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1A7DB239-96AA-49F0-A73B-2CAA182EBB5F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README" sheetId="1" r:id="rId1"/>
    <sheet name="Inputs" sheetId="2" r:id="rId2"/>
    <sheet name="DCF" sheetId="3" r:id="rId3"/>
    <sheet name="Options" sheetId="4" r:id="rId4"/>
    <sheet name="Lattice" sheetId="5" r:id="rId5"/>
    <sheet name="MonteCarlo" sheetId="6" r:id="rId6"/>
    <sheet name="Inversion" sheetId="7" r:id="rId7"/>
    <sheet name="SumOfPar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8" i="8"/>
  <c r="B6" i="8"/>
  <c r="B5" i="8"/>
  <c r="B4" i="8"/>
  <c r="B5" i="7"/>
  <c r="B4" i="7"/>
  <c r="AT1013" i="6"/>
  <c r="AR1013" i="6"/>
  <c r="AQ1013" i="6"/>
  <c r="AN1013" i="6"/>
  <c r="AM1013" i="6"/>
  <c r="Q1013" i="6"/>
  <c r="O1013" i="6"/>
  <c r="M1013" i="6"/>
  <c r="AI1013" i="6" s="1"/>
  <c r="L1013" i="6"/>
  <c r="K1013" i="6"/>
  <c r="J1013" i="6"/>
  <c r="I1013" i="6"/>
  <c r="T1013" i="6" s="1"/>
  <c r="H1013" i="6"/>
  <c r="G1013" i="6"/>
  <c r="F1013" i="6"/>
  <c r="AB1013" i="6" s="1"/>
  <c r="E1013" i="6"/>
  <c r="P1013" i="6" s="1"/>
  <c r="D1013" i="6"/>
  <c r="C1013" i="6"/>
  <c r="AA1012" i="6"/>
  <c r="M1012" i="6"/>
  <c r="L1012" i="6"/>
  <c r="K1012" i="6"/>
  <c r="V1012" i="6" s="1"/>
  <c r="J1012" i="6"/>
  <c r="U1012" i="6" s="1"/>
  <c r="I1012" i="6"/>
  <c r="T1012" i="6" s="1"/>
  <c r="H1012" i="6"/>
  <c r="AO1012" i="6" s="1"/>
  <c r="G1012" i="6"/>
  <c r="F1012" i="6"/>
  <c r="AM1012" i="6" s="1"/>
  <c r="E1012" i="6"/>
  <c r="P1012" i="6" s="1"/>
  <c r="D1012" i="6"/>
  <c r="AK1012" i="6" s="1"/>
  <c r="C1012" i="6"/>
  <c r="AJ1012" i="6" s="1"/>
  <c r="AI1011" i="6"/>
  <c r="N1011" i="6"/>
  <c r="M1011" i="6"/>
  <c r="L1011" i="6"/>
  <c r="W1011" i="6" s="1"/>
  <c r="K1011" i="6"/>
  <c r="J1011" i="6"/>
  <c r="AQ1011" i="6" s="1"/>
  <c r="I1011" i="6"/>
  <c r="H1011" i="6"/>
  <c r="AO1011" i="6" s="1"/>
  <c r="G1011" i="6"/>
  <c r="F1011" i="6"/>
  <c r="AM1011" i="6" s="1"/>
  <c r="E1011" i="6"/>
  <c r="D1011" i="6"/>
  <c r="Z1011" i="6" s="1"/>
  <c r="C1011" i="6"/>
  <c r="V1010" i="6"/>
  <c r="U1010" i="6"/>
  <c r="M1010" i="6"/>
  <c r="AI1010" i="6" s="1"/>
  <c r="L1010" i="6"/>
  <c r="K1010" i="6"/>
  <c r="AG1010" i="6" s="1"/>
  <c r="J1010" i="6"/>
  <c r="I1010" i="6"/>
  <c r="H1010" i="6"/>
  <c r="G1010" i="6"/>
  <c r="F1010" i="6"/>
  <c r="E1010" i="6"/>
  <c r="D1010" i="6"/>
  <c r="Z1010" i="6" s="1"/>
  <c r="C1010" i="6"/>
  <c r="N1010" i="6" s="1"/>
  <c r="AH1009" i="6"/>
  <c r="AC1009" i="6"/>
  <c r="M1009" i="6"/>
  <c r="L1009" i="6"/>
  <c r="K1009" i="6"/>
  <c r="J1009" i="6"/>
  <c r="I1009" i="6"/>
  <c r="T1009" i="6" s="1"/>
  <c r="H1009" i="6"/>
  <c r="G1009" i="6"/>
  <c r="F1009" i="6"/>
  <c r="E1009" i="6"/>
  <c r="D1009" i="6"/>
  <c r="O1009" i="6" s="1"/>
  <c r="C1009" i="6"/>
  <c r="AI1008" i="6"/>
  <c r="AG1008" i="6"/>
  <c r="W1008" i="6"/>
  <c r="V1008" i="6"/>
  <c r="S1008" i="6"/>
  <c r="M1008" i="6"/>
  <c r="L1008" i="6"/>
  <c r="AH1008" i="6" s="1"/>
  <c r="K1008" i="6"/>
  <c r="AR1008" i="6" s="1"/>
  <c r="J1008" i="6"/>
  <c r="U1008" i="6" s="1"/>
  <c r="I1008" i="6"/>
  <c r="AP1008" i="6" s="1"/>
  <c r="H1008" i="6"/>
  <c r="AD1008" i="6" s="1"/>
  <c r="G1008" i="6"/>
  <c r="AC1008" i="6" s="1"/>
  <c r="F1008" i="6"/>
  <c r="E1008" i="6"/>
  <c r="D1008" i="6"/>
  <c r="C1008" i="6"/>
  <c r="AT1007" i="6"/>
  <c r="AI1007" i="6"/>
  <c r="Z1007" i="6"/>
  <c r="M1007" i="6"/>
  <c r="X1007" i="6" s="1"/>
  <c r="L1007" i="6"/>
  <c r="K1007" i="6"/>
  <c r="AG1007" i="6" s="1"/>
  <c r="J1007" i="6"/>
  <c r="I1007" i="6"/>
  <c r="AE1007" i="6" s="1"/>
  <c r="H1007" i="6"/>
  <c r="G1007" i="6"/>
  <c r="AC1007" i="6" s="1"/>
  <c r="F1007" i="6"/>
  <c r="E1007" i="6"/>
  <c r="AA1007" i="6" s="1"/>
  <c r="D1007" i="6"/>
  <c r="AK1007" i="6" s="1"/>
  <c r="C1007" i="6"/>
  <c r="AI1006" i="6"/>
  <c r="AH1006" i="6"/>
  <c r="AF1006" i="6"/>
  <c r="T1006" i="6"/>
  <c r="M1006" i="6"/>
  <c r="L1006" i="6"/>
  <c r="K1006" i="6"/>
  <c r="J1006" i="6"/>
  <c r="U1006" i="6" s="1"/>
  <c r="I1006" i="6"/>
  <c r="AE1006" i="6" s="1"/>
  <c r="H1006" i="6"/>
  <c r="G1006" i="6"/>
  <c r="AC1006" i="6" s="1"/>
  <c r="F1006" i="6"/>
  <c r="Q1006" i="6" s="1"/>
  <c r="E1006" i="6"/>
  <c r="P1006" i="6" s="1"/>
  <c r="D1006" i="6"/>
  <c r="C1006" i="6"/>
  <c r="N1006" i="6" s="1"/>
  <c r="Q1005" i="6"/>
  <c r="O1005" i="6"/>
  <c r="M1005" i="6"/>
  <c r="L1005" i="6"/>
  <c r="K1005" i="6"/>
  <c r="AR1005" i="6" s="1"/>
  <c r="J1005" i="6"/>
  <c r="I1005" i="6"/>
  <c r="T1005" i="6" s="1"/>
  <c r="H1005" i="6"/>
  <c r="G1005" i="6"/>
  <c r="F1005" i="6"/>
  <c r="E1005" i="6"/>
  <c r="AL1005" i="6" s="1"/>
  <c r="D1005" i="6"/>
  <c r="AK1005" i="6" s="1"/>
  <c r="C1005" i="6"/>
  <c r="AT1004" i="6"/>
  <c r="AS1004" i="6"/>
  <c r="AC1004" i="6"/>
  <c r="X1004" i="6"/>
  <c r="T1004" i="6"/>
  <c r="M1004" i="6"/>
  <c r="AI1004" i="6" s="1"/>
  <c r="L1004" i="6"/>
  <c r="K1004" i="6"/>
  <c r="J1004" i="6"/>
  <c r="I1004" i="6"/>
  <c r="H1004" i="6"/>
  <c r="AD1004" i="6" s="1"/>
  <c r="G1004" i="6"/>
  <c r="F1004" i="6"/>
  <c r="E1004" i="6"/>
  <c r="P1004" i="6" s="1"/>
  <c r="D1004" i="6"/>
  <c r="O1004" i="6" s="1"/>
  <c r="C1004" i="6"/>
  <c r="AK1003" i="6"/>
  <c r="N1003" i="6"/>
  <c r="M1003" i="6"/>
  <c r="L1003" i="6"/>
  <c r="K1003" i="6"/>
  <c r="V1003" i="6" s="1"/>
  <c r="J1003" i="6"/>
  <c r="U1003" i="6" s="1"/>
  <c r="I1003" i="6"/>
  <c r="T1003" i="6" s="1"/>
  <c r="H1003" i="6"/>
  <c r="AD1003" i="6" s="1"/>
  <c r="G1003" i="6"/>
  <c r="AN1003" i="6" s="1"/>
  <c r="F1003" i="6"/>
  <c r="E1003" i="6"/>
  <c r="AL1003" i="6" s="1"/>
  <c r="D1003" i="6"/>
  <c r="C1003" i="6"/>
  <c r="AJ1003" i="6" s="1"/>
  <c r="AF1002" i="6"/>
  <c r="AE1002" i="6"/>
  <c r="AB1002" i="6"/>
  <c r="S1002" i="6"/>
  <c r="M1002" i="6"/>
  <c r="L1002" i="6"/>
  <c r="K1002" i="6"/>
  <c r="J1002" i="6"/>
  <c r="U1002" i="6" s="1"/>
  <c r="I1002" i="6"/>
  <c r="T1002" i="6" s="1"/>
  <c r="H1002" i="6"/>
  <c r="G1002" i="6"/>
  <c r="F1002" i="6"/>
  <c r="AM1002" i="6" s="1"/>
  <c r="E1002" i="6"/>
  <c r="D1002" i="6"/>
  <c r="O1002" i="6" s="1"/>
  <c r="C1002" i="6"/>
  <c r="X1001" i="6"/>
  <c r="U1001" i="6"/>
  <c r="M1001" i="6"/>
  <c r="L1001" i="6"/>
  <c r="K1001" i="6"/>
  <c r="AR1001" i="6" s="1"/>
  <c r="J1001" i="6"/>
  <c r="I1001" i="6"/>
  <c r="T1001" i="6" s="1"/>
  <c r="H1001" i="6"/>
  <c r="G1001" i="6"/>
  <c r="F1001" i="6"/>
  <c r="AM1001" i="6" s="1"/>
  <c r="E1001" i="6"/>
  <c r="D1001" i="6"/>
  <c r="AK1001" i="6" s="1"/>
  <c r="C1001" i="6"/>
  <c r="Y1001" i="6" s="1"/>
  <c r="AO1000" i="6"/>
  <c r="AN1000" i="6"/>
  <c r="P1000" i="6"/>
  <c r="N1000" i="6"/>
  <c r="M1000" i="6"/>
  <c r="L1000" i="6"/>
  <c r="AH1000" i="6" s="1"/>
  <c r="K1000" i="6"/>
  <c r="AG1000" i="6" s="1"/>
  <c r="J1000" i="6"/>
  <c r="I1000" i="6"/>
  <c r="H1000" i="6"/>
  <c r="G1000" i="6"/>
  <c r="R1000" i="6" s="1"/>
  <c r="F1000" i="6"/>
  <c r="E1000" i="6"/>
  <c r="D1000" i="6"/>
  <c r="C1000" i="6"/>
  <c r="AT999" i="6"/>
  <c r="AS999" i="6"/>
  <c r="AQ999" i="6"/>
  <c r="AF999" i="6"/>
  <c r="W999" i="6"/>
  <c r="M999" i="6"/>
  <c r="L999" i="6"/>
  <c r="AH999" i="6" s="1"/>
  <c r="K999" i="6"/>
  <c r="J999" i="6"/>
  <c r="U999" i="6" s="1"/>
  <c r="I999" i="6"/>
  <c r="H999" i="6"/>
  <c r="G999" i="6"/>
  <c r="AN999" i="6" s="1"/>
  <c r="F999" i="6"/>
  <c r="E999" i="6"/>
  <c r="P999" i="6" s="1"/>
  <c r="D999" i="6"/>
  <c r="O999" i="6" s="1"/>
  <c r="C999" i="6"/>
  <c r="AJ999" i="6" s="1"/>
  <c r="AG998" i="6"/>
  <c r="V998" i="6"/>
  <c r="T998" i="6"/>
  <c r="R998" i="6"/>
  <c r="M998" i="6"/>
  <c r="L998" i="6"/>
  <c r="W998" i="6" s="1"/>
  <c r="K998" i="6"/>
  <c r="AR998" i="6" s="1"/>
  <c r="J998" i="6"/>
  <c r="I998" i="6"/>
  <c r="H998" i="6"/>
  <c r="G998" i="6"/>
  <c r="AC998" i="6" s="1"/>
  <c r="F998" i="6"/>
  <c r="E998" i="6"/>
  <c r="AL998" i="6" s="1"/>
  <c r="D998" i="6"/>
  <c r="C998" i="6"/>
  <c r="N998" i="6" s="1"/>
  <c r="AH997" i="6"/>
  <c r="AD997" i="6"/>
  <c r="M997" i="6"/>
  <c r="L997" i="6"/>
  <c r="AS997" i="6" s="1"/>
  <c r="K997" i="6"/>
  <c r="J997" i="6"/>
  <c r="I997" i="6"/>
  <c r="AE997" i="6" s="1"/>
  <c r="H997" i="6"/>
  <c r="G997" i="6"/>
  <c r="F997" i="6"/>
  <c r="AB997" i="6" s="1"/>
  <c r="E997" i="6"/>
  <c r="D997" i="6"/>
  <c r="O997" i="6" s="1"/>
  <c r="C997" i="6"/>
  <c r="AG996" i="6"/>
  <c r="AF996" i="6"/>
  <c r="AE996" i="6"/>
  <c r="AA996" i="6"/>
  <c r="T996" i="6"/>
  <c r="P996" i="6"/>
  <c r="M996" i="6"/>
  <c r="AT996" i="6" s="1"/>
  <c r="L996" i="6"/>
  <c r="K996" i="6"/>
  <c r="J996" i="6"/>
  <c r="U996" i="6" s="1"/>
  <c r="I996" i="6"/>
  <c r="AP996" i="6" s="1"/>
  <c r="H996" i="6"/>
  <c r="G996" i="6"/>
  <c r="F996" i="6"/>
  <c r="E996" i="6"/>
  <c r="AL996" i="6" s="1"/>
  <c r="D996" i="6"/>
  <c r="Z996" i="6" s="1"/>
  <c r="C996" i="6"/>
  <c r="N996" i="6" s="1"/>
  <c r="AS995" i="6"/>
  <c r="P995" i="6"/>
  <c r="M995" i="6"/>
  <c r="L995" i="6"/>
  <c r="K995" i="6"/>
  <c r="J995" i="6"/>
  <c r="I995" i="6"/>
  <c r="H995" i="6"/>
  <c r="G995" i="6"/>
  <c r="F995" i="6"/>
  <c r="AM995" i="6" s="1"/>
  <c r="E995" i="6"/>
  <c r="AA995" i="6" s="1"/>
  <c r="D995" i="6"/>
  <c r="C995" i="6"/>
  <c r="Y995" i="6" s="1"/>
  <c r="AT994" i="6"/>
  <c r="AR994" i="6"/>
  <c r="AG994" i="6"/>
  <c r="Y994" i="6"/>
  <c r="X994" i="6"/>
  <c r="V994" i="6"/>
  <c r="M994" i="6"/>
  <c r="AI994" i="6" s="1"/>
  <c r="L994" i="6"/>
  <c r="W994" i="6" s="1"/>
  <c r="K994" i="6"/>
  <c r="J994" i="6"/>
  <c r="AQ994" i="6" s="1"/>
  <c r="I994" i="6"/>
  <c r="AP994" i="6" s="1"/>
  <c r="H994" i="6"/>
  <c r="G994" i="6"/>
  <c r="F994" i="6"/>
  <c r="E994" i="6"/>
  <c r="AA994" i="6" s="1"/>
  <c r="D994" i="6"/>
  <c r="C994" i="6"/>
  <c r="P993" i="6"/>
  <c r="M993" i="6"/>
  <c r="L993" i="6"/>
  <c r="AH993" i="6" s="1"/>
  <c r="K993" i="6"/>
  <c r="J993" i="6"/>
  <c r="U993" i="6" s="1"/>
  <c r="I993" i="6"/>
  <c r="AE993" i="6" s="1"/>
  <c r="H993" i="6"/>
  <c r="S993" i="6" s="1"/>
  <c r="G993" i="6"/>
  <c r="R993" i="6" s="1"/>
  <c r="F993" i="6"/>
  <c r="AM993" i="6" s="1"/>
  <c r="E993" i="6"/>
  <c r="AL993" i="6" s="1"/>
  <c r="D993" i="6"/>
  <c r="O993" i="6" s="1"/>
  <c r="C993" i="6"/>
  <c r="AP992" i="6"/>
  <c r="AJ992" i="6"/>
  <c r="AF992" i="6"/>
  <c r="AD992" i="6"/>
  <c r="M992" i="6"/>
  <c r="L992" i="6"/>
  <c r="AS992" i="6" s="1"/>
  <c r="K992" i="6"/>
  <c r="J992" i="6"/>
  <c r="I992" i="6"/>
  <c r="AE992" i="6" s="1"/>
  <c r="H992" i="6"/>
  <c r="G992" i="6"/>
  <c r="F992" i="6"/>
  <c r="AB992" i="6" s="1"/>
  <c r="E992" i="6"/>
  <c r="AL992" i="6" s="1"/>
  <c r="D992" i="6"/>
  <c r="AK992" i="6" s="1"/>
  <c r="C992" i="6"/>
  <c r="Y992" i="6" s="1"/>
  <c r="U991" i="6"/>
  <c r="Q991" i="6"/>
  <c r="M991" i="6"/>
  <c r="AT991" i="6" s="1"/>
  <c r="L991" i="6"/>
  <c r="AH991" i="6" s="1"/>
  <c r="K991" i="6"/>
  <c r="J991" i="6"/>
  <c r="AQ991" i="6" s="1"/>
  <c r="I991" i="6"/>
  <c r="H991" i="6"/>
  <c r="G991" i="6"/>
  <c r="F991" i="6"/>
  <c r="AB991" i="6" s="1"/>
  <c r="E991" i="6"/>
  <c r="D991" i="6"/>
  <c r="O991" i="6" s="1"/>
  <c r="C991" i="6"/>
  <c r="AI990" i="6"/>
  <c r="Y990" i="6"/>
  <c r="M990" i="6"/>
  <c r="L990" i="6"/>
  <c r="K990" i="6"/>
  <c r="J990" i="6"/>
  <c r="AF990" i="6" s="1"/>
  <c r="I990" i="6"/>
  <c r="T990" i="6" s="1"/>
  <c r="H990" i="6"/>
  <c r="AD990" i="6" s="1"/>
  <c r="G990" i="6"/>
  <c r="F990" i="6"/>
  <c r="AM990" i="6" s="1"/>
  <c r="E990" i="6"/>
  <c r="AA990" i="6" s="1"/>
  <c r="D990" i="6"/>
  <c r="AK990" i="6" s="1"/>
  <c r="C990" i="6"/>
  <c r="AJ990" i="6" s="1"/>
  <c r="AD989" i="6"/>
  <c r="AA989" i="6"/>
  <c r="M989" i="6"/>
  <c r="L989" i="6"/>
  <c r="AS989" i="6" s="1"/>
  <c r="K989" i="6"/>
  <c r="V989" i="6" s="1"/>
  <c r="J989" i="6"/>
  <c r="I989" i="6"/>
  <c r="H989" i="6"/>
  <c r="G989" i="6"/>
  <c r="F989" i="6"/>
  <c r="AB989" i="6" s="1"/>
  <c r="E989" i="6"/>
  <c r="P989" i="6" s="1"/>
  <c r="D989" i="6"/>
  <c r="C989" i="6"/>
  <c r="AN988" i="6"/>
  <c r="AM988" i="6"/>
  <c r="AL988" i="6"/>
  <c r="AF988" i="6"/>
  <c r="P988" i="6"/>
  <c r="N988" i="6"/>
  <c r="M988" i="6"/>
  <c r="L988" i="6"/>
  <c r="AS988" i="6" s="1"/>
  <c r="K988" i="6"/>
  <c r="J988" i="6"/>
  <c r="I988" i="6"/>
  <c r="AP988" i="6" s="1"/>
  <c r="H988" i="6"/>
  <c r="G988" i="6"/>
  <c r="AC988" i="6" s="1"/>
  <c r="F988" i="6"/>
  <c r="Q988" i="6" s="1"/>
  <c r="E988" i="6"/>
  <c r="AA988" i="6" s="1"/>
  <c r="D988" i="6"/>
  <c r="Z988" i="6" s="1"/>
  <c r="C988" i="6"/>
  <c r="AJ987" i="6"/>
  <c r="AD987" i="6"/>
  <c r="V987" i="6"/>
  <c r="M987" i="6"/>
  <c r="L987" i="6"/>
  <c r="K987" i="6"/>
  <c r="J987" i="6"/>
  <c r="I987" i="6"/>
  <c r="H987" i="6"/>
  <c r="S987" i="6" s="1"/>
  <c r="G987" i="6"/>
  <c r="F987" i="6"/>
  <c r="E987" i="6"/>
  <c r="D987" i="6"/>
  <c r="O987" i="6" s="1"/>
  <c r="C987" i="6"/>
  <c r="Y987" i="6" s="1"/>
  <c r="AD986" i="6"/>
  <c r="Z986" i="6"/>
  <c r="M986" i="6"/>
  <c r="AI986" i="6" s="1"/>
  <c r="L986" i="6"/>
  <c r="AS986" i="6" s="1"/>
  <c r="K986" i="6"/>
  <c r="J986" i="6"/>
  <c r="I986" i="6"/>
  <c r="H986" i="6"/>
  <c r="G986" i="6"/>
  <c r="F986" i="6"/>
  <c r="AB986" i="6" s="1"/>
  <c r="E986" i="6"/>
  <c r="D986" i="6"/>
  <c r="AK986" i="6" s="1"/>
  <c r="C986" i="6"/>
  <c r="N986" i="6" s="1"/>
  <c r="AQ985" i="6"/>
  <c r="AM985" i="6"/>
  <c r="Q985" i="6"/>
  <c r="M985" i="6"/>
  <c r="L985" i="6"/>
  <c r="K985" i="6"/>
  <c r="J985" i="6"/>
  <c r="U985" i="6" s="1"/>
  <c r="I985" i="6"/>
  <c r="H985" i="6"/>
  <c r="G985" i="6"/>
  <c r="F985" i="6"/>
  <c r="AB985" i="6" s="1"/>
  <c r="E985" i="6"/>
  <c r="D985" i="6"/>
  <c r="C985" i="6"/>
  <c r="N985" i="6" s="1"/>
  <c r="AK984" i="6"/>
  <c r="M984" i="6"/>
  <c r="L984" i="6"/>
  <c r="AH984" i="6" s="1"/>
  <c r="K984" i="6"/>
  <c r="J984" i="6"/>
  <c r="I984" i="6"/>
  <c r="T984" i="6" s="1"/>
  <c r="H984" i="6"/>
  <c r="S984" i="6" s="1"/>
  <c r="G984" i="6"/>
  <c r="F984" i="6"/>
  <c r="AM984" i="6" s="1"/>
  <c r="E984" i="6"/>
  <c r="AA984" i="6" s="1"/>
  <c r="D984" i="6"/>
  <c r="Z984" i="6" s="1"/>
  <c r="C984" i="6"/>
  <c r="AO983" i="6"/>
  <c r="AM983" i="6"/>
  <c r="AH983" i="6"/>
  <c r="AF983" i="6"/>
  <c r="M983" i="6"/>
  <c r="L983" i="6"/>
  <c r="W983" i="6" s="1"/>
  <c r="K983" i="6"/>
  <c r="J983" i="6"/>
  <c r="I983" i="6"/>
  <c r="AP983" i="6" s="1"/>
  <c r="H983" i="6"/>
  <c r="G983" i="6"/>
  <c r="AC983" i="6" s="1"/>
  <c r="F983" i="6"/>
  <c r="E983" i="6"/>
  <c r="D983" i="6"/>
  <c r="O983" i="6" s="1"/>
  <c r="C983" i="6"/>
  <c r="N983" i="6" s="1"/>
  <c r="AD982" i="6"/>
  <c r="W982" i="6"/>
  <c r="P982" i="6"/>
  <c r="M982" i="6"/>
  <c r="X982" i="6" s="1"/>
  <c r="L982" i="6"/>
  <c r="K982" i="6"/>
  <c r="AR982" i="6" s="1"/>
  <c r="J982" i="6"/>
  <c r="AQ982" i="6" s="1"/>
  <c r="I982" i="6"/>
  <c r="H982" i="6"/>
  <c r="G982" i="6"/>
  <c r="AN982" i="6" s="1"/>
  <c r="F982" i="6"/>
  <c r="AB982" i="6" s="1"/>
  <c r="E982" i="6"/>
  <c r="AL982" i="6" s="1"/>
  <c r="D982" i="6"/>
  <c r="AK982" i="6" s="1"/>
  <c r="C982" i="6"/>
  <c r="AR981" i="6"/>
  <c r="AM981" i="6"/>
  <c r="AL981" i="6"/>
  <c r="P981" i="6"/>
  <c r="M981" i="6"/>
  <c r="L981" i="6"/>
  <c r="AH981" i="6" s="1"/>
  <c r="K981" i="6"/>
  <c r="J981" i="6"/>
  <c r="I981" i="6"/>
  <c r="H981" i="6"/>
  <c r="G981" i="6"/>
  <c r="R981" i="6" s="1"/>
  <c r="F981" i="6"/>
  <c r="Q981" i="6" s="1"/>
  <c r="E981" i="6"/>
  <c r="AA981" i="6" s="1"/>
  <c r="D981" i="6"/>
  <c r="C981" i="6"/>
  <c r="AJ981" i="6" s="1"/>
  <c r="AT980" i="6"/>
  <c r="AH980" i="6"/>
  <c r="X980" i="6"/>
  <c r="M980" i="6"/>
  <c r="AI980" i="6" s="1"/>
  <c r="L980" i="6"/>
  <c r="W980" i="6" s="1"/>
  <c r="K980" i="6"/>
  <c r="J980" i="6"/>
  <c r="AQ980" i="6" s="1"/>
  <c r="I980" i="6"/>
  <c r="H980" i="6"/>
  <c r="AD980" i="6" s="1"/>
  <c r="G980" i="6"/>
  <c r="R980" i="6" s="1"/>
  <c r="F980" i="6"/>
  <c r="E980" i="6"/>
  <c r="D980" i="6"/>
  <c r="C980" i="6"/>
  <c r="AM979" i="6"/>
  <c r="AG979" i="6"/>
  <c r="U979" i="6"/>
  <c r="M979" i="6"/>
  <c r="L979" i="6"/>
  <c r="K979" i="6"/>
  <c r="J979" i="6"/>
  <c r="I979" i="6"/>
  <c r="H979" i="6"/>
  <c r="G979" i="6"/>
  <c r="F979" i="6"/>
  <c r="AB979" i="6" s="1"/>
  <c r="E979" i="6"/>
  <c r="D979" i="6"/>
  <c r="C979" i="6"/>
  <c r="AP978" i="6"/>
  <c r="AL978" i="6"/>
  <c r="AJ978" i="6"/>
  <c r="AE978" i="6"/>
  <c r="M978" i="6"/>
  <c r="L978" i="6"/>
  <c r="K978" i="6"/>
  <c r="J978" i="6"/>
  <c r="AQ978" i="6" s="1"/>
  <c r="I978" i="6"/>
  <c r="T978" i="6" s="1"/>
  <c r="H978" i="6"/>
  <c r="S978" i="6" s="1"/>
  <c r="G978" i="6"/>
  <c r="F978" i="6"/>
  <c r="E978" i="6"/>
  <c r="D978" i="6"/>
  <c r="Z978" i="6" s="1"/>
  <c r="C978" i="6"/>
  <c r="Y978" i="6" s="1"/>
  <c r="AD977" i="6"/>
  <c r="AC977" i="6"/>
  <c r="M977" i="6"/>
  <c r="X977" i="6" s="1"/>
  <c r="L977" i="6"/>
  <c r="K977" i="6"/>
  <c r="J977" i="6"/>
  <c r="I977" i="6"/>
  <c r="H977" i="6"/>
  <c r="S977" i="6" s="1"/>
  <c r="G977" i="6"/>
  <c r="F977" i="6"/>
  <c r="E977" i="6"/>
  <c r="AL977" i="6" s="1"/>
  <c r="D977" i="6"/>
  <c r="AK977" i="6" s="1"/>
  <c r="C977" i="6"/>
  <c r="N977" i="6" s="1"/>
  <c r="AN976" i="6"/>
  <c r="S976" i="6"/>
  <c r="P976" i="6"/>
  <c r="M976" i="6"/>
  <c r="L976" i="6"/>
  <c r="K976" i="6"/>
  <c r="AR976" i="6" s="1"/>
  <c r="J976" i="6"/>
  <c r="AF976" i="6" s="1"/>
  <c r="I976" i="6"/>
  <c r="T976" i="6" s="1"/>
  <c r="H976" i="6"/>
  <c r="G976" i="6"/>
  <c r="AC976" i="6" s="1"/>
  <c r="F976" i="6"/>
  <c r="Q976" i="6" s="1"/>
  <c r="E976" i="6"/>
  <c r="D976" i="6"/>
  <c r="O976" i="6" s="1"/>
  <c r="C976" i="6"/>
  <c r="N976" i="6" s="1"/>
  <c r="AR975" i="6"/>
  <c r="AM975" i="6"/>
  <c r="AH975" i="6"/>
  <c r="M975" i="6"/>
  <c r="X975" i="6" s="1"/>
  <c r="L975" i="6"/>
  <c r="W975" i="6" s="1"/>
  <c r="K975" i="6"/>
  <c r="V975" i="6" s="1"/>
  <c r="J975" i="6"/>
  <c r="I975" i="6"/>
  <c r="H975" i="6"/>
  <c r="G975" i="6"/>
  <c r="R975" i="6" s="1"/>
  <c r="F975" i="6"/>
  <c r="E975" i="6"/>
  <c r="D975" i="6"/>
  <c r="O975" i="6" s="1"/>
  <c r="C975" i="6"/>
  <c r="AJ975" i="6" s="1"/>
  <c r="AI974" i="6"/>
  <c r="V974" i="6"/>
  <c r="U974" i="6"/>
  <c r="T974" i="6"/>
  <c r="M974" i="6"/>
  <c r="X974" i="6" s="1"/>
  <c r="L974" i="6"/>
  <c r="K974" i="6"/>
  <c r="J974" i="6"/>
  <c r="AQ974" i="6" s="1"/>
  <c r="I974" i="6"/>
  <c r="AP974" i="6" s="1"/>
  <c r="H974" i="6"/>
  <c r="AD974" i="6" s="1"/>
  <c r="G974" i="6"/>
  <c r="F974" i="6"/>
  <c r="AB974" i="6" s="1"/>
  <c r="E974" i="6"/>
  <c r="D974" i="6"/>
  <c r="O974" i="6" s="1"/>
  <c r="C974" i="6"/>
  <c r="AG973" i="6"/>
  <c r="AE973" i="6"/>
  <c r="AD973" i="6"/>
  <c r="T973" i="6"/>
  <c r="M973" i="6"/>
  <c r="L973" i="6"/>
  <c r="AS973" i="6" s="1"/>
  <c r="K973" i="6"/>
  <c r="V973" i="6" s="1"/>
  <c r="J973" i="6"/>
  <c r="AF973" i="6" s="1"/>
  <c r="I973" i="6"/>
  <c r="AP973" i="6" s="1"/>
  <c r="H973" i="6"/>
  <c r="G973" i="6"/>
  <c r="F973" i="6"/>
  <c r="E973" i="6"/>
  <c r="P973" i="6" s="1"/>
  <c r="D973" i="6"/>
  <c r="C973" i="6"/>
  <c r="AJ973" i="6" s="1"/>
  <c r="AK972" i="6"/>
  <c r="O972" i="6"/>
  <c r="M972" i="6"/>
  <c r="L972" i="6"/>
  <c r="K972" i="6"/>
  <c r="J972" i="6"/>
  <c r="U972" i="6" s="1"/>
  <c r="I972" i="6"/>
  <c r="H972" i="6"/>
  <c r="AD972" i="6" s="1"/>
  <c r="G972" i="6"/>
  <c r="R972" i="6" s="1"/>
  <c r="F972" i="6"/>
  <c r="Q972" i="6" s="1"/>
  <c r="E972" i="6"/>
  <c r="P972" i="6" s="1"/>
  <c r="D972" i="6"/>
  <c r="Z972" i="6" s="1"/>
  <c r="C972" i="6"/>
  <c r="AQ971" i="6"/>
  <c r="AE971" i="6"/>
  <c r="U971" i="6"/>
  <c r="N971" i="6"/>
  <c r="M971" i="6"/>
  <c r="L971" i="6"/>
  <c r="AH971" i="6" s="1"/>
  <c r="K971" i="6"/>
  <c r="J971" i="6"/>
  <c r="AF971" i="6" s="1"/>
  <c r="I971" i="6"/>
  <c r="AP971" i="6" s="1"/>
  <c r="H971" i="6"/>
  <c r="G971" i="6"/>
  <c r="F971" i="6"/>
  <c r="AM971" i="6" s="1"/>
  <c r="E971" i="6"/>
  <c r="D971" i="6"/>
  <c r="C971" i="6"/>
  <c r="AS970" i="6"/>
  <c r="R970" i="6"/>
  <c r="Q970" i="6"/>
  <c r="M970" i="6"/>
  <c r="L970" i="6"/>
  <c r="AH970" i="6" s="1"/>
  <c r="K970" i="6"/>
  <c r="J970" i="6"/>
  <c r="I970" i="6"/>
  <c r="H970" i="6"/>
  <c r="G970" i="6"/>
  <c r="F970" i="6"/>
  <c r="E970" i="6"/>
  <c r="D970" i="6"/>
  <c r="O970" i="6" s="1"/>
  <c r="C970" i="6"/>
  <c r="Y970" i="6" s="1"/>
  <c r="T969" i="6"/>
  <c r="P969" i="6"/>
  <c r="M969" i="6"/>
  <c r="L969" i="6"/>
  <c r="AS969" i="6" s="1"/>
  <c r="K969" i="6"/>
  <c r="AG969" i="6" s="1"/>
  <c r="J969" i="6"/>
  <c r="I969" i="6"/>
  <c r="H969" i="6"/>
  <c r="G969" i="6"/>
  <c r="F969" i="6"/>
  <c r="E969" i="6"/>
  <c r="AL969" i="6" s="1"/>
  <c r="D969" i="6"/>
  <c r="Z969" i="6" s="1"/>
  <c r="C969" i="6"/>
  <c r="Y969" i="6" s="1"/>
  <c r="AQ968" i="6"/>
  <c r="U968" i="6"/>
  <c r="M968" i="6"/>
  <c r="AT968" i="6" s="1"/>
  <c r="L968" i="6"/>
  <c r="K968" i="6"/>
  <c r="AR968" i="6" s="1"/>
  <c r="J968" i="6"/>
  <c r="AF968" i="6" s="1"/>
  <c r="I968" i="6"/>
  <c r="H968" i="6"/>
  <c r="G968" i="6"/>
  <c r="AC968" i="6" s="1"/>
  <c r="F968" i="6"/>
  <c r="Q968" i="6" s="1"/>
  <c r="E968" i="6"/>
  <c r="D968" i="6"/>
  <c r="C968" i="6"/>
  <c r="Y968" i="6" s="1"/>
  <c r="AJ967" i="6"/>
  <c r="M967" i="6"/>
  <c r="L967" i="6"/>
  <c r="K967" i="6"/>
  <c r="AG967" i="6" s="1"/>
  <c r="J967" i="6"/>
  <c r="I967" i="6"/>
  <c r="T967" i="6" s="1"/>
  <c r="H967" i="6"/>
  <c r="G967" i="6"/>
  <c r="F967" i="6"/>
  <c r="AM967" i="6" s="1"/>
  <c r="E967" i="6"/>
  <c r="P967" i="6" s="1"/>
  <c r="D967" i="6"/>
  <c r="C967" i="6"/>
  <c r="Y967" i="6" s="1"/>
  <c r="AP966" i="6"/>
  <c r="AK966" i="6"/>
  <c r="AH966" i="6"/>
  <c r="AF966" i="6"/>
  <c r="AD966" i="6"/>
  <c r="T966" i="6"/>
  <c r="M966" i="6"/>
  <c r="L966" i="6"/>
  <c r="W966" i="6" s="1"/>
  <c r="K966" i="6"/>
  <c r="J966" i="6"/>
  <c r="I966" i="6"/>
  <c r="AE966" i="6" s="1"/>
  <c r="H966" i="6"/>
  <c r="S966" i="6" s="1"/>
  <c r="G966" i="6"/>
  <c r="F966" i="6"/>
  <c r="Q966" i="6" s="1"/>
  <c r="E966" i="6"/>
  <c r="D966" i="6"/>
  <c r="Z966" i="6" s="1"/>
  <c r="C966" i="6"/>
  <c r="Z965" i="6"/>
  <c r="R965" i="6"/>
  <c r="M965" i="6"/>
  <c r="L965" i="6"/>
  <c r="W965" i="6" s="1"/>
  <c r="K965" i="6"/>
  <c r="J965" i="6"/>
  <c r="I965" i="6"/>
  <c r="H965" i="6"/>
  <c r="G965" i="6"/>
  <c r="AC965" i="6" s="1"/>
  <c r="F965" i="6"/>
  <c r="E965" i="6"/>
  <c r="AL965" i="6" s="1"/>
  <c r="D965" i="6"/>
  <c r="AK965" i="6" s="1"/>
  <c r="C965" i="6"/>
  <c r="N965" i="6" s="1"/>
  <c r="AM964" i="6"/>
  <c r="AJ964" i="6"/>
  <c r="AH964" i="6"/>
  <c r="M964" i="6"/>
  <c r="L964" i="6"/>
  <c r="K964" i="6"/>
  <c r="J964" i="6"/>
  <c r="AF964" i="6" s="1"/>
  <c r="I964" i="6"/>
  <c r="H964" i="6"/>
  <c r="G964" i="6"/>
  <c r="F964" i="6"/>
  <c r="E964" i="6"/>
  <c r="D964" i="6"/>
  <c r="O964" i="6" s="1"/>
  <c r="C964" i="6"/>
  <c r="Y964" i="6" s="1"/>
  <c r="AE963" i="6"/>
  <c r="AD963" i="6"/>
  <c r="AC963" i="6"/>
  <c r="M963" i="6"/>
  <c r="L963" i="6"/>
  <c r="K963" i="6"/>
  <c r="J963" i="6"/>
  <c r="AQ963" i="6" s="1"/>
  <c r="I963" i="6"/>
  <c r="H963" i="6"/>
  <c r="S963" i="6" s="1"/>
  <c r="G963" i="6"/>
  <c r="F963" i="6"/>
  <c r="AM963" i="6" s="1"/>
  <c r="E963" i="6"/>
  <c r="D963" i="6"/>
  <c r="O963" i="6" s="1"/>
  <c r="C963" i="6"/>
  <c r="Y963" i="6" s="1"/>
  <c r="AS962" i="6"/>
  <c r="AR962" i="6"/>
  <c r="AE962" i="6"/>
  <c r="Y962" i="6"/>
  <c r="W962" i="6"/>
  <c r="U962" i="6"/>
  <c r="T962" i="6"/>
  <c r="N962" i="6"/>
  <c r="M962" i="6"/>
  <c r="L962" i="6"/>
  <c r="AH962" i="6" s="1"/>
  <c r="K962" i="6"/>
  <c r="J962" i="6"/>
  <c r="AF962" i="6" s="1"/>
  <c r="I962" i="6"/>
  <c r="AP962" i="6" s="1"/>
  <c r="H962" i="6"/>
  <c r="AO962" i="6" s="1"/>
  <c r="G962" i="6"/>
  <c r="AC962" i="6" s="1"/>
  <c r="F962" i="6"/>
  <c r="Q962" i="6" s="1"/>
  <c r="E962" i="6"/>
  <c r="AL962" i="6" s="1"/>
  <c r="D962" i="6"/>
  <c r="C962" i="6"/>
  <c r="AJ962" i="6" s="1"/>
  <c r="AR961" i="6"/>
  <c r="AP961" i="6"/>
  <c r="M961" i="6"/>
  <c r="L961" i="6"/>
  <c r="K961" i="6"/>
  <c r="J961" i="6"/>
  <c r="I961" i="6"/>
  <c r="H961" i="6"/>
  <c r="AO961" i="6" s="1"/>
  <c r="G961" i="6"/>
  <c r="F961" i="6"/>
  <c r="E961" i="6"/>
  <c r="D961" i="6"/>
  <c r="O961" i="6" s="1"/>
  <c r="C961" i="6"/>
  <c r="N961" i="6" s="1"/>
  <c r="AK960" i="6"/>
  <c r="U960" i="6"/>
  <c r="M960" i="6"/>
  <c r="L960" i="6"/>
  <c r="K960" i="6"/>
  <c r="J960" i="6"/>
  <c r="AF960" i="6" s="1"/>
  <c r="I960" i="6"/>
  <c r="H960" i="6"/>
  <c r="G960" i="6"/>
  <c r="AC960" i="6" s="1"/>
  <c r="F960" i="6"/>
  <c r="E960" i="6"/>
  <c r="AL960" i="6" s="1"/>
  <c r="D960" i="6"/>
  <c r="C960" i="6"/>
  <c r="N960" i="6" s="1"/>
  <c r="AL959" i="6"/>
  <c r="AG959" i="6"/>
  <c r="M959" i="6"/>
  <c r="L959" i="6"/>
  <c r="K959" i="6"/>
  <c r="J959" i="6"/>
  <c r="I959" i="6"/>
  <c r="H959" i="6"/>
  <c r="S959" i="6" s="1"/>
  <c r="G959" i="6"/>
  <c r="R959" i="6" s="1"/>
  <c r="F959" i="6"/>
  <c r="AB959" i="6" s="1"/>
  <c r="E959" i="6"/>
  <c r="D959" i="6"/>
  <c r="Z959" i="6" s="1"/>
  <c r="C959" i="6"/>
  <c r="AD958" i="6"/>
  <c r="V958" i="6"/>
  <c r="N958" i="6"/>
  <c r="M958" i="6"/>
  <c r="L958" i="6"/>
  <c r="K958" i="6"/>
  <c r="AR958" i="6" s="1"/>
  <c r="J958" i="6"/>
  <c r="I958" i="6"/>
  <c r="T958" i="6" s="1"/>
  <c r="H958" i="6"/>
  <c r="G958" i="6"/>
  <c r="R958" i="6" s="1"/>
  <c r="F958" i="6"/>
  <c r="Q958" i="6" s="1"/>
  <c r="E958" i="6"/>
  <c r="D958" i="6"/>
  <c r="O958" i="6" s="1"/>
  <c r="C958" i="6"/>
  <c r="Y958" i="6" s="1"/>
  <c r="AS957" i="6"/>
  <c r="AR957" i="6"/>
  <c r="AP957" i="6"/>
  <c r="U957" i="6"/>
  <c r="S957" i="6"/>
  <c r="M957" i="6"/>
  <c r="L957" i="6"/>
  <c r="K957" i="6"/>
  <c r="J957" i="6"/>
  <c r="I957" i="6"/>
  <c r="H957" i="6"/>
  <c r="G957" i="6"/>
  <c r="F957" i="6"/>
  <c r="AB957" i="6" s="1"/>
  <c r="E957" i="6"/>
  <c r="AA957" i="6" s="1"/>
  <c r="D957" i="6"/>
  <c r="C957" i="6"/>
  <c r="AR956" i="6"/>
  <c r="AG956" i="6"/>
  <c r="V956" i="6"/>
  <c r="M956" i="6"/>
  <c r="L956" i="6"/>
  <c r="K956" i="6"/>
  <c r="J956" i="6"/>
  <c r="I956" i="6"/>
  <c r="H956" i="6"/>
  <c r="AO956" i="6" s="1"/>
  <c r="G956" i="6"/>
  <c r="F956" i="6"/>
  <c r="AM956" i="6" s="1"/>
  <c r="E956" i="6"/>
  <c r="D956" i="6"/>
  <c r="C956" i="6"/>
  <c r="Y956" i="6" s="1"/>
  <c r="N955" i="6"/>
  <c r="M955" i="6"/>
  <c r="L955" i="6"/>
  <c r="AS955" i="6" s="1"/>
  <c r="K955" i="6"/>
  <c r="AG955" i="6" s="1"/>
  <c r="J955" i="6"/>
  <c r="U955" i="6" s="1"/>
  <c r="I955" i="6"/>
  <c r="AP955" i="6" s="1"/>
  <c r="H955" i="6"/>
  <c r="AD955" i="6" s="1"/>
  <c r="G955" i="6"/>
  <c r="AC955" i="6" s="1"/>
  <c r="F955" i="6"/>
  <c r="Q955" i="6" s="1"/>
  <c r="E955" i="6"/>
  <c r="D955" i="6"/>
  <c r="C955" i="6"/>
  <c r="R954" i="6"/>
  <c r="M954" i="6"/>
  <c r="L954" i="6"/>
  <c r="K954" i="6"/>
  <c r="AR954" i="6" s="1"/>
  <c r="J954" i="6"/>
  <c r="I954" i="6"/>
  <c r="H954" i="6"/>
  <c r="S954" i="6" s="1"/>
  <c r="G954" i="6"/>
  <c r="F954" i="6"/>
  <c r="E954" i="6"/>
  <c r="D954" i="6"/>
  <c r="AK954" i="6" s="1"/>
  <c r="C954" i="6"/>
  <c r="AQ953" i="6"/>
  <c r="AP953" i="6"/>
  <c r="AF953" i="6"/>
  <c r="U953" i="6"/>
  <c r="S953" i="6"/>
  <c r="Q953" i="6"/>
  <c r="N953" i="6"/>
  <c r="M953" i="6"/>
  <c r="AI953" i="6" s="1"/>
  <c r="L953" i="6"/>
  <c r="W953" i="6" s="1"/>
  <c r="K953" i="6"/>
  <c r="J953" i="6"/>
  <c r="I953" i="6"/>
  <c r="T953" i="6" s="1"/>
  <c r="H953" i="6"/>
  <c r="AD953" i="6" s="1"/>
  <c r="G953" i="6"/>
  <c r="F953" i="6"/>
  <c r="E953" i="6"/>
  <c r="D953" i="6"/>
  <c r="AK953" i="6" s="1"/>
  <c r="C953" i="6"/>
  <c r="Y952" i="6"/>
  <c r="X952" i="6"/>
  <c r="M952" i="6"/>
  <c r="L952" i="6"/>
  <c r="K952" i="6"/>
  <c r="AR952" i="6" s="1"/>
  <c r="J952" i="6"/>
  <c r="I952" i="6"/>
  <c r="H952" i="6"/>
  <c r="AD952" i="6" s="1"/>
  <c r="G952" i="6"/>
  <c r="AC952" i="6" s="1"/>
  <c r="F952" i="6"/>
  <c r="E952" i="6"/>
  <c r="D952" i="6"/>
  <c r="C952" i="6"/>
  <c r="AJ952" i="6" s="1"/>
  <c r="AB951" i="6"/>
  <c r="Z951" i="6"/>
  <c r="X951" i="6"/>
  <c r="W951" i="6"/>
  <c r="U951" i="6"/>
  <c r="M951" i="6"/>
  <c r="L951" i="6"/>
  <c r="AH951" i="6" s="1"/>
  <c r="K951" i="6"/>
  <c r="AR951" i="6" s="1"/>
  <c r="J951" i="6"/>
  <c r="AF951" i="6" s="1"/>
  <c r="I951" i="6"/>
  <c r="AE951" i="6" s="1"/>
  <c r="H951" i="6"/>
  <c r="S951" i="6" s="1"/>
  <c r="G951" i="6"/>
  <c r="F951" i="6"/>
  <c r="E951" i="6"/>
  <c r="AL951" i="6" s="1"/>
  <c r="D951" i="6"/>
  <c r="O951" i="6" s="1"/>
  <c r="C951" i="6"/>
  <c r="M950" i="6"/>
  <c r="L950" i="6"/>
  <c r="AS950" i="6" s="1"/>
  <c r="K950" i="6"/>
  <c r="J950" i="6"/>
  <c r="I950" i="6"/>
  <c r="AE950" i="6" s="1"/>
  <c r="H950" i="6"/>
  <c r="S950" i="6" s="1"/>
  <c r="G950" i="6"/>
  <c r="AC950" i="6" s="1"/>
  <c r="F950" i="6"/>
  <c r="Q950" i="6" s="1"/>
  <c r="E950" i="6"/>
  <c r="P950" i="6" s="1"/>
  <c r="D950" i="6"/>
  <c r="O950" i="6" s="1"/>
  <c r="C950" i="6"/>
  <c r="N950" i="6" s="1"/>
  <c r="AF949" i="6"/>
  <c r="AC949" i="6"/>
  <c r="Y949" i="6"/>
  <c r="M949" i="6"/>
  <c r="L949" i="6"/>
  <c r="W949" i="6" s="1"/>
  <c r="K949" i="6"/>
  <c r="J949" i="6"/>
  <c r="U949" i="6" s="1"/>
  <c r="I949" i="6"/>
  <c r="AP949" i="6" s="1"/>
  <c r="H949" i="6"/>
  <c r="S949" i="6" s="1"/>
  <c r="G949" i="6"/>
  <c r="F949" i="6"/>
  <c r="Q949" i="6" s="1"/>
  <c r="E949" i="6"/>
  <c r="D949" i="6"/>
  <c r="C949" i="6"/>
  <c r="AP948" i="6"/>
  <c r="S948" i="6"/>
  <c r="R948" i="6"/>
  <c r="M948" i="6"/>
  <c r="L948" i="6"/>
  <c r="K948" i="6"/>
  <c r="J948" i="6"/>
  <c r="AQ948" i="6" s="1"/>
  <c r="I948" i="6"/>
  <c r="H948" i="6"/>
  <c r="AO948" i="6" s="1"/>
  <c r="G948" i="6"/>
  <c r="F948" i="6"/>
  <c r="Q948" i="6" s="1"/>
  <c r="E948" i="6"/>
  <c r="D948" i="6"/>
  <c r="C948" i="6"/>
  <c r="N948" i="6" s="1"/>
  <c r="AQ947" i="6"/>
  <c r="AF947" i="6"/>
  <c r="X947" i="6"/>
  <c r="U947" i="6"/>
  <c r="M947" i="6"/>
  <c r="L947" i="6"/>
  <c r="K947" i="6"/>
  <c r="AR947" i="6" s="1"/>
  <c r="J947" i="6"/>
  <c r="I947" i="6"/>
  <c r="T947" i="6" s="1"/>
  <c r="H947" i="6"/>
  <c r="G947" i="6"/>
  <c r="F947" i="6"/>
  <c r="AM947" i="6" s="1"/>
  <c r="E947" i="6"/>
  <c r="D947" i="6"/>
  <c r="C947" i="6"/>
  <c r="Q946" i="6"/>
  <c r="O946" i="6"/>
  <c r="M946" i="6"/>
  <c r="AI946" i="6" s="1"/>
  <c r="L946" i="6"/>
  <c r="K946" i="6"/>
  <c r="J946" i="6"/>
  <c r="AQ946" i="6" s="1"/>
  <c r="I946" i="6"/>
  <c r="H946" i="6"/>
  <c r="G946" i="6"/>
  <c r="AN946" i="6" s="1"/>
  <c r="F946" i="6"/>
  <c r="E946" i="6"/>
  <c r="D946" i="6"/>
  <c r="C946" i="6"/>
  <c r="AF945" i="6"/>
  <c r="U945" i="6"/>
  <c r="P945" i="6"/>
  <c r="M945" i="6"/>
  <c r="AI945" i="6" s="1"/>
  <c r="L945" i="6"/>
  <c r="K945" i="6"/>
  <c r="J945" i="6"/>
  <c r="AQ945" i="6" s="1"/>
  <c r="I945" i="6"/>
  <c r="H945" i="6"/>
  <c r="AO945" i="6" s="1"/>
  <c r="G945" i="6"/>
  <c r="R945" i="6" s="1"/>
  <c r="F945" i="6"/>
  <c r="E945" i="6"/>
  <c r="AL945" i="6" s="1"/>
  <c r="D945" i="6"/>
  <c r="Z945" i="6" s="1"/>
  <c r="C945" i="6"/>
  <c r="AJ945" i="6" s="1"/>
  <c r="AK944" i="6"/>
  <c r="AC944" i="6"/>
  <c r="Z944" i="6"/>
  <c r="O944" i="6"/>
  <c r="M944" i="6"/>
  <c r="L944" i="6"/>
  <c r="AH944" i="6" s="1"/>
  <c r="K944" i="6"/>
  <c r="J944" i="6"/>
  <c r="AF944" i="6" s="1"/>
  <c r="I944" i="6"/>
  <c r="H944" i="6"/>
  <c r="G944" i="6"/>
  <c r="F944" i="6"/>
  <c r="AM944" i="6" s="1"/>
  <c r="E944" i="6"/>
  <c r="AL944" i="6" s="1"/>
  <c r="D944" i="6"/>
  <c r="C944" i="6"/>
  <c r="AJ944" i="6" s="1"/>
  <c r="AM943" i="6"/>
  <c r="M943" i="6"/>
  <c r="L943" i="6"/>
  <c r="K943" i="6"/>
  <c r="AG943" i="6" s="1"/>
  <c r="J943" i="6"/>
  <c r="AF943" i="6" s="1"/>
  <c r="I943" i="6"/>
  <c r="H943" i="6"/>
  <c r="G943" i="6"/>
  <c r="F943" i="6"/>
  <c r="Q943" i="6" s="1"/>
  <c r="E943" i="6"/>
  <c r="D943" i="6"/>
  <c r="C943" i="6"/>
  <c r="AP942" i="6"/>
  <c r="AE942" i="6"/>
  <c r="U942" i="6"/>
  <c r="T942" i="6"/>
  <c r="O942" i="6"/>
  <c r="M942" i="6"/>
  <c r="AT942" i="6" s="1"/>
  <c r="L942" i="6"/>
  <c r="AS942" i="6" s="1"/>
  <c r="K942" i="6"/>
  <c r="J942" i="6"/>
  <c r="AF942" i="6" s="1"/>
  <c r="I942" i="6"/>
  <c r="H942" i="6"/>
  <c r="G942" i="6"/>
  <c r="AC942" i="6" s="1"/>
  <c r="F942" i="6"/>
  <c r="E942" i="6"/>
  <c r="D942" i="6"/>
  <c r="C942" i="6"/>
  <c r="AJ942" i="6" s="1"/>
  <c r="AQ941" i="6"/>
  <c r="AP941" i="6"/>
  <c r="AO941" i="6"/>
  <c r="M941" i="6"/>
  <c r="L941" i="6"/>
  <c r="K941" i="6"/>
  <c r="J941" i="6"/>
  <c r="I941" i="6"/>
  <c r="T941" i="6" s="1"/>
  <c r="H941" i="6"/>
  <c r="S941" i="6" s="1"/>
  <c r="G941" i="6"/>
  <c r="F941" i="6"/>
  <c r="E941" i="6"/>
  <c r="AA941" i="6" s="1"/>
  <c r="D941" i="6"/>
  <c r="O941" i="6" s="1"/>
  <c r="C941" i="6"/>
  <c r="N941" i="6" s="1"/>
  <c r="M940" i="6"/>
  <c r="L940" i="6"/>
  <c r="AH940" i="6" s="1"/>
  <c r="K940" i="6"/>
  <c r="J940" i="6"/>
  <c r="I940" i="6"/>
  <c r="H940" i="6"/>
  <c r="G940" i="6"/>
  <c r="F940" i="6"/>
  <c r="E940" i="6"/>
  <c r="D940" i="6"/>
  <c r="Z940" i="6" s="1"/>
  <c r="C940" i="6"/>
  <c r="AM939" i="6"/>
  <c r="AK939" i="6"/>
  <c r="AF939" i="6"/>
  <c r="M939" i="6"/>
  <c r="L939" i="6"/>
  <c r="K939" i="6"/>
  <c r="J939" i="6"/>
  <c r="I939" i="6"/>
  <c r="H939" i="6"/>
  <c r="G939" i="6"/>
  <c r="R939" i="6" s="1"/>
  <c r="F939" i="6"/>
  <c r="AB939" i="6" s="1"/>
  <c r="E939" i="6"/>
  <c r="D939" i="6"/>
  <c r="O939" i="6" s="1"/>
  <c r="C939" i="6"/>
  <c r="Y939" i="6" s="1"/>
  <c r="N938" i="6"/>
  <c r="M938" i="6"/>
  <c r="L938" i="6"/>
  <c r="AS938" i="6" s="1"/>
  <c r="K938" i="6"/>
  <c r="J938" i="6"/>
  <c r="I938" i="6"/>
  <c r="H938" i="6"/>
  <c r="G938" i="6"/>
  <c r="AC938" i="6" s="1"/>
  <c r="F938" i="6"/>
  <c r="AM938" i="6" s="1"/>
  <c r="E938" i="6"/>
  <c r="AL938" i="6" s="1"/>
  <c r="D938" i="6"/>
  <c r="O938" i="6" s="1"/>
  <c r="C938" i="6"/>
  <c r="AQ937" i="6"/>
  <c r="AP937" i="6"/>
  <c r="AN937" i="6"/>
  <c r="AF937" i="6"/>
  <c r="AE937" i="6"/>
  <c r="AB937" i="6"/>
  <c r="Q937" i="6"/>
  <c r="M937" i="6"/>
  <c r="X937" i="6" s="1"/>
  <c r="L937" i="6"/>
  <c r="K937" i="6"/>
  <c r="V937" i="6" s="1"/>
  <c r="J937" i="6"/>
  <c r="U937" i="6" s="1"/>
  <c r="I937" i="6"/>
  <c r="T937" i="6" s="1"/>
  <c r="H937" i="6"/>
  <c r="G937" i="6"/>
  <c r="R937" i="6" s="1"/>
  <c r="F937" i="6"/>
  <c r="AM937" i="6" s="1"/>
  <c r="E937" i="6"/>
  <c r="D937" i="6"/>
  <c r="C937" i="6"/>
  <c r="AP936" i="6"/>
  <c r="AK936" i="6"/>
  <c r="AE936" i="6"/>
  <c r="N936" i="6"/>
  <c r="M936" i="6"/>
  <c r="L936" i="6"/>
  <c r="AH936" i="6" s="1"/>
  <c r="K936" i="6"/>
  <c r="J936" i="6"/>
  <c r="I936" i="6"/>
  <c r="T936" i="6" s="1"/>
  <c r="H936" i="6"/>
  <c r="G936" i="6"/>
  <c r="F936" i="6"/>
  <c r="AB936" i="6" s="1"/>
  <c r="E936" i="6"/>
  <c r="AA936" i="6" s="1"/>
  <c r="D936" i="6"/>
  <c r="Z936" i="6" s="1"/>
  <c r="C936" i="6"/>
  <c r="AR935" i="6"/>
  <c r="X935" i="6"/>
  <c r="U935" i="6"/>
  <c r="S935" i="6"/>
  <c r="M935" i="6"/>
  <c r="L935" i="6"/>
  <c r="K935" i="6"/>
  <c r="J935" i="6"/>
  <c r="I935" i="6"/>
  <c r="H935" i="6"/>
  <c r="G935" i="6"/>
  <c r="AN935" i="6" s="1"/>
  <c r="F935" i="6"/>
  <c r="E935" i="6"/>
  <c r="AL935" i="6" s="1"/>
  <c r="D935" i="6"/>
  <c r="Z935" i="6" s="1"/>
  <c r="C935" i="6"/>
  <c r="AQ934" i="6"/>
  <c r="AJ934" i="6"/>
  <c r="AG934" i="6"/>
  <c r="AF934" i="6"/>
  <c r="Z934" i="6"/>
  <c r="X934" i="6"/>
  <c r="M934" i="6"/>
  <c r="AT934" i="6" s="1"/>
  <c r="L934" i="6"/>
  <c r="K934" i="6"/>
  <c r="J934" i="6"/>
  <c r="U934" i="6" s="1"/>
  <c r="I934" i="6"/>
  <c r="H934" i="6"/>
  <c r="S934" i="6" s="1"/>
  <c r="G934" i="6"/>
  <c r="R934" i="6" s="1"/>
  <c r="F934" i="6"/>
  <c r="E934" i="6"/>
  <c r="D934" i="6"/>
  <c r="AK934" i="6" s="1"/>
  <c r="C934" i="6"/>
  <c r="AJ933" i="6"/>
  <c r="Y933" i="6"/>
  <c r="M933" i="6"/>
  <c r="AI933" i="6" s="1"/>
  <c r="L933" i="6"/>
  <c r="K933" i="6"/>
  <c r="J933" i="6"/>
  <c r="I933" i="6"/>
  <c r="AE933" i="6" s="1"/>
  <c r="H933" i="6"/>
  <c r="G933" i="6"/>
  <c r="F933" i="6"/>
  <c r="E933" i="6"/>
  <c r="P933" i="6" s="1"/>
  <c r="D933" i="6"/>
  <c r="C933" i="6"/>
  <c r="N933" i="6" s="1"/>
  <c r="AK932" i="6"/>
  <c r="AF932" i="6"/>
  <c r="O932" i="6"/>
  <c r="M932" i="6"/>
  <c r="L932" i="6"/>
  <c r="K932" i="6"/>
  <c r="V932" i="6" s="1"/>
  <c r="J932" i="6"/>
  <c r="I932" i="6"/>
  <c r="H932" i="6"/>
  <c r="G932" i="6"/>
  <c r="F932" i="6"/>
  <c r="AB932" i="6" s="1"/>
  <c r="E932" i="6"/>
  <c r="AL932" i="6" s="1"/>
  <c r="D932" i="6"/>
  <c r="Z932" i="6" s="1"/>
  <c r="C932" i="6"/>
  <c r="N932" i="6" s="1"/>
  <c r="AQ931" i="6"/>
  <c r="AP931" i="6"/>
  <c r="AG931" i="6"/>
  <c r="AF931" i="6"/>
  <c r="M931" i="6"/>
  <c r="X931" i="6" s="1"/>
  <c r="L931" i="6"/>
  <c r="K931" i="6"/>
  <c r="J931" i="6"/>
  <c r="U931" i="6" s="1"/>
  <c r="I931" i="6"/>
  <c r="H931" i="6"/>
  <c r="AO931" i="6" s="1"/>
  <c r="G931" i="6"/>
  <c r="AN931" i="6" s="1"/>
  <c r="F931" i="6"/>
  <c r="Q931" i="6" s="1"/>
  <c r="E931" i="6"/>
  <c r="D931" i="6"/>
  <c r="C931" i="6"/>
  <c r="Z930" i="6"/>
  <c r="V930" i="6"/>
  <c r="S930" i="6"/>
  <c r="O930" i="6"/>
  <c r="M930" i="6"/>
  <c r="L930" i="6"/>
  <c r="K930" i="6"/>
  <c r="AG930" i="6" s="1"/>
  <c r="J930" i="6"/>
  <c r="AQ930" i="6" s="1"/>
  <c r="I930" i="6"/>
  <c r="AE930" i="6" s="1"/>
  <c r="H930" i="6"/>
  <c r="AD930" i="6" s="1"/>
  <c r="G930" i="6"/>
  <c r="R930" i="6" s="1"/>
  <c r="F930" i="6"/>
  <c r="AM930" i="6" s="1"/>
  <c r="E930" i="6"/>
  <c r="AL930" i="6" s="1"/>
  <c r="D930" i="6"/>
  <c r="AK930" i="6" s="1"/>
  <c r="C930" i="6"/>
  <c r="S929" i="6"/>
  <c r="R929" i="6"/>
  <c r="Q929" i="6"/>
  <c r="M929" i="6"/>
  <c r="AI929" i="6" s="1"/>
  <c r="L929" i="6"/>
  <c r="AS929" i="6" s="1"/>
  <c r="K929" i="6"/>
  <c r="J929" i="6"/>
  <c r="AQ929" i="6" s="1"/>
  <c r="I929" i="6"/>
  <c r="AE929" i="6" s="1"/>
  <c r="H929" i="6"/>
  <c r="AD929" i="6" s="1"/>
  <c r="G929" i="6"/>
  <c r="AN929" i="6" s="1"/>
  <c r="F929" i="6"/>
  <c r="E929" i="6"/>
  <c r="P929" i="6" s="1"/>
  <c r="D929" i="6"/>
  <c r="O929" i="6" s="1"/>
  <c r="C929" i="6"/>
  <c r="AR928" i="6"/>
  <c r="AQ928" i="6"/>
  <c r="AK928" i="6"/>
  <c r="AG928" i="6"/>
  <c r="AF928" i="6"/>
  <c r="AA928" i="6"/>
  <c r="M928" i="6"/>
  <c r="L928" i="6"/>
  <c r="AS928" i="6" s="1"/>
  <c r="K928" i="6"/>
  <c r="V928" i="6" s="1"/>
  <c r="J928" i="6"/>
  <c r="U928" i="6" s="1"/>
  <c r="I928" i="6"/>
  <c r="H928" i="6"/>
  <c r="AO928" i="6" s="1"/>
  <c r="G928" i="6"/>
  <c r="F928" i="6"/>
  <c r="Q928" i="6" s="1"/>
  <c r="E928" i="6"/>
  <c r="D928" i="6"/>
  <c r="O928" i="6" s="1"/>
  <c r="C928" i="6"/>
  <c r="N928" i="6" s="1"/>
  <c r="AR927" i="6"/>
  <c r="AJ927" i="6"/>
  <c r="AI927" i="6"/>
  <c r="AF927" i="6"/>
  <c r="X927" i="6"/>
  <c r="S927" i="6"/>
  <c r="M927" i="6"/>
  <c r="AT927" i="6" s="1"/>
  <c r="L927" i="6"/>
  <c r="AS927" i="6" s="1"/>
  <c r="K927" i="6"/>
  <c r="J927" i="6"/>
  <c r="I927" i="6"/>
  <c r="H927" i="6"/>
  <c r="G927" i="6"/>
  <c r="F927" i="6"/>
  <c r="AB927" i="6" s="1"/>
  <c r="E927" i="6"/>
  <c r="AL927" i="6" s="1"/>
  <c r="D927" i="6"/>
  <c r="C927" i="6"/>
  <c r="S926" i="6"/>
  <c r="M926" i="6"/>
  <c r="AT926" i="6" s="1"/>
  <c r="L926" i="6"/>
  <c r="K926" i="6"/>
  <c r="AG926" i="6" s="1"/>
  <c r="J926" i="6"/>
  <c r="AQ926" i="6" s="1"/>
  <c r="I926" i="6"/>
  <c r="T926" i="6" s="1"/>
  <c r="H926" i="6"/>
  <c r="G926" i="6"/>
  <c r="F926" i="6"/>
  <c r="E926" i="6"/>
  <c r="AL926" i="6" s="1"/>
  <c r="D926" i="6"/>
  <c r="C926" i="6"/>
  <c r="AS925" i="6"/>
  <c r="AR925" i="6"/>
  <c r="AD925" i="6"/>
  <c r="W925" i="6"/>
  <c r="S925" i="6"/>
  <c r="M925" i="6"/>
  <c r="L925" i="6"/>
  <c r="AH925" i="6" s="1"/>
  <c r="K925" i="6"/>
  <c r="J925" i="6"/>
  <c r="I925" i="6"/>
  <c r="H925" i="6"/>
  <c r="AO925" i="6" s="1"/>
  <c r="G925" i="6"/>
  <c r="R925" i="6" s="1"/>
  <c r="F925" i="6"/>
  <c r="AB925" i="6" s="1"/>
  <c r="E925" i="6"/>
  <c r="D925" i="6"/>
  <c r="C925" i="6"/>
  <c r="AP924" i="6"/>
  <c r="Y924" i="6"/>
  <c r="M924" i="6"/>
  <c r="AT924" i="6" s="1"/>
  <c r="L924" i="6"/>
  <c r="AS924" i="6" s="1"/>
  <c r="K924" i="6"/>
  <c r="J924" i="6"/>
  <c r="AQ924" i="6" s="1"/>
  <c r="I924" i="6"/>
  <c r="H924" i="6"/>
  <c r="G924" i="6"/>
  <c r="F924" i="6"/>
  <c r="E924" i="6"/>
  <c r="D924" i="6"/>
  <c r="O924" i="6" s="1"/>
  <c r="C924" i="6"/>
  <c r="N924" i="6" s="1"/>
  <c r="AN923" i="6"/>
  <c r="M923" i="6"/>
  <c r="X923" i="6" s="1"/>
  <c r="L923" i="6"/>
  <c r="K923" i="6"/>
  <c r="AG923" i="6" s="1"/>
  <c r="J923" i="6"/>
  <c r="I923" i="6"/>
  <c r="H923" i="6"/>
  <c r="G923" i="6"/>
  <c r="R923" i="6" s="1"/>
  <c r="F923" i="6"/>
  <c r="E923" i="6"/>
  <c r="D923" i="6"/>
  <c r="Z923" i="6" s="1"/>
  <c r="C923" i="6"/>
  <c r="N923" i="6" s="1"/>
  <c r="AG922" i="6"/>
  <c r="Y922" i="6"/>
  <c r="X922" i="6"/>
  <c r="W922" i="6"/>
  <c r="M922" i="6"/>
  <c r="L922" i="6"/>
  <c r="K922" i="6"/>
  <c r="V922" i="6" s="1"/>
  <c r="J922" i="6"/>
  <c r="U922" i="6" s="1"/>
  <c r="I922" i="6"/>
  <c r="H922" i="6"/>
  <c r="S922" i="6" s="1"/>
  <c r="G922" i="6"/>
  <c r="F922" i="6"/>
  <c r="E922" i="6"/>
  <c r="AL922" i="6" s="1"/>
  <c r="D922" i="6"/>
  <c r="AK922" i="6" s="1"/>
  <c r="C922" i="6"/>
  <c r="AJ922" i="6" s="1"/>
  <c r="AP921" i="6"/>
  <c r="AK921" i="6"/>
  <c r="AF921" i="6"/>
  <c r="AE921" i="6"/>
  <c r="U921" i="6"/>
  <c r="M921" i="6"/>
  <c r="L921" i="6"/>
  <c r="K921" i="6"/>
  <c r="J921" i="6"/>
  <c r="AQ921" i="6" s="1"/>
  <c r="I921" i="6"/>
  <c r="T921" i="6" s="1"/>
  <c r="H921" i="6"/>
  <c r="G921" i="6"/>
  <c r="AC921" i="6" s="1"/>
  <c r="F921" i="6"/>
  <c r="E921" i="6"/>
  <c r="D921" i="6"/>
  <c r="Z921" i="6" s="1"/>
  <c r="C921" i="6"/>
  <c r="N921" i="6" s="1"/>
  <c r="AM920" i="6"/>
  <c r="U920" i="6"/>
  <c r="Q920" i="6"/>
  <c r="N920" i="6"/>
  <c r="M920" i="6"/>
  <c r="L920" i="6"/>
  <c r="AH920" i="6" s="1"/>
  <c r="K920" i="6"/>
  <c r="AR920" i="6" s="1"/>
  <c r="J920" i="6"/>
  <c r="AF920" i="6" s="1"/>
  <c r="I920" i="6"/>
  <c r="H920" i="6"/>
  <c r="G920" i="6"/>
  <c r="F920" i="6"/>
  <c r="AB920" i="6" s="1"/>
  <c r="E920" i="6"/>
  <c r="AA920" i="6" s="1"/>
  <c r="D920" i="6"/>
  <c r="AK920" i="6" s="1"/>
  <c r="C920" i="6"/>
  <c r="AR919" i="6"/>
  <c r="AK919" i="6"/>
  <c r="AJ919" i="6"/>
  <c r="M919" i="6"/>
  <c r="X919" i="6" s="1"/>
  <c r="L919" i="6"/>
  <c r="K919" i="6"/>
  <c r="J919" i="6"/>
  <c r="I919" i="6"/>
  <c r="AE919" i="6" s="1"/>
  <c r="H919" i="6"/>
  <c r="AD919" i="6" s="1"/>
  <c r="G919" i="6"/>
  <c r="F919" i="6"/>
  <c r="AB919" i="6" s="1"/>
  <c r="E919" i="6"/>
  <c r="D919" i="6"/>
  <c r="C919" i="6"/>
  <c r="AP918" i="6"/>
  <c r="W918" i="6"/>
  <c r="T918" i="6"/>
  <c r="S918" i="6"/>
  <c r="N918" i="6"/>
  <c r="M918" i="6"/>
  <c r="L918" i="6"/>
  <c r="K918" i="6"/>
  <c r="J918" i="6"/>
  <c r="I918" i="6"/>
  <c r="AE918" i="6" s="1"/>
  <c r="H918" i="6"/>
  <c r="AO918" i="6" s="1"/>
  <c r="G918" i="6"/>
  <c r="AC918" i="6" s="1"/>
  <c r="F918" i="6"/>
  <c r="AB918" i="6" s="1"/>
  <c r="E918" i="6"/>
  <c r="D918" i="6"/>
  <c r="O918" i="6" s="1"/>
  <c r="C918" i="6"/>
  <c r="AS917" i="6"/>
  <c r="AR917" i="6"/>
  <c r="M917" i="6"/>
  <c r="L917" i="6"/>
  <c r="K917" i="6"/>
  <c r="J917" i="6"/>
  <c r="U917" i="6" s="1"/>
  <c r="I917" i="6"/>
  <c r="H917" i="6"/>
  <c r="G917" i="6"/>
  <c r="F917" i="6"/>
  <c r="E917" i="6"/>
  <c r="D917" i="6"/>
  <c r="C917" i="6"/>
  <c r="AJ917" i="6" s="1"/>
  <c r="W916" i="6"/>
  <c r="T916" i="6"/>
  <c r="S916" i="6"/>
  <c r="Q916" i="6"/>
  <c r="M916" i="6"/>
  <c r="AT916" i="6" s="1"/>
  <c r="L916" i="6"/>
  <c r="K916" i="6"/>
  <c r="J916" i="6"/>
  <c r="U916" i="6" s="1"/>
  <c r="I916" i="6"/>
  <c r="AE916" i="6" s="1"/>
  <c r="H916" i="6"/>
  <c r="AO916" i="6" s="1"/>
  <c r="G916" i="6"/>
  <c r="F916" i="6"/>
  <c r="E916" i="6"/>
  <c r="AA916" i="6" s="1"/>
  <c r="D916" i="6"/>
  <c r="C916" i="6"/>
  <c r="N916" i="6" s="1"/>
  <c r="M915" i="6"/>
  <c r="L915" i="6"/>
  <c r="K915" i="6"/>
  <c r="AG915" i="6" s="1"/>
  <c r="J915" i="6"/>
  <c r="I915" i="6"/>
  <c r="H915" i="6"/>
  <c r="G915" i="6"/>
  <c r="F915" i="6"/>
  <c r="E915" i="6"/>
  <c r="D915" i="6"/>
  <c r="C915" i="6"/>
  <c r="Y914" i="6"/>
  <c r="M914" i="6"/>
  <c r="L914" i="6"/>
  <c r="K914" i="6"/>
  <c r="J914" i="6"/>
  <c r="U914" i="6" s="1"/>
  <c r="I914" i="6"/>
  <c r="H914" i="6"/>
  <c r="G914" i="6"/>
  <c r="F914" i="6"/>
  <c r="Q914" i="6" s="1"/>
  <c r="E914" i="6"/>
  <c r="AA914" i="6" s="1"/>
  <c r="D914" i="6"/>
  <c r="C914" i="6"/>
  <c r="Y913" i="6"/>
  <c r="M913" i="6"/>
  <c r="L913" i="6"/>
  <c r="AS913" i="6" s="1"/>
  <c r="K913" i="6"/>
  <c r="AR913" i="6" s="1"/>
  <c r="J913" i="6"/>
  <c r="I913" i="6"/>
  <c r="AP913" i="6" s="1"/>
  <c r="H913" i="6"/>
  <c r="G913" i="6"/>
  <c r="F913" i="6"/>
  <c r="Q913" i="6" s="1"/>
  <c r="E913" i="6"/>
  <c r="AL913" i="6" s="1"/>
  <c r="D913" i="6"/>
  <c r="AK913" i="6" s="1"/>
  <c r="C913" i="6"/>
  <c r="AR912" i="6"/>
  <c r="AQ912" i="6"/>
  <c r="AG912" i="6"/>
  <c r="AF912" i="6"/>
  <c r="AD912" i="6"/>
  <c r="M912" i="6"/>
  <c r="L912" i="6"/>
  <c r="K912" i="6"/>
  <c r="V912" i="6" s="1"/>
  <c r="J912" i="6"/>
  <c r="U912" i="6" s="1"/>
  <c r="I912" i="6"/>
  <c r="T912" i="6" s="1"/>
  <c r="H912" i="6"/>
  <c r="G912" i="6"/>
  <c r="F912" i="6"/>
  <c r="E912" i="6"/>
  <c r="D912" i="6"/>
  <c r="C912" i="6"/>
  <c r="AE911" i="6"/>
  <c r="AA911" i="6"/>
  <c r="W911" i="6"/>
  <c r="T911" i="6"/>
  <c r="M911" i="6"/>
  <c r="L911" i="6"/>
  <c r="K911" i="6"/>
  <c r="J911" i="6"/>
  <c r="I911" i="6"/>
  <c r="AP911" i="6" s="1"/>
  <c r="H911" i="6"/>
  <c r="G911" i="6"/>
  <c r="F911" i="6"/>
  <c r="AB911" i="6" s="1"/>
  <c r="E911" i="6"/>
  <c r="D911" i="6"/>
  <c r="C911" i="6"/>
  <c r="N911" i="6" s="1"/>
  <c r="AK910" i="6"/>
  <c r="AF910" i="6"/>
  <c r="Z910" i="6"/>
  <c r="Q910" i="6"/>
  <c r="O910" i="6"/>
  <c r="M910" i="6"/>
  <c r="L910" i="6"/>
  <c r="K910" i="6"/>
  <c r="AR910" i="6" s="1"/>
  <c r="J910" i="6"/>
  <c r="I910" i="6"/>
  <c r="AE910" i="6" s="1"/>
  <c r="H910" i="6"/>
  <c r="AO910" i="6" s="1"/>
  <c r="G910" i="6"/>
  <c r="AC910" i="6" s="1"/>
  <c r="F910" i="6"/>
  <c r="AB910" i="6" s="1"/>
  <c r="E910" i="6"/>
  <c r="D910" i="6"/>
  <c r="C910" i="6"/>
  <c r="AQ909" i="6"/>
  <c r="AP909" i="6"/>
  <c r="AB909" i="6"/>
  <c r="M909" i="6"/>
  <c r="L909" i="6"/>
  <c r="K909" i="6"/>
  <c r="J909" i="6"/>
  <c r="I909" i="6"/>
  <c r="H909" i="6"/>
  <c r="AD909" i="6" s="1"/>
  <c r="G909" i="6"/>
  <c r="F909" i="6"/>
  <c r="E909" i="6"/>
  <c r="D909" i="6"/>
  <c r="O909" i="6" s="1"/>
  <c r="C909" i="6"/>
  <c r="Z908" i="6"/>
  <c r="T908" i="6"/>
  <c r="O908" i="6"/>
  <c r="M908" i="6"/>
  <c r="L908" i="6"/>
  <c r="AS908" i="6" s="1"/>
  <c r="K908" i="6"/>
  <c r="AG908" i="6" s="1"/>
  <c r="J908" i="6"/>
  <c r="I908" i="6"/>
  <c r="AP908" i="6" s="1"/>
  <c r="H908" i="6"/>
  <c r="S908" i="6" s="1"/>
  <c r="G908" i="6"/>
  <c r="F908" i="6"/>
  <c r="AM908" i="6" s="1"/>
  <c r="E908" i="6"/>
  <c r="D908" i="6"/>
  <c r="AK908" i="6" s="1"/>
  <c r="C908" i="6"/>
  <c r="AR907" i="6"/>
  <c r="AF907" i="6"/>
  <c r="U907" i="6"/>
  <c r="T907" i="6"/>
  <c r="S907" i="6"/>
  <c r="M907" i="6"/>
  <c r="L907" i="6"/>
  <c r="K907" i="6"/>
  <c r="V907" i="6" s="1"/>
  <c r="J907" i="6"/>
  <c r="AQ907" i="6" s="1"/>
  <c r="I907" i="6"/>
  <c r="AE907" i="6" s="1"/>
  <c r="H907" i="6"/>
  <c r="G907" i="6"/>
  <c r="R907" i="6" s="1"/>
  <c r="F907" i="6"/>
  <c r="AM907" i="6" s="1"/>
  <c r="E907" i="6"/>
  <c r="P907" i="6" s="1"/>
  <c r="D907" i="6"/>
  <c r="C907" i="6"/>
  <c r="AJ907" i="6" s="1"/>
  <c r="R906" i="6"/>
  <c r="Q906" i="6"/>
  <c r="M906" i="6"/>
  <c r="AI906" i="6" s="1"/>
  <c r="L906" i="6"/>
  <c r="K906" i="6"/>
  <c r="J906" i="6"/>
  <c r="I906" i="6"/>
  <c r="H906" i="6"/>
  <c r="AD906" i="6" s="1"/>
  <c r="G906" i="6"/>
  <c r="F906" i="6"/>
  <c r="AB906" i="6" s="1"/>
  <c r="E906" i="6"/>
  <c r="D906" i="6"/>
  <c r="C906" i="6"/>
  <c r="Y906" i="6" s="1"/>
  <c r="U905" i="6"/>
  <c r="M905" i="6"/>
  <c r="X905" i="6" s="1"/>
  <c r="L905" i="6"/>
  <c r="K905" i="6"/>
  <c r="J905" i="6"/>
  <c r="AQ905" i="6" s="1"/>
  <c r="I905" i="6"/>
  <c r="H905" i="6"/>
  <c r="AD905" i="6" s="1"/>
  <c r="G905" i="6"/>
  <c r="F905" i="6"/>
  <c r="AB905" i="6" s="1"/>
  <c r="E905" i="6"/>
  <c r="AL905" i="6" s="1"/>
  <c r="D905" i="6"/>
  <c r="Z905" i="6" s="1"/>
  <c r="C905" i="6"/>
  <c r="AO904" i="6"/>
  <c r="AC904" i="6"/>
  <c r="U904" i="6"/>
  <c r="T904" i="6"/>
  <c r="R904" i="6"/>
  <c r="M904" i="6"/>
  <c r="AI904" i="6" s="1"/>
  <c r="L904" i="6"/>
  <c r="AH904" i="6" s="1"/>
  <c r="K904" i="6"/>
  <c r="J904" i="6"/>
  <c r="AF904" i="6" s="1"/>
  <c r="I904" i="6"/>
  <c r="AE904" i="6" s="1"/>
  <c r="H904" i="6"/>
  <c r="G904" i="6"/>
  <c r="AN904" i="6" s="1"/>
  <c r="F904" i="6"/>
  <c r="E904" i="6"/>
  <c r="D904" i="6"/>
  <c r="C904" i="6"/>
  <c r="AS903" i="6"/>
  <c r="AR903" i="6"/>
  <c r="Y903" i="6"/>
  <c r="W903" i="6"/>
  <c r="M903" i="6"/>
  <c r="AI903" i="6" s="1"/>
  <c r="L903" i="6"/>
  <c r="AH903" i="6" s="1"/>
  <c r="K903" i="6"/>
  <c r="J903" i="6"/>
  <c r="I903" i="6"/>
  <c r="H903" i="6"/>
  <c r="S903" i="6" s="1"/>
  <c r="G903" i="6"/>
  <c r="R903" i="6" s="1"/>
  <c r="F903" i="6"/>
  <c r="Q903" i="6" s="1"/>
  <c r="E903" i="6"/>
  <c r="D903" i="6"/>
  <c r="C903" i="6"/>
  <c r="AJ903" i="6" s="1"/>
  <c r="R902" i="6"/>
  <c r="Q902" i="6"/>
  <c r="N902" i="6"/>
  <c r="M902" i="6"/>
  <c r="L902" i="6"/>
  <c r="W902" i="6" s="1"/>
  <c r="K902" i="6"/>
  <c r="AR902" i="6" s="1"/>
  <c r="J902" i="6"/>
  <c r="U902" i="6" s="1"/>
  <c r="I902" i="6"/>
  <c r="H902" i="6"/>
  <c r="AO902" i="6" s="1"/>
  <c r="G902" i="6"/>
  <c r="F902" i="6"/>
  <c r="E902" i="6"/>
  <c r="D902" i="6"/>
  <c r="C902" i="6"/>
  <c r="AR901" i="6"/>
  <c r="AQ901" i="6"/>
  <c r="AN901" i="6"/>
  <c r="U901" i="6"/>
  <c r="O901" i="6"/>
  <c r="M901" i="6"/>
  <c r="L901" i="6"/>
  <c r="W901" i="6" s="1"/>
  <c r="K901" i="6"/>
  <c r="J901" i="6"/>
  <c r="AF901" i="6" s="1"/>
  <c r="I901" i="6"/>
  <c r="H901" i="6"/>
  <c r="AO901" i="6" s="1"/>
  <c r="G901" i="6"/>
  <c r="AC901" i="6" s="1"/>
  <c r="F901" i="6"/>
  <c r="AM901" i="6" s="1"/>
  <c r="E901" i="6"/>
  <c r="P901" i="6" s="1"/>
  <c r="D901" i="6"/>
  <c r="AK901" i="6" s="1"/>
  <c r="C901" i="6"/>
  <c r="N901" i="6" s="1"/>
  <c r="AR900" i="6"/>
  <c r="AM900" i="6"/>
  <c r="AJ900" i="6"/>
  <c r="Q900" i="6"/>
  <c r="M900" i="6"/>
  <c r="L900" i="6"/>
  <c r="K900" i="6"/>
  <c r="J900" i="6"/>
  <c r="I900" i="6"/>
  <c r="AP900" i="6" s="1"/>
  <c r="H900" i="6"/>
  <c r="G900" i="6"/>
  <c r="AN900" i="6" s="1"/>
  <c r="F900" i="6"/>
  <c r="AB900" i="6" s="1"/>
  <c r="E900" i="6"/>
  <c r="D900" i="6"/>
  <c r="O900" i="6" s="1"/>
  <c r="C900" i="6"/>
  <c r="Z899" i="6"/>
  <c r="M899" i="6"/>
  <c r="L899" i="6"/>
  <c r="K899" i="6"/>
  <c r="J899" i="6"/>
  <c r="I899" i="6"/>
  <c r="H899" i="6"/>
  <c r="AD899" i="6" s="1"/>
  <c r="G899" i="6"/>
  <c r="F899" i="6"/>
  <c r="AM899" i="6" s="1"/>
  <c r="E899" i="6"/>
  <c r="D899" i="6"/>
  <c r="O899" i="6" s="1"/>
  <c r="C899" i="6"/>
  <c r="AJ899" i="6" s="1"/>
  <c r="AF898" i="6"/>
  <c r="AE898" i="6"/>
  <c r="O898" i="6"/>
  <c r="N898" i="6"/>
  <c r="M898" i="6"/>
  <c r="AT898" i="6" s="1"/>
  <c r="L898" i="6"/>
  <c r="AS898" i="6" s="1"/>
  <c r="K898" i="6"/>
  <c r="V898" i="6" s="1"/>
  <c r="J898" i="6"/>
  <c r="I898" i="6"/>
  <c r="H898" i="6"/>
  <c r="AO898" i="6" s="1"/>
  <c r="G898" i="6"/>
  <c r="F898" i="6"/>
  <c r="E898" i="6"/>
  <c r="AA898" i="6" s="1"/>
  <c r="D898" i="6"/>
  <c r="AK898" i="6" s="1"/>
  <c r="C898" i="6"/>
  <c r="AQ897" i="6"/>
  <c r="AP897" i="6"/>
  <c r="R897" i="6"/>
  <c r="Q897" i="6"/>
  <c r="M897" i="6"/>
  <c r="AI897" i="6" s="1"/>
  <c r="L897" i="6"/>
  <c r="K897" i="6"/>
  <c r="AR897" i="6" s="1"/>
  <c r="J897" i="6"/>
  <c r="I897" i="6"/>
  <c r="H897" i="6"/>
  <c r="S897" i="6" s="1"/>
  <c r="G897" i="6"/>
  <c r="AN897" i="6" s="1"/>
  <c r="F897" i="6"/>
  <c r="E897" i="6"/>
  <c r="D897" i="6"/>
  <c r="C897" i="6"/>
  <c r="Y897" i="6" s="1"/>
  <c r="AS896" i="6"/>
  <c r="M896" i="6"/>
  <c r="X896" i="6" s="1"/>
  <c r="L896" i="6"/>
  <c r="K896" i="6"/>
  <c r="J896" i="6"/>
  <c r="I896" i="6"/>
  <c r="H896" i="6"/>
  <c r="AD896" i="6" s="1"/>
  <c r="G896" i="6"/>
  <c r="R896" i="6" s="1"/>
  <c r="F896" i="6"/>
  <c r="E896" i="6"/>
  <c r="AL896" i="6" s="1"/>
  <c r="D896" i="6"/>
  <c r="AK896" i="6" s="1"/>
  <c r="C896" i="6"/>
  <c r="Y896" i="6" s="1"/>
  <c r="S895" i="6"/>
  <c r="M895" i="6"/>
  <c r="L895" i="6"/>
  <c r="K895" i="6"/>
  <c r="J895" i="6"/>
  <c r="U895" i="6" s="1"/>
  <c r="I895" i="6"/>
  <c r="AE895" i="6" s="1"/>
  <c r="H895" i="6"/>
  <c r="G895" i="6"/>
  <c r="F895" i="6"/>
  <c r="Q895" i="6" s="1"/>
  <c r="E895" i="6"/>
  <c r="D895" i="6"/>
  <c r="C895" i="6"/>
  <c r="AJ895" i="6" s="1"/>
  <c r="AL894" i="6"/>
  <c r="AK894" i="6"/>
  <c r="AI894" i="6"/>
  <c r="AA894" i="6"/>
  <c r="Z894" i="6"/>
  <c r="M894" i="6"/>
  <c r="L894" i="6"/>
  <c r="AH894" i="6" s="1"/>
  <c r="K894" i="6"/>
  <c r="J894" i="6"/>
  <c r="I894" i="6"/>
  <c r="H894" i="6"/>
  <c r="G894" i="6"/>
  <c r="AC894" i="6" s="1"/>
  <c r="F894" i="6"/>
  <c r="E894" i="6"/>
  <c r="P894" i="6" s="1"/>
  <c r="D894" i="6"/>
  <c r="O894" i="6" s="1"/>
  <c r="C894" i="6"/>
  <c r="N894" i="6" s="1"/>
  <c r="AN893" i="6"/>
  <c r="Q893" i="6"/>
  <c r="N893" i="6"/>
  <c r="M893" i="6"/>
  <c r="X893" i="6" s="1"/>
  <c r="L893" i="6"/>
  <c r="K893" i="6"/>
  <c r="AG893" i="6" s="1"/>
  <c r="J893" i="6"/>
  <c r="AF893" i="6" s="1"/>
  <c r="I893" i="6"/>
  <c r="H893" i="6"/>
  <c r="G893" i="6"/>
  <c r="R893" i="6" s="1"/>
  <c r="F893" i="6"/>
  <c r="E893" i="6"/>
  <c r="D893" i="6"/>
  <c r="C893" i="6"/>
  <c r="Y893" i="6" s="1"/>
  <c r="AQ892" i="6"/>
  <c r="AK892" i="6"/>
  <c r="AD892" i="6"/>
  <c r="Z892" i="6"/>
  <c r="U892" i="6"/>
  <c r="M892" i="6"/>
  <c r="L892" i="6"/>
  <c r="AH892" i="6" s="1"/>
  <c r="K892" i="6"/>
  <c r="J892" i="6"/>
  <c r="AF892" i="6" s="1"/>
  <c r="I892" i="6"/>
  <c r="H892" i="6"/>
  <c r="G892" i="6"/>
  <c r="F892" i="6"/>
  <c r="Q892" i="6" s="1"/>
  <c r="E892" i="6"/>
  <c r="D892" i="6"/>
  <c r="O892" i="6" s="1"/>
  <c r="C892" i="6"/>
  <c r="N892" i="6" s="1"/>
  <c r="AQ891" i="6"/>
  <c r="AL891" i="6"/>
  <c r="AG891" i="6"/>
  <c r="AA891" i="6"/>
  <c r="P891" i="6"/>
  <c r="M891" i="6"/>
  <c r="L891" i="6"/>
  <c r="AS891" i="6" s="1"/>
  <c r="K891" i="6"/>
  <c r="V891" i="6" s="1"/>
  <c r="J891" i="6"/>
  <c r="I891" i="6"/>
  <c r="AE891" i="6" s="1"/>
  <c r="H891" i="6"/>
  <c r="G891" i="6"/>
  <c r="F891" i="6"/>
  <c r="E891" i="6"/>
  <c r="D891" i="6"/>
  <c r="O891" i="6" s="1"/>
  <c r="C891" i="6"/>
  <c r="N891" i="6" s="1"/>
  <c r="M890" i="6"/>
  <c r="L890" i="6"/>
  <c r="K890" i="6"/>
  <c r="V890" i="6" s="1"/>
  <c r="J890" i="6"/>
  <c r="I890" i="6"/>
  <c r="AE890" i="6" s="1"/>
  <c r="H890" i="6"/>
  <c r="AD890" i="6" s="1"/>
  <c r="G890" i="6"/>
  <c r="F890" i="6"/>
  <c r="E890" i="6"/>
  <c r="D890" i="6"/>
  <c r="O890" i="6" s="1"/>
  <c r="C890" i="6"/>
  <c r="AF889" i="6"/>
  <c r="S889" i="6"/>
  <c r="M889" i="6"/>
  <c r="L889" i="6"/>
  <c r="K889" i="6"/>
  <c r="AR889" i="6" s="1"/>
  <c r="J889" i="6"/>
  <c r="I889" i="6"/>
  <c r="H889" i="6"/>
  <c r="AD889" i="6" s="1"/>
  <c r="G889" i="6"/>
  <c r="F889" i="6"/>
  <c r="E889" i="6"/>
  <c r="AL889" i="6" s="1"/>
  <c r="D889" i="6"/>
  <c r="Z889" i="6" s="1"/>
  <c r="C889" i="6"/>
  <c r="M888" i="6"/>
  <c r="X888" i="6" s="1"/>
  <c r="L888" i="6"/>
  <c r="K888" i="6"/>
  <c r="J888" i="6"/>
  <c r="AQ888" i="6" s="1"/>
  <c r="I888" i="6"/>
  <c r="AP888" i="6" s="1"/>
  <c r="H888" i="6"/>
  <c r="G888" i="6"/>
  <c r="F888" i="6"/>
  <c r="AM888" i="6" s="1"/>
  <c r="E888" i="6"/>
  <c r="AL888" i="6" s="1"/>
  <c r="D888" i="6"/>
  <c r="O888" i="6" s="1"/>
  <c r="C888" i="6"/>
  <c r="AM887" i="6"/>
  <c r="AG887" i="6"/>
  <c r="AF887" i="6"/>
  <c r="P887" i="6"/>
  <c r="M887" i="6"/>
  <c r="L887" i="6"/>
  <c r="W887" i="6" s="1"/>
  <c r="K887" i="6"/>
  <c r="V887" i="6" s="1"/>
  <c r="J887" i="6"/>
  <c r="U887" i="6" s="1"/>
  <c r="I887" i="6"/>
  <c r="AE887" i="6" s="1"/>
  <c r="H887" i="6"/>
  <c r="G887" i="6"/>
  <c r="F887" i="6"/>
  <c r="E887" i="6"/>
  <c r="D887" i="6"/>
  <c r="C887" i="6"/>
  <c r="AL886" i="6"/>
  <c r="AK886" i="6"/>
  <c r="O886" i="6"/>
  <c r="N886" i="6"/>
  <c r="M886" i="6"/>
  <c r="L886" i="6"/>
  <c r="K886" i="6"/>
  <c r="J886" i="6"/>
  <c r="I886" i="6"/>
  <c r="H886" i="6"/>
  <c r="S886" i="6" s="1"/>
  <c r="G886" i="6"/>
  <c r="AC886" i="6" s="1"/>
  <c r="F886" i="6"/>
  <c r="E886" i="6"/>
  <c r="P886" i="6" s="1"/>
  <c r="D886" i="6"/>
  <c r="Z886" i="6" s="1"/>
  <c r="C886" i="6"/>
  <c r="AR885" i="6"/>
  <c r="U885" i="6"/>
  <c r="M885" i="6"/>
  <c r="AI885" i="6" s="1"/>
  <c r="L885" i="6"/>
  <c r="K885" i="6"/>
  <c r="J885" i="6"/>
  <c r="AF885" i="6" s="1"/>
  <c r="I885" i="6"/>
  <c r="T885" i="6" s="1"/>
  <c r="H885" i="6"/>
  <c r="S885" i="6" s="1"/>
  <c r="G885" i="6"/>
  <c r="F885" i="6"/>
  <c r="E885" i="6"/>
  <c r="P885" i="6" s="1"/>
  <c r="D885" i="6"/>
  <c r="Z885" i="6" s="1"/>
  <c r="C885" i="6"/>
  <c r="S884" i="6"/>
  <c r="O884" i="6"/>
  <c r="M884" i="6"/>
  <c r="L884" i="6"/>
  <c r="AH884" i="6" s="1"/>
  <c r="K884" i="6"/>
  <c r="J884" i="6"/>
  <c r="I884" i="6"/>
  <c r="T884" i="6" s="1"/>
  <c r="H884" i="6"/>
  <c r="AD884" i="6" s="1"/>
  <c r="G884" i="6"/>
  <c r="AN884" i="6" s="1"/>
  <c r="F884" i="6"/>
  <c r="E884" i="6"/>
  <c r="AL884" i="6" s="1"/>
  <c r="D884" i="6"/>
  <c r="C884" i="6"/>
  <c r="AQ883" i="6"/>
  <c r="AC883" i="6"/>
  <c r="U883" i="6"/>
  <c r="T883" i="6"/>
  <c r="R883" i="6"/>
  <c r="M883" i="6"/>
  <c r="AI883" i="6" s="1"/>
  <c r="L883" i="6"/>
  <c r="K883" i="6"/>
  <c r="J883" i="6"/>
  <c r="AF883" i="6" s="1"/>
  <c r="I883" i="6"/>
  <c r="AP883" i="6" s="1"/>
  <c r="H883" i="6"/>
  <c r="G883" i="6"/>
  <c r="AN883" i="6" s="1"/>
  <c r="F883" i="6"/>
  <c r="Q883" i="6" s="1"/>
  <c r="E883" i="6"/>
  <c r="AL883" i="6" s="1"/>
  <c r="D883" i="6"/>
  <c r="C883" i="6"/>
  <c r="AJ883" i="6" s="1"/>
  <c r="AJ882" i="6"/>
  <c r="AF882" i="6"/>
  <c r="AA882" i="6"/>
  <c r="Y882" i="6"/>
  <c r="O882" i="6"/>
  <c r="M882" i="6"/>
  <c r="L882" i="6"/>
  <c r="K882" i="6"/>
  <c r="J882" i="6"/>
  <c r="I882" i="6"/>
  <c r="H882" i="6"/>
  <c r="G882" i="6"/>
  <c r="F882" i="6"/>
  <c r="E882" i="6"/>
  <c r="D882" i="6"/>
  <c r="C882" i="6"/>
  <c r="N882" i="6" s="1"/>
  <c r="AO881" i="6"/>
  <c r="AJ881" i="6"/>
  <c r="AF881" i="6"/>
  <c r="AD881" i="6"/>
  <c r="P881" i="6"/>
  <c r="M881" i="6"/>
  <c r="X881" i="6" s="1"/>
  <c r="L881" i="6"/>
  <c r="K881" i="6"/>
  <c r="J881" i="6"/>
  <c r="I881" i="6"/>
  <c r="H881" i="6"/>
  <c r="S881" i="6" s="1"/>
  <c r="G881" i="6"/>
  <c r="F881" i="6"/>
  <c r="E881" i="6"/>
  <c r="AL881" i="6" s="1"/>
  <c r="D881" i="6"/>
  <c r="C881" i="6"/>
  <c r="Y881" i="6" s="1"/>
  <c r="AK880" i="6"/>
  <c r="AJ880" i="6"/>
  <c r="AC880" i="6"/>
  <c r="M880" i="6"/>
  <c r="L880" i="6"/>
  <c r="AS880" i="6" s="1"/>
  <c r="K880" i="6"/>
  <c r="J880" i="6"/>
  <c r="I880" i="6"/>
  <c r="H880" i="6"/>
  <c r="G880" i="6"/>
  <c r="F880" i="6"/>
  <c r="E880" i="6"/>
  <c r="D880" i="6"/>
  <c r="C880" i="6"/>
  <c r="Y880" i="6" s="1"/>
  <c r="Z879" i="6"/>
  <c r="M879" i="6"/>
  <c r="L879" i="6"/>
  <c r="AS879" i="6" s="1"/>
  <c r="K879" i="6"/>
  <c r="J879" i="6"/>
  <c r="I879" i="6"/>
  <c r="H879" i="6"/>
  <c r="G879" i="6"/>
  <c r="AN879" i="6" s="1"/>
  <c r="F879" i="6"/>
  <c r="AM879" i="6" s="1"/>
  <c r="E879" i="6"/>
  <c r="AL879" i="6" s="1"/>
  <c r="D879" i="6"/>
  <c r="C879" i="6"/>
  <c r="AJ878" i="6"/>
  <c r="AI878" i="6"/>
  <c r="AH878" i="6"/>
  <c r="AC878" i="6"/>
  <c r="Z878" i="6"/>
  <c r="X878" i="6"/>
  <c r="O878" i="6"/>
  <c r="M878" i="6"/>
  <c r="AT878" i="6" s="1"/>
  <c r="L878" i="6"/>
  <c r="W878" i="6" s="1"/>
  <c r="K878" i="6"/>
  <c r="J878" i="6"/>
  <c r="I878" i="6"/>
  <c r="H878" i="6"/>
  <c r="G878" i="6"/>
  <c r="AN878" i="6" s="1"/>
  <c r="F878" i="6"/>
  <c r="E878" i="6"/>
  <c r="D878" i="6"/>
  <c r="AK878" i="6" s="1"/>
  <c r="C878" i="6"/>
  <c r="Y878" i="6" s="1"/>
  <c r="M877" i="6"/>
  <c r="L877" i="6"/>
  <c r="K877" i="6"/>
  <c r="J877" i="6"/>
  <c r="I877" i="6"/>
  <c r="T877" i="6" s="1"/>
  <c r="H877" i="6"/>
  <c r="G877" i="6"/>
  <c r="AC877" i="6" s="1"/>
  <c r="F877" i="6"/>
  <c r="E877" i="6"/>
  <c r="P877" i="6" s="1"/>
  <c r="D877" i="6"/>
  <c r="C877" i="6"/>
  <c r="AL876" i="6"/>
  <c r="AA876" i="6"/>
  <c r="M876" i="6"/>
  <c r="L876" i="6"/>
  <c r="AS876" i="6" s="1"/>
  <c r="K876" i="6"/>
  <c r="J876" i="6"/>
  <c r="U876" i="6" s="1"/>
  <c r="I876" i="6"/>
  <c r="AE876" i="6" s="1"/>
  <c r="H876" i="6"/>
  <c r="G876" i="6"/>
  <c r="AC876" i="6" s="1"/>
  <c r="F876" i="6"/>
  <c r="AM876" i="6" s="1"/>
  <c r="E876" i="6"/>
  <c r="P876" i="6" s="1"/>
  <c r="D876" i="6"/>
  <c r="AK876" i="6" s="1"/>
  <c r="C876" i="6"/>
  <c r="N876" i="6" s="1"/>
  <c r="AF875" i="6"/>
  <c r="AD875" i="6"/>
  <c r="AC875" i="6"/>
  <c r="R875" i="6"/>
  <c r="M875" i="6"/>
  <c r="L875" i="6"/>
  <c r="K875" i="6"/>
  <c r="AR875" i="6" s="1"/>
  <c r="J875" i="6"/>
  <c r="I875" i="6"/>
  <c r="H875" i="6"/>
  <c r="G875" i="6"/>
  <c r="AN875" i="6" s="1"/>
  <c r="F875" i="6"/>
  <c r="E875" i="6"/>
  <c r="D875" i="6"/>
  <c r="C875" i="6"/>
  <c r="AR874" i="6"/>
  <c r="AG874" i="6"/>
  <c r="AF874" i="6"/>
  <c r="W874" i="6"/>
  <c r="V874" i="6"/>
  <c r="N874" i="6"/>
  <c r="M874" i="6"/>
  <c r="L874" i="6"/>
  <c r="AS874" i="6" s="1"/>
  <c r="K874" i="6"/>
  <c r="J874" i="6"/>
  <c r="U874" i="6" s="1"/>
  <c r="I874" i="6"/>
  <c r="AE874" i="6" s="1"/>
  <c r="H874" i="6"/>
  <c r="G874" i="6"/>
  <c r="F874" i="6"/>
  <c r="E874" i="6"/>
  <c r="AL874" i="6" s="1"/>
  <c r="D874" i="6"/>
  <c r="C874" i="6"/>
  <c r="AG873" i="6"/>
  <c r="AF873" i="6"/>
  <c r="W873" i="6"/>
  <c r="M873" i="6"/>
  <c r="L873" i="6"/>
  <c r="AH873" i="6" s="1"/>
  <c r="K873" i="6"/>
  <c r="J873" i="6"/>
  <c r="I873" i="6"/>
  <c r="AE873" i="6" s="1"/>
  <c r="H873" i="6"/>
  <c r="G873" i="6"/>
  <c r="F873" i="6"/>
  <c r="AB873" i="6" s="1"/>
  <c r="E873" i="6"/>
  <c r="D873" i="6"/>
  <c r="C873" i="6"/>
  <c r="AJ873" i="6" s="1"/>
  <c r="AQ872" i="6"/>
  <c r="AM872" i="6"/>
  <c r="R872" i="6"/>
  <c r="Q872" i="6"/>
  <c r="O872" i="6"/>
  <c r="M872" i="6"/>
  <c r="L872" i="6"/>
  <c r="AH872" i="6" s="1"/>
  <c r="K872" i="6"/>
  <c r="AR872" i="6" s="1"/>
  <c r="J872" i="6"/>
  <c r="AF872" i="6" s="1"/>
  <c r="I872" i="6"/>
  <c r="H872" i="6"/>
  <c r="G872" i="6"/>
  <c r="F872" i="6"/>
  <c r="AB872" i="6" s="1"/>
  <c r="E872" i="6"/>
  <c r="D872" i="6"/>
  <c r="Z872" i="6" s="1"/>
  <c r="C872" i="6"/>
  <c r="AJ872" i="6" s="1"/>
  <c r="AQ871" i="6"/>
  <c r="AN871" i="6"/>
  <c r="AF871" i="6"/>
  <c r="Y871" i="6"/>
  <c r="U871" i="6"/>
  <c r="M871" i="6"/>
  <c r="X871" i="6" s="1"/>
  <c r="L871" i="6"/>
  <c r="K871" i="6"/>
  <c r="AG871" i="6" s="1"/>
  <c r="J871" i="6"/>
  <c r="I871" i="6"/>
  <c r="H871" i="6"/>
  <c r="AD871" i="6" s="1"/>
  <c r="G871" i="6"/>
  <c r="F871" i="6"/>
  <c r="AM871" i="6" s="1"/>
  <c r="E871" i="6"/>
  <c r="D871" i="6"/>
  <c r="C871" i="6"/>
  <c r="N871" i="6" s="1"/>
  <c r="AK870" i="6"/>
  <c r="AD870" i="6"/>
  <c r="O870" i="6"/>
  <c r="M870" i="6"/>
  <c r="L870" i="6"/>
  <c r="K870" i="6"/>
  <c r="J870" i="6"/>
  <c r="I870" i="6"/>
  <c r="AP870" i="6" s="1"/>
  <c r="H870" i="6"/>
  <c r="G870" i="6"/>
  <c r="AC870" i="6" s="1"/>
  <c r="F870" i="6"/>
  <c r="E870" i="6"/>
  <c r="AA870" i="6" s="1"/>
  <c r="D870" i="6"/>
  <c r="Z870" i="6" s="1"/>
  <c r="C870" i="6"/>
  <c r="AF869" i="6"/>
  <c r="U869" i="6"/>
  <c r="M869" i="6"/>
  <c r="L869" i="6"/>
  <c r="W869" i="6" s="1"/>
  <c r="K869" i="6"/>
  <c r="AG869" i="6" s="1"/>
  <c r="J869" i="6"/>
  <c r="AQ869" i="6" s="1"/>
  <c r="I869" i="6"/>
  <c r="AP869" i="6" s="1"/>
  <c r="H869" i="6"/>
  <c r="G869" i="6"/>
  <c r="AN869" i="6" s="1"/>
  <c r="F869" i="6"/>
  <c r="E869" i="6"/>
  <c r="D869" i="6"/>
  <c r="AK869" i="6" s="1"/>
  <c r="C869" i="6"/>
  <c r="W868" i="6"/>
  <c r="M868" i="6"/>
  <c r="L868" i="6"/>
  <c r="K868" i="6"/>
  <c r="J868" i="6"/>
  <c r="I868" i="6"/>
  <c r="H868" i="6"/>
  <c r="S868" i="6" s="1"/>
  <c r="G868" i="6"/>
  <c r="R868" i="6" s="1"/>
  <c r="F868" i="6"/>
  <c r="E868" i="6"/>
  <c r="D868" i="6"/>
  <c r="C868" i="6"/>
  <c r="AJ868" i="6" s="1"/>
  <c r="AL867" i="6"/>
  <c r="AA867" i="6"/>
  <c r="U867" i="6"/>
  <c r="M867" i="6"/>
  <c r="L867" i="6"/>
  <c r="AS867" i="6" s="1"/>
  <c r="K867" i="6"/>
  <c r="J867" i="6"/>
  <c r="AF867" i="6" s="1"/>
  <c r="I867" i="6"/>
  <c r="H867" i="6"/>
  <c r="G867" i="6"/>
  <c r="AC867" i="6" s="1"/>
  <c r="F867" i="6"/>
  <c r="AB867" i="6" s="1"/>
  <c r="E867" i="6"/>
  <c r="P867" i="6" s="1"/>
  <c r="D867" i="6"/>
  <c r="O867" i="6" s="1"/>
  <c r="C867" i="6"/>
  <c r="N867" i="6" s="1"/>
  <c r="AT866" i="6"/>
  <c r="AF866" i="6"/>
  <c r="X866" i="6"/>
  <c r="U866" i="6"/>
  <c r="S866" i="6"/>
  <c r="N866" i="6"/>
  <c r="M866" i="6"/>
  <c r="AI866" i="6" s="1"/>
  <c r="L866" i="6"/>
  <c r="K866" i="6"/>
  <c r="J866" i="6"/>
  <c r="AQ866" i="6" s="1"/>
  <c r="I866" i="6"/>
  <c r="H866" i="6"/>
  <c r="G866" i="6"/>
  <c r="F866" i="6"/>
  <c r="E866" i="6"/>
  <c r="AL866" i="6" s="1"/>
  <c r="D866" i="6"/>
  <c r="O866" i="6" s="1"/>
  <c r="C866" i="6"/>
  <c r="AS865" i="6"/>
  <c r="AF865" i="6"/>
  <c r="X865" i="6"/>
  <c r="M865" i="6"/>
  <c r="AT865" i="6" s="1"/>
  <c r="L865" i="6"/>
  <c r="K865" i="6"/>
  <c r="J865" i="6"/>
  <c r="AQ865" i="6" s="1"/>
  <c r="I865" i="6"/>
  <c r="H865" i="6"/>
  <c r="G865" i="6"/>
  <c r="AC865" i="6" s="1"/>
  <c r="F865" i="6"/>
  <c r="E865" i="6"/>
  <c r="P865" i="6" s="1"/>
  <c r="D865" i="6"/>
  <c r="C865" i="6"/>
  <c r="N865" i="6" s="1"/>
  <c r="Z864" i="6"/>
  <c r="M864" i="6"/>
  <c r="L864" i="6"/>
  <c r="AH864" i="6" s="1"/>
  <c r="K864" i="6"/>
  <c r="AG864" i="6" s="1"/>
  <c r="J864" i="6"/>
  <c r="U864" i="6" s="1"/>
  <c r="I864" i="6"/>
  <c r="AP864" i="6" s="1"/>
  <c r="H864" i="6"/>
  <c r="G864" i="6"/>
  <c r="F864" i="6"/>
  <c r="E864" i="6"/>
  <c r="D864" i="6"/>
  <c r="O864" i="6" s="1"/>
  <c r="C864" i="6"/>
  <c r="AK863" i="6"/>
  <c r="AJ863" i="6"/>
  <c r="AF863" i="6"/>
  <c r="AC863" i="6"/>
  <c r="Y863" i="6"/>
  <c r="M863" i="6"/>
  <c r="L863" i="6"/>
  <c r="K863" i="6"/>
  <c r="V863" i="6" s="1"/>
  <c r="J863" i="6"/>
  <c r="I863" i="6"/>
  <c r="H863" i="6"/>
  <c r="AD863" i="6" s="1"/>
  <c r="G863" i="6"/>
  <c r="F863" i="6"/>
  <c r="E863" i="6"/>
  <c r="D863" i="6"/>
  <c r="C863" i="6"/>
  <c r="N863" i="6" s="1"/>
  <c r="AQ862" i="6"/>
  <c r="AM862" i="6"/>
  <c r="AF862" i="6"/>
  <c r="AC862" i="6"/>
  <c r="Q862" i="6"/>
  <c r="M862" i="6"/>
  <c r="L862" i="6"/>
  <c r="K862" i="6"/>
  <c r="J862" i="6"/>
  <c r="U862" i="6" s="1"/>
  <c r="I862" i="6"/>
  <c r="H862" i="6"/>
  <c r="AO862" i="6" s="1"/>
  <c r="G862" i="6"/>
  <c r="F862" i="6"/>
  <c r="AB862" i="6" s="1"/>
  <c r="E862" i="6"/>
  <c r="D862" i="6"/>
  <c r="C862" i="6"/>
  <c r="N862" i="6" s="1"/>
  <c r="AQ861" i="6"/>
  <c r="AO861" i="6"/>
  <c r="V861" i="6"/>
  <c r="T861" i="6"/>
  <c r="S861" i="6"/>
  <c r="M861" i="6"/>
  <c r="L861" i="6"/>
  <c r="AS861" i="6" s="1"/>
  <c r="K861" i="6"/>
  <c r="J861" i="6"/>
  <c r="U861" i="6" s="1"/>
  <c r="I861" i="6"/>
  <c r="AP861" i="6" s="1"/>
  <c r="H861" i="6"/>
  <c r="AD861" i="6" s="1"/>
  <c r="G861" i="6"/>
  <c r="R861" i="6" s="1"/>
  <c r="F861" i="6"/>
  <c r="Q861" i="6" s="1"/>
  <c r="E861" i="6"/>
  <c r="D861" i="6"/>
  <c r="AK861" i="6" s="1"/>
  <c r="C861" i="6"/>
  <c r="AH860" i="6"/>
  <c r="W860" i="6"/>
  <c r="O860" i="6"/>
  <c r="M860" i="6"/>
  <c r="AI860" i="6" s="1"/>
  <c r="L860" i="6"/>
  <c r="AS860" i="6" s="1"/>
  <c r="K860" i="6"/>
  <c r="J860" i="6"/>
  <c r="I860" i="6"/>
  <c r="H860" i="6"/>
  <c r="AD860" i="6" s="1"/>
  <c r="G860" i="6"/>
  <c r="R860" i="6" s="1"/>
  <c r="F860" i="6"/>
  <c r="AM860" i="6" s="1"/>
  <c r="E860" i="6"/>
  <c r="AL860" i="6" s="1"/>
  <c r="D860" i="6"/>
  <c r="C860" i="6"/>
  <c r="AS859" i="6"/>
  <c r="AK859" i="6"/>
  <c r="AH859" i="6"/>
  <c r="M859" i="6"/>
  <c r="L859" i="6"/>
  <c r="W859" i="6" s="1"/>
  <c r="K859" i="6"/>
  <c r="J859" i="6"/>
  <c r="I859" i="6"/>
  <c r="T859" i="6" s="1"/>
  <c r="H859" i="6"/>
  <c r="G859" i="6"/>
  <c r="F859" i="6"/>
  <c r="E859" i="6"/>
  <c r="D859" i="6"/>
  <c r="Z859" i="6" s="1"/>
  <c r="C859" i="6"/>
  <c r="AA858" i="6"/>
  <c r="X858" i="6"/>
  <c r="W858" i="6"/>
  <c r="V858" i="6"/>
  <c r="M858" i="6"/>
  <c r="L858" i="6"/>
  <c r="K858" i="6"/>
  <c r="AR858" i="6" s="1"/>
  <c r="J858" i="6"/>
  <c r="I858" i="6"/>
  <c r="H858" i="6"/>
  <c r="S858" i="6" s="1"/>
  <c r="G858" i="6"/>
  <c r="F858" i="6"/>
  <c r="E858" i="6"/>
  <c r="P858" i="6" s="1"/>
  <c r="D858" i="6"/>
  <c r="C858" i="6"/>
  <c r="AM857" i="6"/>
  <c r="AL857" i="6"/>
  <c r="AJ857" i="6"/>
  <c r="Q857" i="6"/>
  <c r="P857" i="6"/>
  <c r="M857" i="6"/>
  <c r="L857" i="6"/>
  <c r="AH857" i="6" s="1"/>
  <c r="K857" i="6"/>
  <c r="J857" i="6"/>
  <c r="I857" i="6"/>
  <c r="H857" i="6"/>
  <c r="G857" i="6"/>
  <c r="AN857" i="6" s="1"/>
  <c r="F857" i="6"/>
  <c r="AB857" i="6" s="1"/>
  <c r="E857" i="6"/>
  <c r="AA857" i="6" s="1"/>
  <c r="D857" i="6"/>
  <c r="C857" i="6"/>
  <c r="AR856" i="6"/>
  <c r="AL856" i="6"/>
  <c r="AD856" i="6"/>
  <c r="S856" i="6"/>
  <c r="R856" i="6"/>
  <c r="P856" i="6"/>
  <c r="M856" i="6"/>
  <c r="L856" i="6"/>
  <c r="K856" i="6"/>
  <c r="J856" i="6"/>
  <c r="AF856" i="6" s="1"/>
  <c r="I856" i="6"/>
  <c r="T856" i="6" s="1"/>
  <c r="H856" i="6"/>
  <c r="AO856" i="6" s="1"/>
  <c r="G856" i="6"/>
  <c r="F856" i="6"/>
  <c r="E856" i="6"/>
  <c r="AA856" i="6" s="1"/>
  <c r="D856" i="6"/>
  <c r="O856" i="6" s="1"/>
  <c r="C856" i="6"/>
  <c r="AJ856" i="6" s="1"/>
  <c r="AT855" i="6"/>
  <c r="AQ855" i="6"/>
  <c r="AP855" i="6"/>
  <c r="AM855" i="6"/>
  <c r="Q855" i="6"/>
  <c r="O855" i="6"/>
  <c r="M855" i="6"/>
  <c r="L855" i="6"/>
  <c r="K855" i="6"/>
  <c r="AR855" i="6" s="1"/>
  <c r="J855" i="6"/>
  <c r="I855" i="6"/>
  <c r="AE855" i="6" s="1"/>
  <c r="H855" i="6"/>
  <c r="G855" i="6"/>
  <c r="F855" i="6"/>
  <c r="AB855" i="6" s="1"/>
  <c r="E855" i="6"/>
  <c r="AA855" i="6" s="1"/>
  <c r="D855" i="6"/>
  <c r="C855" i="6"/>
  <c r="AT854" i="6"/>
  <c r="AQ854" i="6"/>
  <c r="AI854" i="6"/>
  <c r="Y854" i="6"/>
  <c r="V854" i="6"/>
  <c r="U854" i="6"/>
  <c r="M854" i="6"/>
  <c r="X854" i="6" s="1"/>
  <c r="L854" i="6"/>
  <c r="K854" i="6"/>
  <c r="AG854" i="6" s="1"/>
  <c r="J854" i="6"/>
  <c r="AF854" i="6" s="1"/>
  <c r="I854" i="6"/>
  <c r="H854" i="6"/>
  <c r="AD854" i="6" s="1"/>
  <c r="G854" i="6"/>
  <c r="F854" i="6"/>
  <c r="E854" i="6"/>
  <c r="AL854" i="6" s="1"/>
  <c r="D854" i="6"/>
  <c r="C854" i="6"/>
  <c r="P853" i="6"/>
  <c r="M853" i="6"/>
  <c r="L853" i="6"/>
  <c r="K853" i="6"/>
  <c r="J853" i="6"/>
  <c r="AQ853" i="6" s="1"/>
  <c r="I853" i="6"/>
  <c r="AE853" i="6" s="1"/>
  <c r="H853" i="6"/>
  <c r="G853" i="6"/>
  <c r="F853" i="6"/>
  <c r="Q853" i="6" s="1"/>
  <c r="E853" i="6"/>
  <c r="AA853" i="6" s="1"/>
  <c r="D853" i="6"/>
  <c r="C853" i="6"/>
  <c r="AJ853" i="6" s="1"/>
  <c r="M852" i="6"/>
  <c r="L852" i="6"/>
  <c r="K852" i="6"/>
  <c r="AG852" i="6" s="1"/>
  <c r="J852" i="6"/>
  <c r="I852" i="6"/>
  <c r="H852" i="6"/>
  <c r="G852" i="6"/>
  <c r="F852" i="6"/>
  <c r="E852" i="6"/>
  <c r="AA852" i="6" s="1"/>
  <c r="D852" i="6"/>
  <c r="O852" i="6" s="1"/>
  <c r="C852" i="6"/>
  <c r="AN851" i="6"/>
  <c r="AL851" i="6"/>
  <c r="AC851" i="6"/>
  <c r="AB851" i="6"/>
  <c r="Q851" i="6"/>
  <c r="P851" i="6"/>
  <c r="M851" i="6"/>
  <c r="L851" i="6"/>
  <c r="AH851" i="6" s="1"/>
  <c r="K851" i="6"/>
  <c r="AG851" i="6" s="1"/>
  <c r="J851" i="6"/>
  <c r="I851" i="6"/>
  <c r="H851" i="6"/>
  <c r="G851" i="6"/>
  <c r="R851" i="6" s="1"/>
  <c r="F851" i="6"/>
  <c r="AM851" i="6" s="1"/>
  <c r="E851" i="6"/>
  <c r="AA851" i="6" s="1"/>
  <c r="D851" i="6"/>
  <c r="C851" i="6"/>
  <c r="AM850" i="6"/>
  <c r="AB850" i="6"/>
  <c r="M850" i="6"/>
  <c r="L850" i="6"/>
  <c r="K850" i="6"/>
  <c r="V850" i="6" s="1"/>
  <c r="J850" i="6"/>
  <c r="AF850" i="6" s="1"/>
  <c r="I850" i="6"/>
  <c r="AP850" i="6" s="1"/>
  <c r="H850" i="6"/>
  <c r="G850" i="6"/>
  <c r="AN850" i="6" s="1"/>
  <c r="F850" i="6"/>
  <c r="Q850" i="6" s="1"/>
  <c r="E850" i="6"/>
  <c r="AL850" i="6" s="1"/>
  <c r="D850" i="6"/>
  <c r="O850" i="6" s="1"/>
  <c r="C850" i="6"/>
  <c r="AJ850" i="6" s="1"/>
  <c r="AP849" i="6"/>
  <c r="AN849" i="6"/>
  <c r="AH849" i="6"/>
  <c r="X849" i="6"/>
  <c r="V849" i="6"/>
  <c r="T849" i="6"/>
  <c r="S849" i="6"/>
  <c r="R849" i="6"/>
  <c r="M849" i="6"/>
  <c r="AI849" i="6" s="1"/>
  <c r="L849" i="6"/>
  <c r="K849" i="6"/>
  <c r="J849" i="6"/>
  <c r="AQ849" i="6" s="1"/>
  <c r="I849" i="6"/>
  <c r="AE849" i="6" s="1"/>
  <c r="H849" i="6"/>
  <c r="G849" i="6"/>
  <c r="AC849" i="6" s="1"/>
  <c r="F849" i="6"/>
  <c r="E849" i="6"/>
  <c r="AL849" i="6" s="1"/>
  <c r="D849" i="6"/>
  <c r="C849" i="6"/>
  <c r="AL848" i="6"/>
  <c r="AA848" i="6"/>
  <c r="P848" i="6"/>
  <c r="M848" i="6"/>
  <c r="L848" i="6"/>
  <c r="K848" i="6"/>
  <c r="J848" i="6"/>
  <c r="I848" i="6"/>
  <c r="AP848" i="6" s="1"/>
  <c r="H848" i="6"/>
  <c r="AD848" i="6" s="1"/>
  <c r="G848" i="6"/>
  <c r="F848" i="6"/>
  <c r="E848" i="6"/>
  <c r="D848" i="6"/>
  <c r="O848" i="6" s="1"/>
  <c r="C848" i="6"/>
  <c r="Y848" i="6" s="1"/>
  <c r="AR847" i="6"/>
  <c r="AQ847" i="6"/>
  <c r="AG847" i="6"/>
  <c r="AD847" i="6"/>
  <c r="R847" i="6"/>
  <c r="M847" i="6"/>
  <c r="L847" i="6"/>
  <c r="K847" i="6"/>
  <c r="V847" i="6" s="1"/>
  <c r="J847" i="6"/>
  <c r="I847" i="6"/>
  <c r="H847" i="6"/>
  <c r="G847" i="6"/>
  <c r="AN847" i="6" s="1"/>
  <c r="F847" i="6"/>
  <c r="Q847" i="6" s="1"/>
  <c r="E847" i="6"/>
  <c r="D847" i="6"/>
  <c r="AK847" i="6" s="1"/>
  <c r="C847" i="6"/>
  <c r="N847" i="6" s="1"/>
  <c r="AQ846" i="6"/>
  <c r="AN846" i="6"/>
  <c r="AL846" i="6"/>
  <c r="AK846" i="6"/>
  <c r="AJ846" i="6"/>
  <c r="Y846" i="6"/>
  <c r="O846" i="6"/>
  <c r="M846" i="6"/>
  <c r="L846" i="6"/>
  <c r="AS846" i="6" s="1"/>
  <c r="K846" i="6"/>
  <c r="V846" i="6" s="1"/>
  <c r="J846" i="6"/>
  <c r="I846" i="6"/>
  <c r="H846" i="6"/>
  <c r="S846" i="6" s="1"/>
  <c r="G846" i="6"/>
  <c r="AC846" i="6" s="1"/>
  <c r="F846" i="6"/>
  <c r="E846" i="6"/>
  <c r="AA846" i="6" s="1"/>
  <c r="D846" i="6"/>
  <c r="Z846" i="6" s="1"/>
  <c r="C846" i="6"/>
  <c r="N846" i="6" s="1"/>
  <c r="AS845" i="6"/>
  <c r="AH845" i="6"/>
  <c r="AG845" i="6"/>
  <c r="X845" i="6"/>
  <c r="M845" i="6"/>
  <c r="L845" i="6"/>
  <c r="W845" i="6" s="1"/>
  <c r="K845" i="6"/>
  <c r="AR845" i="6" s="1"/>
  <c r="J845" i="6"/>
  <c r="I845" i="6"/>
  <c r="T845" i="6" s="1"/>
  <c r="H845" i="6"/>
  <c r="G845" i="6"/>
  <c r="F845" i="6"/>
  <c r="AB845" i="6" s="1"/>
  <c r="E845" i="6"/>
  <c r="AA845" i="6" s="1"/>
  <c r="D845" i="6"/>
  <c r="C845" i="6"/>
  <c r="N845" i="6" s="1"/>
  <c r="W844" i="6"/>
  <c r="M844" i="6"/>
  <c r="L844" i="6"/>
  <c r="AH844" i="6" s="1"/>
  <c r="K844" i="6"/>
  <c r="J844" i="6"/>
  <c r="I844" i="6"/>
  <c r="T844" i="6" s="1"/>
  <c r="H844" i="6"/>
  <c r="G844" i="6"/>
  <c r="R844" i="6" s="1"/>
  <c r="F844" i="6"/>
  <c r="Q844" i="6" s="1"/>
  <c r="E844" i="6"/>
  <c r="D844" i="6"/>
  <c r="AK844" i="6" s="1"/>
  <c r="C844" i="6"/>
  <c r="AQ843" i="6"/>
  <c r="AG843" i="6"/>
  <c r="AF843" i="6"/>
  <c r="AE843" i="6"/>
  <c r="U843" i="6"/>
  <c r="T843" i="6"/>
  <c r="Q843" i="6"/>
  <c r="M843" i="6"/>
  <c r="L843" i="6"/>
  <c r="K843" i="6"/>
  <c r="J843" i="6"/>
  <c r="I843" i="6"/>
  <c r="AP843" i="6" s="1"/>
  <c r="H843" i="6"/>
  <c r="AD843" i="6" s="1"/>
  <c r="G843" i="6"/>
  <c r="F843" i="6"/>
  <c r="E843" i="6"/>
  <c r="D843" i="6"/>
  <c r="O843" i="6" s="1"/>
  <c r="C843" i="6"/>
  <c r="N843" i="6" s="1"/>
  <c r="AT842" i="6"/>
  <c r="P842" i="6"/>
  <c r="M842" i="6"/>
  <c r="L842" i="6"/>
  <c r="K842" i="6"/>
  <c r="J842" i="6"/>
  <c r="I842" i="6"/>
  <c r="H842" i="6"/>
  <c r="G842" i="6"/>
  <c r="AN842" i="6" s="1"/>
  <c r="F842" i="6"/>
  <c r="AB842" i="6" s="1"/>
  <c r="E842" i="6"/>
  <c r="AL842" i="6" s="1"/>
  <c r="D842" i="6"/>
  <c r="C842" i="6"/>
  <c r="AL841" i="6"/>
  <c r="AH841" i="6"/>
  <c r="AG841" i="6"/>
  <c r="P841" i="6"/>
  <c r="M841" i="6"/>
  <c r="L841" i="6"/>
  <c r="K841" i="6"/>
  <c r="J841" i="6"/>
  <c r="I841" i="6"/>
  <c r="H841" i="6"/>
  <c r="G841" i="6"/>
  <c r="R841" i="6" s="1"/>
  <c r="F841" i="6"/>
  <c r="E841" i="6"/>
  <c r="AA841" i="6" s="1"/>
  <c r="D841" i="6"/>
  <c r="Z841" i="6" s="1"/>
  <c r="C841" i="6"/>
  <c r="AM840" i="6"/>
  <c r="N840" i="6"/>
  <c r="M840" i="6"/>
  <c r="AI840" i="6" s="1"/>
  <c r="L840" i="6"/>
  <c r="AS840" i="6" s="1"/>
  <c r="K840" i="6"/>
  <c r="J840" i="6"/>
  <c r="I840" i="6"/>
  <c r="H840" i="6"/>
  <c r="G840" i="6"/>
  <c r="F840" i="6"/>
  <c r="E840" i="6"/>
  <c r="P840" i="6" s="1"/>
  <c r="D840" i="6"/>
  <c r="AK840" i="6" s="1"/>
  <c r="C840" i="6"/>
  <c r="AR839" i="6"/>
  <c r="AQ839" i="6"/>
  <c r="AP839" i="6"/>
  <c r="AL839" i="6"/>
  <c r="AK839" i="6"/>
  <c r="AJ839" i="6"/>
  <c r="M839" i="6"/>
  <c r="L839" i="6"/>
  <c r="K839" i="6"/>
  <c r="J839" i="6"/>
  <c r="I839" i="6"/>
  <c r="H839" i="6"/>
  <c r="G839" i="6"/>
  <c r="AC839" i="6" s="1"/>
  <c r="F839" i="6"/>
  <c r="AM839" i="6" s="1"/>
  <c r="E839" i="6"/>
  <c r="D839" i="6"/>
  <c r="Z839" i="6" s="1"/>
  <c r="C839" i="6"/>
  <c r="N839" i="6" s="1"/>
  <c r="AN838" i="6"/>
  <c r="P838" i="6"/>
  <c r="M838" i="6"/>
  <c r="L838" i="6"/>
  <c r="K838" i="6"/>
  <c r="J838" i="6"/>
  <c r="I838" i="6"/>
  <c r="AP838" i="6" s="1"/>
  <c r="H838" i="6"/>
  <c r="AD838" i="6" s="1"/>
  <c r="G838" i="6"/>
  <c r="F838" i="6"/>
  <c r="Q838" i="6" s="1"/>
  <c r="E838" i="6"/>
  <c r="AL838" i="6" s="1"/>
  <c r="D838" i="6"/>
  <c r="C838" i="6"/>
  <c r="Y838" i="6" s="1"/>
  <c r="AR837" i="6"/>
  <c r="X837" i="6"/>
  <c r="M837" i="6"/>
  <c r="L837" i="6"/>
  <c r="AS837" i="6" s="1"/>
  <c r="K837" i="6"/>
  <c r="J837" i="6"/>
  <c r="AQ837" i="6" s="1"/>
  <c r="I837" i="6"/>
  <c r="H837" i="6"/>
  <c r="G837" i="6"/>
  <c r="R837" i="6" s="1"/>
  <c r="F837" i="6"/>
  <c r="AM837" i="6" s="1"/>
  <c r="E837" i="6"/>
  <c r="D837" i="6"/>
  <c r="O837" i="6" s="1"/>
  <c r="C837" i="6"/>
  <c r="N837" i="6" s="1"/>
  <c r="AE836" i="6"/>
  <c r="AD836" i="6"/>
  <c r="AB836" i="6"/>
  <c r="T836" i="6"/>
  <c r="P836" i="6"/>
  <c r="M836" i="6"/>
  <c r="L836" i="6"/>
  <c r="K836" i="6"/>
  <c r="J836" i="6"/>
  <c r="AQ836" i="6" s="1"/>
  <c r="I836" i="6"/>
  <c r="AP836" i="6" s="1"/>
  <c r="H836" i="6"/>
  <c r="G836" i="6"/>
  <c r="F836" i="6"/>
  <c r="E836" i="6"/>
  <c r="D836" i="6"/>
  <c r="O836" i="6" s="1"/>
  <c r="C836" i="6"/>
  <c r="Y836" i="6" s="1"/>
  <c r="AT835" i="6"/>
  <c r="AR835" i="6"/>
  <c r="V835" i="6"/>
  <c r="R835" i="6"/>
  <c r="M835" i="6"/>
  <c r="L835" i="6"/>
  <c r="K835" i="6"/>
  <c r="AG835" i="6" s="1"/>
  <c r="J835" i="6"/>
  <c r="I835" i="6"/>
  <c r="AE835" i="6" s="1"/>
  <c r="H835" i="6"/>
  <c r="AD835" i="6" s="1"/>
  <c r="G835" i="6"/>
  <c r="AC835" i="6" s="1"/>
  <c r="F835" i="6"/>
  <c r="AB835" i="6" s="1"/>
  <c r="E835" i="6"/>
  <c r="AA835" i="6" s="1"/>
  <c r="D835" i="6"/>
  <c r="C835" i="6"/>
  <c r="N835" i="6" s="1"/>
  <c r="AH834" i="6"/>
  <c r="AD834" i="6"/>
  <c r="W834" i="6"/>
  <c r="M834" i="6"/>
  <c r="L834" i="6"/>
  <c r="AS834" i="6" s="1"/>
  <c r="K834" i="6"/>
  <c r="AR834" i="6" s="1"/>
  <c r="J834" i="6"/>
  <c r="I834" i="6"/>
  <c r="H834" i="6"/>
  <c r="G834" i="6"/>
  <c r="F834" i="6"/>
  <c r="AB834" i="6" s="1"/>
  <c r="E834" i="6"/>
  <c r="D834" i="6"/>
  <c r="C834" i="6"/>
  <c r="AJ833" i="6"/>
  <c r="AG833" i="6"/>
  <c r="Y833" i="6"/>
  <c r="N833" i="6"/>
  <c r="M833" i="6"/>
  <c r="L833" i="6"/>
  <c r="AH833" i="6" s="1"/>
  <c r="K833" i="6"/>
  <c r="J833" i="6"/>
  <c r="I833" i="6"/>
  <c r="AE833" i="6" s="1"/>
  <c r="H833" i="6"/>
  <c r="AO833" i="6" s="1"/>
  <c r="G833" i="6"/>
  <c r="F833" i="6"/>
  <c r="E833" i="6"/>
  <c r="AL833" i="6" s="1"/>
  <c r="D833" i="6"/>
  <c r="Z833" i="6" s="1"/>
  <c r="C833" i="6"/>
  <c r="AQ832" i="6"/>
  <c r="AP832" i="6"/>
  <c r="AN832" i="6"/>
  <c r="N832" i="6"/>
  <c r="M832" i="6"/>
  <c r="L832" i="6"/>
  <c r="K832" i="6"/>
  <c r="J832" i="6"/>
  <c r="I832" i="6"/>
  <c r="H832" i="6"/>
  <c r="G832" i="6"/>
  <c r="F832" i="6"/>
  <c r="E832" i="6"/>
  <c r="P832" i="6" s="1"/>
  <c r="D832" i="6"/>
  <c r="C832" i="6"/>
  <c r="N831" i="6"/>
  <c r="M831" i="6"/>
  <c r="X831" i="6" s="1"/>
  <c r="L831" i="6"/>
  <c r="AS831" i="6" s="1"/>
  <c r="K831" i="6"/>
  <c r="J831" i="6"/>
  <c r="I831" i="6"/>
  <c r="H831" i="6"/>
  <c r="G831" i="6"/>
  <c r="F831" i="6"/>
  <c r="Q831" i="6" s="1"/>
  <c r="E831" i="6"/>
  <c r="P831" i="6" s="1"/>
  <c r="D831" i="6"/>
  <c r="C831" i="6"/>
  <c r="AT830" i="6"/>
  <c r="AA830" i="6"/>
  <c r="Z830" i="6"/>
  <c r="X830" i="6"/>
  <c r="M830" i="6"/>
  <c r="AI830" i="6" s="1"/>
  <c r="L830" i="6"/>
  <c r="K830" i="6"/>
  <c r="J830" i="6"/>
  <c r="U830" i="6" s="1"/>
  <c r="I830" i="6"/>
  <c r="AE830" i="6" s="1"/>
  <c r="H830" i="6"/>
  <c r="AD830" i="6" s="1"/>
  <c r="G830" i="6"/>
  <c r="F830" i="6"/>
  <c r="E830" i="6"/>
  <c r="D830" i="6"/>
  <c r="C830" i="6"/>
  <c r="AR829" i="6"/>
  <c r="AF829" i="6"/>
  <c r="AD829" i="6"/>
  <c r="AC829" i="6"/>
  <c r="M829" i="6"/>
  <c r="L829" i="6"/>
  <c r="K829" i="6"/>
  <c r="AG829" i="6" s="1"/>
  <c r="J829" i="6"/>
  <c r="I829" i="6"/>
  <c r="AE829" i="6" s="1"/>
  <c r="H829" i="6"/>
  <c r="G829" i="6"/>
  <c r="F829" i="6"/>
  <c r="E829" i="6"/>
  <c r="D829" i="6"/>
  <c r="O829" i="6" s="1"/>
  <c r="C829" i="6"/>
  <c r="Y829" i="6" s="1"/>
  <c r="AL828" i="6"/>
  <c r="AI828" i="6"/>
  <c r="AA828" i="6"/>
  <c r="P828" i="6"/>
  <c r="M828" i="6"/>
  <c r="L828" i="6"/>
  <c r="AH828" i="6" s="1"/>
  <c r="K828" i="6"/>
  <c r="AG828" i="6" s="1"/>
  <c r="J828" i="6"/>
  <c r="AF828" i="6" s="1"/>
  <c r="I828" i="6"/>
  <c r="AE828" i="6" s="1"/>
  <c r="H828" i="6"/>
  <c r="AD828" i="6" s="1"/>
  <c r="G828" i="6"/>
  <c r="F828" i="6"/>
  <c r="E828" i="6"/>
  <c r="D828" i="6"/>
  <c r="AK828" i="6" s="1"/>
  <c r="C828" i="6"/>
  <c r="N828" i="6" s="1"/>
  <c r="AG827" i="6"/>
  <c r="AF827" i="6"/>
  <c r="V827" i="6"/>
  <c r="U827" i="6"/>
  <c r="S827" i="6"/>
  <c r="N827" i="6"/>
  <c r="M827" i="6"/>
  <c r="L827" i="6"/>
  <c r="AS827" i="6" s="1"/>
  <c r="K827" i="6"/>
  <c r="AR827" i="6" s="1"/>
  <c r="J827" i="6"/>
  <c r="AQ827" i="6" s="1"/>
  <c r="I827" i="6"/>
  <c r="AE827" i="6" s="1"/>
  <c r="H827" i="6"/>
  <c r="AD827" i="6" s="1"/>
  <c r="G827" i="6"/>
  <c r="R827" i="6" s="1"/>
  <c r="F827" i="6"/>
  <c r="Q827" i="6" s="1"/>
  <c r="E827" i="6"/>
  <c r="AL827" i="6" s="1"/>
  <c r="D827" i="6"/>
  <c r="C827" i="6"/>
  <c r="AQ826" i="6"/>
  <c r="U826" i="6"/>
  <c r="P826" i="6"/>
  <c r="M826" i="6"/>
  <c r="AI826" i="6" s="1"/>
  <c r="L826" i="6"/>
  <c r="K826" i="6"/>
  <c r="J826" i="6"/>
  <c r="AF826" i="6" s="1"/>
  <c r="I826" i="6"/>
  <c r="H826" i="6"/>
  <c r="G826" i="6"/>
  <c r="F826" i="6"/>
  <c r="E826" i="6"/>
  <c r="D826" i="6"/>
  <c r="O826" i="6" s="1"/>
  <c r="C826" i="6"/>
  <c r="AS825" i="6"/>
  <c r="AL825" i="6"/>
  <c r="AK825" i="6"/>
  <c r="AA825" i="6"/>
  <c r="M825" i="6"/>
  <c r="L825" i="6"/>
  <c r="W825" i="6" s="1"/>
  <c r="K825" i="6"/>
  <c r="AG825" i="6" s="1"/>
  <c r="J825" i="6"/>
  <c r="I825" i="6"/>
  <c r="AE825" i="6" s="1"/>
  <c r="H825" i="6"/>
  <c r="G825" i="6"/>
  <c r="R825" i="6" s="1"/>
  <c r="F825" i="6"/>
  <c r="AM825" i="6" s="1"/>
  <c r="E825" i="6"/>
  <c r="P825" i="6" s="1"/>
  <c r="D825" i="6"/>
  <c r="C825" i="6"/>
  <c r="AS824" i="6"/>
  <c r="AR824" i="6"/>
  <c r="AG824" i="6"/>
  <c r="AB824" i="6"/>
  <c r="AA824" i="6"/>
  <c r="W824" i="6"/>
  <c r="P824" i="6"/>
  <c r="M824" i="6"/>
  <c r="AT824" i="6" s="1"/>
  <c r="L824" i="6"/>
  <c r="AH824" i="6" s="1"/>
  <c r="K824" i="6"/>
  <c r="V824" i="6" s="1"/>
  <c r="J824" i="6"/>
  <c r="I824" i="6"/>
  <c r="AE824" i="6" s="1"/>
  <c r="H824" i="6"/>
  <c r="S824" i="6" s="1"/>
  <c r="G824" i="6"/>
  <c r="F824" i="6"/>
  <c r="Q824" i="6" s="1"/>
  <c r="E824" i="6"/>
  <c r="AL824" i="6" s="1"/>
  <c r="D824" i="6"/>
  <c r="C824" i="6"/>
  <c r="AL823" i="6"/>
  <c r="AK823" i="6"/>
  <c r="P823" i="6"/>
  <c r="M823" i="6"/>
  <c r="X823" i="6" s="1"/>
  <c r="L823" i="6"/>
  <c r="AH823" i="6" s="1"/>
  <c r="K823" i="6"/>
  <c r="AG823" i="6" s="1"/>
  <c r="J823" i="6"/>
  <c r="AF823" i="6" s="1"/>
  <c r="I823" i="6"/>
  <c r="H823" i="6"/>
  <c r="G823" i="6"/>
  <c r="F823" i="6"/>
  <c r="E823" i="6"/>
  <c r="AA823" i="6" s="1"/>
  <c r="D823" i="6"/>
  <c r="O823" i="6" s="1"/>
  <c r="C823" i="6"/>
  <c r="N823" i="6" s="1"/>
  <c r="AL822" i="6"/>
  <c r="AJ822" i="6"/>
  <c r="X822" i="6"/>
  <c r="M822" i="6"/>
  <c r="AT822" i="6" s="1"/>
  <c r="L822" i="6"/>
  <c r="AH822" i="6" s="1"/>
  <c r="K822" i="6"/>
  <c r="J822" i="6"/>
  <c r="I822" i="6"/>
  <c r="H822" i="6"/>
  <c r="G822" i="6"/>
  <c r="F822" i="6"/>
  <c r="E822" i="6"/>
  <c r="D822" i="6"/>
  <c r="O822" i="6" s="1"/>
  <c r="C822" i="6"/>
  <c r="N822" i="6" s="1"/>
  <c r="AE821" i="6"/>
  <c r="Z821" i="6"/>
  <c r="R821" i="6"/>
  <c r="N821" i="6"/>
  <c r="M821" i="6"/>
  <c r="AT821" i="6" s="1"/>
  <c r="L821" i="6"/>
  <c r="K821" i="6"/>
  <c r="AG821" i="6" s="1"/>
  <c r="J821" i="6"/>
  <c r="I821" i="6"/>
  <c r="H821" i="6"/>
  <c r="G821" i="6"/>
  <c r="F821" i="6"/>
  <c r="AB821" i="6" s="1"/>
  <c r="E821" i="6"/>
  <c r="AL821" i="6" s="1"/>
  <c r="D821" i="6"/>
  <c r="C821" i="6"/>
  <c r="AP820" i="6"/>
  <c r="AK820" i="6"/>
  <c r="M820" i="6"/>
  <c r="L820" i="6"/>
  <c r="K820" i="6"/>
  <c r="J820" i="6"/>
  <c r="I820" i="6"/>
  <c r="H820" i="6"/>
  <c r="G820" i="6"/>
  <c r="F820" i="6"/>
  <c r="E820" i="6"/>
  <c r="D820" i="6"/>
  <c r="C820" i="6"/>
  <c r="Y820" i="6" s="1"/>
  <c r="AQ819" i="6"/>
  <c r="AO819" i="6"/>
  <c r="AF819" i="6"/>
  <c r="AD819" i="6"/>
  <c r="AC819" i="6"/>
  <c r="R819" i="6"/>
  <c r="M819" i="6"/>
  <c r="AI819" i="6" s="1"/>
  <c r="L819" i="6"/>
  <c r="K819" i="6"/>
  <c r="J819" i="6"/>
  <c r="U819" i="6" s="1"/>
  <c r="I819" i="6"/>
  <c r="AP819" i="6" s="1"/>
  <c r="H819" i="6"/>
  <c r="S819" i="6" s="1"/>
  <c r="G819" i="6"/>
  <c r="AN819" i="6" s="1"/>
  <c r="F819" i="6"/>
  <c r="E819" i="6"/>
  <c r="D819" i="6"/>
  <c r="C819" i="6"/>
  <c r="AR818" i="6"/>
  <c r="Y818" i="6"/>
  <c r="O818" i="6"/>
  <c r="M818" i="6"/>
  <c r="L818" i="6"/>
  <c r="K818" i="6"/>
  <c r="J818" i="6"/>
  <c r="I818" i="6"/>
  <c r="H818" i="6"/>
  <c r="AO818" i="6" s="1"/>
  <c r="G818" i="6"/>
  <c r="F818" i="6"/>
  <c r="E818" i="6"/>
  <c r="D818" i="6"/>
  <c r="Z818" i="6" s="1"/>
  <c r="C818" i="6"/>
  <c r="AQ817" i="6"/>
  <c r="AP817" i="6"/>
  <c r="U817" i="6"/>
  <c r="O817" i="6"/>
  <c r="M817" i="6"/>
  <c r="AT817" i="6" s="1"/>
  <c r="L817" i="6"/>
  <c r="K817" i="6"/>
  <c r="AG817" i="6" s="1"/>
  <c r="J817" i="6"/>
  <c r="AF817" i="6" s="1"/>
  <c r="I817" i="6"/>
  <c r="H817" i="6"/>
  <c r="AO817" i="6" s="1"/>
  <c r="G817" i="6"/>
  <c r="F817" i="6"/>
  <c r="E817" i="6"/>
  <c r="D817" i="6"/>
  <c r="C817" i="6"/>
  <c r="N817" i="6" s="1"/>
  <c r="S816" i="6"/>
  <c r="R816" i="6"/>
  <c r="M816" i="6"/>
  <c r="AT816" i="6" s="1"/>
  <c r="L816" i="6"/>
  <c r="K816" i="6"/>
  <c r="J816" i="6"/>
  <c r="U816" i="6" s="1"/>
  <c r="I816" i="6"/>
  <c r="AE816" i="6" s="1"/>
  <c r="H816" i="6"/>
  <c r="G816" i="6"/>
  <c r="AC816" i="6" s="1"/>
  <c r="F816" i="6"/>
  <c r="E816" i="6"/>
  <c r="P816" i="6" s="1"/>
  <c r="D816" i="6"/>
  <c r="C816" i="6"/>
  <c r="Y816" i="6" s="1"/>
  <c r="AH815" i="6"/>
  <c r="AG815" i="6"/>
  <c r="AF815" i="6"/>
  <c r="U815" i="6"/>
  <c r="S815" i="6"/>
  <c r="M815" i="6"/>
  <c r="L815" i="6"/>
  <c r="W815" i="6" s="1"/>
  <c r="K815" i="6"/>
  <c r="J815" i="6"/>
  <c r="AQ815" i="6" s="1"/>
  <c r="I815" i="6"/>
  <c r="H815" i="6"/>
  <c r="G815" i="6"/>
  <c r="R815" i="6" s="1"/>
  <c r="F815" i="6"/>
  <c r="E815" i="6"/>
  <c r="AA815" i="6" s="1"/>
  <c r="D815" i="6"/>
  <c r="AK815" i="6" s="1"/>
  <c r="C815" i="6"/>
  <c r="M814" i="6"/>
  <c r="AI814" i="6" s="1"/>
  <c r="L814" i="6"/>
  <c r="AS814" i="6" s="1"/>
  <c r="K814" i="6"/>
  <c r="J814" i="6"/>
  <c r="AF814" i="6" s="1"/>
  <c r="I814" i="6"/>
  <c r="H814" i="6"/>
  <c r="S814" i="6" s="1"/>
  <c r="G814" i="6"/>
  <c r="F814" i="6"/>
  <c r="E814" i="6"/>
  <c r="AL814" i="6" s="1"/>
  <c r="D814" i="6"/>
  <c r="Z814" i="6" s="1"/>
  <c r="C814" i="6"/>
  <c r="N814" i="6" s="1"/>
  <c r="AP813" i="6"/>
  <c r="AG813" i="6"/>
  <c r="AA813" i="6"/>
  <c r="X813" i="6"/>
  <c r="P813" i="6"/>
  <c r="M813" i="6"/>
  <c r="L813" i="6"/>
  <c r="K813" i="6"/>
  <c r="J813" i="6"/>
  <c r="AQ813" i="6" s="1"/>
  <c r="I813" i="6"/>
  <c r="H813" i="6"/>
  <c r="S813" i="6" s="1"/>
  <c r="G813" i="6"/>
  <c r="AN813" i="6" s="1"/>
  <c r="F813" i="6"/>
  <c r="AM813" i="6" s="1"/>
  <c r="E813" i="6"/>
  <c r="AL813" i="6" s="1"/>
  <c r="D813" i="6"/>
  <c r="C813" i="6"/>
  <c r="AA812" i="6"/>
  <c r="Y812" i="6"/>
  <c r="P812" i="6"/>
  <c r="M812" i="6"/>
  <c r="L812" i="6"/>
  <c r="K812" i="6"/>
  <c r="J812" i="6"/>
  <c r="I812" i="6"/>
  <c r="H812" i="6"/>
  <c r="AD812" i="6" s="1"/>
  <c r="G812" i="6"/>
  <c r="AN812" i="6" s="1"/>
  <c r="F812" i="6"/>
  <c r="AM812" i="6" s="1"/>
  <c r="E812" i="6"/>
  <c r="AL812" i="6" s="1"/>
  <c r="D812" i="6"/>
  <c r="AK812" i="6" s="1"/>
  <c r="C812" i="6"/>
  <c r="AO811" i="6"/>
  <c r="AL811" i="6"/>
  <c r="AD811" i="6"/>
  <c r="O811" i="6"/>
  <c r="M811" i="6"/>
  <c r="L811" i="6"/>
  <c r="K811" i="6"/>
  <c r="AR811" i="6" s="1"/>
  <c r="J811" i="6"/>
  <c r="I811" i="6"/>
  <c r="H811" i="6"/>
  <c r="S811" i="6" s="1"/>
  <c r="G811" i="6"/>
  <c r="AC811" i="6" s="1"/>
  <c r="F811" i="6"/>
  <c r="E811" i="6"/>
  <c r="P811" i="6" s="1"/>
  <c r="D811" i="6"/>
  <c r="Z811" i="6" s="1"/>
  <c r="C811" i="6"/>
  <c r="AJ811" i="6" s="1"/>
  <c r="AT810" i="6"/>
  <c r="AS810" i="6"/>
  <c r="AL810" i="6"/>
  <c r="AA810" i="6"/>
  <c r="M810" i="6"/>
  <c r="L810" i="6"/>
  <c r="W810" i="6" s="1"/>
  <c r="K810" i="6"/>
  <c r="J810" i="6"/>
  <c r="I810" i="6"/>
  <c r="H810" i="6"/>
  <c r="G810" i="6"/>
  <c r="AN810" i="6" s="1"/>
  <c r="F810" i="6"/>
  <c r="AB810" i="6" s="1"/>
  <c r="E810" i="6"/>
  <c r="P810" i="6" s="1"/>
  <c r="D810" i="6"/>
  <c r="C810" i="6"/>
  <c r="AS809" i="6"/>
  <c r="AM809" i="6"/>
  <c r="AH809" i="6"/>
  <c r="AG809" i="6"/>
  <c r="AC809" i="6"/>
  <c r="R809" i="6"/>
  <c r="Q809" i="6"/>
  <c r="M809" i="6"/>
  <c r="AT809" i="6" s="1"/>
  <c r="L809" i="6"/>
  <c r="W809" i="6" s="1"/>
  <c r="K809" i="6"/>
  <c r="J809" i="6"/>
  <c r="I809" i="6"/>
  <c r="H809" i="6"/>
  <c r="AO809" i="6" s="1"/>
  <c r="G809" i="6"/>
  <c r="AN809" i="6" s="1"/>
  <c r="F809" i="6"/>
  <c r="AB809" i="6" s="1"/>
  <c r="E809" i="6"/>
  <c r="D809" i="6"/>
  <c r="C809" i="6"/>
  <c r="AI808" i="6"/>
  <c r="X808" i="6"/>
  <c r="M808" i="6"/>
  <c r="AT808" i="6" s="1"/>
  <c r="L808" i="6"/>
  <c r="K808" i="6"/>
  <c r="J808" i="6"/>
  <c r="AQ808" i="6" s="1"/>
  <c r="I808" i="6"/>
  <c r="H808" i="6"/>
  <c r="G808" i="6"/>
  <c r="F808" i="6"/>
  <c r="Q808" i="6" s="1"/>
  <c r="E808" i="6"/>
  <c r="D808" i="6"/>
  <c r="C808" i="6"/>
  <c r="Y807" i="6"/>
  <c r="M807" i="6"/>
  <c r="AT807" i="6" s="1"/>
  <c r="L807" i="6"/>
  <c r="K807" i="6"/>
  <c r="J807" i="6"/>
  <c r="I807" i="6"/>
  <c r="H807" i="6"/>
  <c r="AO807" i="6" s="1"/>
  <c r="G807" i="6"/>
  <c r="F807" i="6"/>
  <c r="E807" i="6"/>
  <c r="D807" i="6"/>
  <c r="O807" i="6" s="1"/>
  <c r="C807" i="6"/>
  <c r="Y806" i="6"/>
  <c r="T806" i="6"/>
  <c r="N806" i="6"/>
  <c r="M806" i="6"/>
  <c r="L806" i="6"/>
  <c r="K806" i="6"/>
  <c r="V806" i="6" s="1"/>
  <c r="J806" i="6"/>
  <c r="I806" i="6"/>
  <c r="AP806" i="6" s="1"/>
  <c r="H806" i="6"/>
  <c r="AD806" i="6" s="1"/>
  <c r="G806" i="6"/>
  <c r="F806" i="6"/>
  <c r="AM806" i="6" s="1"/>
  <c r="E806" i="6"/>
  <c r="D806" i="6"/>
  <c r="C806" i="6"/>
  <c r="AJ806" i="6" s="1"/>
  <c r="AT805" i="6"/>
  <c r="AP805" i="6"/>
  <c r="AN805" i="6"/>
  <c r="M805" i="6"/>
  <c r="L805" i="6"/>
  <c r="AS805" i="6" s="1"/>
  <c r="K805" i="6"/>
  <c r="J805" i="6"/>
  <c r="I805" i="6"/>
  <c r="H805" i="6"/>
  <c r="AD805" i="6" s="1"/>
  <c r="G805" i="6"/>
  <c r="AC805" i="6" s="1"/>
  <c r="F805" i="6"/>
  <c r="Q805" i="6" s="1"/>
  <c r="E805" i="6"/>
  <c r="D805" i="6"/>
  <c r="O805" i="6" s="1"/>
  <c r="C805" i="6"/>
  <c r="N805" i="6" s="1"/>
  <c r="AT804" i="6"/>
  <c r="AE804" i="6"/>
  <c r="T804" i="6"/>
  <c r="M804" i="6"/>
  <c r="L804" i="6"/>
  <c r="K804" i="6"/>
  <c r="V804" i="6" s="1"/>
  <c r="J804" i="6"/>
  <c r="I804" i="6"/>
  <c r="AP804" i="6" s="1"/>
  <c r="H804" i="6"/>
  <c r="S804" i="6" s="1"/>
  <c r="G804" i="6"/>
  <c r="F804" i="6"/>
  <c r="AM804" i="6" s="1"/>
  <c r="E804" i="6"/>
  <c r="D804" i="6"/>
  <c r="C804" i="6"/>
  <c r="Y804" i="6" s="1"/>
  <c r="AA803" i="6"/>
  <c r="M803" i="6"/>
  <c r="L803" i="6"/>
  <c r="K803" i="6"/>
  <c r="J803" i="6"/>
  <c r="AF803" i="6" s="1"/>
  <c r="I803" i="6"/>
  <c r="AE803" i="6" s="1"/>
  <c r="H803" i="6"/>
  <c r="G803" i="6"/>
  <c r="F803" i="6"/>
  <c r="E803" i="6"/>
  <c r="D803" i="6"/>
  <c r="Z803" i="6" s="1"/>
  <c r="C803" i="6"/>
  <c r="AH802" i="6"/>
  <c r="T802" i="6"/>
  <c r="M802" i="6"/>
  <c r="L802" i="6"/>
  <c r="K802" i="6"/>
  <c r="J802" i="6"/>
  <c r="AQ802" i="6" s="1"/>
  <c r="I802" i="6"/>
  <c r="H802" i="6"/>
  <c r="AD802" i="6" s="1"/>
  <c r="G802" i="6"/>
  <c r="AN802" i="6" s="1"/>
  <c r="F802" i="6"/>
  <c r="AB802" i="6" s="1"/>
  <c r="E802" i="6"/>
  <c r="D802" i="6"/>
  <c r="O802" i="6" s="1"/>
  <c r="C802" i="6"/>
  <c r="N802" i="6" s="1"/>
  <c r="AR801" i="6"/>
  <c r="V801" i="6"/>
  <c r="N801" i="6"/>
  <c r="M801" i="6"/>
  <c r="L801" i="6"/>
  <c r="K801" i="6"/>
  <c r="AG801" i="6" s="1"/>
  <c r="J801" i="6"/>
  <c r="U801" i="6" s="1"/>
  <c r="I801" i="6"/>
  <c r="H801" i="6"/>
  <c r="S801" i="6" s="1"/>
  <c r="G801" i="6"/>
  <c r="F801" i="6"/>
  <c r="E801" i="6"/>
  <c r="AL801" i="6" s="1"/>
  <c r="D801" i="6"/>
  <c r="Z801" i="6" s="1"/>
  <c r="C801" i="6"/>
  <c r="T800" i="6"/>
  <c r="P800" i="6"/>
  <c r="M800" i="6"/>
  <c r="AI800" i="6" s="1"/>
  <c r="L800" i="6"/>
  <c r="K800" i="6"/>
  <c r="AR800" i="6" s="1"/>
  <c r="J800" i="6"/>
  <c r="I800" i="6"/>
  <c r="H800" i="6"/>
  <c r="AD800" i="6" s="1"/>
  <c r="G800" i="6"/>
  <c r="AC800" i="6" s="1"/>
  <c r="F800" i="6"/>
  <c r="E800" i="6"/>
  <c r="AL800" i="6" s="1"/>
  <c r="D800" i="6"/>
  <c r="O800" i="6" s="1"/>
  <c r="C800" i="6"/>
  <c r="AJ800" i="6" s="1"/>
  <c r="AN799" i="6"/>
  <c r="AM799" i="6"/>
  <c r="T799" i="6"/>
  <c r="M799" i="6"/>
  <c r="L799" i="6"/>
  <c r="K799" i="6"/>
  <c r="J799" i="6"/>
  <c r="I799" i="6"/>
  <c r="H799" i="6"/>
  <c r="S799" i="6" s="1"/>
  <c r="G799" i="6"/>
  <c r="AC799" i="6" s="1"/>
  <c r="F799" i="6"/>
  <c r="E799" i="6"/>
  <c r="P799" i="6" s="1"/>
  <c r="D799" i="6"/>
  <c r="Z799" i="6" s="1"/>
  <c r="C799" i="6"/>
  <c r="AM798" i="6"/>
  <c r="M798" i="6"/>
  <c r="L798" i="6"/>
  <c r="K798" i="6"/>
  <c r="V798" i="6" s="1"/>
  <c r="J798" i="6"/>
  <c r="I798" i="6"/>
  <c r="H798" i="6"/>
  <c r="G798" i="6"/>
  <c r="F798" i="6"/>
  <c r="E798" i="6"/>
  <c r="AA798" i="6" s="1"/>
  <c r="D798" i="6"/>
  <c r="AK798" i="6" s="1"/>
  <c r="C798" i="6"/>
  <c r="AH797" i="6"/>
  <c r="AC797" i="6"/>
  <c r="AA797" i="6"/>
  <c r="X797" i="6"/>
  <c r="M797" i="6"/>
  <c r="L797" i="6"/>
  <c r="K797" i="6"/>
  <c r="J797" i="6"/>
  <c r="I797" i="6"/>
  <c r="AP797" i="6" s="1"/>
  <c r="H797" i="6"/>
  <c r="G797" i="6"/>
  <c r="F797" i="6"/>
  <c r="E797" i="6"/>
  <c r="D797" i="6"/>
  <c r="C797" i="6"/>
  <c r="AT796" i="6"/>
  <c r="AA796" i="6"/>
  <c r="M796" i="6"/>
  <c r="X796" i="6" s="1"/>
  <c r="L796" i="6"/>
  <c r="AH796" i="6" s="1"/>
  <c r="K796" i="6"/>
  <c r="J796" i="6"/>
  <c r="AF796" i="6" s="1"/>
  <c r="I796" i="6"/>
  <c r="H796" i="6"/>
  <c r="S796" i="6" s="1"/>
  <c r="G796" i="6"/>
  <c r="F796" i="6"/>
  <c r="AM796" i="6" s="1"/>
  <c r="E796" i="6"/>
  <c r="AL796" i="6" s="1"/>
  <c r="D796" i="6"/>
  <c r="AK796" i="6" s="1"/>
  <c r="C796" i="6"/>
  <c r="Y796" i="6" s="1"/>
  <c r="AR795" i="6"/>
  <c r="AP795" i="6"/>
  <c r="AG795" i="6"/>
  <c r="AC795" i="6"/>
  <c r="V795" i="6"/>
  <c r="S795" i="6"/>
  <c r="O795" i="6"/>
  <c r="M795" i="6"/>
  <c r="AT795" i="6" s="1"/>
  <c r="L795" i="6"/>
  <c r="K795" i="6"/>
  <c r="J795" i="6"/>
  <c r="I795" i="6"/>
  <c r="H795" i="6"/>
  <c r="AD795" i="6" s="1"/>
  <c r="G795" i="6"/>
  <c r="AN795" i="6" s="1"/>
  <c r="F795" i="6"/>
  <c r="E795" i="6"/>
  <c r="AA795" i="6" s="1"/>
  <c r="D795" i="6"/>
  <c r="C795" i="6"/>
  <c r="AH794" i="6"/>
  <c r="AG794" i="6"/>
  <c r="M794" i="6"/>
  <c r="L794" i="6"/>
  <c r="K794" i="6"/>
  <c r="V794" i="6" s="1"/>
  <c r="J794" i="6"/>
  <c r="I794" i="6"/>
  <c r="AP794" i="6" s="1"/>
  <c r="H794" i="6"/>
  <c r="S794" i="6" s="1"/>
  <c r="G794" i="6"/>
  <c r="F794" i="6"/>
  <c r="Q794" i="6" s="1"/>
  <c r="E794" i="6"/>
  <c r="D794" i="6"/>
  <c r="C794" i="6"/>
  <c r="AR793" i="6"/>
  <c r="AK793" i="6"/>
  <c r="U793" i="6"/>
  <c r="M793" i="6"/>
  <c r="L793" i="6"/>
  <c r="K793" i="6"/>
  <c r="J793" i="6"/>
  <c r="I793" i="6"/>
  <c r="H793" i="6"/>
  <c r="G793" i="6"/>
  <c r="AC793" i="6" s="1"/>
  <c r="F793" i="6"/>
  <c r="E793" i="6"/>
  <c r="D793" i="6"/>
  <c r="Z793" i="6" s="1"/>
  <c r="C793" i="6"/>
  <c r="Y793" i="6" s="1"/>
  <c r="AE792" i="6"/>
  <c r="U792" i="6"/>
  <c r="M792" i="6"/>
  <c r="L792" i="6"/>
  <c r="K792" i="6"/>
  <c r="AG792" i="6" s="1"/>
  <c r="J792" i="6"/>
  <c r="I792" i="6"/>
  <c r="H792" i="6"/>
  <c r="G792" i="6"/>
  <c r="F792" i="6"/>
  <c r="AB792" i="6" s="1"/>
  <c r="E792" i="6"/>
  <c r="D792" i="6"/>
  <c r="C792" i="6"/>
  <c r="N792" i="6" s="1"/>
  <c r="V791" i="6"/>
  <c r="M791" i="6"/>
  <c r="AI791" i="6" s="1"/>
  <c r="L791" i="6"/>
  <c r="K791" i="6"/>
  <c r="J791" i="6"/>
  <c r="I791" i="6"/>
  <c r="H791" i="6"/>
  <c r="G791" i="6"/>
  <c r="F791" i="6"/>
  <c r="E791" i="6"/>
  <c r="D791" i="6"/>
  <c r="C791" i="6"/>
  <c r="AT790" i="6"/>
  <c r="AS790" i="6"/>
  <c r="AH790" i="6"/>
  <c r="W790" i="6"/>
  <c r="O790" i="6"/>
  <c r="M790" i="6"/>
  <c r="X790" i="6" s="1"/>
  <c r="L790" i="6"/>
  <c r="K790" i="6"/>
  <c r="AR790" i="6" s="1"/>
  <c r="J790" i="6"/>
  <c r="I790" i="6"/>
  <c r="H790" i="6"/>
  <c r="S790" i="6" s="1"/>
  <c r="G790" i="6"/>
  <c r="F790" i="6"/>
  <c r="AM790" i="6" s="1"/>
  <c r="E790" i="6"/>
  <c r="AL790" i="6" s="1"/>
  <c r="D790" i="6"/>
  <c r="C790" i="6"/>
  <c r="M789" i="6"/>
  <c r="X789" i="6" s="1"/>
  <c r="L789" i="6"/>
  <c r="AS789" i="6" s="1"/>
  <c r="K789" i="6"/>
  <c r="J789" i="6"/>
  <c r="I789" i="6"/>
  <c r="H789" i="6"/>
  <c r="G789" i="6"/>
  <c r="AN789" i="6" s="1"/>
  <c r="F789" i="6"/>
  <c r="E789" i="6"/>
  <c r="D789" i="6"/>
  <c r="C789" i="6"/>
  <c r="N789" i="6" s="1"/>
  <c r="AR788" i="6"/>
  <c r="AE788" i="6"/>
  <c r="AD788" i="6"/>
  <c r="AC788" i="6"/>
  <c r="U788" i="6"/>
  <c r="M788" i="6"/>
  <c r="AT788" i="6" s="1"/>
  <c r="L788" i="6"/>
  <c r="K788" i="6"/>
  <c r="J788" i="6"/>
  <c r="AQ788" i="6" s="1"/>
  <c r="I788" i="6"/>
  <c r="H788" i="6"/>
  <c r="G788" i="6"/>
  <c r="R788" i="6" s="1"/>
  <c r="F788" i="6"/>
  <c r="AB788" i="6" s="1"/>
  <c r="E788" i="6"/>
  <c r="P788" i="6" s="1"/>
  <c r="D788" i="6"/>
  <c r="C788" i="6"/>
  <c r="AO787" i="6"/>
  <c r="Y787" i="6"/>
  <c r="M787" i="6"/>
  <c r="X787" i="6" s="1"/>
  <c r="L787" i="6"/>
  <c r="K787" i="6"/>
  <c r="V787" i="6" s="1"/>
  <c r="J787" i="6"/>
  <c r="I787" i="6"/>
  <c r="AP787" i="6" s="1"/>
  <c r="H787" i="6"/>
  <c r="G787" i="6"/>
  <c r="AN787" i="6" s="1"/>
  <c r="F787" i="6"/>
  <c r="E787" i="6"/>
  <c r="AL787" i="6" s="1"/>
  <c r="D787" i="6"/>
  <c r="Z787" i="6" s="1"/>
  <c r="C787" i="6"/>
  <c r="N787" i="6" s="1"/>
  <c r="AJ786" i="6"/>
  <c r="AH786" i="6"/>
  <c r="AC786" i="6"/>
  <c r="M786" i="6"/>
  <c r="L786" i="6"/>
  <c r="K786" i="6"/>
  <c r="AG786" i="6" s="1"/>
  <c r="J786" i="6"/>
  <c r="I786" i="6"/>
  <c r="AP786" i="6" s="1"/>
  <c r="H786" i="6"/>
  <c r="G786" i="6"/>
  <c r="AN786" i="6" s="1"/>
  <c r="F786" i="6"/>
  <c r="AB786" i="6" s="1"/>
  <c r="E786" i="6"/>
  <c r="AA786" i="6" s="1"/>
  <c r="D786" i="6"/>
  <c r="C786" i="6"/>
  <c r="AK785" i="6"/>
  <c r="AI785" i="6"/>
  <c r="X785" i="6"/>
  <c r="V785" i="6"/>
  <c r="U785" i="6"/>
  <c r="S785" i="6"/>
  <c r="M785" i="6"/>
  <c r="AT785" i="6" s="1"/>
  <c r="L785" i="6"/>
  <c r="K785" i="6"/>
  <c r="J785" i="6"/>
  <c r="I785" i="6"/>
  <c r="AP785" i="6" s="1"/>
  <c r="H785" i="6"/>
  <c r="AD785" i="6" s="1"/>
  <c r="G785" i="6"/>
  <c r="F785" i="6"/>
  <c r="E785" i="6"/>
  <c r="D785" i="6"/>
  <c r="Z785" i="6" s="1"/>
  <c r="C785" i="6"/>
  <c r="AN784" i="6"/>
  <c r="AC784" i="6"/>
  <c r="M784" i="6"/>
  <c r="AI784" i="6" s="1"/>
  <c r="L784" i="6"/>
  <c r="K784" i="6"/>
  <c r="J784" i="6"/>
  <c r="I784" i="6"/>
  <c r="H784" i="6"/>
  <c r="AD784" i="6" s="1"/>
  <c r="G784" i="6"/>
  <c r="R784" i="6" s="1"/>
  <c r="F784" i="6"/>
  <c r="E784" i="6"/>
  <c r="D784" i="6"/>
  <c r="C784" i="6"/>
  <c r="Y783" i="6"/>
  <c r="X783" i="6"/>
  <c r="R783" i="6"/>
  <c r="M783" i="6"/>
  <c r="L783" i="6"/>
  <c r="K783" i="6"/>
  <c r="J783" i="6"/>
  <c r="I783" i="6"/>
  <c r="AP783" i="6" s="1"/>
  <c r="H783" i="6"/>
  <c r="AO783" i="6" s="1"/>
  <c r="G783" i="6"/>
  <c r="F783" i="6"/>
  <c r="AM783" i="6" s="1"/>
  <c r="E783" i="6"/>
  <c r="D783" i="6"/>
  <c r="C783" i="6"/>
  <c r="N783" i="6" s="1"/>
  <c r="AS782" i="6"/>
  <c r="AJ782" i="6"/>
  <c r="AE782" i="6"/>
  <c r="R782" i="6"/>
  <c r="M782" i="6"/>
  <c r="L782" i="6"/>
  <c r="K782" i="6"/>
  <c r="J782" i="6"/>
  <c r="I782" i="6"/>
  <c r="AP782" i="6" s="1"/>
  <c r="H782" i="6"/>
  <c r="G782" i="6"/>
  <c r="F782" i="6"/>
  <c r="E782" i="6"/>
  <c r="P782" i="6" s="1"/>
  <c r="D782" i="6"/>
  <c r="C782" i="6"/>
  <c r="AT781" i="6"/>
  <c r="AG781" i="6"/>
  <c r="V781" i="6"/>
  <c r="S781" i="6"/>
  <c r="M781" i="6"/>
  <c r="L781" i="6"/>
  <c r="K781" i="6"/>
  <c r="AR781" i="6" s="1"/>
  <c r="J781" i="6"/>
  <c r="I781" i="6"/>
  <c r="AP781" i="6" s="1"/>
  <c r="H781" i="6"/>
  <c r="AO781" i="6" s="1"/>
  <c r="G781" i="6"/>
  <c r="F781" i="6"/>
  <c r="AB781" i="6" s="1"/>
  <c r="E781" i="6"/>
  <c r="AL781" i="6" s="1"/>
  <c r="D781" i="6"/>
  <c r="C781" i="6"/>
  <c r="AR780" i="6"/>
  <c r="U780" i="6"/>
  <c r="S780" i="6"/>
  <c r="Q780" i="6"/>
  <c r="M780" i="6"/>
  <c r="L780" i="6"/>
  <c r="K780" i="6"/>
  <c r="J780" i="6"/>
  <c r="I780" i="6"/>
  <c r="H780" i="6"/>
  <c r="G780" i="6"/>
  <c r="F780" i="6"/>
  <c r="AB780" i="6" s="1"/>
  <c r="E780" i="6"/>
  <c r="D780" i="6"/>
  <c r="AK780" i="6" s="1"/>
  <c r="C780" i="6"/>
  <c r="AP779" i="6"/>
  <c r="AN779" i="6"/>
  <c r="AB779" i="6"/>
  <c r="Q779" i="6"/>
  <c r="O779" i="6"/>
  <c r="M779" i="6"/>
  <c r="L779" i="6"/>
  <c r="K779" i="6"/>
  <c r="J779" i="6"/>
  <c r="I779" i="6"/>
  <c r="T779" i="6" s="1"/>
  <c r="H779" i="6"/>
  <c r="AD779" i="6" s="1"/>
  <c r="G779" i="6"/>
  <c r="R779" i="6" s="1"/>
  <c r="F779" i="6"/>
  <c r="AM779" i="6" s="1"/>
  <c r="E779" i="6"/>
  <c r="P779" i="6" s="1"/>
  <c r="D779" i="6"/>
  <c r="AK779" i="6" s="1"/>
  <c r="C779" i="6"/>
  <c r="AM778" i="6"/>
  <c r="U778" i="6"/>
  <c r="M778" i="6"/>
  <c r="AI778" i="6" s="1"/>
  <c r="L778" i="6"/>
  <c r="K778" i="6"/>
  <c r="AR778" i="6" s="1"/>
  <c r="J778" i="6"/>
  <c r="I778" i="6"/>
  <c r="T778" i="6" s="1"/>
  <c r="H778" i="6"/>
  <c r="G778" i="6"/>
  <c r="AC778" i="6" s="1"/>
  <c r="F778" i="6"/>
  <c r="E778" i="6"/>
  <c r="D778" i="6"/>
  <c r="Z778" i="6" s="1"/>
  <c r="C778" i="6"/>
  <c r="AQ777" i="6"/>
  <c r="AL777" i="6"/>
  <c r="M777" i="6"/>
  <c r="L777" i="6"/>
  <c r="AS777" i="6" s="1"/>
  <c r="K777" i="6"/>
  <c r="J777" i="6"/>
  <c r="AF777" i="6" s="1"/>
  <c r="I777" i="6"/>
  <c r="AP777" i="6" s="1"/>
  <c r="H777" i="6"/>
  <c r="AO777" i="6" s="1"/>
  <c r="G777" i="6"/>
  <c r="R777" i="6" s="1"/>
  <c r="F777" i="6"/>
  <c r="AB777" i="6" s="1"/>
  <c r="E777" i="6"/>
  <c r="D777" i="6"/>
  <c r="AK777" i="6" s="1"/>
  <c r="C777" i="6"/>
  <c r="N777" i="6" s="1"/>
  <c r="AB776" i="6"/>
  <c r="T776" i="6"/>
  <c r="Q776" i="6"/>
  <c r="M776" i="6"/>
  <c r="AT776" i="6" s="1"/>
  <c r="L776" i="6"/>
  <c r="K776" i="6"/>
  <c r="V776" i="6" s="1"/>
  <c r="J776" i="6"/>
  <c r="U776" i="6" s="1"/>
  <c r="I776" i="6"/>
  <c r="AE776" i="6" s="1"/>
  <c r="H776" i="6"/>
  <c r="AO776" i="6" s="1"/>
  <c r="G776" i="6"/>
  <c r="F776" i="6"/>
  <c r="AM776" i="6" s="1"/>
  <c r="E776" i="6"/>
  <c r="P776" i="6" s="1"/>
  <c r="D776" i="6"/>
  <c r="O776" i="6" s="1"/>
  <c r="C776" i="6"/>
  <c r="AP775" i="6"/>
  <c r="R775" i="6"/>
  <c r="O775" i="6"/>
  <c r="M775" i="6"/>
  <c r="L775" i="6"/>
  <c r="AH775" i="6" s="1"/>
  <c r="K775" i="6"/>
  <c r="V775" i="6" s="1"/>
  <c r="J775" i="6"/>
  <c r="AQ775" i="6" s="1"/>
  <c r="I775" i="6"/>
  <c r="T775" i="6" s="1"/>
  <c r="H775" i="6"/>
  <c r="AD775" i="6" s="1"/>
  <c r="G775" i="6"/>
  <c r="F775" i="6"/>
  <c r="AB775" i="6" s="1"/>
  <c r="E775" i="6"/>
  <c r="D775" i="6"/>
  <c r="C775" i="6"/>
  <c r="Y775" i="6" s="1"/>
  <c r="AN774" i="6"/>
  <c r="Y774" i="6"/>
  <c r="M774" i="6"/>
  <c r="X774" i="6" s="1"/>
  <c r="L774" i="6"/>
  <c r="K774" i="6"/>
  <c r="J774" i="6"/>
  <c r="U774" i="6" s="1"/>
  <c r="I774" i="6"/>
  <c r="H774" i="6"/>
  <c r="S774" i="6" s="1"/>
  <c r="G774" i="6"/>
  <c r="F774" i="6"/>
  <c r="Q774" i="6" s="1"/>
  <c r="E774" i="6"/>
  <c r="D774" i="6"/>
  <c r="AK774" i="6" s="1"/>
  <c r="C774" i="6"/>
  <c r="N774" i="6" s="1"/>
  <c r="AI773" i="6"/>
  <c r="AH773" i="6"/>
  <c r="M773" i="6"/>
  <c r="L773" i="6"/>
  <c r="K773" i="6"/>
  <c r="J773" i="6"/>
  <c r="U773" i="6" s="1"/>
  <c r="I773" i="6"/>
  <c r="H773" i="6"/>
  <c r="G773" i="6"/>
  <c r="F773" i="6"/>
  <c r="Q773" i="6" s="1"/>
  <c r="E773" i="6"/>
  <c r="D773" i="6"/>
  <c r="C773" i="6"/>
  <c r="AJ773" i="6" s="1"/>
  <c r="AQ772" i="6"/>
  <c r="AK772" i="6"/>
  <c r="AF772" i="6"/>
  <c r="AD772" i="6"/>
  <c r="M772" i="6"/>
  <c r="AT772" i="6" s="1"/>
  <c r="L772" i="6"/>
  <c r="AS772" i="6" s="1"/>
  <c r="K772" i="6"/>
  <c r="J772" i="6"/>
  <c r="U772" i="6" s="1"/>
  <c r="I772" i="6"/>
  <c r="H772" i="6"/>
  <c r="G772" i="6"/>
  <c r="AC772" i="6" s="1"/>
  <c r="F772" i="6"/>
  <c r="AB772" i="6" s="1"/>
  <c r="E772" i="6"/>
  <c r="D772" i="6"/>
  <c r="Z772" i="6" s="1"/>
  <c r="C772" i="6"/>
  <c r="Y772" i="6" s="1"/>
  <c r="AN771" i="6"/>
  <c r="AE771" i="6"/>
  <c r="S771" i="6"/>
  <c r="P771" i="6"/>
  <c r="M771" i="6"/>
  <c r="L771" i="6"/>
  <c r="K771" i="6"/>
  <c r="J771" i="6"/>
  <c r="I771" i="6"/>
  <c r="H771" i="6"/>
  <c r="AO771" i="6" s="1"/>
  <c r="G771" i="6"/>
  <c r="AC771" i="6" s="1"/>
  <c r="F771" i="6"/>
  <c r="AB771" i="6" s="1"/>
  <c r="E771" i="6"/>
  <c r="AL771" i="6" s="1"/>
  <c r="D771" i="6"/>
  <c r="O771" i="6" s="1"/>
  <c r="C771" i="6"/>
  <c r="AT770" i="6"/>
  <c r="AS770" i="6"/>
  <c r="AR770" i="6"/>
  <c r="AG770" i="6"/>
  <c r="AF770" i="6"/>
  <c r="U770" i="6"/>
  <c r="M770" i="6"/>
  <c r="L770" i="6"/>
  <c r="K770" i="6"/>
  <c r="V770" i="6" s="1"/>
  <c r="J770" i="6"/>
  <c r="AQ770" i="6" s="1"/>
  <c r="I770" i="6"/>
  <c r="H770" i="6"/>
  <c r="G770" i="6"/>
  <c r="F770" i="6"/>
  <c r="E770" i="6"/>
  <c r="D770" i="6"/>
  <c r="C770" i="6"/>
  <c r="Y770" i="6" s="1"/>
  <c r="Q769" i="6"/>
  <c r="M769" i="6"/>
  <c r="L769" i="6"/>
  <c r="K769" i="6"/>
  <c r="V769" i="6" s="1"/>
  <c r="J769" i="6"/>
  <c r="I769" i="6"/>
  <c r="AP769" i="6" s="1"/>
  <c r="H769" i="6"/>
  <c r="G769" i="6"/>
  <c r="R769" i="6" s="1"/>
  <c r="F769" i="6"/>
  <c r="E769" i="6"/>
  <c r="AL769" i="6" s="1"/>
  <c r="D769" i="6"/>
  <c r="C769" i="6"/>
  <c r="AO768" i="6"/>
  <c r="AK768" i="6"/>
  <c r="AI768" i="6"/>
  <c r="X768" i="6"/>
  <c r="T768" i="6"/>
  <c r="M768" i="6"/>
  <c r="AT768" i="6" s="1"/>
  <c r="L768" i="6"/>
  <c r="AH768" i="6" s="1"/>
  <c r="K768" i="6"/>
  <c r="J768" i="6"/>
  <c r="I768" i="6"/>
  <c r="H768" i="6"/>
  <c r="G768" i="6"/>
  <c r="AC768" i="6" s="1"/>
  <c r="F768" i="6"/>
  <c r="E768" i="6"/>
  <c r="D768" i="6"/>
  <c r="C768" i="6"/>
  <c r="Y768" i="6" s="1"/>
  <c r="AO767" i="6"/>
  <c r="AJ767" i="6"/>
  <c r="AD767" i="6"/>
  <c r="N767" i="6"/>
  <c r="M767" i="6"/>
  <c r="X767" i="6" s="1"/>
  <c r="L767" i="6"/>
  <c r="K767" i="6"/>
  <c r="V767" i="6" s="1"/>
  <c r="J767" i="6"/>
  <c r="I767" i="6"/>
  <c r="H767" i="6"/>
  <c r="S767" i="6" s="1"/>
  <c r="G767" i="6"/>
  <c r="R767" i="6" s="1"/>
  <c r="F767" i="6"/>
  <c r="AB767" i="6" s="1"/>
  <c r="E767" i="6"/>
  <c r="AA767" i="6" s="1"/>
  <c r="D767" i="6"/>
  <c r="O767" i="6" s="1"/>
  <c r="C767" i="6"/>
  <c r="Y767" i="6" s="1"/>
  <c r="AO766" i="6"/>
  <c r="AN766" i="6"/>
  <c r="AH766" i="6"/>
  <c r="AG766" i="6"/>
  <c r="M766" i="6"/>
  <c r="X766" i="6" s="1"/>
  <c r="L766" i="6"/>
  <c r="W766" i="6" s="1"/>
  <c r="K766" i="6"/>
  <c r="J766" i="6"/>
  <c r="I766" i="6"/>
  <c r="H766" i="6"/>
  <c r="G766" i="6"/>
  <c r="R766" i="6" s="1"/>
  <c r="F766" i="6"/>
  <c r="E766" i="6"/>
  <c r="P766" i="6" s="1"/>
  <c r="D766" i="6"/>
  <c r="AK766" i="6" s="1"/>
  <c r="C766" i="6"/>
  <c r="N766" i="6" s="1"/>
  <c r="AB765" i="6"/>
  <c r="X765" i="6"/>
  <c r="N765" i="6"/>
  <c r="M765" i="6"/>
  <c r="L765" i="6"/>
  <c r="K765" i="6"/>
  <c r="J765" i="6"/>
  <c r="I765" i="6"/>
  <c r="AE765" i="6" s="1"/>
  <c r="H765" i="6"/>
  <c r="G765" i="6"/>
  <c r="AN765" i="6" s="1"/>
  <c r="F765" i="6"/>
  <c r="E765" i="6"/>
  <c r="D765" i="6"/>
  <c r="Z765" i="6" s="1"/>
  <c r="C765" i="6"/>
  <c r="AQ764" i="6"/>
  <c r="AG764" i="6"/>
  <c r="AF764" i="6"/>
  <c r="AE764" i="6"/>
  <c r="AC764" i="6"/>
  <c r="U764" i="6"/>
  <c r="R764" i="6"/>
  <c r="M764" i="6"/>
  <c r="AT764" i="6" s="1"/>
  <c r="L764" i="6"/>
  <c r="K764" i="6"/>
  <c r="J764" i="6"/>
  <c r="I764" i="6"/>
  <c r="T764" i="6" s="1"/>
  <c r="H764" i="6"/>
  <c r="AD764" i="6" s="1"/>
  <c r="G764" i="6"/>
  <c r="AN764" i="6" s="1"/>
  <c r="F764" i="6"/>
  <c r="AM764" i="6" s="1"/>
  <c r="E764" i="6"/>
  <c r="D764" i="6"/>
  <c r="C764" i="6"/>
  <c r="AO763" i="6"/>
  <c r="AN763" i="6"/>
  <c r="AB763" i="6"/>
  <c r="X763" i="6"/>
  <c r="S763" i="6"/>
  <c r="P763" i="6"/>
  <c r="M763" i="6"/>
  <c r="AT763" i="6" s="1"/>
  <c r="L763" i="6"/>
  <c r="AH763" i="6" s="1"/>
  <c r="K763" i="6"/>
  <c r="J763" i="6"/>
  <c r="I763" i="6"/>
  <c r="T763" i="6" s="1"/>
  <c r="H763" i="6"/>
  <c r="AD763" i="6" s="1"/>
  <c r="G763" i="6"/>
  <c r="AC763" i="6" s="1"/>
  <c r="F763" i="6"/>
  <c r="AM763" i="6" s="1"/>
  <c r="E763" i="6"/>
  <c r="D763" i="6"/>
  <c r="C763" i="6"/>
  <c r="AO762" i="6"/>
  <c r="AC762" i="6"/>
  <c r="S762" i="6"/>
  <c r="M762" i="6"/>
  <c r="L762" i="6"/>
  <c r="K762" i="6"/>
  <c r="J762" i="6"/>
  <c r="I762" i="6"/>
  <c r="H762" i="6"/>
  <c r="AD762" i="6" s="1"/>
  <c r="G762" i="6"/>
  <c r="F762" i="6"/>
  <c r="E762" i="6"/>
  <c r="P762" i="6" s="1"/>
  <c r="D762" i="6"/>
  <c r="C762" i="6"/>
  <c r="AJ762" i="6" s="1"/>
  <c r="AS761" i="6"/>
  <c r="AI761" i="6"/>
  <c r="AH761" i="6"/>
  <c r="N761" i="6"/>
  <c r="M761" i="6"/>
  <c r="L761" i="6"/>
  <c r="W761" i="6" s="1"/>
  <c r="K761" i="6"/>
  <c r="AG761" i="6" s="1"/>
  <c r="J761" i="6"/>
  <c r="U761" i="6" s="1"/>
  <c r="I761" i="6"/>
  <c r="AE761" i="6" s="1"/>
  <c r="H761" i="6"/>
  <c r="G761" i="6"/>
  <c r="R761" i="6" s="1"/>
  <c r="F761" i="6"/>
  <c r="E761" i="6"/>
  <c r="P761" i="6" s="1"/>
  <c r="D761" i="6"/>
  <c r="C761" i="6"/>
  <c r="AH760" i="6"/>
  <c r="T760" i="6"/>
  <c r="R760" i="6"/>
  <c r="P760" i="6"/>
  <c r="M760" i="6"/>
  <c r="L760" i="6"/>
  <c r="K760" i="6"/>
  <c r="AR760" i="6" s="1"/>
  <c r="J760" i="6"/>
  <c r="AQ760" i="6" s="1"/>
  <c r="I760" i="6"/>
  <c r="H760" i="6"/>
  <c r="G760" i="6"/>
  <c r="AC760" i="6" s="1"/>
  <c r="F760" i="6"/>
  <c r="AM760" i="6" s="1"/>
  <c r="E760" i="6"/>
  <c r="D760" i="6"/>
  <c r="C760" i="6"/>
  <c r="AN759" i="6"/>
  <c r="AI759" i="6"/>
  <c r="AD759" i="6"/>
  <c r="M759" i="6"/>
  <c r="L759" i="6"/>
  <c r="W759" i="6" s="1"/>
  <c r="K759" i="6"/>
  <c r="J759" i="6"/>
  <c r="I759" i="6"/>
  <c r="H759" i="6"/>
  <c r="G759" i="6"/>
  <c r="AC759" i="6" s="1"/>
  <c r="F759" i="6"/>
  <c r="AM759" i="6" s="1"/>
  <c r="E759" i="6"/>
  <c r="D759" i="6"/>
  <c r="O759" i="6" s="1"/>
  <c r="C759" i="6"/>
  <c r="N759" i="6" s="1"/>
  <c r="AM758" i="6"/>
  <c r="W758" i="6"/>
  <c r="V758" i="6"/>
  <c r="M758" i="6"/>
  <c r="L758" i="6"/>
  <c r="K758" i="6"/>
  <c r="J758" i="6"/>
  <c r="I758" i="6"/>
  <c r="AP758" i="6" s="1"/>
  <c r="H758" i="6"/>
  <c r="G758" i="6"/>
  <c r="R758" i="6" s="1"/>
  <c r="F758" i="6"/>
  <c r="E758" i="6"/>
  <c r="D758" i="6"/>
  <c r="C758" i="6"/>
  <c r="AT757" i="6"/>
  <c r="AO757" i="6"/>
  <c r="AI757" i="6"/>
  <c r="X757" i="6"/>
  <c r="O757" i="6"/>
  <c r="M757" i="6"/>
  <c r="L757" i="6"/>
  <c r="K757" i="6"/>
  <c r="J757" i="6"/>
  <c r="I757" i="6"/>
  <c r="AP757" i="6" s="1"/>
  <c r="H757" i="6"/>
  <c r="G757" i="6"/>
  <c r="AC757" i="6" s="1"/>
  <c r="F757" i="6"/>
  <c r="Q757" i="6" s="1"/>
  <c r="E757" i="6"/>
  <c r="P757" i="6" s="1"/>
  <c r="D757" i="6"/>
  <c r="Z757" i="6" s="1"/>
  <c r="C757" i="6"/>
  <c r="AD756" i="6"/>
  <c r="O756" i="6"/>
  <c r="M756" i="6"/>
  <c r="AT756" i="6" s="1"/>
  <c r="L756" i="6"/>
  <c r="AS756" i="6" s="1"/>
  <c r="K756" i="6"/>
  <c r="J756" i="6"/>
  <c r="I756" i="6"/>
  <c r="H756" i="6"/>
  <c r="G756" i="6"/>
  <c r="R756" i="6" s="1"/>
  <c r="F756" i="6"/>
  <c r="AB756" i="6" s="1"/>
  <c r="E756" i="6"/>
  <c r="AL756" i="6" s="1"/>
  <c r="D756" i="6"/>
  <c r="C756" i="6"/>
  <c r="Y756" i="6" s="1"/>
  <c r="AS755" i="6"/>
  <c r="Z755" i="6"/>
  <c r="X755" i="6"/>
  <c r="S755" i="6"/>
  <c r="Q755" i="6"/>
  <c r="M755" i="6"/>
  <c r="L755" i="6"/>
  <c r="W755" i="6" s="1"/>
  <c r="K755" i="6"/>
  <c r="J755" i="6"/>
  <c r="I755" i="6"/>
  <c r="H755" i="6"/>
  <c r="G755" i="6"/>
  <c r="F755" i="6"/>
  <c r="AM755" i="6" s="1"/>
  <c r="E755" i="6"/>
  <c r="D755" i="6"/>
  <c r="C755" i="6"/>
  <c r="N755" i="6" s="1"/>
  <c r="AK754" i="6"/>
  <c r="Y754" i="6"/>
  <c r="M754" i="6"/>
  <c r="L754" i="6"/>
  <c r="K754" i="6"/>
  <c r="J754" i="6"/>
  <c r="AF754" i="6" s="1"/>
  <c r="I754" i="6"/>
  <c r="AE754" i="6" s="1"/>
  <c r="H754" i="6"/>
  <c r="G754" i="6"/>
  <c r="F754" i="6"/>
  <c r="E754" i="6"/>
  <c r="AA754" i="6" s="1"/>
  <c r="D754" i="6"/>
  <c r="Z754" i="6" s="1"/>
  <c r="C754" i="6"/>
  <c r="N754" i="6" s="1"/>
  <c r="AB753" i="6"/>
  <c r="W753" i="6"/>
  <c r="Q753" i="6"/>
  <c r="M753" i="6"/>
  <c r="L753" i="6"/>
  <c r="AS753" i="6" s="1"/>
  <c r="K753" i="6"/>
  <c r="J753" i="6"/>
  <c r="I753" i="6"/>
  <c r="H753" i="6"/>
  <c r="AD753" i="6" s="1"/>
  <c r="G753" i="6"/>
  <c r="F753" i="6"/>
  <c r="AM753" i="6" s="1"/>
  <c r="E753" i="6"/>
  <c r="D753" i="6"/>
  <c r="C753" i="6"/>
  <c r="AN752" i="6"/>
  <c r="AI752" i="6"/>
  <c r="AF752" i="6"/>
  <c r="M752" i="6"/>
  <c r="L752" i="6"/>
  <c r="K752" i="6"/>
  <c r="J752" i="6"/>
  <c r="AQ752" i="6" s="1"/>
  <c r="I752" i="6"/>
  <c r="H752" i="6"/>
  <c r="G752" i="6"/>
  <c r="R752" i="6" s="1"/>
  <c r="F752" i="6"/>
  <c r="AM752" i="6" s="1"/>
  <c r="E752" i="6"/>
  <c r="AA752" i="6" s="1"/>
  <c r="D752" i="6"/>
  <c r="C752" i="6"/>
  <c r="AK751" i="6"/>
  <c r="Z751" i="6"/>
  <c r="Y751" i="6"/>
  <c r="P751" i="6"/>
  <c r="M751" i="6"/>
  <c r="L751" i="6"/>
  <c r="K751" i="6"/>
  <c r="J751" i="6"/>
  <c r="AQ751" i="6" s="1"/>
  <c r="I751" i="6"/>
  <c r="H751" i="6"/>
  <c r="S751" i="6" s="1"/>
  <c r="G751" i="6"/>
  <c r="F751" i="6"/>
  <c r="E751" i="6"/>
  <c r="AA751" i="6" s="1"/>
  <c r="D751" i="6"/>
  <c r="O751" i="6" s="1"/>
  <c r="C751" i="6"/>
  <c r="N751" i="6" s="1"/>
  <c r="AA750" i="6"/>
  <c r="M750" i="6"/>
  <c r="L750" i="6"/>
  <c r="K750" i="6"/>
  <c r="AG750" i="6" s="1"/>
  <c r="J750" i="6"/>
  <c r="I750" i="6"/>
  <c r="H750" i="6"/>
  <c r="G750" i="6"/>
  <c r="F750" i="6"/>
  <c r="E750" i="6"/>
  <c r="D750" i="6"/>
  <c r="Z750" i="6" s="1"/>
  <c r="C750" i="6"/>
  <c r="N750" i="6" s="1"/>
  <c r="AI749" i="6"/>
  <c r="AH749" i="6"/>
  <c r="AE749" i="6"/>
  <c r="N749" i="6"/>
  <c r="M749" i="6"/>
  <c r="L749" i="6"/>
  <c r="K749" i="6"/>
  <c r="J749" i="6"/>
  <c r="I749" i="6"/>
  <c r="H749" i="6"/>
  <c r="G749" i="6"/>
  <c r="F749" i="6"/>
  <c r="E749" i="6"/>
  <c r="AA749" i="6" s="1"/>
  <c r="D749" i="6"/>
  <c r="C749" i="6"/>
  <c r="AJ749" i="6" s="1"/>
  <c r="AQ748" i="6"/>
  <c r="AD748" i="6"/>
  <c r="R748" i="6"/>
  <c r="P748" i="6"/>
  <c r="M748" i="6"/>
  <c r="L748" i="6"/>
  <c r="K748" i="6"/>
  <c r="J748" i="6"/>
  <c r="I748" i="6"/>
  <c r="AP748" i="6" s="1"/>
  <c r="H748" i="6"/>
  <c r="S748" i="6" s="1"/>
  <c r="G748" i="6"/>
  <c r="AC748" i="6" s="1"/>
  <c r="F748" i="6"/>
  <c r="Q748" i="6" s="1"/>
  <c r="E748" i="6"/>
  <c r="D748" i="6"/>
  <c r="C748" i="6"/>
  <c r="AS747" i="6"/>
  <c r="M747" i="6"/>
  <c r="L747" i="6"/>
  <c r="K747" i="6"/>
  <c r="J747" i="6"/>
  <c r="AF747" i="6" s="1"/>
  <c r="I747" i="6"/>
  <c r="H747" i="6"/>
  <c r="G747" i="6"/>
  <c r="F747" i="6"/>
  <c r="E747" i="6"/>
  <c r="AA747" i="6" s="1"/>
  <c r="D747" i="6"/>
  <c r="Z747" i="6" s="1"/>
  <c r="C747" i="6"/>
  <c r="M746" i="6"/>
  <c r="L746" i="6"/>
  <c r="K746" i="6"/>
  <c r="J746" i="6"/>
  <c r="I746" i="6"/>
  <c r="T746" i="6" s="1"/>
  <c r="H746" i="6"/>
  <c r="AO746" i="6" s="1"/>
  <c r="G746" i="6"/>
  <c r="AC746" i="6" s="1"/>
  <c r="F746" i="6"/>
  <c r="E746" i="6"/>
  <c r="AL746" i="6" s="1"/>
  <c r="D746" i="6"/>
  <c r="Z746" i="6" s="1"/>
  <c r="C746" i="6"/>
  <c r="AJ746" i="6" s="1"/>
  <c r="AP745" i="6"/>
  <c r="AI745" i="6"/>
  <c r="AD745" i="6"/>
  <c r="S745" i="6"/>
  <c r="R745" i="6"/>
  <c r="P745" i="6"/>
  <c r="M745" i="6"/>
  <c r="L745" i="6"/>
  <c r="AS745" i="6" s="1"/>
  <c r="K745" i="6"/>
  <c r="AR745" i="6" s="1"/>
  <c r="J745" i="6"/>
  <c r="U745" i="6" s="1"/>
  <c r="I745" i="6"/>
  <c r="T745" i="6" s="1"/>
  <c r="H745" i="6"/>
  <c r="AO745" i="6" s="1"/>
  <c r="G745" i="6"/>
  <c r="F745" i="6"/>
  <c r="E745" i="6"/>
  <c r="D745" i="6"/>
  <c r="C745" i="6"/>
  <c r="Y745" i="6" s="1"/>
  <c r="M744" i="6"/>
  <c r="L744" i="6"/>
  <c r="K744" i="6"/>
  <c r="J744" i="6"/>
  <c r="I744" i="6"/>
  <c r="H744" i="6"/>
  <c r="G744" i="6"/>
  <c r="F744" i="6"/>
  <c r="AM744" i="6" s="1"/>
  <c r="E744" i="6"/>
  <c r="AL744" i="6" s="1"/>
  <c r="D744" i="6"/>
  <c r="C744" i="6"/>
  <c r="Y744" i="6" s="1"/>
  <c r="AE743" i="6"/>
  <c r="AD743" i="6"/>
  <c r="S743" i="6"/>
  <c r="N743" i="6"/>
  <c r="M743" i="6"/>
  <c r="L743" i="6"/>
  <c r="AH743" i="6" s="1"/>
  <c r="K743" i="6"/>
  <c r="J743" i="6"/>
  <c r="I743" i="6"/>
  <c r="H743" i="6"/>
  <c r="AO743" i="6" s="1"/>
  <c r="G743" i="6"/>
  <c r="AN743" i="6" s="1"/>
  <c r="F743" i="6"/>
  <c r="Q743" i="6" s="1"/>
  <c r="E743" i="6"/>
  <c r="D743" i="6"/>
  <c r="C743" i="6"/>
  <c r="AJ743" i="6" s="1"/>
  <c r="AO742" i="6"/>
  <c r="AC742" i="6"/>
  <c r="O742" i="6"/>
  <c r="M742" i="6"/>
  <c r="X742" i="6" s="1"/>
  <c r="L742" i="6"/>
  <c r="K742" i="6"/>
  <c r="AR742" i="6" s="1"/>
  <c r="J742" i="6"/>
  <c r="I742" i="6"/>
  <c r="H742" i="6"/>
  <c r="G742" i="6"/>
  <c r="R742" i="6" s="1"/>
  <c r="F742" i="6"/>
  <c r="Q742" i="6" s="1"/>
  <c r="E742" i="6"/>
  <c r="AL742" i="6" s="1"/>
  <c r="D742" i="6"/>
  <c r="C742" i="6"/>
  <c r="AT741" i="6"/>
  <c r="AN741" i="6"/>
  <c r="AI741" i="6"/>
  <c r="U741" i="6"/>
  <c r="S741" i="6"/>
  <c r="M741" i="6"/>
  <c r="X741" i="6" s="1"/>
  <c r="L741" i="6"/>
  <c r="K741" i="6"/>
  <c r="V741" i="6" s="1"/>
  <c r="J741" i="6"/>
  <c r="AF741" i="6" s="1"/>
  <c r="I741" i="6"/>
  <c r="H741" i="6"/>
  <c r="AD741" i="6" s="1"/>
  <c r="G741" i="6"/>
  <c r="F741" i="6"/>
  <c r="E741" i="6"/>
  <c r="D741" i="6"/>
  <c r="C741" i="6"/>
  <c r="AO740" i="6"/>
  <c r="AD740" i="6"/>
  <c r="S740" i="6"/>
  <c r="O740" i="6"/>
  <c r="M740" i="6"/>
  <c r="L740" i="6"/>
  <c r="K740" i="6"/>
  <c r="J740" i="6"/>
  <c r="I740" i="6"/>
  <c r="AP740" i="6" s="1"/>
  <c r="H740" i="6"/>
  <c r="G740" i="6"/>
  <c r="R740" i="6" s="1"/>
  <c r="F740" i="6"/>
  <c r="Q740" i="6" s="1"/>
  <c r="E740" i="6"/>
  <c r="P740" i="6" s="1"/>
  <c r="D740" i="6"/>
  <c r="C740" i="6"/>
  <c r="Y740" i="6" s="1"/>
  <c r="AP739" i="6"/>
  <c r="AI739" i="6"/>
  <c r="X739" i="6"/>
  <c r="W739" i="6"/>
  <c r="S739" i="6"/>
  <c r="M739" i="6"/>
  <c r="AT739" i="6" s="1"/>
  <c r="L739" i="6"/>
  <c r="AS739" i="6" s="1"/>
  <c r="K739" i="6"/>
  <c r="J739" i="6"/>
  <c r="U739" i="6" s="1"/>
  <c r="I739" i="6"/>
  <c r="H739" i="6"/>
  <c r="G739" i="6"/>
  <c r="F739" i="6"/>
  <c r="AB739" i="6" s="1"/>
  <c r="E739" i="6"/>
  <c r="D739" i="6"/>
  <c r="C739" i="6"/>
  <c r="AA738" i="6"/>
  <c r="P738" i="6"/>
  <c r="M738" i="6"/>
  <c r="L738" i="6"/>
  <c r="K738" i="6"/>
  <c r="AG738" i="6" s="1"/>
  <c r="J738" i="6"/>
  <c r="I738" i="6"/>
  <c r="H738" i="6"/>
  <c r="G738" i="6"/>
  <c r="AC738" i="6" s="1"/>
  <c r="F738" i="6"/>
  <c r="AB738" i="6" s="1"/>
  <c r="E738" i="6"/>
  <c r="AL738" i="6" s="1"/>
  <c r="D738" i="6"/>
  <c r="C738" i="6"/>
  <c r="AG737" i="6"/>
  <c r="AD737" i="6"/>
  <c r="V737" i="6"/>
  <c r="M737" i="6"/>
  <c r="L737" i="6"/>
  <c r="K737" i="6"/>
  <c r="AR737" i="6" s="1"/>
  <c r="J737" i="6"/>
  <c r="I737" i="6"/>
  <c r="AP737" i="6" s="1"/>
  <c r="H737" i="6"/>
  <c r="S737" i="6" s="1"/>
  <c r="G737" i="6"/>
  <c r="F737" i="6"/>
  <c r="Q737" i="6" s="1"/>
  <c r="E737" i="6"/>
  <c r="D737" i="6"/>
  <c r="C737" i="6"/>
  <c r="AR736" i="6"/>
  <c r="AQ736" i="6"/>
  <c r="M736" i="6"/>
  <c r="L736" i="6"/>
  <c r="AH736" i="6" s="1"/>
  <c r="K736" i="6"/>
  <c r="J736" i="6"/>
  <c r="I736" i="6"/>
  <c r="AE736" i="6" s="1"/>
  <c r="H736" i="6"/>
  <c r="G736" i="6"/>
  <c r="F736" i="6"/>
  <c r="Q736" i="6" s="1"/>
  <c r="E736" i="6"/>
  <c r="D736" i="6"/>
  <c r="AK736" i="6" s="1"/>
  <c r="C736" i="6"/>
  <c r="Y736" i="6" s="1"/>
  <c r="AO735" i="6"/>
  <c r="AM735" i="6"/>
  <c r="AD735" i="6"/>
  <c r="V735" i="6"/>
  <c r="S735" i="6"/>
  <c r="M735" i="6"/>
  <c r="L735" i="6"/>
  <c r="K735" i="6"/>
  <c r="J735" i="6"/>
  <c r="U735" i="6" s="1"/>
  <c r="I735" i="6"/>
  <c r="H735" i="6"/>
  <c r="G735" i="6"/>
  <c r="R735" i="6" s="1"/>
  <c r="F735" i="6"/>
  <c r="E735" i="6"/>
  <c r="D735" i="6"/>
  <c r="C735" i="6"/>
  <c r="N735" i="6" s="1"/>
  <c r="AS734" i="6"/>
  <c r="AH734" i="6"/>
  <c r="U734" i="6"/>
  <c r="T734" i="6"/>
  <c r="M734" i="6"/>
  <c r="L734" i="6"/>
  <c r="W734" i="6" s="1"/>
  <c r="K734" i="6"/>
  <c r="J734" i="6"/>
  <c r="AQ734" i="6" s="1"/>
  <c r="I734" i="6"/>
  <c r="AE734" i="6" s="1"/>
  <c r="H734" i="6"/>
  <c r="AO734" i="6" s="1"/>
  <c r="G734" i="6"/>
  <c r="F734" i="6"/>
  <c r="E734" i="6"/>
  <c r="D734" i="6"/>
  <c r="Z734" i="6" s="1"/>
  <c r="C734" i="6"/>
  <c r="AJ734" i="6" s="1"/>
  <c r="AP733" i="6"/>
  <c r="AN733" i="6"/>
  <c r="X733" i="6"/>
  <c r="M733" i="6"/>
  <c r="L733" i="6"/>
  <c r="W733" i="6" s="1"/>
  <c r="K733" i="6"/>
  <c r="AG733" i="6" s="1"/>
  <c r="J733" i="6"/>
  <c r="I733" i="6"/>
  <c r="H733" i="6"/>
  <c r="G733" i="6"/>
  <c r="F733" i="6"/>
  <c r="E733" i="6"/>
  <c r="AL733" i="6" s="1"/>
  <c r="D733" i="6"/>
  <c r="C733" i="6"/>
  <c r="AJ733" i="6" s="1"/>
  <c r="AO732" i="6"/>
  <c r="AD732" i="6"/>
  <c r="Y732" i="6"/>
  <c r="Q732" i="6"/>
  <c r="M732" i="6"/>
  <c r="L732" i="6"/>
  <c r="K732" i="6"/>
  <c r="AR732" i="6" s="1"/>
  <c r="J732" i="6"/>
  <c r="I732" i="6"/>
  <c r="H732" i="6"/>
  <c r="S732" i="6" s="1"/>
  <c r="G732" i="6"/>
  <c r="AN732" i="6" s="1"/>
  <c r="F732" i="6"/>
  <c r="AB732" i="6" s="1"/>
  <c r="E732" i="6"/>
  <c r="D732" i="6"/>
  <c r="AK732" i="6" s="1"/>
  <c r="C732" i="6"/>
  <c r="AG731" i="6"/>
  <c r="Y731" i="6"/>
  <c r="V731" i="6"/>
  <c r="M731" i="6"/>
  <c r="L731" i="6"/>
  <c r="AH731" i="6" s="1"/>
  <c r="K731" i="6"/>
  <c r="AR731" i="6" s="1"/>
  <c r="J731" i="6"/>
  <c r="I731" i="6"/>
  <c r="H731" i="6"/>
  <c r="G731" i="6"/>
  <c r="AC731" i="6" s="1"/>
  <c r="F731" i="6"/>
  <c r="AM731" i="6" s="1"/>
  <c r="E731" i="6"/>
  <c r="AA731" i="6" s="1"/>
  <c r="D731" i="6"/>
  <c r="AK731" i="6" s="1"/>
  <c r="C731" i="6"/>
  <c r="W730" i="6"/>
  <c r="M730" i="6"/>
  <c r="L730" i="6"/>
  <c r="K730" i="6"/>
  <c r="J730" i="6"/>
  <c r="I730" i="6"/>
  <c r="H730" i="6"/>
  <c r="G730" i="6"/>
  <c r="F730" i="6"/>
  <c r="E730" i="6"/>
  <c r="D730" i="6"/>
  <c r="AK730" i="6" s="1"/>
  <c r="C730" i="6"/>
  <c r="AO729" i="6"/>
  <c r="AE729" i="6"/>
  <c r="U729" i="6"/>
  <c r="R729" i="6"/>
  <c r="P729" i="6"/>
  <c r="M729" i="6"/>
  <c r="L729" i="6"/>
  <c r="K729" i="6"/>
  <c r="J729" i="6"/>
  <c r="I729" i="6"/>
  <c r="T729" i="6" s="1"/>
  <c r="H729" i="6"/>
  <c r="S729" i="6" s="1"/>
  <c r="G729" i="6"/>
  <c r="AN729" i="6" s="1"/>
  <c r="F729" i="6"/>
  <c r="E729" i="6"/>
  <c r="D729" i="6"/>
  <c r="AK729" i="6" s="1"/>
  <c r="C729" i="6"/>
  <c r="N729" i="6" s="1"/>
  <c r="AT728" i="6"/>
  <c r="AM728" i="6"/>
  <c r="Q728" i="6"/>
  <c r="P728" i="6"/>
  <c r="M728" i="6"/>
  <c r="L728" i="6"/>
  <c r="K728" i="6"/>
  <c r="J728" i="6"/>
  <c r="U728" i="6" s="1"/>
  <c r="I728" i="6"/>
  <c r="H728" i="6"/>
  <c r="AD728" i="6" s="1"/>
  <c r="G728" i="6"/>
  <c r="R728" i="6" s="1"/>
  <c r="F728" i="6"/>
  <c r="AB728" i="6" s="1"/>
  <c r="E728" i="6"/>
  <c r="D728" i="6"/>
  <c r="C728" i="6"/>
  <c r="AT727" i="6"/>
  <c r="AO727" i="6"/>
  <c r="AI727" i="6"/>
  <c r="Z727" i="6"/>
  <c r="X727" i="6"/>
  <c r="N727" i="6"/>
  <c r="M727" i="6"/>
  <c r="L727" i="6"/>
  <c r="AH727" i="6" s="1"/>
  <c r="K727" i="6"/>
  <c r="J727" i="6"/>
  <c r="I727" i="6"/>
  <c r="H727" i="6"/>
  <c r="AD727" i="6" s="1"/>
  <c r="G727" i="6"/>
  <c r="R727" i="6" s="1"/>
  <c r="F727" i="6"/>
  <c r="E727" i="6"/>
  <c r="D727" i="6"/>
  <c r="O727" i="6" s="1"/>
  <c r="C727" i="6"/>
  <c r="AJ727" i="6" s="1"/>
  <c r="AS726" i="6"/>
  <c r="AH726" i="6"/>
  <c r="AF726" i="6"/>
  <c r="AB726" i="6"/>
  <c r="R726" i="6"/>
  <c r="M726" i="6"/>
  <c r="AI726" i="6" s="1"/>
  <c r="L726" i="6"/>
  <c r="W726" i="6" s="1"/>
  <c r="K726" i="6"/>
  <c r="J726" i="6"/>
  <c r="I726" i="6"/>
  <c r="H726" i="6"/>
  <c r="AO726" i="6" s="1"/>
  <c r="G726" i="6"/>
  <c r="F726" i="6"/>
  <c r="E726" i="6"/>
  <c r="D726" i="6"/>
  <c r="Z726" i="6" s="1"/>
  <c r="C726" i="6"/>
  <c r="AJ726" i="6" s="1"/>
  <c r="AQ725" i="6"/>
  <c r="AP725" i="6"/>
  <c r="AO725" i="6"/>
  <c r="AG725" i="6"/>
  <c r="U725" i="6"/>
  <c r="S725" i="6"/>
  <c r="Q725" i="6"/>
  <c r="M725" i="6"/>
  <c r="L725" i="6"/>
  <c r="W725" i="6" s="1"/>
  <c r="K725" i="6"/>
  <c r="J725" i="6"/>
  <c r="AF725" i="6" s="1"/>
  <c r="I725" i="6"/>
  <c r="H725" i="6"/>
  <c r="AD725" i="6" s="1"/>
  <c r="G725" i="6"/>
  <c r="AC725" i="6" s="1"/>
  <c r="F725" i="6"/>
  <c r="AB725" i="6" s="1"/>
  <c r="E725" i="6"/>
  <c r="D725" i="6"/>
  <c r="O725" i="6" s="1"/>
  <c r="C725" i="6"/>
  <c r="AA724" i="6"/>
  <c r="W724" i="6"/>
  <c r="U724" i="6"/>
  <c r="M724" i="6"/>
  <c r="AT724" i="6" s="1"/>
  <c r="L724" i="6"/>
  <c r="AS724" i="6" s="1"/>
  <c r="K724" i="6"/>
  <c r="AR724" i="6" s="1"/>
  <c r="J724" i="6"/>
  <c r="AF724" i="6" s="1"/>
  <c r="I724" i="6"/>
  <c r="H724" i="6"/>
  <c r="G724" i="6"/>
  <c r="F724" i="6"/>
  <c r="Q724" i="6" s="1"/>
  <c r="E724" i="6"/>
  <c r="D724" i="6"/>
  <c r="C724" i="6"/>
  <c r="AP723" i="6"/>
  <c r="AM723" i="6"/>
  <c r="M723" i="6"/>
  <c r="AT723" i="6" s="1"/>
  <c r="L723" i="6"/>
  <c r="K723" i="6"/>
  <c r="V723" i="6" s="1"/>
  <c r="J723" i="6"/>
  <c r="I723" i="6"/>
  <c r="H723" i="6"/>
  <c r="G723" i="6"/>
  <c r="F723" i="6"/>
  <c r="E723" i="6"/>
  <c r="D723" i="6"/>
  <c r="C723" i="6"/>
  <c r="Y723" i="6" s="1"/>
  <c r="AI722" i="6"/>
  <c r="AE722" i="6"/>
  <c r="U722" i="6"/>
  <c r="T722" i="6"/>
  <c r="M722" i="6"/>
  <c r="AT722" i="6" s="1"/>
  <c r="L722" i="6"/>
  <c r="K722" i="6"/>
  <c r="J722" i="6"/>
  <c r="AQ722" i="6" s="1"/>
  <c r="I722" i="6"/>
  <c r="AP722" i="6" s="1"/>
  <c r="H722" i="6"/>
  <c r="G722" i="6"/>
  <c r="F722" i="6"/>
  <c r="AB722" i="6" s="1"/>
  <c r="E722" i="6"/>
  <c r="D722" i="6"/>
  <c r="AK722" i="6" s="1"/>
  <c r="C722" i="6"/>
  <c r="AT721" i="6"/>
  <c r="W721" i="6"/>
  <c r="M721" i="6"/>
  <c r="L721" i="6"/>
  <c r="K721" i="6"/>
  <c r="AG721" i="6" s="1"/>
  <c r="J721" i="6"/>
  <c r="I721" i="6"/>
  <c r="T721" i="6" s="1"/>
  <c r="H721" i="6"/>
  <c r="G721" i="6"/>
  <c r="AN721" i="6" s="1"/>
  <c r="F721" i="6"/>
  <c r="E721" i="6"/>
  <c r="P721" i="6" s="1"/>
  <c r="D721" i="6"/>
  <c r="AK721" i="6" s="1"/>
  <c r="C721" i="6"/>
  <c r="AJ721" i="6" s="1"/>
  <c r="AE720" i="6"/>
  <c r="W720" i="6"/>
  <c r="T720" i="6"/>
  <c r="M720" i="6"/>
  <c r="L720" i="6"/>
  <c r="K720" i="6"/>
  <c r="J720" i="6"/>
  <c r="I720" i="6"/>
  <c r="AP720" i="6" s="1"/>
  <c r="H720" i="6"/>
  <c r="AO720" i="6" s="1"/>
  <c r="G720" i="6"/>
  <c r="R720" i="6" s="1"/>
  <c r="F720" i="6"/>
  <c r="Q720" i="6" s="1"/>
  <c r="E720" i="6"/>
  <c r="AA720" i="6" s="1"/>
  <c r="D720" i="6"/>
  <c r="C720" i="6"/>
  <c r="AP719" i="6"/>
  <c r="AI719" i="6"/>
  <c r="M719" i="6"/>
  <c r="L719" i="6"/>
  <c r="K719" i="6"/>
  <c r="V719" i="6" s="1"/>
  <c r="J719" i="6"/>
  <c r="U719" i="6" s="1"/>
  <c r="I719" i="6"/>
  <c r="H719" i="6"/>
  <c r="G719" i="6"/>
  <c r="F719" i="6"/>
  <c r="AM719" i="6" s="1"/>
  <c r="E719" i="6"/>
  <c r="D719" i="6"/>
  <c r="C719" i="6"/>
  <c r="AJ718" i="6"/>
  <c r="AH718" i="6"/>
  <c r="AA718" i="6"/>
  <c r="M718" i="6"/>
  <c r="L718" i="6"/>
  <c r="K718" i="6"/>
  <c r="V718" i="6" s="1"/>
  <c r="J718" i="6"/>
  <c r="I718" i="6"/>
  <c r="T718" i="6" s="1"/>
  <c r="H718" i="6"/>
  <c r="G718" i="6"/>
  <c r="R718" i="6" s="1"/>
  <c r="F718" i="6"/>
  <c r="E718" i="6"/>
  <c r="D718" i="6"/>
  <c r="C718" i="6"/>
  <c r="AP717" i="6"/>
  <c r="Z717" i="6"/>
  <c r="M717" i="6"/>
  <c r="L717" i="6"/>
  <c r="W717" i="6" s="1"/>
  <c r="K717" i="6"/>
  <c r="AG717" i="6" s="1"/>
  <c r="J717" i="6"/>
  <c r="AQ717" i="6" s="1"/>
  <c r="I717" i="6"/>
  <c r="T717" i="6" s="1"/>
  <c r="H717" i="6"/>
  <c r="G717" i="6"/>
  <c r="AC717" i="6" s="1"/>
  <c r="F717" i="6"/>
  <c r="E717" i="6"/>
  <c r="AL717" i="6" s="1"/>
  <c r="D717" i="6"/>
  <c r="C717" i="6"/>
  <c r="AI716" i="6"/>
  <c r="AE716" i="6"/>
  <c r="AB716" i="6"/>
  <c r="AA716" i="6"/>
  <c r="M716" i="6"/>
  <c r="L716" i="6"/>
  <c r="AH716" i="6" s="1"/>
  <c r="K716" i="6"/>
  <c r="J716" i="6"/>
  <c r="I716" i="6"/>
  <c r="H716" i="6"/>
  <c r="AD716" i="6" s="1"/>
  <c r="G716" i="6"/>
  <c r="F716" i="6"/>
  <c r="E716" i="6"/>
  <c r="D716" i="6"/>
  <c r="C716" i="6"/>
  <c r="AS715" i="6"/>
  <c r="AN715" i="6"/>
  <c r="AE715" i="6"/>
  <c r="V715" i="6"/>
  <c r="U715" i="6"/>
  <c r="M715" i="6"/>
  <c r="L715" i="6"/>
  <c r="W715" i="6" s="1"/>
  <c r="K715" i="6"/>
  <c r="AR715" i="6" s="1"/>
  <c r="J715" i="6"/>
  <c r="AF715" i="6" s="1"/>
  <c r="I715" i="6"/>
  <c r="T715" i="6" s="1"/>
  <c r="H715" i="6"/>
  <c r="G715" i="6"/>
  <c r="AC715" i="6" s="1"/>
  <c r="F715" i="6"/>
  <c r="E715" i="6"/>
  <c r="P715" i="6" s="1"/>
  <c r="D715" i="6"/>
  <c r="C715" i="6"/>
  <c r="AI714" i="6"/>
  <c r="X714" i="6"/>
  <c r="T714" i="6"/>
  <c r="M714" i="6"/>
  <c r="AT714" i="6" s="1"/>
  <c r="L714" i="6"/>
  <c r="K714" i="6"/>
  <c r="AR714" i="6" s="1"/>
  <c r="J714" i="6"/>
  <c r="I714" i="6"/>
  <c r="H714" i="6"/>
  <c r="G714" i="6"/>
  <c r="F714" i="6"/>
  <c r="E714" i="6"/>
  <c r="D714" i="6"/>
  <c r="C714" i="6"/>
  <c r="AK713" i="6"/>
  <c r="Z713" i="6"/>
  <c r="Q713" i="6"/>
  <c r="N713" i="6"/>
  <c r="M713" i="6"/>
  <c r="L713" i="6"/>
  <c r="K713" i="6"/>
  <c r="J713" i="6"/>
  <c r="AF713" i="6" s="1"/>
  <c r="I713" i="6"/>
  <c r="T713" i="6" s="1"/>
  <c r="H713" i="6"/>
  <c r="AD713" i="6" s="1"/>
  <c r="G713" i="6"/>
  <c r="AC713" i="6" s="1"/>
  <c r="F713" i="6"/>
  <c r="AB713" i="6" s="1"/>
  <c r="E713" i="6"/>
  <c r="P713" i="6" s="1"/>
  <c r="D713" i="6"/>
  <c r="O713" i="6" s="1"/>
  <c r="C713" i="6"/>
  <c r="AR712" i="6"/>
  <c r="M712" i="6"/>
  <c r="X712" i="6" s="1"/>
  <c r="L712" i="6"/>
  <c r="K712" i="6"/>
  <c r="J712" i="6"/>
  <c r="U712" i="6" s="1"/>
  <c r="I712" i="6"/>
  <c r="H712" i="6"/>
  <c r="G712" i="6"/>
  <c r="F712" i="6"/>
  <c r="E712" i="6"/>
  <c r="D712" i="6"/>
  <c r="C712" i="6"/>
  <c r="AK711" i="6"/>
  <c r="AI711" i="6"/>
  <c r="AH711" i="6"/>
  <c r="Z711" i="6"/>
  <c r="X711" i="6"/>
  <c r="M711" i="6"/>
  <c r="AT711" i="6" s="1"/>
  <c r="L711" i="6"/>
  <c r="K711" i="6"/>
  <c r="J711" i="6"/>
  <c r="I711" i="6"/>
  <c r="H711" i="6"/>
  <c r="AD711" i="6" s="1"/>
  <c r="G711" i="6"/>
  <c r="F711" i="6"/>
  <c r="E711" i="6"/>
  <c r="AA711" i="6" s="1"/>
  <c r="D711" i="6"/>
  <c r="O711" i="6" s="1"/>
  <c r="C711" i="6"/>
  <c r="N711" i="6" s="1"/>
  <c r="X710" i="6"/>
  <c r="R710" i="6"/>
  <c r="M710" i="6"/>
  <c r="AI710" i="6" s="1"/>
  <c r="L710" i="6"/>
  <c r="W710" i="6" s="1"/>
  <c r="K710" i="6"/>
  <c r="J710" i="6"/>
  <c r="I710" i="6"/>
  <c r="H710" i="6"/>
  <c r="G710" i="6"/>
  <c r="AN710" i="6" s="1"/>
  <c r="F710" i="6"/>
  <c r="E710" i="6"/>
  <c r="D710" i="6"/>
  <c r="Z710" i="6" s="1"/>
  <c r="C710" i="6"/>
  <c r="AJ710" i="6" s="1"/>
  <c r="AP709" i="6"/>
  <c r="S709" i="6"/>
  <c r="Q709" i="6"/>
  <c r="M709" i="6"/>
  <c r="AT709" i="6" s="1"/>
  <c r="L709" i="6"/>
  <c r="K709" i="6"/>
  <c r="AG709" i="6" s="1"/>
  <c r="J709" i="6"/>
  <c r="AQ709" i="6" s="1"/>
  <c r="I709" i="6"/>
  <c r="H709" i="6"/>
  <c r="AD709" i="6" s="1"/>
  <c r="G709" i="6"/>
  <c r="AN709" i="6" s="1"/>
  <c r="F709" i="6"/>
  <c r="E709" i="6"/>
  <c r="AA709" i="6" s="1"/>
  <c r="D709" i="6"/>
  <c r="O709" i="6" s="1"/>
  <c r="C709" i="6"/>
  <c r="Y709" i="6" s="1"/>
  <c r="M708" i="6"/>
  <c r="L708" i="6"/>
  <c r="AH708" i="6" s="1"/>
  <c r="K708" i="6"/>
  <c r="J708" i="6"/>
  <c r="I708" i="6"/>
  <c r="AE708" i="6" s="1"/>
  <c r="H708" i="6"/>
  <c r="G708" i="6"/>
  <c r="R708" i="6" s="1"/>
  <c r="F708" i="6"/>
  <c r="AB708" i="6" s="1"/>
  <c r="E708" i="6"/>
  <c r="AL708" i="6" s="1"/>
  <c r="D708" i="6"/>
  <c r="C708" i="6"/>
  <c r="AG707" i="6"/>
  <c r="AE707" i="6"/>
  <c r="AC707" i="6"/>
  <c r="U707" i="6"/>
  <c r="S707" i="6"/>
  <c r="M707" i="6"/>
  <c r="L707" i="6"/>
  <c r="AH707" i="6" s="1"/>
  <c r="K707" i="6"/>
  <c r="AR707" i="6" s="1"/>
  <c r="J707" i="6"/>
  <c r="AF707" i="6" s="1"/>
  <c r="I707" i="6"/>
  <c r="H707" i="6"/>
  <c r="AD707" i="6" s="1"/>
  <c r="G707" i="6"/>
  <c r="F707" i="6"/>
  <c r="Q707" i="6" s="1"/>
  <c r="E707" i="6"/>
  <c r="D707" i="6"/>
  <c r="C707" i="6"/>
  <c r="Y707" i="6" s="1"/>
  <c r="AP706" i="6"/>
  <c r="T706" i="6"/>
  <c r="Q706" i="6"/>
  <c r="P706" i="6"/>
  <c r="M706" i="6"/>
  <c r="L706" i="6"/>
  <c r="K706" i="6"/>
  <c r="J706" i="6"/>
  <c r="AF706" i="6" s="1"/>
  <c r="I706" i="6"/>
  <c r="AE706" i="6" s="1"/>
  <c r="H706" i="6"/>
  <c r="G706" i="6"/>
  <c r="AN706" i="6" s="1"/>
  <c r="F706" i="6"/>
  <c r="E706" i="6"/>
  <c r="D706" i="6"/>
  <c r="Z706" i="6" s="1"/>
  <c r="C706" i="6"/>
  <c r="AT705" i="6"/>
  <c r="AS705" i="6"/>
  <c r="AP705" i="6"/>
  <c r="S705" i="6"/>
  <c r="M705" i="6"/>
  <c r="AI705" i="6" s="1"/>
  <c r="L705" i="6"/>
  <c r="K705" i="6"/>
  <c r="AG705" i="6" s="1"/>
  <c r="J705" i="6"/>
  <c r="U705" i="6" s="1"/>
  <c r="I705" i="6"/>
  <c r="T705" i="6" s="1"/>
  <c r="H705" i="6"/>
  <c r="AO705" i="6" s="1"/>
  <c r="G705" i="6"/>
  <c r="R705" i="6" s="1"/>
  <c r="F705" i="6"/>
  <c r="E705" i="6"/>
  <c r="P705" i="6" s="1"/>
  <c r="D705" i="6"/>
  <c r="C705" i="6"/>
  <c r="Y705" i="6" s="1"/>
  <c r="M704" i="6"/>
  <c r="L704" i="6"/>
  <c r="K704" i="6"/>
  <c r="J704" i="6"/>
  <c r="U704" i="6" s="1"/>
  <c r="I704" i="6"/>
  <c r="H704" i="6"/>
  <c r="AO704" i="6" s="1"/>
  <c r="G704" i="6"/>
  <c r="R704" i="6" s="1"/>
  <c r="F704" i="6"/>
  <c r="E704" i="6"/>
  <c r="P704" i="6" s="1"/>
  <c r="D704" i="6"/>
  <c r="C704" i="6"/>
  <c r="AT703" i="6"/>
  <c r="AK703" i="6"/>
  <c r="AD703" i="6"/>
  <c r="X703" i="6"/>
  <c r="W703" i="6"/>
  <c r="U703" i="6"/>
  <c r="M703" i="6"/>
  <c r="AI703" i="6" s="1"/>
  <c r="L703" i="6"/>
  <c r="AS703" i="6" s="1"/>
  <c r="K703" i="6"/>
  <c r="AG703" i="6" s="1"/>
  <c r="J703" i="6"/>
  <c r="I703" i="6"/>
  <c r="AP703" i="6" s="1"/>
  <c r="H703" i="6"/>
  <c r="G703" i="6"/>
  <c r="F703" i="6"/>
  <c r="AM703" i="6" s="1"/>
  <c r="E703" i="6"/>
  <c r="D703" i="6"/>
  <c r="C703" i="6"/>
  <c r="N703" i="6" s="1"/>
  <c r="AE702" i="6"/>
  <c r="V702" i="6"/>
  <c r="T702" i="6"/>
  <c r="M702" i="6"/>
  <c r="AT702" i="6" s="1"/>
  <c r="L702" i="6"/>
  <c r="W702" i="6" s="1"/>
  <c r="K702" i="6"/>
  <c r="J702" i="6"/>
  <c r="AQ702" i="6" s="1"/>
  <c r="I702" i="6"/>
  <c r="AP702" i="6" s="1"/>
  <c r="H702" i="6"/>
  <c r="G702" i="6"/>
  <c r="F702" i="6"/>
  <c r="E702" i="6"/>
  <c r="AA702" i="6" s="1"/>
  <c r="D702" i="6"/>
  <c r="O702" i="6" s="1"/>
  <c r="C702" i="6"/>
  <c r="AJ702" i="6" s="1"/>
  <c r="M701" i="6"/>
  <c r="AI701" i="6" s="1"/>
  <c r="L701" i="6"/>
  <c r="W701" i="6" s="1"/>
  <c r="K701" i="6"/>
  <c r="J701" i="6"/>
  <c r="I701" i="6"/>
  <c r="H701" i="6"/>
  <c r="G701" i="6"/>
  <c r="R701" i="6" s="1"/>
  <c r="F701" i="6"/>
  <c r="E701" i="6"/>
  <c r="D701" i="6"/>
  <c r="O701" i="6" s="1"/>
  <c r="C701" i="6"/>
  <c r="AI700" i="6"/>
  <c r="X700" i="6"/>
  <c r="T700" i="6"/>
  <c r="O700" i="6"/>
  <c r="M700" i="6"/>
  <c r="AT700" i="6" s="1"/>
  <c r="L700" i="6"/>
  <c r="W700" i="6" s="1"/>
  <c r="K700" i="6"/>
  <c r="J700" i="6"/>
  <c r="AQ700" i="6" s="1"/>
  <c r="I700" i="6"/>
  <c r="AP700" i="6" s="1"/>
  <c r="H700" i="6"/>
  <c r="AO700" i="6" s="1"/>
  <c r="G700" i="6"/>
  <c r="AN700" i="6" s="1"/>
  <c r="F700" i="6"/>
  <c r="E700" i="6"/>
  <c r="D700" i="6"/>
  <c r="C700" i="6"/>
  <c r="AT699" i="6"/>
  <c r="AE699" i="6"/>
  <c r="AA699" i="6"/>
  <c r="U699" i="6"/>
  <c r="M699" i="6"/>
  <c r="L699" i="6"/>
  <c r="K699" i="6"/>
  <c r="J699" i="6"/>
  <c r="AF699" i="6" s="1"/>
  <c r="I699" i="6"/>
  <c r="T699" i="6" s="1"/>
  <c r="H699" i="6"/>
  <c r="S699" i="6" s="1"/>
  <c r="G699" i="6"/>
  <c r="R699" i="6" s="1"/>
  <c r="F699" i="6"/>
  <c r="AB699" i="6" s="1"/>
  <c r="E699" i="6"/>
  <c r="D699" i="6"/>
  <c r="Z699" i="6" s="1"/>
  <c r="C699" i="6"/>
  <c r="AJ699" i="6" s="1"/>
  <c r="M698" i="6"/>
  <c r="L698" i="6"/>
  <c r="K698" i="6"/>
  <c r="AG698" i="6" s="1"/>
  <c r="J698" i="6"/>
  <c r="AF698" i="6" s="1"/>
  <c r="I698" i="6"/>
  <c r="H698" i="6"/>
  <c r="AO698" i="6" s="1"/>
  <c r="G698" i="6"/>
  <c r="F698" i="6"/>
  <c r="E698" i="6"/>
  <c r="P698" i="6" s="1"/>
  <c r="D698" i="6"/>
  <c r="O698" i="6" s="1"/>
  <c r="C698" i="6"/>
  <c r="AE697" i="6"/>
  <c r="AC697" i="6"/>
  <c r="X697" i="6"/>
  <c r="S697" i="6"/>
  <c r="R697" i="6"/>
  <c r="M697" i="6"/>
  <c r="L697" i="6"/>
  <c r="AS697" i="6" s="1"/>
  <c r="K697" i="6"/>
  <c r="AG697" i="6" s="1"/>
  <c r="J697" i="6"/>
  <c r="I697" i="6"/>
  <c r="H697" i="6"/>
  <c r="AO697" i="6" s="1"/>
  <c r="G697" i="6"/>
  <c r="AN697" i="6" s="1"/>
  <c r="F697" i="6"/>
  <c r="E697" i="6"/>
  <c r="P697" i="6" s="1"/>
  <c r="D697" i="6"/>
  <c r="O697" i="6" s="1"/>
  <c r="C697" i="6"/>
  <c r="Y697" i="6" s="1"/>
  <c r="AO696" i="6"/>
  <c r="V696" i="6"/>
  <c r="M696" i="6"/>
  <c r="AI696" i="6" s="1"/>
  <c r="L696" i="6"/>
  <c r="K696" i="6"/>
  <c r="AR696" i="6" s="1"/>
  <c r="J696" i="6"/>
  <c r="I696" i="6"/>
  <c r="AE696" i="6" s="1"/>
  <c r="H696" i="6"/>
  <c r="S696" i="6" s="1"/>
  <c r="G696" i="6"/>
  <c r="R696" i="6" s="1"/>
  <c r="F696" i="6"/>
  <c r="AM696" i="6" s="1"/>
  <c r="E696" i="6"/>
  <c r="P696" i="6" s="1"/>
  <c r="D696" i="6"/>
  <c r="C696" i="6"/>
  <c r="Y695" i="6"/>
  <c r="X695" i="6"/>
  <c r="W695" i="6"/>
  <c r="V695" i="6"/>
  <c r="N695" i="6"/>
  <c r="M695" i="6"/>
  <c r="L695" i="6"/>
  <c r="AS695" i="6" s="1"/>
  <c r="K695" i="6"/>
  <c r="AR695" i="6" s="1"/>
  <c r="J695" i="6"/>
  <c r="I695" i="6"/>
  <c r="AP695" i="6" s="1"/>
  <c r="H695" i="6"/>
  <c r="G695" i="6"/>
  <c r="R695" i="6" s="1"/>
  <c r="F695" i="6"/>
  <c r="AM695" i="6" s="1"/>
  <c r="E695" i="6"/>
  <c r="D695" i="6"/>
  <c r="Z695" i="6" s="1"/>
  <c r="C695" i="6"/>
  <c r="AJ695" i="6" s="1"/>
  <c r="AK694" i="6"/>
  <c r="AI694" i="6"/>
  <c r="M694" i="6"/>
  <c r="L694" i="6"/>
  <c r="K694" i="6"/>
  <c r="V694" i="6" s="1"/>
  <c r="J694" i="6"/>
  <c r="AF694" i="6" s="1"/>
  <c r="I694" i="6"/>
  <c r="AP694" i="6" s="1"/>
  <c r="H694" i="6"/>
  <c r="G694" i="6"/>
  <c r="F694" i="6"/>
  <c r="AM694" i="6" s="1"/>
  <c r="E694" i="6"/>
  <c r="AA694" i="6" s="1"/>
  <c r="D694" i="6"/>
  <c r="Z694" i="6" s="1"/>
  <c r="C694" i="6"/>
  <c r="AJ694" i="6" s="1"/>
  <c r="AL693" i="6"/>
  <c r="AD693" i="6"/>
  <c r="AC693" i="6"/>
  <c r="S693" i="6"/>
  <c r="M693" i="6"/>
  <c r="AT693" i="6" s="1"/>
  <c r="L693" i="6"/>
  <c r="W693" i="6" s="1"/>
  <c r="K693" i="6"/>
  <c r="J693" i="6"/>
  <c r="I693" i="6"/>
  <c r="H693" i="6"/>
  <c r="AO693" i="6" s="1"/>
  <c r="G693" i="6"/>
  <c r="F693" i="6"/>
  <c r="E693" i="6"/>
  <c r="D693" i="6"/>
  <c r="C693" i="6"/>
  <c r="AI692" i="6"/>
  <c r="Q692" i="6"/>
  <c r="M692" i="6"/>
  <c r="L692" i="6"/>
  <c r="K692" i="6"/>
  <c r="J692" i="6"/>
  <c r="AQ692" i="6" s="1"/>
  <c r="I692" i="6"/>
  <c r="H692" i="6"/>
  <c r="AO692" i="6" s="1"/>
  <c r="G692" i="6"/>
  <c r="AC692" i="6" s="1"/>
  <c r="F692" i="6"/>
  <c r="AB692" i="6" s="1"/>
  <c r="E692" i="6"/>
  <c r="D692" i="6"/>
  <c r="O692" i="6" s="1"/>
  <c r="C692" i="6"/>
  <c r="Y692" i="6" s="1"/>
  <c r="AN691" i="6"/>
  <c r="AJ691" i="6"/>
  <c r="M691" i="6"/>
  <c r="L691" i="6"/>
  <c r="K691" i="6"/>
  <c r="AG691" i="6" s="1"/>
  <c r="J691" i="6"/>
  <c r="I691" i="6"/>
  <c r="H691" i="6"/>
  <c r="G691" i="6"/>
  <c r="AC691" i="6" s="1"/>
  <c r="F691" i="6"/>
  <c r="Q691" i="6" s="1"/>
  <c r="E691" i="6"/>
  <c r="D691" i="6"/>
  <c r="C691" i="6"/>
  <c r="Y691" i="6" s="1"/>
  <c r="AQ690" i="6"/>
  <c r="AN690" i="6"/>
  <c r="AG690" i="6"/>
  <c r="AB690" i="6"/>
  <c r="R690" i="6"/>
  <c r="P690" i="6"/>
  <c r="M690" i="6"/>
  <c r="L690" i="6"/>
  <c r="AS690" i="6" s="1"/>
  <c r="K690" i="6"/>
  <c r="J690" i="6"/>
  <c r="I690" i="6"/>
  <c r="AE690" i="6" s="1"/>
  <c r="H690" i="6"/>
  <c r="AD690" i="6" s="1"/>
  <c r="G690" i="6"/>
  <c r="AC690" i="6" s="1"/>
  <c r="F690" i="6"/>
  <c r="E690" i="6"/>
  <c r="D690" i="6"/>
  <c r="C690" i="6"/>
  <c r="AQ689" i="6"/>
  <c r="U689" i="6"/>
  <c r="S689" i="6"/>
  <c r="P689" i="6"/>
  <c r="O689" i="6"/>
  <c r="M689" i="6"/>
  <c r="L689" i="6"/>
  <c r="K689" i="6"/>
  <c r="AG689" i="6" s="1"/>
  <c r="J689" i="6"/>
  <c r="AF689" i="6" s="1"/>
  <c r="I689" i="6"/>
  <c r="AP689" i="6" s="1"/>
  <c r="H689" i="6"/>
  <c r="AO689" i="6" s="1"/>
  <c r="G689" i="6"/>
  <c r="F689" i="6"/>
  <c r="AB689" i="6" s="1"/>
  <c r="E689" i="6"/>
  <c r="D689" i="6"/>
  <c r="C689" i="6"/>
  <c r="AD688" i="6"/>
  <c r="AA688" i="6"/>
  <c r="V688" i="6"/>
  <c r="U688" i="6"/>
  <c r="P688" i="6"/>
  <c r="M688" i="6"/>
  <c r="L688" i="6"/>
  <c r="AH688" i="6" s="1"/>
  <c r="K688" i="6"/>
  <c r="J688" i="6"/>
  <c r="I688" i="6"/>
  <c r="T688" i="6" s="1"/>
  <c r="H688" i="6"/>
  <c r="S688" i="6" s="1"/>
  <c r="G688" i="6"/>
  <c r="F688" i="6"/>
  <c r="E688" i="6"/>
  <c r="AL688" i="6" s="1"/>
  <c r="D688" i="6"/>
  <c r="AK688" i="6" s="1"/>
  <c r="C688" i="6"/>
  <c r="AT687" i="6"/>
  <c r="AK687" i="6"/>
  <c r="AG687" i="6"/>
  <c r="X687" i="6"/>
  <c r="M687" i="6"/>
  <c r="AI687" i="6" s="1"/>
  <c r="L687" i="6"/>
  <c r="K687" i="6"/>
  <c r="J687" i="6"/>
  <c r="U687" i="6" s="1"/>
  <c r="I687" i="6"/>
  <c r="AP687" i="6" s="1"/>
  <c r="H687" i="6"/>
  <c r="AD687" i="6" s="1"/>
  <c r="G687" i="6"/>
  <c r="F687" i="6"/>
  <c r="E687" i="6"/>
  <c r="D687" i="6"/>
  <c r="C687" i="6"/>
  <c r="M686" i="6"/>
  <c r="X686" i="6" s="1"/>
  <c r="L686" i="6"/>
  <c r="K686" i="6"/>
  <c r="J686" i="6"/>
  <c r="I686" i="6"/>
  <c r="H686" i="6"/>
  <c r="G686" i="6"/>
  <c r="AN686" i="6" s="1"/>
  <c r="F686" i="6"/>
  <c r="E686" i="6"/>
  <c r="AA686" i="6" s="1"/>
  <c r="D686" i="6"/>
  <c r="O686" i="6" s="1"/>
  <c r="C686" i="6"/>
  <c r="AJ686" i="6" s="1"/>
  <c r="AQ685" i="6"/>
  <c r="AL685" i="6"/>
  <c r="Z685" i="6"/>
  <c r="M685" i="6"/>
  <c r="L685" i="6"/>
  <c r="K685" i="6"/>
  <c r="J685" i="6"/>
  <c r="I685" i="6"/>
  <c r="H685" i="6"/>
  <c r="G685" i="6"/>
  <c r="F685" i="6"/>
  <c r="E685" i="6"/>
  <c r="P685" i="6" s="1"/>
  <c r="D685" i="6"/>
  <c r="O685" i="6" s="1"/>
  <c r="C685" i="6"/>
  <c r="AJ685" i="6" s="1"/>
  <c r="AK684" i="6"/>
  <c r="X684" i="6"/>
  <c r="M684" i="6"/>
  <c r="L684" i="6"/>
  <c r="K684" i="6"/>
  <c r="J684" i="6"/>
  <c r="AQ684" i="6" s="1"/>
  <c r="I684" i="6"/>
  <c r="H684" i="6"/>
  <c r="G684" i="6"/>
  <c r="F684" i="6"/>
  <c r="E684" i="6"/>
  <c r="P684" i="6" s="1"/>
  <c r="D684" i="6"/>
  <c r="Z684" i="6" s="1"/>
  <c r="C684" i="6"/>
  <c r="Y684" i="6" s="1"/>
  <c r="AO683" i="6"/>
  <c r="AE683" i="6"/>
  <c r="Q683" i="6"/>
  <c r="P683" i="6"/>
  <c r="M683" i="6"/>
  <c r="AT683" i="6" s="1"/>
  <c r="L683" i="6"/>
  <c r="K683" i="6"/>
  <c r="J683" i="6"/>
  <c r="I683" i="6"/>
  <c r="H683" i="6"/>
  <c r="G683" i="6"/>
  <c r="R683" i="6" s="1"/>
  <c r="F683" i="6"/>
  <c r="E683" i="6"/>
  <c r="AL683" i="6" s="1"/>
  <c r="D683" i="6"/>
  <c r="O683" i="6" s="1"/>
  <c r="C683" i="6"/>
  <c r="AK682" i="6"/>
  <c r="O682" i="6"/>
  <c r="M682" i="6"/>
  <c r="L682" i="6"/>
  <c r="K682" i="6"/>
  <c r="J682" i="6"/>
  <c r="I682" i="6"/>
  <c r="H682" i="6"/>
  <c r="S682" i="6" s="1"/>
  <c r="G682" i="6"/>
  <c r="AN682" i="6" s="1"/>
  <c r="F682" i="6"/>
  <c r="AM682" i="6" s="1"/>
  <c r="E682" i="6"/>
  <c r="P682" i="6" s="1"/>
  <c r="D682" i="6"/>
  <c r="Z682" i="6" s="1"/>
  <c r="C682" i="6"/>
  <c r="AJ682" i="6" s="1"/>
  <c r="AT681" i="6"/>
  <c r="AS681" i="6"/>
  <c r="AK681" i="6"/>
  <c r="AI681" i="6"/>
  <c r="Z681" i="6"/>
  <c r="O681" i="6"/>
  <c r="M681" i="6"/>
  <c r="X681" i="6" s="1"/>
  <c r="L681" i="6"/>
  <c r="K681" i="6"/>
  <c r="J681" i="6"/>
  <c r="I681" i="6"/>
  <c r="H681" i="6"/>
  <c r="G681" i="6"/>
  <c r="F681" i="6"/>
  <c r="AB681" i="6" s="1"/>
  <c r="E681" i="6"/>
  <c r="D681" i="6"/>
  <c r="C681" i="6"/>
  <c r="AJ681" i="6" s="1"/>
  <c r="Q680" i="6"/>
  <c r="M680" i="6"/>
  <c r="L680" i="6"/>
  <c r="K680" i="6"/>
  <c r="AR680" i="6" s="1"/>
  <c r="J680" i="6"/>
  <c r="I680" i="6"/>
  <c r="H680" i="6"/>
  <c r="G680" i="6"/>
  <c r="AN680" i="6" s="1"/>
  <c r="F680" i="6"/>
  <c r="AB680" i="6" s="1"/>
  <c r="E680" i="6"/>
  <c r="P680" i="6" s="1"/>
  <c r="D680" i="6"/>
  <c r="C680" i="6"/>
  <c r="AQ679" i="6"/>
  <c r="AN679" i="6"/>
  <c r="U679" i="6"/>
  <c r="S679" i="6"/>
  <c r="R679" i="6"/>
  <c r="M679" i="6"/>
  <c r="L679" i="6"/>
  <c r="K679" i="6"/>
  <c r="V679" i="6" s="1"/>
  <c r="J679" i="6"/>
  <c r="AF679" i="6" s="1"/>
  <c r="I679" i="6"/>
  <c r="H679" i="6"/>
  <c r="AO679" i="6" s="1"/>
  <c r="G679" i="6"/>
  <c r="AC679" i="6" s="1"/>
  <c r="F679" i="6"/>
  <c r="AM679" i="6" s="1"/>
  <c r="E679" i="6"/>
  <c r="D679" i="6"/>
  <c r="Z679" i="6" s="1"/>
  <c r="C679" i="6"/>
  <c r="AK678" i="6"/>
  <c r="AI678" i="6"/>
  <c r="O678" i="6"/>
  <c r="M678" i="6"/>
  <c r="L678" i="6"/>
  <c r="K678" i="6"/>
  <c r="J678" i="6"/>
  <c r="I678" i="6"/>
  <c r="H678" i="6"/>
  <c r="S678" i="6" s="1"/>
  <c r="G678" i="6"/>
  <c r="F678" i="6"/>
  <c r="AM678" i="6" s="1"/>
  <c r="E678" i="6"/>
  <c r="AL678" i="6" s="1"/>
  <c r="D678" i="6"/>
  <c r="Z678" i="6" s="1"/>
  <c r="C678" i="6"/>
  <c r="AK677" i="6"/>
  <c r="O677" i="6"/>
  <c r="M677" i="6"/>
  <c r="L677" i="6"/>
  <c r="AS677" i="6" s="1"/>
  <c r="K677" i="6"/>
  <c r="J677" i="6"/>
  <c r="I677" i="6"/>
  <c r="H677" i="6"/>
  <c r="G677" i="6"/>
  <c r="F677" i="6"/>
  <c r="E677" i="6"/>
  <c r="P677" i="6" s="1"/>
  <c r="D677" i="6"/>
  <c r="Z677" i="6" s="1"/>
  <c r="C677" i="6"/>
  <c r="Y677" i="6" s="1"/>
  <c r="AR676" i="6"/>
  <c r="AK676" i="6"/>
  <c r="AG676" i="6"/>
  <c r="V676" i="6"/>
  <c r="M676" i="6"/>
  <c r="AT676" i="6" s="1"/>
  <c r="L676" i="6"/>
  <c r="K676" i="6"/>
  <c r="J676" i="6"/>
  <c r="I676" i="6"/>
  <c r="H676" i="6"/>
  <c r="G676" i="6"/>
  <c r="AN676" i="6" s="1"/>
  <c r="F676" i="6"/>
  <c r="E676" i="6"/>
  <c r="P676" i="6" s="1"/>
  <c r="D676" i="6"/>
  <c r="C676" i="6"/>
  <c r="AS675" i="6"/>
  <c r="M675" i="6"/>
  <c r="L675" i="6"/>
  <c r="K675" i="6"/>
  <c r="V675" i="6" s="1"/>
  <c r="J675" i="6"/>
  <c r="AQ675" i="6" s="1"/>
  <c r="I675" i="6"/>
  <c r="H675" i="6"/>
  <c r="AD675" i="6" s="1"/>
  <c r="G675" i="6"/>
  <c r="F675" i="6"/>
  <c r="AB675" i="6" s="1"/>
  <c r="E675" i="6"/>
  <c r="P675" i="6" s="1"/>
  <c r="D675" i="6"/>
  <c r="Z675" i="6" s="1"/>
  <c r="C675" i="6"/>
  <c r="AJ675" i="6" s="1"/>
  <c r="AR674" i="6"/>
  <c r="AJ674" i="6"/>
  <c r="X674" i="6"/>
  <c r="V674" i="6"/>
  <c r="M674" i="6"/>
  <c r="L674" i="6"/>
  <c r="AH674" i="6" s="1"/>
  <c r="K674" i="6"/>
  <c r="AG674" i="6" s="1"/>
  <c r="J674" i="6"/>
  <c r="I674" i="6"/>
  <c r="AP674" i="6" s="1"/>
  <c r="H674" i="6"/>
  <c r="G674" i="6"/>
  <c r="R674" i="6" s="1"/>
  <c r="F674" i="6"/>
  <c r="E674" i="6"/>
  <c r="D674" i="6"/>
  <c r="AK674" i="6" s="1"/>
  <c r="C674" i="6"/>
  <c r="AH673" i="6"/>
  <c r="AA673" i="6"/>
  <c r="Z673" i="6"/>
  <c r="W673" i="6"/>
  <c r="N673" i="6"/>
  <c r="M673" i="6"/>
  <c r="AI673" i="6" s="1"/>
  <c r="L673" i="6"/>
  <c r="AS673" i="6" s="1"/>
  <c r="K673" i="6"/>
  <c r="J673" i="6"/>
  <c r="I673" i="6"/>
  <c r="H673" i="6"/>
  <c r="AD673" i="6" s="1"/>
  <c r="G673" i="6"/>
  <c r="R673" i="6" s="1"/>
  <c r="F673" i="6"/>
  <c r="E673" i="6"/>
  <c r="D673" i="6"/>
  <c r="O673" i="6" s="1"/>
  <c r="C673" i="6"/>
  <c r="AR672" i="6"/>
  <c r="AI672" i="6"/>
  <c r="AG672" i="6"/>
  <c r="W672" i="6"/>
  <c r="M672" i="6"/>
  <c r="AT672" i="6" s="1"/>
  <c r="L672" i="6"/>
  <c r="AH672" i="6" s="1"/>
  <c r="K672" i="6"/>
  <c r="V672" i="6" s="1"/>
  <c r="J672" i="6"/>
  <c r="I672" i="6"/>
  <c r="H672" i="6"/>
  <c r="S672" i="6" s="1"/>
  <c r="G672" i="6"/>
  <c r="F672" i="6"/>
  <c r="AB672" i="6" s="1"/>
  <c r="E672" i="6"/>
  <c r="P672" i="6" s="1"/>
  <c r="D672" i="6"/>
  <c r="AK672" i="6" s="1"/>
  <c r="C672" i="6"/>
  <c r="AA671" i="6"/>
  <c r="Z671" i="6"/>
  <c r="M671" i="6"/>
  <c r="X671" i="6" s="1"/>
  <c r="L671" i="6"/>
  <c r="AS671" i="6" s="1"/>
  <c r="K671" i="6"/>
  <c r="V671" i="6" s="1"/>
  <c r="J671" i="6"/>
  <c r="I671" i="6"/>
  <c r="H671" i="6"/>
  <c r="G671" i="6"/>
  <c r="AN671" i="6" s="1"/>
  <c r="F671" i="6"/>
  <c r="E671" i="6"/>
  <c r="AL671" i="6" s="1"/>
  <c r="D671" i="6"/>
  <c r="O671" i="6" s="1"/>
  <c r="C671" i="6"/>
  <c r="Y671" i="6" s="1"/>
  <c r="AA670" i="6"/>
  <c r="X670" i="6"/>
  <c r="W670" i="6"/>
  <c r="V670" i="6"/>
  <c r="R670" i="6"/>
  <c r="M670" i="6"/>
  <c r="L670" i="6"/>
  <c r="K670" i="6"/>
  <c r="J670" i="6"/>
  <c r="AQ670" i="6" s="1"/>
  <c r="I670" i="6"/>
  <c r="AP670" i="6" s="1"/>
  <c r="H670" i="6"/>
  <c r="G670" i="6"/>
  <c r="F670" i="6"/>
  <c r="E670" i="6"/>
  <c r="D670" i="6"/>
  <c r="O670" i="6" s="1"/>
  <c r="C670" i="6"/>
  <c r="N670" i="6" s="1"/>
  <c r="AT669" i="6"/>
  <c r="X669" i="6"/>
  <c r="M669" i="6"/>
  <c r="AI669" i="6" s="1"/>
  <c r="L669" i="6"/>
  <c r="K669" i="6"/>
  <c r="J669" i="6"/>
  <c r="AQ669" i="6" s="1"/>
  <c r="I669" i="6"/>
  <c r="H669" i="6"/>
  <c r="G669" i="6"/>
  <c r="F669" i="6"/>
  <c r="E669" i="6"/>
  <c r="D669" i="6"/>
  <c r="C669" i="6"/>
  <c r="AJ669" i="6" s="1"/>
  <c r="AM668" i="6"/>
  <c r="R668" i="6"/>
  <c r="M668" i="6"/>
  <c r="L668" i="6"/>
  <c r="K668" i="6"/>
  <c r="J668" i="6"/>
  <c r="I668" i="6"/>
  <c r="H668" i="6"/>
  <c r="AO668" i="6" s="1"/>
  <c r="G668" i="6"/>
  <c r="AN668" i="6" s="1"/>
  <c r="F668" i="6"/>
  <c r="Q668" i="6" s="1"/>
  <c r="E668" i="6"/>
  <c r="D668" i="6"/>
  <c r="O668" i="6" s="1"/>
  <c r="C668" i="6"/>
  <c r="AQ667" i="6"/>
  <c r="AN667" i="6"/>
  <c r="AD667" i="6"/>
  <c r="R667" i="6"/>
  <c r="M667" i="6"/>
  <c r="AT667" i="6" s="1"/>
  <c r="L667" i="6"/>
  <c r="K667" i="6"/>
  <c r="AG667" i="6" s="1"/>
  <c r="J667" i="6"/>
  <c r="AF667" i="6" s="1"/>
  <c r="I667" i="6"/>
  <c r="AP667" i="6" s="1"/>
  <c r="H667" i="6"/>
  <c r="S667" i="6" s="1"/>
  <c r="G667" i="6"/>
  <c r="AC667" i="6" s="1"/>
  <c r="F667" i="6"/>
  <c r="E667" i="6"/>
  <c r="D667" i="6"/>
  <c r="O667" i="6" s="1"/>
  <c r="C667" i="6"/>
  <c r="N667" i="6" s="1"/>
  <c r="AS666" i="6"/>
  <c r="AP666" i="6"/>
  <c r="AJ666" i="6"/>
  <c r="Y666" i="6"/>
  <c r="V666" i="6"/>
  <c r="U666" i="6"/>
  <c r="M666" i="6"/>
  <c r="X666" i="6" s="1"/>
  <c r="L666" i="6"/>
  <c r="K666" i="6"/>
  <c r="J666" i="6"/>
  <c r="AF666" i="6" s="1"/>
  <c r="I666" i="6"/>
  <c r="T666" i="6" s="1"/>
  <c r="H666" i="6"/>
  <c r="S666" i="6" s="1"/>
  <c r="G666" i="6"/>
  <c r="F666" i="6"/>
  <c r="E666" i="6"/>
  <c r="D666" i="6"/>
  <c r="C666" i="6"/>
  <c r="N666" i="6" s="1"/>
  <c r="AN665" i="6"/>
  <c r="S665" i="6"/>
  <c r="R665" i="6"/>
  <c r="M665" i="6"/>
  <c r="L665" i="6"/>
  <c r="AH665" i="6" s="1"/>
  <c r="K665" i="6"/>
  <c r="J665" i="6"/>
  <c r="I665" i="6"/>
  <c r="H665" i="6"/>
  <c r="G665" i="6"/>
  <c r="AC665" i="6" s="1"/>
  <c r="F665" i="6"/>
  <c r="E665" i="6"/>
  <c r="D665" i="6"/>
  <c r="C665" i="6"/>
  <c r="T664" i="6"/>
  <c r="M664" i="6"/>
  <c r="L664" i="6"/>
  <c r="K664" i="6"/>
  <c r="J664" i="6"/>
  <c r="I664" i="6"/>
  <c r="H664" i="6"/>
  <c r="G664" i="6"/>
  <c r="F664" i="6"/>
  <c r="E664" i="6"/>
  <c r="D664" i="6"/>
  <c r="AK664" i="6" s="1"/>
  <c r="C664" i="6"/>
  <c r="N664" i="6" s="1"/>
  <c r="AK663" i="6"/>
  <c r="AH663" i="6"/>
  <c r="M663" i="6"/>
  <c r="L663" i="6"/>
  <c r="K663" i="6"/>
  <c r="J663" i="6"/>
  <c r="AQ663" i="6" s="1"/>
  <c r="I663" i="6"/>
  <c r="H663" i="6"/>
  <c r="AO663" i="6" s="1"/>
  <c r="G663" i="6"/>
  <c r="AC663" i="6" s="1"/>
  <c r="F663" i="6"/>
  <c r="E663" i="6"/>
  <c r="D663" i="6"/>
  <c r="Z663" i="6" s="1"/>
  <c r="C663" i="6"/>
  <c r="AI662" i="6"/>
  <c r="U662" i="6"/>
  <c r="M662" i="6"/>
  <c r="AT662" i="6" s="1"/>
  <c r="L662" i="6"/>
  <c r="K662" i="6"/>
  <c r="J662" i="6"/>
  <c r="I662" i="6"/>
  <c r="AP662" i="6" s="1"/>
  <c r="H662" i="6"/>
  <c r="G662" i="6"/>
  <c r="AC662" i="6" s="1"/>
  <c r="F662" i="6"/>
  <c r="AM662" i="6" s="1"/>
  <c r="E662" i="6"/>
  <c r="D662" i="6"/>
  <c r="AK662" i="6" s="1"/>
  <c r="C662" i="6"/>
  <c r="Y662" i="6" s="1"/>
  <c r="AL661" i="6"/>
  <c r="AB661" i="6"/>
  <c r="S661" i="6"/>
  <c r="M661" i="6"/>
  <c r="AI661" i="6" s="1"/>
  <c r="L661" i="6"/>
  <c r="W661" i="6" s="1"/>
  <c r="K661" i="6"/>
  <c r="J661" i="6"/>
  <c r="I661" i="6"/>
  <c r="H661" i="6"/>
  <c r="AD661" i="6" s="1"/>
  <c r="G661" i="6"/>
  <c r="AC661" i="6" s="1"/>
  <c r="F661" i="6"/>
  <c r="AM661" i="6" s="1"/>
  <c r="E661" i="6"/>
  <c r="D661" i="6"/>
  <c r="C661" i="6"/>
  <c r="N661" i="6" s="1"/>
  <c r="AT660" i="6"/>
  <c r="AB660" i="6"/>
  <c r="Y660" i="6"/>
  <c r="M660" i="6"/>
  <c r="X660" i="6" s="1"/>
  <c r="L660" i="6"/>
  <c r="K660" i="6"/>
  <c r="J660" i="6"/>
  <c r="I660" i="6"/>
  <c r="AE660" i="6" s="1"/>
  <c r="H660" i="6"/>
  <c r="G660" i="6"/>
  <c r="AC660" i="6" s="1"/>
  <c r="F660" i="6"/>
  <c r="Q660" i="6" s="1"/>
  <c r="E660" i="6"/>
  <c r="P660" i="6" s="1"/>
  <c r="D660" i="6"/>
  <c r="C660" i="6"/>
  <c r="AO659" i="6"/>
  <c r="Y659" i="6"/>
  <c r="Q659" i="6"/>
  <c r="M659" i="6"/>
  <c r="L659" i="6"/>
  <c r="AS659" i="6" s="1"/>
  <c r="K659" i="6"/>
  <c r="J659" i="6"/>
  <c r="I659" i="6"/>
  <c r="H659" i="6"/>
  <c r="AD659" i="6" s="1"/>
  <c r="G659" i="6"/>
  <c r="AN659" i="6" s="1"/>
  <c r="F659" i="6"/>
  <c r="E659" i="6"/>
  <c r="D659" i="6"/>
  <c r="Z659" i="6" s="1"/>
  <c r="C659" i="6"/>
  <c r="AJ659" i="6" s="1"/>
  <c r="AR658" i="6"/>
  <c r="AN658" i="6"/>
  <c r="AK658" i="6"/>
  <c r="AC658" i="6"/>
  <c r="V658" i="6"/>
  <c r="R658" i="6"/>
  <c r="M658" i="6"/>
  <c r="X658" i="6" s="1"/>
  <c r="L658" i="6"/>
  <c r="K658" i="6"/>
  <c r="AG658" i="6" s="1"/>
  <c r="J658" i="6"/>
  <c r="AQ658" i="6" s="1"/>
  <c r="I658" i="6"/>
  <c r="AP658" i="6" s="1"/>
  <c r="H658" i="6"/>
  <c r="G658" i="6"/>
  <c r="F658" i="6"/>
  <c r="E658" i="6"/>
  <c r="D658" i="6"/>
  <c r="Z658" i="6" s="1"/>
  <c r="C658" i="6"/>
  <c r="AK657" i="6"/>
  <c r="AG657" i="6"/>
  <c r="M657" i="6"/>
  <c r="L657" i="6"/>
  <c r="K657" i="6"/>
  <c r="J657" i="6"/>
  <c r="I657" i="6"/>
  <c r="AE657" i="6" s="1"/>
  <c r="H657" i="6"/>
  <c r="G657" i="6"/>
  <c r="R657" i="6" s="1"/>
  <c r="F657" i="6"/>
  <c r="E657" i="6"/>
  <c r="AA657" i="6" s="1"/>
  <c r="D657" i="6"/>
  <c r="Z657" i="6" s="1"/>
  <c r="C657" i="6"/>
  <c r="AS656" i="6"/>
  <c r="AQ656" i="6"/>
  <c r="AM656" i="6"/>
  <c r="V656" i="6"/>
  <c r="Q656" i="6"/>
  <c r="M656" i="6"/>
  <c r="AI656" i="6" s="1"/>
  <c r="L656" i="6"/>
  <c r="K656" i="6"/>
  <c r="AG656" i="6" s="1"/>
  <c r="J656" i="6"/>
  <c r="I656" i="6"/>
  <c r="H656" i="6"/>
  <c r="G656" i="6"/>
  <c r="F656" i="6"/>
  <c r="AB656" i="6" s="1"/>
  <c r="E656" i="6"/>
  <c r="P656" i="6" s="1"/>
  <c r="D656" i="6"/>
  <c r="O656" i="6" s="1"/>
  <c r="C656" i="6"/>
  <c r="AP655" i="6"/>
  <c r="AO655" i="6"/>
  <c r="S655" i="6"/>
  <c r="M655" i="6"/>
  <c r="AI655" i="6" s="1"/>
  <c r="L655" i="6"/>
  <c r="K655" i="6"/>
  <c r="J655" i="6"/>
  <c r="I655" i="6"/>
  <c r="H655" i="6"/>
  <c r="AD655" i="6" s="1"/>
  <c r="G655" i="6"/>
  <c r="F655" i="6"/>
  <c r="E655" i="6"/>
  <c r="D655" i="6"/>
  <c r="C655" i="6"/>
  <c r="N655" i="6" s="1"/>
  <c r="AQ654" i="6"/>
  <c r="X654" i="6"/>
  <c r="U654" i="6"/>
  <c r="Q654" i="6"/>
  <c r="M654" i="6"/>
  <c r="L654" i="6"/>
  <c r="K654" i="6"/>
  <c r="AR654" i="6" s="1"/>
  <c r="J654" i="6"/>
  <c r="AF654" i="6" s="1"/>
  <c r="I654" i="6"/>
  <c r="H654" i="6"/>
  <c r="G654" i="6"/>
  <c r="AC654" i="6" s="1"/>
  <c r="F654" i="6"/>
  <c r="E654" i="6"/>
  <c r="P654" i="6" s="1"/>
  <c r="D654" i="6"/>
  <c r="O654" i="6" s="1"/>
  <c r="C654" i="6"/>
  <c r="AO653" i="6"/>
  <c r="AI653" i="6"/>
  <c r="AH653" i="6"/>
  <c r="Z653" i="6"/>
  <c r="M653" i="6"/>
  <c r="X653" i="6" s="1"/>
  <c r="L653" i="6"/>
  <c r="K653" i="6"/>
  <c r="J653" i="6"/>
  <c r="I653" i="6"/>
  <c r="H653" i="6"/>
  <c r="G653" i="6"/>
  <c r="F653" i="6"/>
  <c r="E653" i="6"/>
  <c r="AL653" i="6" s="1"/>
  <c r="D653" i="6"/>
  <c r="C653" i="6"/>
  <c r="AC652" i="6"/>
  <c r="M652" i="6"/>
  <c r="L652" i="6"/>
  <c r="K652" i="6"/>
  <c r="J652" i="6"/>
  <c r="AF652" i="6" s="1"/>
  <c r="I652" i="6"/>
  <c r="H652" i="6"/>
  <c r="G652" i="6"/>
  <c r="AN652" i="6" s="1"/>
  <c r="F652" i="6"/>
  <c r="AB652" i="6" s="1"/>
  <c r="E652" i="6"/>
  <c r="D652" i="6"/>
  <c r="C652" i="6"/>
  <c r="U651" i="6"/>
  <c r="M651" i="6"/>
  <c r="L651" i="6"/>
  <c r="AH651" i="6" s="1"/>
  <c r="K651" i="6"/>
  <c r="J651" i="6"/>
  <c r="AF651" i="6" s="1"/>
  <c r="I651" i="6"/>
  <c r="H651" i="6"/>
  <c r="G651" i="6"/>
  <c r="F651" i="6"/>
  <c r="AM651" i="6" s="1"/>
  <c r="E651" i="6"/>
  <c r="AL651" i="6" s="1"/>
  <c r="D651" i="6"/>
  <c r="C651" i="6"/>
  <c r="Y651" i="6" s="1"/>
  <c r="AP650" i="6"/>
  <c r="AN650" i="6"/>
  <c r="AC650" i="6"/>
  <c r="P650" i="6"/>
  <c r="M650" i="6"/>
  <c r="L650" i="6"/>
  <c r="K650" i="6"/>
  <c r="J650" i="6"/>
  <c r="I650" i="6"/>
  <c r="T650" i="6" s="1"/>
  <c r="H650" i="6"/>
  <c r="G650" i="6"/>
  <c r="R650" i="6" s="1"/>
  <c r="F650" i="6"/>
  <c r="E650" i="6"/>
  <c r="AL650" i="6" s="1"/>
  <c r="D650" i="6"/>
  <c r="O650" i="6" s="1"/>
  <c r="C650" i="6"/>
  <c r="AO649" i="6"/>
  <c r="AM649" i="6"/>
  <c r="AJ649" i="6"/>
  <c r="Y649" i="6"/>
  <c r="V649" i="6"/>
  <c r="S649" i="6"/>
  <c r="N649" i="6"/>
  <c r="M649" i="6"/>
  <c r="L649" i="6"/>
  <c r="W649" i="6" s="1"/>
  <c r="K649" i="6"/>
  <c r="J649" i="6"/>
  <c r="U649" i="6" s="1"/>
  <c r="I649" i="6"/>
  <c r="H649" i="6"/>
  <c r="AD649" i="6" s="1"/>
  <c r="G649" i="6"/>
  <c r="F649" i="6"/>
  <c r="E649" i="6"/>
  <c r="AL649" i="6" s="1"/>
  <c r="D649" i="6"/>
  <c r="C649" i="6"/>
  <c r="AQ648" i="6"/>
  <c r="AO648" i="6"/>
  <c r="AF648" i="6"/>
  <c r="V648" i="6"/>
  <c r="S648" i="6"/>
  <c r="M648" i="6"/>
  <c r="L648" i="6"/>
  <c r="AS648" i="6" s="1"/>
  <c r="K648" i="6"/>
  <c r="J648" i="6"/>
  <c r="U648" i="6" s="1"/>
  <c r="I648" i="6"/>
  <c r="AE648" i="6" s="1"/>
  <c r="H648" i="6"/>
  <c r="AD648" i="6" s="1"/>
  <c r="G648" i="6"/>
  <c r="F648" i="6"/>
  <c r="E648" i="6"/>
  <c r="D648" i="6"/>
  <c r="C648" i="6"/>
  <c r="AJ648" i="6" s="1"/>
  <c r="AS647" i="6"/>
  <c r="AM647" i="6"/>
  <c r="AB647" i="6"/>
  <c r="U647" i="6"/>
  <c r="S647" i="6"/>
  <c r="Q647" i="6"/>
  <c r="M647" i="6"/>
  <c r="L647" i="6"/>
  <c r="K647" i="6"/>
  <c r="J647" i="6"/>
  <c r="I647" i="6"/>
  <c r="T647" i="6" s="1"/>
  <c r="H647" i="6"/>
  <c r="AD647" i="6" s="1"/>
  <c r="G647" i="6"/>
  <c r="AN647" i="6" s="1"/>
  <c r="F647" i="6"/>
  <c r="E647" i="6"/>
  <c r="D647" i="6"/>
  <c r="Z647" i="6" s="1"/>
  <c r="C647" i="6"/>
  <c r="N647" i="6" s="1"/>
  <c r="AR646" i="6"/>
  <c r="M646" i="6"/>
  <c r="L646" i="6"/>
  <c r="K646" i="6"/>
  <c r="J646" i="6"/>
  <c r="I646" i="6"/>
  <c r="AP646" i="6" s="1"/>
  <c r="H646" i="6"/>
  <c r="AD646" i="6" s="1"/>
  <c r="G646" i="6"/>
  <c r="F646" i="6"/>
  <c r="E646" i="6"/>
  <c r="P646" i="6" s="1"/>
  <c r="D646" i="6"/>
  <c r="Z646" i="6" s="1"/>
  <c r="C646" i="6"/>
  <c r="AO645" i="6"/>
  <c r="AL645" i="6"/>
  <c r="AB645" i="6"/>
  <c r="S645" i="6"/>
  <c r="Q645" i="6"/>
  <c r="N645" i="6"/>
  <c r="M645" i="6"/>
  <c r="L645" i="6"/>
  <c r="AS645" i="6" s="1"/>
  <c r="K645" i="6"/>
  <c r="AR645" i="6" s="1"/>
  <c r="J645" i="6"/>
  <c r="I645" i="6"/>
  <c r="H645" i="6"/>
  <c r="AD645" i="6" s="1"/>
  <c r="G645" i="6"/>
  <c r="F645" i="6"/>
  <c r="AM645" i="6" s="1"/>
  <c r="E645" i="6"/>
  <c r="P645" i="6" s="1"/>
  <c r="D645" i="6"/>
  <c r="C645" i="6"/>
  <c r="AT644" i="6"/>
  <c r="AS644" i="6"/>
  <c r="AH644" i="6"/>
  <c r="V644" i="6"/>
  <c r="O644" i="6"/>
  <c r="M644" i="6"/>
  <c r="L644" i="6"/>
  <c r="W644" i="6" s="1"/>
  <c r="K644" i="6"/>
  <c r="AR644" i="6" s="1"/>
  <c r="J644" i="6"/>
  <c r="I644" i="6"/>
  <c r="AE644" i="6" s="1"/>
  <c r="H644" i="6"/>
  <c r="G644" i="6"/>
  <c r="F644" i="6"/>
  <c r="Q644" i="6" s="1"/>
  <c r="E644" i="6"/>
  <c r="P644" i="6" s="1"/>
  <c r="D644" i="6"/>
  <c r="Z644" i="6" s="1"/>
  <c r="C644" i="6"/>
  <c r="AJ644" i="6" s="1"/>
  <c r="AT643" i="6"/>
  <c r="M643" i="6"/>
  <c r="L643" i="6"/>
  <c r="AS643" i="6" s="1"/>
  <c r="K643" i="6"/>
  <c r="V643" i="6" s="1"/>
  <c r="J643" i="6"/>
  <c r="U643" i="6" s="1"/>
  <c r="I643" i="6"/>
  <c r="H643" i="6"/>
  <c r="G643" i="6"/>
  <c r="F643" i="6"/>
  <c r="E643" i="6"/>
  <c r="D643" i="6"/>
  <c r="C643" i="6"/>
  <c r="Y643" i="6" s="1"/>
  <c r="M642" i="6"/>
  <c r="L642" i="6"/>
  <c r="AS642" i="6" s="1"/>
  <c r="K642" i="6"/>
  <c r="V642" i="6" s="1"/>
  <c r="J642" i="6"/>
  <c r="AQ642" i="6" s="1"/>
  <c r="I642" i="6"/>
  <c r="AE642" i="6" s="1"/>
  <c r="H642" i="6"/>
  <c r="G642" i="6"/>
  <c r="F642" i="6"/>
  <c r="AB642" i="6" s="1"/>
  <c r="E642" i="6"/>
  <c r="D642" i="6"/>
  <c r="Z642" i="6" s="1"/>
  <c r="C642" i="6"/>
  <c r="Y642" i="6" s="1"/>
  <c r="AK641" i="6"/>
  <c r="AJ641" i="6"/>
  <c r="AD641" i="6"/>
  <c r="O641" i="6"/>
  <c r="M641" i="6"/>
  <c r="L641" i="6"/>
  <c r="AS641" i="6" s="1"/>
  <c r="K641" i="6"/>
  <c r="AG641" i="6" s="1"/>
  <c r="J641" i="6"/>
  <c r="I641" i="6"/>
  <c r="H641" i="6"/>
  <c r="G641" i="6"/>
  <c r="AC641" i="6" s="1"/>
  <c r="F641" i="6"/>
  <c r="AM641" i="6" s="1"/>
  <c r="E641" i="6"/>
  <c r="D641" i="6"/>
  <c r="Z641" i="6" s="1"/>
  <c r="C641" i="6"/>
  <c r="AR640" i="6"/>
  <c r="AP640" i="6"/>
  <c r="AM640" i="6"/>
  <c r="AB640" i="6"/>
  <c r="V640" i="6"/>
  <c r="T640" i="6"/>
  <c r="Q640" i="6"/>
  <c r="M640" i="6"/>
  <c r="L640" i="6"/>
  <c r="K640" i="6"/>
  <c r="AG640" i="6" s="1"/>
  <c r="J640" i="6"/>
  <c r="I640" i="6"/>
  <c r="AE640" i="6" s="1"/>
  <c r="H640" i="6"/>
  <c r="G640" i="6"/>
  <c r="F640" i="6"/>
  <c r="E640" i="6"/>
  <c r="P640" i="6" s="1"/>
  <c r="D640" i="6"/>
  <c r="C640" i="6"/>
  <c r="AL639" i="6"/>
  <c r="M639" i="6"/>
  <c r="L639" i="6"/>
  <c r="AS639" i="6" s="1"/>
  <c r="K639" i="6"/>
  <c r="AG639" i="6" s="1"/>
  <c r="J639" i="6"/>
  <c r="I639" i="6"/>
  <c r="H639" i="6"/>
  <c r="AO639" i="6" s="1"/>
  <c r="G639" i="6"/>
  <c r="AC639" i="6" s="1"/>
  <c r="F639" i="6"/>
  <c r="AB639" i="6" s="1"/>
  <c r="E639" i="6"/>
  <c r="D639" i="6"/>
  <c r="AK639" i="6" s="1"/>
  <c r="C639" i="6"/>
  <c r="N639" i="6" s="1"/>
  <c r="AA638" i="6"/>
  <c r="R638" i="6"/>
  <c r="Q638" i="6"/>
  <c r="P638" i="6"/>
  <c r="M638" i="6"/>
  <c r="L638" i="6"/>
  <c r="AH638" i="6" s="1"/>
  <c r="K638" i="6"/>
  <c r="J638" i="6"/>
  <c r="I638" i="6"/>
  <c r="T638" i="6" s="1"/>
  <c r="H638" i="6"/>
  <c r="G638" i="6"/>
  <c r="AN638" i="6" s="1"/>
  <c r="F638" i="6"/>
  <c r="E638" i="6"/>
  <c r="AL638" i="6" s="1"/>
  <c r="D638" i="6"/>
  <c r="C638" i="6"/>
  <c r="AT637" i="6"/>
  <c r="AQ637" i="6"/>
  <c r="AL637" i="6"/>
  <c r="AI637" i="6"/>
  <c r="X637" i="6"/>
  <c r="M637" i="6"/>
  <c r="L637" i="6"/>
  <c r="AS637" i="6" s="1"/>
  <c r="K637" i="6"/>
  <c r="AG637" i="6" s="1"/>
  <c r="J637" i="6"/>
  <c r="I637" i="6"/>
  <c r="AE637" i="6" s="1"/>
  <c r="H637" i="6"/>
  <c r="AD637" i="6" s="1"/>
  <c r="G637" i="6"/>
  <c r="AN637" i="6" s="1"/>
  <c r="F637" i="6"/>
  <c r="E637" i="6"/>
  <c r="P637" i="6" s="1"/>
  <c r="D637" i="6"/>
  <c r="AK637" i="6" s="1"/>
  <c r="C637" i="6"/>
  <c r="AG636" i="6"/>
  <c r="AF636" i="6"/>
  <c r="AD636" i="6"/>
  <c r="X636" i="6"/>
  <c r="M636" i="6"/>
  <c r="L636" i="6"/>
  <c r="K636" i="6"/>
  <c r="V636" i="6" s="1"/>
  <c r="J636" i="6"/>
  <c r="AQ636" i="6" s="1"/>
  <c r="I636" i="6"/>
  <c r="H636" i="6"/>
  <c r="G636" i="6"/>
  <c r="F636" i="6"/>
  <c r="E636" i="6"/>
  <c r="D636" i="6"/>
  <c r="O636" i="6" s="1"/>
  <c r="C636" i="6"/>
  <c r="N636" i="6" s="1"/>
  <c r="AD635" i="6"/>
  <c r="O635" i="6"/>
  <c r="M635" i="6"/>
  <c r="AT635" i="6" s="1"/>
  <c r="L635" i="6"/>
  <c r="AH635" i="6" s="1"/>
  <c r="K635" i="6"/>
  <c r="V635" i="6" s="1"/>
  <c r="J635" i="6"/>
  <c r="AQ635" i="6" s="1"/>
  <c r="I635" i="6"/>
  <c r="AP635" i="6" s="1"/>
  <c r="H635" i="6"/>
  <c r="AO635" i="6" s="1"/>
  <c r="G635" i="6"/>
  <c r="F635" i="6"/>
  <c r="E635" i="6"/>
  <c r="D635" i="6"/>
  <c r="Z635" i="6" s="1"/>
  <c r="C635" i="6"/>
  <c r="N635" i="6" s="1"/>
  <c r="AA634" i="6"/>
  <c r="U634" i="6"/>
  <c r="R634" i="6"/>
  <c r="M634" i="6"/>
  <c r="L634" i="6"/>
  <c r="K634" i="6"/>
  <c r="J634" i="6"/>
  <c r="AF634" i="6" s="1"/>
  <c r="I634" i="6"/>
  <c r="AE634" i="6" s="1"/>
  <c r="H634" i="6"/>
  <c r="G634" i="6"/>
  <c r="AC634" i="6" s="1"/>
  <c r="F634" i="6"/>
  <c r="E634" i="6"/>
  <c r="D634" i="6"/>
  <c r="C634" i="6"/>
  <c r="AJ634" i="6" s="1"/>
  <c r="AT633" i="6"/>
  <c r="AO633" i="6"/>
  <c r="W633" i="6"/>
  <c r="M633" i="6"/>
  <c r="X633" i="6" s="1"/>
  <c r="L633" i="6"/>
  <c r="K633" i="6"/>
  <c r="J633" i="6"/>
  <c r="I633" i="6"/>
  <c r="AE633" i="6" s="1"/>
  <c r="H633" i="6"/>
  <c r="G633" i="6"/>
  <c r="AN633" i="6" s="1"/>
  <c r="F633" i="6"/>
  <c r="Q633" i="6" s="1"/>
  <c r="E633" i="6"/>
  <c r="D633" i="6"/>
  <c r="O633" i="6" s="1"/>
  <c r="C633" i="6"/>
  <c r="Y633" i="6" s="1"/>
  <c r="AJ632" i="6"/>
  <c r="Y632" i="6"/>
  <c r="S632" i="6"/>
  <c r="M632" i="6"/>
  <c r="AT632" i="6" s="1"/>
  <c r="L632" i="6"/>
  <c r="K632" i="6"/>
  <c r="J632" i="6"/>
  <c r="I632" i="6"/>
  <c r="H632" i="6"/>
  <c r="AO632" i="6" s="1"/>
  <c r="G632" i="6"/>
  <c r="AC632" i="6" s="1"/>
  <c r="F632" i="6"/>
  <c r="E632" i="6"/>
  <c r="D632" i="6"/>
  <c r="AK632" i="6" s="1"/>
  <c r="C632" i="6"/>
  <c r="N632" i="6" s="1"/>
  <c r="AH631" i="6"/>
  <c r="Z631" i="6"/>
  <c r="P631" i="6"/>
  <c r="M631" i="6"/>
  <c r="L631" i="6"/>
  <c r="W631" i="6" s="1"/>
  <c r="K631" i="6"/>
  <c r="J631" i="6"/>
  <c r="I631" i="6"/>
  <c r="AP631" i="6" s="1"/>
  <c r="H631" i="6"/>
  <c r="AD631" i="6" s="1"/>
  <c r="G631" i="6"/>
  <c r="F631" i="6"/>
  <c r="Q631" i="6" s="1"/>
  <c r="E631" i="6"/>
  <c r="AL631" i="6" s="1"/>
  <c r="D631" i="6"/>
  <c r="C631" i="6"/>
  <c r="AN630" i="6"/>
  <c r="AJ630" i="6"/>
  <c r="AC630" i="6"/>
  <c r="Y630" i="6"/>
  <c r="M630" i="6"/>
  <c r="L630" i="6"/>
  <c r="W630" i="6" s="1"/>
  <c r="K630" i="6"/>
  <c r="AR630" i="6" s="1"/>
  <c r="J630" i="6"/>
  <c r="U630" i="6" s="1"/>
  <c r="I630" i="6"/>
  <c r="H630" i="6"/>
  <c r="G630" i="6"/>
  <c r="R630" i="6" s="1"/>
  <c r="F630" i="6"/>
  <c r="AB630" i="6" s="1"/>
  <c r="E630" i="6"/>
  <c r="AA630" i="6" s="1"/>
  <c r="D630" i="6"/>
  <c r="AK630" i="6" s="1"/>
  <c r="C630" i="6"/>
  <c r="N630" i="6" s="1"/>
  <c r="AB629" i="6"/>
  <c r="W629" i="6"/>
  <c r="M629" i="6"/>
  <c r="AT629" i="6" s="1"/>
  <c r="L629" i="6"/>
  <c r="AH629" i="6" s="1"/>
  <c r="K629" i="6"/>
  <c r="J629" i="6"/>
  <c r="I629" i="6"/>
  <c r="AE629" i="6" s="1"/>
  <c r="H629" i="6"/>
  <c r="G629" i="6"/>
  <c r="F629" i="6"/>
  <c r="Q629" i="6" s="1"/>
  <c r="E629" i="6"/>
  <c r="P629" i="6" s="1"/>
  <c r="D629" i="6"/>
  <c r="C629" i="6"/>
  <c r="AJ629" i="6" s="1"/>
  <c r="AG628" i="6"/>
  <c r="AE628" i="6"/>
  <c r="X628" i="6"/>
  <c r="M628" i="6"/>
  <c r="AT628" i="6" s="1"/>
  <c r="L628" i="6"/>
  <c r="AS628" i="6" s="1"/>
  <c r="K628" i="6"/>
  <c r="AR628" i="6" s="1"/>
  <c r="J628" i="6"/>
  <c r="AQ628" i="6" s="1"/>
  <c r="I628" i="6"/>
  <c r="AP628" i="6" s="1"/>
  <c r="H628" i="6"/>
  <c r="G628" i="6"/>
  <c r="F628" i="6"/>
  <c r="E628" i="6"/>
  <c r="AA628" i="6" s="1"/>
  <c r="D628" i="6"/>
  <c r="C628" i="6"/>
  <c r="Y628" i="6" s="1"/>
  <c r="M627" i="6"/>
  <c r="L627" i="6"/>
  <c r="K627" i="6"/>
  <c r="J627" i="6"/>
  <c r="I627" i="6"/>
  <c r="AE627" i="6" s="1"/>
  <c r="H627" i="6"/>
  <c r="G627" i="6"/>
  <c r="R627" i="6" s="1"/>
  <c r="F627" i="6"/>
  <c r="Q627" i="6" s="1"/>
  <c r="E627" i="6"/>
  <c r="P627" i="6" s="1"/>
  <c r="D627" i="6"/>
  <c r="Z627" i="6" s="1"/>
  <c r="C627" i="6"/>
  <c r="AJ627" i="6" s="1"/>
  <c r="AG626" i="6"/>
  <c r="U626" i="6"/>
  <c r="T626" i="6"/>
  <c r="Q626" i="6"/>
  <c r="O626" i="6"/>
  <c r="M626" i="6"/>
  <c r="L626" i="6"/>
  <c r="K626" i="6"/>
  <c r="V626" i="6" s="1"/>
  <c r="J626" i="6"/>
  <c r="AQ626" i="6" s="1"/>
  <c r="I626" i="6"/>
  <c r="AE626" i="6" s="1"/>
  <c r="H626" i="6"/>
  <c r="G626" i="6"/>
  <c r="R626" i="6" s="1"/>
  <c r="F626" i="6"/>
  <c r="E626" i="6"/>
  <c r="P626" i="6" s="1"/>
  <c r="D626" i="6"/>
  <c r="C626" i="6"/>
  <c r="AT625" i="6"/>
  <c r="AM625" i="6"/>
  <c r="AG625" i="6"/>
  <c r="AB625" i="6"/>
  <c r="S625" i="6"/>
  <c r="Q625" i="6"/>
  <c r="P625" i="6"/>
  <c r="O625" i="6"/>
  <c r="M625" i="6"/>
  <c r="X625" i="6" s="1"/>
  <c r="L625" i="6"/>
  <c r="AS625" i="6" s="1"/>
  <c r="K625" i="6"/>
  <c r="AR625" i="6" s="1"/>
  <c r="J625" i="6"/>
  <c r="AQ625" i="6" s="1"/>
  <c r="I625" i="6"/>
  <c r="H625" i="6"/>
  <c r="AD625" i="6" s="1"/>
  <c r="G625" i="6"/>
  <c r="F625" i="6"/>
  <c r="E625" i="6"/>
  <c r="D625" i="6"/>
  <c r="Z625" i="6" s="1"/>
  <c r="C625" i="6"/>
  <c r="AR624" i="6"/>
  <c r="AJ624" i="6"/>
  <c r="AH624" i="6"/>
  <c r="V624" i="6"/>
  <c r="U624" i="6"/>
  <c r="M624" i="6"/>
  <c r="L624" i="6"/>
  <c r="AS624" i="6" s="1"/>
  <c r="K624" i="6"/>
  <c r="AG624" i="6" s="1"/>
  <c r="J624" i="6"/>
  <c r="AQ624" i="6" s="1"/>
  <c r="I624" i="6"/>
  <c r="T624" i="6" s="1"/>
  <c r="H624" i="6"/>
  <c r="G624" i="6"/>
  <c r="R624" i="6" s="1"/>
  <c r="F624" i="6"/>
  <c r="E624" i="6"/>
  <c r="D624" i="6"/>
  <c r="C624" i="6"/>
  <c r="M623" i="6"/>
  <c r="AT623" i="6" s="1"/>
  <c r="L623" i="6"/>
  <c r="K623" i="6"/>
  <c r="AR623" i="6" s="1"/>
  <c r="J623" i="6"/>
  <c r="I623" i="6"/>
  <c r="H623" i="6"/>
  <c r="G623" i="6"/>
  <c r="AN623" i="6" s="1"/>
  <c r="F623" i="6"/>
  <c r="AB623" i="6" s="1"/>
  <c r="E623" i="6"/>
  <c r="D623" i="6"/>
  <c r="O623" i="6" s="1"/>
  <c r="C623" i="6"/>
  <c r="N623" i="6" s="1"/>
  <c r="AS622" i="6"/>
  <c r="AP622" i="6"/>
  <c r="AE622" i="6"/>
  <c r="U622" i="6"/>
  <c r="T622" i="6"/>
  <c r="P622" i="6"/>
  <c r="M622" i="6"/>
  <c r="X622" i="6" s="1"/>
  <c r="L622" i="6"/>
  <c r="K622" i="6"/>
  <c r="J622" i="6"/>
  <c r="I622" i="6"/>
  <c r="H622" i="6"/>
  <c r="G622" i="6"/>
  <c r="AN622" i="6" s="1"/>
  <c r="F622" i="6"/>
  <c r="E622" i="6"/>
  <c r="AL622" i="6" s="1"/>
  <c r="D622" i="6"/>
  <c r="AK622" i="6" s="1"/>
  <c r="C622" i="6"/>
  <c r="N622" i="6" s="1"/>
  <c r="AO621" i="6"/>
  <c r="S621" i="6"/>
  <c r="Q621" i="6"/>
  <c r="M621" i="6"/>
  <c r="L621" i="6"/>
  <c r="W621" i="6" s="1"/>
  <c r="K621" i="6"/>
  <c r="J621" i="6"/>
  <c r="U621" i="6" s="1"/>
  <c r="I621" i="6"/>
  <c r="AP621" i="6" s="1"/>
  <c r="H621" i="6"/>
  <c r="AD621" i="6" s="1"/>
  <c r="G621" i="6"/>
  <c r="F621" i="6"/>
  <c r="AM621" i="6" s="1"/>
  <c r="E621" i="6"/>
  <c r="AA621" i="6" s="1"/>
  <c r="D621" i="6"/>
  <c r="AK621" i="6" s="1"/>
  <c r="C621" i="6"/>
  <c r="AJ621" i="6" s="1"/>
  <c r="AK620" i="6"/>
  <c r="AD620" i="6"/>
  <c r="M620" i="6"/>
  <c r="L620" i="6"/>
  <c r="AH620" i="6" s="1"/>
  <c r="K620" i="6"/>
  <c r="J620" i="6"/>
  <c r="AQ620" i="6" s="1"/>
  <c r="I620" i="6"/>
  <c r="H620" i="6"/>
  <c r="G620" i="6"/>
  <c r="AC620" i="6" s="1"/>
  <c r="F620" i="6"/>
  <c r="AB620" i="6" s="1"/>
  <c r="E620" i="6"/>
  <c r="D620" i="6"/>
  <c r="C620" i="6"/>
  <c r="N620" i="6" s="1"/>
  <c r="AS619" i="6"/>
  <c r="AK619" i="6"/>
  <c r="AH619" i="6"/>
  <c r="W619" i="6"/>
  <c r="P619" i="6"/>
  <c r="M619" i="6"/>
  <c r="AT619" i="6" s="1"/>
  <c r="L619" i="6"/>
  <c r="K619" i="6"/>
  <c r="J619" i="6"/>
  <c r="I619" i="6"/>
  <c r="H619" i="6"/>
  <c r="AO619" i="6" s="1"/>
  <c r="G619" i="6"/>
  <c r="F619" i="6"/>
  <c r="AM619" i="6" s="1"/>
  <c r="E619" i="6"/>
  <c r="D619" i="6"/>
  <c r="Z619" i="6" s="1"/>
  <c r="C619" i="6"/>
  <c r="AT618" i="6"/>
  <c r="AQ618" i="6"/>
  <c r="AO618" i="6"/>
  <c r="AF618" i="6"/>
  <c r="U618" i="6"/>
  <c r="R618" i="6"/>
  <c r="P618" i="6"/>
  <c r="O618" i="6"/>
  <c r="M618" i="6"/>
  <c r="L618" i="6"/>
  <c r="AS618" i="6" s="1"/>
  <c r="K618" i="6"/>
  <c r="J618" i="6"/>
  <c r="I618" i="6"/>
  <c r="AE618" i="6" s="1"/>
  <c r="H618" i="6"/>
  <c r="S618" i="6" s="1"/>
  <c r="G618" i="6"/>
  <c r="AC618" i="6" s="1"/>
  <c r="F618" i="6"/>
  <c r="E618" i="6"/>
  <c r="D618" i="6"/>
  <c r="Z618" i="6" s="1"/>
  <c r="C618" i="6"/>
  <c r="N617" i="6"/>
  <c r="M617" i="6"/>
  <c r="L617" i="6"/>
  <c r="K617" i="6"/>
  <c r="J617" i="6"/>
  <c r="AQ617" i="6" s="1"/>
  <c r="I617" i="6"/>
  <c r="H617" i="6"/>
  <c r="G617" i="6"/>
  <c r="F617" i="6"/>
  <c r="AB617" i="6" s="1"/>
  <c r="E617" i="6"/>
  <c r="AL617" i="6" s="1"/>
  <c r="D617" i="6"/>
  <c r="Z617" i="6" s="1"/>
  <c r="C617" i="6"/>
  <c r="AS616" i="6"/>
  <c r="AJ616" i="6"/>
  <c r="AH616" i="6"/>
  <c r="T616" i="6"/>
  <c r="S616" i="6"/>
  <c r="M616" i="6"/>
  <c r="L616" i="6"/>
  <c r="W616" i="6" s="1"/>
  <c r="K616" i="6"/>
  <c r="AG616" i="6" s="1"/>
  <c r="J616" i="6"/>
  <c r="I616" i="6"/>
  <c r="AP616" i="6" s="1"/>
  <c r="H616" i="6"/>
  <c r="AO616" i="6" s="1"/>
  <c r="G616" i="6"/>
  <c r="F616" i="6"/>
  <c r="E616" i="6"/>
  <c r="D616" i="6"/>
  <c r="O616" i="6" s="1"/>
  <c r="C616" i="6"/>
  <c r="AS615" i="6"/>
  <c r="AG615" i="6"/>
  <c r="S615" i="6"/>
  <c r="Q615" i="6"/>
  <c r="M615" i="6"/>
  <c r="X615" i="6" s="1"/>
  <c r="L615" i="6"/>
  <c r="K615" i="6"/>
  <c r="J615" i="6"/>
  <c r="AQ615" i="6" s="1"/>
  <c r="I615" i="6"/>
  <c r="AE615" i="6" s="1"/>
  <c r="H615" i="6"/>
  <c r="AD615" i="6" s="1"/>
  <c r="G615" i="6"/>
  <c r="R615" i="6" s="1"/>
  <c r="F615" i="6"/>
  <c r="E615" i="6"/>
  <c r="AA615" i="6" s="1"/>
  <c r="D615" i="6"/>
  <c r="C615" i="6"/>
  <c r="AS614" i="6"/>
  <c r="AP614" i="6"/>
  <c r="AG614" i="6"/>
  <c r="AE614" i="6"/>
  <c r="Q614" i="6"/>
  <c r="M614" i="6"/>
  <c r="L614" i="6"/>
  <c r="K614" i="6"/>
  <c r="J614" i="6"/>
  <c r="I614" i="6"/>
  <c r="T614" i="6" s="1"/>
  <c r="H614" i="6"/>
  <c r="G614" i="6"/>
  <c r="R614" i="6" s="1"/>
  <c r="F614" i="6"/>
  <c r="AM614" i="6" s="1"/>
  <c r="E614" i="6"/>
  <c r="D614" i="6"/>
  <c r="C614" i="6"/>
  <c r="AD613" i="6"/>
  <c r="X613" i="6"/>
  <c r="S613" i="6"/>
  <c r="O613" i="6"/>
  <c r="M613" i="6"/>
  <c r="L613" i="6"/>
  <c r="AH613" i="6" s="1"/>
  <c r="K613" i="6"/>
  <c r="AG613" i="6" s="1"/>
  <c r="J613" i="6"/>
  <c r="AQ613" i="6" s="1"/>
  <c r="I613" i="6"/>
  <c r="AP613" i="6" s="1"/>
  <c r="H613" i="6"/>
  <c r="AO613" i="6" s="1"/>
  <c r="G613" i="6"/>
  <c r="AN613" i="6" s="1"/>
  <c r="F613" i="6"/>
  <c r="Q613" i="6" s="1"/>
  <c r="E613" i="6"/>
  <c r="D613" i="6"/>
  <c r="C613" i="6"/>
  <c r="N613" i="6" s="1"/>
  <c r="AO612" i="6"/>
  <c r="R612" i="6"/>
  <c r="M612" i="6"/>
  <c r="AI612" i="6" s="1"/>
  <c r="L612" i="6"/>
  <c r="K612" i="6"/>
  <c r="J612" i="6"/>
  <c r="I612" i="6"/>
  <c r="AE612" i="6" s="1"/>
  <c r="H612" i="6"/>
  <c r="G612" i="6"/>
  <c r="AC612" i="6" s="1"/>
  <c r="F612" i="6"/>
  <c r="E612" i="6"/>
  <c r="AA612" i="6" s="1"/>
  <c r="D612" i="6"/>
  <c r="AK612" i="6" s="1"/>
  <c r="C612" i="6"/>
  <c r="N612" i="6" s="1"/>
  <c r="AK611" i="6"/>
  <c r="M611" i="6"/>
  <c r="AT611" i="6" s="1"/>
  <c r="L611" i="6"/>
  <c r="AH611" i="6" s="1"/>
  <c r="K611" i="6"/>
  <c r="J611" i="6"/>
  <c r="I611" i="6"/>
  <c r="H611" i="6"/>
  <c r="G611" i="6"/>
  <c r="F611" i="6"/>
  <c r="Q611" i="6" s="1"/>
  <c r="E611" i="6"/>
  <c r="AA611" i="6" s="1"/>
  <c r="D611" i="6"/>
  <c r="Z611" i="6" s="1"/>
  <c r="C611" i="6"/>
  <c r="AS610" i="6"/>
  <c r="AR610" i="6"/>
  <c r="AP610" i="6"/>
  <c r="AO610" i="6"/>
  <c r="AC610" i="6"/>
  <c r="T610" i="6"/>
  <c r="S610" i="6"/>
  <c r="M610" i="6"/>
  <c r="L610" i="6"/>
  <c r="W610" i="6" s="1"/>
  <c r="K610" i="6"/>
  <c r="V610" i="6" s="1"/>
  <c r="J610" i="6"/>
  <c r="I610" i="6"/>
  <c r="AE610" i="6" s="1"/>
  <c r="H610" i="6"/>
  <c r="AD610" i="6" s="1"/>
  <c r="G610" i="6"/>
  <c r="R610" i="6" s="1"/>
  <c r="F610" i="6"/>
  <c r="Q610" i="6" s="1"/>
  <c r="E610" i="6"/>
  <c r="P610" i="6" s="1"/>
  <c r="D610" i="6"/>
  <c r="O610" i="6" s="1"/>
  <c r="C610" i="6"/>
  <c r="AR609" i="6"/>
  <c r="AG609" i="6"/>
  <c r="AE609" i="6"/>
  <c r="X609" i="6"/>
  <c r="T609" i="6"/>
  <c r="R609" i="6"/>
  <c r="Q609" i="6"/>
  <c r="M609" i="6"/>
  <c r="AT609" i="6" s="1"/>
  <c r="L609" i="6"/>
  <c r="AS609" i="6" s="1"/>
  <c r="K609" i="6"/>
  <c r="V609" i="6" s="1"/>
  <c r="J609" i="6"/>
  <c r="I609" i="6"/>
  <c r="AP609" i="6" s="1"/>
  <c r="H609" i="6"/>
  <c r="G609" i="6"/>
  <c r="AN609" i="6" s="1"/>
  <c r="F609" i="6"/>
  <c r="AM609" i="6" s="1"/>
  <c r="E609" i="6"/>
  <c r="P609" i="6" s="1"/>
  <c r="D609" i="6"/>
  <c r="AK609" i="6" s="1"/>
  <c r="C609" i="6"/>
  <c r="N609" i="6" s="1"/>
  <c r="AA608" i="6"/>
  <c r="Y608" i="6"/>
  <c r="M608" i="6"/>
  <c r="AT608" i="6" s="1"/>
  <c r="L608" i="6"/>
  <c r="K608" i="6"/>
  <c r="J608" i="6"/>
  <c r="I608" i="6"/>
  <c r="AP608" i="6" s="1"/>
  <c r="H608" i="6"/>
  <c r="AD608" i="6" s="1"/>
  <c r="G608" i="6"/>
  <c r="F608" i="6"/>
  <c r="E608" i="6"/>
  <c r="D608" i="6"/>
  <c r="Z608" i="6" s="1"/>
  <c r="C608" i="6"/>
  <c r="AJ608" i="6" s="1"/>
  <c r="AR607" i="6"/>
  <c r="AP607" i="6"/>
  <c r="AA607" i="6"/>
  <c r="W607" i="6"/>
  <c r="S607" i="6"/>
  <c r="M607" i="6"/>
  <c r="L607" i="6"/>
  <c r="K607" i="6"/>
  <c r="J607" i="6"/>
  <c r="U607" i="6" s="1"/>
  <c r="I607" i="6"/>
  <c r="H607" i="6"/>
  <c r="G607" i="6"/>
  <c r="F607" i="6"/>
  <c r="AB607" i="6" s="1"/>
  <c r="E607" i="6"/>
  <c r="D607" i="6"/>
  <c r="O607" i="6" s="1"/>
  <c r="C607" i="6"/>
  <c r="AS606" i="6"/>
  <c r="AK606" i="6"/>
  <c r="Y606" i="6"/>
  <c r="W606" i="6"/>
  <c r="M606" i="6"/>
  <c r="L606" i="6"/>
  <c r="AH606" i="6" s="1"/>
  <c r="K606" i="6"/>
  <c r="J606" i="6"/>
  <c r="I606" i="6"/>
  <c r="H606" i="6"/>
  <c r="G606" i="6"/>
  <c r="AC606" i="6" s="1"/>
  <c r="F606" i="6"/>
  <c r="AM606" i="6" s="1"/>
  <c r="E606" i="6"/>
  <c r="D606" i="6"/>
  <c r="Z606" i="6" s="1"/>
  <c r="C606" i="6"/>
  <c r="S605" i="6"/>
  <c r="R605" i="6"/>
  <c r="M605" i="6"/>
  <c r="L605" i="6"/>
  <c r="K605" i="6"/>
  <c r="J605" i="6"/>
  <c r="U605" i="6" s="1"/>
  <c r="I605" i="6"/>
  <c r="AP605" i="6" s="1"/>
  <c r="H605" i="6"/>
  <c r="AO605" i="6" s="1"/>
  <c r="G605" i="6"/>
  <c r="F605" i="6"/>
  <c r="E605" i="6"/>
  <c r="AA605" i="6" s="1"/>
  <c r="D605" i="6"/>
  <c r="C605" i="6"/>
  <c r="N605" i="6" s="1"/>
  <c r="AS604" i="6"/>
  <c r="AP604" i="6"/>
  <c r="AE604" i="6"/>
  <c r="X604" i="6"/>
  <c r="W604" i="6"/>
  <c r="U604" i="6"/>
  <c r="M604" i="6"/>
  <c r="L604" i="6"/>
  <c r="AH604" i="6" s="1"/>
  <c r="K604" i="6"/>
  <c r="AR604" i="6" s="1"/>
  <c r="J604" i="6"/>
  <c r="AF604" i="6" s="1"/>
  <c r="I604" i="6"/>
  <c r="T604" i="6" s="1"/>
  <c r="H604" i="6"/>
  <c r="G604" i="6"/>
  <c r="F604" i="6"/>
  <c r="E604" i="6"/>
  <c r="AA604" i="6" s="1"/>
  <c r="D604" i="6"/>
  <c r="C604" i="6"/>
  <c r="M603" i="6"/>
  <c r="L603" i="6"/>
  <c r="K603" i="6"/>
  <c r="V603" i="6" s="1"/>
  <c r="J603" i="6"/>
  <c r="I603" i="6"/>
  <c r="H603" i="6"/>
  <c r="AD603" i="6" s="1"/>
  <c r="G603" i="6"/>
  <c r="F603" i="6"/>
  <c r="E603" i="6"/>
  <c r="P603" i="6" s="1"/>
  <c r="D603" i="6"/>
  <c r="C603" i="6"/>
  <c r="AC602" i="6"/>
  <c r="R602" i="6"/>
  <c r="O602" i="6"/>
  <c r="M602" i="6"/>
  <c r="X602" i="6" s="1"/>
  <c r="L602" i="6"/>
  <c r="K602" i="6"/>
  <c r="J602" i="6"/>
  <c r="I602" i="6"/>
  <c r="H602" i="6"/>
  <c r="G602" i="6"/>
  <c r="AN602" i="6" s="1"/>
  <c r="F602" i="6"/>
  <c r="E602" i="6"/>
  <c r="D602" i="6"/>
  <c r="C602" i="6"/>
  <c r="AS601" i="6"/>
  <c r="AR601" i="6"/>
  <c r="AQ601" i="6"/>
  <c r="W601" i="6"/>
  <c r="U601" i="6"/>
  <c r="M601" i="6"/>
  <c r="L601" i="6"/>
  <c r="AH601" i="6" s="1"/>
  <c r="K601" i="6"/>
  <c r="V601" i="6" s="1"/>
  <c r="J601" i="6"/>
  <c r="AF601" i="6" s="1"/>
  <c r="I601" i="6"/>
  <c r="H601" i="6"/>
  <c r="S601" i="6" s="1"/>
  <c r="G601" i="6"/>
  <c r="F601" i="6"/>
  <c r="E601" i="6"/>
  <c r="D601" i="6"/>
  <c r="C601" i="6"/>
  <c r="AJ601" i="6" s="1"/>
  <c r="M600" i="6"/>
  <c r="L600" i="6"/>
  <c r="W600" i="6" s="1"/>
  <c r="K600" i="6"/>
  <c r="J600" i="6"/>
  <c r="I600" i="6"/>
  <c r="AP600" i="6" s="1"/>
  <c r="H600" i="6"/>
  <c r="G600" i="6"/>
  <c r="AC600" i="6" s="1"/>
  <c r="F600" i="6"/>
  <c r="E600" i="6"/>
  <c r="AL600" i="6" s="1"/>
  <c r="D600" i="6"/>
  <c r="Z600" i="6" s="1"/>
  <c r="C600" i="6"/>
  <c r="W599" i="6"/>
  <c r="N599" i="6"/>
  <c r="M599" i="6"/>
  <c r="X599" i="6" s="1"/>
  <c r="L599" i="6"/>
  <c r="K599" i="6"/>
  <c r="J599" i="6"/>
  <c r="I599" i="6"/>
  <c r="H599" i="6"/>
  <c r="G599" i="6"/>
  <c r="F599" i="6"/>
  <c r="AM599" i="6" s="1"/>
  <c r="E599" i="6"/>
  <c r="D599" i="6"/>
  <c r="Z599" i="6" s="1"/>
  <c r="C599" i="6"/>
  <c r="AP598" i="6"/>
  <c r="AM598" i="6"/>
  <c r="AJ598" i="6"/>
  <c r="O598" i="6"/>
  <c r="M598" i="6"/>
  <c r="L598" i="6"/>
  <c r="K598" i="6"/>
  <c r="AR598" i="6" s="1"/>
  <c r="J598" i="6"/>
  <c r="U598" i="6" s="1"/>
  <c r="I598" i="6"/>
  <c r="H598" i="6"/>
  <c r="G598" i="6"/>
  <c r="AC598" i="6" s="1"/>
  <c r="F598" i="6"/>
  <c r="AB598" i="6" s="1"/>
  <c r="E598" i="6"/>
  <c r="P598" i="6" s="1"/>
  <c r="D598" i="6"/>
  <c r="AK598" i="6" s="1"/>
  <c r="C598" i="6"/>
  <c r="Y598" i="6" s="1"/>
  <c r="AQ597" i="6"/>
  <c r="W597" i="6"/>
  <c r="U597" i="6"/>
  <c r="M597" i="6"/>
  <c r="L597" i="6"/>
  <c r="K597" i="6"/>
  <c r="V597" i="6" s="1"/>
  <c r="J597" i="6"/>
  <c r="AF597" i="6" s="1"/>
  <c r="I597" i="6"/>
  <c r="T597" i="6" s="1"/>
  <c r="H597" i="6"/>
  <c r="G597" i="6"/>
  <c r="F597" i="6"/>
  <c r="Q597" i="6" s="1"/>
  <c r="E597" i="6"/>
  <c r="AL597" i="6" s="1"/>
  <c r="D597" i="6"/>
  <c r="O597" i="6" s="1"/>
  <c r="C597" i="6"/>
  <c r="AO596" i="6"/>
  <c r="AI596" i="6"/>
  <c r="O596" i="6"/>
  <c r="N596" i="6"/>
  <c r="M596" i="6"/>
  <c r="L596" i="6"/>
  <c r="K596" i="6"/>
  <c r="J596" i="6"/>
  <c r="AF596" i="6" s="1"/>
  <c r="I596" i="6"/>
  <c r="H596" i="6"/>
  <c r="AD596" i="6" s="1"/>
  <c r="G596" i="6"/>
  <c r="AN596" i="6" s="1"/>
  <c r="F596" i="6"/>
  <c r="E596" i="6"/>
  <c r="D596" i="6"/>
  <c r="AK596" i="6" s="1"/>
  <c r="C596" i="6"/>
  <c r="AR595" i="6"/>
  <c r="AI595" i="6"/>
  <c r="AG595" i="6"/>
  <c r="AF595" i="6"/>
  <c r="W595" i="6"/>
  <c r="P595" i="6"/>
  <c r="M595" i="6"/>
  <c r="L595" i="6"/>
  <c r="AH595" i="6" s="1"/>
  <c r="K595" i="6"/>
  <c r="V595" i="6" s="1"/>
  <c r="J595" i="6"/>
  <c r="U595" i="6" s="1"/>
  <c r="I595" i="6"/>
  <c r="H595" i="6"/>
  <c r="G595" i="6"/>
  <c r="F595" i="6"/>
  <c r="E595" i="6"/>
  <c r="D595" i="6"/>
  <c r="C595" i="6"/>
  <c r="Y595" i="6" s="1"/>
  <c r="AM594" i="6"/>
  <c r="AD594" i="6"/>
  <c r="M594" i="6"/>
  <c r="L594" i="6"/>
  <c r="W594" i="6" s="1"/>
  <c r="K594" i="6"/>
  <c r="J594" i="6"/>
  <c r="I594" i="6"/>
  <c r="AE594" i="6" s="1"/>
  <c r="H594" i="6"/>
  <c r="AO594" i="6" s="1"/>
  <c r="G594" i="6"/>
  <c r="AN594" i="6" s="1"/>
  <c r="F594" i="6"/>
  <c r="E594" i="6"/>
  <c r="D594" i="6"/>
  <c r="C594" i="6"/>
  <c r="AQ593" i="6"/>
  <c r="AN593" i="6"/>
  <c r="T593" i="6"/>
  <c r="S593" i="6"/>
  <c r="Q593" i="6"/>
  <c r="M593" i="6"/>
  <c r="X593" i="6" s="1"/>
  <c r="L593" i="6"/>
  <c r="K593" i="6"/>
  <c r="AG593" i="6" s="1"/>
  <c r="J593" i="6"/>
  <c r="AF593" i="6" s="1"/>
  <c r="I593" i="6"/>
  <c r="AE593" i="6" s="1"/>
  <c r="H593" i="6"/>
  <c r="G593" i="6"/>
  <c r="F593" i="6"/>
  <c r="AM593" i="6" s="1"/>
  <c r="E593" i="6"/>
  <c r="D593" i="6"/>
  <c r="AK593" i="6" s="1"/>
  <c r="C593" i="6"/>
  <c r="R592" i="6"/>
  <c r="Q592" i="6"/>
  <c r="M592" i="6"/>
  <c r="X592" i="6" s="1"/>
  <c r="L592" i="6"/>
  <c r="K592" i="6"/>
  <c r="J592" i="6"/>
  <c r="I592" i="6"/>
  <c r="AP592" i="6" s="1"/>
  <c r="H592" i="6"/>
  <c r="AD592" i="6" s="1"/>
  <c r="G592" i="6"/>
  <c r="F592" i="6"/>
  <c r="AB592" i="6" s="1"/>
  <c r="E592" i="6"/>
  <c r="AA592" i="6" s="1"/>
  <c r="D592" i="6"/>
  <c r="O592" i="6" s="1"/>
  <c r="C592" i="6"/>
  <c r="N592" i="6" s="1"/>
  <c r="AO591" i="6"/>
  <c r="AF591" i="6"/>
  <c r="X591" i="6"/>
  <c r="S591" i="6"/>
  <c r="R591" i="6"/>
  <c r="M591" i="6"/>
  <c r="AT591" i="6" s="1"/>
  <c r="L591" i="6"/>
  <c r="K591" i="6"/>
  <c r="AG591" i="6" s="1"/>
  <c r="J591" i="6"/>
  <c r="U591" i="6" s="1"/>
  <c r="I591" i="6"/>
  <c r="T591" i="6" s="1"/>
  <c r="H591" i="6"/>
  <c r="AD591" i="6" s="1"/>
  <c r="G591" i="6"/>
  <c r="AC591" i="6" s="1"/>
  <c r="F591" i="6"/>
  <c r="E591" i="6"/>
  <c r="D591" i="6"/>
  <c r="C591" i="6"/>
  <c r="AI590" i="6"/>
  <c r="N590" i="6"/>
  <c r="M590" i="6"/>
  <c r="L590" i="6"/>
  <c r="K590" i="6"/>
  <c r="J590" i="6"/>
  <c r="I590" i="6"/>
  <c r="H590" i="6"/>
  <c r="G590" i="6"/>
  <c r="F590" i="6"/>
  <c r="Q590" i="6" s="1"/>
  <c r="E590" i="6"/>
  <c r="D590" i="6"/>
  <c r="O590" i="6" s="1"/>
  <c r="C590" i="6"/>
  <c r="AK589" i="6"/>
  <c r="R589" i="6"/>
  <c r="M589" i="6"/>
  <c r="AT589" i="6" s="1"/>
  <c r="L589" i="6"/>
  <c r="K589" i="6"/>
  <c r="J589" i="6"/>
  <c r="I589" i="6"/>
  <c r="H589" i="6"/>
  <c r="S589" i="6" s="1"/>
  <c r="G589" i="6"/>
  <c r="AN589" i="6" s="1"/>
  <c r="F589" i="6"/>
  <c r="AM589" i="6" s="1"/>
  <c r="E589" i="6"/>
  <c r="AA589" i="6" s="1"/>
  <c r="D589" i="6"/>
  <c r="O589" i="6" s="1"/>
  <c r="C589" i="6"/>
  <c r="N589" i="6" s="1"/>
  <c r="AR588" i="6"/>
  <c r="AQ588" i="6"/>
  <c r="AP588" i="6"/>
  <c r="AI588" i="6"/>
  <c r="X588" i="6"/>
  <c r="M588" i="6"/>
  <c r="AT588" i="6" s="1"/>
  <c r="L588" i="6"/>
  <c r="AS588" i="6" s="1"/>
  <c r="K588" i="6"/>
  <c r="V588" i="6" s="1"/>
  <c r="J588" i="6"/>
  <c r="I588" i="6"/>
  <c r="H588" i="6"/>
  <c r="G588" i="6"/>
  <c r="R588" i="6" s="1"/>
  <c r="F588" i="6"/>
  <c r="E588" i="6"/>
  <c r="AA588" i="6" s="1"/>
  <c r="D588" i="6"/>
  <c r="O588" i="6" s="1"/>
  <c r="C588" i="6"/>
  <c r="AC587" i="6"/>
  <c r="R587" i="6"/>
  <c r="M587" i="6"/>
  <c r="AI587" i="6" s="1"/>
  <c r="L587" i="6"/>
  <c r="K587" i="6"/>
  <c r="J587" i="6"/>
  <c r="I587" i="6"/>
  <c r="H587" i="6"/>
  <c r="G587" i="6"/>
  <c r="AN587" i="6" s="1"/>
  <c r="F587" i="6"/>
  <c r="Q587" i="6" s="1"/>
  <c r="E587" i="6"/>
  <c r="AA587" i="6" s="1"/>
  <c r="D587" i="6"/>
  <c r="AK587" i="6" s="1"/>
  <c r="C587" i="6"/>
  <c r="AS586" i="6"/>
  <c r="AR586" i="6"/>
  <c r="AL586" i="6"/>
  <c r="AJ586" i="6"/>
  <c r="M586" i="6"/>
  <c r="AI586" i="6" s="1"/>
  <c r="L586" i="6"/>
  <c r="K586" i="6"/>
  <c r="J586" i="6"/>
  <c r="AQ586" i="6" s="1"/>
  <c r="I586" i="6"/>
  <c r="H586" i="6"/>
  <c r="G586" i="6"/>
  <c r="F586" i="6"/>
  <c r="E586" i="6"/>
  <c r="D586" i="6"/>
  <c r="C586" i="6"/>
  <c r="AS585" i="6"/>
  <c r="AG585" i="6"/>
  <c r="AC585" i="6"/>
  <c r="X585" i="6"/>
  <c r="W585" i="6"/>
  <c r="V585" i="6"/>
  <c r="R585" i="6"/>
  <c r="M585" i="6"/>
  <c r="AI585" i="6" s="1"/>
  <c r="L585" i="6"/>
  <c r="AH585" i="6" s="1"/>
  <c r="K585" i="6"/>
  <c r="AR585" i="6" s="1"/>
  <c r="J585" i="6"/>
  <c r="I585" i="6"/>
  <c r="H585" i="6"/>
  <c r="AD585" i="6" s="1"/>
  <c r="G585" i="6"/>
  <c r="AN585" i="6" s="1"/>
  <c r="F585" i="6"/>
  <c r="E585" i="6"/>
  <c r="AL585" i="6" s="1"/>
  <c r="D585" i="6"/>
  <c r="C585" i="6"/>
  <c r="Q584" i="6"/>
  <c r="O584" i="6"/>
  <c r="M584" i="6"/>
  <c r="L584" i="6"/>
  <c r="K584" i="6"/>
  <c r="AG584" i="6" s="1"/>
  <c r="J584" i="6"/>
  <c r="I584" i="6"/>
  <c r="H584" i="6"/>
  <c r="G584" i="6"/>
  <c r="F584" i="6"/>
  <c r="AB584" i="6" s="1"/>
  <c r="E584" i="6"/>
  <c r="AL584" i="6" s="1"/>
  <c r="D584" i="6"/>
  <c r="C584" i="6"/>
  <c r="N584" i="6" s="1"/>
  <c r="AT583" i="6"/>
  <c r="AJ583" i="6"/>
  <c r="Z583" i="6"/>
  <c r="Y583" i="6"/>
  <c r="X583" i="6"/>
  <c r="U583" i="6"/>
  <c r="M583" i="6"/>
  <c r="AI583" i="6" s="1"/>
  <c r="L583" i="6"/>
  <c r="K583" i="6"/>
  <c r="AG583" i="6" s="1"/>
  <c r="J583" i="6"/>
  <c r="I583" i="6"/>
  <c r="H583" i="6"/>
  <c r="AO583" i="6" s="1"/>
  <c r="G583" i="6"/>
  <c r="F583" i="6"/>
  <c r="AM583" i="6" s="1"/>
  <c r="E583" i="6"/>
  <c r="AL583" i="6" s="1"/>
  <c r="D583" i="6"/>
  <c r="C583" i="6"/>
  <c r="N583" i="6" s="1"/>
  <c r="AB582" i="6"/>
  <c r="Z582" i="6"/>
  <c r="N582" i="6"/>
  <c r="M582" i="6"/>
  <c r="AI582" i="6" s="1"/>
  <c r="L582" i="6"/>
  <c r="W582" i="6" s="1"/>
  <c r="K582" i="6"/>
  <c r="J582" i="6"/>
  <c r="AF582" i="6" s="1"/>
  <c r="I582" i="6"/>
  <c r="H582" i="6"/>
  <c r="AO582" i="6" s="1"/>
  <c r="G582" i="6"/>
  <c r="F582" i="6"/>
  <c r="AM582" i="6" s="1"/>
  <c r="E582" i="6"/>
  <c r="AL582" i="6" s="1"/>
  <c r="D582" i="6"/>
  <c r="AK582" i="6" s="1"/>
  <c r="C582" i="6"/>
  <c r="AP581" i="6"/>
  <c r="AO581" i="6"/>
  <c r="AK581" i="6"/>
  <c r="AJ581" i="6"/>
  <c r="V581" i="6"/>
  <c r="U581" i="6"/>
  <c r="M581" i="6"/>
  <c r="AT581" i="6" s="1"/>
  <c r="L581" i="6"/>
  <c r="K581" i="6"/>
  <c r="J581" i="6"/>
  <c r="I581" i="6"/>
  <c r="H581" i="6"/>
  <c r="G581" i="6"/>
  <c r="F581" i="6"/>
  <c r="Q581" i="6" s="1"/>
  <c r="E581" i="6"/>
  <c r="D581" i="6"/>
  <c r="C581" i="6"/>
  <c r="Y581" i="6" s="1"/>
  <c r="AB580" i="6"/>
  <c r="R580" i="6"/>
  <c r="M580" i="6"/>
  <c r="L580" i="6"/>
  <c r="K580" i="6"/>
  <c r="AR580" i="6" s="1"/>
  <c r="J580" i="6"/>
  <c r="AF580" i="6" s="1"/>
  <c r="I580" i="6"/>
  <c r="H580" i="6"/>
  <c r="AD580" i="6" s="1"/>
  <c r="G580" i="6"/>
  <c r="AN580" i="6" s="1"/>
  <c r="F580" i="6"/>
  <c r="Q580" i="6" s="1"/>
  <c r="E580" i="6"/>
  <c r="AL580" i="6" s="1"/>
  <c r="D580" i="6"/>
  <c r="C580" i="6"/>
  <c r="Y580" i="6" s="1"/>
  <c r="AS579" i="6"/>
  <c r="AR579" i="6"/>
  <c r="AL579" i="6"/>
  <c r="W579" i="6"/>
  <c r="M579" i="6"/>
  <c r="L579" i="6"/>
  <c r="AH579" i="6" s="1"/>
  <c r="K579" i="6"/>
  <c r="J579" i="6"/>
  <c r="I579" i="6"/>
  <c r="H579" i="6"/>
  <c r="G579" i="6"/>
  <c r="AC579" i="6" s="1"/>
  <c r="F579" i="6"/>
  <c r="E579" i="6"/>
  <c r="D579" i="6"/>
  <c r="O579" i="6" s="1"/>
  <c r="C579" i="6"/>
  <c r="N579" i="6" s="1"/>
  <c r="AD578" i="6"/>
  <c r="AB578" i="6"/>
  <c r="AA578" i="6"/>
  <c r="Z578" i="6"/>
  <c r="M578" i="6"/>
  <c r="L578" i="6"/>
  <c r="K578" i="6"/>
  <c r="AR578" i="6" s="1"/>
  <c r="J578" i="6"/>
  <c r="I578" i="6"/>
  <c r="H578" i="6"/>
  <c r="S578" i="6" s="1"/>
  <c r="G578" i="6"/>
  <c r="R578" i="6" s="1"/>
  <c r="F578" i="6"/>
  <c r="AM578" i="6" s="1"/>
  <c r="E578" i="6"/>
  <c r="D578" i="6"/>
  <c r="AK578" i="6" s="1"/>
  <c r="C578" i="6"/>
  <c r="N578" i="6" s="1"/>
  <c r="AT577" i="6"/>
  <c r="AP577" i="6"/>
  <c r="AO577" i="6"/>
  <c r="AA577" i="6"/>
  <c r="N577" i="6"/>
  <c r="M577" i="6"/>
  <c r="L577" i="6"/>
  <c r="K577" i="6"/>
  <c r="J577" i="6"/>
  <c r="AQ577" i="6" s="1"/>
  <c r="I577" i="6"/>
  <c r="AE577" i="6" s="1"/>
  <c r="H577" i="6"/>
  <c r="S577" i="6" s="1"/>
  <c r="G577" i="6"/>
  <c r="AN577" i="6" s="1"/>
  <c r="F577" i="6"/>
  <c r="AB577" i="6" s="1"/>
  <c r="E577" i="6"/>
  <c r="D577" i="6"/>
  <c r="Z577" i="6" s="1"/>
  <c r="C577" i="6"/>
  <c r="AS576" i="6"/>
  <c r="AR576" i="6"/>
  <c r="AQ576" i="6"/>
  <c r="AP576" i="6"/>
  <c r="AF576" i="6"/>
  <c r="X576" i="6"/>
  <c r="U576" i="6"/>
  <c r="M576" i="6"/>
  <c r="AT576" i="6" s="1"/>
  <c r="L576" i="6"/>
  <c r="AH576" i="6" s="1"/>
  <c r="K576" i="6"/>
  <c r="V576" i="6" s="1"/>
  <c r="J576" i="6"/>
  <c r="I576" i="6"/>
  <c r="H576" i="6"/>
  <c r="G576" i="6"/>
  <c r="R576" i="6" s="1"/>
  <c r="F576" i="6"/>
  <c r="AB576" i="6" s="1"/>
  <c r="E576" i="6"/>
  <c r="P576" i="6" s="1"/>
  <c r="D576" i="6"/>
  <c r="O576" i="6" s="1"/>
  <c r="C576" i="6"/>
  <c r="AC575" i="6"/>
  <c r="R575" i="6"/>
  <c r="M575" i="6"/>
  <c r="L575" i="6"/>
  <c r="K575" i="6"/>
  <c r="AG575" i="6" s="1"/>
  <c r="J575" i="6"/>
  <c r="AF575" i="6" s="1"/>
  <c r="I575" i="6"/>
  <c r="H575" i="6"/>
  <c r="G575" i="6"/>
  <c r="AN575" i="6" s="1"/>
  <c r="F575" i="6"/>
  <c r="Q575" i="6" s="1"/>
  <c r="E575" i="6"/>
  <c r="D575" i="6"/>
  <c r="AK575" i="6" s="1"/>
  <c r="C575" i="6"/>
  <c r="Y575" i="6" s="1"/>
  <c r="AL574" i="6"/>
  <c r="P574" i="6"/>
  <c r="M574" i="6"/>
  <c r="L574" i="6"/>
  <c r="K574" i="6"/>
  <c r="J574" i="6"/>
  <c r="I574" i="6"/>
  <c r="H574" i="6"/>
  <c r="G574" i="6"/>
  <c r="R574" i="6" s="1"/>
  <c r="F574" i="6"/>
  <c r="Q574" i="6" s="1"/>
  <c r="E574" i="6"/>
  <c r="AA574" i="6" s="1"/>
  <c r="D574" i="6"/>
  <c r="Z574" i="6" s="1"/>
  <c r="C574" i="6"/>
  <c r="AT573" i="6"/>
  <c r="AS573" i="6"/>
  <c r="AR573" i="6"/>
  <c r="AK573" i="6"/>
  <c r="M573" i="6"/>
  <c r="L573" i="6"/>
  <c r="K573" i="6"/>
  <c r="J573" i="6"/>
  <c r="I573" i="6"/>
  <c r="T573" i="6" s="1"/>
  <c r="H573" i="6"/>
  <c r="AO573" i="6" s="1"/>
  <c r="G573" i="6"/>
  <c r="F573" i="6"/>
  <c r="Q573" i="6" s="1"/>
  <c r="E573" i="6"/>
  <c r="D573" i="6"/>
  <c r="C573" i="6"/>
  <c r="AJ573" i="6" s="1"/>
  <c r="AG572" i="6"/>
  <c r="AE572" i="6"/>
  <c r="Z572" i="6"/>
  <c r="X572" i="6"/>
  <c r="W572" i="6"/>
  <c r="O572" i="6"/>
  <c r="M572" i="6"/>
  <c r="AT572" i="6" s="1"/>
  <c r="L572" i="6"/>
  <c r="K572" i="6"/>
  <c r="J572" i="6"/>
  <c r="AF572" i="6" s="1"/>
  <c r="I572" i="6"/>
  <c r="H572" i="6"/>
  <c r="G572" i="6"/>
  <c r="AN572" i="6" s="1"/>
  <c r="F572" i="6"/>
  <c r="E572" i="6"/>
  <c r="AL572" i="6" s="1"/>
  <c r="D572" i="6"/>
  <c r="AK572" i="6" s="1"/>
  <c r="C572" i="6"/>
  <c r="Y572" i="6" s="1"/>
  <c r="AK571" i="6"/>
  <c r="Y571" i="6"/>
  <c r="N571" i="6"/>
  <c r="M571" i="6"/>
  <c r="L571" i="6"/>
  <c r="K571" i="6"/>
  <c r="J571" i="6"/>
  <c r="I571" i="6"/>
  <c r="H571" i="6"/>
  <c r="G571" i="6"/>
  <c r="F571" i="6"/>
  <c r="E571" i="6"/>
  <c r="D571" i="6"/>
  <c r="Z571" i="6" s="1"/>
  <c r="C571" i="6"/>
  <c r="AJ571" i="6" s="1"/>
  <c r="AQ570" i="6"/>
  <c r="AM570" i="6"/>
  <c r="AL570" i="6"/>
  <c r="AJ570" i="6"/>
  <c r="AI570" i="6"/>
  <c r="Q570" i="6"/>
  <c r="N570" i="6"/>
  <c r="M570" i="6"/>
  <c r="L570" i="6"/>
  <c r="W570" i="6" s="1"/>
  <c r="K570" i="6"/>
  <c r="AG570" i="6" s="1"/>
  <c r="J570" i="6"/>
  <c r="I570" i="6"/>
  <c r="AP570" i="6" s="1"/>
  <c r="H570" i="6"/>
  <c r="S570" i="6" s="1"/>
  <c r="G570" i="6"/>
  <c r="AN570" i="6" s="1"/>
  <c r="F570" i="6"/>
  <c r="AB570" i="6" s="1"/>
  <c r="E570" i="6"/>
  <c r="AA570" i="6" s="1"/>
  <c r="D570" i="6"/>
  <c r="Z570" i="6" s="1"/>
  <c r="C570" i="6"/>
  <c r="Y570" i="6" s="1"/>
  <c r="AL569" i="6"/>
  <c r="W569" i="6"/>
  <c r="U569" i="6"/>
  <c r="R569" i="6"/>
  <c r="Q569" i="6"/>
  <c r="M569" i="6"/>
  <c r="L569" i="6"/>
  <c r="K569" i="6"/>
  <c r="AR569" i="6" s="1"/>
  <c r="J569" i="6"/>
  <c r="I569" i="6"/>
  <c r="H569" i="6"/>
  <c r="AO569" i="6" s="1"/>
  <c r="G569" i="6"/>
  <c r="F569" i="6"/>
  <c r="AB569" i="6" s="1"/>
  <c r="E569" i="6"/>
  <c r="D569" i="6"/>
  <c r="C569" i="6"/>
  <c r="N569" i="6" s="1"/>
  <c r="AL568" i="6"/>
  <c r="AI568" i="6"/>
  <c r="X568" i="6"/>
  <c r="P568" i="6"/>
  <c r="M568" i="6"/>
  <c r="AT568" i="6" s="1"/>
  <c r="L568" i="6"/>
  <c r="W568" i="6" s="1"/>
  <c r="K568" i="6"/>
  <c r="AR568" i="6" s="1"/>
  <c r="J568" i="6"/>
  <c r="AF568" i="6" s="1"/>
  <c r="I568" i="6"/>
  <c r="AP568" i="6" s="1"/>
  <c r="H568" i="6"/>
  <c r="AD568" i="6" s="1"/>
  <c r="G568" i="6"/>
  <c r="AC568" i="6" s="1"/>
  <c r="F568" i="6"/>
  <c r="E568" i="6"/>
  <c r="AA568" i="6" s="1"/>
  <c r="D568" i="6"/>
  <c r="Z568" i="6" s="1"/>
  <c r="C568" i="6"/>
  <c r="AJ568" i="6" s="1"/>
  <c r="AA567" i="6"/>
  <c r="M567" i="6"/>
  <c r="L567" i="6"/>
  <c r="AH567" i="6" s="1"/>
  <c r="K567" i="6"/>
  <c r="J567" i="6"/>
  <c r="I567" i="6"/>
  <c r="H567" i="6"/>
  <c r="AD567" i="6" s="1"/>
  <c r="G567" i="6"/>
  <c r="F567" i="6"/>
  <c r="E567" i="6"/>
  <c r="P567" i="6" s="1"/>
  <c r="D567" i="6"/>
  <c r="Z567" i="6" s="1"/>
  <c r="C567" i="6"/>
  <c r="AJ567" i="6" s="1"/>
  <c r="AN566" i="6"/>
  <c r="AD566" i="6"/>
  <c r="O566" i="6"/>
  <c r="M566" i="6"/>
  <c r="AI566" i="6" s="1"/>
  <c r="L566" i="6"/>
  <c r="K566" i="6"/>
  <c r="J566" i="6"/>
  <c r="I566" i="6"/>
  <c r="H566" i="6"/>
  <c r="S566" i="6" s="1"/>
  <c r="G566" i="6"/>
  <c r="R566" i="6" s="1"/>
  <c r="F566" i="6"/>
  <c r="E566" i="6"/>
  <c r="AL566" i="6" s="1"/>
  <c r="D566" i="6"/>
  <c r="AK566" i="6" s="1"/>
  <c r="C566" i="6"/>
  <c r="N566" i="6" s="1"/>
  <c r="AR565" i="6"/>
  <c r="AP565" i="6"/>
  <c r="AO565" i="6"/>
  <c r="T565" i="6"/>
  <c r="R565" i="6"/>
  <c r="M565" i="6"/>
  <c r="AT565" i="6" s="1"/>
  <c r="L565" i="6"/>
  <c r="K565" i="6"/>
  <c r="AG565" i="6" s="1"/>
  <c r="J565" i="6"/>
  <c r="AQ565" i="6" s="1"/>
  <c r="I565" i="6"/>
  <c r="AE565" i="6" s="1"/>
  <c r="H565" i="6"/>
  <c r="S565" i="6" s="1"/>
  <c r="G565" i="6"/>
  <c r="AN565" i="6" s="1"/>
  <c r="F565" i="6"/>
  <c r="E565" i="6"/>
  <c r="D565" i="6"/>
  <c r="C565" i="6"/>
  <c r="AS564" i="6"/>
  <c r="AQ564" i="6"/>
  <c r="U564" i="6"/>
  <c r="T564" i="6"/>
  <c r="M564" i="6"/>
  <c r="L564" i="6"/>
  <c r="K564" i="6"/>
  <c r="J564" i="6"/>
  <c r="AF564" i="6" s="1"/>
  <c r="I564" i="6"/>
  <c r="AE564" i="6" s="1"/>
  <c r="H564" i="6"/>
  <c r="G564" i="6"/>
  <c r="R564" i="6" s="1"/>
  <c r="F564" i="6"/>
  <c r="Q564" i="6" s="1"/>
  <c r="E564" i="6"/>
  <c r="AA564" i="6" s="1"/>
  <c r="D564" i="6"/>
  <c r="C564" i="6"/>
  <c r="AK563" i="6"/>
  <c r="AJ563" i="6"/>
  <c r="AA563" i="6"/>
  <c r="M563" i="6"/>
  <c r="L563" i="6"/>
  <c r="K563" i="6"/>
  <c r="J563" i="6"/>
  <c r="I563" i="6"/>
  <c r="H563" i="6"/>
  <c r="G563" i="6"/>
  <c r="F563" i="6"/>
  <c r="E563" i="6"/>
  <c r="P563" i="6" s="1"/>
  <c r="D563" i="6"/>
  <c r="Z563" i="6" s="1"/>
  <c r="C563" i="6"/>
  <c r="AG562" i="6"/>
  <c r="AF562" i="6"/>
  <c r="U562" i="6"/>
  <c r="T562" i="6"/>
  <c r="S562" i="6"/>
  <c r="M562" i="6"/>
  <c r="L562" i="6"/>
  <c r="AH562" i="6" s="1"/>
  <c r="K562" i="6"/>
  <c r="V562" i="6" s="1"/>
  <c r="J562" i="6"/>
  <c r="AQ562" i="6" s="1"/>
  <c r="I562" i="6"/>
  <c r="H562" i="6"/>
  <c r="G562" i="6"/>
  <c r="F562" i="6"/>
  <c r="E562" i="6"/>
  <c r="D562" i="6"/>
  <c r="C562" i="6"/>
  <c r="AJ562" i="6" s="1"/>
  <c r="AL561" i="6"/>
  <c r="AC561" i="6"/>
  <c r="V561" i="6"/>
  <c r="U561" i="6"/>
  <c r="R561" i="6"/>
  <c r="M561" i="6"/>
  <c r="L561" i="6"/>
  <c r="K561" i="6"/>
  <c r="J561" i="6"/>
  <c r="I561" i="6"/>
  <c r="H561" i="6"/>
  <c r="G561" i="6"/>
  <c r="AN561" i="6" s="1"/>
  <c r="F561" i="6"/>
  <c r="E561" i="6"/>
  <c r="D561" i="6"/>
  <c r="C561" i="6"/>
  <c r="AJ561" i="6" s="1"/>
  <c r="AQ560" i="6"/>
  <c r="U560" i="6"/>
  <c r="M560" i="6"/>
  <c r="L560" i="6"/>
  <c r="AH560" i="6" s="1"/>
  <c r="K560" i="6"/>
  <c r="J560" i="6"/>
  <c r="AF560" i="6" s="1"/>
  <c r="I560" i="6"/>
  <c r="H560" i="6"/>
  <c r="S560" i="6" s="1"/>
  <c r="G560" i="6"/>
  <c r="R560" i="6" s="1"/>
  <c r="F560" i="6"/>
  <c r="AB560" i="6" s="1"/>
  <c r="E560" i="6"/>
  <c r="AL560" i="6" s="1"/>
  <c r="D560" i="6"/>
  <c r="O560" i="6" s="1"/>
  <c r="C560" i="6"/>
  <c r="N560" i="6" s="1"/>
  <c r="M559" i="6"/>
  <c r="L559" i="6"/>
  <c r="K559" i="6"/>
  <c r="J559" i="6"/>
  <c r="U559" i="6" s="1"/>
  <c r="I559" i="6"/>
  <c r="T559" i="6" s="1"/>
  <c r="H559" i="6"/>
  <c r="G559" i="6"/>
  <c r="F559" i="6"/>
  <c r="E559" i="6"/>
  <c r="D559" i="6"/>
  <c r="C559" i="6"/>
  <c r="AE558" i="6"/>
  <c r="AB558" i="6"/>
  <c r="Q558" i="6"/>
  <c r="M558" i="6"/>
  <c r="L558" i="6"/>
  <c r="K558" i="6"/>
  <c r="J558" i="6"/>
  <c r="AF558" i="6" s="1"/>
  <c r="I558" i="6"/>
  <c r="H558" i="6"/>
  <c r="G558" i="6"/>
  <c r="F558" i="6"/>
  <c r="AM558" i="6" s="1"/>
  <c r="E558" i="6"/>
  <c r="P558" i="6" s="1"/>
  <c r="D558" i="6"/>
  <c r="Z558" i="6" s="1"/>
  <c r="C558" i="6"/>
  <c r="AO557" i="6"/>
  <c r="AK557" i="6"/>
  <c r="Z557" i="6"/>
  <c r="O557" i="6"/>
  <c r="M557" i="6"/>
  <c r="AI557" i="6" s="1"/>
  <c r="L557" i="6"/>
  <c r="W557" i="6" s="1"/>
  <c r="K557" i="6"/>
  <c r="J557" i="6"/>
  <c r="I557" i="6"/>
  <c r="AP557" i="6" s="1"/>
  <c r="H557" i="6"/>
  <c r="G557" i="6"/>
  <c r="F557" i="6"/>
  <c r="AB557" i="6" s="1"/>
  <c r="E557" i="6"/>
  <c r="P557" i="6" s="1"/>
  <c r="D557" i="6"/>
  <c r="C557" i="6"/>
  <c r="Y557" i="6" s="1"/>
  <c r="AR556" i="6"/>
  <c r="AO556" i="6"/>
  <c r="AJ556" i="6"/>
  <c r="AD556" i="6"/>
  <c r="W556" i="6"/>
  <c r="M556" i="6"/>
  <c r="AT556" i="6" s="1"/>
  <c r="L556" i="6"/>
  <c r="K556" i="6"/>
  <c r="J556" i="6"/>
  <c r="I556" i="6"/>
  <c r="H556" i="6"/>
  <c r="S556" i="6" s="1"/>
  <c r="G556" i="6"/>
  <c r="F556" i="6"/>
  <c r="E556" i="6"/>
  <c r="D556" i="6"/>
  <c r="C556" i="6"/>
  <c r="Y556" i="6" s="1"/>
  <c r="AC555" i="6"/>
  <c r="U555" i="6"/>
  <c r="T555" i="6"/>
  <c r="M555" i="6"/>
  <c r="L555" i="6"/>
  <c r="K555" i="6"/>
  <c r="J555" i="6"/>
  <c r="AQ555" i="6" s="1"/>
  <c r="I555" i="6"/>
  <c r="AE555" i="6" s="1"/>
  <c r="H555" i="6"/>
  <c r="G555" i="6"/>
  <c r="F555" i="6"/>
  <c r="E555" i="6"/>
  <c r="D555" i="6"/>
  <c r="Z555" i="6" s="1"/>
  <c r="C555" i="6"/>
  <c r="AQ554" i="6"/>
  <c r="AC554" i="6"/>
  <c r="X554" i="6"/>
  <c r="U554" i="6"/>
  <c r="M554" i="6"/>
  <c r="AT554" i="6" s="1"/>
  <c r="L554" i="6"/>
  <c r="K554" i="6"/>
  <c r="AR554" i="6" s="1"/>
  <c r="J554" i="6"/>
  <c r="AF554" i="6" s="1"/>
  <c r="I554" i="6"/>
  <c r="H554" i="6"/>
  <c r="AO554" i="6" s="1"/>
  <c r="G554" i="6"/>
  <c r="AN554" i="6" s="1"/>
  <c r="F554" i="6"/>
  <c r="E554" i="6"/>
  <c r="D554" i="6"/>
  <c r="O554" i="6" s="1"/>
  <c r="C554" i="6"/>
  <c r="AK553" i="6"/>
  <c r="AJ553" i="6"/>
  <c r="AC553" i="6"/>
  <c r="M553" i="6"/>
  <c r="L553" i="6"/>
  <c r="K553" i="6"/>
  <c r="J553" i="6"/>
  <c r="I553" i="6"/>
  <c r="H553" i="6"/>
  <c r="AD553" i="6" s="1"/>
  <c r="G553" i="6"/>
  <c r="F553" i="6"/>
  <c r="E553" i="6"/>
  <c r="D553" i="6"/>
  <c r="Z553" i="6" s="1"/>
  <c r="C553" i="6"/>
  <c r="AE552" i="6"/>
  <c r="AD552" i="6"/>
  <c r="AC552" i="6"/>
  <c r="S552" i="6"/>
  <c r="M552" i="6"/>
  <c r="L552" i="6"/>
  <c r="K552" i="6"/>
  <c r="AG552" i="6" s="1"/>
  <c r="J552" i="6"/>
  <c r="AF552" i="6" s="1"/>
  <c r="I552" i="6"/>
  <c r="H552" i="6"/>
  <c r="AO552" i="6" s="1"/>
  <c r="G552" i="6"/>
  <c r="F552" i="6"/>
  <c r="Q552" i="6" s="1"/>
  <c r="E552" i="6"/>
  <c r="P552" i="6" s="1"/>
  <c r="D552" i="6"/>
  <c r="O552" i="6" s="1"/>
  <c r="C552" i="6"/>
  <c r="N552" i="6" s="1"/>
  <c r="AS551" i="6"/>
  <c r="T551" i="6"/>
  <c r="Q551" i="6"/>
  <c r="M551" i="6"/>
  <c r="L551" i="6"/>
  <c r="K551" i="6"/>
  <c r="AR551" i="6" s="1"/>
  <c r="J551" i="6"/>
  <c r="AQ551" i="6" s="1"/>
  <c r="I551" i="6"/>
  <c r="AE551" i="6" s="1"/>
  <c r="H551" i="6"/>
  <c r="G551" i="6"/>
  <c r="R551" i="6" s="1"/>
  <c r="F551" i="6"/>
  <c r="E551" i="6"/>
  <c r="D551" i="6"/>
  <c r="O551" i="6" s="1"/>
  <c r="C551" i="6"/>
  <c r="N551" i="6" s="1"/>
  <c r="AR550" i="6"/>
  <c r="AG550" i="6"/>
  <c r="AF550" i="6"/>
  <c r="M550" i="6"/>
  <c r="L550" i="6"/>
  <c r="W550" i="6" s="1"/>
  <c r="K550" i="6"/>
  <c r="V550" i="6" s="1"/>
  <c r="J550" i="6"/>
  <c r="I550" i="6"/>
  <c r="H550" i="6"/>
  <c r="S550" i="6" s="1"/>
  <c r="G550" i="6"/>
  <c r="F550" i="6"/>
  <c r="E550" i="6"/>
  <c r="D550" i="6"/>
  <c r="C550" i="6"/>
  <c r="AJ550" i="6" s="1"/>
  <c r="W549" i="6"/>
  <c r="U549" i="6"/>
  <c r="T549" i="6"/>
  <c r="R549" i="6"/>
  <c r="M549" i="6"/>
  <c r="L549" i="6"/>
  <c r="AS549" i="6" s="1"/>
  <c r="K549" i="6"/>
  <c r="J549" i="6"/>
  <c r="I549" i="6"/>
  <c r="AE549" i="6" s="1"/>
  <c r="H549" i="6"/>
  <c r="G549" i="6"/>
  <c r="F549" i="6"/>
  <c r="Q549" i="6" s="1"/>
  <c r="E549" i="6"/>
  <c r="D549" i="6"/>
  <c r="Z549" i="6" s="1"/>
  <c r="C549" i="6"/>
  <c r="AJ549" i="6" s="1"/>
  <c r="AJ548" i="6"/>
  <c r="AG548" i="6"/>
  <c r="X548" i="6"/>
  <c r="O548" i="6"/>
  <c r="N548" i="6"/>
  <c r="M548" i="6"/>
  <c r="AT548" i="6" s="1"/>
  <c r="L548" i="6"/>
  <c r="K548" i="6"/>
  <c r="J548" i="6"/>
  <c r="U548" i="6" s="1"/>
  <c r="I548" i="6"/>
  <c r="H548" i="6"/>
  <c r="S548" i="6" s="1"/>
  <c r="G548" i="6"/>
  <c r="F548" i="6"/>
  <c r="AB548" i="6" s="1"/>
  <c r="E548" i="6"/>
  <c r="D548" i="6"/>
  <c r="AK548" i="6" s="1"/>
  <c r="C548" i="6"/>
  <c r="Y548" i="6" s="1"/>
  <c r="AK547" i="6"/>
  <c r="AH547" i="6"/>
  <c r="AD547" i="6"/>
  <c r="O547" i="6"/>
  <c r="M547" i="6"/>
  <c r="AI547" i="6" s="1"/>
  <c r="L547" i="6"/>
  <c r="K547" i="6"/>
  <c r="J547" i="6"/>
  <c r="U547" i="6" s="1"/>
  <c r="I547" i="6"/>
  <c r="H547" i="6"/>
  <c r="G547" i="6"/>
  <c r="F547" i="6"/>
  <c r="AM547" i="6" s="1"/>
  <c r="E547" i="6"/>
  <c r="D547" i="6"/>
  <c r="Z547" i="6" s="1"/>
  <c r="C547" i="6"/>
  <c r="Y547" i="6" s="1"/>
  <c r="AR546" i="6"/>
  <c r="AO546" i="6"/>
  <c r="AD546" i="6"/>
  <c r="X546" i="6"/>
  <c r="U546" i="6"/>
  <c r="S546" i="6"/>
  <c r="Q546" i="6"/>
  <c r="P546" i="6"/>
  <c r="M546" i="6"/>
  <c r="AT546" i="6" s="1"/>
  <c r="L546" i="6"/>
  <c r="AS546" i="6" s="1"/>
  <c r="K546" i="6"/>
  <c r="V546" i="6" s="1"/>
  <c r="J546" i="6"/>
  <c r="I546" i="6"/>
  <c r="H546" i="6"/>
  <c r="G546" i="6"/>
  <c r="AN546" i="6" s="1"/>
  <c r="F546" i="6"/>
  <c r="E546" i="6"/>
  <c r="AA546" i="6" s="1"/>
  <c r="D546" i="6"/>
  <c r="Z546" i="6" s="1"/>
  <c r="C546" i="6"/>
  <c r="U545" i="6"/>
  <c r="M545" i="6"/>
  <c r="AI545" i="6" s="1"/>
  <c r="L545" i="6"/>
  <c r="K545" i="6"/>
  <c r="J545" i="6"/>
  <c r="AQ545" i="6" s="1"/>
  <c r="I545" i="6"/>
  <c r="H545" i="6"/>
  <c r="AO545" i="6" s="1"/>
  <c r="G545" i="6"/>
  <c r="R545" i="6" s="1"/>
  <c r="F545" i="6"/>
  <c r="E545" i="6"/>
  <c r="AA545" i="6" s="1"/>
  <c r="D545" i="6"/>
  <c r="C545" i="6"/>
  <c r="Y545" i="6" s="1"/>
  <c r="AD544" i="6"/>
  <c r="AA544" i="6"/>
  <c r="R544" i="6"/>
  <c r="M544" i="6"/>
  <c r="L544" i="6"/>
  <c r="K544" i="6"/>
  <c r="J544" i="6"/>
  <c r="AF544" i="6" s="1"/>
  <c r="I544" i="6"/>
  <c r="H544" i="6"/>
  <c r="G544" i="6"/>
  <c r="F544" i="6"/>
  <c r="AB544" i="6" s="1"/>
  <c r="E544" i="6"/>
  <c r="AL544" i="6" s="1"/>
  <c r="D544" i="6"/>
  <c r="AK544" i="6" s="1"/>
  <c r="C544" i="6"/>
  <c r="N544" i="6" s="1"/>
  <c r="AK543" i="6"/>
  <c r="AF543" i="6"/>
  <c r="R543" i="6"/>
  <c r="Q543" i="6"/>
  <c r="M543" i="6"/>
  <c r="AT543" i="6" s="1"/>
  <c r="L543" i="6"/>
  <c r="K543" i="6"/>
  <c r="J543" i="6"/>
  <c r="AQ543" i="6" s="1"/>
  <c r="I543" i="6"/>
  <c r="H543" i="6"/>
  <c r="S543" i="6" s="1"/>
  <c r="G543" i="6"/>
  <c r="AN543" i="6" s="1"/>
  <c r="F543" i="6"/>
  <c r="AB543" i="6" s="1"/>
  <c r="E543" i="6"/>
  <c r="D543" i="6"/>
  <c r="Z543" i="6" s="1"/>
  <c r="C543" i="6"/>
  <c r="AS542" i="6"/>
  <c r="M542" i="6"/>
  <c r="X542" i="6" s="1"/>
  <c r="L542" i="6"/>
  <c r="K542" i="6"/>
  <c r="J542" i="6"/>
  <c r="I542" i="6"/>
  <c r="H542" i="6"/>
  <c r="G542" i="6"/>
  <c r="F542" i="6"/>
  <c r="E542" i="6"/>
  <c r="D542" i="6"/>
  <c r="O542" i="6" s="1"/>
  <c r="C542" i="6"/>
  <c r="AP541" i="6"/>
  <c r="Q541" i="6"/>
  <c r="O541" i="6"/>
  <c r="M541" i="6"/>
  <c r="AT541" i="6" s="1"/>
  <c r="L541" i="6"/>
  <c r="K541" i="6"/>
  <c r="J541" i="6"/>
  <c r="I541" i="6"/>
  <c r="AE541" i="6" s="1"/>
  <c r="H541" i="6"/>
  <c r="S541" i="6" s="1"/>
  <c r="G541" i="6"/>
  <c r="AN541" i="6" s="1"/>
  <c r="F541" i="6"/>
  <c r="AB541" i="6" s="1"/>
  <c r="E541" i="6"/>
  <c r="D541" i="6"/>
  <c r="C541" i="6"/>
  <c r="AQ540" i="6"/>
  <c r="AP540" i="6"/>
  <c r="AL540" i="6"/>
  <c r="AF540" i="6"/>
  <c r="W540" i="6"/>
  <c r="M540" i="6"/>
  <c r="AT540" i="6" s="1"/>
  <c r="L540" i="6"/>
  <c r="AH540" i="6" s="1"/>
  <c r="K540" i="6"/>
  <c r="J540" i="6"/>
  <c r="U540" i="6" s="1"/>
  <c r="I540" i="6"/>
  <c r="H540" i="6"/>
  <c r="G540" i="6"/>
  <c r="R540" i="6" s="1"/>
  <c r="F540" i="6"/>
  <c r="AB540" i="6" s="1"/>
  <c r="E540" i="6"/>
  <c r="D540" i="6"/>
  <c r="O540" i="6" s="1"/>
  <c r="C540" i="6"/>
  <c r="AG539" i="6"/>
  <c r="AF539" i="6"/>
  <c r="Z539" i="6"/>
  <c r="M539" i="6"/>
  <c r="L539" i="6"/>
  <c r="AH539" i="6" s="1"/>
  <c r="K539" i="6"/>
  <c r="J539" i="6"/>
  <c r="I539" i="6"/>
  <c r="H539" i="6"/>
  <c r="AD539" i="6" s="1"/>
  <c r="G539" i="6"/>
  <c r="F539" i="6"/>
  <c r="E539" i="6"/>
  <c r="D539" i="6"/>
  <c r="AK539" i="6" s="1"/>
  <c r="C539" i="6"/>
  <c r="AJ539" i="6" s="1"/>
  <c r="AR538" i="6"/>
  <c r="AO538" i="6"/>
  <c r="AG538" i="6"/>
  <c r="S538" i="6"/>
  <c r="M538" i="6"/>
  <c r="L538" i="6"/>
  <c r="K538" i="6"/>
  <c r="V538" i="6" s="1"/>
  <c r="J538" i="6"/>
  <c r="AQ538" i="6" s="1"/>
  <c r="I538" i="6"/>
  <c r="H538" i="6"/>
  <c r="AD538" i="6" s="1"/>
  <c r="G538" i="6"/>
  <c r="F538" i="6"/>
  <c r="E538" i="6"/>
  <c r="P538" i="6" s="1"/>
  <c r="D538" i="6"/>
  <c r="AK538" i="6" s="1"/>
  <c r="C538" i="6"/>
  <c r="AP537" i="6"/>
  <c r="AO537" i="6"/>
  <c r="M537" i="6"/>
  <c r="L537" i="6"/>
  <c r="K537" i="6"/>
  <c r="J537" i="6"/>
  <c r="I537" i="6"/>
  <c r="H537" i="6"/>
  <c r="G537" i="6"/>
  <c r="R537" i="6" s="1"/>
  <c r="F537" i="6"/>
  <c r="E537" i="6"/>
  <c r="D537" i="6"/>
  <c r="O537" i="6" s="1"/>
  <c r="C537" i="6"/>
  <c r="AJ537" i="6" s="1"/>
  <c r="AB536" i="6"/>
  <c r="W536" i="6"/>
  <c r="M536" i="6"/>
  <c r="L536" i="6"/>
  <c r="K536" i="6"/>
  <c r="J536" i="6"/>
  <c r="I536" i="6"/>
  <c r="H536" i="6"/>
  <c r="S536" i="6" s="1"/>
  <c r="G536" i="6"/>
  <c r="F536" i="6"/>
  <c r="E536" i="6"/>
  <c r="D536" i="6"/>
  <c r="O536" i="6" s="1"/>
  <c r="C536" i="6"/>
  <c r="Y536" i="6" s="1"/>
  <c r="AJ535" i="6"/>
  <c r="AI535" i="6"/>
  <c r="M535" i="6"/>
  <c r="AT535" i="6" s="1"/>
  <c r="L535" i="6"/>
  <c r="W535" i="6" s="1"/>
  <c r="K535" i="6"/>
  <c r="AG535" i="6" s="1"/>
  <c r="J535" i="6"/>
  <c r="I535" i="6"/>
  <c r="T535" i="6" s="1"/>
  <c r="H535" i="6"/>
  <c r="G535" i="6"/>
  <c r="AC535" i="6" s="1"/>
  <c r="F535" i="6"/>
  <c r="AM535" i="6" s="1"/>
  <c r="E535" i="6"/>
  <c r="D535" i="6"/>
  <c r="C535" i="6"/>
  <c r="AM534" i="6"/>
  <c r="AB534" i="6"/>
  <c r="M534" i="6"/>
  <c r="L534" i="6"/>
  <c r="AS534" i="6" s="1"/>
  <c r="K534" i="6"/>
  <c r="J534" i="6"/>
  <c r="I534" i="6"/>
  <c r="H534" i="6"/>
  <c r="S534" i="6" s="1"/>
  <c r="G534" i="6"/>
  <c r="AN534" i="6" s="1"/>
  <c r="F534" i="6"/>
  <c r="Q534" i="6" s="1"/>
  <c r="E534" i="6"/>
  <c r="P534" i="6" s="1"/>
  <c r="D534" i="6"/>
  <c r="C534" i="6"/>
  <c r="AM533" i="6"/>
  <c r="AJ533" i="6"/>
  <c r="M533" i="6"/>
  <c r="AI533" i="6" s="1"/>
  <c r="L533" i="6"/>
  <c r="W533" i="6" s="1"/>
  <c r="K533" i="6"/>
  <c r="J533" i="6"/>
  <c r="I533" i="6"/>
  <c r="AP533" i="6" s="1"/>
  <c r="H533" i="6"/>
  <c r="G533" i="6"/>
  <c r="AN533" i="6" s="1"/>
  <c r="F533" i="6"/>
  <c r="AB533" i="6" s="1"/>
  <c r="E533" i="6"/>
  <c r="AL533" i="6" s="1"/>
  <c r="D533" i="6"/>
  <c r="Z533" i="6" s="1"/>
  <c r="C533" i="6"/>
  <c r="Y533" i="6" s="1"/>
  <c r="AC532" i="6"/>
  <c r="X532" i="6"/>
  <c r="M532" i="6"/>
  <c r="AT532" i="6" s="1"/>
  <c r="L532" i="6"/>
  <c r="K532" i="6"/>
  <c r="V532" i="6" s="1"/>
  <c r="J532" i="6"/>
  <c r="I532" i="6"/>
  <c r="H532" i="6"/>
  <c r="G532" i="6"/>
  <c r="R532" i="6" s="1"/>
  <c r="F532" i="6"/>
  <c r="E532" i="6"/>
  <c r="AA532" i="6" s="1"/>
  <c r="D532" i="6"/>
  <c r="C532" i="6"/>
  <c r="AK531" i="6"/>
  <c r="Z531" i="6"/>
  <c r="O531" i="6"/>
  <c r="M531" i="6"/>
  <c r="AI531" i="6" s="1"/>
  <c r="L531" i="6"/>
  <c r="K531" i="6"/>
  <c r="AR531" i="6" s="1"/>
  <c r="J531" i="6"/>
  <c r="I531" i="6"/>
  <c r="H531" i="6"/>
  <c r="G531" i="6"/>
  <c r="F531" i="6"/>
  <c r="E531" i="6"/>
  <c r="AA531" i="6" s="1"/>
  <c r="D531" i="6"/>
  <c r="C531" i="6"/>
  <c r="AC530" i="6"/>
  <c r="AA530" i="6"/>
  <c r="Q530" i="6"/>
  <c r="M530" i="6"/>
  <c r="AI530" i="6" s="1"/>
  <c r="L530" i="6"/>
  <c r="AS530" i="6" s="1"/>
  <c r="K530" i="6"/>
  <c r="J530" i="6"/>
  <c r="AF530" i="6" s="1"/>
  <c r="I530" i="6"/>
  <c r="AE530" i="6" s="1"/>
  <c r="H530" i="6"/>
  <c r="G530" i="6"/>
  <c r="R530" i="6" s="1"/>
  <c r="F530" i="6"/>
  <c r="AM530" i="6" s="1"/>
  <c r="E530" i="6"/>
  <c r="AL530" i="6" s="1"/>
  <c r="D530" i="6"/>
  <c r="C530" i="6"/>
  <c r="N530" i="6" s="1"/>
  <c r="AO529" i="6"/>
  <c r="T529" i="6"/>
  <c r="M529" i="6"/>
  <c r="AT529" i="6" s="1"/>
  <c r="L529" i="6"/>
  <c r="K529" i="6"/>
  <c r="J529" i="6"/>
  <c r="I529" i="6"/>
  <c r="H529" i="6"/>
  <c r="G529" i="6"/>
  <c r="AN529" i="6" s="1"/>
  <c r="F529" i="6"/>
  <c r="AM529" i="6" s="1"/>
  <c r="E529" i="6"/>
  <c r="D529" i="6"/>
  <c r="Z529" i="6" s="1"/>
  <c r="C529" i="6"/>
  <c r="AR528" i="6"/>
  <c r="X528" i="6"/>
  <c r="U528" i="6"/>
  <c r="T528" i="6"/>
  <c r="P528" i="6"/>
  <c r="O528" i="6"/>
  <c r="M528" i="6"/>
  <c r="L528" i="6"/>
  <c r="K528" i="6"/>
  <c r="J528" i="6"/>
  <c r="AQ528" i="6" s="1"/>
  <c r="I528" i="6"/>
  <c r="AE528" i="6" s="1"/>
  <c r="H528" i="6"/>
  <c r="AD528" i="6" s="1"/>
  <c r="G528" i="6"/>
  <c r="F528" i="6"/>
  <c r="E528" i="6"/>
  <c r="D528" i="6"/>
  <c r="C528" i="6"/>
  <c r="N528" i="6" s="1"/>
  <c r="AR527" i="6"/>
  <c r="AL527" i="6"/>
  <c r="AC527" i="6"/>
  <c r="O527" i="6"/>
  <c r="M527" i="6"/>
  <c r="L527" i="6"/>
  <c r="K527" i="6"/>
  <c r="J527" i="6"/>
  <c r="I527" i="6"/>
  <c r="H527" i="6"/>
  <c r="G527" i="6"/>
  <c r="F527" i="6"/>
  <c r="E527" i="6"/>
  <c r="P527" i="6" s="1"/>
  <c r="D527" i="6"/>
  <c r="C527" i="6"/>
  <c r="AE526" i="6"/>
  <c r="AA526" i="6"/>
  <c r="U526" i="6"/>
  <c r="O526" i="6"/>
  <c r="M526" i="6"/>
  <c r="L526" i="6"/>
  <c r="K526" i="6"/>
  <c r="J526" i="6"/>
  <c r="AQ526" i="6" s="1"/>
  <c r="I526" i="6"/>
  <c r="AP526" i="6" s="1"/>
  <c r="H526" i="6"/>
  <c r="G526" i="6"/>
  <c r="F526" i="6"/>
  <c r="Q526" i="6" s="1"/>
  <c r="E526" i="6"/>
  <c r="D526" i="6"/>
  <c r="C526" i="6"/>
  <c r="AJ526" i="6" s="1"/>
  <c r="AC525" i="6"/>
  <c r="R525" i="6"/>
  <c r="Q525" i="6"/>
  <c r="M525" i="6"/>
  <c r="AI525" i="6" s="1"/>
  <c r="L525" i="6"/>
  <c r="K525" i="6"/>
  <c r="J525" i="6"/>
  <c r="I525" i="6"/>
  <c r="H525" i="6"/>
  <c r="S525" i="6" s="1"/>
  <c r="G525" i="6"/>
  <c r="AN525" i="6" s="1"/>
  <c r="F525" i="6"/>
  <c r="E525" i="6"/>
  <c r="AA525" i="6" s="1"/>
  <c r="D525" i="6"/>
  <c r="O525" i="6" s="1"/>
  <c r="C525" i="6"/>
  <c r="AJ525" i="6" s="1"/>
  <c r="AI524" i="6"/>
  <c r="AF524" i="6"/>
  <c r="W524" i="6"/>
  <c r="U524" i="6"/>
  <c r="M524" i="6"/>
  <c r="L524" i="6"/>
  <c r="AH524" i="6" s="1"/>
  <c r="K524" i="6"/>
  <c r="AG524" i="6" s="1"/>
  <c r="J524" i="6"/>
  <c r="AQ524" i="6" s="1"/>
  <c r="I524" i="6"/>
  <c r="T524" i="6" s="1"/>
  <c r="H524" i="6"/>
  <c r="G524" i="6"/>
  <c r="F524" i="6"/>
  <c r="Q524" i="6" s="1"/>
  <c r="E524" i="6"/>
  <c r="D524" i="6"/>
  <c r="C524" i="6"/>
  <c r="AS523" i="6"/>
  <c r="M523" i="6"/>
  <c r="AT523" i="6" s="1"/>
  <c r="L523" i="6"/>
  <c r="AH523" i="6" s="1"/>
  <c r="K523" i="6"/>
  <c r="J523" i="6"/>
  <c r="I523" i="6"/>
  <c r="H523" i="6"/>
  <c r="G523" i="6"/>
  <c r="AC523" i="6" s="1"/>
  <c r="F523" i="6"/>
  <c r="E523" i="6"/>
  <c r="AL523" i="6" s="1"/>
  <c r="D523" i="6"/>
  <c r="O523" i="6" s="1"/>
  <c r="C523" i="6"/>
  <c r="N523" i="6" s="1"/>
  <c r="AM522" i="6"/>
  <c r="W522" i="6"/>
  <c r="U522" i="6"/>
  <c r="N522" i="6"/>
  <c r="M522" i="6"/>
  <c r="L522" i="6"/>
  <c r="K522" i="6"/>
  <c r="J522" i="6"/>
  <c r="I522" i="6"/>
  <c r="T522" i="6" s="1"/>
  <c r="H522" i="6"/>
  <c r="G522" i="6"/>
  <c r="F522" i="6"/>
  <c r="E522" i="6"/>
  <c r="D522" i="6"/>
  <c r="Z522" i="6" s="1"/>
  <c r="C522" i="6"/>
  <c r="Y522" i="6" s="1"/>
  <c r="AM521" i="6"/>
  <c r="AJ521" i="6"/>
  <c r="Y521" i="6"/>
  <c r="M521" i="6"/>
  <c r="L521" i="6"/>
  <c r="W521" i="6" s="1"/>
  <c r="K521" i="6"/>
  <c r="J521" i="6"/>
  <c r="U521" i="6" s="1"/>
  <c r="I521" i="6"/>
  <c r="H521" i="6"/>
  <c r="G521" i="6"/>
  <c r="F521" i="6"/>
  <c r="AB521" i="6" s="1"/>
  <c r="E521" i="6"/>
  <c r="AL521" i="6" s="1"/>
  <c r="D521" i="6"/>
  <c r="Z521" i="6" s="1"/>
  <c r="C521" i="6"/>
  <c r="N521" i="6" s="1"/>
  <c r="AO520" i="6"/>
  <c r="AJ520" i="6"/>
  <c r="S520" i="6"/>
  <c r="R520" i="6"/>
  <c r="N520" i="6"/>
  <c r="M520" i="6"/>
  <c r="L520" i="6"/>
  <c r="W520" i="6" s="1"/>
  <c r="K520" i="6"/>
  <c r="V520" i="6" s="1"/>
  <c r="J520" i="6"/>
  <c r="AQ520" i="6" s="1"/>
  <c r="I520" i="6"/>
  <c r="H520" i="6"/>
  <c r="AD520" i="6" s="1"/>
  <c r="G520" i="6"/>
  <c r="AC520" i="6" s="1"/>
  <c r="F520" i="6"/>
  <c r="E520" i="6"/>
  <c r="AA520" i="6" s="1"/>
  <c r="D520" i="6"/>
  <c r="C520" i="6"/>
  <c r="Y520" i="6" s="1"/>
  <c r="AT519" i="6"/>
  <c r="AS519" i="6"/>
  <c r="AI519" i="6"/>
  <c r="AF519" i="6"/>
  <c r="M519" i="6"/>
  <c r="X519" i="6" s="1"/>
  <c r="L519" i="6"/>
  <c r="K519" i="6"/>
  <c r="J519" i="6"/>
  <c r="I519" i="6"/>
  <c r="H519" i="6"/>
  <c r="S519" i="6" s="1"/>
  <c r="G519" i="6"/>
  <c r="F519" i="6"/>
  <c r="E519" i="6"/>
  <c r="D519" i="6"/>
  <c r="O519" i="6" s="1"/>
  <c r="C519" i="6"/>
  <c r="AJ518" i="6"/>
  <c r="M518" i="6"/>
  <c r="L518" i="6"/>
  <c r="AS518" i="6" s="1"/>
  <c r="K518" i="6"/>
  <c r="J518" i="6"/>
  <c r="I518" i="6"/>
  <c r="H518" i="6"/>
  <c r="AO518" i="6" s="1"/>
  <c r="G518" i="6"/>
  <c r="AC518" i="6" s="1"/>
  <c r="F518" i="6"/>
  <c r="AB518" i="6" s="1"/>
  <c r="E518" i="6"/>
  <c r="D518" i="6"/>
  <c r="C518" i="6"/>
  <c r="AD517" i="6"/>
  <c r="Y517" i="6"/>
  <c r="N517" i="6"/>
  <c r="M517" i="6"/>
  <c r="L517" i="6"/>
  <c r="AH517" i="6" s="1"/>
  <c r="K517" i="6"/>
  <c r="J517" i="6"/>
  <c r="AQ517" i="6" s="1"/>
  <c r="I517" i="6"/>
  <c r="AP517" i="6" s="1"/>
  <c r="H517" i="6"/>
  <c r="G517" i="6"/>
  <c r="AC517" i="6" s="1"/>
  <c r="F517" i="6"/>
  <c r="E517" i="6"/>
  <c r="D517" i="6"/>
  <c r="Z517" i="6" s="1"/>
  <c r="C517" i="6"/>
  <c r="AJ517" i="6" s="1"/>
  <c r="AM516" i="6"/>
  <c r="AF516" i="6"/>
  <c r="AD516" i="6"/>
  <c r="S516" i="6"/>
  <c r="M516" i="6"/>
  <c r="L516" i="6"/>
  <c r="K516" i="6"/>
  <c r="J516" i="6"/>
  <c r="I516" i="6"/>
  <c r="T516" i="6" s="1"/>
  <c r="H516" i="6"/>
  <c r="AO516" i="6" s="1"/>
  <c r="G516" i="6"/>
  <c r="R516" i="6" s="1"/>
  <c r="F516" i="6"/>
  <c r="E516" i="6"/>
  <c r="P516" i="6" s="1"/>
  <c r="D516" i="6"/>
  <c r="C516" i="6"/>
  <c r="T515" i="6"/>
  <c r="M515" i="6"/>
  <c r="L515" i="6"/>
  <c r="AS515" i="6" s="1"/>
  <c r="K515" i="6"/>
  <c r="AR515" i="6" s="1"/>
  <c r="J515" i="6"/>
  <c r="I515" i="6"/>
  <c r="H515" i="6"/>
  <c r="AD515" i="6" s="1"/>
  <c r="G515" i="6"/>
  <c r="R515" i="6" s="1"/>
  <c r="F515" i="6"/>
  <c r="E515" i="6"/>
  <c r="AA515" i="6" s="1"/>
  <c r="D515" i="6"/>
  <c r="O515" i="6" s="1"/>
  <c r="C515" i="6"/>
  <c r="AJ514" i="6"/>
  <c r="AE514" i="6"/>
  <c r="Z514" i="6"/>
  <c r="X514" i="6"/>
  <c r="T514" i="6"/>
  <c r="O514" i="6"/>
  <c r="M514" i="6"/>
  <c r="AT514" i="6" s="1"/>
  <c r="L514" i="6"/>
  <c r="W514" i="6" s="1"/>
  <c r="K514" i="6"/>
  <c r="J514" i="6"/>
  <c r="I514" i="6"/>
  <c r="AP514" i="6" s="1"/>
  <c r="H514" i="6"/>
  <c r="S514" i="6" s="1"/>
  <c r="G514" i="6"/>
  <c r="AN514" i="6" s="1"/>
  <c r="F514" i="6"/>
  <c r="E514" i="6"/>
  <c r="D514" i="6"/>
  <c r="AK514" i="6" s="1"/>
  <c r="C514" i="6"/>
  <c r="AK513" i="6"/>
  <c r="M513" i="6"/>
  <c r="L513" i="6"/>
  <c r="K513" i="6"/>
  <c r="J513" i="6"/>
  <c r="AF513" i="6" s="1"/>
  <c r="I513" i="6"/>
  <c r="H513" i="6"/>
  <c r="G513" i="6"/>
  <c r="F513" i="6"/>
  <c r="Q513" i="6" s="1"/>
  <c r="E513" i="6"/>
  <c r="D513" i="6"/>
  <c r="O513" i="6" s="1"/>
  <c r="C513" i="6"/>
  <c r="AG512" i="6"/>
  <c r="U512" i="6"/>
  <c r="S512" i="6"/>
  <c r="R512" i="6"/>
  <c r="N512" i="6"/>
  <c r="M512" i="6"/>
  <c r="AI512" i="6" s="1"/>
  <c r="L512" i="6"/>
  <c r="AS512" i="6" s="1"/>
  <c r="K512" i="6"/>
  <c r="J512" i="6"/>
  <c r="AQ512" i="6" s="1"/>
  <c r="I512" i="6"/>
  <c r="H512" i="6"/>
  <c r="G512" i="6"/>
  <c r="AC512" i="6" s="1"/>
  <c r="F512" i="6"/>
  <c r="Q512" i="6" s="1"/>
  <c r="E512" i="6"/>
  <c r="D512" i="6"/>
  <c r="C512" i="6"/>
  <c r="AT511" i="6"/>
  <c r="AD511" i="6"/>
  <c r="X511" i="6"/>
  <c r="U511" i="6"/>
  <c r="R511" i="6"/>
  <c r="M511" i="6"/>
  <c r="AI511" i="6" s="1"/>
  <c r="L511" i="6"/>
  <c r="K511" i="6"/>
  <c r="V511" i="6" s="1"/>
  <c r="J511" i="6"/>
  <c r="I511" i="6"/>
  <c r="T511" i="6" s="1"/>
  <c r="H511" i="6"/>
  <c r="G511" i="6"/>
  <c r="AN511" i="6" s="1"/>
  <c r="F511" i="6"/>
  <c r="AM511" i="6" s="1"/>
  <c r="E511" i="6"/>
  <c r="D511" i="6"/>
  <c r="O511" i="6" s="1"/>
  <c r="C511" i="6"/>
  <c r="Y511" i="6" s="1"/>
  <c r="Z510" i="6"/>
  <c r="U510" i="6"/>
  <c r="N510" i="6"/>
  <c r="M510" i="6"/>
  <c r="L510" i="6"/>
  <c r="K510" i="6"/>
  <c r="J510" i="6"/>
  <c r="AQ510" i="6" s="1"/>
  <c r="I510" i="6"/>
  <c r="T510" i="6" s="1"/>
  <c r="H510" i="6"/>
  <c r="S510" i="6" s="1"/>
  <c r="G510" i="6"/>
  <c r="F510" i="6"/>
  <c r="E510" i="6"/>
  <c r="D510" i="6"/>
  <c r="C510" i="6"/>
  <c r="Y510" i="6" s="1"/>
  <c r="U509" i="6"/>
  <c r="Q509" i="6"/>
  <c r="M509" i="6"/>
  <c r="L509" i="6"/>
  <c r="K509" i="6"/>
  <c r="J509" i="6"/>
  <c r="AQ509" i="6" s="1"/>
  <c r="I509" i="6"/>
  <c r="H509" i="6"/>
  <c r="AO509" i="6" s="1"/>
  <c r="G509" i="6"/>
  <c r="F509" i="6"/>
  <c r="AB509" i="6" s="1"/>
  <c r="E509" i="6"/>
  <c r="D509" i="6"/>
  <c r="C509" i="6"/>
  <c r="N509" i="6" s="1"/>
  <c r="AQ508" i="6"/>
  <c r="AL508" i="6"/>
  <c r="AF508" i="6"/>
  <c r="U508" i="6"/>
  <c r="R508" i="6"/>
  <c r="P508" i="6"/>
  <c r="M508" i="6"/>
  <c r="L508" i="6"/>
  <c r="K508" i="6"/>
  <c r="J508" i="6"/>
  <c r="I508" i="6"/>
  <c r="H508" i="6"/>
  <c r="S508" i="6" s="1"/>
  <c r="G508" i="6"/>
  <c r="AN508" i="6" s="1"/>
  <c r="F508" i="6"/>
  <c r="E508" i="6"/>
  <c r="AA508" i="6" s="1"/>
  <c r="D508" i="6"/>
  <c r="Z508" i="6" s="1"/>
  <c r="C508" i="6"/>
  <c r="AL507" i="6"/>
  <c r="AF507" i="6"/>
  <c r="U507" i="6"/>
  <c r="M507" i="6"/>
  <c r="L507" i="6"/>
  <c r="K507" i="6"/>
  <c r="AR507" i="6" s="1"/>
  <c r="J507" i="6"/>
  <c r="AQ507" i="6" s="1"/>
  <c r="I507" i="6"/>
  <c r="H507" i="6"/>
  <c r="S507" i="6" s="1"/>
  <c r="G507" i="6"/>
  <c r="F507" i="6"/>
  <c r="AM507" i="6" s="1"/>
  <c r="E507" i="6"/>
  <c r="D507" i="6"/>
  <c r="O507" i="6" s="1"/>
  <c r="C507" i="6"/>
  <c r="N507" i="6" s="1"/>
  <c r="O506" i="6"/>
  <c r="M506" i="6"/>
  <c r="L506" i="6"/>
  <c r="W506" i="6" s="1"/>
  <c r="K506" i="6"/>
  <c r="J506" i="6"/>
  <c r="AQ506" i="6" s="1"/>
  <c r="I506" i="6"/>
  <c r="H506" i="6"/>
  <c r="G506" i="6"/>
  <c r="AC506" i="6" s="1"/>
  <c r="F506" i="6"/>
  <c r="AM506" i="6" s="1"/>
  <c r="E506" i="6"/>
  <c r="P506" i="6" s="1"/>
  <c r="D506" i="6"/>
  <c r="C506" i="6"/>
  <c r="AR505" i="6"/>
  <c r="AK505" i="6"/>
  <c r="AH505" i="6"/>
  <c r="AG505" i="6"/>
  <c r="M505" i="6"/>
  <c r="AI505" i="6" s="1"/>
  <c r="L505" i="6"/>
  <c r="K505" i="6"/>
  <c r="V505" i="6" s="1"/>
  <c r="J505" i="6"/>
  <c r="I505" i="6"/>
  <c r="H505" i="6"/>
  <c r="G505" i="6"/>
  <c r="R505" i="6" s="1"/>
  <c r="F505" i="6"/>
  <c r="E505" i="6"/>
  <c r="D505" i="6"/>
  <c r="O505" i="6" s="1"/>
  <c r="C505" i="6"/>
  <c r="N505" i="6" s="1"/>
  <c r="M504" i="6"/>
  <c r="L504" i="6"/>
  <c r="K504" i="6"/>
  <c r="V504" i="6" s="1"/>
  <c r="J504" i="6"/>
  <c r="I504" i="6"/>
  <c r="AP504" i="6" s="1"/>
  <c r="H504" i="6"/>
  <c r="G504" i="6"/>
  <c r="F504" i="6"/>
  <c r="E504" i="6"/>
  <c r="D504" i="6"/>
  <c r="C504" i="6"/>
  <c r="AD503" i="6"/>
  <c r="AA503" i="6"/>
  <c r="T503" i="6"/>
  <c r="M503" i="6"/>
  <c r="L503" i="6"/>
  <c r="K503" i="6"/>
  <c r="AG503" i="6" s="1"/>
  <c r="J503" i="6"/>
  <c r="U503" i="6" s="1"/>
  <c r="I503" i="6"/>
  <c r="AE503" i="6" s="1"/>
  <c r="H503" i="6"/>
  <c r="G503" i="6"/>
  <c r="AC503" i="6" s="1"/>
  <c r="F503" i="6"/>
  <c r="Q503" i="6" s="1"/>
  <c r="E503" i="6"/>
  <c r="P503" i="6" s="1"/>
  <c r="D503" i="6"/>
  <c r="Z503" i="6" s="1"/>
  <c r="C503" i="6"/>
  <c r="N503" i="6" s="1"/>
  <c r="AS502" i="6"/>
  <c r="AN502" i="6"/>
  <c r="AI502" i="6"/>
  <c r="AC502" i="6"/>
  <c r="Q502" i="6"/>
  <c r="M502" i="6"/>
  <c r="L502" i="6"/>
  <c r="K502" i="6"/>
  <c r="AG502" i="6" s="1"/>
  <c r="J502" i="6"/>
  <c r="I502" i="6"/>
  <c r="T502" i="6" s="1"/>
  <c r="H502" i="6"/>
  <c r="S502" i="6" s="1"/>
  <c r="G502" i="6"/>
  <c r="R502" i="6" s="1"/>
  <c r="F502" i="6"/>
  <c r="E502" i="6"/>
  <c r="D502" i="6"/>
  <c r="C502" i="6"/>
  <c r="AI501" i="6"/>
  <c r="X501" i="6"/>
  <c r="M501" i="6"/>
  <c r="AT501" i="6" s="1"/>
  <c r="L501" i="6"/>
  <c r="AS501" i="6" s="1"/>
  <c r="K501" i="6"/>
  <c r="J501" i="6"/>
  <c r="I501" i="6"/>
  <c r="H501" i="6"/>
  <c r="S501" i="6" s="1"/>
  <c r="G501" i="6"/>
  <c r="R501" i="6" s="1"/>
  <c r="F501" i="6"/>
  <c r="E501" i="6"/>
  <c r="AA501" i="6" s="1"/>
  <c r="D501" i="6"/>
  <c r="AK501" i="6" s="1"/>
  <c r="C501" i="6"/>
  <c r="Y501" i="6" s="1"/>
  <c r="AI500" i="6"/>
  <c r="AE500" i="6"/>
  <c r="AA500" i="6"/>
  <c r="M500" i="6"/>
  <c r="L500" i="6"/>
  <c r="K500" i="6"/>
  <c r="J500" i="6"/>
  <c r="I500" i="6"/>
  <c r="H500" i="6"/>
  <c r="AD500" i="6" s="1"/>
  <c r="G500" i="6"/>
  <c r="F500" i="6"/>
  <c r="AB500" i="6" s="1"/>
  <c r="E500" i="6"/>
  <c r="D500" i="6"/>
  <c r="Z500" i="6" s="1"/>
  <c r="C500" i="6"/>
  <c r="AD499" i="6"/>
  <c r="S499" i="6"/>
  <c r="N499" i="6"/>
  <c r="M499" i="6"/>
  <c r="L499" i="6"/>
  <c r="AS499" i="6" s="1"/>
  <c r="K499" i="6"/>
  <c r="J499" i="6"/>
  <c r="I499" i="6"/>
  <c r="T499" i="6" s="1"/>
  <c r="H499" i="6"/>
  <c r="AO499" i="6" s="1"/>
  <c r="G499" i="6"/>
  <c r="F499" i="6"/>
  <c r="E499" i="6"/>
  <c r="AL499" i="6" s="1"/>
  <c r="D499" i="6"/>
  <c r="C499" i="6"/>
  <c r="Y498" i="6"/>
  <c r="X498" i="6"/>
  <c r="U498" i="6"/>
  <c r="M498" i="6"/>
  <c r="AT498" i="6" s="1"/>
  <c r="L498" i="6"/>
  <c r="K498" i="6"/>
  <c r="J498" i="6"/>
  <c r="AQ498" i="6" s="1"/>
  <c r="I498" i="6"/>
  <c r="H498" i="6"/>
  <c r="AO498" i="6" s="1"/>
  <c r="G498" i="6"/>
  <c r="AN498" i="6" s="1"/>
  <c r="F498" i="6"/>
  <c r="E498" i="6"/>
  <c r="D498" i="6"/>
  <c r="C498" i="6"/>
  <c r="N498" i="6" s="1"/>
  <c r="AK497" i="6"/>
  <c r="AD497" i="6"/>
  <c r="M497" i="6"/>
  <c r="AI497" i="6" s="1"/>
  <c r="L497" i="6"/>
  <c r="W497" i="6" s="1"/>
  <c r="K497" i="6"/>
  <c r="J497" i="6"/>
  <c r="I497" i="6"/>
  <c r="H497" i="6"/>
  <c r="G497" i="6"/>
  <c r="AC497" i="6" s="1"/>
  <c r="F497" i="6"/>
  <c r="E497" i="6"/>
  <c r="P497" i="6" s="1"/>
  <c r="D497" i="6"/>
  <c r="C497" i="6"/>
  <c r="AQ496" i="6"/>
  <c r="AK496" i="6"/>
  <c r="T496" i="6"/>
  <c r="S496" i="6"/>
  <c r="N496" i="6"/>
  <c r="M496" i="6"/>
  <c r="L496" i="6"/>
  <c r="AH496" i="6" s="1"/>
  <c r="K496" i="6"/>
  <c r="J496" i="6"/>
  <c r="AF496" i="6" s="1"/>
  <c r="I496" i="6"/>
  <c r="AE496" i="6" s="1"/>
  <c r="H496" i="6"/>
  <c r="AO496" i="6" s="1"/>
  <c r="G496" i="6"/>
  <c r="F496" i="6"/>
  <c r="AM496" i="6" s="1"/>
  <c r="E496" i="6"/>
  <c r="P496" i="6" s="1"/>
  <c r="D496" i="6"/>
  <c r="C496" i="6"/>
  <c r="Y496" i="6" s="1"/>
  <c r="AS495" i="6"/>
  <c r="AQ495" i="6"/>
  <c r="AM495" i="6"/>
  <c r="M495" i="6"/>
  <c r="L495" i="6"/>
  <c r="K495" i="6"/>
  <c r="J495" i="6"/>
  <c r="I495" i="6"/>
  <c r="H495" i="6"/>
  <c r="G495" i="6"/>
  <c r="F495" i="6"/>
  <c r="E495" i="6"/>
  <c r="AA495" i="6" s="1"/>
  <c r="D495" i="6"/>
  <c r="O495" i="6" s="1"/>
  <c r="C495" i="6"/>
  <c r="N495" i="6" s="1"/>
  <c r="AK494" i="6"/>
  <c r="X494" i="6"/>
  <c r="M494" i="6"/>
  <c r="L494" i="6"/>
  <c r="K494" i="6"/>
  <c r="AR494" i="6" s="1"/>
  <c r="J494" i="6"/>
  <c r="AF494" i="6" s="1"/>
  <c r="I494" i="6"/>
  <c r="H494" i="6"/>
  <c r="G494" i="6"/>
  <c r="F494" i="6"/>
  <c r="E494" i="6"/>
  <c r="AA494" i="6" s="1"/>
  <c r="D494" i="6"/>
  <c r="Z494" i="6" s="1"/>
  <c r="C494" i="6"/>
  <c r="Y494" i="6" s="1"/>
  <c r="AC493" i="6"/>
  <c r="AA493" i="6"/>
  <c r="M493" i="6"/>
  <c r="AT493" i="6" s="1"/>
  <c r="L493" i="6"/>
  <c r="K493" i="6"/>
  <c r="AR493" i="6" s="1"/>
  <c r="J493" i="6"/>
  <c r="I493" i="6"/>
  <c r="H493" i="6"/>
  <c r="G493" i="6"/>
  <c r="F493" i="6"/>
  <c r="AM493" i="6" s="1"/>
  <c r="E493" i="6"/>
  <c r="P493" i="6" s="1"/>
  <c r="D493" i="6"/>
  <c r="Z493" i="6" s="1"/>
  <c r="C493" i="6"/>
  <c r="Y493" i="6" s="1"/>
  <c r="AB492" i="6"/>
  <c r="M492" i="6"/>
  <c r="L492" i="6"/>
  <c r="K492" i="6"/>
  <c r="J492" i="6"/>
  <c r="AF492" i="6" s="1"/>
  <c r="I492" i="6"/>
  <c r="H492" i="6"/>
  <c r="G492" i="6"/>
  <c r="F492" i="6"/>
  <c r="Q492" i="6" s="1"/>
  <c r="E492" i="6"/>
  <c r="D492" i="6"/>
  <c r="C492" i="6"/>
  <c r="N492" i="6" s="1"/>
  <c r="AF491" i="6"/>
  <c r="W491" i="6"/>
  <c r="V491" i="6"/>
  <c r="M491" i="6"/>
  <c r="L491" i="6"/>
  <c r="AH491" i="6" s="1"/>
  <c r="K491" i="6"/>
  <c r="AR491" i="6" s="1"/>
  <c r="J491" i="6"/>
  <c r="I491" i="6"/>
  <c r="H491" i="6"/>
  <c r="G491" i="6"/>
  <c r="F491" i="6"/>
  <c r="E491" i="6"/>
  <c r="AL491" i="6" s="1"/>
  <c r="D491" i="6"/>
  <c r="C491" i="6"/>
  <c r="AJ490" i="6"/>
  <c r="M490" i="6"/>
  <c r="L490" i="6"/>
  <c r="K490" i="6"/>
  <c r="J490" i="6"/>
  <c r="I490" i="6"/>
  <c r="AE490" i="6" s="1"/>
  <c r="H490" i="6"/>
  <c r="AD490" i="6" s="1"/>
  <c r="G490" i="6"/>
  <c r="F490" i="6"/>
  <c r="AM490" i="6" s="1"/>
  <c r="E490" i="6"/>
  <c r="D490" i="6"/>
  <c r="AK490" i="6" s="1"/>
  <c r="C490" i="6"/>
  <c r="Y490" i="6" s="1"/>
  <c r="AG489" i="6"/>
  <c r="AA489" i="6"/>
  <c r="Z489" i="6"/>
  <c r="X489" i="6"/>
  <c r="T489" i="6"/>
  <c r="N489" i="6"/>
  <c r="M489" i="6"/>
  <c r="L489" i="6"/>
  <c r="K489" i="6"/>
  <c r="V489" i="6" s="1"/>
  <c r="J489" i="6"/>
  <c r="I489" i="6"/>
  <c r="H489" i="6"/>
  <c r="G489" i="6"/>
  <c r="F489" i="6"/>
  <c r="E489" i="6"/>
  <c r="P489" i="6" s="1"/>
  <c r="D489" i="6"/>
  <c r="C489" i="6"/>
  <c r="AQ488" i="6"/>
  <c r="AJ488" i="6"/>
  <c r="AF488" i="6"/>
  <c r="Z488" i="6"/>
  <c r="U488" i="6"/>
  <c r="N488" i="6"/>
  <c r="M488" i="6"/>
  <c r="L488" i="6"/>
  <c r="W488" i="6" s="1"/>
  <c r="K488" i="6"/>
  <c r="V488" i="6" s="1"/>
  <c r="J488" i="6"/>
  <c r="I488" i="6"/>
  <c r="H488" i="6"/>
  <c r="AD488" i="6" s="1"/>
  <c r="G488" i="6"/>
  <c r="F488" i="6"/>
  <c r="E488" i="6"/>
  <c r="AL488" i="6" s="1"/>
  <c r="D488" i="6"/>
  <c r="O488" i="6" s="1"/>
  <c r="C488" i="6"/>
  <c r="Y488" i="6" s="1"/>
  <c r="AO487" i="6"/>
  <c r="AJ487" i="6"/>
  <c r="AF487" i="6"/>
  <c r="AC487" i="6"/>
  <c r="U487" i="6"/>
  <c r="T487" i="6"/>
  <c r="M487" i="6"/>
  <c r="L487" i="6"/>
  <c r="K487" i="6"/>
  <c r="J487" i="6"/>
  <c r="AQ487" i="6" s="1"/>
  <c r="I487" i="6"/>
  <c r="AE487" i="6" s="1"/>
  <c r="H487" i="6"/>
  <c r="G487" i="6"/>
  <c r="AN487" i="6" s="1"/>
  <c r="F487" i="6"/>
  <c r="E487" i="6"/>
  <c r="D487" i="6"/>
  <c r="C487" i="6"/>
  <c r="Y487" i="6" s="1"/>
  <c r="AR486" i="6"/>
  <c r="AJ486" i="6"/>
  <c r="R486" i="6"/>
  <c r="M486" i="6"/>
  <c r="AI486" i="6" s="1"/>
  <c r="L486" i="6"/>
  <c r="K486" i="6"/>
  <c r="J486" i="6"/>
  <c r="AQ486" i="6" s="1"/>
  <c r="I486" i="6"/>
  <c r="H486" i="6"/>
  <c r="AO486" i="6" s="1"/>
  <c r="G486" i="6"/>
  <c r="F486" i="6"/>
  <c r="E486" i="6"/>
  <c r="D486" i="6"/>
  <c r="AK486" i="6" s="1"/>
  <c r="C486" i="6"/>
  <c r="AR485" i="6"/>
  <c r="AO485" i="6"/>
  <c r="AI485" i="6"/>
  <c r="W485" i="6"/>
  <c r="V485" i="6"/>
  <c r="N485" i="6"/>
  <c r="M485" i="6"/>
  <c r="X485" i="6" s="1"/>
  <c r="L485" i="6"/>
  <c r="AH485" i="6" s="1"/>
  <c r="K485" i="6"/>
  <c r="AG485" i="6" s="1"/>
  <c r="J485" i="6"/>
  <c r="I485" i="6"/>
  <c r="H485" i="6"/>
  <c r="S485" i="6" s="1"/>
  <c r="G485" i="6"/>
  <c r="F485" i="6"/>
  <c r="Q485" i="6" s="1"/>
  <c r="E485" i="6"/>
  <c r="P485" i="6" s="1"/>
  <c r="D485" i="6"/>
  <c r="C485" i="6"/>
  <c r="U484" i="6"/>
  <c r="P484" i="6"/>
  <c r="M484" i="6"/>
  <c r="L484" i="6"/>
  <c r="K484" i="6"/>
  <c r="AG484" i="6" s="1"/>
  <c r="J484" i="6"/>
  <c r="I484" i="6"/>
  <c r="H484" i="6"/>
  <c r="AD484" i="6" s="1"/>
  <c r="G484" i="6"/>
  <c r="AC484" i="6" s="1"/>
  <c r="F484" i="6"/>
  <c r="Q484" i="6" s="1"/>
  <c r="E484" i="6"/>
  <c r="AL484" i="6" s="1"/>
  <c r="D484" i="6"/>
  <c r="C484" i="6"/>
  <c r="AJ484" i="6" s="1"/>
  <c r="AR483" i="6"/>
  <c r="AG483" i="6"/>
  <c r="AA483" i="6"/>
  <c r="W483" i="6"/>
  <c r="V483" i="6"/>
  <c r="M483" i="6"/>
  <c r="L483" i="6"/>
  <c r="K483" i="6"/>
  <c r="J483" i="6"/>
  <c r="I483" i="6"/>
  <c r="H483" i="6"/>
  <c r="G483" i="6"/>
  <c r="R483" i="6" s="1"/>
  <c r="F483" i="6"/>
  <c r="Q483" i="6" s="1"/>
  <c r="E483" i="6"/>
  <c r="D483" i="6"/>
  <c r="C483" i="6"/>
  <c r="AJ482" i="6"/>
  <c r="AF482" i="6"/>
  <c r="Y482" i="6"/>
  <c r="U482" i="6"/>
  <c r="M482" i="6"/>
  <c r="X482" i="6" s="1"/>
  <c r="L482" i="6"/>
  <c r="K482" i="6"/>
  <c r="AR482" i="6" s="1"/>
  <c r="J482" i="6"/>
  <c r="AQ482" i="6" s="1"/>
  <c r="I482" i="6"/>
  <c r="T482" i="6" s="1"/>
  <c r="H482" i="6"/>
  <c r="G482" i="6"/>
  <c r="F482" i="6"/>
  <c r="E482" i="6"/>
  <c r="AA482" i="6" s="1"/>
  <c r="D482" i="6"/>
  <c r="C482" i="6"/>
  <c r="N482" i="6" s="1"/>
  <c r="AS481" i="6"/>
  <c r="AH481" i="6"/>
  <c r="AE481" i="6"/>
  <c r="AC481" i="6"/>
  <c r="Z481" i="6"/>
  <c r="U481" i="6"/>
  <c r="M481" i="6"/>
  <c r="AI481" i="6" s="1"/>
  <c r="L481" i="6"/>
  <c r="W481" i="6" s="1"/>
  <c r="K481" i="6"/>
  <c r="AR481" i="6" s="1"/>
  <c r="J481" i="6"/>
  <c r="I481" i="6"/>
  <c r="H481" i="6"/>
  <c r="AD481" i="6" s="1"/>
  <c r="G481" i="6"/>
  <c r="F481" i="6"/>
  <c r="Q481" i="6" s="1"/>
  <c r="E481" i="6"/>
  <c r="D481" i="6"/>
  <c r="C481" i="6"/>
  <c r="AR480" i="6"/>
  <c r="AN480" i="6"/>
  <c r="O480" i="6"/>
  <c r="M480" i="6"/>
  <c r="L480" i="6"/>
  <c r="K480" i="6"/>
  <c r="V480" i="6" s="1"/>
  <c r="J480" i="6"/>
  <c r="I480" i="6"/>
  <c r="H480" i="6"/>
  <c r="G480" i="6"/>
  <c r="F480" i="6"/>
  <c r="AB480" i="6" s="1"/>
  <c r="E480" i="6"/>
  <c r="D480" i="6"/>
  <c r="C480" i="6"/>
  <c r="AJ480" i="6" s="1"/>
  <c r="AD479" i="6"/>
  <c r="O479" i="6"/>
  <c r="M479" i="6"/>
  <c r="L479" i="6"/>
  <c r="K479" i="6"/>
  <c r="AG479" i="6" s="1"/>
  <c r="J479" i="6"/>
  <c r="AF479" i="6" s="1"/>
  <c r="I479" i="6"/>
  <c r="H479" i="6"/>
  <c r="S479" i="6" s="1"/>
  <c r="G479" i="6"/>
  <c r="F479" i="6"/>
  <c r="E479" i="6"/>
  <c r="AA479" i="6" s="1"/>
  <c r="D479" i="6"/>
  <c r="Z479" i="6" s="1"/>
  <c r="C479" i="6"/>
  <c r="N479" i="6" s="1"/>
  <c r="AJ478" i="6"/>
  <c r="AF478" i="6"/>
  <c r="Z478" i="6"/>
  <c r="Q478" i="6"/>
  <c r="M478" i="6"/>
  <c r="L478" i="6"/>
  <c r="K478" i="6"/>
  <c r="J478" i="6"/>
  <c r="U478" i="6" s="1"/>
  <c r="I478" i="6"/>
  <c r="H478" i="6"/>
  <c r="G478" i="6"/>
  <c r="F478" i="6"/>
  <c r="E478" i="6"/>
  <c r="D478" i="6"/>
  <c r="O478" i="6" s="1"/>
  <c r="C478" i="6"/>
  <c r="N478" i="6" s="1"/>
  <c r="AJ477" i="6"/>
  <c r="AI477" i="6"/>
  <c r="W477" i="6"/>
  <c r="M477" i="6"/>
  <c r="X477" i="6" s="1"/>
  <c r="L477" i="6"/>
  <c r="AS477" i="6" s="1"/>
  <c r="K477" i="6"/>
  <c r="J477" i="6"/>
  <c r="I477" i="6"/>
  <c r="H477" i="6"/>
  <c r="AO477" i="6" s="1"/>
  <c r="G477" i="6"/>
  <c r="F477" i="6"/>
  <c r="Q477" i="6" s="1"/>
  <c r="E477" i="6"/>
  <c r="D477" i="6"/>
  <c r="C477" i="6"/>
  <c r="S476" i="6"/>
  <c r="O476" i="6"/>
  <c r="M476" i="6"/>
  <c r="L476" i="6"/>
  <c r="K476" i="6"/>
  <c r="AR476" i="6" s="1"/>
  <c r="J476" i="6"/>
  <c r="AF476" i="6" s="1"/>
  <c r="I476" i="6"/>
  <c r="H476" i="6"/>
  <c r="G476" i="6"/>
  <c r="F476" i="6"/>
  <c r="AB476" i="6" s="1"/>
  <c r="E476" i="6"/>
  <c r="D476" i="6"/>
  <c r="C476" i="6"/>
  <c r="AP475" i="6"/>
  <c r="AI475" i="6"/>
  <c r="AH475" i="6"/>
  <c r="X475" i="6"/>
  <c r="M475" i="6"/>
  <c r="AT475" i="6" s="1"/>
  <c r="L475" i="6"/>
  <c r="W475" i="6" s="1"/>
  <c r="K475" i="6"/>
  <c r="V475" i="6" s="1"/>
  <c r="J475" i="6"/>
  <c r="AF475" i="6" s="1"/>
  <c r="I475" i="6"/>
  <c r="T475" i="6" s="1"/>
  <c r="H475" i="6"/>
  <c r="G475" i="6"/>
  <c r="F475" i="6"/>
  <c r="E475" i="6"/>
  <c r="D475" i="6"/>
  <c r="O475" i="6" s="1"/>
  <c r="C475" i="6"/>
  <c r="N475" i="6" s="1"/>
  <c r="O474" i="6"/>
  <c r="M474" i="6"/>
  <c r="L474" i="6"/>
  <c r="K474" i="6"/>
  <c r="AR474" i="6" s="1"/>
  <c r="J474" i="6"/>
  <c r="AF474" i="6" s="1"/>
  <c r="I474" i="6"/>
  <c r="AE474" i="6" s="1"/>
  <c r="H474" i="6"/>
  <c r="G474" i="6"/>
  <c r="R474" i="6" s="1"/>
  <c r="F474" i="6"/>
  <c r="Q474" i="6" s="1"/>
  <c r="E474" i="6"/>
  <c r="D474" i="6"/>
  <c r="AK474" i="6" s="1"/>
  <c r="C474" i="6"/>
  <c r="AJ474" i="6" s="1"/>
  <c r="Z473" i="6"/>
  <c r="X473" i="6"/>
  <c r="M473" i="6"/>
  <c r="AT473" i="6" s="1"/>
  <c r="L473" i="6"/>
  <c r="K473" i="6"/>
  <c r="J473" i="6"/>
  <c r="I473" i="6"/>
  <c r="T473" i="6" s="1"/>
  <c r="H473" i="6"/>
  <c r="S473" i="6" s="1"/>
  <c r="G473" i="6"/>
  <c r="F473" i="6"/>
  <c r="E473" i="6"/>
  <c r="P473" i="6" s="1"/>
  <c r="D473" i="6"/>
  <c r="AK473" i="6" s="1"/>
  <c r="C473" i="6"/>
  <c r="AQ472" i="6"/>
  <c r="AK472" i="6"/>
  <c r="M472" i="6"/>
  <c r="L472" i="6"/>
  <c r="AS472" i="6" s="1"/>
  <c r="K472" i="6"/>
  <c r="V472" i="6" s="1"/>
  <c r="J472" i="6"/>
  <c r="AF472" i="6" s="1"/>
  <c r="I472" i="6"/>
  <c r="H472" i="6"/>
  <c r="AD472" i="6" s="1"/>
  <c r="G472" i="6"/>
  <c r="F472" i="6"/>
  <c r="AM472" i="6" s="1"/>
  <c r="E472" i="6"/>
  <c r="AL472" i="6" s="1"/>
  <c r="D472" i="6"/>
  <c r="O472" i="6" s="1"/>
  <c r="C472" i="6"/>
  <c r="Y472" i="6" s="1"/>
  <c r="U471" i="6"/>
  <c r="Q471" i="6"/>
  <c r="M471" i="6"/>
  <c r="L471" i="6"/>
  <c r="AH471" i="6" s="1"/>
  <c r="K471" i="6"/>
  <c r="AG471" i="6" s="1"/>
  <c r="J471" i="6"/>
  <c r="AF471" i="6" s="1"/>
  <c r="I471" i="6"/>
  <c r="AP471" i="6" s="1"/>
  <c r="H471" i="6"/>
  <c r="G471" i="6"/>
  <c r="F471" i="6"/>
  <c r="E471" i="6"/>
  <c r="D471" i="6"/>
  <c r="C471" i="6"/>
  <c r="N471" i="6" s="1"/>
  <c r="AO470" i="6"/>
  <c r="AD470" i="6"/>
  <c r="AC470" i="6"/>
  <c r="M470" i="6"/>
  <c r="AT470" i="6" s="1"/>
  <c r="L470" i="6"/>
  <c r="K470" i="6"/>
  <c r="J470" i="6"/>
  <c r="I470" i="6"/>
  <c r="H470" i="6"/>
  <c r="S470" i="6" s="1"/>
  <c r="G470" i="6"/>
  <c r="F470" i="6"/>
  <c r="E470" i="6"/>
  <c r="AL470" i="6" s="1"/>
  <c r="D470" i="6"/>
  <c r="AK470" i="6" s="1"/>
  <c r="C470" i="6"/>
  <c r="AJ470" i="6" s="1"/>
  <c r="AC469" i="6"/>
  <c r="M469" i="6"/>
  <c r="AI469" i="6" s="1"/>
  <c r="L469" i="6"/>
  <c r="AH469" i="6" s="1"/>
  <c r="K469" i="6"/>
  <c r="AR469" i="6" s="1"/>
  <c r="J469" i="6"/>
  <c r="AF469" i="6" s="1"/>
  <c r="I469" i="6"/>
  <c r="H469" i="6"/>
  <c r="G469" i="6"/>
  <c r="AN469" i="6" s="1"/>
  <c r="F469" i="6"/>
  <c r="AM469" i="6" s="1"/>
  <c r="E469" i="6"/>
  <c r="D469" i="6"/>
  <c r="C469" i="6"/>
  <c r="AJ469" i="6" s="1"/>
  <c r="AL468" i="6"/>
  <c r="AE468" i="6"/>
  <c r="U468" i="6"/>
  <c r="P468" i="6"/>
  <c r="M468" i="6"/>
  <c r="L468" i="6"/>
  <c r="AS468" i="6" s="1"/>
  <c r="K468" i="6"/>
  <c r="J468" i="6"/>
  <c r="I468" i="6"/>
  <c r="H468" i="6"/>
  <c r="G468" i="6"/>
  <c r="AC468" i="6" s="1"/>
  <c r="F468" i="6"/>
  <c r="Q468" i="6" s="1"/>
  <c r="E468" i="6"/>
  <c r="AA468" i="6" s="1"/>
  <c r="D468" i="6"/>
  <c r="C468" i="6"/>
  <c r="AK467" i="6"/>
  <c r="Z467" i="6"/>
  <c r="T467" i="6"/>
  <c r="O467" i="6"/>
  <c r="M467" i="6"/>
  <c r="L467" i="6"/>
  <c r="K467" i="6"/>
  <c r="J467" i="6"/>
  <c r="I467" i="6"/>
  <c r="H467" i="6"/>
  <c r="G467" i="6"/>
  <c r="F467" i="6"/>
  <c r="E467" i="6"/>
  <c r="AL467" i="6" s="1"/>
  <c r="D467" i="6"/>
  <c r="C467" i="6"/>
  <c r="Y467" i="6" s="1"/>
  <c r="AR466" i="6"/>
  <c r="AJ466" i="6"/>
  <c r="AG466" i="6"/>
  <c r="AF466" i="6"/>
  <c r="AE466" i="6"/>
  <c r="O466" i="6"/>
  <c r="M466" i="6"/>
  <c r="L466" i="6"/>
  <c r="K466" i="6"/>
  <c r="V466" i="6" s="1"/>
  <c r="J466" i="6"/>
  <c r="I466" i="6"/>
  <c r="H466" i="6"/>
  <c r="G466" i="6"/>
  <c r="F466" i="6"/>
  <c r="AB466" i="6" s="1"/>
  <c r="E466" i="6"/>
  <c r="AA466" i="6" s="1"/>
  <c r="D466" i="6"/>
  <c r="AK466" i="6" s="1"/>
  <c r="C466" i="6"/>
  <c r="Y466" i="6" s="1"/>
  <c r="AP465" i="6"/>
  <c r="AL465" i="6"/>
  <c r="O465" i="6"/>
  <c r="M465" i="6"/>
  <c r="L465" i="6"/>
  <c r="W465" i="6" s="1"/>
  <c r="K465" i="6"/>
  <c r="J465" i="6"/>
  <c r="I465" i="6"/>
  <c r="H465" i="6"/>
  <c r="AO465" i="6" s="1"/>
  <c r="G465" i="6"/>
  <c r="AC465" i="6" s="1"/>
  <c r="F465" i="6"/>
  <c r="E465" i="6"/>
  <c r="P465" i="6" s="1"/>
  <c r="D465" i="6"/>
  <c r="Z465" i="6" s="1"/>
  <c r="C465" i="6"/>
  <c r="N465" i="6" s="1"/>
  <c r="AO464" i="6"/>
  <c r="AM464" i="6"/>
  <c r="AG464" i="6"/>
  <c r="T464" i="6"/>
  <c r="Q464" i="6"/>
  <c r="M464" i="6"/>
  <c r="L464" i="6"/>
  <c r="K464" i="6"/>
  <c r="V464" i="6" s="1"/>
  <c r="J464" i="6"/>
  <c r="I464" i="6"/>
  <c r="AP464" i="6" s="1"/>
  <c r="H464" i="6"/>
  <c r="S464" i="6" s="1"/>
  <c r="G464" i="6"/>
  <c r="F464" i="6"/>
  <c r="AB464" i="6" s="1"/>
  <c r="E464" i="6"/>
  <c r="D464" i="6"/>
  <c r="C464" i="6"/>
  <c r="Y464" i="6" s="1"/>
  <c r="AO463" i="6"/>
  <c r="M463" i="6"/>
  <c r="L463" i="6"/>
  <c r="W463" i="6" s="1"/>
  <c r="K463" i="6"/>
  <c r="V463" i="6" s="1"/>
  <c r="J463" i="6"/>
  <c r="U463" i="6" s="1"/>
  <c r="I463" i="6"/>
  <c r="T463" i="6" s="1"/>
  <c r="H463" i="6"/>
  <c r="G463" i="6"/>
  <c r="AC463" i="6" s="1"/>
  <c r="F463" i="6"/>
  <c r="E463" i="6"/>
  <c r="AL463" i="6" s="1"/>
  <c r="D463" i="6"/>
  <c r="C463" i="6"/>
  <c r="AJ463" i="6" s="1"/>
  <c r="AI462" i="6"/>
  <c r="M462" i="6"/>
  <c r="L462" i="6"/>
  <c r="K462" i="6"/>
  <c r="J462" i="6"/>
  <c r="I462" i="6"/>
  <c r="H462" i="6"/>
  <c r="G462" i="6"/>
  <c r="F462" i="6"/>
  <c r="E462" i="6"/>
  <c r="D462" i="6"/>
  <c r="O462" i="6" s="1"/>
  <c r="C462" i="6"/>
  <c r="AS461" i="6"/>
  <c r="AI461" i="6"/>
  <c r="AG461" i="6"/>
  <c r="AD461" i="6"/>
  <c r="W461" i="6"/>
  <c r="M461" i="6"/>
  <c r="X461" i="6" s="1"/>
  <c r="L461" i="6"/>
  <c r="AH461" i="6" s="1"/>
  <c r="K461" i="6"/>
  <c r="J461" i="6"/>
  <c r="I461" i="6"/>
  <c r="AP461" i="6" s="1"/>
  <c r="H461" i="6"/>
  <c r="G461" i="6"/>
  <c r="R461" i="6" s="1"/>
  <c r="F461" i="6"/>
  <c r="E461" i="6"/>
  <c r="D461" i="6"/>
  <c r="O461" i="6" s="1"/>
  <c r="C461" i="6"/>
  <c r="AJ460" i="6"/>
  <c r="M460" i="6"/>
  <c r="L460" i="6"/>
  <c r="K460" i="6"/>
  <c r="AG460" i="6" s="1"/>
  <c r="J460" i="6"/>
  <c r="I460" i="6"/>
  <c r="H460" i="6"/>
  <c r="G460" i="6"/>
  <c r="AC460" i="6" s="1"/>
  <c r="F460" i="6"/>
  <c r="AB460" i="6" s="1"/>
  <c r="E460" i="6"/>
  <c r="P460" i="6" s="1"/>
  <c r="D460" i="6"/>
  <c r="C460" i="6"/>
  <c r="Y460" i="6" s="1"/>
  <c r="Q459" i="6"/>
  <c r="O459" i="6"/>
  <c r="N459" i="6"/>
  <c r="M459" i="6"/>
  <c r="L459" i="6"/>
  <c r="W459" i="6" s="1"/>
  <c r="K459" i="6"/>
  <c r="J459" i="6"/>
  <c r="I459" i="6"/>
  <c r="H459" i="6"/>
  <c r="G459" i="6"/>
  <c r="F459" i="6"/>
  <c r="AB459" i="6" s="1"/>
  <c r="E459" i="6"/>
  <c r="D459" i="6"/>
  <c r="C459" i="6"/>
  <c r="AL458" i="6"/>
  <c r="X458" i="6"/>
  <c r="W458" i="6"/>
  <c r="M458" i="6"/>
  <c r="L458" i="6"/>
  <c r="AH458" i="6" s="1"/>
  <c r="K458" i="6"/>
  <c r="J458" i="6"/>
  <c r="AF458" i="6" s="1"/>
  <c r="I458" i="6"/>
  <c r="H458" i="6"/>
  <c r="AO458" i="6" s="1"/>
  <c r="G458" i="6"/>
  <c r="F458" i="6"/>
  <c r="Q458" i="6" s="1"/>
  <c r="E458" i="6"/>
  <c r="D458" i="6"/>
  <c r="C458" i="6"/>
  <c r="AR457" i="6"/>
  <c r="AG457" i="6"/>
  <c r="V457" i="6"/>
  <c r="O457" i="6"/>
  <c r="M457" i="6"/>
  <c r="AT457" i="6" s="1"/>
  <c r="L457" i="6"/>
  <c r="K457" i="6"/>
  <c r="J457" i="6"/>
  <c r="I457" i="6"/>
  <c r="H457" i="6"/>
  <c r="G457" i="6"/>
  <c r="F457" i="6"/>
  <c r="Q457" i="6" s="1"/>
  <c r="E457" i="6"/>
  <c r="D457" i="6"/>
  <c r="AK457" i="6" s="1"/>
  <c r="C457" i="6"/>
  <c r="AS456" i="6"/>
  <c r="AP456" i="6"/>
  <c r="AJ456" i="6"/>
  <c r="AF456" i="6"/>
  <c r="Y456" i="6"/>
  <c r="M456" i="6"/>
  <c r="AI456" i="6" s="1"/>
  <c r="L456" i="6"/>
  <c r="AH456" i="6" s="1"/>
  <c r="K456" i="6"/>
  <c r="J456" i="6"/>
  <c r="I456" i="6"/>
  <c r="H456" i="6"/>
  <c r="G456" i="6"/>
  <c r="R456" i="6" s="1"/>
  <c r="F456" i="6"/>
  <c r="E456" i="6"/>
  <c r="D456" i="6"/>
  <c r="Z456" i="6" s="1"/>
  <c r="C456" i="6"/>
  <c r="N456" i="6" s="1"/>
  <c r="AI455" i="6"/>
  <c r="Q455" i="6"/>
  <c r="M455" i="6"/>
  <c r="L455" i="6"/>
  <c r="K455" i="6"/>
  <c r="J455" i="6"/>
  <c r="I455" i="6"/>
  <c r="AP455" i="6" s="1"/>
  <c r="H455" i="6"/>
  <c r="AD455" i="6" s="1"/>
  <c r="G455" i="6"/>
  <c r="F455" i="6"/>
  <c r="AB455" i="6" s="1"/>
  <c r="E455" i="6"/>
  <c r="P455" i="6" s="1"/>
  <c r="D455" i="6"/>
  <c r="AK455" i="6" s="1"/>
  <c r="C455" i="6"/>
  <c r="AN454" i="6"/>
  <c r="AJ454" i="6"/>
  <c r="AF454" i="6"/>
  <c r="AC454" i="6"/>
  <c r="M454" i="6"/>
  <c r="AI454" i="6" s="1"/>
  <c r="L454" i="6"/>
  <c r="AH454" i="6" s="1"/>
  <c r="K454" i="6"/>
  <c r="AG454" i="6" s="1"/>
  <c r="J454" i="6"/>
  <c r="I454" i="6"/>
  <c r="H454" i="6"/>
  <c r="S454" i="6" s="1"/>
  <c r="G454" i="6"/>
  <c r="R454" i="6" s="1"/>
  <c r="F454" i="6"/>
  <c r="E454" i="6"/>
  <c r="D454" i="6"/>
  <c r="AK454" i="6" s="1"/>
  <c r="C454" i="6"/>
  <c r="N454" i="6" s="1"/>
  <c r="BF453" i="6"/>
  <c r="AK453" i="6"/>
  <c r="AJ453" i="6"/>
  <c r="R453" i="6"/>
  <c r="M453" i="6"/>
  <c r="L453" i="6"/>
  <c r="K453" i="6"/>
  <c r="AG453" i="6" s="1"/>
  <c r="J453" i="6"/>
  <c r="I453" i="6"/>
  <c r="H453" i="6"/>
  <c r="G453" i="6"/>
  <c r="F453" i="6"/>
  <c r="AB453" i="6" s="1"/>
  <c r="E453" i="6"/>
  <c r="D453" i="6"/>
  <c r="C453" i="6"/>
  <c r="Y453" i="6" s="1"/>
  <c r="Q452" i="6"/>
  <c r="P452" i="6"/>
  <c r="M452" i="6"/>
  <c r="AI452" i="6" s="1"/>
  <c r="L452" i="6"/>
  <c r="K452" i="6"/>
  <c r="AG452" i="6" s="1"/>
  <c r="J452" i="6"/>
  <c r="I452" i="6"/>
  <c r="AP452" i="6" s="1"/>
  <c r="H452" i="6"/>
  <c r="G452" i="6"/>
  <c r="F452" i="6"/>
  <c r="E452" i="6"/>
  <c r="D452" i="6"/>
  <c r="C452" i="6"/>
  <c r="AK451" i="6"/>
  <c r="AI451" i="6"/>
  <c r="AH451" i="6"/>
  <c r="AF451" i="6"/>
  <c r="X451" i="6"/>
  <c r="M451" i="6"/>
  <c r="AT451" i="6" s="1"/>
  <c r="L451" i="6"/>
  <c r="W451" i="6" s="1"/>
  <c r="K451" i="6"/>
  <c r="J451" i="6"/>
  <c r="I451" i="6"/>
  <c r="H451" i="6"/>
  <c r="G451" i="6"/>
  <c r="F451" i="6"/>
  <c r="E451" i="6"/>
  <c r="D451" i="6"/>
  <c r="Z451" i="6" s="1"/>
  <c r="C451" i="6"/>
  <c r="AI450" i="6"/>
  <c r="M450" i="6"/>
  <c r="L450" i="6"/>
  <c r="AH450" i="6" s="1"/>
  <c r="K450" i="6"/>
  <c r="J450" i="6"/>
  <c r="I450" i="6"/>
  <c r="H450" i="6"/>
  <c r="G450" i="6"/>
  <c r="F450" i="6"/>
  <c r="E450" i="6"/>
  <c r="P450" i="6" s="1"/>
  <c r="D450" i="6"/>
  <c r="C450" i="6"/>
  <c r="AI449" i="6"/>
  <c r="AH449" i="6"/>
  <c r="X449" i="6"/>
  <c r="W449" i="6"/>
  <c r="M449" i="6"/>
  <c r="AT449" i="6" s="1"/>
  <c r="L449" i="6"/>
  <c r="AS449" i="6" s="1"/>
  <c r="K449" i="6"/>
  <c r="AG449" i="6" s="1"/>
  <c r="J449" i="6"/>
  <c r="I449" i="6"/>
  <c r="H449" i="6"/>
  <c r="G449" i="6"/>
  <c r="AC449" i="6" s="1"/>
  <c r="F449" i="6"/>
  <c r="E449" i="6"/>
  <c r="D449" i="6"/>
  <c r="AK449" i="6" s="1"/>
  <c r="C449" i="6"/>
  <c r="AJ449" i="6" s="1"/>
  <c r="AJ448" i="6"/>
  <c r="AI448" i="6"/>
  <c r="X448" i="6"/>
  <c r="M448" i="6"/>
  <c r="AT448" i="6" s="1"/>
  <c r="L448" i="6"/>
  <c r="K448" i="6"/>
  <c r="AG448" i="6" s="1"/>
  <c r="J448" i="6"/>
  <c r="I448" i="6"/>
  <c r="H448" i="6"/>
  <c r="G448" i="6"/>
  <c r="F448" i="6"/>
  <c r="E448" i="6"/>
  <c r="P448" i="6" s="1"/>
  <c r="D448" i="6"/>
  <c r="AK448" i="6" s="1"/>
  <c r="C448" i="6"/>
  <c r="Y448" i="6" s="1"/>
  <c r="AI447" i="6"/>
  <c r="AD447" i="6"/>
  <c r="AB447" i="6"/>
  <c r="S447" i="6"/>
  <c r="M447" i="6"/>
  <c r="L447" i="6"/>
  <c r="K447" i="6"/>
  <c r="J447" i="6"/>
  <c r="AQ447" i="6" s="1"/>
  <c r="I447" i="6"/>
  <c r="H447" i="6"/>
  <c r="AO447" i="6" s="1"/>
  <c r="G447" i="6"/>
  <c r="AC447" i="6" s="1"/>
  <c r="F447" i="6"/>
  <c r="E447" i="6"/>
  <c r="AA447" i="6" s="1"/>
  <c r="D447" i="6"/>
  <c r="C447" i="6"/>
  <c r="Y447" i="6" s="1"/>
  <c r="P446" i="6"/>
  <c r="M446" i="6"/>
  <c r="AT446" i="6" s="1"/>
  <c r="L446" i="6"/>
  <c r="K446" i="6"/>
  <c r="AR446" i="6" s="1"/>
  <c r="J446" i="6"/>
  <c r="I446" i="6"/>
  <c r="H446" i="6"/>
  <c r="G446" i="6"/>
  <c r="R446" i="6" s="1"/>
  <c r="F446" i="6"/>
  <c r="AB446" i="6" s="1"/>
  <c r="E446" i="6"/>
  <c r="AL446" i="6" s="1"/>
  <c r="D446" i="6"/>
  <c r="C446" i="6"/>
  <c r="AP445" i="6"/>
  <c r="AL445" i="6"/>
  <c r="AA445" i="6"/>
  <c r="P445" i="6"/>
  <c r="M445" i="6"/>
  <c r="L445" i="6"/>
  <c r="K445" i="6"/>
  <c r="J445" i="6"/>
  <c r="I445" i="6"/>
  <c r="T445" i="6" s="1"/>
  <c r="H445" i="6"/>
  <c r="AO445" i="6" s="1"/>
  <c r="G445" i="6"/>
  <c r="AN445" i="6" s="1"/>
  <c r="F445" i="6"/>
  <c r="E445" i="6"/>
  <c r="D445" i="6"/>
  <c r="O445" i="6" s="1"/>
  <c r="C445" i="6"/>
  <c r="AR444" i="6"/>
  <c r="AP444" i="6"/>
  <c r="AN444" i="6"/>
  <c r="V444" i="6"/>
  <c r="T444" i="6"/>
  <c r="S444" i="6"/>
  <c r="R444" i="6"/>
  <c r="O444" i="6"/>
  <c r="M444" i="6"/>
  <c r="L444" i="6"/>
  <c r="K444" i="6"/>
  <c r="AG444" i="6" s="1"/>
  <c r="J444" i="6"/>
  <c r="I444" i="6"/>
  <c r="AE444" i="6" s="1"/>
  <c r="H444" i="6"/>
  <c r="AD444" i="6" s="1"/>
  <c r="G444" i="6"/>
  <c r="AC444" i="6" s="1"/>
  <c r="F444" i="6"/>
  <c r="E444" i="6"/>
  <c r="D444" i="6"/>
  <c r="C444" i="6"/>
  <c r="AJ444" i="6" s="1"/>
  <c r="AT443" i="6"/>
  <c r="AL443" i="6"/>
  <c r="X443" i="6"/>
  <c r="M443" i="6"/>
  <c r="AI443" i="6" s="1"/>
  <c r="L443" i="6"/>
  <c r="K443" i="6"/>
  <c r="V443" i="6" s="1"/>
  <c r="J443" i="6"/>
  <c r="U443" i="6" s="1"/>
  <c r="I443" i="6"/>
  <c r="H443" i="6"/>
  <c r="G443" i="6"/>
  <c r="F443" i="6"/>
  <c r="E443" i="6"/>
  <c r="AA443" i="6" s="1"/>
  <c r="D443" i="6"/>
  <c r="C443" i="6"/>
  <c r="N443" i="6" s="1"/>
  <c r="AK442" i="6"/>
  <c r="AJ442" i="6"/>
  <c r="AG442" i="6"/>
  <c r="AF442" i="6"/>
  <c r="V442" i="6"/>
  <c r="U442" i="6"/>
  <c r="M442" i="6"/>
  <c r="AT442" i="6" s="1"/>
  <c r="L442" i="6"/>
  <c r="AH442" i="6" s="1"/>
  <c r="K442" i="6"/>
  <c r="AR442" i="6" s="1"/>
  <c r="J442" i="6"/>
  <c r="AQ442" i="6" s="1"/>
  <c r="I442" i="6"/>
  <c r="H442" i="6"/>
  <c r="AD442" i="6" s="1"/>
  <c r="G442" i="6"/>
  <c r="AC442" i="6" s="1"/>
  <c r="F442" i="6"/>
  <c r="E442" i="6"/>
  <c r="D442" i="6"/>
  <c r="C442" i="6"/>
  <c r="N442" i="6" s="1"/>
  <c r="AJ441" i="6"/>
  <c r="AA441" i="6"/>
  <c r="X441" i="6"/>
  <c r="S441" i="6"/>
  <c r="N441" i="6"/>
  <c r="M441" i="6"/>
  <c r="L441" i="6"/>
  <c r="K441" i="6"/>
  <c r="V441" i="6" s="1"/>
  <c r="J441" i="6"/>
  <c r="I441" i="6"/>
  <c r="AP441" i="6" s="1"/>
  <c r="H441" i="6"/>
  <c r="AO441" i="6" s="1"/>
  <c r="G441" i="6"/>
  <c r="AN441" i="6" s="1"/>
  <c r="F441" i="6"/>
  <c r="AM441" i="6" s="1"/>
  <c r="E441" i="6"/>
  <c r="D441" i="6"/>
  <c r="O441" i="6" s="1"/>
  <c r="C441" i="6"/>
  <c r="Y441" i="6" s="1"/>
  <c r="AP440" i="6"/>
  <c r="AE440" i="6"/>
  <c r="AA440" i="6"/>
  <c r="Q440" i="6"/>
  <c r="P440" i="6"/>
  <c r="M440" i="6"/>
  <c r="L440" i="6"/>
  <c r="AS440" i="6" s="1"/>
  <c r="K440" i="6"/>
  <c r="J440" i="6"/>
  <c r="I440" i="6"/>
  <c r="T440" i="6" s="1"/>
  <c r="H440" i="6"/>
  <c r="AO440" i="6" s="1"/>
  <c r="G440" i="6"/>
  <c r="R440" i="6" s="1"/>
  <c r="F440" i="6"/>
  <c r="AM440" i="6" s="1"/>
  <c r="E440" i="6"/>
  <c r="AL440" i="6" s="1"/>
  <c r="D440" i="6"/>
  <c r="O440" i="6" s="1"/>
  <c r="C440" i="6"/>
  <c r="AS439" i="6"/>
  <c r="AL439" i="6"/>
  <c r="AD439" i="6"/>
  <c r="X439" i="6"/>
  <c r="V439" i="6"/>
  <c r="P439" i="6"/>
  <c r="N439" i="6"/>
  <c r="M439" i="6"/>
  <c r="AT439" i="6" s="1"/>
  <c r="L439" i="6"/>
  <c r="W439" i="6" s="1"/>
  <c r="K439" i="6"/>
  <c r="J439" i="6"/>
  <c r="U439" i="6" s="1"/>
  <c r="I439" i="6"/>
  <c r="H439" i="6"/>
  <c r="G439" i="6"/>
  <c r="F439" i="6"/>
  <c r="E439" i="6"/>
  <c r="AA439" i="6" s="1"/>
  <c r="D439" i="6"/>
  <c r="AK439" i="6" s="1"/>
  <c r="C439" i="6"/>
  <c r="AC438" i="6"/>
  <c r="AB438" i="6"/>
  <c r="O438" i="6"/>
  <c r="M438" i="6"/>
  <c r="L438" i="6"/>
  <c r="AH438" i="6" s="1"/>
  <c r="K438" i="6"/>
  <c r="J438" i="6"/>
  <c r="I438" i="6"/>
  <c r="AE438" i="6" s="1"/>
  <c r="H438" i="6"/>
  <c r="G438" i="6"/>
  <c r="F438" i="6"/>
  <c r="E438" i="6"/>
  <c r="D438" i="6"/>
  <c r="Z438" i="6" s="1"/>
  <c r="C438" i="6"/>
  <c r="N438" i="6" s="1"/>
  <c r="AM437" i="6"/>
  <c r="AK437" i="6"/>
  <c r="AJ437" i="6"/>
  <c r="AI437" i="6"/>
  <c r="AA437" i="6"/>
  <c r="M437" i="6"/>
  <c r="L437" i="6"/>
  <c r="AS437" i="6" s="1"/>
  <c r="K437" i="6"/>
  <c r="J437" i="6"/>
  <c r="I437" i="6"/>
  <c r="H437" i="6"/>
  <c r="G437" i="6"/>
  <c r="F437" i="6"/>
  <c r="Q437" i="6" s="1"/>
  <c r="E437" i="6"/>
  <c r="D437" i="6"/>
  <c r="Z437" i="6" s="1"/>
  <c r="C437" i="6"/>
  <c r="Y437" i="6" s="1"/>
  <c r="AJ436" i="6"/>
  <c r="AC436" i="6"/>
  <c r="R436" i="6"/>
  <c r="M436" i="6"/>
  <c r="L436" i="6"/>
  <c r="K436" i="6"/>
  <c r="J436" i="6"/>
  <c r="U436" i="6" s="1"/>
  <c r="I436" i="6"/>
  <c r="H436" i="6"/>
  <c r="G436" i="6"/>
  <c r="AN436" i="6" s="1"/>
  <c r="F436" i="6"/>
  <c r="E436" i="6"/>
  <c r="AA436" i="6" s="1"/>
  <c r="D436" i="6"/>
  <c r="O436" i="6" s="1"/>
  <c r="C436" i="6"/>
  <c r="N436" i="6" s="1"/>
  <c r="AN435" i="6"/>
  <c r="AJ435" i="6"/>
  <c r="N435" i="6"/>
  <c r="M435" i="6"/>
  <c r="X435" i="6" s="1"/>
  <c r="L435" i="6"/>
  <c r="K435" i="6"/>
  <c r="J435" i="6"/>
  <c r="I435" i="6"/>
  <c r="H435" i="6"/>
  <c r="G435" i="6"/>
  <c r="AC435" i="6" s="1"/>
  <c r="F435" i="6"/>
  <c r="E435" i="6"/>
  <c r="D435" i="6"/>
  <c r="C435" i="6"/>
  <c r="Y435" i="6" s="1"/>
  <c r="AR434" i="6"/>
  <c r="AM434" i="6"/>
  <c r="V434" i="6"/>
  <c r="S434" i="6"/>
  <c r="R434" i="6"/>
  <c r="Q434" i="6"/>
  <c r="M434" i="6"/>
  <c r="L434" i="6"/>
  <c r="K434" i="6"/>
  <c r="AG434" i="6" s="1"/>
  <c r="J434" i="6"/>
  <c r="I434" i="6"/>
  <c r="AE434" i="6" s="1"/>
  <c r="H434" i="6"/>
  <c r="AD434" i="6" s="1"/>
  <c r="G434" i="6"/>
  <c r="AN434" i="6" s="1"/>
  <c r="F434" i="6"/>
  <c r="AB434" i="6" s="1"/>
  <c r="E434" i="6"/>
  <c r="D434" i="6"/>
  <c r="C434" i="6"/>
  <c r="AQ433" i="6"/>
  <c r="AN433" i="6"/>
  <c r="AL433" i="6"/>
  <c r="P433" i="6"/>
  <c r="O433" i="6"/>
  <c r="M433" i="6"/>
  <c r="L433" i="6"/>
  <c r="K433" i="6"/>
  <c r="AG433" i="6" s="1"/>
  <c r="J433" i="6"/>
  <c r="I433" i="6"/>
  <c r="H433" i="6"/>
  <c r="G433" i="6"/>
  <c r="AC433" i="6" s="1"/>
  <c r="F433" i="6"/>
  <c r="E433" i="6"/>
  <c r="AA433" i="6" s="1"/>
  <c r="D433" i="6"/>
  <c r="C433" i="6"/>
  <c r="AQ432" i="6"/>
  <c r="AF432" i="6"/>
  <c r="T432" i="6"/>
  <c r="P432" i="6"/>
  <c r="M432" i="6"/>
  <c r="L432" i="6"/>
  <c r="K432" i="6"/>
  <c r="AR432" i="6" s="1"/>
  <c r="J432" i="6"/>
  <c r="U432" i="6" s="1"/>
  <c r="I432" i="6"/>
  <c r="AE432" i="6" s="1"/>
  <c r="H432" i="6"/>
  <c r="S432" i="6" s="1"/>
  <c r="G432" i="6"/>
  <c r="F432" i="6"/>
  <c r="E432" i="6"/>
  <c r="AL432" i="6" s="1"/>
  <c r="D432" i="6"/>
  <c r="C432" i="6"/>
  <c r="Y432" i="6" s="1"/>
  <c r="M431" i="6"/>
  <c r="L431" i="6"/>
  <c r="K431" i="6"/>
  <c r="J431" i="6"/>
  <c r="AQ431" i="6" s="1"/>
  <c r="I431" i="6"/>
  <c r="H431" i="6"/>
  <c r="G431" i="6"/>
  <c r="R431" i="6" s="1"/>
  <c r="F431" i="6"/>
  <c r="AM431" i="6" s="1"/>
  <c r="E431" i="6"/>
  <c r="D431" i="6"/>
  <c r="O431" i="6" s="1"/>
  <c r="C431" i="6"/>
  <c r="AQ430" i="6"/>
  <c r="AP430" i="6"/>
  <c r="V430" i="6"/>
  <c r="U430" i="6"/>
  <c r="M430" i="6"/>
  <c r="AT430" i="6" s="1"/>
  <c r="L430" i="6"/>
  <c r="K430" i="6"/>
  <c r="AG430" i="6" s="1"/>
  <c r="J430" i="6"/>
  <c r="AF430" i="6" s="1"/>
  <c r="I430" i="6"/>
  <c r="T430" i="6" s="1"/>
  <c r="H430" i="6"/>
  <c r="AD430" i="6" s="1"/>
  <c r="G430" i="6"/>
  <c r="R430" i="6" s="1"/>
  <c r="F430" i="6"/>
  <c r="E430" i="6"/>
  <c r="D430" i="6"/>
  <c r="O430" i="6" s="1"/>
  <c r="C430" i="6"/>
  <c r="Y430" i="6" s="1"/>
  <c r="W429" i="6"/>
  <c r="M429" i="6"/>
  <c r="L429" i="6"/>
  <c r="AS429" i="6" s="1"/>
  <c r="K429" i="6"/>
  <c r="J429" i="6"/>
  <c r="I429" i="6"/>
  <c r="H429" i="6"/>
  <c r="G429" i="6"/>
  <c r="F429" i="6"/>
  <c r="AM429" i="6" s="1"/>
  <c r="E429" i="6"/>
  <c r="P429" i="6" s="1"/>
  <c r="D429" i="6"/>
  <c r="Z429" i="6" s="1"/>
  <c r="C429" i="6"/>
  <c r="AO428" i="6"/>
  <c r="AG428" i="6"/>
  <c r="AF428" i="6"/>
  <c r="AD428" i="6"/>
  <c r="P428" i="6"/>
  <c r="O428" i="6"/>
  <c r="M428" i="6"/>
  <c r="L428" i="6"/>
  <c r="K428" i="6"/>
  <c r="J428" i="6"/>
  <c r="I428" i="6"/>
  <c r="AE428" i="6" s="1"/>
  <c r="H428" i="6"/>
  <c r="S428" i="6" s="1"/>
  <c r="G428" i="6"/>
  <c r="AN428" i="6" s="1"/>
  <c r="F428" i="6"/>
  <c r="AB428" i="6" s="1"/>
  <c r="E428" i="6"/>
  <c r="D428" i="6"/>
  <c r="C428" i="6"/>
  <c r="X427" i="6"/>
  <c r="W427" i="6"/>
  <c r="V427" i="6"/>
  <c r="U427" i="6"/>
  <c r="M427" i="6"/>
  <c r="L427" i="6"/>
  <c r="AS427" i="6" s="1"/>
  <c r="K427" i="6"/>
  <c r="AR427" i="6" s="1"/>
  <c r="J427" i="6"/>
  <c r="I427" i="6"/>
  <c r="AP427" i="6" s="1"/>
  <c r="H427" i="6"/>
  <c r="G427" i="6"/>
  <c r="F427" i="6"/>
  <c r="E427" i="6"/>
  <c r="D427" i="6"/>
  <c r="C427" i="6"/>
  <c r="AR426" i="6"/>
  <c r="AH426" i="6"/>
  <c r="AG426" i="6"/>
  <c r="X426" i="6"/>
  <c r="M426" i="6"/>
  <c r="AI426" i="6" s="1"/>
  <c r="L426" i="6"/>
  <c r="W426" i="6" s="1"/>
  <c r="K426" i="6"/>
  <c r="V426" i="6" s="1"/>
  <c r="J426" i="6"/>
  <c r="I426" i="6"/>
  <c r="H426" i="6"/>
  <c r="G426" i="6"/>
  <c r="F426" i="6"/>
  <c r="E426" i="6"/>
  <c r="D426" i="6"/>
  <c r="C426" i="6"/>
  <c r="Y426" i="6" s="1"/>
  <c r="AP425" i="6"/>
  <c r="R425" i="6"/>
  <c r="O425" i="6"/>
  <c r="M425" i="6"/>
  <c r="AT425" i="6" s="1"/>
  <c r="L425" i="6"/>
  <c r="K425" i="6"/>
  <c r="J425" i="6"/>
  <c r="U425" i="6" s="1"/>
  <c r="I425" i="6"/>
  <c r="T425" i="6" s="1"/>
  <c r="H425" i="6"/>
  <c r="G425" i="6"/>
  <c r="F425" i="6"/>
  <c r="E425" i="6"/>
  <c r="AA425" i="6" s="1"/>
  <c r="D425" i="6"/>
  <c r="Z425" i="6" s="1"/>
  <c r="C425" i="6"/>
  <c r="AT424" i="6"/>
  <c r="AS424" i="6"/>
  <c r="AR424" i="6"/>
  <c r="AN424" i="6"/>
  <c r="V424" i="6"/>
  <c r="M424" i="6"/>
  <c r="L424" i="6"/>
  <c r="K424" i="6"/>
  <c r="AG424" i="6" s="1"/>
  <c r="J424" i="6"/>
  <c r="AQ424" i="6" s="1"/>
  <c r="I424" i="6"/>
  <c r="H424" i="6"/>
  <c r="AD424" i="6" s="1"/>
  <c r="G424" i="6"/>
  <c r="R424" i="6" s="1"/>
  <c r="F424" i="6"/>
  <c r="E424" i="6"/>
  <c r="AL424" i="6" s="1"/>
  <c r="D424" i="6"/>
  <c r="C424" i="6"/>
  <c r="AL423" i="6"/>
  <c r="X423" i="6"/>
  <c r="P423" i="6"/>
  <c r="M423" i="6"/>
  <c r="AT423" i="6" s="1"/>
  <c r="L423" i="6"/>
  <c r="K423" i="6"/>
  <c r="AR423" i="6" s="1"/>
  <c r="J423" i="6"/>
  <c r="I423" i="6"/>
  <c r="AE423" i="6" s="1"/>
  <c r="H423" i="6"/>
  <c r="G423" i="6"/>
  <c r="R423" i="6" s="1"/>
  <c r="F423" i="6"/>
  <c r="AB423" i="6" s="1"/>
  <c r="E423" i="6"/>
  <c r="AA423" i="6" s="1"/>
  <c r="D423" i="6"/>
  <c r="O423" i="6" s="1"/>
  <c r="C423" i="6"/>
  <c r="AN422" i="6"/>
  <c r="AG422" i="6"/>
  <c r="M422" i="6"/>
  <c r="X422" i="6" s="1"/>
  <c r="L422" i="6"/>
  <c r="AS422" i="6" s="1"/>
  <c r="K422" i="6"/>
  <c r="AR422" i="6" s="1"/>
  <c r="J422" i="6"/>
  <c r="I422" i="6"/>
  <c r="H422" i="6"/>
  <c r="AO422" i="6" s="1"/>
  <c r="G422" i="6"/>
  <c r="F422" i="6"/>
  <c r="AB422" i="6" s="1"/>
  <c r="E422" i="6"/>
  <c r="P422" i="6" s="1"/>
  <c r="D422" i="6"/>
  <c r="AK422" i="6" s="1"/>
  <c r="C422" i="6"/>
  <c r="W421" i="6"/>
  <c r="S421" i="6"/>
  <c r="R421" i="6"/>
  <c r="P421" i="6"/>
  <c r="M421" i="6"/>
  <c r="L421" i="6"/>
  <c r="K421" i="6"/>
  <c r="J421" i="6"/>
  <c r="I421" i="6"/>
  <c r="AE421" i="6" s="1"/>
  <c r="H421" i="6"/>
  <c r="AO421" i="6" s="1"/>
  <c r="G421" i="6"/>
  <c r="F421" i="6"/>
  <c r="E421" i="6"/>
  <c r="D421" i="6"/>
  <c r="C421" i="6"/>
  <c r="AP420" i="6"/>
  <c r="AO420" i="6"/>
  <c r="AJ420" i="6"/>
  <c r="V420" i="6"/>
  <c r="M420" i="6"/>
  <c r="X420" i="6" s="1"/>
  <c r="L420" i="6"/>
  <c r="K420" i="6"/>
  <c r="J420" i="6"/>
  <c r="I420" i="6"/>
  <c r="H420" i="6"/>
  <c r="G420" i="6"/>
  <c r="F420" i="6"/>
  <c r="AM420" i="6" s="1"/>
  <c r="E420" i="6"/>
  <c r="AA420" i="6" s="1"/>
  <c r="D420" i="6"/>
  <c r="C420" i="6"/>
  <c r="N420" i="6" s="1"/>
  <c r="AN419" i="6"/>
  <c r="AM419" i="6"/>
  <c r="AB419" i="6"/>
  <c r="R419" i="6"/>
  <c r="P419" i="6"/>
  <c r="M419" i="6"/>
  <c r="L419" i="6"/>
  <c r="K419" i="6"/>
  <c r="J419" i="6"/>
  <c r="I419" i="6"/>
  <c r="H419" i="6"/>
  <c r="G419" i="6"/>
  <c r="AC419" i="6" s="1"/>
  <c r="F419" i="6"/>
  <c r="Q419" i="6" s="1"/>
  <c r="E419" i="6"/>
  <c r="AL419" i="6" s="1"/>
  <c r="D419" i="6"/>
  <c r="C419" i="6"/>
  <c r="AK418" i="6"/>
  <c r="AH418" i="6"/>
  <c r="AG418" i="6"/>
  <c r="M418" i="6"/>
  <c r="X418" i="6" s="1"/>
  <c r="L418" i="6"/>
  <c r="K418" i="6"/>
  <c r="J418" i="6"/>
  <c r="U418" i="6" s="1"/>
  <c r="I418" i="6"/>
  <c r="AP418" i="6" s="1"/>
  <c r="H418" i="6"/>
  <c r="G418" i="6"/>
  <c r="AC418" i="6" s="1"/>
  <c r="F418" i="6"/>
  <c r="E418" i="6"/>
  <c r="AA418" i="6" s="1"/>
  <c r="D418" i="6"/>
  <c r="Z418" i="6" s="1"/>
  <c r="C418" i="6"/>
  <c r="AA417" i="6"/>
  <c r="S417" i="6"/>
  <c r="P417" i="6"/>
  <c r="M417" i="6"/>
  <c r="L417" i="6"/>
  <c r="K417" i="6"/>
  <c r="J417" i="6"/>
  <c r="AF417" i="6" s="1"/>
  <c r="I417" i="6"/>
  <c r="AP417" i="6" s="1"/>
  <c r="H417" i="6"/>
  <c r="G417" i="6"/>
  <c r="F417" i="6"/>
  <c r="AM417" i="6" s="1"/>
  <c r="E417" i="6"/>
  <c r="AL417" i="6" s="1"/>
  <c r="D417" i="6"/>
  <c r="O417" i="6" s="1"/>
  <c r="C417" i="6"/>
  <c r="AR416" i="6"/>
  <c r="AK416" i="6"/>
  <c r="AJ416" i="6"/>
  <c r="AA416" i="6"/>
  <c r="P416" i="6"/>
  <c r="O416" i="6"/>
  <c r="M416" i="6"/>
  <c r="L416" i="6"/>
  <c r="AS416" i="6" s="1"/>
  <c r="K416" i="6"/>
  <c r="J416" i="6"/>
  <c r="I416" i="6"/>
  <c r="H416" i="6"/>
  <c r="AD416" i="6" s="1"/>
  <c r="G416" i="6"/>
  <c r="F416" i="6"/>
  <c r="E416" i="6"/>
  <c r="AL416" i="6" s="1"/>
  <c r="D416" i="6"/>
  <c r="Z416" i="6" s="1"/>
  <c r="C416" i="6"/>
  <c r="AS415" i="6"/>
  <c r="AH415" i="6"/>
  <c r="AE415" i="6"/>
  <c r="U415" i="6"/>
  <c r="M415" i="6"/>
  <c r="X415" i="6" s="1"/>
  <c r="L415" i="6"/>
  <c r="W415" i="6" s="1"/>
  <c r="K415" i="6"/>
  <c r="V415" i="6" s="1"/>
  <c r="J415" i="6"/>
  <c r="AF415" i="6" s="1"/>
  <c r="I415" i="6"/>
  <c r="T415" i="6" s="1"/>
  <c r="H415" i="6"/>
  <c r="AO415" i="6" s="1"/>
  <c r="G415" i="6"/>
  <c r="F415" i="6"/>
  <c r="E415" i="6"/>
  <c r="D415" i="6"/>
  <c r="O415" i="6" s="1"/>
  <c r="C415" i="6"/>
  <c r="Y415" i="6" s="1"/>
  <c r="AE414" i="6"/>
  <c r="V414" i="6"/>
  <c r="R414" i="6"/>
  <c r="N414" i="6"/>
  <c r="M414" i="6"/>
  <c r="AT414" i="6" s="1"/>
  <c r="L414" i="6"/>
  <c r="K414" i="6"/>
  <c r="AG414" i="6" s="1"/>
  <c r="J414" i="6"/>
  <c r="I414" i="6"/>
  <c r="T414" i="6" s="1"/>
  <c r="H414" i="6"/>
  <c r="S414" i="6" s="1"/>
  <c r="G414" i="6"/>
  <c r="AN414" i="6" s="1"/>
  <c r="F414" i="6"/>
  <c r="AM414" i="6" s="1"/>
  <c r="E414" i="6"/>
  <c r="AA414" i="6" s="1"/>
  <c r="D414" i="6"/>
  <c r="C414" i="6"/>
  <c r="Y414" i="6" s="1"/>
  <c r="AS413" i="6"/>
  <c r="AH413" i="6"/>
  <c r="AA413" i="6"/>
  <c r="W413" i="6"/>
  <c r="M413" i="6"/>
  <c r="L413" i="6"/>
  <c r="K413" i="6"/>
  <c r="V413" i="6" s="1"/>
  <c r="J413" i="6"/>
  <c r="I413" i="6"/>
  <c r="T413" i="6" s="1"/>
  <c r="H413" i="6"/>
  <c r="G413" i="6"/>
  <c r="F413" i="6"/>
  <c r="E413" i="6"/>
  <c r="P413" i="6" s="1"/>
  <c r="D413" i="6"/>
  <c r="C413" i="6"/>
  <c r="AP412" i="6"/>
  <c r="U412" i="6"/>
  <c r="T412" i="6"/>
  <c r="M412" i="6"/>
  <c r="X412" i="6" s="1"/>
  <c r="L412" i="6"/>
  <c r="AH412" i="6" s="1"/>
  <c r="K412" i="6"/>
  <c r="J412" i="6"/>
  <c r="AF412" i="6" s="1"/>
  <c r="I412" i="6"/>
  <c r="AE412" i="6" s="1"/>
  <c r="H412" i="6"/>
  <c r="AO412" i="6" s="1"/>
  <c r="G412" i="6"/>
  <c r="F412" i="6"/>
  <c r="E412" i="6"/>
  <c r="P412" i="6" s="1"/>
  <c r="D412" i="6"/>
  <c r="C412" i="6"/>
  <c r="M411" i="6"/>
  <c r="L411" i="6"/>
  <c r="K411" i="6"/>
  <c r="J411" i="6"/>
  <c r="U411" i="6" s="1"/>
  <c r="I411" i="6"/>
  <c r="T411" i="6" s="1"/>
  <c r="H411" i="6"/>
  <c r="S411" i="6" s="1"/>
  <c r="G411" i="6"/>
  <c r="AC411" i="6" s="1"/>
  <c r="F411" i="6"/>
  <c r="E411" i="6"/>
  <c r="D411" i="6"/>
  <c r="C411" i="6"/>
  <c r="AR410" i="6"/>
  <c r="AM410" i="6"/>
  <c r="AG410" i="6"/>
  <c r="X410" i="6"/>
  <c r="R410" i="6"/>
  <c r="O410" i="6"/>
  <c r="M410" i="6"/>
  <c r="AI410" i="6" s="1"/>
  <c r="L410" i="6"/>
  <c r="K410" i="6"/>
  <c r="V410" i="6" s="1"/>
  <c r="J410" i="6"/>
  <c r="I410" i="6"/>
  <c r="AP410" i="6" s="1"/>
  <c r="H410" i="6"/>
  <c r="G410" i="6"/>
  <c r="AN410" i="6" s="1"/>
  <c r="F410" i="6"/>
  <c r="E410" i="6"/>
  <c r="D410" i="6"/>
  <c r="C410" i="6"/>
  <c r="AQ409" i="6"/>
  <c r="M409" i="6"/>
  <c r="L409" i="6"/>
  <c r="K409" i="6"/>
  <c r="J409" i="6"/>
  <c r="I409" i="6"/>
  <c r="H409" i="6"/>
  <c r="G409" i="6"/>
  <c r="F409" i="6"/>
  <c r="E409" i="6"/>
  <c r="AL409" i="6" s="1"/>
  <c r="D409" i="6"/>
  <c r="C409" i="6"/>
  <c r="Y409" i="6" s="1"/>
  <c r="AO408" i="6"/>
  <c r="AJ408" i="6"/>
  <c r="Q408" i="6"/>
  <c r="N408" i="6"/>
  <c r="M408" i="6"/>
  <c r="L408" i="6"/>
  <c r="AH408" i="6" s="1"/>
  <c r="K408" i="6"/>
  <c r="J408" i="6"/>
  <c r="I408" i="6"/>
  <c r="H408" i="6"/>
  <c r="AD408" i="6" s="1"/>
  <c r="G408" i="6"/>
  <c r="F408" i="6"/>
  <c r="AM408" i="6" s="1"/>
  <c r="E408" i="6"/>
  <c r="AL408" i="6" s="1"/>
  <c r="D408" i="6"/>
  <c r="C408" i="6"/>
  <c r="Y408" i="6" s="1"/>
  <c r="AT407" i="6"/>
  <c r="AR407" i="6"/>
  <c r="AP407" i="6"/>
  <c r="AH407" i="6"/>
  <c r="Y407" i="6"/>
  <c r="T407" i="6"/>
  <c r="M407" i="6"/>
  <c r="AI407" i="6" s="1"/>
  <c r="L407" i="6"/>
  <c r="W407" i="6" s="1"/>
  <c r="K407" i="6"/>
  <c r="V407" i="6" s="1"/>
  <c r="J407" i="6"/>
  <c r="U407" i="6" s="1"/>
  <c r="I407" i="6"/>
  <c r="AE407" i="6" s="1"/>
  <c r="H407" i="6"/>
  <c r="G407" i="6"/>
  <c r="F407" i="6"/>
  <c r="E407" i="6"/>
  <c r="D407" i="6"/>
  <c r="O407" i="6" s="1"/>
  <c r="C407" i="6"/>
  <c r="AD406" i="6"/>
  <c r="T406" i="6"/>
  <c r="M406" i="6"/>
  <c r="L406" i="6"/>
  <c r="K406" i="6"/>
  <c r="V406" i="6" s="1"/>
  <c r="J406" i="6"/>
  <c r="I406" i="6"/>
  <c r="H406" i="6"/>
  <c r="G406" i="6"/>
  <c r="R406" i="6" s="1"/>
  <c r="F406" i="6"/>
  <c r="E406" i="6"/>
  <c r="D406" i="6"/>
  <c r="C406" i="6"/>
  <c r="AJ405" i="6"/>
  <c r="N405" i="6"/>
  <c r="M405" i="6"/>
  <c r="L405" i="6"/>
  <c r="K405" i="6"/>
  <c r="AR405" i="6" s="1"/>
  <c r="J405" i="6"/>
  <c r="U405" i="6" s="1"/>
  <c r="I405" i="6"/>
  <c r="H405" i="6"/>
  <c r="G405" i="6"/>
  <c r="F405" i="6"/>
  <c r="Q405" i="6" s="1"/>
  <c r="E405" i="6"/>
  <c r="P405" i="6" s="1"/>
  <c r="D405" i="6"/>
  <c r="C405" i="6"/>
  <c r="Y405" i="6" s="1"/>
  <c r="AS404" i="6"/>
  <c r="AQ404" i="6"/>
  <c r="V404" i="6"/>
  <c r="R404" i="6"/>
  <c r="Q404" i="6"/>
  <c r="M404" i="6"/>
  <c r="L404" i="6"/>
  <c r="W404" i="6" s="1"/>
  <c r="K404" i="6"/>
  <c r="J404" i="6"/>
  <c r="U404" i="6" s="1"/>
  <c r="I404" i="6"/>
  <c r="H404" i="6"/>
  <c r="AO404" i="6" s="1"/>
  <c r="G404" i="6"/>
  <c r="F404" i="6"/>
  <c r="AM404" i="6" s="1"/>
  <c r="E404" i="6"/>
  <c r="D404" i="6"/>
  <c r="C404" i="6"/>
  <c r="AF403" i="6"/>
  <c r="M403" i="6"/>
  <c r="L403" i="6"/>
  <c r="W403" i="6" s="1"/>
  <c r="K403" i="6"/>
  <c r="AG403" i="6" s="1"/>
  <c r="J403" i="6"/>
  <c r="I403" i="6"/>
  <c r="AP403" i="6" s="1"/>
  <c r="H403" i="6"/>
  <c r="G403" i="6"/>
  <c r="F403" i="6"/>
  <c r="E403" i="6"/>
  <c r="D403" i="6"/>
  <c r="Z403" i="6" s="1"/>
  <c r="C403" i="6"/>
  <c r="AN402" i="6"/>
  <c r="AE402" i="6"/>
  <c r="T402" i="6"/>
  <c r="P402" i="6"/>
  <c r="M402" i="6"/>
  <c r="X402" i="6" s="1"/>
  <c r="L402" i="6"/>
  <c r="K402" i="6"/>
  <c r="J402" i="6"/>
  <c r="I402" i="6"/>
  <c r="AP402" i="6" s="1"/>
  <c r="H402" i="6"/>
  <c r="G402" i="6"/>
  <c r="F402" i="6"/>
  <c r="Q402" i="6" s="1"/>
  <c r="E402" i="6"/>
  <c r="D402" i="6"/>
  <c r="C402" i="6"/>
  <c r="AJ402" i="6" s="1"/>
  <c r="AR401" i="6"/>
  <c r="AQ401" i="6"/>
  <c r="AL401" i="6"/>
  <c r="M401" i="6"/>
  <c r="L401" i="6"/>
  <c r="K401" i="6"/>
  <c r="J401" i="6"/>
  <c r="I401" i="6"/>
  <c r="H401" i="6"/>
  <c r="AD401" i="6" s="1"/>
  <c r="G401" i="6"/>
  <c r="AN401" i="6" s="1"/>
  <c r="F401" i="6"/>
  <c r="AB401" i="6" s="1"/>
  <c r="E401" i="6"/>
  <c r="AA401" i="6" s="1"/>
  <c r="D401" i="6"/>
  <c r="C401" i="6"/>
  <c r="AH400" i="6"/>
  <c r="S400" i="6"/>
  <c r="M400" i="6"/>
  <c r="AT400" i="6" s="1"/>
  <c r="L400" i="6"/>
  <c r="K400" i="6"/>
  <c r="J400" i="6"/>
  <c r="I400" i="6"/>
  <c r="H400" i="6"/>
  <c r="G400" i="6"/>
  <c r="F400" i="6"/>
  <c r="Q400" i="6" s="1"/>
  <c r="E400" i="6"/>
  <c r="D400" i="6"/>
  <c r="Z400" i="6" s="1"/>
  <c r="C400" i="6"/>
  <c r="M399" i="6"/>
  <c r="L399" i="6"/>
  <c r="AH399" i="6" s="1"/>
  <c r="K399" i="6"/>
  <c r="J399" i="6"/>
  <c r="I399" i="6"/>
  <c r="H399" i="6"/>
  <c r="G399" i="6"/>
  <c r="R399" i="6" s="1"/>
  <c r="F399" i="6"/>
  <c r="E399" i="6"/>
  <c r="D399" i="6"/>
  <c r="C399" i="6"/>
  <c r="AF398" i="6"/>
  <c r="V398" i="6"/>
  <c r="T398" i="6"/>
  <c r="O398" i="6"/>
  <c r="M398" i="6"/>
  <c r="AT398" i="6" s="1"/>
  <c r="L398" i="6"/>
  <c r="K398" i="6"/>
  <c r="AG398" i="6" s="1"/>
  <c r="J398" i="6"/>
  <c r="I398" i="6"/>
  <c r="AP398" i="6" s="1"/>
  <c r="H398" i="6"/>
  <c r="G398" i="6"/>
  <c r="F398" i="6"/>
  <c r="E398" i="6"/>
  <c r="AL398" i="6" s="1"/>
  <c r="D398" i="6"/>
  <c r="C398" i="6"/>
  <c r="N398" i="6" s="1"/>
  <c r="AT397" i="6"/>
  <c r="AS397" i="6"/>
  <c r="AR397" i="6"/>
  <c r="AH397" i="6"/>
  <c r="M397" i="6"/>
  <c r="L397" i="6"/>
  <c r="W397" i="6" s="1"/>
  <c r="K397" i="6"/>
  <c r="J397" i="6"/>
  <c r="I397" i="6"/>
  <c r="H397" i="6"/>
  <c r="G397" i="6"/>
  <c r="F397" i="6"/>
  <c r="AB397" i="6" s="1"/>
  <c r="E397" i="6"/>
  <c r="D397" i="6"/>
  <c r="Z397" i="6" s="1"/>
  <c r="C397" i="6"/>
  <c r="Y397" i="6" s="1"/>
  <c r="AO396" i="6"/>
  <c r="AG396" i="6"/>
  <c r="V396" i="6"/>
  <c r="M396" i="6"/>
  <c r="L396" i="6"/>
  <c r="K396" i="6"/>
  <c r="AR396" i="6" s="1"/>
  <c r="J396" i="6"/>
  <c r="AQ396" i="6" s="1"/>
  <c r="I396" i="6"/>
  <c r="AE396" i="6" s="1"/>
  <c r="H396" i="6"/>
  <c r="G396" i="6"/>
  <c r="AC396" i="6" s="1"/>
  <c r="F396" i="6"/>
  <c r="E396" i="6"/>
  <c r="D396" i="6"/>
  <c r="O396" i="6" s="1"/>
  <c r="C396" i="6"/>
  <c r="N396" i="6" s="1"/>
  <c r="AB395" i="6"/>
  <c r="AA395" i="6"/>
  <c r="Y395" i="6"/>
  <c r="M395" i="6"/>
  <c r="AI395" i="6" s="1"/>
  <c r="L395" i="6"/>
  <c r="K395" i="6"/>
  <c r="J395" i="6"/>
  <c r="I395" i="6"/>
  <c r="H395" i="6"/>
  <c r="G395" i="6"/>
  <c r="AN395" i="6" s="1"/>
  <c r="F395" i="6"/>
  <c r="E395" i="6"/>
  <c r="P395" i="6" s="1"/>
  <c r="D395" i="6"/>
  <c r="Z395" i="6" s="1"/>
  <c r="C395" i="6"/>
  <c r="AB394" i="6"/>
  <c r="Q394" i="6"/>
  <c r="M394" i="6"/>
  <c r="L394" i="6"/>
  <c r="K394" i="6"/>
  <c r="J394" i="6"/>
  <c r="I394" i="6"/>
  <c r="H394" i="6"/>
  <c r="G394" i="6"/>
  <c r="F394" i="6"/>
  <c r="AM394" i="6" s="1"/>
  <c r="E394" i="6"/>
  <c r="AL394" i="6" s="1"/>
  <c r="D394" i="6"/>
  <c r="Z394" i="6" s="1"/>
  <c r="C394" i="6"/>
  <c r="AR393" i="6"/>
  <c r="AH393" i="6"/>
  <c r="AD393" i="6"/>
  <c r="V393" i="6"/>
  <c r="U393" i="6"/>
  <c r="S393" i="6"/>
  <c r="M393" i="6"/>
  <c r="L393" i="6"/>
  <c r="AS393" i="6" s="1"/>
  <c r="K393" i="6"/>
  <c r="AG393" i="6" s="1"/>
  <c r="J393" i="6"/>
  <c r="AF393" i="6" s="1"/>
  <c r="I393" i="6"/>
  <c r="T393" i="6" s="1"/>
  <c r="H393" i="6"/>
  <c r="AO393" i="6" s="1"/>
  <c r="G393" i="6"/>
  <c r="F393" i="6"/>
  <c r="E393" i="6"/>
  <c r="P393" i="6" s="1"/>
  <c r="D393" i="6"/>
  <c r="C393" i="6"/>
  <c r="AN392" i="6"/>
  <c r="AB392" i="6"/>
  <c r="M392" i="6"/>
  <c r="L392" i="6"/>
  <c r="K392" i="6"/>
  <c r="AG392" i="6" s="1"/>
  <c r="J392" i="6"/>
  <c r="I392" i="6"/>
  <c r="H392" i="6"/>
  <c r="G392" i="6"/>
  <c r="AC392" i="6" s="1"/>
  <c r="F392" i="6"/>
  <c r="AM392" i="6" s="1"/>
  <c r="E392" i="6"/>
  <c r="AA392" i="6" s="1"/>
  <c r="D392" i="6"/>
  <c r="Z392" i="6" s="1"/>
  <c r="C392" i="6"/>
  <c r="N392" i="6" s="1"/>
  <c r="AQ391" i="6"/>
  <c r="AP391" i="6"/>
  <c r="AF391" i="6"/>
  <c r="U391" i="6"/>
  <c r="S391" i="6"/>
  <c r="R391" i="6"/>
  <c r="M391" i="6"/>
  <c r="AI391" i="6" s="1"/>
  <c r="L391" i="6"/>
  <c r="K391" i="6"/>
  <c r="AG391" i="6" s="1"/>
  <c r="J391" i="6"/>
  <c r="I391" i="6"/>
  <c r="H391" i="6"/>
  <c r="G391" i="6"/>
  <c r="F391" i="6"/>
  <c r="E391" i="6"/>
  <c r="AL391" i="6" s="1"/>
  <c r="D391" i="6"/>
  <c r="C391" i="6"/>
  <c r="Z390" i="6"/>
  <c r="X390" i="6"/>
  <c r="M390" i="6"/>
  <c r="L390" i="6"/>
  <c r="AS390" i="6" s="1"/>
  <c r="K390" i="6"/>
  <c r="J390" i="6"/>
  <c r="I390" i="6"/>
  <c r="H390" i="6"/>
  <c r="S390" i="6" s="1"/>
  <c r="G390" i="6"/>
  <c r="F390" i="6"/>
  <c r="E390" i="6"/>
  <c r="D390" i="6"/>
  <c r="AK390" i="6" s="1"/>
  <c r="C390" i="6"/>
  <c r="Y390" i="6" s="1"/>
  <c r="M389" i="6"/>
  <c r="L389" i="6"/>
  <c r="K389" i="6"/>
  <c r="J389" i="6"/>
  <c r="I389" i="6"/>
  <c r="H389" i="6"/>
  <c r="G389" i="6"/>
  <c r="F389" i="6"/>
  <c r="AM389" i="6" s="1"/>
  <c r="E389" i="6"/>
  <c r="P389" i="6" s="1"/>
  <c r="D389" i="6"/>
  <c r="C389" i="6"/>
  <c r="Y389" i="6" s="1"/>
  <c r="AN388" i="6"/>
  <c r="AJ388" i="6"/>
  <c r="AG388" i="6"/>
  <c r="AD388" i="6"/>
  <c r="N388" i="6"/>
  <c r="M388" i="6"/>
  <c r="X388" i="6" s="1"/>
  <c r="L388" i="6"/>
  <c r="K388" i="6"/>
  <c r="J388" i="6"/>
  <c r="I388" i="6"/>
  <c r="H388" i="6"/>
  <c r="AO388" i="6" s="1"/>
  <c r="G388" i="6"/>
  <c r="F388" i="6"/>
  <c r="Q388" i="6" s="1"/>
  <c r="E388" i="6"/>
  <c r="D388" i="6"/>
  <c r="C388" i="6"/>
  <c r="Y388" i="6" s="1"/>
  <c r="M387" i="6"/>
  <c r="L387" i="6"/>
  <c r="K387" i="6"/>
  <c r="J387" i="6"/>
  <c r="U387" i="6" s="1"/>
  <c r="I387" i="6"/>
  <c r="H387" i="6"/>
  <c r="G387" i="6"/>
  <c r="F387" i="6"/>
  <c r="E387" i="6"/>
  <c r="D387" i="6"/>
  <c r="O387" i="6" s="1"/>
  <c r="C387" i="6"/>
  <c r="AQ386" i="6"/>
  <c r="AH386" i="6"/>
  <c r="V386" i="6"/>
  <c r="U386" i="6"/>
  <c r="M386" i="6"/>
  <c r="L386" i="6"/>
  <c r="K386" i="6"/>
  <c r="J386" i="6"/>
  <c r="AF386" i="6" s="1"/>
  <c r="I386" i="6"/>
  <c r="H386" i="6"/>
  <c r="AO386" i="6" s="1"/>
  <c r="G386" i="6"/>
  <c r="R386" i="6" s="1"/>
  <c r="F386" i="6"/>
  <c r="AB386" i="6" s="1"/>
  <c r="E386" i="6"/>
  <c r="AA386" i="6" s="1"/>
  <c r="D386" i="6"/>
  <c r="C386" i="6"/>
  <c r="N386" i="6" s="1"/>
  <c r="AR385" i="6"/>
  <c r="AK385" i="6"/>
  <c r="Y385" i="6"/>
  <c r="X385" i="6"/>
  <c r="W385" i="6"/>
  <c r="V385" i="6"/>
  <c r="O385" i="6"/>
  <c r="M385" i="6"/>
  <c r="L385" i="6"/>
  <c r="AH385" i="6" s="1"/>
  <c r="K385" i="6"/>
  <c r="AG385" i="6" s="1"/>
  <c r="J385" i="6"/>
  <c r="U385" i="6" s="1"/>
  <c r="I385" i="6"/>
  <c r="H385" i="6"/>
  <c r="G385" i="6"/>
  <c r="R385" i="6" s="1"/>
  <c r="F385" i="6"/>
  <c r="E385" i="6"/>
  <c r="AA385" i="6" s="1"/>
  <c r="D385" i="6"/>
  <c r="Z385" i="6" s="1"/>
  <c r="C385" i="6"/>
  <c r="AJ385" i="6" s="1"/>
  <c r="AT384" i="6"/>
  <c r="U384" i="6"/>
  <c r="P384" i="6"/>
  <c r="M384" i="6"/>
  <c r="L384" i="6"/>
  <c r="W384" i="6" s="1"/>
  <c r="K384" i="6"/>
  <c r="J384" i="6"/>
  <c r="AQ384" i="6" s="1"/>
  <c r="I384" i="6"/>
  <c r="H384" i="6"/>
  <c r="G384" i="6"/>
  <c r="F384" i="6"/>
  <c r="Q384" i="6" s="1"/>
  <c r="E384" i="6"/>
  <c r="AL384" i="6" s="1"/>
  <c r="D384" i="6"/>
  <c r="O384" i="6" s="1"/>
  <c r="C384" i="6"/>
  <c r="AJ384" i="6" s="1"/>
  <c r="Z383" i="6"/>
  <c r="V383" i="6"/>
  <c r="M383" i="6"/>
  <c r="L383" i="6"/>
  <c r="K383" i="6"/>
  <c r="AR383" i="6" s="1"/>
  <c r="J383" i="6"/>
  <c r="I383" i="6"/>
  <c r="AE383" i="6" s="1"/>
  <c r="H383" i="6"/>
  <c r="AD383" i="6" s="1"/>
  <c r="G383" i="6"/>
  <c r="R383" i="6" s="1"/>
  <c r="F383" i="6"/>
  <c r="E383" i="6"/>
  <c r="D383" i="6"/>
  <c r="C383" i="6"/>
  <c r="AR382" i="6"/>
  <c r="AH382" i="6"/>
  <c r="AG382" i="6"/>
  <c r="AE382" i="6"/>
  <c r="X382" i="6"/>
  <c r="O382" i="6"/>
  <c r="M382" i="6"/>
  <c r="AI382" i="6" s="1"/>
  <c r="L382" i="6"/>
  <c r="W382" i="6" s="1"/>
  <c r="K382" i="6"/>
  <c r="V382" i="6" s="1"/>
  <c r="J382" i="6"/>
  <c r="AF382" i="6" s="1"/>
  <c r="I382" i="6"/>
  <c r="T382" i="6" s="1"/>
  <c r="H382" i="6"/>
  <c r="G382" i="6"/>
  <c r="F382" i="6"/>
  <c r="E382" i="6"/>
  <c r="D382" i="6"/>
  <c r="Z382" i="6" s="1"/>
  <c r="C382" i="6"/>
  <c r="AJ382" i="6" s="1"/>
  <c r="AD381" i="6"/>
  <c r="Y381" i="6"/>
  <c r="N381" i="6"/>
  <c r="M381" i="6"/>
  <c r="L381" i="6"/>
  <c r="K381" i="6"/>
  <c r="AR381" i="6" s="1"/>
  <c r="J381" i="6"/>
  <c r="I381" i="6"/>
  <c r="H381" i="6"/>
  <c r="G381" i="6"/>
  <c r="F381" i="6"/>
  <c r="AB381" i="6" s="1"/>
  <c r="E381" i="6"/>
  <c r="D381" i="6"/>
  <c r="Z381" i="6" s="1"/>
  <c r="C381" i="6"/>
  <c r="AJ381" i="6" s="1"/>
  <c r="AT380" i="6"/>
  <c r="AR380" i="6"/>
  <c r="AH380" i="6"/>
  <c r="Y380" i="6"/>
  <c r="M380" i="6"/>
  <c r="AI380" i="6" s="1"/>
  <c r="L380" i="6"/>
  <c r="K380" i="6"/>
  <c r="J380" i="6"/>
  <c r="I380" i="6"/>
  <c r="H380" i="6"/>
  <c r="G380" i="6"/>
  <c r="AC380" i="6" s="1"/>
  <c r="F380" i="6"/>
  <c r="E380" i="6"/>
  <c r="AL380" i="6" s="1"/>
  <c r="D380" i="6"/>
  <c r="O380" i="6" s="1"/>
  <c r="C380" i="6"/>
  <c r="AA379" i="6"/>
  <c r="Z379" i="6"/>
  <c r="O379" i="6"/>
  <c r="M379" i="6"/>
  <c r="L379" i="6"/>
  <c r="K379" i="6"/>
  <c r="AG379" i="6" s="1"/>
  <c r="J379" i="6"/>
  <c r="I379" i="6"/>
  <c r="T379" i="6" s="1"/>
  <c r="H379" i="6"/>
  <c r="S379" i="6" s="1"/>
  <c r="G379" i="6"/>
  <c r="AC379" i="6" s="1"/>
  <c r="F379" i="6"/>
  <c r="E379" i="6"/>
  <c r="AL379" i="6" s="1"/>
  <c r="D379" i="6"/>
  <c r="AK379" i="6" s="1"/>
  <c r="C379" i="6"/>
  <c r="AO378" i="6"/>
  <c r="M378" i="6"/>
  <c r="AT378" i="6" s="1"/>
  <c r="L378" i="6"/>
  <c r="K378" i="6"/>
  <c r="J378" i="6"/>
  <c r="I378" i="6"/>
  <c r="H378" i="6"/>
  <c r="AD378" i="6" s="1"/>
  <c r="G378" i="6"/>
  <c r="F378" i="6"/>
  <c r="E378" i="6"/>
  <c r="D378" i="6"/>
  <c r="O378" i="6" s="1"/>
  <c r="C378" i="6"/>
  <c r="N378" i="6" s="1"/>
  <c r="AR377" i="6"/>
  <c r="AN377" i="6"/>
  <c r="M377" i="6"/>
  <c r="L377" i="6"/>
  <c r="K377" i="6"/>
  <c r="J377" i="6"/>
  <c r="I377" i="6"/>
  <c r="H377" i="6"/>
  <c r="G377" i="6"/>
  <c r="AC377" i="6" s="1"/>
  <c r="F377" i="6"/>
  <c r="Q377" i="6" s="1"/>
  <c r="E377" i="6"/>
  <c r="D377" i="6"/>
  <c r="C377" i="6"/>
  <c r="AL376" i="6"/>
  <c r="AG376" i="6"/>
  <c r="AE376" i="6"/>
  <c r="Z376" i="6"/>
  <c r="T376" i="6"/>
  <c r="M376" i="6"/>
  <c r="L376" i="6"/>
  <c r="K376" i="6"/>
  <c r="J376" i="6"/>
  <c r="U376" i="6" s="1"/>
  <c r="I376" i="6"/>
  <c r="AP376" i="6" s="1"/>
  <c r="H376" i="6"/>
  <c r="G376" i="6"/>
  <c r="AN376" i="6" s="1"/>
  <c r="F376" i="6"/>
  <c r="E376" i="6"/>
  <c r="D376" i="6"/>
  <c r="C376" i="6"/>
  <c r="AQ375" i="6"/>
  <c r="AM375" i="6"/>
  <c r="AL375" i="6"/>
  <c r="P375" i="6"/>
  <c r="N375" i="6"/>
  <c r="M375" i="6"/>
  <c r="X375" i="6" s="1"/>
  <c r="L375" i="6"/>
  <c r="K375" i="6"/>
  <c r="J375" i="6"/>
  <c r="AF375" i="6" s="1"/>
  <c r="I375" i="6"/>
  <c r="H375" i="6"/>
  <c r="AD375" i="6" s="1"/>
  <c r="G375" i="6"/>
  <c r="F375" i="6"/>
  <c r="Q375" i="6" s="1"/>
  <c r="E375" i="6"/>
  <c r="AA375" i="6" s="1"/>
  <c r="D375" i="6"/>
  <c r="O375" i="6" s="1"/>
  <c r="C375" i="6"/>
  <c r="AT374" i="6"/>
  <c r="AR374" i="6"/>
  <c r="AN374" i="6"/>
  <c r="M374" i="6"/>
  <c r="L374" i="6"/>
  <c r="K374" i="6"/>
  <c r="J374" i="6"/>
  <c r="I374" i="6"/>
  <c r="H374" i="6"/>
  <c r="G374" i="6"/>
  <c r="F374" i="6"/>
  <c r="AM374" i="6" s="1"/>
  <c r="E374" i="6"/>
  <c r="AL374" i="6" s="1"/>
  <c r="D374" i="6"/>
  <c r="O374" i="6" s="1"/>
  <c r="C374" i="6"/>
  <c r="M373" i="6"/>
  <c r="L373" i="6"/>
  <c r="K373" i="6"/>
  <c r="J373" i="6"/>
  <c r="I373" i="6"/>
  <c r="H373" i="6"/>
  <c r="AD373" i="6" s="1"/>
  <c r="G373" i="6"/>
  <c r="R373" i="6" s="1"/>
  <c r="F373" i="6"/>
  <c r="E373" i="6"/>
  <c r="D373" i="6"/>
  <c r="C373" i="6"/>
  <c r="AM372" i="6"/>
  <c r="M372" i="6"/>
  <c r="L372" i="6"/>
  <c r="K372" i="6"/>
  <c r="J372" i="6"/>
  <c r="I372" i="6"/>
  <c r="AE372" i="6" s="1"/>
  <c r="H372" i="6"/>
  <c r="G372" i="6"/>
  <c r="F372" i="6"/>
  <c r="Q372" i="6" s="1"/>
  <c r="E372" i="6"/>
  <c r="AA372" i="6" s="1"/>
  <c r="D372" i="6"/>
  <c r="O372" i="6" s="1"/>
  <c r="C372" i="6"/>
  <c r="N372" i="6" s="1"/>
  <c r="AQ371" i="6"/>
  <c r="AL371" i="6"/>
  <c r="S371" i="6"/>
  <c r="M371" i="6"/>
  <c r="L371" i="6"/>
  <c r="K371" i="6"/>
  <c r="J371" i="6"/>
  <c r="U371" i="6" s="1"/>
  <c r="I371" i="6"/>
  <c r="H371" i="6"/>
  <c r="AO371" i="6" s="1"/>
  <c r="G371" i="6"/>
  <c r="F371" i="6"/>
  <c r="Q371" i="6" s="1"/>
  <c r="E371" i="6"/>
  <c r="D371" i="6"/>
  <c r="Z371" i="6" s="1"/>
  <c r="C371" i="6"/>
  <c r="N371" i="6" s="1"/>
  <c r="AQ370" i="6"/>
  <c r="AP370" i="6"/>
  <c r="AJ370" i="6"/>
  <c r="Y370" i="6"/>
  <c r="BF370" i="6" s="1"/>
  <c r="N370" i="6"/>
  <c r="M370" i="6"/>
  <c r="L370" i="6"/>
  <c r="AS370" i="6" s="1"/>
  <c r="K370" i="6"/>
  <c r="AR370" i="6" s="1"/>
  <c r="J370" i="6"/>
  <c r="U370" i="6" s="1"/>
  <c r="I370" i="6"/>
  <c r="H370" i="6"/>
  <c r="G370" i="6"/>
  <c r="F370" i="6"/>
  <c r="AB370" i="6" s="1"/>
  <c r="E370" i="6"/>
  <c r="D370" i="6"/>
  <c r="Z370" i="6" s="1"/>
  <c r="C370" i="6"/>
  <c r="AQ369" i="6"/>
  <c r="AN369" i="6"/>
  <c r="U369" i="6"/>
  <c r="M369" i="6"/>
  <c r="L369" i="6"/>
  <c r="AS369" i="6" s="1"/>
  <c r="K369" i="6"/>
  <c r="V369" i="6" s="1"/>
  <c r="J369" i="6"/>
  <c r="AF369" i="6" s="1"/>
  <c r="I369" i="6"/>
  <c r="T369" i="6" s="1"/>
  <c r="H369" i="6"/>
  <c r="G369" i="6"/>
  <c r="F369" i="6"/>
  <c r="E369" i="6"/>
  <c r="P369" i="6" s="1"/>
  <c r="D369" i="6"/>
  <c r="C369" i="6"/>
  <c r="AJ369" i="6" s="1"/>
  <c r="AK368" i="6"/>
  <c r="O368" i="6"/>
  <c r="M368" i="6"/>
  <c r="L368" i="6"/>
  <c r="K368" i="6"/>
  <c r="J368" i="6"/>
  <c r="I368" i="6"/>
  <c r="H368" i="6"/>
  <c r="G368" i="6"/>
  <c r="AC368" i="6" s="1"/>
  <c r="F368" i="6"/>
  <c r="Q368" i="6" s="1"/>
  <c r="E368" i="6"/>
  <c r="D368" i="6"/>
  <c r="Z368" i="6" s="1"/>
  <c r="C368" i="6"/>
  <c r="N368" i="6" s="1"/>
  <c r="AQ367" i="6"/>
  <c r="AF367" i="6"/>
  <c r="AA367" i="6"/>
  <c r="M367" i="6"/>
  <c r="L367" i="6"/>
  <c r="AS367" i="6" s="1"/>
  <c r="K367" i="6"/>
  <c r="J367" i="6"/>
  <c r="U367" i="6" s="1"/>
  <c r="I367" i="6"/>
  <c r="H367" i="6"/>
  <c r="G367" i="6"/>
  <c r="F367" i="6"/>
  <c r="E367" i="6"/>
  <c r="P367" i="6" s="1"/>
  <c r="D367" i="6"/>
  <c r="O367" i="6" s="1"/>
  <c r="C367" i="6"/>
  <c r="AJ367" i="6" s="1"/>
  <c r="AO366" i="6"/>
  <c r="AJ366" i="6"/>
  <c r="AD366" i="6"/>
  <c r="S366" i="6"/>
  <c r="M366" i="6"/>
  <c r="X366" i="6" s="1"/>
  <c r="L366" i="6"/>
  <c r="K366" i="6"/>
  <c r="J366" i="6"/>
  <c r="I366" i="6"/>
  <c r="AE366" i="6" s="1"/>
  <c r="H366" i="6"/>
  <c r="G366" i="6"/>
  <c r="F366" i="6"/>
  <c r="E366" i="6"/>
  <c r="AA366" i="6" s="1"/>
  <c r="D366" i="6"/>
  <c r="O366" i="6" s="1"/>
  <c r="C366" i="6"/>
  <c r="AG365" i="6"/>
  <c r="M365" i="6"/>
  <c r="AI365" i="6" s="1"/>
  <c r="L365" i="6"/>
  <c r="K365" i="6"/>
  <c r="J365" i="6"/>
  <c r="AQ365" i="6" s="1"/>
  <c r="I365" i="6"/>
  <c r="H365" i="6"/>
  <c r="AD365" i="6" s="1"/>
  <c r="G365" i="6"/>
  <c r="F365" i="6"/>
  <c r="E365" i="6"/>
  <c r="P365" i="6" s="1"/>
  <c r="D365" i="6"/>
  <c r="C365" i="6"/>
  <c r="Y365" i="6" s="1"/>
  <c r="AF364" i="6"/>
  <c r="M364" i="6"/>
  <c r="L364" i="6"/>
  <c r="K364" i="6"/>
  <c r="V364" i="6" s="1"/>
  <c r="J364" i="6"/>
  <c r="I364" i="6"/>
  <c r="H364" i="6"/>
  <c r="G364" i="6"/>
  <c r="F364" i="6"/>
  <c r="E364" i="6"/>
  <c r="D364" i="6"/>
  <c r="AK364" i="6" s="1"/>
  <c r="C364" i="6"/>
  <c r="AE363" i="6"/>
  <c r="Z363" i="6"/>
  <c r="T363" i="6"/>
  <c r="M363" i="6"/>
  <c r="AT363" i="6" s="1"/>
  <c r="L363" i="6"/>
  <c r="W363" i="6" s="1"/>
  <c r="K363" i="6"/>
  <c r="J363" i="6"/>
  <c r="AF363" i="6" s="1"/>
  <c r="I363" i="6"/>
  <c r="AP363" i="6" s="1"/>
  <c r="H363" i="6"/>
  <c r="AD363" i="6" s="1"/>
  <c r="G363" i="6"/>
  <c r="F363" i="6"/>
  <c r="E363" i="6"/>
  <c r="AL363" i="6" s="1"/>
  <c r="D363" i="6"/>
  <c r="C363" i="6"/>
  <c r="Y363" i="6" s="1"/>
  <c r="AO362" i="6"/>
  <c r="AK362" i="6"/>
  <c r="AF362" i="6"/>
  <c r="V362" i="6"/>
  <c r="M362" i="6"/>
  <c r="X362" i="6" s="1"/>
  <c r="L362" i="6"/>
  <c r="K362" i="6"/>
  <c r="AG362" i="6" s="1"/>
  <c r="J362" i="6"/>
  <c r="I362" i="6"/>
  <c r="H362" i="6"/>
  <c r="G362" i="6"/>
  <c r="F362" i="6"/>
  <c r="E362" i="6"/>
  <c r="AA362" i="6" s="1"/>
  <c r="D362" i="6"/>
  <c r="O362" i="6" s="1"/>
  <c r="C362" i="6"/>
  <c r="N362" i="6" s="1"/>
  <c r="M361" i="6"/>
  <c r="L361" i="6"/>
  <c r="K361" i="6"/>
  <c r="J361" i="6"/>
  <c r="I361" i="6"/>
  <c r="T361" i="6" s="1"/>
  <c r="H361" i="6"/>
  <c r="G361" i="6"/>
  <c r="F361" i="6"/>
  <c r="AB361" i="6" s="1"/>
  <c r="E361" i="6"/>
  <c r="P361" i="6" s="1"/>
  <c r="D361" i="6"/>
  <c r="C361" i="6"/>
  <c r="N361" i="6" s="1"/>
  <c r="AU361" i="6" s="1"/>
  <c r="AC360" i="6"/>
  <c r="V360" i="6"/>
  <c r="R360" i="6"/>
  <c r="M360" i="6"/>
  <c r="L360" i="6"/>
  <c r="K360" i="6"/>
  <c r="J360" i="6"/>
  <c r="I360" i="6"/>
  <c r="H360" i="6"/>
  <c r="AO360" i="6" s="1"/>
  <c r="G360" i="6"/>
  <c r="AN360" i="6" s="1"/>
  <c r="F360" i="6"/>
  <c r="E360" i="6"/>
  <c r="AL360" i="6" s="1"/>
  <c r="D360" i="6"/>
  <c r="O360" i="6" s="1"/>
  <c r="C360" i="6"/>
  <c r="Y360" i="6" s="1"/>
  <c r="AQ359" i="6"/>
  <c r="AI359" i="6"/>
  <c r="W359" i="6"/>
  <c r="V359" i="6"/>
  <c r="U359" i="6"/>
  <c r="S359" i="6"/>
  <c r="M359" i="6"/>
  <c r="X359" i="6" s="1"/>
  <c r="L359" i="6"/>
  <c r="AH359" i="6" s="1"/>
  <c r="K359" i="6"/>
  <c r="AR359" i="6" s="1"/>
  <c r="J359" i="6"/>
  <c r="AF359" i="6" s="1"/>
  <c r="I359" i="6"/>
  <c r="AE359" i="6" s="1"/>
  <c r="H359" i="6"/>
  <c r="G359" i="6"/>
  <c r="F359" i="6"/>
  <c r="Q359" i="6" s="1"/>
  <c r="E359" i="6"/>
  <c r="D359" i="6"/>
  <c r="O359" i="6" s="1"/>
  <c r="C359" i="6"/>
  <c r="AJ359" i="6" s="1"/>
  <c r="AE358" i="6"/>
  <c r="Z358" i="6"/>
  <c r="M358" i="6"/>
  <c r="AI358" i="6" s="1"/>
  <c r="L358" i="6"/>
  <c r="AS358" i="6" s="1"/>
  <c r="K358" i="6"/>
  <c r="J358" i="6"/>
  <c r="I358" i="6"/>
  <c r="H358" i="6"/>
  <c r="AD358" i="6" s="1"/>
  <c r="G358" i="6"/>
  <c r="F358" i="6"/>
  <c r="AB358" i="6" s="1"/>
  <c r="E358" i="6"/>
  <c r="D358" i="6"/>
  <c r="AK358" i="6" s="1"/>
  <c r="C358" i="6"/>
  <c r="N358" i="6" s="1"/>
  <c r="AQ357" i="6"/>
  <c r="AG357" i="6"/>
  <c r="AB357" i="6"/>
  <c r="N357" i="6"/>
  <c r="AU357" i="6" s="1"/>
  <c r="M357" i="6"/>
  <c r="L357" i="6"/>
  <c r="K357" i="6"/>
  <c r="V357" i="6" s="1"/>
  <c r="J357" i="6"/>
  <c r="I357" i="6"/>
  <c r="H357" i="6"/>
  <c r="G357" i="6"/>
  <c r="F357" i="6"/>
  <c r="Q357" i="6" s="1"/>
  <c r="E357" i="6"/>
  <c r="P357" i="6" s="1"/>
  <c r="D357" i="6"/>
  <c r="C357" i="6"/>
  <c r="AR356" i="6"/>
  <c r="AM356" i="6"/>
  <c r="AD356" i="6"/>
  <c r="AB356" i="6"/>
  <c r="X356" i="6"/>
  <c r="Q356" i="6"/>
  <c r="M356" i="6"/>
  <c r="L356" i="6"/>
  <c r="K356" i="6"/>
  <c r="V356" i="6" s="1"/>
  <c r="J356" i="6"/>
  <c r="I356" i="6"/>
  <c r="H356" i="6"/>
  <c r="S356" i="6" s="1"/>
  <c r="G356" i="6"/>
  <c r="R356" i="6" s="1"/>
  <c r="F356" i="6"/>
  <c r="E356" i="6"/>
  <c r="AL356" i="6" s="1"/>
  <c r="D356" i="6"/>
  <c r="C356" i="6"/>
  <c r="N356" i="6" s="1"/>
  <c r="AI355" i="6"/>
  <c r="X355" i="6"/>
  <c r="W355" i="6"/>
  <c r="U355" i="6"/>
  <c r="S355" i="6"/>
  <c r="M355" i="6"/>
  <c r="AT355" i="6" s="1"/>
  <c r="L355" i="6"/>
  <c r="AS355" i="6" s="1"/>
  <c r="K355" i="6"/>
  <c r="J355" i="6"/>
  <c r="I355" i="6"/>
  <c r="H355" i="6"/>
  <c r="G355" i="6"/>
  <c r="AN355" i="6" s="1"/>
  <c r="F355" i="6"/>
  <c r="E355" i="6"/>
  <c r="D355" i="6"/>
  <c r="C355" i="6"/>
  <c r="Y355" i="6" s="1"/>
  <c r="AD354" i="6"/>
  <c r="S354" i="6"/>
  <c r="O354" i="6"/>
  <c r="M354" i="6"/>
  <c r="L354" i="6"/>
  <c r="K354" i="6"/>
  <c r="J354" i="6"/>
  <c r="I354" i="6"/>
  <c r="H354" i="6"/>
  <c r="AO354" i="6" s="1"/>
  <c r="G354" i="6"/>
  <c r="R354" i="6" s="1"/>
  <c r="F354" i="6"/>
  <c r="E354" i="6"/>
  <c r="D354" i="6"/>
  <c r="C354" i="6"/>
  <c r="N354" i="6" s="1"/>
  <c r="AS353" i="6"/>
  <c r="AI353" i="6"/>
  <c r="V353" i="6"/>
  <c r="R353" i="6"/>
  <c r="M353" i="6"/>
  <c r="X353" i="6" s="1"/>
  <c r="L353" i="6"/>
  <c r="AH353" i="6" s="1"/>
  <c r="K353" i="6"/>
  <c r="J353" i="6"/>
  <c r="I353" i="6"/>
  <c r="AP353" i="6" s="1"/>
  <c r="H353" i="6"/>
  <c r="G353" i="6"/>
  <c r="AC353" i="6" s="1"/>
  <c r="F353" i="6"/>
  <c r="E353" i="6"/>
  <c r="D353" i="6"/>
  <c r="Z353" i="6" s="1"/>
  <c r="C353" i="6"/>
  <c r="AJ353" i="6" s="1"/>
  <c r="AF352" i="6"/>
  <c r="Y352" i="6"/>
  <c r="M352" i="6"/>
  <c r="L352" i="6"/>
  <c r="K352" i="6"/>
  <c r="J352" i="6"/>
  <c r="U352" i="6" s="1"/>
  <c r="I352" i="6"/>
  <c r="H352" i="6"/>
  <c r="AO352" i="6" s="1"/>
  <c r="G352" i="6"/>
  <c r="F352" i="6"/>
  <c r="E352" i="6"/>
  <c r="D352" i="6"/>
  <c r="C352" i="6"/>
  <c r="AJ352" i="6" s="1"/>
  <c r="AI351" i="6"/>
  <c r="AG351" i="6"/>
  <c r="U351" i="6"/>
  <c r="M351" i="6"/>
  <c r="AT351" i="6" s="1"/>
  <c r="L351" i="6"/>
  <c r="K351" i="6"/>
  <c r="V351" i="6" s="1"/>
  <c r="J351" i="6"/>
  <c r="AF351" i="6" s="1"/>
  <c r="I351" i="6"/>
  <c r="H351" i="6"/>
  <c r="G351" i="6"/>
  <c r="F351" i="6"/>
  <c r="E351" i="6"/>
  <c r="D351" i="6"/>
  <c r="C351" i="6"/>
  <c r="AG350" i="6"/>
  <c r="X350" i="6"/>
  <c r="V350" i="6"/>
  <c r="U350" i="6"/>
  <c r="R350" i="6"/>
  <c r="M350" i="6"/>
  <c r="L350" i="6"/>
  <c r="K350" i="6"/>
  <c r="AR350" i="6" s="1"/>
  <c r="J350" i="6"/>
  <c r="AQ350" i="6" s="1"/>
  <c r="I350" i="6"/>
  <c r="H350" i="6"/>
  <c r="AD350" i="6" s="1"/>
  <c r="G350" i="6"/>
  <c r="F350" i="6"/>
  <c r="E350" i="6"/>
  <c r="D350" i="6"/>
  <c r="C350" i="6"/>
  <c r="Y349" i="6"/>
  <c r="R349" i="6"/>
  <c r="M349" i="6"/>
  <c r="L349" i="6"/>
  <c r="K349" i="6"/>
  <c r="J349" i="6"/>
  <c r="I349" i="6"/>
  <c r="H349" i="6"/>
  <c r="G349" i="6"/>
  <c r="F349" i="6"/>
  <c r="E349" i="6"/>
  <c r="P349" i="6" s="1"/>
  <c r="D349" i="6"/>
  <c r="C349" i="6"/>
  <c r="AG348" i="6"/>
  <c r="V348" i="6"/>
  <c r="S348" i="6"/>
  <c r="R348" i="6"/>
  <c r="Q348" i="6"/>
  <c r="M348" i="6"/>
  <c r="L348" i="6"/>
  <c r="W348" i="6" s="1"/>
  <c r="K348" i="6"/>
  <c r="AR348" i="6" s="1"/>
  <c r="J348" i="6"/>
  <c r="I348" i="6"/>
  <c r="H348" i="6"/>
  <c r="AO348" i="6" s="1"/>
  <c r="G348" i="6"/>
  <c r="AC348" i="6" s="1"/>
  <c r="F348" i="6"/>
  <c r="AM348" i="6" s="1"/>
  <c r="E348" i="6"/>
  <c r="AA348" i="6" s="1"/>
  <c r="D348" i="6"/>
  <c r="O348" i="6" s="1"/>
  <c r="C348" i="6"/>
  <c r="AS347" i="6"/>
  <c r="AN347" i="6"/>
  <c r="M347" i="6"/>
  <c r="AT347" i="6" s="1"/>
  <c r="L347" i="6"/>
  <c r="K347" i="6"/>
  <c r="J347" i="6"/>
  <c r="I347" i="6"/>
  <c r="H347" i="6"/>
  <c r="G347" i="6"/>
  <c r="F347" i="6"/>
  <c r="AB347" i="6" s="1"/>
  <c r="E347" i="6"/>
  <c r="AL347" i="6" s="1"/>
  <c r="D347" i="6"/>
  <c r="C347" i="6"/>
  <c r="AJ347" i="6" s="1"/>
  <c r="AM346" i="6"/>
  <c r="AG346" i="6"/>
  <c r="AB346" i="6"/>
  <c r="V346" i="6"/>
  <c r="Q346" i="6"/>
  <c r="M346" i="6"/>
  <c r="AT346" i="6" s="1"/>
  <c r="L346" i="6"/>
  <c r="W346" i="6" s="1"/>
  <c r="K346" i="6"/>
  <c r="AR346" i="6" s="1"/>
  <c r="J346" i="6"/>
  <c r="U346" i="6" s="1"/>
  <c r="I346" i="6"/>
  <c r="T346" i="6" s="1"/>
  <c r="H346" i="6"/>
  <c r="G346" i="6"/>
  <c r="F346" i="6"/>
  <c r="E346" i="6"/>
  <c r="D346" i="6"/>
  <c r="Z346" i="6" s="1"/>
  <c r="C346" i="6"/>
  <c r="N346" i="6" s="1"/>
  <c r="AA345" i="6"/>
  <c r="X345" i="6"/>
  <c r="V345" i="6"/>
  <c r="S345" i="6"/>
  <c r="M345" i="6"/>
  <c r="L345" i="6"/>
  <c r="AH345" i="6" s="1"/>
  <c r="K345" i="6"/>
  <c r="J345" i="6"/>
  <c r="I345" i="6"/>
  <c r="H345" i="6"/>
  <c r="AO345" i="6" s="1"/>
  <c r="G345" i="6"/>
  <c r="F345" i="6"/>
  <c r="E345" i="6"/>
  <c r="D345" i="6"/>
  <c r="C345" i="6"/>
  <c r="N345" i="6" s="1"/>
  <c r="AU345" i="6" s="1"/>
  <c r="AN344" i="6"/>
  <c r="M344" i="6"/>
  <c r="L344" i="6"/>
  <c r="W344" i="6" s="1"/>
  <c r="K344" i="6"/>
  <c r="J344" i="6"/>
  <c r="I344" i="6"/>
  <c r="H344" i="6"/>
  <c r="G344" i="6"/>
  <c r="F344" i="6"/>
  <c r="AB344" i="6" s="1"/>
  <c r="E344" i="6"/>
  <c r="AL344" i="6" s="1"/>
  <c r="D344" i="6"/>
  <c r="Z344" i="6" s="1"/>
  <c r="C344" i="6"/>
  <c r="N344" i="6" s="1"/>
  <c r="AN343" i="6"/>
  <c r="AI343" i="6"/>
  <c r="AF343" i="6"/>
  <c r="U343" i="6"/>
  <c r="M343" i="6"/>
  <c r="L343" i="6"/>
  <c r="K343" i="6"/>
  <c r="AR343" i="6" s="1"/>
  <c r="J343" i="6"/>
  <c r="AQ343" i="6" s="1"/>
  <c r="I343" i="6"/>
  <c r="H343" i="6"/>
  <c r="G343" i="6"/>
  <c r="F343" i="6"/>
  <c r="E343" i="6"/>
  <c r="D343" i="6"/>
  <c r="Z343" i="6" s="1"/>
  <c r="C343" i="6"/>
  <c r="AR342" i="6"/>
  <c r="AO342" i="6"/>
  <c r="AL342" i="6"/>
  <c r="AE342" i="6"/>
  <c r="V342" i="6"/>
  <c r="S342" i="6"/>
  <c r="O342" i="6"/>
  <c r="M342" i="6"/>
  <c r="X342" i="6" s="1"/>
  <c r="L342" i="6"/>
  <c r="K342" i="6"/>
  <c r="AG342" i="6" s="1"/>
  <c r="J342" i="6"/>
  <c r="I342" i="6"/>
  <c r="H342" i="6"/>
  <c r="AD342" i="6" s="1"/>
  <c r="G342" i="6"/>
  <c r="F342" i="6"/>
  <c r="AM342" i="6" s="1"/>
  <c r="E342" i="6"/>
  <c r="P342" i="6" s="1"/>
  <c r="D342" i="6"/>
  <c r="C342" i="6"/>
  <c r="N342" i="6" s="1"/>
  <c r="S341" i="6"/>
  <c r="P341" i="6"/>
  <c r="M341" i="6"/>
  <c r="L341" i="6"/>
  <c r="K341" i="6"/>
  <c r="J341" i="6"/>
  <c r="I341" i="6"/>
  <c r="T341" i="6" s="1"/>
  <c r="H341" i="6"/>
  <c r="G341" i="6"/>
  <c r="F341" i="6"/>
  <c r="E341" i="6"/>
  <c r="AA341" i="6" s="1"/>
  <c r="D341" i="6"/>
  <c r="C341" i="6"/>
  <c r="AS340" i="6"/>
  <c r="AM340" i="6"/>
  <c r="R340" i="6"/>
  <c r="Q340" i="6"/>
  <c r="M340" i="6"/>
  <c r="AT340" i="6" s="1"/>
  <c r="L340" i="6"/>
  <c r="K340" i="6"/>
  <c r="J340" i="6"/>
  <c r="U340" i="6" s="1"/>
  <c r="I340" i="6"/>
  <c r="AP340" i="6" s="1"/>
  <c r="H340" i="6"/>
  <c r="AD340" i="6" s="1"/>
  <c r="G340" i="6"/>
  <c r="AN340" i="6" s="1"/>
  <c r="F340" i="6"/>
  <c r="AB340" i="6" s="1"/>
  <c r="E340" i="6"/>
  <c r="P340" i="6" s="1"/>
  <c r="D340" i="6"/>
  <c r="C340" i="6"/>
  <c r="AE339" i="6"/>
  <c r="X339" i="6"/>
  <c r="W339" i="6"/>
  <c r="T339" i="6"/>
  <c r="M339" i="6"/>
  <c r="AI339" i="6" s="1"/>
  <c r="L339" i="6"/>
  <c r="AS339" i="6" s="1"/>
  <c r="K339" i="6"/>
  <c r="J339" i="6"/>
  <c r="I339" i="6"/>
  <c r="AP339" i="6" s="1"/>
  <c r="H339" i="6"/>
  <c r="S339" i="6" s="1"/>
  <c r="G339" i="6"/>
  <c r="F339" i="6"/>
  <c r="E339" i="6"/>
  <c r="AA339" i="6" s="1"/>
  <c r="D339" i="6"/>
  <c r="C339" i="6"/>
  <c r="AJ339" i="6" s="1"/>
  <c r="AR338" i="6"/>
  <c r="AC338" i="6"/>
  <c r="AB338" i="6"/>
  <c r="M338" i="6"/>
  <c r="AT338" i="6" s="1"/>
  <c r="L338" i="6"/>
  <c r="AH338" i="6" s="1"/>
  <c r="K338" i="6"/>
  <c r="AG338" i="6" s="1"/>
  <c r="J338" i="6"/>
  <c r="I338" i="6"/>
  <c r="H338" i="6"/>
  <c r="G338" i="6"/>
  <c r="F338" i="6"/>
  <c r="E338" i="6"/>
  <c r="D338" i="6"/>
  <c r="O338" i="6" s="1"/>
  <c r="C338" i="6"/>
  <c r="Y338" i="6" s="1"/>
  <c r="X337" i="6"/>
  <c r="V337" i="6"/>
  <c r="U337" i="6"/>
  <c r="M337" i="6"/>
  <c r="L337" i="6"/>
  <c r="K337" i="6"/>
  <c r="J337" i="6"/>
  <c r="I337" i="6"/>
  <c r="AP337" i="6" s="1"/>
  <c r="H337" i="6"/>
  <c r="G337" i="6"/>
  <c r="F337" i="6"/>
  <c r="E337" i="6"/>
  <c r="D337" i="6"/>
  <c r="AK337" i="6" s="1"/>
  <c r="C337" i="6"/>
  <c r="AG336" i="6"/>
  <c r="AE336" i="6"/>
  <c r="X336" i="6"/>
  <c r="M336" i="6"/>
  <c r="L336" i="6"/>
  <c r="K336" i="6"/>
  <c r="J336" i="6"/>
  <c r="AF336" i="6" s="1"/>
  <c r="I336" i="6"/>
  <c r="H336" i="6"/>
  <c r="S336" i="6" s="1"/>
  <c r="G336" i="6"/>
  <c r="F336" i="6"/>
  <c r="E336" i="6"/>
  <c r="D336" i="6"/>
  <c r="Z336" i="6" s="1"/>
  <c r="C336" i="6"/>
  <c r="AJ336" i="6" s="1"/>
  <c r="AM335" i="6"/>
  <c r="AL335" i="6"/>
  <c r="AG335" i="6"/>
  <c r="AA335" i="6"/>
  <c r="Z335" i="6"/>
  <c r="P335" i="6"/>
  <c r="M335" i="6"/>
  <c r="AT335" i="6" s="1"/>
  <c r="L335" i="6"/>
  <c r="K335" i="6"/>
  <c r="J335" i="6"/>
  <c r="AQ335" i="6" s="1"/>
  <c r="I335" i="6"/>
  <c r="H335" i="6"/>
  <c r="AD335" i="6" s="1"/>
  <c r="G335" i="6"/>
  <c r="R335" i="6" s="1"/>
  <c r="F335" i="6"/>
  <c r="E335" i="6"/>
  <c r="D335" i="6"/>
  <c r="AK335" i="6" s="1"/>
  <c r="C335" i="6"/>
  <c r="N335" i="6" s="1"/>
  <c r="AP334" i="6"/>
  <c r="AH334" i="6"/>
  <c r="AE334" i="6"/>
  <c r="V334" i="6"/>
  <c r="M334" i="6"/>
  <c r="L334" i="6"/>
  <c r="W334" i="6" s="1"/>
  <c r="K334" i="6"/>
  <c r="AG334" i="6" s="1"/>
  <c r="J334" i="6"/>
  <c r="AF334" i="6" s="1"/>
  <c r="I334" i="6"/>
  <c r="T334" i="6" s="1"/>
  <c r="H334" i="6"/>
  <c r="G334" i="6"/>
  <c r="F334" i="6"/>
  <c r="E334" i="6"/>
  <c r="D334" i="6"/>
  <c r="C334" i="6"/>
  <c r="AT333" i="6"/>
  <c r="AB333" i="6"/>
  <c r="X333" i="6"/>
  <c r="P333" i="6"/>
  <c r="M333" i="6"/>
  <c r="AI333" i="6" s="1"/>
  <c r="L333" i="6"/>
  <c r="K333" i="6"/>
  <c r="J333" i="6"/>
  <c r="AF333" i="6" s="1"/>
  <c r="I333" i="6"/>
  <c r="AE333" i="6" s="1"/>
  <c r="H333" i="6"/>
  <c r="AO333" i="6" s="1"/>
  <c r="G333" i="6"/>
  <c r="AC333" i="6" s="1"/>
  <c r="F333" i="6"/>
  <c r="E333" i="6"/>
  <c r="D333" i="6"/>
  <c r="C333" i="6"/>
  <c r="AT332" i="6"/>
  <c r="Z332" i="6"/>
  <c r="N332" i="6"/>
  <c r="M332" i="6"/>
  <c r="AI332" i="6" s="1"/>
  <c r="L332" i="6"/>
  <c r="K332" i="6"/>
  <c r="J332" i="6"/>
  <c r="I332" i="6"/>
  <c r="H332" i="6"/>
  <c r="AD332" i="6" s="1"/>
  <c r="G332" i="6"/>
  <c r="AC332" i="6" s="1"/>
  <c r="F332" i="6"/>
  <c r="E332" i="6"/>
  <c r="D332" i="6"/>
  <c r="O332" i="6" s="1"/>
  <c r="C332" i="6"/>
  <c r="Y332" i="6" s="1"/>
  <c r="AE331" i="6"/>
  <c r="X331" i="6"/>
  <c r="O331" i="6"/>
  <c r="M331" i="6"/>
  <c r="L331" i="6"/>
  <c r="K331" i="6"/>
  <c r="J331" i="6"/>
  <c r="AF331" i="6" s="1"/>
  <c r="I331" i="6"/>
  <c r="H331" i="6"/>
  <c r="S331" i="6" s="1"/>
  <c r="G331" i="6"/>
  <c r="F331" i="6"/>
  <c r="E331" i="6"/>
  <c r="D331" i="6"/>
  <c r="AK331" i="6" s="1"/>
  <c r="C331" i="6"/>
  <c r="AK330" i="6"/>
  <c r="AF330" i="6"/>
  <c r="M330" i="6"/>
  <c r="L330" i="6"/>
  <c r="K330" i="6"/>
  <c r="J330" i="6"/>
  <c r="I330" i="6"/>
  <c r="T330" i="6" s="1"/>
  <c r="H330" i="6"/>
  <c r="AO330" i="6" s="1"/>
  <c r="G330" i="6"/>
  <c r="AC330" i="6" s="1"/>
  <c r="F330" i="6"/>
  <c r="E330" i="6"/>
  <c r="D330" i="6"/>
  <c r="C330" i="6"/>
  <c r="P329" i="6"/>
  <c r="N329" i="6"/>
  <c r="M329" i="6"/>
  <c r="AT329" i="6" s="1"/>
  <c r="L329" i="6"/>
  <c r="W329" i="6" s="1"/>
  <c r="K329" i="6"/>
  <c r="J329" i="6"/>
  <c r="I329" i="6"/>
  <c r="AP329" i="6" s="1"/>
  <c r="H329" i="6"/>
  <c r="AD329" i="6" s="1"/>
  <c r="G329" i="6"/>
  <c r="F329" i="6"/>
  <c r="Q329" i="6" s="1"/>
  <c r="E329" i="6"/>
  <c r="AL329" i="6" s="1"/>
  <c r="D329" i="6"/>
  <c r="C329" i="6"/>
  <c r="AP328" i="6"/>
  <c r="AO328" i="6"/>
  <c r="AN328" i="6"/>
  <c r="O328" i="6"/>
  <c r="M328" i="6"/>
  <c r="L328" i="6"/>
  <c r="AS328" i="6" s="1"/>
  <c r="K328" i="6"/>
  <c r="AG328" i="6" s="1"/>
  <c r="J328" i="6"/>
  <c r="I328" i="6"/>
  <c r="H328" i="6"/>
  <c r="S328" i="6" s="1"/>
  <c r="G328" i="6"/>
  <c r="AC328" i="6" s="1"/>
  <c r="F328" i="6"/>
  <c r="AB328" i="6" s="1"/>
  <c r="E328" i="6"/>
  <c r="AA328" i="6" s="1"/>
  <c r="D328" i="6"/>
  <c r="AK328" i="6" s="1"/>
  <c r="C328" i="6"/>
  <c r="N328" i="6" s="1"/>
  <c r="AS327" i="6"/>
  <c r="AR327" i="6"/>
  <c r="AQ327" i="6"/>
  <c r="AP327" i="6"/>
  <c r="AE327" i="6"/>
  <c r="W327" i="6"/>
  <c r="O327" i="6"/>
  <c r="M327" i="6"/>
  <c r="L327" i="6"/>
  <c r="AH327" i="6" s="1"/>
  <c r="K327" i="6"/>
  <c r="J327" i="6"/>
  <c r="I327" i="6"/>
  <c r="T327" i="6" s="1"/>
  <c r="H327" i="6"/>
  <c r="AO327" i="6" s="1"/>
  <c r="G327" i="6"/>
  <c r="F327" i="6"/>
  <c r="AM327" i="6" s="1"/>
  <c r="E327" i="6"/>
  <c r="P327" i="6" s="1"/>
  <c r="D327" i="6"/>
  <c r="C327" i="6"/>
  <c r="N327" i="6" s="1"/>
  <c r="AN326" i="6"/>
  <c r="AH326" i="6"/>
  <c r="AD326" i="6"/>
  <c r="AC326" i="6"/>
  <c r="O326" i="6"/>
  <c r="M326" i="6"/>
  <c r="L326" i="6"/>
  <c r="K326" i="6"/>
  <c r="AR326" i="6" s="1"/>
  <c r="J326" i="6"/>
  <c r="AF326" i="6" s="1"/>
  <c r="I326" i="6"/>
  <c r="H326" i="6"/>
  <c r="G326" i="6"/>
  <c r="R326" i="6" s="1"/>
  <c r="F326" i="6"/>
  <c r="E326" i="6"/>
  <c r="D326" i="6"/>
  <c r="AK326" i="6" s="1"/>
  <c r="C326" i="6"/>
  <c r="AJ326" i="6" s="1"/>
  <c r="AN325" i="6"/>
  <c r="AI325" i="6"/>
  <c r="AC325" i="6"/>
  <c r="Z325" i="6"/>
  <c r="R325" i="6"/>
  <c r="M325" i="6"/>
  <c r="X325" i="6" s="1"/>
  <c r="L325" i="6"/>
  <c r="K325" i="6"/>
  <c r="J325" i="6"/>
  <c r="I325" i="6"/>
  <c r="AP325" i="6" s="1"/>
  <c r="H325" i="6"/>
  <c r="S325" i="6" s="1"/>
  <c r="G325" i="6"/>
  <c r="F325" i="6"/>
  <c r="E325" i="6"/>
  <c r="D325" i="6"/>
  <c r="AK325" i="6" s="1"/>
  <c r="C325" i="6"/>
  <c r="AN324" i="6"/>
  <c r="U324" i="6"/>
  <c r="R324" i="6"/>
  <c r="O324" i="6"/>
  <c r="M324" i="6"/>
  <c r="X324" i="6" s="1"/>
  <c r="L324" i="6"/>
  <c r="K324" i="6"/>
  <c r="J324" i="6"/>
  <c r="AQ324" i="6" s="1"/>
  <c r="I324" i="6"/>
  <c r="H324" i="6"/>
  <c r="AO324" i="6" s="1"/>
  <c r="G324" i="6"/>
  <c r="AC324" i="6" s="1"/>
  <c r="F324" i="6"/>
  <c r="AM324" i="6" s="1"/>
  <c r="E324" i="6"/>
  <c r="D324" i="6"/>
  <c r="C324" i="6"/>
  <c r="AR323" i="6"/>
  <c r="AL323" i="6"/>
  <c r="AA323" i="6"/>
  <c r="U323" i="6"/>
  <c r="P323" i="6"/>
  <c r="M323" i="6"/>
  <c r="L323" i="6"/>
  <c r="W323" i="6" s="1"/>
  <c r="K323" i="6"/>
  <c r="J323" i="6"/>
  <c r="AF323" i="6" s="1"/>
  <c r="I323" i="6"/>
  <c r="AP323" i="6" s="1"/>
  <c r="H323" i="6"/>
  <c r="G323" i="6"/>
  <c r="R323" i="6" s="1"/>
  <c r="F323" i="6"/>
  <c r="E323" i="6"/>
  <c r="D323" i="6"/>
  <c r="O323" i="6" s="1"/>
  <c r="C323" i="6"/>
  <c r="AM322" i="6"/>
  <c r="AK322" i="6"/>
  <c r="AI322" i="6"/>
  <c r="Z322" i="6"/>
  <c r="M322" i="6"/>
  <c r="L322" i="6"/>
  <c r="AS322" i="6" s="1"/>
  <c r="K322" i="6"/>
  <c r="AR322" i="6" s="1"/>
  <c r="J322" i="6"/>
  <c r="I322" i="6"/>
  <c r="H322" i="6"/>
  <c r="AO322" i="6" s="1"/>
  <c r="G322" i="6"/>
  <c r="F322" i="6"/>
  <c r="E322" i="6"/>
  <c r="D322" i="6"/>
  <c r="O322" i="6" s="1"/>
  <c r="C322" i="6"/>
  <c r="AJ322" i="6" s="1"/>
  <c r="AR321" i="6"/>
  <c r="AI321" i="6"/>
  <c r="X321" i="6"/>
  <c r="W321" i="6"/>
  <c r="M321" i="6"/>
  <c r="AT321" i="6" s="1"/>
  <c r="L321" i="6"/>
  <c r="AH321" i="6" s="1"/>
  <c r="K321" i="6"/>
  <c r="V321" i="6" s="1"/>
  <c r="J321" i="6"/>
  <c r="I321" i="6"/>
  <c r="H321" i="6"/>
  <c r="S321" i="6" s="1"/>
  <c r="G321" i="6"/>
  <c r="AC321" i="6" s="1"/>
  <c r="F321" i="6"/>
  <c r="Q321" i="6" s="1"/>
  <c r="E321" i="6"/>
  <c r="D321" i="6"/>
  <c r="O321" i="6" s="1"/>
  <c r="C321" i="6"/>
  <c r="N321" i="6" s="1"/>
  <c r="AG320" i="6"/>
  <c r="AF320" i="6"/>
  <c r="Z320" i="6"/>
  <c r="M320" i="6"/>
  <c r="AI320" i="6" s="1"/>
  <c r="L320" i="6"/>
  <c r="K320" i="6"/>
  <c r="J320" i="6"/>
  <c r="I320" i="6"/>
  <c r="H320" i="6"/>
  <c r="G320" i="6"/>
  <c r="AN320" i="6" s="1"/>
  <c r="F320" i="6"/>
  <c r="E320" i="6"/>
  <c r="D320" i="6"/>
  <c r="C320" i="6"/>
  <c r="AJ320" i="6" s="1"/>
  <c r="AN319" i="6"/>
  <c r="M319" i="6"/>
  <c r="L319" i="6"/>
  <c r="K319" i="6"/>
  <c r="J319" i="6"/>
  <c r="I319" i="6"/>
  <c r="AE319" i="6" s="1"/>
  <c r="H319" i="6"/>
  <c r="G319" i="6"/>
  <c r="R319" i="6" s="1"/>
  <c r="F319" i="6"/>
  <c r="AB319" i="6" s="1"/>
  <c r="E319" i="6"/>
  <c r="AL319" i="6" s="1"/>
  <c r="D319" i="6"/>
  <c r="AK319" i="6" s="1"/>
  <c r="C319" i="6"/>
  <c r="N319" i="6" s="1"/>
  <c r="AL318" i="6"/>
  <c r="V318" i="6"/>
  <c r="T318" i="6"/>
  <c r="R318" i="6"/>
  <c r="M318" i="6"/>
  <c r="L318" i="6"/>
  <c r="AS318" i="6" s="1"/>
  <c r="K318" i="6"/>
  <c r="J318" i="6"/>
  <c r="U318" i="6" s="1"/>
  <c r="I318" i="6"/>
  <c r="H318" i="6"/>
  <c r="G318" i="6"/>
  <c r="AC318" i="6" s="1"/>
  <c r="F318" i="6"/>
  <c r="AB318" i="6" s="1"/>
  <c r="E318" i="6"/>
  <c r="D318" i="6"/>
  <c r="O318" i="6" s="1"/>
  <c r="C318" i="6"/>
  <c r="AT317" i="6"/>
  <c r="AI317" i="6"/>
  <c r="X317" i="6"/>
  <c r="M317" i="6"/>
  <c r="L317" i="6"/>
  <c r="K317" i="6"/>
  <c r="AG317" i="6" s="1"/>
  <c r="J317" i="6"/>
  <c r="I317" i="6"/>
  <c r="AP317" i="6" s="1"/>
  <c r="H317" i="6"/>
  <c r="G317" i="6"/>
  <c r="F317" i="6"/>
  <c r="E317" i="6"/>
  <c r="D317" i="6"/>
  <c r="C317" i="6"/>
  <c r="V316" i="6"/>
  <c r="M316" i="6"/>
  <c r="AI316" i="6" s="1"/>
  <c r="L316" i="6"/>
  <c r="K316" i="6"/>
  <c r="J316" i="6"/>
  <c r="U316" i="6" s="1"/>
  <c r="I316" i="6"/>
  <c r="H316" i="6"/>
  <c r="AO316" i="6" s="1"/>
  <c r="G316" i="6"/>
  <c r="F316" i="6"/>
  <c r="E316" i="6"/>
  <c r="D316" i="6"/>
  <c r="AK316" i="6" s="1"/>
  <c r="C316" i="6"/>
  <c r="AT315" i="6"/>
  <c r="AS315" i="6"/>
  <c r="AQ315" i="6"/>
  <c r="AO315" i="6"/>
  <c r="AI315" i="6"/>
  <c r="AG315" i="6"/>
  <c r="X315" i="6"/>
  <c r="W315" i="6"/>
  <c r="T315" i="6"/>
  <c r="S315" i="6"/>
  <c r="R315" i="6"/>
  <c r="N315" i="6"/>
  <c r="M315" i="6"/>
  <c r="L315" i="6"/>
  <c r="AH315" i="6" s="1"/>
  <c r="K315" i="6"/>
  <c r="V315" i="6" s="1"/>
  <c r="J315" i="6"/>
  <c r="U315" i="6" s="1"/>
  <c r="I315" i="6"/>
  <c r="AE315" i="6" s="1"/>
  <c r="H315" i="6"/>
  <c r="AD315" i="6" s="1"/>
  <c r="G315" i="6"/>
  <c r="F315" i="6"/>
  <c r="AB315" i="6" s="1"/>
  <c r="E315" i="6"/>
  <c r="D315" i="6"/>
  <c r="O315" i="6" s="1"/>
  <c r="C315" i="6"/>
  <c r="AT314" i="6"/>
  <c r="M314" i="6"/>
  <c r="L314" i="6"/>
  <c r="K314" i="6"/>
  <c r="J314" i="6"/>
  <c r="I314" i="6"/>
  <c r="H314" i="6"/>
  <c r="AD314" i="6" s="1"/>
  <c r="G314" i="6"/>
  <c r="AN314" i="6" s="1"/>
  <c r="F314" i="6"/>
  <c r="AM314" i="6" s="1"/>
  <c r="E314" i="6"/>
  <c r="D314" i="6"/>
  <c r="C314" i="6"/>
  <c r="AJ314" i="6" s="1"/>
  <c r="AM313" i="6"/>
  <c r="AF313" i="6"/>
  <c r="AE313" i="6"/>
  <c r="T313" i="6"/>
  <c r="S313" i="6"/>
  <c r="M313" i="6"/>
  <c r="AT313" i="6" s="1"/>
  <c r="L313" i="6"/>
  <c r="K313" i="6"/>
  <c r="J313" i="6"/>
  <c r="AQ313" i="6" s="1"/>
  <c r="I313" i="6"/>
  <c r="AP313" i="6" s="1"/>
  <c r="H313" i="6"/>
  <c r="G313" i="6"/>
  <c r="F313" i="6"/>
  <c r="E313" i="6"/>
  <c r="AL313" i="6" s="1"/>
  <c r="D313" i="6"/>
  <c r="O313" i="6" s="1"/>
  <c r="C313" i="6"/>
  <c r="N313" i="6" s="1"/>
  <c r="AU313" i="6" s="1"/>
  <c r="AA312" i="6"/>
  <c r="M312" i="6"/>
  <c r="L312" i="6"/>
  <c r="K312" i="6"/>
  <c r="J312" i="6"/>
  <c r="I312" i="6"/>
  <c r="H312" i="6"/>
  <c r="G312" i="6"/>
  <c r="AC312" i="6" s="1"/>
  <c r="F312" i="6"/>
  <c r="AB312" i="6" s="1"/>
  <c r="E312" i="6"/>
  <c r="P312" i="6" s="1"/>
  <c r="D312" i="6"/>
  <c r="C312" i="6"/>
  <c r="AR311" i="6"/>
  <c r="AI311" i="6"/>
  <c r="AG311" i="6"/>
  <c r="AC311" i="6"/>
  <c r="Z311" i="6"/>
  <c r="X311" i="6"/>
  <c r="U311" i="6"/>
  <c r="M311" i="6"/>
  <c r="AT311" i="6" s="1"/>
  <c r="L311" i="6"/>
  <c r="W311" i="6" s="1"/>
  <c r="K311" i="6"/>
  <c r="V311" i="6" s="1"/>
  <c r="J311" i="6"/>
  <c r="AF311" i="6" s="1"/>
  <c r="I311" i="6"/>
  <c r="AP311" i="6" s="1"/>
  <c r="H311" i="6"/>
  <c r="G311" i="6"/>
  <c r="F311" i="6"/>
  <c r="E311" i="6"/>
  <c r="D311" i="6"/>
  <c r="C311" i="6"/>
  <c r="AJ311" i="6" s="1"/>
  <c r="AM310" i="6"/>
  <c r="O310" i="6"/>
  <c r="M310" i="6"/>
  <c r="L310" i="6"/>
  <c r="AS310" i="6" s="1"/>
  <c r="K310" i="6"/>
  <c r="J310" i="6"/>
  <c r="AQ310" i="6" s="1"/>
  <c r="I310" i="6"/>
  <c r="H310" i="6"/>
  <c r="S310" i="6" s="1"/>
  <c r="G310" i="6"/>
  <c r="AN310" i="6" s="1"/>
  <c r="F310" i="6"/>
  <c r="E310" i="6"/>
  <c r="AA310" i="6" s="1"/>
  <c r="D310" i="6"/>
  <c r="AK310" i="6" s="1"/>
  <c r="C310" i="6"/>
  <c r="AJ310" i="6" s="1"/>
  <c r="AS309" i="6"/>
  <c r="AO309" i="6"/>
  <c r="AM309" i="6"/>
  <c r="S309" i="6"/>
  <c r="O309" i="6"/>
  <c r="M309" i="6"/>
  <c r="L309" i="6"/>
  <c r="AH309" i="6" s="1"/>
  <c r="K309" i="6"/>
  <c r="J309" i="6"/>
  <c r="I309" i="6"/>
  <c r="H309" i="6"/>
  <c r="AD309" i="6" s="1"/>
  <c r="G309" i="6"/>
  <c r="R309" i="6" s="1"/>
  <c r="F309" i="6"/>
  <c r="E309" i="6"/>
  <c r="AL309" i="6" s="1"/>
  <c r="D309" i="6"/>
  <c r="C309" i="6"/>
  <c r="N309" i="6" s="1"/>
  <c r="AT308" i="6"/>
  <c r="AF308" i="6"/>
  <c r="X308" i="6"/>
  <c r="M308" i="6"/>
  <c r="AI308" i="6" s="1"/>
  <c r="L308" i="6"/>
  <c r="AS308" i="6" s="1"/>
  <c r="K308" i="6"/>
  <c r="V308" i="6" s="1"/>
  <c r="J308" i="6"/>
  <c r="I308" i="6"/>
  <c r="H308" i="6"/>
  <c r="AD308" i="6" s="1"/>
  <c r="G308" i="6"/>
  <c r="AC308" i="6" s="1"/>
  <c r="F308" i="6"/>
  <c r="E308" i="6"/>
  <c r="D308" i="6"/>
  <c r="C308" i="6"/>
  <c r="N308" i="6" s="1"/>
  <c r="AN307" i="6"/>
  <c r="X307" i="6"/>
  <c r="R307" i="6"/>
  <c r="Q307" i="6"/>
  <c r="M307" i="6"/>
  <c r="L307" i="6"/>
  <c r="K307" i="6"/>
  <c r="J307" i="6"/>
  <c r="AF307" i="6" s="1"/>
  <c r="I307" i="6"/>
  <c r="AE307" i="6" s="1"/>
  <c r="H307" i="6"/>
  <c r="S307" i="6" s="1"/>
  <c r="G307" i="6"/>
  <c r="AC307" i="6" s="1"/>
  <c r="F307" i="6"/>
  <c r="AM307" i="6" s="1"/>
  <c r="E307" i="6"/>
  <c r="D307" i="6"/>
  <c r="C307" i="6"/>
  <c r="AN306" i="6"/>
  <c r="AM306" i="6"/>
  <c r="AL306" i="6"/>
  <c r="R306" i="6"/>
  <c r="M306" i="6"/>
  <c r="L306" i="6"/>
  <c r="K306" i="6"/>
  <c r="J306" i="6"/>
  <c r="I306" i="6"/>
  <c r="T306" i="6" s="1"/>
  <c r="H306" i="6"/>
  <c r="G306" i="6"/>
  <c r="AC306" i="6" s="1"/>
  <c r="F306" i="6"/>
  <c r="E306" i="6"/>
  <c r="P306" i="6" s="1"/>
  <c r="D306" i="6"/>
  <c r="AK306" i="6" s="1"/>
  <c r="C306" i="6"/>
  <c r="N306" i="6" s="1"/>
  <c r="AM305" i="6"/>
  <c r="AJ305" i="6"/>
  <c r="AG305" i="6"/>
  <c r="AD305" i="6"/>
  <c r="X305" i="6"/>
  <c r="U305" i="6"/>
  <c r="M305" i="6"/>
  <c r="AI305" i="6" s="1"/>
  <c r="L305" i="6"/>
  <c r="W305" i="6" s="1"/>
  <c r="K305" i="6"/>
  <c r="V305" i="6" s="1"/>
  <c r="J305" i="6"/>
  <c r="AF305" i="6" s="1"/>
  <c r="I305" i="6"/>
  <c r="AP305" i="6" s="1"/>
  <c r="H305" i="6"/>
  <c r="G305" i="6"/>
  <c r="F305" i="6"/>
  <c r="E305" i="6"/>
  <c r="P305" i="6" s="1"/>
  <c r="D305" i="6"/>
  <c r="C305" i="6"/>
  <c r="X304" i="6"/>
  <c r="U304" i="6"/>
  <c r="T304" i="6"/>
  <c r="O304" i="6"/>
  <c r="M304" i="6"/>
  <c r="L304" i="6"/>
  <c r="K304" i="6"/>
  <c r="AR304" i="6" s="1"/>
  <c r="J304" i="6"/>
  <c r="AQ304" i="6" s="1"/>
  <c r="I304" i="6"/>
  <c r="AE304" i="6" s="1"/>
  <c r="H304" i="6"/>
  <c r="S304" i="6" s="1"/>
  <c r="G304" i="6"/>
  <c r="F304" i="6"/>
  <c r="E304" i="6"/>
  <c r="AL304" i="6" s="1"/>
  <c r="D304" i="6"/>
  <c r="C304" i="6"/>
  <c r="N304" i="6" s="1"/>
  <c r="AQ303" i="6"/>
  <c r="AM303" i="6"/>
  <c r="AL303" i="6"/>
  <c r="M303" i="6"/>
  <c r="L303" i="6"/>
  <c r="K303" i="6"/>
  <c r="J303" i="6"/>
  <c r="I303" i="6"/>
  <c r="H303" i="6"/>
  <c r="S303" i="6" s="1"/>
  <c r="G303" i="6"/>
  <c r="F303" i="6"/>
  <c r="E303" i="6"/>
  <c r="P303" i="6" s="1"/>
  <c r="D303" i="6"/>
  <c r="O303" i="6" s="1"/>
  <c r="C303" i="6"/>
  <c r="N303" i="6" s="1"/>
  <c r="AT302" i="6"/>
  <c r="AG302" i="6"/>
  <c r="AF302" i="6"/>
  <c r="Y302" i="6"/>
  <c r="X302" i="6"/>
  <c r="V302" i="6"/>
  <c r="U302" i="6"/>
  <c r="N302" i="6"/>
  <c r="M302" i="6"/>
  <c r="AI302" i="6" s="1"/>
  <c r="L302" i="6"/>
  <c r="K302" i="6"/>
  <c r="AR302" i="6" s="1"/>
  <c r="J302" i="6"/>
  <c r="AQ302" i="6" s="1"/>
  <c r="I302" i="6"/>
  <c r="H302" i="6"/>
  <c r="AD302" i="6" s="1"/>
  <c r="G302" i="6"/>
  <c r="F302" i="6"/>
  <c r="E302" i="6"/>
  <c r="D302" i="6"/>
  <c r="AK302" i="6" s="1"/>
  <c r="C302" i="6"/>
  <c r="AJ302" i="6" s="1"/>
  <c r="AN301" i="6"/>
  <c r="AL301" i="6"/>
  <c r="AC301" i="6"/>
  <c r="AB301" i="6"/>
  <c r="O301" i="6"/>
  <c r="M301" i="6"/>
  <c r="AI301" i="6" s="1"/>
  <c r="L301" i="6"/>
  <c r="AS301" i="6" s="1"/>
  <c r="K301" i="6"/>
  <c r="J301" i="6"/>
  <c r="AF301" i="6" s="1"/>
  <c r="I301" i="6"/>
  <c r="T301" i="6" s="1"/>
  <c r="H301" i="6"/>
  <c r="G301" i="6"/>
  <c r="R301" i="6" s="1"/>
  <c r="F301" i="6"/>
  <c r="Q301" i="6" s="1"/>
  <c r="E301" i="6"/>
  <c r="D301" i="6"/>
  <c r="AK301" i="6" s="1"/>
  <c r="C301" i="6"/>
  <c r="AN300" i="6"/>
  <c r="AM300" i="6"/>
  <c r="AL300" i="6"/>
  <c r="AK300" i="6"/>
  <c r="M300" i="6"/>
  <c r="X300" i="6" s="1"/>
  <c r="L300" i="6"/>
  <c r="K300" i="6"/>
  <c r="J300" i="6"/>
  <c r="I300" i="6"/>
  <c r="H300" i="6"/>
  <c r="AD300" i="6" s="1"/>
  <c r="G300" i="6"/>
  <c r="F300" i="6"/>
  <c r="AB300" i="6" s="1"/>
  <c r="E300" i="6"/>
  <c r="D300" i="6"/>
  <c r="Z300" i="6" s="1"/>
  <c r="C300" i="6"/>
  <c r="AJ300" i="6" s="1"/>
  <c r="AT299" i="6"/>
  <c r="AN299" i="6"/>
  <c r="AM299" i="6"/>
  <c r="AI299" i="6"/>
  <c r="AD299" i="6"/>
  <c r="AA299" i="6"/>
  <c r="Z299" i="6"/>
  <c r="P299" i="6"/>
  <c r="N299" i="6"/>
  <c r="AU299" i="6" s="1"/>
  <c r="CB299" i="6" s="1"/>
  <c r="M299" i="6"/>
  <c r="X299" i="6" s="1"/>
  <c r="L299" i="6"/>
  <c r="W299" i="6" s="1"/>
  <c r="K299" i="6"/>
  <c r="AR299" i="6" s="1"/>
  <c r="J299" i="6"/>
  <c r="I299" i="6"/>
  <c r="H299" i="6"/>
  <c r="G299" i="6"/>
  <c r="AC299" i="6" s="1"/>
  <c r="F299" i="6"/>
  <c r="Q299" i="6" s="1"/>
  <c r="E299" i="6"/>
  <c r="AL299" i="6" s="1"/>
  <c r="D299" i="6"/>
  <c r="AK299" i="6" s="1"/>
  <c r="C299" i="6"/>
  <c r="AT298" i="6"/>
  <c r="AP298" i="6"/>
  <c r="AN298" i="6"/>
  <c r="AM298" i="6"/>
  <c r="X298" i="6"/>
  <c r="M298" i="6"/>
  <c r="AI298" i="6" s="1"/>
  <c r="L298" i="6"/>
  <c r="AS298" i="6" s="1"/>
  <c r="K298" i="6"/>
  <c r="J298" i="6"/>
  <c r="I298" i="6"/>
  <c r="AE298" i="6" s="1"/>
  <c r="H298" i="6"/>
  <c r="AO298" i="6" s="1"/>
  <c r="G298" i="6"/>
  <c r="F298" i="6"/>
  <c r="E298" i="6"/>
  <c r="D298" i="6"/>
  <c r="C298" i="6"/>
  <c r="N298" i="6" s="1"/>
  <c r="X297" i="6"/>
  <c r="W297" i="6"/>
  <c r="U297" i="6"/>
  <c r="M297" i="6"/>
  <c r="AI297" i="6" s="1"/>
  <c r="L297" i="6"/>
  <c r="K297" i="6"/>
  <c r="J297" i="6"/>
  <c r="AF297" i="6" s="1"/>
  <c r="I297" i="6"/>
  <c r="T297" i="6" s="1"/>
  <c r="H297" i="6"/>
  <c r="AO297" i="6" s="1"/>
  <c r="G297" i="6"/>
  <c r="R297" i="6" s="1"/>
  <c r="F297" i="6"/>
  <c r="AB297" i="6" s="1"/>
  <c r="E297" i="6"/>
  <c r="D297" i="6"/>
  <c r="C297" i="6"/>
  <c r="N297" i="6" s="1"/>
  <c r="X296" i="6"/>
  <c r="U296" i="6"/>
  <c r="O296" i="6"/>
  <c r="M296" i="6"/>
  <c r="L296" i="6"/>
  <c r="K296" i="6"/>
  <c r="J296" i="6"/>
  <c r="AQ296" i="6" s="1"/>
  <c r="I296" i="6"/>
  <c r="H296" i="6"/>
  <c r="AD296" i="6" s="1"/>
  <c r="G296" i="6"/>
  <c r="F296" i="6"/>
  <c r="E296" i="6"/>
  <c r="D296" i="6"/>
  <c r="C296" i="6"/>
  <c r="AJ296" i="6" s="1"/>
  <c r="AJ295" i="6"/>
  <c r="AF295" i="6"/>
  <c r="AB295" i="6"/>
  <c r="M295" i="6"/>
  <c r="L295" i="6"/>
  <c r="K295" i="6"/>
  <c r="AG295" i="6" s="1"/>
  <c r="J295" i="6"/>
  <c r="I295" i="6"/>
  <c r="AP295" i="6" s="1"/>
  <c r="H295" i="6"/>
  <c r="S295" i="6" s="1"/>
  <c r="G295" i="6"/>
  <c r="F295" i="6"/>
  <c r="AM295" i="6" s="1"/>
  <c r="E295" i="6"/>
  <c r="D295" i="6"/>
  <c r="C295" i="6"/>
  <c r="Y295" i="6" s="1"/>
  <c r="AS294" i="6"/>
  <c r="AN294" i="6"/>
  <c r="AL294" i="6"/>
  <c r="AI294" i="6"/>
  <c r="AH294" i="6"/>
  <c r="AF294" i="6"/>
  <c r="M294" i="6"/>
  <c r="L294" i="6"/>
  <c r="W294" i="6" s="1"/>
  <c r="K294" i="6"/>
  <c r="AR294" i="6" s="1"/>
  <c r="J294" i="6"/>
  <c r="I294" i="6"/>
  <c r="T294" i="6" s="1"/>
  <c r="H294" i="6"/>
  <c r="AO294" i="6" s="1"/>
  <c r="G294" i="6"/>
  <c r="F294" i="6"/>
  <c r="E294" i="6"/>
  <c r="P294" i="6" s="1"/>
  <c r="D294" i="6"/>
  <c r="AK294" i="6" s="1"/>
  <c r="C294" i="6"/>
  <c r="AO293" i="6"/>
  <c r="Q293" i="6"/>
  <c r="M293" i="6"/>
  <c r="L293" i="6"/>
  <c r="K293" i="6"/>
  <c r="J293" i="6"/>
  <c r="AF293" i="6" s="1"/>
  <c r="I293" i="6"/>
  <c r="H293" i="6"/>
  <c r="AD293" i="6" s="1"/>
  <c r="G293" i="6"/>
  <c r="F293" i="6"/>
  <c r="E293" i="6"/>
  <c r="D293" i="6"/>
  <c r="O293" i="6" s="1"/>
  <c r="C293" i="6"/>
  <c r="Y293" i="6" s="1"/>
  <c r="AP292" i="6"/>
  <c r="AO292" i="6"/>
  <c r="AF292" i="6"/>
  <c r="AC292" i="6"/>
  <c r="M292" i="6"/>
  <c r="L292" i="6"/>
  <c r="K292" i="6"/>
  <c r="AR292" i="6" s="1"/>
  <c r="J292" i="6"/>
  <c r="I292" i="6"/>
  <c r="H292" i="6"/>
  <c r="G292" i="6"/>
  <c r="R292" i="6" s="1"/>
  <c r="F292" i="6"/>
  <c r="Q292" i="6" s="1"/>
  <c r="E292" i="6"/>
  <c r="D292" i="6"/>
  <c r="O292" i="6" s="1"/>
  <c r="C292" i="6"/>
  <c r="Y292" i="6" s="1"/>
  <c r="AP291" i="6"/>
  <c r="AI291" i="6"/>
  <c r="AD291" i="6"/>
  <c r="X291" i="6"/>
  <c r="W291" i="6"/>
  <c r="U291" i="6"/>
  <c r="M291" i="6"/>
  <c r="AT291" i="6" s="1"/>
  <c r="L291" i="6"/>
  <c r="K291" i="6"/>
  <c r="J291" i="6"/>
  <c r="AQ291" i="6" s="1"/>
  <c r="I291" i="6"/>
  <c r="H291" i="6"/>
  <c r="G291" i="6"/>
  <c r="AN291" i="6" s="1"/>
  <c r="F291" i="6"/>
  <c r="E291" i="6"/>
  <c r="P291" i="6" s="1"/>
  <c r="D291" i="6"/>
  <c r="AK291" i="6" s="1"/>
  <c r="C291" i="6"/>
  <c r="AC290" i="6"/>
  <c r="W290" i="6"/>
  <c r="V290" i="6"/>
  <c r="M290" i="6"/>
  <c r="AI290" i="6" s="1"/>
  <c r="L290" i="6"/>
  <c r="AH290" i="6" s="1"/>
  <c r="K290" i="6"/>
  <c r="AR290" i="6" s="1"/>
  <c r="J290" i="6"/>
  <c r="I290" i="6"/>
  <c r="H290" i="6"/>
  <c r="G290" i="6"/>
  <c r="F290" i="6"/>
  <c r="AB290" i="6" s="1"/>
  <c r="E290" i="6"/>
  <c r="AL290" i="6" s="1"/>
  <c r="D290" i="6"/>
  <c r="O290" i="6" s="1"/>
  <c r="C290" i="6"/>
  <c r="AN289" i="6"/>
  <c r="AM289" i="6"/>
  <c r="Z289" i="6"/>
  <c r="P289" i="6"/>
  <c r="N289" i="6"/>
  <c r="M289" i="6"/>
  <c r="AI289" i="6" s="1"/>
  <c r="L289" i="6"/>
  <c r="AH289" i="6" s="1"/>
  <c r="K289" i="6"/>
  <c r="V289" i="6" s="1"/>
  <c r="J289" i="6"/>
  <c r="I289" i="6"/>
  <c r="H289" i="6"/>
  <c r="G289" i="6"/>
  <c r="AC289" i="6" s="1"/>
  <c r="F289" i="6"/>
  <c r="AB289" i="6" s="1"/>
  <c r="E289" i="6"/>
  <c r="AL289" i="6" s="1"/>
  <c r="D289" i="6"/>
  <c r="C289" i="6"/>
  <c r="AT288" i="6"/>
  <c r="AP288" i="6"/>
  <c r="AG288" i="6"/>
  <c r="M288" i="6"/>
  <c r="AI288" i="6" s="1"/>
  <c r="L288" i="6"/>
  <c r="AS288" i="6" s="1"/>
  <c r="K288" i="6"/>
  <c r="V288" i="6" s="1"/>
  <c r="J288" i="6"/>
  <c r="I288" i="6"/>
  <c r="H288" i="6"/>
  <c r="G288" i="6"/>
  <c r="F288" i="6"/>
  <c r="E288" i="6"/>
  <c r="P288" i="6" s="1"/>
  <c r="D288" i="6"/>
  <c r="C288" i="6"/>
  <c r="AE287" i="6"/>
  <c r="U287" i="6"/>
  <c r="T287" i="6"/>
  <c r="O287" i="6"/>
  <c r="M287" i="6"/>
  <c r="L287" i="6"/>
  <c r="K287" i="6"/>
  <c r="J287" i="6"/>
  <c r="AF287" i="6" s="1"/>
  <c r="I287" i="6"/>
  <c r="AP287" i="6" s="1"/>
  <c r="H287" i="6"/>
  <c r="G287" i="6"/>
  <c r="F287" i="6"/>
  <c r="E287" i="6"/>
  <c r="D287" i="6"/>
  <c r="C287" i="6"/>
  <c r="AS286" i="6"/>
  <c r="AK286" i="6"/>
  <c r="Y286" i="6"/>
  <c r="O286" i="6"/>
  <c r="M286" i="6"/>
  <c r="L286" i="6"/>
  <c r="K286" i="6"/>
  <c r="J286" i="6"/>
  <c r="I286" i="6"/>
  <c r="H286" i="6"/>
  <c r="S286" i="6" s="1"/>
  <c r="G286" i="6"/>
  <c r="F286" i="6"/>
  <c r="E286" i="6"/>
  <c r="AL286" i="6" s="1"/>
  <c r="D286" i="6"/>
  <c r="Z286" i="6" s="1"/>
  <c r="C286" i="6"/>
  <c r="AJ286" i="6" s="1"/>
  <c r="AI285" i="6"/>
  <c r="AF285" i="6"/>
  <c r="AA285" i="6"/>
  <c r="M285" i="6"/>
  <c r="L285" i="6"/>
  <c r="K285" i="6"/>
  <c r="J285" i="6"/>
  <c r="AQ285" i="6" s="1"/>
  <c r="I285" i="6"/>
  <c r="H285" i="6"/>
  <c r="G285" i="6"/>
  <c r="F285" i="6"/>
  <c r="AB285" i="6" s="1"/>
  <c r="E285" i="6"/>
  <c r="D285" i="6"/>
  <c r="AK285" i="6" s="1"/>
  <c r="C285" i="6"/>
  <c r="AP284" i="6"/>
  <c r="AN284" i="6"/>
  <c r="AC284" i="6"/>
  <c r="R284" i="6"/>
  <c r="O284" i="6"/>
  <c r="M284" i="6"/>
  <c r="L284" i="6"/>
  <c r="K284" i="6"/>
  <c r="J284" i="6"/>
  <c r="U284" i="6" s="1"/>
  <c r="I284" i="6"/>
  <c r="AE284" i="6" s="1"/>
  <c r="H284" i="6"/>
  <c r="AO284" i="6" s="1"/>
  <c r="G284" i="6"/>
  <c r="F284" i="6"/>
  <c r="E284" i="6"/>
  <c r="AL284" i="6" s="1"/>
  <c r="D284" i="6"/>
  <c r="C284" i="6"/>
  <c r="AJ284" i="6" s="1"/>
  <c r="AT283" i="6"/>
  <c r="AS283" i="6"/>
  <c r="AR283" i="6"/>
  <c r="X283" i="6"/>
  <c r="M283" i="6"/>
  <c r="AI283" i="6" s="1"/>
  <c r="L283" i="6"/>
  <c r="K283" i="6"/>
  <c r="V283" i="6" s="1"/>
  <c r="J283" i="6"/>
  <c r="U283" i="6" s="1"/>
  <c r="I283" i="6"/>
  <c r="T283" i="6" s="1"/>
  <c r="H283" i="6"/>
  <c r="G283" i="6"/>
  <c r="R283" i="6" s="1"/>
  <c r="F283" i="6"/>
  <c r="E283" i="6"/>
  <c r="AA283" i="6" s="1"/>
  <c r="D283" i="6"/>
  <c r="C283" i="6"/>
  <c r="N283" i="6" s="1"/>
  <c r="AJ282" i="6"/>
  <c r="AC282" i="6"/>
  <c r="AA282" i="6"/>
  <c r="Z282" i="6"/>
  <c r="Y282" i="6"/>
  <c r="M282" i="6"/>
  <c r="X282" i="6" s="1"/>
  <c r="L282" i="6"/>
  <c r="K282" i="6"/>
  <c r="J282" i="6"/>
  <c r="I282" i="6"/>
  <c r="H282" i="6"/>
  <c r="AO282" i="6" s="1"/>
  <c r="G282" i="6"/>
  <c r="F282" i="6"/>
  <c r="AB282" i="6" s="1"/>
  <c r="E282" i="6"/>
  <c r="D282" i="6"/>
  <c r="O282" i="6" s="1"/>
  <c r="C282" i="6"/>
  <c r="N282" i="6" s="1"/>
  <c r="AN281" i="6"/>
  <c r="AG281" i="6"/>
  <c r="AE281" i="6"/>
  <c r="R281" i="6"/>
  <c r="O281" i="6"/>
  <c r="M281" i="6"/>
  <c r="AI281" i="6" s="1"/>
  <c r="L281" i="6"/>
  <c r="AH281" i="6" s="1"/>
  <c r="K281" i="6"/>
  <c r="J281" i="6"/>
  <c r="AF281" i="6" s="1"/>
  <c r="I281" i="6"/>
  <c r="H281" i="6"/>
  <c r="G281" i="6"/>
  <c r="AC281" i="6" s="1"/>
  <c r="F281" i="6"/>
  <c r="AB281" i="6" s="1"/>
  <c r="E281" i="6"/>
  <c r="D281" i="6"/>
  <c r="C281" i="6"/>
  <c r="Y281" i="6" s="1"/>
  <c r="AT280" i="6"/>
  <c r="AO280" i="6"/>
  <c r="AD280" i="6"/>
  <c r="O280" i="6"/>
  <c r="M280" i="6"/>
  <c r="L280" i="6"/>
  <c r="K280" i="6"/>
  <c r="J280" i="6"/>
  <c r="AF280" i="6" s="1"/>
  <c r="I280" i="6"/>
  <c r="T280" i="6" s="1"/>
  <c r="H280" i="6"/>
  <c r="S280" i="6" s="1"/>
  <c r="G280" i="6"/>
  <c r="F280" i="6"/>
  <c r="E280" i="6"/>
  <c r="AA280" i="6" s="1"/>
  <c r="D280" i="6"/>
  <c r="AK280" i="6" s="1"/>
  <c r="C280" i="6"/>
  <c r="S279" i="6"/>
  <c r="M279" i="6"/>
  <c r="L279" i="6"/>
  <c r="K279" i="6"/>
  <c r="J279" i="6"/>
  <c r="I279" i="6"/>
  <c r="H279" i="6"/>
  <c r="AD279" i="6" s="1"/>
  <c r="G279" i="6"/>
  <c r="F279" i="6"/>
  <c r="E279" i="6"/>
  <c r="D279" i="6"/>
  <c r="C279" i="6"/>
  <c r="AT278" i="6"/>
  <c r="AO278" i="6"/>
  <c r="AF278" i="6"/>
  <c r="P278" i="6"/>
  <c r="M278" i="6"/>
  <c r="X278" i="6" s="1"/>
  <c r="L278" i="6"/>
  <c r="K278" i="6"/>
  <c r="J278" i="6"/>
  <c r="I278" i="6"/>
  <c r="AP278" i="6" s="1"/>
  <c r="H278" i="6"/>
  <c r="S278" i="6" s="1"/>
  <c r="G278" i="6"/>
  <c r="AC278" i="6" s="1"/>
  <c r="F278" i="6"/>
  <c r="E278" i="6"/>
  <c r="AA278" i="6" s="1"/>
  <c r="D278" i="6"/>
  <c r="O278" i="6" s="1"/>
  <c r="C278" i="6"/>
  <c r="N278" i="6" s="1"/>
  <c r="AT277" i="6"/>
  <c r="Z277" i="6"/>
  <c r="Q277" i="6"/>
  <c r="N277" i="6"/>
  <c r="M277" i="6"/>
  <c r="L277" i="6"/>
  <c r="K277" i="6"/>
  <c r="J277" i="6"/>
  <c r="AF277" i="6" s="1"/>
  <c r="I277" i="6"/>
  <c r="H277" i="6"/>
  <c r="G277" i="6"/>
  <c r="AN277" i="6" s="1"/>
  <c r="F277" i="6"/>
  <c r="AM277" i="6" s="1"/>
  <c r="E277" i="6"/>
  <c r="AA277" i="6" s="1"/>
  <c r="D277" i="6"/>
  <c r="C277" i="6"/>
  <c r="AN276" i="6"/>
  <c r="AJ276" i="6"/>
  <c r="AH276" i="6"/>
  <c r="Y276" i="6"/>
  <c r="N276" i="6"/>
  <c r="AU276" i="6" s="1"/>
  <c r="M276" i="6"/>
  <c r="L276" i="6"/>
  <c r="K276" i="6"/>
  <c r="AR276" i="6" s="1"/>
  <c r="J276" i="6"/>
  <c r="U276" i="6" s="1"/>
  <c r="I276" i="6"/>
  <c r="H276" i="6"/>
  <c r="AD276" i="6" s="1"/>
  <c r="G276" i="6"/>
  <c r="F276" i="6"/>
  <c r="E276" i="6"/>
  <c r="D276" i="6"/>
  <c r="C276" i="6"/>
  <c r="Z275" i="6"/>
  <c r="M275" i="6"/>
  <c r="AT275" i="6" s="1"/>
  <c r="L275" i="6"/>
  <c r="AH275" i="6" s="1"/>
  <c r="K275" i="6"/>
  <c r="J275" i="6"/>
  <c r="I275" i="6"/>
  <c r="H275" i="6"/>
  <c r="AO275" i="6" s="1"/>
  <c r="G275" i="6"/>
  <c r="F275" i="6"/>
  <c r="AM275" i="6" s="1"/>
  <c r="E275" i="6"/>
  <c r="AL275" i="6" s="1"/>
  <c r="D275" i="6"/>
  <c r="AK275" i="6" s="1"/>
  <c r="C275" i="6"/>
  <c r="N275" i="6" s="1"/>
  <c r="AS274" i="6"/>
  <c r="AI274" i="6"/>
  <c r="AH274" i="6"/>
  <c r="X274" i="6"/>
  <c r="M274" i="6"/>
  <c r="AT274" i="6" s="1"/>
  <c r="L274" i="6"/>
  <c r="W274" i="6" s="1"/>
  <c r="K274" i="6"/>
  <c r="J274" i="6"/>
  <c r="AF274" i="6" s="1"/>
  <c r="I274" i="6"/>
  <c r="H274" i="6"/>
  <c r="G274" i="6"/>
  <c r="R274" i="6" s="1"/>
  <c r="F274" i="6"/>
  <c r="E274" i="6"/>
  <c r="AA274" i="6" s="1"/>
  <c r="D274" i="6"/>
  <c r="O274" i="6" s="1"/>
  <c r="C274" i="6"/>
  <c r="N274" i="6" s="1"/>
  <c r="AU274" i="6" s="1"/>
  <c r="AO273" i="6"/>
  <c r="AD273" i="6"/>
  <c r="AC273" i="6"/>
  <c r="AB273" i="6"/>
  <c r="S273" i="6"/>
  <c r="M273" i="6"/>
  <c r="AI273" i="6" s="1"/>
  <c r="L273" i="6"/>
  <c r="AS273" i="6" s="1"/>
  <c r="K273" i="6"/>
  <c r="AG273" i="6" s="1"/>
  <c r="J273" i="6"/>
  <c r="AQ273" i="6" s="1"/>
  <c r="I273" i="6"/>
  <c r="H273" i="6"/>
  <c r="G273" i="6"/>
  <c r="F273" i="6"/>
  <c r="E273" i="6"/>
  <c r="AA273" i="6" s="1"/>
  <c r="D273" i="6"/>
  <c r="O273" i="6" s="1"/>
  <c r="C273" i="6"/>
  <c r="AT272" i="6"/>
  <c r="AN272" i="6"/>
  <c r="T272" i="6"/>
  <c r="R272" i="6"/>
  <c r="M272" i="6"/>
  <c r="L272" i="6"/>
  <c r="K272" i="6"/>
  <c r="J272" i="6"/>
  <c r="AF272" i="6" s="1"/>
  <c r="I272" i="6"/>
  <c r="H272" i="6"/>
  <c r="AO272" i="6" s="1"/>
  <c r="G272" i="6"/>
  <c r="AC272" i="6" s="1"/>
  <c r="F272" i="6"/>
  <c r="AM272" i="6" s="1"/>
  <c r="E272" i="6"/>
  <c r="D272" i="6"/>
  <c r="C272" i="6"/>
  <c r="AN271" i="6"/>
  <c r="AF271" i="6"/>
  <c r="AC271" i="6"/>
  <c r="AB271" i="6"/>
  <c r="S271" i="6"/>
  <c r="M271" i="6"/>
  <c r="L271" i="6"/>
  <c r="K271" i="6"/>
  <c r="J271" i="6"/>
  <c r="U271" i="6" s="1"/>
  <c r="I271" i="6"/>
  <c r="H271" i="6"/>
  <c r="AO271" i="6" s="1"/>
  <c r="G271" i="6"/>
  <c r="R271" i="6" s="1"/>
  <c r="F271" i="6"/>
  <c r="E271" i="6"/>
  <c r="P271" i="6" s="1"/>
  <c r="D271" i="6"/>
  <c r="C271" i="6"/>
  <c r="AS270" i="6"/>
  <c r="AP270" i="6"/>
  <c r="AN270" i="6"/>
  <c r="AC270" i="6"/>
  <c r="W270" i="6"/>
  <c r="U270" i="6"/>
  <c r="T270" i="6"/>
  <c r="R270" i="6"/>
  <c r="M270" i="6"/>
  <c r="L270" i="6"/>
  <c r="AH270" i="6" s="1"/>
  <c r="K270" i="6"/>
  <c r="V270" i="6" s="1"/>
  <c r="J270" i="6"/>
  <c r="I270" i="6"/>
  <c r="AE270" i="6" s="1"/>
  <c r="H270" i="6"/>
  <c r="G270" i="6"/>
  <c r="F270" i="6"/>
  <c r="AM270" i="6" s="1"/>
  <c r="E270" i="6"/>
  <c r="D270" i="6"/>
  <c r="AK270" i="6" s="1"/>
  <c r="C270" i="6"/>
  <c r="N270" i="6" s="1"/>
  <c r="AS269" i="6"/>
  <c r="W269" i="6"/>
  <c r="P269" i="6"/>
  <c r="M269" i="6"/>
  <c r="AT269" i="6" s="1"/>
  <c r="L269" i="6"/>
  <c r="AH269" i="6" s="1"/>
  <c r="K269" i="6"/>
  <c r="J269" i="6"/>
  <c r="AQ269" i="6" s="1"/>
  <c r="I269" i="6"/>
  <c r="AE269" i="6" s="1"/>
  <c r="H269" i="6"/>
  <c r="G269" i="6"/>
  <c r="F269" i="6"/>
  <c r="E269" i="6"/>
  <c r="AA269" i="6" s="1"/>
  <c r="D269" i="6"/>
  <c r="O269" i="6" s="1"/>
  <c r="C269" i="6"/>
  <c r="AC268" i="6"/>
  <c r="AB268" i="6"/>
  <c r="AA268" i="6"/>
  <c r="R268" i="6"/>
  <c r="M268" i="6"/>
  <c r="L268" i="6"/>
  <c r="K268" i="6"/>
  <c r="AR268" i="6" s="1"/>
  <c r="J268" i="6"/>
  <c r="I268" i="6"/>
  <c r="H268" i="6"/>
  <c r="G268" i="6"/>
  <c r="AN268" i="6" s="1"/>
  <c r="F268" i="6"/>
  <c r="E268" i="6"/>
  <c r="D268" i="6"/>
  <c r="C268" i="6"/>
  <c r="AT267" i="6"/>
  <c r="AS267" i="6"/>
  <c r="AO267" i="6"/>
  <c r="AL267" i="6"/>
  <c r="AA267" i="6"/>
  <c r="S267" i="6"/>
  <c r="P267" i="6"/>
  <c r="N267" i="6"/>
  <c r="AU267" i="6" s="1"/>
  <c r="M267" i="6"/>
  <c r="AI267" i="6" s="1"/>
  <c r="L267" i="6"/>
  <c r="K267" i="6"/>
  <c r="J267" i="6"/>
  <c r="AQ267" i="6" s="1"/>
  <c r="I267" i="6"/>
  <c r="AE267" i="6" s="1"/>
  <c r="H267" i="6"/>
  <c r="AD267" i="6" s="1"/>
  <c r="G267" i="6"/>
  <c r="F267" i="6"/>
  <c r="Q267" i="6" s="1"/>
  <c r="E267" i="6"/>
  <c r="D267" i="6"/>
  <c r="C267" i="6"/>
  <c r="AT266" i="6"/>
  <c r="AC266" i="6"/>
  <c r="AA266" i="6"/>
  <c r="X266" i="6"/>
  <c r="M266" i="6"/>
  <c r="AI266" i="6" s="1"/>
  <c r="L266" i="6"/>
  <c r="K266" i="6"/>
  <c r="J266" i="6"/>
  <c r="I266" i="6"/>
  <c r="H266" i="6"/>
  <c r="AO266" i="6" s="1"/>
  <c r="G266" i="6"/>
  <c r="F266" i="6"/>
  <c r="E266" i="6"/>
  <c r="D266" i="6"/>
  <c r="AK266" i="6" s="1"/>
  <c r="C266" i="6"/>
  <c r="S265" i="6"/>
  <c r="M265" i="6"/>
  <c r="L265" i="6"/>
  <c r="K265" i="6"/>
  <c r="J265" i="6"/>
  <c r="I265" i="6"/>
  <c r="H265" i="6"/>
  <c r="AO265" i="6" s="1"/>
  <c r="G265" i="6"/>
  <c r="F265" i="6"/>
  <c r="AM265" i="6" s="1"/>
  <c r="E265" i="6"/>
  <c r="D265" i="6"/>
  <c r="C265" i="6"/>
  <c r="AS264" i="6"/>
  <c r="AR264" i="6"/>
  <c r="AG264" i="6"/>
  <c r="W264" i="6"/>
  <c r="T264" i="6"/>
  <c r="M264" i="6"/>
  <c r="L264" i="6"/>
  <c r="AH264" i="6" s="1"/>
  <c r="K264" i="6"/>
  <c r="V264" i="6" s="1"/>
  <c r="J264" i="6"/>
  <c r="AF264" i="6" s="1"/>
  <c r="I264" i="6"/>
  <c r="AE264" i="6" s="1"/>
  <c r="H264" i="6"/>
  <c r="G264" i="6"/>
  <c r="F264" i="6"/>
  <c r="Q264" i="6" s="1"/>
  <c r="E264" i="6"/>
  <c r="P264" i="6" s="1"/>
  <c r="D264" i="6"/>
  <c r="O264" i="6" s="1"/>
  <c r="C264" i="6"/>
  <c r="M263" i="6"/>
  <c r="X263" i="6" s="1"/>
  <c r="L263" i="6"/>
  <c r="K263" i="6"/>
  <c r="AG263" i="6" s="1"/>
  <c r="J263" i="6"/>
  <c r="I263" i="6"/>
  <c r="T263" i="6" s="1"/>
  <c r="H263" i="6"/>
  <c r="G263" i="6"/>
  <c r="AC263" i="6" s="1"/>
  <c r="F263" i="6"/>
  <c r="Q263" i="6" s="1"/>
  <c r="E263" i="6"/>
  <c r="D263" i="6"/>
  <c r="AK263" i="6" s="1"/>
  <c r="C263" i="6"/>
  <c r="AR262" i="6"/>
  <c r="V262" i="6"/>
  <c r="U262" i="6"/>
  <c r="M262" i="6"/>
  <c r="L262" i="6"/>
  <c r="W262" i="6" s="1"/>
  <c r="K262" i="6"/>
  <c r="AG262" i="6" s="1"/>
  <c r="J262" i="6"/>
  <c r="AQ262" i="6" s="1"/>
  <c r="I262" i="6"/>
  <c r="H262" i="6"/>
  <c r="G262" i="6"/>
  <c r="AC262" i="6" s="1"/>
  <c r="F262" i="6"/>
  <c r="E262" i="6"/>
  <c r="AA262" i="6" s="1"/>
  <c r="D262" i="6"/>
  <c r="O262" i="6" s="1"/>
  <c r="C262" i="6"/>
  <c r="U261" i="6"/>
  <c r="M261" i="6"/>
  <c r="AT261" i="6" s="1"/>
  <c r="L261" i="6"/>
  <c r="K261" i="6"/>
  <c r="J261" i="6"/>
  <c r="I261" i="6"/>
  <c r="H261" i="6"/>
  <c r="G261" i="6"/>
  <c r="F261" i="6"/>
  <c r="E261" i="6"/>
  <c r="D261" i="6"/>
  <c r="Z261" i="6" s="1"/>
  <c r="C261" i="6"/>
  <c r="AJ261" i="6" s="1"/>
  <c r="AN260" i="6"/>
  <c r="AH260" i="6"/>
  <c r="AC260" i="6"/>
  <c r="R260" i="6"/>
  <c r="M260" i="6"/>
  <c r="L260" i="6"/>
  <c r="K260" i="6"/>
  <c r="J260" i="6"/>
  <c r="I260" i="6"/>
  <c r="H260" i="6"/>
  <c r="G260" i="6"/>
  <c r="F260" i="6"/>
  <c r="Q260" i="6" s="1"/>
  <c r="E260" i="6"/>
  <c r="P260" i="6" s="1"/>
  <c r="D260" i="6"/>
  <c r="O260" i="6" s="1"/>
  <c r="C260" i="6"/>
  <c r="AJ260" i="6" s="1"/>
  <c r="AP259" i="6"/>
  <c r="AO259" i="6"/>
  <c r="AI259" i="6"/>
  <c r="AE259" i="6"/>
  <c r="W259" i="6"/>
  <c r="O259" i="6"/>
  <c r="M259" i="6"/>
  <c r="L259" i="6"/>
  <c r="AS259" i="6" s="1"/>
  <c r="K259" i="6"/>
  <c r="J259" i="6"/>
  <c r="I259" i="6"/>
  <c r="T259" i="6" s="1"/>
  <c r="H259" i="6"/>
  <c r="G259" i="6"/>
  <c r="F259" i="6"/>
  <c r="AB259" i="6" s="1"/>
  <c r="E259" i="6"/>
  <c r="AL259" i="6" s="1"/>
  <c r="D259" i="6"/>
  <c r="C259" i="6"/>
  <c r="AR258" i="6"/>
  <c r="AC258" i="6"/>
  <c r="M258" i="6"/>
  <c r="L258" i="6"/>
  <c r="AH258" i="6" s="1"/>
  <c r="K258" i="6"/>
  <c r="J258" i="6"/>
  <c r="U258" i="6" s="1"/>
  <c r="I258" i="6"/>
  <c r="H258" i="6"/>
  <c r="G258" i="6"/>
  <c r="R258" i="6" s="1"/>
  <c r="F258" i="6"/>
  <c r="AB258" i="6" s="1"/>
  <c r="E258" i="6"/>
  <c r="AA258" i="6" s="1"/>
  <c r="D258" i="6"/>
  <c r="AK258" i="6" s="1"/>
  <c r="C258" i="6"/>
  <c r="AI257" i="6"/>
  <c r="AE257" i="6"/>
  <c r="AB257" i="6"/>
  <c r="M257" i="6"/>
  <c r="X257" i="6" s="1"/>
  <c r="L257" i="6"/>
  <c r="K257" i="6"/>
  <c r="J257" i="6"/>
  <c r="I257" i="6"/>
  <c r="AP257" i="6" s="1"/>
  <c r="H257" i="6"/>
  <c r="G257" i="6"/>
  <c r="F257" i="6"/>
  <c r="Q257" i="6" s="1"/>
  <c r="E257" i="6"/>
  <c r="AA257" i="6" s="1"/>
  <c r="D257" i="6"/>
  <c r="AK257" i="6" s="1"/>
  <c r="C257" i="6"/>
  <c r="AT256" i="6"/>
  <c r="AN256" i="6"/>
  <c r="AL256" i="6"/>
  <c r="AK256" i="6"/>
  <c r="Z256" i="6"/>
  <c r="R256" i="6"/>
  <c r="M256" i="6"/>
  <c r="L256" i="6"/>
  <c r="W256" i="6" s="1"/>
  <c r="K256" i="6"/>
  <c r="J256" i="6"/>
  <c r="I256" i="6"/>
  <c r="H256" i="6"/>
  <c r="G256" i="6"/>
  <c r="AC256" i="6" s="1"/>
  <c r="F256" i="6"/>
  <c r="E256" i="6"/>
  <c r="P256" i="6" s="1"/>
  <c r="D256" i="6"/>
  <c r="O256" i="6" s="1"/>
  <c r="C256" i="6"/>
  <c r="AI255" i="6"/>
  <c r="AG255" i="6"/>
  <c r="AD255" i="6"/>
  <c r="AC255" i="6"/>
  <c r="T255" i="6"/>
  <c r="M255" i="6"/>
  <c r="X255" i="6" s="1"/>
  <c r="L255" i="6"/>
  <c r="W255" i="6" s="1"/>
  <c r="K255" i="6"/>
  <c r="J255" i="6"/>
  <c r="U255" i="6" s="1"/>
  <c r="I255" i="6"/>
  <c r="AP255" i="6" s="1"/>
  <c r="H255" i="6"/>
  <c r="S255" i="6" s="1"/>
  <c r="G255" i="6"/>
  <c r="F255" i="6"/>
  <c r="E255" i="6"/>
  <c r="D255" i="6"/>
  <c r="C255" i="6"/>
  <c r="AN254" i="6"/>
  <c r="AJ254" i="6"/>
  <c r="AD254" i="6"/>
  <c r="AA254" i="6"/>
  <c r="R254" i="6"/>
  <c r="M254" i="6"/>
  <c r="AI254" i="6" s="1"/>
  <c r="L254" i="6"/>
  <c r="K254" i="6"/>
  <c r="J254" i="6"/>
  <c r="I254" i="6"/>
  <c r="H254" i="6"/>
  <c r="G254" i="6"/>
  <c r="AC254" i="6" s="1"/>
  <c r="F254" i="6"/>
  <c r="E254" i="6"/>
  <c r="D254" i="6"/>
  <c r="C254" i="6"/>
  <c r="N254" i="6" s="1"/>
  <c r="AI253" i="6"/>
  <c r="M253" i="6"/>
  <c r="AT253" i="6" s="1"/>
  <c r="L253" i="6"/>
  <c r="AS253" i="6" s="1"/>
  <c r="K253" i="6"/>
  <c r="J253" i="6"/>
  <c r="AF253" i="6" s="1"/>
  <c r="I253" i="6"/>
  <c r="H253" i="6"/>
  <c r="G253" i="6"/>
  <c r="AC253" i="6" s="1"/>
  <c r="F253" i="6"/>
  <c r="AM253" i="6" s="1"/>
  <c r="E253" i="6"/>
  <c r="D253" i="6"/>
  <c r="AK253" i="6" s="1"/>
  <c r="C253" i="6"/>
  <c r="N253" i="6" s="1"/>
  <c r="AR252" i="6"/>
  <c r="AK252" i="6"/>
  <c r="AJ252" i="6"/>
  <c r="AG252" i="6"/>
  <c r="Y252" i="6"/>
  <c r="W252" i="6"/>
  <c r="V252" i="6"/>
  <c r="M252" i="6"/>
  <c r="L252" i="6"/>
  <c r="K252" i="6"/>
  <c r="J252" i="6"/>
  <c r="U252" i="6" s="1"/>
  <c r="I252" i="6"/>
  <c r="H252" i="6"/>
  <c r="G252" i="6"/>
  <c r="F252" i="6"/>
  <c r="AM252" i="6" s="1"/>
  <c r="E252" i="6"/>
  <c r="AL252" i="6" s="1"/>
  <c r="D252" i="6"/>
  <c r="C252" i="6"/>
  <c r="N252" i="6" s="1"/>
  <c r="AR251" i="6"/>
  <c r="W251" i="6"/>
  <c r="U251" i="6"/>
  <c r="R251" i="6"/>
  <c r="M251" i="6"/>
  <c r="L251" i="6"/>
  <c r="K251" i="6"/>
  <c r="J251" i="6"/>
  <c r="I251" i="6"/>
  <c r="H251" i="6"/>
  <c r="AD251" i="6" s="1"/>
  <c r="G251" i="6"/>
  <c r="AC251" i="6" s="1"/>
  <c r="F251" i="6"/>
  <c r="E251" i="6"/>
  <c r="AL251" i="6" s="1"/>
  <c r="D251" i="6"/>
  <c r="C251" i="6"/>
  <c r="AS250" i="6"/>
  <c r="M250" i="6"/>
  <c r="L250" i="6"/>
  <c r="K250" i="6"/>
  <c r="V250" i="6" s="1"/>
  <c r="J250" i="6"/>
  <c r="I250" i="6"/>
  <c r="AP250" i="6" s="1"/>
  <c r="H250" i="6"/>
  <c r="G250" i="6"/>
  <c r="R250" i="6" s="1"/>
  <c r="F250" i="6"/>
  <c r="AM250" i="6" s="1"/>
  <c r="E250" i="6"/>
  <c r="D250" i="6"/>
  <c r="O250" i="6" s="1"/>
  <c r="C250" i="6"/>
  <c r="AR249" i="6"/>
  <c r="AG249" i="6"/>
  <c r="Z249" i="6"/>
  <c r="X249" i="6"/>
  <c r="V249" i="6"/>
  <c r="Q249" i="6"/>
  <c r="M249" i="6"/>
  <c r="AI249" i="6" s="1"/>
  <c r="L249" i="6"/>
  <c r="K249" i="6"/>
  <c r="J249" i="6"/>
  <c r="AF249" i="6" s="1"/>
  <c r="I249" i="6"/>
  <c r="T249" i="6" s="1"/>
  <c r="H249" i="6"/>
  <c r="G249" i="6"/>
  <c r="AN249" i="6" s="1"/>
  <c r="F249" i="6"/>
  <c r="E249" i="6"/>
  <c r="D249" i="6"/>
  <c r="C249" i="6"/>
  <c r="N249" i="6" s="1"/>
  <c r="AN248" i="6"/>
  <c r="AB248" i="6"/>
  <c r="M248" i="6"/>
  <c r="L248" i="6"/>
  <c r="K248" i="6"/>
  <c r="J248" i="6"/>
  <c r="AF248" i="6" s="1"/>
  <c r="I248" i="6"/>
  <c r="H248" i="6"/>
  <c r="G248" i="6"/>
  <c r="F248" i="6"/>
  <c r="E248" i="6"/>
  <c r="D248" i="6"/>
  <c r="Z248" i="6" s="1"/>
  <c r="C248" i="6"/>
  <c r="AT247" i="6"/>
  <c r="AI247" i="6"/>
  <c r="U247" i="6"/>
  <c r="Q247" i="6"/>
  <c r="M247" i="6"/>
  <c r="X247" i="6" s="1"/>
  <c r="L247" i="6"/>
  <c r="AH247" i="6" s="1"/>
  <c r="K247" i="6"/>
  <c r="J247" i="6"/>
  <c r="AQ247" i="6" s="1"/>
  <c r="I247" i="6"/>
  <c r="H247" i="6"/>
  <c r="G247" i="6"/>
  <c r="F247" i="6"/>
  <c r="AM247" i="6" s="1"/>
  <c r="E247" i="6"/>
  <c r="AL247" i="6" s="1"/>
  <c r="D247" i="6"/>
  <c r="Z247" i="6" s="1"/>
  <c r="C247" i="6"/>
  <c r="M246" i="6"/>
  <c r="L246" i="6"/>
  <c r="K246" i="6"/>
  <c r="J246" i="6"/>
  <c r="I246" i="6"/>
  <c r="H246" i="6"/>
  <c r="AD246" i="6" s="1"/>
  <c r="G246" i="6"/>
  <c r="F246" i="6"/>
  <c r="Q246" i="6" s="1"/>
  <c r="E246" i="6"/>
  <c r="AL246" i="6" s="1"/>
  <c r="D246" i="6"/>
  <c r="C246" i="6"/>
  <c r="AJ246" i="6" s="1"/>
  <c r="AF245" i="6"/>
  <c r="AD245" i="6"/>
  <c r="AC245" i="6"/>
  <c r="AA245" i="6"/>
  <c r="S245" i="6"/>
  <c r="M245" i="6"/>
  <c r="L245" i="6"/>
  <c r="K245" i="6"/>
  <c r="J245" i="6"/>
  <c r="I245" i="6"/>
  <c r="H245" i="6"/>
  <c r="AO245" i="6" s="1"/>
  <c r="G245" i="6"/>
  <c r="F245" i="6"/>
  <c r="E245" i="6"/>
  <c r="D245" i="6"/>
  <c r="O245" i="6" s="1"/>
  <c r="C245" i="6"/>
  <c r="AM244" i="6"/>
  <c r="AI244" i="6"/>
  <c r="AH244" i="6"/>
  <c r="X244" i="6"/>
  <c r="M244" i="6"/>
  <c r="AT244" i="6" s="1"/>
  <c r="L244" i="6"/>
  <c r="W244" i="6" s="1"/>
  <c r="K244" i="6"/>
  <c r="J244" i="6"/>
  <c r="I244" i="6"/>
  <c r="H244" i="6"/>
  <c r="G244" i="6"/>
  <c r="F244" i="6"/>
  <c r="E244" i="6"/>
  <c r="D244" i="6"/>
  <c r="C244" i="6"/>
  <c r="N244" i="6" s="1"/>
  <c r="AU244" i="6" s="1"/>
  <c r="AN243" i="6"/>
  <c r="AE243" i="6"/>
  <c r="R243" i="6"/>
  <c r="M243" i="6"/>
  <c r="AI243" i="6" s="1"/>
  <c r="L243" i="6"/>
  <c r="AS243" i="6" s="1"/>
  <c r="K243" i="6"/>
  <c r="J243" i="6"/>
  <c r="I243" i="6"/>
  <c r="H243" i="6"/>
  <c r="AD243" i="6" s="1"/>
  <c r="G243" i="6"/>
  <c r="AC243" i="6" s="1"/>
  <c r="F243" i="6"/>
  <c r="AB243" i="6" s="1"/>
  <c r="E243" i="6"/>
  <c r="D243" i="6"/>
  <c r="AK243" i="6" s="1"/>
  <c r="C243" i="6"/>
  <c r="AN242" i="6"/>
  <c r="AC242" i="6"/>
  <c r="P242" i="6"/>
  <c r="M242" i="6"/>
  <c r="L242" i="6"/>
  <c r="AH242" i="6" s="1"/>
  <c r="K242" i="6"/>
  <c r="V242" i="6" s="1"/>
  <c r="J242" i="6"/>
  <c r="U242" i="6" s="1"/>
  <c r="I242" i="6"/>
  <c r="H242" i="6"/>
  <c r="AO242" i="6" s="1"/>
  <c r="G242" i="6"/>
  <c r="R242" i="6" s="1"/>
  <c r="F242" i="6"/>
  <c r="E242" i="6"/>
  <c r="AA242" i="6" s="1"/>
  <c r="D242" i="6"/>
  <c r="AK242" i="6" s="1"/>
  <c r="C242" i="6"/>
  <c r="AS241" i="6"/>
  <c r="AR241" i="6"/>
  <c r="AJ241" i="6"/>
  <c r="AD241" i="6"/>
  <c r="X241" i="6"/>
  <c r="M241" i="6"/>
  <c r="AI241" i="6" s="1"/>
  <c r="L241" i="6"/>
  <c r="W241" i="6" s="1"/>
  <c r="K241" i="6"/>
  <c r="AG241" i="6" s="1"/>
  <c r="J241" i="6"/>
  <c r="I241" i="6"/>
  <c r="AE241" i="6" s="1"/>
  <c r="H241" i="6"/>
  <c r="G241" i="6"/>
  <c r="F241" i="6"/>
  <c r="E241" i="6"/>
  <c r="D241" i="6"/>
  <c r="Z241" i="6" s="1"/>
  <c r="C241" i="6"/>
  <c r="AJ240" i="6"/>
  <c r="P240" i="6"/>
  <c r="M240" i="6"/>
  <c r="L240" i="6"/>
  <c r="K240" i="6"/>
  <c r="AR240" i="6" s="1"/>
  <c r="J240" i="6"/>
  <c r="AQ240" i="6" s="1"/>
  <c r="I240" i="6"/>
  <c r="H240" i="6"/>
  <c r="G240" i="6"/>
  <c r="F240" i="6"/>
  <c r="E240" i="6"/>
  <c r="AL240" i="6" s="1"/>
  <c r="D240" i="6"/>
  <c r="O240" i="6" s="1"/>
  <c r="C240" i="6"/>
  <c r="Y240" i="6" s="1"/>
  <c r="AT239" i="6"/>
  <c r="AQ239" i="6"/>
  <c r="AI239" i="6"/>
  <c r="AH239" i="6"/>
  <c r="AG239" i="6"/>
  <c r="AF239" i="6"/>
  <c r="W239" i="6"/>
  <c r="N239" i="6"/>
  <c r="M239" i="6"/>
  <c r="X239" i="6" s="1"/>
  <c r="L239" i="6"/>
  <c r="AS239" i="6" s="1"/>
  <c r="K239" i="6"/>
  <c r="J239" i="6"/>
  <c r="U239" i="6" s="1"/>
  <c r="I239" i="6"/>
  <c r="H239" i="6"/>
  <c r="G239" i="6"/>
  <c r="F239" i="6"/>
  <c r="AB239" i="6" s="1"/>
  <c r="E239" i="6"/>
  <c r="P239" i="6" s="1"/>
  <c r="D239" i="6"/>
  <c r="C239" i="6"/>
  <c r="AS238" i="6"/>
  <c r="AD238" i="6"/>
  <c r="AC238" i="6"/>
  <c r="W238" i="6"/>
  <c r="M238" i="6"/>
  <c r="X238" i="6" s="1"/>
  <c r="L238" i="6"/>
  <c r="AH238" i="6" s="1"/>
  <c r="K238" i="6"/>
  <c r="AR238" i="6" s="1"/>
  <c r="J238" i="6"/>
  <c r="I238" i="6"/>
  <c r="H238" i="6"/>
  <c r="G238" i="6"/>
  <c r="R238" i="6" s="1"/>
  <c r="F238" i="6"/>
  <c r="E238" i="6"/>
  <c r="D238" i="6"/>
  <c r="C238" i="6"/>
  <c r="N238" i="6" s="1"/>
  <c r="AU238" i="6" s="1"/>
  <c r="AT237" i="6"/>
  <c r="AL237" i="6"/>
  <c r="AA237" i="6"/>
  <c r="P237" i="6"/>
  <c r="M237" i="6"/>
  <c r="X237" i="6" s="1"/>
  <c r="L237" i="6"/>
  <c r="K237" i="6"/>
  <c r="J237" i="6"/>
  <c r="I237" i="6"/>
  <c r="H237" i="6"/>
  <c r="S237" i="6" s="1"/>
  <c r="G237" i="6"/>
  <c r="F237" i="6"/>
  <c r="AM237" i="6" s="1"/>
  <c r="E237" i="6"/>
  <c r="D237" i="6"/>
  <c r="C237" i="6"/>
  <c r="AJ237" i="6" s="1"/>
  <c r="AO236" i="6"/>
  <c r="AD236" i="6"/>
  <c r="Q236" i="6"/>
  <c r="M236" i="6"/>
  <c r="L236" i="6"/>
  <c r="K236" i="6"/>
  <c r="J236" i="6"/>
  <c r="I236" i="6"/>
  <c r="H236" i="6"/>
  <c r="S236" i="6" s="1"/>
  <c r="G236" i="6"/>
  <c r="F236" i="6"/>
  <c r="AB236" i="6" s="1"/>
  <c r="E236" i="6"/>
  <c r="AA236" i="6" s="1"/>
  <c r="D236" i="6"/>
  <c r="AK236" i="6" s="1"/>
  <c r="C236" i="6"/>
  <c r="AF235" i="6"/>
  <c r="S235" i="6"/>
  <c r="M235" i="6"/>
  <c r="L235" i="6"/>
  <c r="K235" i="6"/>
  <c r="AG235" i="6" s="1"/>
  <c r="J235" i="6"/>
  <c r="I235" i="6"/>
  <c r="H235" i="6"/>
  <c r="G235" i="6"/>
  <c r="AN235" i="6" s="1"/>
  <c r="F235" i="6"/>
  <c r="E235" i="6"/>
  <c r="D235" i="6"/>
  <c r="C235" i="6"/>
  <c r="Y235" i="6" s="1"/>
  <c r="AO234" i="6"/>
  <c r="AM234" i="6"/>
  <c r="Q234" i="6"/>
  <c r="M234" i="6"/>
  <c r="L234" i="6"/>
  <c r="K234" i="6"/>
  <c r="J234" i="6"/>
  <c r="U234" i="6" s="1"/>
  <c r="I234" i="6"/>
  <c r="AP234" i="6" s="1"/>
  <c r="H234" i="6"/>
  <c r="G234" i="6"/>
  <c r="F234" i="6"/>
  <c r="AB234" i="6" s="1"/>
  <c r="E234" i="6"/>
  <c r="AA234" i="6" s="1"/>
  <c r="D234" i="6"/>
  <c r="C234" i="6"/>
  <c r="AJ234" i="6" s="1"/>
  <c r="AO233" i="6"/>
  <c r="AA233" i="6"/>
  <c r="O233" i="6"/>
  <c r="M233" i="6"/>
  <c r="L233" i="6"/>
  <c r="K233" i="6"/>
  <c r="V233" i="6" s="1"/>
  <c r="J233" i="6"/>
  <c r="AQ233" i="6" s="1"/>
  <c r="I233" i="6"/>
  <c r="T233" i="6" s="1"/>
  <c r="H233" i="6"/>
  <c r="G233" i="6"/>
  <c r="AC233" i="6" s="1"/>
  <c r="F233" i="6"/>
  <c r="E233" i="6"/>
  <c r="D233" i="6"/>
  <c r="AK233" i="6" s="1"/>
  <c r="C233" i="6"/>
  <c r="Y233" i="6" s="1"/>
  <c r="AT232" i="6"/>
  <c r="AR232" i="6"/>
  <c r="V232" i="6"/>
  <c r="R232" i="6"/>
  <c r="M232" i="6"/>
  <c r="L232" i="6"/>
  <c r="K232" i="6"/>
  <c r="AG232" i="6" s="1"/>
  <c r="J232" i="6"/>
  <c r="I232" i="6"/>
  <c r="H232" i="6"/>
  <c r="G232" i="6"/>
  <c r="AC232" i="6" s="1"/>
  <c r="F232" i="6"/>
  <c r="E232" i="6"/>
  <c r="D232" i="6"/>
  <c r="C232" i="6"/>
  <c r="AT231" i="6"/>
  <c r="AM231" i="6"/>
  <c r="O231" i="6"/>
  <c r="M231" i="6"/>
  <c r="L231" i="6"/>
  <c r="K231" i="6"/>
  <c r="V231" i="6" s="1"/>
  <c r="J231" i="6"/>
  <c r="U231" i="6" s="1"/>
  <c r="I231" i="6"/>
  <c r="H231" i="6"/>
  <c r="G231" i="6"/>
  <c r="R231" i="6" s="1"/>
  <c r="F231" i="6"/>
  <c r="Q231" i="6" s="1"/>
  <c r="E231" i="6"/>
  <c r="P231" i="6" s="1"/>
  <c r="D231" i="6"/>
  <c r="AK231" i="6" s="1"/>
  <c r="C231" i="6"/>
  <c r="AT230" i="6"/>
  <c r="AR230" i="6"/>
  <c r="AG230" i="6"/>
  <c r="V230" i="6"/>
  <c r="P230" i="6"/>
  <c r="M230" i="6"/>
  <c r="X230" i="6" s="1"/>
  <c r="L230" i="6"/>
  <c r="K230" i="6"/>
  <c r="J230" i="6"/>
  <c r="AF230" i="6" s="1"/>
  <c r="I230" i="6"/>
  <c r="H230" i="6"/>
  <c r="AD230" i="6" s="1"/>
  <c r="G230" i="6"/>
  <c r="F230" i="6"/>
  <c r="AB230" i="6" s="1"/>
  <c r="E230" i="6"/>
  <c r="AA230" i="6" s="1"/>
  <c r="D230" i="6"/>
  <c r="O230" i="6" s="1"/>
  <c r="C230" i="6"/>
  <c r="AL229" i="6"/>
  <c r="AE229" i="6"/>
  <c r="Z229" i="6"/>
  <c r="O229" i="6"/>
  <c r="M229" i="6"/>
  <c r="L229" i="6"/>
  <c r="K229" i="6"/>
  <c r="V229" i="6" s="1"/>
  <c r="J229" i="6"/>
  <c r="I229" i="6"/>
  <c r="H229" i="6"/>
  <c r="G229" i="6"/>
  <c r="F229" i="6"/>
  <c r="E229" i="6"/>
  <c r="P229" i="6" s="1"/>
  <c r="D229" i="6"/>
  <c r="AK229" i="6" s="1"/>
  <c r="C229" i="6"/>
  <c r="AJ229" i="6" s="1"/>
  <c r="AM228" i="6"/>
  <c r="AJ228" i="6"/>
  <c r="AC228" i="6"/>
  <c r="Y228" i="6"/>
  <c r="N228" i="6"/>
  <c r="AU228" i="6" s="1"/>
  <c r="M228" i="6"/>
  <c r="L228" i="6"/>
  <c r="K228" i="6"/>
  <c r="AG228" i="6" s="1"/>
  <c r="J228" i="6"/>
  <c r="I228" i="6"/>
  <c r="T228" i="6" s="1"/>
  <c r="H228" i="6"/>
  <c r="G228" i="6"/>
  <c r="F228" i="6"/>
  <c r="AB228" i="6" s="1"/>
  <c r="E228" i="6"/>
  <c r="D228" i="6"/>
  <c r="AK228" i="6" s="1"/>
  <c r="C228" i="6"/>
  <c r="AU227" i="6"/>
  <c r="CB227" i="6" s="1"/>
  <c r="AT227" i="6"/>
  <c r="AR227" i="6"/>
  <c r="AQ227" i="6"/>
  <c r="AJ227" i="6"/>
  <c r="AF227" i="6"/>
  <c r="U227" i="6"/>
  <c r="S227" i="6"/>
  <c r="N227" i="6"/>
  <c r="M227" i="6"/>
  <c r="L227" i="6"/>
  <c r="K227" i="6"/>
  <c r="V227" i="6" s="1"/>
  <c r="J227" i="6"/>
  <c r="I227" i="6"/>
  <c r="H227" i="6"/>
  <c r="AO227" i="6" s="1"/>
  <c r="G227" i="6"/>
  <c r="F227" i="6"/>
  <c r="E227" i="6"/>
  <c r="D227" i="6"/>
  <c r="C227" i="6"/>
  <c r="Y227" i="6" s="1"/>
  <c r="AN226" i="6"/>
  <c r="M226" i="6"/>
  <c r="L226" i="6"/>
  <c r="AH226" i="6" s="1"/>
  <c r="K226" i="6"/>
  <c r="J226" i="6"/>
  <c r="I226" i="6"/>
  <c r="H226" i="6"/>
  <c r="G226" i="6"/>
  <c r="AC226" i="6" s="1"/>
  <c r="F226" i="6"/>
  <c r="Q226" i="6" s="1"/>
  <c r="E226" i="6"/>
  <c r="AA226" i="6" s="1"/>
  <c r="D226" i="6"/>
  <c r="O226" i="6" s="1"/>
  <c r="C226" i="6"/>
  <c r="AT225" i="6"/>
  <c r="AR225" i="6"/>
  <c r="AI225" i="6"/>
  <c r="AE225" i="6"/>
  <c r="X225" i="6"/>
  <c r="U225" i="6"/>
  <c r="M225" i="6"/>
  <c r="L225" i="6"/>
  <c r="AH225" i="6" s="1"/>
  <c r="K225" i="6"/>
  <c r="AG225" i="6" s="1"/>
  <c r="J225" i="6"/>
  <c r="AQ225" i="6" s="1"/>
  <c r="I225" i="6"/>
  <c r="T225" i="6" s="1"/>
  <c r="H225" i="6"/>
  <c r="AD225" i="6" s="1"/>
  <c r="G225" i="6"/>
  <c r="F225" i="6"/>
  <c r="E225" i="6"/>
  <c r="D225" i="6"/>
  <c r="O225" i="6" s="1"/>
  <c r="C225" i="6"/>
  <c r="AA224" i="6"/>
  <c r="X224" i="6"/>
  <c r="P224" i="6"/>
  <c r="M224" i="6"/>
  <c r="L224" i="6"/>
  <c r="K224" i="6"/>
  <c r="J224" i="6"/>
  <c r="I224" i="6"/>
  <c r="H224" i="6"/>
  <c r="G224" i="6"/>
  <c r="F224" i="6"/>
  <c r="AB224" i="6" s="1"/>
  <c r="E224" i="6"/>
  <c r="AL224" i="6" s="1"/>
  <c r="D224" i="6"/>
  <c r="C224" i="6"/>
  <c r="AS223" i="6"/>
  <c r="AI223" i="6"/>
  <c r="W223" i="6"/>
  <c r="M223" i="6"/>
  <c r="AT223" i="6" s="1"/>
  <c r="L223" i="6"/>
  <c r="AH223" i="6" s="1"/>
  <c r="K223" i="6"/>
  <c r="J223" i="6"/>
  <c r="I223" i="6"/>
  <c r="H223" i="6"/>
  <c r="G223" i="6"/>
  <c r="F223" i="6"/>
  <c r="E223" i="6"/>
  <c r="AL223" i="6" s="1"/>
  <c r="D223" i="6"/>
  <c r="C223" i="6"/>
  <c r="AJ223" i="6" s="1"/>
  <c r="AN222" i="6"/>
  <c r="AF222" i="6"/>
  <c r="AD222" i="6"/>
  <c r="Y222" i="6"/>
  <c r="BF222" i="6" s="1"/>
  <c r="N222" i="6"/>
  <c r="M222" i="6"/>
  <c r="AI222" i="6" s="1"/>
  <c r="L222" i="6"/>
  <c r="AH222" i="6" s="1"/>
  <c r="K222" i="6"/>
  <c r="J222" i="6"/>
  <c r="I222" i="6"/>
  <c r="AP222" i="6" s="1"/>
  <c r="H222" i="6"/>
  <c r="G222" i="6"/>
  <c r="AC222" i="6" s="1"/>
  <c r="F222" i="6"/>
  <c r="E222" i="6"/>
  <c r="D222" i="6"/>
  <c r="C222" i="6"/>
  <c r="AJ222" i="6" s="1"/>
  <c r="M221" i="6"/>
  <c r="L221" i="6"/>
  <c r="K221" i="6"/>
  <c r="AG221" i="6" s="1"/>
  <c r="J221" i="6"/>
  <c r="AQ221" i="6" s="1"/>
  <c r="I221" i="6"/>
  <c r="H221" i="6"/>
  <c r="AO221" i="6" s="1"/>
  <c r="G221" i="6"/>
  <c r="F221" i="6"/>
  <c r="Q221" i="6" s="1"/>
  <c r="E221" i="6"/>
  <c r="AL221" i="6" s="1"/>
  <c r="D221" i="6"/>
  <c r="O221" i="6" s="1"/>
  <c r="C221" i="6"/>
  <c r="Y221" i="6" s="1"/>
  <c r="AB220" i="6"/>
  <c r="Q220" i="6"/>
  <c r="P220" i="6"/>
  <c r="M220" i="6"/>
  <c r="L220" i="6"/>
  <c r="AH220" i="6" s="1"/>
  <c r="K220" i="6"/>
  <c r="J220" i="6"/>
  <c r="I220" i="6"/>
  <c r="AP220" i="6" s="1"/>
  <c r="H220" i="6"/>
  <c r="G220" i="6"/>
  <c r="AN220" i="6" s="1"/>
  <c r="F220" i="6"/>
  <c r="AM220" i="6" s="1"/>
  <c r="E220" i="6"/>
  <c r="AL220" i="6" s="1"/>
  <c r="D220" i="6"/>
  <c r="O220" i="6" s="1"/>
  <c r="C220" i="6"/>
  <c r="AT219" i="6"/>
  <c r="AL219" i="6"/>
  <c r="AJ219" i="6"/>
  <c r="AI219" i="6"/>
  <c r="AB219" i="6"/>
  <c r="X219" i="6"/>
  <c r="M219" i="6"/>
  <c r="L219" i="6"/>
  <c r="AH219" i="6" s="1"/>
  <c r="K219" i="6"/>
  <c r="J219" i="6"/>
  <c r="I219" i="6"/>
  <c r="H219" i="6"/>
  <c r="AD219" i="6" s="1"/>
  <c r="G219" i="6"/>
  <c r="AN219" i="6" s="1"/>
  <c r="F219" i="6"/>
  <c r="E219" i="6"/>
  <c r="D219" i="6"/>
  <c r="C219" i="6"/>
  <c r="Y219" i="6" s="1"/>
  <c r="AI218" i="6"/>
  <c r="AH218" i="6"/>
  <c r="W218" i="6"/>
  <c r="P218" i="6"/>
  <c r="O218" i="6"/>
  <c r="M218" i="6"/>
  <c r="L218" i="6"/>
  <c r="AS218" i="6" s="1"/>
  <c r="K218" i="6"/>
  <c r="AG218" i="6" s="1"/>
  <c r="J218" i="6"/>
  <c r="I218" i="6"/>
  <c r="H218" i="6"/>
  <c r="G218" i="6"/>
  <c r="F218" i="6"/>
  <c r="AB218" i="6" s="1"/>
  <c r="E218" i="6"/>
  <c r="D218" i="6"/>
  <c r="C218" i="6"/>
  <c r="AA217" i="6"/>
  <c r="M217" i="6"/>
  <c r="L217" i="6"/>
  <c r="K217" i="6"/>
  <c r="J217" i="6"/>
  <c r="I217" i="6"/>
  <c r="H217" i="6"/>
  <c r="G217" i="6"/>
  <c r="AC217" i="6" s="1"/>
  <c r="F217" i="6"/>
  <c r="E217" i="6"/>
  <c r="AL217" i="6" s="1"/>
  <c r="D217" i="6"/>
  <c r="Z217" i="6" s="1"/>
  <c r="C217" i="6"/>
  <c r="AJ217" i="6" s="1"/>
  <c r="AM216" i="6"/>
  <c r="AI216" i="6"/>
  <c r="AB216" i="6"/>
  <c r="X216" i="6"/>
  <c r="Q216" i="6"/>
  <c r="O216" i="6"/>
  <c r="M216" i="6"/>
  <c r="AT216" i="6" s="1"/>
  <c r="L216" i="6"/>
  <c r="K216" i="6"/>
  <c r="AR216" i="6" s="1"/>
  <c r="J216" i="6"/>
  <c r="I216" i="6"/>
  <c r="AE216" i="6" s="1"/>
  <c r="H216" i="6"/>
  <c r="G216" i="6"/>
  <c r="F216" i="6"/>
  <c r="E216" i="6"/>
  <c r="D216" i="6"/>
  <c r="C216" i="6"/>
  <c r="N216" i="6" s="1"/>
  <c r="AP215" i="6"/>
  <c r="AN215" i="6"/>
  <c r="U215" i="6"/>
  <c r="S215" i="6"/>
  <c r="R215" i="6"/>
  <c r="M215" i="6"/>
  <c r="L215" i="6"/>
  <c r="AS215" i="6" s="1"/>
  <c r="K215" i="6"/>
  <c r="V215" i="6" s="1"/>
  <c r="J215" i="6"/>
  <c r="I215" i="6"/>
  <c r="T215" i="6" s="1"/>
  <c r="H215" i="6"/>
  <c r="AD215" i="6" s="1"/>
  <c r="G215" i="6"/>
  <c r="AC215" i="6" s="1"/>
  <c r="F215" i="6"/>
  <c r="E215" i="6"/>
  <c r="AL215" i="6" s="1"/>
  <c r="D215" i="6"/>
  <c r="C215" i="6"/>
  <c r="AR214" i="6"/>
  <c r="AQ214" i="6"/>
  <c r="AP214" i="6"/>
  <c r="AE214" i="6"/>
  <c r="M214" i="6"/>
  <c r="L214" i="6"/>
  <c r="K214" i="6"/>
  <c r="J214" i="6"/>
  <c r="I214" i="6"/>
  <c r="T214" i="6" s="1"/>
  <c r="H214" i="6"/>
  <c r="AD214" i="6" s="1"/>
  <c r="G214" i="6"/>
  <c r="AC214" i="6" s="1"/>
  <c r="F214" i="6"/>
  <c r="E214" i="6"/>
  <c r="P214" i="6" s="1"/>
  <c r="D214" i="6"/>
  <c r="O214" i="6" s="1"/>
  <c r="C214" i="6"/>
  <c r="AJ214" i="6" s="1"/>
  <c r="AR213" i="6"/>
  <c r="AG213" i="6"/>
  <c r="U213" i="6"/>
  <c r="M213" i="6"/>
  <c r="AT213" i="6" s="1"/>
  <c r="L213" i="6"/>
  <c r="K213" i="6"/>
  <c r="V213" i="6" s="1"/>
  <c r="J213" i="6"/>
  <c r="AF213" i="6" s="1"/>
  <c r="I213" i="6"/>
  <c r="H213" i="6"/>
  <c r="S213" i="6" s="1"/>
  <c r="G213" i="6"/>
  <c r="F213" i="6"/>
  <c r="Q213" i="6" s="1"/>
  <c r="E213" i="6"/>
  <c r="P213" i="6" s="1"/>
  <c r="D213" i="6"/>
  <c r="AK213" i="6" s="1"/>
  <c r="C213" i="6"/>
  <c r="AT212" i="6"/>
  <c r="Y212" i="6"/>
  <c r="M212" i="6"/>
  <c r="L212" i="6"/>
  <c r="AH212" i="6" s="1"/>
  <c r="K212" i="6"/>
  <c r="J212" i="6"/>
  <c r="I212" i="6"/>
  <c r="H212" i="6"/>
  <c r="G212" i="6"/>
  <c r="F212" i="6"/>
  <c r="Q212" i="6" s="1"/>
  <c r="E212" i="6"/>
  <c r="D212" i="6"/>
  <c r="Z212" i="6" s="1"/>
  <c r="C212" i="6"/>
  <c r="AP211" i="6"/>
  <c r="AH211" i="6"/>
  <c r="W211" i="6"/>
  <c r="V211" i="6"/>
  <c r="U211" i="6"/>
  <c r="M211" i="6"/>
  <c r="AI211" i="6" s="1"/>
  <c r="L211" i="6"/>
  <c r="AS211" i="6" s="1"/>
  <c r="K211" i="6"/>
  <c r="AG211" i="6" s="1"/>
  <c r="J211" i="6"/>
  <c r="I211" i="6"/>
  <c r="H211" i="6"/>
  <c r="AO211" i="6" s="1"/>
  <c r="G211" i="6"/>
  <c r="F211" i="6"/>
  <c r="Q211" i="6" s="1"/>
  <c r="E211" i="6"/>
  <c r="AA211" i="6" s="1"/>
  <c r="D211" i="6"/>
  <c r="C211" i="6"/>
  <c r="AO210" i="6"/>
  <c r="AB210" i="6"/>
  <c r="AA210" i="6"/>
  <c r="Z210" i="6"/>
  <c r="X210" i="6"/>
  <c r="O210" i="6"/>
  <c r="M210" i="6"/>
  <c r="AT210" i="6" s="1"/>
  <c r="L210" i="6"/>
  <c r="K210" i="6"/>
  <c r="J210" i="6"/>
  <c r="AQ210" i="6" s="1"/>
  <c r="I210" i="6"/>
  <c r="H210" i="6"/>
  <c r="G210" i="6"/>
  <c r="F210" i="6"/>
  <c r="E210" i="6"/>
  <c r="D210" i="6"/>
  <c r="AK210" i="6" s="1"/>
  <c r="C210" i="6"/>
  <c r="AS209" i="6"/>
  <c r="AO209" i="6"/>
  <c r="AJ209" i="6"/>
  <c r="AH209" i="6"/>
  <c r="AF209" i="6"/>
  <c r="M209" i="6"/>
  <c r="L209" i="6"/>
  <c r="W209" i="6" s="1"/>
  <c r="K209" i="6"/>
  <c r="J209" i="6"/>
  <c r="U209" i="6" s="1"/>
  <c r="I209" i="6"/>
  <c r="AP209" i="6" s="1"/>
  <c r="H209" i="6"/>
  <c r="AD209" i="6" s="1"/>
  <c r="G209" i="6"/>
  <c r="F209" i="6"/>
  <c r="AB209" i="6" s="1"/>
  <c r="E209" i="6"/>
  <c r="AL209" i="6" s="1"/>
  <c r="D209" i="6"/>
  <c r="Z209" i="6" s="1"/>
  <c r="C209" i="6"/>
  <c r="Y209" i="6" s="1"/>
  <c r="BF209" i="6" s="1"/>
  <c r="V208" i="6"/>
  <c r="M208" i="6"/>
  <c r="AI208" i="6" s="1"/>
  <c r="L208" i="6"/>
  <c r="AS208" i="6" s="1"/>
  <c r="K208" i="6"/>
  <c r="AG208" i="6" s="1"/>
  <c r="J208" i="6"/>
  <c r="U208" i="6" s="1"/>
  <c r="I208" i="6"/>
  <c r="H208" i="6"/>
  <c r="G208" i="6"/>
  <c r="AC208" i="6" s="1"/>
  <c r="F208" i="6"/>
  <c r="AM208" i="6" s="1"/>
  <c r="E208" i="6"/>
  <c r="P208" i="6" s="1"/>
  <c r="D208" i="6"/>
  <c r="O208" i="6" s="1"/>
  <c r="C208" i="6"/>
  <c r="N208" i="6" s="1"/>
  <c r="AQ207" i="6"/>
  <c r="AJ207" i="6"/>
  <c r="Y207" i="6"/>
  <c r="V207" i="6"/>
  <c r="N207" i="6"/>
  <c r="M207" i="6"/>
  <c r="L207" i="6"/>
  <c r="AS207" i="6" s="1"/>
  <c r="K207" i="6"/>
  <c r="AG207" i="6" s="1"/>
  <c r="J207" i="6"/>
  <c r="I207" i="6"/>
  <c r="H207" i="6"/>
  <c r="S207" i="6" s="1"/>
  <c r="G207" i="6"/>
  <c r="F207" i="6"/>
  <c r="Q207" i="6" s="1"/>
  <c r="E207" i="6"/>
  <c r="D207" i="6"/>
  <c r="AK207" i="6" s="1"/>
  <c r="C207" i="6"/>
  <c r="AJ206" i="6"/>
  <c r="AI206" i="6"/>
  <c r="AE206" i="6"/>
  <c r="AB206" i="6"/>
  <c r="M206" i="6"/>
  <c r="AT206" i="6" s="1"/>
  <c r="L206" i="6"/>
  <c r="K206" i="6"/>
  <c r="J206" i="6"/>
  <c r="AF206" i="6" s="1"/>
  <c r="I206" i="6"/>
  <c r="H206" i="6"/>
  <c r="S206" i="6" s="1"/>
  <c r="G206" i="6"/>
  <c r="AN206" i="6" s="1"/>
  <c r="F206" i="6"/>
  <c r="E206" i="6"/>
  <c r="D206" i="6"/>
  <c r="Z206" i="6" s="1"/>
  <c r="C206" i="6"/>
  <c r="AH205" i="6"/>
  <c r="W205" i="6"/>
  <c r="M205" i="6"/>
  <c r="L205" i="6"/>
  <c r="AS205" i="6" s="1"/>
  <c r="K205" i="6"/>
  <c r="AG205" i="6" s="1"/>
  <c r="J205" i="6"/>
  <c r="U205" i="6" s="1"/>
  <c r="I205" i="6"/>
  <c r="H205" i="6"/>
  <c r="AO205" i="6" s="1"/>
  <c r="G205" i="6"/>
  <c r="AN205" i="6" s="1"/>
  <c r="F205" i="6"/>
  <c r="E205" i="6"/>
  <c r="AA205" i="6" s="1"/>
  <c r="D205" i="6"/>
  <c r="O205" i="6" s="1"/>
  <c r="C205" i="6"/>
  <c r="AM204" i="6"/>
  <c r="AL204" i="6"/>
  <c r="AB204" i="6"/>
  <c r="AA204" i="6"/>
  <c r="P204" i="6"/>
  <c r="O204" i="6"/>
  <c r="M204" i="6"/>
  <c r="L204" i="6"/>
  <c r="K204" i="6"/>
  <c r="AR204" i="6" s="1"/>
  <c r="J204" i="6"/>
  <c r="AQ204" i="6" s="1"/>
  <c r="I204" i="6"/>
  <c r="AE204" i="6" s="1"/>
  <c r="H204" i="6"/>
  <c r="AO204" i="6" s="1"/>
  <c r="G204" i="6"/>
  <c r="F204" i="6"/>
  <c r="Q204" i="6" s="1"/>
  <c r="E204" i="6"/>
  <c r="D204" i="6"/>
  <c r="AK204" i="6" s="1"/>
  <c r="C204" i="6"/>
  <c r="AJ204" i="6" s="1"/>
  <c r="AS203" i="6"/>
  <c r="AQ203" i="6"/>
  <c r="AD203" i="6"/>
  <c r="W203" i="6"/>
  <c r="S203" i="6"/>
  <c r="M203" i="6"/>
  <c r="L203" i="6"/>
  <c r="AH203" i="6" s="1"/>
  <c r="K203" i="6"/>
  <c r="AR203" i="6" s="1"/>
  <c r="J203" i="6"/>
  <c r="I203" i="6"/>
  <c r="H203" i="6"/>
  <c r="AO203" i="6" s="1"/>
  <c r="G203" i="6"/>
  <c r="AC203" i="6" s="1"/>
  <c r="F203" i="6"/>
  <c r="AB203" i="6" s="1"/>
  <c r="E203" i="6"/>
  <c r="AL203" i="6" s="1"/>
  <c r="D203" i="6"/>
  <c r="Z203" i="6" s="1"/>
  <c r="C203" i="6"/>
  <c r="Y203" i="6" s="1"/>
  <c r="BF203" i="6" s="1"/>
  <c r="CM203" i="6" s="1"/>
  <c r="V202" i="6"/>
  <c r="T202" i="6"/>
  <c r="O202" i="6"/>
  <c r="M202" i="6"/>
  <c r="L202" i="6"/>
  <c r="AS202" i="6" s="1"/>
  <c r="K202" i="6"/>
  <c r="J202" i="6"/>
  <c r="U202" i="6" s="1"/>
  <c r="I202" i="6"/>
  <c r="AP202" i="6" s="1"/>
  <c r="H202" i="6"/>
  <c r="G202" i="6"/>
  <c r="F202" i="6"/>
  <c r="Q202" i="6" s="1"/>
  <c r="E202" i="6"/>
  <c r="AL202" i="6" s="1"/>
  <c r="D202" i="6"/>
  <c r="C202" i="6"/>
  <c r="Y202" i="6" s="1"/>
  <c r="BF202" i="6" s="1"/>
  <c r="BF201" i="6"/>
  <c r="CM201" i="6" s="1"/>
  <c r="AJ201" i="6"/>
  <c r="N201" i="6"/>
  <c r="M201" i="6"/>
  <c r="X201" i="6" s="1"/>
  <c r="L201" i="6"/>
  <c r="K201" i="6"/>
  <c r="J201" i="6"/>
  <c r="AQ201" i="6" s="1"/>
  <c r="I201" i="6"/>
  <c r="H201" i="6"/>
  <c r="G201" i="6"/>
  <c r="F201" i="6"/>
  <c r="E201" i="6"/>
  <c r="D201" i="6"/>
  <c r="AK201" i="6" s="1"/>
  <c r="C201" i="6"/>
  <c r="Y201" i="6" s="1"/>
  <c r="AT200" i="6"/>
  <c r="AM200" i="6"/>
  <c r="AI200" i="6"/>
  <c r="AB200" i="6"/>
  <c r="M200" i="6"/>
  <c r="X200" i="6" s="1"/>
  <c r="L200" i="6"/>
  <c r="K200" i="6"/>
  <c r="J200" i="6"/>
  <c r="AF200" i="6" s="1"/>
  <c r="I200" i="6"/>
  <c r="AP200" i="6" s="1"/>
  <c r="H200" i="6"/>
  <c r="S200" i="6" s="1"/>
  <c r="G200" i="6"/>
  <c r="F200" i="6"/>
  <c r="Q200" i="6" s="1"/>
  <c r="E200" i="6"/>
  <c r="D200" i="6"/>
  <c r="C200" i="6"/>
  <c r="AP199" i="6"/>
  <c r="T199" i="6"/>
  <c r="M199" i="6"/>
  <c r="L199" i="6"/>
  <c r="K199" i="6"/>
  <c r="J199" i="6"/>
  <c r="U199" i="6" s="1"/>
  <c r="I199" i="6"/>
  <c r="AE199" i="6" s="1"/>
  <c r="H199" i="6"/>
  <c r="AO199" i="6" s="1"/>
  <c r="G199" i="6"/>
  <c r="AN199" i="6" s="1"/>
  <c r="F199" i="6"/>
  <c r="AB199" i="6" s="1"/>
  <c r="E199" i="6"/>
  <c r="AA199" i="6" s="1"/>
  <c r="D199" i="6"/>
  <c r="C199" i="6"/>
  <c r="AO198" i="6"/>
  <c r="AI198" i="6"/>
  <c r="X198" i="6"/>
  <c r="S198" i="6"/>
  <c r="O198" i="6"/>
  <c r="M198" i="6"/>
  <c r="AT198" i="6" s="1"/>
  <c r="L198" i="6"/>
  <c r="K198" i="6"/>
  <c r="AR198" i="6" s="1"/>
  <c r="J198" i="6"/>
  <c r="AQ198" i="6" s="1"/>
  <c r="I198" i="6"/>
  <c r="T198" i="6" s="1"/>
  <c r="H198" i="6"/>
  <c r="AD198" i="6" s="1"/>
  <c r="G198" i="6"/>
  <c r="F198" i="6"/>
  <c r="E198" i="6"/>
  <c r="D198" i="6"/>
  <c r="Z198" i="6" s="1"/>
  <c r="C198" i="6"/>
  <c r="AF197" i="6"/>
  <c r="AE197" i="6"/>
  <c r="AD197" i="6"/>
  <c r="AB197" i="6"/>
  <c r="M197" i="6"/>
  <c r="AT197" i="6" s="1"/>
  <c r="L197" i="6"/>
  <c r="AH197" i="6" s="1"/>
  <c r="K197" i="6"/>
  <c r="AR197" i="6" s="1"/>
  <c r="J197" i="6"/>
  <c r="I197" i="6"/>
  <c r="T197" i="6" s="1"/>
  <c r="H197" i="6"/>
  <c r="S197" i="6" s="1"/>
  <c r="G197" i="6"/>
  <c r="AN197" i="6" s="1"/>
  <c r="F197" i="6"/>
  <c r="E197" i="6"/>
  <c r="D197" i="6"/>
  <c r="Z197" i="6" s="1"/>
  <c r="C197" i="6"/>
  <c r="N197" i="6" s="1"/>
  <c r="AQ196" i="6"/>
  <c r="AF196" i="6"/>
  <c r="AA196" i="6"/>
  <c r="S196" i="6"/>
  <c r="P196" i="6"/>
  <c r="M196" i="6"/>
  <c r="AI196" i="6" s="1"/>
  <c r="L196" i="6"/>
  <c r="AS196" i="6" s="1"/>
  <c r="K196" i="6"/>
  <c r="J196" i="6"/>
  <c r="U196" i="6" s="1"/>
  <c r="I196" i="6"/>
  <c r="AP196" i="6" s="1"/>
  <c r="H196" i="6"/>
  <c r="AD196" i="6" s="1"/>
  <c r="G196" i="6"/>
  <c r="F196" i="6"/>
  <c r="E196" i="6"/>
  <c r="AL196" i="6" s="1"/>
  <c r="D196" i="6"/>
  <c r="O196" i="6" s="1"/>
  <c r="C196" i="6"/>
  <c r="Y196" i="6" s="1"/>
  <c r="BF196" i="6" s="1"/>
  <c r="BF195" i="6"/>
  <c r="AS195" i="6"/>
  <c r="AR195" i="6"/>
  <c r="AH195" i="6"/>
  <c r="Y195" i="6"/>
  <c r="U195" i="6"/>
  <c r="P195" i="6"/>
  <c r="M195" i="6"/>
  <c r="L195" i="6"/>
  <c r="W195" i="6" s="1"/>
  <c r="K195" i="6"/>
  <c r="J195" i="6"/>
  <c r="I195" i="6"/>
  <c r="AE195" i="6" s="1"/>
  <c r="H195" i="6"/>
  <c r="G195" i="6"/>
  <c r="F195" i="6"/>
  <c r="E195" i="6"/>
  <c r="D195" i="6"/>
  <c r="AK195" i="6" s="1"/>
  <c r="C195" i="6"/>
  <c r="N195" i="6" s="1"/>
  <c r="AM194" i="6"/>
  <c r="AK194" i="6"/>
  <c r="AJ194" i="6"/>
  <c r="AB194" i="6"/>
  <c r="O194" i="6"/>
  <c r="M194" i="6"/>
  <c r="L194" i="6"/>
  <c r="K194" i="6"/>
  <c r="J194" i="6"/>
  <c r="AF194" i="6" s="1"/>
  <c r="I194" i="6"/>
  <c r="H194" i="6"/>
  <c r="S194" i="6" s="1"/>
  <c r="G194" i="6"/>
  <c r="F194" i="6"/>
  <c r="Q194" i="6" s="1"/>
  <c r="E194" i="6"/>
  <c r="AL194" i="6" s="1"/>
  <c r="D194" i="6"/>
  <c r="Z194" i="6" s="1"/>
  <c r="C194" i="6"/>
  <c r="N194" i="6" s="1"/>
  <c r="AS193" i="6"/>
  <c r="AO193" i="6"/>
  <c r="AK193" i="6"/>
  <c r="Q193" i="6"/>
  <c r="N193" i="6"/>
  <c r="AU193" i="6" s="1"/>
  <c r="M193" i="6"/>
  <c r="L193" i="6"/>
  <c r="K193" i="6"/>
  <c r="J193" i="6"/>
  <c r="U193" i="6" s="1"/>
  <c r="I193" i="6"/>
  <c r="AP193" i="6" s="1"/>
  <c r="H193" i="6"/>
  <c r="G193" i="6"/>
  <c r="AN193" i="6" s="1"/>
  <c r="F193" i="6"/>
  <c r="AM193" i="6" s="1"/>
  <c r="E193" i="6"/>
  <c r="AA193" i="6" s="1"/>
  <c r="D193" i="6"/>
  <c r="C193" i="6"/>
  <c r="AR192" i="6"/>
  <c r="AI192" i="6"/>
  <c r="X192" i="6"/>
  <c r="S192" i="6"/>
  <c r="P192" i="6"/>
  <c r="M192" i="6"/>
  <c r="AT192" i="6" s="1"/>
  <c r="L192" i="6"/>
  <c r="K192" i="6"/>
  <c r="J192" i="6"/>
  <c r="I192" i="6"/>
  <c r="H192" i="6"/>
  <c r="AD192" i="6" s="1"/>
  <c r="G192" i="6"/>
  <c r="F192" i="6"/>
  <c r="Q192" i="6" s="1"/>
  <c r="E192" i="6"/>
  <c r="D192" i="6"/>
  <c r="C192" i="6"/>
  <c r="N192" i="6" s="1"/>
  <c r="AP191" i="6"/>
  <c r="AE191" i="6"/>
  <c r="AC191" i="6"/>
  <c r="AB191" i="6"/>
  <c r="Q191" i="6"/>
  <c r="M191" i="6"/>
  <c r="AT191" i="6" s="1"/>
  <c r="L191" i="6"/>
  <c r="AH191" i="6" s="1"/>
  <c r="K191" i="6"/>
  <c r="AR191" i="6" s="1"/>
  <c r="J191" i="6"/>
  <c r="AF191" i="6" s="1"/>
  <c r="I191" i="6"/>
  <c r="T191" i="6" s="1"/>
  <c r="H191" i="6"/>
  <c r="G191" i="6"/>
  <c r="AN191" i="6" s="1"/>
  <c r="F191" i="6"/>
  <c r="AM191" i="6" s="1"/>
  <c r="E191" i="6"/>
  <c r="AL191" i="6" s="1"/>
  <c r="D191" i="6"/>
  <c r="Z191" i="6" s="1"/>
  <c r="C191" i="6"/>
  <c r="N191" i="6" s="1"/>
  <c r="BF190" i="6"/>
  <c r="CM190" i="6" s="1"/>
  <c r="AR190" i="6"/>
  <c r="AQ190" i="6"/>
  <c r="AP190" i="6"/>
  <c r="V190" i="6"/>
  <c r="S190" i="6"/>
  <c r="N190" i="6"/>
  <c r="M190" i="6"/>
  <c r="AI190" i="6" s="1"/>
  <c r="L190" i="6"/>
  <c r="AS190" i="6" s="1"/>
  <c r="K190" i="6"/>
  <c r="AG190" i="6" s="1"/>
  <c r="J190" i="6"/>
  <c r="I190" i="6"/>
  <c r="AE190" i="6" s="1"/>
  <c r="H190" i="6"/>
  <c r="AD190" i="6" s="1"/>
  <c r="G190" i="6"/>
  <c r="F190" i="6"/>
  <c r="Q190" i="6" s="1"/>
  <c r="E190" i="6"/>
  <c r="P190" i="6" s="1"/>
  <c r="D190" i="6"/>
  <c r="O190" i="6" s="1"/>
  <c r="C190" i="6"/>
  <c r="Y190" i="6" s="1"/>
  <c r="AH189" i="6"/>
  <c r="AG189" i="6"/>
  <c r="W189" i="6"/>
  <c r="V189" i="6"/>
  <c r="R189" i="6"/>
  <c r="N189" i="6"/>
  <c r="M189" i="6"/>
  <c r="AT189" i="6" s="1"/>
  <c r="L189" i="6"/>
  <c r="AS189" i="6" s="1"/>
  <c r="K189" i="6"/>
  <c r="AR189" i="6" s="1"/>
  <c r="J189" i="6"/>
  <c r="I189" i="6"/>
  <c r="H189" i="6"/>
  <c r="G189" i="6"/>
  <c r="AC189" i="6" s="1"/>
  <c r="F189" i="6"/>
  <c r="Q189" i="6" s="1"/>
  <c r="E189" i="6"/>
  <c r="P189" i="6" s="1"/>
  <c r="D189" i="6"/>
  <c r="C189" i="6"/>
  <c r="AJ189" i="6" s="1"/>
  <c r="AT188" i="6"/>
  <c r="AJ188" i="6"/>
  <c r="V188" i="6"/>
  <c r="M188" i="6"/>
  <c r="X188" i="6" s="1"/>
  <c r="L188" i="6"/>
  <c r="K188" i="6"/>
  <c r="J188" i="6"/>
  <c r="AF188" i="6" s="1"/>
  <c r="I188" i="6"/>
  <c r="H188" i="6"/>
  <c r="S188" i="6" s="1"/>
  <c r="G188" i="6"/>
  <c r="F188" i="6"/>
  <c r="AB188" i="6" s="1"/>
  <c r="E188" i="6"/>
  <c r="D188" i="6"/>
  <c r="Z188" i="6" s="1"/>
  <c r="C188" i="6"/>
  <c r="N188" i="6" s="1"/>
  <c r="AK187" i="6"/>
  <c r="AJ187" i="6"/>
  <c r="Z187" i="6"/>
  <c r="W187" i="6"/>
  <c r="M187" i="6"/>
  <c r="L187" i="6"/>
  <c r="K187" i="6"/>
  <c r="J187" i="6"/>
  <c r="I187" i="6"/>
  <c r="H187" i="6"/>
  <c r="AO187" i="6" s="1"/>
  <c r="G187" i="6"/>
  <c r="AN187" i="6" s="1"/>
  <c r="F187" i="6"/>
  <c r="AB187" i="6" s="1"/>
  <c r="E187" i="6"/>
  <c r="AA187" i="6" s="1"/>
  <c r="D187" i="6"/>
  <c r="O187" i="6" s="1"/>
  <c r="C187" i="6"/>
  <c r="N187" i="6" s="1"/>
  <c r="AU187" i="6" s="1"/>
  <c r="AN186" i="6"/>
  <c r="AC186" i="6"/>
  <c r="M186" i="6"/>
  <c r="AI186" i="6" s="1"/>
  <c r="L186" i="6"/>
  <c r="W186" i="6" s="1"/>
  <c r="K186" i="6"/>
  <c r="J186" i="6"/>
  <c r="AQ186" i="6" s="1"/>
  <c r="I186" i="6"/>
  <c r="H186" i="6"/>
  <c r="AD186" i="6" s="1"/>
  <c r="G186" i="6"/>
  <c r="R186" i="6" s="1"/>
  <c r="F186" i="6"/>
  <c r="AM186" i="6" s="1"/>
  <c r="E186" i="6"/>
  <c r="D186" i="6"/>
  <c r="C186" i="6"/>
  <c r="N186" i="6" s="1"/>
  <c r="AQ185" i="6"/>
  <c r="Z185" i="6"/>
  <c r="M185" i="6"/>
  <c r="AT185" i="6" s="1"/>
  <c r="L185" i="6"/>
  <c r="K185" i="6"/>
  <c r="AR185" i="6" s="1"/>
  <c r="J185" i="6"/>
  <c r="I185" i="6"/>
  <c r="AP185" i="6" s="1"/>
  <c r="H185" i="6"/>
  <c r="AO185" i="6" s="1"/>
  <c r="G185" i="6"/>
  <c r="F185" i="6"/>
  <c r="E185" i="6"/>
  <c r="AL185" i="6" s="1"/>
  <c r="D185" i="6"/>
  <c r="C185" i="6"/>
  <c r="AJ185" i="6" s="1"/>
  <c r="AJ184" i="6"/>
  <c r="AI184" i="6"/>
  <c r="AH184" i="6"/>
  <c r="AE184" i="6"/>
  <c r="AB184" i="6"/>
  <c r="AA184" i="6"/>
  <c r="M184" i="6"/>
  <c r="L184" i="6"/>
  <c r="AS184" i="6" s="1"/>
  <c r="K184" i="6"/>
  <c r="J184" i="6"/>
  <c r="AF184" i="6" s="1"/>
  <c r="I184" i="6"/>
  <c r="H184" i="6"/>
  <c r="G184" i="6"/>
  <c r="F184" i="6"/>
  <c r="E184" i="6"/>
  <c r="D184" i="6"/>
  <c r="O184" i="6" s="1"/>
  <c r="C184" i="6"/>
  <c r="AK183" i="6"/>
  <c r="P183" i="6"/>
  <c r="N183" i="6"/>
  <c r="M183" i="6"/>
  <c r="L183" i="6"/>
  <c r="K183" i="6"/>
  <c r="AR183" i="6" s="1"/>
  <c r="J183" i="6"/>
  <c r="I183" i="6"/>
  <c r="H183" i="6"/>
  <c r="G183" i="6"/>
  <c r="F183" i="6"/>
  <c r="Q183" i="6" s="1"/>
  <c r="E183" i="6"/>
  <c r="D183" i="6"/>
  <c r="C183" i="6"/>
  <c r="Y183" i="6" s="1"/>
  <c r="BF183" i="6" s="1"/>
  <c r="CM183" i="6" s="1"/>
  <c r="AP182" i="6"/>
  <c r="AM182" i="6"/>
  <c r="T182" i="6"/>
  <c r="S182" i="6"/>
  <c r="Q182" i="6"/>
  <c r="O182" i="6"/>
  <c r="M182" i="6"/>
  <c r="AT182" i="6" s="1"/>
  <c r="L182" i="6"/>
  <c r="AH182" i="6" s="1"/>
  <c r="K182" i="6"/>
  <c r="V182" i="6" s="1"/>
  <c r="J182" i="6"/>
  <c r="I182" i="6"/>
  <c r="AE182" i="6" s="1"/>
  <c r="H182" i="6"/>
  <c r="G182" i="6"/>
  <c r="AN182" i="6" s="1"/>
  <c r="F182" i="6"/>
  <c r="AB182" i="6" s="1"/>
  <c r="E182" i="6"/>
  <c r="AL182" i="6" s="1"/>
  <c r="D182" i="6"/>
  <c r="Z182" i="6" s="1"/>
  <c r="C182" i="6"/>
  <c r="AS181" i="6"/>
  <c r="Y181" i="6"/>
  <c r="U181" i="6"/>
  <c r="M181" i="6"/>
  <c r="L181" i="6"/>
  <c r="AH181" i="6" s="1"/>
  <c r="K181" i="6"/>
  <c r="J181" i="6"/>
  <c r="I181" i="6"/>
  <c r="AP181" i="6" s="1"/>
  <c r="H181" i="6"/>
  <c r="AO181" i="6" s="1"/>
  <c r="G181" i="6"/>
  <c r="F181" i="6"/>
  <c r="E181" i="6"/>
  <c r="AA181" i="6" s="1"/>
  <c r="D181" i="6"/>
  <c r="C181" i="6"/>
  <c r="AP180" i="6"/>
  <c r="AK180" i="6"/>
  <c r="AE180" i="6"/>
  <c r="X180" i="6"/>
  <c r="T180" i="6"/>
  <c r="P180" i="6"/>
  <c r="M180" i="6"/>
  <c r="AT180" i="6" s="1"/>
  <c r="L180" i="6"/>
  <c r="W180" i="6" s="1"/>
  <c r="K180" i="6"/>
  <c r="AR180" i="6" s="1"/>
  <c r="J180" i="6"/>
  <c r="AQ180" i="6" s="1"/>
  <c r="I180" i="6"/>
  <c r="H180" i="6"/>
  <c r="G180" i="6"/>
  <c r="F180" i="6"/>
  <c r="E180" i="6"/>
  <c r="AA180" i="6" s="1"/>
  <c r="D180" i="6"/>
  <c r="Z180" i="6" s="1"/>
  <c r="C180" i="6"/>
  <c r="N180" i="6" s="1"/>
  <c r="AP179" i="6"/>
  <c r="AO179" i="6"/>
  <c r="AH179" i="6"/>
  <c r="AC179" i="6"/>
  <c r="N179" i="6"/>
  <c r="M179" i="6"/>
  <c r="AT179" i="6" s="1"/>
  <c r="L179" i="6"/>
  <c r="K179" i="6"/>
  <c r="V179" i="6" s="1"/>
  <c r="J179" i="6"/>
  <c r="I179" i="6"/>
  <c r="T179" i="6" s="1"/>
  <c r="H179" i="6"/>
  <c r="S179" i="6" s="1"/>
  <c r="G179" i="6"/>
  <c r="F179" i="6"/>
  <c r="E179" i="6"/>
  <c r="D179" i="6"/>
  <c r="C179" i="6"/>
  <c r="AR178" i="6"/>
  <c r="AQ178" i="6"/>
  <c r="AE178" i="6"/>
  <c r="AA178" i="6"/>
  <c r="V178" i="6"/>
  <c r="M178" i="6"/>
  <c r="L178" i="6"/>
  <c r="AS178" i="6" s="1"/>
  <c r="K178" i="6"/>
  <c r="AG178" i="6" s="1"/>
  <c r="J178" i="6"/>
  <c r="U178" i="6" s="1"/>
  <c r="I178" i="6"/>
  <c r="T178" i="6" s="1"/>
  <c r="H178" i="6"/>
  <c r="G178" i="6"/>
  <c r="AC178" i="6" s="1"/>
  <c r="F178" i="6"/>
  <c r="AM178" i="6" s="1"/>
  <c r="E178" i="6"/>
  <c r="AL178" i="6" s="1"/>
  <c r="D178" i="6"/>
  <c r="C178" i="6"/>
  <c r="AT177" i="6"/>
  <c r="AJ177" i="6"/>
  <c r="AF177" i="6"/>
  <c r="N177" i="6"/>
  <c r="M177" i="6"/>
  <c r="L177" i="6"/>
  <c r="K177" i="6"/>
  <c r="AG177" i="6" s="1"/>
  <c r="J177" i="6"/>
  <c r="I177" i="6"/>
  <c r="AE177" i="6" s="1"/>
  <c r="H177" i="6"/>
  <c r="G177" i="6"/>
  <c r="F177" i="6"/>
  <c r="Q177" i="6" s="1"/>
  <c r="E177" i="6"/>
  <c r="P177" i="6" s="1"/>
  <c r="D177" i="6"/>
  <c r="C177" i="6"/>
  <c r="Y177" i="6" s="1"/>
  <c r="BF177" i="6" s="1"/>
  <c r="CM177" i="6" s="1"/>
  <c r="AN176" i="6"/>
  <c r="AF176" i="6"/>
  <c r="T176" i="6"/>
  <c r="S176" i="6"/>
  <c r="Q176" i="6"/>
  <c r="M176" i="6"/>
  <c r="AI176" i="6" s="1"/>
  <c r="L176" i="6"/>
  <c r="K176" i="6"/>
  <c r="V176" i="6" s="1"/>
  <c r="J176" i="6"/>
  <c r="I176" i="6"/>
  <c r="AE176" i="6" s="1"/>
  <c r="H176" i="6"/>
  <c r="G176" i="6"/>
  <c r="F176" i="6"/>
  <c r="AM176" i="6" s="1"/>
  <c r="E176" i="6"/>
  <c r="AL176" i="6" s="1"/>
  <c r="D176" i="6"/>
  <c r="AK176" i="6" s="1"/>
  <c r="C176" i="6"/>
  <c r="AJ176" i="6" s="1"/>
  <c r="AK175" i="6"/>
  <c r="Z175" i="6"/>
  <c r="M175" i="6"/>
  <c r="AI175" i="6" s="1"/>
  <c r="L175" i="6"/>
  <c r="AS175" i="6" s="1"/>
  <c r="K175" i="6"/>
  <c r="J175" i="6"/>
  <c r="I175" i="6"/>
  <c r="H175" i="6"/>
  <c r="G175" i="6"/>
  <c r="F175" i="6"/>
  <c r="Q175" i="6" s="1"/>
  <c r="E175" i="6"/>
  <c r="AA175" i="6" s="1"/>
  <c r="D175" i="6"/>
  <c r="O175" i="6" s="1"/>
  <c r="C175" i="6"/>
  <c r="N175" i="6" s="1"/>
  <c r="AU175" i="6" s="1"/>
  <c r="AP174" i="6"/>
  <c r="T174" i="6"/>
  <c r="S174" i="6"/>
  <c r="M174" i="6"/>
  <c r="AT174" i="6" s="1"/>
  <c r="L174" i="6"/>
  <c r="K174" i="6"/>
  <c r="J174" i="6"/>
  <c r="I174" i="6"/>
  <c r="AE174" i="6" s="1"/>
  <c r="H174" i="6"/>
  <c r="G174" i="6"/>
  <c r="F174" i="6"/>
  <c r="AM174" i="6" s="1"/>
  <c r="E174" i="6"/>
  <c r="D174" i="6"/>
  <c r="O174" i="6" s="1"/>
  <c r="C174" i="6"/>
  <c r="N174" i="6" s="1"/>
  <c r="AE173" i="6"/>
  <c r="Y173" i="6"/>
  <c r="T173" i="6"/>
  <c r="R173" i="6"/>
  <c r="M173" i="6"/>
  <c r="L173" i="6"/>
  <c r="K173" i="6"/>
  <c r="J173" i="6"/>
  <c r="I173" i="6"/>
  <c r="AP173" i="6" s="1"/>
  <c r="H173" i="6"/>
  <c r="S173" i="6" s="1"/>
  <c r="G173" i="6"/>
  <c r="AN173" i="6" s="1"/>
  <c r="F173" i="6"/>
  <c r="Q173" i="6" s="1"/>
  <c r="E173" i="6"/>
  <c r="D173" i="6"/>
  <c r="AK173" i="6" s="1"/>
  <c r="C173" i="6"/>
  <c r="M172" i="6"/>
  <c r="AI172" i="6" s="1"/>
  <c r="L172" i="6"/>
  <c r="K172" i="6"/>
  <c r="J172" i="6"/>
  <c r="I172" i="6"/>
  <c r="H172" i="6"/>
  <c r="AO172" i="6" s="1"/>
  <c r="G172" i="6"/>
  <c r="F172" i="6"/>
  <c r="E172" i="6"/>
  <c r="D172" i="6"/>
  <c r="Z172" i="6" s="1"/>
  <c r="C172" i="6"/>
  <c r="N172" i="6" s="1"/>
  <c r="AU172" i="6" s="1"/>
  <c r="AT171" i="6"/>
  <c r="AR171" i="6"/>
  <c r="AK171" i="6"/>
  <c r="AI171" i="6"/>
  <c r="AG171" i="6"/>
  <c r="AE171" i="6"/>
  <c r="Y171" i="6"/>
  <c r="BF171" i="6" s="1"/>
  <c r="X171" i="6"/>
  <c r="T171" i="6"/>
  <c r="M171" i="6"/>
  <c r="L171" i="6"/>
  <c r="K171" i="6"/>
  <c r="V171" i="6" s="1"/>
  <c r="J171" i="6"/>
  <c r="I171" i="6"/>
  <c r="AP171" i="6" s="1"/>
  <c r="H171" i="6"/>
  <c r="G171" i="6"/>
  <c r="F171" i="6"/>
  <c r="E171" i="6"/>
  <c r="D171" i="6"/>
  <c r="O171" i="6" s="1"/>
  <c r="C171" i="6"/>
  <c r="AR170" i="6"/>
  <c r="AJ170" i="6"/>
  <c r="AC170" i="6"/>
  <c r="V170" i="6"/>
  <c r="M170" i="6"/>
  <c r="L170" i="6"/>
  <c r="K170" i="6"/>
  <c r="AG170" i="6" s="1"/>
  <c r="J170" i="6"/>
  <c r="AQ170" i="6" s="1"/>
  <c r="I170" i="6"/>
  <c r="AE170" i="6" s="1"/>
  <c r="H170" i="6"/>
  <c r="G170" i="6"/>
  <c r="F170" i="6"/>
  <c r="Q170" i="6" s="1"/>
  <c r="E170" i="6"/>
  <c r="P170" i="6" s="1"/>
  <c r="D170" i="6"/>
  <c r="O170" i="6" s="1"/>
  <c r="C170" i="6"/>
  <c r="AC169" i="6"/>
  <c r="S169" i="6"/>
  <c r="M169" i="6"/>
  <c r="AT169" i="6" s="1"/>
  <c r="L169" i="6"/>
  <c r="AS169" i="6" s="1"/>
  <c r="K169" i="6"/>
  <c r="J169" i="6"/>
  <c r="U169" i="6" s="1"/>
  <c r="I169" i="6"/>
  <c r="H169" i="6"/>
  <c r="AO169" i="6" s="1"/>
  <c r="G169" i="6"/>
  <c r="R169" i="6" s="1"/>
  <c r="F169" i="6"/>
  <c r="AB169" i="6" s="1"/>
  <c r="E169" i="6"/>
  <c r="AA169" i="6" s="1"/>
  <c r="D169" i="6"/>
  <c r="O169" i="6" s="1"/>
  <c r="C169" i="6"/>
  <c r="AK168" i="6"/>
  <c r="AE168" i="6"/>
  <c r="AB168" i="6"/>
  <c r="O168" i="6"/>
  <c r="M168" i="6"/>
  <c r="X168" i="6" s="1"/>
  <c r="L168" i="6"/>
  <c r="K168" i="6"/>
  <c r="J168" i="6"/>
  <c r="I168" i="6"/>
  <c r="T168" i="6" s="1"/>
  <c r="H168" i="6"/>
  <c r="AD168" i="6" s="1"/>
  <c r="G168" i="6"/>
  <c r="R168" i="6" s="1"/>
  <c r="F168" i="6"/>
  <c r="AM168" i="6" s="1"/>
  <c r="E168" i="6"/>
  <c r="D168" i="6"/>
  <c r="Z168" i="6" s="1"/>
  <c r="C168" i="6"/>
  <c r="AR167" i="6"/>
  <c r="U167" i="6"/>
  <c r="M167" i="6"/>
  <c r="L167" i="6"/>
  <c r="K167" i="6"/>
  <c r="AG167" i="6" s="1"/>
  <c r="J167" i="6"/>
  <c r="I167" i="6"/>
  <c r="T167" i="6" s="1"/>
  <c r="H167" i="6"/>
  <c r="AO167" i="6" s="1"/>
  <c r="G167" i="6"/>
  <c r="AN167" i="6" s="1"/>
  <c r="F167" i="6"/>
  <c r="E167" i="6"/>
  <c r="D167" i="6"/>
  <c r="AK167" i="6" s="1"/>
  <c r="C167" i="6"/>
  <c r="N167" i="6" s="1"/>
  <c r="R166" i="6"/>
  <c r="O166" i="6"/>
  <c r="M166" i="6"/>
  <c r="L166" i="6"/>
  <c r="K166" i="6"/>
  <c r="J166" i="6"/>
  <c r="I166" i="6"/>
  <c r="H166" i="6"/>
  <c r="AO166" i="6" s="1"/>
  <c r="G166" i="6"/>
  <c r="F166" i="6"/>
  <c r="Q166" i="6" s="1"/>
  <c r="E166" i="6"/>
  <c r="AL166" i="6" s="1"/>
  <c r="D166" i="6"/>
  <c r="C166" i="6"/>
  <c r="AT165" i="6"/>
  <c r="AD165" i="6"/>
  <c r="AB165" i="6"/>
  <c r="Q165" i="6"/>
  <c r="M165" i="6"/>
  <c r="L165" i="6"/>
  <c r="K165" i="6"/>
  <c r="J165" i="6"/>
  <c r="I165" i="6"/>
  <c r="H165" i="6"/>
  <c r="S165" i="6" s="1"/>
  <c r="G165" i="6"/>
  <c r="F165" i="6"/>
  <c r="AM165" i="6" s="1"/>
  <c r="E165" i="6"/>
  <c r="D165" i="6"/>
  <c r="C165" i="6"/>
  <c r="AJ165" i="6" s="1"/>
  <c r="AR164" i="6"/>
  <c r="AO164" i="6"/>
  <c r="Z164" i="6"/>
  <c r="T164" i="6"/>
  <c r="O164" i="6"/>
  <c r="M164" i="6"/>
  <c r="L164" i="6"/>
  <c r="K164" i="6"/>
  <c r="J164" i="6"/>
  <c r="AF164" i="6" s="1"/>
  <c r="I164" i="6"/>
  <c r="AE164" i="6" s="1"/>
  <c r="H164" i="6"/>
  <c r="S164" i="6" s="1"/>
  <c r="G164" i="6"/>
  <c r="F164" i="6"/>
  <c r="AM164" i="6" s="1"/>
  <c r="E164" i="6"/>
  <c r="P164" i="6" s="1"/>
  <c r="D164" i="6"/>
  <c r="AK164" i="6" s="1"/>
  <c r="C164" i="6"/>
  <c r="N164" i="6" s="1"/>
  <c r="AQ163" i="6"/>
  <c r="AO163" i="6"/>
  <c r="AJ163" i="6"/>
  <c r="AI163" i="6"/>
  <c r="M163" i="6"/>
  <c r="L163" i="6"/>
  <c r="W163" i="6" s="1"/>
  <c r="K163" i="6"/>
  <c r="J163" i="6"/>
  <c r="I163" i="6"/>
  <c r="H163" i="6"/>
  <c r="G163" i="6"/>
  <c r="R163" i="6" s="1"/>
  <c r="F163" i="6"/>
  <c r="E163" i="6"/>
  <c r="P163" i="6" s="1"/>
  <c r="D163" i="6"/>
  <c r="C163" i="6"/>
  <c r="AP162" i="6"/>
  <c r="AE162" i="6"/>
  <c r="W162" i="6"/>
  <c r="T162" i="6"/>
  <c r="S162" i="6"/>
  <c r="M162" i="6"/>
  <c r="AI162" i="6" s="1"/>
  <c r="L162" i="6"/>
  <c r="AS162" i="6" s="1"/>
  <c r="K162" i="6"/>
  <c r="J162" i="6"/>
  <c r="AF162" i="6" s="1"/>
  <c r="I162" i="6"/>
  <c r="H162" i="6"/>
  <c r="G162" i="6"/>
  <c r="AN162" i="6" s="1"/>
  <c r="F162" i="6"/>
  <c r="E162" i="6"/>
  <c r="D162" i="6"/>
  <c r="C162" i="6"/>
  <c r="AE161" i="6"/>
  <c r="AD161" i="6"/>
  <c r="T161" i="6"/>
  <c r="M161" i="6"/>
  <c r="L161" i="6"/>
  <c r="K161" i="6"/>
  <c r="J161" i="6"/>
  <c r="AF161" i="6" s="1"/>
  <c r="I161" i="6"/>
  <c r="AP161" i="6" s="1"/>
  <c r="H161" i="6"/>
  <c r="AO161" i="6" s="1"/>
  <c r="G161" i="6"/>
  <c r="R161" i="6" s="1"/>
  <c r="F161" i="6"/>
  <c r="Q161" i="6" s="1"/>
  <c r="E161" i="6"/>
  <c r="D161" i="6"/>
  <c r="AK161" i="6" s="1"/>
  <c r="C161" i="6"/>
  <c r="N161" i="6" s="1"/>
  <c r="AU160" i="6"/>
  <c r="AR160" i="6"/>
  <c r="V160" i="6"/>
  <c r="N160" i="6"/>
  <c r="M160" i="6"/>
  <c r="L160" i="6"/>
  <c r="AS160" i="6" s="1"/>
  <c r="K160" i="6"/>
  <c r="AG160" i="6" s="1"/>
  <c r="J160" i="6"/>
  <c r="I160" i="6"/>
  <c r="H160" i="6"/>
  <c r="G160" i="6"/>
  <c r="F160" i="6"/>
  <c r="AM160" i="6" s="1"/>
  <c r="E160" i="6"/>
  <c r="D160" i="6"/>
  <c r="C160" i="6"/>
  <c r="AC159" i="6"/>
  <c r="Z159" i="6"/>
  <c r="M159" i="6"/>
  <c r="L159" i="6"/>
  <c r="K159" i="6"/>
  <c r="J159" i="6"/>
  <c r="AQ159" i="6" s="1"/>
  <c r="I159" i="6"/>
  <c r="H159" i="6"/>
  <c r="AD159" i="6" s="1"/>
  <c r="G159" i="6"/>
  <c r="F159" i="6"/>
  <c r="AB159" i="6" s="1"/>
  <c r="E159" i="6"/>
  <c r="D159" i="6"/>
  <c r="O159" i="6" s="1"/>
  <c r="C159" i="6"/>
  <c r="AJ159" i="6" s="1"/>
  <c r="AO158" i="6"/>
  <c r="AJ158" i="6"/>
  <c r="AI158" i="6"/>
  <c r="AE158" i="6"/>
  <c r="M158" i="6"/>
  <c r="L158" i="6"/>
  <c r="K158" i="6"/>
  <c r="J158" i="6"/>
  <c r="I158" i="6"/>
  <c r="H158" i="6"/>
  <c r="AD158" i="6" s="1"/>
  <c r="G158" i="6"/>
  <c r="F158" i="6"/>
  <c r="E158" i="6"/>
  <c r="D158" i="6"/>
  <c r="Z158" i="6" s="1"/>
  <c r="C158" i="6"/>
  <c r="N158" i="6" s="1"/>
  <c r="AS157" i="6"/>
  <c r="AG157" i="6"/>
  <c r="V157" i="6"/>
  <c r="T157" i="6"/>
  <c r="S157" i="6"/>
  <c r="P157" i="6"/>
  <c r="M157" i="6"/>
  <c r="L157" i="6"/>
  <c r="W157" i="6" s="1"/>
  <c r="K157" i="6"/>
  <c r="AR157" i="6" s="1"/>
  <c r="J157" i="6"/>
  <c r="I157" i="6"/>
  <c r="H157" i="6"/>
  <c r="G157" i="6"/>
  <c r="AN157" i="6" s="1"/>
  <c r="F157" i="6"/>
  <c r="E157" i="6"/>
  <c r="AA157" i="6" s="1"/>
  <c r="D157" i="6"/>
  <c r="C157" i="6"/>
  <c r="R156" i="6"/>
  <c r="M156" i="6"/>
  <c r="L156" i="6"/>
  <c r="K156" i="6"/>
  <c r="J156" i="6"/>
  <c r="I156" i="6"/>
  <c r="H156" i="6"/>
  <c r="G156" i="6"/>
  <c r="F156" i="6"/>
  <c r="Q156" i="6" s="1"/>
  <c r="E156" i="6"/>
  <c r="P156" i="6" s="1"/>
  <c r="D156" i="6"/>
  <c r="AK156" i="6" s="1"/>
  <c r="C156" i="6"/>
  <c r="Y156" i="6" s="1"/>
  <c r="BF156" i="6" s="1"/>
  <c r="AQ155" i="6"/>
  <c r="AJ155" i="6"/>
  <c r="AD155" i="6"/>
  <c r="W155" i="6"/>
  <c r="S155" i="6"/>
  <c r="M155" i="6"/>
  <c r="AT155" i="6" s="1"/>
  <c r="L155" i="6"/>
  <c r="AH155" i="6" s="1"/>
  <c r="K155" i="6"/>
  <c r="V155" i="6" s="1"/>
  <c r="J155" i="6"/>
  <c r="I155" i="6"/>
  <c r="H155" i="6"/>
  <c r="AO155" i="6" s="1"/>
  <c r="G155" i="6"/>
  <c r="F155" i="6"/>
  <c r="Q155" i="6" s="1"/>
  <c r="E155" i="6"/>
  <c r="AA155" i="6" s="1"/>
  <c r="D155" i="6"/>
  <c r="C155" i="6"/>
  <c r="Y155" i="6" s="1"/>
  <c r="AE154" i="6"/>
  <c r="AD154" i="6"/>
  <c r="AC154" i="6"/>
  <c r="Z154" i="6"/>
  <c r="M154" i="6"/>
  <c r="L154" i="6"/>
  <c r="K154" i="6"/>
  <c r="J154" i="6"/>
  <c r="I154" i="6"/>
  <c r="H154" i="6"/>
  <c r="G154" i="6"/>
  <c r="F154" i="6"/>
  <c r="E154" i="6"/>
  <c r="D154" i="6"/>
  <c r="O154" i="6" s="1"/>
  <c r="C154" i="6"/>
  <c r="AJ154" i="6" s="1"/>
  <c r="AN153" i="6"/>
  <c r="AL153" i="6"/>
  <c r="AK153" i="6"/>
  <c r="N153" i="6"/>
  <c r="AU153" i="6" s="1"/>
  <c r="M153" i="6"/>
  <c r="AI153" i="6" s="1"/>
  <c r="L153" i="6"/>
  <c r="AH153" i="6" s="1"/>
  <c r="K153" i="6"/>
  <c r="J153" i="6"/>
  <c r="I153" i="6"/>
  <c r="H153" i="6"/>
  <c r="AO153" i="6" s="1"/>
  <c r="G153" i="6"/>
  <c r="F153" i="6"/>
  <c r="AM153" i="6" s="1"/>
  <c r="E153" i="6"/>
  <c r="AA153" i="6" s="1"/>
  <c r="D153" i="6"/>
  <c r="O153" i="6" s="1"/>
  <c r="C153" i="6"/>
  <c r="Y153" i="6" s="1"/>
  <c r="AP152" i="6"/>
  <c r="AL152" i="6"/>
  <c r="V152" i="6"/>
  <c r="T152" i="6"/>
  <c r="M152" i="6"/>
  <c r="L152" i="6"/>
  <c r="K152" i="6"/>
  <c r="AG152" i="6" s="1"/>
  <c r="J152" i="6"/>
  <c r="I152" i="6"/>
  <c r="AE152" i="6" s="1"/>
  <c r="H152" i="6"/>
  <c r="G152" i="6"/>
  <c r="F152" i="6"/>
  <c r="E152" i="6"/>
  <c r="AA152" i="6" s="1"/>
  <c r="D152" i="6"/>
  <c r="AK152" i="6" s="1"/>
  <c r="C152" i="6"/>
  <c r="AU151" i="6"/>
  <c r="AT151" i="6"/>
  <c r="AR151" i="6"/>
  <c r="AJ151" i="6"/>
  <c r="N151" i="6"/>
  <c r="M151" i="6"/>
  <c r="X151" i="6" s="1"/>
  <c r="L151" i="6"/>
  <c r="K151" i="6"/>
  <c r="J151" i="6"/>
  <c r="I151" i="6"/>
  <c r="H151" i="6"/>
  <c r="G151" i="6"/>
  <c r="F151" i="6"/>
  <c r="E151" i="6"/>
  <c r="P151" i="6" s="1"/>
  <c r="D151" i="6"/>
  <c r="C151" i="6"/>
  <c r="Y151" i="6" s="1"/>
  <c r="BF151" i="6" s="1"/>
  <c r="CM151" i="6" s="1"/>
  <c r="AF150" i="6"/>
  <c r="AB150" i="6"/>
  <c r="AA150" i="6"/>
  <c r="M150" i="6"/>
  <c r="L150" i="6"/>
  <c r="K150" i="6"/>
  <c r="J150" i="6"/>
  <c r="I150" i="6"/>
  <c r="AE150" i="6" s="1"/>
  <c r="H150" i="6"/>
  <c r="AD150" i="6" s="1"/>
  <c r="G150" i="6"/>
  <c r="AN150" i="6" s="1"/>
  <c r="F150" i="6"/>
  <c r="AM150" i="6" s="1"/>
  <c r="E150" i="6"/>
  <c r="AL150" i="6" s="1"/>
  <c r="D150" i="6"/>
  <c r="O150" i="6" s="1"/>
  <c r="C150" i="6"/>
  <c r="N150" i="6" s="1"/>
  <c r="AU150" i="6" s="1"/>
  <c r="AP149" i="6"/>
  <c r="AL149" i="6"/>
  <c r="T149" i="6"/>
  <c r="Q149" i="6"/>
  <c r="M149" i="6"/>
  <c r="L149" i="6"/>
  <c r="K149" i="6"/>
  <c r="J149" i="6"/>
  <c r="AQ149" i="6" s="1"/>
  <c r="I149" i="6"/>
  <c r="AE149" i="6" s="1"/>
  <c r="H149" i="6"/>
  <c r="S149" i="6" s="1"/>
  <c r="G149" i="6"/>
  <c r="AC149" i="6" s="1"/>
  <c r="F149" i="6"/>
  <c r="AM149" i="6" s="1"/>
  <c r="E149" i="6"/>
  <c r="D149" i="6"/>
  <c r="AK149" i="6" s="1"/>
  <c r="C149" i="6"/>
  <c r="Y149" i="6" s="1"/>
  <c r="AA148" i="6"/>
  <c r="X148" i="6"/>
  <c r="W148" i="6"/>
  <c r="M148" i="6"/>
  <c r="AT148" i="6" s="1"/>
  <c r="L148" i="6"/>
  <c r="K148" i="6"/>
  <c r="J148" i="6"/>
  <c r="I148" i="6"/>
  <c r="H148" i="6"/>
  <c r="G148" i="6"/>
  <c r="AN148" i="6" s="1"/>
  <c r="F148" i="6"/>
  <c r="E148" i="6"/>
  <c r="P148" i="6" s="1"/>
  <c r="D148" i="6"/>
  <c r="C148" i="6"/>
  <c r="AJ148" i="6" s="1"/>
  <c r="AK147" i="6"/>
  <c r="AJ147" i="6"/>
  <c r="AI147" i="6"/>
  <c r="AH147" i="6"/>
  <c r="AG147" i="6"/>
  <c r="M147" i="6"/>
  <c r="X147" i="6" s="1"/>
  <c r="L147" i="6"/>
  <c r="W147" i="6" s="1"/>
  <c r="K147" i="6"/>
  <c r="J147" i="6"/>
  <c r="AF147" i="6" s="1"/>
  <c r="I147" i="6"/>
  <c r="H147" i="6"/>
  <c r="G147" i="6"/>
  <c r="F147" i="6"/>
  <c r="E147" i="6"/>
  <c r="D147" i="6"/>
  <c r="O147" i="6" s="1"/>
  <c r="C147" i="6"/>
  <c r="Y147" i="6" s="1"/>
  <c r="BF147" i="6" s="1"/>
  <c r="AC146" i="6"/>
  <c r="AB146" i="6"/>
  <c r="M146" i="6"/>
  <c r="L146" i="6"/>
  <c r="K146" i="6"/>
  <c r="J146" i="6"/>
  <c r="I146" i="6"/>
  <c r="AE146" i="6" s="1"/>
  <c r="H146" i="6"/>
  <c r="G146" i="6"/>
  <c r="AN146" i="6" s="1"/>
  <c r="F146" i="6"/>
  <c r="AM146" i="6" s="1"/>
  <c r="E146" i="6"/>
  <c r="P146" i="6" s="1"/>
  <c r="D146" i="6"/>
  <c r="O146" i="6" s="1"/>
  <c r="C146" i="6"/>
  <c r="AJ146" i="6" s="1"/>
  <c r="AO145" i="6"/>
  <c r="AF145" i="6"/>
  <c r="AD145" i="6"/>
  <c r="T145" i="6"/>
  <c r="N145" i="6"/>
  <c r="M145" i="6"/>
  <c r="AT145" i="6" s="1"/>
  <c r="L145" i="6"/>
  <c r="K145" i="6"/>
  <c r="AR145" i="6" s="1"/>
  <c r="J145" i="6"/>
  <c r="I145" i="6"/>
  <c r="AE145" i="6" s="1"/>
  <c r="H145" i="6"/>
  <c r="S145" i="6" s="1"/>
  <c r="G145" i="6"/>
  <c r="F145" i="6"/>
  <c r="E145" i="6"/>
  <c r="D145" i="6"/>
  <c r="C145" i="6"/>
  <c r="AO144" i="6"/>
  <c r="AL144" i="6"/>
  <c r="W144" i="6"/>
  <c r="O144" i="6"/>
  <c r="M144" i="6"/>
  <c r="X144" i="6" s="1"/>
  <c r="L144" i="6"/>
  <c r="K144" i="6"/>
  <c r="J144" i="6"/>
  <c r="AQ144" i="6" s="1"/>
  <c r="I144" i="6"/>
  <c r="H144" i="6"/>
  <c r="G144" i="6"/>
  <c r="F144" i="6"/>
  <c r="AB144" i="6" s="1"/>
  <c r="E144" i="6"/>
  <c r="D144" i="6"/>
  <c r="AK144" i="6" s="1"/>
  <c r="C144" i="6"/>
  <c r="AO143" i="6"/>
  <c r="Q143" i="6"/>
  <c r="M143" i="6"/>
  <c r="AT143" i="6" s="1"/>
  <c r="L143" i="6"/>
  <c r="K143" i="6"/>
  <c r="J143" i="6"/>
  <c r="I143" i="6"/>
  <c r="H143" i="6"/>
  <c r="G143" i="6"/>
  <c r="F143" i="6"/>
  <c r="AM143" i="6" s="1"/>
  <c r="E143" i="6"/>
  <c r="D143" i="6"/>
  <c r="C143" i="6"/>
  <c r="Q142" i="6"/>
  <c r="M142" i="6"/>
  <c r="AT142" i="6" s="1"/>
  <c r="L142" i="6"/>
  <c r="AH142" i="6" s="1"/>
  <c r="K142" i="6"/>
  <c r="J142" i="6"/>
  <c r="I142" i="6"/>
  <c r="H142" i="6"/>
  <c r="G142" i="6"/>
  <c r="R142" i="6" s="1"/>
  <c r="F142" i="6"/>
  <c r="E142" i="6"/>
  <c r="AL142" i="6" s="1"/>
  <c r="D142" i="6"/>
  <c r="Z142" i="6" s="1"/>
  <c r="C142" i="6"/>
  <c r="N142" i="6" s="1"/>
  <c r="AT141" i="6"/>
  <c r="AR141" i="6"/>
  <c r="X141" i="6"/>
  <c r="V141" i="6"/>
  <c r="T141" i="6"/>
  <c r="M141" i="6"/>
  <c r="AI141" i="6" s="1"/>
  <c r="L141" i="6"/>
  <c r="K141" i="6"/>
  <c r="AG141" i="6" s="1"/>
  <c r="J141" i="6"/>
  <c r="AQ141" i="6" s="1"/>
  <c r="I141" i="6"/>
  <c r="AE141" i="6" s="1"/>
  <c r="H141" i="6"/>
  <c r="AD141" i="6" s="1"/>
  <c r="G141" i="6"/>
  <c r="AC141" i="6" s="1"/>
  <c r="F141" i="6"/>
  <c r="E141" i="6"/>
  <c r="P141" i="6" s="1"/>
  <c r="D141" i="6"/>
  <c r="C141" i="6"/>
  <c r="AJ141" i="6" s="1"/>
  <c r="AE140" i="6"/>
  <c r="V140" i="6"/>
  <c r="M140" i="6"/>
  <c r="L140" i="6"/>
  <c r="K140" i="6"/>
  <c r="J140" i="6"/>
  <c r="I140" i="6"/>
  <c r="H140" i="6"/>
  <c r="AD140" i="6" s="1"/>
  <c r="G140" i="6"/>
  <c r="AN140" i="6" s="1"/>
  <c r="F140" i="6"/>
  <c r="AB140" i="6" s="1"/>
  <c r="E140" i="6"/>
  <c r="D140" i="6"/>
  <c r="O140" i="6" s="1"/>
  <c r="C140" i="6"/>
  <c r="AB139" i="6"/>
  <c r="M139" i="6"/>
  <c r="L139" i="6"/>
  <c r="W139" i="6" s="1"/>
  <c r="K139" i="6"/>
  <c r="V139" i="6" s="1"/>
  <c r="J139" i="6"/>
  <c r="I139" i="6"/>
  <c r="H139" i="6"/>
  <c r="AO139" i="6" s="1"/>
  <c r="G139" i="6"/>
  <c r="AC139" i="6" s="1"/>
  <c r="F139" i="6"/>
  <c r="AM139" i="6" s="1"/>
  <c r="E139" i="6"/>
  <c r="AA139" i="6" s="1"/>
  <c r="D139" i="6"/>
  <c r="AK139" i="6" s="1"/>
  <c r="C139" i="6"/>
  <c r="AJ139" i="6" s="1"/>
  <c r="AM138" i="6"/>
  <c r="AK138" i="6"/>
  <c r="Q138" i="6"/>
  <c r="M138" i="6"/>
  <c r="L138" i="6"/>
  <c r="AH138" i="6" s="1"/>
  <c r="K138" i="6"/>
  <c r="V138" i="6" s="1"/>
  <c r="J138" i="6"/>
  <c r="I138" i="6"/>
  <c r="AE138" i="6" s="1"/>
  <c r="H138" i="6"/>
  <c r="S138" i="6" s="1"/>
  <c r="G138" i="6"/>
  <c r="F138" i="6"/>
  <c r="AB138" i="6" s="1"/>
  <c r="E138" i="6"/>
  <c r="D138" i="6"/>
  <c r="C138" i="6"/>
  <c r="AS137" i="6"/>
  <c r="X137" i="6"/>
  <c r="W137" i="6"/>
  <c r="V137" i="6"/>
  <c r="U137" i="6"/>
  <c r="T137" i="6"/>
  <c r="M137" i="6"/>
  <c r="AI137" i="6" s="1"/>
  <c r="L137" i="6"/>
  <c r="AH137" i="6" s="1"/>
  <c r="K137" i="6"/>
  <c r="AR137" i="6" s="1"/>
  <c r="J137" i="6"/>
  <c r="AQ137" i="6" s="1"/>
  <c r="I137" i="6"/>
  <c r="AP137" i="6" s="1"/>
  <c r="H137" i="6"/>
  <c r="G137" i="6"/>
  <c r="F137" i="6"/>
  <c r="Q137" i="6" s="1"/>
  <c r="E137" i="6"/>
  <c r="D137" i="6"/>
  <c r="C137" i="6"/>
  <c r="N137" i="6" s="1"/>
  <c r="AU137" i="6" s="1"/>
  <c r="CB137" i="6" s="1"/>
  <c r="T136" i="6"/>
  <c r="M136" i="6"/>
  <c r="L136" i="6"/>
  <c r="AH136" i="6" s="1"/>
  <c r="K136" i="6"/>
  <c r="J136" i="6"/>
  <c r="AF136" i="6" s="1"/>
  <c r="I136" i="6"/>
  <c r="AP136" i="6" s="1"/>
  <c r="H136" i="6"/>
  <c r="S136" i="6" s="1"/>
  <c r="G136" i="6"/>
  <c r="F136" i="6"/>
  <c r="E136" i="6"/>
  <c r="AA136" i="6" s="1"/>
  <c r="D136" i="6"/>
  <c r="O136" i="6" s="1"/>
  <c r="C136" i="6"/>
  <c r="N136" i="6" s="1"/>
  <c r="AU136" i="6" s="1"/>
  <c r="CB136" i="6" s="1"/>
  <c r="AI135" i="6"/>
  <c r="AF135" i="6"/>
  <c r="AE135" i="6"/>
  <c r="AC135" i="6"/>
  <c r="Q135" i="6"/>
  <c r="P135" i="6"/>
  <c r="M135" i="6"/>
  <c r="L135" i="6"/>
  <c r="K135" i="6"/>
  <c r="J135" i="6"/>
  <c r="U135" i="6" s="1"/>
  <c r="I135" i="6"/>
  <c r="T135" i="6" s="1"/>
  <c r="H135" i="6"/>
  <c r="G135" i="6"/>
  <c r="AN135" i="6" s="1"/>
  <c r="F135" i="6"/>
  <c r="AM135" i="6" s="1"/>
  <c r="E135" i="6"/>
  <c r="D135" i="6"/>
  <c r="AK135" i="6" s="1"/>
  <c r="C135" i="6"/>
  <c r="AJ135" i="6" s="1"/>
  <c r="AO134" i="6"/>
  <c r="AJ134" i="6"/>
  <c r="X134" i="6"/>
  <c r="N134" i="6"/>
  <c r="M134" i="6"/>
  <c r="AI134" i="6" s="1"/>
  <c r="L134" i="6"/>
  <c r="W134" i="6" s="1"/>
  <c r="K134" i="6"/>
  <c r="J134" i="6"/>
  <c r="AF134" i="6" s="1"/>
  <c r="I134" i="6"/>
  <c r="AP134" i="6" s="1"/>
  <c r="H134" i="6"/>
  <c r="G134" i="6"/>
  <c r="R134" i="6" s="1"/>
  <c r="F134" i="6"/>
  <c r="E134" i="6"/>
  <c r="D134" i="6"/>
  <c r="AK134" i="6" s="1"/>
  <c r="C134" i="6"/>
  <c r="Y134" i="6" s="1"/>
  <c r="AC133" i="6"/>
  <c r="Z133" i="6"/>
  <c r="Y133" i="6"/>
  <c r="BF133" i="6" s="1"/>
  <c r="M133" i="6"/>
  <c r="AI133" i="6" s="1"/>
  <c r="L133" i="6"/>
  <c r="K133" i="6"/>
  <c r="J133" i="6"/>
  <c r="AF133" i="6" s="1"/>
  <c r="I133" i="6"/>
  <c r="H133" i="6"/>
  <c r="AD133" i="6" s="1"/>
  <c r="G133" i="6"/>
  <c r="F133" i="6"/>
  <c r="Q133" i="6" s="1"/>
  <c r="E133" i="6"/>
  <c r="D133" i="6"/>
  <c r="C133" i="6"/>
  <c r="AE132" i="6"/>
  <c r="S132" i="6"/>
  <c r="M132" i="6"/>
  <c r="L132" i="6"/>
  <c r="K132" i="6"/>
  <c r="J132" i="6"/>
  <c r="AF132" i="6" s="1"/>
  <c r="I132" i="6"/>
  <c r="H132" i="6"/>
  <c r="G132" i="6"/>
  <c r="R132" i="6" s="1"/>
  <c r="F132" i="6"/>
  <c r="AB132" i="6" s="1"/>
  <c r="E132" i="6"/>
  <c r="D132" i="6"/>
  <c r="AK132" i="6" s="1"/>
  <c r="C132" i="6"/>
  <c r="AE131" i="6"/>
  <c r="T131" i="6"/>
  <c r="S131" i="6"/>
  <c r="Q131" i="6"/>
  <c r="P131" i="6"/>
  <c r="M131" i="6"/>
  <c r="AT131" i="6" s="1"/>
  <c r="L131" i="6"/>
  <c r="K131" i="6"/>
  <c r="J131" i="6"/>
  <c r="AQ131" i="6" s="1"/>
  <c r="I131" i="6"/>
  <c r="AP131" i="6" s="1"/>
  <c r="H131" i="6"/>
  <c r="AD131" i="6" s="1"/>
  <c r="G131" i="6"/>
  <c r="AN131" i="6" s="1"/>
  <c r="F131" i="6"/>
  <c r="E131" i="6"/>
  <c r="D131" i="6"/>
  <c r="C131" i="6"/>
  <c r="AD130" i="6"/>
  <c r="Y130" i="6"/>
  <c r="BF130" i="6" s="1"/>
  <c r="M130" i="6"/>
  <c r="L130" i="6"/>
  <c r="AH130" i="6" s="1"/>
  <c r="K130" i="6"/>
  <c r="J130" i="6"/>
  <c r="I130" i="6"/>
  <c r="AE130" i="6" s="1"/>
  <c r="H130" i="6"/>
  <c r="G130" i="6"/>
  <c r="AC130" i="6" s="1"/>
  <c r="F130" i="6"/>
  <c r="E130" i="6"/>
  <c r="AA130" i="6" s="1"/>
  <c r="D130" i="6"/>
  <c r="Z130" i="6" s="1"/>
  <c r="C130" i="6"/>
  <c r="AE129" i="6"/>
  <c r="AC129" i="6"/>
  <c r="AB129" i="6"/>
  <c r="N129" i="6"/>
  <c r="AU129" i="6" s="1"/>
  <c r="M129" i="6"/>
  <c r="L129" i="6"/>
  <c r="K129" i="6"/>
  <c r="J129" i="6"/>
  <c r="AF129" i="6" s="1"/>
  <c r="I129" i="6"/>
  <c r="T129" i="6" s="1"/>
  <c r="H129" i="6"/>
  <c r="AO129" i="6" s="1"/>
  <c r="G129" i="6"/>
  <c r="F129" i="6"/>
  <c r="E129" i="6"/>
  <c r="AA129" i="6" s="1"/>
  <c r="D129" i="6"/>
  <c r="C129" i="6"/>
  <c r="Y129" i="6" s="1"/>
  <c r="BF129" i="6" s="1"/>
  <c r="AI128" i="6"/>
  <c r="V128" i="6"/>
  <c r="M128" i="6"/>
  <c r="AT128" i="6" s="1"/>
  <c r="L128" i="6"/>
  <c r="K128" i="6"/>
  <c r="AG128" i="6" s="1"/>
  <c r="J128" i="6"/>
  <c r="AF128" i="6" s="1"/>
  <c r="I128" i="6"/>
  <c r="AE128" i="6" s="1"/>
  <c r="H128" i="6"/>
  <c r="G128" i="6"/>
  <c r="F128" i="6"/>
  <c r="E128" i="6"/>
  <c r="D128" i="6"/>
  <c r="Z128" i="6" s="1"/>
  <c r="C128" i="6"/>
  <c r="AJ128" i="6" s="1"/>
  <c r="AN127" i="6"/>
  <c r="AE127" i="6"/>
  <c r="Y127" i="6"/>
  <c r="BF127" i="6" s="1"/>
  <c r="R127" i="6"/>
  <c r="N127" i="6"/>
  <c r="M127" i="6"/>
  <c r="L127" i="6"/>
  <c r="K127" i="6"/>
  <c r="AG127" i="6" s="1"/>
  <c r="J127" i="6"/>
  <c r="I127" i="6"/>
  <c r="H127" i="6"/>
  <c r="AD127" i="6" s="1"/>
  <c r="G127" i="6"/>
  <c r="AC127" i="6" s="1"/>
  <c r="F127" i="6"/>
  <c r="Q127" i="6" s="1"/>
  <c r="E127" i="6"/>
  <c r="D127" i="6"/>
  <c r="Z127" i="6" s="1"/>
  <c r="C127" i="6"/>
  <c r="AJ127" i="6" s="1"/>
  <c r="AT126" i="6"/>
  <c r="AR126" i="6"/>
  <c r="M126" i="6"/>
  <c r="L126" i="6"/>
  <c r="K126" i="6"/>
  <c r="J126" i="6"/>
  <c r="I126" i="6"/>
  <c r="H126" i="6"/>
  <c r="G126" i="6"/>
  <c r="AC126" i="6" s="1"/>
  <c r="F126" i="6"/>
  <c r="AM126" i="6" s="1"/>
  <c r="E126" i="6"/>
  <c r="P126" i="6" s="1"/>
  <c r="D126" i="6"/>
  <c r="Z126" i="6" s="1"/>
  <c r="C126" i="6"/>
  <c r="Y126" i="6" s="1"/>
  <c r="BF126" i="6" s="1"/>
  <c r="AE125" i="6"/>
  <c r="Q125" i="6"/>
  <c r="M125" i="6"/>
  <c r="L125" i="6"/>
  <c r="K125" i="6"/>
  <c r="J125" i="6"/>
  <c r="AF125" i="6" s="1"/>
  <c r="I125" i="6"/>
  <c r="H125" i="6"/>
  <c r="S125" i="6" s="1"/>
  <c r="G125" i="6"/>
  <c r="R125" i="6" s="1"/>
  <c r="F125" i="6"/>
  <c r="AM125" i="6" s="1"/>
  <c r="E125" i="6"/>
  <c r="AA125" i="6" s="1"/>
  <c r="D125" i="6"/>
  <c r="C125" i="6"/>
  <c r="AJ125" i="6" s="1"/>
  <c r="CM124" i="6"/>
  <c r="AU124" i="6"/>
  <c r="CB124" i="6" s="1"/>
  <c r="AK124" i="6"/>
  <c r="Z124" i="6"/>
  <c r="X124" i="6"/>
  <c r="O124" i="6"/>
  <c r="N124" i="6"/>
  <c r="M124" i="6"/>
  <c r="AT124" i="6" s="1"/>
  <c r="L124" i="6"/>
  <c r="K124" i="6"/>
  <c r="J124" i="6"/>
  <c r="I124" i="6"/>
  <c r="T124" i="6" s="1"/>
  <c r="H124" i="6"/>
  <c r="AD124" i="6" s="1"/>
  <c r="G124" i="6"/>
  <c r="F124" i="6"/>
  <c r="AB124" i="6" s="1"/>
  <c r="E124" i="6"/>
  <c r="D124" i="6"/>
  <c r="C124" i="6"/>
  <c r="Y124" i="6" s="1"/>
  <c r="BF124" i="6" s="1"/>
  <c r="AS123" i="6"/>
  <c r="AO123" i="6"/>
  <c r="AI123" i="6"/>
  <c r="AE123" i="6"/>
  <c r="AC123" i="6"/>
  <c r="W123" i="6"/>
  <c r="V123" i="6"/>
  <c r="M123" i="6"/>
  <c r="L123" i="6"/>
  <c r="AH123" i="6" s="1"/>
  <c r="K123" i="6"/>
  <c r="AG123" i="6" s="1"/>
  <c r="J123" i="6"/>
  <c r="AF123" i="6" s="1"/>
  <c r="I123" i="6"/>
  <c r="T123" i="6" s="1"/>
  <c r="H123" i="6"/>
  <c r="G123" i="6"/>
  <c r="F123" i="6"/>
  <c r="AB123" i="6" s="1"/>
  <c r="E123" i="6"/>
  <c r="D123" i="6"/>
  <c r="C123" i="6"/>
  <c r="Y123" i="6" s="1"/>
  <c r="BF123" i="6" s="1"/>
  <c r="CM123" i="6" s="1"/>
  <c r="AE122" i="6"/>
  <c r="W122" i="6"/>
  <c r="T122" i="6"/>
  <c r="R122" i="6"/>
  <c r="O122" i="6"/>
  <c r="M122" i="6"/>
  <c r="L122" i="6"/>
  <c r="AS122" i="6" s="1"/>
  <c r="K122" i="6"/>
  <c r="J122" i="6"/>
  <c r="AF122" i="6" s="1"/>
  <c r="I122" i="6"/>
  <c r="AP122" i="6" s="1"/>
  <c r="H122" i="6"/>
  <c r="AO122" i="6" s="1"/>
  <c r="G122" i="6"/>
  <c r="F122" i="6"/>
  <c r="E122" i="6"/>
  <c r="D122" i="6"/>
  <c r="C122" i="6"/>
  <c r="AJ122" i="6" s="1"/>
  <c r="AO121" i="6"/>
  <c r="AL121" i="6"/>
  <c r="M121" i="6"/>
  <c r="L121" i="6"/>
  <c r="K121" i="6"/>
  <c r="J121" i="6"/>
  <c r="AQ121" i="6" s="1"/>
  <c r="I121" i="6"/>
  <c r="AE121" i="6" s="1"/>
  <c r="H121" i="6"/>
  <c r="G121" i="6"/>
  <c r="AN121" i="6" s="1"/>
  <c r="F121" i="6"/>
  <c r="E121" i="6"/>
  <c r="AA121" i="6" s="1"/>
  <c r="D121" i="6"/>
  <c r="Z121" i="6" s="1"/>
  <c r="C121" i="6"/>
  <c r="AQ120" i="6"/>
  <c r="AP120" i="6"/>
  <c r="AE120" i="6"/>
  <c r="X120" i="6"/>
  <c r="W120" i="6"/>
  <c r="T120" i="6"/>
  <c r="M120" i="6"/>
  <c r="L120" i="6"/>
  <c r="AS120" i="6" s="1"/>
  <c r="K120" i="6"/>
  <c r="J120" i="6"/>
  <c r="U120" i="6" s="1"/>
  <c r="I120" i="6"/>
  <c r="H120" i="6"/>
  <c r="G120" i="6"/>
  <c r="F120" i="6"/>
  <c r="E120" i="6"/>
  <c r="P120" i="6" s="1"/>
  <c r="D120" i="6"/>
  <c r="C120" i="6"/>
  <c r="AK119" i="6"/>
  <c r="AJ119" i="6"/>
  <c r="Y119" i="6"/>
  <c r="W119" i="6"/>
  <c r="M119" i="6"/>
  <c r="L119" i="6"/>
  <c r="K119" i="6"/>
  <c r="J119" i="6"/>
  <c r="AQ119" i="6" s="1"/>
  <c r="I119" i="6"/>
  <c r="H119" i="6"/>
  <c r="AO119" i="6" s="1"/>
  <c r="G119" i="6"/>
  <c r="F119" i="6"/>
  <c r="E119" i="6"/>
  <c r="AL119" i="6" s="1"/>
  <c r="D119" i="6"/>
  <c r="O119" i="6" s="1"/>
  <c r="C119" i="6"/>
  <c r="N119" i="6" s="1"/>
  <c r="AU119" i="6" s="1"/>
  <c r="AK118" i="6"/>
  <c r="AJ118" i="6"/>
  <c r="R118" i="6"/>
  <c r="O118" i="6"/>
  <c r="M118" i="6"/>
  <c r="L118" i="6"/>
  <c r="K118" i="6"/>
  <c r="J118" i="6"/>
  <c r="I118" i="6"/>
  <c r="AE118" i="6" s="1"/>
  <c r="H118" i="6"/>
  <c r="S118" i="6" s="1"/>
  <c r="G118" i="6"/>
  <c r="AC118" i="6" s="1"/>
  <c r="F118" i="6"/>
  <c r="Q118" i="6" s="1"/>
  <c r="E118" i="6"/>
  <c r="AL118" i="6" s="1"/>
  <c r="D118" i="6"/>
  <c r="Z118" i="6" s="1"/>
  <c r="C118" i="6"/>
  <c r="AU117" i="6"/>
  <c r="AS117" i="6"/>
  <c r="AR117" i="6"/>
  <c r="AQ117" i="6"/>
  <c r="X117" i="6"/>
  <c r="T117" i="6"/>
  <c r="N117" i="6"/>
  <c r="M117" i="6"/>
  <c r="AI117" i="6" s="1"/>
  <c r="L117" i="6"/>
  <c r="K117" i="6"/>
  <c r="J117" i="6"/>
  <c r="I117" i="6"/>
  <c r="AE117" i="6" s="1"/>
  <c r="H117" i="6"/>
  <c r="G117" i="6"/>
  <c r="AC117" i="6" s="1"/>
  <c r="F117" i="6"/>
  <c r="E117" i="6"/>
  <c r="AA117" i="6" s="1"/>
  <c r="D117" i="6"/>
  <c r="C117" i="6"/>
  <c r="AI116" i="6"/>
  <c r="AE116" i="6"/>
  <c r="Z116" i="6"/>
  <c r="M116" i="6"/>
  <c r="X116" i="6" s="1"/>
  <c r="L116" i="6"/>
  <c r="W116" i="6" s="1"/>
  <c r="K116" i="6"/>
  <c r="J116" i="6"/>
  <c r="I116" i="6"/>
  <c r="H116" i="6"/>
  <c r="AD116" i="6" s="1"/>
  <c r="G116" i="6"/>
  <c r="F116" i="6"/>
  <c r="AB116" i="6" s="1"/>
  <c r="E116" i="6"/>
  <c r="AL116" i="6" s="1"/>
  <c r="D116" i="6"/>
  <c r="C116" i="6"/>
  <c r="N116" i="6" s="1"/>
  <c r="AO115" i="6"/>
  <c r="AL115" i="6"/>
  <c r="AF115" i="6"/>
  <c r="AD115" i="6"/>
  <c r="T115" i="6"/>
  <c r="S115" i="6"/>
  <c r="P115" i="6"/>
  <c r="M115" i="6"/>
  <c r="L115" i="6"/>
  <c r="K115" i="6"/>
  <c r="J115" i="6"/>
  <c r="I115" i="6"/>
  <c r="AE115" i="6" s="1"/>
  <c r="H115" i="6"/>
  <c r="G115" i="6"/>
  <c r="R115" i="6" s="1"/>
  <c r="F115" i="6"/>
  <c r="E115" i="6"/>
  <c r="AA115" i="6" s="1"/>
  <c r="D115" i="6"/>
  <c r="C115" i="6"/>
  <c r="AT114" i="6"/>
  <c r="AI114" i="6"/>
  <c r="X114" i="6"/>
  <c r="Q114" i="6"/>
  <c r="N114" i="6"/>
  <c r="M114" i="6"/>
  <c r="L114" i="6"/>
  <c r="K114" i="6"/>
  <c r="V114" i="6" s="1"/>
  <c r="J114" i="6"/>
  <c r="I114" i="6"/>
  <c r="H114" i="6"/>
  <c r="G114" i="6"/>
  <c r="AN114" i="6" s="1"/>
  <c r="F114" i="6"/>
  <c r="AB114" i="6" s="1"/>
  <c r="E114" i="6"/>
  <c r="D114" i="6"/>
  <c r="C114" i="6"/>
  <c r="AD113" i="6"/>
  <c r="M113" i="6"/>
  <c r="L113" i="6"/>
  <c r="K113" i="6"/>
  <c r="J113" i="6"/>
  <c r="I113" i="6"/>
  <c r="AE113" i="6" s="1"/>
  <c r="H113" i="6"/>
  <c r="AO113" i="6" s="1"/>
  <c r="G113" i="6"/>
  <c r="R113" i="6" s="1"/>
  <c r="F113" i="6"/>
  <c r="E113" i="6"/>
  <c r="D113" i="6"/>
  <c r="C113" i="6"/>
  <c r="AJ113" i="6" s="1"/>
  <c r="AT112" i="6"/>
  <c r="AQ112" i="6"/>
  <c r="AP112" i="6"/>
  <c r="Y112" i="6"/>
  <c r="BF112" i="6" s="1"/>
  <c r="CM112" i="6" s="1"/>
  <c r="T112" i="6"/>
  <c r="S112" i="6"/>
  <c r="Q112" i="6"/>
  <c r="M112" i="6"/>
  <c r="L112" i="6"/>
  <c r="K112" i="6"/>
  <c r="J112" i="6"/>
  <c r="U112" i="6" s="1"/>
  <c r="I112" i="6"/>
  <c r="AE112" i="6" s="1"/>
  <c r="H112" i="6"/>
  <c r="AD112" i="6" s="1"/>
  <c r="G112" i="6"/>
  <c r="AN112" i="6" s="1"/>
  <c r="F112" i="6"/>
  <c r="E112" i="6"/>
  <c r="D112" i="6"/>
  <c r="C112" i="6"/>
  <c r="AJ112" i="6" s="1"/>
  <c r="AN111" i="6"/>
  <c r="AK111" i="6"/>
  <c r="Q111" i="6"/>
  <c r="M111" i="6"/>
  <c r="AI111" i="6" s="1"/>
  <c r="L111" i="6"/>
  <c r="K111" i="6"/>
  <c r="J111" i="6"/>
  <c r="AQ111" i="6" s="1"/>
  <c r="I111" i="6"/>
  <c r="T111" i="6" s="1"/>
  <c r="H111" i="6"/>
  <c r="AD111" i="6" s="1"/>
  <c r="G111" i="6"/>
  <c r="F111" i="6"/>
  <c r="E111" i="6"/>
  <c r="P111" i="6" s="1"/>
  <c r="D111" i="6"/>
  <c r="C111" i="6"/>
  <c r="Y111" i="6" s="1"/>
  <c r="BF111" i="6" s="1"/>
  <c r="CM111" i="6" s="1"/>
  <c r="AO110" i="6"/>
  <c r="AB110" i="6"/>
  <c r="Z110" i="6"/>
  <c r="M110" i="6"/>
  <c r="AI110" i="6" s="1"/>
  <c r="L110" i="6"/>
  <c r="W110" i="6" s="1"/>
  <c r="K110" i="6"/>
  <c r="AG110" i="6" s="1"/>
  <c r="J110" i="6"/>
  <c r="I110" i="6"/>
  <c r="H110" i="6"/>
  <c r="G110" i="6"/>
  <c r="F110" i="6"/>
  <c r="E110" i="6"/>
  <c r="D110" i="6"/>
  <c r="C110" i="6"/>
  <c r="AQ109" i="6"/>
  <c r="AL109" i="6"/>
  <c r="AH109" i="6"/>
  <c r="Y109" i="6"/>
  <c r="BF109" i="6" s="1"/>
  <c r="Q109" i="6"/>
  <c r="N109" i="6"/>
  <c r="AU109" i="6" s="1"/>
  <c r="CB109" i="6" s="1"/>
  <c r="M109" i="6"/>
  <c r="X109" i="6" s="1"/>
  <c r="L109" i="6"/>
  <c r="K109" i="6"/>
  <c r="AG109" i="6" s="1"/>
  <c r="J109" i="6"/>
  <c r="U109" i="6" s="1"/>
  <c r="I109" i="6"/>
  <c r="T109" i="6" s="1"/>
  <c r="H109" i="6"/>
  <c r="AD109" i="6" s="1"/>
  <c r="G109" i="6"/>
  <c r="F109" i="6"/>
  <c r="E109" i="6"/>
  <c r="AA109" i="6" s="1"/>
  <c r="D109" i="6"/>
  <c r="C109" i="6"/>
  <c r="AJ109" i="6" s="1"/>
  <c r="AU108" i="6"/>
  <c r="CB108" i="6" s="1"/>
  <c r="AS108" i="6"/>
  <c r="AL108" i="6"/>
  <c r="AE108" i="6"/>
  <c r="AA108" i="6"/>
  <c r="P108" i="6"/>
  <c r="O108" i="6"/>
  <c r="M108" i="6"/>
  <c r="AT108" i="6" s="1"/>
  <c r="L108" i="6"/>
  <c r="K108" i="6"/>
  <c r="J108" i="6"/>
  <c r="I108" i="6"/>
  <c r="H108" i="6"/>
  <c r="S108" i="6" s="1"/>
  <c r="G108" i="6"/>
  <c r="F108" i="6"/>
  <c r="AB108" i="6" s="1"/>
  <c r="E108" i="6"/>
  <c r="D108" i="6"/>
  <c r="AK108" i="6" s="1"/>
  <c r="C108" i="6"/>
  <c r="N108" i="6" s="1"/>
  <c r="AQ107" i="6"/>
  <c r="M107" i="6"/>
  <c r="AT107" i="6" s="1"/>
  <c r="L107" i="6"/>
  <c r="K107" i="6"/>
  <c r="J107" i="6"/>
  <c r="AF107" i="6" s="1"/>
  <c r="I107" i="6"/>
  <c r="H107" i="6"/>
  <c r="S107" i="6" s="1"/>
  <c r="G107" i="6"/>
  <c r="F107" i="6"/>
  <c r="AB107" i="6" s="1"/>
  <c r="E107" i="6"/>
  <c r="P107" i="6" s="1"/>
  <c r="D107" i="6"/>
  <c r="O107" i="6" s="1"/>
  <c r="C107" i="6"/>
  <c r="AP106" i="6"/>
  <c r="AL106" i="6"/>
  <c r="AJ106" i="6"/>
  <c r="M106" i="6"/>
  <c r="X106" i="6" s="1"/>
  <c r="L106" i="6"/>
  <c r="AH106" i="6" s="1"/>
  <c r="K106" i="6"/>
  <c r="J106" i="6"/>
  <c r="I106" i="6"/>
  <c r="T106" i="6" s="1"/>
  <c r="H106" i="6"/>
  <c r="AD106" i="6" s="1"/>
  <c r="G106" i="6"/>
  <c r="R106" i="6" s="1"/>
  <c r="F106" i="6"/>
  <c r="E106" i="6"/>
  <c r="AA106" i="6" s="1"/>
  <c r="D106" i="6"/>
  <c r="C106" i="6"/>
  <c r="M105" i="6"/>
  <c r="X105" i="6" s="1"/>
  <c r="L105" i="6"/>
  <c r="K105" i="6"/>
  <c r="AR105" i="6" s="1"/>
  <c r="J105" i="6"/>
  <c r="I105" i="6"/>
  <c r="H105" i="6"/>
  <c r="G105" i="6"/>
  <c r="R105" i="6" s="1"/>
  <c r="F105" i="6"/>
  <c r="Q105" i="6" s="1"/>
  <c r="E105" i="6"/>
  <c r="P105" i="6" s="1"/>
  <c r="D105" i="6"/>
  <c r="Z105" i="6" s="1"/>
  <c r="C105" i="6"/>
  <c r="AJ105" i="6" s="1"/>
  <c r="AG104" i="6"/>
  <c r="AE104" i="6"/>
  <c r="W104" i="6"/>
  <c r="U104" i="6"/>
  <c r="M104" i="6"/>
  <c r="AI104" i="6" s="1"/>
  <c r="L104" i="6"/>
  <c r="AS104" i="6" s="1"/>
  <c r="K104" i="6"/>
  <c r="J104" i="6"/>
  <c r="I104" i="6"/>
  <c r="H104" i="6"/>
  <c r="AO104" i="6" s="1"/>
  <c r="G104" i="6"/>
  <c r="R104" i="6" s="1"/>
  <c r="F104" i="6"/>
  <c r="E104" i="6"/>
  <c r="D104" i="6"/>
  <c r="O104" i="6" s="1"/>
  <c r="C104" i="6"/>
  <c r="AT103" i="6"/>
  <c r="X103" i="6"/>
  <c r="V103" i="6"/>
  <c r="M103" i="6"/>
  <c r="AI103" i="6" s="1"/>
  <c r="L103" i="6"/>
  <c r="K103" i="6"/>
  <c r="AR103" i="6" s="1"/>
  <c r="J103" i="6"/>
  <c r="I103" i="6"/>
  <c r="AE103" i="6" s="1"/>
  <c r="H103" i="6"/>
  <c r="G103" i="6"/>
  <c r="R103" i="6" s="1"/>
  <c r="F103" i="6"/>
  <c r="E103" i="6"/>
  <c r="P103" i="6" s="1"/>
  <c r="D103" i="6"/>
  <c r="C103" i="6"/>
  <c r="AK102" i="6"/>
  <c r="S102" i="6"/>
  <c r="O102" i="6"/>
  <c r="M102" i="6"/>
  <c r="L102" i="6"/>
  <c r="K102" i="6"/>
  <c r="J102" i="6"/>
  <c r="I102" i="6"/>
  <c r="H102" i="6"/>
  <c r="AO102" i="6" s="1"/>
  <c r="G102" i="6"/>
  <c r="F102" i="6"/>
  <c r="E102" i="6"/>
  <c r="D102" i="6"/>
  <c r="Z102" i="6" s="1"/>
  <c r="C102" i="6"/>
  <c r="AT101" i="6"/>
  <c r="AN101" i="6"/>
  <c r="R101" i="6"/>
  <c r="M101" i="6"/>
  <c r="AI101" i="6" s="1"/>
  <c r="L101" i="6"/>
  <c r="K101" i="6"/>
  <c r="AG101" i="6" s="1"/>
  <c r="J101" i="6"/>
  <c r="I101" i="6"/>
  <c r="H101" i="6"/>
  <c r="S101" i="6" s="1"/>
  <c r="G101" i="6"/>
  <c r="AC101" i="6" s="1"/>
  <c r="F101" i="6"/>
  <c r="AB101" i="6" s="1"/>
  <c r="E101" i="6"/>
  <c r="D101" i="6"/>
  <c r="AK101" i="6" s="1"/>
  <c r="C101" i="6"/>
  <c r="AJ101" i="6" s="1"/>
  <c r="AI100" i="6"/>
  <c r="AG100" i="6"/>
  <c r="Y100" i="6"/>
  <c r="BF100" i="6" s="1"/>
  <c r="CM100" i="6" s="1"/>
  <c r="S100" i="6"/>
  <c r="M100" i="6"/>
  <c r="AT100" i="6" s="1"/>
  <c r="L100" i="6"/>
  <c r="K100" i="6"/>
  <c r="J100" i="6"/>
  <c r="U100" i="6" s="1"/>
  <c r="I100" i="6"/>
  <c r="AE100" i="6" s="1"/>
  <c r="H100" i="6"/>
  <c r="AO100" i="6" s="1"/>
  <c r="G100" i="6"/>
  <c r="R100" i="6" s="1"/>
  <c r="F100" i="6"/>
  <c r="AM100" i="6" s="1"/>
  <c r="E100" i="6"/>
  <c r="P100" i="6" s="1"/>
  <c r="D100" i="6"/>
  <c r="C100" i="6"/>
  <c r="AK99" i="6"/>
  <c r="AG99" i="6"/>
  <c r="R99" i="6"/>
  <c r="M99" i="6"/>
  <c r="L99" i="6"/>
  <c r="AH99" i="6" s="1"/>
  <c r="K99" i="6"/>
  <c r="J99" i="6"/>
  <c r="I99" i="6"/>
  <c r="H99" i="6"/>
  <c r="G99" i="6"/>
  <c r="AC99" i="6" s="1"/>
  <c r="F99" i="6"/>
  <c r="AM99" i="6" s="1"/>
  <c r="E99" i="6"/>
  <c r="AA99" i="6" s="1"/>
  <c r="D99" i="6"/>
  <c r="Z99" i="6" s="1"/>
  <c r="C99" i="6"/>
  <c r="AJ99" i="6" s="1"/>
  <c r="AI98" i="6"/>
  <c r="X98" i="6"/>
  <c r="M98" i="6"/>
  <c r="AT98" i="6" s="1"/>
  <c r="L98" i="6"/>
  <c r="K98" i="6"/>
  <c r="J98" i="6"/>
  <c r="I98" i="6"/>
  <c r="H98" i="6"/>
  <c r="AD98" i="6" s="1"/>
  <c r="G98" i="6"/>
  <c r="F98" i="6"/>
  <c r="AM98" i="6" s="1"/>
  <c r="E98" i="6"/>
  <c r="AA98" i="6" s="1"/>
  <c r="D98" i="6"/>
  <c r="O98" i="6" s="1"/>
  <c r="C98" i="6"/>
  <c r="N98" i="6" s="1"/>
  <c r="AU98" i="6" s="1"/>
  <c r="AA97" i="6"/>
  <c r="P97" i="6"/>
  <c r="M97" i="6"/>
  <c r="X97" i="6" s="1"/>
  <c r="L97" i="6"/>
  <c r="K97" i="6"/>
  <c r="J97" i="6"/>
  <c r="I97" i="6"/>
  <c r="H97" i="6"/>
  <c r="G97" i="6"/>
  <c r="F97" i="6"/>
  <c r="AB97" i="6" s="1"/>
  <c r="E97" i="6"/>
  <c r="AL97" i="6" s="1"/>
  <c r="D97" i="6"/>
  <c r="C97" i="6"/>
  <c r="V96" i="6"/>
  <c r="S96" i="6"/>
  <c r="P96" i="6"/>
  <c r="O96" i="6"/>
  <c r="M96" i="6"/>
  <c r="AT96" i="6" s="1"/>
  <c r="L96" i="6"/>
  <c r="AS96" i="6" s="1"/>
  <c r="K96" i="6"/>
  <c r="J96" i="6"/>
  <c r="U96" i="6" s="1"/>
  <c r="I96" i="6"/>
  <c r="AP96" i="6" s="1"/>
  <c r="H96" i="6"/>
  <c r="G96" i="6"/>
  <c r="F96" i="6"/>
  <c r="E96" i="6"/>
  <c r="AA96" i="6" s="1"/>
  <c r="D96" i="6"/>
  <c r="C96" i="6"/>
  <c r="AJ96" i="6" s="1"/>
  <c r="AR95" i="6"/>
  <c r="AM95" i="6"/>
  <c r="AJ95" i="6"/>
  <c r="Y95" i="6"/>
  <c r="O95" i="6"/>
  <c r="M95" i="6"/>
  <c r="X95" i="6" s="1"/>
  <c r="L95" i="6"/>
  <c r="K95" i="6"/>
  <c r="J95" i="6"/>
  <c r="I95" i="6"/>
  <c r="H95" i="6"/>
  <c r="AO95" i="6" s="1"/>
  <c r="G95" i="6"/>
  <c r="F95" i="6"/>
  <c r="Q95" i="6" s="1"/>
  <c r="E95" i="6"/>
  <c r="AL95" i="6" s="1"/>
  <c r="D95" i="6"/>
  <c r="C95" i="6"/>
  <c r="N95" i="6" s="1"/>
  <c r="AM94" i="6"/>
  <c r="AJ94" i="6"/>
  <c r="AD94" i="6"/>
  <c r="AB94" i="6"/>
  <c r="AA94" i="6"/>
  <c r="N94" i="6"/>
  <c r="M94" i="6"/>
  <c r="L94" i="6"/>
  <c r="W94" i="6" s="1"/>
  <c r="K94" i="6"/>
  <c r="V94" i="6" s="1"/>
  <c r="J94" i="6"/>
  <c r="I94" i="6"/>
  <c r="AP94" i="6" s="1"/>
  <c r="H94" i="6"/>
  <c r="G94" i="6"/>
  <c r="F94" i="6"/>
  <c r="Q94" i="6" s="1"/>
  <c r="E94" i="6"/>
  <c r="AL94" i="6" s="1"/>
  <c r="D94" i="6"/>
  <c r="O94" i="6" s="1"/>
  <c r="C94" i="6"/>
  <c r="Y94" i="6" s="1"/>
  <c r="BF94" i="6" s="1"/>
  <c r="AB93" i="6"/>
  <c r="AA93" i="6"/>
  <c r="M93" i="6"/>
  <c r="L93" i="6"/>
  <c r="K93" i="6"/>
  <c r="AG93" i="6" s="1"/>
  <c r="J93" i="6"/>
  <c r="AF93" i="6" s="1"/>
  <c r="I93" i="6"/>
  <c r="AP93" i="6" s="1"/>
  <c r="H93" i="6"/>
  <c r="G93" i="6"/>
  <c r="F93" i="6"/>
  <c r="E93" i="6"/>
  <c r="AL93" i="6" s="1"/>
  <c r="D93" i="6"/>
  <c r="Z93" i="6" s="1"/>
  <c r="C93" i="6"/>
  <c r="AQ92" i="6"/>
  <c r="M92" i="6"/>
  <c r="L92" i="6"/>
  <c r="K92" i="6"/>
  <c r="J92" i="6"/>
  <c r="I92" i="6"/>
  <c r="AP92" i="6" s="1"/>
  <c r="H92" i="6"/>
  <c r="G92" i="6"/>
  <c r="R92" i="6" s="1"/>
  <c r="F92" i="6"/>
  <c r="AM92" i="6" s="1"/>
  <c r="E92" i="6"/>
  <c r="AA92" i="6" s="1"/>
  <c r="D92" i="6"/>
  <c r="C92" i="6"/>
  <c r="AA91" i="6"/>
  <c r="O91" i="6"/>
  <c r="M91" i="6"/>
  <c r="L91" i="6"/>
  <c r="AS91" i="6" s="1"/>
  <c r="K91" i="6"/>
  <c r="AR91" i="6" s="1"/>
  <c r="J91" i="6"/>
  <c r="I91" i="6"/>
  <c r="H91" i="6"/>
  <c r="AO91" i="6" s="1"/>
  <c r="G91" i="6"/>
  <c r="AC91" i="6" s="1"/>
  <c r="F91" i="6"/>
  <c r="E91" i="6"/>
  <c r="D91" i="6"/>
  <c r="C91" i="6"/>
  <c r="AT90" i="6"/>
  <c r="AM90" i="6"/>
  <c r="AL90" i="6"/>
  <c r="X90" i="6"/>
  <c r="N90" i="6"/>
  <c r="M90" i="6"/>
  <c r="AI90" i="6" s="1"/>
  <c r="L90" i="6"/>
  <c r="AS90" i="6" s="1"/>
  <c r="K90" i="6"/>
  <c r="J90" i="6"/>
  <c r="AQ90" i="6" s="1"/>
  <c r="I90" i="6"/>
  <c r="H90" i="6"/>
  <c r="G90" i="6"/>
  <c r="F90" i="6"/>
  <c r="Q90" i="6" s="1"/>
  <c r="E90" i="6"/>
  <c r="P90" i="6" s="1"/>
  <c r="D90" i="6"/>
  <c r="O90" i="6" s="1"/>
  <c r="C90" i="6"/>
  <c r="AJ90" i="6" s="1"/>
  <c r="AT89" i="6"/>
  <c r="AO89" i="6"/>
  <c r="AD89" i="6"/>
  <c r="X89" i="6"/>
  <c r="V89" i="6"/>
  <c r="M89" i="6"/>
  <c r="AI89" i="6" s="1"/>
  <c r="L89" i="6"/>
  <c r="AS89" i="6" s="1"/>
  <c r="K89" i="6"/>
  <c r="AG89" i="6" s="1"/>
  <c r="J89" i="6"/>
  <c r="AQ89" i="6" s="1"/>
  <c r="I89" i="6"/>
  <c r="T89" i="6" s="1"/>
  <c r="H89" i="6"/>
  <c r="S89" i="6" s="1"/>
  <c r="G89" i="6"/>
  <c r="F89" i="6"/>
  <c r="E89" i="6"/>
  <c r="D89" i="6"/>
  <c r="O89" i="6" s="1"/>
  <c r="C89" i="6"/>
  <c r="Y89" i="6" s="1"/>
  <c r="BF89" i="6" s="1"/>
  <c r="AB88" i="6"/>
  <c r="X88" i="6"/>
  <c r="S88" i="6"/>
  <c r="R88" i="6"/>
  <c r="N88" i="6"/>
  <c r="AU88" i="6" s="1"/>
  <c r="M88" i="6"/>
  <c r="L88" i="6"/>
  <c r="AS88" i="6" s="1"/>
  <c r="K88" i="6"/>
  <c r="AG88" i="6" s="1"/>
  <c r="J88" i="6"/>
  <c r="AQ88" i="6" s="1"/>
  <c r="I88" i="6"/>
  <c r="AE88" i="6" s="1"/>
  <c r="H88" i="6"/>
  <c r="AO88" i="6" s="1"/>
  <c r="G88" i="6"/>
  <c r="AC88" i="6" s="1"/>
  <c r="F88" i="6"/>
  <c r="E88" i="6"/>
  <c r="AA88" i="6" s="1"/>
  <c r="D88" i="6"/>
  <c r="Z88" i="6" s="1"/>
  <c r="C88" i="6"/>
  <c r="AR87" i="6"/>
  <c r="Q87" i="6"/>
  <c r="M87" i="6"/>
  <c r="AT87" i="6" s="1"/>
  <c r="L87" i="6"/>
  <c r="AS87" i="6" s="1"/>
  <c r="K87" i="6"/>
  <c r="J87" i="6"/>
  <c r="AF87" i="6" s="1"/>
  <c r="I87" i="6"/>
  <c r="H87" i="6"/>
  <c r="G87" i="6"/>
  <c r="AC87" i="6" s="1"/>
  <c r="F87" i="6"/>
  <c r="E87" i="6"/>
  <c r="P87" i="6" s="1"/>
  <c r="D87" i="6"/>
  <c r="C87" i="6"/>
  <c r="AQ86" i="6"/>
  <c r="AH86" i="6"/>
  <c r="U86" i="6"/>
  <c r="S86" i="6"/>
  <c r="R86" i="6"/>
  <c r="P86" i="6"/>
  <c r="N86" i="6"/>
  <c r="AU86" i="6" s="1"/>
  <c r="M86" i="6"/>
  <c r="L86" i="6"/>
  <c r="W86" i="6" s="1"/>
  <c r="K86" i="6"/>
  <c r="AG86" i="6" s="1"/>
  <c r="J86" i="6"/>
  <c r="AF86" i="6" s="1"/>
  <c r="I86" i="6"/>
  <c r="H86" i="6"/>
  <c r="AO86" i="6" s="1"/>
  <c r="G86" i="6"/>
  <c r="F86" i="6"/>
  <c r="AM86" i="6" s="1"/>
  <c r="E86" i="6"/>
  <c r="AL86" i="6" s="1"/>
  <c r="D86" i="6"/>
  <c r="O86" i="6" s="1"/>
  <c r="C86" i="6"/>
  <c r="AR85" i="6"/>
  <c r="AD85" i="6"/>
  <c r="V85" i="6"/>
  <c r="P85" i="6"/>
  <c r="M85" i="6"/>
  <c r="L85" i="6"/>
  <c r="AH85" i="6" s="1"/>
  <c r="K85" i="6"/>
  <c r="AG85" i="6" s="1"/>
  <c r="J85" i="6"/>
  <c r="I85" i="6"/>
  <c r="AP85" i="6" s="1"/>
  <c r="H85" i="6"/>
  <c r="AO85" i="6" s="1"/>
  <c r="G85" i="6"/>
  <c r="AC85" i="6" s="1"/>
  <c r="F85" i="6"/>
  <c r="E85" i="6"/>
  <c r="AL85" i="6" s="1"/>
  <c r="D85" i="6"/>
  <c r="O85" i="6" s="1"/>
  <c r="C85" i="6"/>
  <c r="AP84" i="6"/>
  <c r="AB84" i="6"/>
  <c r="N84" i="6"/>
  <c r="AU84" i="6" s="1"/>
  <c r="M84" i="6"/>
  <c r="L84" i="6"/>
  <c r="K84" i="6"/>
  <c r="AG84" i="6" s="1"/>
  <c r="J84" i="6"/>
  <c r="I84" i="6"/>
  <c r="T84" i="6" s="1"/>
  <c r="H84" i="6"/>
  <c r="AO84" i="6" s="1"/>
  <c r="G84" i="6"/>
  <c r="AC84" i="6" s="1"/>
  <c r="F84" i="6"/>
  <c r="E84" i="6"/>
  <c r="P84" i="6" s="1"/>
  <c r="D84" i="6"/>
  <c r="C84" i="6"/>
  <c r="AR83" i="6"/>
  <c r="AQ83" i="6"/>
  <c r="AP83" i="6"/>
  <c r="AB83" i="6"/>
  <c r="U83" i="6"/>
  <c r="T83" i="6"/>
  <c r="Q83" i="6"/>
  <c r="M83" i="6"/>
  <c r="AT83" i="6" s="1"/>
  <c r="L83" i="6"/>
  <c r="AS83" i="6" s="1"/>
  <c r="K83" i="6"/>
  <c r="J83" i="6"/>
  <c r="AF83" i="6" s="1"/>
  <c r="I83" i="6"/>
  <c r="AE83" i="6" s="1"/>
  <c r="H83" i="6"/>
  <c r="G83" i="6"/>
  <c r="F83" i="6"/>
  <c r="AM83" i="6" s="1"/>
  <c r="E83" i="6"/>
  <c r="P83" i="6" s="1"/>
  <c r="D83" i="6"/>
  <c r="O83" i="6" s="1"/>
  <c r="C83" i="6"/>
  <c r="AJ83" i="6" s="1"/>
  <c r="AT82" i="6"/>
  <c r="AJ82" i="6"/>
  <c r="AA82" i="6"/>
  <c r="P82" i="6"/>
  <c r="N82" i="6"/>
  <c r="AU82" i="6" s="1"/>
  <c r="CB82" i="6" s="1"/>
  <c r="M82" i="6"/>
  <c r="L82" i="6"/>
  <c r="K82" i="6"/>
  <c r="J82" i="6"/>
  <c r="AQ82" i="6" s="1"/>
  <c r="I82" i="6"/>
  <c r="H82" i="6"/>
  <c r="G82" i="6"/>
  <c r="R82" i="6" s="1"/>
  <c r="F82" i="6"/>
  <c r="E82" i="6"/>
  <c r="AL82" i="6" s="1"/>
  <c r="D82" i="6"/>
  <c r="O82" i="6" s="1"/>
  <c r="C82" i="6"/>
  <c r="Y82" i="6" s="1"/>
  <c r="BF82" i="6" s="1"/>
  <c r="AK81" i="6"/>
  <c r="S81" i="6"/>
  <c r="Q81" i="6"/>
  <c r="P81" i="6"/>
  <c r="M81" i="6"/>
  <c r="L81" i="6"/>
  <c r="AH81" i="6" s="1"/>
  <c r="K81" i="6"/>
  <c r="AR81" i="6" s="1"/>
  <c r="J81" i="6"/>
  <c r="AQ81" i="6" s="1"/>
  <c r="I81" i="6"/>
  <c r="AP81" i="6" s="1"/>
  <c r="H81" i="6"/>
  <c r="G81" i="6"/>
  <c r="R81" i="6" s="1"/>
  <c r="F81" i="6"/>
  <c r="E81" i="6"/>
  <c r="D81" i="6"/>
  <c r="C81" i="6"/>
  <c r="AJ81" i="6" s="1"/>
  <c r="AS80" i="6"/>
  <c r="AQ80" i="6"/>
  <c r="AD80" i="6"/>
  <c r="R80" i="6"/>
  <c r="N80" i="6"/>
  <c r="AU80" i="6" s="1"/>
  <c r="M80" i="6"/>
  <c r="AT80" i="6" s="1"/>
  <c r="L80" i="6"/>
  <c r="K80" i="6"/>
  <c r="AG80" i="6" s="1"/>
  <c r="J80" i="6"/>
  <c r="AF80" i="6" s="1"/>
  <c r="I80" i="6"/>
  <c r="AE80" i="6" s="1"/>
  <c r="H80" i="6"/>
  <c r="AO80" i="6" s="1"/>
  <c r="G80" i="6"/>
  <c r="F80" i="6"/>
  <c r="E80" i="6"/>
  <c r="AL80" i="6" s="1"/>
  <c r="D80" i="6"/>
  <c r="O80" i="6" s="1"/>
  <c r="C80" i="6"/>
  <c r="AS79" i="6"/>
  <c r="AH79" i="6"/>
  <c r="AG79" i="6"/>
  <c r="X79" i="6"/>
  <c r="M79" i="6"/>
  <c r="L79" i="6"/>
  <c r="W79" i="6" s="1"/>
  <c r="K79" i="6"/>
  <c r="J79" i="6"/>
  <c r="AF79" i="6" s="1"/>
  <c r="I79" i="6"/>
  <c r="H79" i="6"/>
  <c r="G79" i="6"/>
  <c r="R79" i="6" s="1"/>
  <c r="F79" i="6"/>
  <c r="AB79" i="6" s="1"/>
  <c r="E79" i="6"/>
  <c r="P79" i="6" s="1"/>
  <c r="D79" i="6"/>
  <c r="C79" i="6"/>
  <c r="AJ79" i="6" s="1"/>
  <c r="AD78" i="6"/>
  <c r="P78" i="6"/>
  <c r="M78" i="6"/>
  <c r="AT78" i="6" s="1"/>
  <c r="L78" i="6"/>
  <c r="K78" i="6"/>
  <c r="AG78" i="6" s="1"/>
  <c r="J78" i="6"/>
  <c r="I78" i="6"/>
  <c r="H78" i="6"/>
  <c r="AO78" i="6" s="1"/>
  <c r="G78" i="6"/>
  <c r="F78" i="6"/>
  <c r="E78" i="6"/>
  <c r="AL78" i="6" s="1"/>
  <c r="D78" i="6"/>
  <c r="Z78" i="6" s="1"/>
  <c r="C78" i="6"/>
  <c r="AS77" i="6"/>
  <c r="AH77" i="6"/>
  <c r="Y77" i="6"/>
  <c r="T77" i="6"/>
  <c r="M77" i="6"/>
  <c r="L77" i="6"/>
  <c r="W77" i="6" s="1"/>
  <c r="K77" i="6"/>
  <c r="J77" i="6"/>
  <c r="AF77" i="6" s="1"/>
  <c r="I77" i="6"/>
  <c r="AP77" i="6" s="1"/>
  <c r="H77" i="6"/>
  <c r="S77" i="6" s="1"/>
  <c r="G77" i="6"/>
  <c r="F77" i="6"/>
  <c r="AB77" i="6" s="1"/>
  <c r="E77" i="6"/>
  <c r="D77" i="6"/>
  <c r="AK77" i="6" s="1"/>
  <c r="C77" i="6"/>
  <c r="N77" i="6" s="1"/>
  <c r="AJ76" i="6"/>
  <c r="AD76" i="6"/>
  <c r="S76" i="6"/>
  <c r="R76" i="6"/>
  <c r="N76" i="6"/>
  <c r="AU76" i="6" s="1"/>
  <c r="CB76" i="6" s="1"/>
  <c r="M76" i="6"/>
  <c r="X76" i="6" s="1"/>
  <c r="L76" i="6"/>
  <c r="AH76" i="6" s="1"/>
  <c r="K76" i="6"/>
  <c r="J76" i="6"/>
  <c r="U76" i="6" s="1"/>
  <c r="I76" i="6"/>
  <c r="AE76" i="6" s="1"/>
  <c r="H76" i="6"/>
  <c r="AO76" i="6" s="1"/>
  <c r="G76" i="6"/>
  <c r="F76" i="6"/>
  <c r="AM76" i="6" s="1"/>
  <c r="E76" i="6"/>
  <c r="P76" i="6" s="1"/>
  <c r="D76" i="6"/>
  <c r="C76" i="6"/>
  <c r="Y76" i="6" s="1"/>
  <c r="BF76" i="6" s="1"/>
  <c r="AR75" i="6"/>
  <c r="AO75" i="6"/>
  <c r="AG75" i="6"/>
  <c r="V75" i="6"/>
  <c r="R75" i="6"/>
  <c r="O75" i="6"/>
  <c r="M75" i="6"/>
  <c r="L75" i="6"/>
  <c r="AH75" i="6" s="1"/>
  <c r="K75" i="6"/>
  <c r="J75" i="6"/>
  <c r="AF75" i="6" s="1"/>
  <c r="I75" i="6"/>
  <c r="H75" i="6"/>
  <c r="G75" i="6"/>
  <c r="AC75" i="6" s="1"/>
  <c r="F75" i="6"/>
  <c r="AM75" i="6" s="1"/>
  <c r="E75" i="6"/>
  <c r="AA75" i="6" s="1"/>
  <c r="D75" i="6"/>
  <c r="C75" i="6"/>
  <c r="Y74" i="6"/>
  <c r="BF74" i="6" s="1"/>
  <c r="N74" i="6"/>
  <c r="AU74" i="6" s="1"/>
  <c r="CB74" i="6" s="1"/>
  <c r="M74" i="6"/>
  <c r="L74" i="6"/>
  <c r="W74" i="6" s="1"/>
  <c r="K74" i="6"/>
  <c r="J74" i="6"/>
  <c r="I74" i="6"/>
  <c r="H74" i="6"/>
  <c r="G74" i="6"/>
  <c r="AC74" i="6" s="1"/>
  <c r="F74" i="6"/>
  <c r="AM74" i="6" s="1"/>
  <c r="E74" i="6"/>
  <c r="AA74" i="6" s="1"/>
  <c r="D74" i="6"/>
  <c r="AK74" i="6" s="1"/>
  <c r="C74" i="6"/>
  <c r="AJ74" i="6" s="1"/>
  <c r="AR73" i="6"/>
  <c r="V73" i="6"/>
  <c r="M73" i="6"/>
  <c r="X73" i="6" s="1"/>
  <c r="L73" i="6"/>
  <c r="K73" i="6"/>
  <c r="AG73" i="6" s="1"/>
  <c r="J73" i="6"/>
  <c r="I73" i="6"/>
  <c r="H73" i="6"/>
  <c r="G73" i="6"/>
  <c r="F73" i="6"/>
  <c r="AB73" i="6" s="1"/>
  <c r="E73" i="6"/>
  <c r="AL73" i="6" s="1"/>
  <c r="D73" i="6"/>
  <c r="C73" i="6"/>
  <c r="AP72" i="6"/>
  <c r="AM72" i="6"/>
  <c r="W72" i="6"/>
  <c r="V72" i="6"/>
  <c r="U72" i="6"/>
  <c r="O72" i="6"/>
  <c r="M72" i="6"/>
  <c r="L72" i="6"/>
  <c r="K72" i="6"/>
  <c r="J72" i="6"/>
  <c r="I72" i="6"/>
  <c r="H72" i="6"/>
  <c r="AD72" i="6" s="1"/>
  <c r="G72" i="6"/>
  <c r="AN72" i="6" s="1"/>
  <c r="F72" i="6"/>
  <c r="E72" i="6"/>
  <c r="D72" i="6"/>
  <c r="C72" i="6"/>
  <c r="Y72" i="6" s="1"/>
  <c r="AP71" i="6"/>
  <c r="AM71" i="6"/>
  <c r="AB71" i="6"/>
  <c r="Q71" i="6"/>
  <c r="O71" i="6"/>
  <c r="M71" i="6"/>
  <c r="X71" i="6" s="1"/>
  <c r="L71" i="6"/>
  <c r="K71" i="6"/>
  <c r="AR71" i="6" s="1"/>
  <c r="J71" i="6"/>
  <c r="U71" i="6" s="1"/>
  <c r="I71" i="6"/>
  <c r="AE71" i="6" s="1"/>
  <c r="H71" i="6"/>
  <c r="AO71" i="6" s="1"/>
  <c r="G71" i="6"/>
  <c r="AN71" i="6" s="1"/>
  <c r="F71" i="6"/>
  <c r="E71" i="6"/>
  <c r="D71" i="6"/>
  <c r="Z71" i="6" s="1"/>
  <c r="C71" i="6"/>
  <c r="AM70" i="6"/>
  <c r="AI70" i="6"/>
  <c r="AB70" i="6"/>
  <c r="Z70" i="6"/>
  <c r="Y70" i="6"/>
  <c r="BF70" i="6" s="1"/>
  <c r="X70" i="6"/>
  <c r="N70" i="6"/>
  <c r="M70" i="6"/>
  <c r="AT70" i="6" s="1"/>
  <c r="L70" i="6"/>
  <c r="W70" i="6" s="1"/>
  <c r="K70" i="6"/>
  <c r="V70" i="6" s="1"/>
  <c r="J70" i="6"/>
  <c r="I70" i="6"/>
  <c r="AP70" i="6" s="1"/>
  <c r="H70" i="6"/>
  <c r="G70" i="6"/>
  <c r="F70" i="6"/>
  <c r="Q70" i="6" s="1"/>
  <c r="E70" i="6"/>
  <c r="D70" i="6"/>
  <c r="O70" i="6" s="1"/>
  <c r="C70" i="6"/>
  <c r="AJ70" i="6" s="1"/>
  <c r="AC69" i="6"/>
  <c r="AB69" i="6"/>
  <c r="R69" i="6"/>
  <c r="M69" i="6"/>
  <c r="L69" i="6"/>
  <c r="K69" i="6"/>
  <c r="J69" i="6"/>
  <c r="I69" i="6"/>
  <c r="AP69" i="6" s="1"/>
  <c r="H69" i="6"/>
  <c r="S69" i="6" s="1"/>
  <c r="G69" i="6"/>
  <c r="AN69" i="6" s="1"/>
  <c r="F69" i="6"/>
  <c r="E69" i="6"/>
  <c r="AL69" i="6" s="1"/>
  <c r="D69" i="6"/>
  <c r="Z69" i="6" s="1"/>
  <c r="C69" i="6"/>
  <c r="AM68" i="6"/>
  <c r="M68" i="6"/>
  <c r="L68" i="6"/>
  <c r="K68" i="6"/>
  <c r="V68" i="6" s="1"/>
  <c r="J68" i="6"/>
  <c r="AQ68" i="6" s="1"/>
  <c r="I68" i="6"/>
  <c r="AP68" i="6" s="1"/>
  <c r="H68" i="6"/>
  <c r="G68" i="6"/>
  <c r="F68" i="6"/>
  <c r="E68" i="6"/>
  <c r="AA68" i="6" s="1"/>
  <c r="D68" i="6"/>
  <c r="Z68" i="6" s="1"/>
  <c r="C68" i="6"/>
  <c r="N68" i="6" s="1"/>
  <c r="AU68" i="6" s="1"/>
  <c r="AM67" i="6"/>
  <c r="AE67" i="6"/>
  <c r="AB67" i="6"/>
  <c r="V67" i="6"/>
  <c r="Q67" i="6"/>
  <c r="M67" i="6"/>
  <c r="L67" i="6"/>
  <c r="K67" i="6"/>
  <c r="AR67" i="6" s="1"/>
  <c r="J67" i="6"/>
  <c r="AQ67" i="6" s="1"/>
  <c r="I67" i="6"/>
  <c r="T67" i="6" s="1"/>
  <c r="H67" i="6"/>
  <c r="AD67" i="6" s="1"/>
  <c r="G67" i="6"/>
  <c r="F67" i="6"/>
  <c r="E67" i="6"/>
  <c r="D67" i="6"/>
  <c r="C67" i="6"/>
  <c r="Z66" i="6"/>
  <c r="P66" i="6"/>
  <c r="O66" i="6"/>
  <c r="N66" i="6"/>
  <c r="M66" i="6"/>
  <c r="L66" i="6"/>
  <c r="AS66" i="6" s="1"/>
  <c r="K66" i="6"/>
  <c r="J66" i="6"/>
  <c r="I66" i="6"/>
  <c r="AE66" i="6" s="1"/>
  <c r="H66" i="6"/>
  <c r="G66" i="6"/>
  <c r="AC66" i="6" s="1"/>
  <c r="F66" i="6"/>
  <c r="Q66" i="6" s="1"/>
  <c r="E66" i="6"/>
  <c r="AA66" i="6" s="1"/>
  <c r="D66" i="6"/>
  <c r="AK66" i="6" s="1"/>
  <c r="C66" i="6"/>
  <c r="AS65" i="6"/>
  <c r="AR65" i="6"/>
  <c r="AA65" i="6"/>
  <c r="X65" i="6"/>
  <c r="R65" i="6"/>
  <c r="Q65" i="6"/>
  <c r="M65" i="6"/>
  <c r="AI65" i="6" s="1"/>
  <c r="L65" i="6"/>
  <c r="K65" i="6"/>
  <c r="V65" i="6" s="1"/>
  <c r="J65" i="6"/>
  <c r="AQ65" i="6" s="1"/>
  <c r="I65" i="6"/>
  <c r="H65" i="6"/>
  <c r="G65" i="6"/>
  <c r="AN65" i="6" s="1"/>
  <c r="F65" i="6"/>
  <c r="AM65" i="6" s="1"/>
  <c r="E65" i="6"/>
  <c r="AL65" i="6" s="1"/>
  <c r="D65" i="6"/>
  <c r="O65" i="6" s="1"/>
  <c r="C65" i="6"/>
  <c r="Y65" i="6" s="1"/>
  <c r="BF65" i="6" s="1"/>
  <c r="AS64" i="6"/>
  <c r="AD64" i="6"/>
  <c r="M64" i="6"/>
  <c r="AI64" i="6" s="1"/>
  <c r="L64" i="6"/>
  <c r="K64" i="6"/>
  <c r="AG64" i="6" s="1"/>
  <c r="J64" i="6"/>
  <c r="AQ64" i="6" s="1"/>
  <c r="I64" i="6"/>
  <c r="H64" i="6"/>
  <c r="AO64" i="6" s="1"/>
  <c r="G64" i="6"/>
  <c r="F64" i="6"/>
  <c r="E64" i="6"/>
  <c r="AA64" i="6" s="1"/>
  <c r="D64" i="6"/>
  <c r="C64" i="6"/>
  <c r="N64" i="6" s="1"/>
  <c r="AU64" i="6" s="1"/>
  <c r="AS63" i="6"/>
  <c r="AO63" i="6"/>
  <c r="AD63" i="6"/>
  <c r="AC63" i="6"/>
  <c r="M63" i="6"/>
  <c r="AT63" i="6" s="1"/>
  <c r="L63" i="6"/>
  <c r="K63" i="6"/>
  <c r="AG63" i="6" s="1"/>
  <c r="J63" i="6"/>
  <c r="U63" i="6" s="1"/>
  <c r="I63" i="6"/>
  <c r="AE63" i="6" s="1"/>
  <c r="H63" i="6"/>
  <c r="S63" i="6" s="1"/>
  <c r="G63" i="6"/>
  <c r="F63" i="6"/>
  <c r="E63" i="6"/>
  <c r="D63" i="6"/>
  <c r="C63" i="6"/>
  <c r="Y63" i="6" s="1"/>
  <c r="BF63" i="6" s="1"/>
  <c r="AL62" i="6"/>
  <c r="S62" i="6"/>
  <c r="P62" i="6"/>
  <c r="M62" i="6"/>
  <c r="AT62" i="6" s="1"/>
  <c r="L62" i="6"/>
  <c r="K62" i="6"/>
  <c r="AG62" i="6" s="1"/>
  <c r="J62" i="6"/>
  <c r="I62" i="6"/>
  <c r="H62" i="6"/>
  <c r="G62" i="6"/>
  <c r="AC62" i="6" s="1"/>
  <c r="F62" i="6"/>
  <c r="AM62" i="6" s="1"/>
  <c r="E62" i="6"/>
  <c r="AA62" i="6" s="1"/>
  <c r="D62" i="6"/>
  <c r="O62" i="6" s="1"/>
  <c r="C62" i="6"/>
  <c r="N62" i="6" s="1"/>
  <c r="AU62" i="6" s="1"/>
  <c r="AP61" i="6"/>
  <c r="AF61" i="6"/>
  <c r="Q61" i="6"/>
  <c r="P61" i="6"/>
  <c r="M61" i="6"/>
  <c r="L61" i="6"/>
  <c r="AH61" i="6" s="1"/>
  <c r="K61" i="6"/>
  <c r="AR61" i="6" s="1"/>
  <c r="J61" i="6"/>
  <c r="U61" i="6" s="1"/>
  <c r="I61" i="6"/>
  <c r="AE61" i="6" s="1"/>
  <c r="H61" i="6"/>
  <c r="AD61" i="6" s="1"/>
  <c r="G61" i="6"/>
  <c r="AN61" i="6" s="1"/>
  <c r="F61" i="6"/>
  <c r="AM61" i="6" s="1"/>
  <c r="E61" i="6"/>
  <c r="D61" i="6"/>
  <c r="O61" i="6" s="1"/>
  <c r="C61" i="6"/>
  <c r="AL60" i="6"/>
  <c r="AB60" i="6"/>
  <c r="O60" i="6"/>
  <c r="M60" i="6"/>
  <c r="L60" i="6"/>
  <c r="K60" i="6"/>
  <c r="J60" i="6"/>
  <c r="AF60" i="6" s="1"/>
  <c r="I60" i="6"/>
  <c r="H60" i="6"/>
  <c r="AO60" i="6" s="1"/>
  <c r="G60" i="6"/>
  <c r="AC60" i="6" s="1"/>
  <c r="F60" i="6"/>
  <c r="E60" i="6"/>
  <c r="AA60" i="6" s="1"/>
  <c r="D60" i="6"/>
  <c r="AK60" i="6" s="1"/>
  <c r="C60" i="6"/>
  <c r="N60" i="6" s="1"/>
  <c r="AU60" i="6" s="1"/>
  <c r="AR59" i="6"/>
  <c r="AF59" i="6"/>
  <c r="AC59" i="6"/>
  <c r="T59" i="6"/>
  <c r="M59" i="6"/>
  <c r="L59" i="6"/>
  <c r="AH59" i="6" s="1"/>
  <c r="K59" i="6"/>
  <c r="AG59" i="6" s="1"/>
  <c r="J59" i="6"/>
  <c r="I59" i="6"/>
  <c r="AE59" i="6" s="1"/>
  <c r="H59" i="6"/>
  <c r="G59" i="6"/>
  <c r="F59" i="6"/>
  <c r="AM59" i="6" s="1"/>
  <c r="E59" i="6"/>
  <c r="P59" i="6" s="1"/>
  <c r="D59" i="6"/>
  <c r="O59" i="6" s="1"/>
  <c r="C59" i="6"/>
  <c r="AJ59" i="6" s="1"/>
  <c r="AP58" i="6"/>
  <c r="AH58" i="6"/>
  <c r="AB58" i="6"/>
  <c r="M58" i="6"/>
  <c r="L58" i="6"/>
  <c r="W58" i="6" s="1"/>
  <c r="K58" i="6"/>
  <c r="J58" i="6"/>
  <c r="I58" i="6"/>
  <c r="T58" i="6" s="1"/>
  <c r="H58" i="6"/>
  <c r="AD58" i="6" s="1"/>
  <c r="G58" i="6"/>
  <c r="F58" i="6"/>
  <c r="E58" i="6"/>
  <c r="AA58" i="6" s="1"/>
  <c r="D58" i="6"/>
  <c r="O58" i="6" s="1"/>
  <c r="C58" i="6"/>
  <c r="Y58" i="6" s="1"/>
  <c r="BF58" i="6" s="1"/>
  <c r="AS57" i="6"/>
  <c r="AJ57" i="6"/>
  <c r="AG57" i="6"/>
  <c r="M57" i="6"/>
  <c r="X57" i="6" s="1"/>
  <c r="L57" i="6"/>
  <c r="W57" i="6" s="1"/>
  <c r="K57" i="6"/>
  <c r="J57" i="6"/>
  <c r="I57" i="6"/>
  <c r="H57" i="6"/>
  <c r="G57" i="6"/>
  <c r="F57" i="6"/>
  <c r="Q57" i="6" s="1"/>
  <c r="E57" i="6"/>
  <c r="D57" i="6"/>
  <c r="AK57" i="6" s="1"/>
  <c r="C57" i="6"/>
  <c r="AG56" i="6"/>
  <c r="W56" i="6"/>
  <c r="V56" i="6"/>
  <c r="U56" i="6"/>
  <c r="M56" i="6"/>
  <c r="X56" i="6" s="1"/>
  <c r="L56" i="6"/>
  <c r="AS56" i="6" s="1"/>
  <c r="K56" i="6"/>
  <c r="AR56" i="6" s="1"/>
  <c r="J56" i="6"/>
  <c r="I56" i="6"/>
  <c r="H56" i="6"/>
  <c r="G56" i="6"/>
  <c r="F56" i="6"/>
  <c r="E56" i="6"/>
  <c r="D56" i="6"/>
  <c r="Z56" i="6" s="1"/>
  <c r="C56" i="6"/>
  <c r="AG55" i="6"/>
  <c r="V55" i="6"/>
  <c r="M55" i="6"/>
  <c r="X55" i="6" s="1"/>
  <c r="L55" i="6"/>
  <c r="W55" i="6" s="1"/>
  <c r="K55" i="6"/>
  <c r="AR55" i="6" s="1"/>
  <c r="J55" i="6"/>
  <c r="AQ55" i="6" s="1"/>
  <c r="I55" i="6"/>
  <c r="H55" i="6"/>
  <c r="G55" i="6"/>
  <c r="R55" i="6" s="1"/>
  <c r="F55" i="6"/>
  <c r="E55" i="6"/>
  <c r="P55" i="6" s="1"/>
  <c r="D55" i="6"/>
  <c r="C55" i="6"/>
  <c r="AJ55" i="6" s="1"/>
  <c r="AD54" i="6"/>
  <c r="M54" i="6"/>
  <c r="L54" i="6"/>
  <c r="AS54" i="6" s="1"/>
  <c r="K54" i="6"/>
  <c r="J54" i="6"/>
  <c r="I54" i="6"/>
  <c r="H54" i="6"/>
  <c r="G54" i="6"/>
  <c r="F54" i="6"/>
  <c r="E54" i="6"/>
  <c r="P54" i="6" s="1"/>
  <c r="D54" i="6"/>
  <c r="Z54" i="6" s="1"/>
  <c r="C54" i="6"/>
  <c r="AJ54" i="6" s="1"/>
  <c r="AS53" i="6"/>
  <c r="AR53" i="6"/>
  <c r="AN53" i="6"/>
  <c r="AH53" i="6"/>
  <c r="AG53" i="6"/>
  <c r="V53" i="6"/>
  <c r="M53" i="6"/>
  <c r="AT53" i="6" s="1"/>
  <c r="L53" i="6"/>
  <c r="W53" i="6" s="1"/>
  <c r="K53" i="6"/>
  <c r="J53" i="6"/>
  <c r="AQ53" i="6" s="1"/>
  <c r="I53" i="6"/>
  <c r="H53" i="6"/>
  <c r="S53" i="6" s="1"/>
  <c r="G53" i="6"/>
  <c r="F53" i="6"/>
  <c r="AM53" i="6" s="1"/>
  <c r="E53" i="6"/>
  <c r="D53" i="6"/>
  <c r="AK53" i="6" s="1"/>
  <c r="C53" i="6"/>
  <c r="AH52" i="6"/>
  <c r="W52" i="6"/>
  <c r="V52" i="6"/>
  <c r="S52" i="6"/>
  <c r="R52" i="6"/>
  <c r="M52" i="6"/>
  <c r="AT52" i="6" s="1"/>
  <c r="L52" i="6"/>
  <c r="AS52" i="6" s="1"/>
  <c r="K52" i="6"/>
  <c r="AR52" i="6" s="1"/>
  <c r="J52" i="6"/>
  <c r="U52" i="6" s="1"/>
  <c r="I52" i="6"/>
  <c r="AE52" i="6" s="1"/>
  <c r="H52" i="6"/>
  <c r="AO52" i="6" s="1"/>
  <c r="G52" i="6"/>
  <c r="F52" i="6"/>
  <c r="E52" i="6"/>
  <c r="D52" i="6"/>
  <c r="C52" i="6"/>
  <c r="AK51" i="6"/>
  <c r="AH51" i="6"/>
  <c r="X51" i="6"/>
  <c r="T51" i="6"/>
  <c r="O51" i="6"/>
  <c r="M51" i="6"/>
  <c r="L51" i="6"/>
  <c r="K51" i="6"/>
  <c r="J51" i="6"/>
  <c r="I51" i="6"/>
  <c r="H51" i="6"/>
  <c r="G51" i="6"/>
  <c r="F51" i="6"/>
  <c r="AM51" i="6" s="1"/>
  <c r="E51" i="6"/>
  <c r="AA51" i="6" s="1"/>
  <c r="D51" i="6"/>
  <c r="Z51" i="6" s="1"/>
  <c r="C51" i="6"/>
  <c r="AJ50" i="6"/>
  <c r="AD50" i="6"/>
  <c r="X50" i="6"/>
  <c r="S50" i="6"/>
  <c r="M50" i="6"/>
  <c r="AT50" i="6" s="1"/>
  <c r="L50" i="6"/>
  <c r="K50" i="6"/>
  <c r="J50" i="6"/>
  <c r="I50" i="6"/>
  <c r="H50" i="6"/>
  <c r="AO50" i="6" s="1"/>
  <c r="G50" i="6"/>
  <c r="F50" i="6"/>
  <c r="AM50" i="6" s="1"/>
  <c r="E50" i="6"/>
  <c r="P50" i="6" s="1"/>
  <c r="D50" i="6"/>
  <c r="O50" i="6" s="1"/>
  <c r="C50" i="6"/>
  <c r="N50" i="6" s="1"/>
  <c r="AU50" i="6" s="1"/>
  <c r="AG49" i="6"/>
  <c r="V49" i="6"/>
  <c r="M49" i="6"/>
  <c r="X49" i="6" s="1"/>
  <c r="L49" i="6"/>
  <c r="AH49" i="6" s="1"/>
  <c r="K49" i="6"/>
  <c r="AR49" i="6" s="1"/>
  <c r="J49" i="6"/>
  <c r="I49" i="6"/>
  <c r="H49" i="6"/>
  <c r="G49" i="6"/>
  <c r="F49" i="6"/>
  <c r="E49" i="6"/>
  <c r="AA49" i="6" s="1"/>
  <c r="D49" i="6"/>
  <c r="C49" i="6"/>
  <c r="AD48" i="6"/>
  <c r="X48" i="6"/>
  <c r="V48" i="6"/>
  <c r="S48" i="6"/>
  <c r="O48" i="6"/>
  <c r="M48" i="6"/>
  <c r="L48" i="6"/>
  <c r="K48" i="6"/>
  <c r="J48" i="6"/>
  <c r="I48" i="6"/>
  <c r="H48" i="6"/>
  <c r="AO48" i="6" s="1"/>
  <c r="G48" i="6"/>
  <c r="AN48" i="6" s="1"/>
  <c r="F48" i="6"/>
  <c r="AM48" i="6" s="1"/>
  <c r="E48" i="6"/>
  <c r="P48" i="6" s="1"/>
  <c r="D48" i="6"/>
  <c r="C48" i="6"/>
  <c r="AR47" i="6"/>
  <c r="X47" i="6"/>
  <c r="O47" i="6"/>
  <c r="M47" i="6"/>
  <c r="L47" i="6"/>
  <c r="AH47" i="6" s="1"/>
  <c r="K47" i="6"/>
  <c r="J47" i="6"/>
  <c r="AF47" i="6" s="1"/>
  <c r="I47" i="6"/>
  <c r="H47" i="6"/>
  <c r="AO47" i="6" s="1"/>
  <c r="G47" i="6"/>
  <c r="AN47" i="6" s="1"/>
  <c r="F47" i="6"/>
  <c r="Q47" i="6" s="1"/>
  <c r="E47" i="6"/>
  <c r="AL47" i="6" s="1"/>
  <c r="D47" i="6"/>
  <c r="C47" i="6"/>
  <c r="X46" i="6"/>
  <c r="W46" i="6"/>
  <c r="V46" i="6"/>
  <c r="M46" i="6"/>
  <c r="AT46" i="6" s="1"/>
  <c r="L46" i="6"/>
  <c r="K46" i="6"/>
  <c r="J46" i="6"/>
  <c r="I46" i="6"/>
  <c r="AP46" i="6" s="1"/>
  <c r="H46" i="6"/>
  <c r="G46" i="6"/>
  <c r="AN46" i="6" s="1"/>
  <c r="F46" i="6"/>
  <c r="AB46" i="6" s="1"/>
  <c r="E46" i="6"/>
  <c r="D46" i="6"/>
  <c r="O46" i="6" s="1"/>
  <c r="C46" i="6"/>
  <c r="AJ45" i="6"/>
  <c r="AG45" i="6"/>
  <c r="M45" i="6"/>
  <c r="X45" i="6" s="1"/>
  <c r="L45" i="6"/>
  <c r="K45" i="6"/>
  <c r="V45" i="6" s="1"/>
  <c r="J45" i="6"/>
  <c r="I45" i="6"/>
  <c r="AP45" i="6" s="1"/>
  <c r="H45" i="6"/>
  <c r="G45" i="6"/>
  <c r="R45" i="6" s="1"/>
  <c r="F45" i="6"/>
  <c r="E45" i="6"/>
  <c r="AL45" i="6" s="1"/>
  <c r="D45" i="6"/>
  <c r="AK45" i="6" s="1"/>
  <c r="C45" i="6"/>
  <c r="BF44" i="6"/>
  <c r="AN44" i="6"/>
  <c r="AJ44" i="6"/>
  <c r="AD44" i="6"/>
  <c r="M44" i="6"/>
  <c r="L44" i="6"/>
  <c r="K44" i="6"/>
  <c r="V44" i="6" s="1"/>
  <c r="J44" i="6"/>
  <c r="AQ44" i="6" s="1"/>
  <c r="I44" i="6"/>
  <c r="AP44" i="6" s="1"/>
  <c r="H44" i="6"/>
  <c r="G44" i="6"/>
  <c r="AC44" i="6" s="1"/>
  <c r="F44" i="6"/>
  <c r="E44" i="6"/>
  <c r="P44" i="6" s="1"/>
  <c r="D44" i="6"/>
  <c r="C44" i="6"/>
  <c r="Y44" i="6" s="1"/>
  <c r="AO43" i="6"/>
  <c r="AN43" i="6"/>
  <c r="AM43" i="6"/>
  <c r="AB43" i="6"/>
  <c r="P43" i="6"/>
  <c r="M43" i="6"/>
  <c r="L43" i="6"/>
  <c r="K43" i="6"/>
  <c r="J43" i="6"/>
  <c r="AQ43" i="6" s="1"/>
  <c r="I43" i="6"/>
  <c r="T43" i="6" s="1"/>
  <c r="H43" i="6"/>
  <c r="S43" i="6" s="1"/>
  <c r="G43" i="6"/>
  <c r="R43" i="6" s="1"/>
  <c r="F43" i="6"/>
  <c r="Q43" i="6" s="1"/>
  <c r="E43" i="6"/>
  <c r="AL43" i="6" s="1"/>
  <c r="D43" i="6"/>
  <c r="Z43" i="6" s="1"/>
  <c r="C43" i="6"/>
  <c r="AN42" i="6"/>
  <c r="AL42" i="6"/>
  <c r="AK42" i="6"/>
  <c r="Z42" i="6"/>
  <c r="M42" i="6"/>
  <c r="AT42" i="6" s="1"/>
  <c r="L42" i="6"/>
  <c r="K42" i="6"/>
  <c r="J42" i="6"/>
  <c r="I42" i="6"/>
  <c r="H42" i="6"/>
  <c r="AD42" i="6" s="1"/>
  <c r="G42" i="6"/>
  <c r="AC42" i="6" s="1"/>
  <c r="F42" i="6"/>
  <c r="Q42" i="6" s="1"/>
  <c r="E42" i="6"/>
  <c r="P42" i="6" s="1"/>
  <c r="D42" i="6"/>
  <c r="O42" i="6" s="1"/>
  <c r="C42" i="6"/>
  <c r="AJ42" i="6" s="1"/>
  <c r="AG41" i="6"/>
  <c r="T41" i="6"/>
  <c r="R41" i="6"/>
  <c r="Q41" i="6"/>
  <c r="P41" i="6"/>
  <c r="M41" i="6"/>
  <c r="L41" i="6"/>
  <c r="AS41" i="6" s="1"/>
  <c r="K41" i="6"/>
  <c r="V41" i="6" s="1"/>
  <c r="J41" i="6"/>
  <c r="I41" i="6"/>
  <c r="AE41" i="6" s="1"/>
  <c r="H41" i="6"/>
  <c r="G41" i="6"/>
  <c r="AC41" i="6" s="1"/>
  <c r="F41" i="6"/>
  <c r="AB41" i="6" s="1"/>
  <c r="E41" i="6"/>
  <c r="AL41" i="6" s="1"/>
  <c r="D41" i="6"/>
  <c r="O41" i="6" s="1"/>
  <c r="C41" i="6"/>
  <c r="Y41" i="6" s="1"/>
  <c r="BF41" i="6" s="1"/>
  <c r="AS40" i="6"/>
  <c r="AP40" i="6"/>
  <c r="M40" i="6"/>
  <c r="AT40" i="6" s="1"/>
  <c r="L40" i="6"/>
  <c r="K40" i="6"/>
  <c r="J40" i="6"/>
  <c r="I40" i="6"/>
  <c r="H40" i="6"/>
  <c r="S40" i="6" s="1"/>
  <c r="G40" i="6"/>
  <c r="F40" i="6"/>
  <c r="E40" i="6"/>
  <c r="D40" i="6"/>
  <c r="C40" i="6"/>
  <c r="AJ40" i="6" s="1"/>
  <c r="AP39" i="6"/>
  <c r="AN39" i="6"/>
  <c r="AF39" i="6"/>
  <c r="AD39" i="6"/>
  <c r="AA39" i="6"/>
  <c r="M39" i="6"/>
  <c r="AT39" i="6" s="1"/>
  <c r="L39" i="6"/>
  <c r="AS39" i="6" s="1"/>
  <c r="K39" i="6"/>
  <c r="J39" i="6"/>
  <c r="I39" i="6"/>
  <c r="T39" i="6" s="1"/>
  <c r="H39" i="6"/>
  <c r="G39" i="6"/>
  <c r="AC39" i="6" s="1"/>
  <c r="F39" i="6"/>
  <c r="E39" i="6"/>
  <c r="D39" i="6"/>
  <c r="O39" i="6" s="1"/>
  <c r="C39" i="6"/>
  <c r="Y39" i="6" s="1"/>
  <c r="BF39" i="6" s="1"/>
  <c r="AN38" i="6"/>
  <c r="AG38" i="6"/>
  <c r="M38" i="6"/>
  <c r="AT38" i="6" s="1"/>
  <c r="L38" i="6"/>
  <c r="K38" i="6"/>
  <c r="J38" i="6"/>
  <c r="AQ38" i="6" s="1"/>
  <c r="I38" i="6"/>
  <c r="AE38" i="6" s="1"/>
  <c r="H38" i="6"/>
  <c r="G38" i="6"/>
  <c r="AC38" i="6" s="1"/>
  <c r="F38" i="6"/>
  <c r="AM38" i="6" s="1"/>
  <c r="E38" i="6"/>
  <c r="AL38" i="6" s="1"/>
  <c r="D38" i="6"/>
  <c r="O38" i="6" s="1"/>
  <c r="C38" i="6"/>
  <c r="Y38" i="6" s="1"/>
  <c r="BF38" i="6" s="1"/>
  <c r="AQ37" i="6"/>
  <c r="AH37" i="6"/>
  <c r="AG37" i="6"/>
  <c r="AD37" i="6"/>
  <c r="S37" i="6"/>
  <c r="Q37" i="6"/>
  <c r="M37" i="6"/>
  <c r="L37" i="6"/>
  <c r="W37" i="6" s="1"/>
  <c r="K37" i="6"/>
  <c r="V37" i="6" s="1"/>
  <c r="J37" i="6"/>
  <c r="U37" i="6" s="1"/>
  <c r="I37" i="6"/>
  <c r="AP37" i="6" s="1"/>
  <c r="H37" i="6"/>
  <c r="AO37" i="6" s="1"/>
  <c r="G37" i="6"/>
  <c r="AN37" i="6" s="1"/>
  <c r="F37" i="6"/>
  <c r="E37" i="6"/>
  <c r="D37" i="6"/>
  <c r="C37" i="6"/>
  <c r="AU36" i="6"/>
  <c r="AN36" i="6"/>
  <c r="AD36" i="6"/>
  <c r="AA36" i="6"/>
  <c r="P36" i="6"/>
  <c r="M36" i="6"/>
  <c r="AI36" i="6" s="1"/>
  <c r="L36" i="6"/>
  <c r="AH36" i="6" s="1"/>
  <c r="K36" i="6"/>
  <c r="AR36" i="6" s="1"/>
  <c r="J36" i="6"/>
  <c r="AF36" i="6" s="1"/>
  <c r="I36" i="6"/>
  <c r="H36" i="6"/>
  <c r="G36" i="6"/>
  <c r="AC36" i="6" s="1"/>
  <c r="F36" i="6"/>
  <c r="AB36" i="6" s="1"/>
  <c r="E36" i="6"/>
  <c r="AL36" i="6" s="1"/>
  <c r="D36" i="6"/>
  <c r="O36" i="6" s="1"/>
  <c r="C36" i="6"/>
  <c r="N36" i="6" s="1"/>
  <c r="AT35" i="6"/>
  <c r="AS35" i="6"/>
  <c r="AR35" i="6"/>
  <c r="AQ35" i="6"/>
  <c r="AH35" i="6"/>
  <c r="AF35" i="6"/>
  <c r="V35" i="6"/>
  <c r="M35" i="6"/>
  <c r="L35" i="6"/>
  <c r="W35" i="6" s="1"/>
  <c r="K35" i="6"/>
  <c r="AG35" i="6" s="1"/>
  <c r="J35" i="6"/>
  <c r="U35" i="6" s="1"/>
  <c r="I35" i="6"/>
  <c r="T35" i="6" s="1"/>
  <c r="H35" i="6"/>
  <c r="G35" i="6"/>
  <c r="AN35" i="6" s="1"/>
  <c r="F35" i="6"/>
  <c r="AM35" i="6" s="1"/>
  <c r="E35" i="6"/>
  <c r="P35" i="6" s="1"/>
  <c r="D35" i="6"/>
  <c r="O35" i="6" s="1"/>
  <c r="C35" i="6"/>
  <c r="AP34" i="6"/>
  <c r="AL34" i="6"/>
  <c r="AE34" i="6"/>
  <c r="P34" i="6"/>
  <c r="N34" i="6"/>
  <c r="AU34" i="6" s="1"/>
  <c r="CB34" i="6" s="1"/>
  <c r="M34" i="6"/>
  <c r="L34" i="6"/>
  <c r="AH34" i="6" s="1"/>
  <c r="K34" i="6"/>
  <c r="AG34" i="6" s="1"/>
  <c r="J34" i="6"/>
  <c r="I34" i="6"/>
  <c r="T34" i="6" s="1"/>
  <c r="H34" i="6"/>
  <c r="AO34" i="6" s="1"/>
  <c r="G34" i="6"/>
  <c r="F34" i="6"/>
  <c r="AB34" i="6" s="1"/>
  <c r="E34" i="6"/>
  <c r="AA34" i="6" s="1"/>
  <c r="D34" i="6"/>
  <c r="O34" i="6" s="1"/>
  <c r="C34" i="6"/>
  <c r="Y34" i="6" s="1"/>
  <c r="BF34" i="6" s="1"/>
  <c r="CM34" i="6" s="1"/>
  <c r="AT33" i="6"/>
  <c r="AQ33" i="6"/>
  <c r="AK33" i="6"/>
  <c r="M33" i="6"/>
  <c r="L33" i="6"/>
  <c r="AS33" i="6" s="1"/>
  <c r="K33" i="6"/>
  <c r="AR33" i="6" s="1"/>
  <c r="J33" i="6"/>
  <c r="I33" i="6"/>
  <c r="T33" i="6" s="1"/>
  <c r="H33" i="6"/>
  <c r="G33" i="6"/>
  <c r="F33" i="6"/>
  <c r="E33" i="6"/>
  <c r="D33" i="6"/>
  <c r="C33" i="6"/>
  <c r="AJ33" i="6" s="1"/>
  <c r="AS32" i="6"/>
  <c r="AQ32" i="6"/>
  <c r="AI32" i="6"/>
  <c r="W32" i="6"/>
  <c r="V32" i="6"/>
  <c r="U32" i="6"/>
  <c r="N32" i="6"/>
  <c r="AU32" i="6" s="1"/>
  <c r="M32" i="6"/>
  <c r="L32" i="6"/>
  <c r="AH32" i="6" s="1"/>
  <c r="K32" i="6"/>
  <c r="AR32" i="6" s="1"/>
  <c r="J32" i="6"/>
  <c r="AF32" i="6" s="1"/>
  <c r="I32" i="6"/>
  <c r="H32" i="6"/>
  <c r="G32" i="6"/>
  <c r="F32" i="6"/>
  <c r="E32" i="6"/>
  <c r="AA32" i="6" s="1"/>
  <c r="D32" i="6"/>
  <c r="C32" i="6"/>
  <c r="S31" i="6"/>
  <c r="Q31" i="6"/>
  <c r="M31" i="6"/>
  <c r="L31" i="6"/>
  <c r="W31" i="6" s="1"/>
  <c r="K31" i="6"/>
  <c r="J31" i="6"/>
  <c r="I31" i="6"/>
  <c r="AP31" i="6" s="1"/>
  <c r="H31" i="6"/>
  <c r="AO31" i="6" s="1"/>
  <c r="G31" i="6"/>
  <c r="R31" i="6" s="1"/>
  <c r="F31" i="6"/>
  <c r="E31" i="6"/>
  <c r="D31" i="6"/>
  <c r="C31" i="6"/>
  <c r="AT30" i="6"/>
  <c r="AI30" i="6"/>
  <c r="AG30" i="6"/>
  <c r="X30" i="6"/>
  <c r="W30" i="6"/>
  <c r="M30" i="6"/>
  <c r="L30" i="6"/>
  <c r="AS30" i="6" s="1"/>
  <c r="K30" i="6"/>
  <c r="AR30" i="6" s="1"/>
  <c r="J30" i="6"/>
  <c r="I30" i="6"/>
  <c r="H30" i="6"/>
  <c r="G30" i="6"/>
  <c r="R30" i="6" s="1"/>
  <c r="F30" i="6"/>
  <c r="E30" i="6"/>
  <c r="D30" i="6"/>
  <c r="O30" i="6" s="1"/>
  <c r="C30" i="6"/>
  <c r="M29" i="6"/>
  <c r="L29" i="6"/>
  <c r="W29" i="6" s="1"/>
  <c r="K29" i="6"/>
  <c r="AR29" i="6" s="1"/>
  <c r="J29" i="6"/>
  <c r="AQ29" i="6" s="1"/>
  <c r="I29" i="6"/>
  <c r="T29" i="6" s="1"/>
  <c r="H29" i="6"/>
  <c r="S29" i="6" s="1"/>
  <c r="G29" i="6"/>
  <c r="AN29" i="6" s="1"/>
  <c r="F29" i="6"/>
  <c r="AM29" i="6" s="1"/>
  <c r="E29" i="6"/>
  <c r="D29" i="6"/>
  <c r="C29" i="6"/>
  <c r="AG28" i="6"/>
  <c r="AA28" i="6"/>
  <c r="W28" i="6"/>
  <c r="R28" i="6"/>
  <c r="P28" i="6"/>
  <c r="M28" i="6"/>
  <c r="AT28" i="6" s="1"/>
  <c r="L28" i="6"/>
  <c r="K28" i="6"/>
  <c r="J28" i="6"/>
  <c r="U28" i="6" s="1"/>
  <c r="I28" i="6"/>
  <c r="H28" i="6"/>
  <c r="G28" i="6"/>
  <c r="F28" i="6"/>
  <c r="E28" i="6"/>
  <c r="AL28" i="6" s="1"/>
  <c r="D28" i="6"/>
  <c r="C28" i="6"/>
  <c r="Y28" i="6" s="1"/>
  <c r="BF28" i="6" s="1"/>
  <c r="CM28" i="6" s="1"/>
  <c r="AN27" i="6"/>
  <c r="R27" i="6"/>
  <c r="O27" i="6"/>
  <c r="M27" i="6"/>
  <c r="L27" i="6"/>
  <c r="K27" i="6"/>
  <c r="V27" i="6" s="1"/>
  <c r="J27" i="6"/>
  <c r="I27" i="6"/>
  <c r="T27" i="6" s="1"/>
  <c r="H27" i="6"/>
  <c r="G27" i="6"/>
  <c r="AC27" i="6" s="1"/>
  <c r="F27" i="6"/>
  <c r="AM27" i="6" s="1"/>
  <c r="E27" i="6"/>
  <c r="D27" i="6"/>
  <c r="Z27" i="6" s="1"/>
  <c r="C27" i="6"/>
  <c r="AU26" i="6"/>
  <c r="CB26" i="6" s="1"/>
  <c r="AM26" i="6"/>
  <c r="AL26" i="6"/>
  <c r="AJ26" i="6"/>
  <c r="Z26" i="6"/>
  <c r="Y26" i="6"/>
  <c r="BF26" i="6" s="1"/>
  <c r="BG26" i="6" s="1"/>
  <c r="X26" i="6"/>
  <c r="N26" i="6"/>
  <c r="M26" i="6"/>
  <c r="AT26" i="6" s="1"/>
  <c r="L26" i="6"/>
  <c r="AH26" i="6" s="1"/>
  <c r="K26" i="6"/>
  <c r="J26" i="6"/>
  <c r="U26" i="6" s="1"/>
  <c r="I26" i="6"/>
  <c r="H26" i="6"/>
  <c r="G26" i="6"/>
  <c r="F26" i="6"/>
  <c r="E26" i="6"/>
  <c r="D26" i="6"/>
  <c r="C26" i="6"/>
  <c r="AB25" i="6"/>
  <c r="M25" i="6"/>
  <c r="L25" i="6"/>
  <c r="AH25" i="6" s="1"/>
  <c r="K25" i="6"/>
  <c r="AR25" i="6" s="1"/>
  <c r="J25" i="6"/>
  <c r="I25" i="6"/>
  <c r="H25" i="6"/>
  <c r="G25" i="6"/>
  <c r="AN25" i="6" s="1"/>
  <c r="F25" i="6"/>
  <c r="Q25" i="6" s="1"/>
  <c r="E25" i="6"/>
  <c r="AA25" i="6" s="1"/>
  <c r="D25" i="6"/>
  <c r="Z25" i="6" s="1"/>
  <c r="C25" i="6"/>
  <c r="AD24" i="6"/>
  <c r="X24" i="6"/>
  <c r="W24" i="6"/>
  <c r="S24" i="6"/>
  <c r="M24" i="6"/>
  <c r="AT24" i="6" s="1"/>
  <c r="L24" i="6"/>
  <c r="AS24" i="6" s="1"/>
  <c r="K24" i="6"/>
  <c r="J24" i="6"/>
  <c r="I24" i="6"/>
  <c r="H24" i="6"/>
  <c r="AO24" i="6" s="1"/>
  <c r="G24" i="6"/>
  <c r="AN24" i="6" s="1"/>
  <c r="F24" i="6"/>
  <c r="AM24" i="6" s="1"/>
  <c r="E24" i="6"/>
  <c r="AA24" i="6" s="1"/>
  <c r="D24" i="6"/>
  <c r="O24" i="6" s="1"/>
  <c r="C24" i="6"/>
  <c r="Y24" i="6" s="1"/>
  <c r="BF24" i="6" s="1"/>
  <c r="X23" i="6"/>
  <c r="O23" i="6"/>
  <c r="M23" i="6"/>
  <c r="L23" i="6"/>
  <c r="K23" i="6"/>
  <c r="J23" i="6"/>
  <c r="I23" i="6"/>
  <c r="H23" i="6"/>
  <c r="G23" i="6"/>
  <c r="F23" i="6"/>
  <c r="AM23" i="6" s="1"/>
  <c r="E23" i="6"/>
  <c r="D23" i="6"/>
  <c r="C23" i="6"/>
  <c r="Y23" i="6" s="1"/>
  <c r="BF23" i="6" s="1"/>
  <c r="AQ22" i="6"/>
  <c r="AK22" i="6"/>
  <c r="AD22" i="6"/>
  <c r="Y22" i="6"/>
  <c r="BF22" i="6" s="1"/>
  <c r="X22" i="6"/>
  <c r="M22" i="6"/>
  <c r="AT22" i="6" s="1"/>
  <c r="L22" i="6"/>
  <c r="W22" i="6" s="1"/>
  <c r="K22" i="6"/>
  <c r="V22" i="6" s="1"/>
  <c r="J22" i="6"/>
  <c r="I22" i="6"/>
  <c r="AP22" i="6" s="1"/>
  <c r="H22" i="6"/>
  <c r="G22" i="6"/>
  <c r="F22" i="6"/>
  <c r="E22" i="6"/>
  <c r="D22" i="6"/>
  <c r="O22" i="6" s="1"/>
  <c r="C22" i="6"/>
  <c r="AK21" i="6"/>
  <c r="AB21" i="6"/>
  <c r="X21" i="6"/>
  <c r="P21" i="6"/>
  <c r="O21" i="6"/>
  <c r="M21" i="6"/>
  <c r="L21" i="6"/>
  <c r="K21" i="6"/>
  <c r="AG21" i="6" s="1"/>
  <c r="J21" i="6"/>
  <c r="I21" i="6"/>
  <c r="AP21" i="6" s="1"/>
  <c r="H21" i="6"/>
  <c r="G21" i="6"/>
  <c r="R21" i="6" s="1"/>
  <c r="F21" i="6"/>
  <c r="E21" i="6"/>
  <c r="D21" i="6"/>
  <c r="Z21" i="6" s="1"/>
  <c r="C21" i="6"/>
  <c r="Y21" i="6" s="1"/>
  <c r="BF21" i="6" s="1"/>
  <c r="AQ20" i="6"/>
  <c r="W20" i="6"/>
  <c r="V20" i="6"/>
  <c r="M20" i="6"/>
  <c r="X20" i="6" s="1"/>
  <c r="L20" i="6"/>
  <c r="AH20" i="6" s="1"/>
  <c r="K20" i="6"/>
  <c r="J20" i="6"/>
  <c r="I20" i="6"/>
  <c r="AP20" i="6" s="1"/>
  <c r="H20" i="6"/>
  <c r="G20" i="6"/>
  <c r="F20" i="6"/>
  <c r="Q20" i="6" s="1"/>
  <c r="E20" i="6"/>
  <c r="D20" i="6"/>
  <c r="AK20" i="6" s="1"/>
  <c r="C20" i="6"/>
  <c r="Y20" i="6" s="1"/>
  <c r="BF20" i="6" s="1"/>
  <c r="AC19" i="6"/>
  <c r="AA19" i="6"/>
  <c r="M19" i="6"/>
  <c r="L19" i="6"/>
  <c r="AS19" i="6" s="1"/>
  <c r="K19" i="6"/>
  <c r="J19" i="6"/>
  <c r="AQ19" i="6" s="1"/>
  <c r="I19" i="6"/>
  <c r="AE19" i="6" s="1"/>
  <c r="H19" i="6"/>
  <c r="S19" i="6" s="1"/>
  <c r="G19" i="6"/>
  <c r="F19" i="6"/>
  <c r="Q19" i="6" s="1"/>
  <c r="E19" i="6"/>
  <c r="AL19" i="6" s="1"/>
  <c r="D19" i="6"/>
  <c r="Z19" i="6" s="1"/>
  <c r="C19" i="6"/>
  <c r="AL18" i="6"/>
  <c r="AD18" i="6"/>
  <c r="AA18" i="6"/>
  <c r="S18" i="6"/>
  <c r="N18" i="6"/>
  <c r="M18" i="6"/>
  <c r="L18" i="6"/>
  <c r="K18" i="6"/>
  <c r="J18" i="6"/>
  <c r="I18" i="6"/>
  <c r="T18" i="6" s="1"/>
  <c r="H18" i="6"/>
  <c r="AO18" i="6" s="1"/>
  <c r="G18" i="6"/>
  <c r="AC18" i="6" s="1"/>
  <c r="F18" i="6"/>
  <c r="E18" i="6"/>
  <c r="P18" i="6" s="1"/>
  <c r="D18" i="6"/>
  <c r="C18" i="6"/>
  <c r="AS17" i="6"/>
  <c r="AG17" i="6"/>
  <c r="AD17" i="6"/>
  <c r="Q17" i="6"/>
  <c r="O17" i="6"/>
  <c r="M17" i="6"/>
  <c r="AT17" i="6" s="1"/>
  <c r="L17" i="6"/>
  <c r="K17" i="6"/>
  <c r="J17" i="6"/>
  <c r="AF17" i="6" s="1"/>
  <c r="I17" i="6"/>
  <c r="H17" i="6"/>
  <c r="G17" i="6"/>
  <c r="F17" i="6"/>
  <c r="E17" i="6"/>
  <c r="AL17" i="6" s="1"/>
  <c r="D17" i="6"/>
  <c r="C17" i="6"/>
  <c r="M16" i="6"/>
  <c r="AI16" i="6" s="1"/>
  <c r="L16" i="6"/>
  <c r="AS16" i="6" s="1"/>
  <c r="K16" i="6"/>
  <c r="J16" i="6"/>
  <c r="AQ16" i="6" s="1"/>
  <c r="I16" i="6"/>
  <c r="AE16" i="6" s="1"/>
  <c r="H16" i="6"/>
  <c r="S16" i="6" s="1"/>
  <c r="G16" i="6"/>
  <c r="F16" i="6"/>
  <c r="Q16" i="6" s="1"/>
  <c r="E16" i="6"/>
  <c r="D16" i="6"/>
  <c r="C16" i="6"/>
  <c r="AP15" i="6"/>
  <c r="AO15" i="6"/>
  <c r="AG15" i="6"/>
  <c r="P15" i="6"/>
  <c r="M15" i="6"/>
  <c r="AT15" i="6" s="1"/>
  <c r="L15" i="6"/>
  <c r="AS15" i="6" s="1"/>
  <c r="K15" i="6"/>
  <c r="V15" i="6" s="1"/>
  <c r="J15" i="6"/>
  <c r="AQ15" i="6" s="1"/>
  <c r="I15" i="6"/>
  <c r="T15" i="6" s="1"/>
  <c r="H15" i="6"/>
  <c r="G15" i="6"/>
  <c r="AC15" i="6" s="1"/>
  <c r="F15" i="6"/>
  <c r="E15" i="6"/>
  <c r="AL15" i="6" s="1"/>
  <c r="D15" i="6"/>
  <c r="O15" i="6" s="1"/>
  <c r="C15" i="6"/>
  <c r="Y15" i="6" s="1"/>
  <c r="BF15" i="6" s="1"/>
  <c r="AS14" i="6"/>
  <c r="AH14" i="6"/>
  <c r="U14" i="6"/>
  <c r="S14" i="6"/>
  <c r="N14" i="6"/>
  <c r="AU14" i="6" s="1"/>
  <c r="M14" i="6"/>
  <c r="AT14" i="6" s="1"/>
  <c r="L14" i="6"/>
  <c r="W14" i="6" s="1"/>
  <c r="K14" i="6"/>
  <c r="AG14" i="6" s="1"/>
  <c r="J14" i="6"/>
  <c r="I14" i="6"/>
  <c r="T14" i="6" s="1"/>
  <c r="H14" i="6"/>
  <c r="G14" i="6"/>
  <c r="R14" i="6" s="1"/>
  <c r="F14" i="6"/>
  <c r="E14" i="6"/>
  <c r="D14" i="6"/>
  <c r="Z14" i="6" s="1"/>
  <c r="C14" i="6"/>
  <c r="AJ14" i="6" s="1"/>
  <c r="B9" i="6"/>
  <c r="M7" i="6"/>
  <c r="L7" i="6"/>
  <c r="K7" i="6"/>
  <c r="J7" i="6"/>
  <c r="I7" i="6"/>
  <c r="H7" i="6"/>
  <c r="G7" i="6"/>
  <c r="F7" i="6"/>
  <c r="E7" i="6"/>
  <c r="D7" i="6"/>
  <c r="C7" i="6"/>
  <c r="M6" i="6"/>
  <c r="L6" i="6"/>
  <c r="K6" i="6"/>
  <c r="J6" i="6"/>
  <c r="I6" i="6"/>
  <c r="H6" i="6"/>
  <c r="G6" i="6"/>
  <c r="F6" i="6"/>
  <c r="E6" i="6"/>
  <c r="D6" i="6"/>
  <c r="C6" i="6"/>
  <c r="M5" i="6"/>
  <c r="L5" i="6"/>
  <c r="K5" i="6"/>
  <c r="J5" i="6"/>
  <c r="I5" i="6"/>
  <c r="H5" i="6"/>
  <c r="G5" i="6"/>
  <c r="F5" i="6"/>
  <c r="E5" i="6"/>
  <c r="D5" i="6"/>
  <c r="C5" i="6"/>
  <c r="B115" i="5"/>
  <c r="C33" i="5"/>
  <c r="M26" i="5"/>
  <c r="L26" i="5"/>
  <c r="K26" i="5"/>
  <c r="J26" i="5"/>
  <c r="I26" i="5"/>
  <c r="H26" i="5"/>
  <c r="G26" i="5"/>
  <c r="F26" i="5"/>
  <c r="E26" i="5"/>
  <c r="D26" i="5"/>
  <c r="N25" i="5"/>
  <c r="M25" i="5"/>
  <c r="L25" i="5"/>
  <c r="K25" i="5"/>
  <c r="J25" i="5"/>
  <c r="I25" i="5"/>
  <c r="H25" i="5"/>
  <c r="G25" i="5"/>
  <c r="F25" i="5"/>
  <c r="E25" i="5"/>
  <c r="D25" i="5"/>
  <c r="N24" i="5"/>
  <c r="M24" i="5"/>
  <c r="L24" i="5"/>
  <c r="K24" i="5"/>
  <c r="J24" i="5"/>
  <c r="I24" i="5"/>
  <c r="H24" i="5"/>
  <c r="G24" i="5"/>
  <c r="F24" i="5"/>
  <c r="E24" i="5"/>
  <c r="D24" i="5"/>
  <c r="B24" i="4"/>
  <c r="C20" i="4"/>
  <c r="B20" i="4"/>
  <c r="C19" i="4"/>
  <c r="B19" i="4"/>
  <c r="C18" i="4"/>
  <c r="B21" i="4" s="1"/>
  <c r="B18" i="4"/>
  <c r="B12" i="4"/>
  <c r="B13" i="4" s="1"/>
  <c r="B11" i="4"/>
  <c r="B86" i="3"/>
  <c r="B85" i="3"/>
  <c r="B84" i="3"/>
  <c r="M69" i="3"/>
  <c r="L69" i="3"/>
  <c r="I69" i="3"/>
  <c r="H69" i="3"/>
  <c r="F69" i="3"/>
  <c r="E69" i="3"/>
  <c r="D69" i="3"/>
  <c r="M64" i="3"/>
  <c r="L64" i="3"/>
  <c r="K64" i="3"/>
  <c r="J64" i="3"/>
  <c r="I64" i="3"/>
  <c r="H64" i="3"/>
  <c r="G64" i="3"/>
  <c r="F64" i="3"/>
  <c r="E64" i="3"/>
  <c r="D64" i="3"/>
  <c r="C64" i="3"/>
  <c r="F62" i="3"/>
  <c r="C63" i="3" s="1"/>
  <c r="M51" i="3"/>
  <c r="H51" i="3"/>
  <c r="G51" i="3"/>
  <c r="F51" i="3"/>
  <c r="E51" i="3"/>
  <c r="D51" i="3"/>
  <c r="C51" i="3"/>
  <c r="M46" i="3"/>
  <c r="L46" i="3"/>
  <c r="K46" i="3"/>
  <c r="J46" i="3"/>
  <c r="I46" i="3"/>
  <c r="H46" i="3"/>
  <c r="G46" i="3"/>
  <c r="F46" i="3"/>
  <c r="E46" i="3"/>
  <c r="D46" i="3"/>
  <c r="C46" i="3"/>
  <c r="F44" i="3"/>
  <c r="M33" i="3"/>
  <c r="L33" i="3"/>
  <c r="E33" i="3"/>
  <c r="D33" i="3"/>
  <c r="C33" i="3"/>
  <c r="D31" i="3"/>
  <c r="C29" i="3"/>
  <c r="M28" i="3"/>
  <c r="L28" i="3"/>
  <c r="K28" i="3"/>
  <c r="J28" i="3"/>
  <c r="I28" i="3"/>
  <c r="H28" i="3"/>
  <c r="G28" i="3"/>
  <c r="F28" i="3"/>
  <c r="E28" i="3"/>
  <c r="D28" i="3"/>
  <c r="C28" i="3"/>
  <c r="D27" i="3"/>
  <c r="C27" i="3"/>
  <c r="C31" i="3" s="1"/>
  <c r="F26" i="3"/>
  <c r="M15" i="3"/>
  <c r="L15" i="3"/>
  <c r="I15" i="3"/>
  <c r="D15" i="3"/>
  <c r="C15" i="3"/>
  <c r="M10" i="3"/>
  <c r="L10" i="3"/>
  <c r="K10" i="3"/>
  <c r="J10" i="3"/>
  <c r="I10" i="3"/>
  <c r="H10" i="3"/>
  <c r="G10" i="3"/>
  <c r="F10" i="3"/>
  <c r="E10" i="3"/>
  <c r="D10" i="3"/>
  <c r="C10" i="3"/>
  <c r="F8" i="3"/>
  <c r="B8" i="6" s="1"/>
  <c r="AU459" i="6" s="1"/>
  <c r="M6" i="3"/>
  <c r="L6" i="3"/>
  <c r="L51" i="3" s="1"/>
  <c r="K6" i="3"/>
  <c r="K15" i="3" s="1"/>
  <c r="J6" i="3"/>
  <c r="I6" i="3"/>
  <c r="H6" i="3"/>
  <c r="G6" i="3"/>
  <c r="F6" i="3"/>
  <c r="E6" i="3"/>
  <c r="E15" i="3" s="1"/>
  <c r="D6" i="3"/>
  <c r="C6" i="3"/>
  <c r="C69" i="3" s="1"/>
  <c r="M5" i="3"/>
  <c r="L5" i="3"/>
  <c r="K5" i="3"/>
  <c r="J5" i="3"/>
  <c r="I5" i="3"/>
  <c r="H5" i="3"/>
  <c r="G5" i="3"/>
  <c r="F5" i="3"/>
  <c r="E5" i="3"/>
  <c r="D5" i="3"/>
  <c r="C5" i="3"/>
  <c r="CB345" i="6" l="1"/>
  <c r="Y132" i="6"/>
  <c r="BF132" i="6" s="1"/>
  <c r="N132" i="6"/>
  <c r="AU132" i="6" s="1"/>
  <c r="CB132" i="6" s="1"/>
  <c r="AD208" i="6"/>
  <c r="AO208" i="6"/>
  <c r="AD376" i="6"/>
  <c r="S376" i="6"/>
  <c r="AO376" i="6"/>
  <c r="Y378" i="6"/>
  <c r="AS383" i="6"/>
  <c r="W383" i="6"/>
  <c r="AN507" i="6"/>
  <c r="R507" i="6"/>
  <c r="AT846" i="6"/>
  <c r="AI846" i="6"/>
  <c r="Y46" i="6"/>
  <c r="BF46" i="6" s="1"/>
  <c r="N46" i="6"/>
  <c r="N51" i="6"/>
  <c r="Y51" i="6"/>
  <c r="BF51" i="6" s="1"/>
  <c r="BG51" i="6" s="1"/>
  <c r="CN51" i="6" s="1"/>
  <c r="W62" i="6"/>
  <c r="AH62" i="6"/>
  <c r="AO146" i="6"/>
  <c r="AD146" i="6"/>
  <c r="AO32" i="6"/>
  <c r="AD32" i="6"/>
  <c r="AH246" i="6"/>
  <c r="W246" i="6"/>
  <c r="AS246" i="6"/>
  <c r="P316" i="6"/>
  <c r="AA316" i="6"/>
  <c r="AC382" i="6"/>
  <c r="R382" i="6"/>
  <c r="AO439" i="6"/>
  <c r="S439" i="6"/>
  <c r="Z46" i="6"/>
  <c r="AH185" i="6"/>
  <c r="AS185" i="6"/>
  <c r="W185" i="6"/>
  <c r="AG196" i="6"/>
  <c r="V196" i="6"/>
  <c r="AR196" i="6"/>
  <c r="S253" i="6"/>
  <c r="AO253" i="6"/>
  <c r="AD253" i="6"/>
  <c r="Y289" i="6"/>
  <c r="BF289" i="6" s="1"/>
  <c r="CM289" i="6" s="1"/>
  <c r="AJ289" i="6"/>
  <c r="AO291" i="6"/>
  <c r="S291" i="6"/>
  <c r="W349" i="6"/>
  <c r="AS349" i="6"/>
  <c r="AL367" i="6"/>
  <c r="AI368" i="6"/>
  <c r="X368" i="6"/>
  <c r="AT368" i="6"/>
  <c r="Z373" i="6"/>
  <c r="O373" i="6"/>
  <c r="W394" i="6"/>
  <c r="AH394" i="6"/>
  <c r="AT399" i="6"/>
  <c r="AI399" i="6"/>
  <c r="X399" i="6"/>
  <c r="AO435" i="6"/>
  <c r="S435" i="6"/>
  <c r="AD435" i="6"/>
  <c r="AQ493" i="6"/>
  <c r="U493" i="6"/>
  <c r="AF493" i="6"/>
  <c r="Y629" i="6"/>
  <c r="Y645" i="6"/>
  <c r="AJ645" i="6"/>
  <c r="X665" i="6"/>
  <c r="AT665" i="6"/>
  <c r="AI665" i="6"/>
  <c r="T691" i="6"/>
  <c r="AP691" i="6"/>
  <c r="AE691" i="6"/>
  <c r="S708" i="6"/>
  <c r="AO708" i="6"/>
  <c r="AD708" i="6"/>
  <c r="Z762" i="6"/>
  <c r="AK762" i="6"/>
  <c r="Z922" i="6"/>
  <c r="AH948" i="6"/>
  <c r="W948" i="6"/>
  <c r="AS948" i="6"/>
  <c r="AJ16" i="6"/>
  <c r="N16" i="6"/>
  <c r="AU16" i="6" s="1"/>
  <c r="Y16" i="6"/>
  <c r="BF16" i="6" s="1"/>
  <c r="Q21" i="6"/>
  <c r="AM21" i="6"/>
  <c r="AJ46" i="6"/>
  <c r="AR60" i="6"/>
  <c r="AG60" i="6"/>
  <c r="V60" i="6"/>
  <c r="X78" i="6"/>
  <c r="AA100" i="6"/>
  <c r="AQ105" i="6"/>
  <c r="AF105" i="6"/>
  <c r="N113" i="6"/>
  <c r="AU113" i="6" s="1"/>
  <c r="CB113" i="6" s="1"/>
  <c r="AM115" i="6"/>
  <c r="AB115" i="6"/>
  <c r="AT117" i="6"/>
  <c r="AS124" i="6"/>
  <c r="W124" i="6"/>
  <c r="AJ129" i="6"/>
  <c r="AP138" i="6"/>
  <c r="N139" i="6"/>
  <c r="Q158" i="6"/>
  <c r="AM158" i="6"/>
  <c r="Y159" i="6"/>
  <c r="AI166" i="6"/>
  <c r="AT166" i="6"/>
  <c r="Z169" i="6"/>
  <c r="AS172" i="6"/>
  <c r="W172" i="6"/>
  <c r="AB176" i="6"/>
  <c r="Q184" i="6"/>
  <c r="AM184" i="6"/>
  <c r="AO197" i="6"/>
  <c r="T203" i="6"/>
  <c r="AP203" i="6"/>
  <c r="AE203" i="6"/>
  <c r="AN209" i="6"/>
  <c r="R209" i="6"/>
  <c r="AE218" i="6"/>
  <c r="T218" i="6"/>
  <c r="AA219" i="6"/>
  <c r="P219" i="6"/>
  <c r="AL230" i="6"/>
  <c r="W231" i="6"/>
  <c r="AS231" i="6"/>
  <c r="AH231" i="6"/>
  <c r="AQ232" i="6"/>
  <c r="AF232" i="6"/>
  <c r="T253" i="6"/>
  <c r="AP253" i="6"/>
  <c r="R273" i="6"/>
  <c r="AN273" i="6"/>
  <c r="AT286" i="6"/>
  <c r="X286" i="6"/>
  <c r="AB288" i="6"/>
  <c r="Q288" i="6"/>
  <c r="AM288" i="6"/>
  <c r="AK308" i="6"/>
  <c r="O308" i="6"/>
  <c r="Z308" i="6"/>
  <c r="AG312" i="6"/>
  <c r="V312" i="6"/>
  <c r="AL343" i="6"/>
  <c r="AA343" i="6"/>
  <c r="P343" i="6"/>
  <c r="AI349" i="6"/>
  <c r="AT349" i="6"/>
  <c r="X349" i="6"/>
  <c r="AA353" i="6"/>
  <c r="AL353" i="6"/>
  <c r="AA373" i="6"/>
  <c r="AL373" i="6"/>
  <c r="AL388" i="6"/>
  <c r="P388" i="6"/>
  <c r="AO431" i="6"/>
  <c r="S431" i="6"/>
  <c r="Z475" i="6"/>
  <c r="AF477" i="6"/>
  <c r="U477" i="6"/>
  <c r="AQ477" i="6"/>
  <c r="AM616" i="6"/>
  <c r="Q616" i="6"/>
  <c r="AB616" i="6"/>
  <c r="AL634" i="6"/>
  <c r="P634" i="6"/>
  <c r="AJ664" i="6"/>
  <c r="AF671" i="6"/>
  <c r="AQ671" i="6"/>
  <c r="U671" i="6"/>
  <c r="T672" i="6"/>
  <c r="AP672" i="6"/>
  <c r="R689" i="6"/>
  <c r="AN689" i="6"/>
  <c r="AC689" i="6"/>
  <c r="AL700" i="6"/>
  <c r="P700" i="6"/>
  <c r="AA700" i="6"/>
  <c r="Y753" i="6"/>
  <c r="N753" i="6"/>
  <c r="AJ753" i="6"/>
  <c r="AD761" i="6"/>
  <c r="S761" i="6"/>
  <c r="AO761" i="6"/>
  <c r="U899" i="6"/>
  <c r="AQ899" i="6"/>
  <c r="AF899" i="6"/>
  <c r="AT920" i="6"/>
  <c r="X920" i="6"/>
  <c r="V929" i="6"/>
  <c r="AR929" i="6"/>
  <c r="AC26" i="6"/>
  <c r="AN26" i="6"/>
  <c r="Y277" i="6"/>
  <c r="AJ277" i="6"/>
  <c r="AR368" i="6"/>
  <c r="AG368" i="6"/>
  <c r="V368" i="6"/>
  <c r="Q403" i="6"/>
  <c r="AB403" i="6"/>
  <c r="AD943" i="6"/>
  <c r="S943" i="6"/>
  <c r="AO943" i="6"/>
  <c r="AK72" i="6"/>
  <c r="Z72" i="6"/>
  <c r="AJ77" i="6"/>
  <c r="AO92" i="6"/>
  <c r="S92" i="6"/>
  <c r="O129" i="6"/>
  <c r="AK129" i="6"/>
  <c r="AG134" i="6"/>
  <c r="V134" i="6"/>
  <c r="Y138" i="6"/>
  <c r="AJ138" i="6"/>
  <c r="N138" i="6"/>
  <c r="AU138" i="6" s="1"/>
  <c r="O148" i="6"/>
  <c r="AK148" i="6"/>
  <c r="Z148" i="6"/>
  <c r="AH213" i="6"/>
  <c r="AS213" i="6"/>
  <c r="AT268" i="6"/>
  <c r="AI268" i="6"/>
  <c r="S306" i="6"/>
  <c r="AD306" i="6"/>
  <c r="Z316" i="6"/>
  <c r="AK367" i="6"/>
  <c r="AK487" i="6"/>
  <c r="Z487" i="6"/>
  <c r="O487" i="6"/>
  <c r="Q693" i="6"/>
  <c r="AB693" i="6"/>
  <c r="AM693" i="6"/>
  <c r="AF701" i="6"/>
  <c r="AQ701" i="6"/>
  <c r="AL783" i="6"/>
  <c r="AA783" i="6"/>
  <c r="P783" i="6"/>
  <c r="AD921" i="6"/>
  <c r="AO921" i="6"/>
  <c r="S921" i="6"/>
  <c r="AH923" i="6"/>
  <c r="W923" i="6"/>
  <c r="T943" i="6"/>
  <c r="AE943" i="6"/>
  <c r="AP943" i="6"/>
  <c r="AL986" i="6"/>
  <c r="AA986" i="6"/>
  <c r="X16" i="6"/>
  <c r="AD87" i="6"/>
  <c r="S87" i="6"/>
  <c r="AA102" i="6"/>
  <c r="AL102" i="6"/>
  <c r="AT130" i="6"/>
  <c r="X130" i="6"/>
  <c r="AG136" i="6"/>
  <c r="AR136" i="6"/>
  <c r="V136" i="6"/>
  <c r="AA158" i="6"/>
  <c r="P158" i="6"/>
  <c r="AC183" i="6"/>
  <c r="R183" i="6"/>
  <c r="AL273" i="6"/>
  <c r="AJ52" i="6"/>
  <c r="Y52" i="6"/>
  <c r="BF52" i="6" s="1"/>
  <c r="AG95" i="6"/>
  <c r="V95" i="6"/>
  <c r="AS114" i="6"/>
  <c r="W114" i="6"/>
  <c r="AG122" i="6"/>
  <c r="AR122" i="6"/>
  <c r="V122" i="6"/>
  <c r="AN123" i="6"/>
  <c r="R123" i="6"/>
  <c r="AH131" i="6"/>
  <c r="AS131" i="6"/>
  <c r="W131" i="6"/>
  <c r="AT133" i="6"/>
  <c r="AO135" i="6"/>
  <c r="AD135" i="6"/>
  <c r="AT136" i="6"/>
  <c r="AI136" i="6"/>
  <c r="Y139" i="6"/>
  <c r="R158" i="6"/>
  <c r="AC158" i="6"/>
  <c r="AI160" i="6"/>
  <c r="AT160" i="6"/>
  <c r="X160" i="6"/>
  <c r="AS170" i="6"/>
  <c r="AH170" i="6"/>
  <c r="W170" i="6"/>
  <c r="U174" i="6"/>
  <c r="AQ174" i="6"/>
  <c r="U190" i="6"/>
  <c r="AF190" i="6"/>
  <c r="U203" i="6"/>
  <c r="AF203" i="6"/>
  <c r="W213" i="6"/>
  <c r="AA216" i="6"/>
  <c r="P216" i="6"/>
  <c r="AE226" i="6"/>
  <c r="AP226" i="6"/>
  <c r="T226" i="6"/>
  <c r="P238" i="6"/>
  <c r="AA238" i="6"/>
  <c r="O268" i="6"/>
  <c r="AK268" i="6"/>
  <c r="AR272" i="6"/>
  <c r="V272" i="6"/>
  <c r="AN288" i="6"/>
  <c r="R288" i="6"/>
  <c r="AP303" i="6"/>
  <c r="AE303" i="6"/>
  <c r="AG306" i="6"/>
  <c r="V306" i="6"/>
  <c r="AR306" i="6"/>
  <c r="AN315" i="6"/>
  <c r="AC315" i="6"/>
  <c r="AI323" i="6"/>
  <c r="X323" i="6"/>
  <c r="AT323" i="6"/>
  <c r="N337" i="6"/>
  <c r="AJ337" i="6"/>
  <c r="Y345" i="6"/>
  <c r="AJ345" i="6"/>
  <c r="T431" i="6"/>
  <c r="AP431" i="6"/>
  <c r="AR477" i="6"/>
  <c r="AG477" i="6"/>
  <c r="V477" i="6"/>
  <c r="P480" i="6"/>
  <c r="AA480" i="6"/>
  <c r="AP486" i="6"/>
  <c r="T486" i="6"/>
  <c r="AT492" i="6"/>
  <c r="AI492" i="6"/>
  <c r="AH493" i="6"/>
  <c r="W493" i="6"/>
  <c r="AS493" i="6"/>
  <c r="Z585" i="6"/>
  <c r="O585" i="6"/>
  <c r="AK585" i="6"/>
  <c r="AC616" i="6"/>
  <c r="AN616" i="6"/>
  <c r="R616" i="6"/>
  <c r="AM657" i="6"/>
  <c r="AB657" i="6"/>
  <c r="Q657" i="6"/>
  <c r="AJ665" i="6"/>
  <c r="Y665" i="6"/>
  <c r="AK669" i="6"/>
  <c r="O669" i="6"/>
  <c r="Z669" i="6"/>
  <c r="Q700" i="6"/>
  <c r="AM700" i="6"/>
  <c r="AB700" i="6"/>
  <c r="X737" i="6"/>
  <c r="AT737" i="6"/>
  <c r="AI737" i="6"/>
  <c r="S757" i="6"/>
  <c r="AD757" i="6"/>
  <c r="AH798" i="6"/>
  <c r="W798" i="6"/>
  <c r="AS798" i="6"/>
  <c r="AE813" i="6"/>
  <c r="T813" i="6"/>
  <c r="AP867" i="6"/>
  <c r="AE867" i="6"/>
  <c r="P17" i="6"/>
  <c r="AN18" i="6"/>
  <c r="P19" i="6"/>
  <c r="Z22" i="6"/>
  <c r="T31" i="6"/>
  <c r="U36" i="6"/>
  <c r="AC40" i="6"/>
  <c r="R40" i="6"/>
  <c r="Z44" i="6"/>
  <c r="O44" i="6"/>
  <c r="AK44" i="6"/>
  <c r="V57" i="6"/>
  <c r="AR57" i="6"/>
  <c r="AB65" i="6"/>
  <c r="O69" i="6"/>
  <c r="P73" i="6"/>
  <c r="X82" i="6"/>
  <c r="AI82" i="6"/>
  <c r="AG87" i="6"/>
  <c r="V87" i="6"/>
  <c r="AN88" i="6"/>
  <c r="AO90" i="6"/>
  <c r="S90" i="6"/>
  <c r="V91" i="6"/>
  <c r="AL96" i="6"/>
  <c r="AB103" i="6"/>
  <c r="Q103" i="6"/>
  <c r="AD104" i="6"/>
  <c r="W105" i="6"/>
  <c r="AS105" i="6"/>
  <c r="Q110" i="6"/>
  <c r="AM110" i="6"/>
  <c r="Y116" i="6"/>
  <c r="AF117" i="6"/>
  <c r="U117" i="6"/>
  <c r="AA127" i="6"/>
  <c r="AL127" i="6"/>
  <c r="AQ135" i="6"/>
  <c r="Y142" i="6"/>
  <c r="BF142" i="6" s="1"/>
  <c r="CM142" i="6" s="1"/>
  <c r="AP145" i="6"/>
  <c r="AA149" i="6"/>
  <c r="P149" i="6"/>
  <c r="AN149" i="6"/>
  <c r="AR152" i="6"/>
  <c r="AS155" i="6"/>
  <c r="AI157" i="6"/>
  <c r="AT157" i="6"/>
  <c r="X157" i="6"/>
  <c r="AG164" i="6"/>
  <c r="V164" i="6"/>
  <c r="AN165" i="6"/>
  <c r="AC165" i="6"/>
  <c r="AD169" i="6"/>
  <c r="AG174" i="6"/>
  <c r="AR174" i="6"/>
  <c r="AG179" i="6"/>
  <c r="S186" i="6"/>
  <c r="N196" i="6"/>
  <c r="AS199" i="6"/>
  <c r="W199" i="6"/>
  <c r="P202" i="6"/>
  <c r="V205" i="6"/>
  <c r="AQ226" i="6"/>
  <c r="U226" i="6"/>
  <c r="X236" i="6"/>
  <c r="AT236" i="6"/>
  <c r="Q238" i="6"/>
  <c r="AM238" i="6"/>
  <c r="AB238" i="6"/>
  <c r="S262" i="6"/>
  <c r="AO262" i="6"/>
  <c r="AD262" i="6"/>
  <c r="AN264" i="6"/>
  <c r="R264" i="6"/>
  <c r="AH267" i="6"/>
  <c r="W267" i="6"/>
  <c r="AH272" i="6"/>
  <c r="W272" i="6"/>
  <c r="AJ308" i="6"/>
  <c r="AT309" i="6"/>
  <c r="X309" i="6"/>
  <c r="AI309" i="6"/>
  <c r="AB322" i="6"/>
  <c r="Q322" i="6"/>
  <c r="O345" i="6"/>
  <c r="AV345" i="6" s="1"/>
  <c r="Z345" i="6"/>
  <c r="AB362" i="6"/>
  <c r="AM362" i="6"/>
  <c r="Q362" i="6"/>
  <c r="W364" i="6"/>
  <c r="AH364" i="6"/>
  <c r="R372" i="6"/>
  <c r="AN372" i="6"/>
  <c r="AF414" i="6"/>
  <c r="AQ414" i="6"/>
  <c r="U414" i="6"/>
  <c r="AR417" i="6"/>
  <c r="AG417" i="6"/>
  <c r="V417" i="6"/>
  <c r="Z463" i="6"/>
  <c r="AK463" i="6"/>
  <c r="AK464" i="6"/>
  <c r="O464" i="6"/>
  <c r="Z464" i="6"/>
  <c r="AT476" i="6"/>
  <c r="X476" i="6"/>
  <c r="O481" i="6"/>
  <c r="AK481" i="6"/>
  <c r="X492" i="6"/>
  <c r="AG549" i="6"/>
  <c r="AR549" i="6"/>
  <c r="V549" i="6"/>
  <c r="AA562" i="6"/>
  <c r="P562" i="6"/>
  <c r="AL562" i="6"/>
  <c r="AS571" i="6"/>
  <c r="AH571" i="6"/>
  <c r="AC597" i="6"/>
  <c r="R597" i="6"/>
  <c r="AN597" i="6"/>
  <c r="S312" i="6"/>
  <c r="AO312" i="6"/>
  <c r="AI379" i="6"/>
  <c r="X379" i="6"/>
  <c r="AT379" i="6"/>
  <c r="N410" i="6"/>
  <c r="Y410" i="6"/>
  <c r="BF410" i="6" s="1"/>
  <c r="AI54" i="6"/>
  <c r="AT54" i="6"/>
  <c r="AJ132" i="6"/>
  <c r="U160" i="6"/>
  <c r="AQ160" i="6"/>
  <c r="AF160" i="6"/>
  <c r="AG19" i="6"/>
  <c r="AR19" i="6"/>
  <c r="V19" i="6"/>
  <c r="AI31" i="6"/>
  <c r="X31" i="6"/>
  <c r="AG47" i="6"/>
  <c r="V47" i="6"/>
  <c r="AR76" i="6"/>
  <c r="AG76" i="6"/>
  <c r="V76" i="6"/>
  <c r="AB120" i="6"/>
  <c r="AM120" i="6"/>
  <c r="AL158" i="6"/>
  <c r="AC227" i="6"/>
  <c r="AN227" i="6"/>
  <c r="R227" i="6"/>
  <c r="AL44" i="6"/>
  <c r="N47" i="6"/>
  <c r="Y47" i="6"/>
  <c r="BF47" i="6" s="1"/>
  <c r="U47" i="6"/>
  <c r="AF70" i="6"/>
  <c r="U70" i="6"/>
  <c r="AQ70" i="6"/>
  <c r="AH80" i="6"/>
  <c r="W80" i="6"/>
  <c r="S84" i="6"/>
  <c r="Z91" i="6"/>
  <c r="AK91" i="6"/>
  <c r="AL100" i="6"/>
  <c r="AI112" i="6"/>
  <c r="X112" i="6"/>
  <c r="AI119" i="6"/>
  <c r="X119" i="6"/>
  <c r="X122" i="6"/>
  <c r="AT122" i="6"/>
  <c r="AI122" i="6"/>
  <c r="AS128" i="6"/>
  <c r="W128" i="6"/>
  <c r="AI130" i="6"/>
  <c r="AK142" i="6"/>
  <c r="AO149" i="6"/>
  <c r="AG151" i="6"/>
  <c r="V151" i="6"/>
  <c r="AN163" i="6"/>
  <c r="X166" i="6"/>
  <c r="AS174" i="6"/>
  <c r="W174" i="6"/>
  <c r="AB186" i="6"/>
  <c r="Y189" i="6"/>
  <c r="Y205" i="6"/>
  <c r="AJ205" i="6"/>
  <c r="N205" i="6"/>
  <c r="AU205" i="6" s="1"/>
  <c r="AV205" i="6" s="1"/>
  <c r="Q208" i="6"/>
  <c r="R216" i="6"/>
  <c r="AN216" i="6"/>
  <c r="AK235" i="6"/>
  <c r="O235" i="6"/>
  <c r="P236" i="6"/>
  <c r="AF283" i="6"/>
  <c r="AI286" i="6"/>
  <c r="AE288" i="6"/>
  <c r="T288" i="6"/>
  <c r="AL297" i="6"/>
  <c r="P297" i="6"/>
  <c r="AD297" i="6"/>
  <c r="AB302" i="6"/>
  <c r="AM302" i="6"/>
  <c r="R320" i="6"/>
  <c r="AF321" i="6"/>
  <c r="U321" i="6"/>
  <c r="AQ321" i="6"/>
  <c r="Y326" i="6"/>
  <c r="Y337" i="6"/>
  <c r="AL341" i="6"/>
  <c r="P345" i="6"/>
  <c r="AL345" i="6"/>
  <c r="R362" i="6"/>
  <c r="AN362" i="6"/>
  <c r="AA363" i="6"/>
  <c r="AI364" i="6"/>
  <c r="X364" i="6"/>
  <c r="AD372" i="6"/>
  <c r="S372" i="6"/>
  <c r="AO372" i="6"/>
  <c r="AQ392" i="6"/>
  <c r="AF392" i="6"/>
  <c r="U392" i="6"/>
  <c r="X421" i="6"/>
  <c r="AT421" i="6"/>
  <c r="AI421" i="6"/>
  <c r="AG459" i="6"/>
  <c r="V459" i="6"/>
  <c r="AR459" i="6"/>
  <c r="Z485" i="6"/>
  <c r="AK485" i="6"/>
  <c r="AN547" i="6"/>
  <c r="AC547" i="6"/>
  <c r="R547" i="6"/>
  <c r="AT571" i="6"/>
  <c r="AI571" i="6"/>
  <c r="X571" i="6"/>
  <c r="P594" i="6"/>
  <c r="AL594" i="6"/>
  <c r="AD611" i="6"/>
  <c r="S611" i="6"/>
  <c r="AO611" i="6"/>
  <c r="Z614" i="6"/>
  <c r="AK614" i="6"/>
  <c r="O614" i="6"/>
  <c r="AP17" i="6"/>
  <c r="AE17" i="6"/>
  <c r="AH333" i="6"/>
  <c r="AS333" i="6"/>
  <c r="W333" i="6"/>
  <c r="AQ349" i="6"/>
  <c r="U349" i="6"/>
  <c r="U354" i="6"/>
  <c r="AQ354" i="6"/>
  <c r="AF354" i="6"/>
  <c r="AE114" i="6"/>
  <c r="T114" i="6"/>
  <c r="AO346" i="6"/>
  <c r="S346" i="6"/>
  <c r="AE355" i="6"/>
  <c r="T355" i="6"/>
  <c r="AR394" i="6"/>
  <c r="V394" i="6"/>
  <c r="AC53" i="6"/>
  <c r="R53" i="6"/>
  <c r="Z96" i="6"/>
  <c r="AK96" i="6"/>
  <c r="AG124" i="6"/>
  <c r="V124" i="6"/>
  <c r="AE192" i="6"/>
  <c r="AP192" i="6"/>
  <c r="AI29" i="6"/>
  <c r="AT29" i="6"/>
  <c r="X29" i="6"/>
  <c r="X32" i="6"/>
  <c r="AT32" i="6"/>
  <c r="AD27" i="6"/>
  <c r="S27" i="6"/>
  <c r="R39" i="6"/>
  <c r="AN41" i="6"/>
  <c r="X52" i="6"/>
  <c r="S60" i="6"/>
  <c r="AF63" i="6"/>
  <c r="AA69" i="6"/>
  <c r="AM79" i="6"/>
  <c r="AA84" i="6"/>
  <c r="AG91" i="6"/>
  <c r="AD92" i="6"/>
  <c r="AO94" i="6"/>
  <c r="S94" i="6"/>
  <c r="Z98" i="6"/>
  <c r="V99" i="6"/>
  <c r="AR99" i="6"/>
  <c r="N112" i="6"/>
  <c r="AK116" i="6"/>
  <c r="O116" i="6"/>
  <c r="AP125" i="6"/>
  <c r="T125" i="6"/>
  <c r="X136" i="6"/>
  <c r="AJ143" i="6"/>
  <c r="N143" i="6"/>
  <c r="AU143" i="6" s="1"/>
  <c r="AS151" i="6"/>
  <c r="AH151" i="6"/>
  <c r="W151" i="6"/>
  <c r="AE155" i="6"/>
  <c r="AP155" i="6"/>
  <c r="T155" i="6"/>
  <c r="AA173" i="6"/>
  <c r="P173" i="6"/>
  <c r="AC173" i="6"/>
  <c r="AM179" i="6"/>
  <c r="Q179" i="6"/>
  <c r="AB179" i="6"/>
  <c r="AH187" i="6"/>
  <c r="AS187" i="6"/>
  <c r="Y194" i="6"/>
  <c r="S208" i="6"/>
  <c r="AD216" i="6"/>
  <c r="AO216" i="6"/>
  <c r="S216" i="6"/>
  <c r="AL216" i="6"/>
  <c r="R234" i="6"/>
  <c r="AN234" i="6"/>
  <c r="AC234" i="6"/>
  <c r="AQ250" i="6"/>
  <c r="AF250" i="6"/>
  <c r="U250" i="6"/>
  <c r="AN252" i="6"/>
  <c r="R252" i="6"/>
  <c r="AT270" i="6"/>
  <c r="AI270" i="6"/>
  <c r="AM271" i="6"/>
  <c r="Q271" i="6"/>
  <c r="AQ283" i="6"/>
  <c r="AN285" i="6"/>
  <c r="AC285" i="6"/>
  <c r="R285" i="6"/>
  <c r="AI287" i="6"/>
  <c r="AT287" i="6"/>
  <c r="X287" i="6"/>
  <c r="AQ288" i="6"/>
  <c r="AF288" i="6"/>
  <c r="AC302" i="6"/>
  <c r="R302" i="6"/>
  <c r="AN302" i="6"/>
  <c r="S322" i="6"/>
  <c r="AD322" i="6"/>
  <c r="AC361" i="6"/>
  <c r="AN361" i="6"/>
  <c r="R361" i="6"/>
  <c r="AE388" i="6"/>
  <c r="AP388" i="6"/>
  <c r="T388" i="6"/>
  <c r="AN509" i="6"/>
  <c r="R509" i="6"/>
  <c r="AC509" i="6"/>
  <c r="U518" i="6"/>
  <c r="AQ518" i="6"/>
  <c r="AF518" i="6"/>
  <c r="AL526" i="6"/>
  <c r="P526" i="6"/>
  <c r="AQ541" i="6"/>
  <c r="AF541" i="6"/>
  <c r="S542" i="6"/>
  <c r="AO542" i="6"/>
  <c r="Y546" i="6"/>
  <c r="N546" i="6"/>
  <c r="AJ546" i="6"/>
  <c r="X549" i="6"/>
  <c r="AT549" i="6"/>
  <c r="AG559" i="6"/>
  <c r="AR559" i="6"/>
  <c r="V559" i="6"/>
  <c r="AK567" i="6"/>
  <c r="O567" i="6"/>
  <c r="AJ591" i="6"/>
  <c r="Y591" i="6"/>
  <c r="N591" i="6"/>
  <c r="AB594" i="6"/>
  <c r="Q594" i="6"/>
  <c r="AB66" i="6"/>
  <c r="Y135" i="6"/>
  <c r="N135" i="6"/>
  <c r="AL154" i="6"/>
  <c r="AA154" i="6"/>
  <c r="AH224" i="6"/>
  <c r="W224" i="6"/>
  <c r="AO283" i="6"/>
  <c r="S283" i="6"/>
  <c r="AO334" i="6"/>
  <c r="AD334" i="6"/>
  <c r="S334" i="6"/>
  <c r="AR384" i="6"/>
  <c r="AG384" i="6"/>
  <c r="V384" i="6"/>
  <c r="AL403" i="6"/>
  <c r="AA403" i="6"/>
  <c r="P403" i="6"/>
  <c r="AB527" i="6"/>
  <c r="AM527" i="6"/>
  <c r="Q527" i="6"/>
  <c r="AN15" i="6"/>
  <c r="AC20" i="6"/>
  <c r="R20" i="6"/>
  <c r="AM66" i="6"/>
  <c r="N72" i="6"/>
  <c r="AJ72" i="6"/>
  <c r="AJ88" i="6"/>
  <c r="Y88" i="6"/>
  <c r="BF88" i="6" s="1"/>
  <c r="AC221" i="6"/>
  <c r="AN221" i="6"/>
  <c r="AK307" i="6"/>
  <c r="Z307" i="6"/>
  <c r="Z356" i="6"/>
  <c r="O356" i="6"/>
  <c r="AK356" i="6"/>
  <c r="AH490" i="6"/>
  <c r="W490" i="6"/>
  <c r="Y148" i="6"/>
  <c r="AJ233" i="6"/>
  <c r="AA321" i="6"/>
  <c r="AL321" i="6"/>
  <c r="Y353" i="6"/>
  <c r="N353" i="6"/>
  <c r="W368" i="6"/>
  <c r="AS368" i="6"/>
  <c r="AB489" i="6"/>
  <c r="AM489" i="6"/>
  <c r="Q489" i="6"/>
  <c r="P88" i="6"/>
  <c r="AL88" i="6"/>
  <c r="AC93" i="6"/>
  <c r="AN93" i="6"/>
  <c r="AJ169" i="6"/>
  <c r="N169" i="6"/>
  <c r="AT16" i="6"/>
  <c r="AH31" i="6"/>
  <c r="T17" i="6"/>
  <c r="AF21" i="6"/>
  <c r="U21" i="6"/>
  <c r="AT31" i="6"/>
  <c r="S32" i="6"/>
  <c r="AR51" i="6"/>
  <c r="V51" i="6"/>
  <c r="AI56" i="6"/>
  <c r="Q68" i="6"/>
  <c r="AB68" i="6"/>
  <c r="AA73" i="6"/>
  <c r="AE106" i="6"/>
  <c r="AM121" i="6"/>
  <c r="Q121" i="6"/>
  <c r="U138" i="6"/>
  <c r="AF138" i="6"/>
  <c r="R139" i="6"/>
  <c r="AN139" i="6"/>
  <c r="AC140" i="6"/>
  <c r="W141" i="6"/>
  <c r="AS141" i="6"/>
  <c r="AJ144" i="6"/>
  <c r="Y144" i="6"/>
  <c r="Y154" i="6"/>
  <c r="BF154" i="6" s="1"/>
  <c r="CM154" i="6" s="1"/>
  <c r="AF155" i="6"/>
  <c r="U155" i="6"/>
  <c r="AM163" i="6"/>
  <c r="Q163" i="6"/>
  <c r="P172" i="6"/>
  <c r="AL172" i="6"/>
  <c r="AA172" i="6"/>
  <c r="AN179" i="6"/>
  <c r="R179" i="6"/>
  <c r="P186" i="6"/>
  <c r="AA186" i="6"/>
  <c r="AL186" i="6"/>
  <c r="AE193" i="6"/>
  <c r="T193" i="6"/>
  <c r="AG195" i="6"/>
  <c r="V195" i="6"/>
  <c r="AO201" i="6"/>
  <c r="S201" i="6"/>
  <c r="AA202" i="6"/>
  <c r="AF207" i="6"/>
  <c r="U207" i="6"/>
  <c r="AL208" i="6"/>
  <c r="AA208" i="6"/>
  <c r="AC213" i="6"/>
  <c r="R213" i="6"/>
  <c r="AI226" i="6"/>
  <c r="X226" i="6"/>
  <c r="AT226" i="6"/>
  <c r="Y232" i="6"/>
  <c r="AJ232" i="6"/>
  <c r="U232" i="6"/>
  <c r="AE253" i="6"/>
  <c r="V261" i="6"/>
  <c r="AR261" i="6"/>
  <c r="AG261" i="6"/>
  <c r="AK320" i="6"/>
  <c r="O320" i="6"/>
  <c r="AC320" i="6"/>
  <c r="AC344" i="6"/>
  <c r="R344" i="6"/>
  <c r="Q385" i="6"/>
  <c r="AM385" i="6"/>
  <c r="AB385" i="6"/>
  <c r="AE387" i="6"/>
  <c r="AP387" i="6"/>
  <c r="T387" i="6"/>
  <c r="AE405" i="6"/>
  <c r="T405" i="6"/>
  <c r="AL413" i="6"/>
  <c r="AO443" i="6"/>
  <c r="AD443" i="6"/>
  <c r="S443" i="6"/>
  <c r="Z458" i="6"/>
  <c r="O458" i="6"/>
  <c r="AK458" i="6"/>
  <c r="AT459" i="6"/>
  <c r="X459" i="6"/>
  <c r="AH528" i="6"/>
  <c r="W528" i="6"/>
  <c r="AS528" i="6"/>
  <c r="AQ31" i="6"/>
  <c r="AF31" i="6"/>
  <c r="Q92" i="6"/>
  <c r="AB92" i="6"/>
  <c r="AG181" i="6"/>
  <c r="V181" i="6"/>
  <c r="AG201" i="6"/>
  <c r="V201" i="6"/>
  <c r="W296" i="6"/>
  <c r="AS296" i="6"/>
  <c r="AG361" i="6"/>
  <c r="AR361" i="6"/>
  <c r="AQ505" i="6"/>
  <c r="AF505" i="6"/>
  <c r="U505" i="6"/>
  <c r="AG525" i="6"/>
  <c r="V525" i="6"/>
  <c r="AR525" i="6"/>
  <c r="AT536" i="6"/>
  <c r="X536" i="6"/>
  <c r="Q996" i="6"/>
  <c r="AM996" i="6"/>
  <c r="AR31" i="6"/>
  <c r="V31" i="6"/>
  <c r="AS78" i="6"/>
  <c r="AH78" i="6"/>
  <c r="W78" i="6"/>
  <c r="AG130" i="6"/>
  <c r="V130" i="6"/>
  <c r="AS201" i="6"/>
  <c r="AH201" i="6"/>
  <c r="W201" i="6"/>
  <c r="V274" i="6"/>
  <c r="AR274" i="6"/>
  <c r="AM432" i="6"/>
  <c r="Q432" i="6"/>
  <c r="N935" i="6"/>
  <c r="Y935" i="6"/>
  <c r="AT993" i="6"/>
  <c r="AI993" i="6"/>
  <c r="X993" i="6"/>
  <c r="AI998" i="6"/>
  <c r="AT998" i="6"/>
  <c r="X998" i="6"/>
  <c r="U269" i="6"/>
  <c r="AF269" i="6"/>
  <c r="P245" i="6"/>
  <c r="AL245" i="6"/>
  <c r="Z716" i="6"/>
  <c r="O716" i="6"/>
  <c r="AK716" i="6"/>
  <c r="V25" i="6"/>
  <c r="AP53" i="6"/>
  <c r="T53" i="6"/>
  <c r="AF57" i="6"/>
  <c r="AQ57" i="6"/>
  <c r="U29" i="6"/>
  <c r="AA38" i="6"/>
  <c r="P38" i="6"/>
  <c r="AB17" i="6"/>
  <c r="AM17" i="6"/>
  <c r="AT74" i="6"/>
  <c r="AI74" i="6"/>
  <c r="AC17" i="6"/>
  <c r="AN17" i="6"/>
  <c r="AA26" i="6"/>
  <c r="P26" i="6"/>
  <c r="AS48" i="6"/>
  <c r="W48" i="6"/>
  <c r="Q69" i="6"/>
  <c r="AM69" i="6"/>
  <c r="AS148" i="6"/>
  <c r="AH148" i="6"/>
  <c r="AG162" i="6"/>
  <c r="V162" i="6"/>
  <c r="AR179" i="6"/>
  <c r="AO191" i="6"/>
  <c r="S191" i="6"/>
  <c r="AD191" i="6"/>
  <c r="AB208" i="6"/>
  <c r="AP212" i="6"/>
  <c r="T212" i="6"/>
  <c r="AE212" i="6"/>
  <c r="AO225" i="6"/>
  <c r="S225" i="6"/>
  <c r="Z232" i="6"/>
  <c r="O232" i="6"/>
  <c r="AC235" i="6"/>
  <c r="R235" i="6"/>
  <c r="AL236" i="6"/>
  <c r="AS240" i="6"/>
  <c r="AH240" i="6"/>
  <c r="W240" i="6"/>
  <c r="AH261" i="6"/>
  <c r="AS261" i="6"/>
  <c r="W261" i="6"/>
  <c r="AQ263" i="6"/>
  <c r="U263" i="6"/>
  <c r="Q281" i="6"/>
  <c r="AQ292" i="6"/>
  <c r="U292" i="6"/>
  <c r="AF317" i="6"/>
  <c r="AQ317" i="6"/>
  <c r="U317" i="6"/>
  <c r="AT331" i="6"/>
  <c r="AI331" i="6"/>
  <c r="AG340" i="6"/>
  <c r="V340" i="6"/>
  <c r="AR340" i="6"/>
  <c r="AI356" i="6"/>
  <c r="AT356" i="6"/>
  <c r="AG360" i="6"/>
  <c r="AR360" i="6"/>
  <c r="AM403" i="6"/>
  <c r="AF440" i="6"/>
  <c r="U440" i="6"/>
  <c r="AQ440" i="6"/>
  <c r="T443" i="6"/>
  <c r="AP443" i="6"/>
  <c r="P507" i="6"/>
  <c r="AA507" i="6"/>
  <c r="AO507" i="6"/>
  <c r="AQ537" i="6"/>
  <c r="U537" i="6"/>
  <c r="AF537" i="6"/>
  <c r="AF542" i="6"/>
  <c r="U542" i="6"/>
  <c r="AQ542" i="6"/>
  <c r="AF556" i="6"/>
  <c r="AQ556" i="6"/>
  <c r="U556" i="6"/>
  <c r="AI40" i="6"/>
  <c r="X40" i="6"/>
  <c r="AK64" i="6"/>
  <c r="Z64" i="6"/>
  <c r="Z74" i="6"/>
  <c r="O74" i="6"/>
  <c r="AQ179" i="6"/>
  <c r="AF179" i="6"/>
  <c r="U179" i="6"/>
  <c r="X207" i="6"/>
  <c r="AT207" i="6"/>
  <c r="Y223" i="6"/>
  <c r="N223" i="6"/>
  <c r="AU223" i="6" s="1"/>
  <c r="AQ274" i="6"/>
  <c r="U274" i="6"/>
  <c r="AE293" i="6"/>
  <c r="T293" i="6"/>
  <c r="N316" i="6"/>
  <c r="AJ316" i="6"/>
  <c r="AA435" i="6"/>
  <c r="P435" i="6"/>
  <c r="AO937" i="6"/>
  <c r="S937" i="6"/>
  <c r="O945" i="6"/>
  <c r="AK945" i="6"/>
  <c r="AO26" i="6"/>
  <c r="S26" i="6"/>
  <c r="AO98" i="6"/>
  <c r="S98" i="6"/>
  <c r="U111" i="6"/>
  <c r="AF111" i="6"/>
  <c r="AE160" i="6"/>
  <c r="AP160" i="6"/>
  <c r="T160" i="6"/>
  <c r="U166" i="6"/>
  <c r="AQ166" i="6"/>
  <c r="AF166" i="6"/>
  <c r="AE248" i="6"/>
  <c r="T248" i="6"/>
  <c r="AC276" i="6"/>
  <c r="R276" i="6"/>
  <c r="Y316" i="6"/>
  <c r="AJ378" i="6"/>
  <c r="AQ394" i="6"/>
  <c r="AF394" i="6"/>
  <c r="AR399" i="6"/>
  <c r="AG399" i="6"/>
  <c r="V399" i="6"/>
  <c r="AC494" i="6"/>
  <c r="R494" i="6"/>
  <c r="AN494" i="6"/>
  <c r="AF504" i="6"/>
  <c r="AQ504" i="6"/>
  <c r="U504" i="6"/>
  <c r="Y524" i="6"/>
  <c r="N524" i="6"/>
  <c r="AJ524" i="6"/>
  <c r="AA992" i="6"/>
  <c r="P992" i="6"/>
  <c r="AD15" i="6"/>
  <c r="S15" i="6"/>
  <c r="AO20" i="6"/>
  <c r="S20" i="6"/>
  <c r="AO66" i="6"/>
  <c r="S66" i="6"/>
  <c r="AK93" i="6"/>
  <c r="AP101" i="6"/>
  <c r="AE101" i="6"/>
  <c r="T101" i="6"/>
  <c r="Y165" i="6"/>
  <c r="AR265" i="6"/>
  <c r="V265" i="6"/>
  <c r="AE309" i="6"/>
  <c r="T309" i="6"/>
  <c r="AP309" i="6"/>
  <c r="AB650" i="6"/>
  <c r="Q650" i="6"/>
  <c r="AD782" i="6"/>
  <c r="S782" i="6"/>
  <c r="AL24" i="6"/>
  <c r="P24" i="6"/>
  <c r="Y169" i="6"/>
  <c r="BF169" i="6" s="1"/>
  <c r="Z176" i="6"/>
  <c r="O176" i="6"/>
  <c r="AL184" i="6"/>
  <c r="P184" i="6"/>
  <c r="AM197" i="6"/>
  <c r="Q197" i="6"/>
  <c r="AE221" i="6"/>
  <c r="T221" i="6"/>
  <c r="P233" i="6"/>
  <c r="AL233" i="6"/>
  <c r="AS265" i="6"/>
  <c r="AH265" i="6"/>
  <c r="W265" i="6"/>
  <c r="Y308" i="6"/>
  <c r="AF309" i="6"/>
  <c r="U309" i="6"/>
  <c r="AK311" i="6"/>
  <c r="O311" i="6"/>
  <c r="U319" i="6"/>
  <c r="AF319" i="6"/>
  <c r="Y14" i="6"/>
  <c r="BF14" i="6" s="1"/>
  <c r="AK16" i="6"/>
  <c r="Z16" i="6"/>
  <c r="AO30" i="6"/>
  <c r="S30" i="6"/>
  <c r="Z33" i="6"/>
  <c r="O33" i="6"/>
  <c r="AK46" i="6"/>
  <c r="W101" i="6"/>
  <c r="AH101" i="6"/>
  <c r="AR106" i="6"/>
  <c r="V106" i="6"/>
  <c r="Y113" i="6"/>
  <c r="BF113" i="6" s="1"/>
  <c r="CM113" i="6" s="1"/>
  <c r="P22" i="6"/>
  <c r="AL22" i="6"/>
  <c r="AA22" i="6"/>
  <c r="AG23" i="6"/>
  <c r="AR23" i="6"/>
  <c r="AG25" i="6"/>
  <c r="T40" i="6"/>
  <c r="AE40" i="6"/>
  <c r="R15" i="6"/>
  <c r="AA17" i="6"/>
  <c r="N29" i="6"/>
  <c r="AJ29" i="6"/>
  <c r="V29" i="6"/>
  <c r="S41" i="6"/>
  <c r="AO41" i="6"/>
  <c r="V43" i="6"/>
  <c r="AR43" i="6"/>
  <c r="AG43" i="6"/>
  <c r="P45" i="6"/>
  <c r="Y50" i="6"/>
  <c r="BF50" i="6" s="1"/>
  <c r="AO54" i="6"/>
  <c r="S54" i="6"/>
  <c r="U57" i="6"/>
  <c r="AO62" i="6"/>
  <c r="AD62" i="6"/>
  <c r="AF14" i="6"/>
  <c r="AQ14" i="6"/>
  <c r="AE15" i="6"/>
  <c r="AD20" i="6"/>
  <c r="AQ27" i="6"/>
  <c r="U27" i="6"/>
  <c r="Y29" i="6"/>
  <c r="AO44" i="6"/>
  <c r="S44" i="6"/>
  <c r="AA45" i="6"/>
  <c r="AJ47" i="6"/>
  <c r="AA50" i="6"/>
  <c r="AI52" i="6"/>
  <c r="AO55" i="6"/>
  <c r="S55" i="6"/>
  <c r="T62" i="6"/>
  <c r="AE62" i="6"/>
  <c r="O64" i="6"/>
  <c r="AC68" i="6"/>
  <c r="R68" i="6"/>
  <c r="AI76" i="6"/>
  <c r="Y80" i="6"/>
  <c r="BF80" i="6" s="1"/>
  <c r="AJ80" i="6"/>
  <c r="AD84" i="6"/>
  <c r="T86" i="6"/>
  <c r="AP86" i="6"/>
  <c r="AO87" i="6"/>
  <c r="P93" i="6"/>
  <c r="Z95" i="6"/>
  <c r="AK95" i="6"/>
  <c r="AR101" i="6"/>
  <c r="AG106" i="6"/>
  <c r="AC111" i="6"/>
  <c r="R111" i="6"/>
  <c r="AJ116" i="6"/>
  <c r="AI120" i="6"/>
  <c r="AT120" i="6"/>
  <c r="AG145" i="6"/>
  <c r="V145" i="6"/>
  <c r="AF15" i="6"/>
  <c r="AA20" i="6"/>
  <c r="P20" i="6"/>
  <c r="V23" i="6"/>
  <c r="AG29" i="6"/>
  <c r="V30" i="6"/>
  <c r="AQ36" i="6"/>
  <c r="AO38" i="6"/>
  <c r="S38" i="6"/>
  <c r="AM42" i="6"/>
  <c r="AQ47" i="6"/>
  <c r="AT48" i="6"/>
  <c r="AI48" i="6"/>
  <c r="AH57" i="6"/>
  <c r="AQ60" i="6"/>
  <c r="X64" i="6"/>
  <c r="AO69" i="6"/>
  <c r="AT72" i="6"/>
  <c r="X72" i="6"/>
  <c r="X74" i="6"/>
  <c r="U80" i="6"/>
  <c r="AL84" i="6"/>
  <c r="AQ87" i="6"/>
  <c r="R93" i="6"/>
  <c r="AK98" i="6"/>
  <c r="AS101" i="6"/>
  <c r="X102" i="6"/>
  <c r="AT102" i="6"/>
  <c r="W107" i="6"/>
  <c r="AS107" i="6"/>
  <c r="AH107" i="6"/>
  <c r="AF109" i="6"/>
  <c r="P112" i="6"/>
  <c r="AL112" i="6"/>
  <c r="AA112" i="6"/>
  <c r="AP114" i="6"/>
  <c r="AJ117" i="6"/>
  <c r="Y117" i="6"/>
  <c r="BF117" i="6" s="1"/>
  <c r="Q120" i="6"/>
  <c r="AD121" i="6"/>
  <c r="S121" i="6"/>
  <c r="AR124" i="6"/>
  <c r="AH128" i="6"/>
  <c r="AD134" i="6"/>
  <c r="S134" i="6"/>
  <c r="AR134" i="6"/>
  <c r="AL140" i="6"/>
  <c r="AA140" i="6"/>
  <c r="Z144" i="6"/>
  <c r="AC153" i="6"/>
  <c r="R153" i="6"/>
  <c r="AD163" i="6"/>
  <c r="S163" i="6"/>
  <c r="AM167" i="6"/>
  <c r="AB167" i="6"/>
  <c r="Q167" i="6"/>
  <c r="Q168" i="6"/>
  <c r="AJ171" i="6"/>
  <c r="N171" i="6"/>
  <c r="AU171" i="6" s="1"/>
  <c r="AF174" i="6"/>
  <c r="P178" i="6"/>
  <c r="T190" i="6"/>
  <c r="T192" i="6"/>
  <c r="AH207" i="6"/>
  <c r="W207" i="6"/>
  <c r="AD210" i="6"/>
  <c r="S210" i="6"/>
  <c r="AB222" i="6"/>
  <c r="AM222" i="6"/>
  <c r="Q222" i="6"/>
  <c r="X245" i="6"/>
  <c r="AI245" i="6"/>
  <c r="AC248" i="6"/>
  <c r="R248" i="6"/>
  <c r="AI250" i="6"/>
  <c r="X250" i="6"/>
  <c r="AT250" i="6"/>
  <c r="AI251" i="6"/>
  <c r="AT251" i="6"/>
  <c r="X251" i="6"/>
  <c r="AI277" i="6"/>
  <c r="X277" i="6"/>
  <c r="AK287" i="6"/>
  <c r="Z287" i="6"/>
  <c r="AC294" i="6"/>
  <c r="R294" i="6"/>
  <c r="AB298" i="6"/>
  <c r="Q298" i="6"/>
  <c r="AQ309" i="6"/>
  <c r="AI314" i="6"/>
  <c r="X314" i="6"/>
  <c r="O316" i="6"/>
  <c r="AB320" i="6"/>
  <c r="AM320" i="6"/>
  <c r="O330" i="6"/>
  <c r="Z330" i="6"/>
  <c r="W360" i="6"/>
  <c r="AS360" i="6"/>
  <c r="AQ361" i="6"/>
  <c r="U361" i="6"/>
  <c r="Z367" i="6"/>
  <c r="W398" i="6"/>
  <c r="AH398" i="6"/>
  <c r="AL435" i="6"/>
  <c r="AB454" i="6"/>
  <c r="AM454" i="6"/>
  <c r="AJ459" i="6"/>
  <c r="Y459" i="6"/>
  <c r="AF497" i="6"/>
  <c r="AQ497" i="6"/>
  <c r="U497" i="6"/>
  <c r="AO504" i="6"/>
  <c r="AD504" i="6"/>
  <c r="T505" i="6"/>
  <c r="AP505" i="6"/>
  <c r="AE505" i="6"/>
  <c r="Y508" i="6"/>
  <c r="N508" i="6"/>
  <c r="AU508" i="6" s="1"/>
  <c r="R36" i="6"/>
  <c r="AF37" i="6"/>
  <c r="AE39" i="6"/>
  <c r="AI50" i="6"/>
  <c r="AP59" i="6"/>
  <c r="AQ61" i="6"/>
  <c r="S64" i="6"/>
  <c r="AG67" i="6"/>
  <c r="S80" i="6"/>
  <c r="T81" i="6"/>
  <c r="S85" i="6"/>
  <c r="Q101" i="6"/>
  <c r="AD102" i="6"/>
  <c r="AH104" i="6"/>
  <c r="AT106" i="6"/>
  <c r="P109" i="6"/>
  <c r="AP123" i="6"/>
  <c r="AT134" i="6"/>
  <c r="AT137" i="6"/>
  <c r="AD139" i="6"/>
  <c r="U145" i="6"/>
  <c r="AQ145" i="6"/>
  <c r="Q146" i="6"/>
  <c r="AC150" i="6"/>
  <c r="S166" i="6"/>
  <c r="AP178" i="6"/>
  <c r="X195" i="6"/>
  <c r="AT195" i="6"/>
  <c r="T196" i="6"/>
  <c r="AG199" i="6"/>
  <c r="V199" i="6"/>
  <c r="AQ202" i="6"/>
  <c r="AH208" i="6"/>
  <c r="AM214" i="6"/>
  <c r="AB214" i="6"/>
  <c r="Q214" i="6"/>
  <c r="R226" i="6"/>
  <c r="AI231" i="6"/>
  <c r="X231" i="6"/>
  <c r="O243" i="6"/>
  <c r="P247" i="6"/>
  <c r="AH251" i="6"/>
  <c r="AS251" i="6"/>
  <c r="AI256" i="6"/>
  <c r="X256" i="6"/>
  <c r="P259" i="6"/>
  <c r="R262" i="6"/>
  <c r="AL266" i="6"/>
  <c r="P266" i="6"/>
  <c r="AI272" i="6"/>
  <c r="X272" i="6"/>
  <c r="P290" i="6"/>
  <c r="AN292" i="6"/>
  <c r="AQ294" i="6"/>
  <c r="U294" i="6"/>
  <c r="AI296" i="6"/>
  <c r="AT296" i="6"/>
  <c r="Q318" i="6"/>
  <c r="AD321" i="6"/>
  <c r="Z326" i="6"/>
  <c r="AF327" i="6"/>
  <c r="U327" i="6"/>
  <c r="W340" i="6"/>
  <c r="AH340" i="6"/>
  <c r="AO347" i="6"/>
  <c r="S347" i="6"/>
  <c r="AD347" i="6"/>
  <c r="AP377" i="6"/>
  <c r="AE377" i="6"/>
  <c r="T377" i="6"/>
  <c r="Z380" i="6"/>
  <c r="N383" i="6"/>
  <c r="Y383" i="6"/>
  <c r="AK400" i="6"/>
  <c r="V412" i="6"/>
  <c r="AG412" i="6"/>
  <c r="AC430" i="6"/>
  <c r="AM468" i="6"/>
  <c r="AA485" i="6"/>
  <c r="AH525" i="6"/>
  <c r="W525" i="6"/>
  <c r="AS525" i="6"/>
  <c r="AG537" i="6"/>
  <c r="AR537" i="6"/>
  <c r="V537" i="6"/>
  <c r="AN539" i="6"/>
  <c r="AC539" i="6"/>
  <c r="R539" i="6"/>
  <c r="AO544" i="6"/>
  <c r="S544" i="6"/>
  <c r="AB546" i="6"/>
  <c r="AM546" i="6"/>
  <c r="AB663" i="6"/>
  <c r="Q663" i="6"/>
  <c r="X688" i="6"/>
  <c r="AT688" i="6"/>
  <c r="AI688" i="6"/>
  <c r="AQ756" i="6"/>
  <c r="U756" i="6"/>
  <c r="AO370" i="6"/>
  <c r="S370" i="6"/>
  <c r="AD370" i="6"/>
  <c r="AL386" i="6"/>
  <c r="P386" i="6"/>
  <c r="AS387" i="6"/>
  <c r="AH387" i="6"/>
  <c r="W387" i="6"/>
  <c r="W392" i="6"/>
  <c r="AH392" i="6"/>
  <c r="AK395" i="6"/>
  <c r="O395" i="6"/>
  <c r="AF397" i="6"/>
  <c r="U397" i="6"/>
  <c r="P400" i="6"/>
  <c r="AA400" i="6"/>
  <c r="AL410" i="6"/>
  <c r="AA410" i="6"/>
  <c r="AL421" i="6"/>
  <c r="AA421" i="6"/>
  <c r="AR431" i="6"/>
  <c r="V431" i="6"/>
  <c r="AG431" i="6"/>
  <c r="Z498" i="6"/>
  <c r="O498" i="6"/>
  <c r="AQ500" i="6"/>
  <c r="U500" i="6"/>
  <c r="AF500" i="6"/>
  <c r="AK535" i="6"/>
  <c r="O535" i="6"/>
  <c r="Z535" i="6"/>
  <c r="S657" i="6"/>
  <c r="AD657" i="6"/>
  <c r="R684" i="6"/>
  <c r="AC684" i="6"/>
  <c r="AM690" i="6"/>
  <c r="Q690" i="6"/>
  <c r="AO67" i="6"/>
  <c r="AA78" i="6"/>
  <c r="AL125" i="6"/>
  <c r="AO141" i="6"/>
  <c r="AB164" i="6"/>
  <c r="Y193" i="6"/>
  <c r="AJ193" i="6"/>
  <c r="AE200" i="6"/>
  <c r="T200" i="6"/>
  <c r="AJ210" i="6"/>
  <c r="Y210" i="6"/>
  <c r="AE211" i="6"/>
  <c r="T211" i="6"/>
  <c r="N224" i="6"/>
  <c r="Y224" i="6"/>
  <c r="BF224" i="6" s="1"/>
  <c r="AH229" i="6"/>
  <c r="W229" i="6"/>
  <c r="Z243" i="6"/>
  <c r="AG244" i="6"/>
  <c r="V244" i="6"/>
  <c r="AA259" i="6"/>
  <c r="Y267" i="6"/>
  <c r="AJ267" i="6"/>
  <c r="AL278" i="6"/>
  <c r="AC298" i="6"/>
  <c r="R298" i="6"/>
  <c r="AI304" i="6"/>
  <c r="AT304" i="6"/>
  <c r="U325" i="6"/>
  <c r="AF325" i="6"/>
  <c r="Y329" i="6"/>
  <c r="AJ329" i="6"/>
  <c r="AE352" i="6"/>
  <c r="AP352" i="6"/>
  <c r="T352" i="6"/>
  <c r="AO353" i="6"/>
  <c r="S353" i="6"/>
  <c r="Z357" i="6"/>
  <c r="O357" i="6"/>
  <c r="V358" i="6"/>
  <c r="AR358" i="6"/>
  <c r="AG358" i="6"/>
  <c r="X365" i="6"/>
  <c r="AE370" i="6"/>
  <c r="T370" i="6"/>
  <c r="V377" i="6"/>
  <c r="AG377" i="6"/>
  <c r="AK380" i="6"/>
  <c r="AS381" i="6"/>
  <c r="W381" i="6"/>
  <c r="AG397" i="6"/>
  <c r="V397" i="6"/>
  <c r="Q409" i="6"/>
  <c r="AM409" i="6"/>
  <c r="AB409" i="6"/>
  <c r="T420" i="6"/>
  <c r="AE420" i="6"/>
  <c r="AN430" i="6"/>
  <c r="AQ448" i="6"/>
  <c r="AF448" i="6"/>
  <c r="U448" i="6"/>
  <c r="W453" i="6"/>
  <c r="AS453" i="6"/>
  <c r="AH453" i="6"/>
  <c r="V467" i="6"/>
  <c r="AG467" i="6"/>
  <c r="AH495" i="6"/>
  <c r="W495" i="6"/>
  <c r="V500" i="6"/>
  <c r="AG500" i="6"/>
  <c r="AB519" i="6"/>
  <c r="Q519" i="6"/>
  <c r="AK536" i="6"/>
  <c r="Z536" i="6"/>
  <c r="AI537" i="6"/>
  <c r="X537" i="6"/>
  <c r="AT537" i="6"/>
  <c r="AD88" i="6"/>
  <c r="AB95" i="6"/>
  <c r="AN99" i="6"/>
  <c r="AK105" i="6"/>
  <c r="AF112" i="6"/>
  <c r="AN125" i="6"/>
  <c r="N147" i="6"/>
  <c r="AU147" i="6" s="1"/>
  <c r="N149" i="6"/>
  <c r="AC164" i="6"/>
  <c r="R164" i="6"/>
  <c r="AN164" i="6"/>
  <c r="S168" i="6"/>
  <c r="AO168" i="6"/>
  <c r="AH171" i="6"/>
  <c r="W171" i="6"/>
  <c r="AJ183" i="6"/>
  <c r="AO196" i="6"/>
  <c r="Z205" i="6"/>
  <c r="AQ208" i="6"/>
  <c r="AA218" i="6"/>
  <c r="AL218" i="6"/>
  <c r="O224" i="6"/>
  <c r="Z224" i="6"/>
  <c r="AT229" i="6"/>
  <c r="AI229" i="6"/>
  <c r="X229" i="6"/>
  <c r="AH232" i="6"/>
  <c r="AS232" i="6"/>
  <c r="W232" i="6"/>
  <c r="P243" i="6"/>
  <c r="AL243" i="6"/>
  <c r="AA247" i="6"/>
  <c r="AI280" i="6"/>
  <c r="X280" i="6"/>
  <c r="P282" i="6"/>
  <c r="AL282" i="6"/>
  <c r="AH283" i="6"/>
  <c r="W283" i="6"/>
  <c r="AA290" i="6"/>
  <c r="AN295" i="6"/>
  <c r="AC295" i="6"/>
  <c r="R295" i="6"/>
  <c r="AK296" i="6"/>
  <c r="Z296" i="6"/>
  <c r="S298" i="6"/>
  <c r="AD298" i="6"/>
  <c r="Y301" i="6"/>
  <c r="AJ301" i="6"/>
  <c r="AI307" i="6"/>
  <c r="AT307" i="6"/>
  <c r="AO321" i="6"/>
  <c r="AP338" i="6"/>
  <c r="T338" i="6"/>
  <c r="AE338" i="6"/>
  <c r="Y340" i="6"/>
  <c r="BF340" i="6" s="1"/>
  <c r="N340" i="6"/>
  <c r="AJ340" i="6"/>
  <c r="AL357" i="6"/>
  <c r="AP375" i="6"/>
  <c r="T375" i="6"/>
  <c r="N385" i="6"/>
  <c r="AC391" i="6"/>
  <c r="AN391" i="6"/>
  <c r="AL395" i="6"/>
  <c r="N402" i="6"/>
  <c r="Z447" i="6"/>
  <c r="O447" i="6"/>
  <c r="AK447" i="6"/>
  <c r="AA470" i="6"/>
  <c r="P470" i="6"/>
  <c r="AN519" i="6"/>
  <c r="R519" i="6"/>
  <c r="AC524" i="6"/>
  <c r="AN524" i="6"/>
  <c r="R524" i="6"/>
  <c r="P641" i="6"/>
  <c r="AA641" i="6"/>
  <c r="AL641" i="6"/>
  <c r="N656" i="6"/>
  <c r="AJ656" i="6"/>
  <c r="Y656" i="6"/>
  <c r="AF141" i="6"/>
  <c r="U141" i="6"/>
  <c r="AJ153" i="6"/>
  <c r="AQ157" i="6"/>
  <c r="U157" i="6"/>
  <c r="Y158" i="6"/>
  <c r="AN168" i="6"/>
  <c r="AD174" i="6"/>
  <c r="AO174" i="6"/>
  <c r="AP176" i="6"/>
  <c r="Y188" i="6"/>
  <c r="AR208" i="6"/>
  <c r="U214" i="6"/>
  <c r="AF214" i="6"/>
  <c r="AB217" i="6"/>
  <c r="AM217" i="6"/>
  <c r="Q217" i="6"/>
  <c r="AN228" i="6"/>
  <c r="R228" i="6"/>
  <c r="AE242" i="6"/>
  <c r="T242" i="6"/>
  <c r="AB247" i="6"/>
  <c r="AB253" i="6"/>
  <c r="Q253" i="6"/>
  <c r="R259" i="6"/>
  <c r="AN259" i="6"/>
  <c r="Q282" i="6"/>
  <c r="AM282" i="6"/>
  <c r="Y296" i="6"/>
  <c r="AC300" i="6"/>
  <c r="R300" i="6"/>
  <c r="AQ314" i="6"/>
  <c r="AF314" i="6"/>
  <c r="U314" i="6"/>
  <c r="AA329" i="6"/>
  <c r="AA336" i="6"/>
  <c r="P336" i="6"/>
  <c r="AF338" i="6"/>
  <c r="AQ338" i="6"/>
  <c r="U338" i="6"/>
  <c r="AG352" i="6"/>
  <c r="V352" i="6"/>
  <c r="AR352" i="6"/>
  <c r="AM357" i="6"/>
  <c r="Z362" i="6"/>
  <c r="AG370" i="6"/>
  <c r="V370" i="6"/>
  <c r="AB376" i="6"/>
  <c r="Q376" i="6"/>
  <c r="AI397" i="6"/>
  <c r="X397" i="6"/>
  <c r="V408" i="6"/>
  <c r="AG408" i="6"/>
  <c r="N419" i="6"/>
  <c r="AJ419" i="6"/>
  <c r="Y419" i="6"/>
  <c r="AO430" i="6"/>
  <c r="S430" i="6"/>
  <c r="AH448" i="6"/>
  <c r="W448" i="6"/>
  <c r="X467" i="6"/>
  <c r="AI467" i="6"/>
  <c r="AT467" i="6"/>
  <c r="Q470" i="6"/>
  <c r="AB470" i="6"/>
  <c r="AL494" i="6"/>
  <c r="P494" i="6"/>
  <c r="AI515" i="6"/>
  <c r="AT515" i="6"/>
  <c r="X515" i="6"/>
  <c r="AH605" i="6"/>
  <c r="W605" i="6"/>
  <c r="AS605" i="6"/>
  <c r="AP41" i="6"/>
  <c r="AL64" i="6"/>
  <c r="AK68" i="6"/>
  <c r="AA90" i="6"/>
  <c r="AA15" i="6"/>
  <c r="AM16" i="6"/>
  <c r="AK27" i="6"/>
  <c r="AR41" i="6"/>
  <c r="AL68" i="6"/>
  <c r="AK71" i="6"/>
  <c r="AB90" i="6"/>
  <c r="Z108" i="6"/>
  <c r="AJ111" i="6"/>
  <c r="AP115" i="6"/>
  <c r="AP117" i="6"/>
  <c r="Z119" i="6"/>
  <c r="AJ126" i="6"/>
  <c r="X128" i="6"/>
  <c r="AO160" i="6"/>
  <c r="AD160" i="6"/>
  <c r="AP164" i="6"/>
  <c r="AP166" i="6"/>
  <c r="T166" i="6"/>
  <c r="AP168" i="6"/>
  <c r="W181" i="6"/>
  <c r="X206" i="6"/>
  <c r="AG214" i="6"/>
  <c r="V214" i="6"/>
  <c r="R218" i="6"/>
  <c r="AN218" i="6"/>
  <c r="AC218" i="6"/>
  <c r="AK224" i="6"/>
  <c r="Z238" i="6"/>
  <c r="AK238" i="6"/>
  <c r="AO269" i="6"/>
  <c r="S269" i="6"/>
  <c r="AE274" i="6"/>
  <c r="T274" i="6"/>
  <c r="P285" i="6"/>
  <c r="AL285" i="6"/>
  <c r="AH286" i="6"/>
  <c r="W286" i="6"/>
  <c r="AB303" i="6"/>
  <c r="Q303" i="6"/>
  <c r="AK304" i="6"/>
  <c r="Z304" i="6"/>
  <c r="AN318" i="6"/>
  <c r="T321" i="6"/>
  <c r="AP321" i="6"/>
  <c r="V323" i="6"/>
  <c r="AG323" i="6"/>
  <c r="AE328" i="6"/>
  <c r="T328" i="6"/>
  <c r="AL336" i="6"/>
  <c r="X351" i="6"/>
  <c r="X358" i="6"/>
  <c r="Y369" i="6"/>
  <c r="AM376" i="6"/>
  <c r="AR390" i="6"/>
  <c r="AG390" i="6"/>
  <c r="V390" i="6"/>
  <c r="N416" i="6"/>
  <c r="Y416" i="6"/>
  <c r="P441" i="6"/>
  <c r="AL441" i="6"/>
  <c r="Z441" i="6"/>
  <c r="Q447" i="6"/>
  <c r="AM447" i="6"/>
  <c r="AE497" i="6"/>
  <c r="T497" i="6"/>
  <c r="AD498" i="6"/>
  <c r="S498" i="6"/>
  <c r="AN513" i="6"/>
  <c r="AC513" i="6"/>
  <c r="R513" i="6"/>
  <c r="S579" i="6"/>
  <c r="AO579" i="6"/>
  <c r="AF600" i="6"/>
  <c r="U600" i="6"/>
  <c r="AT651" i="6"/>
  <c r="AI651" i="6"/>
  <c r="X651" i="6"/>
  <c r="AR155" i="6"/>
  <c r="AO192" i="6"/>
  <c r="S209" i="6"/>
  <c r="AO215" i="6"/>
  <c r="AM236" i="6"/>
  <c r="AT241" i="6"/>
  <c r="O242" i="6"/>
  <c r="AT249" i="6"/>
  <c r="Y254" i="6"/>
  <c r="AM257" i="6"/>
  <c r="Q258" i="6"/>
  <c r="AH259" i="6"/>
  <c r="AS262" i="6"/>
  <c r="R263" i="6"/>
  <c r="U267" i="6"/>
  <c r="O275" i="6"/>
  <c r="T284" i="6"/>
  <c r="N286" i="6"/>
  <c r="S293" i="6"/>
  <c r="AP297" i="6"/>
  <c r="R299" i="6"/>
  <c r="AQ305" i="6"/>
  <c r="O306" i="6"/>
  <c r="R310" i="6"/>
  <c r="R312" i="6"/>
  <c r="R314" i="6"/>
  <c r="O325" i="6"/>
  <c r="Q328" i="6"/>
  <c r="AB329" i="6"/>
  <c r="Z331" i="6"/>
  <c r="AD345" i="6"/>
  <c r="N347" i="6"/>
  <c r="AR351" i="6"/>
  <c r="AG356" i="6"/>
  <c r="P371" i="6"/>
  <c r="AA371" i="6"/>
  <c r="AM371" i="6"/>
  <c r="R377" i="6"/>
  <c r="AE379" i="6"/>
  <c r="U388" i="6"/>
  <c r="AF388" i="6"/>
  <c r="O390" i="6"/>
  <c r="AR391" i="6"/>
  <c r="R392" i="6"/>
  <c r="AQ393" i="6"/>
  <c r="O397" i="6"/>
  <c r="AM398" i="6"/>
  <c r="Q398" i="6"/>
  <c r="R411" i="6"/>
  <c r="AB416" i="6"/>
  <c r="Q416" i="6"/>
  <c r="AR420" i="6"/>
  <c r="AG420" i="6"/>
  <c r="P425" i="6"/>
  <c r="AL428" i="6"/>
  <c r="AA428" i="6"/>
  <c r="V438" i="6"/>
  <c r="AR438" i="6"/>
  <c r="AG438" i="6"/>
  <c r="Z442" i="6"/>
  <c r="O442" i="6"/>
  <c r="AN451" i="6"/>
  <c r="AC451" i="6"/>
  <c r="R451" i="6"/>
  <c r="AK459" i="6"/>
  <c r="Z459" i="6"/>
  <c r="AC464" i="6"/>
  <c r="AN464" i="6"/>
  <c r="R470" i="6"/>
  <c r="AN470" i="6"/>
  <c r="O471" i="6"/>
  <c r="AK471" i="6"/>
  <c r="Z471" i="6"/>
  <c r="AA472" i="6"/>
  <c r="Y492" i="6"/>
  <c r="AL503" i="6"/>
  <c r="Y512" i="6"/>
  <c r="AJ512" i="6"/>
  <c r="AN527" i="6"/>
  <c r="R527" i="6"/>
  <c r="AN532" i="6"/>
  <c r="N533" i="6"/>
  <c r="AQ534" i="6"/>
  <c r="AF534" i="6"/>
  <c r="U534" i="6"/>
  <c r="W551" i="6"/>
  <c r="AH551" i="6"/>
  <c r="X555" i="6"/>
  <c r="AT555" i="6"/>
  <c r="AI555" i="6"/>
  <c r="Y558" i="6"/>
  <c r="AJ558" i="6"/>
  <c r="AA558" i="6"/>
  <c r="AS559" i="6"/>
  <c r="W559" i="6"/>
  <c r="AI569" i="6"/>
  <c r="AT569" i="6"/>
  <c r="AQ608" i="6"/>
  <c r="U608" i="6"/>
  <c r="AF608" i="6"/>
  <c r="T611" i="6"/>
  <c r="AE611" i="6"/>
  <c r="AP611" i="6"/>
  <c r="AO623" i="6"/>
  <c r="S623" i="6"/>
  <c r="AD633" i="6"/>
  <c r="S633" i="6"/>
  <c r="AO643" i="6"/>
  <c r="AD643" i="6"/>
  <c r="S643" i="6"/>
  <c r="Z645" i="6"/>
  <c r="AK645" i="6"/>
  <c r="AT652" i="6"/>
  <c r="AI652" i="6"/>
  <c r="X652" i="6"/>
  <c r="P681" i="6"/>
  <c r="AL681" i="6"/>
  <c r="S684" i="6"/>
  <c r="AO684" i="6"/>
  <c r="AD684" i="6"/>
  <c r="AH750" i="6"/>
  <c r="W750" i="6"/>
  <c r="AS750" i="6"/>
  <c r="Z240" i="6"/>
  <c r="P246" i="6"/>
  <c r="Z280" i="6"/>
  <c r="N295" i="6"/>
  <c r="AQ297" i="6"/>
  <c r="O300" i="6"/>
  <c r="AF304" i="6"/>
  <c r="AB307" i="6"/>
  <c r="Z310" i="6"/>
  <c r="AF315" i="6"/>
  <c r="O319" i="6"/>
  <c r="R328" i="6"/>
  <c r="AA342" i="6"/>
  <c r="P347" i="6"/>
  <c r="AL358" i="6"/>
  <c r="AA358" i="6"/>
  <c r="AC374" i="6"/>
  <c r="R374" i="6"/>
  <c r="V388" i="6"/>
  <c r="AR388" i="6"/>
  <c r="AA402" i="6"/>
  <c r="AL402" i="6"/>
  <c r="AK405" i="6"/>
  <c r="O405" i="6"/>
  <c r="Z405" i="6"/>
  <c r="AF406" i="6"/>
  <c r="U406" i="6"/>
  <c r="O408" i="6"/>
  <c r="AK408" i="6"/>
  <c r="Z408" i="6"/>
  <c r="AO433" i="6"/>
  <c r="S433" i="6"/>
  <c r="AJ472" i="6"/>
  <c r="AN485" i="6"/>
  <c r="R485" i="6"/>
  <c r="O501" i="6"/>
  <c r="AQ502" i="6"/>
  <c r="AF502" i="6"/>
  <c r="U502" i="6"/>
  <c r="V506" i="6"/>
  <c r="AR506" i="6"/>
  <c r="S511" i="6"/>
  <c r="AO511" i="6"/>
  <c r="AK521" i="6"/>
  <c r="O521" i="6"/>
  <c r="AT522" i="6"/>
  <c r="AI522" i="6"/>
  <c r="X522" i="6"/>
  <c r="AO525" i="6"/>
  <c r="AL528" i="6"/>
  <c r="AA528" i="6"/>
  <c r="AI551" i="6"/>
  <c r="X551" i="6"/>
  <c r="AT551" i="6"/>
  <c r="AN557" i="6"/>
  <c r="AC557" i="6"/>
  <c r="AT559" i="6"/>
  <c r="AI559" i="6"/>
  <c r="X559" i="6"/>
  <c r="U570" i="6"/>
  <c r="AF570" i="6"/>
  <c r="AS689" i="6"/>
  <c r="W689" i="6"/>
  <c r="AC747" i="6"/>
  <c r="R747" i="6"/>
  <c r="AN747" i="6"/>
  <c r="AL797" i="6"/>
  <c r="P797" i="6"/>
  <c r="AA240" i="6"/>
  <c r="O253" i="6"/>
  <c r="AA256" i="6"/>
  <c r="AB277" i="6"/>
  <c r="AA289" i="6"/>
  <c r="AG290" i="6"/>
  <c r="O294" i="6"/>
  <c r="AF296" i="6"/>
  <c r="AT297" i="6"/>
  <c r="AC310" i="6"/>
  <c r="Z319" i="6"/>
  <c r="AI336" i="6"/>
  <c r="AT336" i="6"/>
  <c r="Y347" i="6"/>
  <c r="Q358" i="6"/>
  <c r="AM358" i="6"/>
  <c r="AQ362" i="6"/>
  <c r="U362" i="6"/>
  <c r="AB375" i="6"/>
  <c r="AG386" i="6"/>
  <c r="AR386" i="6"/>
  <c r="AA387" i="6"/>
  <c r="AL387" i="6"/>
  <c r="P387" i="6"/>
  <c r="Z399" i="6"/>
  <c r="O399" i="6"/>
  <c r="AB402" i="6"/>
  <c r="AM402" i="6"/>
  <c r="T404" i="6"/>
  <c r="AP404" i="6"/>
  <c r="AE404" i="6"/>
  <c r="AA405" i="6"/>
  <c r="AQ413" i="6"/>
  <c r="AF413" i="6"/>
  <c r="U413" i="6"/>
  <c r="AM422" i="6"/>
  <c r="AF427" i="6"/>
  <c r="AQ427" i="6"/>
  <c r="AS443" i="6"/>
  <c r="W443" i="6"/>
  <c r="T446" i="6"/>
  <c r="AP446" i="6"/>
  <c r="AE446" i="6"/>
  <c r="O449" i="6"/>
  <c r="W473" i="6"/>
  <c r="AS473" i="6"/>
  <c r="AH473" i="6"/>
  <c r="AO491" i="6"/>
  <c r="S491" i="6"/>
  <c r="V510" i="6"/>
  <c r="AR510" i="6"/>
  <c r="AG510" i="6"/>
  <c r="Z519" i="6"/>
  <c r="AE566" i="6"/>
  <c r="T566" i="6"/>
  <c r="AP566" i="6"/>
  <c r="AN590" i="6"/>
  <c r="R590" i="6"/>
  <c r="AD627" i="6"/>
  <c r="AO627" i="6"/>
  <c r="S627" i="6"/>
  <c r="AN648" i="6"/>
  <c r="R648" i="6"/>
  <c r="T730" i="6"/>
  <c r="AP730" i="6"/>
  <c r="AE730" i="6"/>
  <c r="AK733" i="6"/>
  <c r="Z733" i="6"/>
  <c r="AN736" i="6"/>
  <c r="R736" i="6"/>
  <c r="AC736" i="6"/>
  <c r="AF784" i="6"/>
  <c r="AQ784" i="6"/>
  <c r="U784" i="6"/>
  <c r="AA229" i="6"/>
  <c r="Z231" i="6"/>
  <c r="AN232" i="6"/>
  <c r="Z242" i="6"/>
  <c r="Y246" i="6"/>
  <c r="Z263" i="6"/>
  <c r="AV274" i="6"/>
  <c r="AQ281" i="6"/>
  <c r="AP304" i="6"/>
  <c r="Z306" i="6"/>
  <c r="AL312" i="6"/>
  <c r="Z328" i="6"/>
  <c r="AA347" i="6"/>
  <c r="AO356" i="6"/>
  <c r="AR362" i="6"/>
  <c r="N363" i="6"/>
  <c r="AM368" i="6"/>
  <c r="AB368" i="6"/>
  <c r="AA377" i="6"/>
  <c r="AL377" i="6"/>
  <c r="AP379" i="6"/>
  <c r="AB405" i="6"/>
  <c r="AA412" i="6"/>
  <c r="AM428" i="6"/>
  <c r="X429" i="6"/>
  <c r="AI429" i="6"/>
  <c r="Z445" i="6"/>
  <c r="U450" i="6"/>
  <c r="AQ450" i="6"/>
  <c r="AF450" i="6"/>
  <c r="N461" i="6"/>
  <c r="AJ461" i="6"/>
  <c r="Y461" i="6"/>
  <c r="U462" i="6"/>
  <c r="AQ462" i="6"/>
  <c r="AF462" i="6"/>
  <c r="AQ484" i="6"/>
  <c r="AF484" i="6"/>
  <c r="AP495" i="6"/>
  <c r="T495" i="6"/>
  <c r="Z501" i="6"/>
  <c r="AT506" i="6"/>
  <c r="X506" i="6"/>
  <c r="AI506" i="6"/>
  <c r="Y509" i="6"/>
  <c r="AH510" i="6"/>
  <c r="W510" i="6"/>
  <c r="AE515" i="6"/>
  <c r="AP515" i="6"/>
  <c r="AK533" i="6"/>
  <c r="AA538" i="6"/>
  <c r="AL538" i="6"/>
  <c r="AN563" i="6"/>
  <c r="AC563" i="6"/>
  <c r="AO590" i="6"/>
  <c r="AD590" i="6"/>
  <c r="S590" i="6"/>
  <c r="AL607" i="6"/>
  <c r="P607" i="6"/>
  <c r="AM676" i="6"/>
  <c r="AB676" i="6"/>
  <c r="Q676" i="6"/>
  <c r="AF731" i="6"/>
  <c r="U731" i="6"/>
  <c r="AQ731" i="6"/>
  <c r="AG784" i="6"/>
  <c r="V784" i="6"/>
  <c r="AR784" i="6"/>
  <c r="AJ787" i="6"/>
  <c r="AF790" i="6"/>
  <c r="U790" i="6"/>
  <c r="AQ790" i="6"/>
  <c r="AA246" i="6"/>
  <c r="AB250" i="6"/>
  <c r="AM258" i="6"/>
  <c r="AM312" i="6"/>
  <c r="W345" i="6"/>
  <c r="AS345" i="6"/>
  <c r="AL366" i="6"/>
  <c r="U398" i="6"/>
  <c r="AQ398" i="6"/>
  <c r="V401" i="6"/>
  <c r="AG401" i="6"/>
  <c r="AD402" i="6"/>
  <c r="AO402" i="6"/>
  <c r="AJ403" i="6"/>
  <c r="N403" i="6"/>
  <c r="AG404" i="6"/>
  <c r="AR404" i="6"/>
  <c r="AC437" i="6"/>
  <c r="R437" i="6"/>
  <c r="AT441" i="6"/>
  <c r="AI441" i="6"/>
  <c r="AK489" i="6"/>
  <c r="O489" i="6"/>
  <c r="AF490" i="6"/>
  <c r="AQ490" i="6"/>
  <c r="U490" i="6"/>
  <c r="AF495" i="6"/>
  <c r="U495" i="6"/>
  <c r="AQ499" i="6"/>
  <c r="U499" i="6"/>
  <c r="AT510" i="6"/>
  <c r="AI510" i="6"/>
  <c r="X510" i="6"/>
  <c r="AQ516" i="6"/>
  <c r="U516" i="6"/>
  <c r="AN521" i="6"/>
  <c r="AC521" i="6"/>
  <c r="R521" i="6"/>
  <c r="S537" i="6"/>
  <c r="AD537" i="6"/>
  <c r="Z551" i="6"/>
  <c r="AK551" i="6"/>
  <c r="Y587" i="6"/>
  <c r="N587" i="6"/>
  <c r="AQ589" i="6"/>
  <c r="AF589" i="6"/>
  <c r="S617" i="6"/>
  <c r="AO617" i="6"/>
  <c r="AD617" i="6"/>
  <c r="AS623" i="6"/>
  <c r="AH623" i="6"/>
  <c r="W623" i="6"/>
  <c r="AP680" i="6"/>
  <c r="AE680" i="6"/>
  <c r="T680" i="6"/>
  <c r="AD701" i="6"/>
  <c r="S701" i="6"/>
  <c r="AO701" i="6"/>
  <c r="R703" i="6"/>
  <c r="AN703" i="6"/>
  <c r="AC703" i="6"/>
  <c r="V712" i="6"/>
  <c r="AG712" i="6"/>
  <c r="AR727" i="6"/>
  <c r="V727" i="6"/>
  <c r="AG727" i="6"/>
  <c r="V730" i="6"/>
  <c r="AG730" i="6"/>
  <c r="AD164" i="6"/>
  <c r="Y185" i="6"/>
  <c r="BF185" i="6" s="1"/>
  <c r="CM185" i="6" s="1"/>
  <c r="Y187" i="6"/>
  <c r="X223" i="6"/>
  <c r="AI237" i="6"/>
  <c r="V241" i="6"/>
  <c r="AL242" i="6"/>
  <c r="X253" i="6"/>
  <c r="AN258" i="6"/>
  <c r="AN263" i="6"/>
  <c r="Z266" i="6"/>
  <c r="AS290" i="6"/>
  <c r="AN312" i="6"/>
  <c r="AP315" i="6"/>
  <c r="AQ323" i="6"/>
  <c r="AM328" i="6"/>
  <c r="N330" i="6"/>
  <c r="AU330" i="6" s="1"/>
  <c r="CB330" i="6" s="1"/>
  <c r="AJ330" i="6"/>
  <c r="Y330" i="6"/>
  <c r="X332" i="6"/>
  <c r="AG337" i="6"/>
  <c r="AR337" i="6"/>
  <c r="T342" i="6"/>
  <c r="AP342" i="6"/>
  <c r="AK344" i="6"/>
  <c r="R370" i="6"/>
  <c r="AN370" i="6"/>
  <c r="AL372" i="6"/>
  <c r="X380" i="6"/>
  <c r="AS385" i="6"/>
  <c r="X395" i="6"/>
  <c r="AK397" i="6"/>
  <c r="AL405" i="6"/>
  <c r="O409" i="6"/>
  <c r="AK409" i="6"/>
  <c r="AL412" i="6"/>
  <c r="AI413" i="6"/>
  <c r="X413" i="6"/>
  <c r="AH421" i="6"/>
  <c r="AS421" i="6"/>
  <c r="V423" i="6"/>
  <c r="Z426" i="6"/>
  <c r="O426" i="6"/>
  <c r="AI427" i="6"/>
  <c r="AT427" i="6"/>
  <c r="AT429" i="6"/>
  <c r="AA432" i="6"/>
  <c r="AK445" i="6"/>
  <c r="W446" i="6"/>
  <c r="AH446" i="6"/>
  <c r="P449" i="6"/>
  <c r="AL449" i="6"/>
  <c r="Z449" i="6"/>
  <c r="Y454" i="6"/>
  <c r="AH484" i="6"/>
  <c r="W484" i="6"/>
  <c r="AS484" i="6"/>
  <c r="AG499" i="6"/>
  <c r="V499" i="6"/>
  <c r="AD505" i="6"/>
  <c r="S505" i="6"/>
  <c r="V508" i="6"/>
  <c r="AR508" i="6"/>
  <c r="AJ509" i="6"/>
  <c r="AK519" i="6"/>
  <c r="AH536" i="6"/>
  <c r="AS536" i="6"/>
  <c r="AE537" i="6"/>
  <c r="T537" i="6"/>
  <c r="R542" i="6"/>
  <c r="AN542" i="6"/>
  <c r="AC542" i="6"/>
  <c r="P543" i="6"/>
  <c r="AL543" i="6"/>
  <c r="AA543" i="6"/>
  <c r="AC550" i="6"/>
  <c r="R550" i="6"/>
  <c r="AE563" i="6"/>
  <c r="T563" i="6"/>
  <c r="AP563" i="6"/>
  <c r="AN583" i="6"/>
  <c r="R583" i="6"/>
  <c r="AN586" i="6"/>
  <c r="R586" i="6"/>
  <c r="AP601" i="6"/>
  <c r="T601" i="6"/>
  <c r="V605" i="6"/>
  <c r="AR605" i="6"/>
  <c r="AJ663" i="6"/>
  <c r="Y663" i="6"/>
  <c r="N663" i="6"/>
  <c r="AJ673" i="6"/>
  <c r="Y673" i="6"/>
  <c r="T701" i="6"/>
  <c r="AP701" i="6"/>
  <c r="AB715" i="6"/>
  <c r="Q715" i="6"/>
  <c r="U718" i="6"/>
  <c r="AF718" i="6"/>
  <c r="AH348" i="6"/>
  <c r="AT359" i="6"/>
  <c r="AF384" i="6"/>
  <c r="Y396" i="6"/>
  <c r="AE425" i="6"/>
  <c r="AG427" i="6"/>
  <c r="AA429" i="6"/>
  <c r="AR430" i="6"/>
  <c r="AO432" i="6"/>
  <c r="S440" i="6"/>
  <c r="AD441" i="6"/>
  <c r="Q446" i="6"/>
  <c r="AA484" i="6"/>
  <c r="AS485" i="6"/>
  <c r="O486" i="6"/>
  <c r="AR489" i="6"/>
  <c r="N490" i="6"/>
  <c r="AP496" i="6"/>
  <c r="AP503" i="6"/>
  <c r="R506" i="6"/>
  <c r="AF512" i="6"/>
  <c r="AB517" i="6"/>
  <c r="AM517" i="6"/>
  <c r="Q517" i="6"/>
  <c r="AF517" i="6"/>
  <c r="AS531" i="6"/>
  <c r="AH531" i="6"/>
  <c r="AS540" i="6"/>
  <c r="AO543" i="6"/>
  <c r="P544" i="6"/>
  <c r="AQ553" i="6"/>
  <c r="AF553" i="6"/>
  <c r="Y582" i="6"/>
  <c r="AJ582" i="6"/>
  <c r="Y599" i="6"/>
  <c r="AJ599" i="6"/>
  <c r="Q599" i="6"/>
  <c r="AG600" i="6"/>
  <c r="AR600" i="6"/>
  <c r="V600" i="6"/>
  <c r="AN614" i="6"/>
  <c r="W615" i="6"/>
  <c r="AH615" i="6"/>
  <c r="AR627" i="6"/>
  <c r="V627" i="6"/>
  <c r="O631" i="6"/>
  <c r="AK631" i="6"/>
  <c r="AA631" i="6"/>
  <c r="AI636" i="6"/>
  <c r="AT636" i="6"/>
  <c r="W640" i="6"/>
  <c r="AH640" i="6"/>
  <c r="AS640" i="6"/>
  <c r="AS654" i="6"/>
  <c r="AH654" i="6"/>
  <c r="W654" i="6"/>
  <c r="AM660" i="6"/>
  <c r="U680" i="6"/>
  <c r="AF680" i="6"/>
  <c r="AF708" i="6"/>
  <c r="U708" i="6"/>
  <c r="AC729" i="6"/>
  <c r="AG744" i="6"/>
  <c r="AR744" i="6"/>
  <c r="V744" i="6"/>
  <c r="AD747" i="6"/>
  <c r="AO747" i="6"/>
  <c r="AL770" i="6"/>
  <c r="AA770" i="6"/>
  <c r="AM775" i="6"/>
  <c r="W776" i="6"/>
  <c r="AH776" i="6"/>
  <c r="P806" i="6"/>
  <c r="AL806" i="6"/>
  <c r="AA806" i="6"/>
  <c r="P864" i="6"/>
  <c r="AL864" i="6"/>
  <c r="AA864" i="6"/>
  <c r="AR882" i="6"/>
  <c r="AG882" i="6"/>
  <c r="V882" i="6"/>
  <c r="Y898" i="6"/>
  <c r="AJ898" i="6"/>
  <c r="AC414" i="6"/>
  <c r="AP432" i="6"/>
  <c r="O437" i="6"/>
  <c r="P443" i="6"/>
  <c r="N448" i="6"/>
  <c r="Z453" i="6"/>
  <c r="O453" i="6"/>
  <c r="Z457" i="6"/>
  <c r="AL473" i="6"/>
  <c r="U491" i="6"/>
  <c r="AQ491" i="6"/>
  <c r="Q522" i="6"/>
  <c r="AB522" i="6"/>
  <c r="AF526" i="6"/>
  <c r="N539" i="6"/>
  <c r="AQ550" i="6"/>
  <c r="U550" i="6"/>
  <c r="N559" i="6"/>
  <c r="Y559" i="6"/>
  <c r="AR561" i="6"/>
  <c r="AG561" i="6"/>
  <c r="R562" i="6"/>
  <c r="AN562" i="6"/>
  <c r="AG573" i="6"/>
  <c r="V573" i="6"/>
  <c r="AM592" i="6"/>
  <c r="AO608" i="6"/>
  <c r="Y620" i="6"/>
  <c r="AS627" i="6"/>
  <c r="AH627" i="6"/>
  <c r="W627" i="6"/>
  <c r="S630" i="6"/>
  <c r="AD630" i="6"/>
  <c r="AB631" i="6"/>
  <c r="AS632" i="6"/>
  <c r="W632" i="6"/>
  <c r="AJ647" i="6"/>
  <c r="Y647" i="6"/>
  <c r="AK653" i="6"/>
  <c r="O653" i="6"/>
  <c r="AI725" i="6"/>
  <c r="X725" i="6"/>
  <c r="AT725" i="6"/>
  <c r="AM726" i="6"/>
  <c r="Q726" i="6"/>
  <c r="AT730" i="6"/>
  <c r="X730" i="6"/>
  <c r="AC743" i="6"/>
  <c r="W744" i="6"/>
  <c r="AS744" i="6"/>
  <c r="T747" i="6"/>
  <c r="AP747" i="6"/>
  <c r="AM749" i="6"/>
  <c r="AB749" i="6"/>
  <c r="AJ750" i="6"/>
  <c r="AO775" i="6"/>
  <c r="AF804" i="6"/>
  <c r="AQ804" i="6"/>
  <c r="AI858" i="6"/>
  <c r="AT858" i="6"/>
  <c r="AQ859" i="6"/>
  <c r="U859" i="6"/>
  <c r="AL429" i="6"/>
  <c r="AO434" i="6"/>
  <c r="AA455" i="6"/>
  <c r="AF468" i="6"/>
  <c r="AQ468" i="6"/>
  <c r="O493" i="6"/>
  <c r="AK493" i="6"/>
  <c r="AL506" i="6"/>
  <c r="AN530" i="6"/>
  <c r="AQ546" i="6"/>
  <c r="AF546" i="6"/>
  <c r="AS553" i="6"/>
  <c r="W553" i="6"/>
  <c r="AA556" i="6"/>
  <c r="P556" i="6"/>
  <c r="AH561" i="6"/>
  <c r="AS561" i="6"/>
  <c r="W561" i="6"/>
  <c r="V564" i="6"/>
  <c r="AG564" i="6"/>
  <c r="AH573" i="6"/>
  <c r="W573" i="6"/>
  <c r="W577" i="6"/>
  <c r="AH577" i="6"/>
  <c r="AF584" i="6"/>
  <c r="AQ584" i="6"/>
  <c r="U584" i="6"/>
  <c r="AE588" i="6"/>
  <c r="T588" i="6"/>
  <c r="Y593" i="6"/>
  <c r="N593" i="6"/>
  <c r="AJ593" i="6"/>
  <c r="S619" i="6"/>
  <c r="AD619" i="6"/>
  <c r="AB626" i="6"/>
  <c r="AM626" i="6"/>
  <c r="AO641" i="6"/>
  <c r="S641" i="6"/>
  <c r="AK642" i="6"/>
  <c r="Y661" i="6"/>
  <c r="AJ661" i="6"/>
  <c r="AD677" i="6"/>
  <c r="AO677" i="6"/>
  <c r="S677" i="6"/>
  <c r="AA743" i="6"/>
  <c r="P743" i="6"/>
  <c r="AI744" i="6"/>
  <c r="AT744" i="6"/>
  <c r="X744" i="6"/>
  <c r="AM808" i="6"/>
  <c r="X407" i="6"/>
  <c r="AP434" i="6"/>
  <c r="AD440" i="6"/>
  <c r="AM446" i="6"/>
  <c r="AD452" i="6"/>
  <c r="AO452" i="6"/>
  <c r="Y465" i="6"/>
  <c r="N470" i="6"/>
  <c r="Y474" i="6"/>
  <c r="Y477" i="6"/>
  <c r="N477" i="6"/>
  <c r="AK479" i="6"/>
  <c r="Z486" i="6"/>
  <c r="AN499" i="6"/>
  <c r="R499" i="6"/>
  <c r="AN506" i="6"/>
  <c r="AO508" i="6"/>
  <c r="AL520" i="6"/>
  <c r="X523" i="6"/>
  <c r="AF528" i="6"/>
  <c r="AP538" i="6"/>
  <c r="AE538" i="6"/>
  <c r="Y539" i="6"/>
  <c r="Z544" i="6"/>
  <c r="AP548" i="6"/>
  <c r="T548" i="6"/>
  <c r="AL556" i="6"/>
  <c r="AH564" i="6"/>
  <c r="W564" i="6"/>
  <c r="AI573" i="6"/>
  <c r="X573" i="6"/>
  <c r="AF588" i="6"/>
  <c r="U588" i="6"/>
  <c r="AE598" i="6"/>
  <c r="T598" i="6"/>
  <c r="AB599" i="6"/>
  <c r="AG602" i="6"/>
  <c r="AR602" i="6"/>
  <c r="V602" i="6"/>
  <c r="AE603" i="6"/>
  <c r="T603" i="6"/>
  <c r="Z620" i="6"/>
  <c r="O620" i="6"/>
  <c r="AJ620" i="6"/>
  <c r="AC631" i="6"/>
  <c r="R631" i="6"/>
  <c r="AM631" i="6"/>
  <c r="AQ668" i="6"/>
  <c r="AF668" i="6"/>
  <c r="U668" i="6"/>
  <c r="AT680" i="6"/>
  <c r="AI680" i="6"/>
  <c r="X680" i="6"/>
  <c r="U686" i="6"/>
  <c r="AQ686" i="6"/>
  <c r="AF686" i="6"/>
  <c r="AH698" i="6"/>
  <c r="W698" i="6"/>
  <c r="AS698" i="6"/>
  <c r="N719" i="6"/>
  <c r="Y719" i="6"/>
  <c r="AJ719" i="6"/>
  <c r="AS720" i="6"/>
  <c r="AH720" i="6"/>
  <c r="AF721" i="6"/>
  <c r="U721" i="6"/>
  <c r="AQ721" i="6"/>
  <c r="AP763" i="6"/>
  <c r="AN775" i="6"/>
  <c r="AC775" i="6"/>
  <c r="U805" i="6"/>
  <c r="AF805" i="6"/>
  <c r="Y809" i="6"/>
  <c r="N809" i="6"/>
  <c r="AJ809" i="6"/>
  <c r="T810" i="6"/>
  <c r="AP810" i="6"/>
  <c r="AE810" i="6"/>
  <c r="AC843" i="6"/>
  <c r="AN843" i="6"/>
  <c r="R843" i="6"/>
  <c r="AJ858" i="6"/>
  <c r="Y858" i="6"/>
  <c r="S865" i="6"/>
  <c r="AO865" i="6"/>
  <c r="AF444" i="6"/>
  <c r="AQ444" i="6"/>
  <c r="AT458" i="6"/>
  <c r="AI458" i="6"/>
  <c r="AT483" i="6"/>
  <c r="X483" i="6"/>
  <c r="Y523" i="6"/>
  <c r="AP530" i="6"/>
  <c r="T530" i="6"/>
  <c r="AT564" i="6"/>
  <c r="AI564" i="6"/>
  <c r="X564" i="6"/>
  <c r="AB579" i="6"/>
  <c r="Q579" i="6"/>
  <c r="AH584" i="6"/>
  <c r="AS584" i="6"/>
  <c r="W584" i="6"/>
  <c r="AA586" i="6"/>
  <c r="P586" i="6"/>
  <c r="S592" i="6"/>
  <c r="AO592" i="6"/>
  <c r="AQ603" i="6"/>
  <c r="U603" i="6"/>
  <c r="AM639" i="6"/>
  <c r="Q639" i="6"/>
  <c r="Z640" i="6"/>
  <c r="AK640" i="6"/>
  <c r="AC646" i="6"/>
  <c r="AN646" i="6"/>
  <c r="R646" i="6"/>
  <c r="AF659" i="6"/>
  <c r="AQ659" i="6"/>
  <c r="U659" i="6"/>
  <c r="AD660" i="6"/>
  <c r="AO660" i="6"/>
  <c r="S660" i="6"/>
  <c r="AN666" i="6"/>
  <c r="R666" i="6"/>
  <c r="T678" i="6"/>
  <c r="AE678" i="6"/>
  <c r="AI685" i="6"/>
  <c r="X685" i="6"/>
  <c r="AT685" i="6"/>
  <c r="Z693" i="6"/>
  <c r="O693" i="6"/>
  <c r="W694" i="6"/>
  <c r="AH694" i="6"/>
  <c r="O719" i="6"/>
  <c r="Z719" i="6"/>
  <c r="Z725" i="6"/>
  <c r="AK725" i="6"/>
  <c r="AE742" i="6"/>
  <c r="AP742" i="6"/>
  <c r="T742" i="6"/>
  <c r="Z745" i="6"/>
  <c r="O745" i="6"/>
  <c r="AG758" i="6"/>
  <c r="AR758" i="6"/>
  <c r="AE774" i="6"/>
  <c r="AP774" i="6"/>
  <c r="T774" i="6"/>
  <c r="AI797" i="6"/>
  <c r="AT797" i="6"/>
  <c r="AK802" i="6"/>
  <c r="AF810" i="6"/>
  <c r="U810" i="6"/>
  <c r="AQ810" i="6"/>
  <c r="AG831" i="6"/>
  <c r="AR831" i="6"/>
  <c r="V831" i="6"/>
  <c r="S837" i="6"/>
  <c r="AO837" i="6"/>
  <c r="AD837" i="6"/>
  <c r="AQ852" i="6"/>
  <c r="AF852" i="6"/>
  <c r="U852" i="6"/>
  <c r="AI859" i="6"/>
  <c r="X859" i="6"/>
  <c r="AT859" i="6"/>
  <c r="Y367" i="6"/>
  <c r="AP382" i="6"/>
  <c r="AR414" i="6"/>
  <c r="V422" i="6"/>
  <c r="AB437" i="6"/>
  <c r="AN440" i="6"/>
  <c r="AL455" i="6"/>
  <c r="W456" i="6"/>
  <c r="AM459" i="6"/>
  <c r="AQ471" i="6"/>
  <c r="U472" i="6"/>
  <c r="AK480" i="6"/>
  <c r="Z480" i="6"/>
  <c r="AQ492" i="6"/>
  <c r="U492" i="6"/>
  <c r="AJ493" i="6"/>
  <c r="AL497" i="6"/>
  <c r="AH501" i="6"/>
  <c r="W501" i="6"/>
  <c r="Z505" i="6"/>
  <c r="Z513" i="6"/>
  <c r="AK523" i="6"/>
  <c r="AA527" i="6"/>
  <c r="AP528" i="6"/>
  <c r="X535" i="6"/>
  <c r="AN544" i="6"/>
  <c r="AC544" i="6"/>
  <c r="AB563" i="6"/>
  <c r="Q563" i="6"/>
  <c r="Y567" i="6"/>
  <c r="AN579" i="6"/>
  <c r="R579" i="6"/>
  <c r="AT584" i="6"/>
  <c r="AI584" i="6"/>
  <c r="X584" i="6"/>
  <c r="AH588" i="6"/>
  <c r="W588" i="6"/>
  <c r="AJ612" i="6"/>
  <c r="AN639" i="6"/>
  <c r="R639" i="6"/>
  <c r="AF665" i="6"/>
  <c r="AQ665" i="6"/>
  <c r="U665" i="6"/>
  <c r="AM684" i="6"/>
  <c r="Q684" i="6"/>
  <c r="AB684" i="6"/>
  <c r="AH686" i="6"/>
  <c r="AS686" i="6"/>
  <c r="W686" i="6"/>
  <c r="AD691" i="6"/>
  <c r="S691" i="6"/>
  <c r="AO691" i="6"/>
  <c r="AK693" i="6"/>
  <c r="S723" i="6"/>
  <c r="AO723" i="6"/>
  <c r="AD723" i="6"/>
  <c r="W737" i="6"/>
  <c r="AH737" i="6"/>
  <c r="AA745" i="6"/>
  <c r="AL745" i="6"/>
  <c r="X753" i="6"/>
  <c r="AT753" i="6"/>
  <c r="AH758" i="6"/>
  <c r="AS758" i="6"/>
  <c r="Z764" i="6"/>
  <c r="AK764" i="6"/>
  <c r="AR773" i="6"/>
  <c r="V773" i="6"/>
  <c r="U798" i="6"/>
  <c r="AF798" i="6"/>
  <c r="AQ798" i="6"/>
  <c r="AA802" i="6"/>
  <c r="P802" i="6"/>
  <c r="AL802" i="6"/>
  <c r="AE837" i="6"/>
  <c r="T837" i="6"/>
  <c r="AP837" i="6"/>
  <c r="Z851" i="6"/>
  <c r="O851" i="6"/>
  <c r="AK851" i="6"/>
  <c r="AK465" i="6"/>
  <c r="R469" i="6"/>
  <c r="Z474" i="6"/>
  <c r="AR504" i="6"/>
  <c r="AO514" i="6"/>
  <c r="AN520" i="6"/>
  <c r="R541" i="6"/>
  <c r="U551" i="6"/>
  <c r="O553" i="6"/>
  <c r="P566" i="6"/>
  <c r="O571" i="6"/>
  <c r="AN574" i="6"/>
  <c r="R577" i="6"/>
  <c r="AC578" i="6"/>
  <c r="AA580" i="6"/>
  <c r="AA582" i="6"/>
  <c r="Z587" i="6"/>
  <c r="AD589" i="6"/>
  <c r="AB593" i="6"/>
  <c r="X596" i="6"/>
  <c r="AT596" i="6"/>
  <c r="T605" i="6"/>
  <c r="AB609" i="6"/>
  <c r="O611" i="6"/>
  <c r="AP618" i="6"/>
  <c r="P621" i="6"/>
  <c r="AP626" i="6"/>
  <c r="AM629" i="6"/>
  <c r="O637" i="6"/>
  <c r="AC638" i="6"/>
  <c r="AI643" i="6"/>
  <c r="X643" i="6"/>
  <c r="AB649" i="6"/>
  <c r="Q649" i="6"/>
  <c r="Q652" i="6"/>
  <c r="T655" i="6"/>
  <c r="AE655" i="6"/>
  <c r="S659" i="6"/>
  <c r="AG666" i="6"/>
  <c r="AR666" i="6"/>
  <c r="AO667" i="6"/>
  <c r="Y683" i="6"/>
  <c r="AJ683" i="6"/>
  <c r="AR687" i="6"/>
  <c r="V687" i="6"/>
  <c r="AP690" i="6"/>
  <c r="AN693" i="6"/>
  <c r="R693" i="6"/>
  <c r="AT694" i="6"/>
  <c r="X694" i="6"/>
  <c r="N699" i="6"/>
  <c r="AC701" i="6"/>
  <c r="S703" i="6"/>
  <c r="AO703" i="6"/>
  <c r="AN707" i="6"/>
  <c r="R707" i="6"/>
  <c r="AO707" i="6"/>
  <c r="R709" i="6"/>
  <c r="AQ710" i="6"/>
  <c r="AF710" i="6"/>
  <c r="U710" i="6"/>
  <c r="V728" i="6"/>
  <c r="AR728" i="6"/>
  <c r="AG728" i="6"/>
  <c r="Z738" i="6"/>
  <c r="AK738" i="6"/>
  <c r="AM741" i="6"/>
  <c r="Q741" i="6"/>
  <c r="AO741" i="6"/>
  <c r="R749" i="6"/>
  <c r="AC749" i="6"/>
  <c r="AK750" i="6"/>
  <c r="AT751" i="6"/>
  <c r="AI751" i="6"/>
  <c r="X751" i="6"/>
  <c r="AK755" i="6"/>
  <c r="O755" i="6"/>
  <c r="AS769" i="6"/>
  <c r="AH769" i="6"/>
  <c r="W769" i="6"/>
  <c r="AC777" i="6"/>
  <c r="AQ782" i="6"/>
  <c r="U782" i="6"/>
  <c r="AC808" i="6"/>
  <c r="R808" i="6"/>
  <c r="Y821" i="6"/>
  <c r="AJ821" i="6"/>
  <c r="P821" i="6"/>
  <c r="AA836" i="6"/>
  <c r="AL836" i="6"/>
  <c r="Z898" i="6"/>
  <c r="N908" i="6"/>
  <c r="AJ908" i="6"/>
  <c r="Y908" i="6"/>
  <c r="Z912" i="6"/>
  <c r="AK912" i="6"/>
  <c r="AE980" i="6"/>
  <c r="T980" i="6"/>
  <c r="AP980" i="6"/>
  <c r="AR984" i="6"/>
  <c r="AG984" i="6"/>
  <c r="AG985" i="6"/>
  <c r="V985" i="6"/>
  <c r="AR985" i="6"/>
  <c r="AN634" i="6"/>
  <c r="AO647" i="6"/>
  <c r="N652" i="6"/>
  <c r="AJ652" i="6"/>
  <c r="AB654" i="6"/>
  <c r="AM654" i="6"/>
  <c r="AH662" i="6"/>
  <c r="AS662" i="6"/>
  <c r="Z683" i="6"/>
  <c r="AI695" i="6"/>
  <c r="AT695" i="6"/>
  <c r="AN701" i="6"/>
  <c r="AS732" i="6"/>
  <c r="W732" i="6"/>
  <c r="AH732" i="6"/>
  <c r="AJ739" i="6"/>
  <c r="N739" i="6"/>
  <c r="AF740" i="6"/>
  <c r="AQ740" i="6"/>
  <c r="U740" i="6"/>
  <c r="S749" i="6"/>
  <c r="AO749" i="6"/>
  <c r="AD749" i="6"/>
  <c r="AI769" i="6"/>
  <c r="AT769" i="6"/>
  <c r="X769" i="6"/>
  <c r="V782" i="6"/>
  <c r="AR782" i="6"/>
  <c r="O799" i="6"/>
  <c r="AO808" i="6"/>
  <c r="S808" i="6"/>
  <c r="AD808" i="6"/>
  <c r="O821" i="6"/>
  <c r="AK821" i="6"/>
  <c r="Q836" i="6"/>
  <c r="AM836" i="6"/>
  <c r="N873" i="6"/>
  <c r="Q881" i="6"/>
  <c r="AB881" i="6"/>
  <c r="AM881" i="6"/>
  <c r="X882" i="6"/>
  <c r="AT882" i="6"/>
  <c r="AF891" i="6"/>
  <c r="U891" i="6"/>
  <c r="W979" i="6"/>
  <c r="AS979" i="6"/>
  <c r="AH979" i="6"/>
  <c r="AR562" i="6"/>
  <c r="O563" i="6"/>
  <c r="Z566" i="6"/>
  <c r="P570" i="6"/>
  <c r="Z575" i="6"/>
  <c r="AC577" i="6"/>
  <c r="AN578" i="6"/>
  <c r="AC580" i="6"/>
  <c r="Z598" i="6"/>
  <c r="O606" i="6"/>
  <c r="AH633" i="6"/>
  <c r="AS633" i="6"/>
  <c r="Z637" i="6"/>
  <c r="AD638" i="6"/>
  <c r="AO638" i="6"/>
  <c r="S638" i="6"/>
  <c r="AN642" i="6"/>
  <c r="R642" i="6"/>
  <c r="AP647" i="6"/>
  <c r="AN661" i="6"/>
  <c r="AA683" i="6"/>
  <c r="Z686" i="6"/>
  <c r="AK686" i="6"/>
  <c r="AF703" i="6"/>
  <c r="AQ703" i="6"/>
  <c r="AS706" i="6"/>
  <c r="AH706" i="6"/>
  <c r="W706" i="6"/>
  <c r="AC709" i="6"/>
  <c r="R716" i="6"/>
  <c r="AC716" i="6"/>
  <c r="X732" i="6"/>
  <c r="AI732" i="6"/>
  <c r="AN754" i="6"/>
  <c r="R754" i="6"/>
  <c r="AB755" i="6"/>
  <c r="AL772" i="6"/>
  <c r="AA772" i="6"/>
  <c r="P772" i="6"/>
  <c r="Z777" i="6"/>
  <c r="O777" i="6"/>
  <c r="S787" i="6"/>
  <c r="AD787" i="6"/>
  <c r="S793" i="6"/>
  <c r="AO793" i="6"/>
  <c r="AD793" i="6"/>
  <c r="AP808" i="6"/>
  <c r="AE808" i="6"/>
  <c r="T808" i="6"/>
  <c r="AI818" i="6"/>
  <c r="X818" i="6"/>
  <c r="AT818" i="6"/>
  <c r="AF835" i="6"/>
  <c r="AQ835" i="6"/>
  <c r="U835" i="6"/>
  <c r="AB875" i="6"/>
  <c r="AM875" i="6"/>
  <c r="Q875" i="6"/>
  <c r="T880" i="6"/>
  <c r="AP880" i="6"/>
  <c r="AE880" i="6"/>
  <c r="AG980" i="6"/>
  <c r="V980" i="6"/>
  <c r="AR980" i="6"/>
  <c r="N556" i="6"/>
  <c r="AC566" i="6"/>
  <c r="AO578" i="6"/>
  <c r="AT585" i="6"/>
  <c r="AO589" i="6"/>
  <c r="AN591" i="6"/>
  <c r="Z596" i="6"/>
  <c r="T607" i="6"/>
  <c r="AE607" i="6"/>
  <c r="X608" i="6"/>
  <c r="AM613" i="6"/>
  <c r="AK617" i="6"/>
  <c r="AB621" i="6"/>
  <c r="AA637" i="6"/>
  <c r="AP638" i="6"/>
  <c r="AF647" i="6"/>
  <c r="AQ647" i="6"/>
  <c r="AN654" i="6"/>
  <c r="AO661" i="6"/>
  <c r="X675" i="6"/>
  <c r="AT675" i="6"/>
  <c r="AI684" i="6"/>
  <c r="AT684" i="6"/>
  <c r="Z689" i="6"/>
  <c r="AK689" i="6"/>
  <c r="Y699" i="6"/>
  <c r="AS723" i="6"/>
  <c r="AH723" i="6"/>
  <c r="W723" i="6"/>
  <c r="Y739" i="6"/>
  <c r="AB759" i="6"/>
  <c r="Q759" i="6"/>
  <c r="AL765" i="6"/>
  <c r="AA765" i="6"/>
  <c r="Y769" i="6"/>
  <c r="N769" i="6"/>
  <c r="AJ769" i="6"/>
  <c r="P777" i="6"/>
  <c r="AA777" i="6"/>
  <c r="AN777" i="6"/>
  <c r="AK799" i="6"/>
  <c r="AQ807" i="6"/>
  <c r="U807" i="6"/>
  <c r="AN817" i="6"/>
  <c r="AC817" i="6"/>
  <c r="R817" i="6"/>
  <c r="AA821" i="6"/>
  <c r="AO832" i="6"/>
  <c r="AD832" i="6"/>
  <c r="S832" i="6"/>
  <c r="AI834" i="6"/>
  <c r="X834" i="6"/>
  <c r="AT834" i="6"/>
  <c r="AO844" i="6"/>
  <c r="S844" i="6"/>
  <c r="O873" i="6"/>
  <c r="Z873" i="6"/>
  <c r="Y873" i="6"/>
  <c r="AQ879" i="6"/>
  <c r="AF879" i="6"/>
  <c r="U879" i="6"/>
  <c r="P978" i="6"/>
  <c r="AA978" i="6"/>
  <c r="AK577" i="6"/>
  <c r="AQ609" i="6"/>
  <c r="U609" i="6"/>
  <c r="AI644" i="6"/>
  <c r="X644" i="6"/>
  <c r="W662" i="6"/>
  <c r="AO665" i="6"/>
  <c r="AD665" i="6"/>
  <c r="AG688" i="6"/>
  <c r="AR688" i="6"/>
  <c r="X692" i="6"/>
  <c r="AT692" i="6"/>
  <c r="Q704" i="6"/>
  <c r="AM704" i="6"/>
  <c r="AP716" i="6"/>
  <c r="T716" i="6"/>
  <c r="AM765" i="6"/>
  <c r="Q765" i="6"/>
  <c r="AA785" i="6"/>
  <c r="AL785" i="6"/>
  <c r="AR791" i="6"/>
  <c r="AG791" i="6"/>
  <c r="AG807" i="6"/>
  <c r="AR807" i="6"/>
  <c r="V807" i="6"/>
  <c r="S817" i="6"/>
  <c r="AD817" i="6"/>
  <c r="AE832" i="6"/>
  <c r="T832" i="6"/>
  <c r="W847" i="6"/>
  <c r="AH847" i="6"/>
  <c r="V879" i="6"/>
  <c r="AG879" i="6"/>
  <c r="AR879" i="6"/>
  <c r="AC508" i="6"/>
  <c r="AO519" i="6"/>
  <c r="AL532" i="6"/>
  <c r="X540" i="6"/>
  <c r="Z548" i="6"/>
  <c r="AP551" i="6"/>
  <c r="AM557" i="6"/>
  <c r="AP564" i="6"/>
  <c r="W576" i="6"/>
  <c r="AM577" i="6"/>
  <c r="AQ591" i="6"/>
  <c r="AP593" i="6"/>
  <c r="AL598" i="6"/>
  <c r="AC611" i="6"/>
  <c r="AN611" i="6"/>
  <c r="AO615" i="6"/>
  <c r="AL621" i="6"/>
  <c r="AO625" i="6"/>
  <c r="V628" i="6"/>
  <c r="AM630" i="6"/>
  <c r="AK635" i="6"/>
  <c r="Z639" i="6"/>
  <c r="AM652" i="6"/>
  <c r="X662" i="6"/>
  <c r="AI675" i="6"/>
  <c r="AD680" i="6"/>
  <c r="S680" i="6"/>
  <c r="AM680" i="6"/>
  <c r="AF685" i="6"/>
  <c r="U685" i="6"/>
  <c r="O687" i="6"/>
  <c r="Z687" i="6"/>
  <c r="AN698" i="6"/>
  <c r="AC698" i="6"/>
  <c r="R698" i="6"/>
  <c r="AO721" i="6"/>
  <c r="S721" i="6"/>
  <c r="AQ744" i="6"/>
  <c r="U744" i="6"/>
  <c r="AM747" i="6"/>
  <c r="Q747" i="6"/>
  <c r="Z770" i="6"/>
  <c r="AK770" i="6"/>
  <c r="N778" i="6"/>
  <c r="AJ778" i="6"/>
  <c r="Y778" i="6"/>
  <c r="W792" i="6"/>
  <c r="AH792" i="6"/>
  <c r="AS792" i="6"/>
  <c r="AG793" i="6"/>
  <c r="V793" i="6"/>
  <c r="AA805" i="6"/>
  <c r="AL805" i="6"/>
  <c r="P805" i="6"/>
  <c r="T817" i="6"/>
  <c r="AE817" i="6"/>
  <c r="AF831" i="6"/>
  <c r="AQ831" i="6"/>
  <c r="U831" i="6"/>
  <c r="AB843" i="6"/>
  <c r="AM843" i="6"/>
  <c r="AG872" i="6"/>
  <c r="V872" i="6"/>
  <c r="AK957" i="6"/>
  <c r="Z957" i="6"/>
  <c r="O957" i="6"/>
  <c r="Z589" i="6"/>
  <c r="AN618" i="6"/>
  <c r="V625" i="6"/>
  <c r="S635" i="6"/>
  <c r="AG645" i="6"/>
  <c r="AA650" i="6"/>
  <c r="N669" i="6"/>
  <c r="AK675" i="6"/>
  <c r="AC683" i="6"/>
  <c r="N685" i="6"/>
  <c r="N691" i="6"/>
  <c r="AM692" i="6"/>
  <c r="O694" i="6"/>
  <c r="AH697" i="6"/>
  <c r="R706" i="6"/>
  <c r="AQ707" i="6"/>
  <c r="Q708" i="6"/>
  <c r="S713" i="6"/>
  <c r="AG715" i="6"/>
  <c r="AE717" i="6"/>
  <c r="AC726" i="6"/>
  <c r="AN726" i="6"/>
  <c r="AN748" i="6"/>
  <c r="Q763" i="6"/>
  <c r="Q767" i="6"/>
  <c r="AA771" i="6"/>
  <c r="W782" i="6"/>
  <c r="AH782" i="6"/>
  <c r="AO785" i="6"/>
  <c r="R786" i="6"/>
  <c r="AF788" i="6"/>
  <c r="O793" i="6"/>
  <c r="P798" i="6"/>
  <c r="O812" i="6"/>
  <c r="AE820" i="6"/>
  <c r="T820" i="6"/>
  <c r="Y822" i="6"/>
  <c r="AL830" i="6"/>
  <c r="P830" i="6"/>
  <c r="AC836" i="6"/>
  <c r="R836" i="6"/>
  <c r="AN836" i="6"/>
  <c r="AO839" i="6"/>
  <c r="S839" i="6"/>
  <c r="O841" i="6"/>
  <c r="AP842" i="6"/>
  <c r="AE842" i="6"/>
  <c r="T842" i="6"/>
  <c r="AJ854" i="6"/>
  <c r="N854" i="6"/>
  <c r="AR857" i="6"/>
  <c r="AG857" i="6"/>
  <c r="V857" i="6"/>
  <c r="X872" i="6"/>
  <c r="AI872" i="6"/>
  <c r="AB877" i="6"/>
  <c r="Q877" i="6"/>
  <c r="AM877" i="6"/>
  <c r="AP906" i="6"/>
  <c r="T906" i="6"/>
  <c r="AA919" i="6"/>
  <c r="P919" i="6"/>
  <c r="O920" i="6"/>
  <c r="Q941" i="6"/>
  <c r="AB941" i="6"/>
  <c r="AK942" i="6"/>
  <c r="Z942" i="6"/>
  <c r="Q963" i="6"/>
  <c r="W985" i="6"/>
  <c r="AH985" i="6"/>
  <c r="AN1002" i="6"/>
  <c r="R1002" i="6"/>
  <c r="AA677" i="6"/>
  <c r="Q694" i="6"/>
  <c r="AG695" i="6"/>
  <c r="AP699" i="6"/>
  <c r="AO715" i="6"/>
  <c r="S715" i="6"/>
  <c r="AI721" i="6"/>
  <c r="X721" i="6"/>
  <c r="AA742" i="6"/>
  <c r="AK746" i="6"/>
  <c r="AO748" i="6"/>
  <c r="X754" i="6"/>
  <c r="AT754" i="6"/>
  <c r="AN758" i="6"/>
  <c r="R763" i="6"/>
  <c r="AD771" i="6"/>
  <c r="AJ789" i="6"/>
  <c r="AO795" i="6"/>
  <c r="AA800" i="6"/>
  <c r="W801" i="6"/>
  <c r="AS801" i="6"/>
  <c r="AI810" i="6"/>
  <c r="X810" i="6"/>
  <c r="AR813" i="6"/>
  <c r="V813" i="6"/>
  <c r="Z822" i="6"/>
  <c r="AO827" i="6"/>
  <c r="AF830" i="6"/>
  <c r="AQ842" i="6"/>
  <c r="AF842" i="6"/>
  <c r="U842" i="6"/>
  <c r="O854" i="6"/>
  <c r="Z854" i="6"/>
  <c r="AF855" i="6"/>
  <c r="U855" i="6"/>
  <c r="AG861" i="6"/>
  <c r="AR861" i="6"/>
  <c r="AN862" i="6"/>
  <c r="R862" i="6"/>
  <c r="AF868" i="6"/>
  <c r="U868" i="6"/>
  <c r="AO878" i="6"/>
  <c r="S878" i="6"/>
  <c r="AI880" i="6"/>
  <c r="X880" i="6"/>
  <c r="Y900" i="6"/>
  <c r="N900" i="6"/>
  <c r="AM973" i="6"/>
  <c r="Q973" i="6"/>
  <c r="AB973" i="6"/>
  <c r="Q983" i="6"/>
  <c r="AB983" i="6"/>
  <c r="AI985" i="6"/>
  <c r="X985" i="6"/>
  <c r="AQ699" i="6"/>
  <c r="AP715" i="6"/>
  <c r="AM720" i="6"/>
  <c r="O723" i="6"/>
  <c r="AK723" i="6"/>
  <c r="AF729" i="6"/>
  <c r="AQ729" i="6"/>
  <c r="AC735" i="6"/>
  <c r="AF736" i="6"/>
  <c r="U736" i="6"/>
  <c r="O747" i="6"/>
  <c r="V752" i="6"/>
  <c r="AR752" i="6"/>
  <c r="O754" i="6"/>
  <c r="AT765" i="6"/>
  <c r="AI765" i="6"/>
  <c r="P767" i="6"/>
  <c r="AL767" i="6"/>
  <c r="AC767" i="6"/>
  <c r="AN773" i="6"/>
  <c r="R773" i="6"/>
  <c r="AP780" i="6"/>
  <c r="T780" i="6"/>
  <c r="Z786" i="6"/>
  <c r="O786" i="6"/>
  <c r="AP799" i="6"/>
  <c r="AE799" i="6"/>
  <c r="AI801" i="6"/>
  <c r="X801" i="6"/>
  <c r="AR820" i="6"/>
  <c r="AG820" i="6"/>
  <c r="V820" i="6"/>
  <c r="AA822" i="6"/>
  <c r="P822" i="6"/>
  <c r="AS826" i="6"/>
  <c r="AH826" i="6"/>
  <c r="W826" i="6"/>
  <c r="AC830" i="6"/>
  <c r="R830" i="6"/>
  <c r="AF839" i="6"/>
  <c r="U839" i="6"/>
  <c r="V842" i="6"/>
  <c r="AR842" i="6"/>
  <c r="Q856" i="6"/>
  <c r="AM856" i="6"/>
  <c r="P860" i="6"/>
  <c r="AG868" i="6"/>
  <c r="AR868" i="6"/>
  <c r="N889" i="6"/>
  <c r="AJ889" i="6"/>
  <c r="Y889" i="6"/>
  <c r="AS890" i="6"/>
  <c r="W890" i="6"/>
  <c r="Z900" i="6"/>
  <c r="AK900" i="6"/>
  <c r="AN912" i="6"/>
  <c r="R912" i="6"/>
  <c r="AC912" i="6"/>
  <c r="Y960" i="6"/>
  <c r="AB963" i="6"/>
  <c r="Y669" i="6"/>
  <c r="AL677" i="6"/>
  <c r="AN683" i="6"/>
  <c r="Y685" i="6"/>
  <c r="AC710" i="6"/>
  <c r="AM713" i="6"/>
  <c r="AQ715" i="6"/>
  <c r="AJ723" i="6"/>
  <c r="AN725" i="6"/>
  <c r="AM732" i="6"/>
  <c r="AO737" i="6"/>
  <c r="AM742" i="6"/>
  <c r="Y761" i="6"/>
  <c r="AJ761" i="6"/>
  <c r="AM774" i="6"/>
  <c r="Z779" i="6"/>
  <c r="AF780" i="6"/>
  <c r="AQ780" i="6"/>
  <c r="AE795" i="6"/>
  <c r="T795" i="6"/>
  <c r="AL798" i="6"/>
  <c r="Z812" i="6"/>
  <c r="AS820" i="6"/>
  <c r="AH820" i="6"/>
  <c r="W820" i="6"/>
  <c r="AK822" i="6"/>
  <c r="W829" i="6"/>
  <c r="AS829" i="6"/>
  <c r="AH829" i="6"/>
  <c r="AO830" i="6"/>
  <c r="S830" i="6"/>
  <c r="AG839" i="6"/>
  <c r="V839" i="6"/>
  <c r="Y845" i="6"/>
  <c r="AF846" i="6"/>
  <c r="U846" i="6"/>
  <c r="AR884" i="6"/>
  <c r="V884" i="6"/>
  <c r="AG884" i="6"/>
  <c r="AP886" i="6"/>
  <c r="T886" i="6"/>
  <c r="AB887" i="6"/>
  <c r="Q887" i="6"/>
  <c r="AK904" i="6"/>
  <c r="Z904" i="6"/>
  <c r="N910" i="6"/>
  <c r="Y910" i="6"/>
  <c r="AJ910" i="6"/>
  <c r="V911" i="6"/>
  <c r="AR911" i="6"/>
  <c r="AO912" i="6"/>
  <c r="S912" i="6"/>
  <c r="AF952" i="6"/>
  <c r="U952" i="6"/>
  <c r="AQ952" i="6"/>
  <c r="AJ954" i="6"/>
  <c r="N954" i="6"/>
  <c r="Y954" i="6"/>
  <c r="AJ960" i="6"/>
  <c r="AA963" i="6"/>
  <c r="AL963" i="6"/>
  <c r="AB694" i="6"/>
  <c r="AM708" i="6"/>
  <c r="AO713" i="6"/>
  <c r="AT752" i="6"/>
  <c r="X752" i="6"/>
  <c r="Y759" i="6"/>
  <c r="AJ759" i="6"/>
  <c r="S769" i="6"/>
  <c r="AD769" i="6"/>
  <c r="AP776" i="6"/>
  <c r="AD803" i="6"/>
  <c r="S803" i="6"/>
  <c r="Y805" i="6"/>
  <c r="AJ805" i="6"/>
  <c r="AR809" i="6"/>
  <c r="V809" i="6"/>
  <c r="AP818" i="6"/>
  <c r="AE818" i="6"/>
  <c r="T818" i="6"/>
  <c r="AB825" i="6"/>
  <c r="Q825" i="6"/>
  <c r="AI829" i="6"/>
  <c r="AT829" i="6"/>
  <c r="R853" i="6"/>
  <c r="AN853" i="6"/>
  <c r="AC853" i="6"/>
  <c r="AG866" i="6"/>
  <c r="AR866" i="6"/>
  <c r="V866" i="6"/>
  <c r="AM867" i="6"/>
  <c r="Q867" i="6"/>
  <c r="AD874" i="6"/>
  <c r="AO874" i="6"/>
  <c r="S874" i="6"/>
  <c r="Y951" i="6"/>
  <c r="AJ951" i="6"/>
  <c r="N951" i="6"/>
  <c r="AM617" i="6"/>
  <c r="AN620" i="6"/>
  <c r="AA622" i="6"/>
  <c r="X672" i="6"/>
  <c r="AK685" i="6"/>
  <c r="X701" i="6"/>
  <c r="Y711" i="6"/>
  <c r="AP713" i="6"/>
  <c r="Z721" i="6"/>
  <c r="Y727" i="6"/>
  <c r="W731" i="6"/>
  <c r="AN735" i="6"/>
  <c r="AK747" i="6"/>
  <c r="AL751" i="6"/>
  <c r="U752" i="6"/>
  <c r="AI754" i="6"/>
  <c r="Z759" i="6"/>
  <c r="AM767" i="6"/>
  <c r="AF776" i="6"/>
  <c r="AQ776" i="6"/>
  <c r="AK786" i="6"/>
  <c r="AP792" i="6"/>
  <c r="T792" i="6"/>
  <c r="AN793" i="6"/>
  <c r="R793" i="6"/>
  <c r="AI796" i="6"/>
  <c r="AC798" i="6"/>
  <c r="R798" i="6"/>
  <c r="AN798" i="6"/>
  <c r="V811" i="6"/>
  <c r="AG811" i="6"/>
  <c r="AJ826" i="6"/>
  <c r="Y826" i="6"/>
  <c r="X829" i="6"/>
  <c r="AN841" i="6"/>
  <c r="W866" i="6"/>
  <c r="AH866" i="6"/>
  <c r="AS866" i="6"/>
  <c r="V868" i="6"/>
  <c r="R899" i="6"/>
  <c r="AC899" i="6"/>
  <c r="AP903" i="6"/>
  <c r="T903" i="6"/>
  <c r="AB960" i="6"/>
  <c r="AM960" i="6"/>
  <c r="Q960" i="6"/>
  <c r="V972" i="6"/>
  <c r="AR972" i="6"/>
  <c r="AO709" i="6"/>
  <c r="AN718" i="6"/>
  <c r="AN742" i="6"/>
  <c r="Z767" i="6"/>
  <c r="AO779" i="6"/>
  <c r="T782" i="6"/>
  <c r="R787" i="6"/>
  <c r="P796" i="6"/>
  <c r="S805" i="6"/>
  <c r="P814" i="6"/>
  <c r="T816" i="6"/>
  <c r="S818" i="6"/>
  <c r="AC821" i="6"/>
  <c r="AN821" i="6"/>
  <c r="AS822" i="6"/>
  <c r="P833" i="6"/>
  <c r="AG837" i="6"/>
  <c r="V837" i="6"/>
  <c r="Y840" i="6"/>
  <c r="AJ840" i="6"/>
  <c r="O840" i="6"/>
  <c r="R846" i="6"/>
  <c r="Z852" i="6"/>
  <c r="AR854" i="6"/>
  <c r="AC856" i="6"/>
  <c r="AN856" i="6"/>
  <c r="AE861" i="6"/>
  <c r="O863" i="6"/>
  <c r="Z863" i="6"/>
  <c r="O869" i="6"/>
  <c r="AP881" i="6"/>
  <c r="T881" i="6"/>
  <c r="AE881" i="6"/>
  <c r="R887" i="6"/>
  <c r="AN887" i="6"/>
  <c r="AA889" i="6"/>
  <c r="AT890" i="6"/>
  <c r="X890" i="6"/>
  <c r="AO892" i="6"/>
  <c r="S892" i="6"/>
  <c r="AE896" i="6"/>
  <c r="T896" i="6"/>
  <c r="AP896" i="6"/>
  <c r="AC909" i="6"/>
  <c r="R909" i="6"/>
  <c r="AN909" i="6"/>
  <c r="S939" i="6"/>
  <c r="AO939" i="6"/>
  <c r="AC941" i="6"/>
  <c r="AN941" i="6"/>
  <c r="R941" i="6"/>
  <c r="Z840" i="6"/>
  <c r="Z882" i="6"/>
  <c r="AK882" i="6"/>
  <c r="AF896" i="6"/>
  <c r="AQ896" i="6"/>
  <c r="U896" i="6"/>
  <c r="AI902" i="6"/>
  <c r="AT902" i="6"/>
  <c r="X902" i="6"/>
  <c r="V903" i="6"/>
  <c r="AG903" i="6"/>
  <c r="AH926" i="6"/>
  <c r="AS926" i="6"/>
  <c r="W926" i="6"/>
  <c r="AP939" i="6"/>
  <c r="AE939" i="6"/>
  <c r="T939" i="6"/>
  <c r="Z971" i="6"/>
  <c r="AK971" i="6"/>
  <c r="S983" i="6"/>
  <c r="AD983" i="6"/>
  <c r="AI989" i="6"/>
  <c r="AT989" i="6"/>
  <c r="Q1002" i="6"/>
  <c r="AB1006" i="6"/>
  <c r="O1010" i="6"/>
  <c r="AA799" i="6"/>
  <c r="O839" i="6"/>
  <c r="AA840" i="6"/>
  <c r="AA842" i="6"/>
  <c r="AR849" i="6"/>
  <c r="AG849" i="6"/>
  <c r="Z869" i="6"/>
  <c r="Z874" i="6"/>
  <c r="O874" i="6"/>
  <c r="AK874" i="6"/>
  <c r="Z880" i="6"/>
  <c r="O880" i="6"/>
  <c r="AR896" i="6"/>
  <c r="V896" i="6"/>
  <c r="AE909" i="6"/>
  <c r="T909" i="6"/>
  <c r="AL915" i="6"/>
  <c r="AA915" i="6"/>
  <c r="P915" i="6"/>
  <c r="Y948" i="6"/>
  <c r="AJ948" i="6"/>
  <c r="AE956" i="6"/>
  <c r="T956" i="6"/>
  <c r="AP956" i="6"/>
  <c r="AG990" i="6"/>
  <c r="V990" i="6"/>
  <c r="AR990" i="6"/>
  <c r="AS1012" i="6"/>
  <c r="AH1012" i="6"/>
  <c r="W1012" i="6"/>
  <c r="AK811" i="6"/>
  <c r="AA814" i="6"/>
  <c r="Z823" i="6"/>
  <c r="AA833" i="6"/>
  <c r="AN835" i="6"/>
  <c r="AH870" i="6"/>
  <c r="W870" i="6"/>
  <c r="AQ875" i="6"/>
  <c r="U875" i="6"/>
  <c r="N878" i="6"/>
  <c r="AH895" i="6"/>
  <c r="AS895" i="6"/>
  <c r="W895" i="6"/>
  <c r="AH900" i="6"/>
  <c r="W900" i="6"/>
  <c r="AS900" i="6"/>
  <c r="AJ902" i="6"/>
  <c r="Y902" i="6"/>
  <c r="U909" i="6"/>
  <c r="AF909" i="6"/>
  <c r="AQ919" i="6"/>
  <c r="U919" i="6"/>
  <c r="AF919" i="6"/>
  <c r="S924" i="6"/>
  <c r="AD924" i="6"/>
  <c r="AO924" i="6"/>
  <c r="AR938" i="6"/>
  <c r="AG938" i="6"/>
  <c r="V938" i="6"/>
  <c r="AD946" i="6"/>
  <c r="AO946" i="6"/>
  <c r="S946" i="6"/>
  <c r="AF967" i="6"/>
  <c r="U967" i="6"/>
  <c r="AQ967" i="6"/>
  <c r="AA976" i="6"/>
  <c r="AL976" i="6"/>
  <c r="AS982" i="6"/>
  <c r="AH982" i="6"/>
  <c r="AQ983" i="6"/>
  <c r="U983" i="6"/>
  <c r="O986" i="6"/>
  <c r="U987" i="6"/>
  <c r="AQ987" i="6"/>
  <c r="AF987" i="6"/>
  <c r="AO988" i="6"/>
  <c r="AD988" i="6"/>
  <c r="X989" i="6"/>
  <c r="AM1009" i="6"/>
  <c r="AB1009" i="6"/>
  <c r="AG819" i="6"/>
  <c r="V819" i="6"/>
  <c r="AA850" i="6"/>
  <c r="P850" i="6"/>
  <c r="AL853" i="6"/>
  <c r="AK872" i="6"/>
  <c r="AI900" i="6"/>
  <c r="X900" i="6"/>
  <c r="AT900" i="6"/>
  <c r="AK902" i="6"/>
  <c r="Z902" i="6"/>
  <c r="AK918" i="6"/>
  <c r="Z918" i="6"/>
  <c r="T924" i="6"/>
  <c r="AE924" i="6"/>
  <c r="AD947" i="6"/>
  <c r="S947" i="6"/>
  <c r="X954" i="6"/>
  <c r="AI954" i="6"/>
  <c r="AR974" i="6"/>
  <c r="AG974" i="6"/>
  <c r="AO975" i="6"/>
  <c r="S975" i="6"/>
  <c r="AG987" i="6"/>
  <c r="AR987" i="6"/>
  <c r="Z989" i="6"/>
  <c r="AK989" i="6"/>
  <c r="Y999" i="6"/>
  <c r="T1000" i="6"/>
  <c r="AP1000" i="6"/>
  <c r="Z771" i="6"/>
  <c r="AK778" i="6"/>
  <c r="AL799" i="6"/>
  <c r="AO805" i="6"/>
  <c r="AN811" i="6"/>
  <c r="Q820" i="6"/>
  <c r="AM820" i="6"/>
  <c r="W822" i="6"/>
  <c r="Y832" i="6"/>
  <c r="AJ832" i="6"/>
  <c r="Y839" i="6"/>
  <c r="AL840" i="6"/>
  <c r="U865" i="6"/>
  <c r="AN885" i="6"/>
  <c r="R885" i="6"/>
  <c r="AA886" i="6"/>
  <c r="AG896" i="6"/>
  <c r="AT935" i="6"/>
  <c r="AI935" i="6"/>
  <c r="Z973" i="6"/>
  <c r="AK973" i="6"/>
  <c r="V979" i="6"/>
  <c r="AR979" i="6"/>
  <c r="Z999" i="6"/>
  <c r="AQ1000" i="6"/>
  <c r="AF1000" i="6"/>
  <c r="U1000" i="6"/>
  <c r="AM1006" i="6"/>
  <c r="T855" i="6"/>
  <c r="AK864" i="6"/>
  <c r="AQ867" i="6"/>
  <c r="U872" i="6"/>
  <c r="AH874" i="6"/>
  <c r="R884" i="6"/>
  <c r="AP904" i="6"/>
  <c r="P905" i="6"/>
  <c r="AH911" i="6"/>
  <c r="AS911" i="6"/>
  <c r="AQ920" i="6"/>
  <c r="Q936" i="6"/>
  <c r="AA945" i="6"/>
  <c r="AF959" i="6"/>
  <c r="U959" i="6"/>
  <c r="AO966" i="6"/>
  <c r="AS972" i="6"/>
  <c r="W972" i="6"/>
  <c r="AA974" i="6"/>
  <c r="P974" i="6"/>
  <c r="AL974" i="6"/>
  <c r="O977" i="6"/>
  <c r="Z982" i="6"/>
  <c r="AO992" i="6"/>
  <c r="S992" i="6"/>
  <c r="AD1002" i="6"/>
  <c r="AO1002" i="6"/>
  <c r="AF1013" i="6"/>
  <c r="U1013" i="6"/>
  <c r="AN886" i="6"/>
  <c r="R886" i="6"/>
  <c r="AD886" i="6"/>
  <c r="AG906" i="6"/>
  <c r="AR906" i="6"/>
  <c r="V906" i="6"/>
  <c r="AJ914" i="6"/>
  <c r="N914" i="6"/>
  <c r="AB943" i="6"/>
  <c r="AP944" i="6"/>
  <c r="AE944" i="6"/>
  <c r="Z958" i="6"/>
  <c r="AK958" i="6"/>
  <c r="AE969" i="6"/>
  <c r="AP969" i="6"/>
  <c r="AE974" i="6"/>
  <c r="P977" i="6"/>
  <c r="AA982" i="6"/>
  <c r="Q984" i="6"/>
  <c r="AB984" i="6"/>
  <c r="AJ985" i="6"/>
  <c r="Y985" i="6"/>
  <c r="AR991" i="6"/>
  <c r="AG991" i="6"/>
  <c r="V991" i="6"/>
  <c r="AF995" i="6"/>
  <c r="AQ995" i="6"/>
  <c r="U995" i="6"/>
  <c r="AJ998" i="6"/>
  <c r="Y998" i="6"/>
  <c r="AF1001" i="6"/>
  <c r="AQ1001" i="6"/>
  <c r="AA881" i="6"/>
  <c r="AK890" i="6"/>
  <c r="Z890" i="6"/>
  <c r="AN892" i="6"/>
  <c r="R892" i="6"/>
  <c r="Z896" i="6"/>
  <c r="AF897" i="6"/>
  <c r="U897" i="6"/>
  <c r="AS906" i="6"/>
  <c r="W906" i="6"/>
  <c r="AD918" i="6"/>
  <c r="O921" i="6"/>
  <c r="AF941" i="6"/>
  <c r="U941" i="6"/>
  <c r="N949" i="6"/>
  <c r="AJ949" i="6"/>
  <c r="AQ957" i="6"/>
  <c r="AF957" i="6"/>
  <c r="AM961" i="6"/>
  <c r="AB961" i="6"/>
  <c r="Q961" i="6"/>
  <c r="AQ965" i="6"/>
  <c r="AF965" i="6"/>
  <c r="U969" i="6"/>
  <c r="AF969" i="6"/>
  <c r="AF974" i="6"/>
  <c r="Z977" i="6"/>
  <c r="AB987" i="6"/>
  <c r="Q987" i="6"/>
  <c r="AO987" i="6"/>
  <c r="AG995" i="6"/>
  <c r="V995" i="6"/>
  <c r="P997" i="6"/>
  <c r="AA997" i="6"/>
  <c r="AB1011" i="6"/>
  <c r="Q1011" i="6"/>
  <c r="Y1012" i="6"/>
  <c r="AA905" i="6"/>
  <c r="Q927" i="6"/>
  <c r="AM927" i="6"/>
  <c r="AE931" i="6"/>
  <c r="T931" i="6"/>
  <c r="Z939" i="6"/>
  <c r="AB962" i="6"/>
  <c r="AM962" i="6"/>
  <c r="U966" i="6"/>
  <c r="AQ966" i="6"/>
  <c r="AO974" i="6"/>
  <c r="S974" i="6"/>
  <c r="AA977" i="6"/>
  <c r="AA980" i="6"/>
  <c r="P980" i="6"/>
  <c r="AA985" i="6"/>
  <c r="AL985" i="6"/>
  <c r="AH995" i="6"/>
  <c r="W995" i="6"/>
  <c r="AH1005" i="6"/>
  <c r="AS1005" i="6"/>
  <c r="W1005" i="6"/>
  <c r="V904" i="6"/>
  <c r="AG904" i="6"/>
  <c r="V917" i="6"/>
  <c r="AG917" i="6"/>
  <c r="AQ935" i="6"/>
  <c r="AF935" i="6"/>
  <c r="AM936" i="6"/>
  <c r="Y953" i="6"/>
  <c r="AJ953" i="6"/>
  <c r="P964" i="6"/>
  <c r="AA964" i="6"/>
  <c r="AK964" i="6"/>
  <c r="V976" i="6"/>
  <c r="AG976" i="6"/>
  <c r="AL980" i="6"/>
  <c r="V981" i="6"/>
  <c r="AG981" i="6"/>
  <c r="AI1001" i="6"/>
  <c r="AT1001" i="6"/>
  <c r="AC1003" i="6"/>
  <c r="R1003" i="6"/>
  <c r="Y868" i="6"/>
  <c r="W880" i="6"/>
  <c r="AJ893" i="6"/>
  <c r="AO895" i="6"/>
  <c r="AD895" i="6"/>
  <c r="AM909" i="6"/>
  <c r="Q909" i="6"/>
  <c r="AH917" i="6"/>
  <c r="W917" i="6"/>
  <c r="AD926" i="6"/>
  <c r="AO926" i="6"/>
  <c r="AD927" i="6"/>
  <c r="AO927" i="6"/>
  <c r="V948" i="6"/>
  <c r="AG948" i="6"/>
  <c r="AE961" i="6"/>
  <c r="T961" i="6"/>
  <c r="AL964" i="6"/>
  <c r="AB967" i="6"/>
  <c r="Q967" i="6"/>
  <c r="R977" i="6"/>
  <c r="AN977" i="6"/>
  <c r="AD1000" i="6"/>
  <c r="S1000" i="6"/>
  <c r="Q1008" i="6"/>
  <c r="AM1008" i="6"/>
  <c r="AH1010" i="6"/>
  <c r="AS1010" i="6"/>
  <c r="W1010" i="6"/>
  <c r="AP1011" i="6"/>
  <c r="T1011" i="6"/>
  <c r="Z993" i="6"/>
  <c r="AP1006" i="6"/>
  <c r="AO930" i="6"/>
  <c r="AM932" i="6"/>
  <c r="AB976" i="6"/>
  <c r="AA993" i="6"/>
  <c r="Z1001" i="6"/>
  <c r="AQ1002" i="6"/>
  <c r="AQ1006" i="6"/>
  <c r="AN1008" i="6"/>
  <c r="AR891" i="6"/>
  <c r="R900" i="6"/>
  <c r="Z901" i="6"/>
  <c r="AM911" i="6"/>
  <c r="AA913" i="6"/>
  <c r="Z924" i="6"/>
  <c r="AC929" i="6"/>
  <c r="AA933" i="6"/>
  <c r="AK940" i="6"/>
  <c r="AQ942" i="6"/>
  <c r="R946" i="6"/>
  <c r="AD948" i="6"/>
  <c r="Z950" i="6"/>
  <c r="AQ951" i="6"/>
  <c r="AB955" i="6"/>
  <c r="AP958" i="6"/>
  <c r="O959" i="6"/>
  <c r="AS966" i="6"/>
  <c r="N967" i="6"/>
  <c r="AA969" i="6"/>
  <c r="AR973" i="6"/>
  <c r="AE976" i="6"/>
  <c r="AB981" i="6"/>
  <c r="O984" i="6"/>
  <c r="AF985" i="6"/>
  <c r="N987" i="6"/>
  <c r="R988" i="6"/>
  <c r="AH998" i="6"/>
  <c r="AE1001" i="6"/>
  <c r="AO1008" i="6"/>
  <c r="AC893" i="6"/>
  <c r="AC897" i="6"/>
  <c r="N899" i="6"/>
  <c r="AB913" i="6"/>
  <c r="AR930" i="6"/>
  <c r="AA950" i="6"/>
  <c r="N952" i="6"/>
  <c r="AO963" i="6"/>
  <c r="AN965" i="6"/>
  <c r="O966" i="6"/>
  <c r="N978" i="6"/>
  <c r="N990" i="6"/>
  <c r="AQ996" i="6"/>
  <c r="W997" i="6"/>
  <c r="AP1001" i="6"/>
  <c r="Y1003" i="6"/>
  <c r="Z1005" i="6"/>
  <c r="AL901" i="6"/>
  <c r="AM906" i="6"/>
  <c r="N922" i="6"/>
  <c r="AM955" i="6"/>
  <c r="N964" i="6"/>
  <c r="AB972" i="6"/>
  <c r="AB988" i="6"/>
  <c r="AS998" i="6"/>
  <c r="AA1003" i="6"/>
  <c r="X1013" i="6"/>
  <c r="Y899" i="6"/>
  <c r="AC900" i="6"/>
  <c r="AM913" i="6"/>
  <c r="AK924" i="6"/>
  <c r="Z928" i="6"/>
  <c r="AO929" i="6"/>
  <c r="AL933" i="6"/>
  <c r="AL950" i="6"/>
  <c r="AO953" i="6"/>
  <c r="AQ962" i="6"/>
  <c r="AM976" i="6"/>
  <c r="U994" i="6"/>
  <c r="AS1008" i="6"/>
  <c r="AH1011" i="6"/>
  <c r="AA1013" i="6"/>
  <c r="AR17" i="6"/>
  <c r="V17" i="6"/>
  <c r="AE290" i="6"/>
  <c r="T290" i="6"/>
  <c r="AP290" i="6"/>
  <c r="V303" i="6"/>
  <c r="AR303" i="6"/>
  <c r="AL351" i="6"/>
  <c r="AA351" i="6"/>
  <c r="AH371" i="6"/>
  <c r="W371" i="6"/>
  <c r="U373" i="6"/>
  <c r="AQ373" i="6"/>
  <c r="AF373" i="6"/>
  <c r="Y379" i="6"/>
  <c r="N379" i="6"/>
  <c r="AJ379" i="6"/>
  <c r="AI453" i="6"/>
  <c r="X453" i="6"/>
  <c r="S480" i="6"/>
  <c r="AO480" i="6"/>
  <c r="AD480" i="6"/>
  <c r="S489" i="6"/>
  <c r="AO489" i="6"/>
  <c r="AD489" i="6"/>
  <c r="T773" i="6"/>
  <c r="AE773" i="6"/>
  <c r="AL21" i="6"/>
  <c r="AA21" i="6"/>
  <c r="AB35" i="6"/>
  <c r="AC45" i="6"/>
  <c r="N48" i="6"/>
  <c r="AJ48" i="6"/>
  <c r="Y48" i="6"/>
  <c r="BF48" i="6" s="1"/>
  <c r="AO68" i="6"/>
  <c r="S68" i="6"/>
  <c r="AO74" i="6"/>
  <c r="AD74" i="6"/>
  <c r="S74" i="6"/>
  <c r="AF82" i="6"/>
  <c r="U82" i="6"/>
  <c r="V107" i="6"/>
  <c r="AR107" i="6"/>
  <c r="Y143" i="6"/>
  <c r="Q180" i="6"/>
  <c r="AM180" i="6"/>
  <c r="T229" i="6"/>
  <c r="AP229" i="6"/>
  <c r="X235" i="6"/>
  <c r="AT235" i="6"/>
  <c r="AI235" i="6"/>
  <c r="X242" i="6"/>
  <c r="AT242" i="6"/>
  <c r="AI242" i="6"/>
  <c r="AQ244" i="6"/>
  <c r="AF244" i="6"/>
  <c r="U244" i="6"/>
  <c r="X271" i="6"/>
  <c r="AI271" i="6"/>
  <c r="AT271" i="6"/>
  <c r="AG278" i="6"/>
  <c r="V278" i="6"/>
  <c r="AR278" i="6"/>
  <c r="AM280" i="6"/>
  <c r="AB280" i="6"/>
  <c r="Q280" i="6"/>
  <c r="AQ290" i="6"/>
  <c r="AF290" i="6"/>
  <c r="U290" i="6"/>
  <c r="AK312" i="6"/>
  <c r="O312" i="6"/>
  <c r="Z312" i="6"/>
  <c r="R316" i="6"/>
  <c r="AN316" i="6"/>
  <c r="AC316" i="6"/>
  <c r="AN336" i="6"/>
  <c r="R336" i="6"/>
  <c r="AC336" i="6"/>
  <c r="X371" i="6"/>
  <c r="AT371" i="6"/>
  <c r="AR373" i="6"/>
  <c r="V373" i="6"/>
  <c r="AG373" i="6"/>
  <c r="R380" i="6"/>
  <c r="AN380" i="6"/>
  <c r="AT445" i="6"/>
  <c r="X445" i="6"/>
  <c r="AI445" i="6"/>
  <c r="AH447" i="6"/>
  <c r="AS447" i="6"/>
  <c r="W447" i="6"/>
  <c r="AF449" i="6"/>
  <c r="U449" i="6"/>
  <c r="Z483" i="6"/>
  <c r="O483" i="6"/>
  <c r="AK483" i="6"/>
  <c r="AQ678" i="6"/>
  <c r="AF678" i="6"/>
  <c r="U678" i="6"/>
  <c r="AA679" i="6"/>
  <c r="AL679" i="6"/>
  <c r="P679" i="6"/>
  <c r="X762" i="6"/>
  <c r="AI762" i="6"/>
  <c r="AT762" i="6"/>
  <c r="W771" i="6"/>
  <c r="AS771" i="6"/>
  <c r="AH771" i="6"/>
  <c r="AE899" i="6"/>
  <c r="AP899" i="6"/>
  <c r="T899" i="6"/>
  <c r="W910" i="6"/>
  <c r="AS910" i="6"/>
  <c r="AH910" i="6"/>
  <c r="AQ913" i="6"/>
  <c r="U913" i="6"/>
  <c r="AF913" i="6"/>
  <c r="AK1008" i="6"/>
  <c r="O1008" i="6"/>
  <c r="Z1008" i="6"/>
  <c r="Z349" i="6"/>
  <c r="AK349" i="6"/>
  <c r="O349" i="6"/>
  <c r="S482" i="6"/>
  <c r="AO482" i="6"/>
  <c r="AD482" i="6"/>
  <c r="AJ483" i="6"/>
  <c r="N483" i="6"/>
  <c r="Y483" i="6"/>
  <c r="Z782" i="6"/>
  <c r="AK782" i="6"/>
  <c r="O782" i="6"/>
  <c r="AT911" i="6"/>
  <c r="AI911" i="6"/>
  <c r="AI27" i="6"/>
  <c r="X27" i="6"/>
  <c r="AT27" i="6"/>
  <c r="CB50" i="6"/>
  <c r="AV50" i="6"/>
  <c r="CC50" i="6" s="1"/>
  <c r="AF58" i="6"/>
  <c r="U58" i="6"/>
  <c r="AQ58" i="6"/>
  <c r="AN87" i="6"/>
  <c r="T91" i="6"/>
  <c r="AE91" i="6"/>
  <c r="AP91" i="6"/>
  <c r="P114" i="6"/>
  <c r="AA114" i="6"/>
  <c r="AS126" i="6"/>
  <c r="W126" i="6"/>
  <c r="AH126" i="6"/>
  <c r="AA133" i="6"/>
  <c r="AL133" i="6"/>
  <c r="P133" i="6"/>
  <c r="O143" i="6"/>
  <c r="AV143" i="6" s="1"/>
  <c r="AK143" i="6"/>
  <c r="Z143" i="6"/>
  <c r="AE151" i="6"/>
  <c r="T151" i="6"/>
  <c r="AP151" i="6"/>
  <c r="AO156" i="6"/>
  <c r="S156" i="6"/>
  <c r="AD156" i="6"/>
  <c r="AB162" i="6"/>
  <c r="Q162" i="6"/>
  <c r="AM162" i="6"/>
  <c r="AA167" i="6"/>
  <c r="AL167" i="6"/>
  <c r="AC172" i="6"/>
  <c r="AN172" i="6"/>
  <c r="AB180" i="6"/>
  <c r="T185" i="6"/>
  <c r="AE185" i="6"/>
  <c r="AI227" i="6"/>
  <c r="X227" i="6"/>
  <c r="AR15" i="6"/>
  <c r="AB19" i="6"/>
  <c r="AO22" i="6"/>
  <c r="S22" i="6"/>
  <c r="N24" i="6"/>
  <c r="AU24" i="6" s="1"/>
  <c r="AJ24" i="6"/>
  <c r="AK25" i="6"/>
  <c r="X28" i="6"/>
  <c r="AC35" i="6"/>
  <c r="W38" i="6"/>
  <c r="AH38" i="6"/>
  <c r="AS38" i="6"/>
  <c r="AF46" i="6"/>
  <c r="AQ46" i="6"/>
  <c r="U46" i="6"/>
  <c r="AK48" i="6"/>
  <c r="Z48" i="6"/>
  <c r="AR58" i="6"/>
  <c r="V58" i="6"/>
  <c r="AS72" i="6"/>
  <c r="AH72" i="6"/>
  <c r="AI75" i="6"/>
  <c r="X75" i="6"/>
  <c r="AR82" i="6"/>
  <c r="AG82" i="6"/>
  <c r="V82" i="6"/>
  <c r="T87" i="6"/>
  <c r="AE87" i="6"/>
  <c r="AP87" i="6"/>
  <c r="AC90" i="6"/>
  <c r="AN90" i="6"/>
  <c r="S93" i="6"/>
  <c r="AD93" i="6"/>
  <c r="AO93" i="6"/>
  <c r="AS100" i="6"/>
  <c r="W100" i="6"/>
  <c r="AH100" i="6"/>
  <c r="W103" i="6"/>
  <c r="AS103" i="6"/>
  <c r="AH103" i="6"/>
  <c r="V105" i="6"/>
  <c r="AO106" i="6"/>
  <c r="S106" i="6"/>
  <c r="U113" i="6"/>
  <c r="AQ113" i="6"/>
  <c r="AF113" i="6"/>
  <c r="Y121" i="6"/>
  <c r="BF121" i="6" s="1"/>
  <c r="AJ121" i="6"/>
  <c r="N121" i="6"/>
  <c r="AB143" i="6"/>
  <c r="AF151" i="6"/>
  <c r="AQ151" i="6"/>
  <c r="U151" i="6"/>
  <c r="AT152" i="6"/>
  <c r="AI152" i="6"/>
  <c r="X152" i="6"/>
  <c r="T156" i="6"/>
  <c r="AP156" i="6"/>
  <c r="AE156" i="6"/>
  <c r="AR161" i="6"/>
  <c r="V161" i="6"/>
  <c r="AG161" i="6"/>
  <c r="AC177" i="6"/>
  <c r="R177" i="6"/>
  <c r="AH183" i="6"/>
  <c r="W183" i="6"/>
  <c r="AS183" i="6"/>
  <c r="AF185" i="6"/>
  <c r="U185" i="6"/>
  <c r="AL192" i="6"/>
  <c r="AA192" i="6"/>
  <c r="AS214" i="6"/>
  <c r="AH214" i="6"/>
  <c r="AJ215" i="6"/>
  <c r="Y215" i="6"/>
  <c r="BF215" i="6" s="1"/>
  <c r="N215" i="6"/>
  <c r="AU215" i="6" s="1"/>
  <c r="S219" i="6"/>
  <c r="AO219" i="6"/>
  <c r="AR224" i="6"/>
  <c r="V224" i="6"/>
  <c r="AG224" i="6"/>
  <c r="X233" i="6"/>
  <c r="AT233" i="6"/>
  <c r="AI233" i="6"/>
  <c r="S234" i="6"/>
  <c r="AD234" i="6"/>
  <c r="AM245" i="6"/>
  <c r="AB245" i="6"/>
  <c r="V254" i="6"/>
  <c r="AR254" i="6"/>
  <c r="AG254" i="6"/>
  <c r="AQ268" i="6"/>
  <c r="U268" i="6"/>
  <c r="AF268" i="6"/>
  <c r="AD277" i="6"/>
  <c r="S277" i="6"/>
  <c r="AC280" i="6"/>
  <c r="R280" i="6"/>
  <c r="AN280" i="6"/>
  <c r="AK314" i="6"/>
  <c r="Z314" i="6"/>
  <c r="O314" i="6"/>
  <c r="Y325" i="6"/>
  <c r="N325" i="6"/>
  <c r="AU325" i="6" s="1"/>
  <c r="AJ325" i="6"/>
  <c r="W373" i="6"/>
  <c r="AS373" i="6"/>
  <c r="AO427" i="6"/>
  <c r="AD427" i="6"/>
  <c r="S427" i="6"/>
  <c r="U473" i="6"/>
  <c r="AQ473" i="6"/>
  <c r="AF473" i="6"/>
  <c r="P474" i="6"/>
  <c r="AL474" i="6"/>
  <c r="AA474" i="6"/>
  <c r="AQ480" i="6"/>
  <c r="U480" i="6"/>
  <c r="AF480" i="6"/>
  <c r="Z914" i="6"/>
  <c r="O914" i="6"/>
  <c r="AK914" i="6"/>
  <c r="Z90" i="6"/>
  <c r="Q93" i="6"/>
  <c r="AM93" i="6"/>
  <c r="O114" i="6"/>
  <c r="Z114" i="6"/>
  <c r="AK114" i="6"/>
  <c r="AR169" i="6"/>
  <c r="V169" i="6"/>
  <c r="AQ246" i="6"/>
  <c r="AF246" i="6"/>
  <c r="U246" i="6"/>
  <c r="AE254" i="6"/>
  <c r="T254" i="6"/>
  <c r="AP254" i="6"/>
  <c r="AQ256" i="6"/>
  <c r="U256" i="6"/>
  <c r="P280" i="6"/>
  <c r="AL280" i="6"/>
  <c r="AT319" i="6"/>
  <c r="X319" i="6"/>
  <c r="AI319" i="6"/>
  <c r="AQ322" i="6"/>
  <c r="U322" i="6"/>
  <c r="AF322" i="6"/>
  <c r="AB380" i="6"/>
  <c r="Q380" i="6"/>
  <c r="AM380" i="6"/>
  <c r="Y394" i="6"/>
  <c r="N394" i="6"/>
  <c r="AJ394" i="6"/>
  <c r="AF676" i="6"/>
  <c r="U676" i="6"/>
  <c r="AQ676" i="6"/>
  <c r="Z20" i="6"/>
  <c r="AC21" i="6"/>
  <c r="AK24" i="6"/>
  <c r="Z24" i="6"/>
  <c r="N27" i="6"/>
  <c r="AU27" i="6" s="1"/>
  <c r="Y27" i="6"/>
  <c r="BF27" i="6" s="1"/>
  <c r="BG27" i="6" s="1"/>
  <c r="CN27" i="6" s="1"/>
  <c r="AB31" i="6"/>
  <c r="AM31" i="6"/>
  <c r="AL32" i="6"/>
  <c r="AF33" i="6"/>
  <c r="U33" i="6"/>
  <c r="AO35" i="6"/>
  <c r="AD35" i="6"/>
  <c r="AE37" i="6"/>
  <c r="T37" i="6"/>
  <c r="AL48" i="6"/>
  <c r="AA48" i="6"/>
  <c r="BG50" i="6"/>
  <c r="CN50" i="6" s="1"/>
  <c r="AN59" i="6"/>
  <c r="R59" i="6"/>
  <c r="R63" i="6"/>
  <c r="AN63" i="6"/>
  <c r="AN74" i="6"/>
  <c r="W82" i="6"/>
  <c r="AS82" i="6"/>
  <c r="AR109" i="6"/>
  <c r="V109" i="6"/>
  <c r="V113" i="6"/>
  <c r="AR113" i="6"/>
  <c r="AG113" i="6"/>
  <c r="AG132" i="6"/>
  <c r="V132" i="6"/>
  <c r="T142" i="6"/>
  <c r="AP142" i="6"/>
  <c r="AE142" i="6"/>
  <c r="T148" i="6"/>
  <c r="AE148" i="6"/>
  <c r="U156" i="6"/>
  <c r="AF156" i="6"/>
  <c r="AS161" i="6"/>
  <c r="W161" i="6"/>
  <c r="AH161" i="6"/>
  <c r="N166" i="6"/>
  <c r="AJ166" i="6"/>
  <c r="AO177" i="6"/>
  <c r="S177" i="6"/>
  <c r="AD177" i="6"/>
  <c r="X183" i="6"/>
  <c r="AT183" i="6"/>
  <c r="AM192" i="6"/>
  <c r="AB192" i="6"/>
  <c r="N200" i="6"/>
  <c r="AU200" i="6" s="1"/>
  <c r="AJ200" i="6"/>
  <c r="AC201" i="6"/>
  <c r="R201" i="6"/>
  <c r="AG217" i="6"/>
  <c r="V217" i="6"/>
  <c r="AR217" i="6"/>
  <c r="AA225" i="6"/>
  <c r="P225" i="6"/>
  <c r="AE234" i="6"/>
  <c r="T234" i="6"/>
  <c r="R240" i="6"/>
  <c r="AN240" i="6"/>
  <c r="AC240" i="6"/>
  <c r="N242" i="6"/>
  <c r="AU242" i="6" s="1"/>
  <c r="Y242" i="6"/>
  <c r="BF242" i="6" s="1"/>
  <c r="AJ242" i="6"/>
  <c r="S243" i="6"/>
  <c r="AO243" i="6"/>
  <c r="U253" i="6"/>
  <c r="AQ253" i="6"/>
  <c r="Q266" i="6"/>
  <c r="AB266" i="6"/>
  <c r="AG267" i="6"/>
  <c r="V267" i="6"/>
  <c r="Y271" i="6"/>
  <c r="BF271" i="6" s="1"/>
  <c r="CM271" i="6" s="1"/>
  <c r="N271" i="6"/>
  <c r="AU271" i="6" s="1"/>
  <c r="CB271" i="6" s="1"/>
  <c r="AJ271" i="6"/>
  <c r="T277" i="6"/>
  <c r="AP277" i="6"/>
  <c r="AE277" i="6"/>
  <c r="AT373" i="6"/>
  <c r="X373" i="6"/>
  <c r="AI373" i="6"/>
  <c r="AE378" i="6"/>
  <c r="T378" i="6"/>
  <c r="AP378" i="6"/>
  <c r="AH389" i="6"/>
  <c r="AS389" i="6"/>
  <c r="W389" i="6"/>
  <c r="T419" i="6"/>
  <c r="AP419" i="6"/>
  <c r="AE419" i="6"/>
  <c r="AT433" i="6"/>
  <c r="AI433" i="6"/>
  <c r="X433" i="6"/>
  <c r="AR435" i="6"/>
  <c r="V435" i="6"/>
  <c r="AG435" i="6"/>
  <c r="Z565" i="6"/>
  <c r="O565" i="6"/>
  <c r="AK565" i="6"/>
  <c r="W590" i="6"/>
  <c r="AS590" i="6"/>
  <c r="AH590" i="6"/>
  <c r="AS704" i="6"/>
  <c r="W704" i="6"/>
  <c r="AH704" i="6"/>
  <c r="AB712" i="6"/>
  <c r="Q712" i="6"/>
  <c r="AM712" i="6"/>
  <c r="AD738" i="6"/>
  <c r="AO738" i="6"/>
  <c r="Z758" i="6"/>
  <c r="AK758" i="6"/>
  <c r="O758" i="6"/>
  <c r="AF759" i="6"/>
  <c r="U759" i="6"/>
  <c r="AF768" i="6"/>
  <c r="U768" i="6"/>
  <c r="AQ768" i="6"/>
  <c r="AM807" i="6"/>
  <c r="AB807" i="6"/>
  <c r="Q807" i="6"/>
  <c r="N813" i="6"/>
  <c r="AU813" i="6" s="1"/>
  <c r="AJ813" i="6"/>
  <c r="Y813" i="6"/>
  <c r="AB864" i="6"/>
  <c r="Q864" i="6"/>
  <c r="S894" i="6"/>
  <c r="AD894" i="6"/>
  <c r="AO894" i="6"/>
  <c r="Z911" i="6"/>
  <c r="O911" i="6"/>
  <c r="X911" i="6"/>
  <c r="AS1003" i="6"/>
  <c r="W1003" i="6"/>
  <c r="AH1003" i="6"/>
  <c r="R19" i="6"/>
  <c r="AN19" i="6"/>
  <c r="AD19" i="6"/>
  <c r="AB20" i="6"/>
  <c r="AF22" i="6"/>
  <c r="U22" i="6"/>
  <c r="AK26" i="6"/>
  <c r="O26" i="6"/>
  <c r="R26" i="6"/>
  <c r="AG33" i="6"/>
  <c r="V33" i="6"/>
  <c r="AP35" i="6"/>
  <c r="AE35" i="6"/>
  <c r="AR37" i="6"/>
  <c r="S45" i="6"/>
  <c r="AO45" i="6"/>
  <c r="AL52" i="6"/>
  <c r="P52" i="6"/>
  <c r="AA52" i="6"/>
  <c r="AB55" i="6"/>
  <c r="Q55" i="6"/>
  <c r="AM55" i="6"/>
  <c r="X58" i="6"/>
  <c r="AT58" i="6"/>
  <c r="AI58" i="6"/>
  <c r="AL67" i="6"/>
  <c r="AA67" i="6"/>
  <c r="P67" i="6"/>
  <c r="N73" i="6"/>
  <c r="AJ73" i="6"/>
  <c r="Y73" i="6"/>
  <c r="BF73" i="6" s="1"/>
  <c r="V77" i="6"/>
  <c r="AR77" i="6"/>
  <c r="AG77" i="6"/>
  <c r="AF84" i="6"/>
  <c r="AQ84" i="6"/>
  <c r="U84" i="6"/>
  <c r="AC86" i="6"/>
  <c r="AN86" i="6"/>
  <c r="AA86" i="6"/>
  <c r="AK92" i="6"/>
  <c r="Z92" i="6"/>
  <c r="O92" i="6"/>
  <c r="Z97" i="6"/>
  <c r="AK97" i="6"/>
  <c r="AF106" i="6"/>
  <c r="U106" i="6"/>
  <c r="AQ106" i="6"/>
  <c r="AG107" i="6"/>
  <c r="AF108" i="6"/>
  <c r="U108" i="6"/>
  <c r="AQ108" i="6"/>
  <c r="AS109" i="6"/>
  <c r="W109" i="6"/>
  <c r="W113" i="6"/>
  <c r="AS113" i="6"/>
  <c r="AH113" i="6"/>
  <c r="AS132" i="6"/>
  <c r="W132" i="6"/>
  <c r="AH132" i="6"/>
  <c r="AE139" i="6"/>
  <c r="T139" i="6"/>
  <c r="U142" i="6"/>
  <c r="AF142" i="6"/>
  <c r="AG156" i="6"/>
  <c r="V156" i="6"/>
  <c r="AR156" i="6"/>
  <c r="AT161" i="6"/>
  <c r="X161" i="6"/>
  <c r="AI161" i="6"/>
  <c r="AP165" i="6"/>
  <c r="T165" i="6"/>
  <c r="AE165" i="6"/>
  <c r="Z166" i="6"/>
  <c r="AK166" i="6"/>
  <c r="T184" i="6"/>
  <c r="AP184" i="6"/>
  <c r="Y191" i="6"/>
  <c r="BF191" i="6" s="1"/>
  <c r="AJ191" i="6"/>
  <c r="O200" i="6"/>
  <c r="AK200" i="6"/>
  <c r="Z200" i="6"/>
  <c r="N212" i="6"/>
  <c r="AU212" i="6" s="1"/>
  <c r="CB212" i="6" s="1"/>
  <c r="AJ212" i="6"/>
  <c r="AI232" i="6"/>
  <c r="X232" i="6"/>
  <c r="AR253" i="6"/>
  <c r="AG253" i="6"/>
  <c r="AN266" i="6"/>
  <c r="R266" i="6"/>
  <c r="AM266" i="6"/>
  <c r="AR267" i="6"/>
  <c r="N418" i="6"/>
  <c r="Y418" i="6"/>
  <c r="BF418" i="6" s="1"/>
  <c r="AJ418" i="6"/>
  <c r="P431" i="6"/>
  <c r="AA431" i="6"/>
  <c r="AL431" i="6"/>
  <c r="W435" i="6"/>
  <c r="AS435" i="6"/>
  <c r="AH435" i="6"/>
  <c r="T462" i="6"/>
  <c r="AE462" i="6"/>
  <c r="V468" i="6"/>
  <c r="AR468" i="6"/>
  <c r="AG468" i="6"/>
  <c r="R472" i="6"/>
  <c r="AN472" i="6"/>
  <c r="AC472" i="6"/>
  <c r="AK477" i="6"/>
  <c r="O477" i="6"/>
  <c r="Z477" i="6"/>
  <c r="AH480" i="6"/>
  <c r="W480" i="6"/>
  <c r="AS480" i="6"/>
  <c r="AK561" i="6"/>
  <c r="Z561" i="6"/>
  <c r="O561" i="6"/>
  <c r="AK569" i="6"/>
  <c r="Z569" i="6"/>
  <c r="O569" i="6"/>
  <c r="AN581" i="6"/>
  <c r="AC581" i="6"/>
  <c r="R581" i="6"/>
  <c r="AT642" i="6"/>
  <c r="AI642" i="6"/>
  <c r="X642" i="6"/>
  <c r="AE14" i="6"/>
  <c r="T16" i="6"/>
  <c r="AP16" i="6"/>
  <c r="T60" i="6"/>
  <c r="AE60" i="6"/>
  <c r="V69" i="6"/>
  <c r="AG69" i="6"/>
  <c r="U130" i="6"/>
  <c r="AQ130" i="6"/>
  <c r="AJ157" i="6"/>
  <c r="N157" i="6"/>
  <c r="AU157" i="6" s="1"/>
  <c r="Y157" i="6"/>
  <c r="BF157" i="6" s="1"/>
  <c r="AP169" i="6"/>
  <c r="T169" i="6"/>
  <c r="AC207" i="6"/>
  <c r="R207" i="6"/>
  <c r="V237" i="6"/>
  <c r="AR237" i="6"/>
  <c r="AG237" i="6"/>
  <c r="AA263" i="6"/>
  <c r="AL263" i="6"/>
  <c r="AT341" i="6"/>
  <c r="X341" i="6"/>
  <c r="AI341" i="6"/>
  <c r="AI394" i="6"/>
  <c r="X394" i="6"/>
  <c r="AT394" i="6"/>
  <c r="AT921" i="6"/>
  <c r="AI921" i="6"/>
  <c r="X921" i="6"/>
  <c r="P70" i="6"/>
  <c r="AA70" i="6"/>
  <c r="AL70" i="6"/>
  <c r="R91" i="6"/>
  <c r="AN91" i="6"/>
  <c r="U126" i="6"/>
  <c r="AF126" i="6"/>
  <c r="O157" i="6"/>
  <c r="Z157" i="6"/>
  <c r="AK157" i="6"/>
  <c r="AE205" i="6"/>
  <c r="T205" i="6"/>
  <c r="AP205" i="6"/>
  <c r="R229" i="6"/>
  <c r="AC229" i="6"/>
  <c r="AN229" i="6"/>
  <c r="AE246" i="6"/>
  <c r="T246" i="6"/>
  <c r="AP246" i="6"/>
  <c r="AP14" i="6"/>
  <c r="AB23" i="6"/>
  <c r="AJ28" i="6"/>
  <c r="N28" i="6"/>
  <c r="AU28" i="6" s="1"/>
  <c r="CB28" i="6" s="1"/>
  <c r="AC51" i="6"/>
  <c r="R51" i="6"/>
  <c r="Z18" i="6"/>
  <c r="O18" i="6"/>
  <c r="AK18" i="6"/>
  <c r="AO28" i="6"/>
  <c r="S28" i="6"/>
  <c r="AD28" i="6"/>
  <c r="Z30" i="6"/>
  <c r="AK30" i="6"/>
  <c r="W33" i="6"/>
  <c r="AH33" i="6"/>
  <c r="S39" i="6"/>
  <c r="AO39" i="6"/>
  <c r="AN45" i="6"/>
  <c r="Z47" i="6"/>
  <c r="AK47" i="6"/>
  <c r="AC50" i="6"/>
  <c r="AN50" i="6"/>
  <c r="AH54" i="6"/>
  <c r="W54" i="6"/>
  <c r="T63" i="6"/>
  <c r="AP63" i="6"/>
  <c r="S65" i="6"/>
  <c r="AO65" i="6"/>
  <c r="AD65" i="6"/>
  <c r="V71" i="6"/>
  <c r="AG71" i="6"/>
  <c r="Z73" i="6"/>
  <c r="AK73" i="6"/>
  <c r="AR84" i="6"/>
  <c r="V84" i="6"/>
  <c r="AL89" i="6"/>
  <c r="AA89" i="6"/>
  <c r="AL92" i="6"/>
  <c r="P92" i="6"/>
  <c r="V93" i="6"/>
  <c r="AR93" i="6"/>
  <c r="CB98" i="6"/>
  <c r="AV98" i="6"/>
  <c r="CC98" i="6" s="1"/>
  <c r="AG105" i="6"/>
  <c r="AR108" i="6"/>
  <c r="AG108" i="6"/>
  <c r="V108" i="6"/>
  <c r="X113" i="6"/>
  <c r="AI113" i="6"/>
  <c r="AG118" i="6"/>
  <c r="V118" i="6"/>
  <c r="O123" i="6"/>
  <c r="AK123" i="6"/>
  <c r="AA128" i="6"/>
  <c r="P128" i="6"/>
  <c r="AL128" i="6"/>
  <c r="AT132" i="6"/>
  <c r="AI132" i="6"/>
  <c r="X132" i="6"/>
  <c r="AG142" i="6"/>
  <c r="V142" i="6"/>
  <c r="AR142" i="6"/>
  <c r="AP148" i="6"/>
  <c r="AT158" i="6"/>
  <c r="X158" i="6"/>
  <c r="AQ165" i="6"/>
  <c r="U165" i="6"/>
  <c r="AF165" i="6"/>
  <c r="AA198" i="6"/>
  <c r="P198" i="6"/>
  <c r="AL198" i="6"/>
  <c r="Y200" i="6"/>
  <c r="AK212" i="6"/>
  <c r="O212" i="6"/>
  <c r="AE240" i="6"/>
  <c r="T240" i="6"/>
  <c r="AP240" i="6"/>
  <c r="AO249" i="6"/>
  <c r="AD249" i="6"/>
  <c r="S249" i="6"/>
  <c r="AS263" i="6"/>
  <c r="W263" i="6"/>
  <c r="AH263" i="6"/>
  <c r="W318" i="6"/>
  <c r="AH318" i="6"/>
  <c r="AI371" i="6"/>
  <c r="N376" i="6"/>
  <c r="Y376" i="6"/>
  <c r="AJ376" i="6"/>
  <c r="AR378" i="6"/>
  <c r="AG378" i="6"/>
  <c r="V378" i="6"/>
  <c r="AO413" i="6"/>
  <c r="S413" i="6"/>
  <c r="W417" i="6"/>
  <c r="AH417" i="6"/>
  <c r="AR419" i="6"/>
  <c r="V419" i="6"/>
  <c r="AG419" i="6"/>
  <c r="AB531" i="6"/>
  <c r="Q531" i="6"/>
  <c r="AM531" i="6"/>
  <c r="P555" i="6"/>
  <c r="AL555" i="6"/>
  <c r="AA555" i="6"/>
  <c r="AG563" i="6"/>
  <c r="AR563" i="6"/>
  <c r="V563" i="6"/>
  <c r="AB624" i="6"/>
  <c r="AM624" i="6"/>
  <c r="Q624" i="6"/>
  <c r="AI626" i="6"/>
  <c r="X626" i="6"/>
  <c r="AC629" i="6"/>
  <c r="AN629" i="6"/>
  <c r="R629" i="6"/>
  <c r="AR34" i="6"/>
  <c r="V34" i="6"/>
  <c r="AI80" i="6"/>
  <c r="X80" i="6"/>
  <c r="Q91" i="6"/>
  <c r="AM91" i="6"/>
  <c r="AC110" i="6"/>
  <c r="R110" i="6"/>
  <c r="AN110" i="6"/>
  <c r="AR121" i="6"/>
  <c r="V121" i="6"/>
  <c r="AG121" i="6"/>
  <c r="Y125" i="6"/>
  <c r="N125" i="6"/>
  <c r="T144" i="6"/>
  <c r="AE144" i="6"/>
  <c r="AP144" i="6"/>
  <c r="Y162" i="6"/>
  <c r="BF162" i="6" s="1"/>
  <c r="N162" i="6"/>
  <c r="AJ162" i="6"/>
  <c r="AL174" i="6"/>
  <c r="AA174" i="6"/>
  <c r="P174" i="6"/>
  <c r="T194" i="6"/>
  <c r="AP194" i="6"/>
  <c r="AE194" i="6"/>
  <c r="S220" i="6"/>
  <c r="AD220" i="6"/>
  <c r="AM229" i="6"/>
  <c r="Q229" i="6"/>
  <c r="AB229" i="6"/>
  <c r="R244" i="6"/>
  <c r="AN244" i="6"/>
  <c r="AC244" i="6"/>
  <c r="AJ351" i="6"/>
  <c r="N351" i="6"/>
  <c r="Y351" i="6"/>
  <c r="AP357" i="6"/>
  <c r="AE357" i="6"/>
  <c r="T357" i="6"/>
  <c r="AT918" i="6"/>
  <c r="AI918" i="6"/>
  <c r="X918" i="6"/>
  <c r="AA931" i="6"/>
  <c r="P931" i="6"/>
  <c r="AL931" i="6"/>
  <c r="AR27" i="6"/>
  <c r="Q49" i="6"/>
  <c r="AB49" i="6"/>
  <c r="AI55" i="6"/>
  <c r="AT55" i="6"/>
  <c r="AR97" i="6"/>
  <c r="AG97" i="6"/>
  <c r="V97" i="6"/>
  <c r="AA104" i="6"/>
  <c r="P104" i="6"/>
  <c r="AL104" i="6"/>
  <c r="T107" i="6"/>
  <c r="AE107" i="6"/>
  <c r="AH121" i="6"/>
  <c r="AS121" i="6"/>
  <c r="W121" i="6"/>
  <c r="O125" i="6"/>
  <c r="Z125" i="6"/>
  <c r="AK125" i="6"/>
  <c r="N133" i="6"/>
  <c r="AU133" i="6" s="1"/>
  <c r="CB133" i="6" s="1"/>
  <c r="AJ133" i="6"/>
  <c r="Y179" i="6"/>
  <c r="AJ179" i="6"/>
  <c r="AI228" i="6"/>
  <c r="X228" i="6"/>
  <c r="AT228" i="6"/>
  <c r="AA272" i="6"/>
  <c r="AL272" i="6"/>
  <c r="P272" i="6"/>
  <c r="AE322" i="6"/>
  <c r="T322" i="6"/>
  <c r="AP322" i="6"/>
  <c r="Q22" i="6"/>
  <c r="AM22" i="6"/>
  <c r="AB22" i="6"/>
  <c r="X34" i="6"/>
  <c r="AT34" i="6"/>
  <c r="AF38" i="6"/>
  <c r="U38" i="6"/>
  <c r="AP79" i="6"/>
  <c r="AE79" i="6"/>
  <c r="T110" i="6"/>
  <c r="AP110" i="6"/>
  <c r="O167" i="6"/>
  <c r="Z167" i="6"/>
  <c r="AG169" i="6"/>
  <c r="Q172" i="6"/>
  <c r="AB172" i="6"/>
  <c r="AM172" i="6"/>
  <c r="S185" i="6"/>
  <c r="AD185" i="6"/>
  <c r="N203" i="6"/>
  <c r="AJ203" i="6"/>
  <c r="W235" i="6"/>
  <c r="AS235" i="6"/>
  <c r="AH235" i="6"/>
  <c r="AB316" i="6"/>
  <c r="Q316" i="6"/>
  <c r="AM316" i="6"/>
  <c r="AK251" i="6"/>
  <c r="Z251" i="6"/>
  <c r="O251" i="6"/>
  <c r="P30" i="6"/>
  <c r="AL30" i="6"/>
  <c r="AI33" i="6"/>
  <c r="X33" i="6"/>
  <c r="AO42" i="6"/>
  <c r="S42" i="6"/>
  <c r="AF45" i="6"/>
  <c r="U45" i="6"/>
  <c r="AQ45" i="6"/>
  <c r="U59" i="6"/>
  <c r="AQ59" i="6"/>
  <c r="AI77" i="6"/>
  <c r="AT77" i="6"/>
  <c r="X77" i="6"/>
  <c r="AF81" i="6"/>
  <c r="U81" i="6"/>
  <c r="Q89" i="6"/>
  <c r="AM89" i="6"/>
  <c r="AB89" i="6"/>
  <c r="AE95" i="6"/>
  <c r="AP95" i="6"/>
  <c r="T95" i="6"/>
  <c r="AP107" i="6"/>
  <c r="AS118" i="6"/>
  <c r="W118" i="6"/>
  <c r="AH118" i="6"/>
  <c r="AA123" i="6"/>
  <c r="P123" i="6"/>
  <c r="AL123" i="6"/>
  <c r="AB130" i="6"/>
  <c r="Q130" i="6"/>
  <c r="AM130" i="6"/>
  <c r="AT156" i="6"/>
  <c r="X156" i="6"/>
  <c r="AM159" i="6"/>
  <c r="Q159" i="6"/>
  <c r="U164" i="6"/>
  <c r="AQ164" i="6"/>
  <c r="AR165" i="6"/>
  <c r="V165" i="6"/>
  <c r="AG165" i="6"/>
  <c r="AJ175" i="6"/>
  <c r="Y175" i="6"/>
  <c r="O181" i="6"/>
  <c r="AK181" i="6"/>
  <c r="Z181" i="6"/>
  <c r="AM188" i="6"/>
  <c r="Q188" i="6"/>
  <c r="AJ197" i="6"/>
  <c r="Y197" i="6"/>
  <c r="AM198" i="6"/>
  <c r="Q198" i="6"/>
  <c r="AB198" i="6"/>
  <c r="AE210" i="6"/>
  <c r="T210" i="6"/>
  <c r="AN239" i="6"/>
  <c r="AC239" i="6"/>
  <c r="R239" i="6"/>
  <c r="Y248" i="6"/>
  <c r="BF248" i="6" s="1"/>
  <c r="N248" i="6"/>
  <c r="AI263" i="6"/>
  <c r="AT263" i="6"/>
  <c r="AI265" i="6"/>
  <c r="X265" i="6"/>
  <c r="AT265" i="6"/>
  <c r="P311" i="6"/>
  <c r="AL311" i="6"/>
  <c r="AA311" i="6"/>
  <c r="AP368" i="6"/>
  <c r="T368" i="6"/>
  <c r="AE368" i="6"/>
  <c r="AK411" i="6"/>
  <c r="Z411" i="6"/>
  <c r="O411" i="6"/>
  <c r="AJ412" i="6"/>
  <c r="Y412" i="6"/>
  <c r="AS419" i="6"/>
  <c r="W419" i="6"/>
  <c r="AH419" i="6"/>
  <c r="AS425" i="6"/>
  <c r="AH425" i="6"/>
  <c r="W425" i="6"/>
  <c r="T429" i="6"/>
  <c r="AP429" i="6"/>
  <c r="AN531" i="6"/>
  <c r="R531" i="6"/>
  <c r="AC531" i="6"/>
  <c r="AP554" i="6"/>
  <c r="AE554" i="6"/>
  <c r="T554" i="6"/>
  <c r="W563" i="6"/>
  <c r="AS563" i="6"/>
  <c r="AH563" i="6"/>
  <c r="AF94" i="6"/>
  <c r="U94" i="6"/>
  <c r="AN21" i="6"/>
  <c r="AJ34" i="6"/>
  <c r="U39" i="6"/>
  <c r="AQ39" i="6"/>
  <c r="AE58" i="6"/>
  <c r="AG61" i="6"/>
  <c r="V61" i="6"/>
  <c r="Q64" i="6"/>
  <c r="AM64" i="6"/>
  <c r="AB64" i="6"/>
  <c r="AL72" i="6"/>
  <c r="P72" i="6"/>
  <c r="AA72" i="6"/>
  <c r="AS76" i="6"/>
  <c r="W76" i="6"/>
  <c r="AT76" i="6"/>
  <c r="V81" i="6"/>
  <c r="AG81" i="6"/>
  <c r="AC89" i="6"/>
  <c r="R89" i="6"/>
  <c r="AN89" i="6"/>
  <c r="AC92" i="6"/>
  <c r="AN92" i="6"/>
  <c r="AF95" i="6"/>
  <c r="U95" i="6"/>
  <c r="AQ95" i="6"/>
  <c r="AO105" i="6"/>
  <c r="S105" i="6"/>
  <c r="AG111" i="6"/>
  <c r="V111" i="6"/>
  <c r="AR111" i="6"/>
  <c r="Z112" i="6"/>
  <c r="AK112" i="6"/>
  <c r="Y115" i="6"/>
  <c r="BF115" i="6" s="1"/>
  <c r="CM115" i="6" s="1"/>
  <c r="N115" i="6"/>
  <c r="AJ115" i="6"/>
  <c r="AT118" i="6"/>
  <c r="AI118" i="6"/>
  <c r="X118" i="6"/>
  <c r="R130" i="6"/>
  <c r="AN130" i="6"/>
  <c r="Y137" i="6"/>
  <c r="BF137" i="6" s="1"/>
  <c r="AJ137" i="6"/>
  <c r="AG146" i="6"/>
  <c r="V146" i="6"/>
  <c r="AR146" i="6"/>
  <c r="R159" i="6"/>
  <c r="AN159" i="6"/>
  <c r="W165" i="6"/>
  <c r="AS165" i="6"/>
  <c r="AH165" i="6"/>
  <c r="Y166" i="6"/>
  <c r="BF166" i="6" s="1"/>
  <c r="AS177" i="6"/>
  <c r="AH177" i="6"/>
  <c r="W177" i="6"/>
  <c r="AI182" i="6"/>
  <c r="X182" i="6"/>
  <c r="AI183" i="6"/>
  <c r="R198" i="6"/>
  <c r="AN198" i="6"/>
  <c r="AC198" i="6"/>
  <c r="AP210" i="6"/>
  <c r="AM212" i="6"/>
  <c r="AB212" i="6"/>
  <c r="AL214" i="6"/>
  <c r="AA214" i="6"/>
  <c r="AQ223" i="6"/>
  <c r="U223" i="6"/>
  <c r="AF223" i="6"/>
  <c r="AN230" i="6"/>
  <c r="AC230" i="6"/>
  <c r="R230" i="6"/>
  <c r="AL241" i="6"/>
  <c r="P241" i="6"/>
  <c r="AA241" i="6"/>
  <c r="AQ260" i="6"/>
  <c r="U260" i="6"/>
  <c r="AF260" i="6"/>
  <c r="P263" i="6"/>
  <c r="AG275" i="6"/>
  <c r="AR275" i="6"/>
  <c r="V275" i="6"/>
  <c r="AM352" i="6"/>
  <c r="AB352" i="6"/>
  <c r="Q352" i="6"/>
  <c r="O361" i="6"/>
  <c r="Z361" i="6"/>
  <c r="AK361" i="6"/>
  <c r="AQ400" i="6"/>
  <c r="U400" i="6"/>
  <c r="AF400" i="6"/>
  <c r="AA411" i="6"/>
  <c r="AL411" i="6"/>
  <c r="P411" i="6"/>
  <c r="O412" i="6"/>
  <c r="AK412" i="6"/>
  <c r="Z412" i="6"/>
  <c r="W527" i="6"/>
  <c r="AS527" i="6"/>
  <c r="AH527" i="6"/>
  <c r="AK529" i="6"/>
  <c r="O529" i="6"/>
  <c r="AL23" i="6"/>
  <c r="AA23" i="6"/>
  <c r="Q46" i="6"/>
  <c r="AM46" i="6"/>
  <c r="AL49" i="6"/>
  <c r="P49" i="6"/>
  <c r="AE126" i="6"/>
  <c r="T126" i="6"/>
  <c r="AP126" i="6"/>
  <c r="AG135" i="6"/>
  <c r="AR135" i="6"/>
  <c r="V135" i="6"/>
  <c r="AE169" i="6"/>
  <c r="AK172" i="6"/>
  <c r="O172" i="6"/>
  <c r="AS228" i="6"/>
  <c r="W228" i="6"/>
  <c r="AH228" i="6"/>
  <c r="Z272" i="6"/>
  <c r="O272" i="6"/>
  <c r="AK272" i="6"/>
  <c r="AC339" i="6"/>
  <c r="R339" i="6"/>
  <c r="AK347" i="6"/>
  <c r="Z347" i="6"/>
  <c r="O347" i="6"/>
  <c r="T38" i="6"/>
  <c r="AP38" i="6"/>
  <c r="AO40" i="6"/>
  <c r="AD40" i="6"/>
  <c r="AD110" i="6"/>
  <c r="S110" i="6"/>
  <c r="AJ114" i="6"/>
  <c r="Y114" i="6"/>
  <c r="AO120" i="6"/>
  <c r="S120" i="6"/>
  <c r="AB122" i="6"/>
  <c r="Q122" i="6"/>
  <c r="AM122" i="6"/>
  <c r="AF169" i="6"/>
  <c r="AN185" i="6"/>
  <c r="R185" i="6"/>
  <c r="R236" i="6"/>
  <c r="AN236" i="6"/>
  <c r="AE285" i="6"/>
  <c r="T285" i="6"/>
  <c r="AP285" i="6"/>
  <c r="X328" i="6"/>
  <c r="AT328" i="6"/>
  <c r="O404" i="6"/>
  <c r="AK404" i="6"/>
  <c r="Z404" i="6"/>
  <c r="AD786" i="6"/>
  <c r="S786" i="6"/>
  <c r="AO786" i="6"/>
  <c r="AH44" i="6"/>
  <c r="W44" i="6"/>
  <c r="AS44" i="6"/>
  <c r="AO46" i="6"/>
  <c r="S46" i="6"/>
  <c r="AD46" i="6"/>
  <c r="O133" i="6"/>
  <c r="AK133" i="6"/>
  <c r="AS150" i="6"/>
  <c r="W150" i="6"/>
  <c r="AH150" i="6"/>
  <c r="P162" i="6"/>
  <c r="AA162" i="6"/>
  <c r="AL162" i="6"/>
  <c r="AT186" i="6"/>
  <c r="X186" i="6"/>
  <c r="P293" i="6"/>
  <c r="AL293" i="6"/>
  <c r="AL20" i="6"/>
  <c r="AJ27" i="6"/>
  <c r="AQ21" i="6"/>
  <c r="AR28" i="6"/>
  <c r="V28" i="6"/>
  <c r="Y40" i="6"/>
  <c r="BF40" i="6" s="1"/>
  <c r="R87" i="6"/>
  <c r="Q88" i="6"/>
  <c r="AM88" i="6"/>
  <c r="AR102" i="6"/>
  <c r="V102" i="6"/>
  <c r="AG102" i="6"/>
  <c r="AP105" i="6"/>
  <c r="T105" i="6"/>
  <c r="AE110" i="6"/>
  <c r="S116" i="6"/>
  <c r="AO116" i="6"/>
  <c r="CM127" i="6"/>
  <c r="BG127" i="6"/>
  <c r="R144" i="6"/>
  <c r="AN144" i="6"/>
  <c r="AS146" i="6"/>
  <c r="W146" i="6"/>
  <c r="AH146" i="6"/>
  <c r="AI156" i="6"/>
  <c r="S159" i="6"/>
  <c r="AO159" i="6"/>
  <c r="R172" i="6"/>
  <c r="AT176" i="6"/>
  <c r="X176" i="6"/>
  <c r="AM181" i="6"/>
  <c r="AB181" i="6"/>
  <c r="Q181" i="6"/>
  <c r="T186" i="6"/>
  <c r="AP186" i="6"/>
  <c r="AE186" i="6"/>
  <c r="AM190" i="6"/>
  <c r="AB190" i="6"/>
  <c r="AM205" i="6"/>
  <c r="AB205" i="6"/>
  <c r="Q205" i="6"/>
  <c r="N211" i="6"/>
  <c r="AJ211" i="6"/>
  <c r="Y211" i="6"/>
  <c r="X213" i="6"/>
  <c r="AI213" i="6"/>
  <c r="S230" i="6"/>
  <c r="AO230" i="6"/>
  <c r="AC236" i="6"/>
  <c r="AP237" i="6"/>
  <c r="T237" i="6"/>
  <c r="AE237" i="6"/>
  <c r="AE239" i="6"/>
  <c r="T239" i="6"/>
  <c r="AP239" i="6"/>
  <c r="AA248" i="6"/>
  <c r="AL248" i="6"/>
  <c r="P248" i="6"/>
  <c r="P250" i="6"/>
  <c r="AL250" i="6"/>
  <c r="AA250" i="6"/>
  <c r="V260" i="6"/>
  <c r="AR260" i="6"/>
  <c r="AG260" i="6"/>
  <c r="Y263" i="6"/>
  <c r="AJ263" i="6"/>
  <c r="Y265" i="6"/>
  <c r="AJ265" i="6"/>
  <c r="N265" i="6"/>
  <c r="R311" i="6"/>
  <c r="AN311" i="6"/>
  <c r="AR341" i="6"/>
  <c r="AG341" i="6"/>
  <c r="V341" i="6"/>
  <c r="AG343" i="6"/>
  <c r="V343" i="6"/>
  <c r="P359" i="6"/>
  <c r="AL359" i="6"/>
  <c r="AA359" i="6"/>
  <c r="AA399" i="6"/>
  <c r="AL399" i="6"/>
  <c r="P399" i="6"/>
  <c r="V400" i="6"/>
  <c r="AG400" i="6"/>
  <c r="AR400" i="6"/>
  <c r="AA415" i="6"/>
  <c r="P415" i="6"/>
  <c r="AL415" i="6"/>
  <c r="AP501" i="6"/>
  <c r="T501" i="6"/>
  <c r="AE501" i="6"/>
  <c r="AB553" i="6"/>
  <c r="Q553" i="6"/>
  <c r="AN559" i="6"/>
  <c r="AC559" i="6"/>
  <c r="R559" i="6"/>
  <c r="AS562" i="6"/>
  <c r="AL54" i="6"/>
  <c r="AA54" i="6"/>
  <c r="T64" i="6"/>
  <c r="AE64" i="6"/>
  <c r="AP64" i="6"/>
  <c r="AF159" i="6"/>
  <c r="U159" i="6"/>
  <c r="AL25" i="6"/>
  <c r="P25" i="6"/>
  <c r="AS34" i="6"/>
  <c r="W34" i="6"/>
  <c r="N53" i="6"/>
  <c r="AJ53" i="6"/>
  <c r="Y53" i="6"/>
  <c r="AO56" i="6"/>
  <c r="S56" i="6"/>
  <c r="AD56" i="6"/>
  <c r="AO58" i="6"/>
  <c r="S58" i="6"/>
  <c r="AO79" i="6"/>
  <c r="AD79" i="6"/>
  <c r="O162" i="6"/>
  <c r="AK162" i="6"/>
  <c r="Z162" i="6"/>
  <c r="P14" i="6"/>
  <c r="AL14" i="6"/>
  <c r="P16" i="6"/>
  <c r="AL16" i="6"/>
  <c r="T19" i="6"/>
  <c r="AP19" i="6"/>
  <c r="AM19" i="6"/>
  <c r="AG27" i="6"/>
  <c r="Q18" i="6"/>
  <c r="AM18" i="6"/>
  <c r="AB18" i="6"/>
  <c r="AO19" i="6"/>
  <c r="AM20" i="6"/>
  <c r="AR21" i="6"/>
  <c r="V21" i="6"/>
  <c r="AI28" i="6"/>
  <c r="AK40" i="6"/>
  <c r="O40" i="6"/>
  <c r="Z40" i="6"/>
  <c r="AC14" i="6"/>
  <c r="AN14" i="6"/>
  <c r="AC16" i="6"/>
  <c r="R16" i="6"/>
  <c r="AN16" i="6"/>
  <c r="AA16" i="6"/>
  <c r="AN20" i="6"/>
  <c r="N23" i="6"/>
  <c r="AJ23" i="6"/>
  <c r="Q23" i="6"/>
  <c r="AA30" i="6"/>
  <c r="Y32" i="6"/>
  <c r="BF32" i="6" s="1"/>
  <c r="AJ32" i="6"/>
  <c r="P32" i="6"/>
  <c r="AR39" i="6"/>
  <c r="V39" i="6"/>
  <c r="AG39" i="6"/>
  <c r="P40" i="6"/>
  <c r="AL40" i="6"/>
  <c r="AM41" i="6"/>
  <c r="AA47" i="6"/>
  <c r="N49" i="6"/>
  <c r="AJ49" i="6"/>
  <c r="P56" i="6"/>
  <c r="AL56" i="6"/>
  <c r="AA56" i="6"/>
  <c r="AG58" i="6"/>
  <c r="W59" i="6"/>
  <c r="AS59" i="6"/>
  <c r="AC64" i="6"/>
  <c r="R64" i="6"/>
  <c r="AN64" i="6"/>
  <c r="AJ66" i="6"/>
  <c r="Y66" i="6"/>
  <c r="BF66" i="6" s="1"/>
  <c r="AR69" i="6"/>
  <c r="AR80" i="6"/>
  <c r="V80" i="6"/>
  <c r="W81" i="6"/>
  <c r="AS81" i="6"/>
  <c r="AH82" i="6"/>
  <c r="AO14" i="6"/>
  <c r="AD14" i="6"/>
  <c r="AA14" i="6"/>
  <c r="AO16" i="6"/>
  <c r="AD16" i="6"/>
  <c r="AB16" i="6"/>
  <c r="S17" i="6"/>
  <c r="AO17" i="6"/>
  <c r="AE18" i="6"/>
  <c r="O20" i="6"/>
  <c r="AJ22" i="6"/>
  <c r="N22" i="6"/>
  <c r="Z23" i="6"/>
  <c r="AK23" i="6"/>
  <c r="N25" i="6"/>
  <c r="AJ25" i="6"/>
  <c r="Y25" i="6"/>
  <c r="BF25" i="6" s="1"/>
  <c r="AD26" i="6"/>
  <c r="AS28" i="6"/>
  <c r="AH28" i="6"/>
  <c r="AF34" i="6"/>
  <c r="U34" i="6"/>
  <c r="AQ34" i="6"/>
  <c r="S35" i="6"/>
  <c r="Q40" i="6"/>
  <c r="AM40" i="6"/>
  <c r="AB40" i="6"/>
  <c r="AA40" i="6"/>
  <c r="AE43" i="6"/>
  <c r="AL46" i="6"/>
  <c r="P46" i="6"/>
  <c r="AA46" i="6"/>
  <c r="Z49" i="6"/>
  <c r="AK49" i="6"/>
  <c r="Y49" i="6"/>
  <c r="BF49" i="6" s="1"/>
  <c r="AI53" i="6"/>
  <c r="X53" i="6"/>
  <c r="X54" i="6"/>
  <c r="AP60" i="6"/>
  <c r="AD68" i="6"/>
  <c r="AF69" i="6"/>
  <c r="U69" i="6"/>
  <c r="AD75" i="6"/>
  <c r="S75" i="6"/>
  <c r="AT75" i="6"/>
  <c r="AG83" i="6"/>
  <c r="V83" i="6"/>
  <c r="AE89" i="6"/>
  <c r="AP89" i="6"/>
  <c r="AL91" i="6"/>
  <c r="P91" i="6"/>
  <c r="AB91" i="6"/>
  <c r="AC98" i="6"/>
  <c r="R98" i="6"/>
  <c r="AN98" i="6"/>
  <c r="AQ101" i="6"/>
  <c r="AF101" i="6"/>
  <c r="U101" i="6"/>
  <c r="AS102" i="6"/>
  <c r="AH102" i="6"/>
  <c r="W102" i="6"/>
  <c r="AE134" i="6"/>
  <c r="T134" i="6"/>
  <c r="S144" i="6"/>
  <c r="AD144" i="6"/>
  <c r="AC144" i="6"/>
  <c r="X146" i="6"/>
  <c r="AT146" i="6"/>
  <c r="AI146" i="6"/>
  <c r="CB153" i="6"/>
  <c r="AV153" i="6"/>
  <c r="CC153" i="6" s="1"/>
  <c r="R154" i="6"/>
  <c r="AN154" i="6"/>
  <c r="N182" i="6"/>
  <c r="Y182" i="6"/>
  <c r="AJ182" i="6"/>
  <c r="AC185" i="6"/>
  <c r="AE188" i="6"/>
  <c r="T188" i="6"/>
  <c r="AP188" i="6"/>
  <c r="AP198" i="6"/>
  <c r="AE198" i="6"/>
  <c r="AT204" i="6"/>
  <c r="X204" i="6"/>
  <c r="AI204" i="6"/>
  <c r="AO220" i="6"/>
  <c r="X221" i="6"/>
  <c r="AT221" i="6"/>
  <c r="AI221" i="6"/>
  <c r="AN246" i="6"/>
  <c r="R246" i="6"/>
  <c r="AC246" i="6"/>
  <c r="AG259" i="6"/>
  <c r="AR259" i="6"/>
  <c r="V259" i="6"/>
  <c r="X275" i="6"/>
  <c r="AI275" i="6"/>
  <c r="W341" i="6"/>
  <c r="AS341" i="6"/>
  <c r="AH341" i="6"/>
  <c r="AM350" i="6"/>
  <c r="AB350" i="6"/>
  <c r="Q350" i="6"/>
  <c r="P351" i="6"/>
  <c r="Q395" i="6"/>
  <c r="AM395" i="6"/>
  <c r="W396" i="6"/>
  <c r="AH396" i="6"/>
  <c r="AS396" i="6"/>
  <c r="V526" i="6"/>
  <c r="AG526" i="6"/>
  <c r="AR526" i="6"/>
  <c r="AN528" i="6"/>
  <c r="R528" i="6"/>
  <c r="AC528" i="6"/>
  <c r="AK530" i="6"/>
  <c r="O530" i="6"/>
  <c r="AD51" i="6"/>
  <c r="S51" i="6"/>
  <c r="AG51" i="6"/>
  <c r="U53" i="6"/>
  <c r="AL58" i="6"/>
  <c r="R67" i="6"/>
  <c r="AC67" i="6"/>
  <c r="N71" i="6"/>
  <c r="Y71" i="6"/>
  <c r="V79" i="6"/>
  <c r="AR79" i="6"/>
  <c r="AI81" i="6"/>
  <c r="X81" i="6"/>
  <c r="AT81" i="6"/>
  <c r="W83" i="6"/>
  <c r="AH83" i="6"/>
  <c r="T85" i="6"/>
  <c r="T88" i="6"/>
  <c r="AP88" i="6"/>
  <c r="AD91" i="6"/>
  <c r="AK94" i="6"/>
  <c r="N97" i="6"/>
  <c r="AJ97" i="6"/>
  <c r="Y97" i="6"/>
  <c r="BF97" i="6" s="1"/>
  <c r="BG97" i="6" s="1"/>
  <c r="BH97" i="6" s="1"/>
  <c r="CO97" i="6" s="1"/>
  <c r="AI109" i="6"/>
  <c r="W111" i="6"/>
  <c r="AS111" i="6"/>
  <c r="T116" i="6"/>
  <c r="AP116" i="6"/>
  <c r="AM119" i="6"/>
  <c r="Q119" i="6"/>
  <c r="AB119" i="6"/>
  <c r="AA122" i="6"/>
  <c r="P122" i="6"/>
  <c r="AL122" i="6"/>
  <c r="AC124" i="6"/>
  <c r="R124" i="6"/>
  <c r="AN124" i="6"/>
  <c r="T128" i="6"/>
  <c r="AP128" i="6"/>
  <c r="T130" i="6"/>
  <c r="AP130" i="6"/>
  <c r="AJ131" i="6"/>
  <c r="N131" i="6"/>
  <c r="R133" i="6"/>
  <c r="AN133" i="6"/>
  <c r="Q140" i="6"/>
  <c r="AM140" i="6"/>
  <c r="AA143" i="6"/>
  <c r="AL143" i="6"/>
  <c r="AS152" i="6"/>
  <c r="AH152" i="6"/>
  <c r="AB154" i="6"/>
  <c r="Q154" i="6"/>
  <c r="AM154" i="6"/>
  <c r="AS156" i="6"/>
  <c r="W156" i="6"/>
  <c r="T159" i="6"/>
  <c r="AP159" i="6"/>
  <c r="AE159" i="6"/>
  <c r="Q160" i="6"/>
  <c r="AJ161" i="6"/>
  <c r="Y161" i="6"/>
  <c r="BF161" i="6" s="1"/>
  <c r="CM161" i="6" s="1"/>
  <c r="X165" i="6"/>
  <c r="AI165" i="6"/>
  <c r="AK174" i="6"/>
  <c r="Z174" i="6"/>
  <c r="V177" i="6"/>
  <c r="AR177" i="6"/>
  <c r="Y178" i="6"/>
  <c r="N178" i="6"/>
  <c r="AU178" i="6" s="1"/>
  <c r="CB178" i="6" s="1"/>
  <c r="AJ178" i="6"/>
  <c r="Q178" i="6"/>
  <c r="AD184" i="6"/>
  <c r="AO184" i="6"/>
  <c r="X189" i="6"/>
  <c r="AI189" i="6"/>
  <c r="AL190" i="6"/>
  <c r="AA190" i="6"/>
  <c r="R192" i="6"/>
  <c r="AC192" i="6"/>
  <c r="X194" i="6"/>
  <c r="AT194" i="6"/>
  <c r="AB196" i="6"/>
  <c r="Q196" i="6"/>
  <c r="O211" i="6"/>
  <c r="AK211" i="6"/>
  <c r="Z211" i="6"/>
  <c r="AS217" i="6"/>
  <c r="AH217" i="6"/>
  <c r="W217" i="6"/>
  <c r="AQ220" i="6"/>
  <c r="U220" i="6"/>
  <c r="AR223" i="6"/>
  <c r="V223" i="6"/>
  <c r="AS237" i="6"/>
  <c r="W237" i="6"/>
  <c r="AG246" i="6"/>
  <c r="AR246" i="6"/>
  <c r="Y247" i="6"/>
  <c r="BF247" i="6" s="1"/>
  <c r="CM247" i="6" s="1"/>
  <c r="N247" i="6"/>
  <c r="AJ247" i="6"/>
  <c r="AT259" i="6"/>
  <c r="X259" i="6"/>
  <c r="AB276" i="6"/>
  <c r="Q276" i="6"/>
  <c r="AM276" i="6"/>
  <c r="Z288" i="6"/>
  <c r="O288" i="6"/>
  <c r="AK292" i="6"/>
  <c r="Z292" i="6"/>
  <c r="U303" i="6"/>
  <c r="AF303" i="6"/>
  <c r="AB304" i="6"/>
  <c r="AM304" i="6"/>
  <c r="Q304" i="6"/>
  <c r="V310" i="6"/>
  <c r="AR310" i="6"/>
  <c r="AG310" i="6"/>
  <c r="AQ320" i="6"/>
  <c r="U320" i="6"/>
  <c r="AE326" i="6"/>
  <c r="AP326" i="6"/>
  <c r="T326" i="6"/>
  <c r="O351" i="6"/>
  <c r="Z351" i="6"/>
  <c r="AO368" i="6"/>
  <c r="AD368" i="6"/>
  <c r="S368" i="6"/>
  <c r="AF378" i="6"/>
  <c r="U378" i="6"/>
  <c r="AQ378" i="6"/>
  <c r="AR389" i="6"/>
  <c r="V389" i="6"/>
  <c r="AG389" i="6"/>
  <c r="P391" i="6"/>
  <c r="P392" i="6"/>
  <c r="AL392" i="6"/>
  <c r="AO395" i="6"/>
  <c r="S395" i="6"/>
  <c r="AD395" i="6"/>
  <c r="AG416" i="6"/>
  <c r="V416" i="6"/>
  <c r="AR425" i="6"/>
  <c r="V425" i="6"/>
  <c r="AG425" i="6"/>
  <c r="AO429" i="6"/>
  <c r="S429" i="6"/>
  <c r="AD429" i="6"/>
  <c r="U470" i="6"/>
  <c r="AQ470" i="6"/>
  <c r="AF470" i="6"/>
  <c r="AR473" i="6"/>
  <c r="AG473" i="6"/>
  <c r="V473" i="6"/>
  <c r="Q528" i="6"/>
  <c r="AM528" i="6"/>
  <c r="AB528" i="6"/>
  <c r="S531" i="6"/>
  <c r="AO531" i="6"/>
  <c r="AD531" i="6"/>
  <c r="AN555" i="6"/>
  <c r="R555" i="6"/>
  <c r="AT563" i="6"/>
  <c r="X563" i="6"/>
  <c r="AI563" i="6"/>
  <c r="W655" i="6"/>
  <c r="AH655" i="6"/>
  <c r="AS655" i="6"/>
  <c r="Y713" i="6"/>
  <c r="BF713" i="6" s="1"/>
  <c r="AJ713" i="6"/>
  <c r="AT771" i="6"/>
  <c r="X771" i="6"/>
  <c r="AI771" i="6"/>
  <c r="AJ798" i="6"/>
  <c r="Y798" i="6"/>
  <c r="N798" i="6"/>
  <c r="P807" i="6"/>
  <c r="AA807" i="6"/>
  <c r="AJ814" i="6"/>
  <c r="Y814" i="6"/>
  <c r="N825" i="6"/>
  <c r="AU825" i="6" s="1"/>
  <c r="AJ825" i="6"/>
  <c r="Y825" i="6"/>
  <c r="AB898" i="6"/>
  <c r="Q898" i="6"/>
  <c r="AM898" i="6"/>
  <c r="U950" i="6"/>
  <c r="AF950" i="6"/>
  <c r="X1005" i="6"/>
  <c r="AI1005" i="6"/>
  <c r="AT1005" i="6"/>
  <c r="U15" i="6"/>
  <c r="R17" i="6"/>
  <c r="AH29" i="6"/>
  <c r="AD30" i="6"/>
  <c r="AD31" i="6"/>
  <c r="S34" i="6"/>
  <c r="V36" i="6"/>
  <c r="R37" i="6"/>
  <c r="R38" i="6"/>
  <c r="N42" i="6"/>
  <c r="R44" i="6"/>
  <c r="AB47" i="6"/>
  <c r="AL50" i="6"/>
  <c r="AJ51" i="6"/>
  <c r="AF55" i="6"/>
  <c r="AH56" i="6"/>
  <c r="P58" i="6"/>
  <c r="S61" i="6"/>
  <c r="AQ63" i="6"/>
  <c r="AP65" i="6"/>
  <c r="T65" i="6"/>
  <c r="AE65" i="6"/>
  <c r="AC65" i="6"/>
  <c r="AN67" i="6"/>
  <c r="AL71" i="6"/>
  <c r="AA71" i="6"/>
  <c r="AA76" i="6"/>
  <c r="AL76" i="6"/>
  <c r="AI78" i="6"/>
  <c r="AI79" i="6"/>
  <c r="AT79" i="6"/>
  <c r="AK84" i="6"/>
  <c r="Z84" i="6"/>
  <c r="O84" i="6"/>
  <c r="AM85" i="6"/>
  <c r="Q85" i="6"/>
  <c r="AE86" i="6"/>
  <c r="AD90" i="6"/>
  <c r="N96" i="6"/>
  <c r="Y96" i="6"/>
  <c r="AL98" i="6"/>
  <c r="AJ100" i="6"/>
  <c r="N100" i="6"/>
  <c r="AU100" i="6" s="1"/>
  <c r="CB100" i="6" s="1"/>
  <c r="N101" i="6"/>
  <c r="Y101" i="6"/>
  <c r="AG103" i="6"/>
  <c r="AF104" i="6"/>
  <c r="AQ104" i="6"/>
  <c r="P106" i="6"/>
  <c r="N111" i="6"/>
  <c r="AU111" i="6" s="1"/>
  <c r="CB111" i="6" s="1"/>
  <c r="AG116" i="6"/>
  <c r="V116" i="6"/>
  <c r="AR116" i="6"/>
  <c r="AJ123" i="6"/>
  <c r="AP124" i="6"/>
  <c r="AE124" i="6"/>
  <c r="AI126" i="6"/>
  <c r="X126" i="6"/>
  <c r="S140" i="6"/>
  <c r="AO140" i="6"/>
  <c r="N141" i="6"/>
  <c r="AU141" i="6" s="1"/>
  <c r="Y141" i="6"/>
  <c r="BF141" i="6" s="1"/>
  <c r="CM141" i="6" s="1"/>
  <c r="S141" i="6"/>
  <c r="X142" i="6"/>
  <c r="AJ145" i="6"/>
  <c r="Y145" i="6"/>
  <c r="BF145" i="6" s="1"/>
  <c r="CM145" i="6" s="1"/>
  <c r="P152" i="6"/>
  <c r="S154" i="6"/>
  <c r="AO154" i="6"/>
  <c r="N155" i="6"/>
  <c r="AU155" i="6" s="1"/>
  <c r="AQ171" i="6"/>
  <c r="AF171" i="6"/>
  <c r="U171" i="6"/>
  <c r="R180" i="6"/>
  <c r="AN180" i="6"/>
  <c r="AC180" i="6"/>
  <c r="U184" i="6"/>
  <c r="AQ184" i="6"/>
  <c r="AM187" i="6"/>
  <c r="Q187" i="6"/>
  <c r="AN192" i="6"/>
  <c r="AG193" i="6"/>
  <c r="V193" i="6"/>
  <c r="Q206" i="6"/>
  <c r="AM206" i="6"/>
  <c r="N209" i="6"/>
  <c r="AU209" i="6" s="1"/>
  <c r="AM211" i="6"/>
  <c r="AB211" i="6"/>
  <c r="AK227" i="6"/>
  <c r="O227" i="6"/>
  <c r="Z227" i="6"/>
  <c r="AM232" i="6"/>
  <c r="Q232" i="6"/>
  <c r="AB232" i="6"/>
  <c r="T243" i="6"/>
  <c r="AP243" i="6"/>
  <c r="R245" i="6"/>
  <c r="AN245" i="6"/>
  <c r="AT252" i="6"/>
  <c r="X252" i="6"/>
  <c r="AI252" i="6"/>
  <c r="AO255" i="6"/>
  <c r="AE258" i="6"/>
  <c r="AP258" i="6"/>
  <c r="T258" i="6"/>
  <c r="Y259" i="6"/>
  <c r="BF259" i="6" s="1"/>
  <c r="AJ259" i="6"/>
  <c r="AT273" i="6"/>
  <c r="CB274" i="6"/>
  <c r="AF289" i="6"/>
  <c r="U289" i="6"/>
  <c r="AQ289" i="6"/>
  <c r="AK298" i="6"/>
  <c r="Z298" i="6"/>
  <c r="O298" i="6"/>
  <c r="N300" i="6"/>
  <c r="Y300" i="6"/>
  <c r="BF300" i="6" s="1"/>
  <c r="AH303" i="6"/>
  <c r="W303" i="6"/>
  <c r="AS303" i="6"/>
  <c r="X310" i="6"/>
  <c r="AT310" i="6"/>
  <c r="S311" i="6"/>
  <c r="AO311" i="6"/>
  <c r="AD311" i="6"/>
  <c r="AT318" i="6"/>
  <c r="X318" i="6"/>
  <c r="AI318" i="6"/>
  <c r="AR332" i="6"/>
  <c r="V332" i="6"/>
  <c r="AG332" i="6"/>
  <c r="Q333" i="6"/>
  <c r="AM333" i="6"/>
  <c r="Y346" i="6"/>
  <c r="BF346" i="6" s="1"/>
  <c r="AJ346" i="6"/>
  <c r="AL349" i="6"/>
  <c r="AA349" i="6"/>
  <c r="AF357" i="6"/>
  <c r="U357" i="6"/>
  <c r="AA365" i="6"/>
  <c r="V366" i="6"/>
  <c r="AR366" i="6"/>
  <c r="AG366" i="6"/>
  <c r="Q367" i="6"/>
  <c r="AB367" i="6"/>
  <c r="AM367" i="6"/>
  <c r="AQ368" i="6"/>
  <c r="AF368" i="6"/>
  <c r="U368" i="6"/>
  <c r="AR375" i="6"/>
  <c r="V375" i="6"/>
  <c r="AG375" i="6"/>
  <c r="AT389" i="6"/>
  <c r="AI389" i="6"/>
  <c r="X389" i="6"/>
  <c r="Z391" i="6"/>
  <c r="AK391" i="6"/>
  <c r="AK398" i="6"/>
  <c r="Z398" i="6"/>
  <c r="AK410" i="6"/>
  <c r="Z410" i="6"/>
  <c r="W423" i="6"/>
  <c r="AS423" i="6"/>
  <c r="AH423" i="6"/>
  <c r="X425" i="6"/>
  <c r="AI425" i="6"/>
  <c r="P459" i="6"/>
  <c r="AL459" i="6"/>
  <c r="AH526" i="6"/>
  <c r="W526" i="6"/>
  <c r="AB530" i="6"/>
  <c r="N600" i="6"/>
  <c r="AJ600" i="6"/>
  <c r="Y600" i="6"/>
  <c r="AD629" i="6"/>
  <c r="S629" i="6"/>
  <c r="AO629" i="6"/>
  <c r="AF641" i="6"/>
  <c r="U641" i="6"/>
  <c r="AQ641" i="6"/>
  <c r="O651" i="6"/>
  <c r="AK651" i="6"/>
  <c r="Z651" i="6"/>
  <c r="AD52" i="6"/>
  <c r="AF56" i="6"/>
  <c r="AQ56" i="6"/>
  <c r="AS58" i="6"/>
  <c r="V63" i="6"/>
  <c r="AR63" i="6"/>
  <c r="N75" i="6"/>
  <c r="AJ75" i="6"/>
  <c r="Y75" i="6"/>
  <c r="BF75" i="6" s="1"/>
  <c r="AR78" i="6"/>
  <c r="V78" i="6"/>
  <c r="P80" i="6"/>
  <c r="AA80" i="6"/>
  <c r="AN85" i="6"/>
  <c r="R85" i="6"/>
  <c r="AR104" i="6"/>
  <c r="V104" i="6"/>
  <c r="AI105" i="6"/>
  <c r="AT105" i="6"/>
  <c r="Y106" i="6"/>
  <c r="BF106" i="6" s="1"/>
  <c r="CM106" i="6" s="1"/>
  <c r="N106" i="6"/>
  <c r="AU106" i="6" s="1"/>
  <c r="AS106" i="6"/>
  <c r="AT109" i="6"/>
  <c r="AM112" i="6"/>
  <c r="AB112" i="6"/>
  <c r="AM117" i="6"/>
  <c r="Q117" i="6"/>
  <c r="AM131" i="6"/>
  <c r="AB131" i="6"/>
  <c r="AM136" i="6"/>
  <c r="Q136" i="6"/>
  <c r="AB136" i="6"/>
  <c r="AS138" i="6"/>
  <c r="W138" i="6"/>
  <c r="T140" i="6"/>
  <c r="AP140" i="6"/>
  <c r="N152" i="6"/>
  <c r="Y152" i="6"/>
  <c r="BF152" i="6" s="1"/>
  <c r="T154" i="6"/>
  <c r="AP154" i="6"/>
  <c r="P155" i="6"/>
  <c r="AC174" i="6"/>
  <c r="AN174" i="6"/>
  <c r="N176" i="6"/>
  <c r="Y176" i="6"/>
  <c r="AD180" i="6"/>
  <c r="AO180" i="6"/>
  <c r="S180" i="6"/>
  <c r="AG184" i="6"/>
  <c r="V184" i="6"/>
  <c r="AR184" i="6"/>
  <c r="W193" i="6"/>
  <c r="AH193" i="6"/>
  <c r="AC195" i="6"/>
  <c r="R195" i="6"/>
  <c r="N199" i="6"/>
  <c r="AU199" i="6" s="1"/>
  <c r="AJ199" i="6"/>
  <c r="CM209" i="6"/>
  <c r="BG209" i="6"/>
  <c r="CN209" i="6" s="1"/>
  <c r="R211" i="6"/>
  <c r="AN211" i="6"/>
  <c r="N213" i="6"/>
  <c r="AJ213" i="6"/>
  <c r="Y213" i="6"/>
  <c r="BF213" i="6" s="1"/>
  <c r="AQ219" i="6"/>
  <c r="U219" i="6"/>
  <c r="Q224" i="6"/>
  <c r="AM224" i="6"/>
  <c r="AA231" i="6"/>
  <c r="AL231" i="6"/>
  <c r="AG236" i="6"/>
  <c r="V236" i="6"/>
  <c r="AR236" i="6"/>
  <c r="V239" i="6"/>
  <c r="AR239" i="6"/>
  <c r="AN250" i="6"/>
  <c r="AC250" i="6"/>
  <c r="AQ255" i="6"/>
  <c r="Y262" i="6"/>
  <c r="BF262" i="6" s="1"/>
  <c r="AJ262" i="6"/>
  <c r="AJ270" i="6"/>
  <c r="Y270" i="6"/>
  <c r="BF270" i="6" s="1"/>
  <c r="P274" i="6"/>
  <c r="Y275" i="6"/>
  <c r="AJ275" i="6"/>
  <c r="AR279" i="6"/>
  <c r="AG279" i="6"/>
  <c r="V279" i="6"/>
  <c r="AK288" i="6"/>
  <c r="AE295" i="6"/>
  <c r="V296" i="6"/>
  <c r="AR296" i="6"/>
  <c r="P298" i="6"/>
  <c r="AA298" i="6"/>
  <c r="AO299" i="6"/>
  <c r="S299" i="6"/>
  <c r="X303" i="6"/>
  <c r="AT303" i="6"/>
  <c r="AI303" i="6"/>
  <c r="AE308" i="6"/>
  <c r="AP308" i="6"/>
  <c r="AN333" i="6"/>
  <c r="R333" i="6"/>
  <c r="AL355" i="6"/>
  <c r="AA355" i="6"/>
  <c r="P355" i="6"/>
  <c r="AO364" i="6"/>
  <c r="S364" i="6"/>
  <c r="W366" i="6"/>
  <c r="AS366" i="6"/>
  <c r="AH366" i="6"/>
  <c r="AC367" i="6"/>
  <c r="R367" i="6"/>
  <c r="AN367" i="6"/>
  <c r="AO377" i="6"/>
  <c r="AD377" i="6"/>
  <c r="S377" i="6"/>
  <c r="W388" i="6"/>
  <c r="AS388" i="6"/>
  <c r="AH388" i="6"/>
  <c r="AG405" i="6"/>
  <c r="V405" i="6"/>
  <c r="AP409" i="6"/>
  <c r="AE409" i="6"/>
  <c r="T409" i="6"/>
  <c r="S460" i="6"/>
  <c r="AO460" i="6"/>
  <c r="AD460" i="6"/>
  <c r="T465" i="6"/>
  <c r="AE465" i="6"/>
  <c r="AA492" i="6"/>
  <c r="P492" i="6"/>
  <c r="AL492" i="6"/>
  <c r="AN495" i="6"/>
  <c r="AC495" i="6"/>
  <c r="R495" i="6"/>
  <c r="Z499" i="6"/>
  <c r="O499" i="6"/>
  <c r="AK499" i="6"/>
  <c r="AB512" i="6"/>
  <c r="AE513" i="6"/>
  <c r="AP513" i="6"/>
  <c r="T513" i="6"/>
  <c r="AT526" i="6"/>
  <c r="X526" i="6"/>
  <c r="AI526" i="6"/>
  <c r="Z527" i="6"/>
  <c r="AK527" i="6"/>
  <c r="T599" i="6"/>
  <c r="AP599" i="6"/>
  <c r="AE599" i="6"/>
  <c r="CM44" i="6"/>
  <c r="BG44" i="6"/>
  <c r="AH30" i="6"/>
  <c r="AG31" i="6"/>
  <c r="AO36" i="6"/>
  <c r="S36" i="6"/>
  <c r="AA41" i="6"/>
  <c r="AA43" i="6"/>
  <c r="AG52" i="6"/>
  <c r="AP55" i="6"/>
  <c r="AE55" i="6"/>
  <c r="AH55" i="6"/>
  <c r="P60" i="6"/>
  <c r="AG65" i="6"/>
  <c r="AL66" i="6"/>
  <c r="P68" i="6"/>
  <c r="AO70" i="6"/>
  <c r="S70" i="6"/>
  <c r="AD70" i="6"/>
  <c r="AO72" i="6"/>
  <c r="S72" i="6"/>
  <c r="Z75" i="6"/>
  <c r="AK75" i="6"/>
  <c r="Q79" i="6"/>
  <c r="AE85" i="6"/>
  <c r="AI88" i="6"/>
  <c r="AT88" i="6"/>
  <c r="O93" i="6"/>
  <c r="X100" i="6"/>
  <c r="AO103" i="6"/>
  <c r="AD103" i="6"/>
  <c r="R112" i="6"/>
  <c r="AC112" i="6"/>
  <c r="AM114" i="6"/>
  <c r="AN117" i="6"/>
  <c r="R117" i="6"/>
  <c r="AB117" i="6"/>
  <c r="Z120" i="6"/>
  <c r="O120" i="6"/>
  <c r="AK120" i="6"/>
  <c r="T127" i="6"/>
  <c r="AP127" i="6"/>
  <c r="R129" i="6"/>
  <c r="AN129" i="6"/>
  <c r="R131" i="6"/>
  <c r="AC131" i="6"/>
  <c r="Y131" i="6"/>
  <c r="BF131" i="6" s="1"/>
  <c r="CM131" i="6" s="1"/>
  <c r="AL134" i="6"/>
  <c r="P134" i="6"/>
  <c r="AA134" i="6"/>
  <c r="AE136" i="6"/>
  <c r="U140" i="6"/>
  <c r="AQ140" i="6"/>
  <c r="AF140" i="6"/>
  <c r="AO150" i="6"/>
  <c r="S150" i="6"/>
  <c r="O152" i="6"/>
  <c r="Z152" i="6"/>
  <c r="U154" i="6"/>
  <c r="AQ154" i="6"/>
  <c r="AP158" i="6"/>
  <c r="T158" i="6"/>
  <c r="R160" i="6"/>
  <c r="AC160" i="6"/>
  <c r="AB160" i="6"/>
  <c r="AS167" i="6"/>
  <c r="W167" i="6"/>
  <c r="N168" i="6"/>
  <c r="Y168" i="6"/>
  <c r="AN170" i="6"/>
  <c r="R170" i="6"/>
  <c r="N173" i="6"/>
  <c r="AJ173" i="6"/>
  <c r="AB178" i="6"/>
  <c r="AQ191" i="6"/>
  <c r="U191" i="6"/>
  <c r="AO195" i="6"/>
  <c r="S195" i="6"/>
  <c r="AM196" i="6"/>
  <c r="AQ197" i="6"/>
  <c r="U197" i="6"/>
  <c r="O199" i="6"/>
  <c r="Z199" i="6"/>
  <c r="AK199" i="6"/>
  <c r="AN203" i="6"/>
  <c r="T204" i="6"/>
  <c r="AP204" i="6"/>
  <c r="Y208" i="6"/>
  <c r="BF208" i="6" s="1"/>
  <c r="CM208" i="6" s="1"/>
  <c r="AJ208" i="6"/>
  <c r="AL210" i="6"/>
  <c r="P210" i="6"/>
  <c r="AQ218" i="6"/>
  <c r="AF218" i="6"/>
  <c r="U218" i="6"/>
  <c r="W222" i="6"/>
  <c r="AS222" i="6"/>
  <c r="AC224" i="6"/>
  <c r="AN224" i="6"/>
  <c r="R224" i="6"/>
  <c r="AJ226" i="6"/>
  <c r="Y226" i="6"/>
  <c r="BF226" i="6" s="1"/>
  <c r="AO241" i="6"/>
  <c r="S241" i="6"/>
  <c r="AK249" i="6"/>
  <c r="O249" i="6"/>
  <c r="S250" i="6"/>
  <c r="AO250" i="6"/>
  <c r="AD250" i="6"/>
  <c r="V258" i="6"/>
  <c r="AG258" i="6"/>
  <c r="O270" i="6"/>
  <c r="Z270" i="6"/>
  <c r="Z274" i="6"/>
  <c r="AK274" i="6"/>
  <c r="AN278" i="6"/>
  <c r="R278" i="6"/>
  <c r="W279" i="6"/>
  <c r="AS279" i="6"/>
  <c r="AH279" i="6"/>
  <c r="X284" i="6"/>
  <c r="AI284" i="6"/>
  <c r="AT284" i="6"/>
  <c r="AL298" i="6"/>
  <c r="AQ308" i="6"/>
  <c r="U308" i="6"/>
  <c r="AO317" i="6"/>
  <c r="AD317" i="6"/>
  <c r="S317" i="6"/>
  <c r="U329" i="6"/>
  <c r="AQ329" i="6"/>
  <c r="AF329" i="6"/>
  <c r="AN331" i="6"/>
  <c r="R331" i="6"/>
  <c r="AC331" i="6"/>
  <c r="AQ336" i="6"/>
  <c r="U336" i="6"/>
  <c r="U344" i="6"/>
  <c r="AQ344" i="6"/>
  <c r="AF344" i="6"/>
  <c r="AR354" i="6"/>
  <c r="AG354" i="6"/>
  <c r="V354" i="6"/>
  <c r="AS357" i="6"/>
  <c r="W357" i="6"/>
  <c r="AH357" i="6"/>
  <c r="Q365" i="6"/>
  <c r="AB365" i="6"/>
  <c r="AM365" i="6"/>
  <c r="AK383" i="6"/>
  <c r="O383" i="6"/>
  <c r="P385" i="6"/>
  <c r="AL385" i="6"/>
  <c r="AA391" i="6"/>
  <c r="O406" i="6"/>
  <c r="AK406" i="6"/>
  <c r="U409" i="6"/>
  <c r="AF409" i="6"/>
  <c r="Y425" i="6"/>
  <c r="AJ425" i="6"/>
  <c r="AB449" i="6"/>
  <c r="Q449" i="6"/>
  <c r="AM449" i="6"/>
  <c r="AB451" i="6"/>
  <c r="AM451" i="6"/>
  <c r="AE460" i="6"/>
  <c r="T460" i="6"/>
  <c r="AP460" i="6"/>
  <c r="AF465" i="6"/>
  <c r="U465" i="6"/>
  <c r="O509" i="6"/>
  <c r="AK509" i="6"/>
  <c r="Z509" i="6"/>
  <c r="N511" i="6"/>
  <c r="V521" i="6"/>
  <c r="AR521" i="6"/>
  <c r="Z591" i="6"/>
  <c r="AK591" i="6"/>
  <c r="O591" i="6"/>
  <c r="AT597" i="6"/>
  <c r="AI597" i="6"/>
  <c r="X597" i="6"/>
  <c r="AQ599" i="6"/>
  <c r="U599" i="6"/>
  <c r="AF599" i="6"/>
  <c r="AR617" i="6"/>
  <c r="AG617" i="6"/>
  <c r="AR620" i="6"/>
  <c r="AG620" i="6"/>
  <c r="V620" i="6"/>
  <c r="Y623" i="6"/>
  <c r="AJ623" i="6"/>
  <c r="Z634" i="6"/>
  <c r="AK634" i="6"/>
  <c r="O634" i="6"/>
  <c r="AT638" i="6"/>
  <c r="X638" i="6"/>
  <c r="AI638" i="6"/>
  <c r="AR45" i="6"/>
  <c r="AI57" i="6"/>
  <c r="AT57" i="6"/>
  <c r="AF62" i="6"/>
  <c r="U62" i="6"/>
  <c r="AQ62" i="6"/>
  <c r="AJ64" i="6"/>
  <c r="Y64" i="6"/>
  <c r="BF64" i="6" s="1"/>
  <c r="AJ71" i="6"/>
  <c r="AJ98" i="6"/>
  <c r="Y98" i="6"/>
  <c r="BF98" i="6" s="1"/>
  <c r="CM98" i="6" s="1"/>
  <c r="AI99" i="6"/>
  <c r="AT99" i="6"/>
  <c r="X104" i="6"/>
  <c r="AT104" i="6"/>
  <c r="U107" i="6"/>
  <c r="AC108" i="6"/>
  <c r="R108" i="6"/>
  <c r="AN108" i="6"/>
  <c r="AK110" i="6"/>
  <c r="O110" i="6"/>
  <c r="S117" i="6"/>
  <c r="AO117" i="6"/>
  <c r="AD117" i="6"/>
  <c r="AG119" i="6"/>
  <c r="V119" i="6"/>
  <c r="AR119" i="6"/>
  <c r="AA120" i="6"/>
  <c r="AL120" i="6"/>
  <c r="U122" i="6"/>
  <c r="AQ122" i="6"/>
  <c r="AT123" i="6"/>
  <c r="X123" i="6"/>
  <c r="AG140" i="6"/>
  <c r="AR140" i="6"/>
  <c r="Q148" i="6"/>
  <c r="AM148" i="6"/>
  <c r="T150" i="6"/>
  <c r="AP150" i="6"/>
  <c r="W152" i="6"/>
  <c r="AL157" i="6"/>
  <c r="AT163" i="6"/>
  <c r="X163" i="6"/>
  <c r="S170" i="6"/>
  <c r="AO170" i="6"/>
  <c r="AE187" i="6"/>
  <c r="T187" i="6"/>
  <c r="AP187" i="6"/>
  <c r="AM202" i="6"/>
  <c r="AB202" i="6"/>
  <c r="T206" i="6"/>
  <c r="AP206" i="6"/>
  <c r="Q210" i="6"/>
  <c r="AM210" i="6"/>
  <c r="W215" i="6"/>
  <c r="AH215" i="6"/>
  <c r="AR218" i="6"/>
  <c r="V218" i="6"/>
  <c r="X222" i="6"/>
  <c r="AT222" i="6"/>
  <c r="S224" i="6"/>
  <c r="AO224" i="6"/>
  <c r="Z226" i="6"/>
  <c r="AK226" i="6"/>
  <c r="AN231" i="6"/>
  <c r="AC231" i="6"/>
  <c r="AK232" i="6"/>
  <c r="AF233" i="6"/>
  <c r="U233" i="6"/>
  <c r="AE235" i="6"/>
  <c r="T235" i="6"/>
  <c r="AN238" i="6"/>
  <c r="T241" i="6"/>
  <c r="AP241" i="6"/>
  <c r="U245" i="6"/>
  <c r="AQ245" i="6"/>
  <c r="V246" i="6"/>
  <c r="O252" i="6"/>
  <c r="Z252" i="6"/>
  <c r="AS258" i="6"/>
  <c r="W258" i="6"/>
  <c r="V269" i="6"/>
  <c r="AR269" i="6"/>
  <c r="AG269" i="6"/>
  <c r="AI279" i="6"/>
  <c r="AT279" i="6"/>
  <c r="X279" i="6"/>
  <c r="AE282" i="6"/>
  <c r="AP282" i="6"/>
  <c r="T282" i="6"/>
  <c r="U299" i="6"/>
  <c r="AQ299" i="6"/>
  <c r="AF299" i="6"/>
  <c r="Z318" i="6"/>
  <c r="AK318" i="6"/>
  <c r="T333" i="6"/>
  <c r="AP333" i="6"/>
  <c r="V336" i="6"/>
  <c r="AR336" i="6"/>
  <c r="V344" i="6"/>
  <c r="AR344" i="6"/>
  <c r="AG344" i="6"/>
  <c r="AI357" i="6"/>
  <c r="X357" i="6"/>
  <c r="AT357" i="6"/>
  <c r="AL365" i="6"/>
  <c r="AL383" i="6"/>
  <c r="P383" i="6"/>
  <c r="AT405" i="6"/>
  <c r="X405" i="6"/>
  <c r="AI405" i="6"/>
  <c r="P406" i="6"/>
  <c r="AL406" i="6"/>
  <c r="AA406" i="6"/>
  <c r="AF424" i="6"/>
  <c r="U424" i="6"/>
  <c r="AO437" i="6"/>
  <c r="S437" i="6"/>
  <c r="AD437" i="6"/>
  <c r="AN457" i="6"/>
  <c r="R457" i="6"/>
  <c r="AC457" i="6"/>
  <c r="AQ460" i="6"/>
  <c r="U460" i="6"/>
  <c r="AF460" i="6"/>
  <c r="AC490" i="6"/>
  <c r="R490" i="6"/>
  <c r="AN490" i="6"/>
  <c r="Q494" i="6"/>
  <c r="AM494" i="6"/>
  <c r="AB494" i="6"/>
  <c r="V513" i="6"/>
  <c r="AG513" i="6"/>
  <c r="AR513" i="6"/>
  <c r="V599" i="6"/>
  <c r="AR599" i="6"/>
  <c r="AG599" i="6"/>
  <c r="U616" i="6"/>
  <c r="AF616" i="6"/>
  <c r="T619" i="6"/>
  <c r="AE619" i="6"/>
  <c r="AP619" i="6"/>
  <c r="AK623" i="6"/>
  <c r="Z623" i="6"/>
  <c r="AI26" i="6"/>
  <c r="T36" i="6"/>
  <c r="AP36" i="6"/>
  <c r="AI51" i="6"/>
  <c r="AT51" i="6"/>
  <c r="AE36" i="6"/>
  <c r="AN40" i="6"/>
  <c r="AD41" i="6"/>
  <c r="AA42" i="6"/>
  <c r="AC43" i="6"/>
  <c r="AA44" i="6"/>
  <c r="BH44" i="6" s="1"/>
  <c r="AM47" i="6"/>
  <c r="AK50" i="6"/>
  <c r="Z50" i="6"/>
  <c r="N52" i="6"/>
  <c r="AU52" i="6" s="1"/>
  <c r="CB52" i="6" s="1"/>
  <c r="AT56" i="6"/>
  <c r="V59" i="6"/>
  <c r="AO61" i="6"/>
  <c r="AP62" i="6"/>
  <c r="P64" i="6"/>
  <c r="AN66" i="6"/>
  <c r="P74" i="6"/>
  <c r="AL74" i="6"/>
  <c r="AO82" i="6"/>
  <c r="S82" i="6"/>
  <c r="AD82" i="6"/>
  <c r="U85" i="6"/>
  <c r="AQ85" i="6"/>
  <c r="AF85" i="6"/>
  <c r="X96" i="6"/>
  <c r="P98" i="6"/>
  <c r="X101" i="6"/>
  <c r="AO108" i="6"/>
  <c r="AD108" i="6"/>
  <c r="AL110" i="6"/>
  <c r="P110" i="6"/>
  <c r="AA110" i="6"/>
  <c r="V110" i="6"/>
  <c r="N123" i="6"/>
  <c r="AU123" i="6" s="1"/>
  <c r="V127" i="6"/>
  <c r="AR127" i="6"/>
  <c r="T132" i="6"/>
  <c r="AP132" i="6"/>
  <c r="CB147" i="6"/>
  <c r="AV147" i="6"/>
  <c r="CC147" i="6" s="1"/>
  <c r="AC148" i="6"/>
  <c r="R148" i="6"/>
  <c r="AJ149" i="6"/>
  <c r="U150" i="6"/>
  <c r="AQ150" i="6"/>
  <c r="AJ152" i="6"/>
  <c r="T170" i="6"/>
  <c r="AP170" i="6"/>
  <c r="AG175" i="6"/>
  <c r="V175" i="6"/>
  <c r="AK182" i="6"/>
  <c r="BG185" i="6"/>
  <c r="AK188" i="6"/>
  <c r="O188" i="6"/>
  <c r="AS191" i="6"/>
  <c r="W191" i="6"/>
  <c r="AF195" i="6"/>
  <c r="AQ195" i="6"/>
  <c r="AS197" i="6"/>
  <c r="W197" i="6"/>
  <c r="AM199" i="6"/>
  <c r="Q199" i="6"/>
  <c r="Y199" i="6"/>
  <c r="R210" i="6"/>
  <c r="AN210" i="6"/>
  <c r="AC210" i="6"/>
  <c r="X212" i="6"/>
  <c r="AI212" i="6"/>
  <c r="AD224" i="6"/>
  <c r="AP235" i="6"/>
  <c r="U241" i="6"/>
  <c r="AQ241" i="6"/>
  <c r="AF241" i="6"/>
  <c r="AT243" i="6"/>
  <c r="X243" i="6"/>
  <c r="P252" i="6"/>
  <c r="AA252" i="6"/>
  <c r="AR255" i="6"/>
  <c r="V255" i="6"/>
  <c r="AC257" i="6"/>
  <c r="R257" i="6"/>
  <c r="AN257" i="6"/>
  <c r="AI258" i="6"/>
  <c r="X258" i="6"/>
  <c r="AT258" i="6"/>
  <c r="AI261" i="6"/>
  <c r="X261" i="6"/>
  <c r="AK273" i="6"/>
  <c r="Z273" i="6"/>
  <c r="X273" i="6"/>
  <c r="N284" i="6"/>
  <c r="Y284" i="6"/>
  <c r="BF284" i="6" s="1"/>
  <c r="AI293" i="6"/>
  <c r="X293" i="6"/>
  <c r="AT293" i="6"/>
  <c r="U295" i="6"/>
  <c r="AQ295" i="6"/>
  <c r="AJ306" i="6"/>
  <c r="AP307" i="6"/>
  <c r="T307" i="6"/>
  <c r="AC322" i="6"/>
  <c r="R322" i="6"/>
  <c r="AN322" i="6"/>
  <c r="N324" i="6"/>
  <c r="Y324" i="6"/>
  <c r="BF324" i="6" s="1"/>
  <c r="AQ328" i="6"/>
  <c r="U328" i="6"/>
  <c r="AF328" i="6"/>
  <c r="AP331" i="6"/>
  <c r="T331" i="6"/>
  <c r="T343" i="6"/>
  <c r="AE343" i="6"/>
  <c r="AP343" i="6"/>
  <c r="Z352" i="6"/>
  <c r="O352" i="6"/>
  <c r="AC363" i="6"/>
  <c r="R363" i="6"/>
  <c r="AN363" i="6"/>
  <c r="AO365" i="6"/>
  <c r="S365" i="6"/>
  <c r="Y375" i="6"/>
  <c r="AJ375" i="6"/>
  <c r="Q383" i="6"/>
  <c r="AB383" i="6"/>
  <c r="AM383" i="6"/>
  <c r="AA383" i="6"/>
  <c r="AC385" i="6"/>
  <c r="AN385" i="6"/>
  <c r="V402" i="6"/>
  <c r="AR402" i="6"/>
  <c r="AG402" i="6"/>
  <c r="AA459" i="6"/>
  <c r="Z511" i="6"/>
  <c r="AK511" i="6"/>
  <c r="AS513" i="6"/>
  <c r="W513" i="6"/>
  <c r="AH513" i="6"/>
  <c r="S573" i="6"/>
  <c r="AD573" i="6"/>
  <c r="AF574" i="6"/>
  <c r="U574" i="6"/>
  <c r="AQ574" i="6"/>
  <c r="U590" i="6"/>
  <c r="AQ590" i="6"/>
  <c r="AF590" i="6"/>
  <c r="AQ616" i="6"/>
  <c r="AF619" i="6"/>
  <c r="U619" i="6"/>
  <c r="V622" i="6"/>
  <c r="AG622" i="6"/>
  <c r="AG32" i="6"/>
  <c r="Q44" i="6"/>
  <c r="AM44" i="6"/>
  <c r="Z45" i="6"/>
  <c r="O45" i="6"/>
  <c r="AF27" i="6"/>
  <c r="AS29" i="6"/>
  <c r="AS31" i="6"/>
  <c r="AD34" i="6"/>
  <c r="AG36" i="6"/>
  <c r="AD38" i="6"/>
  <c r="AB42" i="6"/>
  <c r="AD43" i="6"/>
  <c r="AB44" i="6"/>
  <c r="Q45" i="6"/>
  <c r="AM45" i="6"/>
  <c r="AB45" i="6"/>
  <c r="AR54" i="6"/>
  <c r="AG54" i="6"/>
  <c r="V54" i="6"/>
  <c r="AS55" i="6"/>
  <c r="AB59" i="6"/>
  <c r="AK69" i="6"/>
  <c r="AF71" i="6"/>
  <c r="AQ71" i="6"/>
  <c r="AQ77" i="6"/>
  <c r="U77" i="6"/>
  <c r="S78" i="6"/>
  <c r="T82" i="6"/>
  <c r="AP82" i="6"/>
  <c r="AE82" i="6"/>
  <c r="AE84" i="6"/>
  <c r="AR89" i="6"/>
  <c r="S91" i="6"/>
  <c r="Z94" i="6"/>
  <c r="BG94" i="6" s="1"/>
  <c r="AA95" i="6"/>
  <c r="AO96" i="6"/>
  <c r="AD96" i="6"/>
  <c r="N99" i="6"/>
  <c r="Y99" i="6"/>
  <c r="BF99" i="6" s="1"/>
  <c r="BG99" i="6" s="1"/>
  <c r="CN99" i="6" s="1"/>
  <c r="X99" i="6"/>
  <c r="AD100" i="6"/>
  <c r="AI102" i="6"/>
  <c r="U105" i="6"/>
  <c r="W106" i="6"/>
  <c r="T108" i="6"/>
  <c r="AP108" i="6"/>
  <c r="AO109" i="6"/>
  <c r="S109" i="6"/>
  <c r="AH111" i="6"/>
  <c r="AP113" i="6"/>
  <c r="T113" i="6"/>
  <c r="T118" i="6"/>
  <c r="AP118" i="6"/>
  <c r="AO131" i="6"/>
  <c r="U132" i="6"/>
  <c r="AQ132" i="6"/>
  <c r="U136" i="6"/>
  <c r="AQ136" i="6"/>
  <c r="O138" i="6"/>
  <c r="AV138" i="6" s="1"/>
  <c r="Z138" i="6"/>
  <c r="AO142" i="6"/>
  <c r="S142" i="6"/>
  <c r="AI142" i="6"/>
  <c r="AM144" i="6"/>
  <c r="Q144" i="6"/>
  <c r="T146" i="6"/>
  <c r="AP146" i="6"/>
  <c r="AB148" i="6"/>
  <c r="AG150" i="6"/>
  <c r="AR150" i="6"/>
  <c r="R155" i="6"/>
  <c r="AC155" i="6"/>
  <c r="AH156" i="6"/>
  <c r="U161" i="6"/>
  <c r="AQ161" i="6"/>
  <c r="N163" i="6"/>
  <c r="Y163" i="6"/>
  <c r="AJ167" i="6"/>
  <c r="Y167" i="6"/>
  <c r="AM173" i="6"/>
  <c r="AB173" i="6"/>
  <c r="AH175" i="6"/>
  <c r="W175" i="6"/>
  <c r="AS179" i="6"/>
  <c r="W179" i="6"/>
  <c r="N181" i="6"/>
  <c r="AU181" i="6" s="1"/>
  <c r="AJ181" i="6"/>
  <c r="AG183" i="6"/>
  <c r="V183" i="6"/>
  <c r="AM185" i="6"/>
  <c r="Q185" i="6"/>
  <c r="AB185" i="6"/>
  <c r="AG187" i="6"/>
  <c r="V187" i="6"/>
  <c r="O193" i="6"/>
  <c r="AV193" i="6" s="1"/>
  <c r="Z193" i="6"/>
  <c r="AI194" i="6"/>
  <c r="R203" i="6"/>
  <c r="X218" i="6"/>
  <c r="AT218" i="6"/>
  <c r="AF220" i="6"/>
  <c r="AF221" i="6"/>
  <c r="U221" i="6"/>
  <c r="AB223" i="6"/>
  <c r="Q223" i="6"/>
  <c r="AM223" i="6"/>
  <c r="AG223" i="6"/>
  <c r="V228" i="6"/>
  <c r="AR228" i="6"/>
  <c r="AS233" i="6"/>
  <c r="W233" i="6"/>
  <c r="AN237" i="6"/>
  <c r="R237" i="6"/>
  <c r="AH237" i="6"/>
  <c r="AB244" i="6"/>
  <c r="Q244" i="6"/>
  <c r="Q252" i="6"/>
  <c r="AB252" i="6"/>
  <c r="S254" i="6"/>
  <c r="AO254" i="6"/>
  <c r="S257" i="6"/>
  <c r="AD257" i="6"/>
  <c r="AO257" i="6"/>
  <c r="AE260" i="6"/>
  <c r="T260" i="6"/>
  <c r="AP260" i="6"/>
  <c r="AI269" i="6"/>
  <c r="X269" i="6"/>
  <c r="V282" i="6"/>
  <c r="AR282" i="6"/>
  <c r="AK284" i="6"/>
  <c r="Z284" i="6"/>
  <c r="AD285" i="6"/>
  <c r="AO285" i="6"/>
  <c r="S285" i="6"/>
  <c r="AB287" i="6"/>
  <c r="Q287" i="6"/>
  <c r="AM287" i="6"/>
  <c r="AA305" i="6"/>
  <c r="AL305" i="6"/>
  <c r="U307" i="6"/>
  <c r="AQ307" i="6"/>
  <c r="AK324" i="6"/>
  <c r="Z324" i="6"/>
  <c r="AD327" i="6"/>
  <c r="S327" i="6"/>
  <c r="V328" i="6"/>
  <c r="AR328" i="6"/>
  <c r="P330" i="6"/>
  <c r="AA330" i="6"/>
  <c r="AL330" i="6"/>
  <c r="U331" i="6"/>
  <c r="AQ331" i="6"/>
  <c r="AQ341" i="6"/>
  <c r="AF341" i="6"/>
  <c r="U341" i="6"/>
  <c r="AI344" i="6"/>
  <c r="X344" i="6"/>
  <c r="AT344" i="6"/>
  <c r="AJ356" i="6"/>
  <c r="Y356" i="6"/>
  <c r="W361" i="6"/>
  <c r="AH361" i="6"/>
  <c r="AS361" i="6"/>
  <c r="AO363" i="6"/>
  <c r="S363" i="6"/>
  <c r="AP381" i="6"/>
  <c r="AE381" i="6"/>
  <c r="T381" i="6"/>
  <c r="AN386" i="6"/>
  <c r="AC386" i="6"/>
  <c r="AP400" i="6"/>
  <c r="T400" i="6"/>
  <c r="AE400" i="6"/>
  <c r="AO419" i="6"/>
  <c r="S419" i="6"/>
  <c r="AD419" i="6"/>
  <c r="W420" i="6"/>
  <c r="AH420" i="6"/>
  <c r="AS420" i="6"/>
  <c r="AL434" i="6"/>
  <c r="AA434" i="6"/>
  <c r="P434" i="6"/>
  <c r="T457" i="6"/>
  <c r="AP457" i="6"/>
  <c r="AP490" i="6"/>
  <c r="T490" i="6"/>
  <c r="S494" i="6"/>
  <c r="AO494" i="6"/>
  <c r="AD494" i="6"/>
  <c r="O503" i="6"/>
  <c r="AK503" i="6"/>
  <c r="Q508" i="6"/>
  <c r="AB508" i="6"/>
  <c r="AM508" i="6"/>
  <c r="AQ566" i="6"/>
  <c r="U566" i="6"/>
  <c r="AF566" i="6"/>
  <c r="V574" i="6"/>
  <c r="AG574" i="6"/>
  <c r="AR574" i="6"/>
  <c r="V590" i="6"/>
  <c r="AR590" i="6"/>
  <c r="AG590" i="6"/>
  <c r="Z597" i="6"/>
  <c r="AK597" i="6"/>
  <c r="U60" i="6"/>
  <c r="R61" i="6"/>
  <c r="AN62" i="6"/>
  <c r="AT64" i="6"/>
  <c r="S67" i="6"/>
  <c r="O68" i="6"/>
  <c r="AN68" i="6"/>
  <c r="T71" i="6"/>
  <c r="AN84" i="6"/>
  <c r="AD86" i="6"/>
  <c r="U87" i="6"/>
  <c r="U93" i="6"/>
  <c r="P94" i="6"/>
  <c r="W96" i="6"/>
  <c r="O99" i="6"/>
  <c r="V101" i="6"/>
  <c r="P102" i="6"/>
  <c r="S104" i="6"/>
  <c r="AH105" i="6"/>
  <c r="S113" i="6"/>
  <c r="Q115" i="6"/>
  <c r="AM116" i="6"/>
  <c r="AN118" i="6"/>
  <c r="T121" i="6"/>
  <c r="AP121" i="6"/>
  <c r="AH122" i="6"/>
  <c r="AR123" i="6"/>
  <c r="U125" i="6"/>
  <c r="AQ125" i="6"/>
  <c r="P127" i="6"/>
  <c r="AL129" i="6"/>
  <c r="Q132" i="6"/>
  <c r="R135" i="6"/>
  <c r="T138" i="6"/>
  <c r="P139" i="6"/>
  <c r="AL139" i="6"/>
  <c r="O142" i="6"/>
  <c r="AJ142" i="6"/>
  <c r="AT147" i="6"/>
  <c r="R149" i="6"/>
  <c r="AI151" i="6"/>
  <c r="P153" i="6"/>
  <c r="AK154" i="6"/>
  <c r="N156" i="6"/>
  <c r="AU156" i="6" s="1"/>
  <c r="AJ156" i="6"/>
  <c r="S158" i="6"/>
  <c r="AN158" i="6"/>
  <c r="S161" i="6"/>
  <c r="AA163" i="6"/>
  <c r="AL163" i="6"/>
  <c r="N165" i="6"/>
  <c r="AU165" i="6" s="1"/>
  <c r="AE166" i="6"/>
  <c r="V167" i="6"/>
  <c r="P169" i="6"/>
  <c r="AN169" i="6"/>
  <c r="X177" i="6"/>
  <c r="AI177" i="6"/>
  <c r="AI180" i="6"/>
  <c r="Q186" i="6"/>
  <c r="AO186" i="6"/>
  <c r="R191" i="6"/>
  <c r="AI195" i="6"/>
  <c r="AP197" i="6"/>
  <c r="AK198" i="6"/>
  <c r="AH199" i="6"/>
  <c r="AI201" i="6"/>
  <c r="AD202" i="6"/>
  <c r="S202" i="6"/>
  <c r="AK205" i="6"/>
  <c r="AI207" i="6"/>
  <c r="AQ209" i="6"/>
  <c r="Z216" i="6"/>
  <c r="AK216" i="6"/>
  <c r="Y217" i="6"/>
  <c r="BF217" i="6" s="1"/>
  <c r="N217" i="6"/>
  <c r="AP218" i="6"/>
  <c r="R221" i="6"/>
  <c r="R222" i="6"/>
  <c r="AF225" i="6"/>
  <c r="Q228" i="6"/>
  <c r="AE230" i="6"/>
  <c r="T230" i="6"/>
  <c r="N234" i="6"/>
  <c r="AK240" i="6"/>
  <c r="AF247" i="6"/>
  <c r="S248" i="6"/>
  <c r="AO248" i="6"/>
  <c r="AD248" i="6"/>
  <c r="X254" i="6"/>
  <c r="AT254" i="6"/>
  <c r="AS255" i="6"/>
  <c r="AT257" i="6"/>
  <c r="W260" i="6"/>
  <c r="AS260" i="6"/>
  <c r="AK262" i="6"/>
  <c r="Z262" i="6"/>
  <c r="AB264" i="6"/>
  <c r="AL271" i="6"/>
  <c r="AA271" i="6"/>
  <c r="Q273" i="6"/>
  <c r="AM273" i="6"/>
  <c r="P275" i="6"/>
  <c r="AA275" i="6"/>
  <c r="V281" i="6"/>
  <c r="AR281" i="6"/>
  <c r="AL283" i="6"/>
  <c r="P283" i="6"/>
  <c r="R287" i="6"/>
  <c r="AN287" i="6"/>
  <c r="AC287" i="6"/>
  <c r="Y291" i="6"/>
  <c r="AJ291" i="6"/>
  <c r="AN297" i="6"/>
  <c r="AC297" i="6"/>
  <c r="AQ301" i="6"/>
  <c r="U301" i="6"/>
  <c r="Q302" i="6"/>
  <c r="AN304" i="6"/>
  <c r="R304" i="6"/>
  <c r="AC304" i="6"/>
  <c r="Q309" i="6"/>
  <c r="AB309" i="6"/>
  <c r="AI313" i="6"/>
  <c r="X313" i="6"/>
  <c r="P318" i="6"/>
  <c r="AA318" i="6"/>
  <c r="AR320" i="6"/>
  <c r="V320" i="6"/>
  <c r="P324" i="6"/>
  <c r="AL324" i="6"/>
  <c r="AA324" i="6"/>
  <c r="AQ326" i="6"/>
  <c r="U326" i="6"/>
  <c r="R330" i="6"/>
  <c r="AN330" i="6"/>
  <c r="U333" i="6"/>
  <c r="AQ333" i="6"/>
  <c r="R338" i="6"/>
  <c r="AN338" i="6"/>
  <c r="W343" i="6"/>
  <c r="AH343" i="6"/>
  <c r="AS343" i="6"/>
  <c r="AP345" i="6"/>
  <c r="T345" i="6"/>
  <c r="AE345" i="6"/>
  <c r="AC349" i="6"/>
  <c r="AN349" i="6"/>
  <c r="Q351" i="6"/>
  <c r="AM351" i="6"/>
  <c r="AB351" i="6"/>
  <c r="AK354" i="6"/>
  <c r="Z354" i="6"/>
  <c r="R358" i="6"/>
  <c r="AC358" i="6"/>
  <c r="AN358" i="6"/>
  <c r="AL361" i="6"/>
  <c r="AA361" i="6"/>
  <c r="U363" i="6"/>
  <c r="AQ363" i="6"/>
  <c r="AG372" i="6"/>
  <c r="V372" i="6"/>
  <c r="AR372" i="6"/>
  <c r="AA384" i="6"/>
  <c r="N393" i="6"/>
  <c r="AU393" i="6" s="1"/>
  <c r="AJ393" i="6"/>
  <c r="W416" i="6"/>
  <c r="AH416" i="6"/>
  <c r="AF429" i="6"/>
  <c r="U429" i="6"/>
  <c r="AQ429" i="6"/>
  <c r="AL430" i="6"/>
  <c r="AA430" i="6"/>
  <c r="P430" i="6"/>
  <c r="AG432" i="6"/>
  <c r="V432" i="6"/>
  <c r="R442" i="6"/>
  <c r="AN442" i="6"/>
  <c r="N445" i="6"/>
  <c r="Y445" i="6"/>
  <c r="AJ445" i="6"/>
  <c r="U455" i="6"/>
  <c r="AF455" i="6"/>
  <c r="U457" i="6"/>
  <c r="AQ457" i="6"/>
  <c r="AF457" i="6"/>
  <c r="V465" i="6"/>
  <c r="AR465" i="6"/>
  <c r="AG465" i="6"/>
  <c r="W487" i="6"/>
  <c r="AS487" i="6"/>
  <c r="AH487" i="6"/>
  <c r="AE489" i="6"/>
  <c r="AP489" i="6"/>
  <c r="O491" i="6"/>
  <c r="AK491" i="6"/>
  <c r="Z491" i="6"/>
  <c r="AQ501" i="6"/>
  <c r="AF501" i="6"/>
  <c r="U501" i="6"/>
  <c r="AT525" i="6"/>
  <c r="AQ536" i="6"/>
  <c r="AF536" i="6"/>
  <c r="U536" i="6"/>
  <c r="AL542" i="6"/>
  <c r="AA542" i="6"/>
  <c r="P542" i="6"/>
  <c r="AK545" i="6"/>
  <c r="Z545" i="6"/>
  <c r="O545" i="6"/>
  <c r="AH552" i="6"/>
  <c r="W552" i="6"/>
  <c r="AS552" i="6"/>
  <c r="AN553" i="6"/>
  <c r="R553" i="6"/>
  <c r="AH558" i="6"/>
  <c r="AS558" i="6"/>
  <c r="W558" i="6"/>
  <c r="S559" i="6"/>
  <c r="AO559" i="6"/>
  <c r="AT560" i="6"/>
  <c r="AI560" i="6"/>
  <c r="X560" i="6"/>
  <c r="AT580" i="6"/>
  <c r="X580" i="6"/>
  <c r="AI580" i="6"/>
  <c r="N614" i="6"/>
  <c r="Y614" i="6"/>
  <c r="AJ614" i="6"/>
  <c r="AH622" i="6"/>
  <c r="W622" i="6"/>
  <c r="AD698" i="6"/>
  <c r="Y701" i="6"/>
  <c r="N701" i="6"/>
  <c r="AH124" i="6"/>
  <c r="AM132" i="6"/>
  <c r="S135" i="6"/>
  <c r="AE137" i="6"/>
  <c r="Q139" i="6"/>
  <c r="P150" i="6"/>
  <c r="AP172" i="6"/>
  <c r="T172" i="6"/>
  <c r="AE172" i="6"/>
  <c r="AF178" i="6"/>
  <c r="AJ195" i="6"/>
  <c r="AE202" i="6"/>
  <c r="AE208" i="6"/>
  <c r="AP208" i="6"/>
  <c r="T208" i="6"/>
  <c r="AL222" i="6"/>
  <c r="P222" i="6"/>
  <c r="AJ224" i="6"/>
  <c r="AG231" i="6"/>
  <c r="O236" i="6"/>
  <c r="O238" i="6"/>
  <c r="AH241" i="6"/>
  <c r="AS244" i="6"/>
  <c r="AQ249" i="6"/>
  <c r="U249" i="6"/>
  <c r="AT255" i="6"/>
  <c r="O257" i="6"/>
  <c r="AC264" i="6"/>
  <c r="AD269" i="6"/>
  <c r="S272" i="6"/>
  <c r="AD272" i="6"/>
  <c r="AN274" i="6"/>
  <c r="AC274" i="6"/>
  <c r="AE276" i="6"/>
  <c r="T276" i="6"/>
  <c r="AH277" i="6"/>
  <c r="AS277" i="6"/>
  <c r="AS281" i="6"/>
  <c r="W281" i="6"/>
  <c r="V285" i="6"/>
  <c r="AR285" i="6"/>
  <c r="S287" i="6"/>
  <c r="AO287" i="6"/>
  <c r="AD287" i="6"/>
  <c r="W289" i="6"/>
  <c r="AS289" i="6"/>
  <c r="AM292" i="6"/>
  <c r="AB292" i="6"/>
  <c r="N294" i="6"/>
  <c r="AU294" i="6" s="1"/>
  <c r="AJ294" i="6"/>
  <c r="AI295" i="6"/>
  <c r="X295" i="6"/>
  <c r="AT295" i="6"/>
  <c r="O302" i="6"/>
  <c r="Z302" i="6"/>
  <c r="AD304" i="6"/>
  <c r="AN309" i="6"/>
  <c r="AC309" i="6"/>
  <c r="AD310" i="6"/>
  <c r="AE316" i="6"/>
  <c r="AP316" i="6"/>
  <c r="T316" i="6"/>
  <c r="AH320" i="6"/>
  <c r="W320" i="6"/>
  <c r="AS320" i="6"/>
  <c r="Q323" i="6"/>
  <c r="AM323" i="6"/>
  <c r="V333" i="6"/>
  <c r="AR333" i="6"/>
  <c r="AE335" i="6"/>
  <c r="T335" i="6"/>
  <c r="AP335" i="6"/>
  <c r="AL337" i="6"/>
  <c r="P337" i="6"/>
  <c r="W342" i="6"/>
  <c r="AH342" i="6"/>
  <c r="AF345" i="6"/>
  <c r="U345" i="6"/>
  <c r="AQ345" i="6"/>
  <c r="P356" i="6"/>
  <c r="AA356" i="6"/>
  <c r="AO358" i="6"/>
  <c r="S358" i="6"/>
  <c r="P360" i="6"/>
  <c r="V363" i="6"/>
  <c r="AR363" i="6"/>
  <c r="AG363" i="6"/>
  <c r="N364" i="6"/>
  <c r="AU364" i="6" s="1"/>
  <c r="AJ364" i="6"/>
  <c r="AQ379" i="6"/>
  <c r="AF379" i="6"/>
  <c r="U379" i="6"/>
  <c r="AI387" i="6"/>
  <c r="X387" i="6"/>
  <c r="O393" i="6"/>
  <c r="Z393" i="6"/>
  <c r="AB398" i="6"/>
  <c r="T401" i="6"/>
  <c r="AP401" i="6"/>
  <c r="AE401" i="6"/>
  <c r="AK402" i="6"/>
  <c r="O402" i="6"/>
  <c r="Z402" i="6"/>
  <c r="Z417" i="6"/>
  <c r="AK417" i="6"/>
  <c r="Y427" i="6"/>
  <c r="AJ427" i="6"/>
  <c r="N427" i="6"/>
  <c r="AR429" i="6"/>
  <c r="AG429" i="6"/>
  <c r="V429" i="6"/>
  <c r="Q438" i="6"/>
  <c r="AM438" i="6"/>
  <c r="N440" i="6"/>
  <c r="AJ440" i="6"/>
  <c r="AO442" i="6"/>
  <c r="S442" i="6"/>
  <c r="AR455" i="6"/>
  <c r="AG455" i="6"/>
  <c r="X463" i="6"/>
  <c r="AT463" i="6"/>
  <c r="AF464" i="6"/>
  <c r="U464" i="6"/>
  <c r="AB475" i="6"/>
  <c r="AM475" i="6"/>
  <c r="Q475" i="6"/>
  <c r="X487" i="6"/>
  <c r="AT487" i="6"/>
  <c r="AI487" i="6"/>
  <c r="AF489" i="6"/>
  <c r="U489" i="6"/>
  <c r="AA498" i="6"/>
  <c r="P498" i="6"/>
  <c r="AL498" i="6"/>
  <c r="AL500" i="6"/>
  <c r="P500" i="6"/>
  <c r="AJ502" i="6"/>
  <c r="Y502" i="6"/>
  <c r="N502" i="6"/>
  <c r="AI521" i="6"/>
  <c r="X521" i="6"/>
  <c r="AT521" i="6"/>
  <c r="AM542" i="6"/>
  <c r="AB542" i="6"/>
  <c r="AT552" i="6"/>
  <c r="AI552" i="6"/>
  <c r="X552" i="6"/>
  <c r="S553" i="6"/>
  <c r="AO553" i="6"/>
  <c r="AQ587" i="6"/>
  <c r="U587" i="6"/>
  <c r="AF587" i="6"/>
  <c r="AM588" i="6"/>
  <c r="Q588" i="6"/>
  <c r="AB588" i="6"/>
  <c r="AM698" i="6"/>
  <c r="Q698" i="6"/>
  <c r="AB698" i="6"/>
  <c r="AK701" i="6"/>
  <c r="Z701" i="6"/>
  <c r="S712" i="6"/>
  <c r="AD712" i="6"/>
  <c r="AI729" i="6"/>
  <c r="AT729" i="6"/>
  <c r="X729" i="6"/>
  <c r="T61" i="6"/>
  <c r="R62" i="6"/>
  <c r="P69" i="6"/>
  <c r="AF120" i="6"/>
  <c r="AI124" i="6"/>
  <c r="P129" i="6"/>
  <c r="AF137" i="6"/>
  <c r="S139" i="6"/>
  <c r="P140" i="6"/>
  <c r="N144" i="6"/>
  <c r="R146" i="6"/>
  <c r="N148" i="6"/>
  <c r="AU148" i="6" s="1"/>
  <c r="R150" i="6"/>
  <c r="N154" i="6"/>
  <c r="AF157" i="6"/>
  <c r="N159" i="6"/>
  <c r="R165" i="6"/>
  <c r="X170" i="6"/>
  <c r="AI170" i="6"/>
  <c r="AH172" i="6"/>
  <c r="AD173" i="6"/>
  <c r="AM175" i="6"/>
  <c r="AB175" i="6"/>
  <c r="AH178" i="6"/>
  <c r="O180" i="6"/>
  <c r="AL180" i="6"/>
  <c r="N185" i="6"/>
  <c r="AI188" i="6"/>
  <c r="AE196" i="6"/>
  <c r="AF202" i="6"/>
  <c r="AF208" i="6"/>
  <c r="AI210" i="6"/>
  <c r="R220" i="6"/>
  <c r="Q239" i="6"/>
  <c r="AT245" i="6"/>
  <c r="N246" i="6"/>
  <c r="N256" i="6"/>
  <c r="AJ256" i="6"/>
  <c r="Y256" i="6"/>
  <c r="Q259" i="6"/>
  <c r="AM259" i="6"/>
  <c r="AK261" i="6"/>
  <c r="O261" i="6"/>
  <c r="AF263" i="6"/>
  <c r="S264" i="6"/>
  <c r="AO264" i="6"/>
  <c r="AD264" i="6"/>
  <c r="O266" i="6"/>
  <c r="AJ268" i="6"/>
  <c r="Y268" i="6"/>
  <c r="X268" i="6"/>
  <c r="AD271" i="6"/>
  <c r="AP276" i="6"/>
  <c r="X281" i="6"/>
  <c r="AT281" i="6"/>
  <c r="AD283" i="6"/>
  <c r="W285" i="6"/>
  <c r="AS285" i="6"/>
  <c r="X289" i="6"/>
  <c r="AT289" i="6"/>
  <c r="AL291" i="6"/>
  <c r="AA291" i="6"/>
  <c r="AF310" i="6"/>
  <c r="AQ311" i="6"/>
  <c r="X320" i="6"/>
  <c r="AT320" i="6"/>
  <c r="AS326" i="6"/>
  <c r="W326" i="6"/>
  <c r="R332" i="6"/>
  <c r="AN332" i="6"/>
  <c r="Q337" i="6"/>
  <c r="AM337" i="6"/>
  <c r="AC340" i="6"/>
  <c r="AS342" i="6"/>
  <c r="AR345" i="6"/>
  <c r="AG345" i="6"/>
  <c r="AH347" i="6"/>
  <c r="W347" i="6"/>
  <c r="N348" i="6"/>
  <c r="AU348" i="6" s="1"/>
  <c r="Y348" i="6"/>
  <c r="AI350" i="6"/>
  <c r="AT350" i="6"/>
  <c r="P353" i="6"/>
  <c r="AP358" i="6"/>
  <c r="T358" i="6"/>
  <c r="Z360" i="6"/>
  <c r="AK360" i="6"/>
  <c r="AS363" i="6"/>
  <c r="AH363" i="6"/>
  <c r="AG367" i="6"/>
  <c r="AR367" i="6"/>
  <c r="V367" i="6"/>
  <c r="N369" i="6"/>
  <c r="AG374" i="6"/>
  <c r="V374" i="6"/>
  <c r="V379" i="6"/>
  <c r="AR379" i="6"/>
  <c r="AL393" i="6"/>
  <c r="AA393" i="6"/>
  <c r="AD396" i="6"/>
  <c r="S396" i="6"/>
  <c r="AF401" i="6"/>
  <c r="U401" i="6"/>
  <c r="AL407" i="6"/>
  <c r="P407" i="6"/>
  <c r="AA407" i="6"/>
  <c r="AL414" i="6"/>
  <c r="P414" i="6"/>
  <c r="AR421" i="6"/>
  <c r="V421" i="6"/>
  <c r="Q422" i="6"/>
  <c r="AO423" i="6"/>
  <c r="AD423" i="6"/>
  <c r="S423" i="6"/>
  <c r="AI424" i="6"/>
  <c r="X424" i="6"/>
  <c r="O427" i="6"/>
  <c r="Z427" i="6"/>
  <c r="AK427" i="6"/>
  <c r="AN438" i="6"/>
  <c r="R438" i="6"/>
  <c r="AE442" i="6"/>
  <c r="T442" i="6"/>
  <c r="AP442" i="6"/>
  <c r="AE454" i="6"/>
  <c r="T454" i="6"/>
  <c r="AH455" i="6"/>
  <c r="W455" i="6"/>
  <c r="AS455" i="6"/>
  <c r="AD456" i="6"/>
  <c r="S456" i="6"/>
  <c r="AO456" i="6"/>
  <c r="AN475" i="6"/>
  <c r="AC475" i="6"/>
  <c r="R475" i="6"/>
  <c r="N487" i="6"/>
  <c r="AB488" i="6"/>
  <c r="Q488" i="6"/>
  <c r="AM488" i="6"/>
  <c r="Q498" i="6"/>
  <c r="AB498" i="6"/>
  <c r="AO503" i="6"/>
  <c r="S503" i="6"/>
  <c r="AB545" i="6"/>
  <c r="AM545" i="6"/>
  <c r="Q545" i="6"/>
  <c r="V587" i="6"/>
  <c r="AR587" i="6"/>
  <c r="AG587" i="6"/>
  <c r="AT682" i="6"/>
  <c r="X682" i="6"/>
  <c r="AI682" i="6"/>
  <c r="AH120" i="6"/>
  <c r="AB125" i="6"/>
  <c r="AG137" i="6"/>
  <c r="AB149" i="6"/>
  <c r="Z153" i="6"/>
  <c r="AB163" i="6"/>
  <c r="R197" i="6"/>
  <c r="AC197" i="6"/>
  <c r="AG202" i="6"/>
  <c r="AR202" i="6"/>
  <c r="AE215" i="6"/>
  <c r="AK219" i="6"/>
  <c r="Z219" i="6"/>
  <c r="W225" i="6"/>
  <c r="AS225" i="6"/>
  <c r="AF226" i="6"/>
  <c r="AD227" i="6"/>
  <c r="AH230" i="6"/>
  <c r="AS230" i="6"/>
  <c r="AB235" i="6"/>
  <c r="Q235" i="6"/>
  <c r="AK254" i="6"/>
  <c r="Z254" i="6"/>
  <c r="O254" i="6"/>
  <c r="P261" i="6"/>
  <c r="AL261" i="6"/>
  <c r="X285" i="6"/>
  <c r="AT285" i="6"/>
  <c r="R286" i="6"/>
  <c r="AN286" i="6"/>
  <c r="AH288" i="6"/>
  <c r="W288" i="6"/>
  <c r="AC296" i="6"/>
  <c r="R296" i="6"/>
  <c r="AN296" i="6"/>
  <c r="X301" i="6"/>
  <c r="AT301" i="6"/>
  <c r="AK313" i="6"/>
  <c r="Z313" i="6"/>
  <c r="AG316" i="6"/>
  <c r="AR316" i="6"/>
  <c r="AL317" i="6"/>
  <c r="P317" i="6"/>
  <c r="AA317" i="6"/>
  <c r="AQ319" i="6"/>
  <c r="AO323" i="6"/>
  <c r="S323" i="6"/>
  <c r="AB323" i="6"/>
  <c r="AQ325" i="6"/>
  <c r="AT326" i="6"/>
  <c r="X326" i="6"/>
  <c r="AI326" i="6"/>
  <c r="AL327" i="6"/>
  <c r="AA327" i="6"/>
  <c r="AQ330" i="6"/>
  <c r="U330" i="6"/>
  <c r="AR335" i="6"/>
  <c r="V335" i="6"/>
  <c r="AC337" i="6"/>
  <c r="R337" i="6"/>
  <c r="AN337" i="6"/>
  <c r="AA337" i="6"/>
  <c r="T340" i="6"/>
  <c r="AE340" i="6"/>
  <c r="AN356" i="6"/>
  <c r="AC356" i="6"/>
  <c r="Y364" i="6"/>
  <c r="AC366" i="6"/>
  <c r="R366" i="6"/>
  <c r="W374" i="6"/>
  <c r="AS374" i="6"/>
  <c r="V376" i="6"/>
  <c r="AR376" i="6"/>
  <c r="P381" i="6"/>
  <c r="AL381" i="6"/>
  <c r="Y387" i="6"/>
  <c r="AJ387" i="6"/>
  <c r="P390" i="6"/>
  <c r="AL390" i="6"/>
  <c r="AA390" i="6"/>
  <c r="AL397" i="6"/>
  <c r="P397" i="6"/>
  <c r="AA397" i="6"/>
  <c r="Q407" i="6"/>
  <c r="AB407" i="6"/>
  <c r="AT411" i="6"/>
  <c r="X411" i="6"/>
  <c r="Y413" i="6"/>
  <c r="N413" i="6"/>
  <c r="AJ413" i="6"/>
  <c r="AA427" i="6"/>
  <c r="P427" i="6"/>
  <c r="AL427" i="6"/>
  <c r="S438" i="6"/>
  <c r="AO438" i="6"/>
  <c r="U454" i="6"/>
  <c r="AQ454" i="6"/>
  <c r="AI463" i="6"/>
  <c r="AQ464" i="6"/>
  <c r="Z484" i="6"/>
  <c r="AK484" i="6"/>
  <c r="O484" i="6"/>
  <c r="U486" i="6"/>
  <c r="AF486" i="6"/>
  <c r="AB515" i="6"/>
  <c r="AM515" i="6"/>
  <c r="Q515" i="6"/>
  <c r="AH516" i="6"/>
  <c r="W516" i="6"/>
  <c r="AS516" i="6"/>
  <c r="AN517" i="6"/>
  <c r="R517" i="6"/>
  <c r="AF520" i="6"/>
  <c r="U520" i="6"/>
  <c r="AN535" i="6"/>
  <c r="R535" i="6"/>
  <c r="AP578" i="6"/>
  <c r="T578" i="6"/>
  <c r="AE578" i="6"/>
  <c r="Y584" i="6"/>
  <c r="AJ584" i="6"/>
  <c r="W587" i="6"/>
  <c r="AS587" i="6"/>
  <c r="AH587" i="6"/>
  <c r="AD588" i="6"/>
  <c r="AO588" i="6"/>
  <c r="S588" i="6"/>
  <c r="AN603" i="6"/>
  <c r="AC603" i="6"/>
  <c r="R603" i="6"/>
  <c r="S663" i="6"/>
  <c r="AD663" i="6"/>
  <c r="AT679" i="6"/>
  <c r="X679" i="6"/>
  <c r="AI679" i="6"/>
  <c r="AD681" i="6"/>
  <c r="S681" i="6"/>
  <c r="AO681" i="6"/>
  <c r="AC687" i="6"/>
  <c r="R687" i="6"/>
  <c r="AN687" i="6"/>
  <c r="AD60" i="6"/>
  <c r="AD66" i="6"/>
  <c r="AT119" i="6"/>
  <c r="BG124" i="6"/>
  <c r="CN124" i="6" s="1"/>
  <c r="AC125" i="6"/>
  <c r="AH141" i="6"/>
  <c r="AL148" i="6"/>
  <c r="AB153" i="6"/>
  <c r="AH160" i="6"/>
  <c r="X162" i="6"/>
  <c r="AT162" i="6"/>
  <c r="AC163" i="6"/>
  <c r="AA164" i="6"/>
  <c r="AC168" i="6"/>
  <c r="BG169" i="6"/>
  <c r="AS171" i="6"/>
  <c r="AH174" i="6"/>
  <c r="AD179" i="6"/>
  <c r="AH190" i="6"/>
  <c r="AB193" i="6"/>
  <c r="AH196" i="6"/>
  <c r="AR201" i="6"/>
  <c r="AO202" i="6"/>
  <c r="R204" i="6"/>
  <c r="AN204" i="6"/>
  <c r="AC204" i="6"/>
  <c r="Y204" i="6"/>
  <c r="N206" i="6"/>
  <c r="AU206" i="6" s="1"/>
  <c r="Y206" i="6"/>
  <c r="AR207" i="6"/>
  <c r="T209" i="6"/>
  <c r="AE209" i="6"/>
  <c r="AC209" i="6"/>
  <c r="AF215" i="6"/>
  <c r="AQ215" i="6"/>
  <c r="AC220" i="6"/>
  <c r="AD221" i="6"/>
  <c r="S221" i="6"/>
  <c r="AA222" i="6"/>
  <c r="AP225" i="6"/>
  <c r="AP227" i="6"/>
  <c r="AE227" i="6"/>
  <c r="AS229" i="6"/>
  <c r="AP230" i="6"/>
  <c r="AN233" i="6"/>
  <c r="R233" i="6"/>
  <c r="Z233" i="6"/>
  <c r="Y234" i="6"/>
  <c r="Y241" i="6"/>
  <c r="BF241" i="6" s="1"/>
  <c r="N241" i="6"/>
  <c r="AU241" i="6" s="1"/>
  <c r="Q243" i="6"/>
  <c r="AM243" i="6"/>
  <c r="AP248" i="6"/>
  <c r="AG251" i="6"/>
  <c r="V251" i="6"/>
  <c r="AC252" i="6"/>
  <c r="P254" i="6"/>
  <c r="AL254" i="6"/>
  <c r="AK255" i="6"/>
  <c r="O255" i="6"/>
  <c r="Z257" i="6"/>
  <c r="S259" i="6"/>
  <c r="AD259" i="6"/>
  <c r="Q261" i="6"/>
  <c r="AM261" i="6"/>
  <c r="AB261" i="6"/>
  <c r="AN262" i="6"/>
  <c r="AM264" i="6"/>
  <c r="AL268" i="6"/>
  <c r="P268" i="6"/>
  <c r="T269" i="6"/>
  <c r="AP269" i="6"/>
  <c r="AE271" i="6"/>
  <c r="AP271" i="6"/>
  <c r="AN282" i="6"/>
  <c r="R282" i="6"/>
  <c r="AP283" i="6"/>
  <c r="AE283" i="6"/>
  <c r="AG284" i="6"/>
  <c r="V284" i="6"/>
  <c r="AR284" i="6"/>
  <c r="AC286" i="6"/>
  <c r="AQ287" i="6"/>
  <c r="Z291" i="6"/>
  <c r="Z294" i="6"/>
  <c r="AG300" i="6"/>
  <c r="V300" i="6"/>
  <c r="AR300" i="6"/>
  <c r="AO304" i="6"/>
  <c r="AT306" i="6"/>
  <c r="AI306" i="6"/>
  <c r="X306" i="6"/>
  <c r="AE310" i="6"/>
  <c r="AP310" i="6"/>
  <c r="T310" i="6"/>
  <c r="Q317" i="6"/>
  <c r="AM317" i="6"/>
  <c r="AB317" i="6"/>
  <c r="AD323" i="6"/>
  <c r="AT325" i="6"/>
  <c r="S329" i="6"/>
  <c r="AO329" i="6"/>
  <c r="AE332" i="6"/>
  <c r="T332" i="6"/>
  <c r="AB337" i="6"/>
  <c r="Z339" i="6"/>
  <c r="O339" i="6"/>
  <c r="AK339" i="6"/>
  <c r="N352" i="6"/>
  <c r="AU352" i="6" s="1"/>
  <c r="Q360" i="6"/>
  <c r="AM360" i="6"/>
  <c r="AB360" i="6"/>
  <c r="AB364" i="6"/>
  <c r="Q364" i="6"/>
  <c r="AM364" i="6"/>
  <c r="O369" i="6"/>
  <c r="AK369" i="6"/>
  <c r="Z369" i="6"/>
  <c r="AJ372" i="6"/>
  <c r="Y372" i="6"/>
  <c r="AI374" i="6"/>
  <c r="X374" i="6"/>
  <c r="Q381" i="6"/>
  <c r="AM381" i="6"/>
  <c r="AK387" i="6"/>
  <c r="Z387" i="6"/>
  <c r="Q390" i="6"/>
  <c r="AM390" i="6"/>
  <c r="AB390" i="6"/>
  <c r="Y393" i="6"/>
  <c r="U403" i="6"/>
  <c r="AQ403" i="6"/>
  <c r="AF408" i="6"/>
  <c r="U408" i="6"/>
  <c r="AL422" i="6"/>
  <c r="AA422" i="6"/>
  <c r="N424" i="6"/>
  <c r="AJ424" i="6"/>
  <c r="Y424" i="6"/>
  <c r="AK425" i="6"/>
  <c r="AP438" i="6"/>
  <c r="T438" i="6"/>
  <c r="Y439" i="6"/>
  <c r="BF439" i="6" s="1"/>
  <c r="AJ439" i="6"/>
  <c r="U452" i="6"/>
  <c r="AQ452" i="6"/>
  <c r="AF452" i="6"/>
  <c r="AN462" i="6"/>
  <c r="R462" i="6"/>
  <c r="AC462" i="6"/>
  <c r="V486" i="6"/>
  <c r="AG486" i="6"/>
  <c r="AT516" i="6"/>
  <c r="X516" i="6"/>
  <c r="AI516" i="6"/>
  <c r="S517" i="6"/>
  <c r="AO517" i="6"/>
  <c r="U532" i="6"/>
  <c r="AQ532" i="6"/>
  <c r="AF532" i="6"/>
  <c r="AO540" i="6"/>
  <c r="AD540" i="6"/>
  <c r="S540" i="6"/>
  <c r="X543" i="6"/>
  <c r="AI543" i="6"/>
  <c r="U578" i="6"/>
  <c r="AF578" i="6"/>
  <c r="AQ578" i="6"/>
  <c r="AI579" i="6"/>
  <c r="AT579" i="6"/>
  <c r="X579" i="6"/>
  <c r="AN601" i="6"/>
  <c r="AC601" i="6"/>
  <c r="R601" i="6"/>
  <c r="AF655" i="6"/>
  <c r="U655" i="6"/>
  <c r="AQ655" i="6"/>
  <c r="AF657" i="6"/>
  <c r="AQ657" i="6"/>
  <c r="U657" i="6"/>
  <c r="X677" i="6"/>
  <c r="AI677" i="6"/>
  <c r="AT677" i="6"/>
  <c r="AP698" i="6"/>
  <c r="AE698" i="6"/>
  <c r="T698" i="6"/>
  <c r="AK70" i="6"/>
  <c r="Y90" i="6"/>
  <c r="BF90" i="6" s="1"/>
  <c r="AI106" i="6"/>
  <c r="AE111" i="6"/>
  <c r="AC115" i="6"/>
  <c r="AB121" i="6"/>
  <c r="AD125" i="6"/>
  <c r="Z129" i="6"/>
  <c r="BG129" i="6" s="1"/>
  <c r="AB135" i="6"/>
  <c r="AV136" i="6"/>
  <c r="AD149" i="6"/>
  <c r="AG155" i="6"/>
  <c r="AB158" i="6"/>
  <c r="AE179" i="6"/>
  <c r="AT201" i="6"/>
  <c r="AD204" i="6"/>
  <c r="S204" i="6"/>
  <c r="Z204" i="6"/>
  <c r="AK206" i="6"/>
  <c r="O206" i="6"/>
  <c r="AQ213" i="6"/>
  <c r="AP216" i="6"/>
  <c r="T216" i="6"/>
  <c r="AC216" i="6"/>
  <c r="AR231" i="6"/>
  <c r="Z235" i="6"/>
  <c r="AA243" i="6"/>
  <c r="AC259" i="6"/>
  <c r="AA260" i="6"/>
  <c r="AL260" i="6"/>
  <c r="AA261" i="6"/>
  <c r="AP264" i="6"/>
  <c r="AR270" i="6"/>
  <c r="AG270" i="6"/>
  <c r="AR273" i="6"/>
  <c r="V273" i="6"/>
  <c r="AP274" i="6"/>
  <c r="W277" i="6"/>
  <c r="Q278" i="6"/>
  <c r="AM278" i="6"/>
  <c r="AB278" i="6"/>
  <c r="AK281" i="6"/>
  <c r="Z281" i="6"/>
  <c r="AN290" i="6"/>
  <c r="R290" i="6"/>
  <c r="AA294" i="6"/>
  <c r="AE296" i="6"/>
  <c r="T296" i="6"/>
  <c r="AP296" i="6"/>
  <c r="AJ298" i="6"/>
  <c r="Y298" i="6"/>
  <c r="AT305" i="6"/>
  <c r="AN308" i="6"/>
  <c r="R308" i="6"/>
  <c r="N312" i="6"/>
  <c r="AU312" i="6" s="1"/>
  <c r="CB312" i="6" s="1"/>
  <c r="Y312" i="6"/>
  <c r="AJ312" i="6"/>
  <c r="AC317" i="6"/>
  <c r="R317" i="6"/>
  <c r="AN317" i="6"/>
  <c r="AH319" i="6"/>
  <c r="W319" i="6"/>
  <c r="AM321" i="6"/>
  <c r="AB321" i="6"/>
  <c r="AN327" i="6"/>
  <c r="AC327" i="6"/>
  <c r="AQ332" i="6"/>
  <c r="AF332" i="6"/>
  <c r="U332" i="6"/>
  <c r="P339" i="6"/>
  <c r="AL339" i="6"/>
  <c r="AI346" i="6"/>
  <c r="X346" i="6"/>
  <c r="AB348" i="6"/>
  <c r="O350" i="6"/>
  <c r="AK350" i="6"/>
  <c r="Z350" i="6"/>
  <c r="AK355" i="6"/>
  <c r="O355" i="6"/>
  <c r="Z355" i="6"/>
  <c r="W358" i="6"/>
  <c r="AH358" i="6"/>
  <c r="AA360" i="6"/>
  <c r="AJ362" i="6"/>
  <c r="Y362" i="6"/>
  <c r="AL369" i="6"/>
  <c r="AA369" i="6"/>
  <c r="AR371" i="6"/>
  <c r="AG371" i="6"/>
  <c r="V371" i="6"/>
  <c r="AC381" i="6"/>
  <c r="R381" i="6"/>
  <c r="AN381" i="6"/>
  <c r="AA381" i="6"/>
  <c r="AR403" i="6"/>
  <c r="V403" i="6"/>
  <c r="N404" i="6"/>
  <c r="AJ404" i="6"/>
  <c r="Y404" i="6"/>
  <c r="AM407" i="6"/>
  <c r="N411" i="6"/>
  <c r="AJ411" i="6"/>
  <c r="Y411" i="6"/>
  <c r="BF411" i="6" s="1"/>
  <c r="V436" i="6"/>
  <c r="AR436" i="6"/>
  <c r="AG436" i="6"/>
  <c r="AF438" i="6"/>
  <c r="AQ438" i="6"/>
  <c r="U438" i="6"/>
  <c r="AD450" i="6"/>
  <c r="AO450" i="6"/>
  <c r="S450" i="6"/>
  <c r="AO462" i="6"/>
  <c r="S462" i="6"/>
  <c r="AD462" i="6"/>
  <c r="AI471" i="6"/>
  <c r="X471" i="6"/>
  <c r="AT471" i="6"/>
  <c r="U475" i="6"/>
  <c r="AQ475" i="6"/>
  <c r="AM482" i="6"/>
  <c r="Q482" i="6"/>
  <c r="AB482" i="6"/>
  <c r="AB484" i="6"/>
  <c r="AM484" i="6"/>
  <c r="N497" i="6"/>
  <c r="AU497" i="6" s="1"/>
  <c r="Y497" i="6"/>
  <c r="BF497" i="6" s="1"/>
  <c r="AT534" i="6"/>
  <c r="X534" i="6"/>
  <c r="AI534" i="6"/>
  <c r="AE540" i="6"/>
  <c r="T540" i="6"/>
  <c r="AJ565" i="6"/>
  <c r="Y565" i="6"/>
  <c r="N565" i="6"/>
  <c r="AN573" i="6"/>
  <c r="AC573" i="6"/>
  <c r="R573" i="6"/>
  <c r="AO599" i="6"/>
  <c r="S599" i="6"/>
  <c r="AD599" i="6"/>
  <c r="AB643" i="6"/>
  <c r="AM643" i="6"/>
  <c r="Q643" i="6"/>
  <c r="AR655" i="6"/>
  <c r="AG655" i="6"/>
  <c r="V655" i="6"/>
  <c r="AJ679" i="6"/>
  <c r="N679" i="6"/>
  <c r="Y679" i="6"/>
  <c r="AH202" i="6"/>
  <c r="V225" i="6"/>
  <c r="AL238" i="6"/>
  <c r="U240" i="6"/>
  <c r="AE255" i="6"/>
  <c r="X267" i="6"/>
  <c r="X270" i="6"/>
  <c r="P273" i="6"/>
  <c r="Q275" i="6"/>
  <c r="AD278" i="6"/>
  <c r="U281" i="6"/>
  <c r="AK282" i="6"/>
  <c r="O285" i="6"/>
  <c r="U288" i="6"/>
  <c r="R289" i="6"/>
  <c r="U293" i="6"/>
  <c r="S294" i="6"/>
  <c r="AD294" i="6"/>
  <c r="Q295" i="6"/>
  <c r="T298" i="6"/>
  <c r="N301" i="6"/>
  <c r="AU301" i="6" s="1"/>
  <c r="AV301" i="6" s="1"/>
  <c r="AM301" i="6"/>
  <c r="T303" i="6"/>
  <c r="AO306" i="6"/>
  <c r="AG308" i="6"/>
  <c r="W309" i="6"/>
  <c r="N310" i="6"/>
  <c r="U313" i="6"/>
  <c r="AR315" i="6"/>
  <c r="Y320" i="6"/>
  <c r="N320" i="6"/>
  <c r="AU320" i="6" s="1"/>
  <c r="Q320" i="6"/>
  <c r="AS321" i="6"/>
  <c r="N326" i="6"/>
  <c r="AI329" i="6"/>
  <c r="X329" i="6"/>
  <c r="AM329" i="6"/>
  <c r="AK332" i="6"/>
  <c r="AR334" i="6"/>
  <c r="AK336" i="6"/>
  <c r="AH339" i="6"/>
  <c r="AQ340" i="6"/>
  <c r="AF340" i="6"/>
  <c r="O344" i="6"/>
  <c r="AD348" i="6"/>
  <c r="AF349" i="6"/>
  <c r="AD352" i="6"/>
  <c r="S352" i="6"/>
  <c r="W353" i="6"/>
  <c r="V361" i="6"/>
  <c r="P362" i="6"/>
  <c r="AL362" i="6"/>
  <c r="AM370" i="6"/>
  <c r="Q370" i="6"/>
  <c r="P372" i="6"/>
  <c r="U375" i="6"/>
  <c r="O376" i="6"/>
  <c r="AK376" i="6"/>
  <c r="P377" i="6"/>
  <c r="P379" i="6"/>
  <c r="AN379" i="6"/>
  <c r="AG380" i="6"/>
  <c r="V380" i="6"/>
  <c r="AB388" i="6"/>
  <c r="AM388" i="6"/>
  <c r="R390" i="6"/>
  <c r="AN390" i="6"/>
  <c r="AC390" i="6"/>
  <c r="AP393" i="6"/>
  <c r="AE393" i="6"/>
  <c r="AG394" i="6"/>
  <c r="R396" i="6"/>
  <c r="AC397" i="6"/>
  <c r="AN397" i="6"/>
  <c r="R397" i="6"/>
  <c r="W400" i="6"/>
  <c r="AS400" i="6"/>
  <c r="P401" i="6"/>
  <c r="S402" i="6"/>
  <c r="AC406" i="6"/>
  <c r="AR408" i="6"/>
  <c r="AJ414" i="6"/>
  <c r="Q417" i="6"/>
  <c r="AB417" i="6"/>
  <c r="U428" i="6"/>
  <c r="AQ428" i="6"/>
  <c r="AF436" i="6"/>
  <c r="T437" i="6"/>
  <c r="AP437" i="6"/>
  <c r="O439" i="6"/>
  <c r="Z439" i="6"/>
  <c r="N444" i="6"/>
  <c r="Y444" i="6"/>
  <c r="AS446" i="6"/>
  <c r="AT447" i="6"/>
  <c r="X447" i="6"/>
  <c r="AP463" i="6"/>
  <c r="AD466" i="6"/>
  <c r="S466" i="6"/>
  <c r="AO466" i="6"/>
  <c r="AB474" i="6"/>
  <c r="P476" i="6"/>
  <c r="AL476" i="6"/>
  <c r="AA476" i="6"/>
  <c r="AO479" i="6"/>
  <c r="P483" i="6"/>
  <c r="AL483" i="6"/>
  <c r="AC488" i="6"/>
  <c r="R488" i="6"/>
  <c r="AN488" i="6"/>
  <c r="T494" i="6"/>
  <c r="AE494" i="6"/>
  <c r="AP494" i="6"/>
  <c r="AT496" i="6"/>
  <c r="AI496" i="6"/>
  <c r="X496" i="6"/>
  <c r="AF506" i="6"/>
  <c r="U506" i="6"/>
  <c r="AT520" i="6"/>
  <c r="X520" i="6"/>
  <c r="AK526" i="6"/>
  <c r="Z526" i="6"/>
  <c r="Y534" i="6"/>
  <c r="N534" i="6"/>
  <c r="AJ534" i="6"/>
  <c r="AK549" i="6"/>
  <c r="O549" i="6"/>
  <c r="AE553" i="6"/>
  <c r="T553" i="6"/>
  <c r="AT558" i="6"/>
  <c r="X558" i="6"/>
  <c r="AI558" i="6"/>
  <c r="P569" i="6"/>
  <c r="AA569" i="6"/>
  <c r="AJ579" i="6"/>
  <c r="Y579" i="6"/>
  <c r="AK584" i="6"/>
  <c r="Z584" i="6"/>
  <c r="P608" i="6"/>
  <c r="AL608" i="6"/>
  <c r="AI613" i="6"/>
  <c r="AT613" i="6"/>
  <c r="AF637" i="6"/>
  <c r="U637" i="6"/>
  <c r="AI645" i="6"/>
  <c r="AT645" i="6"/>
  <c r="X645" i="6"/>
  <c r="AT647" i="6"/>
  <c r="AI647" i="6"/>
  <c r="X647" i="6"/>
  <c r="T738" i="6"/>
  <c r="AP738" i="6"/>
  <c r="AE738" i="6"/>
  <c r="AL758" i="6"/>
  <c r="AA758" i="6"/>
  <c r="P758" i="6"/>
  <c r="AR768" i="6"/>
  <c r="V768" i="6"/>
  <c r="AG768" i="6"/>
  <c r="S292" i="6"/>
  <c r="AD292" i="6"/>
  <c r="AK295" i="6"/>
  <c r="O295" i="6"/>
  <c r="P300" i="6"/>
  <c r="AA300" i="6"/>
  <c r="O307" i="6"/>
  <c r="AH308" i="6"/>
  <c r="AC314" i="6"/>
  <c r="AS334" i="6"/>
  <c r="O335" i="6"/>
  <c r="Q342" i="6"/>
  <c r="AB342" i="6"/>
  <c r="AH349" i="6"/>
  <c r="O358" i="6"/>
  <c r="AG359" i="6"/>
  <c r="AT365" i="6"/>
  <c r="P373" i="6"/>
  <c r="P376" i="6"/>
  <c r="AA376" i="6"/>
  <c r="AK378" i="6"/>
  <c r="Z378" i="6"/>
  <c r="R379" i="6"/>
  <c r="AG383" i="6"/>
  <c r="AP386" i="6"/>
  <c r="T386" i="6"/>
  <c r="AC388" i="6"/>
  <c r="R388" i="6"/>
  <c r="AE392" i="6"/>
  <c r="T392" i="6"/>
  <c r="AO394" i="6"/>
  <c r="S394" i="6"/>
  <c r="AQ399" i="6"/>
  <c r="AF399" i="6"/>
  <c r="U399" i="6"/>
  <c r="W408" i="6"/>
  <c r="AS408" i="6"/>
  <c r="Q426" i="6"/>
  <c r="AM426" i="6"/>
  <c r="AB426" i="6"/>
  <c r="V428" i="6"/>
  <c r="AR428" i="6"/>
  <c r="AQ446" i="6"/>
  <c r="AF446" i="6"/>
  <c r="U446" i="6"/>
  <c r="AB448" i="6"/>
  <c r="Q448" i="6"/>
  <c r="AM448" i="6"/>
  <c r="AT454" i="6"/>
  <c r="X454" i="6"/>
  <c r="U456" i="6"/>
  <c r="AQ456" i="6"/>
  <c r="S461" i="6"/>
  <c r="AO461" i="6"/>
  <c r="T466" i="6"/>
  <c r="AP466" i="6"/>
  <c r="AQ469" i="6"/>
  <c r="U469" i="6"/>
  <c r="AC474" i="6"/>
  <c r="AE479" i="6"/>
  <c r="T479" i="6"/>
  <c r="AP479" i="6"/>
  <c r="AO481" i="6"/>
  <c r="S481" i="6"/>
  <c r="AB483" i="6"/>
  <c r="AM483" i="6"/>
  <c r="AB491" i="6"/>
  <c r="Q491" i="6"/>
  <c r="AM491" i="6"/>
  <c r="AD491" i="6"/>
  <c r="AQ494" i="6"/>
  <c r="U494" i="6"/>
  <c r="AB502" i="6"/>
  <c r="AM502" i="6"/>
  <c r="Z523" i="6"/>
  <c r="AG529" i="6"/>
  <c r="AR529" i="6"/>
  <c r="AT538" i="6"/>
  <c r="X538" i="6"/>
  <c r="AI538" i="6"/>
  <c r="Y560" i="6"/>
  <c r="BF560" i="6" s="1"/>
  <c r="AJ560" i="6"/>
  <c r="V570" i="6"/>
  <c r="AR570" i="6"/>
  <c r="AB572" i="6"/>
  <c r="AM572" i="6"/>
  <c r="AT578" i="6"/>
  <c r="X578" i="6"/>
  <c r="AI578" i="6"/>
  <c r="Z579" i="6"/>
  <c r="AK579" i="6"/>
  <c r="Y605" i="6"/>
  <c r="AJ605" i="6"/>
  <c r="AR615" i="6"/>
  <c r="V615" i="6"/>
  <c r="AM671" i="6"/>
  <c r="Q671" i="6"/>
  <c r="AB671" i="6"/>
  <c r="AS728" i="6"/>
  <c r="AH728" i="6"/>
  <c r="W728" i="6"/>
  <c r="Y729" i="6"/>
  <c r="AJ729" i="6"/>
  <c r="Z737" i="6"/>
  <c r="AK737" i="6"/>
  <c r="O737" i="6"/>
  <c r="AQ738" i="6"/>
  <c r="U738" i="6"/>
  <c r="AF738" i="6"/>
  <c r="AJ757" i="6"/>
  <c r="Y757" i="6"/>
  <c r="AD765" i="6"/>
  <c r="S765" i="6"/>
  <c r="AO765" i="6"/>
  <c r="P277" i="6"/>
  <c r="AL277" i="6"/>
  <c r="AG283" i="6"/>
  <c r="AC288" i="6"/>
  <c r="N296" i="6"/>
  <c r="O299" i="6"/>
  <c r="AV299" i="6" s="1"/>
  <c r="AO305" i="6"/>
  <c r="S305" i="6"/>
  <c r="AD312" i="6"/>
  <c r="S324" i="6"/>
  <c r="AD324" i="6"/>
  <c r="O336" i="6"/>
  <c r="R342" i="6"/>
  <c r="AN342" i="6"/>
  <c r="AG349" i="6"/>
  <c r="V349" i="6"/>
  <c r="AF350" i="6"/>
  <c r="AE353" i="6"/>
  <c r="T353" i="6"/>
  <c r="AN354" i="6"/>
  <c r="AC354" i="6"/>
  <c r="AH355" i="6"/>
  <c r="P358" i="6"/>
  <c r="P363" i="6"/>
  <c r="AR364" i="6"/>
  <c r="AG364" i="6"/>
  <c r="P366" i="6"/>
  <c r="N367" i="6"/>
  <c r="AU367" i="6" s="1"/>
  <c r="AC370" i="6"/>
  <c r="P374" i="6"/>
  <c r="AA374" i="6"/>
  <c r="Z374" i="6"/>
  <c r="AH383" i="6"/>
  <c r="AS384" i="6"/>
  <c r="AE386" i="6"/>
  <c r="AA389" i="6"/>
  <c r="AD390" i="6"/>
  <c r="T391" i="6"/>
  <c r="AE391" i="6"/>
  <c r="AH395" i="6"/>
  <c r="AS395" i="6"/>
  <c r="O400" i="6"/>
  <c r="R402" i="6"/>
  <c r="AC402" i="6"/>
  <c r="AK403" i="6"/>
  <c r="O403" i="6"/>
  <c r="AN404" i="6"/>
  <c r="AC404" i="6"/>
  <c r="AB404" i="6"/>
  <c r="S406" i="6"/>
  <c r="AO406" i="6"/>
  <c r="AS407" i="6"/>
  <c r="AD410" i="6"/>
  <c r="AO410" i="6"/>
  <c r="S410" i="6"/>
  <c r="AC410" i="6"/>
  <c r="AR413" i="6"/>
  <c r="AG413" i="6"/>
  <c r="AO417" i="6"/>
  <c r="AD417" i="6"/>
  <c r="Z420" i="6"/>
  <c r="O420" i="6"/>
  <c r="Y420" i="6"/>
  <c r="BF420" i="6" s="1"/>
  <c r="Y423" i="6"/>
  <c r="BF423" i="6" s="1"/>
  <c r="AJ423" i="6"/>
  <c r="AB424" i="6"/>
  <c r="Q424" i="6"/>
  <c r="AM424" i="6"/>
  <c r="AA424" i="6"/>
  <c r="R426" i="6"/>
  <c r="AN426" i="6"/>
  <c r="AC426" i="6"/>
  <c r="AG446" i="6"/>
  <c r="V446" i="6"/>
  <c r="AA450" i="6"/>
  <c r="U451" i="6"/>
  <c r="AQ451" i="6"/>
  <c r="V456" i="6"/>
  <c r="AR456" i="6"/>
  <c r="AC458" i="6"/>
  <c r="R458" i="6"/>
  <c r="AN458" i="6"/>
  <c r="U466" i="6"/>
  <c r="AQ466" i="6"/>
  <c r="AN468" i="6"/>
  <c r="R468" i="6"/>
  <c r="AG469" i="6"/>
  <c r="V469" i="6"/>
  <c r="AE471" i="6"/>
  <c r="T471" i="6"/>
  <c r="AD474" i="6"/>
  <c r="S474" i="6"/>
  <c r="AO474" i="6"/>
  <c r="AN476" i="6"/>
  <c r="R476" i="6"/>
  <c r="AC476" i="6"/>
  <c r="Y478" i="6"/>
  <c r="T481" i="6"/>
  <c r="AP481" i="6"/>
  <c r="N486" i="6"/>
  <c r="AU486" i="6" s="1"/>
  <c r="Y486" i="6"/>
  <c r="AN493" i="6"/>
  <c r="R493" i="6"/>
  <c r="V494" i="6"/>
  <c r="AG494" i="6"/>
  <c r="AC499" i="6"/>
  <c r="AK504" i="6"/>
  <c r="Z504" i="6"/>
  <c r="O504" i="6"/>
  <c r="W505" i="6"/>
  <c r="AS505" i="6"/>
  <c r="AA510" i="6"/>
  <c r="AL510" i="6"/>
  <c r="P510" i="6"/>
  <c r="AM518" i="6"/>
  <c r="Q518" i="6"/>
  <c r="AH529" i="6"/>
  <c r="W529" i="6"/>
  <c r="AS529" i="6"/>
  <c r="AR533" i="6"/>
  <c r="AG533" i="6"/>
  <c r="V533" i="6"/>
  <c r="AN569" i="6"/>
  <c r="AC569" i="6"/>
  <c r="AM569" i="6"/>
  <c r="AF586" i="6"/>
  <c r="U586" i="6"/>
  <c r="Y607" i="6"/>
  <c r="N607" i="6"/>
  <c r="AJ607" i="6"/>
  <c r="AN608" i="6"/>
  <c r="AC608" i="6"/>
  <c r="R608" i="6"/>
  <c r="N616" i="6"/>
  <c r="Y616" i="6"/>
  <c r="BF616" i="6" s="1"/>
  <c r="P669" i="6"/>
  <c r="AL669" i="6"/>
  <c r="AA669" i="6"/>
  <c r="AD717" i="6"/>
  <c r="AO717" i="6"/>
  <c r="S717" i="6"/>
  <c r="AF727" i="6"/>
  <c r="U727" i="6"/>
  <c r="AQ727" i="6"/>
  <c r="X728" i="6"/>
  <c r="AI728" i="6"/>
  <c r="AO279" i="6"/>
  <c r="AE297" i="6"/>
  <c r="AE321" i="6"/>
  <c r="P344" i="6"/>
  <c r="AA344" i="6"/>
  <c r="AE361" i="6"/>
  <c r="AS364" i="6"/>
  <c r="Z366" i="6"/>
  <c r="AK366" i="6"/>
  <c r="AH368" i="6"/>
  <c r="AB374" i="6"/>
  <c r="AS382" i="6"/>
  <c r="AR392" i="6"/>
  <c r="V392" i="6"/>
  <c r="AS399" i="6"/>
  <c r="W399" i="6"/>
  <c r="AN406" i="6"/>
  <c r="AA409" i="6"/>
  <c r="P409" i="6"/>
  <c r="V418" i="6"/>
  <c r="AR418" i="6"/>
  <c r="AO425" i="6"/>
  <c r="AD425" i="6"/>
  <c r="S425" i="6"/>
  <c r="AI428" i="6"/>
  <c r="X428" i="6"/>
  <c r="AT428" i="6"/>
  <c r="AJ443" i="6"/>
  <c r="Y443" i="6"/>
  <c r="AG451" i="6"/>
  <c r="V451" i="6"/>
  <c r="AR451" i="6"/>
  <c r="AD468" i="6"/>
  <c r="S468" i="6"/>
  <c r="AS469" i="6"/>
  <c r="W469" i="6"/>
  <c r="AD476" i="6"/>
  <c r="AO476" i="6"/>
  <c r="AR479" i="6"/>
  <c r="V479" i="6"/>
  <c r="AF481" i="6"/>
  <c r="AQ481" i="6"/>
  <c r="S483" i="6"/>
  <c r="AD483" i="6"/>
  <c r="O496" i="6"/>
  <c r="Z496" i="6"/>
  <c r="AT505" i="6"/>
  <c r="X505" i="6"/>
  <c r="Q510" i="6"/>
  <c r="AB510" i="6"/>
  <c r="AM510" i="6"/>
  <c r="AJ515" i="6"/>
  <c r="N515" i="6"/>
  <c r="Y515" i="6"/>
  <c r="R518" i="6"/>
  <c r="AN518" i="6"/>
  <c r="AT524" i="6"/>
  <c r="X524" i="6"/>
  <c r="R536" i="6"/>
  <c r="AN536" i="6"/>
  <c r="AC536" i="6"/>
  <c r="V544" i="6"/>
  <c r="AR544" i="6"/>
  <c r="AG544" i="6"/>
  <c r="S547" i="6"/>
  <c r="AO547" i="6"/>
  <c r="AN549" i="6"/>
  <c r="AC549" i="6"/>
  <c r="AN556" i="6"/>
  <c r="AC556" i="6"/>
  <c r="R556" i="6"/>
  <c r="AN567" i="6"/>
  <c r="R567" i="6"/>
  <c r="AC567" i="6"/>
  <c r="W575" i="6"/>
  <c r="AS575" i="6"/>
  <c r="AH575" i="6"/>
  <c r="AO576" i="6"/>
  <c r="AD576" i="6"/>
  <c r="S576" i="6"/>
  <c r="Z581" i="6"/>
  <c r="O581" i="6"/>
  <c r="AE582" i="6"/>
  <c r="AP582" i="6"/>
  <c r="T582" i="6"/>
  <c r="U594" i="6"/>
  <c r="AQ594" i="6"/>
  <c r="AF594" i="6"/>
  <c r="Z610" i="6"/>
  <c r="AK610" i="6"/>
  <c r="AK613" i="6"/>
  <c r="Z613" i="6"/>
  <c r="O629" i="6"/>
  <c r="AK629" i="6"/>
  <c r="AN636" i="6"/>
  <c r="R636" i="6"/>
  <c r="AC636" i="6"/>
  <c r="AI649" i="6"/>
  <c r="X649" i="6"/>
  <c r="AT649" i="6"/>
  <c r="AD651" i="6"/>
  <c r="AO651" i="6"/>
  <c r="S651" i="6"/>
  <c r="AR664" i="6"/>
  <c r="AG664" i="6"/>
  <c r="V664" i="6"/>
  <c r="AP724" i="6"/>
  <c r="T724" i="6"/>
  <c r="AE724" i="6"/>
  <c r="AF267" i="6"/>
  <c r="AG272" i="6"/>
  <c r="AH297" i="6"/>
  <c r="AS297" i="6"/>
  <c r="AA303" i="6"/>
  <c r="AA306" i="6"/>
  <c r="AB310" i="6"/>
  <c r="Q310" i="6"/>
  <c r="AT327" i="6"/>
  <c r="X327" i="6"/>
  <c r="AC343" i="6"/>
  <c r="R343" i="6"/>
  <c r="AR353" i="6"/>
  <c r="AG353" i="6"/>
  <c r="AD353" i="6"/>
  <c r="AF361" i="6"/>
  <c r="AT364" i="6"/>
  <c r="AF370" i="6"/>
  <c r="AD371" i="6"/>
  <c r="AB372" i="6"/>
  <c r="AT382" i="6"/>
  <c r="AI384" i="6"/>
  <c r="X384" i="6"/>
  <c r="AP392" i="6"/>
  <c r="AQ397" i="6"/>
  <c r="AR398" i="6"/>
  <c r="Q401" i="6"/>
  <c r="AM401" i="6"/>
  <c r="N407" i="6"/>
  <c r="AJ407" i="6"/>
  <c r="AN411" i="6"/>
  <c r="AI412" i="6"/>
  <c r="AT412" i="6"/>
  <c r="AT413" i="6"/>
  <c r="T421" i="6"/>
  <c r="AP421" i="6"/>
  <c r="S424" i="6"/>
  <c r="AO424" i="6"/>
  <c r="T436" i="6"/>
  <c r="AE436" i="6"/>
  <c r="AP436" i="6"/>
  <c r="X437" i="6"/>
  <c r="AT437" i="6"/>
  <c r="O443" i="6"/>
  <c r="AK443" i="6"/>
  <c r="Z443" i="6"/>
  <c r="AR453" i="6"/>
  <c r="V453" i="6"/>
  <c r="V461" i="6"/>
  <c r="AR461" i="6"/>
  <c r="AH466" i="6"/>
  <c r="W466" i="6"/>
  <c r="AS466" i="6"/>
  <c r="AP468" i="6"/>
  <c r="T468" i="6"/>
  <c r="AO468" i="6"/>
  <c r="AB473" i="6"/>
  <c r="Q473" i="6"/>
  <c r="U474" i="6"/>
  <c r="AQ474" i="6"/>
  <c r="P478" i="6"/>
  <c r="AL478" i="6"/>
  <c r="AA478" i="6"/>
  <c r="AH479" i="6"/>
  <c r="W479" i="6"/>
  <c r="AS479" i="6"/>
  <c r="Z482" i="6"/>
  <c r="O482" i="6"/>
  <c r="AK482" i="6"/>
  <c r="O485" i="6"/>
  <c r="AL490" i="6"/>
  <c r="AA490" i="6"/>
  <c r="P490" i="6"/>
  <c r="T493" i="6"/>
  <c r="AE493" i="6"/>
  <c r="AL496" i="6"/>
  <c r="AA496" i="6"/>
  <c r="AQ514" i="6"/>
  <c r="U514" i="6"/>
  <c r="AF514" i="6"/>
  <c r="Z515" i="6"/>
  <c r="AK515" i="6"/>
  <c r="AI520" i="6"/>
  <c r="AN523" i="6"/>
  <c r="R523" i="6"/>
  <c r="AD532" i="6"/>
  <c r="S532" i="6"/>
  <c r="AO532" i="6"/>
  <c r="AE539" i="6"/>
  <c r="AP539" i="6"/>
  <c r="T539" i="6"/>
  <c r="S567" i="6"/>
  <c r="AO567" i="6"/>
  <c r="X575" i="6"/>
  <c r="AT575" i="6"/>
  <c r="AI575" i="6"/>
  <c r="AE576" i="6"/>
  <c r="T576" i="6"/>
  <c r="P581" i="6"/>
  <c r="AA581" i="6"/>
  <c r="AL581" i="6"/>
  <c r="AQ582" i="6"/>
  <c r="U582" i="6"/>
  <c r="AJ592" i="6"/>
  <c r="Y592" i="6"/>
  <c r="AR594" i="6"/>
  <c r="V594" i="6"/>
  <c r="AG594" i="6"/>
  <c r="AA601" i="6"/>
  <c r="AL601" i="6"/>
  <c r="P601" i="6"/>
  <c r="AL610" i="6"/>
  <c r="AA610" i="6"/>
  <c r="U644" i="6"/>
  <c r="AQ644" i="6"/>
  <c r="AF644" i="6"/>
  <c r="T646" i="6"/>
  <c r="AE646" i="6"/>
  <c r="AL647" i="6"/>
  <c r="P647" i="6"/>
  <c r="AA647" i="6"/>
  <c r="N658" i="6"/>
  <c r="AJ658" i="6"/>
  <c r="Y658" i="6"/>
  <c r="N660" i="6"/>
  <c r="AJ660" i="6"/>
  <c r="AS664" i="6"/>
  <c r="AH664" i="6"/>
  <c r="W664" i="6"/>
  <c r="Y715" i="6"/>
  <c r="N715" i="6"/>
  <c r="AJ715" i="6"/>
  <c r="AL716" i="6"/>
  <c r="P716" i="6"/>
  <c r="AJ235" i="6"/>
  <c r="AF240" i="6"/>
  <c r="Z268" i="6"/>
  <c r="AB275" i="6"/>
  <c r="Z285" i="6"/>
  <c r="AQ293" i="6"/>
  <c r="Z295" i="6"/>
  <c r="Z301" i="6"/>
  <c r="P304" i="6"/>
  <c r="AA304" i="6"/>
  <c r="W308" i="6"/>
  <c r="AC319" i="6"/>
  <c r="AG321" i="6"/>
  <c r="AE325" i="6"/>
  <c r="AI327" i="6"/>
  <c r="AD328" i="6"/>
  <c r="AL333" i="6"/>
  <c r="AA333" i="6"/>
  <c r="Q335" i="6"/>
  <c r="AB335" i="6"/>
  <c r="Y335" i="6"/>
  <c r="O337" i="6"/>
  <c r="Z337" i="6"/>
  <c r="AH346" i="6"/>
  <c r="AS348" i="6"/>
  <c r="AQ351" i="6"/>
  <c r="AA357" i="6"/>
  <c r="AS359" i="6"/>
  <c r="AC362" i="6"/>
  <c r="AH369" i="6"/>
  <c r="W369" i="6"/>
  <c r="AC372" i="6"/>
  <c r="AK374" i="6"/>
  <c r="AE375" i="6"/>
  <c r="AB377" i="6"/>
  <c r="AK381" i="6"/>
  <c r="O381" i="6"/>
  <c r="AL389" i="6"/>
  <c r="AO390" i="6"/>
  <c r="W391" i="6"/>
  <c r="AH391" i="6"/>
  <c r="AS391" i="6"/>
  <c r="AI392" i="6"/>
  <c r="X392" i="6"/>
  <c r="AT392" i="6"/>
  <c r="W395" i="6"/>
  <c r="AC401" i="6"/>
  <c r="R401" i="6"/>
  <c r="AC403" i="6"/>
  <c r="R403" i="6"/>
  <c r="AN403" i="6"/>
  <c r="AR406" i="6"/>
  <c r="AG406" i="6"/>
  <c r="AP411" i="6"/>
  <c r="AR412" i="6"/>
  <c r="AA419" i="6"/>
  <c r="AF426" i="6"/>
  <c r="AQ426" i="6"/>
  <c r="U426" i="6"/>
  <c r="AC429" i="6"/>
  <c r="R429" i="6"/>
  <c r="AT431" i="6"/>
  <c r="AI431" i="6"/>
  <c r="X431" i="6"/>
  <c r="AQ436" i="6"/>
  <c r="AG440" i="6"/>
  <c r="V440" i="6"/>
  <c r="AR440" i="6"/>
  <c r="AC450" i="6"/>
  <c r="R450" i="6"/>
  <c r="AN450" i="6"/>
  <c r="AL450" i="6"/>
  <c r="AC452" i="6"/>
  <c r="R452" i="6"/>
  <c r="AN452" i="6"/>
  <c r="S455" i="6"/>
  <c r="AO455" i="6"/>
  <c r="U458" i="6"/>
  <c r="AQ458" i="6"/>
  <c r="Q460" i="6"/>
  <c r="AM460" i="6"/>
  <c r="W471" i="6"/>
  <c r="AS471" i="6"/>
  <c r="U476" i="6"/>
  <c r="AQ476" i="6"/>
  <c r="AB478" i="6"/>
  <c r="AM478" i="6"/>
  <c r="AC480" i="6"/>
  <c r="R480" i="6"/>
  <c r="P482" i="6"/>
  <c r="AL482" i="6"/>
  <c r="AK495" i="6"/>
  <c r="Z495" i="6"/>
  <c r="AJ496" i="6"/>
  <c r="AT508" i="6"/>
  <c r="X508" i="6"/>
  <c r="AI508" i="6"/>
  <c r="AD510" i="6"/>
  <c r="AO510" i="6"/>
  <c r="AK512" i="6"/>
  <c r="Z512" i="6"/>
  <c r="O512" i="6"/>
  <c r="V514" i="6"/>
  <c r="AR514" i="6"/>
  <c r="AG514" i="6"/>
  <c r="O517" i="6"/>
  <c r="AK517" i="6"/>
  <c r="AE518" i="6"/>
  <c r="AP518" i="6"/>
  <c r="T518" i="6"/>
  <c r="P531" i="6"/>
  <c r="AL531" i="6"/>
  <c r="Z537" i="6"/>
  <c r="AK537" i="6"/>
  <c r="AT544" i="6"/>
  <c r="X544" i="6"/>
  <c r="AI544" i="6"/>
  <c r="N545" i="6"/>
  <c r="AU545" i="6" s="1"/>
  <c r="AJ545" i="6"/>
  <c r="O555" i="6"/>
  <c r="AK555" i="6"/>
  <c r="AR557" i="6"/>
  <c r="V557" i="6"/>
  <c r="AG557" i="6"/>
  <c r="AB581" i="6"/>
  <c r="AM581" i="6"/>
  <c r="T590" i="6"/>
  <c r="AP590" i="6"/>
  <c r="AE590" i="6"/>
  <c r="Z592" i="6"/>
  <c r="AK592" i="6"/>
  <c r="W626" i="6"/>
  <c r="AS626" i="6"/>
  <c r="AH626" i="6"/>
  <c r="Z629" i="6"/>
  <c r="P643" i="6"/>
  <c r="AL643" i="6"/>
  <c r="AA643" i="6"/>
  <c r="Z660" i="6"/>
  <c r="O660" i="6"/>
  <c r="AK660" i="6"/>
  <c r="X664" i="6"/>
  <c r="AI664" i="6"/>
  <c r="AT664" i="6"/>
  <c r="AA687" i="6"/>
  <c r="P687" i="6"/>
  <c r="AL687" i="6"/>
  <c r="AI689" i="6"/>
  <c r="X689" i="6"/>
  <c r="AT689" i="6"/>
  <c r="T692" i="6"/>
  <c r="AE692" i="6"/>
  <c r="AP692" i="6"/>
  <c r="AG704" i="6"/>
  <c r="V704" i="6"/>
  <c r="AR704" i="6"/>
  <c r="AL712" i="6"/>
  <c r="AA712" i="6"/>
  <c r="AI713" i="6"/>
  <c r="X713" i="6"/>
  <c r="AT713" i="6"/>
  <c r="V338" i="6"/>
  <c r="AQ352" i="6"/>
  <c r="AF371" i="6"/>
  <c r="AI375" i="6"/>
  <c r="S378" i="6"/>
  <c r="AK382" i="6"/>
  <c r="V391" i="6"/>
  <c r="O392" i="6"/>
  <c r="AK392" i="6"/>
  <c r="W393" i="6"/>
  <c r="Y402" i="6"/>
  <c r="S408" i="6"/>
  <c r="AJ410" i="6"/>
  <c r="AQ412" i="6"/>
  <c r="S415" i="6"/>
  <c r="U417" i="6"/>
  <c r="AQ417" i="6"/>
  <c r="O418" i="6"/>
  <c r="AD421" i="6"/>
  <c r="AC424" i="6"/>
  <c r="AL425" i="6"/>
  <c r="AK426" i="6"/>
  <c r="Q428" i="6"/>
  <c r="AK429" i="6"/>
  <c r="AE430" i="6"/>
  <c r="R433" i="6"/>
  <c r="T434" i="6"/>
  <c r="R435" i="6"/>
  <c r="N437" i="6"/>
  <c r="AU437" i="6" s="1"/>
  <c r="AK441" i="6"/>
  <c r="U444" i="6"/>
  <c r="S445" i="6"/>
  <c r="R447" i="6"/>
  <c r="AN447" i="6"/>
  <c r="N453" i="6"/>
  <c r="Q454" i="6"/>
  <c r="AT455" i="6"/>
  <c r="X455" i="6"/>
  <c r="AM455" i="6"/>
  <c r="V458" i="6"/>
  <c r="AG458" i="6"/>
  <c r="AR458" i="6"/>
  <c r="V462" i="6"/>
  <c r="AG462" i="6"/>
  <c r="AR462" i="6"/>
  <c r="O463" i="6"/>
  <c r="R464" i="6"/>
  <c r="N466" i="6"/>
  <c r="AR467" i="6"/>
  <c r="AT469" i="6"/>
  <c r="X469" i="6"/>
  <c r="O470" i="6"/>
  <c r="AH472" i="6"/>
  <c r="W472" i="6"/>
  <c r="AI473" i="6"/>
  <c r="AK475" i="6"/>
  <c r="AI476" i="6"/>
  <c r="AH477" i="6"/>
  <c r="S486" i="6"/>
  <c r="R487" i="6"/>
  <c r="AP487" i="6"/>
  <c r="AK488" i="6"/>
  <c r="AG491" i="6"/>
  <c r="AL493" i="6"/>
  <c r="AO495" i="6"/>
  <c r="S495" i="6"/>
  <c r="AD495" i="6"/>
  <c r="U496" i="6"/>
  <c r="Z497" i="6"/>
  <c r="O497" i="6"/>
  <c r="AE499" i="6"/>
  <c r="N506" i="6"/>
  <c r="AJ506" i="6"/>
  <c r="Y506" i="6"/>
  <c r="Q506" i="6"/>
  <c r="AK507" i="6"/>
  <c r="Z507" i="6"/>
  <c r="AF510" i="6"/>
  <c r="AN515" i="6"/>
  <c r="AC515" i="6"/>
  <c r="AB516" i="6"/>
  <c r="Q516" i="6"/>
  <c r="AE516" i="6"/>
  <c r="P520" i="6"/>
  <c r="AK525" i="6"/>
  <c r="Z525" i="6"/>
  <c r="P532" i="6"/>
  <c r="O533" i="6"/>
  <c r="AL534" i="6"/>
  <c r="AA534" i="6"/>
  <c r="AD534" i="6"/>
  <c r="AQ539" i="6"/>
  <c r="U539" i="6"/>
  <c r="AK541" i="6"/>
  <c r="Z541" i="6"/>
  <c r="O543" i="6"/>
  <c r="AN545" i="6"/>
  <c r="AC545" i="6"/>
  <c r="W547" i="6"/>
  <c r="AS547" i="6"/>
  <c r="R554" i="6"/>
  <c r="S555" i="6"/>
  <c r="AO555" i="6"/>
  <c r="AD555" i="6"/>
  <c r="N557" i="6"/>
  <c r="AK560" i="6"/>
  <c r="Z560" i="6"/>
  <c r="AT562" i="6"/>
  <c r="AI562" i="6"/>
  <c r="X562" i="6"/>
  <c r="N563" i="6"/>
  <c r="Y563" i="6"/>
  <c r="AL564" i="6"/>
  <c r="P564" i="6"/>
  <c r="AN568" i="6"/>
  <c r="R568" i="6"/>
  <c r="AT570" i="6"/>
  <c r="X570" i="6"/>
  <c r="AH574" i="6"/>
  <c r="AS574" i="6"/>
  <c r="P579" i="6"/>
  <c r="AA579" i="6"/>
  <c r="O583" i="6"/>
  <c r="AK583" i="6"/>
  <c r="V586" i="6"/>
  <c r="AG586" i="6"/>
  <c r="AE589" i="6"/>
  <c r="T589" i="6"/>
  <c r="AP589" i="6"/>
  <c r="AT590" i="6"/>
  <c r="X590" i="6"/>
  <c r="P591" i="6"/>
  <c r="AA591" i="6"/>
  <c r="AQ595" i="6"/>
  <c r="AG597" i="6"/>
  <c r="AH599" i="6"/>
  <c r="AS599" i="6"/>
  <c r="O600" i="6"/>
  <c r="AK600" i="6"/>
  <c r="Y604" i="6"/>
  <c r="AJ604" i="6"/>
  <c r="AI606" i="6"/>
  <c r="X606" i="6"/>
  <c r="AT606" i="6"/>
  <c r="AM610" i="6"/>
  <c r="AB610" i="6"/>
  <c r="V618" i="6"/>
  <c r="AR618" i="6"/>
  <c r="AG618" i="6"/>
  <c r="N628" i="6"/>
  <c r="AJ628" i="6"/>
  <c r="AK633" i="6"/>
  <c r="Z633" i="6"/>
  <c r="AO636" i="6"/>
  <c r="S636" i="6"/>
  <c r="AR636" i="6"/>
  <c r="N642" i="6"/>
  <c r="AJ642" i="6"/>
  <c r="AQ646" i="6"/>
  <c r="AF646" i="6"/>
  <c r="U646" i="6"/>
  <c r="S653" i="6"/>
  <c r="AD653" i="6"/>
  <c r="AT653" i="6"/>
  <c r="Q673" i="6"/>
  <c r="AB673" i="6"/>
  <c r="AM673" i="6"/>
  <c r="AI676" i="6"/>
  <c r="X676" i="6"/>
  <c r="AE684" i="6"/>
  <c r="T684" i="6"/>
  <c r="AP684" i="6"/>
  <c r="O695" i="6"/>
  <c r="AK695" i="6"/>
  <c r="AR720" i="6"/>
  <c r="AG720" i="6"/>
  <c r="AN723" i="6"/>
  <c r="R723" i="6"/>
  <c r="AC723" i="6"/>
  <c r="AI734" i="6"/>
  <c r="X734" i="6"/>
  <c r="AT734" i="6"/>
  <c r="AI736" i="6"/>
  <c r="AT736" i="6"/>
  <c r="X736" i="6"/>
  <c r="AR748" i="6"/>
  <c r="V748" i="6"/>
  <c r="AG748" i="6"/>
  <c r="P794" i="6"/>
  <c r="AA794" i="6"/>
  <c r="AL794" i="6"/>
  <c r="AR812" i="6"/>
  <c r="V812" i="6"/>
  <c r="AG812" i="6"/>
  <c r="O813" i="6"/>
  <c r="AK813" i="6"/>
  <c r="Z813" i="6"/>
  <c r="O429" i="6"/>
  <c r="AC431" i="6"/>
  <c r="AN431" i="6"/>
  <c r="AT452" i="6"/>
  <c r="X452" i="6"/>
  <c r="O455" i="6"/>
  <c r="AQ478" i="6"/>
  <c r="AT481" i="6"/>
  <c r="X481" i="6"/>
  <c r="AE484" i="6"/>
  <c r="AP484" i="6"/>
  <c r="T484" i="6"/>
  <c r="AF498" i="6"/>
  <c r="AF499" i="6"/>
  <c r="Z506" i="6"/>
  <c r="AK506" i="6"/>
  <c r="AK524" i="6"/>
  <c r="O524" i="6"/>
  <c r="U530" i="6"/>
  <c r="AQ530" i="6"/>
  <c r="Q533" i="6"/>
  <c r="AN537" i="6"/>
  <c r="AC537" i="6"/>
  <c r="V539" i="6"/>
  <c r="AR539" i="6"/>
  <c r="X547" i="6"/>
  <c r="AT547" i="6"/>
  <c r="AP549" i="6"/>
  <c r="AO568" i="6"/>
  <c r="S568" i="6"/>
  <c r="AT574" i="6"/>
  <c r="X574" i="6"/>
  <c r="AH586" i="6"/>
  <c r="W586" i="6"/>
  <c r="AH593" i="6"/>
  <c r="AS593" i="6"/>
  <c r="W593" i="6"/>
  <c r="O604" i="6"/>
  <c r="AK604" i="6"/>
  <c r="AD607" i="6"/>
  <c r="AO607" i="6"/>
  <c r="U614" i="6"/>
  <c r="AQ614" i="6"/>
  <c r="AR621" i="6"/>
  <c r="AG621" i="6"/>
  <c r="V621" i="6"/>
  <c r="AT624" i="6"/>
  <c r="X624" i="6"/>
  <c r="AI624" i="6"/>
  <c r="AO631" i="6"/>
  <c r="S631" i="6"/>
  <c r="V632" i="6"/>
  <c r="AR632" i="6"/>
  <c r="P633" i="6"/>
  <c r="AL633" i="6"/>
  <c r="AE636" i="6"/>
  <c r="T636" i="6"/>
  <c r="AG646" i="6"/>
  <c r="V646" i="6"/>
  <c r="Z652" i="6"/>
  <c r="O652" i="6"/>
  <c r="N654" i="6"/>
  <c r="AJ654" i="6"/>
  <c r="Y654" i="6"/>
  <c r="AK659" i="6"/>
  <c r="O659" i="6"/>
  <c r="AF663" i="6"/>
  <c r="U663" i="6"/>
  <c r="AI668" i="6"/>
  <c r="X668" i="6"/>
  <c r="AT668" i="6"/>
  <c r="S671" i="6"/>
  <c r="AO671" i="6"/>
  <c r="AD671" i="6"/>
  <c r="AF693" i="6"/>
  <c r="AQ693" i="6"/>
  <c r="U693" i="6"/>
  <c r="AB697" i="6"/>
  <c r="Q697" i="6"/>
  <c r="Z709" i="6"/>
  <c r="AK709" i="6"/>
  <c r="AQ746" i="6"/>
  <c r="AF746" i="6"/>
  <c r="U746" i="6"/>
  <c r="P755" i="6"/>
  <c r="AL755" i="6"/>
  <c r="AL757" i="6"/>
  <c r="AA757" i="6"/>
  <c r="Z795" i="6"/>
  <c r="AK795" i="6"/>
  <c r="AK804" i="6"/>
  <c r="Z804" i="6"/>
  <c r="O804" i="6"/>
  <c r="AS806" i="6"/>
  <c r="AH806" i="6"/>
  <c r="W806" i="6"/>
  <c r="AM405" i="6"/>
  <c r="AG407" i="6"/>
  <c r="P410" i="6"/>
  <c r="AG423" i="6"/>
  <c r="AD431" i="6"/>
  <c r="AL447" i="6"/>
  <c r="P447" i="6"/>
  <c r="AS448" i="6"/>
  <c r="O451" i="6"/>
  <c r="AJ455" i="6"/>
  <c r="N455" i="6"/>
  <c r="AI457" i="6"/>
  <c r="X457" i="6"/>
  <c r="N460" i="6"/>
  <c r="N472" i="6"/>
  <c r="O473" i="6"/>
  <c r="AH482" i="6"/>
  <c r="W482" i="6"/>
  <c r="AI483" i="6"/>
  <c r="V492" i="6"/>
  <c r="AG492" i="6"/>
  <c r="AR492" i="6"/>
  <c r="O494" i="6"/>
  <c r="N501" i="6"/>
  <c r="AJ501" i="6"/>
  <c r="AD507" i="6"/>
  <c r="AD508" i="6"/>
  <c r="AD514" i="6"/>
  <c r="AT518" i="6"/>
  <c r="AI518" i="6"/>
  <c r="S522" i="6"/>
  <c r="AO522" i="6"/>
  <c r="AD522" i="6"/>
  <c r="AK532" i="6"/>
  <c r="O532" i="6"/>
  <c r="W539" i="6"/>
  <c r="AS539" i="6"/>
  <c r="AT542" i="6"/>
  <c r="AI542" i="6"/>
  <c r="AT550" i="6"/>
  <c r="AI550" i="6"/>
  <c r="X550" i="6"/>
  <c r="AN551" i="6"/>
  <c r="AC551" i="6"/>
  <c r="S558" i="6"/>
  <c r="AO558" i="6"/>
  <c r="AB564" i="6"/>
  <c r="AT566" i="6"/>
  <c r="X566" i="6"/>
  <c r="AP572" i="6"/>
  <c r="T572" i="6"/>
  <c r="O577" i="6"/>
  <c r="AO580" i="6"/>
  <c r="S580" i="6"/>
  <c r="AT582" i="6"/>
  <c r="X582" i="6"/>
  <c r="AT586" i="6"/>
  <c r="X586" i="6"/>
  <c r="AB600" i="6"/>
  <c r="AM600" i="6"/>
  <c r="N602" i="6"/>
  <c r="AU602" i="6" s="1"/>
  <c r="AJ602" i="6"/>
  <c r="Y602" i="6"/>
  <c r="N606" i="6"/>
  <c r="AJ606" i="6"/>
  <c r="W646" i="6"/>
  <c r="AS646" i="6"/>
  <c r="AH646" i="6"/>
  <c r="AK649" i="6"/>
  <c r="O649" i="6"/>
  <c r="Z649" i="6"/>
  <c r="AF653" i="6"/>
  <c r="AQ653" i="6"/>
  <c r="U653" i="6"/>
  <c r="P659" i="6"/>
  <c r="AL659" i="6"/>
  <c r="AA659" i="6"/>
  <c r="Q661" i="6"/>
  <c r="AL662" i="6"/>
  <c r="P662" i="6"/>
  <c r="AA662" i="6"/>
  <c r="T671" i="6"/>
  <c r="AP671" i="6"/>
  <c r="AE671" i="6"/>
  <c r="S673" i="6"/>
  <c r="AO673" i="6"/>
  <c r="T682" i="6"/>
  <c r="AE682" i="6"/>
  <c r="Z705" i="6"/>
  <c r="O705" i="6"/>
  <c r="AL707" i="6"/>
  <c r="AA707" i="6"/>
  <c r="P707" i="6"/>
  <c r="X720" i="6"/>
  <c r="AI720" i="6"/>
  <c r="AT720" i="6"/>
  <c r="R733" i="6"/>
  <c r="AC733" i="6"/>
  <c r="Z744" i="6"/>
  <c r="O744" i="6"/>
  <c r="AK744" i="6"/>
  <c r="AM757" i="6"/>
  <c r="AB757" i="6"/>
  <c r="AP784" i="6"/>
  <c r="AE784" i="6"/>
  <c r="T784" i="6"/>
  <c r="AD789" i="6"/>
  <c r="S789" i="6"/>
  <c r="AO789" i="6"/>
  <c r="AA804" i="6"/>
  <c r="AL804" i="6"/>
  <c r="P804" i="6"/>
  <c r="AO810" i="6"/>
  <c r="AD810" i="6"/>
  <c r="S810" i="6"/>
  <c r="AH427" i="6"/>
  <c r="AE431" i="6"/>
  <c r="AB432" i="6"/>
  <c r="AL437" i="6"/>
  <c r="P437" i="6"/>
  <c r="AT450" i="6"/>
  <c r="X450" i="6"/>
  <c r="AS458" i="6"/>
  <c r="AB465" i="6"/>
  <c r="AM465" i="6"/>
  <c r="Q465" i="6"/>
  <c r="AK469" i="6"/>
  <c r="O469" i="6"/>
  <c r="Z470" i="6"/>
  <c r="AS475" i="6"/>
  <c r="AT482" i="6"/>
  <c r="AI482" i="6"/>
  <c r="AC485" i="6"/>
  <c r="X491" i="6"/>
  <c r="AI491" i="6"/>
  <c r="AE495" i="6"/>
  <c r="AH503" i="6"/>
  <c r="W503" i="6"/>
  <c r="AN505" i="6"/>
  <c r="AC505" i="6"/>
  <c r="AT512" i="6"/>
  <c r="X512" i="6"/>
  <c r="W517" i="6"/>
  <c r="AS517" i="6"/>
  <c r="P519" i="6"/>
  <c r="AL519" i="6"/>
  <c r="AM524" i="6"/>
  <c r="AB524" i="6"/>
  <c r="V528" i="6"/>
  <c r="AG528" i="6"/>
  <c r="P540" i="6"/>
  <c r="AA540" i="6"/>
  <c r="T558" i="6"/>
  <c r="AP558" i="6"/>
  <c r="AT561" i="6"/>
  <c r="AI561" i="6"/>
  <c r="X561" i="6"/>
  <c r="AD564" i="6"/>
  <c r="AO564" i="6"/>
  <c r="S564" i="6"/>
  <c r="AQ568" i="6"/>
  <c r="U568" i="6"/>
  <c r="AQ572" i="6"/>
  <c r="U572" i="6"/>
  <c r="AE575" i="6"/>
  <c r="T575" i="6"/>
  <c r="AP575" i="6"/>
  <c r="AI598" i="6"/>
  <c r="AT598" i="6"/>
  <c r="Z602" i="6"/>
  <c r="AK602" i="6"/>
  <c r="Z604" i="6"/>
  <c r="AF611" i="6"/>
  <c r="AQ611" i="6"/>
  <c r="W612" i="6"/>
  <c r="AH612" i="6"/>
  <c r="AH614" i="6"/>
  <c r="W614" i="6"/>
  <c r="N624" i="6"/>
  <c r="Y624" i="6"/>
  <c r="BF624" i="6" s="1"/>
  <c r="AM628" i="6"/>
  <c r="AB628" i="6"/>
  <c r="Q628" i="6"/>
  <c r="AF631" i="6"/>
  <c r="AQ631" i="6"/>
  <c r="U631" i="6"/>
  <c r="AI632" i="6"/>
  <c r="X632" i="6"/>
  <c r="AT634" i="6"/>
  <c r="X634" i="6"/>
  <c r="AI634" i="6"/>
  <c r="AN635" i="6"/>
  <c r="AC635" i="6"/>
  <c r="R635" i="6"/>
  <c r="AF639" i="6"/>
  <c r="U639" i="6"/>
  <c r="AQ639" i="6"/>
  <c r="AI640" i="6"/>
  <c r="X640" i="6"/>
  <c r="AT640" i="6"/>
  <c r="AR648" i="6"/>
  <c r="AG648" i="6"/>
  <c r="AR653" i="6"/>
  <c r="V653" i="6"/>
  <c r="AG653" i="6"/>
  <c r="AH658" i="6"/>
  <c r="AS658" i="6"/>
  <c r="W658" i="6"/>
  <c r="AM659" i="6"/>
  <c r="AB659" i="6"/>
  <c r="AK661" i="6"/>
  <c r="O661" i="6"/>
  <c r="AK665" i="6"/>
  <c r="Z665" i="6"/>
  <c r="O665" i="6"/>
  <c r="N668" i="6"/>
  <c r="AU668" i="6" s="1"/>
  <c r="AJ668" i="6"/>
  <c r="AQ682" i="6"/>
  <c r="U682" i="6"/>
  <c r="AF682" i="6"/>
  <c r="AF723" i="6"/>
  <c r="U723" i="6"/>
  <c r="AQ723" i="6"/>
  <c r="AO733" i="6"/>
  <c r="S733" i="6"/>
  <c r="AD733" i="6"/>
  <c r="R755" i="6"/>
  <c r="AN755" i="6"/>
  <c r="AC755" i="6"/>
  <c r="AA755" i="6"/>
  <c r="AK783" i="6"/>
  <c r="Z783" i="6"/>
  <c r="O783" i="6"/>
  <c r="AF787" i="6"/>
  <c r="U787" i="6"/>
  <c r="AP789" i="6"/>
  <c r="AE789" i="6"/>
  <c r="T789" i="6"/>
  <c r="AB408" i="6"/>
  <c r="Z409" i="6"/>
  <c r="AI423" i="6"/>
  <c r="AS426" i="6"/>
  <c r="AD432" i="6"/>
  <c r="AD433" i="6"/>
  <c r="AC434" i="6"/>
  <c r="AH439" i="6"/>
  <c r="AB440" i="6"/>
  <c r="AD445" i="6"/>
  <c r="AK461" i="6"/>
  <c r="Z461" i="6"/>
  <c r="AD464" i="6"/>
  <c r="AA465" i="6"/>
  <c r="AM466" i="6"/>
  <c r="Q466" i="6"/>
  <c r="AB471" i="6"/>
  <c r="AM471" i="6"/>
  <c r="P479" i="6"/>
  <c r="AL479" i="6"/>
  <c r="U485" i="6"/>
  <c r="AQ485" i="6"/>
  <c r="AF485" i="6"/>
  <c r="AD485" i="6"/>
  <c r="AD486" i="6"/>
  <c r="AD487" i="6"/>
  <c r="S487" i="6"/>
  <c r="AS490" i="6"/>
  <c r="AD496" i="6"/>
  <c r="AG508" i="6"/>
  <c r="AP516" i="6"/>
  <c r="AA519" i="6"/>
  <c r="AQ522" i="6"/>
  <c r="AF522" i="6"/>
  <c r="AE527" i="6"/>
  <c r="T527" i="6"/>
  <c r="AP527" i="6"/>
  <c r="AT530" i="6"/>
  <c r="X530" i="6"/>
  <c r="W531" i="6"/>
  <c r="AF538" i="6"/>
  <c r="U538" i="6"/>
  <c r="AE548" i="6"/>
  <c r="T552" i="6"/>
  <c r="AP552" i="6"/>
  <c r="AB554" i="6"/>
  <c r="Q554" i="6"/>
  <c r="AQ558" i="6"/>
  <c r="U558" i="6"/>
  <c r="O559" i="6"/>
  <c r="AK559" i="6"/>
  <c r="Z559" i="6"/>
  <c r="AN571" i="6"/>
  <c r="R571" i="6"/>
  <c r="AC571" i="6"/>
  <c r="O573" i="6"/>
  <c r="Z573" i="6"/>
  <c r="AI574" i="6"/>
  <c r="AQ575" i="6"/>
  <c r="U575" i="6"/>
  <c r="AQ580" i="6"/>
  <c r="U580" i="6"/>
  <c r="N581" i="6"/>
  <c r="AU581" i="6" s="1"/>
  <c r="AC583" i="6"/>
  <c r="AR597" i="6"/>
  <c r="N598" i="6"/>
  <c r="P602" i="6"/>
  <c r="AL602" i="6"/>
  <c r="AA602" i="6"/>
  <c r="P606" i="6"/>
  <c r="AL606" i="6"/>
  <c r="AO609" i="6"/>
  <c r="AD609" i="6"/>
  <c r="AT612" i="6"/>
  <c r="X612" i="6"/>
  <c r="AR639" i="6"/>
  <c r="V639" i="6"/>
  <c r="W648" i="6"/>
  <c r="AH648" i="6"/>
  <c r="AS653" i="6"/>
  <c r="W653" i="6"/>
  <c r="AN662" i="6"/>
  <c r="R662" i="6"/>
  <c r="Z670" i="6"/>
  <c r="AK670" i="6"/>
  <c r="AG682" i="6"/>
  <c r="V682" i="6"/>
  <c r="AR682" i="6"/>
  <c r="W690" i="6"/>
  <c r="AH690" i="6"/>
  <c r="AD695" i="6"/>
  <c r="S695" i="6"/>
  <c r="AO695" i="6"/>
  <c r="AM717" i="6"/>
  <c r="AB717" i="6"/>
  <c r="Q717" i="6"/>
  <c r="AO719" i="6"/>
  <c r="AD719" i="6"/>
  <c r="S719" i="6"/>
  <c r="V720" i="6"/>
  <c r="AL732" i="6"/>
  <c r="AA732" i="6"/>
  <c r="P732" i="6"/>
  <c r="T733" i="6"/>
  <c r="AE733" i="6"/>
  <c r="AA744" i="6"/>
  <c r="X746" i="6"/>
  <c r="AI746" i="6"/>
  <c r="AT746" i="6"/>
  <c r="AO753" i="6"/>
  <c r="S753" i="6"/>
  <c r="AH344" i="6"/>
  <c r="AH360" i="6"/>
  <c r="AT395" i="6"/>
  <c r="AD415" i="6"/>
  <c r="AT426" i="6"/>
  <c r="AC428" i="6"/>
  <c r="AI439" i="6"/>
  <c r="AC440" i="6"/>
  <c r="AE445" i="6"/>
  <c r="Z455" i="6"/>
  <c r="AE464" i="6"/>
  <c r="N467" i="6"/>
  <c r="AU467" i="6" s="1"/>
  <c r="AJ467" i="6"/>
  <c r="AB468" i="6"/>
  <c r="Z469" i="6"/>
  <c r="Z472" i="6"/>
  <c r="AT477" i="6"/>
  <c r="Y480" i="6"/>
  <c r="AE486" i="6"/>
  <c r="AT491" i="6"/>
  <c r="X493" i="6"/>
  <c r="AR499" i="6"/>
  <c r="AT500" i="6"/>
  <c r="X500" i="6"/>
  <c r="AS503" i="6"/>
  <c r="AB506" i="6"/>
  <c r="AM509" i="6"/>
  <c r="W515" i="6"/>
  <c r="AH515" i="6"/>
  <c r="X518" i="6"/>
  <c r="AC519" i="6"/>
  <c r="W523" i="6"/>
  <c r="Z524" i="6"/>
  <c r="AT528" i="6"/>
  <c r="AI528" i="6"/>
  <c r="AQ529" i="6"/>
  <c r="AF529" i="6"/>
  <c r="Z532" i="6"/>
  <c r="AO534" i="6"/>
  <c r="AM536" i="6"/>
  <c r="Q536" i="6"/>
  <c r="AQ544" i="6"/>
  <c r="U544" i="6"/>
  <c r="AQ548" i="6"/>
  <c r="AF548" i="6"/>
  <c r="U552" i="6"/>
  <c r="AQ552" i="6"/>
  <c r="AJ557" i="6"/>
  <c r="V558" i="6"/>
  <c r="AR558" i="6"/>
  <c r="AB567" i="6"/>
  <c r="Q567" i="6"/>
  <c r="AJ569" i="6"/>
  <c r="Y569" i="6"/>
  <c r="V575" i="6"/>
  <c r="AR575" i="6"/>
  <c r="AM579" i="6"/>
  <c r="AE587" i="6"/>
  <c r="T587" i="6"/>
  <c r="AP587" i="6"/>
  <c r="O608" i="6"/>
  <c r="AK608" i="6"/>
  <c r="AS611" i="6"/>
  <c r="W611" i="6"/>
  <c r="AF617" i="6"/>
  <c r="U617" i="6"/>
  <c r="AP620" i="6"/>
  <c r="AE620" i="6"/>
  <c r="T620" i="6"/>
  <c r="N621" i="6"/>
  <c r="Y621" i="6"/>
  <c r="BF621" i="6" s="1"/>
  <c r="X623" i="6"/>
  <c r="AI623" i="6"/>
  <c r="AK627" i="6"/>
  <c r="O627" i="6"/>
  <c r="AQ638" i="6"/>
  <c r="AF638" i="6"/>
  <c r="U638" i="6"/>
  <c r="N640" i="6"/>
  <c r="AJ640" i="6"/>
  <c r="Y640" i="6"/>
  <c r="AT648" i="6"/>
  <c r="X648" i="6"/>
  <c r="AI648" i="6"/>
  <c r="AK652" i="6"/>
  <c r="AO657" i="6"/>
  <c r="Z661" i="6"/>
  <c r="AD662" i="6"/>
  <c r="S662" i="6"/>
  <c r="AO662" i="6"/>
  <c r="AI667" i="6"/>
  <c r="X667" i="6"/>
  <c r="Y668" i="6"/>
  <c r="W679" i="6"/>
  <c r="AH679" i="6"/>
  <c r="AS682" i="6"/>
  <c r="W682" i="6"/>
  <c r="AH682" i="6"/>
  <c r="S692" i="6"/>
  <c r="AD692" i="6"/>
  <c r="AP704" i="6"/>
  <c r="AE704" i="6"/>
  <c r="T704" i="6"/>
  <c r="AN717" i="6"/>
  <c r="R717" i="6"/>
  <c r="Y725" i="6"/>
  <c r="N725" i="6"/>
  <c r="AU725" i="6" s="1"/>
  <c r="AS729" i="6"/>
  <c r="W729" i="6"/>
  <c r="AH729" i="6"/>
  <c r="AF733" i="6"/>
  <c r="AQ733" i="6"/>
  <c r="U733" i="6"/>
  <c r="AT743" i="6"/>
  <c r="X743" i="6"/>
  <c r="AI743" i="6"/>
  <c r="R744" i="6"/>
  <c r="AN744" i="6"/>
  <c r="AC744" i="6"/>
  <c r="W747" i="6"/>
  <c r="AH747" i="6"/>
  <c r="S773" i="6"/>
  <c r="AD773" i="6"/>
  <c r="AO773" i="6"/>
  <c r="AS787" i="6"/>
  <c r="W787" i="6"/>
  <c r="AH787" i="6"/>
  <c r="AM788" i="6"/>
  <c r="Q788" i="6"/>
  <c r="AR789" i="6"/>
  <c r="V789" i="6"/>
  <c r="AG789" i="6"/>
  <c r="AH429" i="6"/>
  <c r="W454" i="6"/>
  <c r="AS454" i="6"/>
  <c r="AI470" i="6"/>
  <c r="W496" i="6"/>
  <c r="AS496" i="6"/>
  <c r="S504" i="6"/>
  <c r="AO505" i="6"/>
  <c r="AF509" i="6"/>
  <c r="AI514" i="6"/>
  <c r="AD519" i="6"/>
  <c r="AR520" i="6"/>
  <c r="AI523" i="6"/>
  <c r="T526" i="6"/>
  <c r="R529" i="6"/>
  <c r="P530" i="6"/>
  <c r="R533" i="6"/>
  <c r="T538" i="6"/>
  <c r="O539" i="6"/>
  <c r="T541" i="6"/>
  <c r="U543" i="6"/>
  <c r="O544" i="6"/>
  <c r="N547" i="6"/>
  <c r="AU547" i="6" s="1"/>
  <c r="V551" i="6"/>
  <c r="AH553" i="6"/>
  <c r="X556" i="6"/>
  <c r="Q557" i="6"/>
  <c r="N558" i="6"/>
  <c r="W560" i="6"/>
  <c r="R563" i="6"/>
  <c r="AL563" i="6"/>
  <c r="V565" i="6"/>
  <c r="AO566" i="6"/>
  <c r="AL567" i="6"/>
  <c r="AI572" i="6"/>
  <c r="O575" i="6"/>
  <c r="T577" i="6"/>
  <c r="O578" i="6"/>
  <c r="N580" i="6"/>
  <c r="AJ580" i="6"/>
  <c r="X581" i="6"/>
  <c r="P582" i="6"/>
  <c r="O587" i="6"/>
  <c r="U593" i="6"/>
  <c r="S594" i="6"/>
  <c r="R596" i="6"/>
  <c r="Q598" i="6"/>
  <c r="AF603" i="6"/>
  <c r="AD605" i="6"/>
  <c r="AF607" i="6"/>
  <c r="R611" i="6"/>
  <c r="Q617" i="6"/>
  <c r="T618" i="6"/>
  <c r="Q619" i="6"/>
  <c r="AD623" i="6"/>
  <c r="W624" i="6"/>
  <c r="W625" i="6"/>
  <c r="AI628" i="6"/>
  <c r="AB633" i="6"/>
  <c r="AM633" i="6"/>
  <c r="AF635" i="6"/>
  <c r="U635" i="6"/>
  <c r="W636" i="6"/>
  <c r="AS636" i="6"/>
  <c r="S639" i="6"/>
  <c r="O645" i="6"/>
  <c r="N646" i="6"/>
  <c r="Y646" i="6"/>
  <c r="AC648" i="6"/>
  <c r="Z654" i="6"/>
  <c r="AK654" i="6"/>
  <c r="R654" i="6"/>
  <c r="AI660" i="6"/>
  <c r="AI663" i="6"/>
  <c r="X663" i="6"/>
  <c r="AT663" i="6"/>
  <c r="AL670" i="6"/>
  <c r="P670" i="6"/>
  <c r="AO675" i="6"/>
  <c r="S675" i="6"/>
  <c r="AF683" i="6"/>
  <c r="AQ683" i="6"/>
  <c r="U683" i="6"/>
  <c r="S687" i="6"/>
  <c r="AO687" i="6"/>
  <c r="AD697" i="6"/>
  <c r="Q699" i="6"/>
  <c r="Z700" i="6"/>
  <c r="AK700" i="6"/>
  <c r="P701" i="6"/>
  <c r="AA701" i="6"/>
  <c r="Y703" i="6"/>
  <c r="AJ703" i="6"/>
  <c r="AJ707" i="6"/>
  <c r="Q716" i="6"/>
  <c r="AM716" i="6"/>
  <c r="Z718" i="6"/>
  <c r="O718" i="6"/>
  <c r="Z722" i="6"/>
  <c r="O722" i="6"/>
  <c r="V742" i="6"/>
  <c r="AG742" i="6"/>
  <c r="W745" i="6"/>
  <c r="AH745" i="6"/>
  <c r="AO755" i="6"/>
  <c r="AD755" i="6"/>
  <c r="T765" i="6"/>
  <c r="AP765" i="6"/>
  <c r="AA861" i="6"/>
  <c r="AL861" i="6"/>
  <c r="P861" i="6"/>
  <c r="AT863" i="6"/>
  <c r="X863" i="6"/>
  <c r="AK865" i="6"/>
  <c r="Z865" i="6"/>
  <c r="O865" i="6"/>
  <c r="AT867" i="6"/>
  <c r="X867" i="6"/>
  <c r="AI867" i="6"/>
  <c r="AI554" i="6"/>
  <c r="AF555" i="6"/>
  <c r="R557" i="6"/>
  <c r="AO570" i="6"/>
  <c r="AJ572" i="6"/>
  <c r="Q578" i="6"/>
  <c r="P580" i="6"/>
  <c r="Q582" i="6"/>
  <c r="AK594" i="6"/>
  <c r="O594" i="6"/>
  <c r="P596" i="6"/>
  <c r="AL596" i="6"/>
  <c r="AE601" i="6"/>
  <c r="AG603" i="6"/>
  <c r="AE605" i="6"/>
  <c r="AB613" i="6"/>
  <c r="AD624" i="6"/>
  <c r="S624" i="6"/>
  <c r="AG627" i="6"/>
  <c r="Z632" i="6"/>
  <c r="O632" i="6"/>
  <c r="AO634" i="6"/>
  <c r="AD634" i="6"/>
  <c r="S634" i="6"/>
  <c r="AC642" i="6"/>
  <c r="Y653" i="6"/>
  <c r="AJ653" i="6"/>
  <c r="N653" i="6"/>
  <c r="AL658" i="6"/>
  <c r="P658" i="6"/>
  <c r="AA658" i="6"/>
  <c r="W666" i="6"/>
  <c r="AH666" i="6"/>
  <c r="AK667" i="6"/>
  <c r="Z667" i="6"/>
  <c r="AM672" i="6"/>
  <c r="Q672" i="6"/>
  <c r="AM686" i="6"/>
  <c r="Q686" i="6"/>
  <c r="AB686" i="6"/>
  <c r="O703" i="6"/>
  <c r="Z703" i="6"/>
  <c r="X708" i="6"/>
  <c r="AI708" i="6"/>
  <c r="AM709" i="6"/>
  <c r="AB709" i="6"/>
  <c r="AS719" i="6"/>
  <c r="W719" i="6"/>
  <c r="AP726" i="6"/>
  <c r="AE726" i="6"/>
  <c r="T726" i="6"/>
  <c r="AT735" i="6"/>
  <c r="AI735" i="6"/>
  <c r="X735" i="6"/>
  <c r="X745" i="6"/>
  <c r="AT745" i="6"/>
  <c r="Z752" i="6"/>
  <c r="O752" i="6"/>
  <c r="AK752" i="6"/>
  <c r="T755" i="6"/>
  <c r="AP755" i="6"/>
  <c r="AE755" i="6"/>
  <c r="AF765" i="6"/>
  <c r="U765" i="6"/>
  <c r="AQ765" i="6"/>
  <c r="AF767" i="6"/>
  <c r="AQ767" i="6"/>
  <c r="U767" i="6"/>
  <c r="AI777" i="6"/>
  <c r="X777" i="6"/>
  <c r="AT777" i="6"/>
  <c r="V853" i="6"/>
  <c r="AR853" i="6"/>
  <c r="AG853" i="6"/>
  <c r="AE858" i="6"/>
  <c r="T858" i="6"/>
  <c r="AP858" i="6"/>
  <c r="AD864" i="6"/>
  <c r="AO864" i="6"/>
  <c r="S864" i="6"/>
  <c r="AC507" i="6"/>
  <c r="Q521" i="6"/>
  <c r="AJ522" i="6"/>
  <c r="N536" i="6"/>
  <c r="AU536" i="6" s="1"/>
  <c r="AI536" i="6"/>
  <c r="AC541" i="6"/>
  <c r="AF545" i="6"/>
  <c r="AI548" i="6"/>
  <c r="AH549" i="6"/>
  <c r="AH559" i="6"/>
  <c r="N567" i="6"/>
  <c r="N572" i="6"/>
  <c r="AM580" i="6"/>
  <c r="O599" i="6"/>
  <c r="AK599" i="6"/>
  <c r="AG601" i="6"/>
  <c r="AF605" i="6"/>
  <c r="AF609" i="6"/>
  <c r="Y612" i="6"/>
  <c r="R613" i="6"/>
  <c r="AC613" i="6"/>
  <c r="AB614" i="6"/>
  <c r="AF624" i="6"/>
  <c r="AJ631" i="6"/>
  <c r="Y631" i="6"/>
  <c r="N631" i="6"/>
  <c r="W635" i="6"/>
  <c r="AS635" i="6"/>
  <c r="AM638" i="6"/>
  <c r="AB638" i="6"/>
  <c r="Q641" i="6"/>
  <c r="AB641" i="6"/>
  <c r="AD642" i="6"/>
  <c r="AO642" i="6"/>
  <c r="S642" i="6"/>
  <c r="AF643" i="6"/>
  <c r="AQ643" i="6"/>
  <c r="AM650" i="6"/>
  <c r="AR651" i="6"/>
  <c r="AG651" i="6"/>
  <c r="V651" i="6"/>
  <c r="AF656" i="6"/>
  <c r="U656" i="6"/>
  <c r="AR656" i="6"/>
  <c r="T659" i="6"/>
  <c r="AE659" i="6"/>
  <c r="O663" i="6"/>
  <c r="AT666" i="6"/>
  <c r="AI666" i="6"/>
  <c r="AN670" i="6"/>
  <c r="AC670" i="6"/>
  <c r="AO672" i="6"/>
  <c r="AC674" i="6"/>
  <c r="AF675" i="6"/>
  <c r="U675" i="6"/>
  <c r="AT678" i="6"/>
  <c r="X678" i="6"/>
  <c r="AG680" i="6"/>
  <c r="V680" i="6"/>
  <c r="AQ680" i="6"/>
  <c r="AH683" i="6"/>
  <c r="W683" i="6"/>
  <c r="AC686" i="6"/>
  <c r="AF687" i="6"/>
  <c r="AQ687" i="6"/>
  <c r="AF691" i="6"/>
  <c r="U691" i="6"/>
  <c r="AQ691" i="6"/>
  <c r="Q696" i="6"/>
  <c r="T697" i="6"/>
  <c r="AP697" i="6"/>
  <c r="AL699" i="6"/>
  <c r="P699" i="6"/>
  <c r="W705" i="6"/>
  <c r="AH705" i="6"/>
  <c r="P708" i="6"/>
  <c r="AE714" i="6"/>
  <c r="AP714" i="6"/>
  <c r="AD715" i="6"/>
  <c r="AM718" i="6"/>
  <c r="AB718" i="6"/>
  <c r="Q718" i="6"/>
  <c r="AB724" i="6"/>
  <c r="AQ726" i="6"/>
  <c r="U726" i="6"/>
  <c r="AB736" i="6"/>
  <c r="AM736" i="6"/>
  <c r="Y743" i="6"/>
  <c r="BF743" i="6" s="1"/>
  <c r="AL752" i="6"/>
  <c r="P752" i="6"/>
  <c r="AP762" i="6"/>
  <c r="AE762" i="6"/>
  <c r="V803" i="6"/>
  <c r="AR803" i="6"/>
  <c r="AG803" i="6"/>
  <c r="AC833" i="6"/>
  <c r="R833" i="6"/>
  <c r="AN833" i="6"/>
  <c r="V836" i="6"/>
  <c r="AR836" i="6"/>
  <c r="U858" i="6"/>
  <c r="AF858" i="6"/>
  <c r="AQ858" i="6"/>
  <c r="AG860" i="6"/>
  <c r="V860" i="6"/>
  <c r="AR860" i="6"/>
  <c r="AJ536" i="6"/>
  <c r="AD541" i="6"/>
  <c r="AD542" i="6"/>
  <c r="AI549" i="6"/>
  <c r="AC565" i="6"/>
  <c r="AG576" i="6"/>
  <c r="AC586" i="6"/>
  <c r="AI591" i="6"/>
  <c r="Z594" i="6"/>
  <c r="AA596" i="6"/>
  <c r="AP603" i="6"/>
  <c r="AG605" i="6"/>
  <c r="AH607" i="6"/>
  <c r="AS607" i="6"/>
  <c r="AC614" i="6"/>
  <c r="AN615" i="6"/>
  <c r="AC615" i="6"/>
  <c r="AD618" i="6"/>
  <c r="AB619" i="6"/>
  <c r="AF625" i="6"/>
  <c r="U625" i="6"/>
  <c r="AH630" i="6"/>
  <c r="AS630" i="6"/>
  <c r="AB637" i="6"/>
  <c r="AM637" i="6"/>
  <c r="Q637" i="6"/>
  <c r="S650" i="6"/>
  <c r="AD650" i="6"/>
  <c r="AL674" i="6"/>
  <c r="AA674" i="6"/>
  <c r="R685" i="6"/>
  <c r="AN685" i="6"/>
  <c r="AC685" i="6"/>
  <c r="AF697" i="6"/>
  <c r="U697" i="6"/>
  <c r="AQ697" i="6"/>
  <c r="R700" i="6"/>
  <c r="AC700" i="6"/>
  <c r="AC722" i="6"/>
  <c r="R722" i="6"/>
  <c r="AN722" i="6"/>
  <c r="AJ735" i="6"/>
  <c r="Y735" i="6"/>
  <c r="BF735" i="6" s="1"/>
  <c r="AL740" i="6"/>
  <c r="AA740" i="6"/>
  <c r="Q750" i="6"/>
  <c r="AM750" i="6"/>
  <c r="AB750" i="6"/>
  <c r="AQ762" i="6"/>
  <c r="AF762" i="6"/>
  <c r="U762" i="6"/>
  <c r="AH765" i="6"/>
  <c r="W765" i="6"/>
  <c r="AH767" i="6"/>
  <c r="W767" i="6"/>
  <c r="W774" i="6"/>
  <c r="AS774" i="6"/>
  <c r="X776" i="6"/>
  <c r="AI776" i="6"/>
  <c r="O792" i="6"/>
  <c r="AK792" i="6"/>
  <c r="Z792" i="6"/>
  <c r="AI799" i="6"/>
  <c r="AT799" i="6"/>
  <c r="X799" i="6"/>
  <c r="W803" i="6"/>
  <c r="AH803" i="6"/>
  <c r="AS803" i="6"/>
  <c r="Z832" i="6"/>
  <c r="O832" i="6"/>
  <c r="AK832" i="6"/>
  <c r="P852" i="6"/>
  <c r="AL852" i="6"/>
  <c r="AI853" i="6"/>
  <c r="AT853" i="6"/>
  <c r="X853" i="6"/>
  <c r="AG855" i="6"/>
  <c r="V855" i="6"/>
  <c r="AJ510" i="6"/>
  <c r="AC529" i="6"/>
  <c r="AG532" i="6"/>
  <c r="AC543" i="6"/>
  <c r="AG546" i="6"/>
  <c r="AN550" i="6"/>
  <c r="AF551" i="6"/>
  <c r="AF565" i="6"/>
  <c r="AC574" i="6"/>
  <c r="AI576" i="6"/>
  <c r="AD577" i="6"/>
  <c r="AE592" i="6"/>
  <c r="AA594" i="6"/>
  <c r="AC596" i="6"/>
  <c r="AQ604" i="6"/>
  <c r="AG610" i="6"/>
  <c r="AM612" i="6"/>
  <c r="AB612" i="6"/>
  <c r="Q612" i="6"/>
  <c r="AD616" i="6"/>
  <c r="AH625" i="6"/>
  <c r="N629" i="6"/>
  <c r="AN632" i="6"/>
  <c r="R632" i="6"/>
  <c r="AD632" i="6"/>
  <c r="Z636" i="6"/>
  <c r="AK636" i="6"/>
  <c r="AD639" i="6"/>
  <c r="U642" i="6"/>
  <c r="AF642" i="6"/>
  <c r="AA645" i="6"/>
  <c r="AE647" i="6"/>
  <c r="AO650" i="6"/>
  <c r="AD658" i="6"/>
  <c r="S658" i="6"/>
  <c r="AO658" i="6"/>
  <c r="AP659" i="6"/>
  <c r="AT661" i="6"/>
  <c r="X661" i="6"/>
  <c r="N665" i="6"/>
  <c r="N683" i="6"/>
  <c r="AO685" i="6"/>
  <c r="S685" i="6"/>
  <c r="AD685" i="6"/>
  <c r="U694" i="6"/>
  <c r="AQ694" i="6"/>
  <c r="AC699" i="6"/>
  <c r="AN699" i="6"/>
  <c r="AS702" i="6"/>
  <c r="AH702" i="6"/>
  <c r="N707" i="6"/>
  <c r="Z708" i="6"/>
  <c r="AK708" i="6"/>
  <c r="AS710" i="6"/>
  <c r="AH710" i="6"/>
  <c r="R711" i="6"/>
  <c r="AN711" i="6"/>
  <c r="AM724" i="6"/>
  <c r="AS730" i="6"/>
  <c r="AH730" i="6"/>
  <c r="R731" i="6"/>
  <c r="AN731" i="6"/>
  <c r="O735" i="6"/>
  <c r="AK735" i="6"/>
  <c r="Z735" i="6"/>
  <c r="AM740" i="6"/>
  <c r="AB740" i="6"/>
  <c r="N742" i="6"/>
  <c r="Y742" i="6"/>
  <c r="R750" i="6"/>
  <c r="AN750" i="6"/>
  <c r="AC750" i="6"/>
  <c r="AR762" i="6"/>
  <c r="V762" i="6"/>
  <c r="AG762" i="6"/>
  <c r="X781" i="6"/>
  <c r="AI781" i="6"/>
  <c r="W795" i="6"/>
  <c r="AS795" i="6"/>
  <c r="AH795" i="6"/>
  <c r="AH816" i="6"/>
  <c r="W816" i="6"/>
  <c r="AS816" i="6"/>
  <c r="AA832" i="6"/>
  <c r="AL832" i="6"/>
  <c r="AK852" i="6"/>
  <c r="AK856" i="6"/>
  <c r="Z856" i="6"/>
  <c r="AF503" i="6"/>
  <c r="AC511" i="6"/>
  <c r="AG520" i="6"/>
  <c r="AI532" i="6"/>
  <c r="AC533" i="6"/>
  <c r="AI540" i="6"/>
  <c r="AD543" i="6"/>
  <c r="AI546" i="6"/>
  <c r="AG551" i="6"/>
  <c r="AI556" i="6"/>
  <c r="AA566" i="6"/>
  <c r="AF577" i="6"/>
  <c r="AD579" i="6"/>
  <c r="AI581" i="6"/>
  <c r="AG588" i="6"/>
  <c r="AC589" i="6"/>
  <c r="AC590" i="6"/>
  <c r="AC594" i="6"/>
  <c r="AA595" i="6"/>
  <c r="AL595" i="6"/>
  <c r="AA598" i="6"/>
  <c r="AQ600" i="6"/>
  <c r="AR603" i="6"/>
  <c r="AQ605" i="6"/>
  <c r="AQ607" i="6"/>
  <c r="AH610" i="6"/>
  <c r="AE616" i="6"/>
  <c r="AO620" i="6"/>
  <c r="S620" i="6"/>
  <c r="AS629" i="6"/>
  <c r="AJ635" i="6"/>
  <c r="Y635" i="6"/>
  <c r="BF635" i="6" s="1"/>
  <c r="AO637" i="6"/>
  <c r="S637" i="6"/>
  <c r="T639" i="6"/>
  <c r="AP639" i="6"/>
  <c r="AE639" i="6"/>
  <c r="S646" i="6"/>
  <c r="AO646" i="6"/>
  <c r="X656" i="6"/>
  <c r="AT656" i="6"/>
  <c r="N662" i="6"/>
  <c r="AJ662" i="6"/>
  <c r="AN674" i="6"/>
  <c r="AH677" i="6"/>
  <c r="W677" i="6"/>
  <c r="T685" i="6"/>
  <c r="AP685" i="6"/>
  <c r="AE685" i="6"/>
  <c r="AB688" i="6"/>
  <c r="AM688" i="6"/>
  <c r="Q688" i="6"/>
  <c r="T693" i="6"/>
  <c r="AE693" i="6"/>
  <c r="AP693" i="6"/>
  <c r="AB696" i="6"/>
  <c r="AO699" i="6"/>
  <c r="AD699" i="6"/>
  <c r="X702" i="6"/>
  <c r="AI702" i="6"/>
  <c r="AA708" i="6"/>
  <c r="S711" i="6"/>
  <c r="AO711" i="6"/>
  <c r="AH714" i="6"/>
  <c r="AS714" i="6"/>
  <c r="W714" i="6"/>
  <c r="O717" i="6"/>
  <c r="AK717" i="6"/>
  <c r="AH719" i="6"/>
  <c r="S724" i="6"/>
  <c r="AO724" i="6"/>
  <c r="AD724" i="6"/>
  <c r="AD731" i="6"/>
  <c r="S731" i="6"/>
  <c r="AO731" i="6"/>
  <c r="AN738" i="6"/>
  <c r="R738" i="6"/>
  <c r="AC740" i="6"/>
  <c r="AN740" i="6"/>
  <c r="U748" i="6"/>
  <c r="AF748" i="6"/>
  <c r="AD750" i="6"/>
  <c r="S750" i="6"/>
  <c r="AO750" i="6"/>
  <c r="N758" i="6"/>
  <c r="AJ758" i="6"/>
  <c r="Y758" i="6"/>
  <c r="X760" i="6"/>
  <c r="AT760" i="6"/>
  <c r="AI760" i="6"/>
  <c r="T797" i="6"/>
  <c r="AE797" i="6"/>
  <c r="U848" i="6"/>
  <c r="AQ848" i="6"/>
  <c r="AB849" i="6"/>
  <c r="Q849" i="6"/>
  <c r="AM849" i="6"/>
  <c r="AI609" i="6"/>
  <c r="AI625" i="6"/>
  <c r="AF626" i="6"/>
  <c r="Q630" i="6"/>
  <c r="AH632" i="6"/>
  <c r="O639" i="6"/>
  <c r="R641" i="6"/>
  <c r="V645" i="6"/>
  <c r="T648" i="6"/>
  <c r="AP648" i="6"/>
  <c r="AQ651" i="6"/>
  <c r="O657" i="6"/>
  <c r="U667" i="6"/>
  <c r="AB668" i="6"/>
  <c r="AK673" i="6"/>
  <c r="AS674" i="6"/>
  <c r="O675" i="6"/>
  <c r="R680" i="6"/>
  <c r="R682" i="6"/>
  <c r="O684" i="6"/>
  <c r="AE688" i="6"/>
  <c r="T690" i="6"/>
  <c r="R691" i="6"/>
  <c r="AJ693" i="6"/>
  <c r="Y693" i="6"/>
  <c r="AH695" i="6"/>
  <c r="AG696" i="6"/>
  <c r="AJ697" i="6"/>
  <c r="AQ698" i="6"/>
  <c r="U698" i="6"/>
  <c r="S700" i="6"/>
  <c r="AD700" i="6"/>
  <c r="AM710" i="6"/>
  <c r="AB710" i="6"/>
  <c r="Q710" i="6"/>
  <c r="AJ711" i="6"/>
  <c r="AP718" i="6"/>
  <c r="X719" i="6"/>
  <c r="AT719" i="6"/>
  <c r="AE721" i="6"/>
  <c r="S727" i="6"/>
  <c r="AF732" i="6"/>
  <c r="U732" i="6"/>
  <c r="Z742" i="6"/>
  <c r="AK742" i="6"/>
  <c r="AC754" i="6"/>
  <c r="AT759" i="6"/>
  <c r="X759" i="6"/>
  <c r="AN772" i="6"/>
  <c r="R772" i="6"/>
  <c r="Z776" i="6"/>
  <c r="AK776" i="6"/>
  <c r="AD778" i="6"/>
  <c r="S778" i="6"/>
  <c r="P781" i="6"/>
  <c r="R785" i="6"/>
  <c r="AC785" i="6"/>
  <c r="AN785" i="6"/>
  <c r="AQ786" i="6"/>
  <c r="U786" i="6"/>
  <c r="AA793" i="6"/>
  <c r="P793" i="6"/>
  <c r="AL793" i="6"/>
  <c r="AB801" i="6"/>
  <c r="Q801" i="6"/>
  <c r="N803" i="6"/>
  <c r="AJ803" i="6"/>
  <c r="Y803" i="6"/>
  <c r="BF803" i="6" s="1"/>
  <c r="AA808" i="6"/>
  <c r="AL808" i="6"/>
  <c r="P808" i="6"/>
  <c r="U811" i="6"/>
  <c r="AQ811" i="6"/>
  <c r="AN829" i="6"/>
  <c r="R829" i="6"/>
  <c r="V848" i="6"/>
  <c r="AR848" i="6"/>
  <c r="AG848" i="6"/>
  <c r="AK871" i="6"/>
  <c r="O871" i="6"/>
  <c r="Z871" i="6"/>
  <c r="AD883" i="6"/>
  <c r="S883" i="6"/>
  <c r="AO883" i="6"/>
  <c r="X884" i="6"/>
  <c r="AI884" i="6"/>
  <c r="AT884" i="6"/>
  <c r="AT913" i="6"/>
  <c r="X913" i="6"/>
  <c r="AI913" i="6"/>
  <c r="AC666" i="6"/>
  <c r="AC668" i="6"/>
  <c r="AD669" i="6"/>
  <c r="S669" i="6"/>
  <c r="AL691" i="6"/>
  <c r="P691" i="6"/>
  <c r="AP696" i="6"/>
  <c r="T696" i="6"/>
  <c r="AI697" i="6"/>
  <c r="AT697" i="6"/>
  <c r="AM702" i="6"/>
  <c r="Q702" i="6"/>
  <c r="AB702" i="6"/>
  <c r="AD705" i="6"/>
  <c r="AC706" i="6"/>
  <c r="T709" i="6"/>
  <c r="AE709" i="6"/>
  <c r="AR711" i="6"/>
  <c r="AG711" i="6"/>
  <c r="V711" i="6"/>
  <c r="S716" i="6"/>
  <c r="AO716" i="6"/>
  <c r="AQ718" i="6"/>
  <c r="R725" i="6"/>
  <c r="AM729" i="6"/>
  <c r="AB729" i="6"/>
  <c r="AA739" i="6"/>
  <c r="P739" i="6"/>
  <c r="T749" i="6"/>
  <c r="AP749" i="6"/>
  <c r="AB751" i="6"/>
  <c r="Q751" i="6"/>
  <c r="AM751" i="6"/>
  <c r="AH770" i="6"/>
  <c r="W770" i="6"/>
  <c r="AT773" i="6"/>
  <c r="X773" i="6"/>
  <c r="N779" i="6"/>
  <c r="AU779" i="6" s="1"/>
  <c r="AJ779" i="6"/>
  <c r="Y779" i="6"/>
  <c r="AJ781" i="6"/>
  <c r="N781" i="6"/>
  <c r="W791" i="6"/>
  <c r="AS791" i="6"/>
  <c r="AH791" i="6"/>
  <c r="AM793" i="6"/>
  <c r="AB793" i="6"/>
  <c r="Q793" i="6"/>
  <c r="AF809" i="6"/>
  <c r="U809" i="6"/>
  <c r="AQ809" i="6"/>
  <c r="AJ817" i="6"/>
  <c r="Y817" i="6"/>
  <c r="Q822" i="6"/>
  <c r="AB822" i="6"/>
  <c r="AM822" i="6"/>
  <c r="S829" i="6"/>
  <c r="AO829" i="6"/>
  <c r="AG838" i="6"/>
  <c r="AR838" i="6"/>
  <c r="AI841" i="6"/>
  <c r="AT841" i="6"/>
  <c r="X841" i="6"/>
  <c r="W843" i="6"/>
  <c r="AS843" i="6"/>
  <c r="AH843" i="6"/>
  <c r="W848" i="6"/>
  <c r="AS848" i="6"/>
  <c r="AH848" i="6"/>
  <c r="AN882" i="6"/>
  <c r="AC882" i="6"/>
  <c r="R882" i="6"/>
  <c r="AB890" i="6"/>
  <c r="AM890" i="6"/>
  <c r="Q890" i="6"/>
  <c r="P893" i="6"/>
  <c r="AA893" i="6"/>
  <c r="AL893" i="6"/>
  <c r="U894" i="6"/>
  <c r="AQ894" i="6"/>
  <c r="AF894" i="6"/>
  <c r="O895" i="6"/>
  <c r="AK895" i="6"/>
  <c r="Z895" i="6"/>
  <c r="O642" i="6"/>
  <c r="AG644" i="6"/>
  <c r="R661" i="6"/>
  <c r="AE666" i="6"/>
  <c r="Q678" i="6"/>
  <c r="AB678" i="6"/>
  <c r="AA678" i="6"/>
  <c r="Y681" i="6"/>
  <c r="T689" i="6"/>
  <c r="AE689" i="6"/>
  <c r="AD689" i="6"/>
  <c r="AB691" i="6"/>
  <c r="AM691" i="6"/>
  <c r="N697" i="6"/>
  <c r="AU697" i="6" s="1"/>
  <c r="AE700" i="6"/>
  <c r="AE705" i="6"/>
  <c r="AO706" i="6"/>
  <c r="S706" i="6"/>
  <c r="AD706" i="6"/>
  <c r="AH715" i="6"/>
  <c r="AB720" i="6"/>
  <c r="AP721" i="6"/>
  <c r="AH722" i="6"/>
  <c r="W722" i="6"/>
  <c r="AS722" i="6"/>
  <c r="N723" i="6"/>
  <c r="AA727" i="6"/>
  <c r="P727" i="6"/>
  <c r="R730" i="6"/>
  <c r="AN730" i="6"/>
  <c r="AT732" i="6"/>
  <c r="O733" i="6"/>
  <c r="AS737" i="6"/>
  <c r="AS741" i="6"/>
  <c r="AH741" i="6"/>
  <c r="W741" i="6"/>
  <c r="AF749" i="6"/>
  <c r="U749" i="6"/>
  <c r="R751" i="6"/>
  <c r="AN751" i="6"/>
  <c r="AC751" i="6"/>
  <c r="Z756" i="6"/>
  <c r="AK756" i="6"/>
  <c r="AE763" i="6"/>
  <c r="AO769" i="6"/>
  <c r="Z781" i="6"/>
  <c r="AK781" i="6"/>
  <c r="W800" i="6"/>
  <c r="AS800" i="6"/>
  <c r="AH800" i="6"/>
  <c r="AM801" i="6"/>
  <c r="AS802" i="6"/>
  <c r="W802" i="6"/>
  <c r="AC822" i="6"/>
  <c r="R822" i="6"/>
  <c r="AN822" i="6"/>
  <c r="AI843" i="6"/>
  <c r="AT843" i="6"/>
  <c r="X843" i="6"/>
  <c r="X848" i="6"/>
  <c r="AT848" i="6"/>
  <c r="AI848" i="6"/>
  <c r="S879" i="6"/>
  <c r="AO879" i="6"/>
  <c r="AD879" i="6"/>
  <c r="R881" i="6"/>
  <c r="AN881" i="6"/>
  <c r="AC881" i="6"/>
  <c r="AN890" i="6"/>
  <c r="AC890" i="6"/>
  <c r="R890" i="6"/>
  <c r="AG670" i="6"/>
  <c r="AR670" i="6"/>
  <c r="AN678" i="6"/>
  <c r="R678" i="6"/>
  <c r="AC678" i="6"/>
  <c r="AL684" i="6"/>
  <c r="AA684" i="6"/>
  <c r="AI686" i="6"/>
  <c r="AT686" i="6"/>
  <c r="AA691" i="6"/>
  <c r="AL692" i="6"/>
  <c r="P692" i="6"/>
  <c r="AA692" i="6"/>
  <c r="AB704" i="6"/>
  <c r="W718" i="6"/>
  <c r="AS718" i="6"/>
  <c r="AD729" i="6"/>
  <c r="AO730" i="6"/>
  <c r="S730" i="6"/>
  <c r="AM734" i="6"/>
  <c r="Q734" i="6"/>
  <c r="AB734" i="6"/>
  <c r="R739" i="6"/>
  <c r="AN739" i="6"/>
  <c r="AF743" i="6"/>
  <c r="U743" i="6"/>
  <c r="AD751" i="6"/>
  <c r="AO751" i="6"/>
  <c r="P753" i="6"/>
  <c r="AL753" i="6"/>
  <c r="X761" i="6"/>
  <c r="AT761" i="6"/>
  <c r="V764" i="6"/>
  <c r="AR764" i="6"/>
  <c r="R768" i="6"/>
  <c r="AN768" i="6"/>
  <c r="AG778" i="6"/>
  <c r="V778" i="6"/>
  <c r="Y781" i="6"/>
  <c r="BF781" i="6" s="1"/>
  <c r="AM784" i="6"/>
  <c r="AB784" i="6"/>
  <c r="Q784" i="6"/>
  <c r="AG790" i="6"/>
  <c r="V790" i="6"/>
  <c r="U799" i="6"/>
  <c r="AF799" i="6"/>
  <c r="AL817" i="6"/>
  <c r="AA817" i="6"/>
  <c r="P818" i="6"/>
  <c r="AL818" i="6"/>
  <c r="AA818" i="6"/>
  <c r="AK835" i="6"/>
  <c r="Z835" i="6"/>
  <c r="O835" i="6"/>
  <c r="AP847" i="6"/>
  <c r="AE847" i="6"/>
  <c r="T847" i="6"/>
  <c r="AA869" i="6"/>
  <c r="AL869" i="6"/>
  <c r="P869" i="6"/>
  <c r="AP879" i="6"/>
  <c r="T879" i="6"/>
  <c r="AE879" i="6"/>
  <c r="Y652" i="6"/>
  <c r="AS665" i="6"/>
  <c r="W665" i="6"/>
  <c r="AO669" i="6"/>
  <c r="Y675" i="6"/>
  <c r="AC676" i="6"/>
  <c r="AA681" i="6"/>
  <c r="AC682" i="6"/>
  <c r="S683" i="6"/>
  <c r="AD683" i="6"/>
  <c r="AJ687" i="6"/>
  <c r="N687" i="6"/>
  <c r="AU687" i="6" s="1"/>
  <c r="Y687" i="6"/>
  <c r="AH689" i="6"/>
  <c r="AS694" i="6"/>
  <c r="AS731" i="6"/>
  <c r="R734" i="6"/>
  <c r="AN734" i="6"/>
  <c r="AC734" i="6"/>
  <c r="AG736" i="6"/>
  <c r="V736" i="6"/>
  <c r="AO739" i="6"/>
  <c r="AD739" i="6"/>
  <c r="AC739" i="6"/>
  <c r="AD746" i="6"/>
  <c r="S746" i="6"/>
  <c r="AS749" i="6"/>
  <c r="W749" i="6"/>
  <c r="AA753" i="6"/>
  <c r="AA756" i="6"/>
  <c r="AF760" i="6"/>
  <c r="U760" i="6"/>
  <c r="N775" i="6"/>
  <c r="AG780" i="6"/>
  <c r="V780" i="6"/>
  <c r="AA781" i="6"/>
  <c r="AR799" i="6"/>
  <c r="V799" i="6"/>
  <c r="AG799" i="6"/>
  <c r="AQ799" i="6"/>
  <c r="AJ807" i="6"/>
  <c r="N807" i="6"/>
  <c r="AR814" i="6"/>
  <c r="V814" i="6"/>
  <c r="AG814" i="6"/>
  <c r="AM817" i="6"/>
  <c r="AB817" i="6"/>
  <c r="Q818" i="6"/>
  <c r="AM818" i="6"/>
  <c r="AB818" i="6"/>
  <c r="AP834" i="6"/>
  <c r="T834" i="6"/>
  <c r="AE834" i="6"/>
  <c r="U847" i="6"/>
  <c r="AF847" i="6"/>
  <c r="Z862" i="6"/>
  <c r="AK862" i="6"/>
  <c r="O862" i="6"/>
  <c r="AB869" i="6"/>
  <c r="AM869" i="6"/>
  <c r="Q869" i="6"/>
  <c r="AP875" i="6"/>
  <c r="T875" i="6"/>
  <c r="AE875" i="6"/>
  <c r="AQ877" i="6"/>
  <c r="AF877" i="6"/>
  <c r="U877" i="6"/>
  <c r="AD878" i="6"/>
  <c r="AE638" i="6"/>
  <c r="AE650" i="6"/>
  <c r="AR667" i="6"/>
  <c r="V667" i="6"/>
  <c r="AJ671" i="6"/>
  <c r="N671" i="6"/>
  <c r="P673" i="6"/>
  <c r="AL673" i="6"/>
  <c r="W674" i="6"/>
  <c r="AD679" i="6"/>
  <c r="AC680" i="6"/>
  <c r="AP688" i="6"/>
  <c r="U690" i="6"/>
  <c r="AF690" i="6"/>
  <c r="AE701" i="6"/>
  <c r="U702" i="6"/>
  <c r="AF702" i="6"/>
  <c r="AF705" i="6"/>
  <c r="AQ705" i="6"/>
  <c r="V706" i="6"/>
  <c r="AG706" i="6"/>
  <c r="AE713" i="6"/>
  <c r="Y717" i="6"/>
  <c r="AJ717" i="6"/>
  <c r="N717" i="6"/>
  <c r="AL724" i="6"/>
  <c r="P724" i="6"/>
  <c r="X724" i="6"/>
  <c r="T725" i="6"/>
  <c r="AE725" i="6"/>
  <c r="N731" i="6"/>
  <c r="AJ731" i="6"/>
  <c r="W736" i="6"/>
  <c r="AS736" i="6"/>
  <c r="T739" i="6"/>
  <c r="AE739" i="6"/>
  <c r="AS743" i="6"/>
  <c r="W743" i="6"/>
  <c r="X749" i="6"/>
  <c r="AT749" i="6"/>
  <c r="AN756" i="6"/>
  <c r="AC756" i="6"/>
  <c r="AG760" i="6"/>
  <c r="V760" i="6"/>
  <c r="W763" i="6"/>
  <c r="AS763" i="6"/>
  <c r="AR766" i="6"/>
  <c r="V766" i="6"/>
  <c r="T771" i="6"/>
  <c r="AP771" i="6"/>
  <c r="W780" i="6"/>
  <c r="AS780" i="6"/>
  <c r="AH780" i="6"/>
  <c r="Q797" i="6"/>
  <c r="AM797" i="6"/>
  <c r="AB797" i="6"/>
  <c r="AK807" i="6"/>
  <c r="Z807" i="6"/>
  <c r="W814" i="6"/>
  <c r="AH814" i="6"/>
  <c r="V838" i="6"/>
  <c r="AK843" i="6"/>
  <c r="Z843" i="6"/>
  <c r="X868" i="6"/>
  <c r="AI868" i="6"/>
  <c r="AT868" i="6"/>
  <c r="V877" i="6"/>
  <c r="AR877" i="6"/>
  <c r="AG877" i="6"/>
  <c r="AC708" i="6"/>
  <c r="U713" i="6"/>
  <c r="AQ713" i="6"/>
  <c r="R715" i="6"/>
  <c r="AK719" i="6"/>
  <c r="AD721" i="6"/>
  <c r="O726" i="6"/>
  <c r="AK726" i="6"/>
  <c r="AI730" i="6"/>
  <c r="AF734" i="6"/>
  <c r="AF744" i="6"/>
  <c r="O746" i="6"/>
  <c r="S747" i="6"/>
  <c r="Q749" i="6"/>
  <c r="AJ751" i="6"/>
  <c r="AH753" i="6"/>
  <c r="Q758" i="6"/>
  <c r="AB758" i="6"/>
  <c r="R759" i="6"/>
  <c r="Z760" i="6"/>
  <c r="AK760" i="6"/>
  <c r="O760" i="6"/>
  <c r="O762" i="6"/>
  <c r="O764" i="6"/>
  <c r="AN767" i="6"/>
  <c r="X770" i="6"/>
  <c r="AI770" i="6"/>
  <c r="R771" i="6"/>
  <c r="Q775" i="6"/>
  <c r="S777" i="6"/>
  <c r="O778" i="6"/>
  <c r="S779" i="6"/>
  <c r="R781" i="6"/>
  <c r="AN781" i="6"/>
  <c r="AC781" i="6"/>
  <c r="AF782" i="6"/>
  <c r="AN783" i="6"/>
  <c r="AC783" i="6"/>
  <c r="AL792" i="6"/>
  <c r="P792" i="6"/>
  <c r="AA792" i="6"/>
  <c r="T793" i="6"/>
  <c r="AE793" i="6"/>
  <c r="AP793" i="6"/>
  <c r="AB795" i="6"/>
  <c r="Q795" i="6"/>
  <c r="V797" i="6"/>
  <c r="AR797" i="6"/>
  <c r="AG797" i="6"/>
  <c r="AT802" i="6"/>
  <c r="AI802" i="6"/>
  <c r="X802" i="6"/>
  <c r="V805" i="6"/>
  <c r="AG805" i="6"/>
  <c r="AR805" i="6"/>
  <c r="R807" i="6"/>
  <c r="AC807" i="6"/>
  <c r="AN807" i="6"/>
  <c r="U808" i="6"/>
  <c r="AF808" i="6"/>
  <c r="AT812" i="6"/>
  <c r="X812" i="6"/>
  <c r="AI812" i="6"/>
  <c r="AP821" i="6"/>
  <c r="T821" i="6"/>
  <c r="AF822" i="6"/>
  <c r="U822" i="6"/>
  <c r="AQ822" i="6"/>
  <c r="Y827" i="6"/>
  <c r="AJ827" i="6"/>
  <c r="T829" i="6"/>
  <c r="AP829" i="6"/>
  <c r="Y831" i="6"/>
  <c r="AJ831" i="6"/>
  <c r="AI836" i="6"/>
  <c r="AT836" i="6"/>
  <c r="X836" i="6"/>
  <c r="Z845" i="6"/>
  <c r="O845" i="6"/>
  <c r="AK845" i="6"/>
  <c r="AH850" i="6"/>
  <c r="W850" i="6"/>
  <c r="AO851" i="6"/>
  <c r="S851" i="6"/>
  <c r="AD851" i="6"/>
  <c r="AH877" i="6"/>
  <c r="W877" i="6"/>
  <c r="AS877" i="6"/>
  <c r="AO890" i="6"/>
  <c r="S890" i="6"/>
  <c r="AB904" i="6"/>
  <c r="AM904" i="6"/>
  <c r="Q904" i="6"/>
  <c r="AT909" i="6"/>
  <c r="AI909" i="6"/>
  <c r="X909" i="6"/>
  <c r="T975" i="6"/>
  <c r="AE975" i="6"/>
  <c r="AP975" i="6"/>
  <c r="R743" i="6"/>
  <c r="AL743" i="6"/>
  <c r="AI753" i="6"/>
  <c r="T757" i="6"/>
  <c r="AE757" i="6"/>
  <c r="O770" i="6"/>
  <c r="Z774" i="6"/>
  <c r="O774" i="6"/>
  <c r="AD781" i="6"/>
  <c r="AG782" i="6"/>
  <c r="AD783" i="6"/>
  <c r="S783" i="6"/>
  <c r="O785" i="6"/>
  <c r="AO788" i="6"/>
  <c r="S788" i="6"/>
  <c r="W797" i="6"/>
  <c r="AS797" i="6"/>
  <c r="AA820" i="6"/>
  <c r="P820" i="6"/>
  <c r="AL820" i="6"/>
  <c r="AG822" i="6"/>
  <c r="V822" i="6"/>
  <c r="AR822" i="6"/>
  <c r="AC824" i="6"/>
  <c r="R824" i="6"/>
  <c r="AN824" i="6"/>
  <c r="U829" i="6"/>
  <c r="AQ829" i="6"/>
  <c r="P845" i="6"/>
  <c r="AL845" i="6"/>
  <c r="AK855" i="6"/>
  <c r="Z855" i="6"/>
  <c r="AJ885" i="6"/>
  <c r="N885" i="6"/>
  <c r="AG902" i="6"/>
  <c r="V902" i="6"/>
  <c r="AH943" i="6"/>
  <c r="W943" i="6"/>
  <c r="AS943" i="6"/>
  <c r="AP945" i="6"/>
  <c r="T945" i="6"/>
  <c r="AE945" i="6"/>
  <c r="AH724" i="6"/>
  <c r="AP729" i="6"/>
  <c r="O738" i="6"/>
  <c r="AH739" i="6"/>
  <c r="AB742" i="6"/>
  <c r="AB747" i="6"/>
  <c r="O750" i="6"/>
  <c r="AQ754" i="6"/>
  <c r="U754" i="6"/>
  <c r="AH755" i="6"/>
  <c r="AF756" i="6"/>
  <c r="AD758" i="6"/>
  <c r="S758" i="6"/>
  <c r="AC758" i="6"/>
  <c r="O765" i="6"/>
  <c r="S775" i="6"/>
  <c r="AC780" i="6"/>
  <c r="R780" i="6"/>
  <c r="AJ785" i="6"/>
  <c r="Y785" i="6"/>
  <c r="P785" i="6"/>
  <c r="N786" i="6"/>
  <c r="AU786" i="6" s="1"/>
  <c r="Y786" i="6"/>
  <c r="AC787" i="6"/>
  <c r="AC792" i="6"/>
  <c r="R792" i="6"/>
  <c r="AE796" i="6"/>
  <c r="AP796" i="6"/>
  <c r="T796" i="6"/>
  <c r="Q798" i="6"/>
  <c r="AB798" i="6"/>
  <c r="Q800" i="6"/>
  <c r="AM800" i="6"/>
  <c r="AB800" i="6"/>
  <c r="Y802" i="6"/>
  <c r="AJ802" i="6"/>
  <c r="AI805" i="6"/>
  <c r="X805" i="6"/>
  <c r="AI811" i="6"/>
  <c r="AT811" i="6"/>
  <c r="X811" i="6"/>
  <c r="AP815" i="6"/>
  <c r="AE815" i="6"/>
  <c r="T815" i="6"/>
  <c r="N826" i="6"/>
  <c r="AJ830" i="6"/>
  <c r="N830" i="6"/>
  <c r="AE841" i="6"/>
  <c r="T841" i="6"/>
  <c r="AP841" i="6"/>
  <c r="O842" i="6"/>
  <c r="AK842" i="6"/>
  <c r="Z842" i="6"/>
  <c r="Q845" i="6"/>
  <c r="AM845" i="6"/>
  <c r="AR859" i="6"/>
  <c r="AG859" i="6"/>
  <c r="V859" i="6"/>
  <c r="W862" i="6"/>
  <c r="AS862" i="6"/>
  <c r="AH862" i="6"/>
  <c r="AC873" i="6"/>
  <c r="R873" i="6"/>
  <c r="AN873" i="6"/>
  <c r="O889" i="6"/>
  <c r="AK889" i="6"/>
  <c r="AK926" i="6"/>
  <c r="Z926" i="6"/>
  <c r="O926" i="6"/>
  <c r="AB741" i="6"/>
  <c r="AA746" i="6"/>
  <c r="AL764" i="6"/>
  <c r="P764" i="6"/>
  <c r="Z768" i="6"/>
  <c r="O768" i="6"/>
  <c r="O816" i="6"/>
  <c r="AK816" i="6"/>
  <c r="Z816" i="6"/>
  <c r="T824" i="6"/>
  <c r="AP824" i="6"/>
  <c r="AM827" i="6"/>
  <c r="AB827" i="6"/>
  <c r="AM831" i="6"/>
  <c r="AB831" i="6"/>
  <c r="AK836" i="6"/>
  <c r="Z836" i="6"/>
  <c r="AL837" i="6"/>
  <c r="P837" i="6"/>
  <c r="AA837" i="6"/>
  <c r="AF841" i="6"/>
  <c r="AQ841" i="6"/>
  <c r="U841" i="6"/>
  <c r="N849" i="6"/>
  <c r="AU849" i="6" s="1"/>
  <c r="AJ849" i="6"/>
  <c r="Y849" i="6"/>
  <c r="AT862" i="6"/>
  <c r="X862" i="6"/>
  <c r="AI862" i="6"/>
  <c r="AN870" i="6"/>
  <c r="R870" i="6"/>
  <c r="AD873" i="6"/>
  <c r="S873" i="6"/>
  <c r="AA885" i="6"/>
  <c r="AL885" i="6"/>
  <c r="O903" i="6"/>
  <c r="AK903" i="6"/>
  <c r="Z903" i="6"/>
  <c r="AT922" i="6"/>
  <c r="AI922" i="6"/>
  <c r="AD923" i="6"/>
  <c r="AO923" i="6"/>
  <c r="S923" i="6"/>
  <c r="AQ925" i="6"/>
  <c r="AF925" i="6"/>
  <c r="U925" i="6"/>
  <c r="AO932" i="6"/>
  <c r="S932" i="6"/>
  <c r="AD932" i="6"/>
  <c r="P955" i="6"/>
  <c r="AL955" i="6"/>
  <c r="AA955" i="6"/>
  <c r="AF722" i="6"/>
  <c r="AE745" i="6"/>
  <c r="AO759" i="6"/>
  <c r="S759" i="6"/>
  <c r="AO760" i="6"/>
  <c r="AD760" i="6"/>
  <c r="AA764" i="6"/>
  <c r="Z766" i="6"/>
  <c r="O766" i="6"/>
  <c r="AB774" i="6"/>
  <c r="AD777" i="6"/>
  <c r="AC779" i="6"/>
  <c r="AM780" i="6"/>
  <c r="Y789" i="6"/>
  <c r="AQ791" i="6"/>
  <c r="AF791" i="6"/>
  <c r="U791" i="6"/>
  <c r="AN792" i="6"/>
  <c r="AO803" i="6"/>
  <c r="AR815" i="6"/>
  <c r="V815" i="6"/>
  <c r="AL816" i="6"/>
  <c r="AA816" i="6"/>
  <c r="X819" i="6"/>
  <c r="U824" i="6"/>
  <c r="AF824" i="6"/>
  <c r="AQ824" i="6"/>
  <c r="AK826" i="6"/>
  <c r="Z826" i="6"/>
  <c r="AC827" i="6"/>
  <c r="AN827" i="6"/>
  <c r="R831" i="6"/>
  <c r="AC831" i="6"/>
  <c r="AN831" i="6"/>
  <c r="AA839" i="6"/>
  <c r="P839" i="6"/>
  <c r="AR841" i="6"/>
  <c r="V841" i="6"/>
  <c r="AL858" i="6"/>
  <c r="Y869" i="6"/>
  <c r="AJ869" i="6"/>
  <c r="N869" i="6"/>
  <c r="AO870" i="6"/>
  <c r="S870" i="6"/>
  <c r="AE872" i="6"/>
  <c r="T872" i="6"/>
  <c r="AP872" i="6"/>
  <c r="T873" i="6"/>
  <c r="AP873" i="6"/>
  <c r="Y885" i="6"/>
  <c r="AE888" i="6"/>
  <c r="T888" i="6"/>
  <c r="AG900" i="6"/>
  <c r="V900" i="6"/>
  <c r="AE932" i="6"/>
  <c r="AP932" i="6"/>
  <c r="T932" i="6"/>
  <c r="AQ666" i="6"/>
  <c r="Y670" i="6"/>
  <c r="AA685" i="6"/>
  <c r="AT701" i="6"/>
  <c r="X705" i="6"/>
  <c r="AC718" i="6"/>
  <c r="Z723" i="6"/>
  <c r="AQ724" i="6"/>
  <c r="AK727" i="6"/>
  <c r="AG745" i="6"/>
  <c r="AE747" i="6"/>
  <c r="Y749" i="6"/>
  <c r="BF749" i="6" s="1"/>
  <c r="Y750" i="6"/>
  <c r="AN762" i="6"/>
  <c r="R762" i="6"/>
  <c r="AB764" i="6"/>
  <c r="Y766" i="6"/>
  <c r="AC773" i="6"/>
  <c r="AD774" i="6"/>
  <c r="AO774" i="6"/>
  <c r="AJ774" i="6"/>
  <c r="AE775" i="6"/>
  <c r="AN778" i="6"/>
  <c r="R778" i="6"/>
  <c r="AE779" i="6"/>
  <c r="AN780" i="6"/>
  <c r="AK787" i="6"/>
  <c r="W788" i="6"/>
  <c r="AS788" i="6"/>
  <c r="AH788" i="6"/>
  <c r="AS796" i="6"/>
  <c r="W796" i="6"/>
  <c r="AE800" i="6"/>
  <c r="AP800" i="6"/>
  <c r="AJ801" i="6"/>
  <c r="Y801" i="6"/>
  <c r="BF801" i="6" s="1"/>
  <c r="Z802" i="6"/>
  <c r="X804" i="6"/>
  <c r="AI804" i="6"/>
  <c r="Y811" i="6"/>
  <c r="Q812" i="6"/>
  <c r="AB812" i="6"/>
  <c r="AQ814" i="6"/>
  <c r="U814" i="6"/>
  <c r="AC823" i="6"/>
  <c r="R823" i="6"/>
  <c r="AN823" i="6"/>
  <c r="AL826" i="6"/>
  <c r="AA826" i="6"/>
  <c r="Y830" i="6"/>
  <c r="AO834" i="6"/>
  <c r="S834" i="6"/>
  <c r="V844" i="6"/>
  <c r="AG844" i="6"/>
  <c r="T848" i="6"/>
  <c r="AE848" i="6"/>
  <c r="P849" i="6"/>
  <c r="AA849" i="6"/>
  <c r="AJ852" i="6"/>
  <c r="N852" i="6"/>
  <c r="AU852" i="6" s="1"/>
  <c r="Y852" i="6"/>
  <c r="AF853" i="6"/>
  <c r="U853" i="6"/>
  <c r="P854" i="6"/>
  <c r="AA854" i="6"/>
  <c r="Y862" i="6"/>
  <c r="AJ862" i="6"/>
  <c r="AC885" i="6"/>
  <c r="AO899" i="6"/>
  <c r="S899" i="6"/>
  <c r="V901" i="6"/>
  <c r="AG901" i="6"/>
  <c r="AQ915" i="6"/>
  <c r="AF915" i="6"/>
  <c r="U915" i="6"/>
  <c r="Y919" i="6"/>
  <c r="N919" i="6"/>
  <c r="U923" i="6"/>
  <c r="AQ923" i="6"/>
  <c r="AF923" i="6"/>
  <c r="AK931" i="6"/>
  <c r="Z931" i="6"/>
  <c r="O931" i="6"/>
  <c r="AP935" i="6"/>
  <c r="AE935" i="6"/>
  <c r="T935" i="6"/>
  <c r="AI936" i="6"/>
  <c r="AT936" i="6"/>
  <c r="X936" i="6"/>
  <c r="AH759" i="6"/>
  <c r="AI763" i="6"/>
  <c r="AK767" i="6"/>
  <c r="AG773" i="6"/>
  <c r="AC782" i="6"/>
  <c r="AN782" i="6"/>
  <c r="P790" i="6"/>
  <c r="AE794" i="6"/>
  <c r="T794" i="6"/>
  <c r="R800" i="6"/>
  <c r="U804" i="6"/>
  <c r="AC818" i="6"/>
  <c r="AN818" i="6"/>
  <c r="R818" i="6"/>
  <c r="V821" i="6"/>
  <c r="AR821" i="6"/>
  <c r="T825" i="6"/>
  <c r="AP825" i="6"/>
  <c r="AO828" i="6"/>
  <c r="S828" i="6"/>
  <c r="AP830" i="6"/>
  <c r="T830" i="6"/>
  <c r="AQ833" i="6"/>
  <c r="U833" i="6"/>
  <c r="AA838" i="6"/>
  <c r="P844" i="6"/>
  <c r="AL844" i="6"/>
  <c r="AA844" i="6"/>
  <c r="AE856" i="6"/>
  <c r="AD857" i="6"/>
  <c r="S857" i="6"/>
  <c r="Z860" i="6"/>
  <c r="AK860" i="6"/>
  <c r="R863" i="6"/>
  <c r="AN863" i="6"/>
  <c r="AG863" i="6"/>
  <c r="AK868" i="6"/>
  <c r="O868" i="6"/>
  <c r="Z868" i="6"/>
  <c r="P871" i="6"/>
  <c r="AL871" i="6"/>
  <c r="AA871" i="6"/>
  <c r="AQ873" i="6"/>
  <c r="U873" i="6"/>
  <c r="AD876" i="6"/>
  <c r="S876" i="6"/>
  <c r="AO876" i="6"/>
  <c r="AF888" i="6"/>
  <c r="U888" i="6"/>
  <c r="O896" i="6"/>
  <c r="N909" i="6"/>
  <c r="Y909" i="6"/>
  <c r="AJ909" i="6"/>
  <c r="Z927" i="6"/>
  <c r="O927" i="6"/>
  <c r="U929" i="6"/>
  <c r="AF929" i="6"/>
  <c r="AB931" i="6"/>
  <c r="AM931" i="6"/>
  <c r="AJ959" i="6"/>
  <c r="Y959" i="6"/>
  <c r="N959" i="6"/>
  <c r="AI966" i="6"/>
  <c r="AT966" i="6"/>
  <c r="X966" i="6"/>
  <c r="AT967" i="6"/>
  <c r="AI967" i="6"/>
  <c r="X967" i="6"/>
  <c r="Q1010" i="6"/>
  <c r="AB1010" i="6"/>
  <c r="AM1010" i="6"/>
  <c r="U823" i="6"/>
  <c r="AQ823" i="6"/>
  <c r="U825" i="6"/>
  <c r="AQ825" i="6"/>
  <c r="AH825" i="6"/>
  <c r="AP828" i="6"/>
  <c r="T828" i="6"/>
  <c r="V833" i="6"/>
  <c r="AR833" i="6"/>
  <c r="AH840" i="6"/>
  <c r="W840" i="6"/>
  <c r="AB844" i="6"/>
  <c r="AO849" i="6"/>
  <c r="AD849" i="6"/>
  <c r="AE857" i="6"/>
  <c r="T857" i="6"/>
  <c r="AP857" i="6"/>
  <c r="AO863" i="6"/>
  <c r="S863" i="6"/>
  <c r="AT864" i="6"/>
  <c r="X864" i="6"/>
  <c r="AJ867" i="6"/>
  <c r="Y867" i="6"/>
  <c r="V873" i="6"/>
  <c r="AR873" i="6"/>
  <c r="AP882" i="6"/>
  <c r="AE882" i="6"/>
  <c r="T882" i="6"/>
  <c r="AG888" i="6"/>
  <c r="AR888" i="6"/>
  <c r="V888" i="6"/>
  <c r="T892" i="6"/>
  <c r="AP892" i="6"/>
  <c r="AE892" i="6"/>
  <c r="AQ893" i="6"/>
  <c r="U893" i="6"/>
  <c r="AP898" i="6"/>
  <c r="T898" i="6"/>
  <c r="AK907" i="6"/>
  <c r="O907" i="6"/>
  <c r="AK909" i="6"/>
  <c r="Z909" i="6"/>
  <c r="AK916" i="6"/>
  <c r="O916" i="6"/>
  <c r="P918" i="6"/>
  <c r="AA918" i="6"/>
  <c r="AL918" i="6"/>
  <c r="AN928" i="6"/>
  <c r="R928" i="6"/>
  <c r="AC928" i="6"/>
  <c r="Z952" i="6"/>
  <c r="O952" i="6"/>
  <c r="AK952" i="6"/>
  <c r="AO968" i="6"/>
  <c r="S968" i="6"/>
  <c r="AD968" i="6"/>
  <c r="V1002" i="6"/>
  <c r="AG1002" i="6"/>
  <c r="AR1002" i="6"/>
  <c r="AC806" i="6"/>
  <c r="R806" i="6"/>
  <c r="AF807" i="6"/>
  <c r="AP809" i="6"/>
  <c r="T809" i="6"/>
  <c r="AE809" i="6"/>
  <c r="AD818" i="6"/>
  <c r="V823" i="6"/>
  <c r="AR823" i="6"/>
  <c r="AR825" i="6"/>
  <c r="V825" i="6"/>
  <c r="U828" i="6"/>
  <c r="AQ828" i="6"/>
  <c r="W833" i="6"/>
  <c r="AS833" i="6"/>
  <c r="AC837" i="6"/>
  <c r="X840" i="6"/>
  <c r="AT840" i="6"/>
  <c r="AD844" i="6"/>
  <c r="P846" i="6"/>
  <c r="AJ847" i="6"/>
  <c r="Y847" i="6"/>
  <c r="AR851" i="6"/>
  <c r="V851" i="6"/>
  <c r="AF857" i="6"/>
  <c r="U857" i="6"/>
  <c r="O859" i="6"/>
  <c r="Q860" i="6"/>
  <c r="AB860" i="6"/>
  <c r="AA860" i="6"/>
  <c r="T865" i="6"/>
  <c r="AP865" i="6"/>
  <c r="AE865" i="6"/>
  <c r="AJ870" i="6"/>
  <c r="N870" i="6"/>
  <c r="AS872" i="6"/>
  <c r="W872" i="6"/>
  <c r="AB880" i="6"/>
  <c r="Q880" i="6"/>
  <c r="AQ881" i="6"/>
  <c r="U881" i="6"/>
  <c r="AJ886" i="6"/>
  <c r="Y886" i="6"/>
  <c r="AH888" i="6"/>
  <c r="W888" i="6"/>
  <c r="AS888" i="6"/>
  <c r="V893" i="6"/>
  <c r="AR893" i="6"/>
  <c r="U898" i="6"/>
  <c r="AQ898" i="6"/>
  <c r="O904" i="6"/>
  <c r="AD939" i="6"/>
  <c r="O947" i="6"/>
  <c r="AK947" i="6"/>
  <c r="AJ966" i="6"/>
  <c r="N966" i="6"/>
  <c r="AU966" i="6" s="1"/>
  <c r="U818" i="6"/>
  <c r="AF818" i="6"/>
  <c r="W823" i="6"/>
  <c r="AS823" i="6"/>
  <c r="AS830" i="6"/>
  <c r="W830" i="6"/>
  <c r="AI832" i="6"/>
  <c r="X832" i="6"/>
  <c r="U849" i="6"/>
  <c r="AF849" i="6"/>
  <c r="AP854" i="6"/>
  <c r="T854" i="6"/>
  <c r="AE854" i="6"/>
  <c r="N859" i="6"/>
  <c r="Y859" i="6"/>
  <c r="AE862" i="6"/>
  <c r="T862" i="6"/>
  <c r="AQ863" i="6"/>
  <c r="U863" i="6"/>
  <c r="AK866" i="6"/>
  <c r="Z866" i="6"/>
  <c r="AN880" i="6"/>
  <c r="R880" i="6"/>
  <c r="AD891" i="6"/>
  <c r="AO891" i="6"/>
  <c r="S891" i="6"/>
  <c r="AF903" i="6"/>
  <c r="AQ903" i="6"/>
  <c r="U903" i="6"/>
  <c r="Z907" i="6"/>
  <c r="AN915" i="6"/>
  <c r="AC915" i="6"/>
  <c r="R915" i="6"/>
  <c r="AB916" i="6"/>
  <c r="AM916" i="6"/>
  <c r="Z916" i="6"/>
  <c r="AA923" i="6"/>
  <c r="P923" i="6"/>
  <c r="AL923" i="6"/>
  <c r="Q925" i="6"/>
  <c r="AM925" i="6"/>
  <c r="AP928" i="6"/>
  <c r="AE928" i="6"/>
  <c r="T928" i="6"/>
  <c r="AA947" i="6"/>
  <c r="P947" i="6"/>
  <c r="AL947" i="6"/>
  <c r="U986" i="6"/>
  <c r="AF986" i="6"/>
  <c r="AQ986" i="6"/>
  <c r="AN797" i="6"/>
  <c r="R797" i="6"/>
  <c r="T803" i="6"/>
  <c r="AP803" i="6"/>
  <c r="T805" i="6"/>
  <c r="AE805" i="6"/>
  <c r="AE806" i="6"/>
  <c r="AG808" i="6"/>
  <c r="V808" i="6"/>
  <c r="AN816" i="6"/>
  <c r="AR817" i="6"/>
  <c r="V817" i="6"/>
  <c r="AR819" i="6"/>
  <c r="AI823" i="6"/>
  <c r="AT823" i="6"/>
  <c r="Z824" i="6"/>
  <c r="AK824" i="6"/>
  <c r="O824" i="6"/>
  <c r="W828" i="6"/>
  <c r="AS828" i="6"/>
  <c r="AH830" i="6"/>
  <c r="AT832" i="6"/>
  <c r="P834" i="6"/>
  <c r="AL834" i="6"/>
  <c r="AA834" i="6"/>
  <c r="U837" i="6"/>
  <c r="AF837" i="6"/>
  <c r="AE844" i="6"/>
  <c r="AP844" i="6"/>
  <c r="Y870" i="6"/>
  <c r="AN874" i="6"/>
  <c r="R874" i="6"/>
  <c r="AC874" i="6"/>
  <c r="O879" i="6"/>
  <c r="AK879" i="6"/>
  <c r="AP887" i="6"/>
  <c r="T887" i="6"/>
  <c r="T891" i="6"/>
  <c r="AP891" i="6"/>
  <c r="W892" i="6"/>
  <c r="AS892" i="6"/>
  <c r="AQ895" i="6"/>
  <c r="AF895" i="6"/>
  <c r="AO897" i="6"/>
  <c r="AD897" i="6"/>
  <c r="T902" i="6"/>
  <c r="AP902" i="6"/>
  <c r="AE902" i="6"/>
  <c r="AB923" i="6"/>
  <c r="AM923" i="6"/>
  <c r="Q923" i="6"/>
  <c r="Y938" i="6"/>
  <c r="AJ938" i="6"/>
  <c r="AG940" i="6"/>
  <c r="V940" i="6"/>
  <c r="AR940" i="6"/>
  <c r="Q945" i="6"/>
  <c r="AM945" i="6"/>
  <c r="AB945" i="6"/>
  <c r="Z947" i="6"/>
  <c r="AK959" i="6"/>
  <c r="T965" i="6"/>
  <c r="AE965" i="6"/>
  <c r="AR986" i="6"/>
  <c r="AG986" i="6"/>
  <c r="V986" i="6"/>
  <c r="AC752" i="6"/>
  <c r="AC766" i="6"/>
  <c r="AA790" i="6"/>
  <c r="AQ801" i="6"/>
  <c r="AF801" i="6"/>
  <c r="AQ803" i="6"/>
  <c r="U803" i="6"/>
  <c r="AP814" i="6"/>
  <c r="T814" i="6"/>
  <c r="AE814" i="6"/>
  <c r="AP816" i="6"/>
  <c r="AQ818" i="6"/>
  <c r="W819" i="6"/>
  <c r="AH819" i="6"/>
  <c r="AS819" i="6"/>
  <c r="X828" i="6"/>
  <c r="AT828" i="6"/>
  <c r="V829" i="6"/>
  <c r="AQ830" i="6"/>
  <c r="AN837" i="6"/>
  <c r="AC841" i="6"/>
  <c r="V843" i="6"/>
  <c r="AR843" i="6"/>
  <c r="V845" i="6"/>
  <c r="AO848" i="6"/>
  <c r="S848" i="6"/>
  <c r="AP856" i="6"/>
  <c r="Z858" i="6"/>
  <c r="AK858" i="6"/>
  <c r="O858" i="6"/>
  <c r="AI864" i="6"/>
  <c r="AB870" i="6"/>
  <c r="AM870" i="6"/>
  <c r="Q870" i="6"/>
  <c r="AM880" i="6"/>
  <c r="AB886" i="6"/>
  <c r="Q886" i="6"/>
  <c r="AM886" i="6"/>
  <c r="AN913" i="6"/>
  <c r="R913" i="6"/>
  <c r="AC913" i="6"/>
  <c r="AD916" i="6"/>
  <c r="AS922" i="6"/>
  <c r="AH922" i="6"/>
  <c r="N926" i="6"/>
  <c r="AJ926" i="6"/>
  <c r="Y926" i="6"/>
  <c r="AK938" i="6"/>
  <c r="Z938" i="6"/>
  <c r="W940" i="6"/>
  <c r="AS940" i="6"/>
  <c r="Y966" i="6"/>
  <c r="BF966" i="6" s="1"/>
  <c r="N930" i="6"/>
  <c r="AU930" i="6" s="1"/>
  <c r="AJ930" i="6"/>
  <c r="Y930" i="6"/>
  <c r="U939" i="6"/>
  <c r="AQ939" i="6"/>
  <c r="AK956" i="6"/>
  <c r="Z956" i="6"/>
  <c r="O956" i="6"/>
  <c r="AT958" i="6"/>
  <c r="AI958" i="6"/>
  <c r="X958" i="6"/>
  <c r="AC969" i="6"/>
  <c r="AN969" i="6"/>
  <c r="R969" i="6"/>
  <c r="T982" i="6"/>
  <c r="AE982" i="6"/>
  <c r="AP982" i="6"/>
  <c r="Z995" i="6"/>
  <c r="AK995" i="6"/>
  <c r="O995" i="6"/>
  <c r="Y1000" i="6"/>
  <c r="AJ1000" i="6"/>
  <c r="P1001" i="6"/>
  <c r="AL1001" i="6"/>
  <c r="AA1001" i="6"/>
  <c r="AK884" i="6"/>
  <c r="Z884" i="6"/>
  <c r="AE886" i="6"/>
  <c r="AQ887" i="6"/>
  <c r="AH893" i="6"/>
  <c r="W893" i="6"/>
  <c r="AS893" i="6"/>
  <c r="AK906" i="6"/>
  <c r="O906" i="6"/>
  <c r="AD907" i="6"/>
  <c r="AO907" i="6"/>
  <c r="AP916" i="6"/>
  <c r="R919" i="6"/>
  <c r="AC919" i="6"/>
  <c r="AJ921" i="6"/>
  <c r="Y921" i="6"/>
  <c r="V925" i="6"/>
  <c r="AG925" i="6"/>
  <c r="Y929" i="6"/>
  <c r="N929" i="6"/>
  <c r="AJ929" i="6"/>
  <c r="Y932" i="6"/>
  <c r="AT943" i="6"/>
  <c r="X943" i="6"/>
  <c r="AI943" i="6"/>
  <c r="AJ946" i="6"/>
  <c r="N946" i="6"/>
  <c r="Y946" i="6"/>
  <c r="Z948" i="6"/>
  <c r="AK948" i="6"/>
  <c r="O948" i="6"/>
  <c r="R951" i="6"/>
  <c r="AN951" i="6"/>
  <c r="AC951" i="6"/>
  <c r="AN966" i="6"/>
  <c r="R966" i="6"/>
  <c r="Q978" i="6"/>
  <c r="AM978" i="6"/>
  <c r="AB978" i="6"/>
  <c r="AC995" i="6"/>
  <c r="AN995" i="6"/>
  <c r="R995" i="6"/>
  <c r="U1009" i="6"/>
  <c r="AQ1009" i="6"/>
  <c r="AF1009" i="6"/>
  <c r="AC1010" i="6"/>
  <c r="R1010" i="6"/>
  <c r="AN1010" i="6"/>
  <c r="AN1012" i="6"/>
  <c r="R1012" i="6"/>
  <c r="AC1012" i="6"/>
  <c r="O803" i="6"/>
  <c r="AK803" i="6"/>
  <c r="AB838" i="6"/>
  <c r="AG842" i="6"/>
  <c r="AN867" i="6"/>
  <c r="R867" i="6"/>
  <c r="U870" i="6"/>
  <c r="AF870" i="6"/>
  <c r="N880" i="6"/>
  <c r="AU880" i="6" s="1"/>
  <c r="AT880" i="6"/>
  <c r="N881" i="6"/>
  <c r="AT883" i="6"/>
  <c r="X883" i="6"/>
  <c r="AR887" i="6"/>
  <c r="AB895" i="6"/>
  <c r="AI898" i="6"/>
  <c r="X898" i="6"/>
  <c r="AD910" i="6"/>
  <c r="S910" i="6"/>
  <c r="AN914" i="6"/>
  <c r="AC914" i="6"/>
  <c r="R914" i="6"/>
  <c r="AT915" i="6"/>
  <c r="AI915" i="6"/>
  <c r="X915" i="6"/>
  <c r="N917" i="6"/>
  <c r="S919" i="6"/>
  <c r="AO919" i="6"/>
  <c r="AN919" i="6"/>
  <c r="U927" i="6"/>
  <c r="AQ927" i="6"/>
  <c r="Y936" i="6"/>
  <c r="BF936" i="6" s="1"/>
  <c r="AJ936" i="6"/>
  <c r="O936" i="6"/>
  <c r="AK946" i="6"/>
  <c r="Z946" i="6"/>
  <c r="R949" i="6"/>
  <c r="AN949" i="6"/>
  <c r="AO951" i="6"/>
  <c r="AD951" i="6"/>
  <c r="O962" i="6"/>
  <c r="Z962" i="6"/>
  <c r="AK962" i="6"/>
  <c r="AR1006" i="6"/>
  <c r="V1006" i="6"/>
  <c r="AG1006" i="6"/>
  <c r="AR1009" i="6"/>
  <c r="V1009" i="6"/>
  <c r="AG1009" i="6"/>
  <c r="AB865" i="6"/>
  <c r="Q865" i="6"/>
  <c r="AS873" i="6"/>
  <c r="AH875" i="6"/>
  <c r="W875" i="6"/>
  <c r="AS875" i="6"/>
  <c r="AG878" i="6"/>
  <c r="V878" i="6"/>
  <c r="AR878" i="6"/>
  <c r="AH887" i="6"/>
  <c r="AS887" i="6"/>
  <c r="AC895" i="6"/>
  <c r="AN895" i="6"/>
  <c r="R895" i="6"/>
  <c r="AH897" i="6"/>
  <c r="W897" i="6"/>
  <c r="AS897" i="6"/>
  <c r="AP910" i="6"/>
  <c r="T910" i="6"/>
  <c r="AF911" i="6"/>
  <c r="U911" i="6"/>
  <c r="AQ911" i="6"/>
  <c r="Z913" i="6"/>
  <c r="O913" i="6"/>
  <c r="AD914" i="6"/>
  <c r="S914" i="6"/>
  <c r="AO914" i="6"/>
  <c r="AQ933" i="6"/>
  <c r="AF933" i="6"/>
  <c r="U933" i="6"/>
  <c r="AI934" i="6"/>
  <c r="AL941" i="6"/>
  <c r="P941" i="6"/>
  <c r="AN944" i="6"/>
  <c r="R944" i="6"/>
  <c r="P946" i="6"/>
  <c r="AL946" i="6"/>
  <c r="AA946" i="6"/>
  <c r="T950" i="6"/>
  <c r="N957" i="6"/>
  <c r="Y957" i="6"/>
  <c r="AQ961" i="6"/>
  <c r="AF961" i="6"/>
  <c r="U961" i="6"/>
  <c r="AP981" i="6"/>
  <c r="T981" i="6"/>
  <c r="AE981" i="6"/>
  <c r="AC990" i="6"/>
  <c r="AN990" i="6"/>
  <c r="R990" i="6"/>
  <c r="AJ996" i="6"/>
  <c r="Y996" i="6"/>
  <c r="V1004" i="6"/>
  <c r="AR1004" i="6"/>
  <c r="AG1004" i="6"/>
  <c r="AC1005" i="6"/>
  <c r="R1005" i="6"/>
  <c r="AN1005" i="6"/>
  <c r="AI790" i="6"/>
  <c r="AB794" i="6"/>
  <c r="AH801" i="6"/>
  <c r="AB820" i="6"/>
  <c r="AJ829" i="6"/>
  <c r="AD839" i="6"/>
  <c r="AS844" i="6"/>
  <c r="N858" i="6"/>
  <c r="AF859" i="6"/>
  <c r="AF861" i="6"/>
  <c r="R865" i="6"/>
  <c r="AN865" i="6"/>
  <c r="AD865" i="6"/>
  <c r="AQ868" i="6"/>
  <c r="AQ870" i="6"/>
  <c r="AJ874" i="6"/>
  <c r="Y874" i="6"/>
  <c r="Z876" i="6"/>
  <c r="O876" i="6"/>
  <c r="AK881" i="6"/>
  <c r="Z881" i="6"/>
  <c r="Z888" i="6"/>
  <c r="AE889" i="6"/>
  <c r="T889" i="6"/>
  <c r="AP889" i="6"/>
  <c r="Z891" i="6"/>
  <c r="AK891" i="6"/>
  <c r="AT897" i="6"/>
  <c r="X897" i="6"/>
  <c r="AA901" i="6"/>
  <c r="Z906" i="6"/>
  <c r="AQ910" i="6"/>
  <c r="U910" i="6"/>
  <c r="AH916" i="6"/>
  <c r="AS916" i="6"/>
  <c r="U918" i="6"/>
  <c r="AQ918" i="6"/>
  <c r="AF918" i="6"/>
  <c r="AJ920" i="6"/>
  <c r="Y920" i="6"/>
  <c r="V933" i="6"/>
  <c r="AR933" i="6"/>
  <c r="AG933" i="6"/>
  <c r="Z943" i="6"/>
  <c r="AK943" i="6"/>
  <c r="O943" i="6"/>
  <c r="AT947" i="6"/>
  <c r="AI947" i="6"/>
  <c r="AT952" i="6"/>
  <c r="AI952" i="6"/>
  <c r="V961" i="6"/>
  <c r="AG961" i="6"/>
  <c r="AP964" i="6"/>
  <c r="AE964" i="6"/>
  <c r="T964" i="6"/>
  <c r="AS993" i="6"/>
  <c r="W993" i="6"/>
  <c r="AG804" i="6"/>
  <c r="AB808" i="6"/>
  <c r="AH810" i="6"/>
  <c r="AA811" i="6"/>
  <c r="AS815" i="6"/>
  <c r="AI822" i="6"/>
  <c r="AN830" i="6"/>
  <c r="AM838" i="6"/>
  <c r="AH846" i="6"/>
  <c r="AC847" i="6"/>
  <c r="AK854" i="6"/>
  <c r="AB856" i="6"/>
  <c r="AS870" i="6"/>
  <c r="AS878" i="6"/>
  <c r="AQ885" i="6"/>
  <c r="AK888" i="6"/>
  <c r="U889" i="6"/>
  <c r="AQ889" i="6"/>
  <c r="AO889" i="6"/>
  <c r="AB894" i="6"/>
  <c r="Q894" i="6"/>
  <c r="AM894" i="6"/>
  <c r="AM895" i="6"/>
  <c r="AB899" i="6"/>
  <c r="Q899" i="6"/>
  <c r="AO900" i="6"/>
  <c r="S900" i="6"/>
  <c r="AD900" i="6"/>
  <c r="P908" i="6"/>
  <c r="AL908" i="6"/>
  <c r="AA908" i="6"/>
  <c r="O915" i="6"/>
  <c r="AK915" i="6"/>
  <c r="Z915" i="6"/>
  <c r="Y917" i="6"/>
  <c r="O923" i="6"/>
  <c r="AK923" i="6"/>
  <c r="AJ932" i="6"/>
  <c r="AH942" i="6"/>
  <c r="W942" i="6"/>
  <c r="AP954" i="6"/>
  <c r="T954" i="6"/>
  <c r="AE954" i="6"/>
  <c r="AH961" i="6"/>
  <c r="W961" i="6"/>
  <c r="AS961" i="6"/>
  <c r="AM951" i="6"/>
  <c r="Q951" i="6"/>
  <c r="P952" i="6"/>
  <c r="AA952" i="6"/>
  <c r="AQ981" i="6"/>
  <c r="U981" i="6"/>
  <c r="AI999" i="6"/>
  <c r="X999" i="6"/>
  <c r="AI865" i="6"/>
  <c r="AQ882" i="6"/>
  <c r="U882" i="6"/>
  <c r="AH890" i="6"/>
  <c r="S904" i="6"/>
  <c r="AD904" i="6"/>
  <c r="AE906" i="6"/>
  <c r="AI912" i="6"/>
  <c r="X912" i="6"/>
  <c r="AT912" i="6"/>
  <c r="AF916" i="6"/>
  <c r="AJ918" i="6"/>
  <c r="Y918" i="6"/>
  <c r="P921" i="6"/>
  <c r="AA921" i="6"/>
  <c r="AL921" i="6"/>
  <c r="AK925" i="6"/>
  <c r="O925" i="6"/>
  <c r="U932" i="6"/>
  <c r="AQ932" i="6"/>
  <c r="V949" i="6"/>
  <c r="AR949" i="6"/>
  <c r="AG949" i="6"/>
  <c r="AL952" i="6"/>
  <c r="AI960" i="6"/>
  <c r="AT960" i="6"/>
  <c r="P961" i="6"/>
  <c r="AL961" i="6"/>
  <c r="AA961" i="6"/>
  <c r="AN963" i="6"/>
  <c r="R963" i="6"/>
  <c r="AQ964" i="6"/>
  <c r="U964" i="6"/>
  <c r="AA972" i="6"/>
  <c r="AQ975" i="6"/>
  <c r="AF975" i="6"/>
  <c r="U975" i="6"/>
  <c r="AH978" i="6"/>
  <c r="W978" i="6"/>
  <c r="T867" i="6"/>
  <c r="Q873" i="6"/>
  <c r="AM873" i="6"/>
  <c r="R878" i="6"/>
  <c r="AC884" i="6"/>
  <c r="AP885" i="6"/>
  <c r="AE885" i="6"/>
  <c r="P889" i="6"/>
  <c r="AI890" i="6"/>
  <c r="P898" i="6"/>
  <c r="AL898" i="6"/>
  <c r="AK899" i="6"/>
  <c r="R901" i="6"/>
  <c r="AE903" i="6"/>
  <c r="AN905" i="6"/>
  <c r="R905" i="6"/>
  <c r="AC905" i="6"/>
  <c r="AH906" i="6"/>
  <c r="Q911" i="6"/>
  <c r="O912" i="6"/>
  <c r="AQ917" i="6"/>
  <c r="AF917" i="6"/>
  <c r="Q918" i="6"/>
  <c r="P920" i="6"/>
  <c r="AL920" i="6"/>
  <c r="AM921" i="6"/>
  <c r="AB921" i="6"/>
  <c r="Q921" i="6"/>
  <c r="V924" i="6"/>
  <c r="AR924" i="6"/>
  <c r="AG924" i="6"/>
  <c r="P925" i="6"/>
  <c r="AL925" i="6"/>
  <c r="AA925" i="6"/>
  <c r="Z925" i="6"/>
  <c r="T938" i="6"/>
  <c r="AE938" i="6"/>
  <c r="AP938" i="6"/>
  <c r="AT939" i="6"/>
  <c r="X939" i="6"/>
  <c r="AI939" i="6"/>
  <c r="U944" i="6"/>
  <c r="AQ944" i="6"/>
  <c r="AH949" i="6"/>
  <c r="AS949" i="6"/>
  <c r="AT953" i="6"/>
  <c r="X953" i="6"/>
  <c r="P957" i="6"/>
  <c r="AL957" i="6"/>
  <c r="AN958" i="6"/>
  <c r="AC958" i="6"/>
  <c r="AQ959" i="6"/>
  <c r="Y965" i="6"/>
  <c r="AK970" i="6"/>
  <c r="Z970" i="6"/>
  <c r="AT988" i="6"/>
  <c r="X988" i="6"/>
  <c r="AI988" i="6"/>
  <c r="Q1007" i="6"/>
  <c r="AM1007" i="6"/>
  <c r="AB1007" i="6"/>
  <c r="AT1009" i="6"/>
  <c r="AI1009" i="6"/>
  <c r="Y1011" i="6"/>
  <c r="BF1011" i="6" s="1"/>
  <c r="AJ1011" i="6"/>
  <c r="Y1013" i="6"/>
  <c r="AJ1013" i="6"/>
  <c r="N1013" i="6"/>
  <c r="O935" i="6"/>
  <c r="AK935" i="6"/>
  <c r="AN936" i="6"/>
  <c r="AC936" i="6"/>
  <c r="R936" i="6"/>
  <c r="AI948" i="6"/>
  <c r="X948" i="6"/>
  <c r="AR948" i="6"/>
  <c r="O954" i="6"/>
  <c r="Z954" i="6"/>
  <c r="V954" i="6"/>
  <c r="AG962" i="6"/>
  <c r="V962" i="6"/>
  <c r="AS964" i="6"/>
  <c r="W964" i="6"/>
  <c r="O968" i="6"/>
  <c r="Z968" i="6"/>
  <c r="AS984" i="6"/>
  <c r="W984" i="6"/>
  <c r="Z991" i="6"/>
  <c r="AK991" i="6"/>
  <c r="N868" i="6"/>
  <c r="AE883" i="6"/>
  <c r="AD885" i="6"/>
  <c r="AC892" i="6"/>
  <c r="AI896" i="6"/>
  <c r="Q901" i="6"/>
  <c r="AB901" i="6"/>
  <c r="O902" i="6"/>
  <c r="T905" i="6"/>
  <c r="AP905" i="6"/>
  <c r="AE905" i="6"/>
  <c r="AQ916" i="6"/>
  <c r="AP922" i="6"/>
  <c r="T922" i="6"/>
  <c r="AE922" i="6"/>
  <c r="AT932" i="6"/>
  <c r="X932" i="6"/>
  <c r="AI932" i="6"/>
  <c r="V934" i="6"/>
  <c r="AR934" i="6"/>
  <c r="AG937" i="6"/>
  <c r="AQ943" i="6"/>
  <c r="U943" i="6"/>
  <c r="AK950" i="6"/>
  <c r="AQ955" i="6"/>
  <c r="AF955" i="6"/>
  <c r="O960" i="6"/>
  <c r="Z960" i="6"/>
  <c r="U963" i="6"/>
  <c r="AF963" i="6"/>
  <c r="AJ971" i="6"/>
  <c r="Y971" i="6"/>
  <c r="O971" i="6"/>
  <c r="AC982" i="6"/>
  <c r="R982" i="6"/>
  <c r="AG983" i="6"/>
  <c r="V983" i="6"/>
  <c r="AR983" i="6"/>
  <c r="X984" i="6"/>
  <c r="AI984" i="6"/>
  <c r="AT984" i="6"/>
  <c r="AA991" i="6"/>
  <c r="AL991" i="6"/>
  <c r="P991" i="6"/>
  <c r="AD1007" i="6"/>
  <c r="S1007" i="6"/>
  <c r="AO1007" i="6"/>
  <c r="X1009" i="6"/>
  <c r="AA877" i="6"/>
  <c r="AH880" i="6"/>
  <c r="AI882" i="6"/>
  <c r="AC887" i="6"/>
  <c r="AB888" i="6"/>
  <c r="Q888" i="6"/>
  <c r="V892" i="6"/>
  <c r="AG892" i="6"/>
  <c r="Y901" i="6"/>
  <c r="AS904" i="6"/>
  <c r="W904" i="6"/>
  <c r="AF905" i="6"/>
  <c r="Z920" i="6"/>
  <c r="N927" i="6"/>
  <c r="Y927" i="6"/>
  <c r="AB933" i="6"/>
  <c r="Q933" i="6"/>
  <c r="W934" i="6"/>
  <c r="AS934" i="6"/>
  <c r="AH934" i="6"/>
  <c r="AN940" i="6"/>
  <c r="R940" i="6"/>
  <c r="V943" i="6"/>
  <c r="AR943" i="6"/>
  <c r="AF946" i="6"/>
  <c r="U946" i="6"/>
  <c r="Z953" i="6"/>
  <c r="O953" i="6"/>
  <c r="AG954" i="6"/>
  <c r="AJ958" i="6"/>
  <c r="AH959" i="6"/>
  <c r="W959" i="6"/>
  <c r="AS959" i="6"/>
  <c r="X960" i="6"/>
  <c r="X962" i="6"/>
  <c r="AI962" i="6"/>
  <c r="AT962" i="6"/>
  <c r="AJ965" i="6"/>
  <c r="AH967" i="6"/>
  <c r="AS967" i="6"/>
  <c r="W967" i="6"/>
  <c r="AB968" i="6"/>
  <c r="AM968" i="6"/>
  <c r="AK968" i="6"/>
  <c r="T971" i="6"/>
  <c r="AL972" i="6"/>
  <c r="AT974" i="6"/>
  <c r="N980" i="6"/>
  <c r="AJ980" i="6"/>
  <c r="Y980" i="6"/>
  <c r="AF981" i="6"/>
  <c r="AO982" i="6"/>
  <c r="S982" i="6"/>
  <c r="R985" i="6"/>
  <c r="AC985" i="6"/>
  <c r="AN985" i="6"/>
  <c r="U997" i="6"/>
  <c r="AQ997" i="6"/>
  <c r="AF997" i="6"/>
  <c r="P926" i="6"/>
  <c r="AA926" i="6"/>
  <c r="U926" i="6"/>
  <c r="AH932" i="6"/>
  <c r="W932" i="6"/>
  <c r="AD950" i="6"/>
  <c r="AT954" i="6"/>
  <c r="N956" i="6"/>
  <c r="AJ956" i="6"/>
  <c r="S956" i="6"/>
  <c r="AQ969" i="6"/>
  <c r="AT970" i="6"/>
  <c r="AI970" i="6"/>
  <c r="AP972" i="6"/>
  <c r="AE972" i="6"/>
  <c r="Z976" i="6"/>
  <c r="AK976" i="6"/>
  <c r="AI979" i="6"/>
  <c r="X979" i="6"/>
  <c r="AO985" i="6"/>
  <c r="AD985" i="6"/>
  <c r="S985" i="6"/>
  <c r="AO986" i="6"/>
  <c r="S986" i="6"/>
  <c r="R1007" i="6"/>
  <c r="AN1007" i="6"/>
  <c r="X1011" i="6"/>
  <c r="AT1011" i="6"/>
  <c r="AQ904" i="6"/>
  <c r="O905" i="6"/>
  <c r="AK905" i="6"/>
  <c r="AM910" i="6"/>
  <c r="P913" i="6"/>
  <c r="AL919" i="6"/>
  <c r="O922" i="6"/>
  <c r="AS923" i="6"/>
  <c r="AG929" i="6"/>
  <c r="O934" i="6"/>
  <c r="AJ935" i="6"/>
  <c r="O940" i="6"/>
  <c r="AC946" i="6"/>
  <c r="R947" i="6"/>
  <c r="AN947" i="6"/>
  <c r="AC947" i="6"/>
  <c r="AQ949" i="6"/>
  <c r="AO950" i="6"/>
  <c r="AD957" i="6"/>
  <c r="AO957" i="6"/>
  <c r="X970" i="6"/>
  <c r="W981" i="6"/>
  <c r="AS981" i="6"/>
  <c r="AH986" i="6"/>
  <c r="W986" i="6"/>
  <c r="V992" i="6"/>
  <c r="AR992" i="6"/>
  <c r="AG992" i="6"/>
  <c r="Q997" i="6"/>
  <c r="AM997" i="6"/>
  <c r="N999" i="6"/>
  <c r="AK1013" i="6"/>
  <c r="Z1013" i="6"/>
  <c r="AF926" i="6"/>
  <c r="S931" i="6"/>
  <c r="AD931" i="6"/>
  <c r="Y934" i="6"/>
  <c r="N934" i="6"/>
  <c r="AD941" i="6"/>
  <c r="AH946" i="6"/>
  <c r="AS946" i="6"/>
  <c r="W946" i="6"/>
  <c r="R955" i="6"/>
  <c r="AN955" i="6"/>
  <c r="AD956" i="6"/>
  <c r="Z964" i="6"/>
  <c r="Q965" i="6"/>
  <c r="AM965" i="6"/>
  <c r="AB965" i="6"/>
  <c r="AB970" i="6"/>
  <c r="AM970" i="6"/>
  <c r="AG971" i="6"/>
  <c r="V971" i="6"/>
  <c r="AR971" i="6"/>
  <c r="AK975" i="6"/>
  <c r="Z975" i="6"/>
  <c r="AS980" i="6"/>
  <c r="N903" i="6"/>
  <c r="AG907" i="6"/>
  <c r="AC923" i="6"/>
  <c r="AT929" i="6"/>
  <c r="X929" i="6"/>
  <c r="AS932" i="6"/>
  <c r="V936" i="6"/>
  <c r="AR936" i="6"/>
  <c r="AG936" i="6"/>
  <c r="AC937" i="6"/>
  <c r="AE941" i="6"/>
  <c r="AK951" i="6"/>
  <c r="AE953" i="6"/>
  <c r="S955" i="6"/>
  <c r="AO955" i="6"/>
  <c r="AE958" i="6"/>
  <c r="S960" i="6"/>
  <c r="AD960" i="6"/>
  <c r="AO960" i="6"/>
  <c r="AD961" i="6"/>
  <c r="AN970" i="6"/>
  <c r="AC970" i="6"/>
  <c r="AQ976" i="6"/>
  <c r="U976" i="6"/>
  <c r="V977" i="6"/>
  <c r="AR977" i="6"/>
  <c r="AG977" i="6"/>
  <c r="AR989" i="6"/>
  <c r="AG989" i="6"/>
  <c r="AP1004" i="6"/>
  <c r="AE1004" i="6"/>
  <c r="AD1009" i="6"/>
  <c r="AO1009" i="6"/>
  <c r="S1009" i="6"/>
  <c r="AG911" i="6"/>
  <c r="T927" i="6"/>
  <c r="AP927" i="6"/>
  <c r="AE927" i="6"/>
  <c r="AD937" i="6"/>
  <c r="AN939" i="6"/>
  <c r="AC939" i="6"/>
  <c r="T944" i="6"/>
  <c r="U948" i="6"/>
  <c r="AF948" i="6"/>
  <c r="V957" i="6"/>
  <c r="AG957" i="6"/>
  <c r="AG958" i="6"/>
  <c r="T972" i="6"/>
  <c r="AG975" i="6"/>
  <c r="S979" i="6"/>
  <c r="AO979" i="6"/>
  <c r="AD979" i="6"/>
  <c r="AT979" i="6"/>
  <c r="T983" i="6"/>
  <c r="AE983" i="6"/>
  <c r="AQ988" i="6"/>
  <c r="U988" i="6"/>
  <c r="N995" i="6"/>
  <c r="AU995" i="6" s="1"/>
  <c r="AJ995" i="6"/>
  <c r="AP997" i="6"/>
  <c r="T997" i="6"/>
  <c r="AL999" i="6"/>
  <c r="AA999" i="6"/>
  <c r="U1004" i="6"/>
  <c r="AQ1004" i="6"/>
  <c r="AF1004" i="6"/>
  <c r="AM1005" i="6"/>
  <c r="AB1005" i="6"/>
  <c r="AJ1010" i="6"/>
  <c r="Y1010" i="6"/>
  <c r="BF1010" i="6" s="1"/>
  <c r="P970" i="6"/>
  <c r="AA970" i="6"/>
  <c r="W970" i="6"/>
  <c r="AF978" i="6"/>
  <c r="AN983" i="6"/>
  <c r="AM987" i="6"/>
  <c r="AL990" i="6"/>
  <c r="P990" i="6"/>
  <c r="AC1001" i="6"/>
  <c r="AN1001" i="6"/>
  <c r="R1001" i="6"/>
  <c r="AP1007" i="6"/>
  <c r="T1007" i="6"/>
  <c r="R1008" i="6"/>
  <c r="AS1009" i="6"/>
  <c r="W1009" i="6"/>
  <c r="P963" i="6"/>
  <c r="O965" i="6"/>
  <c r="AO973" i="6"/>
  <c r="S973" i="6"/>
  <c r="R976" i="6"/>
  <c r="R983" i="6"/>
  <c r="P985" i="6"/>
  <c r="AM991" i="6"/>
  <c r="P994" i="6"/>
  <c r="AL994" i="6"/>
  <c r="AL995" i="6"/>
  <c r="AB998" i="6"/>
  <c r="Q998" i="6"/>
  <c r="AM998" i="6"/>
  <c r="AI1002" i="6"/>
  <c r="X1002" i="6"/>
  <c r="AT1002" i="6"/>
  <c r="W1006" i="6"/>
  <c r="AS1006" i="6"/>
  <c r="S1010" i="6"/>
  <c r="AD1010" i="6"/>
  <c r="AG972" i="6"/>
  <c r="O979" i="6"/>
  <c r="AK979" i="6"/>
  <c r="Y984" i="6"/>
  <c r="AJ984" i="6"/>
  <c r="N984" i="6"/>
  <c r="O985" i="6"/>
  <c r="Z985" i="6"/>
  <c r="AK987" i="6"/>
  <c r="Z987" i="6"/>
  <c r="AM989" i="6"/>
  <c r="Q989" i="6"/>
  <c r="AT992" i="6"/>
  <c r="X992" i="6"/>
  <c r="V996" i="6"/>
  <c r="AR996" i="6"/>
  <c r="AR1000" i="6"/>
  <c r="V1000" i="6"/>
  <c r="X1006" i="6"/>
  <c r="AT1006" i="6"/>
  <c r="U965" i="6"/>
  <c r="AD967" i="6"/>
  <c r="S967" i="6"/>
  <c r="AO967" i="6"/>
  <c r="AL970" i="6"/>
  <c r="AH972" i="6"/>
  <c r="U973" i="6"/>
  <c r="AQ973" i="6"/>
  <c r="AD975" i="6"/>
  <c r="O978" i="6"/>
  <c r="AK978" i="6"/>
  <c r="U978" i="6"/>
  <c r="Z979" i="6"/>
  <c r="N992" i="6"/>
  <c r="AN994" i="6"/>
  <c r="R994" i="6"/>
  <c r="AC994" i="6"/>
  <c r="W1000" i="6"/>
  <c r="AS1000" i="6"/>
  <c r="AN1004" i="6"/>
  <c r="R1004" i="6"/>
  <c r="AB1008" i="6"/>
  <c r="AK1010" i="6"/>
  <c r="AG1011" i="6"/>
  <c r="V1011" i="6"/>
  <c r="AR1011" i="6"/>
  <c r="R1013" i="6"/>
  <c r="AC1013" i="6"/>
  <c r="AT972" i="6"/>
  <c r="X972" i="6"/>
  <c r="AI972" i="6"/>
  <c r="Q982" i="6"/>
  <c r="AM982" i="6"/>
  <c r="AL984" i="6"/>
  <c r="P984" i="6"/>
  <c r="S989" i="6"/>
  <c r="AO989" i="6"/>
  <c r="AI991" i="6"/>
  <c r="X991" i="6"/>
  <c r="AE998" i="6"/>
  <c r="AP998" i="6"/>
  <c r="S1004" i="6"/>
  <c r="AO1004" i="6"/>
  <c r="T1008" i="6"/>
  <c r="AE1008" i="6"/>
  <c r="AM972" i="6"/>
  <c r="AS983" i="6"/>
  <c r="AT985" i="6"/>
  <c r="S988" i="6"/>
  <c r="T992" i="6"/>
  <c r="AK993" i="6"/>
  <c r="AH994" i="6"/>
  <c r="AL997" i="6"/>
  <c r="P1003" i="6"/>
  <c r="Q1009" i="6"/>
  <c r="N1012" i="6"/>
  <c r="AL1012" i="6"/>
  <c r="O1007" i="6"/>
  <c r="O973" i="6"/>
  <c r="O982" i="6"/>
  <c r="P986" i="6"/>
  <c r="O989" i="6"/>
  <c r="AF991" i="6"/>
  <c r="AC1000" i="6"/>
  <c r="O1001" i="6"/>
  <c r="AC1002" i="6"/>
  <c r="AS994" i="6"/>
  <c r="AB996" i="6"/>
  <c r="AE1000" i="6"/>
  <c r="AE1011" i="6"/>
  <c r="CB68" i="6"/>
  <c r="AV68" i="6"/>
  <c r="CM14" i="6"/>
  <c r="BG14" i="6"/>
  <c r="CM22" i="6"/>
  <c r="BG22" i="6"/>
  <c r="CM80" i="6"/>
  <c r="CM38" i="6"/>
  <c r="CM133" i="6"/>
  <c r="BG133" i="6"/>
  <c r="AI61" i="6"/>
  <c r="X61" i="6"/>
  <c r="AT61" i="6"/>
  <c r="AC70" i="6"/>
  <c r="R70" i="6"/>
  <c r="BG74" i="6"/>
  <c r="CM74" i="6"/>
  <c r="X84" i="6"/>
  <c r="AI84" i="6"/>
  <c r="AT84" i="6"/>
  <c r="CB86" i="6"/>
  <c r="AV86" i="6"/>
  <c r="AR98" i="6"/>
  <c r="AG98" i="6"/>
  <c r="V98" i="6"/>
  <c r="AV124" i="6"/>
  <c r="CN127" i="6"/>
  <c r="BH127" i="6"/>
  <c r="AS166" i="6"/>
  <c r="W166" i="6"/>
  <c r="AH166" i="6"/>
  <c r="Y172" i="6"/>
  <c r="AJ172" i="6"/>
  <c r="P176" i="6"/>
  <c r="AA176" i="6"/>
  <c r="S252" i="6"/>
  <c r="AO252" i="6"/>
  <c r="AD252" i="6"/>
  <c r="CB276" i="6"/>
  <c r="AE422" i="6"/>
  <c r="AP422" i="6"/>
  <c r="T422" i="6"/>
  <c r="AI18" i="6"/>
  <c r="AT18" i="6"/>
  <c r="X18" i="6"/>
  <c r="AL33" i="6"/>
  <c r="AA33" i="6"/>
  <c r="P33" i="6"/>
  <c r="AI41" i="6"/>
  <c r="X41" i="6"/>
  <c r="AI66" i="6"/>
  <c r="X66" i="6"/>
  <c r="AT66" i="6"/>
  <c r="T74" i="6"/>
  <c r="AE74" i="6"/>
  <c r="AP74" i="6"/>
  <c r="N93" i="6"/>
  <c r="Y93" i="6"/>
  <c r="BF93" i="6" s="1"/>
  <c r="AJ93" i="6"/>
  <c r="AS98" i="6"/>
  <c r="AH98" i="6"/>
  <c r="W98" i="6"/>
  <c r="AQ99" i="6"/>
  <c r="U99" i="6"/>
  <c r="AF99" i="6"/>
  <c r="CB106" i="6"/>
  <c r="O113" i="6"/>
  <c r="AV113" i="6" s="1"/>
  <c r="AK113" i="6"/>
  <c r="Z113" i="6"/>
  <c r="O132" i="6"/>
  <c r="Z132" i="6"/>
  <c r="AO151" i="6"/>
  <c r="AD151" i="6"/>
  <c r="S151" i="6"/>
  <c r="AG210" i="6"/>
  <c r="V210" i="6"/>
  <c r="AR210" i="6"/>
  <c r="AK239" i="6"/>
  <c r="Z239" i="6"/>
  <c r="O239" i="6"/>
  <c r="AE252" i="6"/>
  <c r="T252" i="6"/>
  <c r="AP252" i="6"/>
  <c r="AK264" i="6"/>
  <c r="Z264" i="6"/>
  <c r="AQ422" i="6"/>
  <c r="AF422" i="6"/>
  <c r="U422" i="6"/>
  <c r="AI44" i="6"/>
  <c r="AT44" i="6"/>
  <c r="X44" i="6"/>
  <c r="AN70" i="6"/>
  <c r="AF102" i="6"/>
  <c r="AQ102" i="6"/>
  <c r="U102" i="6"/>
  <c r="CM129" i="6"/>
  <c r="AV150" i="6"/>
  <c r="CB150" i="6"/>
  <c r="AN151" i="6"/>
  <c r="R151" i="6"/>
  <c r="AC151" i="6"/>
  <c r="Y264" i="6"/>
  <c r="BF264" i="6" s="1"/>
  <c r="AJ264" i="6"/>
  <c r="N264" i="6"/>
  <c r="O276" i="6"/>
  <c r="AV276" i="6" s="1"/>
  <c r="AK276" i="6"/>
  <c r="Z276" i="6"/>
  <c r="AC22" i="6"/>
  <c r="R22" i="6"/>
  <c r="AN22" i="6"/>
  <c r="T24" i="6"/>
  <c r="AE24" i="6"/>
  <c r="AP24" i="6"/>
  <c r="Z37" i="6"/>
  <c r="AK37" i="6"/>
  <c r="O37" i="6"/>
  <c r="AE75" i="6"/>
  <c r="AP75" i="6"/>
  <c r="T75" i="6"/>
  <c r="CB84" i="6"/>
  <c r="AV84" i="6"/>
  <c r="S21" i="6"/>
  <c r="AD21" i="6"/>
  <c r="AO21" i="6"/>
  <c r="R23" i="6"/>
  <c r="AC23" i="6"/>
  <c r="AN23" i="6"/>
  <c r="AB33" i="6"/>
  <c r="AM33" i="6"/>
  <c r="Q33" i="6"/>
  <c r="AL37" i="6"/>
  <c r="AA37" i="6"/>
  <c r="P37" i="6"/>
  <c r="AS50" i="6"/>
  <c r="W50" i="6"/>
  <c r="AH50" i="6"/>
  <c r="W51" i="6"/>
  <c r="AS51" i="6"/>
  <c r="W60" i="6"/>
  <c r="AS60" i="6"/>
  <c r="AH60" i="6"/>
  <c r="N69" i="6"/>
  <c r="AU69" i="6" s="1"/>
  <c r="Y69" i="6"/>
  <c r="BF69" i="6" s="1"/>
  <c r="AJ69" i="6"/>
  <c r="AF74" i="6"/>
  <c r="AQ74" i="6"/>
  <c r="U74" i="6"/>
  <c r="AQ75" i="6"/>
  <c r="U75" i="6"/>
  <c r="CB80" i="6"/>
  <c r="AV80" i="6"/>
  <c r="CM82" i="6"/>
  <c r="AA113" i="6"/>
  <c r="P113" i="6"/>
  <c r="AL113" i="6"/>
  <c r="AL132" i="6"/>
  <c r="AA132" i="6"/>
  <c r="P132" i="6"/>
  <c r="W135" i="6"/>
  <c r="AH135" i="6"/>
  <c r="AS135" i="6"/>
  <c r="V159" i="6"/>
  <c r="AG159" i="6"/>
  <c r="AR159" i="6"/>
  <c r="O179" i="6"/>
  <c r="AK179" i="6"/>
  <c r="Z179" i="6"/>
  <c r="V185" i="6"/>
  <c r="AG185" i="6"/>
  <c r="V191" i="6"/>
  <c r="AG191" i="6"/>
  <c r="AA239" i="6"/>
  <c r="AL239" i="6"/>
  <c r="CB244" i="6"/>
  <c r="AB254" i="6"/>
  <c r="AM254" i="6"/>
  <c r="Q254" i="6"/>
  <c r="V257" i="6"/>
  <c r="AR257" i="6"/>
  <c r="AG257" i="6"/>
  <c r="AL264" i="6"/>
  <c r="AA264" i="6"/>
  <c r="AH302" i="6"/>
  <c r="W302" i="6"/>
  <c r="AS302" i="6"/>
  <c r="CM340" i="6"/>
  <c r="W43" i="6"/>
  <c r="AH43" i="6"/>
  <c r="AS43" i="6"/>
  <c r="AJ62" i="6"/>
  <c r="Y62" i="6"/>
  <c r="BF62" i="6" s="1"/>
  <c r="AE99" i="6"/>
  <c r="AP99" i="6"/>
  <c r="T99" i="6"/>
  <c r="BG23" i="6"/>
  <c r="CM23" i="6"/>
  <c r="BG21" i="6"/>
  <c r="CM21" i="6"/>
  <c r="AF24" i="6"/>
  <c r="AQ24" i="6"/>
  <c r="U24" i="6"/>
  <c r="AI25" i="6"/>
  <c r="AT25" i="6"/>
  <c r="X25" i="6"/>
  <c r="O28" i="6"/>
  <c r="AV28" i="6" s="1"/>
  <c r="Z28" i="6"/>
  <c r="AK28" i="6"/>
  <c r="Q14" i="6"/>
  <c r="AB14" i="6"/>
  <c r="AM14" i="6"/>
  <c r="AM15" i="6"/>
  <c r="Q15" i="6"/>
  <c r="AJ18" i="6"/>
  <c r="Y18" i="6"/>
  <c r="BF18" i="6" s="1"/>
  <c r="T22" i="6"/>
  <c r="AE22" i="6"/>
  <c r="S23" i="6"/>
  <c r="AD23" i="6"/>
  <c r="AO23" i="6"/>
  <c r="AR24" i="6"/>
  <c r="AG24" i="6"/>
  <c r="V24" i="6"/>
  <c r="AN33" i="6"/>
  <c r="AC33" i="6"/>
  <c r="R33" i="6"/>
  <c r="AV34" i="6"/>
  <c r="AM37" i="6"/>
  <c r="AB37" i="6"/>
  <c r="CM39" i="6"/>
  <c r="CM46" i="6"/>
  <c r="BG46" i="6"/>
  <c r="AD49" i="6"/>
  <c r="AO49" i="6"/>
  <c r="S49" i="6"/>
  <c r="AN57" i="6"/>
  <c r="AC57" i="6"/>
  <c r="R57" i="6"/>
  <c r="AR74" i="6"/>
  <c r="V74" i="6"/>
  <c r="AG74" i="6"/>
  <c r="W99" i="6"/>
  <c r="AS99" i="6"/>
  <c r="O105" i="6"/>
  <c r="Z106" i="6"/>
  <c r="AK106" i="6"/>
  <c r="O106" i="6"/>
  <c r="AV106" i="6" s="1"/>
  <c r="AM113" i="6"/>
  <c r="AB113" i="6"/>
  <c r="Q113" i="6"/>
  <c r="O131" i="6"/>
  <c r="Z131" i="6"/>
  <c r="BG131" i="6" s="1"/>
  <c r="AK131" i="6"/>
  <c r="AT135" i="6"/>
  <c r="X135" i="6"/>
  <c r="AJ140" i="6"/>
  <c r="Y140" i="6"/>
  <c r="BF140" i="6" s="1"/>
  <c r="N140" i="6"/>
  <c r="AC145" i="6"/>
  <c r="AN145" i="6"/>
  <c r="R145" i="6"/>
  <c r="Z160" i="6"/>
  <c r="AK160" i="6"/>
  <c r="O160" i="6"/>
  <c r="AV160" i="6" s="1"/>
  <c r="AA179" i="6"/>
  <c r="P179" i="6"/>
  <c r="AL179" i="6"/>
  <c r="CM284" i="6"/>
  <c r="BG284" i="6"/>
  <c r="R418" i="6"/>
  <c r="AN418" i="6"/>
  <c r="Z603" i="6"/>
  <c r="AK603" i="6"/>
  <c r="O603" i="6"/>
  <c r="AI68" i="6"/>
  <c r="AT68" i="6"/>
  <c r="X68" i="6"/>
  <c r="Q96" i="6"/>
  <c r="AB96" i="6"/>
  <c r="AM96" i="6"/>
  <c r="Y120" i="6"/>
  <c r="AJ120" i="6"/>
  <c r="N120" i="6"/>
  <c r="AU120" i="6" s="1"/>
  <c r="AB15" i="6"/>
  <c r="CB16" i="6"/>
  <c r="N31" i="6"/>
  <c r="Y31" i="6"/>
  <c r="BF31" i="6" s="1"/>
  <c r="AJ31" i="6"/>
  <c r="AF48" i="6"/>
  <c r="AQ48" i="6"/>
  <c r="U48" i="6"/>
  <c r="R73" i="6"/>
  <c r="AC73" i="6"/>
  <c r="AN73" i="6"/>
  <c r="T78" i="6"/>
  <c r="AP78" i="6"/>
  <c r="AE78" i="6"/>
  <c r="CM89" i="6"/>
  <c r="AC96" i="6"/>
  <c r="R96" i="6"/>
  <c r="AN96" i="6"/>
  <c r="AF97" i="6"/>
  <c r="AQ97" i="6"/>
  <c r="U97" i="6"/>
  <c r="AJ110" i="6"/>
  <c r="N110" i="6"/>
  <c r="Y110" i="6"/>
  <c r="BF110" i="6" s="1"/>
  <c r="BG121" i="6"/>
  <c r="CM121" i="6"/>
  <c r="AN126" i="6"/>
  <c r="R126" i="6"/>
  <c r="AH127" i="6"/>
  <c r="AS127" i="6"/>
  <c r="W127" i="6"/>
  <c r="AO137" i="6"/>
  <c r="AD137" i="6"/>
  <c r="S137" i="6"/>
  <c r="BG142" i="6"/>
  <c r="T153" i="6"/>
  <c r="AE153" i="6"/>
  <c r="AP153" i="6"/>
  <c r="Z186" i="6"/>
  <c r="AK186" i="6"/>
  <c r="O186" i="6"/>
  <c r="AS188" i="6"/>
  <c r="W188" i="6"/>
  <c r="AH188" i="6"/>
  <c r="Q378" i="6"/>
  <c r="AM378" i="6"/>
  <c r="AB378" i="6"/>
  <c r="BG24" i="6"/>
  <c r="CM24" i="6"/>
  <c r="Z67" i="6"/>
  <c r="AK67" i="6"/>
  <c r="W84" i="6"/>
  <c r="AH84" i="6"/>
  <c r="AS84" i="6"/>
  <c r="AI85" i="6"/>
  <c r="X85" i="6"/>
  <c r="AT85" i="6"/>
  <c r="T102" i="6"/>
  <c r="AP102" i="6"/>
  <c r="AE102" i="6"/>
  <c r="CB143" i="6"/>
  <c r="X150" i="6"/>
  <c r="AI150" i="6"/>
  <c r="AT150" i="6"/>
  <c r="CB172" i="6"/>
  <c r="AV172" i="6"/>
  <c r="CM202" i="6"/>
  <c r="AJ202" i="6"/>
  <c r="Y230" i="6"/>
  <c r="AJ230" i="6"/>
  <c r="N230" i="6"/>
  <c r="AN267" i="6"/>
  <c r="AC267" i="6"/>
  <c r="R267" i="6"/>
  <c r="N290" i="6"/>
  <c r="AU290" i="6" s="1"/>
  <c r="Y290" i="6"/>
  <c r="AJ290" i="6"/>
  <c r="P331" i="6"/>
  <c r="AA331" i="6"/>
  <c r="AL331" i="6"/>
  <c r="AE23" i="6"/>
  <c r="T23" i="6"/>
  <c r="AP23" i="6"/>
  <c r="CM48" i="6"/>
  <c r="AO57" i="6"/>
  <c r="AD57" i="6"/>
  <c r="S57" i="6"/>
  <c r="AI59" i="6"/>
  <c r="X59" i="6"/>
  <c r="AT59" i="6"/>
  <c r="BG73" i="6"/>
  <c r="CM73" i="6"/>
  <c r="Z80" i="6"/>
  <c r="BG80" i="6" s="1"/>
  <c r="AK80" i="6"/>
  <c r="AD97" i="6"/>
  <c r="S97" i="6"/>
  <c r="AO97" i="6"/>
  <c r="Y104" i="6"/>
  <c r="BF104" i="6" s="1"/>
  <c r="N104" i="6"/>
  <c r="AU104" i="6" s="1"/>
  <c r="N105" i="6"/>
  <c r="Y105" i="6"/>
  <c r="BF105" i="6" s="1"/>
  <c r="AC113" i="6"/>
  <c r="AN113" i="6"/>
  <c r="AF127" i="6"/>
  <c r="AQ127" i="6"/>
  <c r="U127" i="6"/>
  <c r="AK140" i="6"/>
  <c r="Z140" i="6"/>
  <c r="AL160" i="6"/>
  <c r="P160" i="6"/>
  <c r="AA160" i="6"/>
  <c r="T163" i="6"/>
  <c r="AE163" i="6"/>
  <c r="AP163" i="6"/>
  <c r="AS164" i="6"/>
  <c r="W164" i="6"/>
  <c r="AH164" i="6"/>
  <c r="X185" i="6"/>
  <c r="AI185" i="6"/>
  <c r="CM196" i="6"/>
  <c r="P227" i="6"/>
  <c r="AL227" i="6"/>
  <c r="AA227" i="6"/>
  <c r="Y237" i="6"/>
  <c r="N237" i="6"/>
  <c r="AU237" i="6" s="1"/>
  <c r="Q413" i="6"/>
  <c r="AB413" i="6"/>
  <c r="AM413" i="6"/>
  <c r="S418" i="6"/>
  <c r="AD418" i="6"/>
  <c r="AO418" i="6"/>
  <c r="AF437" i="6"/>
  <c r="AQ437" i="6"/>
  <c r="U437" i="6"/>
  <c r="CB459" i="6"/>
  <c r="AV459" i="6"/>
  <c r="D63" i="3"/>
  <c r="C65" i="3"/>
  <c r="C67" i="3"/>
  <c r="CM16" i="6"/>
  <c r="BG16" i="6"/>
  <c r="AF23" i="6"/>
  <c r="AQ23" i="6"/>
  <c r="U23" i="6"/>
  <c r="AC32" i="6"/>
  <c r="AN32" i="6"/>
  <c r="R32" i="6"/>
  <c r="CM32" i="6"/>
  <c r="CB36" i="6"/>
  <c r="AV36" i="6"/>
  <c r="AE47" i="6"/>
  <c r="AP47" i="6"/>
  <c r="T47" i="6"/>
  <c r="T48" i="6"/>
  <c r="AE48" i="6"/>
  <c r="AP48" i="6"/>
  <c r="AF49" i="6"/>
  <c r="AQ49" i="6"/>
  <c r="U49" i="6"/>
  <c r="AP57" i="6"/>
  <c r="AE57" i="6"/>
  <c r="T57" i="6"/>
  <c r="Q73" i="6"/>
  <c r="AM73" i="6"/>
  <c r="N81" i="6"/>
  <c r="AU81" i="6" s="1"/>
  <c r="Y81" i="6"/>
  <c r="BF81" i="6" s="1"/>
  <c r="AE97" i="6"/>
  <c r="T97" i="6"/>
  <c r="AP97" i="6"/>
  <c r="Z104" i="6"/>
  <c r="AK104" i="6"/>
  <c r="AJ104" i="6"/>
  <c r="AC137" i="6"/>
  <c r="AN137" i="6"/>
  <c r="R137" i="6"/>
  <c r="AT139" i="6"/>
  <c r="X139" i="6"/>
  <c r="AI139" i="6"/>
  <c r="U163" i="6"/>
  <c r="AF163" i="6"/>
  <c r="X164" i="6"/>
  <c r="AI164" i="6"/>
  <c r="AT164" i="6"/>
  <c r="Z192" i="6"/>
  <c r="O192" i="6"/>
  <c r="AK192" i="6"/>
  <c r="X205" i="6"/>
  <c r="AT205" i="6"/>
  <c r="AI205" i="6"/>
  <c r="AQ236" i="6"/>
  <c r="U236" i="6"/>
  <c r="AF236" i="6"/>
  <c r="AB326" i="6"/>
  <c r="AM326" i="6"/>
  <c r="Q326" i="6"/>
  <c r="AC407" i="6"/>
  <c r="AN407" i="6"/>
  <c r="R407" i="6"/>
  <c r="Z31" i="6"/>
  <c r="O31" i="6"/>
  <c r="AK31" i="6"/>
  <c r="AC56" i="6"/>
  <c r="AN56" i="6"/>
  <c r="R56" i="6"/>
  <c r="Y68" i="6"/>
  <c r="BF68" i="6" s="1"/>
  <c r="AJ68" i="6"/>
  <c r="AF78" i="6"/>
  <c r="AQ78" i="6"/>
  <c r="U78" i="6"/>
  <c r="CM88" i="6"/>
  <c r="BG88" i="6"/>
  <c r="Y92" i="6"/>
  <c r="BF92" i="6" s="1"/>
  <c r="N92" i="6"/>
  <c r="AU92" i="6" s="1"/>
  <c r="AJ92" i="6"/>
  <c r="Q104" i="6"/>
  <c r="AM104" i="6"/>
  <c r="AB104" i="6"/>
  <c r="AC116" i="6"/>
  <c r="AN116" i="6"/>
  <c r="R116" i="6"/>
  <c r="AO126" i="6"/>
  <c r="AD126" i="6"/>
  <c r="S126" i="6"/>
  <c r="X127" i="6"/>
  <c r="AI127" i="6"/>
  <c r="AT127" i="6"/>
  <c r="CC136" i="6"/>
  <c r="AC147" i="6"/>
  <c r="AN147" i="6"/>
  <c r="R147" i="6"/>
  <c r="AF153" i="6"/>
  <c r="AQ153" i="6"/>
  <c r="U153" i="6"/>
  <c r="AG154" i="6"/>
  <c r="V154" i="6"/>
  <c r="AR154" i="6"/>
  <c r="CM157" i="6"/>
  <c r="AJ164" i="6"/>
  <c r="Y164" i="6"/>
  <c r="BF164" i="6" s="1"/>
  <c r="AC171" i="6"/>
  <c r="AN171" i="6"/>
  <c r="R171" i="6"/>
  <c r="CM171" i="6"/>
  <c r="AV175" i="6"/>
  <c r="CB175" i="6"/>
  <c r="AO183" i="6"/>
  <c r="S183" i="6"/>
  <c r="AD183" i="6"/>
  <c r="AH236" i="6"/>
  <c r="W236" i="6"/>
  <c r="AS236" i="6"/>
  <c r="X246" i="6"/>
  <c r="AI246" i="6"/>
  <c r="AT246" i="6"/>
  <c r="AN378" i="6"/>
  <c r="AC378" i="6"/>
  <c r="R378" i="6"/>
  <c r="AF16" i="6"/>
  <c r="U16" i="6"/>
  <c r="AL31" i="6"/>
  <c r="AA31" i="6"/>
  <c r="P31" i="6"/>
  <c r="AF40" i="6"/>
  <c r="U40" i="6"/>
  <c r="AQ40" i="6"/>
  <c r="CM41" i="6"/>
  <c r="Z63" i="6"/>
  <c r="BG63" i="6" s="1"/>
  <c r="AK63" i="6"/>
  <c r="O63" i="6"/>
  <c r="CM64" i="6"/>
  <c r="BG64" i="6"/>
  <c r="Q72" i="6"/>
  <c r="AB72" i="6"/>
  <c r="N87" i="6"/>
  <c r="AJ87" i="6"/>
  <c r="Y87" i="6"/>
  <c r="BF87" i="6" s="1"/>
  <c r="O109" i="6"/>
  <c r="Z109" i="6"/>
  <c r="BG109" i="6" s="1"/>
  <c r="AK109" i="6"/>
  <c r="AD147" i="6"/>
  <c r="AO147" i="6"/>
  <c r="S147" i="6"/>
  <c r="Q152" i="6"/>
  <c r="AB152" i="6"/>
  <c r="AM152" i="6"/>
  <c r="AS154" i="6"/>
  <c r="W154" i="6"/>
  <c r="AH154" i="6"/>
  <c r="AD171" i="6"/>
  <c r="AO171" i="6"/>
  <c r="S171" i="6"/>
  <c r="AP183" i="6"/>
  <c r="T183" i="6"/>
  <c r="AE183" i="6"/>
  <c r="Q240" i="6"/>
  <c r="AM240" i="6"/>
  <c r="AB240" i="6"/>
  <c r="AE279" i="6"/>
  <c r="T279" i="6"/>
  <c r="AP279" i="6"/>
  <c r="S281" i="6"/>
  <c r="AO281" i="6"/>
  <c r="AD281" i="6"/>
  <c r="P295" i="6"/>
  <c r="AA295" i="6"/>
  <c r="AL295" i="6"/>
  <c r="W306" i="6"/>
  <c r="AH306" i="6"/>
  <c r="AS306" i="6"/>
  <c r="Q345" i="6"/>
  <c r="AB345" i="6"/>
  <c r="AM345" i="6"/>
  <c r="CN44" i="6"/>
  <c r="AS142" i="6"/>
  <c r="W142" i="6"/>
  <c r="AS143" i="6"/>
  <c r="AH143" i="6"/>
  <c r="W143" i="6"/>
  <c r="AP147" i="6"/>
  <c r="T147" i="6"/>
  <c r="AE147" i="6"/>
  <c r="AI154" i="6"/>
  <c r="AT154" i="6"/>
  <c r="X154" i="6"/>
  <c r="AF187" i="6"/>
  <c r="AQ187" i="6"/>
  <c r="U187" i="6"/>
  <c r="X202" i="6"/>
  <c r="AT202" i="6"/>
  <c r="AS221" i="6"/>
  <c r="W221" i="6"/>
  <c r="AH221" i="6"/>
  <c r="AA228" i="6"/>
  <c r="P228" i="6"/>
  <c r="AL228" i="6"/>
  <c r="AQ279" i="6"/>
  <c r="U279" i="6"/>
  <c r="AF279" i="6"/>
  <c r="AT312" i="6"/>
  <c r="AI312" i="6"/>
  <c r="X312" i="6"/>
  <c r="AC371" i="6"/>
  <c r="R371" i="6"/>
  <c r="AN371" i="6"/>
  <c r="AF25" i="6"/>
  <c r="AQ25" i="6"/>
  <c r="U25" i="6"/>
  <c r="T42" i="6"/>
  <c r="AP42" i="6"/>
  <c r="AE42" i="6"/>
  <c r="W61" i="6"/>
  <c r="AS61" i="6"/>
  <c r="CB62" i="6"/>
  <c r="AV62" i="6"/>
  <c r="BG75" i="6"/>
  <c r="CM75" i="6"/>
  <c r="X86" i="6"/>
  <c r="AI86" i="6"/>
  <c r="AT86" i="6"/>
  <c r="AD178" i="6"/>
  <c r="S178" i="6"/>
  <c r="AO178" i="6"/>
  <c r="AE534" i="6"/>
  <c r="AP534" i="6"/>
  <c r="T534" i="6"/>
  <c r="K29" i="5"/>
  <c r="CM15" i="6"/>
  <c r="Q32" i="6"/>
  <c r="AM32" i="6"/>
  <c r="AB32" i="6"/>
  <c r="AO33" i="6"/>
  <c r="AD33" i="6"/>
  <c r="S33" i="6"/>
  <c r="AE49" i="6"/>
  <c r="AP49" i="6"/>
  <c r="T49" i="6"/>
  <c r="CB60" i="6"/>
  <c r="AV60" i="6"/>
  <c r="CM90" i="6"/>
  <c r="BG90" i="6"/>
  <c r="AP119" i="6"/>
  <c r="T119" i="6"/>
  <c r="AE119" i="6"/>
  <c r="AD25" i="6"/>
  <c r="AO25" i="6"/>
  <c r="S25" i="6"/>
  <c r="W27" i="6"/>
  <c r="AS27" i="6"/>
  <c r="AH27" i="6"/>
  <c r="AR40" i="6"/>
  <c r="V40" i="6"/>
  <c r="AG40" i="6"/>
  <c r="AT41" i="6"/>
  <c r="Z55" i="6"/>
  <c r="O55" i="6"/>
  <c r="AK55" i="6"/>
  <c r="AL63" i="6"/>
  <c r="P63" i="6"/>
  <c r="AA63" i="6"/>
  <c r="O67" i="6"/>
  <c r="AC72" i="6"/>
  <c r="R72" i="6"/>
  <c r="AC77" i="6"/>
  <c r="AN77" i="6"/>
  <c r="R77" i="6"/>
  <c r="Z87" i="6"/>
  <c r="AK87" i="6"/>
  <c r="O87" i="6"/>
  <c r="R95" i="6"/>
  <c r="AC95" i="6"/>
  <c r="AN95" i="6"/>
  <c r="CM117" i="6"/>
  <c r="CM20" i="6"/>
  <c r="BG20" i="6"/>
  <c r="AE25" i="6"/>
  <c r="AP25" i="6"/>
  <c r="T25" i="6"/>
  <c r="U41" i="6"/>
  <c r="AF41" i="6"/>
  <c r="AQ41" i="6"/>
  <c r="AM63" i="6"/>
  <c r="AB63" i="6"/>
  <c r="Q63" i="6"/>
  <c r="N67" i="6"/>
  <c r="AJ67" i="6"/>
  <c r="Y67" i="6"/>
  <c r="BF67" i="6" s="1"/>
  <c r="W85" i="6"/>
  <c r="AS85" i="6"/>
  <c r="AL87" i="6"/>
  <c r="AA87" i="6"/>
  <c r="AR100" i="6"/>
  <c r="V100" i="6"/>
  <c r="AQ103" i="6"/>
  <c r="U103" i="6"/>
  <c r="AF103" i="6"/>
  <c r="X143" i="6"/>
  <c r="AI143" i="6"/>
  <c r="N202" i="6"/>
  <c r="AU202" i="6" s="1"/>
  <c r="AI202" i="6"/>
  <c r="CB238" i="6"/>
  <c r="AV238" i="6"/>
  <c r="CM259" i="6"/>
  <c r="Z452" i="6"/>
  <c r="O452" i="6"/>
  <c r="AK452" i="6"/>
  <c r="AR541" i="6"/>
  <c r="AG541" i="6"/>
  <c r="V541" i="6"/>
  <c r="C45" i="3"/>
  <c r="B10" i="6"/>
  <c r="W25" i="6"/>
  <c r="AS25" i="6"/>
  <c r="T32" i="6"/>
  <c r="AP32" i="6"/>
  <c r="AE32" i="6"/>
  <c r="AP33" i="6"/>
  <c r="AE33" i="6"/>
  <c r="W41" i="6"/>
  <c r="AH41" i="6"/>
  <c r="W49" i="6"/>
  <c r="AS49" i="6"/>
  <c r="O52" i="6"/>
  <c r="AV52" i="6" s="1"/>
  <c r="Z52" i="6"/>
  <c r="X60" i="6"/>
  <c r="AI60" i="6"/>
  <c r="AK62" i="6"/>
  <c r="Z62" i="6"/>
  <c r="CB64" i="6"/>
  <c r="AV64" i="6"/>
  <c r="CM65" i="6"/>
  <c r="R71" i="6"/>
  <c r="AC71" i="6"/>
  <c r="AD73" i="6"/>
  <c r="AO73" i="6"/>
  <c r="S73" i="6"/>
  <c r="AS74" i="6"/>
  <c r="AH74" i="6"/>
  <c r="N79" i="6"/>
  <c r="Y79" i="6"/>
  <c r="BF79" i="6" s="1"/>
  <c r="Q80" i="6"/>
  <c r="AM80" i="6"/>
  <c r="AB80" i="6"/>
  <c r="Z81" i="6"/>
  <c r="O81" i="6"/>
  <c r="Q82" i="6"/>
  <c r="AM82" i="6"/>
  <c r="AB82" i="6"/>
  <c r="N85" i="6"/>
  <c r="Y85" i="6"/>
  <c r="BF85" i="6" s="1"/>
  <c r="AJ85" i="6"/>
  <c r="AJ86" i="6"/>
  <c r="Y86" i="6"/>
  <c r="BF86" i="6" s="1"/>
  <c r="AM87" i="6"/>
  <c r="AB87" i="6"/>
  <c r="AL105" i="6"/>
  <c r="AA105" i="6"/>
  <c r="Q106" i="6"/>
  <c r="AM106" i="6"/>
  <c r="AB106" i="6"/>
  <c r="AM107" i="6"/>
  <c r="Q107" i="6"/>
  <c r="AO111" i="6"/>
  <c r="S111" i="6"/>
  <c r="R114" i="6"/>
  <c r="AC114" i="6"/>
  <c r="R121" i="6"/>
  <c r="AC121" i="6"/>
  <c r="Q128" i="6"/>
  <c r="AB128" i="6"/>
  <c r="AM128" i="6"/>
  <c r="AG129" i="6"/>
  <c r="V129" i="6"/>
  <c r="AR129" i="6"/>
  <c r="AC132" i="6"/>
  <c r="AN132" i="6"/>
  <c r="P144" i="6"/>
  <c r="AA144" i="6"/>
  <c r="AQ147" i="6"/>
  <c r="U147" i="6"/>
  <c r="Y150" i="6"/>
  <c r="BF150" i="6" s="1"/>
  <c r="AJ150" i="6"/>
  <c r="AG153" i="6"/>
  <c r="AR153" i="6"/>
  <c r="V153" i="6"/>
  <c r="W159" i="6"/>
  <c r="AH159" i="6"/>
  <c r="AS159" i="6"/>
  <c r="CB160" i="6"/>
  <c r="AG163" i="6"/>
  <c r="AR163" i="6"/>
  <c r="R176" i="6"/>
  <c r="AC176" i="6"/>
  <c r="AV181" i="6"/>
  <c r="CB181" i="6"/>
  <c r="AQ183" i="6"/>
  <c r="U183" i="6"/>
  <c r="AF183" i="6"/>
  <c r="AO189" i="6"/>
  <c r="S189" i="6"/>
  <c r="AD189" i="6"/>
  <c r="P194" i="6"/>
  <c r="AA194" i="6"/>
  <c r="Z202" i="6"/>
  <c r="BG202" i="6" s="1"/>
  <c r="AK202" i="6"/>
  <c r="CC205" i="6"/>
  <c r="CB206" i="6"/>
  <c r="AS216" i="6"/>
  <c r="AH216" i="6"/>
  <c r="W216" i="6"/>
  <c r="AG220" i="6"/>
  <c r="V220" i="6"/>
  <c r="AR220" i="6"/>
  <c r="AM227" i="6"/>
  <c r="Q227" i="6"/>
  <c r="AB227" i="6"/>
  <c r="AK230" i="6"/>
  <c r="Z230" i="6"/>
  <c r="AK237" i="6"/>
  <c r="O237" i="6"/>
  <c r="Z237" i="6"/>
  <c r="S240" i="6"/>
  <c r="AD240" i="6"/>
  <c r="AO240" i="6"/>
  <c r="Z244" i="6"/>
  <c r="AK244" i="6"/>
  <c r="O244" i="6"/>
  <c r="AV244" i="6" s="1"/>
  <c r="X260" i="6"/>
  <c r="AT260" i="6"/>
  <c r="AI260" i="6"/>
  <c r="AC265" i="6"/>
  <c r="AN265" i="6"/>
  <c r="R265" i="6"/>
  <c r="S268" i="6"/>
  <c r="AD268" i="6"/>
  <c r="AO268" i="6"/>
  <c r="N341" i="6"/>
  <c r="AU341" i="6" s="1"/>
  <c r="Y341" i="6"/>
  <c r="BF341" i="6" s="1"/>
  <c r="AJ341" i="6"/>
  <c r="AJ373" i="6"/>
  <c r="Y373" i="6"/>
  <c r="N373" i="6"/>
  <c r="AU373" i="6" s="1"/>
  <c r="AI416" i="6"/>
  <c r="AT416" i="6"/>
  <c r="X416" i="6"/>
  <c r="U434" i="6"/>
  <c r="AQ434" i="6"/>
  <c r="AF434" i="6"/>
  <c r="AP459" i="6"/>
  <c r="AE459" i="6"/>
  <c r="T459" i="6"/>
  <c r="AC54" i="6"/>
  <c r="AN54" i="6"/>
  <c r="R54" i="6"/>
  <c r="CM58" i="6"/>
  <c r="N61" i="6"/>
  <c r="Y61" i="6"/>
  <c r="BF61" i="6" s="1"/>
  <c r="AJ61" i="6"/>
  <c r="CM63" i="6"/>
  <c r="AF64" i="6"/>
  <c r="U64" i="6"/>
  <c r="CM66" i="6"/>
  <c r="BG66" i="6"/>
  <c r="S71" i="6"/>
  <c r="AD71" i="6"/>
  <c r="T72" i="6"/>
  <c r="AE72" i="6"/>
  <c r="AE73" i="6"/>
  <c r="T73" i="6"/>
  <c r="W75" i="6"/>
  <c r="AS75" i="6"/>
  <c r="AC80" i="6"/>
  <c r="AN80" i="6"/>
  <c r="AL81" i="6"/>
  <c r="AA81" i="6"/>
  <c r="AC82" i="6"/>
  <c r="AN82" i="6"/>
  <c r="Z85" i="6"/>
  <c r="AK85" i="6"/>
  <c r="AK86" i="6"/>
  <c r="Z86" i="6"/>
  <c r="U91" i="6"/>
  <c r="AF91" i="6"/>
  <c r="AQ91" i="6"/>
  <c r="O100" i="6"/>
  <c r="AV100" i="6" s="1"/>
  <c r="Z100" i="6"/>
  <c r="AK100" i="6"/>
  <c r="AB105" i="6"/>
  <c r="AM105" i="6"/>
  <c r="AC106" i="6"/>
  <c r="AN106" i="6"/>
  <c r="AN107" i="6"/>
  <c r="R107" i="6"/>
  <c r="AO114" i="6"/>
  <c r="AD114" i="6"/>
  <c r="S114" i="6"/>
  <c r="V117" i="6"/>
  <c r="AG117" i="6"/>
  <c r="AN128" i="6"/>
  <c r="AC128" i="6"/>
  <c r="R128" i="6"/>
  <c r="AH129" i="6"/>
  <c r="W129" i="6"/>
  <c r="AS129" i="6"/>
  <c r="AO132" i="6"/>
  <c r="AD132" i="6"/>
  <c r="AO133" i="6"/>
  <c r="S133" i="6"/>
  <c r="Z134" i="6"/>
  <c r="O134" i="6"/>
  <c r="AT138" i="6"/>
  <c r="X138" i="6"/>
  <c r="AI138" i="6"/>
  <c r="V147" i="6"/>
  <c r="AR147" i="6"/>
  <c r="AK150" i="6"/>
  <c r="Z150" i="6"/>
  <c r="AS153" i="6"/>
  <c r="W153" i="6"/>
  <c r="AI159" i="6"/>
  <c r="AT159" i="6"/>
  <c r="X159" i="6"/>
  <c r="X167" i="6"/>
  <c r="AI167" i="6"/>
  <c r="AT167" i="6"/>
  <c r="U168" i="6"/>
  <c r="AF168" i="6"/>
  <c r="AQ168" i="6"/>
  <c r="AI173" i="6"/>
  <c r="AT173" i="6"/>
  <c r="X173" i="6"/>
  <c r="AD176" i="6"/>
  <c r="AO176" i="6"/>
  <c r="O177" i="6"/>
  <c r="Z177" i="6"/>
  <c r="BG177" i="6" s="1"/>
  <c r="AK177" i="6"/>
  <c r="P182" i="6"/>
  <c r="AA182" i="6"/>
  <c r="AP189" i="6"/>
  <c r="T189" i="6"/>
  <c r="AE189" i="6"/>
  <c r="AJ198" i="6"/>
  <c r="Y198" i="6"/>
  <c r="BF198" i="6" s="1"/>
  <c r="N198" i="6"/>
  <c r="AU198" i="6" s="1"/>
  <c r="V203" i="6"/>
  <c r="AG203" i="6"/>
  <c r="Z208" i="6"/>
  <c r="BG208" i="6" s="1"/>
  <c r="AK208" i="6"/>
  <c r="Y214" i="6"/>
  <c r="BF214" i="6" s="1"/>
  <c r="N214" i="6"/>
  <c r="AU214" i="6" s="1"/>
  <c r="AM225" i="6"/>
  <c r="Q225" i="6"/>
  <c r="AB225" i="6"/>
  <c r="CM226" i="6"/>
  <c r="BG226" i="6"/>
  <c r="S228" i="6"/>
  <c r="AO228" i="6"/>
  <c r="AD228" i="6"/>
  <c r="CB228" i="6"/>
  <c r="Q233" i="6"/>
  <c r="AM233" i="6"/>
  <c r="AB233" i="6"/>
  <c r="N236" i="6"/>
  <c r="AU236" i="6" s="1"/>
  <c r="AJ236" i="6"/>
  <c r="Y236" i="6"/>
  <c r="BF236" i="6" s="1"/>
  <c r="Q242" i="6"/>
  <c r="AB242" i="6"/>
  <c r="AM242" i="6"/>
  <c r="AA244" i="6"/>
  <c r="P244" i="6"/>
  <c r="AL244" i="6"/>
  <c r="AE268" i="6"/>
  <c r="T268" i="6"/>
  <c r="AP268" i="6"/>
  <c r="AR277" i="6"/>
  <c r="V277" i="6"/>
  <c r="AG277" i="6"/>
  <c r="AB294" i="6"/>
  <c r="AM294" i="6"/>
  <c r="Q294" i="6"/>
  <c r="N318" i="6"/>
  <c r="AU318" i="6" s="1"/>
  <c r="Y318" i="6"/>
  <c r="BF318" i="6" s="1"/>
  <c r="AJ318" i="6"/>
  <c r="C32" i="3"/>
  <c r="C34" i="3" s="1"/>
  <c r="C30" i="3"/>
  <c r="AR16" i="6"/>
  <c r="V16" i="6"/>
  <c r="AG16" i="6"/>
  <c r="U17" i="6"/>
  <c r="AQ17" i="6"/>
  <c r="Z29" i="6"/>
  <c r="O29" i="6"/>
  <c r="AK29" i="6"/>
  <c r="AF42" i="6"/>
  <c r="U42" i="6"/>
  <c r="AQ42" i="6"/>
  <c r="AI43" i="6"/>
  <c r="AT43" i="6"/>
  <c r="X43" i="6"/>
  <c r="AK43" i="6"/>
  <c r="N44" i="6"/>
  <c r="AU44" i="6" s="1"/>
  <c r="Q52" i="6"/>
  <c r="AB52" i="6"/>
  <c r="AM52" i="6"/>
  <c r="AK52" i="6"/>
  <c r="AL53" i="6"/>
  <c r="P53" i="6"/>
  <c r="AA53" i="6"/>
  <c r="Y60" i="6"/>
  <c r="BF60" i="6" s="1"/>
  <c r="AJ60" i="6"/>
  <c r="Z61" i="6"/>
  <c r="AK61" i="6"/>
  <c r="Q62" i="6"/>
  <c r="AB62" i="6"/>
  <c r="U65" i="6"/>
  <c r="AF65" i="6"/>
  <c r="AT65" i="6"/>
  <c r="AF73" i="6"/>
  <c r="AQ73" i="6"/>
  <c r="U73" i="6"/>
  <c r="AB81" i="6"/>
  <c r="AM81" i="6"/>
  <c r="U89" i="6"/>
  <c r="AF89" i="6"/>
  <c r="T90" i="6"/>
  <c r="AP90" i="6"/>
  <c r="AE90" i="6"/>
  <c r="AN105" i="6"/>
  <c r="AC105" i="6"/>
  <c r="AO107" i="6"/>
  <c r="AD107" i="6"/>
  <c r="AC107" i="6"/>
  <c r="AV108" i="6"/>
  <c r="U115" i="6"/>
  <c r="AQ115" i="6"/>
  <c r="W117" i="6"/>
  <c r="AH117" i="6"/>
  <c r="AD128" i="6"/>
  <c r="AO128" i="6"/>
  <c r="S128" i="6"/>
  <c r="AT129" i="6"/>
  <c r="AI129" i="6"/>
  <c r="X129" i="6"/>
  <c r="AE133" i="6"/>
  <c r="T133" i="6"/>
  <c r="AP133" i="6"/>
  <c r="CB138" i="6"/>
  <c r="V149" i="6"/>
  <c r="AG149" i="6"/>
  <c r="AR149" i="6"/>
  <c r="AC152" i="6"/>
  <c r="AN152" i="6"/>
  <c r="R152" i="6"/>
  <c r="CB155" i="6"/>
  <c r="CB165" i="6"/>
  <c r="AG168" i="6"/>
  <c r="V168" i="6"/>
  <c r="AR168" i="6"/>
  <c r="AL173" i="6"/>
  <c r="U189" i="6"/>
  <c r="AQ189" i="6"/>
  <c r="AF189" i="6"/>
  <c r="X196" i="6"/>
  <c r="AT196" i="6"/>
  <c r="BG203" i="6"/>
  <c r="O207" i="6"/>
  <c r="Z207" i="6"/>
  <c r="V209" i="6"/>
  <c r="AG209" i="6"/>
  <c r="AR209" i="6"/>
  <c r="O213" i="6"/>
  <c r="Z213" i="6"/>
  <c r="BG213" i="6" s="1"/>
  <c r="Z214" i="6"/>
  <c r="AK214" i="6"/>
  <c r="O215" i="6"/>
  <c r="AK215" i="6"/>
  <c r="Z215" i="6"/>
  <c r="BG215" i="6" s="1"/>
  <c r="AF217" i="6"/>
  <c r="AQ217" i="6"/>
  <c r="U217" i="6"/>
  <c r="AN225" i="6"/>
  <c r="AC225" i="6"/>
  <c r="R225" i="6"/>
  <c r="AE228" i="6"/>
  <c r="AP228" i="6"/>
  <c r="S229" i="6"/>
  <c r="AO229" i="6"/>
  <c r="AD229" i="6"/>
  <c r="S231" i="6"/>
  <c r="AD231" i="6"/>
  <c r="AO231" i="6"/>
  <c r="N260" i="6"/>
  <c r="Y260" i="6"/>
  <c r="BF260" i="6" s="1"/>
  <c r="AP265" i="6"/>
  <c r="AE265" i="6"/>
  <c r="T265" i="6"/>
  <c r="N272" i="6"/>
  <c r="AU272" i="6" s="1"/>
  <c r="AJ272" i="6"/>
  <c r="Y272" i="6"/>
  <c r="Y288" i="6"/>
  <c r="N288" i="6"/>
  <c r="AU288" i="6" s="1"/>
  <c r="AJ288" i="6"/>
  <c r="T299" i="6"/>
  <c r="AE299" i="6"/>
  <c r="AP299" i="6"/>
  <c r="BG370" i="6"/>
  <c r="CM370" i="6"/>
  <c r="AJ374" i="6"/>
  <c r="Y374" i="6"/>
  <c r="BF374" i="6" s="1"/>
  <c r="N374" i="6"/>
  <c r="AU374" i="6" s="1"/>
  <c r="AS433" i="6"/>
  <c r="W433" i="6"/>
  <c r="AH433" i="6"/>
  <c r="AE507" i="6"/>
  <c r="AP507" i="6"/>
  <c r="T507" i="6"/>
  <c r="CN26" i="6"/>
  <c r="BH26" i="6"/>
  <c r="Q28" i="6"/>
  <c r="AB28" i="6"/>
  <c r="AM28" i="6"/>
  <c r="AR42" i="6"/>
  <c r="V42" i="6"/>
  <c r="AG42" i="6"/>
  <c r="AN81" i="6"/>
  <c r="AC81" i="6"/>
  <c r="AN83" i="6"/>
  <c r="R83" i="6"/>
  <c r="AC83" i="6"/>
  <c r="Q86" i="6"/>
  <c r="AB86" i="6"/>
  <c r="AF90" i="6"/>
  <c r="U90" i="6"/>
  <c r="W91" i="6"/>
  <c r="AH91" i="6"/>
  <c r="CM94" i="6"/>
  <c r="CM97" i="6"/>
  <c r="CM99" i="6"/>
  <c r="Z101" i="6"/>
  <c r="O101" i="6"/>
  <c r="AM101" i="6"/>
  <c r="AG112" i="6"/>
  <c r="AR112" i="6"/>
  <c r="V112" i="6"/>
  <c r="U114" i="6"/>
  <c r="AF114" i="6"/>
  <c r="AQ114" i="6"/>
  <c r="AR115" i="6"/>
  <c r="V115" i="6"/>
  <c r="V125" i="6"/>
  <c r="AG125" i="6"/>
  <c r="AR125" i="6"/>
  <c r="CB129" i="6"/>
  <c r="AV129" i="6"/>
  <c r="BG130" i="6"/>
  <c r="CM130" i="6"/>
  <c r="U133" i="6"/>
  <c r="AQ133" i="6"/>
  <c r="Q134" i="6"/>
  <c r="AM134" i="6"/>
  <c r="AB134" i="6"/>
  <c r="AN136" i="6"/>
  <c r="R136" i="6"/>
  <c r="AH149" i="6"/>
  <c r="AS149" i="6"/>
  <c r="W149" i="6"/>
  <c r="AD152" i="6"/>
  <c r="AO152" i="6"/>
  <c r="S152" i="6"/>
  <c r="CM152" i="6"/>
  <c r="BG152" i="6"/>
  <c r="AS168" i="6"/>
  <c r="AH168" i="6"/>
  <c r="W168" i="6"/>
  <c r="R175" i="6"/>
  <c r="AN175" i="6"/>
  <c r="AC175" i="6"/>
  <c r="AJ180" i="6"/>
  <c r="Y180" i="6"/>
  <c r="BF180" i="6" s="1"/>
  <c r="R181" i="6"/>
  <c r="AN181" i="6"/>
  <c r="AC181" i="6"/>
  <c r="AG200" i="6"/>
  <c r="AR200" i="6"/>
  <c r="V200" i="6"/>
  <c r="AA207" i="6"/>
  <c r="AL207" i="6"/>
  <c r="P207" i="6"/>
  <c r="AA213" i="6"/>
  <c r="AL213" i="6"/>
  <c r="AA215" i="6"/>
  <c r="P215" i="6"/>
  <c r="AJ216" i="6"/>
  <c r="Y216" i="6"/>
  <c r="BF216" i="6" s="1"/>
  <c r="P221" i="6"/>
  <c r="AA221" i="6"/>
  <c r="CM224" i="6"/>
  <c r="BG224" i="6"/>
  <c r="AQ228" i="6"/>
  <c r="AF228" i="6"/>
  <c r="U228" i="6"/>
  <c r="T231" i="6"/>
  <c r="AE231" i="6"/>
  <c r="AP231" i="6"/>
  <c r="T245" i="6"/>
  <c r="AP245" i="6"/>
  <c r="CM248" i="6"/>
  <c r="BG248" i="6"/>
  <c r="AK260" i="6"/>
  <c r="Z260" i="6"/>
  <c r="CC274" i="6"/>
  <c r="AS282" i="6"/>
  <c r="AH282" i="6"/>
  <c r="W282" i="6"/>
  <c r="V293" i="6"/>
  <c r="AR293" i="6"/>
  <c r="AG293" i="6"/>
  <c r="AV294" i="6"/>
  <c r="CB294" i="6"/>
  <c r="CB361" i="6"/>
  <c r="AV361" i="6"/>
  <c r="S392" i="6"/>
  <c r="AD392" i="6"/>
  <c r="AO392" i="6"/>
  <c r="Z53" i="6"/>
  <c r="O53" i="6"/>
  <c r="W16" i="6"/>
  <c r="AH16" i="6"/>
  <c r="AI19" i="6"/>
  <c r="AT19" i="6"/>
  <c r="X19" i="6"/>
  <c r="AK19" i="6"/>
  <c r="AL29" i="6"/>
  <c r="P29" i="6"/>
  <c r="AA29" i="6"/>
  <c r="T30" i="6"/>
  <c r="AP30" i="6"/>
  <c r="AI35" i="6"/>
  <c r="X35" i="6"/>
  <c r="W36" i="6"/>
  <c r="AS36" i="6"/>
  <c r="O43" i="6"/>
  <c r="N45" i="6"/>
  <c r="AU45" i="6" s="1"/>
  <c r="Y45" i="6"/>
  <c r="BF45" i="6" s="1"/>
  <c r="CM50" i="6"/>
  <c r="AB53" i="6"/>
  <c r="Q53" i="6"/>
  <c r="T54" i="6"/>
  <c r="AP54" i="6"/>
  <c r="AE54" i="6"/>
  <c r="O56" i="6"/>
  <c r="AL61" i="6"/>
  <c r="AA61" i="6"/>
  <c r="AP73" i="6"/>
  <c r="Q77" i="6"/>
  <c r="CB14" i="6"/>
  <c r="W17" i="6"/>
  <c r="AH17" i="6"/>
  <c r="O19" i="6"/>
  <c r="N20" i="6"/>
  <c r="AU20" i="6" s="1"/>
  <c r="AJ20" i="6"/>
  <c r="AV26" i="6"/>
  <c r="CM26" i="6"/>
  <c r="AC28" i="6"/>
  <c r="AN28" i="6"/>
  <c r="AB29" i="6"/>
  <c r="Q29" i="6"/>
  <c r="AF30" i="6"/>
  <c r="AQ30" i="6"/>
  <c r="U30" i="6"/>
  <c r="AE30" i="6"/>
  <c r="X36" i="6"/>
  <c r="AT36" i="6"/>
  <c r="AJ38" i="6"/>
  <c r="N38" i="6"/>
  <c r="AU38" i="6" s="1"/>
  <c r="AL39" i="6"/>
  <c r="P39" i="6"/>
  <c r="AH42" i="6"/>
  <c r="AS42" i="6"/>
  <c r="W42" i="6"/>
  <c r="N43" i="6"/>
  <c r="AU43" i="6" s="1"/>
  <c r="AJ43" i="6"/>
  <c r="Y43" i="6"/>
  <c r="BF43" i="6" s="1"/>
  <c r="AW50" i="6"/>
  <c r="AF54" i="6"/>
  <c r="AQ54" i="6"/>
  <c r="U54" i="6"/>
  <c r="Y56" i="6"/>
  <c r="BF56" i="6" s="1"/>
  <c r="N56" i="6"/>
  <c r="AU56" i="6" s="1"/>
  <c r="AJ56" i="6"/>
  <c r="Q58" i="6"/>
  <c r="AM58" i="6"/>
  <c r="AT60" i="6"/>
  <c r="W65" i="6"/>
  <c r="AH65" i="6"/>
  <c r="T66" i="6"/>
  <c r="AP66" i="6"/>
  <c r="O76" i="6"/>
  <c r="AV76" i="6" s="1"/>
  <c r="Z76" i="6"/>
  <c r="AK76" i="6"/>
  <c r="AM77" i="6"/>
  <c r="AO81" i="6"/>
  <c r="AD81" i="6"/>
  <c r="AO83" i="6"/>
  <c r="S83" i="6"/>
  <c r="AD83" i="6"/>
  <c r="W89" i="6"/>
  <c r="AH89" i="6"/>
  <c r="AR90" i="6"/>
  <c r="V90" i="6"/>
  <c r="AG90" i="6"/>
  <c r="AI91" i="6"/>
  <c r="AT91" i="6"/>
  <c r="X91" i="6"/>
  <c r="AR92" i="6"/>
  <c r="AG92" i="6"/>
  <c r="V92" i="6"/>
  <c r="CN97" i="6"/>
  <c r="AL101" i="6"/>
  <c r="P101" i="6"/>
  <c r="AA101" i="6"/>
  <c r="BG106" i="6"/>
  <c r="W108" i="6"/>
  <c r="AH108" i="6"/>
  <c r="AS112" i="6"/>
  <c r="W112" i="6"/>
  <c r="AH112" i="6"/>
  <c r="BG113" i="6"/>
  <c r="AG114" i="6"/>
  <c r="AR114" i="6"/>
  <c r="AH115" i="6"/>
  <c r="W115" i="6"/>
  <c r="AS115" i="6"/>
  <c r="AG115" i="6"/>
  <c r="N118" i="6"/>
  <c r="AU118" i="6" s="1"/>
  <c r="Y118" i="6"/>
  <c r="BF118" i="6" s="1"/>
  <c r="CB119" i="6"/>
  <c r="AV119" i="6"/>
  <c r="AS125" i="6"/>
  <c r="AH125" i="6"/>
  <c r="W125" i="6"/>
  <c r="S130" i="6"/>
  <c r="AO130" i="6"/>
  <c r="AR133" i="6"/>
  <c r="AG133" i="6"/>
  <c r="V133" i="6"/>
  <c r="AN134" i="6"/>
  <c r="AC134" i="6"/>
  <c r="AO136" i="6"/>
  <c r="AD136" i="6"/>
  <c r="P142" i="6"/>
  <c r="AA142" i="6"/>
  <c r="AG148" i="6"/>
  <c r="AR148" i="6"/>
  <c r="V148" i="6"/>
  <c r="AI149" i="6"/>
  <c r="AT149" i="6"/>
  <c r="X149" i="6"/>
  <c r="O155" i="6"/>
  <c r="AV155" i="6" s="1"/>
  <c r="AK155" i="6"/>
  <c r="Z155" i="6"/>
  <c r="U158" i="6"/>
  <c r="AF158" i="6"/>
  <c r="AQ158" i="6"/>
  <c r="U172" i="6"/>
  <c r="AF172" i="6"/>
  <c r="AQ172" i="6"/>
  <c r="O173" i="6"/>
  <c r="Z173" i="6"/>
  <c r="S175" i="6"/>
  <c r="AD175" i="6"/>
  <c r="AO175" i="6"/>
  <c r="AJ196" i="6"/>
  <c r="AS200" i="6"/>
  <c r="W200" i="6"/>
  <c r="AH200" i="6"/>
  <c r="AM213" i="6"/>
  <c r="AB213" i="6"/>
  <c r="AM215" i="6"/>
  <c r="Q215" i="6"/>
  <c r="AB215" i="6"/>
  <c r="CM222" i="6"/>
  <c r="AO223" i="6"/>
  <c r="AD223" i="6"/>
  <c r="S223" i="6"/>
  <c r="U235" i="6"/>
  <c r="AQ235" i="6"/>
  <c r="CM242" i="6"/>
  <c r="BG242" i="6"/>
  <c r="V263" i="6"/>
  <c r="AR263" i="6"/>
  <c r="Y269" i="6"/>
  <c r="BF269" i="6" s="1"/>
  <c r="AJ269" i="6"/>
  <c r="N269" i="6"/>
  <c r="P308" i="6"/>
  <c r="AA308" i="6"/>
  <c r="AL308" i="6"/>
  <c r="J15" i="3"/>
  <c r="J69" i="3"/>
  <c r="J33" i="3"/>
  <c r="J51" i="3"/>
  <c r="AI17" i="6"/>
  <c r="X17" i="6"/>
  <c r="AF18" i="6"/>
  <c r="U18" i="6"/>
  <c r="AQ18" i="6"/>
  <c r="N19" i="6"/>
  <c r="AJ19" i="6"/>
  <c r="Y19" i="6"/>
  <c r="BF19" i="6" s="1"/>
  <c r="N21" i="6"/>
  <c r="AJ21" i="6"/>
  <c r="AC29" i="6"/>
  <c r="R29" i="6"/>
  <c r="CB32" i="6"/>
  <c r="AI37" i="6"/>
  <c r="X37" i="6"/>
  <c r="AT37" i="6"/>
  <c r="AK38" i="6"/>
  <c r="Z38" i="6"/>
  <c r="BG38" i="6" s="1"/>
  <c r="AM39" i="6"/>
  <c r="Q39" i="6"/>
  <c r="AB39" i="6"/>
  <c r="AI42" i="6"/>
  <c r="X42" i="6"/>
  <c r="Q48" i="6"/>
  <c r="AB48" i="6"/>
  <c r="AD53" i="6"/>
  <c r="AO53" i="6"/>
  <c r="AK56" i="6"/>
  <c r="Z57" i="6"/>
  <c r="O57" i="6"/>
  <c r="AC58" i="6"/>
  <c r="AN58" i="6"/>
  <c r="R58" i="6"/>
  <c r="AF66" i="6"/>
  <c r="U66" i="6"/>
  <c r="AQ66" i="6"/>
  <c r="CM70" i="6"/>
  <c r="BG70" i="6"/>
  <c r="Z77" i="6"/>
  <c r="O77" i="6"/>
  <c r="AH90" i="6"/>
  <c r="W90" i="6"/>
  <c r="AH92" i="6"/>
  <c r="AS92" i="6"/>
  <c r="W92" i="6"/>
  <c r="W93" i="6"/>
  <c r="AH93" i="6"/>
  <c r="AS93" i="6"/>
  <c r="AT94" i="6"/>
  <c r="X94" i="6"/>
  <c r="AI94" i="6"/>
  <c r="BH99" i="6"/>
  <c r="Q102" i="6"/>
  <c r="AB102" i="6"/>
  <c r="AM102" i="6"/>
  <c r="X108" i="6"/>
  <c r="AI108" i="6"/>
  <c r="X115" i="6"/>
  <c r="AT115" i="6"/>
  <c r="AI115" i="6"/>
  <c r="Q116" i="6"/>
  <c r="CB123" i="6"/>
  <c r="AV123" i="6"/>
  <c r="AI125" i="6"/>
  <c r="AT125" i="6"/>
  <c r="X125" i="6"/>
  <c r="V131" i="6"/>
  <c r="AG131" i="6"/>
  <c r="AR131" i="6"/>
  <c r="AH133" i="6"/>
  <c r="AS133" i="6"/>
  <c r="W133" i="6"/>
  <c r="AC136" i="6"/>
  <c r="O137" i="6"/>
  <c r="Z137" i="6"/>
  <c r="AS140" i="6"/>
  <c r="W140" i="6"/>
  <c r="AH140" i="6"/>
  <c r="U146" i="6"/>
  <c r="AQ146" i="6"/>
  <c r="AF146" i="6"/>
  <c r="AG158" i="6"/>
  <c r="AR158" i="6"/>
  <c r="V158" i="6"/>
  <c r="AA165" i="6"/>
  <c r="AL165" i="6"/>
  <c r="P165" i="6"/>
  <c r="AG172" i="6"/>
  <c r="AR172" i="6"/>
  <c r="V172" i="6"/>
  <c r="AV199" i="6"/>
  <c r="CB199" i="6"/>
  <c r="AF201" i="6"/>
  <c r="U201" i="6"/>
  <c r="U204" i="6"/>
  <c r="AF204" i="6"/>
  <c r="CB205" i="6"/>
  <c r="CM215" i="6"/>
  <c r="V234" i="6"/>
  <c r="AG234" i="6"/>
  <c r="AR234" i="6"/>
  <c r="AR235" i="6"/>
  <c r="V235" i="6"/>
  <c r="V245" i="6"/>
  <c r="AG245" i="6"/>
  <c r="AR245" i="6"/>
  <c r="AE245" i="6"/>
  <c r="N259" i="6"/>
  <c r="AK269" i="6"/>
  <c r="Z269" i="6"/>
  <c r="AJ278" i="6"/>
  <c r="Y278" i="6"/>
  <c r="BF278" i="6" s="1"/>
  <c r="AK283" i="6"/>
  <c r="Z283" i="6"/>
  <c r="O283" i="6"/>
  <c r="AH295" i="6"/>
  <c r="W295" i="6"/>
  <c r="AS295" i="6"/>
  <c r="V304" i="6"/>
  <c r="AG304" i="6"/>
  <c r="AH307" i="6"/>
  <c r="W307" i="6"/>
  <c r="AS307" i="6"/>
  <c r="AB308" i="6"/>
  <c r="AM308" i="6"/>
  <c r="Q308" i="6"/>
  <c r="AF339" i="6"/>
  <c r="AQ339" i="6"/>
  <c r="U339" i="6"/>
  <c r="W350" i="6"/>
  <c r="AS350" i="6"/>
  <c r="AH350" i="6"/>
  <c r="AP364" i="6"/>
  <c r="AE364" i="6"/>
  <c r="T364" i="6"/>
  <c r="T390" i="6"/>
  <c r="AE390" i="6"/>
  <c r="AP390" i="6"/>
  <c r="AC415" i="6"/>
  <c r="R415" i="6"/>
  <c r="AN415" i="6"/>
  <c r="AR18" i="6"/>
  <c r="V18" i="6"/>
  <c r="AG18" i="6"/>
  <c r="Q24" i="6"/>
  <c r="AB24" i="6"/>
  <c r="AR26" i="6"/>
  <c r="V26" i="6"/>
  <c r="AD29" i="6"/>
  <c r="AO29" i="6"/>
  <c r="Y36" i="6"/>
  <c r="BF36" i="6" s="1"/>
  <c r="AJ36" i="6"/>
  <c r="CM40" i="6"/>
  <c r="BG40" i="6"/>
  <c r="AC46" i="6"/>
  <c r="R46" i="6"/>
  <c r="R47" i="6"/>
  <c r="AC47" i="6"/>
  <c r="AC48" i="6"/>
  <c r="R48" i="6"/>
  <c r="AF50" i="6"/>
  <c r="AQ50" i="6"/>
  <c r="U50" i="6"/>
  <c r="AL57" i="6"/>
  <c r="AA57" i="6"/>
  <c r="P57" i="6"/>
  <c r="AO59" i="6"/>
  <c r="S59" i="6"/>
  <c r="AR66" i="6"/>
  <c r="V66" i="6"/>
  <c r="AG66" i="6"/>
  <c r="W67" i="6"/>
  <c r="AH67" i="6"/>
  <c r="AS67" i="6"/>
  <c r="AL77" i="6"/>
  <c r="P77" i="6"/>
  <c r="AA77" i="6"/>
  <c r="Q78" i="6"/>
  <c r="AB78" i="6"/>
  <c r="AM78" i="6"/>
  <c r="N91" i="6"/>
  <c r="AU91" i="6" s="1"/>
  <c r="AJ91" i="6"/>
  <c r="Y91" i="6"/>
  <c r="BF91" i="6" s="1"/>
  <c r="AI92" i="6"/>
  <c r="AT92" i="6"/>
  <c r="X92" i="6"/>
  <c r="AI93" i="6"/>
  <c r="AT93" i="6"/>
  <c r="X93" i="6"/>
  <c r="Q97" i="6"/>
  <c r="AM97" i="6"/>
  <c r="BI97" i="6"/>
  <c r="T98" i="6"/>
  <c r="AE98" i="6"/>
  <c r="AP98" i="6"/>
  <c r="AC102" i="6"/>
  <c r="AN102" i="6"/>
  <c r="R102" i="6"/>
  <c r="P116" i="6"/>
  <c r="AA116" i="6"/>
  <c r="P118" i="6"/>
  <c r="AA118" i="6"/>
  <c r="AC119" i="6"/>
  <c r="R119" i="6"/>
  <c r="AN119" i="6"/>
  <c r="N122" i="6"/>
  <c r="AU122" i="6" s="1"/>
  <c r="Y122" i="6"/>
  <c r="BF122" i="6" s="1"/>
  <c r="AA137" i="6"/>
  <c r="P137" i="6"/>
  <c r="AL137" i="6"/>
  <c r="X140" i="6"/>
  <c r="AI140" i="6"/>
  <c r="AT140" i="6"/>
  <c r="AA145" i="6"/>
  <c r="AL145" i="6"/>
  <c r="P145" i="6"/>
  <c r="CM147" i="6"/>
  <c r="AM155" i="6"/>
  <c r="AB155" i="6"/>
  <c r="CM156" i="6"/>
  <c r="AM157" i="6"/>
  <c r="Q157" i="6"/>
  <c r="AB157" i="6"/>
  <c r="AS158" i="6"/>
  <c r="AH158" i="6"/>
  <c r="W158" i="6"/>
  <c r="AA171" i="6"/>
  <c r="P171" i="6"/>
  <c r="AL171" i="6"/>
  <c r="V197" i="6"/>
  <c r="AG197" i="6"/>
  <c r="AO213" i="6"/>
  <c r="AD213" i="6"/>
  <c r="CM213" i="6"/>
  <c r="AH245" i="6"/>
  <c r="W245" i="6"/>
  <c r="AS245" i="6"/>
  <c r="S256" i="6"/>
  <c r="AD256" i="6"/>
  <c r="AO256" i="6"/>
  <c r="AE266" i="6"/>
  <c r="T266" i="6"/>
  <c r="AP266" i="6"/>
  <c r="AK278" i="6"/>
  <c r="Z278" i="6"/>
  <c r="W280" i="6"/>
  <c r="AH280" i="6"/>
  <c r="AS280" i="6"/>
  <c r="AQ286" i="6"/>
  <c r="U286" i="6"/>
  <c r="AF286" i="6"/>
  <c r="AG294" i="6"/>
  <c r="V294" i="6"/>
  <c r="AH300" i="6"/>
  <c r="AS300" i="6"/>
  <c r="W300" i="6"/>
  <c r="AG314" i="6"/>
  <c r="AR314" i="6"/>
  <c r="V314" i="6"/>
  <c r="V339" i="6"/>
  <c r="AR339" i="6"/>
  <c r="AG339" i="6"/>
  <c r="R352" i="6"/>
  <c r="AN352" i="6"/>
  <c r="AC352" i="6"/>
  <c r="Q355" i="6"/>
  <c r="AM355" i="6"/>
  <c r="AB355" i="6"/>
  <c r="N446" i="6"/>
  <c r="Y446" i="6"/>
  <c r="AJ446" i="6"/>
  <c r="AH500" i="6"/>
  <c r="W500" i="6"/>
  <c r="AS500" i="6"/>
  <c r="K33" i="3"/>
  <c r="K51" i="3"/>
  <c r="K69" i="3"/>
  <c r="AK14" i="6"/>
  <c r="O14" i="6"/>
  <c r="AV14" i="6" s="1"/>
  <c r="N17" i="6"/>
  <c r="AU17" i="6" s="1"/>
  <c r="AJ17" i="6"/>
  <c r="Y17" i="6"/>
  <c r="BF17" i="6" s="1"/>
  <c r="AH18" i="6"/>
  <c r="AS18" i="6"/>
  <c r="W18" i="6"/>
  <c r="AC24" i="6"/>
  <c r="R24" i="6"/>
  <c r="AS26" i="6"/>
  <c r="W26" i="6"/>
  <c r="AG26" i="6"/>
  <c r="AP29" i="6"/>
  <c r="AE29" i="6"/>
  <c r="Z32" i="6"/>
  <c r="BG32" i="6" s="1"/>
  <c r="O32" i="6"/>
  <c r="AV32" i="6" s="1"/>
  <c r="AK32" i="6"/>
  <c r="AC34" i="6"/>
  <c r="AN34" i="6"/>
  <c r="R34" i="6"/>
  <c r="AK36" i="6"/>
  <c r="Z36" i="6"/>
  <c r="N37" i="6"/>
  <c r="Y37" i="6"/>
  <c r="BF37" i="6" s="1"/>
  <c r="AJ37" i="6"/>
  <c r="Q38" i="6"/>
  <c r="AB38" i="6"/>
  <c r="S47" i="6"/>
  <c r="AD47" i="6"/>
  <c r="BG47" i="6"/>
  <c r="CM47" i="6"/>
  <c r="R49" i="6"/>
  <c r="AC49" i="6"/>
  <c r="AN49" i="6"/>
  <c r="AR50" i="6"/>
  <c r="V50" i="6"/>
  <c r="AG50" i="6"/>
  <c r="AQ51" i="6"/>
  <c r="U51" i="6"/>
  <c r="AF51" i="6"/>
  <c r="N55" i="6"/>
  <c r="Y55" i="6"/>
  <c r="BF55" i="6" s="1"/>
  <c r="Q56" i="6"/>
  <c r="AM56" i="6"/>
  <c r="AB56" i="6"/>
  <c r="AB57" i="6"/>
  <c r="AM57" i="6"/>
  <c r="AD59" i="6"/>
  <c r="AH66" i="6"/>
  <c r="W66" i="6"/>
  <c r="AI67" i="6"/>
  <c r="AT67" i="6"/>
  <c r="X67" i="6"/>
  <c r="AH68" i="6"/>
  <c r="AS68" i="6"/>
  <c r="W68" i="6"/>
  <c r="AI69" i="6"/>
  <c r="AT69" i="6"/>
  <c r="X69" i="6"/>
  <c r="AV74" i="6"/>
  <c r="AC78" i="6"/>
  <c r="AN78" i="6"/>
  <c r="R78" i="6"/>
  <c r="AQ79" i="6"/>
  <c r="U79" i="6"/>
  <c r="AK88" i="6"/>
  <c r="O88" i="6"/>
  <c r="R97" i="6"/>
  <c r="AC97" i="6"/>
  <c r="AN97" i="6"/>
  <c r="AF98" i="6"/>
  <c r="AQ98" i="6"/>
  <c r="U98" i="6"/>
  <c r="BG98" i="6"/>
  <c r="AW98" i="6"/>
  <c r="AD99" i="6"/>
  <c r="AO99" i="6"/>
  <c r="S99" i="6"/>
  <c r="AP103" i="6"/>
  <c r="T103" i="6"/>
  <c r="S119" i="6"/>
  <c r="AD119" i="6"/>
  <c r="AK122" i="6"/>
  <c r="Z122" i="6"/>
  <c r="AB126" i="6"/>
  <c r="Q126" i="6"/>
  <c r="AI131" i="6"/>
  <c r="X131" i="6"/>
  <c r="AM137" i="6"/>
  <c r="AB137" i="6"/>
  <c r="AK137" i="6"/>
  <c r="AR143" i="6"/>
  <c r="V143" i="6"/>
  <c r="AG143" i="6"/>
  <c r="AM145" i="6"/>
  <c r="AB145" i="6"/>
  <c r="Q145" i="6"/>
  <c r="O149" i="6"/>
  <c r="Z149" i="6"/>
  <c r="AM151" i="6"/>
  <c r="AB151" i="6"/>
  <c r="Q151" i="6"/>
  <c r="V163" i="6"/>
  <c r="AG166" i="6"/>
  <c r="V166" i="6"/>
  <c r="AR166" i="6"/>
  <c r="AM171" i="6"/>
  <c r="Q171" i="6"/>
  <c r="AB171" i="6"/>
  <c r="CB171" i="6"/>
  <c r="AV171" i="6"/>
  <c r="AT172" i="6"/>
  <c r="X172" i="6"/>
  <c r="CN185" i="6"/>
  <c r="AJ186" i="6"/>
  <c r="Y186" i="6"/>
  <c r="BF186" i="6" s="1"/>
  <c r="CM191" i="6"/>
  <c r="BG191" i="6"/>
  <c r="AJ192" i="6"/>
  <c r="Y192" i="6"/>
  <c r="BF192" i="6" s="1"/>
  <c r="AV200" i="6"/>
  <c r="CB200" i="6"/>
  <c r="U210" i="6"/>
  <c r="AF210" i="6"/>
  <c r="W249" i="6"/>
  <c r="AS249" i="6"/>
  <c r="AH249" i="6"/>
  <c r="AL253" i="6"/>
  <c r="P253" i="6"/>
  <c r="AA253" i="6"/>
  <c r="AE256" i="6"/>
  <c r="AP256" i="6"/>
  <c r="T256" i="6"/>
  <c r="AK259" i="6"/>
  <c r="Z259" i="6"/>
  <c r="BG259" i="6" s="1"/>
  <c r="AI264" i="6"/>
  <c r="AT264" i="6"/>
  <c r="X264" i="6"/>
  <c r="AK267" i="6"/>
  <c r="Z267" i="6"/>
  <c r="O267" i="6"/>
  <c r="X276" i="6"/>
  <c r="AI276" i="6"/>
  <c r="AT276" i="6"/>
  <c r="AG286" i="6"/>
  <c r="AR286" i="6"/>
  <c r="V286" i="6"/>
  <c r="AA287" i="6"/>
  <c r="AL287" i="6"/>
  <c r="P287" i="6"/>
  <c r="AK305" i="6"/>
  <c r="Z305" i="6"/>
  <c r="O305" i="6"/>
  <c r="S320" i="6"/>
  <c r="AO320" i="6"/>
  <c r="AD320" i="6"/>
  <c r="Y323" i="6"/>
  <c r="AJ323" i="6"/>
  <c r="N323" i="6"/>
  <c r="W376" i="6"/>
  <c r="AH376" i="6"/>
  <c r="AS376" i="6"/>
  <c r="W304" i="6"/>
  <c r="AH304" i="6"/>
  <c r="AS304" i="6"/>
  <c r="AQ312" i="6"/>
  <c r="U312" i="6"/>
  <c r="AF312" i="6"/>
  <c r="AK333" i="6"/>
  <c r="Z333" i="6"/>
  <c r="O333" i="6"/>
  <c r="AL334" i="6"/>
  <c r="AA334" i="6"/>
  <c r="P334" i="6"/>
  <c r="T348" i="6"/>
  <c r="AE348" i="6"/>
  <c r="AP348" i="6"/>
  <c r="W406" i="6"/>
  <c r="AS406" i="6"/>
  <c r="AH406" i="6"/>
  <c r="AT417" i="6"/>
  <c r="AI417" i="6"/>
  <c r="X417" i="6"/>
  <c r="O450" i="6"/>
  <c r="Z450" i="6"/>
  <c r="AK450" i="6"/>
  <c r="AO289" i="6"/>
  <c r="S289" i="6"/>
  <c r="AD289" i="6"/>
  <c r="X290" i="6"/>
  <c r="AT290" i="6"/>
  <c r="AQ300" i="6"/>
  <c r="U300" i="6"/>
  <c r="AF300" i="6"/>
  <c r="AD301" i="6"/>
  <c r="AO301" i="6"/>
  <c r="S301" i="6"/>
  <c r="CC301" i="6"/>
  <c r="AN303" i="6"/>
  <c r="R303" i="6"/>
  <c r="AC303" i="6"/>
  <c r="AN305" i="6"/>
  <c r="R305" i="6"/>
  <c r="AC305" i="6"/>
  <c r="Y309" i="6"/>
  <c r="AJ309" i="6"/>
  <c r="AE314" i="6"/>
  <c r="T314" i="6"/>
  <c r="AP314" i="6"/>
  <c r="Y317" i="6"/>
  <c r="BF317" i="6" s="1"/>
  <c r="N317" i="6"/>
  <c r="AJ317" i="6"/>
  <c r="AD319" i="6"/>
  <c r="AO319" i="6"/>
  <c r="S319" i="6"/>
  <c r="AV325" i="6"/>
  <c r="CB325" i="6"/>
  <c r="AT330" i="6"/>
  <c r="X330" i="6"/>
  <c r="AI330" i="6"/>
  <c r="AB334" i="6"/>
  <c r="Q334" i="6"/>
  <c r="AM334" i="6"/>
  <c r="AO343" i="6"/>
  <c r="AD343" i="6"/>
  <c r="AQ348" i="6"/>
  <c r="U348" i="6"/>
  <c r="AF348" i="6"/>
  <c r="Y350" i="6"/>
  <c r="AJ350" i="6"/>
  <c r="N350" i="6"/>
  <c r="AC351" i="6"/>
  <c r="R351" i="6"/>
  <c r="AN351" i="6"/>
  <c r="U353" i="6"/>
  <c r="AQ353" i="6"/>
  <c r="AP356" i="6"/>
  <c r="T356" i="6"/>
  <c r="AE356" i="6"/>
  <c r="X403" i="6"/>
  <c r="AI403" i="6"/>
  <c r="AT403" i="6"/>
  <c r="AI406" i="6"/>
  <c r="X406" i="6"/>
  <c r="Q486" i="6"/>
  <c r="AM486" i="6"/>
  <c r="AB486" i="6"/>
  <c r="O502" i="6"/>
  <c r="Z502" i="6"/>
  <c r="AK502" i="6"/>
  <c r="T289" i="6"/>
  <c r="AE289" i="6"/>
  <c r="AP289" i="6"/>
  <c r="AP301" i="6"/>
  <c r="AE301" i="6"/>
  <c r="V307" i="6"/>
  <c r="AR307" i="6"/>
  <c r="AG307" i="6"/>
  <c r="Q311" i="6"/>
  <c r="AB311" i="6"/>
  <c r="AM311" i="6"/>
  <c r="AH312" i="6"/>
  <c r="AS312" i="6"/>
  <c r="W312" i="6"/>
  <c r="AK317" i="6"/>
  <c r="Z317" i="6"/>
  <c r="O317" i="6"/>
  <c r="T319" i="6"/>
  <c r="AP319" i="6"/>
  <c r="AM325" i="6"/>
  <c r="AB325" i="6"/>
  <c r="Q325" i="6"/>
  <c r="P326" i="6"/>
  <c r="AA326" i="6"/>
  <c r="AL326" i="6"/>
  <c r="AB332" i="6"/>
  <c r="AM332" i="6"/>
  <c r="Q332" i="6"/>
  <c r="AC334" i="6"/>
  <c r="AN334" i="6"/>
  <c r="R334" i="6"/>
  <c r="AI340" i="6"/>
  <c r="X340" i="6"/>
  <c r="R346" i="6"/>
  <c r="AN346" i="6"/>
  <c r="AO351" i="6"/>
  <c r="S351" i="6"/>
  <c r="AD351" i="6"/>
  <c r="AF356" i="6"/>
  <c r="U356" i="6"/>
  <c r="AQ356" i="6"/>
  <c r="Z421" i="6"/>
  <c r="O421" i="6"/>
  <c r="AK421" i="6"/>
  <c r="AJ452" i="6"/>
  <c r="N452" i="6"/>
  <c r="AU452" i="6" s="1"/>
  <c r="Y452" i="6"/>
  <c r="BF452" i="6" s="1"/>
  <c r="AN51" i="6"/>
  <c r="W64" i="6"/>
  <c r="AH64" i="6"/>
  <c r="P65" i="6"/>
  <c r="AF96" i="6"/>
  <c r="AQ96" i="6"/>
  <c r="Q124" i="6"/>
  <c r="O130" i="6"/>
  <c r="AC142" i="6"/>
  <c r="AN142" i="6"/>
  <c r="AD157" i="6"/>
  <c r="AO157" i="6"/>
  <c r="AD182" i="6"/>
  <c r="AO182" i="6"/>
  <c r="Z190" i="6"/>
  <c r="BG190" i="6" s="1"/>
  <c r="AK190" i="6"/>
  <c r="R193" i="6"/>
  <c r="AC193" i="6"/>
  <c r="AM195" i="6"/>
  <c r="AB195" i="6"/>
  <c r="Q195" i="6"/>
  <c r="X197" i="6"/>
  <c r="AI197" i="6"/>
  <c r="AA201" i="6"/>
  <c r="AL201" i="6"/>
  <c r="P201" i="6"/>
  <c r="AS204" i="6"/>
  <c r="AH204" i="6"/>
  <c r="W204" i="6"/>
  <c r="AA209" i="6"/>
  <c r="P209" i="6"/>
  <c r="AD212" i="6"/>
  <c r="AO212" i="6"/>
  <c r="S212" i="6"/>
  <c r="AT220" i="6"/>
  <c r="X220" i="6"/>
  <c r="AI220" i="6"/>
  <c r="Y229" i="6"/>
  <c r="BF229" i="6" s="1"/>
  <c r="N229" i="6"/>
  <c r="AP233" i="6"/>
  <c r="AE233" i="6"/>
  <c r="AB241" i="6"/>
  <c r="AM241" i="6"/>
  <c r="Q241" i="6"/>
  <c r="S244" i="6"/>
  <c r="AO244" i="6"/>
  <c r="AD244" i="6"/>
  <c r="AO247" i="6"/>
  <c r="S247" i="6"/>
  <c r="AD247" i="6"/>
  <c r="AR248" i="6"/>
  <c r="V248" i="6"/>
  <c r="AM255" i="6"/>
  <c r="Q255" i="6"/>
  <c r="AS256" i="6"/>
  <c r="AH256" i="6"/>
  <c r="P258" i="6"/>
  <c r="AL258" i="6"/>
  <c r="AR266" i="6"/>
  <c r="V266" i="6"/>
  <c r="AG266" i="6"/>
  <c r="AF275" i="6"/>
  <c r="AQ275" i="6"/>
  <c r="U275" i="6"/>
  <c r="AJ280" i="6"/>
  <c r="N280" i="6"/>
  <c r="Y280" i="6"/>
  <c r="AS287" i="6"/>
  <c r="W287" i="6"/>
  <c r="AH287" i="6"/>
  <c r="AL288" i="6"/>
  <c r="AA288" i="6"/>
  <c r="V299" i="6"/>
  <c r="AG299" i="6"/>
  <c r="W310" i="6"/>
  <c r="AH310" i="6"/>
  <c r="T311" i="6"/>
  <c r="AE311" i="6"/>
  <c r="CB313" i="6"/>
  <c r="AV313" i="6"/>
  <c r="AV330" i="6"/>
  <c r="W336" i="6"/>
  <c r="AH336" i="6"/>
  <c r="AS336" i="6"/>
  <c r="AQ366" i="6"/>
  <c r="U366" i="6"/>
  <c r="AL370" i="6"/>
  <c r="AA370" i="6"/>
  <c r="P370" i="6"/>
  <c r="AI381" i="6"/>
  <c r="AT381" i="6"/>
  <c r="X381" i="6"/>
  <c r="Z386" i="6"/>
  <c r="AK386" i="6"/>
  <c r="O386" i="6"/>
  <c r="O388" i="6"/>
  <c r="AK388" i="6"/>
  <c r="Z388" i="6"/>
  <c r="W409" i="6"/>
  <c r="AH409" i="6"/>
  <c r="AS409" i="6"/>
  <c r="BG410" i="6"/>
  <c r="CM410" i="6"/>
  <c r="W432" i="6"/>
  <c r="AH432" i="6"/>
  <c r="AS432" i="6"/>
  <c r="V566" i="6"/>
  <c r="AG566" i="6"/>
  <c r="AR566" i="6"/>
  <c r="T21" i="6"/>
  <c r="AE21" i="6"/>
  <c r="AL27" i="6"/>
  <c r="P27" i="6"/>
  <c r="N35" i="6"/>
  <c r="Y35" i="6"/>
  <c r="BF35" i="6" s="1"/>
  <c r="W40" i="6"/>
  <c r="AH40" i="6"/>
  <c r="T46" i="6"/>
  <c r="AE46" i="6"/>
  <c r="AI49" i="6"/>
  <c r="AT49" i="6"/>
  <c r="AC52" i="6"/>
  <c r="AN52" i="6"/>
  <c r="AD123" i="6"/>
  <c r="S123" i="6"/>
  <c r="AJ124" i="6"/>
  <c r="P138" i="6"/>
  <c r="AA138" i="6"/>
  <c r="AL138" i="6"/>
  <c r="AB142" i="6"/>
  <c r="AM142" i="6"/>
  <c r="CB151" i="6"/>
  <c r="AT153" i="6"/>
  <c r="X153" i="6"/>
  <c r="R157" i="6"/>
  <c r="AC157" i="6"/>
  <c r="R167" i="6"/>
  <c r="AC167" i="6"/>
  <c r="BH169" i="6"/>
  <c r="Y174" i="6"/>
  <c r="BF174" i="6" s="1"/>
  <c r="AJ174" i="6"/>
  <c r="AE175" i="6"/>
  <c r="T175" i="6"/>
  <c r="S181" i="6"/>
  <c r="AD181" i="6"/>
  <c r="R182" i="6"/>
  <c r="AC182" i="6"/>
  <c r="Y184" i="6"/>
  <c r="BF184" i="6" s="1"/>
  <c r="N184" i="6"/>
  <c r="AU184" i="6" s="1"/>
  <c r="P188" i="6"/>
  <c r="AA188" i="6"/>
  <c r="AL188" i="6"/>
  <c r="AJ190" i="6"/>
  <c r="CB193" i="6"/>
  <c r="Z196" i="6"/>
  <c r="BG196" i="6" s="1"/>
  <c r="AK196" i="6"/>
  <c r="AG204" i="6"/>
  <c r="V204" i="6"/>
  <c r="R205" i="6"/>
  <c r="AC205" i="6"/>
  <c r="AM207" i="6"/>
  <c r="AB207" i="6"/>
  <c r="AS210" i="6"/>
  <c r="AH210" i="6"/>
  <c r="W210" i="6"/>
  <c r="AP213" i="6"/>
  <c r="T213" i="6"/>
  <c r="AE213" i="6"/>
  <c r="T219" i="6"/>
  <c r="AE219" i="6"/>
  <c r="AP219" i="6"/>
  <c r="W220" i="6"/>
  <c r="AS220" i="6"/>
  <c r="CB223" i="6"/>
  <c r="P232" i="6"/>
  <c r="AA232" i="6"/>
  <c r="AL232" i="6"/>
  <c r="S233" i="6"/>
  <c r="AD233" i="6"/>
  <c r="AM251" i="6"/>
  <c r="AB251" i="6"/>
  <c r="Q251" i="6"/>
  <c r="AA255" i="6"/>
  <c r="AL255" i="6"/>
  <c r="P255" i="6"/>
  <c r="AR256" i="6"/>
  <c r="V256" i="6"/>
  <c r="AG256" i="6"/>
  <c r="AM262" i="6"/>
  <c r="Q262" i="6"/>
  <c r="AQ266" i="6"/>
  <c r="U266" i="6"/>
  <c r="AF266" i="6"/>
  <c r="AP275" i="6"/>
  <c r="AE275" i="6"/>
  <c r="T275" i="6"/>
  <c r="AL276" i="6"/>
  <c r="P276" i="6"/>
  <c r="AA276" i="6"/>
  <c r="AG289" i="6"/>
  <c r="AR289" i="6"/>
  <c r="Z290" i="6"/>
  <c r="AK290" i="6"/>
  <c r="AL292" i="6"/>
  <c r="P292" i="6"/>
  <c r="AS293" i="6"/>
  <c r="AH293" i="6"/>
  <c r="W293" i="6"/>
  <c r="AH314" i="6"/>
  <c r="AS314" i="6"/>
  <c r="W314" i="6"/>
  <c r="V319" i="6"/>
  <c r="AR319" i="6"/>
  <c r="AG319" i="6"/>
  <c r="AE320" i="6"/>
  <c r="AP320" i="6"/>
  <c r="T320" i="6"/>
  <c r="P322" i="6"/>
  <c r="AL322" i="6"/>
  <c r="AE324" i="6"/>
  <c r="AP324" i="6"/>
  <c r="T324" i="6"/>
  <c r="Y327" i="6"/>
  <c r="AJ327" i="6"/>
  <c r="AK329" i="6"/>
  <c r="O329" i="6"/>
  <c r="Z329" i="6"/>
  <c r="AB331" i="6"/>
  <c r="Q331" i="6"/>
  <c r="AM331" i="6"/>
  <c r="AH335" i="6"/>
  <c r="AS335" i="6"/>
  <c r="W335" i="6"/>
  <c r="AF353" i="6"/>
  <c r="AC355" i="6"/>
  <c r="R355" i="6"/>
  <c r="Y361" i="6"/>
  <c r="BF361" i="6" s="1"/>
  <c r="AJ361" i="6"/>
  <c r="T366" i="6"/>
  <c r="AP366" i="6"/>
  <c r="AB396" i="6"/>
  <c r="Q396" i="6"/>
  <c r="AM396" i="6"/>
  <c r="AT406" i="6"/>
  <c r="Z446" i="6"/>
  <c r="O446" i="6"/>
  <c r="AK446" i="6"/>
  <c r="CM453" i="6"/>
  <c r="BG453" i="6"/>
  <c r="Q520" i="6"/>
  <c r="AB520" i="6"/>
  <c r="AM520" i="6"/>
  <c r="AH545" i="6"/>
  <c r="AS545" i="6"/>
  <c r="W545" i="6"/>
  <c r="AR14" i="6"/>
  <c r="V14" i="6"/>
  <c r="AI15" i="6"/>
  <c r="X15" i="6"/>
  <c r="T20" i="6"/>
  <c r="AE20" i="6"/>
  <c r="AR22" i="6"/>
  <c r="AG22" i="6"/>
  <c r="W23" i="6"/>
  <c r="AS23" i="6"/>
  <c r="AH24" i="6"/>
  <c r="AM25" i="6"/>
  <c r="Q26" i="6"/>
  <c r="AB26" i="6"/>
  <c r="Q27" i="6"/>
  <c r="AB27" i="6"/>
  <c r="AO27" i="6"/>
  <c r="T28" i="6"/>
  <c r="AP28" i="6"/>
  <c r="AF29" i="6"/>
  <c r="N30" i="6"/>
  <c r="AU30" i="6" s="1"/>
  <c r="Y30" i="6"/>
  <c r="BF30" i="6" s="1"/>
  <c r="AC31" i="6"/>
  <c r="AN31" i="6"/>
  <c r="U31" i="6"/>
  <c r="Z35" i="6"/>
  <c r="AK35" i="6"/>
  <c r="Q35" i="6"/>
  <c r="Q36" i="6"/>
  <c r="AM36" i="6"/>
  <c r="W39" i="6"/>
  <c r="AH39" i="6"/>
  <c r="Z41" i="6"/>
  <c r="BG41" i="6" s="1"/>
  <c r="AK41" i="6"/>
  <c r="AP43" i="6"/>
  <c r="T45" i="6"/>
  <c r="AE45" i="6"/>
  <c r="R50" i="6"/>
  <c r="AL51" i="6"/>
  <c r="P51" i="6"/>
  <c r="AE53" i="6"/>
  <c r="O54" i="6"/>
  <c r="T55" i="6"/>
  <c r="N59" i="6"/>
  <c r="AU59" i="6" s="1"/>
  <c r="Y59" i="6"/>
  <c r="BF59" i="6" s="1"/>
  <c r="R60" i="6"/>
  <c r="AS62" i="6"/>
  <c r="N65" i="6"/>
  <c r="AJ65" i="6"/>
  <c r="AQ69" i="6"/>
  <c r="T70" i="6"/>
  <c r="AE70" i="6"/>
  <c r="AR72" i="6"/>
  <c r="AG72" i="6"/>
  <c r="AI73" i="6"/>
  <c r="AT73" i="6"/>
  <c r="AC76" i="6"/>
  <c r="AN76" i="6"/>
  <c r="AL79" i="6"/>
  <c r="AA79" i="6"/>
  <c r="S79" i="6"/>
  <c r="T80" i="6"/>
  <c r="AP80" i="6"/>
  <c r="AV82" i="6"/>
  <c r="AR88" i="6"/>
  <c r="V88" i="6"/>
  <c r="AK90" i="6"/>
  <c r="W97" i="6"/>
  <c r="AS97" i="6"/>
  <c r="AH97" i="6"/>
  <c r="Q100" i="6"/>
  <c r="AB100" i="6"/>
  <c r="AD101" i="6"/>
  <c r="AO101" i="6"/>
  <c r="Z103" i="6"/>
  <c r="O103" i="6"/>
  <c r="AK103" i="6"/>
  <c r="AI107" i="6"/>
  <c r="X107" i="6"/>
  <c r="Y108" i="6"/>
  <c r="BF108" i="6" s="1"/>
  <c r="AJ108" i="6"/>
  <c r="R109" i="6"/>
  <c r="AC109" i="6"/>
  <c r="AN109" i="6"/>
  <c r="U110" i="6"/>
  <c r="AQ110" i="6"/>
  <c r="AF110" i="6"/>
  <c r="X110" i="6"/>
  <c r="BG112" i="6"/>
  <c r="AH114" i="6"/>
  <c r="U121" i="6"/>
  <c r="AF121" i="6"/>
  <c r="S122" i="6"/>
  <c r="AO125" i="6"/>
  <c r="AP129" i="6"/>
  <c r="AV132" i="6"/>
  <c r="AA135" i="6"/>
  <c r="AL135" i="6"/>
  <c r="AM141" i="6"/>
  <c r="Q141" i="6"/>
  <c r="AP141" i="6"/>
  <c r="U144" i="6"/>
  <c r="AF144" i="6"/>
  <c r="CB157" i="6"/>
  <c r="AV157" i="6"/>
  <c r="O161" i="6"/>
  <c r="Z161" i="6"/>
  <c r="BG161" i="6" s="1"/>
  <c r="R162" i="6"/>
  <c r="AC162" i="6"/>
  <c r="S167" i="6"/>
  <c r="AD167" i="6"/>
  <c r="AF175" i="6"/>
  <c r="AQ175" i="6"/>
  <c r="U175" i="6"/>
  <c r="AE181" i="6"/>
  <c r="T181" i="6"/>
  <c r="Z184" i="6"/>
  <c r="AK184" i="6"/>
  <c r="X191" i="6"/>
  <c r="AI191" i="6"/>
  <c r="F15" i="3"/>
  <c r="F33" i="3"/>
  <c r="B27" i="5"/>
  <c r="I29" i="5" s="1"/>
  <c r="O16" i="6"/>
  <c r="AV16" i="6" s="1"/>
  <c r="AP18" i="6"/>
  <c r="AF20" i="6"/>
  <c r="U20" i="6"/>
  <c r="AS20" i="6"/>
  <c r="AH22" i="6"/>
  <c r="AS22" i="6"/>
  <c r="AI23" i="6"/>
  <c r="AT23" i="6"/>
  <c r="AH23" i="6"/>
  <c r="AI24" i="6"/>
  <c r="AF28" i="6"/>
  <c r="AQ28" i="6"/>
  <c r="BG28" i="6"/>
  <c r="AJ30" i="6"/>
  <c r="AL35" i="6"/>
  <c r="AA35" i="6"/>
  <c r="R35" i="6"/>
  <c r="AJ35" i="6"/>
  <c r="AS37" i="6"/>
  <c r="AR38" i="6"/>
  <c r="V38" i="6"/>
  <c r="AI39" i="6"/>
  <c r="X39" i="6"/>
  <c r="N40" i="6"/>
  <c r="AU40" i="6" s="1"/>
  <c r="T44" i="6"/>
  <c r="AE44" i="6"/>
  <c r="AR46" i="6"/>
  <c r="AG46" i="6"/>
  <c r="W47" i="6"/>
  <c r="AS47" i="6"/>
  <c r="AH48" i="6"/>
  <c r="AM49" i="6"/>
  <c r="Q50" i="6"/>
  <c r="AB50" i="6"/>
  <c r="Q51" i="6"/>
  <c r="AB51" i="6"/>
  <c r="AO51" i="6"/>
  <c r="T52" i="6"/>
  <c r="AP52" i="6"/>
  <c r="AF53" i="6"/>
  <c r="N54" i="6"/>
  <c r="AU54" i="6" s="1"/>
  <c r="Y54" i="6"/>
  <c r="AC55" i="6"/>
  <c r="AN55" i="6"/>
  <c r="U55" i="6"/>
  <c r="N58" i="6"/>
  <c r="AU58" i="6" s="1"/>
  <c r="Z59" i="6"/>
  <c r="AK59" i="6"/>
  <c r="Q59" i="6"/>
  <c r="Q60" i="6"/>
  <c r="AM60" i="6"/>
  <c r="AN60" i="6"/>
  <c r="W63" i="6"/>
  <c r="AH63" i="6"/>
  <c r="Z65" i="6"/>
  <c r="BG65" i="6" s="1"/>
  <c r="AK65" i="6"/>
  <c r="AP67" i="6"/>
  <c r="T69" i="6"/>
  <c r="AE69" i="6"/>
  <c r="R74" i="6"/>
  <c r="AL75" i="6"/>
  <c r="P75" i="6"/>
  <c r="AN75" i="6"/>
  <c r="AE77" i="6"/>
  <c r="O78" i="6"/>
  <c r="T79" i="6"/>
  <c r="N83" i="6"/>
  <c r="Y83" i="6"/>
  <c r="BF83" i="6" s="1"/>
  <c r="R84" i="6"/>
  <c r="AS86" i="6"/>
  <c r="W88" i="6"/>
  <c r="AH88" i="6"/>
  <c r="N89" i="6"/>
  <c r="AU89" i="6" s="1"/>
  <c r="AJ89" i="6"/>
  <c r="P89" i="6"/>
  <c r="AQ93" i="6"/>
  <c r="T94" i="6"/>
  <c r="AE94" i="6"/>
  <c r="AQ94" i="6"/>
  <c r="AR96" i="6"/>
  <c r="AG96" i="6"/>
  <c r="AI97" i="6"/>
  <c r="AT97" i="6"/>
  <c r="AC100" i="6"/>
  <c r="AN100" i="6"/>
  <c r="AL103" i="6"/>
  <c r="AA103" i="6"/>
  <c r="S103" i="6"/>
  <c r="AM103" i="6"/>
  <c r="T104" i="6"/>
  <c r="AP104" i="6"/>
  <c r="AR110" i="6"/>
  <c r="AO112" i="6"/>
  <c r="AT113" i="6"/>
  <c r="AS116" i="6"/>
  <c r="AH116" i="6"/>
  <c r="P117" i="6"/>
  <c r="AD118" i="6"/>
  <c r="AO118" i="6"/>
  <c r="AS119" i="6"/>
  <c r="AH119" i="6"/>
  <c r="AN122" i="6"/>
  <c r="AC122" i="6"/>
  <c r="AQ123" i="6"/>
  <c r="U123" i="6"/>
  <c r="P124" i="6"/>
  <c r="AA124" i="6"/>
  <c r="BH124" i="6" s="1"/>
  <c r="AL124" i="6"/>
  <c r="N126" i="6"/>
  <c r="AU126" i="6" s="1"/>
  <c r="O128" i="6"/>
  <c r="AJ130" i="6"/>
  <c r="N130" i="6"/>
  <c r="AU130" i="6" s="1"/>
  <c r="P130" i="6"/>
  <c r="AK130" i="6"/>
  <c r="AJ136" i="6"/>
  <c r="Y136" i="6"/>
  <c r="BF136" i="6" s="1"/>
  <c r="AV137" i="6"/>
  <c r="R138" i="6"/>
  <c r="AC138" i="6"/>
  <c r="AN138" i="6"/>
  <c r="O139" i="6"/>
  <c r="Z139" i="6"/>
  <c r="AN141" i="6"/>
  <c r="R141" i="6"/>
  <c r="R143" i="6"/>
  <c r="AC143" i="6"/>
  <c r="AN143" i="6"/>
  <c r="AG144" i="6"/>
  <c r="V144" i="6"/>
  <c r="AR144" i="6"/>
  <c r="X145" i="6"/>
  <c r="AI145" i="6"/>
  <c r="O156" i="6"/>
  <c r="Z156" i="6"/>
  <c r="BG156" i="6" s="1"/>
  <c r="AE157" i="6"/>
  <c r="AP157" i="6"/>
  <c r="AA161" i="6"/>
  <c r="P161" i="6"/>
  <c r="AL161" i="6"/>
  <c r="AD162" i="6"/>
  <c r="AO162" i="6"/>
  <c r="N170" i="6"/>
  <c r="Y170" i="6"/>
  <c r="BF170" i="6" s="1"/>
  <c r="R174" i="6"/>
  <c r="Z178" i="6"/>
  <c r="AK178" i="6"/>
  <c r="O178" i="6"/>
  <c r="AV178" i="6" s="1"/>
  <c r="AF181" i="6"/>
  <c r="AQ181" i="6"/>
  <c r="S184" i="6"/>
  <c r="AV187" i="6"/>
  <c r="CB187" i="6"/>
  <c r="AO190" i="6"/>
  <c r="S193" i="6"/>
  <c r="AD193" i="6"/>
  <c r="AG198" i="6"/>
  <c r="V198" i="6"/>
  <c r="AM201" i="6"/>
  <c r="AB201" i="6"/>
  <c r="Q201" i="6"/>
  <c r="AO207" i="6"/>
  <c r="AD207" i="6"/>
  <c r="AM209" i="6"/>
  <c r="Q209" i="6"/>
  <c r="N210" i="6"/>
  <c r="AU210" i="6" s="1"/>
  <c r="AG219" i="6"/>
  <c r="AR219" i="6"/>
  <c r="V219" i="6"/>
  <c r="AK223" i="6"/>
  <c r="O223" i="6"/>
  <c r="AV223" i="6" s="1"/>
  <c r="Z223" i="6"/>
  <c r="AT238" i="6"/>
  <c r="AI238" i="6"/>
  <c r="S239" i="6"/>
  <c r="AO239" i="6"/>
  <c r="AD239" i="6"/>
  <c r="AN241" i="6"/>
  <c r="R241" i="6"/>
  <c r="AC241" i="6"/>
  <c r="Y243" i="6"/>
  <c r="AJ243" i="6"/>
  <c r="N243" i="6"/>
  <c r="AU243" i="6" s="1"/>
  <c r="AE244" i="6"/>
  <c r="T244" i="6"/>
  <c r="AP244" i="6"/>
  <c r="AE247" i="6"/>
  <c r="AP247" i="6"/>
  <c r="T247" i="6"/>
  <c r="AH248" i="6"/>
  <c r="W248" i="6"/>
  <c r="AS248" i="6"/>
  <c r="AG248" i="6"/>
  <c r="AO251" i="6"/>
  <c r="S251" i="6"/>
  <c r="AN255" i="6"/>
  <c r="R255" i="6"/>
  <c r="AB255" i="6"/>
  <c r="N258" i="6"/>
  <c r="Y258" i="6"/>
  <c r="AJ258" i="6"/>
  <c r="AB262" i="6"/>
  <c r="W266" i="6"/>
  <c r="AH266" i="6"/>
  <c r="AS266" i="6"/>
  <c r="AL270" i="6"/>
  <c r="P270" i="6"/>
  <c r="AA270" i="6"/>
  <c r="Q272" i="6"/>
  <c r="AB272" i="6"/>
  <c r="AG324" i="6"/>
  <c r="AR324" i="6"/>
  <c r="V324" i="6"/>
  <c r="AB330" i="6"/>
  <c r="AM330" i="6"/>
  <c r="Q330" i="6"/>
  <c r="AL338" i="6"/>
  <c r="P338" i="6"/>
  <c r="AA338" i="6"/>
  <c r="AS351" i="6"/>
  <c r="AH351" i="6"/>
  <c r="W351" i="6"/>
  <c r="AF366" i="6"/>
  <c r="X383" i="6"/>
  <c r="AI383" i="6"/>
  <c r="AT383" i="6"/>
  <c r="AT409" i="6"/>
  <c r="X409" i="6"/>
  <c r="AI409" i="6"/>
  <c r="AE416" i="6"/>
  <c r="T416" i="6"/>
  <c r="AP416" i="6"/>
  <c r="AO436" i="6"/>
  <c r="S436" i="6"/>
  <c r="AD436" i="6"/>
  <c r="AD451" i="6"/>
  <c r="S451" i="6"/>
  <c r="AO451" i="6"/>
  <c r="AH460" i="6"/>
  <c r="W460" i="6"/>
  <c r="AS460" i="6"/>
  <c r="E28" i="5"/>
  <c r="N15" i="6"/>
  <c r="AU15" i="6" s="1"/>
  <c r="AJ15" i="6"/>
  <c r="AR20" i="6"/>
  <c r="AG20" i="6"/>
  <c r="Z34" i="6"/>
  <c r="BG34" i="6" s="1"/>
  <c r="AK34" i="6"/>
  <c r="AH46" i="6"/>
  <c r="AS46" i="6"/>
  <c r="AI47" i="6"/>
  <c r="AT47" i="6"/>
  <c r="AF52" i="6"/>
  <c r="AQ52" i="6"/>
  <c r="BG52" i="6"/>
  <c r="AL59" i="6"/>
  <c r="AA59" i="6"/>
  <c r="AR62" i="6"/>
  <c r="V62" i="6"/>
  <c r="AI63" i="6"/>
  <c r="X63" i="6"/>
  <c r="T68" i="6"/>
  <c r="AE68" i="6"/>
  <c r="AR70" i="6"/>
  <c r="AG70" i="6"/>
  <c r="W71" i="6"/>
  <c r="AS71" i="6"/>
  <c r="Q74" i="6"/>
  <c r="AB74" i="6"/>
  <c r="Q75" i="6"/>
  <c r="AB75" i="6"/>
  <c r="T76" i="6"/>
  <c r="AP76" i="6"/>
  <c r="N78" i="6"/>
  <c r="AU78" i="6" s="1"/>
  <c r="Y78" i="6"/>
  <c r="AC79" i="6"/>
  <c r="AN79" i="6"/>
  <c r="Z83" i="6"/>
  <c r="AK83" i="6"/>
  <c r="Q84" i="6"/>
  <c r="AM84" i="6"/>
  <c r="W87" i="6"/>
  <c r="AH87" i="6"/>
  <c r="Z89" i="6"/>
  <c r="BG89" i="6" s="1"/>
  <c r="AK89" i="6"/>
  <c r="T93" i="6"/>
  <c r="AE93" i="6"/>
  <c r="AL99" i="6"/>
  <c r="P99" i="6"/>
  <c r="N107" i="6"/>
  <c r="Y107" i="6"/>
  <c r="BF107" i="6" s="1"/>
  <c r="AE109" i="6"/>
  <c r="AP109" i="6"/>
  <c r="AS110" i="6"/>
  <c r="AH110" i="6"/>
  <c r="AT110" i="6"/>
  <c r="O111" i="6"/>
  <c r="Z111" i="6"/>
  <c r="BG111" i="6" s="1"/>
  <c r="O117" i="6"/>
  <c r="Z117" i="6"/>
  <c r="BG117" i="6" s="1"/>
  <c r="AK117" i="6"/>
  <c r="AM124" i="6"/>
  <c r="CM126" i="6"/>
  <c r="BG126" i="6"/>
  <c r="O126" i="6"/>
  <c r="N128" i="6"/>
  <c r="AU128" i="6" s="1"/>
  <c r="Y128" i="6"/>
  <c r="AK128" i="6"/>
  <c r="AD129" i="6"/>
  <c r="S129" i="6"/>
  <c r="AL130" i="6"/>
  <c r="Z136" i="6"/>
  <c r="AK136" i="6"/>
  <c r="P136" i="6"/>
  <c r="AW136" i="6" s="1"/>
  <c r="AO138" i="6"/>
  <c r="AD138" i="6"/>
  <c r="S143" i="6"/>
  <c r="AD143" i="6"/>
  <c r="AS144" i="6"/>
  <c r="AH144" i="6"/>
  <c r="N146" i="6"/>
  <c r="AU146" i="6" s="1"/>
  <c r="Y146" i="6"/>
  <c r="BF146" i="6" s="1"/>
  <c r="AS147" i="6"/>
  <c r="S148" i="6"/>
  <c r="AD148" i="6"/>
  <c r="AO148" i="6"/>
  <c r="BG154" i="6"/>
  <c r="X155" i="6"/>
  <c r="AI155" i="6"/>
  <c r="AA156" i="6"/>
  <c r="AL156" i="6"/>
  <c r="AM161" i="6"/>
  <c r="AB161" i="6"/>
  <c r="AA168" i="6"/>
  <c r="AL168" i="6"/>
  <c r="P168" i="6"/>
  <c r="Z170" i="6"/>
  <c r="AK170" i="6"/>
  <c r="U173" i="6"/>
  <c r="AF173" i="6"/>
  <c r="AQ173" i="6"/>
  <c r="Q174" i="6"/>
  <c r="AB174" i="6"/>
  <c r="X179" i="6"/>
  <c r="AI179" i="6"/>
  <c r="R187" i="6"/>
  <c r="AC187" i="6"/>
  <c r="R196" i="6"/>
  <c r="AN196" i="6"/>
  <c r="AC196" i="6"/>
  <c r="AS198" i="6"/>
  <c r="AH198" i="6"/>
  <c r="W198" i="6"/>
  <c r="R199" i="6"/>
  <c r="AC199" i="6"/>
  <c r="N204" i="6"/>
  <c r="U206" i="6"/>
  <c r="AQ206" i="6"/>
  <c r="AP207" i="6"/>
  <c r="T207" i="6"/>
  <c r="AE207" i="6"/>
  <c r="U212" i="6"/>
  <c r="AQ212" i="6"/>
  <c r="AF212" i="6"/>
  <c r="R217" i="6"/>
  <c r="AN217" i="6"/>
  <c r="AS219" i="6"/>
  <c r="W219" i="6"/>
  <c r="AJ220" i="6"/>
  <c r="N220" i="6"/>
  <c r="AU220" i="6" s="1"/>
  <c r="Y220" i="6"/>
  <c r="BF220" i="6" s="1"/>
  <c r="AA223" i="6"/>
  <c r="P223" i="6"/>
  <c r="Y231" i="6"/>
  <c r="N231" i="6"/>
  <c r="AU231" i="6" s="1"/>
  <c r="AJ231" i="6"/>
  <c r="S232" i="6"/>
  <c r="AO232" i="6"/>
  <c r="AD232" i="6"/>
  <c r="X248" i="6"/>
  <c r="AT248" i="6"/>
  <c r="AI248" i="6"/>
  <c r="AP251" i="6"/>
  <c r="T251" i="6"/>
  <c r="AE251" i="6"/>
  <c r="Z258" i="6"/>
  <c r="O258" i="6"/>
  <c r="CM262" i="6"/>
  <c r="BG262" i="6"/>
  <c r="AK265" i="6"/>
  <c r="O265" i="6"/>
  <c r="Z265" i="6"/>
  <c r="AB270" i="6"/>
  <c r="Q270" i="6"/>
  <c r="AR271" i="6"/>
  <c r="V271" i="6"/>
  <c r="AG271" i="6"/>
  <c r="AM274" i="6"/>
  <c r="Q274" i="6"/>
  <c r="AS275" i="6"/>
  <c r="W275" i="6"/>
  <c r="AB279" i="6"/>
  <c r="Q279" i="6"/>
  <c r="AM279" i="6"/>
  <c r="S282" i="6"/>
  <c r="AD282" i="6"/>
  <c r="AA284" i="6"/>
  <c r="P284" i="6"/>
  <c r="AA292" i="6"/>
  <c r="V297" i="6"/>
  <c r="AG297" i="6"/>
  <c r="AR297" i="6"/>
  <c r="CB301" i="6"/>
  <c r="AA322" i="6"/>
  <c r="AN323" i="6"/>
  <c r="AC323" i="6"/>
  <c r="W324" i="6"/>
  <c r="AH324" i="6"/>
  <c r="AS324" i="6"/>
  <c r="V325" i="6"/>
  <c r="AR325" i="6"/>
  <c r="AG325" i="6"/>
  <c r="R329" i="6"/>
  <c r="AC329" i="6"/>
  <c r="AN329" i="6"/>
  <c r="Q338" i="6"/>
  <c r="AM338" i="6"/>
  <c r="AC346" i="6"/>
  <c r="AO349" i="6"/>
  <c r="AD349" i="6"/>
  <c r="S349" i="6"/>
  <c r="T396" i="6"/>
  <c r="AP396" i="6"/>
  <c r="N399" i="6"/>
  <c r="AU399" i="6" s="1"/>
  <c r="Y399" i="6"/>
  <c r="BF399" i="6" s="1"/>
  <c r="AJ399" i="6"/>
  <c r="AF416" i="6"/>
  <c r="AQ416" i="6"/>
  <c r="U416" i="6"/>
  <c r="W430" i="6"/>
  <c r="AH430" i="6"/>
  <c r="AS430" i="6"/>
  <c r="W444" i="6"/>
  <c r="AS444" i="6"/>
  <c r="AH444" i="6"/>
  <c r="AT460" i="6"/>
  <c r="AI460" i="6"/>
  <c r="X460" i="6"/>
  <c r="AE478" i="6"/>
  <c r="T478" i="6"/>
  <c r="AP478" i="6"/>
  <c r="AB539" i="6"/>
  <c r="AM539" i="6"/>
  <c r="Q539" i="6"/>
  <c r="AB565" i="6"/>
  <c r="Q565" i="6"/>
  <c r="AM565" i="6"/>
  <c r="F29" i="5"/>
  <c r="AF44" i="6"/>
  <c r="U44" i="6"/>
  <c r="Q30" i="6"/>
  <c r="AB30" i="6"/>
  <c r="AM30" i="6"/>
  <c r="X38" i="6"/>
  <c r="AI38" i="6"/>
  <c r="U43" i="6"/>
  <c r="AF43" i="6"/>
  <c r="AR44" i="6"/>
  <c r="AG44" i="6"/>
  <c r="Z58" i="6"/>
  <c r="BG58" i="6" s="1"/>
  <c r="AK58" i="6"/>
  <c r="AI72" i="6"/>
  <c r="BG76" i="6"/>
  <c r="AI87" i="6"/>
  <c r="X87" i="6"/>
  <c r="Q98" i="6"/>
  <c r="AB98" i="6"/>
  <c r="Q99" i="6"/>
  <c r="AB99" i="6"/>
  <c r="T100" i="6"/>
  <c r="AP100" i="6"/>
  <c r="U118" i="6"/>
  <c r="AQ118" i="6"/>
  <c r="AE143" i="6"/>
  <c r="AP143" i="6"/>
  <c r="T143" i="6"/>
  <c r="Z146" i="6"/>
  <c r="AK146" i="6"/>
  <c r="AB156" i="6"/>
  <c r="AM156" i="6"/>
  <c r="AC161" i="6"/>
  <c r="AN161" i="6"/>
  <c r="O163" i="6"/>
  <c r="Z163" i="6"/>
  <c r="AK163" i="6"/>
  <c r="P166" i="6"/>
  <c r="AA166" i="6"/>
  <c r="W169" i="6"/>
  <c r="AH169" i="6"/>
  <c r="CM169" i="6"/>
  <c r="AA170" i="6"/>
  <c r="AL170" i="6"/>
  <c r="S172" i="6"/>
  <c r="AD172" i="6"/>
  <c r="V173" i="6"/>
  <c r="AG173" i="6"/>
  <c r="AR173" i="6"/>
  <c r="X175" i="6"/>
  <c r="AT175" i="6"/>
  <c r="AP177" i="6"/>
  <c r="T177" i="6"/>
  <c r="R184" i="6"/>
  <c r="AN184" i="6"/>
  <c r="AC184" i="6"/>
  <c r="S187" i="6"/>
  <c r="AD187" i="6"/>
  <c r="R190" i="6"/>
  <c r="AN190" i="6"/>
  <c r="AC190" i="6"/>
  <c r="AS192" i="6"/>
  <c r="AH192" i="6"/>
  <c r="W192" i="6"/>
  <c r="AG194" i="6"/>
  <c r="AR194" i="6"/>
  <c r="V194" i="6"/>
  <c r="AP195" i="6"/>
  <c r="T195" i="6"/>
  <c r="S199" i="6"/>
  <c r="AD199" i="6"/>
  <c r="AM203" i="6"/>
  <c r="Q203" i="6"/>
  <c r="AG206" i="6"/>
  <c r="AR206" i="6"/>
  <c r="V206" i="6"/>
  <c r="AG212" i="6"/>
  <c r="AR212" i="6"/>
  <c r="V212" i="6"/>
  <c r="X214" i="6"/>
  <c r="AT214" i="6"/>
  <c r="AO217" i="6"/>
  <c r="S217" i="6"/>
  <c r="AD217" i="6"/>
  <c r="N218" i="6"/>
  <c r="AU218" i="6" s="1"/>
  <c r="Y218" i="6"/>
  <c r="AK220" i="6"/>
  <c r="Z220" i="6"/>
  <c r="Y225" i="6"/>
  <c r="BF225" i="6" s="1"/>
  <c r="AJ225" i="6"/>
  <c r="N225" i="6"/>
  <c r="AU225" i="6" s="1"/>
  <c r="AE232" i="6"/>
  <c r="AP232" i="6"/>
  <c r="T232" i="6"/>
  <c r="AJ238" i="6"/>
  <c r="Y238" i="6"/>
  <c r="BF238" i="6" s="1"/>
  <c r="AR247" i="6"/>
  <c r="AG247" i="6"/>
  <c r="V247" i="6"/>
  <c r="AJ250" i="6"/>
  <c r="N250" i="6"/>
  <c r="AU250" i="6" s="1"/>
  <c r="Y250" i="6"/>
  <c r="BF250" i="6" s="1"/>
  <c r="AQ251" i="6"/>
  <c r="AF251" i="6"/>
  <c r="AN279" i="6"/>
  <c r="AC279" i="6"/>
  <c r="R279" i="6"/>
  <c r="Q284" i="6"/>
  <c r="AM284" i="6"/>
  <c r="AB284" i="6"/>
  <c r="Y287" i="6"/>
  <c r="BF287" i="6" s="1"/>
  <c r="AJ287" i="6"/>
  <c r="N287" i="6"/>
  <c r="AU287" i="6" s="1"/>
  <c r="S288" i="6"/>
  <c r="AO288" i="6"/>
  <c r="AD288" i="6"/>
  <c r="P296" i="6"/>
  <c r="AA296" i="6"/>
  <c r="AL296" i="6"/>
  <c r="W328" i="6"/>
  <c r="AH328" i="6"/>
  <c r="AJ342" i="6"/>
  <c r="Y342" i="6"/>
  <c r="BF342" i="6" s="1"/>
  <c r="AJ343" i="6"/>
  <c r="Y343" i="6"/>
  <c r="N343" i="6"/>
  <c r="AI347" i="6"/>
  <c r="X347" i="6"/>
  <c r="T349" i="6"/>
  <c r="AE349" i="6"/>
  <c r="AP349" i="6"/>
  <c r="AC357" i="6"/>
  <c r="AN357" i="6"/>
  <c r="R357" i="6"/>
  <c r="AV357" i="6"/>
  <c r="CB357" i="6"/>
  <c r="AI404" i="6"/>
  <c r="AT404" i="6"/>
  <c r="X404" i="6"/>
  <c r="AN459" i="6"/>
  <c r="AC459" i="6"/>
  <c r="R459" i="6"/>
  <c r="AO467" i="6"/>
  <c r="AD467" i="6"/>
  <c r="S467" i="6"/>
  <c r="AP477" i="6"/>
  <c r="T477" i="6"/>
  <c r="AN492" i="6"/>
  <c r="R492" i="6"/>
  <c r="AC492" i="6"/>
  <c r="AM591" i="6"/>
  <c r="Q591" i="6"/>
  <c r="AB591" i="6"/>
  <c r="AB608" i="6"/>
  <c r="Q608" i="6"/>
  <c r="AM608" i="6"/>
  <c r="W15" i="6"/>
  <c r="AH15" i="6"/>
  <c r="Z17" i="6"/>
  <c r="AK17" i="6"/>
  <c r="N41" i="6"/>
  <c r="AU41" i="6" s="1"/>
  <c r="AJ41" i="6"/>
  <c r="AR48" i="6"/>
  <c r="AG48" i="6"/>
  <c r="AL55" i="6"/>
  <c r="AA55" i="6"/>
  <c r="T56" i="6"/>
  <c r="AP56" i="6"/>
  <c r="AR64" i="6"/>
  <c r="V64" i="6"/>
  <c r="AF72" i="6"/>
  <c r="AQ72" i="6"/>
  <c r="W73" i="6"/>
  <c r="AS73" i="6"/>
  <c r="AH73" i="6"/>
  <c r="Q76" i="6"/>
  <c r="AB76" i="6"/>
  <c r="AD77" i="6"/>
  <c r="AO77" i="6"/>
  <c r="Z79" i="6"/>
  <c r="O79" i="6"/>
  <c r="AK79" i="6"/>
  <c r="AI83" i="6"/>
  <c r="X83" i="6"/>
  <c r="Y84" i="6"/>
  <c r="BF84" i="6" s="1"/>
  <c r="AJ84" i="6"/>
  <c r="AF88" i="6"/>
  <c r="U88" i="6"/>
  <c r="CB88" i="6"/>
  <c r="AV88" i="6"/>
  <c r="AC94" i="6"/>
  <c r="R94" i="6"/>
  <c r="AN94" i="6"/>
  <c r="S95" i="6"/>
  <c r="AD95" i="6"/>
  <c r="T96" i="6"/>
  <c r="AE96" i="6"/>
  <c r="N103" i="6"/>
  <c r="AU103" i="6" s="1"/>
  <c r="Y103" i="6"/>
  <c r="BF103" i="6" s="1"/>
  <c r="AJ103" i="6"/>
  <c r="AC104" i="6"/>
  <c r="AN104" i="6"/>
  <c r="AM109" i="6"/>
  <c r="AB109" i="6"/>
  <c r="AT111" i="6"/>
  <c r="X111" i="6"/>
  <c r="O115" i="6"/>
  <c r="AK115" i="6"/>
  <c r="U116" i="6"/>
  <c r="AQ116" i="6"/>
  <c r="AV117" i="6"/>
  <c r="AM118" i="6"/>
  <c r="AB118" i="6"/>
  <c r="AF119" i="6"/>
  <c r="U119" i="6"/>
  <c r="R120" i="6"/>
  <c r="AN120" i="6"/>
  <c r="O135" i="6"/>
  <c r="Z135" i="6"/>
  <c r="G15" i="3"/>
  <c r="G33" i="3"/>
  <c r="X14" i="6"/>
  <c r="AI14" i="6"/>
  <c r="U19" i="6"/>
  <c r="AF19" i="6"/>
  <c r="W21" i="6"/>
  <c r="AH21" i="6"/>
  <c r="AS21" i="6"/>
  <c r="AI34" i="6"/>
  <c r="H33" i="3"/>
  <c r="H15" i="3"/>
  <c r="Z15" i="6"/>
  <c r="BG15" i="6" s="1"/>
  <c r="AK15" i="6"/>
  <c r="AI21" i="6"/>
  <c r="AT21" i="6"/>
  <c r="AI22" i="6"/>
  <c r="T26" i="6"/>
  <c r="AE26" i="6"/>
  <c r="AP26" i="6"/>
  <c r="AE27" i="6"/>
  <c r="AP27" i="6"/>
  <c r="N33" i="6"/>
  <c r="Y33" i="6"/>
  <c r="BF33" i="6" s="1"/>
  <c r="AC37" i="6"/>
  <c r="N39" i="6"/>
  <c r="AU39" i="6" s="1"/>
  <c r="AJ39" i="6"/>
  <c r="W45" i="6"/>
  <c r="AH45" i="6"/>
  <c r="AS45" i="6"/>
  <c r="AD45" i="6"/>
  <c r="CM52" i="6"/>
  <c r="AK54" i="6"/>
  <c r="AB61" i="6"/>
  <c r="AF68" i="6"/>
  <c r="U68" i="6"/>
  <c r="AH70" i="6"/>
  <c r="AS70" i="6"/>
  <c r="AI71" i="6"/>
  <c r="AT71" i="6"/>
  <c r="AH71" i="6"/>
  <c r="AF76" i="6"/>
  <c r="AQ76" i="6"/>
  <c r="AJ78" i="6"/>
  <c r="AE81" i="6"/>
  <c r="AL83" i="6"/>
  <c r="AA83" i="6"/>
  <c r="AA85" i="6"/>
  <c r="AR86" i="6"/>
  <c r="V86" i="6"/>
  <c r="T92" i="6"/>
  <c r="AE92" i="6"/>
  <c r="AR94" i="6"/>
  <c r="AG94" i="6"/>
  <c r="W95" i="6"/>
  <c r="AS95" i="6"/>
  <c r="AH96" i="6"/>
  <c r="N102" i="6"/>
  <c r="AU102" i="6" s="1"/>
  <c r="Y102" i="6"/>
  <c r="AC103" i="6"/>
  <c r="AN103" i="6"/>
  <c r="AD105" i="6"/>
  <c r="Z107" i="6"/>
  <c r="AK107" i="6"/>
  <c r="Q108" i="6"/>
  <c r="AM108" i="6"/>
  <c r="AA111" i="6"/>
  <c r="AL111" i="6"/>
  <c r="Z115" i="6"/>
  <c r="BG115" i="6" s="1"/>
  <c r="AF116" i="6"/>
  <c r="CB117" i="6"/>
  <c r="AC120" i="6"/>
  <c r="X121" i="6"/>
  <c r="AI121" i="6"/>
  <c r="AT121" i="6"/>
  <c r="AO127" i="6"/>
  <c r="S127" i="6"/>
  <c r="I51" i="3"/>
  <c r="I33" i="3"/>
  <c r="G69" i="3"/>
  <c r="W19" i="6"/>
  <c r="AH19" i="6"/>
  <c r="AI20" i="6"/>
  <c r="AT20" i="6"/>
  <c r="R25" i="6"/>
  <c r="AC25" i="6"/>
  <c r="AF26" i="6"/>
  <c r="AQ26" i="6"/>
  <c r="AA27" i="6"/>
  <c r="AE28" i="6"/>
  <c r="AC30" i="6"/>
  <c r="AN30" i="6"/>
  <c r="AE31" i="6"/>
  <c r="Q34" i="6"/>
  <c r="AM34" i="6"/>
  <c r="Z39" i="6"/>
  <c r="BG39" i="6" s="1"/>
  <c r="AK39" i="6"/>
  <c r="Y42" i="6"/>
  <c r="BF42" i="6" s="1"/>
  <c r="AI45" i="6"/>
  <c r="AT45" i="6"/>
  <c r="AI46" i="6"/>
  <c r="T50" i="6"/>
  <c r="AE50" i="6"/>
  <c r="AP50" i="6"/>
  <c r="AE51" i="6"/>
  <c r="AP51" i="6"/>
  <c r="BH51" i="6"/>
  <c r="CM51" i="6"/>
  <c r="Q54" i="6"/>
  <c r="AB54" i="6"/>
  <c r="AM54" i="6"/>
  <c r="AD55" i="6"/>
  <c r="AE56" i="6"/>
  <c r="N57" i="6"/>
  <c r="Y57" i="6"/>
  <c r="BF57" i="6" s="1"/>
  <c r="AJ58" i="6"/>
  <c r="Z60" i="6"/>
  <c r="AC61" i="6"/>
  <c r="X62" i="6"/>
  <c r="AI62" i="6"/>
  <c r="N63" i="6"/>
  <c r="AU63" i="6" s="1"/>
  <c r="AJ63" i="6"/>
  <c r="U67" i="6"/>
  <c r="AF67" i="6"/>
  <c r="AR68" i="6"/>
  <c r="AG68" i="6"/>
  <c r="W69" i="6"/>
  <c r="AH69" i="6"/>
  <c r="AS69" i="6"/>
  <c r="AD69" i="6"/>
  <c r="CM76" i="6"/>
  <c r="AK78" i="6"/>
  <c r="Z82" i="6"/>
  <c r="BG82" i="6" s="1"/>
  <c r="AK82" i="6"/>
  <c r="AB85" i="6"/>
  <c r="AF92" i="6"/>
  <c r="U92" i="6"/>
  <c r="AH94" i="6"/>
  <c r="AS94" i="6"/>
  <c r="AI95" i="6"/>
  <c r="AT95" i="6"/>
  <c r="AH95" i="6"/>
  <c r="AI96" i="6"/>
  <c r="AF100" i="6"/>
  <c r="AQ100" i="6"/>
  <c r="BG100" i="6"/>
  <c r="AJ102" i="6"/>
  <c r="AE105" i="6"/>
  <c r="AL107" i="6"/>
  <c r="AA107" i="6"/>
  <c r="AJ107" i="6"/>
  <c r="CM109" i="6"/>
  <c r="AV109" i="6"/>
  <c r="AM111" i="6"/>
  <c r="AB111" i="6"/>
  <c r="AL114" i="6"/>
  <c r="AL117" i="6"/>
  <c r="AF118" i="6"/>
  <c r="AD120" i="6"/>
  <c r="AD122" i="6"/>
  <c r="S124" i="6"/>
  <c r="AO124" i="6"/>
  <c r="AL126" i="6"/>
  <c r="AA126" i="6"/>
  <c r="AK126" i="6"/>
  <c r="AQ129" i="6"/>
  <c r="U129" i="6"/>
  <c r="U131" i="6"/>
  <c r="AF131" i="6"/>
  <c r="CM132" i="6"/>
  <c r="BG132" i="6"/>
  <c r="X133" i="6"/>
  <c r="AL136" i="6"/>
  <c r="AB141" i="6"/>
  <c r="AF143" i="6"/>
  <c r="AQ143" i="6"/>
  <c r="U143" i="6"/>
  <c r="O145" i="6"/>
  <c r="AK145" i="6"/>
  <c r="Z145" i="6"/>
  <c r="BG145" i="6" s="1"/>
  <c r="AA146" i="6"/>
  <c r="AL146" i="6"/>
  <c r="U148" i="6"/>
  <c r="AF148" i="6"/>
  <c r="AQ148" i="6"/>
  <c r="AN156" i="6"/>
  <c r="AC156" i="6"/>
  <c r="Y160" i="6"/>
  <c r="AJ160" i="6"/>
  <c r="O165" i="6"/>
  <c r="AV165" i="6" s="1"/>
  <c r="Z165" i="6"/>
  <c r="AK165" i="6"/>
  <c r="AB166" i="6"/>
  <c r="AM166" i="6"/>
  <c r="X169" i="6"/>
  <c r="AI169" i="6"/>
  <c r="CN169" i="6"/>
  <c r="AM170" i="6"/>
  <c r="AB170" i="6"/>
  <c r="AH173" i="6"/>
  <c r="AS173" i="6"/>
  <c r="W173" i="6"/>
  <c r="AP175" i="6"/>
  <c r="AQ177" i="6"/>
  <c r="U177" i="6"/>
  <c r="R178" i="6"/>
  <c r="AN178" i="6"/>
  <c r="AS194" i="6"/>
  <c r="W194" i="6"/>
  <c r="AH194" i="6"/>
  <c r="AD195" i="6"/>
  <c r="U200" i="6"/>
  <c r="AQ200" i="6"/>
  <c r="AP201" i="6"/>
  <c r="T201" i="6"/>
  <c r="AE201" i="6"/>
  <c r="AD201" i="6"/>
  <c r="AS206" i="6"/>
  <c r="W206" i="6"/>
  <c r="AH206" i="6"/>
  <c r="X208" i="6"/>
  <c r="AT208" i="6"/>
  <c r="X211" i="6"/>
  <c r="AT211" i="6"/>
  <c r="AS212" i="6"/>
  <c r="W212" i="6"/>
  <c r="AI214" i="6"/>
  <c r="AG216" i="6"/>
  <c r="V216" i="6"/>
  <c r="AE217" i="6"/>
  <c r="AP217" i="6"/>
  <c r="T217" i="6"/>
  <c r="Z218" i="6"/>
  <c r="AK218" i="6"/>
  <c r="AJ218" i="6"/>
  <c r="O222" i="6"/>
  <c r="AK222" i="6"/>
  <c r="Z222" i="6"/>
  <c r="BG222" i="6" s="1"/>
  <c r="R223" i="6"/>
  <c r="AN223" i="6"/>
  <c r="AC223" i="6"/>
  <c r="AK225" i="6"/>
  <c r="Z225" i="6"/>
  <c r="AM226" i="6"/>
  <c r="AB226" i="6"/>
  <c r="AL234" i="6"/>
  <c r="P234" i="6"/>
  <c r="AE236" i="6"/>
  <c r="T236" i="6"/>
  <c r="AP236" i="6"/>
  <c r="AS247" i="6"/>
  <c r="W247" i="6"/>
  <c r="Z250" i="6"/>
  <c r="AK250" i="6"/>
  <c r="AF257" i="6"/>
  <c r="U257" i="6"/>
  <c r="AQ257" i="6"/>
  <c r="AB265" i="6"/>
  <c r="Q265" i="6"/>
  <c r="Q268" i="6"/>
  <c r="AM268" i="6"/>
  <c r="S270" i="6"/>
  <c r="AO270" i="6"/>
  <c r="AD270" i="6"/>
  <c r="Y273" i="6"/>
  <c r="BF273" i="6" s="1"/>
  <c r="AJ273" i="6"/>
  <c r="N273" i="6"/>
  <c r="S274" i="6"/>
  <c r="AO274" i="6"/>
  <c r="AD274" i="6"/>
  <c r="AB274" i="6"/>
  <c r="AQ282" i="6"/>
  <c r="AF282" i="6"/>
  <c r="U282" i="6"/>
  <c r="AE286" i="6"/>
  <c r="T286" i="6"/>
  <c r="AP286" i="6"/>
  <c r="AS291" i="6"/>
  <c r="AH291" i="6"/>
  <c r="AB296" i="6"/>
  <c r="AM296" i="6"/>
  <c r="Q296" i="6"/>
  <c r="CM300" i="6"/>
  <c r="BG300" i="6"/>
  <c r="Y305" i="6"/>
  <c r="BF305" i="6" s="1"/>
  <c r="N305" i="6"/>
  <c r="AU305" i="6" s="1"/>
  <c r="AQ306" i="6"/>
  <c r="AF306" i="6"/>
  <c r="U306" i="6"/>
  <c r="T308" i="6"/>
  <c r="S338" i="6"/>
  <c r="AD338" i="6"/>
  <c r="AO338" i="6"/>
  <c r="AK342" i="6"/>
  <c r="Z342" i="6"/>
  <c r="AK343" i="6"/>
  <c r="O343" i="6"/>
  <c r="S343" i="6"/>
  <c r="U358" i="6"/>
  <c r="AF358" i="6"/>
  <c r="AQ358" i="6"/>
  <c r="AA378" i="6"/>
  <c r="P378" i="6"/>
  <c r="AL378" i="6"/>
  <c r="V387" i="6"/>
  <c r="AR387" i="6"/>
  <c r="AG387" i="6"/>
  <c r="Q411" i="6"/>
  <c r="AB411" i="6"/>
  <c r="AM411" i="6"/>
  <c r="AE477" i="6"/>
  <c r="AT488" i="6"/>
  <c r="AI488" i="6"/>
  <c r="X488" i="6"/>
  <c r="AD492" i="6"/>
  <c r="S492" i="6"/>
  <c r="AO492" i="6"/>
  <c r="AQ242" i="6"/>
  <c r="AF242" i="6"/>
  <c r="P249" i="6"/>
  <c r="AL249" i="6"/>
  <c r="AQ254" i="6"/>
  <c r="U254" i="6"/>
  <c r="AF254" i="6"/>
  <c r="AN261" i="6"/>
  <c r="R261" i="6"/>
  <c r="AH262" i="6"/>
  <c r="AQ265" i="6"/>
  <c r="U265" i="6"/>
  <c r="N266" i="6"/>
  <c r="AU266" i="6" s="1"/>
  <c r="AJ266" i="6"/>
  <c r="AG268" i="6"/>
  <c r="V268" i="6"/>
  <c r="W271" i="6"/>
  <c r="AH271" i="6"/>
  <c r="AS271" i="6"/>
  <c r="T273" i="6"/>
  <c r="AP273" i="6"/>
  <c r="Q291" i="6"/>
  <c r="AM291" i="6"/>
  <c r="AG292" i="6"/>
  <c r="V292" i="6"/>
  <c r="AD303" i="6"/>
  <c r="AO303" i="6"/>
  <c r="Y304" i="6"/>
  <c r="BF304" i="6" s="1"/>
  <c r="AJ304" i="6"/>
  <c r="AI310" i="6"/>
  <c r="AQ316" i="6"/>
  <c r="AF316" i="6"/>
  <c r="V322" i="6"/>
  <c r="AG322" i="6"/>
  <c r="AH325" i="6"/>
  <c r="W325" i="6"/>
  <c r="AS325" i="6"/>
  <c r="O340" i="6"/>
  <c r="AK340" i="6"/>
  <c r="Z340" i="6"/>
  <c r="BG340" i="6" s="1"/>
  <c r="O341" i="6"/>
  <c r="Z341" i="6"/>
  <c r="AK341" i="6"/>
  <c r="S362" i="6"/>
  <c r="AD362" i="6"/>
  <c r="Q363" i="6"/>
  <c r="AM363" i="6"/>
  <c r="AB363" i="6"/>
  <c r="AO367" i="6"/>
  <c r="S367" i="6"/>
  <c r="AD367" i="6"/>
  <c r="AE371" i="6"/>
  <c r="AP371" i="6"/>
  <c r="T371" i="6"/>
  <c r="S380" i="6"/>
  <c r="AO380" i="6"/>
  <c r="AD380" i="6"/>
  <c r="AL382" i="6"/>
  <c r="AA382" i="6"/>
  <c r="P382" i="6"/>
  <c r="AC413" i="6"/>
  <c r="AN413" i="6"/>
  <c r="R413" i="6"/>
  <c r="AI432" i="6"/>
  <c r="AT432" i="6"/>
  <c r="X432" i="6"/>
  <c r="CM439" i="6"/>
  <c r="BG439" i="6"/>
  <c r="AF441" i="6"/>
  <c r="AQ441" i="6"/>
  <c r="U441" i="6"/>
  <c r="AA454" i="6"/>
  <c r="AL454" i="6"/>
  <c r="P454" i="6"/>
  <c r="T508" i="6"/>
  <c r="AE508" i="6"/>
  <c r="AP508" i="6"/>
  <c r="CB508" i="6"/>
  <c r="AB585" i="6"/>
  <c r="AM585" i="6"/>
  <c r="Q585" i="6"/>
  <c r="AJ596" i="6"/>
  <c r="Y596" i="6"/>
  <c r="BF596" i="6" s="1"/>
  <c r="AT605" i="6"/>
  <c r="X605" i="6"/>
  <c r="AI605" i="6"/>
  <c r="O185" i="6"/>
  <c r="AK185" i="6"/>
  <c r="R188" i="6"/>
  <c r="AC188" i="6"/>
  <c r="AN188" i="6"/>
  <c r="AF193" i="6"/>
  <c r="AQ193" i="6"/>
  <c r="P200" i="6"/>
  <c r="AA200" i="6"/>
  <c r="AL200" i="6"/>
  <c r="R202" i="6"/>
  <c r="AN202" i="6"/>
  <c r="X203" i="6"/>
  <c r="AI203" i="6"/>
  <c r="AT203" i="6"/>
  <c r="S205" i="6"/>
  <c r="AD205" i="6"/>
  <c r="AR215" i="6"/>
  <c r="X217" i="6"/>
  <c r="AT217" i="6"/>
  <c r="AI217" i="6"/>
  <c r="AE223" i="6"/>
  <c r="AP223" i="6"/>
  <c r="T223" i="6"/>
  <c r="AE224" i="6"/>
  <c r="T224" i="6"/>
  <c r="AP224" i="6"/>
  <c r="S226" i="6"/>
  <c r="AD226" i="6"/>
  <c r="AO226" i="6"/>
  <c r="U229" i="6"/>
  <c r="AF229" i="6"/>
  <c r="AQ229" i="6"/>
  <c r="AF231" i="6"/>
  <c r="AQ231" i="6"/>
  <c r="AS234" i="6"/>
  <c r="W234" i="6"/>
  <c r="V240" i="6"/>
  <c r="AG240" i="6"/>
  <c r="AR242" i="6"/>
  <c r="AG242" i="6"/>
  <c r="AQ243" i="6"/>
  <c r="U243" i="6"/>
  <c r="Y245" i="6"/>
  <c r="BF245" i="6" s="1"/>
  <c r="N245" i="6"/>
  <c r="AU245" i="6" s="1"/>
  <c r="AJ245" i="6"/>
  <c r="O246" i="6"/>
  <c r="Z246" i="6"/>
  <c r="AK246" i="6"/>
  <c r="BG247" i="6"/>
  <c r="AB249" i="6"/>
  <c r="AM249" i="6"/>
  <c r="AE250" i="6"/>
  <c r="T250" i="6"/>
  <c r="AS252" i="6"/>
  <c r="AH252" i="6"/>
  <c r="S258" i="6"/>
  <c r="AO258" i="6"/>
  <c r="AB260" i="6"/>
  <c r="AM260" i="6"/>
  <c r="AD261" i="6"/>
  <c r="S261" i="6"/>
  <c r="AO261" i="6"/>
  <c r="AM263" i="6"/>
  <c r="AF265" i="6"/>
  <c r="AV267" i="6"/>
  <c r="W268" i="6"/>
  <c r="AH268" i="6"/>
  <c r="AS268" i="6"/>
  <c r="AM269" i="6"/>
  <c r="Q269" i="6"/>
  <c r="U273" i="6"/>
  <c r="AF273" i="6"/>
  <c r="AK277" i="6"/>
  <c r="O277" i="6"/>
  <c r="AM283" i="6"/>
  <c r="Q283" i="6"/>
  <c r="BG289" i="6"/>
  <c r="R291" i="6"/>
  <c r="AC291" i="6"/>
  <c r="W292" i="6"/>
  <c r="AS292" i="6"/>
  <c r="AQ298" i="6"/>
  <c r="U298" i="6"/>
  <c r="AH301" i="6"/>
  <c r="W301" i="6"/>
  <c r="P313" i="6"/>
  <c r="AA313" i="6"/>
  <c r="AM318" i="6"/>
  <c r="AI328" i="6"/>
  <c r="AT345" i="6"/>
  <c r="AI345" i="6"/>
  <c r="AE362" i="6"/>
  <c r="T362" i="6"/>
  <c r="AP362" i="6"/>
  <c r="T367" i="6"/>
  <c r="AE367" i="6"/>
  <c r="AP367" i="6"/>
  <c r="U377" i="6"/>
  <c r="AQ377" i="6"/>
  <c r="AF377" i="6"/>
  <c r="AP380" i="6"/>
  <c r="AE380" i="6"/>
  <c r="T380" i="6"/>
  <c r="AB382" i="6"/>
  <c r="AM382" i="6"/>
  <c r="Q382" i="6"/>
  <c r="AN384" i="6"/>
  <c r="R384" i="6"/>
  <c r="AE395" i="6"/>
  <c r="T395" i="6"/>
  <c r="AP395" i="6"/>
  <c r="AJ401" i="6"/>
  <c r="N401" i="6"/>
  <c r="Y401" i="6"/>
  <c r="AT509" i="6"/>
  <c r="X509" i="6"/>
  <c r="AI509" i="6"/>
  <c r="AS511" i="6"/>
  <c r="AH511" i="6"/>
  <c r="W511" i="6"/>
  <c r="P513" i="6"/>
  <c r="AA513" i="6"/>
  <c r="AL513" i="6"/>
  <c r="AE525" i="6"/>
  <c r="AP525" i="6"/>
  <c r="T525" i="6"/>
  <c r="R526" i="6"/>
  <c r="AC526" i="6"/>
  <c r="AN526" i="6"/>
  <c r="Y532" i="6"/>
  <c r="BF532" i="6" s="1"/>
  <c r="AJ532" i="6"/>
  <c r="N532" i="6"/>
  <c r="R18" i="6"/>
  <c r="AU18" i="6"/>
  <c r="P23" i="6"/>
  <c r="O25" i="6"/>
  <c r="R42" i="6"/>
  <c r="AU42" i="6"/>
  <c r="P47" i="6"/>
  <c r="O49" i="6"/>
  <c r="R66" i="6"/>
  <c r="AU66" i="6"/>
  <c r="P71" i="6"/>
  <c r="BF71" i="6"/>
  <c r="BF72" i="6"/>
  <c r="O73" i="6"/>
  <c r="R90" i="6"/>
  <c r="AU90" i="6"/>
  <c r="P95" i="6"/>
  <c r="BF95" i="6"/>
  <c r="BF96" i="6"/>
  <c r="O97" i="6"/>
  <c r="O112" i="6"/>
  <c r="BF116" i="6"/>
  <c r="P121" i="6"/>
  <c r="U124" i="6"/>
  <c r="AF124" i="6"/>
  <c r="P125" i="6"/>
  <c r="AU125" i="6"/>
  <c r="O127" i="6"/>
  <c r="AK127" i="6"/>
  <c r="AU127" i="6"/>
  <c r="U128" i="6"/>
  <c r="AQ128" i="6"/>
  <c r="BF128" i="6"/>
  <c r="AA131" i="6"/>
  <c r="AL131" i="6"/>
  <c r="AU131" i="6"/>
  <c r="U134" i="6"/>
  <c r="AQ134" i="6"/>
  <c r="AP139" i="6"/>
  <c r="R140" i="6"/>
  <c r="AQ142" i="6"/>
  <c r="AI144" i="6"/>
  <c r="AT144" i="6"/>
  <c r="S146" i="6"/>
  <c r="Q150" i="6"/>
  <c r="P154" i="6"/>
  <c r="AN155" i="6"/>
  <c r="BF155" i="6"/>
  <c r="AQ156" i="6"/>
  <c r="S160" i="6"/>
  <c r="AN160" i="6"/>
  <c r="U162" i="6"/>
  <c r="AQ162" i="6"/>
  <c r="AU162" i="6"/>
  <c r="AH163" i="6"/>
  <c r="AS163" i="6"/>
  <c r="Q164" i="6"/>
  <c r="AL164" i="6"/>
  <c r="AC166" i="6"/>
  <c r="AN166" i="6"/>
  <c r="AE167" i="6"/>
  <c r="AP167" i="6"/>
  <c r="AU167" i="6"/>
  <c r="AI168" i="6"/>
  <c r="AT168" i="6"/>
  <c r="AU170" i="6"/>
  <c r="U176" i="6"/>
  <c r="AQ176" i="6"/>
  <c r="AU176" i="6"/>
  <c r="AA177" i="6"/>
  <c r="AL177" i="6"/>
  <c r="BF179" i="6"/>
  <c r="U180" i="6"/>
  <c r="AF180" i="6"/>
  <c r="X181" i="6"/>
  <c r="AT181" i="6"/>
  <c r="AI181" i="6"/>
  <c r="O183" i="6"/>
  <c r="Z183" i="6"/>
  <c r="BG183" i="6" s="1"/>
  <c r="AA185" i="6"/>
  <c r="BH185" i="6" s="1"/>
  <c r="P185" i="6"/>
  <c r="AD188" i="6"/>
  <c r="AO188" i="6"/>
  <c r="BF189" i="6"/>
  <c r="AU190" i="6"/>
  <c r="O191" i="6"/>
  <c r="AK191" i="6"/>
  <c r="R194" i="6"/>
  <c r="AC194" i="6"/>
  <c r="AN194" i="6"/>
  <c r="AF199" i="6"/>
  <c r="AQ199" i="6"/>
  <c r="BF204" i="6"/>
  <c r="P206" i="6"/>
  <c r="AA206" i="6"/>
  <c r="AL206" i="6"/>
  <c r="R208" i="6"/>
  <c r="AN208" i="6"/>
  <c r="X209" i="6"/>
  <c r="AI209" i="6"/>
  <c r="AT209" i="6"/>
  <c r="S211" i="6"/>
  <c r="AD211" i="6"/>
  <c r="AU211" i="6"/>
  <c r="S214" i="6"/>
  <c r="AO214" i="6"/>
  <c r="Q218" i="6"/>
  <c r="AM218" i="6"/>
  <c r="AE222" i="6"/>
  <c r="T222" i="6"/>
  <c r="AQ224" i="6"/>
  <c r="U224" i="6"/>
  <c r="AF224" i="6"/>
  <c r="AS224" i="6"/>
  <c r="AV227" i="6"/>
  <c r="AR229" i="6"/>
  <c r="AG229" i="6"/>
  <c r="AI234" i="6"/>
  <c r="X234" i="6"/>
  <c r="AT234" i="6"/>
  <c r="AM235" i="6"/>
  <c r="AD237" i="6"/>
  <c r="AO237" i="6"/>
  <c r="S238" i="6"/>
  <c r="AO238" i="6"/>
  <c r="AS242" i="6"/>
  <c r="W242" i="6"/>
  <c r="AG243" i="6"/>
  <c r="V243" i="6"/>
  <c r="AR243" i="6"/>
  <c r="AK245" i="6"/>
  <c r="Z245" i="6"/>
  <c r="AK248" i="6"/>
  <c r="O248" i="6"/>
  <c r="AC249" i="6"/>
  <c r="R249" i="6"/>
  <c r="AU249" i="6"/>
  <c r="AH253" i="6"/>
  <c r="W253" i="6"/>
  <c r="AH254" i="6"/>
  <c r="AS254" i="6"/>
  <c r="W254" i="6"/>
  <c r="AH255" i="6"/>
  <c r="BF256" i="6"/>
  <c r="Y257" i="6"/>
  <c r="BF257" i="6" s="1"/>
  <c r="AJ257" i="6"/>
  <c r="N257" i="6"/>
  <c r="AU257" i="6" s="1"/>
  <c r="AU258" i="6"/>
  <c r="U259" i="6"/>
  <c r="AF259" i="6"/>
  <c r="AQ259" i="6"/>
  <c r="T261" i="6"/>
  <c r="AE261" i="6"/>
  <c r="AP261" i="6"/>
  <c r="N262" i="6"/>
  <c r="AU262" i="6" s="1"/>
  <c r="AG265" i="6"/>
  <c r="CB267" i="6"/>
  <c r="AN269" i="6"/>
  <c r="R269" i="6"/>
  <c r="AE272" i="6"/>
  <c r="AP272" i="6"/>
  <c r="AE278" i="6"/>
  <c r="T278" i="6"/>
  <c r="N281" i="6"/>
  <c r="AU281" i="6" s="1"/>
  <c r="AN283" i="6"/>
  <c r="AC283" i="6"/>
  <c r="AQ284" i="6"/>
  <c r="AF284" i="6"/>
  <c r="AG285" i="6"/>
  <c r="AM293" i="6"/>
  <c r="AB293" i="6"/>
  <c r="AG296" i="6"/>
  <c r="AM297" i="6"/>
  <c r="Q297" i="6"/>
  <c r="V298" i="6"/>
  <c r="AR298" i="6"/>
  <c r="Y307" i="6"/>
  <c r="AJ307" i="6"/>
  <c r="N307" i="6"/>
  <c r="AU307" i="6" s="1"/>
  <c r="Q313" i="6"/>
  <c r="AB313" i="6"/>
  <c r="P315" i="6"/>
  <c r="AA315" i="6"/>
  <c r="AL315" i="6"/>
  <c r="S318" i="6"/>
  <c r="AD318" i="6"/>
  <c r="AO318" i="6"/>
  <c r="X322" i="6"/>
  <c r="AT322" i="6"/>
  <c r="AU323" i="6"/>
  <c r="AJ328" i="6"/>
  <c r="Y328" i="6"/>
  <c r="BF328" i="6" s="1"/>
  <c r="AS332" i="6"/>
  <c r="W332" i="6"/>
  <c r="AH332" i="6"/>
  <c r="BF332" i="6"/>
  <c r="Q341" i="6"/>
  <c r="AB341" i="6"/>
  <c r="AM341" i="6"/>
  <c r="AK365" i="6"/>
  <c r="O365" i="6"/>
  <c r="Z365" i="6"/>
  <c r="BF367" i="6"/>
  <c r="AU375" i="6"/>
  <c r="AD384" i="6"/>
  <c r="AO384" i="6"/>
  <c r="S384" i="6"/>
  <c r="AC384" i="6"/>
  <c r="T385" i="6"/>
  <c r="AE385" i="6"/>
  <c r="AP385" i="6"/>
  <c r="AC387" i="6"/>
  <c r="R387" i="6"/>
  <c r="AN387" i="6"/>
  <c r="AO389" i="6"/>
  <c r="AD389" i="6"/>
  <c r="S389" i="6"/>
  <c r="O391" i="6"/>
  <c r="U395" i="6"/>
  <c r="AQ395" i="6"/>
  <c r="AF395" i="6"/>
  <c r="Q412" i="6"/>
  <c r="AB412" i="6"/>
  <c r="AM412" i="6"/>
  <c r="AC427" i="6"/>
  <c r="AN427" i="6"/>
  <c r="R427" i="6"/>
  <c r="AA456" i="6"/>
  <c r="P456" i="6"/>
  <c r="AL456" i="6"/>
  <c r="AB479" i="6"/>
  <c r="AM479" i="6"/>
  <c r="Q479" i="6"/>
  <c r="AQ525" i="6"/>
  <c r="U525" i="6"/>
  <c r="AF525" i="6"/>
  <c r="AJ543" i="6"/>
  <c r="Y543" i="6"/>
  <c r="BF543" i="6" s="1"/>
  <c r="N543" i="6"/>
  <c r="AU543" i="6" s="1"/>
  <c r="N491" i="6"/>
  <c r="AU491" i="6" s="1"/>
  <c r="Y491" i="6"/>
  <c r="BF491" i="6" s="1"/>
  <c r="AJ491" i="6"/>
  <c r="AU112" i="6"/>
  <c r="AG120" i="6"/>
  <c r="V120" i="6"/>
  <c r="AR120" i="6"/>
  <c r="O121" i="6"/>
  <c r="AK121" i="6"/>
  <c r="AG126" i="6"/>
  <c r="V126" i="6"/>
  <c r="AS130" i="6"/>
  <c r="W130" i="6"/>
  <c r="U139" i="6"/>
  <c r="AF139" i="6"/>
  <c r="AQ139" i="6"/>
  <c r="U152" i="6"/>
  <c r="AQ152" i="6"/>
  <c r="AU152" i="6"/>
  <c r="O158" i="6"/>
  <c r="AK159" i="6"/>
  <c r="AO165" i="6"/>
  <c r="AF167" i="6"/>
  <c r="AQ167" i="6"/>
  <c r="AJ168" i="6"/>
  <c r="AL169" i="6"/>
  <c r="AU174" i="6"/>
  <c r="AG176" i="6"/>
  <c r="AR176" i="6"/>
  <c r="AM177" i="6"/>
  <c r="AB177" i="6"/>
  <c r="X178" i="6"/>
  <c r="AT178" i="6"/>
  <c r="AG180" i="6"/>
  <c r="V180" i="6"/>
  <c r="U182" i="6"/>
  <c r="AQ182" i="6"/>
  <c r="AU182" i="6"/>
  <c r="AA183" i="6"/>
  <c r="AL183" i="6"/>
  <c r="U186" i="6"/>
  <c r="AF186" i="6"/>
  <c r="X187" i="6"/>
  <c r="AT187" i="6"/>
  <c r="AI187" i="6"/>
  <c r="O189" i="6"/>
  <c r="Z189" i="6"/>
  <c r="AA191" i="6"/>
  <c r="P191" i="6"/>
  <c r="AD194" i="6"/>
  <c r="AO194" i="6"/>
  <c r="CM195" i="6"/>
  <c r="AU196" i="6"/>
  <c r="O197" i="6"/>
  <c r="AK197" i="6"/>
  <c r="R200" i="6"/>
  <c r="AC200" i="6"/>
  <c r="AN200" i="6"/>
  <c r="AF205" i="6"/>
  <c r="AQ205" i="6"/>
  <c r="BF210" i="6"/>
  <c r="P212" i="6"/>
  <c r="AA212" i="6"/>
  <c r="AL212" i="6"/>
  <c r="R214" i="6"/>
  <c r="AN214" i="6"/>
  <c r="X215" i="6"/>
  <c r="AI215" i="6"/>
  <c r="AT215" i="6"/>
  <c r="Q219" i="6"/>
  <c r="AM219" i="6"/>
  <c r="AQ222" i="6"/>
  <c r="U222" i="6"/>
  <c r="AU222" i="6"/>
  <c r="W227" i="6"/>
  <c r="AH227" i="6"/>
  <c r="AS227" i="6"/>
  <c r="N232" i="6"/>
  <c r="AU232" i="6" s="1"/>
  <c r="AH233" i="6"/>
  <c r="AH234" i="6"/>
  <c r="AL235" i="6"/>
  <c r="P235" i="6"/>
  <c r="AA235" i="6"/>
  <c r="AE238" i="6"/>
  <c r="T238" i="6"/>
  <c r="AP238" i="6"/>
  <c r="AI240" i="6"/>
  <c r="AT240" i="6"/>
  <c r="X240" i="6"/>
  <c r="W243" i="6"/>
  <c r="AH243" i="6"/>
  <c r="AB246" i="6"/>
  <c r="AM246" i="6"/>
  <c r="AG250" i="6"/>
  <c r="AR250" i="6"/>
  <c r="Y251" i="6"/>
  <c r="N251" i="6"/>
  <c r="AU251" i="6" s="1"/>
  <c r="AQ258" i="6"/>
  <c r="AF258" i="6"/>
  <c r="S260" i="6"/>
  <c r="AO260" i="6"/>
  <c r="AQ261" i="6"/>
  <c r="AF261" i="6"/>
  <c r="S263" i="6"/>
  <c r="AD263" i="6"/>
  <c r="AO263" i="6"/>
  <c r="AQ264" i="6"/>
  <c r="U264" i="6"/>
  <c r="AU264" i="6"/>
  <c r="Y266" i="6"/>
  <c r="BF266" i="6" s="1"/>
  <c r="W273" i="6"/>
  <c r="AH273" i="6"/>
  <c r="AH285" i="6"/>
  <c r="S290" i="6"/>
  <c r="AD290" i="6"/>
  <c r="AO290" i="6"/>
  <c r="T291" i="6"/>
  <c r="AE291" i="6"/>
  <c r="AB291" i="6"/>
  <c r="AH292" i="6"/>
  <c r="AC293" i="6"/>
  <c r="AN293" i="6"/>
  <c r="R293" i="6"/>
  <c r="AU295" i="6"/>
  <c r="AH296" i="6"/>
  <c r="W298" i="6"/>
  <c r="AH298" i="6"/>
  <c r="AU300" i="6"/>
  <c r="AB306" i="6"/>
  <c r="Q306" i="6"/>
  <c r="BF308" i="6"/>
  <c r="BF312" i="6"/>
  <c r="R313" i="6"/>
  <c r="AN313" i="6"/>
  <c r="AM315" i="6"/>
  <c r="Q315" i="6"/>
  <c r="AH317" i="6"/>
  <c r="AS317" i="6"/>
  <c r="W317" i="6"/>
  <c r="AE318" i="6"/>
  <c r="AP318" i="6"/>
  <c r="V329" i="6"/>
  <c r="AG329" i="6"/>
  <c r="AR329" i="6"/>
  <c r="AH331" i="6"/>
  <c r="AS331" i="6"/>
  <c r="W331" i="6"/>
  <c r="AI334" i="6"/>
  <c r="AT334" i="6"/>
  <c r="X334" i="6"/>
  <c r="AP336" i="6"/>
  <c r="T336" i="6"/>
  <c r="Y339" i="6"/>
  <c r="BF339" i="6" s="1"/>
  <c r="N339" i="6"/>
  <c r="AU339" i="6" s="1"/>
  <c r="AQ342" i="6"/>
  <c r="AF342" i="6"/>
  <c r="U342" i="6"/>
  <c r="AE347" i="6"/>
  <c r="AP347" i="6"/>
  <c r="T347" i="6"/>
  <c r="BF347" i="6"/>
  <c r="BF365" i="6"/>
  <c r="U372" i="6"/>
  <c r="AF372" i="6"/>
  <c r="AQ372" i="6"/>
  <c r="S374" i="6"/>
  <c r="AO374" i="6"/>
  <c r="AD374" i="6"/>
  <c r="AH377" i="6"/>
  <c r="W377" i="6"/>
  <c r="AS377" i="6"/>
  <c r="AO387" i="6"/>
  <c r="AD387" i="6"/>
  <c r="S387" i="6"/>
  <c r="BF393" i="6"/>
  <c r="Y400" i="6"/>
  <c r="N400" i="6"/>
  <c r="AJ400" i="6"/>
  <c r="AB456" i="6"/>
  <c r="AM456" i="6"/>
  <c r="Q456" i="6"/>
  <c r="AB463" i="6"/>
  <c r="Q463" i="6"/>
  <c r="AM463" i="6"/>
  <c r="AN479" i="6"/>
  <c r="R479" i="6"/>
  <c r="AC479" i="6"/>
  <c r="AT507" i="6"/>
  <c r="AI507" i="6"/>
  <c r="X507" i="6"/>
  <c r="Y516" i="6"/>
  <c r="BF516" i="6" s="1"/>
  <c r="AJ516" i="6"/>
  <c r="N516" i="6"/>
  <c r="AU516" i="6" s="1"/>
  <c r="N527" i="6"/>
  <c r="Y527" i="6"/>
  <c r="BF527" i="6" s="1"/>
  <c r="AJ527" i="6"/>
  <c r="AD604" i="6"/>
  <c r="AO604" i="6"/>
  <c r="S604" i="6"/>
  <c r="E27" i="3"/>
  <c r="D29" i="3"/>
  <c r="AU46" i="6"/>
  <c r="AU94" i="6"/>
  <c r="AA159" i="6"/>
  <c r="P159" i="6"/>
  <c r="AM183" i="6"/>
  <c r="AB183" i="6"/>
  <c r="AA189" i="6"/>
  <c r="AL189" i="6"/>
  <c r="AA197" i="6"/>
  <c r="P197" i="6"/>
  <c r="AD200" i="6"/>
  <c r="AO200" i="6"/>
  <c r="AF211" i="6"/>
  <c r="AQ211" i="6"/>
  <c r="S218" i="6"/>
  <c r="AD218" i="6"/>
  <c r="AO218" i="6"/>
  <c r="V222" i="6"/>
  <c r="AG222" i="6"/>
  <c r="AR222" i="6"/>
  <c r="AR226" i="6"/>
  <c r="V226" i="6"/>
  <c r="AI230" i="6"/>
  <c r="AQ237" i="6"/>
  <c r="U237" i="6"/>
  <c r="AQ238" i="6"/>
  <c r="U238" i="6"/>
  <c r="AF238" i="6"/>
  <c r="AF243" i="6"/>
  <c r="Q248" i="6"/>
  <c r="AM248" i="6"/>
  <c r="AA249" i="6"/>
  <c r="W250" i="6"/>
  <c r="AH250" i="6"/>
  <c r="Y255" i="6"/>
  <c r="BF255" i="6" s="1"/>
  <c r="N255" i="6"/>
  <c r="AU255" i="6" s="1"/>
  <c r="AJ255" i="6"/>
  <c r="P257" i="6"/>
  <c r="AL257" i="6"/>
  <c r="AD258" i="6"/>
  <c r="AC261" i="6"/>
  <c r="AE263" i="6"/>
  <c r="AP263" i="6"/>
  <c r="AB269" i="6"/>
  <c r="AK271" i="6"/>
  <c r="O271" i="6"/>
  <c r="Z271" i="6"/>
  <c r="AE273" i="6"/>
  <c r="AJ274" i="6"/>
  <c r="Y274" i="6"/>
  <c r="AC275" i="6"/>
  <c r="R275" i="6"/>
  <c r="AN275" i="6"/>
  <c r="V276" i="6"/>
  <c r="AG276" i="6"/>
  <c r="R277" i="6"/>
  <c r="AC277" i="6"/>
  <c r="AQ280" i="6"/>
  <c r="U280" i="6"/>
  <c r="AS284" i="6"/>
  <c r="W284" i="6"/>
  <c r="AH284" i="6"/>
  <c r="P286" i="6"/>
  <c r="AA286" i="6"/>
  <c r="AJ292" i="6"/>
  <c r="N292" i="6"/>
  <c r="AU292" i="6" s="1"/>
  <c r="AF298" i="6"/>
  <c r="S300" i="6"/>
  <c r="AO300" i="6"/>
  <c r="S302" i="6"/>
  <c r="AO302" i="6"/>
  <c r="P307" i="6"/>
  <c r="AA307" i="6"/>
  <c r="AL307" i="6"/>
  <c r="P310" i="6"/>
  <c r="AL310" i="6"/>
  <c r="Y311" i="6"/>
  <c r="N311" i="6"/>
  <c r="AB314" i="6"/>
  <c r="Q314" i="6"/>
  <c r="AQ318" i="6"/>
  <c r="AF318" i="6"/>
  <c r="P320" i="6"/>
  <c r="AA320" i="6"/>
  <c r="AL320" i="6"/>
  <c r="BF320" i="6"/>
  <c r="Y322" i="6"/>
  <c r="N322" i="6"/>
  <c r="AU322" i="6" s="1"/>
  <c r="AB324" i="6"/>
  <c r="Q324" i="6"/>
  <c r="AU327" i="6"/>
  <c r="P328" i="6"/>
  <c r="AL328" i="6"/>
  <c r="AO335" i="6"/>
  <c r="S335" i="6"/>
  <c r="AS337" i="6"/>
  <c r="W337" i="6"/>
  <c r="AO340" i="6"/>
  <c r="S340" i="6"/>
  <c r="AO341" i="6"/>
  <c r="AD341" i="6"/>
  <c r="AJ344" i="6"/>
  <c r="Y344" i="6"/>
  <c r="BF344" i="6" s="1"/>
  <c r="P346" i="6"/>
  <c r="AA346" i="6"/>
  <c r="AL346" i="6"/>
  <c r="U347" i="6"/>
  <c r="AQ347" i="6"/>
  <c r="AF347" i="6"/>
  <c r="AP350" i="6"/>
  <c r="T350" i="6"/>
  <c r="AE350" i="6"/>
  <c r="AI360" i="6"/>
  <c r="X360" i="6"/>
  <c r="AT360" i="6"/>
  <c r="X377" i="6"/>
  <c r="AI377" i="6"/>
  <c r="AT377" i="6"/>
  <c r="AQ389" i="6"/>
  <c r="U389" i="6"/>
  <c r="AF389" i="6"/>
  <c r="X393" i="6"/>
  <c r="AT393" i="6"/>
  <c r="AI393" i="6"/>
  <c r="AO397" i="6"/>
  <c r="S397" i="6"/>
  <c r="AD397" i="6"/>
  <c r="U402" i="6"/>
  <c r="AF402" i="6"/>
  <c r="AQ402" i="6"/>
  <c r="AD412" i="6"/>
  <c r="S412" i="6"/>
  <c r="R416" i="6"/>
  <c r="AN416" i="6"/>
  <c r="AL426" i="6"/>
  <c r="AA426" i="6"/>
  <c r="P426" i="6"/>
  <c r="T427" i="6"/>
  <c r="AE427" i="6"/>
  <c r="W440" i="6"/>
  <c r="AH440" i="6"/>
  <c r="Q442" i="6"/>
  <c r="AM442" i="6"/>
  <c r="AB442" i="6"/>
  <c r="AO448" i="6"/>
  <c r="AD448" i="6"/>
  <c r="S448" i="6"/>
  <c r="R478" i="6"/>
  <c r="AN478" i="6"/>
  <c r="AK516" i="6"/>
  <c r="Z516" i="6"/>
  <c r="O516" i="6"/>
  <c r="AG517" i="6"/>
  <c r="AR517" i="6"/>
  <c r="V517" i="6"/>
  <c r="AU1011" i="6"/>
  <c r="AU1012" i="6"/>
  <c r="AU1000" i="6"/>
  <c r="AU998" i="6"/>
  <c r="AU996" i="6"/>
  <c r="AU987" i="6"/>
  <c r="AU985" i="6"/>
  <c r="AU983" i="6"/>
  <c r="AU977" i="6"/>
  <c r="AU971" i="6"/>
  <c r="AU1010" i="6"/>
  <c r="AU1003" i="6"/>
  <c r="AU992" i="6"/>
  <c r="AU956" i="6"/>
  <c r="AU951" i="6"/>
  <c r="AU932" i="6"/>
  <c r="AU927" i="6"/>
  <c r="AU964" i="6"/>
  <c r="AU957" i="6"/>
  <c r="AU999" i="6"/>
  <c r="AU965" i="6"/>
  <c r="AU960" i="6"/>
  <c r="AU924" i="6"/>
  <c r="AU919" i="6"/>
  <c r="AU900" i="6"/>
  <c r="AU876" i="6"/>
  <c r="AU1013" i="6"/>
  <c r="AU980" i="6"/>
  <c r="AU959" i="6"/>
  <c r="AU948" i="6"/>
  <c r="AU894" i="6"/>
  <c r="AU978" i="6"/>
  <c r="AU958" i="6"/>
  <c r="AU990" i="6"/>
  <c r="AU976" i="6"/>
  <c r="AU908" i="6"/>
  <c r="AU898" i="6"/>
  <c r="AU893" i="6"/>
  <c r="AU886" i="6"/>
  <c r="AU870" i="6"/>
  <c r="AU865" i="6"/>
  <c r="AU859" i="6"/>
  <c r="AU847" i="6"/>
  <c r="AU845" i="6"/>
  <c r="AU843" i="6"/>
  <c r="AU839" i="6"/>
  <c r="AU837" i="6"/>
  <c r="AU835" i="6"/>
  <c r="AU833" i="6"/>
  <c r="AU831" i="6"/>
  <c r="AU827" i="6"/>
  <c r="AU823" i="6"/>
  <c r="AU821" i="6"/>
  <c r="AU817" i="6"/>
  <c r="AU809" i="6"/>
  <c r="AU807" i="6"/>
  <c r="AU805" i="6"/>
  <c r="AU803" i="6"/>
  <c r="AU801" i="6"/>
  <c r="AU789" i="6"/>
  <c r="AU1006" i="6"/>
  <c r="AU986" i="6"/>
  <c r="AU962" i="6"/>
  <c r="AU954" i="6"/>
  <c r="AU950" i="6"/>
  <c r="AU949" i="6"/>
  <c r="AU928" i="6"/>
  <c r="AU920" i="6"/>
  <c r="AU988" i="6"/>
  <c r="AU984" i="6"/>
  <c r="AU938" i="6"/>
  <c r="AU909" i="6"/>
  <c r="AU869" i="6"/>
  <c r="AU862" i="6"/>
  <c r="AU832" i="6"/>
  <c r="AU934" i="6"/>
  <c r="AU806" i="6"/>
  <c r="AU967" i="6"/>
  <c r="AU953" i="6"/>
  <c r="AU918" i="6"/>
  <c r="AU917" i="6"/>
  <c r="AU901" i="6"/>
  <c r="AU871" i="6"/>
  <c r="AU941" i="6"/>
  <c r="AU933" i="6"/>
  <c r="AU910" i="6"/>
  <c r="AU902" i="6"/>
  <c r="AU868" i="6"/>
  <c r="AU946" i="6"/>
  <c r="AU922" i="6"/>
  <c r="AU903" i="6"/>
  <c r="AU961" i="6"/>
  <c r="AU885" i="6"/>
  <c r="AU863" i="6"/>
  <c r="AU846" i="6"/>
  <c r="AU929" i="6"/>
  <c r="AU889" i="6"/>
  <c r="AU878" i="6"/>
  <c r="AU867" i="6"/>
  <c r="AU840" i="6"/>
  <c r="AU826" i="6"/>
  <c r="AU814" i="6"/>
  <c r="AU923" i="6"/>
  <c r="AU792" i="6"/>
  <c r="AU955" i="6"/>
  <c r="AU899" i="6"/>
  <c r="AU891" i="6"/>
  <c r="AU866" i="6"/>
  <c r="AU858" i="6"/>
  <c r="AU822" i="6"/>
  <c r="AU798" i="6"/>
  <c r="AU854" i="6"/>
  <c r="AU778" i="6"/>
  <c r="AU767" i="6"/>
  <c r="AU759" i="6"/>
  <c r="AU751" i="6"/>
  <c r="AU936" i="6"/>
  <c r="AU921" i="6"/>
  <c r="AU935" i="6"/>
  <c r="AU914" i="6"/>
  <c r="AU892" i="6"/>
  <c r="AU874" i="6"/>
  <c r="AU882" i="6"/>
  <c r="AU881" i="6"/>
  <c r="AU781" i="6"/>
  <c r="AU765" i="6"/>
  <c r="AU749" i="6"/>
  <c r="AU916" i="6"/>
  <c r="AU828" i="6"/>
  <c r="AU787" i="6"/>
  <c r="AU774" i="6"/>
  <c r="AU750" i="6"/>
  <c r="AU671" i="6"/>
  <c r="AU662" i="6"/>
  <c r="AU783" i="6"/>
  <c r="AU775" i="6"/>
  <c r="AU743" i="6"/>
  <c r="AU739" i="6"/>
  <c r="AU802" i="6"/>
  <c r="AU911" i="6"/>
  <c r="AU873" i="6"/>
  <c r="AU735" i="6"/>
  <c r="AU669" i="6"/>
  <c r="AU640" i="6"/>
  <c r="AU769" i="6"/>
  <c r="AU695" i="6"/>
  <c r="AU663" i="6"/>
  <c r="AU649" i="6"/>
  <c r="AU632" i="6"/>
  <c r="AU630" i="6"/>
  <c r="AU612" i="6"/>
  <c r="AU607" i="6"/>
  <c r="AU761" i="6"/>
  <c r="AU667" i="6"/>
  <c r="AU665" i="6"/>
  <c r="AU664" i="6"/>
  <c r="AU661" i="6"/>
  <c r="AU742" i="6"/>
  <c r="AU723" i="6"/>
  <c r="AU703" i="6"/>
  <c r="AU679" i="6"/>
  <c r="AU666" i="6"/>
  <c r="AU656" i="6"/>
  <c r="AU766" i="6"/>
  <c r="AU701" i="6"/>
  <c r="AU685" i="6"/>
  <c r="AU673" i="6"/>
  <c r="AU660" i="6"/>
  <c r="AU658" i="6"/>
  <c r="AU654" i="6"/>
  <c r="AU645" i="6"/>
  <c r="AU717" i="6"/>
  <c r="AU713" i="6"/>
  <c r="AU655" i="6"/>
  <c r="AU582" i="6"/>
  <c r="AU570" i="6"/>
  <c r="AU558" i="6"/>
  <c r="AU546" i="6"/>
  <c r="AU534" i="6"/>
  <c r="AU522" i="6"/>
  <c r="AU510" i="6"/>
  <c r="AU503" i="6"/>
  <c r="AU498" i="6"/>
  <c r="AU479" i="6"/>
  <c r="AU455" i="6"/>
  <c r="AU758" i="6"/>
  <c r="AU628" i="6"/>
  <c r="AU622" i="6"/>
  <c r="AU591" i="6"/>
  <c r="AU569" i="6"/>
  <c r="AU711" i="6"/>
  <c r="AU631" i="6"/>
  <c r="AU600" i="6"/>
  <c r="AU580" i="6"/>
  <c r="AU727" i="6"/>
  <c r="AU653" i="6"/>
  <c r="AU647" i="6"/>
  <c r="AU635" i="6"/>
  <c r="AU629" i="6"/>
  <c r="AU606" i="6"/>
  <c r="AU598" i="6"/>
  <c r="AU579" i="6"/>
  <c r="AU567" i="6"/>
  <c r="AU507" i="6"/>
  <c r="AU485" i="6"/>
  <c r="AU461" i="6"/>
  <c r="AU456" i="6"/>
  <c r="AU446" i="6"/>
  <c r="AU444" i="6"/>
  <c r="AU442" i="6"/>
  <c r="AU440" i="6"/>
  <c r="AU438" i="6"/>
  <c r="AU436" i="6"/>
  <c r="AU424" i="6"/>
  <c r="AU420" i="6"/>
  <c r="AU418" i="6"/>
  <c r="AU416" i="6"/>
  <c r="AU414" i="6"/>
  <c r="AU410" i="6"/>
  <c r="AU408" i="6"/>
  <c r="AU404" i="6"/>
  <c r="AU402" i="6"/>
  <c r="AU400" i="6"/>
  <c r="AU398" i="6"/>
  <c r="AU396" i="6"/>
  <c r="AU394" i="6"/>
  <c r="AU392" i="6"/>
  <c r="AU388" i="6"/>
  <c r="AU386" i="6"/>
  <c r="AU378" i="6"/>
  <c r="AU376" i="6"/>
  <c r="AU372" i="6"/>
  <c r="AU370" i="6"/>
  <c r="AU368" i="6"/>
  <c r="AU362" i="6"/>
  <c r="AU358" i="6"/>
  <c r="AU356" i="6"/>
  <c r="AU354" i="6"/>
  <c r="AU350" i="6"/>
  <c r="AU346" i="6"/>
  <c r="AU344" i="6"/>
  <c r="AU342" i="6"/>
  <c r="AU340" i="6"/>
  <c r="AU755" i="6"/>
  <c r="AU777" i="6"/>
  <c r="AU926" i="6"/>
  <c r="AU754" i="6"/>
  <c r="AU691" i="6"/>
  <c r="AU731" i="6"/>
  <c r="AU729" i="6"/>
  <c r="AU753" i="6"/>
  <c r="AU699" i="6"/>
  <c r="AU952" i="6"/>
  <c r="AU719" i="6"/>
  <c r="AU830" i="6"/>
  <c r="AU715" i="6"/>
  <c r="AU670" i="6"/>
  <c r="AU506" i="6"/>
  <c r="AU624" i="6"/>
  <c r="AU646" i="6"/>
  <c r="AU614" i="6"/>
  <c r="AU620" i="6"/>
  <c r="AU578" i="6"/>
  <c r="AU577" i="6"/>
  <c r="AU636" i="6"/>
  <c r="AU707" i="6"/>
  <c r="AU683" i="6"/>
  <c r="AU652" i="6"/>
  <c r="AU621" i="6"/>
  <c r="AU613" i="6"/>
  <c r="AU551" i="6"/>
  <c r="AU524" i="6"/>
  <c r="AU488" i="6"/>
  <c r="AU439" i="6"/>
  <c r="AU639" i="6"/>
  <c r="AU593" i="6"/>
  <c r="AU583" i="6"/>
  <c r="AU572" i="6"/>
  <c r="AU565" i="6"/>
  <c r="AU605" i="6"/>
  <c r="AU589" i="6"/>
  <c r="AU587" i="6"/>
  <c r="AU563" i="6"/>
  <c r="AU590" i="6"/>
  <c r="AU512" i="6"/>
  <c r="AU495" i="6"/>
  <c r="AU482" i="6"/>
  <c r="AU617" i="6"/>
  <c r="AU560" i="6"/>
  <c r="AU539" i="6"/>
  <c r="AU520" i="6"/>
  <c r="AU517" i="6"/>
  <c r="AU489" i="6"/>
  <c r="AU487" i="6"/>
  <c r="AU477" i="6"/>
  <c r="AU471" i="6"/>
  <c r="AU453" i="6"/>
  <c r="AU448" i="6"/>
  <c r="AU435" i="6"/>
  <c r="AU411" i="6"/>
  <c r="AU371" i="6"/>
  <c r="AU347" i="6"/>
  <c r="AU592" i="6"/>
  <c r="AU509" i="6"/>
  <c r="AU475" i="6"/>
  <c r="AU454" i="6"/>
  <c r="AU443" i="6"/>
  <c r="AU441" i="6"/>
  <c r="AU571" i="6"/>
  <c r="AU557" i="6"/>
  <c r="AU521" i="6"/>
  <c r="AU445" i="6"/>
  <c r="AU609" i="6"/>
  <c r="AU559" i="6"/>
  <c r="AU502" i="6"/>
  <c r="AU501" i="6"/>
  <c r="AU353" i="6"/>
  <c r="AU599" i="6"/>
  <c r="AU596" i="6"/>
  <c r="AU511" i="6"/>
  <c r="AU490" i="6"/>
  <c r="AU584" i="6"/>
  <c r="AU548" i="6"/>
  <c r="AU472" i="6"/>
  <c r="AU460" i="6"/>
  <c r="AU419" i="6"/>
  <c r="AU369" i="6"/>
  <c r="AU277" i="6"/>
  <c r="AU253" i="6"/>
  <c r="AU248" i="6"/>
  <c r="AU229" i="6"/>
  <c r="AU224" i="6"/>
  <c r="AU492" i="6"/>
  <c r="AU527" i="6"/>
  <c r="AU496" i="6"/>
  <c r="AU465" i="6"/>
  <c r="AU351" i="6"/>
  <c r="AU556" i="6"/>
  <c r="AU427" i="6"/>
  <c r="AU407" i="6"/>
  <c r="AU405" i="6"/>
  <c r="AU385" i="6"/>
  <c r="AU383" i="6"/>
  <c r="AU337" i="6"/>
  <c r="AU335" i="6"/>
  <c r="AU328" i="6"/>
  <c r="AU316" i="6"/>
  <c r="AU310" i="6"/>
  <c r="AU304" i="6"/>
  <c r="AU298" i="6"/>
  <c r="AU283" i="6"/>
  <c r="AU278" i="6"/>
  <c r="AU259" i="6"/>
  <c r="AU254" i="6"/>
  <c r="AU230" i="6"/>
  <c r="AU616" i="6"/>
  <c r="AU533" i="6"/>
  <c r="AU528" i="6"/>
  <c r="AU552" i="6"/>
  <c r="AU623" i="6"/>
  <c r="AU566" i="6"/>
  <c r="AU505" i="6"/>
  <c r="AU530" i="6"/>
  <c r="AU478" i="6"/>
  <c r="AU403" i="6"/>
  <c r="AU413" i="6"/>
  <c r="AU315" i="6"/>
  <c r="AU544" i="6"/>
  <c r="AU642" i="6"/>
  <c r="AU499" i="6"/>
  <c r="AU311" i="6"/>
  <c r="AU308" i="6"/>
  <c r="AU286" i="6"/>
  <c r="AU284" i="6"/>
  <c r="AU270" i="6"/>
  <c r="AU256" i="6"/>
  <c r="AU163" i="6"/>
  <c r="AU158" i="6"/>
  <c r="AU139" i="6"/>
  <c r="AU134" i="6"/>
  <c r="AU115" i="6"/>
  <c r="AU110" i="6"/>
  <c r="AU144" i="6"/>
  <c r="AU329" i="6"/>
  <c r="AU326" i="6"/>
  <c r="AU275" i="6"/>
  <c r="AU247" i="6"/>
  <c r="AU173" i="6"/>
  <c r="AU168" i="6"/>
  <c r="AU149" i="6"/>
  <c r="AU515" i="6"/>
  <c r="AU379" i="6"/>
  <c r="AU363" i="6"/>
  <c r="AU343" i="6"/>
  <c r="AU303" i="6"/>
  <c r="AU289" i="6"/>
  <c r="AU282" i="6"/>
  <c r="AU273" i="6"/>
  <c r="AU252" i="6"/>
  <c r="AU217" i="6"/>
  <c r="AU216" i="6"/>
  <c r="AU204" i="6"/>
  <c r="AU192" i="6"/>
  <c r="AU186" i="6"/>
  <c r="AU180" i="6"/>
  <c r="AU159" i="6"/>
  <c r="AU154" i="6"/>
  <c r="AU135" i="6"/>
  <c r="AU381" i="6"/>
  <c r="AU321" i="6"/>
  <c r="AU306" i="6"/>
  <c r="AU302" i="6"/>
  <c r="AU203" i="6"/>
  <c r="AU197" i="6"/>
  <c r="AU191" i="6"/>
  <c r="AU185" i="6"/>
  <c r="AU179" i="6"/>
  <c r="AU169" i="6"/>
  <c r="AU164" i="6"/>
  <c r="AU145" i="6"/>
  <c r="AU140" i="6"/>
  <c r="AU121" i="6"/>
  <c r="AU116" i="6"/>
  <c r="AU107" i="6"/>
  <c r="AU105" i="6"/>
  <c r="AU101" i="6"/>
  <c r="AU99" i="6"/>
  <c r="AU97" i="6"/>
  <c r="AU95" i="6"/>
  <c r="AU93" i="6"/>
  <c r="AU87" i="6"/>
  <c r="AU85" i="6"/>
  <c r="AU83" i="6"/>
  <c r="AU79" i="6"/>
  <c r="AU77" i="6"/>
  <c r="AU75" i="6"/>
  <c r="AU73" i="6"/>
  <c r="AU71" i="6"/>
  <c r="AU67" i="6"/>
  <c r="AU65" i="6"/>
  <c r="AU61" i="6"/>
  <c r="AU57" i="6"/>
  <c r="AU55" i="6"/>
  <c r="AU53" i="6"/>
  <c r="AU51" i="6"/>
  <c r="AU49" i="6"/>
  <c r="AU47" i="6"/>
  <c r="AU37" i="6"/>
  <c r="AU35" i="6"/>
  <c r="AU33" i="6"/>
  <c r="AU31" i="6"/>
  <c r="AU29" i="6"/>
  <c r="AU25" i="6"/>
  <c r="AU23" i="6"/>
  <c r="AU21" i="6"/>
  <c r="AU19" i="6"/>
  <c r="AU483" i="6"/>
  <c r="AU466" i="6"/>
  <c r="AU319" i="6"/>
  <c r="AU296" i="6"/>
  <c r="AU239" i="6"/>
  <c r="AU213" i="6"/>
  <c r="AU207" i="6"/>
  <c r="AU201" i="6"/>
  <c r="AU195" i="6"/>
  <c r="AU189" i="6"/>
  <c r="AU183" i="6"/>
  <c r="AU177" i="6"/>
  <c r="AU161" i="6"/>
  <c r="AU332" i="6"/>
  <c r="AU317" i="6"/>
  <c r="AU280" i="6"/>
  <c r="AU265" i="6"/>
  <c r="AU401" i="6"/>
  <c r="AU532" i="6"/>
  <c r="AU246" i="6"/>
  <c r="AU234" i="6"/>
  <c r="AU523" i="6"/>
  <c r="AU470" i="6"/>
  <c r="AU22" i="6"/>
  <c r="AU70" i="6"/>
  <c r="AU114" i="6"/>
  <c r="AA119" i="6"/>
  <c r="P119" i="6"/>
  <c r="AM123" i="6"/>
  <c r="Q123" i="6"/>
  <c r="AM127" i="6"/>
  <c r="AB127" i="6"/>
  <c r="AR128" i="6"/>
  <c r="AM129" i="6"/>
  <c r="Q129" i="6"/>
  <c r="AM133" i="6"/>
  <c r="AB133" i="6"/>
  <c r="AS134" i="6"/>
  <c r="AH134" i="6"/>
  <c r="AG138" i="6"/>
  <c r="AR138" i="6"/>
  <c r="AQ138" i="6"/>
  <c r="AG139" i="6"/>
  <c r="AR139" i="6"/>
  <c r="O141" i="6"/>
  <c r="Z141" i="6"/>
  <c r="AK141" i="6"/>
  <c r="AA147" i="6"/>
  <c r="P147" i="6"/>
  <c r="AW147" i="6" s="1"/>
  <c r="O151" i="6"/>
  <c r="AV151" i="6" s="1"/>
  <c r="Z151" i="6"/>
  <c r="BG151" i="6" s="1"/>
  <c r="AK151" i="6"/>
  <c r="AL159" i="6"/>
  <c r="AM169" i="6"/>
  <c r="Q169" i="6"/>
  <c r="U170" i="6"/>
  <c r="AF170" i="6"/>
  <c r="AS176" i="6"/>
  <c r="W176" i="6"/>
  <c r="AS180" i="6"/>
  <c r="AH180" i="6"/>
  <c r="AG182" i="6"/>
  <c r="AR182" i="6"/>
  <c r="X184" i="6"/>
  <c r="AT184" i="6"/>
  <c r="AG186" i="6"/>
  <c r="V186" i="6"/>
  <c r="U188" i="6"/>
  <c r="AQ188" i="6"/>
  <c r="AU188" i="6"/>
  <c r="U192" i="6"/>
  <c r="AF192" i="6"/>
  <c r="X193" i="6"/>
  <c r="AT193" i="6"/>
  <c r="AI193" i="6"/>
  <c r="O195" i="6"/>
  <c r="Z195" i="6"/>
  <c r="BG195" i="6" s="1"/>
  <c r="O203" i="6"/>
  <c r="AK203" i="6"/>
  <c r="R206" i="6"/>
  <c r="AC206" i="6"/>
  <c r="C9" i="3"/>
  <c r="B14" i="4"/>
  <c r="BF998" i="6"/>
  <c r="BF969" i="6"/>
  <c r="BF967" i="6"/>
  <c r="BF965" i="6"/>
  <c r="BF963" i="6"/>
  <c r="BF959" i="6"/>
  <c r="BF957" i="6"/>
  <c r="BF953" i="6"/>
  <c r="BF951" i="6"/>
  <c r="BF949" i="6"/>
  <c r="BF939" i="6"/>
  <c r="BF935" i="6"/>
  <c r="BF933" i="6"/>
  <c r="BF929" i="6"/>
  <c r="BF927" i="6"/>
  <c r="BF1012" i="6"/>
  <c r="BF984" i="6"/>
  <c r="BF978" i="6"/>
  <c r="BF971" i="6"/>
  <c r="BF960" i="6"/>
  <c r="BF921" i="6"/>
  <c r="BF919" i="6"/>
  <c r="BF917" i="6"/>
  <c r="BF913" i="6"/>
  <c r="BF909" i="6"/>
  <c r="BF903" i="6"/>
  <c r="BF901" i="6"/>
  <c r="BF899" i="6"/>
  <c r="BF897" i="6"/>
  <c r="BF893" i="6"/>
  <c r="BF889" i="6"/>
  <c r="BF885" i="6"/>
  <c r="BF881" i="6"/>
  <c r="BF873" i="6"/>
  <c r="BF871" i="6"/>
  <c r="BF869" i="6"/>
  <c r="BF867" i="6"/>
  <c r="BF863" i="6"/>
  <c r="BF1013" i="6"/>
  <c r="BF996" i="6"/>
  <c r="BF1000" i="6"/>
  <c r="BF946" i="6"/>
  <c r="BF1001" i="6"/>
  <c r="BF994" i="6"/>
  <c r="BF992" i="6"/>
  <c r="BF954" i="6"/>
  <c r="BF932" i="6"/>
  <c r="BF926" i="6"/>
  <c r="BF880" i="6"/>
  <c r="BF914" i="6"/>
  <c r="BF908" i="6"/>
  <c r="BF922" i="6"/>
  <c r="BF910" i="6"/>
  <c r="BF900" i="6"/>
  <c r="BF962" i="6"/>
  <c r="BF1003" i="6"/>
  <c r="BF980" i="6"/>
  <c r="BF906" i="6"/>
  <c r="BF870" i="6"/>
  <c r="BF836" i="6"/>
  <c r="BF817" i="6"/>
  <c r="BF812" i="6"/>
  <c r="BF793" i="6"/>
  <c r="BF995" i="6"/>
  <c r="BF987" i="6"/>
  <c r="BF985" i="6"/>
  <c r="BF990" i="6"/>
  <c r="BF970" i="6"/>
  <c r="BF878" i="6"/>
  <c r="BF852" i="6"/>
  <c r="BF840" i="6"/>
  <c r="BF821" i="6"/>
  <c r="BF814" i="6"/>
  <c r="BF807" i="6"/>
  <c r="BF948" i="6"/>
  <c r="BF882" i="6"/>
  <c r="BF874" i="6"/>
  <c r="BF858" i="6"/>
  <c r="BF846" i="6"/>
  <c r="BF832" i="6"/>
  <c r="BF886" i="6"/>
  <c r="BF938" i="6"/>
  <c r="BF968" i="6"/>
  <c r="BF952" i="6"/>
  <c r="BF849" i="6"/>
  <c r="BF956" i="6"/>
  <c r="BF918" i="6"/>
  <c r="BF902" i="6"/>
  <c r="BF920" i="6"/>
  <c r="BF896" i="6"/>
  <c r="BF820" i="6"/>
  <c r="BF930" i="6"/>
  <c r="BF854" i="6"/>
  <c r="BF826" i="6"/>
  <c r="BF818" i="6"/>
  <c r="BF898" i="6"/>
  <c r="BF813" i="6"/>
  <c r="BF802" i="6"/>
  <c r="BF838" i="6"/>
  <c r="BF825" i="6"/>
  <c r="BF769" i="6"/>
  <c r="BF761" i="6"/>
  <c r="BF753" i="6"/>
  <c r="BF745" i="6"/>
  <c r="BF868" i="6"/>
  <c r="BF845" i="6"/>
  <c r="BF999" i="6"/>
  <c r="BF924" i="6"/>
  <c r="BF806" i="6"/>
  <c r="BF934" i="6"/>
  <c r="BF848" i="6"/>
  <c r="BF830" i="6"/>
  <c r="BF829" i="6"/>
  <c r="BF816" i="6"/>
  <c r="BF785" i="6"/>
  <c r="BF778" i="6"/>
  <c r="BF732" i="6"/>
  <c r="BF692" i="6"/>
  <c r="BF684" i="6"/>
  <c r="BF758" i="6"/>
  <c r="BF775" i="6"/>
  <c r="BF833" i="6"/>
  <c r="BF822" i="6"/>
  <c r="BF804" i="6"/>
  <c r="BF964" i="6"/>
  <c r="BF831" i="6"/>
  <c r="BF811" i="6"/>
  <c r="BF757" i="6"/>
  <c r="BF742" i="6"/>
  <c r="BF709" i="6"/>
  <c r="BF703" i="6"/>
  <c r="BF699" i="6"/>
  <c r="BF697" i="6"/>
  <c r="BF766" i="6"/>
  <c r="BF756" i="6"/>
  <c r="BF751" i="6"/>
  <c r="BF789" i="6"/>
  <c r="BF727" i="6"/>
  <c r="BF723" i="6"/>
  <c r="BF671" i="6"/>
  <c r="BF652" i="6"/>
  <c r="BF642" i="6"/>
  <c r="BF633" i="6"/>
  <c r="BF607" i="6"/>
  <c r="BF605" i="6"/>
  <c r="BF599" i="6"/>
  <c r="BF595" i="6"/>
  <c r="BF593" i="6"/>
  <c r="BF591" i="6"/>
  <c r="BF711" i="6"/>
  <c r="BF646" i="6"/>
  <c r="BF640" i="6"/>
  <c r="BF614" i="6"/>
  <c r="BF592" i="6"/>
  <c r="BF958" i="6"/>
  <c r="BF796" i="6"/>
  <c r="BF717" i="6"/>
  <c r="BF691" i="6"/>
  <c r="BF683" i="6"/>
  <c r="BF653" i="6"/>
  <c r="BF651" i="6"/>
  <c r="BF862" i="6"/>
  <c r="BF798" i="6"/>
  <c r="BF779" i="6"/>
  <c r="BF754" i="6"/>
  <c r="BF740" i="6"/>
  <c r="BF632" i="6"/>
  <c r="BF630" i="6"/>
  <c r="BF612" i="6"/>
  <c r="BF598" i="6"/>
  <c r="BF584" i="6"/>
  <c r="BF582" i="6"/>
  <c r="BF580" i="6"/>
  <c r="BF572" i="6"/>
  <c r="BF570" i="6"/>
  <c r="BF558" i="6"/>
  <c r="BF556" i="6"/>
  <c r="BF548" i="6"/>
  <c r="BF546" i="6"/>
  <c r="BF536" i="6"/>
  <c r="BF534" i="6"/>
  <c r="BF524" i="6"/>
  <c r="BF522" i="6"/>
  <c r="BF520" i="6"/>
  <c r="BF512" i="6"/>
  <c r="BF510" i="6"/>
  <c r="BF508" i="6"/>
  <c r="BF506" i="6"/>
  <c r="BF502" i="6"/>
  <c r="BF498" i="6"/>
  <c r="BF496" i="6"/>
  <c r="BF494" i="6"/>
  <c r="BF492" i="6"/>
  <c r="BF490" i="6"/>
  <c r="BF488" i="6"/>
  <c r="BF486" i="6"/>
  <c r="BF482" i="6"/>
  <c r="BF480" i="6"/>
  <c r="BF478" i="6"/>
  <c r="BF474" i="6"/>
  <c r="BF472" i="6"/>
  <c r="BF466" i="6"/>
  <c r="BF464" i="6"/>
  <c r="BF460" i="6"/>
  <c r="BF456" i="6"/>
  <c r="BF454" i="6"/>
  <c r="BF448" i="6"/>
  <c r="BF839" i="6"/>
  <c r="BF809" i="6"/>
  <c r="BF705" i="6"/>
  <c r="BF693" i="6"/>
  <c r="BF685" i="6"/>
  <c r="BF665" i="6"/>
  <c r="BF645" i="6"/>
  <c r="BF643" i="6"/>
  <c r="BF483" i="6"/>
  <c r="BF459" i="6"/>
  <c r="BF786" i="6"/>
  <c r="BF768" i="6"/>
  <c r="BF701" i="6"/>
  <c r="BF675" i="6"/>
  <c r="BF670" i="6"/>
  <c r="BF658" i="6"/>
  <c r="BF654" i="6"/>
  <c r="BF736" i="6"/>
  <c r="BF731" i="6"/>
  <c r="BF725" i="6"/>
  <c r="BF663" i="6"/>
  <c r="BF634" i="6"/>
  <c r="BF583" i="6"/>
  <c r="BF827" i="6"/>
  <c r="BF729" i="6"/>
  <c r="BF715" i="6"/>
  <c r="BF623" i="6"/>
  <c r="BF620" i="6"/>
  <c r="BF465" i="6"/>
  <c r="BF847" i="6"/>
  <c r="BF774" i="6"/>
  <c r="BF750" i="6"/>
  <c r="BF695" i="6"/>
  <c r="BF719" i="6"/>
  <c r="BF805" i="6"/>
  <c r="BF787" i="6"/>
  <c r="BF772" i="6"/>
  <c r="BF770" i="6"/>
  <c r="BF661" i="6"/>
  <c r="BF859" i="6"/>
  <c r="BF744" i="6"/>
  <c r="BF767" i="6"/>
  <c r="BF681" i="6"/>
  <c r="BF783" i="6"/>
  <c r="BF707" i="6"/>
  <c r="BF687" i="6"/>
  <c r="BF669" i="6"/>
  <c r="BF668" i="6"/>
  <c r="BF666" i="6"/>
  <c r="BF659" i="6"/>
  <c r="BF679" i="6"/>
  <c r="BF631" i="6"/>
  <c r="BF629" i="6"/>
  <c r="BF673" i="6"/>
  <c r="BF677" i="6"/>
  <c r="BF579" i="6"/>
  <c r="BF571" i="6"/>
  <c r="BF569" i="6"/>
  <c r="BF567" i="6"/>
  <c r="BF662" i="6"/>
  <c r="BF660" i="6"/>
  <c r="BF649" i="6"/>
  <c r="BF628" i="6"/>
  <c r="BF759" i="6"/>
  <c r="BF739" i="6"/>
  <c r="BF647" i="6"/>
  <c r="BF606" i="6"/>
  <c r="BF545" i="6"/>
  <c r="BF523" i="6"/>
  <c r="BF521" i="6"/>
  <c r="BF445" i="6"/>
  <c r="BF444" i="6"/>
  <c r="BF401" i="6"/>
  <c r="BF581" i="6"/>
  <c r="BF557" i="6"/>
  <c r="BF656" i="6"/>
  <c r="BF604" i="6"/>
  <c r="BF461" i="6"/>
  <c r="BF600" i="6"/>
  <c r="BF559" i="6"/>
  <c r="BF511" i="6"/>
  <c r="BF380" i="6"/>
  <c r="BF375" i="6"/>
  <c r="BF356" i="6"/>
  <c r="BF351" i="6"/>
  <c r="BF563" i="6"/>
  <c r="BF515" i="6"/>
  <c r="BF446" i="6"/>
  <c r="BF425" i="6"/>
  <c r="BF416" i="6"/>
  <c r="BF404" i="6"/>
  <c r="BF381" i="6"/>
  <c r="BF362" i="6"/>
  <c r="BF338" i="6"/>
  <c r="BF329" i="6"/>
  <c r="BF327" i="6"/>
  <c r="BF325" i="6"/>
  <c r="BF323" i="6"/>
  <c r="BF311" i="6"/>
  <c r="BF309" i="6"/>
  <c r="BF307" i="6"/>
  <c r="BF301" i="6"/>
  <c r="BF295" i="6"/>
  <c r="BF565" i="6"/>
  <c r="BF539" i="6"/>
  <c r="BF517" i="6"/>
  <c r="BF447" i="6"/>
  <c r="BF608" i="6"/>
  <c r="BF430" i="6"/>
  <c r="BF400" i="6"/>
  <c r="BF396" i="6"/>
  <c r="BF350" i="6"/>
  <c r="BF348" i="6"/>
  <c r="BF343" i="6"/>
  <c r="BF281" i="6"/>
  <c r="BF276" i="6"/>
  <c r="BF252" i="6"/>
  <c r="BF233" i="6"/>
  <c r="BF228" i="6"/>
  <c r="BF432" i="6"/>
  <c r="BF373" i="6"/>
  <c r="BF587" i="6"/>
  <c r="BF477" i="6"/>
  <c r="BF441" i="6"/>
  <c r="BF437" i="6"/>
  <c r="BF394" i="6"/>
  <c r="BF364" i="6"/>
  <c r="BF330" i="6"/>
  <c r="BF414" i="6"/>
  <c r="BF413" i="6"/>
  <c r="BF389" i="6"/>
  <c r="BF387" i="6"/>
  <c r="BF376" i="6"/>
  <c r="BF355" i="6"/>
  <c r="BF353" i="6"/>
  <c r="BF282" i="6"/>
  <c r="BF263" i="6"/>
  <c r="BF258" i="6"/>
  <c r="BF234" i="6"/>
  <c r="BF435" i="6"/>
  <c r="BF409" i="6"/>
  <c r="BF408" i="6"/>
  <c r="BF405" i="6"/>
  <c r="BF397" i="6"/>
  <c r="BF383" i="6"/>
  <c r="BF360" i="6"/>
  <c r="BF349" i="6"/>
  <c r="BF533" i="6"/>
  <c r="BF602" i="6"/>
  <c r="BF415" i="6"/>
  <c r="BF390" i="6"/>
  <c r="BF467" i="6"/>
  <c r="BF427" i="6"/>
  <c r="BF407" i="6"/>
  <c r="BF395" i="6"/>
  <c r="BF547" i="6"/>
  <c r="BF424" i="6"/>
  <c r="BF352" i="6"/>
  <c r="BF575" i="6"/>
  <c r="BF509" i="6"/>
  <c r="BF493" i="6"/>
  <c r="BF402" i="6"/>
  <c r="BF385" i="6"/>
  <c r="BF345" i="6"/>
  <c r="BF335" i="6"/>
  <c r="BF322" i="6"/>
  <c r="BF296" i="6"/>
  <c r="BF290" i="6"/>
  <c r="BF274" i="6"/>
  <c r="BF246" i="6"/>
  <c r="BF232" i="6"/>
  <c r="BF230" i="6"/>
  <c r="BF218" i="6"/>
  <c r="BF167" i="6"/>
  <c r="BF143" i="6"/>
  <c r="BF138" i="6"/>
  <c r="BF119" i="6"/>
  <c r="BF114" i="6"/>
  <c r="BF153" i="6"/>
  <c r="BF148" i="6"/>
  <c r="BF501" i="6"/>
  <c r="BF443" i="6"/>
  <c r="BF288" i="6"/>
  <c r="BF251" i="6"/>
  <c r="BF235" i="6"/>
  <c r="BF223" i="6"/>
  <c r="BF212" i="6"/>
  <c r="BF206" i="6"/>
  <c r="BF200" i="6"/>
  <c r="BF194" i="6"/>
  <c r="BF188" i="6"/>
  <c r="BF182" i="6"/>
  <c r="BF176" i="6"/>
  <c r="BF172" i="6"/>
  <c r="BF487" i="6"/>
  <c r="BF426" i="6"/>
  <c r="BF293" i="6"/>
  <c r="BF277" i="6"/>
  <c r="BF272" i="6"/>
  <c r="BF265" i="6"/>
  <c r="BF237" i="6"/>
  <c r="BF221" i="6"/>
  <c r="BF211" i="6"/>
  <c r="BF205" i="6"/>
  <c r="BF199" i="6"/>
  <c r="BF193" i="6"/>
  <c r="BF187" i="6"/>
  <c r="BF181" i="6"/>
  <c r="BF175" i="6"/>
  <c r="BF163" i="6"/>
  <c r="BF158" i="6"/>
  <c r="BF139" i="6"/>
  <c r="BF134" i="6"/>
  <c r="BF419" i="6"/>
  <c r="BF372" i="6"/>
  <c r="BF291" i="6"/>
  <c r="BF286" i="6"/>
  <c r="BF279" i="6"/>
  <c r="BF219" i="6"/>
  <c r="BF173" i="6"/>
  <c r="BF168" i="6"/>
  <c r="BF149" i="6"/>
  <c r="BF144" i="6"/>
  <c r="BF125" i="6"/>
  <c r="BF120" i="6"/>
  <c r="BF337" i="6"/>
  <c r="BF326" i="6"/>
  <c r="BF316" i="6"/>
  <c r="BF243" i="6"/>
  <c r="BF231" i="6"/>
  <c r="BF165" i="6"/>
  <c r="BF160" i="6"/>
  <c r="BF275" i="6"/>
  <c r="BF388" i="6"/>
  <c r="BF369" i="6"/>
  <c r="BF378" i="6"/>
  <c r="BF302" i="6"/>
  <c r="BF292" i="6"/>
  <c r="BF268" i="6"/>
  <c r="BF240" i="6"/>
  <c r="BF379" i="6"/>
  <c r="BF29" i="6"/>
  <c r="AU48" i="6"/>
  <c r="BF53" i="6"/>
  <c r="BF54" i="6"/>
  <c r="AU72" i="6"/>
  <c r="BF77" i="6"/>
  <c r="BF78" i="6"/>
  <c r="AU96" i="6"/>
  <c r="BF101" i="6"/>
  <c r="BF102" i="6"/>
  <c r="AP111" i="6"/>
  <c r="AN115" i="6"/>
  <c r="AT116" i="6"/>
  <c r="AR118" i="6"/>
  <c r="AQ124" i="6"/>
  <c r="AQ126" i="6"/>
  <c r="AR130" i="6"/>
  <c r="AR132" i="6"/>
  <c r="AP135" i="6"/>
  <c r="BF135" i="6"/>
  <c r="AS136" i="6"/>
  <c r="W136" i="6"/>
  <c r="AH139" i="6"/>
  <c r="AS139" i="6"/>
  <c r="AA141" i="6"/>
  <c r="AL141" i="6"/>
  <c r="AD142" i="6"/>
  <c r="AU142" i="6"/>
  <c r="W145" i="6"/>
  <c r="AH145" i="6"/>
  <c r="AS145" i="6"/>
  <c r="AM147" i="6"/>
  <c r="Q147" i="6"/>
  <c r="AB147" i="6"/>
  <c r="AL147" i="6"/>
  <c r="AI148" i="6"/>
  <c r="U149" i="6"/>
  <c r="AF149" i="6"/>
  <c r="AA151" i="6"/>
  <c r="AL151" i="6"/>
  <c r="AF152" i="6"/>
  <c r="S153" i="6"/>
  <c r="AD153" i="6"/>
  <c r="AH157" i="6"/>
  <c r="AK158" i="6"/>
  <c r="BF159" i="6"/>
  <c r="AH162" i="6"/>
  <c r="AD166" i="6"/>
  <c r="AU166" i="6"/>
  <c r="AH167" i="6"/>
  <c r="AD170" i="6"/>
  <c r="X174" i="6"/>
  <c r="AI174" i="6"/>
  <c r="AH176" i="6"/>
  <c r="AI178" i="6"/>
  <c r="BF178" i="6"/>
  <c r="AS182" i="6"/>
  <c r="W182" i="6"/>
  <c r="AF182" i="6"/>
  <c r="AS186" i="6"/>
  <c r="AH186" i="6"/>
  <c r="AR186" i="6"/>
  <c r="AG188" i="6"/>
  <c r="AR188" i="6"/>
  <c r="AM189" i="6"/>
  <c r="AB189" i="6"/>
  <c r="AK189" i="6"/>
  <c r="X190" i="6"/>
  <c r="AT190" i="6"/>
  <c r="AG192" i="6"/>
  <c r="V192" i="6"/>
  <c r="AQ192" i="6"/>
  <c r="U194" i="6"/>
  <c r="AQ194" i="6"/>
  <c r="AU194" i="6"/>
  <c r="AA195" i="6"/>
  <c r="AL195" i="6"/>
  <c r="AL197" i="6"/>
  <c r="BF197" i="6"/>
  <c r="U198" i="6"/>
  <c r="AF198" i="6"/>
  <c r="X199" i="6"/>
  <c r="AT199" i="6"/>
  <c r="AI199" i="6"/>
  <c r="O201" i="6"/>
  <c r="Z201" i="6"/>
  <c r="BG201" i="6" s="1"/>
  <c r="AC202" i="6"/>
  <c r="AA203" i="6"/>
  <c r="P203" i="6"/>
  <c r="AD206" i="6"/>
  <c r="AO206" i="6"/>
  <c r="BF207" i="6"/>
  <c r="AU208" i="6"/>
  <c r="O209" i="6"/>
  <c r="AK209" i="6"/>
  <c r="AC211" i="6"/>
  <c r="R212" i="6"/>
  <c r="AC212" i="6"/>
  <c r="AN212" i="6"/>
  <c r="AG215" i="6"/>
  <c r="U216" i="6"/>
  <c r="AF216" i="6"/>
  <c r="AQ216" i="6"/>
  <c r="AA220" i="6"/>
  <c r="V221" i="6"/>
  <c r="AR221" i="6"/>
  <c r="AI224" i="6"/>
  <c r="AT224" i="6"/>
  <c r="W226" i="6"/>
  <c r="AS226" i="6"/>
  <c r="AG226" i="6"/>
  <c r="AG227" i="6"/>
  <c r="BF227" i="6"/>
  <c r="O228" i="6"/>
  <c r="AV228" i="6" s="1"/>
  <c r="Z228" i="6"/>
  <c r="AK234" i="6"/>
  <c r="O234" i="6"/>
  <c r="Z234" i="6"/>
  <c r="Z236" i="6"/>
  <c r="AF237" i="6"/>
  <c r="AG238" i="6"/>
  <c r="V238" i="6"/>
  <c r="Y239" i="6"/>
  <c r="BF239" i="6" s="1"/>
  <c r="AJ239" i="6"/>
  <c r="S246" i="6"/>
  <c r="AO246" i="6"/>
  <c r="P251" i="6"/>
  <c r="AA251" i="6"/>
  <c r="AJ251" i="6"/>
  <c r="Y253" i="6"/>
  <c r="BF253" i="6" s="1"/>
  <c r="AJ253" i="6"/>
  <c r="BF254" i="6"/>
  <c r="AM256" i="6"/>
  <c r="Q256" i="6"/>
  <c r="AB256" i="6"/>
  <c r="AD260" i="6"/>
  <c r="AU260" i="6"/>
  <c r="P262" i="6"/>
  <c r="AL262" i="6"/>
  <c r="AB263" i="6"/>
  <c r="BF267" i="6"/>
  <c r="AC269" i="6"/>
  <c r="AU269" i="6"/>
  <c r="S275" i="6"/>
  <c r="AD275" i="6"/>
  <c r="AH278" i="6"/>
  <c r="AS278" i="6"/>
  <c r="W278" i="6"/>
  <c r="AK279" i="6"/>
  <c r="O279" i="6"/>
  <c r="Z279" i="6"/>
  <c r="V280" i="6"/>
  <c r="AG280" i="6"/>
  <c r="AR280" i="6"/>
  <c r="BF280" i="6"/>
  <c r="P281" i="6"/>
  <c r="AA281" i="6"/>
  <c r="AL281" i="6"/>
  <c r="AJ281" i="6"/>
  <c r="AB283" i="6"/>
  <c r="AB286" i="6"/>
  <c r="AM286" i="6"/>
  <c r="Q286" i="6"/>
  <c r="V287" i="6"/>
  <c r="AG287" i="6"/>
  <c r="AR287" i="6"/>
  <c r="AG291" i="6"/>
  <c r="AR291" i="6"/>
  <c r="V291" i="6"/>
  <c r="AA293" i="6"/>
  <c r="V295" i="6"/>
  <c r="AR295" i="6"/>
  <c r="AA297" i="6"/>
  <c r="AU297" i="6"/>
  <c r="AG298" i="6"/>
  <c r="BF298" i="6"/>
  <c r="AE300" i="6"/>
  <c r="AP300" i="6"/>
  <c r="T300" i="6"/>
  <c r="AE302" i="6"/>
  <c r="T302" i="6"/>
  <c r="AP302" i="6"/>
  <c r="AU309" i="6"/>
  <c r="AC313" i="6"/>
  <c r="AU324" i="6"/>
  <c r="P325" i="6"/>
  <c r="AA325" i="6"/>
  <c r="AL325" i="6"/>
  <c r="V327" i="6"/>
  <c r="AG327" i="6"/>
  <c r="AS330" i="6"/>
  <c r="W330" i="6"/>
  <c r="AH330" i="6"/>
  <c r="AJ332" i="6"/>
  <c r="AG333" i="6"/>
  <c r="Y334" i="6"/>
  <c r="BF334" i="6" s="1"/>
  <c r="N334" i="6"/>
  <c r="AU334" i="6" s="1"/>
  <c r="AJ334" i="6"/>
  <c r="AH337" i="6"/>
  <c r="AE341" i="6"/>
  <c r="AP341" i="6"/>
  <c r="AI352" i="6"/>
  <c r="X352" i="6"/>
  <c r="AT352" i="6"/>
  <c r="W354" i="6"/>
  <c r="AH354" i="6"/>
  <c r="AS354" i="6"/>
  <c r="AT361" i="6"/>
  <c r="X361" i="6"/>
  <c r="AI361" i="6"/>
  <c r="BF363" i="6"/>
  <c r="AC364" i="6"/>
  <c r="AN364" i="6"/>
  <c r="R364" i="6"/>
  <c r="AT367" i="6"/>
  <c r="AI367" i="6"/>
  <c r="X367" i="6"/>
  <c r="O370" i="6"/>
  <c r="AK370" i="6"/>
  <c r="W372" i="6"/>
  <c r="AH372" i="6"/>
  <c r="AS372" i="6"/>
  <c r="T397" i="6"/>
  <c r="AE397" i="6"/>
  <c r="AP397" i="6"/>
  <c r="BF412" i="6"/>
  <c r="S416" i="6"/>
  <c r="AO416" i="6"/>
  <c r="AC416" i="6"/>
  <c r="AN420" i="6"/>
  <c r="R420" i="6"/>
  <c r="AC420" i="6"/>
  <c r="AP448" i="6"/>
  <c r="AE448" i="6"/>
  <c r="T448" i="6"/>
  <c r="U453" i="6"/>
  <c r="AQ453" i="6"/>
  <c r="AF453" i="6"/>
  <c r="AO478" i="6"/>
  <c r="S478" i="6"/>
  <c r="AD478" i="6"/>
  <c r="AC478" i="6"/>
  <c r="AJ519" i="6"/>
  <c r="N519" i="6"/>
  <c r="AU519" i="6" s="1"/>
  <c r="Y519" i="6"/>
  <c r="BF519" i="6" s="1"/>
  <c r="Y538" i="6"/>
  <c r="BF538" i="6" s="1"/>
  <c r="N538" i="6"/>
  <c r="AU538" i="6" s="1"/>
  <c r="AJ538" i="6"/>
  <c r="AR553" i="6"/>
  <c r="V553" i="6"/>
  <c r="AG553" i="6"/>
  <c r="AI567" i="6"/>
  <c r="X567" i="6"/>
  <c r="AT567" i="6"/>
  <c r="AR347" i="6"/>
  <c r="V347" i="6"/>
  <c r="AG347" i="6"/>
  <c r="AK353" i="6"/>
  <c r="O353" i="6"/>
  <c r="AO361" i="6"/>
  <c r="AD361" i="6"/>
  <c r="S361" i="6"/>
  <c r="N366" i="6"/>
  <c r="AU366" i="6" s="1"/>
  <c r="Y366" i="6"/>
  <c r="BF366" i="6" s="1"/>
  <c r="AA368" i="6"/>
  <c r="AL368" i="6"/>
  <c r="P368" i="6"/>
  <c r="AK371" i="6"/>
  <c r="AP374" i="6"/>
  <c r="T374" i="6"/>
  <c r="AE374" i="6"/>
  <c r="AI376" i="6"/>
  <c r="AT376" i="6"/>
  <c r="X376" i="6"/>
  <c r="AP384" i="6"/>
  <c r="T384" i="6"/>
  <c r="AE384" i="6"/>
  <c r="Q391" i="6"/>
  <c r="AM391" i="6"/>
  <c r="AB391" i="6"/>
  <c r="AK401" i="6"/>
  <c r="O401" i="6"/>
  <c r="AS405" i="6"/>
  <c r="AH405" i="6"/>
  <c r="W405" i="6"/>
  <c r="AO407" i="6"/>
  <c r="S407" i="6"/>
  <c r="AD407" i="6"/>
  <c r="AI438" i="6"/>
  <c r="X438" i="6"/>
  <c r="AT438" i="6"/>
  <c r="AF459" i="6"/>
  <c r="U459" i="6"/>
  <c r="AQ459" i="6"/>
  <c r="R466" i="6"/>
  <c r="AN466" i="6"/>
  <c r="AC466" i="6"/>
  <c r="AN489" i="6"/>
  <c r="R489" i="6"/>
  <c r="AC489" i="6"/>
  <c r="AB504" i="6"/>
  <c r="Q504" i="6"/>
  <c r="AM504" i="6"/>
  <c r="P505" i="6"/>
  <c r="AL505" i="6"/>
  <c r="AA505" i="6"/>
  <c r="AQ531" i="6"/>
  <c r="AF531" i="6"/>
  <c r="U531" i="6"/>
  <c r="AD572" i="6"/>
  <c r="AO572" i="6"/>
  <c r="S572" i="6"/>
  <c r="AO586" i="6"/>
  <c r="AD586" i="6"/>
  <c r="S586" i="6"/>
  <c r="AN640" i="6"/>
  <c r="R640" i="6"/>
  <c r="AC640" i="6"/>
  <c r="R219" i="6"/>
  <c r="AC219" i="6"/>
  <c r="AM221" i="6"/>
  <c r="AB221" i="6"/>
  <c r="P226" i="6"/>
  <c r="AL226" i="6"/>
  <c r="AM230" i="6"/>
  <c r="Q230" i="6"/>
  <c r="AG233" i="6"/>
  <c r="AR233" i="6"/>
  <c r="AD235" i="6"/>
  <c r="AO235" i="6"/>
  <c r="Q237" i="6"/>
  <c r="AB237" i="6"/>
  <c r="S242" i="6"/>
  <c r="AD242" i="6"/>
  <c r="AJ244" i="6"/>
  <c r="Y244" i="6"/>
  <c r="BF244" i="6" s="1"/>
  <c r="R247" i="6"/>
  <c r="AC247" i="6"/>
  <c r="AN247" i="6"/>
  <c r="AQ252" i="6"/>
  <c r="AF252" i="6"/>
  <c r="R253" i="6"/>
  <c r="AN253" i="6"/>
  <c r="AS257" i="6"/>
  <c r="W257" i="6"/>
  <c r="AH257" i="6"/>
  <c r="AT262" i="6"/>
  <c r="X262" i="6"/>
  <c r="AI262" i="6"/>
  <c r="AL265" i="6"/>
  <c r="P265" i="6"/>
  <c r="AA265" i="6"/>
  <c r="AQ270" i="6"/>
  <c r="AF270" i="6"/>
  <c r="AQ271" i="6"/>
  <c r="U277" i="6"/>
  <c r="AQ277" i="6"/>
  <c r="AA279" i="6"/>
  <c r="P279" i="6"/>
  <c r="AL279" i="6"/>
  <c r="AI282" i="6"/>
  <c r="AT282" i="6"/>
  <c r="S284" i="6"/>
  <c r="AD284" i="6"/>
  <c r="Q285" i="6"/>
  <c r="AM285" i="6"/>
  <c r="Q290" i="6"/>
  <c r="AM290" i="6"/>
  <c r="AT292" i="6"/>
  <c r="X292" i="6"/>
  <c r="AI292" i="6"/>
  <c r="AT294" i="6"/>
  <c r="X294" i="6"/>
  <c r="AK297" i="6"/>
  <c r="Z297" i="6"/>
  <c r="O297" i="6"/>
  <c r="Y299" i="6"/>
  <c r="BF299" i="6" s="1"/>
  <c r="AJ299" i="6"/>
  <c r="AT300" i="6"/>
  <c r="AI300" i="6"/>
  <c r="Q305" i="6"/>
  <c r="AB305" i="6"/>
  <c r="AH313" i="6"/>
  <c r="AS313" i="6"/>
  <c r="W313" i="6"/>
  <c r="AL316" i="6"/>
  <c r="AN321" i="6"/>
  <c r="R321" i="6"/>
  <c r="AT324" i="6"/>
  <c r="AI324" i="6"/>
  <c r="V326" i="6"/>
  <c r="AG326" i="6"/>
  <c r="AG330" i="6"/>
  <c r="AR330" i="6"/>
  <c r="V330" i="6"/>
  <c r="P332" i="6"/>
  <c r="AA332" i="6"/>
  <c r="AL332" i="6"/>
  <c r="U335" i="6"/>
  <c r="AF335" i="6"/>
  <c r="AI348" i="6"/>
  <c r="X348" i="6"/>
  <c r="AT348" i="6"/>
  <c r="AJ349" i="6"/>
  <c r="N349" i="6"/>
  <c r="AU349" i="6" s="1"/>
  <c r="Q369" i="6"/>
  <c r="AB369" i="6"/>
  <c r="AM369" i="6"/>
  <c r="Y371" i="6"/>
  <c r="BF371" i="6" s="1"/>
  <c r="AJ371" i="6"/>
  <c r="O371" i="6"/>
  <c r="AF374" i="6"/>
  <c r="AQ374" i="6"/>
  <c r="U374" i="6"/>
  <c r="AS375" i="6"/>
  <c r="W375" i="6"/>
  <c r="AH375" i="6"/>
  <c r="AJ377" i="6"/>
  <c r="N377" i="6"/>
  <c r="AU377" i="6" s="1"/>
  <c r="Y377" i="6"/>
  <c r="BF377" i="6" s="1"/>
  <c r="R394" i="6"/>
  <c r="AC394" i="6"/>
  <c r="AN394" i="6"/>
  <c r="AC398" i="6"/>
  <c r="R398" i="6"/>
  <c r="AN398" i="6"/>
  <c r="AG411" i="6"/>
  <c r="AR411" i="6"/>
  <c r="V411" i="6"/>
  <c r="Y417" i="6"/>
  <c r="BF417" i="6" s="1"/>
  <c r="AJ417" i="6"/>
  <c r="N417" i="6"/>
  <c r="AU417" i="6" s="1"/>
  <c r="AC432" i="6"/>
  <c r="AN432" i="6"/>
  <c r="R432" i="6"/>
  <c r="AS441" i="6"/>
  <c r="W441" i="6"/>
  <c r="AH441" i="6"/>
  <c r="AT464" i="6"/>
  <c r="X464" i="6"/>
  <c r="AI464" i="6"/>
  <c r="AF467" i="6"/>
  <c r="U467" i="6"/>
  <c r="AQ467" i="6"/>
  <c r="AT474" i="6"/>
  <c r="AI474" i="6"/>
  <c r="X474" i="6"/>
  <c r="AP483" i="6"/>
  <c r="T483" i="6"/>
  <c r="AE483" i="6"/>
  <c r="AD493" i="6"/>
  <c r="S493" i="6"/>
  <c r="AO493" i="6"/>
  <c r="V496" i="6"/>
  <c r="AR496" i="6"/>
  <c r="AG496" i="6"/>
  <c r="AN504" i="6"/>
  <c r="AC504" i="6"/>
  <c r="R504" i="6"/>
  <c r="AB505" i="6"/>
  <c r="AM505" i="6"/>
  <c r="Q505" i="6"/>
  <c r="N575" i="6"/>
  <c r="AU575" i="6" s="1"/>
  <c r="AM618" i="6"/>
  <c r="Q618" i="6"/>
  <c r="AB618" i="6"/>
  <c r="AQ355" i="6"/>
  <c r="AF355" i="6"/>
  <c r="T360" i="6"/>
  <c r="AP360" i="6"/>
  <c r="W362" i="6"/>
  <c r="AS362" i="6"/>
  <c r="AH362" i="6"/>
  <c r="O364" i="6"/>
  <c r="Z364" i="6"/>
  <c r="AE365" i="6"/>
  <c r="T365" i="6"/>
  <c r="AP365" i="6"/>
  <c r="AC369" i="6"/>
  <c r="R369" i="6"/>
  <c r="AP373" i="6"/>
  <c r="T373" i="6"/>
  <c r="AE373" i="6"/>
  <c r="AK377" i="6"/>
  <c r="Z377" i="6"/>
  <c r="O377" i="6"/>
  <c r="N380" i="6"/>
  <c r="AU380" i="6" s="1"/>
  <c r="AJ380" i="6"/>
  <c r="U382" i="6"/>
  <c r="AQ382" i="6"/>
  <c r="AO399" i="6"/>
  <c r="AD399" i="6"/>
  <c r="S399" i="6"/>
  <c r="R408" i="6"/>
  <c r="AN408" i="6"/>
  <c r="AC408" i="6"/>
  <c r="AH411" i="6"/>
  <c r="AS411" i="6"/>
  <c r="W411" i="6"/>
  <c r="AB414" i="6"/>
  <c r="Q414" i="6"/>
  <c r="O419" i="6"/>
  <c r="Z419" i="6"/>
  <c r="AK419" i="6"/>
  <c r="Q425" i="6"/>
  <c r="AM425" i="6"/>
  <c r="AB425" i="6"/>
  <c r="AI434" i="6"/>
  <c r="X434" i="6"/>
  <c r="AT434" i="6"/>
  <c r="AF483" i="6"/>
  <c r="U483" i="6"/>
  <c r="AQ483" i="6"/>
  <c r="AT484" i="6"/>
  <c r="AI484" i="6"/>
  <c r="X484" i="6"/>
  <c r="AQ535" i="6"/>
  <c r="AF535" i="6"/>
  <c r="U535" i="6"/>
  <c r="AJ575" i="6"/>
  <c r="AA354" i="6"/>
  <c r="AL354" i="6"/>
  <c r="P354" i="6"/>
  <c r="AR355" i="6"/>
  <c r="V355" i="6"/>
  <c r="AG355" i="6"/>
  <c r="AC359" i="6"/>
  <c r="AN359" i="6"/>
  <c r="R359" i="6"/>
  <c r="AQ360" i="6"/>
  <c r="U360" i="6"/>
  <c r="AF360" i="6"/>
  <c r="AI362" i="6"/>
  <c r="AT362" i="6"/>
  <c r="U365" i="6"/>
  <c r="AF365" i="6"/>
  <c r="AI388" i="6"/>
  <c r="AT388" i="6"/>
  <c r="AE394" i="6"/>
  <c r="AP394" i="6"/>
  <c r="T394" i="6"/>
  <c r="AJ397" i="6"/>
  <c r="N397" i="6"/>
  <c r="AU397" i="6" s="1"/>
  <c r="AP399" i="6"/>
  <c r="T399" i="6"/>
  <c r="AE399" i="6"/>
  <c r="Z401" i="6"/>
  <c r="W428" i="6"/>
  <c r="AH428" i="6"/>
  <c r="AS428" i="6"/>
  <c r="AO449" i="6"/>
  <c r="AD449" i="6"/>
  <c r="S449" i="6"/>
  <c r="AE461" i="6"/>
  <c r="T461" i="6"/>
  <c r="AH462" i="6"/>
  <c r="AS462" i="6"/>
  <c r="W462" i="6"/>
  <c r="Y479" i="6"/>
  <c r="BF479" i="6" s="1"/>
  <c r="AJ479" i="6"/>
  <c r="T480" i="6"/>
  <c r="AE480" i="6"/>
  <c r="AP480" i="6"/>
  <c r="AB485" i="6"/>
  <c r="AM485" i="6"/>
  <c r="AT490" i="6"/>
  <c r="AI490" i="6"/>
  <c r="X490" i="6"/>
  <c r="AN491" i="6"/>
  <c r="AC491" i="6"/>
  <c r="R491" i="6"/>
  <c r="AJ503" i="6"/>
  <c r="Y503" i="6"/>
  <c r="BF503" i="6" s="1"/>
  <c r="AR535" i="6"/>
  <c r="V535" i="6"/>
  <c r="T536" i="6"/>
  <c r="AP536" i="6"/>
  <c r="AE536" i="6"/>
  <c r="V592" i="6"/>
  <c r="AR592" i="6"/>
  <c r="AG592" i="6"/>
  <c r="Z601" i="6"/>
  <c r="AK601" i="6"/>
  <c r="O601" i="6"/>
  <c r="T670" i="6"/>
  <c r="AE670" i="6"/>
  <c r="T267" i="6"/>
  <c r="AP267" i="6"/>
  <c r="AQ272" i="6"/>
  <c r="U272" i="6"/>
  <c r="AS276" i="6"/>
  <c r="W276" i="6"/>
  <c r="AQ278" i="6"/>
  <c r="U278" i="6"/>
  <c r="AP281" i="6"/>
  <c r="T281" i="6"/>
  <c r="Y283" i="6"/>
  <c r="BF283" i="6" s="1"/>
  <c r="AJ283" i="6"/>
  <c r="V309" i="6"/>
  <c r="AG309" i="6"/>
  <c r="AR309" i="6"/>
  <c r="AE312" i="6"/>
  <c r="AP312" i="6"/>
  <c r="T312" i="6"/>
  <c r="Y313" i="6"/>
  <c r="BF313" i="6" s="1"/>
  <c r="AJ313" i="6"/>
  <c r="S314" i="6"/>
  <c r="AO314" i="6"/>
  <c r="Y315" i="6"/>
  <c r="BF315" i="6" s="1"/>
  <c r="AJ315" i="6"/>
  <c r="V317" i="6"/>
  <c r="AR317" i="6"/>
  <c r="Y319" i="6"/>
  <c r="BF319" i="6" s="1"/>
  <c r="AJ319" i="6"/>
  <c r="W322" i="6"/>
  <c r="AH322" i="6"/>
  <c r="AK323" i="6"/>
  <c r="Z323" i="6"/>
  <c r="AK327" i="6"/>
  <c r="Z327" i="6"/>
  <c r="T329" i="6"/>
  <c r="AE329" i="6"/>
  <c r="V331" i="6"/>
  <c r="AR331" i="6"/>
  <c r="AG331" i="6"/>
  <c r="Y333" i="6"/>
  <c r="BF333" i="6" s="1"/>
  <c r="AJ333" i="6"/>
  <c r="N333" i="6"/>
  <c r="AU333" i="6" s="1"/>
  <c r="AE344" i="6"/>
  <c r="T344" i="6"/>
  <c r="AP344" i="6"/>
  <c r="AC345" i="6"/>
  <c r="R345" i="6"/>
  <c r="AN345" i="6"/>
  <c r="Q349" i="6"/>
  <c r="AM349" i="6"/>
  <c r="AB349" i="6"/>
  <c r="AM354" i="6"/>
  <c r="Q354" i="6"/>
  <c r="AB354" i="6"/>
  <c r="AO359" i="6"/>
  <c r="AD359" i="6"/>
  <c r="AE360" i="6"/>
  <c r="AK363" i="6"/>
  <c r="O363" i="6"/>
  <c r="W378" i="6"/>
  <c r="AS378" i="6"/>
  <c r="AH378" i="6"/>
  <c r="P380" i="6"/>
  <c r="AA380" i="6"/>
  <c r="AO381" i="6"/>
  <c r="S381" i="6"/>
  <c r="AO385" i="6"/>
  <c r="AD385" i="6"/>
  <c r="S385" i="6"/>
  <c r="Q387" i="6"/>
  <c r="AB387" i="6"/>
  <c r="AM387" i="6"/>
  <c r="AJ390" i="6"/>
  <c r="N390" i="6"/>
  <c r="AU390" i="6" s="1"/>
  <c r="AO414" i="6"/>
  <c r="AD414" i="6"/>
  <c r="Q415" i="6"/>
  <c r="AB415" i="6"/>
  <c r="AM415" i="6"/>
  <c r="Q418" i="6"/>
  <c r="AB418" i="6"/>
  <c r="AM418" i="6"/>
  <c r="N421" i="6"/>
  <c r="AU421" i="6" s="1"/>
  <c r="AJ421" i="6"/>
  <c r="Y421" i="6"/>
  <c r="BF421" i="6" s="1"/>
  <c r="AP424" i="6"/>
  <c r="AE424" i="6"/>
  <c r="T424" i="6"/>
  <c r="N434" i="6"/>
  <c r="AU434" i="6" s="1"/>
  <c r="AJ434" i="6"/>
  <c r="Y434" i="6"/>
  <c r="BF434" i="6" s="1"/>
  <c r="Q439" i="6"/>
  <c r="AB439" i="6"/>
  <c r="AM439" i="6"/>
  <c r="AL442" i="6"/>
  <c r="P442" i="6"/>
  <c r="AA442" i="6"/>
  <c r="AE449" i="6"/>
  <c r="AP449" i="6"/>
  <c r="T449" i="6"/>
  <c r="O454" i="6"/>
  <c r="Z454" i="6"/>
  <c r="Y469" i="6"/>
  <c r="BF469" i="6" s="1"/>
  <c r="N469" i="6"/>
  <c r="AU469" i="6" s="1"/>
  <c r="AJ481" i="6"/>
  <c r="Y481" i="6"/>
  <c r="BF481" i="6" s="1"/>
  <c r="N481" i="6"/>
  <c r="AU481" i="6" s="1"/>
  <c r="N484" i="6"/>
  <c r="AU484" i="6" s="1"/>
  <c r="Y484" i="6"/>
  <c r="BF484" i="6" s="1"/>
  <c r="P487" i="6"/>
  <c r="AL487" i="6"/>
  <c r="AA487" i="6"/>
  <c r="AB497" i="6"/>
  <c r="Q497" i="6"/>
  <c r="AM497" i="6"/>
  <c r="P514" i="6"/>
  <c r="AA514" i="6"/>
  <c r="AL514" i="6"/>
  <c r="S521" i="6"/>
  <c r="AD521" i="6"/>
  <c r="AO521" i="6"/>
  <c r="AJ529" i="6"/>
  <c r="Y529" i="6"/>
  <c r="BF529" i="6" s="1"/>
  <c r="N529" i="6"/>
  <c r="AU529" i="6" s="1"/>
  <c r="P539" i="6"/>
  <c r="AL539" i="6"/>
  <c r="AA539" i="6"/>
  <c r="AF677" i="6"/>
  <c r="U677" i="6"/>
  <c r="AQ677" i="6"/>
  <c r="AQ169" i="6"/>
  <c r="AT170" i="6"/>
  <c r="AO173" i="6"/>
  <c r="AL175" i="6"/>
  <c r="AL181" i="6"/>
  <c r="AL187" i="6"/>
  <c r="AL193" i="6"/>
  <c r="AL199" i="6"/>
  <c r="AL205" i="6"/>
  <c r="AL211" i="6"/>
  <c r="AJ221" i="6"/>
  <c r="AB231" i="6"/>
  <c r="AK241" i="6"/>
  <c r="O241" i="6"/>
  <c r="AF255" i="6"/>
  <c r="AF262" i="6"/>
  <c r="AG274" i="6"/>
  <c r="Y285" i="6"/>
  <c r="BF285" i="6" s="1"/>
  <c r="N285" i="6"/>
  <c r="AU285" i="6" s="1"/>
  <c r="AJ293" i="6"/>
  <c r="Y297" i="6"/>
  <c r="BF297" i="6" s="1"/>
  <c r="AJ297" i="6"/>
  <c r="AH299" i="6"/>
  <c r="AS299" i="6"/>
  <c r="AB299" i="6"/>
  <c r="V301" i="6"/>
  <c r="AR301" i="6"/>
  <c r="AE306" i="6"/>
  <c r="AP306" i="6"/>
  <c r="Y306" i="6"/>
  <c r="BF306" i="6" s="1"/>
  <c r="AA309" i="6"/>
  <c r="AR312" i="6"/>
  <c r="Y314" i="6"/>
  <c r="BF314" i="6" s="1"/>
  <c r="S316" i="6"/>
  <c r="AD316" i="6"/>
  <c r="X316" i="6"/>
  <c r="AB327" i="6"/>
  <c r="Y331" i="6"/>
  <c r="BF331" i="6" s="1"/>
  <c r="N331" i="6"/>
  <c r="AU331" i="6" s="1"/>
  <c r="AJ331" i="6"/>
  <c r="AD333" i="6"/>
  <c r="Z334" i="6"/>
  <c r="O334" i="6"/>
  <c r="AK334" i="6"/>
  <c r="AL340" i="6"/>
  <c r="AA340" i="6"/>
  <c r="AC341" i="6"/>
  <c r="R341" i="6"/>
  <c r="AN341" i="6"/>
  <c r="AC342" i="6"/>
  <c r="Q343" i="6"/>
  <c r="AM343" i="6"/>
  <c r="O346" i="6"/>
  <c r="AK346" i="6"/>
  <c r="AP351" i="6"/>
  <c r="T351" i="6"/>
  <c r="AE351" i="6"/>
  <c r="AL352" i="6"/>
  <c r="P352" i="6"/>
  <c r="T354" i="6"/>
  <c r="AE354" i="6"/>
  <c r="AO355" i="6"/>
  <c r="AD355" i="6"/>
  <c r="AO357" i="6"/>
  <c r="S357" i="6"/>
  <c r="AP359" i="6"/>
  <c r="T359" i="6"/>
  <c r="W367" i="6"/>
  <c r="AH367" i="6"/>
  <c r="AJ368" i="6"/>
  <c r="Y368" i="6"/>
  <c r="BF368" i="6" s="1"/>
  <c r="T372" i="6"/>
  <c r="AP372" i="6"/>
  <c r="Q379" i="6"/>
  <c r="AM379" i="6"/>
  <c r="AB379" i="6"/>
  <c r="AO382" i="6"/>
  <c r="S382" i="6"/>
  <c r="AD382" i="6"/>
  <c r="AI386" i="6"/>
  <c r="X386" i="6"/>
  <c r="AT386" i="6"/>
  <c r="AE389" i="6"/>
  <c r="AP389" i="6"/>
  <c r="AJ391" i="6"/>
  <c r="Y391" i="6"/>
  <c r="BF391" i="6" s="1"/>
  <c r="N391" i="6"/>
  <c r="AU391" i="6" s="1"/>
  <c r="AF396" i="6"/>
  <c r="AQ408" i="6"/>
  <c r="AC412" i="6"/>
  <c r="AN412" i="6"/>
  <c r="R412" i="6"/>
  <c r="AP413" i="6"/>
  <c r="AE413" i="6"/>
  <c r="S422" i="6"/>
  <c r="AD422" i="6"/>
  <c r="Q435" i="6"/>
  <c r="AB435" i="6"/>
  <c r="AM435" i="6"/>
  <c r="W436" i="6"/>
  <c r="AH436" i="6"/>
  <c r="AS436" i="6"/>
  <c r="AC439" i="6"/>
  <c r="R439" i="6"/>
  <c r="AN439" i="6"/>
  <c r="AJ447" i="6"/>
  <c r="N447" i="6"/>
  <c r="AU447" i="6" s="1"/>
  <c r="AC456" i="6"/>
  <c r="AN456" i="6"/>
  <c r="AD457" i="6"/>
  <c r="S457" i="6"/>
  <c r="AO457" i="6"/>
  <c r="AC482" i="6"/>
  <c r="AN482" i="6"/>
  <c r="R482" i="6"/>
  <c r="W507" i="6"/>
  <c r="AH507" i="6"/>
  <c r="AS507" i="6"/>
  <c r="AL516" i="6"/>
  <c r="AA516" i="6"/>
  <c r="AE521" i="6"/>
  <c r="T521" i="6"/>
  <c r="AP521" i="6"/>
  <c r="V540" i="6"/>
  <c r="AR540" i="6"/>
  <c r="AG540" i="6"/>
  <c r="P549" i="6"/>
  <c r="AL549" i="6"/>
  <c r="AA549" i="6"/>
  <c r="AN599" i="6"/>
  <c r="AC599" i="6"/>
  <c r="R599" i="6"/>
  <c r="AF629" i="6"/>
  <c r="U629" i="6"/>
  <c r="AQ629" i="6"/>
  <c r="W650" i="6"/>
  <c r="AS650" i="6"/>
  <c r="AH650" i="6"/>
  <c r="AP586" i="6"/>
  <c r="T586" i="6"/>
  <c r="AE586" i="6"/>
  <c r="AP644" i="6"/>
  <c r="T644" i="6"/>
  <c r="AN655" i="6"/>
  <c r="AC655" i="6"/>
  <c r="R655" i="6"/>
  <c r="AA791" i="6"/>
  <c r="P791" i="6"/>
  <c r="AL791" i="6"/>
  <c r="Z123" i="6"/>
  <c r="BG123" i="6" s="1"/>
  <c r="AF130" i="6"/>
  <c r="P143" i="6"/>
  <c r="Z147" i="6"/>
  <c r="BG147" i="6" s="1"/>
  <c r="V150" i="6"/>
  <c r="Q153" i="6"/>
  <c r="AF154" i="6"/>
  <c r="W160" i="6"/>
  <c r="P167" i="6"/>
  <c r="Z171" i="6"/>
  <c r="BG171" i="6" s="1"/>
  <c r="V174" i="6"/>
  <c r="P175" i="6"/>
  <c r="W178" i="6"/>
  <c r="P181" i="6"/>
  <c r="W184" i="6"/>
  <c r="P187" i="6"/>
  <c r="W190" i="6"/>
  <c r="P193" i="6"/>
  <c r="W196" i="6"/>
  <c r="P199" i="6"/>
  <c r="W202" i="6"/>
  <c r="P205" i="6"/>
  <c r="AW205" i="6" s="1"/>
  <c r="W208" i="6"/>
  <c r="P211" i="6"/>
  <c r="W214" i="6"/>
  <c r="P217" i="6"/>
  <c r="N219" i="6"/>
  <c r="AU219" i="6" s="1"/>
  <c r="AP221" i="6"/>
  <c r="AL225" i="6"/>
  <c r="T227" i="6"/>
  <c r="W230" i="6"/>
  <c r="N233" i="6"/>
  <c r="AU233" i="6" s="1"/>
  <c r="N240" i="6"/>
  <c r="AU240" i="6" s="1"/>
  <c r="AP242" i="6"/>
  <c r="Q245" i="6"/>
  <c r="AJ248" i="6"/>
  <c r="AP249" i="6"/>
  <c r="Q250" i="6"/>
  <c r="AN251" i="6"/>
  <c r="V253" i="6"/>
  <c r="T257" i="6"/>
  <c r="Y261" i="6"/>
  <c r="BF261" i="6" s="1"/>
  <c r="N261" i="6"/>
  <c r="AU261" i="6" s="1"/>
  <c r="N263" i="6"/>
  <c r="AU263" i="6" s="1"/>
  <c r="AM267" i="6"/>
  <c r="N268" i="6"/>
  <c r="AU268" i="6" s="1"/>
  <c r="T271" i="6"/>
  <c r="AL274" i="6"/>
  <c r="AO277" i="6"/>
  <c r="AM281" i="6"/>
  <c r="U285" i="6"/>
  <c r="AO286" i="6"/>
  <c r="X288" i="6"/>
  <c r="AK289" i="6"/>
  <c r="O289" i="6"/>
  <c r="Q289" i="6"/>
  <c r="N291" i="6"/>
  <c r="AU291" i="6" s="1"/>
  <c r="AP293" i="6"/>
  <c r="T295" i="6"/>
  <c r="S297" i="6"/>
  <c r="Q300" i="6"/>
  <c r="Y303" i="6"/>
  <c r="BF303" i="6" s="1"/>
  <c r="AJ303" i="6"/>
  <c r="AR308" i="6"/>
  <c r="AK309" i="6"/>
  <c r="Z309" i="6"/>
  <c r="P309" i="6"/>
  <c r="U310" i="6"/>
  <c r="Q312" i="6"/>
  <c r="AD313" i="6"/>
  <c r="AO313" i="6"/>
  <c r="N314" i="6"/>
  <c r="AU314" i="6" s="1"/>
  <c r="W316" i="6"/>
  <c r="AH316" i="6"/>
  <c r="AS316" i="6"/>
  <c r="AT316" i="6"/>
  <c r="AG318" i="6"/>
  <c r="AR318" i="6"/>
  <c r="Q319" i="6"/>
  <c r="Y321" i="6"/>
  <c r="BF321" i="6" s="1"/>
  <c r="AJ321" i="6"/>
  <c r="AF324" i="6"/>
  <c r="T325" i="6"/>
  <c r="Q327" i="6"/>
  <c r="AH329" i="6"/>
  <c r="AS329" i="6"/>
  <c r="S332" i="6"/>
  <c r="AO332" i="6"/>
  <c r="S333" i="6"/>
  <c r="X335" i="6"/>
  <c r="AI335" i="6"/>
  <c r="AO337" i="6"/>
  <c r="AD337" i="6"/>
  <c r="S337" i="6"/>
  <c r="AI338" i="6"/>
  <c r="X338" i="6"/>
  <c r="AB343" i="6"/>
  <c r="P348" i="6"/>
  <c r="AJ348" i="6"/>
  <c r="AR349" i="6"/>
  <c r="P350" i="6"/>
  <c r="AA350" i="6"/>
  <c r="AL350" i="6"/>
  <c r="AA352" i="6"/>
  <c r="Q353" i="6"/>
  <c r="AB353" i="6"/>
  <c r="AM353" i="6"/>
  <c r="W356" i="6"/>
  <c r="AS356" i="6"/>
  <c r="AH356" i="6"/>
  <c r="AD357" i="6"/>
  <c r="N360" i="6"/>
  <c r="AU360" i="6" s="1"/>
  <c r="AJ360" i="6"/>
  <c r="AQ364" i="6"/>
  <c r="U364" i="6"/>
  <c r="AR365" i="6"/>
  <c r="V365" i="6"/>
  <c r="AN368" i="6"/>
  <c r="R368" i="6"/>
  <c r="AO369" i="6"/>
  <c r="S369" i="6"/>
  <c r="AD369" i="6"/>
  <c r="AK373" i="6"/>
  <c r="AF380" i="6"/>
  <c r="AQ380" i="6"/>
  <c r="U380" i="6"/>
  <c r="AQ385" i="6"/>
  <c r="AF385" i="6"/>
  <c r="AQ390" i="6"/>
  <c r="U390" i="6"/>
  <c r="AF390" i="6"/>
  <c r="AK399" i="6"/>
  <c r="AM400" i="6"/>
  <c r="AB400" i="6"/>
  <c r="S404" i="6"/>
  <c r="AD404" i="6"/>
  <c r="AC405" i="6"/>
  <c r="AN405" i="6"/>
  <c r="R405" i="6"/>
  <c r="AB406" i="6"/>
  <c r="AM406" i="6"/>
  <c r="Q406" i="6"/>
  <c r="AO409" i="6"/>
  <c r="S409" i="6"/>
  <c r="AD409" i="6"/>
  <c r="AI415" i="6"/>
  <c r="AT415" i="6"/>
  <c r="AJ415" i="6"/>
  <c r="AE418" i="6"/>
  <c r="T418" i="6"/>
  <c r="AF423" i="6"/>
  <c r="AQ423" i="6"/>
  <c r="U423" i="6"/>
  <c r="AO426" i="6"/>
  <c r="S426" i="6"/>
  <c r="AD426" i="6"/>
  <c r="AR437" i="6"/>
  <c r="V437" i="6"/>
  <c r="AG437" i="6"/>
  <c r="AI444" i="6"/>
  <c r="X444" i="6"/>
  <c r="AT444" i="6"/>
  <c r="AA452" i="6"/>
  <c r="AL452" i="6"/>
  <c r="S452" i="6"/>
  <c r="P461" i="6"/>
  <c r="AA461" i="6"/>
  <c r="AL461" i="6"/>
  <c r="N464" i="6"/>
  <c r="AU464" i="6" s="1"/>
  <c r="AJ464" i="6"/>
  <c r="AI465" i="6"/>
  <c r="AT465" i="6"/>
  <c r="X465" i="6"/>
  <c r="T470" i="6"/>
  <c r="AE470" i="6"/>
  <c r="AP470" i="6"/>
  <c r="AK518" i="6"/>
  <c r="O518" i="6"/>
  <c r="Z518" i="6"/>
  <c r="AO526" i="6"/>
  <c r="S526" i="6"/>
  <c r="AD526" i="6"/>
  <c r="V536" i="6"/>
  <c r="AR536" i="6"/>
  <c r="AG536" i="6"/>
  <c r="S563" i="6"/>
  <c r="AO563" i="6"/>
  <c r="AD563" i="6"/>
  <c r="Q568" i="6"/>
  <c r="AB568" i="6"/>
  <c r="AM568" i="6"/>
  <c r="AJ577" i="6"/>
  <c r="Y577" i="6"/>
  <c r="BF577" i="6" s="1"/>
  <c r="AJ590" i="6"/>
  <c r="Y590" i="6"/>
  <c r="BF590" i="6" s="1"/>
  <c r="AJ594" i="6"/>
  <c r="Y594" i="6"/>
  <c r="BF594" i="6" s="1"/>
  <c r="N594" i="6"/>
  <c r="AU594" i="6" s="1"/>
  <c r="AR175" i="6"/>
  <c r="AN177" i="6"/>
  <c r="AR181" i="6"/>
  <c r="AN183" i="6"/>
  <c r="AR187" i="6"/>
  <c r="AN189" i="6"/>
  <c r="AR193" i="6"/>
  <c r="AN195" i="6"/>
  <c r="AR199" i="6"/>
  <c r="AN201" i="6"/>
  <c r="AR205" i="6"/>
  <c r="AN207" i="6"/>
  <c r="AR211" i="6"/>
  <c r="AN213" i="6"/>
  <c r="AK217" i="6"/>
  <c r="O217" i="6"/>
  <c r="O219" i="6"/>
  <c r="N221" i="6"/>
  <c r="AU221" i="6" s="1"/>
  <c r="N226" i="6"/>
  <c r="AU226" i="6" s="1"/>
  <c r="AQ230" i="6"/>
  <c r="U230" i="6"/>
  <c r="N235" i="6"/>
  <c r="AU235" i="6" s="1"/>
  <c r="AI236" i="6"/>
  <c r="AM239" i="6"/>
  <c r="AE262" i="6"/>
  <c r="T262" i="6"/>
  <c r="AP262" i="6"/>
  <c r="O263" i="6"/>
  <c r="AL269" i="6"/>
  <c r="S276" i="6"/>
  <c r="AO276" i="6"/>
  <c r="AI278" i="6"/>
  <c r="AJ285" i="6"/>
  <c r="O291" i="6"/>
  <c r="N293" i="6"/>
  <c r="AU293" i="6" s="1"/>
  <c r="AD295" i="6"/>
  <c r="AO295" i="6"/>
  <c r="S296" i="6"/>
  <c r="AO296" i="6"/>
  <c r="AG301" i="6"/>
  <c r="AK303" i="6"/>
  <c r="Z303" i="6"/>
  <c r="AH311" i="6"/>
  <c r="AS311" i="6"/>
  <c r="P319" i="6"/>
  <c r="AA319" i="6"/>
  <c r="AK321" i="6"/>
  <c r="Z321" i="6"/>
  <c r="P321" i="6"/>
  <c r="R327" i="6"/>
  <c r="S330" i="6"/>
  <c r="AD330" i="6"/>
  <c r="AD331" i="6"/>
  <c r="AO331" i="6"/>
  <c r="AP332" i="6"/>
  <c r="Q336" i="6"/>
  <c r="AB336" i="6"/>
  <c r="AM336" i="6"/>
  <c r="T337" i="6"/>
  <c r="AE337" i="6"/>
  <c r="Q339" i="6"/>
  <c r="AB339" i="6"/>
  <c r="AM339" i="6"/>
  <c r="AM344" i="6"/>
  <c r="Q344" i="6"/>
  <c r="AE346" i="6"/>
  <c r="AP346" i="6"/>
  <c r="AK348" i="6"/>
  <c r="Z348" i="6"/>
  <c r="AL348" i="6"/>
  <c r="AN353" i="6"/>
  <c r="W365" i="6"/>
  <c r="AH365" i="6"/>
  <c r="AS365" i="6"/>
  <c r="AP369" i="6"/>
  <c r="AE369" i="6"/>
  <c r="R376" i="6"/>
  <c r="AC376" i="6"/>
  <c r="AF381" i="6"/>
  <c r="U381" i="6"/>
  <c r="AQ381" i="6"/>
  <c r="AO383" i="6"/>
  <c r="S383" i="6"/>
  <c r="Z384" i="6"/>
  <c r="AK384" i="6"/>
  <c r="AM386" i="6"/>
  <c r="Q386" i="6"/>
  <c r="AA388" i="6"/>
  <c r="AO391" i="6"/>
  <c r="AD391" i="6"/>
  <c r="AJ392" i="6"/>
  <c r="Y392" i="6"/>
  <c r="BF392" i="6" s="1"/>
  <c r="Y398" i="6"/>
  <c r="BF398" i="6" s="1"/>
  <c r="AJ398" i="6"/>
  <c r="AC400" i="6"/>
  <c r="AN400" i="6"/>
  <c r="R400" i="6"/>
  <c r="W402" i="6"/>
  <c r="AH402" i="6"/>
  <c r="AS402" i="6"/>
  <c r="AO403" i="6"/>
  <c r="S403" i="6"/>
  <c r="AD403" i="6"/>
  <c r="Y403" i="6"/>
  <c r="BF403" i="6" s="1"/>
  <c r="AF407" i="6"/>
  <c r="AQ407" i="6"/>
  <c r="T408" i="6"/>
  <c r="AE408" i="6"/>
  <c r="AP408" i="6"/>
  <c r="AQ410" i="6"/>
  <c r="AF410" i="6"/>
  <c r="U410" i="6"/>
  <c r="N415" i="6"/>
  <c r="AU415" i="6" s="1"/>
  <c r="X419" i="6"/>
  <c r="AI419" i="6"/>
  <c r="AT419" i="6"/>
  <c r="AI420" i="6"/>
  <c r="AT420" i="6"/>
  <c r="Z424" i="6"/>
  <c r="AK424" i="6"/>
  <c r="O424" i="6"/>
  <c r="T426" i="6"/>
  <c r="AE426" i="6"/>
  <c r="AP426" i="6"/>
  <c r="AL436" i="6"/>
  <c r="P436" i="6"/>
  <c r="AH437" i="6"/>
  <c r="W437" i="6"/>
  <c r="AL438" i="6"/>
  <c r="P438" i="6"/>
  <c r="AA438" i="6"/>
  <c r="AC443" i="6"/>
  <c r="R443" i="6"/>
  <c r="AN443" i="6"/>
  <c r="AF445" i="6"/>
  <c r="AQ445" i="6"/>
  <c r="U445" i="6"/>
  <c r="N449" i="6"/>
  <c r="AU449" i="6" s="1"/>
  <c r="Y449" i="6"/>
  <c r="BF449" i="6" s="1"/>
  <c r="AS467" i="6"/>
  <c r="AH467" i="6"/>
  <c r="W467" i="6"/>
  <c r="AJ476" i="6"/>
  <c r="N476" i="6"/>
  <c r="AU476" i="6" s="1"/>
  <c r="Y476" i="6"/>
  <c r="BF476" i="6" s="1"/>
  <c r="AH498" i="6"/>
  <c r="AS498" i="6"/>
  <c r="W498" i="6"/>
  <c r="AL518" i="6"/>
  <c r="AA518" i="6"/>
  <c r="P518" i="6"/>
  <c r="P522" i="6"/>
  <c r="AA522" i="6"/>
  <c r="AL522" i="6"/>
  <c r="AH548" i="6"/>
  <c r="W548" i="6"/>
  <c r="AS548" i="6"/>
  <c r="P559" i="6"/>
  <c r="AA559" i="6"/>
  <c r="AL559" i="6"/>
  <c r="AS583" i="6"/>
  <c r="AH583" i="6"/>
  <c r="W583" i="6"/>
  <c r="Z590" i="6"/>
  <c r="AK590" i="6"/>
  <c r="S597" i="6"/>
  <c r="AO597" i="6"/>
  <c r="AD597" i="6"/>
  <c r="AE656" i="6"/>
  <c r="T656" i="6"/>
  <c r="AP656" i="6"/>
  <c r="AK247" i="6"/>
  <c r="O247" i="6"/>
  <c r="Y249" i="6"/>
  <c r="BF249" i="6" s="1"/>
  <c r="AJ249" i="6"/>
  <c r="AG282" i="6"/>
  <c r="AE294" i="6"/>
  <c r="AP294" i="6"/>
  <c r="P301" i="6"/>
  <c r="AW301" i="6" s="1"/>
  <c r="AA301" i="6"/>
  <c r="P302" i="6"/>
  <c r="AA302" i="6"/>
  <c r="AL302" i="6"/>
  <c r="AH323" i="6"/>
  <c r="AS323" i="6"/>
  <c r="AE330" i="6"/>
  <c r="AP330" i="6"/>
  <c r="U334" i="6"/>
  <c r="AQ334" i="6"/>
  <c r="AQ337" i="6"/>
  <c r="AF337" i="6"/>
  <c r="AJ338" i="6"/>
  <c r="N338" i="6"/>
  <c r="AU338" i="6" s="1"/>
  <c r="AN339" i="6"/>
  <c r="AQ346" i="6"/>
  <c r="AF346" i="6"/>
  <c r="Q347" i="6"/>
  <c r="AM347" i="6"/>
  <c r="Y358" i="6"/>
  <c r="BF358" i="6" s="1"/>
  <c r="AJ358" i="6"/>
  <c r="N359" i="6"/>
  <c r="AU359" i="6" s="1"/>
  <c r="Y359" i="6"/>
  <c r="BF359" i="6" s="1"/>
  <c r="Q361" i="6"/>
  <c r="AM361" i="6"/>
  <c r="AI363" i="6"/>
  <c r="X363" i="6"/>
  <c r="W370" i="6"/>
  <c r="AH370" i="6"/>
  <c r="AC375" i="6"/>
  <c r="AN375" i="6"/>
  <c r="R375" i="6"/>
  <c r="W379" i="6"/>
  <c r="AH379" i="6"/>
  <c r="AS379" i="6"/>
  <c r="V381" i="6"/>
  <c r="AG381" i="6"/>
  <c r="T383" i="6"/>
  <c r="AP383" i="6"/>
  <c r="T389" i="6"/>
  <c r="W390" i="6"/>
  <c r="AH390" i="6"/>
  <c r="AO400" i="6"/>
  <c r="AD400" i="6"/>
  <c r="N429" i="6"/>
  <c r="AU429" i="6" s="1"/>
  <c r="AJ429" i="6"/>
  <c r="Y429" i="6"/>
  <c r="BF429" i="6" s="1"/>
  <c r="W431" i="6"/>
  <c r="AS431" i="6"/>
  <c r="AH431" i="6"/>
  <c r="AM436" i="6"/>
  <c r="Q436" i="6"/>
  <c r="AB436" i="6"/>
  <c r="AC441" i="6"/>
  <c r="R441" i="6"/>
  <c r="AR445" i="6"/>
  <c r="AG445" i="6"/>
  <c r="V445" i="6"/>
  <c r="T447" i="6"/>
  <c r="AP447" i="6"/>
  <c r="AE447" i="6"/>
  <c r="AD453" i="6"/>
  <c r="S453" i="6"/>
  <c r="AO453" i="6"/>
  <c r="AN461" i="6"/>
  <c r="AC461" i="6"/>
  <c r="V474" i="6"/>
  <c r="AG474" i="6"/>
  <c r="AN477" i="6"/>
  <c r="AC477" i="6"/>
  <c r="R477" i="6"/>
  <c r="AQ515" i="6"/>
  <c r="U515" i="6"/>
  <c r="AF515" i="6"/>
  <c r="AA550" i="6"/>
  <c r="AL550" i="6"/>
  <c r="P550" i="6"/>
  <c r="AB559" i="6"/>
  <c r="Q559" i="6"/>
  <c r="AM559" i="6"/>
  <c r="AK562" i="6"/>
  <c r="O562" i="6"/>
  <c r="Z562" i="6"/>
  <c r="AQ563" i="6"/>
  <c r="AF563" i="6"/>
  <c r="U563" i="6"/>
  <c r="AH596" i="6"/>
  <c r="AS596" i="6"/>
  <c r="W596" i="6"/>
  <c r="AO606" i="6"/>
  <c r="S606" i="6"/>
  <c r="AD606" i="6"/>
  <c r="AL155" i="6"/>
  <c r="AR162" i="6"/>
  <c r="AK169" i="6"/>
  <c r="AF219" i="6"/>
  <c r="AE220" i="6"/>
  <c r="T220" i="6"/>
  <c r="AK221" i="6"/>
  <c r="Z221" i="6"/>
  <c r="S222" i="6"/>
  <c r="AO222" i="6"/>
  <c r="AQ234" i="6"/>
  <c r="AF234" i="6"/>
  <c r="AC237" i="6"/>
  <c r="AR244" i="6"/>
  <c r="AQ248" i="6"/>
  <c r="U248" i="6"/>
  <c r="AE249" i="6"/>
  <c r="Z253" i="6"/>
  <c r="Z255" i="6"/>
  <c r="AF256" i="6"/>
  <c r="AD265" i="6"/>
  <c r="S266" i="6"/>
  <c r="AD266" i="6"/>
  <c r="AB267" i="6"/>
  <c r="AS272" i="6"/>
  <c r="AQ276" i="6"/>
  <c r="AF276" i="6"/>
  <c r="Y279" i="6"/>
  <c r="N279" i="6"/>
  <c r="AU279" i="6" s="1"/>
  <c r="AJ279" i="6"/>
  <c r="AE280" i="6"/>
  <c r="AP280" i="6"/>
  <c r="AD286" i="6"/>
  <c r="AR288" i="6"/>
  <c r="AF291" i="6"/>
  <c r="AE292" i="6"/>
  <c r="T292" i="6"/>
  <c r="AK293" i="6"/>
  <c r="Z293" i="6"/>
  <c r="Y294" i="6"/>
  <c r="BF294" i="6" s="1"/>
  <c r="AG303" i="6"/>
  <c r="AH305" i="6"/>
  <c r="AS305" i="6"/>
  <c r="AR305" i="6"/>
  <c r="Y310" i="6"/>
  <c r="BF310" i="6" s="1"/>
  <c r="AO310" i="6"/>
  <c r="V313" i="6"/>
  <c r="AR313" i="6"/>
  <c r="AG313" i="6"/>
  <c r="P314" i="6"/>
  <c r="AA314" i="6"/>
  <c r="AL314" i="6"/>
  <c r="T317" i="6"/>
  <c r="AE317" i="6"/>
  <c r="AM319" i="6"/>
  <c r="AJ324" i="6"/>
  <c r="AJ335" i="6"/>
  <c r="AD336" i="6"/>
  <c r="AO336" i="6"/>
  <c r="Z338" i="6"/>
  <c r="AK338" i="6"/>
  <c r="AO339" i="6"/>
  <c r="AD339" i="6"/>
  <c r="AT343" i="6"/>
  <c r="X343" i="6"/>
  <c r="S344" i="6"/>
  <c r="AD344" i="6"/>
  <c r="AO344" i="6"/>
  <c r="S350" i="6"/>
  <c r="AO350" i="6"/>
  <c r="AK351" i="6"/>
  <c r="W352" i="6"/>
  <c r="AH352" i="6"/>
  <c r="AS352" i="6"/>
  <c r="AP354" i="6"/>
  <c r="N355" i="6"/>
  <c r="AU355" i="6" s="1"/>
  <c r="AJ355" i="6"/>
  <c r="Y357" i="6"/>
  <c r="BF357" i="6" s="1"/>
  <c r="AJ357" i="6"/>
  <c r="AK359" i="6"/>
  <c r="Z359" i="6"/>
  <c r="AG369" i="6"/>
  <c r="AR369" i="6"/>
  <c r="AI370" i="6"/>
  <c r="X370" i="6"/>
  <c r="AT370" i="6"/>
  <c r="AK372" i="6"/>
  <c r="Z372" i="6"/>
  <c r="AC373" i="6"/>
  <c r="AN373" i="6"/>
  <c r="AT375" i="6"/>
  <c r="Y382" i="6"/>
  <c r="BF382" i="6" s="1"/>
  <c r="N382" i="6"/>
  <c r="AU382" i="6" s="1"/>
  <c r="U383" i="6"/>
  <c r="AF383" i="6"/>
  <c r="AQ383" i="6"/>
  <c r="S386" i="6"/>
  <c r="AD386" i="6"/>
  <c r="O389" i="6"/>
  <c r="Z389" i="6"/>
  <c r="AK389" i="6"/>
  <c r="U394" i="6"/>
  <c r="AJ395" i="6"/>
  <c r="N395" i="6"/>
  <c r="AU395" i="6" s="1"/>
  <c r="AA396" i="6"/>
  <c r="AL396" i="6"/>
  <c r="P396" i="6"/>
  <c r="U396" i="6"/>
  <c r="P398" i="6"/>
  <c r="AA398" i="6"/>
  <c r="AC399" i="6"/>
  <c r="AN399" i="6"/>
  <c r="AG409" i="6"/>
  <c r="AR409" i="6"/>
  <c r="V409" i="6"/>
  <c r="W410" i="6"/>
  <c r="AH410" i="6"/>
  <c r="AS410" i="6"/>
  <c r="AK413" i="6"/>
  <c r="O413" i="6"/>
  <c r="Z413" i="6"/>
  <c r="O414" i="6"/>
  <c r="Z414" i="6"/>
  <c r="AK414" i="6"/>
  <c r="Z415" i="6"/>
  <c r="AK415" i="6"/>
  <c r="N422" i="6"/>
  <c r="AU422" i="6" s="1"/>
  <c r="AJ422" i="6"/>
  <c r="Y422" i="6"/>
  <c r="BF422" i="6" s="1"/>
  <c r="AI435" i="6"/>
  <c r="AT435" i="6"/>
  <c r="AH445" i="6"/>
  <c r="AS445" i="6"/>
  <c r="W445" i="6"/>
  <c r="AF447" i="6"/>
  <c r="U447" i="6"/>
  <c r="AC448" i="6"/>
  <c r="AN448" i="6"/>
  <c r="R448" i="6"/>
  <c r="N450" i="6"/>
  <c r="AU450" i="6" s="1"/>
  <c r="Y450" i="6"/>
  <c r="BF450" i="6" s="1"/>
  <c r="AJ450" i="6"/>
  <c r="AP453" i="6"/>
  <c r="T453" i="6"/>
  <c r="AE453" i="6"/>
  <c r="N458" i="6"/>
  <c r="AU458" i="6" s="1"/>
  <c r="Y458" i="6"/>
  <c r="BF458" i="6" s="1"/>
  <c r="AJ458" i="6"/>
  <c r="AD477" i="6"/>
  <c r="S477" i="6"/>
  <c r="AI495" i="6"/>
  <c r="X495" i="6"/>
  <c r="AT495" i="6"/>
  <c r="AR501" i="6"/>
  <c r="V501" i="6"/>
  <c r="AG501" i="6"/>
  <c r="X503" i="6"/>
  <c r="AT503" i="6"/>
  <c r="AI503" i="6"/>
  <c r="Y504" i="6"/>
  <c r="BF504" i="6" s="1"/>
  <c r="AJ504" i="6"/>
  <c r="N504" i="6"/>
  <c r="AU504" i="6" s="1"/>
  <c r="V515" i="6"/>
  <c r="AG515" i="6"/>
  <c r="AK520" i="6"/>
  <c r="O520" i="6"/>
  <c r="Z520" i="6"/>
  <c r="R522" i="6"/>
  <c r="AC522" i="6"/>
  <c r="AN522" i="6"/>
  <c r="AT527" i="6"/>
  <c r="X527" i="6"/>
  <c r="AI527" i="6"/>
  <c r="V545" i="6"/>
  <c r="AG545" i="6"/>
  <c r="AR545" i="6"/>
  <c r="AB550" i="6"/>
  <c r="AM550" i="6"/>
  <c r="Q550" i="6"/>
  <c r="AK556" i="6"/>
  <c r="O556" i="6"/>
  <c r="Z556" i="6"/>
  <c r="AE606" i="6"/>
  <c r="T606" i="6"/>
  <c r="AP606" i="6"/>
  <c r="AR633" i="6"/>
  <c r="AG633" i="6"/>
  <c r="V633" i="6"/>
  <c r="AK460" i="6"/>
  <c r="O460" i="6"/>
  <c r="Z460" i="6"/>
  <c r="N473" i="6"/>
  <c r="AU473" i="6" s="1"/>
  <c r="Y473" i="6"/>
  <c r="BF473" i="6" s="1"/>
  <c r="AJ473" i="6"/>
  <c r="AH478" i="6"/>
  <c r="W478" i="6"/>
  <c r="AH486" i="6"/>
  <c r="W486" i="6"/>
  <c r="AH492" i="6"/>
  <c r="AS492" i="6"/>
  <c r="W492" i="6"/>
  <c r="AH508" i="6"/>
  <c r="AS508" i="6"/>
  <c r="W508" i="6"/>
  <c r="AB514" i="6"/>
  <c r="AM514" i="6"/>
  <c r="Q514" i="6"/>
  <c r="X517" i="6"/>
  <c r="AI517" i="6"/>
  <c r="AT517" i="6"/>
  <c r="Y528" i="6"/>
  <c r="BF528" i="6" s="1"/>
  <c r="AJ528" i="6"/>
  <c r="W541" i="6"/>
  <c r="AS541" i="6"/>
  <c r="AH541" i="6"/>
  <c r="T544" i="6"/>
  <c r="AE544" i="6"/>
  <c r="AP544" i="6"/>
  <c r="AP562" i="6"/>
  <c r="AE562" i="6"/>
  <c r="S571" i="6"/>
  <c r="AD571" i="6"/>
  <c r="AO571" i="6"/>
  <c r="Y574" i="6"/>
  <c r="BF574" i="6" s="1"/>
  <c r="N574" i="6"/>
  <c r="AU574" i="6" s="1"/>
  <c r="AJ574" i="6"/>
  <c r="AA593" i="6"/>
  <c r="P593" i="6"/>
  <c r="AL593" i="6"/>
  <c r="AP595" i="6"/>
  <c r="T595" i="6"/>
  <c r="AE595" i="6"/>
  <c r="Y611" i="6"/>
  <c r="BF611" i="6" s="1"/>
  <c r="AJ611" i="6"/>
  <c r="N611" i="6"/>
  <c r="AU611" i="6" s="1"/>
  <c r="AT650" i="6"/>
  <c r="AI650" i="6"/>
  <c r="X650" i="6"/>
  <c r="AM458" i="6"/>
  <c r="AB458" i="6"/>
  <c r="AL460" i="6"/>
  <c r="AA460" i="6"/>
  <c r="AR463" i="6"/>
  <c r="AG463" i="6"/>
  <c r="AN471" i="6"/>
  <c r="AC471" i="6"/>
  <c r="R471" i="6"/>
  <c r="T472" i="6"/>
  <c r="AP472" i="6"/>
  <c r="AT478" i="6"/>
  <c r="AI478" i="6"/>
  <c r="X478" i="6"/>
  <c r="AP491" i="6"/>
  <c r="T491" i="6"/>
  <c r="AE491" i="6"/>
  <c r="AB496" i="6"/>
  <c r="Q496" i="6"/>
  <c r="P501" i="6"/>
  <c r="AL501" i="6"/>
  <c r="V518" i="6"/>
  <c r="AG518" i="6"/>
  <c r="AR518" i="6"/>
  <c r="AE519" i="6"/>
  <c r="T519" i="6"/>
  <c r="AP519" i="6"/>
  <c r="P524" i="6"/>
  <c r="AA524" i="6"/>
  <c r="AL524" i="6"/>
  <c r="X531" i="6"/>
  <c r="AT531" i="6"/>
  <c r="AJ587" i="6"/>
  <c r="W589" i="6"/>
  <c r="AH589" i="6"/>
  <c r="AS589" i="6"/>
  <c r="Y597" i="6"/>
  <c r="BF597" i="6" s="1"/>
  <c r="AJ597" i="6"/>
  <c r="N597" i="6"/>
  <c r="AU597" i="6" s="1"/>
  <c r="Y625" i="6"/>
  <c r="BF625" i="6" s="1"/>
  <c r="N625" i="6"/>
  <c r="AU625" i="6" s="1"/>
  <c r="AJ625" i="6"/>
  <c r="AO654" i="6"/>
  <c r="S654" i="6"/>
  <c r="AD654" i="6"/>
  <c r="R675" i="6"/>
  <c r="AN675" i="6"/>
  <c r="AC675" i="6"/>
  <c r="T305" i="6"/>
  <c r="AE305" i="6"/>
  <c r="AD307" i="6"/>
  <c r="AO307" i="6"/>
  <c r="S308" i="6"/>
  <c r="AO308" i="6"/>
  <c r="AK315" i="6"/>
  <c r="Z315" i="6"/>
  <c r="AS319" i="6"/>
  <c r="T323" i="6"/>
  <c r="AE323" i="6"/>
  <c r="AD325" i="6"/>
  <c r="AO325" i="6"/>
  <c r="S326" i="6"/>
  <c r="AO326" i="6"/>
  <c r="N336" i="6"/>
  <c r="AU336" i="6" s="1"/>
  <c r="Y336" i="6"/>
  <c r="BF336" i="6" s="1"/>
  <c r="AT337" i="6"/>
  <c r="AI337" i="6"/>
  <c r="AC350" i="6"/>
  <c r="AN350" i="6"/>
  <c r="AI354" i="6"/>
  <c r="X354" i="6"/>
  <c r="AT354" i="6"/>
  <c r="AK357" i="6"/>
  <c r="AD360" i="6"/>
  <c r="S360" i="6"/>
  <c r="AL364" i="6"/>
  <c r="P364" i="6"/>
  <c r="AA364" i="6"/>
  <c r="N365" i="6"/>
  <c r="AU365" i="6" s="1"/>
  <c r="AJ365" i="6"/>
  <c r="Q366" i="6"/>
  <c r="AB366" i="6"/>
  <c r="AM366" i="6"/>
  <c r="AT369" i="6"/>
  <c r="X369" i="6"/>
  <c r="AI369" i="6"/>
  <c r="AO373" i="6"/>
  <c r="S373" i="6"/>
  <c r="AJ383" i="6"/>
  <c r="N384" i="6"/>
  <c r="AU384" i="6" s="1"/>
  <c r="Y384" i="6"/>
  <c r="BF384" i="6" s="1"/>
  <c r="AT385" i="6"/>
  <c r="AI385" i="6"/>
  <c r="AF387" i="6"/>
  <c r="AQ387" i="6"/>
  <c r="N389" i="6"/>
  <c r="AU389" i="6" s="1"/>
  <c r="AJ389" i="6"/>
  <c r="AR395" i="6"/>
  <c r="V395" i="6"/>
  <c r="AG395" i="6"/>
  <c r="AD398" i="6"/>
  <c r="AO398" i="6"/>
  <c r="S398" i="6"/>
  <c r="T403" i="6"/>
  <c r="AE403" i="6"/>
  <c r="AO405" i="6"/>
  <c r="AD405" i="6"/>
  <c r="S405" i="6"/>
  <c r="AP405" i="6"/>
  <c r="AI408" i="6"/>
  <c r="X408" i="6"/>
  <c r="AT408" i="6"/>
  <c r="Q410" i="6"/>
  <c r="AB410" i="6"/>
  <c r="AD420" i="6"/>
  <c r="S420" i="6"/>
  <c r="AC425" i="6"/>
  <c r="AN425" i="6"/>
  <c r="Q429" i="6"/>
  <c r="AB429" i="6"/>
  <c r="AK431" i="6"/>
  <c r="Z431" i="6"/>
  <c r="AJ433" i="6"/>
  <c r="N433" i="6"/>
  <c r="AU433" i="6" s="1"/>
  <c r="Y433" i="6"/>
  <c r="BF433" i="6" s="1"/>
  <c r="Z440" i="6"/>
  <c r="AK440" i="6"/>
  <c r="Z444" i="6"/>
  <c r="AK444" i="6"/>
  <c r="AR447" i="6"/>
  <c r="AG447" i="6"/>
  <c r="V447" i="6"/>
  <c r="AJ451" i="6"/>
  <c r="N451" i="6"/>
  <c r="AU451" i="6" s="1"/>
  <c r="Y451" i="6"/>
  <c r="BF451" i="6" s="1"/>
  <c r="Q451" i="6"/>
  <c r="AE452" i="6"/>
  <c r="T452" i="6"/>
  <c r="AJ457" i="6"/>
  <c r="N457" i="6"/>
  <c r="AU457" i="6" s="1"/>
  <c r="Y457" i="6"/>
  <c r="BF457" i="6" s="1"/>
  <c r="AA462" i="6"/>
  <c r="P462" i="6"/>
  <c r="AL462" i="6"/>
  <c r="AH463" i="6"/>
  <c r="AS463" i="6"/>
  <c r="AD469" i="6"/>
  <c r="AO469" i="6"/>
  <c r="S469" i="6"/>
  <c r="AO471" i="6"/>
  <c r="AD471" i="6"/>
  <c r="S471" i="6"/>
  <c r="AE472" i="6"/>
  <c r="AS478" i="6"/>
  <c r="AJ499" i="6"/>
  <c r="Y499" i="6"/>
  <c r="BF499" i="6" s="1"/>
  <c r="AC500" i="6"/>
  <c r="R500" i="6"/>
  <c r="AN500" i="6"/>
  <c r="AB501" i="6"/>
  <c r="AM501" i="6"/>
  <c r="Q501" i="6"/>
  <c r="AP510" i="6"/>
  <c r="AE510" i="6"/>
  <c r="AH512" i="6"/>
  <c r="W512" i="6"/>
  <c r="AQ519" i="6"/>
  <c r="U519" i="6"/>
  <c r="S529" i="6"/>
  <c r="AD529" i="6"/>
  <c r="AK534" i="6"/>
  <c r="O534" i="6"/>
  <c r="Z534" i="6"/>
  <c r="AP546" i="6"/>
  <c r="AE546" i="6"/>
  <c r="T546" i="6"/>
  <c r="AC548" i="6"/>
  <c r="R548" i="6"/>
  <c r="AN548" i="6"/>
  <c r="V556" i="6"/>
  <c r="AG556" i="6"/>
  <c r="Y564" i="6"/>
  <c r="BF564" i="6" s="1"/>
  <c r="AJ564" i="6"/>
  <c r="N564" i="6"/>
  <c r="AU564" i="6" s="1"/>
  <c r="AQ571" i="6"/>
  <c r="AF571" i="6"/>
  <c r="U571" i="6"/>
  <c r="AQ585" i="6"/>
  <c r="U585" i="6"/>
  <c r="AF585" i="6"/>
  <c r="AH602" i="6"/>
  <c r="W602" i="6"/>
  <c r="AS602" i="6"/>
  <c r="AI614" i="6"/>
  <c r="AT614" i="6"/>
  <c r="X614" i="6"/>
  <c r="AK643" i="6"/>
  <c r="O643" i="6"/>
  <c r="Z643" i="6"/>
  <c r="AB648" i="6"/>
  <c r="AM648" i="6"/>
  <c r="Q648" i="6"/>
  <c r="AC669" i="6"/>
  <c r="R669" i="6"/>
  <c r="AN669" i="6"/>
  <c r="Q393" i="6"/>
  <c r="AB393" i="6"/>
  <c r="AM393" i="6"/>
  <c r="AS401" i="6"/>
  <c r="W401" i="6"/>
  <c r="AP406" i="6"/>
  <c r="AE406" i="6"/>
  <c r="AO411" i="6"/>
  <c r="AD411" i="6"/>
  <c r="AC417" i="6"/>
  <c r="AN417" i="6"/>
  <c r="R417" i="6"/>
  <c r="AC421" i="6"/>
  <c r="AN421" i="6"/>
  <c r="AL444" i="6"/>
  <c r="P444" i="6"/>
  <c r="AA444" i="6"/>
  <c r="AD458" i="6"/>
  <c r="S458" i="6"/>
  <c r="AB462" i="6"/>
  <c r="Q462" i="6"/>
  <c r="AM462" i="6"/>
  <c r="N468" i="6"/>
  <c r="AU468" i="6" s="1"/>
  <c r="Y468" i="6"/>
  <c r="BF468" i="6" s="1"/>
  <c r="AJ468" i="6"/>
  <c r="T469" i="6"/>
  <c r="AE469" i="6"/>
  <c r="AP469" i="6"/>
  <c r="AM473" i="6"/>
  <c r="AJ475" i="6"/>
  <c r="Y475" i="6"/>
  <c r="BF475" i="6" s="1"/>
  <c r="T476" i="6"/>
  <c r="AE476" i="6"/>
  <c r="AP476" i="6"/>
  <c r="AO484" i="6"/>
  <c r="S484" i="6"/>
  <c r="AO500" i="6"/>
  <c r="S500" i="6"/>
  <c r="AN501" i="6"/>
  <c r="AC501" i="6"/>
  <c r="V519" i="6"/>
  <c r="AG519" i="6"/>
  <c r="AR519" i="6"/>
  <c r="V522" i="6"/>
  <c r="AG522" i="6"/>
  <c r="AR522" i="6"/>
  <c r="S523" i="6"/>
  <c r="AO523" i="6"/>
  <c r="AQ527" i="6"/>
  <c r="U527" i="6"/>
  <c r="AF527" i="6"/>
  <c r="AJ531" i="6"/>
  <c r="N531" i="6"/>
  <c r="AU531" i="6" s="1"/>
  <c r="Y531" i="6"/>
  <c r="BF531" i="6" s="1"/>
  <c r="W537" i="6"/>
  <c r="AS537" i="6"/>
  <c r="AH537" i="6"/>
  <c r="AK564" i="6"/>
  <c r="Z564" i="6"/>
  <c r="O564" i="6"/>
  <c r="AB566" i="6"/>
  <c r="AM566" i="6"/>
  <c r="Q566" i="6"/>
  <c r="V571" i="6"/>
  <c r="AR571" i="6"/>
  <c r="AG571" i="6"/>
  <c r="AC584" i="6"/>
  <c r="AN584" i="6"/>
  <c r="R584" i="6"/>
  <c r="AF627" i="6"/>
  <c r="U627" i="6"/>
  <c r="AQ627" i="6"/>
  <c r="Z724" i="6"/>
  <c r="AK724" i="6"/>
  <c r="O724" i="6"/>
  <c r="AT391" i="6"/>
  <c r="X391" i="6"/>
  <c r="AC393" i="6"/>
  <c r="R393" i="6"/>
  <c r="AN393" i="6"/>
  <c r="O394" i="6"/>
  <c r="AK394" i="6"/>
  <c r="AJ396" i="6"/>
  <c r="AI400" i="6"/>
  <c r="X400" i="6"/>
  <c r="X401" i="6"/>
  <c r="AI401" i="6"/>
  <c r="AT401" i="6"/>
  <c r="AH401" i="6"/>
  <c r="AQ405" i="6"/>
  <c r="AF405" i="6"/>
  <c r="AF420" i="6"/>
  <c r="AQ420" i="6"/>
  <c r="U420" i="6"/>
  <c r="Q423" i="6"/>
  <c r="AM423" i="6"/>
  <c r="N426" i="6"/>
  <c r="AU426" i="6" s="1"/>
  <c r="AJ426" i="6"/>
  <c r="T428" i="6"/>
  <c r="AP428" i="6"/>
  <c r="AM430" i="6"/>
  <c r="Q430" i="6"/>
  <c r="AB430" i="6"/>
  <c r="Q431" i="6"/>
  <c r="AB431" i="6"/>
  <c r="O435" i="6"/>
  <c r="Z435" i="6"/>
  <c r="AK435" i="6"/>
  <c r="AF439" i="6"/>
  <c r="AQ439" i="6"/>
  <c r="AM444" i="6"/>
  <c r="Q444" i="6"/>
  <c r="AB444" i="6"/>
  <c r="T450" i="6"/>
  <c r="AE450" i="6"/>
  <c r="AP450" i="6"/>
  <c r="AL466" i="6"/>
  <c r="P466" i="6"/>
  <c r="O468" i="6"/>
  <c r="AK468" i="6"/>
  <c r="Z468" i="6"/>
  <c r="T474" i="6"/>
  <c r="AP474" i="6"/>
  <c r="Q480" i="6"/>
  <c r="AM480" i="6"/>
  <c r="Y489" i="6"/>
  <c r="BF489" i="6" s="1"/>
  <c r="AJ489" i="6"/>
  <c r="N493" i="6"/>
  <c r="AU493" i="6" s="1"/>
  <c r="T498" i="6"/>
  <c r="AP498" i="6"/>
  <c r="P499" i="6"/>
  <c r="AA499" i="6"/>
  <c r="AP500" i="6"/>
  <c r="T500" i="6"/>
  <c r="AT504" i="6"/>
  <c r="X504" i="6"/>
  <c r="AI504" i="6"/>
  <c r="AH506" i="6"/>
  <c r="AS506" i="6"/>
  <c r="P511" i="6"/>
  <c r="AA511" i="6"/>
  <c r="AL511" i="6"/>
  <c r="P517" i="6"/>
  <c r="AL517" i="6"/>
  <c r="AA517" i="6"/>
  <c r="W519" i="6"/>
  <c r="AH519" i="6"/>
  <c r="AE523" i="6"/>
  <c r="AP523" i="6"/>
  <c r="T523" i="6"/>
  <c r="AD523" i="6"/>
  <c r="P525" i="6"/>
  <c r="AL525" i="6"/>
  <c r="V527" i="6"/>
  <c r="AG527" i="6"/>
  <c r="S530" i="6"/>
  <c r="AD530" i="6"/>
  <c r="AO530" i="6"/>
  <c r="AD584" i="6"/>
  <c r="AO584" i="6"/>
  <c r="S584" i="6"/>
  <c r="AD628" i="6"/>
  <c r="AO628" i="6"/>
  <c r="S628" i="6"/>
  <c r="AR661" i="6"/>
  <c r="AG661" i="6"/>
  <c r="V661" i="6"/>
  <c r="AJ386" i="6"/>
  <c r="Y386" i="6"/>
  <c r="BF386" i="6" s="1"/>
  <c r="AQ388" i="6"/>
  <c r="Q389" i="6"/>
  <c r="AB389" i="6"/>
  <c r="P394" i="6"/>
  <c r="AA394" i="6"/>
  <c r="AK396" i="6"/>
  <c r="Z396" i="6"/>
  <c r="AE398" i="6"/>
  <c r="AF404" i="6"/>
  <c r="AC409" i="6"/>
  <c r="AN409" i="6"/>
  <c r="R409" i="6"/>
  <c r="AF411" i="6"/>
  <c r="AQ411" i="6"/>
  <c r="W412" i="6"/>
  <c r="AS412" i="6"/>
  <c r="AI414" i="6"/>
  <c r="X414" i="6"/>
  <c r="AI418" i="6"/>
  <c r="AT418" i="6"/>
  <c r="AC423" i="6"/>
  <c r="AN423" i="6"/>
  <c r="AF425" i="6"/>
  <c r="AQ425" i="6"/>
  <c r="Q433" i="6"/>
  <c r="AB433" i="6"/>
  <c r="AM433" i="6"/>
  <c r="W438" i="6"/>
  <c r="AS438" i="6"/>
  <c r="AR439" i="6"/>
  <c r="AG439" i="6"/>
  <c r="AB457" i="6"/>
  <c r="AM457" i="6"/>
  <c r="AS465" i="6"/>
  <c r="AH465" i="6"/>
  <c r="AN467" i="6"/>
  <c r="R467" i="6"/>
  <c r="AC467" i="6"/>
  <c r="Y470" i="6"/>
  <c r="BF470" i="6" s="1"/>
  <c r="AO473" i="6"/>
  <c r="AD473" i="6"/>
  <c r="P475" i="6"/>
  <c r="AA475" i="6"/>
  <c r="AL475" i="6"/>
  <c r="X479" i="6"/>
  <c r="AT479" i="6"/>
  <c r="AI479" i="6"/>
  <c r="AA486" i="6"/>
  <c r="P486" i="6"/>
  <c r="AL486" i="6"/>
  <c r="AS486" i="6"/>
  <c r="AR487" i="6"/>
  <c r="V487" i="6"/>
  <c r="AG487" i="6"/>
  <c r="AO490" i="6"/>
  <c r="S490" i="6"/>
  <c r="AE498" i="6"/>
  <c r="AT502" i="6"/>
  <c r="X502" i="6"/>
  <c r="X513" i="6"/>
  <c r="AT513" i="6"/>
  <c r="AI513" i="6"/>
  <c r="AP524" i="6"/>
  <c r="AE524" i="6"/>
  <c r="P535" i="6"/>
  <c r="AA535" i="6"/>
  <c r="AL535" i="6"/>
  <c r="AH538" i="6"/>
  <c r="W538" i="6"/>
  <c r="AS538" i="6"/>
  <c r="Y550" i="6"/>
  <c r="BF550" i="6" s="1"/>
  <c r="N550" i="6"/>
  <c r="AU550" i="6" s="1"/>
  <c r="AN552" i="6"/>
  <c r="R552" i="6"/>
  <c r="Z638" i="6"/>
  <c r="AK638" i="6"/>
  <c r="O638" i="6"/>
  <c r="AJ657" i="6"/>
  <c r="Y657" i="6"/>
  <c r="BF657" i="6" s="1"/>
  <c r="N657" i="6"/>
  <c r="AU657" i="6" s="1"/>
  <c r="S670" i="6"/>
  <c r="AD670" i="6"/>
  <c r="AO670" i="6"/>
  <c r="AI342" i="6"/>
  <c r="AT342" i="6"/>
  <c r="AI372" i="6"/>
  <c r="X372" i="6"/>
  <c r="AT372" i="6"/>
  <c r="Q373" i="6"/>
  <c r="AM373" i="6"/>
  <c r="AH373" i="6"/>
  <c r="AH384" i="6"/>
  <c r="AC389" i="6"/>
  <c r="R389" i="6"/>
  <c r="AN389" i="6"/>
  <c r="AI390" i="6"/>
  <c r="AT390" i="6"/>
  <c r="Q399" i="6"/>
  <c r="AM399" i="6"/>
  <c r="AB399" i="6"/>
  <c r="AI402" i="6"/>
  <c r="AT402" i="6"/>
  <c r="AH403" i="6"/>
  <c r="AS403" i="6"/>
  <c r="Z406" i="6"/>
  <c r="AQ406" i="6"/>
  <c r="AA408" i="6"/>
  <c r="T410" i="6"/>
  <c r="AE410" i="6"/>
  <c r="AF418" i="6"/>
  <c r="AQ418" i="6"/>
  <c r="AC422" i="6"/>
  <c r="R422" i="6"/>
  <c r="N431" i="6"/>
  <c r="AU431" i="6" s="1"/>
  <c r="AJ431" i="6"/>
  <c r="Z433" i="6"/>
  <c r="AK433" i="6"/>
  <c r="W434" i="6"/>
  <c r="AH434" i="6"/>
  <c r="AS434" i="6"/>
  <c r="AK438" i="6"/>
  <c r="T439" i="6"/>
  <c r="AE439" i="6"/>
  <c r="AP439" i="6"/>
  <c r="AI440" i="6"/>
  <c r="AT440" i="6"/>
  <c r="X440" i="6"/>
  <c r="AR441" i="6"/>
  <c r="AG441" i="6"/>
  <c r="Q443" i="6"/>
  <c r="AB443" i="6"/>
  <c r="AM443" i="6"/>
  <c r="AI446" i="6"/>
  <c r="X446" i="6"/>
  <c r="P451" i="6"/>
  <c r="AA451" i="6"/>
  <c r="AL451" i="6"/>
  <c r="AM452" i="6"/>
  <c r="AB452" i="6"/>
  <c r="AK456" i="6"/>
  <c r="O456" i="6"/>
  <c r="P457" i="6"/>
  <c r="AA457" i="6"/>
  <c r="AL457" i="6"/>
  <c r="P458" i="6"/>
  <c r="AA458" i="6"/>
  <c r="AB461" i="6"/>
  <c r="Q461" i="6"/>
  <c r="AM461" i="6"/>
  <c r="AH464" i="6"/>
  <c r="AS464" i="6"/>
  <c r="W464" i="6"/>
  <c r="AT472" i="6"/>
  <c r="AI472" i="6"/>
  <c r="AN473" i="6"/>
  <c r="R473" i="6"/>
  <c r="AC473" i="6"/>
  <c r="V478" i="6"/>
  <c r="AR478" i="6"/>
  <c r="AG478" i="6"/>
  <c r="AL485" i="6"/>
  <c r="V490" i="6"/>
  <c r="AR490" i="6"/>
  <c r="AG490" i="6"/>
  <c r="AE492" i="6"/>
  <c r="AP492" i="6"/>
  <c r="T492" i="6"/>
  <c r="AB493" i="6"/>
  <c r="Q493" i="6"/>
  <c r="V495" i="6"/>
  <c r="AR495" i="6"/>
  <c r="AG495" i="6"/>
  <c r="AI498" i="6"/>
  <c r="AB499" i="6"/>
  <c r="Q499" i="6"/>
  <c r="AM499" i="6"/>
  <c r="AD501" i="6"/>
  <c r="AO501" i="6"/>
  <c r="P504" i="6"/>
  <c r="AA504" i="6"/>
  <c r="AL504" i="6"/>
  <c r="AJ505" i="6"/>
  <c r="Y505" i="6"/>
  <c r="BF505" i="6" s="1"/>
  <c r="P509" i="6"/>
  <c r="AL509" i="6"/>
  <c r="N513" i="6"/>
  <c r="AU513" i="6" s="1"/>
  <c r="Y513" i="6"/>
  <c r="BF513" i="6" s="1"/>
  <c r="AJ513" i="6"/>
  <c r="AD524" i="6"/>
  <c r="AO524" i="6"/>
  <c r="S524" i="6"/>
  <c r="P529" i="6"/>
  <c r="AL529" i="6"/>
  <c r="AA529" i="6"/>
  <c r="AH532" i="6"/>
  <c r="AS532" i="6"/>
  <c r="W532" i="6"/>
  <c r="S535" i="6"/>
  <c r="AO535" i="6"/>
  <c r="AD535" i="6"/>
  <c r="AP542" i="6"/>
  <c r="T542" i="6"/>
  <c r="AE542" i="6"/>
  <c r="S549" i="6"/>
  <c r="AO549" i="6"/>
  <c r="AD549" i="6"/>
  <c r="Y551" i="6"/>
  <c r="BF551" i="6" s="1"/>
  <c r="AJ551" i="6"/>
  <c r="X553" i="6"/>
  <c r="AI553" i="6"/>
  <c r="AT553" i="6"/>
  <c r="AB555" i="6"/>
  <c r="AM555" i="6"/>
  <c r="Q555" i="6"/>
  <c r="AK568" i="6"/>
  <c r="O568" i="6"/>
  <c r="AB586" i="6"/>
  <c r="AM586" i="6"/>
  <c r="Q586" i="6"/>
  <c r="AB590" i="6"/>
  <c r="AM590" i="6"/>
  <c r="X600" i="6"/>
  <c r="AI600" i="6"/>
  <c r="AT600" i="6"/>
  <c r="AM603" i="6"/>
  <c r="Q603" i="6"/>
  <c r="AB603" i="6"/>
  <c r="AM611" i="6"/>
  <c r="AB611" i="6"/>
  <c r="AC628" i="6"/>
  <c r="R628" i="6"/>
  <c r="AN628" i="6"/>
  <c r="AS344" i="6"/>
  <c r="AN348" i="6"/>
  <c r="AK352" i="6"/>
  <c r="AJ354" i="6"/>
  <c r="AP355" i="6"/>
  <c r="AT358" i="6"/>
  <c r="AM359" i="6"/>
  <c r="AJ363" i="6"/>
  <c r="Q374" i="6"/>
  <c r="AO375" i="6"/>
  <c r="S375" i="6"/>
  <c r="AK375" i="6"/>
  <c r="AQ376" i="6"/>
  <c r="AI378" i="6"/>
  <c r="X378" i="6"/>
  <c r="AN382" i="6"/>
  <c r="AM384" i="6"/>
  <c r="S388" i="6"/>
  <c r="AS392" i="6"/>
  <c r="AN396" i="6"/>
  <c r="AH404" i="6"/>
  <c r="AT410" i="6"/>
  <c r="N412" i="6"/>
  <c r="AU412" i="6" s="1"/>
  <c r="AP414" i="6"/>
  <c r="AP415" i="6"/>
  <c r="AF421" i="6"/>
  <c r="AQ421" i="6"/>
  <c r="U421" i="6"/>
  <c r="W424" i="6"/>
  <c r="AH424" i="6"/>
  <c r="N428" i="6"/>
  <c r="AU428" i="6" s="1"/>
  <c r="Y428" i="6"/>
  <c r="BF428" i="6" s="1"/>
  <c r="AJ428" i="6"/>
  <c r="Z434" i="6"/>
  <c r="O434" i="6"/>
  <c r="AK434" i="6"/>
  <c r="T435" i="6"/>
  <c r="AE435" i="6"/>
  <c r="AP435" i="6"/>
  <c r="AI436" i="6"/>
  <c r="X436" i="6"/>
  <c r="AT436" i="6"/>
  <c r="W442" i="6"/>
  <c r="AS442" i="6"/>
  <c r="AF443" i="6"/>
  <c r="AQ443" i="6"/>
  <c r="T451" i="6"/>
  <c r="AP451" i="6"/>
  <c r="Q453" i="6"/>
  <c r="AM453" i="6"/>
  <c r="AP454" i="6"/>
  <c r="AN455" i="6"/>
  <c r="R455" i="6"/>
  <c r="AC455" i="6"/>
  <c r="AP458" i="6"/>
  <c r="AE458" i="6"/>
  <c r="T458" i="6"/>
  <c r="U461" i="6"/>
  <c r="AF461" i="6"/>
  <c r="AQ461" i="6"/>
  <c r="AT462" i="6"/>
  <c r="X462" i="6"/>
  <c r="AN463" i="6"/>
  <c r="R463" i="6"/>
  <c r="AN465" i="6"/>
  <c r="R465" i="6"/>
  <c r="Y471" i="6"/>
  <c r="BF471" i="6" s="1"/>
  <c r="AJ471" i="6"/>
  <c r="N474" i="6"/>
  <c r="AU474" i="6" s="1"/>
  <c r="AO475" i="6"/>
  <c r="AD475" i="6"/>
  <c r="S475" i="6"/>
  <c r="V476" i="6"/>
  <c r="AG476" i="6"/>
  <c r="AP482" i="6"/>
  <c r="AE482" i="6"/>
  <c r="AS483" i="6"/>
  <c r="AH483" i="6"/>
  <c r="T485" i="6"/>
  <c r="AE485" i="6"/>
  <c r="AP485" i="6"/>
  <c r="AB487" i="6"/>
  <c r="Q487" i="6"/>
  <c r="AM487" i="6"/>
  <c r="AT494" i="6"/>
  <c r="AI494" i="6"/>
  <c r="AC496" i="6"/>
  <c r="AN496" i="6"/>
  <c r="R496" i="6"/>
  <c r="AR497" i="6"/>
  <c r="V497" i="6"/>
  <c r="AG497" i="6"/>
  <c r="AO506" i="6"/>
  <c r="S506" i="6"/>
  <c r="AA509" i="6"/>
  <c r="AC514" i="6"/>
  <c r="R514" i="6"/>
  <c r="V516" i="6"/>
  <c r="AR516" i="6"/>
  <c r="AH522" i="6"/>
  <c r="AS522" i="6"/>
  <c r="AQ523" i="6"/>
  <c r="AF523" i="6"/>
  <c r="U523" i="6"/>
  <c r="AE529" i="6"/>
  <c r="AP529" i="6"/>
  <c r="V534" i="6"/>
  <c r="AR534" i="6"/>
  <c r="AG534" i="6"/>
  <c r="AH535" i="6"/>
  <c r="AS535" i="6"/>
  <c r="X539" i="6"/>
  <c r="AT539" i="6"/>
  <c r="AI539" i="6"/>
  <c r="P553" i="6"/>
  <c r="AL553" i="6"/>
  <c r="AA553" i="6"/>
  <c r="R558" i="6"/>
  <c r="AC558" i="6"/>
  <c r="AN558" i="6"/>
  <c r="AB561" i="6"/>
  <c r="AM561" i="6"/>
  <c r="Q561" i="6"/>
  <c r="P575" i="6"/>
  <c r="AL575" i="6"/>
  <c r="AA575" i="6"/>
  <c r="Y576" i="6"/>
  <c r="BF576" i="6" s="1"/>
  <c r="AJ576" i="6"/>
  <c r="N576" i="6"/>
  <c r="AU576" i="6" s="1"/>
  <c r="AB602" i="6"/>
  <c r="Q602" i="6"/>
  <c r="AM602" i="6"/>
  <c r="AF606" i="6"/>
  <c r="AQ606" i="6"/>
  <c r="U606" i="6"/>
  <c r="AR663" i="6"/>
  <c r="V663" i="6"/>
  <c r="AG663" i="6"/>
  <c r="AK345" i="6"/>
  <c r="AN366" i="6"/>
  <c r="AO379" i="6"/>
  <c r="AD379" i="6"/>
  <c r="W380" i="6"/>
  <c r="AS380" i="6"/>
  <c r="AH381" i="6"/>
  <c r="N387" i="6"/>
  <c r="AU387" i="6" s="1"/>
  <c r="Q392" i="6"/>
  <c r="AK393" i="6"/>
  <c r="AL400" i="6"/>
  <c r="AA404" i="6"/>
  <c r="P404" i="6"/>
  <c r="N406" i="6"/>
  <c r="AU406" i="6" s="1"/>
  <c r="Y406" i="6"/>
  <c r="BF406" i="6" s="1"/>
  <c r="Z407" i="6"/>
  <c r="AK407" i="6"/>
  <c r="P408" i="6"/>
  <c r="N409" i="6"/>
  <c r="AU409" i="6" s="1"/>
  <c r="AJ409" i="6"/>
  <c r="AE411" i="6"/>
  <c r="AQ415" i="6"/>
  <c r="AF419" i="6"/>
  <c r="U419" i="6"/>
  <c r="AQ419" i="6"/>
  <c r="AK420" i="6"/>
  <c r="W422" i="6"/>
  <c r="AH422" i="6"/>
  <c r="N423" i="6"/>
  <c r="AU423" i="6" s="1"/>
  <c r="N425" i="6"/>
  <c r="AU425" i="6" s="1"/>
  <c r="Z428" i="6"/>
  <c r="AK428" i="6"/>
  <c r="N430" i="6"/>
  <c r="AU430" i="6" s="1"/>
  <c r="AJ430" i="6"/>
  <c r="Y431" i="6"/>
  <c r="BF431" i="6" s="1"/>
  <c r="N432" i="6"/>
  <c r="AU432" i="6" s="1"/>
  <c r="AJ432" i="6"/>
  <c r="T433" i="6"/>
  <c r="AP433" i="6"/>
  <c r="AF435" i="6"/>
  <c r="U435" i="6"/>
  <c r="AQ435" i="6"/>
  <c r="AI442" i="6"/>
  <c r="X442" i="6"/>
  <c r="AR443" i="6"/>
  <c r="AG443" i="6"/>
  <c r="Q445" i="6"/>
  <c r="AB445" i="6"/>
  <c r="AM445" i="6"/>
  <c r="Q450" i="6"/>
  <c r="AB450" i="6"/>
  <c r="AM450" i="6"/>
  <c r="P453" i="6"/>
  <c r="AL453" i="6"/>
  <c r="AA453" i="6"/>
  <c r="AO454" i="6"/>
  <c r="AD454" i="6"/>
  <c r="Y455" i="6"/>
  <c r="BF455" i="6" s="1"/>
  <c r="T456" i="6"/>
  <c r="AE456" i="6"/>
  <c r="AD463" i="6"/>
  <c r="S463" i="6"/>
  <c r="P464" i="6"/>
  <c r="AL464" i="6"/>
  <c r="AA464" i="6"/>
  <c r="S465" i="6"/>
  <c r="AD465" i="6"/>
  <c r="AT466" i="6"/>
  <c r="AI466" i="6"/>
  <c r="X466" i="6"/>
  <c r="AH468" i="6"/>
  <c r="W468" i="6"/>
  <c r="P469" i="6"/>
  <c r="AA469" i="6"/>
  <c r="AL469" i="6"/>
  <c r="V470" i="6"/>
  <c r="AG470" i="6"/>
  <c r="AR470" i="6"/>
  <c r="X472" i="6"/>
  <c r="AB481" i="6"/>
  <c r="AM481" i="6"/>
  <c r="AH497" i="6"/>
  <c r="AS497" i="6"/>
  <c r="AO502" i="6"/>
  <c r="AD502" i="6"/>
  <c r="AP506" i="6"/>
  <c r="AE506" i="6"/>
  <c r="T506" i="6"/>
  <c r="AG523" i="6"/>
  <c r="V523" i="6"/>
  <c r="AR523" i="6"/>
  <c r="AH534" i="6"/>
  <c r="W534" i="6"/>
  <c r="Y540" i="6"/>
  <c r="BF540" i="6" s="1"/>
  <c r="AJ540" i="6"/>
  <c r="N540" i="6"/>
  <c r="AU540" i="6" s="1"/>
  <c r="Y541" i="6"/>
  <c r="BF541" i="6" s="1"/>
  <c r="N541" i="6"/>
  <c r="AU541" i="6" s="1"/>
  <c r="AJ541" i="6"/>
  <c r="AE547" i="6"/>
  <c r="AP547" i="6"/>
  <c r="T547" i="6"/>
  <c r="S551" i="6"/>
  <c r="AO551" i="6"/>
  <c r="AD551" i="6"/>
  <c r="X557" i="6"/>
  <c r="AT557" i="6"/>
  <c r="AE560" i="6"/>
  <c r="T560" i="6"/>
  <c r="AP560" i="6"/>
  <c r="AB562" i="6"/>
  <c r="AM562" i="6"/>
  <c r="Q562" i="6"/>
  <c r="T568" i="6"/>
  <c r="AE568" i="6"/>
  <c r="AK580" i="6"/>
  <c r="O580" i="6"/>
  <c r="Z580" i="6"/>
  <c r="AK588" i="6"/>
  <c r="Z588" i="6"/>
  <c r="T623" i="6"/>
  <c r="AE623" i="6"/>
  <c r="AP623" i="6"/>
  <c r="AC653" i="6"/>
  <c r="AN653" i="6"/>
  <c r="R653" i="6"/>
  <c r="Z690" i="6"/>
  <c r="AK690" i="6"/>
  <c r="O690" i="6"/>
  <c r="AC365" i="6"/>
  <c r="R365" i="6"/>
  <c r="AN365" i="6"/>
  <c r="AI366" i="6"/>
  <c r="AT366" i="6"/>
  <c r="AI396" i="6"/>
  <c r="X396" i="6"/>
  <c r="AT396" i="6"/>
  <c r="Q397" i="6"/>
  <c r="AM397" i="6"/>
  <c r="AO401" i="6"/>
  <c r="S401" i="6"/>
  <c r="AR415" i="6"/>
  <c r="AG415" i="6"/>
  <c r="AL420" i="6"/>
  <c r="P420" i="6"/>
  <c r="AI422" i="6"/>
  <c r="AT422" i="6"/>
  <c r="Z430" i="6"/>
  <c r="AK430" i="6"/>
  <c r="Z432" i="6"/>
  <c r="AK432" i="6"/>
  <c r="O432" i="6"/>
  <c r="AF433" i="6"/>
  <c r="U433" i="6"/>
  <c r="AC445" i="6"/>
  <c r="R445" i="6"/>
  <c r="AC446" i="6"/>
  <c r="AN446" i="6"/>
  <c r="O448" i="6"/>
  <c r="Z448" i="6"/>
  <c r="AE455" i="6"/>
  <c r="T455" i="6"/>
  <c r="AE463" i="6"/>
  <c r="P467" i="6"/>
  <c r="AA467" i="6"/>
  <c r="AT468" i="6"/>
  <c r="AI468" i="6"/>
  <c r="X468" i="6"/>
  <c r="AB469" i="6"/>
  <c r="Q469" i="6"/>
  <c r="AH470" i="6"/>
  <c r="W470" i="6"/>
  <c r="AS470" i="6"/>
  <c r="P471" i="6"/>
  <c r="AL471" i="6"/>
  <c r="AA471" i="6"/>
  <c r="P477" i="6"/>
  <c r="AL477" i="6"/>
  <c r="AA477" i="6"/>
  <c r="AT480" i="6"/>
  <c r="X480" i="6"/>
  <c r="AI480" i="6"/>
  <c r="AN481" i="6"/>
  <c r="R481" i="6"/>
  <c r="V482" i="6"/>
  <c r="AG482" i="6"/>
  <c r="S488" i="6"/>
  <c r="AO488" i="6"/>
  <c r="AS489" i="6"/>
  <c r="W489" i="6"/>
  <c r="AH489" i="6"/>
  <c r="AJ494" i="6"/>
  <c r="N494" i="6"/>
  <c r="AU494" i="6" s="1"/>
  <c r="P495" i="6"/>
  <c r="AL495" i="6"/>
  <c r="AT497" i="6"/>
  <c r="X497" i="6"/>
  <c r="AC498" i="6"/>
  <c r="R498" i="6"/>
  <c r="W499" i="6"/>
  <c r="AH499" i="6"/>
  <c r="AB503" i="6"/>
  <c r="AM503" i="6"/>
  <c r="AK508" i="6"/>
  <c r="O508" i="6"/>
  <c r="AV508" i="6" s="1"/>
  <c r="AR509" i="6"/>
  <c r="V509" i="6"/>
  <c r="AP512" i="6"/>
  <c r="T512" i="6"/>
  <c r="P521" i="6"/>
  <c r="AA521" i="6"/>
  <c r="V530" i="6"/>
  <c r="AG530" i="6"/>
  <c r="AR530" i="6"/>
  <c r="Q532" i="6"/>
  <c r="AM532" i="6"/>
  <c r="AB532" i="6"/>
  <c r="AT533" i="6"/>
  <c r="X533" i="6"/>
  <c r="Y542" i="6"/>
  <c r="BF542" i="6" s="1"/>
  <c r="AJ542" i="6"/>
  <c r="N542" i="6"/>
  <c r="AU542" i="6" s="1"/>
  <c r="V543" i="6"/>
  <c r="AG543" i="6"/>
  <c r="AR543" i="6"/>
  <c r="AE545" i="6"/>
  <c r="T545" i="6"/>
  <c r="AP545" i="6"/>
  <c r="P548" i="6"/>
  <c r="AA548" i="6"/>
  <c r="AL548" i="6"/>
  <c r="AS555" i="6"/>
  <c r="W555" i="6"/>
  <c r="AH555" i="6"/>
  <c r="S561" i="6"/>
  <c r="AD561" i="6"/>
  <c r="AO561" i="6"/>
  <c r="AM563" i="6"/>
  <c r="AO574" i="6"/>
  <c r="S574" i="6"/>
  <c r="AD574" i="6"/>
  <c r="AL576" i="6"/>
  <c r="AA576" i="6"/>
  <c r="AH581" i="6"/>
  <c r="AS581" i="6"/>
  <c r="W581" i="6"/>
  <c r="AB595" i="6"/>
  <c r="Q595" i="6"/>
  <c r="AM595" i="6"/>
  <c r="AD602" i="6"/>
  <c r="S602" i="6"/>
  <c r="AO602" i="6"/>
  <c r="AA617" i="6"/>
  <c r="P617" i="6"/>
  <c r="AF623" i="6"/>
  <c r="AQ623" i="6"/>
  <c r="U623" i="6"/>
  <c r="AH645" i="6"/>
  <c r="W645" i="6"/>
  <c r="AC335" i="6"/>
  <c r="AN335" i="6"/>
  <c r="W338" i="6"/>
  <c r="AS338" i="6"/>
  <c r="AT339" i="6"/>
  <c r="AD346" i="6"/>
  <c r="AS346" i="6"/>
  <c r="AC347" i="6"/>
  <c r="R347" i="6"/>
  <c r="AT353" i="6"/>
  <c r="Y354" i="6"/>
  <c r="BF354" i="6" s="1"/>
  <c r="AR357" i="6"/>
  <c r="AB359" i="6"/>
  <c r="AP361" i="6"/>
  <c r="AD364" i="6"/>
  <c r="AB371" i="6"/>
  <c r="AS371" i="6"/>
  <c r="AB373" i="6"/>
  <c r="AH374" i="6"/>
  <c r="Z375" i="6"/>
  <c r="AF376" i="6"/>
  <c r="AM377" i="6"/>
  <c r="AC383" i="6"/>
  <c r="AN383" i="6"/>
  <c r="AB384" i="6"/>
  <c r="W386" i="6"/>
  <c r="AS386" i="6"/>
  <c r="AT387" i="6"/>
  <c r="AD394" i="6"/>
  <c r="AS394" i="6"/>
  <c r="AC395" i="6"/>
  <c r="R395" i="6"/>
  <c r="AS398" i="6"/>
  <c r="AL404" i="6"/>
  <c r="AJ406" i="6"/>
  <c r="AI411" i="6"/>
  <c r="AD413" i="6"/>
  <c r="W414" i="6"/>
  <c r="AH414" i="6"/>
  <c r="AS414" i="6"/>
  <c r="AM416" i="6"/>
  <c r="AS417" i="6"/>
  <c r="AL418" i="6"/>
  <c r="P418" i="6"/>
  <c r="Q420" i="6"/>
  <c r="AB420" i="6"/>
  <c r="AG421" i="6"/>
  <c r="Z423" i="6"/>
  <c r="AK423" i="6"/>
  <c r="AE429" i="6"/>
  <c r="AF431" i="6"/>
  <c r="U431" i="6"/>
  <c r="AE433" i="6"/>
  <c r="Z436" i="6"/>
  <c r="AK436" i="6"/>
  <c r="AN437" i="6"/>
  <c r="AD438" i="6"/>
  <c r="Q441" i="6"/>
  <c r="AB441" i="6"/>
  <c r="AH443" i="6"/>
  <c r="AO446" i="6"/>
  <c r="S446" i="6"/>
  <c r="AD446" i="6"/>
  <c r="AL448" i="6"/>
  <c r="AA448" i="6"/>
  <c r="AE451" i="6"/>
  <c r="AE457" i="6"/>
  <c r="AK462" i="6"/>
  <c r="Z462" i="6"/>
  <c r="AB467" i="6"/>
  <c r="Q467" i="6"/>
  <c r="AM467" i="6"/>
  <c r="AO472" i="6"/>
  <c r="S472" i="6"/>
  <c r="AE475" i="6"/>
  <c r="R484" i="6"/>
  <c r="AN484" i="6"/>
  <c r="AP488" i="6"/>
  <c r="AE488" i="6"/>
  <c r="T488" i="6"/>
  <c r="AI489" i="6"/>
  <c r="AT489" i="6"/>
  <c r="AI493" i="6"/>
  <c r="AB495" i="6"/>
  <c r="Q495" i="6"/>
  <c r="AT499" i="6"/>
  <c r="X499" i="6"/>
  <c r="AI499" i="6"/>
  <c r="AM500" i="6"/>
  <c r="Q500" i="6"/>
  <c r="AH504" i="6"/>
  <c r="W504" i="6"/>
  <c r="AS504" i="6"/>
  <c r="AD506" i="6"/>
  <c r="AB507" i="6"/>
  <c r="Q507" i="6"/>
  <c r="AH509" i="6"/>
  <c r="AS509" i="6"/>
  <c r="W509" i="6"/>
  <c r="AG509" i="6"/>
  <c r="AR511" i="6"/>
  <c r="AG511" i="6"/>
  <c r="AE512" i="6"/>
  <c r="AG516" i="6"/>
  <c r="AH530" i="6"/>
  <c r="W530" i="6"/>
  <c r="AE531" i="6"/>
  <c r="T531" i="6"/>
  <c r="AP531" i="6"/>
  <c r="AK542" i="6"/>
  <c r="Z542" i="6"/>
  <c r="W543" i="6"/>
  <c r="AS543" i="6"/>
  <c r="AH543" i="6"/>
  <c r="R546" i="6"/>
  <c r="AC546" i="6"/>
  <c r="AR547" i="6"/>
  <c r="V547" i="6"/>
  <c r="AG547" i="6"/>
  <c r="AM548" i="6"/>
  <c r="Q548" i="6"/>
  <c r="N549" i="6"/>
  <c r="AU549" i="6" s="1"/>
  <c r="Y549" i="6"/>
  <c r="BF549" i="6" s="1"/>
  <c r="AD558" i="6"/>
  <c r="V560" i="6"/>
  <c r="AR560" i="6"/>
  <c r="AG560" i="6"/>
  <c r="AE561" i="6"/>
  <c r="AP561" i="6"/>
  <c r="T561" i="6"/>
  <c r="P565" i="6"/>
  <c r="AL565" i="6"/>
  <c r="AA565" i="6"/>
  <c r="AP574" i="6"/>
  <c r="AE574" i="6"/>
  <c r="T574" i="6"/>
  <c r="S575" i="6"/>
  <c r="AO575" i="6"/>
  <c r="AD575" i="6"/>
  <c r="AM576" i="6"/>
  <c r="Q576" i="6"/>
  <c r="AN595" i="6"/>
  <c r="AC595" i="6"/>
  <c r="R595" i="6"/>
  <c r="AO600" i="6"/>
  <c r="S600" i="6"/>
  <c r="AD600" i="6"/>
  <c r="AT603" i="6"/>
  <c r="X603" i="6"/>
  <c r="AI603" i="6"/>
  <c r="T627" i="6"/>
  <c r="AP627" i="6"/>
  <c r="AT630" i="6"/>
  <c r="X630" i="6"/>
  <c r="AI630" i="6"/>
  <c r="AG650" i="6"/>
  <c r="V650" i="6"/>
  <c r="AR650" i="6"/>
  <c r="AC651" i="6"/>
  <c r="AN651" i="6"/>
  <c r="R651" i="6"/>
  <c r="Q427" i="6"/>
  <c r="AM427" i="6"/>
  <c r="AI430" i="6"/>
  <c r="X430" i="6"/>
  <c r="T441" i="6"/>
  <c r="AE441" i="6"/>
  <c r="W450" i="6"/>
  <c r="V455" i="6"/>
  <c r="S459" i="6"/>
  <c r="AD459" i="6"/>
  <c r="AO459" i="6"/>
  <c r="N462" i="6"/>
  <c r="AU462" i="6" s="1"/>
  <c r="Y462" i="6"/>
  <c r="BF462" i="6" s="1"/>
  <c r="AJ462" i="6"/>
  <c r="AQ463" i="6"/>
  <c r="AF463" i="6"/>
  <c r="Y463" i="6"/>
  <c r="BF463" i="6" s="1"/>
  <c r="AQ465" i="6"/>
  <c r="AE467" i="6"/>
  <c r="AP467" i="6"/>
  <c r="AR472" i="6"/>
  <c r="AH474" i="6"/>
  <c r="W474" i="6"/>
  <c r="AS474" i="6"/>
  <c r="AH476" i="6"/>
  <c r="W476" i="6"/>
  <c r="AS476" i="6"/>
  <c r="AB477" i="6"/>
  <c r="AM477" i="6"/>
  <c r="P481" i="6"/>
  <c r="AA481" i="6"/>
  <c r="AL481" i="6"/>
  <c r="AG481" i="6"/>
  <c r="AR488" i="6"/>
  <c r="AB490" i="6"/>
  <c r="AH494" i="6"/>
  <c r="W494" i="6"/>
  <c r="AS494" i="6"/>
  <c r="Y495" i="6"/>
  <c r="BF495" i="6" s="1"/>
  <c r="AJ495" i="6"/>
  <c r="AJ497" i="6"/>
  <c r="P502" i="6"/>
  <c r="AL502" i="6"/>
  <c r="AA506" i="6"/>
  <c r="R510" i="6"/>
  <c r="AC510" i="6"/>
  <c r="AN510" i="6"/>
  <c r="S518" i="6"/>
  <c r="AD518" i="6"/>
  <c r="AE522" i="6"/>
  <c r="AP522" i="6"/>
  <c r="X525" i="6"/>
  <c r="AK528" i="6"/>
  <c r="Z528" i="6"/>
  <c r="AB529" i="6"/>
  <c r="Q529" i="6"/>
  <c r="V529" i="6"/>
  <c r="Z530" i="6"/>
  <c r="P533" i="6"/>
  <c r="AA533" i="6"/>
  <c r="X541" i="6"/>
  <c r="AI541" i="6"/>
  <c r="AB549" i="6"/>
  <c r="AM549" i="6"/>
  <c r="AK550" i="6"/>
  <c r="O550" i="6"/>
  <c r="Z550" i="6"/>
  <c r="P551" i="6"/>
  <c r="AA551" i="6"/>
  <c r="AL551" i="6"/>
  <c r="AA552" i="6"/>
  <c r="Y553" i="6"/>
  <c r="BF553" i="6" s="1"/>
  <c r="N553" i="6"/>
  <c r="AU553" i="6" s="1"/>
  <c r="AH554" i="6"/>
  <c r="W554" i="6"/>
  <c r="AS554" i="6"/>
  <c r="AM554" i="6"/>
  <c r="AQ561" i="6"/>
  <c r="AF561" i="6"/>
  <c r="AD562" i="6"/>
  <c r="AO562" i="6"/>
  <c r="AE571" i="6"/>
  <c r="AP571" i="6"/>
  <c r="T571" i="6"/>
  <c r="AQ573" i="6"/>
  <c r="U573" i="6"/>
  <c r="AF573" i="6"/>
  <c r="AN576" i="6"/>
  <c r="AC576" i="6"/>
  <c r="X587" i="6"/>
  <c r="AT587" i="6"/>
  <c r="V589" i="6"/>
  <c r="AR589" i="6"/>
  <c r="AG589" i="6"/>
  <c r="AP591" i="6"/>
  <c r="AE591" i="6"/>
  <c r="AS592" i="6"/>
  <c r="W592" i="6"/>
  <c r="AH592" i="6"/>
  <c r="O593" i="6"/>
  <c r="Z593" i="6"/>
  <c r="Q601" i="6"/>
  <c r="AB601" i="6"/>
  <c r="AM601" i="6"/>
  <c r="AQ602" i="6"/>
  <c r="AF602" i="6"/>
  <c r="U602" i="6"/>
  <c r="U610" i="6"/>
  <c r="AF610" i="6"/>
  <c r="N626" i="6"/>
  <c r="AU626" i="6" s="1"/>
  <c r="Y626" i="6"/>
  <c r="BF626" i="6" s="1"/>
  <c r="AJ626" i="6"/>
  <c r="T654" i="6"/>
  <c r="AE654" i="6"/>
  <c r="AP654" i="6"/>
  <c r="AF714" i="6"/>
  <c r="AQ714" i="6"/>
  <c r="U714" i="6"/>
  <c r="AI398" i="6"/>
  <c r="X398" i="6"/>
  <c r="W418" i="6"/>
  <c r="AS418" i="6"/>
  <c r="Q421" i="6"/>
  <c r="AB421" i="6"/>
  <c r="T423" i="6"/>
  <c r="AP423" i="6"/>
  <c r="P424" i="6"/>
  <c r="R428" i="6"/>
  <c r="AN429" i="6"/>
  <c r="AR433" i="6"/>
  <c r="V433" i="6"/>
  <c r="AJ438" i="6"/>
  <c r="AQ449" i="6"/>
  <c r="V450" i="6"/>
  <c r="AG450" i="6"/>
  <c r="AR450" i="6"/>
  <c r="V452" i="6"/>
  <c r="AR452" i="6"/>
  <c r="V454" i="6"/>
  <c r="AR454" i="6"/>
  <c r="AQ455" i="6"/>
  <c r="AS459" i="6"/>
  <c r="AH459" i="6"/>
  <c r="R460" i="6"/>
  <c r="AN460" i="6"/>
  <c r="AP462" i="6"/>
  <c r="N463" i="6"/>
  <c r="AU463" i="6" s="1"/>
  <c r="P472" i="6"/>
  <c r="AG472" i="6"/>
  <c r="AE473" i="6"/>
  <c r="AP473" i="6"/>
  <c r="Z476" i="6"/>
  <c r="AK476" i="6"/>
  <c r="N480" i="6"/>
  <c r="AU480" i="6" s="1"/>
  <c r="V481" i="6"/>
  <c r="AS482" i="6"/>
  <c r="AT485" i="6"/>
  <c r="AN486" i="6"/>
  <c r="AC486" i="6"/>
  <c r="AG488" i="6"/>
  <c r="AQ489" i="6"/>
  <c r="O490" i="6"/>
  <c r="Z490" i="6"/>
  <c r="Q490" i="6"/>
  <c r="AJ492" i="6"/>
  <c r="AP493" i="6"/>
  <c r="AP497" i="6"/>
  <c r="AJ498" i="6"/>
  <c r="O500" i="6"/>
  <c r="AE502" i="6"/>
  <c r="AP502" i="6"/>
  <c r="AA502" i="6"/>
  <c r="AG506" i="6"/>
  <c r="AS510" i="6"/>
  <c r="P512" i="6"/>
  <c r="AA512" i="6"/>
  <c r="AL512" i="6"/>
  <c r="S513" i="6"/>
  <c r="AO513" i="6"/>
  <c r="P515" i="6"/>
  <c r="AL515" i="6"/>
  <c r="AH518" i="6"/>
  <c r="W518" i="6"/>
  <c r="AM519" i="6"/>
  <c r="T520" i="6"/>
  <c r="AE520" i="6"/>
  <c r="AP520" i="6"/>
  <c r="AQ521" i="6"/>
  <c r="AF521" i="6"/>
  <c r="AS524" i="6"/>
  <c r="AD525" i="6"/>
  <c r="Y526" i="6"/>
  <c r="BF526" i="6" s="1"/>
  <c r="N526" i="6"/>
  <c r="AU526" i="6" s="1"/>
  <c r="AO528" i="6"/>
  <c r="S528" i="6"/>
  <c r="AE533" i="6"/>
  <c r="T533" i="6"/>
  <c r="P536" i="6"/>
  <c r="AA536" i="6"/>
  <c r="AL536" i="6"/>
  <c r="P537" i="6"/>
  <c r="AL537" i="6"/>
  <c r="AA537" i="6"/>
  <c r="AB538" i="6"/>
  <c r="AM538" i="6"/>
  <c r="Q538" i="6"/>
  <c r="AM540" i="6"/>
  <c r="Q540" i="6"/>
  <c r="P541" i="6"/>
  <c r="AL541" i="6"/>
  <c r="V542" i="6"/>
  <c r="AG542" i="6"/>
  <c r="AR542" i="6"/>
  <c r="AH546" i="6"/>
  <c r="W546" i="6"/>
  <c r="P547" i="6"/>
  <c r="AA547" i="6"/>
  <c r="AL547" i="6"/>
  <c r="AQ549" i="6"/>
  <c r="AF549" i="6"/>
  <c r="AO550" i="6"/>
  <c r="AD550" i="6"/>
  <c r="Y552" i="6"/>
  <c r="BF552" i="6" s="1"/>
  <c r="AJ552" i="6"/>
  <c r="AK554" i="6"/>
  <c r="Z554" i="6"/>
  <c r="Q560" i="6"/>
  <c r="AM560" i="6"/>
  <c r="W565" i="6"/>
  <c r="AS565" i="6"/>
  <c r="AH565" i="6"/>
  <c r="AE567" i="6"/>
  <c r="T567" i="6"/>
  <c r="AP567" i="6"/>
  <c r="AE569" i="6"/>
  <c r="T569" i="6"/>
  <c r="AP569" i="6"/>
  <c r="Q572" i="6"/>
  <c r="AE579" i="6"/>
  <c r="T579" i="6"/>
  <c r="AP579" i="6"/>
  <c r="S581" i="6"/>
  <c r="AD581" i="6"/>
  <c r="R582" i="6"/>
  <c r="AC582" i="6"/>
  <c r="AN582" i="6"/>
  <c r="AP584" i="6"/>
  <c r="T584" i="6"/>
  <c r="AE584" i="6"/>
  <c r="AL588" i="6"/>
  <c r="P588" i="6"/>
  <c r="AJ589" i="6"/>
  <c r="Y589" i="6"/>
  <c r="BF589" i="6" s="1"/>
  <c r="S598" i="6"/>
  <c r="AO598" i="6"/>
  <c r="AD598" i="6"/>
  <c r="AS617" i="6"/>
  <c r="W617" i="6"/>
  <c r="AH617" i="6"/>
  <c r="AS620" i="6"/>
  <c r="W620" i="6"/>
  <c r="AB622" i="6"/>
  <c r="AM622" i="6"/>
  <c r="Q622" i="6"/>
  <c r="Z624" i="6"/>
  <c r="O624" i="6"/>
  <c r="AK624" i="6"/>
  <c r="S640" i="6"/>
  <c r="AO640" i="6"/>
  <c r="AD640" i="6"/>
  <c r="W668" i="6"/>
  <c r="AH668" i="6"/>
  <c r="AS668" i="6"/>
  <c r="W680" i="6"/>
  <c r="AS680" i="6"/>
  <c r="AH680" i="6"/>
  <c r="AC688" i="6"/>
  <c r="AN688" i="6"/>
  <c r="R688" i="6"/>
  <c r="V448" i="6"/>
  <c r="AR448" i="6"/>
  <c r="AR449" i="6"/>
  <c r="V449" i="6"/>
  <c r="AS450" i="6"/>
  <c r="AH452" i="6"/>
  <c r="W452" i="6"/>
  <c r="AS452" i="6"/>
  <c r="W457" i="6"/>
  <c r="AH457" i="6"/>
  <c r="V471" i="6"/>
  <c r="AR471" i="6"/>
  <c r="AG475" i="6"/>
  <c r="AR475" i="6"/>
  <c r="O492" i="6"/>
  <c r="Z492" i="6"/>
  <c r="AK492" i="6"/>
  <c r="AO497" i="6"/>
  <c r="S497" i="6"/>
  <c r="AK498" i="6"/>
  <c r="AJ500" i="6"/>
  <c r="N500" i="6"/>
  <c r="AU500" i="6" s="1"/>
  <c r="Y500" i="6"/>
  <c r="BF500" i="6" s="1"/>
  <c r="T504" i="6"/>
  <c r="AE504" i="6"/>
  <c r="AJ507" i="6"/>
  <c r="Y507" i="6"/>
  <c r="BF507" i="6" s="1"/>
  <c r="S509" i="6"/>
  <c r="AD509" i="6"/>
  <c r="AM512" i="6"/>
  <c r="AN516" i="6"/>
  <c r="AC516" i="6"/>
  <c r="P523" i="6"/>
  <c r="AA523" i="6"/>
  <c r="V524" i="6"/>
  <c r="AR524" i="6"/>
  <c r="Y530" i="6"/>
  <c r="BF530" i="6" s="1"/>
  <c r="AJ530" i="6"/>
  <c r="T532" i="6"/>
  <c r="AE532" i="6"/>
  <c r="AP532" i="6"/>
  <c r="AQ533" i="6"/>
  <c r="U533" i="6"/>
  <c r="AB537" i="6"/>
  <c r="AM537" i="6"/>
  <c r="Q537" i="6"/>
  <c r="AN538" i="6"/>
  <c r="R538" i="6"/>
  <c r="AN540" i="6"/>
  <c r="AC540" i="6"/>
  <c r="AH542" i="6"/>
  <c r="W542" i="6"/>
  <c r="AB547" i="6"/>
  <c r="Q547" i="6"/>
  <c r="AP550" i="6"/>
  <c r="AE550" i="6"/>
  <c r="T550" i="6"/>
  <c r="AL554" i="6"/>
  <c r="AA554" i="6"/>
  <c r="P554" i="6"/>
  <c r="S557" i="6"/>
  <c r="AD557" i="6"/>
  <c r="AE559" i="6"/>
  <c r="AP559" i="6"/>
  <c r="P560" i="6"/>
  <c r="AA560" i="6"/>
  <c r="N561" i="6"/>
  <c r="AU561" i="6" s="1"/>
  <c r="Y561" i="6"/>
  <c r="BF561" i="6" s="1"/>
  <c r="AN564" i="6"/>
  <c r="AC564" i="6"/>
  <c r="AQ567" i="6"/>
  <c r="U567" i="6"/>
  <c r="AQ569" i="6"/>
  <c r="AF569" i="6"/>
  <c r="AE570" i="6"/>
  <c r="T570" i="6"/>
  <c r="AH578" i="6"/>
  <c r="W578" i="6"/>
  <c r="AS578" i="6"/>
  <c r="V580" i="6"/>
  <c r="AG580" i="6"/>
  <c r="AD582" i="6"/>
  <c r="S582" i="6"/>
  <c r="Y586" i="6"/>
  <c r="BF586" i="6" s="1"/>
  <c r="N586" i="6"/>
  <c r="AU586" i="6" s="1"/>
  <c r="AB587" i="6"/>
  <c r="AM587" i="6"/>
  <c r="T596" i="6"/>
  <c r="AP596" i="6"/>
  <c r="AE596" i="6"/>
  <c r="P597" i="6"/>
  <c r="AA597" i="6"/>
  <c r="Z607" i="6"/>
  <c r="AK607" i="6"/>
  <c r="U612" i="6"/>
  <c r="AF612" i="6"/>
  <c r="AQ612" i="6"/>
  <c r="AR613" i="6"/>
  <c r="V613" i="6"/>
  <c r="X617" i="6"/>
  <c r="AT617" i="6"/>
  <c r="AI617" i="6"/>
  <c r="AI620" i="6"/>
  <c r="AT620" i="6"/>
  <c r="X620" i="6"/>
  <c r="R625" i="6"/>
  <c r="AC625" i="6"/>
  <c r="AN625" i="6"/>
  <c r="AO626" i="6"/>
  <c r="AD626" i="6"/>
  <c r="S626" i="6"/>
  <c r="Z422" i="6"/>
  <c r="O422" i="6"/>
  <c r="AE443" i="6"/>
  <c r="AA446" i="6"/>
  <c r="AT453" i="6"/>
  <c r="AS457" i="6"/>
  <c r="AJ465" i="6"/>
  <c r="AM474" i="6"/>
  <c r="AM476" i="6"/>
  <c r="Q476" i="6"/>
  <c r="U479" i="6"/>
  <c r="AQ479" i="6"/>
  <c r="AN483" i="6"/>
  <c r="AC483" i="6"/>
  <c r="V484" i="6"/>
  <c r="AR484" i="6"/>
  <c r="P488" i="6"/>
  <c r="AA488" i="6"/>
  <c r="AG493" i="6"/>
  <c r="V493" i="6"/>
  <c r="AP499" i="6"/>
  <c r="V502" i="6"/>
  <c r="AR502" i="6"/>
  <c r="AR503" i="6"/>
  <c r="V503" i="6"/>
  <c r="AE509" i="6"/>
  <c r="T509" i="6"/>
  <c r="AP509" i="6"/>
  <c r="AN512" i="6"/>
  <c r="AQ513" i="6"/>
  <c r="U513" i="6"/>
  <c r="AE517" i="6"/>
  <c r="T517" i="6"/>
  <c r="AH521" i="6"/>
  <c r="AS521" i="6"/>
  <c r="S527" i="6"/>
  <c r="AO527" i="6"/>
  <c r="AD527" i="6"/>
  <c r="AF533" i="6"/>
  <c r="Y535" i="6"/>
  <c r="BF535" i="6" s="1"/>
  <c r="N535" i="6"/>
  <c r="AU535" i="6" s="1"/>
  <c r="AC538" i="6"/>
  <c r="AT545" i="6"/>
  <c r="AE557" i="6"/>
  <c r="T557" i="6"/>
  <c r="AQ559" i="6"/>
  <c r="AF559" i="6"/>
  <c r="V567" i="6"/>
  <c r="AG567" i="6"/>
  <c r="AR567" i="6"/>
  <c r="AF567" i="6"/>
  <c r="AG569" i="6"/>
  <c r="V569" i="6"/>
  <c r="V577" i="6"/>
  <c r="AG577" i="6"/>
  <c r="AR577" i="6"/>
  <c r="AH580" i="6"/>
  <c r="AS580" i="6"/>
  <c r="W580" i="6"/>
  <c r="AQ581" i="6"/>
  <c r="AF581" i="6"/>
  <c r="AQ583" i="6"/>
  <c r="AF583" i="6"/>
  <c r="AK586" i="6"/>
  <c r="Z586" i="6"/>
  <c r="O586" i="6"/>
  <c r="AH594" i="6"/>
  <c r="AS594" i="6"/>
  <c r="AK595" i="6"/>
  <c r="O595" i="6"/>
  <c r="Z595" i="6"/>
  <c r="AF598" i="6"/>
  <c r="AQ598" i="6"/>
  <c r="AB604" i="6"/>
  <c r="Q604" i="6"/>
  <c r="AM604" i="6"/>
  <c r="AG608" i="6"/>
  <c r="AR608" i="6"/>
  <c r="V608" i="6"/>
  <c r="AG612" i="6"/>
  <c r="AR612" i="6"/>
  <c r="V612" i="6"/>
  <c r="AS613" i="6"/>
  <c r="W613" i="6"/>
  <c r="AH660" i="6"/>
  <c r="W660" i="6"/>
  <c r="AS660" i="6"/>
  <c r="T417" i="6"/>
  <c r="AE417" i="6"/>
  <c r="AM421" i="6"/>
  <c r="AB427" i="6"/>
  <c r="Y436" i="6"/>
  <c r="BF436" i="6" s="1"/>
  <c r="AE437" i="6"/>
  <c r="Y438" i="6"/>
  <c r="BF438" i="6" s="1"/>
  <c r="Y440" i="6"/>
  <c r="BF440" i="6" s="1"/>
  <c r="Y442" i="6"/>
  <c r="BF442" i="6" s="1"/>
  <c r="AO444" i="6"/>
  <c r="AS451" i="6"/>
  <c r="AI459" i="6"/>
  <c r="P463" i="6"/>
  <c r="AA463" i="6"/>
  <c r="AR464" i="6"/>
  <c r="Z466" i="6"/>
  <c r="X470" i="6"/>
  <c r="AM470" i="6"/>
  <c r="AB472" i="6"/>
  <c r="Q472" i="6"/>
  <c r="AN474" i="6"/>
  <c r="AK478" i="6"/>
  <c r="AL480" i="6"/>
  <c r="Y485" i="6"/>
  <c r="BF485" i="6" s="1"/>
  <c r="AJ485" i="6"/>
  <c r="AS491" i="6"/>
  <c r="AM492" i="6"/>
  <c r="AM498" i="6"/>
  <c r="AK500" i="6"/>
  <c r="AH502" i="6"/>
  <c r="W502" i="6"/>
  <c r="AJ511" i="6"/>
  <c r="AD512" i="6"/>
  <c r="AO512" i="6"/>
  <c r="AD513" i="6"/>
  <c r="S515" i="6"/>
  <c r="AO515" i="6"/>
  <c r="Y518" i="6"/>
  <c r="BF518" i="6" s="1"/>
  <c r="N518" i="6"/>
  <c r="AU518" i="6" s="1"/>
  <c r="AH520" i="6"/>
  <c r="AS520" i="6"/>
  <c r="AG521" i="6"/>
  <c r="AK522" i="6"/>
  <c r="O522" i="6"/>
  <c r="AB526" i="6"/>
  <c r="AM526" i="6"/>
  <c r="AR532" i="6"/>
  <c r="AH533" i="6"/>
  <c r="AS533" i="6"/>
  <c r="AA541" i="6"/>
  <c r="AE543" i="6"/>
  <c r="AP543" i="6"/>
  <c r="T543" i="6"/>
  <c r="Y544" i="6"/>
  <c r="BF544" i="6" s="1"/>
  <c r="AJ544" i="6"/>
  <c r="S545" i="6"/>
  <c r="AD545" i="6"/>
  <c r="X545" i="6"/>
  <c r="AB552" i="6"/>
  <c r="AM552" i="6"/>
  <c r="AL552" i="6"/>
  <c r="AQ557" i="6"/>
  <c r="AF557" i="6"/>
  <c r="U557" i="6"/>
  <c r="AC560" i="6"/>
  <c r="AN560" i="6"/>
  <c r="P561" i="6"/>
  <c r="AA561" i="6"/>
  <c r="Y562" i="6"/>
  <c r="BF562" i="6" s="1"/>
  <c r="N562" i="6"/>
  <c r="AU562" i="6" s="1"/>
  <c r="Y568" i="6"/>
  <c r="BF568" i="6" s="1"/>
  <c r="N568" i="6"/>
  <c r="AU568" i="6" s="1"/>
  <c r="AD570" i="6"/>
  <c r="AC572" i="6"/>
  <c r="R572" i="6"/>
  <c r="P573" i="6"/>
  <c r="AA573" i="6"/>
  <c r="AL573" i="6"/>
  <c r="AG581" i="6"/>
  <c r="AR581" i="6"/>
  <c r="AR583" i="6"/>
  <c r="V583" i="6"/>
  <c r="S587" i="6"/>
  <c r="AO587" i="6"/>
  <c r="AD587" i="6"/>
  <c r="X594" i="6"/>
  <c r="AI594" i="6"/>
  <c r="AT594" i="6"/>
  <c r="V596" i="6"/>
  <c r="AG596" i="6"/>
  <c r="AR596" i="6"/>
  <c r="W608" i="6"/>
  <c r="AH608" i="6"/>
  <c r="AS608" i="6"/>
  <c r="AQ610" i="6"/>
  <c r="AF615" i="6"/>
  <c r="U615" i="6"/>
  <c r="AF633" i="6"/>
  <c r="AQ633" i="6"/>
  <c r="U633" i="6"/>
  <c r="AG662" i="6"/>
  <c r="AR662" i="6"/>
  <c r="V662" i="6"/>
  <c r="AD536" i="6"/>
  <c r="AO536" i="6"/>
  <c r="N537" i="6"/>
  <c r="AU537" i="6" s="1"/>
  <c r="Y537" i="6"/>
  <c r="BF537" i="6" s="1"/>
  <c r="Z538" i="6"/>
  <c r="AH544" i="6"/>
  <c r="AS544" i="6"/>
  <c r="W544" i="6"/>
  <c r="AB551" i="6"/>
  <c r="AM551" i="6"/>
  <c r="AK552" i="6"/>
  <c r="Z552" i="6"/>
  <c r="Y554" i="6"/>
  <c r="BF554" i="6" s="1"/>
  <c r="N554" i="6"/>
  <c r="AU554" i="6" s="1"/>
  <c r="AJ554" i="6"/>
  <c r="AJ555" i="6"/>
  <c r="N555" i="6"/>
  <c r="AU555" i="6" s="1"/>
  <c r="AH557" i="6"/>
  <c r="AS557" i="6"/>
  <c r="AA557" i="6"/>
  <c r="AD560" i="6"/>
  <c r="AO560" i="6"/>
  <c r="W562" i="6"/>
  <c r="AM564" i="6"/>
  <c r="S569" i="6"/>
  <c r="AD569" i="6"/>
  <c r="X569" i="6"/>
  <c r="AH570" i="6"/>
  <c r="AS570" i="6"/>
  <c r="P572" i="6"/>
  <c r="AA572" i="6"/>
  <c r="AB575" i="6"/>
  <c r="AM575" i="6"/>
  <c r="AK576" i="6"/>
  <c r="Z576" i="6"/>
  <c r="V578" i="6"/>
  <c r="AG578" i="6"/>
  <c r="AE581" i="6"/>
  <c r="T581" i="6"/>
  <c r="V584" i="6"/>
  <c r="AR584" i="6"/>
  <c r="AE585" i="6"/>
  <c r="AP585" i="6"/>
  <c r="T585" i="6"/>
  <c r="P587" i="6"/>
  <c r="AL587" i="6"/>
  <c r="Y588" i="6"/>
  <c r="BF588" i="6" s="1"/>
  <c r="AJ588" i="6"/>
  <c r="N588" i="6"/>
  <c r="AU588" i="6" s="1"/>
  <c r="P590" i="6"/>
  <c r="AL590" i="6"/>
  <c r="AA590" i="6"/>
  <c r="AF592" i="6"/>
  <c r="U592" i="6"/>
  <c r="AD595" i="6"/>
  <c r="AO595" i="6"/>
  <c r="S595" i="6"/>
  <c r="AB597" i="6"/>
  <c r="AM597" i="6"/>
  <c r="X598" i="6"/>
  <c r="AH600" i="6"/>
  <c r="AS600" i="6"/>
  <c r="AD601" i="6"/>
  <c r="AO601" i="6"/>
  <c r="T602" i="6"/>
  <c r="AE602" i="6"/>
  <c r="AP602" i="6"/>
  <c r="AJ603" i="6"/>
  <c r="Y603" i="6"/>
  <c r="BF603" i="6" s="1"/>
  <c r="N603" i="6"/>
  <c r="AU603" i="6" s="1"/>
  <c r="AN604" i="6"/>
  <c r="R604" i="6"/>
  <c r="AC604" i="6"/>
  <c r="AD622" i="6"/>
  <c r="S622" i="6"/>
  <c r="AK625" i="6"/>
  <c r="S644" i="6"/>
  <c r="AO644" i="6"/>
  <c r="AD644" i="6"/>
  <c r="X782" i="6"/>
  <c r="AT782" i="6"/>
  <c r="AI782" i="6"/>
  <c r="AT486" i="6"/>
  <c r="X486" i="6"/>
  <c r="AH488" i="6"/>
  <c r="AS488" i="6"/>
  <c r="P491" i="6"/>
  <c r="AA491" i="6"/>
  <c r="V498" i="6"/>
  <c r="AG498" i="6"/>
  <c r="AN503" i="6"/>
  <c r="R503" i="6"/>
  <c r="AB511" i="6"/>
  <c r="Q511" i="6"/>
  <c r="AB513" i="6"/>
  <c r="AM513" i="6"/>
  <c r="AH514" i="6"/>
  <c r="AS514" i="6"/>
  <c r="AJ523" i="6"/>
  <c r="N525" i="6"/>
  <c r="AU525" i="6" s="1"/>
  <c r="Y525" i="6"/>
  <c r="BF525" i="6" s="1"/>
  <c r="V531" i="6"/>
  <c r="AG531" i="6"/>
  <c r="S533" i="6"/>
  <c r="AD533" i="6"/>
  <c r="AO533" i="6"/>
  <c r="O538" i="6"/>
  <c r="S539" i="6"/>
  <c r="AO539" i="6"/>
  <c r="AM541" i="6"/>
  <c r="Q542" i="6"/>
  <c r="AM553" i="6"/>
  <c r="Q556" i="6"/>
  <c r="AB556" i="6"/>
  <c r="AM556" i="6"/>
  <c r="AG558" i="6"/>
  <c r="AD559" i="6"/>
  <c r="AC562" i="6"/>
  <c r="AR564" i="6"/>
  <c r="AH569" i="6"/>
  <c r="AS569" i="6"/>
  <c r="AK570" i="6"/>
  <c r="O570" i="6"/>
  <c r="AK574" i="6"/>
  <c r="O574" i="6"/>
  <c r="Q577" i="6"/>
  <c r="Y578" i="6"/>
  <c r="BF578" i="6" s="1"/>
  <c r="AJ578" i="6"/>
  <c r="AQ579" i="6"/>
  <c r="U579" i="6"/>
  <c r="AB583" i="6"/>
  <c r="Q583" i="6"/>
  <c r="AN588" i="6"/>
  <c r="AC588" i="6"/>
  <c r="P589" i="6"/>
  <c r="AL589" i="6"/>
  <c r="V591" i="6"/>
  <c r="AR591" i="6"/>
  <c r="R593" i="6"/>
  <c r="AC593" i="6"/>
  <c r="V598" i="6"/>
  <c r="AG598" i="6"/>
  <c r="AT602" i="6"/>
  <c r="AI602" i="6"/>
  <c r="V604" i="6"/>
  <c r="AG604" i="6"/>
  <c r="AR611" i="6"/>
  <c r="V611" i="6"/>
  <c r="AG611" i="6"/>
  <c r="P613" i="6"/>
  <c r="AA613" i="6"/>
  <c r="AL613" i="6"/>
  <c r="O621" i="6"/>
  <c r="Z621" i="6"/>
  <c r="AO622" i="6"/>
  <c r="Y627" i="6"/>
  <c r="BF627" i="6" s="1"/>
  <c r="N627" i="6"/>
  <c r="AU627" i="6" s="1"/>
  <c r="N637" i="6"/>
  <c r="AU637" i="6" s="1"/>
  <c r="Y637" i="6"/>
  <c r="BF637" i="6" s="1"/>
  <c r="AJ637" i="6"/>
  <c r="R643" i="6"/>
  <c r="AC643" i="6"/>
  <c r="AN643" i="6"/>
  <c r="X691" i="6"/>
  <c r="AI691" i="6"/>
  <c r="AT691" i="6"/>
  <c r="AH550" i="6"/>
  <c r="AS550" i="6"/>
  <c r="S554" i="6"/>
  <c r="AD554" i="6"/>
  <c r="AK558" i="6"/>
  <c r="O558" i="6"/>
  <c r="Y566" i="6"/>
  <c r="BF566" i="6" s="1"/>
  <c r="AJ566" i="6"/>
  <c r="AH568" i="6"/>
  <c r="AS568" i="6"/>
  <c r="P571" i="6"/>
  <c r="AA571" i="6"/>
  <c r="AL571" i="6"/>
  <c r="P577" i="6"/>
  <c r="AL577" i="6"/>
  <c r="V579" i="6"/>
  <c r="AG579" i="6"/>
  <c r="AB589" i="6"/>
  <c r="Q589" i="6"/>
  <c r="AH591" i="6"/>
  <c r="AS591" i="6"/>
  <c r="W591" i="6"/>
  <c r="AO593" i="6"/>
  <c r="AD593" i="6"/>
  <c r="T594" i="6"/>
  <c r="AP594" i="6"/>
  <c r="AS598" i="6"/>
  <c r="AH598" i="6"/>
  <c r="W598" i="6"/>
  <c r="AT601" i="6"/>
  <c r="X601" i="6"/>
  <c r="AI601" i="6"/>
  <c r="AL605" i="6"/>
  <c r="P605" i="6"/>
  <c r="Q607" i="6"/>
  <c r="AM607" i="6"/>
  <c r="Z609" i="6"/>
  <c r="O609" i="6"/>
  <c r="AI610" i="6"/>
  <c r="AT610" i="6"/>
  <c r="X610" i="6"/>
  <c r="AK615" i="6"/>
  <c r="O615" i="6"/>
  <c r="Z615" i="6"/>
  <c r="X616" i="6"/>
  <c r="AT616" i="6"/>
  <c r="AL626" i="6"/>
  <c r="AA626" i="6"/>
  <c r="AR631" i="6"/>
  <c r="AG631" i="6"/>
  <c r="V631" i="6"/>
  <c r="AB634" i="6"/>
  <c r="Q634" i="6"/>
  <c r="AM634" i="6"/>
  <c r="P635" i="6"/>
  <c r="AA635" i="6"/>
  <c r="AL635" i="6"/>
  <c r="T649" i="6"/>
  <c r="AP649" i="6"/>
  <c r="AE649" i="6"/>
  <c r="P665" i="6"/>
  <c r="AA665" i="6"/>
  <c r="AL665" i="6"/>
  <c r="W667" i="6"/>
  <c r="AS667" i="6"/>
  <c r="AH667" i="6"/>
  <c r="AA695" i="6"/>
  <c r="P695" i="6"/>
  <c r="AL695" i="6"/>
  <c r="AR699" i="6"/>
  <c r="V699" i="6"/>
  <c r="AG699" i="6"/>
  <c r="AA703" i="6"/>
  <c r="AL703" i="6"/>
  <c r="P703" i="6"/>
  <c r="AK540" i="6"/>
  <c r="Z540" i="6"/>
  <c r="AM543" i="6"/>
  <c r="Q544" i="6"/>
  <c r="AM544" i="6"/>
  <c r="AK546" i="6"/>
  <c r="O546" i="6"/>
  <c r="Y555" i="6"/>
  <c r="BF555" i="6" s="1"/>
  <c r="AP555" i="6"/>
  <c r="AL557" i="6"/>
  <c r="W567" i="6"/>
  <c r="AB571" i="6"/>
  <c r="Q571" i="6"/>
  <c r="AM571" i="6"/>
  <c r="AB574" i="6"/>
  <c r="AM574" i="6"/>
  <c r="AL578" i="6"/>
  <c r="P578" i="6"/>
  <c r="T580" i="6"/>
  <c r="AE580" i="6"/>
  <c r="AP580" i="6"/>
  <c r="V582" i="6"/>
  <c r="AR582" i="6"/>
  <c r="AG582" i="6"/>
  <c r="S583" i="6"/>
  <c r="AD583" i="6"/>
  <c r="P584" i="6"/>
  <c r="AA584" i="6"/>
  <c r="N585" i="6"/>
  <c r="AU585" i="6" s="1"/>
  <c r="Y585" i="6"/>
  <c r="BF585" i="6" s="1"/>
  <c r="AJ585" i="6"/>
  <c r="AL599" i="6"/>
  <c r="AA599" i="6"/>
  <c r="P599" i="6"/>
  <c r="AB605" i="6"/>
  <c r="AM605" i="6"/>
  <c r="Q605" i="6"/>
  <c r="AN607" i="6"/>
  <c r="AC607" i="6"/>
  <c r="R607" i="6"/>
  <c r="AA609" i="6"/>
  <c r="AL609" i="6"/>
  <c r="X611" i="6"/>
  <c r="AI611" i="6"/>
  <c r="AL615" i="6"/>
  <c r="P615" i="6"/>
  <c r="AI616" i="6"/>
  <c r="R619" i="6"/>
  <c r="AN619" i="6"/>
  <c r="AC619" i="6"/>
  <c r="AL620" i="6"/>
  <c r="P620" i="6"/>
  <c r="AA620" i="6"/>
  <c r="Z628" i="6"/>
  <c r="AK628" i="6"/>
  <c r="O628" i="6"/>
  <c r="AM635" i="6"/>
  <c r="AB635" i="6"/>
  <c r="Q635" i="6"/>
  <c r="AL636" i="6"/>
  <c r="AA636" i="6"/>
  <c r="P636" i="6"/>
  <c r="W641" i="6"/>
  <c r="AH641" i="6"/>
  <c r="AR652" i="6"/>
  <c r="AG652" i="6"/>
  <c r="V652" i="6"/>
  <c r="AA655" i="6"/>
  <c r="AL655" i="6"/>
  <c r="P655" i="6"/>
  <c r="AF664" i="6"/>
  <c r="U664" i="6"/>
  <c r="AB665" i="6"/>
  <c r="AM665" i="6"/>
  <c r="Q665" i="6"/>
  <c r="AR673" i="6"/>
  <c r="AG673" i="6"/>
  <c r="V673" i="6"/>
  <c r="AG678" i="6"/>
  <c r="V678" i="6"/>
  <c r="AR678" i="6"/>
  <c r="AN449" i="6"/>
  <c r="R449" i="6"/>
  <c r="AN453" i="6"/>
  <c r="AC453" i="6"/>
  <c r="AT456" i="6"/>
  <c r="X456" i="6"/>
  <c r="V460" i="6"/>
  <c r="AR460" i="6"/>
  <c r="AT461" i="6"/>
  <c r="AO483" i="6"/>
  <c r="AL489" i="6"/>
  <c r="AN497" i="6"/>
  <c r="R497" i="6"/>
  <c r="AR498" i="6"/>
  <c r="AR500" i="6"/>
  <c r="AQ503" i="6"/>
  <c r="V507" i="6"/>
  <c r="AG507" i="6"/>
  <c r="AJ508" i="6"/>
  <c r="AK510" i="6"/>
  <c r="O510" i="6"/>
  <c r="AE511" i="6"/>
  <c r="AP511" i="6"/>
  <c r="Y514" i="6"/>
  <c r="BF514" i="6" s="1"/>
  <c r="N514" i="6"/>
  <c r="AU514" i="6" s="1"/>
  <c r="AB523" i="6"/>
  <c r="Q523" i="6"/>
  <c r="AM523" i="6"/>
  <c r="AB525" i="6"/>
  <c r="AM525" i="6"/>
  <c r="AS526" i="6"/>
  <c r="X529" i="6"/>
  <c r="AI529" i="6"/>
  <c r="AE535" i="6"/>
  <c r="AP535" i="6"/>
  <c r="P545" i="6"/>
  <c r="AL545" i="6"/>
  <c r="AL546" i="6"/>
  <c r="AJ547" i="6"/>
  <c r="V552" i="6"/>
  <c r="AR552" i="6"/>
  <c r="T556" i="6"/>
  <c r="AE556" i="6"/>
  <c r="AP556" i="6"/>
  <c r="AL558" i="6"/>
  <c r="AJ559" i="6"/>
  <c r="AD565" i="6"/>
  <c r="AS567" i="6"/>
  <c r="R570" i="6"/>
  <c r="AC570" i="6"/>
  <c r="W571" i="6"/>
  <c r="AH572" i="6"/>
  <c r="AS572" i="6"/>
  <c r="N573" i="6"/>
  <c r="AU573" i="6" s="1"/>
  <c r="Y573" i="6"/>
  <c r="BF573" i="6" s="1"/>
  <c r="W574" i="6"/>
  <c r="AS577" i="6"/>
  <c r="AF579" i="6"/>
  <c r="AH582" i="6"/>
  <c r="AS582" i="6"/>
  <c r="AE583" i="6"/>
  <c r="AP583" i="6"/>
  <c r="T583" i="6"/>
  <c r="P592" i="6"/>
  <c r="AL592" i="6"/>
  <c r="AQ592" i="6"/>
  <c r="N595" i="6"/>
  <c r="AU595" i="6" s="1"/>
  <c r="AJ595" i="6"/>
  <c r="AN600" i="6"/>
  <c r="R600" i="6"/>
  <c r="N601" i="6"/>
  <c r="AU601" i="6" s="1"/>
  <c r="Y601" i="6"/>
  <c r="BF601" i="6" s="1"/>
  <c r="AN605" i="6"/>
  <c r="AC605" i="6"/>
  <c r="AB606" i="6"/>
  <c r="Q606" i="6"/>
  <c r="AM636" i="6"/>
  <c r="Q636" i="6"/>
  <c r="AB636" i="6"/>
  <c r="N638" i="6"/>
  <c r="AU638" i="6" s="1"/>
  <c r="AJ638" i="6"/>
  <c r="Y638" i="6"/>
  <c r="BF638" i="6" s="1"/>
  <c r="AT641" i="6"/>
  <c r="AI641" i="6"/>
  <c r="X641" i="6"/>
  <c r="W642" i="6"/>
  <c r="AH642" i="6"/>
  <c r="AH652" i="6"/>
  <c r="AS652" i="6"/>
  <c r="W652" i="6"/>
  <c r="AB653" i="6"/>
  <c r="AM653" i="6"/>
  <c r="Q653" i="6"/>
  <c r="AM655" i="6"/>
  <c r="AB655" i="6"/>
  <c r="Q655" i="6"/>
  <c r="S656" i="6"/>
  <c r="AD656" i="6"/>
  <c r="AO656" i="6"/>
  <c r="AG660" i="6"/>
  <c r="V660" i="6"/>
  <c r="AR660" i="6"/>
  <c r="AQ664" i="6"/>
  <c r="AH669" i="6"/>
  <c r="W669" i="6"/>
  <c r="AS669" i="6"/>
  <c r="S702" i="6"/>
  <c r="AD702" i="6"/>
  <c r="AO702" i="6"/>
  <c r="AL768" i="6"/>
  <c r="AA768" i="6"/>
  <c r="P768" i="6"/>
  <c r="AR606" i="6"/>
  <c r="AG606" i="6"/>
  <c r="S609" i="6"/>
  <c r="N610" i="6"/>
  <c r="AU610" i="6" s="1"/>
  <c r="AJ610" i="6"/>
  <c r="Y610" i="6"/>
  <c r="BF610" i="6" s="1"/>
  <c r="AT615" i="6"/>
  <c r="Y617" i="6"/>
  <c r="BF617" i="6" s="1"/>
  <c r="AJ617" i="6"/>
  <c r="O617" i="6"/>
  <c r="Y622" i="6"/>
  <c r="BF622" i="6" s="1"/>
  <c r="AA625" i="6"/>
  <c r="AL625" i="6"/>
  <c r="AR629" i="6"/>
  <c r="AG629" i="6"/>
  <c r="AA629" i="6"/>
  <c r="Z630" i="6"/>
  <c r="O630" i="6"/>
  <c r="AQ640" i="6"/>
  <c r="AF640" i="6"/>
  <c r="U640" i="6"/>
  <c r="N641" i="6"/>
  <c r="AU641" i="6" s="1"/>
  <c r="Y641" i="6"/>
  <c r="BF641" i="6" s="1"/>
  <c r="T642" i="6"/>
  <c r="AP642" i="6"/>
  <c r="AT646" i="6"/>
  <c r="X646" i="6"/>
  <c r="AI646" i="6"/>
  <c r="T661" i="6"/>
  <c r="AP661" i="6"/>
  <c r="AE661" i="6"/>
  <c r="AF672" i="6"/>
  <c r="AQ672" i="6"/>
  <c r="U672" i="6"/>
  <c r="AS678" i="6"/>
  <c r="W678" i="6"/>
  <c r="AH678" i="6"/>
  <c r="AI690" i="6"/>
  <c r="X690" i="6"/>
  <c r="AT690" i="6"/>
  <c r="Q701" i="6"/>
  <c r="AB701" i="6"/>
  <c r="AM701" i="6"/>
  <c r="V708" i="6"/>
  <c r="AG708" i="6"/>
  <c r="AR708" i="6"/>
  <c r="V740" i="6"/>
  <c r="AG740" i="6"/>
  <c r="AR740" i="6"/>
  <c r="AR749" i="6"/>
  <c r="V749" i="6"/>
  <c r="AG749" i="6"/>
  <c r="O605" i="6"/>
  <c r="Z605" i="6"/>
  <c r="AK605" i="6"/>
  <c r="AT607" i="6"/>
  <c r="X607" i="6"/>
  <c r="AI607" i="6"/>
  <c r="T608" i="6"/>
  <c r="AE608" i="6"/>
  <c r="AL611" i="6"/>
  <c r="P611" i="6"/>
  <c r="S612" i="6"/>
  <c r="AD612" i="6"/>
  <c r="AJ613" i="6"/>
  <c r="Y613" i="6"/>
  <c r="BF613" i="6" s="1"/>
  <c r="Q620" i="6"/>
  <c r="AM620" i="6"/>
  <c r="AG623" i="6"/>
  <c r="AC626" i="6"/>
  <c r="AN626" i="6"/>
  <c r="AL630" i="6"/>
  <c r="P630" i="6"/>
  <c r="Y636" i="6"/>
  <c r="BF636" i="6" s="1"/>
  <c r="AN644" i="6"/>
  <c r="AC644" i="6"/>
  <c r="R644" i="6"/>
  <c r="AC649" i="6"/>
  <c r="R649" i="6"/>
  <c r="AN649" i="6"/>
  <c r="N650" i="6"/>
  <c r="AU650" i="6" s="1"/>
  <c r="AJ650" i="6"/>
  <c r="Y650" i="6"/>
  <c r="BF650" i="6" s="1"/>
  <c r="AB651" i="6"/>
  <c r="Q651" i="6"/>
  <c r="AF661" i="6"/>
  <c r="AQ661" i="6"/>
  <c r="U661" i="6"/>
  <c r="T663" i="6"/>
  <c r="AE663" i="6"/>
  <c r="AP663" i="6"/>
  <c r="T683" i="6"/>
  <c r="AP683" i="6"/>
  <c r="AM705" i="6"/>
  <c r="AB705" i="6"/>
  <c r="Q705" i="6"/>
  <c r="AS708" i="6"/>
  <c r="W708" i="6"/>
  <c r="AF711" i="6"/>
  <c r="U711" i="6"/>
  <c r="AQ711" i="6"/>
  <c r="W740" i="6"/>
  <c r="AH740" i="6"/>
  <c r="AS740" i="6"/>
  <c r="AL784" i="6"/>
  <c r="AA784" i="6"/>
  <c r="P784" i="6"/>
  <c r="AH618" i="6"/>
  <c r="W618" i="6"/>
  <c r="X619" i="6"/>
  <c r="AI619" i="6"/>
  <c r="AL624" i="6"/>
  <c r="P624" i="6"/>
  <c r="AA624" i="6"/>
  <c r="T625" i="6"/>
  <c r="AE625" i="6"/>
  <c r="AP625" i="6"/>
  <c r="AE632" i="6"/>
  <c r="AP632" i="6"/>
  <c r="T632" i="6"/>
  <c r="AG634" i="6"/>
  <c r="AR634" i="6"/>
  <c r="V634" i="6"/>
  <c r="AI639" i="6"/>
  <c r="AT639" i="6"/>
  <c r="X639" i="6"/>
  <c r="T643" i="6"/>
  <c r="AP643" i="6"/>
  <c r="AE643" i="6"/>
  <c r="AC645" i="6"/>
  <c r="R645" i="6"/>
  <c r="AN645" i="6"/>
  <c r="AF649" i="6"/>
  <c r="AQ649" i="6"/>
  <c r="T651" i="6"/>
  <c r="AP651" i="6"/>
  <c r="AC858" i="6"/>
  <c r="R858" i="6"/>
  <c r="AN858" i="6"/>
  <c r="AD869" i="6"/>
  <c r="AO869" i="6"/>
  <c r="S869" i="6"/>
  <c r="AD548" i="6"/>
  <c r="AO548" i="6"/>
  <c r="AP553" i="6"/>
  <c r="V554" i="6"/>
  <c r="AG554" i="6"/>
  <c r="V555" i="6"/>
  <c r="AG555" i="6"/>
  <c r="AR555" i="6"/>
  <c r="AH556" i="6"/>
  <c r="AS556" i="6"/>
  <c r="AS560" i="6"/>
  <c r="X565" i="6"/>
  <c r="AI565" i="6"/>
  <c r="V568" i="6"/>
  <c r="AG568" i="6"/>
  <c r="V572" i="6"/>
  <c r="AR572" i="6"/>
  <c r="AB573" i="6"/>
  <c r="AM573" i="6"/>
  <c r="P585" i="6"/>
  <c r="AA585" i="6"/>
  <c r="X589" i="6"/>
  <c r="AI589" i="6"/>
  <c r="AL591" i="6"/>
  <c r="AI592" i="6"/>
  <c r="AT592" i="6"/>
  <c r="V593" i="6"/>
  <c r="AR593" i="6"/>
  <c r="AQ596" i="6"/>
  <c r="U596" i="6"/>
  <c r="AP597" i="6"/>
  <c r="AE597" i="6"/>
  <c r="V606" i="6"/>
  <c r="AI608" i="6"/>
  <c r="AC609" i="6"/>
  <c r="AD614" i="6"/>
  <c r="AO614" i="6"/>
  <c r="S614" i="6"/>
  <c r="Z616" i="6"/>
  <c r="AK616" i="6"/>
  <c r="AI618" i="6"/>
  <c r="X618" i="6"/>
  <c r="O619" i="6"/>
  <c r="AJ622" i="6"/>
  <c r="Q623" i="6"/>
  <c r="AO624" i="6"/>
  <c r="AL627" i="6"/>
  <c r="AA627" i="6"/>
  <c r="AF628" i="6"/>
  <c r="U628" i="6"/>
  <c r="AL629" i="6"/>
  <c r="AN631" i="6"/>
  <c r="AF632" i="6"/>
  <c r="AQ632" i="6"/>
  <c r="U632" i="6"/>
  <c r="AG632" i="6"/>
  <c r="W634" i="6"/>
  <c r="AS634" i="6"/>
  <c r="AH634" i="6"/>
  <c r="AM646" i="6"/>
  <c r="AB646" i="6"/>
  <c r="Q646" i="6"/>
  <c r="AR649" i="6"/>
  <c r="AG649" i="6"/>
  <c r="AE651" i="6"/>
  <c r="AG654" i="6"/>
  <c r="V654" i="6"/>
  <c r="AI659" i="6"/>
  <c r="AT659" i="6"/>
  <c r="X659" i="6"/>
  <c r="Z666" i="6"/>
  <c r="AK666" i="6"/>
  <c r="O666" i="6"/>
  <c r="N672" i="6"/>
  <c r="AU672" i="6" s="1"/>
  <c r="AJ672" i="6"/>
  <c r="Y672" i="6"/>
  <c r="BF672" i="6" s="1"/>
  <c r="Q674" i="6"/>
  <c r="AM674" i="6"/>
  <c r="AB674" i="6"/>
  <c r="AC694" i="6"/>
  <c r="AN694" i="6"/>
  <c r="R694" i="6"/>
  <c r="AK763" i="6"/>
  <c r="Z763" i="6"/>
  <c r="O763" i="6"/>
  <c r="AP871" i="6"/>
  <c r="AE871" i="6"/>
  <c r="T871" i="6"/>
  <c r="AL616" i="6"/>
  <c r="P616" i="6"/>
  <c r="AA616" i="6"/>
  <c r="Y619" i="6"/>
  <c r="BF619" i="6" s="1"/>
  <c r="AJ619" i="6"/>
  <c r="N619" i="6"/>
  <c r="AU619" i="6" s="1"/>
  <c r="AM623" i="6"/>
  <c r="AC624" i="6"/>
  <c r="AN624" i="6"/>
  <c r="AQ630" i="6"/>
  <c r="AF630" i="6"/>
  <c r="AH636" i="6"/>
  <c r="AC637" i="6"/>
  <c r="R637" i="6"/>
  <c r="AG638" i="6"/>
  <c r="V638" i="6"/>
  <c r="AR638" i="6"/>
  <c r="AJ639" i="6"/>
  <c r="Y639" i="6"/>
  <c r="BF639" i="6" s="1"/>
  <c r="AR643" i="6"/>
  <c r="AG643" i="6"/>
  <c r="T645" i="6"/>
  <c r="AP645" i="6"/>
  <c r="AE645" i="6"/>
  <c r="W657" i="6"/>
  <c r="AS657" i="6"/>
  <c r="AN664" i="6"/>
  <c r="AC664" i="6"/>
  <c r="R664" i="6"/>
  <c r="AR675" i="6"/>
  <c r="AG675" i="6"/>
  <c r="T679" i="6"/>
  <c r="AE679" i="6"/>
  <c r="AP679" i="6"/>
  <c r="AC681" i="6"/>
  <c r="R681" i="6"/>
  <c r="AN681" i="6"/>
  <c r="N704" i="6"/>
  <c r="AU704" i="6" s="1"/>
  <c r="Y704" i="6"/>
  <c r="BF704" i="6" s="1"/>
  <c r="AJ704" i="6"/>
  <c r="X707" i="6"/>
  <c r="AI707" i="6"/>
  <c r="AT707" i="6"/>
  <c r="N618" i="6"/>
  <c r="AU618" i="6" s="1"/>
  <c r="Y618" i="6"/>
  <c r="BF618" i="6" s="1"/>
  <c r="AJ618" i="6"/>
  <c r="AT621" i="6"/>
  <c r="X621" i="6"/>
  <c r="AI621" i="6"/>
  <c r="Z622" i="6"/>
  <c r="O622" i="6"/>
  <c r="AC627" i="6"/>
  <c r="AN627" i="6"/>
  <c r="AG630" i="6"/>
  <c r="V630" i="6"/>
  <c r="AC633" i="6"/>
  <c r="R633" i="6"/>
  <c r="W638" i="6"/>
  <c r="AS638" i="6"/>
  <c r="AF645" i="6"/>
  <c r="AQ645" i="6"/>
  <c r="U645" i="6"/>
  <c r="R647" i="6"/>
  <c r="AC647" i="6"/>
  <c r="Z648" i="6"/>
  <c r="AK648" i="6"/>
  <c r="O648" i="6"/>
  <c r="T652" i="6"/>
  <c r="AP652" i="6"/>
  <c r="AE652" i="6"/>
  <c r="X657" i="6"/>
  <c r="AT657" i="6"/>
  <c r="AH657" i="6"/>
  <c r="T660" i="6"/>
  <c r="AP660" i="6"/>
  <c r="AD664" i="6"/>
  <c r="AO664" i="6"/>
  <c r="S664" i="6"/>
  <c r="AB666" i="6"/>
  <c r="AM666" i="6"/>
  <c r="Q666" i="6"/>
  <c r="P667" i="6"/>
  <c r="AL667" i="6"/>
  <c r="AA667" i="6"/>
  <c r="AM677" i="6"/>
  <c r="AB677" i="6"/>
  <c r="Q677" i="6"/>
  <c r="AR691" i="6"/>
  <c r="V691" i="6"/>
  <c r="N696" i="6"/>
  <c r="AU696" i="6" s="1"/>
  <c r="Y696" i="6"/>
  <c r="BF696" i="6" s="1"/>
  <c r="AJ696" i="6"/>
  <c r="X698" i="6"/>
  <c r="AT698" i="6"/>
  <c r="AI698" i="6"/>
  <c r="Z704" i="6"/>
  <c r="O704" i="6"/>
  <c r="AK704" i="6"/>
  <c r="AQ511" i="6"/>
  <c r="AF511" i="6"/>
  <c r="V512" i="6"/>
  <c r="AR512" i="6"/>
  <c r="R534" i="6"/>
  <c r="AC534" i="6"/>
  <c r="AB535" i="6"/>
  <c r="Q535" i="6"/>
  <c r="AO541" i="6"/>
  <c r="AQ547" i="6"/>
  <c r="AF547" i="6"/>
  <c r="V548" i="6"/>
  <c r="AR548" i="6"/>
  <c r="AH566" i="6"/>
  <c r="W566" i="6"/>
  <c r="AS566" i="6"/>
  <c r="AM567" i="6"/>
  <c r="AE573" i="6"/>
  <c r="AP573" i="6"/>
  <c r="X577" i="6"/>
  <c r="AI577" i="6"/>
  <c r="P583" i="6"/>
  <c r="AA583" i="6"/>
  <c r="AM584" i="6"/>
  <c r="S585" i="6"/>
  <c r="AO585" i="6"/>
  <c r="AN598" i="6"/>
  <c r="R598" i="6"/>
  <c r="T600" i="6"/>
  <c r="AE600" i="6"/>
  <c r="AA603" i="6"/>
  <c r="AL603" i="6"/>
  <c r="AN606" i="6"/>
  <c r="R606" i="6"/>
  <c r="S608" i="6"/>
  <c r="AJ609" i="6"/>
  <c r="Y609" i="6"/>
  <c r="BF609" i="6" s="1"/>
  <c r="AS612" i="6"/>
  <c r="AF613" i="6"/>
  <c r="U613" i="6"/>
  <c r="V614" i="6"/>
  <c r="AR614" i="6"/>
  <c r="AF614" i="6"/>
  <c r="Y615" i="6"/>
  <c r="BF615" i="6" s="1"/>
  <c r="N615" i="6"/>
  <c r="AU615" i="6" s="1"/>
  <c r="AJ615" i="6"/>
  <c r="AI615" i="6"/>
  <c r="AK618" i="6"/>
  <c r="AL619" i="6"/>
  <c r="AA619" i="6"/>
  <c r="AC623" i="6"/>
  <c r="R623" i="6"/>
  <c r="V623" i="6"/>
  <c r="AP624" i="6"/>
  <c r="AE624" i="6"/>
  <c r="V629" i="6"/>
  <c r="AA633" i="6"/>
  <c r="N634" i="6"/>
  <c r="AU634" i="6" s="1"/>
  <c r="Y634" i="6"/>
  <c r="AR635" i="6"/>
  <c r="AG635" i="6"/>
  <c r="AJ636" i="6"/>
  <c r="P639" i="6"/>
  <c r="AA639" i="6"/>
  <c r="AR641" i="6"/>
  <c r="V641" i="6"/>
  <c r="AL642" i="6"/>
  <c r="P642" i="6"/>
  <c r="AA642" i="6"/>
  <c r="AL648" i="6"/>
  <c r="AA648" i="6"/>
  <c r="P648" i="6"/>
  <c r="AF650" i="6"/>
  <c r="U650" i="6"/>
  <c r="AQ650" i="6"/>
  <c r="P653" i="6"/>
  <c r="AA653" i="6"/>
  <c r="Z655" i="6"/>
  <c r="AK655" i="6"/>
  <c r="O655" i="6"/>
  <c r="AN656" i="6"/>
  <c r="R656" i="6"/>
  <c r="AC656" i="6"/>
  <c r="AI657" i="6"/>
  <c r="U660" i="6"/>
  <c r="AF660" i="6"/>
  <c r="AQ660" i="6"/>
  <c r="AE664" i="6"/>
  <c r="AP664" i="6"/>
  <c r="AM667" i="6"/>
  <c r="AB667" i="6"/>
  <c r="Q667" i="6"/>
  <c r="Q669" i="6"/>
  <c r="AM669" i="6"/>
  <c r="AB669" i="6"/>
  <c r="AF673" i="6"/>
  <c r="U673" i="6"/>
  <c r="AQ673" i="6"/>
  <c r="N676" i="6"/>
  <c r="AU676" i="6" s="1"/>
  <c r="AJ676" i="6"/>
  <c r="Y676" i="6"/>
  <c r="BF676" i="6" s="1"/>
  <c r="W691" i="6"/>
  <c r="AS691" i="6"/>
  <c r="AH691" i="6"/>
  <c r="O715" i="6"/>
  <c r="Z715" i="6"/>
  <c r="AK715" i="6"/>
  <c r="Q841" i="6"/>
  <c r="AB841" i="6"/>
  <c r="AM841" i="6"/>
  <c r="T675" i="6"/>
  <c r="AE675" i="6"/>
  <c r="AP675" i="6"/>
  <c r="Q685" i="6"/>
  <c r="AB685" i="6"/>
  <c r="AM685" i="6"/>
  <c r="AS716" i="6"/>
  <c r="W716" i="6"/>
  <c r="R724" i="6"/>
  <c r="AC724" i="6"/>
  <c r="AN724" i="6"/>
  <c r="AB733" i="6"/>
  <c r="AM733" i="6"/>
  <c r="Q733" i="6"/>
  <c r="AP790" i="6"/>
  <c r="AE790" i="6"/>
  <c r="T790" i="6"/>
  <c r="Q670" i="6"/>
  <c r="AM670" i="6"/>
  <c r="R671" i="6"/>
  <c r="AC671" i="6"/>
  <c r="T677" i="6"/>
  <c r="AP677" i="6"/>
  <c r="AE677" i="6"/>
  <c r="T712" i="6"/>
  <c r="AP712" i="6"/>
  <c r="AE712" i="6"/>
  <c r="AH751" i="6"/>
  <c r="AS751" i="6"/>
  <c r="W751" i="6"/>
  <c r="N844" i="6"/>
  <c r="AU844" i="6" s="1"/>
  <c r="Y844" i="6"/>
  <c r="BF844" i="6" s="1"/>
  <c r="AJ844" i="6"/>
  <c r="AL704" i="6"/>
  <c r="AA704" i="6"/>
  <c r="AN705" i="6"/>
  <c r="AC705" i="6"/>
  <c r="AL714" i="6"/>
  <c r="AA714" i="6"/>
  <c r="P714" i="6"/>
  <c r="AG726" i="6"/>
  <c r="AR726" i="6"/>
  <c r="V726" i="6"/>
  <c r="AI740" i="6"/>
  <c r="X740" i="6"/>
  <c r="AT740" i="6"/>
  <c r="AR796" i="6"/>
  <c r="V796" i="6"/>
  <c r="AG796" i="6"/>
  <c r="AK808" i="6"/>
  <c r="Z808" i="6"/>
  <c r="O808" i="6"/>
  <c r="V830" i="6"/>
  <c r="AR830" i="6"/>
  <c r="AG830" i="6"/>
  <c r="R617" i="6"/>
  <c r="AN617" i="6"/>
  <c r="AL618" i="6"/>
  <c r="AA618" i="6"/>
  <c r="R621" i="6"/>
  <c r="AC621" i="6"/>
  <c r="AN621" i="6"/>
  <c r="Z626" i="6"/>
  <c r="AK626" i="6"/>
  <c r="AH649" i="6"/>
  <c r="AS649" i="6"/>
  <c r="Z650" i="6"/>
  <c r="AK650" i="6"/>
  <c r="AD652" i="6"/>
  <c r="S652" i="6"/>
  <c r="AO652" i="6"/>
  <c r="X655" i="6"/>
  <c r="AT655" i="6"/>
  <c r="R659" i="6"/>
  <c r="AC659" i="6"/>
  <c r="P661" i="6"/>
  <c r="AA661" i="6"/>
  <c r="U670" i="6"/>
  <c r="AF670" i="6"/>
  <c r="AB670" i="6"/>
  <c r="AR679" i="6"/>
  <c r="AG679" i="6"/>
  <c r="T681" i="6"/>
  <c r="AP681" i="6"/>
  <c r="AE681" i="6"/>
  <c r="AB687" i="6"/>
  <c r="Q687" i="6"/>
  <c r="AM687" i="6"/>
  <c r="Z696" i="6"/>
  <c r="O696" i="6"/>
  <c r="AK696" i="6"/>
  <c r="AM714" i="6"/>
  <c r="Q714" i="6"/>
  <c r="AB714" i="6"/>
  <c r="AL775" i="6"/>
  <c r="AA775" i="6"/>
  <c r="P775" i="6"/>
  <c r="V867" i="6"/>
  <c r="AG867" i="6"/>
  <c r="AR867" i="6"/>
  <c r="Z662" i="6"/>
  <c r="O662" i="6"/>
  <c r="T665" i="6"/>
  <c r="AP665" i="6"/>
  <c r="AE665" i="6"/>
  <c r="AO666" i="6"/>
  <c r="AD666" i="6"/>
  <c r="T669" i="6"/>
  <c r="AP669" i="6"/>
  <c r="AE669" i="6"/>
  <c r="W671" i="6"/>
  <c r="AH671" i="6"/>
  <c r="X673" i="6"/>
  <c r="S674" i="6"/>
  <c r="AO674" i="6"/>
  <c r="S686" i="6"/>
  <c r="AD686" i="6"/>
  <c r="AO686" i="6"/>
  <c r="N688" i="6"/>
  <c r="AU688" i="6" s="1"/>
  <c r="Y688" i="6"/>
  <c r="BF688" i="6" s="1"/>
  <c r="AJ688" i="6"/>
  <c r="AF692" i="6"/>
  <c r="U692" i="6"/>
  <c r="T694" i="6"/>
  <c r="AE694" i="6"/>
  <c r="AL696" i="6"/>
  <c r="AA696" i="6"/>
  <c r="AC714" i="6"/>
  <c r="AN714" i="6"/>
  <c r="R714" i="6"/>
  <c r="AI718" i="6"/>
  <c r="X718" i="6"/>
  <c r="AT718" i="6"/>
  <c r="AG754" i="6"/>
  <c r="AR754" i="6"/>
  <c r="V754" i="6"/>
  <c r="AM785" i="6"/>
  <c r="Q785" i="6"/>
  <c r="AB785" i="6"/>
  <c r="S603" i="6"/>
  <c r="AO603" i="6"/>
  <c r="AI604" i="6"/>
  <c r="AT604" i="6"/>
  <c r="AP612" i="6"/>
  <c r="T612" i="6"/>
  <c r="AR616" i="6"/>
  <c r="V616" i="6"/>
  <c r="AC617" i="6"/>
  <c r="R622" i="6"/>
  <c r="AC622" i="6"/>
  <c r="AL623" i="6"/>
  <c r="P623" i="6"/>
  <c r="AA623" i="6"/>
  <c r="AM627" i="6"/>
  <c r="AB627" i="6"/>
  <c r="AL628" i="6"/>
  <c r="P628" i="6"/>
  <c r="T635" i="6"/>
  <c r="AE635" i="6"/>
  <c r="AM642" i="6"/>
  <c r="Q642" i="6"/>
  <c r="AK647" i="6"/>
  <c r="O647" i="6"/>
  <c r="P651" i="6"/>
  <c r="AA651" i="6"/>
  <c r="U652" i="6"/>
  <c r="AQ652" i="6"/>
  <c r="AJ655" i="6"/>
  <c r="Y655" i="6"/>
  <c r="BF655" i="6" s="1"/>
  <c r="AD668" i="6"/>
  <c r="S668" i="6"/>
  <c r="AF669" i="6"/>
  <c r="U669" i="6"/>
  <c r="AI671" i="6"/>
  <c r="AT671" i="6"/>
  <c r="AS672" i="6"/>
  <c r="T674" i="6"/>
  <c r="AE674" i="6"/>
  <c r="AD674" i="6"/>
  <c r="AD676" i="6"/>
  <c r="AO676" i="6"/>
  <c r="S676" i="6"/>
  <c r="AE686" i="6"/>
  <c r="AP686" i="6"/>
  <c r="T686" i="6"/>
  <c r="Z688" i="6"/>
  <c r="O688" i="6"/>
  <c r="V692" i="6"/>
  <c r="AG692" i="6"/>
  <c r="AR692" i="6"/>
  <c r="S704" i="6"/>
  <c r="AD704" i="6"/>
  <c r="AO714" i="6"/>
  <c r="AD714" i="6"/>
  <c r="S714" i="6"/>
  <c r="X715" i="6"/>
  <c r="AI715" i="6"/>
  <c r="AT715" i="6"/>
  <c r="AB719" i="6"/>
  <c r="Q719" i="6"/>
  <c r="T741" i="6"/>
  <c r="AE741" i="6"/>
  <c r="AP741" i="6"/>
  <c r="AS754" i="6"/>
  <c r="W754" i="6"/>
  <c r="AH754" i="6"/>
  <c r="AR771" i="6"/>
  <c r="AG771" i="6"/>
  <c r="V771" i="6"/>
  <c r="T658" i="6"/>
  <c r="AE658" i="6"/>
  <c r="Q662" i="6"/>
  <c r="AB662" i="6"/>
  <c r="AB664" i="6"/>
  <c r="AM664" i="6"/>
  <c r="Q664" i="6"/>
  <c r="AR665" i="6"/>
  <c r="AG665" i="6"/>
  <c r="V665" i="6"/>
  <c r="T668" i="6"/>
  <c r="AE668" i="6"/>
  <c r="AP668" i="6"/>
  <c r="T673" i="6"/>
  <c r="AP673" i="6"/>
  <c r="AE673" i="6"/>
  <c r="AT673" i="6"/>
  <c r="AQ674" i="6"/>
  <c r="AF674" i="6"/>
  <c r="U674" i="6"/>
  <c r="AP676" i="6"/>
  <c r="T676" i="6"/>
  <c r="AE676" i="6"/>
  <c r="AJ689" i="6"/>
  <c r="N689" i="6"/>
  <c r="AU689" i="6" s="1"/>
  <c r="Y689" i="6"/>
  <c r="BF689" i="6" s="1"/>
  <c r="AS692" i="6"/>
  <c r="AH692" i="6"/>
  <c r="W692" i="6"/>
  <c r="AC719" i="6"/>
  <c r="AN719" i="6"/>
  <c r="R719" i="6"/>
  <c r="N728" i="6"/>
  <c r="AU728" i="6" s="1"/>
  <c r="Y728" i="6"/>
  <c r="BF728" i="6" s="1"/>
  <c r="AJ728" i="6"/>
  <c r="AL761" i="6"/>
  <c r="AA761" i="6"/>
  <c r="Q846" i="6"/>
  <c r="AM846" i="6"/>
  <c r="AB846" i="6"/>
  <c r="X874" i="6"/>
  <c r="AI874" i="6"/>
  <c r="AT874" i="6"/>
  <c r="N782" i="6"/>
  <c r="AU782" i="6" s="1"/>
  <c r="Y782" i="6"/>
  <c r="BF782" i="6" s="1"/>
  <c r="AN922" i="6"/>
  <c r="AC922" i="6"/>
  <c r="R922" i="6"/>
  <c r="N690" i="6"/>
  <c r="AU690" i="6" s="1"/>
  <c r="Y690" i="6"/>
  <c r="BF690" i="6" s="1"/>
  <c r="AJ690" i="6"/>
  <c r="AF720" i="6"/>
  <c r="AQ720" i="6"/>
  <c r="U720" i="6"/>
  <c r="AH735" i="6"/>
  <c r="AS735" i="6"/>
  <c r="W735" i="6"/>
  <c r="AL780" i="6"/>
  <c r="AA780" i="6"/>
  <c r="P780" i="6"/>
  <c r="N788" i="6"/>
  <c r="AU788" i="6" s="1"/>
  <c r="AJ788" i="6"/>
  <c r="Y788" i="6"/>
  <c r="BF788" i="6" s="1"/>
  <c r="Q858" i="6"/>
  <c r="AM858" i="6"/>
  <c r="AB858" i="6"/>
  <c r="N762" i="6"/>
  <c r="AU762" i="6" s="1"/>
  <c r="Y762" i="6"/>
  <c r="BF762" i="6" s="1"/>
  <c r="Q768" i="6"/>
  <c r="AB768" i="6"/>
  <c r="AM768" i="6"/>
  <c r="AK877" i="6"/>
  <c r="O877" i="6"/>
  <c r="Z877" i="6"/>
  <c r="P912" i="6"/>
  <c r="AA912" i="6"/>
  <c r="AL912" i="6"/>
  <c r="W779" i="6"/>
  <c r="AH779" i="6"/>
  <c r="AS779" i="6"/>
  <c r="AL762" i="6"/>
  <c r="AA762" i="6"/>
  <c r="AP770" i="6"/>
  <c r="AE770" i="6"/>
  <c r="T770" i="6"/>
  <c r="AT895" i="6"/>
  <c r="X895" i="6"/>
  <c r="AI895" i="6"/>
  <c r="AL899" i="6"/>
  <c r="P899" i="6"/>
  <c r="AA899" i="6"/>
  <c r="AM681" i="6"/>
  <c r="Q681" i="6"/>
  <c r="AS683" i="6"/>
  <c r="O691" i="6"/>
  <c r="AK691" i="6"/>
  <c r="Z691" i="6"/>
  <c r="P693" i="6"/>
  <c r="AA693" i="6"/>
  <c r="V698" i="6"/>
  <c r="AR698" i="6"/>
  <c r="AB703" i="6"/>
  <c r="Q703" i="6"/>
  <c r="U706" i="6"/>
  <c r="AQ706" i="6"/>
  <c r="AS707" i="6"/>
  <c r="W707" i="6"/>
  <c r="AJ709" i="6"/>
  <c r="N709" i="6"/>
  <c r="AU709" i="6" s="1"/>
  <c r="AF716" i="6"/>
  <c r="AQ716" i="6"/>
  <c r="U716" i="6"/>
  <c r="AI717" i="6"/>
  <c r="X717" i="6"/>
  <c r="AT717" i="6"/>
  <c r="AA719" i="6"/>
  <c r="P719" i="6"/>
  <c r="AL719" i="6"/>
  <c r="AD730" i="6"/>
  <c r="N738" i="6"/>
  <c r="AU738" i="6" s="1"/>
  <c r="AJ738" i="6"/>
  <c r="Y738" i="6"/>
  <c r="BF738" i="6" s="1"/>
  <c r="AT742" i="6"/>
  <c r="AI742" i="6"/>
  <c r="AO764" i="6"/>
  <c r="S764" i="6"/>
  <c r="AS765" i="6"/>
  <c r="AR777" i="6"/>
  <c r="V777" i="6"/>
  <c r="AG777" i="6"/>
  <c r="Z784" i="6"/>
  <c r="AK784" i="6"/>
  <c r="O784" i="6"/>
  <c r="AO825" i="6"/>
  <c r="S825" i="6"/>
  <c r="AD825" i="6"/>
  <c r="AI857" i="6"/>
  <c r="X857" i="6"/>
  <c r="AT857" i="6"/>
  <c r="AD882" i="6"/>
  <c r="AO882" i="6"/>
  <c r="S882" i="6"/>
  <c r="AT907" i="6"/>
  <c r="X907" i="6"/>
  <c r="AI907" i="6"/>
  <c r="AN737" i="6"/>
  <c r="R737" i="6"/>
  <c r="AC737" i="6"/>
  <c r="N741" i="6"/>
  <c r="AU741" i="6" s="1"/>
  <c r="Y741" i="6"/>
  <c r="BF741" i="6" s="1"/>
  <c r="AJ741" i="6"/>
  <c r="AT747" i="6"/>
  <c r="X747" i="6"/>
  <c r="AI747" i="6"/>
  <c r="AM761" i="6"/>
  <c r="AB761" i="6"/>
  <c r="Q761" i="6"/>
  <c r="AT778" i="6"/>
  <c r="X778" i="6"/>
  <c r="AK789" i="6"/>
  <c r="O789" i="6"/>
  <c r="Z789" i="6"/>
  <c r="AM791" i="6"/>
  <c r="AB791" i="6"/>
  <c r="Q791" i="6"/>
  <c r="AO792" i="6"/>
  <c r="AD792" i="6"/>
  <c r="S792" i="6"/>
  <c r="O798" i="6"/>
  <c r="Z798" i="6"/>
  <c r="AN801" i="6"/>
  <c r="R801" i="6"/>
  <c r="AC801" i="6"/>
  <c r="Q814" i="6"/>
  <c r="AB814" i="6"/>
  <c r="AQ821" i="6"/>
  <c r="U821" i="6"/>
  <c r="AF821" i="6"/>
  <c r="AS842" i="6"/>
  <c r="W842" i="6"/>
  <c r="AH842" i="6"/>
  <c r="AH699" i="6"/>
  <c r="AS699" i="6"/>
  <c r="W699" i="6"/>
  <c r="V700" i="6"/>
  <c r="AG700" i="6"/>
  <c r="AR700" i="6"/>
  <c r="AT706" i="6"/>
  <c r="X706" i="6"/>
  <c r="AI706" i="6"/>
  <c r="X716" i="6"/>
  <c r="AT716" i="6"/>
  <c r="Q721" i="6"/>
  <c r="AM721" i="6"/>
  <c r="AL727" i="6"/>
  <c r="AR729" i="6"/>
  <c r="V729" i="6"/>
  <c r="AL731" i="6"/>
  <c r="P731" i="6"/>
  <c r="AA735" i="6"/>
  <c r="AL735" i="6"/>
  <c r="P735" i="6"/>
  <c r="S744" i="6"/>
  <c r="AD744" i="6"/>
  <c r="AO744" i="6"/>
  <c r="N752" i="6"/>
  <c r="AU752" i="6" s="1"/>
  <c r="AJ752" i="6"/>
  <c r="Y752" i="6"/>
  <c r="BF752" i="6" s="1"/>
  <c r="AF755" i="6"/>
  <c r="U755" i="6"/>
  <c r="AQ755" i="6"/>
  <c r="AN791" i="6"/>
  <c r="AC791" i="6"/>
  <c r="R791" i="6"/>
  <c r="AC814" i="6"/>
  <c r="R814" i="6"/>
  <c r="AN814" i="6"/>
  <c r="AM814" i="6"/>
  <c r="AB859" i="6"/>
  <c r="Q859" i="6"/>
  <c r="AM859" i="6"/>
  <c r="T653" i="6"/>
  <c r="AP653" i="6"/>
  <c r="AE653" i="6"/>
  <c r="AM658" i="6"/>
  <c r="Q658" i="6"/>
  <c r="AB658" i="6"/>
  <c r="AL664" i="6"/>
  <c r="AA664" i="6"/>
  <c r="P664" i="6"/>
  <c r="AL666" i="6"/>
  <c r="AA666" i="6"/>
  <c r="P666" i="6"/>
  <c r="AG668" i="6"/>
  <c r="AR668" i="6"/>
  <c r="V668" i="6"/>
  <c r="AR669" i="6"/>
  <c r="V669" i="6"/>
  <c r="AG669" i="6"/>
  <c r="Q675" i="6"/>
  <c r="AM675" i="6"/>
  <c r="AC677" i="6"/>
  <c r="R677" i="6"/>
  <c r="AN677" i="6"/>
  <c r="AF681" i="6"/>
  <c r="AQ681" i="6"/>
  <c r="U681" i="6"/>
  <c r="AR683" i="6"/>
  <c r="V683" i="6"/>
  <c r="AG683" i="6"/>
  <c r="AF684" i="6"/>
  <c r="U684" i="6"/>
  <c r="N698" i="6"/>
  <c r="AU698" i="6" s="1"/>
  <c r="Y698" i="6"/>
  <c r="BF698" i="6" s="1"/>
  <c r="AJ698" i="6"/>
  <c r="X699" i="6"/>
  <c r="AI699" i="6"/>
  <c r="AS700" i="6"/>
  <c r="AH700" i="6"/>
  <c r="AL701" i="6"/>
  <c r="O707" i="6"/>
  <c r="Z707" i="6"/>
  <c r="AK707" i="6"/>
  <c r="O708" i="6"/>
  <c r="S710" i="6"/>
  <c r="AD710" i="6"/>
  <c r="AO710" i="6"/>
  <c r="AS711" i="6"/>
  <c r="W711" i="6"/>
  <c r="AC721" i="6"/>
  <c r="R721" i="6"/>
  <c r="V722" i="6"/>
  <c r="AG722" i="6"/>
  <c r="AR722" i="6"/>
  <c r="AL723" i="6"/>
  <c r="P723" i="6"/>
  <c r="AA723" i="6"/>
  <c r="AJ725" i="6"/>
  <c r="AT726" i="6"/>
  <c r="X726" i="6"/>
  <c r="AB727" i="6"/>
  <c r="Q727" i="6"/>
  <c r="AM727" i="6"/>
  <c r="AF730" i="6"/>
  <c r="AQ730" i="6"/>
  <c r="U730" i="6"/>
  <c r="AB731" i="6"/>
  <c r="Q731" i="6"/>
  <c r="AE732" i="6"/>
  <c r="AP732" i="6"/>
  <c r="T732" i="6"/>
  <c r="O734" i="6"/>
  <c r="AB735" i="6"/>
  <c r="Q735" i="6"/>
  <c r="T737" i="6"/>
  <c r="AE737" i="6"/>
  <c r="O739" i="6"/>
  <c r="Z739" i="6"/>
  <c r="Q739" i="6"/>
  <c r="AK739" i="6"/>
  <c r="AA741" i="6"/>
  <c r="AL741" i="6"/>
  <c r="P741" i="6"/>
  <c r="O743" i="6"/>
  <c r="Z743" i="6"/>
  <c r="AK743" i="6"/>
  <c r="AR746" i="6"/>
  <c r="V746" i="6"/>
  <c r="AG746" i="6"/>
  <c r="Y747" i="6"/>
  <c r="BF747" i="6" s="1"/>
  <c r="AJ747" i="6"/>
  <c r="N747" i="6"/>
  <c r="AU747" i="6" s="1"/>
  <c r="P747" i="6"/>
  <c r="AL747" i="6"/>
  <c r="AQ750" i="6"/>
  <c r="U750" i="6"/>
  <c r="AF750" i="6"/>
  <c r="AR755" i="6"/>
  <c r="AG755" i="6"/>
  <c r="V755" i="6"/>
  <c r="T756" i="6"/>
  <c r="AP756" i="6"/>
  <c r="AE756" i="6"/>
  <c r="AF757" i="6"/>
  <c r="AQ757" i="6"/>
  <c r="U757" i="6"/>
  <c r="AE766" i="6"/>
  <c r="T766" i="6"/>
  <c r="AP766" i="6"/>
  <c r="AD791" i="6"/>
  <c r="AO791" i="6"/>
  <c r="S791" i="6"/>
  <c r="W793" i="6"/>
  <c r="AS793" i="6"/>
  <c r="AH793" i="6"/>
  <c r="P809" i="6"/>
  <c r="AA809" i="6"/>
  <c r="AL809" i="6"/>
  <c r="W811" i="6"/>
  <c r="AS811" i="6"/>
  <c r="AH811" i="6"/>
  <c r="AL829" i="6"/>
  <c r="AA829" i="6"/>
  <c r="P829" i="6"/>
  <c r="AF886" i="6"/>
  <c r="AQ886" i="6"/>
  <c r="U886" i="6"/>
  <c r="AB917" i="6"/>
  <c r="AM917" i="6"/>
  <c r="Q917" i="6"/>
  <c r="P948" i="6"/>
  <c r="AL948" i="6"/>
  <c r="AA948" i="6"/>
  <c r="AG970" i="6"/>
  <c r="V970" i="6"/>
  <c r="AR970" i="6"/>
  <c r="N680" i="6"/>
  <c r="AU680" i="6" s="1"/>
  <c r="AJ680" i="6"/>
  <c r="Y680" i="6"/>
  <c r="BF680" i="6" s="1"/>
  <c r="AR681" i="6"/>
  <c r="V681" i="6"/>
  <c r="AG681" i="6"/>
  <c r="V684" i="6"/>
  <c r="AG684" i="6"/>
  <c r="AR684" i="6"/>
  <c r="V690" i="6"/>
  <c r="AR690" i="6"/>
  <c r="Z698" i="6"/>
  <c r="AK698" i="6"/>
  <c r="N708" i="6"/>
  <c r="AU708" i="6" s="1"/>
  <c r="AJ708" i="6"/>
  <c r="Y708" i="6"/>
  <c r="BF708" i="6" s="1"/>
  <c r="T710" i="6"/>
  <c r="AP710" i="6"/>
  <c r="AE710" i="6"/>
  <c r="N716" i="6"/>
  <c r="AU716" i="6" s="1"/>
  <c r="AJ716" i="6"/>
  <c r="Y716" i="6"/>
  <c r="BF716" i="6" s="1"/>
  <c r="AF719" i="6"/>
  <c r="AQ719" i="6"/>
  <c r="AB721" i="6"/>
  <c r="AB723" i="6"/>
  <c r="Q723" i="6"/>
  <c r="AE728" i="6"/>
  <c r="AP728" i="6"/>
  <c r="T728" i="6"/>
  <c r="N733" i="6"/>
  <c r="AU733" i="6" s="1"/>
  <c r="Y733" i="6"/>
  <c r="BF733" i="6" s="1"/>
  <c r="AK734" i="6"/>
  <c r="AF737" i="6"/>
  <c r="AQ737" i="6"/>
  <c r="U737" i="6"/>
  <c r="AL739" i="6"/>
  <c r="AM745" i="6"/>
  <c r="AB745" i="6"/>
  <c r="Q745" i="6"/>
  <c r="W746" i="6"/>
  <c r="AS746" i="6"/>
  <c r="AH746" i="6"/>
  <c r="N748" i="6"/>
  <c r="AU748" i="6" s="1"/>
  <c r="AJ748" i="6"/>
  <c r="Y748" i="6"/>
  <c r="BF748" i="6" s="1"/>
  <c r="AR765" i="6"/>
  <c r="V765" i="6"/>
  <c r="AG765" i="6"/>
  <c r="Y795" i="6"/>
  <c r="BF795" i="6" s="1"/>
  <c r="N795" i="6"/>
  <c r="AU795" i="6" s="1"/>
  <c r="AJ795" i="6"/>
  <c r="W835" i="6"/>
  <c r="AH835" i="6"/>
  <c r="AS835" i="6"/>
  <c r="AO859" i="6"/>
  <c r="AD859" i="6"/>
  <c r="S859" i="6"/>
  <c r="V915" i="6"/>
  <c r="AR915" i="6"/>
  <c r="AK1006" i="6"/>
  <c r="O1006" i="6"/>
  <c r="Z1006" i="6"/>
  <c r="AH681" i="6"/>
  <c r="W681" i="6"/>
  <c r="N682" i="6"/>
  <c r="AU682" i="6" s="1"/>
  <c r="Y682" i="6"/>
  <c r="BF682" i="6" s="1"/>
  <c r="X683" i="6"/>
  <c r="AI683" i="6"/>
  <c r="AS684" i="6"/>
  <c r="W684" i="6"/>
  <c r="AH684" i="6"/>
  <c r="AL686" i="6"/>
  <c r="P686" i="6"/>
  <c r="AS696" i="6"/>
  <c r="W696" i="6"/>
  <c r="AH696" i="6"/>
  <c r="AT708" i="6"/>
  <c r="AR713" i="6"/>
  <c r="V713" i="6"/>
  <c r="AG713" i="6"/>
  <c r="AG729" i="6"/>
  <c r="AL736" i="6"/>
  <c r="P736" i="6"/>
  <c r="AA736" i="6"/>
  <c r="AM739" i="6"/>
  <c r="T740" i="6"/>
  <c r="AE740" i="6"/>
  <c r="R741" i="6"/>
  <c r="AC741" i="6"/>
  <c r="Z748" i="6"/>
  <c r="O748" i="6"/>
  <c r="AK748" i="6"/>
  <c r="W757" i="6"/>
  <c r="AH757" i="6"/>
  <c r="AS757" i="6"/>
  <c r="AR759" i="6"/>
  <c r="AG759" i="6"/>
  <c r="V759" i="6"/>
  <c r="AS762" i="6"/>
  <c r="W762" i="6"/>
  <c r="AH762" i="6"/>
  <c r="Z794" i="6"/>
  <c r="O794" i="6"/>
  <c r="AK794" i="6"/>
  <c r="AJ799" i="6"/>
  <c r="N799" i="6"/>
  <c r="AU799" i="6" s="1"/>
  <c r="Y799" i="6"/>
  <c r="BF799" i="6" s="1"/>
  <c r="AO820" i="6"/>
  <c r="S820" i="6"/>
  <c r="AD820" i="6"/>
  <c r="AO822" i="6"/>
  <c r="S822" i="6"/>
  <c r="AD822" i="6"/>
  <c r="Z828" i="6"/>
  <c r="O828" i="6"/>
  <c r="AJ855" i="6"/>
  <c r="N855" i="6"/>
  <c r="AU855" i="6" s="1"/>
  <c r="Y855" i="6"/>
  <c r="BF855" i="6" s="1"/>
  <c r="X930" i="6"/>
  <c r="AT930" i="6"/>
  <c r="AI930" i="6"/>
  <c r="X696" i="6"/>
  <c r="AT696" i="6"/>
  <c r="O699" i="6"/>
  <c r="AK699" i="6"/>
  <c r="AC702" i="6"/>
  <c r="R702" i="6"/>
  <c r="AN702" i="6"/>
  <c r="AF709" i="6"/>
  <c r="U709" i="6"/>
  <c r="AG710" i="6"/>
  <c r="AR710" i="6"/>
  <c r="V710" i="6"/>
  <c r="AC712" i="6"/>
  <c r="AN712" i="6"/>
  <c r="R712" i="6"/>
  <c r="AH713" i="6"/>
  <c r="AS713" i="6"/>
  <c r="W713" i="6"/>
  <c r="Z714" i="6"/>
  <c r="O714" i="6"/>
  <c r="AK714" i="6"/>
  <c r="Z720" i="6"/>
  <c r="O720" i="6"/>
  <c r="AK720" i="6"/>
  <c r="T731" i="6"/>
  <c r="AP731" i="6"/>
  <c r="AE731" i="6"/>
  <c r="P733" i="6"/>
  <c r="AA733" i="6"/>
  <c r="AL734" i="6"/>
  <c r="P734" i="6"/>
  <c r="AA734" i="6"/>
  <c r="Y763" i="6"/>
  <c r="BF763" i="6" s="1"/>
  <c r="AJ763" i="6"/>
  <c r="N763" i="6"/>
  <c r="AU763" i="6" s="1"/>
  <c r="P769" i="6"/>
  <c r="AA769" i="6"/>
  <c r="AF771" i="6"/>
  <c r="U771" i="6"/>
  <c r="AQ771" i="6"/>
  <c r="Z797" i="6"/>
  <c r="AK797" i="6"/>
  <c r="O797" i="6"/>
  <c r="N808" i="6"/>
  <c r="AU808" i="6" s="1"/>
  <c r="Y808" i="6"/>
  <c r="BF808" i="6" s="1"/>
  <c r="AJ808" i="6"/>
  <c r="X928" i="6"/>
  <c r="AI928" i="6"/>
  <c r="AT928" i="6"/>
  <c r="AO756" i="6"/>
  <c r="S756" i="6"/>
  <c r="Z761" i="6"/>
  <c r="O761" i="6"/>
  <c r="AK761" i="6"/>
  <c r="Z769" i="6"/>
  <c r="O769" i="6"/>
  <c r="AK769" i="6"/>
  <c r="AS778" i="6"/>
  <c r="W778" i="6"/>
  <c r="AH778" i="6"/>
  <c r="AT779" i="6"/>
  <c r="AI779" i="6"/>
  <c r="X779" i="6"/>
  <c r="AL782" i="6"/>
  <c r="AA782" i="6"/>
  <c r="AP791" i="6"/>
  <c r="AE791" i="6"/>
  <c r="AI793" i="6"/>
  <c r="X793" i="6"/>
  <c r="AT793" i="6"/>
  <c r="Z834" i="6"/>
  <c r="AK834" i="6"/>
  <c r="O834" i="6"/>
  <c r="AG862" i="6"/>
  <c r="AR862" i="6"/>
  <c r="V862" i="6"/>
  <c r="AB882" i="6"/>
  <c r="AM882" i="6"/>
  <c r="Q882" i="6"/>
  <c r="AB896" i="6"/>
  <c r="AM896" i="6"/>
  <c r="Q896" i="6"/>
  <c r="V942" i="6"/>
  <c r="AG942" i="6"/>
  <c r="AR942" i="6"/>
  <c r="N794" i="6"/>
  <c r="AU794" i="6" s="1"/>
  <c r="Y794" i="6"/>
  <c r="BF794" i="6" s="1"/>
  <c r="AJ794" i="6"/>
  <c r="U795" i="6"/>
  <c r="AQ795" i="6"/>
  <c r="AF795" i="6"/>
  <c r="AC820" i="6"/>
  <c r="AN820" i="6"/>
  <c r="R820" i="6"/>
  <c r="AJ828" i="6"/>
  <c r="Y828" i="6"/>
  <c r="BF828" i="6" s="1"/>
  <c r="T852" i="6"/>
  <c r="AP852" i="6"/>
  <c r="AE852" i="6"/>
  <c r="AC859" i="6"/>
  <c r="R859" i="6"/>
  <c r="AN859" i="6"/>
  <c r="AB868" i="6"/>
  <c r="AM868" i="6"/>
  <c r="Q868" i="6"/>
  <c r="N907" i="6"/>
  <c r="AU907" i="6" s="1"/>
  <c r="Y907" i="6"/>
  <c r="BF907" i="6" s="1"/>
  <c r="P910" i="6"/>
  <c r="AL910" i="6"/>
  <c r="AA910" i="6"/>
  <c r="AB912" i="6"/>
  <c r="Q912" i="6"/>
  <c r="AM912" i="6"/>
  <c r="AR719" i="6"/>
  <c r="AG719" i="6"/>
  <c r="AO722" i="6"/>
  <c r="AD722" i="6"/>
  <c r="S722" i="6"/>
  <c r="AN727" i="6"/>
  <c r="AC727" i="6"/>
  <c r="S728" i="6"/>
  <c r="AO728" i="6"/>
  <c r="N732" i="6"/>
  <c r="AU732" i="6" s="1"/>
  <c r="AJ732" i="6"/>
  <c r="AP744" i="6"/>
  <c r="T744" i="6"/>
  <c r="AE744" i="6"/>
  <c r="AL748" i="6"/>
  <c r="AA748" i="6"/>
  <c r="AP750" i="6"/>
  <c r="T750" i="6"/>
  <c r="AE750" i="6"/>
  <c r="AR757" i="6"/>
  <c r="V757" i="6"/>
  <c r="AG757" i="6"/>
  <c r="AA763" i="6"/>
  <c r="AL763" i="6"/>
  <c r="W772" i="6"/>
  <c r="AH772" i="6"/>
  <c r="Z788" i="6"/>
  <c r="AK788" i="6"/>
  <c r="O788" i="6"/>
  <c r="AJ810" i="6"/>
  <c r="N810" i="6"/>
  <c r="AU810" i="6" s="1"/>
  <c r="Y810" i="6"/>
  <c r="BF810" i="6" s="1"/>
  <c r="Q816" i="6"/>
  <c r="AM816" i="6"/>
  <c r="AB816" i="6"/>
  <c r="Z819" i="6"/>
  <c r="AK819" i="6"/>
  <c r="O819" i="6"/>
  <c r="AE823" i="6"/>
  <c r="AP823" i="6"/>
  <c r="T823" i="6"/>
  <c r="AR894" i="6"/>
  <c r="AG894" i="6"/>
  <c r="V894" i="6"/>
  <c r="AE923" i="6"/>
  <c r="T923" i="6"/>
  <c r="AP923" i="6"/>
  <c r="AF769" i="6"/>
  <c r="AQ769" i="6"/>
  <c r="U769" i="6"/>
  <c r="R770" i="6"/>
  <c r="AC770" i="6"/>
  <c r="AN770" i="6"/>
  <c r="X772" i="6"/>
  <c r="AI772" i="6"/>
  <c r="Z773" i="6"/>
  <c r="AK773" i="6"/>
  <c r="O773" i="6"/>
  <c r="AQ800" i="6"/>
  <c r="U800" i="6"/>
  <c r="AF800" i="6"/>
  <c r="Z810" i="6"/>
  <c r="AK810" i="6"/>
  <c r="O810" i="6"/>
  <c r="AS812" i="6"/>
  <c r="AH812" i="6"/>
  <c r="W812" i="6"/>
  <c r="Q813" i="6"/>
  <c r="AB813" i="6"/>
  <c r="AL819" i="6"/>
  <c r="AA819" i="6"/>
  <c r="P819" i="6"/>
  <c r="W821" i="6"/>
  <c r="AH821" i="6"/>
  <c r="AS821" i="6"/>
  <c r="O827" i="6"/>
  <c r="AK827" i="6"/>
  <c r="Z827" i="6"/>
  <c r="Z831" i="6"/>
  <c r="O831" i="6"/>
  <c r="AK831" i="6"/>
  <c r="AI833" i="6"/>
  <c r="X833" i="6"/>
  <c r="AT833" i="6"/>
  <c r="U850" i="6"/>
  <c r="AQ850" i="6"/>
  <c r="P862" i="6"/>
  <c r="AL862" i="6"/>
  <c r="AA862" i="6"/>
  <c r="AG880" i="6"/>
  <c r="AR880" i="6"/>
  <c r="V880" i="6"/>
  <c r="Y884" i="6"/>
  <c r="BF884" i="6" s="1"/>
  <c r="AJ884" i="6"/>
  <c r="N884" i="6"/>
  <c r="AU884" i="6" s="1"/>
  <c r="U890" i="6"/>
  <c r="AQ890" i="6"/>
  <c r="AF890" i="6"/>
  <c r="W894" i="6"/>
  <c r="AS894" i="6"/>
  <c r="T925" i="6"/>
  <c r="AE925" i="6"/>
  <c r="AP925" i="6"/>
  <c r="Z736" i="6"/>
  <c r="O736" i="6"/>
  <c r="Z741" i="6"/>
  <c r="O741" i="6"/>
  <c r="AK741" i="6"/>
  <c r="AH742" i="6"/>
  <c r="W742" i="6"/>
  <c r="AS742" i="6"/>
  <c r="AR750" i="6"/>
  <c r="V750" i="6"/>
  <c r="T758" i="6"/>
  <c r="AE758" i="6"/>
  <c r="N760" i="6"/>
  <c r="AU760" i="6" s="1"/>
  <c r="AJ760" i="6"/>
  <c r="Y760" i="6"/>
  <c r="BF760" i="6" s="1"/>
  <c r="AD770" i="6"/>
  <c r="AO770" i="6"/>
  <c r="S770" i="6"/>
  <c r="AL773" i="6"/>
  <c r="P773" i="6"/>
  <c r="AA773" i="6"/>
  <c r="AR783" i="6"/>
  <c r="AG783" i="6"/>
  <c r="V783" i="6"/>
  <c r="Z791" i="6"/>
  <c r="O791" i="6"/>
  <c r="AK791" i="6"/>
  <c r="T791" i="6"/>
  <c r="AB819" i="6"/>
  <c r="AM819" i="6"/>
  <c r="Q819" i="6"/>
  <c r="AA827" i="6"/>
  <c r="P827" i="6"/>
  <c r="O849" i="6"/>
  <c r="AK849" i="6"/>
  <c r="Z849" i="6"/>
  <c r="Z967" i="6"/>
  <c r="O967" i="6"/>
  <c r="AK967" i="6"/>
  <c r="AL983" i="6"/>
  <c r="P983" i="6"/>
  <c r="AA983" i="6"/>
  <c r="AA449" i="6"/>
  <c r="AG456" i="6"/>
  <c r="AA473" i="6"/>
  <c r="AG480" i="6"/>
  <c r="AA497" i="6"/>
  <c r="AG504" i="6"/>
  <c r="U517" i="6"/>
  <c r="U529" i="6"/>
  <c r="U541" i="6"/>
  <c r="U553" i="6"/>
  <c r="U565" i="6"/>
  <c r="U577" i="6"/>
  <c r="O582" i="6"/>
  <c r="U589" i="6"/>
  <c r="T592" i="6"/>
  <c r="R594" i="6"/>
  <c r="S596" i="6"/>
  <c r="Q600" i="6"/>
  <c r="N604" i="6"/>
  <c r="AU604" i="6" s="1"/>
  <c r="N608" i="6"/>
  <c r="AU608" i="6" s="1"/>
  <c r="U611" i="6"/>
  <c r="Z612" i="6"/>
  <c r="O612" i="6"/>
  <c r="AB615" i="6"/>
  <c r="AM615" i="6"/>
  <c r="T621" i="6"/>
  <c r="AE621" i="6"/>
  <c r="AF622" i="6"/>
  <c r="AQ622" i="6"/>
  <c r="AR622" i="6"/>
  <c r="AI629" i="6"/>
  <c r="X629" i="6"/>
  <c r="AS631" i="6"/>
  <c r="AL632" i="6"/>
  <c r="AA632" i="6"/>
  <c r="P632" i="6"/>
  <c r="X635" i="6"/>
  <c r="AI635" i="6"/>
  <c r="U636" i="6"/>
  <c r="AR637" i="6"/>
  <c r="V637" i="6"/>
  <c r="O640" i="6"/>
  <c r="W643" i="6"/>
  <c r="AH643" i="6"/>
  <c r="N644" i="6"/>
  <c r="AU644" i="6" s="1"/>
  <c r="Y644" i="6"/>
  <c r="BF644" i="6" s="1"/>
  <c r="O646" i="6"/>
  <c r="AR647" i="6"/>
  <c r="V647" i="6"/>
  <c r="AG647" i="6"/>
  <c r="AT654" i="6"/>
  <c r="AI654" i="6"/>
  <c r="P657" i="6"/>
  <c r="AL657" i="6"/>
  <c r="U658" i="6"/>
  <c r="AF658" i="6"/>
  <c r="AH661" i="6"/>
  <c r="AS661" i="6"/>
  <c r="P663" i="6"/>
  <c r="AA663" i="6"/>
  <c r="R663" i="6"/>
  <c r="AL663" i="6"/>
  <c r="W675" i="6"/>
  <c r="AH675" i="6"/>
  <c r="N678" i="6"/>
  <c r="AU678" i="6" s="1"/>
  <c r="Y678" i="6"/>
  <c r="BF678" i="6" s="1"/>
  <c r="P678" i="6"/>
  <c r="AJ678" i="6"/>
  <c r="Z680" i="6"/>
  <c r="O680" i="6"/>
  <c r="AK680" i="6"/>
  <c r="AL682" i="6"/>
  <c r="AA682" i="6"/>
  <c r="Q689" i="6"/>
  <c r="AM689" i="6"/>
  <c r="AL690" i="6"/>
  <c r="AA690" i="6"/>
  <c r="AK697" i="6"/>
  <c r="Z697" i="6"/>
  <c r="AM697" i="6"/>
  <c r="AL698" i="6"/>
  <c r="AA698" i="6"/>
  <c r="N705" i="6"/>
  <c r="AU705" i="6" s="1"/>
  <c r="O706" i="6"/>
  <c r="AF712" i="6"/>
  <c r="AQ712" i="6"/>
  <c r="V714" i="6"/>
  <c r="AG714" i="6"/>
  <c r="AL715" i="6"/>
  <c r="AA715" i="6"/>
  <c r="AM715" i="6"/>
  <c r="AL720" i="6"/>
  <c r="P720" i="6"/>
  <c r="T723" i="6"/>
  <c r="AE723" i="6"/>
  <c r="P725" i="6"/>
  <c r="AA725" i="6"/>
  <c r="AL725" i="6"/>
  <c r="Z732" i="6"/>
  <c r="O732" i="6"/>
  <c r="AO736" i="6"/>
  <c r="S736" i="6"/>
  <c r="AD736" i="6"/>
  <c r="V738" i="6"/>
  <c r="AR738" i="6"/>
  <c r="N745" i="6"/>
  <c r="AU745" i="6" s="1"/>
  <c r="AI750" i="6"/>
  <c r="AT750" i="6"/>
  <c r="X750" i="6"/>
  <c r="AQ759" i="6"/>
  <c r="N770" i="6"/>
  <c r="AU770" i="6" s="1"/>
  <c r="AJ770" i="6"/>
  <c r="P770" i="6"/>
  <c r="AC776" i="6"/>
  <c r="R776" i="6"/>
  <c r="AN776" i="6"/>
  <c r="AT780" i="6"/>
  <c r="X780" i="6"/>
  <c r="AI780" i="6"/>
  <c r="Q782" i="6"/>
  <c r="AB782" i="6"/>
  <c r="AM782" i="6"/>
  <c r="AH783" i="6"/>
  <c r="AS783" i="6"/>
  <c r="W783" i="6"/>
  <c r="U789" i="6"/>
  <c r="AF789" i="6"/>
  <c r="AQ789" i="6"/>
  <c r="AF794" i="6"/>
  <c r="AQ794" i="6"/>
  <c r="U794" i="6"/>
  <c r="AB815" i="6"/>
  <c r="AM815" i="6"/>
  <c r="Q815" i="6"/>
  <c r="AM829" i="6"/>
  <c r="AB829" i="6"/>
  <c r="Q829" i="6"/>
  <c r="X894" i="6"/>
  <c r="AT894" i="6"/>
  <c r="AT955" i="6"/>
  <c r="AI955" i="6"/>
  <c r="X955" i="6"/>
  <c r="AI978" i="6"/>
  <c r="X978" i="6"/>
  <c r="AT978" i="6"/>
  <c r="AN592" i="6"/>
  <c r="AC592" i="6"/>
  <c r="AT593" i="6"/>
  <c r="AI593" i="6"/>
  <c r="AB596" i="6"/>
  <c r="Q596" i="6"/>
  <c r="AM596" i="6"/>
  <c r="AN610" i="6"/>
  <c r="AL614" i="6"/>
  <c r="P614" i="6"/>
  <c r="AA614" i="6"/>
  <c r="T617" i="6"/>
  <c r="AE617" i="6"/>
  <c r="AF621" i="6"/>
  <c r="AQ621" i="6"/>
  <c r="AR626" i="6"/>
  <c r="W628" i="6"/>
  <c r="AH628" i="6"/>
  <c r="AT631" i="6"/>
  <c r="X631" i="6"/>
  <c r="AI631" i="6"/>
  <c r="Q632" i="6"/>
  <c r="AB632" i="6"/>
  <c r="AM632" i="6"/>
  <c r="W637" i="6"/>
  <c r="AH637" i="6"/>
  <c r="W647" i="6"/>
  <c r="AH647" i="6"/>
  <c r="W656" i="6"/>
  <c r="AH656" i="6"/>
  <c r="AM663" i="6"/>
  <c r="AL668" i="6"/>
  <c r="AA668" i="6"/>
  <c r="P668" i="6"/>
  <c r="AS670" i="6"/>
  <c r="AH670" i="6"/>
  <c r="AT674" i="6"/>
  <c r="AI674" i="6"/>
  <c r="AJ677" i="6"/>
  <c r="N677" i="6"/>
  <c r="AU677" i="6" s="1"/>
  <c r="AK679" i="6"/>
  <c r="O679" i="6"/>
  <c r="AL680" i="6"/>
  <c r="AA680" i="6"/>
  <c r="Q682" i="6"/>
  <c r="AB682" i="6"/>
  <c r="AR685" i="6"/>
  <c r="V685" i="6"/>
  <c r="AG685" i="6"/>
  <c r="AA689" i="6"/>
  <c r="AL689" i="6"/>
  <c r="R692" i="6"/>
  <c r="AN692" i="6"/>
  <c r="AR693" i="6"/>
  <c r="V693" i="6"/>
  <c r="AG693" i="6"/>
  <c r="AN695" i="6"/>
  <c r="AC695" i="6"/>
  <c r="AA697" i="6"/>
  <c r="AL697" i="6"/>
  <c r="AR701" i="6"/>
  <c r="V701" i="6"/>
  <c r="AG701" i="6"/>
  <c r="T703" i="6"/>
  <c r="AE703" i="6"/>
  <c r="AJ705" i="6"/>
  <c r="N706" i="6"/>
  <c r="AU706" i="6" s="1"/>
  <c r="Y706" i="6"/>
  <c r="BF706" i="6" s="1"/>
  <c r="AJ706" i="6"/>
  <c r="AH709" i="6"/>
  <c r="AS709" i="6"/>
  <c r="W709" i="6"/>
  <c r="AN713" i="6"/>
  <c r="R713" i="6"/>
  <c r="AL722" i="6"/>
  <c r="AA722" i="6"/>
  <c r="P722" i="6"/>
  <c r="AM725" i="6"/>
  <c r="AL726" i="6"/>
  <c r="P726" i="6"/>
  <c r="AA726" i="6"/>
  <c r="AL730" i="6"/>
  <c r="AA730" i="6"/>
  <c r="P730" i="6"/>
  <c r="W738" i="6"/>
  <c r="AS738" i="6"/>
  <c r="AF739" i="6"/>
  <c r="AQ739" i="6"/>
  <c r="T743" i="6"/>
  <c r="AP743" i="6"/>
  <c r="AN746" i="6"/>
  <c r="R746" i="6"/>
  <c r="T753" i="6"/>
  <c r="AE753" i="6"/>
  <c r="AP753" i="6"/>
  <c r="AT755" i="6"/>
  <c r="AI755" i="6"/>
  <c r="AG756" i="6"/>
  <c r="AR756" i="6"/>
  <c r="V756" i="6"/>
  <c r="AD768" i="6"/>
  <c r="S768" i="6"/>
  <c r="W775" i="6"/>
  <c r="AS775" i="6"/>
  <c r="AD797" i="6"/>
  <c r="S797" i="6"/>
  <c r="AO797" i="6"/>
  <c r="AT800" i="6"/>
  <c r="X800" i="6"/>
  <c r="Z805" i="6"/>
  <c r="AK805" i="6"/>
  <c r="X806" i="6"/>
  <c r="AT806" i="6"/>
  <c r="AI806" i="6"/>
  <c r="W807" i="6"/>
  <c r="AH807" i="6"/>
  <c r="AS807" i="6"/>
  <c r="AE826" i="6"/>
  <c r="T826" i="6"/>
  <c r="AP826" i="6"/>
  <c r="R845" i="6"/>
  <c r="AC845" i="6"/>
  <c r="AN845" i="6"/>
  <c r="S867" i="6"/>
  <c r="AO867" i="6"/>
  <c r="AD867" i="6"/>
  <c r="X876" i="6"/>
  <c r="AT876" i="6"/>
  <c r="AI876" i="6"/>
  <c r="AT595" i="6"/>
  <c r="X595" i="6"/>
  <c r="AH597" i="6"/>
  <c r="AS597" i="6"/>
  <c r="P600" i="6"/>
  <c r="AA600" i="6"/>
  <c r="V607" i="6"/>
  <c r="AG607" i="6"/>
  <c r="U620" i="6"/>
  <c r="AF620" i="6"/>
  <c r="X627" i="6"/>
  <c r="AI627" i="6"/>
  <c r="AT627" i="6"/>
  <c r="AO630" i="6"/>
  <c r="T634" i="6"/>
  <c r="AP634" i="6"/>
  <c r="AP636" i="6"/>
  <c r="AN641" i="6"/>
  <c r="AL644" i="6"/>
  <c r="AA644" i="6"/>
  <c r="AJ646" i="6"/>
  <c r="P649" i="6"/>
  <c r="AA649" i="6"/>
  <c r="AJ651" i="6"/>
  <c r="N651" i="6"/>
  <c r="AU651" i="6" s="1"/>
  <c r="AC657" i="6"/>
  <c r="AN657" i="6"/>
  <c r="AR659" i="6"/>
  <c r="V659" i="6"/>
  <c r="AG659" i="6"/>
  <c r="AN660" i="6"/>
  <c r="R660" i="6"/>
  <c r="T662" i="6"/>
  <c r="AE662" i="6"/>
  <c r="AN663" i="6"/>
  <c r="T667" i="6"/>
  <c r="AE667" i="6"/>
  <c r="AT670" i="6"/>
  <c r="AI670" i="6"/>
  <c r="AD672" i="6"/>
  <c r="W676" i="6"/>
  <c r="AS676" i="6"/>
  <c r="AH676" i="6"/>
  <c r="AH685" i="6"/>
  <c r="AS685" i="6"/>
  <c r="W685" i="6"/>
  <c r="T687" i="6"/>
  <c r="AE687" i="6"/>
  <c r="AH693" i="6"/>
  <c r="AS693" i="6"/>
  <c r="AH701" i="6"/>
  <c r="AS701" i="6"/>
  <c r="Z702" i="6"/>
  <c r="AK702" i="6"/>
  <c r="AK705" i="6"/>
  <c r="AK706" i="6"/>
  <c r="AI709" i="6"/>
  <c r="X709" i="6"/>
  <c r="AC711" i="6"/>
  <c r="AS712" i="6"/>
  <c r="W712" i="6"/>
  <c r="AH712" i="6"/>
  <c r="AF717" i="6"/>
  <c r="U717" i="6"/>
  <c r="AC720" i="6"/>
  <c r="AN720" i="6"/>
  <c r="AS721" i="6"/>
  <c r="AH721" i="6"/>
  <c r="AM722" i="6"/>
  <c r="Q722" i="6"/>
  <c r="AR723" i="6"/>
  <c r="AG723" i="6"/>
  <c r="AI724" i="6"/>
  <c r="AS727" i="6"/>
  <c r="W727" i="6"/>
  <c r="AM730" i="6"/>
  <c r="AB730" i="6"/>
  <c r="Q730" i="6"/>
  <c r="AG734" i="6"/>
  <c r="AR734" i="6"/>
  <c r="V734" i="6"/>
  <c r="X738" i="6"/>
  <c r="AI738" i="6"/>
  <c r="AT738" i="6"/>
  <c r="AH738" i="6"/>
  <c r="AQ742" i="6"/>
  <c r="AF742" i="6"/>
  <c r="U742" i="6"/>
  <c r="AJ745" i="6"/>
  <c r="AF753" i="6"/>
  <c r="AQ753" i="6"/>
  <c r="U753" i="6"/>
  <c r="W756" i="6"/>
  <c r="AH756" i="6"/>
  <c r="N764" i="6"/>
  <c r="AU764" i="6" s="1"/>
  <c r="AJ764" i="6"/>
  <c r="Y764" i="6"/>
  <c r="BF764" i="6" s="1"/>
  <c r="AE768" i="6"/>
  <c r="AP768" i="6"/>
  <c r="N780" i="6"/>
  <c r="AU780" i="6" s="1"/>
  <c r="AJ780" i="6"/>
  <c r="Y780" i="6"/>
  <c r="BF780" i="6" s="1"/>
  <c r="Y790" i="6"/>
  <c r="BF790" i="6" s="1"/>
  <c r="N790" i="6"/>
  <c r="AU790" i="6" s="1"/>
  <c r="AJ790" i="6"/>
  <c r="AT792" i="6"/>
  <c r="X792" i="6"/>
  <c r="AR802" i="6"/>
  <c r="AG802" i="6"/>
  <c r="V802" i="6"/>
  <c r="Q832" i="6"/>
  <c r="AM832" i="6"/>
  <c r="AB832" i="6"/>
  <c r="AI844" i="6"/>
  <c r="X844" i="6"/>
  <c r="AT844" i="6"/>
  <c r="AD845" i="6"/>
  <c r="S845" i="6"/>
  <c r="AO845" i="6"/>
  <c r="AG856" i="6"/>
  <c r="V856" i="6"/>
  <c r="AS595" i="6"/>
  <c r="AT599" i="6"/>
  <c r="AI599" i="6"/>
  <c r="AH603" i="6"/>
  <c r="W603" i="6"/>
  <c r="AS603" i="6"/>
  <c r="P604" i="6"/>
  <c r="AL604" i="6"/>
  <c r="AH609" i="6"/>
  <c r="W609" i="6"/>
  <c r="AN612" i="6"/>
  <c r="T613" i="6"/>
  <c r="AE613" i="6"/>
  <c r="T615" i="6"/>
  <c r="AP615" i="6"/>
  <c r="AP617" i="6"/>
  <c r="AR619" i="6"/>
  <c r="V619" i="6"/>
  <c r="AG619" i="6"/>
  <c r="AQ619" i="6"/>
  <c r="AS621" i="6"/>
  <c r="AH621" i="6"/>
  <c r="AI622" i="6"/>
  <c r="AT622" i="6"/>
  <c r="AT626" i="6"/>
  <c r="T630" i="6"/>
  <c r="AE630" i="6"/>
  <c r="AP630" i="6"/>
  <c r="N633" i="6"/>
  <c r="AU633" i="6" s="1"/>
  <c r="AJ633" i="6"/>
  <c r="AI633" i="6"/>
  <c r="AQ634" i="6"/>
  <c r="W639" i="6"/>
  <c r="AH639" i="6"/>
  <c r="AL640" i="6"/>
  <c r="AA640" i="6"/>
  <c r="T641" i="6"/>
  <c r="AP641" i="6"/>
  <c r="AE641" i="6"/>
  <c r="AB644" i="6"/>
  <c r="AM644" i="6"/>
  <c r="AK644" i="6"/>
  <c r="AL646" i="6"/>
  <c r="AA646" i="6"/>
  <c r="AK646" i="6"/>
  <c r="N648" i="6"/>
  <c r="AU648" i="6" s="1"/>
  <c r="Y648" i="6"/>
  <c r="BF648" i="6" s="1"/>
  <c r="AT658" i="6"/>
  <c r="AI658" i="6"/>
  <c r="W659" i="6"/>
  <c r="AH659" i="6"/>
  <c r="AF662" i="6"/>
  <c r="AQ662" i="6"/>
  <c r="Z664" i="6"/>
  <c r="O664" i="6"/>
  <c r="AR671" i="6"/>
  <c r="AG671" i="6"/>
  <c r="AE672" i="6"/>
  <c r="Q679" i="6"/>
  <c r="AB679" i="6"/>
  <c r="AD682" i="6"/>
  <c r="AO682" i="6"/>
  <c r="AF700" i="6"/>
  <c r="U700" i="6"/>
  <c r="AL702" i="6"/>
  <c r="P702" i="6"/>
  <c r="AT704" i="6"/>
  <c r="X704" i="6"/>
  <c r="AI704" i="6"/>
  <c r="AA705" i="6"/>
  <c r="AL705" i="6"/>
  <c r="AL706" i="6"/>
  <c r="AA706" i="6"/>
  <c r="AP708" i="6"/>
  <c r="T708" i="6"/>
  <c r="AT710" i="6"/>
  <c r="T711" i="6"/>
  <c r="AE711" i="6"/>
  <c r="AP711" i="6"/>
  <c r="AT712" i="6"/>
  <c r="AI712" i="6"/>
  <c r="AR717" i="6"/>
  <c r="V717" i="6"/>
  <c r="AE718" i="6"/>
  <c r="S720" i="6"/>
  <c r="AD720" i="6"/>
  <c r="N724" i="6"/>
  <c r="AU724" i="6" s="1"/>
  <c r="AJ724" i="6"/>
  <c r="Y724" i="6"/>
  <c r="BF724" i="6" s="1"/>
  <c r="AC730" i="6"/>
  <c r="R732" i="6"/>
  <c r="AC732" i="6"/>
  <c r="AR743" i="6"/>
  <c r="AG743" i="6"/>
  <c r="V743" i="6"/>
  <c r="AK745" i="6"/>
  <c r="X748" i="6"/>
  <c r="AT748" i="6"/>
  <c r="AI748" i="6"/>
  <c r="AD752" i="6"/>
  <c r="AO752" i="6"/>
  <c r="S752" i="6"/>
  <c r="AR753" i="6"/>
  <c r="V753" i="6"/>
  <c r="AG753" i="6"/>
  <c r="X756" i="6"/>
  <c r="AI756" i="6"/>
  <c r="AR761" i="6"/>
  <c r="V761" i="6"/>
  <c r="AS766" i="6"/>
  <c r="T767" i="6"/>
  <c r="AE767" i="6"/>
  <c r="AP767" i="6"/>
  <c r="Q770" i="6"/>
  <c r="AB770" i="6"/>
  <c r="AM770" i="6"/>
  <c r="AL774" i="6"/>
  <c r="P774" i="6"/>
  <c r="AA774" i="6"/>
  <c r="Z780" i="6"/>
  <c r="O780" i="6"/>
  <c r="AH781" i="6"/>
  <c r="AS781" i="6"/>
  <c r="W781" i="6"/>
  <c r="N784" i="6"/>
  <c r="AU784" i="6" s="1"/>
  <c r="AJ784" i="6"/>
  <c r="Y784" i="6"/>
  <c r="BF784" i="6" s="1"/>
  <c r="Q787" i="6"/>
  <c r="AB787" i="6"/>
  <c r="AM787" i="6"/>
  <c r="AK790" i="6"/>
  <c r="Z790" i="6"/>
  <c r="AI792" i="6"/>
  <c r="AQ797" i="6"/>
  <c r="U797" i="6"/>
  <c r="AF797" i="6"/>
  <c r="AD823" i="6"/>
  <c r="AO823" i="6"/>
  <c r="S823" i="6"/>
  <c r="AR826" i="6"/>
  <c r="AG826" i="6"/>
  <c r="V826" i="6"/>
  <c r="N841" i="6"/>
  <c r="AU841" i="6" s="1"/>
  <c r="Y841" i="6"/>
  <c r="BF841" i="6" s="1"/>
  <c r="AJ841" i="6"/>
  <c r="AH856" i="6"/>
  <c r="AS856" i="6"/>
  <c r="W856" i="6"/>
  <c r="AE866" i="6"/>
  <c r="T866" i="6"/>
  <c r="AP866" i="6"/>
  <c r="AJ876" i="6"/>
  <c r="Y876" i="6"/>
  <c r="BF876" i="6" s="1"/>
  <c r="AF878" i="6"/>
  <c r="U878" i="6"/>
  <c r="AQ878" i="6"/>
  <c r="AA606" i="6"/>
  <c r="V617" i="6"/>
  <c r="R620" i="6"/>
  <c r="T628" i="6"/>
  <c r="AJ643" i="6"/>
  <c r="N643" i="6"/>
  <c r="AU643" i="6" s="1"/>
  <c r="R652" i="6"/>
  <c r="O658" i="6"/>
  <c r="N659" i="6"/>
  <c r="AU659" i="6" s="1"/>
  <c r="W663" i="6"/>
  <c r="AS663" i="6"/>
  <c r="P671" i="6"/>
  <c r="Z672" i="6"/>
  <c r="O672" i="6"/>
  <c r="P674" i="6"/>
  <c r="N675" i="6"/>
  <c r="AU675" i="6" s="1"/>
  <c r="Z676" i="6"/>
  <c r="O676" i="6"/>
  <c r="R676" i="6"/>
  <c r="AR677" i="6"/>
  <c r="V677" i="6"/>
  <c r="AG677" i="6"/>
  <c r="AS679" i="6"/>
  <c r="AO680" i="6"/>
  <c r="N681" i="6"/>
  <c r="AU681" i="6" s="1"/>
  <c r="AP682" i="6"/>
  <c r="AR689" i="6"/>
  <c r="V689" i="6"/>
  <c r="AI693" i="6"/>
  <c r="X693" i="6"/>
  <c r="AC696" i="6"/>
  <c r="AN696" i="6"/>
  <c r="W697" i="6"/>
  <c r="S698" i="6"/>
  <c r="AR703" i="6"/>
  <c r="V703" i="6"/>
  <c r="AM706" i="6"/>
  <c r="AB706" i="6"/>
  <c r="AB707" i="6"/>
  <c r="AM707" i="6"/>
  <c r="P709" i="6"/>
  <c r="AL709" i="6"/>
  <c r="O710" i="6"/>
  <c r="P711" i="6"/>
  <c r="P712" i="6"/>
  <c r="AN716" i="6"/>
  <c r="P717" i="6"/>
  <c r="AA717" i="6"/>
  <c r="O721" i="6"/>
  <c r="Z728" i="6"/>
  <c r="O728" i="6"/>
  <c r="AK728" i="6"/>
  <c r="O729" i="6"/>
  <c r="Z729" i="6"/>
  <c r="Q729" i="6"/>
  <c r="X731" i="6"/>
  <c r="AI731" i="6"/>
  <c r="AT731" i="6"/>
  <c r="V732" i="6"/>
  <c r="AG732" i="6"/>
  <c r="AP734" i="6"/>
  <c r="Y737" i="6"/>
  <c r="BF737" i="6" s="1"/>
  <c r="N737" i="6"/>
  <c r="AU737" i="6" s="1"/>
  <c r="AJ737" i="6"/>
  <c r="AC745" i="6"/>
  <c r="AN745" i="6"/>
  <c r="N746" i="6"/>
  <c r="AU746" i="6" s="1"/>
  <c r="Y746" i="6"/>
  <c r="BF746" i="6" s="1"/>
  <c r="P746" i="6"/>
  <c r="P749" i="6"/>
  <c r="AE752" i="6"/>
  <c r="AP752" i="6"/>
  <c r="T752" i="6"/>
  <c r="AQ758" i="6"/>
  <c r="U758" i="6"/>
  <c r="AF758" i="6"/>
  <c r="AL760" i="6"/>
  <c r="AA760" i="6"/>
  <c r="S760" i="6"/>
  <c r="AN760" i="6"/>
  <c r="AF763" i="6"/>
  <c r="AQ763" i="6"/>
  <c r="U763" i="6"/>
  <c r="AJ765" i="6"/>
  <c r="Y765" i="6"/>
  <c r="BF765" i="6" s="1"/>
  <c r="AS767" i="6"/>
  <c r="AM769" i="6"/>
  <c r="AB769" i="6"/>
  <c r="AK771" i="6"/>
  <c r="S772" i="6"/>
  <c r="AO772" i="6"/>
  <c r="AS773" i="6"/>
  <c r="W773" i="6"/>
  <c r="AQ774" i="6"/>
  <c r="AF774" i="6"/>
  <c r="AT775" i="6"/>
  <c r="AI775" i="6"/>
  <c r="X775" i="6"/>
  <c r="AJ775" i="6"/>
  <c r="N776" i="6"/>
  <c r="AU776" i="6" s="1"/>
  <c r="AJ776" i="6"/>
  <c r="Y776" i="6"/>
  <c r="BF776" i="6" s="1"/>
  <c r="AH777" i="6"/>
  <c r="W777" i="6"/>
  <c r="AG788" i="6"/>
  <c r="V788" i="6"/>
  <c r="AA789" i="6"/>
  <c r="P789" i="6"/>
  <c r="AL789" i="6"/>
  <c r="AJ792" i="6"/>
  <c r="Y792" i="6"/>
  <c r="BF792" i="6" s="1"/>
  <c r="N793" i="6"/>
  <c r="AU793" i="6" s="1"/>
  <c r="AJ793" i="6"/>
  <c r="R799" i="6"/>
  <c r="AI807" i="6"/>
  <c r="X807" i="6"/>
  <c r="AO814" i="6"/>
  <c r="AD814" i="6"/>
  <c r="P815" i="6"/>
  <c r="AL815" i="6"/>
  <c r="T822" i="6"/>
  <c r="AP822" i="6"/>
  <c r="AE822" i="6"/>
  <c r="AC838" i="6"/>
  <c r="R838" i="6"/>
  <c r="AC840" i="6"/>
  <c r="R840" i="6"/>
  <c r="AN840" i="6"/>
  <c r="AQ845" i="6"/>
  <c r="AF845" i="6"/>
  <c r="U845" i="6"/>
  <c r="AP853" i="6"/>
  <c r="T853" i="6"/>
  <c r="AT869" i="6"/>
  <c r="AI869" i="6"/>
  <c r="X869" i="6"/>
  <c r="AJ879" i="6"/>
  <c r="N879" i="6"/>
  <c r="AU879" i="6" s="1"/>
  <c r="Y879" i="6"/>
  <c r="BF879" i="6" s="1"/>
  <c r="N906" i="6"/>
  <c r="AU906" i="6" s="1"/>
  <c r="AT963" i="6"/>
  <c r="AI963" i="6"/>
  <c r="X963" i="6"/>
  <c r="W651" i="6"/>
  <c r="AS651" i="6"/>
  <c r="AL652" i="6"/>
  <c r="AA652" i="6"/>
  <c r="P652" i="6"/>
  <c r="Z656" i="6"/>
  <c r="AK656" i="6"/>
  <c r="T657" i="6"/>
  <c r="AP657" i="6"/>
  <c r="N674" i="6"/>
  <c r="AU674" i="6" s="1"/>
  <c r="Y674" i="6"/>
  <c r="BF674" i="6" s="1"/>
  <c r="AL676" i="6"/>
  <c r="AA676" i="6"/>
  <c r="AG686" i="6"/>
  <c r="AR686" i="6"/>
  <c r="V686" i="6"/>
  <c r="AS687" i="6"/>
  <c r="W687" i="6"/>
  <c r="AF688" i="6"/>
  <c r="AQ688" i="6"/>
  <c r="AO690" i="6"/>
  <c r="S690" i="6"/>
  <c r="N693" i="6"/>
  <c r="AU693" i="6" s="1"/>
  <c r="AG694" i="6"/>
  <c r="AR694" i="6"/>
  <c r="AF695" i="6"/>
  <c r="U695" i="6"/>
  <c r="AQ695" i="6"/>
  <c r="AG702" i="6"/>
  <c r="AR702" i="6"/>
  <c r="N712" i="6"/>
  <c r="AU712" i="6" s="1"/>
  <c r="Y712" i="6"/>
  <c r="BF712" i="6" s="1"/>
  <c r="N721" i="6"/>
  <c r="AU721" i="6" s="1"/>
  <c r="Y721" i="6"/>
  <c r="BF721" i="6" s="1"/>
  <c r="AR725" i="6"/>
  <c r="V725" i="6"/>
  <c r="S726" i="6"/>
  <c r="AD726" i="6"/>
  <c r="T727" i="6"/>
  <c r="AE727" i="6"/>
  <c r="AL728" i="6"/>
  <c r="AA728" i="6"/>
  <c r="AA729" i="6"/>
  <c r="AL729" i="6"/>
  <c r="S734" i="6"/>
  <c r="AD734" i="6"/>
  <c r="T735" i="6"/>
  <c r="AP735" i="6"/>
  <c r="AE735" i="6"/>
  <c r="Z740" i="6"/>
  <c r="AK740" i="6"/>
  <c r="AB743" i="6"/>
  <c r="AM743" i="6"/>
  <c r="Z749" i="6"/>
  <c r="O749" i="6"/>
  <c r="AK749" i="6"/>
  <c r="T751" i="6"/>
  <c r="AE751" i="6"/>
  <c r="AP751" i="6"/>
  <c r="AG752" i="6"/>
  <c r="Z753" i="6"/>
  <c r="O753" i="6"/>
  <c r="AK753" i="6"/>
  <c r="Y755" i="6"/>
  <c r="BF755" i="6" s="1"/>
  <c r="AJ755" i="6"/>
  <c r="R757" i="6"/>
  <c r="AN757" i="6"/>
  <c r="AR763" i="6"/>
  <c r="AG763" i="6"/>
  <c r="V763" i="6"/>
  <c r="Q766" i="6"/>
  <c r="AM766" i="6"/>
  <c r="AC769" i="6"/>
  <c r="AN769" i="6"/>
  <c r="T772" i="6"/>
  <c r="AE772" i="6"/>
  <c r="AP772" i="6"/>
  <c r="AG774" i="6"/>
  <c r="AR774" i="6"/>
  <c r="V774" i="6"/>
  <c r="W784" i="6"/>
  <c r="AS784" i="6"/>
  <c r="AR785" i="6"/>
  <c r="AG785" i="6"/>
  <c r="AR786" i="6"/>
  <c r="V786" i="6"/>
  <c r="AT787" i="6"/>
  <c r="AI787" i="6"/>
  <c r="AB789" i="6"/>
  <c r="Q789" i="6"/>
  <c r="AM789" i="6"/>
  <c r="AS794" i="6"/>
  <c r="W794" i="6"/>
  <c r="AE801" i="6"/>
  <c r="AP801" i="6"/>
  <c r="T801" i="6"/>
  <c r="AQ806" i="6"/>
  <c r="U806" i="6"/>
  <c r="N815" i="6"/>
  <c r="AU815" i="6" s="1"/>
  <c r="Y815" i="6"/>
  <c r="BF815" i="6" s="1"/>
  <c r="AJ815" i="6"/>
  <c r="AI827" i="6"/>
  <c r="AT827" i="6"/>
  <c r="X827" i="6"/>
  <c r="U832" i="6"/>
  <c r="AF832" i="6"/>
  <c r="AO838" i="6"/>
  <c r="S838" i="6"/>
  <c r="U844" i="6"/>
  <c r="AQ844" i="6"/>
  <c r="AF844" i="6"/>
  <c r="AO855" i="6"/>
  <c r="S855" i="6"/>
  <c r="AD855" i="6"/>
  <c r="AJ861" i="6"/>
  <c r="Y861" i="6"/>
  <c r="BF861" i="6" s="1"/>
  <c r="N861" i="6"/>
  <c r="AU861" i="6" s="1"/>
  <c r="N888" i="6"/>
  <c r="AU888" i="6" s="1"/>
  <c r="Y888" i="6"/>
  <c r="BF888" i="6" s="1"/>
  <c r="AJ888" i="6"/>
  <c r="AJ906" i="6"/>
  <c r="V909" i="6"/>
  <c r="AG909" i="6"/>
  <c r="AR909" i="6"/>
  <c r="AL654" i="6"/>
  <c r="AA654" i="6"/>
  <c r="AL656" i="6"/>
  <c r="AA656" i="6"/>
  <c r="AJ667" i="6"/>
  <c r="Y667" i="6"/>
  <c r="BF667" i="6" s="1"/>
  <c r="AJ670" i="6"/>
  <c r="AK671" i="6"/>
  <c r="Z674" i="6"/>
  <c r="O674" i="6"/>
  <c r="AD678" i="6"/>
  <c r="AO678" i="6"/>
  <c r="AK683" i="6"/>
  <c r="N684" i="6"/>
  <c r="AU684" i="6" s="1"/>
  <c r="AJ684" i="6"/>
  <c r="N692" i="6"/>
  <c r="AU692" i="6" s="1"/>
  <c r="AJ692" i="6"/>
  <c r="AM699" i="6"/>
  <c r="N700" i="6"/>
  <c r="AU700" i="6" s="1"/>
  <c r="AJ700" i="6"/>
  <c r="Y700" i="6"/>
  <c r="BF700" i="6" s="1"/>
  <c r="AK710" i="6"/>
  <c r="Z712" i="6"/>
  <c r="O712" i="6"/>
  <c r="AJ712" i="6"/>
  <c r="AA713" i="6"/>
  <c r="AL713" i="6"/>
  <c r="AL718" i="6"/>
  <c r="P718" i="6"/>
  <c r="N722" i="6"/>
  <c r="AU722" i="6" s="1"/>
  <c r="Y722" i="6"/>
  <c r="BF722" i="6" s="1"/>
  <c r="AJ722" i="6"/>
  <c r="V724" i="6"/>
  <c r="AG724" i="6"/>
  <c r="AH725" i="6"/>
  <c r="AS725" i="6"/>
  <c r="N730" i="6"/>
  <c r="AU730" i="6" s="1"/>
  <c r="Y730" i="6"/>
  <c r="BF730" i="6" s="1"/>
  <c r="AJ730" i="6"/>
  <c r="AH733" i="6"/>
  <c r="AS733" i="6"/>
  <c r="AF735" i="6"/>
  <c r="AQ735" i="6"/>
  <c r="P737" i="6"/>
  <c r="AA737" i="6"/>
  <c r="AL737" i="6"/>
  <c r="AD742" i="6"/>
  <c r="S742" i="6"/>
  <c r="AL749" i="6"/>
  <c r="AF751" i="6"/>
  <c r="U751" i="6"/>
  <c r="AD754" i="6"/>
  <c r="AO754" i="6"/>
  <c r="S754" i="6"/>
  <c r="AK759" i="6"/>
  <c r="X764" i="6"/>
  <c r="AI764" i="6"/>
  <c r="AM771" i="6"/>
  <c r="Q771" i="6"/>
  <c r="AL776" i="6"/>
  <c r="AA776" i="6"/>
  <c r="AF779" i="6"/>
  <c r="AQ779" i="6"/>
  <c r="U779" i="6"/>
  <c r="AF781" i="6"/>
  <c r="U781" i="6"/>
  <c r="AQ781" i="6"/>
  <c r="X784" i="6"/>
  <c r="AT784" i="6"/>
  <c r="AH785" i="6"/>
  <c r="AS785" i="6"/>
  <c r="W785" i="6"/>
  <c r="AS786" i="6"/>
  <c r="W786" i="6"/>
  <c r="AI788" i="6"/>
  <c r="X788" i="6"/>
  <c r="AC789" i="6"/>
  <c r="R789" i="6"/>
  <c r="AI794" i="6"/>
  <c r="AT794" i="6"/>
  <c r="X794" i="6"/>
  <c r="Q799" i="6"/>
  <c r="AB799" i="6"/>
  <c r="W804" i="6"/>
  <c r="AS804" i="6"/>
  <c r="AH804" i="6"/>
  <c r="O815" i="6"/>
  <c r="Z815" i="6"/>
  <c r="AI825" i="6"/>
  <c r="X825" i="6"/>
  <c r="AT825" i="6"/>
  <c r="Q830" i="6"/>
  <c r="AB830" i="6"/>
  <c r="AM830" i="6"/>
  <c r="U834" i="6"/>
  <c r="AF834" i="6"/>
  <c r="AQ834" i="6"/>
  <c r="AO835" i="6"/>
  <c r="S835" i="6"/>
  <c r="AP840" i="6"/>
  <c r="AE840" i="6"/>
  <c r="T840" i="6"/>
  <c r="AO842" i="6"/>
  <c r="AD842" i="6"/>
  <c r="S842" i="6"/>
  <c r="AL843" i="6"/>
  <c r="P843" i="6"/>
  <c r="AA843" i="6"/>
  <c r="O861" i="6"/>
  <c r="Z861" i="6"/>
  <c r="AJ865" i="6"/>
  <c r="Y865" i="6"/>
  <c r="BF865" i="6" s="1"/>
  <c r="AB885" i="6"/>
  <c r="AM885" i="6"/>
  <c r="Q885" i="6"/>
  <c r="X892" i="6"/>
  <c r="AI892" i="6"/>
  <c r="AT892" i="6"/>
  <c r="AH909" i="6"/>
  <c r="AS909" i="6"/>
  <c r="W909" i="6"/>
  <c r="V960" i="6"/>
  <c r="AR960" i="6"/>
  <c r="AG960" i="6"/>
  <c r="AL612" i="6"/>
  <c r="P612" i="6"/>
  <c r="T629" i="6"/>
  <c r="AP629" i="6"/>
  <c r="T631" i="6"/>
  <c r="AE631" i="6"/>
  <c r="T633" i="6"/>
  <c r="AP633" i="6"/>
  <c r="AG642" i="6"/>
  <c r="AR642" i="6"/>
  <c r="AR657" i="6"/>
  <c r="V657" i="6"/>
  <c r="Z668" i="6"/>
  <c r="AK668" i="6"/>
  <c r="AN672" i="6"/>
  <c r="R672" i="6"/>
  <c r="AC672" i="6"/>
  <c r="AC673" i="6"/>
  <c r="AN673" i="6"/>
  <c r="AA675" i="6"/>
  <c r="AL675" i="6"/>
  <c r="AP678" i="6"/>
  <c r="AB683" i="6"/>
  <c r="AM683" i="6"/>
  <c r="AH687" i="6"/>
  <c r="AS688" i="6"/>
  <c r="W688" i="6"/>
  <c r="Z692" i="6"/>
  <c r="AK692" i="6"/>
  <c r="AF696" i="6"/>
  <c r="AQ696" i="6"/>
  <c r="U696" i="6"/>
  <c r="AD696" i="6"/>
  <c r="AJ701" i="6"/>
  <c r="AH703" i="6"/>
  <c r="AR705" i="6"/>
  <c r="V705" i="6"/>
  <c r="T707" i="6"/>
  <c r="AP707" i="6"/>
  <c r="AL710" i="6"/>
  <c r="P710" i="6"/>
  <c r="AA710" i="6"/>
  <c r="AB711" i="6"/>
  <c r="Q711" i="6"/>
  <c r="AM711" i="6"/>
  <c r="AL711" i="6"/>
  <c r="AK712" i="6"/>
  <c r="N714" i="6"/>
  <c r="AU714" i="6" s="1"/>
  <c r="Y714" i="6"/>
  <c r="BF714" i="6" s="1"/>
  <c r="AJ714" i="6"/>
  <c r="AK718" i="6"/>
  <c r="N720" i="6"/>
  <c r="AU720" i="6" s="1"/>
  <c r="Y720" i="6"/>
  <c r="BF720" i="6" s="1"/>
  <c r="AJ720" i="6"/>
  <c r="AA721" i="6"/>
  <c r="AL721" i="6"/>
  <c r="AP727" i="6"/>
  <c r="AC728" i="6"/>
  <c r="AN728" i="6"/>
  <c r="Z730" i="6"/>
  <c r="O730" i="6"/>
  <c r="O731" i="6"/>
  <c r="Z731" i="6"/>
  <c r="AI733" i="6"/>
  <c r="AT733" i="6"/>
  <c r="N736" i="6"/>
  <c r="AU736" i="6" s="1"/>
  <c r="AJ736" i="6"/>
  <c r="AM737" i="6"/>
  <c r="AB737" i="6"/>
  <c r="AH744" i="6"/>
  <c r="W748" i="6"/>
  <c r="AH748" i="6"/>
  <c r="AS748" i="6"/>
  <c r="AR751" i="6"/>
  <c r="AG751" i="6"/>
  <c r="V751" i="6"/>
  <c r="W752" i="6"/>
  <c r="AS752" i="6"/>
  <c r="AH752" i="6"/>
  <c r="AP754" i="6"/>
  <c r="T754" i="6"/>
  <c r="P759" i="6"/>
  <c r="AA759" i="6"/>
  <c r="AL759" i="6"/>
  <c r="AD766" i="6"/>
  <c r="S766" i="6"/>
  <c r="AB766" i="6"/>
  <c r="AT767" i="6"/>
  <c r="AI767" i="6"/>
  <c r="T769" i="6"/>
  <c r="AE769" i="6"/>
  <c r="AG772" i="6"/>
  <c r="AR772" i="6"/>
  <c r="V772" i="6"/>
  <c r="N773" i="6"/>
  <c r="AU773" i="6" s="1"/>
  <c r="Y773" i="6"/>
  <c r="BF773" i="6" s="1"/>
  <c r="AK775" i="6"/>
  <c r="Z775" i="6"/>
  <c r="AJ777" i="6"/>
  <c r="Y777" i="6"/>
  <c r="BF777" i="6" s="1"/>
  <c r="AR779" i="6"/>
  <c r="AG779" i="6"/>
  <c r="V779" i="6"/>
  <c r="AF783" i="6"/>
  <c r="U783" i="6"/>
  <c r="AQ783" i="6"/>
  <c r="AH784" i="6"/>
  <c r="AI786" i="6"/>
  <c r="AT786" i="6"/>
  <c r="X786" i="6"/>
  <c r="N791" i="6"/>
  <c r="AU791" i="6" s="1"/>
  <c r="Y791" i="6"/>
  <c r="BF791" i="6" s="1"/>
  <c r="AJ791" i="6"/>
  <c r="AJ797" i="6"/>
  <c r="Y797" i="6"/>
  <c r="BF797" i="6" s="1"/>
  <c r="N797" i="6"/>
  <c r="AU797" i="6" s="1"/>
  <c r="AF806" i="6"/>
  <c r="AK809" i="6"/>
  <c r="Z809" i="6"/>
  <c r="O809" i="6"/>
  <c r="AG834" i="6"/>
  <c r="V834" i="6"/>
  <c r="AP835" i="6"/>
  <c r="T835" i="6"/>
  <c r="AF838" i="6"/>
  <c r="AQ838" i="6"/>
  <c r="U838" i="6"/>
  <c r="AO852" i="6"/>
  <c r="AD852" i="6"/>
  <c r="S852" i="6"/>
  <c r="W853" i="6"/>
  <c r="AH853" i="6"/>
  <c r="AS853" i="6"/>
  <c r="AH854" i="6"/>
  <c r="AS854" i="6"/>
  <c r="W854" i="6"/>
  <c r="AE863" i="6"/>
  <c r="T863" i="6"/>
  <c r="AP863" i="6"/>
  <c r="P868" i="6"/>
  <c r="AA868" i="6"/>
  <c r="AL868" i="6"/>
  <c r="AH876" i="6"/>
  <c r="W876" i="6"/>
  <c r="AF880" i="6"/>
  <c r="U880" i="6"/>
  <c r="AQ880" i="6"/>
  <c r="AE900" i="6"/>
  <c r="T900" i="6"/>
  <c r="P902" i="6"/>
  <c r="AL902" i="6"/>
  <c r="AA902" i="6"/>
  <c r="AN956" i="6"/>
  <c r="R956" i="6"/>
  <c r="AC956" i="6"/>
  <c r="T637" i="6"/>
  <c r="AP637" i="6"/>
  <c r="AL660" i="6"/>
  <c r="AA660" i="6"/>
  <c r="Y664" i="6"/>
  <c r="BF664" i="6" s="1"/>
  <c r="R686" i="6"/>
  <c r="AL694" i="6"/>
  <c r="P694" i="6"/>
  <c r="AB695" i="6"/>
  <c r="Q695" i="6"/>
  <c r="U701" i="6"/>
  <c r="AC704" i="6"/>
  <c r="AN704" i="6"/>
  <c r="V707" i="6"/>
  <c r="AN708" i="6"/>
  <c r="AO712" i="6"/>
  <c r="S718" i="6"/>
  <c r="AD718" i="6"/>
  <c r="AO718" i="6"/>
  <c r="T719" i="6"/>
  <c r="AE719" i="6"/>
  <c r="AR721" i="6"/>
  <c r="V721" i="6"/>
  <c r="X722" i="6"/>
  <c r="AF728" i="6"/>
  <c r="AQ728" i="6"/>
  <c r="AR730" i="6"/>
  <c r="AQ732" i="6"/>
  <c r="AR733" i="6"/>
  <c r="V733" i="6"/>
  <c r="AR735" i="6"/>
  <c r="AG735" i="6"/>
  <c r="S738" i="6"/>
  <c r="AR739" i="6"/>
  <c r="AG739" i="6"/>
  <c r="V739" i="6"/>
  <c r="N740" i="6"/>
  <c r="AU740" i="6" s="1"/>
  <c r="AJ740" i="6"/>
  <c r="AQ741" i="6"/>
  <c r="P742" i="6"/>
  <c r="AJ742" i="6"/>
  <c r="N744" i="6"/>
  <c r="AU744" i="6" s="1"/>
  <c r="AJ744" i="6"/>
  <c r="P744" i="6"/>
  <c r="V745" i="6"/>
  <c r="Q746" i="6"/>
  <c r="AB746" i="6"/>
  <c r="AM746" i="6"/>
  <c r="U747" i="6"/>
  <c r="AM748" i="6"/>
  <c r="AB748" i="6"/>
  <c r="AN749" i="6"/>
  <c r="AL750" i="6"/>
  <c r="P750" i="6"/>
  <c r="N756" i="6"/>
  <c r="AU756" i="6" s="1"/>
  <c r="AJ756" i="6"/>
  <c r="P756" i="6"/>
  <c r="N757" i="6"/>
  <c r="AU757" i="6" s="1"/>
  <c r="AS759" i="6"/>
  <c r="Q762" i="6"/>
  <c r="AB762" i="6"/>
  <c r="AM762" i="6"/>
  <c r="T762" i="6"/>
  <c r="Q764" i="6"/>
  <c r="P765" i="6"/>
  <c r="AK765" i="6"/>
  <c r="AJ766" i="6"/>
  <c r="W768" i="6"/>
  <c r="AS768" i="6"/>
  <c r="AR769" i="6"/>
  <c r="AG769" i="6"/>
  <c r="N772" i="6"/>
  <c r="AU772" i="6" s="1"/>
  <c r="AJ772" i="6"/>
  <c r="AM773" i="6"/>
  <c r="AB773" i="6"/>
  <c r="S776" i="6"/>
  <c r="AD776" i="6"/>
  <c r="Q783" i="6"/>
  <c r="AB783" i="6"/>
  <c r="AQ787" i="6"/>
  <c r="AC802" i="6"/>
  <c r="R802" i="6"/>
  <c r="O806" i="6"/>
  <c r="Z806" i="6"/>
  <c r="AK806" i="6"/>
  <c r="AO812" i="6"/>
  <c r="S812" i="6"/>
  <c r="AR816" i="6"/>
  <c r="V816" i="6"/>
  <c r="AG816" i="6"/>
  <c r="V818" i="6"/>
  <c r="AG818" i="6"/>
  <c r="N820" i="6"/>
  <c r="AU820" i="6" s="1"/>
  <c r="AJ820" i="6"/>
  <c r="AI824" i="6"/>
  <c r="X824" i="6"/>
  <c r="Q828" i="6"/>
  <c r="AB828" i="6"/>
  <c r="AM828" i="6"/>
  <c r="AJ837" i="6"/>
  <c r="Y837" i="6"/>
  <c r="BF837" i="6" s="1"/>
  <c r="W839" i="6"/>
  <c r="AS839" i="6"/>
  <c r="AH839" i="6"/>
  <c r="S843" i="6"/>
  <c r="AO843" i="6"/>
  <c r="N857" i="6"/>
  <c r="AU857" i="6" s="1"/>
  <c r="Y857" i="6"/>
  <c r="BF857" i="6" s="1"/>
  <c r="N864" i="6"/>
  <c r="AU864" i="6" s="1"/>
  <c r="Y864" i="6"/>
  <c r="BF864" i="6" s="1"/>
  <c r="AJ864" i="6"/>
  <c r="V886" i="6"/>
  <c r="AG886" i="6"/>
  <c r="AR886" i="6"/>
  <c r="O893" i="6"/>
  <c r="Z893" i="6"/>
  <c r="AK893" i="6"/>
  <c r="R911" i="6"/>
  <c r="AC911" i="6"/>
  <c r="AN911" i="6"/>
  <c r="S920" i="6"/>
  <c r="AO920" i="6"/>
  <c r="AD920" i="6"/>
  <c r="V921" i="6"/>
  <c r="AR921" i="6"/>
  <c r="AG921" i="6"/>
  <c r="Z937" i="6"/>
  <c r="O937" i="6"/>
  <c r="AK937" i="6"/>
  <c r="AL754" i="6"/>
  <c r="P754" i="6"/>
  <c r="AI758" i="6"/>
  <c r="AT758" i="6"/>
  <c r="X758" i="6"/>
  <c r="R774" i="6"/>
  <c r="AC774" i="6"/>
  <c r="AL778" i="6"/>
  <c r="P778" i="6"/>
  <c r="AA778" i="6"/>
  <c r="T787" i="6"/>
  <c r="AE787" i="6"/>
  <c r="Q790" i="6"/>
  <c r="AB790" i="6"/>
  <c r="O796" i="6"/>
  <c r="Z796" i="6"/>
  <c r="Y800" i="6"/>
  <c r="BF800" i="6" s="1"/>
  <c r="N800" i="6"/>
  <c r="AU800" i="6" s="1"/>
  <c r="AO802" i="6"/>
  <c r="S802" i="6"/>
  <c r="AM803" i="6"/>
  <c r="AB803" i="6"/>
  <c r="Q803" i="6"/>
  <c r="AN808" i="6"/>
  <c r="AP811" i="6"/>
  <c r="T811" i="6"/>
  <c r="T812" i="6"/>
  <c r="AE812" i="6"/>
  <c r="AP812" i="6"/>
  <c r="AS818" i="6"/>
  <c r="W818" i="6"/>
  <c r="AH818" i="6"/>
  <c r="Z820" i="6"/>
  <c r="O820" i="6"/>
  <c r="AE831" i="6"/>
  <c r="T831" i="6"/>
  <c r="AP831" i="6"/>
  <c r="AB833" i="6"/>
  <c r="Q833" i="6"/>
  <c r="AM833" i="6"/>
  <c r="AK837" i="6"/>
  <c r="Z837" i="6"/>
  <c r="AI839" i="6"/>
  <c r="AT839" i="6"/>
  <c r="X839" i="6"/>
  <c r="Y850" i="6"/>
  <c r="BF850" i="6" s="1"/>
  <c r="N850" i="6"/>
  <c r="AU850" i="6" s="1"/>
  <c r="W851" i="6"/>
  <c r="AS851" i="6"/>
  <c r="AK857" i="6"/>
  <c r="O857" i="6"/>
  <c r="Z857" i="6"/>
  <c r="V871" i="6"/>
  <c r="AR871" i="6"/>
  <c r="Z875" i="6"/>
  <c r="AK875" i="6"/>
  <c r="O875" i="6"/>
  <c r="AH886" i="6"/>
  <c r="W886" i="6"/>
  <c r="AS886" i="6"/>
  <c r="Y887" i="6"/>
  <c r="BF887" i="6" s="1"/>
  <c r="N887" i="6"/>
  <c r="AU887" i="6" s="1"/>
  <c r="AJ887" i="6"/>
  <c r="S896" i="6"/>
  <c r="AO896" i="6"/>
  <c r="AO911" i="6"/>
  <c r="S911" i="6"/>
  <c r="AD911" i="6"/>
  <c r="AH921" i="6"/>
  <c r="AS921" i="6"/>
  <c r="W921" i="6"/>
  <c r="X956" i="6"/>
  <c r="AI956" i="6"/>
  <c r="AT956" i="6"/>
  <c r="Q752" i="6"/>
  <c r="AB752" i="6"/>
  <c r="AC753" i="6"/>
  <c r="AN753" i="6"/>
  <c r="R753" i="6"/>
  <c r="T761" i="6"/>
  <c r="AP761" i="6"/>
  <c r="AF775" i="6"/>
  <c r="U775" i="6"/>
  <c r="Q778" i="6"/>
  <c r="AB778" i="6"/>
  <c r="AO780" i="6"/>
  <c r="AD780" i="6"/>
  <c r="T785" i="6"/>
  <c r="AE785" i="6"/>
  <c r="AP788" i="6"/>
  <c r="T788" i="6"/>
  <c r="AC790" i="6"/>
  <c r="AN790" i="6"/>
  <c r="R790" i="6"/>
  <c r="Q792" i="6"/>
  <c r="AM792" i="6"/>
  <c r="AI795" i="6"/>
  <c r="X795" i="6"/>
  <c r="AG798" i="6"/>
  <c r="AR798" i="6"/>
  <c r="AN803" i="6"/>
  <c r="R803" i="6"/>
  <c r="Q804" i="6"/>
  <c r="AB804" i="6"/>
  <c r="AE811" i="6"/>
  <c r="AF812" i="6"/>
  <c r="U812" i="6"/>
  <c r="AQ812" i="6"/>
  <c r="X816" i="6"/>
  <c r="AI816" i="6"/>
  <c r="Y824" i="6"/>
  <c r="BF824" i="6" s="1"/>
  <c r="AJ824" i="6"/>
  <c r="N824" i="6"/>
  <c r="AU824" i="6" s="1"/>
  <c r="AI847" i="6"/>
  <c r="AT847" i="6"/>
  <c r="X847" i="6"/>
  <c r="AK850" i="6"/>
  <c r="Z850" i="6"/>
  <c r="AI851" i="6"/>
  <c r="AT851" i="6"/>
  <c r="X851" i="6"/>
  <c r="AE860" i="6"/>
  <c r="AP860" i="6"/>
  <c r="T860" i="6"/>
  <c r="AH871" i="6"/>
  <c r="W871" i="6"/>
  <c r="AS871" i="6"/>
  <c r="AA875" i="6"/>
  <c r="P875" i="6"/>
  <c r="AL875" i="6"/>
  <c r="AT879" i="6"/>
  <c r="X879" i="6"/>
  <c r="AI879" i="6"/>
  <c r="O883" i="6"/>
  <c r="Z883" i="6"/>
  <c r="AK883" i="6"/>
  <c r="AI886" i="6"/>
  <c r="X886" i="6"/>
  <c r="AT886" i="6"/>
  <c r="AB893" i="6"/>
  <c r="AM893" i="6"/>
  <c r="AI908" i="6"/>
  <c r="X908" i="6"/>
  <c r="AT908" i="6"/>
  <c r="AL672" i="6"/>
  <c r="AA672" i="6"/>
  <c r="AN684" i="6"/>
  <c r="AO688" i="6"/>
  <c r="S694" i="6"/>
  <c r="AD694" i="6"/>
  <c r="AO694" i="6"/>
  <c r="T695" i="6"/>
  <c r="AE695" i="6"/>
  <c r="AR697" i="6"/>
  <c r="V697" i="6"/>
  <c r="AF704" i="6"/>
  <c r="AQ704" i="6"/>
  <c r="AR706" i="6"/>
  <c r="AQ708" i="6"/>
  <c r="AR709" i="6"/>
  <c r="V709" i="6"/>
  <c r="V716" i="6"/>
  <c r="AG716" i="6"/>
  <c r="AR716" i="6"/>
  <c r="AH717" i="6"/>
  <c r="AS717" i="6"/>
  <c r="AG718" i="6"/>
  <c r="AR718" i="6"/>
  <c r="X723" i="6"/>
  <c r="AI723" i="6"/>
  <c r="AP736" i="6"/>
  <c r="T736" i="6"/>
  <c r="AB744" i="6"/>
  <c r="Q744" i="6"/>
  <c r="AP746" i="6"/>
  <c r="AE746" i="6"/>
  <c r="AQ747" i="6"/>
  <c r="T748" i="6"/>
  <c r="AE748" i="6"/>
  <c r="AQ749" i="6"/>
  <c r="AM756" i="6"/>
  <c r="Q756" i="6"/>
  <c r="AK757" i="6"/>
  <c r="W760" i="6"/>
  <c r="AS760" i="6"/>
  <c r="R765" i="6"/>
  <c r="AC765" i="6"/>
  <c r="AL766" i="6"/>
  <c r="AA766" i="6"/>
  <c r="N768" i="6"/>
  <c r="AU768" i="6" s="1"/>
  <c r="AJ768" i="6"/>
  <c r="Y771" i="6"/>
  <c r="BF771" i="6" s="1"/>
  <c r="AJ771" i="6"/>
  <c r="N771" i="6"/>
  <c r="AU771" i="6" s="1"/>
  <c r="AM772" i="6"/>
  <c r="Q772" i="6"/>
  <c r="T777" i="6"/>
  <c r="AE777" i="6"/>
  <c r="T781" i="6"/>
  <c r="AE781" i="6"/>
  <c r="T783" i="6"/>
  <c r="AE783" i="6"/>
  <c r="AF785" i="6"/>
  <c r="AQ785" i="6"/>
  <c r="AF786" i="6"/>
  <c r="AR787" i="6"/>
  <c r="AG787" i="6"/>
  <c r="AO790" i="6"/>
  <c r="AD790" i="6"/>
  <c r="U802" i="6"/>
  <c r="AF802" i="6"/>
  <c r="AC803" i="6"/>
  <c r="AC804" i="6"/>
  <c r="AN804" i="6"/>
  <c r="R804" i="6"/>
  <c r="AF811" i="6"/>
  <c r="Y819" i="6"/>
  <c r="BF819" i="6" s="1"/>
  <c r="AJ819" i="6"/>
  <c r="N819" i="6"/>
  <c r="AU819" i="6" s="1"/>
  <c r="AF825" i="6"/>
  <c r="AO826" i="6"/>
  <c r="AD826" i="6"/>
  <c r="S826" i="6"/>
  <c r="Y834" i="6"/>
  <c r="BF834" i="6" s="1"/>
  <c r="AJ834" i="6"/>
  <c r="N834" i="6"/>
  <c r="AU834" i="6" s="1"/>
  <c r="Q837" i="6"/>
  <c r="AB837" i="6"/>
  <c r="AF860" i="6"/>
  <c r="U860" i="6"/>
  <c r="AQ860" i="6"/>
  <c r="N872" i="6"/>
  <c r="AU872" i="6" s="1"/>
  <c r="Y872" i="6"/>
  <c r="BF872" i="6" s="1"/>
  <c r="N890" i="6"/>
  <c r="AU890" i="6" s="1"/>
  <c r="AJ890" i="6"/>
  <c r="Y890" i="6"/>
  <c r="BF890" i="6" s="1"/>
  <c r="AJ905" i="6"/>
  <c r="N905" i="6"/>
  <c r="AU905" i="6" s="1"/>
  <c r="Y905" i="6"/>
  <c r="BF905" i="6" s="1"/>
  <c r="S909" i="6"/>
  <c r="AO909" i="6"/>
  <c r="N686" i="6"/>
  <c r="AU686" i="6" s="1"/>
  <c r="Y686" i="6"/>
  <c r="BF686" i="6" s="1"/>
  <c r="N694" i="6"/>
  <c r="AU694" i="6" s="1"/>
  <c r="Y694" i="6"/>
  <c r="BF694" i="6" s="1"/>
  <c r="N702" i="6"/>
  <c r="AU702" i="6" s="1"/>
  <c r="Y702" i="6"/>
  <c r="BF702" i="6" s="1"/>
  <c r="N710" i="6"/>
  <c r="AU710" i="6" s="1"/>
  <c r="Y710" i="6"/>
  <c r="BF710" i="6" s="1"/>
  <c r="N718" i="6"/>
  <c r="AU718" i="6" s="1"/>
  <c r="Y718" i="6"/>
  <c r="BF718" i="6" s="1"/>
  <c r="N726" i="6"/>
  <c r="AU726" i="6" s="1"/>
  <c r="Y726" i="6"/>
  <c r="BF726" i="6" s="1"/>
  <c r="N734" i="6"/>
  <c r="AU734" i="6" s="1"/>
  <c r="Y734" i="6"/>
  <c r="BF734" i="6" s="1"/>
  <c r="Q738" i="6"/>
  <c r="AM738" i="6"/>
  <c r="AR741" i="6"/>
  <c r="AG741" i="6"/>
  <c r="AF745" i="6"/>
  <c r="AQ745" i="6"/>
  <c r="AR747" i="6"/>
  <c r="AG747" i="6"/>
  <c r="V747" i="6"/>
  <c r="Q760" i="6"/>
  <c r="AB760" i="6"/>
  <c r="AC761" i="6"/>
  <c r="AN761" i="6"/>
  <c r="AP764" i="6"/>
  <c r="AQ766" i="6"/>
  <c r="U766" i="6"/>
  <c r="AF766" i="6"/>
  <c r="AR767" i="6"/>
  <c r="AG767" i="6"/>
  <c r="O772" i="6"/>
  <c r="AG776" i="6"/>
  <c r="AR776" i="6"/>
  <c r="AO778" i="6"/>
  <c r="O781" i="6"/>
  <c r="AO782" i="6"/>
  <c r="AT783" i="6"/>
  <c r="AI783" i="6"/>
  <c r="S784" i="6"/>
  <c r="AO784" i="6"/>
  <c r="N785" i="6"/>
  <c r="AU785" i="6" s="1"/>
  <c r="Q786" i="6"/>
  <c r="AM786" i="6"/>
  <c r="O787" i="6"/>
  <c r="AL795" i="6"/>
  <c r="P795" i="6"/>
  <c r="R795" i="6"/>
  <c r="AC796" i="6"/>
  <c r="AN796" i="6"/>
  <c r="R796" i="6"/>
  <c r="AD799" i="6"/>
  <c r="AO799" i="6"/>
  <c r="AK800" i="6"/>
  <c r="Z800" i="6"/>
  <c r="AG810" i="6"/>
  <c r="AR810" i="6"/>
  <c r="V810" i="6"/>
  <c r="R813" i="6"/>
  <c r="AC813" i="6"/>
  <c r="N816" i="6"/>
  <c r="AU816" i="6" s="1"/>
  <c r="W817" i="6"/>
  <c r="AS817" i="6"/>
  <c r="AH817" i="6"/>
  <c r="AI821" i="6"/>
  <c r="X821" i="6"/>
  <c r="AM824" i="6"/>
  <c r="AL831" i="6"/>
  <c r="AA831" i="6"/>
  <c r="AR832" i="6"/>
  <c r="V832" i="6"/>
  <c r="AG832" i="6"/>
  <c r="N838" i="6"/>
  <c r="AU838" i="6" s="1"/>
  <c r="AJ838" i="6"/>
  <c r="AQ840" i="6"/>
  <c r="U840" i="6"/>
  <c r="AF840" i="6"/>
  <c r="O844" i="6"/>
  <c r="Z844" i="6"/>
  <c r="AR850" i="6"/>
  <c r="AG850" i="6"/>
  <c r="X860" i="6"/>
  <c r="AT860" i="6"/>
  <c r="AM861" i="6"/>
  <c r="AB861" i="6"/>
  <c r="AE869" i="6"/>
  <c r="T869" i="6"/>
  <c r="P880" i="6"/>
  <c r="AA880" i="6"/>
  <c r="AL880" i="6"/>
  <c r="V885" i="6"/>
  <c r="AG885" i="6"/>
  <c r="Z887" i="6"/>
  <c r="AK887" i="6"/>
  <c r="O887" i="6"/>
  <c r="Q889" i="6"/>
  <c r="AB889" i="6"/>
  <c r="AM889" i="6"/>
  <c r="U900" i="6"/>
  <c r="AQ900" i="6"/>
  <c r="AF900" i="6"/>
  <c r="T914" i="6"/>
  <c r="AP914" i="6"/>
  <c r="AE914" i="6"/>
  <c r="AC917" i="6"/>
  <c r="AN917" i="6"/>
  <c r="R917" i="6"/>
  <c r="AF936" i="6"/>
  <c r="U936" i="6"/>
  <c r="AQ936" i="6"/>
  <c r="O949" i="6"/>
  <c r="Z949" i="6"/>
  <c r="AK949" i="6"/>
  <c r="AS960" i="6"/>
  <c r="AH960" i="6"/>
  <c r="W960" i="6"/>
  <c r="AI774" i="6"/>
  <c r="AT774" i="6"/>
  <c r="AS776" i="6"/>
  <c r="AE778" i="6"/>
  <c r="AP778" i="6"/>
  <c r="AI789" i="6"/>
  <c r="AT789" i="6"/>
  <c r="AQ792" i="6"/>
  <c r="AF792" i="6"/>
  <c r="AM794" i="6"/>
  <c r="AM795" i="6"/>
  <c r="AO796" i="6"/>
  <c r="AD796" i="6"/>
  <c r="AO798" i="6"/>
  <c r="S798" i="6"/>
  <c r="AD798" i="6"/>
  <c r="O801" i="6"/>
  <c r="AK801" i="6"/>
  <c r="AM805" i="6"/>
  <c r="AB805" i="6"/>
  <c r="R805" i="6"/>
  <c r="N811" i="6"/>
  <c r="AU811" i="6" s="1"/>
  <c r="AO813" i="6"/>
  <c r="AD813" i="6"/>
  <c r="AI817" i="6"/>
  <c r="X817" i="6"/>
  <c r="T819" i="6"/>
  <c r="AE819" i="6"/>
  <c r="N829" i="6"/>
  <c r="AU829" i="6" s="1"/>
  <c r="AH832" i="6"/>
  <c r="AS832" i="6"/>
  <c r="W832" i="6"/>
  <c r="S833" i="6"/>
  <c r="AD833" i="6"/>
  <c r="AK838" i="6"/>
  <c r="O838" i="6"/>
  <c r="AR840" i="6"/>
  <c r="V840" i="6"/>
  <c r="AG840" i="6"/>
  <c r="S841" i="6"/>
  <c r="AO841" i="6"/>
  <c r="AD841" i="6"/>
  <c r="Y842" i="6"/>
  <c r="BF842" i="6" s="1"/>
  <c r="AJ842" i="6"/>
  <c r="N842" i="6"/>
  <c r="AU842" i="6" s="1"/>
  <c r="AJ851" i="6"/>
  <c r="N851" i="6"/>
  <c r="AU851" i="6" s="1"/>
  <c r="Y851" i="6"/>
  <c r="BF851" i="6" s="1"/>
  <c r="AR852" i="6"/>
  <c r="V852" i="6"/>
  <c r="AN861" i="6"/>
  <c r="AC861" i="6"/>
  <c r="AB863" i="6"/>
  <c r="Q863" i="6"/>
  <c r="AM863" i="6"/>
  <c r="AN877" i="6"/>
  <c r="R877" i="6"/>
  <c r="V883" i="6"/>
  <c r="AG883" i="6"/>
  <c r="AR883" i="6"/>
  <c r="W884" i="6"/>
  <c r="AS884" i="6"/>
  <c r="AH885" i="6"/>
  <c r="AS885" i="6"/>
  <c r="W885" i="6"/>
  <c r="P903" i="6"/>
  <c r="AL903" i="6"/>
  <c r="AA903" i="6"/>
  <c r="V905" i="6"/>
  <c r="AG905" i="6"/>
  <c r="AR905" i="6"/>
  <c r="AQ914" i="6"/>
  <c r="AF914" i="6"/>
  <c r="AN916" i="6"/>
  <c r="R916" i="6"/>
  <c r="AC916" i="6"/>
  <c r="AO917" i="6"/>
  <c r="AD917" i="6"/>
  <c r="S917" i="6"/>
  <c r="AC927" i="6"/>
  <c r="AN927" i="6"/>
  <c r="R927" i="6"/>
  <c r="AH933" i="6"/>
  <c r="AS933" i="6"/>
  <c r="W933" i="6"/>
  <c r="AJ941" i="6"/>
  <c r="Y941" i="6"/>
  <c r="BF941" i="6" s="1"/>
  <c r="AT969" i="6"/>
  <c r="AI969" i="6"/>
  <c r="X969" i="6"/>
  <c r="N989" i="6"/>
  <c r="AU989" i="6" s="1"/>
  <c r="AJ989" i="6"/>
  <c r="Y989" i="6"/>
  <c r="BF989" i="6" s="1"/>
  <c r="AF773" i="6"/>
  <c r="AQ773" i="6"/>
  <c r="AP773" i="6"/>
  <c r="AM777" i="6"/>
  <c r="Q777" i="6"/>
  <c r="AQ778" i="6"/>
  <c r="AF778" i="6"/>
  <c r="AA779" i="6"/>
  <c r="AL779" i="6"/>
  <c r="AJ783" i="6"/>
  <c r="AN788" i="6"/>
  <c r="V792" i="6"/>
  <c r="AR792" i="6"/>
  <c r="AC794" i="6"/>
  <c r="R794" i="6"/>
  <c r="AN794" i="6"/>
  <c r="T798" i="6"/>
  <c r="AP798" i="6"/>
  <c r="AE798" i="6"/>
  <c r="AJ804" i="6"/>
  <c r="N804" i="6"/>
  <c r="AU804" i="6" s="1"/>
  <c r="AD807" i="6"/>
  <c r="S807" i="6"/>
  <c r="AT820" i="6"/>
  <c r="X820" i="6"/>
  <c r="AI820" i="6"/>
  <c r="AM823" i="6"/>
  <c r="Q823" i="6"/>
  <c r="AB823" i="6"/>
  <c r="W837" i="6"/>
  <c r="AH837" i="6"/>
  <c r="Q848" i="6"/>
  <c r="AM848" i="6"/>
  <c r="AB848" i="6"/>
  <c r="AI850" i="6"/>
  <c r="X850" i="6"/>
  <c r="AT850" i="6"/>
  <c r="W852" i="6"/>
  <c r="AH852" i="6"/>
  <c r="AS852" i="6"/>
  <c r="N853" i="6"/>
  <c r="AU853" i="6" s="1"/>
  <c r="Y853" i="6"/>
  <c r="BF853" i="6" s="1"/>
  <c r="V869" i="6"/>
  <c r="AR869" i="6"/>
  <c r="AI870" i="6"/>
  <c r="AT870" i="6"/>
  <c r="X870" i="6"/>
  <c r="AB874" i="6"/>
  <c r="Q874" i="6"/>
  <c r="AM874" i="6"/>
  <c r="S877" i="6"/>
  <c r="AO877" i="6"/>
  <c r="AT891" i="6"/>
  <c r="AI891" i="6"/>
  <c r="X891" i="6"/>
  <c r="Z897" i="6"/>
  <c r="AK897" i="6"/>
  <c r="O897" i="6"/>
  <c r="S902" i="6"/>
  <c r="AD902" i="6"/>
  <c r="AM903" i="6"/>
  <c r="AB903" i="6"/>
  <c r="AH905" i="6"/>
  <c r="W905" i="6"/>
  <c r="AS905" i="6"/>
  <c r="AA909" i="6"/>
  <c r="P909" i="6"/>
  <c r="AL909" i="6"/>
  <c r="AE917" i="6"/>
  <c r="AP917" i="6"/>
  <c r="T917" i="6"/>
  <c r="AK941" i="6"/>
  <c r="Z941" i="6"/>
  <c r="T968" i="6"/>
  <c r="AP968" i="6"/>
  <c r="AE968" i="6"/>
  <c r="AQ743" i="6"/>
  <c r="Q754" i="6"/>
  <c r="AB754" i="6"/>
  <c r="AM754" i="6"/>
  <c r="AJ754" i="6"/>
  <c r="AO758" i="6"/>
  <c r="T759" i="6"/>
  <c r="AE759" i="6"/>
  <c r="AP759" i="6"/>
  <c r="AE760" i="6"/>
  <c r="AP760" i="6"/>
  <c r="AF761" i="6"/>
  <c r="AQ761" i="6"/>
  <c r="W764" i="6"/>
  <c r="AH764" i="6"/>
  <c r="AS764" i="6"/>
  <c r="AI766" i="6"/>
  <c r="AT766" i="6"/>
  <c r="AH774" i="6"/>
  <c r="AE780" i="6"/>
  <c r="AM781" i="6"/>
  <c r="Q781" i="6"/>
  <c r="AE786" i="6"/>
  <c r="T786" i="6"/>
  <c r="AA787" i="6"/>
  <c r="P787" i="6"/>
  <c r="AF793" i="6"/>
  <c r="AQ793" i="6"/>
  <c r="AQ796" i="6"/>
  <c r="U796" i="6"/>
  <c r="AL803" i="6"/>
  <c r="P803" i="6"/>
  <c r="AE807" i="6"/>
  <c r="T807" i="6"/>
  <c r="AP807" i="6"/>
  <c r="AI809" i="6"/>
  <c r="X809" i="6"/>
  <c r="AC812" i="6"/>
  <c r="R812" i="6"/>
  <c r="U813" i="6"/>
  <c r="AF813" i="6"/>
  <c r="X814" i="6"/>
  <c r="AT814" i="6"/>
  <c r="AI815" i="6"/>
  <c r="AT815" i="6"/>
  <c r="X815" i="6"/>
  <c r="AJ816" i="6"/>
  <c r="Q826" i="6"/>
  <c r="AB826" i="6"/>
  <c r="AM826" i="6"/>
  <c r="AR828" i="6"/>
  <c r="V828" i="6"/>
  <c r="Z829" i="6"/>
  <c r="AK829" i="6"/>
  <c r="O830" i="6"/>
  <c r="AK830" i="6"/>
  <c r="S831" i="6"/>
  <c r="AO831" i="6"/>
  <c r="AD831" i="6"/>
  <c r="AJ836" i="6"/>
  <c r="N836" i="6"/>
  <c r="AU836" i="6" s="1"/>
  <c r="Z838" i="6"/>
  <c r="Q839" i="6"/>
  <c r="AB839" i="6"/>
  <c r="AO847" i="6"/>
  <c r="S847" i="6"/>
  <c r="AC848" i="6"/>
  <c r="R848" i="6"/>
  <c r="AN848" i="6"/>
  <c r="AI852" i="6"/>
  <c r="X852" i="6"/>
  <c r="AT852" i="6"/>
  <c r="Z853" i="6"/>
  <c r="AK853" i="6"/>
  <c r="O853" i="6"/>
  <c r="W855" i="6"/>
  <c r="AS855" i="6"/>
  <c r="AH855" i="6"/>
  <c r="U856" i="6"/>
  <c r="AQ856" i="6"/>
  <c r="AJ866" i="6"/>
  <c r="Y866" i="6"/>
  <c r="BF866" i="6" s="1"/>
  <c r="AH869" i="6"/>
  <c r="AS869" i="6"/>
  <c r="AP877" i="6"/>
  <c r="AE877" i="6"/>
  <c r="AD877" i="6"/>
  <c r="AA897" i="6"/>
  <c r="AL897" i="6"/>
  <c r="P897" i="6"/>
  <c r="P904" i="6"/>
  <c r="AL904" i="6"/>
  <c r="AA904" i="6"/>
  <c r="AB922" i="6"/>
  <c r="Q922" i="6"/>
  <c r="AM922" i="6"/>
  <c r="AB926" i="6"/>
  <c r="AM926" i="6"/>
  <c r="Q926" i="6"/>
  <c r="AH930" i="6"/>
  <c r="W930" i="6"/>
  <c r="AS930" i="6"/>
  <c r="AN973" i="6"/>
  <c r="R973" i="6"/>
  <c r="AC973" i="6"/>
  <c r="U777" i="6"/>
  <c r="AL786" i="6"/>
  <c r="P786" i="6"/>
  <c r="AL788" i="6"/>
  <c r="AA788" i="6"/>
  <c r="X791" i="6"/>
  <c r="AO794" i="6"/>
  <c r="AD794" i="6"/>
  <c r="P801" i="6"/>
  <c r="AA801" i="6"/>
  <c r="AI803" i="6"/>
  <c r="AT803" i="6"/>
  <c r="X803" i="6"/>
  <c r="AQ805" i="6"/>
  <c r="Q806" i="6"/>
  <c r="AB806" i="6"/>
  <c r="AR808" i="6"/>
  <c r="Q810" i="6"/>
  <c r="AM810" i="6"/>
  <c r="R811" i="6"/>
  <c r="AI813" i="6"/>
  <c r="AT813" i="6"/>
  <c r="AN815" i="6"/>
  <c r="AC815" i="6"/>
  <c r="Z817" i="6"/>
  <c r="AK817" i="6"/>
  <c r="P817" i="6"/>
  <c r="Q821" i="6"/>
  <c r="AM821" i="6"/>
  <c r="O825" i="6"/>
  <c r="Z825" i="6"/>
  <c r="AC828" i="6"/>
  <c r="AN828" i="6"/>
  <c r="R828" i="6"/>
  <c r="AP833" i="6"/>
  <c r="T833" i="6"/>
  <c r="Q834" i="6"/>
  <c r="AM834" i="6"/>
  <c r="Y835" i="6"/>
  <c r="BF835" i="6" s="1"/>
  <c r="AJ835" i="6"/>
  <c r="AF836" i="6"/>
  <c r="U836" i="6"/>
  <c r="AM844" i="6"/>
  <c r="AI845" i="6"/>
  <c r="AT845" i="6"/>
  <c r="AJ845" i="6"/>
  <c r="T846" i="6"/>
  <c r="AE846" i="6"/>
  <c r="W846" i="6"/>
  <c r="AP846" i="6"/>
  <c r="N848" i="6"/>
  <c r="AU848" i="6" s="1"/>
  <c r="W849" i="6"/>
  <c r="AS849" i="6"/>
  <c r="Q854" i="6"/>
  <c r="AB854" i="6"/>
  <c r="AM854" i="6"/>
  <c r="AI856" i="6"/>
  <c r="AT856" i="6"/>
  <c r="X856" i="6"/>
  <c r="AO857" i="6"/>
  <c r="Y860" i="6"/>
  <c r="BF860" i="6" s="1"/>
  <c r="N860" i="6"/>
  <c r="AU860" i="6" s="1"/>
  <c r="AJ860" i="6"/>
  <c r="AQ864" i="6"/>
  <c r="AF864" i="6"/>
  <c r="AH867" i="6"/>
  <c r="W867" i="6"/>
  <c r="P872" i="6"/>
  <c r="AL872" i="6"/>
  <c r="AA872" i="6"/>
  <c r="AK873" i="6"/>
  <c r="T874" i="6"/>
  <c r="AP874" i="6"/>
  <c r="P879" i="6"/>
  <c r="AA879" i="6"/>
  <c r="AH883" i="6"/>
  <c r="AS883" i="6"/>
  <c r="W883" i="6"/>
  <c r="S887" i="6"/>
  <c r="AO887" i="6"/>
  <c r="AD887" i="6"/>
  <c r="AH889" i="6"/>
  <c r="W889" i="6"/>
  <c r="AS889" i="6"/>
  <c r="AJ894" i="6"/>
  <c r="Y894" i="6"/>
  <c r="BF894" i="6" s="1"/>
  <c r="T897" i="6"/>
  <c r="AE897" i="6"/>
  <c r="AF906" i="6"/>
  <c r="AQ906" i="6"/>
  <c r="U906" i="6"/>
  <c r="AN910" i="6"/>
  <c r="R910" i="6"/>
  <c r="AH915" i="6"/>
  <c r="W915" i="6"/>
  <c r="AS915" i="6"/>
  <c r="P924" i="6"/>
  <c r="AL924" i="6"/>
  <c r="AA924" i="6"/>
  <c r="N925" i="6"/>
  <c r="AU925" i="6" s="1"/>
  <c r="Y925" i="6"/>
  <c r="BF925" i="6" s="1"/>
  <c r="AJ925" i="6"/>
  <c r="AM935" i="6"/>
  <c r="Q935" i="6"/>
  <c r="AB935" i="6"/>
  <c r="AA937" i="6"/>
  <c r="AL937" i="6"/>
  <c r="P937" i="6"/>
  <c r="AG952" i="6"/>
  <c r="V952" i="6"/>
  <c r="Y1009" i="6"/>
  <c r="BF1009" i="6" s="1"/>
  <c r="N1009" i="6"/>
  <c r="AU1009" i="6" s="1"/>
  <c r="AJ1009" i="6"/>
  <c r="AT798" i="6"/>
  <c r="X798" i="6"/>
  <c r="AI798" i="6"/>
  <c r="W799" i="6"/>
  <c r="AH799" i="6"/>
  <c r="AS799" i="6"/>
  <c r="AN800" i="6"/>
  <c r="AH808" i="6"/>
  <c r="W808" i="6"/>
  <c r="AS808" i="6"/>
  <c r="AD809" i="6"/>
  <c r="S809" i="6"/>
  <c r="AC810" i="6"/>
  <c r="R810" i="6"/>
  <c r="AO815" i="6"/>
  <c r="AD815" i="6"/>
  <c r="AO816" i="6"/>
  <c r="AD816" i="6"/>
  <c r="Q817" i="6"/>
  <c r="AT819" i="6"/>
  <c r="AF820" i="6"/>
  <c r="AQ820" i="6"/>
  <c r="U820" i="6"/>
  <c r="AO824" i="6"/>
  <c r="AD824" i="6"/>
  <c r="AT826" i="6"/>
  <c r="X826" i="6"/>
  <c r="AC834" i="6"/>
  <c r="AN834" i="6"/>
  <c r="R834" i="6"/>
  <c r="AS838" i="6"/>
  <c r="W838" i="6"/>
  <c r="AH838" i="6"/>
  <c r="AE839" i="6"/>
  <c r="T839" i="6"/>
  <c r="O847" i="6"/>
  <c r="Z847" i="6"/>
  <c r="AJ848" i="6"/>
  <c r="AT849" i="6"/>
  <c r="AM853" i="6"/>
  <c r="AB853" i="6"/>
  <c r="AC854" i="6"/>
  <c r="AN854" i="6"/>
  <c r="R854" i="6"/>
  <c r="AL855" i="6"/>
  <c r="P855" i="6"/>
  <c r="AR864" i="6"/>
  <c r="V864" i="6"/>
  <c r="AB866" i="6"/>
  <c r="AM866" i="6"/>
  <c r="Q866" i="6"/>
  <c r="AO868" i="6"/>
  <c r="AD868" i="6"/>
  <c r="S875" i="6"/>
  <c r="AO875" i="6"/>
  <c r="Q879" i="6"/>
  <c r="AB879" i="6"/>
  <c r="V881" i="6"/>
  <c r="AG881" i="6"/>
  <c r="AR881" i="6"/>
  <c r="P888" i="6"/>
  <c r="AA888" i="6"/>
  <c r="R891" i="6"/>
  <c r="AN891" i="6"/>
  <c r="AC891" i="6"/>
  <c r="AN898" i="6"/>
  <c r="AC898" i="6"/>
  <c r="R898" i="6"/>
  <c r="AH899" i="6"/>
  <c r="W899" i="6"/>
  <c r="AS899" i="6"/>
  <c r="X904" i="6"/>
  <c r="AT904" i="6"/>
  <c r="AM918" i="6"/>
  <c r="AE934" i="6"/>
  <c r="T934" i="6"/>
  <c r="AP934" i="6"/>
  <c r="AC935" i="6"/>
  <c r="R935" i="6"/>
  <c r="AO942" i="6"/>
  <c r="S942" i="6"/>
  <c r="AD942" i="6"/>
  <c r="AN961" i="6"/>
  <c r="R961" i="6"/>
  <c r="AC961" i="6"/>
  <c r="AI973" i="6"/>
  <c r="AT973" i="6"/>
  <c r="X973" i="6"/>
  <c r="AT995" i="6"/>
  <c r="X995" i="6"/>
  <c r="AI995" i="6"/>
  <c r="AB811" i="6"/>
  <c r="Q811" i="6"/>
  <c r="AJ812" i="6"/>
  <c r="N812" i="6"/>
  <c r="AU812" i="6" s="1"/>
  <c r="AJ818" i="6"/>
  <c r="N818" i="6"/>
  <c r="AU818" i="6" s="1"/>
  <c r="AD821" i="6"/>
  <c r="S821" i="6"/>
  <c r="AO821" i="6"/>
  <c r="W831" i="6"/>
  <c r="AH831" i="6"/>
  <c r="P835" i="6"/>
  <c r="AL835" i="6"/>
  <c r="AS836" i="6"/>
  <c r="W836" i="6"/>
  <c r="AH836" i="6"/>
  <c r="X838" i="6"/>
  <c r="AT838" i="6"/>
  <c r="AI838" i="6"/>
  <c r="Q842" i="6"/>
  <c r="AM842" i="6"/>
  <c r="AA847" i="6"/>
  <c r="P847" i="6"/>
  <c r="Z848" i="6"/>
  <c r="AK848" i="6"/>
  <c r="AO850" i="6"/>
  <c r="S850" i="6"/>
  <c r="AD850" i="6"/>
  <c r="T851" i="6"/>
  <c r="AE851" i="6"/>
  <c r="AP851" i="6"/>
  <c r="N856" i="6"/>
  <c r="AU856" i="6" s="1"/>
  <c r="Y856" i="6"/>
  <c r="BF856" i="6" s="1"/>
  <c r="R857" i="6"/>
  <c r="AC857" i="6"/>
  <c r="AS864" i="6"/>
  <c r="W864" i="6"/>
  <c r="V865" i="6"/>
  <c r="AG865" i="6"/>
  <c r="AR865" i="6"/>
  <c r="AP868" i="6"/>
  <c r="T868" i="6"/>
  <c r="AE868" i="6"/>
  <c r="AL873" i="6"/>
  <c r="AA873" i="6"/>
  <c r="P873" i="6"/>
  <c r="AC879" i="6"/>
  <c r="R879" i="6"/>
  <c r="S880" i="6"/>
  <c r="AD880" i="6"/>
  <c r="AO880" i="6"/>
  <c r="AH881" i="6"/>
  <c r="AS881" i="6"/>
  <c r="W881" i="6"/>
  <c r="S898" i="6"/>
  <c r="AD898" i="6"/>
  <c r="AT899" i="6"/>
  <c r="X899" i="6"/>
  <c r="S901" i="6"/>
  <c r="AD901" i="6"/>
  <c r="AD913" i="6"/>
  <c r="S913" i="6"/>
  <c r="AO913" i="6"/>
  <c r="AJ931" i="6"/>
  <c r="N931" i="6"/>
  <c r="AU931" i="6" s="1"/>
  <c r="Y931" i="6"/>
  <c r="BF931" i="6" s="1"/>
  <c r="AO935" i="6"/>
  <c r="AD935" i="6"/>
  <c r="S936" i="6"/>
  <c r="AO936" i="6"/>
  <c r="AD936" i="6"/>
  <c r="AC974" i="6"/>
  <c r="AN974" i="6"/>
  <c r="R974" i="6"/>
  <c r="Q999" i="6"/>
  <c r="AB999" i="6"/>
  <c r="AM999" i="6"/>
  <c r="AR775" i="6"/>
  <c r="AG775" i="6"/>
  <c r="AT791" i="6"/>
  <c r="AR794" i="6"/>
  <c r="N796" i="6"/>
  <c r="AU796" i="6" s="1"/>
  <c r="AJ796" i="6"/>
  <c r="AO801" i="6"/>
  <c r="AD801" i="6"/>
  <c r="Q802" i="6"/>
  <c r="AM802" i="6"/>
  <c r="AN806" i="6"/>
  <c r="AL807" i="6"/>
  <c r="AM811" i="6"/>
  <c r="AQ816" i="6"/>
  <c r="AF816" i="6"/>
  <c r="AK818" i="6"/>
  <c r="AN825" i="6"/>
  <c r="AC825" i="6"/>
  <c r="W827" i="6"/>
  <c r="AH827" i="6"/>
  <c r="AI831" i="6"/>
  <c r="AT831" i="6"/>
  <c r="AF833" i="6"/>
  <c r="AM835" i="6"/>
  <c r="Q835" i="6"/>
  <c r="AC842" i="6"/>
  <c r="R842" i="6"/>
  <c r="AB847" i="6"/>
  <c r="AM847" i="6"/>
  <c r="AL847" i="6"/>
  <c r="AF851" i="6"/>
  <c r="U851" i="6"/>
  <c r="AQ851" i="6"/>
  <c r="Q852" i="6"/>
  <c r="AB852" i="6"/>
  <c r="AM852" i="6"/>
  <c r="AO853" i="6"/>
  <c r="S853" i="6"/>
  <c r="AD853" i="6"/>
  <c r="AL863" i="6"/>
  <c r="AA863" i="6"/>
  <c r="P863" i="6"/>
  <c r="AO866" i="6"/>
  <c r="AD866" i="6"/>
  <c r="N883" i="6"/>
  <c r="AU883" i="6" s="1"/>
  <c r="Y883" i="6"/>
  <c r="BF883" i="6" s="1"/>
  <c r="AQ884" i="6"/>
  <c r="U884" i="6"/>
  <c r="AF884" i="6"/>
  <c r="AN888" i="6"/>
  <c r="R888" i="6"/>
  <c r="AC888" i="6"/>
  <c r="AI899" i="6"/>
  <c r="AE901" i="6"/>
  <c r="AP901" i="6"/>
  <c r="T901" i="6"/>
  <c r="AJ904" i="6"/>
  <c r="N904" i="6"/>
  <c r="AU904" i="6" s="1"/>
  <c r="Y904" i="6"/>
  <c r="BF904" i="6" s="1"/>
  <c r="AL911" i="6"/>
  <c r="P911" i="6"/>
  <c r="T913" i="6"/>
  <c r="AE913" i="6"/>
  <c r="P914" i="6"/>
  <c r="AL914" i="6"/>
  <c r="AJ915" i="6"/>
  <c r="N915" i="6"/>
  <c r="AU915" i="6" s="1"/>
  <c r="Y915" i="6"/>
  <c r="BF915" i="6" s="1"/>
  <c r="P922" i="6"/>
  <c r="AA922" i="6"/>
  <c r="V939" i="6"/>
  <c r="AG939" i="6"/>
  <c r="AR939" i="6"/>
  <c r="AN953" i="6"/>
  <c r="AC953" i="6"/>
  <c r="R953" i="6"/>
  <c r="AD969" i="6"/>
  <c r="S969" i="6"/>
  <c r="AO969" i="6"/>
  <c r="U970" i="6"/>
  <c r="AF970" i="6"/>
  <c r="AQ970" i="6"/>
  <c r="W987" i="6"/>
  <c r="AS987" i="6"/>
  <c r="AH987" i="6"/>
  <c r="N993" i="6"/>
  <c r="AU993" i="6" s="1"/>
  <c r="AJ993" i="6"/>
  <c r="Y993" i="6"/>
  <c r="BF993" i="6" s="1"/>
  <c r="AG800" i="6"/>
  <c r="V800" i="6"/>
  <c r="AE802" i="6"/>
  <c r="AP802" i="6"/>
  <c r="AO804" i="6"/>
  <c r="AD804" i="6"/>
  <c r="AO806" i="6"/>
  <c r="S806" i="6"/>
  <c r="AC826" i="6"/>
  <c r="R826" i="6"/>
  <c r="AI835" i="6"/>
  <c r="X835" i="6"/>
  <c r="AN839" i="6"/>
  <c r="R839" i="6"/>
  <c r="AK841" i="6"/>
  <c r="AE845" i="6"/>
  <c r="AP845" i="6"/>
  <c r="AO846" i="6"/>
  <c r="AD846" i="6"/>
  <c r="AQ857" i="6"/>
  <c r="AH863" i="6"/>
  <c r="AS863" i="6"/>
  <c r="W863" i="6"/>
  <c r="T870" i="6"/>
  <c r="AE870" i="6"/>
  <c r="AN872" i="6"/>
  <c r="AC872" i="6"/>
  <c r="AO873" i="6"/>
  <c r="W882" i="6"/>
  <c r="AH882" i="6"/>
  <c r="AS882" i="6"/>
  <c r="AA883" i="6"/>
  <c r="P883" i="6"/>
  <c r="AO888" i="6"/>
  <c r="S888" i="6"/>
  <c r="AD888" i="6"/>
  <c r="AC903" i="6"/>
  <c r="AN903" i="6"/>
  <c r="AA907" i="6"/>
  <c r="AL907" i="6"/>
  <c r="AO922" i="6"/>
  <c r="AD922" i="6"/>
  <c r="U924" i="6"/>
  <c r="AF924" i="6"/>
  <c r="R933" i="6"/>
  <c r="AN933" i="6"/>
  <c r="AC933" i="6"/>
  <c r="AD938" i="6"/>
  <c r="AO938" i="6"/>
  <c r="S938" i="6"/>
  <c r="O998" i="6"/>
  <c r="Z998" i="6"/>
  <c r="AK998" i="6"/>
  <c r="AS858" i="6"/>
  <c r="AH858" i="6"/>
  <c r="AJ859" i="6"/>
  <c r="S862" i="6"/>
  <c r="AD862" i="6"/>
  <c r="AP862" i="6"/>
  <c r="AN864" i="6"/>
  <c r="R864" i="6"/>
  <c r="AC864" i="6"/>
  <c r="AA865" i="6"/>
  <c r="AL865" i="6"/>
  <c r="T876" i="6"/>
  <c r="AP876" i="6"/>
  <c r="AT877" i="6"/>
  <c r="X877" i="6"/>
  <c r="AI877" i="6"/>
  <c r="P878" i="6"/>
  <c r="AL878" i="6"/>
  <c r="AA878" i="6"/>
  <c r="AB883" i="6"/>
  <c r="AM883" i="6"/>
  <c r="P884" i="6"/>
  <c r="AA884" i="6"/>
  <c r="AO886" i="6"/>
  <c r="P890" i="6"/>
  <c r="AA890" i="6"/>
  <c r="AL890" i="6"/>
  <c r="N895" i="6"/>
  <c r="AU895" i="6" s="1"/>
  <c r="Y895" i="6"/>
  <c r="BF895" i="6" s="1"/>
  <c r="V897" i="6"/>
  <c r="AG897" i="6"/>
  <c r="AQ902" i="6"/>
  <c r="AF902" i="6"/>
  <c r="AD903" i="6"/>
  <c r="AO903" i="6"/>
  <c r="P906" i="6"/>
  <c r="AA906" i="6"/>
  <c r="AL906" i="6"/>
  <c r="Q907" i="6"/>
  <c r="AB907" i="6"/>
  <c r="V916" i="6"/>
  <c r="AR916" i="6"/>
  <c r="AG916" i="6"/>
  <c r="AH919" i="6"/>
  <c r="W919" i="6"/>
  <c r="AS919" i="6"/>
  <c r="Z929" i="6"/>
  <c r="AK929" i="6"/>
  <c r="AD933" i="6"/>
  <c r="S933" i="6"/>
  <c r="AO933" i="6"/>
  <c r="AT940" i="6"/>
  <c r="AI940" i="6"/>
  <c r="X940" i="6"/>
  <c r="Y943" i="6"/>
  <c r="BF943" i="6" s="1"/>
  <c r="AJ943" i="6"/>
  <c r="N943" i="6"/>
  <c r="AU943" i="6" s="1"/>
  <c r="V945" i="6"/>
  <c r="AG945" i="6"/>
  <c r="AR945" i="6"/>
  <c r="AT965" i="6"/>
  <c r="AI965" i="6"/>
  <c r="X965" i="6"/>
  <c r="P1009" i="6"/>
  <c r="AL1009" i="6"/>
  <c r="AA1009" i="6"/>
  <c r="AL1011" i="6"/>
  <c r="AA1011" i="6"/>
  <c r="P1011" i="6"/>
  <c r="AH861" i="6"/>
  <c r="W861" i="6"/>
  <c r="AH868" i="6"/>
  <c r="AS868" i="6"/>
  <c r="AR870" i="6"/>
  <c r="AG870" i="6"/>
  <c r="V870" i="6"/>
  <c r="AC871" i="6"/>
  <c r="R871" i="6"/>
  <c r="AT875" i="6"/>
  <c r="X875" i="6"/>
  <c r="AI875" i="6"/>
  <c r="AF876" i="6"/>
  <c r="AQ876" i="6"/>
  <c r="AB884" i="6"/>
  <c r="Q884" i="6"/>
  <c r="AM884" i="6"/>
  <c r="AK885" i="6"/>
  <c r="O885" i="6"/>
  <c r="AT887" i="6"/>
  <c r="X887" i="6"/>
  <c r="AI887" i="6"/>
  <c r="W896" i="6"/>
  <c r="AH896" i="6"/>
  <c r="AN907" i="6"/>
  <c r="AC907" i="6"/>
  <c r="AS912" i="6"/>
  <c r="W912" i="6"/>
  <c r="AH912" i="6"/>
  <c r="O917" i="6"/>
  <c r="Z917" i="6"/>
  <c r="AK917" i="6"/>
  <c r="AA929" i="6"/>
  <c r="AL929" i="6"/>
  <c r="AP933" i="6"/>
  <c r="T933" i="6"/>
  <c r="V935" i="6"/>
  <c r="AG935" i="6"/>
  <c r="AI964" i="6"/>
  <c r="AT964" i="6"/>
  <c r="X964" i="6"/>
  <c r="W974" i="6"/>
  <c r="AH974" i="6"/>
  <c r="AS974" i="6"/>
  <c r="Z980" i="6"/>
  <c r="AK980" i="6"/>
  <c r="O980" i="6"/>
  <c r="AJ1008" i="6"/>
  <c r="Y1008" i="6"/>
  <c r="BF1008" i="6" s="1"/>
  <c r="N1008" i="6"/>
  <c r="AU1008" i="6" s="1"/>
  <c r="W789" i="6"/>
  <c r="AH789" i="6"/>
  <c r="Q796" i="6"/>
  <c r="AB796" i="6"/>
  <c r="AT801" i="6"/>
  <c r="AR804" i="6"/>
  <c r="W805" i="6"/>
  <c r="AH805" i="6"/>
  <c r="AG806" i="6"/>
  <c r="AR806" i="6"/>
  <c r="AN826" i="6"/>
  <c r="T827" i="6"/>
  <c r="AP827" i="6"/>
  <c r="AC832" i="6"/>
  <c r="R832" i="6"/>
  <c r="AG836" i="6"/>
  <c r="AI837" i="6"/>
  <c r="AT837" i="6"/>
  <c r="T838" i="6"/>
  <c r="AE838" i="6"/>
  <c r="AO840" i="6"/>
  <c r="AD840" i="6"/>
  <c r="S840" i="6"/>
  <c r="Y843" i="6"/>
  <c r="BF843" i="6" s="1"/>
  <c r="AJ843" i="6"/>
  <c r="AG846" i="6"/>
  <c r="AR846" i="6"/>
  <c r="AF848" i="6"/>
  <c r="R855" i="6"/>
  <c r="AC855" i="6"/>
  <c r="AN855" i="6"/>
  <c r="W857" i="6"/>
  <c r="AS857" i="6"/>
  <c r="AG858" i="6"/>
  <c r="P859" i="6"/>
  <c r="AA859" i="6"/>
  <c r="AL859" i="6"/>
  <c r="AO860" i="6"/>
  <c r="S860" i="6"/>
  <c r="AT861" i="6"/>
  <c r="AI861" i="6"/>
  <c r="X861" i="6"/>
  <c r="AI863" i="6"/>
  <c r="S871" i="6"/>
  <c r="AO871" i="6"/>
  <c r="P874" i="6"/>
  <c r="AA874" i="6"/>
  <c r="AR876" i="6"/>
  <c r="V876" i="6"/>
  <c r="AG876" i="6"/>
  <c r="AB892" i="6"/>
  <c r="AM892" i="6"/>
  <c r="P895" i="6"/>
  <c r="AA895" i="6"/>
  <c r="AL895" i="6"/>
  <c r="V899" i="6"/>
  <c r="AR899" i="6"/>
  <c r="AG899" i="6"/>
  <c r="AS902" i="6"/>
  <c r="AH902" i="6"/>
  <c r="AI916" i="6"/>
  <c r="X916" i="6"/>
  <c r="AL917" i="6"/>
  <c r="AA917" i="6"/>
  <c r="P917" i="6"/>
  <c r="AT923" i="6"/>
  <c r="AI923" i="6"/>
  <c r="AJ937" i="6"/>
  <c r="N937" i="6"/>
  <c r="AU937" i="6" s="1"/>
  <c r="Y937" i="6"/>
  <c r="BF937" i="6" s="1"/>
  <c r="AB942" i="6"/>
  <c r="AM942" i="6"/>
  <c r="Q942" i="6"/>
  <c r="AL943" i="6"/>
  <c r="P943" i="6"/>
  <c r="AA943" i="6"/>
  <c r="AP947" i="6"/>
  <c r="AE947" i="6"/>
  <c r="P958" i="6"/>
  <c r="AA958" i="6"/>
  <c r="AL958" i="6"/>
  <c r="AO800" i="6"/>
  <c r="S800" i="6"/>
  <c r="W813" i="6"/>
  <c r="AH813" i="6"/>
  <c r="AS813" i="6"/>
  <c r="AK814" i="6"/>
  <c r="O814" i="6"/>
  <c r="AJ823" i="6"/>
  <c r="Y823" i="6"/>
  <c r="BF823" i="6" s="1"/>
  <c r="AK833" i="6"/>
  <c r="O833" i="6"/>
  <c r="AI842" i="6"/>
  <c r="X842" i="6"/>
  <c r="AR844" i="6"/>
  <c r="X846" i="6"/>
  <c r="AS847" i="6"/>
  <c r="AE850" i="6"/>
  <c r="T850" i="6"/>
  <c r="AS850" i="6"/>
  <c r="AC852" i="6"/>
  <c r="R852" i="6"/>
  <c r="AN852" i="6"/>
  <c r="AO854" i="6"/>
  <c r="S854" i="6"/>
  <c r="AI855" i="6"/>
  <c r="X855" i="6"/>
  <c r="AP859" i="6"/>
  <c r="AE859" i="6"/>
  <c r="AM864" i="6"/>
  <c r="AM865" i="6"/>
  <c r="R869" i="6"/>
  <c r="AC869" i="6"/>
  <c r="S872" i="6"/>
  <c r="AO872" i="6"/>
  <c r="AD872" i="6"/>
  <c r="N875" i="6"/>
  <c r="AU875" i="6" s="1"/>
  <c r="Y875" i="6"/>
  <c r="BF875" i="6" s="1"/>
  <c r="AJ875" i="6"/>
  <c r="AL877" i="6"/>
  <c r="O881" i="6"/>
  <c r="AO885" i="6"/>
  <c r="AO893" i="6"/>
  <c r="AD893" i="6"/>
  <c r="S893" i="6"/>
  <c r="AN899" i="6"/>
  <c r="AT901" i="6"/>
  <c r="X901" i="6"/>
  <c r="AI901" i="6"/>
  <c r="AJ901" i="6"/>
  <c r="AM905" i="6"/>
  <c r="Q905" i="6"/>
  <c r="AE908" i="6"/>
  <c r="AG914" i="6"/>
  <c r="AR914" i="6"/>
  <c r="V914" i="6"/>
  <c r="O919" i="6"/>
  <c r="Z919" i="6"/>
  <c r="Q919" i="6"/>
  <c r="AM919" i="6"/>
  <c r="AE920" i="6"/>
  <c r="T920" i="6"/>
  <c r="AP920" i="6"/>
  <c r="AB924" i="6"/>
  <c r="Q924" i="6"/>
  <c r="AM924" i="6"/>
  <c r="AH927" i="6"/>
  <c r="W927" i="6"/>
  <c r="S928" i="6"/>
  <c r="AD928" i="6"/>
  <c r="AH939" i="6"/>
  <c r="W939" i="6"/>
  <c r="AS939" i="6"/>
  <c r="AH947" i="6"/>
  <c r="W947" i="6"/>
  <c r="AS947" i="6"/>
  <c r="AL949" i="6"/>
  <c r="AA949" i="6"/>
  <c r="P949" i="6"/>
  <c r="AB952" i="6"/>
  <c r="AM952" i="6"/>
  <c r="Q952" i="6"/>
  <c r="W958" i="6"/>
  <c r="AS958" i="6"/>
  <c r="AH958" i="6"/>
  <c r="P965" i="6"/>
  <c r="AA965" i="6"/>
  <c r="Y973" i="6"/>
  <c r="BF973" i="6" s="1"/>
  <c r="N973" i="6"/>
  <c r="AU973" i="6" s="1"/>
  <c r="Y974" i="6"/>
  <c r="BF974" i="6" s="1"/>
  <c r="N974" i="6"/>
  <c r="AU974" i="6" s="1"/>
  <c r="AJ974" i="6"/>
  <c r="AI976" i="6"/>
  <c r="AT976" i="6"/>
  <c r="X976" i="6"/>
  <c r="AJ982" i="6"/>
  <c r="N982" i="6"/>
  <c r="AU982" i="6" s="1"/>
  <c r="Y982" i="6"/>
  <c r="BF982" i="6" s="1"/>
  <c r="R1011" i="6"/>
  <c r="AC1011" i="6"/>
  <c r="AN1011" i="6"/>
  <c r="AP884" i="6"/>
  <c r="AE884" i="6"/>
  <c r="V889" i="6"/>
  <c r="AG889" i="6"/>
  <c r="T890" i="6"/>
  <c r="AP890" i="6"/>
  <c r="T893" i="6"/>
  <c r="AE893" i="6"/>
  <c r="AP893" i="6"/>
  <c r="AJ896" i="6"/>
  <c r="N896" i="6"/>
  <c r="AU896" i="6" s="1"/>
  <c r="AG898" i="6"/>
  <c r="AR898" i="6"/>
  <c r="AQ908" i="6"/>
  <c r="AF908" i="6"/>
  <c r="U908" i="6"/>
  <c r="AI910" i="6"/>
  <c r="X910" i="6"/>
  <c r="AT910" i="6"/>
  <c r="W914" i="6"/>
  <c r="AH914" i="6"/>
  <c r="AS914" i="6"/>
  <c r="AD915" i="6"/>
  <c r="AO915" i="6"/>
  <c r="S915" i="6"/>
  <c r="AN924" i="6"/>
  <c r="R924" i="6"/>
  <c r="P932" i="6"/>
  <c r="AA932" i="6"/>
  <c r="P934" i="6"/>
  <c r="AL934" i="6"/>
  <c r="AA934" i="6"/>
  <c r="AS936" i="6"/>
  <c r="W936" i="6"/>
  <c r="Y940" i="6"/>
  <c r="BF940" i="6" s="1"/>
  <c r="N940" i="6"/>
  <c r="AU940" i="6" s="1"/>
  <c r="AJ940" i="6"/>
  <c r="V941" i="6"/>
  <c r="AR941" i="6"/>
  <c r="AG944" i="6"/>
  <c r="AR944" i="6"/>
  <c r="V944" i="6"/>
  <c r="AK955" i="6"/>
  <c r="O955" i="6"/>
  <c r="Z955" i="6"/>
  <c r="U956" i="6"/>
  <c r="AQ956" i="6"/>
  <c r="AF956" i="6"/>
  <c r="P968" i="6"/>
  <c r="AA968" i="6"/>
  <c r="AL968" i="6"/>
  <c r="AC984" i="6"/>
  <c r="AN984" i="6"/>
  <c r="R984" i="6"/>
  <c r="N1005" i="6"/>
  <c r="AU1005" i="6" s="1"/>
  <c r="AJ1005" i="6"/>
  <c r="Y1005" i="6"/>
  <c r="BF1005" i="6" s="1"/>
  <c r="W898" i="6"/>
  <c r="AH898" i="6"/>
  <c r="P900" i="6"/>
  <c r="AA900" i="6"/>
  <c r="AL900" i="6"/>
  <c r="S906" i="6"/>
  <c r="AO906" i="6"/>
  <c r="AR908" i="6"/>
  <c r="V908" i="6"/>
  <c r="Y911" i="6"/>
  <c r="BF911" i="6" s="1"/>
  <c r="AJ911" i="6"/>
  <c r="N912" i="6"/>
  <c r="AU912" i="6" s="1"/>
  <c r="Y912" i="6"/>
  <c r="BF912" i="6" s="1"/>
  <c r="AJ912" i="6"/>
  <c r="AT914" i="6"/>
  <c r="X914" i="6"/>
  <c r="AI914" i="6"/>
  <c r="AP915" i="6"/>
  <c r="T915" i="6"/>
  <c r="AG920" i="6"/>
  <c r="V920" i="6"/>
  <c r="P930" i="6"/>
  <c r="AA930" i="6"/>
  <c r="R931" i="6"/>
  <c r="AC931" i="6"/>
  <c r="AB934" i="6"/>
  <c r="AM934" i="6"/>
  <c r="Q934" i="6"/>
  <c r="AH941" i="6"/>
  <c r="AS941" i="6"/>
  <c r="W941" i="6"/>
  <c r="AS944" i="6"/>
  <c r="W944" i="6"/>
  <c r="S952" i="6"/>
  <c r="AO952" i="6"/>
  <c r="AS954" i="6"/>
  <c r="W954" i="6"/>
  <c r="V963" i="6"/>
  <c r="AG963" i="6"/>
  <c r="AR963" i="6"/>
  <c r="AA973" i="6"/>
  <c r="AL973" i="6"/>
  <c r="AL979" i="6"/>
  <c r="P979" i="6"/>
  <c r="AA979" i="6"/>
  <c r="Q840" i="6"/>
  <c r="AB840" i="6"/>
  <c r="AO858" i="6"/>
  <c r="AD858" i="6"/>
  <c r="AC860" i="6"/>
  <c r="AN860" i="6"/>
  <c r="AE864" i="6"/>
  <c r="T864" i="6"/>
  <c r="AN866" i="6"/>
  <c r="AC866" i="6"/>
  <c r="R866" i="6"/>
  <c r="Z867" i="6"/>
  <c r="AK867" i="6"/>
  <c r="P870" i="6"/>
  <c r="AL870" i="6"/>
  <c r="AB871" i="6"/>
  <c r="Q871" i="6"/>
  <c r="AG890" i="6"/>
  <c r="AR890" i="6"/>
  <c r="AM891" i="6"/>
  <c r="Q891" i="6"/>
  <c r="AB891" i="6"/>
  <c r="T895" i="6"/>
  <c r="AP895" i="6"/>
  <c r="P896" i="6"/>
  <c r="AA896" i="6"/>
  <c r="AJ897" i="6"/>
  <c r="N897" i="6"/>
  <c r="AU897" i="6" s="1"/>
  <c r="AH908" i="6"/>
  <c r="W908" i="6"/>
  <c r="AJ913" i="6"/>
  <c r="N913" i="6"/>
  <c r="AU913" i="6" s="1"/>
  <c r="AE915" i="6"/>
  <c r="AN921" i="6"/>
  <c r="R921" i="6"/>
  <c r="AC924" i="6"/>
  <c r="AC925" i="6"/>
  <c r="AN925" i="6"/>
  <c r="AN932" i="6"/>
  <c r="AC932" i="6"/>
  <c r="R932" i="6"/>
  <c r="AN934" i="6"/>
  <c r="AC934" i="6"/>
  <c r="P935" i="6"/>
  <c r="AA935" i="6"/>
  <c r="X938" i="6"/>
  <c r="AT938" i="6"/>
  <c r="AI938" i="6"/>
  <c r="P940" i="6"/>
  <c r="AA940" i="6"/>
  <c r="AL940" i="6"/>
  <c r="AT941" i="6"/>
  <c r="X941" i="6"/>
  <c r="AI941" i="6"/>
  <c r="AG941" i="6"/>
  <c r="AI944" i="6"/>
  <c r="AT944" i="6"/>
  <c r="X944" i="6"/>
  <c r="AE952" i="6"/>
  <c r="AP952" i="6"/>
  <c r="T952" i="6"/>
  <c r="AH954" i="6"/>
  <c r="AH956" i="6"/>
  <c r="W956" i="6"/>
  <c r="AS956" i="6"/>
  <c r="AH963" i="6"/>
  <c r="W963" i="6"/>
  <c r="AS963" i="6"/>
  <c r="S965" i="6"/>
  <c r="AD965" i="6"/>
  <c r="AO965" i="6"/>
  <c r="P966" i="6"/>
  <c r="AA966" i="6"/>
  <c r="AL966" i="6"/>
  <c r="AA975" i="6"/>
  <c r="AL975" i="6"/>
  <c r="P975" i="6"/>
  <c r="AC978" i="6"/>
  <c r="R978" i="6"/>
  <c r="AN978" i="6"/>
  <c r="AK981" i="6"/>
  <c r="O981" i="6"/>
  <c r="Z981" i="6"/>
  <c r="AH945" i="6"/>
  <c r="AS945" i="6"/>
  <c r="W945" i="6"/>
  <c r="AB948" i="6"/>
  <c r="AM948" i="6"/>
  <c r="W952" i="6"/>
  <c r="AS952" i="6"/>
  <c r="AH952" i="6"/>
  <c r="P959" i="6"/>
  <c r="AA959" i="6"/>
  <c r="AK963" i="6"/>
  <c r="Z963" i="6"/>
  <c r="AN964" i="6"/>
  <c r="R964" i="6"/>
  <c r="U980" i="6"/>
  <c r="AF980" i="6"/>
  <c r="AO991" i="6"/>
  <c r="S991" i="6"/>
  <c r="AD991" i="6"/>
  <c r="P882" i="6"/>
  <c r="AL882" i="6"/>
  <c r="AL887" i="6"/>
  <c r="AA887" i="6"/>
  <c r="AT889" i="6"/>
  <c r="AI889" i="6"/>
  <c r="X889" i="6"/>
  <c r="Y892" i="6"/>
  <c r="BF892" i="6" s="1"/>
  <c r="AJ892" i="6"/>
  <c r="AN894" i="6"/>
  <c r="R894" i="6"/>
  <c r="AN906" i="6"/>
  <c r="AC906" i="6"/>
  <c r="AH907" i="6"/>
  <c r="AS907" i="6"/>
  <c r="W907" i="6"/>
  <c r="AH913" i="6"/>
  <c r="W913" i="6"/>
  <c r="Y916" i="6"/>
  <c r="BF916" i="6" s="1"/>
  <c r="AJ916" i="6"/>
  <c r="AQ922" i="6"/>
  <c r="AF922" i="6"/>
  <c r="AH924" i="6"/>
  <c r="W924" i="6"/>
  <c r="AH931" i="6"/>
  <c r="W931" i="6"/>
  <c r="AS931" i="6"/>
  <c r="AQ938" i="6"/>
  <c r="AF938" i="6"/>
  <c r="U938" i="6"/>
  <c r="AA939" i="6"/>
  <c r="AL939" i="6"/>
  <c r="P939" i="6"/>
  <c r="T946" i="6"/>
  <c r="AE946" i="6"/>
  <c r="AP946" i="6"/>
  <c r="T949" i="6"/>
  <c r="AE949" i="6"/>
  <c r="AR950" i="6"/>
  <c r="V950" i="6"/>
  <c r="AG950" i="6"/>
  <c r="AC959" i="6"/>
  <c r="AN959" i="6"/>
  <c r="AK969" i="6"/>
  <c r="O969" i="6"/>
  <c r="AK974" i="6"/>
  <c r="Z974" i="6"/>
  <c r="AE989" i="6"/>
  <c r="AP989" i="6"/>
  <c r="T989" i="6"/>
  <c r="AC997" i="6"/>
  <c r="AN997" i="6"/>
  <c r="R997" i="6"/>
  <c r="S1012" i="6"/>
  <c r="AD1012" i="6"/>
  <c r="AT917" i="6"/>
  <c r="X917" i="6"/>
  <c r="AI917" i="6"/>
  <c r="X924" i="6"/>
  <c r="AI924" i="6"/>
  <c r="AT925" i="6"/>
  <c r="X925" i="6"/>
  <c r="AI925" i="6"/>
  <c r="AJ928" i="6"/>
  <c r="Y928" i="6"/>
  <c r="BF928" i="6" s="1"/>
  <c r="AT931" i="6"/>
  <c r="AI931" i="6"/>
  <c r="AQ940" i="6"/>
  <c r="U940" i="6"/>
  <c r="AF940" i="6"/>
  <c r="AI942" i="6"/>
  <c r="X942" i="6"/>
  <c r="N945" i="6"/>
  <c r="AU945" i="6" s="1"/>
  <c r="Y945" i="6"/>
  <c r="BF945" i="6" s="1"/>
  <c r="AH950" i="6"/>
  <c r="W950" i="6"/>
  <c r="P953" i="6"/>
  <c r="AA953" i="6"/>
  <c r="AL953" i="6"/>
  <c r="Q957" i="6"/>
  <c r="AM957" i="6"/>
  <c r="AC964" i="6"/>
  <c r="V968" i="6"/>
  <c r="AG968" i="6"/>
  <c r="P971" i="6"/>
  <c r="AL971" i="6"/>
  <c r="AA971" i="6"/>
  <c r="N972" i="6"/>
  <c r="AU972" i="6" s="1"/>
  <c r="Y972" i="6"/>
  <c r="BF972" i="6" s="1"/>
  <c r="AN996" i="6"/>
  <c r="AC996" i="6"/>
  <c r="R996" i="6"/>
  <c r="Q1003" i="6"/>
  <c r="AB1003" i="6"/>
  <c r="AM1003" i="6"/>
  <c r="AE1010" i="6"/>
  <c r="T1010" i="6"/>
  <c r="AP1010" i="6"/>
  <c r="AE1012" i="6"/>
  <c r="AP1012" i="6"/>
  <c r="AS1013" i="6"/>
  <c r="W1013" i="6"/>
  <c r="AH1013" i="6"/>
  <c r="AR863" i="6"/>
  <c r="AH865" i="6"/>
  <c r="W865" i="6"/>
  <c r="P866" i="6"/>
  <c r="AA866" i="6"/>
  <c r="AJ871" i="6"/>
  <c r="AB876" i="6"/>
  <c r="Q876" i="6"/>
  <c r="P892" i="6"/>
  <c r="AL892" i="6"/>
  <c r="AA892" i="6"/>
  <c r="AE894" i="6"/>
  <c r="AP894" i="6"/>
  <c r="T894" i="6"/>
  <c r="AT903" i="6"/>
  <c r="X903" i="6"/>
  <c r="AD908" i="6"/>
  <c r="AO908" i="6"/>
  <c r="V910" i="6"/>
  <c r="AG910" i="6"/>
  <c r="AK911" i="6"/>
  <c r="AB914" i="6"/>
  <c r="AM914" i="6"/>
  <c r="P916" i="6"/>
  <c r="AL916" i="6"/>
  <c r="AN920" i="6"/>
  <c r="R920" i="6"/>
  <c r="AC920" i="6"/>
  <c r="X926" i="6"/>
  <c r="AI926" i="6"/>
  <c r="AH938" i="6"/>
  <c r="W938" i="6"/>
  <c r="AB944" i="6"/>
  <c r="Q944" i="6"/>
  <c r="AG946" i="6"/>
  <c r="AR946" i="6"/>
  <c r="V946" i="6"/>
  <c r="AB954" i="6"/>
  <c r="Q954" i="6"/>
  <c r="AM954" i="6"/>
  <c r="AC957" i="6"/>
  <c r="R957" i="6"/>
  <c r="AN957" i="6"/>
  <c r="AF958" i="6"/>
  <c r="U958" i="6"/>
  <c r="AQ958" i="6"/>
  <c r="AP959" i="6"/>
  <c r="T959" i="6"/>
  <c r="AE959" i="6"/>
  <c r="AG964" i="6"/>
  <c r="AR964" i="6"/>
  <c r="V964" i="6"/>
  <c r="V966" i="6"/>
  <c r="AR966" i="6"/>
  <c r="AG966" i="6"/>
  <c r="AC966" i="6"/>
  <c r="AJ972" i="6"/>
  <c r="V988" i="6"/>
  <c r="AG988" i="6"/>
  <c r="AR988" i="6"/>
  <c r="AS990" i="6"/>
  <c r="AH990" i="6"/>
  <c r="W990" i="6"/>
  <c r="Z994" i="6"/>
  <c r="AK994" i="6"/>
  <c r="O994" i="6"/>
  <c r="AD996" i="6"/>
  <c r="AO996" i="6"/>
  <c r="S996" i="6"/>
  <c r="AO836" i="6"/>
  <c r="S836" i="6"/>
  <c r="W841" i="6"/>
  <c r="AS841" i="6"/>
  <c r="AC844" i="6"/>
  <c r="AN844" i="6"/>
  <c r="AT871" i="6"/>
  <c r="AI871" i="6"/>
  <c r="AT872" i="6"/>
  <c r="AN876" i="6"/>
  <c r="R876" i="6"/>
  <c r="AT888" i="6"/>
  <c r="AI888" i="6"/>
  <c r="AC889" i="6"/>
  <c r="R889" i="6"/>
  <c r="AN889" i="6"/>
  <c r="AJ891" i="6"/>
  <c r="Y891" i="6"/>
  <c r="BF891" i="6" s="1"/>
  <c r="AT896" i="6"/>
  <c r="AM897" i="6"/>
  <c r="AB897" i="6"/>
  <c r="AB902" i="6"/>
  <c r="AM902" i="6"/>
  <c r="AR904" i="6"/>
  <c r="AB915" i="6"/>
  <c r="Q915" i="6"/>
  <c r="AM915" i="6"/>
  <c r="AR918" i="6"/>
  <c r="V918" i="6"/>
  <c r="AG918" i="6"/>
  <c r="Y923" i="6"/>
  <c r="BF923" i="6" s="1"/>
  <c r="AJ923" i="6"/>
  <c r="AE926" i="6"/>
  <c r="AP926" i="6"/>
  <c r="AA927" i="6"/>
  <c r="P927" i="6"/>
  <c r="AM929" i="6"/>
  <c r="AB929" i="6"/>
  <c r="AK933" i="6"/>
  <c r="Z933" i="6"/>
  <c r="O933" i="6"/>
  <c r="AH937" i="6"/>
  <c r="AS937" i="6"/>
  <c r="W937" i="6"/>
  <c r="AC945" i="6"/>
  <c r="AN945" i="6"/>
  <c r="AB947" i="6"/>
  <c r="Q947" i="6"/>
  <c r="AB949" i="6"/>
  <c r="AM949" i="6"/>
  <c r="AT950" i="6"/>
  <c r="X950" i="6"/>
  <c r="AI950" i="6"/>
  <c r="V959" i="6"/>
  <c r="AR959" i="6"/>
  <c r="AP965" i="6"/>
  <c r="AN967" i="6"/>
  <c r="AC967" i="6"/>
  <c r="R967" i="6"/>
  <c r="W968" i="6"/>
  <c r="AS968" i="6"/>
  <c r="AD971" i="6"/>
  <c r="S971" i="6"/>
  <c r="AO971" i="6"/>
  <c r="AE977" i="6"/>
  <c r="T977" i="6"/>
  <c r="AP977" i="6"/>
  <c r="AI983" i="6"/>
  <c r="AT983" i="6"/>
  <c r="X983" i="6"/>
  <c r="P987" i="6"/>
  <c r="AA987" i="6"/>
  <c r="AL987" i="6"/>
  <c r="Y1004" i="6"/>
  <c r="BF1004" i="6" s="1"/>
  <c r="N1004" i="6"/>
  <c r="AU1004" i="6" s="1"/>
  <c r="AJ1004" i="6"/>
  <c r="AC850" i="6"/>
  <c r="R850" i="6"/>
  <c r="AT873" i="6"/>
  <c r="AI873" i="6"/>
  <c r="X873" i="6"/>
  <c r="AQ874" i="6"/>
  <c r="V875" i="6"/>
  <c r="AG875" i="6"/>
  <c r="N877" i="6"/>
  <c r="AU877" i="6" s="1"/>
  <c r="Y877" i="6"/>
  <c r="BF877" i="6" s="1"/>
  <c r="AJ877" i="6"/>
  <c r="AE878" i="6"/>
  <c r="T878" i="6"/>
  <c r="AP878" i="6"/>
  <c r="AH879" i="6"/>
  <c r="W879" i="6"/>
  <c r="AT893" i="6"/>
  <c r="AI893" i="6"/>
  <c r="V895" i="6"/>
  <c r="AG895" i="6"/>
  <c r="AR895" i="6"/>
  <c r="AH901" i="6"/>
  <c r="AS901" i="6"/>
  <c r="AN902" i="6"/>
  <c r="AC902" i="6"/>
  <c r="X906" i="6"/>
  <c r="AT906" i="6"/>
  <c r="AP907" i="6"/>
  <c r="AB908" i="6"/>
  <c r="Q908" i="6"/>
  <c r="AP912" i="6"/>
  <c r="AE912" i="6"/>
  <c r="AH918" i="6"/>
  <c r="AS918" i="6"/>
  <c r="AI920" i="6"/>
  <c r="AJ924" i="6"/>
  <c r="W928" i="6"/>
  <c r="AH928" i="6"/>
  <c r="AF930" i="6"/>
  <c r="U930" i="6"/>
  <c r="AM933" i="6"/>
  <c r="P936" i="6"/>
  <c r="AL936" i="6"/>
  <c r="P938" i="6"/>
  <c r="AA938" i="6"/>
  <c r="AD940" i="6"/>
  <c r="S940" i="6"/>
  <c r="AO940" i="6"/>
  <c r="AC940" i="6"/>
  <c r="Y942" i="6"/>
  <c r="BF942" i="6" s="1"/>
  <c r="N942" i="6"/>
  <c r="AU942" i="6" s="1"/>
  <c r="AO944" i="6"/>
  <c r="S944" i="6"/>
  <c r="AD944" i="6"/>
  <c r="AB946" i="6"/>
  <c r="AM946" i="6"/>
  <c r="AS951" i="6"/>
  <c r="S958" i="6"/>
  <c r="AO958" i="6"/>
  <c r="AN962" i="6"/>
  <c r="R962" i="6"/>
  <c r="X968" i="6"/>
  <c r="AI968" i="6"/>
  <c r="AH968" i="6"/>
  <c r="S970" i="6"/>
  <c r="AD970" i="6"/>
  <c r="AO970" i="6"/>
  <c r="AF977" i="6"/>
  <c r="AQ977" i="6"/>
  <c r="U977" i="6"/>
  <c r="Q980" i="6"/>
  <c r="AM980" i="6"/>
  <c r="AB980" i="6"/>
  <c r="AP985" i="6"/>
  <c r="T985" i="6"/>
  <c r="AE985" i="6"/>
  <c r="X986" i="6"/>
  <c r="AT986" i="6"/>
  <c r="Q1001" i="6"/>
  <c r="AB1001" i="6"/>
  <c r="AR932" i="6"/>
  <c r="AG932" i="6"/>
  <c r="N939" i="6"/>
  <c r="AU939" i="6" s="1"/>
  <c r="AJ939" i="6"/>
  <c r="AE940" i="6"/>
  <c r="AP940" i="6"/>
  <c r="T940" i="6"/>
  <c r="AJ950" i="6"/>
  <c r="Y950" i="6"/>
  <c r="BF950" i="6" s="1"/>
  <c r="V953" i="6"/>
  <c r="AR953" i="6"/>
  <c r="AG953" i="6"/>
  <c r="P954" i="6"/>
  <c r="AL954" i="6"/>
  <c r="AA954" i="6"/>
  <c r="P956" i="6"/>
  <c r="AL956" i="6"/>
  <c r="AA956" i="6"/>
  <c r="AH957" i="6"/>
  <c r="W957" i="6"/>
  <c r="AD962" i="6"/>
  <c r="S962" i="6"/>
  <c r="V965" i="6"/>
  <c r="AG965" i="6"/>
  <c r="AR965" i="6"/>
  <c r="AP967" i="6"/>
  <c r="AE967" i="6"/>
  <c r="T970" i="6"/>
  <c r="AE970" i="6"/>
  <c r="AP970" i="6"/>
  <c r="AJ983" i="6"/>
  <c r="Y983" i="6"/>
  <c r="BF983" i="6" s="1"/>
  <c r="R987" i="6"/>
  <c r="AN987" i="6"/>
  <c r="AC987" i="6"/>
  <c r="W989" i="6"/>
  <c r="AH989" i="6"/>
  <c r="AG997" i="6"/>
  <c r="V997" i="6"/>
  <c r="AR997" i="6"/>
  <c r="AQ998" i="6"/>
  <c r="AF998" i="6"/>
  <c r="U998" i="6"/>
  <c r="AL1002" i="6"/>
  <c r="AA1002" i="6"/>
  <c r="P1002" i="6"/>
  <c r="W977" i="6"/>
  <c r="AS977" i="6"/>
  <c r="AH977" i="6"/>
  <c r="AP979" i="6"/>
  <c r="T979" i="6"/>
  <c r="AE979" i="6"/>
  <c r="AO980" i="6"/>
  <c r="S980" i="6"/>
  <c r="Y986" i="6"/>
  <c r="BF986" i="6" s="1"/>
  <c r="AJ986" i="6"/>
  <c r="AQ993" i="6"/>
  <c r="AF993" i="6"/>
  <c r="AD994" i="6"/>
  <c r="S994" i="6"/>
  <c r="AO994" i="6"/>
  <c r="AN868" i="6"/>
  <c r="AC868" i="6"/>
  <c r="AB878" i="6"/>
  <c r="AM878" i="6"/>
  <c r="Q878" i="6"/>
  <c r="AT881" i="6"/>
  <c r="AI881" i="6"/>
  <c r="AO884" i="6"/>
  <c r="AH891" i="6"/>
  <c r="W891" i="6"/>
  <c r="AR892" i="6"/>
  <c r="AO905" i="6"/>
  <c r="S905" i="6"/>
  <c r="AN908" i="6"/>
  <c r="AC908" i="6"/>
  <c r="R908" i="6"/>
  <c r="AR922" i="6"/>
  <c r="AR926" i="6"/>
  <c r="V926" i="6"/>
  <c r="AK927" i="6"/>
  <c r="P928" i="6"/>
  <c r="AL928" i="6"/>
  <c r="AP929" i="6"/>
  <c r="T929" i="6"/>
  <c r="AP930" i="6"/>
  <c r="T930" i="6"/>
  <c r="V931" i="6"/>
  <c r="AR931" i="6"/>
  <c r="R943" i="6"/>
  <c r="AC943" i="6"/>
  <c r="AN943" i="6"/>
  <c r="AT946" i="6"/>
  <c r="X946" i="6"/>
  <c r="AM953" i="6"/>
  <c r="AB953" i="6"/>
  <c r="AQ954" i="6"/>
  <c r="AF954" i="6"/>
  <c r="U954" i="6"/>
  <c r="Y955" i="6"/>
  <c r="BF955" i="6" s="1"/>
  <c r="AJ955" i="6"/>
  <c r="T957" i="6"/>
  <c r="AE957" i="6"/>
  <c r="AM959" i="6"/>
  <c r="Q959" i="6"/>
  <c r="AP960" i="6"/>
  <c r="AE960" i="6"/>
  <c r="T960" i="6"/>
  <c r="AT961" i="6"/>
  <c r="AI961" i="6"/>
  <c r="X961" i="6"/>
  <c r="P962" i="6"/>
  <c r="AA962" i="6"/>
  <c r="N963" i="6"/>
  <c r="AU963" i="6" s="1"/>
  <c r="AJ963" i="6"/>
  <c r="AL967" i="6"/>
  <c r="AA967" i="6"/>
  <c r="AJ970" i="6"/>
  <c r="N970" i="6"/>
  <c r="AU970" i="6" s="1"/>
  <c r="AN975" i="6"/>
  <c r="AC975" i="6"/>
  <c r="AJ977" i="6"/>
  <c r="Y977" i="6"/>
  <c r="BF977" i="6" s="1"/>
  <c r="AO999" i="6"/>
  <c r="S999" i="6"/>
  <c r="AD999" i="6"/>
  <c r="AM1004" i="6"/>
  <c r="AB1004" i="6"/>
  <c r="Q1004" i="6"/>
  <c r="AI971" i="6"/>
  <c r="AT971" i="6"/>
  <c r="X971" i="6"/>
  <c r="AC981" i="6"/>
  <c r="AN981" i="6"/>
  <c r="AF982" i="6"/>
  <c r="U982" i="6"/>
  <c r="U984" i="6"/>
  <c r="AF984" i="6"/>
  <c r="AQ984" i="6"/>
  <c r="W1002" i="6"/>
  <c r="AH1002" i="6"/>
  <c r="AS1002" i="6"/>
  <c r="S1005" i="6"/>
  <c r="AO1005" i="6"/>
  <c r="AD1005" i="6"/>
  <c r="V913" i="6"/>
  <c r="AG913" i="6"/>
  <c r="T919" i="6"/>
  <c r="AP919" i="6"/>
  <c r="W920" i="6"/>
  <c r="AS920" i="6"/>
  <c r="AO934" i="6"/>
  <c r="AD934" i="6"/>
  <c r="AR937" i="6"/>
  <c r="AN938" i="6"/>
  <c r="R938" i="6"/>
  <c r="AM941" i="6"/>
  <c r="AT945" i="6"/>
  <c r="X945" i="6"/>
  <c r="V947" i="6"/>
  <c r="AG947" i="6"/>
  <c r="AE948" i="6"/>
  <c r="T948" i="6"/>
  <c r="AO949" i="6"/>
  <c r="AD949" i="6"/>
  <c r="AB950" i="6"/>
  <c r="AM950" i="6"/>
  <c r="AH953" i="6"/>
  <c r="AS953" i="6"/>
  <c r="AO954" i="6"/>
  <c r="AD954" i="6"/>
  <c r="AQ960" i="6"/>
  <c r="S961" i="6"/>
  <c r="N969" i="6"/>
  <c r="AU969" i="6" s="1"/>
  <c r="AJ969" i="6"/>
  <c r="V978" i="6"/>
  <c r="AR978" i="6"/>
  <c r="AG978" i="6"/>
  <c r="AC979" i="6"/>
  <c r="AN979" i="6"/>
  <c r="R979" i="6"/>
  <c r="AE986" i="6"/>
  <c r="T986" i="6"/>
  <c r="AP986" i="6"/>
  <c r="T988" i="6"/>
  <c r="AE988" i="6"/>
  <c r="AT990" i="6"/>
  <c r="X990" i="6"/>
  <c r="N991" i="6"/>
  <c r="AU991" i="6" s="1"/>
  <c r="AJ991" i="6"/>
  <c r="Y991" i="6"/>
  <c r="BF991" i="6" s="1"/>
  <c r="Q992" i="6"/>
  <c r="AM992" i="6"/>
  <c r="T993" i="6"/>
  <c r="AP993" i="6"/>
  <c r="AT997" i="6"/>
  <c r="X997" i="6"/>
  <c r="AI997" i="6"/>
  <c r="AE999" i="6"/>
  <c r="AP999" i="6"/>
  <c r="T999" i="6"/>
  <c r="AO1001" i="6"/>
  <c r="AD1001" i="6"/>
  <c r="S1001" i="6"/>
  <c r="AO1006" i="6"/>
  <c r="AD1006" i="6"/>
  <c r="S1006" i="6"/>
  <c r="Y997" i="6"/>
  <c r="BF997" i="6" s="1"/>
  <c r="AJ997" i="6"/>
  <c r="N997" i="6"/>
  <c r="AU997" i="6" s="1"/>
  <c r="AR999" i="6"/>
  <c r="AG999" i="6"/>
  <c r="V999" i="6"/>
  <c r="AM1000" i="6"/>
  <c r="AB1000" i="6"/>
  <c r="Q1000" i="6"/>
  <c r="AJ1002" i="6"/>
  <c r="Y1002" i="6"/>
  <c r="BF1002" i="6" s="1"/>
  <c r="N1002" i="6"/>
  <c r="AU1002" i="6" s="1"/>
  <c r="T951" i="6"/>
  <c r="AP951" i="6"/>
  <c r="AE955" i="6"/>
  <c r="T955" i="6"/>
  <c r="AT959" i="6"/>
  <c r="X959" i="6"/>
  <c r="AI959" i="6"/>
  <c r="T963" i="6"/>
  <c r="AP963" i="6"/>
  <c r="AD964" i="6"/>
  <c r="S964" i="6"/>
  <c r="AO964" i="6"/>
  <c r="AN968" i="6"/>
  <c r="R968" i="6"/>
  <c r="Q969" i="6"/>
  <c r="AM969" i="6"/>
  <c r="AB969" i="6"/>
  <c r="AC971" i="6"/>
  <c r="AN971" i="6"/>
  <c r="R971" i="6"/>
  <c r="AF979" i="6"/>
  <c r="AQ979" i="6"/>
  <c r="AI981" i="6"/>
  <c r="X981" i="6"/>
  <c r="AT981" i="6"/>
  <c r="T987" i="6"/>
  <c r="AE987" i="6"/>
  <c r="AP987" i="6"/>
  <c r="O990" i="6"/>
  <c r="Z990" i="6"/>
  <c r="AO998" i="6"/>
  <c r="AD998" i="6"/>
  <c r="S998" i="6"/>
  <c r="AF1003" i="6"/>
  <c r="AQ1003" i="6"/>
  <c r="P1008" i="6"/>
  <c r="AA1008" i="6"/>
  <c r="AL1008" i="6"/>
  <c r="AN948" i="6"/>
  <c r="AC948" i="6"/>
  <c r="AT949" i="6"/>
  <c r="X949" i="6"/>
  <c r="AI949" i="6"/>
  <c r="AN954" i="6"/>
  <c r="AC954" i="6"/>
  <c r="AH955" i="6"/>
  <c r="W955" i="6"/>
  <c r="AB956" i="6"/>
  <c r="Q956" i="6"/>
  <c r="Y961" i="6"/>
  <c r="BF961" i="6" s="1"/>
  <c r="AJ961" i="6"/>
  <c r="AB966" i="6"/>
  <c r="AM966" i="6"/>
  <c r="V967" i="6"/>
  <c r="AR967" i="6"/>
  <c r="N968" i="6"/>
  <c r="AU968" i="6" s="1"/>
  <c r="AJ968" i="6"/>
  <c r="Q974" i="6"/>
  <c r="AM974" i="6"/>
  <c r="N975" i="6"/>
  <c r="AU975" i="6" s="1"/>
  <c r="Y975" i="6"/>
  <c r="BF975" i="6" s="1"/>
  <c r="AJ976" i="6"/>
  <c r="Y976" i="6"/>
  <c r="BF976" i="6" s="1"/>
  <c r="AT982" i="6"/>
  <c r="AI982" i="6"/>
  <c r="AK985" i="6"/>
  <c r="R989" i="6"/>
  <c r="AC989" i="6"/>
  <c r="AN989" i="6"/>
  <c r="O992" i="6"/>
  <c r="Z992" i="6"/>
  <c r="Q994" i="6"/>
  <c r="AB994" i="6"/>
  <c r="AM994" i="6"/>
  <c r="T995" i="6"/>
  <c r="AP995" i="6"/>
  <c r="AE995" i="6"/>
  <c r="AT1003" i="6"/>
  <c r="X1003" i="6"/>
  <c r="AI1003" i="6"/>
  <c r="AA1004" i="6"/>
  <c r="AL1004" i="6"/>
  <c r="U1007" i="6"/>
  <c r="AQ1007" i="6"/>
  <c r="AF1007" i="6"/>
  <c r="AC972" i="6"/>
  <c r="AN972" i="6"/>
  <c r="Q975" i="6"/>
  <c r="AB975" i="6"/>
  <c r="AF989" i="6"/>
  <c r="U989" i="6"/>
  <c r="AQ989" i="6"/>
  <c r="R991" i="6"/>
  <c r="AN991" i="6"/>
  <c r="AC991" i="6"/>
  <c r="T994" i="6"/>
  <c r="AE994" i="6"/>
  <c r="AI1000" i="6"/>
  <c r="AT1000" i="6"/>
  <c r="X1000" i="6"/>
  <c r="O1003" i="6"/>
  <c r="Z1003" i="6"/>
  <c r="AO978" i="6"/>
  <c r="AD978" i="6"/>
  <c r="AD981" i="6"/>
  <c r="AO981" i="6"/>
  <c r="S981" i="6"/>
  <c r="Z983" i="6"/>
  <c r="AK983" i="6"/>
  <c r="V993" i="6"/>
  <c r="AR993" i="6"/>
  <c r="AG993" i="6"/>
  <c r="V1005" i="6"/>
  <c r="AG1005" i="6"/>
  <c r="X1008" i="6"/>
  <c r="AT1008" i="6"/>
  <c r="AD1011" i="6"/>
  <c r="S1011" i="6"/>
  <c r="AT885" i="6"/>
  <c r="X885" i="6"/>
  <c r="AN896" i="6"/>
  <c r="AC896" i="6"/>
  <c r="AT905" i="6"/>
  <c r="AI905" i="6"/>
  <c r="V919" i="6"/>
  <c r="AG919" i="6"/>
  <c r="AB930" i="6"/>
  <c r="Q930" i="6"/>
  <c r="Q932" i="6"/>
  <c r="AT933" i="6"/>
  <c r="X933" i="6"/>
  <c r="Q939" i="6"/>
  <c r="AN942" i="6"/>
  <c r="R942" i="6"/>
  <c r="N944" i="6"/>
  <c r="AU944" i="6" s="1"/>
  <c r="Y944" i="6"/>
  <c r="BF944" i="6" s="1"/>
  <c r="AD945" i="6"/>
  <c r="S945" i="6"/>
  <c r="AT948" i="6"/>
  <c r="AA951" i="6"/>
  <c r="P951" i="6"/>
  <c r="AD959" i="6"/>
  <c r="AO959" i="6"/>
  <c r="AK961" i="6"/>
  <c r="Z961" i="6"/>
  <c r="AH965" i="6"/>
  <c r="AS965" i="6"/>
  <c r="AO972" i="6"/>
  <c r="S972" i="6"/>
  <c r="AS978" i="6"/>
  <c r="AS985" i="6"/>
  <c r="AI987" i="6"/>
  <c r="AT987" i="6"/>
  <c r="X987" i="6"/>
  <c r="O988" i="6"/>
  <c r="AK988" i="6"/>
  <c r="AF994" i="6"/>
  <c r="Q995" i="6"/>
  <c r="AB995" i="6"/>
  <c r="Z1002" i="6"/>
  <c r="AK1002" i="6"/>
  <c r="AQ1005" i="6"/>
  <c r="U1005" i="6"/>
  <c r="AF1005" i="6"/>
  <c r="AN918" i="6"/>
  <c r="R918" i="6"/>
  <c r="AT919" i="6"/>
  <c r="AI919" i="6"/>
  <c r="V927" i="6"/>
  <c r="AG927" i="6"/>
  <c r="AH935" i="6"/>
  <c r="W935" i="6"/>
  <c r="AS935" i="6"/>
  <c r="AB938" i="6"/>
  <c r="Q938" i="6"/>
  <c r="AB940" i="6"/>
  <c r="Q940" i="6"/>
  <c r="AM940" i="6"/>
  <c r="P944" i="6"/>
  <c r="AA944" i="6"/>
  <c r="AJ947" i="6"/>
  <c r="N947" i="6"/>
  <c r="AU947" i="6" s="1"/>
  <c r="Y947" i="6"/>
  <c r="BF947" i="6" s="1"/>
  <c r="AP950" i="6"/>
  <c r="AT957" i="6"/>
  <c r="X957" i="6"/>
  <c r="AI957" i="6"/>
  <c r="AN960" i="6"/>
  <c r="R960" i="6"/>
  <c r="AB964" i="6"/>
  <c r="Q964" i="6"/>
  <c r="Q971" i="6"/>
  <c r="AB971" i="6"/>
  <c r="AF972" i="6"/>
  <c r="AQ972" i="6"/>
  <c r="AS975" i="6"/>
  <c r="AH976" i="6"/>
  <c r="W976" i="6"/>
  <c r="AS976" i="6"/>
  <c r="AG982" i="6"/>
  <c r="V982" i="6"/>
  <c r="AC986" i="6"/>
  <c r="R986" i="6"/>
  <c r="AN986" i="6"/>
  <c r="U990" i="6"/>
  <c r="AQ990" i="6"/>
  <c r="W991" i="6"/>
  <c r="AS991" i="6"/>
  <c r="AI992" i="6"/>
  <c r="AO995" i="6"/>
  <c r="AD995" i="6"/>
  <c r="S995" i="6"/>
  <c r="AK997" i="6"/>
  <c r="Z997" i="6"/>
  <c r="W1004" i="6"/>
  <c r="AH1004" i="6"/>
  <c r="V923" i="6"/>
  <c r="AR923" i="6"/>
  <c r="AN926" i="6"/>
  <c r="R926" i="6"/>
  <c r="AC926" i="6"/>
  <c r="AB928" i="6"/>
  <c r="AM928" i="6"/>
  <c r="AH929" i="6"/>
  <c r="W929" i="6"/>
  <c r="AT937" i="6"/>
  <c r="AI937" i="6"/>
  <c r="P942" i="6"/>
  <c r="AL942" i="6"/>
  <c r="AA942" i="6"/>
  <c r="AO947" i="6"/>
  <c r="AQ950" i="6"/>
  <c r="AN952" i="6"/>
  <c r="R952" i="6"/>
  <c r="AJ957" i="6"/>
  <c r="V969" i="6"/>
  <c r="AR969" i="6"/>
  <c r="W971" i="6"/>
  <c r="AS971" i="6"/>
  <c r="AI975" i="6"/>
  <c r="AT975" i="6"/>
  <c r="AP976" i="6"/>
  <c r="Q977" i="6"/>
  <c r="AB977" i="6"/>
  <c r="AM977" i="6"/>
  <c r="N981" i="6"/>
  <c r="AU981" i="6" s="1"/>
  <c r="Y981" i="6"/>
  <c r="BF981" i="6" s="1"/>
  <c r="W988" i="6"/>
  <c r="AH988" i="6"/>
  <c r="AL989" i="6"/>
  <c r="Q990" i="6"/>
  <c r="AB990" i="6"/>
  <c r="AE991" i="6"/>
  <c r="AP991" i="6"/>
  <c r="T991" i="6"/>
  <c r="U992" i="6"/>
  <c r="AQ992" i="6"/>
  <c r="Q993" i="6"/>
  <c r="AB993" i="6"/>
  <c r="AR995" i="6"/>
  <c r="O996" i="6"/>
  <c r="P998" i="6"/>
  <c r="AA998" i="6"/>
  <c r="AN998" i="6"/>
  <c r="AK999" i="6"/>
  <c r="AJ1007" i="6"/>
  <c r="N1007" i="6"/>
  <c r="AU1007" i="6" s="1"/>
  <c r="Y1007" i="6"/>
  <c r="BF1007" i="6" s="1"/>
  <c r="P1007" i="6"/>
  <c r="AL1007" i="6"/>
  <c r="AD1013" i="6"/>
  <c r="S1013" i="6"/>
  <c r="AO1013" i="6"/>
  <c r="AK996" i="6"/>
  <c r="V1001" i="6"/>
  <c r="AG1001" i="6"/>
  <c r="AO1003" i="6"/>
  <c r="S1003" i="6"/>
  <c r="AG1012" i="6"/>
  <c r="AR1012" i="6"/>
  <c r="AO977" i="6"/>
  <c r="Y979" i="6"/>
  <c r="BF979" i="6" s="1"/>
  <c r="N979" i="6"/>
  <c r="AU979" i="6" s="1"/>
  <c r="AJ979" i="6"/>
  <c r="AO984" i="6"/>
  <c r="AD984" i="6"/>
  <c r="AO990" i="6"/>
  <c r="S990" i="6"/>
  <c r="AH992" i="6"/>
  <c r="W992" i="6"/>
  <c r="AO993" i="6"/>
  <c r="AD993" i="6"/>
  <c r="Z1000" i="6"/>
  <c r="O1000" i="6"/>
  <c r="AK1000" i="6"/>
  <c r="W1001" i="6"/>
  <c r="AS1001" i="6"/>
  <c r="AH1001" i="6"/>
  <c r="AN930" i="6"/>
  <c r="AC930" i="6"/>
  <c r="V951" i="6"/>
  <c r="AG951" i="6"/>
  <c r="AH969" i="6"/>
  <c r="W969" i="6"/>
  <c r="Q979" i="6"/>
  <c r="AE984" i="6"/>
  <c r="AP984" i="6"/>
  <c r="V984" i="6"/>
  <c r="AP990" i="6"/>
  <c r="AE990" i="6"/>
  <c r="AC992" i="6"/>
  <c r="R992" i="6"/>
  <c r="AN992" i="6"/>
  <c r="AJ994" i="6"/>
  <c r="N994" i="6"/>
  <c r="AU994" i="6" s="1"/>
  <c r="AP1003" i="6"/>
  <c r="AE1003" i="6"/>
  <c r="AJ1006" i="6"/>
  <c r="Y1006" i="6"/>
  <c r="BF1006" i="6" s="1"/>
  <c r="AR1007" i="6"/>
  <c r="V1007" i="6"/>
  <c r="AQ1008" i="6"/>
  <c r="AF1008" i="6"/>
  <c r="O1012" i="6"/>
  <c r="Z1012" i="6"/>
  <c r="AN950" i="6"/>
  <c r="R950" i="6"/>
  <c r="AT951" i="6"/>
  <c r="AI951" i="6"/>
  <c r="P960" i="6"/>
  <c r="AA960" i="6"/>
  <c r="Q986" i="6"/>
  <c r="AM986" i="6"/>
  <c r="AJ988" i="6"/>
  <c r="Y988" i="6"/>
  <c r="BF988" i="6" s="1"/>
  <c r="AC993" i="6"/>
  <c r="AN993" i="6"/>
  <c r="AI996" i="6"/>
  <c r="X996" i="6"/>
  <c r="AA1000" i="6"/>
  <c r="AL1000" i="6"/>
  <c r="AG1003" i="6"/>
  <c r="AR1003" i="6"/>
  <c r="AK1004" i="6"/>
  <c r="Z1004" i="6"/>
  <c r="AL1006" i="6"/>
  <c r="AA1006" i="6"/>
  <c r="AP1009" i="6"/>
  <c r="AE1009" i="6"/>
  <c r="Q1012" i="6"/>
  <c r="AB1012" i="6"/>
  <c r="V955" i="6"/>
  <c r="AR955" i="6"/>
  <c r="AB958" i="6"/>
  <c r="AM958" i="6"/>
  <c r="AO976" i="6"/>
  <c r="AD976" i="6"/>
  <c r="AI977" i="6"/>
  <c r="AT977" i="6"/>
  <c r="AC980" i="6"/>
  <c r="AN980" i="6"/>
  <c r="P1005" i="6"/>
  <c r="AA1005" i="6"/>
  <c r="R1006" i="6"/>
  <c r="AN1006" i="6"/>
  <c r="P1010" i="6"/>
  <c r="AA1010" i="6"/>
  <c r="AL1010" i="6"/>
  <c r="AG1013" i="6"/>
  <c r="V1013" i="6"/>
  <c r="W996" i="6"/>
  <c r="AH996" i="6"/>
  <c r="AS996" i="6"/>
  <c r="AJ1001" i="6"/>
  <c r="N1001" i="6"/>
  <c r="AU1001" i="6" s="1"/>
  <c r="AP1002" i="6"/>
  <c r="W973" i="6"/>
  <c r="AH973" i="6"/>
  <c r="AO997" i="6"/>
  <c r="S997" i="6"/>
  <c r="AH1007" i="6"/>
  <c r="W1007" i="6"/>
  <c r="AS1007" i="6"/>
  <c r="AO1010" i="6"/>
  <c r="AF1011" i="6"/>
  <c r="U1011" i="6"/>
  <c r="AS1011" i="6"/>
  <c r="X1012" i="6"/>
  <c r="AT1012" i="6"/>
  <c r="AI1012" i="6"/>
  <c r="AC999" i="6"/>
  <c r="R999" i="6"/>
  <c r="AE1005" i="6"/>
  <c r="AP1005" i="6"/>
  <c r="AQ1010" i="6"/>
  <c r="AF1010" i="6"/>
  <c r="R1009" i="6"/>
  <c r="AN1009" i="6"/>
  <c r="AR1010" i="6"/>
  <c r="AK1011" i="6"/>
  <c r="O1011" i="6"/>
  <c r="AQ1012" i="6"/>
  <c r="AF1012" i="6"/>
  <c r="X1010" i="6"/>
  <c r="AT1010" i="6"/>
  <c r="AL1013" i="6"/>
  <c r="AK1009" i="6"/>
  <c r="Z1009" i="6"/>
  <c r="AP1013" i="6"/>
  <c r="AE1013" i="6"/>
  <c r="CC345" i="6" l="1"/>
  <c r="AW345" i="6"/>
  <c r="BG48" i="6"/>
  <c r="AV206" i="6"/>
  <c r="AW274" i="6"/>
  <c r="BG157" i="6"/>
  <c r="CC299" i="6"/>
  <c r="AW299" i="6"/>
  <c r="BG49" i="6"/>
  <c r="CM49" i="6"/>
  <c r="BG241" i="6"/>
  <c r="CM241" i="6"/>
  <c r="AV212" i="6"/>
  <c r="CM166" i="6"/>
  <c r="BG166" i="6"/>
  <c r="CN166" i="6" s="1"/>
  <c r="BH166" i="6"/>
  <c r="AV111" i="6"/>
  <c r="AW153" i="6"/>
  <c r="CM27" i="6"/>
  <c r="BH209" i="6"/>
  <c r="CB320" i="6"/>
  <c r="AV320" i="6"/>
  <c r="CC320" i="6" s="1"/>
  <c r="BG25" i="6"/>
  <c r="CM25" i="6"/>
  <c r="AV312" i="6"/>
  <c r="AV148" i="6"/>
  <c r="CB148" i="6"/>
  <c r="CM217" i="6"/>
  <c r="BG217" i="6"/>
  <c r="BG141" i="6"/>
  <c r="AV133" i="6"/>
  <c r="BH50" i="6"/>
  <c r="CM324" i="6"/>
  <c r="BG324" i="6"/>
  <c r="BG271" i="6"/>
  <c r="BH27" i="6"/>
  <c r="AV271" i="6"/>
  <c r="CM1009" i="6"/>
  <c r="BG1009" i="6"/>
  <c r="BG716" i="6"/>
  <c r="CM716" i="6"/>
  <c r="BG983" i="6"/>
  <c r="CM983" i="6"/>
  <c r="CB940" i="6"/>
  <c r="AV940" i="6"/>
  <c r="AV973" i="6"/>
  <c r="CB973" i="6"/>
  <c r="AV883" i="6"/>
  <c r="CB883" i="6"/>
  <c r="CB860" i="6"/>
  <c r="AV860" i="6"/>
  <c r="BG851" i="6"/>
  <c r="CM851" i="6"/>
  <c r="CM718" i="6"/>
  <c r="BG718" i="6"/>
  <c r="BG905" i="6"/>
  <c r="CM905" i="6"/>
  <c r="AV850" i="6"/>
  <c r="CB850" i="6"/>
  <c r="BG797" i="6"/>
  <c r="CM797" i="6"/>
  <c r="CB815" i="6"/>
  <c r="AV815" i="6"/>
  <c r="CM737" i="6"/>
  <c r="BG737" i="6"/>
  <c r="CB741" i="6"/>
  <c r="AV741" i="6"/>
  <c r="AV704" i="6"/>
  <c r="CB704" i="6"/>
  <c r="AV638" i="6"/>
  <c r="CB638" i="6"/>
  <c r="CB585" i="6"/>
  <c r="AV585" i="6"/>
  <c r="CM535" i="6"/>
  <c r="BG535" i="6"/>
  <c r="CB561" i="6"/>
  <c r="AV561" i="6"/>
  <c r="CM549" i="6"/>
  <c r="BG549" i="6"/>
  <c r="BG540" i="6"/>
  <c r="CM540" i="6"/>
  <c r="BG455" i="6"/>
  <c r="CM455" i="6"/>
  <c r="BG574" i="6"/>
  <c r="CM574" i="6"/>
  <c r="CB450" i="6"/>
  <c r="AV450" i="6"/>
  <c r="CB395" i="6"/>
  <c r="AV395" i="6"/>
  <c r="BG382" i="6"/>
  <c r="CM382" i="6"/>
  <c r="CB291" i="6"/>
  <c r="AV291" i="6"/>
  <c r="AV240" i="6"/>
  <c r="CB240" i="6"/>
  <c r="BG391" i="6"/>
  <c r="CM391" i="6"/>
  <c r="CM331" i="6"/>
  <c r="BG331" i="6"/>
  <c r="AV484" i="6"/>
  <c r="CB484" i="6"/>
  <c r="BG417" i="6"/>
  <c r="CM417" i="6"/>
  <c r="CM238" i="6"/>
  <c r="BG238" i="6"/>
  <c r="CN65" i="6"/>
  <c r="BH65" i="6"/>
  <c r="CN38" i="6"/>
  <c r="BH38" i="6"/>
  <c r="CB981" i="6"/>
  <c r="AV981" i="6"/>
  <c r="CB820" i="6"/>
  <c r="AV820" i="6"/>
  <c r="CB574" i="6"/>
  <c r="AV574" i="6"/>
  <c r="BG986" i="6"/>
  <c r="CM986" i="6"/>
  <c r="AV942" i="6"/>
  <c r="CB942" i="6"/>
  <c r="CM923" i="6"/>
  <c r="BG923" i="6"/>
  <c r="BG940" i="6"/>
  <c r="CM940" i="6"/>
  <c r="AV896" i="6"/>
  <c r="CB896" i="6"/>
  <c r="BG843" i="6"/>
  <c r="CM843" i="6"/>
  <c r="AV1008" i="6"/>
  <c r="CB1008" i="6"/>
  <c r="CM866" i="6"/>
  <c r="BG866" i="6"/>
  <c r="CB851" i="6"/>
  <c r="AV851" i="6"/>
  <c r="CB718" i="6"/>
  <c r="AV718" i="6"/>
  <c r="AV905" i="6"/>
  <c r="CB905" i="6"/>
  <c r="AV834" i="6"/>
  <c r="CB834" i="6"/>
  <c r="CM850" i="6"/>
  <c r="BG850" i="6"/>
  <c r="AV756" i="6"/>
  <c r="CB756" i="6"/>
  <c r="AV736" i="6"/>
  <c r="CB736" i="6"/>
  <c r="CM765" i="6"/>
  <c r="BG765" i="6"/>
  <c r="AV748" i="6"/>
  <c r="CB748" i="6"/>
  <c r="CM733" i="6"/>
  <c r="BG733" i="6"/>
  <c r="CB716" i="6"/>
  <c r="AV716" i="6"/>
  <c r="AV595" i="6"/>
  <c r="CB595" i="6"/>
  <c r="CM566" i="6"/>
  <c r="BG566" i="6"/>
  <c r="CM525" i="6"/>
  <c r="BG525" i="6"/>
  <c r="CB555" i="6"/>
  <c r="AV555" i="6"/>
  <c r="AV568" i="6"/>
  <c r="CB568" i="6"/>
  <c r="AV549" i="6"/>
  <c r="CB549" i="6"/>
  <c r="CM513" i="6"/>
  <c r="BG513" i="6"/>
  <c r="CM657" i="6"/>
  <c r="BG657" i="6"/>
  <c r="CB493" i="6"/>
  <c r="AV493" i="6"/>
  <c r="BG528" i="6"/>
  <c r="CM528" i="6"/>
  <c r="CB422" i="6"/>
  <c r="AV422" i="6"/>
  <c r="BG321" i="6"/>
  <c r="CM321" i="6"/>
  <c r="AV233" i="6"/>
  <c r="CB233" i="6"/>
  <c r="CB481" i="6"/>
  <c r="AV481" i="6"/>
  <c r="CB421" i="6"/>
  <c r="AV421" i="6"/>
  <c r="CM503" i="6"/>
  <c r="BG503" i="6"/>
  <c r="AV349" i="6"/>
  <c r="CB349" i="6"/>
  <c r="BG516" i="6"/>
  <c r="CM516" i="6"/>
  <c r="CN58" i="6"/>
  <c r="BH58" i="6"/>
  <c r="BH259" i="6"/>
  <c r="CN259" i="6"/>
  <c r="CC76" i="6"/>
  <c r="AW76" i="6"/>
  <c r="BG771" i="6"/>
  <c r="CM771" i="6"/>
  <c r="BG755" i="6"/>
  <c r="CM755" i="6"/>
  <c r="CM741" i="6"/>
  <c r="BG741" i="6"/>
  <c r="AV688" i="6"/>
  <c r="CB688" i="6"/>
  <c r="AV997" i="6"/>
  <c r="CB997" i="6"/>
  <c r="BG912" i="6"/>
  <c r="CM912" i="6"/>
  <c r="CM1008" i="6"/>
  <c r="BG1008" i="6"/>
  <c r="AV915" i="6"/>
  <c r="CB915" i="6"/>
  <c r="AV811" i="6"/>
  <c r="CB811" i="6"/>
  <c r="CB785" i="6"/>
  <c r="AV785" i="6"/>
  <c r="CM710" i="6"/>
  <c r="BG710" i="6"/>
  <c r="CB744" i="6"/>
  <c r="AV744" i="6"/>
  <c r="CM720" i="6"/>
  <c r="BG720" i="6"/>
  <c r="BG841" i="6"/>
  <c r="CM841" i="6"/>
  <c r="BG764" i="6"/>
  <c r="CM764" i="6"/>
  <c r="CB651" i="6"/>
  <c r="AV651" i="6"/>
  <c r="CB705" i="6"/>
  <c r="AV705" i="6"/>
  <c r="BG682" i="6"/>
  <c r="CM682" i="6"/>
  <c r="CB733" i="6"/>
  <c r="AV733" i="6"/>
  <c r="BG788" i="6"/>
  <c r="CM788" i="6"/>
  <c r="CM844" i="6"/>
  <c r="BG844" i="6"/>
  <c r="CM672" i="6"/>
  <c r="BG672" i="6"/>
  <c r="BG636" i="6"/>
  <c r="CM636" i="6"/>
  <c r="CB573" i="6"/>
  <c r="AV573" i="6"/>
  <c r="AV525" i="6"/>
  <c r="CB525" i="6"/>
  <c r="CM537" i="6"/>
  <c r="BG537" i="6"/>
  <c r="CB457" i="6"/>
  <c r="AV457" i="6"/>
  <c r="AV504" i="6"/>
  <c r="CB504" i="6"/>
  <c r="CM357" i="6"/>
  <c r="BG357" i="6"/>
  <c r="AV338" i="6"/>
  <c r="CB338" i="6"/>
  <c r="CM476" i="6"/>
  <c r="BG476" i="6"/>
  <c r="BG481" i="6"/>
  <c r="CM481" i="6"/>
  <c r="BG253" i="6"/>
  <c r="CM253" i="6"/>
  <c r="CB255" i="6"/>
  <c r="AV255" i="6"/>
  <c r="BG30" i="6"/>
  <c r="CM30" i="6"/>
  <c r="BH190" i="6"/>
  <c r="CN190" i="6"/>
  <c r="AV288" i="6"/>
  <c r="CB288" i="6"/>
  <c r="AW52" i="6"/>
  <c r="CC52" i="6"/>
  <c r="CB202" i="6"/>
  <c r="AV202" i="6"/>
  <c r="CB92" i="6"/>
  <c r="AV92" i="6"/>
  <c r="AV81" i="6"/>
  <c r="CB81" i="6"/>
  <c r="CN80" i="6"/>
  <c r="BH80" i="6"/>
  <c r="BG974" i="6"/>
  <c r="CM974" i="6"/>
  <c r="BG815" i="6"/>
  <c r="CM815" i="6"/>
  <c r="CM704" i="6"/>
  <c r="BG704" i="6"/>
  <c r="CM431" i="6"/>
  <c r="BG431" i="6"/>
  <c r="BG989" i="6"/>
  <c r="CM989" i="6"/>
  <c r="AV842" i="6"/>
  <c r="CB842" i="6"/>
  <c r="BG890" i="6"/>
  <c r="CM890" i="6"/>
  <c r="BG834" i="6"/>
  <c r="CM834" i="6"/>
  <c r="BG664" i="6"/>
  <c r="CM664" i="6"/>
  <c r="BG791" i="6"/>
  <c r="CM791" i="6"/>
  <c r="AV841" i="6"/>
  <c r="CB841" i="6"/>
  <c r="CM648" i="6"/>
  <c r="BG648" i="6"/>
  <c r="AV884" i="6"/>
  <c r="CB884" i="6"/>
  <c r="CM698" i="6"/>
  <c r="BG698" i="6"/>
  <c r="BG689" i="6"/>
  <c r="CM689" i="6"/>
  <c r="CB844" i="6"/>
  <c r="AV844" i="6"/>
  <c r="CB615" i="6"/>
  <c r="AV615" i="6"/>
  <c r="CB537" i="6"/>
  <c r="AV537" i="6"/>
  <c r="CB562" i="6"/>
  <c r="AV562" i="6"/>
  <c r="CM552" i="6"/>
  <c r="BG552" i="6"/>
  <c r="CB409" i="6"/>
  <c r="AV409" i="6"/>
  <c r="CM611" i="6"/>
  <c r="BG611" i="6"/>
  <c r="CB476" i="6"/>
  <c r="AV476" i="6"/>
  <c r="CM261" i="6"/>
  <c r="BG261" i="6"/>
  <c r="CB447" i="6"/>
  <c r="AV447" i="6"/>
  <c r="AV575" i="6"/>
  <c r="CB575" i="6"/>
  <c r="CB538" i="6"/>
  <c r="AV538" i="6"/>
  <c r="BH271" i="6"/>
  <c r="CN271" i="6"/>
  <c r="CO27" i="6"/>
  <c r="BI27" i="6"/>
  <c r="CN41" i="6"/>
  <c r="BH41" i="6"/>
  <c r="AW32" i="6"/>
  <c r="CC32" i="6"/>
  <c r="AV91" i="6"/>
  <c r="CB91" i="6"/>
  <c r="CB797" i="6"/>
  <c r="AV797" i="6"/>
  <c r="CM578" i="6"/>
  <c r="BG578" i="6"/>
  <c r="CM518" i="6"/>
  <c r="BG518" i="6"/>
  <c r="CB535" i="6"/>
  <c r="AV535" i="6"/>
  <c r="CM561" i="6"/>
  <c r="BG561" i="6"/>
  <c r="BG422" i="6"/>
  <c r="CM422" i="6"/>
  <c r="AV382" i="6"/>
  <c r="CB382" i="6"/>
  <c r="CM310" i="6"/>
  <c r="BG310" i="6"/>
  <c r="CB268" i="6"/>
  <c r="AV268" i="6"/>
  <c r="AX205" i="6"/>
  <c r="CD205" i="6"/>
  <c r="CN171" i="6"/>
  <c r="BH171" i="6"/>
  <c r="CB391" i="6"/>
  <c r="AV391" i="6"/>
  <c r="CB331" i="6"/>
  <c r="AV331" i="6"/>
  <c r="CM484" i="6"/>
  <c r="BG484" i="6"/>
  <c r="CM421" i="6"/>
  <c r="BG421" i="6"/>
  <c r="AV377" i="6"/>
  <c r="CB377" i="6"/>
  <c r="AV245" i="6"/>
  <c r="CB245" i="6"/>
  <c r="CN34" i="6"/>
  <c r="BH34" i="6"/>
  <c r="CB994" i="6"/>
  <c r="AV994" i="6"/>
  <c r="CB944" i="6"/>
  <c r="AV944" i="6"/>
  <c r="CM976" i="6"/>
  <c r="BG976" i="6"/>
  <c r="AV963" i="6"/>
  <c r="CB963" i="6"/>
  <c r="BG942" i="6"/>
  <c r="CM942" i="6"/>
  <c r="AV897" i="6"/>
  <c r="CB897" i="6"/>
  <c r="AV947" i="6"/>
  <c r="CB947" i="6"/>
  <c r="BG961" i="6"/>
  <c r="CM961" i="6"/>
  <c r="CM1005" i="6"/>
  <c r="BG1005" i="6"/>
  <c r="BG982" i="6"/>
  <c r="CM982" i="6"/>
  <c r="BG875" i="6"/>
  <c r="CM875" i="6"/>
  <c r="CM937" i="6"/>
  <c r="BG937" i="6"/>
  <c r="CB710" i="6"/>
  <c r="AV710" i="6"/>
  <c r="BG975" i="6"/>
  <c r="CM975" i="6"/>
  <c r="CM997" i="6"/>
  <c r="BG997" i="6"/>
  <c r="CM955" i="6"/>
  <c r="BG955" i="6"/>
  <c r="CM892" i="6"/>
  <c r="BG892" i="6"/>
  <c r="CB982" i="6"/>
  <c r="AV982" i="6"/>
  <c r="AV875" i="6"/>
  <c r="CB875" i="6"/>
  <c r="AV937" i="6"/>
  <c r="CB937" i="6"/>
  <c r="CB796" i="6"/>
  <c r="AV796" i="6"/>
  <c r="CB791" i="6"/>
  <c r="AV791" i="6"/>
  <c r="CM722" i="6"/>
  <c r="BG722" i="6"/>
  <c r="CB700" i="6"/>
  <c r="AV700" i="6"/>
  <c r="CB693" i="6"/>
  <c r="AV693" i="6"/>
  <c r="BG674" i="6"/>
  <c r="CM674" i="6"/>
  <c r="AV648" i="6"/>
  <c r="CB648" i="6"/>
  <c r="AV764" i="6"/>
  <c r="CB764" i="6"/>
  <c r="CM706" i="6"/>
  <c r="BG706" i="6"/>
  <c r="CB644" i="6"/>
  <c r="AV644" i="6"/>
  <c r="BG760" i="6"/>
  <c r="CM760" i="6"/>
  <c r="AV732" i="6"/>
  <c r="CB732" i="6"/>
  <c r="BG794" i="6"/>
  <c r="CM794" i="6"/>
  <c r="CB698" i="6"/>
  <c r="AV698" i="6"/>
  <c r="CB709" i="6"/>
  <c r="AV709" i="6"/>
  <c r="CB788" i="6"/>
  <c r="AV788" i="6"/>
  <c r="CB690" i="6"/>
  <c r="AV690" i="6"/>
  <c r="CB689" i="6"/>
  <c r="AV689" i="6"/>
  <c r="BG615" i="6"/>
  <c r="CM615" i="6"/>
  <c r="AV672" i="6"/>
  <c r="CB672" i="6"/>
  <c r="CB637" i="6"/>
  <c r="AV637" i="6"/>
  <c r="CB554" i="6"/>
  <c r="AV554" i="6"/>
  <c r="CM562" i="6"/>
  <c r="BG562" i="6"/>
  <c r="BG442" i="6"/>
  <c r="CM442" i="6"/>
  <c r="CM507" i="6"/>
  <c r="BG507" i="6"/>
  <c r="BG354" i="6"/>
  <c r="CM354" i="6"/>
  <c r="CB542" i="6"/>
  <c r="AV542" i="6"/>
  <c r="CB425" i="6"/>
  <c r="AV425" i="6"/>
  <c r="CB531" i="6"/>
  <c r="AV531" i="6"/>
  <c r="CB384" i="6"/>
  <c r="AV384" i="6"/>
  <c r="CM504" i="6"/>
  <c r="BG504" i="6"/>
  <c r="CB355" i="6"/>
  <c r="AV355" i="6"/>
  <c r="CD301" i="6"/>
  <c r="AX301" i="6"/>
  <c r="CM538" i="6"/>
  <c r="BG538" i="6"/>
  <c r="AW271" i="6"/>
  <c r="CC271" i="6"/>
  <c r="AV339" i="6"/>
  <c r="CB339" i="6"/>
  <c r="BG491" i="6"/>
  <c r="CM491" i="6"/>
  <c r="CM257" i="6"/>
  <c r="BG257" i="6"/>
  <c r="AX136" i="6"/>
  <c r="CD136" i="6"/>
  <c r="CC178" i="6"/>
  <c r="AW178" i="6"/>
  <c r="CN32" i="6"/>
  <c r="BH32" i="6"/>
  <c r="CC276" i="6"/>
  <c r="AW276" i="6"/>
  <c r="BG911" i="6"/>
  <c r="CM911" i="6"/>
  <c r="CM943" i="6"/>
  <c r="BG943" i="6"/>
  <c r="CM993" i="6"/>
  <c r="BG993" i="6"/>
  <c r="CM856" i="6"/>
  <c r="BG856" i="6"/>
  <c r="CB989" i="6"/>
  <c r="AV989" i="6"/>
  <c r="CM842" i="6"/>
  <c r="BG842" i="6"/>
  <c r="CB890" i="6"/>
  <c r="AV890" i="6"/>
  <c r="CB800" i="6"/>
  <c r="AV800" i="6"/>
  <c r="CB722" i="6"/>
  <c r="AV722" i="6"/>
  <c r="CM667" i="6"/>
  <c r="BG667" i="6"/>
  <c r="CB888" i="6"/>
  <c r="AV888" i="6"/>
  <c r="CM721" i="6"/>
  <c r="BG721" i="6"/>
  <c r="AV674" i="6"/>
  <c r="CB674" i="6"/>
  <c r="CB659" i="6"/>
  <c r="AV659" i="6"/>
  <c r="BG876" i="6"/>
  <c r="CM876" i="6"/>
  <c r="CB706" i="6"/>
  <c r="AV706" i="6"/>
  <c r="CB608" i="6"/>
  <c r="AV608" i="6"/>
  <c r="CM884" i="6"/>
  <c r="BG884" i="6"/>
  <c r="AV794" i="6"/>
  <c r="CB794" i="6"/>
  <c r="CM708" i="6"/>
  <c r="BG708" i="6"/>
  <c r="CB747" i="6"/>
  <c r="AV747" i="6"/>
  <c r="CB738" i="6"/>
  <c r="AV738" i="6"/>
  <c r="BG618" i="6"/>
  <c r="CM618" i="6"/>
  <c r="BG463" i="6"/>
  <c r="CM463" i="6"/>
  <c r="CB423" i="6"/>
  <c r="AV423" i="6"/>
  <c r="CM551" i="6"/>
  <c r="BG551" i="6"/>
  <c r="BG470" i="6"/>
  <c r="CM470" i="6"/>
  <c r="CM359" i="6"/>
  <c r="BG359" i="6"/>
  <c r="BH222" i="6"/>
  <c r="CN222" i="6"/>
  <c r="BH196" i="6"/>
  <c r="CN196" i="6"/>
  <c r="CB17" i="6"/>
  <c r="AV17" i="6"/>
  <c r="AW244" i="6"/>
  <c r="CC244" i="6"/>
  <c r="BH202" i="6"/>
  <c r="CN202" i="6"/>
  <c r="CB737" i="6"/>
  <c r="AV737" i="6"/>
  <c r="AV808" i="6"/>
  <c r="CB808" i="6"/>
  <c r="BG872" i="6"/>
  <c r="CM872" i="6"/>
  <c r="CM800" i="6"/>
  <c r="BG800" i="6"/>
  <c r="CM714" i="6"/>
  <c r="BG714" i="6"/>
  <c r="CB721" i="6"/>
  <c r="AV721" i="6"/>
  <c r="AV906" i="6"/>
  <c r="CB906" i="6"/>
  <c r="BG746" i="6"/>
  <c r="CM746" i="6"/>
  <c r="AV604" i="6"/>
  <c r="CB604" i="6"/>
  <c r="CB760" i="6"/>
  <c r="AV760" i="6"/>
  <c r="BG810" i="6"/>
  <c r="CM810" i="6"/>
  <c r="CB795" i="6"/>
  <c r="AV795" i="6"/>
  <c r="BG680" i="6"/>
  <c r="CM680" i="6"/>
  <c r="AV618" i="6"/>
  <c r="CB618" i="6"/>
  <c r="CB641" i="6"/>
  <c r="AV641" i="6"/>
  <c r="CM627" i="6"/>
  <c r="BG627" i="6"/>
  <c r="BG438" i="6"/>
  <c r="CM438" i="6"/>
  <c r="CB586" i="6"/>
  <c r="AV586" i="6"/>
  <c r="CM542" i="6"/>
  <c r="BG542" i="6"/>
  <c r="CB564" i="6"/>
  <c r="AV564" i="6"/>
  <c r="CB433" i="6"/>
  <c r="AV433" i="6"/>
  <c r="AV336" i="6"/>
  <c r="CB336" i="6"/>
  <c r="CM625" i="6"/>
  <c r="BG625" i="6"/>
  <c r="CB458" i="6"/>
  <c r="AV458" i="6"/>
  <c r="CB359" i="6"/>
  <c r="AV359" i="6"/>
  <c r="BG590" i="6"/>
  <c r="CM590" i="6"/>
  <c r="AV219" i="6"/>
  <c r="CB219" i="6"/>
  <c r="CB519" i="6"/>
  <c r="AV519" i="6"/>
  <c r="BG334" i="6"/>
  <c r="CM334" i="6"/>
  <c r="CC228" i="6"/>
  <c r="AW228" i="6"/>
  <c r="CB543" i="6"/>
  <c r="AV543" i="6"/>
  <c r="BH340" i="6"/>
  <c r="CN340" i="6"/>
  <c r="CN82" i="6"/>
  <c r="BH82" i="6"/>
  <c r="CB63" i="6"/>
  <c r="AV63" i="6"/>
  <c r="CN117" i="6"/>
  <c r="BH117" i="6"/>
  <c r="CB89" i="6"/>
  <c r="AV89" i="6"/>
  <c r="AV452" i="6"/>
  <c r="CB452" i="6"/>
  <c r="CC14" i="6"/>
  <c r="AW14" i="6"/>
  <c r="AV43" i="6"/>
  <c r="CB43" i="6"/>
  <c r="CN63" i="6"/>
  <c r="BH63" i="6"/>
  <c r="CB237" i="6"/>
  <c r="AV237" i="6"/>
  <c r="BG979" i="6"/>
  <c r="CM979" i="6"/>
  <c r="AV848" i="6"/>
  <c r="CB848" i="6"/>
  <c r="BG792" i="6"/>
  <c r="CM792" i="6"/>
  <c r="AV724" i="6"/>
  <c r="CB724" i="6"/>
  <c r="CM450" i="6"/>
  <c r="BG450" i="6"/>
  <c r="CB969" i="6"/>
  <c r="AV969" i="6"/>
  <c r="CB975" i="6"/>
  <c r="AV975" i="6"/>
  <c r="AV1002" i="6"/>
  <c r="CB1002" i="6"/>
  <c r="CB939" i="6"/>
  <c r="AV939" i="6"/>
  <c r="CB1004" i="6"/>
  <c r="AV1004" i="6"/>
  <c r="CM916" i="6"/>
  <c r="BG916" i="6"/>
  <c r="CM988" i="6"/>
  <c r="BG988" i="6"/>
  <c r="BG1002" i="6"/>
  <c r="CM1002" i="6"/>
  <c r="CM877" i="6"/>
  <c r="BG877" i="6"/>
  <c r="AV856" i="6"/>
  <c r="CB856" i="6"/>
  <c r="CB804" i="6"/>
  <c r="AV804" i="6"/>
  <c r="CB877" i="6"/>
  <c r="AV877" i="6"/>
  <c r="BG928" i="6"/>
  <c r="CM928" i="6"/>
  <c r="BG823" i="6"/>
  <c r="CM823" i="6"/>
  <c r="BG895" i="6"/>
  <c r="CM895" i="6"/>
  <c r="CB993" i="6"/>
  <c r="AV993" i="6"/>
  <c r="CB829" i="6"/>
  <c r="AV829" i="6"/>
  <c r="AV838" i="6"/>
  <c r="CB838" i="6"/>
  <c r="CB816" i="6"/>
  <c r="AV816" i="6"/>
  <c r="AV740" i="6"/>
  <c r="CB740" i="6"/>
  <c r="CM773" i="6"/>
  <c r="BG773" i="6"/>
  <c r="CB714" i="6"/>
  <c r="AV714" i="6"/>
  <c r="BG861" i="6"/>
  <c r="CM861" i="6"/>
  <c r="BG712" i="6"/>
  <c r="CM712" i="6"/>
  <c r="CM879" i="6"/>
  <c r="BG879" i="6"/>
  <c r="CB746" i="6"/>
  <c r="AV746" i="6"/>
  <c r="CM784" i="6"/>
  <c r="BG784" i="6"/>
  <c r="CB790" i="6"/>
  <c r="AV790" i="6"/>
  <c r="BG678" i="6"/>
  <c r="CM678" i="6"/>
  <c r="CM828" i="6"/>
  <c r="BG828" i="6"/>
  <c r="BG795" i="6"/>
  <c r="CM795" i="6"/>
  <c r="CB708" i="6"/>
  <c r="AV708" i="6"/>
  <c r="BG676" i="6"/>
  <c r="CM676" i="6"/>
  <c r="CM696" i="6"/>
  <c r="BG696" i="6"/>
  <c r="CM639" i="6"/>
  <c r="BG639" i="6"/>
  <c r="AV650" i="6"/>
  <c r="CB650" i="6"/>
  <c r="CB514" i="6"/>
  <c r="AV514" i="6"/>
  <c r="CM588" i="6"/>
  <c r="BG588" i="6"/>
  <c r="BG586" i="6"/>
  <c r="CM586" i="6"/>
  <c r="CB463" i="6"/>
  <c r="AV463" i="6"/>
  <c r="BG626" i="6"/>
  <c r="CM626" i="6"/>
  <c r="CM495" i="6"/>
  <c r="BG495" i="6"/>
  <c r="CB576" i="6"/>
  <c r="AV576" i="6"/>
  <c r="CB597" i="6"/>
  <c r="AV597" i="6"/>
  <c r="CM473" i="6"/>
  <c r="BG473" i="6"/>
  <c r="BG403" i="6"/>
  <c r="CM403" i="6"/>
  <c r="BG392" i="6"/>
  <c r="CM392" i="6"/>
  <c r="BG303" i="6"/>
  <c r="CM303" i="6"/>
  <c r="CB434" i="6"/>
  <c r="AV434" i="6"/>
  <c r="AV397" i="6"/>
  <c r="CB397" i="6"/>
  <c r="CM543" i="6"/>
  <c r="BG543" i="6"/>
  <c r="CN39" i="6"/>
  <c r="BH39" i="6"/>
  <c r="CB41" i="6"/>
  <c r="AV41" i="6"/>
  <c r="AV287" i="6"/>
  <c r="CB287" i="6"/>
  <c r="CC16" i="6"/>
  <c r="AW16" i="6"/>
  <c r="BH109" i="6"/>
  <c r="CN109" i="6"/>
  <c r="CB904" i="6"/>
  <c r="AV904" i="6"/>
  <c r="CB780" i="6"/>
  <c r="AV780" i="6"/>
  <c r="AV855" i="6"/>
  <c r="CB855" i="6"/>
  <c r="AV895" i="6"/>
  <c r="CB895" i="6"/>
  <c r="AV818" i="6"/>
  <c r="CB818" i="6"/>
  <c r="CM686" i="6"/>
  <c r="BG686" i="6"/>
  <c r="AV819" i="6"/>
  <c r="CB819" i="6"/>
  <c r="CM824" i="6"/>
  <c r="BG824" i="6"/>
  <c r="BG857" i="6"/>
  <c r="CM857" i="6"/>
  <c r="CB772" i="6"/>
  <c r="AV772" i="6"/>
  <c r="CB773" i="6"/>
  <c r="AV773" i="6"/>
  <c r="CB712" i="6"/>
  <c r="AV712" i="6"/>
  <c r="CB879" i="6"/>
  <c r="AV879" i="6"/>
  <c r="CM776" i="6"/>
  <c r="BG776" i="6"/>
  <c r="CB643" i="6"/>
  <c r="AV643" i="6"/>
  <c r="CM790" i="6"/>
  <c r="BG790" i="6"/>
  <c r="CB678" i="6"/>
  <c r="AV678" i="6"/>
  <c r="BG907" i="6"/>
  <c r="CM907" i="6"/>
  <c r="CB763" i="6"/>
  <c r="AV763" i="6"/>
  <c r="AV696" i="6"/>
  <c r="CB696" i="6"/>
  <c r="CB619" i="6"/>
  <c r="AV619" i="6"/>
  <c r="BG601" i="6"/>
  <c r="CM601" i="6"/>
  <c r="BG514" i="6"/>
  <c r="CM514" i="6"/>
  <c r="CB603" i="6"/>
  <c r="AV603" i="6"/>
  <c r="BG436" i="6"/>
  <c r="CM436" i="6"/>
  <c r="CM500" i="6"/>
  <c r="BG500" i="6"/>
  <c r="CB541" i="6"/>
  <c r="AV541" i="6"/>
  <c r="AV550" i="6"/>
  <c r="CB550" i="6"/>
  <c r="BG386" i="6"/>
  <c r="CM386" i="6"/>
  <c r="AV426" i="6"/>
  <c r="CB426" i="6"/>
  <c r="BG564" i="6"/>
  <c r="CM564" i="6"/>
  <c r="CB451" i="6"/>
  <c r="AV451" i="6"/>
  <c r="CB473" i="6"/>
  <c r="AV473" i="6"/>
  <c r="CM449" i="6"/>
  <c r="BG449" i="6"/>
  <c r="CM577" i="6"/>
  <c r="BG577" i="6"/>
  <c r="CB464" i="6"/>
  <c r="AV464" i="6"/>
  <c r="CM285" i="6"/>
  <c r="BG285" i="6"/>
  <c r="BG333" i="6"/>
  <c r="CM333" i="6"/>
  <c r="CN15" i="6"/>
  <c r="BH15" i="6"/>
  <c r="BH111" i="6"/>
  <c r="CN111" i="6"/>
  <c r="CO124" i="6"/>
  <c r="BI124" i="6"/>
  <c r="AV198" i="6"/>
  <c r="CB198" i="6"/>
  <c r="CB945" i="6"/>
  <c r="AV945" i="6"/>
  <c r="BG835" i="6"/>
  <c r="CM835" i="6"/>
  <c r="CB366" i="6"/>
  <c r="AV366" i="6"/>
  <c r="AV686" i="6"/>
  <c r="CB686" i="6"/>
  <c r="CB771" i="6"/>
  <c r="AV771" i="6"/>
  <c r="CB887" i="6"/>
  <c r="AV887" i="6"/>
  <c r="CB684" i="6"/>
  <c r="AV684" i="6"/>
  <c r="CB784" i="6"/>
  <c r="AV784" i="6"/>
  <c r="BG724" i="6"/>
  <c r="CM724" i="6"/>
  <c r="CB633" i="6"/>
  <c r="AV633" i="6"/>
  <c r="BG780" i="6"/>
  <c r="CM780" i="6"/>
  <c r="CB907" i="6"/>
  <c r="AV907" i="6"/>
  <c r="BG799" i="6"/>
  <c r="CM799" i="6"/>
  <c r="CM762" i="6"/>
  <c r="BG762" i="6"/>
  <c r="CB782" i="6"/>
  <c r="AV782" i="6"/>
  <c r="CM655" i="6"/>
  <c r="BG655" i="6"/>
  <c r="CB676" i="6"/>
  <c r="AV676" i="6"/>
  <c r="AV601" i="6"/>
  <c r="CB601" i="6"/>
  <c r="BG603" i="6"/>
  <c r="CM603" i="6"/>
  <c r="CB500" i="6"/>
  <c r="AV500" i="6"/>
  <c r="AV553" i="6"/>
  <c r="CB553" i="6"/>
  <c r="CM462" i="6"/>
  <c r="BG462" i="6"/>
  <c r="AW508" i="6"/>
  <c r="CC508" i="6"/>
  <c r="CB494" i="6"/>
  <c r="AV494" i="6"/>
  <c r="CM541" i="6"/>
  <c r="BG541" i="6"/>
  <c r="CM576" i="6"/>
  <c r="BG576" i="6"/>
  <c r="BG550" i="6"/>
  <c r="CM550" i="6"/>
  <c r="BG468" i="6"/>
  <c r="CM468" i="6"/>
  <c r="BG597" i="6"/>
  <c r="CM597" i="6"/>
  <c r="CB449" i="6"/>
  <c r="AV449" i="6"/>
  <c r="AV221" i="6"/>
  <c r="CB221" i="6"/>
  <c r="CM529" i="6"/>
  <c r="BG529" i="6"/>
  <c r="CM319" i="6"/>
  <c r="BG319" i="6"/>
  <c r="CM371" i="6"/>
  <c r="BG371" i="6"/>
  <c r="AW151" i="6"/>
  <c r="CC151" i="6"/>
  <c r="CO185" i="6"/>
  <c r="BI185" i="6"/>
  <c r="CM532" i="6"/>
  <c r="BG532" i="6"/>
  <c r="CB266" i="6"/>
  <c r="AV266" i="6"/>
  <c r="BG287" i="6"/>
  <c r="CM287" i="6"/>
  <c r="CO166" i="6"/>
  <c r="BI166" i="6"/>
  <c r="AW111" i="6"/>
  <c r="CC111" i="6"/>
  <c r="CC160" i="6"/>
  <c r="AW160" i="6"/>
  <c r="CN131" i="6"/>
  <c r="BH131" i="6"/>
  <c r="CB991" i="6"/>
  <c r="AV991" i="6"/>
  <c r="BG950" i="6"/>
  <c r="CM950" i="6"/>
  <c r="CM883" i="6"/>
  <c r="BG883" i="6"/>
  <c r="AV726" i="6"/>
  <c r="CB726" i="6"/>
  <c r="BG748" i="6"/>
  <c r="CM748" i="6"/>
  <c r="CM609" i="6"/>
  <c r="BG609" i="6"/>
  <c r="CM585" i="6"/>
  <c r="BG585" i="6"/>
  <c r="CO209" i="6"/>
  <c r="BI209" i="6"/>
  <c r="CB1007" i="6"/>
  <c r="AV1007" i="6"/>
  <c r="BG977" i="6"/>
  <c r="CM977" i="6"/>
  <c r="CB972" i="6"/>
  <c r="AV972" i="6"/>
  <c r="CB968" i="6"/>
  <c r="AV968" i="6"/>
  <c r="BG991" i="6"/>
  <c r="CM991" i="6"/>
  <c r="CB970" i="6"/>
  <c r="AV970" i="6"/>
  <c r="CM925" i="6"/>
  <c r="BG925" i="6"/>
  <c r="BG853" i="6"/>
  <c r="CM853" i="6"/>
  <c r="BG941" i="6"/>
  <c r="CM941" i="6"/>
  <c r="CB979" i="6"/>
  <c r="AV979" i="6"/>
  <c r="BG981" i="6"/>
  <c r="CM981" i="6"/>
  <c r="AV913" i="6"/>
  <c r="CB913" i="6"/>
  <c r="CB974" i="6"/>
  <c r="AV974" i="6"/>
  <c r="CM904" i="6"/>
  <c r="BG904" i="6"/>
  <c r="AV1009" i="6"/>
  <c r="CB1009" i="6"/>
  <c r="CB925" i="6"/>
  <c r="AV925" i="6"/>
  <c r="AV853" i="6"/>
  <c r="CB853" i="6"/>
  <c r="CM726" i="6"/>
  <c r="BG726" i="6"/>
  <c r="BG819" i="6"/>
  <c r="CM819" i="6"/>
  <c r="BG887" i="6"/>
  <c r="CM887" i="6"/>
  <c r="CB730" i="6"/>
  <c r="AV730" i="6"/>
  <c r="CB793" i="6"/>
  <c r="AV793" i="6"/>
  <c r="CB770" i="6"/>
  <c r="AV770" i="6"/>
  <c r="BG763" i="6"/>
  <c r="CM763" i="6"/>
  <c r="CB762" i="6"/>
  <c r="AV762" i="6"/>
  <c r="BG619" i="6"/>
  <c r="CM619" i="6"/>
  <c r="CM613" i="6"/>
  <c r="BG613" i="6"/>
  <c r="CB468" i="6"/>
  <c r="AV468" i="6"/>
  <c r="CB417" i="6"/>
  <c r="AV417" i="6"/>
  <c r="CD147" i="6"/>
  <c r="AX147" i="6"/>
  <c r="CM260" i="6"/>
  <c r="BG260" i="6"/>
  <c r="AV69" i="6"/>
  <c r="CB69" i="6"/>
  <c r="CB194" i="6"/>
  <c r="AV194" i="6"/>
  <c r="BG378" i="6"/>
  <c r="CM378" i="6"/>
  <c r="CM479" i="6"/>
  <c r="BG479" i="6"/>
  <c r="CM447" i="6"/>
  <c r="BG447" i="6"/>
  <c r="CM571" i="6"/>
  <c r="BG571" i="6"/>
  <c r="CM472" i="6"/>
  <c r="BG472" i="6"/>
  <c r="BG747" i="6"/>
  <c r="CM747" i="6"/>
  <c r="CM820" i="6"/>
  <c r="BG820" i="6"/>
  <c r="BG889" i="6"/>
  <c r="CM889" i="6"/>
  <c r="CB241" i="6"/>
  <c r="AV241" i="6"/>
  <c r="CB308" i="6"/>
  <c r="AV308" i="6"/>
  <c r="AV626" i="6"/>
  <c r="CB626" i="6"/>
  <c r="CB711" i="6"/>
  <c r="AV711" i="6"/>
  <c r="AV935" i="6"/>
  <c r="CB935" i="6"/>
  <c r="CB898" i="6"/>
  <c r="AV898" i="6"/>
  <c r="AV211" i="6"/>
  <c r="CB211" i="6"/>
  <c r="CB66" i="6"/>
  <c r="AV66" i="6"/>
  <c r="AV126" i="6"/>
  <c r="CB126" i="6"/>
  <c r="BI26" i="6"/>
  <c r="CO26" i="6"/>
  <c r="CC100" i="6"/>
  <c r="AW100" i="6"/>
  <c r="BG31" i="6"/>
  <c r="CM31" i="6"/>
  <c r="CM694" i="6"/>
  <c r="BG694" i="6"/>
  <c r="BG119" i="6"/>
  <c r="CM119" i="6"/>
  <c r="BG343" i="6"/>
  <c r="CM343" i="6"/>
  <c r="CM523" i="6"/>
  <c r="BG523" i="6"/>
  <c r="BG675" i="6"/>
  <c r="CM675" i="6"/>
  <c r="CM777" i="6"/>
  <c r="BG777" i="6"/>
  <c r="BG830" i="6"/>
  <c r="CM830" i="6"/>
  <c r="BG914" i="6"/>
  <c r="CM914" i="6"/>
  <c r="CB252" i="6"/>
  <c r="AV252" i="6"/>
  <c r="AV513" i="6"/>
  <c r="CB513" i="6"/>
  <c r="CB380" i="6"/>
  <c r="AV380" i="6"/>
  <c r="CB810" i="6"/>
  <c r="AV810" i="6"/>
  <c r="AV910" i="6"/>
  <c r="CB910" i="6"/>
  <c r="CB1001" i="6"/>
  <c r="AV1001" i="6"/>
  <c r="CM138" i="6"/>
  <c r="BG138" i="6"/>
  <c r="CM701" i="6"/>
  <c r="BG701" i="6"/>
  <c r="BG752" i="6"/>
  <c r="CM752" i="6"/>
  <c r="CM864" i="6"/>
  <c r="BG864" i="6"/>
  <c r="AV311" i="6"/>
  <c r="CB311" i="6"/>
  <c r="CB439" i="6"/>
  <c r="AV439" i="6"/>
  <c r="AV569" i="6"/>
  <c r="CB569" i="6"/>
  <c r="CB757" i="6"/>
  <c r="AV757" i="6"/>
  <c r="CB801" i="6"/>
  <c r="AV801" i="6"/>
  <c r="CB249" i="6"/>
  <c r="AV249" i="6"/>
  <c r="BG35" i="6"/>
  <c r="CM35" i="6"/>
  <c r="CM269" i="6"/>
  <c r="BG269" i="6"/>
  <c r="BH248" i="6"/>
  <c r="CN248" i="6"/>
  <c r="CN16" i="6"/>
  <c r="BH16" i="6"/>
  <c r="CN48" i="6"/>
  <c r="BH48" i="6"/>
  <c r="CC143" i="6"/>
  <c r="AW143" i="6"/>
  <c r="CM62" i="6"/>
  <c r="BG62" i="6"/>
  <c r="AV263" i="6"/>
  <c r="CB263" i="6"/>
  <c r="BG283" i="6"/>
  <c r="CM283" i="6"/>
  <c r="CM254" i="6"/>
  <c r="BG254" i="6"/>
  <c r="CB166" i="6"/>
  <c r="AV166" i="6"/>
  <c r="CM369" i="6"/>
  <c r="BG369" i="6"/>
  <c r="CM326" i="6"/>
  <c r="BG326" i="6"/>
  <c r="BG291" i="6"/>
  <c r="CM291" i="6"/>
  <c r="BG199" i="6"/>
  <c r="CM199" i="6"/>
  <c r="BG172" i="6"/>
  <c r="CM172" i="6"/>
  <c r="CM251" i="6"/>
  <c r="BG251" i="6"/>
  <c r="BG143" i="6"/>
  <c r="CM143" i="6"/>
  <c r="CM322" i="6"/>
  <c r="BG322" i="6"/>
  <c r="BG602" i="6"/>
  <c r="CM602" i="6"/>
  <c r="BG435" i="6"/>
  <c r="CM435" i="6"/>
  <c r="BG353" i="6"/>
  <c r="CM353" i="6"/>
  <c r="BG364" i="6"/>
  <c r="CM364" i="6"/>
  <c r="BG432" i="6"/>
  <c r="CM432" i="6"/>
  <c r="BG350" i="6"/>
  <c r="CM350" i="6"/>
  <c r="CM309" i="6"/>
  <c r="BG309" i="6"/>
  <c r="CM423" i="6"/>
  <c r="BG423" i="6"/>
  <c r="CM581" i="6"/>
  <c r="BG581" i="6"/>
  <c r="BG759" i="6"/>
  <c r="CM759" i="6"/>
  <c r="CM596" i="6"/>
  <c r="BG596" i="6"/>
  <c r="BG659" i="6"/>
  <c r="CM659" i="6"/>
  <c r="CM744" i="6"/>
  <c r="BG744" i="6"/>
  <c r="BG623" i="6"/>
  <c r="CM623" i="6"/>
  <c r="BG663" i="6"/>
  <c r="CM663" i="6"/>
  <c r="BG768" i="6"/>
  <c r="CM768" i="6"/>
  <c r="CM610" i="6"/>
  <c r="BG610" i="6"/>
  <c r="CM452" i="6"/>
  <c r="BG452" i="6"/>
  <c r="BG524" i="6"/>
  <c r="CM524" i="6"/>
  <c r="BG548" i="6"/>
  <c r="CM548" i="6"/>
  <c r="BG572" i="6"/>
  <c r="CM572" i="6"/>
  <c r="BG632" i="6"/>
  <c r="CM632" i="6"/>
  <c r="CM808" i="6"/>
  <c r="BG808" i="6"/>
  <c r="CM593" i="6"/>
  <c r="BG593" i="6"/>
  <c r="BG789" i="6"/>
  <c r="CM789" i="6"/>
  <c r="CM699" i="6"/>
  <c r="BG699" i="6"/>
  <c r="BG803" i="6"/>
  <c r="CM803" i="6"/>
  <c r="BG688" i="6"/>
  <c r="CM688" i="6"/>
  <c r="BG778" i="6"/>
  <c r="CM778" i="6"/>
  <c r="CM848" i="6"/>
  <c r="BG848" i="6"/>
  <c r="BG825" i="6"/>
  <c r="CM825" i="6"/>
  <c r="CM896" i="6"/>
  <c r="BG896" i="6"/>
  <c r="CM968" i="6"/>
  <c r="BG968" i="6"/>
  <c r="CM870" i="6"/>
  <c r="BG870" i="6"/>
  <c r="BG946" i="6"/>
  <c r="CM946" i="6"/>
  <c r="CM869" i="6"/>
  <c r="BG869" i="6"/>
  <c r="CM893" i="6"/>
  <c r="BG893" i="6"/>
  <c r="CM917" i="6"/>
  <c r="BG917" i="6"/>
  <c r="CM1012" i="6"/>
  <c r="BG1012" i="6"/>
  <c r="CM949" i="6"/>
  <c r="BG949" i="6"/>
  <c r="CN151" i="6"/>
  <c r="BH151" i="6"/>
  <c r="AV177" i="6"/>
  <c r="CB177" i="6"/>
  <c r="AV466" i="6"/>
  <c r="CB466" i="6"/>
  <c r="AV33" i="6"/>
  <c r="CB33" i="6"/>
  <c r="AV57" i="6"/>
  <c r="CB57" i="6"/>
  <c r="AV105" i="6"/>
  <c r="CB105" i="6"/>
  <c r="AV203" i="6"/>
  <c r="CB203" i="6"/>
  <c r="AV159" i="6"/>
  <c r="CB159" i="6"/>
  <c r="CB158" i="6"/>
  <c r="AV158" i="6"/>
  <c r="CB413" i="6"/>
  <c r="AV413" i="6"/>
  <c r="CB623" i="6"/>
  <c r="AV623" i="6"/>
  <c r="CB283" i="6"/>
  <c r="AV283" i="6"/>
  <c r="CB385" i="6"/>
  <c r="AV385" i="6"/>
  <c r="CB277" i="6"/>
  <c r="AV277" i="6"/>
  <c r="AV501" i="6"/>
  <c r="CB501" i="6"/>
  <c r="AV557" i="6"/>
  <c r="CB557" i="6"/>
  <c r="CB347" i="6"/>
  <c r="AV347" i="6"/>
  <c r="CB487" i="6"/>
  <c r="AV487" i="6"/>
  <c r="AV495" i="6"/>
  <c r="CB495" i="6"/>
  <c r="CB707" i="6"/>
  <c r="AV707" i="6"/>
  <c r="CB620" i="6"/>
  <c r="AV620" i="6"/>
  <c r="CB952" i="6"/>
  <c r="AV952" i="6"/>
  <c r="CB691" i="6"/>
  <c r="AV691" i="6"/>
  <c r="CB360" i="6"/>
  <c r="AV360" i="6"/>
  <c r="AV408" i="6"/>
  <c r="CB408" i="6"/>
  <c r="CB432" i="6"/>
  <c r="AV432" i="6"/>
  <c r="CB635" i="6"/>
  <c r="AV635" i="6"/>
  <c r="AV581" i="6"/>
  <c r="CB581" i="6"/>
  <c r="CB479" i="6"/>
  <c r="AV479" i="6"/>
  <c r="CB713" i="6"/>
  <c r="AV713" i="6"/>
  <c r="CB679" i="6"/>
  <c r="AV679" i="6"/>
  <c r="CB911" i="6"/>
  <c r="AV911" i="6"/>
  <c r="CB765" i="6"/>
  <c r="AV765" i="6"/>
  <c r="CB867" i="6"/>
  <c r="AV867" i="6"/>
  <c r="CB885" i="6"/>
  <c r="AV885" i="6"/>
  <c r="AV941" i="6"/>
  <c r="CB941" i="6"/>
  <c r="CB938" i="6"/>
  <c r="AV938" i="6"/>
  <c r="AV803" i="6"/>
  <c r="CB803" i="6"/>
  <c r="AV827" i="6"/>
  <c r="CB827" i="6"/>
  <c r="AV976" i="6"/>
  <c r="CB976" i="6"/>
  <c r="CB959" i="6"/>
  <c r="AV959" i="6"/>
  <c r="AV965" i="6"/>
  <c r="CB965" i="6"/>
  <c r="AV1003" i="6"/>
  <c r="CB1003" i="6"/>
  <c r="D32" i="3"/>
  <c r="D34" i="3" s="1"/>
  <c r="CB341" i="6"/>
  <c r="AV341" i="6"/>
  <c r="CM266" i="6"/>
  <c r="BG266" i="6"/>
  <c r="CB225" i="6"/>
  <c r="AV225" i="6"/>
  <c r="AV174" i="6"/>
  <c r="CB174" i="6"/>
  <c r="CB112" i="6"/>
  <c r="AV112" i="6"/>
  <c r="CM332" i="6"/>
  <c r="BG332" i="6"/>
  <c r="AV258" i="6"/>
  <c r="CB258" i="6"/>
  <c r="CD153" i="6"/>
  <c r="AX153" i="6"/>
  <c r="AW109" i="6"/>
  <c r="CC109" i="6"/>
  <c r="BI51" i="6"/>
  <c r="CO51" i="6"/>
  <c r="CM170" i="6"/>
  <c r="BG170" i="6"/>
  <c r="CB40" i="6"/>
  <c r="AV40" i="6"/>
  <c r="BG59" i="6"/>
  <c r="CM59" i="6"/>
  <c r="CB30" i="6"/>
  <c r="AV30" i="6"/>
  <c r="CM184" i="6"/>
  <c r="BG184" i="6"/>
  <c r="CD50" i="6"/>
  <c r="AX50" i="6"/>
  <c r="CC294" i="6"/>
  <c r="AW294" i="6"/>
  <c r="CC138" i="6"/>
  <c r="AW138" i="6"/>
  <c r="CB44" i="6"/>
  <c r="AV44" i="6"/>
  <c r="CN226" i="6"/>
  <c r="BH226" i="6"/>
  <c r="CM198" i="6"/>
  <c r="BG198" i="6"/>
  <c r="BG67" i="6"/>
  <c r="CM67" i="6"/>
  <c r="CN20" i="6"/>
  <c r="BH20" i="6"/>
  <c r="CN88" i="6"/>
  <c r="BH88" i="6"/>
  <c r="BH121" i="6"/>
  <c r="CN121" i="6"/>
  <c r="CC34" i="6"/>
  <c r="AW34" i="6"/>
  <c r="CM18" i="6"/>
  <c r="BG18" i="6"/>
  <c r="BH201" i="6"/>
  <c r="CN201" i="6"/>
  <c r="BG53" i="6"/>
  <c r="CM53" i="6"/>
  <c r="CM244" i="6"/>
  <c r="BG244" i="6"/>
  <c r="BG409" i="6"/>
  <c r="CM409" i="6"/>
  <c r="CM329" i="6"/>
  <c r="BG329" i="6"/>
  <c r="BG767" i="6"/>
  <c r="CM767" i="6"/>
  <c r="CM496" i="6"/>
  <c r="BG496" i="6"/>
  <c r="CM769" i="6"/>
  <c r="BG769" i="6"/>
  <c r="CM1007" i="6"/>
  <c r="BG1007" i="6"/>
  <c r="CM969" i="6"/>
  <c r="BG969" i="6"/>
  <c r="AV29" i="6"/>
  <c r="CB29" i="6"/>
  <c r="AV134" i="6"/>
  <c r="CB134" i="6"/>
  <c r="CB253" i="6"/>
  <c r="AV253" i="6"/>
  <c r="CB415" i="6"/>
  <c r="AV415" i="6"/>
  <c r="CB786" i="6"/>
  <c r="AV786" i="6"/>
  <c r="AV455" i="6"/>
  <c r="CB455" i="6"/>
  <c r="CB671" i="6"/>
  <c r="AV671" i="6"/>
  <c r="CB955" i="6"/>
  <c r="AV955" i="6"/>
  <c r="AV962" i="6"/>
  <c r="CB962" i="6"/>
  <c r="CB985" i="6"/>
  <c r="AV985" i="6"/>
  <c r="CB196" i="6"/>
  <c r="AV196" i="6"/>
  <c r="AX98" i="6"/>
  <c r="CD98" i="6"/>
  <c r="BH370" i="6"/>
  <c r="CN370" i="6"/>
  <c r="CM485" i="6"/>
  <c r="BG485" i="6"/>
  <c r="CM557" i="6"/>
  <c r="BG557" i="6"/>
  <c r="CM474" i="6"/>
  <c r="BG474" i="6"/>
  <c r="CM944" i="6"/>
  <c r="BG944" i="6"/>
  <c r="CM867" i="6"/>
  <c r="BG867" i="6"/>
  <c r="AV31" i="6"/>
  <c r="CB31" i="6"/>
  <c r="CB383" i="6"/>
  <c r="AV383" i="6"/>
  <c r="CB683" i="6"/>
  <c r="AV683" i="6"/>
  <c r="AV474" i="6"/>
  <c r="CB474" i="6"/>
  <c r="AV908" i="6"/>
  <c r="CB908" i="6"/>
  <c r="AW313" i="6"/>
  <c r="CC313" i="6"/>
  <c r="BH191" i="6"/>
  <c r="CN191" i="6"/>
  <c r="BG150" i="6"/>
  <c r="CM150" i="6"/>
  <c r="C49" i="3"/>
  <c r="C47" i="3"/>
  <c r="D45" i="3"/>
  <c r="CN90" i="6"/>
  <c r="BH90" i="6"/>
  <c r="CO44" i="6"/>
  <c r="BI44" i="6"/>
  <c r="CM298" i="6"/>
  <c r="BG298" i="6"/>
  <c r="BG267" i="6"/>
  <c r="CM267" i="6"/>
  <c r="BG29" i="6"/>
  <c r="CM29" i="6"/>
  <c r="CM497" i="6"/>
  <c r="BG497" i="6"/>
  <c r="BG337" i="6"/>
  <c r="CM337" i="6"/>
  <c r="BG372" i="6"/>
  <c r="CM372" i="6"/>
  <c r="BG205" i="6"/>
  <c r="CM205" i="6"/>
  <c r="BG176" i="6"/>
  <c r="CM176" i="6"/>
  <c r="CM288" i="6"/>
  <c r="BG288" i="6"/>
  <c r="CM162" i="6"/>
  <c r="BG162" i="6"/>
  <c r="BG335" i="6"/>
  <c r="CM335" i="6"/>
  <c r="CM575" i="6"/>
  <c r="BG575" i="6"/>
  <c r="CM355" i="6"/>
  <c r="BG355" i="6"/>
  <c r="BG361" i="6"/>
  <c r="CM361" i="6"/>
  <c r="CM517" i="6"/>
  <c r="BG517" i="6"/>
  <c r="CM311" i="6"/>
  <c r="BG311" i="6"/>
  <c r="BG338" i="6"/>
  <c r="CM338" i="6"/>
  <c r="BG499" i="6"/>
  <c r="CM499" i="6"/>
  <c r="BG635" i="6"/>
  <c r="CM635" i="6"/>
  <c r="BG606" i="6"/>
  <c r="CM606" i="6"/>
  <c r="CM622" i="6"/>
  <c r="BG622" i="6"/>
  <c r="BG638" i="6"/>
  <c r="CM638" i="6"/>
  <c r="BG666" i="6"/>
  <c r="CM666" i="6"/>
  <c r="BG859" i="6"/>
  <c r="CM859" i="6"/>
  <c r="BG695" i="6"/>
  <c r="CM695" i="6"/>
  <c r="CM725" i="6"/>
  <c r="BG725" i="6"/>
  <c r="BG786" i="6"/>
  <c r="CM786" i="6"/>
  <c r="CM643" i="6"/>
  <c r="BG643" i="6"/>
  <c r="BG454" i="6"/>
  <c r="CM454" i="6"/>
  <c r="CM478" i="6"/>
  <c r="BG478" i="6"/>
  <c r="CM502" i="6"/>
  <c r="BG502" i="6"/>
  <c r="BG526" i="6"/>
  <c r="CM526" i="6"/>
  <c r="BG798" i="6"/>
  <c r="CM798" i="6"/>
  <c r="BG958" i="6"/>
  <c r="CM958" i="6"/>
  <c r="CM595" i="6"/>
  <c r="BG595" i="6"/>
  <c r="BG633" i="6"/>
  <c r="CM633" i="6"/>
  <c r="BG703" i="6"/>
  <c r="CM703" i="6"/>
  <c r="BG775" i="6"/>
  <c r="CM775" i="6"/>
  <c r="BG692" i="6"/>
  <c r="CM692" i="6"/>
  <c r="CM785" i="6"/>
  <c r="BG785" i="6"/>
  <c r="CM934" i="6"/>
  <c r="BG934" i="6"/>
  <c r="CM838" i="6"/>
  <c r="BG838" i="6"/>
  <c r="BG920" i="6"/>
  <c r="CM920" i="6"/>
  <c r="CM948" i="6"/>
  <c r="BG948" i="6"/>
  <c r="BG880" i="6"/>
  <c r="CM880" i="6"/>
  <c r="BG871" i="6"/>
  <c r="CM871" i="6"/>
  <c r="CM919" i="6"/>
  <c r="BG919" i="6"/>
  <c r="BG927" i="6"/>
  <c r="CM927" i="6"/>
  <c r="CM951" i="6"/>
  <c r="BG951" i="6"/>
  <c r="BG998" i="6"/>
  <c r="CM998" i="6"/>
  <c r="CB114" i="6"/>
  <c r="AV114" i="6"/>
  <c r="CB532" i="6"/>
  <c r="AV532" i="6"/>
  <c r="AV183" i="6"/>
  <c r="CB183" i="6"/>
  <c r="CB483" i="6"/>
  <c r="AV483" i="6"/>
  <c r="CB35" i="6"/>
  <c r="AV35" i="6"/>
  <c r="CB59" i="6"/>
  <c r="AV59" i="6"/>
  <c r="CB83" i="6"/>
  <c r="AV83" i="6"/>
  <c r="CB107" i="6"/>
  <c r="AV107" i="6"/>
  <c r="AV209" i="6"/>
  <c r="CB209" i="6"/>
  <c r="AV180" i="6"/>
  <c r="CB180" i="6"/>
  <c r="CB273" i="6"/>
  <c r="AV273" i="6"/>
  <c r="CB163" i="6"/>
  <c r="AV163" i="6"/>
  <c r="CB389" i="6"/>
  <c r="AV389" i="6"/>
  <c r="CB497" i="6"/>
  <c r="AV497" i="6"/>
  <c r="CB298" i="6"/>
  <c r="AV298" i="6"/>
  <c r="AV465" i="6"/>
  <c r="CB465" i="6"/>
  <c r="CB369" i="6"/>
  <c r="AV369" i="6"/>
  <c r="CB502" i="6"/>
  <c r="AV502" i="6"/>
  <c r="AV571" i="6"/>
  <c r="CB571" i="6"/>
  <c r="CB371" i="6"/>
  <c r="AV371" i="6"/>
  <c r="AV489" i="6"/>
  <c r="CB489" i="6"/>
  <c r="CB512" i="6"/>
  <c r="AV512" i="6"/>
  <c r="AV587" i="6"/>
  <c r="CB587" i="6"/>
  <c r="CB488" i="6"/>
  <c r="AV488" i="6"/>
  <c r="AV614" i="6"/>
  <c r="CB614" i="6"/>
  <c r="CB715" i="6"/>
  <c r="AV715" i="6"/>
  <c r="AV362" i="6"/>
  <c r="CB362" i="6"/>
  <c r="AV386" i="6"/>
  <c r="CB386" i="6"/>
  <c r="AV410" i="6"/>
  <c r="CB410" i="6"/>
  <c r="CB507" i="6"/>
  <c r="AV507" i="6"/>
  <c r="CB647" i="6"/>
  <c r="AV647" i="6"/>
  <c r="AV591" i="6"/>
  <c r="CB591" i="6"/>
  <c r="CB498" i="6"/>
  <c r="AV498" i="6"/>
  <c r="CB717" i="6"/>
  <c r="AV717" i="6"/>
  <c r="CB685" i="6"/>
  <c r="AV685" i="6"/>
  <c r="CB687" i="6"/>
  <c r="AV687" i="6"/>
  <c r="CB761" i="6"/>
  <c r="AV761" i="6"/>
  <c r="AV802" i="6"/>
  <c r="CB802" i="6"/>
  <c r="CB781" i="6"/>
  <c r="AV781" i="6"/>
  <c r="CB798" i="6"/>
  <c r="AV798" i="6"/>
  <c r="AV792" i="6"/>
  <c r="CB792" i="6"/>
  <c r="AV878" i="6"/>
  <c r="CB878" i="6"/>
  <c r="AV961" i="6"/>
  <c r="CB961" i="6"/>
  <c r="AV871" i="6"/>
  <c r="CB871" i="6"/>
  <c r="AV805" i="6"/>
  <c r="CB805" i="6"/>
  <c r="CB990" i="6"/>
  <c r="AV990" i="6"/>
  <c r="CB980" i="6"/>
  <c r="AV980" i="6"/>
  <c r="AV999" i="6"/>
  <c r="CB999" i="6"/>
  <c r="CM314" i="6"/>
  <c r="BG314" i="6"/>
  <c r="F27" i="3"/>
  <c r="E29" i="3"/>
  <c r="E31" i="3"/>
  <c r="CM312" i="6"/>
  <c r="BG312" i="6"/>
  <c r="AV264" i="6"/>
  <c r="CB264" i="6"/>
  <c r="CB251" i="6"/>
  <c r="AV251" i="6"/>
  <c r="CB222" i="6"/>
  <c r="AV222" i="6"/>
  <c r="AV182" i="6"/>
  <c r="CB182" i="6"/>
  <c r="AV170" i="6"/>
  <c r="CB170" i="6"/>
  <c r="CB162" i="6"/>
  <c r="AV162" i="6"/>
  <c r="BG96" i="6"/>
  <c r="CM96" i="6"/>
  <c r="CM245" i="6"/>
  <c r="BG245" i="6"/>
  <c r="AW117" i="6"/>
  <c r="CC117" i="6"/>
  <c r="BG103" i="6"/>
  <c r="CM103" i="6"/>
  <c r="CN262" i="6"/>
  <c r="BH262" i="6"/>
  <c r="D29" i="5"/>
  <c r="D34" i="5" s="1"/>
  <c r="M28" i="5"/>
  <c r="N28" i="5"/>
  <c r="L28" i="5"/>
  <c r="N29" i="5"/>
  <c r="M29" i="5"/>
  <c r="L29" i="5"/>
  <c r="H28" i="5"/>
  <c r="G28" i="5"/>
  <c r="BG108" i="6"/>
  <c r="CM108" i="6"/>
  <c r="BH410" i="6"/>
  <c r="CN410" i="6"/>
  <c r="CM186" i="6"/>
  <c r="BG186" i="6"/>
  <c r="CC74" i="6"/>
  <c r="AW74" i="6"/>
  <c r="BG37" i="6"/>
  <c r="CM37" i="6"/>
  <c r="I28" i="5"/>
  <c r="CM122" i="6"/>
  <c r="BG122" i="6"/>
  <c r="BG91" i="6"/>
  <c r="CM91" i="6"/>
  <c r="BG43" i="6"/>
  <c r="CM43" i="6"/>
  <c r="CB20" i="6"/>
  <c r="AV20" i="6"/>
  <c r="CM216" i="6"/>
  <c r="BG216" i="6"/>
  <c r="CN94" i="6"/>
  <c r="BH94" i="6"/>
  <c r="CM236" i="6"/>
  <c r="BG236" i="6"/>
  <c r="CC60" i="6"/>
  <c r="AW60" i="6"/>
  <c r="BG87" i="6"/>
  <c r="CM87" i="6"/>
  <c r="CC36" i="6"/>
  <c r="AW36" i="6"/>
  <c r="CN24" i="6"/>
  <c r="BH24" i="6"/>
  <c r="CM110" i="6"/>
  <c r="BG110" i="6"/>
  <c r="CC84" i="6"/>
  <c r="AW84" i="6"/>
  <c r="CC150" i="6"/>
  <c r="AW150" i="6"/>
  <c r="AV864" i="6"/>
  <c r="CB864" i="6"/>
  <c r="CB943" i="6"/>
  <c r="AV943" i="6"/>
  <c r="CB94" i="6"/>
  <c r="AV94" i="6"/>
  <c r="CM316" i="6"/>
  <c r="BG316" i="6"/>
  <c r="BG384" i="6"/>
  <c r="CM384" i="6"/>
  <c r="BG594" i="6"/>
  <c r="CM594" i="6"/>
  <c r="CM570" i="6"/>
  <c r="BG570" i="6"/>
  <c r="CM732" i="6"/>
  <c r="BG732" i="6"/>
  <c r="BG891" i="6"/>
  <c r="CM891" i="6"/>
  <c r="CB161" i="6"/>
  <c r="AV161" i="6"/>
  <c r="AV482" i="6"/>
  <c r="CB482" i="6"/>
  <c r="CB430" i="6"/>
  <c r="AV430" i="6"/>
  <c r="CB720" i="6"/>
  <c r="AV720" i="6"/>
  <c r="CB909" i="6"/>
  <c r="AV909" i="6"/>
  <c r="CN123" i="6"/>
  <c r="BH123" i="6"/>
  <c r="CM92" i="6"/>
  <c r="BG92" i="6"/>
  <c r="CN89" i="6"/>
  <c r="BH89" i="6"/>
  <c r="CM531" i="6"/>
  <c r="BG531" i="6"/>
  <c r="CB365" i="6"/>
  <c r="AV365" i="6"/>
  <c r="AV279" i="6"/>
  <c r="CB279" i="6"/>
  <c r="BG368" i="6"/>
  <c r="CM368" i="6"/>
  <c r="CM363" i="6"/>
  <c r="BG363" i="6"/>
  <c r="CB24" i="6"/>
  <c r="AV24" i="6"/>
  <c r="BG388" i="6"/>
  <c r="CM388" i="6"/>
  <c r="CM429" i="6"/>
  <c r="BG429" i="6"/>
  <c r="BG211" i="6"/>
  <c r="CM211" i="6"/>
  <c r="BG182" i="6"/>
  <c r="CM182" i="6"/>
  <c r="CM167" i="6"/>
  <c r="BG167" i="6"/>
  <c r="CM345" i="6"/>
  <c r="BG345" i="6"/>
  <c r="BG352" i="6"/>
  <c r="CM352" i="6"/>
  <c r="BG376" i="6"/>
  <c r="CM376" i="6"/>
  <c r="BG394" i="6"/>
  <c r="CM394" i="6"/>
  <c r="BG366" i="6"/>
  <c r="CM366" i="6"/>
  <c r="CM539" i="6"/>
  <c r="BG539" i="6"/>
  <c r="CM313" i="6"/>
  <c r="BG313" i="6"/>
  <c r="BG505" i="6"/>
  <c r="CM505" i="6"/>
  <c r="CM511" i="6"/>
  <c r="BG511" i="6"/>
  <c r="CM401" i="6"/>
  <c r="BG401" i="6"/>
  <c r="CM668" i="6"/>
  <c r="BG668" i="6"/>
  <c r="BG735" i="6"/>
  <c r="CM735" i="6"/>
  <c r="BG731" i="6"/>
  <c r="CM731" i="6"/>
  <c r="CM645" i="6"/>
  <c r="BG645" i="6"/>
  <c r="CM456" i="6"/>
  <c r="BG456" i="6"/>
  <c r="CM480" i="6"/>
  <c r="BG480" i="6"/>
  <c r="BG740" i="6"/>
  <c r="CM740" i="6"/>
  <c r="CM862" i="6"/>
  <c r="BG862" i="6"/>
  <c r="BG592" i="6"/>
  <c r="CM592" i="6"/>
  <c r="BG642" i="6"/>
  <c r="CM642" i="6"/>
  <c r="BG751" i="6"/>
  <c r="CM751" i="6"/>
  <c r="CM709" i="6"/>
  <c r="BG709" i="6"/>
  <c r="CM806" i="6"/>
  <c r="BG806" i="6"/>
  <c r="CM802" i="6"/>
  <c r="BG802" i="6"/>
  <c r="CM938" i="6"/>
  <c r="BG938" i="6"/>
  <c r="BG985" i="6"/>
  <c r="CM985" i="6"/>
  <c r="CM906" i="6"/>
  <c r="BG906" i="6"/>
  <c r="BG1000" i="6"/>
  <c r="CM1000" i="6"/>
  <c r="CM873" i="6"/>
  <c r="BG873" i="6"/>
  <c r="CM897" i="6"/>
  <c r="BG897" i="6"/>
  <c r="CM921" i="6"/>
  <c r="BG921" i="6"/>
  <c r="CM929" i="6"/>
  <c r="BG929" i="6"/>
  <c r="CM953" i="6"/>
  <c r="BG953" i="6"/>
  <c r="CB70" i="6"/>
  <c r="AV70" i="6"/>
  <c r="AV189" i="6"/>
  <c r="CB189" i="6"/>
  <c r="CB486" i="6"/>
  <c r="AV486" i="6"/>
  <c r="CB37" i="6"/>
  <c r="AV37" i="6"/>
  <c r="CB61" i="6"/>
  <c r="AV61" i="6"/>
  <c r="CB85" i="6"/>
  <c r="AV85" i="6"/>
  <c r="AV116" i="6"/>
  <c r="CB116" i="6"/>
  <c r="AV215" i="6"/>
  <c r="CB215" i="6"/>
  <c r="AV186" i="6"/>
  <c r="CB186" i="6"/>
  <c r="AV282" i="6"/>
  <c r="CB282" i="6"/>
  <c r="CB247" i="6"/>
  <c r="AV247" i="6"/>
  <c r="CB393" i="6"/>
  <c r="AV393" i="6"/>
  <c r="CB552" i="6"/>
  <c r="AV552" i="6"/>
  <c r="CB304" i="6"/>
  <c r="AV304" i="6"/>
  <c r="AV405" i="6"/>
  <c r="CB405" i="6"/>
  <c r="CB496" i="6"/>
  <c r="AV496" i="6"/>
  <c r="CB419" i="6"/>
  <c r="AV419" i="6"/>
  <c r="CB589" i="6"/>
  <c r="AV589" i="6"/>
  <c r="CB516" i="6"/>
  <c r="AV516" i="6"/>
  <c r="CB636" i="6"/>
  <c r="AV636" i="6"/>
  <c r="AV646" i="6"/>
  <c r="CB646" i="6"/>
  <c r="CB699" i="6"/>
  <c r="AV699" i="6"/>
  <c r="CB754" i="6"/>
  <c r="AV754" i="6"/>
  <c r="CB340" i="6"/>
  <c r="AV340" i="6"/>
  <c r="CB364" i="6"/>
  <c r="AV364" i="6"/>
  <c r="CB388" i="6"/>
  <c r="AV388" i="6"/>
  <c r="AV412" i="6"/>
  <c r="CB412" i="6"/>
  <c r="CB436" i="6"/>
  <c r="AV436" i="6"/>
  <c r="AV503" i="6"/>
  <c r="CB503" i="6"/>
  <c r="CB769" i="6"/>
  <c r="AV769" i="6"/>
  <c r="AV921" i="6"/>
  <c r="CB921" i="6"/>
  <c r="CB822" i="6"/>
  <c r="AV822" i="6"/>
  <c r="AV901" i="6"/>
  <c r="CB901" i="6"/>
  <c r="CB984" i="6"/>
  <c r="AV984" i="6"/>
  <c r="CB986" i="6"/>
  <c r="AV986" i="6"/>
  <c r="CB807" i="6"/>
  <c r="AV807" i="6"/>
  <c r="AV831" i="6"/>
  <c r="CB831" i="6"/>
  <c r="AV1013" i="6"/>
  <c r="CB1013" i="6"/>
  <c r="AV957" i="6"/>
  <c r="CB957" i="6"/>
  <c r="AV1010" i="6"/>
  <c r="CB1010" i="6"/>
  <c r="BG344" i="6"/>
  <c r="CM344" i="6"/>
  <c r="AV327" i="6"/>
  <c r="CB327" i="6"/>
  <c r="CM308" i="6"/>
  <c r="BG308" i="6"/>
  <c r="CM210" i="6"/>
  <c r="BG210" i="6"/>
  <c r="CB127" i="6"/>
  <c r="AV127" i="6"/>
  <c r="BG95" i="6"/>
  <c r="CM95" i="6"/>
  <c r="CB42" i="6"/>
  <c r="AV42" i="6"/>
  <c r="CB399" i="6"/>
  <c r="AV399" i="6"/>
  <c r="CB128" i="6"/>
  <c r="AV128" i="6"/>
  <c r="CC137" i="6"/>
  <c r="AW137" i="6"/>
  <c r="CB58" i="6"/>
  <c r="AV58" i="6"/>
  <c r="D28" i="5"/>
  <c r="D33" i="5" s="1"/>
  <c r="CB122" i="6"/>
  <c r="AV122" i="6"/>
  <c r="CC199" i="6"/>
  <c r="AW199" i="6"/>
  <c r="CN242" i="6"/>
  <c r="BH242" i="6"/>
  <c r="CN152" i="6"/>
  <c r="BH152" i="6"/>
  <c r="BI50" i="6"/>
  <c r="CO50" i="6"/>
  <c r="C66" i="3"/>
  <c r="C68" i="3" s="1"/>
  <c r="C70" i="3" s="1"/>
  <c r="CN142" i="6"/>
  <c r="BH142" i="6"/>
  <c r="BG69" i="6"/>
  <c r="CM69" i="6"/>
  <c r="CM270" i="6"/>
  <c r="BG270" i="6"/>
  <c r="BG187" i="6"/>
  <c r="CM187" i="6"/>
  <c r="BG390" i="6"/>
  <c r="CM390" i="6"/>
  <c r="CM305" i="6"/>
  <c r="BG305" i="6"/>
  <c r="CM589" i="6"/>
  <c r="BG589" i="6"/>
  <c r="BG489" i="6"/>
  <c r="CM489" i="6"/>
  <c r="CM520" i="6"/>
  <c r="BG520" i="6"/>
  <c r="CM617" i="6"/>
  <c r="BG617" i="6"/>
  <c r="BG728" i="6"/>
  <c r="CM728" i="6"/>
  <c r="CM970" i="6"/>
  <c r="BG970" i="6"/>
  <c r="BG865" i="6"/>
  <c r="CM865" i="6"/>
  <c r="BH195" i="6"/>
  <c r="CN195" i="6"/>
  <c r="CB156" i="6"/>
  <c r="AV156" i="6"/>
  <c r="AV53" i="6"/>
  <c r="CB53" i="6"/>
  <c r="AV135" i="6"/>
  <c r="CB135" i="6"/>
  <c r="AV387" i="6"/>
  <c r="CB387" i="6"/>
  <c r="CB429" i="6"/>
  <c r="AV429" i="6"/>
  <c r="AV471" i="6"/>
  <c r="CB471" i="6"/>
  <c r="CB657" i="6"/>
  <c r="AV657" i="6"/>
  <c r="CB731" i="6"/>
  <c r="AV731" i="6"/>
  <c r="AV480" i="6"/>
  <c r="CB480" i="6"/>
  <c r="CB627" i="6"/>
  <c r="AV627" i="6"/>
  <c r="CB695" i="6"/>
  <c r="AV695" i="6"/>
  <c r="AV694" i="6"/>
  <c r="CB694" i="6"/>
  <c r="CB846" i="6"/>
  <c r="AV846" i="6"/>
  <c r="CB847" i="6"/>
  <c r="AV847" i="6"/>
  <c r="CC88" i="6"/>
  <c r="AW88" i="6"/>
  <c r="CC330" i="6"/>
  <c r="AW330" i="6"/>
  <c r="CN156" i="6"/>
  <c r="BH156" i="6"/>
  <c r="CN106" i="6"/>
  <c r="BH106" i="6"/>
  <c r="BQ994" i="6"/>
  <c r="BQ1008" i="6"/>
  <c r="BQ981" i="6"/>
  <c r="BQ976" i="6"/>
  <c r="BQ1000" i="6"/>
  <c r="BQ991" i="6"/>
  <c r="BQ980" i="6"/>
  <c r="BQ969" i="6"/>
  <c r="BQ964" i="6"/>
  <c r="BQ945" i="6"/>
  <c r="BQ940" i="6"/>
  <c r="BQ1010" i="6"/>
  <c r="BQ1003" i="6"/>
  <c r="BQ999" i="6"/>
  <c r="BQ988" i="6"/>
  <c r="BQ948" i="6"/>
  <c r="BQ998" i="6"/>
  <c r="BQ982" i="6"/>
  <c r="BQ978" i="6"/>
  <c r="BQ970" i="6"/>
  <c r="BQ966" i="6"/>
  <c r="BQ995" i="6"/>
  <c r="BQ986" i="6"/>
  <c r="BQ956" i="6"/>
  <c r="BQ927" i="6"/>
  <c r="BQ913" i="6"/>
  <c r="BQ908" i="6"/>
  <c r="BQ889" i="6"/>
  <c r="BQ884" i="6"/>
  <c r="BQ1011" i="6"/>
  <c r="BQ993" i="6"/>
  <c r="BQ997" i="6"/>
  <c r="BQ987" i="6"/>
  <c r="BQ1007" i="6"/>
  <c r="BQ971" i="6"/>
  <c r="BQ941" i="6"/>
  <c r="BQ939" i="6"/>
  <c r="BQ916" i="6"/>
  <c r="BQ903" i="6"/>
  <c r="BQ897" i="6"/>
  <c r="BQ890" i="6"/>
  <c r="BQ1004" i="6"/>
  <c r="BQ975" i="6"/>
  <c r="BQ958" i="6"/>
  <c r="BQ938" i="6"/>
  <c r="BQ1002" i="6"/>
  <c r="BQ957" i="6"/>
  <c r="BQ924" i="6"/>
  <c r="BQ907" i="6"/>
  <c r="BQ894" i="6"/>
  <c r="BQ887" i="6"/>
  <c r="BQ872" i="6"/>
  <c r="BQ1009" i="6"/>
  <c r="BQ1013" i="6"/>
  <c r="BQ992" i="6"/>
  <c r="BQ985" i="6"/>
  <c r="BQ1001" i="6"/>
  <c r="BQ974" i="6"/>
  <c r="BQ961" i="6"/>
  <c r="BQ955" i="6"/>
  <c r="BQ1006" i="6"/>
  <c r="BQ984" i="6"/>
  <c r="BQ967" i="6"/>
  <c r="BQ960" i="6"/>
  <c r="BQ944" i="6"/>
  <c r="BQ936" i="6"/>
  <c r="BQ928" i="6"/>
  <c r="BQ996" i="6"/>
  <c r="BQ973" i="6"/>
  <c r="BQ925" i="6"/>
  <c r="BQ921" i="6"/>
  <c r="BQ898" i="6"/>
  <c r="BQ888" i="6"/>
  <c r="BQ878" i="6"/>
  <c r="BQ877" i="6"/>
  <c r="BQ876" i="6"/>
  <c r="BQ865" i="6"/>
  <c r="BQ845" i="6"/>
  <c r="BQ840" i="6"/>
  <c r="BQ821" i="6"/>
  <c r="BQ816" i="6"/>
  <c r="BQ797" i="6"/>
  <c r="BQ792" i="6"/>
  <c r="BQ990" i="6"/>
  <c r="BQ977" i="6"/>
  <c r="BQ968" i="6"/>
  <c r="BQ962" i="6"/>
  <c r="BQ946" i="6"/>
  <c r="BQ952" i="6"/>
  <c r="BQ934" i="6"/>
  <c r="BQ917" i="6"/>
  <c r="BQ899" i="6"/>
  <c r="BQ891" i="6"/>
  <c r="BQ883" i="6"/>
  <c r="BQ863" i="6"/>
  <c r="BQ860" i="6"/>
  <c r="BQ854" i="6"/>
  <c r="BQ841" i="6"/>
  <c r="BQ828" i="6"/>
  <c r="BQ790" i="6"/>
  <c r="BQ786" i="6"/>
  <c r="BQ782" i="6"/>
  <c r="BQ778" i="6"/>
  <c r="BQ774" i="6"/>
  <c r="BQ770" i="6"/>
  <c r="BQ766" i="6"/>
  <c r="BQ762" i="6"/>
  <c r="BQ758" i="6"/>
  <c r="BQ754" i="6"/>
  <c r="BQ750" i="6"/>
  <c r="BQ746" i="6"/>
  <c r="BQ742" i="6"/>
  <c r="BQ738" i="6"/>
  <c r="BQ979" i="6"/>
  <c r="BQ950" i="6"/>
  <c r="BQ932" i="6"/>
  <c r="BQ919" i="6"/>
  <c r="BQ880" i="6"/>
  <c r="BQ861" i="6"/>
  <c r="BQ853" i="6"/>
  <c r="BQ847" i="6"/>
  <c r="BQ834" i="6"/>
  <c r="BQ915" i="6"/>
  <c r="BQ914" i="6"/>
  <c r="BQ951" i="6"/>
  <c r="BQ942" i="6"/>
  <c r="BQ929" i="6"/>
  <c r="BQ920" i="6"/>
  <c r="BQ1012" i="6"/>
  <c r="BQ989" i="6"/>
  <c r="BQ1005" i="6"/>
  <c r="BQ954" i="6"/>
  <c r="BQ953" i="6"/>
  <c r="BQ959" i="6"/>
  <c r="BQ949" i="6"/>
  <c r="BQ901" i="6"/>
  <c r="BQ862" i="6"/>
  <c r="BQ857" i="6"/>
  <c r="BQ855" i="6"/>
  <c r="BQ838" i="6"/>
  <c r="BQ837" i="6"/>
  <c r="BQ829" i="6"/>
  <c r="BQ983" i="6"/>
  <c r="BQ935" i="6"/>
  <c r="BQ905" i="6"/>
  <c r="BQ926" i="6"/>
  <c r="BQ885" i="6"/>
  <c r="BQ882" i="6"/>
  <c r="BQ867" i="6"/>
  <c r="BQ858" i="6"/>
  <c r="BQ848" i="6"/>
  <c r="BQ836" i="6"/>
  <c r="BQ835" i="6"/>
  <c r="BQ831" i="6"/>
  <c r="BQ822" i="6"/>
  <c r="BQ817" i="6"/>
  <c r="BQ810" i="6"/>
  <c r="BQ808" i="6"/>
  <c r="BQ803" i="6"/>
  <c r="BQ947" i="6"/>
  <c r="BQ911" i="6"/>
  <c r="BQ910" i="6"/>
  <c r="BQ896" i="6"/>
  <c r="BQ873" i="6"/>
  <c r="BQ830" i="6"/>
  <c r="BQ809" i="6"/>
  <c r="BQ795" i="6"/>
  <c r="BQ793" i="6"/>
  <c r="BQ788" i="6"/>
  <c r="BQ780" i="6"/>
  <c r="BQ772" i="6"/>
  <c r="BQ931" i="6"/>
  <c r="BQ912" i="6"/>
  <c r="BQ900" i="6"/>
  <c r="BQ895" i="6"/>
  <c r="BQ892" i="6"/>
  <c r="BQ972" i="6"/>
  <c r="BQ909" i="6"/>
  <c r="BQ886" i="6"/>
  <c r="BQ881" i="6"/>
  <c r="BQ870" i="6"/>
  <c r="BQ866" i="6"/>
  <c r="BQ864" i="6"/>
  <c r="BQ820" i="6"/>
  <c r="BQ807" i="6"/>
  <c r="BQ943" i="6"/>
  <c r="BQ937" i="6"/>
  <c r="BQ923" i="6"/>
  <c r="BQ906" i="6"/>
  <c r="BQ869" i="6"/>
  <c r="BQ856" i="6"/>
  <c r="BQ851" i="6"/>
  <c r="BQ842" i="6"/>
  <c r="BQ963" i="6"/>
  <c r="BQ846" i="6"/>
  <c r="BQ844" i="6"/>
  <c r="BQ826" i="6"/>
  <c r="BQ819" i="6"/>
  <c r="BQ813" i="6"/>
  <c r="BQ904" i="6"/>
  <c r="BQ852" i="6"/>
  <c r="BQ804" i="6"/>
  <c r="BQ818" i="6"/>
  <c r="BQ769" i="6"/>
  <c r="BQ761" i="6"/>
  <c r="BQ753" i="6"/>
  <c r="BQ745" i="6"/>
  <c r="BQ737" i="6"/>
  <c r="BQ879" i="6"/>
  <c r="BQ824" i="6"/>
  <c r="BQ823" i="6"/>
  <c r="BQ801" i="6"/>
  <c r="BQ771" i="6"/>
  <c r="BQ740" i="6"/>
  <c r="BQ730" i="6"/>
  <c r="BQ722" i="6"/>
  <c r="BQ714" i="6"/>
  <c r="BQ706" i="6"/>
  <c r="BQ698" i="6"/>
  <c r="BQ690" i="6"/>
  <c r="BQ681" i="6"/>
  <c r="BQ677" i="6"/>
  <c r="BQ673" i="6"/>
  <c r="BQ669" i="6"/>
  <c r="BQ665" i="6"/>
  <c r="BQ661" i="6"/>
  <c r="BQ657" i="6"/>
  <c r="BQ653" i="6"/>
  <c r="BQ649" i="6"/>
  <c r="BQ645" i="6"/>
  <c r="BQ641" i="6"/>
  <c r="BQ637" i="6"/>
  <c r="BQ633" i="6"/>
  <c r="BQ629" i="6"/>
  <c r="BQ930" i="6"/>
  <c r="BQ849" i="6"/>
  <c r="BQ796" i="6"/>
  <c r="BQ965" i="6"/>
  <c r="BQ893" i="6"/>
  <c r="BQ812" i="6"/>
  <c r="BQ805" i="6"/>
  <c r="BQ800" i="6"/>
  <c r="BQ799" i="6"/>
  <c r="BQ791" i="6"/>
  <c r="BQ789" i="6"/>
  <c r="BQ785" i="6"/>
  <c r="BQ839" i="6"/>
  <c r="BQ806" i="6"/>
  <c r="BQ783" i="6"/>
  <c r="BQ779" i="6"/>
  <c r="BQ777" i="6"/>
  <c r="BQ759" i="6"/>
  <c r="BQ756" i="6"/>
  <c r="BQ682" i="6"/>
  <c r="BQ678" i="6"/>
  <c r="BQ868" i="6"/>
  <c r="BQ748" i="6"/>
  <c r="BQ735" i="6"/>
  <c r="BQ666" i="6"/>
  <c r="BQ918" i="6"/>
  <c r="BQ815" i="6"/>
  <c r="BQ781" i="6"/>
  <c r="BQ775" i="6"/>
  <c r="BQ773" i="6"/>
  <c r="BQ768" i="6"/>
  <c r="BQ767" i="6"/>
  <c r="BQ744" i="6"/>
  <c r="BQ695" i="6"/>
  <c r="BQ693" i="6"/>
  <c r="BQ689" i="6"/>
  <c r="BQ686" i="6"/>
  <c r="BQ684" i="6"/>
  <c r="BQ683" i="6"/>
  <c r="BQ664" i="6"/>
  <c r="BQ654" i="6"/>
  <c r="BQ635" i="6"/>
  <c r="BQ811" i="6"/>
  <c r="BQ798" i="6"/>
  <c r="BQ784" i="6"/>
  <c r="BQ734" i="6"/>
  <c r="BQ726" i="6"/>
  <c r="BQ703" i="6"/>
  <c r="BQ696" i="6"/>
  <c r="BQ668" i="6"/>
  <c r="BQ660" i="6"/>
  <c r="BQ658" i="6"/>
  <c r="BQ650" i="6"/>
  <c r="BQ626" i="6"/>
  <c r="BQ601" i="6"/>
  <c r="BQ596" i="6"/>
  <c r="BQ827" i="6"/>
  <c r="BQ825" i="6"/>
  <c r="BQ787" i="6"/>
  <c r="BQ765" i="6"/>
  <c r="BQ694" i="6"/>
  <c r="BQ687" i="6"/>
  <c r="BQ679" i="6"/>
  <c r="BQ671" i="6"/>
  <c r="BQ670" i="6"/>
  <c r="BQ659" i="6"/>
  <c r="BQ850" i="6"/>
  <c r="BQ832" i="6"/>
  <c r="BQ760" i="6"/>
  <c r="BQ749" i="6"/>
  <c r="BQ732" i="6"/>
  <c r="BQ724" i="6"/>
  <c r="BQ723" i="6"/>
  <c r="BQ701" i="6"/>
  <c r="BQ688" i="6"/>
  <c r="BQ672" i="6"/>
  <c r="BQ833" i="6"/>
  <c r="BQ776" i="6"/>
  <c r="BQ736" i="6"/>
  <c r="BQ719" i="6"/>
  <c r="BQ713" i="6"/>
  <c r="BQ702" i="6"/>
  <c r="BQ685" i="6"/>
  <c r="BQ648" i="6"/>
  <c r="BQ642" i="6"/>
  <c r="BQ624" i="6"/>
  <c r="BQ614" i="6"/>
  <c r="BQ607" i="6"/>
  <c r="BQ602" i="6"/>
  <c r="BQ814" i="6"/>
  <c r="BQ802" i="6"/>
  <c r="BQ752" i="6"/>
  <c r="BQ725" i="6"/>
  <c r="BQ697" i="6"/>
  <c r="BQ680" i="6"/>
  <c r="BQ674" i="6"/>
  <c r="BQ655" i="6"/>
  <c r="BQ631" i="6"/>
  <c r="BQ492" i="6"/>
  <c r="BQ487" i="6"/>
  <c r="BQ468" i="6"/>
  <c r="BQ463" i="6"/>
  <c r="BQ902" i="6"/>
  <c r="BQ871" i="6"/>
  <c r="BQ763" i="6"/>
  <c r="BQ715" i="6"/>
  <c r="BQ712" i="6"/>
  <c r="BQ691" i="6"/>
  <c r="BQ652" i="6"/>
  <c r="BQ640" i="6"/>
  <c r="BQ613" i="6"/>
  <c r="BQ592" i="6"/>
  <c r="BQ587" i="6"/>
  <c r="BQ586" i="6"/>
  <c r="BQ575" i="6"/>
  <c r="BQ574" i="6"/>
  <c r="BQ843" i="6"/>
  <c r="BQ755" i="6"/>
  <c r="BQ741" i="6"/>
  <c r="BQ710" i="6"/>
  <c r="BQ699" i="6"/>
  <c r="BQ611" i="6"/>
  <c r="BQ603" i="6"/>
  <c r="BQ590" i="6"/>
  <c r="BQ922" i="6"/>
  <c r="BQ875" i="6"/>
  <c r="BQ757" i="6"/>
  <c r="BQ717" i="6"/>
  <c r="BQ707" i="6"/>
  <c r="BQ662" i="6"/>
  <c r="BQ646" i="6"/>
  <c r="BQ605" i="6"/>
  <c r="BQ599" i="6"/>
  <c r="BQ585" i="6"/>
  <c r="BQ584" i="6"/>
  <c r="BQ573" i="6"/>
  <c r="BQ572" i="6"/>
  <c r="BQ561" i="6"/>
  <c r="BQ560" i="6"/>
  <c r="BQ549" i="6"/>
  <c r="BQ548" i="6"/>
  <c r="BQ537" i="6"/>
  <c r="BQ536" i="6"/>
  <c r="BQ525" i="6"/>
  <c r="BQ524" i="6"/>
  <c r="BQ513" i="6"/>
  <c r="BQ512" i="6"/>
  <c r="BQ498" i="6"/>
  <c r="BQ493" i="6"/>
  <c r="BQ474" i="6"/>
  <c r="BQ469" i="6"/>
  <c r="BQ450" i="6"/>
  <c r="BQ747" i="6"/>
  <c r="BQ720" i="6"/>
  <c r="BQ859" i="6"/>
  <c r="BQ700" i="6"/>
  <c r="BQ733" i="6"/>
  <c r="BQ711" i="6"/>
  <c r="BQ704" i="6"/>
  <c r="BQ874" i="6"/>
  <c r="BQ794" i="6"/>
  <c r="BQ728" i="6"/>
  <c r="BQ667" i="6"/>
  <c r="BQ705" i="6"/>
  <c r="BQ764" i="6"/>
  <c r="BQ739" i="6"/>
  <c r="BQ743" i="6"/>
  <c r="BQ718" i="6"/>
  <c r="BQ708" i="6"/>
  <c r="BQ692" i="6"/>
  <c r="BQ933" i="6"/>
  <c r="BQ727" i="6"/>
  <c r="BQ676" i="6"/>
  <c r="BQ656" i="6"/>
  <c r="BQ731" i="6"/>
  <c r="BQ651" i="6"/>
  <c r="BQ639" i="6"/>
  <c r="BQ638" i="6"/>
  <c r="BQ628" i="6"/>
  <c r="BQ625" i="6"/>
  <c r="BQ622" i="6"/>
  <c r="BQ597" i="6"/>
  <c r="BQ709" i="6"/>
  <c r="BQ634" i="6"/>
  <c r="BQ617" i="6"/>
  <c r="BQ729" i="6"/>
  <c r="BQ644" i="6"/>
  <c r="BQ594" i="6"/>
  <c r="BQ534" i="6"/>
  <c r="BQ721" i="6"/>
  <c r="BQ619" i="6"/>
  <c r="BQ616" i="6"/>
  <c r="BQ643" i="6"/>
  <c r="BQ593" i="6"/>
  <c r="BQ588" i="6"/>
  <c r="BQ751" i="6"/>
  <c r="BQ663" i="6"/>
  <c r="BQ621" i="6"/>
  <c r="BQ618" i="6"/>
  <c r="BQ595" i="6"/>
  <c r="BQ580" i="6"/>
  <c r="BQ567" i="6"/>
  <c r="BQ531" i="6"/>
  <c r="BQ518" i="6"/>
  <c r="BQ514" i="6"/>
  <c r="BQ510" i="6"/>
  <c r="BQ497" i="6"/>
  <c r="BQ491" i="6"/>
  <c r="BQ489" i="6"/>
  <c r="BQ464" i="6"/>
  <c r="BQ449" i="6"/>
  <c r="BQ427" i="6"/>
  <c r="BQ426" i="6"/>
  <c r="BQ410" i="6"/>
  <c r="BQ405" i="6"/>
  <c r="BQ610" i="6"/>
  <c r="BQ583" i="6"/>
  <c r="BQ564" i="6"/>
  <c r="BQ550" i="6"/>
  <c r="BQ540" i="6"/>
  <c r="BQ577" i="6"/>
  <c r="BQ563" i="6"/>
  <c r="BQ647" i="6"/>
  <c r="BQ632" i="6"/>
  <c r="BQ609" i="6"/>
  <c r="BQ582" i="6"/>
  <c r="BQ576" i="6"/>
  <c r="BQ568" i="6"/>
  <c r="BQ565" i="6"/>
  <c r="BQ562" i="6"/>
  <c r="BQ558" i="6"/>
  <c r="BQ546" i="6"/>
  <c r="BQ532" i="6"/>
  <c r="BQ483" i="6"/>
  <c r="BQ623" i="6"/>
  <c r="BQ600" i="6"/>
  <c r="BQ589" i="6"/>
  <c r="BQ579" i="6"/>
  <c r="BQ566" i="6"/>
  <c r="BQ606" i="6"/>
  <c r="BQ556" i="6"/>
  <c r="BQ552" i="6"/>
  <c r="BQ528" i="6"/>
  <c r="BQ432" i="6"/>
  <c r="BQ430" i="6"/>
  <c r="BQ428" i="6"/>
  <c r="BQ413" i="6"/>
  <c r="BQ407" i="6"/>
  <c r="BQ400" i="6"/>
  <c r="BQ384" i="6"/>
  <c r="BQ379" i="6"/>
  <c r="BQ360" i="6"/>
  <c r="BQ355" i="6"/>
  <c r="BQ336" i="6"/>
  <c r="BQ535" i="6"/>
  <c r="BQ520" i="6"/>
  <c r="BQ517" i="6"/>
  <c r="BQ509" i="6"/>
  <c r="BQ502" i="6"/>
  <c r="BQ494" i="6"/>
  <c r="BQ485" i="6"/>
  <c r="BQ482" i="6"/>
  <c r="BQ467" i="6"/>
  <c r="BQ461" i="6"/>
  <c r="BQ444" i="6"/>
  <c r="BQ438" i="6"/>
  <c r="BQ434" i="6"/>
  <c r="BQ636" i="6"/>
  <c r="BQ598" i="6"/>
  <c r="BQ539" i="6"/>
  <c r="BQ501" i="6"/>
  <c r="BQ496" i="6"/>
  <c r="BQ465" i="6"/>
  <c r="BQ459" i="6"/>
  <c r="BQ442" i="6"/>
  <c r="BQ440" i="6"/>
  <c r="BQ538" i="6"/>
  <c r="BQ521" i="6"/>
  <c r="BQ488" i="6"/>
  <c r="BQ480" i="6"/>
  <c r="BQ478" i="6"/>
  <c r="BQ423" i="6"/>
  <c r="BQ398" i="6"/>
  <c r="BQ390" i="6"/>
  <c r="BQ385" i="6"/>
  <c r="BQ366" i="6"/>
  <c r="BQ361" i="6"/>
  <c r="BQ342" i="6"/>
  <c r="BQ337" i="6"/>
  <c r="BQ559" i="6"/>
  <c r="BQ557" i="6"/>
  <c r="BQ554" i="6"/>
  <c r="BQ505" i="6"/>
  <c r="BQ486" i="6"/>
  <c r="BQ481" i="6"/>
  <c r="BQ466" i="6"/>
  <c r="BQ433" i="6"/>
  <c r="BQ431" i="6"/>
  <c r="BQ615" i="6"/>
  <c r="BQ533" i="6"/>
  <c r="BQ529" i="6"/>
  <c r="BQ516" i="6"/>
  <c r="BQ504" i="6"/>
  <c r="BQ409" i="6"/>
  <c r="BQ408" i="6"/>
  <c r="BQ406" i="6"/>
  <c r="BQ388" i="6"/>
  <c r="BQ365" i="6"/>
  <c r="BQ352" i="6"/>
  <c r="BQ340" i="6"/>
  <c r="BQ285" i="6"/>
  <c r="BQ280" i="6"/>
  <c r="BQ261" i="6"/>
  <c r="BQ256" i="6"/>
  <c r="BQ237" i="6"/>
  <c r="BQ232" i="6"/>
  <c r="BQ216" i="6"/>
  <c r="BQ214" i="6"/>
  <c r="BQ212" i="6"/>
  <c r="BQ210" i="6"/>
  <c r="BQ208" i="6"/>
  <c r="BQ206" i="6"/>
  <c r="BQ204" i="6"/>
  <c r="BQ202" i="6"/>
  <c r="BQ200" i="6"/>
  <c r="BQ198" i="6"/>
  <c r="BQ196" i="6"/>
  <c r="BQ194" i="6"/>
  <c r="BQ192" i="6"/>
  <c r="BQ190" i="6"/>
  <c r="BQ188" i="6"/>
  <c r="BQ186" i="6"/>
  <c r="BQ184" i="6"/>
  <c r="BQ182" i="6"/>
  <c r="BQ180" i="6"/>
  <c r="BQ178" i="6"/>
  <c r="BQ176" i="6"/>
  <c r="BQ174" i="6"/>
  <c r="BQ172" i="6"/>
  <c r="BQ170" i="6"/>
  <c r="BQ168" i="6"/>
  <c r="BQ166" i="6"/>
  <c r="BQ164" i="6"/>
  <c r="BQ162" i="6"/>
  <c r="BQ160" i="6"/>
  <c r="BQ158" i="6"/>
  <c r="BQ156" i="6"/>
  <c r="BQ154" i="6"/>
  <c r="BQ152" i="6"/>
  <c r="BQ150" i="6"/>
  <c r="BQ148" i="6"/>
  <c r="BQ146" i="6"/>
  <c r="BQ144" i="6"/>
  <c r="BQ142" i="6"/>
  <c r="BQ140" i="6"/>
  <c r="BQ138" i="6"/>
  <c r="BQ136" i="6"/>
  <c r="BQ134" i="6"/>
  <c r="BQ132" i="6"/>
  <c r="BQ130" i="6"/>
  <c r="BQ128" i="6"/>
  <c r="BQ126" i="6"/>
  <c r="BQ124" i="6"/>
  <c r="BQ122" i="6"/>
  <c r="BQ120" i="6"/>
  <c r="BQ118" i="6"/>
  <c r="BQ116" i="6"/>
  <c r="BQ114" i="6"/>
  <c r="BQ112" i="6"/>
  <c r="BQ110" i="6"/>
  <c r="BQ578" i="6"/>
  <c r="BQ571" i="6"/>
  <c r="BQ570" i="6"/>
  <c r="BQ553" i="6"/>
  <c r="BQ545" i="6"/>
  <c r="BQ543" i="6"/>
  <c r="BQ515" i="6"/>
  <c r="BQ508" i="6"/>
  <c r="BQ471" i="6"/>
  <c r="BQ446" i="6"/>
  <c r="BQ425" i="6"/>
  <c r="BQ404" i="6"/>
  <c r="BQ386" i="6"/>
  <c r="BQ377" i="6"/>
  <c r="BQ363" i="6"/>
  <c r="BQ591" i="6"/>
  <c r="BQ581" i="6"/>
  <c r="BQ522" i="6"/>
  <c r="BQ503" i="6"/>
  <c r="BQ495" i="6"/>
  <c r="BQ490" i="6"/>
  <c r="BQ484" i="6"/>
  <c r="BQ462" i="6"/>
  <c r="BQ454" i="6"/>
  <c r="BQ445" i="6"/>
  <c r="BQ435" i="6"/>
  <c r="BQ421" i="6"/>
  <c r="BQ403" i="6"/>
  <c r="BQ402" i="6"/>
  <c r="BQ393" i="6"/>
  <c r="BQ354" i="6"/>
  <c r="BQ345" i="6"/>
  <c r="BQ331" i="6"/>
  <c r="BQ627" i="6"/>
  <c r="BQ523" i="6"/>
  <c r="BQ460" i="6"/>
  <c r="BQ456" i="6"/>
  <c r="BQ455" i="6"/>
  <c r="BQ453" i="6"/>
  <c r="BQ429" i="6"/>
  <c r="BQ401" i="6"/>
  <c r="BQ375" i="6"/>
  <c r="BQ368" i="6"/>
  <c r="BQ291" i="6"/>
  <c r="BQ286" i="6"/>
  <c r="BQ267" i="6"/>
  <c r="BQ262" i="6"/>
  <c r="BQ243" i="6"/>
  <c r="BQ238" i="6"/>
  <c r="BQ219" i="6"/>
  <c r="BQ506" i="6"/>
  <c r="BQ470" i="6"/>
  <c r="BQ436" i="6"/>
  <c r="BQ399" i="6"/>
  <c r="BQ387" i="6"/>
  <c r="BQ362" i="6"/>
  <c r="BQ353" i="6"/>
  <c r="BQ604" i="6"/>
  <c r="BQ507" i="6"/>
  <c r="BQ476" i="6"/>
  <c r="BQ437" i="6"/>
  <c r="BQ389" i="6"/>
  <c r="BQ382" i="6"/>
  <c r="BQ479" i="6"/>
  <c r="BQ472" i="6"/>
  <c r="BQ447" i="6"/>
  <c r="BQ383" i="6"/>
  <c r="BQ620" i="6"/>
  <c r="BQ547" i="6"/>
  <c r="BQ544" i="6"/>
  <c r="BQ500" i="6"/>
  <c r="BQ441" i="6"/>
  <c r="BQ527" i="6"/>
  <c r="BQ392" i="6"/>
  <c r="BQ374" i="6"/>
  <c r="BQ338" i="6"/>
  <c r="BQ328" i="6"/>
  <c r="BQ310" i="6"/>
  <c r="BQ542" i="6"/>
  <c r="BQ541" i="6"/>
  <c r="BQ477" i="6"/>
  <c r="BQ555" i="6"/>
  <c r="BQ457" i="6"/>
  <c r="BQ530" i="6"/>
  <c r="BQ419" i="6"/>
  <c r="BQ412" i="6"/>
  <c r="BQ411" i="6"/>
  <c r="BQ373" i="6"/>
  <c r="BQ350" i="6"/>
  <c r="BQ306" i="6"/>
  <c r="BQ303" i="6"/>
  <c r="BQ302" i="6"/>
  <c r="BQ301" i="6"/>
  <c r="BQ300" i="6"/>
  <c r="BQ299" i="6"/>
  <c r="BQ278" i="6"/>
  <c r="BQ271" i="6"/>
  <c r="BQ257" i="6"/>
  <c r="BQ250" i="6"/>
  <c r="BQ236" i="6"/>
  <c r="BQ222" i="6"/>
  <c r="BQ171" i="6"/>
  <c r="BQ147" i="6"/>
  <c r="BQ123" i="6"/>
  <c r="BQ157" i="6"/>
  <c r="BQ526" i="6"/>
  <c r="BQ452" i="6"/>
  <c r="BQ439" i="6"/>
  <c r="BQ418" i="6"/>
  <c r="BQ414" i="6"/>
  <c r="BQ376" i="6"/>
  <c r="BQ347" i="6"/>
  <c r="BQ344" i="6"/>
  <c r="BQ334" i="6"/>
  <c r="BQ324" i="6"/>
  <c r="BQ321" i="6"/>
  <c r="BQ316" i="6"/>
  <c r="BQ292" i="6"/>
  <c r="BQ283" i="6"/>
  <c r="BQ276" i="6"/>
  <c r="BQ264" i="6"/>
  <c r="BQ253" i="6"/>
  <c r="BQ248" i="6"/>
  <c r="BQ234" i="6"/>
  <c r="BQ227" i="6"/>
  <c r="BQ225" i="6"/>
  <c r="BQ220" i="6"/>
  <c r="BQ213" i="6"/>
  <c r="BQ207" i="6"/>
  <c r="BQ201" i="6"/>
  <c r="BQ195" i="6"/>
  <c r="BQ189" i="6"/>
  <c r="BQ183" i="6"/>
  <c r="BQ177" i="6"/>
  <c r="BQ511" i="6"/>
  <c r="BQ394" i="6"/>
  <c r="BQ309" i="6"/>
  <c r="BQ298" i="6"/>
  <c r="BQ269" i="6"/>
  <c r="BQ241" i="6"/>
  <c r="BQ239" i="6"/>
  <c r="BQ167" i="6"/>
  <c r="BQ143" i="6"/>
  <c r="BQ367" i="6"/>
  <c r="BQ346" i="6"/>
  <c r="BQ343" i="6"/>
  <c r="BQ327" i="6"/>
  <c r="BQ314" i="6"/>
  <c r="BQ312" i="6"/>
  <c r="BQ297" i="6"/>
  <c r="BQ290" i="6"/>
  <c r="BQ255" i="6"/>
  <c r="BQ218" i="6"/>
  <c r="BQ153" i="6"/>
  <c r="BQ129" i="6"/>
  <c r="BQ612" i="6"/>
  <c r="BQ424" i="6"/>
  <c r="BQ416" i="6"/>
  <c r="BQ335" i="6"/>
  <c r="BQ315" i="6"/>
  <c r="BQ305" i="6"/>
  <c r="BQ279" i="6"/>
  <c r="BQ242" i="6"/>
  <c r="BQ169" i="6"/>
  <c r="BQ551" i="6"/>
  <c r="BQ448" i="6"/>
  <c r="BQ378" i="6"/>
  <c r="BQ330" i="6"/>
  <c r="BQ313" i="6"/>
  <c r="BQ260" i="6"/>
  <c r="BQ415" i="6"/>
  <c r="BQ475" i="6"/>
  <c r="BQ422" i="6"/>
  <c r="BQ370" i="6"/>
  <c r="BQ356" i="6"/>
  <c r="BQ397" i="6"/>
  <c r="BQ357" i="6"/>
  <c r="BQ349" i="6"/>
  <c r="BQ348" i="6"/>
  <c r="BQ317" i="6"/>
  <c r="BQ308" i="6"/>
  <c r="BQ229" i="6"/>
  <c r="BQ221" i="6"/>
  <c r="BQ519" i="6"/>
  <c r="BQ473" i="6"/>
  <c r="BQ458" i="6"/>
  <c r="BQ358" i="6"/>
  <c r="BQ351" i="6"/>
  <c r="BQ499" i="6"/>
  <c r="BQ333" i="6"/>
  <c r="BQ326" i="6"/>
  <c r="BQ265" i="6"/>
  <c r="BQ246" i="6"/>
  <c r="BQ235" i="6"/>
  <c r="BQ117" i="6"/>
  <c r="BQ108" i="6"/>
  <c r="BQ107" i="6"/>
  <c r="BQ84" i="6"/>
  <c r="BQ83" i="6"/>
  <c r="BQ60" i="6"/>
  <c r="BQ59" i="6"/>
  <c r="BQ36" i="6"/>
  <c r="BQ35" i="6"/>
  <c r="BQ115" i="6"/>
  <c r="BQ105" i="6"/>
  <c r="BQ82" i="6"/>
  <c r="BQ81" i="6"/>
  <c r="BQ57" i="6"/>
  <c r="BQ33" i="6"/>
  <c r="BQ56" i="6"/>
  <c r="BQ55" i="6"/>
  <c r="BQ32" i="6"/>
  <c r="BQ381" i="6"/>
  <c r="BQ332" i="6"/>
  <c r="BQ322" i="6"/>
  <c r="BQ294" i="6"/>
  <c r="BQ289" i="6"/>
  <c r="BQ282" i="6"/>
  <c r="BQ268" i="6"/>
  <c r="BQ247" i="6"/>
  <c r="BQ245" i="6"/>
  <c r="BQ106" i="6"/>
  <c r="BQ58" i="6"/>
  <c r="BQ34" i="6"/>
  <c r="BQ569" i="6"/>
  <c r="BQ451" i="6"/>
  <c r="BQ443" i="6"/>
  <c r="BQ325" i="6"/>
  <c r="BQ304" i="6"/>
  <c r="BQ277" i="6"/>
  <c r="BQ263" i="6"/>
  <c r="BQ217" i="6"/>
  <c r="BQ161" i="6"/>
  <c r="BQ141" i="6"/>
  <c r="BQ104" i="6"/>
  <c r="BQ103" i="6"/>
  <c r="BQ80" i="6"/>
  <c r="BQ79" i="6"/>
  <c r="BQ31" i="6"/>
  <c r="BQ380" i="6"/>
  <c r="BQ372" i="6"/>
  <c r="BQ371" i="6"/>
  <c r="BQ307" i="6"/>
  <c r="BQ259" i="6"/>
  <c r="BQ211" i="6"/>
  <c r="BQ113" i="6"/>
  <c r="BQ111" i="6"/>
  <c r="BQ102" i="6"/>
  <c r="BQ101" i="6"/>
  <c r="BQ78" i="6"/>
  <c r="BQ77" i="6"/>
  <c r="BQ54" i="6"/>
  <c r="BQ53" i="6"/>
  <c r="BQ30" i="6"/>
  <c r="BQ29" i="6"/>
  <c r="BQ417" i="6"/>
  <c r="BQ287" i="6"/>
  <c r="BQ275" i="6"/>
  <c r="BQ205" i="6"/>
  <c r="BQ716" i="6"/>
  <c r="BQ675" i="6"/>
  <c r="BQ319" i="6"/>
  <c r="BQ272" i="6"/>
  <c r="BQ258" i="6"/>
  <c r="BQ249" i="6"/>
  <c r="BQ230" i="6"/>
  <c r="BQ191" i="6"/>
  <c r="BQ185" i="6"/>
  <c r="BQ181" i="6"/>
  <c r="BQ163" i="6"/>
  <c r="BQ109" i="6"/>
  <c r="BQ92" i="6"/>
  <c r="BQ67" i="6"/>
  <c r="BQ52" i="6"/>
  <c r="BQ42" i="6"/>
  <c r="BQ133" i="6"/>
  <c r="BQ131" i="6"/>
  <c r="BQ85" i="6"/>
  <c r="BQ68" i="6"/>
  <c r="BQ43" i="6"/>
  <c r="BQ28" i="6"/>
  <c r="BQ18" i="6"/>
  <c r="BQ44" i="6"/>
  <c r="BQ19" i="6"/>
  <c r="BQ72" i="6"/>
  <c r="BQ63" i="6"/>
  <c r="BQ38" i="6"/>
  <c r="BQ23" i="6"/>
  <c r="BQ391" i="6"/>
  <c r="BQ320" i="6"/>
  <c r="BQ273" i="6"/>
  <c r="BQ197" i="6"/>
  <c r="BQ93" i="6"/>
  <c r="BQ608" i="6"/>
  <c r="BQ329" i="6"/>
  <c r="BQ233" i="6"/>
  <c r="BQ228" i="6"/>
  <c r="BQ175" i="6"/>
  <c r="BQ125" i="6"/>
  <c r="BQ95" i="6"/>
  <c r="BQ94" i="6"/>
  <c r="BQ69" i="6"/>
  <c r="BQ61" i="6"/>
  <c r="BQ359" i="6"/>
  <c r="BQ311" i="6"/>
  <c r="BQ251" i="6"/>
  <c r="BQ203" i="6"/>
  <c r="BQ139" i="6"/>
  <c r="BQ127" i="6"/>
  <c r="BQ86" i="6"/>
  <c r="BQ71" i="6"/>
  <c r="BQ70" i="6"/>
  <c r="BQ45" i="6"/>
  <c r="BQ37" i="6"/>
  <c r="BQ20" i="6"/>
  <c r="BQ96" i="6"/>
  <c r="BQ87" i="6"/>
  <c r="BQ62" i="6"/>
  <c r="BQ47" i="6"/>
  <c r="BQ21" i="6"/>
  <c r="BQ630" i="6"/>
  <c r="BQ266" i="6"/>
  <c r="BQ254" i="6"/>
  <c r="BQ252" i="6"/>
  <c r="BQ244" i="6"/>
  <c r="BQ159" i="6"/>
  <c r="BQ149" i="6"/>
  <c r="BQ22" i="6"/>
  <c r="BQ209" i="6"/>
  <c r="BQ46" i="6"/>
  <c r="BQ341" i="6"/>
  <c r="BQ323" i="6"/>
  <c r="BQ284" i="6"/>
  <c r="BQ396" i="6"/>
  <c r="BQ369" i="6"/>
  <c r="BQ364" i="6"/>
  <c r="BQ318" i="6"/>
  <c r="BQ288" i="6"/>
  <c r="BQ187" i="6"/>
  <c r="BQ173" i="6"/>
  <c r="BQ119" i="6"/>
  <c r="BQ65" i="6"/>
  <c r="BQ293" i="6"/>
  <c r="BQ274" i="6"/>
  <c r="BQ223" i="6"/>
  <c r="BQ121" i="6"/>
  <c r="BQ89" i="6"/>
  <c r="BQ17" i="6"/>
  <c r="BQ224" i="6"/>
  <c r="BQ179" i="6"/>
  <c r="BQ88" i="6"/>
  <c r="BQ66" i="6"/>
  <c r="BQ395" i="6"/>
  <c r="BQ226" i="6"/>
  <c r="BQ137" i="6"/>
  <c r="BQ91" i="6"/>
  <c r="BQ64" i="6"/>
  <c r="BQ15" i="6"/>
  <c r="BQ14" i="6"/>
  <c r="BQ76" i="6"/>
  <c r="BQ41" i="6"/>
  <c r="BQ16" i="6"/>
  <c r="BQ193" i="6"/>
  <c r="BQ295" i="6"/>
  <c r="BQ90" i="6"/>
  <c r="BQ75" i="6"/>
  <c r="BQ74" i="6"/>
  <c r="BQ48" i="6"/>
  <c r="BQ281" i="6"/>
  <c r="BQ240" i="6"/>
  <c r="BQ231" i="6"/>
  <c r="BQ165" i="6"/>
  <c r="BQ100" i="6"/>
  <c r="BQ98" i="6"/>
  <c r="BQ73" i="6"/>
  <c r="BQ420" i="6"/>
  <c r="BQ339" i="6"/>
  <c r="BQ270" i="6"/>
  <c r="BQ199" i="6"/>
  <c r="BQ155" i="6"/>
  <c r="BQ151" i="6"/>
  <c r="BQ49" i="6"/>
  <c r="BQ24" i="6"/>
  <c r="BQ99" i="6"/>
  <c r="BQ51" i="6"/>
  <c r="BQ40" i="6"/>
  <c r="BQ39" i="6"/>
  <c r="BQ27" i="6"/>
  <c r="BQ296" i="6"/>
  <c r="BQ215" i="6"/>
  <c r="BQ97" i="6"/>
  <c r="BQ50" i="6"/>
  <c r="BQ26" i="6"/>
  <c r="BQ145" i="6"/>
  <c r="BQ25" i="6"/>
  <c r="BQ135" i="6"/>
  <c r="CC175" i="6"/>
  <c r="AW175" i="6"/>
  <c r="CC86" i="6"/>
  <c r="AW86" i="6"/>
  <c r="BG475" i="6"/>
  <c r="CM475" i="6"/>
  <c r="BG193" i="6"/>
  <c r="CM193" i="6"/>
  <c r="CM296" i="6"/>
  <c r="BG296" i="6"/>
  <c r="BG346" i="6"/>
  <c r="CM346" i="6"/>
  <c r="BG469" i="6"/>
  <c r="CM469" i="6"/>
  <c r="BG451" i="6"/>
  <c r="CM451" i="6"/>
  <c r="CM579" i="6"/>
  <c r="BG579" i="6"/>
  <c r="CM738" i="6"/>
  <c r="BG738" i="6"/>
  <c r="CM522" i="6"/>
  <c r="BG522" i="6"/>
  <c r="BG630" i="6"/>
  <c r="CM630" i="6"/>
  <c r="BG621" i="6"/>
  <c r="CM621" i="6"/>
  <c r="CM702" i="6"/>
  <c r="BG702" i="6"/>
  <c r="BG837" i="6"/>
  <c r="CM837" i="6"/>
  <c r="BG990" i="6"/>
  <c r="CM990" i="6"/>
  <c r="BG973" i="6"/>
  <c r="CM973" i="6"/>
  <c r="CM915" i="6"/>
  <c r="BG915" i="6"/>
  <c r="BG972" i="6"/>
  <c r="CM972" i="6"/>
  <c r="CB246" i="6"/>
  <c r="AV246" i="6"/>
  <c r="AV79" i="6"/>
  <c r="CB79" i="6"/>
  <c r="AV154" i="6"/>
  <c r="CB154" i="6"/>
  <c r="AV139" i="6"/>
  <c r="CB139" i="6"/>
  <c r="CB431" i="6"/>
  <c r="AV431" i="6"/>
  <c r="AV469" i="6"/>
  <c r="CB469" i="6"/>
  <c r="CB592" i="6"/>
  <c r="AV592" i="6"/>
  <c r="CB611" i="6"/>
  <c r="AV611" i="6"/>
  <c r="AV334" i="6"/>
  <c r="CB334" i="6"/>
  <c r="AV358" i="6"/>
  <c r="CB358" i="6"/>
  <c r="CB629" i="6"/>
  <c r="AV629" i="6"/>
  <c r="CB673" i="6"/>
  <c r="AV673" i="6"/>
  <c r="CB725" i="6"/>
  <c r="AV725" i="6"/>
  <c r="AV702" i="6"/>
  <c r="CB702" i="6"/>
  <c r="AV861" i="6"/>
  <c r="CB861" i="6"/>
  <c r="CB933" i="6"/>
  <c r="AV933" i="6"/>
  <c r="CB825" i="6"/>
  <c r="AV825" i="6"/>
  <c r="CB992" i="6"/>
  <c r="AV992" i="6"/>
  <c r="CB46" i="6"/>
  <c r="AV46" i="6"/>
  <c r="BH183" i="6"/>
  <c r="CN183" i="6"/>
  <c r="CB146" i="6"/>
  <c r="AV146" i="6"/>
  <c r="CN28" i="6"/>
  <c r="BH28" i="6"/>
  <c r="CC157" i="6"/>
  <c r="AW157" i="6"/>
  <c r="CB184" i="6"/>
  <c r="AV184" i="6"/>
  <c r="CN98" i="6"/>
  <c r="BH98" i="6"/>
  <c r="AV293" i="6"/>
  <c r="CB293" i="6"/>
  <c r="CB297" i="6"/>
  <c r="AV297" i="6"/>
  <c r="CB208" i="6"/>
  <c r="AV208" i="6"/>
  <c r="BG159" i="6"/>
  <c r="CM159" i="6"/>
  <c r="BG102" i="6"/>
  <c r="CM102" i="6"/>
  <c r="CM379" i="6"/>
  <c r="BG379" i="6"/>
  <c r="CM275" i="6"/>
  <c r="BG275" i="6"/>
  <c r="BG120" i="6"/>
  <c r="CM120" i="6"/>
  <c r="BG419" i="6"/>
  <c r="CM419" i="6"/>
  <c r="CM221" i="6"/>
  <c r="BG221" i="6"/>
  <c r="BG188" i="6"/>
  <c r="CM188" i="6"/>
  <c r="BG342" i="6"/>
  <c r="CM342" i="6"/>
  <c r="CM218" i="6"/>
  <c r="BG218" i="6"/>
  <c r="BG358" i="6"/>
  <c r="CM358" i="6"/>
  <c r="CM533" i="6"/>
  <c r="BG533" i="6"/>
  <c r="BG457" i="6"/>
  <c r="CM457" i="6"/>
  <c r="CM387" i="6"/>
  <c r="BG387" i="6"/>
  <c r="BG428" i="6"/>
  <c r="CM428" i="6"/>
  <c r="CM228" i="6"/>
  <c r="BG228" i="6"/>
  <c r="CM555" i="6"/>
  <c r="BG555" i="6"/>
  <c r="BG315" i="6"/>
  <c r="CM315" i="6"/>
  <c r="BG362" i="6"/>
  <c r="CM362" i="6"/>
  <c r="BG425" i="6"/>
  <c r="CM425" i="6"/>
  <c r="CM559" i="6"/>
  <c r="BG559" i="6"/>
  <c r="BG406" i="6"/>
  <c r="CM406" i="6"/>
  <c r="CM637" i="6"/>
  <c r="BG637" i="6"/>
  <c r="CM628" i="6"/>
  <c r="BG628" i="6"/>
  <c r="CM677" i="6"/>
  <c r="BG677" i="6"/>
  <c r="CM669" i="6"/>
  <c r="BG669" i="6"/>
  <c r="CM713" i="6"/>
  <c r="BG713" i="6"/>
  <c r="BG715" i="6"/>
  <c r="CM715" i="6"/>
  <c r="BG736" i="6"/>
  <c r="CM736" i="6"/>
  <c r="CM459" i="6"/>
  <c r="BG459" i="6"/>
  <c r="BG665" i="6"/>
  <c r="CM665" i="6"/>
  <c r="CM458" i="6"/>
  <c r="BG458" i="6"/>
  <c r="CM482" i="6"/>
  <c r="BG482" i="6"/>
  <c r="CM506" i="6"/>
  <c r="BG506" i="6"/>
  <c r="CM530" i="6"/>
  <c r="BG530" i="6"/>
  <c r="CM554" i="6"/>
  <c r="BG554" i="6"/>
  <c r="BG743" i="6"/>
  <c r="CM743" i="6"/>
  <c r="BG644" i="6"/>
  <c r="CM644" i="6"/>
  <c r="CM614" i="6"/>
  <c r="BG614" i="6"/>
  <c r="BG599" i="6"/>
  <c r="CM599" i="6"/>
  <c r="CM652" i="6"/>
  <c r="BG652" i="6"/>
  <c r="CM742" i="6"/>
  <c r="BG742" i="6"/>
  <c r="CM734" i="6"/>
  <c r="BG734" i="6"/>
  <c r="BG700" i="6"/>
  <c r="CM700" i="6"/>
  <c r="CM924" i="6"/>
  <c r="BG924" i="6"/>
  <c r="BG813" i="6"/>
  <c r="CM813" i="6"/>
  <c r="CM902" i="6"/>
  <c r="BG902" i="6"/>
  <c r="CM886" i="6"/>
  <c r="BG886" i="6"/>
  <c r="BG801" i="6"/>
  <c r="CM801" i="6"/>
  <c r="BG987" i="6"/>
  <c r="CM987" i="6"/>
  <c r="BG966" i="6"/>
  <c r="CM966" i="6"/>
  <c r="CM900" i="6"/>
  <c r="BG900" i="6"/>
  <c r="CM926" i="6"/>
  <c r="BG926" i="6"/>
  <c r="CM1011" i="6"/>
  <c r="BG1011" i="6"/>
  <c r="CM899" i="6"/>
  <c r="BG899" i="6"/>
  <c r="CM931" i="6"/>
  <c r="BG931" i="6"/>
  <c r="CB22" i="6"/>
  <c r="AV22" i="6"/>
  <c r="CB401" i="6"/>
  <c r="AV401" i="6"/>
  <c r="AV195" i="6"/>
  <c r="CB195" i="6"/>
  <c r="CB15" i="6"/>
  <c r="AV15" i="6"/>
  <c r="CB39" i="6"/>
  <c r="AV39" i="6"/>
  <c r="CB87" i="6"/>
  <c r="AV87" i="6"/>
  <c r="CB121" i="6"/>
  <c r="AV121" i="6"/>
  <c r="AV231" i="6"/>
  <c r="CB231" i="6"/>
  <c r="AV192" i="6"/>
  <c r="CB192" i="6"/>
  <c r="CB289" i="6"/>
  <c r="AV289" i="6"/>
  <c r="CB275" i="6"/>
  <c r="AV275" i="6"/>
  <c r="CB226" i="6"/>
  <c r="AV226" i="6"/>
  <c r="CB499" i="6"/>
  <c r="AV499" i="6"/>
  <c r="AV403" i="6"/>
  <c r="CB403" i="6"/>
  <c r="AV634" i="6"/>
  <c r="CB634" i="6"/>
  <c r="CB310" i="6"/>
  <c r="AV310" i="6"/>
  <c r="AV407" i="6"/>
  <c r="CB407" i="6"/>
  <c r="CB527" i="6"/>
  <c r="AV527" i="6"/>
  <c r="AV460" i="6"/>
  <c r="CB460" i="6"/>
  <c r="CB596" i="6"/>
  <c r="AV596" i="6"/>
  <c r="AV529" i="6"/>
  <c r="CB529" i="6"/>
  <c r="CB441" i="6"/>
  <c r="AV441" i="6"/>
  <c r="AV411" i="6"/>
  <c r="CB411" i="6"/>
  <c r="CB517" i="6"/>
  <c r="AV517" i="6"/>
  <c r="CB540" i="6"/>
  <c r="AV540" i="6"/>
  <c r="CB605" i="6"/>
  <c r="AV605" i="6"/>
  <c r="AV524" i="6"/>
  <c r="CB524" i="6"/>
  <c r="CB680" i="6"/>
  <c r="AV680" i="6"/>
  <c r="AV830" i="6"/>
  <c r="CB830" i="6"/>
  <c r="AV728" i="6"/>
  <c r="CB728" i="6"/>
  <c r="AV812" i="6"/>
  <c r="CB812" i="6"/>
  <c r="AV342" i="6"/>
  <c r="CB342" i="6"/>
  <c r="CB390" i="6"/>
  <c r="AV390" i="6"/>
  <c r="CB414" i="6"/>
  <c r="AV414" i="6"/>
  <c r="AV438" i="6"/>
  <c r="CB438" i="6"/>
  <c r="CB653" i="6"/>
  <c r="AV653" i="6"/>
  <c r="AV622" i="6"/>
  <c r="CB622" i="6"/>
  <c r="AV510" i="6"/>
  <c r="CB510" i="6"/>
  <c r="CB594" i="6"/>
  <c r="AV594" i="6"/>
  <c r="CB701" i="6"/>
  <c r="AV701" i="6"/>
  <c r="CB703" i="6"/>
  <c r="AV703" i="6"/>
  <c r="CB824" i="6"/>
  <c r="AV824" i="6"/>
  <c r="CB739" i="6"/>
  <c r="AV739" i="6"/>
  <c r="CB692" i="6"/>
  <c r="AV692" i="6"/>
  <c r="CB774" i="6"/>
  <c r="AV774" i="6"/>
  <c r="AV734" i="6"/>
  <c r="CB734" i="6"/>
  <c r="AV881" i="6"/>
  <c r="CB881" i="6"/>
  <c r="AV936" i="6"/>
  <c r="CB936" i="6"/>
  <c r="CB836" i="6"/>
  <c r="AV836" i="6"/>
  <c r="CB889" i="6"/>
  <c r="AV889" i="6"/>
  <c r="CB903" i="6"/>
  <c r="AV903" i="6"/>
  <c r="CB917" i="6"/>
  <c r="AV917" i="6"/>
  <c r="CB934" i="6"/>
  <c r="AV934" i="6"/>
  <c r="AV1005" i="6"/>
  <c r="CB1005" i="6"/>
  <c r="AV1006" i="6"/>
  <c r="CB1006" i="6"/>
  <c r="AV809" i="6"/>
  <c r="CB809" i="6"/>
  <c r="CB833" i="6"/>
  <c r="AV833" i="6"/>
  <c r="AV857" i="6"/>
  <c r="CB857" i="6"/>
  <c r="CB958" i="6"/>
  <c r="AV958" i="6"/>
  <c r="AV995" i="6"/>
  <c r="CB995" i="6"/>
  <c r="CB971" i="6"/>
  <c r="AV971" i="6"/>
  <c r="AV996" i="6"/>
  <c r="CB996" i="6"/>
  <c r="CM393" i="6"/>
  <c r="BG393" i="6"/>
  <c r="BG336" i="6"/>
  <c r="CM336" i="6"/>
  <c r="CN289" i="6"/>
  <c r="BH289" i="6"/>
  <c r="AW267" i="6"/>
  <c r="CC267" i="6"/>
  <c r="BG33" i="6"/>
  <c r="CM33" i="6"/>
  <c r="BG84" i="6"/>
  <c r="CM84" i="6"/>
  <c r="AV250" i="6"/>
  <c r="CB250" i="6"/>
  <c r="BG225" i="6"/>
  <c r="CM225" i="6"/>
  <c r="AW312" i="6"/>
  <c r="CC312" i="6"/>
  <c r="CM136" i="6"/>
  <c r="BG136" i="6"/>
  <c r="BH213" i="6"/>
  <c r="CN213" i="6"/>
  <c r="CN147" i="6"/>
  <c r="BH147" i="6"/>
  <c r="BG19" i="6"/>
  <c r="CM19" i="6"/>
  <c r="AW165" i="6"/>
  <c r="CC165" i="6"/>
  <c r="CB236" i="6"/>
  <c r="AV236" i="6"/>
  <c r="BG61" i="6"/>
  <c r="CM61" i="6"/>
  <c r="CM86" i="6"/>
  <c r="BG86" i="6"/>
  <c r="CC64" i="6"/>
  <c r="AW64" i="6"/>
  <c r="D67" i="3"/>
  <c r="D65" i="3"/>
  <c r="E63" i="3"/>
  <c r="BH73" i="6"/>
  <c r="CN73" i="6"/>
  <c r="AV120" i="6"/>
  <c r="CB120" i="6"/>
  <c r="CN129" i="6"/>
  <c r="BH129" i="6"/>
  <c r="CB588" i="6"/>
  <c r="AV588" i="6"/>
  <c r="AV324" i="6"/>
  <c r="CB324" i="6"/>
  <c r="CM207" i="6"/>
  <c r="BG207" i="6"/>
  <c r="BG101" i="6"/>
  <c r="CM101" i="6"/>
  <c r="CM240" i="6"/>
  <c r="BG240" i="6"/>
  <c r="CM125" i="6"/>
  <c r="BG125" i="6"/>
  <c r="BG134" i="6"/>
  <c r="CM134" i="6"/>
  <c r="CM237" i="6"/>
  <c r="BG237" i="6"/>
  <c r="BG194" i="6"/>
  <c r="CM194" i="6"/>
  <c r="CM230" i="6"/>
  <c r="BG230" i="6"/>
  <c r="BG385" i="6"/>
  <c r="CM385" i="6"/>
  <c r="BG424" i="6"/>
  <c r="CM424" i="6"/>
  <c r="CM349" i="6"/>
  <c r="BG349" i="6"/>
  <c r="CM234" i="6"/>
  <c r="BG234" i="6"/>
  <c r="CM389" i="6"/>
  <c r="BG389" i="6"/>
  <c r="CM437" i="6"/>
  <c r="BG437" i="6"/>
  <c r="CM233" i="6"/>
  <c r="BG233" i="6"/>
  <c r="CM565" i="6"/>
  <c r="BG565" i="6"/>
  <c r="CM317" i="6"/>
  <c r="BG317" i="6"/>
  <c r="CM381" i="6"/>
  <c r="BG381" i="6"/>
  <c r="BG446" i="6"/>
  <c r="CM446" i="6"/>
  <c r="CM600" i="6"/>
  <c r="BG600" i="6"/>
  <c r="BG420" i="6"/>
  <c r="CM420" i="6"/>
  <c r="CM647" i="6"/>
  <c r="BG647" i="6"/>
  <c r="CM649" i="6"/>
  <c r="BG649" i="6"/>
  <c r="BG673" i="6"/>
  <c r="CM673" i="6"/>
  <c r="BG687" i="6"/>
  <c r="CM687" i="6"/>
  <c r="BG661" i="6"/>
  <c r="CM661" i="6"/>
  <c r="BG750" i="6"/>
  <c r="CM750" i="6"/>
  <c r="BG729" i="6"/>
  <c r="CM729" i="6"/>
  <c r="CM483" i="6"/>
  <c r="BG483" i="6"/>
  <c r="CM685" i="6"/>
  <c r="BG685" i="6"/>
  <c r="BG460" i="6"/>
  <c r="CM460" i="6"/>
  <c r="BG508" i="6"/>
  <c r="CM508" i="6"/>
  <c r="BG556" i="6"/>
  <c r="CM556" i="6"/>
  <c r="CM580" i="6"/>
  <c r="BG580" i="6"/>
  <c r="CM749" i="6"/>
  <c r="BG749" i="6"/>
  <c r="BG651" i="6"/>
  <c r="CM651" i="6"/>
  <c r="BG624" i="6"/>
  <c r="CM624" i="6"/>
  <c r="CM671" i="6"/>
  <c r="BG671" i="6"/>
  <c r="CM757" i="6"/>
  <c r="BG757" i="6"/>
  <c r="CM999" i="6"/>
  <c r="BG999" i="6"/>
  <c r="CM918" i="6"/>
  <c r="BG918" i="6"/>
  <c r="BG807" i="6"/>
  <c r="CM807" i="6"/>
  <c r="BG995" i="6"/>
  <c r="CM995" i="6"/>
  <c r="CM1010" i="6"/>
  <c r="BG1010" i="6"/>
  <c r="CM910" i="6"/>
  <c r="BG910" i="6"/>
  <c r="CM932" i="6"/>
  <c r="BG932" i="6"/>
  <c r="CM901" i="6"/>
  <c r="BG901" i="6"/>
  <c r="BG933" i="6"/>
  <c r="CM933" i="6"/>
  <c r="CM957" i="6"/>
  <c r="BG957" i="6"/>
  <c r="D9" i="3"/>
  <c r="C11" i="3"/>
  <c r="C13" i="3"/>
  <c r="CB265" i="6"/>
  <c r="AV265" i="6"/>
  <c r="AV201" i="6"/>
  <c r="CB201" i="6"/>
  <c r="CB65" i="6"/>
  <c r="AV65" i="6"/>
  <c r="AV140" i="6"/>
  <c r="CB140" i="6"/>
  <c r="AV303" i="6"/>
  <c r="CB303" i="6"/>
  <c r="AV318" i="6"/>
  <c r="CB318" i="6"/>
  <c r="CB242" i="6"/>
  <c r="AV242" i="6"/>
  <c r="AV642" i="6"/>
  <c r="CB642" i="6"/>
  <c r="CB528" i="6"/>
  <c r="AV528" i="6"/>
  <c r="CB316" i="6"/>
  <c r="AV316" i="6"/>
  <c r="CB472" i="6"/>
  <c r="AV472" i="6"/>
  <c r="AV599" i="6"/>
  <c r="CB599" i="6"/>
  <c r="CB443" i="6"/>
  <c r="AV443" i="6"/>
  <c r="CB435" i="6"/>
  <c r="AV435" i="6"/>
  <c r="AV520" i="6"/>
  <c r="CB520" i="6"/>
  <c r="CB551" i="6"/>
  <c r="AV551" i="6"/>
  <c r="CB624" i="6"/>
  <c r="AV624" i="6"/>
  <c r="AV926" i="6"/>
  <c r="CB926" i="6"/>
  <c r="CB344" i="6"/>
  <c r="AV344" i="6"/>
  <c r="CB368" i="6"/>
  <c r="AV368" i="6"/>
  <c r="CB392" i="6"/>
  <c r="AV392" i="6"/>
  <c r="AV416" i="6"/>
  <c r="CB416" i="6"/>
  <c r="AV440" i="6"/>
  <c r="CB440" i="6"/>
  <c r="CB727" i="6"/>
  <c r="AV727" i="6"/>
  <c r="CB628" i="6"/>
  <c r="AV628" i="6"/>
  <c r="AV522" i="6"/>
  <c r="CB522" i="6"/>
  <c r="AV607" i="6"/>
  <c r="CB607" i="6"/>
  <c r="AV640" i="6"/>
  <c r="CB640" i="6"/>
  <c r="CB743" i="6"/>
  <c r="AV743" i="6"/>
  <c r="CB787" i="6"/>
  <c r="AV787" i="6"/>
  <c r="AV882" i="6"/>
  <c r="CB882" i="6"/>
  <c r="CB858" i="6"/>
  <c r="AV858" i="6"/>
  <c r="AV922" i="6"/>
  <c r="CB922" i="6"/>
  <c r="AV918" i="6"/>
  <c r="CB918" i="6"/>
  <c r="AV988" i="6"/>
  <c r="CB988" i="6"/>
  <c r="CB835" i="6"/>
  <c r="AV835" i="6"/>
  <c r="CB859" i="6"/>
  <c r="AV859" i="6"/>
  <c r="AV978" i="6"/>
  <c r="CB978" i="6"/>
  <c r="CB964" i="6"/>
  <c r="AV964" i="6"/>
  <c r="CB998" i="6"/>
  <c r="AV998" i="6"/>
  <c r="AV292" i="6"/>
  <c r="CB292" i="6"/>
  <c r="CM365" i="6"/>
  <c r="BG365" i="6"/>
  <c r="AV375" i="6"/>
  <c r="CB375" i="6"/>
  <c r="CM256" i="6"/>
  <c r="BG256" i="6"/>
  <c r="AV167" i="6"/>
  <c r="CB167" i="6"/>
  <c r="CB90" i="6"/>
  <c r="AV90" i="6"/>
  <c r="CN439" i="6"/>
  <c r="BH439" i="6"/>
  <c r="BG273" i="6"/>
  <c r="CM273" i="6"/>
  <c r="BG57" i="6"/>
  <c r="CM57" i="6"/>
  <c r="G29" i="5"/>
  <c r="CB102" i="6"/>
  <c r="AV102" i="6"/>
  <c r="F28" i="5"/>
  <c r="BH126" i="6"/>
  <c r="CN126" i="6"/>
  <c r="CD299" i="6"/>
  <c r="AX299" i="6"/>
  <c r="CC187" i="6"/>
  <c r="AW187" i="6"/>
  <c r="BG83" i="6"/>
  <c r="CM83" i="6"/>
  <c r="BH112" i="6"/>
  <c r="CN112" i="6"/>
  <c r="BJ97" i="6"/>
  <c r="CP97" i="6"/>
  <c r="CM278" i="6"/>
  <c r="BG278" i="6"/>
  <c r="CN113" i="6"/>
  <c r="BH113" i="6"/>
  <c r="BH203" i="6"/>
  <c r="CN203" i="6"/>
  <c r="CC108" i="6"/>
  <c r="AW108" i="6"/>
  <c r="BG60" i="6"/>
  <c r="CM60" i="6"/>
  <c r="BG79" i="6"/>
  <c r="CM79" i="6"/>
  <c r="K28" i="5"/>
  <c r="BG164" i="6"/>
  <c r="CM164" i="6"/>
  <c r="CC459" i="6"/>
  <c r="AW459" i="6"/>
  <c r="CO127" i="6"/>
  <c r="BI127" i="6"/>
  <c r="CN74" i="6"/>
  <c r="BH74" i="6"/>
  <c r="CN22" i="6"/>
  <c r="BH22" i="6"/>
  <c r="CM280" i="6"/>
  <c r="BG280" i="6"/>
  <c r="CM279" i="6"/>
  <c r="BG279" i="6"/>
  <c r="CM339" i="6"/>
  <c r="BG339" i="6"/>
  <c r="CM656" i="6"/>
  <c r="BG656" i="6"/>
  <c r="BG634" i="6"/>
  <c r="CM634" i="6"/>
  <c r="CM612" i="6"/>
  <c r="BG612" i="6"/>
  <c r="BG833" i="6"/>
  <c r="CM833" i="6"/>
  <c r="BG860" i="6"/>
  <c r="CM860" i="6"/>
  <c r="BG1006" i="6"/>
  <c r="CM1006" i="6"/>
  <c r="AV191" i="6"/>
  <c r="CB191" i="6"/>
  <c r="CB367" i="6"/>
  <c r="AV367" i="6"/>
  <c r="AV547" i="6"/>
  <c r="CB547" i="6"/>
  <c r="AV768" i="6"/>
  <c r="CB768" i="6"/>
  <c r="CB428" i="6"/>
  <c r="AV428" i="6"/>
  <c r="CB667" i="6"/>
  <c r="AV667" i="6"/>
  <c r="CB852" i="6"/>
  <c r="AV852" i="6"/>
  <c r="AV823" i="6"/>
  <c r="CB823" i="6"/>
  <c r="CC106" i="6"/>
  <c r="AW106" i="6"/>
  <c r="BG412" i="6"/>
  <c r="CM412" i="6"/>
  <c r="BG249" i="6"/>
  <c r="CM249" i="6"/>
  <c r="BG307" i="6"/>
  <c r="CM307" i="6"/>
  <c r="BG641" i="6"/>
  <c r="CM641" i="6"/>
  <c r="CM796" i="6"/>
  <c r="BG796" i="6"/>
  <c r="BG952" i="6"/>
  <c r="CM952" i="6"/>
  <c r="AV197" i="6"/>
  <c r="CB197" i="6"/>
  <c r="CB511" i="6"/>
  <c r="AV511" i="6"/>
  <c r="CB745" i="6"/>
  <c r="AV745" i="6"/>
  <c r="CB677" i="6"/>
  <c r="AV677" i="6"/>
  <c r="CB863" i="6"/>
  <c r="AV863" i="6"/>
  <c r="CB987" i="6"/>
  <c r="AV987" i="6"/>
  <c r="CM178" i="6"/>
  <c r="BG178" i="6"/>
  <c r="BG135" i="6"/>
  <c r="CM135" i="6"/>
  <c r="CB96" i="6"/>
  <c r="AV96" i="6"/>
  <c r="CM250" i="6"/>
  <c r="BG250" i="6"/>
  <c r="BG144" i="6"/>
  <c r="CM144" i="6"/>
  <c r="BG139" i="6"/>
  <c r="CM139" i="6"/>
  <c r="CM265" i="6"/>
  <c r="BG265" i="6"/>
  <c r="BG200" i="6"/>
  <c r="CM200" i="6"/>
  <c r="BG443" i="6"/>
  <c r="CM443" i="6"/>
  <c r="CM232" i="6"/>
  <c r="BG232" i="6"/>
  <c r="BG402" i="6"/>
  <c r="CM402" i="6"/>
  <c r="CM547" i="6"/>
  <c r="BG547" i="6"/>
  <c r="BG360" i="6"/>
  <c r="CM360" i="6"/>
  <c r="CM239" i="6"/>
  <c r="BG239" i="6"/>
  <c r="BG399" i="6"/>
  <c r="CM399" i="6"/>
  <c r="CM441" i="6"/>
  <c r="BG441" i="6"/>
  <c r="CM252" i="6"/>
  <c r="BG252" i="6"/>
  <c r="BG396" i="6"/>
  <c r="CM396" i="6"/>
  <c r="BG295" i="6"/>
  <c r="CM295" i="6"/>
  <c r="CM515" i="6"/>
  <c r="BG515" i="6"/>
  <c r="CM660" i="6"/>
  <c r="BG660" i="6"/>
  <c r="CM629" i="6"/>
  <c r="BG629" i="6"/>
  <c r="BG707" i="6"/>
  <c r="CM707" i="6"/>
  <c r="CM770" i="6"/>
  <c r="BG770" i="6"/>
  <c r="BG774" i="6"/>
  <c r="CM774" i="6"/>
  <c r="BG827" i="6"/>
  <c r="CM827" i="6"/>
  <c r="CM693" i="6"/>
  <c r="BG693" i="6"/>
  <c r="CM486" i="6"/>
  <c r="BG486" i="6"/>
  <c r="BG510" i="6"/>
  <c r="CM510" i="6"/>
  <c r="CM534" i="6"/>
  <c r="BG534" i="6"/>
  <c r="CM558" i="6"/>
  <c r="BG558" i="6"/>
  <c r="BG582" i="6"/>
  <c r="CM582" i="6"/>
  <c r="CM781" i="6"/>
  <c r="BG781" i="6"/>
  <c r="BG653" i="6"/>
  <c r="CM653" i="6"/>
  <c r="CM640" i="6"/>
  <c r="BG640" i="6"/>
  <c r="BG758" i="6"/>
  <c r="CM758" i="6"/>
  <c r="BG845" i="6"/>
  <c r="CM845" i="6"/>
  <c r="BG898" i="6"/>
  <c r="CM898" i="6"/>
  <c r="CM956" i="6"/>
  <c r="BG956" i="6"/>
  <c r="BG832" i="6"/>
  <c r="CM832" i="6"/>
  <c r="CM814" i="6"/>
  <c r="BG814" i="6"/>
  <c r="BG793" i="6"/>
  <c r="CM793" i="6"/>
  <c r="CM922" i="6"/>
  <c r="BG922" i="6"/>
  <c r="BG996" i="6"/>
  <c r="CM996" i="6"/>
  <c r="CM903" i="6"/>
  <c r="BG903" i="6"/>
  <c r="CM936" i="6"/>
  <c r="BG936" i="6"/>
  <c r="CM935" i="6"/>
  <c r="BG935" i="6"/>
  <c r="BG959" i="6"/>
  <c r="CM959" i="6"/>
  <c r="AV188" i="6"/>
  <c r="CB188" i="6"/>
  <c r="CN141" i="6"/>
  <c r="BH141" i="6"/>
  <c r="AV470" i="6"/>
  <c r="CB470" i="6"/>
  <c r="AV207" i="6"/>
  <c r="CB207" i="6"/>
  <c r="AV19" i="6"/>
  <c r="CB19" i="6"/>
  <c r="AV67" i="6"/>
  <c r="CB67" i="6"/>
  <c r="AV145" i="6"/>
  <c r="CB145" i="6"/>
  <c r="AV302" i="6"/>
  <c r="CB302" i="6"/>
  <c r="AV204" i="6"/>
  <c r="CB204" i="6"/>
  <c r="AV343" i="6"/>
  <c r="CB343" i="6"/>
  <c r="AV326" i="6"/>
  <c r="CB326" i="6"/>
  <c r="CB256" i="6"/>
  <c r="AV256" i="6"/>
  <c r="CB491" i="6"/>
  <c r="AV491" i="6"/>
  <c r="AV533" i="6"/>
  <c r="CB533" i="6"/>
  <c r="CB322" i="6"/>
  <c r="AV322" i="6"/>
  <c r="AV492" i="6"/>
  <c r="CB492" i="6"/>
  <c r="AV559" i="6"/>
  <c r="CB559" i="6"/>
  <c r="CB437" i="6"/>
  <c r="AV437" i="6"/>
  <c r="AV565" i="6"/>
  <c r="CB565" i="6"/>
  <c r="CB753" i="6"/>
  <c r="AV753" i="6"/>
  <c r="CB777" i="6"/>
  <c r="AV777" i="6"/>
  <c r="CB346" i="6"/>
  <c r="AV346" i="6"/>
  <c r="CB370" i="6"/>
  <c r="AV370" i="6"/>
  <c r="CB394" i="6"/>
  <c r="AV394" i="6"/>
  <c r="AV418" i="6"/>
  <c r="CB418" i="6"/>
  <c r="AV442" i="6"/>
  <c r="CB442" i="6"/>
  <c r="AV580" i="6"/>
  <c r="CB580" i="6"/>
  <c r="AV534" i="6"/>
  <c r="CB534" i="6"/>
  <c r="CB723" i="6"/>
  <c r="AV723" i="6"/>
  <c r="CB612" i="6"/>
  <c r="AV612" i="6"/>
  <c r="CB751" i="6"/>
  <c r="AV751" i="6"/>
  <c r="CB923" i="6"/>
  <c r="AV923" i="6"/>
  <c r="AV946" i="6"/>
  <c r="CB946" i="6"/>
  <c r="CB832" i="6"/>
  <c r="AV832" i="6"/>
  <c r="CB920" i="6"/>
  <c r="AV920" i="6"/>
  <c r="AV789" i="6"/>
  <c r="CB789" i="6"/>
  <c r="AV813" i="6"/>
  <c r="CB813" i="6"/>
  <c r="AV837" i="6"/>
  <c r="CB837" i="6"/>
  <c r="CB865" i="6"/>
  <c r="AV865" i="6"/>
  <c r="AV876" i="6"/>
  <c r="CB876" i="6"/>
  <c r="AV1000" i="6"/>
  <c r="CB1000" i="6"/>
  <c r="CM347" i="6"/>
  <c r="BG347" i="6"/>
  <c r="AV300" i="6"/>
  <c r="CB300" i="6"/>
  <c r="BG367" i="6"/>
  <c r="CM367" i="6"/>
  <c r="AV307" i="6"/>
  <c r="CB307" i="6"/>
  <c r="AV262" i="6"/>
  <c r="CB262" i="6"/>
  <c r="CB190" i="6"/>
  <c r="AV190" i="6"/>
  <c r="CM137" i="6"/>
  <c r="BG137" i="6"/>
  <c r="AV125" i="6"/>
  <c r="CB125" i="6"/>
  <c r="BH115" i="6"/>
  <c r="CN115" i="6"/>
  <c r="CC357" i="6"/>
  <c r="AW357" i="6"/>
  <c r="BH154" i="6"/>
  <c r="CN154" i="6"/>
  <c r="BG107" i="6"/>
  <c r="CM107" i="6"/>
  <c r="CN52" i="6"/>
  <c r="BH52" i="6"/>
  <c r="CC82" i="6"/>
  <c r="AW82" i="6"/>
  <c r="BH453" i="6"/>
  <c r="CN453" i="6"/>
  <c r="CM229" i="6"/>
  <c r="BG229" i="6"/>
  <c r="BH177" i="6"/>
  <c r="CN177" i="6"/>
  <c r="H29" i="5"/>
  <c r="BI99" i="6"/>
  <c r="CO99" i="6"/>
  <c r="AW155" i="6"/>
  <c r="CC155" i="6"/>
  <c r="CB214" i="6"/>
  <c r="AV214" i="6"/>
  <c r="J28" i="5"/>
  <c r="BH75" i="6"/>
  <c r="CN75" i="6"/>
  <c r="BG105" i="6"/>
  <c r="CM105" i="6"/>
  <c r="CN284" i="6"/>
  <c r="BH284" i="6"/>
  <c r="BG140" i="6"/>
  <c r="CM140" i="6"/>
  <c r="CN21" i="6"/>
  <c r="BH21" i="6"/>
  <c r="BG426" i="6"/>
  <c r="CM426" i="6"/>
  <c r="CM330" i="6"/>
  <c r="BG330" i="6"/>
  <c r="BG380" i="6"/>
  <c r="CM380" i="6"/>
  <c r="BG719" i="6"/>
  <c r="CM719" i="6"/>
  <c r="CM568" i="6"/>
  <c r="BG568" i="6"/>
  <c r="CM690" i="6"/>
  <c r="BG690" i="6"/>
  <c r="BG874" i="6"/>
  <c r="CM874" i="6"/>
  <c r="CM913" i="6"/>
  <c r="BG913" i="6"/>
  <c r="AV101" i="6"/>
  <c r="CB101" i="6"/>
  <c r="CB505" i="6"/>
  <c r="AV505" i="6"/>
  <c r="CB467" i="6"/>
  <c r="AV467" i="6"/>
  <c r="AV610" i="6"/>
  <c r="CB610" i="6"/>
  <c r="AV404" i="6"/>
  <c r="CB404" i="6"/>
  <c r="AV660" i="6"/>
  <c r="CB660" i="6"/>
  <c r="CB749" i="6"/>
  <c r="AV749" i="6"/>
  <c r="AV799" i="6"/>
  <c r="CB799" i="6"/>
  <c r="AV314" i="6"/>
  <c r="CB314" i="6"/>
  <c r="AV176" i="6"/>
  <c r="CB176" i="6"/>
  <c r="CB78" i="6"/>
  <c r="AV78" i="6"/>
  <c r="CM286" i="6"/>
  <c r="BG286" i="6"/>
  <c r="BG348" i="6"/>
  <c r="CM348" i="6"/>
  <c r="BG779" i="6"/>
  <c r="CM779" i="6"/>
  <c r="BG888" i="6"/>
  <c r="CM888" i="6"/>
  <c r="CM1004" i="6"/>
  <c r="BG1004" i="6"/>
  <c r="AV55" i="6"/>
  <c r="CB55" i="6"/>
  <c r="CB566" i="6"/>
  <c r="AV566" i="6"/>
  <c r="CB563" i="6"/>
  <c r="AV563" i="6"/>
  <c r="CB406" i="6"/>
  <c r="AV406" i="6"/>
  <c r="AV873" i="6"/>
  <c r="CB873" i="6"/>
  <c r="AV966" i="6"/>
  <c r="CB966" i="6"/>
  <c r="CB285" i="6"/>
  <c r="AV285" i="6"/>
  <c r="AV309" i="6"/>
  <c r="CB309" i="6"/>
  <c r="CB260" i="6"/>
  <c r="AV260" i="6"/>
  <c r="CM197" i="6"/>
  <c r="BG197" i="6"/>
  <c r="BG78" i="6"/>
  <c r="CM78" i="6"/>
  <c r="CM268" i="6"/>
  <c r="BG268" i="6"/>
  <c r="CM160" i="6"/>
  <c r="BG160" i="6"/>
  <c r="BG149" i="6"/>
  <c r="CM149" i="6"/>
  <c r="BG158" i="6"/>
  <c r="CM158" i="6"/>
  <c r="CM272" i="6"/>
  <c r="BG272" i="6"/>
  <c r="BG206" i="6"/>
  <c r="CM206" i="6"/>
  <c r="CM501" i="6"/>
  <c r="BG501" i="6"/>
  <c r="CM246" i="6"/>
  <c r="BG246" i="6"/>
  <c r="BG493" i="6"/>
  <c r="CM493" i="6"/>
  <c r="CM395" i="6"/>
  <c r="BG395" i="6"/>
  <c r="CM383" i="6"/>
  <c r="BG383" i="6"/>
  <c r="CM258" i="6"/>
  <c r="BG258" i="6"/>
  <c r="CM413" i="6"/>
  <c r="BG413" i="6"/>
  <c r="CM477" i="6"/>
  <c r="BG477" i="6"/>
  <c r="BG400" i="6"/>
  <c r="CM400" i="6"/>
  <c r="CM297" i="6"/>
  <c r="BG297" i="6"/>
  <c r="BG404" i="6"/>
  <c r="CM404" i="6"/>
  <c r="CM563" i="6"/>
  <c r="BG563" i="6"/>
  <c r="CM461" i="6"/>
  <c r="BG461" i="6"/>
  <c r="BG444" i="6"/>
  <c r="CM444" i="6"/>
  <c r="BG739" i="6"/>
  <c r="CM739" i="6"/>
  <c r="BG662" i="6"/>
  <c r="CM662" i="6"/>
  <c r="BG631" i="6"/>
  <c r="CM631" i="6"/>
  <c r="BG783" i="6"/>
  <c r="CM783" i="6"/>
  <c r="CM772" i="6"/>
  <c r="BG772" i="6"/>
  <c r="BG705" i="6"/>
  <c r="CM705" i="6"/>
  <c r="BG464" i="6"/>
  <c r="CM464" i="6"/>
  <c r="BG488" i="6"/>
  <c r="CM488" i="6"/>
  <c r="BG512" i="6"/>
  <c r="CM512" i="6"/>
  <c r="BG536" i="6"/>
  <c r="CM536" i="6"/>
  <c r="BG560" i="6"/>
  <c r="CM560" i="6"/>
  <c r="BG584" i="6"/>
  <c r="CM584" i="6"/>
  <c r="BG646" i="6"/>
  <c r="CM646" i="6"/>
  <c r="CM605" i="6"/>
  <c r="BG605" i="6"/>
  <c r="BG756" i="6"/>
  <c r="CM756" i="6"/>
  <c r="BG811" i="6"/>
  <c r="CM811" i="6"/>
  <c r="CM868" i="6"/>
  <c r="BG868" i="6"/>
  <c r="CM818" i="6"/>
  <c r="BG818" i="6"/>
  <c r="BG846" i="6"/>
  <c r="CM846" i="6"/>
  <c r="BG821" i="6"/>
  <c r="CM821" i="6"/>
  <c r="CM812" i="6"/>
  <c r="BG812" i="6"/>
  <c r="CM954" i="6"/>
  <c r="BG954" i="6"/>
  <c r="BG881" i="6"/>
  <c r="CM881" i="6"/>
  <c r="CM960" i="6"/>
  <c r="BG960" i="6"/>
  <c r="CB280" i="6"/>
  <c r="AV280" i="6"/>
  <c r="AV213" i="6"/>
  <c r="CB213" i="6"/>
  <c r="AV21" i="6"/>
  <c r="CB21" i="6"/>
  <c r="AV45" i="6"/>
  <c r="CB45" i="6"/>
  <c r="AV93" i="6"/>
  <c r="CB93" i="6"/>
  <c r="AV164" i="6"/>
  <c r="CB164" i="6"/>
  <c r="AV306" i="6"/>
  <c r="CB306" i="6"/>
  <c r="AV210" i="6"/>
  <c r="CB210" i="6"/>
  <c r="AV363" i="6"/>
  <c r="CB363" i="6"/>
  <c r="AV329" i="6"/>
  <c r="CB329" i="6"/>
  <c r="AV270" i="6"/>
  <c r="CB270" i="6"/>
  <c r="CB544" i="6"/>
  <c r="AV544" i="6"/>
  <c r="CB478" i="6"/>
  <c r="AV478" i="6"/>
  <c r="CB616" i="6"/>
  <c r="AV616" i="6"/>
  <c r="CB328" i="6"/>
  <c r="AV328" i="6"/>
  <c r="CB427" i="6"/>
  <c r="AV427" i="6"/>
  <c r="AV536" i="6"/>
  <c r="CB536" i="6"/>
  <c r="CB353" i="6"/>
  <c r="AV353" i="6"/>
  <c r="CB609" i="6"/>
  <c r="AV609" i="6"/>
  <c r="CB454" i="6"/>
  <c r="AV454" i="6"/>
  <c r="CB448" i="6"/>
  <c r="AV448" i="6"/>
  <c r="CB539" i="6"/>
  <c r="AV539" i="6"/>
  <c r="AV572" i="6"/>
  <c r="CB572" i="6"/>
  <c r="CB613" i="6"/>
  <c r="AV613" i="6"/>
  <c r="AV506" i="6"/>
  <c r="CB506" i="6"/>
  <c r="CB348" i="6"/>
  <c r="AV348" i="6"/>
  <c r="CB372" i="6"/>
  <c r="AV372" i="6"/>
  <c r="AV396" i="6"/>
  <c r="CB396" i="6"/>
  <c r="AV420" i="6"/>
  <c r="CB420" i="6"/>
  <c r="AV444" i="6"/>
  <c r="CB444" i="6"/>
  <c r="CB567" i="6"/>
  <c r="AV567" i="6"/>
  <c r="CB600" i="6"/>
  <c r="AV600" i="6"/>
  <c r="AV758" i="6"/>
  <c r="CB758" i="6"/>
  <c r="AV546" i="6"/>
  <c r="CB546" i="6"/>
  <c r="AV766" i="6"/>
  <c r="CB766" i="6"/>
  <c r="CB742" i="6"/>
  <c r="AV742" i="6"/>
  <c r="AV630" i="6"/>
  <c r="CB630" i="6"/>
  <c r="CB775" i="6"/>
  <c r="AV775" i="6"/>
  <c r="CB828" i="6"/>
  <c r="AV828" i="6"/>
  <c r="CB759" i="6"/>
  <c r="AV759" i="6"/>
  <c r="AV866" i="6"/>
  <c r="CB866" i="6"/>
  <c r="AV953" i="6"/>
  <c r="CB953" i="6"/>
  <c r="AV928" i="6"/>
  <c r="CB928" i="6"/>
  <c r="AV839" i="6"/>
  <c r="CB839" i="6"/>
  <c r="AV870" i="6"/>
  <c r="CB870" i="6"/>
  <c r="CB927" i="6"/>
  <c r="AV927" i="6"/>
  <c r="AV977" i="6"/>
  <c r="CB977" i="6"/>
  <c r="AV220" i="6"/>
  <c r="CB220" i="6"/>
  <c r="AV323" i="6"/>
  <c r="CB323" i="6"/>
  <c r="CM189" i="6"/>
  <c r="BG189" i="6"/>
  <c r="CB18" i="6"/>
  <c r="AV18" i="6"/>
  <c r="BH132" i="6"/>
  <c r="CN132" i="6"/>
  <c r="CN76" i="6"/>
  <c r="BH76" i="6"/>
  <c r="E29" i="5"/>
  <c r="CC193" i="6"/>
  <c r="AW193" i="6"/>
  <c r="CN40" i="6"/>
  <c r="BH40" i="6"/>
  <c r="BH215" i="6"/>
  <c r="CN215" i="6"/>
  <c r="CC123" i="6"/>
  <c r="AW123" i="6"/>
  <c r="CC119" i="6"/>
  <c r="AW119" i="6"/>
  <c r="CM180" i="6"/>
  <c r="BG180" i="6"/>
  <c r="CN130" i="6"/>
  <c r="BH130" i="6"/>
  <c r="CM214" i="6"/>
  <c r="BG214" i="6"/>
  <c r="BG85" i="6"/>
  <c r="CM85" i="6"/>
  <c r="J29" i="5"/>
  <c r="CC62" i="6"/>
  <c r="AW62" i="6"/>
  <c r="CN64" i="6"/>
  <c r="BH64" i="6"/>
  <c r="CN157" i="6"/>
  <c r="BH157" i="6"/>
  <c r="CM68" i="6"/>
  <c r="BG68" i="6"/>
  <c r="CC172" i="6"/>
  <c r="AW172" i="6"/>
  <c r="CN46" i="6"/>
  <c r="BH46" i="6"/>
  <c r="CC80" i="6"/>
  <c r="AW80" i="6"/>
  <c r="CC124" i="6"/>
  <c r="AW124" i="6"/>
  <c r="CN14" i="6"/>
  <c r="BH14" i="6"/>
  <c r="AV269" i="6"/>
  <c r="CB269" i="6"/>
  <c r="CB48" i="6"/>
  <c r="AV48" i="6"/>
  <c r="BG411" i="6"/>
  <c r="CM411" i="6"/>
  <c r="BG650" i="6"/>
  <c r="CM650" i="6"/>
  <c r="CM697" i="6"/>
  <c r="BG697" i="6"/>
  <c r="CM962" i="6"/>
  <c r="BG962" i="6"/>
  <c r="AV173" i="6"/>
  <c r="CB173" i="6"/>
  <c r="CB477" i="6"/>
  <c r="AV477" i="6"/>
  <c r="CB752" i="6"/>
  <c r="AV752" i="6"/>
  <c r="CB849" i="6"/>
  <c r="AV849" i="6"/>
  <c r="CM128" i="6"/>
  <c r="BG128" i="6"/>
  <c r="CM306" i="6"/>
  <c r="BG306" i="6"/>
  <c r="CM227" i="6"/>
  <c r="BG227" i="6"/>
  <c r="BG77" i="6"/>
  <c r="CM77" i="6"/>
  <c r="CM292" i="6"/>
  <c r="BG292" i="6"/>
  <c r="CM165" i="6"/>
  <c r="BG165" i="6"/>
  <c r="BG168" i="6"/>
  <c r="CM168" i="6"/>
  <c r="BG163" i="6"/>
  <c r="CM163" i="6"/>
  <c r="CM277" i="6"/>
  <c r="BG277" i="6"/>
  <c r="BG212" i="6"/>
  <c r="CM212" i="6"/>
  <c r="BG148" i="6"/>
  <c r="CM148" i="6"/>
  <c r="CM509" i="6"/>
  <c r="BG509" i="6"/>
  <c r="BG407" i="6"/>
  <c r="CM407" i="6"/>
  <c r="BG397" i="6"/>
  <c r="CM397" i="6"/>
  <c r="CM263" i="6"/>
  <c r="BG263" i="6"/>
  <c r="BG414" i="6"/>
  <c r="CM414" i="6"/>
  <c r="CM553" i="6"/>
  <c r="BG553" i="6"/>
  <c r="CM276" i="6"/>
  <c r="BG276" i="6"/>
  <c r="BG430" i="6"/>
  <c r="CM430" i="6"/>
  <c r="CM299" i="6"/>
  <c r="BG299" i="6"/>
  <c r="CM323" i="6"/>
  <c r="BG323" i="6"/>
  <c r="BG416" i="6"/>
  <c r="CM416" i="6"/>
  <c r="BG351" i="6"/>
  <c r="CM351" i="6"/>
  <c r="CM445" i="6"/>
  <c r="BG445" i="6"/>
  <c r="CM681" i="6"/>
  <c r="BG681" i="6"/>
  <c r="BG787" i="6"/>
  <c r="CM787" i="6"/>
  <c r="BG847" i="6"/>
  <c r="CM847" i="6"/>
  <c r="CM583" i="6"/>
  <c r="BG583" i="6"/>
  <c r="BG654" i="6"/>
  <c r="CM654" i="6"/>
  <c r="BG466" i="6"/>
  <c r="CM466" i="6"/>
  <c r="CM490" i="6"/>
  <c r="BG490" i="6"/>
  <c r="BG683" i="6"/>
  <c r="CM683" i="6"/>
  <c r="CM607" i="6"/>
  <c r="BG607" i="6"/>
  <c r="CM723" i="6"/>
  <c r="BG723" i="6"/>
  <c r="BG766" i="6"/>
  <c r="CM766" i="6"/>
  <c r="BG831" i="6"/>
  <c r="CM831" i="6"/>
  <c r="BG816" i="6"/>
  <c r="CM816" i="6"/>
  <c r="CM745" i="6"/>
  <c r="BG745" i="6"/>
  <c r="CM826" i="6"/>
  <c r="BG826" i="6"/>
  <c r="BG849" i="6"/>
  <c r="CM849" i="6"/>
  <c r="BG840" i="6"/>
  <c r="CM840" i="6"/>
  <c r="BG817" i="6"/>
  <c r="CM817" i="6"/>
  <c r="CM980" i="6"/>
  <c r="BG980" i="6"/>
  <c r="BG1013" i="6"/>
  <c r="CM1013" i="6"/>
  <c r="BG971" i="6"/>
  <c r="CM971" i="6"/>
  <c r="BG939" i="6"/>
  <c r="CM939" i="6"/>
  <c r="CM963" i="6"/>
  <c r="BG963" i="6"/>
  <c r="AV523" i="6"/>
  <c r="CB523" i="6"/>
  <c r="AV317" i="6"/>
  <c r="CB317" i="6"/>
  <c r="AV239" i="6"/>
  <c r="CB239" i="6"/>
  <c r="AV23" i="6"/>
  <c r="CB23" i="6"/>
  <c r="AV47" i="6"/>
  <c r="CB47" i="6"/>
  <c r="AV71" i="6"/>
  <c r="CB71" i="6"/>
  <c r="AV95" i="6"/>
  <c r="CB95" i="6"/>
  <c r="AV169" i="6"/>
  <c r="CB169" i="6"/>
  <c r="AV321" i="6"/>
  <c r="CB321" i="6"/>
  <c r="AV216" i="6"/>
  <c r="CB216" i="6"/>
  <c r="CB379" i="6"/>
  <c r="AV379" i="6"/>
  <c r="AV144" i="6"/>
  <c r="CB144" i="6"/>
  <c r="CB284" i="6"/>
  <c r="AV284" i="6"/>
  <c r="CB230" i="6"/>
  <c r="AV230" i="6"/>
  <c r="CB335" i="6"/>
  <c r="AV335" i="6"/>
  <c r="AV556" i="6"/>
  <c r="CB556" i="6"/>
  <c r="CB224" i="6"/>
  <c r="AV224" i="6"/>
  <c r="AV548" i="6"/>
  <c r="CB548" i="6"/>
  <c r="AV475" i="6"/>
  <c r="CB475" i="6"/>
  <c r="AV560" i="6"/>
  <c r="CB560" i="6"/>
  <c r="CB583" i="6"/>
  <c r="AV583" i="6"/>
  <c r="CB621" i="6"/>
  <c r="AV621" i="6"/>
  <c r="CB577" i="6"/>
  <c r="AV577" i="6"/>
  <c r="CB518" i="6"/>
  <c r="AV518" i="6"/>
  <c r="CB625" i="6"/>
  <c r="AV625" i="6"/>
  <c r="CB729" i="6"/>
  <c r="AV729" i="6"/>
  <c r="CB350" i="6"/>
  <c r="AV350" i="6"/>
  <c r="CB374" i="6"/>
  <c r="AV374" i="6"/>
  <c r="CB398" i="6"/>
  <c r="AV398" i="6"/>
  <c r="AV446" i="6"/>
  <c r="CB446" i="6"/>
  <c r="CB579" i="6"/>
  <c r="AV579" i="6"/>
  <c r="CB779" i="6"/>
  <c r="AV779" i="6"/>
  <c r="AV558" i="6"/>
  <c r="CB558" i="6"/>
  <c r="CB645" i="6"/>
  <c r="AV645" i="6"/>
  <c r="CB656" i="6"/>
  <c r="AV656" i="6"/>
  <c r="CB661" i="6"/>
  <c r="AV661" i="6"/>
  <c r="CB632" i="6"/>
  <c r="AV632" i="6"/>
  <c r="CB669" i="6"/>
  <c r="AV669" i="6"/>
  <c r="AV874" i="6"/>
  <c r="CB874" i="6"/>
  <c r="CB767" i="6"/>
  <c r="AV767" i="6"/>
  <c r="CB814" i="6"/>
  <c r="AV814" i="6"/>
  <c r="CB929" i="6"/>
  <c r="AV929" i="6"/>
  <c r="AV967" i="6"/>
  <c r="CB967" i="6"/>
  <c r="AV862" i="6"/>
  <c r="CB862" i="6"/>
  <c r="CB949" i="6"/>
  <c r="AV949" i="6"/>
  <c r="CB817" i="6"/>
  <c r="AV817" i="6"/>
  <c r="AV886" i="6"/>
  <c r="CB886" i="6"/>
  <c r="AV894" i="6"/>
  <c r="CB894" i="6"/>
  <c r="AV900" i="6"/>
  <c r="CB900" i="6"/>
  <c r="CB932" i="6"/>
  <c r="AV932" i="6"/>
  <c r="AV1012" i="6"/>
  <c r="CB1012" i="6"/>
  <c r="CM320" i="6"/>
  <c r="BG320" i="6"/>
  <c r="CM179" i="6"/>
  <c r="BG179" i="6"/>
  <c r="CM155" i="6"/>
  <c r="BG155" i="6"/>
  <c r="BG72" i="6"/>
  <c r="CM72" i="6"/>
  <c r="CN247" i="6"/>
  <c r="BH247" i="6"/>
  <c r="AV305" i="6"/>
  <c r="CB305" i="6"/>
  <c r="CM220" i="6"/>
  <c r="BG220" i="6"/>
  <c r="CB130" i="6"/>
  <c r="AV130" i="6"/>
  <c r="CB54" i="6"/>
  <c r="AV54" i="6"/>
  <c r="CC133" i="6"/>
  <c r="AW133" i="6"/>
  <c r="BG55" i="6"/>
  <c r="CM55" i="6"/>
  <c r="BH47" i="6"/>
  <c r="CN47" i="6"/>
  <c r="CC212" i="6"/>
  <c r="AW212" i="6"/>
  <c r="CN70" i="6"/>
  <c r="BH70" i="6"/>
  <c r="CB56" i="6"/>
  <c r="AV56" i="6"/>
  <c r="AW361" i="6"/>
  <c r="CC361" i="6"/>
  <c r="CC129" i="6"/>
  <c r="AW129" i="6"/>
  <c r="AV373" i="6"/>
  <c r="CB373" i="6"/>
  <c r="CC206" i="6"/>
  <c r="AW206" i="6"/>
  <c r="CB104" i="6"/>
  <c r="AV104" i="6"/>
  <c r="BH23" i="6"/>
  <c r="CN23" i="6"/>
  <c r="BG93" i="6"/>
  <c r="CM93" i="6"/>
  <c r="CM448" i="6"/>
  <c r="BG448" i="6"/>
  <c r="BG415" i="6"/>
  <c r="CM415" i="6"/>
  <c r="CM545" i="6"/>
  <c r="BG545" i="6"/>
  <c r="BG546" i="6"/>
  <c r="CM546" i="6"/>
  <c r="BG782" i="6"/>
  <c r="CM782" i="6"/>
  <c r="CM947" i="6"/>
  <c r="BG947" i="6"/>
  <c r="CB103" i="6"/>
  <c r="AV103" i="6"/>
  <c r="AV272" i="6"/>
  <c r="CB272" i="6"/>
  <c r="CB670" i="6"/>
  <c r="AV670" i="6"/>
  <c r="CB655" i="6"/>
  <c r="AV655" i="6"/>
  <c r="CB776" i="6"/>
  <c r="AV776" i="6"/>
  <c r="CB960" i="6"/>
  <c r="AV960" i="6"/>
  <c r="CM471" i="6"/>
  <c r="BG471" i="6"/>
  <c r="CB257" i="6"/>
  <c r="AV257" i="6"/>
  <c r="CB72" i="6"/>
  <c r="AV72" i="6"/>
  <c r="CM302" i="6"/>
  <c r="BG302" i="6"/>
  <c r="CM231" i="6"/>
  <c r="BG231" i="6"/>
  <c r="BG173" i="6"/>
  <c r="CM173" i="6"/>
  <c r="BG175" i="6"/>
  <c r="CM175" i="6"/>
  <c r="CM293" i="6"/>
  <c r="BG293" i="6"/>
  <c r="BG223" i="6"/>
  <c r="CM223" i="6"/>
  <c r="BG153" i="6"/>
  <c r="CM153" i="6"/>
  <c r="CM274" i="6"/>
  <c r="BG274" i="6"/>
  <c r="CM527" i="6"/>
  <c r="BG527" i="6"/>
  <c r="CM427" i="6"/>
  <c r="BG427" i="6"/>
  <c r="BG405" i="6"/>
  <c r="CM405" i="6"/>
  <c r="CM282" i="6"/>
  <c r="BG282" i="6"/>
  <c r="BG434" i="6"/>
  <c r="CM434" i="6"/>
  <c r="CM587" i="6"/>
  <c r="BG587" i="6"/>
  <c r="BG281" i="6"/>
  <c r="CM281" i="6"/>
  <c r="CM519" i="6"/>
  <c r="BG519" i="6"/>
  <c r="CM301" i="6"/>
  <c r="BG301" i="6"/>
  <c r="BG325" i="6"/>
  <c r="CM325" i="6"/>
  <c r="BG418" i="6"/>
  <c r="CM418" i="6"/>
  <c r="BG356" i="6"/>
  <c r="CM356" i="6"/>
  <c r="CM604" i="6"/>
  <c r="BG604" i="6"/>
  <c r="CM567" i="6"/>
  <c r="BG567" i="6"/>
  <c r="BG679" i="6"/>
  <c r="CM679" i="6"/>
  <c r="BG805" i="6"/>
  <c r="CM805" i="6"/>
  <c r="BG616" i="6"/>
  <c r="CM616" i="6"/>
  <c r="BG658" i="6"/>
  <c r="CM658" i="6"/>
  <c r="BG809" i="6"/>
  <c r="CM809" i="6"/>
  <c r="CM492" i="6"/>
  <c r="BG492" i="6"/>
  <c r="BG691" i="6"/>
  <c r="CM691" i="6"/>
  <c r="BG727" i="6"/>
  <c r="CM727" i="6"/>
  <c r="CM964" i="6"/>
  <c r="BG964" i="6"/>
  <c r="CM804" i="6"/>
  <c r="BG804" i="6"/>
  <c r="BG855" i="6"/>
  <c r="CM855" i="6"/>
  <c r="CM753" i="6"/>
  <c r="BG753" i="6"/>
  <c r="BG854" i="6"/>
  <c r="CM854" i="6"/>
  <c r="BG858" i="6"/>
  <c r="CM858" i="6"/>
  <c r="BG852" i="6"/>
  <c r="CM852" i="6"/>
  <c r="BG836" i="6"/>
  <c r="CM836" i="6"/>
  <c r="CM1003" i="6"/>
  <c r="BG1003" i="6"/>
  <c r="CM992" i="6"/>
  <c r="BG992" i="6"/>
  <c r="BG885" i="6"/>
  <c r="CM885" i="6"/>
  <c r="BG909" i="6"/>
  <c r="CM909" i="6"/>
  <c r="BG978" i="6"/>
  <c r="CM978" i="6"/>
  <c r="BG965" i="6"/>
  <c r="CM965" i="6"/>
  <c r="CB218" i="6"/>
  <c r="AV218" i="6"/>
  <c r="CB332" i="6"/>
  <c r="AV332" i="6"/>
  <c r="CB25" i="6"/>
  <c r="AV25" i="6"/>
  <c r="CB49" i="6"/>
  <c r="AV49" i="6"/>
  <c r="CB73" i="6"/>
  <c r="AV73" i="6"/>
  <c r="CB97" i="6"/>
  <c r="AV97" i="6"/>
  <c r="AV179" i="6"/>
  <c r="CB179" i="6"/>
  <c r="AV381" i="6"/>
  <c r="CB381" i="6"/>
  <c r="CB217" i="6"/>
  <c r="AV217" i="6"/>
  <c r="CB515" i="6"/>
  <c r="AV515" i="6"/>
  <c r="CB110" i="6"/>
  <c r="AV110" i="6"/>
  <c r="AV286" i="6"/>
  <c r="CB286" i="6"/>
  <c r="AV315" i="6"/>
  <c r="CB315" i="6"/>
  <c r="CB530" i="6"/>
  <c r="AV530" i="6"/>
  <c r="AV235" i="6"/>
  <c r="CB235" i="6"/>
  <c r="AV337" i="6"/>
  <c r="CB337" i="6"/>
  <c r="CB229" i="6"/>
  <c r="AV229" i="6"/>
  <c r="CB584" i="6"/>
  <c r="AV584" i="6"/>
  <c r="CB445" i="6"/>
  <c r="AV445" i="6"/>
  <c r="AV509" i="6"/>
  <c r="CB509" i="6"/>
  <c r="CB453" i="6"/>
  <c r="AV453" i="6"/>
  <c r="AV545" i="6"/>
  <c r="CB545" i="6"/>
  <c r="AV590" i="6"/>
  <c r="CB590" i="6"/>
  <c r="AV593" i="6"/>
  <c r="CB593" i="6"/>
  <c r="CB578" i="6"/>
  <c r="AV578" i="6"/>
  <c r="CB719" i="6"/>
  <c r="AV719" i="6"/>
  <c r="CB755" i="6"/>
  <c r="AV755" i="6"/>
  <c r="AV352" i="6"/>
  <c r="CB352" i="6"/>
  <c r="AV376" i="6"/>
  <c r="CB376" i="6"/>
  <c r="AV400" i="6"/>
  <c r="CB400" i="6"/>
  <c r="CB424" i="6"/>
  <c r="AV424" i="6"/>
  <c r="AV456" i="6"/>
  <c r="CB456" i="6"/>
  <c r="AV598" i="6"/>
  <c r="CB598" i="6"/>
  <c r="CB631" i="6"/>
  <c r="AV631" i="6"/>
  <c r="CB570" i="6"/>
  <c r="AV570" i="6"/>
  <c r="CB654" i="6"/>
  <c r="AV654" i="6"/>
  <c r="CB666" i="6"/>
  <c r="AV666" i="6"/>
  <c r="AV664" i="6"/>
  <c r="CB664" i="6"/>
  <c r="CB649" i="6"/>
  <c r="AV649" i="6"/>
  <c r="CB735" i="6"/>
  <c r="AV735" i="6"/>
  <c r="CB783" i="6"/>
  <c r="AV783" i="6"/>
  <c r="AV916" i="6"/>
  <c r="CB916" i="6"/>
  <c r="CB892" i="6"/>
  <c r="AV892" i="6"/>
  <c r="AV778" i="6"/>
  <c r="CB778" i="6"/>
  <c r="AV891" i="6"/>
  <c r="CB891" i="6"/>
  <c r="AV868" i="6"/>
  <c r="CB868" i="6"/>
  <c r="CB806" i="6"/>
  <c r="AV806" i="6"/>
  <c r="AV869" i="6"/>
  <c r="CB869" i="6"/>
  <c r="CB950" i="6"/>
  <c r="AV950" i="6"/>
  <c r="CB843" i="6"/>
  <c r="AV843" i="6"/>
  <c r="CB919" i="6"/>
  <c r="AV919" i="6"/>
  <c r="CB951" i="6"/>
  <c r="AV951" i="6"/>
  <c r="CB232" i="6"/>
  <c r="AV232" i="6"/>
  <c r="CB152" i="6"/>
  <c r="AV152" i="6"/>
  <c r="CB281" i="6"/>
  <c r="AV281" i="6"/>
  <c r="AV131" i="6"/>
  <c r="CB131" i="6"/>
  <c r="BG71" i="6"/>
  <c r="CM71" i="6"/>
  <c r="CM304" i="6"/>
  <c r="BG304" i="6"/>
  <c r="BH145" i="6"/>
  <c r="CN145" i="6"/>
  <c r="CN100" i="6"/>
  <c r="BH100" i="6"/>
  <c r="CN161" i="6"/>
  <c r="BH161" i="6"/>
  <c r="CC132" i="6"/>
  <c r="AW132" i="6"/>
  <c r="AW223" i="6"/>
  <c r="CC223" i="6"/>
  <c r="CM174" i="6"/>
  <c r="BG174" i="6"/>
  <c r="AW325" i="6"/>
  <c r="CC325" i="6"/>
  <c r="CC200" i="6"/>
  <c r="AW200" i="6"/>
  <c r="CC171" i="6"/>
  <c r="AW171" i="6"/>
  <c r="CM118" i="6"/>
  <c r="BG118" i="6"/>
  <c r="CM56" i="6"/>
  <c r="BG56" i="6"/>
  <c r="BG45" i="6"/>
  <c r="CM45" i="6"/>
  <c r="AX274" i="6"/>
  <c r="CD274" i="6"/>
  <c r="CM318" i="6"/>
  <c r="BG318" i="6"/>
  <c r="BH208" i="6"/>
  <c r="CN208" i="6"/>
  <c r="CN66" i="6"/>
  <c r="BH66" i="6"/>
  <c r="CC238" i="6"/>
  <c r="AW238" i="6"/>
  <c r="CM104" i="6"/>
  <c r="BG104" i="6"/>
  <c r="CB290" i="6"/>
  <c r="AV290" i="6"/>
  <c r="CM264" i="6"/>
  <c r="BG264" i="6"/>
  <c r="AW68" i="6"/>
  <c r="CC68" i="6"/>
  <c r="BG243" i="6"/>
  <c r="CM243" i="6"/>
  <c r="CM294" i="6"/>
  <c r="BG294" i="6"/>
  <c r="CM373" i="6"/>
  <c r="BG373" i="6"/>
  <c r="CM433" i="6"/>
  <c r="BG433" i="6"/>
  <c r="CM730" i="6"/>
  <c r="BG730" i="6"/>
  <c r="CM573" i="6"/>
  <c r="BG573" i="6"/>
  <c r="BG544" i="6"/>
  <c r="CM544" i="6"/>
  <c r="BG894" i="6"/>
  <c r="CM894" i="6"/>
  <c r="BG994" i="6"/>
  <c r="CM994" i="6"/>
  <c r="CM945" i="6"/>
  <c r="BG945" i="6"/>
  <c r="AV319" i="6"/>
  <c r="CB319" i="6"/>
  <c r="AV77" i="6"/>
  <c r="CB77" i="6"/>
  <c r="AV168" i="6"/>
  <c r="CB168" i="6"/>
  <c r="CB259" i="6"/>
  <c r="AV259" i="6"/>
  <c r="AV490" i="6"/>
  <c r="CB490" i="6"/>
  <c r="CB617" i="6"/>
  <c r="AV617" i="6"/>
  <c r="CB681" i="6"/>
  <c r="AV681" i="6"/>
  <c r="CB356" i="6"/>
  <c r="AV356" i="6"/>
  <c r="CB606" i="6"/>
  <c r="AV606" i="6"/>
  <c r="CB675" i="6"/>
  <c r="AV675" i="6"/>
  <c r="CB750" i="6"/>
  <c r="AV750" i="6"/>
  <c r="CB840" i="6"/>
  <c r="AV840" i="6"/>
  <c r="CB880" i="6"/>
  <c r="AV880" i="6"/>
  <c r="CB931" i="6"/>
  <c r="AV931" i="6"/>
  <c r="AW227" i="6"/>
  <c r="CC227" i="6"/>
  <c r="CM116" i="6"/>
  <c r="BG116" i="6"/>
  <c r="CM146" i="6"/>
  <c r="BG146" i="6"/>
  <c r="CC26" i="6"/>
  <c r="AW26" i="6"/>
  <c r="BH133" i="6"/>
  <c r="CN133" i="6"/>
  <c r="CM487" i="6"/>
  <c r="BG487" i="6"/>
  <c r="BG341" i="6"/>
  <c r="CM341" i="6"/>
  <c r="BG398" i="6"/>
  <c r="CM398" i="6"/>
  <c r="BG620" i="6"/>
  <c r="CM620" i="6"/>
  <c r="CM498" i="6"/>
  <c r="BG498" i="6"/>
  <c r="CM591" i="6"/>
  <c r="BG591" i="6"/>
  <c r="CM684" i="6"/>
  <c r="BG684" i="6"/>
  <c r="BG882" i="6"/>
  <c r="CM882" i="6"/>
  <c r="CM1001" i="6"/>
  <c r="BG1001" i="6"/>
  <c r="CB333" i="6"/>
  <c r="AV333" i="6"/>
  <c r="CB261" i="6"/>
  <c r="AV261" i="6"/>
  <c r="CB278" i="6"/>
  <c r="AV278" i="6"/>
  <c r="AV521" i="6"/>
  <c r="CB521" i="6"/>
  <c r="CB912" i="6"/>
  <c r="AV912" i="6"/>
  <c r="AV485" i="6"/>
  <c r="CB485" i="6"/>
  <c r="AV682" i="6"/>
  <c r="CB682" i="6"/>
  <c r="CB854" i="6"/>
  <c r="AV854" i="6"/>
  <c r="CB872" i="6"/>
  <c r="AV872" i="6"/>
  <c r="AV948" i="6"/>
  <c r="CB948" i="6"/>
  <c r="CM255" i="6"/>
  <c r="BG255" i="6"/>
  <c r="BG440" i="6"/>
  <c r="CM440" i="6"/>
  <c r="AV141" i="6"/>
  <c r="CB141" i="6"/>
  <c r="CB526" i="6"/>
  <c r="AV526" i="6"/>
  <c r="CB462" i="6"/>
  <c r="AV462" i="6"/>
  <c r="CM377" i="6"/>
  <c r="BG377" i="6"/>
  <c r="CB142" i="6"/>
  <c r="AV142" i="6"/>
  <c r="BG54" i="6"/>
  <c r="CM54" i="6"/>
  <c r="BG374" i="6"/>
  <c r="CM374" i="6"/>
  <c r="BG219" i="6"/>
  <c r="CM219" i="6"/>
  <c r="BG181" i="6"/>
  <c r="CM181" i="6"/>
  <c r="CM328" i="6"/>
  <c r="BG328" i="6"/>
  <c r="BG235" i="6"/>
  <c r="CM235" i="6"/>
  <c r="CM114" i="6"/>
  <c r="BG114" i="6"/>
  <c r="CM290" i="6"/>
  <c r="BG290" i="6"/>
  <c r="BG467" i="6"/>
  <c r="CM467" i="6"/>
  <c r="BG408" i="6"/>
  <c r="CM408" i="6"/>
  <c r="BG608" i="6"/>
  <c r="CM608" i="6"/>
  <c r="CM327" i="6"/>
  <c r="BG327" i="6"/>
  <c r="CM375" i="6"/>
  <c r="BG375" i="6"/>
  <c r="CM521" i="6"/>
  <c r="BG521" i="6"/>
  <c r="CM569" i="6"/>
  <c r="BG569" i="6"/>
  <c r="CM465" i="6"/>
  <c r="BG465" i="6"/>
  <c r="BG670" i="6"/>
  <c r="CM670" i="6"/>
  <c r="BG839" i="6"/>
  <c r="CM839" i="6"/>
  <c r="BG494" i="6"/>
  <c r="CM494" i="6"/>
  <c r="CM598" i="6"/>
  <c r="BG598" i="6"/>
  <c r="BG754" i="6"/>
  <c r="CM754" i="6"/>
  <c r="CM717" i="6"/>
  <c r="BG717" i="6"/>
  <c r="BG711" i="6"/>
  <c r="CM711" i="6"/>
  <c r="BG822" i="6"/>
  <c r="CM822" i="6"/>
  <c r="BG829" i="6"/>
  <c r="CM829" i="6"/>
  <c r="CM761" i="6"/>
  <c r="BG761" i="6"/>
  <c r="CM930" i="6"/>
  <c r="BG930" i="6"/>
  <c r="CM878" i="6"/>
  <c r="BG878" i="6"/>
  <c r="CM908" i="6"/>
  <c r="BG908" i="6"/>
  <c r="BG863" i="6"/>
  <c r="CM863" i="6"/>
  <c r="CM984" i="6"/>
  <c r="BG984" i="6"/>
  <c r="BG967" i="6"/>
  <c r="CM967" i="6"/>
  <c r="AV234" i="6"/>
  <c r="CB234" i="6"/>
  <c r="CB296" i="6"/>
  <c r="AV296" i="6"/>
  <c r="AV27" i="6"/>
  <c r="CB27" i="6"/>
  <c r="AV51" i="6"/>
  <c r="CB51" i="6"/>
  <c r="CB75" i="6"/>
  <c r="AV75" i="6"/>
  <c r="CB99" i="6"/>
  <c r="AV99" i="6"/>
  <c r="AV185" i="6"/>
  <c r="CB185" i="6"/>
  <c r="AV149" i="6"/>
  <c r="CB149" i="6"/>
  <c r="AV115" i="6"/>
  <c r="CB115" i="6"/>
  <c r="CB254" i="6"/>
  <c r="AV254" i="6"/>
  <c r="CB351" i="6"/>
  <c r="AV351" i="6"/>
  <c r="AV248" i="6"/>
  <c r="CB248" i="6"/>
  <c r="CB639" i="6"/>
  <c r="AV639" i="6"/>
  <c r="CB652" i="6"/>
  <c r="AV652" i="6"/>
  <c r="CB697" i="6"/>
  <c r="AV697" i="6"/>
  <c r="AV354" i="6"/>
  <c r="CB354" i="6"/>
  <c r="CB378" i="6"/>
  <c r="AV378" i="6"/>
  <c r="AV402" i="6"/>
  <c r="CB402" i="6"/>
  <c r="AV461" i="6"/>
  <c r="CB461" i="6"/>
  <c r="CB602" i="6"/>
  <c r="AV602" i="6"/>
  <c r="CB582" i="6"/>
  <c r="AV582" i="6"/>
  <c r="AV658" i="6"/>
  <c r="CB658" i="6"/>
  <c r="AV668" i="6"/>
  <c r="CB668" i="6"/>
  <c r="CB665" i="6"/>
  <c r="AV665" i="6"/>
  <c r="CB663" i="6"/>
  <c r="AV663" i="6"/>
  <c r="AV662" i="6"/>
  <c r="CB662" i="6"/>
  <c r="CB914" i="6"/>
  <c r="AV914" i="6"/>
  <c r="AV899" i="6"/>
  <c r="CB899" i="6"/>
  <c r="AV826" i="6"/>
  <c r="CB826" i="6"/>
  <c r="CB902" i="6"/>
  <c r="AV902" i="6"/>
  <c r="CB954" i="6"/>
  <c r="AV954" i="6"/>
  <c r="CB821" i="6"/>
  <c r="AV821" i="6"/>
  <c r="AV845" i="6"/>
  <c r="CB845" i="6"/>
  <c r="CB893" i="6"/>
  <c r="AV893" i="6"/>
  <c r="AV930" i="6"/>
  <c r="CB930" i="6"/>
  <c r="CB924" i="6"/>
  <c r="AV924" i="6"/>
  <c r="CB956" i="6"/>
  <c r="AV956" i="6"/>
  <c r="CB983" i="6"/>
  <c r="AV983" i="6"/>
  <c r="AV1011" i="6"/>
  <c r="CB1011" i="6"/>
  <c r="AV295" i="6"/>
  <c r="CB295" i="6"/>
  <c r="CM204" i="6"/>
  <c r="BG204" i="6"/>
  <c r="BH300" i="6"/>
  <c r="CN300" i="6"/>
  <c r="CM42" i="6"/>
  <c r="BG42" i="6"/>
  <c r="CB243" i="6"/>
  <c r="AV243" i="6"/>
  <c r="D30" i="3"/>
  <c r="BI169" i="6"/>
  <c r="CO169" i="6"/>
  <c r="CM192" i="6"/>
  <c r="BG192" i="6"/>
  <c r="BG17" i="6"/>
  <c r="CM17" i="6"/>
  <c r="BG36" i="6"/>
  <c r="CM36" i="6"/>
  <c r="AV118" i="6"/>
  <c r="CB118" i="6"/>
  <c r="CB38" i="6"/>
  <c r="AV38" i="6"/>
  <c r="AX345" i="6"/>
  <c r="CD345" i="6"/>
  <c r="BH224" i="6"/>
  <c r="CN224" i="6"/>
  <c r="CC181" i="6"/>
  <c r="AW181" i="6"/>
  <c r="BG81" i="6"/>
  <c r="CM81" i="6"/>
  <c r="AW28" i="6"/>
  <c r="CC28" i="6"/>
  <c r="CC113" i="6"/>
  <c r="AW113" i="6"/>
  <c r="CN217" i="6" l="1"/>
  <c r="BH217" i="6"/>
  <c r="CC148" i="6"/>
  <c r="AW148" i="6"/>
  <c r="BH324" i="6"/>
  <c r="CN324" i="6"/>
  <c r="CN25" i="6"/>
  <c r="BH25" i="6"/>
  <c r="CN241" i="6"/>
  <c r="BH241" i="6"/>
  <c r="AW320" i="6"/>
  <c r="CN49" i="6"/>
  <c r="BH49" i="6"/>
  <c r="AW924" i="6"/>
  <c r="CC924" i="6"/>
  <c r="CC577" i="6"/>
  <c r="AW577" i="6"/>
  <c r="CC477" i="6"/>
  <c r="AW477" i="6"/>
  <c r="CN486" i="6"/>
  <c r="BH486" i="6"/>
  <c r="CD267" i="6"/>
  <c r="AX267" i="6"/>
  <c r="AW469" i="6"/>
  <c r="CC469" i="6"/>
  <c r="BH972" i="6"/>
  <c r="CN972" i="6"/>
  <c r="CN621" i="6"/>
  <c r="BH621" i="6"/>
  <c r="CN469" i="6"/>
  <c r="BH469" i="6"/>
  <c r="CX51" i="6"/>
  <c r="BR51" i="6"/>
  <c r="CX100" i="6"/>
  <c r="BR100" i="6"/>
  <c r="CX41" i="6"/>
  <c r="BR41" i="6"/>
  <c r="BR224" i="6"/>
  <c r="CX224" i="6"/>
  <c r="CX318" i="6"/>
  <c r="BR318" i="6"/>
  <c r="BR244" i="6"/>
  <c r="CX244" i="6"/>
  <c r="CX391" i="6"/>
  <c r="BR391" i="6"/>
  <c r="BR304" i="6"/>
  <c r="CX304" i="6"/>
  <c r="CX289" i="6"/>
  <c r="BR289" i="6"/>
  <c r="BR424" i="6"/>
  <c r="CX424" i="6"/>
  <c r="BR346" i="6"/>
  <c r="CX346" i="6"/>
  <c r="BR183" i="6"/>
  <c r="CX183" i="6"/>
  <c r="BR264" i="6"/>
  <c r="CX264" i="6"/>
  <c r="BR418" i="6"/>
  <c r="CX418" i="6"/>
  <c r="BR271" i="6"/>
  <c r="CX271" i="6"/>
  <c r="CX419" i="6"/>
  <c r="BR419" i="6"/>
  <c r="BR527" i="6"/>
  <c r="CX527" i="6"/>
  <c r="BR437" i="6"/>
  <c r="CX437" i="6"/>
  <c r="BR238" i="6"/>
  <c r="CX238" i="6"/>
  <c r="BR456" i="6"/>
  <c r="CX456" i="6"/>
  <c r="BR445" i="6"/>
  <c r="CX445" i="6"/>
  <c r="BR386" i="6"/>
  <c r="CX386" i="6"/>
  <c r="BR578" i="6"/>
  <c r="CX578" i="6"/>
  <c r="CX132" i="6"/>
  <c r="BR132" i="6"/>
  <c r="BR156" i="6"/>
  <c r="CX156" i="6"/>
  <c r="CX180" i="6"/>
  <c r="BR180" i="6"/>
  <c r="CX204" i="6"/>
  <c r="BR204" i="6"/>
  <c r="CX285" i="6"/>
  <c r="BR285" i="6"/>
  <c r="CX615" i="6"/>
  <c r="BR615" i="6"/>
  <c r="CX361" i="6"/>
  <c r="BR361" i="6"/>
  <c r="CX442" i="6"/>
  <c r="BR442" i="6"/>
  <c r="BR467" i="6"/>
  <c r="CX467" i="6"/>
  <c r="BR379" i="6"/>
  <c r="CX379" i="6"/>
  <c r="BR566" i="6"/>
  <c r="CX566" i="6"/>
  <c r="BR576" i="6"/>
  <c r="CX576" i="6"/>
  <c r="CX405" i="6"/>
  <c r="BR405" i="6"/>
  <c r="CX531" i="6"/>
  <c r="BR531" i="6"/>
  <c r="CX619" i="6"/>
  <c r="BR619" i="6"/>
  <c r="BR628" i="6"/>
  <c r="CX628" i="6"/>
  <c r="CX743" i="6"/>
  <c r="BR743" i="6"/>
  <c r="BR859" i="6"/>
  <c r="CX859" i="6"/>
  <c r="BR536" i="6"/>
  <c r="CX536" i="6"/>
  <c r="CX646" i="6"/>
  <c r="BR646" i="6"/>
  <c r="CX741" i="6"/>
  <c r="BR741" i="6"/>
  <c r="CX712" i="6"/>
  <c r="BR712" i="6"/>
  <c r="CX680" i="6"/>
  <c r="BR680" i="6"/>
  <c r="CX685" i="6"/>
  <c r="BR685" i="6"/>
  <c r="BR732" i="6"/>
  <c r="CX732" i="6"/>
  <c r="BR787" i="6"/>
  <c r="CX787" i="6"/>
  <c r="CX726" i="6"/>
  <c r="BR726" i="6"/>
  <c r="CX693" i="6"/>
  <c r="BR693" i="6"/>
  <c r="CX748" i="6"/>
  <c r="BR748" i="6"/>
  <c r="BR789" i="6"/>
  <c r="CX789" i="6"/>
  <c r="CX633" i="6"/>
  <c r="BR633" i="6"/>
  <c r="BR681" i="6"/>
  <c r="CX681" i="6"/>
  <c r="BR879" i="6"/>
  <c r="CX879" i="6"/>
  <c r="BR826" i="6"/>
  <c r="CX826" i="6"/>
  <c r="BR807" i="6"/>
  <c r="CX807" i="6"/>
  <c r="CX912" i="6"/>
  <c r="BR912" i="6"/>
  <c r="BR911" i="6"/>
  <c r="CX911" i="6"/>
  <c r="BR867" i="6"/>
  <c r="CX867" i="6"/>
  <c r="BR862" i="6"/>
  <c r="CX862" i="6"/>
  <c r="BR951" i="6"/>
  <c r="CX951" i="6"/>
  <c r="CX738" i="6"/>
  <c r="BR738" i="6"/>
  <c r="CX786" i="6"/>
  <c r="BR786" i="6"/>
  <c r="CX952" i="6"/>
  <c r="BR952" i="6"/>
  <c r="BR865" i="6"/>
  <c r="CX865" i="6"/>
  <c r="BR944" i="6"/>
  <c r="CX944" i="6"/>
  <c r="CX1009" i="6"/>
  <c r="BR1009" i="6"/>
  <c r="CX890" i="6"/>
  <c r="BR890" i="6"/>
  <c r="BR884" i="6"/>
  <c r="CX884" i="6"/>
  <c r="CX998" i="6"/>
  <c r="BR998" i="6"/>
  <c r="CX1000" i="6"/>
  <c r="BR1000" i="6"/>
  <c r="CC480" i="6"/>
  <c r="AW480" i="6"/>
  <c r="AW135" i="6"/>
  <c r="CC135" i="6"/>
  <c r="BH728" i="6"/>
  <c r="CN728" i="6"/>
  <c r="BH390" i="6"/>
  <c r="CN390" i="6"/>
  <c r="CN521" i="6"/>
  <c r="BH521" i="6"/>
  <c r="CC656" i="6"/>
  <c r="AW656" i="6"/>
  <c r="CC454" i="6"/>
  <c r="AW454" i="6"/>
  <c r="CX372" i="6"/>
  <c r="BR372" i="6"/>
  <c r="CC110" i="6"/>
  <c r="AW110" i="6"/>
  <c r="CC398" i="6"/>
  <c r="AW398" i="6"/>
  <c r="AW600" i="6"/>
  <c r="CC600" i="6"/>
  <c r="AW346" i="6"/>
  <c r="CC346" i="6"/>
  <c r="CX53" i="6"/>
  <c r="BR53" i="6"/>
  <c r="CN761" i="6"/>
  <c r="BH761" i="6"/>
  <c r="CC806" i="6"/>
  <c r="AW806" i="6"/>
  <c r="BH179" i="6"/>
  <c r="CN179" i="6"/>
  <c r="BH189" i="6"/>
  <c r="CN189" i="6"/>
  <c r="CX249" i="6"/>
  <c r="BR249" i="6"/>
  <c r="CN290" i="6"/>
  <c r="BH290" i="6"/>
  <c r="AW570" i="6"/>
  <c r="CC570" i="6"/>
  <c r="AW814" i="6"/>
  <c r="CC814" i="6"/>
  <c r="CC348" i="6"/>
  <c r="AW348" i="6"/>
  <c r="BR131" i="6"/>
  <c r="CX131" i="6"/>
  <c r="CN81" i="6"/>
  <c r="BH81" i="6"/>
  <c r="CC665" i="6"/>
  <c r="AW665" i="6"/>
  <c r="AW750" i="6"/>
  <c r="CC750" i="6"/>
  <c r="CC232" i="6"/>
  <c r="AW232" i="6"/>
  <c r="AW229" i="6"/>
  <c r="CC229" i="6"/>
  <c r="BI70" i="6"/>
  <c r="CO70" i="6"/>
  <c r="CD172" i="6"/>
  <c r="AX172" i="6"/>
  <c r="CN297" i="6"/>
  <c r="BH297" i="6"/>
  <c r="CC563" i="6"/>
  <c r="AW563" i="6"/>
  <c r="CN232" i="6"/>
  <c r="BH232" i="6"/>
  <c r="AW852" i="6"/>
  <c r="CC852" i="6"/>
  <c r="BH83" i="6"/>
  <c r="CN83" i="6"/>
  <c r="CN910" i="6"/>
  <c r="BH910" i="6"/>
  <c r="CN61" i="6"/>
  <c r="BH61" i="6"/>
  <c r="CC995" i="6"/>
  <c r="AW995" i="6"/>
  <c r="BH987" i="6"/>
  <c r="CN987" i="6"/>
  <c r="BR105" i="6"/>
  <c r="CX105" i="6"/>
  <c r="CN36" i="6"/>
  <c r="BH36" i="6"/>
  <c r="AW333" i="6"/>
  <c r="CC333" i="6"/>
  <c r="CC130" i="6"/>
  <c r="AW130" i="6"/>
  <c r="CC48" i="6"/>
  <c r="AW48" i="6"/>
  <c r="CC260" i="6"/>
  <c r="AW260" i="6"/>
  <c r="CN629" i="6"/>
  <c r="BH629" i="6"/>
  <c r="CN57" i="6"/>
  <c r="BH57" i="6"/>
  <c r="CC882" i="6"/>
  <c r="AW882" i="6"/>
  <c r="CC728" i="6"/>
  <c r="AW728" i="6"/>
  <c r="CN644" i="6"/>
  <c r="BH644" i="6"/>
  <c r="CN425" i="6"/>
  <c r="BH425" i="6"/>
  <c r="BR313" i="6"/>
  <c r="CX313" i="6"/>
  <c r="CN146" i="6"/>
  <c r="BH146" i="6"/>
  <c r="CN373" i="6"/>
  <c r="BH373" i="6"/>
  <c r="CN964" i="6"/>
  <c r="BH964" i="6"/>
  <c r="CC224" i="6"/>
  <c r="AW224" i="6"/>
  <c r="BH583" i="6"/>
  <c r="CN583" i="6"/>
  <c r="BH85" i="6"/>
  <c r="CN85" i="6"/>
  <c r="CC616" i="6"/>
  <c r="AW616" i="6"/>
  <c r="CN605" i="6"/>
  <c r="BH605" i="6"/>
  <c r="BH395" i="6"/>
  <c r="CN395" i="6"/>
  <c r="CC832" i="6"/>
  <c r="AW832" i="6"/>
  <c r="CN250" i="6"/>
  <c r="BH250" i="6"/>
  <c r="CN656" i="6"/>
  <c r="BH656" i="6"/>
  <c r="CC375" i="6"/>
  <c r="AW375" i="6"/>
  <c r="AW936" i="6"/>
  <c r="CC936" i="6"/>
  <c r="CN188" i="6"/>
  <c r="BH188" i="6"/>
  <c r="CX246" i="6"/>
  <c r="BR246" i="6"/>
  <c r="CN598" i="6"/>
  <c r="BH598" i="6"/>
  <c r="CN104" i="6"/>
  <c r="BH104" i="6"/>
  <c r="AW783" i="6"/>
  <c r="CC783" i="6"/>
  <c r="CN302" i="6"/>
  <c r="BH302" i="6"/>
  <c r="CO215" i="6"/>
  <c r="BI215" i="6"/>
  <c r="AW749" i="6"/>
  <c r="CC749" i="6"/>
  <c r="CN936" i="6"/>
  <c r="BH936" i="6"/>
  <c r="BJ127" i="6"/>
  <c r="CP127" i="6"/>
  <c r="BH240" i="6"/>
  <c r="CN240" i="6"/>
  <c r="CC1005" i="6"/>
  <c r="AW1005" i="6"/>
  <c r="CN700" i="6"/>
  <c r="BH700" i="6"/>
  <c r="CN102" i="6"/>
  <c r="BH102" i="6"/>
  <c r="BR308" i="6"/>
  <c r="CX308" i="6"/>
  <c r="CC902" i="6"/>
  <c r="AW902" i="6"/>
  <c r="CC73" i="6"/>
  <c r="AW73" i="6"/>
  <c r="AW655" i="6"/>
  <c r="CC655" i="6"/>
  <c r="CN723" i="6"/>
  <c r="BH723" i="6"/>
  <c r="AW775" i="6"/>
  <c r="CC775" i="6"/>
  <c r="AW677" i="6"/>
  <c r="CC677" i="6"/>
  <c r="CN233" i="6"/>
  <c r="BH233" i="6"/>
  <c r="CX94" i="6"/>
  <c r="BR94" i="6"/>
  <c r="CC379" i="6"/>
  <c r="AW379" i="6"/>
  <c r="CN441" i="6"/>
  <c r="BH441" i="6"/>
  <c r="CN757" i="6"/>
  <c r="BH757" i="6"/>
  <c r="BR45" i="6"/>
  <c r="CX45" i="6"/>
  <c r="CC99" i="6"/>
  <c r="AW99" i="6"/>
  <c r="CC104" i="6"/>
  <c r="AW104" i="6"/>
  <c r="BJ50" i="6"/>
  <c r="CP50" i="6"/>
  <c r="CC58" i="6"/>
  <c r="AW58" i="6"/>
  <c r="AW127" i="6"/>
  <c r="CC127" i="6"/>
  <c r="CC486" i="6"/>
  <c r="AW486" i="6"/>
  <c r="CN897" i="6"/>
  <c r="BH897" i="6"/>
  <c r="CN802" i="6"/>
  <c r="BH802" i="6"/>
  <c r="BH862" i="6"/>
  <c r="CN862" i="6"/>
  <c r="BH539" i="6"/>
  <c r="CN539" i="6"/>
  <c r="CN167" i="6"/>
  <c r="BH167" i="6"/>
  <c r="BH363" i="6"/>
  <c r="CN363" i="6"/>
  <c r="CN92" i="6"/>
  <c r="BH92" i="6"/>
  <c r="CD84" i="6"/>
  <c r="AX84" i="6"/>
  <c r="CN236" i="6"/>
  <c r="BH236" i="6"/>
  <c r="CN122" i="6"/>
  <c r="BH122" i="6"/>
  <c r="BH108" i="6"/>
  <c r="CN108" i="6"/>
  <c r="AW805" i="6"/>
  <c r="CC805" i="6"/>
  <c r="AW362" i="6"/>
  <c r="CC362" i="6"/>
  <c r="CC489" i="6"/>
  <c r="AW489" i="6"/>
  <c r="AW209" i="6"/>
  <c r="CC209" i="6"/>
  <c r="CC183" i="6"/>
  <c r="AW183" i="6"/>
  <c r="BH454" i="6"/>
  <c r="CN454" i="6"/>
  <c r="BH666" i="6"/>
  <c r="CN666" i="6"/>
  <c r="BH338" i="6"/>
  <c r="CN338" i="6"/>
  <c r="CN335" i="6"/>
  <c r="BH335" i="6"/>
  <c r="CN337" i="6"/>
  <c r="BH337" i="6"/>
  <c r="BH474" i="6"/>
  <c r="CN474" i="6"/>
  <c r="AW985" i="6"/>
  <c r="CC985" i="6"/>
  <c r="CC415" i="6"/>
  <c r="AW415" i="6"/>
  <c r="CN769" i="6"/>
  <c r="BH769" i="6"/>
  <c r="CO20" i="6"/>
  <c r="BI20" i="6"/>
  <c r="CD294" i="6"/>
  <c r="AX294" i="6"/>
  <c r="CN170" i="6"/>
  <c r="BH170" i="6"/>
  <c r="BH332" i="6"/>
  <c r="CN332" i="6"/>
  <c r="CC803" i="6"/>
  <c r="AW803" i="6"/>
  <c r="AW159" i="6"/>
  <c r="CC159" i="6"/>
  <c r="CC177" i="6"/>
  <c r="AW177" i="6"/>
  <c r="CN659" i="6"/>
  <c r="BH659" i="6"/>
  <c r="BH35" i="6"/>
  <c r="CN35" i="6"/>
  <c r="AW311" i="6"/>
  <c r="CC311" i="6"/>
  <c r="CN350" i="6"/>
  <c r="BH350" i="6"/>
  <c r="CC211" i="6"/>
  <c r="AW211" i="6"/>
  <c r="CN763" i="6"/>
  <c r="BH763" i="6"/>
  <c r="AW553" i="6"/>
  <c r="CC553" i="6"/>
  <c r="BH392" i="6"/>
  <c r="CN392" i="6"/>
  <c r="CC604" i="6"/>
  <c r="AW604" i="6"/>
  <c r="CN674" i="6"/>
  <c r="BH674" i="6"/>
  <c r="AW841" i="6"/>
  <c r="CC841" i="6"/>
  <c r="CN30" i="6"/>
  <c r="BH30" i="6"/>
  <c r="CN682" i="6"/>
  <c r="BH682" i="6"/>
  <c r="CC402" i="6"/>
  <c r="AW402" i="6"/>
  <c r="CN620" i="6"/>
  <c r="BH620" i="6"/>
  <c r="BH418" i="6"/>
  <c r="CN418" i="6"/>
  <c r="CN434" i="6"/>
  <c r="BH434" i="6"/>
  <c r="BH153" i="6"/>
  <c r="CN153" i="6"/>
  <c r="AW886" i="6"/>
  <c r="CC886" i="6"/>
  <c r="AW47" i="6"/>
  <c r="CC47" i="6"/>
  <c r="CN939" i="6"/>
  <c r="BH939" i="6"/>
  <c r="CN849" i="6"/>
  <c r="BH849" i="6"/>
  <c r="CN416" i="6"/>
  <c r="BH416" i="6"/>
  <c r="BH414" i="6"/>
  <c r="CN414" i="6"/>
  <c r="BH212" i="6"/>
  <c r="CN212" i="6"/>
  <c r="CN77" i="6"/>
  <c r="BH77" i="6"/>
  <c r="BH214" i="6"/>
  <c r="CN214" i="6"/>
  <c r="CO40" i="6"/>
  <c r="BI40" i="6"/>
  <c r="CC839" i="6"/>
  <c r="AW839" i="6"/>
  <c r="CC210" i="6"/>
  <c r="AW210" i="6"/>
  <c r="CC213" i="6"/>
  <c r="AW213" i="6"/>
  <c r="BH821" i="6"/>
  <c r="CN821" i="6"/>
  <c r="CN488" i="6"/>
  <c r="BH488" i="6"/>
  <c r="BH662" i="6"/>
  <c r="CN662" i="6"/>
  <c r="BH158" i="6"/>
  <c r="CN158" i="6"/>
  <c r="BH348" i="6"/>
  <c r="CN348" i="6"/>
  <c r="AW101" i="6"/>
  <c r="CC101" i="6"/>
  <c r="BH380" i="6"/>
  <c r="CN380" i="6"/>
  <c r="CN105" i="6"/>
  <c r="BH105" i="6"/>
  <c r="BI177" i="6"/>
  <c r="CO177" i="6"/>
  <c r="CO154" i="6"/>
  <c r="BI154" i="6"/>
  <c r="AW262" i="6"/>
  <c r="CC262" i="6"/>
  <c r="AW876" i="6"/>
  <c r="CC876" i="6"/>
  <c r="AW534" i="6"/>
  <c r="CC534" i="6"/>
  <c r="CC492" i="6"/>
  <c r="AW492" i="6"/>
  <c r="AW343" i="6"/>
  <c r="CC343" i="6"/>
  <c r="CC207" i="6"/>
  <c r="AW207" i="6"/>
  <c r="BH832" i="6"/>
  <c r="CN832" i="6"/>
  <c r="CN653" i="6"/>
  <c r="BH653" i="6"/>
  <c r="CN641" i="6"/>
  <c r="BH641" i="6"/>
  <c r="AW191" i="6"/>
  <c r="CC191" i="6"/>
  <c r="CD187" i="6"/>
  <c r="AX187" i="6"/>
  <c r="BH365" i="6"/>
  <c r="CN365" i="6"/>
  <c r="CC835" i="6"/>
  <c r="AW835" i="6"/>
  <c r="AW787" i="6"/>
  <c r="CC787" i="6"/>
  <c r="CC727" i="6"/>
  <c r="AW727" i="6"/>
  <c r="CN556" i="6"/>
  <c r="BH556" i="6"/>
  <c r="CN750" i="6"/>
  <c r="BH750" i="6"/>
  <c r="CN420" i="6"/>
  <c r="BH420" i="6"/>
  <c r="BH385" i="6"/>
  <c r="CN385" i="6"/>
  <c r="CC120" i="6"/>
  <c r="AW120" i="6"/>
  <c r="AW236" i="6"/>
  <c r="CC236" i="6"/>
  <c r="BI289" i="6"/>
  <c r="CO289" i="6"/>
  <c r="CC958" i="6"/>
  <c r="AW958" i="6"/>
  <c r="AW934" i="6"/>
  <c r="CC934" i="6"/>
  <c r="CC703" i="6"/>
  <c r="AW703" i="6"/>
  <c r="AW275" i="6"/>
  <c r="CC275" i="6"/>
  <c r="CC39" i="6"/>
  <c r="AW39" i="6"/>
  <c r="CN899" i="6"/>
  <c r="BH899" i="6"/>
  <c r="BH734" i="6"/>
  <c r="CN734" i="6"/>
  <c r="CN677" i="6"/>
  <c r="BH677" i="6"/>
  <c r="BH221" i="6"/>
  <c r="CN221" i="6"/>
  <c r="CD157" i="6"/>
  <c r="AX157" i="6"/>
  <c r="AW825" i="6"/>
  <c r="CC825" i="6"/>
  <c r="AW629" i="6"/>
  <c r="CC629" i="6"/>
  <c r="CC431" i="6"/>
  <c r="AW431" i="6"/>
  <c r="CN915" i="6"/>
  <c r="BH915" i="6"/>
  <c r="CX135" i="6"/>
  <c r="BR135" i="6"/>
  <c r="CX99" i="6"/>
  <c r="BR99" i="6"/>
  <c r="CX165" i="6"/>
  <c r="BR165" i="6"/>
  <c r="CX76" i="6"/>
  <c r="BR76" i="6"/>
  <c r="CX17" i="6"/>
  <c r="BR17" i="6"/>
  <c r="BR364" i="6"/>
  <c r="CX364" i="6"/>
  <c r="CX252" i="6"/>
  <c r="BR252" i="6"/>
  <c r="CX70" i="6"/>
  <c r="BR70" i="6"/>
  <c r="CX95" i="6"/>
  <c r="BR95" i="6"/>
  <c r="CX23" i="6"/>
  <c r="BR23" i="6"/>
  <c r="BR133" i="6"/>
  <c r="CX133" i="6"/>
  <c r="CX258" i="6"/>
  <c r="BR258" i="6"/>
  <c r="BR54" i="6"/>
  <c r="CX54" i="6"/>
  <c r="BR380" i="6"/>
  <c r="CX380" i="6"/>
  <c r="BR325" i="6"/>
  <c r="CX325" i="6"/>
  <c r="BR294" i="6"/>
  <c r="CX294" i="6"/>
  <c r="BR115" i="6"/>
  <c r="CX115" i="6"/>
  <c r="BR265" i="6"/>
  <c r="CX265" i="6"/>
  <c r="BR317" i="6"/>
  <c r="CX317" i="6"/>
  <c r="CX330" i="6"/>
  <c r="BR330" i="6"/>
  <c r="BR612" i="6"/>
  <c r="CX612" i="6"/>
  <c r="CX367" i="6"/>
  <c r="BR367" i="6"/>
  <c r="BR189" i="6"/>
  <c r="CX189" i="6"/>
  <c r="BR276" i="6"/>
  <c r="CX276" i="6"/>
  <c r="BR439" i="6"/>
  <c r="CX439" i="6"/>
  <c r="CX278" i="6"/>
  <c r="BR278" i="6"/>
  <c r="BR530" i="6"/>
  <c r="CX530" i="6"/>
  <c r="BR441" i="6"/>
  <c r="CX441" i="6"/>
  <c r="BR476" i="6"/>
  <c r="CX476" i="6"/>
  <c r="BR243" i="6"/>
  <c r="CX243" i="6"/>
  <c r="BR460" i="6"/>
  <c r="CX460" i="6"/>
  <c r="BR454" i="6"/>
  <c r="CX454" i="6"/>
  <c r="BR404" i="6"/>
  <c r="CX404" i="6"/>
  <c r="BR110" i="6"/>
  <c r="CX110" i="6"/>
  <c r="BR134" i="6"/>
  <c r="CX134" i="6"/>
  <c r="BR158" i="6"/>
  <c r="CX158" i="6"/>
  <c r="CX182" i="6"/>
  <c r="BR182" i="6"/>
  <c r="CX206" i="6"/>
  <c r="BR206" i="6"/>
  <c r="BR340" i="6"/>
  <c r="CX340" i="6"/>
  <c r="BR431" i="6"/>
  <c r="CX431" i="6"/>
  <c r="CX366" i="6"/>
  <c r="BR366" i="6"/>
  <c r="BR459" i="6"/>
  <c r="CX459" i="6"/>
  <c r="BR482" i="6"/>
  <c r="CX482" i="6"/>
  <c r="CX384" i="6"/>
  <c r="BR384" i="6"/>
  <c r="CX579" i="6"/>
  <c r="BR579" i="6"/>
  <c r="BR582" i="6"/>
  <c r="CX582" i="6"/>
  <c r="CX410" i="6"/>
  <c r="BR410" i="6"/>
  <c r="BR567" i="6"/>
  <c r="CX567" i="6"/>
  <c r="BR721" i="6"/>
  <c r="CX721" i="6"/>
  <c r="BR638" i="6"/>
  <c r="CX638" i="6"/>
  <c r="CX739" i="6"/>
  <c r="BR739" i="6"/>
  <c r="BR720" i="6"/>
  <c r="CX720" i="6"/>
  <c r="BR537" i="6"/>
  <c r="CX537" i="6"/>
  <c r="CX662" i="6"/>
  <c r="BR662" i="6"/>
  <c r="CX755" i="6"/>
  <c r="BR755" i="6"/>
  <c r="CX715" i="6"/>
  <c r="BR715" i="6"/>
  <c r="BR697" i="6"/>
  <c r="CX697" i="6"/>
  <c r="BR702" i="6"/>
  <c r="CX702" i="6"/>
  <c r="CX749" i="6"/>
  <c r="BR749" i="6"/>
  <c r="CX825" i="6"/>
  <c r="BR825" i="6"/>
  <c r="BR734" i="6"/>
  <c r="CX734" i="6"/>
  <c r="BR695" i="6"/>
  <c r="CX695" i="6"/>
  <c r="CX868" i="6"/>
  <c r="BR868" i="6"/>
  <c r="BR791" i="6"/>
  <c r="CX791" i="6"/>
  <c r="BR637" i="6"/>
  <c r="CX637" i="6"/>
  <c r="CX690" i="6"/>
  <c r="BR690" i="6"/>
  <c r="BR737" i="6"/>
  <c r="CX737" i="6"/>
  <c r="BR844" i="6"/>
  <c r="CX844" i="6"/>
  <c r="CX820" i="6"/>
  <c r="BR820" i="6"/>
  <c r="BR931" i="6"/>
  <c r="CX931" i="6"/>
  <c r="BR947" i="6"/>
  <c r="CX947" i="6"/>
  <c r="BR882" i="6"/>
  <c r="CX882" i="6"/>
  <c r="BR901" i="6"/>
  <c r="CX901" i="6"/>
  <c r="CX914" i="6"/>
  <c r="BR914" i="6"/>
  <c r="CX742" i="6"/>
  <c r="BR742" i="6"/>
  <c r="BR790" i="6"/>
  <c r="CX790" i="6"/>
  <c r="CX946" i="6"/>
  <c r="BR946" i="6"/>
  <c r="CX876" i="6"/>
  <c r="BR876" i="6"/>
  <c r="BR960" i="6"/>
  <c r="CX960" i="6"/>
  <c r="CX872" i="6"/>
  <c r="BR872" i="6"/>
  <c r="BR897" i="6"/>
  <c r="CX897" i="6"/>
  <c r="BR889" i="6"/>
  <c r="CX889" i="6"/>
  <c r="BR948" i="6"/>
  <c r="CX948" i="6"/>
  <c r="BR976" i="6"/>
  <c r="CX976" i="6"/>
  <c r="AW847" i="6"/>
  <c r="CC847" i="6"/>
  <c r="CC731" i="6"/>
  <c r="AW731" i="6"/>
  <c r="CN617" i="6"/>
  <c r="BH617" i="6"/>
  <c r="CO152" i="6"/>
  <c r="BI152" i="6"/>
  <c r="AW957" i="6"/>
  <c r="CC957" i="6"/>
  <c r="CC901" i="6"/>
  <c r="AW901" i="6"/>
  <c r="AW412" i="6"/>
  <c r="CC412" i="6"/>
  <c r="CC646" i="6"/>
  <c r="AW646" i="6"/>
  <c r="AW405" i="6"/>
  <c r="CC405" i="6"/>
  <c r="CC186" i="6"/>
  <c r="AW186" i="6"/>
  <c r="CN735" i="6"/>
  <c r="BH735" i="6"/>
  <c r="CC482" i="6"/>
  <c r="AW482" i="6"/>
  <c r="CN384" i="6"/>
  <c r="BH384" i="6"/>
  <c r="BH103" i="6"/>
  <c r="CN103" i="6"/>
  <c r="CC170" i="6"/>
  <c r="AW170" i="6"/>
  <c r="E30" i="3"/>
  <c r="E32" i="3" s="1"/>
  <c r="E34" i="3" s="1"/>
  <c r="CC715" i="6"/>
  <c r="AW715" i="6"/>
  <c r="AW371" i="6"/>
  <c r="CC371" i="6"/>
  <c r="CC497" i="6"/>
  <c r="AW497" i="6"/>
  <c r="CC107" i="6"/>
  <c r="AW107" i="6"/>
  <c r="AW532" i="6"/>
  <c r="CC532" i="6"/>
  <c r="CN785" i="6"/>
  <c r="BH785" i="6"/>
  <c r="CN643" i="6"/>
  <c r="BH643" i="6"/>
  <c r="BH311" i="6"/>
  <c r="CN311" i="6"/>
  <c r="CN162" i="6"/>
  <c r="BH162" i="6"/>
  <c r="BH497" i="6"/>
  <c r="CN497" i="6"/>
  <c r="D49" i="3"/>
  <c r="D47" i="3"/>
  <c r="E45" i="3"/>
  <c r="AW474" i="6"/>
  <c r="CC474" i="6"/>
  <c r="CN53" i="6"/>
  <c r="BH53" i="6"/>
  <c r="AW938" i="6"/>
  <c r="CC938" i="6"/>
  <c r="AW679" i="6"/>
  <c r="CC679" i="6"/>
  <c r="CC385" i="6"/>
  <c r="AW385" i="6"/>
  <c r="CO151" i="6"/>
  <c r="BI151" i="6"/>
  <c r="BH808" i="6"/>
  <c r="CN808" i="6"/>
  <c r="BH610" i="6"/>
  <c r="CN610" i="6"/>
  <c r="CN596" i="6"/>
  <c r="BH596" i="6"/>
  <c r="CN369" i="6"/>
  <c r="BH369" i="6"/>
  <c r="CD143" i="6"/>
  <c r="AX143" i="6"/>
  <c r="AW249" i="6"/>
  <c r="CC249" i="6"/>
  <c r="CN864" i="6"/>
  <c r="BH864" i="6"/>
  <c r="CC810" i="6"/>
  <c r="AW810" i="6"/>
  <c r="CN777" i="6"/>
  <c r="BH777" i="6"/>
  <c r="CC898" i="6"/>
  <c r="AW898" i="6"/>
  <c r="BH479" i="6"/>
  <c r="CN479" i="6"/>
  <c r="CC417" i="6"/>
  <c r="AW417" i="6"/>
  <c r="CC770" i="6"/>
  <c r="AW770" i="6"/>
  <c r="BH585" i="6"/>
  <c r="CN585" i="6"/>
  <c r="AW991" i="6"/>
  <c r="CC991" i="6"/>
  <c r="CC266" i="6"/>
  <c r="AW266" i="6"/>
  <c r="BH529" i="6"/>
  <c r="CN529" i="6"/>
  <c r="CN576" i="6"/>
  <c r="BH576" i="6"/>
  <c r="AW500" i="6"/>
  <c r="CC500" i="6"/>
  <c r="BH762" i="6"/>
  <c r="CN762" i="6"/>
  <c r="AW784" i="6"/>
  <c r="CC784" i="6"/>
  <c r="AW451" i="6"/>
  <c r="CC451" i="6"/>
  <c r="CN500" i="6"/>
  <c r="BH500" i="6"/>
  <c r="CN776" i="6"/>
  <c r="BH776" i="6"/>
  <c r="CN824" i="6"/>
  <c r="BH824" i="6"/>
  <c r="AW780" i="6"/>
  <c r="CC780" i="6"/>
  <c r="CO39" i="6"/>
  <c r="BI39" i="6"/>
  <c r="CC463" i="6"/>
  <c r="AW463" i="6"/>
  <c r="BH696" i="6"/>
  <c r="CN696" i="6"/>
  <c r="AW790" i="6"/>
  <c r="CC790" i="6"/>
  <c r="AW714" i="6"/>
  <c r="CC714" i="6"/>
  <c r="CC993" i="6"/>
  <c r="AW993" i="6"/>
  <c r="CC939" i="6"/>
  <c r="AW939" i="6"/>
  <c r="CD14" i="6"/>
  <c r="AX14" i="6"/>
  <c r="AW564" i="6"/>
  <c r="CC564" i="6"/>
  <c r="AW608" i="6"/>
  <c r="CC608" i="6"/>
  <c r="AW888" i="6"/>
  <c r="CC888" i="6"/>
  <c r="CC989" i="6"/>
  <c r="AW989" i="6"/>
  <c r="CO32" i="6"/>
  <c r="BI32" i="6"/>
  <c r="AW531" i="6"/>
  <c r="CC531" i="6"/>
  <c r="CN562" i="6"/>
  <c r="BH562" i="6"/>
  <c r="CC690" i="6"/>
  <c r="AW690" i="6"/>
  <c r="AW693" i="6"/>
  <c r="CC693" i="6"/>
  <c r="CC710" i="6"/>
  <c r="AW710" i="6"/>
  <c r="CC994" i="6"/>
  <c r="AW994" i="6"/>
  <c r="BH484" i="6"/>
  <c r="CN484" i="6"/>
  <c r="CN310" i="6"/>
  <c r="BH310" i="6"/>
  <c r="CN578" i="6"/>
  <c r="BH578" i="6"/>
  <c r="CN611" i="6"/>
  <c r="BH611" i="6"/>
  <c r="AW844" i="6"/>
  <c r="CC844" i="6"/>
  <c r="CN431" i="6"/>
  <c r="BH431" i="6"/>
  <c r="AW92" i="6"/>
  <c r="CC92" i="6"/>
  <c r="AW255" i="6"/>
  <c r="CC255" i="6"/>
  <c r="CN357" i="6"/>
  <c r="BH357" i="6"/>
  <c r="CC705" i="6"/>
  <c r="AW705" i="6"/>
  <c r="BH710" i="6"/>
  <c r="CN710" i="6"/>
  <c r="AW481" i="6"/>
  <c r="CC481" i="6"/>
  <c r="CN657" i="6"/>
  <c r="BH657" i="6"/>
  <c r="BH566" i="6"/>
  <c r="CN566" i="6"/>
  <c r="AW851" i="6"/>
  <c r="CC851" i="6"/>
  <c r="CN923" i="6"/>
  <c r="BH923" i="6"/>
  <c r="CO38" i="6"/>
  <c r="BI38" i="6"/>
  <c r="CC585" i="6"/>
  <c r="AW585" i="6"/>
  <c r="CN830" i="6"/>
  <c r="BH830" i="6"/>
  <c r="CN950" i="6"/>
  <c r="BH950" i="6"/>
  <c r="CN550" i="6"/>
  <c r="BH550" i="6"/>
  <c r="CN724" i="6"/>
  <c r="BH724" i="6"/>
  <c r="CC855" i="6"/>
  <c r="AW855" i="6"/>
  <c r="BH626" i="6"/>
  <c r="CN626" i="6"/>
  <c r="CN861" i="6"/>
  <c r="BH861" i="6"/>
  <c r="CC724" i="6"/>
  <c r="AW724" i="6"/>
  <c r="CO196" i="6"/>
  <c r="BI196" i="6"/>
  <c r="BH442" i="6"/>
  <c r="CN442" i="6"/>
  <c r="CC937" i="6"/>
  <c r="AW937" i="6"/>
  <c r="CN989" i="6"/>
  <c r="BH989" i="6"/>
  <c r="AW338" i="6"/>
  <c r="CC338" i="6"/>
  <c r="CN912" i="6"/>
  <c r="BH912" i="6"/>
  <c r="CN940" i="6"/>
  <c r="BH940" i="6"/>
  <c r="CD181" i="6"/>
  <c r="AX181" i="6"/>
  <c r="AW490" i="6"/>
  <c r="CC490" i="6"/>
  <c r="BH616" i="6"/>
  <c r="CN616" i="6"/>
  <c r="CN17" i="6"/>
  <c r="BH17" i="6"/>
  <c r="CN1001" i="6"/>
  <c r="BH1001" i="6"/>
  <c r="CN56" i="6"/>
  <c r="BH56" i="6"/>
  <c r="AW951" i="6"/>
  <c r="CC951" i="6"/>
  <c r="CC515" i="6"/>
  <c r="AW515" i="6"/>
  <c r="CC49" i="6"/>
  <c r="AW49" i="6"/>
  <c r="BH282" i="6"/>
  <c r="CN282" i="6"/>
  <c r="AW72" i="6"/>
  <c r="CC72" i="6"/>
  <c r="AW670" i="6"/>
  <c r="CC670" i="6"/>
  <c r="CN545" i="6"/>
  <c r="BH545" i="6"/>
  <c r="AX206" i="6"/>
  <c r="CD206" i="6"/>
  <c r="AX212" i="6"/>
  <c r="CD212" i="6"/>
  <c r="CN220" i="6"/>
  <c r="BH220" i="6"/>
  <c r="BH320" i="6"/>
  <c r="CN320" i="6"/>
  <c r="AW817" i="6"/>
  <c r="CC817" i="6"/>
  <c r="CC767" i="6"/>
  <c r="AW767" i="6"/>
  <c r="CC645" i="6"/>
  <c r="AW645" i="6"/>
  <c r="CC374" i="6"/>
  <c r="AW374" i="6"/>
  <c r="AW621" i="6"/>
  <c r="CC621" i="6"/>
  <c r="BH826" i="6"/>
  <c r="CN826" i="6"/>
  <c r="BH607" i="6"/>
  <c r="CN607" i="6"/>
  <c r="BH323" i="6"/>
  <c r="CN323" i="6"/>
  <c r="CN263" i="6"/>
  <c r="BH263" i="6"/>
  <c r="BH277" i="6"/>
  <c r="CN277" i="6"/>
  <c r="CN227" i="6"/>
  <c r="BH227" i="6"/>
  <c r="CN68" i="6"/>
  <c r="BH68" i="6"/>
  <c r="AW567" i="6"/>
  <c r="CC567" i="6"/>
  <c r="AW609" i="6"/>
  <c r="CC609" i="6"/>
  <c r="CC478" i="6"/>
  <c r="AW478" i="6"/>
  <c r="CC280" i="6"/>
  <c r="AW280" i="6"/>
  <c r="AW566" i="6"/>
  <c r="CC566" i="6"/>
  <c r="CN286" i="6"/>
  <c r="BH286" i="6"/>
  <c r="BH913" i="6"/>
  <c r="CN913" i="6"/>
  <c r="BH330" i="6"/>
  <c r="CN330" i="6"/>
  <c r="BH229" i="6"/>
  <c r="CN229" i="6"/>
  <c r="CD357" i="6"/>
  <c r="AX357" i="6"/>
  <c r="CC865" i="6"/>
  <c r="AW865" i="6"/>
  <c r="AW777" i="6"/>
  <c r="CC777" i="6"/>
  <c r="CC322" i="6"/>
  <c r="AW322" i="6"/>
  <c r="CN903" i="6"/>
  <c r="BH903" i="6"/>
  <c r="BH956" i="6"/>
  <c r="CN956" i="6"/>
  <c r="CN781" i="6"/>
  <c r="BH781" i="6"/>
  <c r="CN693" i="6"/>
  <c r="BH693" i="6"/>
  <c r="CN660" i="6"/>
  <c r="BH660" i="6"/>
  <c r="AW96" i="6"/>
  <c r="CC96" i="6"/>
  <c r="CC745" i="6"/>
  <c r="AW745" i="6"/>
  <c r="AW667" i="6"/>
  <c r="CC667" i="6"/>
  <c r="CN339" i="6"/>
  <c r="BH339" i="6"/>
  <c r="AX459" i="6"/>
  <c r="CD459" i="6"/>
  <c r="CO203" i="6"/>
  <c r="BI203" i="6"/>
  <c r="BH273" i="6"/>
  <c r="CN273" i="6"/>
  <c r="AW926" i="6"/>
  <c r="CC926" i="6"/>
  <c r="AW599" i="6"/>
  <c r="CC599" i="6"/>
  <c r="CC318" i="6"/>
  <c r="AW318" i="6"/>
  <c r="C12" i="3"/>
  <c r="C14" i="3" s="1"/>
  <c r="BH1010" i="6"/>
  <c r="CN1010" i="6"/>
  <c r="CN671" i="6"/>
  <c r="BH671" i="6"/>
  <c r="CN600" i="6"/>
  <c r="BH600" i="6"/>
  <c r="CN437" i="6"/>
  <c r="BH437" i="6"/>
  <c r="BH230" i="6"/>
  <c r="CN230" i="6"/>
  <c r="AX312" i="6"/>
  <c r="CD312" i="6"/>
  <c r="AW881" i="6"/>
  <c r="CC881" i="6"/>
  <c r="AW438" i="6"/>
  <c r="CC438" i="6"/>
  <c r="CC830" i="6"/>
  <c r="AW830" i="6"/>
  <c r="AW411" i="6"/>
  <c r="CC411" i="6"/>
  <c r="AW407" i="6"/>
  <c r="CC407" i="6"/>
  <c r="CN801" i="6"/>
  <c r="BH801" i="6"/>
  <c r="CN743" i="6"/>
  <c r="BH743" i="6"/>
  <c r="CN665" i="6"/>
  <c r="BH665" i="6"/>
  <c r="CN362" i="6"/>
  <c r="BH362" i="6"/>
  <c r="CN457" i="6"/>
  <c r="BH457" i="6"/>
  <c r="BH159" i="6"/>
  <c r="CN159" i="6"/>
  <c r="BH630" i="6"/>
  <c r="CN630" i="6"/>
  <c r="CN346" i="6"/>
  <c r="BH346" i="6"/>
  <c r="CX25" i="6"/>
  <c r="BR25" i="6"/>
  <c r="CX24" i="6"/>
  <c r="BR24" i="6"/>
  <c r="CX231" i="6"/>
  <c r="BR231" i="6"/>
  <c r="BR14" i="6"/>
  <c r="CX14" i="6"/>
  <c r="CX89" i="6"/>
  <c r="BR89" i="6"/>
  <c r="BR369" i="6"/>
  <c r="CX369" i="6"/>
  <c r="CX254" i="6"/>
  <c r="BR254" i="6"/>
  <c r="CX71" i="6"/>
  <c r="BR71" i="6"/>
  <c r="BR125" i="6"/>
  <c r="CX125" i="6"/>
  <c r="BR38" i="6"/>
  <c r="CX38" i="6"/>
  <c r="CX42" i="6"/>
  <c r="BR42" i="6"/>
  <c r="BR272" i="6"/>
  <c r="CX272" i="6"/>
  <c r="CX77" i="6"/>
  <c r="BR77" i="6"/>
  <c r="BR31" i="6"/>
  <c r="CX31" i="6"/>
  <c r="CX443" i="6"/>
  <c r="BR443" i="6"/>
  <c r="CX322" i="6"/>
  <c r="BR322" i="6"/>
  <c r="CX35" i="6"/>
  <c r="BR35" i="6"/>
  <c r="BR326" i="6"/>
  <c r="CX326" i="6"/>
  <c r="CX348" i="6"/>
  <c r="BR348" i="6"/>
  <c r="CX378" i="6"/>
  <c r="BR378" i="6"/>
  <c r="BR129" i="6"/>
  <c r="CX129" i="6"/>
  <c r="BR143" i="6"/>
  <c r="CX143" i="6"/>
  <c r="BR195" i="6"/>
  <c r="CX195" i="6"/>
  <c r="CX283" i="6"/>
  <c r="BR283" i="6"/>
  <c r="BR452" i="6"/>
  <c r="CX452" i="6"/>
  <c r="BR299" i="6"/>
  <c r="CX299" i="6"/>
  <c r="CX457" i="6"/>
  <c r="BR457" i="6"/>
  <c r="BR500" i="6"/>
  <c r="CX500" i="6"/>
  <c r="CX507" i="6"/>
  <c r="BR507" i="6"/>
  <c r="CX262" i="6"/>
  <c r="BR262" i="6"/>
  <c r="BR523" i="6"/>
  <c r="CX523" i="6"/>
  <c r="BR462" i="6"/>
  <c r="CX462" i="6"/>
  <c r="BR425" i="6"/>
  <c r="CX425" i="6"/>
  <c r="BR112" i="6"/>
  <c r="CX112" i="6"/>
  <c r="CX136" i="6"/>
  <c r="BR136" i="6"/>
  <c r="CX160" i="6"/>
  <c r="BR160" i="6"/>
  <c r="CX184" i="6"/>
  <c r="BR184" i="6"/>
  <c r="CX208" i="6"/>
  <c r="BR208" i="6"/>
  <c r="BR352" i="6"/>
  <c r="CX352" i="6"/>
  <c r="CX433" i="6"/>
  <c r="BR433" i="6"/>
  <c r="CX385" i="6"/>
  <c r="BR385" i="6"/>
  <c r="BR465" i="6"/>
  <c r="CX465" i="6"/>
  <c r="CX485" i="6"/>
  <c r="BR485" i="6"/>
  <c r="CX400" i="6"/>
  <c r="BR400" i="6"/>
  <c r="CX589" i="6"/>
  <c r="BR589" i="6"/>
  <c r="BR609" i="6"/>
  <c r="CX609" i="6"/>
  <c r="BR426" i="6"/>
  <c r="CX426" i="6"/>
  <c r="BR580" i="6"/>
  <c r="CX580" i="6"/>
  <c r="BR534" i="6"/>
  <c r="CX534" i="6"/>
  <c r="BR639" i="6"/>
  <c r="CX639" i="6"/>
  <c r="CX764" i="6"/>
  <c r="BR764" i="6"/>
  <c r="CX747" i="6"/>
  <c r="BR747" i="6"/>
  <c r="BR548" i="6"/>
  <c r="CX548" i="6"/>
  <c r="CX707" i="6"/>
  <c r="BR707" i="6"/>
  <c r="BR843" i="6"/>
  <c r="CX843" i="6"/>
  <c r="CX763" i="6"/>
  <c r="BR763" i="6"/>
  <c r="CX725" i="6"/>
  <c r="BR725" i="6"/>
  <c r="BR713" i="6"/>
  <c r="CX713" i="6"/>
  <c r="CX760" i="6"/>
  <c r="BR760" i="6"/>
  <c r="BR827" i="6"/>
  <c r="CX827" i="6"/>
  <c r="CX784" i="6"/>
  <c r="BR784" i="6"/>
  <c r="CX744" i="6"/>
  <c r="BR744" i="6"/>
  <c r="BR678" i="6"/>
  <c r="CX678" i="6"/>
  <c r="CX799" i="6"/>
  <c r="BR799" i="6"/>
  <c r="CX641" i="6"/>
  <c r="BR641" i="6"/>
  <c r="CX698" i="6"/>
  <c r="BR698" i="6"/>
  <c r="BR745" i="6"/>
  <c r="CX745" i="6"/>
  <c r="CX846" i="6"/>
  <c r="BR846" i="6"/>
  <c r="BR864" i="6"/>
  <c r="CX864" i="6"/>
  <c r="CX772" i="6"/>
  <c r="BR772" i="6"/>
  <c r="CX803" i="6"/>
  <c r="BR803" i="6"/>
  <c r="BR885" i="6"/>
  <c r="CX885" i="6"/>
  <c r="BR949" i="6"/>
  <c r="CX949" i="6"/>
  <c r="BR915" i="6"/>
  <c r="CX915" i="6"/>
  <c r="CX746" i="6"/>
  <c r="BR746" i="6"/>
  <c r="CX828" i="6"/>
  <c r="BR828" i="6"/>
  <c r="CX962" i="6"/>
  <c r="BR962" i="6"/>
  <c r="BR877" i="6"/>
  <c r="CX877" i="6"/>
  <c r="BR967" i="6"/>
  <c r="CX967" i="6"/>
  <c r="BR887" i="6"/>
  <c r="CX887" i="6"/>
  <c r="BR903" i="6"/>
  <c r="CX903" i="6"/>
  <c r="CX908" i="6"/>
  <c r="BR908" i="6"/>
  <c r="CX988" i="6"/>
  <c r="BR988" i="6"/>
  <c r="BR981" i="6"/>
  <c r="CX981" i="6"/>
  <c r="AW53" i="6"/>
  <c r="CC53" i="6"/>
  <c r="BH187" i="6"/>
  <c r="CN187" i="6"/>
  <c r="CD137" i="6"/>
  <c r="AX137" i="6"/>
  <c r="CN210" i="6"/>
  <c r="BH210" i="6"/>
  <c r="AW822" i="6"/>
  <c r="CC822" i="6"/>
  <c r="CC388" i="6"/>
  <c r="AW388" i="6"/>
  <c r="CC636" i="6"/>
  <c r="AW636" i="6"/>
  <c r="AW304" i="6"/>
  <c r="CC304" i="6"/>
  <c r="BH873" i="6"/>
  <c r="CN873" i="6"/>
  <c r="BH806" i="6"/>
  <c r="CN806" i="6"/>
  <c r="CN668" i="6"/>
  <c r="BH668" i="6"/>
  <c r="CO123" i="6"/>
  <c r="BI123" i="6"/>
  <c r="CC161" i="6"/>
  <c r="AW161" i="6"/>
  <c r="BH316" i="6"/>
  <c r="CN316" i="6"/>
  <c r="BH110" i="6"/>
  <c r="CN110" i="6"/>
  <c r="BI94" i="6"/>
  <c r="CO94" i="6"/>
  <c r="F31" i="3"/>
  <c r="G27" i="3"/>
  <c r="F29" i="3"/>
  <c r="CC871" i="6"/>
  <c r="AW871" i="6"/>
  <c r="AW802" i="6"/>
  <c r="CC802" i="6"/>
  <c r="CC591" i="6"/>
  <c r="AW591" i="6"/>
  <c r="CN871" i="6"/>
  <c r="BH871" i="6"/>
  <c r="CN958" i="6"/>
  <c r="BH958" i="6"/>
  <c r="BH638" i="6"/>
  <c r="CN638" i="6"/>
  <c r="C48" i="3"/>
  <c r="C50" i="3" s="1"/>
  <c r="C52" i="3" s="1"/>
  <c r="CC683" i="6"/>
  <c r="AW683" i="6"/>
  <c r="CN557" i="6"/>
  <c r="BH557" i="6"/>
  <c r="AW253" i="6"/>
  <c r="CC253" i="6"/>
  <c r="BH496" i="6"/>
  <c r="CN496" i="6"/>
  <c r="CE50" i="6"/>
  <c r="AY50" i="6"/>
  <c r="CC112" i="6"/>
  <c r="AW112" i="6"/>
  <c r="CC1003" i="6"/>
  <c r="AW1003" i="6"/>
  <c r="CC408" i="6"/>
  <c r="AW408" i="6"/>
  <c r="CC495" i="6"/>
  <c r="AW495" i="6"/>
  <c r="AW203" i="6"/>
  <c r="CC203" i="6"/>
  <c r="BH946" i="6"/>
  <c r="CN946" i="6"/>
  <c r="BH778" i="6"/>
  <c r="CN778" i="6"/>
  <c r="BH432" i="6"/>
  <c r="CN432" i="6"/>
  <c r="BH143" i="6"/>
  <c r="CN143" i="6"/>
  <c r="CN31" i="6"/>
  <c r="BH31" i="6"/>
  <c r="CN889" i="6"/>
  <c r="BH889" i="6"/>
  <c r="AW853" i="6"/>
  <c r="CC853" i="6"/>
  <c r="BH981" i="6"/>
  <c r="CN981" i="6"/>
  <c r="CN991" i="6"/>
  <c r="BH991" i="6"/>
  <c r="BH835" i="6"/>
  <c r="CN835" i="6"/>
  <c r="CN333" i="6"/>
  <c r="BH333" i="6"/>
  <c r="AW696" i="6"/>
  <c r="CC696" i="6"/>
  <c r="CN403" i="6"/>
  <c r="BH403" i="6"/>
  <c r="AW856" i="6"/>
  <c r="CC856" i="6"/>
  <c r="BH792" i="6"/>
  <c r="CN792" i="6"/>
  <c r="CO340" i="6"/>
  <c r="BI340" i="6"/>
  <c r="CN590" i="6"/>
  <c r="BH590" i="6"/>
  <c r="CC618" i="6"/>
  <c r="AW618" i="6"/>
  <c r="BH746" i="6"/>
  <c r="CN746" i="6"/>
  <c r="AW808" i="6"/>
  <c r="CC808" i="6"/>
  <c r="BI222" i="6"/>
  <c r="CO222" i="6"/>
  <c r="CN618" i="6"/>
  <c r="BH618" i="6"/>
  <c r="CD271" i="6"/>
  <c r="AX271" i="6"/>
  <c r="CN760" i="6"/>
  <c r="BH760" i="6"/>
  <c r="CC875" i="6"/>
  <c r="AW875" i="6"/>
  <c r="AW947" i="6"/>
  <c r="CC947" i="6"/>
  <c r="BI271" i="6"/>
  <c r="CO271" i="6"/>
  <c r="CN791" i="6"/>
  <c r="BH791" i="6"/>
  <c r="CN636" i="6"/>
  <c r="BH636" i="6"/>
  <c r="CC997" i="6"/>
  <c r="AW997" i="6"/>
  <c r="BI259" i="6"/>
  <c r="CO259" i="6"/>
  <c r="AW736" i="6"/>
  <c r="CC736" i="6"/>
  <c r="CN391" i="6"/>
  <c r="BH391" i="6"/>
  <c r="CN574" i="6"/>
  <c r="BH574" i="6"/>
  <c r="BH797" i="6"/>
  <c r="CN797" i="6"/>
  <c r="CC883" i="6"/>
  <c r="AW883" i="6"/>
  <c r="CN967" i="6"/>
  <c r="BH967" i="6"/>
  <c r="CC682" i="6"/>
  <c r="AW682" i="6"/>
  <c r="BH994" i="6"/>
  <c r="CN994" i="6"/>
  <c r="CD325" i="6"/>
  <c r="AX325" i="6"/>
  <c r="CN204" i="6"/>
  <c r="BH204" i="6"/>
  <c r="CC75" i="6"/>
  <c r="AW75" i="6"/>
  <c r="AW259" i="6"/>
  <c r="CC259" i="6"/>
  <c r="CN304" i="6"/>
  <c r="BH304" i="6"/>
  <c r="CC352" i="6"/>
  <c r="AW352" i="6"/>
  <c r="CC545" i="6"/>
  <c r="AW545" i="6"/>
  <c r="CC337" i="6"/>
  <c r="AW337" i="6"/>
  <c r="BH909" i="6"/>
  <c r="CN909" i="6"/>
  <c r="CN858" i="6"/>
  <c r="BH858" i="6"/>
  <c r="CN727" i="6"/>
  <c r="BH727" i="6"/>
  <c r="CN805" i="6"/>
  <c r="BH805" i="6"/>
  <c r="BH325" i="6"/>
  <c r="CN325" i="6"/>
  <c r="BH223" i="6"/>
  <c r="CN223" i="6"/>
  <c r="AW556" i="6"/>
  <c r="CC556" i="6"/>
  <c r="CC216" i="6"/>
  <c r="AW216" i="6"/>
  <c r="CC23" i="6"/>
  <c r="AW23" i="6"/>
  <c r="BH971" i="6"/>
  <c r="CN971" i="6"/>
  <c r="CN847" i="6"/>
  <c r="BH847" i="6"/>
  <c r="CC173" i="6"/>
  <c r="AW173" i="6"/>
  <c r="AW269" i="6"/>
  <c r="CC269" i="6"/>
  <c r="CO130" i="6"/>
  <c r="BI130" i="6"/>
  <c r="CD193" i="6"/>
  <c r="AX193" i="6"/>
  <c r="AW323" i="6"/>
  <c r="CC323" i="6"/>
  <c r="AW928" i="6"/>
  <c r="CC928" i="6"/>
  <c r="CC630" i="6"/>
  <c r="AW630" i="6"/>
  <c r="CC506" i="6"/>
  <c r="AW506" i="6"/>
  <c r="AW306" i="6"/>
  <c r="CC306" i="6"/>
  <c r="BH846" i="6"/>
  <c r="CN846" i="6"/>
  <c r="CN646" i="6"/>
  <c r="BH646" i="6"/>
  <c r="BH464" i="6"/>
  <c r="CN464" i="6"/>
  <c r="CN739" i="6"/>
  <c r="BH739" i="6"/>
  <c r="BH400" i="6"/>
  <c r="CN400" i="6"/>
  <c r="CN493" i="6"/>
  <c r="BH493" i="6"/>
  <c r="BH149" i="6"/>
  <c r="CN149" i="6"/>
  <c r="AW309" i="6"/>
  <c r="CC309" i="6"/>
  <c r="AW660" i="6"/>
  <c r="CC660" i="6"/>
  <c r="BI75" i="6"/>
  <c r="CO75" i="6"/>
  <c r="AW307" i="6"/>
  <c r="CC307" i="6"/>
  <c r="AW946" i="6"/>
  <c r="CC946" i="6"/>
  <c r="AW580" i="6"/>
  <c r="CC580" i="6"/>
  <c r="CC204" i="6"/>
  <c r="AW204" i="6"/>
  <c r="AW470" i="6"/>
  <c r="CC470" i="6"/>
  <c r="CN399" i="6"/>
  <c r="BH399" i="6"/>
  <c r="CN443" i="6"/>
  <c r="BH443" i="6"/>
  <c r="BH307" i="6"/>
  <c r="CN307" i="6"/>
  <c r="BH1006" i="6"/>
  <c r="CN1006" i="6"/>
  <c r="CO113" i="6"/>
  <c r="BI113" i="6"/>
  <c r="AY299" i="6"/>
  <c r="CE299" i="6"/>
  <c r="BI439" i="6"/>
  <c r="CO439" i="6"/>
  <c r="CC743" i="6"/>
  <c r="AW743" i="6"/>
  <c r="CC624" i="6"/>
  <c r="AW624" i="6"/>
  <c r="CC472" i="6"/>
  <c r="AW472" i="6"/>
  <c r="D13" i="3"/>
  <c r="D11" i="3"/>
  <c r="E9" i="3"/>
  <c r="CN508" i="6"/>
  <c r="BH508" i="6"/>
  <c r="CN661" i="6"/>
  <c r="BH661" i="6"/>
  <c r="CN101" i="6"/>
  <c r="BH101" i="6"/>
  <c r="BI73" i="6"/>
  <c r="CO73" i="6"/>
  <c r="CC917" i="6"/>
  <c r="AW917" i="6"/>
  <c r="AW701" i="6"/>
  <c r="CC701" i="6"/>
  <c r="CC414" i="6"/>
  <c r="AW414" i="6"/>
  <c r="AW680" i="6"/>
  <c r="CC680" i="6"/>
  <c r="AW441" i="6"/>
  <c r="CC441" i="6"/>
  <c r="CC310" i="6"/>
  <c r="AW310" i="6"/>
  <c r="AW289" i="6"/>
  <c r="CC289" i="6"/>
  <c r="CC15" i="6"/>
  <c r="AW15" i="6"/>
  <c r="CN1011" i="6"/>
  <c r="BH1011" i="6"/>
  <c r="CN886" i="6"/>
  <c r="BH886" i="6"/>
  <c r="BH742" i="6"/>
  <c r="CN742" i="6"/>
  <c r="BH554" i="6"/>
  <c r="CN554" i="6"/>
  <c r="CN459" i="6"/>
  <c r="BH459" i="6"/>
  <c r="BH628" i="6"/>
  <c r="CN628" i="6"/>
  <c r="CN533" i="6"/>
  <c r="BH533" i="6"/>
  <c r="CC208" i="6"/>
  <c r="AW208" i="6"/>
  <c r="CO28" i="6"/>
  <c r="BI28" i="6"/>
  <c r="AW933" i="6"/>
  <c r="CC933" i="6"/>
  <c r="BH522" i="6"/>
  <c r="CN522" i="6"/>
  <c r="CN296" i="6"/>
  <c r="BH296" i="6"/>
  <c r="CX145" i="6"/>
  <c r="BR145" i="6"/>
  <c r="CX49" i="6"/>
  <c r="BR49" i="6"/>
  <c r="CX240" i="6"/>
  <c r="BR240" i="6"/>
  <c r="CX15" i="6"/>
  <c r="BR15" i="6"/>
  <c r="CX121" i="6"/>
  <c r="BR121" i="6"/>
  <c r="CX396" i="6"/>
  <c r="BR396" i="6"/>
  <c r="BR266" i="6"/>
  <c r="CX266" i="6"/>
  <c r="BR86" i="6"/>
  <c r="CX86" i="6"/>
  <c r="CX175" i="6"/>
  <c r="BR175" i="6"/>
  <c r="BR63" i="6"/>
  <c r="CX63" i="6"/>
  <c r="CX52" i="6"/>
  <c r="BR52" i="6"/>
  <c r="BR319" i="6"/>
  <c r="CX319" i="6"/>
  <c r="BR78" i="6"/>
  <c r="CX78" i="6"/>
  <c r="BR79" i="6"/>
  <c r="CX79" i="6"/>
  <c r="CX451" i="6"/>
  <c r="BR451" i="6"/>
  <c r="BR332" i="6"/>
  <c r="CX332" i="6"/>
  <c r="BR36" i="6"/>
  <c r="CX36" i="6"/>
  <c r="BR333" i="6"/>
  <c r="CX333" i="6"/>
  <c r="CX349" i="6"/>
  <c r="BR349" i="6"/>
  <c r="BR448" i="6"/>
  <c r="CX448" i="6"/>
  <c r="BR153" i="6"/>
  <c r="CX153" i="6"/>
  <c r="BR167" i="6"/>
  <c r="CX167" i="6"/>
  <c r="BR201" i="6"/>
  <c r="CX201" i="6"/>
  <c r="CX292" i="6"/>
  <c r="BR292" i="6"/>
  <c r="BR526" i="6"/>
  <c r="CX526" i="6"/>
  <c r="CX300" i="6"/>
  <c r="BR300" i="6"/>
  <c r="CX555" i="6"/>
  <c r="BR555" i="6"/>
  <c r="BR544" i="6"/>
  <c r="CX544" i="6"/>
  <c r="CX604" i="6"/>
  <c r="BR604" i="6"/>
  <c r="CX267" i="6"/>
  <c r="BR267" i="6"/>
  <c r="BR627" i="6"/>
  <c r="CX627" i="6"/>
  <c r="BR484" i="6"/>
  <c r="CX484" i="6"/>
  <c r="BR446" i="6"/>
  <c r="CX446" i="6"/>
  <c r="CX114" i="6"/>
  <c r="BR114" i="6"/>
  <c r="BR138" i="6"/>
  <c r="CX138" i="6"/>
  <c r="BR162" i="6"/>
  <c r="CX162" i="6"/>
  <c r="CX186" i="6"/>
  <c r="BR186" i="6"/>
  <c r="CX210" i="6"/>
  <c r="BR210" i="6"/>
  <c r="BR365" i="6"/>
  <c r="CX365" i="6"/>
  <c r="BR466" i="6"/>
  <c r="CX466" i="6"/>
  <c r="CX390" i="6"/>
  <c r="BR390" i="6"/>
  <c r="BR496" i="6"/>
  <c r="CX496" i="6"/>
  <c r="BR494" i="6"/>
  <c r="CX494" i="6"/>
  <c r="BR407" i="6"/>
  <c r="CX407" i="6"/>
  <c r="CX600" i="6"/>
  <c r="BR600" i="6"/>
  <c r="CX632" i="6"/>
  <c r="BR632" i="6"/>
  <c r="BR427" i="6"/>
  <c r="CX427" i="6"/>
  <c r="BR595" i="6"/>
  <c r="CX595" i="6"/>
  <c r="BR594" i="6"/>
  <c r="CX594" i="6"/>
  <c r="CX651" i="6"/>
  <c r="BR651" i="6"/>
  <c r="BR705" i="6"/>
  <c r="CX705" i="6"/>
  <c r="BR450" i="6"/>
  <c r="CX450" i="6"/>
  <c r="BR549" i="6"/>
  <c r="CX549" i="6"/>
  <c r="CX717" i="6"/>
  <c r="BR717" i="6"/>
  <c r="BR574" i="6"/>
  <c r="CX574" i="6"/>
  <c r="BR871" i="6"/>
  <c r="CX871" i="6"/>
  <c r="CX752" i="6"/>
  <c r="BR752" i="6"/>
  <c r="BR719" i="6"/>
  <c r="CX719" i="6"/>
  <c r="CX832" i="6"/>
  <c r="BR832" i="6"/>
  <c r="CX596" i="6"/>
  <c r="BR596" i="6"/>
  <c r="CX798" i="6"/>
  <c r="BR798" i="6"/>
  <c r="BR767" i="6"/>
  <c r="CX767" i="6"/>
  <c r="CX682" i="6"/>
  <c r="BR682" i="6"/>
  <c r="CX800" i="6"/>
  <c r="BR800" i="6"/>
  <c r="CX645" i="6"/>
  <c r="BR645" i="6"/>
  <c r="CX706" i="6"/>
  <c r="BR706" i="6"/>
  <c r="BR753" i="6"/>
  <c r="CX753" i="6"/>
  <c r="BR963" i="6"/>
  <c r="CX963" i="6"/>
  <c r="CX866" i="6"/>
  <c r="BR866" i="6"/>
  <c r="CX780" i="6"/>
  <c r="BR780" i="6"/>
  <c r="BR808" i="6"/>
  <c r="CX808" i="6"/>
  <c r="BR926" i="6"/>
  <c r="CX926" i="6"/>
  <c r="BR959" i="6"/>
  <c r="CX959" i="6"/>
  <c r="BR834" i="6"/>
  <c r="CX834" i="6"/>
  <c r="CX750" i="6"/>
  <c r="BR750" i="6"/>
  <c r="CX841" i="6"/>
  <c r="BR841" i="6"/>
  <c r="BR968" i="6"/>
  <c r="CX968" i="6"/>
  <c r="CX878" i="6"/>
  <c r="BR878" i="6"/>
  <c r="CX984" i="6"/>
  <c r="BR984" i="6"/>
  <c r="BR894" i="6"/>
  <c r="CX894" i="6"/>
  <c r="BR916" i="6"/>
  <c r="CX916" i="6"/>
  <c r="BR913" i="6"/>
  <c r="CX913" i="6"/>
  <c r="BR999" i="6"/>
  <c r="CX999" i="6"/>
  <c r="BR1008" i="6"/>
  <c r="CX1008" i="6"/>
  <c r="CC846" i="6"/>
  <c r="AW846" i="6"/>
  <c r="AW657" i="6"/>
  <c r="CC657" i="6"/>
  <c r="CC156" i="6"/>
  <c r="AW156" i="6"/>
  <c r="CN520" i="6"/>
  <c r="BH520" i="6"/>
  <c r="CN270" i="6"/>
  <c r="BH270" i="6"/>
  <c r="CO242" i="6"/>
  <c r="BI242" i="6"/>
  <c r="AW1013" i="6"/>
  <c r="CC1013" i="6"/>
  <c r="AW215" i="6"/>
  <c r="CC215" i="6"/>
  <c r="CC189" i="6"/>
  <c r="AW189" i="6"/>
  <c r="CN740" i="6"/>
  <c r="BH740" i="6"/>
  <c r="BH366" i="6"/>
  <c r="CN366" i="6"/>
  <c r="CN182" i="6"/>
  <c r="BH182" i="6"/>
  <c r="CN368" i="6"/>
  <c r="BH368" i="6"/>
  <c r="CD117" i="6"/>
  <c r="AX117" i="6"/>
  <c r="CC182" i="6"/>
  <c r="AW182" i="6"/>
  <c r="CN314" i="6"/>
  <c r="BH314" i="6"/>
  <c r="CC761" i="6"/>
  <c r="AW761" i="6"/>
  <c r="AW647" i="6"/>
  <c r="CC647" i="6"/>
  <c r="AW389" i="6"/>
  <c r="CC389" i="6"/>
  <c r="CC83" i="6"/>
  <c r="AW83" i="6"/>
  <c r="CC114" i="6"/>
  <c r="AW114" i="6"/>
  <c r="BH622" i="6"/>
  <c r="CN622" i="6"/>
  <c r="CN517" i="6"/>
  <c r="BH517" i="6"/>
  <c r="CN288" i="6"/>
  <c r="BH288" i="6"/>
  <c r="AW962" i="6"/>
  <c r="CC962" i="6"/>
  <c r="BI201" i="6"/>
  <c r="CO201" i="6"/>
  <c r="CN67" i="6"/>
  <c r="BH67" i="6"/>
  <c r="CC713" i="6"/>
  <c r="AW713" i="6"/>
  <c r="CC360" i="6"/>
  <c r="AW360" i="6"/>
  <c r="CC487" i="6"/>
  <c r="AW487" i="6"/>
  <c r="AW283" i="6"/>
  <c r="CC283" i="6"/>
  <c r="CN949" i="6"/>
  <c r="BH949" i="6"/>
  <c r="CN870" i="6"/>
  <c r="BH870" i="6"/>
  <c r="CN251" i="6"/>
  <c r="BH251" i="6"/>
  <c r="CC166" i="6"/>
  <c r="AW166" i="6"/>
  <c r="BI48" i="6"/>
  <c r="CO48" i="6"/>
  <c r="AW801" i="6"/>
  <c r="CC801" i="6"/>
  <c r="CC380" i="6"/>
  <c r="AW380" i="6"/>
  <c r="CD100" i="6"/>
  <c r="AX100" i="6"/>
  <c r="BH820" i="6"/>
  <c r="CN820" i="6"/>
  <c r="AW468" i="6"/>
  <c r="CC468" i="6"/>
  <c r="AW793" i="6"/>
  <c r="CC793" i="6"/>
  <c r="AW925" i="6"/>
  <c r="CC925" i="6"/>
  <c r="AW979" i="6"/>
  <c r="CC979" i="6"/>
  <c r="CC968" i="6"/>
  <c r="AW968" i="6"/>
  <c r="CN609" i="6"/>
  <c r="BH609" i="6"/>
  <c r="BI131" i="6"/>
  <c r="CO131" i="6"/>
  <c r="CN532" i="6"/>
  <c r="BH532" i="6"/>
  <c r="CN541" i="6"/>
  <c r="BH541" i="6"/>
  <c r="AW684" i="6"/>
  <c r="CC684" i="6"/>
  <c r="CC945" i="6"/>
  <c r="AW945" i="6"/>
  <c r="CN285" i="6"/>
  <c r="BH285" i="6"/>
  <c r="CC763" i="6"/>
  <c r="AW763" i="6"/>
  <c r="CC879" i="6"/>
  <c r="AW879" i="6"/>
  <c r="CC904" i="6"/>
  <c r="AW904" i="6"/>
  <c r="BH543" i="6"/>
  <c r="CN543" i="6"/>
  <c r="CN473" i="6"/>
  <c r="BH473" i="6"/>
  <c r="BH784" i="6"/>
  <c r="CN784" i="6"/>
  <c r="CN773" i="6"/>
  <c r="BH773" i="6"/>
  <c r="CN877" i="6"/>
  <c r="BH877" i="6"/>
  <c r="CC543" i="6"/>
  <c r="AW543" i="6"/>
  <c r="AW359" i="6"/>
  <c r="CC359" i="6"/>
  <c r="BH542" i="6"/>
  <c r="CN542" i="6"/>
  <c r="CC737" i="6"/>
  <c r="AW737" i="6"/>
  <c r="CN359" i="6"/>
  <c r="BH359" i="6"/>
  <c r="CC738" i="6"/>
  <c r="AW738" i="6"/>
  <c r="CC706" i="6"/>
  <c r="AW706" i="6"/>
  <c r="CN667" i="6"/>
  <c r="BH667" i="6"/>
  <c r="BH856" i="6"/>
  <c r="CN856" i="6"/>
  <c r="CD178" i="6"/>
  <c r="AX178" i="6"/>
  <c r="CN538" i="6"/>
  <c r="BH538" i="6"/>
  <c r="AW425" i="6"/>
  <c r="CC425" i="6"/>
  <c r="AW554" i="6"/>
  <c r="CC554" i="6"/>
  <c r="AW788" i="6"/>
  <c r="CC788" i="6"/>
  <c r="AW644" i="6"/>
  <c r="CC644" i="6"/>
  <c r="AW700" i="6"/>
  <c r="CC700" i="6"/>
  <c r="AW982" i="6"/>
  <c r="CC982" i="6"/>
  <c r="BH937" i="6"/>
  <c r="CN937" i="6"/>
  <c r="AW331" i="6"/>
  <c r="CC331" i="6"/>
  <c r="CC797" i="6"/>
  <c r="AW797" i="6"/>
  <c r="AW538" i="6"/>
  <c r="CC538" i="6"/>
  <c r="AW409" i="6"/>
  <c r="CC409" i="6"/>
  <c r="CN704" i="6"/>
  <c r="BH704" i="6"/>
  <c r="CC202" i="6"/>
  <c r="AW202" i="6"/>
  <c r="CN672" i="6"/>
  <c r="BH672" i="6"/>
  <c r="AW651" i="6"/>
  <c r="CC651" i="6"/>
  <c r="AW785" i="6"/>
  <c r="CC785" i="6"/>
  <c r="CO58" i="6"/>
  <c r="BI58" i="6"/>
  <c r="CN513" i="6"/>
  <c r="BH513" i="6"/>
  <c r="BH866" i="6"/>
  <c r="CN866" i="6"/>
  <c r="CO65" i="6"/>
  <c r="BI65" i="6"/>
  <c r="AW141" i="6"/>
  <c r="CC141" i="6"/>
  <c r="BI145" i="6"/>
  <c r="CO145" i="6"/>
  <c r="CN546" i="6"/>
  <c r="BH546" i="6"/>
  <c r="AW675" i="6"/>
  <c r="CC675" i="6"/>
  <c r="CN174" i="6"/>
  <c r="BH174" i="6"/>
  <c r="CC668" i="6"/>
  <c r="AW668" i="6"/>
  <c r="BH829" i="6"/>
  <c r="CN829" i="6"/>
  <c r="CN54" i="6"/>
  <c r="BH54" i="6"/>
  <c r="AW893" i="6"/>
  <c r="CC893" i="6"/>
  <c r="BH301" i="6"/>
  <c r="CN301" i="6"/>
  <c r="AW257" i="6"/>
  <c r="CC257" i="6"/>
  <c r="CC949" i="6"/>
  <c r="AW949" i="6"/>
  <c r="CC350" i="6"/>
  <c r="AW350" i="6"/>
  <c r="AW583" i="6"/>
  <c r="CC583" i="6"/>
  <c r="CC335" i="6"/>
  <c r="AW335" i="6"/>
  <c r="CN745" i="6"/>
  <c r="BH745" i="6"/>
  <c r="BH299" i="6"/>
  <c r="CN299" i="6"/>
  <c r="BH306" i="6"/>
  <c r="CN306" i="6"/>
  <c r="CN962" i="6"/>
  <c r="BH962" i="6"/>
  <c r="CO14" i="6"/>
  <c r="BI14" i="6"/>
  <c r="CO157" i="6"/>
  <c r="BI157" i="6"/>
  <c r="AW742" i="6"/>
  <c r="CC742" i="6"/>
  <c r="CC613" i="6"/>
  <c r="AW613" i="6"/>
  <c r="CC353" i="6"/>
  <c r="AW353" i="6"/>
  <c r="AW544" i="6"/>
  <c r="CC544" i="6"/>
  <c r="BH960" i="6"/>
  <c r="CN960" i="6"/>
  <c r="CN818" i="6"/>
  <c r="BH818" i="6"/>
  <c r="BH477" i="6"/>
  <c r="CN477" i="6"/>
  <c r="CN246" i="6"/>
  <c r="BH246" i="6"/>
  <c r="BH160" i="6"/>
  <c r="CN160" i="6"/>
  <c r="AW285" i="6"/>
  <c r="CC285" i="6"/>
  <c r="CC78" i="6"/>
  <c r="AW78" i="6"/>
  <c r="CC923" i="6"/>
  <c r="AW923" i="6"/>
  <c r="CC753" i="6"/>
  <c r="AW753" i="6"/>
  <c r="CO141" i="6"/>
  <c r="BI141" i="6"/>
  <c r="BH515" i="6"/>
  <c r="CN515" i="6"/>
  <c r="BH239" i="6"/>
  <c r="CN239" i="6"/>
  <c r="CC511" i="6"/>
  <c r="AW511" i="6"/>
  <c r="AW428" i="6"/>
  <c r="CC428" i="6"/>
  <c r="CN279" i="6"/>
  <c r="BH279" i="6"/>
  <c r="AW292" i="6"/>
  <c r="CC292" i="6"/>
  <c r="AW988" i="6"/>
  <c r="CC988" i="6"/>
  <c r="CC440" i="6"/>
  <c r="AW440" i="6"/>
  <c r="AW303" i="6"/>
  <c r="CC303" i="6"/>
  <c r="CN957" i="6"/>
  <c r="BH957" i="6"/>
  <c r="CN389" i="6"/>
  <c r="BH389" i="6"/>
  <c r="BH207" i="6"/>
  <c r="CN207" i="6"/>
  <c r="E67" i="3"/>
  <c r="E65" i="3"/>
  <c r="F63" i="3"/>
  <c r="AX165" i="6"/>
  <c r="CD165" i="6"/>
  <c r="BH225" i="6"/>
  <c r="CN225" i="6"/>
  <c r="CN336" i="6"/>
  <c r="BH336" i="6"/>
  <c r="CC857" i="6"/>
  <c r="AW857" i="6"/>
  <c r="AW734" i="6"/>
  <c r="CC734" i="6"/>
  <c r="CN315" i="6"/>
  <c r="BH315" i="6"/>
  <c r="CN419" i="6"/>
  <c r="BH419" i="6"/>
  <c r="CC358" i="6"/>
  <c r="AW358" i="6"/>
  <c r="AW139" i="6"/>
  <c r="CC139" i="6"/>
  <c r="BH973" i="6"/>
  <c r="CN973" i="6"/>
  <c r="CX26" i="6"/>
  <c r="BR26" i="6"/>
  <c r="BR151" i="6"/>
  <c r="CX151" i="6"/>
  <c r="CX281" i="6"/>
  <c r="BR281" i="6"/>
  <c r="CX64" i="6"/>
  <c r="BR64" i="6"/>
  <c r="BR223" i="6"/>
  <c r="CX223" i="6"/>
  <c r="CX284" i="6"/>
  <c r="BR284" i="6"/>
  <c r="CX630" i="6"/>
  <c r="BR630" i="6"/>
  <c r="BR127" i="6"/>
  <c r="CX127" i="6"/>
  <c r="CX228" i="6"/>
  <c r="BR228" i="6"/>
  <c r="CX72" i="6"/>
  <c r="BR72" i="6"/>
  <c r="CX67" i="6"/>
  <c r="BR67" i="6"/>
  <c r="BR675" i="6"/>
  <c r="CX675" i="6"/>
  <c r="CX101" i="6"/>
  <c r="BR101" i="6"/>
  <c r="BR80" i="6"/>
  <c r="CX80" i="6"/>
  <c r="CX569" i="6"/>
  <c r="BR569" i="6"/>
  <c r="CX381" i="6"/>
  <c r="BR381" i="6"/>
  <c r="CX59" i="6"/>
  <c r="BR59" i="6"/>
  <c r="CX499" i="6"/>
  <c r="BR499" i="6"/>
  <c r="CX357" i="6"/>
  <c r="BR357" i="6"/>
  <c r="BR551" i="6"/>
  <c r="CX551" i="6"/>
  <c r="BR218" i="6"/>
  <c r="CX218" i="6"/>
  <c r="BR239" i="6"/>
  <c r="CX239" i="6"/>
  <c r="BR207" i="6"/>
  <c r="CX207" i="6"/>
  <c r="BR316" i="6"/>
  <c r="CX316" i="6"/>
  <c r="BR157" i="6"/>
  <c r="CX157" i="6"/>
  <c r="BR301" i="6"/>
  <c r="CX301" i="6"/>
  <c r="CX477" i="6"/>
  <c r="BR477" i="6"/>
  <c r="BR547" i="6"/>
  <c r="CX547" i="6"/>
  <c r="CX353" i="6"/>
  <c r="BR353" i="6"/>
  <c r="CX286" i="6"/>
  <c r="BR286" i="6"/>
  <c r="BR331" i="6"/>
  <c r="CX331" i="6"/>
  <c r="BR490" i="6"/>
  <c r="CX490" i="6"/>
  <c r="CX471" i="6"/>
  <c r="BR471" i="6"/>
  <c r="CX116" i="6"/>
  <c r="BR116" i="6"/>
  <c r="CX140" i="6"/>
  <c r="BR140" i="6"/>
  <c r="CX164" i="6"/>
  <c r="BR164" i="6"/>
  <c r="CX188" i="6"/>
  <c r="BR188" i="6"/>
  <c r="CX212" i="6"/>
  <c r="BR212" i="6"/>
  <c r="BR388" i="6"/>
  <c r="CX388" i="6"/>
  <c r="CX481" i="6"/>
  <c r="BR481" i="6"/>
  <c r="CX398" i="6"/>
  <c r="BR398" i="6"/>
  <c r="CX501" i="6"/>
  <c r="BR501" i="6"/>
  <c r="BR502" i="6"/>
  <c r="CX502" i="6"/>
  <c r="BR413" i="6"/>
  <c r="CX413" i="6"/>
  <c r="BR623" i="6"/>
  <c r="CX623" i="6"/>
  <c r="BR647" i="6"/>
  <c r="CX647" i="6"/>
  <c r="BR449" i="6"/>
  <c r="CX449" i="6"/>
  <c r="CX618" i="6"/>
  <c r="BR618" i="6"/>
  <c r="BR644" i="6"/>
  <c r="CX644" i="6"/>
  <c r="BR731" i="6"/>
  <c r="CX731" i="6"/>
  <c r="CX667" i="6"/>
  <c r="BR667" i="6"/>
  <c r="CX469" i="6"/>
  <c r="BR469" i="6"/>
  <c r="BR560" i="6"/>
  <c r="CX560" i="6"/>
  <c r="CX757" i="6"/>
  <c r="BR757" i="6"/>
  <c r="BR575" i="6"/>
  <c r="CX575" i="6"/>
  <c r="CX902" i="6"/>
  <c r="BR902" i="6"/>
  <c r="BR802" i="6"/>
  <c r="CX802" i="6"/>
  <c r="CX736" i="6"/>
  <c r="BR736" i="6"/>
  <c r="BR850" i="6"/>
  <c r="CX850" i="6"/>
  <c r="BR601" i="6"/>
  <c r="CX601" i="6"/>
  <c r="CX811" i="6"/>
  <c r="BR811" i="6"/>
  <c r="CX768" i="6"/>
  <c r="BR768" i="6"/>
  <c r="CX756" i="6"/>
  <c r="BR756" i="6"/>
  <c r="CX805" i="6"/>
  <c r="BR805" i="6"/>
  <c r="CX649" i="6"/>
  <c r="BR649" i="6"/>
  <c r="BR714" i="6"/>
  <c r="CX714" i="6"/>
  <c r="CX761" i="6"/>
  <c r="BR761" i="6"/>
  <c r="CX842" i="6"/>
  <c r="BR842" i="6"/>
  <c r="CX870" i="6"/>
  <c r="BR870" i="6"/>
  <c r="CX788" i="6"/>
  <c r="BR788" i="6"/>
  <c r="CX810" i="6"/>
  <c r="BR810" i="6"/>
  <c r="BR905" i="6"/>
  <c r="CX905" i="6"/>
  <c r="BR953" i="6"/>
  <c r="CX953" i="6"/>
  <c r="BR847" i="6"/>
  <c r="CX847" i="6"/>
  <c r="CX754" i="6"/>
  <c r="BR754" i="6"/>
  <c r="CX854" i="6"/>
  <c r="BR854" i="6"/>
  <c r="BR977" i="6"/>
  <c r="CX977" i="6"/>
  <c r="CX888" i="6"/>
  <c r="BR888" i="6"/>
  <c r="BR1006" i="6"/>
  <c r="CX1006" i="6"/>
  <c r="BR907" i="6"/>
  <c r="CX907" i="6"/>
  <c r="BR939" i="6"/>
  <c r="CX939" i="6"/>
  <c r="BR927" i="6"/>
  <c r="CX927" i="6"/>
  <c r="CX1003" i="6"/>
  <c r="BR1003" i="6"/>
  <c r="BR994" i="6"/>
  <c r="CX994" i="6"/>
  <c r="CC128" i="6"/>
  <c r="AW128" i="6"/>
  <c r="BH308" i="6"/>
  <c r="CN308" i="6"/>
  <c r="CC364" i="6"/>
  <c r="AW364" i="6"/>
  <c r="AW516" i="6"/>
  <c r="CC516" i="6"/>
  <c r="AW552" i="6"/>
  <c r="CC552" i="6"/>
  <c r="AW70" i="6"/>
  <c r="CC70" i="6"/>
  <c r="CN709" i="6"/>
  <c r="BH709" i="6"/>
  <c r="BH480" i="6"/>
  <c r="CN480" i="6"/>
  <c r="CN401" i="6"/>
  <c r="BH401" i="6"/>
  <c r="AW94" i="6"/>
  <c r="CC94" i="6"/>
  <c r="BI24" i="6"/>
  <c r="CO24" i="6"/>
  <c r="CN216" i="6"/>
  <c r="BH216" i="6"/>
  <c r="CN37" i="6"/>
  <c r="BH37" i="6"/>
  <c r="CC222" i="6"/>
  <c r="AW222" i="6"/>
  <c r="CC961" i="6"/>
  <c r="AW961" i="6"/>
  <c r="CC614" i="6"/>
  <c r="AW614" i="6"/>
  <c r="AW571" i="6"/>
  <c r="CC571" i="6"/>
  <c r="CN880" i="6"/>
  <c r="BH880" i="6"/>
  <c r="CN692" i="6"/>
  <c r="BH692" i="6"/>
  <c r="CN798" i="6"/>
  <c r="BH798" i="6"/>
  <c r="BH786" i="6"/>
  <c r="CN786" i="6"/>
  <c r="BH29" i="6"/>
  <c r="CN29" i="6"/>
  <c r="AW383" i="6"/>
  <c r="CC383" i="6"/>
  <c r="BH485" i="6"/>
  <c r="CN485" i="6"/>
  <c r="CC955" i="6"/>
  <c r="AW955" i="6"/>
  <c r="CN18" i="6"/>
  <c r="BH18" i="6"/>
  <c r="CN198" i="6"/>
  <c r="BH198" i="6"/>
  <c r="BH184" i="6"/>
  <c r="CN184" i="6"/>
  <c r="AW965" i="6"/>
  <c r="CC965" i="6"/>
  <c r="CC941" i="6"/>
  <c r="AW941" i="6"/>
  <c r="CC105" i="6"/>
  <c r="AW105" i="6"/>
  <c r="CN688" i="6"/>
  <c r="BH688" i="6"/>
  <c r="CN632" i="6"/>
  <c r="BH632" i="6"/>
  <c r="CN768" i="6"/>
  <c r="BH768" i="6"/>
  <c r="CN759" i="6"/>
  <c r="BH759" i="6"/>
  <c r="CN364" i="6"/>
  <c r="BH364" i="6"/>
  <c r="BH752" i="6"/>
  <c r="CN752" i="6"/>
  <c r="CN675" i="6"/>
  <c r="BH675" i="6"/>
  <c r="CC935" i="6"/>
  <c r="AW935" i="6"/>
  <c r="CN378" i="6"/>
  <c r="BH378" i="6"/>
  <c r="AW221" i="6"/>
  <c r="CC221" i="6"/>
  <c r="CN603" i="6"/>
  <c r="BH603" i="6"/>
  <c r="CN799" i="6"/>
  <c r="BH799" i="6"/>
  <c r="BH564" i="6"/>
  <c r="CN564" i="6"/>
  <c r="CN436" i="6"/>
  <c r="BH436" i="6"/>
  <c r="AW819" i="6"/>
  <c r="CC819" i="6"/>
  <c r="CN586" i="6"/>
  <c r="BH586" i="6"/>
  <c r="CN676" i="6"/>
  <c r="BH676" i="6"/>
  <c r="BH895" i="6"/>
  <c r="CN895" i="6"/>
  <c r="AW1002" i="6"/>
  <c r="CC1002" i="6"/>
  <c r="CC848" i="6"/>
  <c r="AW848" i="6"/>
  <c r="AW452" i="6"/>
  <c r="CC452" i="6"/>
  <c r="CN680" i="6"/>
  <c r="BH680" i="6"/>
  <c r="AW906" i="6"/>
  <c r="CC906" i="6"/>
  <c r="CC897" i="6"/>
  <c r="AW897" i="6"/>
  <c r="CC382" i="6"/>
  <c r="AW382" i="6"/>
  <c r="CN689" i="6"/>
  <c r="BH689" i="6"/>
  <c r="CN664" i="6"/>
  <c r="BH664" i="6"/>
  <c r="AW504" i="6"/>
  <c r="CC504" i="6"/>
  <c r="AW688" i="6"/>
  <c r="CC688" i="6"/>
  <c r="AW233" i="6"/>
  <c r="CC233" i="6"/>
  <c r="AW595" i="6"/>
  <c r="CC595" i="6"/>
  <c r="AW756" i="6"/>
  <c r="CC756" i="6"/>
  <c r="CC942" i="6"/>
  <c r="AW942" i="6"/>
  <c r="CC240" i="6"/>
  <c r="AW240" i="6"/>
  <c r="BH455" i="6"/>
  <c r="CN455" i="6"/>
  <c r="AW638" i="6"/>
  <c r="CC638" i="6"/>
  <c r="AW850" i="6"/>
  <c r="CC850" i="6"/>
  <c r="AW973" i="6"/>
  <c r="CC973" i="6"/>
  <c r="CC351" i="6"/>
  <c r="AW351" i="6"/>
  <c r="CN114" i="6"/>
  <c r="BH114" i="6"/>
  <c r="AW735" i="6"/>
  <c r="CC735" i="6"/>
  <c r="BH494" i="6"/>
  <c r="CN494" i="6"/>
  <c r="CN440" i="6"/>
  <c r="BH440" i="6"/>
  <c r="CO224" i="6"/>
  <c r="BI224" i="6"/>
  <c r="AW912" i="6"/>
  <c r="CC912" i="6"/>
  <c r="AW755" i="6"/>
  <c r="CC755" i="6"/>
  <c r="BH293" i="6"/>
  <c r="CN293" i="6"/>
  <c r="CC51" i="6"/>
  <c r="AW51" i="6"/>
  <c r="CC168" i="6"/>
  <c r="AW168" i="6"/>
  <c r="CN691" i="6"/>
  <c r="BH691" i="6"/>
  <c r="CC272" i="6"/>
  <c r="AW272" i="6"/>
  <c r="AW874" i="6"/>
  <c r="CC874" i="6"/>
  <c r="CN1013" i="6"/>
  <c r="BH1013" i="6"/>
  <c r="CC953" i="6"/>
  <c r="AW953" i="6"/>
  <c r="CN705" i="6"/>
  <c r="BH705" i="6"/>
  <c r="BH444" i="6"/>
  <c r="CN444" i="6"/>
  <c r="AW55" i="6"/>
  <c r="CC55" i="6"/>
  <c r="CN874" i="6"/>
  <c r="BH874" i="6"/>
  <c r="CN426" i="6"/>
  <c r="BH426" i="6"/>
  <c r="BI453" i="6"/>
  <c r="CO453" i="6"/>
  <c r="CO115" i="6"/>
  <c r="BI115" i="6"/>
  <c r="CN367" i="6"/>
  <c r="BH367" i="6"/>
  <c r="AW837" i="6"/>
  <c r="CC837" i="6"/>
  <c r="CC442" i="6"/>
  <c r="AW442" i="6"/>
  <c r="AW533" i="6"/>
  <c r="CC533" i="6"/>
  <c r="CC302" i="6"/>
  <c r="AW302" i="6"/>
  <c r="CN996" i="6"/>
  <c r="BH996" i="6"/>
  <c r="BH898" i="6"/>
  <c r="CN898" i="6"/>
  <c r="BH582" i="6"/>
  <c r="CN582" i="6"/>
  <c r="BH827" i="6"/>
  <c r="CN827" i="6"/>
  <c r="CN200" i="6"/>
  <c r="BH200" i="6"/>
  <c r="BH135" i="6"/>
  <c r="CN135" i="6"/>
  <c r="CN249" i="6"/>
  <c r="BH249" i="6"/>
  <c r="BH860" i="6"/>
  <c r="CN860" i="6"/>
  <c r="BH164" i="6"/>
  <c r="CN164" i="6"/>
  <c r="BH278" i="6"/>
  <c r="CN278" i="6"/>
  <c r="AW90" i="6"/>
  <c r="CC90" i="6"/>
  <c r="CC998" i="6"/>
  <c r="AW998" i="6"/>
  <c r="CC551" i="6"/>
  <c r="AW551" i="6"/>
  <c r="CC316" i="6"/>
  <c r="AW316" i="6"/>
  <c r="BH995" i="6"/>
  <c r="CN995" i="6"/>
  <c r="BH624" i="6"/>
  <c r="CN624" i="6"/>
  <c r="BH460" i="6"/>
  <c r="CN460" i="6"/>
  <c r="CN687" i="6"/>
  <c r="BH687" i="6"/>
  <c r="BH446" i="6"/>
  <c r="CN446" i="6"/>
  <c r="CN194" i="6"/>
  <c r="BH194" i="6"/>
  <c r="D68" i="3"/>
  <c r="D70" i="3" s="1"/>
  <c r="D66" i="3"/>
  <c r="CN393" i="6"/>
  <c r="BH393" i="6"/>
  <c r="AW833" i="6"/>
  <c r="CC833" i="6"/>
  <c r="CC903" i="6"/>
  <c r="AW903" i="6"/>
  <c r="CC774" i="6"/>
  <c r="AW774" i="6"/>
  <c r="CC594" i="6"/>
  <c r="AW594" i="6"/>
  <c r="CC390" i="6"/>
  <c r="AW390" i="6"/>
  <c r="BH926" i="6"/>
  <c r="CN926" i="6"/>
  <c r="CN902" i="6"/>
  <c r="BH902" i="6"/>
  <c r="CN652" i="6"/>
  <c r="BH652" i="6"/>
  <c r="BH530" i="6"/>
  <c r="CN530" i="6"/>
  <c r="CN637" i="6"/>
  <c r="BH637" i="6"/>
  <c r="BH555" i="6"/>
  <c r="CN555" i="6"/>
  <c r="AW297" i="6"/>
  <c r="CC297" i="6"/>
  <c r="CC146" i="6"/>
  <c r="AW146" i="6"/>
  <c r="BH738" i="6"/>
  <c r="CN738" i="6"/>
  <c r="CX50" i="6"/>
  <c r="BR50" i="6"/>
  <c r="CX155" i="6"/>
  <c r="BR155" i="6"/>
  <c r="CX48" i="6"/>
  <c r="BR48" i="6"/>
  <c r="CX91" i="6"/>
  <c r="BR91" i="6"/>
  <c r="CX274" i="6"/>
  <c r="BR274" i="6"/>
  <c r="BR323" i="6"/>
  <c r="CX323" i="6"/>
  <c r="BR21" i="6"/>
  <c r="CX21" i="6"/>
  <c r="BR139" i="6"/>
  <c r="CX139" i="6"/>
  <c r="CX233" i="6"/>
  <c r="BR233" i="6"/>
  <c r="BR19" i="6"/>
  <c r="CX19" i="6"/>
  <c r="CX92" i="6"/>
  <c r="BR92" i="6"/>
  <c r="CX716" i="6"/>
  <c r="BR716" i="6"/>
  <c r="BR102" i="6"/>
  <c r="CX102" i="6"/>
  <c r="BR103" i="6"/>
  <c r="CX103" i="6"/>
  <c r="BR34" i="6"/>
  <c r="CX34" i="6"/>
  <c r="BR32" i="6"/>
  <c r="CX32" i="6"/>
  <c r="CX60" i="6"/>
  <c r="BR60" i="6"/>
  <c r="BR351" i="6"/>
  <c r="CX351" i="6"/>
  <c r="CX397" i="6"/>
  <c r="BR397" i="6"/>
  <c r="CX169" i="6"/>
  <c r="BR169" i="6"/>
  <c r="CX255" i="6"/>
  <c r="BR255" i="6"/>
  <c r="CX241" i="6"/>
  <c r="BR241" i="6"/>
  <c r="BR213" i="6"/>
  <c r="CX213" i="6"/>
  <c r="BR321" i="6"/>
  <c r="CX321" i="6"/>
  <c r="CX123" i="6"/>
  <c r="BR123" i="6"/>
  <c r="BR302" i="6"/>
  <c r="CX302" i="6"/>
  <c r="CX541" i="6"/>
  <c r="BR541" i="6"/>
  <c r="CX620" i="6"/>
  <c r="BR620" i="6"/>
  <c r="CX362" i="6"/>
  <c r="BR362" i="6"/>
  <c r="BR291" i="6"/>
  <c r="CX291" i="6"/>
  <c r="CX345" i="6"/>
  <c r="BR345" i="6"/>
  <c r="CX495" i="6"/>
  <c r="BR495" i="6"/>
  <c r="BR508" i="6"/>
  <c r="CX508" i="6"/>
  <c r="CX118" i="6"/>
  <c r="BR118" i="6"/>
  <c r="CX142" i="6"/>
  <c r="BR142" i="6"/>
  <c r="BR166" i="6"/>
  <c r="CX166" i="6"/>
  <c r="CX190" i="6"/>
  <c r="BR190" i="6"/>
  <c r="CX214" i="6"/>
  <c r="BR214" i="6"/>
  <c r="BR406" i="6"/>
  <c r="CX406" i="6"/>
  <c r="BR486" i="6"/>
  <c r="CX486" i="6"/>
  <c r="BR423" i="6"/>
  <c r="CX423" i="6"/>
  <c r="BR539" i="6"/>
  <c r="CX539" i="6"/>
  <c r="CX509" i="6"/>
  <c r="BR509" i="6"/>
  <c r="CX428" i="6"/>
  <c r="BR428" i="6"/>
  <c r="BR483" i="6"/>
  <c r="CX483" i="6"/>
  <c r="BR563" i="6"/>
  <c r="CX563" i="6"/>
  <c r="BR464" i="6"/>
  <c r="CX464" i="6"/>
  <c r="BR621" i="6"/>
  <c r="CX621" i="6"/>
  <c r="BR729" i="6"/>
  <c r="CX729" i="6"/>
  <c r="CX656" i="6"/>
  <c r="BR656" i="6"/>
  <c r="CX728" i="6"/>
  <c r="BR728" i="6"/>
  <c r="BR474" i="6"/>
  <c r="CX474" i="6"/>
  <c r="CX561" i="6"/>
  <c r="BR561" i="6"/>
  <c r="BR875" i="6"/>
  <c r="CX875" i="6"/>
  <c r="BR586" i="6"/>
  <c r="CX586" i="6"/>
  <c r="BR463" i="6"/>
  <c r="CX463" i="6"/>
  <c r="CX814" i="6"/>
  <c r="BR814" i="6"/>
  <c r="CX776" i="6"/>
  <c r="BR776" i="6"/>
  <c r="BR659" i="6"/>
  <c r="CX659" i="6"/>
  <c r="BR626" i="6"/>
  <c r="CX626" i="6"/>
  <c r="CX635" i="6"/>
  <c r="BR635" i="6"/>
  <c r="CX773" i="6"/>
  <c r="BR773" i="6"/>
  <c r="BR759" i="6"/>
  <c r="CX759" i="6"/>
  <c r="BR812" i="6"/>
  <c r="CX812" i="6"/>
  <c r="CX653" i="6"/>
  <c r="BR653" i="6"/>
  <c r="BR722" i="6"/>
  <c r="CX722" i="6"/>
  <c r="BR769" i="6"/>
  <c r="CX769" i="6"/>
  <c r="CX851" i="6"/>
  <c r="BR851" i="6"/>
  <c r="BR881" i="6"/>
  <c r="CX881" i="6"/>
  <c r="CX793" i="6"/>
  <c r="BR793" i="6"/>
  <c r="BR817" i="6"/>
  <c r="CX817" i="6"/>
  <c r="BR935" i="6"/>
  <c r="CX935" i="6"/>
  <c r="BR954" i="6"/>
  <c r="CX954" i="6"/>
  <c r="BR853" i="6"/>
  <c r="CX853" i="6"/>
  <c r="CX758" i="6"/>
  <c r="BR758" i="6"/>
  <c r="CX860" i="6"/>
  <c r="BR860" i="6"/>
  <c r="CX990" i="6"/>
  <c r="BR990" i="6"/>
  <c r="CX898" i="6"/>
  <c r="BR898" i="6"/>
  <c r="BR955" i="6"/>
  <c r="CX955" i="6"/>
  <c r="BR924" i="6"/>
  <c r="CX924" i="6"/>
  <c r="BR941" i="6"/>
  <c r="CX941" i="6"/>
  <c r="BR956" i="6"/>
  <c r="CX956" i="6"/>
  <c r="BR1010" i="6"/>
  <c r="CX1010" i="6"/>
  <c r="CO106" i="6"/>
  <c r="BI106" i="6"/>
  <c r="AX199" i="6"/>
  <c r="CD199" i="6"/>
  <c r="AW831" i="6"/>
  <c r="CC831" i="6"/>
  <c r="AW921" i="6"/>
  <c r="CC921" i="6"/>
  <c r="CC116" i="6"/>
  <c r="AW116" i="6"/>
  <c r="BH1000" i="6"/>
  <c r="CN1000" i="6"/>
  <c r="BH394" i="6"/>
  <c r="CN394" i="6"/>
  <c r="BH211" i="6"/>
  <c r="CN211" i="6"/>
  <c r="AW279" i="6"/>
  <c r="CC279" i="6"/>
  <c r="BH891" i="6"/>
  <c r="CN891" i="6"/>
  <c r="CD74" i="6"/>
  <c r="AX74" i="6"/>
  <c r="CC687" i="6"/>
  <c r="AW687" i="6"/>
  <c r="CC507" i="6"/>
  <c r="AW507" i="6"/>
  <c r="CC488" i="6"/>
  <c r="AW488" i="6"/>
  <c r="AW502" i="6"/>
  <c r="CC502" i="6"/>
  <c r="CC163" i="6"/>
  <c r="AW163" i="6"/>
  <c r="CC59" i="6"/>
  <c r="AW59" i="6"/>
  <c r="CN948" i="6"/>
  <c r="BH948" i="6"/>
  <c r="CN725" i="6"/>
  <c r="BH725" i="6"/>
  <c r="BH150" i="6"/>
  <c r="CN150" i="6"/>
  <c r="CC134" i="6"/>
  <c r="AW134" i="6"/>
  <c r="CN767" i="6"/>
  <c r="BH767" i="6"/>
  <c r="BJ51" i="6"/>
  <c r="CP51" i="6"/>
  <c r="CC174" i="6"/>
  <c r="AW174" i="6"/>
  <c r="CC959" i="6"/>
  <c r="AW959" i="6"/>
  <c r="AW885" i="6"/>
  <c r="CC885" i="6"/>
  <c r="CC479" i="6"/>
  <c r="AW479" i="6"/>
  <c r="CC691" i="6"/>
  <c r="AW691" i="6"/>
  <c r="CC347" i="6"/>
  <c r="AW347" i="6"/>
  <c r="CC623" i="6"/>
  <c r="AW623" i="6"/>
  <c r="BH1012" i="6"/>
  <c r="CN1012" i="6"/>
  <c r="BH968" i="6"/>
  <c r="CN968" i="6"/>
  <c r="CN581" i="6"/>
  <c r="BH581" i="6"/>
  <c r="BH254" i="6"/>
  <c r="CN254" i="6"/>
  <c r="CO16" i="6"/>
  <c r="BI16" i="6"/>
  <c r="CC757" i="6"/>
  <c r="AW757" i="6"/>
  <c r="CN701" i="6"/>
  <c r="BH701" i="6"/>
  <c r="BH523" i="6"/>
  <c r="CN523" i="6"/>
  <c r="CC711" i="6"/>
  <c r="AW711" i="6"/>
  <c r="CC194" i="6"/>
  <c r="AW194" i="6"/>
  <c r="CN613" i="6"/>
  <c r="BH613" i="6"/>
  <c r="CC730" i="6"/>
  <c r="AW730" i="6"/>
  <c r="CC972" i="6"/>
  <c r="AW972" i="6"/>
  <c r="AX160" i="6"/>
  <c r="CD160" i="6"/>
  <c r="CP185" i="6"/>
  <c r="BJ185" i="6"/>
  <c r="CC449" i="6"/>
  <c r="AW449" i="6"/>
  <c r="AW494" i="6"/>
  <c r="CC494" i="6"/>
  <c r="AW907" i="6"/>
  <c r="CC907" i="6"/>
  <c r="CC887" i="6"/>
  <c r="AW887" i="6"/>
  <c r="CC464" i="6"/>
  <c r="AW464" i="6"/>
  <c r="AW603" i="6"/>
  <c r="CC603" i="6"/>
  <c r="AW712" i="6"/>
  <c r="CC712" i="6"/>
  <c r="CN686" i="6"/>
  <c r="BH686" i="6"/>
  <c r="CC597" i="6"/>
  <c r="AW597" i="6"/>
  <c r="BH588" i="6"/>
  <c r="CN588" i="6"/>
  <c r="CC708" i="6"/>
  <c r="AW708" i="6"/>
  <c r="CC746" i="6"/>
  <c r="AW746" i="6"/>
  <c r="AW975" i="6"/>
  <c r="CC975" i="6"/>
  <c r="AW89" i="6"/>
  <c r="CC89" i="6"/>
  <c r="CD228" i="6"/>
  <c r="AX228" i="6"/>
  <c r="CC458" i="6"/>
  <c r="AW458" i="6"/>
  <c r="AW586" i="6"/>
  <c r="CC586" i="6"/>
  <c r="CC795" i="6"/>
  <c r="AW795" i="6"/>
  <c r="CC721" i="6"/>
  <c r="AW721" i="6"/>
  <c r="CC747" i="6"/>
  <c r="AW747" i="6"/>
  <c r="CC722" i="6"/>
  <c r="AW722" i="6"/>
  <c r="BH993" i="6"/>
  <c r="CN993" i="6"/>
  <c r="CE301" i="6"/>
  <c r="AY301" i="6"/>
  <c r="AW542" i="6"/>
  <c r="CC542" i="6"/>
  <c r="AW637" i="6"/>
  <c r="CC637" i="6"/>
  <c r="AW709" i="6"/>
  <c r="CC709" i="6"/>
  <c r="BH706" i="6"/>
  <c r="CN706" i="6"/>
  <c r="CN722" i="6"/>
  <c r="BH722" i="6"/>
  <c r="BH892" i="6"/>
  <c r="CN892" i="6"/>
  <c r="CO34" i="6"/>
  <c r="BI34" i="6"/>
  <c r="AW391" i="6"/>
  <c r="CC391" i="6"/>
  <c r="BH552" i="6"/>
  <c r="CN552" i="6"/>
  <c r="BH698" i="6"/>
  <c r="CN698" i="6"/>
  <c r="AW457" i="6"/>
  <c r="CC457" i="6"/>
  <c r="CN844" i="6"/>
  <c r="BH844" i="6"/>
  <c r="CN741" i="6"/>
  <c r="BH741" i="6"/>
  <c r="CC716" i="6"/>
  <c r="AW716" i="6"/>
  <c r="CN850" i="6"/>
  <c r="BH850" i="6"/>
  <c r="CN238" i="6"/>
  <c r="BH238" i="6"/>
  <c r="AW291" i="6"/>
  <c r="CC291" i="6"/>
  <c r="CC940" i="6"/>
  <c r="AW940" i="6"/>
  <c r="CN374" i="6"/>
  <c r="BH374" i="6"/>
  <c r="CN45" i="6"/>
  <c r="BH45" i="6"/>
  <c r="CC376" i="6"/>
  <c r="AW376" i="6"/>
  <c r="BH852" i="6"/>
  <c r="CN852" i="6"/>
  <c r="CC378" i="6"/>
  <c r="AW378" i="6"/>
  <c r="CN984" i="6"/>
  <c r="BH984" i="6"/>
  <c r="BH375" i="6"/>
  <c r="CN375" i="6"/>
  <c r="BH294" i="6"/>
  <c r="CN294" i="6"/>
  <c r="AW631" i="6"/>
  <c r="CC631" i="6"/>
  <c r="CN192" i="6"/>
  <c r="BH192" i="6"/>
  <c r="CC930" i="6"/>
  <c r="AW930" i="6"/>
  <c r="AW485" i="6"/>
  <c r="CC485" i="6"/>
  <c r="BH398" i="6"/>
  <c r="CN398" i="6"/>
  <c r="CN894" i="6"/>
  <c r="BH894" i="6"/>
  <c r="CN255" i="6"/>
  <c r="BH255" i="6"/>
  <c r="CO66" i="6"/>
  <c r="BI66" i="6"/>
  <c r="CC649" i="6"/>
  <c r="AW649" i="6"/>
  <c r="CC453" i="6"/>
  <c r="AW453" i="6"/>
  <c r="CC658" i="6"/>
  <c r="AW658" i="6"/>
  <c r="CC354" i="6"/>
  <c r="AW354" i="6"/>
  <c r="BH863" i="6"/>
  <c r="CN863" i="6"/>
  <c r="BH235" i="6"/>
  <c r="CN235" i="6"/>
  <c r="CN341" i="6"/>
  <c r="BH341" i="6"/>
  <c r="CD227" i="6"/>
  <c r="AX227" i="6"/>
  <c r="CN544" i="6"/>
  <c r="BH544" i="6"/>
  <c r="AX223" i="6"/>
  <c r="CD223" i="6"/>
  <c r="BH71" i="6"/>
  <c r="CN71" i="6"/>
  <c r="BH885" i="6"/>
  <c r="CN885" i="6"/>
  <c r="CN679" i="6"/>
  <c r="BH679" i="6"/>
  <c r="CN405" i="6"/>
  <c r="BH405" i="6"/>
  <c r="AW373" i="6"/>
  <c r="CC373" i="6"/>
  <c r="AW305" i="6"/>
  <c r="CC305" i="6"/>
  <c r="AW1012" i="6"/>
  <c r="CC1012" i="6"/>
  <c r="AW558" i="6"/>
  <c r="CC558" i="6"/>
  <c r="AW321" i="6"/>
  <c r="CC321" i="6"/>
  <c r="CN787" i="6"/>
  <c r="BH787" i="6"/>
  <c r="CN397" i="6"/>
  <c r="BH397" i="6"/>
  <c r="BH163" i="6"/>
  <c r="CN163" i="6"/>
  <c r="CC214" i="6"/>
  <c r="AW214" i="6"/>
  <c r="AY345" i="6"/>
  <c r="CE345" i="6"/>
  <c r="BJ169" i="6"/>
  <c r="CP169" i="6"/>
  <c r="CC914" i="6"/>
  <c r="AW914" i="6"/>
  <c r="AW582" i="6"/>
  <c r="CC582" i="6"/>
  <c r="CC697" i="6"/>
  <c r="AW697" i="6"/>
  <c r="BH908" i="6"/>
  <c r="CN908" i="6"/>
  <c r="BH328" i="6"/>
  <c r="CN328" i="6"/>
  <c r="BH377" i="6"/>
  <c r="CN377" i="6"/>
  <c r="CN684" i="6"/>
  <c r="BH684" i="6"/>
  <c r="CN487" i="6"/>
  <c r="BH487" i="6"/>
  <c r="CC931" i="6"/>
  <c r="AW931" i="6"/>
  <c r="CC356" i="6"/>
  <c r="AW356" i="6"/>
  <c r="BH573" i="6"/>
  <c r="CN573" i="6"/>
  <c r="AX132" i="6"/>
  <c r="CD132" i="6"/>
  <c r="AW843" i="6"/>
  <c r="CC843" i="6"/>
  <c r="CC719" i="6"/>
  <c r="AW719" i="6"/>
  <c r="AW530" i="6"/>
  <c r="CC530" i="6"/>
  <c r="CC332" i="6"/>
  <c r="AW332" i="6"/>
  <c r="BH992" i="6"/>
  <c r="CN992" i="6"/>
  <c r="CN753" i="6"/>
  <c r="BH753" i="6"/>
  <c r="CN492" i="6"/>
  <c r="BH492" i="6"/>
  <c r="CN567" i="6"/>
  <c r="BH567" i="6"/>
  <c r="BH519" i="6"/>
  <c r="CN519" i="6"/>
  <c r="CN427" i="6"/>
  <c r="BH427" i="6"/>
  <c r="CN471" i="6"/>
  <c r="BH471" i="6"/>
  <c r="CC103" i="6"/>
  <c r="AW103" i="6"/>
  <c r="BH448" i="6"/>
  <c r="CN448" i="6"/>
  <c r="CD129" i="6"/>
  <c r="AX129" i="6"/>
  <c r="BI247" i="6"/>
  <c r="CO247" i="6"/>
  <c r="AW932" i="6"/>
  <c r="CC932" i="6"/>
  <c r="AW669" i="6"/>
  <c r="CC669" i="6"/>
  <c r="AW779" i="6"/>
  <c r="CC779" i="6"/>
  <c r="CC729" i="6"/>
  <c r="AW729" i="6"/>
  <c r="CC230" i="6"/>
  <c r="AW230" i="6"/>
  <c r="CN980" i="6"/>
  <c r="BH980" i="6"/>
  <c r="CN490" i="6"/>
  <c r="BH490" i="6"/>
  <c r="CN681" i="6"/>
  <c r="BH681" i="6"/>
  <c r="CN128" i="6"/>
  <c r="BH128" i="6"/>
  <c r="CN697" i="6"/>
  <c r="BH697" i="6"/>
  <c r="CD124" i="6"/>
  <c r="AX124" i="6"/>
  <c r="CO64" i="6"/>
  <c r="BI64" i="6"/>
  <c r="BI76" i="6"/>
  <c r="CO76" i="6"/>
  <c r="CN868" i="6"/>
  <c r="BH868" i="6"/>
  <c r="BH772" i="6"/>
  <c r="CN772" i="6"/>
  <c r="BH461" i="6"/>
  <c r="CN461" i="6"/>
  <c r="BH413" i="6"/>
  <c r="CN413" i="6"/>
  <c r="BH501" i="6"/>
  <c r="CN501" i="6"/>
  <c r="CN268" i="6"/>
  <c r="BH268" i="6"/>
  <c r="CN1004" i="6"/>
  <c r="BH1004" i="6"/>
  <c r="CN690" i="6"/>
  <c r="BH690" i="6"/>
  <c r="BI21" i="6"/>
  <c r="CO21" i="6"/>
  <c r="CD82" i="6"/>
  <c r="AX82" i="6"/>
  <c r="CC751" i="6"/>
  <c r="AW751" i="6"/>
  <c r="CC491" i="6"/>
  <c r="AW491" i="6"/>
  <c r="BH922" i="6"/>
  <c r="CN922" i="6"/>
  <c r="BH558" i="6"/>
  <c r="CN558" i="6"/>
  <c r="CN265" i="6"/>
  <c r="BH265" i="6"/>
  <c r="BH178" i="6"/>
  <c r="CN178" i="6"/>
  <c r="CN280" i="6"/>
  <c r="BH280" i="6"/>
  <c r="CO126" i="6"/>
  <c r="BI126" i="6"/>
  <c r="CC918" i="6"/>
  <c r="AW918" i="6"/>
  <c r="AW640" i="6"/>
  <c r="CC640" i="6"/>
  <c r="AW416" i="6"/>
  <c r="CC416" i="6"/>
  <c r="CC140" i="6"/>
  <c r="AW140" i="6"/>
  <c r="CN685" i="6"/>
  <c r="BH685" i="6"/>
  <c r="CN381" i="6"/>
  <c r="BH381" i="6"/>
  <c r="CN234" i="6"/>
  <c r="BH234" i="6"/>
  <c r="CN237" i="6"/>
  <c r="BH237" i="6"/>
  <c r="CN19" i="6"/>
  <c r="BH19" i="6"/>
  <c r="AW250" i="6"/>
  <c r="CC250" i="6"/>
  <c r="AW524" i="6"/>
  <c r="CC524" i="6"/>
  <c r="AW529" i="6"/>
  <c r="CC529" i="6"/>
  <c r="CC634" i="6"/>
  <c r="AW634" i="6"/>
  <c r="CC192" i="6"/>
  <c r="AW192" i="6"/>
  <c r="CC195" i="6"/>
  <c r="AW195" i="6"/>
  <c r="CN736" i="6"/>
  <c r="BH736" i="6"/>
  <c r="CN358" i="6"/>
  <c r="BH358" i="6"/>
  <c r="CN120" i="6"/>
  <c r="BH120" i="6"/>
  <c r="AW861" i="6"/>
  <c r="CC861" i="6"/>
  <c r="AW334" i="6"/>
  <c r="CC334" i="6"/>
  <c r="CC154" i="6"/>
  <c r="AW154" i="6"/>
  <c r="BH990" i="6"/>
  <c r="CN990" i="6"/>
  <c r="BH193" i="6"/>
  <c r="CN193" i="6"/>
  <c r="CX97" i="6"/>
  <c r="BR97" i="6"/>
  <c r="CX199" i="6"/>
  <c r="BR199" i="6"/>
  <c r="CX74" i="6"/>
  <c r="BR74" i="6"/>
  <c r="CX137" i="6"/>
  <c r="BR137" i="6"/>
  <c r="CX293" i="6"/>
  <c r="BR293" i="6"/>
  <c r="BR341" i="6"/>
  <c r="CX341" i="6"/>
  <c r="CX47" i="6"/>
  <c r="BR47" i="6"/>
  <c r="CX203" i="6"/>
  <c r="BR203" i="6"/>
  <c r="BR329" i="6"/>
  <c r="CX329" i="6"/>
  <c r="BR44" i="6"/>
  <c r="CX44" i="6"/>
  <c r="BR109" i="6"/>
  <c r="CX109" i="6"/>
  <c r="CX205" i="6"/>
  <c r="BR205" i="6"/>
  <c r="CX111" i="6"/>
  <c r="BR111" i="6"/>
  <c r="BR104" i="6"/>
  <c r="CX104" i="6"/>
  <c r="BR58" i="6"/>
  <c r="CX58" i="6"/>
  <c r="BR55" i="6"/>
  <c r="CX55" i="6"/>
  <c r="CX83" i="6"/>
  <c r="BR83" i="6"/>
  <c r="BR358" i="6"/>
  <c r="CX358" i="6"/>
  <c r="CX356" i="6"/>
  <c r="BR356" i="6"/>
  <c r="BR242" i="6"/>
  <c r="CX242" i="6"/>
  <c r="BR290" i="6"/>
  <c r="CX290" i="6"/>
  <c r="CX269" i="6"/>
  <c r="BR269" i="6"/>
  <c r="CX220" i="6"/>
  <c r="BR220" i="6"/>
  <c r="BR324" i="6"/>
  <c r="CX324" i="6"/>
  <c r="CX147" i="6"/>
  <c r="BR147" i="6"/>
  <c r="BR303" i="6"/>
  <c r="CX303" i="6"/>
  <c r="BR542" i="6"/>
  <c r="CX542" i="6"/>
  <c r="BR383" i="6"/>
  <c r="CX383" i="6"/>
  <c r="BR387" i="6"/>
  <c r="CX387" i="6"/>
  <c r="CX368" i="6"/>
  <c r="BR368" i="6"/>
  <c r="CX354" i="6"/>
  <c r="BR354" i="6"/>
  <c r="BR503" i="6"/>
  <c r="CX503" i="6"/>
  <c r="BR515" i="6"/>
  <c r="CX515" i="6"/>
  <c r="CX120" i="6"/>
  <c r="BR120" i="6"/>
  <c r="BR144" i="6"/>
  <c r="CX144" i="6"/>
  <c r="CX168" i="6"/>
  <c r="BR168" i="6"/>
  <c r="CX192" i="6"/>
  <c r="BR192" i="6"/>
  <c r="CX216" i="6"/>
  <c r="BR216" i="6"/>
  <c r="CX408" i="6"/>
  <c r="BR408" i="6"/>
  <c r="CX505" i="6"/>
  <c r="BR505" i="6"/>
  <c r="BR478" i="6"/>
  <c r="CX478" i="6"/>
  <c r="BR598" i="6"/>
  <c r="CX598" i="6"/>
  <c r="BR517" i="6"/>
  <c r="CX517" i="6"/>
  <c r="CX430" i="6"/>
  <c r="BR430" i="6"/>
  <c r="BR532" i="6"/>
  <c r="CX532" i="6"/>
  <c r="BR577" i="6"/>
  <c r="CX577" i="6"/>
  <c r="CX489" i="6"/>
  <c r="BR489" i="6"/>
  <c r="CX663" i="6"/>
  <c r="BR663" i="6"/>
  <c r="CX617" i="6"/>
  <c r="BR617" i="6"/>
  <c r="CX676" i="6"/>
  <c r="BR676" i="6"/>
  <c r="CX794" i="6"/>
  <c r="BR794" i="6"/>
  <c r="CX493" i="6"/>
  <c r="BR493" i="6"/>
  <c r="BR572" i="6"/>
  <c r="CX572" i="6"/>
  <c r="BR922" i="6"/>
  <c r="CX922" i="6"/>
  <c r="BR587" i="6"/>
  <c r="CX587" i="6"/>
  <c r="BR468" i="6"/>
  <c r="CX468" i="6"/>
  <c r="BR602" i="6"/>
  <c r="CX602" i="6"/>
  <c r="CX833" i="6"/>
  <c r="BR833" i="6"/>
  <c r="BR670" i="6"/>
  <c r="CX670" i="6"/>
  <c r="BR650" i="6"/>
  <c r="CX650" i="6"/>
  <c r="BR654" i="6"/>
  <c r="CX654" i="6"/>
  <c r="CX775" i="6"/>
  <c r="BR775" i="6"/>
  <c r="CX777" i="6"/>
  <c r="BR777" i="6"/>
  <c r="BR893" i="6"/>
  <c r="CX893" i="6"/>
  <c r="CX657" i="6"/>
  <c r="BR657" i="6"/>
  <c r="BR730" i="6"/>
  <c r="CX730" i="6"/>
  <c r="BR818" i="6"/>
  <c r="CX818" i="6"/>
  <c r="CX856" i="6"/>
  <c r="BR856" i="6"/>
  <c r="BR886" i="6"/>
  <c r="CX886" i="6"/>
  <c r="CX795" i="6"/>
  <c r="BR795" i="6"/>
  <c r="BR822" i="6"/>
  <c r="CX822" i="6"/>
  <c r="CX983" i="6"/>
  <c r="BR983" i="6"/>
  <c r="CX1005" i="6"/>
  <c r="BR1005" i="6"/>
  <c r="BR861" i="6"/>
  <c r="CX861" i="6"/>
  <c r="CX762" i="6"/>
  <c r="BR762" i="6"/>
  <c r="BR863" i="6"/>
  <c r="CX863" i="6"/>
  <c r="BR792" i="6"/>
  <c r="CX792" i="6"/>
  <c r="BR921" i="6"/>
  <c r="CX921" i="6"/>
  <c r="BR961" i="6"/>
  <c r="CX961" i="6"/>
  <c r="BR957" i="6"/>
  <c r="CX957" i="6"/>
  <c r="BR971" i="6"/>
  <c r="CX971" i="6"/>
  <c r="BR986" i="6"/>
  <c r="CX986" i="6"/>
  <c r="BR940" i="6"/>
  <c r="CX940" i="6"/>
  <c r="AW694" i="6"/>
  <c r="CC694" i="6"/>
  <c r="CC471" i="6"/>
  <c r="AW471" i="6"/>
  <c r="BI195" i="6"/>
  <c r="CO195" i="6"/>
  <c r="BH489" i="6"/>
  <c r="CN489" i="6"/>
  <c r="CN69" i="6"/>
  <c r="BH69" i="6"/>
  <c r="CC399" i="6"/>
  <c r="AW399" i="6"/>
  <c r="AW807" i="6"/>
  <c r="CC807" i="6"/>
  <c r="AW769" i="6"/>
  <c r="CC769" i="6"/>
  <c r="CC340" i="6"/>
  <c r="AW340" i="6"/>
  <c r="CC589" i="6"/>
  <c r="AW589" i="6"/>
  <c r="CC393" i="6"/>
  <c r="AW393" i="6"/>
  <c r="CC85" i="6"/>
  <c r="AW85" i="6"/>
  <c r="CN953" i="6"/>
  <c r="BH953" i="6"/>
  <c r="BH906" i="6"/>
  <c r="CN906" i="6"/>
  <c r="BH456" i="6"/>
  <c r="CN456" i="6"/>
  <c r="BH511" i="6"/>
  <c r="CN511" i="6"/>
  <c r="CN429" i="6"/>
  <c r="BH429" i="6"/>
  <c r="CC365" i="6"/>
  <c r="AW365" i="6"/>
  <c r="CC909" i="6"/>
  <c r="AW909" i="6"/>
  <c r="BH732" i="6"/>
  <c r="CN732" i="6"/>
  <c r="AW943" i="6"/>
  <c r="CC943" i="6"/>
  <c r="CD36" i="6"/>
  <c r="AX36" i="6"/>
  <c r="AW20" i="6"/>
  <c r="CC20" i="6"/>
  <c r="CN245" i="6"/>
  <c r="BH245" i="6"/>
  <c r="AW251" i="6"/>
  <c r="CC251" i="6"/>
  <c r="CC999" i="6"/>
  <c r="AW999" i="6"/>
  <c r="CC878" i="6"/>
  <c r="AW878" i="6"/>
  <c r="CN998" i="6"/>
  <c r="BH998" i="6"/>
  <c r="CN775" i="6"/>
  <c r="BH775" i="6"/>
  <c r="BH526" i="6"/>
  <c r="CN526" i="6"/>
  <c r="BH606" i="6"/>
  <c r="CN606" i="6"/>
  <c r="CN361" i="6"/>
  <c r="BH361" i="6"/>
  <c r="CN176" i="6"/>
  <c r="BH176" i="6"/>
  <c r="BH267" i="6"/>
  <c r="CN267" i="6"/>
  <c r="AW671" i="6"/>
  <c r="CC671" i="6"/>
  <c r="BH329" i="6"/>
  <c r="CN329" i="6"/>
  <c r="CD34" i="6"/>
  <c r="AX34" i="6"/>
  <c r="BI226" i="6"/>
  <c r="CO226" i="6"/>
  <c r="CC30" i="6"/>
  <c r="AW30" i="6"/>
  <c r="AW225" i="6"/>
  <c r="CC225" i="6"/>
  <c r="CC57" i="6"/>
  <c r="AW57" i="6"/>
  <c r="BH803" i="6"/>
  <c r="CN803" i="6"/>
  <c r="CN572" i="6"/>
  <c r="BH572" i="6"/>
  <c r="CN663" i="6"/>
  <c r="BH663" i="6"/>
  <c r="BH353" i="6"/>
  <c r="CN353" i="6"/>
  <c r="BH172" i="6"/>
  <c r="CN172" i="6"/>
  <c r="AW513" i="6"/>
  <c r="CC513" i="6"/>
  <c r="BJ26" i="6"/>
  <c r="CP26" i="6"/>
  <c r="CN747" i="6"/>
  <c r="BH747" i="6"/>
  <c r="AW1009" i="6"/>
  <c r="CC1009" i="6"/>
  <c r="BH941" i="6"/>
  <c r="CN941" i="6"/>
  <c r="CN748" i="6"/>
  <c r="BH748" i="6"/>
  <c r="CC601" i="6"/>
  <c r="AW601" i="6"/>
  <c r="CC198" i="6"/>
  <c r="AW198" i="6"/>
  <c r="CC426" i="6"/>
  <c r="AW426" i="6"/>
  <c r="CN907" i="6"/>
  <c r="BH907" i="6"/>
  <c r="CO109" i="6"/>
  <c r="BI109" i="6"/>
  <c r="AW397" i="6"/>
  <c r="CC397" i="6"/>
  <c r="AW740" i="6"/>
  <c r="CC740" i="6"/>
  <c r="BH823" i="6"/>
  <c r="CN823" i="6"/>
  <c r="CN1002" i="6"/>
  <c r="BH1002" i="6"/>
  <c r="BH979" i="6"/>
  <c r="CN979" i="6"/>
  <c r="CO202" i="6"/>
  <c r="BI202" i="6"/>
  <c r="CN470" i="6"/>
  <c r="BH470" i="6"/>
  <c r="BH876" i="6"/>
  <c r="CN876" i="6"/>
  <c r="CE136" i="6"/>
  <c r="AY136" i="6"/>
  <c r="CN875" i="6"/>
  <c r="BH875" i="6"/>
  <c r="BH942" i="6"/>
  <c r="CN942" i="6"/>
  <c r="CN422" i="6"/>
  <c r="BH422" i="6"/>
  <c r="AW91" i="6"/>
  <c r="CC91" i="6"/>
  <c r="CC575" i="6"/>
  <c r="AW575" i="6"/>
  <c r="CN834" i="6"/>
  <c r="BH834" i="6"/>
  <c r="CN815" i="6"/>
  <c r="BH815" i="6"/>
  <c r="CD52" i="6"/>
  <c r="AX52" i="6"/>
  <c r="BH253" i="6"/>
  <c r="CN253" i="6"/>
  <c r="CN764" i="6"/>
  <c r="BH764" i="6"/>
  <c r="CC811" i="6"/>
  <c r="AW811" i="6"/>
  <c r="BH516" i="6"/>
  <c r="CN516" i="6"/>
  <c r="CN321" i="6"/>
  <c r="BH321" i="6"/>
  <c r="AW549" i="6"/>
  <c r="CC549" i="6"/>
  <c r="CC1008" i="6"/>
  <c r="AW1008" i="6"/>
  <c r="CN986" i="6"/>
  <c r="BH986" i="6"/>
  <c r="BH540" i="6"/>
  <c r="CN540" i="6"/>
  <c r="CC704" i="6"/>
  <c r="AW704" i="6"/>
  <c r="CN905" i="6"/>
  <c r="BH905" i="6"/>
  <c r="CO300" i="6"/>
  <c r="BI300" i="6"/>
  <c r="CC248" i="6"/>
  <c r="AW248" i="6"/>
  <c r="AW590" i="6"/>
  <c r="CC590" i="6"/>
  <c r="CN978" i="6"/>
  <c r="BH978" i="6"/>
  <c r="BH116" i="6"/>
  <c r="CN116" i="6"/>
  <c r="CD238" i="6"/>
  <c r="AX238" i="6"/>
  <c r="AW826" i="6"/>
  <c r="CC826" i="6"/>
  <c r="CC868" i="6"/>
  <c r="AW868" i="6"/>
  <c r="CC254" i="6"/>
  <c r="AW254" i="6"/>
  <c r="CN327" i="6"/>
  <c r="BH327" i="6"/>
  <c r="CC142" i="6"/>
  <c r="AW142" i="6"/>
  <c r="CC606" i="6"/>
  <c r="AW606" i="6"/>
  <c r="BH118" i="6"/>
  <c r="CN118" i="6"/>
  <c r="AW919" i="6"/>
  <c r="CC919" i="6"/>
  <c r="AW217" i="6"/>
  <c r="CC217" i="6"/>
  <c r="CC25" i="6"/>
  <c r="AW25" i="6"/>
  <c r="AW295" i="6"/>
  <c r="CC295" i="6"/>
  <c r="AW899" i="6"/>
  <c r="CC899" i="6"/>
  <c r="CN822" i="6"/>
  <c r="BH822" i="6"/>
  <c r="CN839" i="6"/>
  <c r="BH839" i="6"/>
  <c r="BH882" i="6"/>
  <c r="CN882" i="6"/>
  <c r="CN243" i="6"/>
  <c r="BH243" i="6"/>
  <c r="AW891" i="6"/>
  <c r="CC891" i="6"/>
  <c r="CC598" i="6"/>
  <c r="AW598" i="6"/>
  <c r="AW235" i="6"/>
  <c r="CC235" i="6"/>
  <c r="CN854" i="6"/>
  <c r="BH854" i="6"/>
  <c r="CN415" i="6"/>
  <c r="BH415" i="6"/>
  <c r="BI47" i="6"/>
  <c r="CO47" i="6"/>
  <c r="AW239" i="6"/>
  <c r="CC239" i="6"/>
  <c r="CN683" i="6"/>
  <c r="BH683" i="6"/>
  <c r="CN180" i="6"/>
  <c r="BH180" i="6"/>
  <c r="AW220" i="6"/>
  <c r="CC220" i="6"/>
  <c r="AW444" i="6"/>
  <c r="CC444" i="6"/>
  <c r="CC164" i="6"/>
  <c r="AW164" i="6"/>
  <c r="CN584" i="6"/>
  <c r="BH584" i="6"/>
  <c r="CC404" i="6"/>
  <c r="AW404" i="6"/>
  <c r="AX113" i="6"/>
  <c r="CD113" i="6"/>
  <c r="CC38" i="6"/>
  <c r="AW38" i="6"/>
  <c r="AW1011" i="6"/>
  <c r="CC1011" i="6"/>
  <c r="CC845" i="6"/>
  <c r="AW845" i="6"/>
  <c r="CC115" i="6"/>
  <c r="AW115" i="6"/>
  <c r="AW27" i="6"/>
  <c r="CC27" i="6"/>
  <c r="CN711" i="6"/>
  <c r="BH711" i="6"/>
  <c r="CN670" i="6"/>
  <c r="BH670" i="6"/>
  <c r="CN608" i="6"/>
  <c r="BH608" i="6"/>
  <c r="AW948" i="6"/>
  <c r="CC948" i="6"/>
  <c r="AW521" i="6"/>
  <c r="CC521" i="6"/>
  <c r="AW77" i="6"/>
  <c r="CC77" i="6"/>
  <c r="AX68" i="6"/>
  <c r="CD68" i="6"/>
  <c r="CO208" i="6"/>
  <c r="BI208" i="6"/>
  <c r="CC131" i="6"/>
  <c r="AW131" i="6"/>
  <c r="CC778" i="6"/>
  <c r="AW778" i="6"/>
  <c r="CC664" i="6"/>
  <c r="AW664" i="6"/>
  <c r="CC456" i="6"/>
  <c r="AW456" i="6"/>
  <c r="AW509" i="6"/>
  <c r="CC509" i="6"/>
  <c r="CC381" i="6"/>
  <c r="AW381" i="6"/>
  <c r="BH175" i="6"/>
  <c r="CN175" i="6"/>
  <c r="CN55" i="6"/>
  <c r="BH55" i="6"/>
  <c r="AW862" i="6"/>
  <c r="CC862" i="6"/>
  <c r="AW560" i="6"/>
  <c r="CC560" i="6"/>
  <c r="AW169" i="6"/>
  <c r="CC169" i="6"/>
  <c r="AW317" i="6"/>
  <c r="CC317" i="6"/>
  <c r="BH816" i="6"/>
  <c r="CN816" i="6"/>
  <c r="BH430" i="6"/>
  <c r="CN430" i="6"/>
  <c r="CN407" i="6"/>
  <c r="BH407" i="6"/>
  <c r="BH168" i="6"/>
  <c r="CN168" i="6"/>
  <c r="CD119" i="6"/>
  <c r="AX119" i="6"/>
  <c r="CC977" i="6"/>
  <c r="AW977" i="6"/>
  <c r="AW866" i="6"/>
  <c r="CC866" i="6"/>
  <c r="AW766" i="6"/>
  <c r="CC766" i="6"/>
  <c r="CC420" i="6"/>
  <c r="AW420" i="6"/>
  <c r="AW572" i="6"/>
  <c r="CC572" i="6"/>
  <c r="AW536" i="6"/>
  <c r="CC536" i="6"/>
  <c r="CC270" i="6"/>
  <c r="AW270" i="6"/>
  <c r="AW93" i="6"/>
  <c r="CC93" i="6"/>
  <c r="BH881" i="6"/>
  <c r="CN881" i="6"/>
  <c r="CN560" i="6"/>
  <c r="BH560" i="6"/>
  <c r="CC966" i="6"/>
  <c r="AW966" i="6"/>
  <c r="CC176" i="6"/>
  <c r="AW176" i="6"/>
  <c r="AW610" i="6"/>
  <c r="CC610" i="6"/>
  <c r="CC125" i="6"/>
  <c r="AW125" i="6"/>
  <c r="AW300" i="6"/>
  <c r="CC300" i="6"/>
  <c r="AW813" i="6"/>
  <c r="CC813" i="6"/>
  <c r="AW418" i="6"/>
  <c r="CC418" i="6"/>
  <c r="CC565" i="6"/>
  <c r="AW565" i="6"/>
  <c r="AW145" i="6"/>
  <c r="CC145" i="6"/>
  <c r="CC188" i="6"/>
  <c r="AW188" i="6"/>
  <c r="BH845" i="6"/>
  <c r="CN845" i="6"/>
  <c r="CN774" i="6"/>
  <c r="BH774" i="6"/>
  <c r="CN295" i="6"/>
  <c r="BH295" i="6"/>
  <c r="CN360" i="6"/>
  <c r="BH360" i="6"/>
  <c r="AW197" i="6"/>
  <c r="CC197" i="6"/>
  <c r="BH412" i="6"/>
  <c r="CN412" i="6"/>
  <c r="AW768" i="6"/>
  <c r="CC768" i="6"/>
  <c r="BH833" i="6"/>
  <c r="CN833" i="6"/>
  <c r="CC964" i="6"/>
  <c r="AW964" i="6"/>
  <c r="AW392" i="6"/>
  <c r="CC392" i="6"/>
  <c r="AW528" i="6"/>
  <c r="CC528" i="6"/>
  <c r="AW65" i="6"/>
  <c r="CC65" i="6"/>
  <c r="BH933" i="6"/>
  <c r="CN933" i="6"/>
  <c r="CN807" i="6"/>
  <c r="BH807" i="6"/>
  <c r="CN651" i="6"/>
  <c r="BH651" i="6"/>
  <c r="CN673" i="6"/>
  <c r="BH673" i="6"/>
  <c r="AW324" i="6"/>
  <c r="CC324" i="6"/>
  <c r="AX64" i="6"/>
  <c r="CD64" i="6"/>
  <c r="CO147" i="6"/>
  <c r="BI147" i="6"/>
  <c r="CC889" i="6"/>
  <c r="AW889" i="6"/>
  <c r="AW692" i="6"/>
  <c r="CC692" i="6"/>
  <c r="AW605" i="6"/>
  <c r="CC605" i="6"/>
  <c r="CC596" i="6"/>
  <c r="AW596" i="6"/>
  <c r="CC401" i="6"/>
  <c r="AW401" i="6"/>
  <c r="BH900" i="6"/>
  <c r="CN900" i="6"/>
  <c r="CN506" i="6"/>
  <c r="BH506" i="6"/>
  <c r="BH228" i="6"/>
  <c r="CN228" i="6"/>
  <c r="CN218" i="6"/>
  <c r="BH218" i="6"/>
  <c r="CN275" i="6"/>
  <c r="BH275" i="6"/>
  <c r="CC611" i="6"/>
  <c r="AW611" i="6"/>
  <c r="CN579" i="6"/>
  <c r="BH579" i="6"/>
  <c r="CX215" i="6"/>
  <c r="BR215" i="6"/>
  <c r="BR270" i="6"/>
  <c r="CX270" i="6"/>
  <c r="CX75" i="6"/>
  <c r="BR75" i="6"/>
  <c r="BR226" i="6"/>
  <c r="CX226" i="6"/>
  <c r="CX65" i="6"/>
  <c r="BR65" i="6"/>
  <c r="CX46" i="6"/>
  <c r="BR46" i="6"/>
  <c r="BR62" i="6"/>
  <c r="CX62" i="6"/>
  <c r="CX251" i="6"/>
  <c r="BR251" i="6"/>
  <c r="CX608" i="6"/>
  <c r="BR608" i="6"/>
  <c r="BR18" i="6"/>
  <c r="CX18" i="6"/>
  <c r="BR163" i="6"/>
  <c r="CX163" i="6"/>
  <c r="CX275" i="6"/>
  <c r="BR275" i="6"/>
  <c r="CX113" i="6"/>
  <c r="BR113" i="6"/>
  <c r="CX141" i="6"/>
  <c r="BR141" i="6"/>
  <c r="BR106" i="6"/>
  <c r="CX106" i="6"/>
  <c r="BR56" i="6"/>
  <c r="CX56" i="6"/>
  <c r="CX84" i="6"/>
  <c r="BR84" i="6"/>
  <c r="BR458" i="6"/>
  <c r="CX458" i="6"/>
  <c r="BR370" i="6"/>
  <c r="CX370" i="6"/>
  <c r="CX279" i="6"/>
  <c r="BR279" i="6"/>
  <c r="BR297" i="6"/>
  <c r="CX297" i="6"/>
  <c r="BR298" i="6"/>
  <c r="CX298" i="6"/>
  <c r="CX225" i="6"/>
  <c r="BR225" i="6"/>
  <c r="CX334" i="6"/>
  <c r="BR334" i="6"/>
  <c r="CX171" i="6"/>
  <c r="BR171" i="6"/>
  <c r="CX306" i="6"/>
  <c r="BR306" i="6"/>
  <c r="CX310" i="6"/>
  <c r="BR310" i="6"/>
  <c r="BR447" i="6"/>
  <c r="CX447" i="6"/>
  <c r="BR399" i="6"/>
  <c r="CX399" i="6"/>
  <c r="CX375" i="6"/>
  <c r="BR375" i="6"/>
  <c r="CX393" i="6"/>
  <c r="BR393" i="6"/>
  <c r="BR522" i="6"/>
  <c r="CX522" i="6"/>
  <c r="CX543" i="6"/>
  <c r="BR543" i="6"/>
  <c r="CX122" i="6"/>
  <c r="BR122" i="6"/>
  <c r="CX146" i="6"/>
  <c r="BR146" i="6"/>
  <c r="CX170" i="6"/>
  <c r="BR170" i="6"/>
  <c r="CX194" i="6"/>
  <c r="BR194" i="6"/>
  <c r="CX232" i="6"/>
  <c r="BR232" i="6"/>
  <c r="CX409" i="6"/>
  <c r="BR409" i="6"/>
  <c r="BR554" i="6"/>
  <c r="CX554" i="6"/>
  <c r="BR480" i="6"/>
  <c r="CX480" i="6"/>
  <c r="BR636" i="6"/>
  <c r="CX636" i="6"/>
  <c r="BR520" i="6"/>
  <c r="CX520" i="6"/>
  <c r="CX432" i="6"/>
  <c r="BR432" i="6"/>
  <c r="BR546" i="6"/>
  <c r="CX546" i="6"/>
  <c r="BR540" i="6"/>
  <c r="CX540" i="6"/>
  <c r="CX491" i="6"/>
  <c r="BR491" i="6"/>
  <c r="CX751" i="6"/>
  <c r="BR751" i="6"/>
  <c r="BR634" i="6"/>
  <c r="CX634" i="6"/>
  <c r="BR727" i="6"/>
  <c r="CX727" i="6"/>
  <c r="CX874" i="6"/>
  <c r="BR874" i="6"/>
  <c r="BR498" i="6"/>
  <c r="CX498" i="6"/>
  <c r="CX573" i="6"/>
  <c r="BR573" i="6"/>
  <c r="CX590" i="6"/>
  <c r="BR590" i="6"/>
  <c r="CX592" i="6"/>
  <c r="BR592" i="6"/>
  <c r="CX487" i="6"/>
  <c r="BR487" i="6"/>
  <c r="BR607" i="6"/>
  <c r="CX607" i="6"/>
  <c r="BR672" i="6"/>
  <c r="CX672" i="6"/>
  <c r="BR671" i="6"/>
  <c r="CX671" i="6"/>
  <c r="CX658" i="6"/>
  <c r="BR658" i="6"/>
  <c r="CX664" i="6"/>
  <c r="BR664" i="6"/>
  <c r="BR781" i="6"/>
  <c r="CX781" i="6"/>
  <c r="BR779" i="6"/>
  <c r="CX779" i="6"/>
  <c r="BR965" i="6"/>
  <c r="CX965" i="6"/>
  <c r="CX661" i="6"/>
  <c r="BR661" i="6"/>
  <c r="CX740" i="6"/>
  <c r="BR740" i="6"/>
  <c r="CX804" i="6"/>
  <c r="BR804" i="6"/>
  <c r="BR869" i="6"/>
  <c r="CX869" i="6"/>
  <c r="BR909" i="6"/>
  <c r="CX909" i="6"/>
  <c r="CX809" i="6"/>
  <c r="BR809" i="6"/>
  <c r="BR831" i="6"/>
  <c r="CX831" i="6"/>
  <c r="BR829" i="6"/>
  <c r="CX829" i="6"/>
  <c r="CX989" i="6"/>
  <c r="BR989" i="6"/>
  <c r="BR880" i="6"/>
  <c r="CX880" i="6"/>
  <c r="CX766" i="6"/>
  <c r="BR766" i="6"/>
  <c r="BR883" i="6"/>
  <c r="CX883" i="6"/>
  <c r="CX797" i="6"/>
  <c r="BR797" i="6"/>
  <c r="BR925" i="6"/>
  <c r="CX925" i="6"/>
  <c r="CX974" i="6"/>
  <c r="BR974" i="6"/>
  <c r="BR1002" i="6"/>
  <c r="CX1002" i="6"/>
  <c r="CX1007" i="6"/>
  <c r="BR1007" i="6"/>
  <c r="BR995" i="6"/>
  <c r="CX995" i="6"/>
  <c r="BR945" i="6"/>
  <c r="CX945" i="6"/>
  <c r="CO156" i="6"/>
  <c r="BI156" i="6"/>
  <c r="CC695" i="6"/>
  <c r="AW695" i="6"/>
  <c r="AW429" i="6"/>
  <c r="CC429" i="6"/>
  <c r="CN589" i="6"/>
  <c r="BH589" i="6"/>
  <c r="CO142" i="6"/>
  <c r="BI142" i="6"/>
  <c r="CC122" i="6"/>
  <c r="AW122" i="6"/>
  <c r="AW327" i="6"/>
  <c r="CC327" i="6"/>
  <c r="CN751" i="6"/>
  <c r="BH751" i="6"/>
  <c r="CN376" i="6"/>
  <c r="BH376" i="6"/>
  <c r="CN186" i="6"/>
  <c r="BH186" i="6"/>
  <c r="AW980" i="6"/>
  <c r="CC980" i="6"/>
  <c r="AW685" i="6"/>
  <c r="CC685" i="6"/>
  <c r="CC369" i="6"/>
  <c r="AW369" i="6"/>
  <c r="AW273" i="6"/>
  <c r="CC273" i="6"/>
  <c r="CC35" i="6"/>
  <c r="AW35" i="6"/>
  <c r="BH951" i="6"/>
  <c r="CN951" i="6"/>
  <c r="CN502" i="6"/>
  <c r="BH502" i="6"/>
  <c r="CN355" i="6"/>
  <c r="BH355" i="6"/>
  <c r="BH298" i="6"/>
  <c r="CN298" i="6"/>
  <c r="CO191" i="6"/>
  <c r="BI191" i="6"/>
  <c r="AW31" i="6"/>
  <c r="CC31" i="6"/>
  <c r="CO370" i="6"/>
  <c r="BI370" i="6"/>
  <c r="AW29" i="6"/>
  <c r="CC29" i="6"/>
  <c r="AX109" i="6"/>
  <c r="CD109" i="6"/>
  <c r="CC867" i="6"/>
  <c r="AW867" i="6"/>
  <c r="AW952" i="6"/>
  <c r="CC952" i="6"/>
  <c r="AW413" i="6"/>
  <c r="CC413" i="6"/>
  <c r="CN917" i="6"/>
  <c r="BH917" i="6"/>
  <c r="BH896" i="6"/>
  <c r="CN896" i="6"/>
  <c r="CN699" i="6"/>
  <c r="BH699" i="6"/>
  <c r="CN423" i="6"/>
  <c r="BH423" i="6"/>
  <c r="CN138" i="6"/>
  <c r="BH138" i="6"/>
  <c r="CC252" i="6"/>
  <c r="AW252" i="6"/>
  <c r="CN472" i="6"/>
  <c r="BH472" i="6"/>
  <c r="CN904" i="6"/>
  <c r="BH904" i="6"/>
  <c r="AW676" i="6"/>
  <c r="CC676" i="6"/>
  <c r="AW771" i="6"/>
  <c r="CC771" i="6"/>
  <c r="BJ124" i="6"/>
  <c r="CP124" i="6"/>
  <c r="CN577" i="6"/>
  <c r="BH577" i="6"/>
  <c r="AW678" i="6"/>
  <c r="CC678" i="6"/>
  <c r="CC773" i="6"/>
  <c r="AW773" i="6"/>
  <c r="AX16" i="6"/>
  <c r="CD16" i="6"/>
  <c r="CC434" i="6"/>
  <c r="AW434" i="6"/>
  <c r="AW576" i="6"/>
  <c r="CC576" i="6"/>
  <c r="AW514" i="6"/>
  <c r="CC514" i="6"/>
  <c r="BH879" i="6"/>
  <c r="CN879" i="6"/>
  <c r="CC816" i="6"/>
  <c r="AW816" i="6"/>
  <c r="CN988" i="6"/>
  <c r="BH988" i="6"/>
  <c r="AW969" i="6"/>
  <c r="CC969" i="6"/>
  <c r="AW237" i="6"/>
  <c r="CC237" i="6"/>
  <c r="BI117" i="6"/>
  <c r="CO117" i="6"/>
  <c r="CN625" i="6"/>
  <c r="BH625" i="6"/>
  <c r="CN714" i="6"/>
  <c r="BH714" i="6"/>
  <c r="CN551" i="6"/>
  <c r="BH551" i="6"/>
  <c r="BH708" i="6"/>
  <c r="CN708" i="6"/>
  <c r="AW659" i="6"/>
  <c r="CC659" i="6"/>
  <c r="CC800" i="6"/>
  <c r="AW800" i="6"/>
  <c r="BH943" i="6"/>
  <c r="CN943" i="6"/>
  <c r="BH257" i="6"/>
  <c r="CN257" i="6"/>
  <c r="AW355" i="6"/>
  <c r="CC355" i="6"/>
  <c r="CC698" i="6"/>
  <c r="AW698" i="6"/>
  <c r="AW791" i="6"/>
  <c r="CC791" i="6"/>
  <c r="BH955" i="6"/>
  <c r="CN955" i="6"/>
  <c r="CO171" i="6"/>
  <c r="BI171" i="6"/>
  <c r="CN561" i="6"/>
  <c r="BH561" i="6"/>
  <c r="CC447" i="6"/>
  <c r="AW447" i="6"/>
  <c r="AW562" i="6"/>
  <c r="CC562" i="6"/>
  <c r="CN537" i="6"/>
  <c r="BH537" i="6"/>
  <c r="CC422" i="6"/>
  <c r="AW422" i="6"/>
  <c r="CN733" i="6"/>
  <c r="BH733" i="6"/>
  <c r="AW574" i="6"/>
  <c r="CC574" i="6"/>
  <c r="CN549" i="6"/>
  <c r="BH549" i="6"/>
  <c r="AW741" i="6"/>
  <c r="CC741" i="6"/>
  <c r="BH718" i="6"/>
  <c r="CN718" i="6"/>
  <c r="CN678" i="6"/>
  <c r="BH678" i="6"/>
  <c r="CN463" i="6"/>
  <c r="BH463" i="6"/>
  <c r="CN961" i="6"/>
  <c r="BH961" i="6"/>
  <c r="AW243" i="6"/>
  <c r="CC243" i="6"/>
  <c r="AW821" i="6"/>
  <c r="CC821" i="6"/>
  <c r="CC652" i="6"/>
  <c r="AW652" i="6"/>
  <c r="CN878" i="6"/>
  <c r="BH878" i="6"/>
  <c r="AW872" i="6"/>
  <c r="CC872" i="6"/>
  <c r="CN591" i="6"/>
  <c r="BH591" i="6"/>
  <c r="CC681" i="6"/>
  <c r="AW681" i="6"/>
  <c r="BH730" i="6"/>
  <c r="CN730" i="6"/>
  <c r="CD171" i="6"/>
  <c r="AX171" i="6"/>
  <c r="CC950" i="6"/>
  <c r="AW950" i="6"/>
  <c r="CC424" i="6"/>
  <c r="AW424" i="6"/>
  <c r="CC445" i="6"/>
  <c r="AW445" i="6"/>
  <c r="CC218" i="6"/>
  <c r="AW218" i="6"/>
  <c r="CN1003" i="6"/>
  <c r="BH1003" i="6"/>
  <c r="BH604" i="6"/>
  <c r="CN604" i="6"/>
  <c r="BH527" i="6"/>
  <c r="CN527" i="6"/>
  <c r="AW960" i="6"/>
  <c r="CC960" i="6"/>
  <c r="CN947" i="6"/>
  <c r="BH947" i="6"/>
  <c r="CD133" i="6"/>
  <c r="AX133" i="6"/>
  <c r="CC632" i="6"/>
  <c r="AW632" i="6"/>
  <c r="AW579" i="6"/>
  <c r="CC579" i="6"/>
  <c r="CC625" i="6"/>
  <c r="AW625" i="6"/>
  <c r="CC284" i="6"/>
  <c r="AW284" i="6"/>
  <c r="CN445" i="6"/>
  <c r="BH445" i="6"/>
  <c r="CN276" i="6"/>
  <c r="BH276" i="6"/>
  <c r="CN509" i="6"/>
  <c r="BH509" i="6"/>
  <c r="CN165" i="6"/>
  <c r="BH165" i="6"/>
  <c r="AW849" i="6"/>
  <c r="CC849" i="6"/>
  <c r="CD80" i="6"/>
  <c r="AX80" i="6"/>
  <c r="CD62" i="6"/>
  <c r="AX62" i="6"/>
  <c r="CC927" i="6"/>
  <c r="AW927" i="6"/>
  <c r="AW759" i="6"/>
  <c r="CC759" i="6"/>
  <c r="CC539" i="6"/>
  <c r="AW539" i="6"/>
  <c r="AW427" i="6"/>
  <c r="CC427" i="6"/>
  <c r="BH954" i="6"/>
  <c r="CN954" i="6"/>
  <c r="CN563" i="6"/>
  <c r="BH563" i="6"/>
  <c r="CN258" i="6"/>
  <c r="BH258" i="6"/>
  <c r="AW467" i="6"/>
  <c r="CC467" i="6"/>
  <c r="CN568" i="6"/>
  <c r="BH568" i="6"/>
  <c r="AX155" i="6"/>
  <c r="CD155" i="6"/>
  <c r="CO52" i="6"/>
  <c r="BI52" i="6"/>
  <c r="CN137" i="6"/>
  <c r="BH137" i="6"/>
  <c r="BH347" i="6"/>
  <c r="CN347" i="6"/>
  <c r="CC612" i="6"/>
  <c r="AW612" i="6"/>
  <c r="AW394" i="6"/>
  <c r="CC394" i="6"/>
  <c r="AW437" i="6"/>
  <c r="CC437" i="6"/>
  <c r="CC256" i="6"/>
  <c r="AW256" i="6"/>
  <c r="BH534" i="6"/>
  <c r="CN534" i="6"/>
  <c r="CN770" i="6"/>
  <c r="BH770" i="6"/>
  <c r="BH547" i="6"/>
  <c r="CN547" i="6"/>
  <c r="AW987" i="6"/>
  <c r="CC987" i="6"/>
  <c r="CD106" i="6"/>
  <c r="AX106" i="6"/>
  <c r="CN612" i="6"/>
  <c r="BH612" i="6"/>
  <c r="BI22" i="6"/>
  <c r="CO22" i="6"/>
  <c r="BH79" i="6"/>
  <c r="CN79" i="6"/>
  <c r="CQ97" i="6"/>
  <c r="BK97" i="6"/>
  <c r="AW102" i="6"/>
  <c r="CC102" i="6"/>
  <c r="CC167" i="6"/>
  <c r="AW167" i="6"/>
  <c r="CC922" i="6"/>
  <c r="AW922" i="6"/>
  <c r="AW607" i="6"/>
  <c r="CC607" i="6"/>
  <c r="AW520" i="6"/>
  <c r="CC520" i="6"/>
  <c r="BH901" i="6"/>
  <c r="CN901" i="6"/>
  <c r="CN918" i="6"/>
  <c r="BH918" i="6"/>
  <c r="CN749" i="6"/>
  <c r="BH749" i="6"/>
  <c r="CN483" i="6"/>
  <c r="BH483" i="6"/>
  <c r="CN649" i="6"/>
  <c r="BH649" i="6"/>
  <c r="CN317" i="6"/>
  <c r="BH317" i="6"/>
  <c r="CN349" i="6"/>
  <c r="BH349" i="6"/>
  <c r="AW588" i="6"/>
  <c r="CC588" i="6"/>
  <c r="CN84" i="6"/>
  <c r="BH84" i="6"/>
  <c r="AW996" i="6"/>
  <c r="CC996" i="6"/>
  <c r="CC809" i="6"/>
  <c r="AW809" i="6"/>
  <c r="AW510" i="6"/>
  <c r="CC510" i="6"/>
  <c r="CC342" i="6"/>
  <c r="AW342" i="6"/>
  <c r="CC403" i="6"/>
  <c r="AW403" i="6"/>
  <c r="AW231" i="6"/>
  <c r="CC231" i="6"/>
  <c r="BH813" i="6"/>
  <c r="CN813" i="6"/>
  <c r="BH599" i="6"/>
  <c r="CN599" i="6"/>
  <c r="CN715" i="6"/>
  <c r="BH715" i="6"/>
  <c r="BH406" i="6"/>
  <c r="CN406" i="6"/>
  <c r="AW293" i="6"/>
  <c r="CC293" i="6"/>
  <c r="BI183" i="6"/>
  <c r="CO183" i="6"/>
  <c r="AW702" i="6"/>
  <c r="CC702" i="6"/>
  <c r="CC79" i="6"/>
  <c r="AW79" i="6"/>
  <c r="CN837" i="6"/>
  <c r="BH837" i="6"/>
  <c r="CN475" i="6"/>
  <c r="BH475" i="6"/>
  <c r="BR296" i="6"/>
  <c r="CX296" i="6"/>
  <c r="BR339" i="6"/>
  <c r="CX339" i="6"/>
  <c r="CX90" i="6"/>
  <c r="BR90" i="6"/>
  <c r="BR395" i="6"/>
  <c r="CX395" i="6"/>
  <c r="CX119" i="6"/>
  <c r="BR119" i="6"/>
  <c r="CX209" i="6"/>
  <c r="BR209" i="6"/>
  <c r="BR87" i="6"/>
  <c r="CX87" i="6"/>
  <c r="BR311" i="6"/>
  <c r="CX311" i="6"/>
  <c r="BR93" i="6"/>
  <c r="CX93" i="6"/>
  <c r="CX28" i="6"/>
  <c r="BR28" i="6"/>
  <c r="CX181" i="6"/>
  <c r="BR181" i="6"/>
  <c r="BR287" i="6"/>
  <c r="CX287" i="6"/>
  <c r="CX211" i="6"/>
  <c r="BR211" i="6"/>
  <c r="BR161" i="6"/>
  <c r="CX161" i="6"/>
  <c r="BR245" i="6"/>
  <c r="CX245" i="6"/>
  <c r="BR33" i="6"/>
  <c r="CX33" i="6"/>
  <c r="CX107" i="6"/>
  <c r="BR107" i="6"/>
  <c r="BR473" i="6"/>
  <c r="CX473" i="6"/>
  <c r="BR422" i="6"/>
  <c r="CX422" i="6"/>
  <c r="BR305" i="6"/>
  <c r="CX305" i="6"/>
  <c r="BR312" i="6"/>
  <c r="CX312" i="6"/>
  <c r="BR309" i="6"/>
  <c r="CX309" i="6"/>
  <c r="BR227" i="6"/>
  <c r="CX227" i="6"/>
  <c r="BR344" i="6"/>
  <c r="CX344" i="6"/>
  <c r="CX222" i="6"/>
  <c r="BR222" i="6"/>
  <c r="CX350" i="6"/>
  <c r="BR350" i="6"/>
  <c r="CX328" i="6"/>
  <c r="BR328" i="6"/>
  <c r="BR472" i="6"/>
  <c r="CX472" i="6"/>
  <c r="CX436" i="6"/>
  <c r="BR436" i="6"/>
  <c r="BR401" i="6"/>
  <c r="CX401" i="6"/>
  <c r="BR402" i="6"/>
  <c r="CX402" i="6"/>
  <c r="CX581" i="6"/>
  <c r="BR581" i="6"/>
  <c r="CX545" i="6"/>
  <c r="BR545" i="6"/>
  <c r="CX124" i="6"/>
  <c r="BR124" i="6"/>
  <c r="BR148" i="6"/>
  <c r="CX148" i="6"/>
  <c r="BR172" i="6"/>
  <c r="CX172" i="6"/>
  <c r="CX196" i="6"/>
  <c r="BR196" i="6"/>
  <c r="CX237" i="6"/>
  <c r="BR237" i="6"/>
  <c r="BR504" i="6"/>
  <c r="CX504" i="6"/>
  <c r="CX557" i="6"/>
  <c r="BR557" i="6"/>
  <c r="BR488" i="6"/>
  <c r="CX488" i="6"/>
  <c r="CX434" i="6"/>
  <c r="BR434" i="6"/>
  <c r="BR535" i="6"/>
  <c r="CX535" i="6"/>
  <c r="BR528" i="6"/>
  <c r="CX528" i="6"/>
  <c r="BR558" i="6"/>
  <c r="CX558" i="6"/>
  <c r="BR550" i="6"/>
  <c r="CX550" i="6"/>
  <c r="BR497" i="6"/>
  <c r="CX497" i="6"/>
  <c r="BR588" i="6"/>
  <c r="CX588" i="6"/>
  <c r="CX709" i="6"/>
  <c r="BR709" i="6"/>
  <c r="BR933" i="6"/>
  <c r="CX933" i="6"/>
  <c r="BR704" i="6"/>
  <c r="CX704" i="6"/>
  <c r="BR512" i="6"/>
  <c r="CX512" i="6"/>
  <c r="BR584" i="6"/>
  <c r="CX584" i="6"/>
  <c r="BR603" i="6"/>
  <c r="CX603" i="6"/>
  <c r="CX613" i="6"/>
  <c r="BR613" i="6"/>
  <c r="BR492" i="6"/>
  <c r="CX492" i="6"/>
  <c r="CX614" i="6"/>
  <c r="BR614" i="6"/>
  <c r="BR688" i="6"/>
  <c r="CX688" i="6"/>
  <c r="BR679" i="6"/>
  <c r="CX679" i="6"/>
  <c r="CX660" i="6"/>
  <c r="BR660" i="6"/>
  <c r="CX683" i="6"/>
  <c r="BR683" i="6"/>
  <c r="BR815" i="6"/>
  <c r="CX815" i="6"/>
  <c r="BR783" i="6"/>
  <c r="CX783" i="6"/>
  <c r="BR796" i="6"/>
  <c r="CX796" i="6"/>
  <c r="BR665" i="6"/>
  <c r="CX665" i="6"/>
  <c r="CX771" i="6"/>
  <c r="BR771" i="6"/>
  <c r="CX852" i="6"/>
  <c r="BR852" i="6"/>
  <c r="CX906" i="6"/>
  <c r="BR906" i="6"/>
  <c r="BR972" i="6"/>
  <c r="CX972" i="6"/>
  <c r="CX830" i="6"/>
  <c r="BR830" i="6"/>
  <c r="CX835" i="6"/>
  <c r="BR835" i="6"/>
  <c r="CX837" i="6"/>
  <c r="BR837" i="6"/>
  <c r="CX1012" i="6"/>
  <c r="BR1012" i="6"/>
  <c r="BR919" i="6"/>
  <c r="CX919" i="6"/>
  <c r="BR770" i="6"/>
  <c r="CX770" i="6"/>
  <c r="BR891" i="6"/>
  <c r="CX891" i="6"/>
  <c r="CX816" i="6"/>
  <c r="BR816" i="6"/>
  <c r="BR973" i="6"/>
  <c r="CX973" i="6"/>
  <c r="CX1001" i="6"/>
  <c r="BR1001" i="6"/>
  <c r="CX938" i="6"/>
  <c r="BR938" i="6"/>
  <c r="BR987" i="6"/>
  <c r="CX987" i="6"/>
  <c r="BR966" i="6"/>
  <c r="CX966" i="6"/>
  <c r="BR964" i="6"/>
  <c r="CX964" i="6"/>
  <c r="BH865" i="6"/>
  <c r="CN865" i="6"/>
  <c r="AW42" i="6"/>
  <c r="CC42" i="6"/>
  <c r="CC986" i="6"/>
  <c r="AW986" i="6"/>
  <c r="CC754" i="6"/>
  <c r="AW754" i="6"/>
  <c r="CC419" i="6"/>
  <c r="AW419" i="6"/>
  <c r="AW247" i="6"/>
  <c r="CC247" i="6"/>
  <c r="CC61" i="6"/>
  <c r="AW61" i="6"/>
  <c r="CN929" i="6"/>
  <c r="BH929" i="6"/>
  <c r="CN645" i="6"/>
  <c r="BH645" i="6"/>
  <c r="BH531" i="6"/>
  <c r="CN531" i="6"/>
  <c r="AW720" i="6"/>
  <c r="CC720" i="6"/>
  <c r="BH570" i="6"/>
  <c r="CN570" i="6"/>
  <c r="CC792" i="6"/>
  <c r="AW792" i="6"/>
  <c r="AW410" i="6"/>
  <c r="CC410" i="6"/>
  <c r="CC587" i="6"/>
  <c r="AW587" i="6"/>
  <c r="BH920" i="6"/>
  <c r="CN920" i="6"/>
  <c r="CN703" i="6"/>
  <c r="BH703" i="6"/>
  <c r="CN695" i="6"/>
  <c r="BH695" i="6"/>
  <c r="CN635" i="6"/>
  <c r="BH635" i="6"/>
  <c r="BH205" i="6"/>
  <c r="CN205" i="6"/>
  <c r="CN867" i="6"/>
  <c r="BH867" i="6"/>
  <c r="CN969" i="6"/>
  <c r="BH969" i="6"/>
  <c r="AW44" i="6"/>
  <c r="CC44" i="6"/>
  <c r="AY153" i="6"/>
  <c r="CE153" i="6"/>
  <c r="CN266" i="6"/>
  <c r="BH266" i="6"/>
  <c r="CC976" i="6"/>
  <c r="AW976" i="6"/>
  <c r="CC581" i="6"/>
  <c r="AW581" i="6"/>
  <c r="AW557" i="6"/>
  <c r="CC557" i="6"/>
  <c r="CC33" i="6"/>
  <c r="AW33" i="6"/>
  <c r="CN548" i="6"/>
  <c r="BH548" i="6"/>
  <c r="CN623" i="6"/>
  <c r="BH623" i="6"/>
  <c r="CN435" i="6"/>
  <c r="BH435" i="6"/>
  <c r="BH199" i="6"/>
  <c r="CN199" i="6"/>
  <c r="BH283" i="6"/>
  <c r="CN283" i="6"/>
  <c r="CO248" i="6"/>
  <c r="BI248" i="6"/>
  <c r="CC569" i="6"/>
  <c r="AW569" i="6"/>
  <c r="BH343" i="6"/>
  <c r="CN343" i="6"/>
  <c r="CC126" i="6"/>
  <c r="AW126" i="6"/>
  <c r="CC626" i="6"/>
  <c r="AW626" i="6"/>
  <c r="AW69" i="6"/>
  <c r="CC69" i="6"/>
  <c r="CN619" i="6"/>
  <c r="BH619" i="6"/>
  <c r="BH887" i="6"/>
  <c r="CN887" i="6"/>
  <c r="CN853" i="6"/>
  <c r="BH853" i="6"/>
  <c r="BH977" i="6"/>
  <c r="CN977" i="6"/>
  <c r="CC726" i="6"/>
  <c r="AW726" i="6"/>
  <c r="CD111" i="6"/>
  <c r="AX111" i="6"/>
  <c r="AX151" i="6"/>
  <c r="CD151" i="6"/>
  <c r="BH597" i="6"/>
  <c r="CN597" i="6"/>
  <c r="CD508" i="6"/>
  <c r="AX508" i="6"/>
  <c r="CN780" i="6"/>
  <c r="BH780" i="6"/>
  <c r="BH386" i="6"/>
  <c r="CN386" i="6"/>
  <c r="CN514" i="6"/>
  <c r="BH514" i="6"/>
  <c r="AW818" i="6"/>
  <c r="CC818" i="6"/>
  <c r="BH795" i="6"/>
  <c r="CN795" i="6"/>
  <c r="CN928" i="6"/>
  <c r="BH928" i="6"/>
  <c r="CN334" i="6"/>
  <c r="BH334" i="6"/>
  <c r="CN438" i="6"/>
  <c r="BH438" i="6"/>
  <c r="CN810" i="6"/>
  <c r="BH810" i="6"/>
  <c r="CD244" i="6"/>
  <c r="AX244" i="6"/>
  <c r="CN354" i="6"/>
  <c r="BH354" i="6"/>
  <c r="AW672" i="6"/>
  <c r="CC672" i="6"/>
  <c r="AW764" i="6"/>
  <c r="CC764" i="6"/>
  <c r="BH982" i="6"/>
  <c r="CN982" i="6"/>
  <c r="AW963" i="6"/>
  <c r="CC963" i="6"/>
  <c r="AW245" i="6"/>
  <c r="CC245" i="6"/>
  <c r="CD32" i="6"/>
  <c r="AX32" i="6"/>
  <c r="AW884" i="6"/>
  <c r="CC884" i="6"/>
  <c r="CN890" i="6"/>
  <c r="BH890" i="6"/>
  <c r="BH974" i="6"/>
  <c r="CN974" i="6"/>
  <c r="CC288" i="6"/>
  <c r="AW288" i="6"/>
  <c r="CN481" i="6"/>
  <c r="BH481" i="6"/>
  <c r="CN788" i="6"/>
  <c r="BH788" i="6"/>
  <c r="BH841" i="6"/>
  <c r="CN841" i="6"/>
  <c r="AW915" i="6"/>
  <c r="CC915" i="6"/>
  <c r="CN755" i="6"/>
  <c r="BH755" i="6"/>
  <c r="AW349" i="6"/>
  <c r="CC349" i="6"/>
  <c r="AW568" i="6"/>
  <c r="CC568" i="6"/>
  <c r="AW834" i="6"/>
  <c r="CC834" i="6"/>
  <c r="BH843" i="6"/>
  <c r="CN843" i="6"/>
  <c r="CN417" i="6"/>
  <c r="BH417" i="6"/>
  <c r="BH382" i="6"/>
  <c r="CN382" i="6"/>
  <c r="BH983" i="6"/>
  <c r="CN983" i="6"/>
  <c r="AW983" i="6"/>
  <c r="CC983" i="6"/>
  <c r="CC602" i="6"/>
  <c r="AW602" i="6"/>
  <c r="CC296" i="6"/>
  <c r="AW296" i="6"/>
  <c r="CN717" i="6"/>
  <c r="BH717" i="6"/>
  <c r="CN465" i="6"/>
  <c r="BH465" i="6"/>
  <c r="CC462" i="6"/>
  <c r="AW462" i="6"/>
  <c r="CC278" i="6"/>
  <c r="AW278" i="6"/>
  <c r="AW880" i="6"/>
  <c r="CC880" i="6"/>
  <c r="BH264" i="6"/>
  <c r="CN264" i="6"/>
  <c r="BH318" i="6"/>
  <c r="CN318" i="6"/>
  <c r="CO161" i="6"/>
  <c r="BI161" i="6"/>
  <c r="AW281" i="6"/>
  <c r="CC281" i="6"/>
  <c r="CC892" i="6"/>
  <c r="AW892" i="6"/>
  <c r="AW666" i="6"/>
  <c r="CC666" i="6"/>
  <c r="AW578" i="6"/>
  <c r="CC578" i="6"/>
  <c r="AW662" i="6"/>
  <c r="CC662" i="6"/>
  <c r="CC149" i="6"/>
  <c r="AW149" i="6"/>
  <c r="CN408" i="6"/>
  <c r="BH408" i="6"/>
  <c r="BH181" i="6"/>
  <c r="CN181" i="6"/>
  <c r="CO133" i="6"/>
  <c r="BI133" i="6"/>
  <c r="AW319" i="6"/>
  <c r="CC319" i="6"/>
  <c r="AW315" i="6"/>
  <c r="CC315" i="6"/>
  <c r="AW179" i="6"/>
  <c r="CC179" i="6"/>
  <c r="CN855" i="6"/>
  <c r="BH855" i="6"/>
  <c r="CN809" i="6"/>
  <c r="BH809" i="6"/>
  <c r="CN281" i="6"/>
  <c r="BH281" i="6"/>
  <c r="BH173" i="6"/>
  <c r="CN173" i="6"/>
  <c r="CN93" i="6"/>
  <c r="BH93" i="6"/>
  <c r="CD361" i="6"/>
  <c r="AX361" i="6"/>
  <c r="CN72" i="6"/>
  <c r="BH72" i="6"/>
  <c r="AW900" i="6"/>
  <c r="CC900" i="6"/>
  <c r="CC967" i="6"/>
  <c r="AW967" i="6"/>
  <c r="AW475" i="6"/>
  <c r="CC475" i="6"/>
  <c r="AW95" i="6"/>
  <c r="CC95" i="6"/>
  <c r="CC523" i="6"/>
  <c r="AW523" i="6"/>
  <c r="CN817" i="6"/>
  <c r="BH817" i="6"/>
  <c r="CN831" i="6"/>
  <c r="BH831" i="6"/>
  <c r="BH466" i="6"/>
  <c r="CN466" i="6"/>
  <c r="CN650" i="6"/>
  <c r="BH650" i="6"/>
  <c r="CD123" i="6"/>
  <c r="AX123" i="6"/>
  <c r="CO132" i="6"/>
  <c r="BI132" i="6"/>
  <c r="AW546" i="6"/>
  <c r="CC546" i="6"/>
  <c r="CC396" i="6"/>
  <c r="AW396" i="6"/>
  <c r="AW329" i="6"/>
  <c r="CC329" i="6"/>
  <c r="AW45" i="6"/>
  <c r="CC45" i="6"/>
  <c r="CN811" i="6"/>
  <c r="BH811" i="6"/>
  <c r="CN536" i="6"/>
  <c r="BH536" i="6"/>
  <c r="CN783" i="6"/>
  <c r="BH783" i="6"/>
  <c r="BH206" i="6"/>
  <c r="CN206" i="6"/>
  <c r="CN78" i="6"/>
  <c r="BH78" i="6"/>
  <c r="AW873" i="6"/>
  <c r="CC873" i="6"/>
  <c r="BH888" i="6"/>
  <c r="CN888" i="6"/>
  <c r="CC314" i="6"/>
  <c r="AW314" i="6"/>
  <c r="BH140" i="6"/>
  <c r="CN140" i="6"/>
  <c r="AW789" i="6"/>
  <c r="CC789" i="6"/>
  <c r="AW67" i="6"/>
  <c r="CC67" i="6"/>
  <c r="CN959" i="6"/>
  <c r="BH959" i="6"/>
  <c r="BH793" i="6"/>
  <c r="CN793" i="6"/>
  <c r="CN758" i="6"/>
  <c r="BH758" i="6"/>
  <c r="BH396" i="6"/>
  <c r="CN396" i="6"/>
  <c r="BH139" i="6"/>
  <c r="CN139" i="6"/>
  <c r="BH952" i="6"/>
  <c r="CN952" i="6"/>
  <c r="CC547" i="6"/>
  <c r="AW547" i="6"/>
  <c r="CN256" i="6"/>
  <c r="BH256" i="6"/>
  <c r="CC858" i="6"/>
  <c r="AW858" i="6"/>
  <c r="AW368" i="6"/>
  <c r="CC368" i="6"/>
  <c r="AW435" i="6"/>
  <c r="CC435" i="6"/>
  <c r="BH134" i="6"/>
  <c r="CN134" i="6"/>
  <c r="CN86" i="6"/>
  <c r="BH86" i="6"/>
  <c r="CC971" i="6"/>
  <c r="AW971" i="6"/>
  <c r="CC836" i="6"/>
  <c r="AW836" i="6"/>
  <c r="CC739" i="6"/>
  <c r="AW739" i="6"/>
  <c r="AW540" i="6"/>
  <c r="CC540" i="6"/>
  <c r="AW499" i="6"/>
  <c r="CC499" i="6"/>
  <c r="CC121" i="6"/>
  <c r="AW121" i="6"/>
  <c r="AW22" i="6"/>
  <c r="CC22" i="6"/>
  <c r="BH924" i="6"/>
  <c r="CN924" i="6"/>
  <c r="CN614" i="6"/>
  <c r="BH614" i="6"/>
  <c r="BH482" i="6"/>
  <c r="CN482" i="6"/>
  <c r="CN713" i="6"/>
  <c r="BH713" i="6"/>
  <c r="BH559" i="6"/>
  <c r="CN559" i="6"/>
  <c r="CN379" i="6"/>
  <c r="BH379" i="6"/>
  <c r="BI98" i="6"/>
  <c r="CO98" i="6"/>
  <c r="AW46" i="6"/>
  <c r="CC46" i="6"/>
  <c r="AW725" i="6"/>
  <c r="CC725" i="6"/>
  <c r="CC592" i="6"/>
  <c r="AW592" i="6"/>
  <c r="CC246" i="6"/>
  <c r="AW246" i="6"/>
  <c r="CN702" i="6"/>
  <c r="BH702" i="6"/>
  <c r="CD86" i="6"/>
  <c r="AX86" i="6"/>
  <c r="CX27" i="6"/>
  <c r="BR27" i="6"/>
  <c r="CX420" i="6"/>
  <c r="BR420" i="6"/>
  <c r="BR295" i="6"/>
  <c r="CX295" i="6"/>
  <c r="CX66" i="6"/>
  <c r="BR66" i="6"/>
  <c r="CX173" i="6"/>
  <c r="BR173" i="6"/>
  <c r="CX22" i="6"/>
  <c r="BR22" i="6"/>
  <c r="CX96" i="6"/>
  <c r="BR96" i="6"/>
  <c r="CX359" i="6"/>
  <c r="BR359" i="6"/>
  <c r="CX197" i="6"/>
  <c r="BR197" i="6"/>
  <c r="BR43" i="6"/>
  <c r="CX43" i="6"/>
  <c r="CX185" i="6"/>
  <c r="BR185" i="6"/>
  <c r="BR417" i="6"/>
  <c r="CX417" i="6"/>
  <c r="CX259" i="6"/>
  <c r="BR259" i="6"/>
  <c r="BR217" i="6"/>
  <c r="CX217" i="6"/>
  <c r="BR247" i="6"/>
  <c r="CX247" i="6"/>
  <c r="BR57" i="6"/>
  <c r="CX57" i="6"/>
  <c r="CX108" i="6"/>
  <c r="BR108" i="6"/>
  <c r="CX519" i="6"/>
  <c r="BR519" i="6"/>
  <c r="CX475" i="6"/>
  <c r="BR475" i="6"/>
  <c r="BR315" i="6"/>
  <c r="CX315" i="6"/>
  <c r="BR314" i="6"/>
  <c r="CX314" i="6"/>
  <c r="BR394" i="6"/>
  <c r="CX394" i="6"/>
  <c r="CX234" i="6"/>
  <c r="BR234" i="6"/>
  <c r="BR347" i="6"/>
  <c r="CX347" i="6"/>
  <c r="CX236" i="6"/>
  <c r="BR236" i="6"/>
  <c r="CX373" i="6"/>
  <c r="BR373" i="6"/>
  <c r="BR338" i="6"/>
  <c r="CX338" i="6"/>
  <c r="BR479" i="6"/>
  <c r="CX479" i="6"/>
  <c r="BR470" i="6"/>
  <c r="CX470" i="6"/>
  <c r="BR429" i="6"/>
  <c r="CX429" i="6"/>
  <c r="CX403" i="6"/>
  <c r="BR403" i="6"/>
  <c r="BR591" i="6"/>
  <c r="CX591" i="6"/>
  <c r="CX553" i="6"/>
  <c r="BR553" i="6"/>
  <c r="CX126" i="6"/>
  <c r="BR126" i="6"/>
  <c r="CX150" i="6"/>
  <c r="BR150" i="6"/>
  <c r="CX174" i="6"/>
  <c r="BR174" i="6"/>
  <c r="CX198" i="6"/>
  <c r="BR198" i="6"/>
  <c r="BR256" i="6"/>
  <c r="CX256" i="6"/>
  <c r="BR516" i="6"/>
  <c r="CX516" i="6"/>
  <c r="BR559" i="6"/>
  <c r="CX559" i="6"/>
  <c r="CX521" i="6"/>
  <c r="BR521" i="6"/>
  <c r="CX438" i="6"/>
  <c r="BR438" i="6"/>
  <c r="CX336" i="6"/>
  <c r="BR336" i="6"/>
  <c r="BR552" i="6"/>
  <c r="CX552" i="6"/>
  <c r="BR562" i="6"/>
  <c r="CX562" i="6"/>
  <c r="BR564" i="6"/>
  <c r="CX564" i="6"/>
  <c r="BR510" i="6"/>
  <c r="CX510" i="6"/>
  <c r="BR593" i="6"/>
  <c r="CX593" i="6"/>
  <c r="BR597" i="6"/>
  <c r="CX597" i="6"/>
  <c r="BR692" i="6"/>
  <c r="CX692" i="6"/>
  <c r="BR711" i="6"/>
  <c r="CX711" i="6"/>
  <c r="BR513" i="6"/>
  <c r="CX513" i="6"/>
  <c r="BR585" i="6"/>
  <c r="CX585" i="6"/>
  <c r="BR611" i="6"/>
  <c r="CX611" i="6"/>
  <c r="BR640" i="6"/>
  <c r="CX640" i="6"/>
  <c r="BR631" i="6"/>
  <c r="CX631" i="6"/>
  <c r="CX624" i="6"/>
  <c r="BR624" i="6"/>
  <c r="CX701" i="6"/>
  <c r="BR701" i="6"/>
  <c r="BR687" i="6"/>
  <c r="CX687" i="6"/>
  <c r="CX668" i="6"/>
  <c r="BR668" i="6"/>
  <c r="CX684" i="6"/>
  <c r="BR684" i="6"/>
  <c r="BR918" i="6"/>
  <c r="CX918" i="6"/>
  <c r="CX806" i="6"/>
  <c r="BR806" i="6"/>
  <c r="BR849" i="6"/>
  <c r="CX849" i="6"/>
  <c r="CX669" i="6"/>
  <c r="BR669" i="6"/>
  <c r="CX801" i="6"/>
  <c r="BR801" i="6"/>
  <c r="CX904" i="6"/>
  <c r="BR904" i="6"/>
  <c r="BR923" i="6"/>
  <c r="CX923" i="6"/>
  <c r="CX892" i="6"/>
  <c r="BR892" i="6"/>
  <c r="BR873" i="6"/>
  <c r="CX873" i="6"/>
  <c r="CX836" i="6"/>
  <c r="BR836" i="6"/>
  <c r="CX838" i="6"/>
  <c r="BR838" i="6"/>
  <c r="CX920" i="6"/>
  <c r="BR920" i="6"/>
  <c r="CX932" i="6"/>
  <c r="BR932" i="6"/>
  <c r="BR774" i="6"/>
  <c r="CX774" i="6"/>
  <c r="BR899" i="6"/>
  <c r="CX899" i="6"/>
  <c r="CX821" i="6"/>
  <c r="BR821" i="6"/>
  <c r="CX996" i="6"/>
  <c r="BR996" i="6"/>
  <c r="BR985" i="6"/>
  <c r="CX985" i="6"/>
  <c r="BR958" i="6"/>
  <c r="CX958" i="6"/>
  <c r="BR997" i="6"/>
  <c r="CX997" i="6"/>
  <c r="CX970" i="6"/>
  <c r="BR970" i="6"/>
  <c r="BR969" i="6"/>
  <c r="CX969" i="6"/>
  <c r="CD330" i="6"/>
  <c r="AX330" i="6"/>
  <c r="AW627" i="6"/>
  <c r="CC627" i="6"/>
  <c r="CN970" i="6"/>
  <c r="BH970" i="6"/>
  <c r="BH305" i="6"/>
  <c r="CN305" i="6"/>
  <c r="BH344" i="6"/>
  <c r="CN344" i="6"/>
  <c r="AW503" i="6"/>
  <c r="CC503" i="6"/>
  <c r="BH985" i="6"/>
  <c r="CN985" i="6"/>
  <c r="BH642" i="6"/>
  <c r="CN642" i="6"/>
  <c r="CN505" i="6"/>
  <c r="BH505" i="6"/>
  <c r="CN352" i="6"/>
  <c r="BH352" i="6"/>
  <c r="BH388" i="6"/>
  <c r="CN388" i="6"/>
  <c r="CC864" i="6"/>
  <c r="AW864" i="6"/>
  <c r="CN87" i="6"/>
  <c r="BH87" i="6"/>
  <c r="CN43" i="6"/>
  <c r="BH43" i="6"/>
  <c r="C60" i="5"/>
  <c r="E35" i="5"/>
  <c r="CN96" i="6"/>
  <c r="BH96" i="6"/>
  <c r="CC264" i="6"/>
  <c r="AW264" i="6"/>
  <c r="CC990" i="6"/>
  <c r="AW990" i="6"/>
  <c r="CC798" i="6"/>
  <c r="AW798" i="6"/>
  <c r="AW717" i="6"/>
  <c r="CC717" i="6"/>
  <c r="AW512" i="6"/>
  <c r="CC512" i="6"/>
  <c r="CC483" i="6"/>
  <c r="AW483" i="6"/>
  <c r="BH838" i="6"/>
  <c r="CN838" i="6"/>
  <c r="CN478" i="6"/>
  <c r="BH478" i="6"/>
  <c r="CN575" i="6"/>
  <c r="BH575" i="6"/>
  <c r="BJ44" i="6"/>
  <c r="CP44" i="6"/>
  <c r="CD313" i="6"/>
  <c r="AX313" i="6"/>
  <c r="AY98" i="6"/>
  <c r="CE98" i="6"/>
  <c r="CC455" i="6"/>
  <c r="AW455" i="6"/>
  <c r="CN409" i="6"/>
  <c r="BH409" i="6"/>
  <c r="CO121" i="6"/>
  <c r="BI121" i="6"/>
  <c r="BH59" i="6"/>
  <c r="CN59" i="6"/>
  <c r="CC765" i="6"/>
  <c r="AW765" i="6"/>
  <c r="AW635" i="6"/>
  <c r="CC635" i="6"/>
  <c r="CC620" i="6"/>
  <c r="AW620" i="6"/>
  <c r="CC158" i="6"/>
  <c r="AW158" i="6"/>
  <c r="BH893" i="6"/>
  <c r="CN893" i="6"/>
  <c r="CN744" i="6"/>
  <c r="BH744" i="6"/>
  <c r="CN309" i="6"/>
  <c r="BH309" i="6"/>
  <c r="BH269" i="6"/>
  <c r="CN269" i="6"/>
  <c r="CC439" i="6"/>
  <c r="AW439" i="6"/>
  <c r="AW1001" i="6"/>
  <c r="CC1001" i="6"/>
  <c r="AW66" i="6"/>
  <c r="CC66" i="6"/>
  <c r="CC308" i="6"/>
  <c r="AW308" i="6"/>
  <c r="BH571" i="6"/>
  <c r="CN571" i="6"/>
  <c r="CN260" i="6"/>
  <c r="BH260" i="6"/>
  <c r="CC762" i="6"/>
  <c r="AW762" i="6"/>
  <c r="CC974" i="6"/>
  <c r="AW974" i="6"/>
  <c r="CN925" i="6"/>
  <c r="BH925" i="6"/>
  <c r="AW1007" i="6"/>
  <c r="CC1007" i="6"/>
  <c r="CN883" i="6"/>
  <c r="BH883" i="6"/>
  <c r="CP166" i="6"/>
  <c r="BJ166" i="6"/>
  <c r="BH371" i="6"/>
  <c r="CN371" i="6"/>
  <c r="CN462" i="6"/>
  <c r="BH462" i="6"/>
  <c r="CN655" i="6"/>
  <c r="BH655" i="6"/>
  <c r="AW633" i="6"/>
  <c r="CC633" i="6"/>
  <c r="BH449" i="6"/>
  <c r="CN449" i="6"/>
  <c r="CN790" i="6"/>
  <c r="BH790" i="6"/>
  <c r="AW772" i="6"/>
  <c r="CC772" i="6"/>
  <c r="BH495" i="6"/>
  <c r="CN495" i="6"/>
  <c r="BH828" i="6"/>
  <c r="CN828" i="6"/>
  <c r="AW877" i="6"/>
  <c r="CC877" i="6"/>
  <c r="BH916" i="6"/>
  <c r="CN916" i="6"/>
  <c r="BH450" i="6"/>
  <c r="CN450" i="6"/>
  <c r="CO63" i="6"/>
  <c r="BI63" i="6"/>
  <c r="CC63" i="6"/>
  <c r="AW63" i="6"/>
  <c r="CC519" i="6"/>
  <c r="AW519" i="6"/>
  <c r="CN627" i="6"/>
  <c r="BH627" i="6"/>
  <c r="AW760" i="6"/>
  <c r="CC760" i="6"/>
  <c r="BH800" i="6"/>
  <c r="CN800" i="6"/>
  <c r="AW17" i="6"/>
  <c r="CC17" i="6"/>
  <c r="AW423" i="6"/>
  <c r="CC423" i="6"/>
  <c r="CC890" i="6"/>
  <c r="AW890" i="6"/>
  <c r="BH504" i="6"/>
  <c r="CN504" i="6"/>
  <c r="BH507" i="6"/>
  <c r="CN507" i="6"/>
  <c r="AW796" i="6"/>
  <c r="CC796" i="6"/>
  <c r="BH997" i="6"/>
  <c r="CN997" i="6"/>
  <c r="BH1005" i="6"/>
  <c r="CN1005" i="6"/>
  <c r="BH976" i="6"/>
  <c r="CN976" i="6"/>
  <c r="AW535" i="6"/>
  <c r="CC535" i="6"/>
  <c r="CO41" i="6"/>
  <c r="BI41" i="6"/>
  <c r="CN261" i="6"/>
  <c r="BH261" i="6"/>
  <c r="CC537" i="6"/>
  <c r="AW537" i="6"/>
  <c r="CN648" i="6"/>
  <c r="BH648" i="6"/>
  <c r="BI80" i="6"/>
  <c r="CO80" i="6"/>
  <c r="CN476" i="6"/>
  <c r="BH476" i="6"/>
  <c r="AW733" i="6"/>
  <c r="CC733" i="6"/>
  <c r="BH720" i="6"/>
  <c r="CN720" i="6"/>
  <c r="BH1008" i="6"/>
  <c r="CN1008" i="6"/>
  <c r="BH503" i="6"/>
  <c r="CN503" i="6"/>
  <c r="CC555" i="6"/>
  <c r="AW555" i="6"/>
  <c r="AW820" i="6"/>
  <c r="CC820" i="6"/>
  <c r="CC395" i="6"/>
  <c r="AW395" i="6"/>
  <c r="AW561" i="6"/>
  <c r="CC561" i="6"/>
  <c r="CN737" i="6"/>
  <c r="BH737" i="6"/>
  <c r="CC118" i="6"/>
  <c r="AW118" i="6"/>
  <c r="AW956" i="6"/>
  <c r="CC956" i="6"/>
  <c r="CC954" i="6"/>
  <c r="AW954" i="6"/>
  <c r="AW663" i="6"/>
  <c r="CC663" i="6"/>
  <c r="AW639" i="6"/>
  <c r="CC639" i="6"/>
  <c r="BH930" i="6"/>
  <c r="CN930" i="6"/>
  <c r="CN569" i="6"/>
  <c r="BH569" i="6"/>
  <c r="AW526" i="6"/>
  <c r="CC526" i="6"/>
  <c r="CC854" i="6"/>
  <c r="AW854" i="6"/>
  <c r="AW261" i="6"/>
  <c r="CC261" i="6"/>
  <c r="BH498" i="6"/>
  <c r="CN498" i="6"/>
  <c r="CD26" i="6"/>
  <c r="AX26" i="6"/>
  <c r="CC840" i="6"/>
  <c r="AW840" i="6"/>
  <c r="CC617" i="6"/>
  <c r="AW617" i="6"/>
  <c r="BH945" i="6"/>
  <c r="CN945" i="6"/>
  <c r="CN433" i="6"/>
  <c r="BH433" i="6"/>
  <c r="CC290" i="6"/>
  <c r="AW290" i="6"/>
  <c r="AX200" i="6"/>
  <c r="CD200" i="6"/>
  <c r="BI100" i="6"/>
  <c r="CO100" i="6"/>
  <c r="CC152" i="6"/>
  <c r="AW152" i="6"/>
  <c r="CC654" i="6"/>
  <c r="AW654" i="6"/>
  <c r="AW584" i="6"/>
  <c r="CC584" i="6"/>
  <c r="CC97" i="6"/>
  <c r="AW97" i="6"/>
  <c r="CN804" i="6"/>
  <c r="BH804" i="6"/>
  <c r="CN587" i="6"/>
  <c r="BH587" i="6"/>
  <c r="CN274" i="6"/>
  <c r="BH274" i="6"/>
  <c r="CN231" i="6"/>
  <c r="BH231" i="6"/>
  <c r="AW776" i="6"/>
  <c r="CC776" i="6"/>
  <c r="AW56" i="6"/>
  <c r="CC56" i="6"/>
  <c r="CC54" i="6"/>
  <c r="AW54" i="6"/>
  <c r="BH155" i="6"/>
  <c r="CN155" i="6"/>
  <c r="CC929" i="6"/>
  <c r="AW929" i="6"/>
  <c r="AW661" i="6"/>
  <c r="CC661" i="6"/>
  <c r="AW518" i="6"/>
  <c r="CC518" i="6"/>
  <c r="CN963" i="6"/>
  <c r="BH963" i="6"/>
  <c r="BH553" i="6"/>
  <c r="CN553" i="6"/>
  <c r="CN292" i="6"/>
  <c r="BH292" i="6"/>
  <c r="AW752" i="6"/>
  <c r="CC752" i="6"/>
  <c r="BI46" i="6"/>
  <c r="CO46" i="6"/>
  <c r="AW18" i="6"/>
  <c r="CC18" i="6"/>
  <c r="AW828" i="6"/>
  <c r="CC828" i="6"/>
  <c r="CC372" i="6"/>
  <c r="AW372" i="6"/>
  <c r="CC448" i="6"/>
  <c r="AW448" i="6"/>
  <c r="CC328" i="6"/>
  <c r="AW328" i="6"/>
  <c r="BH812" i="6"/>
  <c r="CN812" i="6"/>
  <c r="CN383" i="6"/>
  <c r="BH383" i="6"/>
  <c r="BH272" i="6"/>
  <c r="CN272" i="6"/>
  <c r="BH197" i="6"/>
  <c r="CN197" i="6"/>
  <c r="CC406" i="6"/>
  <c r="AW406" i="6"/>
  <c r="AW505" i="6"/>
  <c r="CC505" i="6"/>
  <c r="CO284" i="6"/>
  <c r="BI284" i="6"/>
  <c r="BJ99" i="6"/>
  <c r="CP99" i="6"/>
  <c r="CC190" i="6"/>
  <c r="AW190" i="6"/>
  <c r="AW920" i="6"/>
  <c r="CC920" i="6"/>
  <c r="CC723" i="6"/>
  <c r="AW723" i="6"/>
  <c r="CC370" i="6"/>
  <c r="AW370" i="6"/>
  <c r="CN935" i="6"/>
  <c r="BH935" i="6"/>
  <c r="BH814" i="6"/>
  <c r="CN814" i="6"/>
  <c r="CN640" i="6"/>
  <c r="BH640" i="6"/>
  <c r="CN252" i="6"/>
  <c r="BH252" i="6"/>
  <c r="CC863" i="6"/>
  <c r="AW863" i="6"/>
  <c r="BH796" i="6"/>
  <c r="CN796" i="6"/>
  <c r="AW367" i="6"/>
  <c r="CC367" i="6"/>
  <c r="BI74" i="6"/>
  <c r="CO74" i="6"/>
  <c r="CN60" i="6"/>
  <c r="BH60" i="6"/>
  <c r="CO112" i="6"/>
  <c r="BI112" i="6"/>
  <c r="AW978" i="6"/>
  <c r="CC978" i="6"/>
  <c r="AW522" i="6"/>
  <c r="CC522" i="6"/>
  <c r="AW642" i="6"/>
  <c r="CC642" i="6"/>
  <c r="CC201" i="6"/>
  <c r="AW201" i="6"/>
  <c r="BH932" i="6"/>
  <c r="CN932" i="6"/>
  <c r="CN999" i="6"/>
  <c r="BH999" i="6"/>
  <c r="CN580" i="6"/>
  <c r="BH580" i="6"/>
  <c r="CN647" i="6"/>
  <c r="BH647" i="6"/>
  <c r="CN565" i="6"/>
  <c r="BH565" i="6"/>
  <c r="CN125" i="6"/>
  <c r="BH125" i="6"/>
  <c r="CO129" i="6"/>
  <c r="BI129" i="6"/>
  <c r="CO213" i="6"/>
  <c r="BI213" i="6"/>
  <c r="CN33" i="6"/>
  <c r="BH33" i="6"/>
  <c r="CC1006" i="6"/>
  <c r="AW1006" i="6"/>
  <c r="AW622" i="6"/>
  <c r="CC622" i="6"/>
  <c r="AW812" i="6"/>
  <c r="CC812" i="6"/>
  <c r="AW460" i="6"/>
  <c r="CC460" i="6"/>
  <c r="BH966" i="6"/>
  <c r="CN966" i="6"/>
  <c r="BH428" i="6"/>
  <c r="CN428" i="6"/>
  <c r="BH342" i="6"/>
  <c r="CN342" i="6"/>
  <c r="BH451" i="6"/>
  <c r="CN451" i="6"/>
  <c r="BR39" i="6"/>
  <c r="CX39" i="6"/>
  <c r="CX73" i="6"/>
  <c r="BR73" i="6"/>
  <c r="CX193" i="6"/>
  <c r="BR193" i="6"/>
  <c r="BR88" i="6"/>
  <c r="CX88" i="6"/>
  <c r="CX187" i="6"/>
  <c r="BR187" i="6"/>
  <c r="CX149" i="6"/>
  <c r="BR149" i="6"/>
  <c r="BR20" i="6"/>
  <c r="CX20" i="6"/>
  <c r="BR61" i="6"/>
  <c r="CX61" i="6"/>
  <c r="CX273" i="6"/>
  <c r="BR273" i="6"/>
  <c r="BR68" i="6"/>
  <c r="CX68" i="6"/>
  <c r="CX191" i="6"/>
  <c r="BR191" i="6"/>
  <c r="CX29" i="6"/>
  <c r="BR29" i="6"/>
  <c r="BR307" i="6"/>
  <c r="CX307" i="6"/>
  <c r="CX263" i="6"/>
  <c r="BR263" i="6"/>
  <c r="CX268" i="6"/>
  <c r="BR268" i="6"/>
  <c r="BR81" i="6"/>
  <c r="CX81" i="6"/>
  <c r="CX117" i="6"/>
  <c r="BR117" i="6"/>
  <c r="CX221" i="6"/>
  <c r="BR221" i="6"/>
  <c r="BR415" i="6"/>
  <c r="CX415" i="6"/>
  <c r="CX335" i="6"/>
  <c r="BR335" i="6"/>
  <c r="BR327" i="6"/>
  <c r="CX327" i="6"/>
  <c r="CX511" i="6"/>
  <c r="BR511" i="6"/>
  <c r="BR248" i="6"/>
  <c r="CX248" i="6"/>
  <c r="BR376" i="6"/>
  <c r="CX376" i="6"/>
  <c r="CX250" i="6"/>
  <c r="BR250" i="6"/>
  <c r="CX411" i="6"/>
  <c r="BR411" i="6"/>
  <c r="CX374" i="6"/>
  <c r="BR374" i="6"/>
  <c r="CX382" i="6"/>
  <c r="BR382" i="6"/>
  <c r="BR506" i="6"/>
  <c r="CX506" i="6"/>
  <c r="CX453" i="6"/>
  <c r="BR453" i="6"/>
  <c r="CX421" i="6"/>
  <c r="BR421" i="6"/>
  <c r="CX363" i="6"/>
  <c r="BR363" i="6"/>
  <c r="BR570" i="6"/>
  <c r="CX570" i="6"/>
  <c r="BR128" i="6"/>
  <c r="CX128" i="6"/>
  <c r="BR152" i="6"/>
  <c r="CX152" i="6"/>
  <c r="CX176" i="6"/>
  <c r="BR176" i="6"/>
  <c r="CX200" i="6"/>
  <c r="BR200" i="6"/>
  <c r="BR261" i="6"/>
  <c r="CX261" i="6"/>
  <c r="BR529" i="6"/>
  <c r="CX529" i="6"/>
  <c r="BR337" i="6"/>
  <c r="CX337" i="6"/>
  <c r="BR538" i="6"/>
  <c r="CX538" i="6"/>
  <c r="CX444" i="6"/>
  <c r="BR444" i="6"/>
  <c r="CX355" i="6"/>
  <c r="BR355" i="6"/>
  <c r="BR556" i="6"/>
  <c r="CX556" i="6"/>
  <c r="BR565" i="6"/>
  <c r="CX565" i="6"/>
  <c r="CX583" i="6"/>
  <c r="BR583" i="6"/>
  <c r="BR514" i="6"/>
  <c r="CX514" i="6"/>
  <c r="BR643" i="6"/>
  <c r="CX643" i="6"/>
  <c r="CX622" i="6"/>
  <c r="BR622" i="6"/>
  <c r="CX708" i="6"/>
  <c r="BR708" i="6"/>
  <c r="CX733" i="6"/>
  <c r="BR733" i="6"/>
  <c r="BR524" i="6"/>
  <c r="CX524" i="6"/>
  <c r="BR599" i="6"/>
  <c r="CX599" i="6"/>
  <c r="CX699" i="6"/>
  <c r="BR699" i="6"/>
  <c r="BR652" i="6"/>
  <c r="CX652" i="6"/>
  <c r="CX655" i="6"/>
  <c r="BR655" i="6"/>
  <c r="CX642" i="6"/>
  <c r="BR642" i="6"/>
  <c r="BR723" i="6"/>
  <c r="CX723" i="6"/>
  <c r="BR694" i="6"/>
  <c r="CX694" i="6"/>
  <c r="BR696" i="6"/>
  <c r="CX696" i="6"/>
  <c r="BR686" i="6"/>
  <c r="CX686" i="6"/>
  <c r="CX666" i="6"/>
  <c r="BR666" i="6"/>
  <c r="CX839" i="6"/>
  <c r="BR839" i="6"/>
  <c r="CX930" i="6"/>
  <c r="BR930" i="6"/>
  <c r="BR673" i="6"/>
  <c r="CX673" i="6"/>
  <c r="BR823" i="6"/>
  <c r="CX823" i="6"/>
  <c r="BR813" i="6"/>
  <c r="CX813" i="6"/>
  <c r="BR937" i="6"/>
  <c r="CX937" i="6"/>
  <c r="BR895" i="6"/>
  <c r="CX895" i="6"/>
  <c r="CX896" i="6"/>
  <c r="BR896" i="6"/>
  <c r="CX848" i="6"/>
  <c r="BR848" i="6"/>
  <c r="BR855" i="6"/>
  <c r="CX855" i="6"/>
  <c r="BR929" i="6"/>
  <c r="CX929" i="6"/>
  <c r="BR950" i="6"/>
  <c r="CX950" i="6"/>
  <c r="CX778" i="6"/>
  <c r="BR778" i="6"/>
  <c r="BR917" i="6"/>
  <c r="CX917" i="6"/>
  <c r="CX840" i="6"/>
  <c r="BR840" i="6"/>
  <c r="CX928" i="6"/>
  <c r="BR928" i="6"/>
  <c r="CX992" i="6"/>
  <c r="BR992" i="6"/>
  <c r="CX975" i="6"/>
  <c r="BR975" i="6"/>
  <c r="CX993" i="6"/>
  <c r="BR993" i="6"/>
  <c r="CX978" i="6"/>
  <c r="BR978" i="6"/>
  <c r="BR980" i="6"/>
  <c r="CX980" i="6"/>
  <c r="CC387" i="6"/>
  <c r="AW387" i="6"/>
  <c r="CC984" i="6"/>
  <c r="AW984" i="6"/>
  <c r="AW436" i="6"/>
  <c r="CC436" i="6"/>
  <c r="CC699" i="6"/>
  <c r="AW699" i="6"/>
  <c r="AW496" i="6"/>
  <c r="CC496" i="6"/>
  <c r="CC37" i="6"/>
  <c r="AW37" i="6"/>
  <c r="CN921" i="6"/>
  <c r="BH921" i="6"/>
  <c r="BH938" i="6"/>
  <c r="CN938" i="6"/>
  <c r="BH313" i="6"/>
  <c r="CN313" i="6"/>
  <c r="BH345" i="6"/>
  <c r="CN345" i="6"/>
  <c r="CC24" i="6"/>
  <c r="AW24" i="6"/>
  <c r="CO89" i="6"/>
  <c r="BI89" i="6"/>
  <c r="CC430" i="6"/>
  <c r="AW430" i="6"/>
  <c r="AX150" i="6"/>
  <c r="CD150" i="6"/>
  <c r="CD60" i="6"/>
  <c r="AX60" i="6"/>
  <c r="CO410" i="6"/>
  <c r="BI410" i="6"/>
  <c r="CO262" i="6"/>
  <c r="BI262" i="6"/>
  <c r="CC162" i="6"/>
  <c r="AW162" i="6"/>
  <c r="BH312" i="6"/>
  <c r="CN312" i="6"/>
  <c r="AW386" i="6"/>
  <c r="CC386" i="6"/>
  <c r="CC465" i="6"/>
  <c r="AW465" i="6"/>
  <c r="CC180" i="6"/>
  <c r="AW180" i="6"/>
  <c r="BH927" i="6"/>
  <c r="CN927" i="6"/>
  <c r="CN633" i="6"/>
  <c r="BH633" i="6"/>
  <c r="BH859" i="6"/>
  <c r="CN859" i="6"/>
  <c r="BH499" i="6"/>
  <c r="CN499" i="6"/>
  <c r="BH372" i="6"/>
  <c r="CN372" i="6"/>
  <c r="CN944" i="6"/>
  <c r="BH944" i="6"/>
  <c r="CC196" i="6"/>
  <c r="AW196" i="6"/>
  <c r="CC786" i="6"/>
  <c r="AW786" i="6"/>
  <c r="BH1007" i="6"/>
  <c r="CN1007" i="6"/>
  <c r="CN244" i="6"/>
  <c r="BH244" i="6"/>
  <c r="CO88" i="6"/>
  <c r="BI88" i="6"/>
  <c r="CD138" i="6"/>
  <c r="AX138" i="6"/>
  <c r="CC40" i="6"/>
  <c r="AW40" i="6"/>
  <c r="AW341" i="6"/>
  <c r="CC341" i="6"/>
  <c r="CC827" i="6"/>
  <c r="AW827" i="6"/>
  <c r="CC501" i="6"/>
  <c r="AW501" i="6"/>
  <c r="AW466" i="6"/>
  <c r="CC466" i="6"/>
  <c r="CN825" i="6"/>
  <c r="BH825" i="6"/>
  <c r="BH789" i="6"/>
  <c r="CN789" i="6"/>
  <c r="CN524" i="6"/>
  <c r="BH524" i="6"/>
  <c r="CN602" i="6"/>
  <c r="BH602" i="6"/>
  <c r="CN291" i="6"/>
  <c r="BH291" i="6"/>
  <c r="AW263" i="6"/>
  <c r="CC263" i="6"/>
  <c r="CN914" i="6"/>
  <c r="BH914" i="6"/>
  <c r="BH119" i="6"/>
  <c r="CN119" i="6"/>
  <c r="CN819" i="6"/>
  <c r="BH819" i="6"/>
  <c r="CN468" i="6"/>
  <c r="BH468" i="6"/>
  <c r="AW686" i="6"/>
  <c r="CC686" i="6"/>
  <c r="BI111" i="6"/>
  <c r="CO111" i="6"/>
  <c r="AW550" i="6"/>
  <c r="CC550" i="6"/>
  <c r="CN601" i="6"/>
  <c r="BH601" i="6"/>
  <c r="AW895" i="6"/>
  <c r="CC895" i="6"/>
  <c r="AW287" i="6"/>
  <c r="CC287" i="6"/>
  <c r="CN303" i="6"/>
  <c r="BH303" i="6"/>
  <c r="CC650" i="6"/>
  <c r="AW650" i="6"/>
  <c r="CN712" i="6"/>
  <c r="BH712" i="6"/>
  <c r="CC838" i="6"/>
  <c r="AW838" i="6"/>
  <c r="AW336" i="6"/>
  <c r="CC336" i="6"/>
  <c r="CC794" i="6"/>
  <c r="AW794" i="6"/>
  <c r="AW674" i="6"/>
  <c r="CC674" i="6"/>
  <c r="BH911" i="6"/>
  <c r="CN911" i="6"/>
  <c r="BH491" i="6"/>
  <c r="CN491" i="6"/>
  <c r="CN615" i="6"/>
  <c r="BH615" i="6"/>
  <c r="BH794" i="6"/>
  <c r="CN794" i="6"/>
  <c r="AW648" i="6"/>
  <c r="CC648" i="6"/>
  <c r="AW377" i="6"/>
  <c r="CC377" i="6"/>
  <c r="AY205" i="6"/>
  <c r="CE205" i="6"/>
  <c r="CC842" i="6"/>
  <c r="AW842" i="6"/>
  <c r="CO190" i="6"/>
  <c r="BI190" i="6"/>
  <c r="AW525" i="6"/>
  <c r="CC525" i="6"/>
  <c r="CN771" i="6"/>
  <c r="BH771" i="6"/>
  <c r="BH528" i="6"/>
  <c r="CN528" i="6"/>
  <c r="AW748" i="6"/>
  <c r="CC748" i="6"/>
  <c r="CC905" i="6"/>
  <c r="AW905" i="6"/>
  <c r="AW896" i="6"/>
  <c r="CC896" i="6"/>
  <c r="AW484" i="6"/>
  <c r="CC484" i="6"/>
  <c r="BH851" i="6"/>
  <c r="CN851" i="6"/>
  <c r="CN716" i="6"/>
  <c r="BH716" i="6"/>
  <c r="CC910" i="6"/>
  <c r="AW910" i="6"/>
  <c r="AW913" i="6"/>
  <c r="CC913" i="6"/>
  <c r="BH287" i="6"/>
  <c r="CN287" i="6"/>
  <c r="BH857" i="6"/>
  <c r="CN857" i="6"/>
  <c r="AW43" i="6"/>
  <c r="CC43" i="6"/>
  <c r="AW219" i="6"/>
  <c r="CC219" i="6"/>
  <c r="CN872" i="6"/>
  <c r="BH872" i="6"/>
  <c r="AW339" i="6"/>
  <c r="CC339" i="6"/>
  <c r="AW732" i="6"/>
  <c r="CC732" i="6"/>
  <c r="CN975" i="6"/>
  <c r="BH975" i="6"/>
  <c r="CC81" i="6"/>
  <c r="AW81" i="6"/>
  <c r="AX28" i="6"/>
  <c r="CD28" i="6"/>
  <c r="CN42" i="6"/>
  <c r="BH42" i="6"/>
  <c r="AW461" i="6"/>
  <c r="CC461" i="6"/>
  <c r="AW185" i="6"/>
  <c r="CC185" i="6"/>
  <c r="AW234" i="6"/>
  <c r="CC234" i="6"/>
  <c r="BH754" i="6"/>
  <c r="CN754" i="6"/>
  <c r="CN467" i="6"/>
  <c r="BH467" i="6"/>
  <c r="CN219" i="6"/>
  <c r="BH219" i="6"/>
  <c r="CE274" i="6"/>
  <c r="AY274" i="6"/>
  <c r="CC869" i="6"/>
  <c r="AW869" i="6"/>
  <c r="CC916" i="6"/>
  <c r="AW916" i="6"/>
  <c r="CC400" i="6"/>
  <c r="AW400" i="6"/>
  <c r="AW593" i="6"/>
  <c r="CC593" i="6"/>
  <c r="AW286" i="6"/>
  <c r="CC286" i="6"/>
  <c r="CN965" i="6"/>
  <c r="BH965" i="6"/>
  <c r="BH836" i="6"/>
  <c r="CN836" i="6"/>
  <c r="CN658" i="6"/>
  <c r="BH658" i="6"/>
  <c r="BH356" i="6"/>
  <c r="CN356" i="6"/>
  <c r="BH782" i="6"/>
  <c r="CN782" i="6"/>
  <c r="BI23" i="6"/>
  <c r="CO23" i="6"/>
  <c r="AW894" i="6"/>
  <c r="CC894" i="6"/>
  <c r="CC446" i="6"/>
  <c r="AW446" i="6"/>
  <c r="AW548" i="6"/>
  <c r="CC548" i="6"/>
  <c r="CC144" i="6"/>
  <c r="AW144" i="6"/>
  <c r="AW71" i="6"/>
  <c r="CC71" i="6"/>
  <c r="BH840" i="6"/>
  <c r="CN840" i="6"/>
  <c r="CN766" i="6"/>
  <c r="BH766" i="6"/>
  <c r="BH654" i="6"/>
  <c r="CN654" i="6"/>
  <c r="CN351" i="6"/>
  <c r="BH351" i="6"/>
  <c r="BH148" i="6"/>
  <c r="CN148" i="6"/>
  <c r="BH411" i="6"/>
  <c r="CN411" i="6"/>
  <c r="CC870" i="6"/>
  <c r="AW870" i="6"/>
  <c r="AW758" i="6"/>
  <c r="CC758" i="6"/>
  <c r="CC363" i="6"/>
  <c r="AW363" i="6"/>
  <c r="AW21" i="6"/>
  <c r="CC21" i="6"/>
  <c r="CN756" i="6"/>
  <c r="BH756" i="6"/>
  <c r="BH512" i="6"/>
  <c r="CN512" i="6"/>
  <c r="CN631" i="6"/>
  <c r="BH631" i="6"/>
  <c r="CN404" i="6"/>
  <c r="BH404" i="6"/>
  <c r="CN779" i="6"/>
  <c r="BH779" i="6"/>
  <c r="AW799" i="6"/>
  <c r="CC799" i="6"/>
  <c r="CN719" i="6"/>
  <c r="BH719" i="6"/>
  <c r="BH107" i="6"/>
  <c r="CN107" i="6"/>
  <c r="CC1000" i="6"/>
  <c r="AW1000" i="6"/>
  <c r="AW559" i="6"/>
  <c r="CC559" i="6"/>
  <c r="CC326" i="6"/>
  <c r="AW326" i="6"/>
  <c r="AW19" i="6"/>
  <c r="CC19" i="6"/>
  <c r="CN510" i="6"/>
  <c r="BH510" i="6"/>
  <c r="CN707" i="6"/>
  <c r="BH707" i="6"/>
  <c r="CN402" i="6"/>
  <c r="BH402" i="6"/>
  <c r="BH144" i="6"/>
  <c r="CN144" i="6"/>
  <c r="AW823" i="6"/>
  <c r="CC823" i="6"/>
  <c r="BH634" i="6"/>
  <c r="CN634" i="6"/>
  <c r="CD108" i="6"/>
  <c r="AX108" i="6"/>
  <c r="CC859" i="6"/>
  <c r="AW859" i="6"/>
  <c r="CC628" i="6"/>
  <c r="AW628" i="6"/>
  <c r="AW344" i="6"/>
  <c r="CC344" i="6"/>
  <c r="CC443" i="6"/>
  <c r="AW443" i="6"/>
  <c r="CC242" i="6"/>
  <c r="AW242" i="6"/>
  <c r="AW265" i="6"/>
  <c r="CC265" i="6"/>
  <c r="CN729" i="6"/>
  <c r="BH729" i="6"/>
  <c r="CN424" i="6"/>
  <c r="BH424" i="6"/>
  <c r="BH136" i="6"/>
  <c r="CN136" i="6"/>
  <c r="AW824" i="6"/>
  <c r="CC824" i="6"/>
  <c r="AW653" i="6"/>
  <c r="CC653" i="6"/>
  <c r="AW517" i="6"/>
  <c r="CC517" i="6"/>
  <c r="CC527" i="6"/>
  <c r="AW527" i="6"/>
  <c r="AW226" i="6"/>
  <c r="CC226" i="6"/>
  <c r="CC87" i="6"/>
  <c r="AW87" i="6"/>
  <c r="BH931" i="6"/>
  <c r="CN931" i="6"/>
  <c r="BH458" i="6"/>
  <c r="CN458" i="6"/>
  <c r="CN669" i="6"/>
  <c r="BH669" i="6"/>
  <c r="BH387" i="6"/>
  <c r="CN387" i="6"/>
  <c r="CC184" i="6"/>
  <c r="AW184" i="6"/>
  <c r="AW992" i="6"/>
  <c r="CC992" i="6"/>
  <c r="AW673" i="6"/>
  <c r="CC673" i="6"/>
  <c r="CD175" i="6"/>
  <c r="AX175" i="6"/>
  <c r="CX40" i="6"/>
  <c r="BR40" i="6"/>
  <c r="CX98" i="6"/>
  <c r="BR98" i="6"/>
  <c r="CX16" i="6"/>
  <c r="BR16" i="6"/>
  <c r="BR179" i="6"/>
  <c r="CX179" i="6"/>
  <c r="CX288" i="6"/>
  <c r="BR288" i="6"/>
  <c r="CX159" i="6"/>
  <c r="BR159" i="6"/>
  <c r="BR37" i="6"/>
  <c r="CX37" i="6"/>
  <c r="BR69" i="6"/>
  <c r="CX69" i="6"/>
  <c r="BR320" i="6"/>
  <c r="CX320" i="6"/>
  <c r="BR85" i="6"/>
  <c r="CX85" i="6"/>
  <c r="CX230" i="6"/>
  <c r="BR230" i="6"/>
  <c r="BR30" i="6"/>
  <c r="CX30" i="6"/>
  <c r="BR371" i="6"/>
  <c r="CX371" i="6"/>
  <c r="BR277" i="6"/>
  <c r="CX277" i="6"/>
  <c r="CX282" i="6"/>
  <c r="BR282" i="6"/>
  <c r="BR82" i="6"/>
  <c r="CX82" i="6"/>
  <c r="BR235" i="6"/>
  <c r="CX235" i="6"/>
  <c r="BR229" i="6"/>
  <c r="CX229" i="6"/>
  <c r="CX260" i="6"/>
  <c r="BR260" i="6"/>
  <c r="BR416" i="6"/>
  <c r="CX416" i="6"/>
  <c r="CX343" i="6"/>
  <c r="BR343" i="6"/>
  <c r="BR177" i="6"/>
  <c r="CX177" i="6"/>
  <c r="BR253" i="6"/>
  <c r="CX253" i="6"/>
  <c r="BR414" i="6"/>
  <c r="CX414" i="6"/>
  <c r="CX257" i="6"/>
  <c r="BR257" i="6"/>
  <c r="BR412" i="6"/>
  <c r="CX412" i="6"/>
  <c r="CX392" i="6"/>
  <c r="BR392" i="6"/>
  <c r="BR389" i="6"/>
  <c r="CX389" i="6"/>
  <c r="BR219" i="6"/>
  <c r="CX219" i="6"/>
  <c r="BR455" i="6"/>
  <c r="CX455" i="6"/>
  <c r="BR435" i="6"/>
  <c r="CX435" i="6"/>
  <c r="CX377" i="6"/>
  <c r="BR377" i="6"/>
  <c r="CX571" i="6"/>
  <c r="BR571" i="6"/>
  <c r="CX130" i="6"/>
  <c r="BR130" i="6"/>
  <c r="BR154" i="6"/>
  <c r="CX154" i="6"/>
  <c r="CX178" i="6"/>
  <c r="BR178" i="6"/>
  <c r="CX202" i="6"/>
  <c r="BR202" i="6"/>
  <c r="CX280" i="6"/>
  <c r="BR280" i="6"/>
  <c r="CX533" i="6"/>
  <c r="BR533" i="6"/>
  <c r="CX342" i="6"/>
  <c r="BR342" i="6"/>
  <c r="CX440" i="6"/>
  <c r="BR440" i="6"/>
  <c r="BR461" i="6"/>
  <c r="CX461" i="6"/>
  <c r="BR360" i="6"/>
  <c r="CX360" i="6"/>
  <c r="BR606" i="6"/>
  <c r="CX606" i="6"/>
  <c r="BR568" i="6"/>
  <c r="CX568" i="6"/>
  <c r="CX610" i="6"/>
  <c r="BR610" i="6"/>
  <c r="BR518" i="6"/>
  <c r="CX518" i="6"/>
  <c r="BR616" i="6"/>
  <c r="CX616" i="6"/>
  <c r="BR625" i="6"/>
  <c r="CX625" i="6"/>
  <c r="CX718" i="6"/>
  <c r="BR718" i="6"/>
  <c r="BR700" i="6"/>
  <c r="CX700" i="6"/>
  <c r="CX525" i="6"/>
  <c r="BR525" i="6"/>
  <c r="BR605" i="6"/>
  <c r="CX605" i="6"/>
  <c r="CX710" i="6"/>
  <c r="BR710" i="6"/>
  <c r="CX691" i="6"/>
  <c r="BR691" i="6"/>
  <c r="CX674" i="6"/>
  <c r="BR674" i="6"/>
  <c r="CX648" i="6"/>
  <c r="BR648" i="6"/>
  <c r="BR724" i="6"/>
  <c r="CX724" i="6"/>
  <c r="CX765" i="6"/>
  <c r="BR765" i="6"/>
  <c r="BR703" i="6"/>
  <c r="CX703" i="6"/>
  <c r="BR689" i="6"/>
  <c r="CX689" i="6"/>
  <c r="CX735" i="6"/>
  <c r="BR735" i="6"/>
  <c r="CX785" i="6"/>
  <c r="BR785" i="6"/>
  <c r="BR629" i="6"/>
  <c r="CX629" i="6"/>
  <c r="BR677" i="6"/>
  <c r="CX677" i="6"/>
  <c r="CX824" i="6"/>
  <c r="BR824" i="6"/>
  <c r="BR819" i="6"/>
  <c r="CX819" i="6"/>
  <c r="BR943" i="6"/>
  <c r="CX943" i="6"/>
  <c r="CX900" i="6"/>
  <c r="BR900" i="6"/>
  <c r="BR910" i="6"/>
  <c r="CX910" i="6"/>
  <c r="CX858" i="6"/>
  <c r="BR858" i="6"/>
  <c r="CX857" i="6"/>
  <c r="BR857" i="6"/>
  <c r="CX942" i="6"/>
  <c r="BR942" i="6"/>
  <c r="BR979" i="6"/>
  <c r="CX979" i="6"/>
  <c r="BR782" i="6"/>
  <c r="CX782" i="6"/>
  <c r="CX934" i="6"/>
  <c r="BR934" i="6"/>
  <c r="BR845" i="6"/>
  <c r="CX845" i="6"/>
  <c r="BR936" i="6"/>
  <c r="CX936" i="6"/>
  <c r="CX1013" i="6"/>
  <c r="BR1013" i="6"/>
  <c r="CX1004" i="6"/>
  <c r="BR1004" i="6"/>
  <c r="CX1011" i="6"/>
  <c r="BR1011" i="6"/>
  <c r="CX982" i="6"/>
  <c r="BR982" i="6"/>
  <c r="BR991" i="6"/>
  <c r="CX991" i="6"/>
  <c r="AX88" i="6"/>
  <c r="CD88" i="6"/>
  <c r="C47" i="5"/>
  <c r="E33" i="5"/>
  <c r="E34" i="5"/>
  <c r="BH95" i="6"/>
  <c r="CN95" i="6"/>
  <c r="AW1010" i="6"/>
  <c r="CC1010" i="6"/>
  <c r="CC282" i="6"/>
  <c r="AW282" i="6"/>
  <c r="CN592" i="6"/>
  <c r="BH592" i="6"/>
  <c r="CN731" i="6"/>
  <c r="BH731" i="6"/>
  <c r="BH594" i="6"/>
  <c r="CN594" i="6"/>
  <c r="CN91" i="6"/>
  <c r="BH91" i="6"/>
  <c r="AW781" i="6"/>
  <c r="CC781" i="6"/>
  <c r="CC498" i="6"/>
  <c r="AW498" i="6"/>
  <c r="AW298" i="6"/>
  <c r="CC298" i="6"/>
  <c r="BH919" i="6"/>
  <c r="CN919" i="6"/>
  <c r="CN934" i="6"/>
  <c r="BH934" i="6"/>
  <c r="CN595" i="6"/>
  <c r="BH595" i="6"/>
  <c r="CO90" i="6"/>
  <c r="BI90" i="6"/>
  <c r="CC908" i="6"/>
  <c r="AW908" i="6"/>
  <c r="CC258" i="6"/>
  <c r="AW258" i="6"/>
  <c r="CC911" i="6"/>
  <c r="AW911" i="6"/>
  <c r="CC432" i="6"/>
  <c r="AW432" i="6"/>
  <c r="CC707" i="6"/>
  <c r="AW707" i="6"/>
  <c r="AW277" i="6"/>
  <c r="CC277" i="6"/>
  <c r="CN869" i="6"/>
  <c r="BH869" i="6"/>
  <c r="CN848" i="6"/>
  <c r="BH848" i="6"/>
  <c r="CN593" i="6"/>
  <c r="BH593" i="6"/>
  <c r="CN452" i="6"/>
  <c r="BH452" i="6"/>
  <c r="CN322" i="6"/>
  <c r="BH322" i="6"/>
  <c r="BH326" i="6"/>
  <c r="CN326" i="6"/>
  <c r="CN62" i="6"/>
  <c r="BH62" i="6"/>
  <c r="CN694" i="6"/>
  <c r="BH694" i="6"/>
  <c r="AW241" i="6"/>
  <c r="CC241" i="6"/>
  <c r="CN447" i="6"/>
  <c r="BH447" i="6"/>
  <c r="AY147" i="6"/>
  <c r="CE147" i="6"/>
  <c r="CN726" i="6"/>
  <c r="BH726" i="6"/>
  <c r="AW970" i="6"/>
  <c r="CC970" i="6"/>
  <c r="CP209" i="6"/>
  <c r="BJ209" i="6"/>
  <c r="CN319" i="6"/>
  <c r="BH319" i="6"/>
  <c r="CC782" i="6"/>
  <c r="AW782" i="6"/>
  <c r="CC366" i="6"/>
  <c r="AW366" i="6"/>
  <c r="CO15" i="6"/>
  <c r="BI15" i="6"/>
  <c r="AW473" i="6"/>
  <c r="CC473" i="6"/>
  <c r="AW541" i="6"/>
  <c r="CC541" i="6"/>
  <c r="AW619" i="6"/>
  <c r="CC619" i="6"/>
  <c r="AW643" i="6"/>
  <c r="CC643" i="6"/>
  <c r="AW41" i="6"/>
  <c r="CC41" i="6"/>
  <c r="CN639" i="6"/>
  <c r="BH639" i="6"/>
  <c r="CC829" i="6"/>
  <c r="AW829" i="6"/>
  <c r="AW804" i="6"/>
  <c r="CC804" i="6"/>
  <c r="AW1004" i="6"/>
  <c r="CC1004" i="6"/>
  <c r="CO82" i="6"/>
  <c r="BI82" i="6"/>
  <c r="AW433" i="6"/>
  <c r="CC433" i="6"/>
  <c r="CC641" i="6"/>
  <c r="AW641" i="6"/>
  <c r="BH884" i="6"/>
  <c r="CN884" i="6"/>
  <c r="CN721" i="6"/>
  <c r="BH721" i="6"/>
  <c r="CN842" i="6"/>
  <c r="BH842" i="6"/>
  <c r="CD276" i="6"/>
  <c r="AX276" i="6"/>
  <c r="CC384" i="6"/>
  <c r="AW384" i="6"/>
  <c r="CC689" i="6"/>
  <c r="AW689" i="6"/>
  <c r="AW944" i="6"/>
  <c r="CC944" i="6"/>
  <c r="CN421" i="6"/>
  <c r="BH421" i="6"/>
  <c r="AW268" i="6"/>
  <c r="CC268" i="6"/>
  <c r="CN518" i="6"/>
  <c r="BH518" i="6"/>
  <c r="BJ27" i="6"/>
  <c r="CP27" i="6"/>
  <c r="AW476" i="6"/>
  <c r="CC476" i="6"/>
  <c r="AW615" i="6"/>
  <c r="CC615" i="6"/>
  <c r="AW573" i="6"/>
  <c r="CC573" i="6"/>
  <c r="AW744" i="6"/>
  <c r="CC744" i="6"/>
  <c r="CD76" i="6"/>
  <c r="AX76" i="6"/>
  <c r="AW421" i="6"/>
  <c r="CC421" i="6"/>
  <c r="AW493" i="6"/>
  <c r="CC493" i="6"/>
  <c r="CN525" i="6"/>
  <c r="BH525" i="6"/>
  <c r="CN765" i="6"/>
  <c r="BH765" i="6"/>
  <c r="AW718" i="6"/>
  <c r="CC718" i="6"/>
  <c r="CC981" i="6"/>
  <c r="AW981" i="6"/>
  <c r="BH331" i="6"/>
  <c r="CN331" i="6"/>
  <c r="CC450" i="6"/>
  <c r="AW450" i="6"/>
  <c r="BH535" i="6"/>
  <c r="CN535" i="6"/>
  <c r="AW815" i="6"/>
  <c r="CC815" i="6"/>
  <c r="CC860" i="6"/>
  <c r="AW860" i="6"/>
  <c r="BH1009" i="6"/>
  <c r="CN1009" i="6"/>
  <c r="CD320" i="6" l="1"/>
  <c r="AX320" i="6"/>
  <c r="CO241" i="6"/>
  <c r="BI241" i="6"/>
  <c r="BI25" i="6"/>
  <c r="CO25" i="6"/>
  <c r="CO324" i="6"/>
  <c r="BI324" i="6"/>
  <c r="CD148" i="6"/>
  <c r="AX148" i="6"/>
  <c r="BI217" i="6"/>
  <c r="CO217" i="6"/>
  <c r="BI49" i="6"/>
  <c r="CO49" i="6"/>
  <c r="CY280" i="6"/>
  <c r="BS280" i="6"/>
  <c r="CO716" i="6"/>
  <c r="BI716" i="6"/>
  <c r="BS708" i="6"/>
  <c r="CY708" i="6"/>
  <c r="AX97" i="6"/>
  <c r="CD97" i="6"/>
  <c r="CO260" i="6"/>
  <c r="BI260" i="6"/>
  <c r="BI96" i="6"/>
  <c r="CO96" i="6"/>
  <c r="BS892" i="6"/>
  <c r="CY892" i="6"/>
  <c r="CY553" i="6"/>
  <c r="BS553" i="6"/>
  <c r="CE32" i="6"/>
  <c r="AY32" i="6"/>
  <c r="BI695" i="6"/>
  <c r="CO695" i="6"/>
  <c r="BS835" i="6"/>
  <c r="CY835" i="6"/>
  <c r="BI837" i="6"/>
  <c r="CO837" i="6"/>
  <c r="BI258" i="6"/>
  <c r="CO258" i="6"/>
  <c r="BI276" i="6"/>
  <c r="CO276" i="6"/>
  <c r="BI549" i="6"/>
  <c r="CO549" i="6"/>
  <c r="CD447" i="6"/>
  <c r="AX447" i="6"/>
  <c r="BI988" i="6"/>
  <c r="CO988" i="6"/>
  <c r="BI699" i="6"/>
  <c r="CO699" i="6"/>
  <c r="CO355" i="6"/>
  <c r="BI355" i="6"/>
  <c r="AX122" i="6"/>
  <c r="CD122" i="6"/>
  <c r="BS797" i="6"/>
  <c r="CY797" i="6"/>
  <c r="CY661" i="6"/>
  <c r="BS661" i="6"/>
  <c r="CY573" i="6"/>
  <c r="BS573" i="6"/>
  <c r="CY491" i="6"/>
  <c r="BS491" i="6"/>
  <c r="CY146" i="6"/>
  <c r="BS146" i="6"/>
  <c r="CY225" i="6"/>
  <c r="BS225" i="6"/>
  <c r="CY84" i="6"/>
  <c r="BS84" i="6"/>
  <c r="BS65" i="6"/>
  <c r="CY65" i="6"/>
  <c r="AX611" i="6"/>
  <c r="CD611" i="6"/>
  <c r="AX401" i="6"/>
  <c r="CD401" i="6"/>
  <c r="CD131" i="6"/>
  <c r="AX131" i="6"/>
  <c r="CD845" i="6"/>
  <c r="AX845" i="6"/>
  <c r="AX164" i="6"/>
  <c r="CD164" i="6"/>
  <c r="BI243" i="6"/>
  <c r="CO243" i="6"/>
  <c r="AX25" i="6"/>
  <c r="CD25" i="6"/>
  <c r="BI327" i="6"/>
  <c r="CO327" i="6"/>
  <c r="BI978" i="6"/>
  <c r="CO978" i="6"/>
  <c r="AX811" i="6"/>
  <c r="CD811" i="6"/>
  <c r="CD575" i="6"/>
  <c r="AX575" i="6"/>
  <c r="CD601" i="6"/>
  <c r="AX601" i="6"/>
  <c r="AX57" i="6"/>
  <c r="CD57" i="6"/>
  <c r="CO775" i="6"/>
  <c r="BI775" i="6"/>
  <c r="CO429" i="6"/>
  <c r="BI429" i="6"/>
  <c r="AX393" i="6"/>
  <c r="CD393" i="6"/>
  <c r="BI69" i="6"/>
  <c r="CO69" i="6"/>
  <c r="BS795" i="6"/>
  <c r="CY795" i="6"/>
  <c r="BS833" i="6"/>
  <c r="CY833" i="6"/>
  <c r="CY493" i="6"/>
  <c r="BS493" i="6"/>
  <c r="CY505" i="6"/>
  <c r="BS505" i="6"/>
  <c r="BS120" i="6"/>
  <c r="CY120" i="6"/>
  <c r="CY269" i="6"/>
  <c r="BS269" i="6"/>
  <c r="CY137" i="6"/>
  <c r="BS137" i="6"/>
  <c r="CD154" i="6"/>
  <c r="AX154" i="6"/>
  <c r="CD195" i="6"/>
  <c r="AX195" i="6"/>
  <c r="CO19" i="6"/>
  <c r="BI19" i="6"/>
  <c r="BI265" i="6"/>
  <c r="CO265" i="6"/>
  <c r="BI697" i="6"/>
  <c r="CO697" i="6"/>
  <c r="AX729" i="6"/>
  <c r="CD729" i="6"/>
  <c r="BI492" i="6"/>
  <c r="CO492" i="6"/>
  <c r="CO684" i="6"/>
  <c r="BI684" i="6"/>
  <c r="CD914" i="6"/>
  <c r="AX914" i="6"/>
  <c r="BI787" i="6"/>
  <c r="CO787" i="6"/>
  <c r="CO405" i="6"/>
  <c r="BI405" i="6"/>
  <c r="CE227" i="6"/>
  <c r="AY227" i="6"/>
  <c r="AX453" i="6"/>
  <c r="CD453" i="6"/>
  <c r="BI984" i="6"/>
  <c r="CO984" i="6"/>
  <c r="CD940" i="6"/>
  <c r="AX940" i="6"/>
  <c r="CO844" i="6"/>
  <c r="BI844" i="6"/>
  <c r="AZ301" i="6"/>
  <c r="CF301" i="6"/>
  <c r="AX708" i="6"/>
  <c r="CD708" i="6"/>
  <c r="CD488" i="6"/>
  <c r="AX488" i="6"/>
  <c r="BS718" i="6"/>
  <c r="CY718" i="6"/>
  <c r="CY98" i="6"/>
  <c r="BS98" i="6"/>
  <c r="BS73" i="6"/>
  <c r="CY73" i="6"/>
  <c r="BI790" i="6"/>
  <c r="CO790" i="6"/>
  <c r="AX483" i="6"/>
  <c r="CD483" i="6"/>
  <c r="BI713" i="6"/>
  <c r="CO713" i="6"/>
  <c r="BI78" i="6"/>
  <c r="CO78" i="6"/>
  <c r="BJ133" i="6"/>
  <c r="CP133" i="6"/>
  <c r="BI354" i="6"/>
  <c r="CO354" i="6"/>
  <c r="AX569" i="6"/>
  <c r="CD569" i="6"/>
  <c r="BS107" i="6"/>
  <c r="CY107" i="6"/>
  <c r="AX218" i="6"/>
  <c r="CD218" i="6"/>
  <c r="CD125" i="6"/>
  <c r="AX125" i="6"/>
  <c r="AX433" i="6"/>
  <c r="CD433" i="6"/>
  <c r="CY1004" i="6"/>
  <c r="BS1004" i="6"/>
  <c r="CY377" i="6"/>
  <c r="BS377" i="6"/>
  <c r="BI729" i="6"/>
  <c r="CO729" i="6"/>
  <c r="CO467" i="6"/>
  <c r="BI467" i="6"/>
  <c r="BI291" i="6"/>
  <c r="CO291" i="6"/>
  <c r="BS263" i="6"/>
  <c r="CY263" i="6"/>
  <c r="CD190" i="6"/>
  <c r="AX190" i="6"/>
  <c r="CQ166" i="6"/>
  <c r="BK166" i="6"/>
  <c r="BI352" i="6"/>
  <c r="CO352" i="6"/>
  <c r="CD592" i="6"/>
  <c r="AX592" i="6"/>
  <c r="BI281" i="6"/>
  <c r="CO281" i="6"/>
  <c r="CD602" i="6"/>
  <c r="AX602" i="6"/>
  <c r="CY816" i="6"/>
  <c r="BS816" i="6"/>
  <c r="BS436" i="6"/>
  <c r="CY436" i="6"/>
  <c r="BS119" i="6"/>
  <c r="CY119" i="6"/>
  <c r="BI317" i="6"/>
  <c r="CO317" i="6"/>
  <c r="CO770" i="6"/>
  <c r="BI770" i="6"/>
  <c r="AY133" i="6"/>
  <c r="CE133" i="6"/>
  <c r="AX188" i="6"/>
  <c r="CD188" i="6"/>
  <c r="AX421" i="6"/>
  <c r="CD421" i="6"/>
  <c r="BI95" i="6"/>
  <c r="CO95" i="6"/>
  <c r="CO244" i="6"/>
  <c r="BI244" i="6"/>
  <c r="BS975" i="6"/>
  <c r="CY975" i="6"/>
  <c r="BS363" i="6"/>
  <c r="CY363" i="6"/>
  <c r="CP129" i="6"/>
  <c r="BJ129" i="6"/>
  <c r="BI963" i="6"/>
  <c r="CO963" i="6"/>
  <c r="BI261" i="6"/>
  <c r="CO261" i="6"/>
  <c r="BS806" i="6"/>
  <c r="CY806" i="6"/>
  <c r="BS197" i="6"/>
  <c r="CY197" i="6"/>
  <c r="CO788" i="6"/>
  <c r="BI788" i="6"/>
  <c r="BI548" i="6"/>
  <c r="CO548" i="6"/>
  <c r="CY181" i="6"/>
  <c r="BS181" i="6"/>
  <c r="BI715" i="6"/>
  <c r="CO715" i="6"/>
  <c r="CD927" i="6"/>
  <c r="AX927" i="6"/>
  <c r="CD681" i="6"/>
  <c r="AX681" i="6"/>
  <c r="BI551" i="6"/>
  <c r="CO551" i="6"/>
  <c r="CQ27" i="6"/>
  <c r="BK27" i="6"/>
  <c r="BS735" i="6"/>
  <c r="CY735" i="6"/>
  <c r="CD859" i="6"/>
  <c r="AX859" i="6"/>
  <c r="BI303" i="6"/>
  <c r="CO303" i="6"/>
  <c r="CY666" i="6"/>
  <c r="BS666" i="6"/>
  <c r="CY335" i="6"/>
  <c r="BS335" i="6"/>
  <c r="BI640" i="6"/>
  <c r="CO640" i="6"/>
  <c r="C16" i="3"/>
  <c r="AX41" i="6"/>
  <c r="CD41" i="6"/>
  <c r="AZ147" i="6"/>
  <c r="CF147" i="6"/>
  <c r="BS674" i="6"/>
  <c r="CY674" i="6"/>
  <c r="AX527" i="6"/>
  <c r="CD527" i="6"/>
  <c r="CO707" i="6"/>
  <c r="BI707" i="6"/>
  <c r="AX501" i="6"/>
  <c r="CD501" i="6"/>
  <c r="CD984" i="6"/>
  <c r="AX984" i="6"/>
  <c r="CY655" i="6"/>
  <c r="BS655" i="6"/>
  <c r="BS411" i="6"/>
  <c r="CY411" i="6"/>
  <c r="BI60" i="6"/>
  <c r="CO60" i="6"/>
  <c r="CD290" i="6"/>
  <c r="AX290" i="6"/>
  <c r="BS624" i="6"/>
  <c r="CY624" i="6"/>
  <c r="CD967" i="6"/>
  <c r="AX967" i="6"/>
  <c r="BI331" i="6"/>
  <c r="CO331" i="6"/>
  <c r="CY656" i="6"/>
  <c r="BS656" i="6"/>
  <c r="CO691" i="6"/>
  <c r="BI691" i="6"/>
  <c r="CY469" i="6"/>
  <c r="BS469" i="6"/>
  <c r="CD893" i="6"/>
  <c r="AX893" i="6"/>
  <c r="BI557" i="6"/>
  <c r="CO557" i="6"/>
  <c r="CD667" i="6"/>
  <c r="AX667" i="6"/>
  <c r="CD490" i="6"/>
  <c r="AX490" i="6"/>
  <c r="BS17" i="6"/>
  <c r="CY17" i="6"/>
  <c r="BI750" i="6"/>
  <c r="CO750" i="6"/>
  <c r="BI674" i="6"/>
  <c r="CO674" i="6"/>
  <c r="CD415" i="6"/>
  <c r="AX415" i="6"/>
  <c r="CD486" i="6"/>
  <c r="AX486" i="6"/>
  <c r="CO936" i="6"/>
  <c r="BI936" i="6"/>
  <c r="CY419" i="6"/>
  <c r="BS419" i="6"/>
  <c r="BI447" i="6"/>
  <c r="CO447" i="6"/>
  <c r="BI510" i="6"/>
  <c r="CO510" i="6"/>
  <c r="CO602" i="6"/>
  <c r="BI602" i="6"/>
  <c r="CD201" i="6"/>
  <c r="AX201" i="6"/>
  <c r="CO433" i="6"/>
  <c r="BI433" i="6"/>
  <c r="CD395" i="6"/>
  <c r="AX395" i="6"/>
  <c r="BJ41" i="6"/>
  <c r="CP41" i="6"/>
  <c r="BI883" i="6"/>
  <c r="CO883" i="6"/>
  <c r="BI309" i="6"/>
  <c r="CO309" i="6"/>
  <c r="AX765" i="6"/>
  <c r="CD765" i="6"/>
  <c r="CE313" i="6"/>
  <c r="AY313" i="6"/>
  <c r="D61" i="5"/>
  <c r="F36" i="5"/>
  <c r="BI505" i="6"/>
  <c r="CO505" i="6"/>
  <c r="CO970" i="6"/>
  <c r="BI970" i="6"/>
  <c r="BS932" i="6"/>
  <c r="CY932" i="6"/>
  <c r="CY373" i="6"/>
  <c r="BS373" i="6"/>
  <c r="CY359" i="6"/>
  <c r="BS359" i="6"/>
  <c r="BS420" i="6"/>
  <c r="CY420" i="6"/>
  <c r="AX396" i="6"/>
  <c r="CD396" i="6"/>
  <c r="BI831" i="6"/>
  <c r="CO831" i="6"/>
  <c r="BI809" i="6"/>
  <c r="CO809" i="6"/>
  <c r="AX892" i="6"/>
  <c r="CD892" i="6"/>
  <c r="AX278" i="6"/>
  <c r="CD278" i="6"/>
  <c r="BI481" i="6"/>
  <c r="CO481" i="6"/>
  <c r="AY244" i="6"/>
  <c r="CE244" i="6"/>
  <c r="BI619" i="6"/>
  <c r="CO619" i="6"/>
  <c r="BJ248" i="6"/>
  <c r="CP248" i="6"/>
  <c r="AX33" i="6"/>
  <c r="CD33" i="6"/>
  <c r="CO703" i="6"/>
  <c r="BI703" i="6"/>
  <c r="CD419" i="6"/>
  <c r="AX419" i="6"/>
  <c r="CY830" i="6"/>
  <c r="BS830" i="6"/>
  <c r="CY557" i="6"/>
  <c r="BS557" i="6"/>
  <c r="CY124" i="6"/>
  <c r="BS124" i="6"/>
  <c r="BS28" i="6"/>
  <c r="CY28" i="6"/>
  <c r="AX79" i="6"/>
  <c r="CD79" i="6"/>
  <c r="AX809" i="6"/>
  <c r="CD809" i="6"/>
  <c r="CO649" i="6"/>
  <c r="BI649" i="6"/>
  <c r="BI137" i="6"/>
  <c r="CO137" i="6"/>
  <c r="CO563" i="6"/>
  <c r="BI563" i="6"/>
  <c r="AY62" i="6"/>
  <c r="CE62" i="6"/>
  <c r="CO445" i="6"/>
  <c r="BI445" i="6"/>
  <c r="BI947" i="6"/>
  <c r="CO947" i="6"/>
  <c r="CD445" i="6"/>
  <c r="AX445" i="6"/>
  <c r="CO591" i="6"/>
  <c r="BI591" i="6"/>
  <c r="BI961" i="6"/>
  <c r="CO961" i="6"/>
  <c r="CO561" i="6"/>
  <c r="BI561" i="6"/>
  <c r="BI714" i="6"/>
  <c r="CO714" i="6"/>
  <c r="CD816" i="6"/>
  <c r="AX816" i="6"/>
  <c r="CD773" i="6"/>
  <c r="AX773" i="6"/>
  <c r="CO904" i="6"/>
  <c r="BI904" i="6"/>
  <c r="CO502" i="6"/>
  <c r="BI502" i="6"/>
  <c r="CP142" i="6"/>
  <c r="BJ142" i="6"/>
  <c r="BS809" i="6"/>
  <c r="CY809" i="6"/>
  <c r="CY122" i="6"/>
  <c r="BS122" i="6"/>
  <c r="BI275" i="6"/>
  <c r="CO275" i="6"/>
  <c r="CD596" i="6"/>
  <c r="AX596" i="6"/>
  <c r="CD270" i="6"/>
  <c r="AX270" i="6"/>
  <c r="AX977" i="6"/>
  <c r="CD977" i="6"/>
  <c r="CD381" i="6"/>
  <c r="AX381" i="6"/>
  <c r="CO608" i="6"/>
  <c r="BI608" i="6"/>
  <c r="BI415" i="6"/>
  <c r="CO415" i="6"/>
  <c r="AX254" i="6"/>
  <c r="CD254" i="6"/>
  <c r="BI986" i="6"/>
  <c r="CO986" i="6"/>
  <c r="BI764" i="6"/>
  <c r="CO764" i="6"/>
  <c r="CO470" i="6"/>
  <c r="BI470" i="6"/>
  <c r="BI748" i="6"/>
  <c r="CO748" i="6"/>
  <c r="CO998" i="6"/>
  <c r="BI998" i="6"/>
  <c r="CE36" i="6"/>
  <c r="AY36" i="6"/>
  <c r="CD589" i="6"/>
  <c r="AX589" i="6"/>
  <c r="BS762" i="6"/>
  <c r="CY762" i="6"/>
  <c r="BS777" i="6"/>
  <c r="CY777" i="6"/>
  <c r="CY794" i="6"/>
  <c r="BS794" i="6"/>
  <c r="BS408" i="6"/>
  <c r="CY408" i="6"/>
  <c r="CY74" i="6"/>
  <c r="BS74" i="6"/>
  <c r="AX192" i="6"/>
  <c r="CD192" i="6"/>
  <c r="BI237" i="6"/>
  <c r="CO237" i="6"/>
  <c r="BI690" i="6"/>
  <c r="CO690" i="6"/>
  <c r="CO128" i="6"/>
  <c r="BI128" i="6"/>
  <c r="AX103" i="6"/>
  <c r="CD103" i="6"/>
  <c r="BI753" i="6"/>
  <c r="CO753" i="6"/>
  <c r="CO679" i="6"/>
  <c r="BI679" i="6"/>
  <c r="CO341" i="6"/>
  <c r="BI341" i="6"/>
  <c r="CD649" i="6"/>
  <c r="AX649" i="6"/>
  <c r="CD930" i="6"/>
  <c r="AX930" i="6"/>
  <c r="AX378" i="6"/>
  <c r="CD378" i="6"/>
  <c r="CO722" i="6"/>
  <c r="BI722" i="6"/>
  <c r="CD458" i="6"/>
  <c r="AX458" i="6"/>
  <c r="CD887" i="6"/>
  <c r="AX887" i="6"/>
  <c r="AX972" i="6"/>
  <c r="CD972" i="6"/>
  <c r="BI701" i="6"/>
  <c r="CO701" i="6"/>
  <c r="CD959" i="6"/>
  <c r="AX959" i="6"/>
  <c r="BI725" i="6"/>
  <c r="CO725" i="6"/>
  <c r="AX507" i="6"/>
  <c r="CD507" i="6"/>
  <c r="BS635" i="6"/>
  <c r="CY635" i="6"/>
  <c r="CY509" i="6"/>
  <c r="BS509" i="6"/>
  <c r="CY190" i="6"/>
  <c r="BS190" i="6"/>
  <c r="BS345" i="6"/>
  <c r="CY345" i="6"/>
  <c r="CY123" i="6"/>
  <c r="BS123" i="6"/>
  <c r="CY397" i="6"/>
  <c r="BS397" i="6"/>
  <c r="CY50" i="6"/>
  <c r="BS50" i="6"/>
  <c r="AX774" i="6"/>
  <c r="CD774" i="6"/>
  <c r="AX551" i="6"/>
  <c r="CD551" i="6"/>
  <c r="BI249" i="6"/>
  <c r="CO249" i="6"/>
  <c r="CO996" i="6"/>
  <c r="BI996" i="6"/>
  <c r="BJ115" i="6"/>
  <c r="CP115" i="6"/>
  <c r="BI705" i="6"/>
  <c r="CO705" i="6"/>
  <c r="CD168" i="6"/>
  <c r="AX168" i="6"/>
  <c r="BI440" i="6"/>
  <c r="CO440" i="6"/>
  <c r="AX382" i="6"/>
  <c r="CD382" i="6"/>
  <c r="CO675" i="6"/>
  <c r="BI675" i="6"/>
  <c r="CO688" i="6"/>
  <c r="BI688" i="6"/>
  <c r="CO18" i="6"/>
  <c r="BI18" i="6"/>
  <c r="BI798" i="6"/>
  <c r="CO798" i="6"/>
  <c r="AX222" i="6"/>
  <c r="CD222" i="6"/>
  <c r="CO401" i="6"/>
  <c r="BI401" i="6"/>
  <c r="CD364" i="6"/>
  <c r="AX364" i="6"/>
  <c r="BS754" i="6"/>
  <c r="CY754" i="6"/>
  <c r="BS870" i="6"/>
  <c r="CY870" i="6"/>
  <c r="CY756" i="6"/>
  <c r="BS756" i="6"/>
  <c r="BS667" i="6"/>
  <c r="CY667" i="6"/>
  <c r="CY471" i="6"/>
  <c r="BS471" i="6"/>
  <c r="BS477" i="6"/>
  <c r="CY477" i="6"/>
  <c r="CY569" i="6"/>
  <c r="BS569" i="6"/>
  <c r="CY228" i="6"/>
  <c r="BS228" i="6"/>
  <c r="BS281" i="6"/>
  <c r="CY281" i="6"/>
  <c r="BI419" i="6"/>
  <c r="CO419" i="6"/>
  <c r="CD303" i="6"/>
  <c r="AX303" i="6"/>
  <c r="CO960" i="6"/>
  <c r="BI960" i="6"/>
  <c r="AX583" i="6"/>
  <c r="CD583" i="6"/>
  <c r="BJ145" i="6"/>
  <c r="CP145" i="6"/>
  <c r="AX785" i="6"/>
  <c r="CD785" i="6"/>
  <c r="AX409" i="6"/>
  <c r="CD409" i="6"/>
  <c r="AX982" i="6"/>
  <c r="CD982" i="6"/>
  <c r="BJ131" i="6"/>
  <c r="CP131" i="6"/>
  <c r="CD468" i="6"/>
  <c r="AX468" i="6"/>
  <c r="CD647" i="6"/>
  <c r="AX647" i="6"/>
  <c r="CY1008" i="6"/>
  <c r="BS1008" i="6"/>
  <c r="BS926" i="6"/>
  <c r="CY926" i="6"/>
  <c r="CY595" i="6"/>
  <c r="BS595" i="6"/>
  <c r="CY496" i="6"/>
  <c r="BS496" i="6"/>
  <c r="BS162" i="6"/>
  <c r="CY162" i="6"/>
  <c r="BS333" i="6"/>
  <c r="CY333" i="6"/>
  <c r="BS319" i="6"/>
  <c r="CY319" i="6"/>
  <c r="BI628" i="6"/>
  <c r="CO628" i="6"/>
  <c r="AX701" i="6"/>
  <c r="CD701" i="6"/>
  <c r="D12" i="3"/>
  <c r="D14" i="3" s="1"/>
  <c r="CP113" i="6"/>
  <c r="BJ113" i="6"/>
  <c r="CD204" i="6"/>
  <c r="AX204" i="6"/>
  <c r="CO646" i="6"/>
  <c r="BI646" i="6"/>
  <c r="BI805" i="6"/>
  <c r="CO805" i="6"/>
  <c r="CD352" i="6"/>
  <c r="AX352" i="6"/>
  <c r="BI391" i="6"/>
  <c r="CO391" i="6"/>
  <c r="CO991" i="6"/>
  <c r="BI991" i="6"/>
  <c r="AX1003" i="6"/>
  <c r="CD1003" i="6"/>
  <c r="AX683" i="6"/>
  <c r="CD683" i="6"/>
  <c r="BI316" i="6"/>
  <c r="CO316" i="6"/>
  <c r="AX304" i="6"/>
  <c r="CD304" i="6"/>
  <c r="BI187" i="6"/>
  <c r="CO187" i="6"/>
  <c r="CY887" i="6"/>
  <c r="BS887" i="6"/>
  <c r="BS915" i="6"/>
  <c r="CY915" i="6"/>
  <c r="BS639" i="6"/>
  <c r="CY639" i="6"/>
  <c r="CY462" i="6"/>
  <c r="BS462" i="6"/>
  <c r="CY299" i="6"/>
  <c r="BS299" i="6"/>
  <c r="BS31" i="6"/>
  <c r="CY31" i="6"/>
  <c r="AX926" i="6"/>
  <c r="CD926" i="6"/>
  <c r="BI330" i="6"/>
  <c r="CO330" i="6"/>
  <c r="CD609" i="6"/>
  <c r="AX609" i="6"/>
  <c r="BI323" i="6"/>
  <c r="CO323" i="6"/>
  <c r="CD951" i="6"/>
  <c r="AX951" i="6"/>
  <c r="BI442" i="6"/>
  <c r="CO442" i="6"/>
  <c r="AX693" i="6"/>
  <c r="CD693" i="6"/>
  <c r="AX888" i="6"/>
  <c r="CD888" i="6"/>
  <c r="AX714" i="6"/>
  <c r="CD714" i="6"/>
  <c r="CD500" i="6"/>
  <c r="AX500" i="6"/>
  <c r="CO808" i="6"/>
  <c r="BI808" i="6"/>
  <c r="CD474" i="6"/>
  <c r="AX474" i="6"/>
  <c r="BI785" i="6"/>
  <c r="CO785" i="6"/>
  <c r="AX186" i="6"/>
  <c r="CD186" i="6"/>
  <c r="CP152" i="6"/>
  <c r="BJ152" i="6"/>
  <c r="CY367" i="6"/>
  <c r="BS367" i="6"/>
  <c r="BS23" i="6"/>
  <c r="CY23" i="6"/>
  <c r="BS76" i="6"/>
  <c r="CY76" i="6"/>
  <c r="CO899" i="6"/>
  <c r="BI899" i="6"/>
  <c r="BI556" i="6"/>
  <c r="CO556" i="6"/>
  <c r="CD492" i="6"/>
  <c r="AX492" i="6"/>
  <c r="CO105" i="6"/>
  <c r="BI105" i="6"/>
  <c r="CO488" i="6"/>
  <c r="BI488" i="6"/>
  <c r="CO939" i="6"/>
  <c r="BI939" i="6"/>
  <c r="BI620" i="6"/>
  <c r="CO620" i="6"/>
  <c r="CD604" i="6"/>
  <c r="AX604" i="6"/>
  <c r="CO167" i="6"/>
  <c r="BI167" i="6"/>
  <c r="BI757" i="6"/>
  <c r="CO757" i="6"/>
  <c r="CO102" i="6"/>
  <c r="BI102" i="6"/>
  <c r="CY246" i="6"/>
  <c r="BS246" i="6"/>
  <c r="AX832" i="6"/>
  <c r="CD832" i="6"/>
  <c r="AX224" i="6"/>
  <c r="CD224" i="6"/>
  <c r="CO644" i="6"/>
  <c r="BI644" i="6"/>
  <c r="AX48" i="6"/>
  <c r="CD48" i="6"/>
  <c r="AX995" i="6"/>
  <c r="CD995" i="6"/>
  <c r="AX563" i="6"/>
  <c r="CD563" i="6"/>
  <c r="BI761" i="6"/>
  <c r="CO761" i="6"/>
  <c r="BS372" i="6"/>
  <c r="CY372" i="6"/>
  <c r="CY1009" i="6"/>
  <c r="BS1009" i="6"/>
  <c r="CY693" i="6"/>
  <c r="BS693" i="6"/>
  <c r="BS712" i="6"/>
  <c r="CY712" i="6"/>
  <c r="CY204" i="6"/>
  <c r="BS204" i="6"/>
  <c r="CY289" i="6"/>
  <c r="BS289" i="6"/>
  <c r="BS41" i="6"/>
  <c r="CY41" i="6"/>
  <c r="CO637" i="6"/>
  <c r="BI637" i="6"/>
  <c r="CD848" i="6"/>
  <c r="AX848" i="6"/>
  <c r="CY736" i="6"/>
  <c r="BS736" i="6"/>
  <c r="AX428" i="6"/>
  <c r="CD428" i="6"/>
  <c r="CP48" i="6"/>
  <c r="BJ48" i="6"/>
  <c r="CY627" i="6"/>
  <c r="BS627" i="6"/>
  <c r="CO847" i="6"/>
  <c r="BI847" i="6"/>
  <c r="BI956" i="6"/>
  <c r="CO956" i="6"/>
  <c r="CO643" i="6"/>
  <c r="BI643" i="6"/>
  <c r="BS285" i="6"/>
  <c r="CY285" i="6"/>
  <c r="CP82" i="6"/>
  <c r="BJ82" i="6"/>
  <c r="CY943" i="6"/>
  <c r="BS943" i="6"/>
  <c r="CY260" i="6"/>
  <c r="BS260" i="6"/>
  <c r="CD827" i="6"/>
  <c r="AX827" i="6"/>
  <c r="BS625" i="6"/>
  <c r="CY625" i="6"/>
  <c r="BI754" i="6"/>
  <c r="CO754" i="6"/>
  <c r="AX648" i="6"/>
  <c r="CD648" i="6"/>
  <c r="BI1007" i="6"/>
  <c r="CO1007" i="6"/>
  <c r="CO859" i="6"/>
  <c r="BI859" i="6"/>
  <c r="CO312" i="6"/>
  <c r="BI312" i="6"/>
  <c r="CY929" i="6"/>
  <c r="BS929" i="6"/>
  <c r="BS813" i="6"/>
  <c r="CY813" i="6"/>
  <c r="CY686" i="6"/>
  <c r="BS686" i="6"/>
  <c r="BS652" i="6"/>
  <c r="CY652" i="6"/>
  <c r="CY415" i="6"/>
  <c r="BS415" i="6"/>
  <c r="BS307" i="6"/>
  <c r="CY307" i="6"/>
  <c r="CY20" i="6"/>
  <c r="BS20" i="6"/>
  <c r="BS39" i="6"/>
  <c r="CY39" i="6"/>
  <c r="CD812" i="6"/>
  <c r="AX812" i="6"/>
  <c r="BJ74" i="6"/>
  <c r="CP74" i="6"/>
  <c r="BI814" i="6"/>
  <c r="CO814" i="6"/>
  <c r="CQ99" i="6"/>
  <c r="BK99" i="6"/>
  <c r="AX18" i="6"/>
  <c r="CD18" i="6"/>
  <c r="CD518" i="6"/>
  <c r="AX518" i="6"/>
  <c r="AX776" i="6"/>
  <c r="CD776" i="6"/>
  <c r="CD584" i="6"/>
  <c r="AX584" i="6"/>
  <c r="CD261" i="6"/>
  <c r="AX261" i="6"/>
  <c r="CD663" i="6"/>
  <c r="AX663" i="6"/>
  <c r="AX733" i="6"/>
  <c r="CD733" i="6"/>
  <c r="BI507" i="6"/>
  <c r="CO507" i="6"/>
  <c r="AX760" i="6"/>
  <c r="CD760" i="6"/>
  <c r="CO916" i="6"/>
  <c r="BI916" i="6"/>
  <c r="CO449" i="6"/>
  <c r="BI449" i="6"/>
  <c r="CO571" i="6"/>
  <c r="BI571" i="6"/>
  <c r="CD512" i="6"/>
  <c r="AX512" i="6"/>
  <c r="CY958" i="6"/>
  <c r="BS958" i="6"/>
  <c r="BS923" i="6"/>
  <c r="CY923" i="6"/>
  <c r="BS918" i="6"/>
  <c r="CY918" i="6"/>
  <c r="CY631" i="6"/>
  <c r="BS631" i="6"/>
  <c r="BS692" i="6"/>
  <c r="CY692" i="6"/>
  <c r="CY552" i="6"/>
  <c r="BS552" i="6"/>
  <c r="CY256" i="6"/>
  <c r="BS256" i="6"/>
  <c r="CY591" i="6"/>
  <c r="BS591" i="6"/>
  <c r="BS315" i="6"/>
  <c r="CY315" i="6"/>
  <c r="CY217" i="6"/>
  <c r="BS217" i="6"/>
  <c r="CD725" i="6"/>
  <c r="AX725" i="6"/>
  <c r="CO482" i="6"/>
  <c r="BI482" i="6"/>
  <c r="CD540" i="6"/>
  <c r="AX540" i="6"/>
  <c r="AX435" i="6"/>
  <c r="CD435" i="6"/>
  <c r="CO139" i="6"/>
  <c r="BI139" i="6"/>
  <c r="AX789" i="6"/>
  <c r="CD789" i="6"/>
  <c r="CO206" i="6"/>
  <c r="BI206" i="6"/>
  <c r="CD900" i="6"/>
  <c r="AX900" i="6"/>
  <c r="BI181" i="6"/>
  <c r="CO181" i="6"/>
  <c r="AX983" i="6"/>
  <c r="CD983" i="6"/>
  <c r="CD568" i="6"/>
  <c r="AX568" i="6"/>
  <c r="CD245" i="6"/>
  <c r="AX245" i="6"/>
  <c r="AX818" i="6"/>
  <c r="CD818" i="6"/>
  <c r="AY151" i="6"/>
  <c r="CE151" i="6"/>
  <c r="AX44" i="6"/>
  <c r="CD44" i="6"/>
  <c r="AX720" i="6"/>
  <c r="CD720" i="6"/>
  <c r="CY966" i="6"/>
  <c r="BS966" i="6"/>
  <c r="CY891" i="6"/>
  <c r="BS891" i="6"/>
  <c r="BS796" i="6"/>
  <c r="CY796" i="6"/>
  <c r="BS688" i="6"/>
  <c r="CY688" i="6"/>
  <c r="CY512" i="6"/>
  <c r="BS512" i="6"/>
  <c r="BS550" i="6"/>
  <c r="CY550" i="6"/>
  <c r="CY472" i="6"/>
  <c r="BS472" i="6"/>
  <c r="BS309" i="6"/>
  <c r="CY309" i="6"/>
  <c r="BS33" i="6"/>
  <c r="CY33" i="6"/>
  <c r="CY395" i="6"/>
  <c r="BS395" i="6"/>
  <c r="BI599" i="6"/>
  <c r="CO599" i="6"/>
  <c r="CD607" i="6"/>
  <c r="AX607" i="6"/>
  <c r="BJ22" i="6"/>
  <c r="CP22" i="6"/>
  <c r="BI534" i="6"/>
  <c r="CO534" i="6"/>
  <c r="CD574" i="6"/>
  <c r="AX574" i="6"/>
  <c r="BI257" i="6"/>
  <c r="CO257" i="6"/>
  <c r="CO896" i="6"/>
  <c r="BI896" i="6"/>
  <c r="AX29" i="6"/>
  <c r="CD29" i="6"/>
  <c r="CD980" i="6"/>
  <c r="AX980" i="6"/>
  <c r="BS995" i="6"/>
  <c r="CY995" i="6"/>
  <c r="BS883" i="6"/>
  <c r="CY883" i="6"/>
  <c r="BS965" i="6"/>
  <c r="CY965" i="6"/>
  <c r="CY672" i="6"/>
  <c r="BS672" i="6"/>
  <c r="CY498" i="6"/>
  <c r="BS498" i="6"/>
  <c r="BS540" i="6"/>
  <c r="CY540" i="6"/>
  <c r="CY554" i="6"/>
  <c r="BS554" i="6"/>
  <c r="BS447" i="6"/>
  <c r="CY447" i="6"/>
  <c r="CY298" i="6"/>
  <c r="BS298" i="6"/>
  <c r="BS56" i="6"/>
  <c r="CY56" i="6"/>
  <c r="CY18" i="6"/>
  <c r="BS18" i="6"/>
  <c r="CY226" i="6"/>
  <c r="BS226" i="6"/>
  <c r="AX324" i="6"/>
  <c r="CD324" i="6"/>
  <c r="CD528" i="6"/>
  <c r="AX528" i="6"/>
  <c r="AX197" i="6"/>
  <c r="CD197" i="6"/>
  <c r="AX145" i="6"/>
  <c r="CD145" i="6"/>
  <c r="AX610" i="6"/>
  <c r="CD610" i="6"/>
  <c r="CD317" i="6"/>
  <c r="AX317" i="6"/>
  <c r="CD1011" i="6"/>
  <c r="AX1011" i="6"/>
  <c r="AX444" i="6"/>
  <c r="CD444" i="6"/>
  <c r="BI882" i="6"/>
  <c r="CO882" i="6"/>
  <c r="CD217" i="6"/>
  <c r="AX217" i="6"/>
  <c r="AX590" i="6"/>
  <c r="CD590" i="6"/>
  <c r="AX91" i="6"/>
  <c r="CD91" i="6"/>
  <c r="CD397" i="6"/>
  <c r="AX397" i="6"/>
  <c r="CO172" i="6"/>
  <c r="BI172" i="6"/>
  <c r="AX225" i="6"/>
  <c r="CD225" i="6"/>
  <c r="BI267" i="6"/>
  <c r="CO267" i="6"/>
  <c r="CO511" i="6"/>
  <c r="BI511" i="6"/>
  <c r="BI489" i="6"/>
  <c r="CO489" i="6"/>
  <c r="BS971" i="6"/>
  <c r="CY971" i="6"/>
  <c r="BS886" i="6"/>
  <c r="CY886" i="6"/>
  <c r="CY602" i="6"/>
  <c r="BS602" i="6"/>
  <c r="CY532" i="6"/>
  <c r="BS532" i="6"/>
  <c r="CY515" i="6"/>
  <c r="BS515" i="6"/>
  <c r="CY542" i="6"/>
  <c r="BS542" i="6"/>
  <c r="CY290" i="6"/>
  <c r="BS290" i="6"/>
  <c r="CY58" i="6"/>
  <c r="BS58" i="6"/>
  <c r="CY329" i="6"/>
  <c r="BS329" i="6"/>
  <c r="AX334" i="6"/>
  <c r="CD334" i="6"/>
  <c r="AX640" i="6"/>
  <c r="CD640" i="6"/>
  <c r="BI558" i="6"/>
  <c r="CO558" i="6"/>
  <c r="BI772" i="6"/>
  <c r="CO772" i="6"/>
  <c r="AX779" i="6"/>
  <c r="CD779" i="6"/>
  <c r="AY132" i="6"/>
  <c r="CE132" i="6"/>
  <c r="CO377" i="6"/>
  <c r="BI377" i="6"/>
  <c r="BK169" i="6"/>
  <c r="CQ169" i="6"/>
  <c r="CD321" i="6"/>
  <c r="AX321" i="6"/>
  <c r="CD291" i="6"/>
  <c r="AX291" i="6"/>
  <c r="CD457" i="6"/>
  <c r="AX457" i="6"/>
  <c r="CO993" i="6"/>
  <c r="BI993" i="6"/>
  <c r="BI588" i="6"/>
  <c r="CO588" i="6"/>
  <c r="BI1012" i="6"/>
  <c r="CO1012" i="6"/>
  <c r="BI211" i="6"/>
  <c r="CO211" i="6"/>
  <c r="AY199" i="6"/>
  <c r="CE199" i="6"/>
  <c r="BS955" i="6"/>
  <c r="CY955" i="6"/>
  <c r="CY954" i="6"/>
  <c r="BS954" i="6"/>
  <c r="BS769" i="6"/>
  <c r="CY769" i="6"/>
  <c r="BS586" i="6"/>
  <c r="CY586" i="6"/>
  <c r="BS729" i="6"/>
  <c r="CY729" i="6"/>
  <c r="BS102" i="6"/>
  <c r="CY102" i="6"/>
  <c r="BS21" i="6"/>
  <c r="CY21" i="6"/>
  <c r="BI530" i="6"/>
  <c r="CO530" i="6"/>
  <c r="BI446" i="6"/>
  <c r="CO446" i="6"/>
  <c r="AX850" i="6"/>
  <c r="CD850" i="6"/>
  <c r="CD595" i="6"/>
  <c r="AX595" i="6"/>
  <c r="CD1002" i="6"/>
  <c r="AX1002" i="6"/>
  <c r="BI564" i="6"/>
  <c r="CO564" i="6"/>
  <c r="BS939" i="6"/>
  <c r="CY939" i="6"/>
  <c r="BS802" i="6"/>
  <c r="CY802" i="6"/>
  <c r="CY623" i="6"/>
  <c r="BS623" i="6"/>
  <c r="BS388" i="6"/>
  <c r="CY388" i="6"/>
  <c r="CY218" i="6"/>
  <c r="BS218" i="6"/>
  <c r="AY165" i="6"/>
  <c r="CE165" i="6"/>
  <c r="AX440" i="6"/>
  <c r="CD440" i="6"/>
  <c r="CO962" i="6"/>
  <c r="BI962" i="6"/>
  <c r="CD350" i="6"/>
  <c r="AX350" i="6"/>
  <c r="CE178" i="6"/>
  <c r="AY178" i="6"/>
  <c r="AX737" i="6"/>
  <c r="CD737" i="6"/>
  <c r="BI285" i="6"/>
  <c r="CO285" i="6"/>
  <c r="CO609" i="6"/>
  <c r="BI609" i="6"/>
  <c r="BI251" i="6"/>
  <c r="CO251" i="6"/>
  <c r="AX713" i="6"/>
  <c r="CD713" i="6"/>
  <c r="CO517" i="6"/>
  <c r="BI517" i="6"/>
  <c r="CD761" i="6"/>
  <c r="AX761" i="6"/>
  <c r="CO270" i="6"/>
  <c r="BI270" i="6"/>
  <c r="BS645" i="6"/>
  <c r="CY645" i="6"/>
  <c r="CY832" i="6"/>
  <c r="BS832" i="6"/>
  <c r="BS390" i="6"/>
  <c r="CY390" i="6"/>
  <c r="CY604" i="6"/>
  <c r="BS604" i="6"/>
  <c r="BS52" i="6"/>
  <c r="CY52" i="6"/>
  <c r="CY121" i="6"/>
  <c r="BS121" i="6"/>
  <c r="BI459" i="6"/>
  <c r="CO459" i="6"/>
  <c r="CD917" i="6"/>
  <c r="AX917" i="6"/>
  <c r="CD309" i="6"/>
  <c r="AX309" i="6"/>
  <c r="CD323" i="6"/>
  <c r="AX323" i="6"/>
  <c r="BI971" i="6"/>
  <c r="CO971" i="6"/>
  <c r="CO994" i="6"/>
  <c r="BI994" i="6"/>
  <c r="CP271" i="6"/>
  <c r="BJ271" i="6"/>
  <c r="CP222" i="6"/>
  <c r="BJ222" i="6"/>
  <c r="CO792" i="6"/>
  <c r="BI792" i="6"/>
  <c r="BI432" i="6"/>
  <c r="CO432" i="6"/>
  <c r="AX802" i="6"/>
  <c r="CD802" i="6"/>
  <c r="CD161" i="6"/>
  <c r="AX161" i="6"/>
  <c r="AX636" i="6"/>
  <c r="CD636" i="6"/>
  <c r="CY784" i="6"/>
  <c r="BS784" i="6"/>
  <c r="CY485" i="6"/>
  <c r="BS485" i="6"/>
  <c r="CY184" i="6"/>
  <c r="BS184" i="6"/>
  <c r="BS348" i="6"/>
  <c r="CY348" i="6"/>
  <c r="BS77" i="6"/>
  <c r="CY77" i="6"/>
  <c r="CY254" i="6"/>
  <c r="BS254" i="6"/>
  <c r="BS25" i="6"/>
  <c r="CY25" i="6"/>
  <c r="BI665" i="6"/>
  <c r="CO665" i="6"/>
  <c r="BI671" i="6"/>
  <c r="CO671" i="6"/>
  <c r="AX322" i="6"/>
  <c r="CD322" i="6"/>
  <c r="CO56" i="6"/>
  <c r="BI56" i="6"/>
  <c r="BI940" i="6"/>
  <c r="CO940" i="6"/>
  <c r="CP196" i="6"/>
  <c r="BJ196" i="6"/>
  <c r="BI550" i="6"/>
  <c r="CO550" i="6"/>
  <c r="BI357" i="6"/>
  <c r="CO357" i="6"/>
  <c r="BI578" i="6"/>
  <c r="CO578" i="6"/>
  <c r="AX690" i="6"/>
  <c r="CD690" i="6"/>
  <c r="BI776" i="6"/>
  <c r="CO776" i="6"/>
  <c r="BI576" i="6"/>
  <c r="CO576" i="6"/>
  <c r="CD417" i="6"/>
  <c r="AX417" i="6"/>
  <c r="CP151" i="6"/>
  <c r="BJ151" i="6"/>
  <c r="F45" i="3"/>
  <c r="E47" i="3"/>
  <c r="E49" i="3"/>
  <c r="CY889" i="6"/>
  <c r="BS889" i="6"/>
  <c r="CY790" i="6"/>
  <c r="BS790" i="6"/>
  <c r="BS931" i="6"/>
  <c r="CY931" i="6"/>
  <c r="BS791" i="6"/>
  <c r="CY791" i="6"/>
  <c r="BS702" i="6"/>
  <c r="CY702" i="6"/>
  <c r="BS720" i="6"/>
  <c r="CY720" i="6"/>
  <c r="CY582" i="6"/>
  <c r="BS582" i="6"/>
  <c r="BS431" i="6"/>
  <c r="CY431" i="6"/>
  <c r="BS110" i="6"/>
  <c r="CY110" i="6"/>
  <c r="CY441" i="6"/>
  <c r="BS441" i="6"/>
  <c r="CY294" i="6"/>
  <c r="BS294" i="6"/>
  <c r="CD629" i="6"/>
  <c r="AX629" i="6"/>
  <c r="CP289" i="6"/>
  <c r="BJ289" i="6"/>
  <c r="AX191" i="6"/>
  <c r="CD191" i="6"/>
  <c r="CO214" i="6"/>
  <c r="BI214" i="6"/>
  <c r="CD311" i="6"/>
  <c r="AX311" i="6"/>
  <c r="BI332" i="6"/>
  <c r="CO332" i="6"/>
  <c r="CD985" i="6"/>
  <c r="AX985" i="6"/>
  <c r="CO454" i="6"/>
  <c r="BI454" i="6"/>
  <c r="CO108" i="6"/>
  <c r="BI108" i="6"/>
  <c r="AX127" i="6"/>
  <c r="CD127" i="6"/>
  <c r="CD775" i="6"/>
  <c r="AX775" i="6"/>
  <c r="AX749" i="6"/>
  <c r="CD749" i="6"/>
  <c r="AX750" i="6"/>
  <c r="CD750" i="6"/>
  <c r="CD570" i="6"/>
  <c r="AX570" i="6"/>
  <c r="AX135" i="6"/>
  <c r="CD135" i="6"/>
  <c r="BS951" i="6"/>
  <c r="CY951" i="6"/>
  <c r="CY826" i="6"/>
  <c r="BS826" i="6"/>
  <c r="CY628" i="6"/>
  <c r="BS628" i="6"/>
  <c r="BS379" i="6"/>
  <c r="CY379" i="6"/>
  <c r="CY445" i="6"/>
  <c r="BS445" i="6"/>
  <c r="CY271" i="6"/>
  <c r="BS271" i="6"/>
  <c r="CD469" i="6"/>
  <c r="AX469" i="6"/>
  <c r="BS788" i="6"/>
  <c r="CY788" i="6"/>
  <c r="CD1013" i="6"/>
  <c r="AX1013" i="6"/>
  <c r="BJ340" i="6"/>
  <c r="CP340" i="6"/>
  <c r="CD599" i="6"/>
  <c r="AX599" i="6"/>
  <c r="CY946" i="6"/>
  <c r="BS946" i="6"/>
  <c r="BS366" i="6"/>
  <c r="CY366" i="6"/>
  <c r="AX431" i="6"/>
  <c r="CD431" i="6"/>
  <c r="AY187" i="6"/>
  <c r="CE187" i="6"/>
  <c r="CP40" i="6"/>
  <c r="BJ40" i="6"/>
  <c r="CO350" i="6"/>
  <c r="BI350" i="6"/>
  <c r="BI232" i="6"/>
  <c r="CO232" i="6"/>
  <c r="CD110" i="6"/>
  <c r="AX110" i="6"/>
  <c r="CY748" i="6"/>
  <c r="BS748" i="6"/>
  <c r="BS979" i="6"/>
  <c r="CY979" i="6"/>
  <c r="BS257" i="6"/>
  <c r="CY257" i="6"/>
  <c r="CO756" i="6"/>
  <c r="BI756" i="6"/>
  <c r="CD794" i="6"/>
  <c r="AX794" i="6"/>
  <c r="BI842" i="6"/>
  <c r="CO842" i="6"/>
  <c r="CO731" i="6"/>
  <c r="BI731" i="6"/>
  <c r="CO919" i="6"/>
  <c r="BI919" i="6"/>
  <c r="CO351" i="6"/>
  <c r="BI351" i="6"/>
  <c r="BI658" i="6"/>
  <c r="CO658" i="6"/>
  <c r="CD916" i="6"/>
  <c r="AX916" i="6"/>
  <c r="CO975" i="6"/>
  <c r="BI975" i="6"/>
  <c r="CO819" i="6"/>
  <c r="BI819" i="6"/>
  <c r="BI524" i="6"/>
  <c r="CO524" i="6"/>
  <c r="AX786" i="6"/>
  <c r="CD786" i="6"/>
  <c r="BI633" i="6"/>
  <c r="CO633" i="6"/>
  <c r="CD162" i="6"/>
  <c r="AX162" i="6"/>
  <c r="BJ89" i="6"/>
  <c r="CP89" i="6"/>
  <c r="AX37" i="6"/>
  <c r="CD37" i="6"/>
  <c r="AX387" i="6"/>
  <c r="CD387" i="6"/>
  <c r="CY928" i="6"/>
  <c r="BS928" i="6"/>
  <c r="CY699" i="6"/>
  <c r="BS699" i="6"/>
  <c r="BS444" i="6"/>
  <c r="CY444" i="6"/>
  <c r="BS176" i="6"/>
  <c r="CY176" i="6"/>
  <c r="CY453" i="6"/>
  <c r="BS453" i="6"/>
  <c r="CY221" i="6"/>
  <c r="BS221" i="6"/>
  <c r="BS29" i="6"/>
  <c r="CY29" i="6"/>
  <c r="BS149" i="6"/>
  <c r="CY149" i="6"/>
  <c r="CO565" i="6"/>
  <c r="BI565" i="6"/>
  <c r="CO935" i="6"/>
  <c r="BI935" i="6"/>
  <c r="BJ284" i="6"/>
  <c r="CP284" i="6"/>
  <c r="BI231" i="6"/>
  <c r="CO231" i="6"/>
  <c r="AX654" i="6"/>
  <c r="CD654" i="6"/>
  <c r="CD854" i="6"/>
  <c r="AX854" i="6"/>
  <c r="CD954" i="6"/>
  <c r="AX954" i="6"/>
  <c r="CO476" i="6"/>
  <c r="BI476" i="6"/>
  <c r="CO627" i="6"/>
  <c r="BI627" i="6"/>
  <c r="CD308" i="6"/>
  <c r="AX308" i="6"/>
  <c r="BI744" i="6"/>
  <c r="CO744" i="6"/>
  <c r="CO43" i="6"/>
  <c r="BI43" i="6"/>
  <c r="CY920" i="6"/>
  <c r="BS920" i="6"/>
  <c r="BS904" i="6"/>
  <c r="CY904" i="6"/>
  <c r="BS684" i="6"/>
  <c r="CY684" i="6"/>
  <c r="BS336" i="6"/>
  <c r="CY336" i="6"/>
  <c r="CY198" i="6"/>
  <c r="BS198" i="6"/>
  <c r="CY403" i="6"/>
  <c r="BS403" i="6"/>
  <c r="CY236" i="6"/>
  <c r="BS236" i="6"/>
  <c r="BS475" i="6"/>
  <c r="CY475" i="6"/>
  <c r="CY259" i="6"/>
  <c r="BS259" i="6"/>
  <c r="CY96" i="6"/>
  <c r="BS96" i="6"/>
  <c r="BS27" i="6"/>
  <c r="CY27" i="6"/>
  <c r="BI614" i="6"/>
  <c r="CO614" i="6"/>
  <c r="AX739" i="6"/>
  <c r="CD739" i="6"/>
  <c r="CO783" i="6"/>
  <c r="BI783" i="6"/>
  <c r="CO817" i="6"/>
  <c r="BI817" i="6"/>
  <c r="BI72" i="6"/>
  <c r="CO72" i="6"/>
  <c r="CO855" i="6"/>
  <c r="BI855" i="6"/>
  <c r="CO408" i="6"/>
  <c r="BI408" i="6"/>
  <c r="CD462" i="6"/>
  <c r="AX462" i="6"/>
  <c r="CD288" i="6"/>
  <c r="AX288" i="6"/>
  <c r="BI810" i="6"/>
  <c r="CO810" i="6"/>
  <c r="BI514" i="6"/>
  <c r="CO514" i="6"/>
  <c r="AY111" i="6"/>
  <c r="CE111" i="6"/>
  <c r="CO969" i="6"/>
  <c r="BI969" i="6"/>
  <c r="AX754" i="6"/>
  <c r="CD754" i="6"/>
  <c r="BS614" i="6"/>
  <c r="CY614" i="6"/>
  <c r="CY545" i="6"/>
  <c r="BS545" i="6"/>
  <c r="CY328" i="6"/>
  <c r="BS328" i="6"/>
  <c r="CY90" i="6"/>
  <c r="BS90" i="6"/>
  <c r="CO483" i="6"/>
  <c r="BI483" i="6"/>
  <c r="AX922" i="6"/>
  <c r="CD922" i="6"/>
  <c r="BI612" i="6"/>
  <c r="CO612" i="6"/>
  <c r="CD256" i="6"/>
  <c r="AX256" i="6"/>
  <c r="BJ52" i="6"/>
  <c r="CP52" i="6"/>
  <c r="CE80" i="6"/>
  <c r="AY80" i="6"/>
  <c r="AX284" i="6"/>
  <c r="CD284" i="6"/>
  <c r="AX424" i="6"/>
  <c r="CD424" i="6"/>
  <c r="CO463" i="6"/>
  <c r="BI463" i="6"/>
  <c r="BI733" i="6"/>
  <c r="CO733" i="6"/>
  <c r="CP171" i="6"/>
  <c r="BJ171" i="6"/>
  <c r="BI625" i="6"/>
  <c r="CO625" i="6"/>
  <c r="CO472" i="6"/>
  <c r="BI472" i="6"/>
  <c r="CO917" i="6"/>
  <c r="BI917" i="6"/>
  <c r="BJ370" i="6"/>
  <c r="CP370" i="6"/>
  <c r="CO186" i="6"/>
  <c r="BI186" i="6"/>
  <c r="CO589" i="6"/>
  <c r="BI589" i="6"/>
  <c r="CY1007" i="6"/>
  <c r="BS1007" i="6"/>
  <c r="CY766" i="6"/>
  <c r="BS766" i="6"/>
  <c r="CY874" i="6"/>
  <c r="BS874" i="6"/>
  <c r="CY409" i="6"/>
  <c r="BS409" i="6"/>
  <c r="CY543" i="6"/>
  <c r="BS543" i="6"/>
  <c r="CY310" i="6"/>
  <c r="BS310" i="6"/>
  <c r="BS608" i="6"/>
  <c r="CY608" i="6"/>
  <c r="BS75" i="6"/>
  <c r="CY75" i="6"/>
  <c r="CO218" i="6"/>
  <c r="BI218" i="6"/>
  <c r="BI673" i="6"/>
  <c r="CO673" i="6"/>
  <c r="CO360" i="6"/>
  <c r="BI360" i="6"/>
  <c r="CD565" i="6"/>
  <c r="AX565" i="6"/>
  <c r="AX176" i="6"/>
  <c r="CD176" i="6"/>
  <c r="AY119" i="6"/>
  <c r="CE119" i="6"/>
  <c r="CP208" i="6"/>
  <c r="BJ208" i="6"/>
  <c r="BI670" i="6"/>
  <c r="CO670" i="6"/>
  <c r="CD38" i="6"/>
  <c r="AX38" i="6"/>
  <c r="CO854" i="6"/>
  <c r="BI854" i="6"/>
  <c r="BI839" i="6"/>
  <c r="CO839" i="6"/>
  <c r="AX868" i="6"/>
  <c r="CD868" i="6"/>
  <c r="CD248" i="6"/>
  <c r="AX248" i="6"/>
  <c r="AX1008" i="6"/>
  <c r="CD1008" i="6"/>
  <c r="CO422" i="6"/>
  <c r="BI422" i="6"/>
  <c r="CP202" i="6"/>
  <c r="BJ202" i="6"/>
  <c r="CP109" i="6"/>
  <c r="BJ109" i="6"/>
  <c r="CD30" i="6"/>
  <c r="AX30" i="6"/>
  <c r="CO176" i="6"/>
  <c r="BI176" i="6"/>
  <c r="CD878" i="6"/>
  <c r="AX878" i="6"/>
  <c r="CD340" i="6"/>
  <c r="AX340" i="6"/>
  <c r="CY856" i="6"/>
  <c r="BS856" i="6"/>
  <c r="BS775" i="6"/>
  <c r="CY775" i="6"/>
  <c r="BS676" i="6"/>
  <c r="CY676" i="6"/>
  <c r="BS430" i="6"/>
  <c r="CY430" i="6"/>
  <c r="CY216" i="6"/>
  <c r="BS216" i="6"/>
  <c r="BS203" i="6"/>
  <c r="CY203" i="6"/>
  <c r="CY199" i="6"/>
  <c r="BS199" i="6"/>
  <c r="AX634" i="6"/>
  <c r="CD634" i="6"/>
  <c r="BI234" i="6"/>
  <c r="CO234" i="6"/>
  <c r="AX918" i="6"/>
  <c r="CD918" i="6"/>
  <c r="BI1004" i="6"/>
  <c r="CO1004" i="6"/>
  <c r="CO868" i="6"/>
  <c r="BI868" i="6"/>
  <c r="CO681" i="6"/>
  <c r="BI681" i="6"/>
  <c r="BI471" i="6"/>
  <c r="CO471" i="6"/>
  <c r="CP66" i="6"/>
  <c r="BJ66" i="6"/>
  <c r="CO192" i="6"/>
  <c r="BI192" i="6"/>
  <c r="CO238" i="6"/>
  <c r="BI238" i="6"/>
  <c r="AX722" i="6"/>
  <c r="CD722" i="6"/>
  <c r="AY228" i="6"/>
  <c r="CE228" i="6"/>
  <c r="CD597" i="6"/>
  <c r="AX597" i="6"/>
  <c r="AX730" i="6"/>
  <c r="CD730" i="6"/>
  <c r="AX757" i="6"/>
  <c r="CD757" i="6"/>
  <c r="CD623" i="6"/>
  <c r="AX623" i="6"/>
  <c r="AX174" i="6"/>
  <c r="CD174" i="6"/>
  <c r="BI948" i="6"/>
  <c r="CO948" i="6"/>
  <c r="AX687" i="6"/>
  <c r="CD687" i="6"/>
  <c r="CP106" i="6"/>
  <c r="BJ106" i="6"/>
  <c r="CY898" i="6"/>
  <c r="BS898" i="6"/>
  <c r="BS716" i="6"/>
  <c r="CY716" i="6"/>
  <c r="BI652" i="6"/>
  <c r="CO652" i="6"/>
  <c r="CD903" i="6"/>
  <c r="AX903" i="6"/>
  <c r="CO687" i="6"/>
  <c r="BI687" i="6"/>
  <c r="AX998" i="6"/>
  <c r="CD998" i="6"/>
  <c r="AX302" i="6"/>
  <c r="CD302" i="6"/>
  <c r="CD953" i="6"/>
  <c r="AX953" i="6"/>
  <c r="AX51" i="6"/>
  <c r="CD51" i="6"/>
  <c r="CD897" i="6"/>
  <c r="AX897" i="6"/>
  <c r="CO799" i="6"/>
  <c r="BI799" i="6"/>
  <c r="AX105" i="6"/>
  <c r="CD105" i="6"/>
  <c r="CD955" i="6"/>
  <c r="AX955" i="6"/>
  <c r="CO692" i="6"/>
  <c r="BI692" i="6"/>
  <c r="BS842" i="6"/>
  <c r="CY842" i="6"/>
  <c r="CY768" i="6"/>
  <c r="BS768" i="6"/>
  <c r="BS902" i="6"/>
  <c r="CY902" i="6"/>
  <c r="BS212" i="6"/>
  <c r="CY212" i="6"/>
  <c r="BI315" i="6"/>
  <c r="CO315" i="6"/>
  <c r="G63" i="3"/>
  <c r="F65" i="3"/>
  <c r="F67" i="3"/>
  <c r="BI239" i="6"/>
  <c r="CO239" i="6"/>
  <c r="CD285" i="6"/>
  <c r="AX285" i="6"/>
  <c r="CD544" i="6"/>
  <c r="AX544" i="6"/>
  <c r="BI829" i="6"/>
  <c r="CO829" i="6"/>
  <c r="AX141" i="6"/>
  <c r="CD141" i="6"/>
  <c r="AX651" i="6"/>
  <c r="CD651" i="6"/>
  <c r="CD538" i="6"/>
  <c r="AX538" i="6"/>
  <c r="AX700" i="6"/>
  <c r="CD700" i="6"/>
  <c r="BI784" i="6"/>
  <c r="CO784" i="6"/>
  <c r="CO820" i="6"/>
  <c r="BI820" i="6"/>
  <c r="CO366" i="6"/>
  <c r="BI366" i="6"/>
  <c r="BS999" i="6"/>
  <c r="CY999" i="6"/>
  <c r="CY968" i="6"/>
  <c r="BS968" i="6"/>
  <c r="BS808" i="6"/>
  <c r="CY808" i="6"/>
  <c r="CY549" i="6"/>
  <c r="BS549" i="6"/>
  <c r="CY427" i="6"/>
  <c r="BS427" i="6"/>
  <c r="BS138" i="6"/>
  <c r="CY138" i="6"/>
  <c r="CY201" i="6"/>
  <c r="BS201" i="6"/>
  <c r="CY36" i="6"/>
  <c r="BS36" i="6"/>
  <c r="BI522" i="6"/>
  <c r="CO522" i="6"/>
  <c r="CD289" i="6"/>
  <c r="AX289" i="6"/>
  <c r="CD472" i="6"/>
  <c r="AX472" i="6"/>
  <c r="AY193" i="6"/>
  <c r="CE193" i="6"/>
  <c r="AX23" i="6"/>
  <c r="CD23" i="6"/>
  <c r="BI727" i="6"/>
  <c r="CO727" i="6"/>
  <c r="BI304" i="6"/>
  <c r="CO304" i="6"/>
  <c r="AX682" i="6"/>
  <c r="CD682" i="6"/>
  <c r="CD112" i="6"/>
  <c r="AX112" i="6"/>
  <c r="CD871" i="6"/>
  <c r="AX871" i="6"/>
  <c r="AX53" i="6"/>
  <c r="CD53" i="6"/>
  <c r="CY967" i="6"/>
  <c r="BS967" i="6"/>
  <c r="CY949" i="6"/>
  <c r="BS949" i="6"/>
  <c r="CY745" i="6"/>
  <c r="BS745" i="6"/>
  <c r="BS843" i="6"/>
  <c r="CY843" i="6"/>
  <c r="BS534" i="6"/>
  <c r="CY534" i="6"/>
  <c r="CY523" i="6"/>
  <c r="BS523" i="6"/>
  <c r="BS452" i="6"/>
  <c r="CY452" i="6"/>
  <c r="AX438" i="6"/>
  <c r="CD438" i="6"/>
  <c r="BI273" i="6"/>
  <c r="CO273" i="6"/>
  <c r="AX96" i="6"/>
  <c r="CD96" i="6"/>
  <c r="BI913" i="6"/>
  <c r="CO913" i="6"/>
  <c r="AX567" i="6"/>
  <c r="CD567" i="6"/>
  <c r="CO607" i="6"/>
  <c r="BI607" i="6"/>
  <c r="AX817" i="6"/>
  <c r="CD817" i="6"/>
  <c r="AX670" i="6"/>
  <c r="CD670" i="6"/>
  <c r="AX851" i="6"/>
  <c r="CD851" i="6"/>
  <c r="AX608" i="6"/>
  <c r="CD608" i="6"/>
  <c r="AX790" i="6"/>
  <c r="CD790" i="6"/>
  <c r="AX249" i="6"/>
  <c r="CD249" i="6"/>
  <c r="D48" i="3"/>
  <c r="D50" i="3" s="1"/>
  <c r="D52" i="3" s="1"/>
  <c r="AX170" i="6"/>
  <c r="CD170" i="6"/>
  <c r="CO617" i="6"/>
  <c r="BI617" i="6"/>
  <c r="CY742" i="6"/>
  <c r="BS742" i="6"/>
  <c r="CY820" i="6"/>
  <c r="BS820" i="6"/>
  <c r="CY868" i="6"/>
  <c r="BS868" i="6"/>
  <c r="CY739" i="6"/>
  <c r="BS739" i="6"/>
  <c r="CY579" i="6"/>
  <c r="BS579" i="6"/>
  <c r="BS95" i="6"/>
  <c r="CY95" i="6"/>
  <c r="CY165" i="6"/>
  <c r="BS165" i="6"/>
  <c r="AX39" i="6"/>
  <c r="CD39" i="6"/>
  <c r="CD727" i="6"/>
  <c r="AX727" i="6"/>
  <c r="CO641" i="6"/>
  <c r="BI641" i="6"/>
  <c r="CO77" i="6"/>
  <c r="BI77" i="6"/>
  <c r="CD402" i="6"/>
  <c r="AX402" i="6"/>
  <c r="CO170" i="6"/>
  <c r="BI170" i="6"/>
  <c r="CD183" i="6"/>
  <c r="AX183" i="6"/>
  <c r="CO122" i="6"/>
  <c r="BI122" i="6"/>
  <c r="CD58" i="6"/>
  <c r="AX58" i="6"/>
  <c r="CO441" i="6"/>
  <c r="BI441" i="6"/>
  <c r="BI723" i="6"/>
  <c r="CO723" i="6"/>
  <c r="CO700" i="6"/>
  <c r="BI700" i="6"/>
  <c r="CP215" i="6"/>
  <c r="BJ215" i="6"/>
  <c r="CO188" i="6"/>
  <c r="BI188" i="6"/>
  <c r="BI964" i="6"/>
  <c r="CO964" i="6"/>
  <c r="AX728" i="6"/>
  <c r="CD728" i="6"/>
  <c r="CD130" i="6"/>
  <c r="AX130" i="6"/>
  <c r="CO61" i="6"/>
  <c r="BI61" i="6"/>
  <c r="BI297" i="6"/>
  <c r="CO297" i="6"/>
  <c r="CD665" i="6"/>
  <c r="AX665" i="6"/>
  <c r="CO290" i="6"/>
  <c r="BI290" i="6"/>
  <c r="BS53" i="6"/>
  <c r="CY53" i="6"/>
  <c r="CD454" i="6"/>
  <c r="AX454" i="6"/>
  <c r="CD480" i="6"/>
  <c r="AX480" i="6"/>
  <c r="CY726" i="6"/>
  <c r="BS726" i="6"/>
  <c r="CY741" i="6"/>
  <c r="BS741" i="6"/>
  <c r="CY619" i="6"/>
  <c r="BS619" i="6"/>
  <c r="CY180" i="6"/>
  <c r="BS180" i="6"/>
  <c r="BS100" i="6"/>
  <c r="CY100" i="6"/>
  <c r="CE267" i="6"/>
  <c r="AY267" i="6"/>
  <c r="CY214" i="6"/>
  <c r="BS214" i="6"/>
  <c r="BS805" i="6"/>
  <c r="CY805" i="6"/>
  <c r="AX962" i="6"/>
  <c r="CD962" i="6"/>
  <c r="BS129" i="6"/>
  <c r="CY129" i="6"/>
  <c r="BS738" i="6"/>
  <c r="CY738" i="6"/>
  <c r="D60" i="5"/>
  <c r="F35" i="5"/>
  <c r="D48" i="5"/>
  <c r="CE108" i="6"/>
  <c r="AY108" i="6"/>
  <c r="CO771" i="6"/>
  <c r="BI771" i="6"/>
  <c r="AX430" i="6"/>
  <c r="CD430" i="6"/>
  <c r="BS200" i="6"/>
  <c r="CY200" i="6"/>
  <c r="CO383" i="6"/>
  <c r="BI383" i="6"/>
  <c r="AX718" i="6"/>
  <c r="CD718" i="6"/>
  <c r="BI721" i="6"/>
  <c r="CO721" i="6"/>
  <c r="BS936" i="6"/>
  <c r="CY936" i="6"/>
  <c r="BS414" i="6"/>
  <c r="CY414" i="6"/>
  <c r="BI794" i="6"/>
  <c r="CO794" i="6"/>
  <c r="AX622" i="6"/>
  <c r="CD622" i="6"/>
  <c r="BI812" i="6"/>
  <c r="CO812" i="6"/>
  <c r="BJ46" i="6"/>
  <c r="CP46" i="6"/>
  <c r="CD661" i="6"/>
  <c r="AX661" i="6"/>
  <c r="CD535" i="6"/>
  <c r="AX535" i="6"/>
  <c r="BI504" i="6"/>
  <c r="CO504" i="6"/>
  <c r="CD877" i="6"/>
  <c r="AX877" i="6"/>
  <c r="CD633" i="6"/>
  <c r="AX633" i="6"/>
  <c r="CD1007" i="6"/>
  <c r="AX1007" i="6"/>
  <c r="BI59" i="6"/>
  <c r="CO59" i="6"/>
  <c r="BK44" i="6"/>
  <c r="CQ44" i="6"/>
  <c r="CD717" i="6"/>
  <c r="AX717" i="6"/>
  <c r="CO642" i="6"/>
  <c r="BI642" i="6"/>
  <c r="CD627" i="6"/>
  <c r="AX627" i="6"/>
  <c r="BS985" i="6"/>
  <c r="CY985" i="6"/>
  <c r="BS640" i="6"/>
  <c r="CY640" i="6"/>
  <c r="CY597" i="6"/>
  <c r="BS597" i="6"/>
  <c r="AX46" i="6"/>
  <c r="CD46" i="6"/>
  <c r="AX368" i="6"/>
  <c r="CD368" i="6"/>
  <c r="BI396" i="6"/>
  <c r="CO396" i="6"/>
  <c r="CO140" i="6"/>
  <c r="BI140" i="6"/>
  <c r="CD546" i="6"/>
  <c r="AX546" i="6"/>
  <c r="AX281" i="6"/>
  <c r="CD281" i="6"/>
  <c r="BI983" i="6"/>
  <c r="CO983" i="6"/>
  <c r="AX349" i="6"/>
  <c r="CD349" i="6"/>
  <c r="CD963" i="6"/>
  <c r="AX963" i="6"/>
  <c r="AX69" i="6"/>
  <c r="CD69" i="6"/>
  <c r="BI283" i="6"/>
  <c r="CO283" i="6"/>
  <c r="CD557" i="6"/>
  <c r="AX557" i="6"/>
  <c r="CO920" i="6"/>
  <c r="BI920" i="6"/>
  <c r="BI531" i="6"/>
  <c r="CO531" i="6"/>
  <c r="BS987" i="6"/>
  <c r="CY987" i="6"/>
  <c r="BS770" i="6"/>
  <c r="CY770" i="6"/>
  <c r="BS972" i="6"/>
  <c r="CY972" i="6"/>
  <c r="BS783" i="6"/>
  <c r="CY783" i="6"/>
  <c r="BS704" i="6"/>
  <c r="CY704" i="6"/>
  <c r="BS558" i="6"/>
  <c r="CY558" i="6"/>
  <c r="CY504" i="6"/>
  <c r="BS504" i="6"/>
  <c r="CY312" i="6"/>
  <c r="BS312" i="6"/>
  <c r="CY245" i="6"/>
  <c r="BS245" i="6"/>
  <c r="BS93" i="6"/>
  <c r="CY93" i="6"/>
  <c r="AX702" i="6"/>
  <c r="CD702" i="6"/>
  <c r="BI813" i="6"/>
  <c r="CO813" i="6"/>
  <c r="AX996" i="6"/>
  <c r="CD996" i="6"/>
  <c r="BI954" i="6"/>
  <c r="CO954" i="6"/>
  <c r="AX960" i="6"/>
  <c r="CD960" i="6"/>
  <c r="AX872" i="6"/>
  <c r="CD872" i="6"/>
  <c r="CO943" i="6"/>
  <c r="BI943" i="6"/>
  <c r="CO879" i="6"/>
  <c r="BI879" i="6"/>
  <c r="AX678" i="6"/>
  <c r="CD678" i="6"/>
  <c r="CO951" i="6"/>
  <c r="BI951" i="6"/>
  <c r="CY909" i="6"/>
  <c r="BS909" i="6"/>
  <c r="BS779" i="6"/>
  <c r="CY779" i="6"/>
  <c r="CY607" i="6"/>
  <c r="BS607" i="6"/>
  <c r="BS546" i="6"/>
  <c r="CY546" i="6"/>
  <c r="BS297" i="6"/>
  <c r="CY297" i="6"/>
  <c r="BS106" i="6"/>
  <c r="CY106" i="6"/>
  <c r="CD605" i="6"/>
  <c r="AX605" i="6"/>
  <c r="AX392" i="6"/>
  <c r="CD392" i="6"/>
  <c r="CD536" i="6"/>
  <c r="AX536" i="6"/>
  <c r="AX169" i="6"/>
  <c r="CD169" i="6"/>
  <c r="CD509" i="6"/>
  <c r="AX509" i="6"/>
  <c r="CD220" i="6"/>
  <c r="AX220" i="6"/>
  <c r="CD919" i="6"/>
  <c r="AX919" i="6"/>
  <c r="BI253" i="6"/>
  <c r="CO253" i="6"/>
  <c r="CO941" i="6"/>
  <c r="BI941" i="6"/>
  <c r="CO353" i="6"/>
  <c r="BI353" i="6"/>
  <c r="CD943" i="6"/>
  <c r="AX943" i="6"/>
  <c r="BI456" i="6"/>
  <c r="CO456" i="6"/>
  <c r="BJ195" i="6"/>
  <c r="CP195" i="6"/>
  <c r="BS957" i="6"/>
  <c r="CY957" i="6"/>
  <c r="BS861" i="6"/>
  <c r="CY861" i="6"/>
  <c r="CY468" i="6"/>
  <c r="BS468" i="6"/>
  <c r="CY503" i="6"/>
  <c r="BS503" i="6"/>
  <c r="CY303" i="6"/>
  <c r="BS303" i="6"/>
  <c r="CY242" i="6"/>
  <c r="BS242" i="6"/>
  <c r="BS104" i="6"/>
  <c r="CY104" i="6"/>
  <c r="CD861" i="6"/>
  <c r="AX861" i="6"/>
  <c r="BI922" i="6"/>
  <c r="CO922" i="6"/>
  <c r="CD669" i="6"/>
  <c r="AX669" i="6"/>
  <c r="BI992" i="6"/>
  <c r="CO992" i="6"/>
  <c r="BI573" i="6"/>
  <c r="CO573" i="6"/>
  <c r="BI328" i="6"/>
  <c r="CO328" i="6"/>
  <c r="CF345" i="6"/>
  <c r="AZ345" i="6"/>
  <c r="CD558" i="6"/>
  <c r="AX558" i="6"/>
  <c r="CO885" i="6"/>
  <c r="BI885" i="6"/>
  <c r="BI235" i="6"/>
  <c r="CO235" i="6"/>
  <c r="BI852" i="6"/>
  <c r="CO852" i="6"/>
  <c r="CO698" i="6"/>
  <c r="BI698" i="6"/>
  <c r="BI706" i="6"/>
  <c r="CO706" i="6"/>
  <c r="CD907" i="6"/>
  <c r="AX907" i="6"/>
  <c r="CO394" i="6"/>
  <c r="BI394" i="6"/>
  <c r="BS935" i="6"/>
  <c r="CY935" i="6"/>
  <c r="BS722" i="6"/>
  <c r="CY722" i="6"/>
  <c r="BS626" i="6"/>
  <c r="CY626" i="6"/>
  <c r="CY875" i="6"/>
  <c r="BS875" i="6"/>
  <c r="BS621" i="6"/>
  <c r="CY621" i="6"/>
  <c r="CY539" i="6"/>
  <c r="BS539" i="6"/>
  <c r="BS166" i="6"/>
  <c r="CY166" i="6"/>
  <c r="BS291" i="6"/>
  <c r="CY291" i="6"/>
  <c r="BS321" i="6"/>
  <c r="CY321" i="6"/>
  <c r="BS351" i="6"/>
  <c r="CY351" i="6"/>
  <c r="BS323" i="6"/>
  <c r="CY323" i="6"/>
  <c r="BI738" i="6"/>
  <c r="CO738" i="6"/>
  <c r="CO135" i="6"/>
  <c r="BI135" i="6"/>
  <c r="CP453" i="6"/>
  <c r="BJ453" i="6"/>
  <c r="BI494" i="6"/>
  <c r="CO494" i="6"/>
  <c r="AX638" i="6"/>
  <c r="CD638" i="6"/>
  <c r="CD233" i="6"/>
  <c r="AX233" i="6"/>
  <c r="BI895" i="6"/>
  <c r="CO895" i="6"/>
  <c r="BI752" i="6"/>
  <c r="CO752" i="6"/>
  <c r="BI480" i="6"/>
  <c r="CO480" i="6"/>
  <c r="BI308" i="6"/>
  <c r="CO308" i="6"/>
  <c r="CY907" i="6"/>
  <c r="BS907" i="6"/>
  <c r="BS847" i="6"/>
  <c r="CY847" i="6"/>
  <c r="BS731" i="6"/>
  <c r="CY731" i="6"/>
  <c r="CY413" i="6"/>
  <c r="BS413" i="6"/>
  <c r="CY490" i="6"/>
  <c r="BS490" i="6"/>
  <c r="CY301" i="6"/>
  <c r="BS301" i="6"/>
  <c r="CY551" i="6"/>
  <c r="BS551" i="6"/>
  <c r="BS80" i="6"/>
  <c r="CY80" i="6"/>
  <c r="CY127" i="6"/>
  <c r="BS127" i="6"/>
  <c r="CY151" i="6"/>
  <c r="BS151" i="6"/>
  <c r="E66" i="3"/>
  <c r="E68" i="3" s="1"/>
  <c r="E70" i="3" s="1"/>
  <c r="AX353" i="6"/>
  <c r="CD353" i="6"/>
  <c r="CD949" i="6"/>
  <c r="AX949" i="6"/>
  <c r="AX668" i="6"/>
  <c r="CD668" i="6"/>
  <c r="BJ65" i="6"/>
  <c r="CP65" i="6"/>
  <c r="CO672" i="6"/>
  <c r="BI672" i="6"/>
  <c r="CD797" i="6"/>
  <c r="AX797" i="6"/>
  <c r="CO473" i="6"/>
  <c r="BI473" i="6"/>
  <c r="CD945" i="6"/>
  <c r="AX945" i="6"/>
  <c r="CD968" i="6"/>
  <c r="AX968" i="6"/>
  <c r="CE100" i="6"/>
  <c r="AY100" i="6"/>
  <c r="CO870" i="6"/>
  <c r="BI870" i="6"/>
  <c r="BI314" i="6"/>
  <c r="CO314" i="6"/>
  <c r="CO740" i="6"/>
  <c r="BI740" i="6"/>
  <c r="BI520" i="6"/>
  <c r="CO520" i="6"/>
  <c r="BS841" i="6"/>
  <c r="CY841" i="6"/>
  <c r="CY780" i="6"/>
  <c r="BS780" i="6"/>
  <c r="CY800" i="6"/>
  <c r="BS800" i="6"/>
  <c r="BS632" i="6"/>
  <c r="CY632" i="6"/>
  <c r="BS114" i="6"/>
  <c r="CY114" i="6"/>
  <c r="BS15" i="6"/>
  <c r="CY15" i="6"/>
  <c r="AX310" i="6"/>
  <c r="CD310" i="6"/>
  <c r="BI1006" i="6"/>
  <c r="CO1006" i="6"/>
  <c r="CD580" i="6"/>
  <c r="AX580" i="6"/>
  <c r="BI149" i="6"/>
  <c r="CO149" i="6"/>
  <c r="BI846" i="6"/>
  <c r="CO846" i="6"/>
  <c r="AX736" i="6"/>
  <c r="CD736" i="6"/>
  <c r="CD947" i="6"/>
  <c r="AX947" i="6"/>
  <c r="CD808" i="6"/>
  <c r="AX808" i="6"/>
  <c r="CD856" i="6"/>
  <c r="AX856" i="6"/>
  <c r="CO981" i="6"/>
  <c r="BI981" i="6"/>
  <c r="CO778" i="6"/>
  <c r="BI778" i="6"/>
  <c r="CP123" i="6"/>
  <c r="BJ123" i="6"/>
  <c r="CD388" i="6"/>
  <c r="AX388" i="6"/>
  <c r="CY698" i="6"/>
  <c r="BS698" i="6"/>
  <c r="CY707" i="6"/>
  <c r="BS707" i="6"/>
  <c r="CY160" i="6"/>
  <c r="BS160" i="6"/>
  <c r="CY262" i="6"/>
  <c r="BS262" i="6"/>
  <c r="CY283" i="6"/>
  <c r="BS283" i="6"/>
  <c r="CO346" i="6"/>
  <c r="BI346" i="6"/>
  <c r="BI743" i="6"/>
  <c r="CO743" i="6"/>
  <c r="CP203" i="6"/>
  <c r="BJ203" i="6"/>
  <c r="CO660" i="6"/>
  <c r="BI660" i="6"/>
  <c r="CO286" i="6"/>
  <c r="BI286" i="6"/>
  <c r="CO68" i="6"/>
  <c r="BI68" i="6"/>
  <c r="BI1001" i="6"/>
  <c r="CO1001" i="6"/>
  <c r="CO912" i="6"/>
  <c r="BI912" i="6"/>
  <c r="AX724" i="6"/>
  <c r="CD724" i="6"/>
  <c r="CO950" i="6"/>
  <c r="BI950" i="6"/>
  <c r="BI310" i="6"/>
  <c r="CO310" i="6"/>
  <c r="BI562" i="6"/>
  <c r="CO562" i="6"/>
  <c r="BI500" i="6"/>
  <c r="CO500" i="6"/>
  <c r="AY143" i="6"/>
  <c r="CE143" i="6"/>
  <c r="CD385" i="6"/>
  <c r="AX385" i="6"/>
  <c r="CD532" i="6"/>
  <c r="AX532" i="6"/>
  <c r="CD405" i="6"/>
  <c r="AX405" i="6"/>
  <c r="CY897" i="6"/>
  <c r="BS897" i="6"/>
  <c r="BS697" i="6"/>
  <c r="CY697" i="6"/>
  <c r="BS340" i="6"/>
  <c r="CY340" i="6"/>
  <c r="BS404" i="6"/>
  <c r="CY404" i="6"/>
  <c r="BS530" i="6"/>
  <c r="CY530" i="6"/>
  <c r="BS612" i="6"/>
  <c r="CY612" i="6"/>
  <c r="BS325" i="6"/>
  <c r="CY325" i="6"/>
  <c r="CD825" i="6"/>
  <c r="AX825" i="6"/>
  <c r="AX236" i="6"/>
  <c r="CD236" i="6"/>
  <c r="CD534" i="6"/>
  <c r="AX534" i="6"/>
  <c r="BI380" i="6"/>
  <c r="CO380" i="6"/>
  <c r="BI821" i="6"/>
  <c r="CO821" i="6"/>
  <c r="AX47" i="6"/>
  <c r="CD47" i="6"/>
  <c r="CO392" i="6"/>
  <c r="BI392" i="6"/>
  <c r="BI35" i="6"/>
  <c r="CO35" i="6"/>
  <c r="CO474" i="6"/>
  <c r="BI474" i="6"/>
  <c r="BI539" i="6"/>
  <c r="CO539" i="6"/>
  <c r="BI395" i="6"/>
  <c r="CO395" i="6"/>
  <c r="CY944" i="6"/>
  <c r="BS944" i="6"/>
  <c r="CY862" i="6"/>
  <c r="BS862" i="6"/>
  <c r="BS879" i="6"/>
  <c r="CY879" i="6"/>
  <c r="CY467" i="6"/>
  <c r="BS467" i="6"/>
  <c r="BS456" i="6"/>
  <c r="CY456" i="6"/>
  <c r="BS418" i="6"/>
  <c r="CY418" i="6"/>
  <c r="CY304" i="6"/>
  <c r="BS304" i="6"/>
  <c r="AX316" i="6"/>
  <c r="CD316" i="6"/>
  <c r="CD961" i="6"/>
  <c r="AX961" i="6"/>
  <c r="CY72" i="6"/>
  <c r="BS72" i="6"/>
  <c r="BS864" i="6"/>
  <c r="CY864" i="6"/>
  <c r="BS743" i="6"/>
  <c r="CY743" i="6"/>
  <c r="BI518" i="6"/>
  <c r="CO518" i="6"/>
  <c r="CO669" i="6"/>
  <c r="BI669" i="6"/>
  <c r="CO468" i="6"/>
  <c r="BI468" i="6"/>
  <c r="CY421" i="6"/>
  <c r="BS421" i="6"/>
  <c r="BI125" i="6"/>
  <c r="CO125" i="6"/>
  <c r="BI851" i="6"/>
  <c r="CO851" i="6"/>
  <c r="AY175" i="6"/>
  <c r="CE175" i="6"/>
  <c r="BK209" i="6"/>
  <c r="CQ209" i="6"/>
  <c r="CY455" i="6"/>
  <c r="BS455" i="6"/>
  <c r="AX19" i="6"/>
  <c r="CD19" i="6"/>
  <c r="CD336" i="6"/>
  <c r="AX336" i="6"/>
  <c r="CP262" i="6"/>
  <c r="BJ262" i="6"/>
  <c r="CD1006" i="6"/>
  <c r="AX1006" i="6"/>
  <c r="AX555" i="6"/>
  <c r="CD555" i="6"/>
  <c r="BI575" i="6"/>
  <c r="CO575" i="6"/>
  <c r="BS801" i="6"/>
  <c r="CY801" i="6"/>
  <c r="BS438" i="6"/>
  <c r="CY438" i="6"/>
  <c r="CY174" i="6"/>
  <c r="BS174" i="6"/>
  <c r="CY519" i="6"/>
  <c r="BS519" i="6"/>
  <c r="CY22" i="6"/>
  <c r="BS22" i="6"/>
  <c r="AY86" i="6"/>
  <c r="CE86" i="6"/>
  <c r="AX836" i="6"/>
  <c r="CD836" i="6"/>
  <c r="BI536" i="6"/>
  <c r="CO536" i="6"/>
  <c r="CP132" i="6"/>
  <c r="BJ132" i="6"/>
  <c r="CD523" i="6"/>
  <c r="AX523" i="6"/>
  <c r="AY361" i="6"/>
  <c r="CE361" i="6"/>
  <c r="CD149" i="6"/>
  <c r="AX149" i="6"/>
  <c r="CP161" i="6"/>
  <c r="BJ161" i="6"/>
  <c r="BI465" i="6"/>
  <c r="CO465" i="6"/>
  <c r="CO755" i="6"/>
  <c r="BI755" i="6"/>
  <c r="CO438" i="6"/>
  <c r="BI438" i="6"/>
  <c r="AX726" i="6"/>
  <c r="CD726" i="6"/>
  <c r="AX626" i="6"/>
  <c r="CD626" i="6"/>
  <c r="CD581" i="6"/>
  <c r="AX581" i="6"/>
  <c r="BI867" i="6"/>
  <c r="CO867" i="6"/>
  <c r="CD587" i="6"/>
  <c r="AX587" i="6"/>
  <c r="CO645" i="6"/>
  <c r="BI645" i="6"/>
  <c r="CD986" i="6"/>
  <c r="AX986" i="6"/>
  <c r="CY938" i="6"/>
  <c r="BS938" i="6"/>
  <c r="CY906" i="6"/>
  <c r="BS906" i="6"/>
  <c r="CY237" i="6"/>
  <c r="BS237" i="6"/>
  <c r="CY581" i="6"/>
  <c r="BS581" i="6"/>
  <c r="BS350" i="6"/>
  <c r="CY350" i="6"/>
  <c r="BI84" i="6"/>
  <c r="CO84" i="6"/>
  <c r="BI749" i="6"/>
  <c r="CO749" i="6"/>
  <c r="CD167" i="6"/>
  <c r="AX167" i="6"/>
  <c r="CE106" i="6"/>
  <c r="AY106" i="6"/>
  <c r="CD625" i="6"/>
  <c r="AX625" i="6"/>
  <c r="AX950" i="6"/>
  <c r="CD950" i="6"/>
  <c r="CO878" i="6"/>
  <c r="BI878" i="6"/>
  <c r="BI678" i="6"/>
  <c r="CO678" i="6"/>
  <c r="AX422" i="6"/>
  <c r="CD422" i="6"/>
  <c r="CD800" i="6"/>
  <c r="AX800" i="6"/>
  <c r="CO577" i="6"/>
  <c r="BI577" i="6"/>
  <c r="CD252" i="6"/>
  <c r="AX252" i="6"/>
  <c r="AX35" i="6"/>
  <c r="CD35" i="6"/>
  <c r="BI376" i="6"/>
  <c r="CO376" i="6"/>
  <c r="BS487" i="6"/>
  <c r="CY487" i="6"/>
  <c r="BS432" i="6"/>
  <c r="CY432" i="6"/>
  <c r="CY232" i="6"/>
  <c r="BS232" i="6"/>
  <c r="CY306" i="6"/>
  <c r="BS306" i="6"/>
  <c r="BS279" i="6"/>
  <c r="CY279" i="6"/>
  <c r="CY141" i="6"/>
  <c r="BS141" i="6"/>
  <c r="CY251" i="6"/>
  <c r="BS251" i="6"/>
  <c r="BI651" i="6"/>
  <c r="CO651" i="6"/>
  <c r="CD964" i="6"/>
  <c r="AX964" i="6"/>
  <c r="BI295" i="6"/>
  <c r="CO295" i="6"/>
  <c r="CD966" i="6"/>
  <c r="AX966" i="6"/>
  <c r="CD456" i="6"/>
  <c r="AX456" i="6"/>
  <c r="CO711" i="6"/>
  <c r="BI711" i="6"/>
  <c r="CO180" i="6"/>
  <c r="BI180" i="6"/>
  <c r="CO822" i="6"/>
  <c r="BI822" i="6"/>
  <c r="CP300" i="6"/>
  <c r="BJ300" i="6"/>
  <c r="CE52" i="6"/>
  <c r="AY52" i="6"/>
  <c r="BI907" i="6"/>
  <c r="CO907" i="6"/>
  <c r="BI663" i="6"/>
  <c r="CO663" i="6"/>
  <c r="CO361" i="6"/>
  <c r="BI361" i="6"/>
  <c r="AX999" i="6"/>
  <c r="CD999" i="6"/>
  <c r="CD471" i="6"/>
  <c r="AX471" i="6"/>
  <c r="BS1005" i="6"/>
  <c r="CY1005" i="6"/>
  <c r="BS617" i="6"/>
  <c r="CY617" i="6"/>
  <c r="CY192" i="6"/>
  <c r="BS192" i="6"/>
  <c r="BS354" i="6"/>
  <c r="CY354" i="6"/>
  <c r="CY147" i="6"/>
  <c r="BS147" i="6"/>
  <c r="BS356" i="6"/>
  <c r="CY356" i="6"/>
  <c r="BS111" i="6"/>
  <c r="CY111" i="6"/>
  <c r="BS47" i="6"/>
  <c r="CY47" i="6"/>
  <c r="BS97" i="6"/>
  <c r="CY97" i="6"/>
  <c r="CO120" i="6"/>
  <c r="BI120" i="6"/>
  <c r="BI381" i="6"/>
  <c r="CO381" i="6"/>
  <c r="BJ126" i="6"/>
  <c r="CP126" i="6"/>
  <c r="AX491" i="6"/>
  <c r="CD491" i="6"/>
  <c r="CO268" i="6"/>
  <c r="BI268" i="6"/>
  <c r="BI490" i="6"/>
  <c r="CO490" i="6"/>
  <c r="BI427" i="6"/>
  <c r="CO427" i="6"/>
  <c r="CD332" i="6"/>
  <c r="AX332" i="6"/>
  <c r="CD356" i="6"/>
  <c r="AX356" i="6"/>
  <c r="CD214" i="6"/>
  <c r="AX214" i="6"/>
  <c r="BI255" i="6"/>
  <c r="CO255" i="6"/>
  <c r="AX376" i="6"/>
  <c r="CD376" i="6"/>
  <c r="CO850" i="6"/>
  <c r="BI850" i="6"/>
  <c r="CD747" i="6"/>
  <c r="AX747" i="6"/>
  <c r="BI686" i="6"/>
  <c r="CO686" i="6"/>
  <c r="CO613" i="6"/>
  <c r="BI613" i="6"/>
  <c r="CP16" i="6"/>
  <c r="BJ16" i="6"/>
  <c r="AX347" i="6"/>
  <c r="CD347" i="6"/>
  <c r="AX59" i="6"/>
  <c r="CD59" i="6"/>
  <c r="AY74" i="6"/>
  <c r="CE74" i="6"/>
  <c r="CY990" i="6"/>
  <c r="BS990" i="6"/>
  <c r="BS653" i="6"/>
  <c r="CY653" i="6"/>
  <c r="CY561" i="6"/>
  <c r="BS561" i="6"/>
  <c r="CY142" i="6"/>
  <c r="BS142" i="6"/>
  <c r="BS362" i="6"/>
  <c r="CY362" i="6"/>
  <c r="CY60" i="6"/>
  <c r="BS60" i="6"/>
  <c r="CY92" i="6"/>
  <c r="BS92" i="6"/>
  <c r="CY274" i="6"/>
  <c r="BS274" i="6"/>
  <c r="AX146" i="6"/>
  <c r="CD146" i="6"/>
  <c r="BI902" i="6"/>
  <c r="CO902" i="6"/>
  <c r="CO200" i="6"/>
  <c r="BI200" i="6"/>
  <c r="CO426" i="6"/>
  <c r="BI426" i="6"/>
  <c r="BI1013" i="6"/>
  <c r="CO1013" i="6"/>
  <c r="CO676" i="6"/>
  <c r="BI676" i="6"/>
  <c r="CO603" i="6"/>
  <c r="BI603" i="6"/>
  <c r="CO364" i="6"/>
  <c r="BI364" i="6"/>
  <c r="CD941" i="6"/>
  <c r="AX941" i="6"/>
  <c r="CO880" i="6"/>
  <c r="BI880" i="6"/>
  <c r="CO37" i="6"/>
  <c r="BI37" i="6"/>
  <c r="BI709" i="6"/>
  <c r="CO709" i="6"/>
  <c r="CD128" i="6"/>
  <c r="AX128" i="6"/>
  <c r="CY761" i="6"/>
  <c r="BS761" i="6"/>
  <c r="BS811" i="6"/>
  <c r="CY811" i="6"/>
  <c r="BS188" i="6"/>
  <c r="CY188" i="6"/>
  <c r="BS357" i="6"/>
  <c r="CY357" i="6"/>
  <c r="BS101" i="6"/>
  <c r="CY101" i="6"/>
  <c r="BS630" i="6"/>
  <c r="CY630" i="6"/>
  <c r="CY26" i="6"/>
  <c r="BS26" i="6"/>
  <c r="AX988" i="6"/>
  <c r="CD988" i="6"/>
  <c r="BI515" i="6"/>
  <c r="CO515" i="6"/>
  <c r="CO160" i="6"/>
  <c r="BI160" i="6"/>
  <c r="CO306" i="6"/>
  <c r="BI306" i="6"/>
  <c r="AX644" i="6"/>
  <c r="CD644" i="6"/>
  <c r="CO856" i="6"/>
  <c r="BI856" i="6"/>
  <c r="BI542" i="6"/>
  <c r="CO542" i="6"/>
  <c r="BI622" i="6"/>
  <c r="CO622" i="6"/>
  <c r="CY913" i="6"/>
  <c r="BS913" i="6"/>
  <c r="BS719" i="6"/>
  <c r="CY719" i="6"/>
  <c r="CY450" i="6"/>
  <c r="BS450" i="6"/>
  <c r="CY466" i="6"/>
  <c r="BS466" i="6"/>
  <c r="CY544" i="6"/>
  <c r="BS544" i="6"/>
  <c r="BS167" i="6"/>
  <c r="CY167" i="6"/>
  <c r="CY332" i="6"/>
  <c r="BS332" i="6"/>
  <c r="BS63" i="6"/>
  <c r="CY63" i="6"/>
  <c r="CD933" i="6"/>
  <c r="AX933" i="6"/>
  <c r="BI554" i="6"/>
  <c r="CO554" i="6"/>
  <c r="BJ73" i="6"/>
  <c r="CP73" i="6"/>
  <c r="AX624" i="6"/>
  <c r="CD624" i="6"/>
  <c r="BI493" i="6"/>
  <c r="CO493" i="6"/>
  <c r="BJ130" i="6"/>
  <c r="CP130" i="6"/>
  <c r="AX216" i="6"/>
  <c r="CD216" i="6"/>
  <c r="CO858" i="6"/>
  <c r="BI858" i="6"/>
  <c r="BI967" i="6"/>
  <c r="CO967" i="6"/>
  <c r="CD875" i="6"/>
  <c r="AX875" i="6"/>
  <c r="BI403" i="6"/>
  <c r="CO403" i="6"/>
  <c r="AZ50" i="6"/>
  <c r="CF50" i="6"/>
  <c r="F30" i="3"/>
  <c r="F32" i="3" s="1"/>
  <c r="F34" i="3" s="1"/>
  <c r="BS981" i="6"/>
  <c r="CY981" i="6"/>
  <c r="BS877" i="6"/>
  <c r="CY877" i="6"/>
  <c r="CY885" i="6"/>
  <c r="BS885" i="6"/>
  <c r="BS827" i="6"/>
  <c r="CY827" i="6"/>
  <c r="CY580" i="6"/>
  <c r="BS580" i="6"/>
  <c r="BS465" i="6"/>
  <c r="CY465" i="6"/>
  <c r="CY326" i="6"/>
  <c r="BS326" i="6"/>
  <c r="CY272" i="6"/>
  <c r="BS272" i="6"/>
  <c r="CY369" i="6"/>
  <c r="BS369" i="6"/>
  <c r="CD881" i="6"/>
  <c r="AX881" i="6"/>
  <c r="CO1010" i="6"/>
  <c r="BI1010" i="6"/>
  <c r="CD777" i="6"/>
  <c r="AX777" i="6"/>
  <c r="CO826" i="6"/>
  <c r="BI826" i="6"/>
  <c r="BI320" i="6"/>
  <c r="CO320" i="6"/>
  <c r="AX72" i="6"/>
  <c r="CD72" i="6"/>
  <c r="BI566" i="6"/>
  <c r="CO566" i="6"/>
  <c r="AX255" i="6"/>
  <c r="CD255" i="6"/>
  <c r="CD564" i="6"/>
  <c r="AX564" i="6"/>
  <c r="CO696" i="6"/>
  <c r="BI696" i="6"/>
  <c r="CO529" i="6"/>
  <c r="BI529" i="6"/>
  <c r="BI479" i="6"/>
  <c r="CO479" i="6"/>
  <c r="AX107" i="6"/>
  <c r="CD107" i="6"/>
  <c r="AX646" i="6"/>
  <c r="CD646" i="6"/>
  <c r="CD731" i="6"/>
  <c r="AX731" i="6"/>
  <c r="BS872" i="6"/>
  <c r="CY872" i="6"/>
  <c r="CY914" i="6"/>
  <c r="BS914" i="6"/>
  <c r="CY715" i="6"/>
  <c r="BS715" i="6"/>
  <c r="BS384" i="6"/>
  <c r="CY384" i="6"/>
  <c r="BS206" i="6"/>
  <c r="CY206" i="6"/>
  <c r="CY278" i="6"/>
  <c r="BS278" i="6"/>
  <c r="CY330" i="6"/>
  <c r="BS330" i="6"/>
  <c r="CY70" i="6"/>
  <c r="BS70" i="6"/>
  <c r="BS99" i="6"/>
  <c r="CY99" i="6"/>
  <c r="AY157" i="6"/>
  <c r="CE157" i="6"/>
  <c r="AX120" i="6"/>
  <c r="CD120" i="6"/>
  <c r="CO653" i="6"/>
  <c r="BI653" i="6"/>
  <c r="CD213" i="6"/>
  <c r="AX213" i="6"/>
  <c r="BI682" i="6"/>
  <c r="CO682" i="6"/>
  <c r="BI659" i="6"/>
  <c r="CO659" i="6"/>
  <c r="CE294" i="6"/>
  <c r="AY294" i="6"/>
  <c r="CO337" i="6"/>
  <c r="BI337" i="6"/>
  <c r="CO236" i="6"/>
  <c r="BI236" i="6"/>
  <c r="CD379" i="6"/>
  <c r="AX379" i="6"/>
  <c r="CD1005" i="6"/>
  <c r="AX1005" i="6"/>
  <c r="CO302" i="6"/>
  <c r="BI302" i="6"/>
  <c r="CO605" i="6"/>
  <c r="BI605" i="6"/>
  <c r="BI373" i="6"/>
  <c r="CO373" i="6"/>
  <c r="AX882" i="6"/>
  <c r="CD882" i="6"/>
  <c r="BI910" i="6"/>
  <c r="CO910" i="6"/>
  <c r="CE172" i="6"/>
  <c r="AY172" i="6"/>
  <c r="CO81" i="6"/>
  <c r="BI81" i="6"/>
  <c r="BS249" i="6"/>
  <c r="CY249" i="6"/>
  <c r="AX656" i="6"/>
  <c r="CD656" i="6"/>
  <c r="BS1000" i="6"/>
  <c r="CY1000" i="6"/>
  <c r="BS646" i="6"/>
  <c r="CY646" i="6"/>
  <c r="CY531" i="6"/>
  <c r="BS531" i="6"/>
  <c r="BS442" i="6"/>
  <c r="CY442" i="6"/>
  <c r="BS391" i="6"/>
  <c r="CY391" i="6"/>
  <c r="BS51" i="6"/>
  <c r="CY51" i="6"/>
  <c r="BI486" i="6"/>
  <c r="CO486" i="6"/>
  <c r="BS495" i="6"/>
  <c r="CY495" i="6"/>
  <c r="AX594" i="6"/>
  <c r="CD594" i="6"/>
  <c r="BI632" i="6"/>
  <c r="CO632" i="6"/>
  <c r="CY854" i="6"/>
  <c r="BS854" i="6"/>
  <c r="CD358" i="6"/>
  <c r="AX358" i="6"/>
  <c r="AX389" i="6"/>
  <c r="CD389" i="6"/>
  <c r="CY594" i="6"/>
  <c r="BS594" i="6"/>
  <c r="CY266" i="6"/>
  <c r="BS266" i="6"/>
  <c r="BI574" i="6"/>
  <c r="CO574" i="6"/>
  <c r="BS352" i="6"/>
  <c r="CY352" i="6"/>
  <c r="CE206" i="6"/>
  <c r="AY206" i="6"/>
  <c r="CO735" i="6"/>
  <c r="BI735" i="6"/>
  <c r="CD981" i="6"/>
  <c r="AX981" i="6"/>
  <c r="BI452" i="6"/>
  <c r="CO452" i="6"/>
  <c r="CD643" i="6"/>
  <c r="AX643" i="6"/>
  <c r="BI594" i="6"/>
  <c r="CO594" i="6"/>
  <c r="AX81" i="6"/>
  <c r="CD81" i="6"/>
  <c r="BS355" i="6"/>
  <c r="CY355" i="6"/>
  <c r="CD860" i="6"/>
  <c r="AX860" i="6"/>
  <c r="BI593" i="6"/>
  <c r="CO593" i="6"/>
  <c r="BS360" i="6"/>
  <c r="CY360" i="6"/>
  <c r="BS710" i="6"/>
  <c r="CY710" i="6"/>
  <c r="BI765" i="6"/>
  <c r="CO765" i="6"/>
  <c r="CD258" i="6"/>
  <c r="AX258" i="6"/>
  <c r="AY88" i="6"/>
  <c r="CE88" i="6"/>
  <c r="BS703" i="6"/>
  <c r="CY703" i="6"/>
  <c r="BS229" i="6"/>
  <c r="CY229" i="6"/>
  <c r="BI458" i="6"/>
  <c r="CO458" i="6"/>
  <c r="CD653" i="6"/>
  <c r="AX653" i="6"/>
  <c r="AX799" i="6"/>
  <c r="CD799" i="6"/>
  <c r="CD548" i="6"/>
  <c r="AX548" i="6"/>
  <c r="AX525" i="6"/>
  <c r="CD525" i="6"/>
  <c r="BS855" i="6"/>
  <c r="CY855" i="6"/>
  <c r="AX642" i="6"/>
  <c r="CD642" i="6"/>
  <c r="CD820" i="6"/>
  <c r="AX820" i="6"/>
  <c r="AX573" i="6"/>
  <c r="CD573" i="6"/>
  <c r="AX298" i="6"/>
  <c r="CD298" i="6"/>
  <c r="CY230" i="6"/>
  <c r="BS230" i="6"/>
  <c r="CO615" i="6"/>
  <c r="BI615" i="6"/>
  <c r="CO274" i="6"/>
  <c r="BI274" i="6"/>
  <c r="AX519" i="6"/>
  <c r="CD519" i="6"/>
  <c r="CY838" i="6"/>
  <c r="BS838" i="6"/>
  <c r="CD829" i="6"/>
  <c r="AX829" i="6"/>
  <c r="CO62" i="6"/>
  <c r="BI62" i="6"/>
  <c r="BI869" i="6"/>
  <c r="CO869" i="6"/>
  <c r="CD908" i="6"/>
  <c r="AX908" i="6"/>
  <c r="CD498" i="6"/>
  <c r="AX498" i="6"/>
  <c r="AX282" i="6"/>
  <c r="CD282" i="6"/>
  <c r="BS991" i="6"/>
  <c r="CY991" i="6"/>
  <c r="BS845" i="6"/>
  <c r="CY845" i="6"/>
  <c r="BS677" i="6"/>
  <c r="CY677" i="6"/>
  <c r="CY605" i="6"/>
  <c r="BS605" i="6"/>
  <c r="CY518" i="6"/>
  <c r="BS518" i="6"/>
  <c r="CY154" i="6"/>
  <c r="BS154" i="6"/>
  <c r="CY219" i="6"/>
  <c r="BS219" i="6"/>
  <c r="CY253" i="6"/>
  <c r="BS253" i="6"/>
  <c r="CY235" i="6"/>
  <c r="BS235" i="6"/>
  <c r="CD673" i="6"/>
  <c r="AX673" i="6"/>
  <c r="BI931" i="6"/>
  <c r="CO931" i="6"/>
  <c r="CD824" i="6"/>
  <c r="AX824" i="6"/>
  <c r="CD823" i="6"/>
  <c r="AX823" i="6"/>
  <c r="CO654" i="6"/>
  <c r="BI654" i="6"/>
  <c r="CO836" i="6"/>
  <c r="BI836" i="6"/>
  <c r="AX185" i="6"/>
  <c r="CD185" i="6"/>
  <c r="AX732" i="6"/>
  <c r="CD732" i="6"/>
  <c r="BI287" i="6"/>
  <c r="CO287" i="6"/>
  <c r="CD896" i="6"/>
  <c r="AX896" i="6"/>
  <c r="BI119" i="6"/>
  <c r="CO119" i="6"/>
  <c r="BI789" i="6"/>
  <c r="CO789" i="6"/>
  <c r="CO927" i="6"/>
  <c r="BI927" i="6"/>
  <c r="CD496" i="6"/>
  <c r="AX496" i="6"/>
  <c r="BS980" i="6"/>
  <c r="CY980" i="6"/>
  <c r="CY673" i="6"/>
  <c r="BS673" i="6"/>
  <c r="BS694" i="6"/>
  <c r="CY694" i="6"/>
  <c r="CY599" i="6"/>
  <c r="BS599" i="6"/>
  <c r="BS514" i="6"/>
  <c r="CY514" i="6"/>
  <c r="BS538" i="6"/>
  <c r="CY538" i="6"/>
  <c r="BS152" i="6"/>
  <c r="CY152" i="6"/>
  <c r="BS506" i="6"/>
  <c r="CY506" i="6"/>
  <c r="CY248" i="6"/>
  <c r="BS248" i="6"/>
  <c r="CO342" i="6"/>
  <c r="BI342" i="6"/>
  <c r="CD522" i="6"/>
  <c r="AX522" i="6"/>
  <c r="CO796" i="6"/>
  <c r="BI796" i="6"/>
  <c r="CD505" i="6"/>
  <c r="AX505" i="6"/>
  <c r="AX752" i="6"/>
  <c r="CD752" i="6"/>
  <c r="CD526" i="6"/>
  <c r="AX526" i="6"/>
  <c r="CD956" i="6"/>
  <c r="AX956" i="6"/>
  <c r="BJ80" i="6"/>
  <c r="CP80" i="6"/>
  <c r="BI976" i="6"/>
  <c r="CO976" i="6"/>
  <c r="CO828" i="6"/>
  <c r="BI828" i="6"/>
  <c r="AX66" i="6"/>
  <c r="CD66" i="6"/>
  <c r="CO893" i="6"/>
  <c r="BI893" i="6"/>
  <c r="CO985" i="6"/>
  <c r="BI985" i="6"/>
  <c r="CY611" i="6"/>
  <c r="BS611" i="6"/>
  <c r="BS593" i="6"/>
  <c r="CY593" i="6"/>
  <c r="CY429" i="6"/>
  <c r="BS429" i="6"/>
  <c r="BS347" i="6"/>
  <c r="CY347" i="6"/>
  <c r="CY417" i="6"/>
  <c r="BS417" i="6"/>
  <c r="CP98" i="6"/>
  <c r="BJ98" i="6"/>
  <c r="BI924" i="6"/>
  <c r="CO924" i="6"/>
  <c r="AX179" i="6"/>
  <c r="CD179" i="6"/>
  <c r="BI382" i="6"/>
  <c r="CO382" i="6"/>
  <c r="CO974" i="6"/>
  <c r="BI974" i="6"/>
  <c r="CO982" i="6"/>
  <c r="BI982" i="6"/>
  <c r="CO386" i="6"/>
  <c r="BI386" i="6"/>
  <c r="BI199" i="6"/>
  <c r="CO199" i="6"/>
  <c r="BS919" i="6"/>
  <c r="CY919" i="6"/>
  <c r="BS815" i="6"/>
  <c r="CY815" i="6"/>
  <c r="CY492" i="6"/>
  <c r="BS492" i="6"/>
  <c r="BS933" i="6"/>
  <c r="CY933" i="6"/>
  <c r="BS528" i="6"/>
  <c r="CY528" i="6"/>
  <c r="CY305" i="6"/>
  <c r="BS305" i="6"/>
  <c r="BS161" i="6"/>
  <c r="CY161" i="6"/>
  <c r="CY311" i="6"/>
  <c r="BS311" i="6"/>
  <c r="BS339" i="6"/>
  <c r="CY339" i="6"/>
  <c r="BJ183" i="6"/>
  <c r="CP183" i="6"/>
  <c r="AX231" i="6"/>
  <c r="CD231" i="6"/>
  <c r="CD437" i="6"/>
  <c r="AX437" i="6"/>
  <c r="AY155" i="6"/>
  <c r="CE155" i="6"/>
  <c r="CD427" i="6"/>
  <c r="AX427" i="6"/>
  <c r="AX849" i="6"/>
  <c r="CD849" i="6"/>
  <c r="BI527" i="6"/>
  <c r="CO527" i="6"/>
  <c r="CO955" i="6"/>
  <c r="BI955" i="6"/>
  <c r="BJ117" i="6"/>
  <c r="CP117" i="6"/>
  <c r="CD514" i="6"/>
  <c r="AX514" i="6"/>
  <c r="AX413" i="6"/>
  <c r="CD413" i="6"/>
  <c r="AX31" i="6"/>
  <c r="CD31" i="6"/>
  <c r="CD429" i="6"/>
  <c r="AX429" i="6"/>
  <c r="BS1002" i="6"/>
  <c r="CY1002" i="6"/>
  <c r="BS880" i="6"/>
  <c r="CY880" i="6"/>
  <c r="BS869" i="6"/>
  <c r="CY869" i="6"/>
  <c r="BS781" i="6"/>
  <c r="CY781" i="6"/>
  <c r="CY727" i="6"/>
  <c r="BS727" i="6"/>
  <c r="CY522" i="6"/>
  <c r="BS522" i="6"/>
  <c r="CY270" i="6"/>
  <c r="BS270" i="6"/>
  <c r="BI228" i="6"/>
  <c r="CO228" i="6"/>
  <c r="AX692" i="6"/>
  <c r="CD692" i="6"/>
  <c r="AX418" i="6"/>
  <c r="CD418" i="6"/>
  <c r="CD572" i="6"/>
  <c r="AX572" i="6"/>
  <c r="CO168" i="6"/>
  <c r="BI168" i="6"/>
  <c r="CD560" i="6"/>
  <c r="AX560" i="6"/>
  <c r="CE68" i="6"/>
  <c r="AY68" i="6"/>
  <c r="AY113" i="6"/>
  <c r="CE113" i="6"/>
  <c r="CD235" i="6"/>
  <c r="AX235" i="6"/>
  <c r="CO118" i="6"/>
  <c r="BI118" i="6"/>
  <c r="AX826" i="6"/>
  <c r="CD826" i="6"/>
  <c r="AX549" i="6"/>
  <c r="CD549" i="6"/>
  <c r="BI942" i="6"/>
  <c r="CO942" i="6"/>
  <c r="BI979" i="6"/>
  <c r="CO979" i="6"/>
  <c r="AX1009" i="6"/>
  <c r="CD1009" i="6"/>
  <c r="BJ226" i="6"/>
  <c r="CP226" i="6"/>
  <c r="CO732" i="6"/>
  <c r="BI732" i="6"/>
  <c r="CO906" i="6"/>
  <c r="BI906" i="6"/>
  <c r="AX769" i="6"/>
  <c r="CD769" i="6"/>
  <c r="BS961" i="6"/>
  <c r="CY961" i="6"/>
  <c r="BS818" i="6"/>
  <c r="CY818" i="6"/>
  <c r="CY654" i="6"/>
  <c r="BS654" i="6"/>
  <c r="CY587" i="6"/>
  <c r="BS587" i="6"/>
  <c r="CY517" i="6"/>
  <c r="BS517" i="6"/>
  <c r="CD529" i="6"/>
  <c r="AX529" i="6"/>
  <c r="BJ76" i="6"/>
  <c r="CP76" i="6"/>
  <c r="CD932" i="6"/>
  <c r="AX932" i="6"/>
  <c r="CO908" i="6"/>
  <c r="BI908" i="6"/>
  <c r="AX1012" i="6"/>
  <c r="CD1012" i="6"/>
  <c r="BI71" i="6"/>
  <c r="CO71" i="6"/>
  <c r="CO863" i="6"/>
  <c r="BI863" i="6"/>
  <c r="CD631" i="6"/>
  <c r="AX631" i="6"/>
  <c r="BI552" i="6"/>
  <c r="CO552" i="6"/>
  <c r="AX709" i="6"/>
  <c r="CD709" i="6"/>
  <c r="AX89" i="6"/>
  <c r="CD89" i="6"/>
  <c r="CD494" i="6"/>
  <c r="AX494" i="6"/>
  <c r="CQ51" i="6"/>
  <c r="BK51" i="6"/>
  <c r="CO1000" i="6"/>
  <c r="BI1000" i="6"/>
  <c r="CY1010" i="6"/>
  <c r="BS1010" i="6"/>
  <c r="BS817" i="6"/>
  <c r="CY817" i="6"/>
  <c r="CY659" i="6"/>
  <c r="BS659" i="6"/>
  <c r="BS464" i="6"/>
  <c r="CY464" i="6"/>
  <c r="BS423" i="6"/>
  <c r="CY423" i="6"/>
  <c r="CY213" i="6"/>
  <c r="BS213" i="6"/>
  <c r="AX833" i="6"/>
  <c r="CD833" i="6"/>
  <c r="BI460" i="6"/>
  <c r="CO460" i="6"/>
  <c r="AX90" i="6"/>
  <c r="CD90" i="6"/>
  <c r="AX533" i="6"/>
  <c r="CD533" i="6"/>
  <c r="BI293" i="6"/>
  <c r="CO293" i="6"/>
  <c r="AX735" i="6"/>
  <c r="CD735" i="6"/>
  <c r="BI455" i="6"/>
  <c r="CO455" i="6"/>
  <c r="AX688" i="6"/>
  <c r="CD688" i="6"/>
  <c r="AX906" i="6"/>
  <c r="CD906" i="6"/>
  <c r="BI485" i="6"/>
  <c r="CO485" i="6"/>
  <c r="CY1006" i="6"/>
  <c r="BS1006" i="6"/>
  <c r="BS953" i="6"/>
  <c r="CY953" i="6"/>
  <c r="CY575" i="6"/>
  <c r="BS575" i="6"/>
  <c r="BS644" i="6"/>
  <c r="CY644" i="6"/>
  <c r="BS502" i="6"/>
  <c r="CY502" i="6"/>
  <c r="BS331" i="6"/>
  <c r="CY331" i="6"/>
  <c r="CY157" i="6"/>
  <c r="BS157" i="6"/>
  <c r="AX734" i="6"/>
  <c r="CD734" i="6"/>
  <c r="BJ141" i="6"/>
  <c r="CP141" i="6"/>
  <c r="CO246" i="6"/>
  <c r="BI246" i="6"/>
  <c r="AX613" i="6"/>
  <c r="CD613" i="6"/>
  <c r="CO174" i="6"/>
  <c r="BI174" i="6"/>
  <c r="CO667" i="6"/>
  <c r="BI667" i="6"/>
  <c r="CD380" i="6"/>
  <c r="AX380" i="6"/>
  <c r="CO949" i="6"/>
  <c r="BI949" i="6"/>
  <c r="CO67" i="6"/>
  <c r="BI67" i="6"/>
  <c r="CD114" i="6"/>
  <c r="AX114" i="6"/>
  <c r="AX182" i="6"/>
  <c r="CD182" i="6"/>
  <c r="CD189" i="6"/>
  <c r="AX189" i="6"/>
  <c r="AX156" i="6"/>
  <c r="CD156" i="6"/>
  <c r="CY750" i="6"/>
  <c r="BS750" i="6"/>
  <c r="BS866" i="6"/>
  <c r="CY866" i="6"/>
  <c r="CY682" i="6"/>
  <c r="BS682" i="6"/>
  <c r="CY752" i="6"/>
  <c r="BS752" i="6"/>
  <c r="CY600" i="6"/>
  <c r="BS600" i="6"/>
  <c r="CY555" i="6"/>
  <c r="BS555" i="6"/>
  <c r="CY451" i="6"/>
  <c r="BS451" i="6"/>
  <c r="CY175" i="6"/>
  <c r="BS175" i="6"/>
  <c r="CY240" i="6"/>
  <c r="BS240" i="6"/>
  <c r="CP28" i="6"/>
  <c r="BJ28" i="6"/>
  <c r="CO101" i="6"/>
  <c r="BI101" i="6"/>
  <c r="BI307" i="6"/>
  <c r="CO307" i="6"/>
  <c r="CD946" i="6"/>
  <c r="AX946" i="6"/>
  <c r="AX306" i="6"/>
  <c r="CD306" i="6"/>
  <c r="AX259" i="6"/>
  <c r="CD259" i="6"/>
  <c r="CP259" i="6"/>
  <c r="BJ259" i="6"/>
  <c r="CO746" i="6"/>
  <c r="BI746" i="6"/>
  <c r="AX853" i="6"/>
  <c r="CD853" i="6"/>
  <c r="CO946" i="6"/>
  <c r="BI946" i="6"/>
  <c r="CO638" i="6"/>
  <c r="BI638" i="6"/>
  <c r="G29" i="3"/>
  <c r="H27" i="3"/>
  <c r="G31" i="3"/>
  <c r="CO668" i="6"/>
  <c r="BI668" i="6"/>
  <c r="CY988" i="6"/>
  <c r="BS988" i="6"/>
  <c r="CY962" i="6"/>
  <c r="BS962" i="6"/>
  <c r="BS803" i="6"/>
  <c r="CY803" i="6"/>
  <c r="BS641" i="6"/>
  <c r="CY641" i="6"/>
  <c r="CY760" i="6"/>
  <c r="BS760" i="6"/>
  <c r="CY385" i="6"/>
  <c r="BS385" i="6"/>
  <c r="CY136" i="6"/>
  <c r="BS136" i="6"/>
  <c r="CY507" i="6"/>
  <c r="BS507" i="6"/>
  <c r="BS35" i="6"/>
  <c r="CY35" i="6"/>
  <c r="CY42" i="6"/>
  <c r="BS42" i="6"/>
  <c r="BS89" i="6"/>
  <c r="CY89" i="6"/>
  <c r="CO801" i="6"/>
  <c r="BI801" i="6"/>
  <c r="BI693" i="6"/>
  <c r="CO693" i="6"/>
  <c r="CD865" i="6"/>
  <c r="AX865" i="6"/>
  <c r="BI227" i="6"/>
  <c r="CO227" i="6"/>
  <c r="CO220" i="6"/>
  <c r="BI220" i="6"/>
  <c r="CO17" i="6"/>
  <c r="BI17" i="6"/>
  <c r="BI861" i="6"/>
  <c r="CO861" i="6"/>
  <c r="CO830" i="6"/>
  <c r="BI830" i="6"/>
  <c r="CO657" i="6"/>
  <c r="BI657" i="6"/>
  <c r="AY14" i="6"/>
  <c r="CE14" i="6"/>
  <c r="CD463" i="6"/>
  <c r="AX463" i="6"/>
  <c r="CD266" i="6"/>
  <c r="AX266" i="6"/>
  <c r="AX898" i="6"/>
  <c r="CD898" i="6"/>
  <c r="CO369" i="6"/>
  <c r="BI369" i="6"/>
  <c r="CO497" i="6"/>
  <c r="BI497" i="6"/>
  <c r="BI103" i="6"/>
  <c r="CO103" i="6"/>
  <c r="BS844" i="6"/>
  <c r="CY844" i="6"/>
  <c r="CY695" i="6"/>
  <c r="BS695" i="6"/>
  <c r="CY638" i="6"/>
  <c r="BS638" i="6"/>
  <c r="BS454" i="6"/>
  <c r="CY454" i="6"/>
  <c r="BS380" i="6"/>
  <c r="CY380" i="6"/>
  <c r="CD275" i="6"/>
  <c r="AX275" i="6"/>
  <c r="AX787" i="6"/>
  <c r="CD787" i="6"/>
  <c r="CD876" i="6"/>
  <c r="AX876" i="6"/>
  <c r="AX101" i="6"/>
  <c r="CD101" i="6"/>
  <c r="CO212" i="6"/>
  <c r="BI212" i="6"/>
  <c r="CD886" i="6"/>
  <c r="AX886" i="6"/>
  <c r="CD553" i="6"/>
  <c r="AX553" i="6"/>
  <c r="AX209" i="6"/>
  <c r="CD209" i="6"/>
  <c r="BI862" i="6"/>
  <c r="CO862" i="6"/>
  <c r="BK50" i="6"/>
  <c r="CQ50" i="6"/>
  <c r="CD655" i="6"/>
  <c r="AX655" i="6"/>
  <c r="AX936" i="6"/>
  <c r="CD936" i="6"/>
  <c r="AX333" i="6"/>
  <c r="CD333" i="6"/>
  <c r="CD346" i="6"/>
  <c r="AX346" i="6"/>
  <c r="BS865" i="6"/>
  <c r="CY865" i="6"/>
  <c r="BS867" i="6"/>
  <c r="CY867" i="6"/>
  <c r="BS681" i="6"/>
  <c r="CY681" i="6"/>
  <c r="CY787" i="6"/>
  <c r="BS787" i="6"/>
  <c r="CY156" i="6"/>
  <c r="BS156" i="6"/>
  <c r="CY238" i="6"/>
  <c r="BS238" i="6"/>
  <c r="CY264" i="6"/>
  <c r="BS264" i="6"/>
  <c r="BS851" i="6"/>
  <c r="CY851" i="6"/>
  <c r="BI367" i="6"/>
  <c r="CO367" i="6"/>
  <c r="CO436" i="6"/>
  <c r="BI436" i="6"/>
  <c r="BS116" i="6"/>
  <c r="CY116" i="6"/>
  <c r="CD793" i="6"/>
  <c r="AX793" i="6"/>
  <c r="BS959" i="6"/>
  <c r="CY959" i="6"/>
  <c r="CE325" i="6"/>
  <c r="AY325" i="6"/>
  <c r="AX408" i="6"/>
  <c r="CD408" i="6"/>
  <c r="BI762" i="6"/>
  <c r="CO762" i="6"/>
  <c r="CY890" i="6"/>
  <c r="BS890" i="6"/>
  <c r="AX432" i="6"/>
  <c r="CD432" i="6"/>
  <c r="BS606" i="6"/>
  <c r="CY606" i="6"/>
  <c r="CY1013" i="6"/>
  <c r="BS1013" i="6"/>
  <c r="CY202" i="6"/>
  <c r="BS202" i="6"/>
  <c r="CY40" i="6"/>
  <c r="BS40" i="6"/>
  <c r="BI719" i="6"/>
  <c r="CO719" i="6"/>
  <c r="BS622" i="6"/>
  <c r="CY622" i="6"/>
  <c r="BI319" i="6"/>
  <c r="CO319" i="6"/>
  <c r="CD911" i="6"/>
  <c r="AX911" i="6"/>
  <c r="BS819" i="6"/>
  <c r="CY819" i="6"/>
  <c r="BS435" i="6"/>
  <c r="CY435" i="6"/>
  <c r="CD517" i="6"/>
  <c r="AX517" i="6"/>
  <c r="AX619" i="6"/>
  <c r="CD619" i="6"/>
  <c r="CY159" i="6"/>
  <c r="BS159" i="6"/>
  <c r="BI848" i="6"/>
  <c r="CO848" i="6"/>
  <c r="CO592" i="6"/>
  <c r="BI592" i="6"/>
  <c r="CY461" i="6"/>
  <c r="BS461" i="6"/>
  <c r="AX21" i="6"/>
  <c r="CD21" i="6"/>
  <c r="CD234" i="6"/>
  <c r="AX234" i="6"/>
  <c r="BI857" i="6"/>
  <c r="CO857" i="6"/>
  <c r="CD895" i="6"/>
  <c r="AX895" i="6"/>
  <c r="BS696" i="6"/>
  <c r="CY696" i="6"/>
  <c r="BS643" i="6"/>
  <c r="CY643" i="6"/>
  <c r="BI779" i="6"/>
  <c r="CO779" i="6"/>
  <c r="CD869" i="6"/>
  <c r="AX869" i="6"/>
  <c r="CO601" i="6"/>
  <c r="BI601" i="6"/>
  <c r="CD196" i="6"/>
  <c r="AX196" i="6"/>
  <c r="CD24" i="6"/>
  <c r="AX24" i="6"/>
  <c r="BS191" i="6"/>
  <c r="CY191" i="6"/>
  <c r="AX328" i="6"/>
  <c r="CD328" i="6"/>
  <c r="CD617" i="6"/>
  <c r="AX617" i="6"/>
  <c r="CO655" i="6"/>
  <c r="BI655" i="6"/>
  <c r="AX314" i="6"/>
  <c r="CD314" i="6"/>
  <c r="CO525" i="6"/>
  <c r="BI525" i="6"/>
  <c r="CD970" i="6"/>
  <c r="AX970" i="6"/>
  <c r="BS934" i="6"/>
  <c r="CY934" i="6"/>
  <c r="CY525" i="6"/>
  <c r="BS525" i="6"/>
  <c r="BS610" i="6"/>
  <c r="CY610" i="6"/>
  <c r="BS342" i="6"/>
  <c r="CY342" i="6"/>
  <c r="CY130" i="6"/>
  <c r="BS130" i="6"/>
  <c r="AX87" i="6"/>
  <c r="CD87" i="6"/>
  <c r="BI404" i="6"/>
  <c r="CO404" i="6"/>
  <c r="BI766" i="6"/>
  <c r="CO766" i="6"/>
  <c r="CO965" i="6"/>
  <c r="BI965" i="6"/>
  <c r="AZ274" i="6"/>
  <c r="CF274" i="6"/>
  <c r="CD905" i="6"/>
  <c r="AX905" i="6"/>
  <c r="CD842" i="6"/>
  <c r="AX842" i="6"/>
  <c r="CO712" i="6"/>
  <c r="BI712" i="6"/>
  <c r="CO914" i="6"/>
  <c r="BI914" i="6"/>
  <c r="CO825" i="6"/>
  <c r="BI825" i="6"/>
  <c r="AY138" i="6"/>
  <c r="CE138" i="6"/>
  <c r="CO944" i="6"/>
  <c r="BI944" i="6"/>
  <c r="AX180" i="6"/>
  <c r="CD180" i="6"/>
  <c r="CP410" i="6"/>
  <c r="BJ410" i="6"/>
  <c r="CD699" i="6"/>
  <c r="AX699" i="6"/>
  <c r="BS978" i="6"/>
  <c r="CY978" i="6"/>
  <c r="BS896" i="6"/>
  <c r="CY896" i="6"/>
  <c r="BS930" i="6"/>
  <c r="CY930" i="6"/>
  <c r="CY583" i="6"/>
  <c r="BS583" i="6"/>
  <c r="BS382" i="6"/>
  <c r="CY382" i="6"/>
  <c r="CY511" i="6"/>
  <c r="BS511" i="6"/>
  <c r="CO33" i="6"/>
  <c r="BI33" i="6"/>
  <c r="BI580" i="6"/>
  <c r="CO580" i="6"/>
  <c r="CD863" i="6"/>
  <c r="AX863" i="6"/>
  <c r="AX723" i="6"/>
  <c r="CD723" i="6"/>
  <c r="AX406" i="6"/>
  <c r="CD406" i="6"/>
  <c r="CD448" i="6"/>
  <c r="AX448" i="6"/>
  <c r="CO292" i="6"/>
  <c r="BI292" i="6"/>
  <c r="BI587" i="6"/>
  <c r="CO587" i="6"/>
  <c r="CD840" i="6"/>
  <c r="AX840" i="6"/>
  <c r="BI569" i="6"/>
  <c r="CO569" i="6"/>
  <c r="CD118" i="6"/>
  <c r="AX118" i="6"/>
  <c r="CO648" i="6"/>
  <c r="BI648" i="6"/>
  <c r="AX63" i="6"/>
  <c r="CD63" i="6"/>
  <c r="BI462" i="6"/>
  <c r="CO462" i="6"/>
  <c r="AX974" i="6"/>
  <c r="CD974" i="6"/>
  <c r="CD158" i="6"/>
  <c r="AX158" i="6"/>
  <c r="CO409" i="6"/>
  <c r="BI409" i="6"/>
  <c r="CO478" i="6"/>
  <c r="BI478" i="6"/>
  <c r="AX990" i="6"/>
  <c r="CD990" i="6"/>
  <c r="AX864" i="6"/>
  <c r="CD864" i="6"/>
  <c r="BS821" i="6"/>
  <c r="CY821" i="6"/>
  <c r="BS836" i="6"/>
  <c r="CY836" i="6"/>
  <c r="CY669" i="6"/>
  <c r="BS669" i="6"/>
  <c r="CY521" i="6"/>
  <c r="BS521" i="6"/>
  <c r="CY150" i="6"/>
  <c r="BS150" i="6"/>
  <c r="CY234" i="6"/>
  <c r="BS234" i="6"/>
  <c r="CY108" i="6"/>
  <c r="BS108" i="6"/>
  <c r="BS185" i="6"/>
  <c r="CY185" i="6"/>
  <c r="BS173" i="6"/>
  <c r="CY173" i="6"/>
  <c r="BI702" i="6"/>
  <c r="CO702" i="6"/>
  <c r="CO379" i="6"/>
  <c r="BI379" i="6"/>
  <c r="AX971" i="6"/>
  <c r="CD971" i="6"/>
  <c r="CO256" i="6"/>
  <c r="BI256" i="6"/>
  <c r="CO811" i="6"/>
  <c r="BI811" i="6"/>
  <c r="AY123" i="6"/>
  <c r="CE123" i="6"/>
  <c r="BI93" i="6"/>
  <c r="CO93" i="6"/>
  <c r="BI717" i="6"/>
  <c r="CO717" i="6"/>
  <c r="BI417" i="6"/>
  <c r="CO417" i="6"/>
  <c r="BI890" i="6"/>
  <c r="CO890" i="6"/>
  <c r="BI334" i="6"/>
  <c r="CO334" i="6"/>
  <c r="BI780" i="6"/>
  <c r="CO780" i="6"/>
  <c r="CD126" i="6"/>
  <c r="AX126" i="6"/>
  <c r="CO435" i="6"/>
  <c r="BI435" i="6"/>
  <c r="CD976" i="6"/>
  <c r="AX976" i="6"/>
  <c r="BI929" i="6"/>
  <c r="CO929" i="6"/>
  <c r="CY1001" i="6"/>
  <c r="BS1001" i="6"/>
  <c r="CY1012" i="6"/>
  <c r="BS1012" i="6"/>
  <c r="BS852" i="6"/>
  <c r="CY852" i="6"/>
  <c r="CY683" i="6"/>
  <c r="BS683" i="6"/>
  <c r="BS613" i="6"/>
  <c r="CY613" i="6"/>
  <c r="BS709" i="6"/>
  <c r="CY709" i="6"/>
  <c r="CY196" i="6"/>
  <c r="BS196" i="6"/>
  <c r="CY222" i="6"/>
  <c r="BS222" i="6"/>
  <c r="CY211" i="6"/>
  <c r="BS211" i="6"/>
  <c r="AX403" i="6"/>
  <c r="CD403" i="6"/>
  <c r="CO918" i="6"/>
  <c r="BI918" i="6"/>
  <c r="BI568" i="6"/>
  <c r="CO568" i="6"/>
  <c r="CD539" i="6"/>
  <c r="AX539" i="6"/>
  <c r="BI165" i="6"/>
  <c r="CO165" i="6"/>
  <c r="AY171" i="6"/>
  <c r="CE171" i="6"/>
  <c r="AX652" i="6"/>
  <c r="CD652" i="6"/>
  <c r="BI537" i="6"/>
  <c r="CO537" i="6"/>
  <c r="CO138" i="6"/>
  <c r="BI138" i="6"/>
  <c r="CP191" i="6"/>
  <c r="BJ191" i="6"/>
  <c r="BI751" i="6"/>
  <c r="CO751" i="6"/>
  <c r="CD695" i="6"/>
  <c r="AX695" i="6"/>
  <c r="CY974" i="6"/>
  <c r="BS974" i="6"/>
  <c r="BS989" i="6"/>
  <c r="CY989" i="6"/>
  <c r="BS804" i="6"/>
  <c r="CY804" i="6"/>
  <c r="CY664" i="6"/>
  <c r="BS664" i="6"/>
  <c r="BS592" i="6"/>
  <c r="CY592" i="6"/>
  <c r="BS194" i="6"/>
  <c r="CY194" i="6"/>
  <c r="BS393" i="6"/>
  <c r="CY393" i="6"/>
  <c r="CY171" i="6"/>
  <c r="BS171" i="6"/>
  <c r="CY113" i="6"/>
  <c r="BS113" i="6"/>
  <c r="BS215" i="6"/>
  <c r="CY215" i="6"/>
  <c r="CO506" i="6"/>
  <c r="BI506" i="6"/>
  <c r="CD889" i="6"/>
  <c r="AX889" i="6"/>
  <c r="CO807" i="6"/>
  <c r="BI807" i="6"/>
  <c r="BI774" i="6"/>
  <c r="CO774" i="6"/>
  <c r="BI560" i="6"/>
  <c r="CO560" i="6"/>
  <c r="AX420" i="6"/>
  <c r="CD420" i="6"/>
  <c r="BI407" i="6"/>
  <c r="CO407" i="6"/>
  <c r="AX664" i="6"/>
  <c r="CD664" i="6"/>
  <c r="AX404" i="6"/>
  <c r="CD404" i="6"/>
  <c r="CO683" i="6"/>
  <c r="BI683" i="6"/>
  <c r="CD598" i="6"/>
  <c r="AX598" i="6"/>
  <c r="CD606" i="6"/>
  <c r="AX606" i="6"/>
  <c r="CE238" i="6"/>
  <c r="AY238" i="6"/>
  <c r="BI905" i="6"/>
  <c r="CO905" i="6"/>
  <c r="BI321" i="6"/>
  <c r="CO321" i="6"/>
  <c r="CO815" i="6"/>
  <c r="BI815" i="6"/>
  <c r="CO875" i="6"/>
  <c r="BI875" i="6"/>
  <c r="BI1002" i="6"/>
  <c r="CO1002" i="6"/>
  <c r="AX426" i="6"/>
  <c r="CD426" i="6"/>
  <c r="CO747" i="6"/>
  <c r="BI747" i="6"/>
  <c r="BI572" i="6"/>
  <c r="CO572" i="6"/>
  <c r="CE34" i="6"/>
  <c r="AY34" i="6"/>
  <c r="CD909" i="6"/>
  <c r="AX909" i="6"/>
  <c r="CO953" i="6"/>
  <c r="BI953" i="6"/>
  <c r="BS983" i="6"/>
  <c r="CY983" i="6"/>
  <c r="BS663" i="6"/>
  <c r="CY663" i="6"/>
  <c r="BS168" i="6"/>
  <c r="CY168" i="6"/>
  <c r="BS368" i="6"/>
  <c r="CY368" i="6"/>
  <c r="CY205" i="6"/>
  <c r="BS205" i="6"/>
  <c r="BI358" i="6"/>
  <c r="CO358" i="6"/>
  <c r="BI685" i="6"/>
  <c r="CO685" i="6"/>
  <c r="BI280" i="6"/>
  <c r="CO280" i="6"/>
  <c r="AX751" i="6"/>
  <c r="CD751" i="6"/>
  <c r="CP64" i="6"/>
  <c r="BJ64" i="6"/>
  <c r="CO980" i="6"/>
  <c r="BI980" i="6"/>
  <c r="CD931" i="6"/>
  <c r="AX931" i="6"/>
  <c r="CD697" i="6"/>
  <c r="AX697" i="6"/>
  <c r="AX354" i="6"/>
  <c r="CD354" i="6"/>
  <c r="BI894" i="6"/>
  <c r="CO894" i="6"/>
  <c r="BI45" i="6"/>
  <c r="CO45" i="6"/>
  <c r="AX716" i="6"/>
  <c r="CD716" i="6"/>
  <c r="AX721" i="6"/>
  <c r="CD721" i="6"/>
  <c r="CD449" i="6"/>
  <c r="AX449" i="6"/>
  <c r="AX194" i="6"/>
  <c r="CD194" i="6"/>
  <c r="CD691" i="6"/>
  <c r="AX691" i="6"/>
  <c r="BI767" i="6"/>
  <c r="CO767" i="6"/>
  <c r="CD163" i="6"/>
  <c r="AX163" i="6"/>
  <c r="AX116" i="6"/>
  <c r="CD116" i="6"/>
  <c r="BS860" i="6"/>
  <c r="CY860" i="6"/>
  <c r="BS793" i="6"/>
  <c r="CY793" i="6"/>
  <c r="CY776" i="6"/>
  <c r="BS776" i="6"/>
  <c r="CY118" i="6"/>
  <c r="BS118" i="6"/>
  <c r="CY620" i="6"/>
  <c r="BS620" i="6"/>
  <c r="CY241" i="6"/>
  <c r="BS241" i="6"/>
  <c r="BS91" i="6"/>
  <c r="CY91" i="6"/>
  <c r="CO393" i="6"/>
  <c r="BI393" i="6"/>
  <c r="AX442" i="6"/>
  <c r="CD442" i="6"/>
  <c r="CO874" i="6"/>
  <c r="BI874" i="6"/>
  <c r="CO114" i="6"/>
  <c r="BI114" i="6"/>
  <c r="CD240" i="6"/>
  <c r="AX240" i="6"/>
  <c r="CO680" i="6"/>
  <c r="BI680" i="6"/>
  <c r="BI586" i="6"/>
  <c r="CO586" i="6"/>
  <c r="BI759" i="6"/>
  <c r="CO759" i="6"/>
  <c r="CO216" i="6"/>
  <c r="BI216" i="6"/>
  <c r="CY888" i="6"/>
  <c r="BS888" i="6"/>
  <c r="CY757" i="6"/>
  <c r="BS757" i="6"/>
  <c r="BS618" i="6"/>
  <c r="CY618" i="6"/>
  <c r="BS501" i="6"/>
  <c r="CY501" i="6"/>
  <c r="CY164" i="6"/>
  <c r="BS164" i="6"/>
  <c r="CY286" i="6"/>
  <c r="BS286" i="6"/>
  <c r="CY499" i="6"/>
  <c r="BS499" i="6"/>
  <c r="CY284" i="6"/>
  <c r="BS284" i="6"/>
  <c r="AX857" i="6"/>
  <c r="CD857" i="6"/>
  <c r="BI207" i="6"/>
  <c r="CO207" i="6"/>
  <c r="CD292" i="6"/>
  <c r="AX292" i="6"/>
  <c r="BI299" i="6"/>
  <c r="CO299" i="6"/>
  <c r="CD257" i="6"/>
  <c r="AX257" i="6"/>
  <c r="BI866" i="6"/>
  <c r="CO866" i="6"/>
  <c r="CD331" i="6"/>
  <c r="AX331" i="6"/>
  <c r="AX788" i="6"/>
  <c r="CD788" i="6"/>
  <c r="AX359" i="6"/>
  <c r="CD359" i="6"/>
  <c r="BI543" i="6"/>
  <c r="CO543" i="6"/>
  <c r="AX684" i="6"/>
  <c r="CD684" i="6"/>
  <c r="CD979" i="6"/>
  <c r="AX979" i="6"/>
  <c r="CY916" i="6"/>
  <c r="BS916" i="6"/>
  <c r="CY705" i="6"/>
  <c r="BS705" i="6"/>
  <c r="BS365" i="6"/>
  <c r="CY365" i="6"/>
  <c r="BS446" i="6"/>
  <c r="CY446" i="6"/>
  <c r="BS153" i="6"/>
  <c r="CY153" i="6"/>
  <c r="CO742" i="6"/>
  <c r="BI742" i="6"/>
  <c r="AX441" i="6"/>
  <c r="CD441" i="6"/>
  <c r="CD743" i="6"/>
  <c r="AX743" i="6"/>
  <c r="CO443" i="6"/>
  <c r="BI443" i="6"/>
  <c r="CD506" i="6"/>
  <c r="AX506" i="6"/>
  <c r="AX75" i="6"/>
  <c r="CD75" i="6"/>
  <c r="CD883" i="6"/>
  <c r="AX883" i="6"/>
  <c r="CD997" i="6"/>
  <c r="AX997" i="6"/>
  <c r="CO760" i="6"/>
  <c r="BI760" i="6"/>
  <c r="AX618" i="6"/>
  <c r="CD618" i="6"/>
  <c r="CO889" i="6"/>
  <c r="BI889" i="6"/>
  <c r="CO958" i="6"/>
  <c r="BI958" i="6"/>
  <c r="AX822" i="6"/>
  <c r="CD822" i="6"/>
  <c r="BS548" i="6"/>
  <c r="CY548" i="6"/>
  <c r="BS426" i="6"/>
  <c r="CY426" i="6"/>
  <c r="CY195" i="6"/>
  <c r="BS195" i="6"/>
  <c r="BI630" i="6"/>
  <c r="CO630" i="6"/>
  <c r="CE312" i="6"/>
  <c r="AY312" i="6"/>
  <c r="AY459" i="6"/>
  <c r="CE459" i="6"/>
  <c r="CD566" i="6"/>
  <c r="AX566" i="6"/>
  <c r="CD621" i="6"/>
  <c r="AX621" i="6"/>
  <c r="BI282" i="6"/>
  <c r="CO282" i="6"/>
  <c r="CD338" i="6"/>
  <c r="AX338" i="6"/>
  <c r="CD92" i="6"/>
  <c r="AX92" i="6"/>
  <c r="BI484" i="6"/>
  <c r="CO484" i="6"/>
  <c r="AX531" i="6"/>
  <c r="CD531" i="6"/>
  <c r="AX451" i="6"/>
  <c r="CD451" i="6"/>
  <c r="AX679" i="6"/>
  <c r="CD679" i="6"/>
  <c r="CO162" i="6"/>
  <c r="BI162" i="6"/>
  <c r="CD497" i="6"/>
  <c r="AX497" i="6"/>
  <c r="BI384" i="6"/>
  <c r="CO384" i="6"/>
  <c r="BS755" i="6"/>
  <c r="CY755" i="6"/>
  <c r="BS182" i="6"/>
  <c r="CY182" i="6"/>
  <c r="CY252" i="6"/>
  <c r="BS252" i="6"/>
  <c r="BS135" i="6"/>
  <c r="CY135" i="6"/>
  <c r="AX703" i="6"/>
  <c r="CD703" i="6"/>
  <c r="CD835" i="6"/>
  <c r="AX835" i="6"/>
  <c r="CD210" i="6"/>
  <c r="AX210" i="6"/>
  <c r="BI30" i="6"/>
  <c r="CO30" i="6"/>
  <c r="CO763" i="6"/>
  <c r="BI763" i="6"/>
  <c r="CD177" i="6"/>
  <c r="AX177" i="6"/>
  <c r="BJ20" i="6"/>
  <c r="CP20" i="6"/>
  <c r="CO335" i="6"/>
  <c r="BI335" i="6"/>
  <c r="AX489" i="6"/>
  <c r="CD489" i="6"/>
  <c r="CE84" i="6"/>
  <c r="AY84" i="6"/>
  <c r="BI802" i="6"/>
  <c r="CO802" i="6"/>
  <c r="CD104" i="6"/>
  <c r="AX104" i="6"/>
  <c r="CY94" i="6"/>
  <c r="BS94" i="6"/>
  <c r="AX73" i="6"/>
  <c r="CD73" i="6"/>
  <c r="AX375" i="6"/>
  <c r="CD375" i="6"/>
  <c r="AX616" i="6"/>
  <c r="CD616" i="6"/>
  <c r="CO146" i="6"/>
  <c r="BI146" i="6"/>
  <c r="CO57" i="6"/>
  <c r="BI57" i="6"/>
  <c r="BI36" i="6"/>
  <c r="CO36" i="6"/>
  <c r="CO521" i="6"/>
  <c r="BI521" i="6"/>
  <c r="BS998" i="6"/>
  <c r="CY998" i="6"/>
  <c r="BS952" i="6"/>
  <c r="CY952" i="6"/>
  <c r="BS633" i="6"/>
  <c r="CY633" i="6"/>
  <c r="CY405" i="6"/>
  <c r="BS405" i="6"/>
  <c r="CY361" i="6"/>
  <c r="BS361" i="6"/>
  <c r="CY132" i="6"/>
  <c r="BS132" i="6"/>
  <c r="BI469" i="6"/>
  <c r="CO469" i="6"/>
  <c r="CD477" i="6"/>
  <c r="AX477" i="6"/>
  <c r="BS481" i="6"/>
  <c r="CY481" i="6"/>
  <c r="BI937" i="6"/>
  <c r="CO937" i="6"/>
  <c r="BS574" i="6"/>
  <c r="CY574" i="6"/>
  <c r="BI873" i="6"/>
  <c r="CO873" i="6"/>
  <c r="BI710" i="6"/>
  <c r="CO710" i="6"/>
  <c r="AX780" i="6"/>
  <c r="CD780" i="6"/>
  <c r="BI610" i="6"/>
  <c r="CO610" i="6"/>
  <c r="CO849" i="6"/>
  <c r="BI849" i="6"/>
  <c r="CD803" i="6"/>
  <c r="AX803" i="6"/>
  <c r="CO250" i="6"/>
  <c r="BI250" i="6"/>
  <c r="AX260" i="6"/>
  <c r="CD260" i="6"/>
  <c r="CY680" i="6"/>
  <c r="BS680" i="6"/>
  <c r="CE76" i="6"/>
  <c r="AY76" i="6"/>
  <c r="CO934" i="6"/>
  <c r="BI934" i="6"/>
  <c r="CY942" i="6"/>
  <c r="BS942" i="6"/>
  <c r="CY689" i="6"/>
  <c r="BS689" i="6"/>
  <c r="BS37" i="6"/>
  <c r="CY37" i="6"/>
  <c r="AX43" i="6"/>
  <c r="CD43" i="6"/>
  <c r="AX744" i="6"/>
  <c r="CD744" i="6"/>
  <c r="CY616" i="6"/>
  <c r="BS616" i="6"/>
  <c r="BI634" i="6"/>
  <c r="CO634" i="6"/>
  <c r="CD484" i="6"/>
  <c r="AX484" i="6"/>
  <c r="AX341" i="6"/>
  <c r="CD341" i="6"/>
  <c r="BS376" i="6"/>
  <c r="CY376" i="6"/>
  <c r="BI945" i="6"/>
  <c r="CO945" i="6"/>
  <c r="CD815" i="6"/>
  <c r="AX815" i="6"/>
  <c r="CD541" i="6"/>
  <c r="AX541" i="6"/>
  <c r="BS440" i="6"/>
  <c r="CY440" i="6"/>
  <c r="CP190" i="6"/>
  <c r="BJ190" i="6"/>
  <c r="AX40" i="6"/>
  <c r="CD40" i="6"/>
  <c r="BS840" i="6"/>
  <c r="CY840" i="6"/>
  <c r="CO647" i="6"/>
  <c r="BI647" i="6"/>
  <c r="CD929" i="6"/>
  <c r="AX929" i="6"/>
  <c r="BI925" i="6"/>
  <c r="CO925" i="6"/>
  <c r="BS996" i="6"/>
  <c r="CY996" i="6"/>
  <c r="AX858" i="6"/>
  <c r="CD858" i="6"/>
  <c r="AX944" i="6"/>
  <c r="CD944" i="6"/>
  <c r="BS82" i="6"/>
  <c r="CY82" i="6"/>
  <c r="CD992" i="6"/>
  <c r="AX992" i="6"/>
  <c r="CO144" i="6"/>
  <c r="BI144" i="6"/>
  <c r="AX758" i="6"/>
  <c r="CD758" i="6"/>
  <c r="CD913" i="6"/>
  <c r="AX913" i="6"/>
  <c r="CO491" i="6"/>
  <c r="BI491" i="6"/>
  <c r="BS524" i="6"/>
  <c r="CY524" i="6"/>
  <c r="CY128" i="6"/>
  <c r="BS128" i="6"/>
  <c r="BS81" i="6"/>
  <c r="CY81" i="6"/>
  <c r="BI428" i="6"/>
  <c r="CO428" i="6"/>
  <c r="BI503" i="6"/>
  <c r="CO503" i="6"/>
  <c r="AX423" i="6"/>
  <c r="CD423" i="6"/>
  <c r="AX503" i="6"/>
  <c r="CD503" i="6"/>
  <c r="CY510" i="6"/>
  <c r="BS510" i="6"/>
  <c r="AX662" i="6"/>
  <c r="CD662" i="6"/>
  <c r="AX764" i="6"/>
  <c r="CD764" i="6"/>
  <c r="CD410" i="6"/>
  <c r="AX410" i="6"/>
  <c r="BS402" i="6"/>
  <c r="CY402" i="6"/>
  <c r="CY296" i="6"/>
  <c r="BS296" i="6"/>
  <c r="CD394" i="6"/>
  <c r="AX394" i="6"/>
  <c r="CQ124" i="6"/>
  <c r="BK124" i="6"/>
  <c r="BS634" i="6"/>
  <c r="CY634" i="6"/>
  <c r="BS370" i="6"/>
  <c r="CY370" i="6"/>
  <c r="AX77" i="6"/>
  <c r="CD77" i="6"/>
  <c r="CO606" i="6"/>
  <c r="BI606" i="6"/>
  <c r="CD251" i="6"/>
  <c r="AX251" i="6"/>
  <c r="AX807" i="6"/>
  <c r="CD807" i="6"/>
  <c r="AX694" i="6"/>
  <c r="CD694" i="6"/>
  <c r="BS921" i="6"/>
  <c r="CY921" i="6"/>
  <c r="BS730" i="6"/>
  <c r="CY730" i="6"/>
  <c r="BS650" i="6"/>
  <c r="CY650" i="6"/>
  <c r="CY922" i="6"/>
  <c r="BS922" i="6"/>
  <c r="BS598" i="6"/>
  <c r="CY598" i="6"/>
  <c r="CY324" i="6"/>
  <c r="BS324" i="6"/>
  <c r="BS358" i="6"/>
  <c r="CY358" i="6"/>
  <c r="CY341" i="6"/>
  <c r="BS341" i="6"/>
  <c r="BI193" i="6"/>
  <c r="CO193" i="6"/>
  <c r="CO501" i="6"/>
  <c r="BI501" i="6"/>
  <c r="CP247" i="6"/>
  <c r="BJ247" i="6"/>
  <c r="BI519" i="6"/>
  <c r="CO519" i="6"/>
  <c r="CD530" i="6"/>
  <c r="AX530" i="6"/>
  <c r="CO163" i="6"/>
  <c r="BI163" i="6"/>
  <c r="CD305" i="6"/>
  <c r="AX305" i="6"/>
  <c r="CE223" i="6"/>
  <c r="AY223" i="6"/>
  <c r="CO294" i="6"/>
  <c r="BI294" i="6"/>
  <c r="AX391" i="6"/>
  <c r="CD391" i="6"/>
  <c r="CD637" i="6"/>
  <c r="AX637" i="6"/>
  <c r="AX975" i="6"/>
  <c r="CD975" i="6"/>
  <c r="AX712" i="6"/>
  <c r="CD712" i="6"/>
  <c r="CO254" i="6"/>
  <c r="BI254" i="6"/>
  <c r="CO891" i="6"/>
  <c r="BI891" i="6"/>
  <c r="CY956" i="6"/>
  <c r="BS956" i="6"/>
  <c r="BS812" i="6"/>
  <c r="CY812" i="6"/>
  <c r="CY474" i="6"/>
  <c r="BS474" i="6"/>
  <c r="CY563" i="6"/>
  <c r="BS563" i="6"/>
  <c r="CY486" i="6"/>
  <c r="BS486" i="6"/>
  <c r="BS32" i="6"/>
  <c r="CY32" i="6"/>
  <c r="BS19" i="6"/>
  <c r="CY19" i="6"/>
  <c r="CD297" i="6"/>
  <c r="AX297" i="6"/>
  <c r="CO926" i="6"/>
  <c r="BI926" i="6"/>
  <c r="BI624" i="6"/>
  <c r="CO624" i="6"/>
  <c r="CO278" i="6"/>
  <c r="BI278" i="6"/>
  <c r="CO827" i="6"/>
  <c r="BI827" i="6"/>
  <c r="AX874" i="6"/>
  <c r="CD874" i="6"/>
  <c r="CD755" i="6"/>
  <c r="AX755" i="6"/>
  <c r="CD504" i="6"/>
  <c r="AX504" i="6"/>
  <c r="CD221" i="6"/>
  <c r="AX221" i="6"/>
  <c r="CD965" i="6"/>
  <c r="AX965" i="6"/>
  <c r="AX383" i="6"/>
  <c r="CD383" i="6"/>
  <c r="CD571" i="6"/>
  <c r="AX571" i="6"/>
  <c r="AX70" i="6"/>
  <c r="CD70" i="6"/>
  <c r="BS994" i="6"/>
  <c r="CY994" i="6"/>
  <c r="CY905" i="6"/>
  <c r="BS905" i="6"/>
  <c r="BS714" i="6"/>
  <c r="CY714" i="6"/>
  <c r="CY601" i="6"/>
  <c r="BS601" i="6"/>
  <c r="CY316" i="6"/>
  <c r="BS316" i="6"/>
  <c r="CY675" i="6"/>
  <c r="BS675" i="6"/>
  <c r="BI973" i="6"/>
  <c r="CO973" i="6"/>
  <c r="CO389" i="6"/>
  <c r="BI389" i="6"/>
  <c r="BI279" i="6"/>
  <c r="CO279" i="6"/>
  <c r="CD753" i="6"/>
  <c r="AX753" i="6"/>
  <c r="CO745" i="6"/>
  <c r="BI745" i="6"/>
  <c r="BI513" i="6"/>
  <c r="CO513" i="6"/>
  <c r="CD202" i="6"/>
  <c r="AX202" i="6"/>
  <c r="AX706" i="6"/>
  <c r="CD706" i="6"/>
  <c r="AX543" i="6"/>
  <c r="CD543" i="6"/>
  <c r="CD904" i="6"/>
  <c r="AX904" i="6"/>
  <c r="CO541" i="6"/>
  <c r="BI541" i="6"/>
  <c r="AX83" i="6"/>
  <c r="CD83" i="6"/>
  <c r="AY117" i="6"/>
  <c r="CE117" i="6"/>
  <c r="CY651" i="6"/>
  <c r="BS651" i="6"/>
  <c r="CY210" i="6"/>
  <c r="BS210" i="6"/>
  <c r="CY300" i="6"/>
  <c r="BS300" i="6"/>
  <c r="BS49" i="6"/>
  <c r="CY49" i="6"/>
  <c r="CD208" i="6"/>
  <c r="AX208" i="6"/>
  <c r="BI886" i="6"/>
  <c r="CO886" i="6"/>
  <c r="BI661" i="6"/>
  <c r="CO661" i="6"/>
  <c r="CD307" i="6"/>
  <c r="AX307" i="6"/>
  <c r="CO400" i="6"/>
  <c r="BI400" i="6"/>
  <c r="AX269" i="6"/>
  <c r="CD269" i="6"/>
  <c r="CD556" i="6"/>
  <c r="AX556" i="6"/>
  <c r="BI909" i="6"/>
  <c r="CO909" i="6"/>
  <c r="AX696" i="6"/>
  <c r="CD696" i="6"/>
  <c r="AX203" i="6"/>
  <c r="CD203" i="6"/>
  <c r="CO496" i="6"/>
  <c r="BI496" i="6"/>
  <c r="CO210" i="6"/>
  <c r="BI210" i="6"/>
  <c r="CY908" i="6"/>
  <c r="BS908" i="6"/>
  <c r="CY828" i="6"/>
  <c r="BS828" i="6"/>
  <c r="BS772" i="6"/>
  <c r="CY772" i="6"/>
  <c r="BS799" i="6"/>
  <c r="CY799" i="6"/>
  <c r="CY747" i="6"/>
  <c r="BS747" i="6"/>
  <c r="BS433" i="6"/>
  <c r="CY433" i="6"/>
  <c r="CY322" i="6"/>
  <c r="BS322" i="6"/>
  <c r="CD318" i="6"/>
  <c r="AX318" i="6"/>
  <c r="BI339" i="6"/>
  <c r="CO339" i="6"/>
  <c r="BI781" i="6"/>
  <c r="CO781" i="6"/>
  <c r="AY357" i="6"/>
  <c r="CE357" i="6"/>
  <c r="CD280" i="6"/>
  <c r="AX280" i="6"/>
  <c r="CD374" i="6"/>
  <c r="AX374" i="6"/>
  <c r="AX49" i="6"/>
  <c r="CD49" i="6"/>
  <c r="BI989" i="6"/>
  <c r="CO989" i="6"/>
  <c r="CD585" i="6"/>
  <c r="AX585" i="6"/>
  <c r="CO431" i="6"/>
  <c r="BI431" i="6"/>
  <c r="CD994" i="6"/>
  <c r="AX994" i="6"/>
  <c r="CP32" i="6"/>
  <c r="BJ32" i="6"/>
  <c r="CD939" i="6"/>
  <c r="AX939" i="6"/>
  <c r="BJ39" i="6"/>
  <c r="CP39" i="6"/>
  <c r="CO777" i="6"/>
  <c r="BI777" i="6"/>
  <c r="BI596" i="6"/>
  <c r="CO596" i="6"/>
  <c r="CD412" i="6"/>
  <c r="AX412" i="6"/>
  <c r="AX847" i="6"/>
  <c r="CD847" i="6"/>
  <c r="BS960" i="6"/>
  <c r="CY960" i="6"/>
  <c r="CY901" i="6"/>
  <c r="BS901" i="6"/>
  <c r="CY737" i="6"/>
  <c r="BS737" i="6"/>
  <c r="BS734" i="6"/>
  <c r="CY734" i="6"/>
  <c r="BS721" i="6"/>
  <c r="CY721" i="6"/>
  <c r="BS482" i="6"/>
  <c r="CY482" i="6"/>
  <c r="BS460" i="6"/>
  <c r="CY460" i="6"/>
  <c r="CY439" i="6"/>
  <c r="BS439" i="6"/>
  <c r="CY317" i="6"/>
  <c r="BS317" i="6"/>
  <c r="BS54" i="6"/>
  <c r="CY54" i="6"/>
  <c r="BI221" i="6"/>
  <c r="CO221" i="6"/>
  <c r="CO385" i="6"/>
  <c r="BI385" i="6"/>
  <c r="BI832" i="6"/>
  <c r="CO832" i="6"/>
  <c r="CD262" i="6"/>
  <c r="AX262" i="6"/>
  <c r="BI348" i="6"/>
  <c r="CO348" i="6"/>
  <c r="CO414" i="6"/>
  <c r="BI414" i="6"/>
  <c r="BI153" i="6"/>
  <c r="CO153" i="6"/>
  <c r="BI240" i="6"/>
  <c r="CO240" i="6"/>
  <c r="AX783" i="6"/>
  <c r="CD783" i="6"/>
  <c r="BI83" i="6"/>
  <c r="CO83" i="6"/>
  <c r="BJ70" i="6"/>
  <c r="CP70" i="6"/>
  <c r="CY131" i="6"/>
  <c r="BS131" i="6"/>
  <c r="BI189" i="6"/>
  <c r="CO189" i="6"/>
  <c r="AX600" i="6"/>
  <c r="CD600" i="6"/>
  <c r="CY911" i="6"/>
  <c r="BS911" i="6"/>
  <c r="BS732" i="6"/>
  <c r="CY732" i="6"/>
  <c r="BS536" i="6"/>
  <c r="CY536" i="6"/>
  <c r="CY437" i="6"/>
  <c r="BS437" i="6"/>
  <c r="CY183" i="6"/>
  <c r="BS183" i="6"/>
  <c r="CY244" i="6"/>
  <c r="BS244" i="6"/>
  <c r="CD464" i="6"/>
  <c r="AX464" i="6"/>
  <c r="BS773" i="6"/>
  <c r="CY773" i="6"/>
  <c r="BS428" i="6"/>
  <c r="CY428" i="6"/>
  <c r="CY169" i="6"/>
  <c r="BS169" i="6"/>
  <c r="CO194" i="6"/>
  <c r="BI194" i="6"/>
  <c r="CP224" i="6"/>
  <c r="BJ224" i="6"/>
  <c r="BI689" i="6"/>
  <c r="CO689" i="6"/>
  <c r="CD935" i="6"/>
  <c r="AX935" i="6"/>
  <c r="CO198" i="6"/>
  <c r="BI198" i="6"/>
  <c r="BS64" i="6"/>
  <c r="CY64" i="6"/>
  <c r="CY753" i="6"/>
  <c r="BS753" i="6"/>
  <c r="CY494" i="6"/>
  <c r="BS494" i="6"/>
  <c r="BS526" i="6"/>
  <c r="CY526" i="6"/>
  <c r="BS78" i="6"/>
  <c r="CY78" i="6"/>
  <c r="CD545" i="6"/>
  <c r="AX545" i="6"/>
  <c r="CO791" i="6"/>
  <c r="BI791" i="6"/>
  <c r="CD591" i="6"/>
  <c r="AX591" i="6"/>
  <c r="BS903" i="6"/>
  <c r="CY903" i="6"/>
  <c r="BS678" i="6"/>
  <c r="CY678" i="6"/>
  <c r="BS425" i="6"/>
  <c r="CY425" i="6"/>
  <c r="BS125" i="6"/>
  <c r="CY125" i="6"/>
  <c r="BI229" i="6"/>
  <c r="CO229" i="6"/>
  <c r="CD715" i="6"/>
  <c r="AX715" i="6"/>
  <c r="CE276" i="6"/>
  <c r="AY276" i="6"/>
  <c r="BI1009" i="6"/>
  <c r="CO1009" i="6"/>
  <c r="D47" i="5"/>
  <c r="F33" i="5"/>
  <c r="F34" i="5"/>
  <c r="CY691" i="6"/>
  <c r="BS691" i="6"/>
  <c r="AX144" i="6"/>
  <c r="CD144" i="6"/>
  <c r="CD400" i="6"/>
  <c r="AX400" i="6"/>
  <c r="BI921" i="6"/>
  <c r="CO921" i="6"/>
  <c r="CY992" i="6"/>
  <c r="BS992" i="6"/>
  <c r="CY250" i="6"/>
  <c r="BS250" i="6"/>
  <c r="CY371" i="6"/>
  <c r="BS371" i="6"/>
  <c r="AX265" i="6"/>
  <c r="CD265" i="6"/>
  <c r="CO148" i="6"/>
  <c r="BI148" i="6"/>
  <c r="BI356" i="6"/>
  <c r="CO356" i="6"/>
  <c r="CD287" i="6"/>
  <c r="AX287" i="6"/>
  <c r="AX268" i="6"/>
  <c r="CD268" i="6"/>
  <c r="CD1004" i="6"/>
  <c r="AX1004" i="6"/>
  <c r="CD241" i="6"/>
  <c r="AX241" i="6"/>
  <c r="BS857" i="6"/>
  <c r="CY857" i="6"/>
  <c r="CY824" i="6"/>
  <c r="BS824" i="6"/>
  <c r="CY178" i="6"/>
  <c r="BS178" i="6"/>
  <c r="CD242" i="6"/>
  <c r="AX242" i="6"/>
  <c r="CO421" i="6"/>
  <c r="BI421" i="6"/>
  <c r="BI694" i="6"/>
  <c r="CO694" i="6"/>
  <c r="BS30" i="6"/>
  <c r="CY30" i="6"/>
  <c r="BS823" i="6"/>
  <c r="CY823" i="6"/>
  <c r="BI451" i="6"/>
  <c r="CO451" i="6"/>
  <c r="CD367" i="6"/>
  <c r="AX367" i="6"/>
  <c r="AX804" i="6"/>
  <c r="CD804" i="6"/>
  <c r="CY858" i="6"/>
  <c r="BS858" i="6"/>
  <c r="CY765" i="6"/>
  <c r="BS765" i="6"/>
  <c r="CY288" i="6"/>
  <c r="BS288" i="6"/>
  <c r="CD443" i="6"/>
  <c r="AX443" i="6"/>
  <c r="CD326" i="6"/>
  <c r="AX326" i="6"/>
  <c r="CD363" i="6"/>
  <c r="AX363" i="6"/>
  <c r="AX446" i="6"/>
  <c r="CD446" i="6"/>
  <c r="AX838" i="6"/>
  <c r="CD838" i="6"/>
  <c r="BS848" i="6"/>
  <c r="CY848" i="6"/>
  <c r="CY117" i="6"/>
  <c r="BS117" i="6"/>
  <c r="CY187" i="6"/>
  <c r="BS187" i="6"/>
  <c r="CD370" i="6"/>
  <c r="AX370" i="6"/>
  <c r="CD152" i="6"/>
  <c r="AX152" i="6"/>
  <c r="AX890" i="6"/>
  <c r="CD890" i="6"/>
  <c r="CP121" i="6"/>
  <c r="BJ121" i="6"/>
  <c r="AX798" i="6"/>
  <c r="CD798" i="6"/>
  <c r="CO87" i="6"/>
  <c r="BI87" i="6"/>
  <c r="CE330" i="6"/>
  <c r="AY330" i="6"/>
  <c r="BS668" i="6"/>
  <c r="CY668" i="6"/>
  <c r="CO758" i="6"/>
  <c r="BI758" i="6"/>
  <c r="BI535" i="6"/>
  <c r="CO535" i="6"/>
  <c r="CD615" i="6"/>
  <c r="AX615" i="6"/>
  <c r="BI884" i="6"/>
  <c r="CO884" i="6"/>
  <c r="CD473" i="6"/>
  <c r="AX473" i="6"/>
  <c r="CY982" i="6"/>
  <c r="BS982" i="6"/>
  <c r="CD450" i="6"/>
  <c r="AX450" i="6"/>
  <c r="CD689" i="6"/>
  <c r="AX689" i="6"/>
  <c r="CD641" i="6"/>
  <c r="AX641" i="6"/>
  <c r="BI639" i="6"/>
  <c r="CO639" i="6"/>
  <c r="BJ15" i="6"/>
  <c r="CP15" i="6"/>
  <c r="BI726" i="6"/>
  <c r="CO726" i="6"/>
  <c r="CP90" i="6"/>
  <c r="BJ90" i="6"/>
  <c r="BS910" i="6"/>
  <c r="CY910" i="6"/>
  <c r="BS629" i="6"/>
  <c r="CY629" i="6"/>
  <c r="BS724" i="6"/>
  <c r="CY724" i="6"/>
  <c r="CY389" i="6"/>
  <c r="BS389" i="6"/>
  <c r="CY177" i="6"/>
  <c r="BS177" i="6"/>
  <c r="BS85" i="6"/>
  <c r="CY85" i="6"/>
  <c r="BS179" i="6"/>
  <c r="CY179" i="6"/>
  <c r="CO136" i="6"/>
  <c r="BI136" i="6"/>
  <c r="AX344" i="6"/>
  <c r="CD344" i="6"/>
  <c r="CD559" i="6"/>
  <c r="AX559" i="6"/>
  <c r="CD894" i="6"/>
  <c r="AX894" i="6"/>
  <c r="AX461" i="6"/>
  <c r="CD461" i="6"/>
  <c r="AX339" i="6"/>
  <c r="CD339" i="6"/>
  <c r="CD550" i="6"/>
  <c r="AX550" i="6"/>
  <c r="CO345" i="6"/>
  <c r="BI345" i="6"/>
  <c r="BS917" i="6"/>
  <c r="CY917" i="6"/>
  <c r="BS723" i="6"/>
  <c r="CY723" i="6"/>
  <c r="BS337" i="6"/>
  <c r="CY337" i="6"/>
  <c r="CY68" i="6"/>
  <c r="BS68" i="6"/>
  <c r="BS88" i="6"/>
  <c r="CY88" i="6"/>
  <c r="CD978" i="6"/>
  <c r="AX978" i="6"/>
  <c r="BI155" i="6"/>
  <c r="CO155" i="6"/>
  <c r="BJ100" i="6"/>
  <c r="CP100" i="6"/>
  <c r="CO1005" i="6"/>
  <c r="BI1005" i="6"/>
  <c r="BI495" i="6"/>
  <c r="CO495" i="6"/>
  <c r="CD1001" i="6"/>
  <c r="AX1001" i="6"/>
  <c r="CY969" i="6"/>
  <c r="BS969" i="6"/>
  <c r="BS687" i="6"/>
  <c r="CY687" i="6"/>
  <c r="CY585" i="6"/>
  <c r="BS585" i="6"/>
  <c r="BS470" i="6"/>
  <c r="CY470" i="6"/>
  <c r="AX22" i="6"/>
  <c r="CD22" i="6"/>
  <c r="BI793" i="6"/>
  <c r="CO793" i="6"/>
  <c r="CO888" i="6"/>
  <c r="BI888" i="6"/>
  <c r="AX95" i="6"/>
  <c r="CD95" i="6"/>
  <c r="CD315" i="6"/>
  <c r="AX315" i="6"/>
  <c r="BI318" i="6"/>
  <c r="CO318" i="6"/>
  <c r="CD915" i="6"/>
  <c r="AX915" i="6"/>
  <c r="BI977" i="6"/>
  <c r="CO977" i="6"/>
  <c r="BI205" i="6"/>
  <c r="CO205" i="6"/>
  <c r="AX42" i="6"/>
  <c r="CD42" i="6"/>
  <c r="CY535" i="6"/>
  <c r="BS535" i="6"/>
  <c r="BS422" i="6"/>
  <c r="CY422" i="6"/>
  <c r="BS87" i="6"/>
  <c r="CY87" i="6"/>
  <c r="CD293" i="6"/>
  <c r="AX293" i="6"/>
  <c r="CD588" i="6"/>
  <c r="AX588" i="6"/>
  <c r="AX102" i="6"/>
  <c r="CD102" i="6"/>
  <c r="AX987" i="6"/>
  <c r="CD987" i="6"/>
  <c r="AX579" i="6"/>
  <c r="CD579" i="6"/>
  <c r="BI604" i="6"/>
  <c r="CO604" i="6"/>
  <c r="BI718" i="6"/>
  <c r="CO718" i="6"/>
  <c r="CD791" i="6"/>
  <c r="AX791" i="6"/>
  <c r="AX659" i="6"/>
  <c r="CD659" i="6"/>
  <c r="CD237" i="6"/>
  <c r="AX237" i="6"/>
  <c r="CD576" i="6"/>
  <c r="AX576" i="6"/>
  <c r="CD952" i="6"/>
  <c r="AX952" i="6"/>
  <c r="AX273" i="6"/>
  <c r="CD273" i="6"/>
  <c r="CY520" i="6"/>
  <c r="BS520" i="6"/>
  <c r="BS62" i="6"/>
  <c r="CY62" i="6"/>
  <c r="CO833" i="6"/>
  <c r="BI833" i="6"/>
  <c r="AX813" i="6"/>
  <c r="CD813" i="6"/>
  <c r="CD862" i="6"/>
  <c r="AX862" i="6"/>
  <c r="AX27" i="6"/>
  <c r="CD27" i="6"/>
  <c r="CD899" i="6"/>
  <c r="AX899" i="6"/>
  <c r="CD524" i="6"/>
  <c r="AX524" i="6"/>
  <c r="CD493" i="6"/>
  <c r="AX493" i="6"/>
  <c r="CD476" i="6"/>
  <c r="AX476" i="6"/>
  <c r="BI326" i="6"/>
  <c r="CO326" i="6"/>
  <c r="CD277" i="6"/>
  <c r="AX277" i="6"/>
  <c r="CD781" i="6"/>
  <c r="AX781" i="6"/>
  <c r="AX1010" i="6"/>
  <c r="CD1010" i="6"/>
  <c r="BS1011" i="6"/>
  <c r="CY1011" i="6"/>
  <c r="CY900" i="6"/>
  <c r="BS900" i="6"/>
  <c r="BS785" i="6"/>
  <c r="CY785" i="6"/>
  <c r="CY648" i="6"/>
  <c r="BS648" i="6"/>
  <c r="CY533" i="6"/>
  <c r="BS533" i="6"/>
  <c r="CY571" i="6"/>
  <c r="BS571" i="6"/>
  <c r="BS392" i="6"/>
  <c r="CY392" i="6"/>
  <c r="BS343" i="6"/>
  <c r="CY343" i="6"/>
  <c r="CY282" i="6"/>
  <c r="BS282" i="6"/>
  <c r="CY16" i="6"/>
  <c r="BS16" i="6"/>
  <c r="CD184" i="6"/>
  <c r="AX184" i="6"/>
  <c r="CO424" i="6"/>
  <c r="BI424" i="6"/>
  <c r="AX628" i="6"/>
  <c r="CD628" i="6"/>
  <c r="BI402" i="6"/>
  <c r="CO402" i="6"/>
  <c r="AX1000" i="6"/>
  <c r="CD1000" i="6"/>
  <c r="CO631" i="6"/>
  <c r="BI631" i="6"/>
  <c r="CD870" i="6"/>
  <c r="AX870" i="6"/>
  <c r="BI219" i="6"/>
  <c r="CO219" i="6"/>
  <c r="CO42" i="6"/>
  <c r="BI42" i="6"/>
  <c r="CO872" i="6"/>
  <c r="BI872" i="6"/>
  <c r="AX910" i="6"/>
  <c r="CD910" i="6"/>
  <c r="AX650" i="6"/>
  <c r="CD650" i="6"/>
  <c r="CP88" i="6"/>
  <c r="BJ88" i="6"/>
  <c r="AX465" i="6"/>
  <c r="CD465" i="6"/>
  <c r="CE60" i="6"/>
  <c r="AY60" i="6"/>
  <c r="BS993" i="6"/>
  <c r="CY993" i="6"/>
  <c r="CY778" i="6"/>
  <c r="BS778" i="6"/>
  <c r="BS839" i="6"/>
  <c r="CY839" i="6"/>
  <c r="BS642" i="6"/>
  <c r="CY642" i="6"/>
  <c r="CY733" i="6"/>
  <c r="BS733" i="6"/>
  <c r="BS374" i="6"/>
  <c r="CY374" i="6"/>
  <c r="CY268" i="6"/>
  <c r="BS268" i="6"/>
  <c r="BS273" i="6"/>
  <c r="CY273" i="6"/>
  <c r="CY193" i="6"/>
  <c r="BS193" i="6"/>
  <c r="BJ213" i="6"/>
  <c r="CP213" i="6"/>
  <c r="CO999" i="6"/>
  <c r="BI999" i="6"/>
  <c r="BJ112" i="6"/>
  <c r="CP112" i="6"/>
  <c r="CO252" i="6"/>
  <c r="BI252" i="6"/>
  <c r="AX372" i="6"/>
  <c r="CD372" i="6"/>
  <c r="CD54" i="6"/>
  <c r="AX54" i="6"/>
  <c r="BI804" i="6"/>
  <c r="CO804" i="6"/>
  <c r="CE26" i="6"/>
  <c r="AY26" i="6"/>
  <c r="BI737" i="6"/>
  <c r="CO737" i="6"/>
  <c r="AX537" i="6"/>
  <c r="CD537" i="6"/>
  <c r="BJ63" i="6"/>
  <c r="CP63" i="6"/>
  <c r="AX762" i="6"/>
  <c r="CD762" i="6"/>
  <c r="CD439" i="6"/>
  <c r="AX439" i="6"/>
  <c r="AX620" i="6"/>
  <c r="CD620" i="6"/>
  <c r="CD455" i="6"/>
  <c r="AX455" i="6"/>
  <c r="CD264" i="6"/>
  <c r="AX264" i="6"/>
  <c r="CY970" i="6"/>
  <c r="BS970" i="6"/>
  <c r="BS701" i="6"/>
  <c r="CY701" i="6"/>
  <c r="CY126" i="6"/>
  <c r="BS126" i="6"/>
  <c r="CY66" i="6"/>
  <c r="BS66" i="6"/>
  <c r="AX246" i="6"/>
  <c r="CD246" i="6"/>
  <c r="AX121" i="6"/>
  <c r="CD121" i="6"/>
  <c r="CO86" i="6"/>
  <c r="BI86" i="6"/>
  <c r="AX547" i="6"/>
  <c r="CD547" i="6"/>
  <c r="CO959" i="6"/>
  <c r="BI959" i="6"/>
  <c r="BI650" i="6"/>
  <c r="CO650" i="6"/>
  <c r="CD296" i="6"/>
  <c r="AX296" i="6"/>
  <c r="BI928" i="6"/>
  <c r="CO928" i="6"/>
  <c r="AY508" i="6"/>
  <c r="CE508" i="6"/>
  <c r="CO853" i="6"/>
  <c r="BI853" i="6"/>
  <c r="BI623" i="6"/>
  <c r="CO623" i="6"/>
  <c r="CO266" i="6"/>
  <c r="BI266" i="6"/>
  <c r="BI635" i="6"/>
  <c r="CO635" i="6"/>
  <c r="CD792" i="6"/>
  <c r="AX792" i="6"/>
  <c r="AX61" i="6"/>
  <c r="CD61" i="6"/>
  <c r="BS837" i="6"/>
  <c r="CY837" i="6"/>
  <c r="BS771" i="6"/>
  <c r="CY771" i="6"/>
  <c r="CY660" i="6"/>
  <c r="BS660" i="6"/>
  <c r="BS434" i="6"/>
  <c r="CY434" i="6"/>
  <c r="BS209" i="6"/>
  <c r="CY209" i="6"/>
  <c r="CO475" i="6"/>
  <c r="BI475" i="6"/>
  <c r="CD342" i="6"/>
  <c r="AX342" i="6"/>
  <c r="BI349" i="6"/>
  <c r="CO349" i="6"/>
  <c r="CR97" i="6"/>
  <c r="BL97" i="6"/>
  <c r="AX612" i="6"/>
  <c r="CD612" i="6"/>
  <c r="CO509" i="6"/>
  <c r="BI509" i="6"/>
  <c r="AX632" i="6"/>
  <c r="CD632" i="6"/>
  <c r="BI1003" i="6"/>
  <c r="CO1003" i="6"/>
  <c r="AX698" i="6"/>
  <c r="CD698" i="6"/>
  <c r="AX434" i="6"/>
  <c r="CD434" i="6"/>
  <c r="CO423" i="6"/>
  <c r="BI423" i="6"/>
  <c r="CD867" i="6"/>
  <c r="AX867" i="6"/>
  <c r="CD369" i="6"/>
  <c r="AX369" i="6"/>
  <c r="CP156" i="6"/>
  <c r="BJ156" i="6"/>
  <c r="BS740" i="6"/>
  <c r="CY740" i="6"/>
  <c r="CY658" i="6"/>
  <c r="BS658" i="6"/>
  <c r="CY590" i="6"/>
  <c r="BS590" i="6"/>
  <c r="CY751" i="6"/>
  <c r="BS751" i="6"/>
  <c r="CY170" i="6"/>
  <c r="BS170" i="6"/>
  <c r="BS375" i="6"/>
  <c r="CY375" i="6"/>
  <c r="BS334" i="6"/>
  <c r="CY334" i="6"/>
  <c r="BS275" i="6"/>
  <c r="CY275" i="6"/>
  <c r="CY46" i="6"/>
  <c r="BS46" i="6"/>
  <c r="CO579" i="6"/>
  <c r="BI579" i="6"/>
  <c r="CP147" i="6"/>
  <c r="BJ147" i="6"/>
  <c r="BI55" i="6"/>
  <c r="CO55" i="6"/>
  <c r="AX778" i="6"/>
  <c r="CD778" i="6"/>
  <c r="CD115" i="6"/>
  <c r="AX115" i="6"/>
  <c r="BI584" i="6"/>
  <c r="CO584" i="6"/>
  <c r="CD142" i="6"/>
  <c r="AX142" i="6"/>
  <c r="AX704" i="6"/>
  <c r="CD704" i="6"/>
  <c r="CO834" i="6"/>
  <c r="BI834" i="6"/>
  <c r="AZ136" i="6"/>
  <c r="CF136" i="6"/>
  <c r="AX198" i="6"/>
  <c r="CD198" i="6"/>
  <c r="BI245" i="6"/>
  <c r="CO245" i="6"/>
  <c r="CD365" i="6"/>
  <c r="AX365" i="6"/>
  <c r="AX85" i="6"/>
  <c r="CD85" i="6"/>
  <c r="CD399" i="6"/>
  <c r="AX399" i="6"/>
  <c r="CY657" i="6"/>
  <c r="BS657" i="6"/>
  <c r="BS489" i="6"/>
  <c r="CY489" i="6"/>
  <c r="CY220" i="6"/>
  <c r="BS220" i="6"/>
  <c r="BS83" i="6"/>
  <c r="CY83" i="6"/>
  <c r="CY293" i="6"/>
  <c r="BS293" i="6"/>
  <c r="CO736" i="6"/>
  <c r="BI736" i="6"/>
  <c r="AX140" i="6"/>
  <c r="CD140" i="6"/>
  <c r="CE82" i="6"/>
  <c r="AY82" i="6"/>
  <c r="CE124" i="6"/>
  <c r="AY124" i="6"/>
  <c r="AX230" i="6"/>
  <c r="CD230" i="6"/>
  <c r="AY129" i="6"/>
  <c r="CE129" i="6"/>
  <c r="CO567" i="6"/>
  <c r="BI567" i="6"/>
  <c r="AX719" i="6"/>
  <c r="CD719" i="6"/>
  <c r="BI487" i="6"/>
  <c r="CO487" i="6"/>
  <c r="BI397" i="6"/>
  <c r="CO397" i="6"/>
  <c r="BI544" i="6"/>
  <c r="CO544" i="6"/>
  <c r="AX658" i="6"/>
  <c r="CD658" i="6"/>
  <c r="CO374" i="6"/>
  <c r="BI374" i="6"/>
  <c r="BI741" i="6"/>
  <c r="CO741" i="6"/>
  <c r="CP34" i="6"/>
  <c r="BJ34" i="6"/>
  <c r="CD795" i="6"/>
  <c r="AX795" i="6"/>
  <c r="AX746" i="6"/>
  <c r="CD746" i="6"/>
  <c r="BK185" i="6"/>
  <c r="CQ185" i="6"/>
  <c r="CD711" i="6"/>
  <c r="AX711" i="6"/>
  <c r="BI581" i="6"/>
  <c r="CO581" i="6"/>
  <c r="CD479" i="6"/>
  <c r="AX479" i="6"/>
  <c r="AX134" i="6"/>
  <c r="CD134" i="6"/>
  <c r="CY758" i="6"/>
  <c r="BS758" i="6"/>
  <c r="CY814" i="6"/>
  <c r="BS814" i="6"/>
  <c r="BS728" i="6"/>
  <c r="CY728" i="6"/>
  <c r="CY541" i="6"/>
  <c r="BS541" i="6"/>
  <c r="CY255" i="6"/>
  <c r="BS255" i="6"/>
  <c r="BS233" i="6"/>
  <c r="CY233" i="6"/>
  <c r="CY48" i="6"/>
  <c r="BS48" i="6"/>
  <c r="CD390" i="6"/>
  <c r="AX390" i="6"/>
  <c r="CD272" i="6"/>
  <c r="AX272" i="6"/>
  <c r="AX351" i="6"/>
  <c r="CD351" i="6"/>
  <c r="AX942" i="6"/>
  <c r="CD942" i="6"/>
  <c r="BI664" i="6"/>
  <c r="CO664" i="6"/>
  <c r="CO378" i="6"/>
  <c r="BI378" i="6"/>
  <c r="BI768" i="6"/>
  <c r="CO768" i="6"/>
  <c r="AX614" i="6"/>
  <c r="CD614" i="6"/>
  <c r="CY1003" i="6"/>
  <c r="BS1003" i="6"/>
  <c r="CY810" i="6"/>
  <c r="BS810" i="6"/>
  <c r="CY649" i="6"/>
  <c r="BS649" i="6"/>
  <c r="BS398" i="6"/>
  <c r="CY398" i="6"/>
  <c r="BS140" i="6"/>
  <c r="CY140" i="6"/>
  <c r="CY353" i="6"/>
  <c r="BS353" i="6"/>
  <c r="BS59" i="6"/>
  <c r="CY59" i="6"/>
  <c r="BS67" i="6"/>
  <c r="CY67" i="6"/>
  <c r="BI336" i="6"/>
  <c r="CO336" i="6"/>
  <c r="BI477" i="6"/>
  <c r="CO477" i="6"/>
  <c r="AX742" i="6"/>
  <c r="CD742" i="6"/>
  <c r="BI301" i="6"/>
  <c r="CO301" i="6"/>
  <c r="AX675" i="6"/>
  <c r="CD675" i="6"/>
  <c r="CD554" i="6"/>
  <c r="AX554" i="6"/>
  <c r="CD925" i="6"/>
  <c r="AX925" i="6"/>
  <c r="CD801" i="6"/>
  <c r="AX801" i="6"/>
  <c r="CD283" i="6"/>
  <c r="AX283" i="6"/>
  <c r="BJ201" i="6"/>
  <c r="CP201" i="6"/>
  <c r="AX215" i="6"/>
  <c r="CD215" i="6"/>
  <c r="CD657" i="6"/>
  <c r="AX657" i="6"/>
  <c r="BS894" i="6"/>
  <c r="CY894" i="6"/>
  <c r="BS834" i="6"/>
  <c r="CY834" i="6"/>
  <c r="BS963" i="6"/>
  <c r="CY963" i="6"/>
  <c r="CY767" i="6"/>
  <c r="BS767" i="6"/>
  <c r="CY871" i="6"/>
  <c r="BS871" i="6"/>
  <c r="CY407" i="6"/>
  <c r="BS407" i="6"/>
  <c r="BS484" i="6"/>
  <c r="CY484" i="6"/>
  <c r="CY448" i="6"/>
  <c r="BS448" i="6"/>
  <c r="BS79" i="6"/>
  <c r="CY79" i="6"/>
  <c r="BS86" i="6"/>
  <c r="CY86" i="6"/>
  <c r="AX680" i="6"/>
  <c r="CD680" i="6"/>
  <c r="BI399" i="6"/>
  <c r="CO399" i="6"/>
  <c r="CO739" i="6"/>
  <c r="BI739" i="6"/>
  <c r="AX630" i="6"/>
  <c r="CD630" i="6"/>
  <c r="CD173" i="6"/>
  <c r="AX173" i="6"/>
  <c r="CD337" i="6"/>
  <c r="AX337" i="6"/>
  <c r="CO204" i="6"/>
  <c r="BI204" i="6"/>
  <c r="CO636" i="6"/>
  <c r="BI636" i="6"/>
  <c r="CE271" i="6"/>
  <c r="AY271" i="6"/>
  <c r="BI590" i="6"/>
  <c r="CO590" i="6"/>
  <c r="BI333" i="6"/>
  <c r="CO333" i="6"/>
  <c r="CO31" i="6"/>
  <c r="BI31" i="6"/>
  <c r="CD495" i="6"/>
  <c r="AX495" i="6"/>
  <c r="CO871" i="6"/>
  <c r="BI871" i="6"/>
  <c r="BJ94" i="6"/>
  <c r="CP94" i="6"/>
  <c r="BI806" i="6"/>
  <c r="CO806" i="6"/>
  <c r="BS713" i="6"/>
  <c r="CY713" i="6"/>
  <c r="BS609" i="6"/>
  <c r="CY609" i="6"/>
  <c r="BS112" i="6"/>
  <c r="CY112" i="6"/>
  <c r="BS500" i="6"/>
  <c r="CY500" i="6"/>
  <c r="BS143" i="6"/>
  <c r="CY143" i="6"/>
  <c r="BS38" i="6"/>
  <c r="CY38" i="6"/>
  <c r="BS14" i="6"/>
  <c r="CY14" i="6"/>
  <c r="BI159" i="6"/>
  <c r="CO159" i="6"/>
  <c r="AX407" i="6"/>
  <c r="CD407" i="6"/>
  <c r="BI230" i="6"/>
  <c r="CO230" i="6"/>
  <c r="BI277" i="6"/>
  <c r="CO277" i="6"/>
  <c r="CE212" i="6"/>
  <c r="AY212" i="6"/>
  <c r="CO616" i="6"/>
  <c r="BI616" i="6"/>
  <c r="BI626" i="6"/>
  <c r="CO626" i="6"/>
  <c r="AX481" i="6"/>
  <c r="CD481" i="6"/>
  <c r="AX784" i="6"/>
  <c r="CD784" i="6"/>
  <c r="AX991" i="6"/>
  <c r="CD991" i="6"/>
  <c r="AX938" i="6"/>
  <c r="CD938" i="6"/>
  <c r="CD482" i="6"/>
  <c r="AX482" i="6"/>
  <c r="CD901" i="6"/>
  <c r="AX901" i="6"/>
  <c r="BS876" i="6"/>
  <c r="CY876" i="6"/>
  <c r="BS690" i="6"/>
  <c r="CY690" i="6"/>
  <c r="BS825" i="6"/>
  <c r="CY825" i="6"/>
  <c r="BS662" i="6"/>
  <c r="CY662" i="6"/>
  <c r="CY258" i="6"/>
  <c r="BS258" i="6"/>
  <c r="BI915" i="6"/>
  <c r="CO915" i="6"/>
  <c r="CO677" i="6"/>
  <c r="BI677" i="6"/>
  <c r="CO420" i="6"/>
  <c r="BI420" i="6"/>
  <c r="CD207" i="6"/>
  <c r="AX207" i="6"/>
  <c r="BJ154" i="6"/>
  <c r="CP154" i="6"/>
  <c r="AX839" i="6"/>
  <c r="CD839" i="6"/>
  <c r="BI416" i="6"/>
  <c r="CO416" i="6"/>
  <c r="CO434" i="6"/>
  <c r="BI434" i="6"/>
  <c r="AX211" i="6"/>
  <c r="CD211" i="6"/>
  <c r="CO769" i="6"/>
  <c r="BI769" i="6"/>
  <c r="CO92" i="6"/>
  <c r="BI92" i="6"/>
  <c r="CO897" i="6"/>
  <c r="BI897" i="6"/>
  <c r="AX99" i="6"/>
  <c r="CD99" i="6"/>
  <c r="BI233" i="6"/>
  <c r="CO233" i="6"/>
  <c r="CD902" i="6"/>
  <c r="AX902" i="6"/>
  <c r="BI104" i="6"/>
  <c r="CO104" i="6"/>
  <c r="CO656" i="6"/>
  <c r="BI656" i="6"/>
  <c r="CO629" i="6"/>
  <c r="BI629" i="6"/>
  <c r="AX348" i="6"/>
  <c r="CD348" i="6"/>
  <c r="AX398" i="6"/>
  <c r="CD398" i="6"/>
  <c r="CY786" i="6"/>
  <c r="BS786" i="6"/>
  <c r="CY912" i="6"/>
  <c r="BS912" i="6"/>
  <c r="BS685" i="6"/>
  <c r="CY685" i="6"/>
  <c r="CY615" i="6"/>
  <c r="BS615" i="6"/>
  <c r="CY318" i="6"/>
  <c r="BS318" i="6"/>
  <c r="BI621" i="6"/>
  <c r="CO621" i="6"/>
  <c r="CD577" i="6"/>
  <c r="AX577" i="6"/>
  <c r="CY155" i="6"/>
  <c r="BS155" i="6"/>
  <c r="BI618" i="6"/>
  <c r="CO618" i="6"/>
  <c r="AX411" i="6"/>
  <c r="CD411" i="6"/>
  <c r="BI585" i="6"/>
  <c r="CO585" i="6"/>
  <c r="BS410" i="6"/>
  <c r="CY410" i="6"/>
  <c r="CD958" i="6"/>
  <c r="AX958" i="6"/>
  <c r="BI598" i="6"/>
  <c r="CO598" i="6"/>
  <c r="CO425" i="6"/>
  <c r="BI425" i="6"/>
  <c r="CD232" i="6"/>
  <c r="AX232" i="6"/>
  <c r="CD806" i="6"/>
  <c r="AX806" i="6"/>
  <c r="CD384" i="6"/>
  <c r="AX384" i="6"/>
  <c r="CD366" i="6"/>
  <c r="AX366" i="6"/>
  <c r="BI322" i="6"/>
  <c r="CO322" i="6"/>
  <c r="CD707" i="6"/>
  <c r="AX707" i="6"/>
  <c r="CO595" i="6"/>
  <c r="BI595" i="6"/>
  <c r="CO91" i="6"/>
  <c r="BI91" i="6"/>
  <c r="CY782" i="6"/>
  <c r="BS782" i="6"/>
  <c r="BS700" i="6"/>
  <c r="CY700" i="6"/>
  <c r="CY568" i="6"/>
  <c r="BS568" i="6"/>
  <c r="CY320" i="6"/>
  <c r="BS320" i="6"/>
  <c r="CD226" i="6"/>
  <c r="AX226" i="6"/>
  <c r="BI840" i="6"/>
  <c r="CO840" i="6"/>
  <c r="BJ23" i="6"/>
  <c r="CP23" i="6"/>
  <c r="CD286" i="6"/>
  <c r="AX286" i="6"/>
  <c r="AX748" i="6"/>
  <c r="CD748" i="6"/>
  <c r="CF205" i="6"/>
  <c r="AZ205" i="6"/>
  <c r="CO911" i="6"/>
  <c r="BI911" i="6"/>
  <c r="BJ111" i="6"/>
  <c r="CP111" i="6"/>
  <c r="AX263" i="6"/>
  <c r="CD263" i="6"/>
  <c r="CD466" i="6"/>
  <c r="AX466" i="6"/>
  <c r="CO372" i="6"/>
  <c r="BI372" i="6"/>
  <c r="BI313" i="6"/>
  <c r="CO313" i="6"/>
  <c r="AX436" i="6"/>
  <c r="CD436" i="6"/>
  <c r="BS895" i="6"/>
  <c r="CY895" i="6"/>
  <c r="CY565" i="6"/>
  <c r="BS565" i="6"/>
  <c r="CY529" i="6"/>
  <c r="BS529" i="6"/>
  <c r="CY570" i="6"/>
  <c r="BS570" i="6"/>
  <c r="BS327" i="6"/>
  <c r="CY327" i="6"/>
  <c r="BI966" i="6"/>
  <c r="CO966" i="6"/>
  <c r="AX920" i="6"/>
  <c r="CD920" i="6"/>
  <c r="CO197" i="6"/>
  <c r="BI197" i="6"/>
  <c r="CO553" i="6"/>
  <c r="BI553" i="6"/>
  <c r="CE200" i="6"/>
  <c r="AY200" i="6"/>
  <c r="CO930" i="6"/>
  <c r="BI930" i="6"/>
  <c r="BI1008" i="6"/>
  <c r="CO1008" i="6"/>
  <c r="CO997" i="6"/>
  <c r="BI997" i="6"/>
  <c r="AX17" i="6"/>
  <c r="CD17" i="6"/>
  <c r="AX772" i="6"/>
  <c r="CD772" i="6"/>
  <c r="BI371" i="6"/>
  <c r="CO371" i="6"/>
  <c r="BI838" i="6"/>
  <c r="CO838" i="6"/>
  <c r="CO388" i="6"/>
  <c r="BI388" i="6"/>
  <c r="CO344" i="6"/>
  <c r="BI344" i="6"/>
  <c r="BS899" i="6"/>
  <c r="CY899" i="6"/>
  <c r="BS873" i="6"/>
  <c r="CY873" i="6"/>
  <c r="BS849" i="6"/>
  <c r="CY849" i="6"/>
  <c r="CY513" i="6"/>
  <c r="BS513" i="6"/>
  <c r="BS564" i="6"/>
  <c r="CY564" i="6"/>
  <c r="CY559" i="6"/>
  <c r="BS559" i="6"/>
  <c r="CY479" i="6"/>
  <c r="BS479" i="6"/>
  <c r="BS394" i="6"/>
  <c r="CY394" i="6"/>
  <c r="BS57" i="6"/>
  <c r="CY57" i="6"/>
  <c r="BS43" i="6"/>
  <c r="CY43" i="6"/>
  <c r="BI559" i="6"/>
  <c r="CO559" i="6"/>
  <c r="CD873" i="6"/>
  <c r="AX873" i="6"/>
  <c r="AX45" i="6"/>
  <c r="CD45" i="6"/>
  <c r="CD475" i="6"/>
  <c r="AX475" i="6"/>
  <c r="BI173" i="6"/>
  <c r="CO173" i="6"/>
  <c r="CD319" i="6"/>
  <c r="AX319" i="6"/>
  <c r="CD578" i="6"/>
  <c r="AX578" i="6"/>
  <c r="BI264" i="6"/>
  <c r="CO264" i="6"/>
  <c r="CO843" i="6"/>
  <c r="BI843" i="6"/>
  <c r="CO841" i="6"/>
  <c r="BI841" i="6"/>
  <c r="CD884" i="6"/>
  <c r="AX884" i="6"/>
  <c r="AX672" i="6"/>
  <c r="CD672" i="6"/>
  <c r="BI343" i="6"/>
  <c r="CO343" i="6"/>
  <c r="BI865" i="6"/>
  <c r="CO865" i="6"/>
  <c r="BS973" i="6"/>
  <c r="CY973" i="6"/>
  <c r="CY603" i="6"/>
  <c r="BS603" i="6"/>
  <c r="CY588" i="6"/>
  <c r="BS588" i="6"/>
  <c r="BS172" i="6"/>
  <c r="CY172" i="6"/>
  <c r="BS401" i="6"/>
  <c r="CY401" i="6"/>
  <c r="BS344" i="6"/>
  <c r="CY344" i="6"/>
  <c r="CY473" i="6"/>
  <c r="BS473" i="6"/>
  <c r="BS287" i="6"/>
  <c r="CY287" i="6"/>
  <c r="CO406" i="6"/>
  <c r="BI406" i="6"/>
  <c r="BI901" i="6"/>
  <c r="CO901" i="6"/>
  <c r="CO547" i="6"/>
  <c r="BI547" i="6"/>
  <c r="AX467" i="6"/>
  <c r="CD467" i="6"/>
  <c r="AX759" i="6"/>
  <c r="CD759" i="6"/>
  <c r="CO730" i="6"/>
  <c r="BI730" i="6"/>
  <c r="CD821" i="6"/>
  <c r="AX821" i="6"/>
  <c r="CD741" i="6"/>
  <c r="AX741" i="6"/>
  <c r="CD562" i="6"/>
  <c r="AX562" i="6"/>
  <c r="CO708" i="6"/>
  <c r="BI708" i="6"/>
  <c r="CD969" i="6"/>
  <c r="AX969" i="6"/>
  <c r="CD771" i="6"/>
  <c r="AX771" i="6"/>
  <c r="BI298" i="6"/>
  <c r="CO298" i="6"/>
  <c r="CD327" i="6"/>
  <c r="AX327" i="6"/>
  <c r="CY925" i="6"/>
  <c r="BS925" i="6"/>
  <c r="BS829" i="6"/>
  <c r="CY829" i="6"/>
  <c r="CY636" i="6"/>
  <c r="BS636" i="6"/>
  <c r="BS458" i="6"/>
  <c r="CY458" i="6"/>
  <c r="CO900" i="6"/>
  <c r="BI900" i="6"/>
  <c r="BI933" i="6"/>
  <c r="CO933" i="6"/>
  <c r="AX768" i="6"/>
  <c r="CD768" i="6"/>
  <c r="BI845" i="6"/>
  <c r="CO845" i="6"/>
  <c r="AX300" i="6"/>
  <c r="CD300" i="6"/>
  <c r="BI881" i="6"/>
  <c r="CO881" i="6"/>
  <c r="AX766" i="6"/>
  <c r="CD766" i="6"/>
  <c r="BI430" i="6"/>
  <c r="CO430" i="6"/>
  <c r="AX521" i="6"/>
  <c r="CD521" i="6"/>
  <c r="CD239" i="6"/>
  <c r="AX239" i="6"/>
  <c r="CD891" i="6"/>
  <c r="AX891" i="6"/>
  <c r="CD295" i="6"/>
  <c r="AX295" i="6"/>
  <c r="CO116" i="6"/>
  <c r="BI116" i="6"/>
  <c r="BI516" i="6"/>
  <c r="CO516" i="6"/>
  <c r="BI823" i="6"/>
  <c r="CO823" i="6"/>
  <c r="BK26" i="6"/>
  <c r="CQ26" i="6"/>
  <c r="CO803" i="6"/>
  <c r="BI803" i="6"/>
  <c r="BI329" i="6"/>
  <c r="CO329" i="6"/>
  <c r="BI526" i="6"/>
  <c r="CO526" i="6"/>
  <c r="CY940" i="6"/>
  <c r="BS940" i="6"/>
  <c r="CY792" i="6"/>
  <c r="BS792" i="6"/>
  <c r="CY822" i="6"/>
  <c r="BS822" i="6"/>
  <c r="CY670" i="6"/>
  <c r="BS670" i="6"/>
  <c r="CY572" i="6"/>
  <c r="BS572" i="6"/>
  <c r="BS478" i="6"/>
  <c r="CY478" i="6"/>
  <c r="BS144" i="6"/>
  <c r="CY144" i="6"/>
  <c r="CY387" i="6"/>
  <c r="BS387" i="6"/>
  <c r="CY109" i="6"/>
  <c r="BS109" i="6"/>
  <c r="BI990" i="6"/>
  <c r="CO990" i="6"/>
  <c r="CD250" i="6"/>
  <c r="AX250" i="6"/>
  <c r="CO178" i="6"/>
  <c r="BI178" i="6"/>
  <c r="BI413" i="6"/>
  <c r="CO413" i="6"/>
  <c r="CD582" i="6"/>
  <c r="AX582" i="6"/>
  <c r="CD373" i="6"/>
  <c r="AX373" i="6"/>
  <c r="BI398" i="6"/>
  <c r="CO398" i="6"/>
  <c r="BI375" i="6"/>
  <c r="CO375" i="6"/>
  <c r="CD542" i="6"/>
  <c r="AX542" i="6"/>
  <c r="CD603" i="6"/>
  <c r="AX603" i="6"/>
  <c r="CD502" i="6"/>
  <c r="AX502" i="6"/>
  <c r="CD921" i="6"/>
  <c r="AX921" i="6"/>
  <c r="CY941" i="6"/>
  <c r="BS941" i="6"/>
  <c r="CY881" i="6"/>
  <c r="BS881" i="6"/>
  <c r="CY759" i="6"/>
  <c r="BS759" i="6"/>
  <c r="BS483" i="6"/>
  <c r="CY483" i="6"/>
  <c r="BS406" i="6"/>
  <c r="CY406" i="6"/>
  <c r="CY508" i="6"/>
  <c r="BS508" i="6"/>
  <c r="CY34" i="6"/>
  <c r="BS34" i="6"/>
  <c r="BI555" i="6"/>
  <c r="CO555" i="6"/>
  <c r="CO995" i="6"/>
  <c r="BI995" i="6"/>
  <c r="CO164" i="6"/>
  <c r="BI164" i="6"/>
  <c r="BI582" i="6"/>
  <c r="CO582" i="6"/>
  <c r="AX837" i="6"/>
  <c r="CD837" i="6"/>
  <c r="AX55" i="6"/>
  <c r="CD55" i="6"/>
  <c r="CD912" i="6"/>
  <c r="AX912" i="6"/>
  <c r="CD452" i="6"/>
  <c r="AX452" i="6"/>
  <c r="CD819" i="6"/>
  <c r="AX819" i="6"/>
  <c r="CO184" i="6"/>
  <c r="BI184" i="6"/>
  <c r="CO29" i="6"/>
  <c r="BI29" i="6"/>
  <c r="BJ24" i="6"/>
  <c r="CP24" i="6"/>
  <c r="CD552" i="6"/>
  <c r="AX552" i="6"/>
  <c r="BS977" i="6"/>
  <c r="CY977" i="6"/>
  <c r="BS850" i="6"/>
  <c r="CY850" i="6"/>
  <c r="BS560" i="6"/>
  <c r="CY560" i="6"/>
  <c r="BS449" i="6"/>
  <c r="CY449" i="6"/>
  <c r="CY207" i="6"/>
  <c r="BS207" i="6"/>
  <c r="CY223" i="6"/>
  <c r="BS223" i="6"/>
  <c r="CD139" i="6"/>
  <c r="AX139" i="6"/>
  <c r="BI957" i="6"/>
  <c r="CO957" i="6"/>
  <c r="CD923" i="6"/>
  <c r="AX923" i="6"/>
  <c r="BI818" i="6"/>
  <c r="CO818" i="6"/>
  <c r="CP157" i="6"/>
  <c r="BJ157" i="6"/>
  <c r="AX335" i="6"/>
  <c r="CD335" i="6"/>
  <c r="BI546" i="6"/>
  <c r="CO546" i="6"/>
  <c r="CP58" i="6"/>
  <c r="BJ58" i="6"/>
  <c r="BI704" i="6"/>
  <c r="CO704" i="6"/>
  <c r="AX738" i="6"/>
  <c r="CD738" i="6"/>
  <c r="BI877" i="6"/>
  <c r="CO877" i="6"/>
  <c r="CD879" i="6"/>
  <c r="AX879" i="6"/>
  <c r="BI532" i="6"/>
  <c r="CO532" i="6"/>
  <c r="CD487" i="6"/>
  <c r="AX487" i="6"/>
  <c r="BI368" i="6"/>
  <c r="CO368" i="6"/>
  <c r="AX846" i="6"/>
  <c r="CD846" i="6"/>
  <c r="CY984" i="6"/>
  <c r="BS984" i="6"/>
  <c r="BS798" i="6"/>
  <c r="CY798" i="6"/>
  <c r="CY186" i="6"/>
  <c r="BS186" i="6"/>
  <c r="CY349" i="6"/>
  <c r="BS349" i="6"/>
  <c r="CY145" i="6"/>
  <c r="BS145" i="6"/>
  <c r="CO533" i="6"/>
  <c r="BI533" i="6"/>
  <c r="BI1011" i="6"/>
  <c r="CO1011" i="6"/>
  <c r="CD414" i="6"/>
  <c r="AX414" i="6"/>
  <c r="BI508" i="6"/>
  <c r="CO508" i="6"/>
  <c r="CP439" i="6"/>
  <c r="BJ439" i="6"/>
  <c r="BJ75" i="6"/>
  <c r="CP75" i="6"/>
  <c r="BI223" i="6"/>
  <c r="CO223" i="6"/>
  <c r="CO797" i="6"/>
  <c r="BI797" i="6"/>
  <c r="CD253" i="6"/>
  <c r="AX253" i="6"/>
  <c r="AY137" i="6"/>
  <c r="CE137" i="6"/>
  <c r="BS746" i="6"/>
  <c r="CY746" i="6"/>
  <c r="CY725" i="6"/>
  <c r="BS725" i="6"/>
  <c r="CY764" i="6"/>
  <c r="BS764" i="6"/>
  <c r="CY589" i="6"/>
  <c r="BS589" i="6"/>
  <c r="BS457" i="6"/>
  <c r="CY457" i="6"/>
  <c r="CY443" i="6"/>
  <c r="BS443" i="6"/>
  <c r="CY231" i="6"/>
  <c r="BS231" i="6"/>
  <c r="BI457" i="6"/>
  <c r="CO457" i="6"/>
  <c r="BI437" i="6"/>
  <c r="CO437" i="6"/>
  <c r="CD478" i="6"/>
  <c r="AX478" i="6"/>
  <c r="BI263" i="6"/>
  <c r="CO263" i="6"/>
  <c r="CD645" i="6"/>
  <c r="AX645" i="6"/>
  <c r="AX515" i="6"/>
  <c r="CD515" i="6"/>
  <c r="CD937" i="6"/>
  <c r="AX937" i="6"/>
  <c r="AX855" i="6"/>
  <c r="CD855" i="6"/>
  <c r="CP38" i="6"/>
  <c r="BJ38" i="6"/>
  <c r="AX710" i="6"/>
  <c r="CD710" i="6"/>
  <c r="CD989" i="6"/>
  <c r="AX989" i="6"/>
  <c r="CD993" i="6"/>
  <c r="AX993" i="6"/>
  <c r="CD810" i="6"/>
  <c r="AX810" i="6"/>
  <c r="CO53" i="6"/>
  <c r="BI53" i="6"/>
  <c r="BI311" i="6"/>
  <c r="CO311" i="6"/>
  <c r="CD371" i="6"/>
  <c r="AX371" i="6"/>
  <c r="CY976" i="6"/>
  <c r="BS976" i="6"/>
  <c r="CY882" i="6"/>
  <c r="BS882" i="6"/>
  <c r="CY567" i="6"/>
  <c r="BS567" i="6"/>
  <c r="BS459" i="6"/>
  <c r="CY459" i="6"/>
  <c r="BS158" i="6"/>
  <c r="CY158" i="6"/>
  <c r="BS243" i="6"/>
  <c r="CY243" i="6"/>
  <c r="CY276" i="6"/>
  <c r="BS276" i="6"/>
  <c r="CY265" i="6"/>
  <c r="BS265" i="6"/>
  <c r="BS364" i="6"/>
  <c r="CY364" i="6"/>
  <c r="CD934" i="6"/>
  <c r="AX934" i="6"/>
  <c r="CO365" i="6"/>
  <c r="BI365" i="6"/>
  <c r="CO158" i="6"/>
  <c r="BI158" i="6"/>
  <c r="CD841" i="6"/>
  <c r="AX841" i="6"/>
  <c r="CD159" i="6"/>
  <c r="AX159" i="6"/>
  <c r="BI338" i="6"/>
  <c r="CO338" i="6"/>
  <c r="CD362" i="6"/>
  <c r="AX362" i="6"/>
  <c r="BK127" i="6"/>
  <c r="CQ127" i="6"/>
  <c r="CO85" i="6"/>
  <c r="BI85" i="6"/>
  <c r="CY313" i="6"/>
  <c r="BS313" i="6"/>
  <c r="BS105" i="6"/>
  <c r="CY105" i="6"/>
  <c r="AX852" i="6"/>
  <c r="CD852" i="6"/>
  <c r="AX229" i="6"/>
  <c r="CD229" i="6"/>
  <c r="CO179" i="6"/>
  <c r="BI179" i="6"/>
  <c r="CO390" i="6"/>
  <c r="BI390" i="6"/>
  <c r="CY884" i="6"/>
  <c r="BS884" i="6"/>
  <c r="BS789" i="6"/>
  <c r="CY789" i="6"/>
  <c r="BS859" i="6"/>
  <c r="CY859" i="6"/>
  <c r="BS576" i="6"/>
  <c r="CY576" i="6"/>
  <c r="BS578" i="6"/>
  <c r="CY578" i="6"/>
  <c r="CY527" i="6"/>
  <c r="BS527" i="6"/>
  <c r="BS346" i="6"/>
  <c r="CY346" i="6"/>
  <c r="BS381" i="6"/>
  <c r="CY381" i="6"/>
  <c r="AX425" i="6"/>
  <c r="CD425" i="6"/>
  <c r="CO110" i="6"/>
  <c r="BI110" i="6"/>
  <c r="CD844" i="6"/>
  <c r="AX844" i="6"/>
  <c r="CY749" i="6"/>
  <c r="BS749" i="6"/>
  <c r="AX782" i="6"/>
  <c r="CD782" i="6"/>
  <c r="BS412" i="6"/>
  <c r="CY412" i="6"/>
  <c r="BS416" i="6"/>
  <c r="CY416" i="6"/>
  <c r="BS277" i="6"/>
  <c r="CY277" i="6"/>
  <c r="BS69" i="6"/>
  <c r="CY69" i="6"/>
  <c r="BI387" i="6"/>
  <c r="CO387" i="6"/>
  <c r="CO107" i="6"/>
  <c r="BI107" i="6"/>
  <c r="BI512" i="6"/>
  <c r="CO512" i="6"/>
  <c r="BI411" i="6"/>
  <c r="CO411" i="6"/>
  <c r="AX71" i="6"/>
  <c r="CD71" i="6"/>
  <c r="BI782" i="6"/>
  <c r="CO782" i="6"/>
  <c r="CD593" i="6"/>
  <c r="AX593" i="6"/>
  <c r="CE28" i="6"/>
  <c r="AY28" i="6"/>
  <c r="CD219" i="6"/>
  <c r="AX219" i="6"/>
  <c r="BI528" i="6"/>
  <c r="CO528" i="6"/>
  <c r="AX377" i="6"/>
  <c r="CD377" i="6"/>
  <c r="AX674" i="6"/>
  <c r="CD674" i="6"/>
  <c r="AX686" i="6"/>
  <c r="CD686" i="6"/>
  <c r="BI499" i="6"/>
  <c r="CO499" i="6"/>
  <c r="CD386" i="6"/>
  <c r="AX386" i="6"/>
  <c r="AY150" i="6"/>
  <c r="CE150" i="6"/>
  <c r="CO938" i="6"/>
  <c r="BI938" i="6"/>
  <c r="BS950" i="6"/>
  <c r="CY950" i="6"/>
  <c r="CY937" i="6"/>
  <c r="BS937" i="6"/>
  <c r="CY556" i="6"/>
  <c r="BS556" i="6"/>
  <c r="CY261" i="6"/>
  <c r="BS261" i="6"/>
  <c r="BS61" i="6"/>
  <c r="CY61" i="6"/>
  <c r="CD460" i="6"/>
  <c r="AX460" i="6"/>
  <c r="CO932" i="6"/>
  <c r="BI932" i="6"/>
  <c r="BI272" i="6"/>
  <c r="CO272" i="6"/>
  <c r="CD828" i="6"/>
  <c r="AX828" i="6"/>
  <c r="CD56" i="6"/>
  <c r="AX56" i="6"/>
  <c r="BI498" i="6"/>
  <c r="CO498" i="6"/>
  <c r="CD639" i="6"/>
  <c r="AX639" i="6"/>
  <c r="AX561" i="6"/>
  <c r="CD561" i="6"/>
  <c r="CO720" i="6"/>
  <c r="BI720" i="6"/>
  <c r="CD796" i="6"/>
  <c r="AX796" i="6"/>
  <c r="BI800" i="6"/>
  <c r="CO800" i="6"/>
  <c r="BI450" i="6"/>
  <c r="CO450" i="6"/>
  <c r="BI269" i="6"/>
  <c r="CO269" i="6"/>
  <c r="CD635" i="6"/>
  <c r="AX635" i="6"/>
  <c r="AZ98" i="6"/>
  <c r="CF98" i="6"/>
  <c r="BI305" i="6"/>
  <c r="CO305" i="6"/>
  <c r="CY997" i="6"/>
  <c r="BS997" i="6"/>
  <c r="BS774" i="6"/>
  <c r="CY774" i="6"/>
  <c r="BS711" i="6"/>
  <c r="CY711" i="6"/>
  <c r="BS562" i="6"/>
  <c r="CY562" i="6"/>
  <c r="CY516" i="6"/>
  <c r="BS516" i="6"/>
  <c r="BS338" i="6"/>
  <c r="CY338" i="6"/>
  <c r="CY314" i="6"/>
  <c r="BS314" i="6"/>
  <c r="BS247" i="6"/>
  <c r="CY247" i="6"/>
  <c r="BS295" i="6"/>
  <c r="CY295" i="6"/>
  <c r="CD499" i="6"/>
  <c r="AX499" i="6"/>
  <c r="CO134" i="6"/>
  <c r="BI134" i="6"/>
  <c r="CO952" i="6"/>
  <c r="BI952" i="6"/>
  <c r="AX67" i="6"/>
  <c r="CD67" i="6"/>
  <c r="CD329" i="6"/>
  <c r="AX329" i="6"/>
  <c r="BI466" i="6"/>
  <c r="CO466" i="6"/>
  <c r="AX666" i="6"/>
  <c r="CD666" i="6"/>
  <c r="AX880" i="6"/>
  <c r="CD880" i="6"/>
  <c r="AX834" i="6"/>
  <c r="CD834" i="6"/>
  <c r="BI795" i="6"/>
  <c r="CO795" i="6"/>
  <c r="BI597" i="6"/>
  <c r="CO597" i="6"/>
  <c r="BI887" i="6"/>
  <c r="CO887" i="6"/>
  <c r="CF153" i="6"/>
  <c r="AZ153" i="6"/>
  <c r="BI570" i="6"/>
  <c r="CO570" i="6"/>
  <c r="CD247" i="6"/>
  <c r="AX247" i="6"/>
  <c r="CY964" i="6"/>
  <c r="BS964" i="6"/>
  <c r="BS665" i="6"/>
  <c r="CY665" i="6"/>
  <c r="CY679" i="6"/>
  <c r="BS679" i="6"/>
  <c r="BS584" i="6"/>
  <c r="CY584" i="6"/>
  <c r="CY497" i="6"/>
  <c r="BS497" i="6"/>
  <c r="BS488" i="6"/>
  <c r="CY488" i="6"/>
  <c r="BS148" i="6"/>
  <c r="CY148" i="6"/>
  <c r="BS227" i="6"/>
  <c r="CY227" i="6"/>
  <c r="CD510" i="6"/>
  <c r="AX510" i="6"/>
  <c r="CD520" i="6"/>
  <c r="AX520" i="6"/>
  <c r="BI79" i="6"/>
  <c r="CO79" i="6"/>
  <c r="CO347" i="6"/>
  <c r="BI347" i="6"/>
  <c r="CD243" i="6"/>
  <c r="AX243" i="6"/>
  <c r="CD355" i="6"/>
  <c r="AX355" i="6"/>
  <c r="AY16" i="6"/>
  <c r="CE16" i="6"/>
  <c r="AX676" i="6"/>
  <c r="CD676" i="6"/>
  <c r="AY109" i="6"/>
  <c r="CE109" i="6"/>
  <c r="AX685" i="6"/>
  <c r="CD685" i="6"/>
  <c r="CY945" i="6"/>
  <c r="BS945" i="6"/>
  <c r="BS831" i="6"/>
  <c r="CY831" i="6"/>
  <c r="CY671" i="6"/>
  <c r="BS671" i="6"/>
  <c r="BS480" i="6"/>
  <c r="CY480" i="6"/>
  <c r="BS399" i="6"/>
  <c r="CY399" i="6"/>
  <c r="BS163" i="6"/>
  <c r="CY163" i="6"/>
  <c r="AY64" i="6"/>
  <c r="CE64" i="6"/>
  <c r="AX65" i="6"/>
  <c r="CD65" i="6"/>
  <c r="BI412" i="6"/>
  <c r="CO412" i="6"/>
  <c r="AX93" i="6"/>
  <c r="CD93" i="6"/>
  <c r="CD866" i="6"/>
  <c r="AX866" i="6"/>
  <c r="CO816" i="6"/>
  <c r="BI816" i="6"/>
  <c r="BI175" i="6"/>
  <c r="CO175" i="6"/>
  <c r="CD948" i="6"/>
  <c r="AX948" i="6"/>
  <c r="BJ47" i="6"/>
  <c r="CP47" i="6"/>
  <c r="BI540" i="6"/>
  <c r="CO540" i="6"/>
  <c r="BI876" i="6"/>
  <c r="CO876" i="6"/>
  <c r="AX740" i="6"/>
  <c r="CD740" i="6"/>
  <c r="CD513" i="6"/>
  <c r="AX513" i="6"/>
  <c r="AX671" i="6"/>
  <c r="CD671" i="6"/>
  <c r="AX20" i="6"/>
  <c r="CD20" i="6"/>
  <c r="CY986" i="6"/>
  <c r="BS986" i="6"/>
  <c r="CY863" i="6"/>
  <c r="BS863" i="6"/>
  <c r="CY893" i="6"/>
  <c r="BS893" i="6"/>
  <c r="CY577" i="6"/>
  <c r="BS577" i="6"/>
  <c r="CY383" i="6"/>
  <c r="BS383" i="6"/>
  <c r="BS55" i="6"/>
  <c r="CY55" i="6"/>
  <c r="CY44" i="6"/>
  <c r="BS44" i="6"/>
  <c r="AX416" i="6"/>
  <c r="CD416" i="6"/>
  <c r="BJ21" i="6"/>
  <c r="CP21" i="6"/>
  <c r="CO461" i="6"/>
  <c r="BI461" i="6"/>
  <c r="CO448" i="6"/>
  <c r="BI448" i="6"/>
  <c r="AX843" i="6"/>
  <c r="CD843" i="6"/>
  <c r="AX485" i="6"/>
  <c r="CD485" i="6"/>
  <c r="BI892" i="6"/>
  <c r="CO892" i="6"/>
  <c r="CD586" i="6"/>
  <c r="AX586" i="6"/>
  <c r="AY160" i="6"/>
  <c r="CE160" i="6"/>
  <c r="BI523" i="6"/>
  <c r="CO523" i="6"/>
  <c r="CO968" i="6"/>
  <c r="BI968" i="6"/>
  <c r="CD885" i="6"/>
  <c r="AX885" i="6"/>
  <c r="CO150" i="6"/>
  <c r="BI150" i="6"/>
  <c r="AX279" i="6"/>
  <c r="CD279" i="6"/>
  <c r="AX831" i="6"/>
  <c r="CD831" i="6"/>
  <c r="CY924" i="6"/>
  <c r="BS924" i="6"/>
  <c r="BS853" i="6"/>
  <c r="CY853" i="6"/>
  <c r="BS463" i="6"/>
  <c r="CY463" i="6"/>
  <c r="CY302" i="6"/>
  <c r="BS302" i="6"/>
  <c r="BS103" i="6"/>
  <c r="CY103" i="6"/>
  <c r="BS139" i="6"/>
  <c r="CY139" i="6"/>
  <c r="BI860" i="6"/>
  <c r="CO860" i="6"/>
  <c r="CO898" i="6"/>
  <c r="BI898" i="6"/>
  <c r="CO444" i="6"/>
  <c r="BI444" i="6"/>
  <c r="CD973" i="6"/>
  <c r="AX973" i="6"/>
  <c r="AX756" i="6"/>
  <c r="CD756" i="6"/>
  <c r="BI786" i="6"/>
  <c r="CO786" i="6"/>
  <c r="AX94" i="6"/>
  <c r="CD94" i="6"/>
  <c r="CD516" i="6"/>
  <c r="AX516" i="6"/>
  <c r="CY927" i="6"/>
  <c r="BS927" i="6"/>
  <c r="BS647" i="6"/>
  <c r="CY647" i="6"/>
  <c r="CY547" i="6"/>
  <c r="BS547" i="6"/>
  <c r="BS239" i="6"/>
  <c r="CY239" i="6"/>
  <c r="BI225" i="6"/>
  <c r="CO225" i="6"/>
  <c r="CD511" i="6"/>
  <c r="AX511" i="6"/>
  <c r="AX78" i="6"/>
  <c r="CD78" i="6"/>
  <c r="CP14" i="6"/>
  <c r="BJ14" i="6"/>
  <c r="BI54" i="6"/>
  <c r="CO54" i="6"/>
  <c r="BI538" i="6"/>
  <c r="CO538" i="6"/>
  <c r="CO359" i="6"/>
  <c r="BI359" i="6"/>
  <c r="BI773" i="6"/>
  <c r="CO773" i="6"/>
  <c r="CD763" i="6"/>
  <c r="AX763" i="6"/>
  <c r="CD166" i="6"/>
  <c r="AX166" i="6"/>
  <c r="CD360" i="6"/>
  <c r="AX360" i="6"/>
  <c r="BI288" i="6"/>
  <c r="CO288" i="6"/>
  <c r="CO182" i="6"/>
  <c r="BI182" i="6"/>
  <c r="CP242" i="6"/>
  <c r="BJ242" i="6"/>
  <c r="BS878" i="6"/>
  <c r="CY878" i="6"/>
  <c r="CY706" i="6"/>
  <c r="BS706" i="6"/>
  <c r="CY596" i="6"/>
  <c r="BS596" i="6"/>
  <c r="BS717" i="6"/>
  <c r="CY717" i="6"/>
  <c r="CY267" i="6"/>
  <c r="BS267" i="6"/>
  <c r="CY292" i="6"/>
  <c r="BS292" i="6"/>
  <c r="BS396" i="6"/>
  <c r="CY396" i="6"/>
  <c r="CO296" i="6"/>
  <c r="BI296" i="6"/>
  <c r="AX15" i="6"/>
  <c r="CD15" i="6"/>
  <c r="E13" i="3"/>
  <c r="E11" i="3"/>
  <c r="F9" i="3"/>
  <c r="AZ299" i="6"/>
  <c r="CF299" i="6"/>
  <c r="CD470" i="6"/>
  <c r="AX470" i="6"/>
  <c r="AX660" i="6"/>
  <c r="CD660" i="6"/>
  <c r="BI464" i="6"/>
  <c r="CO464" i="6"/>
  <c r="CD928" i="6"/>
  <c r="AX928" i="6"/>
  <c r="BI325" i="6"/>
  <c r="CO325" i="6"/>
  <c r="BI835" i="6"/>
  <c r="CO835" i="6"/>
  <c r="BI143" i="6"/>
  <c r="CO143" i="6"/>
  <c r="CY846" i="6"/>
  <c r="BS846" i="6"/>
  <c r="CY744" i="6"/>
  <c r="BS744" i="6"/>
  <c r="CY763" i="6"/>
  <c r="BS763" i="6"/>
  <c r="BS400" i="6"/>
  <c r="CY400" i="6"/>
  <c r="CY208" i="6"/>
  <c r="BS208" i="6"/>
  <c r="BS378" i="6"/>
  <c r="CY378" i="6"/>
  <c r="BS71" i="6"/>
  <c r="CY71" i="6"/>
  <c r="CY24" i="6"/>
  <c r="BS24" i="6"/>
  <c r="CO362" i="6"/>
  <c r="BI362" i="6"/>
  <c r="AX830" i="6"/>
  <c r="CD830" i="6"/>
  <c r="CO600" i="6"/>
  <c r="BI600" i="6"/>
  <c r="AX745" i="6"/>
  <c r="CD745" i="6"/>
  <c r="BI903" i="6"/>
  <c r="CO903" i="6"/>
  <c r="AX767" i="6"/>
  <c r="CD767" i="6"/>
  <c r="CO545" i="6"/>
  <c r="BI545" i="6"/>
  <c r="AY181" i="6"/>
  <c r="CE181" i="6"/>
  <c r="CO724" i="6"/>
  <c r="BI724" i="6"/>
  <c r="CO923" i="6"/>
  <c r="BI923" i="6"/>
  <c r="CD705" i="6"/>
  <c r="AX705" i="6"/>
  <c r="CO611" i="6"/>
  <c r="BI611" i="6"/>
  <c r="CO824" i="6"/>
  <c r="BI824" i="6"/>
  <c r="AX770" i="6"/>
  <c r="CD770" i="6"/>
  <c r="CO864" i="6"/>
  <c r="BI864" i="6"/>
  <c r="CD957" i="6"/>
  <c r="AX957" i="6"/>
  <c r="CY948" i="6"/>
  <c r="BS948" i="6"/>
  <c r="BS947" i="6"/>
  <c r="CY947" i="6"/>
  <c r="CY637" i="6"/>
  <c r="BS637" i="6"/>
  <c r="CY537" i="6"/>
  <c r="BS537" i="6"/>
  <c r="BS134" i="6"/>
  <c r="CY134" i="6"/>
  <c r="CY476" i="6"/>
  <c r="BS476" i="6"/>
  <c r="BS189" i="6"/>
  <c r="CY189" i="6"/>
  <c r="CY115" i="6"/>
  <c r="BS115" i="6"/>
  <c r="BS133" i="6"/>
  <c r="CY133" i="6"/>
  <c r="BI734" i="6"/>
  <c r="CO734" i="6"/>
  <c r="AX343" i="6"/>
  <c r="CD343" i="6"/>
  <c r="BJ177" i="6"/>
  <c r="CP177" i="6"/>
  <c r="BI662" i="6"/>
  <c r="CO662" i="6"/>
  <c r="CO418" i="6"/>
  <c r="BI418" i="6"/>
  <c r="CO666" i="6"/>
  <c r="BI666" i="6"/>
  <c r="CD805" i="6"/>
  <c r="AX805" i="6"/>
  <c r="BI363" i="6"/>
  <c r="CO363" i="6"/>
  <c r="BS45" i="6"/>
  <c r="CY45" i="6"/>
  <c r="CD677" i="6"/>
  <c r="AX677" i="6"/>
  <c r="CY308" i="6"/>
  <c r="BS308" i="6"/>
  <c r="CO583" i="6"/>
  <c r="BI583" i="6"/>
  <c r="CO987" i="6"/>
  <c r="BI987" i="6"/>
  <c r="AX814" i="6"/>
  <c r="CD814" i="6"/>
  <c r="BI728" i="6"/>
  <c r="CO728" i="6"/>
  <c r="BS807" i="6"/>
  <c r="CY807" i="6"/>
  <c r="CY566" i="6"/>
  <c r="BS566" i="6"/>
  <c r="BS386" i="6"/>
  <c r="CY386" i="6"/>
  <c r="BS424" i="6"/>
  <c r="CY424" i="6"/>
  <c r="CY224" i="6"/>
  <c r="BS224" i="6"/>
  <c r="CO972" i="6"/>
  <c r="BI972" i="6"/>
  <c r="AX924" i="6"/>
  <c r="CD924" i="6"/>
  <c r="BJ217" i="6" l="1"/>
  <c r="CP217" i="6"/>
  <c r="AY148" i="6"/>
  <c r="CE148" i="6"/>
  <c r="CP324" i="6"/>
  <c r="BJ324" i="6"/>
  <c r="BJ25" i="6"/>
  <c r="CP25" i="6"/>
  <c r="CP241" i="6"/>
  <c r="BJ241" i="6"/>
  <c r="CE320" i="6"/>
  <c r="AY320" i="6"/>
  <c r="BJ49" i="6"/>
  <c r="CP49" i="6"/>
  <c r="D16" i="3"/>
  <c r="CZ893" i="6"/>
  <c r="BT893" i="6"/>
  <c r="BT313" i="6"/>
  <c r="CZ313" i="6"/>
  <c r="CZ186" i="6"/>
  <c r="BT186" i="6"/>
  <c r="BT940" i="6"/>
  <c r="CZ940" i="6"/>
  <c r="BT513" i="6"/>
  <c r="CZ513" i="6"/>
  <c r="BJ656" i="6"/>
  <c r="CP656" i="6"/>
  <c r="BJ509" i="6"/>
  <c r="CP509" i="6"/>
  <c r="CE49" i="6"/>
  <c r="AY49" i="6"/>
  <c r="CP193" i="6"/>
  <c r="BJ193" i="6"/>
  <c r="CP568" i="6"/>
  <c r="BJ568" i="6"/>
  <c r="BJ746" i="6"/>
  <c r="CP746" i="6"/>
  <c r="CZ539" i="6"/>
  <c r="BT539" i="6"/>
  <c r="AY627" i="6"/>
  <c r="CE627" i="6"/>
  <c r="CE23" i="6"/>
  <c r="AY23" i="6"/>
  <c r="CP360" i="6"/>
  <c r="BJ360" i="6"/>
  <c r="BT388" i="6"/>
  <c r="CZ388" i="6"/>
  <c r="CE789" i="6"/>
  <c r="AY789" i="6"/>
  <c r="AY166" i="6"/>
  <c r="CE166" i="6"/>
  <c r="CE416" i="6"/>
  <c r="AY416" i="6"/>
  <c r="AY686" i="6"/>
  <c r="CE686" i="6"/>
  <c r="BT243" i="6"/>
  <c r="CZ243" i="6"/>
  <c r="CE710" i="6"/>
  <c r="AY710" i="6"/>
  <c r="BJ263" i="6"/>
  <c r="CP263" i="6"/>
  <c r="CZ457" i="6"/>
  <c r="BT457" i="6"/>
  <c r="BT798" i="6"/>
  <c r="CZ798" i="6"/>
  <c r="CE335" i="6"/>
  <c r="AY335" i="6"/>
  <c r="CP555" i="6"/>
  <c r="BJ555" i="6"/>
  <c r="BT478" i="6"/>
  <c r="CZ478" i="6"/>
  <c r="CP526" i="6"/>
  <c r="BJ526" i="6"/>
  <c r="CE766" i="6"/>
  <c r="AY766" i="6"/>
  <c r="CP298" i="6"/>
  <c r="BJ298" i="6"/>
  <c r="CP173" i="6"/>
  <c r="BJ173" i="6"/>
  <c r="BT57" i="6"/>
  <c r="CZ57" i="6"/>
  <c r="BT849" i="6"/>
  <c r="CZ849" i="6"/>
  <c r="BJ371" i="6"/>
  <c r="CP371" i="6"/>
  <c r="CE748" i="6"/>
  <c r="AY748" i="6"/>
  <c r="CP322" i="6"/>
  <c r="BJ322" i="6"/>
  <c r="CP598" i="6"/>
  <c r="BJ598" i="6"/>
  <c r="BJ104" i="6"/>
  <c r="CP104" i="6"/>
  <c r="CZ825" i="6"/>
  <c r="BT825" i="6"/>
  <c r="CE991" i="6"/>
  <c r="AY991" i="6"/>
  <c r="BJ277" i="6"/>
  <c r="CP277" i="6"/>
  <c r="CZ143" i="6"/>
  <c r="BT143" i="6"/>
  <c r="CQ94" i="6"/>
  <c r="BK94" i="6"/>
  <c r="CZ484" i="6"/>
  <c r="BT484" i="6"/>
  <c r="CZ894" i="6"/>
  <c r="BT894" i="6"/>
  <c r="BJ336" i="6"/>
  <c r="CP336" i="6"/>
  <c r="BJ664" i="6"/>
  <c r="CP664" i="6"/>
  <c r="CZ233" i="6"/>
  <c r="BT233" i="6"/>
  <c r="CE134" i="6"/>
  <c r="AY134" i="6"/>
  <c r="BJ397" i="6"/>
  <c r="CP397" i="6"/>
  <c r="BJ245" i="6"/>
  <c r="CP245" i="6"/>
  <c r="CP584" i="6"/>
  <c r="BJ584" i="6"/>
  <c r="CE612" i="6"/>
  <c r="AY612" i="6"/>
  <c r="CZ434" i="6"/>
  <c r="BT434" i="6"/>
  <c r="BJ635" i="6"/>
  <c r="CP635" i="6"/>
  <c r="AY246" i="6"/>
  <c r="CE246" i="6"/>
  <c r="CP737" i="6"/>
  <c r="BJ737" i="6"/>
  <c r="CQ112" i="6"/>
  <c r="BK112" i="6"/>
  <c r="CZ374" i="6"/>
  <c r="BT374" i="6"/>
  <c r="CE628" i="6"/>
  <c r="AY628" i="6"/>
  <c r="CZ392" i="6"/>
  <c r="BT392" i="6"/>
  <c r="BT1011" i="6"/>
  <c r="CZ1011" i="6"/>
  <c r="CE987" i="6"/>
  <c r="AY987" i="6"/>
  <c r="BK100" i="6"/>
  <c r="CQ100" i="6"/>
  <c r="CZ723" i="6"/>
  <c r="BT723" i="6"/>
  <c r="BJ726" i="6"/>
  <c r="CP726" i="6"/>
  <c r="BT668" i="6"/>
  <c r="CZ668" i="6"/>
  <c r="CE446" i="6"/>
  <c r="AY446" i="6"/>
  <c r="BJ694" i="6"/>
  <c r="CP694" i="6"/>
  <c r="AY265" i="6"/>
  <c r="CE265" i="6"/>
  <c r="AY715" i="6"/>
  <c r="CE715" i="6"/>
  <c r="CE591" i="6"/>
  <c r="AY591" i="6"/>
  <c r="CZ753" i="6"/>
  <c r="BT753" i="6"/>
  <c r="CP194" i="6"/>
  <c r="BJ194" i="6"/>
  <c r="BT183" i="6"/>
  <c r="CZ183" i="6"/>
  <c r="CE412" i="6"/>
  <c r="AY412" i="6"/>
  <c r="CE994" i="6"/>
  <c r="AY994" i="6"/>
  <c r="AY280" i="6"/>
  <c r="CE280" i="6"/>
  <c r="BJ210" i="6"/>
  <c r="CP210" i="6"/>
  <c r="BJ541" i="6"/>
  <c r="CP541" i="6"/>
  <c r="CZ675" i="6"/>
  <c r="BT675" i="6"/>
  <c r="CE755" i="6"/>
  <c r="AY755" i="6"/>
  <c r="CE297" i="6"/>
  <c r="AY297" i="6"/>
  <c r="AY637" i="6"/>
  <c r="CE637" i="6"/>
  <c r="AY530" i="6"/>
  <c r="CE530" i="6"/>
  <c r="CE410" i="6"/>
  <c r="AY410" i="6"/>
  <c r="CE913" i="6"/>
  <c r="AY913" i="6"/>
  <c r="CZ680" i="6"/>
  <c r="BT680" i="6"/>
  <c r="AY477" i="6"/>
  <c r="CE477" i="6"/>
  <c r="AZ84" i="6"/>
  <c r="CF84" i="6"/>
  <c r="CE621" i="6"/>
  <c r="AY621" i="6"/>
  <c r="BJ760" i="6"/>
  <c r="CP760" i="6"/>
  <c r="CE743" i="6"/>
  <c r="AY743" i="6"/>
  <c r="CZ705" i="6"/>
  <c r="BT705" i="6"/>
  <c r="CE292" i="6"/>
  <c r="AY292" i="6"/>
  <c r="CZ164" i="6"/>
  <c r="BT164" i="6"/>
  <c r="CZ776" i="6"/>
  <c r="BT776" i="6"/>
  <c r="AY691" i="6"/>
  <c r="CE691" i="6"/>
  <c r="CP807" i="6"/>
  <c r="BJ807" i="6"/>
  <c r="BT974" i="6"/>
  <c r="CZ974" i="6"/>
  <c r="CZ683" i="6"/>
  <c r="BT683" i="6"/>
  <c r="BJ435" i="6"/>
  <c r="CP435" i="6"/>
  <c r="CP379" i="6"/>
  <c r="BJ379" i="6"/>
  <c r="BT150" i="6"/>
  <c r="CZ150" i="6"/>
  <c r="BJ292" i="6"/>
  <c r="CP292" i="6"/>
  <c r="BJ33" i="6"/>
  <c r="CP33" i="6"/>
  <c r="BJ825" i="6"/>
  <c r="CP825" i="6"/>
  <c r="CP965" i="6"/>
  <c r="BJ965" i="6"/>
  <c r="BJ655" i="6"/>
  <c r="CP655" i="6"/>
  <c r="CP601" i="6"/>
  <c r="BJ601" i="6"/>
  <c r="BT159" i="6"/>
  <c r="CZ159" i="6"/>
  <c r="CZ264" i="6"/>
  <c r="BT264" i="6"/>
  <c r="CE876" i="6"/>
  <c r="AY876" i="6"/>
  <c r="CZ695" i="6"/>
  <c r="BT695" i="6"/>
  <c r="CE266" i="6"/>
  <c r="AY266" i="6"/>
  <c r="BJ17" i="6"/>
  <c r="CP17" i="6"/>
  <c r="CZ760" i="6"/>
  <c r="BT760" i="6"/>
  <c r="CE182" i="6"/>
  <c r="AY182" i="6"/>
  <c r="BT331" i="6"/>
  <c r="CZ331" i="6"/>
  <c r="BJ485" i="6"/>
  <c r="CP485" i="6"/>
  <c r="CE533" i="6"/>
  <c r="AY533" i="6"/>
  <c r="BT464" i="6"/>
  <c r="CZ464" i="6"/>
  <c r="BJ71" i="6"/>
  <c r="CP71" i="6"/>
  <c r="CE549" i="6"/>
  <c r="AY549" i="6"/>
  <c r="CZ1002" i="6"/>
  <c r="BT1002" i="6"/>
  <c r="CE231" i="6"/>
  <c r="AY231" i="6"/>
  <c r="CZ528" i="6"/>
  <c r="BT528" i="6"/>
  <c r="CP789" i="6"/>
  <c r="BJ789" i="6"/>
  <c r="CZ677" i="6"/>
  <c r="BT677" i="6"/>
  <c r="CP869" i="6"/>
  <c r="BJ869" i="6"/>
  <c r="CZ855" i="6"/>
  <c r="BT855" i="6"/>
  <c r="CZ229" i="6"/>
  <c r="BT229" i="6"/>
  <c r="CZ360" i="6"/>
  <c r="BT360" i="6"/>
  <c r="CP574" i="6"/>
  <c r="BJ574" i="6"/>
  <c r="BJ632" i="6"/>
  <c r="CP632" i="6"/>
  <c r="CZ442" i="6"/>
  <c r="BT442" i="6"/>
  <c r="BJ659" i="6"/>
  <c r="CP659" i="6"/>
  <c r="BT99" i="6"/>
  <c r="CZ99" i="6"/>
  <c r="BJ479" i="6"/>
  <c r="CP479" i="6"/>
  <c r="AY72" i="6"/>
  <c r="CE72" i="6"/>
  <c r="CE624" i="6"/>
  <c r="AY624" i="6"/>
  <c r="BT167" i="6"/>
  <c r="CZ167" i="6"/>
  <c r="BJ622" i="6"/>
  <c r="CP622" i="6"/>
  <c r="BJ515" i="6"/>
  <c r="CP515" i="6"/>
  <c r="BT188" i="6"/>
  <c r="CZ188" i="6"/>
  <c r="AZ74" i="6"/>
  <c r="CF74" i="6"/>
  <c r="BJ381" i="6"/>
  <c r="CP381" i="6"/>
  <c r="CE999" i="6"/>
  <c r="AY999" i="6"/>
  <c r="CP851" i="6"/>
  <c r="BJ851" i="6"/>
  <c r="CP518" i="6"/>
  <c r="BJ518" i="6"/>
  <c r="CE47" i="6"/>
  <c r="AY47" i="6"/>
  <c r="BT325" i="6"/>
  <c r="CZ325" i="6"/>
  <c r="CP562" i="6"/>
  <c r="BJ562" i="6"/>
  <c r="AY736" i="6"/>
  <c r="CE736" i="6"/>
  <c r="BT15" i="6"/>
  <c r="CZ15" i="6"/>
  <c r="CP520" i="6"/>
  <c r="BJ520" i="6"/>
  <c r="AY668" i="6"/>
  <c r="CE668" i="6"/>
  <c r="CZ80" i="6"/>
  <c r="BT80" i="6"/>
  <c r="CZ847" i="6"/>
  <c r="BT847" i="6"/>
  <c r="BT323" i="6"/>
  <c r="CZ323" i="6"/>
  <c r="CZ621" i="6"/>
  <c r="BT621" i="6"/>
  <c r="CP922" i="6"/>
  <c r="BJ922" i="6"/>
  <c r="AY169" i="6"/>
  <c r="CE169" i="6"/>
  <c r="CZ546" i="6"/>
  <c r="BT546" i="6"/>
  <c r="BJ813" i="6"/>
  <c r="CP813" i="6"/>
  <c r="CZ558" i="6"/>
  <c r="BT558" i="6"/>
  <c r="CP531" i="6"/>
  <c r="BJ531" i="6"/>
  <c r="CE349" i="6"/>
  <c r="AY349" i="6"/>
  <c r="CE368" i="6"/>
  <c r="AY368" i="6"/>
  <c r="AY622" i="6"/>
  <c r="CE622" i="6"/>
  <c r="AY454" i="6"/>
  <c r="CE454" i="6"/>
  <c r="CE130" i="6"/>
  <c r="AY130" i="6"/>
  <c r="CE402" i="6"/>
  <c r="AY402" i="6"/>
  <c r="CP617" i="6"/>
  <c r="BJ617" i="6"/>
  <c r="AY112" i="6"/>
  <c r="CE112" i="6"/>
  <c r="AY472" i="6"/>
  <c r="CE472" i="6"/>
  <c r="CZ427" i="6"/>
  <c r="BT427" i="6"/>
  <c r="CP820" i="6"/>
  <c r="BJ820" i="6"/>
  <c r="CP315" i="6"/>
  <c r="BJ315" i="6"/>
  <c r="CZ716" i="6"/>
  <c r="BT716" i="6"/>
  <c r="CP1004" i="6"/>
  <c r="BJ1004" i="6"/>
  <c r="AY1008" i="6"/>
  <c r="CE1008" i="6"/>
  <c r="BJ670" i="6"/>
  <c r="CP670" i="6"/>
  <c r="BJ673" i="6"/>
  <c r="CP673" i="6"/>
  <c r="CQ370" i="6"/>
  <c r="BK370" i="6"/>
  <c r="BJ612" i="6"/>
  <c r="CP612" i="6"/>
  <c r="BT614" i="6"/>
  <c r="CZ614" i="6"/>
  <c r="BT475" i="6"/>
  <c r="CZ475" i="6"/>
  <c r="BT904" i="6"/>
  <c r="CZ904" i="6"/>
  <c r="BT176" i="6"/>
  <c r="CZ176" i="6"/>
  <c r="CQ89" i="6"/>
  <c r="BK89" i="6"/>
  <c r="BJ842" i="6"/>
  <c r="CP842" i="6"/>
  <c r="CZ366" i="6"/>
  <c r="BT366" i="6"/>
  <c r="CZ951" i="6"/>
  <c r="BT951" i="6"/>
  <c r="AY127" i="6"/>
  <c r="CE127" i="6"/>
  <c r="BT110" i="6"/>
  <c r="CZ110" i="6"/>
  <c r="BT931" i="6"/>
  <c r="CZ931" i="6"/>
  <c r="CQ196" i="6"/>
  <c r="BK196" i="6"/>
  <c r="CZ784" i="6"/>
  <c r="BT784" i="6"/>
  <c r="BK222" i="6"/>
  <c r="CQ222" i="6"/>
  <c r="CE917" i="6"/>
  <c r="AY917" i="6"/>
  <c r="BT832" i="6"/>
  <c r="CZ832" i="6"/>
  <c r="BJ962" i="6"/>
  <c r="CP962" i="6"/>
  <c r="CP377" i="6"/>
  <c r="BJ377" i="6"/>
  <c r="CZ532" i="6"/>
  <c r="BT532" i="6"/>
  <c r="AY217" i="6"/>
  <c r="CE217" i="6"/>
  <c r="CZ18" i="6"/>
  <c r="BT18" i="6"/>
  <c r="BT498" i="6"/>
  <c r="CZ498" i="6"/>
  <c r="CE607" i="6"/>
  <c r="AY607" i="6"/>
  <c r="CZ591" i="6"/>
  <c r="BT591" i="6"/>
  <c r="AY812" i="6"/>
  <c r="CE812" i="6"/>
  <c r="CZ686" i="6"/>
  <c r="BT686" i="6"/>
  <c r="CQ82" i="6"/>
  <c r="BK82" i="6"/>
  <c r="CQ48" i="6"/>
  <c r="BK48" i="6"/>
  <c r="CZ289" i="6"/>
  <c r="BT289" i="6"/>
  <c r="CP899" i="6"/>
  <c r="BJ899" i="6"/>
  <c r="CZ887" i="6"/>
  <c r="BT887" i="6"/>
  <c r="BJ991" i="6"/>
  <c r="CP991" i="6"/>
  <c r="BK113" i="6"/>
  <c r="CQ113" i="6"/>
  <c r="CE468" i="6"/>
  <c r="AY468" i="6"/>
  <c r="BT569" i="6"/>
  <c r="CZ569" i="6"/>
  <c r="BJ688" i="6"/>
  <c r="CP688" i="6"/>
  <c r="CZ397" i="6"/>
  <c r="BT397" i="6"/>
  <c r="AY458" i="6"/>
  <c r="CE458" i="6"/>
  <c r="BJ679" i="6"/>
  <c r="CP679" i="6"/>
  <c r="AY589" i="6"/>
  <c r="CE589" i="6"/>
  <c r="AY270" i="6"/>
  <c r="CE270" i="6"/>
  <c r="CP502" i="6"/>
  <c r="BJ502" i="6"/>
  <c r="BJ563" i="6"/>
  <c r="CP563" i="6"/>
  <c r="BT124" i="6"/>
  <c r="CZ124" i="6"/>
  <c r="CP602" i="6"/>
  <c r="BJ602" i="6"/>
  <c r="CE415" i="6"/>
  <c r="AY415" i="6"/>
  <c r="AY967" i="6"/>
  <c r="CE967" i="6"/>
  <c r="AY984" i="6"/>
  <c r="CE984" i="6"/>
  <c r="BT666" i="6"/>
  <c r="CZ666" i="6"/>
  <c r="AY681" i="6"/>
  <c r="CE681" i="6"/>
  <c r="BJ770" i="6"/>
  <c r="CP770" i="6"/>
  <c r="AY125" i="6"/>
  <c r="CE125" i="6"/>
  <c r="BJ684" i="6"/>
  <c r="CP684" i="6"/>
  <c r="AY195" i="6"/>
  <c r="CE195" i="6"/>
  <c r="BT493" i="6"/>
  <c r="CZ493" i="6"/>
  <c r="CP775" i="6"/>
  <c r="BJ775" i="6"/>
  <c r="BT491" i="6"/>
  <c r="CZ491" i="6"/>
  <c r="CE741" i="6"/>
  <c r="AY741" i="6"/>
  <c r="BJ624" i="6"/>
  <c r="CP624" i="6"/>
  <c r="BJ890" i="6"/>
  <c r="CP890" i="6"/>
  <c r="CE408" i="6"/>
  <c r="AY408" i="6"/>
  <c r="AY471" i="6"/>
  <c r="CE471" i="6"/>
  <c r="CZ503" i="6"/>
  <c r="BT503" i="6"/>
  <c r="BT826" i="6"/>
  <c r="CZ826" i="6"/>
  <c r="CP211" i="6"/>
  <c r="BJ211" i="6"/>
  <c r="CE91" i="6"/>
  <c r="AY91" i="6"/>
  <c r="CE714" i="6"/>
  <c r="AY714" i="6"/>
  <c r="AY785" i="6"/>
  <c r="CE785" i="6"/>
  <c r="CP464" i="6"/>
  <c r="BJ464" i="6"/>
  <c r="CZ527" i="6"/>
  <c r="BT527" i="6"/>
  <c r="CP876" i="6"/>
  <c r="BJ876" i="6"/>
  <c r="CZ807" i="6"/>
  <c r="BT807" i="6"/>
  <c r="AY660" i="6"/>
  <c r="CE660" i="6"/>
  <c r="BJ444" i="6"/>
  <c r="CP444" i="6"/>
  <c r="CE520" i="6"/>
  <c r="AY520" i="6"/>
  <c r="CG153" i="6"/>
  <c r="BA153" i="6"/>
  <c r="CE499" i="6"/>
  <c r="AY499" i="6"/>
  <c r="CE635" i="6"/>
  <c r="AY635" i="6"/>
  <c r="CP932" i="6"/>
  <c r="BJ932" i="6"/>
  <c r="CE844" i="6"/>
  <c r="AY844" i="6"/>
  <c r="CP179" i="6"/>
  <c r="BJ179" i="6"/>
  <c r="CP365" i="6"/>
  <c r="BJ365" i="6"/>
  <c r="CQ38" i="6"/>
  <c r="BK38" i="6"/>
  <c r="CE478" i="6"/>
  <c r="AY478" i="6"/>
  <c r="CZ589" i="6"/>
  <c r="BT589" i="6"/>
  <c r="BJ797" i="6"/>
  <c r="CP797" i="6"/>
  <c r="CZ984" i="6"/>
  <c r="BT984" i="6"/>
  <c r="BK157" i="6"/>
  <c r="CQ157" i="6"/>
  <c r="BT207" i="6"/>
  <c r="CZ207" i="6"/>
  <c r="CZ34" i="6"/>
  <c r="BT34" i="6"/>
  <c r="BT941" i="6"/>
  <c r="CZ941" i="6"/>
  <c r="CE250" i="6"/>
  <c r="AY250" i="6"/>
  <c r="BT572" i="6"/>
  <c r="CZ572" i="6"/>
  <c r="CE295" i="6"/>
  <c r="AY295" i="6"/>
  <c r="AY771" i="6"/>
  <c r="CE771" i="6"/>
  <c r="BJ730" i="6"/>
  <c r="CP730" i="6"/>
  <c r="BT603" i="6"/>
  <c r="CZ603" i="6"/>
  <c r="CP841" i="6"/>
  <c r="BJ841" i="6"/>
  <c r="CE475" i="6"/>
  <c r="AY475" i="6"/>
  <c r="BJ553" i="6"/>
  <c r="CP553" i="6"/>
  <c r="CZ529" i="6"/>
  <c r="BT529" i="6"/>
  <c r="AY466" i="6"/>
  <c r="CE466" i="6"/>
  <c r="AY286" i="6"/>
  <c r="CE286" i="6"/>
  <c r="CE366" i="6"/>
  <c r="AY366" i="6"/>
  <c r="CE958" i="6"/>
  <c r="AY958" i="6"/>
  <c r="AY577" i="6"/>
  <c r="CE577" i="6"/>
  <c r="BT786" i="6"/>
  <c r="CZ786" i="6"/>
  <c r="AY902" i="6"/>
  <c r="CE902" i="6"/>
  <c r="BJ420" i="6"/>
  <c r="CP420" i="6"/>
  <c r="CP871" i="6"/>
  <c r="BJ871" i="6"/>
  <c r="BJ636" i="6"/>
  <c r="CP636" i="6"/>
  <c r="CZ407" i="6"/>
  <c r="BT407" i="6"/>
  <c r="AY657" i="6"/>
  <c r="CE657" i="6"/>
  <c r="CE554" i="6"/>
  <c r="AY554" i="6"/>
  <c r="CZ810" i="6"/>
  <c r="BT810" i="6"/>
  <c r="CZ255" i="6"/>
  <c r="BT255" i="6"/>
  <c r="CE479" i="6"/>
  <c r="AY479" i="6"/>
  <c r="CQ34" i="6"/>
  <c r="BK34" i="6"/>
  <c r="CF82" i="6"/>
  <c r="AZ82" i="6"/>
  <c r="AY115" i="6"/>
  <c r="CE115" i="6"/>
  <c r="BT658" i="6"/>
  <c r="CZ658" i="6"/>
  <c r="CS97" i="6"/>
  <c r="BM97" i="6"/>
  <c r="CZ660" i="6"/>
  <c r="BT660" i="6"/>
  <c r="CP266" i="6"/>
  <c r="BJ266" i="6"/>
  <c r="CZ66" i="6"/>
  <c r="BT66" i="6"/>
  <c r="CF26" i="6"/>
  <c r="AZ26" i="6"/>
  <c r="CP999" i="6"/>
  <c r="BJ999" i="6"/>
  <c r="CZ733" i="6"/>
  <c r="BT733" i="6"/>
  <c r="BJ424" i="6"/>
  <c r="CP424" i="6"/>
  <c r="CZ571" i="6"/>
  <c r="BT571" i="6"/>
  <c r="CE524" i="6"/>
  <c r="AY524" i="6"/>
  <c r="AY559" i="6"/>
  <c r="CE559" i="6"/>
  <c r="CZ389" i="6"/>
  <c r="BT389" i="6"/>
  <c r="CE473" i="6"/>
  <c r="AY473" i="6"/>
  <c r="AZ330" i="6"/>
  <c r="CF330" i="6"/>
  <c r="CE370" i="6"/>
  <c r="AY370" i="6"/>
  <c r="AY363" i="6"/>
  <c r="CE363" i="6"/>
  <c r="CP421" i="6"/>
  <c r="BJ421" i="6"/>
  <c r="AY1004" i="6"/>
  <c r="CE1004" i="6"/>
  <c r="CZ371" i="6"/>
  <c r="BT371" i="6"/>
  <c r="BJ189" i="6"/>
  <c r="CP189" i="6"/>
  <c r="BJ153" i="6"/>
  <c r="CP153" i="6"/>
  <c r="BJ221" i="6"/>
  <c r="CP221" i="6"/>
  <c r="CZ721" i="6"/>
  <c r="BT721" i="6"/>
  <c r="CZ433" i="6"/>
  <c r="BT433" i="6"/>
  <c r="CE269" i="6"/>
  <c r="AY269" i="6"/>
  <c r="CZ49" i="6"/>
  <c r="BT49" i="6"/>
  <c r="CP513" i="6"/>
  <c r="BJ513" i="6"/>
  <c r="AY70" i="6"/>
  <c r="CE70" i="6"/>
  <c r="BT812" i="6"/>
  <c r="CZ812" i="6"/>
  <c r="CZ358" i="6"/>
  <c r="BT358" i="6"/>
  <c r="CZ921" i="6"/>
  <c r="BT921" i="6"/>
  <c r="CZ370" i="6"/>
  <c r="BT370" i="6"/>
  <c r="CP503" i="6"/>
  <c r="BJ503" i="6"/>
  <c r="AY858" i="6"/>
  <c r="CE858" i="6"/>
  <c r="AY40" i="6"/>
  <c r="CE40" i="6"/>
  <c r="BT376" i="6"/>
  <c r="CZ376" i="6"/>
  <c r="CE43" i="6"/>
  <c r="AY43" i="6"/>
  <c r="CE780" i="6"/>
  <c r="AY780" i="6"/>
  <c r="CZ952" i="6"/>
  <c r="BT952" i="6"/>
  <c r="AY616" i="6"/>
  <c r="CE616" i="6"/>
  <c r="BJ30" i="6"/>
  <c r="CP30" i="6"/>
  <c r="BT182" i="6"/>
  <c r="CZ182" i="6"/>
  <c r="CE451" i="6"/>
  <c r="AY451" i="6"/>
  <c r="BT426" i="6"/>
  <c r="CZ426" i="6"/>
  <c r="CE788" i="6"/>
  <c r="AY788" i="6"/>
  <c r="BJ759" i="6"/>
  <c r="CP759" i="6"/>
  <c r="CE442" i="6"/>
  <c r="AY442" i="6"/>
  <c r="CP894" i="6"/>
  <c r="BJ894" i="6"/>
  <c r="CE751" i="6"/>
  <c r="AY751" i="6"/>
  <c r="BT168" i="6"/>
  <c r="CZ168" i="6"/>
  <c r="CP572" i="6"/>
  <c r="BJ572" i="6"/>
  <c r="CP321" i="6"/>
  <c r="BJ321" i="6"/>
  <c r="CE404" i="6"/>
  <c r="AY404" i="6"/>
  <c r="CZ393" i="6"/>
  <c r="BT393" i="6"/>
  <c r="CE652" i="6"/>
  <c r="AY652" i="6"/>
  <c r="AY403" i="6"/>
  <c r="CE403" i="6"/>
  <c r="BJ717" i="6"/>
  <c r="CP717" i="6"/>
  <c r="CE990" i="6"/>
  <c r="AY990" i="6"/>
  <c r="CE63" i="6"/>
  <c r="AY63" i="6"/>
  <c r="BT978" i="6"/>
  <c r="CZ978" i="6"/>
  <c r="CZ610" i="6"/>
  <c r="BT610" i="6"/>
  <c r="CP857" i="6"/>
  <c r="BJ857" i="6"/>
  <c r="CP319" i="6"/>
  <c r="BJ319" i="6"/>
  <c r="BT606" i="6"/>
  <c r="CZ606" i="6"/>
  <c r="CZ959" i="6"/>
  <c r="BT959" i="6"/>
  <c r="CZ865" i="6"/>
  <c r="BT865" i="6"/>
  <c r="CP862" i="6"/>
  <c r="BJ862" i="6"/>
  <c r="BT89" i="6"/>
  <c r="CZ89" i="6"/>
  <c r="H29" i="3"/>
  <c r="I27" i="3"/>
  <c r="H31" i="3"/>
  <c r="CZ240" i="6"/>
  <c r="BT240" i="6"/>
  <c r="BT682" i="6"/>
  <c r="CZ682" i="6"/>
  <c r="CE114" i="6"/>
  <c r="AY114" i="6"/>
  <c r="CZ659" i="6"/>
  <c r="BT659" i="6"/>
  <c r="BT587" i="6"/>
  <c r="CZ587" i="6"/>
  <c r="BJ732" i="6"/>
  <c r="CP732" i="6"/>
  <c r="CP168" i="6"/>
  <c r="BJ168" i="6"/>
  <c r="CZ522" i="6"/>
  <c r="BT522" i="6"/>
  <c r="CE429" i="6"/>
  <c r="AY429" i="6"/>
  <c r="CP982" i="6"/>
  <c r="BJ982" i="6"/>
  <c r="CZ417" i="6"/>
  <c r="BT417" i="6"/>
  <c r="CP893" i="6"/>
  <c r="BJ893" i="6"/>
  <c r="AY526" i="6"/>
  <c r="CE526" i="6"/>
  <c r="CZ248" i="6"/>
  <c r="BT248" i="6"/>
  <c r="BJ654" i="6"/>
  <c r="CP654" i="6"/>
  <c r="CZ253" i="6"/>
  <c r="BT253" i="6"/>
  <c r="CP62" i="6"/>
  <c r="BJ62" i="6"/>
  <c r="BT230" i="6"/>
  <c r="CZ230" i="6"/>
  <c r="CZ266" i="6"/>
  <c r="BT266" i="6"/>
  <c r="CZ531" i="6"/>
  <c r="BT531" i="6"/>
  <c r="CF172" i="6"/>
  <c r="AZ172" i="6"/>
  <c r="CE1005" i="6"/>
  <c r="AY1005" i="6"/>
  <c r="CZ70" i="6"/>
  <c r="BT70" i="6"/>
  <c r="BT914" i="6"/>
  <c r="CZ914" i="6"/>
  <c r="CP529" i="6"/>
  <c r="BJ529" i="6"/>
  <c r="CZ272" i="6"/>
  <c r="BT272" i="6"/>
  <c r="BT544" i="6"/>
  <c r="CZ544" i="6"/>
  <c r="CE941" i="6"/>
  <c r="AY941" i="6"/>
  <c r="CP200" i="6"/>
  <c r="BJ200" i="6"/>
  <c r="BJ850" i="6"/>
  <c r="CP850" i="6"/>
  <c r="CP120" i="6"/>
  <c r="BJ120" i="6"/>
  <c r="CP361" i="6"/>
  <c r="BJ361" i="6"/>
  <c r="BJ180" i="6"/>
  <c r="CP180" i="6"/>
  <c r="AY800" i="6"/>
  <c r="CE800" i="6"/>
  <c r="CF106" i="6"/>
  <c r="AZ106" i="6"/>
  <c r="CZ237" i="6"/>
  <c r="BT237" i="6"/>
  <c r="CE336" i="6"/>
  <c r="AY336" i="6"/>
  <c r="CE405" i="6"/>
  <c r="AY405" i="6"/>
  <c r="BJ286" i="6"/>
  <c r="CP286" i="6"/>
  <c r="BT262" i="6"/>
  <c r="CZ262" i="6"/>
  <c r="BJ778" i="6"/>
  <c r="CP778" i="6"/>
  <c r="BJ740" i="6"/>
  <c r="CP740" i="6"/>
  <c r="CE945" i="6"/>
  <c r="AY945" i="6"/>
  <c r="AY949" i="6"/>
  <c r="CE949" i="6"/>
  <c r="CZ551" i="6"/>
  <c r="BT551" i="6"/>
  <c r="CZ907" i="6"/>
  <c r="BT907" i="6"/>
  <c r="CZ875" i="6"/>
  <c r="BT875" i="6"/>
  <c r="BA345" i="6"/>
  <c r="CG345" i="6"/>
  <c r="AY861" i="6"/>
  <c r="CE861" i="6"/>
  <c r="CP941" i="6"/>
  <c r="BJ941" i="6"/>
  <c r="AY536" i="6"/>
  <c r="CE536" i="6"/>
  <c r="CZ607" i="6"/>
  <c r="BT607" i="6"/>
  <c r="CP943" i="6"/>
  <c r="BJ943" i="6"/>
  <c r="BJ920" i="6"/>
  <c r="CP920" i="6"/>
  <c r="CE717" i="6"/>
  <c r="AY717" i="6"/>
  <c r="CZ738" i="6"/>
  <c r="BT738" i="6"/>
  <c r="CZ100" i="6"/>
  <c r="BT100" i="6"/>
  <c r="CP723" i="6"/>
  <c r="BJ723" i="6"/>
  <c r="CZ95" i="6"/>
  <c r="BT95" i="6"/>
  <c r="CE851" i="6"/>
  <c r="AY851" i="6"/>
  <c r="AY96" i="6"/>
  <c r="CE96" i="6"/>
  <c r="BT843" i="6"/>
  <c r="CZ843" i="6"/>
  <c r="BJ829" i="6"/>
  <c r="CP829" i="6"/>
  <c r="AY955" i="6"/>
  <c r="CE955" i="6"/>
  <c r="BT898" i="6"/>
  <c r="CZ898" i="6"/>
  <c r="BJ192" i="6"/>
  <c r="CP192" i="6"/>
  <c r="CP176" i="6"/>
  <c r="BJ176" i="6"/>
  <c r="CE248" i="6"/>
  <c r="AY248" i="6"/>
  <c r="CQ208" i="6"/>
  <c r="BK208" i="6"/>
  <c r="CP218" i="6"/>
  <c r="BJ218" i="6"/>
  <c r="CZ874" i="6"/>
  <c r="BT874" i="6"/>
  <c r="CP917" i="6"/>
  <c r="BJ917" i="6"/>
  <c r="CE462" i="6"/>
  <c r="AY462" i="6"/>
  <c r="CZ236" i="6"/>
  <c r="BT236" i="6"/>
  <c r="CZ920" i="6"/>
  <c r="BT920" i="6"/>
  <c r="AY954" i="6"/>
  <c r="CE954" i="6"/>
  <c r="CP565" i="6"/>
  <c r="BJ565" i="6"/>
  <c r="CE162" i="6"/>
  <c r="AY162" i="6"/>
  <c r="AY916" i="6"/>
  <c r="CE916" i="6"/>
  <c r="CE794" i="6"/>
  <c r="AY794" i="6"/>
  <c r="BT946" i="6"/>
  <c r="CZ946" i="6"/>
  <c r="CZ271" i="6"/>
  <c r="BT271" i="6"/>
  <c r="CP108" i="6"/>
  <c r="BJ108" i="6"/>
  <c r="CZ790" i="6"/>
  <c r="BT790" i="6"/>
  <c r="CP576" i="6"/>
  <c r="BJ576" i="6"/>
  <c r="CZ25" i="6"/>
  <c r="BT25" i="6"/>
  <c r="CP251" i="6"/>
  <c r="BJ251" i="6"/>
  <c r="BT802" i="6"/>
  <c r="CZ802" i="6"/>
  <c r="BJ446" i="6"/>
  <c r="CP446" i="6"/>
  <c r="CZ769" i="6"/>
  <c r="BT769" i="6"/>
  <c r="CP588" i="6"/>
  <c r="BJ588" i="6"/>
  <c r="CE334" i="6"/>
  <c r="AY334" i="6"/>
  <c r="CP267" i="6"/>
  <c r="BJ267" i="6"/>
  <c r="AY610" i="6"/>
  <c r="CE610" i="6"/>
  <c r="CE29" i="6"/>
  <c r="AY29" i="6"/>
  <c r="BT550" i="6"/>
  <c r="CZ550" i="6"/>
  <c r="CE720" i="6"/>
  <c r="AY720" i="6"/>
  <c r="CE983" i="6"/>
  <c r="AY983" i="6"/>
  <c r="CE435" i="6"/>
  <c r="AY435" i="6"/>
  <c r="BT923" i="6"/>
  <c r="CZ923" i="6"/>
  <c r="CE760" i="6"/>
  <c r="AY760" i="6"/>
  <c r="AY776" i="6"/>
  <c r="CE776" i="6"/>
  <c r="AY648" i="6"/>
  <c r="CE648" i="6"/>
  <c r="CP761" i="6"/>
  <c r="BJ761" i="6"/>
  <c r="CE832" i="6"/>
  <c r="AY832" i="6"/>
  <c r="BJ620" i="6"/>
  <c r="CP620" i="6"/>
  <c r="CP785" i="6"/>
  <c r="BJ785" i="6"/>
  <c r="AY693" i="6"/>
  <c r="CE693" i="6"/>
  <c r="CE926" i="6"/>
  <c r="AY926" i="6"/>
  <c r="BT162" i="6"/>
  <c r="CZ162" i="6"/>
  <c r="AY583" i="6"/>
  <c r="CE583" i="6"/>
  <c r="BT754" i="6"/>
  <c r="CZ754" i="6"/>
  <c r="BK115" i="6"/>
  <c r="CQ115" i="6"/>
  <c r="CE507" i="6"/>
  <c r="AY507" i="6"/>
  <c r="AY192" i="6"/>
  <c r="CE192" i="6"/>
  <c r="BJ986" i="6"/>
  <c r="CP986" i="6"/>
  <c r="CP961" i="6"/>
  <c r="BJ961" i="6"/>
  <c r="CQ248" i="6"/>
  <c r="BK248" i="6"/>
  <c r="BJ809" i="6"/>
  <c r="CP809" i="6"/>
  <c r="BT932" i="6"/>
  <c r="CZ932" i="6"/>
  <c r="CP309" i="6"/>
  <c r="BJ309" i="6"/>
  <c r="BJ557" i="6"/>
  <c r="CP557" i="6"/>
  <c r="CE41" i="6"/>
  <c r="AY41" i="6"/>
  <c r="BT197" i="6"/>
  <c r="CZ197" i="6"/>
  <c r="CZ975" i="6"/>
  <c r="BT975" i="6"/>
  <c r="CP281" i="6"/>
  <c r="BJ281" i="6"/>
  <c r="BJ291" i="6"/>
  <c r="CP291" i="6"/>
  <c r="CP78" i="6"/>
  <c r="BJ78" i="6"/>
  <c r="CZ718" i="6"/>
  <c r="BT718" i="6"/>
  <c r="CP984" i="6"/>
  <c r="BJ984" i="6"/>
  <c r="CP327" i="6"/>
  <c r="BJ327" i="6"/>
  <c r="AY401" i="6"/>
  <c r="CE401" i="6"/>
  <c r="CP699" i="6"/>
  <c r="BJ699" i="6"/>
  <c r="BJ837" i="6"/>
  <c r="CP837" i="6"/>
  <c r="CP96" i="6"/>
  <c r="BJ96" i="6"/>
  <c r="CZ547" i="6"/>
  <c r="BT547" i="6"/>
  <c r="BJ347" i="6"/>
  <c r="CP347" i="6"/>
  <c r="AY476" i="6"/>
  <c r="CE476" i="6"/>
  <c r="BK90" i="6"/>
  <c r="CQ90" i="6"/>
  <c r="BJ689" i="6"/>
  <c r="CP689" i="6"/>
  <c r="BT446" i="6"/>
  <c r="CZ446" i="6"/>
  <c r="BT804" i="6"/>
  <c r="CZ804" i="6"/>
  <c r="AY189" i="6"/>
  <c r="CE189" i="6"/>
  <c r="CZ854" i="6"/>
  <c r="BT854" i="6"/>
  <c r="CE825" i="6"/>
  <c r="AY825" i="6"/>
  <c r="BJ394" i="6"/>
  <c r="CP394" i="6"/>
  <c r="CZ309" i="6"/>
  <c r="BT309" i="6"/>
  <c r="CZ947" i="6"/>
  <c r="BT947" i="6"/>
  <c r="CE78" i="6"/>
  <c r="AY78" i="6"/>
  <c r="BT480" i="6"/>
  <c r="CZ480" i="6"/>
  <c r="BL127" i="6"/>
  <c r="CR127" i="6"/>
  <c r="CP877" i="6"/>
  <c r="BJ877" i="6"/>
  <c r="CZ394" i="6"/>
  <c r="BT394" i="6"/>
  <c r="CE772" i="6"/>
  <c r="AY772" i="6"/>
  <c r="AY211" i="6"/>
  <c r="CE211" i="6"/>
  <c r="CZ690" i="6"/>
  <c r="BT690" i="6"/>
  <c r="CE784" i="6"/>
  <c r="AY784" i="6"/>
  <c r="CP230" i="6"/>
  <c r="BJ230" i="6"/>
  <c r="CZ500" i="6"/>
  <c r="BT500" i="6"/>
  <c r="CP399" i="6"/>
  <c r="BJ399" i="6"/>
  <c r="CZ67" i="6"/>
  <c r="BT67" i="6"/>
  <c r="CE942" i="6"/>
  <c r="AY942" i="6"/>
  <c r="BJ487" i="6"/>
  <c r="CP487" i="6"/>
  <c r="CZ489" i="6"/>
  <c r="BT489" i="6"/>
  <c r="CE198" i="6"/>
  <c r="AY198" i="6"/>
  <c r="CZ275" i="6"/>
  <c r="BT275" i="6"/>
  <c r="CE434" i="6"/>
  <c r="AY434" i="6"/>
  <c r="BJ650" i="6"/>
  <c r="CP650" i="6"/>
  <c r="AY620" i="6"/>
  <c r="CE620" i="6"/>
  <c r="AY465" i="6"/>
  <c r="CE465" i="6"/>
  <c r="BJ219" i="6"/>
  <c r="CP219" i="6"/>
  <c r="CE1010" i="6"/>
  <c r="AY1010" i="6"/>
  <c r="CZ62" i="6"/>
  <c r="BT62" i="6"/>
  <c r="AY659" i="6"/>
  <c r="CE659" i="6"/>
  <c r="CE102" i="6"/>
  <c r="AY102" i="6"/>
  <c r="CE42" i="6"/>
  <c r="AY42" i="6"/>
  <c r="CE95" i="6"/>
  <c r="AY95" i="6"/>
  <c r="CZ687" i="6"/>
  <c r="BT687" i="6"/>
  <c r="BJ155" i="6"/>
  <c r="CP155" i="6"/>
  <c r="CZ917" i="6"/>
  <c r="BT917" i="6"/>
  <c r="CQ15" i="6"/>
  <c r="BK15" i="6"/>
  <c r="AY804" i="6"/>
  <c r="CE804" i="6"/>
  <c r="AY144" i="6"/>
  <c r="CE144" i="6"/>
  <c r="BJ791" i="6"/>
  <c r="CP791" i="6"/>
  <c r="CZ169" i="6"/>
  <c r="BT169" i="6"/>
  <c r="CZ437" i="6"/>
  <c r="BT437" i="6"/>
  <c r="CZ131" i="6"/>
  <c r="BT131" i="6"/>
  <c r="BJ414" i="6"/>
  <c r="CP414" i="6"/>
  <c r="CP431" i="6"/>
  <c r="BJ431" i="6"/>
  <c r="CZ747" i="6"/>
  <c r="BT747" i="6"/>
  <c r="CP496" i="6"/>
  <c r="BJ496" i="6"/>
  <c r="CP400" i="6"/>
  <c r="BJ400" i="6"/>
  <c r="CZ300" i="6"/>
  <c r="BT300" i="6"/>
  <c r="CE904" i="6"/>
  <c r="AY904" i="6"/>
  <c r="BJ745" i="6"/>
  <c r="CP745" i="6"/>
  <c r="CZ316" i="6"/>
  <c r="BT316" i="6"/>
  <c r="CE571" i="6"/>
  <c r="AY571" i="6"/>
  <c r="CZ956" i="6"/>
  <c r="BT956" i="6"/>
  <c r="CZ324" i="6"/>
  <c r="BT324" i="6"/>
  <c r="CQ190" i="6"/>
  <c r="BK190" i="6"/>
  <c r="CE210" i="6"/>
  <c r="AY210" i="6"/>
  <c r="AY566" i="6"/>
  <c r="CE566" i="6"/>
  <c r="AY997" i="6"/>
  <c r="CE997" i="6"/>
  <c r="CZ916" i="6"/>
  <c r="BT916" i="6"/>
  <c r="CE331" i="6"/>
  <c r="AY331" i="6"/>
  <c r="CP393" i="6"/>
  <c r="BJ393" i="6"/>
  <c r="CP747" i="6"/>
  <c r="BJ747" i="6"/>
  <c r="CE889" i="6"/>
  <c r="AY889" i="6"/>
  <c r="AY695" i="6"/>
  <c r="CE695" i="6"/>
  <c r="BT211" i="6"/>
  <c r="CZ211" i="6"/>
  <c r="AY126" i="6"/>
  <c r="CE126" i="6"/>
  <c r="BT521" i="6"/>
  <c r="CZ521" i="6"/>
  <c r="CP478" i="6"/>
  <c r="BJ478" i="6"/>
  <c r="BJ648" i="6"/>
  <c r="CP648" i="6"/>
  <c r="AY448" i="6"/>
  <c r="CE448" i="6"/>
  <c r="CZ511" i="6"/>
  <c r="BT511" i="6"/>
  <c r="AY699" i="6"/>
  <c r="CE699" i="6"/>
  <c r="CP914" i="6"/>
  <c r="BJ914" i="6"/>
  <c r="BT525" i="6"/>
  <c r="CZ525" i="6"/>
  <c r="CE617" i="6"/>
  <c r="AY617" i="6"/>
  <c r="AY869" i="6"/>
  <c r="CE869" i="6"/>
  <c r="CE234" i="6"/>
  <c r="AY234" i="6"/>
  <c r="CE793" i="6"/>
  <c r="AY793" i="6"/>
  <c r="BT238" i="6"/>
  <c r="CZ238" i="6"/>
  <c r="CE346" i="6"/>
  <c r="AY346" i="6"/>
  <c r="AY463" i="6"/>
  <c r="CE463" i="6"/>
  <c r="BJ220" i="6"/>
  <c r="CP220" i="6"/>
  <c r="CZ42" i="6"/>
  <c r="BT42" i="6"/>
  <c r="G30" i="3"/>
  <c r="G32" i="3" s="1"/>
  <c r="G34" i="3" s="1"/>
  <c r="AY259" i="6"/>
  <c r="CE259" i="6"/>
  <c r="AY613" i="6"/>
  <c r="CE613" i="6"/>
  <c r="BT502" i="6"/>
  <c r="CZ502" i="6"/>
  <c r="AY906" i="6"/>
  <c r="CE906" i="6"/>
  <c r="CE90" i="6"/>
  <c r="AY90" i="6"/>
  <c r="CE89" i="6"/>
  <c r="AY89" i="6"/>
  <c r="CE1012" i="6"/>
  <c r="AY1012" i="6"/>
  <c r="CE826" i="6"/>
  <c r="AY826" i="6"/>
  <c r="BJ527" i="6"/>
  <c r="CP527" i="6"/>
  <c r="BK183" i="6"/>
  <c r="CQ183" i="6"/>
  <c r="CZ933" i="6"/>
  <c r="BT933" i="6"/>
  <c r="CZ694" i="6"/>
  <c r="BT694" i="6"/>
  <c r="CP119" i="6"/>
  <c r="BJ119" i="6"/>
  <c r="CZ845" i="6"/>
  <c r="BT845" i="6"/>
  <c r="CE525" i="6"/>
  <c r="AY525" i="6"/>
  <c r="CZ703" i="6"/>
  <c r="BT703" i="6"/>
  <c r="CP593" i="6"/>
  <c r="BJ593" i="6"/>
  <c r="CP452" i="6"/>
  <c r="BJ452" i="6"/>
  <c r="CE594" i="6"/>
  <c r="AY594" i="6"/>
  <c r="BJ682" i="6"/>
  <c r="CP682" i="6"/>
  <c r="CP320" i="6"/>
  <c r="BJ320" i="6"/>
  <c r="BT877" i="6"/>
  <c r="CZ877" i="6"/>
  <c r="CP967" i="6"/>
  <c r="BJ967" i="6"/>
  <c r="CQ73" i="6"/>
  <c r="BK73" i="6"/>
  <c r="CP542" i="6"/>
  <c r="BJ542" i="6"/>
  <c r="CE988" i="6"/>
  <c r="AY988" i="6"/>
  <c r="CZ811" i="6"/>
  <c r="BT811" i="6"/>
  <c r="BT362" i="6"/>
  <c r="CZ362" i="6"/>
  <c r="CE59" i="6"/>
  <c r="AY59" i="6"/>
  <c r="CP427" i="6"/>
  <c r="BJ427" i="6"/>
  <c r="BT354" i="6"/>
  <c r="CZ354" i="6"/>
  <c r="BJ651" i="6"/>
  <c r="CP651" i="6"/>
  <c r="CZ432" i="6"/>
  <c r="BT432" i="6"/>
  <c r="CP867" i="6"/>
  <c r="BJ867" i="6"/>
  <c r="BJ465" i="6"/>
  <c r="CP465" i="6"/>
  <c r="CP536" i="6"/>
  <c r="BJ536" i="6"/>
  <c r="BT438" i="6"/>
  <c r="CZ438" i="6"/>
  <c r="CP125" i="6"/>
  <c r="BJ125" i="6"/>
  <c r="CZ743" i="6"/>
  <c r="BT743" i="6"/>
  <c r="BT418" i="6"/>
  <c r="CZ418" i="6"/>
  <c r="BJ395" i="6"/>
  <c r="CP395" i="6"/>
  <c r="CP821" i="6"/>
  <c r="BJ821" i="6"/>
  <c r="CZ612" i="6"/>
  <c r="BT612" i="6"/>
  <c r="CP310" i="6"/>
  <c r="BJ310" i="6"/>
  <c r="CP846" i="6"/>
  <c r="BJ846" i="6"/>
  <c r="CZ114" i="6"/>
  <c r="BT114" i="6"/>
  <c r="AY638" i="6"/>
  <c r="CE638" i="6"/>
  <c r="BT351" i="6"/>
  <c r="CZ351" i="6"/>
  <c r="BJ706" i="6"/>
  <c r="CP706" i="6"/>
  <c r="CZ861" i="6"/>
  <c r="BT861" i="6"/>
  <c r="AY702" i="6"/>
  <c r="CE702" i="6"/>
  <c r="BT704" i="6"/>
  <c r="CZ704" i="6"/>
  <c r="BJ983" i="6"/>
  <c r="CP983" i="6"/>
  <c r="AY46" i="6"/>
  <c r="CE46" i="6"/>
  <c r="CP504" i="6"/>
  <c r="BJ504" i="6"/>
  <c r="BJ794" i="6"/>
  <c r="CP794" i="6"/>
  <c r="BT200" i="6"/>
  <c r="CZ200" i="6"/>
  <c r="CZ180" i="6"/>
  <c r="BT180" i="6"/>
  <c r="CP441" i="6"/>
  <c r="BJ441" i="6"/>
  <c r="BJ77" i="6"/>
  <c r="CP77" i="6"/>
  <c r="CZ579" i="6"/>
  <c r="BT579" i="6"/>
  <c r="CZ745" i="6"/>
  <c r="BT745" i="6"/>
  <c r="AY289" i="6"/>
  <c r="CE289" i="6"/>
  <c r="BT549" i="6"/>
  <c r="CZ549" i="6"/>
  <c r="CE544" i="6"/>
  <c r="AY544" i="6"/>
  <c r="BT212" i="6"/>
  <c r="CZ212" i="6"/>
  <c r="AY302" i="6"/>
  <c r="CE302" i="6"/>
  <c r="AY757" i="6"/>
  <c r="CE757" i="6"/>
  <c r="CE918" i="6"/>
  <c r="AY918" i="6"/>
  <c r="CZ430" i="6"/>
  <c r="BT430" i="6"/>
  <c r="CE424" i="6"/>
  <c r="AY424" i="6"/>
  <c r="CE922" i="6"/>
  <c r="AY922" i="6"/>
  <c r="CE754" i="6"/>
  <c r="AY754" i="6"/>
  <c r="CE739" i="6"/>
  <c r="AY739" i="6"/>
  <c r="CZ444" i="6"/>
  <c r="BT444" i="6"/>
  <c r="CP232" i="6"/>
  <c r="BJ232" i="6"/>
  <c r="AY135" i="6"/>
  <c r="CE135" i="6"/>
  <c r="AY191" i="6"/>
  <c r="CE191" i="6"/>
  <c r="CZ431" i="6"/>
  <c r="BT431" i="6"/>
  <c r="BT254" i="6"/>
  <c r="CZ254" i="6"/>
  <c r="CQ271" i="6"/>
  <c r="BK271" i="6"/>
  <c r="CP609" i="6"/>
  <c r="BJ609" i="6"/>
  <c r="CZ954" i="6"/>
  <c r="BT954" i="6"/>
  <c r="BJ993" i="6"/>
  <c r="CP993" i="6"/>
  <c r="CZ329" i="6"/>
  <c r="BT329" i="6"/>
  <c r="BT602" i="6"/>
  <c r="CZ602" i="6"/>
  <c r="BT672" i="6"/>
  <c r="CZ672" i="6"/>
  <c r="BJ896" i="6"/>
  <c r="CP896" i="6"/>
  <c r="CZ512" i="6"/>
  <c r="BT512" i="6"/>
  <c r="CE540" i="6"/>
  <c r="AY540" i="6"/>
  <c r="BT256" i="6"/>
  <c r="CZ256" i="6"/>
  <c r="CZ958" i="6"/>
  <c r="BT958" i="6"/>
  <c r="CE518" i="6"/>
  <c r="AY518" i="6"/>
  <c r="CZ204" i="6"/>
  <c r="BT204" i="6"/>
  <c r="CZ246" i="6"/>
  <c r="BT246" i="6"/>
  <c r="CP939" i="6"/>
  <c r="BJ939" i="6"/>
  <c r="CE474" i="6"/>
  <c r="AY474" i="6"/>
  <c r="BT496" i="6"/>
  <c r="CZ496" i="6"/>
  <c r="BJ960" i="6"/>
  <c r="CP960" i="6"/>
  <c r="CE364" i="6"/>
  <c r="AY364" i="6"/>
  <c r="BJ675" i="6"/>
  <c r="CP675" i="6"/>
  <c r="BJ996" i="6"/>
  <c r="CP996" i="6"/>
  <c r="BT123" i="6"/>
  <c r="CZ123" i="6"/>
  <c r="BJ722" i="6"/>
  <c r="CP722" i="6"/>
  <c r="CZ74" i="6"/>
  <c r="BT74" i="6"/>
  <c r="AZ36" i="6"/>
  <c r="CF36" i="6"/>
  <c r="AY596" i="6"/>
  <c r="CE596" i="6"/>
  <c r="BJ904" i="6"/>
  <c r="CP904" i="6"/>
  <c r="CP591" i="6"/>
  <c r="BJ591" i="6"/>
  <c r="CZ557" i="6"/>
  <c r="BT557" i="6"/>
  <c r="CP970" i="6"/>
  <c r="BJ970" i="6"/>
  <c r="CE893" i="6"/>
  <c r="AY893" i="6"/>
  <c r="CE927" i="6"/>
  <c r="AY927" i="6"/>
  <c r="BJ244" i="6"/>
  <c r="CP244" i="6"/>
  <c r="CE592" i="6"/>
  <c r="AY592" i="6"/>
  <c r="BJ467" i="6"/>
  <c r="CP467" i="6"/>
  <c r="AY488" i="6"/>
  <c r="CE488" i="6"/>
  <c r="CE154" i="6"/>
  <c r="AY154" i="6"/>
  <c r="BT573" i="6"/>
  <c r="CZ573" i="6"/>
  <c r="BJ260" i="6"/>
  <c r="CP260" i="6"/>
  <c r="BT386" i="6"/>
  <c r="CZ386" i="6"/>
  <c r="CZ596" i="6"/>
  <c r="BT596" i="6"/>
  <c r="BJ816" i="6"/>
  <c r="CP816" i="6"/>
  <c r="CF212" i="6"/>
  <c r="AZ212" i="6"/>
  <c r="BT758" i="6"/>
  <c r="CZ758" i="6"/>
  <c r="AY264" i="6"/>
  <c r="CE264" i="6"/>
  <c r="BT678" i="6"/>
  <c r="CZ678" i="6"/>
  <c r="CF117" i="6"/>
  <c r="AZ117" i="6"/>
  <c r="CZ605" i="6"/>
  <c r="BT605" i="6"/>
  <c r="AZ294" i="6"/>
  <c r="CF294" i="6"/>
  <c r="CZ92" i="6"/>
  <c r="BT92" i="6"/>
  <c r="BJ438" i="6"/>
  <c r="CP438" i="6"/>
  <c r="CP346" i="6"/>
  <c r="BJ346" i="6"/>
  <c r="CP885" i="6"/>
  <c r="BJ885" i="6"/>
  <c r="CE633" i="6"/>
  <c r="AY633" i="6"/>
  <c r="BJ627" i="6"/>
  <c r="CP627" i="6"/>
  <c r="BJ671" i="6"/>
  <c r="CP671" i="6"/>
  <c r="CP534" i="6"/>
  <c r="BJ534" i="6"/>
  <c r="BT411" i="6"/>
  <c r="CZ411" i="6"/>
  <c r="BJ296" i="6"/>
  <c r="CP296" i="6"/>
  <c r="AY866" i="6"/>
  <c r="CE866" i="6"/>
  <c r="CZ749" i="6"/>
  <c r="BT749" i="6"/>
  <c r="CZ948" i="6"/>
  <c r="BT948" i="6"/>
  <c r="AY880" i="6"/>
  <c r="CE880" i="6"/>
  <c r="CZ476" i="6"/>
  <c r="BT476" i="6"/>
  <c r="CZ396" i="6"/>
  <c r="BT396" i="6"/>
  <c r="BT463" i="6"/>
  <c r="CZ463" i="6"/>
  <c r="CP540" i="6"/>
  <c r="BJ540" i="6"/>
  <c r="CE666" i="6"/>
  <c r="AY666" i="6"/>
  <c r="BJ782" i="6"/>
  <c r="CP782" i="6"/>
  <c r="BT873" i="6"/>
  <c r="CZ873" i="6"/>
  <c r="CP143" i="6"/>
  <c r="BJ143" i="6"/>
  <c r="BJ533" i="6"/>
  <c r="CP533" i="6"/>
  <c r="CE969" i="6"/>
  <c r="AY969" i="6"/>
  <c r="CP959" i="6"/>
  <c r="BJ959" i="6"/>
  <c r="CZ126" i="6"/>
  <c r="BT126" i="6"/>
  <c r="CQ88" i="6"/>
  <c r="BK88" i="6"/>
  <c r="AY870" i="6"/>
  <c r="CE870" i="6"/>
  <c r="CE184" i="6"/>
  <c r="AY184" i="6"/>
  <c r="BT533" i="6"/>
  <c r="CZ533" i="6"/>
  <c r="CE781" i="6"/>
  <c r="AY781" i="6"/>
  <c r="CE899" i="6"/>
  <c r="AY899" i="6"/>
  <c r="CZ520" i="6"/>
  <c r="BT520" i="6"/>
  <c r="CE791" i="6"/>
  <c r="AY791" i="6"/>
  <c r="CE588" i="6"/>
  <c r="AY588" i="6"/>
  <c r="CP888" i="6"/>
  <c r="BJ888" i="6"/>
  <c r="BT969" i="6"/>
  <c r="CZ969" i="6"/>
  <c r="AY978" i="6"/>
  <c r="CE978" i="6"/>
  <c r="CP345" i="6"/>
  <c r="BJ345" i="6"/>
  <c r="BJ87" i="6"/>
  <c r="CP87" i="6"/>
  <c r="BT187" i="6"/>
  <c r="CZ187" i="6"/>
  <c r="AY326" i="6"/>
  <c r="CE326" i="6"/>
  <c r="AY367" i="6"/>
  <c r="CE367" i="6"/>
  <c r="CE242" i="6"/>
  <c r="AY242" i="6"/>
  <c r="CZ691" i="6"/>
  <c r="BT691" i="6"/>
  <c r="CP229" i="6"/>
  <c r="BJ229" i="6"/>
  <c r="CZ64" i="6"/>
  <c r="BT64" i="6"/>
  <c r="CZ54" i="6"/>
  <c r="BT54" i="6"/>
  <c r="CZ734" i="6"/>
  <c r="BT734" i="6"/>
  <c r="BJ596" i="6"/>
  <c r="CP596" i="6"/>
  <c r="CF357" i="6"/>
  <c r="AZ357" i="6"/>
  <c r="AY874" i="6"/>
  <c r="CE874" i="6"/>
  <c r="CZ19" i="6"/>
  <c r="BT19" i="6"/>
  <c r="AY391" i="6"/>
  <c r="CE391" i="6"/>
  <c r="CP519" i="6"/>
  <c r="BJ519" i="6"/>
  <c r="AY694" i="6"/>
  <c r="CE694" i="6"/>
  <c r="BT634" i="6"/>
  <c r="CZ634" i="6"/>
  <c r="CE764" i="6"/>
  <c r="AY764" i="6"/>
  <c r="BJ428" i="6"/>
  <c r="CP428" i="6"/>
  <c r="AY758" i="6"/>
  <c r="CE758" i="6"/>
  <c r="CZ996" i="6"/>
  <c r="BT996" i="6"/>
  <c r="CE341" i="6"/>
  <c r="AY341" i="6"/>
  <c r="BT37" i="6"/>
  <c r="CZ37" i="6"/>
  <c r="AY260" i="6"/>
  <c r="CE260" i="6"/>
  <c r="BJ710" i="6"/>
  <c r="CP710" i="6"/>
  <c r="CP469" i="6"/>
  <c r="BJ469" i="6"/>
  <c r="CZ998" i="6"/>
  <c r="BT998" i="6"/>
  <c r="CE375" i="6"/>
  <c r="AY375" i="6"/>
  <c r="CE489" i="6"/>
  <c r="AY489" i="6"/>
  <c r="CZ755" i="6"/>
  <c r="BT755" i="6"/>
  <c r="CE531" i="6"/>
  <c r="AY531" i="6"/>
  <c r="BT548" i="6"/>
  <c r="CZ548" i="6"/>
  <c r="CE441" i="6"/>
  <c r="AY441" i="6"/>
  <c r="BJ207" i="6"/>
  <c r="CP207" i="6"/>
  <c r="CZ501" i="6"/>
  <c r="BT501" i="6"/>
  <c r="CP586" i="6"/>
  <c r="BJ586" i="6"/>
  <c r="BT793" i="6"/>
  <c r="CZ793" i="6"/>
  <c r="AY194" i="6"/>
  <c r="CE194" i="6"/>
  <c r="CE354" i="6"/>
  <c r="AY354" i="6"/>
  <c r="CP280" i="6"/>
  <c r="BJ280" i="6"/>
  <c r="CZ663" i="6"/>
  <c r="BT663" i="6"/>
  <c r="CP905" i="6"/>
  <c r="BJ905" i="6"/>
  <c r="CE664" i="6"/>
  <c r="AY664" i="6"/>
  <c r="BT194" i="6"/>
  <c r="CZ194" i="6"/>
  <c r="AZ171" i="6"/>
  <c r="CF171" i="6"/>
  <c r="BT852" i="6"/>
  <c r="CZ852" i="6"/>
  <c r="BJ93" i="6"/>
  <c r="CP93" i="6"/>
  <c r="BJ702" i="6"/>
  <c r="CP702" i="6"/>
  <c r="BJ766" i="6"/>
  <c r="CP766" i="6"/>
  <c r="AY619" i="6"/>
  <c r="CE619" i="6"/>
  <c r="CZ622" i="6"/>
  <c r="BT622" i="6"/>
  <c r="CE432" i="6"/>
  <c r="AY432" i="6"/>
  <c r="AY209" i="6"/>
  <c r="CE209" i="6"/>
  <c r="CE787" i="6"/>
  <c r="AY787" i="6"/>
  <c r="CZ844" i="6"/>
  <c r="BT844" i="6"/>
  <c r="CZ641" i="6"/>
  <c r="BT641" i="6"/>
  <c r="BJ638" i="6"/>
  <c r="CP638" i="6"/>
  <c r="BT175" i="6"/>
  <c r="CZ175" i="6"/>
  <c r="BJ67" i="6"/>
  <c r="CP67" i="6"/>
  <c r="CP246" i="6"/>
  <c r="BJ246" i="6"/>
  <c r="BJ908" i="6"/>
  <c r="CP908" i="6"/>
  <c r="BT654" i="6"/>
  <c r="CZ654" i="6"/>
  <c r="CP118" i="6"/>
  <c r="BJ118" i="6"/>
  <c r="AY572" i="6"/>
  <c r="CE572" i="6"/>
  <c r="CZ727" i="6"/>
  <c r="BT727" i="6"/>
  <c r="BT492" i="6"/>
  <c r="CZ492" i="6"/>
  <c r="CP974" i="6"/>
  <c r="BJ974" i="6"/>
  <c r="CZ673" i="6"/>
  <c r="BT673" i="6"/>
  <c r="AY896" i="6"/>
  <c r="CE896" i="6"/>
  <c r="CE823" i="6"/>
  <c r="AY823" i="6"/>
  <c r="BT219" i="6"/>
  <c r="CZ219" i="6"/>
  <c r="CE829" i="6"/>
  <c r="AY829" i="6"/>
  <c r="AY548" i="6"/>
  <c r="CE548" i="6"/>
  <c r="CE860" i="6"/>
  <c r="AY860" i="6"/>
  <c r="CE981" i="6"/>
  <c r="AY981" i="6"/>
  <c r="CZ594" i="6"/>
  <c r="BT594" i="6"/>
  <c r="AY379" i="6"/>
  <c r="CE379" i="6"/>
  <c r="AY213" i="6"/>
  <c r="CE213" i="6"/>
  <c r="CZ330" i="6"/>
  <c r="BT330" i="6"/>
  <c r="BJ696" i="6"/>
  <c r="CP696" i="6"/>
  <c r="BJ826" i="6"/>
  <c r="CP826" i="6"/>
  <c r="BT326" i="6"/>
  <c r="CZ326" i="6"/>
  <c r="BJ858" i="6"/>
  <c r="CP858" i="6"/>
  <c r="BT466" i="6"/>
  <c r="CZ466" i="6"/>
  <c r="BJ856" i="6"/>
  <c r="CP856" i="6"/>
  <c r="CZ26" i="6"/>
  <c r="BT26" i="6"/>
  <c r="CZ761" i="6"/>
  <c r="BT761" i="6"/>
  <c r="CP364" i="6"/>
  <c r="BJ364" i="6"/>
  <c r="CZ142" i="6"/>
  <c r="BT142" i="6"/>
  <c r="CZ192" i="6"/>
  <c r="BT192" i="6"/>
  <c r="CP711" i="6"/>
  <c r="BJ711" i="6"/>
  <c r="CZ251" i="6"/>
  <c r="BT251" i="6"/>
  <c r="AY167" i="6"/>
  <c r="CE167" i="6"/>
  <c r="CZ906" i="6"/>
  <c r="BT906" i="6"/>
  <c r="CE581" i="6"/>
  <c r="AY581" i="6"/>
  <c r="BK161" i="6"/>
  <c r="CQ161" i="6"/>
  <c r="CZ421" i="6"/>
  <c r="BT421" i="6"/>
  <c r="AY532" i="6"/>
  <c r="CE532" i="6"/>
  <c r="BJ950" i="6"/>
  <c r="CP950" i="6"/>
  <c r="BJ660" i="6"/>
  <c r="CP660" i="6"/>
  <c r="CZ160" i="6"/>
  <c r="BT160" i="6"/>
  <c r="CP981" i="6"/>
  <c r="BJ981" i="6"/>
  <c r="CP473" i="6"/>
  <c r="BJ473" i="6"/>
  <c r="BT301" i="6"/>
  <c r="CZ301" i="6"/>
  <c r="BJ698" i="6"/>
  <c r="CP698" i="6"/>
  <c r="CE557" i="6"/>
  <c r="AY557" i="6"/>
  <c r="BT597" i="6"/>
  <c r="CZ597" i="6"/>
  <c r="CE535" i="6"/>
  <c r="AY535" i="6"/>
  <c r="BT129" i="6"/>
  <c r="CZ129" i="6"/>
  <c r="BT53" i="6"/>
  <c r="CZ53" i="6"/>
  <c r="CE728" i="6"/>
  <c r="AY728" i="6"/>
  <c r="AY170" i="6"/>
  <c r="CE170" i="6"/>
  <c r="CE670" i="6"/>
  <c r="AY670" i="6"/>
  <c r="CP273" i="6"/>
  <c r="BJ273" i="6"/>
  <c r="CE682" i="6"/>
  <c r="AY682" i="6"/>
  <c r="BJ784" i="6"/>
  <c r="CP784" i="6"/>
  <c r="CQ106" i="6"/>
  <c r="BK106" i="6"/>
  <c r="BK66" i="6"/>
  <c r="CQ66" i="6"/>
  <c r="CE30" i="6"/>
  <c r="AY30" i="6"/>
  <c r="CZ766" i="6"/>
  <c r="BT766" i="6"/>
  <c r="CP472" i="6"/>
  <c r="BJ472" i="6"/>
  <c r="CP483" i="6"/>
  <c r="BJ483" i="6"/>
  <c r="CP969" i="6"/>
  <c r="BJ969" i="6"/>
  <c r="CP408" i="6"/>
  <c r="BJ408" i="6"/>
  <c r="CZ403" i="6"/>
  <c r="BT403" i="6"/>
  <c r="BJ43" i="6"/>
  <c r="CP43" i="6"/>
  <c r="CE854" i="6"/>
  <c r="AY854" i="6"/>
  <c r="CZ699" i="6"/>
  <c r="BT699" i="6"/>
  <c r="BJ756" i="6"/>
  <c r="CP756" i="6"/>
  <c r="CP350" i="6"/>
  <c r="BJ350" i="6"/>
  <c r="AY599" i="6"/>
  <c r="CE599" i="6"/>
  <c r="CZ445" i="6"/>
  <c r="BT445" i="6"/>
  <c r="CE570" i="6"/>
  <c r="AY570" i="6"/>
  <c r="CP454" i="6"/>
  <c r="BJ454" i="6"/>
  <c r="CQ289" i="6"/>
  <c r="BK289" i="6"/>
  <c r="CZ582" i="6"/>
  <c r="BT582" i="6"/>
  <c r="BT889" i="6"/>
  <c r="CZ889" i="6"/>
  <c r="BJ776" i="6"/>
  <c r="CP776" i="6"/>
  <c r="BJ940" i="6"/>
  <c r="CP940" i="6"/>
  <c r="CE636" i="6"/>
  <c r="AY636" i="6"/>
  <c r="CP459" i="6"/>
  <c r="BJ459" i="6"/>
  <c r="CZ645" i="6"/>
  <c r="BT645" i="6"/>
  <c r="CE440" i="6"/>
  <c r="AY440" i="6"/>
  <c r="CZ939" i="6"/>
  <c r="BT939" i="6"/>
  <c r="CP530" i="6"/>
  <c r="BJ530" i="6"/>
  <c r="AZ132" i="6"/>
  <c r="CF132" i="6"/>
  <c r="CE225" i="6"/>
  <c r="AY225" i="6"/>
  <c r="CP882" i="6"/>
  <c r="BJ882" i="6"/>
  <c r="AY145" i="6"/>
  <c r="CE145" i="6"/>
  <c r="CZ56" i="6"/>
  <c r="BT56" i="6"/>
  <c r="CP599" i="6"/>
  <c r="BJ599" i="6"/>
  <c r="AY44" i="6"/>
  <c r="CE44" i="6"/>
  <c r="BJ181" i="6"/>
  <c r="CP181" i="6"/>
  <c r="CP507" i="6"/>
  <c r="BJ507" i="6"/>
  <c r="BT39" i="6"/>
  <c r="CZ39" i="6"/>
  <c r="CZ813" i="6"/>
  <c r="BT813" i="6"/>
  <c r="BJ754" i="6"/>
  <c r="CP754" i="6"/>
  <c r="BT285" i="6"/>
  <c r="CZ285" i="6"/>
  <c r="CE428" i="6"/>
  <c r="AY428" i="6"/>
  <c r="AY563" i="6"/>
  <c r="CE563" i="6"/>
  <c r="CZ76" i="6"/>
  <c r="BT76" i="6"/>
  <c r="BJ442" i="6"/>
  <c r="CP442" i="6"/>
  <c r="BT31" i="6"/>
  <c r="CZ31" i="6"/>
  <c r="BJ187" i="6"/>
  <c r="CP187" i="6"/>
  <c r="BJ391" i="6"/>
  <c r="CP391" i="6"/>
  <c r="BK131" i="6"/>
  <c r="CQ131" i="6"/>
  <c r="CZ477" i="6"/>
  <c r="BT477" i="6"/>
  <c r="BJ725" i="6"/>
  <c r="CP725" i="6"/>
  <c r="BJ753" i="6"/>
  <c r="CP753" i="6"/>
  <c r="CE254" i="6"/>
  <c r="AY254" i="6"/>
  <c r="CP137" i="6"/>
  <c r="BJ137" i="6"/>
  <c r="CP619" i="6"/>
  <c r="BJ619" i="6"/>
  <c r="BJ831" i="6"/>
  <c r="CP831" i="6"/>
  <c r="CP883" i="6"/>
  <c r="BJ883" i="6"/>
  <c r="CP510" i="6"/>
  <c r="BJ510" i="6"/>
  <c r="BJ674" i="6"/>
  <c r="CP674" i="6"/>
  <c r="BT624" i="6"/>
  <c r="CZ624" i="6"/>
  <c r="AY501" i="6"/>
  <c r="CE501" i="6"/>
  <c r="CP303" i="6"/>
  <c r="BJ303" i="6"/>
  <c r="CZ806" i="6"/>
  <c r="BT806" i="6"/>
  <c r="CP317" i="6"/>
  <c r="BJ317" i="6"/>
  <c r="CE218" i="6"/>
  <c r="AY218" i="6"/>
  <c r="CP713" i="6"/>
  <c r="BJ713" i="6"/>
  <c r="AY453" i="6"/>
  <c r="CE453" i="6"/>
  <c r="CP492" i="6"/>
  <c r="BJ492" i="6"/>
  <c r="BT833" i="6"/>
  <c r="CZ833" i="6"/>
  <c r="CE57" i="6"/>
  <c r="AY57" i="6"/>
  <c r="CE25" i="6"/>
  <c r="AY25" i="6"/>
  <c r="AY611" i="6"/>
  <c r="CE611" i="6"/>
  <c r="BJ988" i="6"/>
  <c r="CP988" i="6"/>
  <c r="BT835" i="6"/>
  <c r="CZ835" i="6"/>
  <c r="CZ751" i="6"/>
  <c r="BT751" i="6"/>
  <c r="CZ960" i="6"/>
  <c r="BT960" i="6"/>
  <c r="AY712" i="6"/>
  <c r="CE712" i="6"/>
  <c r="CP937" i="6"/>
  <c r="BJ937" i="6"/>
  <c r="CZ709" i="6"/>
  <c r="BT709" i="6"/>
  <c r="BT696" i="6"/>
  <c r="CZ696" i="6"/>
  <c r="BJ667" i="6"/>
  <c r="CP667" i="6"/>
  <c r="CP817" i="6"/>
  <c r="BJ817" i="6"/>
  <c r="AY311" i="6"/>
  <c r="CE311" i="6"/>
  <c r="BJ489" i="6"/>
  <c r="CP489" i="6"/>
  <c r="CZ639" i="6"/>
  <c r="BT639" i="6"/>
  <c r="BJ690" i="6"/>
  <c r="CP690" i="6"/>
  <c r="BJ714" i="6"/>
  <c r="CP714" i="6"/>
  <c r="CE79" i="6"/>
  <c r="AY79" i="6"/>
  <c r="CE278" i="6"/>
  <c r="AY278" i="6"/>
  <c r="CZ497" i="6"/>
  <c r="BT497" i="6"/>
  <c r="CP390" i="6"/>
  <c r="BJ390" i="6"/>
  <c r="CE705" i="6"/>
  <c r="AY705" i="6"/>
  <c r="CZ647" i="6"/>
  <c r="BT647" i="6"/>
  <c r="CF109" i="6"/>
  <c r="AZ109" i="6"/>
  <c r="CP387" i="6"/>
  <c r="BJ387" i="6"/>
  <c r="AY957" i="6"/>
  <c r="CE957" i="6"/>
  <c r="BT878" i="6"/>
  <c r="CZ878" i="6"/>
  <c r="AY485" i="6"/>
  <c r="CE485" i="6"/>
  <c r="AY676" i="6"/>
  <c r="CE676" i="6"/>
  <c r="BT158" i="6"/>
  <c r="CZ158" i="6"/>
  <c r="CP881" i="6"/>
  <c r="BJ881" i="6"/>
  <c r="CZ700" i="6"/>
  <c r="BT700" i="6"/>
  <c r="BK177" i="6"/>
  <c r="CQ177" i="6"/>
  <c r="CE460" i="6"/>
  <c r="AY460" i="6"/>
  <c r="CP110" i="6"/>
  <c r="BJ110" i="6"/>
  <c r="BT508" i="6"/>
  <c r="CZ508" i="6"/>
  <c r="AY891" i="6"/>
  <c r="CE891" i="6"/>
  <c r="CZ782" i="6"/>
  <c r="BT782" i="6"/>
  <c r="BJ434" i="6"/>
  <c r="CP434" i="6"/>
  <c r="AY439" i="6"/>
  <c r="CE439" i="6"/>
  <c r="BT208" i="6"/>
  <c r="CZ208" i="6"/>
  <c r="BT55" i="6"/>
  <c r="CZ55" i="6"/>
  <c r="CZ973" i="6"/>
  <c r="BT973" i="6"/>
  <c r="CZ410" i="6"/>
  <c r="BT410" i="6"/>
  <c r="AY140" i="6"/>
  <c r="CE140" i="6"/>
  <c r="CE344" i="6"/>
  <c r="AY344" i="6"/>
  <c r="CE268" i="6"/>
  <c r="AY268" i="6"/>
  <c r="BJ198" i="6"/>
  <c r="CP198" i="6"/>
  <c r="BT317" i="6"/>
  <c r="CZ317" i="6"/>
  <c r="CZ737" i="6"/>
  <c r="BT737" i="6"/>
  <c r="CP777" i="6"/>
  <c r="BJ777" i="6"/>
  <c r="CE585" i="6"/>
  <c r="AY585" i="6"/>
  <c r="CE307" i="6"/>
  <c r="AY307" i="6"/>
  <c r="CZ210" i="6"/>
  <c r="BT210" i="6"/>
  <c r="CE753" i="6"/>
  <c r="AY753" i="6"/>
  <c r="BJ827" i="6"/>
  <c r="CP827" i="6"/>
  <c r="CP891" i="6"/>
  <c r="BJ891" i="6"/>
  <c r="BJ294" i="6"/>
  <c r="CP294" i="6"/>
  <c r="CQ247" i="6"/>
  <c r="BK247" i="6"/>
  <c r="BL124" i="6"/>
  <c r="CR124" i="6"/>
  <c r="BJ144" i="6"/>
  <c r="CP144" i="6"/>
  <c r="AY484" i="6"/>
  <c r="CE484" i="6"/>
  <c r="CZ689" i="6"/>
  <c r="BT689" i="6"/>
  <c r="BJ250" i="6"/>
  <c r="CP250" i="6"/>
  <c r="CZ132" i="6"/>
  <c r="BT132" i="6"/>
  <c r="BJ521" i="6"/>
  <c r="CP521" i="6"/>
  <c r="BJ335" i="6"/>
  <c r="CP335" i="6"/>
  <c r="CE835" i="6"/>
  <c r="AY835" i="6"/>
  <c r="AY883" i="6"/>
  <c r="CE883" i="6"/>
  <c r="BJ742" i="6"/>
  <c r="CP742" i="6"/>
  <c r="CE979" i="6"/>
  <c r="AY979" i="6"/>
  <c r="BJ680" i="6"/>
  <c r="CP680" i="6"/>
  <c r="CE449" i="6"/>
  <c r="AY449" i="6"/>
  <c r="CE697" i="6"/>
  <c r="AY697" i="6"/>
  <c r="CF238" i="6"/>
  <c r="AZ238" i="6"/>
  <c r="CP506" i="6"/>
  <c r="BJ506" i="6"/>
  <c r="CZ222" i="6"/>
  <c r="BT222" i="6"/>
  <c r="BT1012" i="6"/>
  <c r="CZ1012" i="6"/>
  <c r="CZ669" i="6"/>
  <c r="BT669" i="6"/>
  <c r="CP409" i="6"/>
  <c r="BJ409" i="6"/>
  <c r="CE118" i="6"/>
  <c r="AY118" i="6"/>
  <c r="CQ410" i="6"/>
  <c r="BK410" i="6"/>
  <c r="BJ712" i="6"/>
  <c r="CP712" i="6"/>
  <c r="AY517" i="6"/>
  <c r="CE517" i="6"/>
  <c r="BT890" i="6"/>
  <c r="CZ890" i="6"/>
  <c r="CZ156" i="6"/>
  <c r="BT156" i="6"/>
  <c r="CE553" i="6"/>
  <c r="AY553" i="6"/>
  <c r="CE275" i="6"/>
  <c r="AY275" i="6"/>
  <c r="CE306" i="6"/>
  <c r="AY306" i="6"/>
  <c r="BT866" i="6"/>
  <c r="CZ866" i="6"/>
  <c r="CZ644" i="6"/>
  <c r="BT644" i="6"/>
  <c r="AY688" i="6"/>
  <c r="CE688" i="6"/>
  <c r="CP460" i="6"/>
  <c r="BJ460" i="6"/>
  <c r="BT817" i="6"/>
  <c r="CZ817" i="6"/>
  <c r="AY709" i="6"/>
  <c r="CE709" i="6"/>
  <c r="CQ226" i="6"/>
  <c r="BK226" i="6"/>
  <c r="CE31" i="6"/>
  <c r="AY31" i="6"/>
  <c r="CE849" i="6"/>
  <c r="AY849" i="6"/>
  <c r="CZ339" i="6"/>
  <c r="BT339" i="6"/>
  <c r="BT347" i="6"/>
  <c r="CZ347" i="6"/>
  <c r="CE66" i="6"/>
  <c r="AY66" i="6"/>
  <c r="CE752" i="6"/>
  <c r="AY752" i="6"/>
  <c r="BT506" i="6"/>
  <c r="CZ506" i="6"/>
  <c r="CZ991" i="6"/>
  <c r="BT991" i="6"/>
  <c r="AY298" i="6"/>
  <c r="CE298" i="6"/>
  <c r="AZ88" i="6"/>
  <c r="CF88" i="6"/>
  <c r="CZ495" i="6"/>
  <c r="BT495" i="6"/>
  <c r="BT646" i="6"/>
  <c r="CZ646" i="6"/>
  <c r="CP910" i="6"/>
  <c r="BJ910" i="6"/>
  <c r="BT872" i="6"/>
  <c r="CZ872" i="6"/>
  <c r="BT981" i="6"/>
  <c r="CZ981" i="6"/>
  <c r="CP554" i="6"/>
  <c r="BJ554" i="6"/>
  <c r="CP902" i="6"/>
  <c r="BJ902" i="6"/>
  <c r="CE347" i="6"/>
  <c r="AY347" i="6"/>
  <c r="CE376" i="6"/>
  <c r="AY376" i="6"/>
  <c r="CP490" i="6"/>
  <c r="BJ490" i="6"/>
  <c r="CZ97" i="6"/>
  <c r="BT97" i="6"/>
  <c r="BJ663" i="6"/>
  <c r="CP663" i="6"/>
  <c r="CZ487" i="6"/>
  <c r="BT487" i="6"/>
  <c r="CE422" i="6"/>
  <c r="AY422" i="6"/>
  <c r="AY836" i="6"/>
  <c r="CE836" i="6"/>
  <c r="CZ801" i="6"/>
  <c r="BT801" i="6"/>
  <c r="CE19" i="6"/>
  <c r="AY19" i="6"/>
  <c r="BT864" i="6"/>
  <c r="CZ864" i="6"/>
  <c r="CZ456" i="6"/>
  <c r="BT456" i="6"/>
  <c r="BJ539" i="6"/>
  <c r="CP539" i="6"/>
  <c r="CP380" i="6"/>
  <c r="BJ380" i="6"/>
  <c r="CZ530" i="6"/>
  <c r="BT530" i="6"/>
  <c r="BJ149" i="6"/>
  <c r="CP149" i="6"/>
  <c r="BT632" i="6"/>
  <c r="CZ632" i="6"/>
  <c r="CP314" i="6"/>
  <c r="BJ314" i="6"/>
  <c r="CE353" i="6"/>
  <c r="AY353" i="6"/>
  <c r="BJ308" i="6"/>
  <c r="CP308" i="6"/>
  <c r="CP494" i="6"/>
  <c r="BJ494" i="6"/>
  <c r="CZ321" i="6"/>
  <c r="BT321" i="6"/>
  <c r="CZ626" i="6"/>
  <c r="BT626" i="6"/>
  <c r="CP328" i="6"/>
  <c r="BJ328" i="6"/>
  <c r="CZ104" i="6"/>
  <c r="BT104" i="6"/>
  <c r="CZ957" i="6"/>
  <c r="BT957" i="6"/>
  <c r="CP253" i="6"/>
  <c r="BJ253" i="6"/>
  <c r="CE392" i="6"/>
  <c r="AY392" i="6"/>
  <c r="CZ779" i="6"/>
  <c r="BT779" i="6"/>
  <c r="CE872" i="6"/>
  <c r="AY872" i="6"/>
  <c r="CZ93" i="6"/>
  <c r="BT93" i="6"/>
  <c r="CZ783" i="6"/>
  <c r="BT783" i="6"/>
  <c r="CE281" i="6"/>
  <c r="AY281" i="6"/>
  <c r="BL44" i="6"/>
  <c r="CR44" i="6"/>
  <c r="CZ414" i="6"/>
  <c r="BT414" i="6"/>
  <c r="CE430" i="6"/>
  <c r="AY430" i="6"/>
  <c r="CZ619" i="6"/>
  <c r="BT619" i="6"/>
  <c r="BJ290" i="6"/>
  <c r="CP290" i="6"/>
  <c r="CE58" i="6"/>
  <c r="AY58" i="6"/>
  <c r="BJ641" i="6"/>
  <c r="CP641" i="6"/>
  <c r="CZ739" i="6"/>
  <c r="BT739" i="6"/>
  <c r="CZ949" i="6"/>
  <c r="BT949" i="6"/>
  <c r="CE285" i="6"/>
  <c r="AY285" i="6"/>
  <c r="BT902" i="6"/>
  <c r="CZ902" i="6"/>
  <c r="CE105" i="6"/>
  <c r="AY105" i="6"/>
  <c r="CE998" i="6"/>
  <c r="AY998" i="6"/>
  <c r="CE730" i="6"/>
  <c r="AY730" i="6"/>
  <c r="BJ234" i="6"/>
  <c r="CP234" i="6"/>
  <c r="CZ676" i="6"/>
  <c r="BT676" i="6"/>
  <c r="AY868" i="6"/>
  <c r="CE868" i="6"/>
  <c r="CF119" i="6"/>
  <c r="AZ119" i="6"/>
  <c r="BT75" i="6"/>
  <c r="CZ75" i="6"/>
  <c r="AY284" i="6"/>
  <c r="CE284" i="6"/>
  <c r="BJ614" i="6"/>
  <c r="CP614" i="6"/>
  <c r="BT149" i="6"/>
  <c r="CZ149" i="6"/>
  <c r="CP633" i="6"/>
  <c r="BJ633" i="6"/>
  <c r="BJ658" i="6"/>
  <c r="CP658" i="6"/>
  <c r="BJ56" i="6"/>
  <c r="CP56" i="6"/>
  <c r="AY161" i="6"/>
  <c r="CE161" i="6"/>
  <c r="CP994" i="6"/>
  <c r="BJ994" i="6"/>
  <c r="CZ121" i="6"/>
  <c r="BT121" i="6"/>
  <c r="CP270" i="6"/>
  <c r="BJ270" i="6"/>
  <c r="CE457" i="6"/>
  <c r="AY457" i="6"/>
  <c r="CZ58" i="6"/>
  <c r="BT58" i="6"/>
  <c r="BJ172" i="6"/>
  <c r="CP172" i="6"/>
  <c r="CZ298" i="6"/>
  <c r="BT298" i="6"/>
  <c r="BT395" i="6"/>
  <c r="CZ395" i="6"/>
  <c r="CE900" i="6"/>
  <c r="AY900" i="6"/>
  <c r="CP482" i="6"/>
  <c r="BJ482" i="6"/>
  <c r="CZ552" i="6"/>
  <c r="BT552" i="6"/>
  <c r="AY512" i="6"/>
  <c r="CE512" i="6"/>
  <c r="CZ20" i="6"/>
  <c r="BT20" i="6"/>
  <c r="CZ929" i="6"/>
  <c r="BT929" i="6"/>
  <c r="BJ643" i="6"/>
  <c r="CP643" i="6"/>
  <c r="BT736" i="6"/>
  <c r="CZ736" i="6"/>
  <c r="CP102" i="6"/>
  <c r="BJ102" i="6"/>
  <c r="CP488" i="6"/>
  <c r="BJ488" i="6"/>
  <c r="CP808" i="6"/>
  <c r="BJ808" i="6"/>
  <c r="AY951" i="6"/>
  <c r="CE951" i="6"/>
  <c r="CZ299" i="6"/>
  <c r="BT299" i="6"/>
  <c r="CE352" i="6"/>
  <c r="AY352" i="6"/>
  <c r="CZ595" i="6"/>
  <c r="BT595" i="6"/>
  <c r="AY303" i="6"/>
  <c r="CE303" i="6"/>
  <c r="CZ471" i="6"/>
  <c r="BT471" i="6"/>
  <c r="BJ401" i="6"/>
  <c r="CP401" i="6"/>
  <c r="CE959" i="6"/>
  <c r="AY959" i="6"/>
  <c r="CP998" i="6"/>
  <c r="BJ998" i="6"/>
  <c r="AY773" i="6"/>
  <c r="CE773" i="6"/>
  <c r="CE445" i="6"/>
  <c r="AY445" i="6"/>
  <c r="BJ649" i="6"/>
  <c r="CP649" i="6"/>
  <c r="BT830" i="6"/>
  <c r="CZ830" i="6"/>
  <c r="BT469" i="6"/>
  <c r="CZ469" i="6"/>
  <c r="CE290" i="6"/>
  <c r="AY290" i="6"/>
  <c r="CP707" i="6"/>
  <c r="BJ707" i="6"/>
  <c r="CE859" i="6"/>
  <c r="AY859" i="6"/>
  <c r="AZ227" i="6"/>
  <c r="CF227" i="6"/>
  <c r="CZ137" i="6"/>
  <c r="BT137" i="6"/>
  <c r="CE601" i="6"/>
  <c r="AY601" i="6"/>
  <c r="CZ661" i="6"/>
  <c r="BT661" i="6"/>
  <c r="AY447" i="6"/>
  <c r="CE447" i="6"/>
  <c r="BT133" i="6"/>
  <c r="CZ133" i="6"/>
  <c r="AY139" i="6"/>
  <c r="CE139" i="6"/>
  <c r="CE792" i="6"/>
  <c r="AY792" i="6"/>
  <c r="AY783" i="6"/>
  <c r="CE783" i="6"/>
  <c r="CP929" i="6"/>
  <c r="BJ929" i="6"/>
  <c r="CZ819" i="6"/>
  <c r="BT819" i="6"/>
  <c r="BT600" i="6"/>
  <c r="CZ600" i="6"/>
  <c r="CP863" i="6"/>
  <c r="BJ863" i="6"/>
  <c r="BT305" i="6"/>
  <c r="CZ305" i="6"/>
  <c r="CP927" i="6"/>
  <c r="BJ927" i="6"/>
  <c r="CP605" i="6"/>
  <c r="BJ605" i="6"/>
  <c r="CE881" i="6"/>
  <c r="AY881" i="6"/>
  <c r="BJ37" i="6"/>
  <c r="CP37" i="6"/>
  <c r="CE356" i="6"/>
  <c r="AY356" i="6"/>
  <c r="BJ645" i="6"/>
  <c r="CP645" i="6"/>
  <c r="BJ669" i="6"/>
  <c r="CP669" i="6"/>
  <c r="AY509" i="6"/>
  <c r="CE509" i="6"/>
  <c r="CE963" i="6"/>
  <c r="AY963" i="6"/>
  <c r="CE790" i="6"/>
  <c r="AY790" i="6"/>
  <c r="BT999" i="6"/>
  <c r="CZ999" i="6"/>
  <c r="CE340" i="6"/>
  <c r="AY340" i="6"/>
  <c r="BJ186" i="6"/>
  <c r="CP186" i="6"/>
  <c r="CZ453" i="6"/>
  <c r="BT453" i="6"/>
  <c r="CZ748" i="6"/>
  <c r="BT748" i="6"/>
  <c r="BJ357" i="6"/>
  <c r="CP357" i="6"/>
  <c r="BJ150" i="6"/>
  <c r="CP150" i="6"/>
  <c r="CZ516" i="6"/>
  <c r="BT516" i="6"/>
  <c r="BJ79" i="6"/>
  <c r="CP79" i="6"/>
  <c r="AY885" i="6"/>
  <c r="CE885" i="6"/>
  <c r="CE470" i="6"/>
  <c r="AY470" i="6"/>
  <c r="BT584" i="6"/>
  <c r="CZ584" i="6"/>
  <c r="CZ950" i="6"/>
  <c r="BT950" i="6"/>
  <c r="CP311" i="6"/>
  <c r="BJ311" i="6"/>
  <c r="CE55" i="6"/>
  <c r="AY55" i="6"/>
  <c r="CP375" i="6"/>
  <c r="BJ375" i="6"/>
  <c r="CP329" i="6"/>
  <c r="BJ329" i="6"/>
  <c r="CZ458" i="6"/>
  <c r="BT458" i="6"/>
  <c r="CE745" i="6"/>
  <c r="AY745" i="6"/>
  <c r="CQ242" i="6"/>
  <c r="BK242" i="6"/>
  <c r="CE516" i="6"/>
  <c r="AY516" i="6"/>
  <c r="BT764" i="6"/>
  <c r="CZ764" i="6"/>
  <c r="BJ29" i="6"/>
  <c r="CP29" i="6"/>
  <c r="AY921" i="6"/>
  <c r="CE921" i="6"/>
  <c r="BT670" i="6"/>
  <c r="CZ670" i="6"/>
  <c r="CZ636" i="6"/>
  <c r="BT636" i="6"/>
  <c r="CZ473" i="6"/>
  <c r="BT473" i="6"/>
  <c r="BT479" i="6"/>
  <c r="CZ479" i="6"/>
  <c r="CE384" i="6"/>
  <c r="AY384" i="6"/>
  <c r="AY495" i="6"/>
  <c r="CE495" i="6"/>
  <c r="CZ1003" i="6"/>
  <c r="BT1003" i="6"/>
  <c r="BJ724" i="6"/>
  <c r="CP724" i="6"/>
  <c r="BJ773" i="6"/>
  <c r="CP773" i="6"/>
  <c r="CE843" i="6"/>
  <c r="AY843" i="6"/>
  <c r="BJ412" i="6"/>
  <c r="CP412" i="6"/>
  <c r="BT295" i="6"/>
  <c r="CZ295" i="6"/>
  <c r="BJ437" i="6"/>
  <c r="CP437" i="6"/>
  <c r="CE738" i="6"/>
  <c r="AY738" i="6"/>
  <c r="BT449" i="6"/>
  <c r="CZ449" i="6"/>
  <c r="CE837" i="6"/>
  <c r="AY837" i="6"/>
  <c r="BJ398" i="6"/>
  <c r="CP398" i="6"/>
  <c r="AY300" i="6"/>
  <c r="CE300" i="6"/>
  <c r="AY759" i="6"/>
  <c r="CE759" i="6"/>
  <c r="CE45" i="6"/>
  <c r="AY45" i="6"/>
  <c r="CE398" i="6"/>
  <c r="AY398" i="6"/>
  <c r="CE407" i="6"/>
  <c r="AY407" i="6"/>
  <c r="CE675" i="6"/>
  <c r="AY675" i="6"/>
  <c r="AY719" i="6"/>
  <c r="CE719" i="6"/>
  <c r="CG136" i="6"/>
  <c r="BA136" i="6"/>
  <c r="CZ740" i="6"/>
  <c r="BT740" i="6"/>
  <c r="CZ771" i="6"/>
  <c r="BT771" i="6"/>
  <c r="CP205" i="6"/>
  <c r="BJ205" i="6"/>
  <c r="CZ724" i="6"/>
  <c r="BT724" i="6"/>
  <c r="BJ639" i="6"/>
  <c r="CP639" i="6"/>
  <c r="CP884" i="6"/>
  <c r="BJ884" i="6"/>
  <c r="CE545" i="6"/>
  <c r="AY545" i="6"/>
  <c r="CZ601" i="6"/>
  <c r="BT601" i="6"/>
  <c r="CP835" i="6"/>
  <c r="BJ835" i="6"/>
  <c r="BT383" i="6"/>
  <c r="CZ383" i="6"/>
  <c r="CZ725" i="6"/>
  <c r="BT725" i="6"/>
  <c r="CE923" i="6"/>
  <c r="AY923" i="6"/>
  <c r="CE373" i="6"/>
  <c r="AY373" i="6"/>
  <c r="AY873" i="6"/>
  <c r="CE873" i="6"/>
  <c r="CZ318" i="6"/>
  <c r="BT318" i="6"/>
  <c r="CZ767" i="6"/>
  <c r="BT767" i="6"/>
  <c r="CE272" i="6"/>
  <c r="AY272" i="6"/>
  <c r="CP834" i="6"/>
  <c r="BJ834" i="6"/>
  <c r="CZ117" i="6"/>
  <c r="BT117" i="6"/>
  <c r="E60" i="5"/>
  <c r="G35" i="5"/>
  <c r="E48" i="5"/>
  <c r="BT536" i="6"/>
  <c r="CZ536" i="6"/>
  <c r="BT799" i="6"/>
  <c r="CZ799" i="6"/>
  <c r="CE543" i="6"/>
  <c r="AY543" i="6"/>
  <c r="CE383" i="6"/>
  <c r="AY383" i="6"/>
  <c r="CZ32" i="6"/>
  <c r="BT32" i="6"/>
  <c r="BT598" i="6"/>
  <c r="CZ598" i="6"/>
  <c r="CE807" i="6"/>
  <c r="AY807" i="6"/>
  <c r="AY662" i="6"/>
  <c r="CE662" i="6"/>
  <c r="BT81" i="6"/>
  <c r="CZ81" i="6"/>
  <c r="CP925" i="6"/>
  <c r="BJ925" i="6"/>
  <c r="CZ440" i="6"/>
  <c r="BT440" i="6"/>
  <c r="CP873" i="6"/>
  <c r="BJ873" i="6"/>
  <c r="CE73" i="6"/>
  <c r="AY73" i="6"/>
  <c r="CP384" i="6"/>
  <c r="BJ384" i="6"/>
  <c r="CP484" i="6"/>
  <c r="BJ484" i="6"/>
  <c r="AZ459" i="6"/>
  <c r="CF459" i="6"/>
  <c r="CE822" i="6"/>
  <c r="AY822" i="6"/>
  <c r="CE857" i="6"/>
  <c r="AY857" i="6"/>
  <c r="BT618" i="6"/>
  <c r="CZ618" i="6"/>
  <c r="CZ91" i="6"/>
  <c r="BT91" i="6"/>
  <c r="BT860" i="6"/>
  <c r="CZ860" i="6"/>
  <c r="CP685" i="6"/>
  <c r="BJ685" i="6"/>
  <c r="CZ983" i="6"/>
  <c r="BT983" i="6"/>
  <c r="CE426" i="6"/>
  <c r="AY426" i="6"/>
  <c r="CP407" i="6"/>
  <c r="BJ407" i="6"/>
  <c r="BT592" i="6"/>
  <c r="CZ592" i="6"/>
  <c r="BJ751" i="6"/>
  <c r="CP751" i="6"/>
  <c r="BJ165" i="6"/>
  <c r="CP165" i="6"/>
  <c r="BJ780" i="6"/>
  <c r="CP780" i="6"/>
  <c r="CF123" i="6"/>
  <c r="AZ123" i="6"/>
  <c r="BT173" i="6"/>
  <c r="CZ173" i="6"/>
  <c r="CE406" i="6"/>
  <c r="AY406" i="6"/>
  <c r="CZ382" i="6"/>
  <c r="BT382" i="6"/>
  <c r="BJ404" i="6"/>
  <c r="CP404" i="6"/>
  <c r="BT934" i="6"/>
  <c r="CZ934" i="6"/>
  <c r="AY328" i="6"/>
  <c r="CE328" i="6"/>
  <c r="CP779" i="6"/>
  <c r="BJ779" i="6"/>
  <c r="CE21" i="6"/>
  <c r="AY21" i="6"/>
  <c r="CP719" i="6"/>
  <c r="BJ719" i="6"/>
  <c r="BT116" i="6"/>
  <c r="CZ116" i="6"/>
  <c r="CE333" i="6"/>
  <c r="AY333" i="6"/>
  <c r="BJ103" i="6"/>
  <c r="CP103" i="6"/>
  <c r="AZ14" i="6"/>
  <c r="CF14" i="6"/>
  <c r="CP227" i="6"/>
  <c r="BJ227" i="6"/>
  <c r="CZ35" i="6"/>
  <c r="BT35" i="6"/>
  <c r="BT803" i="6"/>
  <c r="CZ803" i="6"/>
  <c r="CP946" i="6"/>
  <c r="BJ946" i="6"/>
  <c r="CE946" i="6"/>
  <c r="AY946" i="6"/>
  <c r="BT451" i="6"/>
  <c r="CZ451" i="6"/>
  <c r="CZ750" i="6"/>
  <c r="BT750" i="6"/>
  <c r="CP949" i="6"/>
  <c r="BJ949" i="6"/>
  <c r="BT575" i="6"/>
  <c r="CZ575" i="6"/>
  <c r="BT1010" i="6"/>
  <c r="CZ1010" i="6"/>
  <c r="AY932" i="6"/>
  <c r="CE932" i="6"/>
  <c r="AY235" i="6"/>
  <c r="CE235" i="6"/>
  <c r="CE427" i="6"/>
  <c r="AY427" i="6"/>
  <c r="CZ311" i="6"/>
  <c r="BT311" i="6"/>
  <c r="CZ429" i="6"/>
  <c r="BT429" i="6"/>
  <c r="BJ828" i="6"/>
  <c r="CP828" i="6"/>
  <c r="AY505" i="6"/>
  <c r="CE505" i="6"/>
  <c r="AY824" i="6"/>
  <c r="CE824" i="6"/>
  <c r="BT154" i="6"/>
  <c r="CZ154" i="6"/>
  <c r="CZ838" i="6"/>
  <c r="BT838" i="6"/>
  <c r="AY258" i="6"/>
  <c r="CE258" i="6"/>
  <c r="CP735" i="6"/>
  <c r="BJ735" i="6"/>
  <c r="CP236" i="6"/>
  <c r="BJ236" i="6"/>
  <c r="CP653" i="6"/>
  <c r="BJ653" i="6"/>
  <c r="BT278" i="6"/>
  <c r="CZ278" i="6"/>
  <c r="AY731" i="6"/>
  <c r="CE731" i="6"/>
  <c r="CE564" i="6"/>
  <c r="AY564" i="6"/>
  <c r="AY777" i="6"/>
  <c r="CE777" i="6"/>
  <c r="CE933" i="6"/>
  <c r="AY933" i="6"/>
  <c r="BT450" i="6"/>
  <c r="CZ450" i="6"/>
  <c r="CE128" i="6"/>
  <c r="AY128" i="6"/>
  <c r="CP603" i="6"/>
  <c r="BJ603" i="6"/>
  <c r="BT561" i="6"/>
  <c r="CZ561" i="6"/>
  <c r="CQ16" i="6"/>
  <c r="BK16" i="6"/>
  <c r="BJ268" i="6"/>
  <c r="CP268" i="6"/>
  <c r="AY456" i="6"/>
  <c r="CE456" i="6"/>
  <c r="CZ141" i="6"/>
  <c r="BT141" i="6"/>
  <c r="CZ938" i="6"/>
  <c r="BT938" i="6"/>
  <c r="AY149" i="6"/>
  <c r="CE149" i="6"/>
  <c r="BT455" i="6"/>
  <c r="CZ455" i="6"/>
  <c r="CZ72" i="6"/>
  <c r="BT72" i="6"/>
  <c r="CZ467" i="6"/>
  <c r="BT467" i="6"/>
  <c r="CP474" i="6"/>
  <c r="BJ474" i="6"/>
  <c r="AY534" i="6"/>
  <c r="CE534" i="6"/>
  <c r="AY385" i="6"/>
  <c r="CE385" i="6"/>
  <c r="BK203" i="6"/>
  <c r="CQ203" i="6"/>
  <c r="CZ707" i="6"/>
  <c r="BT707" i="6"/>
  <c r="CE856" i="6"/>
  <c r="AY856" i="6"/>
  <c r="CE580" i="6"/>
  <c r="AY580" i="6"/>
  <c r="CZ800" i="6"/>
  <c r="BT800" i="6"/>
  <c r="CE797" i="6"/>
  <c r="AY797" i="6"/>
  <c r="CZ490" i="6"/>
  <c r="BT490" i="6"/>
  <c r="BK453" i="6"/>
  <c r="CQ453" i="6"/>
  <c r="CZ242" i="6"/>
  <c r="BT242" i="6"/>
  <c r="AY919" i="6"/>
  <c r="CE919" i="6"/>
  <c r="AY605" i="6"/>
  <c r="CE605" i="6"/>
  <c r="BT909" i="6"/>
  <c r="CZ909" i="6"/>
  <c r="CZ245" i="6"/>
  <c r="BT245" i="6"/>
  <c r="AY546" i="6"/>
  <c r="CE546" i="6"/>
  <c r="CE661" i="6"/>
  <c r="AY661" i="6"/>
  <c r="CP771" i="6"/>
  <c r="BJ771" i="6"/>
  <c r="CE962" i="6"/>
  <c r="AY962" i="6"/>
  <c r="CP964" i="6"/>
  <c r="BJ964" i="6"/>
  <c r="CE817" i="6"/>
  <c r="AY817" i="6"/>
  <c r="CE438" i="6"/>
  <c r="AY438" i="6"/>
  <c r="CP304" i="6"/>
  <c r="BJ304" i="6"/>
  <c r="CP522" i="6"/>
  <c r="BJ522" i="6"/>
  <c r="CZ808" i="6"/>
  <c r="BT808" i="6"/>
  <c r="AY700" i="6"/>
  <c r="CE700" i="6"/>
  <c r="BT768" i="6"/>
  <c r="CZ768" i="6"/>
  <c r="BJ799" i="6"/>
  <c r="CP799" i="6"/>
  <c r="CP687" i="6"/>
  <c r="BJ687" i="6"/>
  <c r="AY597" i="6"/>
  <c r="CE597" i="6"/>
  <c r="BK109" i="6"/>
  <c r="CQ109" i="6"/>
  <c r="CZ1007" i="6"/>
  <c r="BT1007" i="6"/>
  <c r="CF80" i="6"/>
  <c r="AZ80" i="6"/>
  <c r="CZ90" i="6"/>
  <c r="BT90" i="6"/>
  <c r="CP855" i="6"/>
  <c r="BJ855" i="6"/>
  <c r="CZ198" i="6"/>
  <c r="BT198" i="6"/>
  <c r="BT928" i="6"/>
  <c r="CZ928" i="6"/>
  <c r="CP351" i="6"/>
  <c r="BJ351" i="6"/>
  <c r="CQ40" i="6"/>
  <c r="BK40" i="6"/>
  <c r="CE985" i="6"/>
  <c r="AY985" i="6"/>
  <c r="CE629" i="6"/>
  <c r="AY629" i="6"/>
  <c r="CE690" i="6"/>
  <c r="AY690" i="6"/>
  <c r="BT77" i="6"/>
  <c r="CZ77" i="6"/>
  <c r="BJ285" i="6"/>
  <c r="CP285" i="6"/>
  <c r="AZ165" i="6"/>
  <c r="CF165" i="6"/>
  <c r="CP564" i="6"/>
  <c r="BJ564" i="6"/>
  <c r="CZ21" i="6"/>
  <c r="BT21" i="6"/>
  <c r="CZ955" i="6"/>
  <c r="BT955" i="6"/>
  <c r="CE779" i="6"/>
  <c r="AY779" i="6"/>
  <c r="CZ886" i="6"/>
  <c r="BT886" i="6"/>
  <c r="CE444" i="6"/>
  <c r="AY444" i="6"/>
  <c r="AY197" i="6"/>
  <c r="CE197" i="6"/>
  <c r="BT965" i="6"/>
  <c r="CZ965" i="6"/>
  <c r="CP257" i="6"/>
  <c r="BJ257" i="6"/>
  <c r="BT688" i="6"/>
  <c r="CZ688" i="6"/>
  <c r="AZ151" i="6"/>
  <c r="CF151" i="6"/>
  <c r="CE733" i="6"/>
  <c r="AY733" i="6"/>
  <c r="CE18" i="6"/>
  <c r="AY18" i="6"/>
  <c r="CZ625" i="6"/>
  <c r="BT625" i="6"/>
  <c r="BT712" i="6"/>
  <c r="CZ712" i="6"/>
  <c r="AY995" i="6"/>
  <c r="CE995" i="6"/>
  <c r="CZ23" i="6"/>
  <c r="BT23" i="6"/>
  <c r="AY304" i="6"/>
  <c r="CE304" i="6"/>
  <c r="AY701" i="6"/>
  <c r="CE701" i="6"/>
  <c r="AY982" i="6"/>
  <c r="CE982" i="6"/>
  <c r="CE382" i="6"/>
  <c r="AY382" i="6"/>
  <c r="BJ249" i="6"/>
  <c r="CP249" i="6"/>
  <c r="CZ345" i="6"/>
  <c r="BT345" i="6"/>
  <c r="CE378" i="6"/>
  <c r="AY378" i="6"/>
  <c r="CE103" i="6"/>
  <c r="AY103" i="6"/>
  <c r="BT408" i="6"/>
  <c r="CZ408" i="6"/>
  <c r="BJ415" i="6"/>
  <c r="CP415" i="6"/>
  <c r="CP275" i="6"/>
  <c r="BJ275" i="6"/>
  <c r="CF244" i="6"/>
  <c r="AZ244" i="6"/>
  <c r="CE396" i="6"/>
  <c r="AY396" i="6"/>
  <c r="BJ505" i="6"/>
  <c r="CP505" i="6"/>
  <c r="CQ41" i="6"/>
  <c r="BK41" i="6"/>
  <c r="CP447" i="6"/>
  <c r="BJ447" i="6"/>
  <c r="BJ750" i="6"/>
  <c r="CP750" i="6"/>
  <c r="CP715" i="6"/>
  <c r="BJ715" i="6"/>
  <c r="CP261" i="6"/>
  <c r="BJ261" i="6"/>
  <c r="BJ95" i="6"/>
  <c r="CP95" i="6"/>
  <c r="CZ119" i="6"/>
  <c r="BT119" i="6"/>
  <c r="BJ352" i="6"/>
  <c r="CP352" i="6"/>
  <c r="CP729" i="6"/>
  <c r="BJ729" i="6"/>
  <c r="BT107" i="6"/>
  <c r="CZ107" i="6"/>
  <c r="AY483" i="6"/>
  <c r="CE483" i="6"/>
  <c r="AY708" i="6"/>
  <c r="CE708" i="6"/>
  <c r="AY729" i="6"/>
  <c r="CE729" i="6"/>
  <c r="CZ795" i="6"/>
  <c r="BT795" i="6"/>
  <c r="CP243" i="6"/>
  <c r="BJ243" i="6"/>
  <c r="CZ65" i="6"/>
  <c r="BT65" i="6"/>
  <c r="CP695" i="6"/>
  <c r="BJ695" i="6"/>
  <c r="CE97" i="6"/>
  <c r="AY97" i="6"/>
  <c r="CE360" i="6"/>
  <c r="AY360" i="6"/>
  <c r="CE586" i="6"/>
  <c r="AY586" i="6"/>
  <c r="BJ952" i="6"/>
  <c r="CP952" i="6"/>
  <c r="AY796" i="6"/>
  <c r="CE796" i="6"/>
  <c r="CZ556" i="6"/>
  <c r="BT556" i="6"/>
  <c r="BT884" i="6"/>
  <c r="CZ884" i="6"/>
  <c r="CE841" i="6"/>
  <c r="AY841" i="6"/>
  <c r="BT976" i="6"/>
  <c r="CZ976" i="6"/>
  <c r="CP930" i="6"/>
  <c r="BJ930" i="6"/>
  <c r="BT320" i="6"/>
  <c r="CZ320" i="6"/>
  <c r="AY707" i="6"/>
  <c r="CE707" i="6"/>
  <c r="CE801" i="6"/>
  <c r="AY801" i="6"/>
  <c r="CP378" i="6"/>
  <c r="BJ378" i="6"/>
  <c r="CE365" i="6"/>
  <c r="AY365" i="6"/>
  <c r="CP579" i="6"/>
  <c r="BJ579" i="6"/>
  <c r="AY867" i="6"/>
  <c r="CE867" i="6"/>
  <c r="CP252" i="6"/>
  <c r="BJ252" i="6"/>
  <c r="BT268" i="6"/>
  <c r="CZ268" i="6"/>
  <c r="BJ872" i="6"/>
  <c r="CP872" i="6"/>
  <c r="CE576" i="6"/>
  <c r="AY576" i="6"/>
  <c r="CE450" i="6"/>
  <c r="AY450" i="6"/>
  <c r="CZ765" i="6"/>
  <c r="BT765" i="6"/>
  <c r="CP148" i="6"/>
  <c r="BJ148" i="6"/>
  <c r="CP1009" i="6"/>
  <c r="BJ1009" i="6"/>
  <c r="CZ526" i="6"/>
  <c r="BT526" i="6"/>
  <c r="BJ832" i="6"/>
  <c r="CP832" i="6"/>
  <c r="CP909" i="6"/>
  <c r="BJ909" i="6"/>
  <c r="BJ886" i="6"/>
  <c r="CP886" i="6"/>
  <c r="BT650" i="6"/>
  <c r="CZ650" i="6"/>
  <c r="CE503" i="6"/>
  <c r="AY503" i="6"/>
  <c r="CZ524" i="6"/>
  <c r="BT524" i="6"/>
  <c r="BJ630" i="6"/>
  <c r="CP630" i="6"/>
  <c r="CP543" i="6"/>
  <c r="BJ543" i="6"/>
  <c r="CP560" i="6"/>
  <c r="BJ560" i="6"/>
  <c r="CZ930" i="6"/>
  <c r="BT930" i="6"/>
  <c r="CZ681" i="6"/>
  <c r="BT681" i="6"/>
  <c r="CP693" i="6"/>
  <c r="BJ693" i="6"/>
  <c r="BJ101" i="6"/>
  <c r="CP101" i="6"/>
  <c r="BT157" i="6"/>
  <c r="CZ157" i="6"/>
  <c r="BL51" i="6"/>
  <c r="CR51" i="6"/>
  <c r="CF68" i="6"/>
  <c r="AZ68" i="6"/>
  <c r="CE437" i="6"/>
  <c r="AY437" i="6"/>
  <c r="CE522" i="6"/>
  <c r="AY522" i="6"/>
  <c r="CE673" i="6"/>
  <c r="AY673" i="6"/>
  <c r="BJ274" i="6"/>
  <c r="CP274" i="6"/>
  <c r="CZ990" i="6"/>
  <c r="BT990" i="6"/>
  <c r="CE252" i="6"/>
  <c r="AY252" i="6"/>
  <c r="CZ519" i="6"/>
  <c r="BT519" i="6"/>
  <c r="CE1006" i="6"/>
  <c r="AY1006" i="6"/>
  <c r="BJ392" i="6"/>
  <c r="CP392" i="6"/>
  <c r="CE947" i="6"/>
  <c r="AY947" i="6"/>
  <c r="AY943" i="6"/>
  <c r="CE943" i="6"/>
  <c r="CE39" i="6"/>
  <c r="AY39" i="6"/>
  <c r="AY567" i="6"/>
  <c r="CE567" i="6"/>
  <c r="CE53" i="6"/>
  <c r="AY53" i="6"/>
  <c r="AY651" i="6"/>
  <c r="CE651" i="6"/>
  <c r="BJ422" i="6"/>
  <c r="CP422" i="6"/>
  <c r="BT543" i="6"/>
  <c r="CZ543" i="6"/>
  <c r="CE256" i="6"/>
  <c r="AY256" i="6"/>
  <c r="BJ819" i="6"/>
  <c r="CP819" i="6"/>
  <c r="BT674" i="6"/>
  <c r="CZ674" i="6"/>
  <c r="CZ706" i="6"/>
  <c r="BT706" i="6"/>
  <c r="CE973" i="6"/>
  <c r="AY973" i="6"/>
  <c r="CZ863" i="6"/>
  <c r="BT863" i="6"/>
  <c r="CP134" i="6"/>
  <c r="BJ134" i="6"/>
  <c r="BJ720" i="6"/>
  <c r="CP720" i="6"/>
  <c r="AY677" i="6"/>
  <c r="CE677" i="6"/>
  <c r="BT846" i="6"/>
  <c r="CZ846" i="6"/>
  <c r="CP892" i="6"/>
  <c r="BJ892" i="6"/>
  <c r="CZ399" i="6"/>
  <c r="BT399" i="6"/>
  <c r="CP272" i="6"/>
  <c r="BJ272" i="6"/>
  <c r="BJ662" i="6"/>
  <c r="CP662" i="6"/>
  <c r="CP903" i="6"/>
  <c r="BJ903" i="6"/>
  <c r="BT927" i="6"/>
  <c r="CZ927" i="6"/>
  <c r="BT986" i="6"/>
  <c r="CZ986" i="6"/>
  <c r="BJ972" i="6"/>
  <c r="CP972" i="6"/>
  <c r="CP923" i="6"/>
  <c r="BJ923" i="6"/>
  <c r="CE93" i="6"/>
  <c r="AY93" i="6"/>
  <c r="BT562" i="6"/>
  <c r="CZ562" i="6"/>
  <c r="CE561" i="6"/>
  <c r="AY561" i="6"/>
  <c r="AY674" i="6"/>
  <c r="CE674" i="6"/>
  <c r="CZ69" i="6"/>
  <c r="BT69" i="6"/>
  <c r="BT578" i="6"/>
  <c r="CZ578" i="6"/>
  <c r="BJ1011" i="6"/>
  <c r="CP1011" i="6"/>
  <c r="CQ24" i="6"/>
  <c r="BK24" i="6"/>
  <c r="CZ287" i="6"/>
  <c r="BT287" i="6"/>
  <c r="BJ728" i="6"/>
  <c r="CP728" i="6"/>
  <c r="CZ45" i="6"/>
  <c r="BT45" i="6"/>
  <c r="CZ378" i="6"/>
  <c r="BT378" i="6"/>
  <c r="BT292" i="6"/>
  <c r="CZ292" i="6"/>
  <c r="AY511" i="6"/>
  <c r="CE511" i="6"/>
  <c r="CP898" i="6"/>
  <c r="BJ898" i="6"/>
  <c r="BJ968" i="6"/>
  <c r="CP968" i="6"/>
  <c r="CZ671" i="6"/>
  <c r="BT671" i="6"/>
  <c r="AY510" i="6"/>
  <c r="CE510" i="6"/>
  <c r="CZ679" i="6"/>
  <c r="BT679" i="6"/>
  <c r="AY639" i="6"/>
  <c r="CE639" i="6"/>
  <c r="CP938" i="6"/>
  <c r="BJ938" i="6"/>
  <c r="CE362" i="6"/>
  <c r="AY362" i="6"/>
  <c r="AY934" i="6"/>
  <c r="CE934" i="6"/>
  <c r="BJ53" i="6"/>
  <c r="CP53" i="6"/>
  <c r="BJ803" i="6"/>
  <c r="CP803" i="6"/>
  <c r="CP843" i="6"/>
  <c r="BJ843" i="6"/>
  <c r="CP197" i="6"/>
  <c r="BJ197" i="6"/>
  <c r="BT565" i="6"/>
  <c r="CZ565" i="6"/>
  <c r="CP677" i="6"/>
  <c r="BJ677" i="6"/>
  <c r="BJ204" i="6"/>
  <c r="CP204" i="6"/>
  <c r="BT871" i="6"/>
  <c r="CZ871" i="6"/>
  <c r="CZ541" i="6"/>
  <c r="BT541" i="6"/>
  <c r="CZ657" i="6"/>
  <c r="BT657" i="6"/>
  <c r="CZ224" i="6"/>
  <c r="BT224" i="6"/>
  <c r="BJ864" i="6"/>
  <c r="CP864" i="6"/>
  <c r="BJ600" i="6"/>
  <c r="CP600" i="6"/>
  <c r="CZ853" i="6"/>
  <c r="BT853" i="6"/>
  <c r="AY20" i="6"/>
  <c r="CE20" i="6"/>
  <c r="CQ47" i="6"/>
  <c r="BK47" i="6"/>
  <c r="CF16" i="6"/>
  <c r="AZ16" i="6"/>
  <c r="CP887" i="6"/>
  <c r="BJ887" i="6"/>
  <c r="CP466" i="6"/>
  <c r="BJ466" i="6"/>
  <c r="CZ711" i="6"/>
  <c r="BT711" i="6"/>
  <c r="BJ269" i="6"/>
  <c r="CP269" i="6"/>
  <c r="CE377" i="6"/>
  <c r="AY377" i="6"/>
  <c r="CE71" i="6"/>
  <c r="AY71" i="6"/>
  <c r="CZ277" i="6"/>
  <c r="BT277" i="6"/>
  <c r="BT576" i="6"/>
  <c r="CZ576" i="6"/>
  <c r="CE229" i="6"/>
  <c r="AY229" i="6"/>
  <c r="BT459" i="6"/>
  <c r="CZ459" i="6"/>
  <c r="CE855" i="6"/>
  <c r="AY855" i="6"/>
  <c r="BJ223" i="6"/>
  <c r="CP223" i="6"/>
  <c r="AY846" i="6"/>
  <c r="CE846" i="6"/>
  <c r="CP818" i="6"/>
  <c r="BJ818" i="6"/>
  <c r="CP990" i="6"/>
  <c r="BJ990" i="6"/>
  <c r="CZ899" i="6"/>
  <c r="BT899" i="6"/>
  <c r="CE17" i="6"/>
  <c r="AY17" i="6"/>
  <c r="CE263" i="6"/>
  <c r="AY263" i="6"/>
  <c r="CQ23" i="6"/>
  <c r="BK23" i="6"/>
  <c r="BJ621" i="6"/>
  <c r="CP621" i="6"/>
  <c r="CP233" i="6"/>
  <c r="BJ233" i="6"/>
  <c r="BT876" i="6"/>
  <c r="CZ876" i="6"/>
  <c r="AY481" i="6"/>
  <c r="CE481" i="6"/>
  <c r="CZ112" i="6"/>
  <c r="BT112" i="6"/>
  <c r="CE680" i="6"/>
  <c r="AY680" i="6"/>
  <c r="AY215" i="6"/>
  <c r="CE215" i="6"/>
  <c r="CZ59" i="6"/>
  <c r="BT59" i="6"/>
  <c r="CE351" i="6"/>
  <c r="AY351" i="6"/>
  <c r="BJ581" i="6"/>
  <c r="CP581" i="6"/>
  <c r="BJ741" i="6"/>
  <c r="CP741" i="6"/>
  <c r="CE778" i="6"/>
  <c r="AY778" i="6"/>
  <c r="CZ334" i="6"/>
  <c r="BT334" i="6"/>
  <c r="CE698" i="6"/>
  <c r="AY698" i="6"/>
  <c r="BJ349" i="6"/>
  <c r="CP349" i="6"/>
  <c r="BJ623" i="6"/>
  <c r="CP623" i="6"/>
  <c r="BJ804" i="6"/>
  <c r="CP804" i="6"/>
  <c r="BK213" i="6"/>
  <c r="CQ213" i="6"/>
  <c r="BT642" i="6"/>
  <c r="CZ642" i="6"/>
  <c r="CE814" i="6"/>
  <c r="AY814" i="6"/>
  <c r="CP363" i="6"/>
  <c r="BJ363" i="6"/>
  <c r="AY343" i="6"/>
  <c r="CE343" i="6"/>
  <c r="BT134" i="6"/>
  <c r="CZ134" i="6"/>
  <c r="CG299" i="6"/>
  <c r="BA299" i="6"/>
  <c r="BT267" i="6"/>
  <c r="CZ267" i="6"/>
  <c r="CP182" i="6"/>
  <c r="BJ182" i="6"/>
  <c r="CP359" i="6"/>
  <c r="BJ359" i="6"/>
  <c r="BT924" i="6"/>
  <c r="CZ924" i="6"/>
  <c r="CP448" i="6"/>
  <c r="BJ448" i="6"/>
  <c r="AY948" i="6"/>
  <c r="CE948" i="6"/>
  <c r="AY355" i="6"/>
  <c r="CE355" i="6"/>
  <c r="AY329" i="6"/>
  <c r="CE329" i="6"/>
  <c r="BT567" i="6"/>
  <c r="CZ567" i="6"/>
  <c r="AY810" i="6"/>
  <c r="CE810" i="6"/>
  <c r="AY937" i="6"/>
  <c r="CE937" i="6"/>
  <c r="CZ145" i="6"/>
  <c r="BT145" i="6"/>
  <c r="CP184" i="6"/>
  <c r="BJ184" i="6"/>
  <c r="CZ109" i="6"/>
  <c r="BT109" i="6"/>
  <c r="BT822" i="6"/>
  <c r="CZ822" i="6"/>
  <c r="CE239" i="6"/>
  <c r="AY239" i="6"/>
  <c r="BJ708" i="6"/>
  <c r="CP708" i="6"/>
  <c r="CZ559" i="6"/>
  <c r="BT559" i="6"/>
  <c r="BJ344" i="6"/>
  <c r="CP344" i="6"/>
  <c r="CP997" i="6"/>
  <c r="BJ997" i="6"/>
  <c r="BJ91" i="6"/>
  <c r="CP91" i="6"/>
  <c r="CE806" i="6"/>
  <c r="AY806" i="6"/>
  <c r="AY901" i="6"/>
  <c r="CE901" i="6"/>
  <c r="BJ31" i="6"/>
  <c r="CP31" i="6"/>
  <c r="CE337" i="6"/>
  <c r="AY337" i="6"/>
  <c r="CZ353" i="6"/>
  <c r="BT353" i="6"/>
  <c r="AY711" i="6"/>
  <c r="CE711" i="6"/>
  <c r="CP374" i="6"/>
  <c r="BJ374" i="6"/>
  <c r="CP567" i="6"/>
  <c r="BJ567" i="6"/>
  <c r="BJ736" i="6"/>
  <c r="CP736" i="6"/>
  <c r="CE399" i="6"/>
  <c r="AY399" i="6"/>
  <c r="CQ156" i="6"/>
  <c r="BK156" i="6"/>
  <c r="CE342" i="6"/>
  <c r="AY342" i="6"/>
  <c r="CP853" i="6"/>
  <c r="BJ853" i="6"/>
  <c r="CE54" i="6"/>
  <c r="AY54" i="6"/>
  <c r="BT193" i="6"/>
  <c r="CZ193" i="6"/>
  <c r="BJ631" i="6"/>
  <c r="CP631" i="6"/>
  <c r="CZ16" i="6"/>
  <c r="BT16" i="6"/>
  <c r="BT648" i="6"/>
  <c r="CZ648" i="6"/>
  <c r="CE277" i="6"/>
  <c r="AY277" i="6"/>
  <c r="CE293" i="6"/>
  <c r="AY293" i="6"/>
  <c r="AY1001" i="6"/>
  <c r="CE1001" i="6"/>
  <c r="AY550" i="6"/>
  <c r="CE550" i="6"/>
  <c r="BJ136" i="6"/>
  <c r="CP136" i="6"/>
  <c r="AY641" i="6"/>
  <c r="CE641" i="6"/>
  <c r="AY615" i="6"/>
  <c r="CE615" i="6"/>
  <c r="AY443" i="6"/>
  <c r="CE443" i="6"/>
  <c r="CZ178" i="6"/>
  <c r="BT178" i="6"/>
  <c r="AY287" i="6"/>
  <c r="CE287" i="6"/>
  <c r="BT250" i="6"/>
  <c r="CZ250" i="6"/>
  <c r="BT125" i="6"/>
  <c r="CZ125" i="6"/>
  <c r="CZ428" i="6"/>
  <c r="BT428" i="6"/>
  <c r="CQ70" i="6"/>
  <c r="BK70" i="6"/>
  <c r="BJ348" i="6"/>
  <c r="CP348" i="6"/>
  <c r="CP781" i="6"/>
  <c r="BJ781" i="6"/>
  <c r="AY203" i="6"/>
  <c r="CE203" i="6"/>
  <c r="BJ987" i="6"/>
  <c r="CP987" i="6"/>
  <c r="CE805" i="6"/>
  <c r="AY805" i="6"/>
  <c r="BT537" i="6"/>
  <c r="CZ537" i="6"/>
  <c r="F11" i="3"/>
  <c r="G9" i="3"/>
  <c r="F13" i="3"/>
  <c r="BJ225" i="6"/>
  <c r="CP225" i="6"/>
  <c r="AY94" i="6"/>
  <c r="CE94" i="6"/>
  <c r="CP860" i="6"/>
  <c r="BJ860" i="6"/>
  <c r="BJ523" i="6"/>
  <c r="CP523" i="6"/>
  <c r="AY671" i="6"/>
  <c r="CE671" i="6"/>
  <c r="CE65" i="6"/>
  <c r="AY65" i="6"/>
  <c r="CZ831" i="6"/>
  <c r="BT831" i="6"/>
  <c r="CZ227" i="6"/>
  <c r="BT227" i="6"/>
  <c r="CZ665" i="6"/>
  <c r="BT665" i="6"/>
  <c r="CP597" i="6"/>
  <c r="BJ597" i="6"/>
  <c r="BT247" i="6"/>
  <c r="CZ247" i="6"/>
  <c r="CZ774" i="6"/>
  <c r="BT774" i="6"/>
  <c r="CP450" i="6"/>
  <c r="BJ450" i="6"/>
  <c r="CP498" i="6"/>
  <c r="BJ498" i="6"/>
  <c r="BT61" i="6"/>
  <c r="CZ61" i="6"/>
  <c r="CF150" i="6"/>
  <c r="AZ150" i="6"/>
  <c r="CP528" i="6"/>
  <c r="BJ528" i="6"/>
  <c r="BJ411" i="6"/>
  <c r="CP411" i="6"/>
  <c r="CZ416" i="6"/>
  <c r="BT416" i="6"/>
  <c r="AY425" i="6"/>
  <c r="CE425" i="6"/>
  <c r="BT859" i="6"/>
  <c r="CZ859" i="6"/>
  <c r="CE852" i="6"/>
  <c r="AY852" i="6"/>
  <c r="BJ338" i="6"/>
  <c r="CP338" i="6"/>
  <c r="CZ364" i="6"/>
  <c r="BT364" i="6"/>
  <c r="BJ457" i="6"/>
  <c r="CP457" i="6"/>
  <c r="CQ75" i="6"/>
  <c r="BK75" i="6"/>
  <c r="BJ368" i="6"/>
  <c r="CP368" i="6"/>
  <c r="BJ704" i="6"/>
  <c r="CP704" i="6"/>
  <c r="BT560" i="6"/>
  <c r="CZ560" i="6"/>
  <c r="CP582" i="6"/>
  <c r="BJ582" i="6"/>
  <c r="BT406" i="6"/>
  <c r="CZ406" i="6"/>
  <c r="BL26" i="6"/>
  <c r="CR26" i="6"/>
  <c r="BJ845" i="6"/>
  <c r="CP845" i="6"/>
  <c r="CZ829" i="6"/>
  <c r="BT829" i="6"/>
  <c r="AY467" i="6"/>
  <c r="CE467" i="6"/>
  <c r="CZ344" i="6"/>
  <c r="BT344" i="6"/>
  <c r="CP865" i="6"/>
  <c r="BJ865" i="6"/>
  <c r="CP264" i="6"/>
  <c r="BJ264" i="6"/>
  <c r="CE920" i="6"/>
  <c r="AY920" i="6"/>
  <c r="CZ895" i="6"/>
  <c r="BT895" i="6"/>
  <c r="BK111" i="6"/>
  <c r="CQ111" i="6"/>
  <c r="BJ840" i="6"/>
  <c r="CP840" i="6"/>
  <c r="BJ585" i="6"/>
  <c r="CP585" i="6"/>
  <c r="CE348" i="6"/>
  <c r="AY348" i="6"/>
  <c r="CE99" i="6"/>
  <c r="AY99" i="6"/>
  <c r="BJ416" i="6"/>
  <c r="CP416" i="6"/>
  <c r="CP915" i="6"/>
  <c r="BJ915" i="6"/>
  <c r="BJ626" i="6"/>
  <c r="CP626" i="6"/>
  <c r="BJ159" i="6"/>
  <c r="CP159" i="6"/>
  <c r="CZ609" i="6"/>
  <c r="BT609" i="6"/>
  <c r="CZ86" i="6"/>
  <c r="BT86" i="6"/>
  <c r="BK201" i="6"/>
  <c r="CQ201" i="6"/>
  <c r="CP301" i="6"/>
  <c r="BJ301" i="6"/>
  <c r="CE614" i="6"/>
  <c r="AY614" i="6"/>
  <c r="BT728" i="6"/>
  <c r="CZ728" i="6"/>
  <c r="BJ55" i="6"/>
  <c r="CP55" i="6"/>
  <c r="CZ375" i="6"/>
  <c r="BT375" i="6"/>
  <c r="CP1003" i="6"/>
  <c r="BJ1003" i="6"/>
  <c r="BT837" i="6"/>
  <c r="CZ837" i="6"/>
  <c r="AY547" i="6"/>
  <c r="CE547" i="6"/>
  <c r="CZ701" i="6"/>
  <c r="BT701" i="6"/>
  <c r="CE762" i="6"/>
  <c r="AY762" i="6"/>
  <c r="BT839" i="6"/>
  <c r="CZ839" i="6"/>
  <c r="CE650" i="6"/>
  <c r="AY650" i="6"/>
  <c r="CE27" i="6"/>
  <c r="AY27" i="6"/>
  <c r="AY273" i="6"/>
  <c r="CE273" i="6"/>
  <c r="BJ718" i="6"/>
  <c r="CP718" i="6"/>
  <c r="BJ977" i="6"/>
  <c r="CP977" i="6"/>
  <c r="CP793" i="6"/>
  <c r="BJ793" i="6"/>
  <c r="CZ88" i="6"/>
  <c r="BT88" i="6"/>
  <c r="CZ629" i="6"/>
  <c r="BT629" i="6"/>
  <c r="AY798" i="6"/>
  <c r="CE798" i="6"/>
  <c r="BJ451" i="6"/>
  <c r="CP451" i="6"/>
  <c r="G34" i="5"/>
  <c r="G33" i="5"/>
  <c r="E47" i="5"/>
  <c r="AY935" i="6"/>
  <c r="CE935" i="6"/>
  <c r="CE262" i="6"/>
  <c r="AY262" i="6"/>
  <c r="CZ439" i="6"/>
  <c r="BT439" i="6"/>
  <c r="CZ901" i="6"/>
  <c r="BT901" i="6"/>
  <c r="CZ651" i="6"/>
  <c r="BT651" i="6"/>
  <c r="AY965" i="6"/>
  <c r="CE965" i="6"/>
  <c r="BJ278" i="6"/>
  <c r="CP278" i="6"/>
  <c r="CZ486" i="6"/>
  <c r="BT486" i="6"/>
  <c r="CP254" i="6"/>
  <c r="BJ254" i="6"/>
  <c r="CF223" i="6"/>
  <c r="AZ223" i="6"/>
  <c r="CP501" i="6"/>
  <c r="BJ501" i="6"/>
  <c r="CZ922" i="6"/>
  <c r="BT922" i="6"/>
  <c r="CE251" i="6"/>
  <c r="AY251" i="6"/>
  <c r="CE394" i="6"/>
  <c r="AY394" i="6"/>
  <c r="CZ510" i="6"/>
  <c r="BT510" i="6"/>
  <c r="CZ128" i="6"/>
  <c r="BT128" i="6"/>
  <c r="CE992" i="6"/>
  <c r="AY992" i="6"/>
  <c r="AY929" i="6"/>
  <c r="CE929" i="6"/>
  <c r="CE541" i="6"/>
  <c r="AY541" i="6"/>
  <c r="CZ942" i="6"/>
  <c r="BT942" i="6"/>
  <c r="CE803" i="6"/>
  <c r="AY803" i="6"/>
  <c r="BT361" i="6"/>
  <c r="CZ361" i="6"/>
  <c r="CZ94" i="6"/>
  <c r="BT94" i="6"/>
  <c r="CE497" i="6"/>
  <c r="AY497" i="6"/>
  <c r="CE92" i="6"/>
  <c r="AY92" i="6"/>
  <c r="AZ312" i="6"/>
  <c r="CF312" i="6"/>
  <c r="CP958" i="6"/>
  <c r="BJ958" i="6"/>
  <c r="CZ284" i="6"/>
  <c r="BT284" i="6"/>
  <c r="CZ757" i="6"/>
  <c r="BT757" i="6"/>
  <c r="AY240" i="6"/>
  <c r="CE240" i="6"/>
  <c r="CZ241" i="6"/>
  <c r="BT241" i="6"/>
  <c r="CE931" i="6"/>
  <c r="AY931" i="6"/>
  <c r="CP953" i="6"/>
  <c r="BJ953" i="6"/>
  <c r="CE606" i="6"/>
  <c r="AY606" i="6"/>
  <c r="BT664" i="6"/>
  <c r="CZ664" i="6"/>
  <c r="BK191" i="6"/>
  <c r="CQ191" i="6"/>
  <c r="AY539" i="6"/>
  <c r="CE539" i="6"/>
  <c r="BT196" i="6"/>
  <c r="CZ196" i="6"/>
  <c r="CZ1001" i="6"/>
  <c r="BT1001" i="6"/>
  <c r="CP811" i="6"/>
  <c r="BJ811" i="6"/>
  <c r="CE158" i="6"/>
  <c r="AY158" i="6"/>
  <c r="CZ583" i="6"/>
  <c r="BT583" i="6"/>
  <c r="CE842" i="6"/>
  <c r="AY842" i="6"/>
  <c r="AY970" i="6"/>
  <c r="CE970" i="6"/>
  <c r="CZ461" i="6"/>
  <c r="BT461" i="6"/>
  <c r="CZ40" i="6"/>
  <c r="BT40" i="6"/>
  <c r="BJ436" i="6"/>
  <c r="CP436" i="6"/>
  <c r="CZ787" i="6"/>
  <c r="BT787" i="6"/>
  <c r="CE886" i="6"/>
  <c r="AY886" i="6"/>
  <c r="BJ497" i="6"/>
  <c r="CP497" i="6"/>
  <c r="BJ657" i="6"/>
  <c r="CP657" i="6"/>
  <c r="CE865" i="6"/>
  <c r="AY865" i="6"/>
  <c r="CZ507" i="6"/>
  <c r="BT507" i="6"/>
  <c r="CZ962" i="6"/>
  <c r="BT962" i="6"/>
  <c r="BK141" i="6"/>
  <c r="CQ141" i="6"/>
  <c r="BJ455" i="6"/>
  <c r="CP455" i="6"/>
  <c r="CE833" i="6"/>
  <c r="AY833" i="6"/>
  <c r="CP552" i="6"/>
  <c r="BJ552" i="6"/>
  <c r="BT818" i="6"/>
  <c r="CZ818" i="6"/>
  <c r="CE1009" i="6"/>
  <c r="AY1009" i="6"/>
  <c r="CE418" i="6"/>
  <c r="AY418" i="6"/>
  <c r="CZ781" i="6"/>
  <c r="BT781" i="6"/>
  <c r="AY413" i="6"/>
  <c r="CE413" i="6"/>
  <c r="BT815" i="6"/>
  <c r="CZ815" i="6"/>
  <c r="BJ382" i="6"/>
  <c r="CP382" i="6"/>
  <c r="CZ152" i="6"/>
  <c r="BT152" i="6"/>
  <c r="BT980" i="6"/>
  <c r="CZ980" i="6"/>
  <c r="BJ287" i="6"/>
  <c r="CP287" i="6"/>
  <c r="CE282" i="6"/>
  <c r="AY282" i="6"/>
  <c r="CE573" i="6"/>
  <c r="AY573" i="6"/>
  <c r="CE799" i="6"/>
  <c r="AY799" i="6"/>
  <c r="CZ355" i="6"/>
  <c r="BT355" i="6"/>
  <c r="CE389" i="6"/>
  <c r="AY389" i="6"/>
  <c r="CP486" i="6"/>
  <c r="BJ486" i="6"/>
  <c r="BT1000" i="6"/>
  <c r="CZ1000" i="6"/>
  <c r="CE882" i="6"/>
  <c r="AY882" i="6"/>
  <c r="BT465" i="6"/>
  <c r="CZ465" i="6"/>
  <c r="AY216" i="6"/>
  <c r="CE216" i="6"/>
  <c r="CE644" i="6"/>
  <c r="AY644" i="6"/>
  <c r="BT630" i="6"/>
  <c r="CZ630" i="6"/>
  <c r="AY146" i="6"/>
  <c r="CE146" i="6"/>
  <c r="CP255" i="6"/>
  <c r="BJ255" i="6"/>
  <c r="CZ47" i="6"/>
  <c r="BT47" i="6"/>
  <c r="CZ617" i="6"/>
  <c r="BT617" i="6"/>
  <c r="CP907" i="6"/>
  <c r="BJ907" i="6"/>
  <c r="BJ376" i="6"/>
  <c r="CP376" i="6"/>
  <c r="BJ678" i="6"/>
  <c r="CP678" i="6"/>
  <c r="CP749" i="6"/>
  <c r="BJ749" i="6"/>
  <c r="CE626" i="6"/>
  <c r="AY626" i="6"/>
  <c r="AZ86" i="6"/>
  <c r="CF86" i="6"/>
  <c r="BJ575" i="6"/>
  <c r="CP575" i="6"/>
  <c r="CZ404" i="6"/>
  <c r="BT404" i="6"/>
  <c r="AY724" i="6"/>
  <c r="CE724" i="6"/>
  <c r="CP480" i="6"/>
  <c r="BJ480" i="6"/>
  <c r="BT291" i="6"/>
  <c r="CZ291" i="6"/>
  <c r="CZ722" i="6"/>
  <c r="BT722" i="6"/>
  <c r="BJ852" i="6"/>
  <c r="CP852" i="6"/>
  <c r="CP573" i="6"/>
  <c r="BJ573" i="6"/>
  <c r="BK195" i="6"/>
  <c r="CQ195" i="6"/>
  <c r="CE960" i="6"/>
  <c r="AY960" i="6"/>
  <c r="CZ972" i="6"/>
  <c r="BT972" i="6"/>
  <c r="BJ283" i="6"/>
  <c r="CP283" i="6"/>
  <c r="CZ640" i="6"/>
  <c r="BT640" i="6"/>
  <c r="BJ59" i="6"/>
  <c r="CP59" i="6"/>
  <c r="BT936" i="6"/>
  <c r="CZ936" i="6"/>
  <c r="CZ741" i="6"/>
  <c r="BT741" i="6"/>
  <c r="CE665" i="6"/>
  <c r="AY665" i="6"/>
  <c r="CP188" i="6"/>
  <c r="BJ188" i="6"/>
  <c r="CP122" i="6"/>
  <c r="BJ122" i="6"/>
  <c r="CE727" i="6"/>
  <c r="AY727" i="6"/>
  <c r="BT868" i="6"/>
  <c r="CZ868" i="6"/>
  <c r="CP607" i="6"/>
  <c r="BJ607" i="6"/>
  <c r="CZ967" i="6"/>
  <c r="BT967" i="6"/>
  <c r="CZ36" i="6"/>
  <c r="BT36" i="6"/>
  <c r="CZ968" i="6"/>
  <c r="BT968" i="6"/>
  <c r="AY538" i="6"/>
  <c r="CE538" i="6"/>
  <c r="AY687" i="6"/>
  <c r="CE687" i="6"/>
  <c r="BJ471" i="6"/>
  <c r="CP471" i="6"/>
  <c r="AY634" i="6"/>
  <c r="CE634" i="6"/>
  <c r="CZ775" i="6"/>
  <c r="BT775" i="6"/>
  <c r="BJ839" i="6"/>
  <c r="CP839" i="6"/>
  <c r="AY176" i="6"/>
  <c r="CE176" i="6"/>
  <c r="BT608" i="6"/>
  <c r="CZ608" i="6"/>
  <c r="BJ625" i="6"/>
  <c r="CP625" i="6"/>
  <c r="CF111" i="6"/>
  <c r="AZ111" i="6"/>
  <c r="BT27" i="6"/>
  <c r="CZ27" i="6"/>
  <c r="BJ744" i="6"/>
  <c r="CP744" i="6"/>
  <c r="CE654" i="6"/>
  <c r="AY654" i="6"/>
  <c r="BT29" i="6"/>
  <c r="CZ29" i="6"/>
  <c r="AY786" i="6"/>
  <c r="CE786" i="6"/>
  <c r="CZ257" i="6"/>
  <c r="BT257" i="6"/>
  <c r="CQ340" i="6"/>
  <c r="BK340" i="6"/>
  <c r="CZ379" i="6"/>
  <c r="BT379" i="6"/>
  <c r="CE750" i="6"/>
  <c r="AY750" i="6"/>
  <c r="BT720" i="6"/>
  <c r="CZ720" i="6"/>
  <c r="E50" i="3"/>
  <c r="E52" i="3" s="1"/>
  <c r="E48" i="3"/>
  <c r="CE761" i="6"/>
  <c r="AY761" i="6"/>
  <c r="CZ218" i="6"/>
  <c r="BT218" i="6"/>
  <c r="CE1002" i="6"/>
  <c r="AY1002" i="6"/>
  <c r="CE291" i="6"/>
  <c r="AY291" i="6"/>
  <c r="CZ290" i="6"/>
  <c r="BT290" i="6"/>
  <c r="CE397" i="6"/>
  <c r="AY397" i="6"/>
  <c r="CE1011" i="6"/>
  <c r="AY1011" i="6"/>
  <c r="CE528" i="6"/>
  <c r="AY528" i="6"/>
  <c r="CE574" i="6"/>
  <c r="AY574" i="6"/>
  <c r="CP206" i="6"/>
  <c r="BJ206" i="6"/>
  <c r="CE725" i="6"/>
  <c r="AY725" i="6"/>
  <c r="BJ571" i="6"/>
  <c r="CP571" i="6"/>
  <c r="CE663" i="6"/>
  <c r="AY663" i="6"/>
  <c r="BL99" i="6"/>
  <c r="CR99" i="6"/>
  <c r="BJ312" i="6"/>
  <c r="CP312" i="6"/>
  <c r="CE827" i="6"/>
  <c r="AY827" i="6"/>
  <c r="AY848" i="6"/>
  <c r="CE848" i="6"/>
  <c r="CZ693" i="6"/>
  <c r="BT693" i="6"/>
  <c r="BJ105" i="6"/>
  <c r="CP105" i="6"/>
  <c r="BT367" i="6"/>
  <c r="CZ367" i="6"/>
  <c r="CE500" i="6"/>
  <c r="AY500" i="6"/>
  <c r="BT462" i="6"/>
  <c r="CZ462" i="6"/>
  <c r="BT190" i="6"/>
  <c r="CZ190" i="6"/>
  <c r="AY930" i="6"/>
  <c r="CE930" i="6"/>
  <c r="BJ128" i="6"/>
  <c r="CP128" i="6"/>
  <c r="CZ794" i="6"/>
  <c r="BT794" i="6"/>
  <c r="BJ608" i="6"/>
  <c r="CP608" i="6"/>
  <c r="CZ122" i="6"/>
  <c r="BT122" i="6"/>
  <c r="CE816" i="6"/>
  <c r="AY816" i="6"/>
  <c r="CE419" i="6"/>
  <c r="AY419" i="6"/>
  <c r="E62" i="5"/>
  <c r="G37" i="5"/>
  <c r="CE395" i="6"/>
  <c r="AY395" i="6"/>
  <c r="CZ419" i="6"/>
  <c r="BT419" i="6"/>
  <c r="CP691" i="6"/>
  <c r="BJ691" i="6"/>
  <c r="BT181" i="6"/>
  <c r="CZ181" i="6"/>
  <c r="BL166" i="6"/>
  <c r="CR166" i="6"/>
  <c r="CZ377" i="6"/>
  <c r="BT377" i="6"/>
  <c r="CP405" i="6"/>
  <c r="BJ405" i="6"/>
  <c r="CZ269" i="6"/>
  <c r="BT269" i="6"/>
  <c r="CE575" i="6"/>
  <c r="AY575" i="6"/>
  <c r="CZ84" i="6"/>
  <c r="BT84" i="6"/>
  <c r="CF32" i="6"/>
  <c r="AZ32" i="6"/>
  <c r="CF28" i="6"/>
  <c r="AZ28" i="6"/>
  <c r="CE989" i="6"/>
  <c r="AY989" i="6"/>
  <c r="BJ995" i="6"/>
  <c r="CP995" i="6"/>
  <c r="CP425" i="6"/>
  <c r="BJ425" i="6"/>
  <c r="CE142" i="6"/>
  <c r="AY142" i="6"/>
  <c r="BJ758" i="6"/>
  <c r="CP758" i="6"/>
  <c r="AY974" i="6"/>
  <c r="CE974" i="6"/>
  <c r="CZ611" i="6"/>
  <c r="BT611" i="6"/>
  <c r="BT913" i="6"/>
  <c r="CZ913" i="6"/>
  <c r="CQ300" i="6"/>
  <c r="BK300" i="6"/>
  <c r="CZ862" i="6"/>
  <c r="BT862" i="6"/>
  <c r="BT995" i="6"/>
  <c r="CZ995" i="6"/>
  <c r="AY767" i="6"/>
  <c r="CE767" i="6"/>
  <c r="AY593" i="6"/>
  <c r="CE593" i="6"/>
  <c r="CE830" i="6"/>
  <c r="AY830" i="6"/>
  <c r="CP325" i="6"/>
  <c r="BJ325" i="6"/>
  <c r="CE513" i="6"/>
  <c r="AY513" i="6"/>
  <c r="CZ997" i="6"/>
  <c r="BT997" i="6"/>
  <c r="BT261" i="6"/>
  <c r="CZ261" i="6"/>
  <c r="CZ265" i="6"/>
  <c r="BT265" i="6"/>
  <c r="AY993" i="6"/>
  <c r="CE993" i="6"/>
  <c r="CE487" i="6"/>
  <c r="AY487" i="6"/>
  <c r="BJ164" i="6"/>
  <c r="CP164" i="6"/>
  <c r="AY502" i="6"/>
  <c r="CE502" i="6"/>
  <c r="CZ792" i="6"/>
  <c r="BT792" i="6"/>
  <c r="CZ925" i="6"/>
  <c r="BT925" i="6"/>
  <c r="AY578" i="6"/>
  <c r="CE578" i="6"/>
  <c r="CP911" i="6"/>
  <c r="BJ911" i="6"/>
  <c r="CE232" i="6"/>
  <c r="AY232" i="6"/>
  <c r="CZ615" i="6"/>
  <c r="BT615" i="6"/>
  <c r="CP897" i="6"/>
  <c r="BJ897" i="6"/>
  <c r="CE482" i="6"/>
  <c r="AY482" i="6"/>
  <c r="BT814" i="6"/>
  <c r="CZ814" i="6"/>
  <c r="BK147" i="6"/>
  <c r="CQ147" i="6"/>
  <c r="AY369" i="6"/>
  <c r="CE369" i="6"/>
  <c r="BJ475" i="6"/>
  <c r="CP475" i="6"/>
  <c r="CP86" i="6"/>
  <c r="BJ86" i="6"/>
  <c r="BT970" i="6"/>
  <c r="CZ970" i="6"/>
  <c r="CZ778" i="6"/>
  <c r="BT778" i="6"/>
  <c r="CZ282" i="6"/>
  <c r="BT282" i="6"/>
  <c r="AY862" i="6"/>
  <c r="CE862" i="6"/>
  <c r="CE952" i="6"/>
  <c r="AY952" i="6"/>
  <c r="AY915" i="6"/>
  <c r="CE915" i="6"/>
  <c r="CZ68" i="6"/>
  <c r="BT68" i="6"/>
  <c r="AY689" i="6"/>
  <c r="CE689" i="6"/>
  <c r="BK121" i="6"/>
  <c r="CQ121" i="6"/>
  <c r="CZ288" i="6"/>
  <c r="BT288" i="6"/>
  <c r="CZ824" i="6"/>
  <c r="BT824" i="6"/>
  <c r="CZ992" i="6"/>
  <c r="BT992" i="6"/>
  <c r="CZ425" i="6"/>
  <c r="BT425" i="6"/>
  <c r="CZ78" i="6"/>
  <c r="BT78" i="6"/>
  <c r="CZ773" i="6"/>
  <c r="BT773" i="6"/>
  <c r="CZ732" i="6"/>
  <c r="BT732" i="6"/>
  <c r="BJ83" i="6"/>
  <c r="CP83" i="6"/>
  <c r="CQ39" i="6"/>
  <c r="BK39" i="6"/>
  <c r="BJ989" i="6"/>
  <c r="CP989" i="6"/>
  <c r="CP339" i="6"/>
  <c r="BJ339" i="6"/>
  <c r="BT772" i="6"/>
  <c r="CZ772" i="6"/>
  <c r="CE696" i="6"/>
  <c r="AY696" i="6"/>
  <c r="BJ661" i="6"/>
  <c r="CP661" i="6"/>
  <c r="CE706" i="6"/>
  <c r="AY706" i="6"/>
  <c r="CP279" i="6"/>
  <c r="BJ279" i="6"/>
  <c r="CZ714" i="6"/>
  <c r="BT714" i="6"/>
  <c r="BJ634" i="6"/>
  <c r="CP634" i="6"/>
  <c r="CZ574" i="6"/>
  <c r="BT574" i="6"/>
  <c r="CP36" i="6"/>
  <c r="BJ36" i="6"/>
  <c r="BK20" i="6"/>
  <c r="CQ20" i="6"/>
  <c r="AY703" i="6"/>
  <c r="CE703" i="6"/>
  <c r="CE75" i="6"/>
  <c r="AY75" i="6"/>
  <c r="BT153" i="6"/>
  <c r="CZ153" i="6"/>
  <c r="AY684" i="6"/>
  <c r="CE684" i="6"/>
  <c r="BJ866" i="6"/>
  <c r="CP866" i="6"/>
  <c r="AY116" i="6"/>
  <c r="CE116" i="6"/>
  <c r="AY721" i="6"/>
  <c r="CE721" i="6"/>
  <c r="CP358" i="6"/>
  <c r="BJ358" i="6"/>
  <c r="CP1002" i="6"/>
  <c r="BJ1002" i="6"/>
  <c r="CE420" i="6"/>
  <c r="AY420" i="6"/>
  <c r="BT215" i="6"/>
  <c r="CZ215" i="6"/>
  <c r="CP334" i="6"/>
  <c r="BJ334" i="6"/>
  <c r="BT185" i="6"/>
  <c r="CZ185" i="6"/>
  <c r="CZ836" i="6"/>
  <c r="BT836" i="6"/>
  <c r="BJ569" i="6"/>
  <c r="CP569" i="6"/>
  <c r="AY723" i="6"/>
  <c r="CE723" i="6"/>
  <c r="CE180" i="6"/>
  <c r="AY180" i="6"/>
  <c r="CE87" i="6"/>
  <c r="AY87" i="6"/>
  <c r="BT191" i="6"/>
  <c r="CZ191" i="6"/>
  <c r="CZ643" i="6"/>
  <c r="BT643" i="6"/>
  <c r="CZ435" i="6"/>
  <c r="BT435" i="6"/>
  <c r="BJ762" i="6"/>
  <c r="CP762" i="6"/>
  <c r="CE936" i="6"/>
  <c r="AY936" i="6"/>
  <c r="BT380" i="6"/>
  <c r="CZ380" i="6"/>
  <c r="CZ555" i="6"/>
  <c r="BT555" i="6"/>
  <c r="CE380" i="6"/>
  <c r="AY380" i="6"/>
  <c r="BT213" i="6"/>
  <c r="CZ213" i="6"/>
  <c r="BJ1000" i="6"/>
  <c r="CP1000" i="6"/>
  <c r="AY631" i="6"/>
  <c r="CE631" i="6"/>
  <c r="AY514" i="6"/>
  <c r="CE514" i="6"/>
  <c r="CP796" i="6"/>
  <c r="BJ796" i="6"/>
  <c r="AY496" i="6"/>
  <c r="CE496" i="6"/>
  <c r="CZ518" i="6"/>
  <c r="BT518" i="6"/>
  <c r="CE498" i="6"/>
  <c r="AY498" i="6"/>
  <c r="AY820" i="6"/>
  <c r="CE820" i="6"/>
  <c r="CE653" i="6"/>
  <c r="AY653" i="6"/>
  <c r="CF206" i="6"/>
  <c r="AZ206" i="6"/>
  <c r="CE358" i="6"/>
  <c r="AY358" i="6"/>
  <c r="CP337" i="6"/>
  <c r="BJ337" i="6"/>
  <c r="CP1010" i="6"/>
  <c r="BJ1010" i="6"/>
  <c r="CZ580" i="6"/>
  <c r="BT580" i="6"/>
  <c r="BJ306" i="6"/>
  <c r="CP306" i="6"/>
  <c r="BJ676" i="6"/>
  <c r="CP676" i="6"/>
  <c r="CZ274" i="6"/>
  <c r="BT274" i="6"/>
  <c r="CP613" i="6"/>
  <c r="BJ613" i="6"/>
  <c r="CE214" i="6"/>
  <c r="AY214" i="6"/>
  <c r="CF52" i="6"/>
  <c r="AZ52" i="6"/>
  <c r="AY966" i="6"/>
  <c r="CE966" i="6"/>
  <c r="CP878" i="6"/>
  <c r="BJ878" i="6"/>
  <c r="CE986" i="6"/>
  <c r="AY986" i="6"/>
  <c r="CZ22" i="6"/>
  <c r="BT22" i="6"/>
  <c r="CP468" i="6"/>
  <c r="BJ468" i="6"/>
  <c r="AY961" i="6"/>
  <c r="CE961" i="6"/>
  <c r="BJ912" i="6"/>
  <c r="CP912" i="6"/>
  <c r="CZ698" i="6"/>
  <c r="BT698" i="6"/>
  <c r="CE808" i="6"/>
  <c r="AY808" i="6"/>
  <c r="CZ780" i="6"/>
  <c r="BT780" i="6"/>
  <c r="CP870" i="6"/>
  <c r="BJ870" i="6"/>
  <c r="BJ672" i="6"/>
  <c r="CP672" i="6"/>
  <c r="CZ151" i="6"/>
  <c r="BT151" i="6"/>
  <c r="CZ413" i="6"/>
  <c r="BT413" i="6"/>
  <c r="BJ135" i="6"/>
  <c r="CP135" i="6"/>
  <c r="CZ303" i="6"/>
  <c r="BT303" i="6"/>
  <c r="CE220" i="6"/>
  <c r="AY220" i="6"/>
  <c r="CP951" i="6"/>
  <c r="BJ951" i="6"/>
  <c r="CZ312" i="6"/>
  <c r="BT312" i="6"/>
  <c r="BJ140" i="6"/>
  <c r="CP140" i="6"/>
  <c r="AY1007" i="6"/>
  <c r="CE1007" i="6"/>
  <c r="CF108" i="6"/>
  <c r="AZ108" i="6"/>
  <c r="CZ805" i="6"/>
  <c r="BT805" i="6"/>
  <c r="AY249" i="6"/>
  <c r="CE249" i="6"/>
  <c r="CZ452" i="6"/>
  <c r="BT452" i="6"/>
  <c r="CP727" i="6"/>
  <c r="BJ727" i="6"/>
  <c r="BJ239" i="6"/>
  <c r="CP239" i="6"/>
  <c r="CE897" i="6"/>
  <c r="AY897" i="6"/>
  <c r="AY903" i="6"/>
  <c r="CE903" i="6"/>
  <c r="CP681" i="6"/>
  <c r="BJ681" i="6"/>
  <c r="BT199" i="6"/>
  <c r="CZ199" i="6"/>
  <c r="BT856" i="6"/>
  <c r="CZ856" i="6"/>
  <c r="CQ202" i="6"/>
  <c r="BK202" i="6"/>
  <c r="CP854" i="6"/>
  <c r="BJ854" i="6"/>
  <c r="AY565" i="6"/>
  <c r="CE565" i="6"/>
  <c r="BT310" i="6"/>
  <c r="CZ310" i="6"/>
  <c r="CP589" i="6"/>
  <c r="BJ589" i="6"/>
  <c r="BK171" i="6"/>
  <c r="CQ171" i="6"/>
  <c r="BT328" i="6"/>
  <c r="CZ328" i="6"/>
  <c r="CZ96" i="6"/>
  <c r="BT96" i="6"/>
  <c r="AY308" i="6"/>
  <c r="CE308" i="6"/>
  <c r="CZ221" i="6"/>
  <c r="BT221" i="6"/>
  <c r="CP919" i="6"/>
  <c r="BJ919" i="6"/>
  <c r="AY1013" i="6"/>
  <c r="CE1013" i="6"/>
  <c r="CZ628" i="6"/>
  <c r="BT628" i="6"/>
  <c r="CZ294" i="6"/>
  <c r="BT294" i="6"/>
  <c r="F49" i="3"/>
  <c r="G45" i="3"/>
  <c r="F47" i="3"/>
  <c r="CP578" i="6"/>
  <c r="BJ578" i="6"/>
  <c r="AY322" i="6"/>
  <c r="CE322" i="6"/>
  <c r="CZ348" i="6"/>
  <c r="BT348" i="6"/>
  <c r="CE802" i="6"/>
  <c r="AY802" i="6"/>
  <c r="CP971" i="6"/>
  <c r="BJ971" i="6"/>
  <c r="CZ52" i="6"/>
  <c r="BT52" i="6"/>
  <c r="CE737" i="6"/>
  <c r="AY737" i="6"/>
  <c r="CZ102" i="6"/>
  <c r="BT102" i="6"/>
  <c r="CF199" i="6"/>
  <c r="AZ199" i="6"/>
  <c r="BJ772" i="6"/>
  <c r="CP772" i="6"/>
  <c r="CZ971" i="6"/>
  <c r="BT971" i="6"/>
  <c r="CZ447" i="6"/>
  <c r="BT447" i="6"/>
  <c r="CZ883" i="6"/>
  <c r="BT883" i="6"/>
  <c r="BT33" i="6"/>
  <c r="CZ33" i="6"/>
  <c r="CZ796" i="6"/>
  <c r="BT796" i="6"/>
  <c r="AY818" i="6"/>
  <c r="CE818" i="6"/>
  <c r="CZ692" i="6"/>
  <c r="BT692" i="6"/>
  <c r="BT307" i="6"/>
  <c r="CZ307" i="6"/>
  <c r="CP956" i="6"/>
  <c r="BJ956" i="6"/>
  <c r="AY48" i="6"/>
  <c r="CE48" i="6"/>
  <c r="CP757" i="6"/>
  <c r="BJ757" i="6"/>
  <c r="CP323" i="6"/>
  <c r="BJ323" i="6"/>
  <c r="CP316" i="6"/>
  <c r="BJ316" i="6"/>
  <c r="BJ805" i="6"/>
  <c r="CP805" i="6"/>
  <c r="BJ628" i="6"/>
  <c r="CP628" i="6"/>
  <c r="BT926" i="6"/>
  <c r="CZ926" i="6"/>
  <c r="AY409" i="6"/>
  <c r="CE409" i="6"/>
  <c r="BJ419" i="6"/>
  <c r="CP419" i="6"/>
  <c r="CZ667" i="6"/>
  <c r="BT667" i="6"/>
  <c r="AY222" i="6"/>
  <c r="CE222" i="6"/>
  <c r="BJ440" i="6"/>
  <c r="CP440" i="6"/>
  <c r="AY551" i="6"/>
  <c r="CE551" i="6"/>
  <c r="CP701" i="6"/>
  <c r="BJ701" i="6"/>
  <c r="BJ748" i="6"/>
  <c r="CP748" i="6"/>
  <c r="CP947" i="6"/>
  <c r="BJ947" i="6"/>
  <c r="CE809" i="6"/>
  <c r="AY809" i="6"/>
  <c r="BJ481" i="6"/>
  <c r="CP481" i="6"/>
  <c r="BT420" i="6"/>
  <c r="CZ420" i="6"/>
  <c r="CZ17" i="6"/>
  <c r="BT17" i="6"/>
  <c r="CP60" i="6"/>
  <c r="BJ60" i="6"/>
  <c r="AY527" i="6"/>
  <c r="CE527" i="6"/>
  <c r="CZ735" i="6"/>
  <c r="BT735" i="6"/>
  <c r="CP963" i="6"/>
  <c r="BJ963" i="6"/>
  <c r="CE421" i="6"/>
  <c r="AY421" i="6"/>
  <c r="BT436" i="6"/>
  <c r="CZ436" i="6"/>
  <c r="AY569" i="6"/>
  <c r="CE569" i="6"/>
  <c r="CP790" i="6"/>
  <c r="BJ790" i="6"/>
  <c r="CG301" i="6"/>
  <c r="BA301" i="6"/>
  <c r="BJ697" i="6"/>
  <c r="CP697" i="6"/>
  <c r="BJ69" i="6"/>
  <c r="CP69" i="6"/>
  <c r="CE164" i="6"/>
  <c r="AY164" i="6"/>
  <c r="CZ797" i="6"/>
  <c r="BT797" i="6"/>
  <c r="BJ549" i="6"/>
  <c r="CP549" i="6"/>
  <c r="CZ708" i="6"/>
  <c r="BT708" i="6"/>
  <c r="CE247" i="6"/>
  <c r="AY247" i="6"/>
  <c r="BJ107" i="6"/>
  <c r="CP107" i="6"/>
  <c r="CE645" i="6"/>
  <c r="AY645" i="6"/>
  <c r="CE452" i="6"/>
  <c r="AY452" i="6"/>
  <c r="AY327" i="6"/>
  <c r="CE327" i="6"/>
  <c r="BA205" i="6"/>
  <c r="CG205" i="6"/>
  <c r="CZ448" i="6"/>
  <c r="BT448" i="6"/>
  <c r="BT900" i="6"/>
  <c r="CZ900" i="6"/>
  <c r="CP1005" i="6"/>
  <c r="BJ1005" i="6"/>
  <c r="BT460" i="6"/>
  <c r="CZ460" i="6"/>
  <c r="CZ82" i="6"/>
  <c r="BT82" i="6"/>
  <c r="BJ367" i="6"/>
  <c r="CP367" i="6"/>
  <c r="BT1006" i="6"/>
  <c r="CZ1006" i="6"/>
  <c r="CZ332" i="6"/>
  <c r="BT332" i="6"/>
  <c r="CE388" i="6"/>
  <c r="AY388" i="6"/>
  <c r="BT127" i="6"/>
  <c r="CZ127" i="6"/>
  <c r="AY669" i="6"/>
  <c r="CE669" i="6"/>
  <c r="CZ504" i="6"/>
  <c r="BT504" i="6"/>
  <c r="F66" i="3"/>
  <c r="F68" i="3" s="1"/>
  <c r="F70" i="3" s="1"/>
  <c r="AY38" i="6"/>
  <c r="CE38" i="6"/>
  <c r="CP731" i="6"/>
  <c r="BJ731" i="6"/>
  <c r="CP558" i="6"/>
  <c r="BJ558" i="6"/>
  <c r="CZ302" i="6"/>
  <c r="BT302" i="6"/>
  <c r="CP158" i="6"/>
  <c r="BJ158" i="6"/>
  <c r="CP570" i="6"/>
  <c r="BJ570" i="6"/>
  <c r="BA98" i="6"/>
  <c r="CG98" i="6"/>
  <c r="AY924" i="6"/>
  <c r="CE924" i="6"/>
  <c r="BT189" i="6"/>
  <c r="CZ189" i="6"/>
  <c r="CZ71" i="6"/>
  <c r="BT71" i="6"/>
  <c r="CE763" i="6"/>
  <c r="AY763" i="6"/>
  <c r="CZ44" i="6"/>
  <c r="BT44" i="6"/>
  <c r="BT424" i="6"/>
  <c r="CZ424" i="6"/>
  <c r="BJ734" i="6"/>
  <c r="CP734" i="6"/>
  <c r="AY770" i="6"/>
  <c r="CE770" i="6"/>
  <c r="CF181" i="6"/>
  <c r="AZ181" i="6"/>
  <c r="CZ400" i="6"/>
  <c r="BT400" i="6"/>
  <c r="E12" i="3"/>
  <c r="E14" i="3"/>
  <c r="E16" i="3" s="1"/>
  <c r="CP461" i="6"/>
  <c r="BJ461" i="6"/>
  <c r="BT577" i="6"/>
  <c r="CZ577" i="6"/>
  <c r="BT945" i="6"/>
  <c r="CZ945" i="6"/>
  <c r="CE243" i="6"/>
  <c r="AY243" i="6"/>
  <c r="CZ964" i="6"/>
  <c r="BT964" i="6"/>
  <c r="BT314" i="6"/>
  <c r="CZ314" i="6"/>
  <c r="CE56" i="6"/>
  <c r="AY56" i="6"/>
  <c r="CE386" i="6"/>
  <c r="AY386" i="6"/>
  <c r="AY219" i="6"/>
  <c r="CE219" i="6"/>
  <c r="AY159" i="6"/>
  <c r="CE159" i="6"/>
  <c r="BT882" i="6"/>
  <c r="CZ882" i="6"/>
  <c r="BT231" i="6"/>
  <c r="CZ231" i="6"/>
  <c r="CQ439" i="6"/>
  <c r="BK439" i="6"/>
  <c r="BT349" i="6"/>
  <c r="CZ349" i="6"/>
  <c r="CQ58" i="6"/>
  <c r="BK58" i="6"/>
  <c r="CE819" i="6"/>
  <c r="AY819" i="6"/>
  <c r="AY582" i="6"/>
  <c r="CE582" i="6"/>
  <c r="CZ387" i="6"/>
  <c r="BT387" i="6"/>
  <c r="AY562" i="6"/>
  <c r="CE562" i="6"/>
  <c r="CP547" i="6"/>
  <c r="BJ547" i="6"/>
  <c r="CP388" i="6"/>
  <c r="BJ388" i="6"/>
  <c r="CE226" i="6"/>
  <c r="AY226" i="6"/>
  <c r="CP595" i="6"/>
  <c r="BJ595" i="6"/>
  <c r="BJ629" i="6"/>
  <c r="CP629" i="6"/>
  <c r="CZ258" i="6"/>
  <c r="BT258" i="6"/>
  <c r="BJ616" i="6"/>
  <c r="CP616" i="6"/>
  <c r="AY173" i="6"/>
  <c r="CE173" i="6"/>
  <c r="AY283" i="6"/>
  <c r="CE283" i="6"/>
  <c r="CE390" i="6"/>
  <c r="AY390" i="6"/>
  <c r="BT293" i="6"/>
  <c r="CZ293" i="6"/>
  <c r="CZ170" i="6"/>
  <c r="BT170" i="6"/>
  <c r="CP583" i="6"/>
  <c r="BJ583" i="6"/>
  <c r="BJ666" i="6"/>
  <c r="CP666" i="6"/>
  <c r="CZ637" i="6"/>
  <c r="BT637" i="6"/>
  <c r="BJ824" i="6"/>
  <c r="CP824" i="6"/>
  <c r="BJ545" i="6"/>
  <c r="CP545" i="6"/>
  <c r="BJ362" i="6"/>
  <c r="CP362" i="6"/>
  <c r="CZ763" i="6"/>
  <c r="BT763" i="6"/>
  <c r="CE928" i="6"/>
  <c r="AY928" i="6"/>
  <c r="CZ717" i="6"/>
  <c r="BT717" i="6"/>
  <c r="CP288" i="6"/>
  <c r="BJ288" i="6"/>
  <c r="CP538" i="6"/>
  <c r="BJ538" i="6"/>
  <c r="CZ239" i="6"/>
  <c r="BT239" i="6"/>
  <c r="BJ786" i="6"/>
  <c r="CP786" i="6"/>
  <c r="BT139" i="6"/>
  <c r="CZ139" i="6"/>
  <c r="CE831" i="6"/>
  <c r="AY831" i="6"/>
  <c r="AZ160" i="6"/>
  <c r="CF160" i="6"/>
  <c r="BJ175" i="6"/>
  <c r="CP175" i="6"/>
  <c r="AZ64" i="6"/>
  <c r="CF64" i="6"/>
  <c r="BT148" i="6"/>
  <c r="CZ148" i="6"/>
  <c r="BJ795" i="6"/>
  <c r="CP795" i="6"/>
  <c r="CE67" i="6"/>
  <c r="AY67" i="6"/>
  <c r="CP800" i="6"/>
  <c r="BJ800" i="6"/>
  <c r="CP512" i="6"/>
  <c r="BJ512" i="6"/>
  <c r="BT412" i="6"/>
  <c r="CZ412" i="6"/>
  <c r="BT381" i="6"/>
  <c r="CZ381" i="6"/>
  <c r="CZ789" i="6"/>
  <c r="BT789" i="6"/>
  <c r="BT105" i="6"/>
  <c r="CZ105" i="6"/>
  <c r="AY515" i="6"/>
  <c r="CE515" i="6"/>
  <c r="BT746" i="6"/>
  <c r="CZ746" i="6"/>
  <c r="CP957" i="6"/>
  <c r="BJ957" i="6"/>
  <c r="CZ850" i="6"/>
  <c r="BT850" i="6"/>
  <c r="CZ483" i="6"/>
  <c r="BT483" i="6"/>
  <c r="BJ823" i="6"/>
  <c r="CP823" i="6"/>
  <c r="CE521" i="6"/>
  <c r="AY521" i="6"/>
  <c r="AY768" i="6"/>
  <c r="CE768" i="6"/>
  <c r="BT401" i="6"/>
  <c r="CZ401" i="6"/>
  <c r="BJ343" i="6"/>
  <c r="CP343" i="6"/>
  <c r="CP559" i="6"/>
  <c r="BJ559" i="6"/>
  <c r="CZ564" i="6"/>
  <c r="BT564" i="6"/>
  <c r="CP1008" i="6"/>
  <c r="BJ1008" i="6"/>
  <c r="BJ966" i="6"/>
  <c r="CP966" i="6"/>
  <c r="CE436" i="6"/>
  <c r="AY436" i="6"/>
  <c r="AY411" i="6"/>
  <c r="CE411" i="6"/>
  <c r="CE839" i="6"/>
  <c r="AY839" i="6"/>
  <c r="CZ14" i="6"/>
  <c r="BT14" i="6"/>
  <c r="CZ713" i="6"/>
  <c r="BT713" i="6"/>
  <c r="CP333" i="6"/>
  <c r="BJ333" i="6"/>
  <c r="BT79" i="6"/>
  <c r="CZ79" i="6"/>
  <c r="CZ963" i="6"/>
  <c r="BT963" i="6"/>
  <c r="AY742" i="6"/>
  <c r="CE742" i="6"/>
  <c r="BT140" i="6"/>
  <c r="CZ140" i="6"/>
  <c r="BJ768" i="6"/>
  <c r="CP768" i="6"/>
  <c r="CR185" i="6"/>
  <c r="BL185" i="6"/>
  <c r="AY658" i="6"/>
  <c r="CE658" i="6"/>
  <c r="CF129" i="6"/>
  <c r="AZ129" i="6"/>
  <c r="CE85" i="6"/>
  <c r="AY85" i="6"/>
  <c r="CE704" i="6"/>
  <c r="AY704" i="6"/>
  <c r="CE632" i="6"/>
  <c r="AY632" i="6"/>
  <c r="CE61" i="6"/>
  <c r="AY61" i="6"/>
  <c r="CF508" i="6"/>
  <c r="AZ508" i="6"/>
  <c r="CQ63" i="6"/>
  <c r="BK63" i="6"/>
  <c r="CE372" i="6"/>
  <c r="AY372" i="6"/>
  <c r="BT273" i="6"/>
  <c r="CZ273" i="6"/>
  <c r="AY910" i="6"/>
  <c r="CE910" i="6"/>
  <c r="CE1000" i="6"/>
  <c r="AY1000" i="6"/>
  <c r="CZ785" i="6"/>
  <c r="BT785" i="6"/>
  <c r="BJ326" i="6"/>
  <c r="CP326" i="6"/>
  <c r="CP604" i="6"/>
  <c r="BJ604" i="6"/>
  <c r="BT87" i="6"/>
  <c r="CZ87" i="6"/>
  <c r="AY22" i="6"/>
  <c r="CE22" i="6"/>
  <c r="BJ495" i="6"/>
  <c r="CP495" i="6"/>
  <c r="AY339" i="6"/>
  <c r="CE339" i="6"/>
  <c r="BT179" i="6"/>
  <c r="CZ179" i="6"/>
  <c r="BT910" i="6"/>
  <c r="CZ910" i="6"/>
  <c r="CP535" i="6"/>
  <c r="BJ535" i="6"/>
  <c r="CZ848" i="6"/>
  <c r="BT848" i="6"/>
  <c r="CZ823" i="6"/>
  <c r="BT823" i="6"/>
  <c r="CP356" i="6"/>
  <c r="BJ356" i="6"/>
  <c r="CE464" i="6"/>
  <c r="AY464" i="6"/>
  <c r="CZ911" i="6"/>
  <c r="BT911" i="6"/>
  <c r="CE939" i="6"/>
  <c r="AY939" i="6"/>
  <c r="CE318" i="6"/>
  <c r="AY318" i="6"/>
  <c r="CZ828" i="6"/>
  <c r="BT828" i="6"/>
  <c r="CP389" i="6"/>
  <c r="BJ389" i="6"/>
  <c r="BT905" i="6"/>
  <c r="CZ905" i="6"/>
  <c r="CE221" i="6"/>
  <c r="AY221" i="6"/>
  <c r="BT563" i="6"/>
  <c r="CZ563" i="6"/>
  <c r="AY305" i="6"/>
  <c r="CE305" i="6"/>
  <c r="CP606" i="6"/>
  <c r="BJ606" i="6"/>
  <c r="BT296" i="6"/>
  <c r="CZ296" i="6"/>
  <c r="BJ647" i="6"/>
  <c r="CP647" i="6"/>
  <c r="CE815" i="6"/>
  <c r="AY815" i="6"/>
  <c r="BT616" i="6"/>
  <c r="CZ616" i="6"/>
  <c r="BJ934" i="6"/>
  <c r="CP934" i="6"/>
  <c r="CP849" i="6"/>
  <c r="BJ849" i="6"/>
  <c r="CZ405" i="6"/>
  <c r="BT405" i="6"/>
  <c r="BJ57" i="6"/>
  <c r="CP57" i="6"/>
  <c r="CE104" i="6"/>
  <c r="AY104" i="6"/>
  <c r="AY177" i="6"/>
  <c r="CE177" i="6"/>
  <c r="CP162" i="6"/>
  <c r="BJ162" i="6"/>
  <c r="CE338" i="6"/>
  <c r="AY338" i="6"/>
  <c r="CP889" i="6"/>
  <c r="BJ889" i="6"/>
  <c r="AY506" i="6"/>
  <c r="CE506" i="6"/>
  <c r="CE257" i="6"/>
  <c r="AY257" i="6"/>
  <c r="BT499" i="6"/>
  <c r="CZ499" i="6"/>
  <c r="BT888" i="6"/>
  <c r="CZ888" i="6"/>
  <c r="CP114" i="6"/>
  <c r="BJ114" i="6"/>
  <c r="CZ620" i="6"/>
  <c r="BT620" i="6"/>
  <c r="AY163" i="6"/>
  <c r="CE163" i="6"/>
  <c r="CP980" i="6"/>
  <c r="BJ980" i="6"/>
  <c r="BT205" i="6"/>
  <c r="CZ205" i="6"/>
  <c r="CE909" i="6"/>
  <c r="AY909" i="6"/>
  <c r="CP875" i="6"/>
  <c r="BJ875" i="6"/>
  <c r="AY598" i="6"/>
  <c r="CE598" i="6"/>
  <c r="CZ113" i="6"/>
  <c r="BT113" i="6"/>
  <c r="CP138" i="6"/>
  <c r="BJ138" i="6"/>
  <c r="CP256" i="6"/>
  <c r="BJ256" i="6"/>
  <c r="CZ108" i="6"/>
  <c r="BT108" i="6"/>
  <c r="CE840" i="6"/>
  <c r="AY840" i="6"/>
  <c r="AY863" i="6"/>
  <c r="CE863" i="6"/>
  <c r="CP944" i="6"/>
  <c r="BJ944" i="6"/>
  <c r="AY905" i="6"/>
  <c r="CE905" i="6"/>
  <c r="BT130" i="6"/>
  <c r="CZ130" i="6"/>
  <c r="CP525" i="6"/>
  <c r="BJ525" i="6"/>
  <c r="AY24" i="6"/>
  <c r="CE24" i="6"/>
  <c r="CP592" i="6"/>
  <c r="BJ592" i="6"/>
  <c r="BT202" i="6"/>
  <c r="CZ202" i="6"/>
  <c r="CE655" i="6"/>
  <c r="AY655" i="6"/>
  <c r="CP212" i="6"/>
  <c r="BJ212" i="6"/>
  <c r="CP369" i="6"/>
  <c r="BJ369" i="6"/>
  <c r="CP830" i="6"/>
  <c r="BJ830" i="6"/>
  <c r="CZ136" i="6"/>
  <c r="BT136" i="6"/>
  <c r="CZ988" i="6"/>
  <c r="BT988" i="6"/>
  <c r="CE853" i="6"/>
  <c r="AY853" i="6"/>
  <c r="CP307" i="6"/>
  <c r="BJ307" i="6"/>
  <c r="AY156" i="6"/>
  <c r="CE156" i="6"/>
  <c r="CE734" i="6"/>
  <c r="AY734" i="6"/>
  <c r="CZ953" i="6"/>
  <c r="BT953" i="6"/>
  <c r="AY735" i="6"/>
  <c r="CE735" i="6"/>
  <c r="BK76" i="6"/>
  <c r="CQ76" i="6"/>
  <c r="BT961" i="6"/>
  <c r="CZ961" i="6"/>
  <c r="CP979" i="6"/>
  <c r="BJ979" i="6"/>
  <c r="AZ113" i="6"/>
  <c r="CF113" i="6"/>
  <c r="AY692" i="6"/>
  <c r="CE692" i="6"/>
  <c r="CZ869" i="6"/>
  <c r="BT869" i="6"/>
  <c r="AZ155" i="6"/>
  <c r="CF155" i="6"/>
  <c r="CZ161" i="6"/>
  <c r="BT161" i="6"/>
  <c r="CZ919" i="6"/>
  <c r="BT919" i="6"/>
  <c r="AY179" i="6"/>
  <c r="CE179" i="6"/>
  <c r="CZ593" i="6"/>
  <c r="BT593" i="6"/>
  <c r="BJ976" i="6"/>
  <c r="CP976" i="6"/>
  <c r="BT538" i="6"/>
  <c r="CZ538" i="6"/>
  <c r="AY732" i="6"/>
  <c r="CE732" i="6"/>
  <c r="CP931" i="6"/>
  <c r="BJ931" i="6"/>
  <c r="CE519" i="6"/>
  <c r="AY519" i="6"/>
  <c r="CP765" i="6"/>
  <c r="BJ765" i="6"/>
  <c r="CE81" i="6"/>
  <c r="AY81" i="6"/>
  <c r="BT51" i="6"/>
  <c r="CZ51" i="6"/>
  <c r="CE656" i="6"/>
  <c r="AY656" i="6"/>
  <c r="BJ373" i="6"/>
  <c r="CP373" i="6"/>
  <c r="CE120" i="6"/>
  <c r="AY120" i="6"/>
  <c r="BT206" i="6"/>
  <c r="CZ206" i="6"/>
  <c r="AY646" i="6"/>
  <c r="CE646" i="6"/>
  <c r="CE255" i="6"/>
  <c r="AY255" i="6"/>
  <c r="BA50" i="6"/>
  <c r="CG50" i="6"/>
  <c r="BK130" i="6"/>
  <c r="CQ130" i="6"/>
  <c r="BT63" i="6"/>
  <c r="CZ63" i="6"/>
  <c r="CZ719" i="6"/>
  <c r="BT719" i="6"/>
  <c r="BT101" i="6"/>
  <c r="CZ101" i="6"/>
  <c r="CP709" i="6"/>
  <c r="BJ709" i="6"/>
  <c r="CZ653" i="6"/>
  <c r="BT653" i="6"/>
  <c r="CE491" i="6"/>
  <c r="AY491" i="6"/>
  <c r="BT111" i="6"/>
  <c r="CZ111" i="6"/>
  <c r="BT1005" i="6"/>
  <c r="CZ1005" i="6"/>
  <c r="BT279" i="6"/>
  <c r="CZ279" i="6"/>
  <c r="CE35" i="6"/>
  <c r="AY35" i="6"/>
  <c r="CP84" i="6"/>
  <c r="BJ84" i="6"/>
  <c r="AY726" i="6"/>
  <c r="CE726" i="6"/>
  <c r="CF361" i="6"/>
  <c r="AZ361" i="6"/>
  <c r="CE555" i="6"/>
  <c r="AY555" i="6"/>
  <c r="CR209" i="6"/>
  <c r="BL209" i="6"/>
  <c r="BT879" i="6"/>
  <c r="CZ879" i="6"/>
  <c r="BJ35" i="6"/>
  <c r="CP35" i="6"/>
  <c r="CE236" i="6"/>
  <c r="AY236" i="6"/>
  <c r="CZ340" i="6"/>
  <c r="BT340" i="6"/>
  <c r="CF143" i="6"/>
  <c r="AZ143" i="6"/>
  <c r="BJ743" i="6"/>
  <c r="CP743" i="6"/>
  <c r="BJ1006" i="6"/>
  <c r="CP1006" i="6"/>
  <c r="BJ752" i="6"/>
  <c r="CP752" i="6"/>
  <c r="CZ166" i="6"/>
  <c r="BT166" i="6"/>
  <c r="BT935" i="6"/>
  <c r="CZ935" i="6"/>
  <c r="CP235" i="6"/>
  <c r="BJ235" i="6"/>
  <c r="CP992" i="6"/>
  <c r="BJ992" i="6"/>
  <c r="CP456" i="6"/>
  <c r="BJ456" i="6"/>
  <c r="CZ106" i="6"/>
  <c r="BT106" i="6"/>
  <c r="CP954" i="6"/>
  <c r="BJ954" i="6"/>
  <c r="BT770" i="6"/>
  <c r="CZ770" i="6"/>
  <c r="CE69" i="6"/>
  <c r="AY69" i="6"/>
  <c r="BT985" i="6"/>
  <c r="CZ985" i="6"/>
  <c r="CQ46" i="6"/>
  <c r="BK46" i="6"/>
  <c r="BJ721" i="6"/>
  <c r="CP721" i="6"/>
  <c r="CZ214" i="6"/>
  <c r="BT214" i="6"/>
  <c r="CZ726" i="6"/>
  <c r="BT726" i="6"/>
  <c r="BK215" i="6"/>
  <c r="CQ215" i="6"/>
  <c r="AY183" i="6"/>
  <c r="CE183" i="6"/>
  <c r="BT820" i="6"/>
  <c r="CZ820" i="6"/>
  <c r="CZ523" i="6"/>
  <c r="BT523" i="6"/>
  <c r="BT201" i="6"/>
  <c r="CZ201" i="6"/>
  <c r="BT842" i="6"/>
  <c r="CZ842" i="6"/>
  <c r="CP948" i="6"/>
  <c r="BJ948" i="6"/>
  <c r="CF228" i="6"/>
  <c r="AZ228" i="6"/>
  <c r="BK52" i="6"/>
  <c r="CQ52" i="6"/>
  <c r="CP514" i="6"/>
  <c r="BJ514" i="6"/>
  <c r="CP72" i="6"/>
  <c r="BJ72" i="6"/>
  <c r="BT336" i="6"/>
  <c r="CZ336" i="6"/>
  <c r="BJ231" i="6"/>
  <c r="CP231" i="6"/>
  <c r="AY387" i="6"/>
  <c r="CE387" i="6"/>
  <c r="CP524" i="6"/>
  <c r="BJ524" i="6"/>
  <c r="BT979" i="6"/>
  <c r="CZ979" i="6"/>
  <c r="CF187" i="6"/>
  <c r="AZ187" i="6"/>
  <c r="CE749" i="6"/>
  <c r="AY749" i="6"/>
  <c r="BJ332" i="6"/>
  <c r="CP332" i="6"/>
  <c r="CZ702" i="6"/>
  <c r="BT702" i="6"/>
  <c r="BK151" i="6"/>
  <c r="CQ151" i="6"/>
  <c r="CZ184" i="6"/>
  <c r="BT184" i="6"/>
  <c r="CE323" i="6"/>
  <c r="AY323" i="6"/>
  <c r="CZ604" i="6"/>
  <c r="BT604" i="6"/>
  <c r="BJ517" i="6"/>
  <c r="CP517" i="6"/>
  <c r="AZ178" i="6"/>
  <c r="CF178" i="6"/>
  <c r="AY595" i="6"/>
  <c r="CE595" i="6"/>
  <c r="AY321" i="6"/>
  <c r="CE321" i="6"/>
  <c r="BT542" i="6"/>
  <c r="CZ542" i="6"/>
  <c r="CZ554" i="6"/>
  <c r="BT554" i="6"/>
  <c r="CZ891" i="6"/>
  <c r="BT891" i="6"/>
  <c r="AY245" i="6"/>
  <c r="CE245" i="6"/>
  <c r="CZ217" i="6"/>
  <c r="BT217" i="6"/>
  <c r="CZ631" i="6"/>
  <c r="BT631" i="6"/>
  <c r="BJ449" i="6"/>
  <c r="CP449" i="6"/>
  <c r="CE261" i="6"/>
  <c r="AY261" i="6"/>
  <c r="CZ415" i="6"/>
  <c r="BT415" i="6"/>
  <c r="CP859" i="6"/>
  <c r="BJ859" i="6"/>
  <c r="CZ260" i="6"/>
  <c r="BT260" i="6"/>
  <c r="BJ847" i="6"/>
  <c r="CP847" i="6"/>
  <c r="CP637" i="6"/>
  <c r="BJ637" i="6"/>
  <c r="BT1009" i="6"/>
  <c r="CZ1009" i="6"/>
  <c r="BJ644" i="6"/>
  <c r="CP644" i="6"/>
  <c r="CP167" i="6"/>
  <c r="BJ167" i="6"/>
  <c r="CE492" i="6"/>
  <c r="AY492" i="6"/>
  <c r="CQ152" i="6"/>
  <c r="BK152" i="6"/>
  <c r="AY609" i="6"/>
  <c r="CE609" i="6"/>
  <c r="BJ646" i="6"/>
  <c r="CP646" i="6"/>
  <c r="BT1008" i="6"/>
  <c r="CZ1008" i="6"/>
  <c r="BT756" i="6"/>
  <c r="CZ756" i="6"/>
  <c r="CE168" i="6"/>
  <c r="AY168" i="6"/>
  <c r="CZ509" i="6"/>
  <c r="BT509" i="6"/>
  <c r="CE649" i="6"/>
  <c r="AY649" i="6"/>
  <c r="CP470" i="6"/>
  <c r="BJ470" i="6"/>
  <c r="CE381" i="6"/>
  <c r="AY381" i="6"/>
  <c r="CP445" i="6"/>
  <c r="BJ445" i="6"/>
  <c r="CP703" i="6"/>
  <c r="BJ703" i="6"/>
  <c r="CZ359" i="6"/>
  <c r="BT359" i="6"/>
  <c r="CF313" i="6"/>
  <c r="AZ313" i="6"/>
  <c r="CP433" i="6"/>
  <c r="BJ433" i="6"/>
  <c r="BJ936" i="6"/>
  <c r="CP936" i="6"/>
  <c r="AY490" i="6"/>
  <c r="CE490" i="6"/>
  <c r="CZ656" i="6"/>
  <c r="BT656" i="6"/>
  <c r="BL27" i="6"/>
  <c r="CR27" i="6"/>
  <c r="BK129" i="6"/>
  <c r="CQ129" i="6"/>
  <c r="CZ816" i="6"/>
  <c r="BT816" i="6"/>
  <c r="CE190" i="6"/>
  <c r="AY190" i="6"/>
  <c r="BT1004" i="6"/>
  <c r="CZ1004" i="6"/>
  <c r="BJ844" i="6"/>
  <c r="CP844" i="6"/>
  <c r="CE845" i="6"/>
  <c r="AY845" i="6"/>
  <c r="BT225" i="6"/>
  <c r="CZ225" i="6"/>
  <c r="CZ553" i="6"/>
  <c r="BT553" i="6"/>
  <c r="BJ716" i="6"/>
  <c r="CP716" i="6"/>
  <c r="BJ640" i="6"/>
  <c r="CP640" i="6"/>
  <c r="CP548" i="6"/>
  <c r="BJ548" i="6"/>
  <c r="AY188" i="6"/>
  <c r="CE188" i="6"/>
  <c r="CP354" i="6"/>
  <c r="BJ354" i="6"/>
  <c r="CZ73" i="6"/>
  <c r="BT73" i="6"/>
  <c r="BJ787" i="6"/>
  <c r="CP787" i="6"/>
  <c r="CP265" i="6"/>
  <c r="BJ265" i="6"/>
  <c r="CZ120" i="6"/>
  <c r="BT120" i="6"/>
  <c r="AY393" i="6"/>
  <c r="CE393" i="6"/>
  <c r="CE811" i="6"/>
  <c r="AY811" i="6"/>
  <c r="CE122" i="6"/>
  <c r="AY122" i="6"/>
  <c r="CP276" i="6"/>
  <c r="BJ276" i="6"/>
  <c r="CZ443" i="6"/>
  <c r="BT443" i="6"/>
  <c r="AY603" i="6"/>
  <c r="CE603" i="6"/>
  <c r="CE319" i="6"/>
  <c r="AY319" i="6"/>
  <c r="BJ92" i="6"/>
  <c r="CP92" i="6"/>
  <c r="CZ48" i="6"/>
  <c r="BT48" i="6"/>
  <c r="CZ454" i="6"/>
  <c r="BT454" i="6"/>
  <c r="AY529" i="6"/>
  <c r="CE529" i="6"/>
  <c r="BJ160" i="6"/>
  <c r="CP160" i="6"/>
  <c r="AY523" i="6"/>
  <c r="CE523" i="6"/>
  <c r="CF100" i="6"/>
  <c r="AZ100" i="6"/>
  <c r="CP868" i="6"/>
  <c r="BJ868" i="6"/>
  <c r="CZ259" i="6"/>
  <c r="BT259" i="6"/>
  <c r="CZ441" i="6"/>
  <c r="BT441" i="6"/>
  <c r="AY324" i="6"/>
  <c r="CE324" i="6"/>
  <c r="CP814" i="6"/>
  <c r="BJ814" i="6"/>
  <c r="CZ566" i="6"/>
  <c r="BT566" i="6"/>
  <c r="BT308" i="6"/>
  <c r="CZ308" i="6"/>
  <c r="BJ418" i="6"/>
  <c r="CP418" i="6"/>
  <c r="BT115" i="6"/>
  <c r="CZ115" i="6"/>
  <c r="BJ611" i="6"/>
  <c r="CP611" i="6"/>
  <c r="CZ24" i="6"/>
  <c r="BT24" i="6"/>
  <c r="BT744" i="6"/>
  <c r="CZ744" i="6"/>
  <c r="CE15" i="6"/>
  <c r="AY15" i="6"/>
  <c r="BJ54" i="6"/>
  <c r="CP54" i="6"/>
  <c r="CE756" i="6"/>
  <c r="AY756" i="6"/>
  <c r="BT103" i="6"/>
  <c r="CZ103" i="6"/>
  <c r="CE279" i="6"/>
  <c r="AY279" i="6"/>
  <c r="CQ21" i="6"/>
  <c r="BK21" i="6"/>
  <c r="AY740" i="6"/>
  <c r="CE740" i="6"/>
  <c r="BT163" i="6"/>
  <c r="CZ163" i="6"/>
  <c r="AY685" i="6"/>
  <c r="CE685" i="6"/>
  <c r="BT488" i="6"/>
  <c r="CZ488" i="6"/>
  <c r="CE834" i="6"/>
  <c r="AY834" i="6"/>
  <c r="BT338" i="6"/>
  <c r="CZ338" i="6"/>
  <c r="CP305" i="6"/>
  <c r="BJ305" i="6"/>
  <c r="BJ499" i="6"/>
  <c r="CP499" i="6"/>
  <c r="AY782" i="6"/>
  <c r="CE782" i="6"/>
  <c r="CZ346" i="6"/>
  <c r="BT346" i="6"/>
  <c r="AZ137" i="6"/>
  <c r="CF137" i="6"/>
  <c r="CP508" i="6"/>
  <c r="BJ508" i="6"/>
  <c r="CP532" i="6"/>
  <c r="BJ532" i="6"/>
  <c r="CP546" i="6"/>
  <c r="BJ546" i="6"/>
  <c r="BT977" i="6"/>
  <c r="CZ977" i="6"/>
  <c r="CP413" i="6"/>
  <c r="BJ413" i="6"/>
  <c r="BT144" i="6"/>
  <c r="CZ144" i="6"/>
  <c r="CP516" i="6"/>
  <c r="BJ516" i="6"/>
  <c r="BJ430" i="6"/>
  <c r="CP430" i="6"/>
  <c r="CP933" i="6"/>
  <c r="BJ933" i="6"/>
  <c r="CP901" i="6"/>
  <c r="BJ901" i="6"/>
  <c r="BT172" i="6"/>
  <c r="CZ172" i="6"/>
  <c r="AY672" i="6"/>
  <c r="CE672" i="6"/>
  <c r="CZ43" i="6"/>
  <c r="BT43" i="6"/>
  <c r="BJ838" i="6"/>
  <c r="CP838" i="6"/>
  <c r="CZ327" i="6"/>
  <c r="BT327" i="6"/>
  <c r="CP313" i="6"/>
  <c r="BJ313" i="6"/>
  <c r="BJ618" i="6"/>
  <c r="CP618" i="6"/>
  <c r="CZ685" i="6"/>
  <c r="BT685" i="6"/>
  <c r="BK154" i="6"/>
  <c r="CQ154" i="6"/>
  <c r="BT662" i="6"/>
  <c r="CZ662" i="6"/>
  <c r="CE938" i="6"/>
  <c r="AY938" i="6"/>
  <c r="CZ38" i="6"/>
  <c r="BT38" i="6"/>
  <c r="CP806" i="6"/>
  <c r="BJ806" i="6"/>
  <c r="BJ590" i="6"/>
  <c r="CP590" i="6"/>
  <c r="CE630" i="6"/>
  <c r="AY630" i="6"/>
  <c r="BT834" i="6"/>
  <c r="CZ834" i="6"/>
  <c r="CP477" i="6"/>
  <c r="BJ477" i="6"/>
  <c r="CZ398" i="6"/>
  <c r="BT398" i="6"/>
  <c r="CE746" i="6"/>
  <c r="AY746" i="6"/>
  <c r="CP544" i="6"/>
  <c r="BJ544" i="6"/>
  <c r="CE230" i="6"/>
  <c r="AY230" i="6"/>
  <c r="CZ83" i="6"/>
  <c r="BT83" i="6"/>
  <c r="BT209" i="6"/>
  <c r="CZ209" i="6"/>
  <c r="BJ928" i="6"/>
  <c r="CP928" i="6"/>
  <c r="AY121" i="6"/>
  <c r="CE121" i="6"/>
  <c r="CE537" i="6"/>
  <c r="AY537" i="6"/>
  <c r="CZ993" i="6"/>
  <c r="BT993" i="6"/>
  <c r="BJ402" i="6"/>
  <c r="CP402" i="6"/>
  <c r="BT343" i="6"/>
  <c r="CZ343" i="6"/>
  <c r="CE813" i="6"/>
  <c r="AY813" i="6"/>
  <c r="CE579" i="6"/>
  <c r="AY579" i="6"/>
  <c r="BT422" i="6"/>
  <c r="CZ422" i="6"/>
  <c r="BJ318" i="6"/>
  <c r="CP318" i="6"/>
  <c r="BT470" i="6"/>
  <c r="CZ470" i="6"/>
  <c r="BT337" i="6"/>
  <c r="CZ337" i="6"/>
  <c r="AY461" i="6"/>
  <c r="CE461" i="6"/>
  <c r="CZ85" i="6"/>
  <c r="BT85" i="6"/>
  <c r="CE890" i="6"/>
  <c r="AY890" i="6"/>
  <c r="CE838" i="6"/>
  <c r="AY838" i="6"/>
  <c r="CZ30" i="6"/>
  <c r="BT30" i="6"/>
  <c r="CZ857" i="6"/>
  <c r="BT857" i="6"/>
  <c r="CP921" i="6"/>
  <c r="BJ921" i="6"/>
  <c r="CF276" i="6"/>
  <c r="AZ276" i="6"/>
  <c r="BT494" i="6"/>
  <c r="CZ494" i="6"/>
  <c r="CQ224" i="6"/>
  <c r="BK224" i="6"/>
  <c r="BT244" i="6"/>
  <c r="CZ244" i="6"/>
  <c r="CP385" i="6"/>
  <c r="BJ385" i="6"/>
  <c r="BK32" i="6"/>
  <c r="CQ32" i="6"/>
  <c r="CE374" i="6"/>
  <c r="AY374" i="6"/>
  <c r="BT322" i="6"/>
  <c r="CZ322" i="6"/>
  <c r="BT908" i="6"/>
  <c r="CZ908" i="6"/>
  <c r="CE556" i="6"/>
  <c r="AY556" i="6"/>
  <c r="CE208" i="6"/>
  <c r="AY208" i="6"/>
  <c r="CE202" i="6"/>
  <c r="AY202" i="6"/>
  <c r="AY504" i="6"/>
  <c r="CE504" i="6"/>
  <c r="BJ926" i="6"/>
  <c r="CP926" i="6"/>
  <c r="BT474" i="6"/>
  <c r="CZ474" i="6"/>
  <c r="CP163" i="6"/>
  <c r="BJ163" i="6"/>
  <c r="CZ341" i="6"/>
  <c r="BT341" i="6"/>
  <c r="BJ491" i="6"/>
  <c r="CP491" i="6"/>
  <c r="CF76" i="6"/>
  <c r="AZ76" i="6"/>
  <c r="BJ146" i="6"/>
  <c r="CP146" i="6"/>
  <c r="BJ763" i="6"/>
  <c r="CP763" i="6"/>
  <c r="BT252" i="6"/>
  <c r="CZ252" i="6"/>
  <c r="BT195" i="6"/>
  <c r="CZ195" i="6"/>
  <c r="CP443" i="6"/>
  <c r="BJ443" i="6"/>
  <c r="BT286" i="6"/>
  <c r="CZ286" i="6"/>
  <c r="BJ216" i="6"/>
  <c r="CP216" i="6"/>
  <c r="BJ874" i="6"/>
  <c r="CP874" i="6"/>
  <c r="CZ118" i="6"/>
  <c r="BT118" i="6"/>
  <c r="CQ64" i="6"/>
  <c r="BK64" i="6"/>
  <c r="CF34" i="6"/>
  <c r="AZ34" i="6"/>
  <c r="CP815" i="6"/>
  <c r="BJ815" i="6"/>
  <c r="CP683" i="6"/>
  <c r="BJ683" i="6"/>
  <c r="CZ171" i="6"/>
  <c r="BT171" i="6"/>
  <c r="CP918" i="6"/>
  <c r="BJ918" i="6"/>
  <c r="AY976" i="6"/>
  <c r="CE976" i="6"/>
  <c r="CZ234" i="6"/>
  <c r="BT234" i="6"/>
  <c r="CE196" i="6"/>
  <c r="AY196" i="6"/>
  <c r="AY895" i="6"/>
  <c r="CE895" i="6"/>
  <c r="AY911" i="6"/>
  <c r="CE911" i="6"/>
  <c r="BT1013" i="6"/>
  <c r="CZ1013" i="6"/>
  <c r="CF325" i="6"/>
  <c r="AZ325" i="6"/>
  <c r="BT638" i="6"/>
  <c r="CZ638" i="6"/>
  <c r="BJ801" i="6"/>
  <c r="CP801" i="6"/>
  <c r="BT385" i="6"/>
  <c r="CZ385" i="6"/>
  <c r="BJ668" i="6"/>
  <c r="CP668" i="6"/>
  <c r="CP293" i="6"/>
  <c r="BJ293" i="6"/>
  <c r="CZ423" i="6"/>
  <c r="BT423" i="6"/>
  <c r="CE769" i="6"/>
  <c r="AY769" i="6"/>
  <c r="BJ942" i="6"/>
  <c r="CP942" i="6"/>
  <c r="CP228" i="6"/>
  <c r="BJ228" i="6"/>
  <c r="BT880" i="6"/>
  <c r="CZ880" i="6"/>
  <c r="BK117" i="6"/>
  <c r="CQ117" i="6"/>
  <c r="CP199" i="6"/>
  <c r="BJ199" i="6"/>
  <c r="CP924" i="6"/>
  <c r="BJ924" i="6"/>
  <c r="BK80" i="6"/>
  <c r="CQ80" i="6"/>
  <c r="CZ514" i="6"/>
  <c r="BT514" i="6"/>
  <c r="AY185" i="6"/>
  <c r="CE185" i="6"/>
  <c r="AY642" i="6"/>
  <c r="CE642" i="6"/>
  <c r="CP458" i="6"/>
  <c r="BJ458" i="6"/>
  <c r="CZ710" i="6"/>
  <c r="BT710" i="6"/>
  <c r="CP594" i="6"/>
  <c r="BJ594" i="6"/>
  <c r="CZ352" i="6"/>
  <c r="BT352" i="6"/>
  <c r="BT391" i="6"/>
  <c r="CZ391" i="6"/>
  <c r="BT249" i="6"/>
  <c r="CZ249" i="6"/>
  <c r="AZ157" i="6"/>
  <c r="CF157" i="6"/>
  <c r="CZ384" i="6"/>
  <c r="BT384" i="6"/>
  <c r="CE107" i="6"/>
  <c r="AY107" i="6"/>
  <c r="CP566" i="6"/>
  <c r="BJ566" i="6"/>
  <c r="CZ827" i="6"/>
  <c r="BT827" i="6"/>
  <c r="BJ403" i="6"/>
  <c r="CP403" i="6"/>
  <c r="BJ493" i="6"/>
  <c r="CP493" i="6"/>
  <c r="CZ357" i="6"/>
  <c r="BT357" i="6"/>
  <c r="BJ1013" i="6"/>
  <c r="CP1013" i="6"/>
  <c r="BJ686" i="6"/>
  <c r="CP686" i="6"/>
  <c r="CQ126" i="6"/>
  <c r="BK126" i="6"/>
  <c r="BT356" i="6"/>
  <c r="CZ356" i="6"/>
  <c r="CP295" i="6"/>
  <c r="BJ295" i="6"/>
  <c r="CE950" i="6"/>
  <c r="AY950" i="6"/>
  <c r="CZ350" i="6"/>
  <c r="BT350" i="6"/>
  <c r="CF175" i="6"/>
  <c r="AZ175" i="6"/>
  <c r="AY316" i="6"/>
  <c r="CE316" i="6"/>
  <c r="CZ697" i="6"/>
  <c r="BT697" i="6"/>
  <c r="CP500" i="6"/>
  <c r="BJ500" i="6"/>
  <c r="BJ1001" i="6"/>
  <c r="CP1001" i="6"/>
  <c r="AY310" i="6"/>
  <c r="CE310" i="6"/>
  <c r="BT841" i="6"/>
  <c r="CZ841" i="6"/>
  <c r="CQ65" i="6"/>
  <c r="BK65" i="6"/>
  <c r="CZ731" i="6"/>
  <c r="BT731" i="6"/>
  <c r="CP895" i="6"/>
  <c r="BJ895" i="6"/>
  <c r="BJ738" i="6"/>
  <c r="CP738" i="6"/>
  <c r="BT297" i="6"/>
  <c r="CZ297" i="6"/>
  <c r="AY678" i="6"/>
  <c r="CE678" i="6"/>
  <c r="CE996" i="6"/>
  <c r="AY996" i="6"/>
  <c r="CZ987" i="6"/>
  <c r="BT987" i="6"/>
  <c r="BJ396" i="6"/>
  <c r="CP396" i="6"/>
  <c r="BJ812" i="6"/>
  <c r="CP812" i="6"/>
  <c r="AY718" i="6"/>
  <c r="CE718" i="6"/>
  <c r="G36" i="5"/>
  <c r="E61" i="5"/>
  <c r="E49" i="5"/>
  <c r="CF267" i="6"/>
  <c r="AZ267" i="6"/>
  <c r="CE480" i="6"/>
  <c r="AY480" i="6"/>
  <c r="BJ61" i="6"/>
  <c r="CP61" i="6"/>
  <c r="BJ700" i="6"/>
  <c r="CP700" i="6"/>
  <c r="CP170" i="6"/>
  <c r="BJ170" i="6"/>
  <c r="CZ165" i="6"/>
  <c r="BT165" i="6"/>
  <c r="BT742" i="6"/>
  <c r="CZ742" i="6"/>
  <c r="CE871" i="6"/>
  <c r="AY871" i="6"/>
  <c r="CP366" i="6"/>
  <c r="BJ366" i="6"/>
  <c r="G67" i="3"/>
  <c r="G65" i="3"/>
  <c r="H63" i="3"/>
  <c r="CE51" i="6"/>
  <c r="AY51" i="6"/>
  <c r="BJ652" i="6"/>
  <c r="CP652" i="6"/>
  <c r="AY174" i="6"/>
  <c r="CE174" i="6"/>
  <c r="CE722" i="6"/>
  <c r="AY722" i="6"/>
  <c r="BT203" i="6"/>
  <c r="CZ203" i="6"/>
  <c r="CP733" i="6"/>
  <c r="BJ733" i="6"/>
  <c r="BJ810" i="6"/>
  <c r="CP810" i="6"/>
  <c r="CZ684" i="6"/>
  <c r="BT684" i="6"/>
  <c r="BK284" i="6"/>
  <c r="CQ284" i="6"/>
  <c r="CE37" i="6"/>
  <c r="AY37" i="6"/>
  <c r="AY431" i="6"/>
  <c r="CE431" i="6"/>
  <c r="BT788" i="6"/>
  <c r="CZ788" i="6"/>
  <c r="BT791" i="6"/>
  <c r="CZ791" i="6"/>
  <c r="CE417" i="6"/>
  <c r="AY417" i="6"/>
  <c r="BT485" i="6"/>
  <c r="CZ485" i="6"/>
  <c r="CP792" i="6"/>
  <c r="BJ792" i="6"/>
  <c r="AY309" i="6"/>
  <c r="CE309" i="6"/>
  <c r="CE350" i="6"/>
  <c r="AY350" i="6"/>
  <c r="CZ623" i="6"/>
  <c r="BT623" i="6"/>
  <c r="CZ515" i="6"/>
  <c r="BT515" i="6"/>
  <c r="CP511" i="6"/>
  <c r="BJ511" i="6"/>
  <c r="AY317" i="6"/>
  <c r="CE317" i="6"/>
  <c r="BT226" i="6"/>
  <c r="CZ226" i="6"/>
  <c r="CE980" i="6"/>
  <c r="AY980" i="6"/>
  <c r="BT472" i="6"/>
  <c r="CZ472" i="6"/>
  <c r="BT966" i="6"/>
  <c r="CZ966" i="6"/>
  <c r="AY568" i="6"/>
  <c r="CE568" i="6"/>
  <c r="CP139" i="6"/>
  <c r="BJ139" i="6"/>
  <c r="BJ916" i="6"/>
  <c r="CP916" i="6"/>
  <c r="AY584" i="6"/>
  <c r="CE584" i="6"/>
  <c r="CZ943" i="6"/>
  <c r="BT943" i="6"/>
  <c r="CZ627" i="6"/>
  <c r="BT627" i="6"/>
  <c r="AY604" i="6"/>
  <c r="CE604" i="6"/>
  <c r="CE204" i="6"/>
  <c r="AY204" i="6"/>
  <c r="AY647" i="6"/>
  <c r="CE647" i="6"/>
  <c r="CZ228" i="6"/>
  <c r="BT228" i="6"/>
  <c r="CP18" i="6"/>
  <c r="BJ18" i="6"/>
  <c r="CZ50" i="6"/>
  <c r="BT50" i="6"/>
  <c r="AY887" i="6"/>
  <c r="CE887" i="6"/>
  <c r="CP341" i="6"/>
  <c r="BJ341" i="6"/>
  <c r="CQ142" i="6"/>
  <c r="BK142" i="6"/>
  <c r="BJ561" i="6"/>
  <c r="CP561" i="6"/>
  <c r="CZ373" i="6"/>
  <c r="BT373" i="6"/>
  <c r="AY201" i="6"/>
  <c r="CE201" i="6"/>
  <c r="AY486" i="6"/>
  <c r="CE486" i="6"/>
  <c r="CE667" i="6"/>
  <c r="AY667" i="6"/>
  <c r="CZ655" i="6"/>
  <c r="BT655" i="6"/>
  <c r="CZ335" i="6"/>
  <c r="BT335" i="6"/>
  <c r="BJ788" i="6"/>
  <c r="CP788" i="6"/>
  <c r="AY602" i="6"/>
  <c r="CE602" i="6"/>
  <c r="CZ98" i="6"/>
  <c r="BT98" i="6"/>
  <c r="CE940" i="6"/>
  <c r="AY940" i="6"/>
  <c r="CE914" i="6"/>
  <c r="AY914" i="6"/>
  <c r="BJ19" i="6"/>
  <c r="CP19" i="6"/>
  <c r="BT505" i="6"/>
  <c r="CZ505" i="6"/>
  <c r="CP429" i="6"/>
  <c r="BJ429" i="6"/>
  <c r="AY131" i="6"/>
  <c r="CE131" i="6"/>
  <c r="CZ146" i="6"/>
  <c r="BT146" i="6"/>
  <c r="BJ355" i="6"/>
  <c r="CP355" i="6"/>
  <c r="CZ280" i="6"/>
  <c r="BT280" i="6"/>
  <c r="CE828" i="6"/>
  <c r="AY828" i="6"/>
  <c r="BT276" i="6"/>
  <c r="CZ276" i="6"/>
  <c r="CZ759" i="6"/>
  <c r="BT759" i="6"/>
  <c r="BT135" i="6"/>
  <c r="CZ135" i="6"/>
  <c r="AY716" i="6"/>
  <c r="CE716" i="6"/>
  <c r="BT821" i="6"/>
  <c r="CZ821" i="6"/>
  <c r="CE908" i="6"/>
  <c r="AY908" i="6"/>
  <c r="CZ306" i="6"/>
  <c r="BT306" i="6"/>
  <c r="CP297" i="6"/>
  <c r="BJ297" i="6"/>
  <c r="BT545" i="6"/>
  <c r="CZ545" i="6"/>
  <c r="CE775" i="6"/>
  <c r="AY775" i="6"/>
  <c r="BJ432" i="6"/>
  <c r="CP432" i="6"/>
  <c r="CZ729" i="6"/>
  <c r="BT729" i="6"/>
  <c r="AY683" i="6"/>
  <c r="CE683" i="6"/>
  <c r="BT319" i="6"/>
  <c r="CZ319" i="6"/>
  <c r="CZ281" i="6"/>
  <c r="BT281" i="6"/>
  <c r="CP798" i="6"/>
  <c r="BJ798" i="6"/>
  <c r="AY774" i="6"/>
  <c r="CE774" i="6"/>
  <c r="CE972" i="6"/>
  <c r="AY972" i="6"/>
  <c r="CZ777" i="6"/>
  <c r="BT777" i="6"/>
  <c r="CZ809" i="6"/>
  <c r="BT809" i="6"/>
  <c r="CQ14" i="6"/>
  <c r="BK14" i="6"/>
  <c r="CZ937" i="6"/>
  <c r="BT937" i="6"/>
  <c r="BJ85" i="6"/>
  <c r="CP85" i="6"/>
  <c r="CE371" i="6"/>
  <c r="AY371" i="6"/>
  <c r="CE253" i="6"/>
  <c r="AY253" i="6"/>
  <c r="CE414" i="6"/>
  <c r="AY414" i="6"/>
  <c r="AY879" i="6"/>
  <c r="CE879" i="6"/>
  <c r="CZ223" i="6"/>
  <c r="BT223" i="6"/>
  <c r="CE552" i="6"/>
  <c r="AY552" i="6"/>
  <c r="CE912" i="6"/>
  <c r="AY912" i="6"/>
  <c r="BT881" i="6"/>
  <c r="CZ881" i="6"/>
  <c r="CE542" i="6"/>
  <c r="AY542" i="6"/>
  <c r="CP178" i="6"/>
  <c r="BJ178" i="6"/>
  <c r="CP116" i="6"/>
  <c r="BJ116" i="6"/>
  <c r="BJ900" i="6"/>
  <c r="CP900" i="6"/>
  <c r="CE821" i="6"/>
  <c r="AY821" i="6"/>
  <c r="BJ406" i="6"/>
  <c r="CP406" i="6"/>
  <c r="BT588" i="6"/>
  <c r="CZ588" i="6"/>
  <c r="CE884" i="6"/>
  <c r="AY884" i="6"/>
  <c r="CF200" i="6"/>
  <c r="AZ200" i="6"/>
  <c r="CZ570" i="6"/>
  <c r="BT570" i="6"/>
  <c r="CP372" i="6"/>
  <c r="BJ372" i="6"/>
  <c r="BT568" i="6"/>
  <c r="CZ568" i="6"/>
  <c r="CZ155" i="6"/>
  <c r="BT155" i="6"/>
  <c r="BT912" i="6"/>
  <c r="CZ912" i="6"/>
  <c r="BJ769" i="6"/>
  <c r="CP769" i="6"/>
  <c r="AY207" i="6"/>
  <c r="CE207" i="6"/>
  <c r="CF271" i="6"/>
  <c r="AZ271" i="6"/>
  <c r="BJ739" i="6"/>
  <c r="CP739" i="6"/>
  <c r="AY925" i="6"/>
  <c r="CE925" i="6"/>
  <c r="CZ649" i="6"/>
  <c r="BT649" i="6"/>
  <c r="CE795" i="6"/>
  <c r="AY795" i="6"/>
  <c r="CF124" i="6"/>
  <c r="AZ124" i="6"/>
  <c r="BT220" i="6"/>
  <c r="CZ220" i="6"/>
  <c r="CZ46" i="6"/>
  <c r="BT46" i="6"/>
  <c r="BT590" i="6"/>
  <c r="CZ590" i="6"/>
  <c r="CP423" i="6"/>
  <c r="BJ423" i="6"/>
  <c r="AY296" i="6"/>
  <c r="CE296" i="6"/>
  <c r="CE455" i="6"/>
  <c r="AY455" i="6"/>
  <c r="AZ60" i="6"/>
  <c r="CF60" i="6"/>
  <c r="CP42" i="6"/>
  <c r="BJ42" i="6"/>
  <c r="CE493" i="6"/>
  <c r="AY493" i="6"/>
  <c r="CP833" i="6"/>
  <c r="BJ833" i="6"/>
  <c r="CE237" i="6"/>
  <c r="AY237" i="6"/>
  <c r="CZ535" i="6"/>
  <c r="BT535" i="6"/>
  <c r="CE315" i="6"/>
  <c r="AY315" i="6"/>
  <c r="BT585" i="6"/>
  <c r="CZ585" i="6"/>
  <c r="CE894" i="6"/>
  <c r="AY894" i="6"/>
  <c r="BT177" i="6"/>
  <c r="CZ177" i="6"/>
  <c r="BT982" i="6"/>
  <c r="CZ982" i="6"/>
  <c r="CE152" i="6"/>
  <c r="AY152" i="6"/>
  <c r="BT858" i="6"/>
  <c r="CZ858" i="6"/>
  <c r="AY241" i="6"/>
  <c r="CE241" i="6"/>
  <c r="CE400" i="6"/>
  <c r="AY400" i="6"/>
  <c r="CZ903" i="6"/>
  <c r="BT903" i="6"/>
  <c r="CE600" i="6"/>
  <c r="AY600" i="6"/>
  <c r="CP240" i="6"/>
  <c r="BJ240" i="6"/>
  <c r="CZ482" i="6"/>
  <c r="BT482" i="6"/>
  <c r="CE847" i="6"/>
  <c r="AY847" i="6"/>
  <c r="CE83" i="6"/>
  <c r="AY83" i="6"/>
  <c r="BJ973" i="6"/>
  <c r="CP973" i="6"/>
  <c r="CZ994" i="6"/>
  <c r="BT994" i="6"/>
  <c r="CE975" i="6"/>
  <c r="AY975" i="6"/>
  <c r="CZ730" i="6"/>
  <c r="BT730" i="6"/>
  <c r="CE77" i="6"/>
  <c r="AY77" i="6"/>
  <c r="CZ402" i="6"/>
  <c r="BT402" i="6"/>
  <c r="AY423" i="6"/>
  <c r="CE423" i="6"/>
  <c r="CE944" i="6"/>
  <c r="AY944" i="6"/>
  <c r="BT840" i="6"/>
  <c r="CZ840" i="6"/>
  <c r="CP945" i="6"/>
  <c r="BJ945" i="6"/>
  <c r="AY744" i="6"/>
  <c r="CE744" i="6"/>
  <c r="BJ610" i="6"/>
  <c r="CP610" i="6"/>
  <c r="BT481" i="6"/>
  <c r="CZ481" i="6"/>
  <c r="CZ633" i="6"/>
  <c r="BT633" i="6"/>
  <c r="CP802" i="6"/>
  <c r="BJ802" i="6"/>
  <c r="CE679" i="6"/>
  <c r="AY679" i="6"/>
  <c r="CP282" i="6"/>
  <c r="BJ282" i="6"/>
  <c r="CE618" i="6"/>
  <c r="AY618" i="6"/>
  <c r="BT365" i="6"/>
  <c r="CZ365" i="6"/>
  <c r="AY359" i="6"/>
  <c r="CE359" i="6"/>
  <c r="CP299" i="6"/>
  <c r="BJ299" i="6"/>
  <c r="CP767" i="6"/>
  <c r="BJ767" i="6"/>
  <c r="BJ45" i="6"/>
  <c r="CP45" i="6"/>
  <c r="CZ368" i="6"/>
  <c r="BT368" i="6"/>
  <c r="BJ774" i="6"/>
  <c r="CP774" i="6"/>
  <c r="CZ989" i="6"/>
  <c r="BT989" i="6"/>
  <c r="BJ537" i="6"/>
  <c r="CP537" i="6"/>
  <c r="CZ613" i="6"/>
  <c r="BT613" i="6"/>
  <c r="BJ417" i="6"/>
  <c r="CP417" i="6"/>
  <c r="CE971" i="6"/>
  <c r="AY971" i="6"/>
  <c r="CE864" i="6"/>
  <c r="AY864" i="6"/>
  <c r="CP462" i="6"/>
  <c r="BJ462" i="6"/>
  <c r="BJ587" i="6"/>
  <c r="CP587" i="6"/>
  <c r="CP580" i="6"/>
  <c r="BJ580" i="6"/>
  <c r="BT896" i="6"/>
  <c r="CZ896" i="6"/>
  <c r="CF138" i="6"/>
  <c r="AZ138" i="6"/>
  <c r="CG274" i="6"/>
  <c r="BA274" i="6"/>
  <c r="CZ342" i="6"/>
  <c r="BT342" i="6"/>
  <c r="AY314" i="6"/>
  <c r="CE314" i="6"/>
  <c r="CP848" i="6"/>
  <c r="BJ848" i="6"/>
  <c r="BT851" i="6"/>
  <c r="CZ851" i="6"/>
  <c r="CZ867" i="6"/>
  <c r="BT867" i="6"/>
  <c r="CR50" i="6"/>
  <c r="BL50" i="6"/>
  <c r="CE101" i="6"/>
  <c r="AY101" i="6"/>
  <c r="AY898" i="6"/>
  <c r="CE898" i="6"/>
  <c r="CP861" i="6"/>
  <c r="BJ861" i="6"/>
  <c r="CQ259" i="6"/>
  <c r="BK259" i="6"/>
  <c r="BK28" i="6"/>
  <c r="CQ28" i="6"/>
  <c r="CZ752" i="6"/>
  <c r="BT752" i="6"/>
  <c r="BJ174" i="6"/>
  <c r="CP174" i="6"/>
  <c r="AY494" i="6"/>
  <c r="CE494" i="6"/>
  <c r="CZ517" i="6"/>
  <c r="BT517" i="6"/>
  <c r="BJ906" i="6"/>
  <c r="CP906" i="6"/>
  <c r="CE560" i="6"/>
  <c r="AY560" i="6"/>
  <c r="CZ270" i="6"/>
  <c r="BT270" i="6"/>
  <c r="CP955" i="6"/>
  <c r="BJ955" i="6"/>
  <c r="BJ386" i="6"/>
  <c r="CP386" i="6"/>
  <c r="CQ98" i="6"/>
  <c r="BK98" i="6"/>
  <c r="BJ985" i="6"/>
  <c r="CP985" i="6"/>
  <c r="AY956" i="6"/>
  <c r="CE956" i="6"/>
  <c r="CP342" i="6"/>
  <c r="BJ342" i="6"/>
  <c r="CZ599" i="6"/>
  <c r="BT599" i="6"/>
  <c r="CP836" i="6"/>
  <c r="BJ836" i="6"/>
  <c r="BT235" i="6"/>
  <c r="CZ235" i="6"/>
  <c r="CP615" i="6"/>
  <c r="BJ615" i="6"/>
  <c r="AY643" i="6"/>
  <c r="CE643" i="6"/>
  <c r="BJ81" i="6"/>
  <c r="CP81" i="6"/>
  <c r="CP302" i="6"/>
  <c r="BJ302" i="6"/>
  <c r="CZ715" i="6"/>
  <c r="BT715" i="6"/>
  <c r="CZ369" i="6"/>
  <c r="BT369" i="6"/>
  <c r="BT885" i="6"/>
  <c r="CZ885" i="6"/>
  <c r="CE875" i="6"/>
  <c r="AY875" i="6"/>
  <c r="CP880" i="6"/>
  <c r="BJ880" i="6"/>
  <c r="BJ426" i="6"/>
  <c r="CP426" i="6"/>
  <c r="CZ60" i="6"/>
  <c r="BT60" i="6"/>
  <c r="CE747" i="6"/>
  <c r="AY747" i="6"/>
  <c r="AY332" i="6"/>
  <c r="CE332" i="6"/>
  <c r="CZ147" i="6"/>
  <c r="BT147" i="6"/>
  <c r="BJ822" i="6"/>
  <c r="CP822" i="6"/>
  <c r="AY964" i="6"/>
  <c r="CE964" i="6"/>
  <c r="CZ232" i="6"/>
  <c r="BT232" i="6"/>
  <c r="CP577" i="6"/>
  <c r="BJ577" i="6"/>
  <c r="CE625" i="6"/>
  <c r="AY625" i="6"/>
  <c r="CZ581" i="6"/>
  <c r="BT581" i="6"/>
  <c r="CE587" i="6"/>
  <c r="AY587" i="6"/>
  <c r="CP755" i="6"/>
  <c r="BJ755" i="6"/>
  <c r="CQ132" i="6"/>
  <c r="BK132" i="6"/>
  <c r="CZ174" i="6"/>
  <c r="BT174" i="6"/>
  <c r="CQ262" i="6"/>
  <c r="BK262" i="6"/>
  <c r="BT304" i="6"/>
  <c r="CZ304" i="6"/>
  <c r="BT944" i="6"/>
  <c r="CZ944" i="6"/>
  <c r="CZ897" i="6"/>
  <c r="BT897" i="6"/>
  <c r="BJ68" i="6"/>
  <c r="CP68" i="6"/>
  <c r="CZ283" i="6"/>
  <c r="BT283" i="6"/>
  <c r="BK123" i="6"/>
  <c r="CQ123" i="6"/>
  <c r="CE968" i="6"/>
  <c r="AY968" i="6"/>
  <c r="CE233" i="6"/>
  <c r="AY233" i="6"/>
  <c r="CE907" i="6"/>
  <c r="AY907" i="6"/>
  <c r="AY558" i="6"/>
  <c r="CE558" i="6"/>
  <c r="CZ468" i="6"/>
  <c r="BT468" i="6"/>
  <c r="CP353" i="6"/>
  <c r="BJ353" i="6"/>
  <c r="CP879" i="6"/>
  <c r="BJ879" i="6"/>
  <c r="BJ642" i="6"/>
  <c r="CP642" i="6"/>
  <c r="AY877" i="6"/>
  <c r="CE877" i="6"/>
  <c r="BJ383" i="6"/>
  <c r="CP383" i="6"/>
  <c r="CE608" i="6"/>
  <c r="AY608" i="6"/>
  <c r="CP913" i="6"/>
  <c r="BJ913" i="6"/>
  <c r="CZ534" i="6"/>
  <c r="BT534" i="6"/>
  <c r="CF193" i="6"/>
  <c r="AZ193" i="6"/>
  <c r="BT138" i="6"/>
  <c r="CZ138" i="6"/>
  <c r="AY141" i="6"/>
  <c r="CE141" i="6"/>
  <c r="BJ692" i="6"/>
  <c r="CP692" i="6"/>
  <c r="CE953" i="6"/>
  <c r="AY953" i="6"/>
  <c r="AY623" i="6"/>
  <c r="CE623" i="6"/>
  <c r="CP238" i="6"/>
  <c r="BJ238" i="6"/>
  <c r="CZ216" i="6"/>
  <c r="BT216" i="6"/>
  <c r="AY878" i="6"/>
  <c r="CE878" i="6"/>
  <c r="CZ409" i="6"/>
  <c r="BT409" i="6"/>
  <c r="CP463" i="6"/>
  <c r="BJ463" i="6"/>
  <c r="AY288" i="6"/>
  <c r="CE288" i="6"/>
  <c r="BJ783" i="6"/>
  <c r="CP783" i="6"/>
  <c r="CP476" i="6"/>
  <c r="BJ476" i="6"/>
  <c r="CP935" i="6"/>
  <c r="BJ935" i="6"/>
  <c r="CP975" i="6"/>
  <c r="BJ975" i="6"/>
  <c r="CE110" i="6"/>
  <c r="AY110" i="6"/>
  <c r="CE469" i="6"/>
  <c r="AY469" i="6"/>
  <c r="CP214" i="6"/>
  <c r="BJ214" i="6"/>
  <c r="CP550" i="6"/>
  <c r="BJ550" i="6"/>
  <c r="BJ665" i="6"/>
  <c r="CP665" i="6"/>
  <c r="CZ390" i="6"/>
  <c r="BT390" i="6"/>
  <c r="AY713" i="6"/>
  <c r="CE713" i="6"/>
  <c r="CE850" i="6"/>
  <c r="AY850" i="6"/>
  <c r="CZ586" i="6"/>
  <c r="BT586" i="6"/>
  <c r="CP1012" i="6"/>
  <c r="BJ1012" i="6"/>
  <c r="BL169" i="6"/>
  <c r="CR169" i="6"/>
  <c r="AY640" i="6"/>
  <c r="CE640" i="6"/>
  <c r="CE590" i="6"/>
  <c r="AY590" i="6"/>
  <c r="BT540" i="6"/>
  <c r="CZ540" i="6"/>
  <c r="CQ22" i="6"/>
  <c r="BK22" i="6"/>
  <c r="BT315" i="6"/>
  <c r="CZ315" i="6"/>
  <c r="BT918" i="6"/>
  <c r="CZ918" i="6"/>
  <c r="CQ74" i="6"/>
  <c r="BK74" i="6"/>
  <c r="BT652" i="6"/>
  <c r="CZ652" i="6"/>
  <c r="CP1007" i="6"/>
  <c r="BJ1007" i="6"/>
  <c r="CZ41" i="6"/>
  <c r="BT41" i="6"/>
  <c r="BT372" i="6"/>
  <c r="CZ372" i="6"/>
  <c r="CE224" i="6"/>
  <c r="AY224" i="6"/>
  <c r="CP556" i="6"/>
  <c r="BJ556" i="6"/>
  <c r="AY186" i="6"/>
  <c r="CE186" i="6"/>
  <c r="AY888" i="6"/>
  <c r="CE888" i="6"/>
  <c r="BJ330" i="6"/>
  <c r="CP330" i="6"/>
  <c r="BT915" i="6"/>
  <c r="CZ915" i="6"/>
  <c r="AY1003" i="6"/>
  <c r="CE1003" i="6"/>
  <c r="BT333" i="6"/>
  <c r="CZ333" i="6"/>
  <c r="BK145" i="6"/>
  <c r="CQ145" i="6"/>
  <c r="CZ870" i="6"/>
  <c r="BT870" i="6"/>
  <c r="BJ705" i="6"/>
  <c r="CP705" i="6"/>
  <c r="CZ635" i="6"/>
  <c r="BT635" i="6"/>
  <c r="BJ237" i="6"/>
  <c r="CP237" i="6"/>
  <c r="CZ762" i="6"/>
  <c r="BT762" i="6"/>
  <c r="BJ764" i="6"/>
  <c r="CP764" i="6"/>
  <c r="CE977" i="6"/>
  <c r="AY977" i="6"/>
  <c r="AZ62" i="6"/>
  <c r="CF62" i="6"/>
  <c r="CZ28" i="6"/>
  <c r="BT28" i="6"/>
  <c r="CE33" i="6"/>
  <c r="AY33" i="6"/>
  <c r="AY892" i="6"/>
  <c r="CE892" i="6"/>
  <c r="AY765" i="6"/>
  <c r="CE765" i="6"/>
  <c r="CP331" i="6"/>
  <c r="BJ331" i="6"/>
  <c r="BA147" i="6"/>
  <c r="CG147" i="6"/>
  <c r="BJ551" i="6"/>
  <c r="CP551" i="6"/>
  <c r="CZ363" i="6"/>
  <c r="BT363" i="6"/>
  <c r="CF133" i="6"/>
  <c r="AZ133" i="6"/>
  <c r="BT263" i="6"/>
  <c r="CZ263" i="6"/>
  <c r="AY433" i="6"/>
  <c r="CE433" i="6"/>
  <c r="BK133" i="6"/>
  <c r="CQ133" i="6"/>
  <c r="CP978" i="6"/>
  <c r="BJ978" i="6"/>
  <c r="CP258" i="6"/>
  <c r="BJ258" i="6"/>
  <c r="CZ892" i="6"/>
  <c r="BT892" i="6"/>
  <c r="CF320" i="6" l="1"/>
  <c r="AZ320" i="6"/>
  <c r="CQ241" i="6"/>
  <c r="BK241" i="6"/>
  <c r="CQ25" i="6"/>
  <c r="BK25" i="6"/>
  <c r="CQ324" i="6"/>
  <c r="BK324" i="6"/>
  <c r="CF148" i="6"/>
  <c r="AZ148" i="6"/>
  <c r="BK49" i="6"/>
  <c r="CQ49" i="6"/>
  <c r="BK217" i="6"/>
  <c r="CQ217" i="6"/>
  <c r="BU363" i="6"/>
  <c r="DA363" i="6"/>
  <c r="DA60" i="6"/>
  <c r="BU60" i="6"/>
  <c r="BK299" i="6"/>
  <c r="CQ299" i="6"/>
  <c r="CF1003" i="6"/>
  <c r="AZ1003" i="6"/>
  <c r="BM169" i="6"/>
  <c r="CS169" i="6"/>
  <c r="CQ665" i="6"/>
  <c r="BK665" i="6"/>
  <c r="AZ141" i="6"/>
  <c r="CF141" i="6"/>
  <c r="AZ558" i="6"/>
  <c r="CF558" i="6"/>
  <c r="CQ386" i="6"/>
  <c r="BK386" i="6"/>
  <c r="AZ314" i="6"/>
  <c r="CF314" i="6"/>
  <c r="CF207" i="6"/>
  <c r="AZ207" i="6"/>
  <c r="CQ432" i="6"/>
  <c r="BK432" i="6"/>
  <c r="DA635" i="6"/>
  <c r="BU635" i="6"/>
  <c r="BK1012" i="6"/>
  <c r="CQ1012" i="6"/>
  <c r="CQ476" i="6"/>
  <c r="BK476" i="6"/>
  <c r="DA216" i="6"/>
  <c r="BU216" i="6"/>
  <c r="AZ907" i="6"/>
  <c r="CF907" i="6"/>
  <c r="BK755" i="6"/>
  <c r="CQ755" i="6"/>
  <c r="CQ302" i="6"/>
  <c r="BK302" i="6"/>
  <c r="DA599" i="6"/>
  <c r="BU599" i="6"/>
  <c r="CF101" i="6"/>
  <c r="AZ101" i="6"/>
  <c r="BU342" i="6"/>
  <c r="DA342" i="6"/>
  <c r="DA989" i="6"/>
  <c r="BU989" i="6"/>
  <c r="AZ944" i="6"/>
  <c r="CF944" i="6"/>
  <c r="DA994" i="6"/>
  <c r="BU994" i="6"/>
  <c r="BK116" i="6"/>
  <c r="CQ116" i="6"/>
  <c r="BU223" i="6"/>
  <c r="DA223" i="6"/>
  <c r="CQ798" i="6"/>
  <c r="BK798" i="6"/>
  <c r="DA655" i="6"/>
  <c r="BU655" i="6"/>
  <c r="BL142" i="6"/>
  <c r="CR142" i="6"/>
  <c r="AZ950" i="6"/>
  <c r="CF950" i="6"/>
  <c r="DA357" i="6"/>
  <c r="BU357" i="6"/>
  <c r="DA710" i="6"/>
  <c r="BU710" i="6"/>
  <c r="BK924" i="6"/>
  <c r="CQ924" i="6"/>
  <c r="DA234" i="6"/>
  <c r="BU234" i="6"/>
  <c r="BA34" i="6"/>
  <c r="CG34" i="6"/>
  <c r="AZ202" i="6"/>
  <c r="CF202" i="6"/>
  <c r="CQ921" i="6"/>
  <c r="BK921" i="6"/>
  <c r="BU398" i="6"/>
  <c r="DA398" i="6"/>
  <c r="BK313" i="6"/>
  <c r="CQ313" i="6"/>
  <c r="BK901" i="6"/>
  <c r="CQ901" i="6"/>
  <c r="BU441" i="6"/>
  <c r="DA441" i="6"/>
  <c r="BU443" i="6"/>
  <c r="DA443" i="6"/>
  <c r="CQ265" i="6"/>
  <c r="BK265" i="6"/>
  <c r="BK167" i="6"/>
  <c r="CQ167" i="6"/>
  <c r="CQ524" i="6"/>
  <c r="BK524" i="6"/>
  <c r="CR46" i="6"/>
  <c r="BL46" i="6"/>
  <c r="BK456" i="6"/>
  <c r="CQ456" i="6"/>
  <c r="BK709" i="6"/>
  <c r="CQ709" i="6"/>
  <c r="CF104" i="6"/>
  <c r="AZ104" i="6"/>
  <c r="CQ551" i="6"/>
  <c r="BK551" i="6"/>
  <c r="DA915" i="6"/>
  <c r="BU915" i="6"/>
  <c r="BU372" i="6"/>
  <c r="DA372" i="6"/>
  <c r="BU315" i="6"/>
  <c r="DA315" i="6"/>
  <c r="DA138" i="6"/>
  <c r="BU138" i="6"/>
  <c r="AZ877" i="6"/>
  <c r="CF877" i="6"/>
  <c r="AZ964" i="6"/>
  <c r="CF964" i="6"/>
  <c r="CQ426" i="6"/>
  <c r="BK426" i="6"/>
  <c r="BK174" i="6"/>
  <c r="CQ174" i="6"/>
  <c r="AZ359" i="6"/>
  <c r="CF359" i="6"/>
  <c r="DA982" i="6"/>
  <c r="BU982" i="6"/>
  <c r="AZ296" i="6"/>
  <c r="CF296" i="6"/>
  <c r="BK769" i="6"/>
  <c r="CQ769" i="6"/>
  <c r="CF716" i="6"/>
  <c r="AZ716" i="6"/>
  <c r="CQ355" i="6"/>
  <c r="BK355" i="6"/>
  <c r="AZ647" i="6"/>
  <c r="CF647" i="6"/>
  <c r="CQ916" i="6"/>
  <c r="BK916" i="6"/>
  <c r="DA226" i="6"/>
  <c r="BU226" i="6"/>
  <c r="AZ309" i="6"/>
  <c r="CF309" i="6"/>
  <c r="CF431" i="6"/>
  <c r="AZ431" i="6"/>
  <c r="DA203" i="6"/>
  <c r="BU203" i="6"/>
  <c r="CQ366" i="6"/>
  <c r="BK366" i="6"/>
  <c r="CQ812" i="6"/>
  <c r="BK812" i="6"/>
  <c r="CQ738" i="6"/>
  <c r="BK738" i="6"/>
  <c r="CQ1001" i="6"/>
  <c r="BK1001" i="6"/>
  <c r="BU638" i="6"/>
  <c r="DA638" i="6"/>
  <c r="BK491" i="6"/>
  <c r="CQ491" i="6"/>
  <c r="CR32" i="6"/>
  <c r="BL32" i="6"/>
  <c r="AZ461" i="6"/>
  <c r="CF461" i="6"/>
  <c r="CQ928" i="6"/>
  <c r="BK928" i="6"/>
  <c r="DA977" i="6"/>
  <c r="BU977" i="6"/>
  <c r="AZ782" i="6"/>
  <c r="CF782" i="6"/>
  <c r="CF685" i="6"/>
  <c r="AZ685" i="6"/>
  <c r="BU115" i="6"/>
  <c r="DA115" i="6"/>
  <c r="AZ529" i="6"/>
  <c r="CF529" i="6"/>
  <c r="CQ640" i="6"/>
  <c r="BK640" i="6"/>
  <c r="BU1004" i="6"/>
  <c r="DA1004" i="6"/>
  <c r="CF490" i="6"/>
  <c r="AZ490" i="6"/>
  <c r="DA756" i="6"/>
  <c r="BU756" i="6"/>
  <c r="AZ245" i="6"/>
  <c r="CF245" i="6"/>
  <c r="CF595" i="6"/>
  <c r="AZ595" i="6"/>
  <c r="BL151" i="6"/>
  <c r="CR151" i="6"/>
  <c r="BL52" i="6"/>
  <c r="CR52" i="6"/>
  <c r="DA820" i="6"/>
  <c r="BU820" i="6"/>
  <c r="CQ1006" i="6"/>
  <c r="BK1006" i="6"/>
  <c r="DA879" i="6"/>
  <c r="BU879" i="6"/>
  <c r="BU51" i="6"/>
  <c r="DA51" i="6"/>
  <c r="BU538" i="6"/>
  <c r="DA538" i="6"/>
  <c r="CG155" i="6"/>
  <c r="BA155" i="6"/>
  <c r="BL76" i="6"/>
  <c r="CR76" i="6"/>
  <c r="AZ905" i="6"/>
  <c r="CF905" i="6"/>
  <c r="DA910" i="6"/>
  <c r="BU910" i="6"/>
  <c r="CF742" i="6"/>
  <c r="AZ742" i="6"/>
  <c r="CQ795" i="6"/>
  <c r="BK795" i="6"/>
  <c r="BU139" i="6"/>
  <c r="DA139" i="6"/>
  <c r="BK666" i="6"/>
  <c r="CQ666" i="6"/>
  <c r="CF173" i="6"/>
  <c r="AZ173" i="6"/>
  <c r="CF219" i="6"/>
  <c r="AZ219" i="6"/>
  <c r="BU945" i="6"/>
  <c r="DA945" i="6"/>
  <c r="AZ770" i="6"/>
  <c r="CF770" i="6"/>
  <c r="DA189" i="6"/>
  <c r="BU189" i="6"/>
  <c r="DA127" i="6"/>
  <c r="BU127" i="6"/>
  <c r="DA460" i="6"/>
  <c r="BU460" i="6"/>
  <c r="AZ569" i="6"/>
  <c r="CF569" i="6"/>
  <c r="BK748" i="6"/>
  <c r="CQ748" i="6"/>
  <c r="BK419" i="6"/>
  <c r="CQ419" i="6"/>
  <c r="AZ818" i="6"/>
  <c r="CF818" i="6"/>
  <c r="BK772" i="6"/>
  <c r="CQ772" i="6"/>
  <c r="DA628" i="6"/>
  <c r="BU628" i="6"/>
  <c r="CR202" i="6"/>
  <c r="BL202" i="6"/>
  <c r="CF808" i="6"/>
  <c r="AZ808" i="6"/>
  <c r="AZ986" i="6"/>
  <c r="CF986" i="6"/>
  <c r="DA274" i="6"/>
  <c r="BU274" i="6"/>
  <c r="AZ358" i="6"/>
  <c r="CF358" i="6"/>
  <c r="CF380" i="6"/>
  <c r="AZ380" i="6"/>
  <c r="BU643" i="6"/>
  <c r="DA643" i="6"/>
  <c r="BU836" i="6"/>
  <c r="DA836" i="6"/>
  <c r="CQ358" i="6"/>
  <c r="BK358" i="6"/>
  <c r="CF75" i="6"/>
  <c r="AZ75" i="6"/>
  <c r="BU714" i="6"/>
  <c r="DA714" i="6"/>
  <c r="BK339" i="6"/>
  <c r="CQ339" i="6"/>
  <c r="DA78" i="6"/>
  <c r="BU78" i="6"/>
  <c r="DA282" i="6"/>
  <c r="BU282" i="6"/>
  <c r="BK911" i="6"/>
  <c r="CQ911" i="6"/>
  <c r="AZ487" i="6"/>
  <c r="CF487" i="6"/>
  <c r="CQ325" i="6"/>
  <c r="BK325" i="6"/>
  <c r="BL300" i="6"/>
  <c r="CR300" i="6"/>
  <c r="CQ425" i="6"/>
  <c r="BK425" i="6"/>
  <c r="AZ575" i="6"/>
  <c r="CF575" i="6"/>
  <c r="CQ691" i="6"/>
  <c r="BK691" i="6"/>
  <c r="DA122" i="6"/>
  <c r="BU122" i="6"/>
  <c r="AZ827" i="6"/>
  <c r="CF827" i="6"/>
  <c r="BK206" i="6"/>
  <c r="CQ206" i="6"/>
  <c r="CF291" i="6"/>
  <c r="AZ291" i="6"/>
  <c r="AZ750" i="6"/>
  <c r="CF750" i="6"/>
  <c r="CF654" i="6"/>
  <c r="AZ654" i="6"/>
  <c r="CF727" i="6"/>
  <c r="AZ727" i="6"/>
  <c r="CQ573" i="6"/>
  <c r="BK573" i="6"/>
  <c r="DA404" i="6"/>
  <c r="BU404" i="6"/>
  <c r="CF282" i="6"/>
  <c r="AZ282" i="6"/>
  <c r="CF833" i="6"/>
  <c r="AZ833" i="6"/>
  <c r="BU461" i="6"/>
  <c r="DA461" i="6"/>
  <c r="DA1001" i="6"/>
  <c r="BU1001" i="6"/>
  <c r="BK953" i="6"/>
  <c r="CQ953" i="6"/>
  <c r="BK958" i="6"/>
  <c r="CQ958" i="6"/>
  <c r="CF803" i="6"/>
  <c r="AZ803" i="6"/>
  <c r="BU510" i="6"/>
  <c r="DA510" i="6"/>
  <c r="BK254" i="6"/>
  <c r="CQ254" i="6"/>
  <c r="DA439" i="6"/>
  <c r="BU439" i="6"/>
  <c r="AZ798" i="6"/>
  <c r="CF798" i="6"/>
  <c r="CF273" i="6"/>
  <c r="AZ273" i="6"/>
  <c r="AZ547" i="6"/>
  <c r="CF547" i="6"/>
  <c r="BK626" i="6"/>
  <c r="CQ626" i="6"/>
  <c r="CQ840" i="6"/>
  <c r="BK840" i="6"/>
  <c r="BK411" i="6"/>
  <c r="CQ411" i="6"/>
  <c r="G11" i="3"/>
  <c r="H9" i="3"/>
  <c r="G13" i="3"/>
  <c r="DA178" i="6"/>
  <c r="BU178" i="6"/>
  <c r="BU559" i="6"/>
  <c r="DA559" i="6"/>
  <c r="CQ184" i="6"/>
  <c r="BK184" i="6"/>
  <c r="BU334" i="6"/>
  <c r="DA334" i="6"/>
  <c r="CQ818" i="6"/>
  <c r="BK818" i="6"/>
  <c r="CQ466" i="6"/>
  <c r="BK466" i="6"/>
  <c r="DA378" i="6"/>
  <c r="BU378" i="6"/>
  <c r="BK923" i="6"/>
  <c r="CQ923" i="6"/>
  <c r="CQ272" i="6"/>
  <c r="BK272" i="6"/>
  <c r="CQ134" i="6"/>
  <c r="BK134" i="6"/>
  <c r="AZ256" i="6"/>
  <c r="CF256" i="6"/>
  <c r="AZ39" i="6"/>
  <c r="CF39" i="6"/>
  <c r="DA519" i="6"/>
  <c r="BU519" i="6"/>
  <c r="CF437" i="6"/>
  <c r="AZ437" i="6"/>
  <c r="DA681" i="6"/>
  <c r="BU681" i="6"/>
  <c r="AZ503" i="6"/>
  <c r="CF503" i="6"/>
  <c r="BU526" i="6"/>
  <c r="DA526" i="6"/>
  <c r="CQ378" i="6"/>
  <c r="BK378" i="6"/>
  <c r="CF841" i="6"/>
  <c r="AZ841" i="6"/>
  <c r="CF360" i="6"/>
  <c r="AZ360" i="6"/>
  <c r="DA119" i="6"/>
  <c r="BU119" i="6"/>
  <c r="BL41" i="6"/>
  <c r="CR41" i="6"/>
  <c r="DA625" i="6"/>
  <c r="BU625" i="6"/>
  <c r="DA21" i="6"/>
  <c r="BU21" i="6"/>
  <c r="AZ629" i="6"/>
  <c r="CF629" i="6"/>
  <c r="CQ855" i="6"/>
  <c r="BK855" i="6"/>
  <c r="CQ687" i="6"/>
  <c r="BK687" i="6"/>
  <c r="CQ304" i="6"/>
  <c r="BK304" i="6"/>
  <c r="AZ661" i="6"/>
  <c r="CF661" i="6"/>
  <c r="DA242" i="6"/>
  <c r="BU242" i="6"/>
  <c r="AZ580" i="6"/>
  <c r="CF580" i="6"/>
  <c r="CQ474" i="6"/>
  <c r="BK474" i="6"/>
  <c r="DA141" i="6"/>
  <c r="BU141" i="6"/>
  <c r="CF128" i="6"/>
  <c r="AZ128" i="6"/>
  <c r="CF427" i="6"/>
  <c r="AZ427" i="6"/>
  <c r="DA750" i="6"/>
  <c r="BU750" i="6"/>
  <c r="BK227" i="6"/>
  <c r="CQ227" i="6"/>
  <c r="AZ21" i="6"/>
  <c r="CF21" i="6"/>
  <c r="AZ406" i="6"/>
  <c r="CF406" i="6"/>
  <c r="DA91" i="6"/>
  <c r="BU91" i="6"/>
  <c r="CQ484" i="6"/>
  <c r="BK484" i="6"/>
  <c r="AZ543" i="6"/>
  <c r="CF543" i="6"/>
  <c r="AZ759" i="6"/>
  <c r="CF759" i="6"/>
  <c r="CQ437" i="6"/>
  <c r="BK437" i="6"/>
  <c r="DA670" i="6"/>
  <c r="BU670" i="6"/>
  <c r="BK150" i="6"/>
  <c r="CQ150" i="6"/>
  <c r="BU999" i="6"/>
  <c r="DA999" i="6"/>
  <c r="CF139" i="6"/>
  <c r="AZ139" i="6"/>
  <c r="CG227" i="6"/>
  <c r="BA227" i="6"/>
  <c r="CQ649" i="6"/>
  <c r="BK649" i="6"/>
  <c r="CQ614" i="6"/>
  <c r="BK614" i="6"/>
  <c r="CQ234" i="6"/>
  <c r="BK234" i="6"/>
  <c r="AZ709" i="6"/>
  <c r="CF709" i="6"/>
  <c r="CQ712" i="6"/>
  <c r="BK712" i="6"/>
  <c r="DA208" i="6"/>
  <c r="BU208" i="6"/>
  <c r="CF676" i="6"/>
  <c r="AZ676" i="6"/>
  <c r="BK714" i="6"/>
  <c r="CQ714" i="6"/>
  <c r="BK667" i="6"/>
  <c r="CQ667" i="6"/>
  <c r="BU833" i="6"/>
  <c r="DA833" i="6"/>
  <c r="BK725" i="6"/>
  <c r="CQ725" i="6"/>
  <c r="CQ442" i="6"/>
  <c r="BK442" i="6"/>
  <c r="BK776" i="6"/>
  <c r="CQ776" i="6"/>
  <c r="CQ43" i="6"/>
  <c r="BK43" i="6"/>
  <c r="BL161" i="6"/>
  <c r="CR161" i="6"/>
  <c r="DA466" i="6"/>
  <c r="BU466" i="6"/>
  <c r="CF213" i="6"/>
  <c r="AZ213" i="6"/>
  <c r="DA492" i="6"/>
  <c r="BU492" i="6"/>
  <c r="CQ702" i="6"/>
  <c r="BK702" i="6"/>
  <c r="AZ260" i="6"/>
  <c r="CF260" i="6"/>
  <c r="AZ874" i="6"/>
  <c r="CF874" i="6"/>
  <c r="CQ87" i="6"/>
  <c r="BK87" i="6"/>
  <c r="AZ870" i="6"/>
  <c r="CF870" i="6"/>
  <c r="CQ296" i="6"/>
  <c r="BK296" i="6"/>
  <c r="BK467" i="6"/>
  <c r="CQ467" i="6"/>
  <c r="BK722" i="6"/>
  <c r="CQ722" i="6"/>
  <c r="BU496" i="6"/>
  <c r="DA496" i="6"/>
  <c r="BU602" i="6"/>
  <c r="DA602" i="6"/>
  <c r="BU254" i="6"/>
  <c r="DA254" i="6"/>
  <c r="AZ757" i="6"/>
  <c r="CF757" i="6"/>
  <c r="BK794" i="6"/>
  <c r="CQ794" i="6"/>
  <c r="BK651" i="6"/>
  <c r="CQ651" i="6"/>
  <c r="CQ682" i="6"/>
  <c r="BK682" i="6"/>
  <c r="CF613" i="6"/>
  <c r="AZ613" i="6"/>
  <c r="BU525" i="6"/>
  <c r="DA525" i="6"/>
  <c r="BK745" i="6"/>
  <c r="CQ745" i="6"/>
  <c r="CF144" i="6"/>
  <c r="AZ144" i="6"/>
  <c r="CQ219" i="6"/>
  <c r="BK219" i="6"/>
  <c r="BU804" i="6"/>
  <c r="DA804" i="6"/>
  <c r="DA197" i="6"/>
  <c r="BU197" i="6"/>
  <c r="DA754" i="6"/>
  <c r="BU754" i="6"/>
  <c r="BK620" i="6"/>
  <c r="CQ620" i="6"/>
  <c r="BU923" i="6"/>
  <c r="DA923" i="6"/>
  <c r="CF610" i="6"/>
  <c r="AZ610" i="6"/>
  <c r="BU802" i="6"/>
  <c r="DA802" i="6"/>
  <c r="AZ954" i="6"/>
  <c r="CF954" i="6"/>
  <c r="CF955" i="6"/>
  <c r="AZ955" i="6"/>
  <c r="BU262" i="6"/>
  <c r="DA262" i="6"/>
  <c r="AZ800" i="6"/>
  <c r="CF800" i="6"/>
  <c r="CQ862" i="6"/>
  <c r="BK862" i="6"/>
  <c r="BU610" i="6"/>
  <c r="DA610" i="6"/>
  <c r="AZ652" i="6"/>
  <c r="CF652" i="6"/>
  <c r="CF751" i="6"/>
  <c r="AZ751" i="6"/>
  <c r="AZ451" i="6"/>
  <c r="CF451" i="6"/>
  <c r="AZ43" i="6"/>
  <c r="CF43" i="6"/>
  <c r="BU921" i="6"/>
  <c r="DA921" i="6"/>
  <c r="AZ269" i="6"/>
  <c r="CF269" i="6"/>
  <c r="BU371" i="6"/>
  <c r="DA371" i="6"/>
  <c r="AZ473" i="6"/>
  <c r="CF473" i="6"/>
  <c r="BU733" i="6"/>
  <c r="DA733" i="6"/>
  <c r="CT97" i="6"/>
  <c r="BN97" i="6"/>
  <c r="BU255" i="6"/>
  <c r="DA255" i="6"/>
  <c r="CQ871" i="6"/>
  <c r="BK871" i="6"/>
  <c r="CF366" i="6"/>
  <c r="AZ366" i="6"/>
  <c r="CQ841" i="6"/>
  <c r="BK841" i="6"/>
  <c r="AZ250" i="6"/>
  <c r="CF250" i="6"/>
  <c r="CF844" i="6"/>
  <c r="AZ844" i="6"/>
  <c r="BK775" i="6"/>
  <c r="CQ775" i="6"/>
  <c r="DA686" i="6"/>
  <c r="BU686" i="6"/>
  <c r="BU951" i="6"/>
  <c r="DA951" i="6"/>
  <c r="BU546" i="6"/>
  <c r="DA546" i="6"/>
  <c r="DA80" i="6"/>
  <c r="BU80" i="6"/>
  <c r="BK574" i="6"/>
  <c r="CQ574" i="6"/>
  <c r="CQ789" i="6"/>
  <c r="BK789" i="6"/>
  <c r="BK601" i="6"/>
  <c r="CQ601" i="6"/>
  <c r="CF410" i="6"/>
  <c r="AZ410" i="6"/>
  <c r="CQ194" i="6"/>
  <c r="BK194" i="6"/>
  <c r="CF446" i="6"/>
  <c r="AZ446" i="6"/>
  <c r="DA484" i="6"/>
  <c r="BU484" i="6"/>
  <c r="BK555" i="6"/>
  <c r="CQ555" i="6"/>
  <c r="CQ360" i="6"/>
  <c r="BK360" i="6"/>
  <c r="BK193" i="6"/>
  <c r="CQ193" i="6"/>
  <c r="DA186" i="6"/>
  <c r="BU186" i="6"/>
  <c r="CF33" i="6"/>
  <c r="AZ33" i="6"/>
  <c r="BU586" i="6"/>
  <c r="DA586" i="6"/>
  <c r="BK880" i="6"/>
  <c r="CQ880" i="6"/>
  <c r="BM50" i="6"/>
  <c r="CS50" i="6"/>
  <c r="BU903" i="6"/>
  <c r="DA903" i="6"/>
  <c r="CQ833" i="6"/>
  <c r="BK833" i="6"/>
  <c r="CQ423" i="6"/>
  <c r="BK423" i="6"/>
  <c r="DA649" i="6"/>
  <c r="BU649" i="6"/>
  <c r="AZ884" i="6"/>
  <c r="CF884" i="6"/>
  <c r="CQ178" i="6"/>
  <c r="BK178" i="6"/>
  <c r="CR14" i="6"/>
  <c r="BL14" i="6"/>
  <c r="BU281" i="6"/>
  <c r="DA281" i="6"/>
  <c r="DA146" i="6"/>
  <c r="BU146" i="6"/>
  <c r="AZ940" i="6"/>
  <c r="CF940" i="6"/>
  <c r="CF667" i="6"/>
  <c r="AZ667" i="6"/>
  <c r="CQ341" i="6"/>
  <c r="BK341" i="6"/>
  <c r="CF204" i="6"/>
  <c r="AZ204" i="6"/>
  <c r="BK139" i="6"/>
  <c r="CQ139" i="6"/>
  <c r="CQ792" i="6"/>
  <c r="BK792" i="6"/>
  <c r="AZ37" i="6"/>
  <c r="CF37" i="6"/>
  <c r="AZ722" i="6"/>
  <c r="CF722" i="6"/>
  <c r="CQ61" i="6"/>
  <c r="BK61" i="6"/>
  <c r="BK895" i="6"/>
  <c r="CQ895" i="6"/>
  <c r="CQ500" i="6"/>
  <c r="BK500" i="6"/>
  <c r="BK295" i="6"/>
  <c r="CQ295" i="6"/>
  <c r="CQ458" i="6"/>
  <c r="BK458" i="6"/>
  <c r="BK199" i="6"/>
  <c r="CQ199" i="6"/>
  <c r="DA423" i="6"/>
  <c r="BU423" i="6"/>
  <c r="CG325" i="6"/>
  <c r="BA325" i="6"/>
  <c r="BL64" i="6"/>
  <c r="CR64" i="6"/>
  <c r="DA341" i="6"/>
  <c r="BU341" i="6"/>
  <c r="AZ208" i="6"/>
  <c r="CF208" i="6"/>
  <c r="CQ385" i="6"/>
  <c r="BK385" i="6"/>
  <c r="DA857" i="6"/>
  <c r="BU857" i="6"/>
  <c r="BK477" i="6"/>
  <c r="CQ477" i="6"/>
  <c r="AZ938" i="6"/>
  <c r="CF938" i="6"/>
  <c r="BU327" i="6"/>
  <c r="DA327" i="6"/>
  <c r="BK933" i="6"/>
  <c r="CQ933" i="6"/>
  <c r="CQ546" i="6"/>
  <c r="BK546" i="6"/>
  <c r="BU259" i="6"/>
  <c r="DA259" i="6"/>
  <c r="DA454" i="6"/>
  <c r="BU454" i="6"/>
  <c r="CQ276" i="6"/>
  <c r="BK276" i="6"/>
  <c r="AZ190" i="6"/>
  <c r="CF190" i="6"/>
  <c r="CF381" i="6"/>
  <c r="AZ381" i="6"/>
  <c r="DA415" i="6"/>
  <c r="BU415" i="6"/>
  <c r="DA891" i="6"/>
  <c r="BU891" i="6"/>
  <c r="DA702" i="6"/>
  <c r="BU702" i="6"/>
  <c r="CG228" i="6"/>
  <c r="BA228" i="6"/>
  <c r="CQ992" i="6"/>
  <c r="BK992" i="6"/>
  <c r="BM209" i="6"/>
  <c r="CS209" i="6"/>
  <c r="CF81" i="6"/>
  <c r="AZ81" i="6"/>
  <c r="DA869" i="6"/>
  <c r="BU869" i="6"/>
  <c r="DA988" i="6"/>
  <c r="BU988" i="6"/>
  <c r="BK944" i="6"/>
  <c r="CQ944" i="6"/>
  <c r="BU113" i="6"/>
  <c r="DA113" i="6"/>
  <c r="AZ464" i="6"/>
  <c r="CF464" i="6"/>
  <c r="CR63" i="6"/>
  <c r="BL63" i="6"/>
  <c r="CG129" i="6"/>
  <c r="BA129" i="6"/>
  <c r="DA963" i="6"/>
  <c r="BU963" i="6"/>
  <c r="DA850" i="6"/>
  <c r="BU850" i="6"/>
  <c r="DA763" i="6"/>
  <c r="BU763" i="6"/>
  <c r="CQ583" i="6"/>
  <c r="BK583" i="6"/>
  <c r="CQ547" i="6"/>
  <c r="BK547" i="6"/>
  <c r="CF386" i="6"/>
  <c r="AZ386" i="6"/>
  <c r="CQ731" i="6"/>
  <c r="BK731" i="6"/>
  <c r="CF388" i="6"/>
  <c r="AZ388" i="6"/>
  <c r="CQ1005" i="6"/>
  <c r="BK1005" i="6"/>
  <c r="AZ645" i="6"/>
  <c r="CF645" i="6"/>
  <c r="CF164" i="6"/>
  <c r="AZ164" i="6"/>
  <c r="DA17" i="6"/>
  <c r="BU17" i="6"/>
  <c r="BK701" i="6"/>
  <c r="CQ701" i="6"/>
  <c r="CQ757" i="6"/>
  <c r="BK757" i="6"/>
  <c r="BU796" i="6"/>
  <c r="DA796" i="6"/>
  <c r="BA199" i="6"/>
  <c r="CG199" i="6"/>
  <c r="BU348" i="6"/>
  <c r="DA348" i="6"/>
  <c r="DA328" i="6"/>
  <c r="BU328" i="6"/>
  <c r="BK239" i="6"/>
  <c r="CQ239" i="6"/>
  <c r="CF1007" i="6"/>
  <c r="AZ1007" i="6"/>
  <c r="BK135" i="6"/>
  <c r="CQ135" i="6"/>
  <c r="AZ496" i="6"/>
  <c r="CF496" i="6"/>
  <c r="BL121" i="6"/>
  <c r="CR121" i="6"/>
  <c r="CR147" i="6"/>
  <c r="BL147" i="6"/>
  <c r="DA462" i="6"/>
  <c r="BU462" i="6"/>
  <c r="CF176" i="6"/>
  <c r="AZ176" i="6"/>
  <c r="AZ538" i="6"/>
  <c r="CF538" i="6"/>
  <c r="CQ59" i="6"/>
  <c r="BK59" i="6"/>
  <c r="CQ678" i="6"/>
  <c r="BK678" i="6"/>
  <c r="AZ146" i="6"/>
  <c r="CF146" i="6"/>
  <c r="BU1000" i="6"/>
  <c r="DA1000" i="6"/>
  <c r="AZ413" i="6"/>
  <c r="CF413" i="6"/>
  <c r="CQ657" i="6"/>
  <c r="BK657" i="6"/>
  <c r="DA629" i="6"/>
  <c r="BU629" i="6"/>
  <c r="CF27" i="6"/>
  <c r="AZ27" i="6"/>
  <c r="BK301" i="6"/>
  <c r="CQ301" i="6"/>
  <c r="CQ915" i="6"/>
  <c r="BK915" i="6"/>
  <c r="BK528" i="6"/>
  <c r="CQ528" i="6"/>
  <c r="F14" i="3"/>
  <c r="F16" i="3" s="1"/>
  <c r="F12" i="3"/>
  <c r="CQ348" i="6"/>
  <c r="BK348" i="6"/>
  <c r="AZ1001" i="6"/>
  <c r="CF1001" i="6"/>
  <c r="BU193" i="6"/>
  <c r="DA193" i="6"/>
  <c r="BK736" i="6"/>
  <c r="CQ736" i="6"/>
  <c r="CQ31" i="6"/>
  <c r="BK31" i="6"/>
  <c r="AZ355" i="6"/>
  <c r="CF355" i="6"/>
  <c r="BU267" i="6"/>
  <c r="DA267" i="6"/>
  <c r="BU642" i="6"/>
  <c r="DA642" i="6"/>
  <c r="CF215" i="6"/>
  <c r="AZ215" i="6"/>
  <c r="BK621" i="6"/>
  <c r="CQ621" i="6"/>
  <c r="BU576" i="6"/>
  <c r="DA576" i="6"/>
  <c r="BK600" i="6"/>
  <c r="CQ600" i="6"/>
  <c r="BK204" i="6"/>
  <c r="CQ204" i="6"/>
  <c r="CQ53" i="6"/>
  <c r="BK53" i="6"/>
  <c r="AZ510" i="6"/>
  <c r="CF510" i="6"/>
  <c r="BU578" i="6"/>
  <c r="DA578" i="6"/>
  <c r="BK872" i="6"/>
  <c r="CQ872" i="6"/>
  <c r="CF729" i="6"/>
  <c r="AZ729" i="6"/>
  <c r="DA408" i="6"/>
  <c r="BU408" i="6"/>
  <c r="CF982" i="6"/>
  <c r="AZ982" i="6"/>
  <c r="BU965" i="6"/>
  <c r="DA965" i="6"/>
  <c r="BU278" i="6"/>
  <c r="DA278" i="6"/>
  <c r="DA154" i="6"/>
  <c r="BU154" i="6"/>
  <c r="BU592" i="6"/>
  <c r="DA592" i="6"/>
  <c r="BU81" i="6"/>
  <c r="DA81" i="6"/>
  <c r="CF272" i="6"/>
  <c r="AZ272" i="6"/>
  <c r="BU725" i="6"/>
  <c r="DA725" i="6"/>
  <c r="DA458" i="6"/>
  <c r="BU458" i="6"/>
  <c r="CF790" i="6"/>
  <c r="AZ790" i="6"/>
  <c r="CF859" i="6"/>
  <c r="AZ859" i="6"/>
  <c r="CF445" i="6"/>
  <c r="AZ445" i="6"/>
  <c r="CQ488" i="6"/>
  <c r="BK488" i="6"/>
  <c r="AZ730" i="6"/>
  <c r="CF730" i="6"/>
  <c r="BU739" i="6"/>
  <c r="DA739" i="6"/>
  <c r="DA414" i="6"/>
  <c r="BU414" i="6"/>
  <c r="BU779" i="6"/>
  <c r="DA779" i="6"/>
  <c r="DA626" i="6"/>
  <c r="BU626" i="6"/>
  <c r="CQ554" i="6"/>
  <c r="BK554" i="6"/>
  <c r="AZ275" i="6"/>
  <c r="CF275" i="6"/>
  <c r="CR410" i="6"/>
  <c r="BL410" i="6"/>
  <c r="CQ506" i="6"/>
  <c r="BK506" i="6"/>
  <c r="AZ585" i="6"/>
  <c r="CF585" i="6"/>
  <c r="AZ344" i="6"/>
  <c r="CF344" i="6"/>
  <c r="CF460" i="6"/>
  <c r="AZ460" i="6"/>
  <c r="CF705" i="6"/>
  <c r="AZ705" i="6"/>
  <c r="CQ492" i="6"/>
  <c r="BK492" i="6"/>
  <c r="BK303" i="6"/>
  <c r="CQ303" i="6"/>
  <c r="BU477" i="6"/>
  <c r="DA477" i="6"/>
  <c r="BU76" i="6"/>
  <c r="DA76" i="6"/>
  <c r="CF440" i="6"/>
  <c r="AZ440" i="6"/>
  <c r="BU403" i="6"/>
  <c r="DA403" i="6"/>
  <c r="CF30" i="6"/>
  <c r="AZ30" i="6"/>
  <c r="CF670" i="6"/>
  <c r="AZ670" i="6"/>
  <c r="DA160" i="6"/>
  <c r="BU160" i="6"/>
  <c r="AZ581" i="6"/>
  <c r="CF581" i="6"/>
  <c r="DA142" i="6"/>
  <c r="BU142" i="6"/>
  <c r="BU727" i="6"/>
  <c r="DA727" i="6"/>
  <c r="BU663" i="6"/>
  <c r="DA663" i="6"/>
  <c r="BU501" i="6"/>
  <c r="DA501" i="6"/>
  <c r="AZ489" i="6"/>
  <c r="CF489" i="6"/>
  <c r="BA357" i="6"/>
  <c r="CG357" i="6"/>
  <c r="DA691" i="6"/>
  <c r="BU691" i="6"/>
  <c r="CQ345" i="6"/>
  <c r="BK345" i="6"/>
  <c r="BU520" i="6"/>
  <c r="DA520" i="6"/>
  <c r="BL88" i="6"/>
  <c r="CR88" i="6"/>
  <c r="BU476" i="6"/>
  <c r="DA476" i="6"/>
  <c r="CQ346" i="6"/>
  <c r="BK346" i="6"/>
  <c r="AZ592" i="6"/>
  <c r="CF592" i="6"/>
  <c r="CQ591" i="6"/>
  <c r="BK591" i="6"/>
  <c r="CF474" i="6"/>
  <c r="AZ474" i="6"/>
  <c r="BU329" i="6"/>
  <c r="DA329" i="6"/>
  <c r="DA431" i="6"/>
  <c r="BU431" i="6"/>
  <c r="CF754" i="6"/>
  <c r="AZ754" i="6"/>
  <c r="DA579" i="6"/>
  <c r="BU579" i="6"/>
  <c r="BK504" i="6"/>
  <c r="CQ504" i="6"/>
  <c r="BU612" i="6"/>
  <c r="DA612" i="6"/>
  <c r="CQ542" i="6"/>
  <c r="BK542" i="6"/>
  <c r="AZ594" i="6"/>
  <c r="CF594" i="6"/>
  <c r="BK119" i="6"/>
  <c r="CQ119" i="6"/>
  <c r="CF1012" i="6"/>
  <c r="AZ1012" i="6"/>
  <c r="CQ914" i="6"/>
  <c r="BK914" i="6"/>
  <c r="CQ393" i="6"/>
  <c r="BK393" i="6"/>
  <c r="CR190" i="6"/>
  <c r="BL190" i="6"/>
  <c r="AZ904" i="6"/>
  <c r="CF904" i="6"/>
  <c r="CF42" i="6"/>
  <c r="AZ42" i="6"/>
  <c r="DA489" i="6"/>
  <c r="BU489" i="6"/>
  <c r="BK230" i="6"/>
  <c r="CQ230" i="6"/>
  <c r="BK877" i="6"/>
  <c r="CQ877" i="6"/>
  <c r="CQ96" i="6"/>
  <c r="BK96" i="6"/>
  <c r="DA718" i="6"/>
  <c r="BU718" i="6"/>
  <c r="AZ41" i="6"/>
  <c r="CF41" i="6"/>
  <c r="CQ961" i="6"/>
  <c r="BK961" i="6"/>
  <c r="CF832" i="6"/>
  <c r="AZ832" i="6"/>
  <c r="CF435" i="6"/>
  <c r="AZ435" i="6"/>
  <c r="CQ267" i="6"/>
  <c r="BK267" i="6"/>
  <c r="CQ251" i="6"/>
  <c r="BK251" i="6"/>
  <c r="BU920" i="6"/>
  <c r="DA920" i="6"/>
  <c r="CR208" i="6"/>
  <c r="BL208" i="6"/>
  <c r="BU100" i="6"/>
  <c r="DA100" i="6"/>
  <c r="DA551" i="6"/>
  <c r="BU551" i="6"/>
  <c r="CG172" i="6"/>
  <c r="BA172" i="6"/>
  <c r="AZ429" i="6"/>
  <c r="CF429" i="6"/>
  <c r="CF114" i="6"/>
  <c r="AZ114" i="6"/>
  <c r="CQ797" i="6"/>
  <c r="BK797" i="6"/>
  <c r="CQ444" i="6"/>
  <c r="BK444" i="6"/>
  <c r="AZ785" i="6"/>
  <c r="CF785" i="6"/>
  <c r="AZ471" i="6"/>
  <c r="CF471" i="6"/>
  <c r="AZ681" i="6"/>
  <c r="CF681" i="6"/>
  <c r="DA124" i="6"/>
  <c r="BU124" i="6"/>
  <c r="AZ458" i="6"/>
  <c r="CF458" i="6"/>
  <c r="CQ991" i="6"/>
  <c r="BK991" i="6"/>
  <c r="AZ217" i="6"/>
  <c r="CF217" i="6"/>
  <c r="BL222" i="6"/>
  <c r="CR222" i="6"/>
  <c r="DA475" i="6"/>
  <c r="BU475" i="6"/>
  <c r="CF1008" i="6"/>
  <c r="AZ1008" i="6"/>
  <c r="CF472" i="6"/>
  <c r="AZ472" i="6"/>
  <c r="AZ622" i="6"/>
  <c r="CF622" i="6"/>
  <c r="BU325" i="6"/>
  <c r="DA325" i="6"/>
  <c r="BA74" i="6"/>
  <c r="CG74" i="6"/>
  <c r="AZ72" i="6"/>
  <c r="CF72" i="6"/>
  <c r="BU464" i="6"/>
  <c r="DA464" i="6"/>
  <c r="CQ17" i="6"/>
  <c r="BK17" i="6"/>
  <c r="DA150" i="6"/>
  <c r="BU150" i="6"/>
  <c r="AZ691" i="6"/>
  <c r="CF691" i="6"/>
  <c r="BK760" i="6"/>
  <c r="CQ760" i="6"/>
  <c r="BK541" i="6"/>
  <c r="CQ541" i="6"/>
  <c r="BU1011" i="6"/>
  <c r="DA1011" i="6"/>
  <c r="CF246" i="6"/>
  <c r="AZ246" i="6"/>
  <c r="CQ397" i="6"/>
  <c r="BK397" i="6"/>
  <c r="BK104" i="6"/>
  <c r="CQ104" i="6"/>
  <c r="BU57" i="6"/>
  <c r="DA57" i="6"/>
  <c r="BU243" i="6"/>
  <c r="DA243" i="6"/>
  <c r="CQ214" i="6"/>
  <c r="BK214" i="6"/>
  <c r="CQ342" i="6"/>
  <c r="BK342" i="6"/>
  <c r="CF423" i="6"/>
  <c r="AZ423" i="6"/>
  <c r="DA177" i="6"/>
  <c r="BU177" i="6"/>
  <c r="DA912" i="6"/>
  <c r="BU912" i="6"/>
  <c r="CF879" i="6"/>
  <c r="AZ879" i="6"/>
  <c r="BU545" i="6"/>
  <c r="DA545" i="6"/>
  <c r="BU135" i="6"/>
  <c r="DA135" i="6"/>
  <c r="AZ317" i="6"/>
  <c r="CF317" i="6"/>
  <c r="AZ871" i="6"/>
  <c r="CF871" i="6"/>
  <c r="AZ480" i="6"/>
  <c r="CF480" i="6"/>
  <c r="CQ396" i="6"/>
  <c r="BK396" i="6"/>
  <c r="CQ493" i="6"/>
  <c r="BK493" i="6"/>
  <c r="BA157" i="6"/>
  <c r="CG157" i="6"/>
  <c r="CF976" i="6"/>
  <c r="AZ976" i="6"/>
  <c r="DA195" i="6"/>
  <c r="BU195" i="6"/>
  <c r="BU337" i="6"/>
  <c r="DA337" i="6"/>
  <c r="DA343" i="6"/>
  <c r="BU343" i="6"/>
  <c r="DA209" i="6"/>
  <c r="BU209" i="6"/>
  <c r="CQ499" i="6"/>
  <c r="BK499" i="6"/>
  <c r="BU163" i="6"/>
  <c r="DA163" i="6"/>
  <c r="CQ54" i="6"/>
  <c r="BK54" i="6"/>
  <c r="CQ418" i="6"/>
  <c r="BK418" i="6"/>
  <c r="BK787" i="6"/>
  <c r="CQ787" i="6"/>
  <c r="BK716" i="6"/>
  <c r="CQ716" i="6"/>
  <c r="BK936" i="6"/>
  <c r="CQ936" i="6"/>
  <c r="DA1008" i="6"/>
  <c r="BU1008" i="6"/>
  <c r="CQ644" i="6"/>
  <c r="BK644" i="6"/>
  <c r="BA178" i="6"/>
  <c r="CG178" i="6"/>
  <c r="CF387" i="6"/>
  <c r="AZ387" i="6"/>
  <c r="CF183" i="6"/>
  <c r="AZ183" i="6"/>
  <c r="DA985" i="6"/>
  <c r="BU985" i="6"/>
  <c r="BK743" i="6"/>
  <c r="CQ743" i="6"/>
  <c r="BU279" i="6"/>
  <c r="DA279" i="6"/>
  <c r="BU101" i="6"/>
  <c r="DA101" i="6"/>
  <c r="AZ646" i="6"/>
  <c r="CF646" i="6"/>
  <c r="CQ976" i="6"/>
  <c r="BK976" i="6"/>
  <c r="AZ735" i="6"/>
  <c r="CF735" i="6"/>
  <c r="DA202" i="6"/>
  <c r="BU202" i="6"/>
  <c r="CF163" i="6"/>
  <c r="AZ163" i="6"/>
  <c r="AZ506" i="6"/>
  <c r="CF506" i="6"/>
  <c r="CQ57" i="6"/>
  <c r="BK57" i="6"/>
  <c r="CQ647" i="6"/>
  <c r="BK647" i="6"/>
  <c r="BU905" i="6"/>
  <c r="DA905" i="6"/>
  <c r="DA179" i="6"/>
  <c r="BU179" i="6"/>
  <c r="CQ326" i="6"/>
  <c r="BK326" i="6"/>
  <c r="CF411" i="6"/>
  <c r="AZ411" i="6"/>
  <c r="CQ343" i="6"/>
  <c r="BK343" i="6"/>
  <c r="DA381" i="6"/>
  <c r="BU381" i="6"/>
  <c r="DA148" i="6"/>
  <c r="BU148" i="6"/>
  <c r="CQ786" i="6"/>
  <c r="BK786" i="6"/>
  <c r="CQ616" i="6"/>
  <c r="BK616" i="6"/>
  <c r="DA349" i="6"/>
  <c r="BU349" i="6"/>
  <c r="BU577" i="6"/>
  <c r="DA577" i="6"/>
  <c r="CQ734" i="6"/>
  <c r="BK734" i="6"/>
  <c r="AZ924" i="6"/>
  <c r="CF924" i="6"/>
  <c r="DA436" i="6"/>
  <c r="BU436" i="6"/>
  <c r="CF409" i="6"/>
  <c r="AZ409" i="6"/>
  <c r="CQ727" i="6"/>
  <c r="BK727" i="6"/>
  <c r="DA413" i="6"/>
  <c r="BU413" i="6"/>
  <c r="DA698" i="6"/>
  <c r="BU698" i="6"/>
  <c r="CQ878" i="6"/>
  <c r="BK878" i="6"/>
  <c r="CG206" i="6"/>
  <c r="BA206" i="6"/>
  <c r="CQ796" i="6"/>
  <c r="BK796" i="6"/>
  <c r="DA555" i="6"/>
  <c r="BU555" i="6"/>
  <c r="BK279" i="6"/>
  <c r="CQ279" i="6"/>
  <c r="DA425" i="6"/>
  <c r="BU425" i="6"/>
  <c r="BU778" i="6"/>
  <c r="DA778" i="6"/>
  <c r="CF830" i="6"/>
  <c r="AZ830" i="6"/>
  <c r="BU269" i="6"/>
  <c r="DA269" i="6"/>
  <c r="BU419" i="6"/>
  <c r="DA419" i="6"/>
  <c r="AZ500" i="6"/>
  <c r="CF500" i="6"/>
  <c r="CF574" i="6"/>
  <c r="AZ574" i="6"/>
  <c r="AZ1002" i="6"/>
  <c r="CF1002" i="6"/>
  <c r="DA379" i="6"/>
  <c r="BU379" i="6"/>
  <c r="BU968" i="6"/>
  <c r="DA968" i="6"/>
  <c r="BK122" i="6"/>
  <c r="CQ122" i="6"/>
  <c r="DA640" i="6"/>
  <c r="BU640" i="6"/>
  <c r="BK486" i="6"/>
  <c r="CQ486" i="6"/>
  <c r="DA781" i="6"/>
  <c r="BU781" i="6"/>
  <c r="CF931" i="6"/>
  <c r="AZ931" i="6"/>
  <c r="DA942" i="6"/>
  <c r="BU942" i="6"/>
  <c r="CF394" i="6"/>
  <c r="AZ394" i="6"/>
  <c r="DA486" i="6"/>
  <c r="BU486" i="6"/>
  <c r="CF262" i="6"/>
  <c r="AZ262" i="6"/>
  <c r="DA837" i="6"/>
  <c r="BU837" i="6"/>
  <c r="BL111" i="6"/>
  <c r="CR111" i="6"/>
  <c r="AZ467" i="6"/>
  <c r="CF467" i="6"/>
  <c r="BU560" i="6"/>
  <c r="DA560" i="6"/>
  <c r="CQ338" i="6"/>
  <c r="BK338" i="6"/>
  <c r="BU247" i="6"/>
  <c r="DA247" i="6"/>
  <c r="AZ671" i="6"/>
  <c r="CF671" i="6"/>
  <c r="CR70" i="6"/>
  <c r="BL70" i="6"/>
  <c r="AZ293" i="6"/>
  <c r="CF293" i="6"/>
  <c r="CF54" i="6"/>
  <c r="AZ54" i="6"/>
  <c r="BK567" i="6"/>
  <c r="CQ567" i="6"/>
  <c r="BU145" i="6"/>
  <c r="DA145" i="6"/>
  <c r="CH299" i="6"/>
  <c r="BB299" i="6"/>
  <c r="CF778" i="6"/>
  <c r="AZ778" i="6"/>
  <c r="CF680" i="6"/>
  <c r="AZ680" i="6"/>
  <c r="CR23" i="6"/>
  <c r="BL23" i="6"/>
  <c r="BU277" i="6"/>
  <c r="DA277" i="6"/>
  <c r="CQ887" i="6"/>
  <c r="BK887" i="6"/>
  <c r="CQ677" i="6"/>
  <c r="BK677" i="6"/>
  <c r="DA671" i="6"/>
  <c r="BU671" i="6"/>
  <c r="DA45" i="6"/>
  <c r="BU45" i="6"/>
  <c r="DA69" i="6"/>
  <c r="BU69" i="6"/>
  <c r="DA399" i="6"/>
  <c r="BU399" i="6"/>
  <c r="DA863" i="6"/>
  <c r="BU863" i="6"/>
  <c r="CF252" i="6"/>
  <c r="AZ252" i="6"/>
  <c r="BA68" i="6"/>
  <c r="CG68" i="6"/>
  <c r="DA930" i="6"/>
  <c r="BU930" i="6"/>
  <c r="BK1009" i="6"/>
  <c r="CQ1009" i="6"/>
  <c r="AZ801" i="6"/>
  <c r="CF801" i="6"/>
  <c r="AZ97" i="6"/>
  <c r="CF97" i="6"/>
  <c r="CF103" i="6"/>
  <c r="AZ103" i="6"/>
  <c r="CF18" i="6"/>
  <c r="AZ18" i="6"/>
  <c r="BK564" i="6"/>
  <c r="CQ564" i="6"/>
  <c r="CF985" i="6"/>
  <c r="AZ985" i="6"/>
  <c r="DA90" i="6"/>
  <c r="BU90" i="6"/>
  <c r="AZ438" i="6"/>
  <c r="CF438" i="6"/>
  <c r="CF856" i="6"/>
  <c r="AZ856" i="6"/>
  <c r="DA467" i="6"/>
  <c r="BU467" i="6"/>
  <c r="CQ653" i="6"/>
  <c r="BK653" i="6"/>
  <c r="CQ779" i="6"/>
  <c r="BK779" i="6"/>
  <c r="BK407" i="6"/>
  <c r="CQ407" i="6"/>
  <c r="CQ384" i="6"/>
  <c r="BK384" i="6"/>
  <c r="BK639" i="6"/>
  <c r="CQ639" i="6"/>
  <c r="CF719" i="6"/>
  <c r="AZ719" i="6"/>
  <c r="AZ300" i="6"/>
  <c r="CF300" i="6"/>
  <c r="BU295" i="6"/>
  <c r="DA295" i="6"/>
  <c r="AZ495" i="6"/>
  <c r="CF495" i="6"/>
  <c r="AZ921" i="6"/>
  <c r="CF921" i="6"/>
  <c r="BU584" i="6"/>
  <c r="DA584" i="6"/>
  <c r="BK357" i="6"/>
  <c r="CQ357" i="6"/>
  <c r="CQ37" i="6"/>
  <c r="BK37" i="6"/>
  <c r="DA600" i="6"/>
  <c r="BU600" i="6"/>
  <c r="DA133" i="6"/>
  <c r="BU133" i="6"/>
  <c r="CF303" i="6"/>
  <c r="AZ303" i="6"/>
  <c r="CF512" i="6"/>
  <c r="AZ512" i="6"/>
  <c r="CQ172" i="6"/>
  <c r="BK172" i="6"/>
  <c r="AZ161" i="6"/>
  <c r="CF161" i="6"/>
  <c r="CF284" i="6"/>
  <c r="AZ284" i="6"/>
  <c r="DA632" i="6"/>
  <c r="BU632" i="6"/>
  <c r="DA864" i="6"/>
  <c r="BU864" i="6"/>
  <c r="BK663" i="6"/>
  <c r="CQ663" i="6"/>
  <c r="BA88" i="6"/>
  <c r="CG88" i="6"/>
  <c r="BU347" i="6"/>
  <c r="DA347" i="6"/>
  <c r="DA817" i="6"/>
  <c r="BU817" i="6"/>
  <c r="CQ742" i="6"/>
  <c r="BK742" i="6"/>
  <c r="CQ250" i="6"/>
  <c r="BK250" i="6"/>
  <c r="BK294" i="6"/>
  <c r="CQ294" i="6"/>
  <c r="AZ439" i="6"/>
  <c r="CF439" i="6"/>
  <c r="AZ485" i="6"/>
  <c r="CF485" i="6"/>
  <c r="BK690" i="6"/>
  <c r="CQ690" i="6"/>
  <c r="BU696" i="6"/>
  <c r="DA696" i="6"/>
  <c r="DA835" i="6"/>
  <c r="BU835" i="6"/>
  <c r="CQ831" i="6"/>
  <c r="BK831" i="6"/>
  <c r="BU39" i="6"/>
  <c r="DA39" i="6"/>
  <c r="CF145" i="6"/>
  <c r="AZ145" i="6"/>
  <c r="BU889" i="6"/>
  <c r="DA889" i="6"/>
  <c r="CF599" i="6"/>
  <c r="AZ599" i="6"/>
  <c r="DA597" i="6"/>
  <c r="BU597" i="6"/>
  <c r="BK858" i="6"/>
  <c r="CQ858" i="6"/>
  <c r="AZ379" i="6"/>
  <c r="CF379" i="6"/>
  <c r="BU219" i="6"/>
  <c r="DA219" i="6"/>
  <c r="CQ67" i="6"/>
  <c r="BK67" i="6"/>
  <c r="CF209" i="6"/>
  <c r="AZ209" i="6"/>
  <c r="CQ93" i="6"/>
  <c r="BK93" i="6"/>
  <c r="BU37" i="6"/>
  <c r="DA37" i="6"/>
  <c r="BU634" i="6"/>
  <c r="DA634" i="6"/>
  <c r="DA873" i="6"/>
  <c r="BU873" i="6"/>
  <c r="DA411" i="6"/>
  <c r="BU411" i="6"/>
  <c r="BU678" i="6"/>
  <c r="DA678" i="6"/>
  <c r="BU386" i="6"/>
  <c r="DA386" i="6"/>
  <c r="DA123" i="6"/>
  <c r="BU123" i="6"/>
  <c r="DA256" i="6"/>
  <c r="BU256" i="6"/>
  <c r="AZ302" i="6"/>
  <c r="CF302" i="6"/>
  <c r="CQ706" i="6"/>
  <c r="BK706" i="6"/>
  <c r="DA438" i="6"/>
  <c r="BU438" i="6"/>
  <c r="DA354" i="6"/>
  <c r="BU354" i="6"/>
  <c r="CF259" i="6"/>
  <c r="AZ259" i="6"/>
  <c r="DA238" i="6"/>
  <c r="BU238" i="6"/>
  <c r="BU521" i="6"/>
  <c r="DA521" i="6"/>
  <c r="CQ414" i="6"/>
  <c r="BK414" i="6"/>
  <c r="AZ804" i="6"/>
  <c r="CF804" i="6"/>
  <c r="AZ465" i="6"/>
  <c r="CF465" i="6"/>
  <c r="DA446" i="6"/>
  <c r="BU446" i="6"/>
  <c r="AZ583" i="6"/>
  <c r="CF583" i="6"/>
  <c r="BU946" i="6"/>
  <c r="DA946" i="6"/>
  <c r="CQ829" i="6"/>
  <c r="BK829" i="6"/>
  <c r="CF536" i="6"/>
  <c r="AZ536" i="6"/>
  <c r="CQ286" i="6"/>
  <c r="BK286" i="6"/>
  <c r="BK180" i="6"/>
  <c r="CQ180" i="6"/>
  <c r="BU544" i="6"/>
  <c r="DA544" i="6"/>
  <c r="CQ654" i="6"/>
  <c r="BK654" i="6"/>
  <c r="BU865" i="6"/>
  <c r="DA865" i="6"/>
  <c r="DA393" i="6"/>
  <c r="BU393" i="6"/>
  <c r="BK894" i="6"/>
  <c r="CQ894" i="6"/>
  <c r="DA358" i="6"/>
  <c r="BU358" i="6"/>
  <c r="DA433" i="6"/>
  <c r="BU433" i="6"/>
  <c r="DA389" i="6"/>
  <c r="BU389" i="6"/>
  <c r="BK999" i="6"/>
  <c r="CQ999" i="6"/>
  <c r="DA810" i="6"/>
  <c r="BU810" i="6"/>
  <c r="DA589" i="6"/>
  <c r="BU589" i="6"/>
  <c r="BK932" i="6"/>
  <c r="CQ932" i="6"/>
  <c r="AZ714" i="6"/>
  <c r="CF714" i="6"/>
  <c r="AZ408" i="6"/>
  <c r="CF408" i="6"/>
  <c r="DA397" i="6"/>
  <c r="BU397" i="6"/>
  <c r="DA887" i="6"/>
  <c r="BU887" i="6"/>
  <c r="BU532" i="6"/>
  <c r="DA532" i="6"/>
  <c r="DA784" i="6"/>
  <c r="BU784" i="6"/>
  <c r="BU366" i="6"/>
  <c r="DA366" i="6"/>
  <c r="BK1004" i="6"/>
  <c r="CQ1004" i="6"/>
  <c r="AZ368" i="6"/>
  <c r="CF368" i="6"/>
  <c r="AZ47" i="6"/>
  <c r="CF47" i="6"/>
  <c r="DA360" i="6"/>
  <c r="BU360" i="6"/>
  <c r="BU528" i="6"/>
  <c r="DA528" i="6"/>
  <c r="AZ533" i="6"/>
  <c r="CF533" i="6"/>
  <c r="CF266" i="6"/>
  <c r="AZ266" i="6"/>
  <c r="CQ379" i="6"/>
  <c r="BK379" i="6"/>
  <c r="DA776" i="6"/>
  <c r="BU776" i="6"/>
  <c r="CF621" i="6"/>
  <c r="AZ621" i="6"/>
  <c r="DA753" i="6"/>
  <c r="BU753" i="6"/>
  <c r="BU392" i="6"/>
  <c r="DA392" i="6"/>
  <c r="CF134" i="6"/>
  <c r="AZ134" i="6"/>
  <c r="BL94" i="6"/>
  <c r="CR94" i="6"/>
  <c r="CQ598" i="6"/>
  <c r="BK598" i="6"/>
  <c r="BK173" i="6"/>
  <c r="CQ173" i="6"/>
  <c r="AZ335" i="6"/>
  <c r="CF335" i="6"/>
  <c r="AZ23" i="6"/>
  <c r="CF23" i="6"/>
  <c r="CF49" i="6"/>
  <c r="AZ49" i="6"/>
  <c r="DA270" i="6"/>
  <c r="BU270" i="6"/>
  <c r="BB147" i="6"/>
  <c r="CH147" i="6"/>
  <c r="BK1007" i="6"/>
  <c r="CQ1007" i="6"/>
  <c r="CF875" i="6"/>
  <c r="AZ875" i="6"/>
  <c r="DA402" i="6"/>
  <c r="BU402" i="6"/>
  <c r="DA809" i="6"/>
  <c r="BU809" i="6"/>
  <c r="BK297" i="6"/>
  <c r="CQ297" i="6"/>
  <c r="CQ511" i="6"/>
  <c r="BK511" i="6"/>
  <c r="BU987" i="6"/>
  <c r="DA987" i="6"/>
  <c r="DA731" i="6"/>
  <c r="BU731" i="6"/>
  <c r="DA697" i="6"/>
  <c r="BU697" i="6"/>
  <c r="CQ293" i="6"/>
  <c r="BK293" i="6"/>
  <c r="BK918" i="6"/>
  <c r="CQ918" i="6"/>
  <c r="DA118" i="6"/>
  <c r="BU118" i="6"/>
  <c r="BK163" i="6"/>
  <c r="CQ163" i="6"/>
  <c r="CF556" i="6"/>
  <c r="AZ556" i="6"/>
  <c r="DA30" i="6"/>
  <c r="BU30" i="6"/>
  <c r="DA83" i="6"/>
  <c r="BU83" i="6"/>
  <c r="CQ532" i="6"/>
  <c r="BK532" i="6"/>
  <c r="BK305" i="6"/>
  <c r="CQ305" i="6"/>
  <c r="AZ15" i="6"/>
  <c r="CF15" i="6"/>
  <c r="BK868" i="6"/>
  <c r="CQ868" i="6"/>
  <c r="DA48" i="6"/>
  <c r="BU48" i="6"/>
  <c r="CF122" i="6"/>
  <c r="AZ122" i="6"/>
  <c r="BU73" i="6"/>
  <c r="DA73" i="6"/>
  <c r="DA553" i="6"/>
  <c r="BU553" i="6"/>
  <c r="BU816" i="6"/>
  <c r="DA816" i="6"/>
  <c r="BK433" i="6"/>
  <c r="CQ433" i="6"/>
  <c r="CQ470" i="6"/>
  <c r="BK470" i="6"/>
  <c r="CF261" i="6"/>
  <c r="AZ261" i="6"/>
  <c r="BU554" i="6"/>
  <c r="DA554" i="6"/>
  <c r="CQ948" i="6"/>
  <c r="BK948" i="6"/>
  <c r="AZ69" i="6"/>
  <c r="CF69" i="6"/>
  <c r="CQ235" i="6"/>
  <c r="BK235" i="6"/>
  <c r="BA143" i="6"/>
  <c r="CG143" i="6"/>
  <c r="AZ555" i="6"/>
  <c r="CF555" i="6"/>
  <c r="BU719" i="6"/>
  <c r="DA719" i="6"/>
  <c r="BK765" i="6"/>
  <c r="CQ765" i="6"/>
  <c r="DA593" i="6"/>
  <c r="BU593" i="6"/>
  <c r="BU953" i="6"/>
  <c r="DA953" i="6"/>
  <c r="DA136" i="6"/>
  <c r="BU136" i="6"/>
  <c r="CQ592" i="6"/>
  <c r="BK592" i="6"/>
  <c r="BU620" i="6"/>
  <c r="DA620" i="6"/>
  <c r="CQ889" i="6"/>
  <c r="BK889" i="6"/>
  <c r="BU405" i="6"/>
  <c r="DA405" i="6"/>
  <c r="CQ389" i="6"/>
  <c r="BK389" i="6"/>
  <c r="CQ356" i="6"/>
  <c r="BK356" i="6"/>
  <c r="DA785" i="6"/>
  <c r="BU785" i="6"/>
  <c r="CG508" i="6"/>
  <c r="BA508" i="6"/>
  <c r="CF436" i="6"/>
  <c r="AZ436" i="6"/>
  <c r="BK957" i="6"/>
  <c r="CQ957" i="6"/>
  <c r="BU239" i="6"/>
  <c r="DA239" i="6"/>
  <c r="DA170" i="6"/>
  <c r="BU170" i="6"/>
  <c r="DA258" i="6"/>
  <c r="BU258" i="6"/>
  <c r="BL439" i="6"/>
  <c r="CR439" i="6"/>
  <c r="CF56" i="6"/>
  <c r="AZ56" i="6"/>
  <c r="BK461" i="6"/>
  <c r="CQ461" i="6"/>
  <c r="DA332" i="6"/>
  <c r="BU332" i="6"/>
  <c r="CF421" i="6"/>
  <c r="AZ421" i="6"/>
  <c r="BU102" i="6"/>
  <c r="DA102" i="6"/>
  <c r="AZ1013" i="6"/>
  <c r="CF1013" i="6"/>
  <c r="CR171" i="6"/>
  <c r="BL171" i="6"/>
  <c r="BU856" i="6"/>
  <c r="DA856" i="6"/>
  <c r="BK140" i="6"/>
  <c r="CQ140" i="6"/>
  <c r="BK676" i="6"/>
  <c r="CQ676" i="6"/>
  <c r="DA191" i="6"/>
  <c r="BU191" i="6"/>
  <c r="DA185" i="6"/>
  <c r="BU185" i="6"/>
  <c r="CF721" i="6"/>
  <c r="AZ721" i="6"/>
  <c r="CF703" i="6"/>
  <c r="AZ703" i="6"/>
  <c r="CQ989" i="6"/>
  <c r="BK989" i="6"/>
  <c r="CF689" i="6"/>
  <c r="AZ689" i="6"/>
  <c r="BU814" i="6"/>
  <c r="DA814" i="6"/>
  <c r="AZ578" i="6"/>
  <c r="CF578" i="6"/>
  <c r="CF993" i="6"/>
  <c r="AZ993" i="6"/>
  <c r="DA913" i="6"/>
  <c r="BU913" i="6"/>
  <c r="CQ995" i="6"/>
  <c r="BK995" i="6"/>
  <c r="CQ608" i="6"/>
  <c r="BK608" i="6"/>
  <c r="CQ312" i="6"/>
  <c r="BK312" i="6"/>
  <c r="BK744" i="6"/>
  <c r="CQ744" i="6"/>
  <c r="CQ839" i="6"/>
  <c r="BK839" i="6"/>
  <c r="BK852" i="6"/>
  <c r="CQ852" i="6"/>
  <c r="CQ376" i="6"/>
  <c r="BK376" i="6"/>
  <c r="DA630" i="6"/>
  <c r="BU630" i="6"/>
  <c r="CQ287" i="6"/>
  <c r="BK287" i="6"/>
  <c r="BK455" i="6"/>
  <c r="CQ455" i="6"/>
  <c r="BK497" i="6"/>
  <c r="CQ497" i="6"/>
  <c r="AZ970" i="6"/>
  <c r="CF970" i="6"/>
  <c r="DA196" i="6"/>
  <c r="BU196" i="6"/>
  <c r="CG312" i="6"/>
  <c r="BA312" i="6"/>
  <c r="BU88" i="6"/>
  <c r="DA88" i="6"/>
  <c r="CF650" i="6"/>
  <c r="AZ650" i="6"/>
  <c r="CQ1003" i="6"/>
  <c r="BK1003" i="6"/>
  <c r="BU895" i="6"/>
  <c r="DA895" i="6"/>
  <c r="DA829" i="6"/>
  <c r="BU829" i="6"/>
  <c r="CF852" i="6"/>
  <c r="AZ852" i="6"/>
  <c r="CG150" i="6"/>
  <c r="BA150" i="6"/>
  <c r="CQ597" i="6"/>
  <c r="BK597" i="6"/>
  <c r="BU537" i="6"/>
  <c r="DA537" i="6"/>
  <c r="AZ443" i="6"/>
  <c r="CF443" i="6"/>
  <c r="CF901" i="6"/>
  <c r="AZ901" i="6"/>
  <c r="CQ708" i="6"/>
  <c r="BK708" i="6"/>
  <c r="AZ948" i="6"/>
  <c r="CF948" i="6"/>
  <c r="CR213" i="6"/>
  <c r="BL213" i="6"/>
  <c r="CF846" i="6"/>
  <c r="AZ846" i="6"/>
  <c r="CQ864" i="6"/>
  <c r="BK864" i="6"/>
  <c r="AZ934" i="6"/>
  <c r="CF934" i="6"/>
  <c r="CQ972" i="6"/>
  <c r="BK972" i="6"/>
  <c r="DA543" i="6"/>
  <c r="BU543" i="6"/>
  <c r="BU650" i="6"/>
  <c r="DA650" i="6"/>
  <c r="DA268" i="6"/>
  <c r="BU268" i="6"/>
  <c r="BU884" i="6"/>
  <c r="DA884" i="6"/>
  <c r="CF708" i="6"/>
  <c r="AZ708" i="6"/>
  <c r="CQ95" i="6"/>
  <c r="BK95" i="6"/>
  <c r="CQ505" i="6"/>
  <c r="BK505" i="6"/>
  <c r="AZ701" i="6"/>
  <c r="CF701" i="6"/>
  <c r="CF197" i="6"/>
  <c r="AZ197" i="6"/>
  <c r="CQ799" i="6"/>
  <c r="BK799" i="6"/>
  <c r="AZ546" i="6"/>
  <c r="CF546" i="6"/>
  <c r="BL453" i="6"/>
  <c r="CR453" i="6"/>
  <c r="CF456" i="6"/>
  <c r="AZ456" i="6"/>
  <c r="BU450" i="6"/>
  <c r="DA450" i="6"/>
  <c r="CF824" i="6"/>
  <c r="AZ824" i="6"/>
  <c r="AZ235" i="6"/>
  <c r="CF235" i="6"/>
  <c r="DA451" i="6"/>
  <c r="BU451" i="6"/>
  <c r="BA14" i="6"/>
  <c r="CG14" i="6"/>
  <c r="BU173" i="6"/>
  <c r="DA173" i="6"/>
  <c r="BU618" i="6"/>
  <c r="DA618" i="6"/>
  <c r="AZ662" i="6"/>
  <c r="CF662" i="6"/>
  <c r="DA799" i="6"/>
  <c r="BU799" i="6"/>
  <c r="BU767" i="6"/>
  <c r="DA767" i="6"/>
  <c r="BU724" i="6"/>
  <c r="DA724" i="6"/>
  <c r="CF675" i="6"/>
  <c r="AZ675" i="6"/>
  <c r="CF384" i="6"/>
  <c r="AZ384" i="6"/>
  <c r="BK329" i="6"/>
  <c r="CQ329" i="6"/>
  <c r="AZ470" i="6"/>
  <c r="CF470" i="6"/>
  <c r="DA748" i="6"/>
  <c r="BU748" i="6"/>
  <c r="CF963" i="6"/>
  <c r="AZ963" i="6"/>
  <c r="CF881" i="6"/>
  <c r="AZ881" i="6"/>
  <c r="DA819" i="6"/>
  <c r="BU819" i="6"/>
  <c r="CQ707" i="6"/>
  <c r="BK707" i="6"/>
  <c r="DA595" i="6"/>
  <c r="BU595" i="6"/>
  <c r="CQ102" i="6"/>
  <c r="BK102" i="6"/>
  <c r="BU552" i="6"/>
  <c r="DA552" i="6"/>
  <c r="BU58" i="6"/>
  <c r="DA58" i="6"/>
  <c r="CF998" i="6"/>
  <c r="AZ998" i="6"/>
  <c r="AZ392" i="6"/>
  <c r="CF392" i="6"/>
  <c r="BU321" i="6"/>
  <c r="DA321" i="6"/>
  <c r="AZ19" i="6"/>
  <c r="CF19" i="6"/>
  <c r="BU97" i="6"/>
  <c r="DA97" i="6"/>
  <c r="BU339" i="6"/>
  <c r="DA339" i="6"/>
  <c r="CQ460" i="6"/>
  <c r="BK460" i="6"/>
  <c r="AZ553" i="6"/>
  <c r="CF553" i="6"/>
  <c r="AZ118" i="6"/>
  <c r="CF118" i="6"/>
  <c r="CG238" i="6"/>
  <c r="BA238" i="6"/>
  <c r="BU689" i="6"/>
  <c r="DA689" i="6"/>
  <c r="CQ891" i="6"/>
  <c r="BK891" i="6"/>
  <c r="CQ777" i="6"/>
  <c r="BK777" i="6"/>
  <c r="CQ390" i="6"/>
  <c r="BK390" i="6"/>
  <c r="BU639" i="6"/>
  <c r="DA639" i="6"/>
  <c r="BU709" i="6"/>
  <c r="DA709" i="6"/>
  <c r="CQ619" i="6"/>
  <c r="BK619" i="6"/>
  <c r="CQ507" i="6"/>
  <c r="BK507" i="6"/>
  <c r="BK882" i="6"/>
  <c r="CQ882" i="6"/>
  <c r="BU645" i="6"/>
  <c r="DA645" i="6"/>
  <c r="BU582" i="6"/>
  <c r="DA582" i="6"/>
  <c r="CQ350" i="6"/>
  <c r="BK350" i="6"/>
  <c r="CQ408" i="6"/>
  <c r="BK408" i="6"/>
  <c r="AZ557" i="6"/>
  <c r="CF557" i="6"/>
  <c r="DA906" i="6"/>
  <c r="BU906" i="6"/>
  <c r="CQ364" i="6"/>
  <c r="BK364" i="6"/>
  <c r="BU594" i="6"/>
  <c r="DA594" i="6"/>
  <c r="CF823" i="6"/>
  <c r="AZ823" i="6"/>
  <c r="AZ432" i="6"/>
  <c r="CF432" i="6"/>
  <c r="CQ280" i="6"/>
  <c r="BK280" i="6"/>
  <c r="CF375" i="6"/>
  <c r="AZ375" i="6"/>
  <c r="AZ341" i="6"/>
  <c r="CF341" i="6"/>
  <c r="AZ242" i="6"/>
  <c r="CF242" i="6"/>
  <c r="CF899" i="6"/>
  <c r="AZ899" i="6"/>
  <c r="DA126" i="6"/>
  <c r="BU126" i="6"/>
  <c r="CQ534" i="6"/>
  <c r="BK534" i="6"/>
  <c r="BK939" i="6"/>
  <c r="CQ939" i="6"/>
  <c r="AZ540" i="6"/>
  <c r="CF540" i="6"/>
  <c r="AZ922" i="6"/>
  <c r="CF922" i="6"/>
  <c r="CQ821" i="6"/>
  <c r="BK821" i="6"/>
  <c r="CQ536" i="6"/>
  <c r="BK536" i="6"/>
  <c r="CQ427" i="6"/>
  <c r="BK427" i="6"/>
  <c r="BL73" i="6"/>
  <c r="CR73" i="6"/>
  <c r="BK452" i="6"/>
  <c r="CQ452" i="6"/>
  <c r="DA694" i="6"/>
  <c r="BU694" i="6"/>
  <c r="AZ89" i="6"/>
  <c r="CF89" i="6"/>
  <c r="CF793" i="6"/>
  <c r="AZ793" i="6"/>
  <c r="CF331" i="6"/>
  <c r="AZ331" i="6"/>
  <c r="DA324" i="6"/>
  <c r="BU324" i="6"/>
  <c r="DA300" i="6"/>
  <c r="BU300" i="6"/>
  <c r="DA131" i="6"/>
  <c r="BU131" i="6"/>
  <c r="CR15" i="6"/>
  <c r="BL15" i="6"/>
  <c r="CF102" i="6"/>
  <c r="AZ102" i="6"/>
  <c r="AZ784" i="6"/>
  <c r="CF784" i="6"/>
  <c r="CQ78" i="6"/>
  <c r="BK78" i="6"/>
  <c r="BK761" i="6"/>
  <c r="CQ761" i="6"/>
  <c r="CF983" i="6"/>
  <c r="AZ983" i="6"/>
  <c r="CF334" i="6"/>
  <c r="AZ334" i="6"/>
  <c r="BU25" i="6"/>
  <c r="DA25" i="6"/>
  <c r="CF794" i="6"/>
  <c r="AZ794" i="6"/>
  <c r="DA236" i="6"/>
  <c r="BU236" i="6"/>
  <c r="CF248" i="6"/>
  <c r="AZ248" i="6"/>
  <c r="BU738" i="6"/>
  <c r="DA738" i="6"/>
  <c r="BK941" i="6"/>
  <c r="CQ941" i="6"/>
  <c r="CF405" i="6"/>
  <c r="AZ405" i="6"/>
  <c r="CQ361" i="6"/>
  <c r="BK361" i="6"/>
  <c r="BU272" i="6"/>
  <c r="DA272" i="6"/>
  <c r="DA531" i="6"/>
  <c r="BU531" i="6"/>
  <c r="BU248" i="6"/>
  <c r="DA248" i="6"/>
  <c r="BU522" i="6"/>
  <c r="DA522" i="6"/>
  <c r="BU978" i="6"/>
  <c r="DA978" i="6"/>
  <c r="DA182" i="6"/>
  <c r="BU182" i="6"/>
  <c r="DA376" i="6"/>
  <c r="BU376" i="6"/>
  <c r="AZ1004" i="6"/>
  <c r="CF1004" i="6"/>
  <c r="DA658" i="6"/>
  <c r="BU658" i="6"/>
  <c r="CQ420" i="6"/>
  <c r="BK420" i="6"/>
  <c r="CF286" i="6"/>
  <c r="AZ286" i="6"/>
  <c r="BU603" i="6"/>
  <c r="DA603" i="6"/>
  <c r="BU941" i="6"/>
  <c r="DA941" i="6"/>
  <c r="AZ660" i="6"/>
  <c r="CF660" i="6"/>
  <c r="DA493" i="6"/>
  <c r="BU493" i="6"/>
  <c r="DA666" i="6"/>
  <c r="BU666" i="6"/>
  <c r="CQ563" i="6"/>
  <c r="BK563" i="6"/>
  <c r="CF812" i="6"/>
  <c r="AZ812" i="6"/>
  <c r="BU614" i="6"/>
  <c r="DA614" i="6"/>
  <c r="AZ112" i="6"/>
  <c r="CF112" i="6"/>
  <c r="CF169" i="6"/>
  <c r="AZ169" i="6"/>
  <c r="AZ668" i="6"/>
  <c r="CF668" i="6"/>
  <c r="DA188" i="6"/>
  <c r="BU188" i="6"/>
  <c r="BK479" i="6"/>
  <c r="CQ479" i="6"/>
  <c r="CQ655" i="6"/>
  <c r="BK655" i="6"/>
  <c r="AZ530" i="6"/>
  <c r="CF530" i="6"/>
  <c r="BK210" i="6"/>
  <c r="CQ210" i="6"/>
  <c r="DA668" i="6"/>
  <c r="BU668" i="6"/>
  <c r="BK635" i="6"/>
  <c r="CQ635" i="6"/>
  <c r="AZ686" i="6"/>
  <c r="CF686" i="6"/>
  <c r="BU313" i="6"/>
  <c r="DA313" i="6"/>
  <c r="CQ935" i="6"/>
  <c r="BK935" i="6"/>
  <c r="CQ238" i="6"/>
  <c r="BK238" i="6"/>
  <c r="AZ587" i="6"/>
  <c r="CF587" i="6"/>
  <c r="BU752" i="6"/>
  <c r="DA752" i="6"/>
  <c r="BK331" i="6"/>
  <c r="CQ331" i="6"/>
  <c r="CF618" i="6"/>
  <c r="AZ618" i="6"/>
  <c r="AZ956" i="6"/>
  <c r="CF956" i="6"/>
  <c r="CF925" i="6"/>
  <c r="AZ925" i="6"/>
  <c r="AZ131" i="6"/>
  <c r="CF131" i="6"/>
  <c r="CF642" i="6"/>
  <c r="AZ642" i="6"/>
  <c r="DA244" i="6"/>
  <c r="BU244" i="6"/>
  <c r="BU470" i="6"/>
  <c r="DA470" i="6"/>
  <c r="DA834" i="6"/>
  <c r="BU834" i="6"/>
  <c r="BU662" i="6"/>
  <c r="DA662" i="6"/>
  <c r="CF740" i="6"/>
  <c r="AZ740" i="6"/>
  <c r="DA308" i="6"/>
  <c r="BU308" i="6"/>
  <c r="CQ646" i="6"/>
  <c r="BK646" i="6"/>
  <c r="BU1009" i="6"/>
  <c r="DA1009" i="6"/>
  <c r="BK517" i="6"/>
  <c r="CQ517" i="6"/>
  <c r="CQ332" i="6"/>
  <c r="BK332" i="6"/>
  <c r="BK231" i="6"/>
  <c r="CQ231" i="6"/>
  <c r="CR215" i="6"/>
  <c r="BL215" i="6"/>
  <c r="DA1005" i="6"/>
  <c r="BU1005" i="6"/>
  <c r="DA206" i="6"/>
  <c r="BU206" i="6"/>
  <c r="CF692" i="6"/>
  <c r="AZ692" i="6"/>
  <c r="CF863" i="6"/>
  <c r="AZ863" i="6"/>
  <c r="AZ598" i="6"/>
  <c r="CF598" i="6"/>
  <c r="BU296" i="6"/>
  <c r="DA296" i="6"/>
  <c r="CF339" i="6"/>
  <c r="AZ339" i="6"/>
  <c r="AZ658" i="6"/>
  <c r="CF658" i="6"/>
  <c r="DA79" i="6"/>
  <c r="BU79" i="6"/>
  <c r="BU401" i="6"/>
  <c r="DA401" i="6"/>
  <c r="BU412" i="6"/>
  <c r="DA412" i="6"/>
  <c r="BA64" i="6"/>
  <c r="CG64" i="6"/>
  <c r="CQ362" i="6"/>
  <c r="BK362" i="6"/>
  <c r="AZ562" i="6"/>
  <c r="CF562" i="6"/>
  <c r="BU424" i="6"/>
  <c r="DA424" i="6"/>
  <c r="CH98" i="6"/>
  <c r="BB98" i="6"/>
  <c r="AZ38" i="6"/>
  <c r="CF38" i="6"/>
  <c r="BU900" i="6"/>
  <c r="DA900" i="6"/>
  <c r="CQ107" i="6"/>
  <c r="BK107" i="6"/>
  <c r="CQ69" i="6"/>
  <c r="BK69" i="6"/>
  <c r="BU420" i="6"/>
  <c r="DA420" i="6"/>
  <c r="AZ551" i="6"/>
  <c r="CF551" i="6"/>
  <c r="BU926" i="6"/>
  <c r="DA926" i="6"/>
  <c r="AZ48" i="6"/>
  <c r="CF48" i="6"/>
  <c r="BU33" i="6"/>
  <c r="DA33" i="6"/>
  <c r="AZ322" i="6"/>
  <c r="CF322" i="6"/>
  <c r="BK919" i="6"/>
  <c r="CQ919" i="6"/>
  <c r="CQ589" i="6"/>
  <c r="BK589" i="6"/>
  <c r="BU452" i="6"/>
  <c r="DA452" i="6"/>
  <c r="BU312" i="6"/>
  <c r="DA312" i="6"/>
  <c r="DA151" i="6"/>
  <c r="BU151" i="6"/>
  <c r="AZ653" i="6"/>
  <c r="CF653" i="6"/>
  <c r="AZ87" i="6"/>
  <c r="CF87" i="6"/>
  <c r="CQ334" i="6"/>
  <c r="BK334" i="6"/>
  <c r="AZ706" i="6"/>
  <c r="CF706" i="6"/>
  <c r="CR39" i="6"/>
  <c r="BL39" i="6"/>
  <c r="DA68" i="6"/>
  <c r="BU68" i="6"/>
  <c r="AZ482" i="6"/>
  <c r="CF482" i="6"/>
  <c r="DA925" i="6"/>
  <c r="BU925" i="6"/>
  <c r="BU265" i="6"/>
  <c r="DA265" i="6"/>
  <c r="BU611" i="6"/>
  <c r="DA611" i="6"/>
  <c r="AZ989" i="6"/>
  <c r="CF989" i="6"/>
  <c r="CQ405" i="6"/>
  <c r="BK405" i="6"/>
  <c r="CF395" i="6"/>
  <c r="AZ395" i="6"/>
  <c r="BU794" i="6"/>
  <c r="DA794" i="6"/>
  <c r="CF528" i="6"/>
  <c r="AZ528" i="6"/>
  <c r="BU218" i="6"/>
  <c r="DA218" i="6"/>
  <c r="BL340" i="6"/>
  <c r="CR340" i="6"/>
  <c r="DA775" i="6"/>
  <c r="BU775" i="6"/>
  <c r="DA36" i="6"/>
  <c r="BU36" i="6"/>
  <c r="CQ188" i="6"/>
  <c r="BK188" i="6"/>
  <c r="BU722" i="6"/>
  <c r="DA722" i="6"/>
  <c r="BK907" i="6"/>
  <c r="CQ907" i="6"/>
  <c r="CF644" i="6"/>
  <c r="AZ644" i="6"/>
  <c r="CF389" i="6"/>
  <c r="AZ389" i="6"/>
  <c r="CF418" i="6"/>
  <c r="AZ418" i="6"/>
  <c r="AZ886" i="6"/>
  <c r="CF886" i="6"/>
  <c r="AZ842" i="6"/>
  <c r="CF842" i="6"/>
  <c r="BU241" i="6"/>
  <c r="DA241" i="6"/>
  <c r="CF92" i="6"/>
  <c r="AZ92" i="6"/>
  <c r="AZ541" i="6"/>
  <c r="CF541" i="6"/>
  <c r="AZ251" i="6"/>
  <c r="CF251" i="6"/>
  <c r="CR201" i="6"/>
  <c r="BL201" i="6"/>
  <c r="CQ416" i="6"/>
  <c r="BK416" i="6"/>
  <c r="BK704" i="6"/>
  <c r="CQ704" i="6"/>
  <c r="CQ523" i="6"/>
  <c r="BK523" i="6"/>
  <c r="AZ805" i="6"/>
  <c r="CF805" i="6"/>
  <c r="DA428" i="6"/>
  <c r="BU428" i="6"/>
  <c r="AZ277" i="6"/>
  <c r="CF277" i="6"/>
  <c r="CQ853" i="6"/>
  <c r="BK853" i="6"/>
  <c r="CQ374" i="6"/>
  <c r="BK374" i="6"/>
  <c r="CF806" i="6"/>
  <c r="AZ806" i="6"/>
  <c r="CF239" i="6"/>
  <c r="AZ239" i="6"/>
  <c r="BK448" i="6"/>
  <c r="CQ448" i="6"/>
  <c r="DA112" i="6"/>
  <c r="BU112" i="6"/>
  <c r="CF263" i="6"/>
  <c r="AZ263" i="6"/>
  <c r="AZ71" i="6"/>
  <c r="CF71" i="6"/>
  <c r="BA16" i="6"/>
  <c r="CG16" i="6"/>
  <c r="BU224" i="6"/>
  <c r="DA224" i="6"/>
  <c r="CF362" i="6"/>
  <c r="AZ362" i="6"/>
  <c r="CQ892" i="6"/>
  <c r="BK892" i="6"/>
  <c r="CF973" i="6"/>
  <c r="AZ973" i="6"/>
  <c r="BU990" i="6"/>
  <c r="DA990" i="6"/>
  <c r="BK560" i="6"/>
  <c r="CQ560" i="6"/>
  <c r="CQ148" i="6"/>
  <c r="BK148" i="6"/>
  <c r="CQ252" i="6"/>
  <c r="BK252" i="6"/>
  <c r="BU556" i="6"/>
  <c r="DA556" i="6"/>
  <c r="BK695" i="6"/>
  <c r="CQ695" i="6"/>
  <c r="CQ261" i="6"/>
  <c r="BK261" i="6"/>
  <c r="CF396" i="6"/>
  <c r="AZ396" i="6"/>
  <c r="CF378" i="6"/>
  <c r="AZ378" i="6"/>
  <c r="CF733" i="6"/>
  <c r="AZ733" i="6"/>
  <c r="CF444" i="6"/>
  <c r="AZ444" i="6"/>
  <c r="BL40" i="6"/>
  <c r="CR40" i="6"/>
  <c r="BA80" i="6"/>
  <c r="CG80" i="6"/>
  <c r="AZ817" i="6"/>
  <c r="CF817" i="6"/>
  <c r="BU245" i="6"/>
  <c r="DA245" i="6"/>
  <c r="BU490" i="6"/>
  <c r="DA490" i="6"/>
  <c r="DA707" i="6"/>
  <c r="BU707" i="6"/>
  <c r="DA72" i="6"/>
  <c r="BU72" i="6"/>
  <c r="CF933" i="6"/>
  <c r="AZ933" i="6"/>
  <c r="BK236" i="6"/>
  <c r="CQ236" i="6"/>
  <c r="AZ946" i="6"/>
  <c r="CF946" i="6"/>
  <c r="BA123" i="6"/>
  <c r="CG123" i="6"/>
  <c r="CF426" i="6"/>
  <c r="AZ426" i="6"/>
  <c r="AZ857" i="6"/>
  <c r="CF857" i="6"/>
  <c r="CF73" i="6"/>
  <c r="AZ73" i="6"/>
  <c r="CF807" i="6"/>
  <c r="AZ807" i="6"/>
  <c r="DA383" i="6"/>
  <c r="BU383" i="6"/>
  <c r="CQ398" i="6"/>
  <c r="BK398" i="6"/>
  <c r="CQ412" i="6"/>
  <c r="BK412" i="6"/>
  <c r="CQ29" i="6"/>
  <c r="BK29" i="6"/>
  <c r="AZ447" i="6"/>
  <c r="CF447" i="6"/>
  <c r="AZ773" i="6"/>
  <c r="CF773" i="6"/>
  <c r="BK56" i="6"/>
  <c r="CQ56" i="6"/>
  <c r="BU75" i="6"/>
  <c r="DA75" i="6"/>
  <c r="CQ641" i="6"/>
  <c r="BK641" i="6"/>
  <c r="BM44" i="6"/>
  <c r="CS44" i="6"/>
  <c r="BK149" i="6"/>
  <c r="CQ149" i="6"/>
  <c r="DA981" i="6"/>
  <c r="BU981" i="6"/>
  <c r="AZ298" i="6"/>
  <c r="CF298" i="6"/>
  <c r="AZ883" i="6"/>
  <c r="CF883" i="6"/>
  <c r="AZ140" i="6"/>
  <c r="CF140" i="6"/>
  <c r="CQ434" i="6"/>
  <c r="BK434" i="6"/>
  <c r="CR177" i="6"/>
  <c r="BL177" i="6"/>
  <c r="DA878" i="6"/>
  <c r="BU878" i="6"/>
  <c r="BK988" i="6"/>
  <c r="CQ988" i="6"/>
  <c r="AZ453" i="6"/>
  <c r="CF453" i="6"/>
  <c r="AZ501" i="6"/>
  <c r="CF501" i="6"/>
  <c r="CR131" i="6"/>
  <c r="BL131" i="6"/>
  <c r="AZ563" i="6"/>
  <c r="CF563" i="6"/>
  <c r="BL66" i="6"/>
  <c r="CR66" i="6"/>
  <c r="AZ170" i="6"/>
  <c r="CF170" i="6"/>
  <c r="BK660" i="6"/>
  <c r="CQ660" i="6"/>
  <c r="DA326" i="6"/>
  <c r="BU326" i="6"/>
  <c r="CF572" i="6"/>
  <c r="AZ572" i="6"/>
  <c r="BU175" i="6"/>
  <c r="DA175" i="6"/>
  <c r="BU852" i="6"/>
  <c r="DA852" i="6"/>
  <c r="BK207" i="6"/>
  <c r="CQ207" i="6"/>
  <c r="AZ694" i="6"/>
  <c r="CF694" i="6"/>
  <c r="CQ596" i="6"/>
  <c r="BK596" i="6"/>
  <c r="AZ978" i="6"/>
  <c r="CF978" i="6"/>
  <c r="CQ782" i="6"/>
  <c r="BK782" i="6"/>
  <c r="AZ880" i="6"/>
  <c r="CF880" i="6"/>
  <c r="CQ438" i="6"/>
  <c r="BK438" i="6"/>
  <c r="CF264" i="6"/>
  <c r="AZ264" i="6"/>
  <c r="BK260" i="6"/>
  <c r="CQ260" i="6"/>
  <c r="BK244" i="6"/>
  <c r="CQ244" i="6"/>
  <c r="CQ904" i="6"/>
  <c r="BK904" i="6"/>
  <c r="CQ996" i="6"/>
  <c r="BK996" i="6"/>
  <c r="CQ993" i="6"/>
  <c r="BK993" i="6"/>
  <c r="CF191" i="6"/>
  <c r="AZ191" i="6"/>
  <c r="DA212" i="6"/>
  <c r="BU212" i="6"/>
  <c r="CQ77" i="6"/>
  <c r="BK77" i="6"/>
  <c r="AZ46" i="6"/>
  <c r="CF46" i="6"/>
  <c r="BU351" i="6"/>
  <c r="DA351" i="6"/>
  <c r="AZ699" i="6"/>
  <c r="CF699" i="6"/>
  <c r="AZ126" i="6"/>
  <c r="CF126" i="6"/>
  <c r="CF620" i="6"/>
  <c r="AZ620" i="6"/>
  <c r="CQ487" i="6"/>
  <c r="BK487" i="6"/>
  <c r="CS127" i="6"/>
  <c r="BM127" i="6"/>
  <c r="CQ394" i="6"/>
  <c r="BK394" i="6"/>
  <c r="CQ689" i="6"/>
  <c r="BK689" i="6"/>
  <c r="CQ837" i="6"/>
  <c r="BK837" i="6"/>
  <c r="CQ557" i="6"/>
  <c r="BK557" i="6"/>
  <c r="BK986" i="6"/>
  <c r="CQ986" i="6"/>
  <c r="DA162" i="6"/>
  <c r="BU162" i="6"/>
  <c r="DA843" i="6"/>
  <c r="BU843" i="6"/>
  <c r="AZ949" i="6"/>
  <c r="CF949" i="6"/>
  <c r="BU682" i="6"/>
  <c r="DA682" i="6"/>
  <c r="BU959" i="6"/>
  <c r="DA959" i="6"/>
  <c r="AZ63" i="6"/>
  <c r="CF63" i="6"/>
  <c r="AZ404" i="6"/>
  <c r="CF404" i="6"/>
  <c r="CF442" i="6"/>
  <c r="AZ442" i="6"/>
  <c r="BU721" i="6"/>
  <c r="DA721" i="6"/>
  <c r="BK421" i="6"/>
  <c r="CQ421" i="6"/>
  <c r="BA26" i="6"/>
  <c r="CG26" i="6"/>
  <c r="AZ554" i="6"/>
  <c r="CF554" i="6"/>
  <c r="BU34" i="6"/>
  <c r="DA34" i="6"/>
  <c r="CF478" i="6"/>
  <c r="AZ478" i="6"/>
  <c r="AZ635" i="6"/>
  <c r="CF635" i="6"/>
  <c r="BU807" i="6"/>
  <c r="DA807" i="6"/>
  <c r="CF91" i="6"/>
  <c r="AZ91" i="6"/>
  <c r="CQ502" i="6"/>
  <c r="BK502" i="6"/>
  <c r="CQ899" i="6"/>
  <c r="BK899" i="6"/>
  <c r="DA591" i="6"/>
  <c r="BU591" i="6"/>
  <c r="BK377" i="6"/>
  <c r="CQ377" i="6"/>
  <c r="CR196" i="6"/>
  <c r="BL196" i="6"/>
  <c r="DA716" i="6"/>
  <c r="BU716" i="6"/>
  <c r="CQ617" i="6"/>
  <c r="BK617" i="6"/>
  <c r="AZ349" i="6"/>
  <c r="CF349" i="6"/>
  <c r="CQ922" i="6"/>
  <c r="BK922" i="6"/>
  <c r="BK520" i="6"/>
  <c r="CQ520" i="6"/>
  <c r="CQ518" i="6"/>
  <c r="BK518" i="6"/>
  <c r="BU229" i="6"/>
  <c r="DA229" i="6"/>
  <c r="AZ231" i="6"/>
  <c r="CF231" i="6"/>
  <c r="BU695" i="6"/>
  <c r="DA695" i="6"/>
  <c r="CQ965" i="6"/>
  <c r="BK965" i="6"/>
  <c r="DA164" i="6"/>
  <c r="BU164" i="6"/>
  <c r="AZ591" i="6"/>
  <c r="CF591" i="6"/>
  <c r="AZ628" i="6"/>
  <c r="CF628" i="6"/>
  <c r="DA434" i="6"/>
  <c r="BU434" i="6"/>
  <c r="BU233" i="6"/>
  <c r="DA233" i="6"/>
  <c r="DA143" i="6"/>
  <c r="BU143" i="6"/>
  <c r="CQ322" i="6"/>
  <c r="BK322" i="6"/>
  <c r="CQ298" i="6"/>
  <c r="BK298" i="6"/>
  <c r="CF416" i="6"/>
  <c r="AZ416" i="6"/>
  <c r="DA893" i="6"/>
  <c r="BU893" i="6"/>
  <c r="CF233" i="6"/>
  <c r="AZ233" i="6"/>
  <c r="CQ330" i="6"/>
  <c r="BK330" i="6"/>
  <c r="CQ642" i="6"/>
  <c r="BK642" i="6"/>
  <c r="CQ81" i="6"/>
  <c r="BK81" i="6"/>
  <c r="BU365" i="6"/>
  <c r="DA365" i="6"/>
  <c r="BU867" i="6"/>
  <c r="DA867" i="6"/>
  <c r="AZ894" i="6"/>
  <c r="CF894" i="6"/>
  <c r="CF288" i="6"/>
  <c r="AZ288" i="6"/>
  <c r="CF887" i="6"/>
  <c r="AZ887" i="6"/>
  <c r="CQ402" i="6"/>
  <c r="BK402" i="6"/>
  <c r="DA515" i="6"/>
  <c r="BU515" i="6"/>
  <c r="AZ838" i="6"/>
  <c r="CF838" i="6"/>
  <c r="CQ508" i="6"/>
  <c r="BK508" i="6"/>
  <c r="CF811" i="6"/>
  <c r="AZ811" i="6"/>
  <c r="AZ649" i="6"/>
  <c r="CF649" i="6"/>
  <c r="DA726" i="6"/>
  <c r="BU726" i="6"/>
  <c r="BU340" i="6"/>
  <c r="DA340" i="6"/>
  <c r="BA361" i="6"/>
  <c r="CG361" i="6"/>
  <c r="CF120" i="6"/>
  <c r="AZ120" i="6"/>
  <c r="AZ519" i="6"/>
  <c r="CF519" i="6"/>
  <c r="AZ734" i="6"/>
  <c r="CF734" i="6"/>
  <c r="BK830" i="6"/>
  <c r="CQ830" i="6"/>
  <c r="CF840" i="6"/>
  <c r="AZ840" i="6"/>
  <c r="CF338" i="6"/>
  <c r="AZ338" i="6"/>
  <c r="CQ849" i="6"/>
  <c r="BK849" i="6"/>
  <c r="CQ606" i="6"/>
  <c r="BK606" i="6"/>
  <c r="BU828" i="6"/>
  <c r="DA828" i="6"/>
  <c r="AZ1000" i="6"/>
  <c r="CF1000" i="6"/>
  <c r="AZ61" i="6"/>
  <c r="CF61" i="6"/>
  <c r="BM185" i="6"/>
  <c r="CS185" i="6"/>
  <c r="CQ333" i="6"/>
  <c r="BK333" i="6"/>
  <c r="CQ512" i="6"/>
  <c r="BK512" i="6"/>
  <c r="BK538" i="6"/>
  <c r="CQ538" i="6"/>
  <c r="BU387" i="6"/>
  <c r="DA387" i="6"/>
  <c r="DA44" i="6"/>
  <c r="BU44" i="6"/>
  <c r="BK570" i="6"/>
  <c r="CQ570" i="6"/>
  <c r="BU448" i="6"/>
  <c r="DA448" i="6"/>
  <c r="AZ247" i="6"/>
  <c r="CF247" i="6"/>
  <c r="BK963" i="6"/>
  <c r="CQ963" i="6"/>
  <c r="BK956" i="6"/>
  <c r="CQ956" i="6"/>
  <c r="DA883" i="6"/>
  <c r="BU883" i="6"/>
  <c r="AZ737" i="6"/>
  <c r="CF737" i="6"/>
  <c r="CQ578" i="6"/>
  <c r="BK578" i="6"/>
  <c r="BU199" i="6"/>
  <c r="DA199" i="6"/>
  <c r="BK912" i="6"/>
  <c r="CQ912" i="6"/>
  <c r="AZ966" i="6"/>
  <c r="CF966" i="6"/>
  <c r="CQ306" i="6"/>
  <c r="BK306" i="6"/>
  <c r="CF514" i="6"/>
  <c r="AZ514" i="6"/>
  <c r="DA380" i="6"/>
  <c r="BU380" i="6"/>
  <c r="AZ116" i="6"/>
  <c r="CF116" i="6"/>
  <c r="CR20" i="6"/>
  <c r="BL20" i="6"/>
  <c r="DA970" i="6"/>
  <c r="BU970" i="6"/>
  <c r="CF593" i="6"/>
  <c r="AZ593" i="6"/>
  <c r="DA367" i="6"/>
  <c r="BU367" i="6"/>
  <c r="BM99" i="6"/>
  <c r="CS99" i="6"/>
  <c r="BU27" i="6"/>
  <c r="DA27" i="6"/>
  <c r="CQ283" i="6"/>
  <c r="BK283" i="6"/>
  <c r="CQ575" i="6"/>
  <c r="BK575" i="6"/>
  <c r="BU980" i="6"/>
  <c r="DA980" i="6"/>
  <c r="BL141" i="6"/>
  <c r="CR141" i="6"/>
  <c r="AZ539" i="6"/>
  <c r="CF539" i="6"/>
  <c r="BK278" i="6"/>
  <c r="CQ278" i="6"/>
  <c r="AZ935" i="6"/>
  <c r="CF935" i="6"/>
  <c r="CQ793" i="6"/>
  <c r="BK793" i="6"/>
  <c r="BU375" i="6"/>
  <c r="DA375" i="6"/>
  <c r="DA86" i="6"/>
  <c r="BU86" i="6"/>
  <c r="CF99" i="6"/>
  <c r="AZ99" i="6"/>
  <c r="AZ920" i="6"/>
  <c r="CF920" i="6"/>
  <c r="DA665" i="6"/>
  <c r="BU665" i="6"/>
  <c r="BK860" i="6"/>
  <c r="CQ860" i="6"/>
  <c r="AZ615" i="6"/>
  <c r="CF615" i="6"/>
  <c r="AZ937" i="6"/>
  <c r="CF937" i="6"/>
  <c r="DA134" i="6"/>
  <c r="BU134" i="6"/>
  <c r="BK804" i="6"/>
  <c r="CQ804" i="6"/>
  <c r="BK741" i="6"/>
  <c r="CQ741" i="6"/>
  <c r="CQ223" i="6"/>
  <c r="BK223" i="6"/>
  <c r="BU565" i="6"/>
  <c r="DA565" i="6"/>
  <c r="CQ968" i="6"/>
  <c r="BK968" i="6"/>
  <c r="BK728" i="6"/>
  <c r="CQ728" i="6"/>
  <c r="CF674" i="6"/>
  <c r="AZ674" i="6"/>
  <c r="DA986" i="6"/>
  <c r="BU986" i="6"/>
  <c r="CQ422" i="6"/>
  <c r="BK422" i="6"/>
  <c r="CF943" i="6"/>
  <c r="AZ943" i="6"/>
  <c r="BM51" i="6"/>
  <c r="CS51" i="6"/>
  <c r="CF707" i="6"/>
  <c r="AZ707" i="6"/>
  <c r="AZ483" i="6"/>
  <c r="CF483" i="6"/>
  <c r="AZ304" i="6"/>
  <c r="CF304" i="6"/>
  <c r="BA165" i="6"/>
  <c r="CG165" i="6"/>
  <c r="BU768" i="6"/>
  <c r="DA768" i="6"/>
  <c r="CQ268" i="6"/>
  <c r="BK268" i="6"/>
  <c r="AZ505" i="6"/>
  <c r="CF505" i="6"/>
  <c r="AZ932" i="6"/>
  <c r="CF932" i="6"/>
  <c r="CQ103" i="6"/>
  <c r="BK103" i="6"/>
  <c r="AZ328" i="6"/>
  <c r="CF328" i="6"/>
  <c r="BU536" i="6"/>
  <c r="DA536" i="6"/>
  <c r="DA318" i="6"/>
  <c r="BU318" i="6"/>
  <c r="CQ835" i="6"/>
  <c r="BK835" i="6"/>
  <c r="BK205" i="6"/>
  <c r="CQ205" i="6"/>
  <c r="AZ407" i="6"/>
  <c r="CF407" i="6"/>
  <c r="CF837" i="6"/>
  <c r="AZ837" i="6"/>
  <c r="AZ843" i="6"/>
  <c r="CF843" i="6"/>
  <c r="CQ375" i="6"/>
  <c r="BK375" i="6"/>
  <c r="BU453" i="6"/>
  <c r="DA453" i="6"/>
  <c r="BK605" i="6"/>
  <c r="CQ605" i="6"/>
  <c r="CQ929" i="6"/>
  <c r="BK929" i="6"/>
  <c r="DA661" i="6"/>
  <c r="BU661" i="6"/>
  <c r="AZ290" i="6"/>
  <c r="CF290" i="6"/>
  <c r="CQ998" i="6"/>
  <c r="BK998" i="6"/>
  <c r="CF352" i="6"/>
  <c r="AZ352" i="6"/>
  <c r="CQ482" i="6"/>
  <c r="BK482" i="6"/>
  <c r="AZ457" i="6"/>
  <c r="CF457" i="6"/>
  <c r="CG119" i="6"/>
  <c r="BA119" i="6"/>
  <c r="CF105" i="6"/>
  <c r="AZ105" i="6"/>
  <c r="CF58" i="6"/>
  <c r="AZ58" i="6"/>
  <c r="CF281" i="6"/>
  <c r="AZ281" i="6"/>
  <c r="BK253" i="6"/>
  <c r="CQ253" i="6"/>
  <c r="BK494" i="6"/>
  <c r="CQ494" i="6"/>
  <c r="BU530" i="6"/>
  <c r="DA530" i="6"/>
  <c r="BU801" i="6"/>
  <c r="DA801" i="6"/>
  <c r="CQ490" i="6"/>
  <c r="BK490" i="6"/>
  <c r="BU991" i="6"/>
  <c r="DA991" i="6"/>
  <c r="AZ849" i="6"/>
  <c r="CF849" i="6"/>
  <c r="DA156" i="6"/>
  <c r="BU156" i="6"/>
  <c r="BK409" i="6"/>
  <c r="CQ409" i="6"/>
  <c r="CF697" i="6"/>
  <c r="AZ697" i="6"/>
  <c r="AZ835" i="6"/>
  <c r="CF835" i="6"/>
  <c r="DA737" i="6"/>
  <c r="BU737" i="6"/>
  <c r="DA410" i="6"/>
  <c r="BU410" i="6"/>
  <c r="BU782" i="6"/>
  <c r="DA782" i="6"/>
  <c r="BU700" i="6"/>
  <c r="DA700" i="6"/>
  <c r="BU497" i="6"/>
  <c r="DA497" i="6"/>
  <c r="BK937" i="6"/>
  <c r="CQ937" i="6"/>
  <c r="CQ713" i="6"/>
  <c r="BK713" i="6"/>
  <c r="BK137" i="6"/>
  <c r="CQ137" i="6"/>
  <c r="CF428" i="6"/>
  <c r="AZ428" i="6"/>
  <c r="CF225" i="6"/>
  <c r="AZ225" i="6"/>
  <c r="BK459" i="6"/>
  <c r="CQ459" i="6"/>
  <c r="BL289" i="6"/>
  <c r="CR289" i="6"/>
  <c r="BK969" i="6"/>
  <c r="CQ969" i="6"/>
  <c r="CR106" i="6"/>
  <c r="BL106" i="6"/>
  <c r="CF728" i="6"/>
  <c r="AZ728" i="6"/>
  <c r="DA761" i="6"/>
  <c r="BU761" i="6"/>
  <c r="AZ981" i="6"/>
  <c r="CF981" i="6"/>
  <c r="CQ118" i="6"/>
  <c r="BK118" i="6"/>
  <c r="DA622" i="6"/>
  <c r="BU622" i="6"/>
  <c r="CF354" i="6"/>
  <c r="AZ354" i="6"/>
  <c r="CF441" i="6"/>
  <c r="AZ441" i="6"/>
  <c r="BU998" i="6"/>
  <c r="DA998" i="6"/>
  <c r="BU996" i="6"/>
  <c r="DA996" i="6"/>
  <c r="BK519" i="6"/>
  <c r="CQ519" i="6"/>
  <c r="DA734" i="6"/>
  <c r="BU734" i="6"/>
  <c r="AZ781" i="6"/>
  <c r="CF781" i="6"/>
  <c r="CQ959" i="6"/>
  <c r="BK959" i="6"/>
  <c r="AZ666" i="6"/>
  <c r="CF666" i="6"/>
  <c r="DA948" i="6"/>
  <c r="BU948" i="6"/>
  <c r="DA92" i="6"/>
  <c r="BU92" i="6"/>
  <c r="CF927" i="6"/>
  <c r="AZ927" i="6"/>
  <c r="DA246" i="6"/>
  <c r="BU246" i="6"/>
  <c r="BU512" i="6"/>
  <c r="DA512" i="6"/>
  <c r="BU954" i="6"/>
  <c r="DA954" i="6"/>
  <c r="AZ424" i="6"/>
  <c r="CF424" i="6"/>
  <c r="CF544" i="6"/>
  <c r="AZ544" i="6"/>
  <c r="CQ441" i="6"/>
  <c r="BK441" i="6"/>
  <c r="CF59" i="6"/>
  <c r="AZ59" i="6"/>
  <c r="BK967" i="6"/>
  <c r="CQ967" i="6"/>
  <c r="BK593" i="6"/>
  <c r="CQ593" i="6"/>
  <c r="DA933" i="6"/>
  <c r="BU933" i="6"/>
  <c r="CF90" i="6"/>
  <c r="AZ90" i="6"/>
  <c r="DA42" i="6"/>
  <c r="BU42" i="6"/>
  <c r="CF234" i="6"/>
  <c r="AZ234" i="6"/>
  <c r="DA511" i="6"/>
  <c r="BU511" i="6"/>
  <c r="BU916" i="6"/>
  <c r="DA916" i="6"/>
  <c r="BU956" i="6"/>
  <c r="DA956" i="6"/>
  <c r="CQ400" i="6"/>
  <c r="BK400" i="6"/>
  <c r="DA437" i="6"/>
  <c r="BU437" i="6"/>
  <c r="BU917" i="6"/>
  <c r="DA917" i="6"/>
  <c r="AZ942" i="6"/>
  <c r="CF942" i="6"/>
  <c r="DA690" i="6"/>
  <c r="BU690" i="6"/>
  <c r="AZ825" i="6"/>
  <c r="CF825" i="6"/>
  <c r="CQ699" i="6"/>
  <c r="BK699" i="6"/>
  <c r="CQ309" i="6"/>
  <c r="BK309" i="6"/>
  <c r="AZ926" i="6"/>
  <c r="CF926" i="6"/>
  <c r="CF720" i="6"/>
  <c r="AZ720" i="6"/>
  <c r="CQ588" i="6"/>
  <c r="BK588" i="6"/>
  <c r="CQ576" i="6"/>
  <c r="BK576" i="6"/>
  <c r="CF462" i="6"/>
  <c r="AZ462" i="6"/>
  <c r="CQ176" i="6"/>
  <c r="BK176" i="6"/>
  <c r="CF717" i="6"/>
  <c r="AZ717" i="6"/>
  <c r="AZ945" i="6"/>
  <c r="CF945" i="6"/>
  <c r="AZ336" i="6"/>
  <c r="CF336" i="6"/>
  <c r="CQ120" i="6"/>
  <c r="BK120" i="6"/>
  <c r="BK529" i="6"/>
  <c r="CQ529" i="6"/>
  <c r="DA266" i="6"/>
  <c r="BU266" i="6"/>
  <c r="CQ168" i="6"/>
  <c r="BK168" i="6"/>
  <c r="BU240" i="6"/>
  <c r="DA240" i="6"/>
  <c r="BK30" i="6"/>
  <c r="CQ30" i="6"/>
  <c r="CF40" i="6"/>
  <c r="AZ40" i="6"/>
  <c r="DA812" i="6"/>
  <c r="BU812" i="6"/>
  <c r="AZ559" i="6"/>
  <c r="CF559" i="6"/>
  <c r="CF115" i="6"/>
  <c r="AZ115" i="6"/>
  <c r="AZ902" i="6"/>
  <c r="CF902" i="6"/>
  <c r="CF466" i="6"/>
  <c r="AZ466" i="6"/>
  <c r="CQ730" i="6"/>
  <c r="BK730" i="6"/>
  <c r="CQ890" i="6"/>
  <c r="BK890" i="6"/>
  <c r="CF195" i="6"/>
  <c r="AZ195" i="6"/>
  <c r="CF984" i="6"/>
  <c r="AZ984" i="6"/>
  <c r="CQ688" i="6"/>
  <c r="BK688" i="6"/>
  <c r="CQ842" i="6"/>
  <c r="BK842" i="6"/>
  <c r="CQ612" i="6"/>
  <c r="BK612" i="6"/>
  <c r="CQ515" i="6"/>
  <c r="BK515" i="6"/>
  <c r="BU99" i="6"/>
  <c r="DA99" i="6"/>
  <c r="BK485" i="6"/>
  <c r="CQ485" i="6"/>
  <c r="BK435" i="6"/>
  <c r="CQ435" i="6"/>
  <c r="BA84" i="6"/>
  <c r="CG84" i="6"/>
  <c r="CF637" i="6"/>
  <c r="AZ637" i="6"/>
  <c r="AZ280" i="6"/>
  <c r="CF280" i="6"/>
  <c r="CQ726" i="6"/>
  <c r="BK726" i="6"/>
  <c r="BU798" i="6"/>
  <c r="DA798" i="6"/>
  <c r="CF627" i="6"/>
  <c r="AZ627" i="6"/>
  <c r="CQ509" i="6"/>
  <c r="BK509" i="6"/>
  <c r="CF224" i="6"/>
  <c r="AZ224" i="6"/>
  <c r="DA232" i="6"/>
  <c r="BU232" i="6"/>
  <c r="CR22" i="6"/>
  <c r="BL22" i="6"/>
  <c r="BA193" i="6"/>
  <c r="CG193" i="6"/>
  <c r="CH274" i="6"/>
  <c r="BB274" i="6"/>
  <c r="BA62" i="6"/>
  <c r="CG62" i="6"/>
  <c r="CQ973" i="6"/>
  <c r="BK973" i="6"/>
  <c r="AZ469" i="6"/>
  <c r="CF469" i="6"/>
  <c r="CQ879" i="6"/>
  <c r="BK879" i="6"/>
  <c r="DA147" i="6"/>
  <c r="BU147" i="6"/>
  <c r="CF560" i="6"/>
  <c r="AZ560" i="6"/>
  <c r="CF971" i="6"/>
  <c r="AZ971" i="6"/>
  <c r="CF83" i="6"/>
  <c r="AZ83" i="6"/>
  <c r="AZ542" i="6"/>
  <c r="CF542" i="6"/>
  <c r="DA759" i="6"/>
  <c r="BU759" i="6"/>
  <c r="CF433" i="6"/>
  <c r="AZ433" i="6"/>
  <c r="AZ888" i="6"/>
  <c r="CF888" i="6"/>
  <c r="DA304" i="6"/>
  <c r="BU304" i="6"/>
  <c r="AZ643" i="6"/>
  <c r="CF643" i="6"/>
  <c r="BL28" i="6"/>
  <c r="CR28" i="6"/>
  <c r="BU588" i="6"/>
  <c r="DA588" i="6"/>
  <c r="CF486" i="6"/>
  <c r="AZ486" i="6"/>
  <c r="AZ568" i="6"/>
  <c r="CF568" i="6"/>
  <c r="BU485" i="6"/>
  <c r="DA485" i="6"/>
  <c r="BK403" i="6"/>
  <c r="CQ403" i="6"/>
  <c r="BK838" i="6"/>
  <c r="CQ838" i="6"/>
  <c r="AZ590" i="6"/>
  <c r="CF590" i="6"/>
  <c r="AZ953" i="6"/>
  <c r="CF953" i="6"/>
  <c r="CQ282" i="6"/>
  <c r="BK282" i="6"/>
  <c r="DA46" i="6"/>
  <c r="BU46" i="6"/>
  <c r="DA777" i="6"/>
  <c r="BU777" i="6"/>
  <c r="DA306" i="6"/>
  <c r="BU306" i="6"/>
  <c r="BU50" i="6"/>
  <c r="DA50" i="6"/>
  <c r="AZ417" i="6"/>
  <c r="CF417" i="6"/>
  <c r="BL65" i="6"/>
  <c r="CR65" i="6"/>
  <c r="BL126" i="6"/>
  <c r="CR126" i="6"/>
  <c r="BU993" i="6"/>
  <c r="DA993" i="6"/>
  <c r="BK516" i="6"/>
  <c r="CQ516" i="6"/>
  <c r="BL21" i="6"/>
  <c r="CR21" i="6"/>
  <c r="CQ354" i="6"/>
  <c r="BK354" i="6"/>
  <c r="CQ637" i="6"/>
  <c r="BK637" i="6"/>
  <c r="DA823" i="6"/>
  <c r="BU823" i="6"/>
  <c r="BU263" i="6"/>
  <c r="DA263" i="6"/>
  <c r="AZ765" i="6"/>
  <c r="CF765" i="6"/>
  <c r="BK764" i="6"/>
  <c r="CQ764" i="6"/>
  <c r="BL145" i="6"/>
  <c r="CR145" i="6"/>
  <c r="CF186" i="6"/>
  <c r="AZ186" i="6"/>
  <c r="DA652" i="6"/>
  <c r="BU652" i="6"/>
  <c r="CF713" i="6"/>
  <c r="AZ713" i="6"/>
  <c r="CR123" i="6"/>
  <c r="BL123" i="6"/>
  <c r="AZ332" i="6"/>
  <c r="CF332" i="6"/>
  <c r="BU885" i="6"/>
  <c r="DA885" i="6"/>
  <c r="CQ985" i="6"/>
  <c r="BK985" i="6"/>
  <c r="BK906" i="6"/>
  <c r="CQ906" i="6"/>
  <c r="BU851" i="6"/>
  <c r="DA851" i="6"/>
  <c r="DA896" i="6"/>
  <c r="BU896" i="6"/>
  <c r="BK417" i="6"/>
  <c r="CQ417" i="6"/>
  <c r="CQ45" i="6"/>
  <c r="BK45" i="6"/>
  <c r="CF744" i="6"/>
  <c r="AZ744" i="6"/>
  <c r="CF241" i="6"/>
  <c r="AZ241" i="6"/>
  <c r="BU585" i="6"/>
  <c r="DA585" i="6"/>
  <c r="CQ739" i="6"/>
  <c r="BK739" i="6"/>
  <c r="BU568" i="6"/>
  <c r="DA568" i="6"/>
  <c r="CQ406" i="6"/>
  <c r="BK406" i="6"/>
  <c r="BU881" i="6"/>
  <c r="DA881" i="6"/>
  <c r="AZ683" i="6"/>
  <c r="CF683" i="6"/>
  <c r="DA276" i="6"/>
  <c r="BU276" i="6"/>
  <c r="AZ602" i="6"/>
  <c r="CF602" i="6"/>
  <c r="CF201" i="6"/>
  <c r="AZ201" i="6"/>
  <c r="DA966" i="6"/>
  <c r="BU966" i="6"/>
  <c r="CQ652" i="6"/>
  <c r="BK652" i="6"/>
  <c r="DA165" i="6"/>
  <c r="BU165" i="6"/>
  <c r="AZ316" i="6"/>
  <c r="CF316" i="6"/>
  <c r="DA391" i="6"/>
  <c r="BU391" i="6"/>
  <c r="CF185" i="6"/>
  <c r="AZ185" i="6"/>
  <c r="DA880" i="6"/>
  <c r="BU880" i="6"/>
  <c r="CQ668" i="6"/>
  <c r="BK668" i="6"/>
  <c r="CF911" i="6"/>
  <c r="AZ911" i="6"/>
  <c r="BK874" i="6"/>
  <c r="CQ874" i="6"/>
  <c r="CQ763" i="6"/>
  <c r="BK763" i="6"/>
  <c r="BU474" i="6"/>
  <c r="DA474" i="6"/>
  <c r="BU908" i="6"/>
  <c r="DA908" i="6"/>
  <c r="CQ318" i="6"/>
  <c r="BK318" i="6"/>
  <c r="BL154" i="6"/>
  <c r="CR154" i="6"/>
  <c r="BU338" i="6"/>
  <c r="DA338" i="6"/>
  <c r="BU744" i="6"/>
  <c r="DA744" i="6"/>
  <c r="BK92" i="6"/>
  <c r="CQ92" i="6"/>
  <c r="BU225" i="6"/>
  <c r="DA225" i="6"/>
  <c r="CR129" i="6"/>
  <c r="BL129" i="6"/>
  <c r="CF609" i="6"/>
  <c r="AZ609" i="6"/>
  <c r="BK449" i="6"/>
  <c r="CQ449" i="6"/>
  <c r="DA336" i="6"/>
  <c r="BU336" i="6"/>
  <c r="BU842" i="6"/>
  <c r="DA842" i="6"/>
  <c r="BU770" i="6"/>
  <c r="DA770" i="6"/>
  <c r="DA935" i="6"/>
  <c r="BU935" i="6"/>
  <c r="DA111" i="6"/>
  <c r="BU111" i="6"/>
  <c r="BU63" i="6"/>
  <c r="DA63" i="6"/>
  <c r="CF179" i="6"/>
  <c r="AZ179" i="6"/>
  <c r="CG113" i="6"/>
  <c r="BA113" i="6"/>
  <c r="AZ24" i="6"/>
  <c r="CF24" i="6"/>
  <c r="CQ495" i="6"/>
  <c r="BK495" i="6"/>
  <c r="BK966" i="6"/>
  <c r="CQ966" i="6"/>
  <c r="CF768" i="6"/>
  <c r="AZ768" i="6"/>
  <c r="DA746" i="6"/>
  <c r="BU746" i="6"/>
  <c r="BK175" i="6"/>
  <c r="CQ175" i="6"/>
  <c r="CQ545" i="6"/>
  <c r="BK545" i="6"/>
  <c r="BU293" i="6"/>
  <c r="DA293" i="6"/>
  <c r="CQ629" i="6"/>
  <c r="BK629" i="6"/>
  <c r="BU231" i="6"/>
  <c r="DA231" i="6"/>
  <c r="BU314" i="6"/>
  <c r="DA314" i="6"/>
  <c r="DA1006" i="6"/>
  <c r="BU1006" i="6"/>
  <c r="CQ697" i="6"/>
  <c r="BK697" i="6"/>
  <c r="CQ481" i="6"/>
  <c r="BK481" i="6"/>
  <c r="CQ440" i="6"/>
  <c r="BK440" i="6"/>
  <c r="CQ628" i="6"/>
  <c r="BK628" i="6"/>
  <c r="BU221" i="6"/>
  <c r="DA221" i="6"/>
  <c r="CQ681" i="6"/>
  <c r="BK681" i="6"/>
  <c r="BK951" i="6"/>
  <c r="CQ951" i="6"/>
  <c r="BA52" i="6"/>
  <c r="CG52" i="6"/>
  <c r="BU580" i="6"/>
  <c r="DA580" i="6"/>
  <c r="AZ936" i="6"/>
  <c r="CF936" i="6"/>
  <c r="CF180" i="6"/>
  <c r="AZ180" i="6"/>
  <c r="CQ36" i="6"/>
  <c r="BK36" i="6"/>
  <c r="BU992" i="6"/>
  <c r="DA992" i="6"/>
  <c r="CQ86" i="6"/>
  <c r="BK86" i="6"/>
  <c r="CQ897" i="6"/>
  <c r="BK897" i="6"/>
  <c r="BU792" i="6"/>
  <c r="DA792" i="6"/>
  <c r="BA28" i="6"/>
  <c r="CG28" i="6"/>
  <c r="BU377" i="6"/>
  <c r="DA377" i="6"/>
  <c r="H38" i="5"/>
  <c r="F63" i="5"/>
  <c r="CF663" i="6"/>
  <c r="AZ663" i="6"/>
  <c r="CF1011" i="6"/>
  <c r="AZ1011" i="6"/>
  <c r="AZ761" i="6"/>
  <c r="CF761" i="6"/>
  <c r="BU257" i="6"/>
  <c r="DA257" i="6"/>
  <c r="CG111" i="6"/>
  <c r="BA111" i="6"/>
  <c r="DA967" i="6"/>
  <c r="BU967" i="6"/>
  <c r="AZ665" i="6"/>
  <c r="CF665" i="6"/>
  <c r="DA972" i="6"/>
  <c r="BU972" i="6"/>
  <c r="BU617" i="6"/>
  <c r="DA617" i="6"/>
  <c r="DA355" i="6"/>
  <c r="BU355" i="6"/>
  <c r="DA152" i="6"/>
  <c r="BU152" i="6"/>
  <c r="CF1009" i="6"/>
  <c r="AZ1009" i="6"/>
  <c r="DA962" i="6"/>
  <c r="BU962" i="6"/>
  <c r="BU787" i="6"/>
  <c r="DA787" i="6"/>
  <c r="BU583" i="6"/>
  <c r="DA583" i="6"/>
  <c r="AZ497" i="6"/>
  <c r="CF497" i="6"/>
  <c r="BU922" i="6"/>
  <c r="DA922" i="6"/>
  <c r="DA839" i="6"/>
  <c r="BU839" i="6"/>
  <c r="CQ845" i="6"/>
  <c r="BK845" i="6"/>
  <c r="CQ368" i="6"/>
  <c r="BK368" i="6"/>
  <c r="DA859" i="6"/>
  <c r="BU859" i="6"/>
  <c r="DA61" i="6"/>
  <c r="BU61" i="6"/>
  <c r="CF342" i="6"/>
  <c r="AZ342" i="6"/>
  <c r="AZ17" i="6"/>
  <c r="CF17" i="6"/>
  <c r="CF855" i="6"/>
  <c r="AZ855" i="6"/>
  <c r="CF377" i="6"/>
  <c r="AZ377" i="6"/>
  <c r="CR47" i="6"/>
  <c r="BL47" i="6"/>
  <c r="BU657" i="6"/>
  <c r="DA657" i="6"/>
  <c r="BK197" i="6"/>
  <c r="CQ197" i="6"/>
  <c r="BK938" i="6"/>
  <c r="CQ938" i="6"/>
  <c r="CQ898" i="6"/>
  <c r="BK898" i="6"/>
  <c r="BU287" i="6"/>
  <c r="DA287" i="6"/>
  <c r="AZ561" i="6"/>
  <c r="CF561" i="6"/>
  <c r="BU706" i="6"/>
  <c r="DA706" i="6"/>
  <c r="AZ947" i="6"/>
  <c r="CF947" i="6"/>
  <c r="CQ543" i="6"/>
  <c r="BK543" i="6"/>
  <c r="DA765" i="6"/>
  <c r="BU765" i="6"/>
  <c r="DA65" i="6"/>
  <c r="BU65" i="6"/>
  <c r="CQ715" i="6"/>
  <c r="BK715" i="6"/>
  <c r="CG244" i="6"/>
  <c r="BA244" i="6"/>
  <c r="DA345" i="6"/>
  <c r="BU345" i="6"/>
  <c r="DA23" i="6"/>
  <c r="BU23" i="6"/>
  <c r="BU886" i="6"/>
  <c r="DA886" i="6"/>
  <c r="CQ351" i="6"/>
  <c r="BK351" i="6"/>
  <c r="BU1007" i="6"/>
  <c r="DA1007" i="6"/>
  <c r="CQ964" i="6"/>
  <c r="BK964" i="6"/>
  <c r="CF797" i="6"/>
  <c r="AZ797" i="6"/>
  <c r="BL16" i="6"/>
  <c r="CR16" i="6"/>
  <c r="BK735" i="6"/>
  <c r="CQ735" i="6"/>
  <c r="CQ946" i="6"/>
  <c r="BK946" i="6"/>
  <c r="CF333" i="6"/>
  <c r="AZ333" i="6"/>
  <c r="DA983" i="6"/>
  <c r="BU983" i="6"/>
  <c r="CQ873" i="6"/>
  <c r="BK873" i="6"/>
  <c r="BU479" i="6"/>
  <c r="DA479" i="6"/>
  <c r="BU764" i="6"/>
  <c r="DA764" i="6"/>
  <c r="CF885" i="6"/>
  <c r="AZ885" i="6"/>
  <c r="AZ509" i="6"/>
  <c r="CF509" i="6"/>
  <c r="BU736" i="6"/>
  <c r="DA736" i="6"/>
  <c r="CQ658" i="6"/>
  <c r="BK658" i="6"/>
  <c r="BU872" i="6"/>
  <c r="DA872" i="6"/>
  <c r="CF688" i="6"/>
  <c r="AZ688" i="6"/>
  <c r="CF484" i="6"/>
  <c r="AZ484" i="6"/>
  <c r="CQ827" i="6"/>
  <c r="BK827" i="6"/>
  <c r="CF957" i="6"/>
  <c r="AZ957" i="6"/>
  <c r="BK489" i="6"/>
  <c r="CQ489" i="6"/>
  <c r="AZ611" i="6"/>
  <c r="CF611" i="6"/>
  <c r="BU624" i="6"/>
  <c r="DA624" i="6"/>
  <c r="BK391" i="6"/>
  <c r="CQ391" i="6"/>
  <c r="BK181" i="6"/>
  <c r="CQ181" i="6"/>
  <c r="BK756" i="6"/>
  <c r="CQ756" i="6"/>
  <c r="BK698" i="6"/>
  <c r="CQ698" i="6"/>
  <c r="BK950" i="6"/>
  <c r="CQ950" i="6"/>
  <c r="CF167" i="6"/>
  <c r="AZ167" i="6"/>
  <c r="BK826" i="6"/>
  <c r="CQ826" i="6"/>
  <c r="AZ896" i="6"/>
  <c r="CF896" i="6"/>
  <c r="CQ638" i="6"/>
  <c r="BK638" i="6"/>
  <c r="BA171" i="6"/>
  <c r="CG171" i="6"/>
  <c r="CF367" i="6"/>
  <c r="AZ367" i="6"/>
  <c r="DA969" i="6"/>
  <c r="BU969" i="6"/>
  <c r="CQ671" i="6"/>
  <c r="BK671" i="6"/>
  <c r="DA758" i="6"/>
  <c r="BU758" i="6"/>
  <c r="BU573" i="6"/>
  <c r="DA573" i="6"/>
  <c r="AZ596" i="6"/>
  <c r="CF596" i="6"/>
  <c r="CQ675" i="6"/>
  <c r="BK675" i="6"/>
  <c r="CF135" i="6"/>
  <c r="AZ135" i="6"/>
  <c r="CQ983" i="6"/>
  <c r="BK983" i="6"/>
  <c r="CF638" i="6"/>
  <c r="AZ638" i="6"/>
  <c r="CQ395" i="6"/>
  <c r="BK395" i="6"/>
  <c r="BK465" i="6"/>
  <c r="CQ465" i="6"/>
  <c r="BU211" i="6"/>
  <c r="DA211" i="6"/>
  <c r="AZ659" i="6"/>
  <c r="CF659" i="6"/>
  <c r="BK650" i="6"/>
  <c r="CQ650" i="6"/>
  <c r="BU480" i="6"/>
  <c r="DA480" i="6"/>
  <c r="BL90" i="6"/>
  <c r="CR90" i="6"/>
  <c r="CQ291" i="6"/>
  <c r="BK291" i="6"/>
  <c r="CF192" i="6"/>
  <c r="AZ192" i="6"/>
  <c r="CF648" i="6"/>
  <c r="AZ648" i="6"/>
  <c r="AZ916" i="6"/>
  <c r="CF916" i="6"/>
  <c r="AZ96" i="6"/>
  <c r="CF96" i="6"/>
  <c r="AZ861" i="6"/>
  <c r="CF861" i="6"/>
  <c r="CF526" i="6"/>
  <c r="AZ526" i="6"/>
  <c r="CF990" i="6"/>
  <c r="AZ990" i="6"/>
  <c r="BK321" i="6"/>
  <c r="CQ321" i="6"/>
  <c r="CF524" i="6"/>
  <c r="AZ524" i="6"/>
  <c r="DA66" i="6"/>
  <c r="BU66" i="6"/>
  <c r="BA82" i="6"/>
  <c r="CG82" i="6"/>
  <c r="BU529" i="6"/>
  <c r="DA529" i="6"/>
  <c r="CR38" i="6"/>
  <c r="BL38" i="6"/>
  <c r="AZ499" i="6"/>
  <c r="CF499" i="6"/>
  <c r="BK876" i="6"/>
  <c r="CQ876" i="6"/>
  <c r="BK211" i="6"/>
  <c r="CQ211" i="6"/>
  <c r="BU289" i="6"/>
  <c r="DA289" i="6"/>
  <c r="AZ607" i="6"/>
  <c r="CF607" i="6"/>
  <c r="BL89" i="6"/>
  <c r="CR89" i="6"/>
  <c r="CR370" i="6"/>
  <c r="BL370" i="6"/>
  <c r="CQ315" i="6"/>
  <c r="BK315" i="6"/>
  <c r="AZ402" i="6"/>
  <c r="CF402" i="6"/>
  <c r="BK531" i="6"/>
  <c r="CQ531" i="6"/>
  <c r="DA621" i="6"/>
  <c r="BU621" i="6"/>
  <c r="CQ851" i="6"/>
  <c r="BK851" i="6"/>
  <c r="DA855" i="6"/>
  <c r="BU855" i="6"/>
  <c r="DA1002" i="6"/>
  <c r="BU1002" i="6"/>
  <c r="AZ876" i="6"/>
  <c r="CF876" i="6"/>
  <c r="DA683" i="6"/>
  <c r="BU683" i="6"/>
  <c r="CF292" i="6"/>
  <c r="AZ292" i="6"/>
  <c r="AZ297" i="6"/>
  <c r="CF297" i="6"/>
  <c r="CF994" i="6"/>
  <c r="AZ994" i="6"/>
  <c r="DA723" i="6"/>
  <c r="BU723" i="6"/>
  <c r="BU374" i="6"/>
  <c r="DA374" i="6"/>
  <c r="AZ612" i="6"/>
  <c r="CF612" i="6"/>
  <c r="CF748" i="6"/>
  <c r="AZ748" i="6"/>
  <c r="AZ766" i="6"/>
  <c r="CF766" i="6"/>
  <c r="DA457" i="6"/>
  <c r="BU457" i="6"/>
  <c r="BU539" i="6"/>
  <c r="DA539" i="6"/>
  <c r="DA41" i="6"/>
  <c r="BU41" i="6"/>
  <c r="CQ705" i="6"/>
  <c r="BK705" i="6"/>
  <c r="BK822" i="6"/>
  <c r="CQ822" i="6"/>
  <c r="DA481" i="6"/>
  <c r="BU481" i="6"/>
  <c r="AZ977" i="6"/>
  <c r="CF977" i="6"/>
  <c r="AZ968" i="6"/>
  <c r="CF968" i="6"/>
  <c r="CG138" i="6"/>
  <c r="BA138" i="6"/>
  <c r="DA368" i="6"/>
  <c r="BU368" i="6"/>
  <c r="CF400" i="6"/>
  <c r="AZ400" i="6"/>
  <c r="AZ493" i="6"/>
  <c r="CF493" i="6"/>
  <c r="DA155" i="6"/>
  <c r="BU155" i="6"/>
  <c r="AZ414" i="6"/>
  <c r="CF414" i="6"/>
  <c r="BU98" i="6"/>
  <c r="DA98" i="6"/>
  <c r="BU540" i="6"/>
  <c r="DA540" i="6"/>
  <c r="CF623" i="6"/>
  <c r="AZ623" i="6"/>
  <c r="AZ604" i="6"/>
  <c r="CF604" i="6"/>
  <c r="CR284" i="6"/>
  <c r="BL284" i="6"/>
  <c r="BU249" i="6"/>
  <c r="DA249" i="6"/>
  <c r="CQ463" i="6"/>
  <c r="BK463" i="6"/>
  <c r="BK353" i="6"/>
  <c r="CQ353" i="6"/>
  <c r="CF625" i="6"/>
  <c r="AZ625" i="6"/>
  <c r="CQ615" i="6"/>
  <c r="BK615" i="6"/>
  <c r="BL259" i="6"/>
  <c r="CR259" i="6"/>
  <c r="CF77" i="6"/>
  <c r="AZ77" i="6"/>
  <c r="CQ429" i="6"/>
  <c r="BK429" i="6"/>
  <c r="CF996" i="6"/>
  <c r="AZ996" i="6"/>
  <c r="CR224" i="6"/>
  <c r="BL224" i="6"/>
  <c r="CF630" i="6"/>
  <c r="AZ630" i="6"/>
  <c r="BU566" i="6"/>
  <c r="DA566" i="6"/>
  <c r="CG313" i="6"/>
  <c r="BA313" i="6"/>
  <c r="AZ749" i="6"/>
  <c r="CF749" i="6"/>
  <c r="BK875" i="6"/>
  <c r="CQ875" i="6"/>
  <c r="CG133" i="6"/>
  <c r="BA133" i="6"/>
  <c r="CR74" i="6"/>
  <c r="BL74" i="6"/>
  <c r="BU390" i="6"/>
  <c r="DA390" i="6"/>
  <c r="CQ975" i="6"/>
  <c r="BK975" i="6"/>
  <c r="DA409" i="6"/>
  <c r="BU409" i="6"/>
  <c r="AZ608" i="6"/>
  <c r="CF608" i="6"/>
  <c r="DA468" i="6"/>
  <c r="BU468" i="6"/>
  <c r="BU283" i="6"/>
  <c r="DA283" i="6"/>
  <c r="DA174" i="6"/>
  <c r="BU174" i="6"/>
  <c r="CQ577" i="6"/>
  <c r="BK577" i="6"/>
  <c r="CF747" i="6"/>
  <c r="AZ747" i="6"/>
  <c r="DA369" i="6"/>
  <c r="BU369" i="6"/>
  <c r="CR98" i="6"/>
  <c r="BL98" i="6"/>
  <c r="BU517" i="6"/>
  <c r="DA517" i="6"/>
  <c r="CQ861" i="6"/>
  <c r="BK861" i="6"/>
  <c r="CQ848" i="6"/>
  <c r="BK848" i="6"/>
  <c r="BK580" i="6"/>
  <c r="CQ580" i="6"/>
  <c r="DA613" i="6"/>
  <c r="BU613" i="6"/>
  <c r="CQ767" i="6"/>
  <c r="BK767" i="6"/>
  <c r="AZ679" i="6"/>
  <c r="CF679" i="6"/>
  <c r="BK945" i="6"/>
  <c r="CQ945" i="6"/>
  <c r="BU730" i="6"/>
  <c r="DA730" i="6"/>
  <c r="DA482" i="6"/>
  <c r="BU482" i="6"/>
  <c r="CF315" i="6"/>
  <c r="AZ315" i="6"/>
  <c r="CG271" i="6"/>
  <c r="BA271" i="6"/>
  <c r="CQ372" i="6"/>
  <c r="BK372" i="6"/>
  <c r="CF821" i="6"/>
  <c r="AZ821" i="6"/>
  <c r="AZ912" i="6"/>
  <c r="CF912" i="6"/>
  <c r="CF371" i="6"/>
  <c r="AZ371" i="6"/>
  <c r="CF972" i="6"/>
  <c r="AZ972" i="6"/>
  <c r="BU729" i="6"/>
  <c r="DA729" i="6"/>
  <c r="AZ908" i="6"/>
  <c r="CF908" i="6"/>
  <c r="CF828" i="6"/>
  <c r="AZ828" i="6"/>
  <c r="DA373" i="6"/>
  <c r="BU373" i="6"/>
  <c r="BK18" i="6"/>
  <c r="CQ18" i="6"/>
  <c r="BU943" i="6"/>
  <c r="DA943" i="6"/>
  <c r="BU623" i="6"/>
  <c r="DA623" i="6"/>
  <c r="CF51" i="6"/>
  <c r="AZ51" i="6"/>
  <c r="BA175" i="6"/>
  <c r="CG175" i="6"/>
  <c r="CQ566" i="6"/>
  <c r="BK566" i="6"/>
  <c r="DA352" i="6"/>
  <c r="BU352" i="6"/>
  <c r="BU514" i="6"/>
  <c r="DA514" i="6"/>
  <c r="BK228" i="6"/>
  <c r="CQ228" i="6"/>
  <c r="CQ683" i="6"/>
  <c r="BK683" i="6"/>
  <c r="AZ890" i="6"/>
  <c r="CF890" i="6"/>
  <c r="AZ537" i="6"/>
  <c r="CF537" i="6"/>
  <c r="CQ544" i="6"/>
  <c r="BK544" i="6"/>
  <c r="BU685" i="6"/>
  <c r="DA685" i="6"/>
  <c r="AZ834" i="6"/>
  <c r="CF834" i="6"/>
  <c r="CF279" i="6"/>
  <c r="AZ279" i="6"/>
  <c r="DA24" i="6"/>
  <c r="BU24" i="6"/>
  <c r="BK814" i="6"/>
  <c r="CQ814" i="6"/>
  <c r="AZ319" i="6"/>
  <c r="CF319" i="6"/>
  <c r="CF845" i="6"/>
  <c r="AZ845" i="6"/>
  <c r="DA359" i="6"/>
  <c r="BU359" i="6"/>
  <c r="BU509" i="6"/>
  <c r="DA509" i="6"/>
  <c r="CR152" i="6"/>
  <c r="BL152" i="6"/>
  <c r="DA631" i="6"/>
  <c r="BU631" i="6"/>
  <c r="CF323" i="6"/>
  <c r="AZ323" i="6"/>
  <c r="BA187" i="6"/>
  <c r="CG187" i="6"/>
  <c r="CQ72" i="6"/>
  <c r="BK72" i="6"/>
  <c r="DA214" i="6"/>
  <c r="BU214" i="6"/>
  <c r="BK954" i="6"/>
  <c r="CQ954" i="6"/>
  <c r="DA166" i="6"/>
  <c r="BU166" i="6"/>
  <c r="CF236" i="6"/>
  <c r="AZ236" i="6"/>
  <c r="AZ491" i="6"/>
  <c r="CF491" i="6"/>
  <c r="CQ931" i="6"/>
  <c r="BK931" i="6"/>
  <c r="BU919" i="6"/>
  <c r="DA919" i="6"/>
  <c r="CQ979" i="6"/>
  <c r="BK979" i="6"/>
  <c r="CQ369" i="6"/>
  <c r="BK369" i="6"/>
  <c r="CQ525" i="6"/>
  <c r="BK525" i="6"/>
  <c r="DA108" i="6"/>
  <c r="BU108" i="6"/>
  <c r="CF909" i="6"/>
  <c r="AZ909" i="6"/>
  <c r="CQ162" i="6"/>
  <c r="BK162" i="6"/>
  <c r="AZ318" i="6"/>
  <c r="CF318" i="6"/>
  <c r="BU848" i="6"/>
  <c r="DA848" i="6"/>
  <c r="AZ632" i="6"/>
  <c r="CF632" i="6"/>
  <c r="BU713" i="6"/>
  <c r="DA713" i="6"/>
  <c r="BK1008" i="6"/>
  <c r="CQ1008" i="6"/>
  <c r="AZ521" i="6"/>
  <c r="CF521" i="6"/>
  <c r="BK800" i="6"/>
  <c r="CQ800" i="6"/>
  <c r="BK288" i="6"/>
  <c r="CQ288" i="6"/>
  <c r="CF390" i="6"/>
  <c r="AZ390" i="6"/>
  <c r="BK595" i="6"/>
  <c r="CQ595" i="6"/>
  <c r="BU964" i="6"/>
  <c r="DA964" i="6"/>
  <c r="DA400" i="6"/>
  <c r="BU400" i="6"/>
  <c r="AZ763" i="6"/>
  <c r="CF763" i="6"/>
  <c r="CQ158" i="6"/>
  <c r="BK158" i="6"/>
  <c r="BU504" i="6"/>
  <c r="DA504" i="6"/>
  <c r="BU708" i="6"/>
  <c r="DA708" i="6"/>
  <c r="BB301" i="6"/>
  <c r="CH301" i="6"/>
  <c r="BU735" i="6"/>
  <c r="DA735" i="6"/>
  <c r="AZ809" i="6"/>
  <c r="CF809" i="6"/>
  <c r="DA447" i="6"/>
  <c r="BU447" i="6"/>
  <c r="BU52" i="6"/>
  <c r="DA52" i="6"/>
  <c r="F50" i="3"/>
  <c r="F52" i="3" s="1"/>
  <c r="F48" i="3"/>
  <c r="DA310" i="6"/>
  <c r="BU310" i="6"/>
  <c r="AZ249" i="6"/>
  <c r="CF249" i="6"/>
  <c r="BK672" i="6"/>
  <c r="CQ672" i="6"/>
  <c r="CF961" i="6"/>
  <c r="AZ961" i="6"/>
  <c r="CF820" i="6"/>
  <c r="AZ820" i="6"/>
  <c r="CF631" i="6"/>
  <c r="AZ631" i="6"/>
  <c r="DA215" i="6"/>
  <c r="BU215" i="6"/>
  <c r="CQ866" i="6"/>
  <c r="BK866" i="6"/>
  <c r="CQ661" i="6"/>
  <c r="BK661" i="6"/>
  <c r="CQ83" i="6"/>
  <c r="BK83" i="6"/>
  <c r="CF915" i="6"/>
  <c r="AZ915" i="6"/>
  <c r="BU261" i="6"/>
  <c r="DA261" i="6"/>
  <c r="AZ767" i="6"/>
  <c r="CF767" i="6"/>
  <c r="AZ974" i="6"/>
  <c r="CF974" i="6"/>
  <c r="BK128" i="6"/>
  <c r="CQ128" i="6"/>
  <c r="CQ105" i="6"/>
  <c r="BK105" i="6"/>
  <c r="CF634" i="6"/>
  <c r="AZ634" i="6"/>
  <c r="BU291" i="6"/>
  <c r="DA291" i="6"/>
  <c r="BA86" i="6"/>
  <c r="CG86" i="6"/>
  <c r="CF216" i="6"/>
  <c r="AZ216" i="6"/>
  <c r="CR191" i="6"/>
  <c r="BL191" i="6"/>
  <c r="CF240" i="6"/>
  <c r="AZ240" i="6"/>
  <c r="AZ929" i="6"/>
  <c r="CF929" i="6"/>
  <c r="AZ965" i="6"/>
  <c r="CF965" i="6"/>
  <c r="F47" i="5"/>
  <c r="H33" i="5"/>
  <c r="H34" i="5"/>
  <c r="CF762" i="6"/>
  <c r="AZ762" i="6"/>
  <c r="DA609" i="6"/>
  <c r="BU609" i="6"/>
  <c r="CF348" i="6"/>
  <c r="AZ348" i="6"/>
  <c r="CQ264" i="6"/>
  <c r="BK264" i="6"/>
  <c r="BL75" i="6"/>
  <c r="CR75" i="6"/>
  <c r="BK498" i="6"/>
  <c r="CQ498" i="6"/>
  <c r="BU227" i="6"/>
  <c r="DA227" i="6"/>
  <c r="CQ987" i="6"/>
  <c r="BK987" i="6"/>
  <c r="BU125" i="6"/>
  <c r="DA125" i="6"/>
  <c r="AZ641" i="6"/>
  <c r="CF641" i="6"/>
  <c r="DA648" i="6"/>
  <c r="BU648" i="6"/>
  <c r="CF711" i="6"/>
  <c r="AZ711" i="6"/>
  <c r="CQ91" i="6"/>
  <c r="BK91" i="6"/>
  <c r="BU822" i="6"/>
  <c r="DA822" i="6"/>
  <c r="AZ810" i="6"/>
  <c r="CF810" i="6"/>
  <c r="BU924" i="6"/>
  <c r="DA924" i="6"/>
  <c r="AZ343" i="6"/>
  <c r="CF343" i="6"/>
  <c r="CQ623" i="6"/>
  <c r="BK623" i="6"/>
  <c r="BK581" i="6"/>
  <c r="CQ581" i="6"/>
  <c r="AZ481" i="6"/>
  <c r="CF481" i="6"/>
  <c r="BU927" i="6"/>
  <c r="DA927" i="6"/>
  <c r="BU846" i="6"/>
  <c r="DA846" i="6"/>
  <c r="AZ651" i="6"/>
  <c r="CF651" i="6"/>
  <c r="BK274" i="6"/>
  <c r="CQ274" i="6"/>
  <c r="BU157" i="6"/>
  <c r="DA157" i="6"/>
  <c r="BK886" i="6"/>
  <c r="CQ886" i="6"/>
  <c r="AZ867" i="6"/>
  <c r="CF867" i="6"/>
  <c r="BU320" i="6"/>
  <c r="DA320" i="6"/>
  <c r="AZ796" i="6"/>
  <c r="CF796" i="6"/>
  <c r="BU107" i="6"/>
  <c r="DA107" i="6"/>
  <c r="BA151" i="6"/>
  <c r="CG151" i="6"/>
  <c r="CQ285" i="6"/>
  <c r="BK285" i="6"/>
  <c r="CF700" i="6"/>
  <c r="AZ700" i="6"/>
  <c r="BU909" i="6"/>
  <c r="DA909" i="6"/>
  <c r="CR203" i="6"/>
  <c r="BL203" i="6"/>
  <c r="BU455" i="6"/>
  <c r="DA455" i="6"/>
  <c r="AZ777" i="6"/>
  <c r="CF777" i="6"/>
  <c r="BK828" i="6"/>
  <c r="CQ828" i="6"/>
  <c r="BU1010" i="6"/>
  <c r="DA1010" i="6"/>
  <c r="DA934" i="6"/>
  <c r="BU934" i="6"/>
  <c r="BK780" i="6"/>
  <c r="CQ780" i="6"/>
  <c r="DA598" i="6"/>
  <c r="BU598" i="6"/>
  <c r="F49" i="5"/>
  <c r="H36" i="5"/>
  <c r="F61" i="5"/>
  <c r="DA601" i="6"/>
  <c r="BU601" i="6"/>
  <c r="BU771" i="6"/>
  <c r="DA771" i="6"/>
  <c r="CF398" i="6"/>
  <c r="AZ398" i="6"/>
  <c r="BU473" i="6"/>
  <c r="DA473" i="6"/>
  <c r="CF516" i="6"/>
  <c r="AZ516" i="6"/>
  <c r="CF55" i="6"/>
  <c r="AZ55" i="6"/>
  <c r="BK927" i="6"/>
  <c r="CQ927" i="6"/>
  <c r="CF601" i="6"/>
  <c r="AZ601" i="6"/>
  <c r="CF959" i="6"/>
  <c r="AZ959" i="6"/>
  <c r="BU299" i="6"/>
  <c r="DA299" i="6"/>
  <c r="AZ900" i="6"/>
  <c r="CF900" i="6"/>
  <c r="CQ270" i="6"/>
  <c r="BK270" i="6"/>
  <c r="CQ633" i="6"/>
  <c r="BK633" i="6"/>
  <c r="BU783" i="6"/>
  <c r="DA783" i="6"/>
  <c r="BU957" i="6"/>
  <c r="DA957" i="6"/>
  <c r="CQ380" i="6"/>
  <c r="BK380" i="6"/>
  <c r="CF376" i="6"/>
  <c r="AZ376" i="6"/>
  <c r="CQ910" i="6"/>
  <c r="BK910" i="6"/>
  <c r="CF31" i="6"/>
  <c r="AZ31" i="6"/>
  <c r="DA644" i="6"/>
  <c r="BU644" i="6"/>
  <c r="DA669" i="6"/>
  <c r="BU669" i="6"/>
  <c r="AZ449" i="6"/>
  <c r="CF449" i="6"/>
  <c r="AZ753" i="6"/>
  <c r="CF753" i="6"/>
  <c r="BU973" i="6"/>
  <c r="DA973" i="6"/>
  <c r="CQ881" i="6"/>
  <c r="BK881" i="6"/>
  <c r="CQ387" i="6"/>
  <c r="BK387" i="6"/>
  <c r="CF278" i="6"/>
  <c r="AZ278" i="6"/>
  <c r="CF25" i="6"/>
  <c r="AZ25" i="6"/>
  <c r="AZ218" i="6"/>
  <c r="CF218" i="6"/>
  <c r="CF254" i="6"/>
  <c r="AZ254" i="6"/>
  <c r="AZ636" i="6"/>
  <c r="CF636" i="6"/>
  <c r="BK454" i="6"/>
  <c r="CQ454" i="6"/>
  <c r="DA699" i="6"/>
  <c r="BU699" i="6"/>
  <c r="BK483" i="6"/>
  <c r="CQ483" i="6"/>
  <c r="BU251" i="6"/>
  <c r="DA251" i="6"/>
  <c r="BU26" i="6"/>
  <c r="DA26" i="6"/>
  <c r="CF860" i="6"/>
  <c r="AZ860" i="6"/>
  <c r="BU673" i="6"/>
  <c r="DA673" i="6"/>
  <c r="DA641" i="6"/>
  <c r="BU641" i="6"/>
  <c r="CQ469" i="6"/>
  <c r="BK469" i="6"/>
  <c r="DA54" i="6"/>
  <c r="BU54" i="6"/>
  <c r="CQ888" i="6"/>
  <c r="BK888" i="6"/>
  <c r="AZ969" i="6"/>
  <c r="CF969" i="6"/>
  <c r="CQ540" i="6"/>
  <c r="BK540" i="6"/>
  <c r="DA749" i="6"/>
  <c r="BU749" i="6"/>
  <c r="CG212" i="6"/>
  <c r="BA212" i="6"/>
  <c r="CF154" i="6"/>
  <c r="AZ154" i="6"/>
  <c r="AZ893" i="6"/>
  <c r="CF893" i="6"/>
  <c r="CF364" i="6"/>
  <c r="AZ364" i="6"/>
  <c r="DA204" i="6"/>
  <c r="BU204" i="6"/>
  <c r="CQ609" i="6"/>
  <c r="BK609" i="6"/>
  <c r="CQ232" i="6"/>
  <c r="BK232" i="6"/>
  <c r="DA430" i="6"/>
  <c r="BU430" i="6"/>
  <c r="DA180" i="6"/>
  <c r="BU180" i="6"/>
  <c r="DA114" i="6"/>
  <c r="BU114" i="6"/>
  <c r="CQ867" i="6"/>
  <c r="BK867" i="6"/>
  <c r="BU703" i="6"/>
  <c r="DA703" i="6"/>
  <c r="AZ571" i="6"/>
  <c r="CF571" i="6"/>
  <c r="BK496" i="6"/>
  <c r="CQ496" i="6"/>
  <c r="BU169" i="6"/>
  <c r="DA169" i="6"/>
  <c r="BU62" i="6"/>
  <c r="DA62" i="6"/>
  <c r="AZ434" i="6"/>
  <c r="CF434" i="6"/>
  <c r="DA67" i="6"/>
  <c r="BU67" i="6"/>
  <c r="CF78" i="6"/>
  <c r="AZ78" i="6"/>
  <c r="BU854" i="6"/>
  <c r="DA854" i="6"/>
  <c r="CQ281" i="6"/>
  <c r="BK281" i="6"/>
  <c r="AZ507" i="6"/>
  <c r="CF507" i="6"/>
  <c r="DA769" i="6"/>
  <c r="BU769" i="6"/>
  <c r="DA790" i="6"/>
  <c r="BU790" i="6"/>
  <c r="CF162" i="6"/>
  <c r="AZ162" i="6"/>
  <c r="BK917" i="6"/>
  <c r="CQ917" i="6"/>
  <c r="CF851" i="6"/>
  <c r="AZ851" i="6"/>
  <c r="BU237" i="6"/>
  <c r="DA237" i="6"/>
  <c r="BK893" i="6"/>
  <c r="CQ893" i="6"/>
  <c r="DA606" i="6"/>
  <c r="BU606" i="6"/>
  <c r="BK759" i="6"/>
  <c r="CQ759" i="6"/>
  <c r="CF616" i="6"/>
  <c r="AZ616" i="6"/>
  <c r="AZ858" i="6"/>
  <c r="CF858" i="6"/>
  <c r="AZ70" i="6"/>
  <c r="CF70" i="6"/>
  <c r="BK221" i="6"/>
  <c r="CQ221" i="6"/>
  <c r="CF363" i="6"/>
  <c r="AZ363" i="6"/>
  <c r="CF657" i="6"/>
  <c r="AZ657" i="6"/>
  <c r="BU786" i="6"/>
  <c r="DA786" i="6"/>
  <c r="CF771" i="6"/>
  <c r="AZ771" i="6"/>
  <c r="DA207" i="6"/>
  <c r="BU207" i="6"/>
  <c r="BK624" i="6"/>
  <c r="CQ624" i="6"/>
  <c r="CQ684" i="6"/>
  <c r="BK684" i="6"/>
  <c r="CF967" i="6"/>
  <c r="AZ967" i="6"/>
  <c r="AZ270" i="6"/>
  <c r="CF270" i="6"/>
  <c r="DA569" i="6"/>
  <c r="BU569" i="6"/>
  <c r="BK962" i="6"/>
  <c r="CQ962" i="6"/>
  <c r="DA931" i="6"/>
  <c r="BU931" i="6"/>
  <c r="BU15" i="6"/>
  <c r="DA15" i="6"/>
  <c r="CQ622" i="6"/>
  <c r="BK622" i="6"/>
  <c r="CQ659" i="6"/>
  <c r="BK659" i="6"/>
  <c r="BU331" i="6"/>
  <c r="DA331" i="6"/>
  <c r="CQ825" i="6"/>
  <c r="BK825" i="6"/>
  <c r="AZ477" i="6"/>
  <c r="CF477" i="6"/>
  <c r="CF715" i="6"/>
  <c r="AZ715" i="6"/>
  <c r="BK664" i="6"/>
  <c r="CQ664" i="6"/>
  <c r="CQ277" i="6"/>
  <c r="BK277" i="6"/>
  <c r="AZ166" i="6"/>
  <c r="CF166" i="6"/>
  <c r="CQ656" i="6"/>
  <c r="BK656" i="6"/>
  <c r="BL132" i="6"/>
  <c r="CR132" i="6"/>
  <c r="AZ864" i="6"/>
  <c r="CF864" i="6"/>
  <c r="CR133" i="6"/>
  <c r="BL133" i="6"/>
  <c r="BK783" i="6"/>
  <c r="CQ783" i="6"/>
  <c r="BU944" i="6"/>
  <c r="DA944" i="6"/>
  <c r="CQ774" i="6"/>
  <c r="BK774" i="6"/>
  <c r="DA870" i="6"/>
  <c r="BU870" i="6"/>
  <c r="AZ850" i="6"/>
  <c r="CF850" i="6"/>
  <c r="BU534" i="6"/>
  <c r="DA534" i="6"/>
  <c r="DA581" i="6"/>
  <c r="BU581" i="6"/>
  <c r="CQ610" i="6"/>
  <c r="BK610" i="6"/>
  <c r="DA590" i="6"/>
  <c r="BU590" i="6"/>
  <c r="BU319" i="6"/>
  <c r="DA319" i="6"/>
  <c r="CF174" i="6"/>
  <c r="AZ174" i="6"/>
  <c r="CG267" i="6"/>
  <c r="BA267" i="6"/>
  <c r="DA356" i="6"/>
  <c r="BU356" i="6"/>
  <c r="CR117" i="6"/>
  <c r="BL117" i="6"/>
  <c r="BU1013" i="6"/>
  <c r="DA1013" i="6"/>
  <c r="BU252" i="6"/>
  <c r="DA252" i="6"/>
  <c r="CQ430" i="6"/>
  <c r="BK430" i="6"/>
  <c r="AZ110" i="6"/>
  <c r="CF110" i="6"/>
  <c r="BK913" i="6"/>
  <c r="CQ913" i="6"/>
  <c r="BL262" i="6"/>
  <c r="CR262" i="6"/>
  <c r="CF847" i="6"/>
  <c r="AZ847" i="6"/>
  <c r="BK42" i="6"/>
  <c r="CQ42" i="6"/>
  <c r="CF253" i="6"/>
  <c r="AZ253" i="6"/>
  <c r="DA627" i="6"/>
  <c r="BU627" i="6"/>
  <c r="BU684" i="6"/>
  <c r="DA684" i="6"/>
  <c r="BU742" i="6"/>
  <c r="DA742" i="6"/>
  <c r="BU827" i="6"/>
  <c r="DA827" i="6"/>
  <c r="DA171" i="6"/>
  <c r="BU171" i="6"/>
  <c r="CF230" i="6"/>
  <c r="AZ230" i="6"/>
  <c r="DA43" i="6"/>
  <c r="BU43" i="6"/>
  <c r="BA100" i="6"/>
  <c r="CG100" i="6"/>
  <c r="BU604" i="6"/>
  <c r="DA604" i="6"/>
  <c r="CQ114" i="6"/>
  <c r="BK114" i="6"/>
  <c r="DA892" i="6"/>
  <c r="BU892" i="6"/>
  <c r="DA762" i="6"/>
  <c r="BU762" i="6"/>
  <c r="BK556" i="6"/>
  <c r="CQ556" i="6"/>
  <c r="AZ892" i="6"/>
  <c r="CF892" i="6"/>
  <c r="DA333" i="6"/>
  <c r="BU333" i="6"/>
  <c r="AZ640" i="6"/>
  <c r="CF640" i="6"/>
  <c r="CQ692" i="6"/>
  <c r="BK692" i="6"/>
  <c r="BU235" i="6"/>
  <c r="DA235" i="6"/>
  <c r="DA858" i="6"/>
  <c r="BU858" i="6"/>
  <c r="BA60" i="6"/>
  <c r="CG60" i="6"/>
  <c r="DA220" i="6"/>
  <c r="BU220" i="6"/>
  <c r="DA505" i="6"/>
  <c r="BU505" i="6"/>
  <c r="BK788" i="6"/>
  <c r="CQ788" i="6"/>
  <c r="BU472" i="6"/>
  <c r="DA472" i="6"/>
  <c r="DA791" i="6"/>
  <c r="BU791" i="6"/>
  <c r="CQ810" i="6"/>
  <c r="BK810" i="6"/>
  <c r="BK170" i="6"/>
  <c r="CQ170" i="6"/>
  <c r="F62" i="5"/>
  <c r="F50" i="5"/>
  <c r="H37" i="5"/>
  <c r="CF678" i="6"/>
  <c r="AZ678" i="6"/>
  <c r="BU841" i="6"/>
  <c r="DA841" i="6"/>
  <c r="CQ686" i="6"/>
  <c r="BK686" i="6"/>
  <c r="BU385" i="6"/>
  <c r="DA385" i="6"/>
  <c r="CF895" i="6"/>
  <c r="AZ895" i="6"/>
  <c r="BK216" i="6"/>
  <c r="CQ216" i="6"/>
  <c r="BK146" i="6"/>
  <c r="CQ146" i="6"/>
  <c r="CQ926" i="6"/>
  <c r="BK926" i="6"/>
  <c r="DA322" i="6"/>
  <c r="BU322" i="6"/>
  <c r="BU494" i="6"/>
  <c r="DA494" i="6"/>
  <c r="BU422" i="6"/>
  <c r="DA422" i="6"/>
  <c r="BK590" i="6"/>
  <c r="CQ590" i="6"/>
  <c r="AZ672" i="6"/>
  <c r="CF672" i="6"/>
  <c r="DA144" i="6"/>
  <c r="BU144" i="6"/>
  <c r="BA137" i="6"/>
  <c r="CG137" i="6"/>
  <c r="AZ523" i="6"/>
  <c r="CF523" i="6"/>
  <c r="CF393" i="6"/>
  <c r="AZ393" i="6"/>
  <c r="CF188" i="6"/>
  <c r="AZ188" i="6"/>
  <c r="BM27" i="6"/>
  <c r="CS27" i="6"/>
  <c r="CQ847" i="6"/>
  <c r="BK847" i="6"/>
  <c r="BU542" i="6"/>
  <c r="DA542" i="6"/>
  <c r="DA201" i="6"/>
  <c r="BU201" i="6"/>
  <c r="AZ726" i="6"/>
  <c r="CF726" i="6"/>
  <c r="BL130" i="6"/>
  <c r="CR130" i="6"/>
  <c r="CQ373" i="6"/>
  <c r="BK373" i="6"/>
  <c r="AZ156" i="6"/>
  <c r="CF156" i="6"/>
  <c r="DA888" i="6"/>
  <c r="BU888" i="6"/>
  <c r="CQ934" i="6"/>
  <c r="BK934" i="6"/>
  <c r="AZ305" i="6"/>
  <c r="CF305" i="6"/>
  <c r="AZ22" i="6"/>
  <c r="CF22" i="6"/>
  <c r="AZ910" i="6"/>
  <c r="CF910" i="6"/>
  <c r="BK768" i="6"/>
  <c r="CQ768" i="6"/>
  <c r="AZ515" i="6"/>
  <c r="CF515" i="6"/>
  <c r="CG160" i="6"/>
  <c r="BA160" i="6"/>
  <c r="BK824" i="6"/>
  <c r="CQ824" i="6"/>
  <c r="AZ582" i="6"/>
  <c r="CF582" i="6"/>
  <c r="DA882" i="6"/>
  <c r="BU882" i="6"/>
  <c r="CQ367" i="6"/>
  <c r="BK367" i="6"/>
  <c r="CH205" i="6"/>
  <c r="BB205" i="6"/>
  <c r="CF222" i="6"/>
  <c r="AZ222" i="6"/>
  <c r="CQ805" i="6"/>
  <c r="BK805" i="6"/>
  <c r="BU307" i="6"/>
  <c r="DA307" i="6"/>
  <c r="G49" i="3"/>
  <c r="H45" i="3"/>
  <c r="G47" i="3"/>
  <c r="DA805" i="6"/>
  <c r="BU805" i="6"/>
  <c r="CF220" i="6"/>
  <c r="AZ220" i="6"/>
  <c r="CQ870" i="6"/>
  <c r="BK870" i="6"/>
  <c r="CQ468" i="6"/>
  <c r="BK468" i="6"/>
  <c r="AZ214" i="6"/>
  <c r="CF214" i="6"/>
  <c r="BK1010" i="6"/>
  <c r="CQ1010" i="6"/>
  <c r="AZ498" i="6"/>
  <c r="CF498" i="6"/>
  <c r="CF420" i="6"/>
  <c r="AZ420" i="6"/>
  <c r="BU574" i="6"/>
  <c r="DA574" i="6"/>
  <c r="CF696" i="6"/>
  <c r="AZ696" i="6"/>
  <c r="DA732" i="6"/>
  <c r="BU732" i="6"/>
  <c r="DA824" i="6"/>
  <c r="BU824" i="6"/>
  <c r="AZ952" i="6"/>
  <c r="CF952" i="6"/>
  <c r="BU615" i="6"/>
  <c r="DA615" i="6"/>
  <c r="BU997" i="6"/>
  <c r="DA997" i="6"/>
  <c r="BA32" i="6"/>
  <c r="CG32" i="6"/>
  <c r="CF419" i="6"/>
  <c r="AZ419" i="6"/>
  <c r="BU693" i="6"/>
  <c r="DA693" i="6"/>
  <c r="AZ397" i="6"/>
  <c r="CF397" i="6"/>
  <c r="CQ607" i="6"/>
  <c r="BK607" i="6"/>
  <c r="DA741" i="6"/>
  <c r="BU741" i="6"/>
  <c r="AZ960" i="6"/>
  <c r="CF960" i="6"/>
  <c r="BK480" i="6"/>
  <c r="CQ480" i="6"/>
  <c r="AZ626" i="6"/>
  <c r="CF626" i="6"/>
  <c r="DA47" i="6"/>
  <c r="BU47" i="6"/>
  <c r="CF799" i="6"/>
  <c r="AZ799" i="6"/>
  <c r="DA507" i="6"/>
  <c r="BU507" i="6"/>
  <c r="CF158" i="6"/>
  <c r="AZ158" i="6"/>
  <c r="DA757" i="6"/>
  <c r="BU757" i="6"/>
  <c r="DA94" i="6"/>
  <c r="BU94" i="6"/>
  <c r="AZ992" i="6"/>
  <c r="CF992" i="6"/>
  <c r="CQ501" i="6"/>
  <c r="BK501" i="6"/>
  <c r="BU651" i="6"/>
  <c r="DA651" i="6"/>
  <c r="F48" i="5"/>
  <c r="H35" i="5"/>
  <c r="F60" i="5"/>
  <c r="CQ977" i="6"/>
  <c r="BK977" i="6"/>
  <c r="CQ55" i="6"/>
  <c r="BK55" i="6"/>
  <c r="BM26" i="6"/>
  <c r="CS26" i="6"/>
  <c r="CF425" i="6"/>
  <c r="AZ425" i="6"/>
  <c r="CF94" i="6"/>
  <c r="AZ94" i="6"/>
  <c r="DA16" i="6"/>
  <c r="BU16" i="6"/>
  <c r="BL156" i="6"/>
  <c r="CR156" i="6"/>
  <c r="BU353" i="6"/>
  <c r="DA353" i="6"/>
  <c r="CQ997" i="6"/>
  <c r="BK997" i="6"/>
  <c r="DA109" i="6"/>
  <c r="BU109" i="6"/>
  <c r="BK359" i="6"/>
  <c r="CQ359" i="6"/>
  <c r="CQ363" i="6"/>
  <c r="BK363" i="6"/>
  <c r="CF351" i="6"/>
  <c r="AZ351" i="6"/>
  <c r="DA899" i="6"/>
  <c r="BU899" i="6"/>
  <c r="DA541" i="6"/>
  <c r="BU541" i="6"/>
  <c r="CQ843" i="6"/>
  <c r="BK843" i="6"/>
  <c r="CR24" i="6"/>
  <c r="BL24" i="6"/>
  <c r="CQ903" i="6"/>
  <c r="BK903" i="6"/>
  <c r="CF53" i="6"/>
  <c r="AZ53" i="6"/>
  <c r="CF673" i="6"/>
  <c r="AZ673" i="6"/>
  <c r="CQ909" i="6"/>
  <c r="BK909" i="6"/>
  <c r="CF450" i="6"/>
  <c r="AZ450" i="6"/>
  <c r="BK579" i="6"/>
  <c r="CQ579" i="6"/>
  <c r="CQ930" i="6"/>
  <c r="BK930" i="6"/>
  <c r="CQ243" i="6"/>
  <c r="BK243" i="6"/>
  <c r="CQ729" i="6"/>
  <c r="BK729" i="6"/>
  <c r="CQ275" i="6"/>
  <c r="BK275" i="6"/>
  <c r="CF779" i="6"/>
  <c r="AZ779" i="6"/>
  <c r="BU808" i="6"/>
  <c r="DA808" i="6"/>
  <c r="AZ962" i="6"/>
  <c r="CF962" i="6"/>
  <c r="AZ564" i="6"/>
  <c r="CF564" i="6"/>
  <c r="BU429" i="6"/>
  <c r="DA429" i="6"/>
  <c r="BK685" i="6"/>
  <c r="CQ685" i="6"/>
  <c r="CF822" i="6"/>
  <c r="AZ822" i="6"/>
  <c r="BU440" i="6"/>
  <c r="DA440" i="6"/>
  <c r="BU32" i="6"/>
  <c r="DA32" i="6"/>
  <c r="AZ873" i="6"/>
  <c r="CF873" i="6"/>
  <c r="DA449" i="6"/>
  <c r="BU449" i="6"/>
  <c r="CQ773" i="6"/>
  <c r="BK773" i="6"/>
  <c r="CQ79" i="6"/>
  <c r="BK79" i="6"/>
  <c r="BK186" i="6"/>
  <c r="CQ186" i="6"/>
  <c r="CQ669" i="6"/>
  <c r="BK669" i="6"/>
  <c r="AZ783" i="6"/>
  <c r="CF783" i="6"/>
  <c r="BU469" i="6"/>
  <c r="DA469" i="6"/>
  <c r="BK643" i="6"/>
  <c r="CQ643" i="6"/>
  <c r="AZ868" i="6"/>
  <c r="CF868" i="6"/>
  <c r="DA902" i="6"/>
  <c r="BU902" i="6"/>
  <c r="CQ290" i="6"/>
  <c r="BK290" i="6"/>
  <c r="CQ308" i="6"/>
  <c r="BK308" i="6"/>
  <c r="CF836" i="6"/>
  <c r="AZ836" i="6"/>
  <c r="DA506" i="6"/>
  <c r="BU506" i="6"/>
  <c r="BU890" i="6"/>
  <c r="DA890" i="6"/>
  <c r="BK335" i="6"/>
  <c r="CQ335" i="6"/>
  <c r="BK144" i="6"/>
  <c r="CQ144" i="6"/>
  <c r="BU317" i="6"/>
  <c r="DA317" i="6"/>
  <c r="AZ891" i="6"/>
  <c r="CF891" i="6"/>
  <c r="CF311" i="6"/>
  <c r="AZ311" i="6"/>
  <c r="CF712" i="6"/>
  <c r="AZ712" i="6"/>
  <c r="BK674" i="6"/>
  <c r="CQ674" i="6"/>
  <c r="BK187" i="6"/>
  <c r="CQ187" i="6"/>
  <c r="BU285" i="6"/>
  <c r="DA285" i="6"/>
  <c r="CF44" i="6"/>
  <c r="AZ44" i="6"/>
  <c r="BA132" i="6"/>
  <c r="CG132" i="6"/>
  <c r="BK784" i="6"/>
  <c r="CQ784" i="6"/>
  <c r="BU53" i="6"/>
  <c r="DA53" i="6"/>
  <c r="BU301" i="6"/>
  <c r="DA301" i="6"/>
  <c r="AZ532" i="6"/>
  <c r="CF532" i="6"/>
  <c r="CQ696" i="6"/>
  <c r="BK696" i="6"/>
  <c r="DA654" i="6"/>
  <c r="BU654" i="6"/>
  <c r="CF619" i="6"/>
  <c r="AZ619" i="6"/>
  <c r="DA194" i="6"/>
  <c r="BU194" i="6"/>
  <c r="CF194" i="6"/>
  <c r="AZ194" i="6"/>
  <c r="BU548" i="6"/>
  <c r="DA548" i="6"/>
  <c r="AZ758" i="6"/>
  <c r="CF758" i="6"/>
  <c r="AZ391" i="6"/>
  <c r="CF391" i="6"/>
  <c r="AZ326" i="6"/>
  <c r="CF326" i="6"/>
  <c r="BU533" i="6"/>
  <c r="DA533" i="6"/>
  <c r="BK627" i="6"/>
  <c r="CQ627" i="6"/>
  <c r="CG294" i="6"/>
  <c r="BA294" i="6"/>
  <c r="BA36" i="6"/>
  <c r="CG36" i="6"/>
  <c r="BK896" i="6"/>
  <c r="CQ896" i="6"/>
  <c r="DA549" i="6"/>
  <c r="BU549" i="6"/>
  <c r="DA704" i="6"/>
  <c r="BU704" i="6"/>
  <c r="BU418" i="6"/>
  <c r="DA418" i="6"/>
  <c r="DA362" i="6"/>
  <c r="BU362" i="6"/>
  <c r="DA877" i="6"/>
  <c r="BU877" i="6"/>
  <c r="CR183" i="6"/>
  <c r="BL183" i="6"/>
  <c r="AZ906" i="6"/>
  <c r="CF906" i="6"/>
  <c r="CQ220" i="6"/>
  <c r="BK220" i="6"/>
  <c r="CF869" i="6"/>
  <c r="AZ869" i="6"/>
  <c r="CF448" i="6"/>
  <c r="AZ448" i="6"/>
  <c r="CF695" i="6"/>
  <c r="AZ695" i="6"/>
  <c r="AZ997" i="6"/>
  <c r="CF997" i="6"/>
  <c r="BK155" i="6"/>
  <c r="CQ155" i="6"/>
  <c r="CF211" i="6"/>
  <c r="AZ211" i="6"/>
  <c r="AZ476" i="6"/>
  <c r="CF476" i="6"/>
  <c r="CF401" i="6"/>
  <c r="AZ401" i="6"/>
  <c r="BU932" i="6"/>
  <c r="DA932" i="6"/>
  <c r="AZ693" i="6"/>
  <c r="CF693" i="6"/>
  <c r="CF776" i="6"/>
  <c r="AZ776" i="6"/>
  <c r="BU550" i="6"/>
  <c r="DA550" i="6"/>
  <c r="BK192" i="6"/>
  <c r="CQ192" i="6"/>
  <c r="CQ920" i="6"/>
  <c r="BK920" i="6"/>
  <c r="CH345" i="6"/>
  <c r="BB345" i="6"/>
  <c r="BK740" i="6"/>
  <c r="CQ740" i="6"/>
  <c r="BK850" i="6"/>
  <c r="CQ850" i="6"/>
  <c r="BU914" i="6"/>
  <c r="DA914" i="6"/>
  <c r="BU230" i="6"/>
  <c r="DA230" i="6"/>
  <c r="CQ732" i="6"/>
  <c r="BK732" i="6"/>
  <c r="I31" i="3"/>
  <c r="I29" i="3"/>
  <c r="J27" i="3"/>
  <c r="CQ319" i="6"/>
  <c r="BK319" i="6"/>
  <c r="CQ572" i="6"/>
  <c r="BK572" i="6"/>
  <c r="CF788" i="6"/>
  <c r="AZ788" i="6"/>
  <c r="BU952" i="6"/>
  <c r="DA952" i="6"/>
  <c r="BK503" i="6"/>
  <c r="CQ503" i="6"/>
  <c r="CQ513" i="6"/>
  <c r="BK513" i="6"/>
  <c r="CF370" i="6"/>
  <c r="AZ370" i="6"/>
  <c r="BU571" i="6"/>
  <c r="DA571" i="6"/>
  <c r="CQ266" i="6"/>
  <c r="BK266" i="6"/>
  <c r="CR34" i="6"/>
  <c r="BL34" i="6"/>
  <c r="DA407" i="6"/>
  <c r="BU407" i="6"/>
  <c r="CF295" i="6"/>
  <c r="AZ295" i="6"/>
  <c r="CQ365" i="6"/>
  <c r="BK365" i="6"/>
  <c r="CH153" i="6"/>
  <c r="BB153" i="6"/>
  <c r="DA527" i="6"/>
  <c r="BU527" i="6"/>
  <c r="AZ741" i="6"/>
  <c r="CF741" i="6"/>
  <c r="CF415" i="6"/>
  <c r="AZ415" i="6"/>
  <c r="AZ468" i="6"/>
  <c r="CF468" i="6"/>
  <c r="CR48" i="6"/>
  <c r="BL48" i="6"/>
  <c r="BK820" i="6"/>
  <c r="CQ820" i="6"/>
  <c r="CF130" i="6"/>
  <c r="AZ130" i="6"/>
  <c r="BU558" i="6"/>
  <c r="DA558" i="6"/>
  <c r="AZ999" i="6"/>
  <c r="CF999" i="6"/>
  <c r="BU442" i="6"/>
  <c r="DA442" i="6"/>
  <c r="BK869" i="6"/>
  <c r="CQ869" i="6"/>
  <c r="AZ549" i="6"/>
  <c r="CF549" i="6"/>
  <c r="CF182" i="6"/>
  <c r="AZ182" i="6"/>
  <c r="BU264" i="6"/>
  <c r="DA264" i="6"/>
  <c r="DA705" i="6"/>
  <c r="BU705" i="6"/>
  <c r="DA680" i="6"/>
  <c r="BU680" i="6"/>
  <c r="CF755" i="6"/>
  <c r="AZ755" i="6"/>
  <c r="CF412" i="6"/>
  <c r="AZ412" i="6"/>
  <c r="CR112" i="6"/>
  <c r="BL112" i="6"/>
  <c r="BK584" i="6"/>
  <c r="CQ584" i="6"/>
  <c r="CF991" i="6"/>
  <c r="AZ991" i="6"/>
  <c r="CQ526" i="6"/>
  <c r="BK526" i="6"/>
  <c r="AZ789" i="6"/>
  <c r="CF789" i="6"/>
  <c r="DA715" i="6"/>
  <c r="BU715" i="6"/>
  <c r="BK802" i="6"/>
  <c r="CQ802" i="6"/>
  <c r="AZ975" i="6"/>
  <c r="CF975" i="6"/>
  <c r="CQ240" i="6"/>
  <c r="BK240" i="6"/>
  <c r="AZ152" i="6"/>
  <c r="CF152" i="6"/>
  <c r="DA535" i="6"/>
  <c r="BU535" i="6"/>
  <c r="AZ455" i="6"/>
  <c r="CF455" i="6"/>
  <c r="CG124" i="6"/>
  <c r="BA124" i="6"/>
  <c r="BU570" i="6"/>
  <c r="DA570" i="6"/>
  <c r="CF552" i="6"/>
  <c r="AZ552" i="6"/>
  <c r="DA280" i="6"/>
  <c r="BU280" i="6"/>
  <c r="BU335" i="6"/>
  <c r="DA335" i="6"/>
  <c r="DA228" i="6"/>
  <c r="BU228" i="6"/>
  <c r="AZ980" i="6"/>
  <c r="CF980" i="6"/>
  <c r="AZ350" i="6"/>
  <c r="CF350" i="6"/>
  <c r="BK733" i="6"/>
  <c r="CQ733" i="6"/>
  <c r="H67" i="3"/>
  <c r="H65" i="3"/>
  <c r="I63" i="3"/>
  <c r="DA350" i="6"/>
  <c r="BU350" i="6"/>
  <c r="CF107" i="6"/>
  <c r="AZ107" i="6"/>
  <c r="BK594" i="6"/>
  <c r="CQ594" i="6"/>
  <c r="AZ196" i="6"/>
  <c r="CF196" i="6"/>
  <c r="CQ815" i="6"/>
  <c r="BK815" i="6"/>
  <c r="BA76" i="6"/>
  <c r="CG76" i="6"/>
  <c r="AZ374" i="6"/>
  <c r="CF374" i="6"/>
  <c r="BA276" i="6"/>
  <c r="CG276" i="6"/>
  <c r="DA85" i="6"/>
  <c r="BU85" i="6"/>
  <c r="AZ579" i="6"/>
  <c r="CF579" i="6"/>
  <c r="AZ746" i="6"/>
  <c r="CF746" i="6"/>
  <c r="CQ806" i="6"/>
  <c r="BK806" i="6"/>
  <c r="CQ413" i="6"/>
  <c r="BK413" i="6"/>
  <c r="BU346" i="6"/>
  <c r="DA346" i="6"/>
  <c r="DA120" i="6"/>
  <c r="BU120" i="6"/>
  <c r="CQ548" i="6"/>
  <c r="BK548" i="6"/>
  <c r="DA656" i="6"/>
  <c r="BU656" i="6"/>
  <c r="CQ703" i="6"/>
  <c r="BK703" i="6"/>
  <c r="CF168" i="6"/>
  <c r="AZ168" i="6"/>
  <c r="AZ492" i="6"/>
  <c r="CF492" i="6"/>
  <c r="DA260" i="6"/>
  <c r="BU260" i="6"/>
  <c r="BU217" i="6"/>
  <c r="DA217" i="6"/>
  <c r="DA184" i="6"/>
  <c r="BU184" i="6"/>
  <c r="BK514" i="6"/>
  <c r="CQ514" i="6"/>
  <c r="BU523" i="6"/>
  <c r="DA523" i="6"/>
  <c r="BU106" i="6"/>
  <c r="DA106" i="6"/>
  <c r="CQ84" i="6"/>
  <c r="BK84" i="6"/>
  <c r="DA653" i="6"/>
  <c r="BU653" i="6"/>
  <c r="AZ656" i="6"/>
  <c r="CF656" i="6"/>
  <c r="DA161" i="6"/>
  <c r="BU161" i="6"/>
  <c r="CQ307" i="6"/>
  <c r="BK307" i="6"/>
  <c r="BK212" i="6"/>
  <c r="CQ212" i="6"/>
  <c r="CQ256" i="6"/>
  <c r="BK256" i="6"/>
  <c r="AZ939" i="6"/>
  <c r="CF939" i="6"/>
  <c r="CQ535" i="6"/>
  <c r="BK535" i="6"/>
  <c r="CF704" i="6"/>
  <c r="AZ704" i="6"/>
  <c r="BU14" i="6"/>
  <c r="DA14" i="6"/>
  <c r="BU564" i="6"/>
  <c r="DA564" i="6"/>
  <c r="CF67" i="6"/>
  <c r="AZ67" i="6"/>
  <c r="CF831" i="6"/>
  <c r="AZ831" i="6"/>
  <c r="BU717" i="6"/>
  <c r="DA717" i="6"/>
  <c r="DA637" i="6"/>
  <c r="BU637" i="6"/>
  <c r="AZ226" i="6"/>
  <c r="CF226" i="6"/>
  <c r="AZ819" i="6"/>
  <c r="CF819" i="6"/>
  <c r="AZ243" i="6"/>
  <c r="CF243" i="6"/>
  <c r="BA181" i="6"/>
  <c r="CG181" i="6"/>
  <c r="DA71" i="6"/>
  <c r="BU71" i="6"/>
  <c r="BU302" i="6"/>
  <c r="DA302" i="6"/>
  <c r="BU82" i="6"/>
  <c r="DA82" i="6"/>
  <c r="BK790" i="6"/>
  <c r="CQ790" i="6"/>
  <c r="CQ947" i="6"/>
  <c r="BK947" i="6"/>
  <c r="BU667" i="6"/>
  <c r="DA667" i="6"/>
  <c r="BK316" i="6"/>
  <c r="CQ316" i="6"/>
  <c r="DA692" i="6"/>
  <c r="BU692" i="6"/>
  <c r="BU971" i="6"/>
  <c r="DA971" i="6"/>
  <c r="CQ971" i="6"/>
  <c r="BK971" i="6"/>
  <c r="AZ308" i="6"/>
  <c r="CF308" i="6"/>
  <c r="AZ565" i="6"/>
  <c r="CF565" i="6"/>
  <c r="CF903" i="6"/>
  <c r="AZ903" i="6"/>
  <c r="CQ1000" i="6"/>
  <c r="BK1000" i="6"/>
  <c r="CQ762" i="6"/>
  <c r="BK762" i="6"/>
  <c r="CF723" i="6"/>
  <c r="AZ723" i="6"/>
  <c r="CF684" i="6"/>
  <c r="AZ684" i="6"/>
  <c r="BK475" i="6"/>
  <c r="CQ475" i="6"/>
  <c r="CF502" i="6"/>
  <c r="AZ502" i="6"/>
  <c r="BU995" i="6"/>
  <c r="DA995" i="6"/>
  <c r="CQ758" i="6"/>
  <c r="BK758" i="6"/>
  <c r="BM166" i="6"/>
  <c r="CS166" i="6"/>
  <c r="AZ930" i="6"/>
  <c r="CF930" i="6"/>
  <c r="BK571" i="6"/>
  <c r="CQ571" i="6"/>
  <c r="CF786" i="6"/>
  <c r="AZ786" i="6"/>
  <c r="CQ625" i="6"/>
  <c r="BK625" i="6"/>
  <c r="BK471" i="6"/>
  <c r="CQ471" i="6"/>
  <c r="DA465" i="6"/>
  <c r="BU465" i="6"/>
  <c r="CQ382" i="6"/>
  <c r="BK382" i="6"/>
  <c r="DA818" i="6"/>
  <c r="BU818" i="6"/>
  <c r="CQ436" i="6"/>
  <c r="BK436" i="6"/>
  <c r="DA664" i="6"/>
  <c r="BU664" i="6"/>
  <c r="BU701" i="6"/>
  <c r="DA701" i="6"/>
  <c r="BK865" i="6"/>
  <c r="CQ865" i="6"/>
  <c r="BU416" i="6"/>
  <c r="DA416" i="6"/>
  <c r="BK450" i="6"/>
  <c r="CQ450" i="6"/>
  <c r="DA831" i="6"/>
  <c r="BU831" i="6"/>
  <c r="CF203" i="6"/>
  <c r="AZ203" i="6"/>
  <c r="DA250" i="6"/>
  <c r="BU250" i="6"/>
  <c r="BK136" i="6"/>
  <c r="CQ136" i="6"/>
  <c r="DA567" i="6"/>
  <c r="BU567" i="6"/>
  <c r="CQ349" i="6"/>
  <c r="BK349" i="6"/>
  <c r="BU876" i="6"/>
  <c r="DA876" i="6"/>
  <c r="DA459" i="6"/>
  <c r="BU459" i="6"/>
  <c r="BK269" i="6"/>
  <c r="CQ269" i="6"/>
  <c r="AZ20" i="6"/>
  <c r="CF20" i="6"/>
  <c r="AZ639" i="6"/>
  <c r="CF639" i="6"/>
  <c r="AZ511" i="6"/>
  <c r="CF511" i="6"/>
  <c r="BU562" i="6"/>
  <c r="DA562" i="6"/>
  <c r="AZ677" i="6"/>
  <c r="CF677" i="6"/>
  <c r="BU674" i="6"/>
  <c r="DA674" i="6"/>
  <c r="CQ392" i="6"/>
  <c r="BK392" i="6"/>
  <c r="CQ101" i="6"/>
  <c r="BK101" i="6"/>
  <c r="BK630" i="6"/>
  <c r="CQ630" i="6"/>
  <c r="CQ952" i="6"/>
  <c r="BK952" i="6"/>
  <c r="CQ750" i="6"/>
  <c r="BK750" i="6"/>
  <c r="BK249" i="6"/>
  <c r="CQ249" i="6"/>
  <c r="AZ995" i="6"/>
  <c r="CF995" i="6"/>
  <c r="DA688" i="6"/>
  <c r="BU688" i="6"/>
  <c r="BU77" i="6"/>
  <c r="DA77" i="6"/>
  <c r="BU928" i="6"/>
  <c r="DA928" i="6"/>
  <c r="CR109" i="6"/>
  <c r="BL109" i="6"/>
  <c r="CF605" i="6"/>
  <c r="AZ605" i="6"/>
  <c r="CF385" i="6"/>
  <c r="AZ385" i="6"/>
  <c r="CF149" i="6"/>
  <c r="AZ149" i="6"/>
  <c r="BU561" i="6"/>
  <c r="DA561" i="6"/>
  <c r="CF258" i="6"/>
  <c r="AZ258" i="6"/>
  <c r="DA575" i="6"/>
  <c r="BU575" i="6"/>
  <c r="BU803" i="6"/>
  <c r="DA803" i="6"/>
  <c r="DA116" i="6"/>
  <c r="BU116" i="6"/>
  <c r="CQ404" i="6"/>
  <c r="BK404" i="6"/>
  <c r="BK165" i="6"/>
  <c r="CQ165" i="6"/>
  <c r="DA117" i="6"/>
  <c r="BU117" i="6"/>
  <c r="AZ373" i="6"/>
  <c r="CF373" i="6"/>
  <c r="AZ545" i="6"/>
  <c r="CF545" i="6"/>
  <c r="BU740" i="6"/>
  <c r="DA740" i="6"/>
  <c r="AZ45" i="6"/>
  <c r="CF45" i="6"/>
  <c r="CF738" i="6"/>
  <c r="AZ738" i="6"/>
  <c r="DA636" i="6"/>
  <c r="BU636" i="6"/>
  <c r="CR242" i="6"/>
  <c r="BL242" i="6"/>
  <c r="BK311" i="6"/>
  <c r="CQ311" i="6"/>
  <c r="BU516" i="6"/>
  <c r="DA516" i="6"/>
  <c r="CF340" i="6"/>
  <c r="AZ340" i="6"/>
  <c r="CF792" i="6"/>
  <c r="AZ792" i="6"/>
  <c r="DA137" i="6"/>
  <c r="BU137" i="6"/>
  <c r="BU929" i="6"/>
  <c r="DA929" i="6"/>
  <c r="BU121" i="6"/>
  <c r="DA121" i="6"/>
  <c r="DA676" i="6"/>
  <c r="BU676" i="6"/>
  <c r="CF285" i="6"/>
  <c r="AZ285" i="6"/>
  <c r="DA619" i="6"/>
  <c r="BU619" i="6"/>
  <c r="DA93" i="6"/>
  <c r="BU93" i="6"/>
  <c r="DA104" i="6"/>
  <c r="BU104" i="6"/>
  <c r="CF353" i="6"/>
  <c r="AZ353" i="6"/>
  <c r="AZ422" i="6"/>
  <c r="CF422" i="6"/>
  <c r="CF347" i="6"/>
  <c r="AZ347" i="6"/>
  <c r="CF752" i="6"/>
  <c r="AZ752" i="6"/>
  <c r="CR226" i="6"/>
  <c r="BL226" i="6"/>
  <c r="DA210" i="6"/>
  <c r="BU210" i="6"/>
  <c r="CG109" i="6"/>
  <c r="BA109" i="6"/>
  <c r="CF79" i="6"/>
  <c r="AZ79" i="6"/>
  <c r="CQ817" i="6"/>
  <c r="BK817" i="6"/>
  <c r="BU960" i="6"/>
  <c r="DA960" i="6"/>
  <c r="CF57" i="6"/>
  <c r="AZ57" i="6"/>
  <c r="BK317" i="6"/>
  <c r="CQ317" i="6"/>
  <c r="CQ510" i="6"/>
  <c r="BK510" i="6"/>
  <c r="BK599" i="6"/>
  <c r="CQ599" i="6"/>
  <c r="CQ530" i="6"/>
  <c r="BK530" i="6"/>
  <c r="CF570" i="6"/>
  <c r="AZ570" i="6"/>
  <c r="AZ854" i="6"/>
  <c r="CF854" i="6"/>
  <c r="BK472" i="6"/>
  <c r="CQ472" i="6"/>
  <c r="CF682" i="6"/>
  <c r="AZ682" i="6"/>
  <c r="BK473" i="6"/>
  <c r="CQ473" i="6"/>
  <c r="BU421" i="6"/>
  <c r="DA421" i="6"/>
  <c r="CQ711" i="6"/>
  <c r="BK711" i="6"/>
  <c r="DA330" i="6"/>
  <c r="BU330" i="6"/>
  <c r="BK974" i="6"/>
  <c r="CQ974" i="6"/>
  <c r="DA844" i="6"/>
  <c r="BU844" i="6"/>
  <c r="AZ664" i="6"/>
  <c r="CF664" i="6"/>
  <c r="AZ531" i="6"/>
  <c r="CF531" i="6"/>
  <c r="DA19" i="6"/>
  <c r="BU19" i="6"/>
  <c r="BU64" i="6"/>
  <c r="DA64" i="6"/>
  <c r="AZ588" i="6"/>
  <c r="CF588" i="6"/>
  <c r="AZ184" i="6"/>
  <c r="CF184" i="6"/>
  <c r="AZ633" i="6"/>
  <c r="CF633" i="6"/>
  <c r="BU605" i="6"/>
  <c r="DA605" i="6"/>
  <c r="CQ970" i="6"/>
  <c r="BK970" i="6"/>
  <c r="BU74" i="6"/>
  <c r="DA74" i="6"/>
  <c r="AZ518" i="6"/>
  <c r="CF518" i="6"/>
  <c r="CR271" i="6"/>
  <c r="BL271" i="6"/>
  <c r="BU444" i="6"/>
  <c r="DA444" i="6"/>
  <c r="AZ918" i="6"/>
  <c r="CF918" i="6"/>
  <c r="BK846" i="6"/>
  <c r="CQ846" i="6"/>
  <c r="DA743" i="6"/>
  <c r="BU743" i="6"/>
  <c r="DA432" i="6"/>
  <c r="BU432" i="6"/>
  <c r="DA811" i="6"/>
  <c r="BU811" i="6"/>
  <c r="CQ320" i="6"/>
  <c r="BK320" i="6"/>
  <c r="AZ525" i="6"/>
  <c r="CF525" i="6"/>
  <c r="CF617" i="6"/>
  <c r="AZ617" i="6"/>
  <c r="CF889" i="6"/>
  <c r="AZ889" i="6"/>
  <c r="DA316" i="6"/>
  <c r="BU316" i="6"/>
  <c r="DA747" i="6"/>
  <c r="BU747" i="6"/>
  <c r="BU687" i="6"/>
  <c r="DA687" i="6"/>
  <c r="CF1010" i="6"/>
  <c r="AZ1010" i="6"/>
  <c r="BU275" i="6"/>
  <c r="DA275" i="6"/>
  <c r="CQ399" i="6"/>
  <c r="BK399" i="6"/>
  <c r="CF772" i="6"/>
  <c r="AZ772" i="6"/>
  <c r="BU947" i="6"/>
  <c r="DA947" i="6"/>
  <c r="BK327" i="6"/>
  <c r="CQ327" i="6"/>
  <c r="DA975" i="6"/>
  <c r="BU975" i="6"/>
  <c r="BK785" i="6"/>
  <c r="CQ785" i="6"/>
  <c r="CF760" i="6"/>
  <c r="AZ760" i="6"/>
  <c r="CF29" i="6"/>
  <c r="AZ29" i="6"/>
  <c r="BK108" i="6"/>
  <c r="CQ108" i="6"/>
  <c r="CQ565" i="6"/>
  <c r="BK565" i="6"/>
  <c r="DA874" i="6"/>
  <c r="BU874" i="6"/>
  <c r="DA95" i="6"/>
  <c r="BU95" i="6"/>
  <c r="BK943" i="6"/>
  <c r="CQ943" i="6"/>
  <c r="DA875" i="6"/>
  <c r="BU875" i="6"/>
  <c r="BA106" i="6"/>
  <c r="CG106" i="6"/>
  <c r="BK200" i="6"/>
  <c r="CQ200" i="6"/>
  <c r="DA70" i="6"/>
  <c r="BU70" i="6"/>
  <c r="CQ62" i="6"/>
  <c r="BK62" i="6"/>
  <c r="BU417" i="6"/>
  <c r="DA417" i="6"/>
  <c r="H32" i="3"/>
  <c r="H34" i="3" s="1"/>
  <c r="H30" i="3"/>
  <c r="BK717" i="6"/>
  <c r="CQ717" i="6"/>
  <c r="BK153" i="6"/>
  <c r="CQ153" i="6"/>
  <c r="AZ577" i="6"/>
  <c r="CF577" i="6"/>
  <c r="BK553" i="6"/>
  <c r="CQ553" i="6"/>
  <c r="CR157" i="6"/>
  <c r="BL157" i="6"/>
  <c r="DA826" i="6"/>
  <c r="BU826" i="6"/>
  <c r="CF125" i="6"/>
  <c r="AZ125" i="6"/>
  <c r="AZ589" i="6"/>
  <c r="CF589" i="6"/>
  <c r="BU498" i="6"/>
  <c r="DA498" i="6"/>
  <c r="BU832" i="6"/>
  <c r="DA832" i="6"/>
  <c r="DA110" i="6"/>
  <c r="BU110" i="6"/>
  <c r="DA176" i="6"/>
  <c r="BU176" i="6"/>
  <c r="CQ673" i="6"/>
  <c r="BK673" i="6"/>
  <c r="BU323" i="6"/>
  <c r="DA323" i="6"/>
  <c r="CF736" i="6"/>
  <c r="AZ736" i="6"/>
  <c r="BU167" i="6"/>
  <c r="DA167" i="6"/>
  <c r="CQ33" i="6"/>
  <c r="BK33" i="6"/>
  <c r="BU974" i="6"/>
  <c r="DA974" i="6"/>
  <c r="AZ265" i="6"/>
  <c r="CF265" i="6"/>
  <c r="BL100" i="6"/>
  <c r="CR100" i="6"/>
  <c r="CQ336" i="6"/>
  <c r="BK336" i="6"/>
  <c r="BK371" i="6"/>
  <c r="CQ371" i="6"/>
  <c r="BK263" i="6"/>
  <c r="CQ263" i="6"/>
  <c r="CQ746" i="6"/>
  <c r="BK746" i="6"/>
  <c r="BU513" i="6"/>
  <c r="DA513" i="6"/>
  <c r="CQ237" i="6"/>
  <c r="BK237" i="6"/>
  <c r="DA918" i="6"/>
  <c r="BU918" i="6"/>
  <c r="AZ878" i="6"/>
  <c r="CF878" i="6"/>
  <c r="AZ898" i="6"/>
  <c r="CF898" i="6"/>
  <c r="CQ537" i="6"/>
  <c r="BK537" i="6"/>
  <c r="DA840" i="6"/>
  <c r="BU840" i="6"/>
  <c r="CQ85" i="6"/>
  <c r="BK85" i="6"/>
  <c r="BU821" i="6"/>
  <c r="DA821" i="6"/>
  <c r="CQ19" i="6"/>
  <c r="BK19" i="6"/>
  <c r="BK561" i="6"/>
  <c r="CQ561" i="6"/>
  <c r="BU788" i="6"/>
  <c r="DA788" i="6"/>
  <c r="G68" i="3"/>
  <c r="G70" i="3" s="1"/>
  <c r="G66" i="3"/>
  <c r="AZ718" i="6"/>
  <c r="CF718" i="6"/>
  <c r="BU297" i="6"/>
  <c r="DA297" i="6"/>
  <c r="AZ310" i="6"/>
  <c r="CF310" i="6"/>
  <c r="BK1013" i="6"/>
  <c r="CQ1013" i="6"/>
  <c r="CR80" i="6"/>
  <c r="BL80" i="6"/>
  <c r="CQ942" i="6"/>
  <c r="BK942" i="6"/>
  <c r="CQ801" i="6"/>
  <c r="BK801" i="6"/>
  <c r="DA286" i="6"/>
  <c r="BU286" i="6"/>
  <c r="CF504" i="6"/>
  <c r="AZ504" i="6"/>
  <c r="AZ121" i="6"/>
  <c r="CF121" i="6"/>
  <c r="CQ618" i="6"/>
  <c r="BK618" i="6"/>
  <c r="DA172" i="6"/>
  <c r="BU172" i="6"/>
  <c r="BU488" i="6"/>
  <c r="DA488" i="6"/>
  <c r="DA103" i="6"/>
  <c r="BU103" i="6"/>
  <c r="BK611" i="6"/>
  <c r="CQ611" i="6"/>
  <c r="AZ324" i="6"/>
  <c r="CF324" i="6"/>
  <c r="BK160" i="6"/>
  <c r="CQ160" i="6"/>
  <c r="CF603" i="6"/>
  <c r="AZ603" i="6"/>
  <c r="BK844" i="6"/>
  <c r="CQ844" i="6"/>
  <c r="AZ321" i="6"/>
  <c r="CF321" i="6"/>
  <c r="DA979" i="6"/>
  <c r="BU979" i="6"/>
  <c r="CQ721" i="6"/>
  <c r="BK721" i="6"/>
  <c r="BK752" i="6"/>
  <c r="CQ752" i="6"/>
  <c r="CQ35" i="6"/>
  <c r="BK35" i="6"/>
  <c r="CH50" i="6"/>
  <c r="BB50" i="6"/>
  <c r="CF732" i="6"/>
  <c r="AZ732" i="6"/>
  <c r="BU961" i="6"/>
  <c r="DA961" i="6"/>
  <c r="DA130" i="6"/>
  <c r="BU130" i="6"/>
  <c r="BU205" i="6"/>
  <c r="DA205" i="6"/>
  <c r="BU499" i="6"/>
  <c r="DA499" i="6"/>
  <c r="CF177" i="6"/>
  <c r="AZ177" i="6"/>
  <c r="BU616" i="6"/>
  <c r="DA616" i="6"/>
  <c r="DA563" i="6"/>
  <c r="BU563" i="6"/>
  <c r="BU87" i="6"/>
  <c r="DA87" i="6"/>
  <c r="BU273" i="6"/>
  <c r="DA273" i="6"/>
  <c r="DA140" i="6"/>
  <c r="BU140" i="6"/>
  <c r="CQ823" i="6"/>
  <c r="BK823" i="6"/>
  <c r="BU105" i="6"/>
  <c r="DA105" i="6"/>
  <c r="CF283" i="6"/>
  <c r="AZ283" i="6"/>
  <c r="CF159" i="6"/>
  <c r="AZ159" i="6"/>
  <c r="AZ669" i="6"/>
  <c r="CF669" i="6"/>
  <c r="AZ327" i="6"/>
  <c r="CF327" i="6"/>
  <c r="CQ549" i="6"/>
  <c r="BK549" i="6"/>
  <c r="AZ527" i="6"/>
  <c r="CF527" i="6"/>
  <c r="BU294" i="6"/>
  <c r="DA294" i="6"/>
  <c r="DA96" i="6"/>
  <c r="BU96" i="6"/>
  <c r="CQ854" i="6"/>
  <c r="BK854" i="6"/>
  <c r="AZ897" i="6"/>
  <c r="CF897" i="6"/>
  <c r="BA108" i="6"/>
  <c r="CG108" i="6"/>
  <c r="BU303" i="6"/>
  <c r="DA303" i="6"/>
  <c r="DA780" i="6"/>
  <c r="BU780" i="6"/>
  <c r="DA22" i="6"/>
  <c r="BU22" i="6"/>
  <c r="CQ613" i="6"/>
  <c r="BK613" i="6"/>
  <c r="CQ337" i="6"/>
  <c r="BK337" i="6"/>
  <c r="BU518" i="6"/>
  <c r="DA518" i="6"/>
  <c r="DA435" i="6"/>
  <c r="BU435" i="6"/>
  <c r="CQ1002" i="6"/>
  <c r="BK1002" i="6"/>
  <c r="DA773" i="6"/>
  <c r="BU773" i="6"/>
  <c r="BU288" i="6"/>
  <c r="DA288" i="6"/>
  <c r="AZ232" i="6"/>
  <c r="CF232" i="6"/>
  <c r="AZ513" i="6"/>
  <c r="CF513" i="6"/>
  <c r="DA862" i="6"/>
  <c r="BU862" i="6"/>
  <c r="AZ142" i="6"/>
  <c r="CF142" i="6"/>
  <c r="DA84" i="6"/>
  <c r="BU84" i="6"/>
  <c r="CF816" i="6"/>
  <c r="AZ816" i="6"/>
  <c r="CF725" i="6"/>
  <c r="AZ725" i="6"/>
  <c r="BU290" i="6"/>
  <c r="DA290" i="6"/>
  <c r="BK749" i="6"/>
  <c r="CQ749" i="6"/>
  <c r="BK255" i="6"/>
  <c r="CQ255" i="6"/>
  <c r="AZ882" i="6"/>
  <c r="CF882" i="6"/>
  <c r="AZ573" i="6"/>
  <c r="CF573" i="6"/>
  <c r="BK552" i="6"/>
  <c r="CQ552" i="6"/>
  <c r="CF865" i="6"/>
  <c r="AZ865" i="6"/>
  <c r="BU40" i="6"/>
  <c r="DA40" i="6"/>
  <c r="CQ811" i="6"/>
  <c r="BK811" i="6"/>
  <c r="AZ606" i="6"/>
  <c r="CF606" i="6"/>
  <c r="BU284" i="6"/>
  <c r="DA284" i="6"/>
  <c r="DA128" i="6"/>
  <c r="BU128" i="6"/>
  <c r="CG223" i="6"/>
  <c r="BA223" i="6"/>
  <c r="DA901" i="6"/>
  <c r="BU901" i="6"/>
  <c r="BK451" i="6"/>
  <c r="CQ451" i="6"/>
  <c r="BK718" i="6"/>
  <c r="CQ718" i="6"/>
  <c r="BU728" i="6"/>
  <c r="DA728" i="6"/>
  <c r="BK159" i="6"/>
  <c r="CQ159" i="6"/>
  <c r="CQ585" i="6"/>
  <c r="BK585" i="6"/>
  <c r="DA406" i="6"/>
  <c r="BU406" i="6"/>
  <c r="BK457" i="6"/>
  <c r="CQ457" i="6"/>
  <c r="BK225" i="6"/>
  <c r="CQ225" i="6"/>
  <c r="CQ781" i="6"/>
  <c r="BK781" i="6"/>
  <c r="AZ399" i="6"/>
  <c r="CF399" i="6"/>
  <c r="AZ337" i="6"/>
  <c r="CF337" i="6"/>
  <c r="CQ182" i="6"/>
  <c r="BK182" i="6"/>
  <c r="CF814" i="6"/>
  <c r="AZ814" i="6"/>
  <c r="AZ698" i="6"/>
  <c r="CF698" i="6"/>
  <c r="DA59" i="6"/>
  <c r="BU59" i="6"/>
  <c r="CQ233" i="6"/>
  <c r="BK233" i="6"/>
  <c r="BK990" i="6"/>
  <c r="CQ990" i="6"/>
  <c r="CF229" i="6"/>
  <c r="AZ229" i="6"/>
  <c r="BU711" i="6"/>
  <c r="DA711" i="6"/>
  <c r="DA853" i="6"/>
  <c r="BU853" i="6"/>
  <c r="DA679" i="6"/>
  <c r="BU679" i="6"/>
  <c r="AZ93" i="6"/>
  <c r="CF93" i="6"/>
  <c r="CF1006" i="6"/>
  <c r="AZ1006" i="6"/>
  <c r="CF522" i="6"/>
  <c r="AZ522" i="6"/>
  <c r="BK693" i="6"/>
  <c r="CQ693" i="6"/>
  <c r="BU524" i="6"/>
  <c r="DA524" i="6"/>
  <c r="AZ576" i="6"/>
  <c r="CF576" i="6"/>
  <c r="AZ365" i="6"/>
  <c r="CF365" i="6"/>
  <c r="CF586" i="6"/>
  <c r="AZ586" i="6"/>
  <c r="BU795" i="6"/>
  <c r="DA795" i="6"/>
  <c r="CQ447" i="6"/>
  <c r="BK447" i="6"/>
  <c r="CF382" i="6"/>
  <c r="AZ382" i="6"/>
  <c r="CQ257" i="6"/>
  <c r="BK257" i="6"/>
  <c r="BU955" i="6"/>
  <c r="DA955" i="6"/>
  <c r="AZ690" i="6"/>
  <c r="CF690" i="6"/>
  <c r="DA198" i="6"/>
  <c r="BU198" i="6"/>
  <c r="BK522" i="6"/>
  <c r="CQ522" i="6"/>
  <c r="BK771" i="6"/>
  <c r="CQ771" i="6"/>
  <c r="BU800" i="6"/>
  <c r="DA800" i="6"/>
  <c r="BU938" i="6"/>
  <c r="DA938" i="6"/>
  <c r="BK603" i="6"/>
  <c r="CQ603" i="6"/>
  <c r="DA838" i="6"/>
  <c r="BU838" i="6"/>
  <c r="BU311" i="6"/>
  <c r="DA311" i="6"/>
  <c r="BK949" i="6"/>
  <c r="CQ949" i="6"/>
  <c r="DA35" i="6"/>
  <c r="BU35" i="6"/>
  <c r="CQ719" i="6"/>
  <c r="BK719" i="6"/>
  <c r="DA382" i="6"/>
  <c r="BU382" i="6"/>
  <c r="BK925" i="6"/>
  <c r="CQ925" i="6"/>
  <c r="AZ383" i="6"/>
  <c r="CF383" i="6"/>
  <c r="BK724" i="6"/>
  <c r="CQ724" i="6"/>
  <c r="CQ645" i="6"/>
  <c r="BK645" i="6"/>
  <c r="BU305" i="6"/>
  <c r="DA305" i="6"/>
  <c r="DA830" i="6"/>
  <c r="BU830" i="6"/>
  <c r="CQ401" i="6"/>
  <c r="BK401" i="6"/>
  <c r="CF951" i="6"/>
  <c r="AZ951" i="6"/>
  <c r="BU395" i="6"/>
  <c r="DA395" i="6"/>
  <c r="BU149" i="6"/>
  <c r="DA149" i="6"/>
  <c r="CQ539" i="6"/>
  <c r="BK539" i="6"/>
  <c r="DA646" i="6"/>
  <c r="BU646" i="6"/>
  <c r="DA866" i="6"/>
  <c r="BU866" i="6"/>
  <c r="AZ517" i="6"/>
  <c r="CF517" i="6"/>
  <c r="DA1012" i="6"/>
  <c r="BU1012" i="6"/>
  <c r="BK680" i="6"/>
  <c r="CQ680" i="6"/>
  <c r="CQ521" i="6"/>
  <c r="BK521" i="6"/>
  <c r="BM124" i="6"/>
  <c r="CS124" i="6"/>
  <c r="BK198" i="6"/>
  <c r="CQ198" i="6"/>
  <c r="BU55" i="6"/>
  <c r="DA55" i="6"/>
  <c r="BU508" i="6"/>
  <c r="DA508" i="6"/>
  <c r="DA158" i="6"/>
  <c r="BU158" i="6"/>
  <c r="CQ753" i="6"/>
  <c r="BK753" i="6"/>
  <c r="BU31" i="6"/>
  <c r="DA31" i="6"/>
  <c r="CQ754" i="6"/>
  <c r="BK754" i="6"/>
  <c r="CQ940" i="6"/>
  <c r="BK940" i="6"/>
  <c r="BU129" i="6"/>
  <c r="DA129" i="6"/>
  <c r="BK856" i="6"/>
  <c r="CQ856" i="6"/>
  <c r="CF548" i="6"/>
  <c r="AZ548" i="6"/>
  <c r="CQ908" i="6"/>
  <c r="BK908" i="6"/>
  <c r="CQ766" i="6"/>
  <c r="BK766" i="6"/>
  <c r="DA793" i="6"/>
  <c r="BU793" i="6"/>
  <c r="CQ710" i="6"/>
  <c r="BK710" i="6"/>
  <c r="CQ428" i="6"/>
  <c r="BK428" i="6"/>
  <c r="BU187" i="6"/>
  <c r="DA187" i="6"/>
  <c r="BK533" i="6"/>
  <c r="CQ533" i="6"/>
  <c r="DA463" i="6"/>
  <c r="BU463" i="6"/>
  <c r="AZ866" i="6"/>
  <c r="CF866" i="6"/>
  <c r="CQ816" i="6"/>
  <c r="BK816" i="6"/>
  <c r="AZ488" i="6"/>
  <c r="CF488" i="6"/>
  <c r="CQ960" i="6"/>
  <c r="BK960" i="6"/>
  <c r="DA672" i="6"/>
  <c r="BU672" i="6"/>
  <c r="AZ289" i="6"/>
  <c r="CF289" i="6"/>
  <c r="DA200" i="6"/>
  <c r="BU200" i="6"/>
  <c r="AZ702" i="6"/>
  <c r="CF702" i="6"/>
  <c r="CQ527" i="6"/>
  <c r="BK527" i="6"/>
  <c r="DA502" i="6"/>
  <c r="BU502" i="6"/>
  <c r="AZ463" i="6"/>
  <c r="CF463" i="6"/>
  <c r="CQ648" i="6"/>
  <c r="BK648" i="6"/>
  <c r="AZ566" i="6"/>
  <c r="CF566" i="6"/>
  <c r="CQ791" i="6"/>
  <c r="BK791" i="6"/>
  <c r="CF189" i="6"/>
  <c r="AZ189" i="6"/>
  <c r="CQ347" i="6"/>
  <c r="BK347" i="6"/>
  <c r="CQ809" i="6"/>
  <c r="BK809" i="6"/>
  <c r="CR115" i="6"/>
  <c r="BL115" i="6"/>
  <c r="CQ446" i="6"/>
  <c r="BK446" i="6"/>
  <c r="DA898" i="6"/>
  <c r="BU898" i="6"/>
  <c r="CQ778" i="6"/>
  <c r="BK778" i="6"/>
  <c r="BU587" i="6"/>
  <c r="DA587" i="6"/>
  <c r="CQ857" i="6"/>
  <c r="BK857" i="6"/>
  <c r="CF780" i="6"/>
  <c r="AZ780" i="6"/>
  <c r="DA370" i="6"/>
  <c r="BU370" i="6"/>
  <c r="BU49" i="6"/>
  <c r="DA49" i="6"/>
  <c r="DA660" i="6"/>
  <c r="BU660" i="6"/>
  <c r="AZ479" i="6"/>
  <c r="CF479" i="6"/>
  <c r="AZ958" i="6"/>
  <c r="CF958" i="6"/>
  <c r="AZ475" i="6"/>
  <c r="CF475" i="6"/>
  <c r="DA984" i="6"/>
  <c r="BU984" i="6"/>
  <c r="BK179" i="6"/>
  <c r="CQ179" i="6"/>
  <c r="CF520" i="6"/>
  <c r="AZ520" i="6"/>
  <c r="CQ464" i="6"/>
  <c r="BK464" i="6"/>
  <c r="BU503" i="6"/>
  <c r="DA503" i="6"/>
  <c r="CQ602" i="6"/>
  <c r="BK602" i="6"/>
  <c r="CR82" i="6"/>
  <c r="BL82" i="6"/>
  <c r="DA18" i="6"/>
  <c r="BU18" i="6"/>
  <c r="AZ917" i="6"/>
  <c r="CF917" i="6"/>
  <c r="BU427" i="6"/>
  <c r="DA427" i="6"/>
  <c r="DA847" i="6"/>
  <c r="BU847" i="6"/>
  <c r="BK562" i="6"/>
  <c r="CQ562" i="6"/>
  <c r="AZ624" i="6"/>
  <c r="CF624" i="6"/>
  <c r="DA677" i="6"/>
  <c r="BU677" i="6"/>
  <c r="BU760" i="6"/>
  <c r="DA760" i="6"/>
  <c r="CQ807" i="6"/>
  <c r="BK807" i="6"/>
  <c r="CF743" i="6"/>
  <c r="AZ743" i="6"/>
  <c r="AZ913" i="6"/>
  <c r="CF913" i="6"/>
  <c r="BU675" i="6"/>
  <c r="DA675" i="6"/>
  <c r="AZ987" i="6"/>
  <c r="CF987" i="6"/>
  <c r="BK737" i="6"/>
  <c r="CQ737" i="6"/>
  <c r="BU894" i="6"/>
  <c r="DA894" i="6"/>
  <c r="BU825" i="6"/>
  <c r="DA825" i="6"/>
  <c r="AZ710" i="6"/>
  <c r="CF710" i="6"/>
  <c r="BK568" i="6"/>
  <c r="CQ568" i="6"/>
  <c r="CQ258" i="6"/>
  <c r="BK258" i="6"/>
  <c r="CQ836" i="6"/>
  <c r="BK836" i="6"/>
  <c r="BK383" i="6"/>
  <c r="CQ383" i="6"/>
  <c r="BK68" i="6"/>
  <c r="CQ68" i="6"/>
  <c r="AZ494" i="6"/>
  <c r="CF494" i="6"/>
  <c r="CQ587" i="6"/>
  <c r="BK587" i="6"/>
  <c r="BK900" i="6"/>
  <c r="CQ900" i="6"/>
  <c r="AZ774" i="6"/>
  <c r="CF774" i="6"/>
  <c r="CF584" i="6"/>
  <c r="AZ584" i="6"/>
  <c r="CQ978" i="6"/>
  <c r="BK978" i="6"/>
  <c r="BU28" i="6"/>
  <c r="DA28" i="6"/>
  <c r="BK550" i="6"/>
  <c r="CQ550" i="6"/>
  <c r="DA897" i="6"/>
  <c r="BU897" i="6"/>
  <c r="BK955" i="6"/>
  <c r="CQ955" i="6"/>
  <c r="BK462" i="6"/>
  <c r="CQ462" i="6"/>
  <c r="BU633" i="6"/>
  <c r="DA633" i="6"/>
  <c r="AZ600" i="6"/>
  <c r="CF600" i="6"/>
  <c r="AZ237" i="6"/>
  <c r="CF237" i="6"/>
  <c r="AZ795" i="6"/>
  <c r="CF795" i="6"/>
  <c r="CG200" i="6"/>
  <c r="BA200" i="6"/>
  <c r="DA937" i="6"/>
  <c r="BU937" i="6"/>
  <c r="AZ775" i="6"/>
  <c r="CF775" i="6"/>
  <c r="AZ914" i="6"/>
  <c r="CF914" i="6"/>
  <c r="CQ700" i="6"/>
  <c r="BK700" i="6"/>
  <c r="DA384" i="6"/>
  <c r="BU384" i="6"/>
  <c r="AZ769" i="6"/>
  <c r="CF769" i="6"/>
  <c r="CQ443" i="6"/>
  <c r="BK443" i="6"/>
  <c r="AZ813" i="6"/>
  <c r="CF813" i="6"/>
  <c r="BU38" i="6"/>
  <c r="DA38" i="6"/>
  <c r="AZ756" i="6"/>
  <c r="CF756" i="6"/>
  <c r="CQ445" i="6"/>
  <c r="BK445" i="6"/>
  <c r="CQ859" i="6"/>
  <c r="BK859" i="6"/>
  <c r="CF35" i="6"/>
  <c r="AZ35" i="6"/>
  <c r="CF255" i="6"/>
  <c r="AZ255" i="6"/>
  <c r="AZ853" i="6"/>
  <c r="CF853" i="6"/>
  <c r="AZ655" i="6"/>
  <c r="CF655" i="6"/>
  <c r="CQ138" i="6"/>
  <c r="BK138" i="6"/>
  <c r="BK980" i="6"/>
  <c r="CQ980" i="6"/>
  <c r="CF257" i="6"/>
  <c r="AZ257" i="6"/>
  <c r="CF815" i="6"/>
  <c r="AZ815" i="6"/>
  <c r="AZ221" i="6"/>
  <c r="CF221" i="6"/>
  <c r="DA911" i="6"/>
  <c r="BU911" i="6"/>
  <c r="CQ604" i="6"/>
  <c r="BK604" i="6"/>
  <c r="AZ372" i="6"/>
  <c r="CF372" i="6"/>
  <c r="AZ85" i="6"/>
  <c r="CF85" i="6"/>
  <c r="CF839" i="6"/>
  <c r="AZ839" i="6"/>
  <c r="CQ559" i="6"/>
  <c r="BK559" i="6"/>
  <c r="BU483" i="6"/>
  <c r="DA483" i="6"/>
  <c r="BU789" i="6"/>
  <c r="DA789" i="6"/>
  <c r="AZ928" i="6"/>
  <c r="CF928" i="6"/>
  <c r="CQ388" i="6"/>
  <c r="BK388" i="6"/>
  <c r="CR58" i="6"/>
  <c r="BL58" i="6"/>
  <c r="CQ558" i="6"/>
  <c r="BK558" i="6"/>
  <c r="AZ452" i="6"/>
  <c r="CF452" i="6"/>
  <c r="DA797" i="6"/>
  <c r="BU797" i="6"/>
  <c r="CQ60" i="6"/>
  <c r="BK60" i="6"/>
  <c r="BK323" i="6"/>
  <c r="CQ323" i="6"/>
  <c r="AZ802" i="6"/>
  <c r="CF802" i="6"/>
  <c r="DA213" i="6"/>
  <c r="BU213" i="6"/>
  <c r="BK569" i="6"/>
  <c r="CQ569" i="6"/>
  <c r="DA153" i="6"/>
  <c r="BU153" i="6"/>
  <c r="BK634" i="6"/>
  <c r="CQ634" i="6"/>
  <c r="DA772" i="6"/>
  <c r="BU772" i="6"/>
  <c r="AZ862" i="6"/>
  <c r="CF862" i="6"/>
  <c r="CF369" i="6"/>
  <c r="AZ369" i="6"/>
  <c r="BK164" i="6"/>
  <c r="CQ164" i="6"/>
  <c r="BU181" i="6"/>
  <c r="DA181" i="6"/>
  <c r="DA190" i="6"/>
  <c r="BU190" i="6"/>
  <c r="AZ848" i="6"/>
  <c r="CF848" i="6"/>
  <c r="BU720" i="6"/>
  <c r="DA720" i="6"/>
  <c r="BU29" i="6"/>
  <c r="DA29" i="6"/>
  <c r="DA608" i="6"/>
  <c r="BU608" i="6"/>
  <c r="CF687" i="6"/>
  <c r="AZ687" i="6"/>
  <c r="DA868" i="6"/>
  <c r="BU868" i="6"/>
  <c r="DA936" i="6"/>
  <c r="BU936" i="6"/>
  <c r="CR195" i="6"/>
  <c r="BL195" i="6"/>
  <c r="CF724" i="6"/>
  <c r="AZ724" i="6"/>
  <c r="DA815" i="6"/>
  <c r="BU815" i="6"/>
  <c r="DA361" i="6"/>
  <c r="BU361" i="6"/>
  <c r="AZ614" i="6"/>
  <c r="CF614" i="6"/>
  <c r="BU344" i="6"/>
  <c r="DA344" i="6"/>
  <c r="CQ582" i="6"/>
  <c r="BK582" i="6"/>
  <c r="DA364" i="6"/>
  <c r="BU364" i="6"/>
  <c r="DA774" i="6"/>
  <c r="BU774" i="6"/>
  <c r="AZ65" i="6"/>
  <c r="CF65" i="6"/>
  <c r="CF287" i="6"/>
  <c r="AZ287" i="6"/>
  <c r="CF550" i="6"/>
  <c r="AZ550" i="6"/>
  <c r="CQ631" i="6"/>
  <c r="BK631" i="6"/>
  <c r="CQ344" i="6"/>
  <c r="BK344" i="6"/>
  <c r="CF329" i="6"/>
  <c r="AZ329" i="6"/>
  <c r="BU871" i="6"/>
  <c r="DA871" i="6"/>
  <c r="CQ803" i="6"/>
  <c r="BK803" i="6"/>
  <c r="BU292" i="6"/>
  <c r="DA292" i="6"/>
  <c r="CQ1011" i="6"/>
  <c r="BK1011" i="6"/>
  <c r="CQ662" i="6"/>
  <c r="BK662" i="6"/>
  <c r="CQ720" i="6"/>
  <c r="BK720" i="6"/>
  <c r="CQ819" i="6"/>
  <c r="BK819" i="6"/>
  <c r="AZ567" i="6"/>
  <c r="CF567" i="6"/>
  <c r="CQ832" i="6"/>
  <c r="BK832" i="6"/>
  <c r="DA976" i="6"/>
  <c r="BU976" i="6"/>
  <c r="CQ352" i="6"/>
  <c r="BK352" i="6"/>
  <c r="BK415" i="6"/>
  <c r="CQ415" i="6"/>
  <c r="DA712" i="6"/>
  <c r="BU712" i="6"/>
  <c r="CF597" i="6"/>
  <c r="AZ597" i="6"/>
  <c r="AZ919" i="6"/>
  <c r="CF919" i="6"/>
  <c r="AZ534" i="6"/>
  <c r="CF534" i="6"/>
  <c r="AZ731" i="6"/>
  <c r="CF731" i="6"/>
  <c r="BK751" i="6"/>
  <c r="CQ751" i="6"/>
  <c r="BU860" i="6"/>
  <c r="DA860" i="6"/>
  <c r="BA459" i="6"/>
  <c r="CG459" i="6"/>
  <c r="CQ834" i="6"/>
  <c r="BK834" i="6"/>
  <c r="CF923" i="6"/>
  <c r="AZ923" i="6"/>
  <c r="CQ884" i="6"/>
  <c r="BK884" i="6"/>
  <c r="CH136" i="6"/>
  <c r="BB136" i="6"/>
  <c r="DA1003" i="6"/>
  <c r="BU1003" i="6"/>
  <c r="AZ745" i="6"/>
  <c r="CF745" i="6"/>
  <c r="BU950" i="6"/>
  <c r="DA950" i="6"/>
  <c r="CF356" i="6"/>
  <c r="AZ356" i="6"/>
  <c r="BK863" i="6"/>
  <c r="CQ863" i="6"/>
  <c r="DA471" i="6"/>
  <c r="BU471" i="6"/>
  <c r="BK808" i="6"/>
  <c r="CQ808" i="6"/>
  <c r="DA20" i="6"/>
  <c r="BU20" i="6"/>
  <c r="DA298" i="6"/>
  <c r="BU298" i="6"/>
  <c r="CQ994" i="6"/>
  <c r="BK994" i="6"/>
  <c r="BU949" i="6"/>
  <c r="DA949" i="6"/>
  <c r="CF430" i="6"/>
  <c r="AZ430" i="6"/>
  <c r="AZ872" i="6"/>
  <c r="CF872" i="6"/>
  <c r="CQ328" i="6"/>
  <c r="BK328" i="6"/>
  <c r="CQ314" i="6"/>
  <c r="BK314" i="6"/>
  <c r="BU456" i="6"/>
  <c r="DA456" i="6"/>
  <c r="DA487" i="6"/>
  <c r="BU487" i="6"/>
  <c r="CQ902" i="6"/>
  <c r="BK902" i="6"/>
  <c r="DA495" i="6"/>
  <c r="BU495" i="6"/>
  <c r="CF66" i="6"/>
  <c r="AZ66" i="6"/>
  <c r="AZ306" i="6"/>
  <c r="CF306" i="6"/>
  <c r="DA222" i="6"/>
  <c r="BU222" i="6"/>
  <c r="AZ979" i="6"/>
  <c r="CF979" i="6"/>
  <c r="DA132" i="6"/>
  <c r="BU132" i="6"/>
  <c r="CR247" i="6"/>
  <c r="BL247" i="6"/>
  <c r="AZ307" i="6"/>
  <c r="CF307" i="6"/>
  <c r="CF268" i="6"/>
  <c r="AZ268" i="6"/>
  <c r="CQ110" i="6"/>
  <c r="BK110" i="6"/>
  <c r="BU647" i="6"/>
  <c r="DA647" i="6"/>
  <c r="DA751" i="6"/>
  <c r="BU751" i="6"/>
  <c r="BU806" i="6"/>
  <c r="DA806" i="6"/>
  <c r="CQ883" i="6"/>
  <c r="BK883" i="6"/>
  <c r="DA813" i="6"/>
  <c r="BU813" i="6"/>
  <c r="BU56" i="6"/>
  <c r="DA56" i="6"/>
  <c r="DA939" i="6"/>
  <c r="BU939" i="6"/>
  <c r="BU445" i="6"/>
  <c r="DA445" i="6"/>
  <c r="BU766" i="6"/>
  <c r="DA766" i="6"/>
  <c r="BK273" i="6"/>
  <c r="CQ273" i="6"/>
  <c r="AZ535" i="6"/>
  <c r="CF535" i="6"/>
  <c r="CQ981" i="6"/>
  <c r="BK981" i="6"/>
  <c r="DA192" i="6"/>
  <c r="BU192" i="6"/>
  <c r="AZ829" i="6"/>
  <c r="CF829" i="6"/>
  <c r="BK246" i="6"/>
  <c r="CQ246" i="6"/>
  <c r="CF787" i="6"/>
  <c r="AZ787" i="6"/>
  <c r="CQ905" i="6"/>
  <c r="BK905" i="6"/>
  <c r="BK586" i="6"/>
  <c r="CQ586" i="6"/>
  <c r="DA755" i="6"/>
  <c r="BU755" i="6"/>
  <c r="CF764" i="6"/>
  <c r="AZ764" i="6"/>
  <c r="CQ229" i="6"/>
  <c r="BK229" i="6"/>
  <c r="CF791" i="6"/>
  <c r="AZ791" i="6"/>
  <c r="BK143" i="6"/>
  <c r="CQ143" i="6"/>
  <c r="BU396" i="6"/>
  <c r="DA396" i="6"/>
  <c r="CQ885" i="6"/>
  <c r="BK885" i="6"/>
  <c r="BA117" i="6"/>
  <c r="CG117" i="6"/>
  <c r="DA596" i="6"/>
  <c r="BU596" i="6"/>
  <c r="BU557" i="6"/>
  <c r="DA557" i="6"/>
  <c r="DA958" i="6"/>
  <c r="BU958" i="6"/>
  <c r="CF739" i="6"/>
  <c r="AZ739" i="6"/>
  <c r="DA745" i="6"/>
  <c r="BU745" i="6"/>
  <c r="DA861" i="6"/>
  <c r="BU861" i="6"/>
  <c r="CQ310" i="6"/>
  <c r="BK310" i="6"/>
  <c r="BK125" i="6"/>
  <c r="CQ125" i="6"/>
  <c r="CF988" i="6"/>
  <c r="AZ988" i="6"/>
  <c r="DA845" i="6"/>
  <c r="BU845" i="6"/>
  <c r="AZ826" i="6"/>
  <c r="CF826" i="6"/>
  <c r="CF346" i="6"/>
  <c r="AZ346" i="6"/>
  <c r="CQ478" i="6"/>
  <c r="BK478" i="6"/>
  <c r="BK747" i="6"/>
  <c r="CQ747" i="6"/>
  <c r="CF210" i="6"/>
  <c r="AZ210" i="6"/>
  <c r="CQ431" i="6"/>
  <c r="BK431" i="6"/>
  <c r="AZ95" i="6"/>
  <c r="CF95" i="6"/>
  <c r="CF198" i="6"/>
  <c r="AZ198" i="6"/>
  <c r="BU500" i="6"/>
  <c r="DA500" i="6"/>
  <c r="DA394" i="6"/>
  <c r="BU394" i="6"/>
  <c r="BU309" i="6"/>
  <c r="DA309" i="6"/>
  <c r="BU547" i="6"/>
  <c r="DA547" i="6"/>
  <c r="CQ984" i="6"/>
  <c r="BK984" i="6"/>
  <c r="CR248" i="6"/>
  <c r="BL248" i="6"/>
  <c r="BU271" i="6"/>
  <c r="DA271" i="6"/>
  <c r="CQ218" i="6"/>
  <c r="BK218" i="6"/>
  <c r="CQ723" i="6"/>
  <c r="BK723" i="6"/>
  <c r="BU607" i="6"/>
  <c r="DA607" i="6"/>
  <c r="DA907" i="6"/>
  <c r="BU907" i="6"/>
  <c r="AZ941" i="6"/>
  <c r="CF941" i="6"/>
  <c r="CF1005" i="6"/>
  <c r="AZ1005" i="6"/>
  <c r="BU253" i="6"/>
  <c r="DA253" i="6"/>
  <c r="CQ982" i="6"/>
  <c r="BK982" i="6"/>
  <c r="DA659" i="6"/>
  <c r="BU659" i="6"/>
  <c r="DA89" i="6"/>
  <c r="BU89" i="6"/>
  <c r="AZ403" i="6"/>
  <c r="CF403" i="6"/>
  <c r="DA168" i="6"/>
  <c r="BU168" i="6"/>
  <c r="BU426" i="6"/>
  <c r="DA426" i="6"/>
  <c r="BK189" i="6"/>
  <c r="CQ189" i="6"/>
  <c r="CG330" i="6"/>
  <c r="BA330" i="6"/>
  <c r="CQ424" i="6"/>
  <c r="BK424" i="6"/>
  <c r="CQ636" i="6"/>
  <c r="BK636" i="6"/>
  <c r="BU572" i="6"/>
  <c r="DA572" i="6"/>
  <c r="DA491" i="6"/>
  <c r="BU491" i="6"/>
  <c r="CQ770" i="6"/>
  <c r="BK770" i="6"/>
  <c r="CQ679" i="6"/>
  <c r="BK679" i="6"/>
  <c r="CR113" i="6"/>
  <c r="BL113" i="6"/>
  <c r="AZ127" i="6"/>
  <c r="CF127" i="6"/>
  <c r="BU904" i="6"/>
  <c r="DA904" i="6"/>
  <c r="BK670" i="6"/>
  <c r="CQ670" i="6"/>
  <c r="CF454" i="6"/>
  <c r="AZ454" i="6"/>
  <c r="CQ813" i="6"/>
  <c r="BK813" i="6"/>
  <c r="CQ381" i="6"/>
  <c r="BK381" i="6"/>
  <c r="BK632" i="6"/>
  <c r="CQ632" i="6"/>
  <c r="CQ71" i="6"/>
  <c r="BK71" i="6"/>
  <c r="BU159" i="6"/>
  <c r="DA159" i="6"/>
  <c r="CQ292" i="6"/>
  <c r="BK292" i="6"/>
  <c r="DA183" i="6"/>
  <c r="BU183" i="6"/>
  <c r="BK694" i="6"/>
  <c r="CQ694" i="6"/>
  <c r="CQ245" i="6"/>
  <c r="BK245" i="6"/>
  <c r="BU849" i="6"/>
  <c r="DA849" i="6"/>
  <c r="BU478" i="6"/>
  <c r="DA478" i="6"/>
  <c r="DA388" i="6"/>
  <c r="BU388" i="6"/>
  <c r="DA940" i="6"/>
  <c r="BU940" i="6"/>
  <c r="BL49" i="6" l="1"/>
  <c r="CR49" i="6"/>
  <c r="CG148" i="6"/>
  <c r="BA148" i="6"/>
  <c r="BL324" i="6"/>
  <c r="CR324" i="6"/>
  <c r="BL25" i="6"/>
  <c r="CR25" i="6"/>
  <c r="BL241" i="6"/>
  <c r="CR241" i="6"/>
  <c r="BA320" i="6"/>
  <c r="CG320" i="6"/>
  <c r="BL217" i="6"/>
  <c r="CR217" i="6"/>
  <c r="CR770" i="6"/>
  <c r="BL770" i="6"/>
  <c r="CG210" i="6"/>
  <c r="BA210" i="6"/>
  <c r="BL631" i="6"/>
  <c r="CR631" i="6"/>
  <c r="DB309" i="6"/>
  <c r="BV309" i="6"/>
  <c r="CG306" i="6"/>
  <c r="BA306" i="6"/>
  <c r="BA862" i="6"/>
  <c r="CG862" i="6"/>
  <c r="CG787" i="6"/>
  <c r="BA787" i="6"/>
  <c r="CR883" i="6"/>
  <c r="BL883" i="6"/>
  <c r="BL443" i="6"/>
  <c r="CR443" i="6"/>
  <c r="CG584" i="6"/>
  <c r="BA584" i="6"/>
  <c r="DB478" i="6"/>
  <c r="BV478" i="6"/>
  <c r="CR125" i="6"/>
  <c r="BL125" i="6"/>
  <c r="CR273" i="6"/>
  <c r="BL273" i="6"/>
  <c r="DB344" i="6"/>
  <c r="BV344" i="6"/>
  <c r="BA848" i="6"/>
  <c r="CG848" i="6"/>
  <c r="BL323" i="6"/>
  <c r="CR323" i="6"/>
  <c r="CR383" i="6"/>
  <c r="BL383" i="6"/>
  <c r="CG743" i="6"/>
  <c r="BA743" i="6"/>
  <c r="CR857" i="6"/>
  <c r="BL857" i="6"/>
  <c r="BL908" i="6"/>
  <c r="CR908" i="6"/>
  <c r="DB830" i="6"/>
  <c r="BV830" i="6"/>
  <c r="BV382" i="6"/>
  <c r="DB382" i="6"/>
  <c r="BA1006" i="6"/>
  <c r="CG1006" i="6"/>
  <c r="BB223" i="6"/>
  <c r="CH223" i="6"/>
  <c r="CR823" i="6"/>
  <c r="BL823" i="6"/>
  <c r="CI50" i="6"/>
  <c r="BC50" i="6"/>
  <c r="CR801" i="6"/>
  <c r="BL801" i="6"/>
  <c r="BL553" i="6"/>
  <c r="CR553" i="6"/>
  <c r="DB849" i="6"/>
  <c r="BV849" i="6"/>
  <c r="DB904" i="6"/>
  <c r="BV904" i="6"/>
  <c r="DB572" i="6"/>
  <c r="BV572" i="6"/>
  <c r="DB271" i="6"/>
  <c r="BV271" i="6"/>
  <c r="DB500" i="6"/>
  <c r="BV500" i="6"/>
  <c r="BL246" i="6"/>
  <c r="CR246" i="6"/>
  <c r="BV766" i="6"/>
  <c r="DB766" i="6"/>
  <c r="DB806" i="6"/>
  <c r="BV806" i="6"/>
  <c r="BA872" i="6"/>
  <c r="CG872" i="6"/>
  <c r="BL808" i="6"/>
  <c r="CR808" i="6"/>
  <c r="DB860" i="6"/>
  <c r="BV860" i="6"/>
  <c r="DB871" i="6"/>
  <c r="BV871" i="6"/>
  <c r="BA614" i="6"/>
  <c r="CG614" i="6"/>
  <c r="BL634" i="6"/>
  <c r="CR634" i="6"/>
  <c r="BA928" i="6"/>
  <c r="CG928" i="6"/>
  <c r="BA372" i="6"/>
  <c r="CG372" i="6"/>
  <c r="CR980" i="6"/>
  <c r="BL980" i="6"/>
  <c r="BA769" i="6"/>
  <c r="CG769" i="6"/>
  <c r="CR955" i="6"/>
  <c r="BL955" i="6"/>
  <c r="BA774" i="6"/>
  <c r="CG774" i="6"/>
  <c r="BL807" i="6"/>
  <c r="CR807" i="6"/>
  <c r="CR464" i="6"/>
  <c r="BL464" i="6"/>
  <c r="CR347" i="6"/>
  <c r="BL347" i="6"/>
  <c r="DB502" i="6"/>
  <c r="BV502" i="6"/>
  <c r="BL960" i="6"/>
  <c r="CR960" i="6"/>
  <c r="CG548" i="6"/>
  <c r="BA548" i="6"/>
  <c r="BL753" i="6"/>
  <c r="CR753" i="6"/>
  <c r="BL521" i="6"/>
  <c r="CR521" i="6"/>
  <c r="BL539" i="6"/>
  <c r="CR539" i="6"/>
  <c r="CR719" i="6"/>
  <c r="BL719" i="6"/>
  <c r="BL233" i="6"/>
  <c r="CR233" i="6"/>
  <c r="DB128" i="6"/>
  <c r="BV128" i="6"/>
  <c r="CG725" i="6"/>
  <c r="BA725" i="6"/>
  <c r="CR337" i="6"/>
  <c r="BL337" i="6"/>
  <c r="BV140" i="6"/>
  <c r="DB140" i="6"/>
  <c r="CR35" i="6"/>
  <c r="BL35" i="6"/>
  <c r="CG603" i="6"/>
  <c r="BA603" i="6"/>
  <c r="DB172" i="6"/>
  <c r="BV172" i="6"/>
  <c r="BL942" i="6"/>
  <c r="CR942" i="6"/>
  <c r="DB840" i="6"/>
  <c r="BV840" i="6"/>
  <c r="DB498" i="6"/>
  <c r="BV498" i="6"/>
  <c r="BA577" i="6"/>
  <c r="CG577" i="6"/>
  <c r="BA525" i="6"/>
  <c r="CG525" i="6"/>
  <c r="BA918" i="6"/>
  <c r="CG918" i="6"/>
  <c r="DB605" i="6"/>
  <c r="BV605" i="6"/>
  <c r="CG531" i="6"/>
  <c r="BA531" i="6"/>
  <c r="BV421" i="6"/>
  <c r="DB421" i="6"/>
  <c r="BA45" i="6"/>
  <c r="CG45" i="6"/>
  <c r="BV77" i="6"/>
  <c r="DB77" i="6"/>
  <c r="BL630" i="6"/>
  <c r="CR630" i="6"/>
  <c r="CG511" i="6"/>
  <c r="BA511" i="6"/>
  <c r="CR450" i="6"/>
  <c r="BL450" i="6"/>
  <c r="BL571" i="6"/>
  <c r="CR571" i="6"/>
  <c r="BL475" i="6"/>
  <c r="CR475" i="6"/>
  <c r="BA565" i="6"/>
  <c r="CG565" i="6"/>
  <c r="BV667" i="6"/>
  <c r="DB667" i="6"/>
  <c r="CH181" i="6"/>
  <c r="BB181" i="6"/>
  <c r="BA939" i="6"/>
  <c r="CG939" i="6"/>
  <c r="DB217" i="6"/>
  <c r="BV217" i="6"/>
  <c r="BA579" i="6"/>
  <c r="CG579" i="6"/>
  <c r="BA196" i="6"/>
  <c r="CG196" i="6"/>
  <c r="BV442" i="6"/>
  <c r="DB442" i="6"/>
  <c r="BA468" i="6"/>
  <c r="CG468" i="6"/>
  <c r="I30" i="3"/>
  <c r="I32" i="3" s="1"/>
  <c r="I34" i="3" s="1"/>
  <c r="BC345" i="6"/>
  <c r="CI345" i="6"/>
  <c r="CG695" i="6"/>
  <c r="BA695" i="6"/>
  <c r="DB877" i="6"/>
  <c r="BV877" i="6"/>
  <c r="CR696" i="6"/>
  <c r="BL696" i="6"/>
  <c r="BA44" i="6"/>
  <c r="CG44" i="6"/>
  <c r="BA836" i="6"/>
  <c r="CG836" i="6"/>
  <c r="DB449" i="6"/>
  <c r="BV449" i="6"/>
  <c r="CR729" i="6"/>
  <c r="BL729" i="6"/>
  <c r="CG673" i="6"/>
  <c r="BA673" i="6"/>
  <c r="DB899" i="6"/>
  <c r="BV899" i="6"/>
  <c r="BL55" i="6"/>
  <c r="CR55" i="6"/>
  <c r="BA992" i="6"/>
  <c r="CG992" i="6"/>
  <c r="BA397" i="6"/>
  <c r="CG397" i="6"/>
  <c r="BA952" i="6"/>
  <c r="CG952" i="6"/>
  <c r="BA498" i="6"/>
  <c r="CG498" i="6"/>
  <c r="CR367" i="6"/>
  <c r="BL367" i="6"/>
  <c r="BL847" i="6"/>
  <c r="CR847" i="6"/>
  <c r="BV144" i="6"/>
  <c r="DB144" i="6"/>
  <c r="BL926" i="6"/>
  <c r="CR926" i="6"/>
  <c r="BL556" i="6"/>
  <c r="CR556" i="6"/>
  <c r="BA110" i="6"/>
  <c r="CG110" i="6"/>
  <c r="DB534" i="6"/>
  <c r="BV534" i="6"/>
  <c r="CR277" i="6"/>
  <c r="BL277" i="6"/>
  <c r="CR659" i="6"/>
  <c r="BL659" i="6"/>
  <c r="CG616" i="6"/>
  <c r="BA616" i="6"/>
  <c r="BV430" i="6"/>
  <c r="DB430" i="6"/>
  <c r="CG154" i="6"/>
  <c r="BA154" i="6"/>
  <c r="DB54" i="6"/>
  <c r="BV54" i="6"/>
  <c r="CG376" i="6"/>
  <c r="BA376" i="6"/>
  <c r="CG516" i="6"/>
  <c r="BA516" i="6"/>
  <c r="BL828" i="6"/>
  <c r="CR828" i="6"/>
  <c r="BL886" i="6"/>
  <c r="CR886" i="6"/>
  <c r="BA481" i="6"/>
  <c r="CG481" i="6"/>
  <c r="BV822" i="6"/>
  <c r="DB822" i="6"/>
  <c r="BM191" i="6"/>
  <c r="CS191" i="6"/>
  <c r="BL661" i="6"/>
  <c r="CR661" i="6"/>
  <c r="BL979" i="6"/>
  <c r="CR979" i="6"/>
  <c r="BM152" i="6"/>
  <c r="CS152" i="6"/>
  <c r="BV24" i="6"/>
  <c r="DB24" i="6"/>
  <c r="BA828" i="6"/>
  <c r="CG828" i="6"/>
  <c r="CG821" i="6"/>
  <c r="BA821" i="6"/>
  <c r="BL861" i="6"/>
  <c r="CR861" i="6"/>
  <c r="DB174" i="6"/>
  <c r="BV174" i="6"/>
  <c r="CS284" i="6"/>
  <c r="BM284" i="6"/>
  <c r="BV155" i="6"/>
  <c r="DB155" i="6"/>
  <c r="BV374" i="6"/>
  <c r="DB374" i="6"/>
  <c r="CG876" i="6"/>
  <c r="BA876" i="6"/>
  <c r="BA402" i="6"/>
  <c r="CG402" i="6"/>
  <c r="CR211" i="6"/>
  <c r="BL211" i="6"/>
  <c r="BA96" i="6"/>
  <c r="CG96" i="6"/>
  <c r="DB480" i="6"/>
  <c r="BV480" i="6"/>
  <c r="CG896" i="6"/>
  <c r="BA896" i="6"/>
  <c r="CR181" i="6"/>
  <c r="BL181" i="6"/>
  <c r="CG509" i="6"/>
  <c r="BA509" i="6"/>
  <c r="BV706" i="6"/>
  <c r="DB706" i="6"/>
  <c r="BV657" i="6"/>
  <c r="DB657" i="6"/>
  <c r="DB922" i="6"/>
  <c r="BV922" i="6"/>
  <c r="DB377" i="6"/>
  <c r="BV377" i="6"/>
  <c r="CR175" i="6"/>
  <c r="BL175" i="6"/>
  <c r="BV842" i="6"/>
  <c r="DB842" i="6"/>
  <c r="DB225" i="6"/>
  <c r="BV225" i="6"/>
  <c r="BV908" i="6"/>
  <c r="DB908" i="6"/>
  <c r="DB881" i="6"/>
  <c r="BV881" i="6"/>
  <c r="BM65" i="6"/>
  <c r="CS65" i="6"/>
  <c r="CG568" i="6"/>
  <c r="BA568" i="6"/>
  <c r="CG888" i="6"/>
  <c r="BA888" i="6"/>
  <c r="BB84" i="6"/>
  <c r="CH84" i="6"/>
  <c r="CR30" i="6"/>
  <c r="BL30" i="6"/>
  <c r="BA336" i="6"/>
  <c r="CG336" i="6"/>
  <c r="BV916" i="6"/>
  <c r="DB916" i="6"/>
  <c r="BL593" i="6"/>
  <c r="CR593" i="6"/>
  <c r="DB954" i="6"/>
  <c r="BV954" i="6"/>
  <c r="CG666" i="6"/>
  <c r="BA666" i="6"/>
  <c r="DB998" i="6"/>
  <c r="BV998" i="6"/>
  <c r="BV700" i="6"/>
  <c r="DB700" i="6"/>
  <c r="BL409" i="6"/>
  <c r="CR409" i="6"/>
  <c r="DB530" i="6"/>
  <c r="BV530" i="6"/>
  <c r="CG328" i="6"/>
  <c r="BA328" i="6"/>
  <c r="BB165" i="6"/>
  <c r="CH165" i="6"/>
  <c r="CR860" i="6"/>
  <c r="BL860" i="6"/>
  <c r="CG966" i="6"/>
  <c r="BA966" i="6"/>
  <c r="BL956" i="6"/>
  <c r="CR956" i="6"/>
  <c r="BV387" i="6"/>
  <c r="DB387" i="6"/>
  <c r="BA1000" i="6"/>
  <c r="CG1000" i="6"/>
  <c r="BL830" i="6"/>
  <c r="CR830" i="6"/>
  <c r="BA628" i="6"/>
  <c r="CG628" i="6"/>
  <c r="BV229" i="6"/>
  <c r="DB229" i="6"/>
  <c r="CH26" i="6"/>
  <c r="BB26" i="6"/>
  <c r="DB959" i="6"/>
  <c r="BV959" i="6"/>
  <c r="CR260" i="6"/>
  <c r="BL260" i="6"/>
  <c r="BA501" i="6"/>
  <c r="CG501" i="6"/>
  <c r="BA140" i="6"/>
  <c r="CG140" i="6"/>
  <c r="DB556" i="6"/>
  <c r="BV556" i="6"/>
  <c r="BA842" i="6"/>
  <c r="CG842" i="6"/>
  <c r="BV722" i="6"/>
  <c r="DB722" i="6"/>
  <c r="DB265" i="6"/>
  <c r="BV265" i="6"/>
  <c r="CG551" i="6"/>
  <c r="BA551" i="6"/>
  <c r="DB401" i="6"/>
  <c r="BV401" i="6"/>
  <c r="BV662" i="6"/>
  <c r="DB662" i="6"/>
  <c r="BA668" i="6"/>
  <c r="CG668" i="6"/>
  <c r="DB522" i="6"/>
  <c r="BV522" i="6"/>
  <c r="BL941" i="6"/>
  <c r="CR941" i="6"/>
  <c r="BA89" i="6"/>
  <c r="CG89" i="6"/>
  <c r="BV709" i="6"/>
  <c r="DB709" i="6"/>
  <c r="BA19" i="6"/>
  <c r="CG19" i="6"/>
  <c r="BV767" i="6"/>
  <c r="DB767" i="6"/>
  <c r="CG546" i="6"/>
  <c r="BA546" i="6"/>
  <c r="BA934" i="6"/>
  <c r="CG934" i="6"/>
  <c r="CR676" i="6"/>
  <c r="BL676" i="6"/>
  <c r="BB143" i="6"/>
  <c r="CH143" i="6"/>
  <c r="BL1004" i="6"/>
  <c r="CR1004" i="6"/>
  <c r="BA408" i="6"/>
  <c r="CG408" i="6"/>
  <c r="DB946" i="6"/>
  <c r="BV946" i="6"/>
  <c r="DB521" i="6"/>
  <c r="BV521" i="6"/>
  <c r="CG302" i="6"/>
  <c r="BA302" i="6"/>
  <c r="DB219" i="6"/>
  <c r="BV219" i="6"/>
  <c r="CG485" i="6"/>
  <c r="BA485" i="6"/>
  <c r="DB347" i="6"/>
  <c r="BV347" i="6"/>
  <c r="BA161" i="6"/>
  <c r="CG161" i="6"/>
  <c r="CG300" i="6"/>
  <c r="BA300" i="6"/>
  <c r="BL564" i="6"/>
  <c r="CR564" i="6"/>
  <c r="CG293" i="6"/>
  <c r="BA293" i="6"/>
  <c r="CG467" i="6"/>
  <c r="BA467" i="6"/>
  <c r="DB968" i="6"/>
  <c r="BV968" i="6"/>
  <c r="DB269" i="6"/>
  <c r="BV269" i="6"/>
  <c r="DB279" i="6"/>
  <c r="BV279" i="6"/>
  <c r="BA871" i="6"/>
  <c r="CG871" i="6"/>
  <c r="BV57" i="6"/>
  <c r="DB57" i="6"/>
  <c r="BL760" i="6"/>
  <c r="CR760" i="6"/>
  <c r="CH74" i="6"/>
  <c r="BB74" i="6"/>
  <c r="CS222" i="6"/>
  <c r="BM222" i="6"/>
  <c r="CG471" i="6"/>
  <c r="BA471" i="6"/>
  <c r="BA904" i="6"/>
  <c r="CG904" i="6"/>
  <c r="BA594" i="6"/>
  <c r="CG594" i="6"/>
  <c r="DB476" i="6"/>
  <c r="BV476" i="6"/>
  <c r="CG489" i="6"/>
  <c r="BA489" i="6"/>
  <c r="DB477" i="6"/>
  <c r="BV477" i="6"/>
  <c r="CG585" i="6"/>
  <c r="BA585" i="6"/>
  <c r="BV779" i="6"/>
  <c r="DB779" i="6"/>
  <c r="BV592" i="6"/>
  <c r="DB592" i="6"/>
  <c r="BL600" i="6"/>
  <c r="CR600" i="6"/>
  <c r="BA355" i="6"/>
  <c r="CG355" i="6"/>
  <c r="CG538" i="6"/>
  <c r="BA538" i="6"/>
  <c r="CR135" i="6"/>
  <c r="BL135" i="6"/>
  <c r="DB796" i="6"/>
  <c r="BV796" i="6"/>
  <c r="BV113" i="6"/>
  <c r="DB113" i="6"/>
  <c r="BA190" i="6"/>
  <c r="CG190" i="6"/>
  <c r="DB327" i="6"/>
  <c r="BV327" i="6"/>
  <c r="BL295" i="6"/>
  <c r="CR295" i="6"/>
  <c r="CR574" i="6"/>
  <c r="BL574" i="6"/>
  <c r="CG43" i="6"/>
  <c r="BA43" i="6"/>
  <c r="BA800" i="6"/>
  <c r="CG800" i="6"/>
  <c r="DB923" i="6"/>
  <c r="BV923" i="6"/>
  <c r="CR794" i="6"/>
  <c r="BL794" i="6"/>
  <c r="BL467" i="6"/>
  <c r="CR467" i="6"/>
  <c r="BL776" i="6"/>
  <c r="CR776" i="6"/>
  <c r="BA21" i="6"/>
  <c r="CG21" i="6"/>
  <c r="CR923" i="6"/>
  <c r="BL923" i="6"/>
  <c r="BV559" i="6"/>
  <c r="DB559" i="6"/>
  <c r="BA803" i="6"/>
  <c r="CG803" i="6"/>
  <c r="CG282" i="6"/>
  <c r="BA282" i="6"/>
  <c r="CG291" i="6"/>
  <c r="BA291" i="6"/>
  <c r="CR425" i="6"/>
  <c r="BL425" i="6"/>
  <c r="BV78" i="6"/>
  <c r="DB78" i="6"/>
  <c r="CS202" i="6"/>
  <c r="BM202" i="6"/>
  <c r="CG219" i="6"/>
  <c r="BA219" i="6"/>
  <c r="BV910" i="6"/>
  <c r="DB910" i="6"/>
  <c r="DB879" i="6"/>
  <c r="BV879" i="6"/>
  <c r="BM32" i="6"/>
  <c r="CS32" i="6"/>
  <c r="CR366" i="6"/>
  <c r="BL366" i="6"/>
  <c r="CR432" i="6"/>
  <c r="BL432" i="6"/>
  <c r="CR665" i="6"/>
  <c r="BL665" i="6"/>
  <c r="BC136" i="6"/>
  <c r="CI136" i="6"/>
  <c r="CG329" i="6"/>
  <c r="BA329" i="6"/>
  <c r="BA687" i="6"/>
  <c r="CG687" i="6"/>
  <c r="BL604" i="6"/>
  <c r="CR604" i="6"/>
  <c r="CR138" i="6"/>
  <c r="BL138" i="6"/>
  <c r="CR445" i="6"/>
  <c r="BL445" i="6"/>
  <c r="DB384" i="6"/>
  <c r="BV384" i="6"/>
  <c r="DB897" i="6"/>
  <c r="BV897" i="6"/>
  <c r="CR258" i="6"/>
  <c r="BL258" i="6"/>
  <c r="DB894" i="6"/>
  <c r="BV894" i="6"/>
  <c r="DB427" i="6"/>
  <c r="BV427" i="6"/>
  <c r="BA479" i="6"/>
  <c r="CG479" i="6"/>
  <c r="BV587" i="6"/>
  <c r="DB587" i="6"/>
  <c r="BV187" i="6"/>
  <c r="DB187" i="6"/>
  <c r="DB305" i="6"/>
  <c r="BV305" i="6"/>
  <c r="BV938" i="6"/>
  <c r="DB938" i="6"/>
  <c r="DB955" i="6"/>
  <c r="BV955" i="6"/>
  <c r="BA365" i="6"/>
  <c r="CG365" i="6"/>
  <c r="CG93" i="6"/>
  <c r="BA93" i="6"/>
  <c r="BA399" i="6"/>
  <c r="CG399" i="6"/>
  <c r="CR159" i="6"/>
  <c r="BL159" i="6"/>
  <c r="CR552" i="6"/>
  <c r="BL552" i="6"/>
  <c r="CG232" i="6"/>
  <c r="BA232" i="6"/>
  <c r="BA897" i="6"/>
  <c r="CG897" i="6"/>
  <c r="CG327" i="6"/>
  <c r="BA327" i="6"/>
  <c r="DB499" i="6"/>
  <c r="BV499" i="6"/>
  <c r="BL565" i="6"/>
  <c r="CR565" i="6"/>
  <c r="BL320" i="6"/>
  <c r="CR320" i="6"/>
  <c r="CG79" i="6"/>
  <c r="BA79" i="6"/>
  <c r="BV676" i="6"/>
  <c r="DB676" i="6"/>
  <c r="DB116" i="6"/>
  <c r="BV116" i="6"/>
  <c r="BA385" i="6"/>
  <c r="CG385" i="6"/>
  <c r="BV688" i="6"/>
  <c r="DB688" i="6"/>
  <c r="BL101" i="6"/>
  <c r="CR101" i="6"/>
  <c r="DB567" i="6"/>
  <c r="BV567" i="6"/>
  <c r="BL382" i="6"/>
  <c r="CR382" i="6"/>
  <c r="BA684" i="6"/>
  <c r="CG684" i="6"/>
  <c r="BL947" i="6"/>
  <c r="CR947" i="6"/>
  <c r="CG67" i="6"/>
  <c r="BA67" i="6"/>
  <c r="CR256" i="6"/>
  <c r="BL256" i="6"/>
  <c r="CR84" i="6"/>
  <c r="BL84" i="6"/>
  <c r="DB260" i="6"/>
  <c r="BV260" i="6"/>
  <c r="BV120" i="6"/>
  <c r="DB120" i="6"/>
  <c r="BV85" i="6"/>
  <c r="DB85" i="6"/>
  <c r="BA350" i="6"/>
  <c r="CG350" i="6"/>
  <c r="DB570" i="6"/>
  <c r="BV570" i="6"/>
  <c r="BA975" i="6"/>
  <c r="CG975" i="6"/>
  <c r="CG991" i="6"/>
  <c r="BA991" i="6"/>
  <c r="BV705" i="6"/>
  <c r="DB705" i="6"/>
  <c r="BA415" i="6"/>
  <c r="CG415" i="6"/>
  <c r="BV407" i="6"/>
  <c r="DB407" i="6"/>
  <c r="BV932" i="6"/>
  <c r="DB932" i="6"/>
  <c r="BB36" i="6"/>
  <c r="CH36" i="6"/>
  <c r="BA758" i="6"/>
  <c r="CG758" i="6"/>
  <c r="BA891" i="6"/>
  <c r="CG891" i="6"/>
  <c r="DB469" i="6"/>
  <c r="BV469" i="6"/>
  <c r="DB429" i="6"/>
  <c r="BV429" i="6"/>
  <c r="DB353" i="6"/>
  <c r="BV353" i="6"/>
  <c r="DB94" i="6"/>
  <c r="BV94" i="6"/>
  <c r="BV824" i="6"/>
  <c r="DB824" i="6"/>
  <c r="G48" i="3"/>
  <c r="G50" i="3" s="1"/>
  <c r="G52" i="3" s="1"/>
  <c r="CR768" i="6"/>
  <c r="BL768" i="6"/>
  <c r="BA156" i="6"/>
  <c r="CG156" i="6"/>
  <c r="BV841" i="6"/>
  <c r="DB841" i="6"/>
  <c r="BV762" i="6"/>
  <c r="DB762" i="6"/>
  <c r="CG230" i="6"/>
  <c r="BA230" i="6"/>
  <c r="CG253" i="6"/>
  <c r="BA253" i="6"/>
  <c r="CR430" i="6"/>
  <c r="BL430" i="6"/>
  <c r="BA174" i="6"/>
  <c r="CG174" i="6"/>
  <c r="CG270" i="6"/>
  <c r="BA270" i="6"/>
  <c r="BV786" i="6"/>
  <c r="DB786" i="6"/>
  <c r="CR917" i="6"/>
  <c r="BL917" i="6"/>
  <c r="BV854" i="6"/>
  <c r="DB854" i="6"/>
  <c r="BL496" i="6"/>
  <c r="CR496" i="6"/>
  <c r="DB251" i="6"/>
  <c r="BV251" i="6"/>
  <c r="BA218" i="6"/>
  <c r="CG218" i="6"/>
  <c r="BA753" i="6"/>
  <c r="CG753" i="6"/>
  <c r="BA900" i="6"/>
  <c r="CG900" i="6"/>
  <c r="BV598" i="6"/>
  <c r="DB598" i="6"/>
  <c r="BL91" i="6"/>
  <c r="CR91" i="6"/>
  <c r="CG762" i="6"/>
  <c r="BA762" i="6"/>
  <c r="CR128" i="6"/>
  <c r="BL128" i="6"/>
  <c r="CR672" i="6"/>
  <c r="BL672" i="6"/>
  <c r="CG809" i="6"/>
  <c r="BA809" i="6"/>
  <c r="CG763" i="6"/>
  <c r="BA763" i="6"/>
  <c r="BL800" i="6"/>
  <c r="CR800" i="6"/>
  <c r="CG318" i="6"/>
  <c r="BA318" i="6"/>
  <c r="BL954" i="6"/>
  <c r="CR954" i="6"/>
  <c r="CG890" i="6"/>
  <c r="BA890" i="6"/>
  <c r="CH175" i="6"/>
  <c r="BB175" i="6"/>
  <c r="CR945" i="6"/>
  <c r="BL945" i="6"/>
  <c r="BV390" i="6"/>
  <c r="DB390" i="6"/>
  <c r="DB566" i="6"/>
  <c r="BV566" i="6"/>
  <c r="CS259" i="6"/>
  <c r="BM259" i="6"/>
  <c r="CG977" i="6"/>
  <c r="BA977" i="6"/>
  <c r="BV723" i="6"/>
  <c r="DB723" i="6"/>
  <c r="DB1002" i="6"/>
  <c r="BV1002" i="6"/>
  <c r="CR315" i="6"/>
  <c r="BL315" i="6"/>
  <c r="CG524" i="6"/>
  <c r="BA524" i="6"/>
  <c r="BL983" i="6"/>
  <c r="CR983" i="6"/>
  <c r="BL671" i="6"/>
  <c r="CR671" i="6"/>
  <c r="CG484" i="6"/>
  <c r="BA484" i="6"/>
  <c r="CG885" i="6"/>
  <c r="BA885" i="6"/>
  <c r="BA333" i="6"/>
  <c r="CG333" i="6"/>
  <c r="CR715" i="6"/>
  <c r="BL715" i="6"/>
  <c r="CS47" i="6"/>
  <c r="BM47" i="6"/>
  <c r="BV859" i="6"/>
  <c r="DB859" i="6"/>
  <c r="DB355" i="6"/>
  <c r="BV355" i="6"/>
  <c r="CG180" i="6"/>
  <c r="BA180" i="6"/>
  <c r="BV746" i="6"/>
  <c r="DB746" i="6"/>
  <c r="CG179" i="6"/>
  <c r="BA179" i="6"/>
  <c r="DB336" i="6"/>
  <c r="BV336" i="6"/>
  <c r="CG185" i="6"/>
  <c r="BA185" i="6"/>
  <c r="BV966" i="6"/>
  <c r="DB966" i="6"/>
  <c r="CR406" i="6"/>
  <c r="BL406" i="6"/>
  <c r="BL45" i="6"/>
  <c r="CR45" i="6"/>
  <c r="BL354" i="6"/>
  <c r="CR354" i="6"/>
  <c r="BA486" i="6"/>
  <c r="CG486" i="6"/>
  <c r="BA433" i="6"/>
  <c r="CG433" i="6"/>
  <c r="DB147" i="6"/>
  <c r="BV147" i="6"/>
  <c r="BA627" i="6"/>
  <c r="CG627" i="6"/>
  <c r="CR688" i="6"/>
  <c r="BL688" i="6"/>
  <c r="BA720" i="6"/>
  <c r="CG720" i="6"/>
  <c r="BV511" i="6"/>
  <c r="DB511" i="6"/>
  <c r="BL959" i="6"/>
  <c r="CR959" i="6"/>
  <c r="BA441" i="6"/>
  <c r="CG441" i="6"/>
  <c r="BA728" i="6"/>
  <c r="CG728" i="6"/>
  <c r="CG428" i="6"/>
  <c r="BA428" i="6"/>
  <c r="DB156" i="6"/>
  <c r="BV156" i="6"/>
  <c r="BL929" i="6"/>
  <c r="CR929" i="6"/>
  <c r="BL103" i="6"/>
  <c r="CR103" i="6"/>
  <c r="BV986" i="6"/>
  <c r="DB986" i="6"/>
  <c r="DB665" i="6"/>
  <c r="BV665" i="6"/>
  <c r="BL283" i="6"/>
  <c r="CR283" i="6"/>
  <c r="BM20" i="6"/>
  <c r="CS20" i="6"/>
  <c r="CG887" i="6"/>
  <c r="BA887" i="6"/>
  <c r="CR642" i="6"/>
  <c r="BL642" i="6"/>
  <c r="BL298" i="6"/>
  <c r="CR298" i="6"/>
  <c r="BL518" i="6"/>
  <c r="CR518" i="6"/>
  <c r="CS196" i="6"/>
  <c r="BM196" i="6"/>
  <c r="BL837" i="6"/>
  <c r="CR837" i="6"/>
  <c r="CG191" i="6"/>
  <c r="BA191" i="6"/>
  <c r="CG264" i="6"/>
  <c r="BA264" i="6"/>
  <c r="CR398" i="6"/>
  <c r="BL398" i="6"/>
  <c r="CG733" i="6"/>
  <c r="BA733" i="6"/>
  <c r="CR252" i="6"/>
  <c r="BL252" i="6"/>
  <c r="BL892" i="6"/>
  <c r="CR892" i="6"/>
  <c r="DB112" i="6"/>
  <c r="BV112" i="6"/>
  <c r="CS201" i="6"/>
  <c r="BM201" i="6"/>
  <c r="BL188" i="6"/>
  <c r="CR188" i="6"/>
  <c r="DB925" i="6"/>
  <c r="BV925" i="6"/>
  <c r="BV79" i="6"/>
  <c r="DB79" i="6"/>
  <c r="BA692" i="6"/>
  <c r="CG692" i="6"/>
  <c r="DB834" i="6"/>
  <c r="BV834" i="6"/>
  <c r="BL935" i="6"/>
  <c r="CR935" i="6"/>
  <c r="BA169" i="6"/>
  <c r="CG169" i="6"/>
  <c r="BV493" i="6"/>
  <c r="DB493" i="6"/>
  <c r="BV658" i="6"/>
  <c r="DB658" i="6"/>
  <c r="BA983" i="6"/>
  <c r="CG983" i="6"/>
  <c r="BV131" i="6"/>
  <c r="DB131" i="6"/>
  <c r="BV694" i="6"/>
  <c r="DB694" i="6"/>
  <c r="DB595" i="6"/>
  <c r="BV595" i="6"/>
  <c r="DB799" i="6"/>
  <c r="BV799" i="6"/>
  <c r="BL799" i="6"/>
  <c r="CR799" i="6"/>
  <c r="BL864" i="6"/>
  <c r="CR864" i="6"/>
  <c r="CR995" i="6"/>
  <c r="BL995" i="6"/>
  <c r="CR989" i="6"/>
  <c r="BL989" i="6"/>
  <c r="DB332" i="6"/>
  <c r="BV332" i="6"/>
  <c r="CR389" i="6"/>
  <c r="BL389" i="6"/>
  <c r="BL235" i="6"/>
  <c r="CR235" i="6"/>
  <c r="CG556" i="6"/>
  <c r="BA556" i="6"/>
  <c r="BV731" i="6"/>
  <c r="DB731" i="6"/>
  <c r="BA875" i="6"/>
  <c r="CG875" i="6"/>
  <c r="BV433" i="6"/>
  <c r="DB433" i="6"/>
  <c r="BV238" i="6"/>
  <c r="DB238" i="6"/>
  <c r="DB256" i="6"/>
  <c r="BV256" i="6"/>
  <c r="CR172" i="6"/>
  <c r="BL172" i="6"/>
  <c r="BA719" i="6"/>
  <c r="CG719" i="6"/>
  <c r="DB467" i="6"/>
  <c r="BV467" i="6"/>
  <c r="BA18" i="6"/>
  <c r="CG18" i="6"/>
  <c r="DB671" i="6"/>
  <c r="BV671" i="6"/>
  <c r="CG778" i="6"/>
  <c r="BA778" i="6"/>
  <c r="BM70" i="6"/>
  <c r="CS70" i="6"/>
  <c r="CG931" i="6"/>
  <c r="BA931" i="6"/>
  <c r="DB379" i="6"/>
  <c r="BV379" i="6"/>
  <c r="BA830" i="6"/>
  <c r="CG830" i="6"/>
  <c r="BB206" i="6"/>
  <c r="CH206" i="6"/>
  <c r="BV436" i="6"/>
  <c r="DB436" i="6"/>
  <c r="BL786" i="6"/>
  <c r="CR786" i="6"/>
  <c r="DB179" i="6"/>
  <c r="BV179" i="6"/>
  <c r="BV202" i="6"/>
  <c r="DB202" i="6"/>
  <c r="BV1008" i="6"/>
  <c r="DB1008" i="6"/>
  <c r="BA976" i="6"/>
  <c r="CG976" i="6"/>
  <c r="BA423" i="6"/>
  <c r="CG423" i="6"/>
  <c r="BV551" i="6"/>
  <c r="DB551" i="6"/>
  <c r="BA435" i="6"/>
  <c r="CG435" i="6"/>
  <c r="CS190" i="6"/>
  <c r="BM190" i="6"/>
  <c r="BL542" i="6"/>
  <c r="CR542" i="6"/>
  <c r="CG670" i="6"/>
  <c r="BA670" i="6"/>
  <c r="CR506" i="6"/>
  <c r="BL506" i="6"/>
  <c r="DB414" i="6"/>
  <c r="BV414" i="6"/>
  <c r="BA790" i="6"/>
  <c r="CG790" i="6"/>
  <c r="BV154" i="6"/>
  <c r="DB154" i="6"/>
  <c r="BL31" i="6"/>
  <c r="CR31" i="6"/>
  <c r="CG176" i="6"/>
  <c r="BA176" i="6"/>
  <c r="BA1007" i="6"/>
  <c r="CG1007" i="6"/>
  <c r="BL757" i="6"/>
  <c r="CR757" i="6"/>
  <c r="CG388" i="6"/>
  <c r="BA388" i="6"/>
  <c r="DB850" i="6"/>
  <c r="BV850" i="6"/>
  <c r="BB228" i="6"/>
  <c r="CH228" i="6"/>
  <c r="BL276" i="6"/>
  <c r="CR276" i="6"/>
  <c r="CR500" i="6"/>
  <c r="BL500" i="6"/>
  <c r="CR833" i="6"/>
  <c r="BL833" i="6"/>
  <c r="CG446" i="6"/>
  <c r="BA446" i="6"/>
  <c r="DB80" i="6"/>
  <c r="BV80" i="6"/>
  <c r="BL296" i="6"/>
  <c r="CR296" i="6"/>
  <c r="DB492" i="6"/>
  <c r="BV492" i="6"/>
  <c r="BL442" i="6"/>
  <c r="CR442" i="6"/>
  <c r="BV208" i="6"/>
  <c r="DB208" i="6"/>
  <c r="CH227" i="6"/>
  <c r="BB227" i="6"/>
  <c r="CG841" i="6"/>
  <c r="BA841" i="6"/>
  <c r="DB519" i="6"/>
  <c r="BV519" i="6"/>
  <c r="BV378" i="6"/>
  <c r="DB378" i="6"/>
  <c r="BV178" i="6"/>
  <c r="DB178" i="6"/>
  <c r="CG547" i="6"/>
  <c r="BA547" i="6"/>
  <c r="BV643" i="6"/>
  <c r="DB643" i="6"/>
  <c r="BA569" i="6"/>
  <c r="CG569" i="6"/>
  <c r="CG245" i="6"/>
  <c r="BA245" i="6"/>
  <c r="BV115" i="6"/>
  <c r="DB115" i="6"/>
  <c r="BA647" i="6"/>
  <c r="CG647" i="6"/>
  <c r="BA359" i="6"/>
  <c r="CG359" i="6"/>
  <c r="DB315" i="6"/>
  <c r="BV315" i="6"/>
  <c r="BL456" i="6"/>
  <c r="CR456" i="6"/>
  <c r="BV441" i="6"/>
  <c r="DB441" i="6"/>
  <c r="BB34" i="6"/>
  <c r="CH34" i="6"/>
  <c r="BM142" i="6"/>
  <c r="CS142" i="6"/>
  <c r="BA944" i="6"/>
  <c r="CG944" i="6"/>
  <c r="CR755" i="6"/>
  <c r="BL755" i="6"/>
  <c r="CS248" i="6"/>
  <c r="BM248" i="6"/>
  <c r="BV132" i="6"/>
  <c r="DB132" i="6"/>
  <c r="DB445" i="6"/>
  <c r="BV445" i="6"/>
  <c r="BV181" i="6"/>
  <c r="DB181" i="6"/>
  <c r="BV789" i="6"/>
  <c r="DB789" i="6"/>
  <c r="BA795" i="6"/>
  <c r="CG795" i="6"/>
  <c r="BL900" i="6"/>
  <c r="CR900" i="6"/>
  <c r="CG520" i="6"/>
  <c r="BA520" i="6"/>
  <c r="BV660" i="6"/>
  <c r="DB660" i="6"/>
  <c r="BL778" i="6"/>
  <c r="CR778" i="6"/>
  <c r="CG189" i="6"/>
  <c r="BA189" i="6"/>
  <c r="BL527" i="6"/>
  <c r="CR527" i="6"/>
  <c r="CR428" i="6"/>
  <c r="BL428" i="6"/>
  <c r="BV158" i="6"/>
  <c r="DB158" i="6"/>
  <c r="CR645" i="6"/>
  <c r="BL645" i="6"/>
  <c r="BV35" i="6"/>
  <c r="DB35" i="6"/>
  <c r="CR257" i="6"/>
  <c r="BL257" i="6"/>
  <c r="DB679" i="6"/>
  <c r="BV679" i="6"/>
  <c r="BV59" i="6"/>
  <c r="DB59" i="6"/>
  <c r="CR781" i="6"/>
  <c r="BL781" i="6"/>
  <c r="BA816" i="6"/>
  <c r="CG816" i="6"/>
  <c r="BL613" i="6"/>
  <c r="CR613" i="6"/>
  <c r="CR854" i="6"/>
  <c r="BL854" i="6"/>
  <c r="BL618" i="6"/>
  <c r="CR618" i="6"/>
  <c r="BM80" i="6"/>
  <c r="CS80" i="6"/>
  <c r="BL537" i="6"/>
  <c r="CR537" i="6"/>
  <c r="BM100" i="6"/>
  <c r="CS100" i="6"/>
  <c r="DB323" i="6"/>
  <c r="BV323" i="6"/>
  <c r="BA589" i="6"/>
  <c r="CG589" i="6"/>
  <c r="CR153" i="6"/>
  <c r="BL153" i="6"/>
  <c r="BL200" i="6"/>
  <c r="CR200" i="6"/>
  <c r="CR327" i="6"/>
  <c r="BL327" i="6"/>
  <c r="DB687" i="6"/>
  <c r="BV687" i="6"/>
  <c r="BV444" i="6"/>
  <c r="DB444" i="6"/>
  <c r="CG633" i="6"/>
  <c r="BA633" i="6"/>
  <c r="BA664" i="6"/>
  <c r="CG664" i="6"/>
  <c r="BL473" i="6"/>
  <c r="CR473" i="6"/>
  <c r="BL599" i="6"/>
  <c r="CR599" i="6"/>
  <c r="BA422" i="6"/>
  <c r="CG422" i="6"/>
  <c r="DB516" i="6"/>
  <c r="BV516" i="6"/>
  <c r="BV740" i="6"/>
  <c r="DB740" i="6"/>
  <c r="BA639" i="6"/>
  <c r="CG639" i="6"/>
  <c r="BV416" i="6"/>
  <c r="DB416" i="6"/>
  <c r="CG930" i="6"/>
  <c r="BA930" i="6"/>
  <c r="CG308" i="6"/>
  <c r="BA308" i="6"/>
  <c r="CG243" i="6"/>
  <c r="BA243" i="6"/>
  <c r="BL594" i="6"/>
  <c r="CR594" i="6"/>
  <c r="BB124" i="6"/>
  <c r="CH124" i="6"/>
  <c r="BA999" i="6"/>
  <c r="CG999" i="6"/>
  <c r="BL503" i="6"/>
  <c r="CR503" i="6"/>
  <c r="BL732" i="6"/>
  <c r="CR732" i="6"/>
  <c r="BL920" i="6"/>
  <c r="CR920" i="6"/>
  <c r="BA401" i="6"/>
  <c r="CG401" i="6"/>
  <c r="BA448" i="6"/>
  <c r="CG448" i="6"/>
  <c r="DB362" i="6"/>
  <c r="BV362" i="6"/>
  <c r="BB294" i="6"/>
  <c r="CH294" i="6"/>
  <c r="BL308" i="6"/>
  <c r="CR308" i="6"/>
  <c r="CR243" i="6"/>
  <c r="BL243" i="6"/>
  <c r="CG53" i="6"/>
  <c r="BA53" i="6"/>
  <c r="BA351" i="6"/>
  <c r="CG351" i="6"/>
  <c r="BL977" i="6"/>
  <c r="CR977" i="6"/>
  <c r="BA626" i="6"/>
  <c r="CG626" i="6"/>
  <c r="BV693" i="6"/>
  <c r="DB693" i="6"/>
  <c r="CR1010" i="6"/>
  <c r="BL1010" i="6"/>
  <c r="H47" i="3"/>
  <c r="I45" i="3"/>
  <c r="H49" i="3"/>
  <c r="DB882" i="6"/>
  <c r="BV882" i="6"/>
  <c r="CR373" i="6"/>
  <c r="BL373" i="6"/>
  <c r="CG678" i="6"/>
  <c r="BA678" i="6"/>
  <c r="DB472" i="6"/>
  <c r="BV472" i="6"/>
  <c r="BV235" i="6"/>
  <c r="DB235" i="6"/>
  <c r="BA850" i="6"/>
  <c r="CG850" i="6"/>
  <c r="CG864" i="6"/>
  <c r="BA864" i="6"/>
  <c r="CR622" i="6"/>
  <c r="BL622" i="6"/>
  <c r="CG967" i="6"/>
  <c r="BA967" i="6"/>
  <c r="CG657" i="6"/>
  <c r="BA657" i="6"/>
  <c r="BA162" i="6"/>
  <c r="CG162" i="6"/>
  <c r="BA78" i="6"/>
  <c r="CG78" i="6"/>
  <c r="CR232" i="6"/>
  <c r="BL232" i="6"/>
  <c r="BB212" i="6"/>
  <c r="CH212" i="6"/>
  <c r="BL469" i="6"/>
  <c r="CR469" i="6"/>
  <c r="CG25" i="6"/>
  <c r="BA25" i="6"/>
  <c r="CR380" i="6"/>
  <c r="BL380" i="6"/>
  <c r="CG777" i="6"/>
  <c r="BA777" i="6"/>
  <c r="BB151" i="6"/>
  <c r="CH151" i="6"/>
  <c r="DB157" i="6"/>
  <c r="BV157" i="6"/>
  <c r="BL581" i="6"/>
  <c r="CR581" i="6"/>
  <c r="DB227" i="6"/>
  <c r="BV227" i="6"/>
  <c r="CG216" i="6"/>
  <c r="BA216" i="6"/>
  <c r="BL866" i="6"/>
  <c r="CR866" i="6"/>
  <c r="DB400" i="6"/>
  <c r="BV400" i="6"/>
  <c r="CR162" i="6"/>
  <c r="BL162" i="6"/>
  <c r="BV214" i="6"/>
  <c r="DB214" i="6"/>
  <c r="CG279" i="6"/>
  <c r="BA279" i="6"/>
  <c r="CR683" i="6"/>
  <c r="BL683" i="6"/>
  <c r="CG51" i="6"/>
  <c r="BA51" i="6"/>
  <c r="CR372" i="6"/>
  <c r="BL372" i="6"/>
  <c r="BM74" i="6"/>
  <c r="CS74" i="6"/>
  <c r="CG630" i="6"/>
  <c r="BA630" i="6"/>
  <c r="BL615" i="6"/>
  <c r="CR615" i="6"/>
  <c r="DB481" i="6"/>
  <c r="BV481" i="6"/>
  <c r="BV539" i="6"/>
  <c r="DB539" i="6"/>
  <c r="BL876" i="6"/>
  <c r="CR876" i="6"/>
  <c r="CG916" i="6"/>
  <c r="BA916" i="6"/>
  <c r="CR650" i="6"/>
  <c r="BL650" i="6"/>
  <c r="CR826" i="6"/>
  <c r="BL826" i="6"/>
  <c r="CR391" i="6"/>
  <c r="BL391" i="6"/>
  <c r="DB1007" i="6"/>
  <c r="BV1007" i="6"/>
  <c r="CG561" i="6"/>
  <c r="BA561" i="6"/>
  <c r="CG497" i="6"/>
  <c r="BA497" i="6"/>
  <c r="DB257" i="6"/>
  <c r="BV257" i="6"/>
  <c r="CH28" i="6"/>
  <c r="BB28" i="6"/>
  <c r="DB221" i="6"/>
  <c r="BV221" i="6"/>
  <c r="DB314" i="6"/>
  <c r="BV314" i="6"/>
  <c r="BL92" i="6"/>
  <c r="CR92" i="6"/>
  <c r="DB474" i="6"/>
  <c r="BV474" i="6"/>
  <c r="DB885" i="6"/>
  <c r="BV885" i="6"/>
  <c r="BM145" i="6"/>
  <c r="CS145" i="6"/>
  <c r="BA417" i="6"/>
  <c r="CG417" i="6"/>
  <c r="BA953" i="6"/>
  <c r="CG953" i="6"/>
  <c r="CH193" i="6"/>
  <c r="BB193" i="6"/>
  <c r="CR435" i="6"/>
  <c r="BL435" i="6"/>
  <c r="BA902" i="6"/>
  <c r="CG902" i="6"/>
  <c r="BV240" i="6"/>
  <c r="DB240" i="6"/>
  <c r="CG945" i="6"/>
  <c r="BA945" i="6"/>
  <c r="BA942" i="6"/>
  <c r="CG942" i="6"/>
  <c r="BL967" i="6"/>
  <c r="CR967" i="6"/>
  <c r="DB512" i="6"/>
  <c r="BV512" i="6"/>
  <c r="BV782" i="6"/>
  <c r="DB782" i="6"/>
  <c r="CR494" i="6"/>
  <c r="BL494" i="6"/>
  <c r="BA457" i="6"/>
  <c r="CG457" i="6"/>
  <c r="BA407" i="6"/>
  <c r="CG407" i="6"/>
  <c r="BA304" i="6"/>
  <c r="CG304" i="6"/>
  <c r="BL741" i="6"/>
  <c r="CR741" i="6"/>
  <c r="BA935" i="6"/>
  <c r="CG935" i="6"/>
  <c r="BL912" i="6"/>
  <c r="CR912" i="6"/>
  <c r="CR963" i="6"/>
  <c r="BL963" i="6"/>
  <c r="CR538" i="6"/>
  <c r="BL538" i="6"/>
  <c r="DB828" i="6"/>
  <c r="BV828" i="6"/>
  <c r="CG734" i="6"/>
  <c r="BA734" i="6"/>
  <c r="BA649" i="6"/>
  <c r="CG649" i="6"/>
  <c r="CG591" i="6"/>
  <c r="BA591" i="6"/>
  <c r="BV807" i="6"/>
  <c r="DB807" i="6"/>
  <c r="CR421" i="6"/>
  <c r="BL421" i="6"/>
  <c r="BV682" i="6"/>
  <c r="DB682" i="6"/>
  <c r="BA126" i="6"/>
  <c r="CG126" i="6"/>
  <c r="CG694" i="6"/>
  <c r="BA694" i="6"/>
  <c r="BL660" i="6"/>
  <c r="CR660" i="6"/>
  <c r="BA453" i="6"/>
  <c r="CG453" i="6"/>
  <c r="BA883" i="6"/>
  <c r="CG883" i="6"/>
  <c r="BV75" i="6"/>
  <c r="DB75" i="6"/>
  <c r="BB123" i="6"/>
  <c r="CH123" i="6"/>
  <c r="DB490" i="6"/>
  <c r="BV490" i="6"/>
  <c r="CG277" i="6"/>
  <c r="BA277" i="6"/>
  <c r="BA886" i="6"/>
  <c r="CG886" i="6"/>
  <c r="BV794" i="6"/>
  <c r="DB794" i="6"/>
  <c r="BA87" i="6"/>
  <c r="CG87" i="6"/>
  <c r="CR919" i="6"/>
  <c r="BL919" i="6"/>
  <c r="BV420" i="6"/>
  <c r="DB420" i="6"/>
  <c r="BV424" i="6"/>
  <c r="DB424" i="6"/>
  <c r="BL517" i="6"/>
  <c r="CR517" i="6"/>
  <c r="BA956" i="6"/>
  <c r="CG956" i="6"/>
  <c r="BL210" i="6"/>
  <c r="CR210" i="6"/>
  <c r="DB248" i="6"/>
  <c r="BV248" i="6"/>
  <c r="BV738" i="6"/>
  <c r="DB738" i="6"/>
  <c r="BA922" i="6"/>
  <c r="CG922" i="6"/>
  <c r="BA242" i="6"/>
  <c r="CG242" i="6"/>
  <c r="DB594" i="6"/>
  <c r="BV594" i="6"/>
  <c r="DB582" i="6"/>
  <c r="BV582" i="6"/>
  <c r="DB639" i="6"/>
  <c r="BV639" i="6"/>
  <c r="CG118" i="6"/>
  <c r="BA118" i="6"/>
  <c r="DB321" i="6"/>
  <c r="BV321" i="6"/>
  <c r="CG470" i="6"/>
  <c r="BA470" i="6"/>
  <c r="CG235" i="6"/>
  <c r="BA235" i="6"/>
  <c r="BV884" i="6"/>
  <c r="DB884" i="6"/>
  <c r="BA443" i="6"/>
  <c r="CG443" i="6"/>
  <c r="DB895" i="6"/>
  <c r="BV895" i="6"/>
  <c r="BA970" i="6"/>
  <c r="CG970" i="6"/>
  <c r="CR140" i="6"/>
  <c r="BL140" i="6"/>
  <c r="DB239" i="6"/>
  <c r="BV239" i="6"/>
  <c r="DB953" i="6"/>
  <c r="BV953" i="6"/>
  <c r="BL433" i="6"/>
  <c r="CR433" i="6"/>
  <c r="BL868" i="6"/>
  <c r="CR868" i="6"/>
  <c r="BA23" i="6"/>
  <c r="CG23" i="6"/>
  <c r="BV392" i="6"/>
  <c r="DB392" i="6"/>
  <c r="BA533" i="6"/>
  <c r="CG533" i="6"/>
  <c r="BV366" i="6"/>
  <c r="DB366" i="6"/>
  <c r="BA714" i="6"/>
  <c r="CG714" i="6"/>
  <c r="DB544" i="6"/>
  <c r="BV544" i="6"/>
  <c r="CG583" i="6"/>
  <c r="BA583" i="6"/>
  <c r="BV634" i="6"/>
  <c r="DB634" i="6"/>
  <c r="BA379" i="6"/>
  <c r="CG379" i="6"/>
  <c r="BV39" i="6"/>
  <c r="DB39" i="6"/>
  <c r="BA439" i="6"/>
  <c r="CG439" i="6"/>
  <c r="BB88" i="6"/>
  <c r="CH88" i="6"/>
  <c r="BL357" i="6"/>
  <c r="CR357" i="6"/>
  <c r="CH68" i="6"/>
  <c r="BB68" i="6"/>
  <c r="CS111" i="6"/>
  <c r="BM111" i="6"/>
  <c r="BL743" i="6"/>
  <c r="CR743" i="6"/>
  <c r="DB163" i="6"/>
  <c r="BV163" i="6"/>
  <c r="CG317" i="6"/>
  <c r="BA317" i="6"/>
  <c r="CR104" i="6"/>
  <c r="BL104" i="6"/>
  <c r="BA691" i="6"/>
  <c r="CG691" i="6"/>
  <c r="DB325" i="6"/>
  <c r="BV325" i="6"/>
  <c r="CG217" i="6"/>
  <c r="BA217" i="6"/>
  <c r="BA785" i="6"/>
  <c r="CG785" i="6"/>
  <c r="DB329" i="6"/>
  <c r="BV329" i="6"/>
  <c r="BM88" i="6"/>
  <c r="CS88" i="6"/>
  <c r="DB501" i="6"/>
  <c r="BV501" i="6"/>
  <c r="CR303" i="6"/>
  <c r="BL303" i="6"/>
  <c r="BL872" i="6"/>
  <c r="CR872" i="6"/>
  <c r="DB576" i="6"/>
  <c r="BV576" i="6"/>
  <c r="CR528" i="6"/>
  <c r="BL528" i="6"/>
  <c r="BA413" i="6"/>
  <c r="CG413" i="6"/>
  <c r="BL944" i="6"/>
  <c r="CR944" i="6"/>
  <c r="CG938" i="6"/>
  <c r="BA938" i="6"/>
  <c r="BM64" i="6"/>
  <c r="CS64" i="6"/>
  <c r="CR139" i="6"/>
  <c r="BL139" i="6"/>
  <c r="BV281" i="6"/>
  <c r="DB281" i="6"/>
  <c r="BA250" i="6"/>
  <c r="CG250" i="6"/>
  <c r="BV733" i="6"/>
  <c r="DB733" i="6"/>
  <c r="CG451" i="6"/>
  <c r="BA451" i="6"/>
  <c r="DB262" i="6"/>
  <c r="BV262" i="6"/>
  <c r="BL620" i="6"/>
  <c r="CR620" i="6"/>
  <c r="CR745" i="6"/>
  <c r="BL745" i="6"/>
  <c r="BA757" i="6"/>
  <c r="CG757" i="6"/>
  <c r="CG759" i="6"/>
  <c r="BA759" i="6"/>
  <c r="BL227" i="6"/>
  <c r="CR227" i="6"/>
  <c r="CG580" i="6"/>
  <c r="BA580" i="6"/>
  <c r="CG629" i="6"/>
  <c r="BA629" i="6"/>
  <c r="CG273" i="6"/>
  <c r="BA273" i="6"/>
  <c r="DB404" i="6"/>
  <c r="BV404" i="6"/>
  <c r="CG380" i="6"/>
  <c r="BA380" i="6"/>
  <c r="BV628" i="6"/>
  <c r="DB628" i="6"/>
  <c r="DB460" i="6"/>
  <c r="BV460" i="6"/>
  <c r="CG173" i="6"/>
  <c r="BA173" i="6"/>
  <c r="CR1006" i="6"/>
  <c r="BL1006" i="6"/>
  <c r="BV756" i="6"/>
  <c r="DB756" i="6"/>
  <c r="BA685" i="6"/>
  <c r="CG685" i="6"/>
  <c r="DB203" i="6"/>
  <c r="BV203" i="6"/>
  <c r="BL355" i="6"/>
  <c r="CR355" i="6"/>
  <c r="BM46" i="6"/>
  <c r="CS46" i="6"/>
  <c r="BV234" i="6"/>
  <c r="DB234" i="6"/>
  <c r="BV655" i="6"/>
  <c r="DB655" i="6"/>
  <c r="DB989" i="6"/>
  <c r="BV989" i="6"/>
  <c r="CG207" i="6"/>
  <c r="BA207" i="6"/>
  <c r="CG198" i="6"/>
  <c r="BA198" i="6"/>
  <c r="BA430" i="6"/>
  <c r="CG430" i="6"/>
  <c r="BA127" i="6"/>
  <c r="CG127" i="6"/>
  <c r="DB907" i="6"/>
  <c r="BV907" i="6"/>
  <c r="DB192" i="6"/>
  <c r="BV192" i="6"/>
  <c r="BV487" i="6"/>
  <c r="DB487" i="6"/>
  <c r="CR662" i="6"/>
  <c r="BL662" i="6"/>
  <c r="CG488" i="6"/>
  <c r="BA488" i="6"/>
  <c r="CG576" i="6"/>
  <c r="BA576" i="6"/>
  <c r="BV728" i="6"/>
  <c r="DB728" i="6"/>
  <c r="DB284" i="6"/>
  <c r="BV284" i="6"/>
  <c r="CG573" i="6"/>
  <c r="BA573" i="6"/>
  <c r="BV288" i="6"/>
  <c r="DB288" i="6"/>
  <c r="DB273" i="6"/>
  <c r="BV273" i="6"/>
  <c r="BV205" i="6"/>
  <c r="DB205" i="6"/>
  <c r="BL160" i="6"/>
  <c r="CR160" i="6"/>
  <c r="BV788" i="6"/>
  <c r="DB788" i="6"/>
  <c r="BL673" i="6"/>
  <c r="CR673" i="6"/>
  <c r="BA125" i="6"/>
  <c r="CG125" i="6"/>
  <c r="BV747" i="6"/>
  <c r="DB747" i="6"/>
  <c r="DB811" i="6"/>
  <c r="BV811" i="6"/>
  <c r="CS271" i="6"/>
  <c r="BM271" i="6"/>
  <c r="DB844" i="6"/>
  <c r="BV844" i="6"/>
  <c r="CG682" i="6"/>
  <c r="BA682" i="6"/>
  <c r="CR510" i="6"/>
  <c r="BL510" i="6"/>
  <c r="BB109" i="6"/>
  <c r="CH109" i="6"/>
  <c r="BA353" i="6"/>
  <c r="CG353" i="6"/>
  <c r="CR392" i="6"/>
  <c r="BL392" i="6"/>
  <c r="BV465" i="6"/>
  <c r="DB465" i="6"/>
  <c r="BA723" i="6"/>
  <c r="CG723" i="6"/>
  <c r="BL971" i="6"/>
  <c r="CR971" i="6"/>
  <c r="BA107" i="6"/>
  <c r="CG107" i="6"/>
  <c r="BA980" i="6"/>
  <c r="CG980" i="6"/>
  <c r="CR802" i="6"/>
  <c r="BL802" i="6"/>
  <c r="BM34" i="6"/>
  <c r="CS34" i="6"/>
  <c r="DB548" i="6"/>
  <c r="BV548" i="6"/>
  <c r="CG532" i="6"/>
  <c r="BA532" i="6"/>
  <c r="BV285" i="6"/>
  <c r="DB285" i="6"/>
  <c r="DB317" i="6"/>
  <c r="BV317" i="6"/>
  <c r="CG783" i="6"/>
  <c r="BA783" i="6"/>
  <c r="BA873" i="6"/>
  <c r="CG873" i="6"/>
  <c r="CG564" i="6"/>
  <c r="BA564" i="6"/>
  <c r="BM156" i="6"/>
  <c r="CS156" i="6"/>
  <c r="BV757" i="6"/>
  <c r="DB757" i="6"/>
  <c r="BA419" i="6"/>
  <c r="CG419" i="6"/>
  <c r="BV732" i="6"/>
  <c r="DB732" i="6"/>
  <c r="BA910" i="6"/>
  <c r="CG910" i="6"/>
  <c r="CT27" i="6"/>
  <c r="BN27" i="6"/>
  <c r="BA672" i="6"/>
  <c r="CG672" i="6"/>
  <c r="BL146" i="6"/>
  <c r="CR146" i="6"/>
  <c r="CR692" i="6"/>
  <c r="BL692" i="6"/>
  <c r="BV892" i="6"/>
  <c r="DB892" i="6"/>
  <c r="DB171" i="6"/>
  <c r="BV171" i="6"/>
  <c r="DB870" i="6"/>
  <c r="BV870" i="6"/>
  <c r="BL664" i="6"/>
  <c r="CR664" i="6"/>
  <c r="BL759" i="6"/>
  <c r="CR759" i="6"/>
  <c r="CG571" i="6"/>
  <c r="BA571" i="6"/>
  <c r="BL483" i="6"/>
  <c r="CR483" i="6"/>
  <c r="CG449" i="6"/>
  <c r="BA449" i="6"/>
  <c r="DB299" i="6"/>
  <c r="BV299" i="6"/>
  <c r="DB473" i="6"/>
  <c r="BV473" i="6"/>
  <c r="BL623" i="6"/>
  <c r="CR623" i="6"/>
  <c r="BA711" i="6"/>
  <c r="CG711" i="6"/>
  <c r="G60" i="5"/>
  <c r="I35" i="5"/>
  <c r="G48" i="5"/>
  <c r="BA974" i="6"/>
  <c r="CG974" i="6"/>
  <c r="CG249" i="6"/>
  <c r="BA249" i="6"/>
  <c r="DB735" i="6"/>
  <c r="BV735" i="6"/>
  <c r="CG521" i="6"/>
  <c r="BA521" i="6"/>
  <c r="DB919" i="6"/>
  <c r="BV919" i="6"/>
  <c r="DB509" i="6"/>
  <c r="BV509" i="6"/>
  <c r="BA908" i="6"/>
  <c r="CG908" i="6"/>
  <c r="CG679" i="6"/>
  <c r="BA679" i="6"/>
  <c r="BV517" i="6"/>
  <c r="DB517" i="6"/>
  <c r="BV283" i="6"/>
  <c r="DB283" i="6"/>
  <c r="BA604" i="6"/>
  <c r="CG604" i="6"/>
  <c r="CG493" i="6"/>
  <c r="BA493" i="6"/>
  <c r="DB457" i="6"/>
  <c r="BV457" i="6"/>
  <c r="BA994" i="6"/>
  <c r="CG994" i="6"/>
  <c r="DB855" i="6"/>
  <c r="BV855" i="6"/>
  <c r="CS370" i="6"/>
  <c r="BM370" i="6"/>
  <c r="BA648" i="6"/>
  <c r="CG648" i="6"/>
  <c r="CG135" i="6"/>
  <c r="BA135" i="6"/>
  <c r="DB969" i="6"/>
  <c r="BV969" i="6"/>
  <c r="CG167" i="6"/>
  <c r="BA167" i="6"/>
  <c r="BA688" i="6"/>
  <c r="CG688" i="6"/>
  <c r="BL946" i="6"/>
  <c r="CR946" i="6"/>
  <c r="CR351" i="6"/>
  <c r="BL351" i="6"/>
  <c r="BV65" i="6"/>
  <c r="DB65" i="6"/>
  <c r="BA377" i="6"/>
  <c r="CG377" i="6"/>
  <c r="CR368" i="6"/>
  <c r="BL368" i="6"/>
  <c r="BL628" i="6"/>
  <c r="CR628" i="6"/>
  <c r="BA768" i="6"/>
  <c r="CG768" i="6"/>
  <c r="CR763" i="6"/>
  <c r="BL763" i="6"/>
  <c r="DB391" i="6"/>
  <c r="BV391" i="6"/>
  <c r="CG201" i="6"/>
  <c r="BA201" i="6"/>
  <c r="BV759" i="6"/>
  <c r="DB759" i="6"/>
  <c r="CR879" i="6"/>
  <c r="BL879" i="6"/>
  <c r="BM22" i="6"/>
  <c r="CS22" i="6"/>
  <c r="BA984" i="6"/>
  <c r="CG984" i="6"/>
  <c r="CG115" i="6"/>
  <c r="BA115" i="6"/>
  <c r="CR168" i="6"/>
  <c r="BL168" i="6"/>
  <c r="CG717" i="6"/>
  <c r="BA717" i="6"/>
  <c r="CG234" i="6"/>
  <c r="BA234" i="6"/>
  <c r="BA59" i="6"/>
  <c r="CG59" i="6"/>
  <c r="DB246" i="6"/>
  <c r="BV246" i="6"/>
  <c r="BA354" i="6"/>
  <c r="CG354" i="6"/>
  <c r="BM106" i="6"/>
  <c r="CS106" i="6"/>
  <c r="BV410" i="6"/>
  <c r="DB410" i="6"/>
  <c r="BL482" i="6"/>
  <c r="CR482" i="6"/>
  <c r="CG674" i="6"/>
  <c r="BA674" i="6"/>
  <c r="BL512" i="6"/>
  <c r="CR512" i="6"/>
  <c r="BL606" i="6"/>
  <c r="CR606" i="6"/>
  <c r="BA811" i="6"/>
  <c r="CG811" i="6"/>
  <c r="BA288" i="6"/>
  <c r="CG288" i="6"/>
  <c r="BL330" i="6"/>
  <c r="CR330" i="6"/>
  <c r="BL322" i="6"/>
  <c r="CR322" i="6"/>
  <c r="BV164" i="6"/>
  <c r="DB164" i="6"/>
  <c r="BL689" i="6"/>
  <c r="CR689" i="6"/>
  <c r="BL993" i="6"/>
  <c r="CR993" i="6"/>
  <c r="CR438" i="6"/>
  <c r="BL438" i="6"/>
  <c r="DB383" i="6"/>
  <c r="BV383" i="6"/>
  <c r="BA378" i="6"/>
  <c r="CG378" i="6"/>
  <c r="CR148" i="6"/>
  <c r="BL148" i="6"/>
  <c r="CG362" i="6"/>
  <c r="BA362" i="6"/>
  <c r="BV428" i="6"/>
  <c r="DB428" i="6"/>
  <c r="BA418" i="6"/>
  <c r="CG418" i="6"/>
  <c r="DB36" i="6"/>
  <c r="BV36" i="6"/>
  <c r="BA395" i="6"/>
  <c r="CG395" i="6"/>
  <c r="BL69" i="6"/>
  <c r="CR69" i="6"/>
  <c r="BV206" i="6"/>
  <c r="DB206" i="6"/>
  <c r="BA618" i="6"/>
  <c r="CG618" i="6"/>
  <c r="DB531" i="6"/>
  <c r="BV531" i="6"/>
  <c r="CG248" i="6"/>
  <c r="BA248" i="6"/>
  <c r="BV300" i="6"/>
  <c r="DB300" i="6"/>
  <c r="BL364" i="6"/>
  <c r="CR364" i="6"/>
  <c r="CR390" i="6"/>
  <c r="BL390" i="6"/>
  <c r="BL707" i="6"/>
  <c r="CR707" i="6"/>
  <c r="BA824" i="6"/>
  <c r="CG824" i="6"/>
  <c r="BA197" i="6"/>
  <c r="CG197" i="6"/>
  <c r="DB268" i="6"/>
  <c r="BV268" i="6"/>
  <c r="BA846" i="6"/>
  <c r="CG846" i="6"/>
  <c r="CR1003" i="6"/>
  <c r="BL1003" i="6"/>
  <c r="DB913" i="6"/>
  <c r="BV913" i="6"/>
  <c r="CG703" i="6"/>
  <c r="BA703" i="6"/>
  <c r="DB593" i="6"/>
  <c r="BV593" i="6"/>
  <c r="DB753" i="6"/>
  <c r="BV753" i="6"/>
  <c r="BV784" i="6"/>
  <c r="DB784" i="6"/>
  <c r="BV358" i="6"/>
  <c r="DB358" i="6"/>
  <c r="BV446" i="6"/>
  <c r="DB446" i="6"/>
  <c r="CG259" i="6"/>
  <c r="BA259" i="6"/>
  <c r="BV123" i="6"/>
  <c r="DB123" i="6"/>
  <c r="CR831" i="6"/>
  <c r="BL831" i="6"/>
  <c r="CG512" i="6"/>
  <c r="BA512" i="6"/>
  <c r="BA856" i="6"/>
  <c r="CG856" i="6"/>
  <c r="CG103" i="6"/>
  <c r="BA103" i="6"/>
  <c r="CG252" i="6"/>
  <c r="BA252" i="6"/>
  <c r="CR677" i="6"/>
  <c r="BL677" i="6"/>
  <c r="CI299" i="6"/>
  <c r="BC299" i="6"/>
  <c r="BV837" i="6"/>
  <c r="DB837" i="6"/>
  <c r="DB781" i="6"/>
  <c r="BV781" i="6"/>
  <c r="BL878" i="6"/>
  <c r="CR878" i="6"/>
  <c r="DB148" i="6"/>
  <c r="BV148" i="6"/>
  <c r="DB985" i="6"/>
  <c r="BV985" i="6"/>
  <c r="BL499" i="6"/>
  <c r="CR499" i="6"/>
  <c r="CR342" i="6"/>
  <c r="BL342" i="6"/>
  <c r="CR397" i="6"/>
  <c r="BL397" i="6"/>
  <c r="BV150" i="6"/>
  <c r="DB150" i="6"/>
  <c r="BL991" i="6"/>
  <c r="CR991" i="6"/>
  <c r="CR444" i="6"/>
  <c r="BL444" i="6"/>
  <c r="BA832" i="6"/>
  <c r="CG832" i="6"/>
  <c r="BL393" i="6"/>
  <c r="CR393" i="6"/>
  <c r="BA474" i="6"/>
  <c r="CG474" i="6"/>
  <c r="BA30" i="6"/>
  <c r="CG30" i="6"/>
  <c r="CR492" i="6"/>
  <c r="BL492" i="6"/>
  <c r="BM410" i="6"/>
  <c r="CS410" i="6"/>
  <c r="DB458" i="6"/>
  <c r="BV458" i="6"/>
  <c r="BL915" i="6"/>
  <c r="CR915" i="6"/>
  <c r="DB462" i="6"/>
  <c r="BV462" i="6"/>
  <c r="CR731" i="6"/>
  <c r="BL731" i="6"/>
  <c r="DB963" i="6"/>
  <c r="BV963" i="6"/>
  <c r="DB988" i="6"/>
  <c r="BV988" i="6"/>
  <c r="BV702" i="6"/>
  <c r="DB702" i="6"/>
  <c r="DB454" i="6"/>
  <c r="BV454" i="6"/>
  <c r="BB325" i="6"/>
  <c r="CH325" i="6"/>
  <c r="CG204" i="6"/>
  <c r="BA204" i="6"/>
  <c r="BM14" i="6"/>
  <c r="CS14" i="6"/>
  <c r="DB186" i="6"/>
  <c r="BV186" i="6"/>
  <c r="BL194" i="6"/>
  <c r="CR194" i="6"/>
  <c r="CR841" i="6"/>
  <c r="BL841" i="6"/>
  <c r="CG751" i="6"/>
  <c r="BA751" i="6"/>
  <c r="BA955" i="6"/>
  <c r="CG955" i="6"/>
  <c r="BV754" i="6"/>
  <c r="DB754" i="6"/>
  <c r="CG213" i="6"/>
  <c r="BA213" i="6"/>
  <c r="CR712" i="6"/>
  <c r="BL712" i="6"/>
  <c r="CG139" i="6"/>
  <c r="BA139" i="6"/>
  <c r="BV750" i="6"/>
  <c r="DB750" i="6"/>
  <c r="DB242" i="6"/>
  <c r="BV242" i="6"/>
  <c r="BV21" i="6"/>
  <c r="DB21" i="6"/>
  <c r="CR378" i="6"/>
  <c r="BL378" i="6"/>
  <c r="BL466" i="6"/>
  <c r="CR466" i="6"/>
  <c r="BL958" i="6"/>
  <c r="CR958" i="6"/>
  <c r="BL206" i="6"/>
  <c r="CR206" i="6"/>
  <c r="BM300" i="6"/>
  <c r="CS300" i="6"/>
  <c r="BL339" i="6"/>
  <c r="CR339" i="6"/>
  <c r="CG905" i="6"/>
  <c r="BA905" i="6"/>
  <c r="BL491" i="6"/>
  <c r="CR491" i="6"/>
  <c r="BL174" i="6"/>
  <c r="CR174" i="6"/>
  <c r="BV372" i="6"/>
  <c r="DB372" i="6"/>
  <c r="BL901" i="6"/>
  <c r="CR901" i="6"/>
  <c r="BA907" i="6"/>
  <c r="CG907" i="6"/>
  <c r="BN169" i="6"/>
  <c r="CT169" i="6"/>
  <c r="DB861" i="6"/>
  <c r="BV861" i="6"/>
  <c r="BV471" i="6"/>
  <c r="DB471" i="6"/>
  <c r="BV361" i="6"/>
  <c r="DB361" i="6"/>
  <c r="BA403" i="6"/>
  <c r="CG403" i="6"/>
  <c r="BA829" i="6"/>
  <c r="CG829" i="6"/>
  <c r="BA65" i="6"/>
  <c r="CG65" i="6"/>
  <c r="BM113" i="6"/>
  <c r="CS113" i="6"/>
  <c r="BL984" i="6"/>
  <c r="CR984" i="6"/>
  <c r="DB755" i="6"/>
  <c r="BV755" i="6"/>
  <c r="BV774" i="6"/>
  <c r="DB774" i="6"/>
  <c r="DB911" i="6"/>
  <c r="BV911" i="6"/>
  <c r="CR700" i="6"/>
  <c r="BL700" i="6"/>
  <c r="BL587" i="6"/>
  <c r="CR587" i="6"/>
  <c r="CG917" i="6"/>
  <c r="BA917" i="6"/>
  <c r="BV800" i="6"/>
  <c r="DB800" i="6"/>
  <c r="BV898" i="6"/>
  <c r="DB898" i="6"/>
  <c r="BV96" i="6"/>
  <c r="DB96" i="6"/>
  <c r="CR108" i="6"/>
  <c r="BL108" i="6"/>
  <c r="BV121" i="6"/>
  <c r="DB121" i="6"/>
  <c r="DB803" i="6"/>
  <c r="BV803" i="6"/>
  <c r="BA995" i="6"/>
  <c r="CG995" i="6"/>
  <c r="CR136" i="6"/>
  <c r="BL136" i="6"/>
  <c r="BN166" i="6"/>
  <c r="CT166" i="6"/>
  <c r="BL790" i="6"/>
  <c r="CR790" i="6"/>
  <c r="BA819" i="6"/>
  <c r="CG819" i="6"/>
  <c r="DB564" i="6"/>
  <c r="BV564" i="6"/>
  <c r="BL212" i="6"/>
  <c r="CR212" i="6"/>
  <c r="BV106" i="6"/>
  <c r="DB106" i="6"/>
  <c r="BA492" i="6"/>
  <c r="CG492" i="6"/>
  <c r="DB346" i="6"/>
  <c r="BV346" i="6"/>
  <c r="BB276" i="6"/>
  <c r="CH276" i="6"/>
  <c r="DB228" i="6"/>
  <c r="BV228" i="6"/>
  <c r="DB715" i="6"/>
  <c r="BV715" i="6"/>
  <c r="CR584" i="6"/>
  <c r="BL584" i="6"/>
  <c r="BV264" i="6"/>
  <c r="DB264" i="6"/>
  <c r="DB558" i="6"/>
  <c r="BV558" i="6"/>
  <c r="CG741" i="6"/>
  <c r="BA741" i="6"/>
  <c r="BV952" i="6"/>
  <c r="DB952" i="6"/>
  <c r="CG869" i="6"/>
  <c r="BA869" i="6"/>
  <c r="CG194" i="6"/>
  <c r="BA194" i="6"/>
  <c r="CR290" i="6"/>
  <c r="BL290" i="6"/>
  <c r="BL669" i="6"/>
  <c r="CR669" i="6"/>
  <c r="BL930" i="6"/>
  <c r="CR930" i="6"/>
  <c r="CR903" i="6"/>
  <c r="BL903" i="6"/>
  <c r="BL363" i="6"/>
  <c r="CR363" i="6"/>
  <c r="DB16" i="6"/>
  <c r="BV16" i="6"/>
  <c r="BL480" i="6"/>
  <c r="CR480" i="6"/>
  <c r="BA214" i="6"/>
  <c r="CG214" i="6"/>
  <c r="CG188" i="6"/>
  <c r="BA188" i="6"/>
  <c r="G63" i="5"/>
  <c r="I38" i="5"/>
  <c r="G51" i="5"/>
  <c r="CR788" i="6"/>
  <c r="BL788" i="6"/>
  <c r="BL42" i="6"/>
  <c r="CR42" i="6"/>
  <c r="DB252" i="6"/>
  <c r="BV252" i="6"/>
  <c r="DB319" i="6"/>
  <c r="BV319" i="6"/>
  <c r="CS132" i="6"/>
  <c r="BM132" i="6"/>
  <c r="CG715" i="6"/>
  <c r="BA715" i="6"/>
  <c r="CR684" i="6"/>
  <c r="BL684" i="6"/>
  <c r="BA363" i="6"/>
  <c r="CG363" i="6"/>
  <c r="DB606" i="6"/>
  <c r="BV606" i="6"/>
  <c r="BV790" i="6"/>
  <c r="DB790" i="6"/>
  <c r="BV67" i="6"/>
  <c r="DB67" i="6"/>
  <c r="CR609" i="6"/>
  <c r="BL609" i="6"/>
  <c r="DB749" i="6"/>
  <c r="BV749" i="6"/>
  <c r="BV641" i="6"/>
  <c r="DB641" i="6"/>
  <c r="BV699" i="6"/>
  <c r="DB699" i="6"/>
  <c r="BA278" i="6"/>
  <c r="CG278" i="6"/>
  <c r="DB669" i="6"/>
  <c r="BV669" i="6"/>
  <c r="CG959" i="6"/>
  <c r="BA959" i="6"/>
  <c r="CG398" i="6"/>
  <c r="BA398" i="6"/>
  <c r="DB455" i="6"/>
  <c r="BV455" i="6"/>
  <c r="BV107" i="6"/>
  <c r="DB107" i="6"/>
  <c r="CR274" i="6"/>
  <c r="BL274" i="6"/>
  <c r="CR498" i="6"/>
  <c r="BL498" i="6"/>
  <c r="G47" i="5"/>
  <c r="I33" i="5"/>
  <c r="I34" i="5"/>
  <c r="DB215" i="6"/>
  <c r="BV215" i="6"/>
  <c r="BV310" i="6"/>
  <c r="DB310" i="6"/>
  <c r="CG909" i="6"/>
  <c r="BA909" i="6"/>
  <c r="BL931" i="6"/>
  <c r="CR931" i="6"/>
  <c r="CR72" i="6"/>
  <c r="BL72" i="6"/>
  <c r="DB359" i="6"/>
  <c r="BV359" i="6"/>
  <c r="BB271" i="6"/>
  <c r="CH271" i="6"/>
  <c r="BL767" i="6"/>
  <c r="CR767" i="6"/>
  <c r="BM98" i="6"/>
  <c r="CS98" i="6"/>
  <c r="DB468" i="6"/>
  <c r="BV468" i="6"/>
  <c r="BB133" i="6"/>
  <c r="CH133" i="6"/>
  <c r="CS224" i="6"/>
  <c r="BM224" i="6"/>
  <c r="CG625" i="6"/>
  <c r="BA625" i="6"/>
  <c r="CG623" i="6"/>
  <c r="BA623" i="6"/>
  <c r="BA400" i="6"/>
  <c r="CG400" i="6"/>
  <c r="CG499" i="6"/>
  <c r="BA499" i="6"/>
  <c r="CR321" i="6"/>
  <c r="BL321" i="6"/>
  <c r="BA659" i="6"/>
  <c r="CG659" i="6"/>
  <c r="BV624" i="6"/>
  <c r="DB624" i="6"/>
  <c r="BV764" i="6"/>
  <c r="DB764" i="6"/>
  <c r="BV287" i="6"/>
  <c r="DB287" i="6"/>
  <c r="BV583" i="6"/>
  <c r="DB583" i="6"/>
  <c r="BV617" i="6"/>
  <c r="DB617" i="6"/>
  <c r="CG761" i="6"/>
  <c r="BA761" i="6"/>
  <c r="DB792" i="6"/>
  <c r="BV792" i="6"/>
  <c r="BA936" i="6"/>
  <c r="CG936" i="6"/>
  <c r="DB231" i="6"/>
  <c r="BV231" i="6"/>
  <c r="BV63" i="6"/>
  <c r="DB63" i="6"/>
  <c r="BV744" i="6"/>
  <c r="DB744" i="6"/>
  <c r="DB568" i="6"/>
  <c r="BV568" i="6"/>
  <c r="CR417" i="6"/>
  <c r="BL417" i="6"/>
  <c r="BA332" i="6"/>
  <c r="CG332" i="6"/>
  <c r="BL764" i="6"/>
  <c r="CR764" i="6"/>
  <c r="CS21" i="6"/>
  <c r="BM21" i="6"/>
  <c r="BV50" i="6"/>
  <c r="DB50" i="6"/>
  <c r="BA590" i="6"/>
  <c r="CG590" i="6"/>
  <c r="DB588" i="6"/>
  <c r="BV588" i="6"/>
  <c r="DB798" i="6"/>
  <c r="BV798" i="6"/>
  <c r="BL485" i="6"/>
  <c r="CR485" i="6"/>
  <c r="BA926" i="6"/>
  <c r="CG926" i="6"/>
  <c r="DB917" i="6"/>
  <c r="BV917" i="6"/>
  <c r="BA781" i="6"/>
  <c r="CG781" i="6"/>
  <c r="CR137" i="6"/>
  <c r="BL137" i="6"/>
  <c r="BA849" i="6"/>
  <c r="CG849" i="6"/>
  <c r="CR253" i="6"/>
  <c r="BL253" i="6"/>
  <c r="BL605" i="6"/>
  <c r="CR605" i="6"/>
  <c r="CR205" i="6"/>
  <c r="BL205" i="6"/>
  <c r="CG932" i="6"/>
  <c r="BA932" i="6"/>
  <c r="CG483" i="6"/>
  <c r="BA483" i="6"/>
  <c r="CR804" i="6"/>
  <c r="BL804" i="6"/>
  <c r="CG920" i="6"/>
  <c r="BA920" i="6"/>
  <c r="CR278" i="6"/>
  <c r="BL278" i="6"/>
  <c r="BV27" i="6"/>
  <c r="DB27" i="6"/>
  <c r="BA116" i="6"/>
  <c r="CG116" i="6"/>
  <c r="BV199" i="6"/>
  <c r="DB199" i="6"/>
  <c r="CG247" i="6"/>
  <c r="BA247" i="6"/>
  <c r="CG519" i="6"/>
  <c r="BA519" i="6"/>
  <c r="BL520" i="6"/>
  <c r="CR520" i="6"/>
  <c r="CR377" i="6"/>
  <c r="BL377" i="6"/>
  <c r="CG635" i="6"/>
  <c r="BA635" i="6"/>
  <c r="BV721" i="6"/>
  <c r="DB721" i="6"/>
  <c r="CG949" i="6"/>
  <c r="BA949" i="6"/>
  <c r="BA699" i="6"/>
  <c r="CG699" i="6"/>
  <c r="CR207" i="6"/>
  <c r="BL207" i="6"/>
  <c r="BA170" i="6"/>
  <c r="CG170" i="6"/>
  <c r="CR988" i="6"/>
  <c r="BL988" i="6"/>
  <c r="BA298" i="6"/>
  <c r="CG298" i="6"/>
  <c r="CR56" i="6"/>
  <c r="BL56" i="6"/>
  <c r="CG946" i="6"/>
  <c r="BA946" i="6"/>
  <c r="DB245" i="6"/>
  <c r="BV245" i="6"/>
  <c r="BL448" i="6"/>
  <c r="CR448" i="6"/>
  <c r="CG251" i="6"/>
  <c r="BA251" i="6"/>
  <c r="CG482" i="6"/>
  <c r="BA482" i="6"/>
  <c r="CG653" i="6"/>
  <c r="BA653" i="6"/>
  <c r="BA322" i="6"/>
  <c r="CG322" i="6"/>
  <c r="CG562" i="6"/>
  <c r="BA562" i="6"/>
  <c r="CG658" i="6"/>
  <c r="BA658" i="6"/>
  <c r="DB1009" i="6"/>
  <c r="BV1009" i="6"/>
  <c r="DB470" i="6"/>
  <c r="BV470" i="6"/>
  <c r="CG530" i="6"/>
  <c r="BA530" i="6"/>
  <c r="CG112" i="6"/>
  <c r="BA112" i="6"/>
  <c r="BA660" i="6"/>
  <c r="CG660" i="6"/>
  <c r="CG1004" i="6"/>
  <c r="BA1004" i="6"/>
  <c r="BL761" i="6"/>
  <c r="CR761" i="6"/>
  <c r="BL452" i="6"/>
  <c r="CR452" i="6"/>
  <c r="CG540" i="6"/>
  <c r="BA540" i="6"/>
  <c r="BA341" i="6"/>
  <c r="CG341" i="6"/>
  <c r="BV645" i="6"/>
  <c r="DB645" i="6"/>
  <c r="BA553" i="6"/>
  <c r="CG553" i="6"/>
  <c r="CG392" i="6"/>
  <c r="BA392" i="6"/>
  <c r="BL329" i="6"/>
  <c r="CR329" i="6"/>
  <c r="CG662" i="6"/>
  <c r="BA662" i="6"/>
  <c r="BV537" i="6"/>
  <c r="DB537" i="6"/>
  <c r="BL497" i="6"/>
  <c r="CR497" i="6"/>
  <c r="CR852" i="6"/>
  <c r="BL852" i="6"/>
  <c r="DB856" i="6"/>
  <c r="BV856" i="6"/>
  <c r="BL461" i="6"/>
  <c r="CR461" i="6"/>
  <c r="BL957" i="6"/>
  <c r="CR957" i="6"/>
  <c r="DB405" i="6"/>
  <c r="BV405" i="6"/>
  <c r="BA69" i="6"/>
  <c r="CG69" i="6"/>
  <c r="DB816" i="6"/>
  <c r="BV816" i="6"/>
  <c r="BA15" i="6"/>
  <c r="CG15" i="6"/>
  <c r="CR163" i="6"/>
  <c r="BL163" i="6"/>
  <c r="DB987" i="6"/>
  <c r="BV987" i="6"/>
  <c r="CR1007" i="6"/>
  <c r="BL1007" i="6"/>
  <c r="BA335" i="6"/>
  <c r="CG335" i="6"/>
  <c r="DB528" i="6"/>
  <c r="BV528" i="6"/>
  <c r="BL932" i="6"/>
  <c r="CR932" i="6"/>
  <c r="CR180" i="6"/>
  <c r="BL180" i="6"/>
  <c r="BV37" i="6"/>
  <c r="DB37" i="6"/>
  <c r="CR858" i="6"/>
  <c r="BL858" i="6"/>
  <c r="BL294" i="6"/>
  <c r="CR294" i="6"/>
  <c r="BL663" i="6"/>
  <c r="CR663" i="6"/>
  <c r="DB584" i="6"/>
  <c r="BV584" i="6"/>
  <c r="BL639" i="6"/>
  <c r="CR639" i="6"/>
  <c r="BA671" i="6"/>
  <c r="CG671" i="6"/>
  <c r="BA1002" i="6"/>
  <c r="CG1002" i="6"/>
  <c r="BV778" i="6"/>
  <c r="DB778" i="6"/>
  <c r="CG924" i="6"/>
  <c r="BA924" i="6"/>
  <c r="DB905" i="6"/>
  <c r="BV905" i="6"/>
  <c r="CG735" i="6"/>
  <c r="BA735" i="6"/>
  <c r="BL936" i="6"/>
  <c r="CR936" i="6"/>
  <c r="BB157" i="6"/>
  <c r="CH157" i="6"/>
  <c r="BV135" i="6"/>
  <c r="DB135" i="6"/>
  <c r="CG622" i="6"/>
  <c r="BA622" i="6"/>
  <c r="DB100" i="6"/>
  <c r="BV100" i="6"/>
  <c r="CR877" i="6"/>
  <c r="BL877" i="6"/>
  <c r="BV612" i="6"/>
  <c r="DB612" i="6"/>
  <c r="DB520" i="6"/>
  <c r="BV520" i="6"/>
  <c r="BV663" i="6"/>
  <c r="DB663" i="6"/>
  <c r="BV739" i="6"/>
  <c r="DB739" i="6"/>
  <c r="DB278" i="6"/>
  <c r="BV278" i="6"/>
  <c r="DB578" i="6"/>
  <c r="BV578" i="6"/>
  <c r="CR621" i="6"/>
  <c r="BL621" i="6"/>
  <c r="CR736" i="6"/>
  <c r="BL736" i="6"/>
  <c r="BV1000" i="6"/>
  <c r="DB1000" i="6"/>
  <c r="BL239" i="6"/>
  <c r="CR239" i="6"/>
  <c r="CR701" i="6"/>
  <c r="BL701" i="6"/>
  <c r="BL477" i="6"/>
  <c r="CR477" i="6"/>
  <c r="CR895" i="6"/>
  <c r="BL895" i="6"/>
  <c r="DB903" i="6"/>
  <c r="BV903" i="6"/>
  <c r="DB546" i="6"/>
  <c r="BV546" i="6"/>
  <c r="CG473" i="6"/>
  <c r="BA473" i="6"/>
  <c r="BV525" i="6"/>
  <c r="DB525" i="6"/>
  <c r="DB254" i="6"/>
  <c r="BV254" i="6"/>
  <c r="BA870" i="6"/>
  <c r="CG870" i="6"/>
  <c r="CR725" i="6"/>
  <c r="BL725" i="6"/>
  <c r="CG543" i="6"/>
  <c r="BA543" i="6"/>
  <c r="BA39" i="6"/>
  <c r="CG39" i="6"/>
  <c r="H13" i="3"/>
  <c r="H11" i="3"/>
  <c r="I9" i="3"/>
  <c r="BL573" i="6"/>
  <c r="CR573" i="6"/>
  <c r="CR325" i="6"/>
  <c r="BL325" i="6"/>
  <c r="DB127" i="6"/>
  <c r="BV127" i="6"/>
  <c r="DB820" i="6"/>
  <c r="BV820" i="6"/>
  <c r="BA490" i="6"/>
  <c r="CG490" i="6"/>
  <c r="BA431" i="6"/>
  <c r="CG431" i="6"/>
  <c r="CG716" i="6"/>
  <c r="BA716" i="6"/>
  <c r="BL426" i="6"/>
  <c r="CR426" i="6"/>
  <c r="DB915" i="6"/>
  <c r="BV915" i="6"/>
  <c r="BL524" i="6"/>
  <c r="CR524" i="6"/>
  <c r="BL798" i="6"/>
  <c r="CR798" i="6"/>
  <c r="DB216" i="6"/>
  <c r="BV216" i="6"/>
  <c r="BA1003" i="6"/>
  <c r="CG1003" i="6"/>
  <c r="CR636" i="6"/>
  <c r="BL636" i="6"/>
  <c r="BL902" i="6"/>
  <c r="CR902" i="6"/>
  <c r="DB797" i="6"/>
  <c r="BV797" i="6"/>
  <c r="CR632" i="6"/>
  <c r="BL632" i="6"/>
  <c r="CG941" i="6"/>
  <c r="BA941" i="6"/>
  <c r="BL415" i="6"/>
  <c r="CR415" i="6"/>
  <c r="CR424" i="6"/>
  <c r="BL424" i="6"/>
  <c r="DB745" i="6"/>
  <c r="BV745" i="6"/>
  <c r="DB939" i="6"/>
  <c r="BV939" i="6"/>
  <c r="BL884" i="6"/>
  <c r="CR884" i="6"/>
  <c r="CR352" i="6"/>
  <c r="BL352" i="6"/>
  <c r="DB815" i="6"/>
  <c r="BV815" i="6"/>
  <c r="BV608" i="6"/>
  <c r="DB608" i="6"/>
  <c r="BL737" i="6"/>
  <c r="CR737" i="6"/>
  <c r="CR856" i="6"/>
  <c r="BL856" i="6"/>
  <c r="BV149" i="6"/>
  <c r="DB149" i="6"/>
  <c r="BL752" i="6"/>
  <c r="CR752" i="6"/>
  <c r="CR863" i="6"/>
  <c r="BL863" i="6"/>
  <c r="BL569" i="6"/>
  <c r="CR569" i="6"/>
  <c r="BV483" i="6"/>
  <c r="DB483" i="6"/>
  <c r="DB677" i="6"/>
  <c r="BV677" i="6"/>
  <c r="BL791" i="6"/>
  <c r="CR791" i="6"/>
  <c r="CR816" i="6"/>
  <c r="BL816" i="6"/>
  <c r="DB1012" i="6"/>
  <c r="BV1012" i="6"/>
  <c r="CG382" i="6"/>
  <c r="BA382" i="6"/>
  <c r="BV853" i="6"/>
  <c r="DB853" i="6"/>
  <c r="DB84" i="6"/>
  <c r="BV84" i="6"/>
  <c r="DB773" i="6"/>
  <c r="BV773" i="6"/>
  <c r="DB22" i="6"/>
  <c r="BV22" i="6"/>
  <c r="CG159" i="6"/>
  <c r="BA159" i="6"/>
  <c r="DB130" i="6"/>
  <c r="BV130" i="6"/>
  <c r="CR721" i="6"/>
  <c r="BL721" i="6"/>
  <c r="BV513" i="6"/>
  <c r="DB513" i="6"/>
  <c r="CG265" i="6"/>
  <c r="BA265" i="6"/>
  <c r="BL717" i="6"/>
  <c r="CR717" i="6"/>
  <c r="BB106" i="6"/>
  <c r="CH106" i="6"/>
  <c r="DB947" i="6"/>
  <c r="BV947" i="6"/>
  <c r="BA184" i="6"/>
  <c r="CG184" i="6"/>
  <c r="BL311" i="6"/>
  <c r="CR311" i="6"/>
  <c r="BA545" i="6"/>
  <c r="CG545" i="6"/>
  <c r="BA20" i="6"/>
  <c r="CG20" i="6"/>
  <c r="CR865" i="6"/>
  <c r="BL865" i="6"/>
  <c r="BV940" i="6"/>
  <c r="DB940" i="6"/>
  <c r="DB183" i="6"/>
  <c r="BV183" i="6"/>
  <c r="BL813" i="6"/>
  <c r="CR813" i="6"/>
  <c r="BL679" i="6"/>
  <c r="CR679" i="6"/>
  <c r="CH330" i="6"/>
  <c r="BB330" i="6"/>
  <c r="DB659" i="6"/>
  <c r="BV659" i="6"/>
  <c r="CR431" i="6"/>
  <c r="BL431" i="6"/>
  <c r="DB845" i="6"/>
  <c r="BV845" i="6"/>
  <c r="CG739" i="6"/>
  <c r="BA739" i="6"/>
  <c r="CR981" i="6"/>
  <c r="BL981" i="6"/>
  <c r="CR110" i="6"/>
  <c r="BL110" i="6"/>
  <c r="DB222" i="6"/>
  <c r="BV222" i="6"/>
  <c r="CR994" i="6"/>
  <c r="BL994" i="6"/>
  <c r="CG356" i="6"/>
  <c r="BA356" i="6"/>
  <c r="BA923" i="6"/>
  <c r="CG923" i="6"/>
  <c r="DB976" i="6"/>
  <c r="BV976" i="6"/>
  <c r="BL1011" i="6"/>
  <c r="CR1011" i="6"/>
  <c r="CR344" i="6"/>
  <c r="BL344" i="6"/>
  <c r="DB364" i="6"/>
  <c r="BV364" i="6"/>
  <c r="BA724" i="6"/>
  <c r="CG724" i="6"/>
  <c r="BA369" i="6"/>
  <c r="CG369" i="6"/>
  <c r="BV213" i="6"/>
  <c r="DB213" i="6"/>
  <c r="CR558" i="6"/>
  <c r="BL558" i="6"/>
  <c r="BL559" i="6"/>
  <c r="CR559" i="6"/>
  <c r="BA987" i="6"/>
  <c r="CG987" i="6"/>
  <c r="CR179" i="6"/>
  <c r="BL179" i="6"/>
  <c r="BV49" i="6"/>
  <c r="DB49" i="6"/>
  <c r="BA702" i="6"/>
  <c r="CG702" i="6"/>
  <c r="BV129" i="6"/>
  <c r="DB129" i="6"/>
  <c r="DB508" i="6"/>
  <c r="BV508" i="6"/>
  <c r="DB395" i="6"/>
  <c r="BV395" i="6"/>
  <c r="BL724" i="6"/>
  <c r="CR724" i="6"/>
  <c r="CR949" i="6"/>
  <c r="BL949" i="6"/>
  <c r="CR771" i="6"/>
  <c r="BL771" i="6"/>
  <c r="DB524" i="6"/>
  <c r="BV524" i="6"/>
  <c r="CG698" i="6"/>
  <c r="BA698" i="6"/>
  <c r="BL225" i="6"/>
  <c r="CR225" i="6"/>
  <c r="CR718" i="6"/>
  <c r="BL718" i="6"/>
  <c r="CG606" i="6"/>
  <c r="BA606" i="6"/>
  <c r="CG882" i="6"/>
  <c r="BA882" i="6"/>
  <c r="BV87" i="6"/>
  <c r="DB87" i="6"/>
  <c r="CG324" i="6"/>
  <c r="BA324" i="6"/>
  <c r="BA121" i="6"/>
  <c r="CG121" i="6"/>
  <c r="BL1013" i="6"/>
  <c r="CR1013" i="6"/>
  <c r="BL561" i="6"/>
  <c r="CR561" i="6"/>
  <c r="CG898" i="6"/>
  <c r="BA898" i="6"/>
  <c r="CR746" i="6"/>
  <c r="BL746" i="6"/>
  <c r="BV176" i="6"/>
  <c r="DB176" i="6"/>
  <c r="BV826" i="6"/>
  <c r="DB826" i="6"/>
  <c r="DB875" i="6"/>
  <c r="BV875" i="6"/>
  <c r="CG29" i="6"/>
  <c r="BA29" i="6"/>
  <c r="BA772" i="6"/>
  <c r="CG772" i="6"/>
  <c r="DB316" i="6"/>
  <c r="BV316" i="6"/>
  <c r="BV432" i="6"/>
  <c r="DB432" i="6"/>
  <c r="DB210" i="6"/>
  <c r="BV210" i="6"/>
  <c r="DB104" i="6"/>
  <c r="BV104" i="6"/>
  <c r="BM242" i="6"/>
  <c r="CS242" i="6"/>
  <c r="BV575" i="6"/>
  <c r="DB575" i="6"/>
  <c r="CG605" i="6"/>
  <c r="BA605" i="6"/>
  <c r="BV250" i="6"/>
  <c r="DB250" i="6"/>
  <c r="BL758" i="6"/>
  <c r="CR758" i="6"/>
  <c r="CR762" i="6"/>
  <c r="BL762" i="6"/>
  <c r="CR307" i="6"/>
  <c r="BL307" i="6"/>
  <c r="CG168" i="6"/>
  <c r="BA168" i="6"/>
  <c r="BL413" i="6"/>
  <c r="CR413" i="6"/>
  <c r="BV350" i="6"/>
  <c r="DB350" i="6"/>
  <c r="BA455" i="6"/>
  <c r="CG455" i="6"/>
  <c r="BM112" i="6"/>
  <c r="CS112" i="6"/>
  <c r="CG182" i="6"/>
  <c r="BA182" i="6"/>
  <c r="CG130" i="6"/>
  <c r="BA130" i="6"/>
  <c r="DB527" i="6"/>
  <c r="BV527" i="6"/>
  <c r="CR266" i="6"/>
  <c r="BL266" i="6"/>
  <c r="BA788" i="6"/>
  <c r="CG788" i="6"/>
  <c r="DB230" i="6"/>
  <c r="BV230" i="6"/>
  <c r="BL192" i="6"/>
  <c r="CR192" i="6"/>
  <c r="BA476" i="6"/>
  <c r="CG476" i="6"/>
  <c r="BV418" i="6"/>
  <c r="DB418" i="6"/>
  <c r="BL627" i="6"/>
  <c r="CR627" i="6"/>
  <c r="DB301" i="6"/>
  <c r="BV301" i="6"/>
  <c r="CR187" i="6"/>
  <c r="BL187" i="6"/>
  <c r="BL144" i="6"/>
  <c r="CR144" i="6"/>
  <c r="BV32" i="6"/>
  <c r="DB32" i="6"/>
  <c r="CG962" i="6"/>
  <c r="BA962" i="6"/>
  <c r="G49" i="5"/>
  <c r="G61" i="5"/>
  <c r="I36" i="5"/>
  <c r="CG158" i="6"/>
  <c r="BA158" i="6"/>
  <c r="CG696" i="6"/>
  <c r="BA696" i="6"/>
  <c r="CR468" i="6"/>
  <c r="BL468" i="6"/>
  <c r="DB307" i="6"/>
  <c r="BV307" i="6"/>
  <c r="CG582" i="6"/>
  <c r="BA582" i="6"/>
  <c r="BA22" i="6"/>
  <c r="CG22" i="6"/>
  <c r="BM130" i="6"/>
  <c r="CS130" i="6"/>
  <c r="BL590" i="6"/>
  <c r="CR590" i="6"/>
  <c r="BL216" i="6"/>
  <c r="CR216" i="6"/>
  <c r="DB505" i="6"/>
  <c r="BV505" i="6"/>
  <c r="BL114" i="6"/>
  <c r="CR114" i="6"/>
  <c r="CG847" i="6"/>
  <c r="BA847" i="6"/>
  <c r="DB590" i="6"/>
  <c r="BV590" i="6"/>
  <c r="BL774" i="6"/>
  <c r="CR774" i="6"/>
  <c r="BV15" i="6"/>
  <c r="DB15" i="6"/>
  <c r="DB703" i="6"/>
  <c r="BV703" i="6"/>
  <c r="DB957" i="6"/>
  <c r="BV957" i="6"/>
  <c r="BM203" i="6"/>
  <c r="CS203" i="6"/>
  <c r="BV648" i="6"/>
  <c r="DB648" i="6"/>
  <c r="CH86" i="6"/>
  <c r="BB86" i="6"/>
  <c r="CG767" i="6"/>
  <c r="BA767" i="6"/>
  <c r="CI301" i="6"/>
  <c r="BC301" i="6"/>
  <c r="DB964" i="6"/>
  <c r="BV964" i="6"/>
  <c r="CR1008" i="6"/>
  <c r="BL1008" i="6"/>
  <c r="BA834" i="6"/>
  <c r="CG834" i="6"/>
  <c r="BL228" i="6"/>
  <c r="CR228" i="6"/>
  <c r="BV623" i="6"/>
  <c r="DB623" i="6"/>
  <c r="BV729" i="6"/>
  <c r="DB729" i="6"/>
  <c r="CR822" i="6"/>
  <c r="BL822" i="6"/>
  <c r="CR851" i="6"/>
  <c r="BL851" i="6"/>
  <c r="BM38" i="6"/>
  <c r="CS38" i="6"/>
  <c r="BA990" i="6"/>
  <c r="CG990" i="6"/>
  <c r="CG192" i="6"/>
  <c r="BA192" i="6"/>
  <c r="BL675" i="6"/>
  <c r="CR675" i="6"/>
  <c r="BA367" i="6"/>
  <c r="CG367" i="6"/>
  <c r="BV765" i="6"/>
  <c r="DB765" i="6"/>
  <c r="BL898" i="6"/>
  <c r="CR898" i="6"/>
  <c r="CG855" i="6"/>
  <c r="BA855" i="6"/>
  <c r="CR845" i="6"/>
  <c r="BL845" i="6"/>
  <c r="BV972" i="6"/>
  <c r="DB972" i="6"/>
  <c r="CG1011" i="6"/>
  <c r="BA1011" i="6"/>
  <c r="BL897" i="6"/>
  <c r="CR897" i="6"/>
  <c r="BL440" i="6"/>
  <c r="CR440" i="6"/>
  <c r="BL629" i="6"/>
  <c r="CR629" i="6"/>
  <c r="DB111" i="6"/>
  <c r="BV111" i="6"/>
  <c r="BL739" i="6"/>
  <c r="CR739" i="6"/>
  <c r="DB896" i="6"/>
  <c r="BV896" i="6"/>
  <c r="CS123" i="6"/>
  <c r="BM123" i="6"/>
  <c r="BV306" i="6"/>
  <c r="DB306" i="6"/>
  <c r="BV232" i="6"/>
  <c r="DB232" i="6"/>
  <c r="BL726" i="6"/>
  <c r="CR726" i="6"/>
  <c r="CG195" i="6"/>
  <c r="BA195" i="6"/>
  <c r="DB266" i="6"/>
  <c r="BV266" i="6"/>
  <c r="BL176" i="6"/>
  <c r="CR176" i="6"/>
  <c r="CR309" i="6"/>
  <c r="BL309" i="6"/>
  <c r="DB437" i="6"/>
  <c r="BV437" i="6"/>
  <c r="DB42" i="6"/>
  <c r="BV42" i="6"/>
  <c r="BL441" i="6"/>
  <c r="CR441" i="6"/>
  <c r="BA927" i="6"/>
  <c r="CG927" i="6"/>
  <c r="BV734" i="6"/>
  <c r="DB734" i="6"/>
  <c r="BV622" i="6"/>
  <c r="DB622" i="6"/>
  <c r="CR713" i="6"/>
  <c r="BL713" i="6"/>
  <c r="DB737" i="6"/>
  <c r="BV737" i="6"/>
  <c r="CG281" i="6"/>
  <c r="BA281" i="6"/>
  <c r="BA352" i="6"/>
  <c r="CG352" i="6"/>
  <c r="CR835" i="6"/>
  <c r="BL835" i="6"/>
  <c r="CG707" i="6"/>
  <c r="BA707" i="6"/>
  <c r="BV134" i="6"/>
  <c r="DB134" i="6"/>
  <c r="CG99" i="6"/>
  <c r="BA99" i="6"/>
  <c r="DB380" i="6"/>
  <c r="BV380" i="6"/>
  <c r="BL578" i="6"/>
  <c r="CR578" i="6"/>
  <c r="CR333" i="6"/>
  <c r="BL333" i="6"/>
  <c r="BL849" i="6"/>
  <c r="CR849" i="6"/>
  <c r="CG120" i="6"/>
  <c r="BA120" i="6"/>
  <c r="BL508" i="6"/>
  <c r="CR508" i="6"/>
  <c r="CG233" i="6"/>
  <c r="BA233" i="6"/>
  <c r="DB143" i="6"/>
  <c r="BV143" i="6"/>
  <c r="BL965" i="6"/>
  <c r="CR965" i="6"/>
  <c r="BL922" i="6"/>
  <c r="CR922" i="6"/>
  <c r="DB591" i="6"/>
  <c r="BV591" i="6"/>
  <c r="BA478" i="6"/>
  <c r="CG478" i="6"/>
  <c r="CG442" i="6"/>
  <c r="BA442" i="6"/>
  <c r="BV843" i="6"/>
  <c r="DB843" i="6"/>
  <c r="BL394" i="6"/>
  <c r="CR394" i="6"/>
  <c r="BL996" i="6"/>
  <c r="CR996" i="6"/>
  <c r="BV878" i="6"/>
  <c r="DB878" i="6"/>
  <c r="BV981" i="6"/>
  <c r="DB981" i="6"/>
  <c r="BA807" i="6"/>
  <c r="CG807" i="6"/>
  <c r="CG396" i="6"/>
  <c r="BA396" i="6"/>
  <c r="CG239" i="6"/>
  <c r="BA239" i="6"/>
  <c r="BA389" i="6"/>
  <c r="CG389" i="6"/>
  <c r="DB775" i="6"/>
  <c r="BV775" i="6"/>
  <c r="BL405" i="6"/>
  <c r="CR405" i="6"/>
  <c r="DB68" i="6"/>
  <c r="BV68" i="6"/>
  <c r="DB151" i="6"/>
  <c r="BV151" i="6"/>
  <c r="CR107" i="6"/>
  <c r="BL107" i="6"/>
  <c r="BL362" i="6"/>
  <c r="CR362" i="6"/>
  <c r="BA339" i="6"/>
  <c r="CG339" i="6"/>
  <c r="BV1005" i="6"/>
  <c r="DB1005" i="6"/>
  <c r="CR646" i="6"/>
  <c r="BL646" i="6"/>
  <c r="DB244" i="6"/>
  <c r="BV244" i="6"/>
  <c r="CR655" i="6"/>
  <c r="BL655" i="6"/>
  <c r="BV376" i="6"/>
  <c r="DB376" i="6"/>
  <c r="DB236" i="6"/>
  <c r="BV236" i="6"/>
  <c r="CR78" i="6"/>
  <c r="BL78" i="6"/>
  <c r="BV324" i="6"/>
  <c r="DB324" i="6"/>
  <c r="BA375" i="6"/>
  <c r="CG375" i="6"/>
  <c r="BV906" i="6"/>
  <c r="DB906" i="6"/>
  <c r="CR777" i="6"/>
  <c r="BL777" i="6"/>
  <c r="CR460" i="6"/>
  <c r="BL460" i="6"/>
  <c r="CG998" i="6"/>
  <c r="BA998" i="6"/>
  <c r="BV819" i="6"/>
  <c r="DB819" i="6"/>
  <c r="BA384" i="6"/>
  <c r="CG384" i="6"/>
  <c r="CS213" i="6"/>
  <c r="BM213" i="6"/>
  <c r="CR597" i="6"/>
  <c r="BL597" i="6"/>
  <c r="CG650" i="6"/>
  <c r="BA650" i="6"/>
  <c r="CR839" i="6"/>
  <c r="BL839" i="6"/>
  <c r="BA993" i="6"/>
  <c r="CG993" i="6"/>
  <c r="BA721" i="6"/>
  <c r="CG721" i="6"/>
  <c r="CS171" i="6"/>
  <c r="BM171" i="6"/>
  <c r="BA56" i="6"/>
  <c r="CG56" i="6"/>
  <c r="BA436" i="6"/>
  <c r="CG436" i="6"/>
  <c r="CR889" i="6"/>
  <c r="BL889" i="6"/>
  <c r="BL948" i="6"/>
  <c r="CR948" i="6"/>
  <c r="DB553" i="6"/>
  <c r="BV553" i="6"/>
  <c r="BV118" i="6"/>
  <c r="DB118" i="6"/>
  <c r="BL511" i="6"/>
  <c r="CR511" i="6"/>
  <c r="CG621" i="6"/>
  <c r="BA621" i="6"/>
  <c r="BV360" i="6"/>
  <c r="DB360" i="6"/>
  <c r="DB589" i="6"/>
  <c r="BV589" i="6"/>
  <c r="BL286" i="6"/>
  <c r="CR286" i="6"/>
  <c r="DB354" i="6"/>
  <c r="BV354" i="6"/>
  <c r="BL93" i="6"/>
  <c r="CR93" i="6"/>
  <c r="DB597" i="6"/>
  <c r="BV597" i="6"/>
  <c r="DB835" i="6"/>
  <c r="BV835" i="6"/>
  <c r="CR250" i="6"/>
  <c r="BL250" i="6"/>
  <c r="BV864" i="6"/>
  <c r="DB864" i="6"/>
  <c r="CG303" i="6"/>
  <c r="BA303" i="6"/>
  <c r="CR384" i="6"/>
  <c r="BL384" i="6"/>
  <c r="DB863" i="6"/>
  <c r="BV863" i="6"/>
  <c r="BL887" i="6"/>
  <c r="CR887" i="6"/>
  <c r="CG262" i="6"/>
  <c r="BA262" i="6"/>
  <c r="CG574" i="6"/>
  <c r="BA574" i="6"/>
  <c r="DB425" i="6"/>
  <c r="BV425" i="6"/>
  <c r="BV698" i="6"/>
  <c r="DB698" i="6"/>
  <c r="BL734" i="6"/>
  <c r="CR734" i="6"/>
  <c r="BV381" i="6"/>
  <c r="DB381" i="6"/>
  <c r="CR647" i="6"/>
  <c r="BL647" i="6"/>
  <c r="BL976" i="6"/>
  <c r="CR976" i="6"/>
  <c r="CG183" i="6"/>
  <c r="BA183" i="6"/>
  <c r="DB209" i="6"/>
  <c r="BV209" i="6"/>
  <c r="BL493" i="6"/>
  <c r="CR493" i="6"/>
  <c r="CR214" i="6"/>
  <c r="BL214" i="6"/>
  <c r="CG246" i="6"/>
  <c r="BA246" i="6"/>
  <c r="BL17" i="6"/>
  <c r="CR17" i="6"/>
  <c r="BA472" i="6"/>
  <c r="CG472" i="6"/>
  <c r="CR797" i="6"/>
  <c r="BL797" i="6"/>
  <c r="CS208" i="6"/>
  <c r="BM208" i="6"/>
  <c r="CR961" i="6"/>
  <c r="BL961" i="6"/>
  <c r="BL914" i="6"/>
  <c r="CR914" i="6"/>
  <c r="CR591" i="6"/>
  <c r="BL591" i="6"/>
  <c r="BL345" i="6"/>
  <c r="CR345" i="6"/>
  <c r="CG705" i="6"/>
  <c r="BA705" i="6"/>
  <c r="BA215" i="6"/>
  <c r="CG215" i="6"/>
  <c r="CS147" i="6"/>
  <c r="BM147" i="6"/>
  <c r="BV328" i="6"/>
  <c r="DB328" i="6"/>
  <c r="BV17" i="6"/>
  <c r="DB17" i="6"/>
  <c r="CG386" i="6"/>
  <c r="BA386" i="6"/>
  <c r="BB129" i="6"/>
  <c r="CH129" i="6"/>
  <c r="DB869" i="6"/>
  <c r="BV869" i="6"/>
  <c r="DB891" i="6"/>
  <c r="BV891" i="6"/>
  <c r="BV857" i="6"/>
  <c r="DB857" i="6"/>
  <c r="BV423" i="6"/>
  <c r="DB423" i="6"/>
  <c r="CR61" i="6"/>
  <c r="BL61" i="6"/>
  <c r="CR341" i="6"/>
  <c r="BL341" i="6"/>
  <c r="CR178" i="6"/>
  <c r="BL178" i="6"/>
  <c r="CG410" i="6"/>
  <c r="BA410" i="6"/>
  <c r="BA366" i="6"/>
  <c r="CG366" i="6"/>
  <c r="DB197" i="6"/>
  <c r="BV197" i="6"/>
  <c r="CG613" i="6"/>
  <c r="BA613" i="6"/>
  <c r="CR87" i="6"/>
  <c r="BL87" i="6"/>
  <c r="DB466" i="6"/>
  <c r="BV466" i="6"/>
  <c r="BL484" i="6"/>
  <c r="CR484" i="6"/>
  <c r="BA427" i="6"/>
  <c r="CG427" i="6"/>
  <c r="DB625" i="6"/>
  <c r="BV625" i="6"/>
  <c r="BL818" i="6"/>
  <c r="CR818" i="6"/>
  <c r="G14" i="3"/>
  <c r="G12" i="3"/>
  <c r="BA798" i="6"/>
  <c r="CG798" i="6"/>
  <c r="BL953" i="6"/>
  <c r="CR953" i="6"/>
  <c r="CG827" i="6"/>
  <c r="BA827" i="6"/>
  <c r="BV714" i="6"/>
  <c r="DB714" i="6"/>
  <c r="BA358" i="6"/>
  <c r="CG358" i="6"/>
  <c r="CR772" i="6"/>
  <c r="BL772" i="6"/>
  <c r="BL666" i="6"/>
  <c r="CR666" i="6"/>
  <c r="BM76" i="6"/>
  <c r="CS76" i="6"/>
  <c r="CG782" i="6"/>
  <c r="BA782" i="6"/>
  <c r="BV638" i="6"/>
  <c r="DB638" i="6"/>
  <c r="BL313" i="6"/>
  <c r="CR313" i="6"/>
  <c r="BL924" i="6"/>
  <c r="CR924" i="6"/>
  <c r="BV342" i="6"/>
  <c r="DB342" i="6"/>
  <c r="BA314" i="6"/>
  <c r="CG314" i="6"/>
  <c r="CG346" i="6"/>
  <c r="BA346" i="6"/>
  <c r="BV751" i="6"/>
  <c r="DB751" i="6"/>
  <c r="CR720" i="6"/>
  <c r="BL720" i="6"/>
  <c r="DB153" i="6"/>
  <c r="BV153" i="6"/>
  <c r="BB117" i="6"/>
  <c r="CH117" i="6"/>
  <c r="CR751" i="6"/>
  <c r="BL751" i="6"/>
  <c r="CR381" i="6"/>
  <c r="BL381" i="6"/>
  <c r="BV89" i="6"/>
  <c r="DB89" i="6"/>
  <c r="CR885" i="6"/>
  <c r="BL885" i="6"/>
  <c r="BV760" i="6"/>
  <c r="DB760" i="6"/>
  <c r="BL680" i="6"/>
  <c r="CR680" i="6"/>
  <c r="CG669" i="6"/>
  <c r="BA669" i="6"/>
  <c r="BL694" i="6"/>
  <c r="CR694" i="6"/>
  <c r="BA95" i="6"/>
  <c r="CG95" i="6"/>
  <c r="BA826" i="6"/>
  <c r="CG826" i="6"/>
  <c r="DB647" i="6"/>
  <c r="BV647" i="6"/>
  <c r="CG979" i="6"/>
  <c r="BA979" i="6"/>
  <c r="DB949" i="6"/>
  <c r="BV949" i="6"/>
  <c r="BA731" i="6"/>
  <c r="CG731" i="6"/>
  <c r="BL164" i="6"/>
  <c r="CR164" i="6"/>
  <c r="CG452" i="6"/>
  <c r="BA452" i="6"/>
  <c r="BA655" i="6"/>
  <c r="CG655" i="6"/>
  <c r="BA756" i="6"/>
  <c r="CG756" i="6"/>
  <c r="CG237" i="6"/>
  <c r="BA237" i="6"/>
  <c r="CR550" i="6"/>
  <c r="BL550" i="6"/>
  <c r="DB18" i="6"/>
  <c r="BV18" i="6"/>
  <c r="CR710" i="6"/>
  <c r="BL710" i="6"/>
  <c r="DB607" i="6"/>
  <c r="BV607" i="6"/>
  <c r="BV547" i="6"/>
  <c r="DB547" i="6"/>
  <c r="DB396" i="6"/>
  <c r="BV396" i="6"/>
  <c r="CR586" i="6"/>
  <c r="BL586" i="6"/>
  <c r="DB56" i="6"/>
  <c r="BV56" i="6"/>
  <c r="DB456" i="6"/>
  <c r="BV456" i="6"/>
  <c r="CG534" i="6"/>
  <c r="BA534" i="6"/>
  <c r="BV29" i="6"/>
  <c r="DB29" i="6"/>
  <c r="CG221" i="6"/>
  <c r="BA221" i="6"/>
  <c r="CG853" i="6"/>
  <c r="BA853" i="6"/>
  <c r="BV38" i="6"/>
  <c r="DB38" i="6"/>
  <c r="CG914" i="6"/>
  <c r="BA914" i="6"/>
  <c r="CG600" i="6"/>
  <c r="BA600" i="6"/>
  <c r="BV28" i="6"/>
  <c r="DB28" i="6"/>
  <c r="CG494" i="6"/>
  <c r="BA494" i="6"/>
  <c r="BM82" i="6"/>
  <c r="CS82" i="6"/>
  <c r="BV984" i="6"/>
  <c r="DB984" i="6"/>
  <c r="DB370" i="6"/>
  <c r="BV370" i="6"/>
  <c r="CR446" i="6"/>
  <c r="BL446" i="6"/>
  <c r="BV200" i="6"/>
  <c r="DB200" i="6"/>
  <c r="BV793" i="6"/>
  <c r="DB793" i="6"/>
  <c r="BL940" i="6"/>
  <c r="CR940" i="6"/>
  <c r="BA951" i="6"/>
  <c r="CG951" i="6"/>
  <c r="CR447" i="6"/>
  <c r="BL447" i="6"/>
  <c r="BA814" i="6"/>
  <c r="CG814" i="6"/>
  <c r="BL811" i="6"/>
  <c r="CR811" i="6"/>
  <c r="BL1002" i="6"/>
  <c r="CR1002" i="6"/>
  <c r="BV780" i="6"/>
  <c r="DB780" i="6"/>
  <c r="CG283" i="6"/>
  <c r="BA283" i="6"/>
  <c r="DB563" i="6"/>
  <c r="BV563" i="6"/>
  <c r="DB979" i="6"/>
  <c r="BV979" i="6"/>
  <c r="CG504" i="6"/>
  <c r="BA504" i="6"/>
  <c r="BL19" i="6"/>
  <c r="CR19" i="6"/>
  <c r="DB974" i="6"/>
  <c r="BV974" i="6"/>
  <c r="CG518" i="6"/>
  <c r="BA518" i="6"/>
  <c r="CG588" i="6"/>
  <c r="BA588" i="6"/>
  <c r="CR974" i="6"/>
  <c r="BL974" i="6"/>
  <c r="BL472" i="6"/>
  <c r="CR472" i="6"/>
  <c r="CR317" i="6"/>
  <c r="BL317" i="6"/>
  <c r="DB929" i="6"/>
  <c r="BV929" i="6"/>
  <c r="BA373" i="6"/>
  <c r="CG373" i="6"/>
  <c r="BL249" i="6"/>
  <c r="CR249" i="6"/>
  <c r="BV674" i="6"/>
  <c r="DB674" i="6"/>
  <c r="BL269" i="6"/>
  <c r="CR269" i="6"/>
  <c r="BV701" i="6"/>
  <c r="DB701" i="6"/>
  <c r="BL471" i="6"/>
  <c r="CR471" i="6"/>
  <c r="DB971" i="6"/>
  <c r="BV971" i="6"/>
  <c r="BV82" i="6"/>
  <c r="DB82" i="6"/>
  <c r="CG226" i="6"/>
  <c r="BA226" i="6"/>
  <c r="BV14" i="6"/>
  <c r="DB14" i="6"/>
  <c r="BV523" i="6"/>
  <c r="DB523" i="6"/>
  <c r="CG374" i="6"/>
  <c r="BA374" i="6"/>
  <c r="BV535" i="6"/>
  <c r="DB535" i="6"/>
  <c r="BA211" i="6"/>
  <c r="CG211" i="6"/>
  <c r="CR220" i="6"/>
  <c r="BL220" i="6"/>
  <c r="BV704" i="6"/>
  <c r="DB704" i="6"/>
  <c r="BV194" i="6"/>
  <c r="DB194" i="6"/>
  <c r="DB902" i="6"/>
  <c r="BV902" i="6"/>
  <c r="BM24" i="6"/>
  <c r="CS24" i="6"/>
  <c r="BA94" i="6"/>
  <c r="CG94" i="6"/>
  <c r="CG960" i="6"/>
  <c r="BA960" i="6"/>
  <c r="BB32" i="6"/>
  <c r="CH32" i="6"/>
  <c r="CR805" i="6"/>
  <c r="BL805" i="6"/>
  <c r="BA393" i="6"/>
  <c r="CG393" i="6"/>
  <c r="CG895" i="6"/>
  <c r="BA895" i="6"/>
  <c r="BA640" i="6"/>
  <c r="CG640" i="6"/>
  <c r="DB827" i="6"/>
  <c r="BV827" i="6"/>
  <c r="BV1013" i="6"/>
  <c r="DB1013" i="6"/>
  <c r="DB931" i="6"/>
  <c r="BV931" i="6"/>
  <c r="BV769" i="6"/>
  <c r="DB769" i="6"/>
  <c r="BL867" i="6"/>
  <c r="CR867" i="6"/>
  <c r="DB204" i="6"/>
  <c r="BV204" i="6"/>
  <c r="CR540" i="6"/>
  <c r="BL540" i="6"/>
  <c r="BL387" i="6"/>
  <c r="CR387" i="6"/>
  <c r="BV644" i="6"/>
  <c r="DB644" i="6"/>
  <c r="BA601" i="6"/>
  <c r="CG601" i="6"/>
  <c r="BL780" i="6"/>
  <c r="CR780" i="6"/>
  <c r="BA796" i="6"/>
  <c r="CG796" i="6"/>
  <c r="BA651" i="6"/>
  <c r="CG651" i="6"/>
  <c r="BA343" i="6"/>
  <c r="CG343" i="6"/>
  <c r="BM75" i="6"/>
  <c r="CS75" i="6"/>
  <c r="CG631" i="6"/>
  <c r="BA631" i="6"/>
  <c r="DB108" i="6"/>
  <c r="BV108" i="6"/>
  <c r="CG845" i="6"/>
  <c r="BA845" i="6"/>
  <c r="BA972" i="6"/>
  <c r="CG972" i="6"/>
  <c r="CG315" i="6"/>
  <c r="BA315" i="6"/>
  <c r="BV613" i="6"/>
  <c r="DB613" i="6"/>
  <c r="DB369" i="6"/>
  <c r="BV369" i="6"/>
  <c r="CG996" i="6"/>
  <c r="BA996" i="6"/>
  <c r="DB368" i="6"/>
  <c r="BV368" i="6"/>
  <c r="BL705" i="6"/>
  <c r="CR705" i="6"/>
  <c r="BA766" i="6"/>
  <c r="CG766" i="6"/>
  <c r="CG297" i="6"/>
  <c r="BA297" i="6"/>
  <c r="BM89" i="6"/>
  <c r="CS89" i="6"/>
  <c r="BV211" i="6"/>
  <c r="DB211" i="6"/>
  <c r="BL950" i="6"/>
  <c r="CR950" i="6"/>
  <c r="BA611" i="6"/>
  <c r="CG611" i="6"/>
  <c r="BV872" i="6"/>
  <c r="DB872" i="6"/>
  <c r="DB479" i="6"/>
  <c r="BV479" i="6"/>
  <c r="BL735" i="6"/>
  <c r="CR735" i="6"/>
  <c r="BV886" i="6"/>
  <c r="DB886" i="6"/>
  <c r="DB787" i="6"/>
  <c r="BV787" i="6"/>
  <c r="DB580" i="6"/>
  <c r="BV580" i="6"/>
  <c r="BL966" i="6"/>
  <c r="CR966" i="6"/>
  <c r="BL449" i="6"/>
  <c r="CR449" i="6"/>
  <c r="BV338" i="6"/>
  <c r="DB338" i="6"/>
  <c r="BL874" i="6"/>
  <c r="CR874" i="6"/>
  <c r="CG316" i="6"/>
  <c r="BA316" i="6"/>
  <c r="CG602" i="6"/>
  <c r="BA602" i="6"/>
  <c r="CG765" i="6"/>
  <c r="BA765" i="6"/>
  <c r="CR516" i="6"/>
  <c r="BL516" i="6"/>
  <c r="BL838" i="6"/>
  <c r="CR838" i="6"/>
  <c r="BM28" i="6"/>
  <c r="CS28" i="6"/>
  <c r="CG542" i="6"/>
  <c r="BA542" i="6"/>
  <c r="CG469" i="6"/>
  <c r="BA469" i="6"/>
  <c r="BV99" i="6"/>
  <c r="DB99" i="6"/>
  <c r="CG559" i="6"/>
  <c r="BA559" i="6"/>
  <c r="CR969" i="6"/>
  <c r="BL969" i="6"/>
  <c r="BV991" i="6"/>
  <c r="DB991" i="6"/>
  <c r="DB453" i="6"/>
  <c r="BV453" i="6"/>
  <c r="BA505" i="6"/>
  <c r="CG505" i="6"/>
  <c r="CR728" i="6"/>
  <c r="BL728" i="6"/>
  <c r="CG539" i="6"/>
  <c r="BA539" i="6"/>
  <c r="CT99" i="6"/>
  <c r="BN99" i="6"/>
  <c r="DB448" i="6"/>
  <c r="BV448" i="6"/>
  <c r="CG894" i="6"/>
  <c r="BA894" i="6"/>
  <c r="DB351" i="6"/>
  <c r="BV351" i="6"/>
  <c r="BA880" i="6"/>
  <c r="CG880" i="6"/>
  <c r="BV852" i="6"/>
  <c r="DB852" i="6"/>
  <c r="BM66" i="6"/>
  <c r="CS66" i="6"/>
  <c r="BA773" i="6"/>
  <c r="CG773" i="6"/>
  <c r="CR236" i="6"/>
  <c r="BL236" i="6"/>
  <c r="CG817" i="6"/>
  <c r="BA817" i="6"/>
  <c r="DB224" i="6"/>
  <c r="BV224" i="6"/>
  <c r="BA805" i="6"/>
  <c r="CG805" i="6"/>
  <c r="BA541" i="6"/>
  <c r="CG541" i="6"/>
  <c r="BV33" i="6"/>
  <c r="DB33" i="6"/>
  <c r="BL331" i="6"/>
  <c r="CR331" i="6"/>
  <c r="DB313" i="6"/>
  <c r="BV313" i="6"/>
  <c r="BV614" i="6"/>
  <c r="DB614" i="6"/>
  <c r="DB941" i="6"/>
  <c r="BV941" i="6"/>
  <c r="DB272" i="6"/>
  <c r="BV272" i="6"/>
  <c r="CS73" i="6"/>
  <c r="BM73" i="6"/>
  <c r="CR939" i="6"/>
  <c r="BL939" i="6"/>
  <c r="BL882" i="6"/>
  <c r="CR882" i="6"/>
  <c r="BV618" i="6"/>
  <c r="DB618" i="6"/>
  <c r="DB450" i="6"/>
  <c r="BV450" i="6"/>
  <c r="BA701" i="6"/>
  <c r="CG701" i="6"/>
  <c r="BV650" i="6"/>
  <c r="DB650" i="6"/>
  <c r="BL455" i="6"/>
  <c r="CR455" i="6"/>
  <c r="BL765" i="6"/>
  <c r="CR765" i="6"/>
  <c r="BL305" i="6"/>
  <c r="CR305" i="6"/>
  <c r="CI147" i="6"/>
  <c r="BC147" i="6"/>
  <c r="BL173" i="6"/>
  <c r="CR173" i="6"/>
  <c r="DB532" i="6"/>
  <c r="BV532" i="6"/>
  <c r="BL894" i="6"/>
  <c r="CR894" i="6"/>
  <c r="BA465" i="6"/>
  <c r="CG465" i="6"/>
  <c r="DB386" i="6"/>
  <c r="BV386" i="6"/>
  <c r="BA921" i="6"/>
  <c r="CG921" i="6"/>
  <c r="CG438" i="6"/>
  <c r="BA438" i="6"/>
  <c r="BA97" i="6"/>
  <c r="CG97" i="6"/>
  <c r="BV145" i="6"/>
  <c r="DB145" i="6"/>
  <c r="DB247" i="6"/>
  <c r="BV247" i="6"/>
  <c r="CR486" i="6"/>
  <c r="BL486" i="6"/>
  <c r="CR716" i="6"/>
  <c r="BL716" i="6"/>
  <c r="DB545" i="6"/>
  <c r="BV545" i="6"/>
  <c r="BA458" i="6"/>
  <c r="CG458" i="6"/>
  <c r="CR230" i="6"/>
  <c r="BL230" i="6"/>
  <c r="BL504" i="6"/>
  <c r="CR504" i="6"/>
  <c r="BV727" i="6"/>
  <c r="DB727" i="6"/>
  <c r="DB403" i="6"/>
  <c r="BV403" i="6"/>
  <c r="CG275" i="6"/>
  <c r="BA275" i="6"/>
  <c r="BA730" i="6"/>
  <c r="CG730" i="6"/>
  <c r="BV725" i="6"/>
  <c r="DB725" i="6"/>
  <c r="DB965" i="6"/>
  <c r="BV965" i="6"/>
  <c r="CG510" i="6"/>
  <c r="BA510" i="6"/>
  <c r="BV193" i="6"/>
  <c r="DB193" i="6"/>
  <c r="CR301" i="6"/>
  <c r="BL301" i="6"/>
  <c r="BA146" i="6"/>
  <c r="CG146" i="6"/>
  <c r="BV259" i="6"/>
  <c r="DB259" i="6"/>
  <c r="CT50" i="6"/>
  <c r="BN50" i="6"/>
  <c r="CR193" i="6"/>
  <c r="BL193" i="6"/>
  <c r="DB951" i="6"/>
  <c r="BV951" i="6"/>
  <c r="DB371" i="6"/>
  <c r="BV371" i="6"/>
  <c r="BA652" i="6"/>
  <c r="CG652" i="6"/>
  <c r="CG954" i="6"/>
  <c r="BA954" i="6"/>
  <c r="DB602" i="6"/>
  <c r="BV602" i="6"/>
  <c r="DB833" i="6"/>
  <c r="BV833" i="6"/>
  <c r="BA709" i="6"/>
  <c r="CG709" i="6"/>
  <c r="DB999" i="6"/>
  <c r="BV999" i="6"/>
  <c r="BA661" i="6"/>
  <c r="CG661" i="6"/>
  <c r="DB526" i="6"/>
  <c r="BV526" i="6"/>
  <c r="CG256" i="6"/>
  <c r="BA256" i="6"/>
  <c r="BV439" i="6"/>
  <c r="DB439" i="6"/>
  <c r="DB1001" i="6"/>
  <c r="BV1001" i="6"/>
  <c r="BA727" i="6"/>
  <c r="CG727" i="6"/>
  <c r="DB122" i="6"/>
  <c r="BV122" i="6"/>
  <c r="CG75" i="6"/>
  <c r="BA75" i="6"/>
  <c r="DB274" i="6"/>
  <c r="BV274" i="6"/>
  <c r="DB189" i="6"/>
  <c r="BV189" i="6"/>
  <c r="BB155" i="6"/>
  <c r="CH155" i="6"/>
  <c r="DB977" i="6"/>
  <c r="BV977" i="6"/>
  <c r="BL1001" i="6"/>
  <c r="CR1001" i="6"/>
  <c r="BL551" i="6"/>
  <c r="CR551" i="6"/>
  <c r="BV710" i="6"/>
  <c r="DB710" i="6"/>
  <c r="CG101" i="6"/>
  <c r="BA101" i="6"/>
  <c r="CR476" i="6"/>
  <c r="BL476" i="6"/>
  <c r="BL386" i="6"/>
  <c r="CR386" i="6"/>
  <c r="CR245" i="6"/>
  <c r="BL245" i="6"/>
  <c r="BL982" i="6"/>
  <c r="CR982" i="6"/>
  <c r="BV813" i="6"/>
  <c r="DB813" i="6"/>
  <c r="CS195" i="6"/>
  <c r="BM195" i="6"/>
  <c r="BM58" i="6"/>
  <c r="CS58" i="6"/>
  <c r="CG255" i="6"/>
  <c r="BA255" i="6"/>
  <c r="CR978" i="6"/>
  <c r="BL978" i="6"/>
  <c r="BL568" i="6"/>
  <c r="CR568" i="6"/>
  <c r="DB675" i="6"/>
  <c r="BV675" i="6"/>
  <c r="CG624" i="6"/>
  <c r="BA624" i="6"/>
  <c r="CG566" i="6"/>
  <c r="BA566" i="6"/>
  <c r="BA866" i="6"/>
  <c r="CG866" i="6"/>
  <c r="BV55" i="6"/>
  <c r="DB55" i="6"/>
  <c r="BA517" i="6"/>
  <c r="CG517" i="6"/>
  <c r="BA383" i="6"/>
  <c r="CG383" i="6"/>
  <c r="DB311" i="6"/>
  <c r="BV311" i="6"/>
  <c r="CR522" i="6"/>
  <c r="BL522" i="6"/>
  <c r="BL693" i="6"/>
  <c r="CR693" i="6"/>
  <c r="DB711" i="6"/>
  <c r="BV711" i="6"/>
  <c r="BL457" i="6"/>
  <c r="CR457" i="6"/>
  <c r="BL451" i="6"/>
  <c r="CR451" i="6"/>
  <c r="BL255" i="6"/>
  <c r="CR255" i="6"/>
  <c r="BA142" i="6"/>
  <c r="CG142" i="6"/>
  <c r="BV294" i="6"/>
  <c r="DB294" i="6"/>
  <c r="DB961" i="6"/>
  <c r="BV961" i="6"/>
  <c r="BL611" i="6"/>
  <c r="CR611" i="6"/>
  <c r="CG310" i="6"/>
  <c r="BA310" i="6"/>
  <c r="BA878" i="6"/>
  <c r="CG878" i="6"/>
  <c r="CR33" i="6"/>
  <c r="BL33" i="6"/>
  <c r="BV110" i="6"/>
  <c r="DB110" i="6"/>
  <c r="CS157" i="6"/>
  <c r="BM157" i="6"/>
  <c r="CG760" i="6"/>
  <c r="BA760" i="6"/>
  <c r="CR399" i="6"/>
  <c r="BL399" i="6"/>
  <c r="BA889" i="6"/>
  <c r="CG889" i="6"/>
  <c r="DB743" i="6"/>
  <c r="BV743" i="6"/>
  <c r="BV330" i="6"/>
  <c r="DB330" i="6"/>
  <c r="CG57" i="6"/>
  <c r="BA57" i="6"/>
  <c r="BM226" i="6"/>
  <c r="CS226" i="6"/>
  <c r="BV93" i="6"/>
  <c r="DB93" i="6"/>
  <c r="BV137" i="6"/>
  <c r="DB137" i="6"/>
  <c r="BV636" i="6"/>
  <c r="DB636" i="6"/>
  <c r="DB117" i="6"/>
  <c r="BV117" i="6"/>
  <c r="BA258" i="6"/>
  <c r="CG258" i="6"/>
  <c r="BM109" i="6"/>
  <c r="CS109" i="6"/>
  <c r="BL750" i="6"/>
  <c r="CR750" i="6"/>
  <c r="DB459" i="6"/>
  <c r="BV459" i="6"/>
  <c r="BA203" i="6"/>
  <c r="CG203" i="6"/>
  <c r="BV664" i="6"/>
  <c r="DB664" i="6"/>
  <c r="CR625" i="6"/>
  <c r="BL625" i="6"/>
  <c r="CR1000" i="6"/>
  <c r="BL1000" i="6"/>
  <c r="BV692" i="6"/>
  <c r="DB692" i="6"/>
  <c r="DB637" i="6"/>
  <c r="BV637" i="6"/>
  <c r="CG704" i="6"/>
  <c r="BA704" i="6"/>
  <c r="DB161" i="6"/>
  <c r="BV161" i="6"/>
  <c r="BL703" i="6"/>
  <c r="CR703" i="6"/>
  <c r="BL806" i="6"/>
  <c r="CR806" i="6"/>
  <c r="I65" i="3"/>
  <c r="I67" i="3"/>
  <c r="J63" i="3"/>
  <c r="DB335" i="6"/>
  <c r="BV335" i="6"/>
  <c r="CG412" i="6"/>
  <c r="BA412" i="6"/>
  <c r="CI153" i="6"/>
  <c r="BC153" i="6"/>
  <c r="BL572" i="6"/>
  <c r="CR572" i="6"/>
  <c r="DB914" i="6"/>
  <c r="BV914" i="6"/>
  <c r="DB550" i="6"/>
  <c r="BV550" i="6"/>
  <c r="DB533" i="6"/>
  <c r="BV533" i="6"/>
  <c r="BV53" i="6"/>
  <c r="DB53" i="6"/>
  <c r="CR674" i="6"/>
  <c r="BL674" i="6"/>
  <c r="CR335" i="6"/>
  <c r="BL335" i="6"/>
  <c r="CR186" i="6"/>
  <c r="BL186" i="6"/>
  <c r="BV440" i="6"/>
  <c r="DB440" i="6"/>
  <c r="DB808" i="6"/>
  <c r="BV808" i="6"/>
  <c r="BL579" i="6"/>
  <c r="CR579" i="6"/>
  <c r="CR359" i="6"/>
  <c r="BL359" i="6"/>
  <c r="DB507" i="6"/>
  <c r="BV507" i="6"/>
  <c r="DB741" i="6"/>
  <c r="BV741" i="6"/>
  <c r="BL870" i="6"/>
  <c r="CR870" i="6"/>
  <c r="BL824" i="6"/>
  <c r="CR824" i="6"/>
  <c r="CG305" i="6"/>
  <c r="BA305" i="6"/>
  <c r="CG726" i="6"/>
  <c r="BA726" i="6"/>
  <c r="BV422" i="6"/>
  <c r="DB422" i="6"/>
  <c r="DB220" i="6"/>
  <c r="BV220" i="6"/>
  <c r="BV333" i="6"/>
  <c r="DB333" i="6"/>
  <c r="CS117" i="6"/>
  <c r="BM117" i="6"/>
  <c r="CR610" i="6"/>
  <c r="BL610" i="6"/>
  <c r="BA477" i="6"/>
  <c r="CG477" i="6"/>
  <c r="CR624" i="6"/>
  <c r="BL624" i="6"/>
  <c r="CR221" i="6"/>
  <c r="BL221" i="6"/>
  <c r="CR893" i="6"/>
  <c r="BL893" i="6"/>
  <c r="CG434" i="6"/>
  <c r="BA434" i="6"/>
  <c r="DB673" i="6"/>
  <c r="BV673" i="6"/>
  <c r="BL454" i="6"/>
  <c r="CR454" i="6"/>
  <c r="DB783" i="6"/>
  <c r="BV783" i="6"/>
  <c r="BV771" i="6"/>
  <c r="DB771" i="6"/>
  <c r="BV934" i="6"/>
  <c r="DB934" i="6"/>
  <c r="BL264" i="6"/>
  <c r="CR264" i="6"/>
  <c r="CG965" i="6"/>
  <c r="BA965" i="6"/>
  <c r="DB291" i="6"/>
  <c r="BV291" i="6"/>
  <c r="BV261" i="6"/>
  <c r="DB261" i="6"/>
  <c r="BV708" i="6"/>
  <c r="DB708" i="6"/>
  <c r="CR595" i="6"/>
  <c r="BL595" i="6"/>
  <c r="BV713" i="6"/>
  <c r="DB713" i="6"/>
  <c r="BA491" i="6"/>
  <c r="CG491" i="6"/>
  <c r="CH187" i="6"/>
  <c r="BB187" i="6"/>
  <c r="BV685" i="6"/>
  <c r="DB685" i="6"/>
  <c r="DB514" i="6"/>
  <c r="BV514" i="6"/>
  <c r="DB943" i="6"/>
  <c r="BV943" i="6"/>
  <c r="CG608" i="6"/>
  <c r="BA608" i="6"/>
  <c r="BL875" i="6"/>
  <c r="CR875" i="6"/>
  <c r="BL353" i="6"/>
  <c r="CR353" i="6"/>
  <c r="DB540" i="6"/>
  <c r="BV540" i="6"/>
  <c r="BA748" i="6"/>
  <c r="CG748" i="6"/>
  <c r="CG292" i="6"/>
  <c r="BA292" i="6"/>
  <c r="DB621" i="6"/>
  <c r="BV621" i="6"/>
  <c r="CG526" i="6"/>
  <c r="BA526" i="6"/>
  <c r="CR291" i="6"/>
  <c r="BL291" i="6"/>
  <c r="BL658" i="6"/>
  <c r="CR658" i="6"/>
  <c r="BV23" i="6"/>
  <c r="DB23" i="6"/>
  <c r="BL543" i="6"/>
  <c r="CR543" i="6"/>
  <c r="BV839" i="6"/>
  <c r="DB839" i="6"/>
  <c r="DB962" i="6"/>
  <c r="BV962" i="6"/>
  <c r="CG663" i="6"/>
  <c r="BA663" i="6"/>
  <c r="CR86" i="6"/>
  <c r="BL86" i="6"/>
  <c r="BL481" i="6"/>
  <c r="CR481" i="6"/>
  <c r="BL495" i="6"/>
  <c r="CR495" i="6"/>
  <c r="DB935" i="6"/>
  <c r="BV935" i="6"/>
  <c r="BA609" i="6"/>
  <c r="CG609" i="6"/>
  <c r="CG911" i="6"/>
  <c r="BA911" i="6"/>
  <c r="BV276" i="6"/>
  <c r="DB276" i="6"/>
  <c r="BA713" i="6"/>
  <c r="CG713" i="6"/>
  <c r="BV777" i="6"/>
  <c r="DB777" i="6"/>
  <c r="BA83" i="6"/>
  <c r="CG83" i="6"/>
  <c r="CR973" i="6"/>
  <c r="BL973" i="6"/>
  <c r="CG224" i="6"/>
  <c r="BA224" i="6"/>
  <c r="BL515" i="6"/>
  <c r="CR515" i="6"/>
  <c r="BL890" i="6"/>
  <c r="CR890" i="6"/>
  <c r="BV812" i="6"/>
  <c r="DB812" i="6"/>
  <c r="BA462" i="6"/>
  <c r="CG462" i="6"/>
  <c r="CR699" i="6"/>
  <c r="BL699" i="6"/>
  <c r="BL400" i="6"/>
  <c r="CR400" i="6"/>
  <c r="BA90" i="6"/>
  <c r="CG90" i="6"/>
  <c r="CG544" i="6"/>
  <c r="BA544" i="6"/>
  <c r="DB92" i="6"/>
  <c r="BV92" i="6"/>
  <c r="BL118" i="6"/>
  <c r="CR118" i="6"/>
  <c r="BL490" i="6"/>
  <c r="CR490" i="6"/>
  <c r="BA58" i="6"/>
  <c r="CG58" i="6"/>
  <c r="CR998" i="6"/>
  <c r="BL998" i="6"/>
  <c r="CR375" i="6"/>
  <c r="BL375" i="6"/>
  <c r="BV318" i="6"/>
  <c r="DB318" i="6"/>
  <c r="CR268" i="6"/>
  <c r="BL268" i="6"/>
  <c r="BL968" i="6"/>
  <c r="CR968" i="6"/>
  <c r="DB86" i="6"/>
  <c r="BV86" i="6"/>
  <c r="BV367" i="6"/>
  <c r="DB367" i="6"/>
  <c r="CG514" i="6"/>
  <c r="BA514" i="6"/>
  <c r="CG338" i="6"/>
  <c r="BA338" i="6"/>
  <c r="BL899" i="6"/>
  <c r="CR899" i="6"/>
  <c r="BV162" i="6"/>
  <c r="DB162" i="6"/>
  <c r="CT127" i="6"/>
  <c r="BN127" i="6"/>
  <c r="BL904" i="6"/>
  <c r="CR904" i="6"/>
  <c r="CR782" i="6"/>
  <c r="BL782" i="6"/>
  <c r="CS177" i="6"/>
  <c r="BM177" i="6"/>
  <c r="BA73" i="6"/>
  <c r="CG73" i="6"/>
  <c r="CG933" i="6"/>
  <c r="BA933" i="6"/>
  <c r="CR261" i="6"/>
  <c r="BL261" i="6"/>
  <c r="BA806" i="6"/>
  <c r="CG806" i="6"/>
  <c r="BL523" i="6"/>
  <c r="CR523" i="6"/>
  <c r="BA92" i="6"/>
  <c r="CG92" i="6"/>
  <c r="BA644" i="6"/>
  <c r="CG644" i="6"/>
  <c r="BM39" i="6"/>
  <c r="CS39" i="6"/>
  <c r="BM215" i="6"/>
  <c r="CS215" i="6"/>
  <c r="DB308" i="6"/>
  <c r="BV308" i="6"/>
  <c r="CG642" i="6"/>
  <c r="BA642" i="6"/>
  <c r="BA812" i="6"/>
  <c r="CG812" i="6"/>
  <c r="BV182" i="6"/>
  <c r="DB182" i="6"/>
  <c r="CR361" i="6"/>
  <c r="BL361" i="6"/>
  <c r="BA794" i="6"/>
  <c r="CG794" i="6"/>
  <c r="CG331" i="6"/>
  <c r="BA331" i="6"/>
  <c r="CR427" i="6"/>
  <c r="BL427" i="6"/>
  <c r="BL534" i="6"/>
  <c r="CR534" i="6"/>
  <c r="BL280" i="6"/>
  <c r="CR280" i="6"/>
  <c r="BL507" i="6"/>
  <c r="CR507" i="6"/>
  <c r="CR891" i="6"/>
  <c r="BL891" i="6"/>
  <c r="BA881" i="6"/>
  <c r="CG881" i="6"/>
  <c r="CG675" i="6"/>
  <c r="BA675" i="6"/>
  <c r="BA456" i="6"/>
  <c r="CG456" i="6"/>
  <c r="BL505" i="6"/>
  <c r="CR505" i="6"/>
  <c r="BV543" i="6"/>
  <c r="DB543" i="6"/>
  <c r="BB150" i="6"/>
  <c r="CH150" i="6"/>
  <c r="CR287" i="6"/>
  <c r="BL287" i="6"/>
  <c r="DB185" i="6"/>
  <c r="BV185" i="6"/>
  <c r="BB508" i="6"/>
  <c r="CH508" i="6"/>
  <c r="BL532" i="6"/>
  <c r="CR532" i="6"/>
  <c r="DB270" i="6"/>
  <c r="BV270" i="6"/>
  <c r="BL598" i="6"/>
  <c r="CR598" i="6"/>
  <c r="BV776" i="6"/>
  <c r="DB776" i="6"/>
  <c r="DB887" i="6"/>
  <c r="BV887" i="6"/>
  <c r="DB810" i="6"/>
  <c r="BV810" i="6"/>
  <c r="BV393" i="6"/>
  <c r="DB393" i="6"/>
  <c r="CG536" i="6"/>
  <c r="BA536" i="6"/>
  <c r="BV438" i="6"/>
  <c r="DB438" i="6"/>
  <c r="BA209" i="6"/>
  <c r="CG209" i="6"/>
  <c r="CG599" i="6"/>
  <c r="BA599" i="6"/>
  <c r="CR742" i="6"/>
  <c r="BL742" i="6"/>
  <c r="BV632" i="6"/>
  <c r="DB632" i="6"/>
  <c r="DB133" i="6"/>
  <c r="BV133" i="6"/>
  <c r="DB90" i="6"/>
  <c r="BV90" i="6"/>
  <c r="BV399" i="6"/>
  <c r="DB399" i="6"/>
  <c r="CR338" i="6"/>
  <c r="BL338" i="6"/>
  <c r="DB486" i="6"/>
  <c r="BV486" i="6"/>
  <c r="BV640" i="6"/>
  <c r="DB640" i="6"/>
  <c r="BV413" i="6"/>
  <c r="DB413" i="6"/>
  <c r="CR343" i="6"/>
  <c r="BL343" i="6"/>
  <c r="CR57" i="6"/>
  <c r="BL57" i="6"/>
  <c r="BA387" i="6"/>
  <c r="CG387" i="6"/>
  <c r="DB343" i="6"/>
  <c r="BV343" i="6"/>
  <c r="BL396" i="6"/>
  <c r="CR396" i="6"/>
  <c r="BA879" i="6"/>
  <c r="CG879" i="6"/>
  <c r="CG1008" i="6"/>
  <c r="BA1008" i="6"/>
  <c r="DB124" i="6"/>
  <c r="BV124" i="6"/>
  <c r="CG114" i="6"/>
  <c r="BA114" i="6"/>
  <c r="BV489" i="6"/>
  <c r="DB489" i="6"/>
  <c r="CG1012" i="6"/>
  <c r="BA1012" i="6"/>
  <c r="DB579" i="6"/>
  <c r="BV579" i="6"/>
  <c r="BV691" i="6"/>
  <c r="DB691" i="6"/>
  <c r="DB142" i="6"/>
  <c r="BV142" i="6"/>
  <c r="CG440" i="6"/>
  <c r="BA440" i="6"/>
  <c r="BA460" i="6"/>
  <c r="CG460" i="6"/>
  <c r="CR554" i="6"/>
  <c r="BL554" i="6"/>
  <c r="BL488" i="6"/>
  <c r="CR488" i="6"/>
  <c r="BA272" i="6"/>
  <c r="CG272" i="6"/>
  <c r="BA982" i="6"/>
  <c r="CG982" i="6"/>
  <c r="CR53" i="6"/>
  <c r="BL53" i="6"/>
  <c r="CG27" i="6"/>
  <c r="BA27" i="6"/>
  <c r="CR678" i="6"/>
  <c r="BL678" i="6"/>
  <c r="CG164" i="6"/>
  <c r="BA164" i="6"/>
  <c r="BL547" i="6"/>
  <c r="CR547" i="6"/>
  <c r="BM63" i="6"/>
  <c r="CS63" i="6"/>
  <c r="CG81" i="6"/>
  <c r="BA81" i="6"/>
  <c r="BV415" i="6"/>
  <c r="DB415" i="6"/>
  <c r="CR546" i="6"/>
  <c r="BL546" i="6"/>
  <c r="CR385" i="6"/>
  <c r="BL385" i="6"/>
  <c r="BA667" i="6"/>
  <c r="CG667" i="6"/>
  <c r="CR360" i="6"/>
  <c r="BL360" i="6"/>
  <c r="BV686" i="6"/>
  <c r="DB686" i="6"/>
  <c r="CR871" i="6"/>
  <c r="BL871" i="6"/>
  <c r="BL682" i="6"/>
  <c r="CR682" i="6"/>
  <c r="BL234" i="6"/>
  <c r="CR234" i="6"/>
  <c r="BV91" i="6"/>
  <c r="DB91" i="6"/>
  <c r="BA128" i="6"/>
  <c r="CG128" i="6"/>
  <c r="BL304" i="6"/>
  <c r="CR304" i="6"/>
  <c r="CR134" i="6"/>
  <c r="BL134" i="6"/>
  <c r="BL411" i="6"/>
  <c r="CR411" i="6"/>
  <c r="BA487" i="6"/>
  <c r="CG487" i="6"/>
  <c r="BA818" i="6"/>
  <c r="CG818" i="6"/>
  <c r="DB139" i="6"/>
  <c r="BV139" i="6"/>
  <c r="BM52" i="6"/>
  <c r="CS52" i="6"/>
  <c r="DB1004" i="6"/>
  <c r="BV1004" i="6"/>
  <c r="CG309" i="6"/>
  <c r="BA309" i="6"/>
  <c r="CR769" i="6"/>
  <c r="BL769" i="6"/>
  <c r="BA964" i="6"/>
  <c r="CG964" i="6"/>
  <c r="CR167" i="6"/>
  <c r="BL167" i="6"/>
  <c r="DB398" i="6"/>
  <c r="BV398" i="6"/>
  <c r="DB223" i="6"/>
  <c r="BV223" i="6"/>
  <c r="BL299" i="6"/>
  <c r="CR299" i="6"/>
  <c r="BV958" i="6"/>
  <c r="DB958" i="6"/>
  <c r="BL314" i="6"/>
  <c r="CR314" i="6"/>
  <c r="BV292" i="6"/>
  <c r="DB292" i="6"/>
  <c r="BV720" i="6"/>
  <c r="DB720" i="6"/>
  <c r="BA802" i="6"/>
  <c r="CG802" i="6"/>
  <c r="CG775" i="6"/>
  <c r="BA775" i="6"/>
  <c r="DB633" i="6"/>
  <c r="BV633" i="6"/>
  <c r="BL68" i="6"/>
  <c r="CR68" i="6"/>
  <c r="BL602" i="6"/>
  <c r="CR602" i="6"/>
  <c r="CG780" i="6"/>
  <c r="BA780" i="6"/>
  <c r="BM115" i="6"/>
  <c r="CS115" i="6"/>
  <c r="BL648" i="6"/>
  <c r="CR648" i="6"/>
  <c r="DB463" i="6"/>
  <c r="BV463" i="6"/>
  <c r="BL766" i="6"/>
  <c r="CR766" i="6"/>
  <c r="CR754" i="6"/>
  <c r="BL754" i="6"/>
  <c r="DB866" i="6"/>
  <c r="BV866" i="6"/>
  <c r="BL401" i="6"/>
  <c r="CR401" i="6"/>
  <c r="BV838" i="6"/>
  <c r="DB838" i="6"/>
  <c r="DB198" i="6"/>
  <c r="BV198" i="6"/>
  <c r="CG522" i="6"/>
  <c r="BA522" i="6"/>
  <c r="CG229" i="6"/>
  <c r="BA229" i="6"/>
  <c r="BL182" i="6"/>
  <c r="CR182" i="6"/>
  <c r="DB406" i="6"/>
  <c r="BV406" i="6"/>
  <c r="DB901" i="6"/>
  <c r="BV901" i="6"/>
  <c r="BV862" i="6"/>
  <c r="DB862" i="6"/>
  <c r="DB435" i="6"/>
  <c r="BV435" i="6"/>
  <c r="BA732" i="6"/>
  <c r="CG732" i="6"/>
  <c r="BV103" i="6"/>
  <c r="DB103" i="6"/>
  <c r="DB286" i="6"/>
  <c r="BV286" i="6"/>
  <c r="DB918" i="6"/>
  <c r="BV918" i="6"/>
  <c r="CR263" i="6"/>
  <c r="BL263" i="6"/>
  <c r="BV417" i="6"/>
  <c r="DB417" i="6"/>
  <c r="BL943" i="6"/>
  <c r="CR943" i="6"/>
  <c r="BV74" i="6"/>
  <c r="DB74" i="6"/>
  <c r="DB64" i="6"/>
  <c r="BV64" i="6"/>
  <c r="BA854" i="6"/>
  <c r="CG854" i="6"/>
  <c r="CG677" i="6"/>
  <c r="BA677" i="6"/>
  <c r="DB995" i="6"/>
  <c r="BV995" i="6"/>
  <c r="BV302" i="6"/>
  <c r="DB302" i="6"/>
  <c r="CR514" i="6"/>
  <c r="BL514" i="6"/>
  <c r="CH76" i="6"/>
  <c r="BB76" i="6"/>
  <c r="H66" i="3"/>
  <c r="H68" i="3" s="1"/>
  <c r="H70" i="3" s="1"/>
  <c r="DB280" i="6"/>
  <c r="BV280" i="6"/>
  <c r="CG549" i="6"/>
  <c r="BA549" i="6"/>
  <c r="BL820" i="6"/>
  <c r="CR820" i="6"/>
  <c r="BV571" i="6"/>
  <c r="DB571" i="6"/>
  <c r="CG776" i="6"/>
  <c r="BA776" i="6"/>
  <c r="BV549" i="6"/>
  <c r="DB549" i="6"/>
  <c r="BA619" i="6"/>
  <c r="CG619" i="6"/>
  <c r="BA712" i="6"/>
  <c r="CG712" i="6"/>
  <c r="BL79" i="6"/>
  <c r="CR79" i="6"/>
  <c r="BA822" i="6"/>
  <c r="CG822" i="6"/>
  <c r="CG779" i="6"/>
  <c r="BA779" i="6"/>
  <c r="BA450" i="6"/>
  <c r="CG450" i="6"/>
  <c r="BL843" i="6"/>
  <c r="CR843" i="6"/>
  <c r="DB109" i="6"/>
  <c r="BV109" i="6"/>
  <c r="BA425" i="6"/>
  <c r="CG425" i="6"/>
  <c r="DB651" i="6"/>
  <c r="BV651" i="6"/>
  <c r="BV997" i="6"/>
  <c r="DB997" i="6"/>
  <c r="DB574" i="6"/>
  <c r="BV574" i="6"/>
  <c r="CG222" i="6"/>
  <c r="BA222" i="6"/>
  <c r="CH160" i="6"/>
  <c r="BB160" i="6"/>
  <c r="BL934" i="6"/>
  <c r="CR934" i="6"/>
  <c r="DB201" i="6"/>
  <c r="BV201" i="6"/>
  <c r="BL170" i="6"/>
  <c r="CR170" i="6"/>
  <c r="BV604" i="6"/>
  <c r="DB604" i="6"/>
  <c r="BV742" i="6"/>
  <c r="DB742" i="6"/>
  <c r="CS262" i="6"/>
  <c r="BM262" i="6"/>
  <c r="DB944" i="6"/>
  <c r="BV944" i="6"/>
  <c r="CR656" i="6"/>
  <c r="BL656" i="6"/>
  <c r="CR825" i="6"/>
  <c r="BL825" i="6"/>
  <c r="DB207" i="6"/>
  <c r="BV207" i="6"/>
  <c r="DB114" i="6"/>
  <c r="BV114" i="6"/>
  <c r="CG364" i="6"/>
  <c r="BA364" i="6"/>
  <c r="BA860" i="6"/>
  <c r="CG860" i="6"/>
  <c r="BL881" i="6"/>
  <c r="CR881" i="6"/>
  <c r="CG31" i="6"/>
  <c r="BA31" i="6"/>
  <c r="CR633" i="6"/>
  <c r="BL633" i="6"/>
  <c r="DB601" i="6"/>
  <c r="BV601" i="6"/>
  <c r="DB909" i="6"/>
  <c r="BV909" i="6"/>
  <c r="DB320" i="6"/>
  <c r="BV320" i="6"/>
  <c r="BV846" i="6"/>
  <c r="DB846" i="6"/>
  <c r="DB924" i="6"/>
  <c r="BV924" i="6"/>
  <c r="BA641" i="6"/>
  <c r="CG641" i="6"/>
  <c r="CG634" i="6"/>
  <c r="BA634" i="6"/>
  <c r="CG915" i="6"/>
  <c r="BA915" i="6"/>
  <c r="BA820" i="6"/>
  <c r="CG820" i="6"/>
  <c r="BA390" i="6"/>
  <c r="CG390" i="6"/>
  <c r="BL525" i="6"/>
  <c r="CR525" i="6"/>
  <c r="BA236" i="6"/>
  <c r="CG236" i="6"/>
  <c r="CG323" i="6"/>
  <c r="BA323" i="6"/>
  <c r="BL544" i="6"/>
  <c r="CR544" i="6"/>
  <c r="BV352" i="6"/>
  <c r="DB352" i="6"/>
  <c r="BA371" i="6"/>
  <c r="CG371" i="6"/>
  <c r="DB482" i="6"/>
  <c r="BV482" i="6"/>
  <c r="CG747" i="6"/>
  <c r="BA747" i="6"/>
  <c r="DB409" i="6"/>
  <c r="BV409" i="6"/>
  <c r="CR429" i="6"/>
  <c r="BL429" i="6"/>
  <c r="BL463" i="6"/>
  <c r="CR463" i="6"/>
  <c r="BB138" i="6"/>
  <c r="CH138" i="6"/>
  <c r="BV41" i="6"/>
  <c r="DB41" i="6"/>
  <c r="CG607" i="6"/>
  <c r="BA607" i="6"/>
  <c r="BV529" i="6"/>
  <c r="DB529" i="6"/>
  <c r="BL465" i="6"/>
  <c r="CR465" i="6"/>
  <c r="BA596" i="6"/>
  <c r="CG596" i="6"/>
  <c r="BB171" i="6"/>
  <c r="CH171" i="6"/>
  <c r="BL698" i="6"/>
  <c r="CR698" i="6"/>
  <c r="BL489" i="6"/>
  <c r="CR489" i="6"/>
  <c r="BM16" i="6"/>
  <c r="CS16" i="6"/>
  <c r="BL938" i="6"/>
  <c r="CR938" i="6"/>
  <c r="CG17" i="6"/>
  <c r="BA17" i="6"/>
  <c r="CG665" i="6"/>
  <c r="BA665" i="6"/>
  <c r="CH52" i="6"/>
  <c r="BB52" i="6"/>
  <c r="DB293" i="6"/>
  <c r="BV293" i="6"/>
  <c r="BM154" i="6"/>
  <c r="CS154" i="6"/>
  <c r="DB585" i="6"/>
  <c r="BV585" i="6"/>
  <c r="BV851" i="6"/>
  <c r="DB851" i="6"/>
  <c r="DB263" i="6"/>
  <c r="BV263" i="6"/>
  <c r="DB993" i="6"/>
  <c r="BV993" i="6"/>
  <c r="CR403" i="6"/>
  <c r="BL403" i="6"/>
  <c r="CG643" i="6"/>
  <c r="BA643" i="6"/>
  <c r="CG280" i="6"/>
  <c r="BA280" i="6"/>
  <c r="BL529" i="6"/>
  <c r="CR529" i="6"/>
  <c r="BL519" i="6"/>
  <c r="CR519" i="6"/>
  <c r="CS289" i="6"/>
  <c r="BM289" i="6"/>
  <c r="BL937" i="6"/>
  <c r="CR937" i="6"/>
  <c r="BA835" i="6"/>
  <c r="CG835" i="6"/>
  <c r="CT51" i="6"/>
  <c r="BN51" i="6"/>
  <c r="CG937" i="6"/>
  <c r="BA937" i="6"/>
  <c r="BM141" i="6"/>
  <c r="CS141" i="6"/>
  <c r="CG737" i="6"/>
  <c r="BA737" i="6"/>
  <c r="BL570" i="6"/>
  <c r="CR570" i="6"/>
  <c r="BN185" i="6"/>
  <c r="CT185" i="6"/>
  <c r="CH361" i="6"/>
  <c r="BB361" i="6"/>
  <c r="BA838" i="6"/>
  <c r="CG838" i="6"/>
  <c r="DB867" i="6"/>
  <c r="BV867" i="6"/>
  <c r="DB233" i="6"/>
  <c r="BV233" i="6"/>
  <c r="BV695" i="6"/>
  <c r="DB695" i="6"/>
  <c r="BA349" i="6"/>
  <c r="CG349" i="6"/>
  <c r="BV34" i="6"/>
  <c r="DB34" i="6"/>
  <c r="BA404" i="6"/>
  <c r="CG404" i="6"/>
  <c r="BA46" i="6"/>
  <c r="CG46" i="6"/>
  <c r="BV175" i="6"/>
  <c r="DB175" i="6"/>
  <c r="CG563" i="6"/>
  <c r="BA563" i="6"/>
  <c r="BL149" i="6"/>
  <c r="CR149" i="6"/>
  <c r="BA447" i="6"/>
  <c r="CG447" i="6"/>
  <c r="BB80" i="6"/>
  <c r="CH80" i="6"/>
  <c r="CR560" i="6"/>
  <c r="BL560" i="6"/>
  <c r="CH16" i="6"/>
  <c r="BB16" i="6"/>
  <c r="CS340" i="6"/>
  <c r="BM340" i="6"/>
  <c r="CG989" i="6"/>
  <c r="BA989" i="6"/>
  <c r="BV312" i="6"/>
  <c r="DB312" i="6"/>
  <c r="BA48" i="6"/>
  <c r="CG48" i="6"/>
  <c r="DB900" i="6"/>
  <c r="BV900" i="6"/>
  <c r="BB64" i="6"/>
  <c r="CH64" i="6"/>
  <c r="BV296" i="6"/>
  <c r="DB296" i="6"/>
  <c r="BV752" i="6"/>
  <c r="DB752" i="6"/>
  <c r="CG686" i="6"/>
  <c r="BA686" i="6"/>
  <c r="BL479" i="6"/>
  <c r="CR479" i="6"/>
  <c r="DB603" i="6"/>
  <c r="BV603" i="6"/>
  <c r="BA784" i="6"/>
  <c r="CG784" i="6"/>
  <c r="BA557" i="6"/>
  <c r="CG557" i="6"/>
  <c r="BV339" i="6"/>
  <c r="DB339" i="6"/>
  <c r="BV58" i="6"/>
  <c r="DB58" i="6"/>
  <c r="BV173" i="6"/>
  <c r="DB173" i="6"/>
  <c r="CG948" i="6"/>
  <c r="BA948" i="6"/>
  <c r="DB88" i="6"/>
  <c r="BV88" i="6"/>
  <c r="BL744" i="6"/>
  <c r="CR744" i="6"/>
  <c r="CG578" i="6"/>
  <c r="BA578" i="6"/>
  <c r="CG1013" i="6"/>
  <c r="BA1013" i="6"/>
  <c r="BM439" i="6"/>
  <c r="CS439" i="6"/>
  <c r="BV620" i="6"/>
  <c r="DB620" i="6"/>
  <c r="BV719" i="6"/>
  <c r="DB719" i="6"/>
  <c r="DB554" i="6"/>
  <c r="BV554" i="6"/>
  <c r="BV73" i="6"/>
  <c r="DB73" i="6"/>
  <c r="BL918" i="6"/>
  <c r="CR918" i="6"/>
  <c r="CR297" i="6"/>
  <c r="BL297" i="6"/>
  <c r="BA47" i="6"/>
  <c r="CG47" i="6"/>
  <c r="BA804" i="6"/>
  <c r="CG804" i="6"/>
  <c r="BV678" i="6"/>
  <c r="DB678" i="6"/>
  <c r="BV696" i="6"/>
  <c r="DB696" i="6"/>
  <c r="BA495" i="6"/>
  <c r="CG495" i="6"/>
  <c r="BL407" i="6"/>
  <c r="CR407" i="6"/>
  <c r="BA801" i="6"/>
  <c r="CG801" i="6"/>
  <c r="BV277" i="6"/>
  <c r="DB277" i="6"/>
  <c r="BL567" i="6"/>
  <c r="CR567" i="6"/>
  <c r="BA500" i="6"/>
  <c r="CG500" i="6"/>
  <c r="CR279" i="6"/>
  <c r="BL279" i="6"/>
  <c r="BV577" i="6"/>
  <c r="DB577" i="6"/>
  <c r="CG646" i="6"/>
  <c r="BA646" i="6"/>
  <c r="BL787" i="6"/>
  <c r="CR787" i="6"/>
  <c r="DB1011" i="6"/>
  <c r="BV1011" i="6"/>
  <c r="DB464" i="6"/>
  <c r="BV464" i="6"/>
  <c r="BV920" i="6"/>
  <c r="DB920" i="6"/>
  <c r="CG41" i="6"/>
  <c r="BA41" i="6"/>
  <c r="CG592" i="6"/>
  <c r="BA592" i="6"/>
  <c r="BV642" i="6"/>
  <c r="DB642" i="6"/>
  <c r="BA1001" i="6"/>
  <c r="CG1001" i="6"/>
  <c r="CS121" i="6"/>
  <c r="BM121" i="6"/>
  <c r="DB348" i="6"/>
  <c r="BV348" i="6"/>
  <c r="CR199" i="6"/>
  <c r="BL199" i="6"/>
  <c r="BA722" i="6"/>
  <c r="CG722" i="6"/>
  <c r="BA884" i="6"/>
  <c r="CG884" i="6"/>
  <c r="BL880" i="6"/>
  <c r="CR880" i="6"/>
  <c r="CR601" i="6"/>
  <c r="BL601" i="6"/>
  <c r="CG269" i="6"/>
  <c r="BA269" i="6"/>
  <c r="BV610" i="6"/>
  <c r="DB610" i="6"/>
  <c r="BV802" i="6"/>
  <c r="DB802" i="6"/>
  <c r="DB804" i="6"/>
  <c r="BV804" i="6"/>
  <c r="DB496" i="6"/>
  <c r="BV496" i="6"/>
  <c r="CG874" i="6"/>
  <c r="BA874" i="6"/>
  <c r="BM161" i="6"/>
  <c r="CS161" i="6"/>
  <c r="CR667" i="6"/>
  <c r="BL667" i="6"/>
  <c r="BL150" i="6"/>
  <c r="CR150" i="6"/>
  <c r="BM41" i="6"/>
  <c r="CS41" i="6"/>
  <c r="CG503" i="6"/>
  <c r="BA503" i="6"/>
  <c r="BV334" i="6"/>
  <c r="DB334" i="6"/>
  <c r="CR840" i="6"/>
  <c r="BL840" i="6"/>
  <c r="CG654" i="6"/>
  <c r="BA654" i="6"/>
  <c r="CR691" i="6"/>
  <c r="BL691" i="6"/>
  <c r="BL358" i="6"/>
  <c r="CR358" i="6"/>
  <c r="BL795" i="6"/>
  <c r="CR795" i="6"/>
  <c r="BL640" i="6"/>
  <c r="CR640" i="6"/>
  <c r="BL928" i="6"/>
  <c r="CR928" i="6"/>
  <c r="CR738" i="6"/>
  <c r="BL738" i="6"/>
  <c r="BV226" i="6"/>
  <c r="DB226" i="6"/>
  <c r="BA104" i="6"/>
  <c r="CG104" i="6"/>
  <c r="BL265" i="6"/>
  <c r="CR265" i="6"/>
  <c r="CR921" i="6"/>
  <c r="BL921" i="6"/>
  <c r="BV357" i="6"/>
  <c r="DB357" i="6"/>
  <c r="DB599" i="6"/>
  <c r="BV599" i="6"/>
  <c r="DB60" i="6"/>
  <c r="BV60" i="6"/>
  <c r="BA454" i="6"/>
  <c r="CG454" i="6"/>
  <c r="CG268" i="6"/>
  <c r="BA268" i="6"/>
  <c r="CG919" i="6"/>
  <c r="BA919" i="6"/>
  <c r="BL328" i="6"/>
  <c r="CR328" i="6"/>
  <c r="BL388" i="6"/>
  <c r="CR388" i="6"/>
  <c r="BA710" i="6"/>
  <c r="CG710" i="6"/>
  <c r="CG913" i="6"/>
  <c r="BA913" i="6"/>
  <c r="CG475" i="6"/>
  <c r="BA475" i="6"/>
  <c r="CG289" i="6"/>
  <c r="BA289" i="6"/>
  <c r="BL198" i="6"/>
  <c r="CR198" i="6"/>
  <c r="BL925" i="6"/>
  <c r="CR925" i="6"/>
  <c r="DB795" i="6"/>
  <c r="BV795" i="6"/>
  <c r="DB40" i="6"/>
  <c r="BV40" i="6"/>
  <c r="BL749" i="6"/>
  <c r="CR749" i="6"/>
  <c r="DB303" i="6"/>
  <c r="BV303" i="6"/>
  <c r="CG527" i="6"/>
  <c r="BA527" i="6"/>
  <c r="BV105" i="6"/>
  <c r="DB105" i="6"/>
  <c r="BV616" i="6"/>
  <c r="DB616" i="6"/>
  <c r="CG321" i="6"/>
  <c r="BA321" i="6"/>
  <c r="DB297" i="6"/>
  <c r="BV297" i="6"/>
  <c r="DB821" i="6"/>
  <c r="BV821" i="6"/>
  <c r="CR62" i="6"/>
  <c r="BL62" i="6"/>
  <c r="BV95" i="6"/>
  <c r="DB95" i="6"/>
  <c r="BA617" i="6"/>
  <c r="CG617" i="6"/>
  <c r="CR970" i="6"/>
  <c r="BL970" i="6"/>
  <c r="BV19" i="6"/>
  <c r="DB19" i="6"/>
  <c r="CR711" i="6"/>
  <c r="BL711" i="6"/>
  <c r="CG570" i="6"/>
  <c r="BA570" i="6"/>
  <c r="CG752" i="6"/>
  <c r="BA752" i="6"/>
  <c r="BV619" i="6"/>
  <c r="DB619" i="6"/>
  <c r="BA792" i="6"/>
  <c r="CG792" i="6"/>
  <c r="BA738" i="6"/>
  <c r="CG738" i="6"/>
  <c r="BL952" i="6"/>
  <c r="CR952" i="6"/>
  <c r="BV831" i="6"/>
  <c r="DB831" i="6"/>
  <c r="BL436" i="6"/>
  <c r="CR436" i="6"/>
  <c r="CG786" i="6"/>
  <c r="BA786" i="6"/>
  <c r="BA502" i="6"/>
  <c r="CG502" i="6"/>
  <c r="BA903" i="6"/>
  <c r="CG903" i="6"/>
  <c r="BV71" i="6"/>
  <c r="DB71" i="6"/>
  <c r="BL535" i="6"/>
  <c r="CR535" i="6"/>
  <c r="BV184" i="6"/>
  <c r="DB184" i="6"/>
  <c r="BV656" i="6"/>
  <c r="DB656" i="6"/>
  <c r="BL815" i="6"/>
  <c r="CR815" i="6"/>
  <c r="BA152" i="6"/>
  <c r="CG152" i="6"/>
  <c r="CG755" i="6"/>
  <c r="BA755" i="6"/>
  <c r="BM48" i="6"/>
  <c r="CS48" i="6"/>
  <c r="CR365" i="6"/>
  <c r="BL365" i="6"/>
  <c r="CG370" i="6"/>
  <c r="BA370" i="6"/>
  <c r="CR319" i="6"/>
  <c r="BL319" i="6"/>
  <c r="CR850" i="6"/>
  <c r="BL850" i="6"/>
  <c r="BL155" i="6"/>
  <c r="CR155" i="6"/>
  <c r="CG906" i="6"/>
  <c r="BA906" i="6"/>
  <c r="CG326" i="6"/>
  <c r="BA326" i="6"/>
  <c r="BL784" i="6"/>
  <c r="CR784" i="6"/>
  <c r="BV890" i="6"/>
  <c r="DB890" i="6"/>
  <c r="CG868" i="6"/>
  <c r="BA868" i="6"/>
  <c r="BL501" i="6"/>
  <c r="CR501" i="6"/>
  <c r="CG799" i="6"/>
  <c r="BA799" i="6"/>
  <c r="CR607" i="6"/>
  <c r="BL607" i="6"/>
  <c r="BA420" i="6"/>
  <c r="CG420" i="6"/>
  <c r="CG220" i="6"/>
  <c r="BA220" i="6"/>
  <c r="CG523" i="6"/>
  <c r="BA523" i="6"/>
  <c r="DB494" i="6"/>
  <c r="BV494" i="6"/>
  <c r="DB385" i="6"/>
  <c r="BV385" i="6"/>
  <c r="BL810" i="6"/>
  <c r="CR810" i="6"/>
  <c r="BV356" i="6"/>
  <c r="DB356" i="6"/>
  <c r="DB581" i="6"/>
  <c r="BV581" i="6"/>
  <c r="BL962" i="6"/>
  <c r="CR962" i="6"/>
  <c r="BA70" i="6"/>
  <c r="CG70" i="6"/>
  <c r="DB237" i="6"/>
  <c r="BV237" i="6"/>
  <c r="CG507" i="6"/>
  <c r="BA507" i="6"/>
  <c r="DB62" i="6"/>
  <c r="BV62" i="6"/>
  <c r="CG969" i="6"/>
  <c r="BA969" i="6"/>
  <c r="BA636" i="6"/>
  <c r="CG636" i="6"/>
  <c r="BL927" i="6"/>
  <c r="CR927" i="6"/>
  <c r="BA700" i="6"/>
  <c r="CG700" i="6"/>
  <c r="CG348" i="6"/>
  <c r="BA348" i="6"/>
  <c r="CG929" i="6"/>
  <c r="BA929" i="6"/>
  <c r="DB52" i="6"/>
  <c r="BV52" i="6"/>
  <c r="DB504" i="6"/>
  <c r="BV504" i="6"/>
  <c r="BA632" i="6"/>
  <c r="CG632" i="6"/>
  <c r="CG319" i="6"/>
  <c r="BA319" i="6"/>
  <c r="BL18" i="6"/>
  <c r="CR18" i="6"/>
  <c r="BL580" i="6"/>
  <c r="CR580" i="6"/>
  <c r="CG749" i="6"/>
  <c r="BA749" i="6"/>
  <c r="BV98" i="6"/>
  <c r="DB98" i="6"/>
  <c r="DB683" i="6"/>
  <c r="BV683" i="6"/>
  <c r="CR395" i="6"/>
  <c r="BL395" i="6"/>
  <c r="CR638" i="6"/>
  <c r="BL638" i="6"/>
  <c r="BA957" i="6"/>
  <c r="CG957" i="6"/>
  <c r="CR873" i="6"/>
  <c r="BL873" i="6"/>
  <c r="BA797" i="6"/>
  <c r="CG797" i="6"/>
  <c r="DB345" i="6"/>
  <c r="BV345" i="6"/>
  <c r="CG342" i="6"/>
  <c r="BA342" i="6"/>
  <c r="CG1009" i="6"/>
  <c r="BA1009" i="6"/>
  <c r="DB967" i="6"/>
  <c r="BV967" i="6"/>
  <c r="BL697" i="6"/>
  <c r="CR697" i="6"/>
  <c r="BL545" i="6"/>
  <c r="CR545" i="6"/>
  <c r="CS129" i="6"/>
  <c r="BM129" i="6"/>
  <c r="BL318" i="6"/>
  <c r="CR318" i="6"/>
  <c r="BL668" i="6"/>
  <c r="CR668" i="6"/>
  <c r="DB165" i="6"/>
  <c r="BV165" i="6"/>
  <c r="CG241" i="6"/>
  <c r="BA241" i="6"/>
  <c r="BV652" i="6"/>
  <c r="DB652" i="6"/>
  <c r="DB823" i="6"/>
  <c r="BV823" i="6"/>
  <c r="DB46" i="6"/>
  <c r="BV46" i="6"/>
  <c r="BV304" i="6"/>
  <c r="DB304" i="6"/>
  <c r="CG971" i="6"/>
  <c r="BA971" i="6"/>
  <c r="CG637" i="6"/>
  <c r="BA637" i="6"/>
  <c r="CR612" i="6"/>
  <c r="BL612" i="6"/>
  <c r="BL730" i="6"/>
  <c r="CR730" i="6"/>
  <c r="BA40" i="6"/>
  <c r="CG40" i="6"/>
  <c r="BL120" i="6"/>
  <c r="CR120" i="6"/>
  <c r="CR576" i="6"/>
  <c r="BL576" i="6"/>
  <c r="DB933" i="6"/>
  <c r="BV933" i="6"/>
  <c r="DB948" i="6"/>
  <c r="BV948" i="6"/>
  <c r="BA697" i="6"/>
  <c r="CG697" i="6"/>
  <c r="CG105" i="6"/>
  <c r="BA105" i="6"/>
  <c r="CG943" i="6"/>
  <c r="BA943" i="6"/>
  <c r="BA593" i="6"/>
  <c r="CG593" i="6"/>
  <c r="BL306" i="6"/>
  <c r="CR306" i="6"/>
  <c r="DB883" i="6"/>
  <c r="BV883" i="6"/>
  <c r="DB44" i="6"/>
  <c r="BV44" i="6"/>
  <c r="BA840" i="6"/>
  <c r="CG840" i="6"/>
  <c r="BV515" i="6"/>
  <c r="DB515" i="6"/>
  <c r="DB893" i="6"/>
  <c r="BV893" i="6"/>
  <c r="BV434" i="6"/>
  <c r="DB434" i="6"/>
  <c r="CR617" i="6"/>
  <c r="BL617" i="6"/>
  <c r="CR502" i="6"/>
  <c r="BL502" i="6"/>
  <c r="BL487" i="6"/>
  <c r="CR487" i="6"/>
  <c r="CR77" i="6"/>
  <c r="BL77" i="6"/>
  <c r="CG572" i="6"/>
  <c r="BA572" i="6"/>
  <c r="BM131" i="6"/>
  <c r="CS131" i="6"/>
  <c r="BL434" i="6"/>
  <c r="CR434" i="6"/>
  <c r="CR29" i="6"/>
  <c r="BL29" i="6"/>
  <c r="BV72" i="6"/>
  <c r="DB72" i="6"/>
  <c r="BL374" i="6"/>
  <c r="CR374" i="6"/>
  <c r="BA740" i="6"/>
  <c r="CG740" i="6"/>
  <c r="BV188" i="6"/>
  <c r="DB188" i="6"/>
  <c r="BL563" i="6"/>
  <c r="CR563" i="6"/>
  <c r="CG286" i="6"/>
  <c r="BA286" i="6"/>
  <c r="BA405" i="6"/>
  <c r="CG405" i="6"/>
  <c r="BA102" i="6"/>
  <c r="CG102" i="6"/>
  <c r="CG793" i="6"/>
  <c r="BA793" i="6"/>
  <c r="CR536" i="6"/>
  <c r="BL536" i="6"/>
  <c r="BV126" i="6"/>
  <c r="DB126" i="6"/>
  <c r="BL408" i="6"/>
  <c r="CR408" i="6"/>
  <c r="BL619" i="6"/>
  <c r="CR619" i="6"/>
  <c r="BA963" i="6"/>
  <c r="CG963" i="6"/>
  <c r="CR95" i="6"/>
  <c r="BL95" i="6"/>
  <c r="BL972" i="6"/>
  <c r="CR972" i="6"/>
  <c r="BL708" i="6"/>
  <c r="CR708" i="6"/>
  <c r="BA852" i="6"/>
  <c r="CG852" i="6"/>
  <c r="BB312" i="6"/>
  <c r="CH312" i="6"/>
  <c r="BV630" i="6"/>
  <c r="DB630" i="6"/>
  <c r="BL312" i="6"/>
  <c r="CR312" i="6"/>
  <c r="DB191" i="6"/>
  <c r="BV191" i="6"/>
  <c r="BV258" i="6"/>
  <c r="DB258" i="6"/>
  <c r="BV785" i="6"/>
  <c r="DB785" i="6"/>
  <c r="BL592" i="6"/>
  <c r="CR592" i="6"/>
  <c r="CG261" i="6"/>
  <c r="BA261" i="6"/>
  <c r="BA122" i="6"/>
  <c r="CG122" i="6"/>
  <c r="BV83" i="6"/>
  <c r="DB83" i="6"/>
  <c r="BL293" i="6"/>
  <c r="CR293" i="6"/>
  <c r="DB809" i="6"/>
  <c r="BV809" i="6"/>
  <c r="BL379" i="6"/>
  <c r="CR379" i="6"/>
  <c r="DB397" i="6"/>
  <c r="BV397" i="6"/>
  <c r="CR829" i="6"/>
  <c r="BL829" i="6"/>
  <c r="CR414" i="6"/>
  <c r="BL414" i="6"/>
  <c r="BL706" i="6"/>
  <c r="CR706" i="6"/>
  <c r="DB411" i="6"/>
  <c r="BV411" i="6"/>
  <c r="BL67" i="6"/>
  <c r="CR67" i="6"/>
  <c r="BV817" i="6"/>
  <c r="DB817" i="6"/>
  <c r="BA284" i="6"/>
  <c r="CG284" i="6"/>
  <c r="DB600" i="6"/>
  <c r="BV600" i="6"/>
  <c r="BL779" i="6"/>
  <c r="CR779" i="6"/>
  <c r="CG985" i="6"/>
  <c r="BA985" i="6"/>
  <c r="BV69" i="6"/>
  <c r="DB69" i="6"/>
  <c r="CS23" i="6"/>
  <c r="BM23" i="6"/>
  <c r="BA54" i="6"/>
  <c r="CG54" i="6"/>
  <c r="CG394" i="6"/>
  <c r="BA394" i="6"/>
  <c r="DB555" i="6"/>
  <c r="BV555" i="6"/>
  <c r="CR727" i="6"/>
  <c r="BL727" i="6"/>
  <c r="DB349" i="6"/>
  <c r="BV349" i="6"/>
  <c r="BA411" i="6"/>
  <c r="CG411" i="6"/>
  <c r="BL418" i="6"/>
  <c r="CR418" i="6"/>
  <c r="DB912" i="6"/>
  <c r="BV912" i="6"/>
  <c r="BV475" i="6"/>
  <c r="DB475" i="6"/>
  <c r="BL251" i="6"/>
  <c r="CR251" i="6"/>
  <c r="BV718" i="6"/>
  <c r="DB718" i="6"/>
  <c r="BA42" i="6"/>
  <c r="CG42" i="6"/>
  <c r="CG754" i="6"/>
  <c r="BA754" i="6"/>
  <c r="CR346" i="6"/>
  <c r="BL346" i="6"/>
  <c r="BV626" i="6"/>
  <c r="DB626" i="6"/>
  <c r="BA445" i="6"/>
  <c r="CG445" i="6"/>
  <c r="DB408" i="6"/>
  <c r="BV408" i="6"/>
  <c r="CR348" i="6"/>
  <c r="BL348" i="6"/>
  <c r="DB629" i="6"/>
  <c r="BV629" i="6"/>
  <c r="CR59" i="6"/>
  <c r="BL59" i="6"/>
  <c r="BL583" i="6"/>
  <c r="CR583" i="6"/>
  <c r="BA381" i="6"/>
  <c r="CG381" i="6"/>
  <c r="CR458" i="6"/>
  <c r="BL458" i="6"/>
  <c r="DB649" i="6"/>
  <c r="BV649" i="6"/>
  <c r="BL789" i="6"/>
  <c r="CR789" i="6"/>
  <c r="BL862" i="6"/>
  <c r="CR862" i="6"/>
  <c r="BA610" i="6"/>
  <c r="CG610" i="6"/>
  <c r="CR219" i="6"/>
  <c r="BL219" i="6"/>
  <c r="BL43" i="6"/>
  <c r="CR43" i="6"/>
  <c r="BL614" i="6"/>
  <c r="CR614" i="6"/>
  <c r="BV670" i="6"/>
  <c r="DB670" i="6"/>
  <c r="DB141" i="6"/>
  <c r="BV141" i="6"/>
  <c r="BL687" i="6"/>
  <c r="CR687" i="6"/>
  <c r="DB119" i="6"/>
  <c r="BV119" i="6"/>
  <c r="BV681" i="6"/>
  <c r="DB681" i="6"/>
  <c r="CR272" i="6"/>
  <c r="BL272" i="6"/>
  <c r="CR184" i="6"/>
  <c r="BL184" i="6"/>
  <c r="BL254" i="6"/>
  <c r="CR254" i="6"/>
  <c r="DB461" i="6"/>
  <c r="BV461" i="6"/>
  <c r="BL911" i="6"/>
  <c r="CR911" i="6"/>
  <c r="BA986" i="6"/>
  <c r="CG986" i="6"/>
  <c r="BL419" i="6"/>
  <c r="CR419" i="6"/>
  <c r="CG770" i="6"/>
  <c r="BA770" i="6"/>
  <c r="DB538" i="6"/>
  <c r="BV538" i="6"/>
  <c r="BM151" i="6"/>
  <c r="CS151" i="6"/>
  <c r="BA296" i="6"/>
  <c r="CG296" i="6"/>
  <c r="CG877" i="6"/>
  <c r="BA877" i="6"/>
  <c r="CR116" i="6"/>
  <c r="BL116" i="6"/>
  <c r="CR1012" i="6"/>
  <c r="BL1012" i="6"/>
  <c r="CG558" i="6"/>
  <c r="BA558" i="6"/>
  <c r="DB388" i="6"/>
  <c r="BV388" i="6"/>
  <c r="CR832" i="6"/>
  <c r="BL832" i="6"/>
  <c r="BA815" i="6"/>
  <c r="CG815" i="6"/>
  <c r="CR189" i="6"/>
  <c r="BL189" i="6"/>
  <c r="DB950" i="6"/>
  <c r="BV950" i="6"/>
  <c r="BA813" i="6"/>
  <c r="CG813" i="6"/>
  <c r="DB491" i="6"/>
  <c r="BV491" i="6"/>
  <c r="DB394" i="6"/>
  <c r="BV394" i="6"/>
  <c r="BA791" i="6"/>
  <c r="CG791" i="6"/>
  <c r="CG550" i="6"/>
  <c r="BA550" i="6"/>
  <c r="BV772" i="6"/>
  <c r="DB772" i="6"/>
  <c r="BA35" i="6"/>
  <c r="CG35" i="6"/>
  <c r="CR562" i="6"/>
  <c r="BL562" i="6"/>
  <c r="BV159" i="6"/>
  <c r="DB159" i="6"/>
  <c r="CG567" i="6"/>
  <c r="BA567" i="6"/>
  <c r="BV672" i="6"/>
  <c r="DB672" i="6"/>
  <c r="CR85" i="6"/>
  <c r="BL85" i="6"/>
  <c r="BV167" i="6"/>
  <c r="DB167" i="6"/>
  <c r="DB275" i="6"/>
  <c r="BV275" i="6"/>
  <c r="BL165" i="6"/>
  <c r="CR165" i="6"/>
  <c r="BV928" i="6"/>
  <c r="DB928" i="6"/>
  <c r="DB876" i="6"/>
  <c r="BV876" i="6"/>
  <c r="BL316" i="6"/>
  <c r="CR316" i="6"/>
  <c r="BV717" i="6"/>
  <c r="DB717" i="6"/>
  <c r="CG746" i="6"/>
  <c r="BA746" i="6"/>
  <c r="CG552" i="6"/>
  <c r="BA552" i="6"/>
  <c r="BL240" i="6"/>
  <c r="CR240" i="6"/>
  <c r="CG789" i="6"/>
  <c r="BA789" i="6"/>
  <c r="BL869" i="6"/>
  <c r="CR869" i="6"/>
  <c r="CS183" i="6"/>
  <c r="BM183" i="6"/>
  <c r="BV654" i="6"/>
  <c r="DB654" i="6"/>
  <c r="CG311" i="6"/>
  <c r="BA311" i="6"/>
  <c r="DB506" i="6"/>
  <c r="BV506" i="6"/>
  <c r="CR773" i="6"/>
  <c r="BL773" i="6"/>
  <c r="CR275" i="6"/>
  <c r="BL275" i="6"/>
  <c r="BL909" i="6"/>
  <c r="CR909" i="6"/>
  <c r="BV541" i="6"/>
  <c r="DB541" i="6"/>
  <c r="BV615" i="6"/>
  <c r="DB615" i="6"/>
  <c r="CI205" i="6"/>
  <c r="BC205" i="6"/>
  <c r="DB888" i="6"/>
  <c r="BV888" i="6"/>
  <c r="BV322" i="6"/>
  <c r="DB322" i="6"/>
  <c r="CR686" i="6"/>
  <c r="BL686" i="6"/>
  <c r="BB60" i="6"/>
  <c r="CH60" i="6"/>
  <c r="BA892" i="6"/>
  <c r="CG892" i="6"/>
  <c r="CH100" i="6"/>
  <c r="BB100" i="6"/>
  <c r="BV684" i="6"/>
  <c r="DB684" i="6"/>
  <c r="CR913" i="6"/>
  <c r="BL913" i="6"/>
  <c r="BL783" i="6"/>
  <c r="CR783" i="6"/>
  <c r="DB569" i="6"/>
  <c r="BV569" i="6"/>
  <c r="CG771" i="6"/>
  <c r="BA771" i="6"/>
  <c r="BA851" i="6"/>
  <c r="CG851" i="6"/>
  <c r="CR281" i="6"/>
  <c r="BL281" i="6"/>
  <c r="DB180" i="6"/>
  <c r="BV180" i="6"/>
  <c r="BL888" i="6"/>
  <c r="CR888" i="6"/>
  <c r="CG254" i="6"/>
  <c r="BA254" i="6"/>
  <c r="BL910" i="6"/>
  <c r="CR910" i="6"/>
  <c r="BL270" i="6"/>
  <c r="CR270" i="6"/>
  <c r="CG55" i="6"/>
  <c r="BA55" i="6"/>
  <c r="DB1010" i="6"/>
  <c r="BV1010" i="6"/>
  <c r="CG867" i="6"/>
  <c r="BA867" i="6"/>
  <c r="DB927" i="6"/>
  <c r="BV927" i="6"/>
  <c r="BA810" i="6"/>
  <c r="CG810" i="6"/>
  <c r="BV125" i="6"/>
  <c r="DB125" i="6"/>
  <c r="CG240" i="6"/>
  <c r="BA240" i="6"/>
  <c r="CR105" i="6"/>
  <c r="BL105" i="6"/>
  <c r="CR83" i="6"/>
  <c r="BL83" i="6"/>
  <c r="BA961" i="6"/>
  <c r="CG961" i="6"/>
  <c r="DB447" i="6"/>
  <c r="BV447" i="6"/>
  <c r="CR158" i="6"/>
  <c r="BL158" i="6"/>
  <c r="BL369" i="6"/>
  <c r="CR369" i="6"/>
  <c r="DB166" i="6"/>
  <c r="BV166" i="6"/>
  <c r="BV631" i="6"/>
  <c r="DB631" i="6"/>
  <c r="BL566" i="6"/>
  <c r="CR566" i="6"/>
  <c r="BV373" i="6"/>
  <c r="DB373" i="6"/>
  <c r="BL848" i="6"/>
  <c r="CR848" i="6"/>
  <c r="BL577" i="6"/>
  <c r="CR577" i="6"/>
  <c r="BL975" i="6"/>
  <c r="CR975" i="6"/>
  <c r="BB313" i="6"/>
  <c r="CH313" i="6"/>
  <c r="CG77" i="6"/>
  <c r="BA77" i="6"/>
  <c r="BA612" i="6"/>
  <c r="CG612" i="6"/>
  <c r="BL531" i="6"/>
  <c r="CR531" i="6"/>
  <c r="DB289" i="6"/>
  <c r="BV289" i="6"/>
  <c r="BB82" i="6"/>
  <c r="CH82" i="6"/>
  <c r="CG861" i="6"/>
  <c r="BA861" i="6"/>
  <c r="BM90" i="6"/>
  <c r="CS90" i="6"/>
  <c r="BV573" i="6"/>
  <c r="DB573" i="6"/>
  <c r="BL756" i="6"/>
  <c r="CR756" i="6"/>
  <c r="BV736" i="6"/>
  <c r="DB736" i="6"/>
  <c r="CG947" i="6"/>
  <c r="BA947" i="6"/>
  <c r="CR197" i="6"/>
  <c r="BL197" i="6"/>
  <c r="G64" i="5"/>
  <c r="I39" i="5"/>
  <c r="BV992" i="6"/>
  <c r="DB992" i="6"/>
  <c r="CR951" i="6"/>
  <c r="BL951" i="6"/>
  <c r="BA24" i="6"/>
  <c r="CG24" i="6"/>
  <c r="BV770" i="6"/>
  <c r="DB770" i="6"/>
  <c r="CG683" i="6"/>
  <c r="BA683" i="6"/>
  <c r="BL906" i="6"/>
  <c r="CR906" i="6"/>
  <c r="CS126" i="6"/>
  <c r="BM126" i="6"/>
  <c r="DB485" i="6"/>
  <c r="BV485" i="6"/>
  <c r="BB62" i="6"/>
  <c r="CH62" i="6"/>
  <c r="BA825" i="6"/>
  <c r="CG825" i="6"/>
  <c r="BV956" i="6"/>
  <c r="DB956" i="6"/>
  <c r="CG424" i="6"/>
  <c r="BA424" i="6"/>
  <c r="DB996" i="6"/>
  <c r="BV996" i="6"/>
  <c r="CG981" i="6"/>
  <c r="BA981" i="6"/>
  <c r="BL459" i="6"/>
  <c r="CR459" i="6"/>
  <c r="DB497" i="6"/>
  <c r="BV497" i="6"/>
  <c r="DB801" i="6"/>
  <c r="BV801" i="6"/>
  <c r="BA290" i="6"/>
  <c r="CG290" i="6"/>
  <c r="BA843" i="6"/>
  <c r="CG843" i="6"/>
  <c r="DB536" i="6"/>
  <c r="BV536" i="6"/>
  <c r="BV768" i="6"/>
  <c r="DB768" i="6"/>
  <c r="DB565" i="6"/>
  <c r="BV565" i="6"/>
  <c r="CG615" i="6"/>
  <c r="BA615" i="6"/>
  <c r="BV375" i="6"/>
  <c r="DB375" i="6"/>
  <c r="DB980" i="6"/>
  <c r="BV980" i="6"/>
  <c r="BA61" i="6"/>
  <c r="CG61" i="6"/>
  <c r="DB340" i="6"/>
  <c r="BV340" i="6"/>
  <c r="DB365" i="6"/>
  <c r="BV365" i="6"/>
  <c r="CG231" i="6"/>
  <c r="BA231" i="6"/>
  <c r="CG554" i="6"/>
  <c r="BA554" i="6"/>
  <c r="BA63" i="6"/>
  <c r="CG63" i="6"/>
  <c r="CR986" i="6"/>
  <c r="BL986" i="6"/>
  <c r="CR244" i="6"/>
  <c r="BL244" i="6"/>
  <c r="BA978" i="6"/>
  <c r="CG978" i="6"/>
  <c r="BN44" i="6"/>
  <c r="CT44" i="6"/>
  <c r="BA857" i="6"/>
  <c r="CG857" i="6"/>
  <c r="BM40" i="6"/>
  <c r="CS40" i="6"/>
  <c r="BL695" i="6"/>
  <c r="CR695" i="6"/>
  <c r="DB990" i="6"/>
  <c r="BV990" i="6"/>
  <c r="BA71" i="6"/>
  <c r="CG71" i="6"/>
  <c r="CR704" i="6"/>
  <c r="BL704" i="6"/>
  <c r="DB241" i="6"/>
  <c r="BV241" i="6"/>
  <c r="CR907" i="6"/>
  <c r="BL907" i="6"/>
  <c r="DB218" i="6"/>
  <c r="BV218" i="6"/>
  <c r="DB611" i="6"/>
  <c r="BV611" i="6"/>
  <c r="CG706" i="6"/>
  <c r="BA706" i="6"/>
  <c r="DB452" i="6"/>
  <c r="BV452" i="6"/>
  <c r="BV926" i="6"/>
  <c r="DB926" i="6"/>
  <c r="BA38" i="6"/>
  <c r="CG38" i="6"/>
  <c r="DB412" i="6"/>
  <c r="BV412" i="6"/>
  <c r="CG598" i="6"/>
  <c r="BA598" i="6"/>
  <c r="CR231" i="6"/>
  <c r="BL231" i="6"/>
  <c r="BA131" i="6"/>
  <c r="CG131" i="6"/>
  <c r="BA587" i="6"/>
  <c r="CG587" i="6"/>
  <c r="CR635" i="6"/>
  <c r="BL635" i="6"/>
  <c r="BV978" i="6"/>
  <c r="DB978" i="6"/>
  <c r="BV25" i="6"/>
  <c r="DB25" i="6"/>
  <c r="CG432" i="6"/>
  <c r="BA432" i="6"/>
  <c r="BV689" i="6"/>
  <c r="DB689" i="6"/>
  <c r="BV97" i="6"/>
  <c r="DB97" i="6"/>
  <c r="DB552" i="6"/>
  <c r="BV552" i="6"/>
  <c r="BV724" i="6"/>
  <c r="DB724" i="6"/>
  <c r="BB14" i="6"/>
  <c r="CH14" i="6"/>
  <c r="BM453" i="6"/>
  <c r="CS453" i="6"/>
  <c r="DB814" i="6"/>
  <c r="BV814" i="6"/>
  <c r="BV102" i="6"/>
  <c r="DB102" i="6"/>
  <c r="CG555" i="6"/>
  <c r="BA555" i="6"/>
  <c r="BM94" i="6"/>
  <c r="CS94" i="6"/>
  <c r="CG368" i="6"/>
  <c r="BA368" i="6"/>
  <c r="CR999" i="6"/>
  <c r="BL999" i="6"/>
  <c r="DB865" i="6"/>
  <c r="BV865" i="6"/>
  <c r="DB889" i="6"/>
  <c r="BV889" i="6"/>
  <c r="BL690" i="6"/>
  <c r="CR690" i="6"/>
  <c r="DB295" i="6"/>
  <c r="BV295" i="6"/>
  <c r="BL1009" i="6"/>
  <c r="CR1009" i="6"/>
  <c r="DB560" i="6"/>
  <c r="BV560" i="6"/>
  <c r="BL122" i="6"/>
  <c r="CR122" i="6"/>
  <c r="BV419" i="6"/>
  <c r="DB419" i="6"/>
  <c r="BA506" i="6"/>
  <c r="CG506" i="6"/>
  <c r="BV101" i="6"/>
  <c r="DB101" i="6"/>
  <c r="BB178" i="6"/>
  <c r="CH178" i="6"/>
  <c r="DB337" i="6"/>
  <c r="BV337" i="6"/>
  <c r="BA480" i="6"/>
  <c r="CG480" i="6"/>
  <c r="DB243" i="6"/>
  <c r="BV243" i="6"/>
  <c r="BL541" i="6"/>
  <c r="CR541" i="6"/>
  <c r="BA72" i="6"/>
  <c r="CG72" i="6"/>
  <c r="BA681" i="6"/>
  <c r="CG681" i="6"/>
  <c r="BA429" i="6"/>
  <c r="CG429" i="6"/>
  <c r="CR119" i="6"/>
  <c r="BL119" i="6"/>
  <c r="CH357" i="6"/>
  <c r="BB357" i="6"/>
  <c r="BA581" i="6"/>
  <c r="CG581" i="6"/>
  <c r="DB76" i="6"/>
  <c r="BV76" i="6"/>
  <c r="CG344" i="6"/>
  <c r="BA344" i="6"/>
  <c r="BV81" i="6"/>
  <c r="DB81" i="6"/>
  <c r="BL204" i="6"/>
  <c r="CR204" i="6"/>
  <c r="BV267" i="6"/>
  <c r="DB267" i="6"/>
  <c r="BA496" i="6"/>
  <c r="CG496" i="6"/>
  <c r="CH199" i="6"/>
  <c r="BB199" i="6"/>
  <c r="BA645" i="6"/>
  <c r="CG645" i="6"/>
  <c r="CG464" i="6"/>
  <c r="BA464" i="6"/>
  <c r="BN209" i="6"/>
  <c r="CT209" i="6"/>
  <c r="CR933" i="6"/>
  <c r="BL933" i="6"/>
  <c r="BA208" i="6"/>
  <c r="CG208" i="6"/>
  <c r="BA37" i="6"/>
  <c r="CG37" i="6"/>
  <c r="CG940" i="6"/>
  <c r="BA940" i="6"/>
  <c r="DB586" i="6"/>
  <c r="BV586" i="6"/>
  <c r="BL555" i="6"/>
  <c r="CR555" i="6"/>
  <c r="CR775" i="6"/>
  <c r="BL775" i="6"/>
  <c r="BV255" i="6"/>
  <c r="DB255" i="6"/>
  <c r="DB921" i="6"/>
  <c r="BV921" i="6"/>
  <c r="BL651" i="6"/>
  <c r="CR651" i="6"/>
  <c r="CR722" i="6"/>
  <c r="BL722" i="6"/>
  <c r="BA260" i="6"/>
  <c r="CG260" i="6"/>
  <c r="CR714" i="6"/>
  <c r="BL714" i="6"/>
  <c r="CG406" i="6"/>
  <c r="BA406" i="6"/>
  <c r="CG833" i="6"/>
  <c r="BA833" i="6"/>
  <c r="BV282" i="6"/>
  <c r="DB282" i="6"/>
  <c r="BA808" i="6"/>
  <c r="CG808" i="6"/>
  <c r="BA742" i="6"/>
  <c r="CG742" i="6"/>
  <c r="BA595" i="6"/>
  <c r="CG595" i="6"/>
  <c r="CR812" i="6"/>
  <c r="BL812" i="6"/>
  <c r="BL916" i="6"/>
  <c r="CR916" i="6"/>
  <c r="DB982" i="6"/>
  <c r="BV982" i="6"/>
  <c r="BV138" i="6"/>
  <c r="DB138" i="6"/>
  <c r="DB994" i="6"/>
  <c r="BV994" i="6"/>
  <c r="BL302" i="6"/>
  <c r="CR302" i="6"/>
  <c r="DB635" i="6"/>
  <c r="BV635" i="6"/>
  <c r="BA764" i="6"/>
  <c r="CG764" i="6"/>
  <c r="BL292" i="6"/>
  <c r="CR292" i="6"/>
  <c r="CR723" i="6"/>
  <c r="BL723" i="6"/>
  <c r="BA988" i="6"/>
  <c r="CG988" i="6"/>
  <c r="BL905" i="6"/>
  <c r="CR905" i="6"/>
  <c r="DB298" i="6"/>
  <c r="BV298" i="6"/>
  <c r="CR834" i="6"/>
  <c r="BL834" i="6"/>
  <c r="CR582" i="6"/>
  <c r="BL582" i="6"/>
  <c r="BA839" i="6"/>
  <c r="CG839" i="6"/>
  <c r="CR143" i="6"/>
  <c r="BL143" i="6"/>
  <c r="CG535" i="6"/>
  <c r="BA535" i="6"/>
  <c r="CR218" i="6"/>
  <c r="BL218" i="6"/>
  <c r="BA66" i="6"/>
  <c r="CG66" i="6"/>
  <c r="DB20" i="6"/>
  <c r="BV20" i="6"/>
  <c r="CG597" i="6"/>
  <c r="BA597" i="6"/>
  <c r="CR803" i="6"/>
  <c r="BL803" i="6"/>
  <c r="DB936" i="6"/>
  <c r="BV936" i="6"/>
  <c r="CG257" i="6"/>
  <c r="BA257" i="6"/>
  <c r="DB937" i="6"/>
  <c r="BV937" i="6"/>
  <c r="BL670" i="6"/>
  <c r="CR670" i="6"/>
  <c r="BV426" i="6"/>
  <c r="DB426" i="6"/>
  <c r="BV253" i="6"/>
  <c r="DB253" i="6"/>
  <c r="CR747" i="6"/>
  <c r="BL747" i="6"/>
  <c r="DB557" i="6"/>
  <c r="BV557" i="6"/>
  <c r="CG307" i="6"/>
  <c r="BA307" i="6"/>
  <c r="CG745" i="6"/>
  <c r="BA745" i="6"/>
  <c r="CH459" i="6"/>
  <c r="BB459" i="6"/>
  <c r="BA85" i="6"/>
  <c r="CG85" i="6"/>
  <c r="BL462" i="6"/>
  <c r="CR462" i="6"/>
  <c r="BV847" i="6"/>
  <c r="DB847" i="6"/>
  <c r="BL809" i="6"/>
  <c r="CR809" i="6"/>
  <c r="BV646" i="6"/>
  <c r="DB646" i="6"/>
  <c r="CG586" i="6"/>
  <c r="BA586" i="6"/>
  <c r="BL585" i="6"/>
  <c r="CR585" i="6"/>
  <c r="CG865" i="6"/>
  <c r="BA865" i="6"/>
  <c r="BL549" i="6"/>
  <c r="CR549" i="6"/>
  <c r="CG177" i="6"/>
  <c r="BA177" i="6"/>
  <c r="CR237" i="6"/>
  <c r="BL237" i="6"/>
  <c r="CR371" i="6"/>
  <c r="BL371" i="6"/>
  <c r="BV832" i="6"/>
  <c r="DB832" i="6"/>
  <c r="BL785" i="6"/>
  <c r="CR785" i="6"/>
  <c r="CR846" i="6"/>
  <c r="BL846" i="6"/>
  <c r="BV960" i="6"/>
  <c r="DB960" i="6"/>
  <c r="DB561" i="6"/>
  <c r="BV561" i="6"/>
  <c r="DB562" i="6"/>
  <c r="BV562" i="6"/>
  <c r="BA656" i="6"/>
  <c r="CG656" i="6"/>
  <c r="BL997" i="6"/>
  <c r="CR997" i="6"/>
  <c r="CR71" i="6"/>
  <c r="BL71" i="6"/>
  <c r="BV168" i="6"/>
  <c r="DB168" i="6"/>
  <c r="BA1005" i="6"/>
  <c r="CG1005" i="6"/>
  <c r="CR478" i="6"/>
  <c r="BL478" i="6"/>
  <c r="BL310" i="6"/>
  <c r="CR310" i="6"/>
  <c r="DB596" i="6"/>
  <c r="BV596" i="6"/>
  <c r="CR229" i="6"/>
  <c r="BL229" i="6"/>
  <c r="CS247" i="6"/>
  <c r="BM247" i="6"/>
  <c r="BV495" i="6"/>
  <c r="DB495" i="6"/>
  <c r="DB1003" i="6"/>
  <c r="BV1003" i="6"/>
  <c r="BV712" i="6"/>
  <c r="DB712" i="6"/>
  <c r="BL819" i="6"/>
  <c r="CR819" i="6"/>
  <c r="CG287" i="6"/>
  <c r="BA287" i="6"/>
  <c r="BV868" i="6"/>
  <c r="DB868" i="6"/>
  <c r="BV190" i="6"/>
  <c r="DB190" i="6"/>
  <c r="CR60" i="6"/>
  <c r="BL60" i="6"/>
  <c r="BL859" i="6"/>
  <c r="CR859" i="6"/>
  <c r="BB200" i="6"/>
  <c r="CH200" i="6"/>
  <c r="BL836" i="6"/>
  <c r="CR836" i="6"/>
  <c r="DB825" i="6"/>
  <c r="BV825" i="6"/>
  <c r="BV503" i="6"/>
  <c r="DB503" i="6"/>
  <c r="BA958" i="6"/>
  <c r="CG958" i="6"/>
  <c r="BA463" i="6"/>
  <c r="CG463" i="6"/>
  <c r="BL533" i="6"/>
  <c r="CR533" i="6"/>
  <c r="BV31" i="6"/>
  <c r="DB31" i="6"/>
  <c r="CT124" i="6"/>
  <c r="BN124" i="6"/>
  <c r="CR603" i="6"/>
  <c r="BL603" i="6"/>
  <c r="CG690" i="6"/>
  <c r="BA690" i="6"/>
  <c r="CR990" i="6"/>
  <c r="BL990" i="6"/>
  <c r="BA337" i="6"/>
  <c r="CG337" i="6"/>
  <c r="DB290" i="6"/>
  <c r="BV290" i="6"/>
  <c r="BA513" i="6"/>
  <c r="CG513" i="6"/>
  <c r="DB518" i="6"/>
  <c r="BV518" i="6"/>
  <c r="BB108" i="6"/>
  <c r="CH108" i="6"/>
  <c r="CR844" i="6"/>
  <c r="BL844" i="6"/>
  <c r="DB488" i="6"/>
  <c r="BV488" i="6"/>
  <c r="BA718" i="6"/>
  <c r="CG718" i="6"/>
  <c r="CR336" i="6"/>
  <c r="BL336" i="6"/>
  <c r="BA736" i="6"/>
  <c r="CG736" i="6"/>
  <c r="DB70" i="6"/>
  <c r="BV70" i="6"/>
  <c r="DB874" i="6"/>
  <c r="BV874" i="6"/>
  <c r="BV975" i="6"/>
  <c r="DB975" i="6"/>
  <c r="CG1010" i="6"/>
  <c r="BA1010" i="6"/>
  <c r="BL530" i="6"/>
  <c r="CR530" i="6"/>
  <c r="CR817" i="6"/>
  <c r="BL817" i="6"/>
  <c r="BA347" i="6"/>
  <c r="CG347" i="6"/>
  <c r="CG285" i="6"/>
  <c r="BA285" i="6"/>
  <c r="CG340" i="6"/>
  <c r="BA340" i="6"/>
  <c r="CR404" i="6"/>
  <c r="BL404" i="6"/>
  <c r="CG149" i="6"/>
  <c r="BA149" i="6"/>
  <c r="CR349" i="6"/>
  <c r="BL349" i="6"/>
  <c r="BV818" i="6"/>
  <c r="DB818" i="6"/>
  <c r="BA831" i="6"/>
  <c r="CG831" i="6"/>
  <c r="BV653" i="6"/>
  <c r="DB653" i="6"/>
  <c r="BL548" i="6"/>
  <c r="CR548" i="6"/>
  <c r="BL733" i="6"/>
  <c r="CR733" i="6"/>
  <c r="CR526" i="6"/>
  <c r="BL526" i="6"/>
  <c r="BV680" i="6"/>
  <c r="DB680" i="6"/>
  <c r="CG295" i="6"/>
  <c r="BA295" i="6"/>
  <c r="BL513" i="6"/>
  <c r="CR513" i="6"/>
  <c r="J29" i="3"/>
  <c r="K27" i="3"/>
  <c r="J31" i="3"/>
  <c r="BL740" i="6"/>
  <c r="CR740" i="6"/>
  <c r="CG693" i="6"/>
  <c r="BA693" i="6"/>
  <c r="BA997" i="6"/>
  <c r="CG997" i="6"/>
  <c r="BL896" i="6"/>
  <c r="CR896" i="6"/>
  <c r="BA391" i="6"/>
  <c r="CG391" i="6"/>
  <c r="BB132" i="6"/>
  <c r="CH132" i="6"/>
  <c r="CR643" i="6"/>
  <c r="BL643" i="6"/>
  <c r="CR685" i="6"/>
  <c r="BL685" i="6"/>
  <c r="CT26" i="6"/>
  <c r="BN26" i="6"/>
  <c r="BV47" i="6"/>
  <c r="DB47" i="6"/>
  <c r="DB805" i="6"/>
  <c r="BV805" i="6"/>
  <c r="BA515" i="6"/>
  <c r="CG515" i="6"/>
  <c r="DB542" i="6"/>
  <c r="BV542" i="6"/>
  <c r="BB137" i="6"/>
  <c r="CH137" i="6"/>
  <c r="DB791" i="6"/>
  <c r="BV791" i="6"/>
  <c r="BV858" i="6"/>
  <c r="DB858" i="6"/>
  <c r="BV43" i="6"/>
  <c r="DB43" i="6"/>
  <c r="DB627" i="6"/>
  <c r="BV627" i="6"/>
  <c r="CH267" i="6"/>
  <c r="BB267" i="6"/>
  <c r="CS133" i="6"/>
  <c r="BM133" i="6"/>
  <c r="BA166" i="6"/>
  <c r="CG166" i="6"/>
  <c r="DB331" i="6"/>
  <c r="BV331" i="6"/>
  <c r="BA858" i="6"/>
  <c r="CG858" i="6"/>
  <c r="BV169" i="6"/>
  <c r="DB169" i="6"/>
  <c r="CG893" i="6"/>
  <c r="BA893" i="6"/>
  <c r="BV26" i="6"/>
  <c r="DB26" i="6"/>
  <c r="BV973" i="6"/>
  <c r="DB973" i="6"/>
  <c r="G62" i="5"/>
  <c r="G50" i="5"/>
  <c r="I37" i="5"/>
  <c r="BL285" i="6"/>
  <c r="CR285" i="6"/>
  <c r="CR987" i="6"/>
  <c r="BL987" i="6"/>
  <c r="BV609" i="6"/>
  <c r="DB609" i="6"/>
  <c r="BL288" i="6"/>
  <c r="CR288" i="6"/>
  <c r="DB848" i="6"/>
  <c r="BV848" i="6"/>
  <c r="BL814" i="6"/>
  <c r="CR814" i="6"/>
  <c r="CG537" i="6"/>
  <c r="BA537" i="6"/>
  <c r="CG912" i="6"/>
  <c r="BA912" i="6"/>
  <c r="BV730" i="6"/>
  <c r="DB730" i="6"/>
  <c r="DB249" i="6"/>
  <c r="BV249" i="6"/>
  <c r="BA414" i="6"/>
  <c r="CG414" i="6"/>
  <c r="BA968" i="6"/>
  <c r="CG968" i="6"/>
  <c r="DB66" i="6"/>
  <c r="BV66" i="6"/>
  <c r="CG638" i="6"/>
  <c r="BA638" i="6"/>
  <c r="BV758" i="6"/>
  <c r="DB758" i="6"/>
  <c r="BL827" i="6"/>
  <c r="CR827" i="6"/>
  <c r="BV983" i="6"/>
  <c r="DB983" i="6"/>
  <c r="BL964" i="6"/>
  <c r="CR964" i="6"/>
  <c r="CH244" i="6"/>
  <c r="BB244" i="6"/>
  <c r="BV61" i="6"/>
  <c r="DB61" i="6"/>
  <c r="DB152" i="6"/>
  <c r="BV152" i="6"/>
  <c r="CH111" i="6"/>
  <c r="BB111" i="6"/>
  <c r="CR36" i="6"/>
  <c r="BL36" i="6"/>
  <c r="CR681" i="6"/>
  <c r="BL681" i="6"/>
  <c r="BV1006" i="6"/>
  <c r="DB1006" i="6"/>
  <c r="CH113" i="6"/>
  <c r="BB113" i="6"/>
  <c r="DB880" i="6"/>
  <c r="BV880" i="6"/>
  <c r="CR652" i="6"/>
  <c r="BL652" i="6"/>
  <c r="BA744" i="6"/>
  <c r="CG744" i="6"/>
  <c r="CR985" i="6"/>
  <c r="BL985" i="6"/>
  <c r="BA186" i="6"/>
  <c r="CG186" i="6"/>
  <c r="CR637" i="6"/>
  <c r="BL637" i="6"/>
  <c r="CR282" i="6"/>
  <c r="BL282" i="6"/>
  <c r="CG560" i="6"/>
  <c r="BA560" i="6"/>
  <c r="BC274" i="6"/>
  <c r="CI274" i="6"/>
  <c r="BL509" i="6"/>
  <c r="CR509" i="6"/>
  <c r="CR842" i="6"/>
  <c r="BL842" i="6"/>
  <c r="BA466" i="6"/>
  <c r="CG466" i="6"/>
  <c r="CR588" i="6"/>
  <c r="BL588" i="6"/>
  <c r="BV690" i="6"/>
  <c r="DB690" i="6"/>
  <c r="DB761" i="6"/>
  <c r="BV761" i="6"/>
  <c r="CG225" i="6"/>
  <c r="BA225" i="6"/>
  <c r="BB119" i="6"/>
  <c r="CH119" i="6"/>
  <c r="DB661" i="6"/>
  <c r="BV661" i="6"/>
  <c r="BA837" i="6"/>
  <c r="CG837" i="6"/>
  <c r="CR422" i="6"/>
  <c r="BL422" i="6"/>
  <c r="CR223" i="6"/>
  <c r="BL223" i="6"/>
  <c r="BL793" i="6"/>
  <c r="CR793" i="6"/>
  <c r="BL575" i="6"/>
  <c r="CR575" i="6"/>
  <c r="BV970" i="6"/>
  <c r="DB970" i="6"/>
  <c r="BV726" i="6"/>
  <c r="DB726" i="6"/>
  <c r="CR402" i="6"/>
  <c r="BL402" i="6"/>
  <c r="CR81" i="6"/>
  <c r="BL81" i="6"/>
  <c r="BA416" i="6"/>
  <c r="CG416" i="6"/>
  <c r="BV716" i="6"/>
  <c r="DB716" i="6"/>
  <c r="CG91" i="6"/>
  <c r="BA91" i="6"/>
  <c r="BL557" i="6"/>
  <c r="CR557" i="6"/>
  <c r="BA620" i="6"/>
  <c r="CG620" i="6"/>
  <c r="DB212" i="6"/>
  <c r="BV212" i="6"/>
  <c r="BL596" i="6"/>
  <c r="CR596" i="6"/>
  <c r="DB326" i="6"/>
  <c r="BV326" i="6"/>
  <c r="CR641" i="6"/>
  <c r="BL641" i="6"/>
  <c r="BL412" i="6"/>
  <c r="CR412" i="6"/>
  <c r="BA426" i="6"/>
  <c r="CG426" i="6"/>
  <c r="DB707" i="6"/>
  <c r="BV707" i="6"/>
  <c r="CG444" i="6"/>
  <c r="BA444" i="6"/>
  <c r="CG973" i="6"/>
  <c r="BA973" i="6"/>
  <c r="CG263" i="6"/>
  <c r="BA263" i="6"/>
  <c r="CR853" i="6"/>
  <c r="BL853" i="6"/>
  <c r="BL416" i="6"/>
  <c r="CR416" i="6"/>
  <c r="CG528" i="6"/>
  <c r="BA528" i="6"/>
  <c r="BL334" i="6"/>
  <c r="CR334" i="6"/>
  <c r="BL589" i="6"/>
  <c r="CR589" i="6"/>
  <c r="CI98" i="6"/>
  <c r="BC98" i="6"/>
  <c r="CG863" i="6"/>
  <c r="BA863" i="6"/>
  <c r="BL332" i="6"/>
  <c r="CR332" i="6"/>
  <c r="CG925" i="6"/>
  <c r="BA925" i="6"/>
  <c r="CR238" i="6"/>
  <c r="BL238" i="6"/>
  <c r="BV668" i="6"/>
  <c r="DB668" i="6"/>
  <c r="BV666" i="6"/>
  <c r="DB666" i="6"/>
  <c r="CR420" i="6"/>
  <c r="BL420" i="6"/>
  <c r="BA334" i="6"/>
  <c r="CG334" i="6"/>
  <c r="BM15" i="6"/>
  <c r="CS15" i="6"/>
  <c r="CR821" i="6"/>
  <c r="BL821" i="6"/>
  <c r="CG899" i="6"/>
  <c r="BA899" i="6"/>
  <c r="BA823" i="6"/>
  <c r="CG823" i="6"/>
  <c r="BL350" i="6"/>
  <c r="CR350" i="6"/>
  <c r="CH238" i="6"/>
  <c r="BB238" i="6"/>
  <c r="CR102" i="6"/>
  <c r="BL102" i="6"/>
  <c r="BV748" i="6"/>
  <c r="DB748" i="6"/>
  <c r="DB451" i="6"/>
  <c r="BV451" i="6"/>
  <c r="CG708" i="6"/>
  <c r="BA708" i="6"/>
  <c r="CG901" i="6"/>
  <c r="BA901" i="6"/>
  <c r="DB829" i="6"/>
  <c r="BV829" i="6"/>
  <c r="BV196" i="6"/>
  <c r="DB196" i="6"/>
  <c r="CR376" i="6"/>
  <c r="BL376" i="6"/>
  <c r="BL608" i="6"/>
  <c r="CR608" i="6"/>
  <c r="CG689" i="6"/>
  <c r="BA689" i="6"/>
  <c r="BA421" i="6"/>
  <c r="CG421" i="6"/>
  <c r="DB170" i="6"/>
  <c r="BV170" i="6"/>
  <c r="CR356" i="6"/>
  <c r="BL356" i="6"/>
  <c r="BV136" i="6"/>
  <c r="DB136" i="6"/>
  <c r="BL470" i="6"/>
  <c r="CR470" i="6"/>
  <c r="BV48" i="6"/>
  <c r="DB48" i="6"/>
  <c r="DB30" i="6"/>
  <c r="BV30" i="6"/>
  <c r="BV697" i="6"/>
  <c r="DB697" i="6"/>
  <c r="BV402" i="6"/>
  <c r="DB402" i="6"/>
  <c r="BA49" i="6"/>
  <c r="CG49" i="6"/>
  <c r="BA134" i="6"/>
  <c r="CG134" i="6"/>
  <c r="BA266" i="6"/>
  <c r="CG266" i="6"/>
  <c r="DB389" i="6"/>
  <c r="BV389" i="6"/>
  <c r="CR654" i="6"/>
  <c r="BL654" i="6"/>
  <c r="DB873" i="6"/>
  <c r="BV873" i="6"/>
  <c r="CG145" i="6"/>
  <c r="BA145" i="6"/>
  <c r="CR37" i="6"/>
  <c r="BL37" i="6"/>
  <c r="CR653" i="6"/>
  <c r="BL653" i="6"/>
  <c r="BV930" i="6"/>
  <c r="DB930" i="6"/>
  <c r="BV45" i="6"/>
  <c r="DB45" i="6"/>
  <c r="BA680" i="6"/>
  <c r="CG680" i="6"/>
  <c r="BV942" i="6"/>
  <c r="DB942" i="6"/>
  <c r="BL796" i="6"/>
  <c r="CR796" i="6"/>
  <c r="BA409" i="6"/>
  <c r="CG409" i="6"/>
  <c r="CR616" i="6"/>
  <c r="BL616" i="6"/>
  <c r="BL326" i="6"/>
  <c r="CR326" i="6"/>
  <c r="CG163" i="6"/>
  <c r="BA163" i="6"/>
  <c r="CR644" i="6"/>
  <c r="BL644" i="6"/>
  <c r="CR54" i="6"/>
  <c r="BL54" i="6"/>
  <c r="DB195" i="6"/>
  <c r="BV195" i="6"/>
  <c r="DB177" i="6"/>
  <c r="BV177" i="6"/>
  <c r="CH172" i="6"/>
  <c r="BB172" i="6"/>
  <c r="BL267" i="6"/>
  <c r="CR267" i="6"/>
  <c r="CR96" i="6"/>
  <c r="BL96" i="6"/>
  <c r="DB431" i="6"/>
  <c r="BV431" i="6"/>
  <c r="DB160" i="6"/>
  <c r="BV160" i="6"/>
  <c r="CG859" i="6"/>
  <c r="BA859" i="6"/>
  <c r="BA729" i="6"/>
  <c r="CG729" i="6"/>
  <c r="BL657" i="6"/>
  <c r="CR657" i="6"/>
  <c r="CR1005" i="6"/>
  <c r="BL1005" i="6"/>
  <c r="BV763" i="6"/>
  <c r="DB763" i="6"/>
  <c r="BL992" i="6"/>
  <c r="CR992" i="6"/>
  <c r="DB341" i="6"/>
  <c r="BV341" i="6"/>
  <c r="BL792" i="6"/>
  <c r="CR792" i="6"/>
  <c r="DB146" i="6"/>
  <c r="BV146" i="6"/>
  <c r="CR423" i="6"/>
  <c r="BL423" i="6"/>
  <c r="CG33" i="6"/>
  <c r="BA33" i="6"/>
  <c r="DB484" i="6"/>
  <c r="BV484" i="6"/>
  <c r="BA844" i="6"/>
  <c r="CG844" i="6"/>
  <c r="CU97" i="6"/>
  <c r="BO97" i="6"/>
  <c r="CG144" i="6"/>
  <c r="BA144" i="6"/>
  <c r="CR702" i="6"/>
  <c r="BL702" i="6"/>
  <c r="BA676" i="6"/>
  <c r="CG676" i="6"/>
  <c r="CR649" i="6"/>
  <c r="BL649" i="6"/>
  <c r="BL437" i="6"/>
  <c r="CR437" i="6"/>
  <c r="CR474" i="6"/>
  <c r="BL474" i="6"/>
  <c r="BL855" i="6"/>
  <c r="CR855" i="6"/>
  <c r="BA360" i="6"/>
  <c r="CG360" i="6"/>
  <c r="BA437" i="6"/>
  <c r="CG437" i="6"/>
  <c r="BL626" i="6"/>
  <c r="CR626" i="6"/>
  <c r="DB510" i="6"/>
  <c r="BV510" i="6"/>
  <c r="CG750" i="6"/>
  <c r="BA750" i="6"/>
  <c r="BA575" i="6"/>
  <c r="CG575" i="6"/>
  <c r="DB836" i="6"/>
  <c r="BV836" i="6"/>
  <c r="BL748" i="6"/>
  <c r="CR748" i="6"/>
  <c r="DB945" i="6"/>
  <c r="BV945" i="6"/>
  <c r="BV51" i="6"/>
  <c r="DB51" i="6"/>
  <c r="BA529" i="6"/>
  <c r="CG529" i="6"/>
  <c r="BA461" i="6"/>
  <c r="CG461" i="6"/>
  <c r="CR709" i="6"/>
  <c r="BL709" i="6"/>
  <c r="DB443" i="6"/>
  <c r="BV443" i="6"/>
  <c r="BA202" i="6"/>
  <c r="CG202" i="6"/>
  <c r="BA950" i="6"/>
  <c r="CG950" i="6"/>
  <c r="BA141" i="6"/>
  <c r="CG141" i="6"/>
  <c r="BV363" i="6"/>
  <c r="DB363" i="6"/>
  <c r="BB320" i="6" l="1"/>
  <c r="CH320" i="6"/>
  <c r="CS241" i="6"/>
  <c r="BM241" i="6"/>
  <c r="BM25" i="6"/>
  <c r="CS25" i="6"/>
  <c r="CS324" i="6"/>
  <c r="BM324" i="6"/>
  <c r="BB148" i="6"/>
  <c r="CH148" i="6"/>
  <c r="CS217" i="6"/>
  <c r="BM217" i="6"/>
  <c r="BM49" i="6"/>
  <c r="CS49" i="6"/>
  <c r="BB354" i="6"/>
  <c r="CH354" i="6"/>
  <c r="BM423" i="6"/>
  <c r="CS423" i="6"/>
  <c r="DC936" i="6"/>
  <c r="BW936" i="6"/>
  <c r="BW569" i="6"/>
  <c r="DC569" i="6"/>
  <c r="DC461" i="6"/>
  <c r="BW461" i="6"/>
  <c r="CH563" i="6"/>
  <c r="BB563" i="6"/>
  <c r="BW207" i="6"/>
  <c r="DC207" i="6"/>
  <c r="CS554" i="6"/>
  <c r="BM554" i="6"/>
  <c r="CH608" i="6"/>
  <c r="BB608" i="6"/>
  <c r="BW335" i="6"/>
  <c r="DC335" i="6"/>
  <c r="CT58" i="6"/>
  <c r="BN58" i="6"/>
  <c r="CS940" i="6"/>
  <c r="BM940" i="6"/>
  <c r="CH95" i="6"/>
  <c r="BB95" i="6"/>
  <c r="CH384" i="6"/>
  <c r="BB384" i="6"/>
  <c r="BW765" i="6"/>
  <c r="DC765" i="6"/>
  <c r="DC230" i="6"/>
  <c r="BW230" i="6"/>
  <c r="BM179" i="6"/>
  <c r="CS179" i="6"/>
  <c r="CS721" i="6"/>
  <c r="BM721" i="6"/>
  <c r="BW663" i="6"/>
  <c r="DC663" i="6"/>
  <c r="CH69" i="6"/>
  <c r="BB69" i="6"/>
  <c r="CH660" i="6"/>
  <c r="BB660" i="6"/>
  <c r="CS520" i="6"/>
  <c r="BM520" i="6"/>
  <c r="DC617" i="6"/>
  <c r="BW617" i="6"/>
  <c r="CH995" i="6"/>
  <c r="BB995" i="6"/>
  <c r="DC372" i="6"/>
  <c r="BW372" i="6"/>
  <c r="CI325" i="6"/>
  <c r="BC325" i="6"/>
  <c r="CS606" i="6"/>
  <c r="BM606" i="6"/>
  <c r="DC39" i="6"/>
  <c r="BW39" i="6"/>
  <c r="DC884" i="6"/>
  <c r="BW884" i="6"/>
  <c r="DC75" i="6"/>
  <c r="BW75" i="6"/>
  <c r="BB304" i="6"/>
  <c r="CH304" i="6"/>
  <c r="BW679" i="6"/>
  <c r="DC679" i="6"/>
  <c r="DC315" i="6"/>
  <c r="BW315" i="6"/>
  <c r="CH446" i="6"/>
  <c r="BB446" i="6"/>
  <c r="BB931" i="6"/>
  <c r="CH931" i="6"/>
  <c r="BM995" i="6"/>
  <c r="CS995" i="6"/>
  <c r="CT201" i="6"/>
  <c r="BN201" i="6"/>
  <c r="BM642" i="6"/>
  <c r="CS642" i="6"/>
  <c r="BB977" i="6"/>
  <c r="CH977" i="6"/>
  <c r="CS672" i="6"/>
  <c r="BM672" i="6"/>
  <c r="DC567" i="6"/>
  <c r="BW567" i="6"/>
  <c r="CH232" i="6"/>
  <c r="BB232" i="6"/>
  <c r="DC427" i="6"/>
  <c r="BW427" i="6"/>
  <c r="CS432" i="6"/>
  <c r="BM432" i="6"/>
  <c r="BW476" i="6"/>
  <c r="DC476" i="6"/>
  <c r="BB467" i="6"/>
  <c r="CH467" i="6"/>
  <c r="CH485" i="6"/>
  <c r="BB485" i="6"/>
  <c r="DC556" i="6"/>
  <c r="BW556" i="6"/>
  <c r="BB966" i="6"/>
  <c r="CH966" i="6"/>
  <c r="DC534" i="6"/>
  <c r="BW534" i="6"/>
  <c r="DC899" i="6"/>
  <c r="BW899" i="6"/>
  <c r="BW172" i="6"/>
  <c r="DC172" i="6"/>
  <c r="BB360" i="6"/>
  <c r="CH360" i="6"/>
  <c r="BW942" i="6"/>
  <c r="DC942" i="6"/>
  <c r="CH49" i="6"/>
  <c r="BB49" i="6"/>
  <c r="BW136" i="6"/>
  <c r="DC136" i="6"/>
  <c r="DC748" i="6"/>
  <c r="BW748" i="6"/>
  <c r="CS334" i="6"/>
  <c r="BM334" i="6"/>
  <c r="CS596" i="6"/>
  <c r="BM596" i="6"/>
  <c r="CH416" i="6"/>
  <c r="BB416" i="6"/>
  <c r="BM793" i="6"/>
  <c r="CS793" i="6"/>
  <c r="BM509" i="6"/>
  <c r="CS509" i="6"/>
  <c r="CS964" i="6"/>
  <c r="BM964" i="6"/>
  <c r="BB968" i="6"/>
  <c r="CH968" i="6"/>
  <c r="BM814" i="6"/>
  <c r="CS814" i="6"/>
  <c r="DC331" i="6"/>
  <c r="BW331" i="6"/>
  <c r="CS513" i="6"/>
  <c r="BM513" i="6"/>
  <c r="BW653" i="6"/>
  <c r="DC653" i="6"/>
  <c r="DC975" i="6"/>
  <c r="BW975" i="6"/>
  <c r="BB337" i="6"/>
  <c r="CH337" i="6"/>
  <c r="BM533" i="6"/>
  <c r="CS533" i="6"/>
  <c r="CI200" i="6"/>
  <c r="BC200" i="6"/>
  <c r="BM819" i="6"/>
  <c r="CS819" i="6"/>
  <c r="BM997" i="6"/>
  <c r="CS997" i="6"/>
  <c r="BM785" i="6"/>
  <c r="CS785" i="6"/>
  <c r="CS462" i="6"/>
  <c r="BM462" i="6"/>
  <c r="CS905" i="6"/>
  <c r="BM905" i="6"/>
  <c r="BM302" i="6"/>
  <c r="CS302" i="6"/>
  <c r="CH595" i="6"/>
  <c r="BB595" i="6"/>
  <c r="DC267" i="6"/>
  <c r="BW267" i="6"/>
  <c r="BW419" i="6"/>
  <c r="DC419" i="6"/>
  <c r="BW102" i="6"/>
  <c r="DC102" i="6"/>
  <c r="DC97" i="6"/>
  <c r="BW97" i="6"/>
  <c r="BB587" i="6"/>
  <c r="CH587" i="6"/>
  <c r="DC926" i="6"/>
  <c r="BW926" i="6"/>
  <c r="BB857" i="6"/>
  <c r="CH857" i="6"/>
  <c r="DC375" i="6"/>
  <c r="BW375" i="6"/>
  <c r="CH290" i="6"/>
  <c r="BB290" i="6"/>
  <c r="BM906" i="6"/>
  <c r="CS906" i="6"/>
  <c r="BN90" i="6"/>
  <c r="CT90" i="6"/>
  <c r="CS566" i="6"/>
  <c r="BM566" i="6"/>
  <c r="CH961" i="6"/>
  <c r="BB961" i="6"/>
  <c r="CI60" i="6"/>
  <c r="BC60" i="6"/>
  <c r="DC541" i="6"/>
  <c r="BW541" i="6"/>
  <c r="BW654" i="6"/>
  <c r="DC654" i="6"/>
  <c r="BN151" i="6"/>
  <c r="CT151" i="6"/>
  <c r="BM687" i="6"/>
  <c r="CS687" i="6"/>
  <c r="CH610" i="6"/>
  <c r="BB610" i="6"/>
  <c r="CS583" i="6"/>
  <c r="BM583" i="6"/>
  <c r="BW626" i="6"/>
  <c r="DC626" i="6"/>
  <c r="BW475" i="6"/>
  <c r="DC475" i="6"/>
  <c r="CS779" i="6"/>
  <c r="BM779" i="6"/>
  <c r="BM706" i="6"/>
  <c r="CS706" i="6"/>
  <c r="CS293" i="6"/>
  <c r="BM293" i="6"/>
  <c r="DC258" i="6"/>
  <c r="BW258" i="6"/>
  <c r="CS708" i="6"/>
  <c r="BM708" i="6"/>
  <c r="DC126" i="6"/>
  <c r="BW126" i="6"/>
  <c r="CS563" i="6"/>
  <c r="BM563" i="6"/>
  <c r="BM434" i="6"/>
  <c r="CS434" i="6"/>
  <c r="BW652" i="6"/>
  <c r="DC652" i="6"/>
  <c r="CS545" i="6"/>
  <c r="BM545" i="6"/>
  <c r="BB797" i="6"/>
  <c r="CH797" i="6"/>
  <c r="BW98" i="6"/>
  <c r="DC98" i="6"/>
  <c r="CH636" i="6"/>
  <c r="BB636" i="6"/>
  <c r="BM962" i="6"/>
  <c r="CS962" i="6"/>
  <c r="BB152" i="6"/>
  <c r="CH152" i="6"/>
  <c r="BB903" i="6"/>
  <c r="CH903" i="6"/>
  <c r="CH738" i="6"/>
  <c r="BB738" i="6"/>
  <c r="DC19" i="6"/>
  <c r="BW19" i="6"/>
  <c r="BM749" i="6"/>
  <c r="CS749" i="6"/>
  <c r="CS265" i="6"/>
  <c r="BM265" i="6"/>
  <c r="CS795" i="6"/>
  <c r="BM795" i="6"/>
  <c r="CS880" i="6"/>
  <c r="BM880" i="6"/>
  <c r="BB1001" i="6"/>
  <c r="CH1001" i="6"/>
  <c r="BM567" i="6"/>
  <c r="CS567" i="6"/>
  <c r="DC678" i="6"/>
  <c r="BW678" i="6"/>
  <c r="CS744" i="6"/>
  <c r="BM744" i="6"/>
  <c r="CH557" i="6"/>
  <c r="BB557" i="6"/>
  <c r="DC296" i="6"/>
  <c r="BW296" i="6"/>
  <c r="DC695" i="6"/>
  <c r="BW695" i="6"/>
  <c r="CS570" i="6"/>
  <c r="BM570" i="6"/>
  <c r="BM937" i="6"/>
  <c r="CS937" i="6"/>
  <c r="CS489" i="6"/>
  <c r="BM489" i="6"/>
  <c r="BB236" i="6"/>
  <c r="CH236" i="6"/>
  <c r="CH641" i="6"/>
  <c r="BB641" i="6"/>
  <c r="DC604" i="6"/>
  <c r="BW604" i="6"/>
  <c r="CH450" i="6"/>
  <c r="BB450" i="6"/>
  <c r="DC549" i="6"/>
  <c r="BW549" i="6"/>
  <c r="BB854" i="6"/>
  <c r="CH854" i="6"/>
  <c r="BW838" i="6"/>
  <c r="DC838" i="6"/>
  <c r="CS648" i="6"/>
  <c r="BM648" i="6"/>
  <c r="CS299" i="6"/>
  <c r="BM299" i="6"/>
  <c r="BM411" i="6"/>
  <c r="CS411" i="6"/>
  <c r="BM682" i="6"/>
  <c r="CS682" i="6"/>
  <c r="CS396" i="6"/>
  <c r="BM396" i="6"/>
  <c r="DC640" i="6"/>
  <c r="BW640" i="6"/>
  <c r="BW632" i="6"/>
  <c r="DC632" i="6"/>
  <c r="DC393" i="6"/>
  <c r="BW393" i="6"/>
  <c r="CS532" i="6"/>
  <c r="BM532" i="6"/>
  <c r="CS505" i="6"/>
  <c r="BM505" i="6"/>
  <c r="BM280" i="6"/>
  <c r="CS280" i="6"/>
  <c r="BW182" i="6"/>
  <c r="DC182" i="6"/>
  <c r="CH644" i="6"/>
  <c r="BB644" i="6"/>
  <c r="CH73" i="6"/>
  <c r="BB73" i="6"/>
  <c r="CS899" i="6"/>
  <c r="BM899" i="6"/>
  <c r="BM118" i="6"/>
  <c r="CS118" i="6"/>
  <c r="BB462" i="6"/>
  <c r="CH462" i="6"/>
  <c r="CH83" i="6"/>
  <c r="BB83" i="6"/>
  <c r="DC839" i="6"/>
  <c r="BW839" i="6"/>
  <c r="DC713" i="6"/>
  <c r="BW713" i="6"/>
  <c r="CS264" i="6"/>
  <c r="BM264" i="6"/>
  <c r="BM824" i="6"/>
  <c r="CS824" i="6"/>
  <c r="BW637" i="6"/>
  <c r="DC637" i="6"/>
  <c r="DC459" i="6"/>
  <c r="BW459" i="6"/>
  <c r="BW311" i="6"/>
  <c r="DC311" i="6"/>
  <c r="CH624" i="6"/>
  <c r="BB624" i="6"/>
  <c r="CT195" i="6"/>
  <c r="BN195" i="6"/>
  <c r="CH101" i="6"/>
  <c r="BB101" i="6"/>
  <c r="BW189" i="6"/>
  <c r="DC189" i="6"/>
  <c r="DC833" i="6"/>
  <c r="BW833" i="6"/>
  <c r="BM193" i="6"/>
  <c r="CS193" i="6"/>
  <c r="BB510" i="6"/>
  <c r="CH510" i="6"/>
  <c r="CS486" i="6"/>
  <c r="BM486" i="6"/>
  <c r="DC386" i="6"/>
  <c r="BW386" i="6"/>
  <c r="BW224" i="6"/>
  <c r="DC224" i="6"/>
  <c r="CS728" i="6"/>
  <c r="BM728" i="6"/>
  <c r="BB765" i="6"/>
  <c r="CH765" i="6"/>
  <c r="CH315" i="6"/>
  <c r="BB315" i="6"/>
  <c r="CS317" i="6"/>
  <c r="BM317" i="6"/>
  <c r="CH494" i="6"/>
  <c r="BB494" i="6"/>
  <c r="BB221" i="6"/>
  <c r="CH221" i="6"/>
  <c r="DC396" i="6"/>
  <c r="BW396" i="6"/>
  <c r="CH237" i="6"/>
  <c r="BB237" i="6"/>
  <c r="BM381" i="6"/>
  <c r="CS381" i="6"/>
  <c r="BB346" i="6"/>
  <c r="CH346" i="6"/>
  <c r="CH782" i="6"/>
  <c r="BB782" i="6"/>
  <c r="CH827" i="6"/>
  <c r="BB827" i="6"/>
  <c r="BB246" i="6"/>
  <c r="CH246" i="6"/>
  <c r="BM647" i="6"/>
  <c r="CS647" i="6"/>
  <c r="BB262" i="6"/>
  <c r="CH262" i="6"/>
  <c r="BM250" i="6"/>
  <c r="CS250" i="6"/>
  <c r="DC589" i="6"/>
  <c r="BW589" i="6"/>
  <c r="CS646" i="6"/>
  <c r="BM646" i="6"/>
  <c r="DC68" i="6"/>
  <c r="BW68" i="6"/>
  <c r="CH396" i="6"/>
  <c r="BB396" i="6"/>
  <c r="BW143" i="6"/>
  <c r="DC143" i="6"/>
  <c r="BW266" i="6"/>
  <c r="DC266" i="6"/>
  <c r="BW896" i="6"/>
  <c r="DC896" i="6"/>
  <c r="BB1011" i="6"/>
  <c r="CH1011" i="6"/>
  <c r="BM822" i="6"/>
  <c r="CS822" i="6"/>
  <c r="BW964" i="6"/>
  <c r="DC964" i="6"/>
  <c r="CH847" i="6"/>
  <c r="BB847" i="6"/>
  <c r="CH158" i="6"/>
  <c r="BB158" i="6"/>
  <c r="BN112" i="6"/>
  <c r="CT112" i="6"/>
  <c r="CS1013" i="6"/>
  <c r="BM1013" i="6"/>
  <c r="CS724" i="6"/>
  <c r="BM724" i="6"/>
  <c r="CH724" i="6"/>
  <c r="BB724" i="6"/>
  <c r="BB184" i="6"/>
  <c r="CH184" i="6"/>
  <c r="DC853" i="6"/>
  <c r="BW853" i="6"/>
  <c r="DC483" i="6"/>
  <c r="BW483" i="6"/>
  <c r="BM737" i="6"/>
  <c r="CS737" i="6"/>
  <c r="BM902" i="6"/>
  <c r="CS902" i="6"/>
  <c r="BM725" i="6"/>
  <c r="CS725" i="6"/>
  <c r="DC903" i="6"/>
  <c r="BW903" i="6"/>
  <c r="CS736" i="6"/>
  <c r="BM736" i="6"/>
  <c r="DC520" i="6"/>
  <c r="BW520" i="6"/>
  <c r="BM858" i="6"/>
  <c r="CS858" i="6"/>
  <c r="BM1007" i="6"/>
  <c r="CS1007" i="6"/>
  <c r="BW405" i="6"/>
  <c r="DC405" i="6"/>
  <c r="CH112" i="6"/>
  <c r="BB112" i="6"/>
  <c r="CH946" i="6"/>
  <c r="BB946" i="6"/>
  <c r="CH519" i="6"/>
  <c r="BB519" i="6"/>
  <c r="BB920" i="6"/>
  <c r="CH920" i="6"/>
  <c r="CS253" i="6"/>
  <c r="BM253" i="6"/>
  <c r="CH499" i="6"/>
  <c r="BB499" i="6"/>
  <c r="BW468" i="6"/>
  <c r="DC468" i="6"/>
  <c r="J39" i="5"/>
  <c r="H64" i="5"/>
  <c r="H52" i="5"/>
  <c r="CS903" i="6"/>
  <c r="BM903" i="6"/>
  <c r="DC228" i="6"/>
  <c r="BW228" i="6"/>
  <c r="DC564" i="6"/>
  <c r="BW564" i="6"/>
  <c r="DC803" i="6"/>
  <c r="BW803" i="6"/>
  <c r="BB917" i="6"/>
  <c r="CH917" i="6"/>
  <c r="CH139" i="6"/>
  <c r="BB139" i="6"/>
  <c r="CS841" i="6"/>
  <c r="BM841" i="6"/>
  <c r="DC454" i="6"/>
  <c r="BW454" i="6"/>
  <c r="CS342" i="6"/>
  <c r="BM342" i="6"/>
  <c r="CH512" i="6"/>
  <c r="BB512" i="6"/>
  <c r="CS148" i="6"/>
  <c r="BM148" i="6"/>
  <c r="DC246" i="6"/>
  <c r="BW246" i="6"/>
  <c r="BM763" i="6"/>
  <c r="CS763" i="6"/>
  <c r="BM351" i="6"/>
  <c r="CS351" i="6"/>
  <c r="BW919" i="6"/>
  <c r="DC919" i="6"/>
  <c r="CS483" i="6"/>
  <c r="BM483" i="6"/>
  <c r="BW892" i="6"/>
  <c r="DC892" i="6"/>
  <c r="DC732" i="6"/>
  <c r="BW732" i="6"/>
  <c r="BW788" i="6"/>
  <c r="DC788" i="6"/>
  <c r="BB685" i="6"/>
  <c r="CH685" i="6"/>
  <c r="DC733" i="6"/>
  <c r="BW733" i="6"/>
  <c r="DC501" i="6"/>
  <c r="BW501" i="6"/>
  <c r="DC325" i="6"/>
  <c r="BW325" i="6"/>
  <c r="CT111" i="6"/>
  <c r="BN111" i="6"/>
  <c r="BW239" i="6"/>
  <c r="DC239" i="6"/>
  <c r="CH235" i="6"/>
  <c r="BB235" i="6"/>
  <c r="DC594" i="6"/>
  <c r="BW594" i="6"/>
  <c r="BM421" i="6"/>
  <c r="CS421" i="6"/>
  <c r="CS538" i="6"/>
  <c r="BM538" i="6"/>
  <c r="DC314" i="6"/>
  <c r="BW314" i="6"/>
  <c r="BW1007" i="6"/>
  <c r="DC1007" i="6"/>
  <c r="CH51" i="6"/>
  <c r="BB51" i="6"/>
  <c r="BB777" i="6"/>
  <c r="CH777" i="6"/>
  <c r="CH351" i="6"/>
  <c r="BB351" i="6"/>
  <c r="BB448" i="6"/>
  <c r="CH448" i="6"/>
  <c r="BC124" i="6"/>
  <c r="CI124" i="6"/>
  <c r="BB639" i="6"/>
  <c r="CH639" i="6"/>
  <c r="CH664" i="6"/>
  <c r="BB664" i="6"/>
  <c r="BM618" i="6"/>
  <c r="CS618" i="6"/>
  <c r="BM527" i="6"/>
  <c r="CS527" i="6"/>
  <c r="CH795" i="6"/>
  <c r="BB795" i="6"/>
  <c r="BW643" i="6"/>
  <c r="DC643" i="6"/>
  <c r="CH790" i="6"/>
  <c r="BB790" i="6"/>
  <c r="BB435" i="6"/>
  <c r="CH435" i="6"/>
  <c r="BB719" i="6"/>
  <c r="CH719" i="6"/>
  <c r="DC731" i="6"/>
  <c r="BW731" i="6"/>
  <c r="BW694" i="6"/>
  <c r="DC694" i="6"/>
  <c r="BM935" i="6"/>
  <c r="CS935" i="6"/>
  <c r="CS103" i="6"/>
  <c r="BM103" i="6"/>
  <c r="BM959" i="6"/>
  <c r="CS959" i="6"/>
  <c r="BB433" i="6"/>
  <c r="CH433" i="6"/>
  <c r="DC859" i="6"/>
  <c r="BW859" i="6"/>
  <c r="CS671" i="6"/>
  <c r="BM671" i="6"/>
  <c r="CH753" i="6"/>
  <c r="BB753" i="6"/>
  <c r="DC786" i="6"/>
  <c r="BW786" i="6"/>
  <c r="DC762" i="6"/>
  <c r="BW762" i="6"/>
  <c r="CI36" i="6"/>
  <c r="BC36" i="6"/>
  <c r="CH975" i="6"/>
  <c r="BB975" i="6"/>
  <c r="BW559" i="6"/>
  <c r="DC559" i="6"/>
  <c r="BB190" i="6"/>
  <c r="CH190" i="6"/>
  <c r="CS600" i="6"/>
  <c r="BM600" i="6"/>
  <c r="BM760" i="6"/>
  <c r="CS760" i="6"/>
  <c r="CS1004" i="6"/>
  <c r="BM1004" i="6"/>
  <c r="CH19" i="6"/>
  <c r="BB19" i="6"/>
  <c r="BW662" i="6"/>
  <c r="DC662" i="6"/>
  <c r="DC229" i="6"/>
  <c r="BW229" i="6"/>
  <c r="DC700" i="6"/>
  <c r="BW700" i="6"/>
  <c r="CH336" i="6"/>
  <c r="BB336" i="6"/>
  <c r="BW155" i="6"/>
  <c r="DC155" i="6"/>
  <c r="BW24" i="6"/>
  <c r="DC24" i="6"/>
  <c r="BB481" i="6"/>
  <c r="CH481" i="6"/>
  <c r="DC442" i="6"/>
  <c r="BW442" i="6"/>
  <c r="BW667" i="6"/>
  <c r="DC667" i="6"/>
  <c r="CS630" i="6"/>
  <c r="BM630" i="6"/>
  <c r="CH918" i="6"/>
  <c r="BB918" i="6"/>
  <c r="CH774" i="6"/>
  <c r="BB774" i="6"/>
  <c r="CS634" i="6"/>
  <c r="BM634" i="6"/>
  <c r="CI223" i="6"/>
  <c r="BC223" i="6"/>
  <c r="CH862" i="6"/>
  <c r="BB862" i="6"/>
  <c r="BM96" i="6"/>
  <c r="CS96" i="6"/>
  <c r="CH444" i="6"/>
  <c r="BB444" i="6"/>
  <c r="J38" i="5"/>
  <c r="H63" i="5"/>
  <c r="H51" i="5"/>
  <c r="BW243" i="6"/>
  <c r="DC243" i="6"/>
  <c r="CH554" i="6"/>
  <c r="BB554" i="6"/>
  <c r="BW927" i="6"/>
  <c r="DC927" i="6"/>
  <c r="CS612" i="6"/>
  <c r="BM612" i="6"/>
  <c r="BM850" i="6"/>
  <c r="CS850" i="6"/>
  <c r="BM633" i="6"/>
  <c r="CS633" i="6"/>
  <c r="DC901" i="6"/>
  <c r="BW901" i="6"/>
  <c r="CS678" i="6"/>
  <c r="BM678" i="6"/>
  <c r="BB709" i="6"/>
  <c r="CH709" i="6"/>
  <c r="BW714" i="6"/>
  <c r="DC714" i="6"/>
  <c r="BM286" i="6"/>
  <c r="CS286" i="6"/>
  <c r="CS176" i="6"/>
  <c r="BM176" i="6"/>
  <c r="CH356" i="6"/>
  <c r="BB356" i="6"/>
  <c r="BW915" i="6"/>
  <c r="DC915" i="6"/>
  <c r="BW135" i="6"/>
  <c r="DC135" i="6"/>
  <c r="CS497" i="6"/>
  <c r="BM497" i="6"/>
  <c r="CH926" i="6"/>
  <c r="BB926" i="6"/>
  <c r="CH959" i="6"/>
  <c r="BB959" i="6"/>
  <c r="BM363" i="6"/>
  <c r="CS363" i="6"/>
  <c r="BW750" i="6"/>
  <c r="DC750" i="6"/>
  <c r="CH474" i="6"/>
  <c r="BB474" i="6"/>
  <c r="DC358" i="6"/>
  <c r="BW358" i="6"/>
  <c r="BM802" i="6"/>
  <c r="CS802" i="6"/>
  <c r="BW284" i="6"/>
  <c r="DC284" i="6"/>
  <c r="CH380" i="6"/>
  <c r="BB380" i="6"/>
  <c r="CH87" i="6"/>
  <c r="BB87" i="6"/>
  <c r="DC682" i="6"/>
  <c r="BW682" i="6"/>
  <c r="BB388" i="6"/>
  <c r="CH388" i="6"/>
  <c r="BW179" i="6"/>
  <c r="DC179" i="6"/>
  <c r="BB264" i="6"/>
  <c r="CH264" i="6"/>
  <c r="BB890" i="6"/>
  <c r="CH890" i="6"/>
  <c r="BW94" i="6"/>
  <c r="DC94" i="6"/>
  <c r="BM84" i="6"/>
  <c r="CS84" i="6"/>
  <c r="CH79" i="6"/>
  <c r="BB79" i="6"/>
  <c r="BW955" i="6"/>
  <c r="DC955" i="6"/>
  <c r="CS138" i="6"/>
  <c r="BM138" i="6"/>
  <c r="BN202" i="6"/>
  <c r="CT202" i="6"/>
  <c r="BW923" i="6"/>
  <c r="DC923" i="6"/>
  <c r="BW881" i="6"/>
  <c r="DC881" i="6"/>
  <c r="DC480" i="6"/>
  <c r="BW480" i="6"/>
  <c r="BW54" i="6"/>
  <c r="DC54" i="6"/>
  <c r="BM367" i="6"/>
  <c r="CS367" i="6"/>
  <c r="CS696" i="6"/>
  <c r="BM696" i="6"/>
  <c r="DC128" i="6"/>
  <c r="BW128" i="6"/>
  <c r="CS125" i="6"/>
  <c r="BM125" i="6"/>
  <c r="CH144" i="6"/>
  <c r="BB144" i="6"/>
  <c r="DC146" i="6"/>
  <c r="BW146" i="6"/>
  <c r="CH163" i="6"/>
  <c r="BB163" i="6"/>
  <c r="DC873" i="6"/>
  <c r="BW873" i="6"/>
  <c r="CS356" i="6"/>
  <c r="BM356" i="6"/>
  <c r="BM102" i="6"/>
  <c r="CS102" i="6"/>
  <c r="CH925" i="6"/>
  <c r="BB925" i="6"/>
  <c r="BB528" i="6"/>
  <c r="CH528" i="6"/>
  <c r="DC707" i="6"/>
  <c r="BW707" i="6"/>
  <c r="DC212" i="6"/>
  <c r="BW212" i="6"/>
  <c r="CS81" i="6"/>
  <c r="BM81" i="6"/>
  <c r="CS223" i="6"/>
  <c r="BM223" i="6"/>
  <c r="DC761" i="6"/>
  <c r="BW761" i="6"/>
  <c r="BM36" i="6"/>
  <c r="CS36" i="6"/>
  <c r="DC848" i="6"/>
  <c r="BW848" i="6"/>
  <c r="DC858" i="6"/>
  <c r="BW858" i="6"/>
  <c r="DC47" i="6"/>
  <c r="BW47" i="6"/>
  <c r="CS896" i="6"/>
  <c r="BM896" i="6"/>
  <c r="BB295" i="6"/>
  <c r="CH295" i="6"/>
  <c r="CH285" i="6"/>
  <c r="BB285" i="6"/>
  <c r="BW874" i="6"/>
  <c r="DC874" i="6"/>
  <c r="BM844" i="6"/>
  <c r="CS844" i="6"/>
  <c r="BM990" i="6"/>
  <c r="CS990" i="6"/>
  <c r="BM803" i="6"/>
  <c r="CS803" i="6"/>
  <c r="CS143" i="6"/>
  <c r="BM143" i="6"/>
  <c r="DC994" i="6"/>
  <c r="BW994" i="6"/>
  <c r="CS119" i="6"/>
  <c r="BM119" i="6"/>
  <c r="DC865" i="6"/>
  <c r="BW865" i="6"/>
  <c r="DC814" i="6"/>
  <c r="BW814" i="6"/>
  <c r="BW452" i="6"/>
  <c r="DC452" i="6"/>
  <c r="CS704" i="6"/>
  <c r="BM704" i="6"/>
  <c r="CH231" i="6"/>
  <c r="BB231" i="6"/>
  <c r="BB615" i="6"/>
  <c r="CH615" i="6"/>
  <c r="DC801" i="6"/>
  <c r="BW801" i="6"/>
  <c r="BB683" i="6"/>
  <c r="CH683" i="6"/>
  <c r="BM197" i="6"/>
  <c r="CS197" i="6"/>
  <c r="CH861" i="6"/>
  <c r="BB861" i="6"/>
  <c r="CS83" i="6"/>
  <c r="BM83" i="6"/>
  <c r="BB867" i="6"/>
  <c r="CH867" i="6"/>
  <c r="BM686" i="6"/>
  <c r="CS686" i="6"/>
  <c r="CT183" i="6"/>
  <c r="BN183" i="6"/>
  <c r="BB558" i="6"/>
  <c r="CH558" i="6"/>
  <c r="BW538" i="6"/>
  <c r="DC538" i="6"/>
  <c r="BW141" i="6"/>
  <c r="DC141" i="6"/>
  <c r="CS59" i="6"/>
  <c r="BM59" i="6"/>
  <c r="CS346" i="6"/>
  <c r="BM346" i="6"/>
  <c r="DC912" i="6"/>
  <c r="BW912" i="6"/>
  <c r="BB394" i="6"/>
  <c r="CH394" i="6"/>
  <c r="BW600" i="6"/>
  <c r="DC600" i="6"/>
  <c r="CS414" i="6"/>
  <c r="BM414" i="6"/>
  <c r="BW191" i="6"/>
  <c r="DC191" i="6"/>
  <c r="CS536" i="6"/>
  <c r="BM536" i="6"/>
  <c r="DC933" i="6"/>
  <c r="BW933" i="6"/>
  <c r="CH637" i="6"/>
  <c r="BB637" i="6"/>
  <c r="BB241" i="6"/>
  <c r="CH241" i="6"/>
  <c r="CS873" i="6"/>
  <c r="BM873" i="6"/>
  <c r="CH749" i="6"/>
  <c r="BB749" i="6"/>
  <c r="DC52" i="6"/>
  <c r="BW52" i="6"/>
  <c r="BB969" i="6"/>
  <c r="CH969" i="6"/>
  <c r="BW581" i="6"/>
  <c r="DC581" i="6"/>
  <c r="CH220" i="6"/>
  <c r="BB220" i="6"/>
  <c r="CS319" i="6"/>
  <c r="BM319" i="6"/>
  <c r="BM970" i="6"/>
  <c r="CS970" i="6"/>
  <c r="CH321" i="6"/>
  <c r="BB321" i="6"/>
  <c r="DC40" i="6"/>
  <c r="BW40" i="6"/>
  <c r="CH913" i="6"/>
  <c r="BB913" i="6"/>
  <c r="BW804" i="6"/>
  <c r="DC804" i="6"/>
  <c r="DC88" i="6"/>
  <c r="BW88" i="6"/>
  <c r="BC16" i="6"/>
  <c r="CI16" i="6"/>
  <c r="DC233" i="6"/>
  <c r="BW233" i="6"/>
  <c r="BB737" i="6"/>
  <c r="CH737" i="6"/>
  <c r="CT289" i="6"/>
  <c r="BN289" i="6"/>
  <c r="DC993" i="6"/>
  <c r="BW993" i="6"/>
  <c r="CI52" i="6"/>
  <c r="BC52" i="6"/>
  <c r="DC482" i="6"/>
  <c r="BW482" i="6"/>
  <c r="BW924" i="6"/>
  <c r="DC924" i="6"/>
  <c r="CH31" i="6"/>
  <c r="BB31" i="6"/>
  <c r="CS825" i="6"/>
  <c r="BM825" i="6"/>
  <c r="BB779" i="6"/>
  <c r="CH779" i="6"/>
  <c r="CH776" i="6"/>
  <c r="BB776" i="6"/>
  <c r="CI76" i="6"/>
  <c r="BC76" i="6"/>
  <c r="DC64" i="6"/>
  <c r="BW64" i="6"/>
  <c r="DC286" i="6"/>
  <c r="BW286" i="6"/>
  <c r="DC406" i="6"/>
  <c r="BW406" i="6"/>
  <c r="BW223" i="6"/>
  <c r="DC223" i="6"/>
  <c r="BW1004" i="6"/>
  <c r="DC1004" i="6"/>
  <c r="CS134" i="6"/>
  <c r="BM134" i="6"/>
  <c r="BM871" i="6"/>
  <c r="CS871" i="6"/>
  <c r="CH27" i="6"/>
  <c r="BB27" i="6"/>
  <c r="BW343" i="6"/>
  <c r="DC343" i="6"/>
  <c r="BW486" i="6"/>
  <c r="DC486" i="6"/>
  <c r="BM742" i="6"/>
  <c r="CS742" i="6"/>
  <c r="DC810" i="6"/>
  <c r="BW810" i="6"/>
  <c r="CT177" i="6"/>
  <c r="BN177" i="6"/>
  <c r="BB338" i="6"/>
  <c r="CH338" i="6"/>
  <c r="DC92" i="6"/>
  <c r="BW92" i="6"/>
  <c r="CH292" i="6"/>
  <c r="BB292" i="6"/>
  <c r="DC943" i="6"/>
  <c r="BW943" i="6"/>
  <c r="BM595" i="6"/>
  <c r="CS595" i="6"/>
  <c r="BM893" i="6"/>
  <c r="CS893" i="6"/>
  <c r="DC550" i="6"/>
  <c r="BW550" i="6"/>
  <c r="J67" i="3"/>
  <c r="K63" i="3"/>
  <c r="J65" i="3"/>
  <c r="BW137" i="6"/>
  <c r="DC137" i="6"/>
  <c r="CH889" i="6"/>
  <c r="BB889" i="6"/>
  <c r="BB878" i="6"/>
  <c r="CH878" i="6"/>
  <c r="CS255" i="6"/>
  <c r="BM255" i="6"/>
  <c r="BW439" i="6"/>
  <c r="DC439" i="6"/>
  <c r="DC727" i="6"/>
  <c r="BW727" i="6"/>
  <c r="CS305" i="6"/>
  <c r="BM305" i="6"/>
  <c r="BW618" i="6"/>
  <c r="DC618" i="6"/>
  <c r="BW614" i="6"/>
  <c r="DC614" i="6"/>
  <c r="BB880" i="6"/>
  <c r="CH880" i="6"/>
  <c r="DC99" i="6"/>
  <c r="BW99" i="6"/>
  <c r="CS966" i="6"/>
  <c r="BM966" i="6"/>
  <c r="BW872" i="6"/>
  <c r="DC872" i="6"/>
  <c r="CH766" i="6"/>
  <c r="BB766" i="6"/>
  <c r="CH343" i="6"/>
  <c r="BB343" i="6"/>
  <c r="BM387" i="6"/>
  <c r="CS387" i="6"/>
  <c r="BW1013" i="6"/>
  <c r="DC1013" i="6"/>
  <c r="BC32" i="6"/>
  <c r="CI32" i="6"/>
  <c r="BW194" i="6"/>
  <c r="DC194" i="6"/>
  <c r="DC523" i="6"/>
  <c r="BW523" i="6"/>
  <c r="BW701" i="6"/>
  <c r="DC701" i="6"/>
  <c r="BM19" i="6"/>
  <c r="CS19" i="6"/>
  <c r="BM1002" i="6"/>
  <c r="CS1002" i="6"/>
  <c r="DC793" i="6"/>
  <c r="BW793" i="6"/>
  <c r="BB731" i="6"/>
  <c r="CH731" i="6"/>
  <c r="BM694" i="6"/>
  <c r="CS694" i="6"/>
  <c r="BB427" i="6"/>
  <c r="CH427" i="6"/>
  <c r="CH366" i="6"/>
  <c r="BB366" i="6"/>
  <c r="DC857" i="6"/>
  <c r="BW857" i="6"/>
  <c r="BW328" i="6"/>
  <c r="DC328" i="6"/>
  <c r="CS914" i="6"/>
  <c r="BM914" i="6"/>
  <c r="BM948" i="6"/>
  <c r="CS948" i="6"/>
  <c r="BB993" i="6"/>
  <c r="CH993" i="6"/>
  <c r="DC819" i="6"/>
  <c r="BW819" i="6"/>
  <c r="DC324" i="6"/>
  <c r="BW324" i="6"/>
  <c r="DC843" i="6"/>
  <c r="BW843" i="6"/>
  <c r="CS578" i="6"/>
  <c r="BM578" i="6"/>
  <c r="CH352" i="6"/>
  <c r="BB352" i="6"/>
  <c r="CH927" i="6"/>
  <c r="BB927" i="6"/>
  <c r="CH367" i="6"/>
  <c r="BB367" i="6"/>
  <c r="BN203" i="6"/>
  <c r="CT203" i="6"/>
  <c r="CT130" i="6"/>
  <c r="BN130" i="6"/>
  <c r="DC301" i="6"/>
  <c r="BW301" i="6"/>
  <c r="DC210" i="6"/>
  <c r="BW210" i="6"/>
  <c r="BW395" i="6"/>
  <c r="DC395" i="6"/>
  <c r="DC364" i="6"/>
  <c r="BW364" i="6"/>
  <c r="CS994" i="6"/>
  <c r="BM994" i="6"/>
  <c r="BM431" i="6"/>
  <c r="CS431" i="6"/>
  <c r="BW947" i="6"/>
  <c r="DC947" i="6"/>
  <c r="BW130" i="6"/>
  <c r="DC130" i="6"/>
  <c r="CH382" i="6"/>
  <c r="BB382" i="6"/>
  <c r="CS424" i="6"/>
  <c r="BM424" i="6"/>
  <c r="CS636" i="6"/>
  <c r="BM636" i="6"/>
  <c r="CS325" i="6"/>
  <c r="BM325" i="6"/>
  <c r="CI157" i="6"/>
  <c r="BC157" i="6"/>
  <c r="CH1002" i="6"/>
  <c r="BB1002" i="6"/>
  <c r="DC537" i="6"/>
  <c r="BW537" i="6"/>
  <c r="BB341" i="6"/>
  <c r="CH341" i="6"/>
  <c r="BB322" i="6"/>
  <c r="CH322" i="6"/>
  <c r="BB699" i="6"/>
  <c r="CH699" i="6"/>
  <c r="CS485" i="6"/>
  <c r="BM485" i="6"/>
  <c r="CS764" i="6"/>
  <c r="BM764" i="6"/>
  <c r="DC63" i="6"/>
  <c r="BW63" i="6"/>
  <c r="BW583" i="6"/>
  <c r="DC583" i="6"/>
  <c r="CS931" i="6"/>
  <c r="BM931" i="6"/>
  <c r="BM274" i="6"/>
  <c r="CS274" i="6"/>
  <c r="DC669" i="6"/>
  <c r="BW669" i="6"/>
  <c r="CT132" i="6"/>
  <c r="BN132" i="6"/>
  <c r="BW952" i="6"/>
  <c r="DC952" i="6"/>
  <c r="BM984" i="6"/>
  <c r="CS984" i="6"/>
  <c r="DC471" i="6"/>
  <c r="BW471" i="6"/>
  <c r="CS174" i="6"/>
  <c r="BM174" i="6"/>
  <c r="BM958" i="6"/>
  <c r="CS958" i="6"/>
  <c r="BM915" i="6"/>
  <c r="CS915" i="6"/>
  <c r="BM393" i="6"/>
  <c r="CS393" i="6"/>
  <c r="DC837" i="6"/>
  <c r="BW837" i="6"/>
  <c r="DC784" i="6"/>
  <c r="BW784" i="6"/>
  <c r="BB846" i="6"/>
  <c r="CH846" i="6"/>
  <c r="BM364" i="6"/>
  <c r="CS364" i="6"/>
  <c r="BM69" i="6"/>
  <c r="CS69" i="6"/>
  <c r="BW164" i="6"/>
  <c r="DC164" i="6"/>
  <c r="CS512" i="6"/>
  <c r="BM512" i="6"/>
  <c r="CH984" i="6"/>
  <c r="BB984" i="6"/>
  <c r="CH648" i="6"/>
  <c r="BB648" i="6"/>
  <c r="CH604" i="6"/>
  <c r="BB604" i="6"/>
  <c r="CH571" i="6"/>
  <c r="BB571" i="6"/>
  <c r="CS692" i="6"/>
  <c r="BM692" i="6"/>
  <c r="BW317" i="6"/>
  <c r="DC317" i="6"/>
  <c r="BN271" i="6"/>
  <c r="CT271" i="6"/>
  <c r="DC907" i="6"/>
  <c r="BW907" i="6"/>
  <c r="DC404" i="6"/>
  <c r="BW404" i="6"/>
  <c r="CS944" i="6"/>
  <c r="BM944" i="6"/>
  <c r="BB379" i="6"/>
  <c r="CH379" i="6"/>
  <c r="BB533" i="6"/>
  <c r="CH533" i="6"/>
  <c r="CH956" i="6"/>
  <c r="BB956" i="6"/>
  <c r="BW794" i="6"/>
  <c r="DC794" i="6"/>
  <c r="CH883" i="6"/>
  <c r="BB883" i="6"/>
  <c r="CH407" i="6"/>
  <c r="BB407" i="6"/>
  <c r="CH942" i="6"/>
  <c r="BB942" i="6"/>
  <c r="CH953" i="6"/>
  <c r="BB953" i="6"/>
  <c r="DC539" i="6"/>
  <c r="BW539" i="6"/>
  <c r="CS866" i="6"/>
  <c r="BM866" i="6"/>
  <c r="CH78" i="6"/>
  <c r="BB78" i="6"/>
  <c r="BB850" i="6"/>
  <c r="CH850" i="6"/>
  <c r="J45" i="3"/>
  <c r="I49" i="3"/>
  <c r="I47" i="3"/>
  <c r="CH53" i="6"/>
  <c r="BB53" i="6"/>
  <c r="CH633" i="6"/>
  <c r="BB633" i="6"/>
  <c r="BM854" i="6"/>
  <c r="CS854" i="6"/>
  <c r="CS257" i="6"/>
  <c r="BM257" i="6"/>
  <c r="BB189" i="6"/>
  <c r="CH189" i="6"/>
  <c r="BB547" i="6"/>
  <c r="CH547" i="6"/>
  <c r="CS833" i="6"/>
  <c r="BM833" i="6"/>
  <c r="DC414" i="6"/>
  <c r="BW414" i="6"/>
  <c r="CS172" i="6"/>
  <c r="BM172" i="6"/>
  <c r="BB556" i="6"/>
  <c r="CH556" i="6"/>
  <c r="BW834" i="6"/>
  <c r="DC834" i="6"/>
  <c r="BW112" i="6"/>
  <c r="DC112" i="6"/>
  <c r="CH191" i="6"/>
  <c r="BB191" i="6"/>
  <c r="BB887" i="6"/>
  <c r="CH887" i="6"/>
  <c r="DC336" i="6"/>
  <c r="BW336" i="6"/>
  <c r="CT47" i="6"/>
  <c r="BN47" i="6"/>
  <c r="BN259" i="6"/>
  <c r="CT259" i="6"/>
  <c r="BM128" i="6"/>
  <c r="CS128" i="6"/>
  <c r="BB270" i="6"/>
  <c r="CH270" i="6"/>
  <c r="DC353" i="6"/>
  <c r="BW353" i="6"/>
  <c r="BW570" i="6"/>
  <c r="DC570" i="6"/>
  <c r="BM256" i="6"/>
  <c r="CS256" i="6"/>
  <c r="CS552" i="6"/>
  <c r="BM552" i="6"/>
  <c r="BW894" i="6"/>
  <c r="DC894" i="6"/>
  <c r="CS366" i="6"/>
  <c r="BM366" i="6"/>
  <c r="CS923" i="6"/>
  <c r="BM923" i="6"/>
  <c r="CH293" i="6"/>
  <c r="BB293" i="6"/>
  <c r="DC219" i="6"/>
  <c r="BW219" i="6"/>
  <c r="DC401" i="6"/>
  <c r="BW401" i="6"/>
  <c r="BM860" i="6"/>
  <c r="CS860" i="6"/>
  <c r="DC998" i="6"/>
  <c r="BW998" i="6"/>
  <c r="BM30" i="6"/>
  <c r="CS30" i="6"/>
  <c r="BN284" i="6"/>
  <c r="CT284" i="6"/>
  <c r="CH154" i="6"/>
  <c r="BB154" i="6"/>
  <c r="BB673" i="6"/>
  <c r="CH673" i="6"/>
  <c r="BW877" i="6"/>
  <c r="DC877" i="6"/>
  <c r="CH603" i="6"/>
  <c r="BB603" i="6"/>
  <c r="CS955" i="6"/>
  <c r="BM955" i="6"/>
  <c r="DC849" i="6"/>
  <c r="BW849" i="6"/>
  <c r="BM383" i="6"/>
  <c r="CS383" i="6"/>
  <c r="DC478" i="6"/>
  <c r="BW478" i="6"/>
  <c r="BB306" i="6"/>
  <c r="CH306" i="6"/>
  <c r="BM976" i="6"/>
  <c r="CS976" i="6"/>
  <c r="CH461" i="6"/>
  <c r="BB461" i="6"/>
  <c r="CS855" i="6"/>
  <c r="BM855" i="6"/>
  <c r="CS267" i="6"/>
  <c r="BM267" i="6"/>
  <c r="CH680" i="6"/>
  <c r="BB680" i="6"/>
  <c r="DC402" i="6"/>
  <c r="BW402" i="6"/>
  <c r="BW196" i="6"/>
  <c r="DC196" i="6"/>
  <c r="CT15" i="6"/>
  <c r="BN15" i="6"/>
  <c r="CH744" i="6"/>
  <c r="BB744" i="6"/>
  <c r="BB414" i="6"/>
  <c r="CH414" i="6"/>
  <c r="CU26" i="6"/>
  <c r="BO26" i="6"/>
  <c r="CS859" i="6"/>
  <c r="BM859" i="6"/>
  <c r="CH656" i="6"/>
  <c r="BB656" i="6"/>
  <c r="CS585" i="6"/>
  <c r="BM585" i="6"/>
  <c r="CH260" i="6"/>
  <c r="BB260" i="6"/>
  <c r="BM204" i="6"/>
  <c r="CS204" i="6"/>
  <c r="CH480" i="6"/>
  <c r="BB480" i="6"/>
  <c r="DC689" i="6"/>
  <c r="BW689" i="6"/>
  <c r="BO44" i="6"/>
  <c r="CU44" i="6"/>
  <c r="DC956" i="6"/>
  <c r="BW956" i="6"/>
  <c r="CI313" i="6"/>
  <c r="BC313" i="6"/>
  <c r="BW631" i="6"/>
  <c r="DC631" i="6"/>
  <c r="CS888" i="6"/>
  <c r="BM888" i="6"/>
  <c r="BM783" i="6"/>
  <c r="CS783" i="6"/>
  <c r="CS909" i="6"/>
  <c r="BM909" i="6"/>
  <c r="BW717" i="6"/>
  <c r="DC717" i="6"/>
  <c r="BW167" i="6"/>
  <c r="DC167" i="6"/>
  <c r="CH35" i="6"/>
  <c r="BB35" i="6"/>
  <c r="CH813" i="6"/>
  <c r="BB813" i="6"/>
  <c r="CS254" i="6"/>
  <c r="BM254" i="6"/>
  <c r="BM862" i="6"/>
  <c r="CS862" i="6"/>
  <c r="DC83" i="6"/>
  <c r="BW83" i="6"/>
  <c r="BM972" i="6"/>
  <c r="CS972" i="6"/>
  <c r="DC188" i="6"/>
  <c r="BW188" i="6"/>
  <c r="CT131" i="6"/>
  <c r="BN131" i="6"/>
  <c r="DC434" i="6"/>
  <c r="BW434" i="6"/>
  <c r="BM306" i="6"/>
  <c r="CS306" i="6"/>
  <c r="CS697" i="6"/>
  <c r="BM697" i="6"/>
  <c r="BW890" i="6"/>
  <c r="DC890" i="6"/>
  <c r="CS815" i="6"/>
  <c r="BM815" i="6"/>
  <c r="BB502" i="6"/>
  <c r="CH502" i="6"/>
  <c r="CH792" i="6"/>
  <c r="BB792" i="6"/>
  <c r="BB454" i="6"/>
  <c r="CH454" i="6"/>
  <c r="BB104" i="6"/>
  <c r="CH104" i="6"/>
  <c r="CS358" i="6"/>
  <c r="BM358" i="6"/>
  <c r="CT41" i="6"/>
  <c r="BN41" i="6"/>
  <c r="BB884" i="6"/>
  <c r="CH884" i="6"/>
  <c r="BW642" i="6"/>
  <c r="DC642" i="6"/>
  <c r="BM787" i="6"/>
  <c r="CS787" i="6"/>
  <c r="DC277" i="6"/>
  <c r="BW277" i="6"/>
  <c r="CH804" i="6"/>
  <c r="BB804" i="6"/>
  <c r="DC719" i="6"/>
  <c r="BW719" i="6"/>
  <c r="CH784" i="6"/>
  <c r="BB784" i="6"/>
  <c r="BC64" i="6"/>
  <c r="CI64" i="6"/>
  <c r="BW175" i="6"/>
  <c r="DC175" i="6"/>
  <c r="BM698" i="6"/>
  <c r="CS698" i="6"/>
  <c r="DC41" i="6"/>
  <c r="BW41" i="6"/>
  <c r="CS525" i="6"/>
  <c r="BM525" i="6"/>
  <c r="BM170" i="6"/>
  <c r="CS170" i="6"/>
  <c r="BW997" i="6"/>
  <c r="DC997" i="6"/>
  <c r="BM401" i="6"/>
  <c r="CS401" i="6"/>
  <c r="CT115" i="6"/>
  <c r="BN115" i="6"/>
  <c r="CH802" i="6"/>
  <c r="BB802" i="6"/>
  <c r="BW415" i="6"/>
  <c r="DC415" i="6"/>
  <c r="BB460" i="6"/>
  <c r="CH460" i="6"/>
  <c r="BW489" i="6"/>
  <c r="DC489" i="6"/>
  <c r="CI508" i="6"/>
  <c r="BC508" i="6"/>
  <c r="CH456" i="6"/>
  <c r="BB456" i="6"/>
  <c r="CS534" i="6"/>
  <c r="BM534" i="6"/>
  <c r="BB812" i="6"/>
  <c r="CH812" i="6"/>
  <c r="CH92" i="6"/>
  <c r="BB92" i="6"/>
  <c r="BW318" i="6"/>
  <c r="DC318" i="6"/>
  <c r="BW812" i="6"/>
  <c r="DC812" i="6"/>
  <c r="DC777" i="6"/>
  <c r="BW777" i="6"/>
  <c r="BM495" i="6"/>
  <c r="CS495" i="6"/>
  <c r="BM543" i="6"/>
  <c r="CS543" i="6"/>
  <c r="BW934" i="6"/>
  <c r="DC934" i="6"/>
  <c r="DC333" i="6"/>
  <c r="BW333" i="6"/>
  <c r="CS870" i="6"/>
  <c r="BM870" i="6"/>
  <c r="DC440" i="6"/>
  <c r="BW440" i="6"/>
  <c r="BM399" i="6"/>
  <c r="CS399" i="6"/>
  <c r="CH310" i="6"/>
  <c r="BB310" i="6"/>
  <c r="BW675" i="6"/>
  <c r="DC675" i="6"/>
  <c r="BW274" i="6"/>
  <c r="DC274" i="6"/>
  <c r="CH256" i="6"/>
  <c r="BB256" i="6"/>
  <c r="BW602" i="6"/>
  <c r="DC602" i="6"/>
  <c r="CU50" i="6"/>
  <c r="BO50" i="6"/>
  <c r="BW965" i="6"/>
  <c r="DC965" i="6"/>
  <c r="DC247" i="6"/>
  <c r="BW247" i="6"/>
  <c r="DC313" i="6"/>
  <c r="BW313" i="6"/>
  <c r="CH817" i="6"/>
  <c r="BB817" i="6"/>
  <c r="DC351" i="6"/>
  <c r="BW351" i="6"/>
  <c r="CH469" i="6"/>
  <c r="BB469" i="6"/>
  <c r="CH602" i="6"/>
  <c r="BB602" i="6"/>
  <c r="DC580" i="6"/>
  <c r="BW580" i="6"/>
  <c r="CS540" i="6"/>
  <c r="BM540" i="6"/>
  <c r="DC827" i="6"/>
  <c r="BW827" i="6"/>
  <c r="BB960" i="6"/>
  <c r="CH960" i="6"/>
  <c r="CH504" i="6"/>
  <c r="BB504" i="6"/>
  <c r="DC949" i="6"/>
  <c r="BW949" i="6"/>
  <c r="CH669" i="6"/>
  <c r="BB669" i="6"/>
  <c r="CS751" i="6"/>
  <c r="BM751" i="6"/>
  <c r="BB410" i="6"/>
  <c r="CH410" i="6"/>
  <c r="BW891" i="6"/>
  <c r="DC891" i="6"/>
  <c r="BN147" i="6"/>
  <c r="CT147" i="6"/>
  <c r="CS961" i="6"/>
  <c r="BM961" i="6"/>
  <c r="CS214" i="6"/>
  <c r="BM214" i="6"/>
  <c r="DC835" i="6"/>
  <c r="BW835" i="6"/>
  <c r="BM889" i="6"/>
  <c r="CS889" i="6"/>
  <c r="BM839" i="6"/>
  <c r="CS839" i="6"/>
  <c r="BB998" i="6"/>
  <c r="CH998" i="6"/>
  <c r="BM78" i="6"/>
  <c r="CS78" i="6"/>
  <c r="CH442" i="6"/>
  <c r="BB442" i="6"/>
  <c r="BB233" i="6"/>
  <c r="CH233" i="6"/>
  <c r="DC380" i="6"/>
  <c r="BW380" i="6"/>
  <c r="BB281" i="6"/>
  <c r="CH281" i="6"/>
  <c r="BB195" i="6"/>
  <c r="CH195" i="6"/>
  <c r="CJ301" i="6"/>
  <c r="BD301" i="6"/>
  <c r="DC957" i="6"/>
  <c r="BW957" i="6"/>
  <c r="H62" i="5"/>
  <c r="H50" i="5"/>
  <c r="J37" i="5"/>
  <c r="CH788" i="6"/>
  <c r="BB788" i="6"/>
  <c r="CH455" i="6"/>
  <c r="BB455" i="6"/>
  <c r="CS758" i="6"/>
  <c r="BM758" i="6"/>
  <c r="BW826" i="6"/>
  <c r="DC826" i="6"/>
  <c r="CH121" i="6"/>
  <c r="BB121" i="6"/>
  <c r="CS225" i="6"/>
  <c r="BM225" i="6"/>
  <c r="CH987" i="6"/>
  <c r="BB987" i="6"/>
  <c r="DC940" i="6"/>
  <c r="BW940" i="6"/>
  <c r="CS569" i="6"/>
  <c r="BM569" i="6"/>
  <c r="BW608" i="6"/>
  <c r="DC608" i="6"/>
  <c r="CS426" i="6"/>
  <c r="BM426" i="6"/>
  <c r="CS895" i="6"/>
  <c r="BM895" i="6"/>
  <c r="CS621" i="6"/>
  <c r="BM621" i="6"/>
  <c r="DC987" i="6"/>
  <c r="BW987" i="6"/>
  <c r="CH662" i="6"/>
  <c r="BB662" i="6"/>
  <c r="BB540" i="6"/>
  <c r="CH540" i="6"/>
  <c r="BB530" i="6"/>
  <c r="CH530" i="6"/>
  <c r="BB653" i="6"/>
  <c r="CH653" i="6"/>
  <c r="BM56" i="6"/>
  <c r="CS56" i="6"/>
  <c r="BB949" i="6"/>
  <c r="CH949" i="6"/>
  <c r="BB247" i="6"/>
  <c r="CH247" i="6"/>
  <c r="BM804" i="6"/>
  <c r="CS804" i="6"/>
  <c r="BW798" i="6"/>
  <c r="DC798" i="6"/>
  <c r="BW231" i="6"/>
  <c r="DC231" i="6"/>
  <c r="BB909" i="6"/>
  <c r="CH909" i="6"/>
  <c r="DC67" i="6"/>
  <c r="BW67" i="6"/>
  <c r="BB188" i="6"/>
  <c r="CH188" i="6"/>
  <c r="BB741" i="6"/>
  <c r="CH741" i="6"/>
  <c r="BW861" i="6"/>
  <c r="DC861" i="6"/>
  <c r="CS712" i="6"/>
  <c r="BM712" i="6"/>
  <c r="BW458" i="6"/>
  <c r="DC458" i="6"/>
  <c r="CJ299" i="6"/>
  <c r="BD299" i="6"/>
  <c r="CS831" i="6"/>
  <c r="BM831" i="6"/>
  <c r="DC753" i="6"/>
  <c r="BW753" i="6"/>
  <c r="BW268" i="6"/>
  <c r="DC268" i="6"/>
  <c r="CH674" i="6"/>
  <c r="BB674" i="6"/>
  <c r="BN370" i="6"/>
  <c r="CT370" i="6"/>
  <c r="BB521" i="6"/>
  <c r="CH521" i="6"/>
  <c r="BB711" i="6"/>
  <c r="CH711" i="6"/>
  <c r="BB419" i="6"/>
  <c r="CH419" i="6"/>
  <c r="BB980" i="6"/>
  <c r="CH980" i="6"/>
  <c r="BM160" i="6"/>
  <c r="CS160" i="6"/>
  <c r="DC728" i="6"/>
  <c r="BW728" i="6"/>
  <c r="BW655" i="6"/>
  <c r="DC655" i="6"/>
  <c r="DC756" i="6"/>
  <c r="BW756" i="6"/>
  <c r="CH757" i="6"/>
  <c r="BB757" i="6"/>
  <c r="CH250" i="6"/>
  <c r="BB250" i="6"/>
  <c r="CI68" i="6"/>
  <c r="BC68" i="6"/>
  <c r="CS140" i="6"/>
  <c r="BM140" i="6"/>
  <c r="BB470" i="6"/>
  <c r="CH470" i="6"/>
  <c r="CS963" i="6"/>
  <c r="BM963" i="6"/>
  <c r="CH945" i="6"/>
  <c r="BB945" i="6"/>
  <c r="BW221" i="6"/>
  <c r="DC221" i="6"/>
  <c r="BM391" i="6"/>
  <c r="CS391" i="6"/>
  <c r="BW481" i="6"/>
  <c r="DC481" i="6"/>
  <c r="BM683" i="6"/>
  <c r="CS683" i="6"/>
  <c r="BB216" i="6"/>
  <c r="CH216" i="6"/>
  <c r="BM380" i="6"/>
  <c r="CS380" i="6"/>
  <c r="H50" i="3"/>
  <c r="H52" i="3" s="1"/>
  <c r="H48" i="3"/>
  <c r="BB401" i="6"/>
  <c r="CH401" i="6"/>
  <c r="CS594" i="6"/>
  <c r="BM594" i="6"/>
  <c r="BW740" i="6"/>
  <c r="DC740" i="6"/>
  <c r="CH589" i="6"/>
  <c r="BB589" i="6"/>
  <c r="DC789" i="6"/>
  <c r="BW789" i="6"/>
  <c r="BB944" i="6"/>
  <c r="CH944" i="6"/>
  <c r="BB359" i="6"/>
  <c r="CH359" i="6"/>
  <c r="DC208" i="6"/>
  <c r="BW208" i="6"/>
  <c r="BM757" i="6"/>
  <c r="CS757" i="6"/>
  <c r="DC551" i="6"/>
  <c r="BW551" i="6"/>
  <c r="CS786" i="6"/>
  <c r="BM786" i="6"/>
  <c r="BN70" i="6"/>
  <c r="CT70" i="6"/>
  <c r="BW131" i="6"/>
  <c r="DC131" i="6"/>
  <c r="BM929" i="6"/>
  <c r="CS929" i="6"/>
  <c r="BW511" i="6"/>
  <c r="DC511" i="6"/>
  <c r="CH486" i="6"/>
  <c r="BB486" i="6"/>
  <c r="BM983" i="6"/>
  <c r="CS983" i="6"/>
  <c r="BM954" i="6"/>
  <c r="CS954" i="6"/>
  <c r="CH218" i="6"/>
  <c r="BB218" i="6"/>
  <c r="DC841" i="6"/>
  <c r="BW841" i="6"/>
  <c r="BW932" i="6"/>
  <c r="DC932" i="6"/>
  <c r="BM101" i="6"/>
  <c r="CS101" i="6"/>
  <c r="CS320" i="6"/>
  <c r="BM320" i="6"/>
  <c r="BW938" i="6"/>
  <c r="DC938" i="6"/>
  <c r="BM604" i="6"/>
  <c r="CS604" i="6"/>
  <c r="BW78" i="6"/>
  <c r="DC78" i="6"/>
  <c r="CH800" i="6"/>
  <c r="BB800" i="6"/>
  <c r="BW113" i="6"/>
  <c r="DC113" i="6"/>
  <c r="DC592" i="6"/>
  <c r="BW592" i="6"/>
  <c r="CH594" i="6"/>
  <c r="BB594" i="6"/>
  <c r="DC57" i="6"/>
  <c r="BW57" i="6"/>
  <c r="CI143" i="6"/>
  <c r="BC143" i="6"/>
  <c r="DC709" i="6"/>
  <c r="BW709" i="6"/>
  <c r="CH140" i="6"/>
  <c r="BB140" i="6"/>
  <c r="CH628" i="6"/>
  <c r="BB628" i="6"/>
  <c r="BW908" i="6"/>
  <c r="DC908" i="6"/>
  <c r="DC657" i="6"/>
  <c r="BW657" i="6"/>
  <c r="CH96" i="6"/>
  <c r="BB96" i="6"/>
  <c r="BN152" i="6"/>
  <c r="CT152" i="6"/>
  <c r="BM886" i="6"/>
  <c r="CS886" i="6"/>
  <c r="CH110" i="6"/>
  <c r="BB110" i="6"/>
  <c r="CH498" i="6"/>
  <c r="BB498" i="6"/>
  <c r="BB196" i="6"/>
  <c r="CH196" i="6"/>
  <c r="BB565" i="6"/>
  <c r="CH565" i="6"/>
  <c r="DC77" i="6"/>
  <c r="BW77" i="6"/>
  <c r="CH525" i="6"/>
  <c r="BB525" i="6"/>
  <c r="CS233" i="6"/>
  <c r="BM233" i="6"/>
  <c r="CS960" i="6"/>
  <c r="BM960" i="6"/>
  <c r="CH614" i="6"/>
  <c r="BB614" i="6"/>
  <c r="BW766" i="6"/>
  <c r="DC766" i="6"/>
  <c r="BB1006" i="6"/>
  <c r="CH1006" i="6"/>
  <c r="BM1005" i="6"/>
  <c r="CS1005" i="6"/>
  <c r="BM821" i="6"/>
  <c r="CS821" i="6"/>
  <c r="BB340" i="6"/>
  <c r="CH340" i="6"/>
  <c r="BM747" i="6"/>
  <c r="CS747" i="6"/>
  <c r="H65" i="5"/>
  <c r="J40" i="5"/>
  <c r="CH746" i="6"/>
  <c r="BB746" i="6"/>
  <c r="CH523" i="6"/>
  <c r="BB523" i="6"/>
  <c r="CH268" i="6"/>
  <c r="BB268" i="6"/>
  <c r="DC554" i="6"/>
  <c r="BW554" i="6"/>
  <c r="BM403" i="6"/>
  <c r="CS403" i="6"/>
  <c r="BW574" i="6"/>
  <c r="DC574" i="6"/>
  <c r="DC808" i="6"/>
  <c r="BW808" i="6"/>
  <c r="CS449" i="6"/>
  <c r="BM449" i="6"/>
  <c r="CT82" i="6"/>
  <c r="BN82" i="6"/>
  <c r="DC89" i="6"/>
  <c r="BW89" i="6"/>
  <c r="BM17" i="6"/>
  <c r="CS17" i="6"/>
  <c r="DC734" i="6"/>
  <c r="BW734" i="6"/>
  <c r="BM762" i="6"/>
  <c r="CS762" i="6"/>
  <c r="BM294" i="6"/>
  <c r="CS294" i="6"/>
  <c r="CS498" i="6"/>
  <c r="BM498" i="6"/>
  <c r="BB715" i="6"/>
  <c r="CH715" i="6"/>
  <c r="BW800" i="6"/>
  <c r="DC800" i="6"/>
  <c r="BM206" i="6"/>
  <c r="CS206" i="6"/>
  <c r="CH856" i="6"/>
  <c r="BB856" i="6"/>
  <c r="DC206" i="6"/>
  <c r="BW206" i="6"/>
  <c r="BB783" i="6"/>
  <c r="CH783" i="6"/>
  <c r="DC844" i="6"/>
  <c r="BW844" i="6"/>
  <c r="DC989" i="6"/>
  <c r="BW989" i="6"/>
  <c r="CH759" i="6"/>
  <c r="BB759" i="6"/>
  <c r="DC366" i="6"/>
  <c r="BW366" i="6"/>
  <c r="BM210" i="6"/>
  <c r="CS210" i="6"/>
  <c r="CS967" i="6"/>
  <c r="BM967" i="6"/>
  <c r="CS876" i="6"/>
  <c r="BM876" i="6"/>
  <c r="CI151" i="6"/>
  <c r="BC151" i="6"/>
  <c r="CS153" i="6"/>
  <c r="BM153" i="6"/>
  <c r="BC227" i="6"/>
  <c r="CI227" i="6"/>
  <c r="CH185" i="6"/>
  <c r="BB185" i="6"/>
  <c r="CH743" i="6"/>
  <c r="BB743" i="6"/>
  <c r="DC363" i="6"/>
  <c r="BW363" i="6"/>
  <c r="BB575" i="6"/>
  <c r="CH575" i="6"/>
  <c r="BM657" i="6"/>
  <c r="CS657" i="6"/>
  <c r="CJ274" i="6"/>
  <c r="BD274" i="6"/>
  <c r="DC983" i="6"/>
  <c r="BW983" i="6"/>
  <c r="DC791" i="6"/>
  <c r="BW791" i="6"/>
  <c r="BB831" i="6"/>
  <c r="CH831" i="6"/>
  <c r="BB463" i="6"/>
  <c r="CH463" i="6"/>
  <c r="BW712" i="6"/>
  <c r="DC712" i="6"/>
  <c r="BM310" i="6"/>
  <c r="CS310" i="6"/>
  <c r="DC832" i="6"/>
  <c r="BW832" i="6"/>
  <c r="CH85" i="6"/>
  <c r="BB85" i="6"/>
  <c r="DC253" i="6"/>
  <c r="BW253" i="6"/>
  <c r="CH988" i="6"/>
  <c r="BB988" i="6"/>
  <c r="CH742" i="6"/>
  <c r="BB742" i="6"/>
  <c r="BM555" i="6"/>
  <c r="CS555" i="6"/>
  <c r="CU209" i="6"/>
  <c r="BO209" i="6"/>
  <c r="BM122" i="6"/>
  <c r="CS122" i="6"/>
  <c r="CH131" i="6"/>
  <c r="BB131" i="6"/>
  <c r="CH750" i="6"/>
  <c r="BB750" i="6"/>
  <c r="BM474" i="6"/>
  <c r="CS474" i="6"/>
  <c r="CV97" i="6"/>
  <c r="BP97" i="6"/>
  <c r="BC172" i="6"/>
  <c r="CI172" i="6"/>
  <c r="CS654" i="6"/>
  <c r="BM654" i="6"/>
  <c r="BW170" i="6"/>
  <c r="DC170" i="6"/>
  <c r="DC829" i="6"/>
  <c r="BW829" i="6"/>
  <c r="BC238" i="6"/>
  <c r="CI238" i="6"/>
  <c r="BM402" i="6"/>
  <c r="CS402" i="6"/>
  <c r="CS422" i="6"/>
  <c r="BM422" i="6"/>
  <c r="CH560" i="6"/>
  <c r="BB560" i="6"/>
  <c r="CS652" i="6"/>
  <c r="BM652" i="6"/>
  <c r="CI111" i="6"/>
  <c r="BC111" i="6"/>
  <c r="DC249" i="6"/>
  <c r="BW249" i="6"/>
  <c r="DC973" i="6"/>
  <c r="BW973" i="6"/>
  <c r="BB166" i="6"/>
  <c r="CH166" i="6"/>
  <c r="CH997" i="6"/>
  <c r="BB997" i="6"/>
  <c r="BW70" i="6"/>
  <c r="DC70" i="6"/>
  <c r="CH690" i="6"/>
  <c r="BB690" i="6"/>
  <c r="BM60" i="6"/>
  <c r="CS60" i="6"/>
  <c r="BW1003" i="6"/>
  <c r="DC1003" i="6"/>
  <c r="CS478" i="6"/>
  <c r="BM478" i="6"/>
  <c r="BW562" i="6"/>
  <c r="DC562" i="6"/>
  <c r="BM371" i="6"/>
  <c r="CS371" i="6"/>
  <c r="CH586" i="6"/>
  <c r="BB586" i="6"/>
  <c r="BC459" i="6"/>
  <c r="CI459" i="6"/>
  <c r="BB597" i="6"/>
  <c r="CH597" i="6"/>
  <c r="BM723" i="6"/>
  <c r="CS723" i="6"/>
  <c r="BM722" i="6"/>
  <c r="CS722" i="6"/>
  <c r="DC586" i="6"/>
  <c r="BW586" i="6"/>
  <c r="CH464" i="6"/>
  <c r="BB464" i="6"/>
  <c r="DC337" i="6"/>
  <c r="BW337" i="6"/>
  <c r="BW560" i="6"/>
  <c r="DC560" i="6"/>
  <c r="BM999" i="6"/>
  <c r="CS999" i="6"/>
  <c r="CH432" i="6"/>
  <c r="BB432" i="6"/>
  <c r="CS231" i="6"/>
  <c r="BM231" i="6"/>
  <c r="CH706" i="6"/>
  <c r="BB706" i="6"/>
  <c r="DC365" i="6"/>
  <c r="BW365" i="6"/>
  <c r="DC565" i="6"/>
  <c r="BW565" i="6"/>
  <c r="BW497" i="6"/>
  <c r="DC497" i="6"/>
  <c r="BB947" i="6"/>
  <c r="CH947" i="6"/>
  <c r="DC166" i="6"/>
  <c r="BW166" i="6"/>
  <c r="CS105" i="6"/>
  <c r="BM105" i="6"/>
  <c r="DC1010" i="6"/>
  <c r="BW1010" i="6"/>
  <c r="DC180" i="6"/>
  <c r="BW180" i="6"/>
  <c r="CS913" i="6"/>
  <c r="BM913" i="6"/>
  <c r="CS275" i="6"/>
  <c r="BM275" i="6"/>
  <c r="CS85" i="6"/>
  <c r="BM85" i="6"/>
  <c r="DC950" i="6"/>
  <c r="BW950" i="6"/>
  <c r="BM1012" i="6"/>
  <c r="CS1012" i="6"/>
  <c r="CH770" i="6"/>
  <c r="BB770" i="6"/>
  <c r="CS184" i="6"/>
  <c r="BM184" i="6"/>
  <c r="DC629" i="6"/>
  <c r="BW629" i="6"/>
  <c r="CH754" i="6"/>
  <c r="BB754" i="6"/>
  <c r="BM829" i="6"/>
  <c r="CS829" i="6"/>
  <c r="BM95" i="6"/>
  <c r="CS95" i="6"/>
  <c r="CH793" i="6"/>
  <c r="BB793" i="6"/>
  <c r="BB572" i="6"/>
  <c r="CH572" i="6"/>
  <c r="DC893" i="6"/>
  <c r="BW893" i="6"/>
  <c r="CS576" i="6"/>
  <c r="BM576" i="6"/>
  <c r="BB971" i="6"/>
  <c r="CH971" i="6"/>
  <c r="BW165" i="6"/>
  <c r="DC165" i="6"/>
  <c r="BW967" i="6"/>
  <c r="DC967" i="6"/>
  <c r="CH929" i="6"/>
  <c r="BB929" i="6"/>
  <c r="DC62" i="6"/>
  <c r="BW62" i="6"/>
  <c r="BB370" i="6"/>
  <c r="CH370" i="6"/>
  <c r="CH786" i="6"/>
  <c r="BB786" i="6"/>
  <c r="DC795" i="6"/>
  <c r="BW795" i="6"/>
  <c r="DC60" i="6"/>
  <c r="BW60" i="6"/>
  <c r="BM691" i="6"/>
  <c r="CS691" i="6"/>
  <c r="CH592" i="6"/>
  <c r="BB592" i="6"/>
  <c r="CH646" i="6"/>
  <c r="BB646" i="6"/>
  <c r="BB948" i="6"/>
  <c r="CH948" i="6"/>
  <c r="BW603" i="6"/>
  <c r="DC603" i="6"/>
  <c r="BW900" i="6"/>
  <c r="DC900" i="6"/>
  <c r="CS560" i="6"/>
  <c r="BM560" i="6"/>
  <c r="DC867" i="6"/>
  <c r="BW867" i="6"/>
  <c r="BW263" i="6"/>
  <c r="DC263" i="6"/>
  <c r="CH665" i="6"/>
  <c r="BB665" i="6"/>
  <c r="CS656" i="6"/>
  <c r="BM656" i="6"/>
  <c r="BW201" i="6"/>
  <c r="DC201" i="6"/>
  <c r="BW651" i="6"/>
  <c r="DC651" i="6"/>
  <c r="CS514" i="6"/>
  <c r="BM514" i="6"/>
  <c r="BW866" i="6"/>
  <c r="DC866" i="6"/>
  <c r="CH780" i="6"/>
  <c r="BB780" i="6"/>
  <c r="DC398" i="6"/>
  <c r="BW398" i="6"/>
  <c r="CH81" i="6"/>
  <c r="BB81" i="6"/>
  <c r="CS53" i="6"/>
  <c r="BM53" i="6"/>
  <c r="CH440" i="6"/>
  <c r="BB440" i="6"/>
  <c r="BB114" i="6"/>
  <c r="CH114" i="6"/>
  <c r="CS338" i="6"/>
  <c r="BM338" i="6"/>
  <c r="CH599" i="6"/>
  <c r="BB599" i="6"/>
  <c r="BW887" i="6"/>
  <c r="DC887" i="6"/>
  <c r="BW185" i="6"/>
  <c r="DC185" i="6"/>
  <c r="CH675" i="6"/>
  <c r="BB675" i="6"/>
  <c r="BM427" i="6"/>
  <c r="CS427" i="6"/>
  <c r="CH642" i="6"/>
  <c r="BB642" i="6"/>
  <c r="CS782" i="6"/>
  <c r="BM782" i="6"/>
  <c r="CH514" i="6"/>
  <c r="BB514" i="6"/>
  <c r="BM375" i="6"/>
  <c r="CS375" i="6"/>
  <c r="BB544" i="6"/>
  <c r="CH544" i="6"/>
  <c r="DC514" i="6"/>
  <c r="BW514" i="6"/>
  <c r="CS221" i="6"/>
  <c r="BM221" i="6"/>
  <c r="BW220" i="6"/>
  <c r="DC220" i="6"/>
  <c r="BW741" i="6"/>
  <c r="DC741" i="6"/>
  <c r="BM186" i="6"/>
  <c r="CS186" i="6"/>
  <c r="DC914" i="6"/>
  <c r="BW914" i="6"/>
  <c r="I68" i="3"/>
  <c r="I70" i="3" s="1"/>
  <c r="I66" i="3"/>
  <c r="DC692" i="6"/>
  <c r="BW692" i="6"/>
  <c r="BM750" i="6"/>
  <c r="CS750" i="6"/>
  <c r="DC93" i="6"/>
  <c r="BW93" i="6"/>
  <c r="BM451" i="6"/>
  <c r="CS451" i="6"/>
  <c r="BB383" i="6"/>
  <c r="CH383" i="6"/>
  <c r="DC813" i="6"/>
  <c r="BW813" i="6"/>
  <c r="DC710" i="6"/>
  <c r="BW710" i="6"/>
  <c r="BM504" i="6"/>
  <c r="CS504" i="6"/>
  <c r="BB465" i="6"/>
  <c r="CH465" i="6"/>
  <c r="BM765" i="6"/>
  <c r="CS765" i="6"/>
  <c r="CS882" i="6"/>
  <c r="BM882" i="6"/>
  <c r="CH505" i="6"/>
  <c r="BB505" i="6"/>
  <c r="BB611" i="6"/>
  <c r="CH611" i="6"/>
  <c r="BM705" i="6"/>
  <c r="CS705" i="6"/>
  <c r="CH972" i="6"/>
  <c r="BB972" i="6"/>
  <c r="CH651" i="6"/>
  <c r="BB651" i="6"/>
  <c r="DC704" i="6"/>
  <c r="BW704" i="6"/>
  <c r="DC14" i="6"/>
  <c r="BW14" i="6"/>
  <c r="CS269" i="6"/>
  <c r="BM269" i="6"/>
  <c r="CS472" i="6"/>
  <c r="BM472" i="6"/>
  <c r="CS811" i="6"/>
  <c r="BM811" i="6"/>
  <c r="BW200" i="6"/>
  <c r="DC200" i="6"/>
  <c r="DC28" i="6"/>
  <c r="BW28" i="6"/>
  <c r="DC29" i="6"/>
  <c r="BW29" i="6"/>
  <c r="DC547" i="6"/>
  <c r="BW547" i="6"/>
  <c r="CH756" i="6"/>
  <c r="BB756" i="6"/>
  <c r="BB314" i="6"/>
  <c r="CH314" i="6"/>
  <c r="CT76" i="6"/>
  <c r="BN76" i="6"/>
  <c r="BM953" i="6"/>
  <c r="CS953" i="6"/>
  <c r="CS484" i="6"/>
  <c r="BM484" i="6"/>
  <c r="BW381" i="6"/>
  <c r="DC381" i="6"/>
  <c r="CS887" i="6"/>
  <c r="BM887" i="6"/>
  <c r="DC360" i="6"/>
  <c r="BW360" i="6"/>
  <c r="DC1005" i="6"/>
  <c r="BW1005" i="6"/>
  <c r="BM405" i="6"/>
  <c r="CS405" i="6"/>
  <c r="BB807" i="6"/>
  <c r="CH807" i="6"/>
  <c r="BM441" i="6"/>
  <c r="CS441" i="6"/>
  <c r="BM739" i="6"/>
  <c r="CS739" i="6"/>
  <c r="DC972" i="6"/>
  <c r="BW972" i="6"/>
  <c r="BM675" i="6"/>
  <c r="CS675" i="6"/>
  <c r="BW729" i="6"/>
  <c r="DC729" i="6"/>
  <c r="CS114" i="6"/>
  <c r="BM114" i="6"/>
  <c r="BB22" i="6"/>
  <c r="CH22" i="6"/>
  <c r="BM266" i="6"/>
  <c r="CS266" i="6"/>
  <c r="BB324" i="6"/>
  <c r="CH324" i="6"/>
  <c r="CH698" i="6"/>
  <c r="BB698" i="6"/>
  <c r="DC508" i="6"/>
  <c r="BW508" i="6"/>
  <c r="BM344" i="6"/>
  <c r="CS344" i="6"/>
  <c r="DC222" i="6"/>
  <c r="BW222" i="6"/>
  <c r="BW659" i="6"/>
  <c r="DC659" i="6"/>
  <c r="CS865" i="6"/>
  <c r="BM865" i="6"/>
  <c r="CH159" i="6"/>
  <c r="BB159" i="6"/>
  <c r="BW1012" i="6"/>
  <c r="DC1012" i="6"/>
  <c r="BM863" i="6"/>
  <c r="CS863" i="6"/>
  <c r="DC815" i="6"/>
  <c r="BW815" i="6"/>
  <c r="CH716" i="6"/>
  <c r="BB716" i="6"/>
  <c r="CH870" i="6"/>
  <c r="BB870" i="6"/>
  <c r="DC612" i="6"/>
  <c r="BW612" i="6"/>
  <c r="CS936" i="6"/>
  <c r="BM936" i="6"/>
  <c r="CH671" i="6"/>
  <c r="BB671" i="6"/>
  <c r="DC37" i="6"/>
  <c r="BW37" i="6"/>
  <c r="BM957" i="6"/>
  <c r="CS957" i="6"/>
  <c r="BB849" i="6"/>
  <c r="CH849" i="6"/>
  <c r="CH332" i="6"/>
  <c r="BB332" i="6"/>
  <c r="BW287" i="6"/>
  <c r="DC287" i="6"/>
  <c r="BB400" i="6"/>
  <c r="CH400" i="6"/>
  <c r="CT98" i="6"/>
  <c r="BN98" i="6"/>
  <c r="BW319" i="6"/>
  <c r="DC319" i="6"/>
  <c r="CS930" i="6"/>
  <c r="BM930" i="6"/>
  <c r="BC276" i="6"/>
  <c r="CI276" i="6"/>
  <c r="BB819" i="6"/>
  <c r="CH819" i="6"/>
  <c r="BW121" i="6"/>
  <c r="DC121" i="6"/>
  <c r="CS587" i="6"/>
  <c r="BM587" i="6"/>
  <c r="BN113" i="6"/>
  <c r="CT113" i="6"/>
  <c r="BM491" i="6"/>
  <c r="CS491" i="6"/>
  <c r="BM466" i="6"/>
  <c r="CS466" i="6"/>
  <c r="BM194" i="6"/>
  <c r="CS194" i="6"/>
  <c r="DC702" i="6"/>
  <c r="BW702" i="6"/>
  <c r="CH832" i="6"/>
  <c r="BB832" i="6"/>
  <c r="BM499" i="6"/>
  <c r="CS499" i="6"/>
  <c r="BW300" i="6"/>
  <c r="DC300" i="6"/>
  <c r="CH395" i="6"/>
  <c r="BB395" i="6"/>
  <c r="CH378" i="6"/>
  <c r="BB378" i="6"/>
  <c r="BM322" i="6"/>
  <c r="CS322" i="6"/>
  <c r="CH59" i="6"/>
  <c r="BB59" i="6"/>
  <c r="CT22" i="6"/>
  <c r="BN22" i="6"/>
  <c r="CH768" i="6"/>
  <c r="BB768" i="6"/>
  <c r="CS946" i="6"/>
  <c r="BM946" i="6"/>
  <c r="DC283" i="6"/>
  <c r="BW283" i="6"/>
  <c r="DC811" i="6"/>
  <c r="BW811" i="6"/>
  <c r="BB576" i="6"/>
  <c r="CH576" i="6"/>
  <c r="CS1006" i="6"/>
  <c r="BM1006" i="6"/>
  <c r="CH273" i="6"/>
  <c r="BB273" i="6"/>
  <c r="BM745" i="6"/>
  <c r="CS745" i="6"/>
  <c r="CH413" i="6"/>
  <c r="BB413" i="6"/>
  <c r="BN88" i="6"/>
  <c r="CT88" i="6"/>
  <c r="BB691" i="6"/>
  <c r="CH691" i="6"/>
  <c r="DC634" i="6"/>
  <c r="BW634" i="6"/>
  <c r="DC392" i="6"/>
  <c r="BW392" i="6"/>
  <c r="CH242" i="6"/>
  <c r="BB242" i="6"/>
  <c r="BM517" i="6"/>
  <c r="CS517" i="6"/>
  <c r="CH886" i="6"/>
  <c r="BB886" i="6"/>
  <c r="CH453" i="6"/>
  <c r="BB453" i="6"/>
  <c r="DC807" i="6"/>
  <c r="BW807" i="6"/>
  <c r="CH457" i="6"/>
  <c r="BB457" i="6"/>
  <c r="BB417" i="6"/>
  <c r="CH417" i="6"/>
  <c r="BB162" i="6"/>
  <c r="CH162" i="6"/>
  <c r="DC235" i="6"/>
  <c r="BW235" i="6"/>
  <c r="BM1010" i="6"/>
  <c r="CS1010" i="6"/>
  <c r="CS243" i="6"/>
  <c r="BM243" i="6"/>
  <c r="CH243" i="6"/>
  <c r="BB243" i="6"/>
  <c r="DC516" i="6"/>
  <c r="BW516" i="6"/>
  <c r="DC323" i="6"/>
  <c r="BW323" i="6"/>
  <c r="BM500" i="6"/>
  <c r="CS500" i="6"/>
  <c r="CS506" i="6"/>
  <c r="BM506" i="6"/>
  <c r="CH778" i="6"/>
  <c r="BB778" i="6"/>
  <c r="DC256" i="6"/>
  <c r="BW256" i="6"/>
  <c r="DC156" i="6"/>
  <c r="BW156" i="6"/>
  <c r="CH179" i="6"/>
  <c r="BB179" i="6"/>
  <c r="BM715" i="6"/>
  <c r="CS715" i="6"/>
  <c r="CH524" i="6"/>
  <c r="BB524" i="6"/>
  <c r="BW566" i="6"/>
  <c r="DC566" i="6"/>
  <c r="BB318" i="6"/>
  <c r="CH318" i="6"/>
  <c r="CH762" i="6"/>
  <c r="BB762" i="6"/>
  <c r="DC251" i="6"/>
  <c r="BW251" i="6"/>
  <c r="DC429" i="6"/>
  <c r="BW429" i="6"/>
  <c r="CH67" i="6"/>
  <c r="BB67" i="6"/>
  <c r="CS159" i="6"/>
  <c r="BM159" i="6"/>
  <c r="DC305" i="6"/>
  <c r="BW305" i="6"/>
  <c r="CS258" i="6"/>
  <c r="BM258" i="6"/>
  <c r="BM425" i="6"/>
  <c r="CS425" i="6"/>
  <c r="CH43" i="6"/>
  <c r="BB43" i="6"/>
  <c r="DC796" i="6"/>
  <c r="BW796" i="6"/>
  <c r="CH302" i="6"/>
  <c r="BB302" i="6"/>
  <c r="CS676" i="6"/>
  <c r="BM676" i="6"/>
  <c r="CH551" i="6"/>
  <c r="BB551" i="6"/>
  <c r="CH666" i="6"/>
  <c r="BB666" i="6"/>
  <c r="DC225" i="6"/>
  <c r="BW225" i="6"/>
  <c r="CS211" i="6"/>
  <c r="BM211" i="6"/>
  <c r="DC174" i="6"/>
  <c r="BW174" i="6"/>
  <c r="CS729" i="6"/>
  <c r="BM729" i="6"/>
  <c r="BB695" i="6"/>
  <c r="CH695" i="6"/>
  <c r="CS35" i="6"/>
  <c r="BM35" i="6"/>
  <c r="CS719" i="6"/>
  <c r="BM719" i="6"/>
  <c r="DC502" i="6"/>
  <c r="BW502" i="6"/>
  <c r="DC871" i="6"/>
  <c r="BW871" i="6"/>
  <c r="CH584" i="6"/>
  <c r="BB584" i="6"/>
  <c r="DC309" i="6"/>
  <c r="BW309" i="6"/>
  <c r="CS644" i="6"/>
  <c r="BM644" i="6"/>
  <c r="CH858" i="6"/>
  <c r="BB858" i="6"/>
  <c r="BW889" i="6"/>
  <c r="DC889" i="6"/>
  <c r="DC883" i="6"/>
  <c r="BW883" i="6"/>
  <c r="DC297" i="6"/>
  <c r="BW297" i="6"/>
  <c r="CT340" i="6"/>
  <c r="BN340" i="6"/>
  <c r="CH747" i="6"/>
  <c r="BB747" i="6"/>
  <c r="DC935" i="6"/>
  <c r="BW935" i="6"/>
  <c r="CH434" i="6"/>
  <c r="BB434" i="6"/>
  <c r="BW636" i="6"/>
  <c r="DC636" i="6"/>
  <c r="CI155" i="6"/>
  <c r="BC155" i="6"/>
  <c r="BM471" i="6"/>
  <c r="CS471" i="6"/>
  <c r="DC864" i="6"/>
  <c r="BW864" i="6"/>
  <c r="CH375" i="6"/>
  <c r="BB375" i="6"/>
  <c r="CS187" i="6"/>
  <c r="BM187" i="6"/>
  <c r="BW183" i="6"/>
  <c r="DC183" i="6"/>
  <c r="BW745" i="6"/>
  <c r="DC745" i="6"/>
  <c r="BB335" i="6"/>
  <c r="CH335" i="6"/>
  <c r="CI133" i="6"/>
  <c r="BC133" i="6"/>
  <c r="J36" i="5"/>
  <c r="H49" i="5"/>
  <c r="H61" i="5"/>
  <c r="CH548" i="6"/>
  <c r="BB548" i="6"/>
  <c r="DC81" i="6"/>
  <c r="BW81" i="6"/>
  <c r="CH71" i="6"/>
  <c r="BB71" i="6"/>
  <c r="BC82" i="6"/>
  <c r="CI82" i="6"/>
  <c r="BW322" i="6"/>
  <c r="DC322" i="6"/>
  <c r="CH54" i="6"/>
  <c r="BB54" i="6"/>
  <c r="BB957" i="6"/>
  <c r="CH957" i="6"/>
  <c r="CS580" i="6"/>
  <c r="BM580" i="6"/>
  <c r="DC356" i="6"/>
  <c r="BW356" i="6"/>
  <c r="BW656" i="6"/>
  <c r="DC656" i="6"/>
  <c r="BW619" i="6"/>
  <c r="DC619" i="6"/>
  <c r="CH710" i="6"/>
  <c r="BB710" i="6"/>
  <c r="DC802" i="6"/>
  <c r="BW802" i="6"/>
  <c r="BB801" i="6"/>
  <c r="CH801" i="6"/>
  <c r="DC620" i="6"/>
  <c r="BW620" i="6"/>
  <c r="BB46" i="6"/>
  <c r="CH46" i="6"/>
  <c r="BM519" i="6"/>
  <c r="CS519" i="6"/>
  <c r="CI171" i="6"/>
  <c r="BC171" i="6"/>
  <c r="CH371" i="6"/>
  <c r="BB371" i="6"/>
  <c r="DC846" i="6"/>
  <c r="BW846" i="6"/>
  <c r="DC571" i="6"/>
  <c r="BW571" i="6"/>
  <c r="BW74" i="6"/>
  <c r="DC74" i="6"/>
  <c r="CS182" i="6"/>
  <c r="BM182" i="6"/>
  <c r="BW720" i="6"/>
  <c r="DC720" i="6"/>
  <c r="CT52" i="6"/>
  <c r="BN52" i="6"/>
  <c r="BW686" i="6"/>
  <c r="DC686" i="6"/>
  <c r="CS890" i="6"/>
  <c r="BM890" i="6"/>
  <c r="CS481" i="6"/>
  <c r="BM481" i="6"/>
  <c r="DC771" i="6"/>
  <c r="BW771" i="6"/>
  <c r="BM1000" i="6"/>
  <c r="CS1000" i="6"/>
  <c r="CH760" i="6"/>
  <c r="BB760" i="6"/>
  <c r="DC526" i="6"/>
  <c r="BW526" i="6"/>
  <c r="BB894" i="6"/>
  <c r="CH894" i="6"/>
  <c r="CH542" i="6"/>
  <c r="BB542" i="6"/>
  <c r="DC787" i="6"/>
  <c r="BW787" i="6"/>
  <c r="DC368" i="6"/>
  <c r="BW368" i="6"/>
  <c r="CS220" i="6"/>
  <c r="BM220" i="6"/>
  <c r="BB226" i="6"/>
  <c r="CH226" i="6"/>
  <c r="BM974" i="6"/>
  <c r="CS974" i="6"/>
  <c r="DC979" i="6"/>
  <c r="BW979" i="6"/>
  <c r="CS446" i="6"/>
  <c r="BM446" i="6"/>
  <c r="BB534" i="6"/>
  <c r="CH534" i="6"/>
  <c r="DC607" i="6"/>
  <c r="BW607" i="6"/>
  <c r="CH979" i="6"/>
  <c r="BB979" i="6"/>
  <c r="BW466" i="6"/>
  <c r="DC466" i="6"/>
  <c r="BW869" i="6"/>
  <c r="DC869" i="6"/>
  <c r="BN208" i="6"/>
  <c r="CT208" i="6"/>
  <c r="BW597" i="6"/>
  <c r="DC597" i="6"/>
  <c r="CS460" i="6"/>
  <c r="BM460" i="6"/>
  <c r="DC236" i="6"/>
  <c r="BW236" i="6"/>
  <c r="DC737" i="6"/>
  <c r="BW737" i="6"/>
  <c r="BM845" i="6"/>
  <c r="CS845" i="6"/>
  <c r="CH767" i="6"/>
  <c r="BB767" i="6"/>
  <c r="DC703" i="6"/>
  <c r="BW703" i="6"/>
  <c r="BW505" i="6"/>
  <c r="DC505" i="6"/>
  <c r="BB582" i="6"/>
  <c r="CH582" i="6"/>
  <c r="BM627" i="6"/>
  <c r="CS627" i="6"/>
  <c r="DC350" i="6"/>
  <c r="BW350" i="6"/>
  <c r="DC432" i="6"/>
  <c r="BW432" i="6"/>
  <c r="BC106" i="6"/>
  <c r="CI106" i="6"/>
  <c r="BM877" i="6"/>
  <c r="CS877" i="6"/>
  <c r="CS163" i="6"/>
  <c r="BM163" i="6"/>
  <c r="BW470" i="6"/>
  <c r="DC470" i="6"/>
  <c r="CH482" i="6"/>
  <c r="BB482" i="6"/>
  <c r="BB483" i="6"/>
  <c r="CH483" i="6"/>
  <c r="BW588" i="6"/>
  <c r="DC588" i="6"/>
  <c r="BB623" i="6"/>
  <c r="CH623" i="6"/>
  <c r="CH278" i="6"/>
  <c r="BB278" i="6"/>
  <c r="DC790" i="6"/>
  <c r="BW790" i="6"/>
  <c r="BW558" i="6"/>
  <c r="DC558" i="6"/>
  <c r="DC346" i="6"/>
  <c r="BW346" i="6"/>
  <c r="BM108" i="6"/>
  <c r="CS108" i="6"/>
  <c r="BB905" i="6"/>
  <c r="CH905" i="6"/>
  <c r="BB213" i="6"/>
  <c r="CH213" i="6"/>
  <c r="DC985" i="6"/>
  <c r="BW985" i="6"/>
  <c r="BM677" i="6"/>
  <c r="CS677" i="6"/>
  <c r="DC593" i="6"/>
  <c r="BW593" i="6"/>
  <c r="CH248" i="6"/>
  <c r="BB248" i="6"/>
  <c r="DC383" i="6"/>
  <c r="BW383" i="6"/>
  <c r="BM879" i="6"/>
  <c r="CS879" i="6"/>
  <c r="CS623" i="6"/>
  <c r="BM623" i="6"/>
  <c r="BM146" i="6"/>
  <c r="CS146" i="6"/>
  <c r="BW285" i="6"/>
  <c r="DC285" i="6"/>
  <c r="BW205" i="6"/>
  <c r="DC205" i="6"/>
  <c r="BB127" i="6"/>
  <c r="CH127" i="6"/>
  <c r="CS528" i="6"/>
  <c r="BM528" i="6"/>
  <c r="BM104" i="6"/>
  <c r="CS104" i="6"/>
  <c r="CH583" i="6"/>
  <c r="BB583" i="6"/>
  <c r="CH591" i="6"/>
  <c r="BB591" i="6"/>
  <c r="CS494" i="6"/>
  <c r="BM494" i="6"/>
  <c r="BM826" i="6"/>
  <c r="CS826" i="6"/>
  <c r="BB279" i="6"/>
  <c r="CH279" i="6"/>
  <c r="CH25" i="6"/>
  <c r="BB25" i="6"/>
  <c r="DC472" i="6"/>
  <c r="BW472" i="6"/>
  <c r="DC444" i="6"/>
  <c r="BW444" i="6"/>
  <c r="CS613" i="6"/>
  <c r="BM613" i="6"/>
  <c r="BM778" i="6"/>
  <c r="CS778" i="6"/>
  <c r="BN142" i="6"/>
  <c r="CT142" i="6"/>
  <c r="BW178" i="6"/>
  <c r="DC178" i="6"/>
  <c r="CS442" i="6"/>
  <c r="BM442" i="6"/>
  <c r="DC436" i="6"/>
  <c r="BW436" i="6"/>
  <c r="CS864" i="6"/>
  <c r="BM864" i="6"/>
  <c r="CH692" i="6"/>
  <c r="BB692" i="6"/>
  <c r="BM837" i="6"/>
  <c r="CS837" i="6"/>
  <c r="BN20" i="6"/>
  <c r="CT20" i="6"/>
  <c r="CH720" i="6"/>
  <c r="BB720" i="6"/>
  <c r="BM354" i="6"/>
  <c r="CS354" i="6"/>
  <c r="CH174" i="6"/>
  <c r="BB174" i="6"/>
  <c r="CH350" i="6"/>
  <c r="BB350" i="6"/>
  <c r="BW688" i="6"/>
  <c r="DC688" i="6"/>
  <c r="CT32" i="6"/>
  <c r="BN32" i="6"/>
  <c r="CH21" i="6"/>
  <c r="BB21" i="6"/>
  <c r="DC779" i="6"/>
  <c r="BW779" i="6"/>
  <c r="CH871" i="6"/>
  <c r="BB871" i="6"/>
  <c r="CH501" i="6"/>
  <c r="BB501" i="6"/>
  <c r="BM830" i="6"/>
  <c r="CS830" i="6"/>
  <c r="CI165" i="6"/>
  <c r="BC165" i="6"/>
  <c r="BC84" i="6"/>
  <c r="CI84" i="6"/>
  <c r="DC706" i="6"/>
  <c r="BW706" i="6"/>
  <c r="BM979" i="6"/>
  <c r="CS979" i="6"/>
  <c r="BM828" i="6"/>
  <c r="CS828" i="6"/>
  <c r="DC430" i="6"/>
  <c r="BW430" i="6"/>
  <c r="CS556" i="6"/>
  <c r="BM556" i="6"/>
  <c r="CH952" i="6"/>
  <c r="BB952" i="6"/>
  <c r="BM475" i="6"/>
  <c r="CS475" i="6"/>
  <c r="CH577" i="6"/>
  <c r="BB577" i="6"/>
  <c r="CH769" i="6"/>
  <c r="BB769" i="6"/>
  <c r="BM553" i="6"/>
  <c r="CS553" i="6"/>
  <c r="DC922" i="6"/>
  <c r="BW922" i="6"/>
  <c r="BM316" i="6"/>
  <c r="CS316" i="6"/>
  <c r="BW670" i="6"/>
  <c r="DC670" i="6"/>
  <c r="BB284" i="6"/>
  <c r="CH284" i="6"/>
  <c r="CH420" i="6"/>
  <c r="BB420" i="6"/>
  <c r="BM784" i="6"/>
  <c r="CS784" i="6"/>
  <c r="CH617" i="6"/>
  <c r="BB617" i="6"/>
  <c r="DC616" i="6"/>
  <c r="BW616" i="6"/>
  <c r="BW226" i="6"/>
  <c r="DC226" i="6"/>
  <c r="CS150" i="6"/>
  <c r="BM150" i="6"/>
  <c r="CH722" i="6"/>
  <c r="BB722" i="6"/>
  <c r="CH47" i="6"/>
  <c r="BB47" i="6"/>
  <c r="BC138" i="6"/>
  <c r="CI138" i="6"/>
  <c r="CH390" i="6"/>
  <c r="BB390" i="6"/>
  <c r="CS881" i="6"/>
  <c r="BM881" i="6"/>
  <c r="CH822" i="6"/>
  <c r="BB822" i="6"/>
  <c r="DC103" i="6"/>
  <c r="BW103" i="6"/>
  <c r="BM304" i="6"/>
  <c r="CS304" i="6"/>
  <c r="BB387" i="6"/>
  <c r="CH387" i="6"/>
  <c r="BM523" i="6"/>
  <c r="CS523" i="6"/>
  <c r="CH713" i="6"/>
  <c r="BB713" i="6"/>
  <c r="DC23" i="6"/>
  <c r="BW23" i="6"/>
  <c r="CH748" i="6"/>
  <c r="BB748" i="6"/>
  <c r="DC708" i="6"/>
  <c r="BW708" i="6"/>
  <c r="CH75" i="6"/>
  <c r="BB75" i="6"/>
  <c r="CH954" i="6"/>
  <c r="BB954" i="6"/>
  <c r="BM230" i="6"/>
  <c r="CS230" i="6"/>
  <c r="CS939" i="6"/>
  <c r="BM939" i="6"/>
  <c r="CS236" i="6"/>
  <c r="BM236" i="6"/>
  <c r="DC453" i="6"/>
  <c r="BW453" i="6"/>
  <c r="CH316" i="6"/>
  <c r="BB316" i="6"/>
  <c r="CH845" i="6"/>
  <c r="BB845" i="6"/>
  <c r="DC204" i="6"/>
  <c r="BW204" i="6"/>
  <c r="BB600" i="6"/>
  <c r="CH600" i="6"/>
  <c r="CS178" i="6"/>
  <c r="BM178" i="6"/>
  <c r="DC863" i="6"/>
  <c r="BW863" i="6"/>
  <c r="CH621" i="6"/>
  <c r="BB621" i="6"/>
  <c r="CH650" i="6"/>
  <c r="BB650" i="6"/>
  <c r="BW775" i="6"/>
  <c r="DC775" i="6"/>
  <c r="CH99" i="6"/>
  <c r="BB99" i="6"/>
  <c r="DC42" i="6"/>
  <c r="BW42" i="6"/>
  <c r="BW111" i="6"/>
  <c r="DC111" i="6"/>
  <c r="BB192" i="6"/>
  <c r="CH192" i="6"/>
  <c r="BW250" i="6"/>
  <c r="DC250" i="6"/>
  <c r="BW176" i="6"/>
  <c r="DC176" i="6"/>
  <c r="BM559" i="6"/>
  <c r="CS559" i="6"/>
  <c r="BM415" i="6"/>
  <c r="CS415" i="6"/>
  <c r="CH1003" i="6"/>
  <c r="BB1003" i="6"/>
  <c r="CS573" i="6"/>
  <c r="BM573" i="6"/>
  <c r="DC254" i="6"/>
  <c r="BW254" i="6"/>
  <c r="DC578" i="6"/>
  <c r="BW578" i="6"/>
  <c r="CH735" i="6"/>
  <c r="BB735" i="6"/>
  <c r="CS180" i="6"/>
  <c r="BM180" i="6"/>
  <c r="BM137" i="6"/>
  <c r="CS137" i="6"/>
  <c r="BM417" i="6"/>
  <c r="CS417" i="6"/>
  <c r="DC107" i="6"/>
  <c r="BW107" i="6"/>
  <c r="CS700" i="6"/>
  <c r="BM700" i="6"/>
  <c r="BM378" i="6"/>
  <c r="CS378" i="6"/>
  <c r="DC186" i="6"/>
  <c r="BW186" i="6"/>
  <c r="BW988" i="6"/>
  <c r="DC988" i="6"/>
  <c r="CS444" i="6"/>
  <c r="BM444" i="6"/>
  <c r="DC36" i="6"/>
  <c r="BW36" i="6"/>
  <c r="CH234" i="6"/>
  <c r="BB234" i="6"/>
  <c r="DC855" i="6"/>
  <c r="BW855" i="6"/>
  <c r="BW735" i="6"/>
  <c r="DC735" i="6"/>
  <c r="BM759" i="6"/>
  <c r="CS759" i="6"/>
  <c r="BW757" i="6"/>
  <c r="DC757" i="6"/>
  <c r="CH107" i="6"/>
  <c r="BB107" i="6"/>
  <c r="CH353" i="6"/>
  <c r="BB353" i="6"/>
  <c r="BW234" i="6"/>
  <c r="DC234" i="6"/>
  <c r="BW329" i="6"/>
  <c r="DC329" i="6"/>
  <c r="DC321" i="6"/>
  <c r="BW321" i="6"/>
  <c r="CH277" i="6"/>
  <c r="BB277" i="6"/>
  <c r="CI28" i="6"/>
  <c r="BC28" i="6"/>
  <c r="DC227" i="6"/>
  <c r="BW227" i="6"/>
  <c r="CH657" i="6"/>
  <c r="BB657" i="6"/>
  <c r="BM920" i="6"/>
  <c r="CS920" i="6"/>
  <c r="DC35" i="6"/>
  <c r="BW35" i="6"/>
  <c r="BW181" i="6"/>
  <c r="DC181" i="6"/>
  <c r="BB647" i="6"/>
  <c r="CH647" i="6"/>
  <c r="BB1007" i="6"/>
  <c r="CH1007" i="6"/>
  <c r="BB423" i="6"/>
  <c r="CH423" i="6"/>
  <c r="CS235" i="6"/>
  <c r="BM235" i="6"/>
  <c r="CH983" i="6"/>
  <c r="BB983" i="6"/>
  <c r="BM892" i="6"/>
  <c r="CS892" i="6"/>
  <c r="BB156" i="6"/>
  <c r="CH156" i="6"/>
  <c r="BW407" i="6"/>
  <c r="DC407" i="6"/>
  <c r="CS565" i="6"/>
  <c r="BM565" i="6"/>
  <c r="BB687" i="6"/>
  <c r="CH687" i="6"/>
  <c r="BB904" i="6"/>
  <c r="CH904" i="6"/>
  <c r="CS564" i="6"/>
  <c r="BM564" i="6"/>
  <c r="CH89" i="6"/>
  <c r="BB89" i="6"/>
  <c r="BB579" i="6"/>
  <c r="CH579" i="6"/>
  <c r="CH45" i="6"/>
  <c r="BB45" i="6"/>
  <c r="CS246" i="6"/>
  <c r="BM246" i="6"/>
  <c r="DC382" i="6"/>
  <c r="BW382" i="6"/>
  <c r="CS323" i="6"/>
  <c r="BM323" i="6"/>
  <c r="BW510" i="6"/>
  <c r="DC510" i="6"/>
  <c r="BW341" i="6"/>
  <c r="DC341" i="6"/>
  <c r="CH859" i="6"/>
  <c r="BB859" i="6"/>
  <c r="BW177" i="6"/>
  <c r="DC177" i="6"/>
  <c r="CS616" i="6"/>
  <c r="BM616" i="6"/>
  <c r="DC389" i="6"/>
  <c r="BW389" i="6"/>
  <c r="DC30" i="6"/>
  <c r="BW30" i="6"/>
  <c r="CH901" i="6"/>
  <c r="BB901" i="6"/>
  <c r="BM420" i="6"/>
  <c r="CS420" i="6"/>
  <c r="BB863" i="6"/>
  <c r="CH863" i="6"/>
  <c r="BM853" i="6"/>
  <c r="CS853" i="6"/>
  <c r="CS588" i="6"/>
  <c r="BM588" i="6"/>
  <c r="CS282" i="6"/>
  <c r="BM282" i="6"/>
  <c r="DC880" i="6"/>
  <c r="BW880" i="6"/>
  <c r="DC152" i="6"/>
  <c r="BW152" i="6"/>
  <c r="DC26" i="6"/>
  <c r="BW26" i="6"/>
  <c r="CI137" i="6"/>
  <c r="BC137" i="6"/>
  <c r="CS526" i="6"/>
  <c r="BM526" i="6"/>
  <c r="BM349" i="6"/>
  <c r="CS349" i="6"/>
  <c r="CS817" i="6"/>
  <c r="BM817" i="6"/>
  <c r="DC518" i="6"/>
  <c r="BW518" i="6"/>
  <c r="BM603" i="6"/>
  <c r="CS603" i="6"/>
  <c r="DC561" i="6"/>
  <c r="BW561" i="6"/>
  <c r="CS237" i="6"/>
  <c r="BM237" i="6"/>
  <c r="CH745" i="6"/>
  <c r="BB745" i="6"/>
  <c r="DC20" i="6"/>
  <c r="BW20" i="6"/>
  <c r="CS582" i="6"/>
  <c r="BM582" i="6"/>
  <c r="DC982" i="6"/>
  <c r="BW982" i="6"/>
  <c r="BB940" i="6"/>
  <c r="CH940" i="6"/>
  <c r="CH344" i="6"/>
  <c r="BB344" i="6"/>
  <c r="CH368" i="6"/>
  <c r="BB368" i="6"/>
  <c r="CH598" i="6"/>
  <c r="BB598" i="6"/>
  <c r="DC611" i="6"/>
  <c r="BW611" i="6"/>
  <c r="DC990" i="6"/>
  <c r="BW990" i="6"/>
  <c r="CS244" i="6"/>
  <c r="BM244" i="6"/>
  <c r="DC340" i="6"/>
  <c r="BW340" i="6"/>
  <c r="BW289" i="6"/>
  <c r="DC289" i="6"/>
  <c r="CH240" i="6"/>
  <c r="BB240" i="6"/>
  <c r="CH55" i="6"/>
  <c r="BB55" i="6"/>
  <c r="CS281" i="6"/>
  <c r="BM281" i="6"/>
  <c r="DC888" i="6"/>
  <c r="BW888" i="6"/>
  <c r="BM773" i="6"/>
  <c r="CS773" i="6"/>
  <c r="CH789" i="6"/>
  <c r="BB789" i="6"/>
  <c r="DC876" i="6"/>
  <c r="BW876" i="6"/>
  <c r="CH550" i="6"/>
  <c r="BB550" i="6"/>
  <c r="CS189" i="6"/>
  <c r="BM189" i="6"/>
  <c r="CS116" i="6"/>
  <c r="BM116" i="6"/>
  <c r="BM272" i="6"/>
  <c r="CS272" i="6"/>
  <c r="DC649" i="6"/>
  <c r="BW649" i="6"/>
  <c r="CS348" i="6"/>
  <c r="BM348" i="6"/>
  <c r="CT23" i="6"/>
  <c r="BN23" i="6"/>
  <c r="BW397" i="6"/>
  <c r="DC397" i="6"/>
  <c r="CH261" i="6"/>
  <c r="BB261" i="6"/>
  <c r="BM77" i="6"/>
  <c r="CS77" i="6"/>
  <c r="CH943" i="6"/>
  <c r="BB943" i="6"/>
  <c r="BB1009" i="6"/>
  <c r="CH1009" i="6"/>
  <c r="BM638" i="6"/>
  <c r="CS638" i="6"/>
  <c r="CH348" i="6"/>
  <c r="BB348" i="6"/>
  <c r="BB507" i="6"/>
  <c r="CH507" i="6"/>
  <c r="CS607" i="6"/>
  <c r="BM607" i="6"/>
  <c r="BB326" i="6"/>
  <c r="CH326" i="6"/>
  <c r="BM365" i="6"/>
  <c r="CS365" i="6"/>
  <c r="CH752" i="6"/>
  <c r="BB752" i="6"/>
  <c r="BW599" i="6"/>
  <c r="DC599" i="6"/>
  <c r="CS738" i="6"/>
  <c r="BM738" i="6"/>
  <c r="CH654" i="6"/>
  <c r="BB654" i="6"/>
  <c r="BM667" i="6"/>
  <c r="CS667" i="6"/>
  <c r="CS199" i="6"/>
  <c r="BM199" i="6"/>
  <c r="CH41" i="6"/>
  <c r="BB41" i="6"/>
  <c r="CS297" i="6"/>
  <c r="BM297" i="6"/>
  <c r="BB937" i="6"/>
  <c r="CH937" i="6"/>
  <c r="CH17" i="6"/>
  <c r="BB17" i="6"/>
  <c r="DC320" i="6"/>
  <c r="BW320" i="6"/>
  <c r="DC944" i="6"/>
  <c r="BW944" i="6"/>
  <c r="CH229" i="6"/>
  <c r="BB229" i="6"/>
  <c r="BM754" i="6"/>
  <c r="CS754" i="6"/>
  <c r="CS167" i="6"/>
  <c r="BM167" i="6"/>
  <c r="BW139" i="6"/>
  <c r="DC139" i="6"/>
  <c r="BM360" i="6"/>
  <c r="CS360" i="6"/>
  <c r="DC142" i="6"/>
  <c r="BW142" i="6"/>
  <c r="BW124" i="6"/>
  <c r="DC124" i="6"/>
  <c r="CS57" i="6"/>
  <c r="BM57" i="6"/>
  <c r="CS287" i="6"/>
  <c r="BM287" i="6"/>
  <c r="BB331" i="6"/>
  <c r="CH331" i="6"/>
  <c r="BW308" i="6"/>
  <c r="DC308" i="6"/>
  <c r="BM998" i="6"/>
  <c r="CS998" i="6"/>
  <c r="BM86" i="6"/>
  <c r="CS86" i="6"/>
  <c r="DC540" i="6"/>
  <c r="BW540" i="6"/>
  <c r="DC783" i="6"/>
  <c r="BW783" i="6"/>
  <c r="CS624" i="6"/>
  <c r="BM624" i="6"/>
  <c r="BW507" i="6"/>
  <c r="DC507" i="6"/>
  <c r="BM335" i="6"/>
  <c r="CS335" i="6"/>
  <c r="BM806" i="6"/>
  <c r="CS806" i="6"/>
  <c r="BN109" i="6"/>
  <c r="CT109" i="6"/>
  <c r="CT226" i="6"/>
  <c r="BN226" i="6"/>
  <c r="CS611" i="6"/>
  <c r="BM611" i="6"/>
  <c r="CS457" i="6"/>
  <c r="BM457" i="6"/>
  <c r="CH517" i="6"/>
  <c r="BB517" i="6"/>
  <c r="CS568" i="6"/>
  <c r="BM568" i="6"/>
  <c r="BM982" i="6"/>
  <c r="CS982" i="6"/>
  <c r="BM551" i="6"/>
  <c r="CS551" i="6"/>
  <c r="BW259" i="6"/>
  <c r="DC259" i="6"/>
  <c r="BW725" i="6"/>
  <c r="DC725" i="6"/>
  <c r="BW145" i="6"/>
  <c r="DC145" i="6"/>
  <c r="CS894" i="6"/>
  <c r="BM894" i="6"/>
  <c r="BM455" i="6"/>
  <c r="CS455" i="6"/>
  <c r="CS331" i="6"/>
  <c r="BM331" i="6"/>
  <c r="BM950" i="6"/>
  <c r="CS950" i="6"/>
  <c r="BB796" i="6"/>
  <c r="CH796" i="6"/>
  <c r="CH640" i="6"/>
  <c r="BB640" i="6"/>
  <c r="BW674" i="6"/>
  <c r="DC674" i="6"/>
  <c r="CH814" i="6"/>
  <c r="BB814" i="6"/>
  <c r="CH655" i="6"/>
  <c r="BB655" i="6"/>
  <c r="BM680" i="6"/>
  <c r="CS680" i="6"/>
  <c r="CI117" i="6"/>
  <c r="BC117" i="6"/>
  <c r="DC342" i="6"/>
  <c r="BW342" i="6"/>
  <c r="CS666" i="6"/>
  <c r="BM666" i="6"/>
  <c r="BB798" i="6"/>
  <c r="CH798" i="6"/>
  <c r="CH215" i="6"/>
  <c r="BB215" i="6"/>
  <c r="BM493" i="6"/>
  <c r="CS493" i="6"/>
  <c r="BM734" i="6"/>
  <c r="CS734" i="6"/>
  <c r="CH436" i="6"/>
  <c r="BB436" i="6"/>
  <c r="CH339" i="6"/>
  <c r="BB339" i="6"/>
  <c r="DC981" i="6"/>
  <c r="BW981" i="6"/>
  <c r="BB478" i="6"/>
  <c r="CH478" i="6"/>
  <c r="CS508" i="6"/>
  <c r="BM508" i="6"/>
  <c r="BM726" i="6"/>
  <c r="CS726" i="6"/>
  <c r="BW623" i="6"/>
  <c r="DC623" i="6"/>
  <c r="CH962" i="6"/>
  <c r="BB962" i="6"/>
  <c r="DC527" i="6"/>
  <c r="BW527" i="6"/>
  <c r="BB605" i="6"/>
  <c r="CH605" i="6"/>
  <c r="BW316" i="6"/>
  <c r="DC316" i="6"/>
  <c r="BM746" i="6"/>
  <c r="CS746" i="6"/>
  <c r="BW524" i="6"/>
  <c r="DC524" i="6"/>
  <c r="CS558" i="6"/>
  <c r="BM558" i="6"/>
  <c r="CS110" i="6"/>
  <c r="BM110" i="6"/>
  <c r="BC330" i="6"/>
  <c r="CI330" i="6"/>
  <c r="BW22" i="6"/>
  <c r="DC22" i="6"/>
  <c r="BM816" i="6"/>
  <c r="CS816" i="6"/>
  <c r="CS352" i="6"/>
  <c r="BM352" i="6"/>
  <c r="BB941" i="6"/>
  <c r="CH941" i="6"/>
  <c r="DC216" i="6"/>
  <c r="BW216" i="6"/>
  <c r="I11" i="3"/>
  <c r="J9" i="3"/>
  <c r="I13" i="3"/>
  <c r="BM477" i="6"/>
  <c r="CS477" i="6"/>
  <c r="CS639" i="6"/>
  <c r="BM639" i="6"/>
  <c r="CS461" i="6"/>
  <c r="BM461" i="6"/>
  <c r="CS329" i="6"/>
  <c r="BM329" i="6"/>
  <c r="BM452" i="6"/>
  <c r="CS452" i="6"/>
  <c r="BB298" i="6"/>
  <c r="CH298" i="6"/>
  <c r="BW721" i="6"/>
  <c r="DC721" i="6"/>
  <c r="BW199" i="6"/>
  <c r="DC199" i="6"/>
  <c r="CH936" i="6"/>
  <c r="BB936" i="6"/>
  <c r="BW764" i="6"/>
  <c r="DC764" i="6"/>
  <c r="CS767" i="6"/>
  <c r="BM767" i="6"/>
  <c r="BW310" i="6"/>
  <c r="DC310" i="6"/>
  <c r="BW455" i="6"/>
  <c r="DC455" i="6"/>
  <c r="DC606" i="6"/>
  <c r="BW606" i="6"/>
  <c r="DC252" i="6"/>
  <c r="BW252" i="6"/>
  <c r="BB214" i="6"/>
  <c r="CH214" i="6"/>
  <c r="BM669" i="6"/>
  <c r="CS669" i="6"/>
  <c r="BM790" i="6"/>
  <c r="CS790" i="6"/>
  <c r="CH65" i="6"/>
  <c r="BB65" i="6"/>
  <c r="CU169" i="6"/>
  <c r="BO169" i="6"/>
  <c r="BN410" i="6"/>
  <c r="CT410" i="6"/>
  <c r="BW123" i="6"/>
  <c r="DC123" i="6"/>
  <c r="CH197" i="6"/>
  <c r="BB197" i="6"/>
  <c r="BM330" i="6"/>
  <c r="CS330" i="6"/>
  <c r="BM482" i="6"/>
  <c r="CS482" i="6"/>
  <c r="BM628" i="6"/>
  <c r="CS628" i="6"/>
  <c r="CH688" i="6"/>
  <c r="BB688" i="6"/>
  <c r="DC517" i="6"/>
  <c r="BW517" i="6"/>
  <c r="BW473" i="6"/>
  <c r="DC473" i="6"/>
  <c r="BB532" i="6"/>
  <c r="CH532" i="6"/>
  <c r="DC273" i="6"/>
  <c r="BW273" i="6"/>
  <c r="BB488" i="6"/>
  <c r="CH488" i="6"/>
  <c r="CH173" i="6"/>
  <c r="BB173" i="6"/>
  <c r="CH629" i="6"/>
  <c r="BB629" i="6"/>
  <c r="DC281" i="6"/>
  <c r="BW281" i="6"/>
  <c r="BM357" i="6"/>
  <c r="CS357" i="6"/>
  <c r="CH23" i="6"/>
  <c r="BB23" i="6"/>
  <c r="BB970" i="6"/>
  <c r="CH970" i="6"/>
  <c r="BB922" i="6"/>
  <c r="CH922" i="6"/>
  <c r="DC424" i="6"/>
  <c r="BW424" i="6"/>
  <c r="BM660" i="6"/>
  <c r="CS660" i="6"/>
  <c r="BM912" i="6"/>
  <c r="CS912" i="6"/>
  <c r="DC240" i="6"/>
  <c r="BW240" i="6"/>
  <c r="BN145" i="6"/>
  <c r="CT145" i="6"/>
  <c r="CS615" i="6"/>
  <c r="BM615" i="6"/>
  <c r="BB308" i="6"/>
  <c r="CH308" i="6"/>
  <c r="DC687" i="6"/>
  <c r="BW687" i="6"/>
  <c r="CS645" i="6"/>
  <c r="BM645" i="6"/>
  <c r="DC445" i="6"/>
  <c r="BW445" i="6"/>
  <c r="BW492" i="6"/>
  <c r="DC492" i="6"/>
  <c r="BB176" i="6"/>
  <c r="CH176" i="6"/>
  <c r="CH670" i="6"/>
  <c r="BB670" i="6"/>
  <c r="BW671" i="6"/>
  <c r="DC671" i="6"/>
  <c r="BM389" i="6"/>
  <c r="CS389" i="6"/>
  <c r="CS252" i="6"/>
  <c r="BM252" i="6"/>
  <c r="BN196" i="6"/>
  <c r="CT196" i="6"/>
  <c r="CH428" i="6"/>
  <c r="BB428" i="6"/>
  <c r="CS688" i="6"/>
  <c r="BM688" i="6"/>
  <c r="CS315" i="6"/>
  <c r="BM315" i="6"/>
  <c r="CS430" i="6"/>
  <c r="BM430" i="6"/>
  <c r="CS768" i="6"/>
  <c r="BM768" i="6"/>
  <c r="DC469" i="6"/>
  <c r="BW469" i="6"/>
  <c r="BW499" i="6"/>
  <c r="DC499" i="6"/>
  <c r="BW897" i="6"/>
  <c r="DC897" i="6"/>
  <c r="CH329" i="6"/>
  <c r="BB329" i="6"/>
  <c r="BW879" i="6"/>
  <c r="DC879" i="6"/>
  <c r="CH291" i="6"/>
  <c r="BB291" i="6"/>
  <c r="CS574" i="6"/>
  <c r="BM574" i="6"/>
  <c r="BM135" i="6"/>
  <c r="CS135" i="6"/>
  <c r="CH585" i="6"/>
  <c r="BB585" i="6"/>
  <c r="CH471" i="6"/>
  <c r="BB471" i="6"/>
  <c r="DC279" i="6"/>
  <c r="BW279" i="6"/>
  <c r="CH300" i="6"/>
  <c r="BB300" i="6"/>
  <c r="DC521" i="6"/>
  <c r="BW521" i="6"/>
  <c r="DC265" i="6"/>
  <c r="BW265" i="6"/>
  <c r="CS260" i="6"/>
  <c r="BM260" i="6"/>
  <c r="BB328" i="6"/>
  <c r="CH328" i="6"/>
  <c r="DC954" i="6"/>
  <c r="BW954" i="6"/>
  <c r="BB888" i="6"/>
  <c r="CH888" i="6"/>
  <c r="CH509" i="6"/>
  <c r="BB509" i="6"/>
  <c r="CH616" i="6"/>
  <c r="BB616" i="6"/>
  <c r="DC449" i="6"/>
  <c r="BW449" i="6"/>
  <c r="DC217" i="6"/>
  <c r="BW217" i="6"/>
  <c r="DC498" i="6"/>
  <c r="BW498" i="6"/>
  <c r="BM347" i="6"/>
  <c r="CS347" i="6"/>
  <c r="BM980" i="6"/>
  <c r="CS980" i="6"/>
  <c r="DC860" i="6"/>
  <c r="BW860" i="6"/>
  <c r="BW500" i="6"/>
  <c r="DC500" i="6"/>
  <c r="CS801" i="6"/>
  <c r="BM801" i="6"/>
  <c r="DC830" i="6"/>
  <c r="BW830" i="6"/>
  <c r="CS709" i="6"/>
  <c r="BM709" i="6"/>
  <c r="BM702" i="6"/>
  <c r="CS702" i="6"/>
  <c r="CH145" i="6"/>
  <c r="BB145" i="6"/>
  <c r="CS376" i="6"/>
  <c r="BM376" i="6"/>
  <c r="BM681" i="6"/>
  <c r="CS681" i="6"/>
  <c r="DC43" i="6"/>
  <c r="BW43" i="6"/>
  <c r="CI357" i="6"/>
  <c r="BC357" i="6"/>
  <c r="CH424" i="6"/>
  <c r="BB424" i="6"/>
  <c r="DC388" i="6"/>
  <c r="BW388" i="6"/>
  <c r="BW948" i="6"/>
  <c r="DC948" i="6"/>
  <c r="CH868" i="6"/>
  <c r="BB868" i="6"/>
  <c r="CH503" i="6"/>
  <c r="BB503" i="6"/>
  <c r="BB309" i="6"/>
  <c r="CH309" i="6"/>
  <c r="BM268" i="6"/>
  <c r="CS268" i="6"/>
  <c r="BW621" i="6"/>
  <c r="DC621" i="6"/>
  <c r="BW193" i="6"/>
  <c r="DC193" i="6"/>
  <c r="CH805" i="6"/>
  <c r="BB805" i="6"/>
  <c r="BW751" i="6"/>
  <c r="DC751" i="6"/>
  <c r="CS965" i="6"/>
  <c r="BM965" i="6"/>
  <c r="DC1000" i="6"/>
  <c r="BW1000" i="6"/>
  <c r="CH128" i="6"/>
  <c r="BB128" i="6"/>
  <c r="CT63" i="6"/>
  <c r="BN63" i="6"/>
  <c r="BB982" i="6"/>
  <c r="CH982" i="6"/>
  <c r="BW399" i="6"/>
  <c r="DC399" i="6"/>
  <c r="CH209" i="6"/>
  <c r="BB209" i="6"/>
  <c r="DC776" i="6"/>
  <c r="BW776" i="6"/>
  <c r="BB881" i="6"/>
  <c r="CH881" i="6"/>
  <c r="CH806" i="6"/>
  <c r="BB806" i="6"/>
  <c r="CS904" i="6"/>
  <c r="BM904" i="6"/>
  <c r="BW367" i="6"/>
  <c r="DC367" i="6"/>
  <c r="CH90" i="6"/>
  <c r="BB90" i="6"/>
  <c r="BM515" i="6"/>
  <c r="CS515" i="6"/>
  <c r="DC276" i="6"/>
  <c r="BW276" i="6"/>
  <c r="BM658" i="6"/>
  <c r="CS658" i="6"/>
  <c r="DC685" i="6"/>
  <c r="BW685" i="6"/>
  <c r="DC261" i="6"/>
  <c r="BW261" i="6"/>
  <c r="DC422" i="6"/>
  <c r="BW422" i="6"/>
  <c r="CS572" i="6"/>
  <c r="BM572" i="6"/>
  <c r="CS625" i="6"/>
  <c r="BM625" i="6"/>
  <c r="CH57" i="6"/>
  <c r="BB57" i="6"/>
  <c r="CT157" i="6"/>
  <c r="BN157" i="6"/>
  <c r="DC961" i="6"/>
  <c r="BW961" i="6"/>
  <c r="DC711" i="6"/>
  <c r="BW711" i="6"/>
  <c r="BM978" i="6"/>
  <c r="CS978" i="6"/>
  <c r="CS245" i="6"/>
  <c r="BM245" i="6"/>
  <c r="BW122" i="6"/>
  <c r="DC122" i="6"/>
  <c r="DC532" i="6"/>
  <c r="BW532" i="6"/>
  <c r="CT73" i="6"/>
  <c r="BN73" i="6"/>
  <c r="DC448" i="6"/>
  <c r="BW448" i="6"/>
  <c r="BB996" i="6"/>
  <c r="CH996" i="6"/>
  <c r="DC108" i="6"/>
  <c r="BW108" i="6"/>
  <c r="CH895" i="6"/>
  <c r="BB895" i="6"/>
  <c r="BB588" i="6"/>
  <c r="CH588" i="6"/>
  <c r="DC563" i="6"/>
  <c r="BW563" i="6"/>
  <c r="BM447" i="6"/>
  <c r="CS447" i="6"/>
  <c r="DC370" i="6"/>
  <c r="BW370" i="6"/>
  <c r="CH914" i="6"/>
  <c r="BB914" i="6"/>
  <c r="DC456" i="6"/>
  <c r="BW456" i="6"/>
  <c r="BM710" i="6"/>
  <c r="CS710" i="6"/>
  <c r="BB452" i="6"/>
  <c r="CH452" i="6"/>
  <c r="BW647" i="6"/>
  <c r="DC647" i="6"/>
  <c r="BW153" i="6"/>
  <c r="DC153" i="6"/>
  <c r="CS772" i="6"/>
  <c r="BM772" i="6"/>
  <c r="BM87" i="6"/>
  <c r="CS87" i="6"/>
  <c r="BM341" i="6"/>
  <c r="CS341" i="6"/>
  <c r="BB705" i="6"/>
  <c r="CH705" i="6"/>
  <c r="BM797" i="6"/>
  <c r="CS797" i="6"/>
  <c r="BW209" i="6"/>
  <c r="DC209" i="6"/>
  <c r="BM384" i="6"/>
  <c r="CS384" i="6"/>
  <c r="CS597" i="6"/>
  <c r="BM597" i="6"/>
  <c r="BM777" i="6"/>
  <c r="CS777" i="6"/>
  <c r="DC591" i="6"/>
  <c r="BW591" i="6"/>
  <c r="CH120" i="6"/>
  <c r="BB120" i="6"/>
  <c r="BM713" i="6"/>
  <c r="CS713" i="6"/>
  <c r="DC437" i="6"/>
  <c r="BW437" i="6"/>
  <c r="BB855" i="6"/>
  <c r="CH855" i="6"/>
  <c r="CI86" i="6"/>
  <c r="BC86" i="6"/>
  <c r="DC307" i="6"/>
  <c r="BW307" i="6"/>
  <c r="DC418" i="6"/>
  <c r="BW418" i="6"/>
  <c r="BM413" i="6"/>
  <c r="CS413" i="6"/>
  <c r="DC87" i="6"/>
  <c r="BW87" i="6"/>
  <c r="BW129" i="6"/>
  <c r="DC129" i="6"/>
  <c r="CS1011" i="6"/>
  <c r="BM1011" i="6"/>
  <c r="CH20" i="6"/>
  <c r="BB20" i="6"/>
  <c r="CS717" i="6"/>
  <c r="BM717" i="6"/>
  <c r="CS752" i="6"/>
  <c r="BM752" i="6"/>
  <c r="CH431" i="6"/>
  <c r="BB431" i="6"/>
  <c r="H12" i="3"/>
  <c r="H14" i="3" s="1"/>
  <c r="CS701" i="6"/>
  <c r="BM701" i="6"/>
  <c r="DC278" i="6"/>
  <c r="BW278" i="6"/>
  <c r="DC100" i="6"/>
  <c r="BW100" i="6"/>
  <c r="DC905" i="6"/>
  <c r="BW905" i="6"/>
  <c r="BW584" i="6"/>
  <c r="DC584" i="6"/>
  <c r="DC856" i="6"/>
  <c r="BW856" i="6"/>
  <c r="CH392" i="6"/>
  <c r="BB392" i="6"/>
  <c r="DC1009" i="6"/>
  <c r="BW1009" i="6"/>
  <c r="BB251" i="6"/>
  <c r="CH251" i="6"/>
  <c r="BM988" i="6"/>
  <c r="CS988" i="6"/>
  <c r="BB635" i="6"/>
  <c r="CH635" i="6"/>
  <c r="CH932" i="6"/>
  <c r="BB932" i="6"/>
  <c r="DC568" i="6"/>
  <c r="BW568" i="6"/>
  <c r="DC792" i="6"/>
  <c r="BW792" i="6"/>
  <c r="BB625" i="6"/>
  <c r="CH625" i="6"/>
  <c r="BW215" i="6"/>
  <c r="DC215" i="6"/>
  <c r="DC699" i="6"/>
  <c r="BW699" i="6"/>
  <c r="CS290" i="6"/>
  <c r="BM290" i="6"/>
  <c r="BW911" i="6"/>
  <c r="DC911" i="6"/>
  <c r="DC963" i="6"/>
  <c r="BW963" i="6"/>
  <c r="CS492" i="6"/>
  <c r="BM492" i="6"/>
  <c r="DC148" i="6"/>
  <c r="BW148" i="6"/>
  <c r="BB252" i="6"/>
  <c r="CH252" i="6"/>
  <c r="CH259" i="6"/>
  <c r="BB259" i="6"/>
  <c r="BB703" i="6"/>
  <c r="CH703" i="6"/>
  <c r="BW531" i="6"/>
  <c r="DC531" i="6"/>
  <c r="CS438" i="6"/>
  <c r="BM438" i="6"/>
  <c r="BB717" i="6"/>
  <c r="CH717" i="6"/>
  <c r="BM368" i="6"/>
  <c r="CS368" i="6"/>
  <c r="CH167" i="6"/>
  <c r="BB167" i="6"/>
  <c r="CH679" i="6"/>
  <c r="BB679" i="6"/>
  <c r="CH249" i="6"/>
  <c r="BB249" i="6"/>
  <c r="CS664" i="6"/>
  <c r="BM664" i="6"/>
  <c r="CH672" i="6"/>
  <c r="BB672" i="6"/>
  <c r="BN156" i="6"/>
  <c r="CT156" i="6"/>
  <c r="BM971" i="6"/>
  <c r="CS971" i="6"/>
  <c r="CI109" i="6"/>
  <c r="BC109" i="6"/>
  <c r="DC747" i="6"/>
  <c r="BW747" i="6"/>
  <c r="CH430" i="6"/>
  <c r="BB430" i="6"/>
  <c r="BN46" i="6"/>
  <c r="CT46" i="6"/>
  <c r="CS620" i="6"/>
  <c r="BM620" i="6"/>
  <c r="CS139" i="6"/>
  <c r="BM139" i="6"/>
  <c r="DC576" i="6"/>
  <c r="BW576" i="6"/>
  <c r="BB317" i="6"/>
  <c r="CH317" i="6"/>
  <c r="DC544" i="6"/>
  <c r="BW544" i="6"/>
  <c r="DC895" i="6"/>
  <c r="BW895" i="6"/>
  <c r="CH118" i="6"/>
  <c r="BB118" i="6"/>
  <c r="BW490" i="6"/>
  <c r="DC490" i="6"/>
  <c r="CH694" i="6"/>
  <c r="BB694" i="6"/>
  <c r="DC885" i="6"/>
  <c r="BW885" i="6"/>
  <c r="DC257" i="6"/>
  <c r="BW257" i="6"/>
  <c r="CS650" i="6"/>
  <c r="BM650" i="6"/>
  <c r="CH630" i="6"/>
  <c r="BB630" i="6"/>
  <c r="BB967" i="6"/>
  <c r="CH967" i="6"/>
  <c r="CH678" i="6"/>
  <c r="BB678" i="6"/>
  <c r="BW693" i="6"/>
  <c r="DC693" i="6"/>
  <c r="BM308" i="6"/>
  <c r="CS308" i="6"/>
  <c r="CS732" i="6"/>
  <c r="BM732" i="6"/>
  <c r="CH422" i="6"/>
  <c r="BB422" i="6"/>
  <c r="CT100" i="6"/>
  <c r="BN100" i="6"/>
  <c r="BB816" i="6"/>
  <c r="CH816" i="6"/>
  <c r="DC660" i="6"/>
  <c r="BW660" i="6"/>
  <c r="BC34" i="6"/>
  <c r="CI34" i="6"/>
  <c r="BW115" i="6"/>
  <c r="DC115" i="6"/>
  <c r="DC378" i="6"/>
  <c r="BW378" i="6"/>
  <c r="CS276" i="6"/>
  <c r="BM276" i="6"/>
  <c r="CH976" i="6"/>
  <c r="BB976" i="6"/>
  <c r="CI206" i="6"/>
  <c r="BC206" i="6"/>
  <c r="DC238" i="6"/>
  <c r="BW238" i="6"/>
  <c r="CS799" i="6"/>
  <c r="BM799" i="6"/>
  <c r="DC658" i="6"/>
  <c r="BW658" i="6"/>
  <c r="DC79" i="6"/>
  <c r="BW79" i="6"/>
  <c r="CS283" i="6"/>
  <c r="BM283" i="6"/>
  <c r="CS45" i="6"/>
  <c r="BM45" i="6"/>
  <c r="BW746" i="6"/>
  <c r="DC746" i="6"/>
  <c r="BB333" i="6"/>
  <c r="CH333" i="6"/>
  <c r="DC390" i="6"/>
  <c r="BW390" i="6"/>
  <c r="BM800" i="6"/>
  <c r="CS800" i="6"/>
  <c r="BM91" i="6"/>
  <c r="CS91" i="6"/>
  <c r="BM496" i="6"/>
  <c r="CS496" i="6"/>
  <c r="BB415" i="6"/>
  <c r="CH415" i="6"/>
  <c r="DC85" i="6"/>
  <c r="BW85" i="6"/>
  <c r="CS947" i="6"/>
  <c r="BM947" i="6"/>
  <c r="BB385" i="6"/>
  <c r="CH385" i="6"/>
  <c r="BB399" i="6"/>
  <c r="CH399" i="6"/>
  <c r="BW187" i="6"/>
  <c r="DC187" i="6"/>
  <c r="BM776" i="6"/>
  <c r="CS776" i="6"/>
  <c r="BB934" i="6"/>
  <c r="CH934" i="6"/>
  <c r="CS941" i="6"/>
  <c r="BM941" i="6"/>
  <c r="CH1000" i="6"/>
  <c r="BB1000" i="6"/>
  <c r="BW842" i="6"/>
  <c r="DC842" i="6"/>
  <c r="BB402" i="6"/>
  <c r="CH402" i="6"/>
  <c r="BM861" i="6"/>
  <c r="CS861" i="6"/>
  <c r="BM661" i="6"/>
  <c r="CS661" i="6"/>
  <c r="CS926" i="6"/>
  <c r="BM926" i="6"/>
  <c r="BB397" i="6"/>
  <c r="CH397" i="6"/>
  <c r="BD345" i="6"/>
  <c r="CJ345" i="6"/>
  <c r="BM571" i="6"/>
  <c r="CS571" i="6"/>
  <c r="DC421" i="6"/>
  <c r="BW421" i="6"/>
  <c r="BW140" i="6"/>
  <c r="DC140" i="6"/>
  <c r="CS539" i="6"/>
  <c r="BM539" i="6"/>
  <c r="BB848" i="6"/>
  <c r="CH848" i="6"/>
  <c r="BM443" i="6"/>
  <c r="CS443" i="6"/>
  <c r="CS631" i="6"/>
  <c r="BM631" i="6"/>
  <c r="DC596" i="6"/>
  <c r="BW596" i="6"/>
  <c r="BM775" i="6"/>
  <c r="CS775" i="6"/>
  <c r="CH254" i="6"/>
  <c r="BB254" i="6"/>
  <c r="DC504" i="6"/>
  <c r="BW504" i="6"/>
  <c r="CH475" i="6"/>
  <c r="BB475" i="6"/>
  <c r="CH607" i="6"/>
  <c r="BB607" i="6"/>
  <c r="DC918" i="6"/>
  <c r="BW918" i="6"/>
  <c r="CH1012" i="6"/>
  <c r="BB1012" i="6"/>
  <c r="CT75" i="6"/>
  <c r="BN75" i="6"/>
  <c r="DC638" i="6"/>
  <c r="BW638" i="6"/>
  <c r="BB141" i="6"/>
  <c r="CH141" i="6"/>
  <c r="BM792" i="6"/>
  <c r="CS792" i="6"/>
  <c r="BW697" i="6"/>
  <c r="DC697" i="6"/>
  <c r="CH426" i="6"/>
  <c r="BB426" i="6"/>
  <c r="BN133" i="6"/>
  <c r="CT133" i="6"/>
  <c r="CH347" i="6"/>
  <c r="BB347" i="6"/>
  <c r="DC426" i="6"/>
  <c r="BW426" i="6"/>
  <c r="CT453" i="6"/>
  <c r="BN453" i="6"/>
  <c r="CS312" i="6"/>
  <c r="BM312" i="6"/>
  <c r="BN141" i="6"/>
  <c r="CT141" i="6"/>
  <c r="BB844" i="6"/>
  <c r="CH844" i="6"/>
  <c r="BW730" i="6"/>
  <c r="DC730" i="6"/>
  <c r="CS643" i="6"/>
  <c r="BM643" i="6"/>
  <c r="BM670" i="6"/>
  <c r="CS670" i="6"/>
  <c r="DC282" i="6"/>
  <c r="BW282" i="6"/>
  <c r="CH411" i="6"/>
  <c r="BB411" i="6"/>
  <c r="BW630" i="6"/>
  <c r="DC630" i="6"/>
  <c r="DC515" i="6"/>
  <c r="BW515" i="6"/>
  <c r="BM810" i="6"/>
  <c r="CS810" i="6"/>
  <c r="BC80" i="6"/>
  <c r="CI80" i="6"/>
  <c r="DC851" i="6"/>
  <c r="BW851" i="6"/>
  <c r="DC352" i="6"/>
  <c r="BW352" i="6"/>
  <c r="CS934" i="6"/>
  <c r="BM934" i="6"/>
  <c r="BW302" i="6"/>
  <c r="DC302" i="6"/>
  <c r="BW195" i="6"/>
  <c r="DC195" i="6"/>
  <c r="BW661" i="6"/>
  <c r="DC661" i="6"/>
  <c r="BB912" i="6"/>
  <c r="CH912" i="6"/>
  <c r="BM740" i="6"/>
  <c r="CS740" i="6"/>
  <c r="BW937" i="6"/>
  <c r="DC937" i="6"/>
  <c r="CH833" i="6"/>
  <c r="BB833" i="6"/>
  <c r="BW295" i="6"/>
  <c r="DC295" i="6"/>
  <c r="DC412" i="6"/>
  <c r="BW412" i="6"/>
  <c r="BW218" i="6"/>
  <c r="DC218" i="6"/>
  <c r="BM986" i="6"/>
  <c r="CS986" i="6"/>
  <c r="DC536" i="6"/>
  <c r="BW536" i="6"/>
  <c r="BB981" i="6"/>
  <c r="CH981" i="6"/>
  <c r="DC485" i="6"/>
  <c r="BW485" i="6"/>
  <c r="BM951" i="6"/>
  <c r="CS951" i="6"/>
  <c r="CS158" i="6"/>
  <c r="BM158" i="6"/>
  <c r="CI100" i="6"/>
  <c r="BC100" i="6"/>
  <c r="CJ205" i="6"/>
  <c r="BD205" i="6"/>
  <c r="BW506" i="6"/>
  <c r="DC506" i="6"/>
  <c r="BB567" i="6"/>
  <c r="CH567" i="6"/>
  <c r="CH877" i="6"/>
  <c r="BB877" i="6"/>
  <c r="BM458" i="6"/>
  <c r="CS458" i="6"/>
  <c r="DC408" i="6"/>
  <c r="BW408" i="6"/>
  <c r="BW349" i="6"/>
  <c r="DC349" i="6"/>
  <c r="CH105" i="6"/>
  <c r="BB105" i="6"/>
  <c r="BW46" i="6"/>
  <c r="DC46" i="6"/>
  <c r="CH342" i="6"/>
  <c r="BB342" i="6"/>
  <c r="BM395" i="6"/>
  <c r="CS395" i="6"/>
  <c r="BB319" i="6"/>
  <c r="CH319" i="6"/>
  <c r="DC237" i="6"/>
  <c r="BW237" i="6"/>
  <c r="DC385" i="6"/>
  <c r="BW385" i="6"/>
  <c r="CH799" i="6"/>
  <c r="BB799" i="6"/>
  <c r="CH906" i="6"/>
  <c r="BB906" i="6"/>
  <c r="CH570" i="6"/>
  <c r="BB570" i="6"/>
  <c r="BM62" i="6"/>
  <c r="CS62" i="6"/>
  <c r="CH527" i="6"/>
  <c r="BB527" i="6"/>
  <c r="BM840" i="6"/>
  <c r="CS840" i="6"/>
  <c r="CH269" i="6"/>
  <c r="BB269" i="6"/>
  <c r="DC348" i="6"/>
  <c r="BW348" i="6"/>
  <c r="CS279" i="6"/>
  <c r="BM279" i="6"/>
  <c r="BB1013" i="6"/>
  <c r="CH1013" i="6"/>
  <c r="CH686" i="6"/>
  <c r="BB686" i="6"/>
  <c r="CI361" i="6"/>
  <c r="BC361" i="6"/>
  <c r="BO51" i="6"/>
  <c r="CU51" i="6"/>
  <c r="CH280" i="6"/>
  <c r="BB280" i="6"/>
  <c r="DC585" i="6"/>
  <c r="BW585" i="6"/>
  <c r="BM429" i="6"/>
  <c r="CS429" i="6"/>
  <c r="CH915" i="6"/>
  <c r="BB915" i="6"/>
  <c r="DC909" i="6"/>
  <c r="BW909" i="6"/>
  <c r="BB364" i="6"/>
  <c r="CH364" i="6"/>
  <c r="CT262" i="6"/>
  <c r="BN262" i="6"/>
  <c r="BC160" i="6"/>
  <c r="CI160" i="6"/>
  <c r="BW109" i="6"/>
  <c r="DC109" i="6"/>
  <c r="CH549" i="6"/>
  <c r="BB549" i="6"/>
  <c r="BW995" i="6"/>
  <c r="DC995" i="6"/>
  <c r="DC435" i="6"/>
  <c r="BW435" i="6"/>
  <c r="BB522" i="6"/>
  <c r="CH522" i="6"/>
  <c r="CH1008" i="6"/>
  <c r="BB1008" i="6"/>
  <c r="BM343" i="6"/>
  <c r="CS343" i="6"/>
  <c r="DC90" i="6"/>
  <c r="BW90" i="6"/>
  <c r="CS891" i="6"/>
  <c r="BM891" i="6"/>
  <c r="CS261" i="6"/>
  <c r="BM261" i="6"/>
  <c r="CU127" i="6"/>
  <c r="BO127" i="6"/>
  <c r="DC86" i="6"/>
  <c r="BW86" i="6"/>
  <c r="CH224" i="6"/>
  <c r="BB224" i="6"/>
  <c r="CH911" i="6"/>
  <c r="BB911" i="6"/>
  <c r="CH663" i="6"/>
  <c r="BB663" i="6"/>
  <c r="CS291" i="6"/>
  <c r="BM291" i="6"/>
  <c r="CI187" i="6"/>
  <c r="BC187" i="6"/>
  <c r="DC291" i="6"/>
  <c r="BW291" i="6"/>
  <c r="CH726" i="6"/>
  <c r="BB726" i="6"/>
  <c r="BM359" i="6"/>
  <c r="CS359" i="6"/>
  <c r="BM674" i="6"/>
  <c r="CS674" i="6"/>
  <c r="BD153" i="6"/>
  <c r="CJ153" i="6"/>
  <c r="BM703" i="6"/>
  <c r="CS703" i="6"/>
  <c r="CH258" i="6"/>
  <c r="BB258" i="6"/>
  <c r="DC55" i="6"/>
  <c r="BW55" i="6"/>
  <c r="BM1001" i="6"/>
  <c r="CS1001" i="6"/>
  <c r="CH661" i="6"/>
  <c r="BB661" i="6"/>
  <c r="CH652" i="6"/>
  <c r="BB652" i="6"/>
  <c r="CH146" i="6"/>
  <c r="BB146" i="6"/>
  <c r="CH730" i="6"/>
  <c r="BB730" i="6"/>
  <c r="CH458" i="6"/>
  <c r="BB458" i="6"/>
  <c r="CH97" i="6"/>
  <c r="BB97" i="6"/>
  <c r="DC650" i="6"/>
  <c r="BW650" i="6"/>
  <c r="DC33" i="6"/>
  <c r="BW33" i="6"/>
  <c r="CH773" i="6"/>
  <c r="BB773" i="6"/>
  <c r="DC991" i="6"/>
  <c r="BW991" i="6"/>
  <c r="CT28" i="6"/>
  <c r="BN28" i="6"/>
  <c r="CS874" i="6"/>
  <c r="BM874" i="6"/>
  <c r="BW886" i="6"/>
  <c r="DC886" i="6"/>
  <c r="BW211" i="6"/>
  <c r="DC211" i="6"/>
  <c r="CS780" i="6"/>
  <c r="BM780" i="6"/>
  <c r="BM867" i="6"/>
  <c r="CS867" i="6"/>
  <c r="CH94" i="6"/>
  <c r="BB94" i="6"/>
  <c r="CH211" i="6"/>
  <c r="BB211" i="6"/>
  <c r="BW82" i="6"/>
  <c r="DC82" i="6"/>
  <c r="CS249" i="6"/>
  <c r="BM249" i="6"/>
  <c r="DC760" i="6"/>
  <c r="BW760" i="6"/>
  <c r="CS924" i="6"/>
  <c r="BM924" i="6"/>
  <c r="G16" i="3"/>
  <c r="CI129" i="6"/>
  <c r="BC129" i="6"/>
  <c r="DC698" i="6"/>
  <c r="BW698" i="6"/>
  <c r="BM93" i="6"/>
  <c r="CS93" i="6"/>
  <c r="CS511" i="6"/>
  <c r="BM511" i="6"/>
  <c r="BB56" i="6"/>
  <c r="CH56" i="6"/>
  <c r="DC376" i="6"/>
  <c r="BW376" i="6"/>
  <c r="BM362" i="6"/>
  <c r="CS362" i="6"/>
  <c r="BB389" i="6"/>
  <c r="CH389" i="6"/>
  <c r="BW878" i="6"/>
  <c r="DC878" i="6"/>
  <c r="BW134" i="6"/>
  <c r="DC134" i="6"/>
  <c r="DC232" i="6"/>
  <c r="BW232" i="6"/>
  <c r="BM629" i="6"/>
  <c r="CS629" i="6"/>
  <c r="CH990" i="6"/>
  <c r="BB990" i="6"/>
  <c r="CS228" i="6"/>
  <c r="BM228" i="6"/>
  <c r="DC15" i="6"/>
  <c r="BW15" i="6"/>
  <c r="BB130" i="6"/>
  <c r="CH130" i="6"/>
  <c r="CH168" i="6"/>
  <c r="BB168" i="6"/>
  <c r="BB898" i="6"/>
  <c r="CH898" i="6"/>
  <c r="BB882" i="6"/>
  <c r="CH882" i="6"/>
  <c r="CS771" i="6"/>
  <c r="BM771" i="6"/>
  <c r="DC976" i="6"/>
  <c r="BW976" i="6"/>
  <c r="CS981" i="6"/>
  <c r="BM981" i="6"/>
  <c r="BB265" i="6"/>
  <c r="CH265" i="6"/>
  <c r="DC773" i="6"/>
  <c r="BW773" i="6"/>
  <c r="CS632" i="6"/>
  <c r="BM632" i="6"/>
  <c r="DC525" i="6"/>
  <c r="BW525" i="6"/>
  <c r="CS932" i="6"/>
  <c r="BM932" i="6"/>
  <c r="CH15" i="6"/>
  <c r="BB15" i="6"/>
  <c r="BM761" i="6"/>
  <c r="CS761" i="6"/>
  <c r="CH116" i="6"/>
  <c r="BB116" i="6"/>
  <c r="BB781" i="6"/>
  <c r="CH781" i="6"/>
  <c r="CH590" i="6"/>
  <c r="BB590" i="6"/>
  <c r="DC624" i="6"/>
  <c r="BW624" i="6"/>
  <c r="CI271" i="6"/>
  <c r="BC271" i="6"/>
  <c r="CS480" i="6"/>
  <c r="BM480" i="6"/>
  <c r="DC264" i="6"/>
  <c r="BW264" i="6"/>
  <c r="BB492" i="6"/>
  <c r="CH492" i="6"/>
  <c r="BO166" i="6"/>
  <c r="CU166" i="6"/>
  <c r="BW96" i="6"/>
  <c r="DC96" i="6"/>
  <c r="BB829" i="6"/>
  <c r="CH829" i="6"/>
  <c r="BB907" i="6"/>
  <c r="CH907" i="6"/>
  <c r="BM339" i="6"/>
  <c r="CS339" i="6"/>
  <c r="DC21" i="6"/>
  <c r="BW21" i="6"/>
  <c r="BW754" i="6"/>
  <c r="DC754" i="6"/>
  <c r="BN14" i="6"/>
  <c r="CT14" i="6"/>
  <c r="CS991" i="6"/>
  <c r="BM991" i="6"/>
  <c r="BB824" i="6"/>
  <c r="CH824" i="6"/>
  <c r="CH418" i="6"/>
  <c r="BB418" i="6"/>
  <c r="CH288" i="6"/>
  <c r="BB288" i="6"/>
  <c r="DC410" i="6"/>
  <c r="BW410" i="6"/>
  <c r="BW759" i="6"/>
  <c r="DC759" i="6"/>
  <c r="BB994" i="6"/>
  <c r="CH994" i="6"/>
  <c r="DC299" i="6"/>
  <c r="BW299" i="6"/>
  <c r="BW870" i="6"/>
  <c r="DC870" i="6"/>
  <c r="BO27" i="6"/>
  <c r="CU27" i="6"/>
  <c r="BB564" i="6"/>
  <c r="CH564" i="6"/>
  <c r="BW548" i="6"/>
  <c r="DC548" i="6"/>
  <c r="CS510" i="6"/>
  <c r="BM510" i="6"/>
  <c r="CS662" i="6"/>
  <c r="BM662" i="6"/>
  <c r="BB198" i="6"/>
  <c r="CH198" i="6"/>
  <c r="DC460" i="6"/>
  <c r="BW460" i="6"/>
  <c r="BB580" i="6"/>
  <c r="CH580" i="6"/>
  <c r="BW262" i="6"/>
  <c r="DC262" i="6"/>
  <c r="BC88" i="6"/>
  <c r="CI88" i="6"/>
  <c r="BM868" i="6"/>
  <c r="CS868" i="6"/>
  <c r="BW738" i="6"/>
  <c r="DC738" i="6"/>
  <c r="DC420" i="6"/>
  <c r="BW420" i="6"/>
  <c r="BB649" i="6"/>
  <c r="CH649" i="6"/>
  <c r="CH935" i="6"/>
  <c r="BB935" i="6"/>
  <c r="BW782" i="6"/>
  <c r="DC782" i="6"/>
  <c r="CH902" i="6"/>
  <c r="BB902" i="6"/>
  <c r="BW214" i="6"/>
  <c r="DC214" i="6"/>
  <c r="CS581" i="6"/>
  <c r="BM581" i="6"/>
  <c r="BM469" i="6"/>
  <c r="CS469" i="6"/>
  <c r="BB930" i="6"/>
  <c r="CH930" i="6"/>
  <c r="CS327" i="6"/>
  <c r="BM327" i="6"/>
  <c r="BM781" i="6"/>
  <c r="CS781" i="6"/>
  <c r="CH520" i="6"/>
  <c r="BB520" i="6"/>
  <c r="CH245" i="6"/>
  <c r="BB245" i="6"/>
  <c r="BW519" i="6"/>
  <c r="DC519" i="6"/>
  <c r="DC332" i="6"/>
  <c r="BW332" i="6"/>
  <c r="DC799" i="6"/>
  <c r="BW799" i="6"/>
  <c r="DC925" i="6"/>
  <c r="BW925" i="6"/>
  <c r="CH733" i="6"/>
  <c r="BB733" i="6"/>
  <c r="DC665" i="6"/>
  <c r="BW665" i="6"/>
  <c r="BM406" i="6"/>
  <c r="CS406" i="6"/>
  <c r="BB180" i="6"/>
  <c r="CH180" i="6"/>
  <c r="CH885" i="6"/>
  <c r="BB885" i="6"/>
  <c r="DC1002" i="6"/>
  <c r="BW1002" i="6"/>
  <c r="CS945" i="6"/>
  <c r="BM945" i="6"/>
  <c r="CH763" i="6"/>
  <c r="BB763" i="6"/>
  <c r="CH253" i="6"/>
  <c r="BB253" i="6"/>
  <c r="DC116" i="6"/>
  <c r="BW116" i="6"/>
  <c r="BB327" i="6"/>
  <c r="CH327" i="6"/>
  <c r="CH93" i="6"/>
  <c r="BB93" i="6"/>
  <c r="DC384" i="6"/>
  <c r="BW384" i="6"/>
  <c r="BB282" i="6"/>
  <c r="CH282" i="6"/>
  <c r="CH538" i="6"/>
  <c r="BB538" i="6"/>
  <c r="DC477" i="6"/>
  <c r="BW477" i="6"/>
  <c r="CT222" i="6"/>
  <c r="BN222" i="6"/>
  <c r="BW269" i="6"/>
  <c r="DC269" i="6"/>
  <c r="BW946" i="6"/>
  <c r="DC946" i="6"/>
  <c r="BB546" i="6"/>
  <c r="CH546" i="6"/>
  <c r="BW522" i="6"/>
  <c r="DC522" i="6"/>
  <c r="DC959" i="6"/>
  <c r="BW959" i="6"/>
  <c r="BW530" i="6"/>
  <c r="DC530" i="6"/>
  <c r="CH568" i="6"/>
  <c r="BB568" i="6"/>
  <c r="BM175" i="6"/>
  <c r="CS175" i="6"/>
  <c r="CS181" i="6"/>
  <c r="BM181" i="6"/>
  <c r="CH876" i="6"/>
  <c r="BB876" i="6"/>
  <c r="BB821" i="6"/>
  <c r="CH821" i="6"/>
  <c r="BB516" i="6"/>
  <c r="CH516" i="6"/>
  <c r="BM659" i="6"/>
  <c r="CS659" i="6"/>
  <c r="BM450" i="6"/>
  <c r="CS450" i="6"/>
  <c r="BB531" i="6"/>
  <c r="CH531" i="6"/>
  <c r="DC840" i="6"/>
  <c r="BW840" i="6"/>
  <c r="BM337" i="6"/>
  <c r="CS337" i="6"/>
  <c r="CS464" i="6"/>
  <c r="BM464" i="6"/>
  <c r="DC271" i="6"/>
  <c r="BW271" i="6"/>
  <c r="BD50" i="6"/>
  <c r="CJ50" i="6"/>
  <c r="DC344" i="6"/>
  <c r="BW344" i="6"/>
  <c r="BM883" i="6"/>
  <c r="CS883" i="6"/>
  <c r="BB210" i="6"/>
  <c r="CH210" i="6"/>
  <c r="CH225" i="6"/>
  <c r="BB225" i="6"/>
  <c r="CH865" i="6"/>
  <c r="BB865" i="6"/>
  <c r="BM933" i="6"/>
  <c r="CS933" i="6"/>
  <c r="BW241" i="6"/>
  <c r="DC241" i="6"/>
  <c r="CH77" i="6"/>
  <c r="BB77" i="6"/>
  <c r="CS562" i="6"/>
  <c r="BM562" i="6"/>
  <c r="BW555" i="6"/>
  <c r="DC555" i="6"/>
  <c r="CH203" i="6"/>
  <c r="BB203" i="6"/>
  <c r="DC17" i="6"/>
  <c r="BW17" i="6"/>
  <c r="DC104" i="6"/>
  <c r="BW104" i="6"/>
  <c r="BM212" i="6"/>
  <c r="CS212" i="6"/>
  <c r="DC806" i="6"/>
  <c r="BW806" i="6"/>
  <c r="CH334" i="6"/>
  <c r="BB334" i="6"/>
  <c r="BM827" i="6"/>
  <c r="CS827" i="6"/>
  <c r="CS685" i="6"/>
  <c r="BM685" i="6"/>
  <c r="BC108" i="6"/>
  <c r="CI108" i="6"/>
  <c r="CH808" i="6"/>
  <c r="BB808" i="6"/>
  <c r="DC772" i="6"/>
  <c r="BW772" i="6"/>
  <c r="BB950" i="6"/>
  <c r="CH950" i="6"/>
  <c r="BM350" i="6"/>
  <c r="CS350" i="6"/>
  <c r="DC726" i="6"/>
  <c r="BW726" i="6"/>
  <c r="DC542" i="6"/>
  <c r="BW542" i="6"/>
  <c r="BW495" i="6"/>
  <c r="DC495" i="6"/>
  <c r="CS651" i="6"/>
  <c r="BM651" i="6"/>
  <c r="BC178" i="6"/>
  <c r="CI178" i="6"/>
  <c r="CH24" i="6"/>
  <c r="BB24" i="6"/>
  <c r="BM369" i="6"/>
  <c r="CS369" i="6"/>
  <c r="DC684" i="6"/>
  <c r="BW684" i="6"/>
  <c r="BM374" i="6"/>
  <c r="CS374" i="6"/>
  <c r="BM668" i="6"/>
  <c r="CS668" i="6"/>
  <c r="DC95" i="6"/>
  <c r="BW95" i="6"/>
  <c r="DC577" i="6"/>
  <c r="BW577" i="6"/>
  <c r="BM479" i="6"/>
  <c r="CS479" i="6"/>
  <c r="BM529" i="6"/>
  <c r="CS529" i="6"/>
  <c r="CH425" i="6"/>
  <c r="BB425" i="6"/>
  <c r="CH732" i="6"/>
  <c r="BB732" i="6"/>
  <c r="CS602" i="6"/>
  <c r="BM602" i="6"/>
  <c r="BW945" i="6"/>
  <c r="DC945" i="6"/>
  <c r="BW160" i="6"/>
  <c r="DC160" i="6"/>
  <c r="CH638" i="6"/>
  <c r="BB638" i="6"/>
  <c r="BB177" i="6"/>
  <c r="CH177" i="6"/>
  <c r="BW970" i="6"/>
  <c r="DC970" i="6"/>
  <c r="CS270" i="6"/>
  <c r="BM270" i="6"/>
  <c r="BW928" i="6"/>
  <c r="DC928" i="6"/>
  <c r="BM43" i="6"/>
  <c r="CS43" i="6"/>
  <c r="BM67" i="6"/>
  <c r="CS67" i="6"/>
  <c r="BB405" i="6"/>
  <c r="CH405" i="6"/>
  <c r="CH840" i="6"/>
  <c r="BB840" i="6"/>
  <c r="BB40" i="6"/>
  <c r="CH40" i="6"/>
  <c r="BM318" i="6"/>
  <c r="CS318" i="6"/>
  <c r="CH700" i="6"/>
  <c r="BB700" i="6"/>
  <c r="CT48" i="6"/>
  <c r="BN48" i="6"/>
  <c r="CS535" i="6"/>
  <c r="BM535" i="6"/>
  <c r="DC831" i="6"/>
  <c r="BW831" i="6"/>
  <c r="BM198" i="6"/>
  <c r="CS198" i="6"/>
  <c r="BM328" i="6"/>
  <c r="CS328" i="6"/>
  <c r="DC357" i="6"/>
  <c r="BW357" i="6"/>
  <c r="CS928" i="6"/>
  <c r="BM928" i="6"/>
  <c r="BN161" i="6"/>
  <c r="CT161" i="6"/>
  <c r="BW920" i="6"/>
  <c r="DC920" i="6"/>
  <c r="BB495" i="6"/>
  <c r="CH495" i="6"/>
  <c r="BM918" i="6"/>
  <c r="CS918" i="6"/>
  <c r="BW58" i="6"/>
  <c r="DC58" i="6"/>
  <c r="DC312" i="6"/>
  <c r="BW312" i="6"/>
  <c r="CH447" i="6"/>
  <c r="BB447" i="6"/>
  <c r="BW34" i="6"/>
  <c r="DC34" i="6"/>
  <c r="BM938" i="6"/>
  <c r="CS938" i="6"/>
  <c r="CS465" i="6"/>
  <c r="BM465" i="6"/>
  <c r="CS544" i="6"/>
  <c r="BM544" i="6"/>
  <c r="CH712" i="6"/>
  <c r="BB712" i="6"/>
  <c r="BW417" i="6"/>
  <c r="DC417" i="6"/>
  <c r="CS766" i="6"/>
  <c r="BM766" i="6"/>
  <c r="BM68" i="6"/>
  <c r="CS68" i="6"/>
  <c r="BM314" i="6"/>
  <c r="CS314" i="6"/>
  <c r="CH964" i="6"/>
  <c r="BB964" i="6"/>
  <c r="BB818" i="6"/>
  <c r="CH818" i="6"/>
  <c r="DC91" i="6"/>
  <c r="BW91" i="6"/>
  <c r="BB667" i="6"/>
  <c r="CH667" i="6"/>
  <c r="CS547" i="6"/>
  <c r="BM547" i="6"/>
  <c r="CH272" i="6"/>
  <c r="BB272" i="6"/>
  <c r="DC691" i="6"/>
  <c r="BW691" i="6"/>
  <c r="DC438" i="6"/>
  <c r="BW438" i="6"/>
  <c r="CS598" i="6"/>
  <c r="BM598" i="6"/>
  <c r="CI150" i="6"/>
  <c r="BC150" i="6"/>
  <c r="CH794" i="6"/>
  <c r="BB794" i="6"/>
  <c r="BN215" i="6"/>
  <c r="CT215" i="6"/>
  <c r="BB58" i="6"/>
  <c r="CH58" i="6"/>
  <c r="BM400" i="6"/>
  <c r="CS400" i="6"/>
  <c r="BM353" i="6"/>
  <c r="CS353" i="6"/>
  <c r="CS454" i="6"/>
  <c r="BM454" i="6"/>
  <c r="CH477" i="6"/>
  <c r="BB477" i="6"/>
  <c r="BW161" i="6"/>
  <c r="DC161" i="6"/>
  <c r="BW117" i="6"/>
  <c r="DC117" i="6"/>
  <c r="CH255" i="6"/>
  <c r="BB255" i="6"/>
  <c r="DC977" i="6"/>
  <c r="BW977" i="6"/>
  <c r="BW999" i="6"/>
  <c r="DC999" i="6"/>
  <c r="DC371" i="6"/>
  <c r="BW371" i="6"/>
  <c r="CS301" i="6"/>
  <c r="BM301" i="6"/>
  <c r="CH275" i="6"/>
  <c r="BB275" i="6"/>
  <c r="BW545" i="6"/>
  <c r="DC545" i="6"/>
  <c r="CH438" i="6"/>
  <c r="BB438" i="6"/>
  <c r="DC272" i="6"/>
  <c r="BW272" i="6"/>
  <c r="CU99" i="6"/>
  <c r="BO99" i="6"/>
  <c r="CS969" i="6"/>
  <c r="BM969" i="6"/>
  <c r="DC369" i="6"/>
  <c r="BW369" i="6"/>
  <c r="BB631" i="6"/>
  <c r="CH631" i="6"/>
  <c r="DC971" i="6"/>
  <c r="BW971" i="6"/>
  <c r="BB518" i="6"/>
  <c r="CH518" i="6"/>
  <c r="CH283" i="6"/>
  <c r="BB283" i="6"/>
  <c r="DC56" i="6"/>
  <c r="BW56" i="6"/>
  <c r="DC18" i="6"/>
  <c r="BW18" i="6"/>
  <c r="BM885" i="6"/>
  <c r="CS885" i="6"/>
  <c r="CS720" i="6"/>
  <c r="BM720" i="6"/>
  <c r="CH613" i="6"/>
  <c r="BB613" i="6"/>
  <c r="CS61" i="6"/>
  <c r="BM61" i="6"/>
  <c r="CH386" i="6"/>
  <c r="BB386" i="6"/>
  <c r="BB183" i="6"/>
  <c r="CH183" i="6"/>
  <c r="DC425" i="6"/>
  <c r="BW425" i="6"/>
  <c r="CH303" i="6"/>
  <c r="BB303" i="6"/>
  <c r="DC354" i="6"/>
  <c r="BW354" i="6"/>
  <c r="BN171" i="6"/>
  <c r="CT171" i="6"/>
  <c r="CT213" i="6"/>
  <c r="BN213" i="6"/>
  <c r="BM655" i="6"/>
  <c r="CS655" i="6"/>
  <c r="CS107" i="6"/>
  <c r="BM107" i="6"/>
  <c r="CH239" i="6"/>
  <c r="BB239" i="6"/>
  <c r="BB707" i="6"/>
  <c r="CH707" i="6"/>
  <c r="CS309" i="6"/>
  <c r="BM309" i="6"/>
  <c r="CS468" i="6"/>
  <c r="BM468" i="6"/>
  <c r="DC32" i="6"/>
  <c r="BW32" i="6"/>
  <c r="BB476" i="6"/>
  <c r="CH476" i="6"/>
  <c r="DC575" i="6"/>
  <c r="BW575" i="6"/>
  <c r="CH772" i="6"/>
  <c r="BB772" i="6"/>
  <c r="CH702" i="6"/>
  <c r="BB702" i="6"/>
  <c r="BW213" i="6"/>
  <c r="DC213" i="6"/>
  <c r="BM679" i="6"/>
  <c r="CS679" i="6"/>
  <c r="BB545" i="6"/>
  <c r="CH545" i="6"/>
  <c r="CS791" i="6"/>
  <c r="BM791" i="6"/>
  <c r="BW149" i="6"/>
  <c r="DC149" i="6"/>
  <c r="CS884" i="6"/>
  <c r="BM884" i="6"/>
  <c r="BM798" i="6"/>
  <c r="CS798" i="6"/>
  <c r="BB490" i="6"/>
  <c r="CH490" i="6"/>
  <c r="BB473" i="6"/>
  <c r="CH473" i="6"/>
  <c r="CH622" i="6"/>
  <c r="BB622" i="6"/>
  <c r="CH924" i="6"/>
  <c r="BB924" i="6"/>
  <c r="DC528" i="6"/>
  <c r="BW528" i="6"/>
  <c r="DC816" i="6"/>
  <c r="BW816" i="6"/>
  <c r="BM852" i="6"/>
  <c r="CS852" i="6"/>
  <c r="BB1004" i="6"/>
  <c r="CH1004" i="6"/>
  <c r="CH658" i="6"/>
  <c r="BB658" i="6"/>
  <c r="BM377" i="6"/>
  <c r="CS377" i="6"/>
  <c r="CS205" i="6"/>
  <c r="BM205" i="6"/>
  <c r="DC917" i="6"/>
  <c r="BW917" i="6"/>
  <c r="CH761" i="6"/>
  <c r="BB761" i="6"/>
  <c r="BN224" i="6"/>
  <c r="CT224" i="6"/>
  <c r="DC359" i="6"/>
  <c r="BW359" i="6"/>
  <c r="J35" i="5"/>
  <c r="H60" i="5"/>
  <c r="H48" i="5"/>
  <c r="BW641" i="6"/>
  <c r="DC641" i="6"/>
  <c r="BB363" i="6"/>
  <c r="CH363" i="6"/>
  <c r="BM42" i="6"/>
  <c r="CS42" i="6"/>
  <c r="DC16" i="6"/>
  <c r="BW16" i="6"/>
  <c r="BB194" i="6"/>
  <c r="CH194" i="6"/>
  <c r="CS584" i="6"/>
  <c r="BM584" i="6"/>
  <c r="BM136" i="6"/>
  <c r="CS136" i="6"/>
  <c r="DC242" i="6"/>
  <c r="BW242" i="6"/>
  <c r="BB204" i="6"/>
  <c r="CH204" i="6"/>
  <c r="BM731" i="6"/>
  <c r="CS731" i="6"/>
  <c r="CH103" i="6"/>
  <c r="BB103" i="6"/>
  <c r="BW913" i="6"/>
  <c r="DC913" i="6"/>
  <c r="CS168" i="6"/>
  <c r="BM168" i="6"/>
  <c r="BB201" i="6"/>
  <c r="CH201" i="6"/>
  <c r="DC969" i="6"/>
  <c r="BW969" i="6"/>
  <c r="BW457" i="6"/>
  <c r="DC457" i="6"/>
  <c r="BB723" i="6"/>
  <c r="CH723" i="6"/>
  <c r="CH125" i="6"/>
  <c r="BB125" i="6"/>
  <c r="DC288" i="6"/>
  <c r="BW288" i="6"/>
  <c r="BM355" i="6"/>
  <c r="CS355" i="6"/>
  <c r="BW163" i="6"/>
  <c r="DC163" i="6"/>
  <c r="BW639" i="6"/>
  <c r="DC639" i="6"/>
  <c r="BW248" i="6"/>
  <c r="DC248" i="6"/>
  <c r="CS919" i="6"/>
  <c r="BM919" i="6"/>
  <c r="CH734" i="6"/>
  <c r="BB734" i="6"/>
  <c r="DC512" i="6"/>
  <c r="BW512" i="6"/>
  <c r="BM435" i="6"/>
  <c r="CS435" i="6"/>
  <c r="BW474" i="6"/>
  <c r="DC474" i="6"/>
  <c r="BB497" i="6"/>
  <c r="CH497" i="6"/>
  <c r="BB916" i="6"/>
  <c r="CH916" i="6"/>
  <c r="CS162" i="6"/>
  <c r="BM162" i="6"/>
  <c r="BW157" i="6"/>
  <c r="DC157" i="6"/>
  <c r="CS622" i="6"/>
  <c r="BM622" i="6"/>
  <c r="BM373" i="6"/>
  <c r="CS373" i="6"/>
  <c r="CH626" i="6"/>
  <c r="BB626" i="6"/>
  <c r="BC294" i="6"/>
  <c r="CI294" i="6"/>
  <c r="BM503" i="6"/>
  <c r="CS503" i="6"/>
  <c r="CS599" i="6"/>
  <c r="BM599" i="6"/>
  <c r="CS537" i="6"/>
  <c r="BM537" i="6"/>
  <c r="BW158" i="6"/>
  <c r="DC158" i="6"/>
  <c r="DC132" i="6"/>
  <c r="BW132" i="6"/>
  <c r="DC441" i="6"/>
  <c r="BW441" i="6"/>
  <c r="CS296" i="6"/>
  <c r="BM296" i="6"/>
  <c r="BC228" i="6"/>
  <c r="CI228" i="6"/>
  <c r="CS31" i="6"/>
  <c r="BM31" i="6"/>
  <c r="CS542" i="6"/>
  <c r="BM542" i="6"/>
  <c r="DC1008" i="6"/>
  <c r="BW1008" i="6"/>
  <c r="CH830" i="6"/>
  <c r="BB830" i="6"/>
  <c r="CH18" i="6"/>
  <c r="BB18" i="6"/>
  <c r="DC433" i="6"/>
  <c r="BW433" i="6"/>
  <c r="BW493" i="6"/>
  <c r="DC493" i="6"/>
  <c r="CS518" i="6"/>
  <c r="BM518" i="6"/>
  <c r="CH728" i="6"/>
  <c r="BB728" i="6"/>
  <c r="BB627" i="6"/>
  <c r="CH627" i="6"/>
  <c r="DC598" i="6"/>
  <c r="BW598" i="6"/>
  <c r="DC854" i="6"/>
  <c r="BW854" i="6"/>
  <c r="CH891" i="6"/>
  <c r="BB891" i="6"/>
  <c r="BW705" i="6"/>
  <c r="DC705" i="6"/>
  <c r="BW120" i="6"/>
  <c r="DC120" i="6"/>
  <c r="CH684" i="6"/>
  <c r="BB684" i="6"/>
  <c r="DC587" i="6"/>
  <c r="BW587" i="6"/>
  <c r="CJ136" i="6"/>
  <c r="BD136" i="6"/>
  <c r="BW910" i="6"/>
  <c r="DC910" i="6"/>
  <c r="CS467" i="6"/>
  <c r="BM467" i="6"/>
  <c r="CS295" i="6"/>
  <c r="BM295" i="6"/>
  <c r="BB161" i="6"/>
  <c r="CH161" i="6"/>
  <c r="BW722" i="6"/>
  <c r="DC722" i="6"/>
  <c r="DC387" i="6"/>
  <c r="BW387" i="6"/>
  <c r="CS593" i="6"/>
  <c r="BM593" i="6"/>
  <c r="BN191" i="6"/>
  <c r="CT191" i="6"/>
  <c r="BW144" i="6"/>
  <c r="DC144" i="6"/>
  <c r="BB992" i="6"/>
  <c r="CH992" i="6"/>
  <c r="CH836" i="6"/>
  <c r="BB836" i="6"/>
  <c r="CH939" i="6"/>
  <c r="BB939" i="6"/>
  <c r="CS521" i="6"/>
  <c r="BM521" i="6"/>
  <c r="CH372" i="6"/>
  <c r="BB372" i="6"/>
  <c r="BM808" i="6"/>
  <c r="CS808" i="6"/>
  <c r="CS908" i="6"/>
  <c r="BM908" i="6"/>
  <c r="BM985" i="6"/>
  <c r="CS985" i="6"/>
  <c r="BM714" i="6"/>
  <c r="CS714" i="6"/>
  <c r="DC275" i="6"/>
  <c r="BW275" i="6"/>
  <c r="DC496" i="6"/>
  <c r="BW496" i="6"/>
  <c r="BN117" i="6"/>
  <c r="CT117" i="6"/>
  <c r="BB142" i="6"/>
  <c r="CH142" i="6"/>
  <c r="BW644" i="6"/>
  <c r="DC644" i="6"/>
  <c r="DC780" i="6"/>
  <c r="BW780" i="6"/>
  <c r="BW423" i="6"/>
  <c r="DC423" i="6"/>
  <c r="CS394" i="6"/>
  <c r="BM394" i="6"/>
  <c r="BM897" i="6"/>
  <c r="CS897" i="6"/>
  <c r="CS590" i="6"/>
  <c r="BM590" i="6"/>
  <c r="BM718" i="6"/>
  <c r="CS718" i="6"/>
  <c r="DC845" i="6"/>
  <c r="BW845" i="6"/>
  <c r="BW778" i="6"/>
  <c r="DC778" i="6"/>
  <c r="BW645" i="6"/>
  <c r="DC645" i="6"/>
  <c r="CS609" i="6"/>
  <c r="BM609" i="6"/>
  <c r="DC361" i="6"/>
  <c r="BW361" i="6"/>
  <c r="BM689" i="6"/>
  <c r="CS689" i="6"/>
  <c r="BM392" i="6"/>
  <c r="CS392" i="6"/>
  <c r="DC192" i="6"/>
  <c r="BW192" i="6"/>
  <c r="BM743" i="6"/>
  <c r="CS743" i="6"/>
  <c r="BM92" i="6"/>
  <c r="CS92" i="6"/>
  <c r="CS755" i="6"/>
  <c r="BM755" i="6"/>
  <c r="BM326" i="6"/>
  <c r="CS326" i="6"/>
  <c r="BM332" i="6"/>
  <c r="CS332" i="6"/>
  <c r="BW690" i="6"/>
  <c r="DC690" i="6"/>
  <c r="DC680" i="6"/>
  <c r="BW680" i="6"/>
  <c r="CH958" i="6"/>
  <c r="BB958" i="6"/>
  <c r="DC138" i="6"/>
  <c r="BW138" i="6"/>
  <c r="BB429" i="6"/>
  <c r="CH429" i="6"/>
  <c r="BB825" i="6"/>
  <c r="CH825" i="6"/>
  <c r="CH122" i="6"/>
  <c r="BB122" i="6"/>
  <c r="DC51" i="6"/>
  <c r="BW51" i="6"/>
  <c r="DC930" i="6"/>
  <c r="BW930" i="6"/>
  <c r="DC609" i="6"/>
  <c r="BW609" i="6"/>
  <c r="CS292" i="6"/>
  <c r="BM292" i="6"/>
  <c r="CS459" i="6"/>
  <c r="BM459" i="6"/>
  <c r="CS614" i="6"/>
  <c r="BM614" i="6"/>
  <c r="DC817" i="6"/>
  <c r="BW817" i="6"/>
  <c r="CH102" i="6"/>
  <c r="BB102" i="6"/>
  <c r="CS120" i="6"/>
  <c r="BM120" i="6"/>
  <c r="BW184" i="6"/>
  <c r="DC184" i="6"/>
  <c r="CS388" i="6"/>
  <c r="BM388" i="6"/>
  <c r="BW173" i="6"/>
  <c r="DC173" i="6"/>
  <c r="BM463" i="6"/>
  <c r="CS463" i="6"/>
  <c r="BB860" i="6"/>
  <c r="CH860" i="6"/>
  <c r="BM820" i="6"/>
  <c r="CS820" i="6"/>
  <c r="BW292" i="6"/>
  <c r="DC292" i="6"/>
  <c r="DC484" i="6"/>
  <c r="BW484" i="6"/>
  <c r="CS653" i="6"/>
  <c r="BM653" i="6"/>
  <c r="CH689" i="6"/>
  <c r="BB689" i="6"/>
  <c r="CS641" i="6"/>
  <c r="BM641" i="6"/>
  <c r="CI113" i="6"/>
  <c r="BC113" i="6"/>
  <c r="CH149" i="6"/>
  <c r="BB149" i="6"/>
  <c r="BO124" i="6"/>
  <c r="CU124" i="6"/>
  <c r="BW921" i="6"/>
  <c r="DC921" i="6"/>
  <c r="BW666" i="6"/>
  <c r="DC666" i="6"/>
  <c r="DC61" i="6"/>
  <c r="BW61" i="6"/>
  <c r="DC627" i="6"/>
  <c r="BW627" i="6"/>
  <c r="CS733" i="6"/>
  <c r="BM733" i="6"/>
  <c r="CS530" i="6"/>
  <c r="BM530" i="6"/>
  <c r="BW168" i="6"/>
  <c r="DC168" i="6"/>
  <c r="CS809" i="6"/>
  <c r="BM809" i="6"/>
  <c r="CH66" i="6"/>
  <c r="BB66" i="6"/>
  <c r="BM916" i="6"/>
  <c r="CS916" i="6"/>
  <c r="CH37" i="6"/>
  <c r="BB37" i="6"/>
  <c r="DC101" i="6"/>
  <c r="BW101" i="6"/>
  <c r="CH61" i="6"/>
  <c r="BB61" i="6"/>
  <c r="BM848" i="6"/>
  <c r="CS848" i="6"/>
  <c r="CS592" i="6"/>
  <c r="BM592" i="6"/>
  <c r="BM54" i="6"/>
  <c r="CS54" i="6"/>
  <c r="BW280" i="6"/>
  <c r="DC280" i="6"/>
  <c r="DC270" i="6"/>
  <c r="BW270" i="6"/>
  <c r="CH526" i="6"/>
  <c r="BB526" i="6"/>
  <c r="DC330" i="6"/>
  <c r="BW330" i="6"/>
  <c r="CS386" i="6"/>
  <c r="BM386" i="6"/>
  <c r="CH701" i="6"/>
  <c r="BB701" i="6"/>
  <c r="CT89" i="6"/>
  <c r="BN89" i="6"/>
  <c r="DC769" i="6"/>
  <c r="BW769" i="6"/>
  <c r="BW535" i="6"/>
  <c r="DC535" i="6"/>
  <c r="CH951" i="6"/>
  <c r="BB951" i="6"/>
  <c r="DC984" i="6"/>
  <c r="BW984" i="6"/>
  <c r="DC38" i="6"/>
  <c r="BW38" i="6"/>
  <c r="BM164" i="6"/>
  <c r="CS164" i="6"/>
  <c r="BB826" i="6"/>
  <c r="CH826" i="6"/>
  <c r="CS313" i="6"/>
  <c r="BM313" i="6"/>
  <c r="CH358" i="6"/>
  <c r="BB358" i="6"/>
  <c r="BM818" i="6"/>
  <c r="CS818" i="6"/>
  <c r="BM345" i="6"/>
  <c r="CS345" i="6"/>
  <c r="BB472" i="6"/>
  <c r="CH472" i="6"/>
  <c r="DC118" i="6"/>
  <c r="BW118" i="6"/>
  <c r="BW906" i="6"/>
  <c r="DC906" i="6"/>
  <c r="CS996" i="6"/>
  <c r="BM996" i="6"/>
  <c r="CS922" i="6"/>
  <c r="BM922" i="6"/>
  <c r="BM849" i="6"/>
  <c r="CS849" i="6"/>
  <c r="BW622" i="6"/>
  <c r="DC622" i="6"/>
  <c r="DC306" i="6"/>
  <c r="BW306" i="6"/>
  <c r="CS440" i="6"/>
  <c r="BM440" i="6"/>
  <c r="CS898" i="6"/>
  <c r="BM898" i="6"/>
  <c r="BN38" i="6"/>
  <c r="CT38" i="6"/>
  <c r="BB834" i="6"/>
  <c r="CH834" i="6"/>
  <c r="CS774" i="6"/>
  <c r="BM774" i="6"/>
  <c r="CS216" i="6"/>
  <c r="BM216" i="6"/>
  <c r="BB182" i="6"/>
  <c r="CH182" i="6"/>
  <c r="CH29" i="6"/>
  <c r="BB29" i="6"/>
  <c r="BB606" i="6"/>
  <c r="CH606" i="6"/>
  <c r="BM949" i="6"/>
  <c r="CS949" i="6"/>
  <c r="BB739" i="6"/>
  <c r="CH739" i="6"/>
  <c r="BW84" i="6"/>
  <c r="DC84" i="6"/>
  <c r="DC677" i="6"/>
  <c r="BW677" i="6"/>
  <c r="BM856" i="6"/>
  <c r="CS856" i="6"/>
  <c r="DC939" i="6"/>
  <c r="BW939" i="6"/>
  <c r="DC797" i="6"/>
  <c r="BW797" i="6"/>
  <c r="DC820" i="6"/>
  <c r="BW820" i="6"/>
  <c r="CH39" i="6"/>
  <c r="BB39" i="6"/>
  <c r="CS239" i="6"/>
  <c r="BM239" i="6"/>
  <c r="DC739" i="6"/>
  <c r="BW739" i="6"/>
  <c r="CS663" i="6"/>
  <c r="BM663" i="6"/>
  <c r="CH553" i="6"/>
  <c r="BB553" i="6"/>
  <c r="CS448" i="6"/>
  <c r="BM448" i="6"/>
  <c r="BB170" i="6"/>
  <c r="CH170" i="6"/>
  <c r="DC27" i="6"/>
  <c r="BW27" i="6"/>
  <c r="DC50" i="6"/>
  <c r="BW50" i="6"/>
  <c r="BW744" i="6"/>
  <c r="DC744" i="6"/>
  <c r="CH659" i="6"/>
  <c r="BB659" i="6"/>
  <c r="J34" i="5"/>
  <c r="J33" i="5"/>
  <c r="H47" i="5"/>
  <c r="CH398" i="6"/>
  <c r="BB398" i="6"/>
  <c r="BW749" i="6"/>
  <c r="DC749" i="6"/>
  <c r="CS684" i="6"/>
  <c r="BM684" i="6"/>
  <c r="CS788" i="6"/>
  <c r="BM788" i="6"/>
  <c r="BW106" i="6"/>
  <c r="DC106" i="6"/>
  <c r="DC898" i="6"/>
  <c r="BW898" i="6"/>
  <c r="DC774" i="6"/>
  <c r="BW774" i="6"/>
  <c r="CH403" i="6"/>
  <c r="BB403" i="6"/>
  <c r="CS901" i="6"/>
  <c r="BM901" i="6"/>
  <c r="BN300" i="6"/>
  <c r="CT300" i="6"/>
  <c r="BB955" i="6"/>
  <c r="CH955" i="6"/>
  <c r="CH30" i="6"/>
  <c r="BB30" i="6"/>
  <c r="BW150" i="6"/>
  <c r="DC150" i="6"/>
  <c r="CS878" i="6"/>
  <c r="BM878" i="6"/>
  <c r="DC446" i="6"/>
  <c r="BW446" i="6"/>
  <c r="BM707" i="6"/>
  <c r="CS707" i="6"/>
  <c r="CH618" i="6"/>
  <c r="BB618" i="6"/>
  <c r="DC428" i="6"/>
  <c r="BW428" i="6"/>
  <c r="BM993" i="6"/>
  <c r="CS993" i="6"/>
  <c r="BB811" i="6"/>
  <c r="CH811" i="6"/>
  <c r="CT106" i="6"/>
  <c r="BN106" i="6"/>
  <c r="CH377" i="6"/>
  <c r="BB377" i="6"/>
  <c r="CH908" i="6"/>
  <c r="BB908" i="6"/>
  <c r="CH974" i="6"/>
  <c r="BB974" i="6"/>
  <c r="BB449" i="6"/>
  <c r="CH449" i="6"/>
  <c r="BW171" i="6"/>
  <c r="DC171" i="6"/>
  <c r="CH682" i="6"/>
  <c r="BB682" i="6"/>
  <c r="CH573" i="6"/>
  <c r="BB573" i="6"/>
  <c r="BB207" i="6"/>
  <c r="CH207" i="6"/>
  <c r="BW203" i="6"/>
  <c r="DC203" i="6"/>
  <c r="BB451" i="6"/>
  <c r="CH451" i="6"/>
  <c r="BN64" i="6"/>
  <c r="CT64" i="6"/>
  <c r="CS872" i="6"/>
  <c r="BM872" i="6"/>
  <c r="CH785" i="6"/>
  <c r="BB785" i="6"/>
  <c r="BB439" i="6"/>
  <c r="CH439" i="6"/>
  <c r="CH714" i="6"/>
  <c r="BB714" i="6"/>
  <c r="BM433" i="6"/>
  <c r="CS433" i="6"/>
  <c r="BB443" i="6"/>
  <c r="CH443" i="6"/>
  <c r="CI123" i="6"/>
  <c r="BC123" i="6"/>
  <c r="CH126" i="6"/>
  <c r="BB126" i="6"/>
  <c r="BM741" i="6"/>
  <c r="CS741" i="6"/>
  <c r="CT74" i="6"/>
  <c r="BN74" i="6"/>
  <c r="CI212" i="6"/>
  <c r="BC212" i="6"/>
  <c r="DC362" i="6"/>
  <c r="BW362" i="6"/>
  <c r="CS428" i="6"/>
  <c r="BM428" i="6"/>
  <c r="CT248" i="6"/>
  <c r="BN248" i="6"/>
  <c r="BB841" i="6"/>
  <c r="CH841" i="6"/>
  <c r="DC80" i="6"/>
  <c r="BW80" i="6"/>
  <c r="DC850" i="6"/>
  <c r="BW850" i="6"/>
  <c r="BN190" i="6"/>
  <c r="CT190" i="6"/>
  <c r="DC379" i="6"/>
  <c r="BW379" i="6"/>
  <c r="BW467" i="6"/>
  <c r="DC467" i="6"/>
  <c r="BM989" i="6"/>
  <c r="CS989" i="6"/>
  <c r="BW595" i="6"/>
  <c r="DC595" i="6"/>
  <c r="BM398" i="6"/>
  <c r="CS398" i="6"/>
  <c r="BW147" i="6"/>
  <c r="DC147" i="6"/>
  <c r="DC355" i="6"/>
  <c r="BW355" i="6"/>
  <c r="BB484" i="6"/>
  <c r="CH484" i="6"/>
  <c r="CI175" i="6"/>
  <c r="BC175" i="6"/>
  <c r="BB809" i="6"/>
  <c r="CH809" i="6"/>
  <c r="BM917" i="6"/>
  <c r="CS917" i="6"/>
  <c r="CH230" i="6"/>
  <c r="BB230" i="6"/>
  <c r="BB991" i="6"/>
  <c r="CH991" i="6"/>
  <c r="BW260" i="6"/>
  <c r="DC260" i="6"/>
  <c r="BM445" i="6"/>
  <c r="CS445" i="6"/>
  <c r="CS665" i="6"/>
  <c r="BM665" i="6"/>
  <c r="CH219" i="6"/>
  <c r="BB219" i="6"/>
  <c r="BM794" i="6"/>
  <c r="CS794" i="6"/>
  <c r="DC327" i="6"/>
  <c r="BW327" i="6"/>
  <c r="BB489" i="6"/>
  <c r="CH489" i="6"/>
  <c r="CI74" i="6"/>
  <c r="BC74" i="6"/>
  <c r="BW968" i="6"/>
  <c r="DC968" i="6"/>
  <c r="BW347" i="6"/>
  <c r="DC347" i="6"/>
  <c r="CI26" i="6"/>
  <c r="BC26" i="6"/>
  <c r="DC377" i="6"/>
  <c r="BW377" i="6"/>
  <c r="CH896" i="6"/>
  <c r="BB896" i="6"/>
  <c r="BB376" i="6"/>
  <c r="CH376" i="6"/>
  <c r="CS277" i="6"/>
  <c r="BM277" i="6"/>
  <c r="CI181" i="6"/>
  <c r="BC181" i="6"/>
  <c r="BB511" i="6"/>
  <c r="CH511" i="6"/>
  <c r="DC605" i="6"/>
  <c r="BW605" i="6"/>
  <c r="CH725" i="6"/>
  <c r="BB725" i="6"/>
  <c r="DC572" i="6"/>
  <c r="BW572" i="6"/>
  <c r="BM823" i="6"/>
  <c r="CS823" i="6"/>
  <c r="BM857" i="6"/>
  <c r="CS857" i="6"/>
  <c r="CS273" i="6"/>
  <c r="BM273" i="6"/>
  <c r="CH787" i="6"/>
  <c r="BB787" i="6"/>
  <c r="CS770" i="6"/>
  <c r="BM770" i="6"/>
  <c r="DC836" i="6"/>
  <c r="BW836" i="6"/>
  <c r="CS238" i="6"/>
  <c r="BM238" i="6"/>
  <c r="CH391" i="6"/>
  <c r="BB391" i="6"/>
  <c r="BW488" i="6"/>
  <c r="DC488" i="6"/>
  <c r="CH535" i="6"/>
  <c r="BB535" i="6"/>
  <c r="DC491" i="6"/>
  <c r="BW491" i="6"/>
  <c r="CS617" i="6"/>
  <c r="BM617" i="6"/>
  <c r="BW1011" i="6"/>
  <c r="DC1011" i="6"/>
  <c r="BW293" i="6"/>
  <c r="DC293" i="6"/>
  <c r="BB775" i="6"/>
  <c r="CH775" i="6"/>
  <c r="CS546" i="6"/>
  <c r="BM546" i="6"/>
  <c r="DC533" i="6"/>
  <c r="BW533" i="6"/>
  <c r="CH921" i="6"/>
  <c r="BB921" i="6"/>
  <c r="BW852" i="6"/>
  <c r="DC852" i="6"/>
  <c r="DC613" i="6"/>
  <c r="BW613" i="6"/>
  <c r="BB721" i="6"/>
  <c r="CH721" i="6"/>
  <c r="DC648" i="6"/>
  <c r="BW648" i="6"/>
  <c r="DC875" i="6"/>
  <c r="BW875" i="6"/>
  <c r="BW127" i="6"/>
  <c r="DC127" i="6"/>
  <c r="BM605" i="6"/>
  <c r="CS605" i="6"/>
  <c r="DC65" i="6"/>
  <c r="BW65" i="6"/>
  <c r="BW904" i="6"/>
  <c r="DC904" i="6"/>
  <c r="CH529" i="6"/>
  <c r="BB529" i="6"/>
  <c r="BB729" i="6"/>
  <c r="CH729" i="6"/>
  <c r="DC45" i="6"/>
  <c r="BW45" i="6"/>
  <c r="BM416" i="6"/>
  <c r="CS416" i="6"/>
  <c r="CH620" i="6"/>
  <c r="BB620" i="6"/>
  <c r="CS288" i="6"/>
  <c r="BM288" i="6"/>
  <c r="BB693" i="6"/>
  <c r="CH693" i="6"/>
  <c r="DC818" i="6"/>
  <c r="BW818" i="6"/>
  <c r="BB839" i="6"/>
  <c r="CH839" i="6"/>
  <c r="CH978" i="6"/>
  <c r="BB978" i="6"/>
  <c r="BW770" i="6"/>
  <c r="DC770" i="6"/>
  <c r="BM975" i="6"/>
  <c r="CS975" i="6"/>
  <c r="CS869" i="6"/>
  <c r="BM869" i="6"/>
  <c r="CS789" i="6"/>
  <c r="BM789" i="6"/>
  <c r="BM418" i="6"/>
  <c r="CS418" i="6"/>
  <c r="CH740" i="6"/>
  <c r="BB740" i="6"/>
  <c r="BB593" i="6"/>
  <c r="CH593" i="6"/>
  <c r="BM437" i="6"/>
  <c r="CS437" i="6"/>
  <c r="CH421" i="6"/>
  <c r="BB421" i="6"/>
  <c r="CS412" i="6"/>
  <c r="BM412" i="6"/>
  <c r="CS557" i="6"/>
  <c r="BM557" i="6"/>
  <c r="CH837" i="6"/>
  <c r="BB837" i="6"/>
  <c r="BW758" i="6"/>
  <c r="DC758" i="6"/>
  <c r="BB893" i="6"/>
  <c r="CH893" i="6"/>
  <c r="BC267" i="6"/>
  <c r="CI267" i="6"/>
  <c r="CH736" i="6"/>
  <c r="BB736" i="6"/>
  <c r="DC503" i="6"/>
  <c r="BW503" i="6"/>
  <c r="BW190" i="6"/>
  <c r="DC190" i="6"/>
  <c r="BB1005" i="6"/>
  <c r="CH1005" i="6"/>
  <c r="BW646" i="6"/>
  <c r="DC646" i="6"/>
  <c r="BB645" i="6"/>
  <c r="CH645" i="6"/>
  <c r="BB681" i="6"/>
  <c r="CH681" i="6"/>
  <c r="CS1009" i="6"/>
  <c r="BM1009" i="6"/>
  <c r="BC14" i="6"/>
  <c r="CI14" i="6"/>
  <c r="DC25" i="6"/>
  <c r="BW25" i="6"/>
  <c r="BW768" i="6"/>
  <c r="DC768" i="6"/>
  <c r="CI62" i="6"/>
  <c r="BC62" i="6"/>
  <c r="BW736" i="6"/>
  <c r="DC736" i="6"/>
  <c r="BM577" i="6"/>
  <c r="CS577" i="6"/>
  <c r="BW672" i="6"/>
  <c r="DC672" i="6"/>
  <c r="BM419" i="6"/>
  <c r="CS419" i="6"/>
  <c r="CH42" i="6"/>
  <c r="BB42" i="6"/>
  <c r="BB963" i="6"/>
  <c r="CH963" i="6"/>
  <c r="BW304" i="6"/>
  <c r="DC304" i="6"/>
  <c r="BM18" i="6"/>
  <c r="CS18" i="6"/>
  <c r="CS436" i="6"/>
  <c r="BM436" i="6"/>
  <c r="DC105" i="6"/>
  <c r="BW105" i="6"/>
  <c r="BM925" i="6"/>
  <c r="CS925" i="6"/>
  <c r="BW610" i="6"/>
  <c r="DC610" i="6"/>
  <c r="BM407" i="6"/>
  <c r="CS407" i="6"/>
  <c r="CT439" i="6"/>
  <c r="BN439" i="6"/>
  <c r="CH48" i="6"/>
  <c r="BB48" i="6"/>
  <c r="BB404" i="6"/>
  <c r="CH404" i="6"/>
  <c r="CH838" i="6"/>
  <c r="BB838" i="6"/>
  <c r="BB596" i="6"/>
  <c r="CH596" i="6"/>
  <c r="BB820" i="6"/>
  <c r="CH820" i="6"/>
  <c r="CS79" i="6"/>
  <c r="BM79" i="6"/>
  <c r="BM943" i="6"/>
  <c r="CS943" i="6"/>
  <c r="BM649" i="6"/>
  <c r="CS649" i="6"/>
  <c r="CH708" i="6"/>
  <c r="BB708" i="6"/>
  <c r="BD98" i="6"/>
  <c r="CJ98" i="6"/>
  <c r="BB263" i="6"/>
  <c r="CH263" i="6"/>
  <c r="CH91" i="6"/>
  <c r="BB91" i="6"/>
  <c r="BM637" i="6"/>
  <c r="CS637" i="6"/>
  <c r="BM987" i="6"/>
  <c r="CS987" i="6"/>
  <c r="CS336" i="6"/>
  <c r="BM336" i="6"/>
  <c r="DC825" i="6"/>
  <c r="BW825" i="6"/>
  <c r="BN247" i="6"/>
  <c r="CT247" i="6"/>
  <c r="BB307" i="6"/>
  <c r="CH307" i="6"/>
  <c r="BM834" i="6"/>
  <c r="CS834" i="6"/>
  <c r="CI199" i="6"/>
  <c r="BC199" i="6"/>
  <c r="DC76" i="6"/>
  <c r="BW76" i="6"/>
  <c r="BB202" i="6"/>
  <c r="CH202" i="6"/>
  <c r="CS626" i="6"/>
  <c r="BM626" i="6"/>
  <c r="BM992" i="6"/>
  <c r="CS992" i="6"/>
  <c r="BB409" i="6"/>
  <c r="CH409" i="6"/>
  <c r="CH266" i="6"/>
  <c r="BB266" i="6"/>
  <c r="BW48" i="6"/>
  <c r="DC48" i="6"/>
  <c r="CH823" i="6"/>
  <c r="BB823" i="6"/>
  <c r="CH466" i="6"/>
  <c r="BB466" i="6"/>
  <c r="CH513" i="6"/>
  <c r="BB513" i="6"/>
  <c r="DC868" i="6"/>
  <c r="BW868" i="6"/>
  <c r="BW960" i="6"/>
  <c r="DC960" i="6"/>
  <c r="CH764" i="6"/>
  <c r="BB764" i="6"/>
  <c r="CH72" i="6"/>
  <c r="BB72" i="6"/>
  <c r="BN94" i="6"/>
  <c r="CT94" i="6"/>
  <c r="DC724" i="6"/>
  <c r="BW724" i="6"/>
  <c r="BW978" i="6"/>
  <c r="DC978" i="6"/>
  <c r="BM695" i="6"/>
  <c r="CS695" i="6"/>
  <c r="CS756" i="6"/>
  <c r="BM756" i="6"/>
  <c r="BM531" i="6"/>
  <c r="CS531" i="6"/>
  <c r="BW125" i="6"/>
  <c r="DC125" i="6"/>
  <c r="CH851" i="6"/>
  <c r="BB851" i="6"/>
  <c r="BM240" i="6"/>
  <c r="CS240" i="6"/>
  <c r="BB791" i="6"/>
  <c r="CH791" i="6"/>
  <c r="CH815" i="6"/>
  <c r="BB815" i="6"/>
  <c r="BB986" i="6"/>
  <c r="CH986" i="6"/>
  <c r="DC681" i="6"/>
  <c r="BW681" i="6"/>
  <c r="BW718" i="6"/>
  <c r="DC718" i="6"/>
  <c r="DC69" i="6"/>
  <c r="BW69" i="6"/>
  <c r="BM379" i="6"/>
  <c r="CS379" i="6"/>
  <c r="BC312" i="6"/>
  <c r="CI312" i="6"/>
  <c r="BM619" i="6"/>
  <c r="CS619" i="6"/>
  <c r="BW72" i="6"/>
  <c r="DC72" i="6"/>
  <c r="BM487" i="6"/>
  <c r="CS487" i="6"/>
  <c r="DC443" i="6"/>
  <c r="BW443" i="6"/>
  <c r="CH33" i="6"/>
  <c r="BB33" i="6"/>
  <c r="DC431" i="6"/>
  <c r="BW431" i="6"/>
  <c r="CS37" i="6"/>
  <c r="BM37" i="6"/>
  <c r="BW451" i="6"/>
  <c r="DC451" i="6"/>
  <c r="BB899" i="6"/>
  <c r="CH899" i="6"/>
  <c r="BB973" i="6"/>
  <c r="CH973" i="6"/>
  <c r="BW326" i="6"/>
  <c r="DC326" i="6"/>
  <c r="BM842" i="6"/>
  <c r="CS842" i="6"/>
  <c r="BC244" i="6"/>
  <c r="CI244" i="6"/>
  <c r="DC66" i="6"/>
  <c r="BW66" i="6"/>
  <c r="CH537" i="6"/>
  <c r="BB537" i="6"/>
  <c r="BW169" i="6"/>
  <c r="DC169" i="6"/>
  <c r="BB515" i="6"/>
  <c r="CH515" i="6"/>
  <c r="CI132" i="6"/>
  <c r="BC132" i="6"/>
  <c r="K29" i="3"/>
  <c r="K31" i="3"/>
  <c r="L27" i="3"/>
  <c r="CS404" i="6"/>
  <c r="BM404" i="6"/>
  <c r="CH1010" i="6"/>
  <c r="BB1010" i="6"/>
  <c r="DC290" i="6"/>
  <c r="BW290" i="6"/>
  <c r="CH287" i="6"/>
  <c r="BB287" i="6"/>
  <c r="CS229" i="6"/>
  <c r="BM229" i="6"/>
  <c r="CS71" i="6"/>
  <c r="BM71" i="6"/>
  <c r="BM846" i="6"/>
  <c r="CS846" i="6"/>
  <c r="BW557" i="6"/>
  <c r="DC557" i="6"/>
  <c r="CH257" i="6"/>
  <c r="BB257" i="6"/>
  <c r="CS218" i="6"/>
  <c r="BM218" i="6"/>
  <c r="BW298" i="6"/>
  <c r="DC298" i="6"/>
  <c r="BW635" i="6"/>
  <c r="DC635" i="6"/>
  <c r="BM812" i="6"/>
  <c r="CS812" i="6"/>
  <c r="CH406" i="6"/>
  <c r="BB406" i="6"/>
  <c r="CH555" i="6"/>
  <c r="BB555" i="6"/>
  <c r="BW552" i="6"/>
  <c r="DC552" i="6"/>
  <c r="CS635" i="6"/>
  <c r="BM635" i="6"/>
  <c r="BM907" i="6"/>
  <c r="CS907" i="6"/>
  <c r="DC980" i="6"/>
  <c r="BW980" i="6"/>
  <c r="DC996" i="6"/>
  <c r="BW996" i="6"/>
  <c r="CT126" i="6"/>
  <c r="BN126" i="6"/>
  <c r="BW447" i="6"/>
  <c r="DC447" i="6"/>
  <c r="CH771" i="6"/>
  <c r="BB771" i="6"/>
  <c r="CH311" i="6"/>
  <c r="BB311" i="6"/>
  <c r="BB552" i="6"/>
  <c r="CH552" i="6"/>
  <c r="DC394" i="6"/>
  <c r="BW394" i="6"/>
  <c r="BM832" i="6"/>
  <c r="CS832" i="6"/>
  <c r="BW119" i="6"/>
  <c r="DC119" i="6"/>
  <c r="CS219" i="6"/>
  <c r="BM219" i="6"/>
  <c r="CS727" i="6"/>
  <c r="BM727" i="6"/>
  <c r="BB985" i="6"/>
  <c r="CH985" i="6"/>
  <c r="BW411" i="6"/>
  <c r="DC411" i="6"/>
  <c r="DC809" i="6"/>
  <c r="BW809" i="6"/>
  <c r="CH286" i="6"/>
  <c r="BB286" i="6"/>
  <c r="CS29" i="6"/>
  <c r="BM29" i="6"/>
  <c r="CS502" i="6"/>
  <c r="BM502" i="6"/>
  <c r="DC44" i="6"/>
  <c r="BW44" i="6"/>
  <c r="DC823" i="6"/>
  <c r="BW823" i="6"/>
  <c r="CT129" i="6"/>
  <c r="BN129" i="6"/>
  <c r="DC345" i="6"/>
  <c r="BW345" i="6"/>
  <c r="DC683" i="6"/>
  <c r="BW683" i="6"/>
  <c r="BW494" i="6"/>
  <c r="DC494" i="6"/>
  <c r="BB755" i="6"/>
  <c r="CH755" i="6"/>
  <c r="CS711" i="6"/>
  <c r="BM711" i="6"/>
  <c r="DC821" i="6"/>
  <c r="BW821" i="6"/>
  <c r="DC303" i="6"/>
  <c r="BW303" i="6"/>
  <c r="BB289" i="6"/>
  <c r="CH289" i="6"/>
  <c r="CH919" i="6"/>
  <c r="BB919" i="6"/>
  <c r="BM921" i="6"/>
  <c r="CS921" i="6"/>
  <c r="CH874" i="6"/>
  <c r="BB874" i="6"/>
  <c r="BM601" i="6"/>
  <c r="CS601" i="6"/>
  <c r="BN121" i="6"/>
  <c r="CT121" i="6"/>
  <c r="DC464" i="6"/>
  <c r="BW464" i="6"/>
  <c r="CH578" i="6"/>
  <c r="BB578" i="6"/>
  <c r="BB989" i="6"/>
  <c r="CH989" i="6"/>
  <c r="BB643" i="6"/>
  <c r="CH643" i="6"/>
  <c r="BW409" i="6"/>
  <c r="DC409" i="6"/>
  <c r="BB323" i="6"/>
  <c r="CH323" i="6"/>
  <c r="CH634" i="6"/>
  <c r="BB634" i="6"/>
  <c r="BW601" i="6"/>
  <c r="DC601" i="6"/>
  <c r="DC114" i="6"/>
  <c r="BW114" i="6"/>
  <c r="BB222" i="6"/>
  <c r="CH222" i="6"/>
  <c r="CH677" i="6"/>
  <c r="BB677" i="6"/>
  <c r="CS263" i="6"/>
  <c r="BM263" i="6"/>
  <c r="DC198" i="6"/>
  <c r="BW198" i="6"/>
  <c r="DC463" i="6"/>
  <c r="BW463" i="6"/>
  <c r="DC633" i="6"/>
  <c r="BW633" i="6"/>
  <c r="BM769" i="6"/>
  <c r="CS769" i="6"/>
  <c r="BM385" i="6"/>
  <c r="CS385" i="6"/>
  <c r="CH164" i="6"/>
  <c r="BB164" i="6"/>
  <c r="DC579" i="6"/>
  <c r="BW579" i="6"/>
  <c r="BW133" i="6"/>
  <c r="DC133" i="6"/>
  <c r="BB536" i="6"/>
  <c r="CH536" i="6"/>
  <c r="BM361" i="6"/>
  <c r="CS361" i="6"/>
  <c r="CH933" i="6"/>
  <c r="BB933" i="6"/>
  <c r="BM699" i="6"/>
  <c r="CS699" i="6"/>
  <c r="CS973" i="6"/>
  <c r="BM973" i="6"/>
  <c r="DC962" i="6"/>
  <c r="BW962" i="6"/>
  <c r="BB965" i="6"/>
  <c r="CH965" i="6"/>
  <c r="DC673" i="6"/>
  <c r="BW673" i="6"/>
  <c r="BM610" i="6"/>
  <c r="CS610" i="6"/>
  <c r="BB305" i="6"/>
  <c r="CH305" i="6"/>
  <c r="CH412" i="6"/>
  <c r="BB412" i="6"/>
  <c r="BW664" i="6"/>
  <c r="DC664" i="6"/>
  <c r="BW110" i="6"/>
  <c r="DC110" i="6"/>
  <c r="BW294" i="6"/>
  <c r="DC294" i="6"/>
  <c r="BM693" i="6"/>
  <c r="CS693" i="6"/>
  <c r="BB866" i="6"/>
  <c r="CH866" i="6"/>
  <c r="BB727" i="6"/>
  <c r="CH727" i="6"/>
  <c r="CS173" i="6"/>
  <c r="BM173" i="6"/>
  <c r="BB541" i="6"/>
  <c r="CH541" i="6"/>
  <c r="BN66" i="6"/>
  <c r="CT66" i="6"/>
  <c r="BM838" i="6"/>
  <c r="CS838" i="6"/>
  <c r="DC338" i="6"/>
  <c r="BW338" i="6"/>
  <c r="BM735" i="6"/>
  <c r="CS735" i="6"/>
  <c r="CH601" i="6"/>
  <c r="BB601" i="6"/>
  <c r="CH393" i="6"/>
  <c r="BB393" i="6"/>
  <c r="CT24" i="6"/>
  <c r="BN24" i="6"/>
  <c r="CH373" i="6"/>
  <c r="BB373" i="6"/>
  <c r="CS307" i="6"/>
  <c r="BM307" i="6"/>
  <c r="BM748" i="6"/>
  <c r="CS748" i="6"/>
  <c r="BB437" i="6"/>
  <c r="CH437" i="6"/>
  <c r="CH676" i="6"/>
  <c r="BB676" i="6"/>
  <c r="DC763" i="6"/>
  <c r="BW763" i="6"/>
  <c r="BM796" i="6"/>
  <c r="CS796" i="6"/>
  <c r="CH134" i="6"/>
  <c r="BB134" i="6"/>
  <c r="BM470" i="6"/>
  <c r="CS470" i="6"/>
  <c r="BM608" i="6"/>
  <c r="CS608" i="6"/>
  <c r="DC668" i="6"/>
  <c r="BW668" i="6"/>
  <c r="BM589" i="6"/>
  <c r="CS589" i="6"/>
  <c r="DC716" i="6"/>
  <c r="BW716" i="6"/>
  <c r="CS575" i="6"/>
  <c r="BM575" i="6"/>
  <c r="CI119" i="6"/>
  <c r="BC119" i="6"/>
  <c r="BB186" i="6"/>
  <c r="CH186" i="6"/>
  <c r="DC1006" i="6"/>
  <c r="BW1006" i="6"/>
  <c r="CS285" i="6"/>
  <c r="BM285" i="6"/>
  <c r="DC805" i="6"/>
  <c r="BW805" i="6"/>
  <c r="J32" i="3"/>
  <c r="J34" i="3" s="1"/>
  <c r="J30" i="3"/>
  <c r="CS548" i="6"/>
  <c r="BM548" i="6"/>
  <c r="CH718" i="6"/>
  <c r="BB718" i="6"/>
  <c r="DC31" i="6"/>
  <c r="BW31" i="6"/>
  <c r="BM836" i="6"/>
  <c r="CS836" i="6"/>
  <c r="CS549" i="6"/>
  <c r="BM549" i="6"/>
  <c r="DC847" i="6"/>
  <c r="BW847" i="6"/>
  <c r="BW255" i="6"/>
  <c r="DC255" i="6"/>
  <c r="BB208" i="6"/>
  <c r="CH208" i="6"/>
  <c r="BB496" i="6"/>
  <c r="CH496" i="6"/>
  <c r="BB581" i="6"/>
  <c r="CH581" i="6"/>
  <c r="CS541" i="6"/>
  <c r="BM541" i="6"/>
  <c r="BB506" i="6"/>
  <c r="CH506" i="6"/>
  <c r="BM690" i="6"/>
  <c r="CS690" i="6"/>
  <c r="BB38" i="6"/>
  <c r="CH38" i="6"/>
  <c r="BN40" i="6"/>
  <c r="CT40" i="6"/>
  <c r="CH63" i="6"/>
  <c r="BB63" i="6"/>
  <c r="CH843" i="6"/>
  <c r="BB843" i="6"/>
  <c r="DC992" i="6"/>
  <c r="BW992" i="6"/>
  <c r="BW573" i="6"/>
  <c r="DC573" i="6"/>
  <c r="CH612" i="6"/>
  <c r="BB612" i="6"/>
  <c r="BW373" i="6"/>
  <c r="DC373" i="6"/>
  <c r="BB810" i="6"/>
  <c r="CH810" i="6"/>
  <c r="CS910" i="6"/>
  <c r="BM910" i="6"/>
  <c r="CH892" i="6"/>
  <c r="BB892" i="6"/>
  <c r="BW615" i="6"/>
  <c r="DC615" i="6"/>
  <c r="BM165" i="6"/>
  <c r="CS165" i="6"/>
  <c r="BW159" i="6"/>
  <c r="DC159" i="6"/>
  <c r="BB296" i="6"/>
  <c r="CH296" i="6"/>
  <c r="BM911" i="6"/>
  <c r="CS911" i="6"/>
  <c r="CH381" i="6"/>
  <c r="BB381" i="6"/>
  <c r="CH445" i="6"/>
  <c r="BB445" i="6"/>
  <c r="CS251" i="6"/>
  <c r="BM251" i="6"/>
  <c r="DC785" i="6"/>
  <c r="BW785" i="6"/>
  <c r="CH852" i="6"/>
  <c r="BB852" i="6"/>
  <c r="BM408" i="6"/>
  <c r="CS408" i="6"/>
  <c r="CH697" i="6"/>
  <c r="BB697" i="6"/>
  <c r="BM730" i="6"/>
  <c r="CS730" i="6"/>
  <c r="CH632" i="6"/>
  <c r="BB632" i="6"/>
  <c r="BM927" i="6"/>
  <c r="CS927" i="6"/>
  <c r="CH70" i="6"/>
  <c r="BB70" i="6"/>
  <c r="BM501" i="6"/>
  <c r="CS501" i="6"/>
  <c r="BM155" i="6"/>
  <c r="CS155" i="6"/>
  <c r="DC71" i="6"/>
  <c r="BW71" i="6"/>
  <c r="BM952" i="6"/>
  <c r="CS952" i="6"/>
  <c r="BM640" i="6"/>
  <c r="CS640" i="6"/>
  <c r="DC334" i="6"/>
  <c r="BW334" i="6"/>
  <c r="BB500" i="6"/>
  <c r="CH500" i="6"/>
  <c r="DC696" i="6"/>
  <c r="BW696" i="6"/>
  <c r="DC73" i="6"/>
  <c r="BW73" i="6"/>
  <c r="DC339" i="6"/>
  <c r="BW339" i="6"/>
  <c r="DC752" i="6"/>
  <c r="BW752" i="6"/>
  <c r="CS149" i="6"/>
  <c r="BM149" i="6"/>
  <c r="CH349" i="6"/>
  <c r="BB349" i="6"/>
  <c r="CU185" i="6"/>
  <c r="BO185" i="6"/>
  <c r="CH835" i="6"/>
  <c r="BB835" i="6"/>
  <c r="CT154" i="6"/>
  <c r="BN154" i="6"/>
  <c r="BN16" i="6"/>
  <c r="CT16" i="6"/>
  <c r="DC529" i="6"/>
  <c r="BW529" i="6"/>
  <c r="BW742" i="6"/>
  <c r="DC742" i="6"/>
  <c r="BM843" i="6"/>
  <c r="CS843" i="6"/>
  <c r="CH619" i="6"/>
  <c r="BB619" i="6"/>
  <c r="BW862" i="6"/>
  <c r="DC862" i="6"/>
  <c r="BW958" i="6"/>
  <c r="DC958" i="6"/>
  <c r="CH487" i="6"/>
  <c r="BB487" i="6"/>
  <c r="CS234" i="6"/>
  <c r="BM234" i="6"/>
  <c r="CS488" i="6"/>
  <c r="BM488" i="6"/>
  <c r="CH879" i="6"/>
  <c r="BB879" i="6"/>
  <c r="BW413" i="6"/>
  <c r="DC413" i="6"/>
  <c r="BW543" i="6"/>
  <c r="DC543" i="6"/>
  <c r="BM507" i="6"/>
  <c r="CS507" i="6"/>
  <c r="CT39" i="6"/>
  <c r="BN39" i="6"/>
  <c r="DC162" i="6"/>
  <c r="BW162" i="6"/>
  <c r="BM968" i="6"/>
  <c r="CS968" i="6"/>
  <c r="CS490" i="6"/>
  <c r="BM490" i="6"/>
  <c r="BB609" i="6"/>
  <c r="CH609" i="6"/>
  <c r="BM875" i="6"/>
  <c r="CS875" i="6"/>
  <c r="BB491" i="6"/>
  <c r="CH491" i="6"/>
  <c r="BM579" i="6"/>
  <c r="CS579" i="6"/>
  <c r="DC53" i="6"/>
  <c r="BW53" i="6"/>
  <c r="CH704" i="6"/>
  <c r="BB704" i="6"/>
  <c r="BW743" i="6"/>
  <c r="DC743" i="6"/>
  <c r="CS33" i="6"/>
  <c r="BM33" i="6"/>
  <c r="CS522" i="6"/>
  <c r="BM522" i="6"/>
  <c r="CH566" i="6"/>
  <c r="BB566" i="6"/>
  <c r="BM476" i="6"/>
  <c r="CS476" i="6"/>
  <c r="BW1001" i="6"/>
  <c r="DC1001" i="6"/>
  <c r="DC951" i="6"/>
  <c r="BW951" i="6"/>
  <c r="DC403" i="6"/>
  <c r="BW403" i="6"/>
  <c r="CS716" i="6"/>
  <c r="BM716" i="6"/>
  <c r="BD147" i="6"/>
  <c r="CJ147" i="6"/>
  <c r="DC450" i="6"/>
  <c r="BW450" i="6"/>
  <c r="DC941" i="6"/>
  <c r="BW941" i="6"/>
  <c r="CH539" i="6"/>
  <c r="BB539" i="6"/>
  <c r="BB559" i="6"/>
  <c r="CH559" i="6"/>
  <c r="CS516" i="6"/>
  <c r="BM516" i="6"/>
  <c r="BW479" i="6"/>
  <c r="DC479" i="6"/>
  <c r="BB297" i="6"/>
  <c r="CH297" i="6"/>
  <c r="BW931" i="6"/>
  <c r="DC931" i="6"/>
  <c r="BM805" i="6"/>
  <c r="CS805" i="6"/>
  <c r="DC902" i="6"/>
  <c r="BW902" i="6"/>
  <c r="CH374" i="6"/>
  <c r="BB374" i="6"/>
  <c r="BW929" i="6"/>
  <c r="DC929" i="6"/>
  <c r="BW974" i="6"/>
  <c r="DC974" i="6"/>
  <c r="CH853" i="6"/>
  <c r="BB853" i="6"/>
  <c r="CS586" i="6"/>
  <c r="BM586" i="6"/>
  <c r="CS550" i="6"/>
  <c r="BM550" i="6"/>
  <c r="BW625" i="6"/>
  <c r="DC625" i="6"/>
  <c r="BW197" i="6"/>
  <c r="DC197" i="6"/>
  <c r="BM591" i="6"/>
  <c r="CS591" i="6"/>
  <c r="CH574" i="6"/>
  <c r="BB574" i="6"/>
  <c r="DC553" i="6"/>
  <c r="BW553" i="6"/>
  <c r="BW244" i="6"/>
  <c r="DC244" i="6"/>
  <c r="BW151" i="6"/>
  <c r="DC151" i="6"/>
  <c r="BM333" i="6"/>
  <c r="CS333" i="6"/>
  <c r="CS835" i="6"/>
  <c r="BM835" i="6"/>
  <c r="BN123" i="6"/>
  <c r="CT123" i="6"/>
  <c r="CS851" i="6"/>
  <c r="BM851" i="6"/>
  <c r="BM1008" i="6"/>
  <c r="CS1008" i="6"/>
  <c r="BW590" i="6"/>
  <c r="DC590" i="6"/>
  <c r="CH696" i="6"/>
  <c r="BB696" i="6"/>
  <c r="CS144" i="6"/>
  <c r="BM144" i="6"/>
  <c r="BM192" i="6"/>
  <c r="CS192" i="6"/>
  <c r="BN242" i="6"/>
  <c r="CT242" i="6"/>
  <c r="CS561" i="6"/>
  <c r="BM561" i="6"/>
  <c r="DC49" i="6"/>
  <c r="BW49" i="6"/>
  <c r="BB369" i="6"/>
  <c r="CH369" i="6"/>
  <c r="CH923" i="6"/>
  <c r="BB923" i="6"/>
  <c r="CS813" i="6"/>
  <c r="BM813" i="6"/>
  <c r="CS311" i="6"/>
  <c r="BM311" i="6"/>
  <c r="BW513" i="6"/>
  <c r="DC513" i="6"/>
  <c r="CS524" i="6"/>
  <c r="BM524" i="6"/>
  <c r="CH543" i="6"/>
  <c r="BB543" i="6"/>
  <c r="DC546" i="6"/>
  <c r="BW546" i="6"/>
  <c r="CH562" i="6"/>
  <c r="BB562" i="6"/>
  <c r="BW245" i="6"/>
  <c r="DC245" i="6"/>
  <c r="CS207" i="6"/>
  <c r="BM207" i="6"/>
  <c r="CS278" i="6"/>
  <c r="BM278" i="6"/>
  <c r="CT21" i="6"/>
  <c r="BN21" i="6"/>
  <c r="CS321" i="6"/>
  <c r="BM321" i="6"/>
  <c r="BM72" i="6"/>
  <c r="CS72" i="6"/>
  <c r="CH869" i="6"/>
  <c r="BB869" i="6"/>
  <c r="DC715" i="6"/>
  <c r="BW715" i="6"/>
  <c r="DC755" i="6"/>
  <c r="BW755" i="6"/>
  <c r="CH751" i="6"/>
  <c r="BB751" i="6"/>
  <c r="DC462" i="6"/>
  <c r="BW462" i="6"/>
  <c r="BM397" i="6"/>
  <c r="CS397" i="6"/>
  <c r="DC781" i="6"/>
  <c r="BW781" i="6"/>
  <c r="BM1003" i="6"/>
  <c r="CS1003" i="6"/>
  <c r="CS390" i="6"/>
  <c r="BM390" i="6"/>
  <c r="CH362" i="6"/>
  <c r="BB362" i="6"/>
  <c r="CH115" i="6"/>
  <c r="BB115" i="6"/>
  <c r="BW391" i="6"/>
  <c r="DC391" i="6"/>
  <c r="CH135" i="6"/>
  <c r="BB135" i="6"/>
  <c r="CH493" i="6"/>
  <c r="BB493" i="6"/>
  <c r="BW509" i="6"/>
  <c r="DC509" i="6"/>
  <c r="CH910" i="6"/>
  <c r="BB910" i="6"/>
  <c r="CH873" i="6"/>
  <c r="BB873" i="6"/>
  <c r="CT34" i="6"/>
  <c r="BN34" i="6"/>
  <c r="DC465" i="6"/>
  <c r="BW465" i="6"/>
  <c r="BM673" i="6"/>
  <c r="CS673" i="6"/>
  <c r="DC487" i="6"/>
  <c r="BW487" i="6"/>
  <c r="DC628" i="6"/>
  <c r="BW628" i="6"/>
  <c r="CS227" i="6"/>
  <c r="BM227" i="6"/>
  <c r="CH938" i="6"/>
  <c r="BB938" i="6"/>
  <c r="CS303" i="6"/>
  <c r="BM303" i="6"/>
  <c r="BB217" i="6"/>
  <c r="CH217" i="6"/>
  <c r="DC953" i="6"/>
  <c r="BW953" i="6"/>
  <c r="BW582" i="6"/>
  <c r="DC582" i="6"/>
  <c r="BW828" i="6"/>
  <c r="DC828" i="6"/>
  <c r="CI193" i="6"/>
  <c r="BC193" i="6"/>
  <c r="CH561" i="6"/>
  <c r="BB561" i="6"/>
  <c r="CS372" i="6"/>
  <c r="BM372" i="6"/>
  <c r="DC400" i="6"/>
  <c r="BW400" i="6"/>
  <c r="BM232" i="6"/>
  <c r="CS232" i="6"/>
  <c r="CH864" i="6"/>
  <c r="BB864" i="6"/>
  <c r="BW882" i="6"/>
  <c r="DC882" i="6"/>
  <c r="BM977" i="6"/>
  <c r="CS977" i="6"/>
  <c r="BB999" i="6"/>
  <c r="CH999" i="6"/>
  <c r="DC416" i="6"/>
  <c r="BW416" i="6"/>
  <c r="BM473" i="6"/>
  <c r="CS473" i="6"/>
  <c r="BM200" i="6"/>
  <c r="CS200" i="6"/>
  <c r="CT80" i="6"/>
  <c r="BN80" i="6"/>
  <c r="DC59" i="6"/>
  <c r="BW59" i="6"/>
  <c r="CS900" i="6"/>
  <c r="BM900" i="6"/>
  <c r="BM456" i="6"/>
  <c r="CS456" i="6"/>
  <c r="BB569" i="6"/>
  <c r="CH569" i="6"/>
  <c r="BW154" i="6"/>
  <c r="DC154" i="6"/>
  <c r="DC202" i="6"/>
  <c r="BW202" i="6"/>
  <c r="BB875" i="6"/>
  <c r="CH875" i="6"/>
  <c r="CH169" i="6"/>
  <c r="BB169" i="6"/>
  <c r="BM188" i="6"/>
  <c r="CS188" i="6"/>
  <c r="BM298" i="6"/>
  <c r="CS298" i="6"/>
  <c r="DC986" i="6"/>
  <c r="BW986" i="6"/>
  <c r="BB441" i="6"/>
  <c r="CH441" i="6"/>
  <c r="BW966" i="6"/>
  <c r="DC966" i="6"/>
  <c r="DC723" i="6"/>
  <c r="BW723" i="6"/>
  <c r="CH900" i="6"/>
  <c r="BB900" i="6"/>
  <c r="DC824" i="6"/>
  <c r="BW824" i="6"/>
  <c r="CH758" i="6"/>
  <c r="BB758" i="6"/>
  <c r="CS382" i="6"/>
  <c r="BM382" i="6"/>
  <c r="BW676" i="6"/>
  <c r="DC676" i="6"/>
  <c r="BB897" i="6"/>
  <c r="CH897" i="6"/>
  <c r="BB365" i="6"/>
  <c r="CH365" i="6"/>
  <c r="CH479" i="6"/>
  <c r="BB479" i="6"/>
  <c r="CH803" i="6"/>
  <c r="BB803" i="6"/>
  <c r="CH355" i="6"/>
  <c r="BB355" i="6"/>
  <c r="CH408" i="6"/>
  <c r="BB408" i="6"/>
  <c r="BW767" i="6"/>
  <c r="DC767" i="6"/>
  <c r="CH668" i="6"/>
  <c r="BB668" i="6"/>
  <c r="BB842" i="6"/>
  <c r="CH842" i="6"/>
  <c r="CS956" i="6"/>
  <c r="BM956" i="6"/>
  <c r="BM409" i="6"/>
  <c r="CS409" i="6"/>
  <c r="BW916" i="6"/>
  <c r="DC916" i="6"/>
  <c r="CT65" i="6"/>
  <c r="BN65" i="6"/>
  <c r="DC374" i="6"/>
  <c r="BW374" i="6"/>
  <c r="CH828" i="6"/>
  <c r="BB828" i="6"/>
  <c r="BW822" i="6"/>
  <c r="DC822" i="6"/>
  <c r="BM847" i="6"/>
  <c r="CS847" i="6"/>
  <c r="CS55" i="6"/>
  <c r="BM55" i="6"/>
  <c r="CH44" i="6"/>
  <c r="BB44" i="6"/>
  <c r="BB468" i="6"/>
  <c r="CH468" i="6"/>
  <c r="BM942" i="6"/>
  <c r="CS942" i="6"/>
  <c r="BM753" i="6"/>
  <c r="CS753" i="6"/>
  <c r="CS807" i="6"/>
  <c r="BM807" i="6"/>
  <c r="BB928" i="6"/>
  <c r="CH928" i="6"/>
  <c r="CH872" i="6"/>
  <c r="BB872" i="6"/>
  <c r="CT217" i="6" l="1"/>
  <c r="BN217" i="6"/>
  <c r="BC148" i="6"/>
  <c r="CI148" i="6"/>
  <c r="BN324" i="6"/>
  <c r="CT324" i="6"/>
  <c r="CT25" i="6"/>
  <c r="BN25" i="6"/>
  <c r="BN241" i="6"/>
  <c r="CT241" i="6"/>
  <c r="CT49" i="6"/>
  <c r="BN49" i="6"/>
  <c r="CI320" i="6"/>
  <c r="BC320" i="6"/>
  <c r="H16" i="3"/>
  <c r="BC852" i="6"/>
  <c r="CI852" i="6"/>
  <c r="CT767" i="6"/>
  <c r="BN767" i="6"/>
  <c r="CT853" i="6"/>
  <c r="BN853" i="6"/>
  <c r="BX988" i="6"/>
  <c r="DD988" i="6"/>
  <c r="BC192" i="6"/>
  <c r="CI192" i="6"/>
  <c r="CI387" i="6"/>
  <c r="BC387" i="6"/>
  <c r="CJ138" i="6"/>
  <c r="BD138" i="6"/>
  <c r="BO20" i="6"/>
  <c r="CU20" i="6"/>
  <c r="DD178" i="6"/>
  <c r="BX178" i="6"/>
  <c r="CT104" i="6"/>
  <c r="BN104" i="6"/>
  <c r="BX470" i="6"/>
  <c r="DD470" i="6"/>
  <c r="CT627" i="6"/>
  <c r="BN627" i="6"/>
  <c r="BX466" i="6"/>
  <c r="DD466" i="6"/>
  <c r="BN974" i="6"/>
  <c r="CT974" i="6"/>
  <c r="BC894" i="6"/>
  <c r="CI894" i="6"/>
  <c r="CJ155" i="6"/>
  <c r="BD155" i="6"/>
  <c r="DD297" i="6"/>
  <c r="BX297" i="6"/>
  <c r="CI584" i="6"/>
  <c r="BC584" i="6"/>
  <c r="CT729" i="6"/>
  <c r="BN729" i="6"/>
  <c r="CT676" i="6"/>
  <c r="BN676" i="6"/>
  <c r="DD305" i="6"/>
  <c r="BX305" i="6"/>
  <c r="DD256" i="6"/>
  <c r="BX256" i="6"/>
  <c r="CI243" i="6"/>
  <c r="BC243" i="6"/>
  <c r="CI457" i="6"/>
  <c r="BC457" i="6"/>
  <c r="BX392" i="6"/>
  <c r="DD392" i="6"/>
  <c r="CI273" i="6"/>
  <c r="BC273" i="6"/>
  <c r="CI870" i="6"/>
  <c r="BC870" i="6"/>
  <c r="CT865" i="6"/>
  <c r="BN865" i="6"/>
  <c r="BX972" i="6"/>
  <c r="DD972" i="6"/>
  <c r="BN811" i="6"/>
  <c r="CT811" i="6"/>
  <c r="BC514" i="6"/>
  <c r="CI514" i="6"/>
  <c r="BC81" i="6"/>
  <c r="CI81" i="6"/>
  <c r="DD60" i="6"/>
  <c r="BX60" i="6"/>
  <c r="BC793" i="6"/>
  <c r="CI793" i="6"/>
  <c r="CI770" i="6"/>
  <c r="BC770" i="6"/>
  <c r="BX180" i="6"/>
  <c r="DD180" i="6"/>
  <c r="BX565" i="6"/>
  <c r="DD565" i="6"/>
  <c r="DD973" i="6"/>
  <c r="BX973" i="6"/>
  <c r="CW97" i="6"/>
  <c r="DJ97" i="6" s="1"/>
  <c r="CK274" i="6"/>
  <c r="BE274" i="6"/>
  <c r="BX366" i="6"/>
  <c r="DD366" i="6"/>
  <c r="BC856" i="6"/>
  <c r="CI856" i="6"/>
  <c r="DD808" i="6"/>
  <c r="BX808" i="6"/>
  <c r="CI746" i="6"/>
  <c r="BC746" i="6"/>
  <c r="BX77" i="6"/>
  <c r="DD77" i="6"/>
  <c r="BX709" i="6"/>
  <c r="DD709" i="6"/>
  <c r="CI800" i="6"/>
  <c r="BC800" i="6"/>
  <c r="BX551" i="6"/>
  <c r="DD551" i="6"/>
  <c r="BC589" i="6"/>
  <c r="CI589" i="6"/>
  <c r="BN963" i="6"/>
  <c r="CT963" i="6"/>
  <c r="BX756" i="6"/>
  <c r="DD756" i="6"/>
  <c r="CT831" i="6"/>
  <c r="BN831" i="6"/>
  <c r="CI662" i="6"/>
  <c r="BC662" i="6"/>
  <c r="CT569" i="6"/>
  <c r="BN569" i="6"/>
  <c r="CT758" i="6"/>
  <c r="BN758" i="6"/>
  <c r="CT78" i="6"/>
  <c r="BN78" i="6"/>
  <c r="DD965" i="6"/>
  <c r="BX965" i="6"/>
  <c r="CT543" i="6"/>
  <c r="BN543" i="6"/>
  <c r="BC812" i="6"/>
  <c r="CI812" i="6"/>
  <c r="BX415" i="6"/>
  <c r="DD415" i="6"/>
  <c r="BX631" i="6"/>
  <c r="DD631" i="6"/>
  <c r="BN204" i="6"/>
  <c r="CT204" i="6"/>
  <c r="CI414" i="6"/>
  <c r="BC414" i="6"/>
  <c r="CT383" i="6"/>
  <c r="BN383" i="6"/>
  <c r="BN256" i="6"/>
  <c r="CT256" i="6"/>
  <c r="CI556" i="6"/>
  <c r="BC556" i="6"/>
  <c r="BC78" i="6"/>
  <c r="CI78" i="6"/>
  <c r="CI883" i="6"/>
  <c r="BC883" i="6"/>
  <c r="BX404" i="6"/>
  <c r="DD404" i="6"/>
  <c r="BC571" i="6"/>
  <c r="CI571" i="6"/>
  <c r="BO132" i="6"/>
  <c r="CU132" i="6"/>
  <c r="CT764" i="6"/>
  <c r="BN764" i="6"/>
  <c r="BC1002" i="6"/>
  <c r="CI1002" i="6"/>
  <c r="BX210" i="6"/>
  <c r="DD210" i="6"/>
  <c r="CI352" i="6"/>
  <c r="BC352" i="6"/>
  <c r="BX523" i="6"/>
  <c r="DD523" i="6"/>
  <c r="BC766" i="6"/>
  <c r="CI766" i="6"/>
  <c r="BC889" i="6"/>
  <c r="CI889" i="6"/>
  <c r="BN595" i="6"/>
  <c r="CT595" i="6"/>
  <c r="BD16" i="6"/>
  <c r="CJ16" i="6"/>
  <c r="BN970" i="6"/>
  <c r="CT970" i="6"/>
  <c r="DD191" i="6"/>
  <c r="BX191" i="6"/>
  <c r="CI867" i="6"/>
  <c r="BC867" i="6"/>
  <c r="BC615" i="6"/>
  <c r="CI615" i="6"/>
  <c r="BX874" i="6"/>
  <c r="DD874" i="6"/>
  <c r="CT367" i="6"/>
  <c r="BN367" i="6"/>
  <c r="BC264" i="6"/>
  <c r="CI264" i="6"/>
  <c r="BX284" i="6"/>
  <c r="DD284" i="6"/>
  <c r="CT633" i="6"/>
  <c r="BN633" i="6"/>
  <c r="CI774" i="6"/>
  <c r="BC774" i="6"/>
  <c r="CI19" i="6"/>
  <c r="BC19" i="6"/>
  <c r="BC975" i="6"/>
  <c r="CI975" i="6"/>
  <c r="DD859" i="6"/>
  <c r="BX859" i="6"/>
  <c r="BX731" i="6"/>
  <c r="DD731" i="6"/>
  <c r="BC351" i="6"/>
  <c r="CI351" i="6"/>
  <c r="BX501" i="6"/>
  <c r="DD501" i="6"/>
  <c r="CT483" i="6"/>
  <c r="BN483" i="6"/>
  <c r="BC512" i="6"/>
  <c r="CI512" i="6"/>
  <c r="DD803" i="6"/>
  <c r="BX803" i="6"/>
  <c r="BX468" i="6"/>
  <c r="DD468" i="6"/>
  <c r="BC184" i="6"/>
  <c r="CI184" i="6"/>
  <c r="DD143" i="6"/>
  <c r="BX143" i="6"/>
  <c r="BC262" i="6"/>
  <c r="CI262" i="6"/>
  <c r="CT381" i="6"/>
  <c r="BN381" i="6"/>
  <c r="CI510" i="6"/>
  <c r="BC510" i="6"/>
  <c r="CI1001" i="6"/>
  <c r="BC1001" i="6"/>
  <c r="BC797" i="6"/>
  <c r="CI797" i="6"/>
  <c r="DD626" i="6"/>
  <c r="BX626" i="6"/>
  <c r="BX102" i="6"/>
  <c r="DD102" i="6"/>
  <c r="CI337" i="6"/>
  <c r="BC337" i="6"/>
  <c r="BN814" i="6"/>
  <c r="CT814" i="6"/>
  <c r="BC360" i="6"/>
  <c r="CI360" i="6"/>
  <c r="BC931" i="6"/>
  <c r="CI931" i="6"/>
  <c r="CI910" i="6"/>
  <c r="BC910" i="6"/>
  <c r="CT149" i="6"/>
  <c r="BN149" i="6"/>
  <c r="BX978" i="6"/>
  <c r="DD978" i="6"/>
  <c r="BN459" i="6"/>
  <c r="CT459" i="6"/>
  <c r="DD241" i="6"/>
  <c r="BX241" i="6"/>
  <c r="DD754" i="6"/>
  <c r="BX754" i="6"/>
  <c r="CT701" i="6"/>
  <c r="BN701" i="6"/>
  <c r="CT801" i="6"/>
  <c r="BN801" i="6"/>
  <c r="I12" i="3"/>
  <c r="I14" i="3" s="1"/>
  <c r="I16" i="3" s="1"/>
  <c r="BC507" i="6"/>
  <c r="CI507" i="6"/>
  <c r="CT72" i="6"/>
  <c r="BN72" i="6"/>
  <c r="BN875" i="6"/>
  <c r="CT875" i="6"/>
  <c r="BC296" i="6"/>
  <c r="CI296" i="6"/>
  <c r="CI810" i="6"/>
  <c r="BC810" i="6"/>
  <c r="BC581" i="6"/>
  <c r="CI581" i="6"/>
  <c r="BN836" i="6"/>
  <c r="CT836" i="6"/>
  <c r="BN589" i="6"/>
  <c r="CT589" i="6"/>
  <c r="BO66" i="6"/>
  <c r="CU66" i="6"/>
  <c r="BX294" i="6"/>
  <c r="DD294" i="6"/>
  <c r="CT361" i="6"/>
  <c r="BN361" i="6"/>
  <c r="BN769" i="6"/>
  <c r="CT769" i="6"/>
  <c r="BC222" i="6"/>
  <c r="CI222" i="6"/>
  <c r="BC643" i="6"/>
  <c r="CI643" i="6"/>
  <c r="BX411" i="6"/>
  <c r="DD411" i="6"/>
  <c r="BX557" i="6"/>
  <c r="DD557" i="6"/>
  <c r="BC537" i="6"/>
  <c r="CI537" i="6"/>
  <c r="CI851" i="6"/>
  <c r="BC851" i="6"/>
  <c r="BX724" i="6"/>
  <c r="DD724" i="6"/>
  <c r="BC513" i="6"/>
  <c r="CI513" i="6"/>
  <c r="CI91" i="6"/>
  <c r="BC91" i="6"/>
  <c r="CT79" i="6"/>
  <c r="BN79" i="6"/>
  <c r="CU439" i="6"/>
  <c r="BO439" i="6"/>
  <c r="BN1009" i="6"/>
  <c r="CT1009" i="6"/>
  <c r="BX503" i="6"/>
  <c r="DD503" i="6"/>
  <c r="BN557" i="6"/>
  <c r="CT557" i="6"/>
  <c r="BX45" i="6"/>
  <c r="DD45" i="6"/>
  <c r="CT238" i="6"/>
  <c r="BN238" i="6"/>
  <c r="CT277" i="6"/>
  <c r="BN277" i="6"/>
  <c r="BN665" i="6"/>
  <c r="CT665" i="6"/>
  <c r="DD80" i="6"/>
  <c r="BX80" i="6"/>
  <c r="CU74" i="6"/>
  <c r="BO74" i="6"/>
  <c r="BC714" i="6"/>
  <c r="CI714" i="6"/>
  <c r="CI974" i="6"/>
  <c r="BC974" i="6"/>
  <c r="BX428" i="6"/>
  <c r="DD428" i="6"/>
  <c r="BC30" i="6"/>
  <c r="CI30" i="6"/>
  <c r="BX898" i="6"/>
  <c r="DD898" i="6"/>
  <c r="BC170" i="6"/>
  <c r="CI170" i="6"/>
  <c r="DD84" i="6"/>
  <c r="BX84" i="6"/>
  <c r="CI826" i="6"/>
  <c r="BC826" i="6"/>
  <c r="BP124" i="6"/>
  <c r="CV124" i="6"/>
  <c r="CI825" i="6"/>
  <c r="BC825" i="6"/>
  <c r="CT332" i="6"/>
  <c r="BN332" i="6"/>
  <c r="BN392" i="6"/>
  <c r="CT392" i="6"/>
  <c r="CT714" i="6"/>
  <c r="BN714" i="6"/>
  <c r="CJ228" i="6"/>
  <c r="BD228" i="6"/>
  <c r="DD157" i="6"/>
  <c r="BX157" i="6"/>
  <c r="BN355" i="6"/>
  <c r="CT355" i="6"/>
  <c r="CI201" i="6"/>
  <c r="BC201" i="6"/>
  <c r="CI363" i="6"/>
  <c r="BC363" i="6"/>
  <c r="BC761" i="6"/>
  <c r="CI761" i="6"/>
  <c r="DD32" i="6"/>
  <c r="BX32" i="6"/>
  <c r="DD18" i="6"/>
  <c r="BX18" i="6"/>
  <c r="BX369" i="6"/>
  <c r="DD369" i="6"/>
  <c r="BC275" i="6"/>
  <c r="CI275" i="6"/>
  <c r="BX691" i="6"/>
  <c r="DD691" i="6"/>
  <c r="CI964" i="6"/>
  <c r="BC964" i="6"/>
  <c r="CT544" i="6"/>
  <c r="BN544" i="6"/>
  <c r="BX357" i="6"/>
  <c r="DD357" i="6"/>
  <c r="BC700" i="6"/>
  <c r="CI700" i="6"/>
  <c r="BX726" i="6"/>
  <c r="DD726" i="6"/>
  <c r="BN685" i="6"/>
  <c r="CT685" i="6"/>
  <c r="DD17" i="6"/>
  <c r="BX17" i="6"/>
  <c r="BX384" i="6"/>
  <c r="DD384" i="6"/>
  <c r="CT945" i="6"/>
  <c r="BN945" i="6"/>
  <c r="CI733" i="6"/>
  <c r="BC733" i="6"/>
  <c r="CI520" i="6"/>
  <c r="BC520" i="6"/>
  <c r="BX460" i="6"/>
  <c r="DD460" i="6"/>
  <c r="BC288" i="6"/>
  <c r="CI288" i="6"/>
  <c r="BX21" i="6"/>
  <c r="DD21" i="6"/>
  <c r="CT632" i="6"/>
  <c r="BN632" i="6"/>
  <c r="BC990" i="6"/>
  <c r="CI990" i="6"/>
  <c r="BD129" i="6"/>
  <c r="CJ129" i="6"/>
  <c r="DD211" i="6"/>
  <c r="BX211" i="6"/>
  <c r="BE153" i="6"/>
  <c r="CK153" i="6"/>
  <c r="BC364" i="6"/>
  <c r="CI364" i="6"/>
  <c r="CV51" i="6"/>
  <c r="BP51" i="6"/>
  <c r="BX46" i="6"/>
  <c r="DD46" i="6"/>
  <c r="BC567" i="6"/>
  <c r="CI567" i="6"/>
  <c r="BX295" i="6"/>
  <c r="DD295" i="6"/>
  <c r="DD195" i="6"/>
  <c r="BX195" i="6"/>
  <c r="BN810" i="6"/>
  <c r="CT810" i="6"/>
  <c r="CI141" i="6"/>
  <c r="BC141" i="6"/>
  <c r="BN443" i="6"/>
  <c r="CT443" i="6"/>
  <c r="CK345" i="6"/>
  <c r="BE345" i="6"/>
  <c r="DD842" i="6"/>
  <c r="BX842" i="6"/>
  <c r="BC399" i="6"/>
  <c r="CI399" i="6"/>
  <c r="CT91" i="6"/>
  <c r="BN91" i="6"/>
  <c r="BC816" i="6"/>
  <c r="CI816" i="6"/>
  <c r="CI703" i="6"/>
  <c r="BC703" i="6"/>
  <c r="DD911" i="6"/>
  <c r="BX911" i="6"/>
  <c r="BN777" i="6"/>
  <c r="CT777" i="6"/>
  <c r="CT341" i="6"/>
  <c r="BN341" i="6"/>
  <c r="CT710" i="6"/>
  <c r="BN710" i="6"/>
  <c r="CI588" i="6"/>
  <c r="BC588" i="6"/>
  <c r="CI982" i="6"/>
  <c r="BC982" i="6"/>
  <c r="CT681" i="6"/>
  <c r="BN681" i="6"/>
  <c r="BC328" i="6"/>
  <c r="CI328" i="6"/>
  <c r="BX671" i="6"/>
  <c r="DD671" i="6"/>
  <c r="CT660" i="6"/>
  <c r="BN660" i="6"/>
  <c r="BX473" i="6"/>
  <c r="DD473" i="6"/>
  <c r="BN669" i="6"/>
  <c r="CT669" i="6"/>
  <c r="BN452" i="6"/>
  <c r="CT452" i="6"/>
  <c r="BX216" i="6"/>
  <c r="DD216" i="6"/>
  <c r="CT110" i="6"/>
  <c r="BN110" i="6"/>
  <c r="BX527" i="6"/>
  <c r="DD527" i="6"/>
  <c r="BX981" i="6"/>
  <c r="DD981" i="6"/>
  <c r="BC814" i="6"/>
  <c r="CI814" i="6"/>
  <c r="DD540" i="6"/>
  <c r="BX540" i="6"/>
  <c r="CT57" i="6"/>
  <c r="BN57" i="6"/>
  <c r="CT297" i="6"/>
  <c r="BN297" i="6"/>
  <c r="CI348" i="6"/>
  <c r="BC348" i="6"/>
  <c r="CT189" i="6"/>
  <c r="BN189" i="6"/>
  <c r="CT281" i="6"/>
  <c r="BN281" i="6"/>
  <c r="DD990" i="6"/>
  <c r="BX990" i="6"/>
  <c r="DD982" i="6"/>
  <c r="BX982" i="6"/>
  <c r="DD26" i="6"/>
  <c r="BX26" i="6"/>
  <c r="CT246" i="6"/>
  <c r="BN246" i="6"/>
  <c r="CT235" i="6"/>
  <c r="BN235" i="6"/>
  <c r="BX186" i="6"/>
  <c r="DD186" i="6"/>
  <c r="BN180" i="6"/>
  <c r="CT180" i="6"/>
  <c r="DD863" i="6"/>
  <c r="BX863" i="6"/>
  <c r="BX453" i="6"/>
  <c r="DD453" i="6"/>
  <c r="BX708" i="6"/>
  <c r="DD708" i="6"/>
  <c r="BC47" i="6"/>
  <c r="CI47" i="6"/>
  <c r="BX430" i="6"/>
  <c r="DD430" i="6"/>
  <c r="CT528" i="6"/>
  <c r="BN528" i="6"/>
  <c r="BC278" i="6"/>
  <c r="CI278" i="6"/>
  <c r="CT163" i="6"/>
  <c r="BN163" i="6"/>
  <c r="BX236" i="6"/>
  <c r="DD236" i="6"/>
  <c r="CI979" i="6"/>
  <c r="BC979" i="6"/>
  <c r="DD526" i="6"/>
  <c r="BX526" i="6"/>
  <c r="DD846" i="6"/>
  <c r="BX846" i="6"/>
  <c r="CT580" i="6"/>
  <c r="BN580" i="6"/>
  <c r="BX81" i="6"/>
  <c r="DD81" i="6"/>
  <c r="BX745" i="6"/>
  <c r="DD745" i="6"/>
  <c r="BC318" i="6"/>
  <c r="CI318" i="6"/>
  <c r="BX300" i="6"/>
  <c r="DD300" i="6"/>
  <c r="CT491" i="6"/>
  <c r="BN491" i="6"/>
  <c r="CI849" i="6"/>
  <c r="BC849" i="6"/>
  <c r="BC324" i="6"/>
  <c r="CI324" i="6"/>
  <c r="BC314" i="6"/>
  <c r="CI314" i="6"/>
  <c r="CI465" i="6"/>
  <c r="BC465" i="6"/>
  <c r="DD741" i="6"/>
  <c r="BX741" i="6"/>
  <c r="BX887" i="6"/>
  <c r="DD887" i="6"/>
  <c r="DD201" i="6"/>
  <c r="BX201" i="6"/>
  <c r="BX900" i="6"/>
  <c r="DD900" i="6"/>
  <c r="DD967" i="6"/>
  <c r="BX967" i="6"/>
  <c r="DD560" i="6"/>
  <c r="BX560" i="6"/>
  <c r="BC597" i="6"/>
  <c r="CI597" i="6"/>
  <c r="DD1003" i="6"/>
  <c r="BX1003" i="6"/>
  <c r="CT402" i="6"/>
  <c r="BN402" i="6"/>
  <c r="BN555" i="6"/>
  <c r="CT555" i="6"/>
  <c r="CT310" i="6"/>
  <c r="BN310" i="6"/>
  <c r="CJ227" i="6"/>
  <c r="BD227" i="6"/>
  <c r="CT762" i="6"/>
  <c r="BN762" i="6"/>
  <c r="BC1006" i="6"/>
  <c r="CI1006" i="6"/>
  <c r="BO152" i="6"/>
  <c r="CU152" i="6"/>
  <c r="BX932" i="6"/>
  <c r="DD932" i="6"/>
  <c r="BX511" i="6"/>
  <c r="DD511" i="6"/>
  <c r="BC216" i="6"/>
  <c r="CI216" i="6"/>
  <c r="CI711" i="6"/>
  <c r="BC711" i="6"/>
  <c r="CI188" i="6"/>
  <c r="BC188" i="6"/>
  <c r="CI247" i="6"/>
  <c r="BC247" i="6"/>
  <c r="CI504" i="6"/>
  <c r="BC504" i="6"/>
  <c r="CI469" i="6"/>
  <c r="BC469" i="6"/>
  <c r="BP50" i="6"/>
  <c r="CV50" i="6"/>
  <c r="BN534" i="6"/>
  <c r="CT534" i="6"/>
  <c r="BC802" i="6"/>
  <c r="CI802" i="6"/>
  <c r="DD41" i="6"/>
  <c r="BX41" i="6"/>
  <c r="CI804" i="6"/>
  <c r="BC804" i="6"/>
  <c r="CT358" i="6"/>
  <c r="BN358" i="6"/>
  <c r="CJ313" i="6"/>
  <c r="BD313" i="6"/>
  <c r="BC260" i="6"/>
  <c r="CI260" i="6"/>
  <c r="BC744" i="6"/>
  <c r="CI744" i="6"/>
  <c r="BN855" i="6"/>
  <c r="CT855" i="6"/>
  <c r="DD849" i="6"/>
  <c r="BX849" i="6"/>
  <c r="CI293" i="6"/>
  <c r="BC293" i="6"/>
  <c r="BX336" i="6"/>
  <c r="DD336" i="6"/>
  <c r="CT172" i="6"/>
  <c r="BN172" i="6"/>
  <c r="CT69" i="6"/>
  <c r="BN69" i="6"/>
  <c r="BN915" i="6"/>
  <c r="CT915" i="6"/>
  <c r="DD130" i="6"/>
  <c r="BX130" i="6"/>
  <c r="CT948" i="6"/>
  <c r="BN948" i="6"/>
  <c r="CT694" i="6"/>
  <c r="BN694" i="6"/>
  <c r="BX618" i="6"/>
  <c r="DD618" i="6"/>
  <c r="DD943" i="6"/>
  <c r="BX943" i="6"/>
  <c r="BC776" i="6"/>
  <c r="CI776" i="6"/>
  <c r="BD52" i="6"/>
  <c r="CJ52" i="6"/>
  <c r="DD88" i="6"/>
  <c r="BX88" i="6"/>
  <c r="CT319" i="6"/>
  <c r="BN319" i="6"/>
  <c r="BN873" i="6"/>
  <c r="CT873" i="6"/>
  <c r="BN414" i="6"/>
  <c r="CT414" i="6"/>
  <c r="CT83" i="6"/>
  <c r="BN83" i="6"/>
  <c r="CI231" i="6"/>
  <c r="BC231" i="6"/>
  <c r="DD994" i="6"/>
  <c r="BX994" i="6"/>
  <c r="CI285" i="6"/>
  <c r="BC285" i="6"/>
  <c r="BX146" i="6"/>
  <c r="DD146" i="6"/>
  <c r="CI926" i="6"/>
  <c r="BC926" i="6"/>
  <c r="I64" i="5"/>
  <c r="I52" i="5"/>
  <c r="K39" i="5"/>
  <c r="BX24" i="6"/>
  <c r="DD24" i="6"/>
  <c r="CT527" i="6"/>
  <c r="BN527" i="6"/>
  <c r="CT421" i="6"/>
  <c r="BN421" i="6"/>
  <c r="CI499" i="6"/>
  <c r="BC499" i="6"/>
  <c r="CI724" i="6"/>
  <c r="BC724" i="6"/>
  <c r="CI396" i="6"/>
  <c r="BC396" i="6"/>
  <c r="BC237" i="6"/>
  <c r="CI237" i="6"/>
  <c r="BX839" i="6"/>
  <c r="DD839" i="6"/>
  <c r="CI644" i="6"/>
  <c r="BC644" i="6"/>
  <c r="CT648" i="6"/>
  <c r="BN648" i="6"/>
  <c r="BC641" i="6"/>
  <c r="CI641" i="6"/>
  <c r="BX296" i="6"/>
  <c r="DD296" i="6"/>
  <c r="CT880" i="6"/>
  <c r="BN880" i="6"/>
  <c r="CT545" i="6"/>
  <c r="BN545" i="6"/>
  <c r="BX258" i="6"/>
  <c r="DD258" i="6"/>
  <c r="CT583" i="6"/>
  <c r="BN583" i="6"/>
  <c r="BD60" i="6"/>
  <c r="CJ60" i="6"/>
  <c r="BX375" i="6"/>
  <c r="DD375" i="6"/>
  <c r="DD975" i="6"/>
  <c r="BX975" i="6"/>
  <c r="CT334" i="6"/>
  <c r="BN334" i="6"/>
  <c r="CT672" i="6"/>
  <c r="BN672" i="6"/>
  <c r="CI446" i="6"/>
  <c r="BC446" i="6"/>
  <c r="DD39" i="6"/>
  <c r="BX39" i="6"/>
  <c r="BX617" i="6"/>
  <c r="DD617" i="6"/>
  <c r="BO58" i="6"/>
  <c r="CU58" i="6"/>
  <c r="BX461" i="6"/>
  <c r="DD461" i="6"/>
  <c r="BX650" i="6"/>
  <c r="DD650" i="6"/>
  <c r="BC661" i="6"/>
  <c r="CI661" i="6"/>
  <c r="CI663" i="6"/>
  <c r="BC663" i="6"/>
  <c r="CT891" i="6"/>
  <c r="BN891" i="6"/>
  <c r="BX909" i="6"/>
  <c r="DD909" i="6"/>
  <c r="BD361" i="6"/>
  <c r="CJ361" i="6"/>
  <c r="DD385" i="6"/>
  <c r="BX385" i="6"/>
  <c r="BC105" i="6"/>
  <c r="CI105" i="6"/>
  <c r="BC833" i="6"/>
  <c r="CI833" i="6"/>
  <c r="BX515" i="6"/>
  <c r="DD515" i="6"/>
  <c r="CI347" i="6"/>
  <c r="BC347" i="6"/>
  <c r="BX638" i="6"/>
  <c r="DD638" i="6"/>
  <c r="BX504" i="6"/>
  <c r="DD504" i="6"/>
  <c r="CI1000" i="6"/>
  <c r="BC1000" i="6"/>
  <c r="DD79" i="6"/>
  <c r="BX79" i="6"/>
  <c r="BN276" i="6"/>
  <c r="CT276" i="6"/>
  <c r="CU100" i="6"/>
  <c r="BO100" i="6"/>
  <c r="CT139" i="6"/>
  <c r="BN139" i="6"/>
  <c r="CI167" i="6"/>
  <c r="BC167" i="6"/>
  <c r="CI259" i="6"/>
  <c r="BC259" i="6"/>
  <c r="BN290" i="6"/>
  <c r="CT290" i="6"/>
  <c r="CI932" i="6"/>
  <c r="BC932" i="6"/>
  <c r="BX856" i="6"/>
  <c r="DD856" i="6"/>
  <c r="CT597" i="6"/>
  <c r="BN597" i="6"/>
  <c r="BX456" i="6"/>
  <c r="DD456" i="6"/>
  <c r="CI895" i="6"/>
  <c r="BC895" i="6"/>
  <c r="BC57" i="6"/>
  <c r="CI57" i="6"/>
  <c r="BC806" i="6"/>
  <c r="CI806" i="6"/>
  <c r="BO63" i="6"/>
  <c r="CU63" i="6"/>
  <c r="CT376" i="6"/>
  <c r="BN376" i="6"/>
  <c r="BX449" i="6"/>
  <c r="DD449" i="6"/>
  <c r="BN260" i="6"/>
  <c r="CT260" i="6"/>
  <c r="BC585" i="6"/>
  <c r="CI585" i="6"/>
  <c r="CT688" i="6"/>
  <c r="BN688" i="6"/>
  <c r="CI670" i="6"/>
  <c r="BC670" i="6"/>
  <c r="BX424" i="6"/>
  <c r="DD424" i="6"/>
  <c r="BC629" i="6"/>
  <c r="CI629" i="6"/>
  <c r="BX517" i="6"/>
  <c r="DD517" i="6"/>
  <c r="BN329" i="6"/>
  <c r="CT329" i="6"/>
  <c r="BC798" i="6"/>
  <c r="CI798" i="6"/>
  <c r="CT455" i="6"/>
  <c r="BN455" i="6"/>
  <c r="CT982" i="6"/>
  <c r="BN982" i="6"/>
  <c r="CU109" i="6"/>
  <c r="BO109" i="6"/>
  <c r="CT754" i="6"/>
  <c r="BN754" i="6"/>
  <c r="DD599" i="6"/>
  <c r="BX599" i="6"/>
  <c r="BX397" i="6"/>
  <c r="DD397" i="6"/>
  <c r="CT603" i="6"/>
  <c r="BN603" i="6"/>
  <c r="CI863" i="6"/>
  <c r="BC863" i="6"/>
  <c r="DD177" i="6"/>
  <c r="BX177" i="6"/>
  <c r="CI687" i="6"/>
  <c r="BC687" i="6"/>
  <c r="CT920" i="6"/>
  <c r="BN920" i="6"/>
  <c r="DD329" i="6"/>
  <c r="BX329" i="6"/>
  <c r="BX735" i="6"/>
  <c r="DD735" i="6"/>
  <c r="BN415" i="6"/>
  <c r="CT415" i="6"/>
  <c r="BX111" i="6"/>
  <c r="DD111" i="6"/>
  <c r="BN304" i="6"/>
  <c r="CT304" i="6"/>
  <c r="CT784" i="6"/>
  <c r="BN784" i="6"/>
  <c r="CT553" i="6"/>
  <c r="BN553" i="6"/>
  <c r="BN830" i="6"/>
  <c r="CT830" i="6"/>
  <c r="DD688" i="6"/>
  <c r="BX688" i="6"/>
  <c r="BN837" i="6"/>
  <c r="CT837" i="6"/>
  <c r="BO142" i="6"/>
  <c r="CU142" i="6"/>
  <c r="BC279" i="6"/>
  <c r="CI279" i="6"/>
  <c r="CT879" i="6"/>
  <c r="BN879" i="6"/>
  <c r="CI213" i="6"/>
  <c r="BC213" i="6"/>
  <c r="CI582" i="6"/>
  <c r="BC582" i="6"/>
  <c r="BC226" i="6"/>
  <c r="CI226" i="6"/>
  <c r="BX686" i="6"/>
  <c r="DD686" i="6"/>
  <c r="CI801" i="6"/>
  <c r="BC801" i="6"/>
  <c r="DD883" i="6"/>
  <c r="BX883" i="6"/>
  <c r="DD871" i="6"/>
  <c r="BX871" i="6"/>
  <c r="BX174" i="6"/>
  <c r="DD174" i="6"/>
  <c r="BC302" i="6"/>
  <c r="CI302" i="6"/>
  <c r="CT159" i="6"/>
  <c r="BN159" i="6"/>
  <c r="BC778" i="6"/>
  <c r="CI778" i="6"/>
  <c r="CT243" i="6"/>
  <c r="BN243" i="6"/>
  <c r="DD807" i="6"/>
  <c r="BX807" i="6"/>
  <c r="BX634" i="6"/>
  <c r="DD634" i="6"/>
  <c r="CT1006" i="6"/>
  <c r="BN1006" i="6"/>
  <c r="BO22" i="6"/>
  <c r="CU22" i="6"/>
  <c r="CI716" i="6"/>
  <c r="BC716" i="6"/>
  <c r="CT887" i="6"/>
  <c r="BN887" i="6"/>
  <c r="BC756" i="6"/>
  <c r="CI756" i="6"/>
  <c r="BN472" i="6"/>
  <c r="CT472" i="6"/>
  <c r="CT782" i="6"/>
  <c r="BN782" i="6"/>
  <c r="CI599" i="6"/>
  <c r="BC599" i="6"/>
  <c r="BX398" i="6"/>
  <c r="DD398" i="6"/>
  <c r="CT656" i="6"/>
  <c r="BN656" i="6"/>
  <c r="DD795" i="6"/>
  <c r="BX795" i="6"/>
  <c r="DD1010" i="6"/>
  <c r="BX1010" i="6"/>
  <c r="BX365" i="6"/>
  <c r="DD365" i="6"/>
  <c r="DD337" i="6"/>
  <c r="BX337" i="6"/>
  <c r="BX249" i="6"/>
  <c r="DD249" i="6"/>
  <c r="CI742" i="6"/>
  <c r="BC742" i="6"/>
  <c r="CT153" i="6"/>
  <c r="BN153" i="6"/>
  <c r="BC759" i="6"/>
  <c r="CI759" i="6"/>
  <c r="BX734" i="6"/>
  <c r="DD734" i="6"/>
  <c r="K41" i="5"/>
  <c r="I66" i="5"/>
  <c r="CI96" i="6"/>
  <c r="BC96" i="6"/>
  <c r="BD143" i="6"/>
  <c r="CJ143" i="6"/>
  <c r="BX841" i="6"/>
  <c r="DD841" i="6"/>
  <c r="CK299" i="6"/>
  <c r="BE299" i="6"/>
  <c r="DD67" i="6"/>
  <c r="BX67" i="6"/>
  <c r="DD987" i="6"/>
  <c r="BX987" i="6"/>
  <c r="BX940" i="6"/>
  <c r="DD940" i="6"/>
  <c r="BC455" i="6"/>
  <c r="CI455" i="6"/>
  <c r="CI195" i="6"/>
  <c r="BC195" i="6"/>
  <c r="CI998" i="6"/>
  <c r="BC998" i="6"/>
  <c r="CU147" i="6"/>
  <c r="BO147" i="6"/>
  <c r="BN399" i="6"/>
  <c r="CT399" i="6"/>
  <c r="CT495" i="6"/>
  <c r="BN495" i="6"/>
  <c r="BX890" i="6"/>
  <c r="DD890" i="6"/>
  <c r="CT972" i="6"/>
  <c r="BN972" i="6"/>
  <c r="DD167" i="6"/>
  <c r="BX167" i="6"/>
  <c r="BO284" i="6"/>
  <c r="CU284" i="6"/>
  <c r="BX570" i="6"/>
  <c r="DD570" i="6"/>
  <c r="BN854" i="6"/>
  <c r="CT854" i="6"/>
  <c r="CT866" i="6"/>
  <c r="BN866" i="6"/>
  <c r="DD907" i="6"/>
  <c r="BX907" i="6"/>
  <c r="CI604" i="6"/>
  <c r="BC604" i="6"/>
  <c r="DD669" i="6"/>
  <c r="BX669" i="6"/>
  <c r="BN485" i="6"/>
  <c r="CT485" i="6"/>
  <c r="BD157" i="6"/>
  <c r="CJ157" i="6"/>
  <c r="DD301" i="6"/>
  <c r="BX301" i="6"/>
  <c r="BN578" i="6"/>
  <c r="CT578" i="6"/>
  <c r="CT914" i="6"/>
  <c r="BN914" i="6"/>
  <c r="CT305" i="6"/>
  <c r="BN305" i="6"/>
  <c r="CT742" i="6"/>
  <c r="BN742" i="6"/>
  <c r="DD1004" i="6"/>
  <c r="BX1004" i="6"/>
  <c r="BX141" i="6"/>
  <c r="DD141" i="6"/>
  <c r="BN36" i="6"/>
  <c r="CT36" i="6"/>
  <c r="BC528" i="6"/>
  <c r="CI528" i="6"/>
  <c r="BX54" i="6"/>
  <c r="DD54" i="6"/>
  <c r="BX955" i="6"/>
  <c r="DD955" i="6"/>
  <c r="DD179" i="6"/>
  <c r="BX179" i="6"/>
  <c r="CT802" i="6"/>
  <c r="BN802" i="6"/>
  <c r="CT286" i="6"/>
  <c r="BN286" i="6"/>
  <c r="CT850" i="6"/>
  <c r="BN850" i="6"/>
  <c r="CI444" i="6"/>
  <c r="BC444" i="6"/>
  <c r="BC918" i="6"/>
  <c r="CI918" i="6"/>
  <c r="BN1004" i="6"/>
  <c r="CT1004" i="6"/>
  <c r="BD36" i="6"/>
  <c r="CJ36" i="6"/>
  <c r="BX594" i="6"/>
  <c r="DD594" i="6"/>
  <c r="BX733" i="6"/>
  <c r="DD733" i="6"/>
  <c r="CT342" i="6"/>
  <c r="BN342" i="6"/>
  <c r="DD564" i="6"/>
  <c r="BX564" i="6"/>
  <c r="DD405" i="6"/>
  <c r="BX405" i="6"/>
  <c r="BN725" i="6"/>
  <c r="CT725" i="6"/>
  <c r="BX964" i="6"/>
  <c r="DD964" i="6"/>
  <c r="BN647" i="6"/>
  <c r="CT647" i="6"/>
  <c r="BC765" i="6"/>
  <c r="CI765" i="6"/>
  <c r="CT193" i="6"/>
  <c r="BN193" i="6"/>
  <c r="DD311" i="6"/>
  <c r="BX311" i="6"/>
  <c r="BX632" i="6"/>
  <c r="DD632" i="6"/>
  <c r="BC903" i="6"/>
  <c r="CI903" i="6"/>
  <c r="BX419" i="6"/>
  <c r="DD419" i="6"/>
  <c r="BN785" i="6"/>
  <c r="CT785" i="6"/>
  <c r="BC968" i="6"/>
  <c r="CI968" i="6"/>
  <c r="DD172" i="6"/>
  <c r="BX172" i="6"/>
  <c r="CI467" i="6"/>
  <c r="BC467" i="6"/>
  <c r="BN179" i="6"/>
  <c r="CT179" i="6"/>
  <c r="BX334" i="6"/>
  <c r="DD334" i="6"/>
  <c r="CI973" i="6"/>
  <c r="BC973" i="6"/>
  <c r="DD190" i="6"/>
  <c r="BX190" i="6"/>
  <c r="DD118" i="6"/>
  <c r="BX118" i="6"/>
  <c r="BX780" i="6"/>
  <c r="DD780" i="6"/>
  <c r="CI1004" i="6"/>
  <c r="BC1004" i="6"/>
  <c r="CI818" i="6"/>
  <c r="BC818" i="6"/>
  <c r="BN643" i="6"/>
  <c r="CT643" i="6"/>
  <c r="CI694" i="6"/>
  <c r="BC694" i="6"/>
  <c r="BC868" i="6"/>
  <c r="CI868" i="6"/>
  <c r="CI197" i="6"/>
  <c r="BC197" i="6"/>
  <c r="CI937" i="6"/>
  <c r="BC937" i="6"/>
  <c r="BN137" i="6"/>
  <c r="CT137" i="6"/>
  <c r="BX93" i="6"/>
  <c r="DD93" i="6"/>
  <c r="BN473" i="6"/>
  <c r="CT473" i="6"/>
  <c r="DD245" i="6"/>
  <c r="BX245" i="6"/>
  <c r="BC751" i="6"/>
  <c r="CI751" i="6"/>
  <c r="CT586" i="6"/>
  <c r="BN586" i="6"/>
  <c r="DD980" i="6"/>
  <c r="BX980" i="6"/>
  <c r="CI899" i="6"/>
  <c r="BC899" i="6"/>
  <c r="CT992" i="6"/>
  <c r="BN992" i="6"/>
  <c r="DD127" i="6"/>
  <c r="BX127" i="6"/>
  <c r="BX968" i="6"/>
  <c r="DD968" i="6"/>
  <c r="CI37" i="6"/>
  <c r="BC37" i="6"/>
  <c r="BC836" i="6"/>
  <c r="CI836" i="6"/>
  <c r="CT296" i="6"/>
  <c r="BN296" i="6"/>
  <c r="CI490" i="6"/>
  <c r="BC490" i="6"/>
  <c r="CT450" i="6"/>
  <c r="BN450" i="6"/>
  <c r="DD738" i="6"/>
  <c r="BX738" i="6"/>
  <c r="BN188" i="6"/>
  <c r="CT188" i="6"/>
  <c r="BN192" i="6"/>
  <c r="CT192" i="6"/>
  <c r="BX743" i="6"/>
  <c r="DD743" i="6"/>
  <c r="CT640" i="6"/>
  <c r="BN640" i="6"/>
  <c r="BC985" i="6"/>
  <c r="CI985" i="6"/>
  <c r="DD818" i="6"/>
  <c r="BX818" i="6"/>
  <c r="CI908" i="6"/>
  <c r="BC908" i="6"/>
  <c r="CT326" i="6"/>
  <c r="BN326" i="6"/>
  <c r="BN503" i="6"/>
  <c r="CT503" i="6"/>
  <c r="BN136" i="6"/>
  <c r="CT136" i="6"/>
  <c r="DD641" i="6"/>
  <c r="BX641" i="6"/>
  <c r="DD917" i="6"/>
  <c r="BX917" i="6"/>
  <c r="CU213" i="6"/>
  <c r="BO213" i="6"/>
  <c r="CI386" i="6"/>
  <c r="BC386" i="6"/>
  <c r="DD56" i="6"/>
  <c r="BX56" i="6"/>
  <c r="CT969" i="6"/>
  <c r="BN969" i="6"/>
  <c r="CT301" i="6"/>
  <c r="BN301" i="6"/>
  <c r="BC272" i="6"/>
  <c r="CI272" i="6"/>
  <c r="CT465" i="6"/>
  <c r="BN465" i="6"/>
  <c r="BX577" i="6"/>
  <c r="DD577" i="6"/>
  <c r="CI24" i="6"/>
  <c r="BC24" i="6"/>
  <c r="CI203" i="6"/>
  <c r="BC203" i="6"/>
  <c r="BC865" i="6"/>
  <c r="CI865" i="6"/>
  <c r="BX271" i="6"/>
  <c r="DD271" i="6"/>
  <c r="CI568" i="6"/>
  <c r="BC568" i="6"/>
  <c r="CI93" i="6"/>
  <c r="BC93" i="6"/>
  <c r="DD1002" i="6"/>
  <c r="BX1002" i="6"/>
  <c r="BX925" i="6"/>
  <c r="DD925" i="6"/>
  <c r="BC902" i="6"/>
  <c r="CI902" i="6"/>
  <c r="BC418" i="6"/>
  <c r="CI418" i="6"/>
  <c r="DD264" i="6"/>
  <c r="BX264" i="6"/>
  <c r="BC116" i="6"/>
  <c r="CI116" i="6"/>
  <c r="BX773" i="6"/>
  <c r="DD773" i="6"/>
  <c r="DD376" i="6"/>
  <c r="BX376" i="6"/>
  <c r="BX82" i="6"/>
  <c r="DD82" i="6"/>
  <c r="BX886" i="6"/>
  <c r="DD886" i="6"/>
  <c r="CT674" i="6"/>
  <c r="BN674" i="6"/>
  <c r="BX995" i="6"/>
  <c r="DD995" i="6"/>
  <c r="CT840" i="6"/>
  <c r="BN840" i="6"/>
  <c r="BX506" i="6"/>
  <c r="DD506" i="6"/>
  <c r="BC981" i="6"/>
  <c r="CI981" i="6"/>
  <c r="BX302" i="6"/>
  <c r="DD302" i="6"/>
  <c r="DD730" i="6"/>
  <c r="BX730" i="6"/>
  <c r="BC848" i="6"/>
  <c r="CI848" i="6"/>
  <c r="BC397" i="6"/>
  <c r="CI397" i="6"/>
  <c r="CI385" i="6"/>
  <c r="BC385" i="6"/>
  <c r="CT800" i="6"/>
  <c r="BN800" i="6"/>
  <c r="BC967" i="6"/>
  <c r="CI967" i="6"/>
  <c r="DD490" i="6"/>
  <c r="BX490" i="6"/>
  <c r="CT971" i="6"/>
  <c r="BN971" i="6"/>
  <c r="DD129" i="6"/>
  <c r="BX129" i="6"/>
  <c r="BC855" i="6"/>
  <c r="CI855" i="6"/>
  <c r="CT87" i="6"/>
  <c r="BN87" i="6"/>
  <c r="BX122" i="6"/>
  <c r="DD122" i="6"/>
  <c r="CT658" i="6"/>
  <c r="BN658" i="6"/>
  <c r="DD193" i="6"/>
  <c r="BX193" i="6"/>
  <c r="BX948" i="6"/>
  <c r="DD948" i="6"/>
  <c r="BX500" i="6"/>
  <c r="DD500" i="6"/>
  <c r="BX897" i="6"/>
  <c r="DD897" i="6"/>
  <c r="BC308" i="6"/>
  <c r="CI308" i="6"/>
  <c r="DD123" i="6"/>
  <c r="BX123" i="6"/>
  <c r="CI214" i="6"/>
  <c r="BC214" i="6"/>
  <c r="BX764" i="6"/>
  <c r="DD764" i="6"/>
  <c r="BN558" i="6"/>
  <c r="CT558" i="6"/>
  <c r="CI962" i="6"/>
  <c r="BC962" i="6"/>
  <c r="CI339" i="6"/>
  <c r="BC339" i="6"/>
  <c r="CT666" i="6"/>
  <c r="BN666" i="6"/>
  <c r="BN894" i="6"/>
  <c r="CT894" i="6"/>
  <c r="CT568" i="6"/>
  <c r="BN568" i="6"/>
  <c r="CI229" i="6"/>
  <c r="BC229" i="6"/>
  <c r="BC41" i="6"/>
  <c r="CI41" i="6"/>
  <c r="BC752" i="6"/>
  <c r="CI752" i="6"/>
  <c r="CU23" i="6"/>
  <c r="BO23" i="6"/>
  <c r="CI550" i="6"/>
  <c r="BC550" i="6"/>
  <c r="CI55" i="6"/>
  <c r="BC55" i="6"/>
  <c r="BX611" i="6"/>
  <c r="DD611" i="6"/>
  <c r="CT582" i="6"/>
  <c r="BN582" i="6"/>
  <c r="BX518" i="6"/>
  <c r="DD518" i="6"/>
  <c r="DD152" i="6"/>
  <c r="BX152" i="6"/>
  <c r="BC859" i="6"/>
  <c r="CI859" i="6"/>
  <c r="CI45" i="6"/>
  <c r="BC45" i="6"/>
  <c r="BN565" i="6"/>
  <c r="CT565" i="6"/>
  <c r="BC657" i="6"/>
  <c r="CI657" i="6"/>
  <c r="DD855" i="6"/>
  <c r="BX855" i="6"/>
  <c r="BC735" i="6"/>
  <c r="CI735" i="6"/>
  <c r="DD42" i="6"/>
  <c r="BX42" i="6"/>
  <c r="BN178" i="6"/>
  <c r="CT178" i="6"/>
  <c r="BN236" i="6"/>
  <c r="CT236" i="6"/>
  <c r="CI748" i="6"/>
  <c r="BC748" i="6"/>
  <c r="DD103" i="6"/>
  <c r="BX103" i="6"/>
  <c r="BC722" i="6"/>
  <c r="CI722" i="6"/>
  <c r="BC420" i="6"/>
  <c r="CI420" i="6"/>
  <c r="BC769" i="6"/>
  <c r="CI769" i="6"/>
  <c r="BC501" i="6"/>
  <c r="CI501" i="6"/>
  <c r="BC350" i="6"/>
  <c r="CI350" i="6"/>
  <c r="BC692" i="6"/>
  <c r="CI692" i="6"/>
  <c r="BX383" i="6"/>
  <c r="DD383" i="6"/>
  <c r="CT460" i="6"/>
  <c r="BN460" i="6"/>
  <c r="DD607" i="6"/>
  <c r="BX607" i="6"/>
  <c r="CT220" i="6"/>
  <c r="BN220" i="6"/>
  <c r="CI760" i="6"/>
  <c r="BC760" i="6"/>
  <c r="CU52" i="6"/>
  <c r="BO52" i="6"/>
  <c r="CI371" i="6"/>
  <c r="BC371" i="6"/>
  <c r="BX802" i="6"/>
  <c r="DD802" i="6"/>
  <c r="BC548" i="6"/>
  <c r="CI548" i="6"/>
  <c r="DD183" i="6"/>
  <c r="BX183" i="6"/>
  <c r="DD636" i="6"/>
  <c r="BX636" i="6"/>
  <c r="DD566" i="6"/>
  <c r="BX566" i="6"/>
  <c r="CT499" i="6"/>
  <c r="BN499" i="6"/>
  <c r="CU113" i="6"/>
  <c r="BO113" i="6"/>
  <c r="BX319" i="6"/>
  <c r="DD319" i="6"/>
  <c r="CT957" i="6"/>
  <c r="BN957" i="6"/>
  <c r="DD659" i="6"/>
  <c r="BX659" i="6"/>
  <c r="BN266" i="6"/>
  <c r="CT266" i="6"/>
  <c r="CT739" i="6"/>
  <c r="BN739" i="6"/>
  <c r="CT705" i="6"/>
  <c r="BN705" i="6"/>
  <c r="BN504" i="6"/>
  <c r="CT504" i="6"/>
  <c r="CT750" i="6"/>
  <c r="BN750" i="6"/>
  <c r="DD220" i="6"/>
  <c r="BX220" i="6"/>
  <c r="DD603" i="6"/>
  <c r="BX603" i="6"/>
  <c r="BX165" i="6"/>
  <c r="DD165" i="6"/>
  <c r="CT95" i="6"/>
  <c r="BN95" i="6"/>
  <c r="BN1012" i="6"/>
  <c r="CT1012" i="6"/>
  <c r="CJ459" i="6"/>
  <c r="BD459" i="6"/>
  <c r="BN60" i="6"/>
  <c r="CT60" i="6"/>
  <c r="BD238" i="6"/>
  <c r="CJ238" i="6"/>
  <c r="BN474" i="6"/>
  <c r="CT474" i="6"/>
  <c r="DD712" i="6"/>
  <c r="BX712" i="6"/>
  <c r="BN657" i="6"/>
  <c r="CT657" i="6"/>
  <c r="BN206" i="6"/>
  <c r="CT206" i="6"/>
  <c r="DD574" i="6"/>
  <c r="BX574" i="6"/>
  <c r="DD766" i="6"/>
  <c r="BX766" i="6"/>
  <c r="BC565" i="6"/>
  <c r="CI565" i="6"/>
  <c r="BX78" i="6"/>
  <c r="DD78" i="6"/>
  <c r="BN929" i="6"/>
  <c r="CT929" i="6"/>
  <c r="CT757" i="6"/>
  <c r="BN757" i="6"/>
  <c r="BX740" i="6"/>
  <c r="DD740" i="6"/>
  <c r="CT683" i="6"/>
  <c r="BN683" i="6"/>
  <c r="BC470" i="6"/>
  <c r="CI470" i="6"/>
  <c r="BX655" i="6"/>
  <c r="DD655" i="6"/>
  <c r="BC521" i="6"/>
  <c r="CI521" i="6"/>
  <c r="BC949" i="6"/>
  <c r="CI949" i="6"/>
  <c r="DD351" i="6"/>
  <c r="BX351" i="6"/>
  <c r="BX440" i="6"/>
  <c r="DD440" i="6"/>
  <c r="DD777" i="6"/>
  <c r="BX777" i="6"/>
  <c r="BC456" i="6"/>
  <c r="CI456" i="6"/>
  <c r="CU115" i="6"/>
  <c r="BO115" i="6"/>
  <c r="BX277" i="6"/>
  <c r="DD277" i="6"/>
  <c r="CT697" i="6"/>
  <c r="BN697" i="6"/>
  <c r="BX83" i="6"/>
  <c r="DD83" i="6"/>
  <c r="BX956" i="6"/>
  <c r="DD956" i="6"/>
  <c r="CT585" i="6"/>
  <c r="BN585" i="6"/>
  <c r="BO15" i="6"/>
  <c r="CU15" i="6"/>
  <c r="CI461" i="6"/>
  <c r="BC461" i="6"/>
  <c r="CT955" i="6"/>
  <c r="BN955" i="6"/>
  <c r="CT923" i="6"/>
  <c r="BN923" i="6"/>
  <c r="BX353" i="6"/>
  <c r="DD353" i="6"/>
  <c r="BX414" i="6"/>
  <c r="DD414" i="6"/>
  <c r="BC633" i="6"/>
  <c r="CI633" i="6"/>
  <c r="DD794" i="6"/>
  <c r="BX794" i="6"/>
  <c r="CT364" i="6"/>
  <c r="BN364" i="6"/>
  <c r="BN958" i="6"/>
  <c r="CT958" i="6"/>
  <c r="DD947" i="6"/>
  <c r="BX947" i="6"/>
  <c r="CI731" i="6"/>
  <c r="BC731" i="6"/>
  <c r="DD194" i="6"/>
  <c r="BX194" i="6"/>
  <c r="BX872" i="6"/>
  <c r="DD872" i="6"/>
  <c r="BX137" i="6"/>
  <c r="DD137" i="6"/>
  <c r="BC292" i="6"/>
  <c r="CI292" i="6"/>
  <c r="DD993" i="6"/>
  <c r="BX993" i="6"/>
  <c r="BC220" i="6"/>
  <c r="CI220" i="6"/>
  <c r="BC861" i="6"/>
  <c r="CI861" i="6"/>
  <c r="CT704" i="6"/>
  <c r="BN704" i="6"/>
  <c r="CT143" i="6"/>
  <c r="BN143" i="6"/>
  <c r="BX761" i="6"/>
  <c r="DD761" i="6"/>
  <c r="BC925" i="6"/>
  <c r="CI925" i="6"/>
  <c r="CI144" i="6"/>
  <c r="BC144" i="6"/>
  <c r="BX480" i="6"/>
  <c r="DD480" i="6"/>
  <c r="CI79" i="6"/>
  <c r="BC79" i="6"/>
  <c r="BX358" i="6"/>
  <c r="DD358" i="6"/>
  <c r="CT497" i="6"/>
  <c r="BN497" i="6"/>
  <c r="CT612" i="6"/>
  <c r="BN612" i="6"/>
  <c r="BX155" i="6"/>
  <c r="DD155" i="6"/>
  <c r="BC433" i="6"/>
  <c r="CI433" i="6"/>
  <c r="CI719" i="6"/>
  <c r="BC719" i="6"/>
  <c r="CT618" i="6"/>
  <c r="BN618" i="6"/>
  <c r="BC777" i="6"/>
  <c r="CI777" i="6"/>
  <c r="BX919" i="6"/>
  <c r="DD919" i="6"/>
  <c r="BN253" i="6"/>
  <c r="CT253" i="6"/>
  <c r="CT724" i="6"/>
  <c r="BN724" i="6"/>
  <c r="BX68" i="6"/>
  <c r="DD68" i="6"/>
  <c r="BX396" i="6"/>
  <c r="DD396" i="6"/>
  <c r="CT728" i="6"/>
  <c r="BN728" i="6"/>
  <c r="BX833" i="6"/>
  <c r="DD833" i="6"/>
  <c r="BX459" i="6"/>
  <c r="DD459" i="6"/>
  <c r="BC83" i="6"/>
  <c r="CI83" i="6"/>
  <c r="BX640" i="6"/>
  <c r="DD640" i="6"/>
  <c r="BC557" i="6"/>
  <c r="CI557" i="6"/>
  <c r="CT795" i="6"/>
  <c r="BN795" i="6"/>
  <c r="BN293" i="6"/>
  <c r="CT293" i="6"/>
  <c r="BC610" i="6"/>
  <c r="CI610" i="6"/>
  <c r="CI961" i="6"/>
  <c r="BC961" i="6"/>
  <c r="DD267" i="6"/>
  <c r="BX267" i="6"/>
  <c r="CT964" i="6"/>
  <c r="BN964" i="6"/>
  <c r="BX748" i="6"/>
  <c r="DD748" i="6"/>
  <c r="BX899" i="6"/>
  <c r="DD899" i="6"/>
  <c r="BX315" i="6"/>
  <c r="DD315" i="6"/>
  <c r="CT606" i="6"/>
  <c r="BN606" i="6"/>
  <c r="BN520" i="6"/>
  <c r="CT520" i="6"/>
  <c r="BX230" i="6"/>
  <c r="DD230" i="6"/>
  <c r="DD628" i="6"/>
  <c r="BX628" i="6"/>
  <c r="BC1010" i="6"/>
  <c r="CI1010" i="6"/>
  <c r="BD14" i="6"/>
  <c r="CJ14" i="6"/>
  <c r="BX306" i="6"/>
  <c r="DD306" i="6"/>
  <c r="BX845" i="6"/>
  <c r="DD845" i="6"/>
  <c r="BC531" i="6"/>
  <c r="CI531" i="6"/>
  <c r="BN261" i="6"/>
  <c r="CT261" i="6"/>
  <c r="CI679" i="6"/>
  <c r="BC679" i="6"/>
  <c r="CU157" i="6"/>
  <c r="BO157" i="6"/>
  <c r="CT315" i="6"/>
  <c r="BN315" i="6"/>
  <c r="BC478" i="6"/>
  <c r="CI478" i="6"/>
  <c r="DD360" i="6"/>
  <c r="BX360" i="6"/>
  <c r="CT942" i="6"/>
  <c r="BN942" i="6"/>
  <c r="BX582" i="6"/>
  <c r="DD582" i="6"/>
  <c r="BO242" i="6"/>
  <c r="CU242" i="6"/>
  <c r="BN507" i="6"/>
  <c r="CT507" i="6"/>
  <c r="DD400" i="6"/>
  <c r="BX400" i="6"/>
  <c r="BN321" i="6"/>
  <c r="CT321" i="6"/>
  <c r="BC539" i="6"/>
  <c r="CI539" i="6"/>
  <c r="BX752" i="6"/>
  <c r="DD752" i="6"/>
  <c r="BC393" i="6"/>
  <c r="CI393" i="6"/>
  <c r="DD114" i="6"/>
  <c r="BX114" i="6"/>
  <c r="BN487" i="6"/>
  <c r="CT487" i="6"/>
  <c r="CI809" i="6"/>
  <c r="BC809" i="6"/>
  <c r="CU89" i="6"/>
  <c r="BO89" i="6"/>
  <c r="CI18" i="6"/>
  <c r="BC18" i="6"/>
  <c r="CT168" i="6"/>
  <c r="BN168" i="6"/>
  <c r="BX117" i="6"/>
  <c r="DD117" i="6"/>
  <c r="CT479" i="6"/>
  <c r="BN479" i="6"/>
  <c r="BN933" i="6"/>
  <c r="CT933" i="6"/>
  <c r="BC492" i="6"/>
  <c r="CI492" i="6"/>
  <c r="BC882" i="6"/>
  <c r="CI882" i="6"/>
  <c r="BC365" i="6"/>
  <c r="CI365" i="6"/>
  <c r="BN805" i="6"/>
  <c r="CT805" i="6"/>
  <c r="CU16" i="6"/>
  <c r="BO16" i="6"/>
  <c r="BX159" i="6"/>
  <c r="DD159" i="6"/>
  <c r="BC536" i="6"/>
  <c r="CI536" i="6"/>
  <c r="BC755" i="6"/>
  <c r="CI755" i="6"/>
  <c r="CT846" i="6"/>
  <c r="BN846" i="6"/>
  <c r="CT412" i="6"/>
  <c r="BN412" i="6"/>
  <c r="K35" i="5"/>
  <c r="I48" i="5"/>
  <c r="I60" i="5"/>
  <c r="BN164" i="6"/>
  <c r="CT164" i="6"/>
  <c r="DD816" i="6"/>
  <c r="BX816" i="6"/>
  <c r="CI169" i="6"/>
  <c r="BC169" i="6"/>
  <c r="CT390" i="6"/>
  <c r="BN390" i="6"/>
  <c r="CI704" i="6"/>
  <c r="BC704" i="6"/>
  <c r="DD339" i="6"/>
  <c r="BX339" i="6"/>
  <c r="BX451" i="6"/>
  <c r="DD451" i="6"/>
  <c r="CI820" i="6"/>
  <c r="BC820" i="6"/>
  <c r="CI729" i="6"/>
  <c r="BC729" i="6"/>
  <c r="CT445" i="6"/>
  <c r="BN445" i="6"/>
  <c r="BN741" i="6"/>
  <c r="CT741" i="6"/>
  <c r="BC955" i="6"/>
  <c r="CI955" i="6"/>
  <c r="DD38" i="6"/>
  <c r="BX38" i="6"/>
  <c r="CJ113" i="6"/>
  <c r="BD113" i="6"/>
  <c r="DD361" i="6"/>
  <c r="BX361" i="6"/>
  <c r="CI684" i="6"/>
  <c r="BC684" i="6"/>
  <c r="BN918" i="6"/>
  <c r="CT918" i="6"/>
  <c r="DD269" i="6"/>
  <c r="BX269" i="6"/>
  <c r="BC527" i="6"/>
  <c r="CI527" i="6"/>
  <c r="BN934" i="6"/>
  <c r="CT934" i="6"/>
  <c r="BC254" i="6"/>
  <c r="CI254" i="6"/>
  <c r="BX390" i="6"/>
  <c r="DD390" i="6"/>
  <c r="BC630" i="6"/>
  <c r="CI630" i="6"/>
  <c r="CI431" i="6"/>
  <c r="BC431" i="6"/>
  <c r="DD87" i="6"/>
  <c r="BX87" i="6"/>
  <c r="CT772" i="6"/>
  <c r="BN772" i="6"/>
  <c r="CI914" i="6"/>
  <c r="BC914" i="6"/>
  <c r="DD108" i="6"/>
  <c r="BX108" i="6"/>
  <c r="CT245" i="6"/>
  <c r="BN245" i="6"/>
  <c r="BN625" i="6"/>
  <c r="CT625" i="6"/>
  <c r="DD276" i="6"/>
  <c r="BX276" i="6"/>
  <c r="BC128" i="6"/>
  <c r="CI128" i="6"/>
  <c r="DD388" i="6"/>
  <c r="BX388" i="6"/>
  <c r="CI145" i="6"/>
  <c r="BC145" i="6"/>
  <c r="BX860" i="6"/>
  <c r="DD860" i="6"/>
  <c r="BC616" i="6"/>
  <c r="CI616" i="6"/>
  <c r="DD265" i="6"/>
  <c r="BX265" i="6"/>
  <c r="CI428" i="6"/>
  <c r="BC428" i="6"/>
  <c r="CT615" i="6"/>
  <c r="BN615" i="6"/>
  <c r="CI173" i="6"/>
  <c r="BC173" i="6"/>
  <c r="CI688" i="6"/>
  <c r="BC688" i="6"/>
  <c r="DD252" i="6"/>
  <c r="BX252" i="6"/>
  <c r="BC936" i="6"/>
  <c r="CI936" i="6"/>
  <c r="BN461" i="6"/>
  <c r="CT461" i="6"/>
  <c r="CI941" i="6"/>
  <c r="BC941" i="6"/>
  <c r="DD674" i="6"/>
  <c r="BX674" i="6"/>
  <c r="CT806" i="6"/>
  <c r="BN806" i="6"/>
  <c r="BN86" i="6"/>
  <c r="CT86" i="6"/>
  <c r="DD124" i="6"/>
  <c r="BX124" i="6"/>
  <c r="CT638" i="6"/>
  <c r="BN638" i="6"/>
  <c r="CT420" i="6"/>
  <c r="BN420" i="6"/>
  <c r="CI423" i="6"/>
  <c r="BC423" i="6"/>
  <c r="DD234" i="6"/>
  <c r="BX234" i="6"/>
  <c r="BN378" i="6"/>
  <c r="CT378" i="6"/>
  <c r="CT559" i="6"/>
  <c r="BN559" i="6"/>
  <c r="CT828" i="6"/>
  <c r="BN828" i="6"/>
  <c r="CT778" i="6"/>
  <c r="BN778" i="6"/>
  <c r="BN826" i="6"/>
  <c r="CT826" i="6"/>
  <c r="CI127" i="6"/>
  <c r="BC127" i="6"/>
  <c r="CI905" i="6"/>
  <c r="BC905" i="6"/>
  <c r="CI623" i="6"/>
  <c r="BC623" i="6"/>
  <c r="BN877" i="6"/>
  <c r="CT877" i="6"/>
  <c r="BX505" i="6"/>
  <c r="DD505" i="6"/>
  <c r="CI957" i="6"/>
  <c r="BC957" i="6"/>
  <c r="BN187" i="6"/>
  <c r="CT187" i="6"/>
  <c r="CI434" i="6"/>
  <c r="BC434" i="6"/>
  <c r="BX502" i="6"/>
  <c r="DD502" i="6"/>
  <c r="CT211" i="6"/>
  <c r="BN211" i="6"/>
  <c r="DD796" i="6"/>
  <c r="BX796" i="6"/>
  <c r="CI67" i="6"/>
  <c r="BC67" i="6"/>
  <c r="BC524" i="6"/>
  <c r="CI524" i="6"/>
  <c r="CT506" i="6"/>
  <c r="BN506" i="6"/>
  <c r="BC453" i="6"/>
  <c r="CI453" i="6"/>
  <c r="BC59" i="6"/>
  <c r="CI59" i="6"/>
  <c r="CI832" i="6"/>
  <c r="BC832" i="6"/>
  <c r="CT587" i="6"/>
  <c r="BN587" i="6"/>
  <c r="CU98" i="6"/>
  <c r="BO98" i="6"/>
  <c r="DD37" i="6"/>
  <c r="BX37" i="6"/>
  <c r="BX815" i="6"/>
  <c r="DD815" i="6"/>
  <c r="DD222" i="6"/>
  <c r="BX222" i="6"/>
  <c r="BX547" i="6"/>
  <c r="DD547" i="6"/>
  <c r="CT269" i="6"/>
  <c r="BN269" i="6"/>
  <c r="BX710" i="6"/>
  <c r="DD710" i="6"/>
  <c r="BX692" i="6"/>
  <c r="DD692" i="6"/>
  <c r="BN221" i="6"/>
  <c r="CT221" i="6"/>
  <c r="BC642" i="6"/>
  <c r="CI642" i="6"/>
  <c r="CT338" i="6"/>
  <c r="BN338" i="6"/>
  <c r="BC780" i="6"/>
  <c r="CI780" i="6"/>
  <c r="BC665" i="6"/>
  <c r="CI665" i="6"/>
  <c r="BC786" i="6"/>
  <c r="CI786" i="6"/>
  <c r="BX950" i="6"/>
  <c r="DD950" i="6"/>
  <c r="CT105" i="6"/>
  <c r="BN105" i="6"/>
  <c r="BC706" i="6"/>
  <c r="CI706" i="6"/>
  <c r="BC464" i="6"/>
  <c r="CI464" i="6"/>
  <c r="BC586" i="6"/>
  <c r="CI586" i="6"/>
  <c r="BC690" i="6"/>
  <c r="CI690" i="6"/>
  <c r="CJ111" i="6"/>
  <c r="BD111" i="6"/>
  <c r="DD829" i="6"/>
  <c r="BX829" i="6"/>
  <c r="CI750" i="6"/>
  <c r="BC750" i="6"/>
  <c r="CI988" i="6"/>
  <c r="BC988" i="6"/>
  <c r="BD151" i="6"/>
  <c r="CJ151" i="6"/>
  <c r="BX989" i="6"/>
  <c r="DD989" i="6"/>
  <c r="CI614" i="6"/>
  <c r="BC614" i="6"/>
  <c r="DD657" i="6"/>
  <c r="BX657" i="6"/>
  <c r="BX57" i="6"/>
  <c r="DD57" i="6"/>
  <c r="BC218" i="6"/>
  <c r="CI218" i="6"/>
  <c r="DD208" i="6"/>
  <c r="BX208" i="6"/>
  <c r="CT594" i="6"/>
  <c r="BN594" i="6"/>
  <c r="CT140" i="6"/>
  <c r="BN140" i="6"/>
  <c r="DD728" i="6"/>
  <c r="BX728" i="6"/>
  <c r="CT621" i="6"/>
  <c r="BN621" i="6"/>
  <c r="CI987" i="6"/>
  <c r="BC987" i="6"/>
  <c r="BC788" i="6"/>
  <c r="CI788" i="6"/>
  <c r="BC281" i="6"/>
  <c r="CI281" i="6"/>
  <c r="BN839" i="6"/>
  <c r="CT839" i="6"/>
  <c r="BX891" i="6"/>
  <c r="DD891" i="6"/>
  <c r="BC960" i="6"/>
  <c r="CI960" i="6"/>
  <c r="BX602" i="6"/>
  <c r="DD602" i="6"/>
  <c r="CT698" i="6"/>
  <c r="BN698" i="6"/>
  <c r="BC104" i="6"/>
  <c r="CI104" i="6"/>
  <c r="DD717" i="6"/>
  <c r="BX717" i="6"/>
  <c r="CT30" i="6"/>
  <c r="BN30" i="6"/>
  <c r="CI887" i="6"/>
  <c r="BC887" i="6"/>
  <c r="BX539" i="6"/>
  <c r="DD539" i="6"/>
  <c r="CI956" i="6"/>
  <c r="BC956" i="6"/>
  <c r="CI648" i="6"/>
  <c r="BC648" i="6"/>
  <c r="CT174" i="6"/>
  <c r="BN174" i="6"/>
  <c r="CT325" i="6"/>
  <c r="BN325" i="6"/>
  <c r="CU130" i="6"/>
  <c r="BO130" i="6"/>
  <c r="DD843" i="6"/>
  <c r="BX843" i="6"/>
  <c r="DD793" i="6"/>
  <c r="BX793" i="6"/>
  <c r="CT966" i="6"/>
  <c r="BN966" i="6"/>
  <c r="BX727" i="6"/>
  <c r="DD727" i="6"/>
  <c r="J66" i="3"/>
  <c r="J68" i="3" s="1"/>
  <c r="J70" i="3" s="1"/>
  <c r="BX486" i="6"/>
  <c r="DD486" i="6"/>
  <c r="DD223" i="6"/>
  <c r="BX223" i="6"/>
  <c r="BC779" i="6"/>
  <c r="CI779" i="6"/>
  <c r="DD804" i="6"/>
  <c r="BX804" i="6"/>
  <c r="CI241" i="6"/>
  <c r="BC241" i="6"/>
  <c r="BX600" i="6"/>
  <c r="DD600" i="6"/>
  <c r="DD538" i="6"/>
  <c r="BX538" i="6"/>
  <c r="CI295" i="6"/>
  <c r="BC295" i="6"/>
  <c r="BC388" i="6"/>
  <c r="CI388" i="6"/>
  <c r="DD714" i="6"/>
  <c r="BX714" i="6"/>
  <c r="CT630" i="6"/>
  <c r="BN630" i="6"/>
  <c r="CI336" i="6"/>
  <c r="BC336" i="6"/>
  <c r="DD762" i="6"/>
  <c r="BX762" i="6"/>
  <c r="CI664" i="6"/>
  <c r="BC664" i="6"/>
  <c r="CI51" i="6"/>
  <c r="BC51" i="6"/>
  <c r="CI235" i="6"/>
  <c r="BC235" i="6"/>
  <c r="DD454" i="6"/>
  <c r="BX454" i="6"/>
  <c r="DD228" i="6"/>
  <c r="BX228" i="6"/>
  <c r="BN1007" i="6"/>
  <c r="CT1007" i="6"/>
  <c r="BN902" i="6"/>
  <c r="CT902" i="6"/>
  <c r="CT822" i="6"/>
  <c r="BN822" i="6"/>
  <c r="BC246" i="6"/>
  <c r="CI246" i="6"/>
  <c r="DD182" i="6"/>
  <c r="BX182" i="6"/>
  <c r="BX838" i="6"/>
  <c r="DD838" i="6"/>
  <c r="BC236" i="6"/>
  <c r="CI236" i="6"/>
  <c r="BC152" i="6"/>
  <c r="CI152" i="6"/>
  <c r="DD652" i="6"/>
  <c r="BX652" i="6"/>
  <c r="CI857" i="6"/>
  <c r="BC857" i="6"/>
  <c r="CT997" i="6"/>
  <c r="BN997" i="6"/>
  <c r="DD653" i="6"/>
  <c r="BX653" i="6"/>
  <c r="BX476" i="6"/>
  <c r="DD476" i="6"/>
  <c r="CI977" i="6"/>
  <c r="BC977" i="6"/>
  <c r="BX335" i="6"/>
  <c r="DD335" i="6"/>
  <c r="BX569" i="6"/>
  <c r="DD569" i="6"/>
  <c r="CI115" i="6"/>
  <c r="BC115" i="6"/>
  <c r="BN311" i="6"/>
  <c r="CT311" i="6"/>
  <c r="CT851" i="6"/>
  <c r="BN851" i="6"/>
  <c r="BX902" i="6"/>
  <c r="DD902" i="6"/>
  <c r="CI70" i="6"/>
  <c r="BC70" i="6"/>
  <c r="DD673" i="6"/>
  <c r="BX673" i="6"/>
  <c r="CT711" i="6"/>
  <c r="BN711" i="6"/>
  <c r="BX169" i="6"/>
  <c r="DD169" i="6"/>
  <c r="BC409" i="6"/>
  <c r="CI409" i="6"/>
  <c r="CT416" i="6"/>
  <c r="BN416" i="6"/>
  <c r="CT398" i="6"/>
  <c r="BN398" i="6"/>
  <c r="CI451" i="6"/>
  <c r="BC451" i="6"/>
  <c r="BN216" i="6"/>
  <c r="CT216" i="6"/>
  <c r="DD387" i="6"/>
  <c r="BX387" i="6"/>
  <c r="BX854" i="6"/>
  <c r="DD854" i="6"/>
  <c r="DD242" i="6"/>
  <c r="BX242" i="6"/>
  <c r="BC473" i="6"/>
  <c r="CI473" i="6"/>
  <c r="BC476" i="6"/>
  <c r="CI476" i="6"/>
  <c r="CT400" i="6"/>
  <c r="BN400" i="6"/>
  <c r="CT529" i="6"/>
  <c r="BN529" i="6"/>
  <c r="BD108" i="6"/>
  <c r="CJ108" i="6"/>
  <c r="CI546" i="6"/>
  <c r="BC546" i="6"/>
  <c r="CT249" i="6"/>
  <c r="BN249" i="6"/>
  <c r="BN291" i="6"/>
  <c r="CT291" i="6"/>
  <c r="CI269" i="6"/>
  <c r="BC269" i="6"/>
  <c r="CI475" i="6"/>
  <c r="BC475" i="6"/>
  <c r="BC976" i="6"/>
  <c r="CI976" i="6"/>
  <c r="BC678" i="6"/>
  <c r="CI678" i="6"/>
  <c r="CJ109" i="6"/>
  <c r="BD109" i="6"/>
  <c r="DD568" i="6"/>
  <c r="BX568" i="6"/>
  <c r="BX532" i="6"/>
  <c r="DD532" i="6"/>
  <c r="BX685" i="6"/>
  <c r="DD685" i="6"/>
  <c r="CI805" i="6"/>
  <c r="BC805" i="6"/>
  <c r="CI471" i="6"/>
  <c r="BC471" i="6"/>
  <c r="BX281" i="6"/>
  <c r="DD281" i="6"/>
  <c r="CI605" i="6"/>
  <c r="BC605" i="6"/>
  <c r="CT551" i="6"/>
  <c r="BN551" i="6"/>
  <c r="BC940" i="6"/>
  <c r="CI940" i="6"/>
  <c r="BN298" i="6"/>
  <c r="CT298" i="6"/>
  <c r="CT232" i="6"/>
  <c r="BN232" i="6"/>
  <c r="DD374" i="6"/>
  <c r="BX374" i="6"/>
  <c r="BC668" i="6"/>
  <c r="CI668" i="6"/>
  <c r="BX416" i="6"/>
  <c r="DD416" i="6"/>
  <c r="BX953" i="6"/>
  <c r="DD953" i="6"/>
  <c r="CI362" i="6"/>
  <c r="BC362" i="6"/>
  <c r="CT813" i="6"/>
  <c r="BN813" i="6"/>
  <c r="BC574" i="6"/>
  <c r="CI574" i="6"/>
  <c r="DD31" i="6"/>
  <c r="BX31" i="6"/>
  <c r="BC676" i="6"/>
  <c r="CI676" i="6"/>
  <c r="DD633" i="6"/>
  <c r="BX633" i="6"/>
  <c r="BX44" i="6"/>
  <c r="DD44" i="6"/>
  <c r="BN404" i="6"/>
  <c r="CT404" i="6"/>
  <c r="BX718" i="6"/>
  <c r="DD718" i="6"/>
  <c r="CI307" i="6"/>
  <c r="BC307" i="6"/>
  <c r="BN18" i="6"/>
  <c r="CT18" i="6"/>
  <c r="CT418" i="6"/>
  <c r="BN418" i="6"/>
  <c r="BX852" i="6"/>
  <c r="DD852" i="6"/>
  <c r="BX1011" i="6"/>
  <c r="DD1011" i="6"/>
  <c r="BN823" i="6"/>
  <c r="CT823" i="6"/>
  <c r="DD203" i="6"/>
  <c r="BX203" i="6"/>
  <c r="K33" i="5"/>
  <c r="K34" i="5"/>
  <c r="I47" i="5"/>
  <c r="DD820" i="6"/>
  <c r="BX820" i="6"/>
  <c r="CT774" i="6"/>
  <c r="BN774" i="6"/>
  <c r="BN733" i="6"/>
  <c r="CT733" i="6"/>
  <c r="BX587" i="6"/>
  <c r="DD587" i="6"/>
  <c r="CT162" i="6"/>
  <c r="BN162" i="6"/>
  <c r="BX288" i="6"/>
  <c r="DD288" i="6"/>
  <c r="CT679" i="6"/>
  <c r="BN679" i="6"/>
  <c r="BN655" i="6"/>
  <c r="CT655" i="6"/>
  <c r="BC58" i="6"/>
  <c r="CI58" i="6"/>
  <c r="BX58" i="6"/>
  <c r="DD58" i="6"/>
  <c r="CT43" i="6"/>
  <c r="BN43" i="6"/>
  <c r="BN369" i="6"/>
  <c r="CT369" i="6"/>
  <c r="CT175" i="6"/>
  <c r="BN175" i="6"/>
  <c r="BX946" i="6"/>
  <c r="DD946" i="6"/>
  <c r="BC468" i="6"/>
  <c r="CI468" i="6"/>
  <c r="CT456" i="6"/>
  <c r="BN456" i="6"/>
  <c r="CU123" i="6"/>
  <c r="BO123" i="6"/>
  <c r="BC609" i="6"/>
  <c r="CI609" i="6"/>
  <c r="BX543" i="6"/>
  <c r="DD543" i="6"/>
  <c r="CT927" i="6"/>
  <c r="BN927" i="6"/>
  <c r="DD373" i="6"/>
  <c r="BX373" i="6"/>
  <c r="CU40" i="6"/>
  <c r="BO40" i="6"/>
  <c r="BC541" i="6"/>
  <c r="CI541" i="6"/>
  <c r="CI965" i="6"/>
  <c r="BC965" i="6"/>
  <c r="BN921" i="6"/>
  <c r="CT921" i="6"/>
  <c r="CT812" i="6"/>
  <c r="BN812" i="6"/>
  <c r="DD681" i="6"/>
  <c r="BX681" i="6"/>
  <c r="CI466" i="6"/>
  <c r="BC466" i="6"/>
  <c r="CT626" i="6"/>
  <c r="BN626" i="6"/>
  <c r="CI736" i="6"/>
  <c r="BC736" i="6"/>
  <c r="CI921" i="6"/>
  <c r="BC921" i="6"/>
  <c r="CT617" i="6"/>
  <c r="BN617" i="6"/>
  <c r="BX572" i="6"/>
  <c r="DD572" i="6"/>
  <c r="BD74" i="6"/>
  <c r="CJ74" i="6"/>
  <c r="CI618" i="6"/>
  <c r="BC618" i="6"/>
  <c r="BC739" i="6"/>
  <c r="CI739" i="6"/>
  <c r="BC472" i="6"/>
  <c r="CI472" i="6"/>
  <c r="DD184" i="6"/>
  <c r="BX184" i="6"/>
  <c r="CI429" i="6"/>
  <c r="BC429" i="6"/>
  <c r="CT689" i="6"/>
  <c r="BN689" i="6"/>
  <c r="BX644" i="6"/>
  <c r="DD644" i="6"/>
  <c r="CT985" i="6"/>
  <c r="BN985" i="6"/>
  <c r="DD722" i="6"/>
  <c r="BX722" i="6"/>
  <c r="BN468" i="6"/>
  <c r="CT468" i="6"/>
  <c r="BC872" i="6"/>
  <c r="CI872" i="6"/>
  <c r="CU65" i="6"/>
  <c r="BO65" i="6"/>
  <c r="BX723" i="6"/>
  <c r="DD723" i="6"/>
  <c r="CT372" i="6"/>
  <c r="BN372" i="6"/>
  <c r="BX755" i="6"/>
  <c r="DD755" i="6"/>
  <c r="BX546" i="6"/>
  <c r="DD546" i="6"/>
  <c r="BN835" i="6"/>
  <c r="CT835" i="6"/>
  <c r="BN490" i="6"/>
  <c r="CT490" i="6"/>
  <c r="CU154" i="6"/>
  <c r="BO154" i="6"/>
  <c r="BC632" i="6"/>
  <c r="CI632" i="6"/>
  <c r="BC612" i="6"/>
  <c r="CI612" i="6"/>
  <c r="CI718" i="6"/>
  <c r="BC718" i="6"/>
  <c r="CI601" i="6"/>
  <c r="BC601" i="6"/>
  <c r="CT173" i="6"/>
  <c r="BN173" i="6"/>
  <c r="BX962" i="6"/>
  <c r="DD962" i="6"/>
  <c r="BX463" i="6"/>
  <c r="DD463" i="6"/>
  <c r="BC578" i="6"/>
  <c r="CI578" i="6"/>
  <c r="CI919" i="6"/>
  <c r="BC919" i="6"/>
  <c r="BN502" i="6"/>
  <c r="CT502" i="6"/>
  <c r="CT727" i="6"/>
  <c r="BN727" i="6"/>
  <c r="BC311" i="6"/>
  <c r="CI311" i="6"/>
  <c r="CT71" i="6"/>
  <c r="BN71" i="6"/>
  <c r="L31" i="3"/>
  <c r="L29" i="3"/>
  <c r="M27" i="3"/>
  <c r="BX72" i="6"/>
  <c r="DD72" i="6"/>
  <c r="DD125" i="6"/>
  <c r="BX125" i="6"/>
  <c r="BO94" i="6"/>
  <c r="CU94" i="6"/>
  <c r="BO247" i="6"/>
  <c r="CU247" i="6"/>
  <c r="CI263" i="6"/>
  <c r="BC263" i="6"/>
  <c r="BN407" i="6"/>
  <c r="CT407" i="6"/>
  <c r="BX304" i="6"/>
  <c r="DD304" i="6"/>
  <c r="BX736" i="6"/>
  <c r="DD736" i="6"/>
  <c r="BC681" i="6"/>
  <c r="CI681" i="6"/>
  <c r="CI376" i="6"/>
  <c r="BC376" i="6"/>
  <c r="CT989" i="6"/>
  <c r="BN989" i="6"/>
  <c r="BC841" i="6"/>
  <c r="CI841" i="6"/>
  <c r="BC439" i="6"/>
  <c r="CI439" i="6"/>
  <c r="CI207" i="6"/>
  <c r="BC207" i="6"/>
  <c r="DD106" i="6"/>
  <c r="BX106" i="6"/>
  <c r="BC659" i="6"/>
  <c r="CI659" i="6"/>
  <c r="BC553" i="6"/>
  <c r="CI553" i="6"/>
  <c r="BX797" i="6"/>
  <c r="DD797" i="6"/>
  <c r="CI701" i="6"/>
  <c r="BC701" i="6"/>
  <c r="BX627" i="6"/>
  <c r="DD627" i="6"/>
  <c r="BN120" i="6"/>
  <c r="CT120" i="6"/>
  <c r="DD609" i="6"/>
  <c r="BX609" i="6"/>
  <c r="DD138" i="6"/>
  <c r="BX138" i="6"/>
  <c r="CT755" i="6"/>
  <c r="BN755" i="6"/>
  <c r="BN590" i="6"/>
  <c r="CT590" i="6"/>
  <c r="CT908" i="6"/>
  <c r="BN908" i="6"/>
  <c r="BC830" i="6"/>
  <c r="CI830" i="6"/>
  <c r="DD441" i="6"/>
  <c r="BX441" i="6"/>
  <c r="CT919" i="6"/>
  <c r="BN919" i="6"/>
  <c r="CI125" i="6"/>
  <c r="BC125" i="6"/>
  <c r="BN584" i="6"/>
  <c r="CT584" i="6"/>
  <c r="CT798" i="6"/>
  <c r="BN798" i="6"/>
  <c r="DD213" i="6"/>
  <c r="BX213" i="6"/>
  <c r="DD161" i="6"/>
  <c r="BX161" i="6"/>
  <c r="CU215" i="6"/>
  <c r="BO215" i="6"/>
  <c r="CT314" i="6"/>
  <c r="BN314" i="6"/>
  <c r="CT328" i="6"/>
  <c r="BN328" i="6"/>
  <c r="BN318" i="6"/>
  <c r="CT318" i="6"/>
  <c r="BX928" i="6"/>
  <c r="DD928" i="6"/>
  <c r="BX945" i="6"/>
  <c r="DD945" i="6"/>
  <c r="BN350" i="6"/>
  <c r="CT350" i="6"/>
  <c r="CT827" i="6"/>
  <c r="BN827" i="6"/>
  <c r="BN659" i="6"/>
  <c r="CT659" i="6"/>
  <c r="CT781" i="6"/>
  <c r="BN781" i="6"/>
  <c r="BN868" i="6"/>
  <c r="CT868" i="6"/>
  <c r="BC198" i="6"/>
  <c r="CI198" i="6"/>
  <c r="BX870" i="6"/>
  <c r="DD870" i="6"/>
  <c r="BN339" i="6"/>
  <c r="CT339" i="6"/>
  <c r="BC898" i="6"/>
  <c r="CI898" i="6"/>
  <c r="CT629" i="6"/>
  <c r="BN629" i="6"/>
  <c r="CI211" i="6"/>
  <c r="BC211" i="6"/>
  <c r="BN874" i="6"/>
  <c r="CT874" i="6"/>
  <c r="CI97" i="6"/>
  <c r="BC97" i="6"/>
  <c r="BC911" i="6"/>
  <c r="CI911" i="6"/>
  <c r="DD90" i="6"/>
  <c r="BX90" i="6"/>
  <c r="BC549" i="6"/>
  <c r="CI549" i="6"/>
  <c r="CI915" i="6"/>
  <c r="BC915" i="6"/>
  <c r="CI686" i="6"/>
  <c r="BC686" i="6"/>
  <c r="DD237" i="6"/>
  <c r="BX237" i="6"/>
  <c r="CK205" i="6"/>
  <c r="BE205" i="6"/>
  <c r="DD536" i="6"/>
  <c r="BX536" i="6"/>
  <c r="CU75" i="6"/>
  <c r="BO75" i="6"/>
  <c r="CT539" i="6"/>
  <c r="BN539" i="6"/>
  <c r="CT926" i="6"/>
  <c r="BN926" i="6"/>
  <c r="CT941" i="6"/>
  <c r="BN941" i="6"/>
  <c r="CT947" i="6"/>
  <c r="BN947" i="6"/>
  <c r="DD658" i="6"/>
  <c r="BX658" i="6"/>
  <c r="BX378" i="6"/>
  <c r="DD378" i="6"/>
  <c r="CI422" i="6"/>
  <c r="BC422" i="6"/>
  <c r="BC118" i="6"/>
  <c r="CI118" i="6"/>
  <c r="CT620" i="6"/>
  <c r="BN620" i="6"/>
  <c r="BX699" i="6"/>
  <c r="DD699" i="6"/>
  <c r="BX437" i="6"/>
  <c r="DD437" i="6"/>
  <c r="DD767" i="6"/>
  <c r="BX767" i="6"/>
  <c r="BC897" i="6"/>
  <c r="CI897" i="6"/>
  <c r="CI999" i="6"/>
  <c r="BC999" i="6"/>
  <c r="BC217" i="6"/>
  <c r="CI217" i="6"/>
  <c r="CT673" i="6"/>
  <c r="BN673" i="6"/>
  <c r="BX509" i="6"/>
  <c r="DD509" i="6"/>
  <c r="CT591" i="6"/>
  <c r="BN591" i="6"/>
  <c r="BX931" i="6"/>
  <c r="DD931" i="6"/>
  <c r="DD1001" i="6"/>
  <c r="BX1001" i="6"/>
  <c r="DD413" i="6"/>
  <c r="BX413" i="6"/>
  <c r="BX862" i="6"/>
  <c r="DD862" i="6"/>
  <c r="BN952" i="6"/>
  <c r="CT952" i="6"/>
  <c r="BN165" i="6"/>
  <c r="CT165" i="6"/>
  <c r="BC38" i="6"/>
  <c r="CI38" i="6"/>
  <c r="CI208" i="6"/>
  <c r="BC208" i="6"/>
  <c r="BC186" i="6"/>
  <c r="CI186" i="6"/>
  <c r="CT608" i="6"/>
  <c r="BN608" i="6"/>
  <c r="BC437" i="6"/>
  <c r="CI437" i="6"/>
  <c r="DD664" i="6"/>
  <c r="BX664" i="6"/>
  <c r="DD133" i="6"/>
  <c r="BX133" i="6"/>
  <c r="BX601" i="6"/>
  <c r="DD601" i="6"/>
  <c r="BX494" i="6"/>
  <c r="DD494" i="6"/>
  <c r="BN907" i="6"/>
  <c r="CT907" i="6"/>
  <c r="DD635" i="6"/>
  <c r="BX635" i="6"/>
  <c r="CT37" i="6"/>
  <c r="BN37" i="6"/>
  <c r="CI72" i="6"/>
  <c r="BC72" i="6"/>
  <c r="CI823" i="6"/>
  <c r="BC823" i="6"/>
  <c r="BX825" i="6"/>
  <c r="DD825" i="6"/>
  <c r="BD62" i="6"/>
  <c r="CJ62" i="6"/>
  <c r="CI421" i="6"/>
  <c r="BC421" i="6"/>
  <c r="CT869" i="6"/>
  <c r="BN869" i="6"/>
  <c r="BC529" i="6"/>
  <c r="CI529" i="6"/>
  <c r="BX648" i="6"/>
  <c r="DD648" i="6"/>
  <c r="BX533" i="6"/>
  <c r="DD533" i="6"/>
  <c r="BX491" i="6"/>
  <c r="DD491" i="6"/>
  <c r="CT770" i="6"/>
  <c r="BN770" i="6"/>
  <c r="CI725" i="6"/>
  <c r="BC725" i="6"/>
  <c r="BC896" i="6"/>
  <c r="CI896" i="6"/>
  <c r="BO248" i="6"/>
  <c r="CU248" i="6"/>
  <c r="CI126" i="6"/>
  <c r="BC126" i="6"/>
  <c r="CI785" i="6"/>
  <c r="BC785" i="6"/>
  <c r="BC573" i="6"/>
  <c r="CI573" i="6"/>
  <c r="BC377" i="6"/>
  <c r="CI377" i="6"/>
  <c r="CT788" i="6"/>
  <c r="BN788" i="6"/>
  <c r="BN949" i="6"/>
  <c r="CT949" i="6"/>
  <c r="BC834" i="6"/>
  <c r="CI834" i="6"/>
  <c r="BN849" i="6"/>
  <c r="CT849" i="6"/>
  <c r="CT345" i="6"/>
  <c r="BN345" i="6"/>
  <c r="CT54" i="6"/>
  <c r="BN54" i="6"/>
  <c r="CT916" i="6"/>
  <c r="BN916" i="6"/>
  <c r="BN820" i="6"/>
  <c r="CT820" i="6"/>
  <c r="BC142" i="6"/>
  <c r="CI142" i="6"/>
  <c r="CI992" i="6"/>
  <c r="BC992" i="6"/>
  <c r="CI161" i="6"/>
  <c r="BC161" i="6"/>
  <c r="BC627" i="6"/>
  <c r="CI627" i="6"/>
  <c r="CJ294" i="6"/>
  <c r="BD294" i="6"/>
  <c r="BC916" i="6"/>
  <c r="CI916" i="6"/>
  <c r="DD913" i="6"/>
  <c r="BX913" i="6"/>
  <c r="CT205" i="6"/>
  <c r="BN205" i="6"/>
  <c r="DD528" i="6"/>
  <c r="BX528" i="6"/>
  <c r="CT884" i="6"/>
  <c r="BN884" i="6"/>
  <c r="CI702" i="6"/>
  <c r="BC702" i="6"/>
  <c r="BN309" i="6"/>
  <c r="CT309" i="6"/>
  <c r="CT61" i="6"/>
  <c r="BN61" i="6"/>
  <c r="CI283" i="6"/>
  <c r="BC283" i="6"/>
  <c r="CV99" i="6"/>
  <c r="BP99" i="6"/>
  <c r="BX371" i="6"/>
  <c r="DD371" i="6"/>
  <c r="BC477" i="6"/>
  <c r="CI477" i="6"/>
  <c r="CI794" i="6"/>
  <c r="BC794" i="6"/>
  <c r="BN547" i="6"/>
  <c r="CT547" i="6"/>
  <c r="CT270" i="6"/>
  <c r="BN270" i="6"/>
  <c r="CT602" i="6"/>
  <c r="BN602" i="6"/>
  <c r="BX95" i="6"/>
  <c r="DD95" i="6"/>
  <c r="CI334" i="6"/>
  <c r="BC334" i="6"/>
  <c r="CI225" i="6"/>
  <c r="BC225" i="6"/>
  <c r="CT464" i="6"/>
  <c r="BN464" i="6"/>
  <c r="BO222" i="6"/>
  <c r="CU222" i="6"/>
  <c r="BC885" i="6"/>
  <c r="CI885" i="6"/>
  <c r="BX799" i="6"/>
  <c r="DD799" i="6"/>
  <c r="CT327" i="6"/>
  <c r="BN327" i="6"/>
  <c r="CT662" i="6"/>
  <c r="BN662" i="6"/>
  <c r="BX299" i="6"/>
  <c r="DD299" i="6"/>
  <c r="CT480" i="6"/>
  <c r="BN480" i="6"/>
  <c r="CI168" i="6"/>
  <c r="BC168" i="6"/>
  <c r="DD232" i="6"/>
  <c r="BX232" i="6"/>
  <c r="BN1001" i="6"/>
  <c r="CT1001" i="6"/>
  <c r="BN359" i="6"/>
  <c r="CT359" i="6"/>
  <c r="BX349" i="6"/>
  <c r="DD349" i="6"/>
  <c r="DD937" i="6"/>
  <c r="BX937" i="6"/>
  <c r="BX630" i="6"/>
  <c r="DD630" i="6"/>
  <c r="CI844" i="6"/>
  <c r="BC844" i="6"/>
  <c r="CU133" i="6"/>
  <c r="BO133" i="6"/>
  <c r="BO156" i="6"/>
  <c r="CU156" i="6"/>
  <c r="CT368" i="6"/>
  <c r="BN368" i="6"/>
  <c r="BC252" i="6"/>
  <c r="CI252" i="6"/>
  <c r="BC635" i="6"/>
  <c r="CI635" i="6"/>
  <c r="DD584" i="6"/>
  <c r="BX584" i="6"/>
  <c r="BN384" i="6"/>
  <c r="CT384" i="6"/>
  <c r="CI881" i="6"/>
  <c r="BC881" i="6"/>
  <c r="BX621" i="6"/>
  <c r="DD621" i="6"/>
  <c r="CT135" i="6"/>
  <c r="BN135" i="6"/>
  <c r="BX499" i="6"/>
  <c r="DD499" i="6"/>
  <c r="CI176" i="6"/>
  <c r="BC176" i="6"/>
  <c r="BC922" i="6"/>
  <c r="CI922" i="6"/>
  <c r="BO410" i="6"/>
  <c r="CU410" i="6"/>
  <c r="CT352" i="6"/>
  <c r="BN352" i="6"/>
  <c r="CI436" i="6"/>
  <c r="BC436" i="6"/>
  <c r="DD342" i="6"/>
  <c r="BX342" i="6"/>
  <c r="BC640" i="6"/>
  <c r="CI640" i="6"/>
  <c r="BC517" i="6"/>
  <c r="CI517" i="6"/>
  <c r="DD142" i="6"/>
  <c r="BX142" i="6"/>
  <c r="BX944" i="6"/>
  <c r="DD944" i="6"/>
  <c r="CT199" i="6"/>
  <c r="BN199" i="6"/>
  <c r="BN348" i="6"/>
  <c r="CT348" i="6"/>
  <c r="BX876" i="6"/>
  <c r="DD876" i="6"/>
  <c r="BC240" i="6"/>
  <c r="CI240" i="6"/>
  <c r="CI598" i="6"/>
  <c r="BC598" i="6"/>
  <c r="BX20" i="6"/>
  <c r="DD20" i="6"/>
  <c r="CT817" i="6"/>
  <c r="BN817" i="6"/>
  <c r="BX880" i="6"/>
  <c r="DD880" i="6"/>
  <c r="CI901" i="6"/>
  <c r="BC901" i="6"/>
  <c r="DD227" i="6"/>
  <c r="BX227" i="6"/>
  <c r="CI353" i="6"/>
  <c r="BC353" i="6"/>
  <c r="BC234" i="6"/>
  <c r="CI234" i="6"/>
  <c r="CT700" i="6"/>
  <c r="BN700" i="6"/>
  <c r="DD578" i="6"/>
  <c r="BX578" i="6"/>
  <c r="CI99" i="6"/>
  <c r="BC99" i="6"/>
  <c r="BN939" i="6"/>
  <c r="CT939" i="6"/>
  <c r="BX23" i="6"/>
  <c r="DD23" i="6"/>
  <c r="CI822" i="6"/>
  <c r="BC822" i="6"/>
  <c r="CT150" i="6"/>
  <c r="BN150" i="6"/>
  <c r="BC577" i="6"/>
  <c r="CI577" i="6"/>
  <c r="BC871" i="6"/>
  <c r="CI871" i="6"/>
  <c r="CI174" i="6"/>
  <c r="BC174" i="6"/>
  <c r="BN864" i="6"/>
  <c r="CT864" i="6"/>
  <c r="BN613" i="6"/>
  <c r="CT613" i="6"/>
  <c r="CT494" i="6"/>
  <c r="BN494" i="6"/>
  <c r="BC248" i="6"/>
  <c r="CI248" i="6"/>
  <c r="DD703" i="6"/>
  <c r="BX703" i="6"/>
  <c r="DD368" i="6"/>
  <c r="BX368" i="6"/>
  <c r="BD171" i="6"/>
  <c r="CJ171" i="6"/>
  <c r="CI710" i="6"/>
  <c r="BC710" i="6"/>
  <c r="BC54" i="6"/>
  <c r="CI54" i="6"/>
  <c r="BX889" i="6"/>
  <c r="DD889" i="6"/>
  <c r="BN1010" i="6"/>
  <c r="CT1010" i="6"/>
  <c r="BC691" i="6"/>
  <c r="CI691" i="6"/>
  <c r="CI576" i="6"/>
  <c r="BC576" i="6"/>
  <c r="CI22" i="6"/>
  <c r="BC22" i="6"/>
  <c r="BN441" i="6"/>
  <c r="CT441" i="6"/>
  <c r="DD381" i="6"/>
  <c r="BX381" i="6"/>
  <c r="CI611" i="6"/>
  <c r="BC611" i="6"/>
  <c r="BC948" i="6"/>
  <c r="CI948" i="6"/>
  <c r="BC971" i="6"/>
  <c r="CI971" i="6"/>
  <c r="CT829" i="6"/>
  <c r="BN829" i="6"/>
  <c r="BC463" i="6"/>
  <c r="CI463" i="6"/>
  <c r="BC575" i="6"/>
  <c r="CI575" i="6"/>
  <c r="BX800" i="6"/>
  <c r="DD800" i="6"/>
  <c r="CT17" i="6"/>
  <c r="BN17" i="6"/>
  <c r="CT403" i="6"/>
  <c r="BN403" i="6"/>
  <c r="CT747" i="6"/>
  <c r="BN747" i="6"/>
  <c r="CI196" i="6"/>
  <c r="BC196" i="6"/>
  <c r="BN604" i="6"/>
  <c r="CT604" i="6"/>
  <c r="DD131" i="6"/>
  <c r="BX131" i="6"/>
  <c r="BX481" i="6"/>
  <c r="DD481" i="6"/>
  <c r="BO370" i="6"/>
  <c r="CU370" i="6"/>
  <c r="DD458" i="6"/>
  <c r="BX458" i="6"/>
  <c r="BC909" i="6"/>
  <c r="CI909" i="6"/>
  <c r="CT56" i="6"/>
  <c r="BN56" i="6"/>
  <c r="DD380" i="6"/>
  <c r="BX380" i="6"/>
  <c r="DD827" i="6"/>
  <c r="BX827" i="6"/>
  <c r="BC817" i="6"/>
  <c r="CI817" i="6"/>
  <c r="BC256" i="6"/>
  <c r="CI256" i="6"/>
  <c r="CT870" i="6"/>
  <c r="BN870" i="6"/>
  <c r="CJ508" i="6"/>
  <c r="BD508" i="6"/>
  <c r="CT909" i="6"/>
  <c r="BN909" i="6"/>
  <c r="BC656" i="6"/>
  <c r="CI656" i="6"/>
  <c r="CI603" i="6"/>
  <c r="BC603" i="6"/>
  <c r="DD998" i="6"/>
  <c r="BX998" i="6"/>
  <c r="BN366" i="6"/>
  <c r="CT366" i="6"/>
  <c r="CI191" i="6"/>
  <c r="BC191" i="6"/>
  <c r="CT833" i="6"/>
  <c r="BN833" i="6"/>
  <c r="CI53" i="6"/>
  <c r="BC53" i="6"/>
  <c r="BO271" i="6"/>
  <c r="CU271" i="6"/>
  <c r="CI846" i="6"/>
  <c r="BC846" i="6"/>
  <c r="CT274" i="6"/>
  <c r="BN274" i="6"/>
  <c r="CI699" i="6"/>
  <c r="BC699" i="6"/>
  <c r="BN431" i="6"/>
  <c r="CT431" i="6"/>
  <c r="BX328" i="6"/>
  <c r="DD328" i="6"/>
  <c r="BD32" i="6"/>
  <c r="CJ32" i="6"/>
  <c r="K67" i="3"/>
  <c r="L63" i="3"/>
  <c r="K65" i="3"/>
  <c r="BX92" i="6"/>
  <c r="DD92" i="6"/>
  <c r="BX406" i="6"/>
  <c r="DD406" i="6"/>
  <c r="CT825" i="6"/>
  <c r="BN825" i="6"/>
  <c r="BO289" i="6"/>
  <c r="CU289" i="6"/>
  <c r="BC913" i="6"/>
  <c r="CI913" i="6"/>
  <c r="BC637" i="6"/>
  <c r="CI637" i="6"/>
  <c r="BN896" i="6"/>
  <c r="CT896" i="6"/>
  <c r="CT223" i="6"/>
  <c r="BN223" i="6"/>
  <c r="CT125" i="6"/>
  <c r="BN125" i="6"/>
  <c r="DD682" i="6"/>
  <c r="BX682" i="6"/>
  <c r="BC474" i="6"/>
  <c r="CI474" i="6"/>
  <c r="BN96" i="6"/>
  <c r="CT96" i="6"/>
  <c r="CT760" i="6"/>
  <c r="BN760" i="6"/>
  <c r="CT959" i="6"/>
  <c r="BN959" i="6"/>
  <c r="CI435" i="6"/>
  <c r="BC435" i="6"/>
  <c r="CI685" i="6"/>
  <c r="BC685" i="6"/>
  <c r="CT351" i="6"/>
  <c r="BN351" i="6"/>
  <c r="BN1013" i="6"/>
  <c r="CT1013" i="6"/>
  <c r="CT646" i="6"/>
  <c r="BN646" i="6"/>
  <c r="BC827" i="6"/>
  <c r="CI827" i="6"/>
  <c r="BN396" i="6"/>
  <c r="CT396" i="6"/>
  <c r="BN489" i="6"/>
  <c r="CT489" i="6"/>
  <c r="CT744" i="6"/>
  <c r="BN744" i="6"/>
  <c r="BN265" i="6"/>
  <c r="CT265" i="6"/>
  <c r="BN566" i="6"/>
  <c r="CT566" i="6"/>
  <c r="BX926" i="6"/>
  <c r="DD926" i="6"/>
  <c r="CI595" i="6"/>
  <c r="BC595" i="6"/>
  <c r="BN513" i="6"/>
  <c r="CT513" i="6"/>
  <c r="BX534" i="6"/>
  <c r="DD534" i="6"/>
  <c r="CT432" i="6"/>
  <c r="BN432" i="6"/>
  <c r="BD325" i="6"/>
  <c r="CJ325" i="6"/>
  <c r="CI660" i="6"/>
  <c r="BC660" i="6"/>
  <c r="CI608" i="6"/>
  <c r="BC608" i="6"/>
  <c r="BX936" i="6"/>
  <c r="DD936" i="6"/>
  <c r="CT550" i="6"/>
  <c r="BN550" i="6"/>
  <c r="BX529" i="6"/>
  <c r="DD529" i="6"/>
  <c r="BC63" i="6"/>
  <c r="CI63" i="6"/>
  <c r="BC874" i="6"/>
  <c r="CI874" i="6"/>
  <c r="CI406" i="6"/>
  <c r="BC406" i="6"/>
  <c r="BX672" i="6"/>
  <c r="DD672" i="6"/>
  <c r="BN917" i="6"/>
  <c r="CT917" i="6"/>
  <c r="BC449" i="6"/>
  <c r="CI449" i="6"/>
  <c r="BC39" i="6"/>
  <c r="CI39" i="6"/>
  <c r="DD769" i="6"/>
  <c r="BX769" i="6"/>
  <c r="BC939" i="6"/>
  <c r="CI939" i="6"/>
  <c r="BO224" i="6"/>
  <c r="CU224" i="6"/>
  <c r="BC282" i="6"/>
  <c r="CI282" i="6"/>
  <c r="CI652" i="6"/>
  <c r="BC652" i="6"/>
  <c r="DD576" i="6"/>
  <c r="BX576" i="6"/>
  <c r="BD86" i="6"/>
  <c r="CJ86" i="6"/>
  <c r="CT904" i="6"/>
  <c r="BN904" i="6"/>
  <c r="CI329" i="6"/>
  <c r="BC329" i="6"/>
  <c r="BC569" i="6"/>
  <c r="CI569" i="6"/>
  <c r="BX487" i="6"/>
  <c r="DD487" i="6"/>
  <c r="CI562" i="6"/>
  <c r="BC562" i="6"/>
  <c r="DD1006" i="6"/>
  <c r="BX1006" i="6"/>
  <c r="BN577" i="6"/>
  <c r="CT577" i="6"/>
  <c r="CI839" i="6"/>
  <c r="BC839" i="6"/>
  <c r="BX595" i="6"/>
  <c r="DD595" i="6"/>
  <c r="CT448" i="6"/>
  <c r="BN448" i="6"/>
  <c r="CI149" i="6"/>
  <c r="BC149" i="6"/>
  <c r="CT292" i="6"/>
  <c r="BN292" i="6"/>
  <c r="BX598" i="6"/>
  <c r="DD598" i="6"/>
  <c r="CI734" i="6"/>
  <c r="BC734" i="6"/>
  <c r="CT852" i="6"/>
  <c r="BN852" i="6"/>
  <c r="BX160" i="6"/>
  <c r="DD160" i="6"/>
  <c r="CK50" i="6"/>
  <c r="BE50" i="6"/>
  <c r="DD214" i="6"/>
  <c r="BX214" i="6"/>
  <c r="CV27" i="6"/>
  <c r="BP27" i="6"/>
  <c r="BC781" i="6"/>
  <c r="CI781" i="6"/>
  <c r="CT362" i="6"/>
  <c r="BN362" i="6"/>
  <c r="BX958" i="6"/>
  <c r="DD958" i="6"/>
  <c r="CI496" i="6"/>
  <c r="BC496" i="6"/>
  <c r="BX110" i="6"/>
  <c r="DD110" i="6"/>
  <c r="BC989" i="6"/>
  <c r="CI989" i="6"/>
  <c r="CI552" i="6"/>
  <c r="BC552" i="6"/>
  <c r="DD66" i="6"/>
  <c r="BX66" i="6"/>
  <c r="CT789" i="6"/>
  <c r="BN789" i="6"/>
  <c r="BX875" i="6"/>
  <c r="DD875" i="6"/>
  <c r="DD836" i="6"/>
  <c r="BX836" i="6"/>
  <c r="CJ175" i="6"/>
  <c r="BD175" i="6"/>
  <c r="BX622" i="6"/>
  <c r="DD622" i="6"/>
  <c r="DD280" i="6"/>
  <c r="BX280" i="6"/>
  <c r="DD292" i="6"/>
  <c r="BX292" i="6"/>
  <c r="CT718" i="6"/>
  <c r="BN718" i="6"/>
  <c r="CI44" i="6"/>
  <c r="BC44" i="6"/>
  <c r="CT900" i="6"/>
  <c r="BN900" i="6"/>
  <c r="BC923" i="6"/>
  <c r="CI923" i="6"/>
  <c r="CT144" i="6"/>
  <c r="BN144" i="6"/>
  <c r="BC853" i="6"/>
  <c r="CI853" i="6"/>
  <c r="DD941" i="6"/>
  <c r="BX941" i="6"/>
  <c r="CT251" i="6"/>
  <c r="BN251" i="6"/>
  <c r="CT55" i="6"/>
  <c r="BN55" i="6"/>
  <c r="BC408" i="6"/>
  <c r="CI408" i="6"/>
  <c r="BX59" i="6"/>
  <c r="DD59" i="6"/>
  <c r="BC561" i="6"/>
  <c r="CI561" i="6"/>
  <c r="BN303" i="6"/>
  <c r="CT303" i="6"/>
  <c r="BX465" i="6"/>
  <c r="DD465" i="6"/>
  <c r="BC493" i="6"/>
  <c r="CI493" i="6"/>
  <c r="BX715" i="6"/>
  <c r="DD715" i="6"/>
  <c r="CU21" i="6"/>
  <c r="BO21" i="6"/>
  <c r="BC543" i="6"/>
  <c r="CI543" i="6"/>
  <c r="CI696" i="6"/>
  <c r="BC696" i="6"/>
  <c r="BX450" i="6"/>
  <c r="DD450" i="6"/>
  <c r="BX53" i="6"/>
  <c r="DD53" i="6"/>
  <c r="BC879" i="6"/>
  <c r="CI879" i="6"/>
  <c r="BC619" i="6"/>
  <c r="CI619" i="6"/>
  <c r="BC835" i="6"/>
  <c r="CI835" i="6"/>
  <c r="BX73" i="6"/>
  <c r="DD73" i="6"/>
  <c r="BX71" i="6"/>
  <c r="DD71" i="6"/>
  <c r="CI445" i="6"/>
  <c r="BC445" i="6"/>
  <c r="BN548" i="6"/>
  <c r="CT548" i="6"/>
  <c r="CJ119" i="6"/>
  <c r="BD119" i="6"/>
  <c r="BC412" i="6"/>
  <c r="CI412" i="6"/>
  <c r="CT973" i="6"/>
  <c r="BN973" i="6"/>
  <c r="BX579" i="6"/>
  <c r="DD579" i="6"/>
  <c r="BX198" i="6"/>
  <c r="DD198" i="6"/>
  <c r="CI634" i="6"/>
  <c r="BC634" i="6"/>
  <c r="DD464" i="6"/>
  <c r="BX464" i="6"/>
  <c r="BX683" i="6"/>
  <c r="DD683" i="6"/>
  <c r="CT29" i="6"/>
  <c r="BN29" i="6"/>
  <c r="CT219" i="6"/>
  <c r="BN219" i="6"/>
  <c r="BC771" i="6"/>
  <c r="CI771" i="6"/>
  <c r="CT635" i="6"/>
  <c r="BN635" i="6"/>
  <c r="CT229" i="6"/>
  <c r="BN229" i="6"/>
  <c r="K30" i="3"/>
  <c r="K32" i="3" s="1"/>
  <c r="K34" i="3" s="1"/>
  <c r="CJ244" i="6"/>
  <c r="BD244" i="6"/>
  <c r="CT619" i="6"/>
  <c r="BN619" i="6"/>
  <c r="CI986" i="6"/>
  <c r="BC986" i="6"/>
  <c r="BN531" i="6"/>
  <c r="CT531" i="6"/>
  <c r="CI202" i="6"/>
  <c r="BC202" i="6"/>
  <c r="CK98" i="6"/>
  <c r="BE98" i="6"/>
  <c r="CI596" i="6"/>
  <c r="BC596" i="6"/>
  <c r="BX610" i="6"/>
  <c r="DD610" i="6"/>
  <c r="BC963" i="6"/>
  <c r="CI963" i="6"/>
  <c r="BC645" i="6"/>
  <c r="CI645" i="6"/>
  <c r="BD267" i="6"/>
  <c r="CJ267" i="6"/>
  <c r="CI693" i="6"/>
  <c r="BC693" i="6"/>
  <c r="CI489" i="6"/>
  <c r="BC489" i="6"/>
  <c r="BX260" i="6"/>
  <c r="DD260" i="6"/>
  <c r="CI484" i="6"/>
  <c r="BC484" i="6"/>
  <c r="BX467" i="6"/>
  <c r="DD467" i="6"/>
  <c r="CT707" i="6"/>
  <c r="BN707" i="6"/>
  <c r="BO300" i="6"/>
  <c r="CU300" i="6"/>
  <c r="CT663" i="6"/>
  <c r="BN663" i="6"/>
  <c r="BX939" i="6"/>
  <c r="DD939" i="6"/>
  <c r="CT922" i="6"/>
  <c r="BN922" i="6"/>
  <c r="DD984" i="6"/>
  <c r="BX984" i="6"/>
  <c r="CT386" i="6"/>
  <c r="BN386" i="6"/>
  <c r="CT592" i="6"/>
  <c r="BN592" i="6"/>
  <c r="BC66" i="6"/>
  <c r="CI66" i="6"/>
  <c r="DD61" i="6"/>
  <c r="BX61" i="6"/>
  <c r="CT641" i="6"/>
  <c r="BN641" i="6"/>
  <c r="BC102" i="6"/>
  <c r="CI102" i="6"/>
  <c r="BX930" i="6"/>
  <c r="DD930" i="6"/>
  <c r="CI958" i="6"/>
  <c r="BC958" i="6"/>
  <c r="BN609" i="6"/>
  <c r="CT609" i="6"/>
  <c r="CT295" i="6"/>
  <c r="BN295" i="6"/>
  <c r="CI728" i="6"/>
  <c r="BC728" i="6"/>
  <c r="DD1008" i="6"/>
  <c r="BX1008" i="6"/>
  <c r="DD132" i="6"/>
  <c r="BX132" i="6"/>
  <c r="BC626" i="6"/>
  <c r="CI626" i="6"/>
  <c r="CI103" i="6"/>
  <c r="BC103" i="6"/>
  <c r="CU171" i="6"/>
  <c r="BO171" i="6"/>
  <c r="BN68" i="6"/>
  <c r="CT68" i="6"/>
  <c r="BN938" i="6"/>
  <c r="CT938" i="6"/>
  <c r="CI495" i="6"/>
  <c r="BC495" i="6"/>
  <c r="BN198" i="6"/>
  <c r="CT198" i="6"/>
  <c r="BC40" i="6"/>
  <c r="CI40" i="6"/>
  <c r="CJ178" i="6"/>
  <c r="BD178" i="6"/>
  <c r="CI950" i="6"/>
  <c r="BC950" i="6"/>
  <c r="BX555" i="6"/>
  <c r="DD555" i="6"/>
  <c r="CI516" i="6"/>
  <c r="BC516" i="6"/>
  <c r="BX530" i="6"/>
  <c r="DD530" i="6"/>
  <c r="BC327" i="6"/>
  <c r="CI327" i="6"/>
  <c r="DD782" i="6"/>
  <c r="BX782" i="6"/>
  <c r="BD88" i="6"/>
  <c r="CJ88" i="6"/>
  <c r="BC824" i="6"/>
  <c r="CI824" i="6"/>
  <c r="CI907" i="6"/>
  <c r="BC907" i="6"/>
  <c r="CT761" i="6"/>
  <c r="BN761" i="6"/>
  <c r="CI265" i="6"/>
  <c r="BC265" i="6"/>
  <c r="BC56" i="6"/>
  <c r="CI56" i="6"/>
  <c r="CI94" i="6"/>
  <c r="BC94" i="6"/>
  <c r="CU28" i="6"/>
  <c r="BO28" i="6"/>
  <c r="BC458" i="6"/>
  <c r="CI458" i="6"/>
  <c r="DD55" i="6"/>
  <c r="BX55" i="6"/>
  <c r="CI726" i="6"/>
  <c r="BC726" i="6"/>
  <c r="BC224" i="6"/>
  <c r="CI224" i="6"/>
  <c r="DD408" i="6"/>
  <c r="BX408" i="6"/>
  <c r="BD100" i="6"/>
  <c r="CJ100" i="6"/>
  <c r="DD352" i="6"/>
  <c r="BX352" i="6"/>
  <c r="BC411" i="6"/>
  <c r="CI411" i="6"/>
  <c r="BC426" i="6"/>
  <c r="CI426" i="6"/>
  <c r="BC1012" i="6"/>
  <c r="CI1012" i="6"/>
  <c r="DD85" i="6"/>
  <c r="BX85" i="6"/>
  <c r="BN799" i="6"/>
  <c r="CT799" i="6"/>
  <c r="CT732" i="6"/>
  <c r="BN732" i="6"/>
  <c r="CT650" i="6"/>
  <c r="BN650" i="6"/>
  <c r="BX895" i="6"/>
  <c r="DD895" i="6"/>
  <c r="BC672" i="6"/>
  <c r="CI672" i="6"/>
  <c r="DD148" i="6"/>
  <c r="BX148" i="6"/>
  <c r="BX905" i="6"/>
  <c r="DD905" i="6"/>
  <c r="CT752" i="6"/>
  <c r="BN752" i="6"/>
  <c r="DD370" i="6"/>
  <c r="BX370" i="6"/>
  <c r="BN572" i="6"/>
  <c r="CT572" i="6"/>
  <c r="BX776" i="6"/>
  <c r="DD776" i="6"/>
  <c r="BX1000" i="6"/>
  <c r="DD1000" i="6"/>
  <c r="BC424" i="6"/>
  <c r="CI424" i="6"/>
  <c r="BC509" i="6"/>
  <c r="CI509" i="6"/>
  <c r="BX521" i="6"/>
  <c r="DD521" i="6"/>
  <c r="BN574" i="6"/>
  <c r="CT574" i="6"/>
  <c r="BX469" i="6"/>
  <c r="DD469" i="6"/>
  <c r="CV169" i="6"/>
  <c r="BP169" i="6"/>
  <c r="BX606" i="6"/>
  <c r="DD606" i="6"/>
  <c r="BN639" i="6"/>
  <c r="CT639" i="6"/>
  <c r="BX524" i="6"/>
  <c r="DD524" i="6"/>
  <c r="BX623" i="6"/>
  <c r="DD623" i="6"/>
  <c r="BX145" i="6"/>
  <c r="DD145" i="6"/>
  <c r="CT335" i="6"/>
  <c r="BN335" i="6"/>
  <c r="BN998" i="6"/>
  <c r="CT998" i="6"/>
  <c r="CT365" i="6"/>
  <c r="BN365" i="6"/>
  <c r="CI1009" i="6"/>
  <c r="BC1009" i="6"/>
  <c r="DD341" i="6"/>
  <c r="BX341" i="6"/>
  <c r="BC579" i="6"/>
  <c r="CI579" i="6"/>
  <c r="DD407" i="6"/>
  <c r="BX407" i="6"/>
  <c r="CI1007" i="6"/>
  <c r="BC1007" i="6"/>
  <c r="DD176" i="6"/>
  <c r="BX176" i="6"/>
  <c r="BC600" i="6"/>
  <c r="CI600" i="6"/>
  <c r="BC284" i="6"/>
  <c r="CI284" i="6"/>
  <c r="BN979" i="6"/>
  <c r="CT979" i="6"/>
  <c r="DD205" i="6"/>
  <c r="BX205" i="6"/>
  <c r="CT108" i="6"/>
  <c r="BN108" i="6"/>
  <c r="DD588" i="6"/>
  <c r="BX588" i="6"/>
  <c r="BD106" i="6"/>
  <c r="CJ106" i="6"/>
  <c r="DD597" i="6"/>
  <c r="BX597" i="6"/>
  <c r="CI534" i="6"/>
  <c r="BC534" i="6"/>
  <c r="CT1000" i="6"/>
  <c r="BN1000" i="6"/>
  <c r="BX720" i="6"/>
  <c r="DD720" i="6"/>
  <c r="BC375" i="6"/>
  <c r="CI375" i="6"/>
  <c r="DD935" i="6"/>
  <c r="BX935" i="6"/>
  <c r="CI858" i="6"/>
  <c r="BC858" i="6"/>
  <c r="CT719" i="6"/>
  <c r="BN719" i="6"/>
  <c r="BX225" i="6"/>
  <c r="DD225" i="6"/>
  <c r="CI43" i="6"/>
  <c r="BC43" i="6"/>
  <c r="DD429" i="6"/>
  <c r="BX429" i="6"/>
  <c r="BX235" i="6"/>
  <c r="DD235" i="6"/>
  <c r="CI886" i="6"/>
  <c r="BC886" i="6"/>
  <c r="DD811" i="6"/>
  <c r="BX811" i="6"/>
  <c r="BX702" i="6"/>
  <c r="DD702" i="6"/>
  <c r="CI671" i="6"/>
  <c r="BC671" i="6"/>
  <c r="BN114" i="6"/>
  <c r="CT114" i="6"/>
  <c r="CT484" i="6"/>
  <c r="BN484" i="6"/>
  <c r="BX29" i="6"/>
  <c r="DD29" i="6"/>
  <c r="DD14" i="6"/>
  <c r="BX14" i="6"/>
  <c r="BC505" i="6"/>
  <c r="CI505" i="6"/>
  <c r="DD813" i="6"/>
  <c r="BX813" i="6"/>
  <c r="BX514" i="6"/>
  <c r="DD514" i="6"/>
  <c r="CI646" i="6"/>
  <c r="BC646" i="6"/>
  <c r="CT576" i="6"/>
  <c r="BN576" i="6"/>
  <c r="CI754" i="6"/>
  <c r="BC754" i="6"/>
  <c r="CT85" i="6"/>
  <c r="BN85" i="6"/>
  <c r="DD166" i="6"/>
  <c r="BX166" i="6"/>
  <c r="BN231" i="6"/>
  <c r="CT231" i="6"/>
  <c r="DD586" i="6"/>
  <c r="BX586" i="6"/>
  <c r="CT652" i="6"/>
  <c r="BN652" i="6"/>
  <c r="CI131" i="6"/>
  <c r="BC131" i="6"/>
  <c r="DD253" i="6"/>
  <c r="BX253" i="6"/>
  <c r="DD363" i="6"/>
  <c r="BX363" i="6"/>
  <c r="BN876" i="6"/>
  <c r="CT876" i="6"/>
  <c r="BX844" i="6"/>
  <c r="DD844" i="6"/>
  <c r="DD89" i="6"/>
  <c r="BX89" i="6"/>
  <c r="DD554" i="6"/>
  <c r="BX554" i="6"/>
  <c r="CT960" i="6"/>
  <c r="BN960" i="6"/>
  <c r="BC498" i="6"/>
  <c r="CI498" i="6"/>
  <c r="CI594" i="6"/>
  <c r="BC594" i="6"/>
  <c r="BD68" i="6"/>
  <c r="CJ68" i="6"/>
  <c r="CI674" i="6"/>
  <c r="BC674" i="6"/>
  <c r="CT712" i="6"/>
  <c r="BN712" i="6"/>
  <c r="BN895" i="6"/>
  <c r="CT895" i="6"/>
  <c r="CT225" i="6"/>
  <c r="BN225" i="6"/>
  <c r="I63" i="5"/>
  <c r="K38" i="5"/>
  <c r="I51" i="5"/>
  <c r="CT889" i="6"/>
  <c r="BN889" i="6"/>
  <c r="BC410" i="6"/>
  <c r="CI410" i="6"/>
  <c r="BX812" i="6"/>
  <c r="DD812" i="6"/>
  <c r="CT401" i="6"/>
  <c r="BN401" i="6"/>
  <c r="DD175" i="6"/>
  <c r="BX175" i="6"/>
  <c r="CT787" i="6"/>
  <c r="BN787" i="6"/>
  <c r="CI454" i="6"/>
  <c r="BC454" i="6"/>
  <c r="BN306" i="6"/>
  <c r="CT306" i="6"/>
  <c r="BN862" i="6"/>
  <c r="CT862" i="6"/>
  <c r="BP44" i="6"/>
  <c r="CV44" i="6"/>
  <c r="DD196" i="6"/>
  <c r="BX196" i="6"/>
  <c r="CT976" i="6"/>
  <c r="BN976" i="6"/>
  <c r="BC270" i="6"/>
  <c r="CI270" i="6"/>
  <c r="CI953" i="6"/>
  <c r="BC953" i="6"/>
  <c r="BC984" i="6"/>
  <c r="CI984" i="6"/>
  <c r="BX784" i="6"/>
  <c r="DD784" i="6"/>
  <c r="BX471" i="6"/>
  <c r="DD471" i="6"/>
  <c r="BN931" i="6"/>
  <c r="CT931" i="6"/>
  <c r="CT636" i="6"/>
  <c r="BN636" i="6"/>
  <c r="CT994" i="6"/>
  <c r="BN994" i="6"/>
  <c r="BX324" i="6"/>
  <c r="DD324" i="6"/>
  <c r="BX857" i="6"/>
  <c r="DD857" i="6"/>
  <c r="DD99" i="6"/>
  <c r="BX99" i="6"/>
  <c r="BX343" i="6"/>
  <c r="DD343" i="6"/>
  <c r="BX581" i="6"/>
  <c r="DD581" i="6"/>
  <c r="CI394" i="6"/>
  <c r="BC394" i="6"/>
  <c r="CI558" i="6"/>
  <c r="BC558" i="6"/>
  <c r="BN197" i="6"/>
  <c r="CT197" i="6"/>
  <c r="DD452" i="6"/>
  <c r="BX452" i="6"/>
  <c r="BN803" i="6"/>
  <c r="CT803" i="6"/>
  <c r="CT102" i="6"/>
  <c r="BN102" i="6"/>
  <c r="DD881" i="6"/>
  <c r="BX881" i="6"/>
  <c r="BN84" i="6"/>
  <c r="CT84" i="6"/>
  <c r="BX135" i="6"/>
  <c r="DD135" i="6"/>
  <c r="CI709" i="6"/>
  <c r="BC709" i="6"/>
  <c r="BX927" i="6"/>
  <c r="DD927" i="6"/>
  <c r="CI862" i="6"/>
  <c r="BC862" i="6"/>
  <c r="BX700" i="6"/>
  <c r="DD700" i="6"/>
  <c r="BN600" i="6"/>
  <c r="CT600" i="6"/>
  <c r="DD786" i="6"/>
  <c r="BX786" i="6"/>
  <c r="CT103" i="6"/>
  <c r="BN103" i="6"/>
  <c r="BC790" i="6"/>
  <c r="CI790" i="6"/>
  <c r="CT841" i="6"/>
  <c r="BN841" i="6"/>
  <c r="CT903" i="6"/>
  <c r="BN903" i="6"/>
  <c r="BC920" i="6"/>
  <c r="CI920" i="6"/>
  <c r="BN858" i="6"/>
  <c r="CT858" i="6"/>
  <c r="CT737" i="6"/>
  <c r="BN737" i="6"/>
  <c r="BC1011" i="6"/>
  <c r="CI1011" i="6"/>
  <c r="BC221" i="6"/>
  <c r="CI221" i="6"/>
  <c r="DD224" i="6"/>
  <c r="BX224" i="6"/>
  <c r="DD189" i="6"/>
  <c r="BX189" i="6"/>
  <c r="DD637" i="6"/>
  <c r="BX637" i="6"/>
  <c r="CI462" i="6"/>
  <c r="BC462" i="6"/>
  <c r="CT280" i="6"/>
  <c r="BN280" i="6"/>
  <c r="BC854" i="6"/>
  <c r="CI854" i="6"/>
  <c r="BN962" i="6"/>
  <c r="CT962" i="6"/>
  <c r="CT434" i="6"/>
  <c r="BN434" i="6"/>
  <c r="CT706" i="6"/>
  <c r="BN706" i="6"/>
  <c r="CT687" i="6"/>
  <c r="BN687" i="6"/>
  <c r="CT819" i="6"/>
  <c r="BN819" i="6"/>
  <c r="BN509" i="6"/>
  <c r="CT509" i="6"/>
  <c r="BX136" i="6"/>
  <c r="DD136" i="6"/>
  <c r="CT642" i="6"/>
  <c r="BN642" i="6"/>
  <c r="BX679" i="6"/>
  <c r="DD679" i="6"/>
  <c r="DD765" i="6"/>
  <c r="BX765" i="6"/>
  <c r="CI479" i="6"/>
  <c r="BC479" i="6"/>
  <c r="CU24" i="6"/>
  <c r="BO24" i="6"/>
  <c r="BN530" i="6"/>
  <c r="CT530" i="6"/>
  <c r="BX545" i="6"/>
  <c r="DD545" i="6"/>
  <c r="BX485" i="6"/>
  <c r="DD485" i="6"/>
  <c r="CI842" i="6"/>
  <c r="BC842" i="6"/>
  <c r="BC559" i="6"/>
  <c r="CI559" i="6"/>
  <c r="CI183" i="6"/>
  <c r="BC183" i="6"/>
  <c r="CI928" i="6"/>
  <c r="BC928" i="6"/>
  <c r="BX916" i="6"/>
  <c r="DD916" i="6"/>
  <c r="BC875" i="6"/>
  <c r="CI875" i="6"/>
  <c r="BN1003" i="6"/>
  <c r="CT1003" i="6"/>
  <c r="BC369" i="6"/>
  <c r="CI369" i="6"/>
  <c r="DD197" i="6"/>
  <c r="BX197" i="6"/>
  <c r="BC297" i="6"/>
  <c r="CI297" i="6"/>
  <c r="BN476" i="6"/>
  <c r="CT476" i="6"/>
  <c r="CT968" i="6"/>
  <c r="BN968" i="6"/>
  <c r="CT690" i="6"/>
  <c r="BN690" i="6"/>
  <c r="CT748" i="6"/>
  <c r="BN748" i="6"/>
  <c r="CJ132" i="6"/>
  <c r="BD132" i="6"/>
  <c r="BC764" i="6"/>
  <c r="CI764" i="6"/>
  <c r="BN336" i="6"/>
  <c r="CT336" i="6"/>
  <c r="CI838" i="6"/>
  <c r="BC838" i="6"/>
  <c r="CI42" i="6"/>
  <c r="BC42" i="6"/>
  <c r="BN288" i="6"/>
  <c r="CT288" i="6"/>
  <c r="CT546" i="6"/>
  <c r="BN546" i="6"/>
  <c r="BX377" i="6"/>
  <c r="DD377" i="6"/>
  <c r="DD379" i="6"/>
  <c r="BX379" i="6"/>
  <c r="CI682" i="6"/>
  <c r="BC682" i="6"/>
  <c r="CT684" i="6"/>
  <c r="BN684" i="6"/>
  <c r="BC860" i="6"/>
  <c r="CI860" i="6"/>
  <c r="CU117" i="6"/>
  <c r="BO117" i="6"/>
  <c r="CT808" i="6"/>
  <c r="BN808" i="6"/>
  <c r="DD120" i="6"/>
  <c r="BX120" i="6"/>
  <c r="BC497" i="6"/>
  <c r="CI497" i="6"/>
  <c r="DD248" i="6"/>
  <c r="BX248" i="6"/>
  <c r="CI723" i="6"/>
  <c r="BC723" i="6"/>
  <c r="CI194" i="6"/>
  <c r="BC194" i="6"/>
  <c r="CI924" i="6"/>
  <c r="BC924" i="6"/>
  <c r="BX354" i="6"/>
  <c r="DD354" i="6"/>
  <c r="BC613" i="6"/>
  <c r="CI613" i="6"/>
  <c r="BX272" i="6"/>
  <c r="DD272" i="6"/>
  <c r="CT454" i="6"/>
  <c r="BN454" i="6"/>
  <c r="CJ150" i="6"/>
  <c r="BD150" i="6"/>
  <c r="CT766" i="6"/>
  <c r="BN766" i="6"/>
  <c r="BX831" i="6"/>
  <c r="DD831" i="6"/>
  <c r="BC840" i="6"/>
  <c r="CI840" i="6"/>
  <c r="BC732" i="6"/>
  <c r="CI732" i="6"/>
  <c r="CT651" i="6"/>
  <c r="BN651" i="6"/>
  <c r="BX772" i="6"/>
  <c r="DD772" i="6"/>
  <c r="DD806" i="6"/>
  <c r="BX806" i="6"/>
  <c r="BN562" i="6"/>
  <c r="CT562" i="6"/>
  <c r="DD959" i="6"/>
  <c r="BX959" i="6"/>
  <c r="BX477" i="6"/>
  <c r="DD477" i="6"/>
  <c r="BX116" i="6"/>
  <c r="DD116" i="6"/>
  <c r="BX332" i="6"/>
  <c r="DD332" i="6"/>
  <c r="BC935" i="6"/>
  <c r="CI935" i="6"/>
  <c r="BN510" i="6"/>
  <c r="CT510" i="6"/>
  <c r="BN991" i="6"/>
  <c r="CT991" i="6"/>
  <c r="BD271" i="6"/>
  <c r="CJ271" i="6"/>
  <c r="BC15" i="6"/>
  <c r="CI15" i="6"/>
  <c r="BN981" i="6"/>
  <c r="CT981" i="6"/>
  <c r="CT511" i="6"/>
  <c r="BN511" i="6"/>
  <c r="CT343" i="6"/>
  <c r="BN343" i="6"/>
  <c r="BX109" i="6"/>
  <c r="DD109" i="6"/>
  <c r="CT429" i="6"/>
  <c r="BN429" i="6"/>
  <c r="BC1013" i="6"/>
  <c r="CI1013" i="6"/>
  <c r="BN62" i="6"/>
  <c r="CT62" i="6"/>
  <c r="CI319" i="6"/>
  <c r="BC319" i="6"/>
  <c r="BN986" i="6"/>
  <c r="CT986" i="6"/>
  <c r="CT740" i="6"/>
  <c r="BN740" i="6"/>
  <c r="CU141" i="6"/>
  <c r="BO141" i="6"/>
  <c r="CT775" i="6"/>
  <c r="BN775" i="6"/>
  <c r="BX140" i="6"/>
  <c r="DD140" i="6"/>
  <c r="CT661" i="6"/>
  <c r="BN661" i="6"/>
  <c r="BC934" i="6"/>
  <c r="CI934" i="6"/>
  <c r="CI333" i="6"/>
  <c r="BC333" i="6"/>
  <c r="DD115" i="6"/>
  <c r="BX115" i="6"/>
  <c r="BO46" i="6"/>
  <c r="CU46" i="6"/>
  <c r="CI717" i="6"/>
  <c r="BC717" i="6"/>
  <c r="DD215" i="6"/>
  <c r="BX215" i="6"/>
  <c r="BN988" i="6"/>
  <c r="CT988" i="6"/>
  <c r="BN413" i="6"/>
  <c r="CT413" i="6"/>
  <c r="CT713" i="6"/>
  <c r="BN713" i="6"/>
  <c r="DD209" i="6"/>
  <c r="BX209" i="6"/>
  <c r="DD153" i="6"/>
  <c r="BX153" i="6"/>
  <c r="CI996" i="6"/>
  <c r="BC996" i="6"/>
  <c r="BN978" i="6"/>
  <c r="CT978" i="6"/>
  <c r="CT515" i="6"/>
  <c r="BN515" i="6"/>
  <c r="CT268" i="6"/>
  <c r="BN268" i="6"/>
  <c r="CT702" i="6"/>
  <c r="BN702" i="6"/>
  <c r="CT980" i="6"/>
  <c r="BN980" i="6"/>
  <c r="BO196" i="6"/>
  <c r="CU196" i="6"/>
  <c r="DD492" i="6"/>
  <c r="BX492" i="6"/>
  <c r="CU145" i="6"/>
  <c r="BO145" i="6"/>
  <c r="BC970" i="6"/>
  <c r="CI970" i="6"/>
  <c r="BC488" i="6"/>
  <c r="CI488" i="6"/>
  <c r="CT628" i="6"/>
  <c r="BN628" i="6"/>
  <c r="DD199" i="6"/>
  <c r="BX199" i="6"/>
  <c r="BD117" i="6"/>
  <c r="CJ117" i="6"/>
  <c r="BN457" i="6"/>
  <c r="CT457" i="6"/>
  <c r="BX320" i="6"/>
  <c r="DD320" i="6"/>
  <c r="BC943" i="6"/>
  <c r="CI943" i="6"/>
  <c r="DD649" i="6"/>
  <c r="BX649" i="6"/>
  <c r="CI789" i="6"/>
  <c r="BC789" i="6"/>
  <c r="CI368" i="6"/>
  <c r="BC368" i="6"/>
  <c r="BC745" i="6"/>
  <c r="CI745" i="6"/>
  <c r="CT282" i="6"/>
  <c r="BN282" i="6"/>
  <c r="BX30" i="6"/>
  <c r="DD30" i="6"/>
  <c r="BC89" i="6"/>
  <c r="CI89" i="6"/>
  <c r="BD28" i="6"/>
  <c r="CJ28" i="6"/>
  <c r="BC107" i="6"/>
  <c r="CI107" i="6"/>
  <c r="DD36" i="6"/>
  <c r="BX36" i="6"/>
  <c r="BX107" i="6"/>
  <c r="DD107" i="6"/>
  <c r="BX254" i="6"/>
  <c r="DD254" i="6"/>
  <c r="BX204" i="6"/>
  <c r="DD204" i="6"/>
  <c r="CI713" i="6"/>
  <c r="BC713" i="6"/>
  <c r="CT881" i="6"/>
  <c r="BN881" i="6"/>
  <c r="DD706" i="6"/>
  <c r="BX706" i="6"/>
  <c r="DD779" i="6"/>
  <c r="BX779" i="6"/>
  <c r="DD436" i="6"/>
  <c r="BX436" i="6"/>
  <c r="BX444" i="6"/>
  <c r="DD444" i="6"/>
  <c r="BC591" i="6"/>
  <c r="CI591" i="6"/>
  <c r="DD593" i="6"/>
  <c r="BX593" i="6"/>
  <c r="DD346" i="6"/>
  <c r="BX346" i="6"/>
  <c r="BX432" i="6"/>
  <c r="DD432" i="6"/>
  <c r="BC767" i="6"/>
  <c r="CI767" i="6"/>
  <c r="CT446" i="6"/>
  <c r="BN446" i="6"/>
  <c r="BX787" i="6"/>
  <c r="DD787" i="6"/>
  <c r="BX771" i="6"/>
  <c r="DD771" i="6"/>
  <c r="BN182" i="6"/>
  <c r="CT182" i="6"/>
  <c r="I62" i="5"/>
  <c r="I50" i="5"/>
  <c r="K37" i="5"/>
  <c r="BN715" i="6"/>
  <c r="CT715" i="6"/>
  <c r="CT500" i="6"/>
  <c r="BN500" i="6"/>
  <c r="CU88" i="6"/>
  <c r="BO88" i="6"/>
  <c r="BN322" i="6"/>
  <c r="CT322" i="6"/>
  <c r="BX121" i="6"/>
  <c r="DD121" i="6"/>
  <c r="BC400" i="6"/>
  <c r="CI400" i="6"/>
  <c r="CT863" i="6"/>
  <c r="BN863" i="6"/>
  <c r="BN344" i="6"/>
  <c r="CT344" i="6"/>
  <c r="CI807" i="6"/>
  <c r="BC807" i="6"/>
  <c r="CT427" i="6"/>
  <c r="BN427" i="6"/>
  <c r="BC114" i="6"/>
  <c r="CI114" i="6"/>
  <c r="BX866" i="6"/>
  <c r="DD866" i="6"/>
  <c r="DD263" i="6"/>
  <c r="BX263" i="6"/>
  <c r="BC370" i="6"/>
  <c r="CI370" i="6"/>
  <c r="CT371" i="6"/>
  <c r="BN371" i="6"/>
  <c r="BX70" i="6"/>
  <c r="DD70" i="6"/>
  <c r="BX170" i="6"/>
  <c r="DD170" i="6"/>
  <c r="CI831" i="6"/>
  <c r="BC831" i="6"/>
  <c r="BC715" i="6"/>
  <c r="CI715" i="6"/>
  <c r="CI340" i="6"/>
  <c r="BC340" i="6"/>
  <c r="BX908" i="6"/>
  <c r="DD908" i="6"/>
  <c r="BX938" i="6"/>
  <c r="DD938" i="6"/>
  <c r="CT954" i="6"/>
  <c r="BN954" i="6"/>
  <c r="CI359" i="6"/>
  <c r="BC359" i="6"/>
  <c r="BC401" i="6"/>
  <c r="CI401" i="6"/>
  <c r="CT391" i="6"/>
  <c r="BN391" i="6"/>
  <c r="BN160" i="6"/>
  <c r="CT160" i="6"/>
  <c r="BX231" i="6"/>
  <c r="DD231" i="6"/>
  <c r="BC653" i="6"/>
  <c r="CI653" i="6"/>
  <c r="DD835" i="6"/>
  <c r="BX835" i="6"/>
  <c r="CT751" i="6"/>
  <c r="BN751" i="6"/>
  <c r="CT540" i="6"/>
  <c r="BN540" i="6"/>
  <c r="DD313" i="6"/>
  <c r="BX313" i="6"/>
  <c r="DD333" i="6"/>
  <c r="BX333" i="6"/>
  <c r="CI792" i="6"/>
  <c r="BC792" i="6"/>
  <c r="DD434" i="6"/>
  <c r="BX434" i="6"/>
  <c r="BN254" i="6"/>
  <c r="CT254" i="6"/>
  <c r="DD689" i="6"/>
  <c r="BX689" i="6"/>
  <c r="CT859" i="6"/>
  <c r="BN859" i="6"/>
  <c r="DD402" i="6"/>
  <c r="BX402" i="6"/>
  <c r="I48" i="3"/>
  <c r="I50" i="3" s="1"/>
  <c r="I52" i="3" s="1"/>
  <c r="BC533" i="6"/>
  <c r="CI533" i="6"/>
  <c r="BC322" i="6"/>
  <c r="CI322" i="6"/>
  <c r="CU203" i="6"/>
  <c r="BO203" i="6"/>
  <c r="CT1002" i="6"/>
  <c r="BN1002" i="6"/>
  <c r="DD1013" i="6"/>
  <c r="BX1013" i="6"/>
  <c r="BX439" i="6"/>
  <c r="DD439" i="6"/>
  <c r="BX550" i="6"/>
  <c r="DD550" i="6"/>
  <c r="CI27" i="6"/>
  <c r="BC27" i="6"/>
  <c r="DD286" i="6"/>
  <c r="BX286" i="6"/>
  <c r="CI31" i="6"/>
  <c r="BC31" i="6"/>
  <c r="DD40" i="6"/>
  <c r="BX40" i="6"/>
  <c r="BX933" i="6"/>
  <c r="DD933" i="6"/>
  <c r="BX912" i="6"/>
  <c r="DD912" i="6"/>
  <c r="CU183" i="6"/>
  <c r="BO183" i="6"/>
  <c r="BX814" i="6"/>
  <c r="DD814" i="6"/>
  <c r="BX47" i="6"/>
  <c r="DD47" i="6"/>
  <c r="CT81" i="6"/>
  <c r="BN81" i="6"/>
  <c r="CT356" i="6"/>
  <c r="BN356" i="6"/>
  <c r="DD128" i="6"/>
  <c r="BX128" i="6"/>
  <c r="BC87" i="6"/>
  <c r="CI87" i="6"/>
  <c r="CT678" i="6"/>
  <c r="BN678" i="6"/>
  <c r="CI554" i="6"/>
  <c r="BC554" i="6"/>
  <c r="DD667" i="6"/>
  <c r="BX667" i="6"/>
  <c r="BC639" i="6"/>
  <c r="CI639" i="6"/>
  <c r="DD1007" i="6"/>
  <c r="BX1007" i="6"/>
  <c r="DD239" i="6"/>
  <c r="BX239" i="6"/>
  <c r="BX788" i="6"/>
  <c r="DD788" i="6"/>
  <c r="CT763" i="6"/>
  <c r="BN763" i="6"/>
  <c r="BC519" i="6"/>
  <c r="CI519" i="6"/>
  <c r="DD520" i="6"/>
  <c r="BX520" i="6"/>
  <c r="BX483" i="6"/>
  <c r="DD483" i="6"/>
  <c r="BX589" i="6"/>
  <c r="DD589" i="6"/>
  <c r="BC782" i="6"/>
  <c r="CI782" i="6"/>
  <c r="CI494" i="6"/>
  <c r="BC494" i="6"/>
  <c r="BX386" i="6"/>
  <c r="DD386" i="6"/>
  <c r="CI101" i="6"/>
  <c r="BC101" i="6"/>
  <c r="BN505" i="6"/>
  <c r="CT505" i="6"/>
  <c r="BX549" i="6"/>
  <c r="DD549" i="6"/>
  <c r="DD678" i="6"/>
  <c r="BX678" i="6"/>
  <c r="BC636" i="6"/>
  <c r="CI636" i="6"/>
  <c r="CT563" i="6"/>
  <c r="BN563" i="6"/>
  <c r="CT779" i="6"/>
  <c r="BN779" i="6"/>
  <c r="BD200" i="6"/>
  <c r="CJ200" i="6"/>
  <c r="DD331" i="6"/>
  <c r="BX331" i="6"/>
  <c r="CI49" i="6"/>
  <c r="BC49" i="6"/>
  <c r="BX427" i="6"/>
  <c r="DD427" i="6"/>
  <c r="CU201" i="6"/>
  <c r="BO201" i="6"/>
  <c r="BX372" i="6"/>
  <c r="DD372" i="6"/>
  <c r="CI69" i="6"/>
  <c r="BC69" i="6"/>
  <c r="CI384" i="6"/>
  <c r="BC384" i="6"/>
  <c r="BN554" i="6"/>
  <c r="CT554" i="6"/>
  <c r="CT33" i="6"/>
  <c r="BN33" i="6"/>
  <c r="BN285" i="6"/>
  <c r="CT285" i="6"/>
  <c r="BX996" i="6"/>
  <c r="DD996" i="6"/>
  <c r="BN240" i="6"/>
  <c r="CT240" i="6"/>
  <c r="DD347" i="6"/>
  <c r="BX347" i="6"/>
  <c r="CT433" i="6"/>
  <c r="BN433" i="6"/>
  <c r="BX270" i="6"/>
  <c r="DD270" i="6"/>
  <c r="BE136" i="6"/>
  <c r="CK136" i="6"/>
  <c r="DD512" i="6"/>
  <c r="BX512" i="6"/>
  <c r="BC545" i="6"/>
  <c r="CI545" i="6"/>
  <c r="CI631" i="6"/>
  <c r="BC631" i="6"/>
  <c r="CT67" i="6"/>
  <c r="BN67" i="6"/>
  <c r="CI564" i="6"/>
  <c r="BC564" i="6"/>
  <c r="CI389" i="6"/>
  <c r="BC389" i="6"/>
  <c r="BX33" i="6"/>
  <c r="DD33" i="6"/>
  <c r="DD426" i="6"/>
  <c r="BX426" i="6"/>
  <c r="CI392" i="6"/>
  <c r="BC392" i="6"/>
  <c r="CJ330" i="6"/>
  <c r="BD330" i="6"/>
  <c r="CT759" i="6"/>
  <c r="BN759" i="6"/>
  <c r="CI972" i="6"/>
  <c r="BC972" i="6"/>
  <c r="BC900" i="6"/>
  <c r="CI900" i="6"/>
  <c r="DD951" i="6"/>
  <c r="BX951" i="6"/>
  <c r="DD785" i="6"/>
  <c r="BX785" i="6"/>
  <c r="DD668" i="6"/>
  <c r="BX668" i="6"/>
  <c r="BX676" i="6"/>
  <c r="DD676" i="6"/>
  <c r="BX966" i="6"/>
  <c r="DD966" i="6"/>
  <c r="CT977" i="6"/>
  <c r="BN977" i="6"/>
  <c r="BN333" i="6"/>
  <c r="CT333" i="6"/>
  <c r="BX974" i="6"/>
  <c r="DD974" i="6"/>
  <c r="CT730" i="6"/>
  <c r="BN730" i="6"/>
  <c r="DD615" i="6"/>
  <c r="BX615" i="6"/>
  <c r="BX573" i="6"/>
  <c r="DD573" i="6"/>
  <c r="BX255" i="6"/>
  <c r="DD255" i="6"/>
  <c r="CT470" i="6"/>
  <c r="BN470" i="6"/>
  <c r="CT735" i="6"/>
  <c r="BN735" i="6"/>
  <c r="CI727" i="6"/>
  <c r="BC727" i="6"/>
  <c r="BC289" i="6"/>
  <c r="CI289" i="6"/>
  <c r="BX298" i="6"/>
  <c r="DD298" i="6"/>
  <c r="DD431" i="6"/>
  <c r="BX431" i="6"/>
  <c r="CI815" i="6"/>
  <c r="BC815" i="6"/>
  <c r="CT756" i="6"/>
  <c r="BN756" i="6"/>
  <c r="DD76" i="6"/>
  <c r="BX76" i="6"/>
  <c r="CI708" i="6"/>
  <c r="BC708" i="6"/>
  <c r="BC535" i="6"/>
  <c r="CI535" i="6"/>
  <c r="BC787" i="6"/>
  <c r="CI787" i="6"/>
  <c r="BX605" i="6"/>
  <c r="DD605" i="6"/>
  <c r="DD327" i="6"/>
  <c r="BX327" i="6"/>
  <c r="DD355" i="6"/>
  <c r="BX355" i="6"/>
  <c r="CT428" i="6"/>
  <c r="BN428" i="6"/>
  <c r="BD123" i="6"/>
  <c r="CJ123" i="6"/>
  <c r="CT872" i="6"/>
  <c r="BN872" i="6"/>
  <c r="BO106" i="6"/>
  <c r="CU106" i="6"/>
  <c r="BX446" i="6"/>
  <c r="DD446" i="6"/>
  <c r="BN901" i="6"/>
  <c r="CT901" i="6"/>
  <c r="BX744" i="6"/>
  <c r="DD744" i="6"/>
  <c r="CI606" i="6"/>
  <c r="BC606" i="6"/>
  <c r="BO38" i="6"/>
  <c r="CU38" i="6"/>
  <c r="CT818" i="6"/>
  <c r="BN818" i="6"/>
  <c r="BN92" i="6"/>
  <c r="CT92" i="6"/>
  <c r="CT897" i="6"/>
  <c r="BN897" i="6"/>
  <c r="DD144" i="6"/>
  <c r="BX144" i="6"/>
  <c r="BC772" i="6"/>
  <c r="CI772" i="6"/>
  <c r="BN807" i="6"/>
  <c r="CT807" i="6"/>
  <c r="CI355" i="6"/>
  <c r="BC355" i="6"/>
  <c r="BN382" i="6"/>
  <c r="CT382" i="6"/>
  <c r="DD202" i="6"/>
  <c r="BX202" i="6"/>
  <c r="CU80" i="6"/>
  <c r="BO80" i="6"/>
  <c r="CJ193" i="6"/>
  <c r="BD193" i="6"/>
  <c r="CI938" i="6"/>
  <c r="BC938" i="6"/>
  <c r="BO34" i="6"/>
  <c r="CU34" i="6"/>
  <c r="CI135" i="6"/>
  <c r="BC135" i="6"/>
  <c r="DD781" i="6"/>
  <c r="BX781" i="6"/>
  <c r="CI869" i="6"/>
  <c r="BC869" i="6"/>
  <c r="CT278" i="6"/>
  <c r="BN278" i="6"/>
  <c r="BN524" i="6"/>
  <c r="CT524" i="6"/>
  <c r="BX49" i="6"/>
  <c r="DD49" i="6"/>
  <c r="BC566" i="6"/>
  <c r="CI566" i="6"/>
  <c r="DD162" i="6"/>
  <c r="BX162" i="6"/>
  <c r="CT488" i="6"/>
  <c r="BN488" i="6"/>
  <c r="BP185" i="6"/>
  <c r="CV185" i="6"/>
  <c r="DD696" i="6"/>
  <c r="BX696" i="6"/>
  <c r="CI697" i="6"/>
  <c r="BC697" i="6"/>
  <c r="CI381" i="6"/>
  <c r="BC381" i="6"/>
  <c r="BC892" i="6"/>
  <c r="CI892" i="6"/>
  <c r="BX992" i="6"/>
  <c r="DD992" i="6"/>
  <c r="DD847" i="6"/>
  <c r="BX847" i="6"/>
  <c r="CT575" i="6"/>
  <c r="BN575" i="6"/>
  <c r="BC134" i="6"/>
  <c r="CI134" i="6"/>
  <c r="CT307" i="6"/>
  <c r="BN307" i="6"/>
  <c r="BX338" i="6"/>
  <c r="DD338" i="6"/>
  <c r="CI164" i="6"/>
  <c r="BC164" i="6"/>
  <c r="CT263" i="6"/>
  <c r="BN263" i="6"/>
  <c r="BX303" i="6"/>
  <c r="DD303" i="6"/>
  <c r="BX345" i="6"/>
  <c r="DD345" i="6"/>
  <c r="BC286" i="6"/>
  <c r="CI286" i="6"/>
  <c r="BN218" i="6"/>
  <c r="CT218" i="6"/>
  <c r="BC287" i="6"/>
  <c r="CI287" i="6"/>
  <c r="BN842" i="6"/>
  <c r="CT842" i="6"/>
  <c r="CJ312" i="6"/>
  <c r="BD312" i="6"/>
  <c r="BX48" i="6"/>
  <c r="DD48" i="6"/>
  <c r="CT925" i="6"/>
  <c r="BN925" i="6"/>
  <c r="BX768" i="6"/>
  <c r="DD768" i="6"/>
  <c r="BX646" i="6"/>
  <c r="DD646" i="6"/>
  <c r="CI893" i="6"/>
  <c r="BC893" i="6"/>
  <c r="BN437" i="6"/>
  <c r="CT437" i="6"/>
  <c r="BN975" i="6"/>
  <c r="CT975" i="6"/>
  <c r="BX904" i="6"/>
  <c r="DD904" i="6"/>
  <c r="BC991" i="6"/>
  <c r="CI991" i="6"/>
  <c r="BX50" i="6"/>
  <c r="DD50" i="6"/>
  <c r="DD739" i="6"/>
  <c r="BX739" i="6"/>
  <c r="CI29" i="6"/>
  <c r="BC29" i="6"/>
  <c r="BN898" i="6"/>
  <c r="CT898" i="6"/>
  <c r="BN996" i="6"/>
  <c r="CT996" i="6"/>
  <c r="CI358" i="6"/>
  <c r="BC358" i="6"/>
  <c r="CI951" i="6"/>
  <c r="BC951" i="6"/>
  <c r="BX330" i="6"/>
  <c r="DD330" i="6"/>
  <c r="BN809" i="6"/>
  <c r="CT809" i="6"/>
  <c r="CI689" i="6"/>
  <c r="BC689" i="6"/>
  <c r="BX817" i="6"/>
  <c r="DD817" i="6"/>
  <c r="DD51" i="6"/>
  <c r="BX51" i="6"/>
  <c r="BX680" i="6"/>
  <c r="DD680" i="6"/>
  <c r="BN394" i="6"/>
  <c r="CT394" i="6"/>
  <c r="DD496" i="6"/>
  <c r="BX496" i="6"/>
  <c r="CI372" i="6"/>
  <c r="BC372" i="6"/>
  <c r="BN467" i="6"/>
  <c r="CT467" i="6"/>
  <c r="BN518" i="6"/>
  <c r="CT518" i="6"/>
  <c r="BN542" i="6"/>
  <c r="CT542" i="6"/>
  <c r="DD16" i="6"/>
  <c r="BX16" i="6"/>
  <c r="I49" i="5"/>
  <c r="I61" i="5"/>
  <c r="K36" i="5"/>
  <c r="CT377" i="6"/>
  <c r="BN377" i="6"/>
  <c r="DD149" i="6"/>
  <c r="BX149" i="6"/>
  <c r="BC707" i="6"/>
  <c r="CI707" i="6"/>
  <c r="BC518" i="6"/>
  <c r="CI518" i="6"/>
  <c r="DD999" i="6"/>
  <c r="BX999" i="6"/>
  <c r="BC667" i="6"/>
  <c r="CI667" i="6"/>
  <c r="BX34" i="6"/>
  <c r="DD34" i="6"/>
  <c r="BX920" i="6"/>
  <c r="DD920" i="6"/>
  <c r="BX970" i="6"/>
  <c r="DD970" i="6"/>
  <c r="CT668" i="6"/>
  <c r="BN668" i="6"/>
  <c r="BC210" i="6"/>
  <c r="CI210" i="6"/>
  <c r="CT337" i="6"/>
  <c r="BN337" i="6"/>
  <c r="CI821" i="6"/>
  <c r="BC821" i="6"/>
  <c r="BC180" i="6"/>
  <c r="CI180" i="6"/>
  <c r="BC930" i="6"/>
  <c r="CI930" i="6"/>
  <c r="BC994" i="6"/>
  <c r="CI994" i="6"/>
  <c r="CI829" i="6"/>
  <c r="BC829" i="6"/>
  <c r="BC130" i="6"/>
  <c r="CI130" i="6"/>
  <c r="BX134" i="6"/>
  <c r="DD134" i="6"/>
  <c r="BN924" i="6"/>
  <c r="CT924" i="6"/>
  <c r="DD991" i="6"/>
  <c r="BX991" i="6"/>
  <c r="BC730" i="6"/>
  <c r="CI730" i="6"/>
  <c r="BC258" i="6"/>
  <c r="CI258" i="6"/>
  <c r="DD291" i="6"/>
  <c r="BX291" i="6"/>
  <c r="DD86" i="6"/>
  <c r="BX86" i="6"/>
  <c r="BC1008" i="6"/>
  <c r="CI1008" i="6"/>
  <c r="BX585" i="6"/>
  <c r="DD585" i="6"/>
  <c r="BN279" i="6"/>
  <c r="CT279" i="6"/>
  <c r="CI570" i="6"/>
  <c r="BC570" i="6"/>
  <c r="CT158" i="6"/>
  <c r="BN158" i="6"/>
  <c r="BX851" i="6"/>
  <c r="DD851" i="6"/>
  <c r="DD282" i="6"/>
  <c r="BX282" i="6"/>
  <c r="BN312" i="6"/>
  <c r="CT312" i="6"/>
  <c r="BX918" i="6"/>
  <c r="DD918" i="6"/>
  <c r="BX596" i="6"/>
  <c r="DD596" i="6"/>
  <c r="DD421" i="6"/>
  <c r="BX421" i="6"/>
  <c r="DD238" i="6"/>
  <c r="BX238" i="6"/>
  <c r="BX257" i="6"/>
  <c r="DD257" i="6"/>
  <c r="DD544" i="6"/>
  <c r="BX544" i="6"/>
  <c r="BC430" i="6"/>
  <c r="CI430" i="6"/>
  <c r="CT664" i="6"/>
  <c r="BN664" i="6"/>
  <c r="CT438" i="6"/>
  <c r="BN438" i="6"/>
  <c r="BN492" i="6"/>
  <c r="CT492" i="6"/>
  <c r="DD100" i="6"/>
  <c r="BX100" i="6"/>
  <c r="CT717" i="6"/>
  <c r="BN717" i="6"/>
  <c r="BX418" i="6"/>
  <c r="DD418" i="6"/>
  <c r="CI120" i="6"/>
  <c r="BC120" i="6"/>
  <c r="DD448" i="6"/>
  <c r="BX448" i="6"/>
  <c r="BX711" i="6"/>
  <c r="DD711" i="6"/>
  <c r="BX422" i="6"/>
  <c r="DD422" i="6"/>
  <c r="BC90" i="6"/>
  <c r="CI90" i="6"/>
  <c r="CI209" i="6"/>
  <c r="BC209" i="6"/>
  <c r="CT965" i="6"/>
  <c r="BN965" i="6"/>
  <c r="CJ357" i="6"/>
  <c r="BD357" i="6"/>
  <c r="CT709" i="6"/>
  <c r="BN709" i="6"/>
  <c r="BC300" i="6"/>
  <c r="CI300" i="6"/>
  <c r="CI291" i="6"/>
  <c r="BC291" i="6"/>
  <c r="CT768" i="6"/>
  <c r="BN768" i="6"/>
  <c r="CT252" i="6"/>
  <c r="BN252" i="6"/>
  <c r="DD445" i="6"/>
  <c r="BX445" i="6"/>
  <c r="DD240" i="6"/>
  <c r="BX240" i="6"/>
  <c r="BC23" i="6"/>
  <c r="CI23" i="6"/>
  <c r="BX273" i="6"/>
  <c r="DD273" i="6"/>
  <c r="BC65" i="6"/>
  <c r="CI65" i="6"/>
  <c r="BN816" i="6"/>
  <c r="CT816" i="6"/>
  <c r="CT746" i="6"/>
  <c r="BN746" i="6"/>
  <c r="CT726" i="6"/>
  <c r="BN726" i="6"/>
  <c r="CT734" i="6"/>
  <c r="BN734" i="6"/>
  <c r="CI796" i="6"/>
  <c r="BC796" i="6"/>
  <c r="DD725" i="6"/>
  <c r="BX725" i="6"/>
  <c r="BX507" i="6"/>
  <c r="DD507" i="6"/>
  <c r="BX308" i="6"/>
  <c r="DD308" i="6"/>
  <c r="BN360" i="6"/>
  <c r="CT360" i="6"/>
  <c r="BN667" i="6"/>
  <c r="CT667" i="6"/>
  <c r="BC326" i="6"/>
  <c r="CI326" i="6"/>
  <c r="BX289" i="6"/>
  <c r="DD289" i="6"/>
  <c r="BN349" i="6"/>
  <c r="CT349" i="6"/>
  <c r="BX510" i="6"/>
  <c r="DD510" i="6"/>
  <c r="CI156" i="6"/>
  <c r="BC156" i="6"/>
  <c r="CI647" i="6"/>
  <c r="BC647" i="6"/>
  <c r="DD250" i="6"/>
  <c r="BX250" i="6"/>
  <c r="BX775" i="6"/>
  <c r="DD775" i="6"/>
  <c r="BN230" i="6"/>
  <c r="CT230" i="6"/>
  <c r="DD226" i="6"/>
  <c r="BX226" i="6"/>
  <c r="DD670" i="6"/>
  <c r="BX670" i="6"/>
  <c r="CT475" i="6"/>
  <c r="BN475" i="6"/>
  <c r="BN354" i="6"/>
  <c r="CT354" i="6"/>
  <c r="DD285" i="6"/>
  <c r="BX285" i="6"/>
  <c r="BC483" i="6"/>
  <c r="CI483" i="6"/>
  <c r="BO208" i="6"/>
  <c r="CU208" i="6"/>
  <c r="BN519" i="6"/>
  <c r="CT519" i="6"/>
  <c r="DD619" i="6"/>
  <c r="BX619" i="6"/>
  <c r="BX322" i="6"/>
  <c r="DD322" i="6"/>
  <c r="CJ133" i="6"/>
  <c r="BD133" i="6"/>
  <c r="BX864" i="6"/>
  <c r="DD864" i="6"/>
  <c r="BC747" i="6"/>
  <c r="CI747" i="6"/>
  <c r="CT644" i="6"/>
  <c r="BN644" i="6"/>
  <c r="CT35" i="6"/>
  <c r="BN35" i="6"/>
  <c r="BC666" i="6"/>
  <c r="CI666" i="6"/>
  <c r="BX251" i="6"/>
  <c r="DD251" i="6"/>
  <c r="CI179" i="6"/>
  <c r="BC179" i="6"/>
  <c r="DD323" i="6"/>
  <c r="BX323" i="6"/>
  <c r="BC413" i="6"/>
  <c r="CI413" i="6"/>
  <c r="DD283" i="6"/>
  <c r="BX283" i="6"/>
  <c r="BC378" i="6"/>
  <c r="CI378" i="6"/>
  <c r="BN936" i="6"/>
  <c r="CT936" i="6"/>
  <c r="DD508" i="6"/>
  <c r="BX508" i="6"/>
  <c r="DD28" i="6"/>
  <c r="BX28" i="6"/>
  <c r="DD704" i="6"/>
  <c r="BX704" i="6"/>
  <c r="CT882" i="6"/>
  <c r="BN882" i="6"/>
  <c r="BX914" i="6"/>
  <c r="DD914" i="6"/>
  <c r="BC675" i="6"/>
  <c r="CI675" i="6"/>
  <c r="CI440" i="6"/>
  <c r="BC440" i="6"/>
  <c r="CT514" i="6"/>
  <c r="BN514" i="6"/>
  <c r="BX867" i="6"/>
  <c r="DD867" i="6"/>
  <c r="BC592" i="6"/>
  <c r="CI592" i="6"/>
  <c r="DD62" i="6"/>
  <c r="BX62" i="6"/>
  <c r="BX893" i="6"/>
  <c r="DD893" i="6"/>
  <c r="DD629" i="6"/>
  <c r="BX629" i="6"/>
  <c r="BN275" i="6"/>
  <c r="CT275" i="6"/>
  <c r="CI432" i="6"/>
  <c r="BC432" i="6"/>
  <c r="CI997" i="6"/>
  <c r="BC997" i="6"/>
  <c r="BC560" i="6"/>
  <c r="CI560" i="6"/>
  <c r="CT654" i="6"/>
  <c r="BN654" i="6"/>
  <c r="CI85" i="6"/>
  <c r="BC85" i="6"/>
  <c r="BX791" i="6"/>
  <c r="DD791" i="6"/>
  <c r="CI743" i="6"/>
  <c r="BC743" i="6"/>
  <c r="CT967" i="6"/>
  <c r="BN967" i="6"/>
  <c r="BN498" i="6"/>
  <c r="CT498" i="6"/>
  <c r="BO82" i="6"/>
  <c r="CU82" i="6"/>
  <c r="BC268" i="6"/>
  <c r="CI268" i="6"/>
  <c r="CT233" i="6"/>
  <c r="BN233" i="6"/>
  <c r="BC110" i="6"/>
  <c r="CI110" i="6"/>
  <c r="BC628" i="6"/>
  <c r="CI628" i="6"/>
  <c r="BX592" i="6"/>
  <c r="DD592" i="6"/>
  <c r="CT320" i="6"/>
  <c r="BN320" i="6"/>
  <c r="BC250" i="6"/>
  <c r="CI250" i="6"/>
  <c r="CT426" i="6"/>
  <c r="BN426" i="6"/>
  <c r="CI121" i="6"/>
  <c r="BC121" i="6"/>
  <c r="BC233" i="6"/>
  <c r="CI233" i="6"/>
  <c r="DD274" i="6"/>
  <c r="BX274" i="6"/>
  <c r="BX318" i="6"/>
  <c r="DD318" i="6"/>
  <c r="BX489" i="6"/>
  <c r="DD489" i="6"/>
  <c r="BX997" i="6"/>
  <c r="DD997" i="6"/>
  <c r="BD64" i="6"/>
  <c r="CJ64" i="6"/>
  <c r="BX642" i="6"/>
  <c r="DD642" i="6"/>
  <c r="CT783" i="6"/>
  <c r="BN783" i="6"/>
  <c r="BC306" i="6"/>
  <c r="CI306" i="6"/>
  <c r="BX877" i="6"/>
  <c r="DD877" i="6"/>
  <c r="CT860" i="6"/>
  <c r="BN860" i="6"/>
  <c r="BX894" i="6"/>
  <c r="DD894" i="6"/>
  <c r="BN128" i="6"/>
  <c r="CT128" i="6"/>
  <c r="DD112" i="6"/>
  <c r="BX112" i="6"/>
  <c r="BC547" i="6"/>
  <c r="CI547" i="6"/>
  <c r="CI942" i="6"/>
  <c r="BC942" i="6"/>
  <c r="BN512" i="6"/>
  <c r="CT512" i="6"/>
  <c r="BX837" i="6"/>
  <c r="DD837" i="6"/>
  <c r="CT424" i="6"/>
  <c r="BN424" i="6"/>
  <c r="BX364" i="6"/>
  <c r="DD364" i="6"/>
  <c r="CI367" i="6"/>
  <c r="BC367" i="6"/>
  <c r="BX819" i="6"/>
  <c r="DD819" i="6"/>
  <c r="BC366" i="6"/>
  <c r="CI366" i="6"/>
  <c r="BN255" i="6"/>
  <c r="CT255" i="6"/>
  <c r="CI338" i="6"/>
  <c r="BC338" i="6"/>
  <c r="CI737" i="6"/>
  <c r="BC737" i="6"/>
  <c r="BC969" i="6"/>
  <c r="CI969" i="6"/>
  <c r="BC683" i="6"/>
  <c r="CI683" i="6"/>
  <c r="CT990" i="6"/>
  <c r="BN990" i="6"/>
  <c r="DD923" i="6"/>
  <c r="BX923" i="6"/>
  <c r="BX94" i="6"/>
  <c r="DD94" i="6"/>
  <c r="DD750" i="6"/>
  <c r="BX750" i="6"/>
  <c r="DD915" i="6"/>
  <c r="BX915" i="6"/>
  <c r="CJ223" i="6"/>
  <c r="BD223" i="6"/>
  <c r="DD442" i="6"/>
  <c r="BX442" i="6"/>
  <c r="DD229" i="6"/>
  <c r="BX229" i="6"/>
  <c r="CI753" i="6"/>
  <c r="BC753" i="6"/>
  <c r="BX314" i="6"/>
  <c r="DD314" i="6"/>
  <c r="CU111" i="6"/>
  <c r="BO111" i="6"/>
  <c r="BX732" i="6"/>
  <c r="DD732" i="6"/>
  <c r="DD246" i="6"/>
  <c r="BX246" i="6"/>
  <c r="CI139" i="6"/>
  <c r="BC139" i="6"/>
  <c r="BO112" i="6"/>
  <c r="CU112" i="6"/>
  <c r="BX896" i="6"/>
  <c r="DD896" i="6"/>
  <c r="BN824" i="6"/>
  <c r="CT824" i="6"/>
  <c r="CT118" i="6"/>
  <c r="BN118" i="6"/>
  <c r="CT682" i="6"/>
  <c r="BN682" i="6"/>
  <c r="CT937" i="6"/>
  <c r="BN937" i="6"/>
  <c r="BN749" i="6"/>
  <c r="CT749" i="6"/>
  <c r="CU151" i="6"/>
  <c r="BO151" i="6"/>
  <c r="CU90" i="6"/>
  <c r="BO90" i="6"/>
  <c r="BC587" i="6"/>
  <c r="CI587" i="6"/>
  <c r="CT302" i="6"/>
  <c r="BN302" i="6"/>
  <c r="CT793" i="6"/>
  <c r="BN793" i="6"/>
  <c r="CI966" i="6"/>
  <c r="BC966" i="6"/>
  <c r="BC304" i="6"/>
  <c r="CI304" i="6"/>
  <c r="BN423" i="6"/>
  <c r="CT423" i="6"/>
  <c r="BX824" i="6"/>
  <c r="DD824" i="6"/>
  <c r="BX553" i="6"/>
  <c r="DD553" i="6"/>
  <c r="BN637" i="6"/>
  <c r="CT637" i="6"/>
  <c r="BX293" i="6"/>
  <c r="DD293" i="6"/>
  <c r="CT993" i="6"/>
  <c r="BN993" i="6"/>
  <c r="BX101" i="6"/>
  <c r="DD101" i="6"/>
  <c r="DD433" i="6"/>
  <c r="BX433" i="6"/>
  <c r="CT885" i="6"/>
  <c r="BN885" i="6"/>
  <c r="BC580" i="6"/>
  <c r="CI580" i="6"/>
  <c r="BN1011" i="6"/>
  <c r="CT1011" i="6"/>
  <c r="CT847" i="6"/>
  <c r="BN847" i="6"/>
  <c r="BX882" i="6"/>
  <c r="DD882" i="6"/>
  <c r="BX590" i="6"/>
  <c r="DD590" i="6"/>
  <c r="DD151" i="6"/>
  <c r="BX151" i="6"/>
  <c r="BX625" i="6"/>
  <c r="DD625" i="6"/>
  <c r="DD929" i="6"/>
  <c r="BX929" i="6"/>
  <c r="BX479" i="6"/>
  <c r="DD479" i="6"/>
  <c r="BE147" i="6"/>
  <c r="CK147" i="6"/>
  <c r="BN579" i="6"/>
  <c r="CT579" i="6"/>
  <c r="BN843" i="6"/>
  <c r="CT843" i="6"/>
  <c r="BN155" i="6"/>
  <c r="CT155" i="6"/>
  <c r="BC506" i="6"/>
  <c r="CI506" i="6"/>
  <c r="CI866" i="6"/>
  <c r="BC866" i="6"/>
  <c r="BC305" i="6"/>
  <c r="CI305" i="6"/>
  <c r="CT699" i="6"/>
  <c r="BN699" i="6"/>
  <c r="BC323" i="6"/>
  <c r="CI323" i="6"/>
  <c r="CU121" i="6"/>
  <c r="BO121" i="6"/>
  <c r="DD119" i="6"/>
  <c r="BX119" i="6"/>
  <c r="DD447" i="6"/>
  <c r="BX447" i="6"/>
  <c r="DD552" i="6"/>
  <c r="BX552" i="6"/>
  <c r="BC33" i="6"/>
  <c r="CI33" i="6"/>
  <c r="BC266" i="6"/>
  <c r="CI266" i="6"/>
  <c r="CJ199" i="6"/>
  <c r="BD199" i="6"/>
  <c r="DD105" i="6"/>
  <c r="BX105" i="6"/>
  <c r="BX25" i="6"/>
  <c r="DD25" i="6"/>
  <c r="BC620" i="6"/>
  <c r="CI620" i="6"/>
  <c r="DD65" i="6"/>
  <c r="BX65" i="6"/>
  <c r="BN273" i="6"/>
  <c r="CT273" i="6"/>
  <c r="BD26" i="6"/>
  <c r="CJ26" i="6"/>
  <c r="BC230" i="6"/>
  <c r="CI230" i="6"/>
  <c r="DD362" i="6"/>
  <c r="BX362" i="6"/>
  <c r="BN878" i="6"/>
  <c r="CT878" i="6"/>
  <c r="CI403" i="6"/>
  <c r="BC403" i="6"/>
  <c r="CT856" i="6"/>
  <c r="BN856" i="6"/>
  <c r="BN848" i="6"/>
  <c r="CT848" i="6"/>
  <c r="DD666" i="6"/>
  <c r="BX666" i="6"/>
  <c r="BN463" i="6"/>
  <c r="CT463" i="6"/>
  <c r="CT743" i="6"/>
  <c r="BN743" i="6"/>
  <c r="DD645" i="6"/>
  <c r="BX645" i="6"/>
  <c r="CU191" i="6"/>
  <c r="BO191" i="6"/>
  <c r="BX705" i="6"/>
  <c r="DD705" i="6"/>
  <c r="BX158" i="6"/>
  <c r="DD158" i="6"/>
  <c r="BN373" i="6"/>
  <c r="CT373" i="6"/>
  <c r="BX474" i="6"/>
  <c r="DD474" i="6"/>
  <c r="BX639" i="6"/>
  <c r="DD639" i="6"/>
  <c r="BX457" i="6"/>
  <c r="DD457" i="6"/>
  <c r="CT731" i="6"/>
  <c r="BN731" i="6"/>
  <c r="BX359" i="6"/>
  <c r="DD359" i="6"/>
  <c r="CI658" i="6"/>
  <c r="BC658" i="6"/>
  <c r="CI622" i="6"/>
  <c r="BC622" i="6"/>
  <c r="BN791" i="6"/>
  <c r="CT791" i="6"/>
  <c r="BX575" i="6"/>
  <c r="DD575" i="6"/>
  <c r="CI239" i="6"/>
  <c r="BC239" i="6"/>
  <c r="CI303" i="6"/>
  <c r="BC303" i="6"/>
  <c r="CT720" i="6"/>
  <c r="BN720" i="6"/>
  <c r="DD971" i="6"/>
  <c r="BX971" i="6"/>
  <c r="CI438" i="6"/>
  <c r="BC438" i="6"/>
  <c r="BX977" i="6"/>
  <c r="DD977" i="6"/>
  <c r="CT598" i="6"/>
  <c r="BN598" i="6"/>
  <c r="DD91" i="6"/>
  <c r="BX91" i="6"/>
  <c r="CI447" i="6"/>
  <c r="BC447" i="6"/>
  <c r="CT535" i="6"/>
  <c r="BN535" i="6"/>
  <c r="BC425" i="6"/>
  <c r="CI425" i="6"/>
  <c r="CI808" i="6"/>
  <c r="BC808" i="6"/>
  <c r="CI77" i="6"/>
  <c r="BC77" i="6"/>
  <c r="DD840" i="6"/>
  <c r="BX840" i="6"/>
  <c r="CI876" i="6"/>
  <c r="BC876" i="6"/>
  <c r="CI538" i="6"/>
  <c r="BC538" i="6"/>
  <c r="CI253" i="6"/>
  <c r="BC253" i="6"/>
  <c r="BX624" i="6"/>
  <c r="DD624" i="6"/>
  <c r="CT932" i="6"/>
  <c r="BN932" i="6"/>
  <c r="DD976" i="6"/>
  <c r="BX976" i="6"/>
  <c r="DD15" i="6"/>
  <c r="BX15" i="6"/>
  <c r="BN867" i="6"/>
  <c r="CT867" i="6"/>
  <c r="CJ160" i="6"/>
  <c r="BD160" i="6"/>
  <c r="CT395" i="6"/>
  <c r="BN395" i="6"/>
  <c r="CT458" i="6"/>
  <c r="BN458" i="6"/>
  <c r="BX218" i="6"/>
  <c r="DD218" i="6"/>
  <c r="CI912" i="6"/>
  <c r="BC912" i="6"/>
  <c r="DD697" i="6"/>
  <c r="BX697" i="6"/>
  <c r="CT861" i="6"/>
  <c r="BN861" i="6"/>
  <c r="CT776" i="6"/>
  <c r="BN776" i="6"/>
  <c r="BC415" i="6"/>
  <c r="CI415" i="6"/>
  <c r="DD746" i="6"/>
  <c r="BX746" i="6"/>
  <c r="BD34" i="6"/>
  <c r="CJ34" i="6"/>
  <c r="CT308" i="6"/>
  <c r="BN308" i="6"/>
  <c r="BC625" i="6"/>
  <c r="CI625" i="6"/>
  <c r="BC251" i="6"/>
  <c r="CI251" i="6"/>
  <c r="CT797" i="6"/>
  <c r="BN797" i="6"/>
  <c r="DD647" i="6"/>
  <c r="BX647" i="6"/>
  <c r="BN447" i="6"/>
  <c r="CT447" i="6"/>
  <c r="BC309" i="6"/>
  <c r="CI309" i="6"/>
  <c r="BN347" i="6"/>
  <c r="CT347" i="6"/>
  <c r="CI888" i="6"/>
  <c r="BC888" i="6"/>
  <c r="CT482" i="6"/>
  <c r="BN482" i="6"/>
  <c r="BX455" i="6"/>
  <c r="DD455" i="6"/>
  <c r="DD721" i="6"/>
  <c r="BX721" i="6"/>
  <c r="BN477" i="6"/>
  <c r="CT477" i="6"/>
  <c r="CT508" i="6"/>
  <c r="BN508" i="6"/>
  <c r="CT611" i="6"/>
  <c r="BN611" i="6"/>
  <c r="CT624" i="6"/>
  <c r="BN624" i="6"/>
  <c r="CI17" i="6"/>
  <c r="BC17" i="6"/>
  <c r="BC654" i="6"/>
  <c r="CI654" i="6"/>
  <c r="BN607" i="6"/>
  <c r="CT607" i="6"/>
  <c r="DD340" i="6"/>
  <c r="BX340" i="6"/>
  <c r="CI344" i="6"/>
  <c r="BC344" i="6"/>
  <c r="BN237" i="6"/>
  <c r="CT237" i="6"/>
  <c r="CT526" i="6"/>
  <c r="BN526" i="6"/>
  <c r="CT588" i="6"/>
  <c r="BN588" i="6"/>
  <c r="DD389" i="6"/>
  <c r="BX389" i="6"/>
  <c r="CT323" i="6"/>
  <c r="BN323" i="6"/>
  <c r="CT564" i="6"/>
  <c r="BN564" i="6"/>
  <c r="CI277" i="6"/>
  <c r="BC277" i="6"/>
  <c r="CT444" i="6"/>
  <c r="BN444" i="6"/>
  <c r="CT573" i="6"/>
  <c r="BN573" i="6"/>
  <c r="CI650" i="6"/>
  <c r="BC650" i="6"/>
  <c r="CI845" i="6"/>
  <c r="BC845" i="6"/>
  <c r="BC954" i="6"/>
  <c r="CI954" i="6"/>
  <c r="CI390" i="6"/>
  <c r="BC390" i="6"/>
  <c r="BX616" i="6"/>
  <c r="DD616" i="6"/>
  <c r="BC952" i="6"/>
  <c r="CI952" i="6"/>
  <c r="BC21" i="6"/>
  <c r="CI21" i="6"/>
  <c r="CI720" i="6"/>
  <c r="BC720" i="6"/>
  <c r="CT442" i="6"/>
  <c r="BN442" i="6"/>
  <c r="DD472" i="6"/>
  <c r="BX472" i="6"/>
  <c r="BC583" i="6"/>
  <c r="CI583" i="6"/>
  <c r="BC482" i="6"/>
  <c r="CI482" i="6"/>
  <c r="DD350" i="6"/>
  <c r="BX350" i="6"/>
  <c r="BX979" i="6"/>
  <c r="DD979" i="6"/>
  <c r="BC542" i="6"/>
  <c r="CI542" i="6"/>
  <c r="BN481" i="6"/>
  <c r="CT481" i="6"/>
  <c r="CT425" i="6"/>
  <c r="BN425" i="6"/>
  <c r="BC162" i="6"/>
  <c r="CI162" i="6"/>
  <c r="CT517" i="6"/>
  <c r="BN517" i="6"/>
  <c r="BN194" i="6"/>
  <c r="CT194" i="6"/>
  <c r="CI819" i="6"/>
  <c r="BC819" i="6"/>
  <c r="DD287" i="6"/>
  <c r="BX287" i="6"/>
  <c r="DD1012" i="6"/>
  <c r="BX1012" i="6"/>
  <c r="BX729" i="6"/>
  <c r="DD729" i="6"/>
  <c r="CT405" i="6"/>
  <c r="BN405" i="6"/>
  <c r="CT953" i="6"/>
  <c r="BN953" i="6"/>
  <c r="CI383" i="6"/>
  <c r="BC383" i="6"/>
  <c r="BC544" i="6"/>
  <c r="CI544" i="6"/>
  <c r="BC947" i="6"/>
  <c r="CI947" i="6"/>
  <c r="CT722" i="6"/>
  <c r="BN722" i="6"/>
  <c r="DD562" i="6"/>
  <c r="BX562" i="6"/>
  <c r="BN122" i="6"/>
  <c r="CT122" i="6"/>
  <c r="CI783" i="6"/>
  <c r="BC783" i="6"/>
  <c r="CT821" i="6"/>
  <c r="BN821" i="6"/>
  <c r="BN983" i="6"/>
  <c r="CT983" i="6"/>
  <c r="BO70" i="6"/>
  <c r="CU70" i="6"/>
  <c r="CI944" i="6"/>
  <c r="BC944" i="6"/>
  <c r="DD221" i="6"/>
  <c r="BX221" i="6"/>
  <c r="BC980" i="6"/>
  <c r="CI980" i="6"/>
  <c r="DD268" i="6"/>
  <c r="BX268" i="6"/>
  <c r="DD861" i="6"/>
  <c r="BX861" i="6"/>
  <c r="BX798" i="6"/>
  <c r="DD798" i="6"/>
  <c r="BC530" i="6"/>
  <c r="CI530" i="6"/>
  <c r="BX957" i="6"/>
  <c r="DD957" i="6"/>
  <c r="CI442" i="6"/>
  <c r="BC442" i="6"/>
  <c r="BN214" i="6"/>
  <c r="CT214" i="6"/>
  <c r="BC669" i="6"/>
  <c r="CI669" i="6"/>
  <c r="BX580" i="6"/>
  <c r="DD580" i="6"/>
  <c r="DD247" i="6"/>
  <c r="BX247" i="6"/>
  <c r="CI92" i="6"/>
  <c r="BC92" i="6"/>
  <c r="CI784" i="6"/>
  <c r="BC784" i="6"/>
  <c r="CU131" i="6"/>
  <c r="BO131" i="6"/>
  <c r="CI813" i="6"/>
  <c r="BC813" i="6"/>
  <c r="BN888" i="6"/>
  <c r="CT888" i="6"/>
  <c r="BC480" i="6"/>
  <c r="CI480" i="6"/>
  <c r="BP26" i="6"/>
  <c r="CV26" i="6"/>
  <c r="CI680" i="6"/>
  <c r="BC680" i="6"/>
  <c r="DD478" i="6"/>
  <c r="BX478" i="6"/>
  <c r="DD401" i="6"/>
  <c r="BX401" i="6"/>
  <c r="CT552" i="6"/>
  <c r="BN552" i="6"/>
  <c r="J49" i="3"/>
  <c r="K45" i="3"/>
  <c r="J47" i="3"/>
  <c r="BC379" i="6"/>
  <c r="CI379" i="6"/>
  <c r="BX317" i="6"/>
  <c r="DD317" i="6"/>
  <c r="BN984" i="6"/>
  <c r="CT984" i="6"/>
  <c r="BX583" i="6"/>
  <c r="DD583" i="6"/>
  <c r="CI341" i="6"/>
  <c r="BC341" i="6"/>
  <c r="CT19" i="6"/>
  <c r="BN19" i="6"/>
  <c r="CT387" i="6"/>
  <c r="BN387" i="6"/>
  <c r="CI880" i="6"/>
  <c r="BC880" i="6"/>
  <c r="CU177" i="6"/>
  <c r="BO177" i="6"/>
  <c r="DD64" i="6"/>
  <c r="BX64" i="6"/>
  <c r="DD233" i="6"/>
  <c r="BX233" i="6"/>
  <c r="CI321" i="6"/>
  <c r="BC321" i="6"/>
  <c r="DD52" i="6"/>
  <c r="BX52" i="6"/>
  <c r="BN536" i="6"/>
  <c r="CT536" i="6"/>
  <c r="BN346" i="6"/>
  <c r="CT346" i="6"/>
  <c r="BX801" i="6"/>
  <c r="DD801" i="6"/>
  <c r="DD865" i="6"/>
  <c r="BX865" i="6"/>
  <c r="DD858" i="6"/>
  <c r="BX858" i="6"/>
  <c r="DD212" i="6"/>
  <c r="BX212" i="6"/>
  <c r="BX873" i="6"/>
  <c r="DD873" i="6"/>
  <c r="CT696" i="6"/>
  <c r="BN696" i="6"/>
  <c r="BC380" i="6"/>
  <c r="CI380" i="6"/>
  <c r="BC356" i="6"/>
  <c r="CI356" i="6"/>
  <c r="BX901" i="6"/>
  <c r="DD901" i="6"/>
  <c r="BC190" i="6"/>
  <c r="CI190" i="6"/>
  <c r="CT935" i="6"/>
  <c r="BN935" i="6"/>
  <c r="BX643" i="6"/>
  <c r="DD643" i="6"/>
  <c r="CJ124" i="6"/>
  <c r="BD124" i="6"/>
  <c r="CI946" i="6"/>
  <c r="BC946" i="6"/>
  <c r="CT736" i="6"/>
  <c r="BN736" i="6"/>
  <c r="DD853" i="6"/>
  <c r="BX853" i="6"/>
  <c r="BC158" i="6"/>
  <c r="CI158" i="6"/>
  <c r="CT317" i="6"/>
  <c r="BN317" i="6"/>
  <c r="BN486" i="6"/>
  <c r="CT486" i="6"/>
  <c r="CU195" i="6"/>
  <c r="BO195" i="6"/>
  <c r="CT264" i="6"/>
  <c r="BN264" i="6"/>
  <c r="BN899" i="6"/>
  <c r="CT899" i="6"/>
  <c r="BN532" i="6"/>
  <c r="CT532" i="6"/>
  <c r="BC450" i="6"/>
  <c r="CI450" i="6"/>
  <c r="CT570" i="6"/>
  <c r="BN570" i="6"/>
  <c r="DD19" i="6"/>
  <c r="BX19" i="6"/>
  <c r="DD126" i="6"/>
  <c r="BX126" i="6"/>
  <c r="BX97" i="6"/>
  <c r="DD97" i="6"/>
  <c r="CT905" i="6"/>
  <c r="BN905" i="6"/>
  <c r="BC416" i="6"/>
  <c r="CI416" i="6"/>
  <c r="DD556" i="6"/>
  <c r="BX556" i="6"/>
  <c r="BC232" i="6"/>
  <c r="CI232" i="6"/>
  <c r="DD75" i="6"/>
  <c r="BX75" i="6"/>
  <c r="BC995" i="6"/>
  <c r="CI995" i="6"/>
  <c r="CI95" i="6"/>
  <c r="BC95" i="6"/>
  <c r="BX403" i="6"/>
  <c r="DD403" i="6"/>
  <c r="BX823" i="6"/>
  <c r="DD823" i="6"/>
  <c r="BN834" i="6"/>
  <c r="CT834" i="6"/>
  <c r="BN605" i="6"/>
  <c r="CT605" i="6"/>
  <c r="BX150" i="6"/>
  <c r="DD150" i="6"/>
  <c r="BX484" i="6"/>
  <c r="DD484" i="6"/>
  <c r="CI799" i="6"/>
  <c r="BC799" i="6"/>
  <c r="CT283" i="6"/>
  <c r="BN283" i="6"/>
  <c r="DD687" i="6"/>
  <c r="BX687" i="6"/>
  <c r="BC904" i="6"/>
  <c r="CI904" i="6"/>
  <c r="BC768" i="6"/>
  <c r="CI768" i="6"/>
  <c r="CI441" i="6"/>
  <c r="BC441" i="6"/>
  <c r="BN956" i="6"/>
  <c r="CT956" i="6"/>
  <c r="CI803" i="6"/>
  <c r="BC803" i="6"/>
  <c r="BC758" i="6"/>
  <c r="CI758" i="6"/>
  <c r="DD986" i="6"/>
  <c r="BX986" i="6"/>
  <c r="BC864" i="6"/>
  <c r="CI864" i="6"/>
  <c r="CT227" i="6"/>
  <c r="BN227" i="6"/>
  <c r="CI873" i="6"/>
  <c r="BC873" i="6"/>
  <c r="CT207" i="6"/>
  <c r="BN207" i="6"/>
  <c r="BN561" i="6"/>
  <c r="CT561" i="6"/>
  <c r="BC374" i="6"/>
  <c r="CI374" i="6"/>
  <c r="CT516" i="6"/>
  <c r="BN516" i="6"/>
  <c r="CT716" i="6"/>
  <c r="BN716" i="6"/>
  <c r="BN522" i="6"/>
  <c r="CT522" i="6"/>
  <c r="BO39" i="6"/>
  <c r="CU39" i="6"/>
  <c r="CT234" i="6"/>
  <c r="BN234" i="6"/>
  <c r="BC349" i="6"/>
  <c r="CI349" i="6"/>
  <c r="CT910" i="6"/>
  <c r="BN910" i="6"/>
  <c r="CI843" i="6"/>
  <c r="BC843" i="6"/>
  <c r="BN541" i="6"/>
  <c r="CT541" i="6"/>
  <c r="BN549" i="6"/>
  <c r="CT549" i="6"/>
  <c r="DD805" i="6"/>
  <c r="BX805" i="6"/>
  <c r="BX716" i="6"/>
  <c r="DD716" i="6"/>
  <c r="CI373" i="6"/>
  <c r="BC373" i="6"/>
  <c r="CI933" i="6"/>
  <c r="BC933" i="6"/>
  <c r="BC677" i="6"/>
  <c r="CI677" i="6"/>
  <c r="BX821" i="6"/>
  <c r="DD821" i="6"/>
  <c r="CU129" i="6"/>
  <c r="BO129" i="6"/>
  <c r="BX809" i="6"/>
  <c r="DD809" i="6"/>
  <c r="CU126" i="6"/>
  <c r="BO126" i="6"/>
  <c r="BC555" i="6"/>
  <c r="CI555" i="6"/>
  <c r="BC257" i="6"/>
  <c r="CI257" i="6"/>
  <c r="DD290" i="6"/>
  <c r="BX290" i="6"/>
  <c r="BC515" i="6"/>
  <c r="CI515" i="6"/>
  <c r="BX326" i="6"/>
  <c r="DD326" i="6"/>
  <c r="BN379" i="6"/>
  <c r="CT379" i="6"/>
  <c r="CI791" i="6"/>
  <c r="BC791" i="6"/>
  <c r="CT695" i="6"/>
  <c r="BN695" i="6"/>
  <c r="BX960" i="6"/>
  <c r="DD960" i="6"/>
  <c r="CT987" i="6"/>
  <c r="BN987" i="6"/>
  <c r="BN649" i="6"/>
  <c r="CT649" i="6"/>
  <c r="CI404" i="6"/>
  <c r="BC404" i="6"/>
  <c r="BN419" i="6"/>
  <c r="CT419" i="6"/>
  <c r="BC1005" i="6"/>
  <c r="CI1005" i="6"/>
  <c r="DD758" i="6"/>
  <c r="BX758" i="6"/>
  <c r="CI593" i="6"/>
  <c r="BC593" i="6"/>
  <c r="DD770" i="6"/>
  <c r="BX770" i="6"/>
  <c r="CI721" i="6"/>
  <c r="BC721" i="6"/>
  <c r="CI775" i="6"/>
  <c r="BC775" i="6"/>
  <c r="DD488" i="6"/>
  <c r="BX488" i="6"/>
  <c r="BC511" i="6"/>
  <c r="CI511" i="6"/>
  <c r="BN794" i="6"/>
  <c r="CT794" i="6"/>
  <c r="DD147" i="6"/>
  <c r="BX147" i="6"/>
  <c r="BO190" i="6"/>
  <c r="CU190" i="6"/>
  <c r="CI443" i="6"/>
  <c r="BC443" i="6"/>
  <c r="CU64" i="6"/>
  <c r="BO64" i="6"/>
  <c r="DD171" i="6"/>
  <c r="BX171" i="6"/>
  <c r="BC811" i="6"/>
  <c r="CI811" i="6"/>
  <c r="DD749" i="6"/>
  <c r="BX749" i="6"/>
  <c r="DD27" i="6"/>
  <c r="BX27" i="6"/>
  <c r="CT239" i="6"/>
  <c r="BN239" i="6"/>
  <c r="DD677" i="6"/>
  <c r="BX677" i="6"/>
  <c r="CT440" i="6"/>
  <c r="BN440" i="6"/>
  <c r="CT313" i="6"/>
  <c r="BN313" i="6"/>
  <c r="CI526" i="6"/>
  <c r="BC526" i="6"/>
  <c r="CI61" i="6"/>
  <c r="BC61" i="6"/>
  <c r="BN653" i="6"/>
  <c r="CT653" i="6"/>
  <c r="CT614" i="6"/>
  <c r="BN614" i="6"/>
  <c r="CI122" i="6"/>
  <c r="BC122" i="6"/>
  <c r="BX192" i="6"/>
  <c r="DD192" i="6"/>
  <c r="DD275" i="6"/>
  <c r="BX275" i="6"/>
  <c r="BN521" i="6"/>
  <c r="CT521" i="6"/>
  <c r="CT593" i="6"/>
  <c r="BN593" i="6"/>
  <c r="CI891" i="6"/>
  <c r="BC891" i="6"/>
  <c r="CT31" i="6"/>
  <c r="BN31" i="6"/>
  <c r="CT537" i="6"/>
  <c r="BN537" i="6"/>
  <c r="CT622" i="6"/>
  <c r="BN622" i="6"/>
  <c r="BX969" i="6"/>
  <c r="DD969" i="6"/>
  <c r="BN353" i="6"/>
  <c r="CT353" i="6"/>
  <c r="BX417" i="6"/>
  <c r="DD417" i="6"/>
  <c r="CU161" i="6"/>
  <c r="BO161" i="6"/>
  <c r="CI405" i="6"/>
  <c r="BC405" i="6"/>
  <c r="CI177" i="6"/>
  <c r="BC177" i="6"/>
  <c r="CT374" i="6"/>
  <c r="BN374" i="6"/>
  <c r="BX495" i="6"/>
  <c r="DD495" i="6"/>
  <c r="BN212" i="6"/>
  <c r="CT212" i="6"/>
  <c r="BN883" i="6"/>
  <c r="CT883" i="6"/>
  <c r="BX522" i="6"/>
  <c r="DD522" i="6"/>
  <c r="CT406" i="6"/>
  <c r="BN406" i="6"/>
  <c r="BX519" i="6"/>
  <c r="DD519" i="6"/>
  <c r="CT469" i="6"/>
  <c r="BN469" i="6"/>
  <c r="BC649" i="6"/>
  <c r="CI649" i="6"/>
  <c r="DD262" i="6"/>
  <c r="BX262" i="6"/>
  <c r="DD548" i="6"/>
  <c r="BX548" i="6"/>
  <c r="DD759" i="6"/>
  <c r="BX759" i="6"/>
  <c r="BO14" i="6"/>
  <c r="CU14" i="6"/>
  <c r="BX96" i="6"/>
  <c r="DD96" i="6"/>
  <c r="BX878" i="6"/>
  <c r="DD878" i="6"/>
  <c r="CT93" i="6"/>
  <c r="BN93" i="6"/>
  <c r="BX760" i="6"/>
  <c r="DD760" i="6"/>
  <c r="CT780" i="6"/>
  <c r="BN780" i="6"/>
  <c r="BC773" i="6"/>
  <c r="CI773" i="6"/>
  <c r="CI146" i="6"/>
  <c r="BC146" i="6"/>
  <c r="CJ187" i="6"/>
  <c r="BD187" i="6"/>
  <c r="BP127" i="6"/>
  <c r="CV127" i="6"/>
  <c r="BO262" i="6"/>
  <c r="CU262" i="6"/>
  <c r="BC280" i="6"/>
  <c r="CI280" i="6"/>
  <c r="BX348" i="6"/>
  <c r="DD348" i="6"/>
  <c r="CI906" i="6"/>
  <c r="BC906" i="6"/>
  <c r="CI342" i="6"/>
  <c r="BC342" i="6"/>
  <c r="CI877" i="6"/>
  <c r="BC877" i="6"/>
  <c r="DD412" i="6"/>
  <c r="BX412" i="6"/>
  <c r="BO453" i="6"/>
  <c r="CU453" i="6"/>
  <c r="BC607" i="6"/>
  <c r="CI607" i="6"/>
  <c r="BN631" i="6"/>
  <c r="CT631" i="6"/>
  <c r="CT45" i="6"/>
  <c r="BN45" i="6"/>
  <c r="BD206" i="6"/>
  <c r="CJ206" i="6"/>
  <c r="DD660" i="6"/>
  <c r="BX660" i="6"/>
  <c r="DD885" i="6"/>
  <c r="BX885" i="6"/>
  <c r="BX747" i="6"/>
  <c r="DD747" i="6"/>
  <c r="CI249" i="6"/>
  <c r="BC249" i="6"/>
  <c r="BX963" i="6"/>
  <c r="DD963" i="6"/>
  <c r="DD792" i="6"/>
  <c r="BX792" i="6"/>
  <c r="DD1009" i="6"/>
  <c r="BX1009" i="6"/>
  <c r="BX278" i="6"/>
  <c r="DD278" i="6"/>
  <c r="CI20" i="6"/>
  <c r="BC20" i="6"/>
  <c r="BX307" i="6"/>
  <c r="DD307" i="6"/>
  <c r="DD591" i="6"/>
  <c r="BX591" i="6"/>
  <c r="BX563" i="6"/>
  <c r="DD563" i="6"/>
  <c r="CU73" i="6"/>
  <c r="BO73" i="6"/>
  <c r="BX961" i="6"/>
  <c r="DD961" i="6"/>
  <c r="DD261" i="6"/>
  <c r="BX261" i="6"/>
  <c r="CI503" i="6"/>
  <c r="BC503" i="6"/>
  <c r="DD43" i="6"/>
  <c r="BX43" i="6"/>
  <c r="DD830" i="6"/>
  <c r="BX830" i="6"/>
  <c r="BX498" i="6"/>
  <c r="DD498" i="6"/>
  <c r="BX954" i="6"/>
  <c r="DD954" i="6"/>
  <c r="BX279" i="6"/>
  <c r="DD279" i="6"/>
  <c r="CT430" i="6"/>
  <c r="BN430" i="6"/>
  <c r="CT645" i="6"/>
  <c r="BN645" i="6"/>
  <c r="BX22" i="6"/>
  <c r="DD22" i="6"/>
  <c r="BX316" i="6"/>
  <c r="DD316" i="6"/>
  <c r="CT493" i="6"/>
  <c r="BN493" i="6"/>
  <c r="CT680" i="6"/>
  <c r="BN680" i="6"/>
  <c r="BN950" i="6"/>
  <c r="CT950" i="6"/>
  <c r="DD259" i="6"/>
  <c r="BX259" i="6"/>
  <c r="CI331" i="6"/>
  <c r="BC331" i="6"/>
  <c r="BX139" i="6"/>
  <c r="DD139" i="6"/>
  <c r="CT77" i="6"/>
  <c r="BN77" i="6"/>
  <c r="CT272" i="6"/>
  <c r="BN272" i="6"/>
  <c r="CT773" i="6"/>
  <c r="BN773" i="6"/>
  <c r="BN892" i="6"/>
  <c r="CT892" i="6"/>
  <c r="DD181" i="6"/>
  <c r="BX181" i="6"/>
  <c r="DD757" i="6"/>
  <c r="BX757" i="6"/>
  <c r="BN417" i="6"/>
  <c r="CT417" i="6"/>
  <c r="CT523" i="6"/>
  <c r="BN523" i="6"/>
  <c r="BN316" i="6"/>
  <c r="CT316" i="6"/>
  <c r="BD84" i="6"/>
  <c r="CJ84" i="6"/>
  <c r="BN146" i="6"/>
  <c r="CT146" i="6"/>
  <c r="BN677" i="6"/>
  <c r="CT677" i="6"/>
  <c r="BX558" i="6"/>
  <c r="DD558" i="6"/>
  <c r="BN845" i="6"/>
  <c r="CT845" i="6"/>
  <c r="DD869" i="6"/>
  <c r="BX869" i="6"/>
  <c r="BX74" i="6"/>
  <c r="DD74" i="6"/>
  <c r="CI46" i="6"/>
  <c r="BC46" i="6"/>
  <c r="DD656" i="6"/>
  <c r="BX656" i="6"/>
  <c r="BD82" i="6"/>
  <c r="CJ82" i="6"/>
  <c r="BO340" i="6"/>
  <c r="CU340" i="6"/>
  <c r="DD309" i="6"/>
  <c r="BX309" i="6"/>
  <c r="BC551" i="6"/>
  <c r="CI551" i="6"/>
  <c r="CT258" i="6"/>
  <c r="BN258" i="6"/>
  <c r="CI762" i="6"/>
  <c r="BC762" i="6"/>
  <c r="DD156" i="6"/>
  <c r="BX156" i="6"/>
  <c r="DD516" i="6"/>
  <c r="BX516" i="6"/>
  <c r="BC242" i="6"/>
  <c r="CI242" i="6"/>
  <c r="CT946" i="6"/>
  <c r="BN946" i="6"/>
  <c r="CI395" i="6"/>
  <c r="BC395" i="6"/>
  <c r="BC332" i="6"/>
  <c r="CI332" i="6"/>
  <c r="BX612" i="6"/>
  <c r="DD612" i="6"/>
  <c r="CI159" i="6"/>
  <c r="BC159" i="6"/>
  <c r="BC698" i="6"/>
  <c r="CI698" i="6"/>
  <c r="DD1005" i="6"/>
  <c r="BX1005" i="6"/>
  <c r="CU76" i="6"/>
  <c r="BO76" i="6"/>
  <c r="CI651" i="6"/>
  <c r="BC651" i="6"/>
  <c r="CT53" i="6"/>
  <c r="BN53" i="6"/>
  <c r="BN560" i="6"/>
  <c r="CT560" i="6"/>
  <c r="BC929" i="6"/>
  <c r="CI929" i="6"/>
  <c r="BN184" i="6"/>
  <c r="CT184" i="6"/>
  <c r="CT913" i="6"/>
  <c r="BN913" i="6"/>
  <c r="BN478" i="6"/>
  <c r="CT478" i="6"/>
  <c r="CT422" i="6"/>
  <c r="BN422" i="6"/>
  <c r="CV209" i="6"/>
  <c r="BP209" i="6"/>
  <c r="BX832" i="6"/>
  <c r="DD832" i="6"/>
  <c r="BX983" i="6"/>
  <c r="DD983" i="6"/>
  <c r="CI185" i="6"/>
  <c r="BC185" i="6"/>
  <c r="DD206" i="6"/>
  <c r="BX206" i="6"/>
  <c r="CT449" i="6"/>
  <c r="BN449" i="6"/>
  <c r="BC523" i="6"/>
  <c r="CI523" i="6"/>
  <c r="BC525" i="6"/>
  <c r="CI525" i="6"/>
  <c r="CI140" i="6"/>
  <c r="BC140" i="6"/>
  <c r="CI486" i="6"/>
  <c r="BC486" i="6"/>
  <c r="CT786" i="6"/>
  <c r="BN786" i="6"/>
  <c r="DD789" i="6"/>
  <c r="BX789" i="6"/>
  <c r="BC945" i="6"/>
  <c r="CI945" i="6"/>
  <c r="BC757" i="6"/>
  <c r="CI757" i="6"/>
  <c r="DD753" i="6"/>
  <c r="BX753" i="6"/>
  <c r="DD675" i="6"/>
  <c r="BX675" i="6"/>
  <c r="BX934" i="6"/>
  <c r="DD934" i="6"/>
  <c r="CI460" i="6"/>
  <c r="BC460" i="6"/>
  <c r="BN170" i="6"/>
  <c r="CT170" i="6"/>
  <c r="BC884" i="6"/>
  <c r="CI884" i="6"/>
  <c r="BC502" i="6"/>
  <c r="CI502" i="6"/>
  <c r="BC673" i="6"/>
  <c r="CI673" i="6"/>
  <c r="CU259" i="6"/>
  <c r="BO259" i="6"/>
  <c r="BX834" i="6"/>
  <c r="DD834" i="6"/>
  <c r="CI189" i="6"/>
  <c r="BC189" i="6"/>
  <c r="CI407" i="6"/>
  <c r="BC407" i="6"/>
  <c r="BN944" i="6"/>
  <c r="CT944" i="6"/>
  <c r="CT692" i="6"/>
  <c r="BN692" i="6"/>
  <c r="DD63" i="6"/>
  <c r="BX63" i="6"/>
  <c r="BX537" i="6"/>
  <c r="DD537" i="6"/>
  <c r="CI382" i="6"/>
  <c r="BC382" i="6"/>
  <c r="BC927" i="6"/>
  <c r="CI927" i="6"/>
  <c r="CI343" i="6"/>
  <c r="BC343" i="6"/>
  <c r="BN893" i="6"/>
  <c r="CT893" i="6"/>
  <c r="CT871" i="6"/>
  <c r="BN871" i="6"/>
  <c r="BX924" i="6"/>
  <c r="DD924" i="6"/>
  <c r="CT686" i="6"/>
  <c r="BN686" i="6"/>
  <c r="BN844" i="6"/>
  <c r="CT844" i="6"/>
  <c r="BO202" i="6"/>
  <c r="CU202" i="6"/>
  <c r="BC890" i="6"/>
  <c r="CI890" i="6"/>
  <c r="CT363" i="6"/>
  <c r="BN363" i="6"/>
  <c r="DD243" i="6"/>
  <c r="BX243" i="6"/>
  <c r="CT634" i="6"/>
  <c r="BN634" i="6"/>
  <c r="BN671" i="6"/>
  <c r="CT671" i="6"/>
  <c r="CI795" i="6"/>
  <c r="BC795" i="6"/>
  <c r="BN538" i="6"/>
  <c r="CT538" i="6"/>
  <c r="BX325" i="6"/>
  <c r="DD325" i="6"/>
  <c r="CT148" i="6"/>
  <c r="BN148" i="6"/>
  <c r="I53" i="5"/>
  <c r="I65" i="5"/>
  <c r="K40" i="5"/>
  <c r="DD266" i="6"/>
  <c r="BX266" i="6"/>
  <c r="CT250" i="6"/>
  <c r="BN250" i="6"/>
  <c r="CI346" i="6"/>
  <c r="BC346" i="6"/>
  <c r="CT411" i="6"/>
  <c r="BN411" i="6"/>
  <c r="BN567" i="6"/>
  <c r="CT567" i="6"/>
  <c r="BX98" i="6"/>
  <c r="DD98" i="6"/>
  <c r="BX475" i="6"/>
  <c r="DD475" i="6"/>
  <c r="DD654" i="6"/>
  <c r="BX654" i="6"/>
  <c r="CT906" i="6"/>
  <c r="BN906" i="6"/>
  <c r="CT533" i="6"/>
  <c r="BN533" i="6"/>
  <c r="BX942" i="6"/>
  <c r="DD942" i="6"/>
  <c r="CT995" i="6"/>
  <c r="BN995" i="6"/>
  <c r="DD663" i="6"/>
  <c r="BX663" i="6"/>
  <c r="DD207" i="6"/>
  <c r="BX207" i="6"/>
  <c r="CI354" i="6"/>
  <c r="BC354" i="6"/>
  <c r="BC828" i="6"/>
  <c r="CI828" i="6"/>
  <c r="BX462" i="6"/>
  <c r="DD462" i="6"/>
  <c r="BC487" i="6"/>
  <c r="CI487" i="6"/>
  <c r="DD763" i="6"/>
  <c r="BX763" i="6"/>
  <c r="DD394" i="6"/>
  <c r="BX394" i="6"/>
  <c r="BN943" i="6"/>
  <c r="CT943" i="6"/>
  <c r="CT857" i="6"/>
  <c r="BN857" i="6"/>
  <c r="CT388" i="6"/>
  <c r="BN388" i="6"/>
  <c r="CT599" i="6"/>
  <c r="BN599" i="6"/>
  <c r="BP166" i="6"/>
  <c r="CV166" i="6"/>
  <c r="BX435" i="6"/>
  <c r="DD435" i="6"/>
  <c r="DD217" i="6"/>
  <c r="BX217" i="6"/>
  <c r="CT930" i="6"/>
  <c r="BN930" i="6"/>
  <c r="BN409" i="6"/>
  <c r="CT409" i="6"/>
  <c r="CT753" i="6"/>
  <c r="BN753" i="6"/>
  <c r="DD822" i="6"/>
  <c r="BX822" i="6"/>
  <c r="DD154" i="6"/>
  <c r="BX154" i="6"/>
  <c r="BN200" i="6"/>
  <c r="CT200" i="6"/>
  <c r="DD828" i="6"/>
  <c r="BX828" i="6"/>
  <c r="DD391" i="6"/>
  <c r="BX391" i="6"/>
  <c r="BN397" i="6"/>
  <c r="CT397" i="6"/>
  <c r="BX513" i="6"/>
  <c r="DD513" i="6"/>
  <c r="CT1008" i="6"/>
  <c r="BN1008" i="6"/>
  <c r="BX244" i="6"/>
  <c r="DD244" i="6"/>
  <c r="BC491" i="6"/>
  <c r="CI491" i="6"/>
  <c r="DD742" i="6"/>
  <c r="BX742" i="6"/>
  <c r="BC500" i="6"/>
  <c r="CI500" i="6"/>
  <c r="BN501" i="6"/>
  <c r="CT501" i="6"/>
  <c r="BN408" i="6"/>
  <c r="CT408" i="6"/>
  <c r="BN911" i="6"/>
  <c r="CT911" i="6"/>
  <c r="BN796" i="6"/>
  <c r="CT796" i="6"/>
  <c r="CT838" i="6"/>
  <c r="BN838" i="6"/>
  <c r="CT693" i="6"/>
  <c r="BN693" i="6"/>
  <c r="CT610" i="6"/>
  <c r="BN610" i="6"/>
  <c r="CT385" i="6"/>
  <c r="BN385" i="6"/>
  <c r="DD409" i="6"/>
  <c r="BX409" i="6"/>
  <c r="BN601" i="6"/>
  <c r="CT601" i="6"/>
  <c r="CT832" i="6"/>
  <c r="BN832" i="6"/>
  <c r="DD443" i="6"/>
  <c r="BX443" i="6"/>
  <c r="BX69" i="6"/>
  <c r="DD69" i="6"/>
  <c r="BX868" i="6"/>
  <c r="DD868" i="6"/>
  <c r="CI48" i="6"/>
  <c r="BC48" i="6"/>
  <c r="CT436" i="6"/>
  <c r="BN436" i="6"/>
  <c r="CI837" i="6"/>
  <c r="BC837" i="6"/>
  <c r="CI740" i="6"/>
  <c r="BC740" i="6"/>
  <c r="CI978" i="6"/>
  <c r="BC978" i="6"/>
  <c r="DD613" i="6"/>
  <c r="BX613" i="6"/>
  <c r="CI391" i="6"/>
  <c r="BC391" i="6"/>
  <c r="CJ181" i="6"/>
  <c r="BD181" i="6"/>
  <c r="BC219" i="6"/>
  <c r="CI219" i="6"/>
  <c r="BX850" i="6"/>
  <c r="DD850" i="6"/>
  <c r="BD212" i="6"/>
  <c r="CJ212" i="6"/>
  <c r="DD774" i="6"/>
  <c r="BX774" i="6"/>
  <c r="CI398" i="6"/>
  <c r="BC398" i="6"/>
  <c r="CI182" i="6"/>
  <c r="BC182" i="6"/>
  <c r="BX906" i="6"/>
  <c r="DD906" i="6"/>
  <c r="BX535" i="6"/>
  <c r="DD535" i="6"/>
  <c r="BX168" i="6"/>
  <c r="DD168" i="6"/>
  <c r="BX921" i="6"/>
  <c r="DD921" i="6"/>
  <c r="DD173" i="6"/>
  <c r="BX173" i="6"/>
  <c r="DD690" i="6"/>
  <c r="BX690" i="6"/>
  <c r="DD778" i="6"/>
  <c r="BX778" i="6"/>
  <c r="BX423" i="6"/>
  <c r="DD423" i="6"/>
  <c r="BX910" i="6"/>
  <c r="DD910" i="6"/>
  <c r="BX493" i="6"/>
  <c r="DD493" i="6"/>
  <c r="BN435" i="6"/>
  <c r="CT435" i="6"/>
  <c r="BX163" i="6"/>
  <c r="DD163" i="6"/>
  <c r="BC204" i="6"/>
  <c r="CI204" i="6"/>
  <c r="BN42" i="6"/>
  <c r="CT42" i="6"/>
  <c r="CT107" i="6"/>
  <c r="BN107" i="6"/>
  <c r="DD425" i="6"/>
  <c r="BX425" i="6"/>
  <c r="CI255" i="6"/>
  <c r="BC255" i="6"/>
  <c r="DD438" i="6"/>
  <c r="BX438" i="6"/>
  <c r="CI712" i="6"/>
  <c r="BC712" i="6"/>
  <c r="BX312" i="6"/>
  <c r="DD312" i="6"/>
  <c r="BN928" i="6"/>
  <c r="CT928" i="6"/>
  <c r="CU48" i="6"/>
  <c r="BO48" i="6"/>
  <c r="BC638" i="6"/>
  <c r="CI638" i="6"/>
  <c r="BX684" i="6"/>
  <c r="DD684" i="6"/>
  <c r="BX542" i="6"/>
  <c r="DD542" i="6"/>
  <c r="DD104" i="6"/>
  <c r="BX104" i="6"/>
  <c r="DD344" i="6"/>
  <c r="BX344" i="6"/>
  <c r="CT181" i="6"/>
  <c r="BN181" i="6"/>
  <c r="BC763" i="6"/>
  <c r="CI763" i="6"/>
  <c r="DD665" i="6"/>
  <c r="BX665" i="6"/>
  <c r="BC245" i="6"/>
  <c r="CI245" i="6"/>
  <c r="CT581" i="6"/>
  <c r="BN581" i="6"/>
  <c r="BX420" i="6"/>
  <c r="DD420" i="6"/>
  <c r="BX410" i="6"/>
  <c r="DD410" i="6"/>
  <c r="BC590" i="6"/>
  <c r="CI590" i="6"/>
  <c r="BX525" i="6"/>
  <c r="DD525" i="6"/>
  <c r="CT771" i="6"/>
  <c r="BN771" i="6"/>
  <c r="CT228" i="6"/>
  <c r="BN228" i="6"/>
  <c r="DD698" i="6"/>
  <c r="BX698" i="6"/>
  <c r="CT703" i="6"/>
  <c r="BN703" i="6"/>
  <c r="CI522" i="6"/>
  <c r="BC522" i="6"/>
  <c r="CT951" i="6"/>
  <c r="BN951" i="6"/>
  <c r="DD661" i="6"/>
  <c r="BX661" i="6"/>
  <c r="BD80" i="6"/>
  <c r="CJ80" i="6"/>
  <c r="CT670" i="6"/>
  <c r="BN670" i="6"/>
  <c r="BN792" i="6"/>
  <c r="CT792" i="6"/>
  <c r="BN571" i="6"/>
  <c r="CT571" i="6"/>
  <c r="CI402" i="6"/>
  <c r="BC402" i="6"/>
  <c r="DD187" i="6"/>
  <c r="BX187" i="6"/>
  <c r="CT496" i="6"/>
  <c r="BN496" i="6"/>
  <c r="DD693" i="6"/>
  <c r="BX693" i="6"/>
  <c r="BC317" i="6"/>
  <c r="CI317" i="6"/>
  <c r="BX531" i="6"/>
  <c r="DD531" i="6"/>
  <c r="CI705" i="6"/>
  <c r="BC705" i="6"/>
  <c r="BC452" i="6"/>
  <c r="CI452" i="6"/>
  <c r="BX367" i="6"/>
  <c r="DD367" i="6"/>
  <c r="BX399" i="6"/>
  <c r="DD399" i="6"/>
  <c r="BX751" i="6"/>
  <c r="DD751" i="6"/>
  <c r="DD879" i="6"/>
  <c r="BX879" i="6"/>
  <c r="BN389" i="6"/>
  <c r="CT389" i="6"/>
  <c r="BN912" i="6"/>
  <c r="CT912" i="6"/>
  <c r="CT357" i="6"/>
  <c r="BN357" i="6"/>
  <c r="CI532" i="6"/>
  <c r="BC532" i="6"/>
  <c r="BN330" i="6"/>
  <c r="CT330" i="6"/>
  <c r="CT790" i="6"/>
  <c r="BN790" i="6"/>
  <c r="BX310" i="6"/>
  <c r="DD310" i="6"/>
  <c r="BC298" i="6"/>
  <c r="CI298" i="6"/>
  <c r="K9" i="3"/>
  <c r="J11" i="3"/>
  <c r="J13" i="3"/>
  <c r="CI215" i="6"/>
  <c r="BC215" i="6"/>
  <c r="CI655" i="6"/>
  <c r="BC655" i="6"/>
  <c r="CT331" i="6"/>
  <c r="BN331" i="6"/>
  <c r="BO226" i="6"/>
  <c r="CU226" i="6"/>
  <c r="DD783" i="6"/>
  <c r="BX783" i="6"/>
  <c r="CT287" i="6"/>
  <c r="BN287" i="6"/>
  <c r="CT167" i="6"/>
  <c r="BN167" i="6"/>
  <c r="CT738" i="6"/>
  <c r="BN738" i="6"/>
  <c r="CI261" i="6"/>
  <c r="BC261" i="6"/>
  <c r="CT116" i="6"/>
  <c r="BN116" i="6"/>
  <c r="BX888" i="6"/>
  <c r="DD888" i="6"/>
  <c r="CT244" i="6"/>
  <c r="BN244" i="6"/>
  <c r="BX561" i="6"/>
  <c r="DD561" i="6"/>
  <c r="BD137" i="6"/>
  <c r="CJ137" i="6"/>
  <c r="CT616" i="6"/>
  <c r="BN616" i="6"/>
  <c r="BX382" i="6"/>
  <c r="DD382" i="6"/>
  <c r="BC983" i="6"/>
  <c r="CI983" i="6"/>
  <c r="BX35" i="6"/>
  <c r="DD35" i="6"/>
  <c r="BX321" i="6"/>
  <c r="DD321" i="6"/>
  <c r="BC1003" i="6"/>
  <c r="CI1003" i="6"/>
  <c r="CI621" i="6"/>
  <c r="BC621" i="6"/>
  <c r="BC316" i="6"/>
  <c r="CI316" i="6"/>
  <c r="CI75" i="6"/>
  <c r="BC75" i="6"/>
  <c r="BC617" i="6"/>
  <c r="CI617" i="6"/>
  <c r="BX922" i="6"/>
  <c r="DD922" i="6"/>
  <c r="BN556" i="6"/>
  <c r="CT556" i="6"/>
  <c r="BD165" i="6"/>
  <c r="CJ165" i="6"/>
  <c r="CU32" i="6"/>
  <c r="BO32" i="6"/>
  <c r="CI25" i="6"/>
  <c r="BC25" i="6"/>
  <c r="CT623" i="6"/>
  <c r="BN623" i="6"/>
  <c r="DD985" i="6"/>
  <c r="BX985" i="6"/>
  <c r="BX790" i="6"/>
  <c r="DD790" i="6"/>
  <c r="DD737" i="6"/>
  <c r="BX737" i="6"/>
  <c r="CT890" i="6"/>
  <c r="BN890" i="6"/>
  <c r="BX571" i="6"/>
  <c r="DD571" i="6"/>
  <c r="BX620" i="6"/>
  <c r="DD620" i="6"/>
  <c r="DD356" i="6"/>
  <c r="BX356" i="6"/>
  <c r="CI71" i="6"/>
  <c r="BC71" i="6"/>
  <c r="BC335" i="6"/>
  <c r="CI335" i="6"/>
  <c r="BN471" i="6"/>
  <c r="CT471" i="6"/>
  <c r="CI695" i="6"/>
  <c r="BC695" i="6"/>
  <c r="BC417" i="6"/>
  <c r="CI417" i="6"/>
  <c r="BN745" i="6"/>
  <c r="CT745" i="6"/>
  <c r="CT466" i="6"/>
  <c r="BN466" i="6"/>
  <c r="CJ276" i="6"/>
  <c r="BD276" i="6"/>
  <c r="CT675" i="6"/>
  <c r="BN675" i="6"/>
  <c r="DD200" i="6"/>
  <c r="BX200" i="6"/>
  <c r="CT765" i="6"/>
  <c r="BN765" i="6"/>
  <c r="CT451" i="6"/>
  <c r="BN451" i="6"/>
  <c r="BN186" i="6"/>
  <c r="CT186" i="6"/>
  <c r="CT375" i="6"/>
  <c r="BN375" i="6"/>
  <c r="DD185" i="6"/>
  <c r="BX185" i="6"/>
  <c r="BX651" i="6"/>
  <c r="DD651" i="6"/>
  <c r="CT691" i="6"/>
  <c r="BN691" i="6"/>
  <c r="CI572" i="6"/>
  <c r="BC572" i="6"/>
  <c r="BX497" i="6"/>
  <c r="DD497" i="6"/>
  <c r="BN999" i="6"/>
  <c r="CT999" i="6"/>
  <c r="BN723" i="6"/>
  <c r="CT723" i="6"/>
  <c r="BC166" i="6"/>
  <c r="CI166" i="6"/>
  <c r="BD172" i="6"/>
  <c r="CJ172" i="6"/>
  <c r="BN210" i="6"/>
  <c r="CT210" i="6"/>
  <c r="CT294" i="6"/>
  <c r="BN294" i="6"/>
  <c r="BN1005" i="6"/>
  <c r="CT1005" i="6"/>
  <c r="CT886" i="6"/>
  <c r="BN886" i="6"/>
  <c r="BX113" i="6"/>
  <c r="DD113" i="6"/>
  <c r="CT101" i="6"/>
  <c r="BN101" i="6"/>
  <c r="CT380" i="6"/>
  <c r="BN380" i="6"/>
  <c r="CI419" i="6"/>
  <c r="BC419" i="6"/>
  <c r="CI741" i="6"/>
  <c r="BC741" i="6"/>
  <c r="BN804" i="6"/>
  <c r="CT804" i="6"/>
  <c r="BC540" i="6"/>
  <c r="CI540" i="6"/>
  <c r="BX608" i="6"/>
  <c r="DD608" i="6"/>
  <c r="DD826" i="6"/>
  <c r="BX826" i="6"/>
  <c r="BE301" i="6"/>
  <c r="CK301" i="6"/>
  <c r="CT961" i="6"/>
  <c r="BN961" i="6"/>
  <c r="DD949" i="6"/>
  <c r="BX949" i="6"/>
  <c r="BC602" i="6"/>
  <c r="CI602" i="6"/>
  <c r="BC310" i="6"/>
  <c r="CI310" i="6"/>
  <c r="BN525" i="6"/>
  <c r="CT525" i="6"/>
  <c r="DD719" i="6"/>
  <c r="BX719" i="6"/>
  <c r="CU41" i="6"/>
  <c r="BO41" i="6"/>
  <c r="BN815" i="6"/>
  <c r="CT815" i="6"/>
  <c r="DD188" i="6"/>
  <c r="BX188" i="6"/>
  <c r="BC35" i="6"/>
  <c r="CI35" i="6"/>
  <c r="BN267" i="6"/>
  <c r="CT267" i="6"/>
  <c r="CI154" i="6"/>
  <c r="BC154" i="6"/>
  <c r="DD219" i="6"/>
  <c r="BX219" i="6"/>
  <c r="CU47" i="6"/>
  <c r="BO47" i="6"/>
  <c r="CT257" i="6"/>
  <c r="BN257" i="6"/>
  <c r="CI850" i="6"/>
  <c r="BC850" i="6"/>
  <c r="BX164" i="6"/>
  <c r="DD164" i="6"/>
  <c r="CT393" i="6"/>
  <c r="BN393" i="6"/>
  <c r="BX952" i="6"/>
  <c r="DD952" i="6"/>
  <c r="DD395" i="6"/>
  <c r="BX395" i="6"/>
  <c r="BC993" i="6"/>
  <c r="CI993" i="6"/>
  <c r="CI427" i="6"/>
  <c r="BC427" i="6"/>
  <c r="BX701" i="6"/>
  <c r="DD701" i="6"/>
  <c r="DD614" i="6"/>
  <c r="BX614" i="6"/>
  <c r="CI878" i="6"/>
  <c r="BC878" i="6"/>
  <c r="BX810" i="6"/>
  <c r="DD810" i="6"/>
  <c r="BN134" i="6"/>
  <c r="CT134" i="6"/>
  <c r="BD76" i="6"/>
  <c r="CJ76" i="6"/>
  <c r="DD482" i="6"/>
  <c r="BX482" i="6"/>
  <c r="CI749" i="6"/>
  <c r="BC749" i="6"/>
  <c r="CT59" i="6"/>
  <c r="BN59" i="6"/>
  <c r="CT119" i="6"/>
  <c r="BN119" i="6"/>
  <c r="DD848" i="6"/>
  <c r="BX848" i="6"/>
  <c r="BX707" i="6"/>
  <c r="DD707" i="6"/>
  <c r="CI163" i="6"/>
  <c r="BC163" i="6"/>
  <c r="CT138" i="6"/>
  <c r="BN138" i="6"/>
  <c r="BC959" i="6"/>
  <c r="CI959" i="6"/>
  <c r="BN176" i="6"/>
  <c r="CT176" i="6"/>
  <c r="BC481" i="6"/>
  <c r="CI481" i="6"/>
  <c r="BX662" i="6"/>
  <c r="DD662" i="6"/>
  <c r="BX559" i="6"/>
  <c r="DD559" i="6"/>
  <c r="BX694" i="6"/>
  <c r="DD694" i="6"/>
  <c r="CI448" i="6"/>
  <c r="BC448" i="6"/>
  <c r="BX892" i="6"/>
  <c r="DD892" i="6"/>
  <c r="BC917" i="6"/>
  <c r="CI917" i="6"/>
  <c r="CI112" i="6"/>
  <c r="BC112" i="6"/>
  <c r="DD903" i="6"/>
  <c r="BX903" i="6"/>
  <c r="BC847" i="6"/>
  <c r="CI847" i="6"/>
  <c r="BC315" i="6"/>
  <c r="CI315" i="6"/>
  <c r="BC624" i="6"/>
  <c r="CI624" i="6"/>
  <c r="DD713" i="6"/>
  <c r="BX713" i="6"/>
  <c r="CI73" i="6"/>
  <c r="BC73" i="6"/>
  <c r="BX393" i="6"/>
  <c r="DD393" i="6"/>
  <c r="BN299" i="6"/>
  <c r="CT299" i="6"/>
  <c r="BX604" i="6"/>
  <c r="DD604" i="6"/>
  <c r="DD695" i="6"/>
  <c r="BX695" i="6"/>
  <c r="CI738" i="6"/>
  <c r="BC738" i="6"/>
  <c r="CT708" i="6"/>
  <c r="BN708" i="6"/>
  <c r="BX541" i="6"/>
  <c r="DD541" i="6"/>
  <c r="BC290" i="6"/>
  <c r="CI290" i="6"/>
  <c r="BN462" i="6"/>
  <c r="CT462" i="6"/>
  <c r="BN596" i="6"/>
  <c r="CT596" i="6"/>
  <c r="BC485" i="6"/>
  <c r="CI485" i="6"/>
  <c r="BX567" i="6"/>
  <c r="DD567" i="6"/>
  <c r="BX884" i="6"/>
  <c r="DD884" i="6"/>
  <c r="CT721" i="6"/>
  <c r="BN721" i="6"/>
  <c r="CT940" i="6"/>
  <c r="BN940" i="6"/>
  <c r="BC563" i="6"/>
  <c r="CI563" i="6"/>
  <c r="CU49" i="6" l="1"/>
  <c r="BO49" i="6"/>
  <c r="BO241" i="6"/>
  <c r="CU241" i="6"/>
  <c r="BO25" i="6"/>
  <c r="CU25" i="6"/>
  <c r="BO324" i="6"/>
  <c r="CU324" i="6"/>
  <c r="BD148" i="6"/>
  <c r="CJ148" i="6"/>
  <c r="CJ320" i="6"/>
  <c r="BD320" i="6"/>
  <c r="BO217" i="6"/>
  <c r="CU217" i="6"/>
  <c r="DE325" i="6"/>
  <c r="BY325" i="6"/>
  <c r="BY848" i="6"/>
  <c r="DE848" i="6"/>
  <c r="BO257" i="6"/>
  <c r="CU257" i="6"/>
  <c r="BY188" i="6"/>
  <c r="DE188" i="6"/>
  <c r="DE200" i="6"/>
  <c r="BY200" i="6"/>
  <c r="BD695" i="6"/>
  <c r="CJ695" i="6"/>
  <c r="CJ25" i="6"/>
  <c r="BD25" i="6"/>
  <c r="CJ75" i="6"/>
  <c r="BD75" i="6"/>
  <c r="BY783" i="6"/>
  <c r="DE783" i="6"/>
  <c r="K13" i="3"/>
  <c r="K11" i="3"/>
  <c r="L9" i="3"/>
  <c r="BY367" i="6"/>
  <c r="DE367" i="6"/>
  <c r="CK80" i="6"/>
  <c r="BE80" i="6"/>
  <c r="DE312" i="6"/>
  <c r="BY312" i="6"/>
  <c r="BO42" i="6"/>
  <c r="CU42" i="6"/>
  <c r="BY423" i="6"/>
  <c r="DE423" i="6"/>
  <c r="DE535" i="6"/>
  <c r="BY535" i="6"/>
  <c r="BY850" i="6"/>
  <c r="DE850" i="6"/>
  <c r="CJ500" i="6"/>
  <c r="BD500" i="6"/>
  <c r="BO397" i="6"/>
  <c r="CU397" i="6"/>
  <c r="CJ487" i="6"/>
  <c r="BD487" i="6"/>
  <c r="BY98" i="6"/>
  <c r="DE98" i="6"/>
  <c r="CU634" i="6"/>
  <c r="BO634" i="6"/>
  <c r="BO686" i="6"/>
  <c r="CU686" i="6"/>
  <c r="CJ382" i="6"/>
  <c r="BD382" i="6"/>
  <c r="BD189" i="6"/>
  <c r="CJ189" i="6"/>
  <c r="CW209" i="6"/>
  <c r="DJ209" i="6" s="1"/>
  <c r="CJ159" i="6"/>
  <c r="BD159" i="6"/>
  <c r="DE516" i="6"/>
  <c r="BY516" i="6"/>
  <c r="BO523" i="6"/>
  <c r="CU523" i="6"/>
  <c r="BO272" i="6"/>
  <c r="CU272" i="6"/>
  <c r="CU680" i="6"/>
  <c r="BO680" i="6"/>
  <c r="DE261" i="6"/>
  <c r="BY261" i="6"/>
  <c r="BD20" i="6"/>
  <c r="CJ20" i="6"/>
  <c r="CU374" i="6"/>
  <c r="BO374" i="6"/>
  <c r="CJ61" i="6"/>
  <c r="BD61" i="6"/>
  <c r="DE27" i="6"/>
  <c r="BY27" i="6"/>
  <c r="BD721" i="6"/>
  <c r="CJ721" i="6"/>
  <c r="CJ404" i="6"/>
  <c r="BD404" i="6"/>
  <c r="CV126" i="6"/>
  <c r="BP126" i="6"/>
  <c r="CJ373" i="6"/>
  <c r="BD373" i="6"/>
  <c r="BO910" i="6"/>
  <c r="CU910" i="6"/>
  <c r="BO516" i="6"/>
  <c r="CU516" i="6"/>
  <c r="CU227" i="6"/>
  <c r="BO227" i="6"/>
  <c r="BD441" i="6"/>
  <c r="CJ441" i="6"/>
  <c r="CJ95" i="6"/>
  <c r="BD95" i="6"/>
  <c r="CU905" i="6"/>
  <c r="BO905" i="6"/>
  <c r="CU935" i="6"/>
  <c r="BO935" i="6"/>
  <c r="CJ880" i="6"/>
  <c r="BD880" i="6"/>
  <c r="BO214" i="6"/>
  <c r="CU214" i="6"/>
  <c r="BD544" i="6"/>
  <c r="CJ544" i="6"/>
  <c r="CU481" i="6"/>
  <c r="BO481" i="6"/>
  <c r="CU237" i="6"/>
  <c r="BO237" i="6"/>
  <c r="BD415" i="6"/>
  <c r="CJ415" i="6"/>
  <c r="DE705" i="6"/>
  <c r="BY705" i="6"/>
  <c r="BO848" i="6"/>
  <c r="CU848" i="6"/>
  <c r="CK26" i="6"/>
  <c r="BE26" i="6"/>
  <c r="CU155" i="6"/>
  <c r="BO155" i="6"/>
  <c r="DE625" i="6"/>
  <c r="BY625" i="6"/>
  <c r="BD580" i="6"/>
  <c r="CJ580" i="6"/>
  <c r="CU637" i="6"/>
  <c r="BO637" i="6"/>
  <c r="BY94" i="6"/>
  <c r="DE94" i="6"/>
  <c r="BO128" i="6"/>
  <c r="CU128" i="6"/>
  <c r="BY642" i="6"/>
  <c r="DE642" i="6"/>
  <c r="CJ233" i="6"/>
  <c r="BD233" i="6"/>
  <c r="CJ628" i="6"/>
  <c r="BD628" i="6"/>
  <c r="CJ592" i="6"/>
  <c r="BD592" i="6"/>
  <c r="BO667" i="6"/>
  <c r="CU667" i="6"/>
  <c r="CJ23" i="6"/>
  <c r="BD23" i="6"/>
  <c r="CJ300" i="6"/>
  <c r="BD300" i="6"/>
  <c r="DE422" i="6"/>
  <c r="BY422" i="6"/>
  <c r="DE257" i="6"/>
  <c r="BY257" i="6"/>
  <c r="CJ1008" i="6"/>
  <c r="BD1008" i="6"/>
  <c r="CU924" i="6"/>
  <c r="BO924" i="6"/>
  <c r="CJ930" i="6"/>
  <c r="BD930" i="6"/>
  <c r="BY970" i="6"/>
  <c r="DE970" i="6"/>
  <c r="BD707" i="6"/>
  <c r="CJ707" i="6"/>
  <c r="DE51" i="6"/>
  <c r="BY51" i="6"/>
  <c r="CJ358" i="6"/>
  <c r="BD358" i="6"/>
  <c r="DE162" i="6"/>
  <c r="BY162" i="6"/>
  <c r="DE781" i="6"/>
  <c r="BY781" i="6"/>
  <c r="DE202" i="6"/>
  <c r="BY202" i="6"/>
  <c r="BO897" i="6"/>
  <c r="CU897" i="6"/>
  <c r="BY355" i="6"/>
  <c r="DE355" i="6"/>
  <c r="BD708" i="6"/>
  <c r="CJ708" i="6"/>
  <c r="BY615" i="6"/>
  <c r="DE615" i="6"/>
  <c r="BO759" i="6"/>
  <c r="CU759" i="6"/>
  <c r="CJ564" i="6"/>
  <c r="BD564" i="6"/>
  <c r="CU33" i="6"/>
  <c r="BO33" i="6"/>
  <c r="CJ494" i="6"/>
  <c r="BD494" i="6"/>
  <c r="BO763" i="6"/>
  <c r="CU763" i="6"/>
  <c r="CJ554" i="6"/>
  <c r="BD554" i="6"/>
  <c r="BD31" i="6"/>
  <c r="CJ31" i="6"/>
  <c r="CU1002" i="6"/>
  <c r="BO1002" i="6"/>
  <c r="DE402" i="6"/>
  <c r="BY402" i="6"/>
  <c r="BY333" i="6"/>
  <c r="DE333" i="6"/>
  <c r="BD831" i="6"/>
  <c r="CJ831" i="6"/>
  <c r="L38" i="5"/>
  <c r="J51" i="5"/>
  <c r="J63" i="5"/>
  <c r="BD767" i="6"/>
  <c r="CJ767" i="6"/>
  <c r="DE254" i="6"/>
  <c r="BY254" i="6"/>
  <c r="BY30" i="6"/>
  <c r="DE30" i="6"/>
  <c r="BD943" i="6"/>
  <c r="CJ943" i="6"/>
  <c r="CJ488" i="6"/>
  <c r="BD488" i="6"/>
  <c r="BP46" i="6"/>
  <c r="CV46" i="6"/>
  <c r="CJ1013" i="6"/>
  <c r="BD1013" i="6"/>
  <c r="BD15" i="6"/>
  <c r="CJ15" i="6"/>
  <c r="DE116" i="6"/>
  <c r="BY116" i="6"/>
  <c r="CJ860" i="6"/>
  <c r="BD860" i="6"/>
  <c r="BO288" i="6"/>
  <c r="CU288" i="6"/>
  <c r="BD369" i="6"/>
  <c r="CJ369" i="6"/>
  <c r="CJ559" i="6"/>
  <c r="BD559" i="6"/>
  <c r="BD1011" i="6"/>
  <c r="CJ1011" i="6"/>
  <c r="CJ790" i="6"/>
  <c r="BD790" i="6"/>
  <c r="DE927" i="6"/>
  <c r="BY927" i="6"/>
  <c r="CU803" i="6"/>
  <c r="BO803" i="6"/>
  <c r="BY343" i="6"/>
  <c r="DE343" i="6"/>
  <c r="CU931" i="6"/>
  <c r="BO931" i="6"/>
  <c r="L39" i="5"/>
  <c r="J52" i="5"/>
  <c r="J64" i="5"/>
  <c r="CJ594" i="6"/>
  <c r="BD594" i="6"/>
  <c r="BY429" i="6"/>
  <c r="DE429" i="6"/>
  <c r="BD1009" i="6"/>
  <c r="CJ1009" i="6"/>
  <c r="DE370" i="6"/>
  <c r="BY370" i="6"/>
  <c r="CU650" i="6"/>
  <c r="BO650" i="6"/>
  <c r="DE55" i="6"/>
  <c r="BY55" i="6"/>
  <c r="CU761" i="6"/>
  <c r="BO761" i="6"/>
  <c r="BD103" i="6"/>
  <c r="CJ103" i="6"/>
  <c r="CU663" i="6"/>
  <c r="BO663" i="6"/>
  <c r="CJ489" i="6"/>
  <c r="BD489" i="6"/>
  <c r="CJ596" i="6"/>
  <c r="BD596" i="6"/>
  <c r="CK244" i="6"/>
  <c r="BE244" i="6"/>
  <c r="CU29" i="6"/>
  <c r="BO29" i="6"/>
  <c r="CU973" i="6"/>
  <c r="BO973" i="6"/>
  <c r="CJ696" i="6"/>
  <c r="BD696" i="6"/>
  <c r="BY941" i="6"/>
  <c r="DE941" i="6"/>
  <c r="BD44" i="6"/>
  <c r="CJ44" i="6"/>
  <c r="BY836" i="6"/>
  <c r="DE836" i="6"/>
  <c r="DE214" i="6"/>
  <c r="BY214" i="6"/>
  <c r="BO292" i="6"/>
  <c r="CU292" i="6"/>
  <c r="BY1006" i="6"/>
  <c r="DE1006" i="6"/>
  <c r="DE769" i="6"/>
  <c r="BY769" i="6"/>
  <c r="CJ660" i="6"/>
  <c r="BD660" i="6"/>
  <c r="CU959" i="6"/>
  <c r="BO959" i="6"/>
  <c r="BO223" i="6"/>
  <c r="CU223" i="6"/>
  <c r="CU431" i="6"/>
  <c r="BO431" i="6"/>
  <c r="BY800" i="6"/>
  <c r="DE800" i="6"/>
  <c r="BO1010" i="6"/>
  <c r="CU1010" i="6"/>
  <c r="CJ871" i="6"/>
  <c r="BD871" i="6"/>
  <c r="DE876" i="6"/>
  <c r="BY876" i="6"/>
  <c r="CJ640" i="6"/>
  <c r="BD640" i="6"/>
  <c r="DE799" i="6"/>
  <c r="BY799" i="6"/>
  <c r="BY95" i="6"/>
  <c r="DE95" i="6"/>
  <c r="BY371" i="6"/>
  <c r="DE371" i="6"/>
  <c r="BD627" i="6"/>
  <c r="CJ627" i="6"/>
  <c r="BD377" i="6"/>
  <c r="CJ377" i="6"/>
  <c r="CU165" i="6"/>
  <c r="BO165" i="6"/>
  <c r="DE378" i="6"/>
  <c r="BY378" i="6"/>
  <c r="CJ549" i="6"/>
  <c r="BD549" i="6"/>
  <c r="BO318" i="6"/>
  <c r="CU318" i="6"/>
  <c r="CJ830" i="6"/>
  <c r="BD830" i="6"/>
  <c r="BO120" i="6"/>
  <c r="CU120" i="6"/>
  <c r="BD681" i="6"/>
  <c r="CJ681" i="6"/>
  <c r="BP94" i="6"/>
  <c r="CV94" i="6"/>
  <c r="BO727" i="6"/>
  <c r="CU727" i="6"/>
  <c r="CU173" i="6"/>
  <c r="BO173" i="6"/>
  <c r="CV65" i="6"/>
  <c r="BP65" i="6"/>
  <c r="BO689" i="6"/>
  <c r="CU689" i="6"/>
  <c r="BD466" i="6"/>
  <c r="CJ466" i="6"/>
  <c r="BP40" i="6"/>
  <c r="CV40" i="6"/>
  <c r="CU456" i="6"/>
  <c r="BO456" i="6"/>
  <c r="BD668" i="6"/>
  <c r="CJ668" i="6"/>
  <c r="CU291" i="6"/>
  <c r="BO291" i="6"/>
  <c r="CJ476" i="6"/>
  <c r="BD476" i="6"/>
  <c r="BY569" i="6"/>
  <c r="DE569" i="6"/>
  <c r="CJ246" i="6"/>
  <c r="BD246" i="6"/>
  <c r="BD104" i="6"/>
  <c r="CJ104" i="6"/>
  <c r="CJ281" i="6"/>
  <c r="BD281" i="6"/>
  <c r="DE989" i="6"/>
  <c r="BY989" i="6"/>
  <c r="CJ690" i="6"/>
  <c r="BD690" i="6"/>
  <c r="BD786" i="6"/>
  <c r="CJ786" i="6"/>
  <c r="DE692" i="6"/>
  <c r="BY692" i="6"/>
  <c r="BO378" i="6"/>
  <c r="CU378" i="6"/>
  <c r="BO86" i="6"/>
  <c r="CU86" i="6"/>
  <c r="BD616" i="6"/>
  <c r="CJ616" i="6"/>
  <c r="CU625" i="6"/>
  <c r="BO625" i="6"/>
  <c r="CJ955" i="6"/>
  <c r="BD955" i="6"/>
  <c r="BP16" i="6"/>
  <c r="CV16" i="6"/>
  <c r="CU479" i="6"/>
  <c r="BO479" i="6"/>
  <c r="DE400" i="6"/>
  <c r="BY400" i="6"/>
  <c r="DE267" i="6"/>
  <c r="BY267" i="6"/>
  <c r="BD719" i="6"/>
  <c r="CJ719" i="6"/>
  <c r="BD79" i="6"/>
  <c r="CJ79" i="6"/>
  <c r="BO704" i="6"/>
  <c r="CU704" i="6"/>
  <c r="BY794" i="6"/>
  <c r="DE794" i="6"/>
  <c r="CJ461" i="6"/>
  <c r="BD461" i="6"/>
  <c r="CU757" i="6"/>
  <c r="BO757" i="6"/>
  <c r="CK459" i="6"/>
  <c r="BE459" i="6"/>
  <c r="CU750" i="6"/>
  <c r="BO750" i="6"/>
  <c r="BO957" i="6"/>
  <c r="CU957" i="6"/>
  <c r="BY183" i="6"/>
  <c r="DE183" i="6"/>
  <c r="BO220" i="6"/>
  <c r="CU220" i="6"/>
  <c r="BD229" i="6"/>
  <c r="CJ229" i="6"/>
  <c r="BD385" i="6"/>
  <c r="CJ385" i="6"/>
  <c r="DE376" i="6"/>
  <c r="BY376" i="6"/>
  <c r="BD203" i="6"/>
  <c r="CJ203" i="6"/>
  <c r="CU969" i="6"/>
  <c r="BO969" i="6"/>
  <c r="BO640" i="6"/>
  <c r="CU640" i="6"/>
  <c r="CJ490" i="6"/>
  <c r="BD490" i="6"/>
  <c r="CU992" i="6"/>
  <c r="BO992" i="6"/>
  <c r="CJ694" i="6"/>
  <c r="BD694" i="6"/>
  <c r="DE190" i="6"/>
  <c r="BY190" i="6"/>
  <c r="CU193" i="6"/>
  <c r="BO193" i="6"/>
  <c r="DE564" i="6"/>
  <c r="BY564" i="6"/>
  <c r="CU742" i="6"/>
  <c r="BO742" i="6"/>
  <c r="DE987" i="6"/>
  <c r="BY987" i="6"/>
  <c r="BY337" i="6"/>
  <c r="DE337" i="6"/>
  <c r="CJ599" i="6"/>
  <c r="BD599" i="6"/>
  <c r="CU159" i="6"/>
  <c r="BO159" i="6"/>
  <c r="BD687" i="6"/>
  <c r="CJ687" i="6"/>
  <c r="BO754" i="6"/>
  <c r="CU754" i="6"/>
  <c r="CJ895" i="6"/>
  <c r="BD895" i="6"/>
  <c r="CJ259" i="6"/>
  <c r="BD259" i="6"/>
  <c r="CJ1000" i="6"/>
  <c r="BD1000" i="6"/>
  <c r="BD446" i="6"/>
  <c r="CJ446" i="6"/>
  <c r="BO583" i="6"/>
  <c r="CU583" i="6"/>
  <c r="CU648" i="6"/>
  <c r="BO648" i="6"/>
  <c r="CJ499" i="6"/>
  <c r="BD499" i="6"/>
  <c r="BO414" i="6"/>
  <c r="CU414" i="6"/>
  <c r="BD744" i="6"/>
  <c r="CJ744" i="6"/>
  <c r="BD802" i="6"/>
  <c r="CJ802" i="6"/>
  <c r="BD1006" i="6"/>
  <c r="CJ1006" i="6"/>
  <c r="BY887" i="6"/>
  <c r="DE887" i="6"/>
  <c r="BO180" i="6"/>
  <c r="CU180" i="6"/>
  <c r="CU452" i="6"/>
  <c r="BO452" i="6"/>
  <c r="CJ567" i="6"/>
  <c r="BD567" i="6"/>
  <c r="CK129" i="6"/>
  <c r="BE129" i="6"/>
  <c r="BY726" i="6"/>
  <c r="DE726" i="6"/>
  <c r="BD275" i="6"/>
  <c r="CJ275" i="6"/>
  <c r="BO557" i="6"/>
  <c r="CU557" i="6"/>
  <c r="CJ513" i="6"/>
  <c r="BD513" i="6"/>
  <c r="BD643" i="6"/>
  <c r="CJ643" i="6"/>
  <c r="BO589" i="6"/>
  <c r="CU589" i="6"/>
  <c r="BD360" i="6"/>
  <c r="CJ360" i="6"/>
  <c r="DE468" i="6"/>
  <c r="BY468" i="6"/>
  <c r="DE731" i="6"/>
  <c r="BY731" i="6"/>
  <c r="DE284" i="6"/>
  <c r="BY284" i="6"/>
  <c r="BY523" i="6"/>
  <c r="DE523" i="6"/>
  <c r="CJ571" i="6"/>
  <c r="BD571" i="6"/>
  <c r="BY709" i="6"/>
  <c r="DE709" i="6"/>
  <c r="BD793" i="6"/>
  <c r="CJ793" i="6"/>
  <c r="BY988" i="6"/>
  <c r="DE988" i="6"/>
  <c r="BD335" i="6"/>
  <c r="CJ335" i="6"/>
  <c r="BO478" i="6"/>
  <c r="CU478" i="6"/>
  <c r="CU596" i="6"/>
  <c r="BO596" i="6"/>
  <c r="CJ993" i="6"/>
  <c r="BD993" i="6"/>
  <c r="CJ602" i="6"/>
  <c r="BD602" i="6"/>
  <c r="BD540" i="6"/>
  <c r="CJ540" i="6"/>
  <c r="DE113" i="6"/>
  <c r="BY113" i="6"/>
  <c r="CJ166" i="6"/>
  <c r="BD166" i="6"/>
  <c r="BY651" i="6"/>
  <c r="DE651" i="6"/>
  <c r="DE571" i="6"/>
  <c r="BY571" i="6"/>
  <c r="CJ983" i="6"/>
  <c r="BD983" i="6"/>
  <c r="DE888" i="6"/>
  <c r="BY888" i="6"/>
  <c r="DE187" i="6"/>
  <c r="BY187" i="6"/>
  <c r="BY661" i="6"/>
  <c r="DE661" i="6"/>
  <c r="BO771" i="6"/>
  <c r="CU771" i="6"/>
  <c r="BD712" i="6"/>
  <c r="CJ712" i="6"/>
  <c r="DE778" i="6"/>
  <c r="BY778" i="6"/>
  <c r="CJ837" i="6"/>
  <c r="BD837" i="6"/>
  <c r="CU832" i="6"/>
  <c r="BO832" i="6"/>
  <c r="BO838" i="6"/>
  <c r="CU838" i="6"/>
  <c r="BY742" i="6"/>
  <c r="DE742" i="6"/>
  <c r="BY391" i="6"/>
  <c r="DE391" i="6"/>
  <c r="BO388" i="6"/>
  <c r="CU388" i="6"/>
  <c r="CU170" i="6"/>
  <c r="BO170" i="6"/>
  <c r="BD945" i="6"/>
  <c r="CJ945" i="6"/>
  <c r="CJ523" i="6"/>
  <c r="BD523" i="6"/>
  <c r="CU560" i="6"/>
  <c r="BO560" i="6"/>
  <c r="CV340" i="6"/>
  <c r="BP340" i="6"/>
  <c r="CU845" i="6"/>
  <c r="BO845" i="6"/>
  <c r="DE279" i="6"/>
  <c r="BY279" i="6"/>
  <c r="DE747" i="6"/>
  <c r="BY747" i="6"/>
  <c r="BD607" i="6"/>
  <c r="CJ607" i="6"/>
  <c r="DE348" i="6"/>
  <c r="BY348" i="6"/>
  <c r="BD773" i="6"/>
  <c r="CJ773" i="6"/>
  <c r="BP14" i="6"/>
  <c r="CV14" i="6"/>
  <c r="DE519" i="6"/>
  <c r="BY519" i="6"/>
  <c r="DE969" i="6"/>
  <c r="BY969" i="6"/>
  <c r="BO521" i="6"/>
  <c r="CU521" i="6"/>
  <c r="BP190" i="6"/>
  <c r="CV190" i="6"/>
  <c r="CU379" i="6"/>
  <c r="BO379" i="6"/>
  <c r="BY484" i="6"/>
  <c r="DE484" i="6"/>
  <c r="BO532" i="6"/>
  <c r="CU532" i="6"/>
  <c r="BD158" i="6"/>
  <c r="CJ158" i="6"/>
  <c r="DE873" i="6"/>
  <c r="BY873" i="6"/>
  <c r="CU536" i="6"/>
  <c r="BO536" i="6"/>
  <c r="DE317" i="6"/>
  <c r="BY317" i="6"/>
  <c r="CJ680" i="6"/>
  <c r="BD680" i="6"/>
  <c r="BD784" i="6"/>
  <c r="CJ784" i="6"/>
  <c r="CJ442" i="6"/>
  <c r="BD442" i="6"/>
  <c r="BD783" i="6"/>
  <c r="CJ783" i="6"/>
  <c r="CJ383" i="6"/>
  <c r="BD383" i="6"/>
  <c r="CJ819" i="6"/>
  <c r="BD819" i="6"/>
  <c r="BO442" i="6"/>
  <c r="CU442" i="6"/>
  <c r="BO564" i="6"/>
  <c r="CU564" i="6"/>
  <c r="CJ344" i="6"/>
  <c r="BD344" i="6"/>
  <c r="BO611" i="6"/>
  <c r="CU611" i="6"/>
  <c r="CJ888" i="6"/>
  <c r="BD888" i="6"/>
  <c r="BO776" i="6"/>
  <c r="CU776" i="6"/>
  <c r="CU395" i="6"/>
  <c r="BO395" i="6"/>
  <c r="BD808" i="6"/>
  <c r="CJ808" i="6"/>
  <c r="BP191" i="6"/>
  <c r="CV191" i="6"/>
  <c r="CU856" i="6"/>
  <c r="BO856" i="6"/>
  <c r="BY151" i="6"/>
  <c r="DE151" i="6"/>
  <c r="BO885" i="6"/>
  <c r="CU885" i="6"/>
  <c r="BO302" i="6"/>
  <c r="CU302" i="6"/>
  <c r="CU682" i="6"/>
  <c r="BO682" i="6"/>
  <c r="CJ139" i="6"/>
  <c r="BD139" i="6"/>
  <c r="DE229" i="6"/>
  <c r="BY229" i="6"/>
  <c r="DE923" i="6"/>
  <c r="BY923" i="6"/>
  <c r="BD121" i="6"/>
  <c r="CJ121" i="6"/>
  <c r="BD743" i="6"/>
  <c r="CJ743" i="6"/>
  <c r="BD432" i="6"/>
  <c r="CJ432" i="6"/>
  <c r="DE704" i="6"/>
  <c r="BY704" i="6"/>
  <c r="CU644" i="6"/>
  <c r="BO644" i="6"/>
  <c r="DE670" i="6"/>
  <c r="BY670" i="6"/>
  <c r="CJ156" i="6"/>
  <c r="BD156" i="6"/>
  <c r="BO726" i="6"/>
  <c r="CU726" i="6"/>
  <c r="BY240" i="6"/>
  <c r="DE240" i="6"/>
  <c r="CU709" i="6"/>
  <c r="BO709" i="6"/>
  <c r="DE238" i="6"/>
  <c r="BY238" i="6"/>
  <c r="BY86" i="6"/>
  <c r="DE86" i="6"/>
  <c r="DE149" i="6"/>
  <c r="BY149" i="6"/>
  <c r="CU518" i="6"/>
  <c r="BO518" i="6"/>
  <c r="CJ991" i="6"/>
  <c r="BD991" i="6"/>
  <c r="DE768" i="6"/>
  <c r="BY768" i="6"/>
  <c r="BO218" i="6"/>
  <c r="CU218" i="6"/>
  <c r="BY338" i="6"/>
  <c r="DE338" i="6"/>
  <c r="CJ892" i="6"/>
  <c r="BD892" i="6"/>
  <c r="CU901" i="6"/>
  <c r="BO901" i="6"/>
  <c r="CJ289" i="6"/>
  <c r="BD289" i="6"/>
  <c r="BY676" i="6"/>
  <c r="DE676" i="6"/>
  <c r="BY270" i="6"/>
  <c r="DE270" i="6"/>
  <c r="BY427" i="6"/>
  <c r="DE427" i="6"/>
  <c r="BD636" i="6"/>
  <c r="CJ636" i="6"/>
  <c r="BY47" i="6"/>
  <c r="DE47" i="6"/>
  <c r="BD653" i="6"/>
  <c r="CJ653" i="6"/>
  <c r="BY866" i="6"/>
  <c r="DE866" i="6"/>
  <c r="BD400" i="6"/>
  <c r="CJ400" i="6"/>
  <c r="DE779" i="6"/>
  <c r="BY779" i="6"/>
  <c r="BO282" i="6"/>
  <c r="CU282" i="6"/>
  <c r="BO268" i="6"/>
  <c r="CU268" i="6"/>
  <c r="CU713" i="6"/>
  <c r="BO713" i="6"/>
  <c r="DE115" i="6"/>
  <c r="BY115" i="6"/>
  <c r="BP141" i="6"/>
  <c r="CV141" i="6"/>
  <c r="BO429" i="6"/>
  <c r="CU429" i="6"/>
  <c r="DE248" i="6"/>
  <c r="BY248" i="6"/>
  <c r="CU684" i="6"/>
  <c r="BO684" i="6"/>
  <c r="BD42" i="6"/>
  <c r="CJ42" i="6"/>
  <c r="CU690" i="6"/>
  <c r="BO690" i="6"/>
  <c r="BD842" i="6"/>
  <c r="CJ842" i="6"/>
  <c r="BY765" i="6"/>
  <c r="DE765" i="6"/>
  <c r="BO687" i="6"/>
  <c r="CU687" i="6"/>
  <c r="BD462" i="6"/>
  <c r="CJ462" i="6"/>
  <c r="BO737" i="6"/>
  <c r="CU737" i="6"/>
  <c r="CU103" i="6"/>
  <c r="BO103" i="6"/>
  <c r="BD709" i="6"/>
  <c r="CJ709" i="6"/>
  <c r="DE452" i="6"/>
  <c r="BY452" i="6"/>
  <c r="BY99" i="6"/>
  <c r="DE99" i="6"/>
  <c r="DE196" i="6"/>
  <c r="BY196" i="6"/>
  <c r="DE175" i="6"/>
  <c r="BY175" i="6"/>
  <c r="CU876" i="6"/>
  <c r="BO876" i="6"/>
  <c r="CU231" i="6"/>
  <c r="BO231" i="6"/>
  <c r="DE514" i="6"/>
  <c r="BY514" i="6"/>
  <c r="BO114" i="6"/>
  <c r="CU114" i="6"/>
  <c r="CJ375" i="6"/>
  <c r="BD375" i="6"/>
  <c r="CK106" i="6"/>
  <c r="BE106" i="6"/>
  <c r="CJ600" i="6"/>
  <c r="BD600" i="6"/>
  <c r="DE524" i="6"/>
  <c r="BY524" i="6"/>
  <c r="BY521" i="6"/>
  <c r="DE521" i="6"/>
  <c r="CJ411" i="6"/>
  <c r="BD411" i="6"/>
  <c r="DE530" i="6"/>
  <c r="BY530" i="6"/>
  <c r="BO198" i="6"/>
  <c r="CU198" i="6"/>
  <c r="BO609" i="6"/>
  <c r="CU609" i="6"/>
  <c r="BD66" i="6"/>
  <c r="CJ66" i="6"/>
  <c r="BY73" i="6"/>
  <c r="DE73" i="6"/>
  <c r="BO303" i="6"/>
  <c r="CU303" i="6"/>
  <c r="DE110" i="6"/>
  <c r="BY110" i="6"/>
  <c r="CK86" i="6"/>
  <c r="BE86" i="6"/>
  <c r="CJ874" i="6"/>
  <c r="BD874" i="6"/>
  <c r="DE926" i="6"/>
  <c r="BY926" i="6"/>
  <c r="BD827" i="6"/>
  <c r="CJ827" i="6"/>
  <c r="BY406" i="6"/>
  <c r="DE406" i="6"/>
  <c r="BD699" i="6"/>
  <c r="CJ699" i="6"/>
  <c r="BD191" i="6"/>
  <c r="CJ191" i="6"/>
  <c r="CK508" i="6"/>
  <c r="BE508" i="6"/>
  <c r="CU56" i="6"/>
  <c r="BO56" i="6"/>
  <c r="BY381" i="6"/>
  <c r="DE381" i="6"/>
  <c r="DE578" i="6"/>
  <c r="BY578" i="6"/>
  <c r="DE342" i="6"/>
  <c r="BY342" i="6"/>
  <c r="BD168" i="6"/>
  <c r="CJ168" i="6"/>
  <c r="CU602" i="6"/>
  <c r="BO602" i="6"/>
  <c r="CW99" i="6"/>
  <c r="DJ99" i="6" s="1"/>
  <c r="DE528" i="6"/>
  <c r="BY528" i="6"/>
  <c r="CJ161" i="6"/>
  <c r="BD161" i="6"/>
  <c r="CU345" i="6"/>
  <c r="BO345" i="6"/>
  <c r="BO770" i="6"/>
  <c r="CU770" i="6"/>
  <c r="BD421" i="6"/>
  <c r="CJ421" i="6"/>
  <c r="BY635" i="6"/>
  <c r="DE635" i="6"/>
  <c r="DE658" i="6"/>
  <c r="BY658" i="6"/>
  <c r="DE536" i="6"/>
  <c r="BY536" i="6"/>
  <c r="BY90" i="6"/>
  <c r="DE90" i="6"/>
  <c r="BO328" i="6"/>
  <c r="CU328" i="6"/>
  <c r="BO908" i="6"/>
  <c r="CU908" i="6"/>
  <c r="BD207" i="6"/>
  <c r="CJ207" i="6"/>
  <c r="DE125" i="6"/>
  <c r="BY125" i="6"/>
  <c r="CU490" i="6"/>
  <c r="BO490" i="6"/>
  <c r="CK74" i="6"/>
  <c r="BE74" i="6"/>
  <c r="BY58" i="6"/>
  <c r="DE58" i="6"/>
  <c r="DE587" i="6"/>
  <c r="BY587" i="6"/>
  <c r="BY374" i="6"/>
  <c r="DE374" i="6"/>
  <c r="BE109" i="6"/>
  <c r="CK109" i="6"/>
  <c r="CU249" i="6"/>
  <c r="BO249" i="6"/>
  <c r="BO398" i="6"/>
  <c r="CU398" i="6"/>
  <c r="BD70" i="6"/>
  <c r="CJ70" i="6"/>
  <c r="DE652" i="6"/>
  <c r="BY652" i="6"/>
  <c r="CU822" i="6"/>
  <c r="BO822" i="6"/>
  <c r="CJ51" i="6"/>
  <c r="BD51" i="6"/>
  <c r="BY793" i="6"/>
  <c r="DE793" i="6"/>
  <c r="CJ956" i="6"/>
  <c r="BD956" i="6"/>
  <c r="CU698" i="6"/>
  <c r="BO698" i="6"/>
  <c r="DE208" i="6"/>
  <c r="BY208" i="6"/>
  <c r="BP98" i="6"/>
  <c r="CV98" i="6"/>
  <c r="CJ127" i="6"/>
  <c r="BD127" i="6"/>
  <c r="BY234" i="6"/>
  <c r="DE234" i="6"/>
  <c r="CU806" i="6"/>
  <c r="BO806" i="6"/>
  <c r="CJ688" i="6"/>
  <c r="BD688" i="6"/>
  <c r="BO245" i="6"/>
  <c r="CU245" i="6"/>
  <c r="BD704" i="6"/>
  <c r="CJ704" i="6"/>
  <c r="J49" i="5"/>
  <c r="J61" i="5"/>
  <c r="L36" i="5"/>
  <c r="BO487" i="6"/>
  <c r="CU487" i="6"/>
  <c r="CJ478" i="6"/>
  <c r="BD478" i="6"/>
  <c r="DE845" i="6"/>
  <c r="BY845" i="6"/>
  <c r="BO520" i="6"/>
  <c r="CU520" i="6"/>
  <c r="DE640" i="6"/>
  <c r="BY640" i="6"/>
  <c r="BY68" i="6"/>
  <c r="DE68" i="6"/>
  <c r="BY872" i="6"/>
  <c r="DE872" i="6"/>
  <c r="DE277" i="6"/>
  <c r="BY277" i="6"/>
  <c r="BD949" i="6"/>
  <c r="CJ949" i="6"/>
  <c r="CU206" i="6"/>
  <c r="BO206" i="6"/>
  <c r="CJ501" i="6"/>
  <c r="BD501" i="6"/>
  <c r="BO236" i="6"/>
  <c r="CU236" i="6"/>
  <c r="BO565" i="6"/>
  <c r="CU565" i="6"/>
  <c r="BY611" i="6"/>
  <c r="DE611" i="6"/>
  <c r="CU558" i="6"/>
  <c r="BO558" i="6"/>
  <c r="DE500" i="6"/>
  <c r="BY500" i="6"/>
  <c r="CJ855" i="6"/>
  <c r="BD855" i="6"/>
  <c r="DE506" i="6"/>
  <c r="BY506" i="6"/>
  <c r="DE925" i="6"/>
  <c r="BY925" i="6"/>
  <c r="BO136" i="6"/>
  <c r="CU136" i="6"/>
  <c r="BO473" i="6"/>
  <c r="CU473" i="6"/>
  <c r="CJ968" i="6"/>
  <c r="BD968" i="6"/>
  <c r="CJ918" i="6"/>
  <c r="BD918" i="6"/>
  <c r="DE955" i="6"/>
  <c r="BY955" i="6"/>
  <c r="CU485" i="6"/>
  <c r="BO485" i="6"/>
  <c r="DE570" i="6"/>
  <c r="BY570" i="6"/>
  <c r="CU399" i="6"/>
  <c r="BO399" i="6"/>
  <c r="L42" i="5"/>
  <c r="J67" i="5"/>
  <c r="BP22" i="6"/>
  <c r="CV22" i="6"/>
  <c r="BY686" i="6"/>
  <c r="DE686" i="6"/>
  <c r="BP142" i="6"/>
  <c r="CV142" i="6"/>
  <c r="BO304" i="6"/>
  <c r="CU304" i="6"/>
  <c r="DE517" i="6"/>
  <c r="BY517" i="6"/>
  <c r="BO260" i="6"/>
  <c r="CU260" i="6"/>
  <c r="BD105" i="6"/>
  <c r="CJ105" i="6"/>
  <c r="BD661" i="6"/>
  <c r="CJ661" i="6"/>
  <c r="BO172" i="6"/>
  <c r="CU172" i="6"/>
  <c r="BD711" i="6"/>
  <c r="CJ711" i="6"/>
  <c r="BO762" i="6"/>
  <c r="CU762" i="6"/>
  <c r="DE741" i="6"/>
  <c r="BY741" i="6"/>
  <c r="DE526" i="6"/>
  <c r="BY526" i="6"/>
  <c r="BO281" i="6"/>
  <c r="CU281" i="6"/>
  <c r="BD982" i="6"/>
  <c r="CJ982" i="6"/>
  <c r="BD703" i="6"/>
  <c r="CJ703" i="6"/>
  <c r="BD733" i="6"/>
  <c r="CJ733" i="6"/>
  <c r="BD825" i="6"/>
  <c r="CJ825" i="6"/>
  <c r="BY80" i="6"/>
  <c r="DE80" i="6"/>
  <c r="BD510" i="6"/>
  <c r="CJ510" i="6"/>
  <c r="BY803" i="6"/>
  <c r="DE803" i="6"/>
  <c r="BY859" i="6"/>
  <c r="DE859" i="6"/>
  <c r="CJ352" i="6"/>
  <c r="BD352" i="6"/>
  <c r="BD414" i="6"/>
  <c r="CJ414" i="6"/>
  <c r="BY965" i="6"/>
  <c r="DE965" i="6"/>
  <c r="BY60" i="6"/>
  <c r="DE60" i="6"/>
  <c r="CJ870" i="6"/>
  <c r="BD870" i="6"/>
  <c r="DE305" i="6"/>
  <c r="BY305" i="6"/>
  <c r="DE178" i="6"/>
  <c r="BY178" i="6"/>
  <c r="CU853" i="6"/>
  <c r="BO853" i="6"/>
  <c r="BD959" i="6"/>
  <c r="CJ959" i="6"/>
  <c r="BO1005" i="6"/>
  <c r="CU1005" i="6"/>
  <c r="DE879" i="6"/>
  <c r="BY879" i="6"/>
  <c r="CJ563" i="6"/>
  <c r="BD563" i="6"/>
  <c r="BY892" i="6"/>
  <c r="DE892" i="6"/>
  <c r="BY395" i="6"/>
  <c r="DE395" i="6"/>
  <c r="BP47" i="6"/>
  <c r="CV47" i="6"/>
  <c r="DE949" i="6"/>
  <c r="BY949" i="6"/>
  <c r="CU886" i="6"/>
  <c r="BO886" i="6"/>
  <c r="DE185" i="6"/>
  <c r="BY185" i="6"/>
  <c r="CU675" i="6"/>
  <c r="BO675" i="6"/>
  <c r="CU890" i="6"/>
  <c r="BO890" i="6"/>
  <c r="BP32" i="6"/>
  <c r="CV32" i="6"/>
  <c r="CU116" i="6"/>
  <c r="BO116" i="6"/>
  <c r="CJ298" i="6"/>
  <c r="BD298" i="6"/>
  <c r="BO912" i="6"/>
  <c r="CU912" i="6"/>
  <c r="CJ452" i="6"/>
  <c r="BD452" i="6"/>
  <c r="CJ245" i="6"/>
  <c r="BD245" i="6"/>
  <c r="DE542" i="6"/>
  <c r="BY542" i="6"/>
  <c r="CJ204" i="6"/>
  <c r="BD204" i="6"/>
  <c r="BY906" i="6"/>
  <c r="DE906" i="6"/>
  <c r="BD219" i="6"/>
  <c r="CJ219" i="6"/>
  <c r="BO409" i="6"/>
  <c r="CU409" i="6"/>
  <c r="DE462" i="6"/>
  <c r="BY462" i="6"/>
  <c r="DE942" i="6"/>
  <c r="BY942" i="6"/>
  <c r="BO567" i="6"/>
  <c r="CU567" i="6"/>
  <c r="BO148" i="6"/>
  <c r="CU148" i="6"/>
  <c r="DE243" i="6"/>
  <c r="BY243" i="6"/>
  <c r="CJ460" i="6"/>
  <c r="BD460" i="6"/>
  <c r="BY789" i="6"/>
  <c r="DE789" i="6"/>
  <c r="BO449" i="6"/>
  <c r="CU449" i="6"/>
  <c r="CU422" i="6"/>
  <c r="BO422" i="6"/>
  <c r="CU53" i="6"/>
  <c r="BO53" i="6"/>
  <c r="BY156" i="6"/>
  <c r="DE156" i="6"/>
  <c r="CU77" i="6"/>
  <c r="BO77" i="6"/>
  <c r="CU493" i="6"/>
  <c r="BO493" i="6"/>
  <c r="BY885" i="6"/>
  <c r="DE885" i="6"/>
  <c r="CU780" i="6"/>
  <c r="BO780" i="6"/>
  <c r="DE759" i="6"/>
  <c r="BY759" i="6"/>
  <c r="BO406" i="6"/>
  <c r="CU406" i="6"/>
  <c r="BD177" i="6"/>
  <c r="CJ177" i="6"/>
  <c r="CU622" i="6"/>
  <c r="BO622" i="6"/>
  <c r="DE275" i="6"/>
  <c r="BY275" i="6"/>
  <c r="BD526" i="6"/>
  <c r="CJ526" i="6"/>
  <c r="BY749" i="6"/>
  <c r="DE749" i="6"/>
  <c r="BY147" i="6"/>
  <c r="DE147" i="6"/>
  <c r="BY770" i="6"/>
  <c r="DE770" i="6"/>
  <c r="BY853" i="6"/>
  <c r="DE853" i="6"/>
  <c r="DE212" i="6"/>
  <c r="BY212" i="6"/>
  <c r="BY52" i="6"/>
  <c r="DE52" i="6"/>
  <c r="CU387" i="6"/>
  <c r="BO387" i="6"/>
  <c r="BD980" i="6"/>
  <c r="CJ980" i="6"/>
  <c r="BD542" i="6"/>
  <c r="CJ542" i="6"/>
  <c r="CJ954" i="6"/>
  <c r="BD954" i="6"/>
  <c r="CJ251" i="6"/>
  <c r="BD251" i="6"/>
  <c r="BY624" i="6"/>
  <c r="DE624" i="6"/>
  <c r="DE977" i="6"/>
  <c r="BY977" i="6"/>
  <c r="DE575" i="6"/>
  <c r="BY575" i="6"/>
  <c r="BY457" i="6"/>
  <c r="DE457" i="6"/>
  <c r="CU273" i="6"/>
  <c r="BO273" i="6"/>
  <c r="CJ266" i="6"/>
  <c r="BD266" i="6"/>
  <c r="CJ323" i="6"/>
  <c r="BD323" i="6"/>
  <c r="CU843" i="6"/>
  <c r="BO843" i="6"/>
  <c r="DE553" i="6"/>
  <c r="BY553" i="6"/>
  <c r="BO255" i="6"/>
  <c r="CU255" i="6"/>
  <c r="BY837" i="6"/>
  <c r="DE837" i="6"/>
  <c r="DE894" i="6"/>
  <c r="BY894" i="6"/>
  <c r="CK64" i="6"/>
  <c r="BE64" i="6"/>
  <c r="BD110" i="6"/>
  <c r="CJ110" i="6"/>
  <c r="DE867" i="6"/>
  <c r="BY867" i="6"/>
  <c r="BD413" i="6"/>
  <c r="CJ413" i="6"/>
  <c r="BO519" i="6"/>
  <c r="CU519" i="6"/>
  <c r="CU360" i="6"/>
  <c r="BO360" i="6"/>
  <c r="BY711" i="6"/>
  <c r="DE711" i="6"/>
  <c r="CU492" i="6"/>
  <c r="BO492" i="6"/>
  <c r="BY851" i="6"/>
  <c r="DE851" i="6"/>
  <c r="DE134" i="6"/>
  <c r="BY134" i="6"/>
  <c r="CJ180" i="6"/>
  <c r="BD180" i="6"/>
  <c r="BY920" i="6"/>
  <c r="DE920" i="6"/>
  <c r="CU925" i="6"/>
  <c r="BO925" i="6"/>
  <c r="BO307" i="6"/>
  <c r="CU307" i="6"/>
  <c r="BD381" i="6"/>
  <c r="CJ381" i="6"/>
  <c r="BD135" i="6"/>
  <c r="CJ135" i="6"/>
  <c r="DE327" i="6"/>
  <c r="BY327" i="6"/>
  <c r="BY76" i="6"/>
  <c r="DE76" i="6"/>
  <c r="BD727" i="6"/>
  <c r="CJ727" i="6"/>
  <c r="CU730" i="6"/>
  <c r="BO730" i="6"/>
  <c r="DE668" i="6"/>
  <c r="BY668" i="6"/>
  <c r="CK330" i="6"/>
  <c r="BE330" i="6"/>
  <c r="BO67" i="6"/>
  <c r="CU67" i="6"/>
  <c r="CU433" i="6"/>
  <c r="BO433" i="6"/>
  <c r="CJ49" i="6"/>
  <c r="BD49" i="6"/>
  <c r="BY678" i="6"/>
  <c r="DE678" i="6"/>
  <c r="CU678" i="6"/>
  <c r="BO678" i="6"/>
  <c r="DE286" i="6"/>
  <c r="BY286" i="6"/>
  <c r="CV203" i="6"/>
  <c r="BP203" i="6"/>
  <c r="CU859" i="6"/>
  <c r="BO859" i="6"/>
  <c r="DE313" i="6"/>
  <c r="BY313" i="6"/>
  <c r="BO954" i="6"/>
  <c r="CU954" i="6"/>
  <c r="DE432" i="6"/>
  <c r="BY432" i="6"/>
  <c r="DE107" i="6"/>
  <c r="BY107" i="6"/>
  <c r="DE320" i="6"/>
  <c r="BY320" i="6"/>
  <c r="CJ970" i="6"/>
  <c r="BD970" i="6"/>
  <c r="BE271" i="6"/>
  <c r="CK271" i="6"/>
  <c r="BY477" i="6"/>
  <c r="DE477" i="6"/>
  <c r="CJ732" i="6"/>
  <c r="BD732" i="6"/>
  <c r="DE272" i="6"/>
  <c r="BY272" i="6"/>
  <c r="BO1003" i="6"/>
  <c r="CU1003" i="6"/>
  <c r="DE471" i="6"/>
  <c r="BY471" i="6"/>
  <c r="CU225" i="6"/>
  <c r="BO225" i="6"/>
  <c r="BY363" i="6"/>
  <c r="DE363" i="6"/>
  <c r="DE166" i="6"/>
  <c r="BY166" i="6"/>
  <c r="BY813" i="6"/>
  <c r="DE813" i="6"/>
  <c r="BD671" i="6"/>
  <c r="CJ671" i="6"/>
  <c r="CJ43" i="6"/>
  <c r="BD43" i="6"/>
  <c r="DE588" i="6"/>
  <c r="BY588" i="6"/>
  <c r="BY176" i="6"/>
  <c r="DE176" i="6"/>
  <c r="BO365" i="6"/>
  <c r="CU365" i="6"/>
  <c r="CU752" i="6"/>
  <c r="BO752" i="6"/>
  <c r="BO732" i="6"/>
  <c r="CU732" i="6"/>
  <c r="BY352" i="6"/>
  <c r="DE352" i="6"/>
  <c r="CJ907" i="6"/>
  <c r="BD907" i="6"/>
  <c r="CJ516" i="6"/>
  <c r="BD516" i="6"/>
  <c r="CJ495" i="6"/>
  <c r="BD495" i="6"/>
  <c r="CJ958" i="6"/>
  <c r="BD958" i="6"/>
  <c r="CU592" i="6"/>
  <c r="BO592" i="6"/>
  <c r="BD693" i="6"/>
  <c r="CJ693" i="6"/>
  <c r="CL98" i="6"/>
  <c r="DI98" i="6" s="1"/>
  <c r="CU718" i="6"/>
  <c r="BO718" i="6"/>
  <c r="BD496" i="6"/>
  <c r="CJ496" i="6"/>
  <c r="CL50" i="6"/>
  <c r="DI50" i="6" s="1"/>
  <c r="CJ149" i="6"/>
  <c r="BD149" i="6"/>
  <c r="BD562" i="6"/>
  <c r="CJ562" i="6"/>
  <c r="DE576" i="6"/>
  <c r="BY576" i="6"/>
  <c r="CU646" i="6"/>
  <c r="BO646" i="6"/>
  <c r="CU760" i="6"/>
  <c r="BO760" i="6"/>
  <c r="BO604" i="6"/>
  <c r="CU604" i="6"/>
  <c r="CJ575" i="6"/>
  <c r="BD575" i="6"/>
  <c r="DE889" i="6"/>
  <c r="BY889" i="6"/>
  <c r="CJ248" i="6"/>
  <c r="BD248" i="6"/>
  <c r="CJ577" i="6"/>
  <c r="BD577" i="6"/>
  <c r="BY880" i="6"/>
  <c r="DE880" i="6"/>
  <c r="CU348" i="6"/>
  <c r="BO348" i="6"/>
  <c r="BY499" i="6"/>
  <c r="DE499" i="6"/>
  <c r="BD635" i="6"/>
  <c r="CJ635" i="6"/>
  <c r="BY630" i="6"/>
  <c r="DE630" i="6"/>
  <c r="CJ885" i="6"/>
  <c r="BD885" i="6"/>
  <c r="CJ573" i="6"/>
  <c r="BD573" i="6"/>
  <c r="BD437" i="6"/>
  <c r="CJ437" i="6"/>
  <c r="BO952" i="6"/>
  <c r="CU952" i="6"/>
  <c r="BY509" i="6"/>
  <c r="DE509" i="6"/>
  <c r="BY437" i="6"/>
  <c r="DE437" i="6"/>
  <c r="CJ898" i="6"/>
  <c r="BD898" i="6"/>
  <c r="BO659" i="6"/>
  <c r="CU659" i="6"/>
  <c r="BY627" i="6"/>
  <c r="DE627" i="6"/>
  <c r="DE736" i="6"/>
  <c r="BY736" i="6"/>
  <c r="BD601" i="6"/>
  <c r="CJ601" i="6"/>
  <c r="BD429" i="6"/>
  <c r="CJ429" i="6"/>
  <c r="DE681" i="6"/>
  <c r="BY681" i="6"/>
  <c r="BY373" i="6"/>
  <c r="DE373" i="6"/>
  <c r="BO823" i="6"/>
  <c r="CU823" i="6"/>
  <c r="DE718" i="6"/>
  <c r="BY718" i="6"/>
  <c r="BD574" i="6"/>
  <c r="CJ574" i="6"/>
  <c r="DE281" i="6"/>
  <c r="BY281" i="6"/>
  <c r="CJ473" i="6"/>
  <c r="BD473" i="6"/>
  <c r="BY335" i="6"/>
  <c r="DE335" i="6"/>
  <c r="CJ388" i="6"/>
  <c r="BD388" i="6"/>
  <c r="BD779" i="6"/>
  <c r="CJ779" i="6"/>
  <c r="BD788" i="6"/>
  <c r="CJ788" i="6"/>
  <c r="CK151" i="6"/>
  <c r="BE151" i="6"/>
  <c r="BD586" i="6"/>
  <c r="CJ586" i="6"/>
  <c r="BD665" i="6"/>
  <c r="CJ665" i="6"/>
  <c r="BY710" i="6"/>
  <c r="DE710" i="6"/>
  <c r="CJ524" i="6"/>
  <c r="BD524" i="6"/>
  <c r="CU187" i="6"/>
  <c r="BO187" i="6"/>
  <c r="BY860" i="6"/>
  <c r="DE860" i="6"/>
  <c r="BD630" i="6"/>
  <c r="CJ630" i="6"/>
  <c r="CU918" i="6"/>
  <c r="BO918" i="6"/>
  <c r="BO741" i="6"/>
  <c r="CU741" i="6"/>
  <c r="CU412" i="6"/>
  <c r="BO412" i="6"/>
  <c r="DE114" i="6"/>
  <c r="BY114" i="6"/>
  <c r="BO315" i="6"/>
  <c r="CU315" i="6"/>
  <c r="BO606" i="6"/>
  <c r="CU606" i="6"/>
  <c r="BD961" i="6"/>
  <c r="CJ961" i="6"/>
  <c r="CU724" i="6"/>
  <c r="BO724" i="6"/>
  <c r="BY194" i="6"/>
  <c r="DE194" i="6"/>
  <c r="CV115" i="6"/>
  <c r="BP115" i="6"/>
  <c r="DE607" i="6"/>
  <c r="BY607" i="6"/>
  <c r="CJ45" i="6"/>
  <c r="BD45" i="6"/>
  <c r="BD55" i="6"/>
  <c r="CJ55" i="6"/>
  <c r="BO568" i="6"/>
  <c r="CU568" i="6"/>
  <c r="DE129" i="6"/>
  <c r="BY129" i="6"/>
  <c r="CU840" i="6"/>
  <c r="BO840" i="6"/>
  <c r="BY1002" i="6"/>
  <c r="DE1002" i="6"/>
  <c r="BD24" i="6"/>
  <c r="CJ24" i="6"/>
  <c r="BY56" i="6"/>
  <c r="DE56" i="6"/>
  <c r="BO296" i="6"/>
  <c r="CU296" i="6"/>
  <c r="CJ899" i="6"/>
  <c r="BD899" i="6"/>
  <c r="BD973" i="6"/>
  <c r="CJ973" i="6"/>
  <c r="CU342" i="6"/>
  <c r="BO342" i="6"/>
  <c r="CJ444" i="6"/>
  <c r="BD444" i="6"/>
  <c r="CU305" i="6"/>
  <c r="BO305" i="6"/>
  <c r="DE669" i="6"/>
  <c r="BY669" i="6"/>
  <c r="BP147" i="6"/>
  <c r="CV147" i="6"/>
  <c r="BY67" i="6"/>
  <c r="DE67" i="6"/>
  <c r="CU782" i="6"/>
  <c r="BO782" i="6"/>
  <c r="BO1006" i="6"/>
  <c r="CU1006" i="6"/>
  <c r="BY177" i="6"/>
  <c r="DE177" i="6"/>
  <c r="BP109" i="6"/>
  <c r="CV109" i="6"/>
  <c r="BD167" i="6"/>
  <c r="CJ167" i="6"/>
  <c r="BY385" i="6"/>
  <c r="DE385" i="6"/>
  <c r="CU672" i="6"/>
  <c r="BO672" i="6"/>
  <c r="BD644" i="6"/>
  <c r="CJ644" i="6"/>
  <c r="BO421" i="6"/>
  <c r="CU421" i="6"/>
  <c r="BY146" i="6"/>
  <c r="DE146" i="6"/>
  <c r="BO873" i="6"/>
  <c r="CU873" i="6"/>
  <c r="DE618" i="6"/>
  <c r="BY618" i="6"/>
  <c r="CJ260" i="6"/>
  <c r="BD260" i="6"/>
  <c r="BO534" i="6"/>
  <c r="CU534" i="6"/>
  <c r="CJ597" i="6"/>
  <c r="BD597" i="6"/>
  <c r="BY300" i="6"/>
  <c r="DE300" i="6"/>
  <c r="BY430" i="6"/>
  <c r="DE430" i="6"/>
  <c r="BY186" i="6"/>
  <c r="DE186" i="6"/>
  <c r="BD814" i="6"/>
  <c r="CJ814" i="6"/>
  <c r="BO669" i="6"/>
  <c r="CU669" i="6"/>
  <c r="CU443" i="6"/>
  <c r="BO443" i="6"/>
  <c r="BY46" i="6"/>
  <c r="DE46" i="6"/>
  <c r="CJ990" i="6"/>
  <c r="BD990" i="6"/>
  <c r="BD700" i="6"/>
  <c r="CJ700" i="6"/>
  <c r="BY369" i="6"/>
  <c r="DE369" i="6"/>
  <c r="CU355" i="6"/>
  <c r="BO355" i="6"/>
  <c r="DE898" i="6"/>
  <c r="BY898" i="6"/>
  <c r="DE503" i="6"/>
  <c r="BY503" i="6"/>
  <c r="BY724" i="6"/>
  <c r="DE724" i="6"/>
  <c r="CJ222" i="6"/>
  <c r="BD222" i="6"/>
  <c r="BO836" i="6"/>
  <c r="CU836" i="6"/>
  <c r="CJ507" i="6"/>
  <c r="BD507" i="6"/>
  <c r="BO459" i="6"/>
  <c r="CU459" i="6"/>
  <c r="BO814" i="6"/>
  <c r="CU814" i="6"/>
  <c r="BD264" i="6"/>
  <c r="CJ264" i="6"/>
  <c r="CU970" i="6"/>
  <c r="BO970" i="6"/>
  <c r="DE404" i="6"/>
  <c r="BY404" i="6"/>
  <c r="DE756" i="6"/>
  <c r="BY756" i="6"/>
  <c r="BY77" i="6"/>
  <c r="DE77" i="6"/>
  <c r="CJ894" i="6"/>
  <c r="BD894" i="6"/>
  <c r="CJ624" i="6"/>
  <c r="BD624" i="6"/>
  <c r="CU134" i="6"/>
  <c r="BO134" i="6"/>
  <c r="CJ448" i="6"/>
  <c r="BD448" i="6"/>
  <c r="CU462" i="6"/>
  <c r="BO462" i="6"/>
  <c r="DE604" i="6"/>
  <c r="BY604" i="6"/>
  <c r="BD315" i="6"/>
  <c r="CJ315" i="6"/>
  <c r="CU176" i="6"/>
  <c r="BO176" i="6"/>
  <c r="BY810" i="6"/>
  <c r="DE810" i="6"/>
  <c r="BO815" i="6"/>
  <c r="CU815" i="6"/>
  <c r="CU804" i="6"/>
  <c r="BO804" i="6"/>
  <c r="BO723" i="6"/>
  <c r="CU723" i="6"/>
  <c r="BO471" i="6"/>
  <c r="CU471" i="6"/>
  <c r="CJ316" i="6"/>
  <c r="BD316" i="6"/>
  <c r="BY382" i="6"/>
  <c r="DE382" i="6"/>
  <c r="CV226" i="6"/>
  <c r="BP226" i="6"/>
  <c r="BD705" i="6"/>
  <c r="CJ705" i="6"/>
  <c r="CJ402" i="6"/>
  <c r="BD402" i="6"/>
  <c r="CU951" i="6"/>
  <c r="BO951" i="6"/>
  <c r="BY665" i="6"/>
  <c r="DE665" i="6"/>
  <c r="BY438" i="6"/>
  <c r="DE438" i="6"/>
  <c r="DE690" i="6"/>
  <c r="BY690" i="6"/>
  <c r="BD182" i="6"/>
  <c r="CJ182" i="6"/>
  <c r="CK181" i="6"/>
  <c r="BE181" i="6"/>
  <c r="CU436" i="6"/>
  <c r="BO436" i="6"/>
  <c r="BY828" i="6"/>
  <c r="DE828" i="6"/>
  <c r="BO930" i="6"/>
  <c r="CU930" i="6"/>
  <c r="BO857" i="6"/>
  <c r="CU857" i="6"/>
  <c r="BO533" i="6"/>
  <c r="CU533" i="6"/>
  <c r="BO411" i="6"/>
  <c r="CU411" i="6"/>
  <c r="BY924" i="6"/>
  <c r="DE924" i="6"/>
  <c r="BY537" i="6"/>
  <c r="DE537" i="6"/>
  <c r="BY834" i="6"/>
  <c r="DE834" i="6"/>
  <c r="DE612" i="6"/>
  <c r="BY612" i="6"/>
  <c r="CK82" i="6"/>
  <c r="BE82" i="6"/>
  <c r="DE558" i="6"/>
  <c r="BY558" i="6"/>
  <c r="CU417" i="6"/>
  <c r="BO417" i="6"/>
  <c r="BY954" i="6"/>
  <c r="DE954" i="6"/>
  <c r="DE961" i="6"/>
  <c r="BY961" i="6"/>
  <c r="DE278" i="6"/>
  <c r="BY278" i="6"/>
  <c r="CV453" i="6"/>
  <c r="BP453" i="6"/>
  <c r="BD280" i="6"/>
  <c r="CJ280" i="6"/>
  <c r="CU649" i="6"/>
  <c r="BO649" i="6"/>
  <c r="DE326" i="6"/>
  <c r="BY326" i="6"/>
  <c r="BY809" i="6"/>
  <c r="DE809" i="6"/>
  <c r="DE716" i="6"/>
  <c r="BY716" i="6"/>
  <c r="CJ349" i="6"/>
  <c r="BD349" i="6"/>
  <c r="CJ374" i="6"/>
  <c r="BD374" i="6"/>
  <c r="CJ864" i="6"/>
  <c r="BD864" i="6"/>
  <c r="CJ768" i="6"/>
  <c r="BD768" i="6"/>
  <c r="BY150" i="6"/>
  <c r="DE150" i="6"/>
  <c r="CJ995" i="6"/>
  <c r="BD995" i="6"/>
  <c r="BY97" i="6"/>
  <c r="DE97" i="6"/>
  <c r="BO899" i="6"/>
  <c r="CU899" i="6"/>
  <c r="CJ190" i="6"/>
  <c r="BD190" i="6"/>
  <c r="BD379" i="6"/>
  <c r="CJ379" i="6"/>
  <c r="BD92" i="6"/>
  <c r="CJ92" i="6"/>
  <c r="DE221" i="6"/>
  <c r="BY221" i="6"/>
  <c r="CU953" i="6"/>
  <c r="BO953" i="6"/>
  <c r="BD720" i="6"/>
  <c r="CJ720" i="6"/>
  <c r="BD845" i="6"/>
  <c r="CJ845" i="6"/>
  <c r="CU323" i="6"/>
  <c r="BO323" i="6"/>
  <c r="BY340" i="6"/>
  <c r="DE340" i="6"/>
  <c r="BO508" i="6"/>
  <c r="CU508" i="6"/>
  <c r="BO861" i="6"/>
  <c r="CU861" i="6"/>
  <c r="BE160" i="6"/>
  <c r="CK160" i="6"/>
  <c r="CJ253" i="6"/>
  <c r="BD253" i="6"/>
  <c r="BD438" i="6"/>
  <c r="CJ438" i="6"/>
  <c r="DE645" i="6"/>
  <c r="BY645" i="6"/>
  <c r="CJ403" i="6"/>
  <c r="BD403" i="6"/>
  <c r="DE65" i="6"/>
  <c r="BY65" i="6"/>
  <c r="BO699" i="6"/>
  <c r="CU699" i="6"/>
  <c r="BY433" i="6"/>
  <c r="DE433" i="6"/>
  <c r="BO118" i="6"/>
  <c r="CU118" i="6"/>
  <c r="BY246" i="6"/>
  <c r="DE246" i="6"/>
  <c r="DE442" i="6"/>
  <c r="BY442" i="6"/>
  <c r="BO990" i="6"/>
  <c r="CU990" i="6"/>
  <c r="CU860" i="6"/>
  <c r="BO860" i="6"/>
  <c r="CU426" i="6"/>
  <c r="BO426" i="6"/>
  <c r="BO233" i="6"/>
  <c r="CU233" i="6"/>
  <c r="BO514" i="6"/>
  <c r="CU514" i="6"/>
  <c r="BY28" i="6"/>
  <c r="DE28" i="6"/>
  <c r="DE323" i="6"/>
  <c r="BY323" i="6"/>
  <c r="DE226" i="6"/>
  <c r="BY226" i="6"/>
  <c r="BO746" i="6"/>
  <c r="CU746" i="6"/>
  <c r="BY445" i="6"/>
  <c r="DE445" i="6"/>
  <c r="CK357" i="6"/>
  <c r="BE357" i="6"/>
  <c r="BY448" i="6"/>
  <c r="DE448" i="6"/>
  <c r="CU438" i="6"/>
  <c r="BO438" i="6"/>
  <c r="BY421" i="6"/>
  <c r="DE421" i="6"/>
  <c r="CU158" i="6"/>
  <c r="BO158" i="6"/>
  <c r="DE291" i="6"/>
  <c r="BY291" i="6"/>
  <c r="BD821" i="6"/>
  <c r="CJ821" i="6"/>
  <c r="CU377" i="6"/>
  <c r="BO377" i="6"/>
  <c r="BO467" i="6"/>
  <c r="CU467" i="6"/>
  <c r="DE817" i="6"/>
  <c r="BY817" i="6"/>
  <c r="CU996" i="6"/>
  <c r="BO996" i="6"/>
  <c r="DE904" i="6"/>
  <c r="BY904" i="6"/>
  <c r="BD286" i="6"/>
  <c r="CJ286" i="6"/>
  <c r="BD566" i="6"/>
  <c r="CJ566" i="6"/>
  <c r="BO382" i="6"/>
  <c r="CU382" i="6"/>
  <c r="BO92" i="6"/>
  <c r="CU92" i="6"/>
  <c r="BY446" i="6"/>
  <c r="DE446" i="6"/>
  <c r="BO554" i="6"/>
  <c r="CU554" i="6"/>
  <c r="BD782" i="6"/>
  <c r="CJ782" i="6"/>
  <c r="BY788" i="6"/>
  <c r="DE788" i="6"/>
  <c r="BY814" i="6"/>
  <c r="DE814" i="6"/>
  <c r="DE231" i="6"/>
  <c r="BY231" i="6"/>
  <c r="BY170" i="6"/>
  <c r="DE170" i="6"/>
  <c r="BD114" i="6"/>
  <c r="CJ114" i="6"/>
  <c r="BY121" i="6"/>
  <c r="DE121" i="6"/>
  <c r="BY346" i="6"/>
  <c r="DE346" i="6"/>
  <c r="BY706" i="6"/>
  <c r="DE706" i="6"/>
  <c r="BY36" i="6"/>
  <c r="DE36" i="6"/>
  <c r="CV145" i="6"/>
  <c r="BP145" i="6"/>
  <c r="BO515" i="6"/>
  <c r="CU515" i="6"/>
  <c r="BD333" i="6"/>
  <c r="CJ333" i="6"/>
  <c r="BO740" i="6"/>
  <c r="CU740" i="6"/>
  <c r="DE959" i="6"/>
  <c r="BY959" i="6"/>
  <c r="BD682" i="6"/>
  <c r="CJ682" i="6"/>
  <c r="CJ838" i="6"/>
  <c r="BD838" i="6"/>
  <c r="BO968" i="6"/>
  <c r="CU968" i="6"/>
  <c r="BO706" i="6"/>
  <c r="CU706" i="6"/>
  <c r="DE637" i="6"/>
  <c r="BY637" i="6"/>
  <c r="DE786" i="6"/>
  <c r="BY786" i="6"/>
  <c r="BO401" i="6"/>
  <c r="CU401" i="6"/>
  <c r="BD498" i="6"/>
  <c r="CJ498" i="6"/>
  <c r="CU639" i="6"/>
  <c r="BO639" i="6"/>
  <c r="CJ509" i="6"/>
  <c r="BD509" i="6"/>
  <c r="CJ458" i="6"/>
  <c r="BD458" i="6"/>
  <c r="CJ626" i="6"/>
  <c r="BD626" i="6"/>
  <c r="CV300" i="6"/>
  <c r="BP300" i="6"/>
  <c r="DE683" i="6"/>
  <c r="BY683" i="6"/>
  <c r="CJ412" i="6"/>
  <c r="BD412" i="6"/>
  <c r="BD835" i="6"/>
  <c r="CJ835" i="6"/>
  <c r="CJ543" i="6"/>
  <c r="BD543" i="6"/>
  <c r="CJ561" i="6"/>
  <c r="BD561" i="6"/>
  <c r="BD853" i="6"/>
  <c r="CJ853" i="6"/>
  <c r="DE875" i="6"/>
  <c r="BY875" i="6"/>
  <c r="BD39" i="6"/>
  <c r="CJ39" i="6"/>
  <c r="BD63" i="6"/>
  <c r="CJ63" i="6"/>
  <c r="BE325" i="6"/>
  <c r="CK325" i="6"/>
  <c r="BO566" i="6"/>
  <c r="CU566" i="6"/>
  <c r="CU896" i="6"/>
  <c r="BO896" i="6"/>
  <c r="BY92" i="6"/>
  <c r="DE92" i="6"/>
  <c r="BO274" i="6"/>
  <c r="CU274" i="6"/>
  <c r="CU870" i="6"/>
  <c r="BO870" i="6"/>
  <c r="CJ196" i="6"/>
  <c r="BD196" i="6"/>
  <c r="BO494" i="6"/>
  <c r="CU494" i="6"/>
  <c r="BO150" i="6"/>
  <c r="CU150" i="6"/>
  <c r="CU700" i="6"/>
  <c r="BO700" i="6"/>
  <c r="CU817" i="6"/>
  <c r="BO817" i="6"/>
  <c r="CU199" i="6"/>
  <c r="BO199" i="6"/>
  <c r="CJ436" i="6"/>
  <c r="BD436" i="6"/>
  <c r="CU135" i="6"/>
  <c r="BO135" i="6"/>
  <c r="BY937" i="6"/>
  <c r="DE937" i="6"/>
  <c r="CU480" i="6"/>
  <c r="BO480" i="6"/>
  <c r="BO270" i="6"/>
  <c r="CU270" i="6"/>
  <c r="BD283" i="6"/>
  <c r="CJ283" i="6"/>
  <c r="CU205" i="6"/>
  <c r="BO205" i="6"/>
  <c r="CJ992" i="6"/>
  <c r="BD992" i="6"/>
  <c r="BD785" i="6"/>
  <c r="CJ785" i="6"/>
  <c r="BO608" i="6"/>
  <c r="CU608" i="6"/>
  <c r="CU673" i="6"/>
  <c r="BO673" i="6"/>
  <c r="CU947" i="6"/>
  <c r="BO947" i="6"/>
  <c r="CL205" i="6"/>
  <c r="DI205" i="6"/>
  <c r="CU827" i="6"/>
  <c r="BO827" i="6"/>
  <c r="BO314" i="6"/>
  <c r="CU314" i="6"/>
  <c r="BD701" i="6"/>
  <c r="CJ701" i="6"/>
  <c r="BO502" i="6"/>
  <c r="CU502" i="6"/>
  <c r="BO835" i="6"/>
  <c r="CU835" i="6"/>
  <c r="CJ872" i="6"/>
  <c r="BD872" i="6"/>
  <c r="DE572" i="6"/>
  <c r="BY572" i="6"/>
  <c r="BD468" i="6"/>
  <c r="CJ468" i="6"/>
  <c r="BD58" i="6"/>
  <c r="CJ58" i="6"/>
  <c r="BO733" i="6"/>
  <c r="CU733" i="6"/>
  <c r="BO813" i="6"/>
  <c r="CU813" i="6"/>
  <c r="BO232" i="6"/>
  <c r="CU232" i="6"/>
  <c r="CJ471" i="6"/>
  <c r="BD471" i="6"/>
  <c r="CJ546" i="6"/>
  <c r="BD546" i="6"/>
  <c r="DE242" i="6"/>
  <c r="BY242" i="6"/>
  <c r="BO416" i="6"/>
  <c r="CU416" i="6"/>
  <c r="CJ977" i="6"/>
  <c r="BD977" i="6"/>
  <c r="CJ664" i="6"/>
  <c r="BD664" i="6"/>
  <c r="BD295" i="6"/>
  <c r="CJ295" i="6"/>
  <c r="DE223" i="6"/>
  <c r="BY223" i="6"/>
  <c r="BY843" i="6"/>
  <c r="DE843" i="6"/>
  <c r="BD987" i="6"/>
  <c r="CJ987" i="6"/>
  <c r="CJ988" i="6"/>
  <c r="BD988" i="6"/>
  <c r="CU269" i="6"/>
  <c r="BO269" i="6"/>
  <c r="BO587" i="6"/>
  <c r="CU587" i="6"/>
  <c r="CJ67" i="6"/>
  <c r="BD67" i="6"/>
  <c r="CJ957" i="6"/>
  <c r="BD957" i="6"/>
  <c r="BD423" i="6"/>
  <c r="CJ423" i="6"/>
  <c r="DE674" i="6"/>
  <c r="BY674" i="6"/>
  <c r="CJ173" i="6"/>
  <c r="BD173" i="6"/>
  <c r="CJ145" i="6"/>
  <c r="BD145" i="6"/>
  <c r="BY108" i="6"/>
  <c r="DE108" i="6"/>
  <c r="BD684" i="6"/>
  <c r="CJ684" i="6"/>
  <c r="CU445" i="6"/>
  <c r="BO445" i="6"/>
  <c r="CU390" i="6"/>
  <c r="BO390" i="6"/>
  <c r="CU805" i="6"/>
  <c r="BO805" i="6"/>
  <c r="BY117" i="6"/>
  <c r="DE117" i="6"/>
  <c r="BO507" i="6"/>
  <c r="CU507" i="6"/>
  <c r="BY306" i="6"/>
  <c r="DE306" i="6"/>
  <c r="BD83" i="6"/>
  <c r="CJ83" i="6"/>
  <c r="BD433" i="6"/>
  <c r="CJ433" i="6"/>
  <c r="DE480" i="6"/>
  <c r="BY480" i="6"/>
  <c r="CJ861" i="6"/>
  <c r="BD861" i="6"/>
  <c r="BD633" i="6"/>
  <c r="CJ633" i="6"/>
  <c r="CV15" i="6"/>
  <c r="BP15" i="6"/>
  <c r="CJ521" i="6"/>
  <c r="BD521" i="6"/>
  <c r="CU929" i="6"/>
  <c r="BO929" i="6"/>
  <c r="BO657" i="6"/>
  <c r="CU657" i="6"/>
  <c r="BO1012" i="6"/>
  <c r="CU1012" i="6"/>
  <c r="CU504" i="6"/>
  <c r="BO504" i="6"/>
  <c r="DE319" i="6"/>
  <c r="BY319" i="6"/>
  <c r="CJ548" i="6"/>
  <c r="BD548" i="6"/>
  <c r="BD769" i="6"/>
  <c r="CJ769" i="6"/>
  <c r="BO178" i="6"/>
  <c r="CU178" i="6"/>
  <c r="DE764" i="6"/>
  <c r="BY764" i="6"/>
  <c r="BY948" i="6"/>
  <c r="DE948" i="6"/>
  <c r="CJ397" i="6"/>
  <c r="BD397" i="6"/>
  <c r="BY773" i="6"/>
  <c r="DE773" i="6"/>
  <c r="CU503" i="6"/>
  <c r="BO503" i="6"/>
  <c r="DE743" i="6"/>
  <c r="BY743" i="6"/>
  <c r="BY93" i="6"/>
  <c r="DE93" i="6"/>
  <c r="CU643" i="6"/>
  <c r="BO643" i="6"/>
  <c r="BO785" i="6"/>
  <c r="CU785" i="6"/>
  <c r="BD765" i="6"/>
  <c r="CJ765" i="6"/>
  <c r="BY54" i="6"/>
  <c r="DE54" i="6"/>
  <c r="CV284" i="6"/>
  <c r="BP284" i="6"/>
  <c r="DE734" i="6"/>
  <c r="BY734" i="6"/>
  <c r="BY365" i="6"/>
  <c r="DE365" i="6"/>
  <c r="CJ302" i="6"/>
  <c r="BD302" i="6"/>
  <c r="CJ226" i="6"/>
  <c r="BD226" i="6"/>
  <c r="CU837" i="6"/>
  <c r="BO837" i="6"/>
  <c r="DE111" i="6"/>
  <c r="BY111" i="6"/>
  <c r="BD629" i="6"/>
  <c r="CJ629" i="6"/>
  <c r="DE449" i="6"/>
  <c r="BY449" i="6"/>
  <c r="BY456" i="6"/>
  <c r="DE456" i="6"/>
  <c r="DE504" i="6"/>
  <c r="BY504" i="6"/>
  <c r="DE650" i="6"/>
  <c r="BY650" i="6"/>
  <c r="DE258" i="6"/>
  <c r="BY258" i="6"/>
  <c r="BD285" i="6"/>
  <c r="CJ285" i="6"/>
  <c r="BO319" i="6"/>
  <c r="CU319" i="6"/>
  <c r="BO694" i="6"/>
  <c r="CU694" i="6"/>
  <c r="BE313" i="6"/>
  <c r="CK313" i="6"/>
  <c r="CK227" i="6"/>
  <c r="BE227" i="6"/>
  <c r="DE560" i="6"/>
  <c r="BY560" i="6"/>
  <c r="CJ465" i="6"/>
  <c r="BD465" i="6"/>
  <c r="BD979" i="6"/>
  <c r="CJ979" i="6"/>
  <c r="BO235" i="6"/>
  <c r="CU235" i="6"/>
  <c r="CU189" i="6"/>
  <c r="BO189" i="6"/>
  <c r="BD588" i="6"/>
  <c r="CJ588" i="6"/>
  <c r="CJ141" i="6"/>
  <c r="BD141" i="6"/>
  <c r="CW51" i="6"/>
  <c r="DJ51" i="6" s="1"/>
  <c r="CU632" i="6"/>
  <c r="BO632" i="6"/>
  <c r="CU945" i="6"/>
  <c r="BO945" i="6"/>
  <c r="BY18" i="6"/>
  <c r="DE18" i="6"/>
  <c r="DE157" i="6"/>
  <c r="BY157" i="6"/>
  <c r="CJ851" i="6"/>
  <c r="BD851" i="6"/>
  <c r="BD337" i="6"/>
  <c r="CJ337" i="6"/>
  <c r="CU381" i="6"/>
  <c r="BO381" i="6"/>
  <c r="BO367" i="6"/>
  <c r="CU367" i="6"/>
  <c r="BD883" i="6"/>
  <c r="CJ883" i="6"/>
  <c r="CU78" i="6"/>
  <c r="BO78" i="6"/>
  <c r="BD746" i="6"/>
  <c r="CJ746" i="6"/>
  <c r="BY973" i="6"/>
  <c r="DE973" i="6"/>
  <c r="CJ273" i="6"/>
  <c r="BD273" i="6"/>
  <c r="BO676" i="6"/>
  <c r="CU676" i="6"/>
  <c r="CU767" i="6"/>
  <c r="BO767" i="6"/>
  <c r="CU999" i="6"/>
  <c r="BO999" i="6"/>
  <c r="DE695" i="6"/>
  <c r="BY695" i="6"/>
  <c r="CU940" i="6"/>
  <c r="BO940" i="6"/>
  <c r="CU119" i="6"/>
  <c r="BO119" i="6"/>
  <c r="CU721" i="6"/>
  <c r="BO721" i="6"/>
  <c r="CU59" i="6"/>
  <c r="BO59" i="6"/>
  <c r="CJ878" i="6"/>
  <c r="BD878" i="6"/>
  <c r="DE219" i="6"/>
  <c r="BY219" i="6"/>
  <c r="CV41" i="6"/>
  <c r="BP41" i="6"/>
  <c r="BO961" i="6"/>
  <c r="CU961" i="6"/>
  <c r="BD741" i="6"/>
  <c r="CJ741" i="6"/>
  <c r="CU375" i="6"/>
  <c r="BO375" i="6"/>
  <c r="CK276" i="6"/>
  <c r="BE276" i="6"/>
  <c r="DE737" i="6"/>
  <c r="BY737" i="6"/>
  <c r="BD621" i="6"/>
  <c r="CJ621" i="6"/>
  <c r="CU616" i="6"/>
  <c r="BO616" i="6"/>
  <c r="BD261" i="6"/>
  <c r="CJ261" i="6"/>
  <c r="CU331" i="6"/>
  <c r="BO331" i="6"/>
  <c r="BY310" i="6"/>
  <c r="DE310" i="6"/>
  <c r="BO389" i="6"/>
  <c r="CU389" i="6"/>
  <c r="BY525" i="6"/>
  <c r="DE525" i="6"/>
  <c r="BY684" i="6"/>
  <c r="DE684" i="6"/>
  <c r="DE163" i="6"/>
  <c r="BY163" i="6"/>
  <c r="BO601" i="6"/>
  <c r="CU601" i="6"/>
  <c r="BO796" i="6"/>
  <c r="CU796" i="6"/>
  <c r="CJ491" i="6"/>
  <c r="BD491" i="6"/>
  <c r="CJ828" i="6"/>
  <c r="BD828" i="6"/>
  <c r="CU363" i="6"/>
  <c r="BO363" i="6"/>
  <c r="CU871" i="6"/>
  <c r="BO871" i="6"/>
  <c r="DE63" i="6"/>
  <c r="BY63" i="6"/>
  <c r="CV259" i="6"/>
  <c r="BP259" i="6"/>
  <c r="CU786" i="6"/>
  <c r="BO786" i="6"/>
  <c r="DE206" i="6"/>
  <c r="BY206" i="6"/>
  <c r="BD651" i="6"/>
  <c r="CJ651" i="6"/>
  <c r="BD762" i="6"/>
  <c r="CJ762" i="6"/>
  <c r="DE656" i="6"/>
  <c r="BY656" i="6"/>
  <c r="DE757" i="6"/>
  <c r="BY757" i="6"/>
  <c r="CV73" i="6"/>
  <c r="BP73" i="6"/>
  <c r="DE1009" i="6"/>
  <c r="BY1009" i="6"/>
  <c r="DE660" i="6"/>
  <c r="BY660" i="6"/>
  <c r="DE412" i="6"/>
  <c r="BY412" i="6"/>
  <c r="DE548" i="6"/>
  <c r="BY548" i="6"/>
  <c r="BD405" i="6"/>
  <c r="CJ405" i="6"/>
  <c r="BO537" i="6"/>
  <c r="CU537" i="6"/>
  <c r="CU313" i="6"/>
  <c r="BO313" i="6"/>
  <c r="BD593" i="6"/>
  <c r="CJ593" i="6"/>
  <c r="CU987" i="6"/>
  <c r="BO987" i="6"/>
  <c r="BP129" i="6"/>
  <c r="CV129" i="6"/>
  <c r="BY805" i="6"/>
  <c r="DE805" i="6"/>
  <c r="BO234" i="6"/>
  <c r="CU234" i="6"/>
  <c r="BY986" i="6"/>
  <c r="DE986" i="6"/>
  <c r="DE75" i="6"/>
  <c r="BY75" i="6"/>
  <c r="BY126" i="6"/>
  <c r="DE126" i="6"/>
  <c r="BO264" i="6"/>
  <c r="CU264" i="6"/>
  <c r="CU736" i="6"/>
  <c r="BO736" i="6"/>
  <c r="BY858" i="6"/>
  <c r="DE858" i="6"/>
  <c r="CJ321" i="6"/>
  <c r="BD321" i="6"/>
  <c r="BO19" i="6"/>
  <c r="CU19" i="6"/>
  <c r="J50" i="3"/>
  <c r="J52" i="3" s="1"/>
  <c r="J48" i="3"/>
  <c r="CW26" i="6"/>
  <c r="DJ26" i="6" s="1"/>
  <c r="DE957" i="6"/>
  <c r="BY957" i="6"/>
  <c r="BO122" i="6"/>
  <c r="CU122" i="6"/>
  <c r="CU194" i="6"/>
  <c r="BO194" i="6"/>
  <c r="BY979" i="6"/>
  <c r="DE979" i="6"/>
  <c r="CU347" i="6"/>
  <c r="BO347" i="6"/>
  <c r="BD625" i="6"/>
  <c r="CJ625" i="6"/>
  <c r="BD425" i="6"/>
  <c r="CJ425" i="6"/>
  <c r="BO791" i="6"/>
  <c r="CU791" i="6"/>
  <c r="BY639" i="6"/>
  <c r="DE639" i="6"/>
  <c r="BD33" i="6"/>
  <c r="CJ33" i="6"/>
  <c r="BO579" i="6"/>
  <c r="CU579" i="6"/>
  <c r="DE590" i="6"/>
  <c r="BY590" i="6"/>
  <c r="BY824" i="6"/>
  <c r="DE824" i="6"/>
  <c r="CJ587" i="6"/>
  <c r="BD587" i="6"/>
  <c r="BD366" i="6"/>
  <c r="CJ366" i="6"/>
  <c r="CU512" i="6"/>
  <c r="BO512" i="6"/>
  <c r="BY997" i="6"/>
  <c r="DE997" i="6"/>
  <c r="DE791" i="6"/>
  <c r="BY791" i="6"/>
  <c r="CU275" i="6"/>
  <c r="BO275" i="6"/>
  <c r="BD747" i="6"/>
  <c r="CJ747" i="6"/>
  <c r="BP208" i="6"/>
  <c r="CV208" i="6"/>
  <c r="DE510" i="6"/>
  <c r="BY510" i="6"/>
  <c r="DE308" i="6"/>
  <c r="BY308" i="6"/>
  <c r="CJ130" i="6"/>
  <c r="BD130" i="6"/>
  <c r="BY34" i="6"/>
  <c r="DE34" i="6"/>
  <c r="CJ372" i="6"/>
  <c r="BD372" i="6"/>
  <c r="BD689" i="6"/>
  <c r="CJ689" i="6"/>
  <c r="BD697" i="6"/>
  <c r="CJ697" i="6"/>
  <c r="BD355" i="6"/>
  <c r="CJ355" i="6"/>
  <c r="CU818" i="6"/>
  <c r="BO818" i="6"/>
  <c r="BO756" i="6"/>
  <c r="CU756" i="6"/>
  <c r="BO735" i="6"/>
  <c r="CU735" i="6"/>
  <c r="DE785" i="6"/>
  <c r="BY785" i="6"/>
  <c r="CJ392" i="6"/>
  <c r="BD392" i="6"/>
  <c r="BD631" i="6"/>
  <c r="CJ631" i="6"/>
  <c r="BY347" i="6"/>
  <c r="DE347" i="6"/>
  <c r="BD384" i="6"/>
  <c r="CJ384" i="6"/>
  <c r="DE331" i="6"/>
  <c r="BY331" i="6"/>
  <c r="DE239" i="6"/>
  <c r="BY239" i="6"/>
  <c r="CV183" i="6"/>
  <c r="BP183" i="6"/>
  <c r="CJ27" i="6"/>
  <c r="BD27" i="6"/>
  <c r="DE689" i="6"/>
  <c r="BY689" i="6"/>
  <c r="CU540" i="6"/>
  <c r="BO540" i="6"/>
  <c r="CU427" i="6"/>
  <c r="BO427" i="6"/>
  <c r="CU182" i="6"/>
  <c r="BO182" i="6"/>
  <c r="BD745" i="6"/>
  <c r="CJ745" i="6"/>
  <c r="BO457" i="6"/>
  <c r="CU457" i="6"/>
  <c r="BO413" i="6"/>
  <c r="CU413" i="6"/>
  <c r="DE109" i="6"/>
  <c r="BY109" i="6"/>
  <c r="CU991" i="6"/>
  <c r="BO991" i="6"/>
  <c r="BD840" i="6"/>
  <c r="CJ840" i="6"/>
  <c r="BD613" i="6"/>
  <c r="CJ613" i="6"/>
  <c r="CJ497" i="6"/>
  <c r="BD497" i="6"/>
  <c r="BD875" i="6"/>
  <c r="CJ875" i="6"/>
  <c r="BY485" i="6"/>
  <c r="DE485" i="6"/>
  <c r="BY679" i="6"/>
  <c r="DE679" i="6"/>
  <c r="CU858" i="6"/>
  <c r="BO858" i="6"/>
  <c r="DE135" i="6"/>
  <c r="BY135" i="6"/>
  <c r="CU197" i="6"/>
  <c r="BO197" i="6"/>
  <c r="BY857" i="6"/>
  <c r="DE857" i="6"/>
  <c r="BY784" i="6"/>
  <c r="DE784" i="6"/>
  <c r="CW44" i="6"/>
  <c r="DJ44" i="6" s="1"/>
  <c r="CU960" i="6"/>
  <c r="BO960" i="6"/>
  <c r="DE253" i="6"/>
  <c r="BY253" i="6"/>
  <c r="BO85" i="6"/>
  <c r="CU85" i="6"/>
  <c r="CU108" i="6"/>
  <c r="BO108" i="6"/>
  <c r="BD1007" i="6"/>
  <c r="CJ1007" i="6"/>
  <c r="BP28" i="6"/>
  <c r="CV28" i="6"/>
  <c r="BY132" i="6"/>
  <c r="DE132" i="6"/>
  <c r="CU386" i="6"/>
  <c r="BO386" i="6"/>
  <c r="BO707" i="6"/>
  <c r="CU707" i="6"/>
  <c r="CJ202" i="6"/>
  <c r="BD202" i="6"/>
  <c r="CU229" i="6"/>
  <c r="BO229" i="6"/>
  <c r="BY464" i="6"/>
  <c r="DE464" i="6"/>
  <c r="BE119" i="6"/>
  <c r="CK119" i="6"/>
  <c r="BP21" i="6"/>
  <c r="CV21" i="6"/>
  <c r="CU144" i="6"/>
  <c r="BO144" i="6"/>
  <c r="BY292" i="6"/>
  <c r="DE292" i="6"/>
  <c r="CU789" i="6"/>
  <c r="BO789" i="6"/>
  <c r="BO448" i="6"/>
  <c r="CU448" i="6"/>
  <c r="CJ652" i="6"/>
  <c r="BD652" i="6"/>
  <c r="CU432" i="6"/>
  <c r="BO432" i="6"/>
  <c r="K68" i="3"/>
  <c r="K70" i="3" s="1"/>
  <c r="K66" i="3"/>
  <c r="CU366" i="6"/>
  <c r="BO366" i="6"/>
  <c r="BD909" i="6"/>
  <c r="CJ909" i="6"/>
  <c r="CJ463" i="6"/>
  <c r="BD463" i="6"/>
  <c r="BO441" i="6"/>
  <c r="CU441" i="6"/>
  <c r="BD54" i="6"/>
  <c r="CJ54" i="6"/>
  <c r="BD252" i="6"/>
  <c r="CJ252" i="6"/>
  <c r="BP222" i="6"/>
  <c r="CV222" i="6"/>
  <c r="BO849" i="6"/>
  <c r="CU849" i="6"/>
  <c r="BY491" i="6"/>
  <c r="DE491" i="6"/>
  <c r="CK62" i="6"/>
  <c r="BE62" i="6"/>
  <c r="CU907" i="6"/>
  <c r="BO907" i="6"/>
  <c r="DE862" i="6"/>
  <c r="BY862" i="6"/>
  <c r="DE699" i="6"/>
  <c r="BY699" i="6"/>
  <c r="CJ911" i="6"/>
  <c r="BD911" i="6"/>
  <c r="BO339" i="6"/>
  <c r="CU339" i="6"/>
  <c r="CU584" i="6"/>
  <c r="BO584" i="6"/>
  <c r="CU590" i="6"/>
  <c r="BO590" i="6"/>
  <c r="BD439" i="6"/>
  <c r="CJ439" i="6"/>
  <c r="DE304" i="6"/>
  <c r="BY304" i="6"/>
  <c r="BY72" i="6"/>
  <c r="DE72" i="6"/>
  <c r="BD919" i="6"/>
  <c r="CJ919" i="6"/>
  <c r="BD718" i="6"/>
  <c r="CJ718" i="6"/>
  <c r="DE184" i="6"/>
  <c r="BY184" i="6"/>
  <c r="BO617" i="6"/>
  <c r="CU617" i="6"/>
  <c r="BO812" i="6"/>
  <c r="CU812" i="6"/>
  <c r="CU927" i="6"/>
  <c r="BO927" i="6"/>
  <c r="BO774" i="6"/>
  <c r="CU774" i="6"/>
  <c r="DE1011" i="6"/>
  <c r="BY1011" i="6"/>
  <c r="BO404" i="6"/>
  <c r="CU404" i="6"/>
  <c r="BD678" i="6"/>
  <c r="CJ678" i="6"/>
  <c r="DE902" i="6"/>
  <c r="BY902" i="6"/>
  <c r="BD152" i="6"/>
  <c r="CJ152" i="6"/>
  <c r="CU902" i="6"/>
  <c r="BO902" i="6"/>
  <c r="DE539" i="6"/>
  <c r="BY539" i="6"/>
  <c r="DE602" i="6"/>
  <c r="BY602" i="6"/>
  <c r="CJ218" i="6"/>
  <c r="BD218" i="6"/>
  <c r="CJ464" i="6"/>
  <c r="BD464" i="6"/>
  <c r="CJ780" i="6"/>
  <c r="BD780" i="6"/>
  <c r="BO826" i="6"/>
  <c r="CU826" i="6"/>
  <c r="DE390" i="6"/>
  <c r="BY390" i="6"/>
  <c r="BO846" i="6"/>
  <c r="CU846" i="6"/>
  <c r="CU168" i="6"/>
  <c r="BO168" i="6"/>
  <c r="BP157" i="6"/>
  <c r="CV157" i="6"/>
  <c r="CJ144" i="6"/>
  <c r="BD144" i="6"/>
  <c r="BD731" i="6"/>
  <c r="CJ731" i="6"/>
  <c r="BO585" i="6"/>
  <c r="CU585" i="6"/>
  <c r="BY712" i="6"/>
  <c r="DE712" i="6"/>
  <c r="BO95" i="6"/>
  <c r="CU95" i="6"/>
  <c r="CU705" i="6"/>
  <c r="BO705" i="6"/>
  <c r="BP113" i="6"/>
  <c r="CV113" i="6"/>
  <c r="CU460" i="6"/>
  <c r="BO460" i="6"/>
  <c r="BY42" i="6"/>
  <c r="DE42" i="6"/>
  <c r="BD550" i="6"/>
  <c r="CJ550" i="6"/>
  <c r="CJ214" i="6"/>
  <c r="BD214" i="6"/>
  <c r="BY193" i="6"/>
  <c r="DE193" i="6"/>
  <c r="CU971" i="6"/>
  <c r="BO971" i="6"/>
  <c r="CJ93" i="6"/>
  <c r="BD93" i="6"/>
  <c r="CJ386" i="6"/>
  <c r="BD386" i="6"/>
  <c r="BO326" i="6"/>
  <c r="CU326" i="6"/>
  <c r="BY980" i="6"/>
  <c r="DE980" i="6"/>
  <c r="CJ818" i="6"/>
  <c r="BD818" i="6"/>
  <c r="CU850" i="6"/>
  <c r="BO850" i="6"/>
  <c r="CU914" i="6"/>
  <c r="BO914" i="6"/>
  <c r="CJ604" i="6"/>
  <c r="BD604" i="6"/>
  <c r="DE167" i="6"/>
  <c r="BY167" i="6"/>
  <c r="CJ998" i="6"/>
  <c r="BD998" i="6"/>
  <c r="CL299" i="6"/>
  <c r="DI299" i="6" s="1"/>
  <c r="BY1010" i="6"/>
  <c r="DE1010" i="6"/>
  <c r="CJ582" i="6"/>
  <c r="BD582" i="6"/>
  <c r="DE688" i="6"/>
  <c r="BY688" i="6"/>
  <c r="CJ863" i="6"/>
  <c r="BD863" i="6"/>
  <c r="BO982" i="6"/>
  <c r="CU982" i="6"/>
  <c r="CU376" i="6"/>
  <c r="BO376" i="6"/>
  <c r="BO597" i="6"/>
  <c r="CU597" i="6"/>
  <c r="CU139" i="6"/>
  <c r="BO139" i="6"/>
  <c r="BO334" i="6"/>
  <c r="CU334" i="6"/>
  <c r="BO545" i="6"/>
  <c r="CU545" i="6"/>
  <c r="BO527" i="6"/>
  <c r="CU527" i="6"/>
  <c r="DE336" i="6"/>
  <c r="BY336" i="6"/>
  <c r="CW50" i="6"/>
  <c r="DJ50" i="6"/>
  <c r="CJ216" i="6"/>
  <c r="BD216" i="6"/>
  <c r="CJ318" i="6"/>
  <c r="BD318" i="6"/>
  <c r="CJ47" i="6"/>
  <c r="BD47" i="6"/>
  <c r="DE981" i="6"/>
  <c r="BY981" i="6"/>
  <c r="DE473" i="6"/>
  <c r="BY473" i="6"/>
  <c r="BD816" i="6"/>
  <c r="CJ816" i="6"/>
  <c r="BY357" i="6"/>
  <c r="DE357" i="6"/>
  <c r="CW124" i="6"/>
  <c r="DJ124" i="6" s="1"/>
  <c r="BD30" i="6"/>
  <c r="CJ30" i="6"/>
  <c r="CU665" i="6"/>
  <c r="BO665" i="6"/>
  <c r="BO1009" i="6"/>
  <c r="CU1009" i="6"/>
  <c r="BO769" i="6"/>
  <c r="CU769" i="6"/>
  <c r="CJ581" i="6"/>
  <c r="BD581" i="6"/>
  <c r="BY978" i="6"/>
  <c r="DE978" i="6"/>
  <c r="CJ512" i="6"/>
  <c r="BD512" i="6"/>
  <c r="CJ975" i="6"/>
  <c r="BD975" i="6"/>
  <c r="CK16" i="6"/>
  <c r="BE16" i="6"/>
  <c r="BY210" i="6"/>
  <c r="DE210" i="6"/>
  <c r="BO204" i="6"/>
  <c r="CU204" i="6"/>
  <c r="CU963" i="6"/>
  <c r="BO963" i="6"/>
  <c r="BD81" i="6"/>
  <c r="CJ81" i="6"/>
  <c r="BO974" i="6"/>
  <c r="CU974" i="6"/>
  <c r="BP20" i="6"/>
  <c r="CV20" i="6"/>
  <c r="CJ346" i="6"/>
  <c r="BD346" i="6"/>
  <c r="BY316" i="6"/>
  <c r="DE316" i="6"/>
  <c r="CV262" i="6"/>
  <c r="BP262" i="6"/>
  <c r="DE247" i="6"/>
  <c r="BY247" i="6"/>
  <c r="BO405" i="6"/>
  <c r="CU405" i="6"/>
  <c r="CJ650" i="6"/>
  <c r="BD650" i="6"/>
  <c r="BO308" i="6"/>
  <c r="CU308" i="6"/>
  <c r="DE697" i="6"/>
  <c r="BY697" i="6"/>
  <c r="BD538" i="6"/>
  <c r="CJ538" i="6"/>
  <c r="BO535" i="6"/>
  <c r="CU535" i="6"/>
  <c r="CU743" i="6"/>
  <c r="BO743" i="6"/>
  <c r="DE552" i="6"/>
  <c r="BY552" i="6"/>
  <c r="BP90" i="6"/>
  <c r="CV90" i="6"/>
  <c r="BE223" i="6"/>
  <c r="CK223" i="6"/>
  <c r="CJ942" i="6"/>
  <c r="BD942" i="6"/>
  <c r="BY629" i="6"/>
  <c r="DE629" i="6"/>
  <c r="CJ440" i="6"/>
  <c r="BD440" i="6"/>
  <c r="DE508" i="6"/>
  <c r="BY508" i="6"/>
  <c r="CJ179" i="6"/>
  <c r="BD179" i="6"/>
  <c r="BO252" i="6"/>
  <c r="CU252" i="6"/>
  <c r="BO965" i="6"/>
  <c r="CU965" i="6"/>
  <c r="BD570" i="6"/>
  <c r="CJ570" i="6"/>
  <c r="CJ829" i="6"/>
  <c r="BD829" i="6"/>
  <c r="BO337" i="6"/>
  <c r="CU337" i="6"/>
  <c r="J50" i="5"/>
  <c r="L37" i="5"/>
  <c r="J62" i="5"/>
  <c r="CU898" i="6"/>
  <c r="BO898" i="6"/>
  <c r="BO975" i="6"/>
  <c r="CU975" i="6"/>
  <c r="BY48" i="6"/>
  <c r="DE48" i="6"/>
  <c r="BY345" i="6"/>
  <c r="DE345" i="6"/>
  <c r="BD134" i="6"/>
  <c r="CJ134" i="6"/>
  <c r="DE49" i="6"/>
  <c r="BY49" i="6"/>
  <c r="BP34" i="6"/>
  <c r="CV34" i="6"/>
  <c r="BP106" i="6"/>
  <c r="CV106" i="6"/>
  <c r="BY605" i="6"/>
  <c r="DE605" i="6"/>
  <c r="BY974" i="6"/>
  <c r="DE974" i="6"/>
  <c r="DE549" i="6"/>
  <c r="BY549" i="6"/>
  <c r="DE589" i="6"/>
  <c r="BY589" i="6"/>
  <c r="CJ87" i="6"/>
  <c r="BD87" i="6"/>
  <c r="CJ322" i="6"/>
  <c r="BD322" i="6"/>
  <c r="BO160" i="6"/>
  <c r="CU160" i="6"/>
  <c r="BY70" i="6"/>
  <c r="DE70" i="6"/>
  <c r="BO322" i="6"/>
  <c r="CU322" i="6"/>
  <c r="BY593" i="6"/>
  <c r="DE593" i="6"/>
  <c r="CU881" i="6"/>
  <c r="BO881" i="6"/>
  <c r="CJ368" i="6"/>
  <c r="BD368" i="6"/>
  <c r="DE492" i="6"/>
  <c r="BY492" i="6"/>
  <c r="CU343" i="6"/>
  <c r="BO343" i="6"/>
  <c r="DE120" i="6"/>
  <c r="BY120" i="6"/>
  <c r="BY379" i="6"/>
  <c r="DE379" i="6"/>
  <c r="CU642" i="6"/>
  <c r="BO642" i="6"/>
  <c r="CU434" i="6"/>
  <c r="BO434" i="6"/>
  <c r="BY189" i="6"/>
  <c r="DE189" i="6"/>
  <c r="CJ558" i="6"/>
  <c r="BD558" i="6"/>
  <c r="CU895" i="6"/>
  <c r="BO895" i="6"/>
  <c r="CJ505" i="6"/>
  <c r="BD505" i="6"/>
  <c r="BY702" i="6"/>
  <c r="DE702" i="6"/>
  <c r="DE225" i="6"/>
  <c r="BY225" i="6"/>
  <c r="DE720" i="6"/>
  <c r="BY720" i="6"/>
  <c r="BO998" i="6"/>
  <c r="CU998" i="6"/>
  <c r="DE606" i="6"/>
  <c r="BY606" i="6"/>
  <c r="BD424" i="6"/>
  <c r="CJ424" i="6"/>
  <c r="DE905" i="6"/>
  <c r="BY905" i="6"/>
  <c r="CU799" i="6"/>
  <c r="BO799" i="6"/>
  <c r="CK100" i="6"/>
  <c r="BE100" i="6"/>
  <c r="CJ824" i="6"/>
  <c r="BD824" i="6"/>
  <c r="BY555" i="6"/>
  <c r="DE555" i="6"/>
  <c r="CU938" i="6"/>
  <c r="BO938" i="6"/>
  <c r="BY930" i="6"/>
  <c r="DE930" i="6"/>
  <c r="CK267" i="6"/>
  <c r="BE267" i="6"/>
  <c r="BD619" i="6"/>
  <c r="CJ619" i="6"/>
  <c r="DE59" i="6"/>
  <c r="BY59" i="6"/>
  <c r="BY958" i="6"/>
  <c r="DE958" i="6"/>
  <c r="BY160" i="6"/>
  <c r="DE160" i="6"/>
  <c r="DE487" i="6"/>
  <c r="BY487" i="6"/>
  <c r="CJ449" i="6"/>
  <c r="BD449" i="6"/>
  <c r="DE529" i="6"/>
  <c r="BY529" i="6"/>
  <c r="BO265" i="6"/>
  <c r="CU265" i="6"/>
  <c r="CU1013" i="6"/>
  <c r="BO1013" i="6"/>
  <c r="BO96" i="6"/>
  <c r="CU96" i="6"/>
  <c r="BD637" i="6"/>
  <c r="CJ637" i="6"/>
  <c r="M63" i="3"/>
  <c r="L67" i="3"/>
  <c r="L65" i="3"/>
  <c r="CJ846" i="6"/>
  <c r="BD846" i="6"/>
  <c r="BY998" i="6"/>
  <c r="DE998" i="6"/>
  <c r="BY458" i="6"/>
  <c r="DE458" i="6"/>
  <c r="BO747" i="6"/>
  <c r="CU747" i="6"/>
  <c r="BO829" i="6"/>
  <c r="CU829" i="6"/>
  <c r="BD22" i="6"/>
  <c r="CJ22" i="6"/>
  <c r="BD710" i="6"/>
  <c r="CJ710" i="6"/>
  <c r="BD822" i="6"/>
  <c r="CJ822" i="6"/>
  <c r="CU352" i="6"/>
  <c r="BO352" i="6"/>
  <c r="CU368" i="6"/>
  <c r="BO368" i="6"/>
  <c r="CU464" i="6"/>
  <c r="BO464" i="6"/>
  <c r="BO61" i="6"/>
  <c r="CU61" i="6"/>
  <c r="DE913" i="6"/>
  <c r="BY913" i="6"/>
  <c r="CJ126" i="6"/>
  <c r="BD126" i="6"/>
  <c r="BY413" i="6"/>
  <c r="DE413" i="6"/>
  <c r="CU620" i="6"/>
  <c r="BO620" i="6"/>
  <c r="CU941" i="6"/>
  <c r="BO941" i="6"/>
  <c r="DE237" i="6"/>
  <c r="BY237" i="6"/>
  <c r="CJ97" i="6"/>
  <c r="BD97" i="6"/>
  <c r="CV215" i="6"/>
  <c r="BP215" i="6"/>
  <c r="CJ125" i="6"/>
  <c r="BD125" i="6"/>
  <c r="BO755" i="6"/>
  <c r="CU755" i="6"/>
  <c r="M31" i="3"/>
  <c r="M29" i="3"/>
  <c r="DE546" i="6"/>
  <c r="BY546" i="6"/>
  <c r="BO468" i="6"/>
  <c r="CU468" i="6"/>
  <c r="BY946" i="6"/>
  <c r="DE946" i="6"/>
  <c r="BO655" i="6"/>
  <c r="CU655" i="6"/>
  <c r="CJ362" i="6"/>
  <c r="BD362" i="6"/>
  <c r="CJ805" i="6"/>
  <c r="BD805" i="6"/>
  <c r="CU851" i="6"/>
  <c r="BO851" i="6"/>
  <c r="BY762" i="6"/>
  <c r="DE762" i="6"/>
  <c r="DE538" i="6"/>
  <c r="BY538" i="6"/>
  <c r="CV130" i="6"/>
  <c r="BP130" i="6"/>
  <c r="BD887" i="6"/>
  <c r="CJ887" i="6"/>
  <c r="CU621" i="6"/>
  <c r="BO621" i="6"/>
  <c r="BD750" i="6"/>
  <c r="CJ750" i="6"/>
  <c r="CU338" i="6"/>
  <c r="BO338" i="6"/>
  <c r="CJ832" i="6"/>
  <c r="BD832" i="6"/>
  <c r="BY796" i="6"/>
  <c r="DE796" i="6"/>
  <c r="CU778" i="6"/>
  <c r="BO778" i="6"/>
  <c r="BO420" i="6"/>
  <c r="CU420" i="6"/>
  <c r="CJ941" i="6"/>
  <c r="BD941" i="6"/>
  <c r="CU615" i="6"/>
  <c r="BO615" i="6"/>
  <c r="BY388" i="6"/>
  <c r="DE388" i="6"/>
  <c r="CJ914" i="6"/>
  <c r="BD914" i="6"/>
  <c r="BY361" i="6"/>
  <c r="DE361" i="6"/>
  <c r="BD729" i="6"/>
  <c r="CJ729" i="6"/>
  <c r="CJ169" i="6"/>
  <c r="BD169" i="6"/>
  <c r="BD365" i="6"/>
  <c r="CJ365" i="6"/>
  <c r="BD393" i="6"/>
  <c r="CJ393" i="6"/>
  <c r="CV242" i="6"/>
  <c r="BP242" i="6"/>
  <c r="CK14" i="6"/>
  <c r="BE14" i="6"/>
  <c r="DE315" i="6"/>
  <c r="BY315" i="6"/>
  <c r="CJ610" i="6"/>
  <c r="BD610" i="6"/>
  <c r="BY459" i="6"/>
  <c r="DE459" i="6"/>
  <c r="CU253" i="6"/>
  <c r="BO253" i="6"/>
  <c r="BY155" i="6"/>
  <c r="DE155" i="6"/>
  <c r="CJ220" i="6"/>
  <c r="BD220" i="6"/>
  <c r="BY414" i="6"/>
  <c r="DE414" i="6"/>
  <c r="CJ456" i="6"/>
  <c r="BD456" i="6"/>
  <c r="BY655" i="6"/>
  <c r="DE655" i="6"/>
  <c r="BY78" i="6"/>
  <c r="DE78" i="6"/>
  <c r="BY802" i="6"/>
  <c r="DE802" i="6"/>
  <c r="CJ420" i="6"/>
  <c r="BD420" i="6"/>
  <c r="BD859" i="6"/>
  <c r="CJ859" i="6"/>
  <c r="CU894" i="6"/>
  <c r="BO894" i="6"/>
  <c r="CJ848" i="6"/>
  <c r="BD848" i="6"/>
  <c r="BY995" i="6"/>
  <c r="DE995" i="6"/>
  <c r="CJ116" i="6"/>
  <c r="BD116" i="6"/>
  <c r="DE577" i="6"/>
  <c r="BY577" i="6"/>
  <c r="BO192" i="6"/>
  <c r="CU192" i="6"/>
  <c r="BD836" i="6"/>
  <c r="CJ836" i="6"/>
  <c r="CU137" i="6"/>
  <c r="BO137" i="6"/>
  <c r="BY334" i="6"/>
  <c r="DE334" i="6"/>
  <c r="BY419" i="6"/>
  <c r="DE419" i="6"/>
  <c r="BO647" i="6"/>
  <c r="CU647" i="6"/>
  <c r="BY733" i="6"/>
  <c r="DE733" i="6"/>
  <c r="CJ528" i="6"/>
  <c r="BD528" i="6"/>
  <c r="BD759" i="6"/>
  <c r="CJ759" i="6"/>
  <c r="BO472" i="6"/>
  <c r="CU472" i="6"/>
  <c r="DE634" i="6"/>
  <c r="BY634" i="6"/>
  <c r="BY174" i="6"/>
  <c r="DE174" i="6"/>
  <c r="CU415" i="6"/>
  <c r="BO415" i="6"/>
  <c r="DE424" i="6"/>
  <c r="BY424" i="6"/>
  <c r="BY638" i="6"/>
  <c r="DE638" i="6"/>
  <c r="CK361" i="6"/>
  <c r="BE361" i="6"/>
  <c r="BY461" i="6"/>
  <c r="DE461" i="6"/>
  <c r="DE839" i="6"/>
  <c r="BY839" i="6"/>
  <c r="DE994" i="6"/>
  <c r="BY994" i="6"/>
  <c r="BY88" i="6"/>
  <c r="DE88" i="6"/>
  <c r="BO948" i="6"/>
  <c r="CU948" i="6"/>
  <c r="CJ293" i="6"/>
  <c r="BD293" i="6"/>
  <c r="BO358" i="6"/>
  <c r="CU358" i="6"/>
  <c r="CJ469" i="6"/>
  <c r="BD469" i="6"/>
  <c r="BO310" i="6"/>
  <c r="CU310" i="6"/>
  <c r="BY967" i="6"/>
  <c r="DE967" i="6"/>
  <c r="BO246" i="6"/>
  <c r="CU246" i="6"/>
  <c r="CJ348" i="6"/>
  <c r="BD348" i="6"/>
  <c r="BO660" i="6"/>
  <c r="CU660" i="6"/>
  <c r="CU710" i="6"/>
  <c r="BO710" i="6"/>
  <c r="BO91" i="6"/>
  <c r="CU91" i="6"/>
  <c r="CU544" i="6"/>
  <c r="BO544" i="6"/>
  <c r="BY32" i="6"/>
  <c r="DE32" i="6"/>
  <c r="CK228" i="6"/>
  <c r="BE228" i="6"/>
  <c r="CJ826" i="6"/>
  <c r="BD826" i="6"/>
  <c r="CU277" i="6"/>
  <c r="BO277" i="6"/>
  <c r="BP439" i="6"/>
  <c r="CV439" i="6"/>
  <c r="BO361" i="6"/>
  <c r="CU361" i="6"/>
  <c r="CJ810" i="6"/>
  <c r="BD810" i="6"/>
  <c r="BO801" i="6"/>
  <c r="CU801" i="6"/>
  <c r="CU149" i="6"/>
  <c r="BO149" i="6"/>
  <c r="CU483" i="6"/>
  <c r="BO483" i="6"/>
  <c r="CJ19" i="6"/>
  <c r="BD19" i="6"/>
  <c r="CU758" i="6"/>
  <c r="BO758" i="6"/>
  <c r="BY808" i="6"/>
  <c r="DE808" i="6"/>
  <c r="CU729" i="6"/>
  <c r="BO729" i="6"/>
  <c r="BE138" i="6"/>
  <c r="CK138" i="6"/>
  <c r="DE903" i="6"/>
  <c r="BY903" i="6"/>
  <c r="BO138" i="6"/>
  <c r="CU138" i="6"/>
  <c r="BD749" i="6"/>
  <c r="CJ749" i="6"/>
  <c r="DE614" i="6"/>
  <c r="BY614" i="6"/>
  <c r="CU393" i="6"/>
  <c r="BO393" i="6"/>
  <c r="CJ154" i="6"/>
  <c r="BD154" i="6"/>
  <c r="BY719" i="6"/>
  <c r="DE719" i="6"/>
  <c r="BD419" i="6"/>
  <c r="CJ419" i="6"/>
  <c r="BO294" i="6"/>
  <c r="CU294" i="6"/>
  <c r="CU466" i="6"/>
  <c r="BO466" i="6"/>
  <c r="CJ71" i="6"/>
  <c r="BD71" i="6"/>
  <c r="BO738" i="6"/>
  <c r="CU738" i="6"/>
  <c r="BD655" i="6"/>
  <c r="CJ655" i="6"/>
  <c r="DE531" i="6"/>
  <c r="BY531" i="6"/>
  <c r="BO571" i="6"/>
  <c r="CU571" i="6"/>
  <c r="CJ590" i="6"/>
  <c r="BD590" i="6"/>
  <c r="BD763" i="6"/>
  <c r="CJ763" i="6"/>
  <c r="CJ638" i="6"/>
  <c r="BD638" i="6"/>
  <c r="BO435" i="6"/>
  <c r="CU435" i="6"/>
  <c r="BO911" i="6"/>
  <c r="CU911" i="6"/>
  <c r="BY244" i="6"/>
  <c r="DE244" i="6"/>
  <c r="CU200" i="6"/>
  <c r="BO200" i="6"/>
  <c r="CU943" i="6"/>
  <c r="BO943" i="6"/>
  <c r="CU692" i="6"/>
  <c r="BO692" i="6"/>
  <c r="DE675" i="6"/>
  <c r="BY675" i="6"/>
  <c r="BD486" i="6"/>
  <c r="CJ486" i="6"/>
  <c r="CJ185" i="6"/>
  <c r="BD185" i="6"/>
  <c r="CU913" i="6"/>
  <c r="BO913" i="6"/>
  <c r="BP76" i="6"/>
  <c r="CV76" i="6"/>
  <c r="CJ395" i="6"/>
  <c r="BD395" i="6"/>
  <c r="BO258" i="6"/>
  <c r="CU258" i="6"/>
  <c r="BD46" i="6"/>
  <c r="CJ46" i="6"/>
  <c r="DE181" i="6"/>
  <c r="BY181" i="6"/>
  <c r="CJ331" i="6"/>
  <c r="BD331" i="6"/>
  <c r="BY830" i="6"/>
  <c r="DE830" i="6"/>
  <c r="BY792" i="6"/>
  <c r="DE792" i="6"/>
  <c r="BD877" i="6"/>
  <c r="CJ877" i="6"/>
  <c r="BO93" i="6"/>
  <c r="CU93" i="6"/>
  <c r="BY262" i="6"/>
  <c r="DE262" i="6"/>
  <c r="BP161" i="6"/>
  <c r="CV161" i="6"/>
  <c r="CU31" i="6"/>
  <c r="BO31" i="6"/>
  <c r="CJ122" i="6"/>
  <c r="BD122" i="6"/>
  <c r="BO440" i="6"/>
  <c r="CU440" i="6"/>
  <c r="BY171" i="6"/>
  <c r="DE171" i="6"/>
  <c r="BY758" i="6"/>
  <c r="DE758" i="6"/>
  <c r="DE290" i="6"/>
  <c r="BY290" i="6"/>
  <c r="DE687" i="6"/>
  <c r="BY687" i="6"/>
  <c r="BY19" i="6"/>
  <c r="DE19" i="6"/>
  <c r="CV195" i="6"/>
  <c r="BP195" i="6"/>
  <c r="CJ946" i="6"/>
  <c r="BD946" i="6"/>
  <c r="BY865" i="6"/>
  <c r="DE865" i="6"/>
  <c r="DE233" i="6"/>
  <c r="BY233" i="6"/>
  <c r="CJ341" i="6"/>
  <c r="BD341" i="6"/>
  <c r="CJ480" i="6"/>
  <c r="BD480" i="6"/>
  <c r="CJ530" i="6"/>
  <c r="BD530" i="6"/>
  <c r="CJ21" i="6"/>
  <c r="BD21" i="6"/>
  <c r="CU607" i="6"/>
  <c r="BO607" i="6"/>
  <c r="CU477" i="6"/>
  <c r="BO477" i="6"/>
  <c r="CJ309" i="6"/>
  <c r="BD309" i="6"/>
  <c r="BO867" i="6"/>
  <c r="CU867" i="6"/>
  <c r="DE474" i="6"/>
  <c r="BY474" i="6"/>
  <c r="BO878" i="6"/>
  <c r="CU878" i="6"/>
  <c r="BD620" i="6"/>
  <c r="CJ620" i="6"/>
  <c r="CJ305" i="6"/>
  <c r="BD305" i="6"/>
  <c r="CL147" i="6"/>
  <c r="DI147" i="6" s="1"/>
  <c r="BY882" i="6"/>
  <c r="DE882" i="6"/>
  <c r="DE101" i="6"/>
  <c r="BY101" i="6"/>
  <c r="CU423" i="6"/>
  <c r="BO423" i="6"/>
  <c r="BO824" i="6"/>
  <c r="CU824" i="6"/>
  <c r="DE732" i="6"/>
  <c r="BY732" i="6"/>
  <c r="BD683" i="6"/>
  <c r="CJ683" i="6"/>
  <c r="BY819" i="6"/>
  <c r="DE819" i="6"/>
  <c r="DE877" i="6"/>
  <c r="BY877" i="6"/>
  <c r="BY489" i="6"/>
  <c r="DE489" i="6"/>
  <c r="CJ250" i="6"/>
  <c r="BD250" i="6"/>
  <c r="CJ268" i="6"/>
  <c r="BD268" i="6"/>
  <c r="DE864" i="6"/>
  <c r="BY864" i="6"/>
  <c r="CJ483" i="6"/>
  <c r="BD483" i="6"/>
  <c r="BO230" i="6"/>
  <c r="CU230" i="6"/>
  <c r="CU349" i="6"/>
  <c r="BO349" i="6"/>
  <c r="BY507" i="6"/>
  <c r="DE507" i="6"/>
  <c r="CU816" i="6"/>
  <c r="BO816" i="6"/>
  <c r="DE596" i="6"/>
  <c r="BY596" i="6"/>
  <c r="CJ258" i="6"/>
  <c r="BD258" i="6"/>
  <c r="BD667" i="6"/>
  <c r="CJ667" i="6"/>
  <c r="BY496" i="6"/>
  <c r="DE496" i="6"/>
  <c r="CJ29" i="6"/>
  <c r="BD29" i="6"/>
  <c r="CK312" i="6"/>
  <c r="BE312" i="6"/>
  <c r="BO575" i="6"/>
  <c r="CU575" i="6"/>
  <c r="DE696" i="6"/>
  <c r="BY696" i="6"/>
  <c r="CJ938" i="6"/>
  <c r="BD938" i="6"/>
  <c r="CU872" i="6"/>
  <c r="BO872" i="6"/>
  <c r="CJ815" i="6"/>
  <c r="BD815" i="6"/>
  <c r="CU470" i="6"/>
  <c r="BO470" i="6"/>
  <c r="BY951" i="6"/>
  <c r="DE951" i="6"/>
  <c r="DE426" i="6"/>
  <c r="BY426" i="6"/>
  <c r="CJ69" i="6"/>
  <c r="BD69" i="6"/>
  <c r="DE1007" i="6"/>
  <c r="BY1007" i="6"/>
  <c r="DE128" i="6"/>
  <c r="BY128" i="6"/>
  <c r="CU751" i="6"/>
  <c r="BO751" i="6"/>
  <c r="CU391" i="6"/>
  <c r="BO391" i="6"/>
  <c r="CU371" i="6"/>
  <c r="BO371" i="6"/>
  <c r="BD807" i="6"/>
  <c r="CJ807" i="6"/>
  <c r="BP88" i="6"/>
  <c r="CV88" i="6"/>
  <c r="DE771" i="6"/>
  <c r="BY771" i="6"/>
  <c r="BD107" i="6"/>
  <c r="CJ107" i="6"/>
  <c r="CK117" i="6"/>
  <c r="BE117" i="6"/>
  <c r="BO978" i="6"/>
  <c r="CU978" i="6"/>
  <c r="CU988" i="6"/>
  <c r="BO988" i="6"/>
  <c r="CJ934" i="6"/>
  <c r="BD934" i="6"/>
  <c r="CU986" i="6"/>
  <c r="BO986" i="6"/>
  <c r="CU510" i="6"/>
  <c r="BO510" i="6"/>
  <c r="BO562" i="6"/>
  <c r="CU562" i="6"/>
  <c r="DE831" i="6"/>
  <c r="BY831" i="6"/>
  <c r="DE354" i="6"/>
  <c r="BY354" i="6"/>
  <c r="CU336" i="6"/>
  <c r="BO336" i="6"/>
  <c r="CU476" i="6"/>
  <c r="BO476" i="6"/>
  <c r="DE916" i="6"/>
  <c r="BY916" i="6"/>
  <c r="BY545" i="6"/>
  <c r="DE545" i="6"/>
  <c r="CJ920" i="6"/>
  <c r="BD920" i="6"/>
  <c r="BO600" i="6"/>
  <c r="CU600" i="6"/>
  <c r="BO84" i="6"/>
  <c r="CU84" i="6"/>
  <c r="DE324" i="6"/>
  <c r="BY324" i="6"/>
  <c r="CJ984" i="6"/>
  <c r="BD984" i="6"/>
  <c r="BO862" i="6"/>
  <c r="CU862" i="6"/>
  <c r="BY812" i="6"/>
  <c r="DE812" i="6"/>
  <c r="CU712" i="6"/>
  <c r="BO712" i="6"/>
  <c r="DE554" i="6"/>
  <c r="BY554" i="6"/>
  <c r="CJ131" i="6"/>
  <c r="BD131" i="6"/>
  <c r="BD754" i="6"/>
  <c r="CJ754" i="6"/>
  <c r="BY14" i="6"/>
  <c r="DE14" i="6"/>
  <c r="BY811" i="6"/>
  <c r="DE811" i="6"/>
  <c r="BO719" i="6"/>
  <c r="CU719" i="6"/>
  <c r="CU1000" i="6"/>
  <c r="BO1000" i="6"/>
  <c r="BY205" i="6"/>
  <c r="DE205" i="6"/>
  <c r="BY407" i="6"/>
  <c r="DE407" i="6"/>
  <c r="BO335" i="6"/>
  <c r="CU335" i="6"/>
  <c r="CW169" i="6"/>
  <c r="DJ169" i="6" s="1"/>
  <c r="DE148" i="6"/>
  <c r="BY148" i="6"/>
  <c r="DE85" i="6"/>
  <c r="BY85" i="6"/>
  <c r="BY408" i="6"/>
  <c r="DE408" i="6"/>
  <c r="BD94" i="6"/>
  <c r="CJ94" i="6"/>
  <c r="CJ950" i="6"/>
  <c r="BD950" i="6"/>
  <c r="DE1008" i="6"/>
  <c r="BY1008" i="6"/>
  <c r="BY984" i="6"/>
  <c r="DE984" i="6"/>
  <c r="BO635" i="6"/>
  <c r="CU635" i="6"/>
  <c r="BD634" i="6"/>
  <c r="CJ634" i="6"/>
  <c r="BY280" i="6"/>
  <c r="DE280" i="6"/>
  <c r="BY66" i="6"/>
  <c r="DE66" i="6"/>
  <c r="CU362" i="6"/>
  <c r="BO362" i="6"/>
  <c r="CU852" i="6"/>
  <c r="BO852" i="6"/>
  <c r="BO550" i="6"/>
  <c r="CU550" i="6"/>
  <c r="CU744" i="6"/>
  <c r="BO744" i="6"/>
  <c r="CU351" i="6"/>
  <c r="BO351" i="6"/>
  <c r="BD256" i="6"/>
  <c r="CJ256" i="6"/>
  <c r="CU613" i="6"/>
  <c r="BO613" i="6"/>
  <c r="CJ234" i="6"/>
  <c r="BD234" i="6"/>
  <c r="BY20" i="6"/>
  <c r="DE20" i="6"/>
  <c r="BY944" i="6"/>
  <c r="DE944" i="6"/>
  <c r="BY621" i="6"/>
  <c r="DE621" i="6"/>
  <c r="BY349" i="6"/>
  <c r="DE349" i="6"/>
  <c r="DE299" i="6"/>
  <c r="BY299" i="6"/>
  <c r="BO547" i="6"/>
  <c r="CU547" i="6"/>
  <c r="BD142" i="6"/>
  <c r="CJ142" i="6"/>
  <c r="BD834" i="6"/>
  <c r="CJ834" i="6"/>
  <c r="BY533" i="6"/>
  <c r="DE533" i="6"/>
  <c r="DE825" i="6"/>
  <c r="BY825" i="6"/>
  <c r="DE494" i="6"/>
  <c r="BY494" i="6"/>
  <c r="CJ186" i="6"/>
  <c r="BD186" i="6"/>
  <c r="CJ217" i="6"/>
  <c r="BD217" i="6"/>
  <c r="BY870" i="6"/>
  <c r="DE870" i="6"/>
  <c r="BO350" i="6"/>
  <c r="CU350" i="6"/>
  <c r="DE797" i="6"/>
  <c r="BY797" i="6"/>
  <c r="BD841" i="6"/>
  <c r="CJ841" i="6"/>
  <c r="BO407" i="6"/>
  <c r="CU407" i="6"/>
  <c r="L30" i="3"/>
  <c r="L32" i="3"/>
  <c r="L34" i="3" s="1"/>
  <c r="BY722" i="6"/>
  <c r="DE722" i="6"/>
  <c r="CJ921" i="6"/>
  <c r="BD921" i="6"/>
  <c r="CU175" i="6"/>
  <c r="BO175" i="6"/>
  <c r="CU679" i="6"/>
  <c r="BO679" i="6"/>
  <c r="BY820" i="6"/>
  <c r="DE820" i="6"/>
  <c r="BY852" i="6"/>
  <c r="DE852" i="6"/>
  <c r="BY44" i="6"/>
  <c r="DE44" i="6"/>
  <c r="BO298" i="6"/>
  <c r="CU298" i="6"/>
  <c r="BD976" i="6"/>
  <c r="CJ976" i="6"/>
  <c r="BE108" i="6"/>
  <c r="CK108" i="6"/>
  <c r="BY854" i="6"/>
  <c r="DE854" i="6"/>
  <c r="BD409" i="6"/>
  <c r="CJ409" i="6"/>
  <c r="DE476" i="6"/>
  <c r="BY476" i="6"/>
  <c r="BD236" i="6"/>
  <c r="CJ236" i="6"/>
  <c r="CU1007" i="6"/>
  <c r="BO1007" i="6"/>
  <c r="BY486" i="6"/>
  <c r="DE486" i="6"/>
  <c r="CJ960" i="6"/>
  <c r="BD960" i="6"/>
  <c r="BY57" i="6"/>
  <c r="DE57" i="6"/>
  <c r="CJ706" i="6"/>
  <c r="BD706" i="6"/>
  <c r="BY547" i="6"/>
  <c r="DE547" i="6"/>
  <c r="BY505" i="6"/>
  <c r="DE505" i="6"/>
  <c r="CJ254" i="6"/>
  <c r="BD254" i="6"/>
  <c r="BD18" i="6"/>
  <c r="CJ18" i="6"/>
  <c r="BD679" i="6"/>
  <c r="CJ679" i="6"/>
  <c r="CU612" i="6"/>
  <c r="BO612" i="6"/>
  <c r="BY993" i="6"/>
  <c r="DE993" i="6"/>
  <c r="BY947" i="6"/>
  <c r="DE947" i="6"/>
  <c r="DE777" i="6"/>
  <c r="BY777" i="6"/>
  <c r="CU739" i="6"/>
  <c r="BO739" i="6"/>
  <c r="CU499" i="6"/>
  <c r="BO499" i="6"/>
  <c r="CJ371" i="6"/>
  <c r="BD371" i="6"/>
  <c r="DE152" i="6"/>
  <c r="BY152" i="6"/>
  <c r="CV23" i="6"/>
  <c r="BP23" i="6"/>
  <c r="CU666" i="6"/>
  <c r="BO666" i="6"/>
  <c r="BY123" i="6"/>
  <c r="DE123" i="6"/>
  <c r="CU658" i="6"/>
  <c r="BO658" i="6"/>
  <c r="BY490" i="6"/>
  <c r="DE490" i="6"/>
  <c r="BY730" i="6"/>
  <c r="DE730" i="6"/>
  <c r="CU674" i="6"/>
  <c r="BO674" i="6"/>
  <c r="BY264" i="6"/>
  <c r="DE264" i="6"/>
  <c r="BD568" i="6"/>
  <c r="CJ568" i="6"/>
  <c r="CU465" i="6"/>
  <c r="BO465" i="6"/>
  <c r="CV213" i="6"/>
  <c r="BP213" i="6"/>
  <c r="CJ908" i="6"/>
  <c r="BD908" i="6"/>
  <c r="CJ37" i="6"/>
  <c r="BD37" i="6"/>
  <c r="CU586" i="6"/>
  <c r="BO586" i="6"/>
  <c r="CJ937" i="6"/>
  <c r="BD937" i="6"/>
  <c r="BD1004" i="6"/>
  <c r="CJ1004" i="6"/>
  <c r="BO286" i="6"/>
  <c r="CU286" i="6"/>
  <c r="BY907" i="6"/>
  <c r="DE907" i="6"/>
  <c r="CU972" i="6"/>
  <c r="BO972" i="6"/>
  <c r="BD195" i="6"/>
  <c r="CJ195" i="6"/>
  <c r="CU153" i="6"/>
  <c r="BO153" i="6"/>
  <c r="BY795" i="6"/>
  <c r="DE795" i="6"/>
  <c r="BY807" i="6"/>
  <c r="DE807" i="6"/>
  <c r="DE871" i="6"/>
  <c r="BY871" i="6"/>
  <c r="BD213" i="6"/>
  <c r="CJ213" i="6"/>
  <c r="BO603" i="6"/>
  <c r="CU603" i="6"/>
  <c r="CU455" i="6"/>
  <c r="BO455" i="6"/>
  <c r="CJ670" i="6"/>
  <c r="BD670" i="6"/>
  <c r="BP100" i="6"/>
  <c r="CV100" i="6"/>
  <c r="BD347" i="6"/>
  <c r="CJ347" i="6"/>
  <c r="DE975" i="6"/>
  <c r="BY975" i="6"/>
  <c r="CU880" i="6"/>
  <c r="BO880" i="6"/>
  <c r="BY511" i="6"/>
  <c r="DE511" i="6"/>
  <c r="CJ314" i="6"/>
  <c r="BD314" i="6"/>
  <c r="DE745" i="6"/>
  <c r="BY745" i="6"/>
  <c r="DE236" i="6"/>
  <c r="BY236" i="6"/>
  <c r="BY708" i="6"/>
  <c r="DE708" i="6"/>
  <c r="DE527" i="6"/>
  <c r="BY527" i="6"/>
  <c r="BO810" i="6"/>
  <c r="CU810" i="6"/>
  <c r="CJ364" i="6"/>
  <c r="BD364" i="6"/>
  <c r="BY21" i="6"/>
  <c r="DE21" i="6"/>
  <c r="DE384" i="6"/>
  <c r="BY384" i="6"/>
  <c r="DE428" i="6"/>
  <c r="BY428" i="6"/>
  <c r="CJ537" i="6"/>
  <c r="BD537" i="6"/>
  <c r="BY102" i="6"/>
  <c r="DE102" i="6"/>
  <c r="BD262" i="6"/>
  <c r="CJ262" i="6"/>
  <c r="BY874" i="6"/>
  <c r="DE874" i="6"/>
  <c r="CU595" i="6"/>
  <c r="BO595" i="6"/>
  <c r="CJ1002" i="6"/>
  <c r="BD1002" i="6"/>
  <c r="BD78" i="6"/>
  <c r="CJ78" i="6"/>
  <c r="BY631" i="6"/>
  <c r="DE631" i="6"/>
  <c r="CJ589" i="6"/>
  <c r="BD589" i="6"/>
  <c r="DE565" i="6"/>
  <c r="BY565" i="6"/>
  <c r="BD514" i="6"/>
  <c r="CJ514" i="6"/>
  <c r="DE392" i="6"/>
  <c r="BY392" i="6"/>
  <c r="BY466" i="6"/>
  <c r="DE466" i="6"/>
  <c r="CJ852" i="6"/>
  <c r="BD852" i="6"/>
  <c r="CJ847" i="6"/>
  <c r="BD847" i="6"/>
  <c r="BO790" i="6"/>
  <c r="CU790" i="6"/>
  <c r="DE173" i="6"/>
  <c r="BY173" i="6"/>
  <c r="DE217" i="6"/>
  <c r="BY217" i="6"/>
  <c r="CU677" i="6"/>
  <c r="BO677" i="6"/>
  <c r="CU794" i="6"/>
  <c r="BO794" i="6"/>
  <c r="BO517" i="6"/>
  <c r="CU517" i="6"/>
  <c r="BY389" i="6"/>
  <c r="DE389" i="6"/>
  <c r="CJ622" i="6"/>
  <c r="BD622" i="6"/>
  <c r="CJ85" i="6"/>
  <c r="BD85" i="6"/>
  <c r="BY938" i="6"/>
  <c r="DE938" i="6"/>
  <c r="CJ1003" i="6"/>
  <c r="BD1003" i="6"/>
  <c r="BO703" i="6"/>
  <c r="CU703" i="6"/>
  <c r="BP48" i="6"/>
  <c r="CV48" i="6"/>
  <c r="DE613" i="6"/>
  <c r="BY613" i="6"/>
  <c r="BY154" i="6"/>
  <c r="DE154" i="6"/>
  <c r="BY207" i="6"/>
  <c r="DE207" i="6"/>
  <c r="BO538" i="6"/>
  <c r="CU538" i="6"/>
  <c r="BY22" i="6"/>
  <c r="DE22" i="6"/>
  <c r="DE563" i="6"/>
  <c r="BY563" i="6"/>
  <c r="CU883" i="6"/>
  <c r="BO883" i="6"/>
  <c r="CJ511" i="6"/>
  <c r="BD511" i="6"/>
  <c r="CV39" i="6"/>
  <c r="BP39" i="6"/>
  <c r="CJ356" i="6"/>
  <c r="BD356" i="6"/>
  <c r="BO552" i="6"/>
  <c r="CU552" i="6"/>
  <c r="CU722" i="6"/>
  <c r="BO722" i="6"/>
  <c r="BO588" i="6"/>
  <c r="CU588" i="6"/>
  <c r="CJ912" i="6"/>
  <c r="BD912" i="6"/>
  <c r="BD447" i="6"/>
  <c r="CJ447" i="6"/>
  <c r="CJ866" i="6"/>
  <c r="BD866" i="6"/>
  <c r="BO993" i="6"/>
  <c r="CU993" i="6"/>
  <c r="BE133" i="6"/>
  <c r="CK133" i="6"/>
  <c r="DE285" i="6"/>
  <c r="BY285" i="6"/>
  <c r="BY725" i="6"/>
  <c r="DE725" i="6"/>
  <c r="CU768" i="6"/>
  <c r="BO768" i="6"/>
  <c r="CJ209" i="6"/>
  <c r="BD209" i="6"/>
  <c r="BY999" i="6"/>
  <c r="DE999" i="6"/>
  <c r="CU809" i="6"/>
  <c r="BO809" i="6"/>
  <c r="BO437" i="6"/>
  <c r="CU437" i="6"/>
  <c r="DE303" i="6"/>
  <c r="BY303" i="6"/>
  <c r="CU524" i="6"/>
  <c r="BO524" i="6"/>
  <c r="BO807" i="6"/>
  <c r="CU807" i="6"/>
  <c r="BP38" i="6"/>
  <c r="CV38" i="6"/>
  <c r="BD787" i="6"/>
  <c r="CJ787" i="6"/>
  <c r="CU333" i="6"/>
  <c r="BO333" i="6"/>
  <c r="CJ545" i="6"/>
  <c r="BD545" i="6"/>
  <c r="BO240" i="6"/>
  <c r="CU240" i="6"/>
  <c r="BE200" i="6"/>
  <c r="CK200" i="6"/>
  <c r="CU505" i="6"/>
  <c r="BO505" i="6"/>
  <c r="DE483" i="6"/>
  <c r="BY483" i="6"/>
  <c r="DE912" i="6"/>
  <c r="BY912" i="6"/>
  <c r="DE550" i="6"/>
  <c r="BY550" i="6"/>
  <c r="BO254" i="6"/>
  <c r="CU254" i="6"/>
  <c r="DE908" i="6"/>
  <c r="BY908" i="6"/>
  <c r="BD713" i="6"/>
  <c r="CJ713" i="6"/>
  <c r="BD789" i="6"/>
  <c r="CJ789" i="6"/>
  <c r="BY199" i="6"/>
  <c r="DE199" i="6"/>
  <c r="CJ996" i="6"/>
  <c r="BD996" i="6"/>
  <c r="DE215" i="6"/>
  <c r="BY215" i="6"/>
  <c r="CU661" i="6"/>
  <c r="BO661" i="6"/>
  <c r="BD319" i="6"/>
  <c r="CJ319" i="6"/>
  <c r="BO511" i="6"/>
  <c r="CU511" i="6"/>
  <c r="BY806" i="6"/>
  <c r="DE806" i="6"/>
  <c r="CU766" i="6"/>
  <c r="BO766" i="6"/>
  <c r="CJ924" i="6"/>
  <c r="BD924" i="6"/>
  <c r="CU808" i="6"/>
  <c r="BO808" i="6"/>
  <c r="CJ928" i="6"/>
  <c r="BD928" i="6"/>
  <c r="DE224" i="6"/>
  <c r="BY224" i="6"/>
  <c r="CU903" i="6"/>
  <c r="BO903" i="6"/>
  <c r="BY881" i="6"/>
  <c r="DE881" i="6"/>
  <c r="CJ394" i="6"/>
  <c r="BD394" i="6"/>
  <c r="CU994" i="6"/>
  <c r="BO994" i="6"/>
  <c r="BD953" i="6"/>
  <c r="CJ953" i="6"/>
  <c r="BY1000" i="6"/>
  <c r="DE1000" i="6"/>
  <c r="CK88" i="6"/>
  <c r="BE88" i="6"/>
  <c r="BO68" i="6"/>
  <c r="CU68" i="6"/>
  <c r="BD102" i="6"/>
  <c r="CJ102" i="6"/>
  <c r="BY467" i="6"/>
  <c r="DE467" i="6"/>
  <c r="BD645" i="6"/>
  <c r="CJ645" i="6"/>
  <c r="BO531" i="6"/>
  <c r="CU531" i="6"/>
  <c r="CU548" i="6"/>
  <c r="BO548" i="6"/>
  <c r="BD879" i="6"/>
  <c r="CJ879" i="6"/>
  <c r="DE715" i="6"/>
  <c r="BY715" i="6"/>
  <c r="BD408" i="6"/>
  <c r="CJ408" i="6"/>
  <c r="CJ923" i="6"/>
  <c r="BD923" i="6"/>
  <c r="DE595" i="6"/>
  <c r="BY595" i="6"/>
  <c r="CJ569" i="6"/>
  <c r="BD569" i="6"/>
  <c r="CJ282" i="6"/>
  <c r="BD282" i="6"/>
  <c r="BO917" i="6"/>
  <c r="CU917" i="6"/>
  <c r="DE534" i="6"/>
  <c r="BY534" i="6"/>
  <c r="BD474" i="6"/>
  <c r="CJ474" i="6"/>
  <c r="BD913" i="6"/>
  <c r="CJ913" i="6"/>
  <c r="CJ603" i="6"/>
  <c r="BD603" i="6"/>
  <c r="BO403" i="6"/>
  <c r="CU403" i="6"/>
  <c r="CJ576" i="6"/>
  <c r="BD576" i="6"/>
  <c r="CJ353" i="6"/>
  <c r="BD353" i="6"/>
  <c r="CJ598" i="6"/>
  <c r="BD598" i="6"/>
  <c r="BY142" i="6"/>
  <c r="DE142" i="6"/>
  <c r="BD881" i="6"/>
  <c r="CJ881" i="6"/>
  <c r="CU662" i="6"/>
  <c r="BO662" i="6"/>
  <c r="CJ225" i="6"/>
  <c r="BD225" i="6"/>
  <c r="CJ794" i="6"/>
  <c r="BD794" i="6"/>
  <c r="CJ823" i="6"/>
  <c r="BD823" i="6"/>
  <c r="CJ208" i="6"/>
  <c r="BD208" i="6"/>
  <c r="BY1001" i="6"/>
  <c r="DE1001" i="6"/>
  <c r="BD999" i="6"/>
  <c r="CJ999" i="6"/>
  <c r="CU926" i="6"/>
  <c r="BO926" i="6"/>
  <c r="BD686" i="6"/>
  <c r="CJ686" i="6"/>
  <c r="BY161" i="6"/>
  <c r="DE161" i="6"/>
  <c r="CU919" i="6"/>
  <c r="BO919" i="6"/>
  <c r="BY138" i="6"/>
  <c r="DE138" i="6"/>
  <c r="CU989" i="6"/>
  <c r="BO989" i="6"/>
  <c r="CJ263" i="6"/>
  <c r="BD263" i="6"/>
  <c r="CJ578" i="6"/>
  <c r="BD578" i="6"/>
  <c r="BD612" i="6"/>
  <c r="CJ612" i="6"/>
  <c r="BY755" i="6"/>
  <c r="DE755" i="6"/>
  <c r="BD472" i="6"/>
  <c r="CJ472" i="6"/>
  <c r="CU921" i="6"/>
  <c r="BO921" i="6"/>
  <c r="BY543" i="6"/>
  <c r="DE543" i="6"/>
  <c r="BO418" i="6"/>
  <c r="CU418" i="6"/>
  <c r="DE633" i="6"/>
  <c r="BY633" i="6"/>
  <c r="CJ475" i="6"/>
  <c r="BD475" i="6"/>
  <c r="BO529" i="6"/>
  <c r="CU529" i="6"/>
  <c r="BY387" i="6"/>
  <c r="DE387" i="6"/>
  <c r="DE653" i="6"/>
  <c r="BY653" i="6"/>
  <c r="DE228" i="6"/>
  <c r="BY228" i="6"/>
  <c r="BD336" i="6"/>
  <c r="CJ336" i="6"/>
  <c r="CU325" i="6"/>
  <c r="BO325" i="6"/>
  <c r="CU30" i="6"/>
  <c r="BO30" i="6"/>
  <c r="BY728" i="6"/>
  <c r="DE728" i="6"/>
  <c r="BY657" i="6"/>
  <c r="DE657" i="6"/>
  <c r="BY829" i="6"/>
  <c r="DE829" i="6"/>
  <c r="CU105" i="6"/>
  <c r="BO105" i="6"/>
  <c r="BY222" i="6"/>
  <c r="DE222" i="6"/>
  <c r="CU211" i="6"/>
  <c r="BO211" i="6"/>
  <c r="CU828" i="6"/>
  <c r="BO828" i="6"/>
  <c r="CU638" i="6"/>
  <c r="BO638" i="6"/>
  <c r="CJ428" i="6"/>
  <c r="BD428" i="6"/>
  <c r="BO772" i="6"/>
  <c r="CU772" i="6"/>
  <c r="BE113" i="6"/>
  <c r="CK113" i="6"/>
  <c r="CJ820" i="6"/>
  <c r="BD820" i="6"/>
  <c r="BY816" i="6"/>
  <c r="DE816" i="6"/>
  <c r="BD755" i="6"/>
  <c r="CJ755" i="6"/>
  <c r="CJ882" i="6"/>
  <c r="BD882" i="6"/>
  <c r="DE752" i="6"/>
  <c r="BY752" i="6"/>
  <c r="DE582" i="6"/>
  <c r="BY582" i="6"/>
  <c r="CJ1010" i="6"/>
  <c r="BD1010" i="6"/>
  <c r="BY899" i="6"/>
  <c r="DE899" i="6"/>
  <c r="BO293" i="6"/>
  <c r="CU293" i="6"/>
  <c r="BY833" i="6"/>
  <c r="DE833" i="6"/>
  <c r="BY919" i="6"/>
  <c r="DE919" i="6"/>
  <c r="CJ925" i="6"/>
  <c r="BD925" i="6"/>
  <c r="BY353" i="6"/>
  <c r="DE353" i="6"/>
  <c r="BY956" i="6"/>
  <c r="DE956" i="6"/>
  <c r="CJ470" i="6"/>
  <c r="BD470" i="6"/>
  <c r="CJ565" i="6"/>
  <c r="BD565" i="6"/>
  <c r="CU474" i="6"/>
  <c r="BO474" i="6"/>
  <c r="BY165" i="6"/>
  <c r="DE165" i="6"/>
  <c r="BY383" i="6"/>
  <c r="DE383" i="6"/>
  <c r="BD722" i="6"/>
  <c r="CJ722" i="6"/>
  <c r="BD735" i="6"/>
  <c r="CJ735" i="6"/>
  <c r="CU188" i="6"/>
  <c r="BO188" i="6"/>
  <c r="CU179" i="6"/>
  <c r="BO179" i="6"/>
  <c r="BD903" i="6"/>
  <c r="CJ903" i="6"/>
  <c r="BY964" i="6"/>
  <c r="DE964" i="6"/>
  <c r="BY594" i="6"/>
  <c r="DE594" i="6"/>
  <c r="BO36" i="6"/>
  <c r="CU36" i="6"/>
  <c r="CU578" i="6"/>
  <c r="BO578" i="6"/>
  <c r="DE841" i="6"/>
  <c r="BY841" i="6"/>
  <c r="BD756" i="6"/>
  <c r="CJ756" i="6"/>
  <c r="CU830" i="6"/>
  <c r="BO830" i="6"/>
  <c r="DE735" i="6"/>
  <c r="BY735" i="6"/>
  <c r="CV63" i="6"/>
  <c r="BP63" i="6"/>
  <c r="BY856" i="6"/>
  <c r="DE856" i="6"/>
  <c r="BY909" i="6"/>
  <c r="DE909" i="6"/>
  <c r="BP58" i="6"/>
  <c r="CV58" i="6"/>
  <c r="BD237" i="6"/>
  <c r="CJ237" i="6"/>
  <c r="BY24" i="6"/>
  <c r="DE24" i="6"/>
  <c r="CJ231" i="6"/>
  <c r="BD231" i="6"/>
  <c r="BY130" i="6"/>
  <c r="DE130" i="6"/>
  <c r="DE849" i="6"/>
  <c r="BY849" i="6"/>
  <c r="CJ804" i="6"/>
  <c r="BD804" i="6"/>
  <c r="BD504" i="6"/>
  <c r="CJ504" i="6"/>
  <c r="CU163" i="6"/>
  <c r="BO163" i="6"/>
  <c r="BY26" i="6"/>
  <c r="DE26" i="6"/>
  <c r="BO297" i="6"/>
  <c r="CU297" i="6"/>
  <c r="CU110" i="6"/>
  <c r="BO110" i="6"/>
  <c r="BO341" i="6"/>
  <c r="CU341" i="6"/>
  <c r="BY195" i="6"/>
  <c r="DE195" i="6"/>
  <c r="DE17" i="6"/>
  <c r="BY17" i="6"/>
  <c r="CJ964" i="6"/>
  <c r="BD964" i="6"/>
  <c r="BO714" i="6"/>
  <c r="CU714" i="6"/>
  <c r="BY84" i="6"/>
  <c r="DE84" i="6"/>
  <c r="BD974" i="6"/>
  <c r="CJ974" i="6"/>
  <c r="BO238" i="6"/>
  <c r="CU238" i="6"/>
  <c r="CU79" i="6"/>
  <c r="BO79" i="6"/>
  <c r="BO701" i="6"/>
  <c r="CU701" i="6"/>
  <c r="CJ910" i="6"/>
  <c r="BD910" i="6"/>
  <c r="BY626" i="6"/>
  <c r="DE626" i="6"/>
  <c r="DE143" i="6"/>
  <c r="BY143" i="6"/>
  <c r="BD774" i="6"/>
  <c r="CJ774" i="6"/>
  <c r="BO764" i="6"/>
  <c r="CU764" i="6"/>
  <c r="BD556" i="6"/>
  <c r="CJ556" i="6"/>
  <c r="BO569" i="6"/>
  <c r="CU569" i="6"/>
  <c r="CJ457" i="6"/>
  <c r="BD457" i="6"/>
  <c r="CJ584" i="6"/>
  <c r="BD584" i="6"/>
  <c r="BO627" i="6"/>
  <c r="CU627" i="6"/>
  <c r="CJ387" i="6"/>
  <c r="BD387" i="6"/>
  <c r="DE694" i="6"/>
  <c r="BY694" i="6"/>
  <c r="CJ255" i="6"/>
  <c r="BD255" i="6"/>
  <c r="CJ391" i="6"/>
  <c r="BD391" i="6"/>
  <c r="BD354" i="6"/>
  <c r="CJ354" i="6"/>
  <c r="DE139" i="6"/>
  <c r="BY139" i="6"/>
  <c r="DE498" i="6"/>
  <c r="BY498" i="6"/>
  <c r="DE901" i="6"/>
  <c r="BY901" i="6"/>
  <c r="K47" i="3"/>
  <c r="L45" i="3"/>
  <c r="K49" i="3"/>
  <c r="CJ944" i="6"/>
  <c r="BD944" i="6"/>
  <c r="BY884" i="6"/>
  <c r="DE884" i="6"/>
  <c r="DE541" i="6"/>
  <c r="BY541" i="6"/>
  <c r="BY393" i="6"/>
  <c r="DE393" i="6"/>
  <c r="DE559" i="6"/>
  <c r="BY559" i="6"/>
  <c r="CL301" i="6"/>
  <c r="DI301" i="6" s="1"/>
  <c r="DE497" i="6"/>
  <c r="BY497" i="6"/>
  <c r="BO186" i="6"/>
  <c r="CU186" i="6"/>
  <c r="BY790" i="6"/>
  <c r="DE790" i="6"/>
  <c r="CU556" i="6"/>
  <c r="BO556" i="6"/>
  <c r="BE137" i="6"/>
  <c r="CK137" i="6"/>
  <c r="CU181" i="6"/>
  <c r="BO181" i="6"/>
  <c r="BY425" i="6"/>
  <c r="DE425" i="6"/>
  <c r="DE774" i="6"/>
  <c r="BY774" i="6"/>
  <c r="CU385" i="6"/>
  <c r="BO385" i="6"/>
  <c r="BO1008" i="6"/>
  <c r="CU1008" i="6"/>
  <c r="BY394" i="6"/>
  <c r="DE394" i="6"/>
  <c r="DE654" i="6"/>
  <c r="BY654" i="6"/>
  <c r="BO250" i="6"/>
  <c r="CU250" i="6"/>
  <c r="CJ890" i="6"/>
  <c r="BD890" i="6"/>
  <c r="BO893" i="6"/>
  <c r="CU893" i="6"/>
  <c r="BD673" i="6"/>
  <c r="CJ673" i="6"/>
  <c r="CU146" i="6"/>
  <c r="BO146" i="6"/>
  <c r="BE206" i="6"/>
  <c r="CK206" i="6"/>
  <c r="CW127" i="6"/>
  <c r="DJ127" i="6" s="1"/>
  <c r="DE960" i="6"/>
  <c r="BY960" i="6"/>
  <c r="DE821" i="6"/>
  <c r="BY821" i="6"/>
  <c r="BO549" i="6"/>
  <c r="CU549" i="6"/>
  <c r="BO561" i="6"/>
  <c r="CU561" i="6"/>
  <c r="BD758" i="6"/>
  <c r="CJ758" i="6"/>
  <c r="BO834" i="6"/>
  <c r="CU834" i="6"/>
  <c r="BD232" i="6"/>
  <c r="CJ232" i="6"/>
  <c r="BO573" i="6"/>
  <c r="CU573" i="6"/>
  <c r="DE721" i="6"/>
  <c r="BY721" i="6"/>
  <c r="DE15" i="6"/>
  <c r="BY15" i="6"/>
  <c r="CJ876" i="6"/>
  <c r="BD876" i="6"/>
  <c r="CU720" i="6"/>
  <c r="BO720" i="6"/>
  <c r="CJ658" i="6"/>
  <c r="BD658" i="6"/>
  <c r="DE362" i="6"/>
  <c r="BY362" i="6"/>
  <c r="BY447" i="6"/>
  <c r="DE447" i="6"/>
  <c r="CU847" i="6"/>
  <c r="BO847" i="6"/>
  <c r="CV151" i="6"/>
  <c r="BP151" i="6"/>
  <c r="CV111" i="6"/>
  <c r="BP111" i="6"/>
  <c r="BY915" i="6"/>
  <c r="DE915" i="6"/>
  <c r="CJ367" i="6"/>
  <c r="BD367" i="6"/>
  <c r="BO320" i="6"/>
  <c r="CU320" i="6"/>
  <c r="CU654" i="6"/>
  <c r="BO654" i="6"/>
  <c r="CU708" i="6"/>
  <c r="BO708" i="6"/>
  <c r="CJ73" i="6"/>
  <c r="BD73" i="6"/>
  <c r="CJ112" i="6"/>
  <c r="BD112" i="6"/>
  <c r="BD163" i="6"/>
  <c r="CJ163" i="6"/>
  <c r="BY482" i="6"/>
  <c r="DE482" i="6"/>
  <c r="BY826" i="6"/>
  <c r="DE826" i="6"/>
  <c r="CU380" i="6"/>
  <c r="BO380" i="6"/>
  <c r="CJ572" i="6"/>
  <c r="BD572" i="6"/>
  <c r="CU451" i="6"/>
  <c r="BO451" i="6"/>
  <c r="DE356" i="6"/>
  <c r="BY356" i="6"/>
  <c r="BY985" i="6"/>
  <c r="DE985" i="6"/>
  <c r="CU167" i="6"/>
  <c r="BO167" i="6"/>
  <c r="BD215" i="6"/>
  <c r="CJ215" i="6"/>
  <c r="BO330" i="6"/>
  <c r="CU330" i="6"/>
  <c r="BY751" i="6"/>
  <c r="DE751" i="6"/>
  <c r="CJ317" i="6"/>
  <c r="BD317" i="6"/>
  <c r="BO792" i="6"/>
  <c r="CU792" i="6"/>
  <c r="DE410" i="6"/>
  <c r="BY410" i="6"/>
  <c r="BY493" i="6"/>
  <c r="DE493" i="6"/>
  <c r="DE921" i="6"/>
  <c r="BY921" i="6"/>
  <c r="BY868" i="6"/>
  <c r="DE868" i="6"/>
  <c r="BO408" i="6"/>
  <c r="CU408" i="6"/>
  <c r="BY435" i="6"/>
  <c r="DE435" i="6"/>
  <c r="BD795" i="6"/>
  <c r="CJ795" i="6"/>
  <c r="CJ343" i="6"/>
  <c r="BD343" i="6"/>
  <c r="BY753" i="6"/>
  <c r="DE753" i="6"/>
  <c r="CJ140" i="6"/>
  <c r="BD140" i="6"/>
  <c r="DE1005" i="6"/>
  <c r="BY1005" i="6"/>
  <c r="CU946" i="6"/>
  <c r="BO946" i="6"/>
  <c r="DE259" i="6"/>
  <c r="BY259" i="6"/>
  <c r="BO645" i="6"/>
  <c r="CU645" i="6"/>
  <c r="BY43" i="6"/>
  <c r="DE43" i="6"/>
  <c r="BY591" i="6"/>
  <c r="DE591" i="6"/>
  <c r="BO45" i="6"/>
  <c r="CU45" i="6"/>
  <c r="BD342" i="6"/>
  <c r="CJ342" i="6"/>
  <c r="CK187" i="6"/>
  <c r="BE187" i="6"/>
  <c r="CJ891" i="6"/>
  <c r="BD891" i="6"/>
  <c r="BO614" i="6"/>
  <c r="CU614" i="6"/>
  <c r="BY677" i="6"/>
  <c r="DE677" i="6"/>
  <c r="BP64" i="6"/>
  <c r="CV64" i="6"/>
  <c r="DE488" i="6"/>
  <c r="BY488" i="6"/>
  <c r="BO695" i="6"/>
  <c r="CU695" i="6"/>
  <c r="CU207" i="6"/>
  <c r="BO207" i="6"/>
  <c r="BD803" i="6"/>
  <c r="CJ803" i="6"/>
  <c r="CU283" i="6"/>
  <c r="BO283" i="6"/>
  <c r="DE556" i="6"/>
  <c r="BY556" i="6"/>
  <c r="BO570" i="6"/>
  <c r="CU570" i="6"/>
  <c r="BE124" i="6"/>
  <c r="CK124" i="6"/>
  <c r="BY64" i="6"/>
  <c r="DE64" i="6"/>
  <c r="BO888" i="6"/>
  <c r="CU888" i="6"/>
  <c r="DE580" i="6"/>
  <c r="BY580" i="6"/>
  <c r="BY798" i="6"/>
  <c r="DE798" i="6"/>
  <c r="BP70" i="6"/>
  <c r="CV70" i="6"/>
  <c r="DE729" i="6"/>
  <c r="BY729" i="6"/>
  <c r="BD162" i="6"/>
  <c r="CJ162" i="6"/>
  <c r="CJ482" i="6"/>
  <c r="BD482" i="6"/>
  <c r="CJ952" i="6"/>
  <c r="BD952" i="6"/>
  <c r="BD654" i="6"/>
  <c r="CJ654" i="6"/>
  <c r="CU447" i="6"/>
  <c r="BO447" i="6"/>
  <c r="CK34" i="6"/>
  <c r="BE34" i="6"/>
  <c r="BO373" i="6"/>
  <c r="CU373" i="6"/>
  <c r="CU463" i="6"/>
  <c r="BO463" i="6"/>
  <c r="DE25" i="6"/>
  <c r="BY25" i="6"/>
  <c r="DE479" i="6"/>
  <c r="BY479" i="6"/>
  <c r="CJ304" i="6"/>
  <c r="BD304" i="6"/>
  <c r="DE896" i="6"/>
  <c r="BY896" i="6"/>
  <c r="BD969" i="6"/>
  <c r="CJ969" i="6"/>
  <c r="CJ547" i="6"/>
  <c r="BD547" i="6"/>
  <c r="CJ306" i="6"/>
  <c r="BD306" i="6"/>
  <c r="DE318" i="6"/>
  <c r="BY318" i="6"/>
  <c r="BP82" i="6"/>
  <c r="CV82" i="6"/>
  <c r="BY893" i="6"/>
  <c r="DE893" i="6"/>
  <c r="BD675" i="6"/>
  <c r="CJ675" i="6"/>
  <c r="CU936" i="6"/>
  <c r="BO936" i="6"/>
  <c r="DE251" i="6"/>
  <c r="BY251" i="6"/>
  <c r="BY775" i="6"/>
  <c r="DE775" i="6"/>
  <c r="DE289" i="6"/>
  <c r="BY289" i="6"/>
  <c r="BD65" i="6"/>
  <c r="CJ65" i="6"/>
  <c r="BY418" i="6"/>
  <c r="DE418" i="6"/>
  <c r="BD430" i="6"/>
  <c r="CJ430" i="6"/>
  <c r="DE918" i="6"/>
  <c r="BY918" i="6"/>
  <c r="CU279" i="6"/>
  <c r="BO279" i="6"/>
  <c r="BD730" i="6"/>
  <c r="CJ730" i="6"/>
  <c r="BD994" i="6"/>
  <c r="CJ994" i="6"/>
  <c r="CJ210" i="6"/>
  <c r="BD210" i="6"/>
  <c r="BY16" i="6"/>
  <c r="DE16" i="6"/>
  <c r="DE739" i="6"/>
  <c r="BY739" i="6"/>
  <c r="BD893" i="6"/>
  <c r="CJ893" i="6"/>
  <c r="CU263" i="6"/>
  <c r="BO263" i="6"/>
  <c r="DE847" i="6"/>
  <c r="BY847" i="6"/>
  <c r="BO278" i="6"/>
  <c r="CU278" i="6"/>
  <c r="CK193" i="6"/>
  <c r="BE193" i="6"/>
  <c r="CJ606" i="6"/>
  <c r="BD606" i="6"/>
  <c r="BY431" i="6"/>
  <c r="DE431" i="6"/>
  <c r="CU977" i="6"/>
  <c r="BO977" i="6"/>
  <c r="DE512" i="6"/>
  <c r="BY512" i="6"/>
  <c r="CU779" i="6"/>
  <c r="BO779" i="6"/>
  <c r="CJ101" i="6"/>
  <c r="BD101" i="6"/>
  <c r="DE520" i="6"/>
  <c r="BY520" i="6"/>
  <c r="BO356" i="6"/>
  <c r="CU356" i="6"/>
  <c r="DE434" i="6"/>
  <c r="BY434" i="6"/>
  <c r="DE835" i="6"/>
  <c r="BY835" i="6"/>
  <c r="CJ340" i="6"/>
  <c r="BD340" i="6"/>
  <c r="CU500" i="6"/>
  <c r="BO500" i="6"/>
  <c r="DE787" i="6"/>
  <c r="BY787" i="6"/>
  <c r="CJ591" i="6"/>
  <c r="BD591" i="6"/>
  <c r="CK28" i="6"/>
  <c r="BE28" i="6"/>
  <c r="BP196" i="6"/>
  <c r="CV196" i="6"/>
  <c r="BD935" i="6"/>
  <c r="CJ935" i="6"/>
  <c r="BY377" i="6"/>
  <c r="DE377" i="6"/>
  <c r="BD764" i="6"/>
  <c r="CJ764" i="6"/>
  <c r="BD297" i="6"/>
  <c r="CJ297" i="6"/>
  <c r="CU530" i="6"/>
  <c r="BO530" i="6"/>
  <c r="BY136" i="6"/>
  <c r="DE136" i="6"/>
  <c r="BO962" i="6"/>
  <c r="CU962" i="6"/>
  <c r="BY700" i="6"/>
  <c r="DE700" i="6"/>
  <c r="BO306" i="6"/>
  <c r="CU306" i="6"/>
  <c r="BD410" i="6"/>
  <c r="CJ410" i="6"/>
  <c r="CJ674" i="6"/>
  <c r="BD674" i="6"/>
  <c r="DE89" i="6"/>
  <c r="BY89" i="6"/>
  <c r="CU652" i="6"/>
  <c r="BO652" i="6"/>
  <c r="BO576" i="6"/>
  <c r="CU576" i="6"/>
  <c r="CJ886" i="6"/>
  <c r="BD886" i="6"/>
  <c r="CJ858" i="6"/>
  <c r="BD858" i="6"/>
  <c r="CJ534" i="6"/>
  <c r="BD534" i="6"/>
  <c r="DE782" i="6"/>
  <c r="BY782" i="6"/>
  <c r="BE178" i="6"/>
  <c r="CK178" i="6"/>
  <c r="BP171" i="6"/>
  <c r="CV171" i="6"/>
  <c r="BD728" i="6"/>
  <c r="CJ728" i="6"/>
  <c r="CU641" i="6"/>
  <c r="BO641" i="6"/>
  <c r="CU922" i="6"/>
  <c r="BO922" i="6"/>
  <c r="BD484" i="6"/>
  <c r="CJ484" i="6"/>
  <c r="BD986" i="6"/>
  <c r="CJ986" i="6"/>
  <c r="BD445" i="6"/>
  <c r="CJ445" i="6"/>
  <c r="CU55" i="6"/>
  <c r="BO55" i="6"/>
  <c r="BD552" i="6"/>
  <c r="CJ552" i="6"/>
  <c r="CJ734" i="6"/>
  <c r="BD734" i="6"/>
  <c r="CJ839" i="6"/>
  <c r="BD839" i="6"/>
  <c r="CJ329" i="6"/>
  <c r="BD329" i="6"/>
  <c r="BD685" i="6"/>
  <c r="CJ685" i="6"/>
  <c r="BY682" i="6"/>
  <c r="DE682" i="6"/>
  <c r="CK32" i="6"/>
  <c r="BE32" i="6"/>
  <c r="CV271" i="6"/>
  <c r="BP271" i="6"/>
  <c r="BD817" i="6"/>
  <c r="CJ817" i="6"/>
  <c r="CV370" i="6"/>
  <c r="BP370" i="6"/>
  <c r="BD971" i="6"/>
  <c r="CJ971" i="6"/>
  <c r="BE171" i="6"/>
  <c r="CK171" i="6"/>
  <c r="CU864" i="6"/>
  <c r="BO864" i="6"/>
  <c r="BY23" i="6"/>
  <c r="DE23" i="6"/>
  <c r="CV410" i="6"/>
  <c r="BP410" i="6"/>
  <c r="BP156" i="6"/>
  <c r="CV156" i="6"/>
  <c r="BO359" i="6"/>
  <c r="CU359" i="6"/>
  <c r="BO309" i="6"/>
  <c r="CU309" i="6"/>
  <c r="CJ916" i="6"/>
  <c r="BD916" i="6"/>
  <c r="BO820" i="6"/>
  <c r="CU820" i="6"/>
  <c r="BO949" i="6"/>
  <c r="CU949" i="6"/>
  <c r="CV248" i="6"/>
  <c r="BP248" i="6"/>
  <c r="BY648" i="6"/>
  <c r="DE648" i="6"/>
  <c r="DE601" i="6"/>
  <c r="BY601" i="6"/>
  <c r="CJ118" i="6"/>
  <c r="BD118" i="6"/>
  <c r="BO874" i="6"/>
  <c r="CU874" i="6"/>
  <c r="CJ198" i="6"/>
  <c r="BD198" i="6"/>
  <c r="DE945" i="6"/>
  <c r="BY945" i="6"/>
  <c r="CJ553" i="6"/>
  <c r="BD553" i="6"/>
  <c r="BO71" i="6"/>
  <c r="CU71" i="6"/>
  <c r="CU372" i="6"/>
  <c r="BO372" i="6"/>
  <c r="BO985" i="6"/>
  <c r="CU985" i="6"/>
  <c r="BD736" i="6"/>
  <c r="CJ736" i="6"/>
  <c r="CJ965" i="6"/>
  <c r="BD965" i="6"/>
  <c r="DE953" i="6"/>
  <c r="BY953" i="6"/>
  <c r="CJ940" i="6"/>
  <c r="BD940" i="6"/>
  <c r="BY685" i="6"/>
  <c r="DE685" i="6"/>
  <c r="BY169" i="6"/>
  <c r="DE169" i="6"/>
  <c r="BO311" i="6"/>
  <c r="CU311" i="6"/>
  <c r="BY838" i="6"/>
  <c r="DE838" i="6"/>
  <c r="BY600" i="6"/>
  <c r="DE600" i="6"/>
  <c r="BY891" i="6"/>
  <c r="DE891" i="6"/>
  <c r="CJ642" i="6"/>
  <c r="BD642" i="6"/>
  <c r="BD59" i="6"/>
  <c r="CJ59" i="6"/>
  <c r="CU877" i="6"/>
  <c r="BO877" i="6"/>
  <c r="CU461" i="6"/>
  <c r="BO461" i="6"/>
  <c r="BD128" i="6"/>
  <c r="CJ128" i="6"/>
  <c r="BO934" i="6"/>
  <c r="CU934" i="6"/>
  <c r="CV89" i="6"/>
  <c r="BP89" i="6"/>
  <c r="BO942" i="6"/>
  <c r="CU942" i="6"/>
  <c r="BY628" i="6"/>
  <c r="DE628" i="6"/>
  <c r="BO795" i="6"/>
  <c r="CU795" i="6"/>
  <c r="CU728" i="6"/>
  <c r="BO728" i="6"/>
  <c r="BO497" i="6"/>
  <c r="CU497" i="6"/>
  <c r="BO923" i="6"/>
  <c r="CU923" i="6"/>
  <c r="BO683" i="6"/>
  <c r="CU683" i="6"/>
  <c r="BY766" i="6"/>
  <c r="DE766" i="6"/>
  <c r="DE603" i="6"/>
  <c r="BY603" i="6"/>
  <c r="DE566" i="6"/>
  <c r="BY566" i="6"/>
  <c r="BP52" i="6"/>
  <c r="CV52" i="6"/>
  <c r="DE103" i="6"/>
  <c r="BY103" i="6"/>
  <c r="BY855" i="6"/>
  <c r="DE855" i="6"/>
  <c r="CJ339" i="6"/>
  <c r="BD339" i="6"/>
  <c r="DE917" i="6"/>
  <c r="BY917" i="6"/>
  <c r="BY818" i="6"/>
  <c r="DE818" i="6"/>
  <c r="DE738" i="6"/>
  <c r="BY738" i="6"/>
  <c r="BD197" i="6"/>
  <c r="CJ197" i="6"/>
  <c r="CJ467" i="6"/>
  <c r="BD467" i="6"/>
  <c r="CU802" i="6"/>
  <c r="BO802" i="6"/>
  <c r="DE301" i="6"/>
  <c r="BY301" i="6"/>
  <c r="CU866" i="6"/>
  <c r="BO866" i="6"/>
  <c r="BD742" i="6"/>
  <c r="CJ742" i="6"/>
  <c r="BO656" i="6"/>
  <c r="CU656" i="6"/>
  <c r="BO887" i="6"/>
  <c r="CU887" i="6"/>
  <c r="CU243" i="6"/>
  <c r="BO243" i="6"/>
  <c r="DE883" i="6"/>
  <c r="BY883" i="6"/>
  <c r="CU879" i="6"/>
  <c r="BO879" i="6"/>
  <c r="BO553" i="6"/>
  <c r="CU553" i="6"/>
  <c r="DE329" i="6"/>
  <c r="BY329" i="6"/>
  <c r="BO688" i="6"/>
  <c r="CU688" i="6"/>
  <c r="CJ932" i="6"/>
  <c r="BD932" i="6"/>
  <c r="BO891" i="6"/>
  <c r="CU891" i="6"/>
  <c r="CJ396" i="6"/>
  <c r="BD396" i="6"/>
  <c r="J65" i="5"/>
  <c r="J53" i="5"/>
  <c r="L40" i="5"/>
  <c r="CK52" i="6"/>
  <c r="BE52" i="6"/>
  <c r="BY932" i="6"/>
  <c r="DE932" i="6"/>
  <c r="BO555" i="6"/>
  <c r="CU555" i="6"/>
  <c r="BY900" i="6"/>
  <c r="DE900" i="6"/>
  <c r="CJ324" i="6"/>
  <c r="BD324" i="6"/>
  <c r="DE81" i="6"/>
  <c r="BY81" i="6"/>
  <c r="BY453" i="6"/>
  <c r="DE453" i="6"/>
  <c r="BY671" i="6"/>
  <c r="DE671" i="6"/>
  <c r="CJ399" i="6"/>
  <c r="BD399" i="6"/>
  <c r="CL153" i="6"/>
  <c r="DI153" i="6" s="1"/>
  <c r="CJ288" i="6"/>
  <c r="BD288" i="6"/>
  <c r="BD761" i="6"/>
  <c r="CJ761" i="6"/>
  <c r="BY557" i="6"/>
  <c r="DE557" i="6"/>
  <c r="DE294" i="6"/>
  <c r="BY294" i="6"/>
  <c r="CJ296" i="6"/>
  <c r="BD296" i="6"/>
  <c r="BY501" i="6"/>
  <c r="DE501" i="6"/>
  <c r="BD615" i="6"/>
  <c r="CJ615" i="6"/>
  <c r="BD889" i="6"/>
  <c r="CJ889" i="6"/>
  <c r="BY415" i="6"/>
  <c r="DE415" i="6"/>
  <c r="DE551" i="6"/>
  <c r="BY551" i="6"/>
  <c r="CJ856" i="6"/>
  <c r="BD856" i="6"/>
  <c r="BY180" i="6"/>
  <c r="DE180" i="6"/>
  <c r="CU811" i="6"/>
  <c r="BO811" i="6"/>
  <c r="BY952" i="6"/>
  <c r="DE952" i="6"/>
  <c r="CK165" i="6"/>
  <c r="BE165" i="6"/>
  <c r="BD522" i="6"/>
  <c r="CJ522" i="6"/>
  <c r="BY409" i="6"/>
  <c r="DE409" i="6"/>
  <c r="CU664" i="6"/>
  <c r="BO664" i="6"/>
  <c r="BY662" i="6"/>
  <c r="DE662" i="6"/>
  <c r="BY701" i="6"/>
  <c r="DE701" i="6"/>
  <c r="BO525" i="6"/>
  <c r="CU525" i="6"/>
  <c r="BO210" i="6"/>
  <c r="CU210" i="6"/>
  <c r="DE561" i="6"/>
  <c r="BY561" i="6"/>
  <c r="CU107" i="6"/>
  <c r="BO107" i="6"/>
  <c r="BO610" i="6"/>
  <c r="CU610" i="6"/>
  <c r="BY822" i="6"/>
  <c r="DE822" i="6"/>
  <c r="BY763" i="6"/>
  <c r="DE763" i="6"/>
  <c r="BY663" i="6"/>
  <c r="DE663" i="6"/>
  <c r="DE266" i="6"/>
  <c r="BY266" i="6"/>
  <c r="BP202" i="6"/>
  <c r="CV202" i="6"/>
  <c r="BO944" i="6"/>
  <c r="CU944" i="6"/>
  <c r="DE983" i="6"/>
  <c r="BY983" i="6"/>
  <c r="BO184" i="6"/>
  <c r="CU184" i="6"/>
  <c r="CJ551" i="6"/>
  <c r="BD551" i="6"/>
  <c r="BY74" i="6"/>
  <c r="DE74" i="6"/>
  <c r="CK84" i="6"/>
  <c r="BE84" i="6"/>
  <c r="CU892" i="6"/>
  <c r="BO892" i="6"/>
  <c r="BY963" i="6"/>
  <c r="DE963" i="6"/>
  <c r="BY878" i="6"/>
  <c r="DE878" i="6"/>
  <c r="BD649" i="6"/>
  <c r="CJ649" i="6"/>
  <c r="CU212" i="6"/>
  <c r="BO212" i="6"/>
  <c r="BY417" i="6"/>
  <c r="DE417" i="6"/>
  <c r="BD1005" i="6"/>
  <c r="CJ1005" i="6"/>
  <c r="CJ257" i="6"/>
  <c r="BD257" i="6"/>
  <c r="BD677" i="6"/>
  <c r="CJ677" i="6"/>
  <c r="BO541" i="6"/>
  <c r="CU541" i="6"/>
  <c r="CU522" i="6"/>
  <c r="BO522" i="6"/>
  <c r="BY823" i="6"/>
  <c r="DE823" i="6"/>
  <c r="CU486" i="6"/>
  <c r="BO486" i="6"/>
  <c r="CJ380" i="6"/>
  <c r="BD380" i="6"/>
  <c r="BY801" i="6"/>
  <c r="DE801" i="6"/>
  <c r="DE583" i="6"/>
  <c r="BY583" i="6"/>
  <c r="BY401" i="6"/>
  <c r="DE401" i="6"/>
  <c r="CJ813" i="6"/>
  <c r="BD813" i="6"/>
  <c r="BY861" i="6"/>
  <c r="DE861" i="6"/>
  <c r="BY1012" i="6"/>
  <c r="DE1012" i="6"/>
  <c r="BO425" i="6"/>
  <c r="CU425" i="6"/>
  <c r="CU444" i="6"/>
  <c r="BO444" i="6"/>
  <c r="BO526" i="6"/>
  <c r="CU526" i="6"/>
  <c r="BD17" i="6"/>
  <c r="CJ17" i="6"/>
  <c r="DE647" i="6"/>
  <c r="BY647" i="6"/>
  <c r="BY746" i="6"/>
  <c r="DE746" i="6"/>
  <c r="BY976" i="6"/>
  <c r="DE976" i="6"/>
  <c r="BY840" i="6"/>
  <c r="DE840" i="6"/>
  <c r="BY91" i="6"/>
  <c r="DE91" i="6"/>
  <c r="CJ303" i="6"/>
  <c r="BD303" i="6"/>
  <c r="BY666" i="6"/>
  <c r="DE666" i="6"/>
  <c r="DE105" i="6"/>
  <c r="BY105" i="6"/>
  <c r="BY119" i="6"/>
  <c r="DE119" i="6"/>
  <c r="DE929" i="6"/>
  <c r="BY929" i="6"/>
  <c r="CJ966" i="6"/>
  <c r="BD966" i="6"/>
  <c r="BY750" i="6"/>
  <c r="DE750" i="6"/>
  <c r="BD737" i="6"/>
  <c r="CJ737" i="6"/>
  <c r="DE112" i="6"/>
  <c r="BY112" i="6"/>
  <c r="CU783" i="6"/>
  <c r="BO783" i="6"/>
  <c r="DE274" i="6"/>
  <c r="BY274" i="6"/>
  <c r="BY62" i="6"/>
  <c r="DE62" i="6"/>
  <c r="DE250" i="6"/>
  <c r="BY250" i="6"/>
  <c r="CJ796" i="6"/>
  <c r="BD796" i="6"/>
  <c r="BD291" i="6"/>
  <c r="CJ291" i="6"/>
  <c r="CU717" i="6"/>
  <c r="BO717" i="6"/>
  <c r="DE544" i="6"/>
  <c r="BY544" i="6"/>
  <c r="DE991" i="6"/>
  <c r="BY991" i="6"/>
  <c r="BO668" i="6"/>
  <c r="CU668" i="6"/>
  <c r="BO394" i="6"/>
  <c r="CU394" i="6"/>
  <c r="BY330" i="6"/>
  <c r="DE330" i="6"/>
  <c r="BO842" i="6"/>
  <c r="CU842" i="6"/>
  <c r="CW185" i="6"/>
  <c r="DJ185" i="6" s="1"/>
  <c r="CJ772" i="6"/>
  <c r="BD772" i="6"/>
  <c r="BE123" i="6"/>
  <c r="CK123" i="6"/>
  <c r="CJ535" i="6"/>
  <c r="BD535" i="6"/>
  <c r="DE255" i="6"/>
  <c r="BY255" i="6"/>
  <c r="CJ900" i="6"/>
  <c r="BD900" i="6"/>
  <c r="BY33" i="6"/>
  <c r="DE33" i="6"/>
  <c r="DE996" i="6"/>
  <c r="BY996" i="6"/>
  <c r="BY372" i="6"/>
  <c r="DE372" i="6"/>
  <c r="BD639" i="6"/>
  <c r="CJ639" i="6"/>
  <c r="DE933" i="6"/>
  <c r="BY933" i="6"/>
  <c r="BY439" i="6"/>
  <c r="DE439" i="6"/>
  <c r="CJ533" i="6"/>
  <c r="BD533" i="6"/>
  <c r="BD401" i="6"/>
  <c r="CJ401" i="6"/>
  <c r="CJ370" i="6"/>
  <c r="BD370" i="6"/>
  <c r="BO344" i="6"/>
  <c r="CU344" i="6"/>
  <c r="CU446" i="6"/>
  <c r="BO446" i="6"/>
  <c r="DE649" i="6"/>
  <c r="BY649" i="6"/>
  <c r="BO628" i="6"/>
  <c r="CU628" i="6"/>
  <c r="BO980" i="6"/>
  <c r="CU980" i="6"/>
  <c r="DE153" i="6"/>
  <c r="BY153" i="6"/>
  <c r="BD717" i="6"/>
  <c r="CJ717" i="6"/>
  <c r="BE150" i="6"/>
  <c r="CK150" i="6"/>
  <c r="BD194" i="6"/>
  <c r="CJ194" i="6"/>
  <c r="CV117" i="6"/>
  <c r="BP117" i="6"/>
  <c r="CU546" i="6"/>
  <c r="BO546" i="6"/>
  <c r="BE132" i="6"/>
  <c r="CK132" i="6"/>
  <c r="DE197" i="6"/>
  <c r="BY197" i="6"/>
  <c r="BD183" i="6"/>
  <c r="CJ183" i="6"/>
  <c r="BP24" i="6"/>
  <c r="CV24" i="6"/>
  <c r="CU841" i="6"/>
  <c r="BO841" i="6"/>
  <c r="CJ862" i="6"/>
  <c r="BD862" i="6"/>
  <c r="CU102" i="6"/>
  <c r="BO102" i="6"/>
  <c r="CU636" i="6"/>
  <c r="BO636" i="6"/>
  <c r="CJ454" i="6"/>
  <c r="BD454" i="6"/>
  <c r="CU889" i="6"/>
  <c r="BO889" i="6"/>
  <c r="BY29" i="6"/>
  <c r="DE29" i="6"/>
  <c r="CU979" i="6"/>
  <c r="BO979" i="6"/>
  <c r="CJ579" i="6"/>
  <c r="BD579" i="6"/>
  <c r="BY145" i="6"/>
  <c r="DE145" i="6"/>
  <c r="BY469" i="6"/>
  <c r="DE469" i="6"/>
  <c r="BY776" i="6"/>
  <c r="DE776" i="6"/>
  <c r="CJ672" i="6"/>
  <c r="BD672" i="6"/>
  <c r="BD1012" i="6"/>
  <c r="CJ1012" i="6"/>
  <c r="CJ224" i="6"/>
  <c r="BD224" i="6"/>
  <c r="BD56" i="6"/>
  <c r="CJ56" i="6"/>
  <c r="CJ963" i="6"/>
  <c r="BD963" i="6"/>
  <c r="BD771" i="6"/>
  <c r="CJ771" i="6"/>
  <c r="BY198" i="6"/>
  <c r="DE198" i="6"/>
  <c r="BY53" i="6"/>
  <c r="DE53" i="6"/>
  <c r="CJ493" i="6"/>
  <c r="BD493" i="6"/>
  <c r="BY622" i="6"/>
  <c r="DE622" i="6"/>
  <c r="BD781" i="6"/>
  <c r="CJ781" i="6"/>
  <c r="CV224" i="6"/>
  <c r="BP224" i="6"/>
  <c r="BY672" i="6"/>
  <c r="DE672" i="6"/>
  <c r="DE936" i="6"/>
  <c r="BY936" i="6"/>
  <c r="BO513" i="6"/>
  <c r="CU513" i="6"/>
  <c r="BO489" i="6"/>
  <c r="CU489" i="6"/>
  <c r="CV289" i="6"/>
  <c r="BP289" i="6"/>
  <c r="CJ53" i="6"/>
  <c r="BD53" i="6"/>
  <c r="DE827" i="6"/>
  <c r="BY827" i="6"/>
  <c r="BO17" i="6"/>
  <c r="CU17" i="6"/>
  <c r="DE368" i="6"/>
  <c r="BY368" i="6"/>
  <c r="CJ174" i="6"/>
  <c r="BD174" i="6"/>
  <c r="DE227" i="6"/>
  <c r="BY227" i="6"/>
  <c r="CV133" i="6"/>
  <c r="BP133" i="6"/>
  <c r="BO327" i="6"/>
  <c r="CU327" i="6"/>
  <c r="CJ334" i="6"/>
  <c r="BD334" i="6"/>
  <c r="BD702" i="6"/>
  <c r="CJ702" i="6"/>
  <c r="CK294" i="6"/>
  <c r="BE294" i="6"/>
  <c r="BO916" i="6"/>
  <c r="CU916" i="6"/>
  <c r="CU788" i="6"/>
  <c r="BO788" i="6"/>
  <c r="BD72" i="6"/>
  <c r="CJ72" i="6"/>
  <c r="DE133" i="6"/>
  <c r="BY133" i="6"/>
  <c r="BD422" i="6"/>
  <c r="CJ422" i="6"/>
  <c r="BO539" i="6"/>
  <c r="CU539" i="6"/>
  <c r="CJ915" i="6"/>
  <c r="BD915" i="6"/>
  <c r="CJ211" i="6"/>
  <c r="BD211" i="6"/>
  <c r="BY213" i="6"/>
  <c r="DE213" i="6"/>
  <c r="BY441" i="6"/>
  <c r="DE441" i="6"/>
  <c r="DE609" i="6"/>
  <c r="BY609" i="6"/>
  <c r="CJ376" i="6"/>
  <c r="BD376" i="6"/>
  <c r="DE463" i="6"/>
  <c r="BY463" i="6"/>
  <c r="CJ632" i="6"/>
  <c r="BD632" i="6"/>
  <c r="BD739" i="6"/>
  <c r="CJ739" i="6"/>
  <c r="BD609" i="6"/>
  <c r="CJ609" i="6"/>
  <c r="BO369" i="6"/>
  <c r="CU369" i="6"/>
  <c r="BY288" i="6"/>
  <c r="DE288" i="6"/>
  <c r="J60" i="5"/>
  <c r="J48" i="5"/>
  <c r="L35" i="5"/>
  <c r="BO551" i="6"/>
  <c r="CU551" i="6"/>
  <c r="CJ269" i="6"/>
  <c r="BD269" i="6"/>
  <c r="CU400" i="6"/>
  <c r="BO400" i="6"/>
  <c r="BO711" i="6"/>
  <c r="CU711" i="6"/>
  <c r="CJ115" i="6"/>
  <c r="BD115" i="6"/>
  <c r="BO997" i="6"/>
  <c r="CU997" i="6"/>
  <c r="DE182" i="6"/>
  <c r="BY182" i="6"/>
  <c r="BY454" i="6"/>
  <c r="DE454" i="6"/>
  <c r="CU630" i="6"/>
  <c r="BO630" i="6"/>
  <c r="BD241" i="6"/>
  <c r="CJ241" i="6"/>
  <c r="CU174" i="6"/>
  <c r="BO174" i="6"/>
  <c r="BY717" i="6"/>
  <c r="DE717" i="6"/>
  <c r="CU140" i="6"/>
  <c r="BO140" i="6"/>
  <c r="CJ614" i="6"/>
  <c r="BD614" i="6"/>
  <c r="CK111" i="6"/>
  <c r="BE111" i="6"/>
  <c r="BD623" i="6"/>
  <c r="CJ623" i="6"/>
  <c r="BO559" i="6"/>
  <c r="CU559" i="6"/>
  <c r="DE124" i="6"/>
  <c r="BY124" i="6"/>
  <c r="DE265" i="6"/>
  <c r="BY265" i="6"/>
  <c r="BY276" i="6"/>
  <c r="DE276" i="6"/>
  <c r="DE87" i="6"/>
  <c r="BY87" i="6"/>
  <c r="BY38" i="6"/>
  <c r="DE38" i="6"/>
  <c r="CJ536" i="6"/>
  <c r="BD536" i="6"/>
  <c r="BD492" i="6"/>
  <c r="CJ492" i="6"/>
  <c r="CJ539" i="6"/>
  <c r="BD539" i="6"/>
  <c r="CU261" i="6"/>
  <c r="BO261" i="6"/>
  <c r="DE748" i="6"/>
  <c r="BY748" i="6"/>
  <c r="BD777" i="6"/>
  <c r="CJ777" i="6"/>
  <c r="DE761" i="6"/>
  <c r="BY761" i="6"/>
  <c r="CJ292" i="6"/>
  <c r="BD292" i="6"/>
  <c r="BO958" i="6"/>
  <c r="CU958" i="6"/>
  <c r="DE83" i="6"/>
  <c r="BY83" i="6"/>
  <c r="DE440" i="6"/>
  <c r="BY440" i="6"/>
  <c r="CK238" i="6"/>
  <c r="BE238" i="6"/>
  <c r="BO266" i="6"/>
  <c r="CU266" i="6"/>
  <c r="CJ692" i="6"/>
  <c r="BD692" i="6"/>
  <c r="DE518" i="6"/>
  <c r="BY518" i="6"/>
  <c r="CJ752" i="6"/>
  <c r="BD752" i="6"/>
  <c r="CJ308" i="6"/>
  <c r="BD308" i="6"/>
  <c r="DE122" i="6"/>
  <c r="BY122" i="6"/>
  <c r="BD967" i="6"/>
  <c r="CJ967" i="6"/>
  <c r="DE302" i="6"/>
  <c r="BY302" i="6"/>
  <c r="DE886" i="6"/>
  <c r="BY886" i="6"/>
  <c r="BD418" i="6"/>
  <c r="CJ418" i="6"/>
  <c r="DE271" i="6"/>
  <c r="BY271" i="6"/>
  <c r="CJ272" i="6"/>
  <c r="BD272" i="6"/>
  <c r="DE968" i="6"/>
  <c r="BY968" i="6"/>
  <c r="BD751" i="6"/>
  <c r="CJ751" i="6"/>
  <c r="BY780" i="6"/>
  <c r="DE780" i="6"/>
  <c r="DE632" i="6"/>
  <c r="BY632" i="6"/>
  <c r="BO725" i="6"/>
  <c r="CU725" i="6"/>
  <c r="CK36" i="6"/>
  <c r="BE36" i="6"/>
  <c r="BY141" i="6"/>
  <c r="DE141" i="6"/>
  <c r="BY890" i="6"/>
  <c r="DE890" i="6"/>
  <c r="CJ455" i="6"/>
  <c r="BD455" i="6"/>
  <c r="BE143" i="6"/>
  <c r="CK143" i="6"/>
  <c r="BY397" i="6"/>
  <c r="DE397" i="6"/>
  <c r="CJ798" i="6"/>
  <c r="BD798" i="6"/>
  <c r="CJ806" i="6"/>
  <c r="BD806" i="6"/>
  <c r="BO276" i="6"/>
  <c r="CU276" i="6"/>
  <c r="DE515" i="6"/>
  <c r="BY515" i="6"/>
  <c r="DE617" i="6"/>
  <c r="BY617" i="6"/>
  <c r="BY375" i="6"/>
  <c r="DE375" i="6"/>
  <c r="DE296" i="6"/>
  <c r="BY296" i="6"/>
  <c r="CU83" i="6"/>
  <c r="BO83" i="6"/>
  <c r="DE41" i="6"/>
  <c r="BY41" i="6"/>
  <c r="CJ247" i="6"/>
  <c r="BD247" i="6"/>
  <c r="CU402" i="6"/>
  <c r="BO402" i="6"/>
  <c r="BY201" i="6"/>
  <c r="DE201" i="6"/>
  <c r="BD849" i="6"/>
  <c r="CJ849" i="6"/>
  <c r="BO580" i="6"/>
  <c r="CU580" i="6"/>
  <c r="BY863" i="6"/>
  <c r="DE863" i="6"/>
  <c r="BY982" i="6"/>
  <c r="DE982" i="6"/>
  <c r="CU57" i="6"/>
  <c r="BO57" i="6"/>
  <c r="BY842" i="6"/>
  <c r="DE842" i="6"/>
  <c r="BY211" i="6"/>
  <c r="DE211" i="6"/>
  <c r="BD363" i="6"/>
  <c r="CJ363" i="6"/>
  <c r="CJ91" i="6"/>
  <c r="BD91" i="6"/>
  <c r="BY754" i="6"/>
  <c r="DE754" i="6"/>
  <c r="BO633" i="6"/>
  <c r="CU633" i="6"/>
  <c r="CJ867" i="6"/>
  <c r="BD867" i="6"/>
  <c r="BD662" i="6"/>
  <c r="CJ662" i="6"/>
  <c r="CJ800" i="6"/>
  <c r="BD800" i="6"/>
  <c r="BD770" i="6"/>
  <c r="CJ770" i="6"/>
  <c r="BD243" i="6"/>
  <c r="CJ243" i="6"/>
  <c r="DE297" i="6"/>
  <c r="BY297" i="6"/>
  <c r="BO299" i="6"/>
  <c r="CU299" i="6"/>
  <c r="BD48" i="6"/>
  <c r="CJ48" i="6"/>
  <c r="BO605" i="6"/>
  <c r="CU605" i="6"/>
  <c r="BY164" i="6"/>
  <c r="DE164" i="6"/>
  <c r="BO745" i="6"/>
  <c r="CU745" i="6"/>
  <c r="BY922" i="6"/>
  <c r="DE922" i="6"/>
  <c r="CJ532" i="6"/>
  <c r="BD532" i="6"/>
  <c r="CU670" i="6"/>
  <c r="BO670" i="6"/>
  <c r="DE344" i="6"/>
  <c r="BY344" i="6"/>
  <c r="BD978" i="6"/>
  <c r="CJ978" i="6"/>
  <c r="BD738" i="6"/>
  <c r="CJ738" i="6"/>
  <c r="BD427" i="6"/>
  <c r="CJ427" i="6"/>
  <c r="CU623" i="6"/>
  <c r="BO623" i="6"/>
  <c r="BO244" i="6"/>
  <c r="CU244" i="6"/>
  <c r="CU287" i="6"/>
  <c r="BO287" i="6"/>
  <c r="BY399" i="6"/>
  <c r="DE399" i="6"/>
  <c r="CU928" i="6"/>
  <c r="BO928" i="6"/>
  <c r="BY168" i="6"/>
  <c r="DE168" i="6"/>
  <c r="BY69" i="6"/>
  <c r="DE69" i="6"/>
  <c r="BY513" i="6"/>
  <c r="DE513" i="6"/>
  <c r="CW166" i="6"/>
  <c r="DJ166" i="6" s="1"/>
  <c r="BY475" i="6"/>
  <c r="DE475" i="6"/>
  <c r="BY869" i="6"/>
  <c r="DE869" i="6"/>
  <c r="BO430" i="6"/>
  <c r="CU430" i="6"/>
  <c r="BO239" i="6"/>
  <c r="CU239" i="6"/>
  <c r="BO696" i="6"/>
  <c r="CU696" i="6"/>
  <c r="DE455" i="6"/>
  <c r="BY455" i="6"/>
  <c r="DE218" i="6"/>
  <c r="BY218" i="6"/>
  <c r="DE158" i="6"/>
  <c r="BY158" i="6"/>
  <c r="CJ230" i="6"/>
  <c r="BD230" i="6"/>
  <c r="CJ506" i="6"/>
  <c r="BD506" i="6"/>
  <c r="DE293" i="6"/>
  <c r="BY293" i="6"/>
  <c r="BO749" i="6"/>
  <c r="CU749" i="6"/>
  <c r="DE314" i="6"/>
  <c r="BY314" i="6"/>
  <c r="BY364" i="6"/>
  <c r="DE364" i="6"/>
  <c r="BY592" i="6"/>
  <c r="DE592" i="6"/>
  <c r="CU498" i="6"/>
  <c r="BO498" i="6"/>
  <c r="CJ560" i="6"/>
  <c r="BD560" i="6"/>
  <c r="BY914" i="6"/>
  <c r="DE914" i="6"/>
  <c r="BD378" i="6"/>
  <c r="CJ378" i="6"/>
  <c r="BD666" i="6"/>
  <c r="CJ666" i="6"/>
  <c r="DE322" i="6"/>
  <c r="BY322" i="6"/>
  <c r="CU354" i="6"/>
  <c r="BO354" i="6"/>
  <c r="CJ326" i="6"/>
  <c r="BD326" i="6"/>
  <c r="DE273" i="6"/>
  <c r="BY273" i="6"/>
  <c r="BD90" i="6"/>
  <c r="CJ90" i="6"/>
  <c r="BO312" i="6"/>
  <c r="CU312" i="6"/>
  <c r="DE585" i="6"/>
  <c r="BY585" i="6"/>
  <c r="CJ518" i="6"/>
  <c r="BD518" i="6"/>
  <c r="CJ951" i="6"/>
  <c r="BD951" i="6"/>
  <c r="CJ164" i="6"/>
  <c r="BD164" i="6"/>
  <c r="CU488" i="6"/>
  <c r="BO488" i="6"/>
  <c r="CJ869" i="6"/>
  <c r="BD869" i="6"/>
  <c r="BP80" i="6"/>
  <c r="CV80" i="6"/>
  <c r="DE144" i="6"/>
  <c r="BY144" i="6"/>
  <c r="BO428" i="6"/>
  <c r="CU428" i="6"/>
  <c r="BD972" i="6"/>
  <c r="CJ972" i="6"/>
  <c r="CJ389" i="6"/>
  <c r="BD389" i="6"/>
  <c r="CV201" i="6"/>
  <c r="BP201" i="6"/>
  <c r="BO563" i="6"/>
  <c r="CU563" i="6"/>
  <c r="DE667" i="6"/>
  <c r="BY667" i="6"/>
  <c r="CU81" i="6"/>
  <c r="BO81" i="6"/>
  <c r="BY40" i="6"/>
  <c r="DE40" i="6"/>
  <c r="DE1013" i="6"/>
  <c r="BY1013" i="6"/>
  <c r="BD792" i="6"/>
  <c r="CJ792" i="6"/>
  <c r="CJ359" i="6"/>
  <c r="BD359" i="6"/>
  <c r="DE263" i="6"/>
  <c r="BY263" i="6"/>
  <c r="BO863" i="6"/>
  <c r="CU863" i="6"/>
  <c r="DE444" i="6"/>
  <c r="BY444" i="6"/>
  <c r="BY204" i="6"/>
  <c r="DE204" i="6"/>
  <c r="BD89" i="6"/>
  <c r="CJ89" i="6"/>
  <c r="BY140" i="6"/>
  <c r="DE140" i="6"/>
  <c r="BO62" i="6"/>
  <c r="CU62" i="6"/>
  <c r="CU981" i="6"/>
  <c r="BO981" i="6"/>
  <c r="DE332" i="6"/>
  <c r="BY332" i="6"/>
  <c r="BY772" i="6"/>
  <c r="DE772" i="6"/>
  <c r="BO509" i="6"/>
  <c r="CU509" i="6"/>
  <c r="BD854" i="6"/>
  <c r="CJ854" i="6"/>
  <c r="CJ221" i="6"/>
  <c r="BD221" i="6"/>
  <c r="BY581" i="6"/>
  <c r="DE581" i="6"/>
  <c r="CJ270" i="6"/>
  <c r="BD270" i="6"/>
  <c r="DE586" i="6"/>
  <c r="BY586" i="6"/>
  <c r="BD646" i="6"/>
  <c r="CJ646" i="6"/>
  <c r="CU484" i="6"/>
  <c r="BO484" i="6"/>
  <c r="DE935" i="6"/>
  <c r="BY935" i="6"/>
  <c r="BY597" i="6"/>
  <c r="DE597" i="6"/>
  <c r="BY341" i="6"/>
  <c r="DE341" i="6"/>
  <c r="CJ726" i="6"/>
  <c r="BD726" i="6"/>
  <c r="CJ265" i="6"/>
  <c r="BD265" i="6"/>
  <c r="CU295" i="6"/>
  <c r="BO295" i="6"/>
  <c r="DE61" i="6"/>
  <c r="BY61" i="6"/>
  <c r="CU619" i="6"/>
  <c r="BO619" i="6"/>
  <c r="CU219" i="6"/>
  <c r="BO219" i="6"/>
  <c r="BO251" i="6"/>
  <c r="CU251" i="6"/>
  <c r="CU900" i="6"/>
  <c r="BO900" i="6"/>
  <c r="CK175" i="6"/>
  <c r="BE175" i="6"/>
  <c r="CW27" i="6"/>
  <c r="DJ27" i="6"/>
  <c r="BO904" i="6"/>
  <c r="CU904" i="6"/>
  <c r="BD406" i="6"/>
  <c r="CJ406" i="6"/>
  <c r="CJ608" i="6"/>
  <c r="BD608" i="6"/>
  <c r="CJ595" i="6"/>
  <c r="BD595" i="6"/>
  <c r="BD435" i="6"/>
  <c r="CJ435" i="6"/>
  <c r="CU125" i="6"/>
  <c r="BO125" i="6"/>
  <c r="BO825" i="6"/>
  <c r="CU825" i="6"/>
  <c r="BY328" i="6"/>
  <c r="DE328" i="6"/>
  <c r="BD656" i="6"/>
  <c r="CJ656" i="6"/>
  <c r="BY481" i="6"/>
  <c r="DE481" i="6"/>
  <c r="CJ948" i="6"/>
  <c r="BD948" i="6"/>
  <c r="BD691" i="6"/>
  <c r="CJ691" i="6"/>
  <c r="CU939" i="6"/>
  <c r="BO939" i="6"/>
  <c r="BD240" i="6"/>
  <c r="CJ240" i="6"/>
  <c r="CJ517" i="6"/>
  <c r="BD517" i="6"/>
  <c r="CJ922" i="6"/>
  <c r="BD922" i="6"/>
  <c r="BO384" i="6"/>
  <c r="CU384" i="6"/>
  <c r="CU1001" i="6"/>
  <c r="BO1001" i="6"/>
  <c r="CJ477" i="6"/>
  <c r="BD477" i="6"/>
  <c r="CJ896" i="6"/>
  <c r="BD896" i="6"/>
  <c r="CJ529" i="6"/>
  <c r="BD529" i="6"/>
  <c r="BD38" i="6"/>
  <c r="CJ38" i="6"/>
  <c r="DE931" i="6"/>
  <c r="BY931" i="6"/>
  <c r="BD897" i="6"/>
  <c r="CJ897" i="6"/>
  <c r="CU868" i="6"/>
  <c r="BO868" i="6"/>
  <c r="DE928" i="6"/>
  <c r="BY928" i="6"/>
  <c r="BD659" i="6"/>
  <c r="CJ659" i="6"/>
  <c r="CV247" i="6"/>
  <c r="BP247" i="6"/>
  <c r="CV154" i="6"/>
  <c r="BP154" i="6"/>
  <c r="CJ618" i="6"/>
  <c r="BD618" i="6"/>
  <c r="CU626" i="6"/>
  <c r="BO626" i="6"/>
  <c r="CV123" i="6"/>
  <c r="BP123" i="6"/>
  <c r="BO43" i="6"/>
  <c r="CU43" i="6"/>
  <c r="BO162" i="6"/>
  <c r="CU162" i="6"/>
  <c r="L33" i="5"/>
  <c r="L34" i="5"/>
  <c r="J47" i="5"/>
  <c r="BO18" i="6"/>
  <c r="CU18" i="6"/>
  <c r="CJ676" i="6"/>
  <c r="BD676" i="6"/>
  <c r="BY416" i="6"/>
  <c r="DE416" i="6"/>
  <c r="DE532" i="6"/>
  <c r="BY532" i="6"/>
  <c r="BO216" i="6"/>
  <c r="CU216" i="6"/>
  <c r="DE727" i="6"/>
  <c r="BY727" i="6"/>
  <c r="BO839" i="6"/>
  <c r="CU839" i="6"/>
  <c r="DE950" i="6"/>
  <c r="BY950" i="6"/>
  <c r="CU221" i="6"/>
  <c r="BO221" i="6"/>
  <c r="DE815" i="6"/>
  <c r="BY815" i="6"/>
  <c r="CJ453" i="6"/>
  <c r="BD453" i="6"/>
  <c r="DE502" i="6"/>
  <c r="BY502" i="6"/>
  <c r="CJ936" i="6"/>
  <c r="BD936" i="6"/>
  <c r="CJ527" i="6"/>
  <c r="BD527" i="6"/>
  <c r="DE451" i="6"/>
  <c r="BY451" i="6"/>
  <c r="CU164" i="6"/>
  <c r="BO164" i="6"/>
  <c r="CJ809" i="6"/>
  <c r="BD809" i="6"/>
  <c r="DE360" i="6"/>
  <c r="BY360" i="6"/>
  <c r="CU964" i="6"/>
  <c r="BO964" i="6"/>
  <c r="BO618" i="6"/>
  <c r="CU618" i="6"/>
  <c r="CU143" i="6"/>
  <c r="BO143" i="6"/>
  <c r="BO364" i="6"/>
  <c r="CU364" i="6"/>
  <c r="BO955" i="6"/>
  <c r="CU955" i="6"/>
  <c r="BO697" i="6"/>
  <c r="CU697" i="6"/>
  <c r="BY351" i="6"/>
  <c r="DE351" i="6"/>
  <c r="DE574" i="6"/>
  <c r="BY574" i="6"/>
  <c r="BY220" i="6"/>
  <c r="DE220" i="6"/>
  <c r="BY659" i="6"/>
  <c r="DE659" i="6"/>
  <c r="BY636" i="6"/>
  <c r="DE636" i="6"/>
  <c r="CJ760" i="6"/>
  <c r="BD760" i="6"/>
  <c r="CJ748" i="6"/>
  <c r="BD748" i="6"/>
  <c r="CU582" i="6"/>
  <c r="BO582" i="6"/>
  <c r="CJ962" i="6"/>
  <c r="BD962" i="6"/>
  <c r="BO87" i="6"/>
  <c r="CU87" i="6"/>
  <c r="BO800" i="6"/>
  <c r="CU800" i="6"/>
  <c r="BO301" i="6"/>
  <c r="CU301" i="6"/>
  <c r="DE641" i="6"/>
  <c r="BY641" i="6"/>
  <c r="CU450" i="6"/>
  <c r="BO450" i="6"/>
  <c r="BY127" i="6"/>
  <c r="DE127" i="6"/>
  <c r="DE245" i="6"/>
  <c r="BY245" i="6"/>
  <c r="BY118" i="6"/>
  <c r="DE118" i="6"/>
  <c r="DE172" i="6"/>
  <c r="BY172" i="6"/>
  <c r="DE311" i="6"/>
  <c r="BY311" i="6"/>
  <c r="BY405" i="6"/>
  <c r="DE405" i="6"/>
  <c r="DE179" i="6"/>
  <c r="BY179" i="6"/>
  <c r="DE1004" i="6"/>
  <c r="BY1004" i="6"/>
  <c r="CU495" i="6"/>
  <c r="BO495" i="6"/>
  <c r="BD96" i="6"/>
  <c r="CJ96" i="6"/>
  <c r="CJ716" i="6"/>
  <c r="BD716" i="6"/>
  <c r="BD801" i="6"/>
  <c r="CJ801" i="6"/>
  <c r="CU784" i="6"/>
  <c r="BO784" i="6"/>
  <c r="BO920" i="6"/>
  <c r="CU920" i="6"/>
  <c r="BY599" i="6"/>
  <c r="DE599" i="6"/>
  <c r="DE79" i="6"/>
  <c r="BY79" i="6"/>
  <c r="BD663" i="6"/>
  <c r="CJ663" i="6"/>
  <c r="DE39" i="6"/>
  <c r="BY39" i="6"/>
  <c r="CJ724" i="6"/>
  <c r="BD724" i="6"/>
  <c r="BD776" i="6"/>
  <c r="CJ776" i="6"/>
  <c r="CU915" i="6"/>
  <c r="BO915" i="6"/>
  <c r="CU855" i="6"/>
  <c r="BO855" i="6"/>
  <c r="BP152" i="6"/>
  <c r="CV152" i="6"/>
  <c r="BD278" i="6"/>
  <c r="CJ278" i="6"/>
  <c r="BY216" i="6"/>
  <c r="DE216" i="6"/>
  <c r="CJ328" i="6"/>
  <c r="BD328" i="6"/>
  <c r="BO777" i="6"/>
  <c r="CU777" i="6"/>
  <c r="DE295" i="6"/>
  <c r="BY295" i="6"/>
  <c r="BY460" i="6"/>
  <c r="DE460" i="6"/>
  <c r="BO685" i="6"/>
  <c r="CU685" i="6"/>
  <c r="DE691" i="6"/>
  <c r="BY691" i="6"/>
  <c r="BO392" i="6"/>
  <c r="CU392" i="6"/>
  <c r="BD170" i="6"/>
  <c r="CJ170" i="6"/>
  <c r="CJ714" i="6"/>
  <c r="BD714" i="6"/>
  <c r="BY45" i="6"/>
  <c r="DE45" i="6"/>
  <c r="BY411" i="6"/>
  <c r="DE411" i="6"/>
  <c r="BP66" i="6"/>
  <c r="CV66" i="6"/>
  <c r="CU875" i="6"/>
  <c r="BO875" i="6"/>
  <c r="CJ931" i="6"/>
  <c r="BD931" i="6"/>
  <c r="BD797" i="6"/>
  <c r="CJ797" i="6"/>
  <c r="CJ184" i="6"/>
  <c r="BD184" i="6"/>
  <c r="BD351" i="6"/>
  <c r="CJ351" i="6"/>
  <c r="BD766" i="6"/>
  <c r="CJ766" i="6"/>
  <c r="CV132" i="6"/>
  <c r="BP132" i="6"/>
  <c r="BO256" i="6"/>
  <c r="CU256" i="6"/>
  <c r="BD812" i="6"/>
  <c r="CJ812" i="6"/>
  <c r="DE366" i="6"/>
  <c r="BY366" i="6"/>
  <c r="BY972" i="6"/>
  <c r="DE972" i="6"/>
  <c r="DE470" i="6"/>
  <c r="BY470" i="6"/>
  <c r="CJ192" i="6"/>
  <c r="BD192" i="6"/>
  <c r="CJ290" i="6"/>
  <c r="BD290" i="6"/>
  <c r="BD398" i="6"/>
  <c r="CJ398" i="6"/>
  <c r="BO906" i="6"/>
  <c r="CU906" i="6"/>
  <c r="BY934" i="6"/>
  <c r="DE934" i="6"/>
  <c r="CJ332" i="6"/>
  <c r="BD332" i="6"/>
  <c r="DE760" i="6"/>
  <c r="BY760" i="6"/>
  <c r="DE522" i="6"/>
  <c r="BY522" i="6"/>
  <c r="BY192" i="6"/>
  <c r="DE192" i="6"/>
  <c r="BD811" i="6"/>
  <c r="CJ811" i="6"/>
  <c r="CJ515" i="6"/>
  <c r="BD515" i="6"/>
  <c r="CJ904" i="6"/>
  <c r="BD904" i="6"/>
  <c r="DE562" i="6"/>
  <c r="BY562" i="6"/>
  <c r="DE350" i="6"/>
  <c r="BY350" i="6"/>
  <c r="DE971" i="6"/>
  <c r="BY971" i="6"/>
  <c r="BD120" i="6"/>
  <c r="CJ120" i="6"/>
  <c r="BY567" i="6"/>
  <c r="DE567" i="6"/>
  <c r="CU267" i="6"/>
  <c r="BO267" i="6"/>
  <c r="DE321" i="6"/>
  <c r="BY321" i="6"/>
  <c r="BY693" i="6"/>
  <c r="DE693" i="6"/>
  <c r="BY698" i="6"/>
  <c r="DE698" i="6"/>
  <c r="CJ502" i="6"/>
  <c r="BD502" i="6"/>
  <c r="DE713" i="6"/>
  <c r="BY713" i="6"/>
  <c r="BD850" i="6"/>
  <c r="CJ850" i="6"/>
  <c r="CU101" i="6"/>
  <c r="BO101" i="6"/>
  <c r="BO691" i="6"/>
  <c r="CU691" i="6"/>
  <c r="CU765" i="6"/>
  <c r="BO765" i="6"/>
  <c r="DE420" i="6"/>
  <c r="BY420" i="6"/>
  <c r="DE910" i="6"/>
  <c r="BY910" i="6"/>
  <c r="BE212" i="6"/>
  <c r="CK212" i="6"/>
  <c r="BO501" i="6"/>
  <c r="CU501" i="6"/>
  <c r="CJ407" i="6"/>
  <c r="BD407" i="6"/>
  <c r="DE309" i="6"/>
  <c r="BY309" i="6"/>
  <c r="BO773" i="6"/>
  <c r="CU773" i="6"/>
  <c r="CJ503" i="6"/>
  <c r="BD503" i="6"/>
  <c r="CJ249" i="6"/>
  <c r="BD249" i="6"/>
  <c r="CJ906" i="6"/>
  <c r="BD906" i="6"/>
  <c r="CJ146" i="6"/>
  <c r="BD146" i="6"/>
  <c r="BO469" i="6"/>
  <c r="CU469" i="6"/>
  <c r="CU593" i="6"/>
  <c r="BO593" i="6"/>
  <c r="BD443" i="6"/>
  <c r="CJ443" i="6"/>
  <c r="BD775" i="6"/>
  <c r="CJ775" i="6"/>
  <c r="CJ791" i="6"/>
  <c r="BD791" i="6"/>
  <c r="BD933" i="6"/>
  <c r="CJ933" i="6"/>
  <c r="CJ843" i="6"/>
  <c r="BD843" i="6"/>
  <c r="BO716" i="6"/>
  <c r="CU716" i="6"/>
  <c r="CJ873" i="6"/>
  <c r="BD873" i="6"/>
  <c r="CJ799" i="6"/>
  <c r="BD799" i="6"/>
  <c r="BO317" i="6"/>
  <c r="CU317" i="6"/>
  <c r="CV177" i="6"/>
  <c r="BP177" i="6"/>
  <c r="BD669" i="6"/>
  <c r="CJ669" i="6"/>
  <c r="CU983" i="6"/>
  <c r="BO983" i="6"/>
  <c r="CJ947" i="6"/>
  <c r="BD947" i="6"/>
  <c r="CJ583" i="6"/>
  <c r="BD583" i="6"/>
  <c r="DE616" i="6"/>
  <c r="BY616" i="6"/>
  <c r="BY359" i="6"/>
  <c r="DE359" i="6"/>
  <c r="CU1011" i="6"/>
  <c r="BO1011" i="6"/>
  <c r="BP112" i="6"/>
  <c r="CV112" i="6"/>
  <c r="CJ485" i="6"/>
  <c r="BD485" i="6"/>
  <c r="CJ917" i="6"/>
  <c r="BD917" i="6"/>
  <c r="CJ481" i="6"/>
  <c r="BD481" i="6"/>
  <c r="DE707" i="6"/>
  <c r="BY707" i="6"/>
  <c r="CK76" i="6"/>
  <c r="BE76" i="6"/>
  <c r="CJ35" i="6"/>
  <c r="BD35" i="6"/>
  <c r="CJ310" i="6"/>
  <c r="BD310" i="6"/>
  <c r="DE608" i="6"/>
  <c r="BY608" i="6"/>
  <c r="BE172" i="6"/>
  <c r="CK172" i="6"/>
  <c r="BD417" i="6"/>
  <c r="CJ417" i="6"/>
  <c r="BY620" i="6"/>
  <c r="DE620" i="6"/>
  <c r="BD617" i="6"/>
  <c r="CJ617" i="6"/>
  <c r="DE35" i="6"/>
  <c r="BY35" i="6"/>
  <c r="J12" i="3"/>
  <c r="J14" i="3" s="1"/>
  <c r="J16" i="3" s="1"/>
  <c r="BO357" i="6"/>
  <c r="CU357" i="6"/>
  <c r="BO496" i="6"/>
  <c r="CU496" i="6"/>
  <c r="BO228" i="6"/>
  <c r="CU228" i="6"/>
  <c r="BO581" i="6"/>
  <c r="CU581" i="6"/>
  <c r="BY104" i="6"/>
  <c r="DE104" i="6"/>
  <c r="BD740" i="6"/>
  <c r="CJ740" i="6"/>
  <c r="BY443" i="6"/>
  <c r="DE443" i="6"/>
  <c r="BO693" i="6"/>
  <c r="CU693" i="6"/>
  <c r="CU753" i="6"/>
  <c r="BO753" i="6"/>
  <c r="BO599" i="6"/>
  <c r="CU599" i="6"/>
  <c r="BO995" i="6"/>
  <c r="CU995" i="6"/>
  <c r="J66" i="5"/>
  <c r="L41" i="5"/>
  <c r="J54" i="5"/>
  <c r="BO671" i="6"/>
  <c r="CU671" i="6"/>
  <c r="BO844" i="6"/>
  <c r="CU844" i="6"/>
  <c r="CJ927" i="6"/>
  <c r="BD927" i="6"/>
  <c r="CJ884" i="6"/>
  <c r="BD884" i="6"/>
  <c r="BD757" i="6"/>
  <c r="CJ757" i="6"/>
  <c r="CJ525" i="6"/>
  <c r="BD525" i="6"/>
  <c r="BY832" i="6"/>
  <c r="DE832" i="6"/>
  <c r="CJ929" i="6"/>
  <c r="BD929" i="6"/>
  <c r="BD698" i="6"/>
  <c r="CJ698" i="6"/>
  <c r="BD242" i="6"/>
  <c r="CJ242" i="6"/>
  <c r="BO316" i="6"/>
  <c r="CU316" i="6"/>
  <c r="CU950" i="6"/>
  <c r="BO950" i="6"/>
  <c r="DE307" i="6"/>
  <c r="BY307" i="6"/>
  <c r="BO631" i="6"/>
  <c r="CU631" i="6"/>
  <c r="BY96" i="6"/>
  <c r="DE96" i="6"/>
  <c r="BY495" i="6"/>
  <c r="DE495" i="6"/>
  <c r="CU353" i="6"/>
  <c r="BO353" i="6"/>
  <c r="CU653" i="6"/>
  <c r="BO653" i="6"/>
  <c r="CU419" i="6"/>
  <c r="BO419" i="6"/>
  <c r="CJ555" i="6"/>
  <c r="BD555" i="6"/>
  <c r="CU956" i="6"/>
  <c r="BO956" i="6"/>
  <c r="BY403" i="6"/>
  <c r="DE403" i="6"/>
  <c r="BD416" i="6"/>
  <c r="CJ416" i="6"/>
  <c r="BD450" i="6"/>
  <c r="CJ450" i="6"/>
  <c r="DE643" i="6"/>
  <c r="BY643" i="6"/>
  <c r="BO346" i="6"/>
  <c r="CU346" i="6"/>
  <c r="CU984" i="6"/>
  <c r="BO984" i="6"/>
  <c r="DE478" i="6"/>
  <c r="BY478" i="6"/>
  <c r="BP131" i="6"/>
  <c r="CV131" i="6"/>
  <c r="DE268" i="6"/>
  <c r="BY268" i="6"/>
  <c r="BO821" i="6"/>
  <c r="CU821" i="6"/>
  <c r="DE287" i="6"/>
  <c r="BY287" i="6"/>
  <c r="BY472" i="6"/>
  <c r="DE472" i="6"/>
  <c r="BD390" i="6"/>
  <c r="CJ390" i="6"/>
  <c r="BD277" i="6"/>
  <c r="CJ277" i="6"/>
  <c r="BO624" i="6"/>
  <c r="CU624" i="6"/>
  <c r="BO482" i="6"/>
  <c r="CU482" i="6"/>
  <c r="CU797" i="6"/>
  <c r="BO797" i="6"/>
  <c r="CU458" i="6"/>
  <c r="BO458" i="6"/>
  <c r="CU932" i="6"/>
  <c r="BO932" i="6"/>
  <c r="CJ77" i="6"/>
  <c r="BD77" i="6"/>
  <c r="BO598" i="6"/>
  <c r="CU598" i="6"/>
  <c r="CJ239" i="6"/>
  <c r="BD239" i="6"/>
  <c r="BO731" i="6"/>
  <c r="CU731" i="6"/>
  <c r="CK199" i="6"/>
  <c r="BE199" i="6"/>
  <c r="CV121" i="6"/>
  <c r="BP121" i="6"/>
  <c r="CU793" i="6"/>
  <c r="BO793" i="6"/>
  <c r="CU937" i="6"/>
  <c r="BO937" i="6"/>
  <c r="BD753" i="6"/>
  <c r="CJ753" i="6"/>
  <c r="CJ338" i="6"/>
  <c r="BD338" i="6"/>
  <c r="CU424" i="6"/>
  <c r="BO424" i="6"/>
  <c r="CU967" i="6"/>
  <c r="BO967" i="6"/>
  <c r="CJ997" i="6"/>
  <c r="BD997" i="6"/>
  <c r="CU882" i="6"/>
  <c r="BO882" i="6"/>
  <c r="DE283" i="6"/>
  <c r="BY283" i="6"/>
  <c r="CU35" i="6"/>
  <c r="BO35" i="6"/>
  <c r="BY619" i="6"/>
  <c r="DE619" i="6"/>
  <c r="BO475" i="6"/>
  <c r="CU475" i="6"/>
  <c r="BD647" i="6"/>
  <c r="CJ647" i="6"/>
  <c r="CU734" i="6"/>
  <c r="BO734" i="6"/>
  <c r="BY100" i="6"/>
  <c r="DE100" i="6"/>
  <c r="DE282" i="6"/>
  <c r="BY282" i="6"/>
  <c r="CU542" i="6"/>
  <c r="BO542" i="6"/>
  <c r="BY680" i="6"/>
  <c r="DE680" i="6"/>
  <c r="BY50" i="6"/>
  <c r="DE50" i="6"/>
  <c r="DE646" i="6"/>
  <c r="BY646" i="6"/>
  <c r="CJ287" i="6"/>
  <c r="BD287" i="6"/>
  <c r="BY992" i="6"/>
  <c r="DE992" i="6"/>
  <c r="DE744" i="6"/>
  <c r="BY744" i="6"/>
  <c r="DE298" i="6"/>
  <c r="BY298" i="6"/>
  <c r="BY573" i="6"/>
  <c r="DE573" i="6"/>
  <c r="BY966" i="6"/>
  <c r="DE966" i="6"/>
  <c r="DI136" i="6"/>
  <c r="CL136" i="6"/>
  <c r="CU285" i="6"/>
  <c r="BO285" i="6"/>
  <c r="DE386" i="6"/>
  <c r="BY386" i="6"/>
  <c r="CJ519" i="6"/>
  <c r="BD519" i="6"/>
  <c r="BD715" i="6"/>
  <c r="CJ715" i="6"/>
  <c r="BO715" i="6"/>
  <c r="CU715" i="6"/>
  <c r="BY436" i="6"/>
  <c r="DE436" i="6"/>
  <c r="BO702" i="6"/>
  <c r="CU702" i="6"/>
  <c r="DE209" i="6"/>
  <c r="BY209" i="6"/>
  <c r="CU775" i="6"/>
  <c r="BO775" i="6"/>
  <c r="CU651" i="6"/>
  <c r="BO651" i="6"/>
  <c r="BO454" i="6"/>
  <c r="CU454" i="6"/>
  <c r="BD723" i="6"/>
  <c r="CJ723" i="6"/>
  <c r="BO748" i="6"/>
  <c r="CU748" i="6"/>
  <c r="CJ479" i="6"/>
  <c r="BD479" i="6"/>
  <c r="BO819" i="6"/>
  <c r="CU819" i="6"/>
  <c r="BO280" i="6"/>
  <c r="CU280" i="6"/>
  <c r="CU976" i="6"/>
  <c r="BO976" i="6"/>
  <c r="CU787" i="6"/>
  <c r="BO787" i="6"/>
  <c r="CK68" i="6"/>
  <c r="BE68" i="6"/>
  <c r="BY844" i="6"/>
  <c r="DE844" i="6"/>
  <c r="DE235" i="6"/>
  <c r="BY235" i="6"/>
  <c r="BD284" i="6"/>
  <c r="CJ284" i="6"/>
  <c r="BY623" i="6"/>
  <c r="DE623" i="6"/>
  <c r="CU574" i="6"/>
  <c r="BO574" i="6"/>
  <c r="CU572" i="6"/>
  <c r="BO572" i="6"/>
  <c r="DE895" i="6"/>
  <c r="BY895" i="6"/>
  <c r="CJ426" i="6"/>
  <c r="BD426" i="6"/>
  <c r="CJ327" i="6"/>
  <c r="BD327" i="6"/>
  <c r="BD40" i="6"/>
  <c r="CJ40" i="6"/>
  <c r="DE939" i="6"/>
  <c r="BY939" i="6"/>
  <c r="DE260" i="6"/>
  <c r="BY260" i="6"/>
  <c r="BY610" i="6"/>
  <c r="DE610" i="6"/>
  <c r="BY579" i="6"/>
  <c r="DE579" i="6"/>
  <c r="BY71" i="6"/>
  <c r="DE71" i="6"/>
  <c r="DE450" i="6"/>
  <c r="BY450" i="6"/>
  <c r="DE465" i="6"/>
  <c r="BY465" i="6"/>
  <c r="BD989" i="6"/>
  <c r="CJ989" i="6"/>
  <c r="DE598" i="6"/>
  <c r="BY598" i="6"/>
  <c r="BO577" i="6"/>
  <c r="CU577" i="6"/>
  <c r="BD939" i="6"/>
  <c r="CJ939" i="6"/>
  <c r="CU396" i="6"/>
  <c r="BO396" i="6"/>
  <c r="CU833" i="6"/>
  <c r="BO833" i="6"/>
  <c r="CU909" i="6"/>
  <c r="BO909" i="6"/>
  <c r="DE380" i="6"/>
  <c r="BY380" i="6"/>
  <c r="DE131" i="6"/>
  <c r="BY131" i="6"/>
  <c r="BD611" i="6"/>
  <c r="CJ611" i="6"/>
  <c r="DE703" i="6"/>
  <c r="BY703" i="6"/>
  <c r="CJ99" i="6"/>
  <c r="BD99" i="6"/>
  <c r="CJ901" i="6"/>
  <c r="BD901" i="6"/>
  <c r="BD176" i="6"/>
  <c r="CJ176" i="6"/>
  <c r="DE584" i="6"/>
  <c r="BY584" i="6"/>
  <c r="CJ844" i="6"/>
  <c r="BD844" i="6"/>
  <c r="DE232" i="6"/>
  <c r="BY232" i="6"/>
  <c r="CU884" i="6"/>
  <c r="BO884" i="6"/>
  <c r="CU54" i="6"/>
  <c r="BO54" i="6"/>
  <c r="BD725" i="6"/>
  <c r="CJ725" i="6"/>
  <c r="BO869" i="6"/>
  <c r="CU869" i="6"/>
  <c r="BO37" i="6"/>
  <c r="CU37" i="6"/>
  <c r="DE664" i="6"/>
  <c r="BY664" i="6"/>
  <c r="CU591" i="6"/>
  <c r="BO591" i="6"/>
  <c r="BY767" i="6"/>
  <c r="DE767" i="6"/>
  <c r="CV75" i="6"/>
  <c r="BP75" i="6"/>
  <c r="BO629" i="6"/>
  <c r="CU629" i="6"/>
  <c r="BO781" i="6"/>
  <c r="CU781" i="6"/>
  <c r="BO798" i="6"/>
  <c r="CU798" i="6"/>
  <c r="BY106" i="6"/>
  <c r="DE106" i="6"/>
  <c r="CJ311" i="6"/>
  <c r="BD311" i="6"/>
  <c r="BY962" i="6"/>
  <c r="DE962" i="6"/>
  <c r="DE723" i="6"/>
  <c r="BY723" i="6"/>
  <c r="BY644" i="6"/>
  <c r="DE644" i="6"/>
  <c r="CJ541" i="6"/>
  <c r="BD541" i="6"/>
  <c r="DE203" i="6"/>
  <c r="BY203" i="6"/>
  <c r="BD307" i="6"/>
  <c r="CJ307" i="6"/>
  <c r="DE31" i="6"/>
  <c r="BY31" i="6"/>
  <c r="CJ605" i="6"/>
  <c r="BD605" i="6"/>
  <c r="DE568" i="6"/>
  <c r="BY568" i="6"/>
  <c r="CJ451" i="6"/>
  <c r="BD451" i="6"/>
  <c r="BY673" i="6"/>
  <c r="DE673" i="6"/>
  <c r="CJ857" i="6"/>
  <c r="BD857" i="6"/>
  <c r="CJ235" i="6"/>
  <c r="BD235" i="6"/>
  <c r="DE714" i="6"/>
  <c r="BY714" i="6"/>
  <c r="BY804" i="6"/>
  <c r="DE804" i="6"/>
  <c r="BO966" i="6"/>
  <c r="CU966" i="6"/>
  <c r="CJ648" i="6"/>
  <c r="BD648" i="6"/>
  <c r="CU594" i="6"/>
  <c r="BO594" i="6"/>
  <c r="DE37" i="6"/>
  <c r="BY37" i="6"/>
  <c r="CU506" i="6"/>
  <c r="BO506" i="6"/>
  <c r="CJ434" i="6"/>
  <c r="BD434" i="6"/>
  <c r="CJ905" i="6"/>
  <c r="BD905" i="6"/>
  <c r="DE252" i="6"/>
  <c r="BY252" i="6"/>
  <c r="BD431" i="6"/>
  <c r="CJ431" i="6"/>
  <c r="DE269" i="6"/>
  <c r="BY269" i="6"/>
  <c r="BY339" i="6"/>
  <c r="DE339" i="6"/>
  <c r="BY159" i="6"/>
  <c r="DE159" i="6"/>
  <c r="CU933" i="6"/>
  <c r="BO933" i="6"/>
  <c r="BO321" i="6"/>
  <c r="CU321" i="6"/>
  <c r="CJ531" i="6"/>
  <c r="BD531" i="6"/>
  <c r="DE230" i="6"/>
  <c r="BY230" i="6"/>
  <c r="CJ557" i="6"/>
  <c r="BD557" i="6"/>
  <c r="DE396" i="6"/>
  <c r="BY396" i="6"/>
  <c r="BY358" i="6"/>
  <c r="DE358" i="6"/>
  <c r="BY137" i="6"/>
  <c r="DE137" i="6"/>
  <c r="DE740" i="6"/>
  <c r="BY740" i="6"/>
  <c r="BO60" i="6"/>
  <c r="CU60" i="6"/>
  <c r="BD350" i="6"/>
  <c r="CJ350" i="6"/>
  <c r="BD657" i="6"/>
  <c r="CJ657" i="6"/>
  <c r="BD41" i="6"/>
  <c r="CJ41" i="6"/>
  <c r="DE897" i="6"/>
  <c r="BY897" i="6"/>
  <c r="BD981" i="6"/>
  <c r="CJ981" i="6"/>
  <c r="BY82" i="6"/>
  <c r="DE82" i="6"/>
  <c r="CJ902" i="6"/>
  <c r="BD902" i="6"/>
  <c r="CJ865" i="6"/>
  <c r="BD865" i="6"/>
  <c r="BD985" i="6"/>
  <c r="CJ985" i="6"/>
  <c r="CJ868" i="6"/>
  <c r="BD868" i="6"/>
  <c r="CU1004" i="6"/>
  <c r="BO1004" i="6"/>
  <c r="BE157" i="6"/>
  <c r="CK157" i="6"/>
  <c r="BO854" i="6"/>
  <c r="CU854" i="6"/>
  <c r="BY940" i="6"/>
  <c r="DE940" i="6"/>
  <c r="DE249" i="6"/>
  <c r="BY249" i="6"/>
  <c r="BY398" i="6"/>
  <c r="DE398" i="6"/>
  <c r="BD778" i="6"/>
  <c r="CJ778" i="6"/>
  <c r="BD279" i="6"/>
  <c r="CJ279" i="6"/>
  <c r="BO329" i="6"/>
  <c r="CU329" i="6"/>
  <c r="CJ585" i="6"/>
  <c r="BD585" i="6"/>
  <c r="BD57" i="6"/>
  <c r="CJ57" i="6"/>
  <c r="BO290" i="6"/>
  <c r="CU290" i="6"/>
  <c r="BD833" i="6"/>
  <c r="CJ833" i="6"/>
  <c r="CK60" i="6"/>
  <c r="BE60" i="6"/>
  <c r="BD641" i="6"/>
  <c r="CJ641" i="6"/>
  <c r="CJ926" i="6"/>
  <c r="BD926" i="6"/>
  <c r="BY943" i="6"/>
  <c r="DE943" i="6"/>
  <c r="BO69" i="6"/>
  <c r="CU69" i="6"/>
  <c r="BD188" i="6"/>
  <c r="CJ188" i="6"/>
  <c r="BY1003" i="6"/>
  <c r="DE1003" i="6"/>
  <c r="BO491" i="6"/>
  <c r="CU491" i="6"/>
  <c r="BY846" i="6"/>
  <c r="DE846" i="6"/>
  <c r="BO528" i="6"/>
  <c r="CU528" i="6"/>
  <c r="BY990" i="6"/>
  <c r="DE990" i="6"/>
  <c r="DE540" i="6"/>
  <c r="BY540" i="6"/>
  <c r="CU681" i="6"/>
  <c r="BO681" i="6"/>
  <c r="BY911" i="6"/>
  <c r="DE911" i="6"/>
  <c r="CL345" i="6"/>
  <c r="DI345" i="6" s="1"/>
  <c r="CJ520" i="6"/>
  <c r="BD520" i="6"/>
  <c r="BD201" i="6"/>
  <c r="CJ201" i="6"/>
  <c r="BO332" i="6"/>
  <c r="CU332" i="6"/>
  <c r="BP74" i="6"/>
  <c r="CV74" i="6"/>
  <c r="BO72" i="6"/>
  <c r="CU72" i="6"/>
  <c r="DE241" i="6"/>
  <c r="BY241" i="6"/>
  <c r="CJ1001" i="6"/>
  <c r="BD1001" i="6"/>
  <c r="DE191" i="6"/>
  <c r="BY191" i="6"/>
  <c r="BO383" i="6"/>
  <c r="CU383" i="6"/>
  <c r="BO543" i="6"/>
  <c r="CU543" i="6"/>
  <c r="CU831" i="6"/>
  <c r="BO831" i="6"/>
  <c r="CL274" i="6"/>
  <c r="DI274" i="6"/>
  <c r="CU865" i="6"/>
  <c r="BO865" i="6"/>
  <c r="BY256" i="6"/>
  <c r="DE256" i="6"/>
  <c r="CK155" i="6"/>
  <c r="BE155" i="6"/>
  <c r="CU104" i="6"/>
  <c r="BO104" i="6"/>
  <c r="BE320" i="6" l="1"/>
  <c r="CL320" i="6" s="1"/>
  <c r="CK320" i="6"/>
  <c r="DI320" i="6" s="1"/>
  <c r="BE148" i="6"/>
  <c r="CL148" i="6" s="1"/>
  <c r="CK148" i="6"/>
  <c r="DI148" i="6" s="1"/>
  <c r="CV324" i="6"/>
  <c r="DJ324" i="6" s="1"/>
  <c r="BP324" i="6"/>
  <c r="CW324" i="6" s="1"/>
  <c r="CV25" i="6"/>
  <c r="DJ25" i="6" s="1"/>
  <c r="BP25" i="6"/>
  <c r="CW25" i="6" s="1"/>
  <c r="CV241" i="6"/>
  <c r="DJ241" i="6" s="1"/>
  <c r="BP241" i="6"/>
  <c r="CW241" i="6" s="1"/>
  <c r="CV49" i="6"/>
  <c r="BP49" i="6"/>
  <c r="CW49" i="6" s="1"/>
  <c r="DJ49" i="6" s="1"/>
  <c r="CV217" i="6"/>
  <c r="BP217" i="6"/>
  <c r="CW217" i="6" s="1"/>
  <c r="DJ217" i="6" s="1"/>
  <c r="BE585" i="6"/>
  <c r="CK585" i="6"/>
  <c r="BP734" i="6"/>
  <c r="CV734" i="6"/>
  <c r="DF846" i="6"/>
  <c r="BZ846" i="6"/>
  <c r="DF804" i="6"/>
  <c r="BZ804" i="6"/>
  <c r="BP781" i="6"/>
  <c r="CV781" i="6"/>
  <c r="DF966" i="6"/>
  <c r="BZ966" i="6"/>
  <c r="BE311" i="6"/>
  <c r="CK311" i="6"/>
  <c r="BP909" i="6"/>
  <c r="CV909" i="6"/>
  <c r="BE479" i="6"/>
  <c r="CK479" i="6"/>
  <c r="CV542" i="6"/>
  <c r="BP542" i="6"/>
  <c r="BE927" i="6"/>
  <c r="CK927" i="6"/>
  <c r="BP773" i="6"/>
  <c r="CV773" i="6"/>
  <c r="BP383" i="6"/>
  <c r="CV383" i="6"/>
  <c r="BE188" i="6"/>
  <c r="CK188" i="6"/>
  <c r="BE778" i="6"/>
  <c r="CK778" i="6"/>
  <c r="BE981" i="6"/>
  <c r="CK981" i="6"/>
  <c r="CK431" i="6"/>
  <c r="BE431" i="6"/>
  <c r="BE307" i="6"/>
  <c r="CK307" i="6"/>
  <c r="BZ191" i="6"/>
  <c r="DF191" i="6"/>
  <c r="BP591" i="6"/>
  <c r="CV591" i="6"/>
  <c r="DF465" i="6"/>
  <c r="BZ465" i="6"/>
  <c r="BE338" i="6"/>
  <c r="CK338" i="6"/>
  <c r="BE797" i="6"/>
  <c r="CK797" i="6"/>
  <c r="BE201" i="6"/>
  <c r="CK201" i="6"/>
  <c r="BP69" i="6"/>
  <c r="CV69" i="6"/>
  <c r="BZ398" i="6"/>
  <c r="DF398" i="6"/>
  <c r="BZ137" i="6"/>
  <c r="DF137" i="6"/>
  <c r="BP321" i="6"/>
  <c r="CV321" i="6"/>
  <c r="DF106" i="6"/>
  <c r="BZ106" i="6"/>
  <c r="BP702" i="6"/>
  <c r="CV702" i="6"/>
  <c r="CV346" i="6"/>
  <c r="BP346" i="6"/>
  <c r="BP631" i="6"/>
  <c r="CV631" i="6"/>
  <c r="CW177" i="6"/>
  <c r="DJ177" i="6" s="1"/>
  <c r="BE146" i="6"/>
  <c r="CK146" i="6"/>
  <c r="BZ522" i="6"/>
  <c r="DF522" i="6"/>
  <c r="BE290" i="6"/>
  <c r="CK290" i="6"/>
  <c r="BE931" i="6"/>
  <c r="CK931" i="6"/>
  <c r="BP915" i="6"/>
  <c r="CV915" i="6"/>
  <c r="CV495" i="6"/>
  <c r="BP495" i="6"/>
  <c r="CK809" i="6"/>
  <c r="BE809" i="6"/>
  <c r="BP528" i="6"/>
  <c r="CV528" i="6"/>
  <c r="BZ943" i="6"/>
  <c r="DF943" i="6"/>
  <c r="BE57" i="6"/>
  <c r="CK57" i="6"/>
  <c r="BE985" i="6"/>
  <c r="CK985" i="6"/>
  <c r="BE41" i="6"/>
  <c r="CK41" i="6"/>
  <c r="DF358" i="6"/>
  <c r="BZ358" i="6"/>
  <c r="CV966" i="6"/>
  <c r="BP966" i="6"/>
  <c r="BP798" i="6"/>
  <c r="CV798" i="6"/>
  <c r="CK40" i="6"/>
  <c r="BE40" i="6"/>
  <c r="BZ623" i="6"/>
  <c r="DF623" i="6"/>
  <c r="CK723" i="6"/>
  <c r="BE723" i="6"/>
  <c r="DF436" i="6"/>
  <c r="BZ436" i="6"/>
  <c r="BZ100" i="6"/>
  <c r="DF100" i="6"/>
  <c r="BE753" i="6"/>
  <c r="CK753" i="6"/>
  <c r="BP482" i="6"/>
  <c r="CV482" i="6"/>
  <c r="CV821" i="6"/>
  <c r="BP821" i="6"/>
  <c r="DF832" i="6"/>
  <c r="BZ832" i="6"/>
  <c r="BP671" i="6"/>
  <c r="CV671" i="6"/>
  <c r="CK481" i="6"/>
  <c r="BE481" i="6"/>
  <c r="DF616" i="6"/>
  <c r="BZ616" i="6"/>
  <c r="BE791" i="6"/>
  <c r="CK791" i="6"/>
  <c r="CK906" i="6"/>
  <c r="BE906" i="6"/>
  <c r="CV101" i="6"/>
  <c r="BP101" i="6"/>
  <c r="BZ321" i="6"/>
  <c r="DF321" i="6"/>
  <c r="DF562" i="6"/>
  <c r="BZ562" i="6"/>
  <c r="DF760" i="6"/>
  <c r="BZ760" i="6"/>
  <c r="BE192" i="6"/>
  <c r="CK192" i="6"/>
  <c r="CW132" i="6"/>
  <c r="DJ132" i="6" s="1"/>
  <c r="CV875" i="6"/>
  <c r="BP875" i="6"/>
  <c r="BE328" i="6"/>
  <c r="CK328" i="6"/>
  <c r="DF1004" i="6"/>
  <c r="BZ1004" i="6"/>
  <c r="BZ245" i="6"/>
  <c r="DF245" i="6"/>
  <c r="CV164" i="6"/>
  <c r="BP164" i="6"/>
  <c r="DF815" i="6"/>
  <c r="BZ815" i="6"/>
  <c r="BZ532" i="6"/>
  <c r="DF532" i="6"/>
  <c r="BP162" i="6"/>
  <c r="CV162" i="6"/>
  <c r="CK38" i="6"/>
  <c r="BE38" i="6"/>
  <c r="BZ481" i="6"/>
  <c r="DF481" i="6"/>
  <c r="CK646" i="6"/>
  <c r="BE646" i="6"/>
  <c r="CV509" i="6"/>
  <c r="BP509" i="6"/>
  <c r="BE89" i="6"/>
  <c r="CK89" i="6"/>
  <c r="CK792" i="6"/>
  <c r="BE792" i="6"/>
  <c r="DF592" i="6"/>
  <c r="BZ592" i="6"/>
  <c r="CV430" i="6"/>
  <c r="BP430" i="6"/>
  <c r="DF168" i="6"/>
  <c r="BZ168" i="6"/>
  <c r="CK427" i="6"/>
  <c r="BE427" i="6"/>
  <c r="BZ922" i="6"/>
  <c r="DF922" i="6"/>
  <c r="BP633" i="6"/>
  <c r="CV633" i="6"/>
  <c r="DF375" i="6"/>
  <c r="BZ375" i="6"/>
  <c r="DF397" i="6"/>
  <c r="BZ397" i="6"/>
  <c r="BP725" i="6"/>
  <c r="CV725" i="6"/>
  <c r="DF133" i="6"/>
  <c r="BZ133" i="6"/>
  <c r="CK334" i="6"/>
  <c r="BE334" i="6"/>
  <c r="DF936" i="6"/>
  <c r="BZ936" i="6"/>
  <c r="BP979" i="6"/>
  <c r="CV979" i="6"/>
  <c r="CK862" i="6"/>
  <c r="BE862" i="6"/>
  <c r="CV546" i="6"/>
  <c r="BP546" i="6"/>
  <c r="BZ996" i="6"/>
  <c r="DF996" i="6"/>
  <c r="CK772" i="6"/>
  <c r="BE772" i="6"/>
  <c r="DF991" i="6"/>
  <c r="BZ991" i="6"/>
  <c r="BE966" i="6"/>
  <c r="CK966" i="6"/>
  <c r="CV522" i="6"/>
  <c r="BP522" i="6"/>
  <c r="CV212" i="6"/>
  <c r="BP212" i="6"/>
  <c r="BZ266" i="6"/>
  <c r="DF266" i="6"/>
  <c r="DF561" i="6"/>
  <c r="BZ561" i="6"/>
  <c r="CK856" i="6"/>
  <c r="BE856" i="6"/>
  <c r="BE296" i="6"/>
  <c r="CK296" i="6"/>
  <c r="CK399" i="6"/>
  <c r="BE399" i="6"/>
  <c r="BP891" i="6"/>
  <c r="CV891" i="6"/>
  <c r="CV795" i="6"/>
  <c r="BP795" i="6"/>
  <c r="DF838" i="6"/>
  <c r="BZ838" i="6"/>
  <c r="DF648" i="6"/>
  <c r="BZ648" i="6"/>
  <c r="CV359" i="6"/>
  <c r="BP359" i="6"/>
  <c r="CK971" i="6"/>
  <c r="BE971" i="6"/>
  <c r="CK685" i="6"/>
  <c r="BE685" i="6"/>
  <c r="BE728" i="6"/>
  <c r="CK728" i="6"/>
  <c r="CV306" i="6"/>
  <c r="BP306" i="6"/>
  <c r="CK764" i="6"/>
  <c r="BE764" i="6"/>
  <c r="BZ677" i="6"/>
  <c r="DF677" i="6"/>
  <c r="BZ591" i="6"/>
  <c r="DF591" i="6"/>
  <c r="BZ868" i="6"/>
  <c r="DF868" i="6"/>
  <c r="BZ751" i="6"/>
  <c r="DF751" i="6"/>
  <c r="DF915" i="6"/>
  <c r="BZ915" i="6"/>
  <c r="BE232" i="6"/>
  <c r="CK232" i="6"/>
  <c r="BP186" i="6"/>
  <c r="CV186" i="6"/>
  <c r="BZ884" i="6"/>
  <c r="DF884" i="6"/>
  <c r="BE584" i="6"/>
  <c r="CK584" i="6"/>
  <c r="DF143" i="6"/>
  <c r="BZ143" i="6"/>
  <c r="CK804" i="6"/>
  <c r="BE804" i="6"/>
  <c r="CK925" i="6"/>
  <c r="BE925" i="6"/>
  <c r="BZ582" i="6"/>
  <c r="DF582" i="6"/>
  <c r="BP325" i="6"/>
  <c r="CV325" i="6"/>
  <c r="CK475" i="6"/>
  <c r="BE475" i="6"/>
  <c r="CV919" i="6"/>
  <c r="BP919" i="6"/>
  <c r="BE208" i="6"/>
  <c r="CK208" i="6"/>
  <c r="BZ595" i="6"/>
  <c r="DF595" i="6"/>
  <c r="DF224" i="6"/>
  <c r="BZ224" i="6"/>
  <c r="DF483" i="6"/>
  <c r="BZ483" i="6"/>
  <c r="BP809" i="6"/>
  <c r="CV809" i="6"/>
  <c r="DF285" i="6"/>
  <c r="BZ285" i="6"/>
  <c r="BP883" i="6"/>
  <c r="CV883" i="6"/>
  <c r="DF613" i="6"/>
  <c r="BZ613" i="6"/>
  <c r="BE622" i="6"/>
  <c r="CK622" i="6"/>
  <c r="DF173" i="6"/>
  <c r="BZ173" i="6"/>
  <c r="CV595" i="6"/>
  <c r="BP595" i="6"/>
  <c r="BZ384" i="6"/>
  <c r="DF384" i="6"/>
  <c r="DF236" i="6"/>
  <c r="BZ236" i="6"/>
  <c r="BZ871" i="6"/>
  <c r="DF871" i="6"/>
  <c r="CK908" i="6"/>
  <c r="BE908" i="6"/>
  <c r="DF152" i="6"/>
  <c r="BZ152" i="6"/>
  <c r="BE921" i="6"/>
  <c r="CK921" i="6"/>
  <c r="BP351" i="6"/>
  <c r="CV351" i="6"/>
  <c r="CK984" i="6"/>
  <c r="BE984" i="6"/>
  <c r="BZ916" i="6"/>
  <c r="DF916" i="6"/>
  <c r="BP510" i="6"/>
  <c r="CV510" i="6"/>
  <c r="BP751" i="6"/>
  <c r="CV751" i="6"/>
  <c r="DF596" i="6"/>
  <c r="BZ596" i="6"/>
  <c r="BZ864" i="6"/>
  <c r="DF864" i="6"/>
  <c r="CK309" i="6"/>
  <c r="BE309" i="6"/>
  <c r="CK341" i="6"/>
  <c r="BE341" i="6"/>
  <c r="DF687" i="6"/>
  <c r="BZ687" i="6"/>
  <c r="CV31" i="6"/>
  <c r="BP31" i="6"/>
  <c r="CV943" i="6"/>
  <c r="BP943" i="6"/>
  <c r="CK71" i="6"/>
  <c r="BE71" i="6"/>
  <c r="BP393" i="6"/>
  <c r="CV393" i="6"/>
  <c r="BP729" i="6"/>
  <c r="CV729" i="6"/>
  <c r="CL228" i="6"/>
  <c r="DI228" i="6" s="1"/>
  <c r="CK348" i="6"/>
  <c r="BE348" i="6"/>
  <c r="CK293" i="6"/>
  <c r="BE293" i="6"/>
  <c r="CL361" i="6"/>
  <c r="DI361" i="6" s="1"/>
  <c r="CV253" i="6"/>
  <c r="BP253" i="6"/>
  <c r="CK832" i="6"/>
  <c r="BE832" i="6"/>
  <c r="DF538" i="6"/>
  <c r="BZ538" i="6"/>
  <c r="CW215" i="6"/>
  <c r="DJ215" i="6" s="1"/>
  <c r="BE126" i="6"/>
  <c r="CK126" i="6"/>
  <c r="DF958" i="6"/>
  <c r="BZ958" i="6"/>
  <c r="BZ555" i="6"/>
  <c r="DF555" i="6"/>
  <c r="CV322" i="6"/>
  <c r="BP322" i="6"/>
  <c r="BE134" i="6"/>
  <c r="CK134" i="6"/>
  <c r="BZ508" i="6"/>
  <c r="DF508" i="6"/>
  <c r="BZ552" i="6"/>
  <c r="DF552" i="6"/>
  <c r="CK650" i="6"/>
  <c r="BE650" i="6"/>
  <c r="CL16" i="6"/>
  <c r="DI16" i="6" s="1"/>
  <c r="DF473" i="6"/>
  <c r="BZ473" i="6"/>
  <c r="DF336" i="6"/>
  <c r="BZ336" i="6"/>
  <c r="CV376" i="6"/>
  <c r="BP376" i="6"/>
  <c r="CK818" i="6"/>
  <c r="BE818" i="6"/>
  <c r="BP705" i="6"/>
  <c r="CV705" i="6"/>
  <c r="CK464" i="6"/>
  <c r="BE464" i="6"/>
  <c r="BZ902" i="6"/>
  <c r="DF902" i="6"/>
  <c r="DF304" i="6"/>
  <c r="BZ304" i="6"/>
  <c r="DF699" i="6"/>
  <c r="BZ699" i="6"/>
  <c r="CV366" i="6"/>
  <c r="BP366" i="6"/>
  <c r="BE202" i="6"/>
  <c r="CK202" i="6"/>
  <c r="BP108" i="6"/>
  <c r="CV108" i="6"/>
  <c r="DF689" i="6"/>
  <c r="BZ689" i="6"/>
  <c r="CV818" i="6"/>
  <c r="BP818" i="6"/>
  <c r="BE130" i="6"/>
  <c r="CK130" i="6"/>
  <c r="DF791" i="6"/>
  <c r="BZ791" i="6"/>
  <c r="BZ590" i="6"/>
  <c r="DF590" i="6"/>
  <c r="BZ757" i="6"/>
  <c r="DF757" i="6"/>
  <c r="CW259" i="6"/>
  <c r="DJ259" i="6" s="1"/>
  <c r="CL276" i="6"/>
  <c r="DI276" i="6" s="1"/>
  <c r="BE878" i="6"/>
  <c r="CK878" i="6"/>
  <c r="BP999" i="6"/>
  <c r="CV999" i="6"/>
  <c r="BP78" i="6"/>
  <c r="CV78" i="6"/>
  <c r="DF157" i="6"/>
  <c r="BZ157" i="6"/>
  <c r="CL227" i="6"/>
  <c r="DI227" i="6" s="1"/>
  <c r="DF650" i="6"/>
  <c r="BZ650" i="6"/>
  <c r="CV837" i="6"/>
  <c r="BP837" i="6"/>
  <c r="CV503" i="6"/>
  <c r="BP503" i="6"/>
  <c r="CV929" i="6"/>
  <c r="BP929" i="6"/>
  <c r="CV390" i="6"/>
  <c r="BP390" i="6"/>
  <c r="DF674" i="6"/>
  <c r="BZ674" i="6"/>
  <c r="CK988" i="6"/>
  <c r="BE988" i="6"/>
  <c r="CK977" i="6"/>
  <c r="BE977" i="6"/>
  <c r="CV947" i="6"/>
  <c r="BP947" i="6"/>
  <c r="CV199" i="6"/>
  <c r="BP199" i="6"/>
  <c r="CV870" i="6"/>
  <c r="BP870" i="6"/>
  <c r="BE509" i="6"/>
  <c r="CK509" i="6"/>
  <c r="CL357" i="6"/>
  <c r="DI357" i="6" s="1"/>
  <c r="DF645" i="6"/>
  <c r="BZ645" i="6"/>
  <c r="DF961" i="6"/>
  <c r="BZ961" i="6"/>
  <c r="CV134" i="6"/>
  <c r="BP134" i="6"/>
  <c r="CV970" i="6"/>
  <c r="BP970" i="6"/>
  <c r="CK222" i="6"/>
  <c r="BE222" i="6"/>
  <c r="DF618" i="6"/>
  <c r="BZ618" i="6"/>
  <c r="CV840" i="6"/>
  <c r="BP840" i="6"/>
  <c r="CW115" i="6"/>
  <c r="DJ115" i="6" s="1"/>
  <c r="DF114" i="6"/>
  <c r="BZ114" i="6"/>
  <c r="CV187" i="6"/>
  <c r="BP187" i="6"/>
  <c r="BE248" i="6"/>
  <c r="CK248" i="6"/>
  <c r="DF576" i="6"/>
  <c r="BZ576" i="6"/>
  <c r="BE907" i="6"/>
  <c r="CK907" i="6"/>
  <c r="DF588" i="6"/>
  <c r="BZ588" i="6"/>
  <c r="CV225" i="6"/>
  <c r="BP225" i="6"/>
  <c r="BZ313" i="6"/>
  <c r="DF313" i="6"/>
  <c r="CK49" i="6"/>
  <c r="BE49" i="6"/>
  <c r="CV925" i="6"/>
  <c r="BP925" i="6"/>
  <c r="CL64" i="6"/>
  <c r="DI64" i="6" s="1"/>
  <c r="CK323" i="6"/>
  <c r="BE323" i="6"/>
  <c r="CV780" i="6"/>
  <c r="BP780" i="6"/>
  <c r="BP422" i="6"/>
  <c r="CV422" i="6"/>
  <c r="BE204" i="6"/>
  <c r="CK204" i="6"/>
  <c r="CV116" i="6"/>
  <c r="BP116" i="6"/>
  <c r="DF949" i="6"/>
  <c r="BZ949" i="6"/>
  <c r="DF955" i="6"/>
  <c r="BZ955" i="6"/>
  <c r="DF506" i="6"/>
  <c r="BZ506" i="6"/>
  <c r="M37" i="5"/>
  <c r="K62" i="5"/>
  <c r="K50" i="5"/>
  <c r="DF234" i="6"/>
  <c r="BZ234" i="6"/>
  <c r="BZ793" i="6"/>
  <c r="DF793" i="6"/>
  <c r="DF406" i="6"/>
  <c r="BZ406" i="6"/>
  <c r="BP303" i="6"/>
  <c r="CV303" i="6"/>
  <c r="CV114" i="6"/>
  <c r="BP114" i="6"/>
  <c r="DF99" i="6"/>
  <c r="BZ99" i="6"/>
  <c r="BP687" i="6"/>
  <c r="CV687" i="6"/>
  <c r="CV282" i="6"/>
  <c r="BP282" i="6"/>
  <c r="DF47" i="6"/>
  <c r="BZ47" i="6"/>
  <c r="BP726" i="6"/>
  <c r="CV726" i="6"/>
  <c r="BE743" i="6"/>
  <c r="CK743" i="6"/>
  <c r="CV302" i="6"/>
  <c r="BP302" i="6"/>
  <c r="CV442" i="6"/>
  <c r="BP442" i="6"/>
  <c r="DF484" i="6"/>
  <c r="BZ484" i="6"/>
  <c r="CW14" i="6"/>
  <c r="DJ14" i="6" s="1"/>
  <c r="CK540" i="6"/>
  <c r="BE540" i="6"/>
  <c r="BZ988" i="6"/>
  <c r="DF988" i="6"/>
  <c r="CV557" i="6"/>
  <c r="BP557" i="6"/>
  <c r="BP180" i="6"/>
  <c r="CV180" i="6"/>
  <c r="CK385" i="6"/>
  <c r="BE385" i="6"/>
  <c r="BE719" i="6"/>
  <c r="CK719" i="6"/>
  <c r="BE786" i="6"/>
  <c r="CK786" i="6"/>
  <c r="BZ569" i="6"/>
  <c r="DF569" i="6"/>
  <c r="BE466" i="6"/>
  <c r="CK466" i="6"/>
  <c r="BE681" i="6"/>
  <c r="CK681" i="6"/>
  <c r="CV223" i="6"/>
  <c r="BP223" i="6"/>
  <c r="CK790" i="6"/>
  <c r="BE790" i="6"/>
  <c r="BZ116" i="6"/>
  <c r="DF116" i="6"/>
  <c r="BP763" i="6"/>
  <c r="CV763" i="6"/>
  <c r="CK708" i="6"/>
  <c r="BE708" i="6"/>
  <c r="BP516" i="6"/>
  <c r="CV516" i="6"/>
  <c r="CV272" i="6"/>
  <c r="BP272" i="6"/>
  <c r="CV937" i="6"/>
  <c r="BP937" i="6"/>
  <c r="DF268" i="6"/>
  <c r="BZ268" i="6"/>
  <c r="BP653" i="6"/>
  <c r="CV653" i="6"/>
  <c r="CV950" i="6"/>
  <c r="BP950" i="6"/>
  <c r="CK525" i="6"/>
  <c r="BE525" i="6"/>
  <c r="DF443" i="6"/>
  <c r="BZ443" i="6"/>
  <c r="CV357" i="6"/>
  <c r="BP357" i="6"/>
  <c r="CL172" i="6"/>
  <c r="DI172" i="6" s="1"/>
  <c r="CV317" i="6"/>
  <c r="BP317" i="6"/>
  <c r="CV501" i="6"/>
  <c r="BP501" i="6"/>
  <c r="CV392" i="6"/>
  <c r="BP392" i="6"/>
  <c r="CK776" i="6"/>
  <c r="BE776" i="6"/>
  <c r="CV920" i="6"/>
  <c r="BP920" i="6"/>
  <c r="BP87" i="6"/>
  <c r="CV87" i="6"/>
  <c r="BZ659" i="6"/>
  <c r="DF659" i="6"/>
  <c r="BP364" i="6"/>
  <c r="CV364" i="6"/>
  <c r="CK529" i="6"/>
  <c r="BE529" i="6"/>
  <c r="BE517" i="6"/>
  <c r="CK517" i="6"/>
  <c r="CK608" i="6"/>
  <c r="BE608" i="6"/>
  <c r="CK726" i="6"/>
  <c r="BE726" i="6"/>
  <c r="DF586" i="6"/>
  <c r="BZ586" i="6"/>
  <c r="BZ1013" i="6"/>
  <c r="DF1013" i="6"/>
  <c r="CK389" i="6"/>
  <c r="BE389" i="6"/>
  <c r="BP488" i="6"/>
  <c r="CV488" i="6"/>
  <c r="DF158" i="6"/>
  <c r="BZ158" i="6"/>
  <c r="CV928" i="6"/>
  <c r="BP928" i="6"/>
  <c r="BE247" i="6"/>
  <c r="CK247" i="6"/>
  <c r="DF617" i="6"/>
  <c r="BZ617" i="6"/>
  <c r="DF632" i="6"/>
  <c r="BZ632" i="6"/>
  <c r="CK752" i="6"/>
  <c r="BE752" i="6"/>
  <c r="DF83" i="6"/>
  <c r="BZ83" i="6"/>
  <c r="BP261" i="6"/>
  <c r="CV261" i="6"/>
  <c r="CK614" i="6"/>
  <c r="BE614" i="6"/>
  <c r="CK269" i="6"/>
  <c r="BE269" i="6"/>
  <c r="BE609" i="6"/>
  <c r="CK609" i="6"/>
  <c r="DF441" i="6"/>
  <c r="BZ441" i="6"/>
  <c r="CV17" i="6"/>
  <c r="BP17" i="6"/>
  <c r="DF53" i="6"/>
  <c r="BZ53" i="6"/>
  <c r="CK1012" i="6"/>
  <c r="BE1012" i="6"/>
  <c r="CV980" i="6"/>
  <c r="BP980" i="6"/>
  <c r="CK401" i="6"/>
  <c r="BE401" i="6"/>
  <c r="DF62" i="6"/>
  <c r="BZ62" i="6"/>
  <c r="DF91" i="6"/>
  <c r="BZ91" i="6"/>
  <c r="CV526" i="6"/>
  <c r="BP526" i="6"/>
  <c r="DF401" i="6"/>
  <c r="BZ401" i="6"/>
  <c r="BZ74" i="6"/>
  <c r="DF74" i="6"/>
  <c r="DF409" i="6"/>
  <c r="BZ409" i="6"/>
  <c r="CV555" i="6"/>
  <c r="BP555" i="6"/>
  <c r="CK932" i="6"/>
  <c r="BE932" i="6"/>
  <c r="CV243" i="6"/>
  <c r="BP243" i="6"/>
  <c r="CV802" i="6"/>
  <c r="BP802" i="6"/>
  <c r="CK339" i="6"/>
  <c r="BE339" i="6"/>
  <c r="BP877" i="6"/>
  <c r="CV877" i="6"/>
  <c r="BE965" i="6"/>
  <c r="CK965" i="6"/>
  <c r="DF945" i="6"/>
  <c r="BZ945" i="6"/>
  <c r="CW248" i="6"/>
  <c r="DJ248" i="6" s="1"/>
  <c r="CW370" i="6"/>
  <c r="DJ370" i="6" s="1"/>
  <c r="CK329" i="6"/>
  <c r="BE329" i="6"/>
  <c r="CV500" i="6"/>
  <c r="BP500" i="6"/>
  <c r="BE101" i="6"/>
  <c r="CK101" i="6"/>
  <c r="CL193" i="6"/>
  <c r="DI193" i="6" s="1"/>
  <c r="CV936" i="6"/>
  <c r="BP936" i="6"/>
  <c r="CK547" i="6"/>
  <c r="BE547" i="6"/>
  <c r="CV463" i="6"/>
  <c r="BP463" i="6"/>
  <c r="CK482" i="6"/>
  <c r="BE482" i="6"/>
  <c r="BZ921" i="6"/>
  <c r="DF921" i="6"/>
  <c r="BE572" i="6"/>
  <c r="CK572" i="6"/>
  <c r="CK73" i="6"/>
  <c r="BE73" i="6"/>
  <c r="CW111" i="6"/>
  <c r="DJ111" i="6" s="1"/>
  <c r="BP720" i="6"/>
  <c r="CV720" i="6"/>
  <c r="BZ497" i="6"/>
  <c r="DF497" i="6"/>
  <c r="BE944" i="6"/>
  <c r="CK944" i="6"/>
  <c r="CK354" i="6"/>
  <c r="BE354" i="6"/>
  <c r="CK974" i="6"/>
  <c r="BE974" i="6"/>
  <c r="BP341" i="6"/>
  <c r="CV341" i="6"/>
  <c r="CW58" i="6"/>
  <c r="DJ58" i="6" s="1"/>
  <c r="CK756" i="6"/>
  <c r="BE756" i="6"/>
  <c r="BE903" i="6"/>
  <c r="CK903" i="6"/>
  <c r="BZ165" i="6"/>
  <c r="DF165" i="6"/>
  <c r="CL113" i="6"/>
  <c r="DI113" i="6" s="1"/>
  <c r="DF222" i="6"/>
  <c r="BZ222" i="6"/>
  <c r="DF755" i="6"/>
  <c r="BZ755" i="6"/>
  <c r="BZ142" i="6"/>
  <c r="DF142" i="6"/>
  <c r="CK913" i="6"/>
  <c r="BE913" i="6"/>
  <c r="CV531" i="6"/>
  <c r="BP531" i="6"/>
  <c r="DF1000" i="6"/>
  <c r="BZ1000" i="6"/>
  <c r="CV511" i="6"/>
  <c r="BP511" i="6"/>
  <c r="CK789" i="6"/>
  <c r="BE789" i="6"/>
  <c r="BE787" i="6"/>
  <c r="CK787" i="6"/>
  <c r="BP588" i="6"/>
  <c r="CV588" i="6"/>
  <c r="CK514" i="6"/>
  <c r="BE514" i="6"/>
  <c r="CK347" i="6"/>
  <c r="BE347" i="6"/>
  <c r="BZ907" i="6"/>
  <c r="DF907" i="6"/>
  <c r="DF730" i="6"/>
  <c r="BZ730" i="6"/>
  <c r="BZ993" i="6"/>
  <c r="DF993" i="6"/>
  <c r="DF547" i="6"/>
  <c r="BZ547" i="6"/>
  <c r="CK236" i="6"/>
  <c r="BE236" i="6"/>
  <c r="CV298" i="6"/>
  <c r="BP298" i="6"/>
  <c r="BP350" i="6"/>
  <c r="CV350" i="6"/>
  <c r="DF533" i="6"/>
  <c r="BZ533" i="6"/>
  <c r="DF621" i="6"/>
  <c r="BZ621" i="6"/>
  <c r="BZ280" i="6"/>
  <c r="DF280" i="6"/>
  <c r="CK94" i="6"/>
  <c r="BE94" i="6"/>
  <c r="DF407" i="6"/>
  <c r="BZ407" i="6"/>
  <c r="BE754" i="6"/>
  <c r="CK754" i="6"/>
  <c r="BE107" i="6"/>
  <c r="CK107" i="6"/>
  <c r="BZ951" i="6"/>
  <c r="DF951" i="6"/>
  <c r="CV575" i="6"/>
  <c r="BP575" i="6"/>
  <c r="BE683" i="6"/>
  <c r="CK683" i="6"/>
  <c r="BZ830" i="6"/>
  <c r="DF830" i="6"/>
  <c r="CW76" i="6"/>
  <c r="DJ76" i="6"/>
  <c r="BE763" i="6"/>
  <c r="CK763" i="6"/>
  <c r="BP801" i="6"/>
  <c r="CV801" i="6"/>
  <c r="BP472" i="6"/>
  <c r="CV472" i="6"/>
  <c r="DF334" i="6"/>
  <c r="BZ334" i="6"/>
  <c r="DF995" i="6"/>
  <c r="BZ995" i="6"/>
  <c r="BZ78" i="6"/>
  <c r="DF78" i="6"/>
  <c r="CK393" i="6"/>
  <c r="BE393" i="6"/>
  <c r="BZ388" i="6"/>
  <c r="DF388" i="6"/>
  <c r="DF946" i="6"/>
  <c r="BZ946" i="6"/>
  <c r="CK822" i="6"/>
  <c r="BE822" i="6"/>
  <c r="BZ998" i="6"/>
  <c r="DF998" i="6"/>
  <c r="DF59" i="6"/>
  <c r="BZ59" i="6"/>
  <c r="CK824" i="6"/>
  <c r="BE824" i="6"/>
  <c r="BE558" i="6"/>
  <c r="CK558" i="6"/>
  <c r="CV343" i="6"/>
  <c r="BP343" i="6"/>
  <c r="BP337" i="6"/>
  <c r="CV337" i="6"/>
  <c r="CW20" i="6"/>
  <c r="DJ20" i="6" s="1"/>
  <c r="CV1009" i="6"/>
  <c r="BP1009" i="6"/>
  <c r="DF193" i="6"/>
  <c r="BZ193" i="6"/>
  <c r="CW157" i="6"/>
  <c r="DJ157" i="6" s="1"/>
  <c r="CV812" i="6"/>
  <c r="BP812" i="6"/>
  <c r="CW222" i="6"/>
  <c r="DJ222" i="6" s="1"/>
  <c r="DF292" i="6"/>
  <c r="BZ292" i="6"/>
  <c r="BZ857" i="6"/>
  <c r="DF857" i="6"/>
  <c r="CK875" i="6"/>
  <c r="BE875" i="6"/>
  <c r="BP413" i="6"/>
  <c r="CV413" i="6"/>
  <c r="BZ347" i="6"/>
  <c r="DF347" i="6"/>
  <c r="CK625" i="6"/>
  <c r="BE625" i="6"/>
  <c r="CV264" i="6"/>
  <c r="BP264" i="6"/>
  <c r="BZ805" i="6"/>
  <c r="DF805" i="6"/>
  <c r="CK405" i="6"/>
  <c r="BE405" i="6"/>
  <c r="BP796" i="6"/>
  <c r="CV796" i="6"/>
  <c r="BZ310" i="6"/>
  <c r="DF310" i="6"/>
  <c r="BE588" i="6"/>
  <c r="CK588" i="6"/>
  <c r="BZ54" i="6"/>
  <c r="DF54" i="6"/>
  <c r="CK769" i="6"/>
  <c r="BE769" i="6"/>
  <c r="CK433" i="6"/>
  <c r="BE433" i="6"/>
  <c r="CV813" i="6"/>
  <c r="BP813" i="6"/>
  <c r="BP835" i="6"/>
  <c r="CV835" i="6"/>
  <c r="BE283" i="6"/>
  <c r="CK283" i="6"/>
  <c r="CK63" i="6"/>
  <c r="BE63" i="6"/>
  <c r="CK835" i="6"/>
  <c r="BE835" i="6"/>
  <c r="CV706" i="6"/>
  <c r="BP706" i="6"/>
  <c r="CK333" i="6"/>
  <c r="BE333" i="6"/>
  <c r="DF121" i="6"/>
  <c r="BZ121" i="6"/>
  <c r="CK782" i="6"/>
  <c r="BE782" i="6"/>
  <c r="CK286" i="6"/>
  <c r="BE286" i="6"/>
  <c r="CK821" i="6"/>
  <c r="BE821" i="6"/>
  <c r="CV514" i="6"/>
  <c r="BP514" i="6"/>
  <c r="DF246" i="6"/>
  <c r="BZ246" i="6"/>
  <c r="DF340" i="6"/>
  <c r="BZ340" i="6"/>
  <c r="CK92" i="6"/>
  <c r="BE92" i="6"/>
  <c r="BZ150" i="6"/>
  <c r="DF150" i="6"/>
  <c r="BZ809" i="6"/>
  <c r="DF809" i="6"/>
  <c r="BZ834" i="6"/>
  <c r="DF834" i="6"/>
  <c r="CV930" i="6"/>
  <c r="BP930" i="6"/>
  <c r="DF438" i="6"/>
  <c r="BZ438" i="6"/>
  <c r="BZ382" i="6"/>
  <c r="DF382" i="6"/>
  <c r="BZ810" i="6"/>
  <c r="DF810" i="6"/>
  <c r="CK700" i="6"/>
  <c r="BE700" i="6"/>
  <c r="BZ186" i="6"/>
  <c r="DF186" i="6"/>
  <c r="DF385" i="6"/>
  <c r="BZ385" i="6"/>
  <c r="DF67" i="6"/>
  <c r="BZ67" i="6"/>
  <c r="BE973" i="6"/>
  <c r="CK973" i="6"/>
  <c r="CK788" i="6"/>
  <c r="BE788" i="6"/>
  <c r="CK574" i="6"/>
  <c r="BE574" i="6"/>
  <c r="CK601" i="6"/>
  <c r="BE601" i="6"/>
  <c r="DF437" i="6"/>
  <c r="BZ437" i="6"/>
  <c r="DF630" i="6"/>
  <c r="BZ630" i="6"/>
  <c r="CL271" i="6"/>
  <c r="DI271" i="6" s="1"/>
  <c r="BE727" i="6"/>
  <c r="CK727" i="6"/>
  <c r="DF711" i="6"/>
  <c r="BZ711" i="6"/>
  <c r="DF624" i="6"/>
  <c r="BZ624" i="6"/>
  <c r="DF52" i="6"/>
  <c r="BZ52" i="6"/>
  <c r="BE526" i="6"/>
  <c r="CK526" i="6"/>
  <c r="CV567" i="6"/>
  <c r="BP567" i="6"/>
  <c r="BP1005" i="6"/>
  <c r="CV1005" i="6"/>
  <c r="DF60" i="6"/>
  <c r="BZ60" i="6"/>
  <c r="BE510" i="6"/>
  <c r="CK510" i="6"/>
  <c r="BP281" i="6"/>
  <c r="CV281" i="6"/>
  <c r="CK661" i="6"/>
  <c r="BE661" i="6"/>
  <c r="DF686" i="6"/>
  <c r="BZ686" i="6"/>
  <c r="BP236" i="6"/>
  <c r="CV236" i="6"/>
  <c r="BZ68" i="6"/>
  <c r="DF68" i="6"/>
  <c r="CK127" i="6"/>
  <c r="BE127" i="6"/>
  <c r="CK51" i="6"/>
  <c r="BE51" i="6"/>
  <c r="DF125" i="6"/>
  <c r="BZ125" i="6"/>
  <c r="DF658" i="6"/>
  <c r="BZ658" i="6"/>
  <c r="DF528" i="6"/>
  <c r="BZ528" i="6"/>
  <c r="BZ514" i="6"/>
  <c r="DF514" i="6"/>
  <c r="BZ452" i="6"/>
  <c r="DF452" i="6"/>
  <c r="DF779" i="6"/>
  <c r="BZ779" i="6"/>
  <c r="BE892" i="6"/>
  <c r="CK892" i="6"/>
  <c r="DF149" i="6"/>
  <c r="BZ149" i="6"/>
  <c r="BE156" i="6"/>
  <c r="CK156" i="6"/>
  <c r="BE819" i="6"/>
  <c r="CK819" i="6"/>
  <c r="BZ317" i="6"/>
  <c r="DF317" i="6"/>
  <c r="CV379" i="6"/>
  <c r="BP379" i="6"/>
  <c r="CW340" i="6"/>
  <c r="DJ340" i="6" s="1"/>
  <c r="DF778" i="6"/>
  <c r="BZ778" i="6"/>
  <c r="BE983" i="6"/>
  <c r="CK983" i="6"/>
  <c r="CK602" i="6"/>
  <c r="BE602" i="6"/>
  <c r="BZ468" i="6"/>
  <c r="DF468" i="6"/>
  <c r="CV648" i="6"/>
  <c r="BP648" i="6"/>
  <c r="CV742" i="6"/>
  <c r="BP742" i="6"/>
  <c r="BE490" i="6"/>
  <c r="CK490" i="6"/>
  <c r="BP757" i="6"/>
  <c r="CV757" i="6"/>
  <c r="DF267" i="6"/>
  <c r="BZ267" i="6"/>
  <c r="BP625" i="6"/>
  <c r="CV625" i="6"/>
  <c r="BE690" i="6"/>
  <c r="CK690" i="6"/>
  <c r="BE476" i="6"/>
  <c r="CK476" i="6"/>
  <c r="BZ876" i="6"/>
  <c r="DF876" i="6"/>
  <c r="BP959" i="6"/>
  <c r="CV959" i="6"/>
  <c r="CL244" i="6"/>
  <c r="DI244" i="6" s="1"/>
  <c r="DF55" i="6"/>
  <c r="BZ55" i="6"/>
  <c r="BZ30" i="6"/>
  <c r="DF30" i="6"/>
  <c r="CK494" i="6"/>
  <c r="BE494" i="6"/>
  <c r="DF51" i="6"/>
  <c r="BZ51" i="6"/>
  <c r="DF257" i="6"/>
  <c r="BZ257" i="6"/>
  <c r="CK628" i="6"/>
  <c r="BE628" i="6"/>
  <c r="BP935" i="6"/>
  <c r="CV935" i="6"/>
  <c r="CK61" i="6"/>
  <c r="BE61" i="6"/>
  <c r="BE695" i="6"/>
  <c r="CK695" i="6"/>
  <c r="BZ568" i="6"/>
  <c r="DF568" i="6"/>
  <c r="BP715" i="6"/>
  <c r="CV715" i="6"/>
  <c r="CK450" i="6"/>
  <c r="BE450" i="6"/>
  <c r="K55" i="5"/>
  <c r="M42" i="5"/>
  <c r="K67" i="5"/>
  <c r="DF608" i="6"/>
  <c r="BZ608" i="6"/>
  <c r="CK917" i="6"/>
  <c r="BE917" i="6"/>
  <c r="CK583" i="6"/>
  <c r="BE583" i="6"/>
  <c r="CK799" i="6"/>
  <c r="BE799" i="6"/>
  <c r="CK249" i="6"/>
  <c r="BE249" i="6"/>
  <c r="BP267" i="6"/>
  <c r="CV267" i="6"/>
  <c r="BE904" i="6"/>
  <c r="CK904" i="6"/>
  <c r="BE332" i="6"/>
  <c r="CK332" i="6"/>
  <c r="DF470" i="6"/>
  <c r="BZ470" i="6"/>
  <c r="BZ691" i="6"/>
  <c r="DF691" i="6"/>
  <c r="CK724" i="6"/>
  <c r="BE724" i="6"/>
  <c r="BP784" i="6"/>
  <c r="CV784" i="6"/>
  <c r="BZ179" i="6"/>
  <c r="DF179" i="6"/>
  <c r="BE962" i="6"/>
  <c r="CK962" i="6"/>
  <c r="BP143" i="6"/>
  <c r="CV143" i="6"/>
  <c r="DF451" i="6"/>
  <c r="BZ451" i="6"/>
  <c r="BP221" i="6"/>
  <c r="CV221" i="6"/>
  <c r="BP43" i="6"/>
  <c r="CV43" i="6"/>
  <c r="BE659" i="6"/>
  <c r="CK659" i="6"/>
  <c r="BE656" i="6"/>
  <c r="CK656" i="6"/>
  <c r="BP251" i="6"/>
  <c r="CV251" i="6"/>
  <c r="DF772" i="6"/>
  <c r="BZ772" i="6"/>
  <c r="BZ204" i="6"/>
  <c r="DF204" i="6"/>
  <c r="CV312" i="6"/>
  <c r="BP312" i="6"/>
  <c r="BE666" i="6"/>
  <c r="CK666" i="6"/>
  <c r="DF364" i="6"/>
  <c r="BZ364" i="6"/>
  <c r="DF869" i="6"/>
  <c r="BZ869" i="6"/>
  <c r="BE738" i="6"/>
  <c r="CK738" i="6"/>
  <c r="BP745" i="6"/>
  <c r="CV745" i="6"/>
  <c r="CK243" i="6"/>
  <c r="BE243" i="6"/>
  <c r="DF754" i="6"/>
  <c r="BZ754" i="6"/>
  <c r="DF982" i="6"/>
  <c r="BZ982" i="6"/>
  <c r="CL143" i="6"/>
  <c r="DI143" i="6" s="1"/>
  <c r="CK418" i="6"/>
  <c r="BE418" i="6"/>
  <c r="DF276" i="6"/>
  <c r="BZ276" i="6"/>
  <c r="DF454" i="6"/>
  <c r="BZ454" i="6"/>
  <c r="DF827" i="6"/>
  <c r="BZ827" i="6"/>
  <c r="CK672" i="6"/>
  <c r="BE672" i="6"/>
  <c r="BP841" i="6"/>
  <c r="CV841" i="6"/>
  <c r="CW117" i="6"/>
  <c r="DJ117" i="6" s="1"/>
  <c r="CK533" i="6"/>
  <c r="BE533" i="6"/>
  <c r="BZ544" i="6"/>
  <c r="DF544" i="6"/>
  <c r="BZ274" i="6"/>
  <c r="DF274" i="6"/>
  <c r="BZ929" i="6"/>
  <c r="DF929" i="6"/>
  <c r="CV444" i="6"/>
  <c r="BP444" i="6"/>
  <c r="DF583" i="6"/>
  <c r="BZ583" i="6"/>
  <c r="CK551" i="6"/>
  <c r="BE551" i="6"/>
  <c r="BZ551" i="6"/>
  <c r="DF551" i="6"/>
  <c r="DF294" i="6"/>
  <c r="BZ294" i="6"/>
  <c r="DF766" i="6"/>
  <c r="BZ766" i="6"/>
  <c r="DF628" i="6"/>
  <c r="BZ628" i="6"/>
  <c r="CV311" i="6"/>
  <c r="BP311" i="6"/>
  <c r="CW156" i="6"/>
  <c r="DJ156" i="6" s="1"/>
  <c r="CK445" i="6"/>
  <c r="BE445" i="6"/>
  <c r="CW171" i="6"/>
  <c r="DJ171" i="6" s="1"/>
  <c r="BP576" i="6"/>
  <c r="CV576" i="6"/>
  <c r="DF700" i="6"/>
  <c r="BZ700" i="6"/>
  <c r="BZ377" i="6"/>
  <c r="DF377" i="6"/>
  <c r="BZ16" i="6"/>
  <c r="DF16" i="6"/>
  <c r="BE430" i="6"/>
  <c r="CK430" i="6"/>
  <c r="CV888" i="6"/>
  <c r="BP888" i="6"/>
  <c r="CK803" i="6"/>
  <c r="BE803" i="6"/>
  <c r="BP614" i="6"/>
  <c r="CV614" i="6"/>
  <c r="DF43" i="6"/>
  <c r="BZ43" i="6"/>
  <c r="BZ753" i="6"/>
  <c r="DF753" i="6"/>
  <c r="CV330" i="6"/>
  <c r="BP330" i="6"/>
  <c r="CV834" i="6"/>
  <c r="BP834" i="6"/>
  <c r="BP250" i="6"/>
  <c r="CV250" i="6"/>
  <c r="DF425" i="6"/>
  <c r="BZ425" i="6"/>
  <c r="CK391" i="6"/>
  <c r="BE391" i="6"/>
  <c r="CK457" i="6"/>
  <c r="BE457" i="6"/>
  <c r="CV110" i="6"/>
  <c r="BP110" i="6"/>
  <c r="BZ849" i="6"/>
  <c r="DF849" i="6"/>
  <c r="BZ841" i="6"/>
  <c r="DF841" i="6"/>
  <c r="BP179" i="6"/>
  <c r="CV179" i="6"/>
  <c r="CV474" i="6"/>
  <c r="BP474" i="6"/>
  <c r="DF752" i="6"/>
  <c r="BZ752" i="6"/>
  <c r="CV105" i="6"/>
  <c r="BP105" i="6"/>
  <c r="BZ633" i="6"/>
  <c r="DF633" i="6"/>
  <c r="BE823" i="6"/>
  <c r="CK823" i="6"/>
  <c r="BE598" i="6"/>
  <c r="CK598" i="6"/>
  <c r="BE923" i="6"/>
  <c r="CK923" i="6"/>
  <c r="CK928" i="6"/>
  <c r="BE928" i="6"/>
  <c r="CV505" i="6"/>
  <c r="BP505" i="6"/>
  <c r="CV722" i="6"/>
  <c r="BP722" i="6"/>
  <c r="DF563" i="6"/>
  <c r="BZ563" i="6"/>
  <c r="DF565" i="6"/>
  <c r="BZ565" i="6"/>
  <c r="BZ745" i="6"/>
  <c r="DF745" i="6"/>
  <c r="CW213" i="6"/>
  <c r="DJ213" i="6" s="1"/>
  <c r="CK371" i="6"/>
  <c r="BE371" i="6"/>
  <c r="BP612" i="6"/>
  <c r="CV612" i="6"/>
  <c r="BE706" i="6"/>
  <c r="CK706" i="6"/>
  <c r="BZ476" i="6"/>
  <c r="DF476" i="6"/>
  <c r="CV744" i="6"/>
  <c r="BP744" i="6"/>
  <c r="CK131" i="6"/>
  <c r="BE131" i="6"/>
  <c r="BZ324" i="6"/>
  <c r="DF324" i="6"/>
  <c r="BP476" i="6"/>
  <c r="CV476" i="6"/>
  <c r="BP986" i="6"/>
  <c r="CV986" i="6"/>
  <c r="DF771" i="6"/>
  <c r="BZ771" i="6"/>
  <c r="CV470" i="6"/>
  <c r="BP470" i="6"/>
  <c r="CL312" i="6"/>
  <c r="DI312" i="6"/>
  <c r="BP816" i="6"/>
  <c r="CV816" i="6"/>
  <c r="BE268" i="6"/>
  <c r="CK268" i="6"/>
  <c r="DF732" i="6"/>
  <c r="BZ732" i="6"/>
  <c r="BE305" i="6"/>
  <c r="CK305" i="6"/>
  <c r="CV477" i="6"/>
  <c r="BP477" i="6"/>
  <c r="DF233" i="6"/>
  <c r="BZ233" i="6"/>
  <c r="BZ290" i="6"/>
  <c r="DF290" i="6"/>
  <c r="BE331" i="6"/>
  <c r="CK331" i="6"/>
  <c r="CV913" i="6"/>
  <c r="BP913" i="6"/>
  <c r="CV200" i="6"/>
  <c r="BP200" i="6"/>
  <c r="CK590" i="6"/>
  <c r="BE590" i="6"/>
  <c r="CV466" i="6"/>
  <c r="BP466" i="6"/>
  <c r="DF614" i="6"/>
  <c r="BZ614" i="6"/>
  <c r="CK810" i="6"/>
  <c r="BE810" i="6"/>
  <c r="BP137" i="6"/>
  <c r="CV137" i="6"/>
  <c r="CK848" i="6"/>
  <c r="BE848" i="6"/>
  <c r="BP615" i="6"/>
  <c r="CV615" i="6"/>
  <c r="CV338" i="6"/>
  <c r="BP338" i="6"/>
  <c r="CK97" i="6"/>
  <c r="BE97" i="6"/>
  <c r="DF913" i="6"/>
  <c r="BZ913" i="6"/>
  <c r="CK846" i="6"/>
  <c r="BE846" i="6"/>
  <c r="BP265" i="6"/>
  <c r="CV265" i="6"/>
  <c r="BP998" i="6"/>
  <c r="CV998" i="6"/>
  <c r="DF70" i="6"/>
  <c r="BZ70" i="6"/>
  <c r="DF974" i="6"/>
  <c r="BZ974" i="6"/>
  <c r="BZ345" i="6"/>
  <c r="DF345" i="6"/>
  <c r="BE829" i="6"/>
  <c r="CK829" i="6"/>
  <c r="BE440" i="6"/>
  <c r="CK440" i="6"/>
  <c r="BP743" i="6"/>
  <c r="CV743" i="6"/>
  <c r="BE975" i="6"/>
  <c r="CK975" i="6"/>
  <c r="BP665" i="6"/>
  <c r="CV665" i="6"/>
  <c r="DF981" i="6"/>
  <c r="BZ981" i="6"/>
  <c r="CK998" i="6"/>
  <c r="BE998" i="6"/>
  <c r="BE214" i="6"/>
  <c r="CK214" i="6"/>
  <c r="CV168" i="6"/>
  <c r="BP168" i="6"/>
  <c r="BE218" i="6"/>
  <c r="CK218" i="6"/>
  <c r="BZ862" i="6"/>
  <c r="DF862" i="6"/>
  <c r="CV144" i="6"/>
  <c r="BP144" i="6"/>
  <c r="CV197" i="6"/>
  <c r="BP197" i="6"/>
  <c r="BE497" i="6"/>
  <c r="CK497" i="6"/>
  <c r="CK27" i="6"/>
  <c r="BE27" i="6"/>
  <c r="BZ308" i="6"/>
  <c r="DF308" i="6"/>
  <c r="CV347" i="6"/>
  <c r="BP347" i="6"/>
  <c r="BZ548" i="6"/>
  <c r="DF548" i="6"/>
  <c r="DF656" i="6"/>
  <c r="BZ656" i="6"/>
  <c r="DF63" i="6"/>
  <c r="BZ63" i="6"/>
  <c r="BP331" i="6"/>
  <c r="CV331" i="6"/>
  <c r="BP375" i="6"/>
  <c r="CV375" i="6"/>
  <c r="BP59" i="6"/>
  <c r="CV59" i="6"/>
  <c r="BP767" i="6"/>
  <c r="CV767" i="6"/>
  <c r="CV189" i="6"/>
  <c r="BP189" i="6"/>
  <c r="DF504" i="6"/>
  <c r="BZ504" i="6"/>
  <c r="BE226" i="6"/>
  <c r="CK226" i="6"/>
  <c r="CK548" i="6"/>
  <c r="BE548" i="6"/>
  <c r="BE521" i="6"/>
  <c r="CK521" i="6"/>
  <c r="BP445" i="6"/>
  <c r="CV445" i="6"/>
  <c r="BP673" i="6"/>
  <c r="CV673" i="6"/>
  <c r="BP817" i="6"/>
  <c r="CV817" i="6"/>
  <c r="BE412" i="6"/>
  <c r="CK412" i="6"/>
  <c r="BP639" i="6"/>
  <c r="CV639" i="6"/>
  <c r="DF904" i="6"/>
  <c r="BZ904" i="6"/>
  <c r="DF291" i="6"/>
  <c r="BZ291" i="6"/>
  <c r="CV323" i="6"/>
  <c r="BP323" i="6"/>
  <c r="CK768" i="6"/>
  <c r="BE768" i="6"/>
  <c r="BZ326" i="6"/>
  <c r="DF326" i="6"/>
  <c r="BE316" i="6"/>
  <c r="CK316" i="6"/>
  <c r="CV176" i="6"/>
  <c r="BP176" i="6"/>
  <c r="CK624" i="6"/>
  <c r="BE624" i="6"/>
  <c r="CK990" i="6"/>
  <c r="BE990" i="6"/>
  <c r="BE899" i="6"/>
  <c r="CK899" i="6"/>
  <c r="DF129" i="6"/>
  <c r="BZ129" i="6"/>
  <c r="CV412" i="6"/>
  <c r="BP412" i="6"/>
  <c r="BE524" i="6"/>
  <c r="CK524" i="6"/>
  <c r="DF718" i="6"/>
  <c r="BZ718" i="6"/>
  <c r="DF736" i="6"/>
  <c r="BZ736" i="6"/>
  <c r="BZ889" i="6"/>
  <c r="DF889" i="6"/>
  <c r="CK43" i="6"/>
  <c r="BE43" i="6"/>
  <c r="BZ471" i="6"/>
  <c r="DF471" i="6"/>
  <c r="CK970" i="6"/>
  <c r="BE970" i="6"/>
  <c r="BP859" i="6"/>
  <c r="CV859" i="6"/>
  <c r="BP433" i="6"/>
  <c r="CV433" i="6"/>
  <c r="CV360" i="6"/>
  <c r="BP360" i="6"/>
  <c r="DF894" i="6"/>
  <c r="BZ894" i="6"/>
  <c r="BE266" i="6"/>
  <c r="CK266" i="6"/>
  <c r="CK251" i="6"/>
  <c r="BE251" i="6"/>
  <c r="BZ212" i="6"/>
  <c r="DF212" i="6"/>
  <c r="BZ275" i="6"/>
  <c r="DF275" i="6"/>
  <c r="BZ942" i="6"/>
  <c r="DF942" i="6"/>
  <c r="DF542" i="6"/>
  <c r="BZ542" i="6"/>
  <c r="BZ526" i="6"/>
  <c r="DF526" i="6"/>
  <c r="BE918" i="6"/>
  <c r="CK918" i="6"/>
  <c r="BE855" i="6"/>
  <c r="CK855" i="6"/>
  <c r="BE501" i="6"/>
  <c r="CK501" i="6"/>
  <c r="DF640" i="6"/>
  <c r="BZ640" i="6"/>
  <c r="CL109" i="6"/>
  <c r="DI109" i="6" s="1"/>
  <c r="DF381" i="6"/>
  <c r="BZ381" i="6"/>
  <c r="CK827" i="6"/>
  <c r="BE827" i="6"/>
  <c r="DF73" i="6"/>
  <c r="BZ73" i="6"/>
  <c r="BZ521" i="6"/>
  <c r="DF521" i="6"/>
  <c r="BZ765" i="6"/>
  <c r="DF765" i="6"/>
  <c r="BP429" i="6"/>
  <c r="CV429" i="6"/>
  <c r="CK636" i="6"/>
  <c r="BE636" i="6"/>
  <c r="BE121" i="6"/>
  <c r="CK121" i="6"/>
  <c r="BP885" i="6"/>
  <c r="CV885" i="6"/>
  <c r="BP776" i="6"/>
  <c r="CV776" i="6"/>
  <c r="CK773" i="6"/>
  <c r="BE773" i="6"/>
  <c r="CV388" i="6"/>
  <c r="BP388" i="6"/>
  <c r="BE793" i="6"/>
  <c r="CK793" i="6"/>
  <c r="CK275" i="6"/>
  <c r="BE275" i="6"/>
  <c r="BZ887" i="6"/>
  <c r="DF887" i="6"/>
  <c r="CV754" i="6"/>
  <c r="BP754" i="6"/>
  <c r="BE229" i="6"/>
  <c r="CK229" i="6"/>
  <c r="BP689" i="6"/>
  <c r="CV689" i="6"/>
  <c r="CV120" i="6"/>
  <c r="BP120" i="6"/>
  <c r="CK377" i="6"/>
  <c r="BE377" i="6"/>
  <c r="DF836" i="6"/>
  <c r="BZ836" i="6"/>
  <c r="DF254" i="6"/>
  <c r="BZ254" i="6"/>
  <c r="DF333" i="6"/>
  <c r="BZ333" i="6"/>
  <c r="DF355" i="6"/>
  <c r="BZ355" i="6"/>
  <c r="CK580" i="6"/>
  <c r="BE580" i="6"/>
  <c r="CK415" i="6"/>
  <c r="BE415" i="6"/>
  <c r="CV910" i="6"/>
  <c r="BP910" i="6"/>
  <c r="CV523" i="6"/>
  <c r="BP523" i="6"/>
  <c r="BP686" i="6"/>
  <c r="CV686" i="6"/>
  <c r="BZ850" i="6"/>
  <c r="DF850" i="6"/>
  <c r="DF367" i="6"/>
  <c r="BZ367" i="6"/>
  <c r="BZ200" i="6"/>
  <c r="DF200" i="6"/>
  <c r="BP976" i="6"/>
  <c r="CV976" i="6"/>
  <c r="DF71" i="6"/>
  <c r="BZ71" i="6"/>
  <c r="CV831" i="6"/>
  <c r="BP831" i="6"/>
  <c r="DF714" i="6"/>
  <c r="BZ714" i="6"/>
  <c r="CK766" i="6"/>
  <c r="BE766" i="6"/>
  <c r="CW66" i="6"/>
  <c r="DJ66" i="6" s="1"/>
  <c r="BZ216" i="6"/>
  <c r="DF216" i="6"/>
  <c r="BZ220" i="6"/>
  <c r="DF220" i="6"/>
  <c r="DF416" i="6"/>
  <c r="BZ416" i="6"/>
  <c r="CW123" i="6"/>
  <c r="DJ123" i="6" s="1"/>
  <c r="DF928" i="6"/>
  <c r="BZ928" i="6"/>
  <c r="CK896" i="6"/>
  <c r="BE896" i="6"/>
  <c r="BP219" i="6"/>
  <c r="CV219" i="6"/>
  <c r="CK270" i="6"/>
  <c r="BE270" i="6"/>
  <c r="DF332" i="6"/>
  <c r="BZ332" i="6"/>
  <c r="DF444" i="6"/>
  <c r="BZ444" i="6"/>
  <c r="BE164" i="6"/>
  <c r="CK164" i="6"/>
  <c r="DF314" i="6"/>
  <c r="BZ314" i="6"/>
  <c r="BZ218" i="6"/>
  <c r="DF218" i="6"/>
  <c r="BE91" i="6"/>
  <c r="CK91" i="6"/>
  <c r="DF41" i="6"/>
  <c r="BZ41" i="6"/>
  <c r="BZ515" i="6"/>
  <c r="DF515" i="6"/>
  <c r="BE455" i="6"/>
  <c r="CK455" i="6"/>
  <c r="BZ886" i="6"/>
  <c r="DF886" i="6"/>
  <c r="DF518" i="6"/>
  <c r="BZ518" i="6"/>
  <c r="BE539" i="6"/>
  <c r="CK539" i="6"/>
  <c r="DF265" i="6"/>
  <c r="BZ265" i="6"/>
  <c r="CV140" i="6"/>
  <c r="BP140" i="6"/>
  <c r="BZ182" i="6"/>
  <c r="DF182" i="6"/>
  <c r="BE739" i="6"/>
  <c r="CK739" i="6"/>
  <c r="DF213" i="6"/>
  <c r="BZ213" i="6"/>
  <c r="CK72" i="6"/>
  <c r="BE72" i="6"/>
  <c r="CV327" i="6"/>
  <c r="BP327" i="6"/>
  <c r="DF672" i="6"/>
  <c r="BZ672" i="6"/>
  <c r="BZ198" i="6"/>
  <c r="DF198" i="6"/>
  <c r="DF29" i="6"/>
  <c r="BZ29" i="6"/>
  <c r="BP628" i="6"/>
  <c r="CV628" i="6"/>
  <c r="DF33" i="6"/>
  <c r="BZ33" i="6"/>
  <c r="DF840" i="6"/>
  <c r="BZ840" i="6"/>
  <c r="CV541" i="6"/>
  <c r="BP541" i="6"/>
  <c r="CK649" i="6"/>
  <c r="BE649" i="6"/>
  <c r="BZ663" i="6"/>
  <c r="DF663" i="6"/>
  <c r="BP210" i="6"/>
  <c r="CV210" i="6"/>
  <c r="BE522" i="6"/>
  <c r="CK522" i="6"/>
  <c r="BZ671" i="6"/>
  <c r="DF671" i="6"/>
  <c r="BZ932" i="6"/>
  <c r="DF932" i="6"/>
  <c r="BE467" i="6"/>
  <c r="CK467" i="6"/>
  <c r="BE198" i="6"/>
  <c r="CK198" i="6"/>
  <c r="CW410" i="6"/>
  <c r="DJ410" i="6" s="1"/>
  <c r="CK839" i="6"/>
  <c r="BE839" i="6"/>
  <c r="BP652" i="6"/>
  <c r="CV652" i="6"/>
  <c r="CK340" i="6"/>
  <c r="BE340" i="6"/>
  <c r="BP779" i="6"/>
  <c r="CV779" i="6"/>
  <c r="BE210" i="6"/>
  <c r="CK210" i="6"/>
  <c r="CV207" i="6"/>
  <c r="BP207" i="6"/>
  <c r="BE891" i="6"/>
  <c r="CK891" i="6"/>
  <c r="CK343" i="6"/>
  <c r="BE343" i="6"/>
  <c r="BP380" i="6"/>
  <c r="CV380" i="6"/>
  <c r="CV708" i="6"/>
  <c r="BP708" i="6"/>
  <c r="DJ151" i="6"/>
  <c r="CW151" i="6"/>
  <c r="CK876" i="6"/>
  <c r="BE876" i="6"/>
  <c r="DF654" i="6"/>
  <c r="BZ654" i="6"/>
  <c r="CV181" i="6"/>
  <c r="BP181" i="6"/>
  <c r="DF626" i="6"/>
  <c r="BZ626" i="6"/>
  <c r="DF84" i="6"/>
  <c r="BZ84" i="6"/>
  <c r="DF909" i="6"/>
  <c r="BZ909" i="6"/>
  <c r="BZ919" i="6"/>
  <c r="DF919" i="6"/>
  <c r="CV772" i="6"/>
  <c r="BP772" i="6"/>
  <c r="BE336" i="6"/>
  <c r="CK336" i="6"/>
  <c r="BE612" i="6"/>
  <c r="CK612" i="6"/>
  <c r="BZ161" i="6"/>
  <c r="DF161" i="6"/>
  <c r="BE474" i="6"/>
  <c r="CK474" i="6"/>
  <c r="BE645" i="6"/>
  <c r="CK645" i="6"/>
  <c r="CK953" i="6"/>
  <c r="BE953" i="6"/>
  <c r="BE319" i="6"/>
  <c r="CK319" i="6"/>
  <c r="BE713" i="6"/>
  <c r="CK713" i="6"/>
  <c r="CW38" i="6"/>
  <c r="DJ38" i="6" s="1"/>
  <c r="CL133" i="6"/>
  <c r="DI133" i="6" s="1"/>
  <c r="CW48" i="6"/>
  <c r="DJ48" i="6" s="1"/>
  <c r="BZ389" i="6"/>
  <c r="DF389" i="6"/>
  <c r="BP790" i="6"/>
  <c r="CV790" i="6"/>
  <c r="BZ874" i="6"/>
  <c r="DF874" i="6"/>
  <c r="DF21" i="6"/>
  <c r="BZ21" i="6"/>
  <c r="CW100" i="6"/>
  <c r="DJ100" i="6" s="1"/>
  <c r="DF807" i="6"/>
  <c r="BZ807" i="6"/>
  <c r="CV286" i="6"/>
  <c r="BP286" i="6"/>
  <c r="BZ490" i="6"/>
  <c r="DF490" i="6"/>
  <c r="BZ44" i="6"/>
  <c r="DF44" i="6"/>
  <c r="DF722" i="6"/>
  <c r="BZ722" i="6"/>
  <c r="BZ870" i="6"/>
  <c r="DF870" i="6"/>
  <c r="CK834" i="6"/>
  <c r="BE834" i="6"/>
  <c r="BZ944" i="6"/>
  <c r="DF944" i="6"/>
  <c r="BE634" i="6"/>
  <c r="CK634" i="6"/>
  <c r="DF408" i="6"/>
  <c r="BZ408" i="6"/>
  <c r="DF205" i="6"/>
  <c r="BZ205" i="6"/>
  <c r="CW161" i="6"/>
  <c r="DJ161" i="6" s="1"/>
  <c r="DF808" i="6"/>
  <c r="BZ808" i="6"/>
  <c r="DF32" i="6"/>
  <c r="BZ32" i="6"/>
  <c r="BP246" i="6"/>
  <c r="CV246" i="6"/>
  <c r="CV948" i="6"/>
  <c r="BP948" i="6"/>
  <c r="DF638" i="6"/>
  <c r="BZ638" i="6"/>
  <c r="CK759" i="6"/>
  <c r="BE759" i="6"/>
  <c r="DF655" i="6"/>
  <c r="BZ655" i="6"/>
  <c r="DF459" i="6"/>
  <c r="BZ459" i="6"/>
  <c r="CK365" i="6"/>
  <c r="BE365" i="6"/>
  <c r="DF762" i="6"/>
  <c r="BZ762" i="6"/>
  <c r="CV468" i="6"/>
  <c r="BP468" i="6"/>
  <c r="BE710" i="6"/>
  <c r="CK710" i="6"/>
  <c r="DF529" i="6"/>
  <c r="BZ529" i="6"/>
  <c r="CL100" i="6"/>
  <c r="DI100" i="6" s="1"/>
  <c r="DF720" i="6"/>
  <c r="BZ720" i="6"/>
  <c r="DF492" i="6"/>
  <c r="BZ492" i="6"/>
  <c r="CV405" i="6"/>
  <c r="BP405" i="6"/>
  <c r="CV974" i="6"/>
  <c r="BP974" i="6"/>
  <c r="CV527" i="6"/>
  <c r="BP527" i="6"/>
  <c r="CV982" i="6"/>
  <c r="BP982" i="6"/>
  <c r="DF980" i="6"/>
  <c r="BZ980" i="6"/>
  <c r="BP95" i="6"/>
  <c r="CV95" i="6"/>
  <c r="CK678" i="6"/>
  <c r="BE678" i="6"/>
  <c r="BP617" i="6"/>
  <c r="CV617" i="6"/>
  <c r="CK439" i="6"/>
  <c r="BE439" i="6"/>
  <c r="BE252" i="6"/>
  <c r="CK252" i="6"/>
  <c r="BP707" i="6"/>
  <c r="CV707" i="6"/>
  <c r="BP85" i="6"/>
  <c r="CV85" i="6"/>
  <c r="CV457" i="6"/>
  <c r="BP457" i="6"/>
  <c r="CK631" i="6"/>
  <c r="BE631" i="6"/>
  <c r="CK355" i="6"/>
  <c r="BE355" i="6"/>
  <c r="BZ997" i="6"/>
  <c r="DF997" i="6"/>
  <c r="CV579" i="6"/>
  <c r="BP579" i="6"/>
  <c r="BZ126" i="6"/>
  <c r="DF126" i="6"/>
  <c r="CW129" i="6"/>
  <c r="DJ129" i="6" s="1"/>
  <c r="BP601" i="6"/>
  <c r="CV601" i="6"/>
  <c r="BE883" i="6"/>
  <c r="CK883" i="6"/>
  <c r="BZ18" i="6"/>
  <c r="DF18" i="6"/>
  <c r="CL313" i="6"/>
  <c r="DI313" i="6" s="1"/>
  <c r="CK765" i="6"/>
  <c r="BE765" i="6"/>
  <c r="BZ773" i="6"/>
  <c r="DF773" i="6"/>
  <c r="BE83" i="6"/>
  <c r="CK83" i="6"/>
  <c r="CK423" i="6"/>
  <c r="BE423" i="6"/>
  <c r="BE987" i="6"/>
  <c r="CK987" i="6"/>
  <c r="BP416" i="6"/>
  <c r="CV416" i="6"/>
  <c r="BP733" i="6"/>
  <c r="CV733" i="6"/>
  <c r="BP502" i="6"/>
  <c r="CV502" i="6"/>
  <c r="BP270" i="6"/>
  <c r="CV270" i="6"/>
  <c r="CV274" i="6"/>
  <c r="BP274" i="6"/>
  <c r="BE39" i="6"/>
  <c r="CK39" i="6"/>
  <c r="CV968" i="6"/>
  <c r="BP968" i="6"/>
  <c r="CV515" i="6"/>
  <c r="BP515" i="6"/>
  <c r="BE114" i="6"/>
  <c r="CK114" i="6"/>
  <c r="CV554" i="6"/>
  <c r="BP554" i="6"/>
  <c r="DF445" i="6"/>
  <c r="BZ445" i="6"/>
  <c r="BP233" i="6"/>
  <c r="CV233" i="6"/>
  <c r="BP118" i="6"/>
  <c r="CV118" i="6"/>
  <c r="BE438" i="6"/>
  <c r="CK438" i="6"/>
  <c r="CK379" i="6"/>
  <c r="BE379" i="6"/>
  <c r="BZ954" i="6"/>
  <c r="DF954" i="6"/>
  <c r="BZ537" i="6"/>
  <c r="DF537" i="6"/>
  <c r="BZ828" i="6"/>
  <c r="DF828" i="6"/>
  <c r="DF665" i="6"/>
  <c r="BZ665" i="6"/>
  <c r="BE264" i="6"/>
  <c r="CK264" i="6"/>
  <c r="DF724" i="6"/>
  <c r="BZ724" i="6"/>
  <c r="DF430" i="6"/>
  <c r="BZ430" i="6"/>
  <c r="CV873" i="6"/>
  <c r="BP873" i="6"/>
  <c r="BE167" i="6"/>
  <c r="CK167" i="6"/>
  <c r="CW147" i="6"/>
  <c r="DJ147" i="6" s="1"/>
  <c r="BZ194" i="6"/>
  <c r="DF194" i="6"/>
  <c r="CK779" i="6"/>
  <c r="BE779" i="6"/>
  <c r="BZ509" i="6"/>
  <c r="DF509" i="6"/>
  <c r="CK635" i="6"/>
  <c r="BE635" i="6"/>
  <c r="CK562" i="6"/>
  <c r="BE562" i="6"/>
  <c r="CK693" i="6"/>
  <c r="BE693" i="6"/>
  <c r="DF352" i="6"/>
  <c r="BZ352" i="6"/>
  <c r="DF76" i="6"/>
  <c r="BZ76" i="6"/>
  <c r="DF920" i="6"/>
  <c r="BZ920" i="6"/>
  <c r="DF885" i="6"/>
  <c r="BZ885" i="6"/>
  <c r="CV449" i="6"/>
  <c r="BP449" i="6"/>
  <c r="CW32" i="6"/>
  <c r="DJ32" i="6" s="1"/>
  <c r="CW47" i="6"/>
  <c r="DJ47" i="6" s="1"/>
  <c r="CK959" i="6"/>
  <c r="BE959" i="6"/>
  <c r="DF965" i="6"/>
  <c r="BZ965" i="6"/>
  <c r="DF80" i="6"/>
  <c r="BZ80" i="6"/>
  <c r="CK105" i="6"/>
  <c r="BE105" i="6"/>
  <c r="CW22" i="6"/>
  <c r="DJ22" i="6"/>
  <c r="BP822" i="6"/>
  <c r="CV822" i="6"/>
  <c r="BP56" i="6"/>
  <c r="CV56" i="6"/>
  <c r="DF926" i="6"/>
  <c r="BZ926" i="6"/>
  <c r="DF524" i="6"/>
  <c r="BZ524" i="6"/>
  <c r="BP231" i="6"/>
  <c r="CV231" i="6"/>
  <c r="DF670" i="6"/>
  <c r="BZ670" i="6"/>
  <c r="DF923" i="6"/>
  <c r="BZ923" i="6"/>
  <c r="CK888" i="6"/>
  <c r="BE888" i="6"/>
  <c r="CK383" i="6"/>
  <c r="BE383" i="6"/>
  <c r="BP536" i="6"/>
  <c r="CV536" i="6"/>
  <c r="DF348" i="6"/>
  <c r="BZ348" i="6"/>
  <c r="BP560" i="6"/>
  <c r="CV560" i="6"/>
  <c r="BZ571" i="6"/>
  <c r="DF571" i="6"/>
  <c r="CK993" i="6"/>
  <c r="BE993" i="6"/>
  <c r="DF564" i="6"/>
  <c r="BZ564" i="6"/>
  <c r="CK461" i="6"/>
  <c r="BE461" i="6"/>
  <c r="DF400" i="6"/>
  <c r="BZ400" i="6"/>
  <c r="BZ989" i="6"/>
  <c r="DF989" i="6"/>
  <c r="BP291" i="6"/>
  <c r="CV291" i="6"/>
  <c r="CW65" i="6"/>
  <c r="DJ65" i="6" s="1"/>
  <c r="CK830" i="6"/>
  <c r="BE830" i="6"/>
  <c r="BE871" i="6"/>
  <c r="CK871" i="6"/>
  <c r="CK660" i="6"/>
  <c r="BE660" i="6"/>
  <c r="BE596" i="6"/>
  <c r="CK596" i="6"/>
  <c r="CV650" i="6"/>
  <c r="BP650" i="6"/>
  <c r="K53" i="5"/>
  <c r="M40" i="5"/>
  <c r="K65" i="5"/>
  <c r="BE1011" i="6"/>
  <c r="CK1011" i="6"/>
  <c r="BE15" i="6"/>
  <c r="CK15" i="6"/>
  <c r="DF402" i="6"/>
  <c r="BZ402" i="6"/>
  <c r="CV33" i="6"/>
  <c r="BP33" i="6"/>
  <c r="DF422" i="6"/>
  <c r="BZ422" i="6"/>
  <c r="CK233" i="6"/>
  <c r="BE233" i="6"/>
  <c r="DF625" i="6"/>
  <c r="BZ625" i="6"/>
  <c r="BP237" i="6"/>
  <c r="CV237" i="6"/>
  <c r="CV905" i="6"/>
  <c r="BP905" i="6"/>
  <c r="CK373" i="6"/>
  <c r="BE373" i="6"/>
  <c r="BP374" i="6"/>
  <c r="CV374" i="6"/>
  <c r="BZ516" i="6"/>
  <c r="DF516" i="6"/>
  <c r="CV634" i="6"/>
  <c r="BP634" i="6"/>
  <c r="BZ535" i="6"/>
  <c r="DF535" i="6"/>
  <c r="M9" i="3"/>
  <c r="L13" i="3"/>
  <c r="L11" i="3"/>
  <c r="CK434" i="6"/>
  <c r="BE434" i="6"/>
  <c r="BE657" i="6"/>
  <c r="CK657" i="6"/>
  <c r="CV598" i="6"/>
  <c r="BP598" i="6"/>
  <c r="BE557" i="6"/>
  <c r="CK557" i="6"/>
  <c r="BZ723" i="6"/>
  <c r="DF723" i="6"/>
  <c r="BZ131" i="6"/>
  <c r="DF131" i="6"/>
  <c r="CV353" i="6"/>
  <c r="BP353" i="6"/>
  <c r="BP72" i="6"/>
  <c r="CV72" i="6"/>
  <c r="BP329" i="6"/>
  <c r="CV329" i="6"/>
  <c r="CK350" i="6"/>
  <c r="BE350" i="6"/>
  <c r="BP869" i="6"/>
  <c r="CV869" i="6"/>
  <c r="BZ579" i="6"/>
  <c r="DF579" i="6"/>
  <c r="CK416" i="6"/>
  <c r="BE416" i="6"/>
  <c r="BE947" i="6"/>
  <c r="CK947" i="6"/>
  <c r="DF910" i="6"/>
  <c r="BZ910" i="6"/>
  <c r="DF39" i="6"/>
  <c r="BZ39" i="6"/>
  <c r="BZ328" i="6"/>
  <c r="DF328" i="6"/>
  <c r="BZ40" i="6"/>
  <c r="DF40" i="6"/>
  <c r="CK978" i="6"/>
  <c r="BE978" i="6"/>
  <c r="BZ863" i="6"/>
  <c r="DF863" i="6"/>
  <c r="DF780" i="6"/>
  <c r="BZ780" i="6"/>
  <c r="BE632" i="6"/>
  <c r="CK632" i="6"/>
  <c r="BE53" i="6"/>
  <c r="CK53" i="6"/>
  <c r="DF649" i="6"/>
  <c r="BZ649" i="6"/>
  <c r="BE900" i="6"/>
  <c r="CK900" i="6"/>
  <c r="BP717" i="6"/>
  <c r="CV717" i="6"/>
  <c r="BP783" i="6"/>
  <c r="CV783" i="6"/>
  <c r="CL52" i="6"/>
  <c r="DI52" i="6" s="1"/>
  <c r="BP688" i="6"/>
  <c r="CV688" i="6"/>
  <c r="CV887" i="6"/>
  <c r="BP887" i="6"/>
  <c r="DF855" i="6"/>
  <c r="BZ855" i="6"/>
  <c r="BP683" i="6"/>
  <c r="CV683" i="6"/>
  <c r="CV942" i="6"/>
  <c r="BP942" i="6"/>
  <c r="BE59" i="6"/>
  <c r="CK59" i="6"/>
  <c r="BZ169" i="6"/>
  <c r="DF169" i="6"/>
  <c r="CK736" i="6"/>
  <c r="BE736" i="6"/>
  <c r="BP949" i="6"/>
  <c r="CV949" i="6"/>
  <c r="CK817" i="6"/>
  <c r="BE817" i="6"/>
  <c r="CK986" i="6"/>
  <c r="BE986" i="6"/>
  <c r="CL178" i="6"/>
  <c r="DI178" i="6" s="1"/>
  <c r="CV962" i="6"/>
  <c r="BP962" i="6"/>
  <c r="CK935" i="6"/>
  <c r="BE935" i="6"/>
  <c r="CV278" i="6"/>
  <c r="BP278" i="6"/>
  <c r="DF418" i="6"/>
  <c r="BZ418" i="6"/>
  <c r="BE675" i="6"/>
  <c r="CK675" i="6"/>
  <c r="BE969" i="6"/>
  <c r="CK969" i="6"/>
  <c r="BP373" i="6"/>
  <c r="CV373" i="6"/>
  <c r="BE162" i="6"/>
  <c r="CK162" i="6"/>
  <c r="BZ64" i="6"/>
  <c r="DF64" i="6"/>
  <c r="BP645" i="6"/>
  <c r="CV645" i="6"/>
  <c r="DF493" i="6"/>
  <c r="BZ493" i="6"/>
  <c r="BE215" i="6"/>
  <c r="CK215" i="6"/>
  <c r="CK758" i="6"/>
  <c r="BE758" i="6"/>
  <c r="CL206" i="6"/>
  <c r="DI206" i="6" s="1"/>
  <c r="L47" i="3"/>
  <c r="M45" i="3"/>
  <c r="L49" i="3"/>
  <c r="CK255" i="6"/>
  <c r="BE255" i="6"/>
  <c r="BE910" i="6"/>
  <c r="CK910" i="6"/>
  <c r="CV578" i="6"/>
  <c r="BP578" i="6"/>
  <c r="CV188" i="6"/>
  <c r="BP188" i="6"/>
  <c r="BE565" i="6"/>
  <c r="CK565" i="6"/>
  <c r="BE882" i="6"/>
  <c r="CK882" i="6"/>
  <c r="BE428" i="6"/>
  <c r="CK428" i="6"/>
  <c r="DF228" i="6"/>
  <c r="BZ228" i="6"/>
  <c r="BE578" i="6"/>
  <c r="CK578" i="6"/>
  <c r="CK794" i="6"/>
  <c r="BE794" i="6"/>
  <c r="CK353" i="6"/>
  <c r="BE353" i="6"/>
  <c r="DF534" i="6"/>
  <c r="BZ534" i="6"/>
  <c r="BP994" i="6"/>
  <c r="CV994" i="6"/>
  <c r="CV808" i="6"/>
  <c r="BP808" i="6"/>
  <c r="BP661" i="6"/>
  <c r="CV661" i="6"/>
  <c r="BZ908" i="6"/>
  <c r="DF908" i="6"/>
  <c r="BE847" i="6"/>
  <c r="CK847" i="6"/>
  <c r="BE589" i="6"/>
  <c r="CK589" i="6"/>
  <c r="CK364" i="6"/>
  <c r="BE364" i="6"/>
  <c r="CK314" i="6"/>
  <c r="BE314" i="6"/>
  <c r="CK670" i="6"/>
  <c r="BE670" i="6"/>
  <c r="CV465" i="6"/>
  <c r="BP465" i="6"/>
  <c r="BP658" i="6"/>
  <c r="CV658" i="6"/>
  <c r="CV499" i="6"/>
  <c r="BP499" i="6"/>
  <c r="BE217" i="6"/>
  <c r="CK217" i="6"/>
  <c r="DF85" i="6"/>
  <c r="BZ85" i="6"/>
  <c r="CV1000" i="6"/>
  <c r="BP1000" i="6"/>
  <c r="DF554" i="6"/>
  <c r="BZ554" i="6"/>
  <c r="CV336" i="6"/>
  <c r="BP336" i="6"/>
  <c r="BE934" i="6"/>
  <c r="CK934" i="6"/>
  <c r="BZ128" i="6"/>
  <c r="DF128" i="6"/>
  <c r="BE815" i="6"/>
  <c r="CK815" i="6"/>
  <c r="BE29" i="6"/>
  <c r="CK29" i="6"/>
  <c r="CK250" i="6"/>
  <c r="BE250" i="6"/>
  <c r="BP607" i="6"/>
  <c r="CV607" i="6"/>
  <c r="DF181" i="6"/>
  <c r="BZ181" i="6"/>
  <c r="BE185" i="6"/>
  <c r="CK185" i="6"/>
  <c r="CV758" i="6"/>
  <c r="BP758" i="6"/>
  <c r="CV544" i="6"/>
  <c r="BP544" i="6"/>
  <c r="DF424" i="6"/>
  <c r="BZ424" i="6"/>
  <c r="CK528" i="6"/>
  <c r="BE528" i="6"/>
  <c r="CV894" i="6"/>
  <c r="BP894" i="6"/>
  <c r="CK456" i="6"/>
  <c r="BE456" i="6"/>
  <c r="BE610" i="6"/>
  <c r="CK610" i="6"/>
  <c r="CK169" i="6"/>
  <c r="BE169" i="6"/>
  <c r="CK941" i="6"/>
  <c r="BE941" i="6"/>
  <c r="BP851" i="6"/>
  <c r="CV851" i="6"/>
  <c r="BZ546" i="6"/>
  <c r="DF546" i="6"/>
  <c r="DF237" i="6"/>
  <c r="BZ237" i="6"/>
  <c r="L66" i="3"/>
  <c r="L68" i="3" s="1"/>
  <c r="L70" i="3" s="1"/>
  <c r="CK619" i="6"/>
  <c r="BE619" i="6"/>
  <c r="DF189" i="6"/>
  <c r="BZ189" i="6"/>
  <c r="BP160" i="6"/>
  <c r="CV160" i="6"/>
  <c r="DF605" i="6"/>
  <c r="BZ605" i="6"/>
  <c r="BZ48" i="6"/>
  <c r="DF48" i="6"/>
  <c r="DF247" i="6"/>
  <c r="BZ247" i="6"/>
  <c r="CK512" i="6"/>
  <c r="BE512" i="6"/>
  <c r="CK47" i="6"/>
  <c r="BE47" i="6"/>
  <c r="BE863" i="6"/>
  <c r="CK863" i="6"/>
  <c r="DF167" i="6"/>
  <c r="BZ167" i="6"/>
  <c r="DF602" i="6"/>
  <c r="BZ602" i="6"/>
  <c r="BZ184" i="6"/>
  <c r="DF184" i="6"/>
  <c r="CV590" i="6"/>
  <c r="BP590" i="6"/>
  <c r="CV907" i="6"/>
  <c r="BP907" i="6"/>
  <c r="CV432" i="6"/>
  <c r="BP432" i="6"/>
  <c r="CV386" i="6"/>
  <c r="BP386" i="6"/>
  <c r="DF253" i="6"/>
  <c r="BZ253" i="6"/>
  <c r="DF135" i="6"/>
  <c r="BZ135" i="6"/>
  <c r="CW183" i="6"/>
  <c r="DJ183" i="6" s="1"/>
  <c r="BE392" i="6"/>
  <c r="CK392" i="6"/>
  <c r="BZ510" i="6"/>
  <c r="DF510" i="6"/>
  <c r="BP512" i="6"/>
  <c r="CV512" i="6"/>
  <c r="DF75" i="6"/>
  <c r="BZ75" i="6"/>
  <c r="CV987" i="6"/>
  <c r="BP987" i="6"/>
  <c r="BZ412" i="6"/>
  <c r="DF412" i="6"/>
  <c r="BP871" i="6"/>
  <c r="CV871" i="6"/>
  <c r="DF163" i="6"/>
  <c r="BZ163" i="6"/>
  <c r="BP721" i="6"/>
  <c r="CV721" i="6"/>
  <c r="CV945" i="6"/>
  <c r="BP945" i="6"/>
  <c r="CK302" i="6"/>
  <c r="BE302" i="6"/>
  <c r="CK397" i="6"/>
  <c r="BE397" i="6"/>
  <c r="BZ319" i="6"/>
  <c r="DF319" i="6"/>
  <c r="CW15" i="6"/>
  <c r="DJ15" i="6" s="1"/>
  <c r="CK957" i="6"/>
  <c r="BE957" i="6"/>
  <c r="DF242" i="6"/>
  <c r="BZ242" i="6"/>
  <c r="CV480" i="6"/>
  <c r="BP480" i="6"/>
  <c r="CV700" i="6"/>
  <c r="BP700" i="6"/>
  <c r="DF875" i="6"/>
  <c r="BZ875" i="6"/>
  <c r="BZ683" i="6"/>
  <c r="DF683" i="6"/>
  <c r="CK838" i="6"/>
  <c r="BE838" i="6"/>
  <c r="CW145" i="6"/>
  <c r="DJ145" i="6" s="1"/>
  <c r="BP996" i="6"/>
  <c r="CV996" i="6"/>
  <c r="CV158" i="6"/>
  <c r="BP158" i="6"/>
  <c r="CV426" i="6"/>
  <c r="BP426" i="6"/>
  <c r="BE253" i="6"/>
  <c r="CK253" i="6"/>
  <c r="BE190" i="6"/>
  <c r="CK190" i="6"/>
  <c r="BE864" i="6"/>
  <c r="CK864" i="6"/>
  <c r="BP649" i="6"/>
  <c r="CV649" i="6"/>
  <c r="BP417" i="6"/>
  <c r="CV417" i="6"/>
  <c r="CV436" i="6"/>
  <c r="BP436" i="6"/>
  <c r="BP951" i="6"/>
  <c r="CV951" i="6"/>
  <c r="BE894" i="6"/>
  <c r="CK894" i="6"/>
  <c r="BZ503" i="6"/>
  <c r="DF503" i="6"/>
  <c r="BZ669" i="6"/>
  <c r="DF669" i="6"/>
  <c r="BP724" i="6"/>
  <c r="CV724" i="6"/>
  <c r="BE388" i="6"/>
  <c r="CK388" i="6"/>
  <c r="BE575" i="6"/>
  <c r="CK575" i="6"/>
  <c r="CK149" i="6"/>
  <c r="BE149" i="6"/>
  <c r="CV592" i="6"/>
  <c r="BP592" i="6"/>
  <c r="BZ320" i="6"/>
  <c r="DF320" i="6"/>
  <c r="CW203" i="6"/>
  <c r="DJ203" i="6" s="1"/>
  <c r="BZ327" i="6"/>
  <c r="DF327" i="6"/>
  <c r="BE180" i="6"/>
  <c r="CK180" i="6"/>
  <c r="BP273" i="6"/>
  <c r="CV273" i="6"/>
  <c r="CK954" i="6"/>
  <c r="BE954" i="6"/>
  <c r="CV622" i="6"/>
  <c r="BP622" i="6"/>
  <c r="CV493" i="6"/>
  <c r="BP493" i="6"/>
  <c r="BZ462" i="6"/>
  <c r="DF462" i="6"/>
  <c r="CK245" i="6"/>
  <c r="BE245" i="6"/>
  <c r="CV890" i="6"/>
  <c r="BP890" i="6"/>
  <c r="BP853" i="6"/>
  <c r="CV853" i="6"/>
  <c r="BZ741" i="6"/>
  <c r="DF741" i="6"/>
  <c r="BE968" i="6"/>
  <c r="CK968" i="6"/>
  <c r="BZ500" i="6"/>
  <c r="DF500" i="6"/>
  <c r="CV206" i="6"/>
  <c r="BP206" i="6"/>
  <c r="BE704" i="6"/>
  <c r="CK704" i="6"/>
  <c r="CW98" i="6"/>
  <c r="DJ98" i="6" s="1"/>
  <c r="BZ374" i="6"/>
  <c r="DF374" i="6"/>
  <c r="BE207" i="6"/>
  <c r="CK207" i="6"/>
  <c r="BZ635" i="6"/>
  <c r="DF635" i="6"/>
  <c r="CK66" i="6"/>
  <c r="BE66" i="6"/>
  <c r="CK709" i="6"/>
  <c r="BE709" i="6"/>
  <c r="CK842" i="6"/>
  <c r="BE842" i="6"/>
  <c r="CW141" i="6"/>
  <c r="DJ141" i="6" s="1"/>
  <c r="DF427" i="6"/>
  <c r="BZ427" i="6"/>
  <c r="DF338" i="6"/>
  <c r="BZ338" i="6"/>
  <c r="DF86" i="6"/>
  <c r="BZ86" i="6"/>
  <c r="BZ151" i="6"/>
  <c r="DF151" i="6"/>
  <c r="CW190" i="6"/>
  <c r="DJ190" i="6" s="1"/>
  <c r="DF391" i="6"/>
  <c r="BZ391" i="6"/>
  <c r="BE712" i="6"/>
  <c r="CK712" i="6"/>
  <c r="DF709" i="6"/>
  <c r="BZ709" i="6"/>
  <c r="CK360" i="6"/>
  <c r="BE360" i="6"/>
  <c r="DF726" i="6"/>
  <c r="BZ726" i="6"/>
  <c r="BE1006" i="6"/>
  <c r="CK1006" i="6"/>
  <c r="CV583" i="6"/>
  <c r="BP583" i="6"/>
  <c r="CK687" i="6"/>
  <c r="BE687" i="6"/>
  <c r="BP640" i="6"/>
  <c r="CV640" i="6"/>
  <c r="CV220" i="6"/>
  <c r="BP220" i="6"/>
  <c r="BE616" i="6"/>
  <c r="CK616" i="6"/>
  <c r="CK627" i="6"/>
  <c r="BE627" i="6"/>
  <c r="CK44" i="6"/>
  <c r="BE44" i="6"/>
  <c r="BP931" i="6"/>
  <c r="CV931" i="6"/>
  <c r="CK559" i="6"/>
  <c r="BE559" i="6"/>
  <c r="CK1013" i="6"/>
  <c r="BE1013" i="6"/>
  <c r="BP897" i="6"/>
  <c r="CV897" i="6"/>
  <c r="BE707" i="6"/>
  <c r="CK707" i="6"/>
  <c r="K12" i="3"/>
  <c r="K14" i="3" s="1"/>
  <c r="K16" i="3" s="1"/>
  <c r="CV882" i="6"/>
  <c r="BP882" i="6"/>
  <c r="BZ940" i="6"/>
  <c r="DF940" i="6"/>
  <c r="DF644" i="6"/>
  <c r="BZ644" i="6"/>
  <c r="BP506" i="6"/>
  <c r="CV506" i="6"/>
  <c r="BZ584" i="6"/>
  <c r="DF584" i="6"/>
  <c r="BZ235" i="6"/>
  <c r="DF235" i="6"/>
  <c r="CK997" i="6"/>
  <c r="BE997" i="6"/>
  <c r="BE77" i="6"/>
  <c r="CK77" i="6"/>
  <c r="CL212" i="6"/>
  <c r="DI212" i="6" s="1"/>
  <c r="CV491" i="6"/>
  <c r="BP491" i="6"/>
  <c r="BP854" i="6"/>
  <c r="CV854" i="6"/>
  <c r="BZ339" i="6"/>
  <c r="DF339" i="6"/>
  <c r="BP629" i="6"/>
  <c r="CV629" i="6"/>
  <c r="BP280" i="6"/>
  <c r="CV280" i="6"/>
  <c r="BZ573" i="6"/>
  <c r="DF573" i="6"/>
  <c r="CK647" i="6"/>
  <c r="BE647" i="6"/>
  <c r="CW131" i="6"/>
  <c r="DJ131" i="6" s="1"/>
  <c r="CV316" i="6"/>
  <c r="BP316" i="6"/>
  <c r="BE310" i="6"/>
  <c r="CK310" i="6"/>
  <c r="CV450" i="6"/>
  <c r="BP450" i="6"/>
  <c r="DF574" i="6"/>
  <c r="BZ574" i="6"/>
  <c r="BZ950" i="6"/>
  <c r="DF950" i="6"/>
  <c r="CK240" i="6"/>
  <c r="BE240" i="6"/>
  <c r="CK972" i="6"/>
  <c r="BE972" i="6"/>
  <c r="CK90" i="6"/>
  <c r="BE90" i="6"/>
  <c r="DF399" i="6"/>
  <c r="BZ399" i="6"/>
  <c r="BE770" i="6"/>
  <c r="CK770" i="6"/>
  <c r="CV958" i="6"/>
  <c r="BP958" i="6"/>
  <c r="CV551" i="6"/>
  <c r="BP551" i="6"/>
  <c r="CV788" i="6"/>
  <c r="BP788" i="6"/>
  <c r="BP104" i="6"/>
  <c r="CV104" i="6"/>
  <c r="BP681" i="6"/>
  <c r="CV681" i="6"/>
  <c r="CL60" i="6"/>
  <c r="DI60" i="6" s="1"/>
  <c r="DF230" i="6"/>
  <c r="BZ230" i="6"/>
  <c r="BZ269" i="6"/>
  <c r="DF269" i="6"/>
  <c r="DF37" i="6"/>
  <c r="BZ37" i="6"/>
  <c r="CK235" i="6"/>
  <c r="BE235" i="6"/>
  <c r="DF31" i="6"/>
  <c r="BZ31" i="6"/>
  <c r="CW75" i="6"/>
  <c r="DJ75" i="6" s="1"/>
  <c r="DF380" i="6"/>
  <c r="BZ380" i="6"/>
  <c r="DF598" i="6"/>
  <c r="BZ598" i="6"/>
  <c r="BZ895" i="6"/>
  <c r="DF895" i="6"/>
  <c r="BP775" i="6"/>
  <c r="CV775" i="6"/>
  <c r="BE519" i="6"/>
  <c r="CK519" i="6"/>
  <c r="BZ298" i="6"/>
  <c r="DF298" i="6"/>
  <c r="BP967" i="6"/>
  <c r="CV967" i="6"/>
  <c r="DJ121" i="6"/>
  <c r="CW121" i="6"/>
  <c r="CV932" i="6"/>
  <c r="BP932" i="6"/>
  <c r="DF478" i="6"/>
  <c r="BZ478" i="6"/>
  <c r="CK884" i="6"/>
  <c r="BE884" i="6"/>
  <c r="BP995" i="6"/>
  <c r="CV995" i="6"/>
  <c r="DF104" i="6"/>
  <c r="BZ104" i="6"/>
  <c r="CK443" i="6"/>
  <c r="BE443" i="6"/>
  <c r="BZ567" i="6"/>
  <c r="DF567" i="6"/>
  <c r="DF934" i="6"/>
  <c r="BZ934" i="6"/>
  <c r="DF972" i="6"/>
  <c r="BZ972" i="6"/>
  <c r="CK351" i="6"/>
  <c r="BE351" i="6"/>
  <c r="DF411" i="6"/>
  <c r="BZ411" i="6"/>
  <c r="BP685" i="6"/>
  <c r="CV685" i="6"/>
  <c r="CK278" i="6"/>
  <c r="BE278" i="6"/>
  <c r="CK801" i="6"/>
  <c r="BE801" i="6"/>
  <c r="BZ405" i="6"/>
  <c r="DF405" i="6"/>
  <c r="CV618" i="6"/>
  <c r="BP618" i="6"/>
  <c r="BP626" i="6"/>
  <c r="CV626" i="6"/>
  <c r="CV868" i="6"/>
  <c r="BP868" i="6"/>
  <c r="CK477" i="6"/>
  <c r="BE477" i="6"/>
  <c r="CV939" i="6"/>
  <c r="BP939" i="6"/>
  <c r="BP619" i="6"/>
  <c r="CV619" i="6"/>
  <c r="BP981" i="6"/>
  <c r="CV981" i="6"/>
  <c r="CV81" i="6"/>
  <c r="BP81" i="6"/>
  <c r="CK951" i="6"/>
  <c r="BE951" i="6"/>
  <c r="DF273" i="6"/>
  <c r="BZ273" i="6"/>
  <c r="BZ455" i="6"/>
  <c r="DF455" i="6"/>
  <c r="CV287" i="6"/>
  <c r="BP287" i="6"/>
  <c r="BZ344" i="6"/>
  <c r="DF344" i="6"/>
  <c r="CK800" i="6"/>
  <c r="BE800" i="6"/>
  <c r="BP83" i="6"/>
  <c r="CV83" i="6"/>
  <c r="DF302" i="6"/>
  <c r="BZ302" i="6"/>
  <c r="BE692" i="6"/>
  <c r="CK692" i="6"/>
  <c r="BE292" i="6"/>
  <c r="CK292" i="6"/>
  <c r="DF124" i="6"/>
  <c r="BZ124" i="6"/>
  <c r="M36" i="5"/>
  <c r="K49" i="5"/>
  <c r="K61" i="5"/>
  <c r="CK771" i="6"/>
  <c r="BE771" i="6"/>
  <c r="DF776" i="6"/>
  <c r="BZ776" i="6"/>
  <c r="CW24" i="6"/>
  <c r="DJ24" i="6" s="1"/>
  <c r="BE194" i="6"/>
  <c r="CK194" i="6"/>
  <c r="DF439" i="6"/>
  <c r="BZ439" i="6"/>
  <c r="CV842" i="6"/>
  <c r="BP842" i="6"/>
  <c r="DF119" i="6"/>
  <c r="BZ119" i="6"/>
  <c r="BZ976" i="6"/>
  <c r="DF976" i="6"/>
  <c r="BP425" i="6"/>
  <c r="CV425" i="6"/>
  <c r="DF801" i="6"/>
  <c r="BZ801" i="6"/>
  <c r="CK677" i="6"/>
  <c r="BE677" i="6"/>
  <c r="DF878" i="6"/>
  <c r="BZ878" i="6"/>
  <c r="BP184" i="6"/>
  <c r="CV184" i="6"/>
  <c r="DF763" i="6"/>
  <c r="BZ763" i="6"/>
  <c r="CV525" i="6"/>
  <c r="BP525" i="6"/>
  <c r="DF415" i="6"/>
  <c r="BZ415" i="6"/>
  <c r="BZ557" i="6"/>
  <c r="DF557" i="6"/>
  <c r="BZ453" i="6"/>
  <c r="DF453" i="6"/>
  <c r="DF329" i="6"/>
  <c r="BZ329" i="6"/>
  <c r="DF103" i="6"/>
  <c r="BZ103" i="6"/>
  <c r="CW89" i="6"/>
  <c r="DJ89" i="6" s="1"/>
  <c r="BE642" i="6"/>
  <c r="CK642" i="6"/>
  <c r="CW271" i="6"/>
  <c r="DJ271" i="6" s="1"/>
  <c r="CK734" i="6"/>
  <c r="BE734" i="6"/>
  <c r="DF782" i="6"/>
  <c r="BZ782" i="6"/>
  <c r="DF89" i="6"/>
  <c r="BZ89" i="6"/>
  <c r="DF835" i="6"/>
  <c r="BZ835" i="6"/>
  <c r="BZ512" i="6"/>
  <c r="DF512" i="6"/>
  <c r="BZ847" i="6"/>
  <c r="DF847" i="6"/>
  <c r="DF896" i="6"/>
  <c r="BZ896" i="6"/>
  <c r="CL34" i="6"/>
  <c r="DI34" i="6" s="1"/>
  <c r="DF729" i="6"/>
  <c r="BZ729" i="6"/>
  <c r="CL187" i="6"/>
  <c r="DI187" i="6" s="1"/>
  <c r="DF259" i="6"/>
  <c r="BZ259" i="6"/>
  <c r="DF410" i="6"/>
  <c r="BZ410" i="6"/>
  <c r="BP167" i="6"/>
  <c r="CV167" i="6"/>
  <c r="BP654" i="6"/>
  <c r="CV654" i="6"/>
  <c r="BP847" i="6"/>
  <c r="CV847" i="6"/>
  <c r="DF15" i="6"/>
  <c r="BZ15" i="6"/>
  <c r="CV146" i="6"/>
  <c r="BP146" i="6"/>
  <c r="BZ559" i="6"/>
  <c r="DF559" i="6"/>
  <c r="K48" i="3"/>
  <c r="K50" i="3" s="1"/>
  <c r="K52" i="3" s="1"/>
  <c r="CV569" i="6"/>
  <c r="BP569" i="6"/>
  <c r="BP714" i="6"/>
  <c r="CV714" i="6"/>
  <c r="BP297" i="6"/>
  <c r="CV297" i="6"/>
  <c r="DF130" i="6"/>
  <c r="BZ130" i="6"/>
  <c r="BZ856" i="6"/>
  <c r="DF856" i="6"/>
  <c r="BZ833" i="6"/>
  <c r="DF833" i="6"/>
  <c r="BZ829" i="6"/>
  <c r="DF829" i="6"/>
  <c r="CV418" i="6"/>
  <c r="BP418" i="6"/>
  <c r="CK686" i="6"/>
  <c r="BE686" i="6"/>
  <c r="BE408" i="6"/>
  <c r="CK408" i="6"/>
  <c r="BZ467" i="6"/>
  <c r="DF467" i="6"/>
  <c r="CL200" i="6"/>
  <c r="DI200" i="6" s="1"/>
  <c r="BP807" i="6"/>
  <c r="CV807" i="6"/>
  <c r="DF999" i="6"/>
  <c r="BZ999" i="6"/>
  <c r="CV993" i="6"/>
  <c r="BP993" i="6"/>
  <c r="BP552" i="6"/>
  <c r="CV552" i="6"/>
  <c r="BZ22" i="6"/>
  <c r="DF22" i="6"/>
  <c r="BP703" i="6"/>
  <c r="CV703" i="6"/>
  <c r="CV517" i="6"/>
  <c r="BP517" i="6"/>
  <c r="BE262" i="6"/>
  <c r="CK262" i="6"/>
  <c r="DF795" i="6"/>
  <c r="BZ795" i="6"/>
  <c r="CK1004" i="6"/>
  <c r="BE1004" i="6"/>
  <c r="CK679" i="6"/>
  <c r="BE679" i="6"/>
  <c r="DF57" i="6"/>
  <c r="BZ57" i="6"/>
  <c r="CK409" i="6"/>
  <c r="BE409" i="6"/>
  <c r="BZ852" i="6"/>
  <c r="DF852" i="6"/>
  <c r="BE142" i="6"/>
  <c r="CK142" i="6"/>
  <c r="BZ20" i="6"/>
  <c r="DF20" i="6"/>
  <c r="CV550" i="6"/>
  <c r="BP550" i="6"/>
  <c r="BP635" i="6"/>
  <c r="CV635" i="6"/>
  <c r="BP84" i="6"/>
  <c r="CV84" i="6"/>
  <c r="CW88" i="6"/>
  <c r="DJ88" i="6" s="1"/>
  <c r="BZ507" i="6"/>
  <c r="DF507" i="6"/>
  <c r="CV824" i="6"/>
  <c r="BP824" i="6"/>
  <c r="CK620" i="6"/>
  <c r="BE620" i="6"/>
  <c r="DF865" i="6"/>
  <c r="BZ865" i="6"/>
  <c r="DF758" i="6"/>
  <c r="BZ758" i="6"/>
  <c r="DF262" i="6"/>
  <c r="BZ262" i="6"/>
  <c r="BZ244" i="6"/>
  <c r="DF244" i="6"/>
  <c r="CV571" i="6"/>
  <c r="BP571" i="6"/>
  <c r="CV294" i="6"/>
  <c r="BP294" i="6"/>
  <c r="CK749" i="6"/>
  <c r="BE749" i="6"/>
  <c r="BP361" i="6"/>
  <c r="CV361" i="6"/>
  <c r="DF967" i="6"/>
  <c r="BZ967" i="6"/>
  <c r="BZ88" i="6"/>
  <c r="DF88" i="6"/>
  <c r="CK836" i="6"/>
  <c r="BE836" i="6"/>
  <c r="CK750" i="6"/>
  <c r="BE750" i="6"/>
  <c r="BP61" i="6"/>
  <c r="CV61" i="6"/>
  <c r="CK22" i="6"/>
  <c r="BE22" i="6"/>
  <c r="BE449" i="6"/>
  <c r="CK449" i="6"/>
  <c r="CL267" i="6"/>
  <c r="DI267" i="6" s="1"/>
  <c r="BP799" i="6"/>
  <c r="CV799" i="6"/>
  <c r="BZ225" i="6"/>
  <c r="DF225" i="6"/>
  <c r="CV434" i="6"/>
  <c r="BP434" i="6"/>
  <c r="CK368" i="6"/>
  <c r="BE368" i="6"/>
  <c r="BE322" i="6"/>
  <c r="CK322" i="6"/>
  <c r="CK570" i="6"/>
  <c r="BE570" i="6"/>
  <c r="DF629" i="6"/>
  <c r="BZ629" i="6"/>
  <c r="CV535" i="6"/>
  <c r="BP535" i="6"/>
  <c r="CK81" i="6"/>
  <c r="BE81" i="6"/>
  <c r="CK30" i="6"/>
  <c r="BE30" i="6"/>
  <c r="CV545" i="6"/>
  <c r="BP545" i="6"/>
  <c r="CV326" i="6"/>
  <c r="BP326" i="6"/>
  <c r="CK550" i="6"/>
  <c r="BE550" i="6"/>
  <c r="DF712" i="6"/>
  <c r="BZ712" i="6"/>
  <c r="BP846" i="6"/>
  <c r="CV846" i="6"/>
  <c r="BP404" i="6"/>
  <c r="CV404" i="6"/>
  <c r="CK54" i="6"/>
  <c r="BE54" i="6"/>
  <c r="CW21" i="6"/>
  <c r="DJ21" i="6" s="1"/>
  <c r="CK613" i="6"/>
  <c r="BE613" i="6"/>
  <c r="CK745" i="6"/>
  <c r="BE745" i="6"/>
  <c r="CK697" i="6"/>
  <c r="BE697" i="6"/>
  <c r="BE33" i="6"/>
  <c r="CK33" i="6"/>
  <c r="DF979" i="6"/>
  <c r="BZ979" i="6"/>
  <c r="BP19" i="6"/>
  <c r="CV19" i="6"/>
  <c r="BE762" i="6"/>
  <c r="CK762" i="6"/>
  <c r="BE261" i="6"/>
  <c r="CK261" i="6"/>
  <c r="CK741" i="6"/>
  <c r="BE741" i="6"/>
  <c r="BP676" i="6"/>
  <c r="CV676" i="6"/>
  <c r="CV367" i="6"/>
  <c r="BP367" i="6"/>
  <c r="CV235" i="6"/>
  <c r="BP235" i="6"/>
  <c r="BP694" i="6"/>
  <c r="CV694" i="6"/>
  <c r="BZ456" i="6"/>
  <c r="DF456" i="6"/>
  <c r="BP785" i="6"/>
  <c r="CV785" i="6"/>
  <c r="BZ306" i="6"/>
  <c r="DF306" i="6"/>
  <c r="BE684" i="6"/>
  <c r="CK684" i="6"/>
  <c r="DF843" i="6"/>
  <c r="BZ843" i="6"/>
  <c r="CK58" i="6"/>
  <c r="BE58" i="6"/>
  <c r="BE701" i="6"/>
  <c r="CK701" i="6"/>
  <c r="CV608" i="6"/>
  <c r="BP608" i="6"/>
  <c r="BZ92" i="6"/>
  <c r="DF92" i="6"/>
  <c r="CK498" i="6"/>
  <c r="BE498" i="6"/>
  <c r="BZ170" i="6"/>
  <c r="DF170" i="6"/>
  <c r="DF446" i="6"/>
  <c r="BZ446" i="6"/>
  <c r="CV746" i="6"/>
  <c r="BP746" i="6"/>
  <c r="BZ433" i="6"/>
  <c r="DF433" i="6"/>
  <c r="CK845" i="6"/>
  <c r="BE845" i="6"/>
  <c r="DF924" i="6"/>
  <c r="BZ924" i="6"/>
  <c r="CV471" i="6"/>
  <c r="BP471" i="6"/>
  <c r="BE315" i="6"/>
  <c r="CK315" i="6"/>
  <c r="CV814" i="6"/>
  <c r="BP814" i="6"/>
  <c r="BZ46" i="6"/>
  <c r="DF46" i="6"/>
  <c r="DF300" i="6"/>
  <c r="BZ300" i="6"/>
  <c r="BZ146" i="6"/>
  <c r="DF146" i="6"/>
  <c r="CW109" i="6"/>
  <c r="DJ109" i="6" s="1"/>
  <c r="CV296" i="6"/>
  <c r="BP296" i="6"/>
  <c r="BP568" i="6"/>
  <c r="CV568" i="6"/>
  <c r="BP741" i="6"/>
  <c r="CV741" i="6"/>
  <c r="DF710" i="6"/>
  <c r="BZ710" i="6"/>
  <c r="BP823" i="6"/>
  <c r="CV823" i="6"/>
  <c r="DF627" i="6"/>
  <c r="BZ627" i="6"/>
  <c r="CV952" i="6"/>
  <c r="BP952" i="6"/>
  <c r="DF499" i="6"/>
  <c r="BZ499" i="6"/>
  <c r="CV732" i="6"/>
  <c r="BP732" i="6"/>
  <c r="BE671" i="6"/>
  <c r="CK671" i="6"/>
  <c r="BP1003" i="6"/>
  <c r="CV1003" i="6"/>
  <c r="BP67" i="6"/>
  <c r="CV67" i="6"/>
  <c r="CV519" i="6"/>
  <c r="BP519" i="6"/>
  <c r="BZ837" i="6"/>
  <c r="DF837" i="6"/>
  <c r="BZ853" i="6"/>
  <c r="DF853" i="6"/>
  <c r="DF789" i="6"/>
  <c r="BZ789" i="6"/>
  <c r="DF395" i="6"/>
  <c r="BZ395" i="6"/>
  <c r="BE414" i="6"/>
  <c r="CK414" i="6"/>
  <c r="BE825" i="6"/>
  <c r="CK825" i="6"/>
  <c r="CV260" i="6"/>
  <c r="BP260" i="6"/>
  <c r="K68" i="5"/>
  <c r="M43" i="5"/>
  <c r="CV520" i="6"/>
  <c r="BP520" i="6"/>
  <c r="BZ208" i="6"/>
  <c r="DF208" i="6"/>
  <c r="DF652" i="6"/>
  <c r="BZ652" i="6"/>
  <c r="DF587" i="6"/>
  <c r="BZ587" i="6"/>
  <c r="CV602" i="6"/>
  <c r="BP602" i="6"/>
  <c r="CL508" i="6"/>
  <c r="DI508" i="6" s="1"/>
  <c r="BE874" i="6"/>
  <c r="CK874" i="6"/>
  <c r="BE600" i="6"/>
  <c r="CK600" i="6"/>
  <c r="CV876" i="6"/>
  <c r="BP876" i="6"/>
  <c r="CV103" i="6"/>
  <c r="BP103" i="6"/>
  <c r="CV690" i="6"/>
  <c r="BP690" i="6"/>
  <c r="DF115" i="6"/>
  <c r="BZ115" i="6"/>
  <c r="DF238" i="6"/>
  <c r="BZ238" i="6"/>
  <c r="CV644" i="6"/>
  <c r="BP644" i="6"/>
  <c r="DF229" i="6"/>
  <c r="BZ229" i="6"/>
  <c r="BP856" i="6"/>
  <c r="CV856" i="6"/>
  <c r="BZ873" i="6"/>
  <c r="DF873" i="6"/>
  <c r="CK523" i="6"/>
  <c r="BE523" i="6"/>
  <c r="CV596" i="6"/>
  <c r="BP596" i="6"/>
  <c r="CK571" i="6"/>
  <c r="BE571" i="6"/>
  <c r="CL129" i="6"/>
  <c r="DI129" i="6" s="1"/>
  <c r="CV159" i="6"/>
  <c r="BP159" i="6"/>
  <c r="CV193" i="6"/>
  <c r="BP193" i="6"/>
  <c r="CV969" i="6"/>
  <c r="BP969" i="6"/>
  <c r="CV479" i="6"/>
  <c r="BP479" i="6"/>
  <c r="CK281" i="6"/>
  <c r="BE281" i="6"/>
  <c r="CV173" i="6"/>
  <c r="BP173" i="6"/>
  <c r="BZ769" i="6"/>
  <c r="DF769" i="6"/>
  <c r="BE489" i="6"/>
  <c r="CK489" i="6"/>
  <c r="DF370" i="6"/>
  <c r="BZ370" i="6"/>
  <c r="CK767" i="6"/>
  <c r="BE767" i="6"/>
  <c r="BP1002" i="6"/>
  <c r="CV1002" i="6"/>
  <c r="CK564" i="6"/>
  <c r="BE564" i="6"/>
  <c r="BZ202" i="6"/>
  <c r="DF202" i="6"/>
  <c r="CK300" i="6"/>
  <c r="BE300" i="6"/>
  <c r="CV155" i="6"/>
  <c r="BP155" i="6"/>
  <c r="CV481" i="6"/>
  <c r="BP481" i="6"/>
  <c r="CK95" i="6"/>
  <c r="BE95" i="6"/>
  <c r="CW126" i="6"/>
  <c r="DJ126" i="6" s="1"/>
  <c r="CK159" i="6"/>
  <c r="BE159" i="6"/>
  <c r="BZ188" i="6"/>
  <c r="DF188" i="6"/>
  <c r="DF241" i="6"/>
  <c r="BZ241" i="6"/>
  <c r="CK844" i="6"/>
  <c r="BE844" i="6"/>
  <c r="DF646" i="6"/>
  <c r="BZ646" i="6"/>
  <c r="BE939" i="6"/>
  <c r="CK939" i="6"/>
  <c r="CV454" i="6"/>
  <c r="BP454" i="6"/>
  <c r="BP624" i="6"/>
  <c r="CV624" i="6"/>
  <c r="BE902" i="6"/>
  <c r="CK902" i="6"/>
  <c r="BE605" i="6"/>
  <c r="CK605" i="6"/>
  <c r="BE426" i="6"/>
  <c r="CK426" i="6"/>
  <c r="BP651" i="6"/>
  <c r="CV651" i="6"/>
  <c r="CV793" i="6"/>
  <c r="BP793" i="6"/>
  <c r="CK740" i="6"/>
  <c r="BE740" i="6"/>
  <c r="BE775" i="6"/>
  <c r="CK775" i="6"/>
  <c r="CK850" i="6"/>
  <c r="BE850" i="6"/>
  <c r="DF127" i="6"/>
  <c r="BZ127" i="6"/>
  <c r="BZ911" i="6"/>
  <c r="DF911" i="6"/>
  <c r="BE641" i="6"/>
  <c r="CK641" i="6"/>
  <c r="CV577" i="6"/>
  <c r="BP577" i="6"/>
  <c r="CK715" i="6"/>
  <c r="BE715" i="6"/>
  <c r="BZ50" i="6"/>
  <c r="DF50" i="6"/>
  <c r="BE277" i="6"/>
  <c r="CK277" i="6"/>
  <c r="CK757" i="6"/>
  <c r="BE757" i="6"/>
  <c r="DF35" i="6"/>
  <c r="BZ35" i="6"/>
  <c r="CK485" i="6"/>
  <c r="BE485" i="6"/>
  <c r="CK873" i="6"/>
  <c r="BE873" i="6"/>
  <c r="BE503" i="6"/>
  <c r="CK503" i="6"/>
  <c r="DF713" i="6"/>
  <c r="BZ713" i="6"/>
  <c r="BE515" i="6"/>
  <c r="CK515" i="6"/>
  <c r="CV582" i="6"/>
  <c r="BP582" i="6"/>
  <c r="CK527" i="6"/>
  <c r="BE527" i="6"/>
  <c r="CK676" i="6"/>
  <c r="BE676" i="6"/>
  <c r="CK406" i="6"/>
  <c r="BE406" i="6"/>
  <c r="BZ341" i="6"/>
  <c r="DF341" i="6"/>
  <c r="CK378" i="6"/>
  <c r="BE378" i="6"/>
  <c r="DF475" i="6"/>
  <c r="BZ475" i="6"/>
  <c r="BZ164" i="6"/>
  <c r="DF164" i="6"/>
  <c r="CK211" i="6"/>
  <c r="BE211" i="6"/>
  <c r="CW133" i="6"/>
  <c r="DJ133" i="6" s="1"/>
  <c r="CW224" i="6"/>
  <c r="DJ224" i="6" s="1"/>
  <c r="CV889" i="6"/>
  <c r="BP889" i="6"/>
  <c r="CL165" i="6"/>
  <c r="DI165" i="6" s="1"/>
  <c r="CV543" i="6"/>
  <c r="BP543" i="6"/>
  <c r="CW74" i="6"/>
  <c r="DJ74" i="6" s="1"/>
  <c r="BZ1003" i="6"/>
  <c r="DF1003" i="6"/>
  <c r="CK279" i="6"/>
  <c r="BE279" i="6"/>
  <c r="CL157" i="6"/>
  <c r="DI157" i="6" s="1"/>
  <c r="DF82" i="6"/>
  <c r="BZ82" i="6"/>
  <c r="BP60" i="6"/>
  <c r="CV60" i="6"/>
  <c r="DF962" i="6"/>
  <c r="BZ962" i="6"/>
  <c r="BE725" i="6"/>
  <c r="CK725" i="6"/>
  <c r="BE176" i="6"/>
  <c r="CK176" i="6"/>
  <c r="DF610" i="6"/>
  <c r="BZ610" i="6"/>
  <c r="BZ844" i="6"/>
  <c r="DF844" i="6"/>
  <c r="BP819" i="6"/>
  <c r="CV819" i="6"/>
  <c r="DF680" i="6"/>
  <c r="BZ680" i="6"/>
  <c r="CV475" i="6"/>
  <c r="BP475" i="6"/>
  <c r="CK390" i="6"/>
  <c r="BE390" i="6"/>
  <c r="BZ403" i="6"/>
  <c r="DF403" i="6"/>
  <c r="BZ495" i="6"/>
  <c r="DF495" i="6"/>
  <c r="BE242" i="6"/>
  <c r="CK242" i="6"/>
  <c r="BE35" i="6"/>
  <c r="CK35" i="6"/>
  <c r="BP983" i="6"/>
  <c r="CV983" i="6"/>
  <c r="CV593" i="6"/>
  <c r="BP593" i="6"/>
  <c r="DF420" i="6"/>
  <c r="BZ420" i="6"/>
  <c r="BE502" i="6"/>
  <c r="CK502" i="6"/>
  <c r="BZ366" i="6"/>
  <c r="DF366" i="6"/>
  <c r="BE184" i="6"/>
  <c r="CK184" i="6"/>
  <c r="BE716" i="6"/>
  <c r="CK716" i="6"/>
  <c r="BZ311" i="6"/>
  <c r="DF311" i="6"/>
  <c r="BZ641" i="6"/>
  <c r="DF641" i="6"/>
  <c r="CK748" i="6"/>
  <c r="BE748" i="6"/>
  <c r="CV964" i="6"/>
  <c r="BP964" i="6"/>
  <c r="BE936" i="6"/>
  <c r="CK936" i="6"/>
  <c r="CV825" i="6"/>
  <c r="BP825" i="6"/>
  <c r="CV904" i="6"/>
  <c r="BP904" i="6"/>
  <c r="BZ597" i="6"/>
  <c r="DF597" i="6"/>
  <c r="DF581" i="6"/>
  <c r="BZ581" i="6"/>
  <c r="CV863" i="6"/>
  <c r="BP863" i="6"/>
  <c r="BP428" i="6"/>
  <c r="CV428" i="6"/>
  <c r="BZ914" i="6"/>
  <c r="DF914" i="6"/>
  <c r="BP749" i="6"/>
  <c r="CV749" i="6"/>
  <c r="CV605" i="6"/>
  <c r="BP605" i="6"/>
  <c r="CK363" i="6"/>
  <c r="BE363" i="6"/>
  <c r="CV580" i="6"/>
  <c r="BP580" i="6"/>
  <c r="BP276" i="6"/>
  <c r="CV276" i="6"/>
  <c r="BZ890" i="6"/>
  <c r="DF890" i="6"/>
  <c r="CK751" i="6"/>
  <c r="BE751" i="6"/>
  <c r="BE492" i="6"/>
  <c r="CK492" i="6"/>
  <c r="BZ717" i="6"/>
  <c r="DF717" i="6"/>
  <c r="CV997" i="6"/>
  <c r="BP997" i="6"/>
  <c r="DF463" i="6"/>
  <c r="BZ463" i="6"/>
  <c r="CK915" i="6"/>
  <c r="BE915" i="6"/>
  <c r="BZ227" i="6"/>
  <c r="DF227" i="6"/>
  <c r="CW289" i="6"/>
  <c r="DJ289" i="6" s="1"/>
  <c r="CK963" i="6"/>
  <c r="BE963" i="6"/>
  <c r="BE454" i="6"/>
  <c r="CK454" i="6"/>
  <c r="CV446" i="6"/>
  <c r="BP446" i="6"/>
  <c r="DF933" i="6"/>
  <c r="BZ933" i="6"/>
  <c r="DF255" i="6"/>
  <c r="BZ255" i="6"/>
  <c r="BZ112" i="6"/>
  <c r="DF112" i="6"/>
  <c r="DF105" i="6"/>
  <c r="BZ105" i="6"/>
  <c r="CK380" i="6"/>
  <c r="BE380" i="6"/>
  <c r="BE257" i="6"/>
  <c r="CK257" i="6"/>
  <c r="DF983" i="6"/>
  <c r="BZ983" i="6"/>
  <c r="DF81" i="6"/>
  <c r="BZ81" i="6"/>
  <c r="K66" i="5"/>
  <c r="M41" i="5"/>
  <c r="K54" i="5"/>
  <c r="CV656" i="6"/>
  <c r="BP656" i="6"/>
  <c r="BE197" i="6"/>
  <c r="CK197" i="6"/>
  <c r="CV923" i="6"/>
  <c r="BP923" i="6"/>
  <c r="DF685" i="6"/>
  <c r="BZ685" i="6"/>
  <c r="CV985" i="6"/>
  <c r="BP985" i="6"/>
  <c r="CV874" i="6"/>
  <c r="BP874" i="6"/>
  <c r="BP820" i="6"/>
  <c r="CV820" i="6"/>
  <c r="DF23" i="6"/>
  <c r="BZ23" i="6"/>
  <c r="BE484" i="6"/>
  <c r="CK484" i="6"/>
  <c r="BZ136" i="6"/>
  <c r="DF136" i="6"/>
  <c r="CW196" i="6"/>
  <c r="DJ196" i="6" s="1"/>
  <c r="BE994" i="6"/>
  <c r="CK994" i="6"/>
  <c r="BE65" i="6"/>
  <c r="CK65" i="6"/>
  <c r="DF893" i="6"/>
  <c r="BZ893" i="6"/>
  <c r="CL124" i="6"/>
  <c r="DI124" i="6" s="1"/>
  <c r="BP695" i="6"/>
  <c r="CV695" i="6"/>
  <c r="BE795" i="6"/>
  <c r="CK795" i="6"/>
  <c r="BZ826" i="6"/>
  <c r="DF826" i="6"/>
  <c r="CV561" i="6"/>
  <c r="BP561" i="6"/>
  <c r="DF394" i="6"/>
  <c r="BZ394" i="6"/>
  <c r="DI137" i="6"/>
  <c r="CL137" i="6"/>
  <c r="DF901" i="6"/>
  <c r="BZ901" i="6"/>
  <c r="DF694" i="6"/>
  <c r="BZ694" i="6"/>
  <c r="BE964" i="6"/>
  <c r="CK964" i="6"/>
  <c r="CK231" i="6"/>
  <c r="BE231" i="6"/>
  <c r="CW63" i="6"/>
  <c r="DJ63" i="6" s="1"/>
  <c r="CK470" i="6"/>
  <c r="BE470" i="6"/>
  <c r="BP638" i="6"/>
  <c r="CV638" i="6"/>
  <c r="DF653" i="6"/>
  <c r="BZ653" i="6"/>
  <c r="BE263" i="6"/>
  <c r="CK263" i="6"/>
  <c r="CV926" i="6"/>
  <c r="BP926" i="6"/>
  <c r="CK225" i="6"/>
  <c r="BE225" i="6"/>
  <c r="BE576" i="6"/>
  <c r="CK576" i="6"/>
  <c r="BZ715" i="6"/>
  <c r="DF715" i="6"/>
  <c r="BE394" i="6"/>
  <c r="CK394" i="6"/>
  <c r="CK924" i="6"/>
  <c r="BE924" i="6"/>
  <c r="BZ215" i="6"/>
  <c r="DF215" i="6"/>
  <c r="BP524" i="6"/>
  <c r="CV524" i="6"/>
  <c r="BE209" i="6"/>
  <c r="CK209" i="6"/>
  <c r="CK866" i="6"/>
  <c r="BE866" i="6"/>
  <c r="BE356" i="6"/>
  <c r="CK356" i="6"/>
  <c r="CK1003" i="6"/>
  <c r="BE1003" i="6"/>
  <c r="CV794" i="6"/>
  <c r="BP794" i="6"/>
  <c r="CK852" i="6"/>
  <c r="BE852" i="6"/>
  <c r="CV455" i="6"/>
  <c r="BP455" i="6"/>
  <c r="CV153" i="6"/>
  <c r="BP153" i="6"/>
  <c r="CK937" i="6"/>
  <c r="BE937" i="6"/>
  <c r="BP739" i="6"/>
  <c r="CV739" i="6"/>
  <c r="BE960" i="6"/>
  <c r="CK960" i="6"/>
  <c r="BE186" i="6"/>
  <c r="CK186" i="6"/>
  <c r="CK234" i="6"/>
  <c r="BE234" i="6"/>
  <c r="CV852" i="6"/>
  <c r="BP852" i="6"/>
  <c r="DF148" i="6"/>
  <c r="BZ148" i="6"/>
  <c r="BP712" i="6"/>
  <c r="CV712" i="6"/>
  <c r="DF354" i="6"/>
  <c r="BZ354" i="6"/>
  <c r="BP988" i="6"/>
  <c r="CV988" i="6"/>
  <c r="BZ1007" i="6"/>
  <c r="DF1007" i="6"/>
  <c r="CV872" i="6"/>
  <c r="BP872" i="6"/>
  <c r="BP349" i="6"/>
  <c r="CV349" i="6"/>
  <c r="BP423" i="6"/>
  <c r="CV423" i="6"/>
  <c r="CK21" i="6"/>
  <c r="BE21" i="6"/>
  <c r="CK946" i="6"/>
  <c r="BE946" i="6"/>
  <c r="DF531" i="6"/>
  <c r="BZ531" i="6"/>
  <c r="CK19" i="6"/>
  <c r="BE19" i="6"/>
  <c r="BZ994" i="6"/>
  <c r="DF994" i="6"/>
  <c r="BP415" i="6"/>
  <c r="CV415" i="6"/>
  <c r="BZ315" i="6"/>
  <c r="DF315" i="6"/>
  <c r="BP621" i="6"/>
  <c r="CV621" i="6"/>
  <c r="BE805" i="6"/>
  <c r="CK805" i="6"/>
  <c r="B37" i="3"/>
  <c r="M32" i="3"/>
  <c r="M34" i="3" s="1"/>
  <c r="M30" i="3"/>
  <c r="BP941" i="6"/>
  <c r="CV941" i="6"/>
  <c r="BP464" i="6"/>
  <c r="CV464" i="6"/>
  <c r="M65" i="3"/>
  <c r="M67" i="3"/>
  <c r="CW106" i="6"/>
  <c r="DJ106" i="6" s="1"/>
  <c r="BP975" i="6"/>
  <c r="CV975" i="6"/>
  <c r="CK942" i="6"/>
  <c r="BE942" i="6"/>
  <c r="CW262" i="6"/>
  <c r="DJ262" i="6" s="1"/>
  <c r="BP963" i="6"/>
  <c r="CV963" i="6"/>
  <c r="CK318" i="6"/>
  <c r="BE318" i="6"/>
  <c r="DF688" i="6"/>
  <c r="BZ688" i="6"/>
  <c r="BE604" i="6"/>
  <c r="CK604" i="6"/>
  <c r="CK386" i="6"/>
  <c r="BE386" i="6"/>
  <c r="DF390" i="6"/>
  <c r="BZ390" i="6"/>
  <c r="BZ539" i="6"/>
  <c r="DF539" i="6"/>
  <c r="BZ1011" i="6"/>
  <c r="DF1011" i="6"/>
  <c r="CV584" i="6"/>
  <c r="BP584" i="6"/>
  <c r="CL62" i="6"/>
  <c r="DI62" i="6" s="1"/>
  <c r="CK652" i="6"/>
  <c r="BE652" i="6"/>
  <c r="CV960" i="6"/>
  <c r="BP960" i="6"/>
  <c r="CV858" i="6"/>
  <c r="BP858" i="6"/>
  <c r="CV182" i="6"/>
  <c r="BP182" i="6"/>
  <c r="DF239" i="6"/>
  <c r="BZ239" i="6"/>
  <c r="BZ785" i="6"/>
  <c r="DF785" i="6"/>
  <c r="CV194" i="6"/>
  <c r="BP194" i="6"/>
  <c r="CK321" i="6"/>
  <c r="BE321" i="6"/>
  <c r="DF660" i="6"/>
  <c r="BZ660" i="6"/>
  <c r="CV363" i="6"/>
  <c r="BP363" i="6"/>
  <c r="BP616" i="6"/>
  <c r="CV616" i="6"/>
  <c r="BP119" i="6"/>
  <c r="CV119" i="6"/>
  <c r="CK273" i="6"/>
  <c r="BE273" i="6"/>
  <c r="CV381" i="6"/>
  <c r="BP381" i="6"/>
  <c r="BP632" i="6"/>
  <c r="CV632" i="6"/>
  <c r="BZ449" i="6"/>
  <c r="DF449" i="6"/>
  <c r="BP643" i="6"/>
  <c r="CV643" i="6"/>
  <c r="BP504" i="6"/>
  <c r="CV504" i="6"/>
  <c r="CK67" i="6"/>
  <c r="BE67" i="6"/>
  <c r="DF223" i="6"/>
  <c r="BZ223" i="6"/>
  <c r="BE546" i="6"/>
  <c r="CK546" i="6"/>
  <c r="CV896" i="6"/>
  <c r="BP896" i="6"/>
  <c r="CW300" i="6"/>
  <c r="DJ300" i="6" s="1"/>
  <c r="DF231" i="6"/>
  <c r="BZ231" i="6"/>
  <c r="DF817" i="6"/>
  <c r="BZ817" i="6"/>
  <c r="BZ226" i="6"/>
  <c r="DF226" i="6"/>
  <c r="BP860" i="6"/>
  <c r="CV860" i="6"/>
  <c r="BE374" i="6"/>
  <c r="CK374" i="6"/>
  <c r="BZ558" i="6"/>
  <c r="DF558" i="6"/>
  <c r="CL181" i="6"/>
  <c r="DI181" i="6" s="1"/>
  <c r="CK402" i="6"/>
  <c r="BE402" i="6"/>
  <c r="BZ604" i="6"/>
  <c r="DF604" i="6"/>
  <c r="DF898" i="6"/>
  <c r="BZ898" i="6"/>
  <c r="BP443" i="6"/>
  <c r="CV443" i="6"/>
  <c r="CK597" i="6"/>
  <c r="BE597" i="6"/>
  <c r="CV305" i="6"/>
  <c r="BP305" i="6"/>
  <c r="CV918" i="6"/>
  <c r="BP918" i="6"/>
  <c r="BP348" i="6"/>
  <c r="CV348" i="6"/>
  <c r="CK958" i="6"/>
  <c r="BE958" i="6"/>
  <c r="BP752" i="6"/>
  <c r="CV752" i="6"/>
  <c r="DF272" i="6"/>
  <c r="BZ272" i="6"/>
  <c r="DF107" i="6"/>
  <c r="BZ107" i="6"/>
  <c r="DF286" i="6"/>
  <c r="BZ286" i="6"/>
  <c r="CL330" i="6"/>
  <c r="DI330" i="6" s="1"/>
  <c r="DF134" i="6"/>
  <c r="BZ134" i="6"/>
  <c r="CV77" i="6"/>
  <c r="BP77" i="6"/>
  <c r="BE460" i="6"/>
  <c r="CK460" i="6"/>
  <c r="CK452" i="6"/>
  <c r="BE452" i="6"/>
  <c r="BP675" i="6"/>
  <c r="CV675" i="6"/>
  <c r="BZ178" i="6"/>
  <c r="DF178" i="6"/>
  <c r="BE352" i="6"/>
  <c r="CK352" i="6"/>
  <c r="DF517" i="6"/>
  <c r="BZ517" i="6"/>
  <c r="BP399" i="6"/>
  <c r="CV399" i="6"/>
  <c r="CV558" i="6"/>
  <c r="BP558" i="6"/>
  <c r="BZ845" i="6"/>
  <c r="DF845" i="6"/>
  <c r="CV245" i="6"/>
  <c r="BP245" i="6"/>
  <c r="CV908" i="6"/>
  <c r="BP908" i="6"/>
  <c r="CK421" i="6"/>
  <c r="BE421" i="6"/>
  <c r="BP609" i="6"/>
  <c r="CV609" i="6"/>
  <c r="BE400" i="6"/>
  <c r="CK400" i="6"/>
  <c r="DF270" i="6"/>
  <c r="BZ270" i="6"/>
  <c r="CV218" i="6"/>
  <c r="BP218" i="6"/>
  <c r="BP611" i="6"/>
  <c r="CV611" i="6"/>
  <c r="CK783" i="6"/>
  <c r="BE783" i="6"/>
  <c r="CV521" i="6"/>
  <c r="BP521" i="6"/>
  <c r="CK607" i="6"/>
  <c r="BE607" i="6"/>
  <c r="DF742" i="6"/>
  <c r="BZ742" i="6"/>
  <c r="BP771" i="6"/>
  <c r="CV771" i="6"/>
  <c r="BZ651" i="6"/>
  <c r="DF651" i="6"/>
  <c r="CV589" i="6"/>
  <c r="BP589" i="6"/>
  <c r="CK802" i="6"/>
  <c r="BE802" i="6"/>
  <c r="BE446" i="6"/>
  <c r="CK446" i="6"/>
  <c r="DF183" i="6"/>
  <c r="BZ183" i="6"/>
  <c r="BZ794" i="6"/>
  <c r="DF794" i="6"/>
  <c r="BP86" i="6"/>
  <c r="CV86" i="6"/>
  <c r="BE668" i="6"/>
  <c r="CK668" i="6"/>
  <c r="CV318" i="6"/>
  <c r="BP318" i="6"/>
  <c r="BZ371" i="6"/>
  <c r="DF371" i="6"/>
  <c r="CV1010" i="6"/>
  <c r="BP1010" i="6"/>
  <c r="BZ941" i="6"/>
  <c r="DF941" i="6"/>
  <c r="DF970" i="6"/>
  <c r="BZ970" i="6"/>
  <c r="DF642" i="6"/>
  <c r="BZ642" i="6"/>
  <c r="CK20" i="6"/>
  <c r="BE20" i="6"/>
  <c r="BZ98" i="6"/>
  <c r="DF98" i="6"/>
  <c r="BZ423" i="6"/>
  <c r="DF423" i="6"/>
  <c r="CK327" i="6"/>
  <c r="BE327" i="6"/>
  <c r="BP37" i="6"/>
  <c r="CV37" i="6"/>
  <c r="CL155" i="6"/>
  <c r="DI155" i="6" s="1"/>
  <c r="CK531" i="6"/>
  <c r="BE531" i="6"/>
  <c r="DF260" i="6"/>
  <c r="BZ260" i="6"/>
  <c r="CV424" i="6"/>
  <c r="BP424" i="6"/>
  <c r="CV581" i="6"/>
  <c r="BP581" i="6"/>
  <c r="BE617" i="6"/>
  <c r="CK617" i="6"/>
  <c r="BE120" i="6"/>
  <c r="CK120" i="6"/>
  <c r="BE811" i="6"/>
  <c r="CK811" i="6"/>
  <c r="CV906" i="6"/>
  <c r="BP906" i="6"/>
  <c r="DF45" i="6"/>
  <c r="BZ45" i="6"/>
  <c r="DF460" i="6"/>
  <c r="BZ460" i="6"/>
  <c r="DJ152" i="6"/>
  <c r="CW152" i="6"/>
  <c r="CK663" i="6"/>
  <c r="BE663" i="6"/>
  <c r="DF351" i="6"/>
  <c r="BZ351" i="6"/>
  <c r="CV839" i="6"/>
  <c r="BP839" i="6"/>
  <c r="BP18" i="6"/>
  <c r="CV18" i="6"/>
  <c r="BE618" i="6"/>
  <c r="CK618" i="6"/>
  <c r="BP1001" i="6"/>
  <c r="CV1001" i="6"/>
  <c r="BP125" i="6"/>
  <c r="CV125" i="6"/>
  <c r="DF61" i="6"/>
  <c r="BZ61" i="6"/>
  <c r="BZ935" i="6"/>
  <c r="DF935" i="6"/>
  <c r="CK221" i="6"/>
  <c r="BE221" i="6"/>
  <c r="BZ263" i="6"/>
  <c r="DF263" i="6"/>
  <c r="DF667" i="6"/>
  <c r="BZ667" i="6"/>
  <c r="DF144" i="6"/>
  <c r="BZ144" i="6"/>
  <c r="BE518" i="6"/>
  <c r="CK518" i="6"/>
  <c r="CK326" i="6"/>
  <c r="BE326" i="6"/>
  <c r="CK560" i="6"/>
  <c r="BE560" i="6"/>
  <c r="BZ293" i="6"/>
  <c r="DF293" i="6"/>
  <c r="BP670" i="6"/>
  <c r="CV670" i="6"/>
  <c r="CK806" i="6"/>
  <c r="BE806" i="6"/>
  <c r="DF968" i="6"/>
  <c r="BZ968" i="6"/>
  <c r="BZ761" i="6"/>
  <c r="DF761" i="6"/>
  <c r="CK536" i="6"/>
  <c r="BE536" i="6"/>
  <c r="BP174" i="6"/>
  <c r="CV174" i="6"/>
  <c r="BE115" i="6"/>
  <c r="CK115" i="6"/>
  <c r="CV916" i="6"/>
  <c r="BP916" i="6"/>
  <c r="CK781" i="6"/>
  <c r="BE781" i="6"/>
  <c r="BZ469" i="6"/>
  <c r="DF469" i="6"/>
  <c r="CK183" i="6"/>
  <c r="BE183" i="6"/>
  <c r="CL150" i="6"/>
  <c r="DI150" i="6" s="1"/>
  <c r="DF330" i="6"/>
  <c r="BZ330" i="6"/>
  <c r="BE291" i="6"/>
  <c r="CK291" i="6"/>
  <c r="DF746" i="6"/>
  <c r="BZ746" i="6"/>
  <c r="DF1012" i="6"/>
  <c r="BZ1012" i="6"/>
  <c r="DF963" i="6"/>
  <c r="BZ963" i="6"/>
  <c r="DF822" i="6"/>
  <c r="BZ822" i="6"/>
  <c r="DF701" i="6"/>
  <c r="BZ701" i="6"/>
  <c r="DF952" i="6"/>
  <c r="BZ952" i="6"/>
  <c r="BE889" i="6"/>
  <c r="CK889" i="6"/>
  <c r="CK761" i="6"/>
  <c r="BE761" i="6"/>
  <c r="DF738" i="6"/>
  <c r="BZ738" i="6"/>
  <c r="CK940" i="6"/>
  <c r="BE940" i="6"/>
  <c r="BP372" i="6"/>
  <c r="CV372" i="6"/>
  <c r="BE118" i="6"/>
  <c r="CK118" i="6"/>
  <c r="BE916" i="6"/>
  <c r="CK916" i="6"/>
  <c r="CV864" i="6"/>
  <c r="BP864" i="6"/>
  <c r="CL32" i="6"/>
  <c r="DI32" i="6" s="1"/>
  <c r="CV922" i="6"/>
  <c r="BP922" i="6"/>
  <c r="BE534" i="6"/>
  <c r="CK534" i="6"/>
  <c r="BE674" i="6"/>
  <c r="CK674" i="6"/>
  <c r="CV530" i="6"/>
  <c r="BP530" i="6"/>
  <c r="CL28" i="6"/>
  <c r="DI28" i="6" s="1"/>
  <c r="DF434" i="6"/>
  <c r="BZ434" i="6"/>
  <c r="BP977" i="6"/>
  <c r="CV977" i="6"/>
  <c r="CV263" i="6"/>
  <c r="BP263" i="6"/>
  <c r="DF289" i="6"/>
  <c r="BZ289" i="6"/>
  <c r="BE304" i="6"/>
  <c r="CK304" i="6"/>
  <c r="BP447" i="6"/>
  <c r="CV447" i="6"/>
  <c r="DF488" i="6"/>
  <c r="BZ488" i="6"/>
  <c r="CV946" i="6"/>
  <c r="BP946" i="6"/>
  <c r="BZ721" i="6"/>
  <c r="DF721" i="6"/>
  <c r="CV556" i="6"/>
  <c r="BP556" i="6"/>
  <c r="CK556" i="6"/>
  <c r="BE556" i="6"/>
  <c r="BP701" i="6"/>
  <c r="CV701" i="6"/>
  <c r="BZ26" i="6"/>
  <c r="DF26" i="6"/>
  <c r="BP36" i="6"/>
  <c r="CV36" i="6"/>
  <c r="BE735" i="6"/>
  <c r="CK735" i="6"/>
  <c r="CV293" i="6"/>
  <c r="BP293" i="6"/>
  <c r="BE755" i="6"/>
  <c r="CK755" i="6"/>
  <c r="BZ657" i="6"/>
  <c r="DF657" i="6"/>
  <c r="BZ543" i="6"/>
  <c r="DF543" i="6"/>
  <c r="CV917" i="6"/>
  <c r="BP917" i="6"/>
  <c r="CK102" i="6"/>
  <c r="BE102" i="6"/>
  <c r="CV254" i="6"/>
  <c r="BP254" i="6"/>
  <c r="CV240" i="6"/>
  <c r="BP240" i="6"/>
  <c r="CV538" i="6"/>
  <c r="BP538" i="6"/>
  <c r="BZ631" i="6"/>
  <c r="DF631" i="6"/>
  <c r="BZ102" i="6"/>
  <c r="DF102" i="6"/>
  <c r="BP810" i="6"/>
  <c r="CV810" i="6"/>
  <c r="DF511" i="6"/>
  <c r="BZ511" i="6"/>
  <c r="CK568" i="6"/>
  <c r="BE568" i="6"/>
  <c r="BZ123" i="6"/>
  <c r="DF123" i="6"/>
  <c r="CK18" i="6"/>
  <c r="BE18" i="6"/>
  <c r="DF854" i="6"/>
  <c r="BZ854" i="6"/>
  <c r="DF820" i="6"/>
  <c r="BZ820" i="6"/>
  <c r="CV407" i="6"/>
  <c r="BP407" i="6"/>
  <c r="CV547" i="6"/>
  <c r="BP547" i="6"/>
  <c r="BZ984" i="6"/>
  <c r="DF984" i="6"/>
  <c r="BP719" i="6"/>
  <c r="CV719" i="6"/>
  <c r="CV600" i="6"/>
  <c r="BP600" i="6"/>
  <c r="BE807" i="6"/>
  <c r="CK807" i="6"/>
  <c r="DF496" i="6"/>
  <c r="BZ496" i="6"/>
  <c r="DF489" i="6"/>
  <c r="BZ489" i="6"/>
  <c r="CV878" i="6"/>
  <c r="BP878" i="6"/>
  <c r="BZ171" i="6"/>
  <c r="DF171" i="6"/>
  <c r="BP93" i="6"/>
  <c r="CV93" i="6"/>
  <c r="CK46" i="6"/>
  <c r="BE46" i="6"/>
  <c r="CK486" i="6"/>
  <c r="BE486" i="6"/>
  <c r="CV911" i="6"/>
  <c r="BP911" i="6"/>
  <c r="CK419" i="6"/>
  <c r="BE419" i="6"/>
  <c r="BP138" i="6"/>
  <c r="CV138" i="6"/>
  <c r="CW439" i="6"/>
  <c r="DJ439" i="6" s="1"/>
  <c r="BP91" i="6"/>
  <c r="CV91" i="6"/>
  <c r="CV310" i="6"/>
  <c r="BP310" i="6"/>
  <c r="DF733" i="6"/>
  <c r="BZ733" i="6"/>
  <c r="BP192" i="6"/>
  <c r="CV192" i="6"/>
  <c r="BE859" i="6"/>
  <c r="CK859" i="6"/>
  <c r="DF414" i="6"/>
  <c r="BZ414" i="6"/>
  <c r="CK729" i="6"/>
  <c r="BE729" i="6"/>
  <c r="CV420" i="6"/>
  <c r="BP420" i="6"/>
  <c r="CV829" i="6"/>
  <c r="BP829" i="6"/>
  <c r="BZ487" i="6"/>
  <c r="DF487" i="6"/>
  <c r="BZ905" i="6"/>
  <c r="DF905" i="6"/>
  <c r="BP642" i="6"/>
  <c r="CV642" i="6"/>
  <c r="CV881" i="6"/>
  <c r="BP881" i="6"/>
  <c r="CK87" i="6"/>
  <c r="BE87" i="6"/>
  <c r="CV898" i="6"/>
  <c r="BP898" i="6"/>
  <c r="BP965" i="6"/>
  <c r="CV965" i="6"/>
  <c r="BE538" i="6"/>
  <c r="CK538" i="6"/>
  <c r="BZ978" i="6"/>
  <c r="DF978" i="6"/>
  <c r="CV334" i="6"/>
  <c r="BP334" i="6"/>
  <c r="BZ42" i="6"/>
  <c r="DF42" i="6"/>
  <c r="CV585" i="6"/>
  <c r="BP585" i="6"/>
  <c r="BE718" i="6"/>
  <c r="CK718" i="6"/>
  <c r="BP441" i="6"/>
  <c r="CV441" i="6"/>
  <c r="CL119" i="6"/>
  <c r="DI119" i="6" s="1"/>
  <c r="BZ132" i="6"/>
  <c r="DF132" i="6"/>
  <c r="CK840" i="6"/>
  <c r="BE840" i="6"/>
  <c r="BE689" i="6"/>
  <c r="CK689" i="6"/>
  <c r="CW208" i="6"/>
  <c r="DJ208" i="6" s="1"/>
  <c r="CK366" i="6"/>
  <c r="BE366" i="6"/>
  <c r="BZ639" i="6"/>
  <c r="DF639" i="6"/>
  <c r="DF986" i="6"/>
  <c r="BZ986" i="6"/>
  <c r="BE593" i="6"/>
  <c r="CK593" i="6"/>
  <c r="CK651" i="6"/>
  <c r="BE651" i="6"/>
  <c r="DF684" i="6"/>
  <c r="BZ684" i="6"/>
  <c r="CV961" i="6"/>
  <c r="BP961" i="6"/>
  <c r="CK979" i="6"/>
  <c r="BE979" i="6"/>
  <c r="BP319" i="6"/>
  <c r="CV319" i="6"/>
  <c r="DF365" i="6"/>
  <c r="BZ365" i="6"/>
  <c r="BZ948" i="6"/>
  <c r="DF948" i="6"/>
  <c r="CK633" i="6"/>
  <c r="BE633" i="6"/>
  <c r="CV507" i="6"/>
  <c r="BP507" i="6"/>
  <c r="BZ108" i="6"/>
  <c r="DF108" i="6"/>
  <c r="BE468" i="6"/>
  <c r="CK468" i="6"/>
  <c r="CV314" i="6"/>
  <c r="BP314" i="6"/>
  <c r="CK785" i="6"/>
  <c r="BE785" i="6"/>
  <c r="DF937" i="6"/>
  <c r="BZ937" i="6"/>
  <c r="CV150" i="6"/>
  <c r="BP150" i="6"/>
  <c r="BE853" i="6"/>
  <c r="CK853" i="6"/>
  <c r="BP401" i="6"/>
  <c r="CV401" i="6"/>
  <c r="CK682" i="6"/>
  <c r="BE682" i="6"/>
  <c r="DF36" i="6"/>
  <c r="BZ36" i="6"/>
  <c r="BP92" i="6"/>
  <c r="CV92" i="6"/>
  <c r="DF421" i="6"/>
  <c r="BZ421" i="6"/>
  <c r="BP699" i="6"/>
  <c r="CV699" i="6"/>
  <c r="CL160" i="6"/>
  <c r="DI160" i="6" s="1"/>
  <c r="BE720" i="6"/>
  <c r="CK720" i="6"/>
  <c r="CV899" i="6"/>
  <c r="BP899" i="6"/>
  <c r="CK280" i="6"/>
  <c r="BE280" i="6"/>
  <c r="CV411" i="6"/>
  <c r="BP411" i="6"/>
  <c r="BP723" i="6"/>
  <c r="CV723" i="6"/>
  <c r="DF77" i="6"/>
  <c r="BZ77" i="6"/>
  <c r="CV459" i="6"/>
  <c r="BP459" i="6"/>
  <c r="BP421" i="6"/>
  <c r="CV421" i="6"/>
  <c r="DF177" i="6"/>
  <c r="BZ177" i="6"/>
  <c r="DF56" i="6"/>
  <c r="BZ56" i="6"/>
  <c r="BE55" i="6"/>
  <c r="CK55" i="6"/>
  <c r="BE961" i="6"/>
  <c r="CK961" i="6"/>
  <c r="BE665" i="6"/>
  <c r="CK665" i="6"/>
  <c r="DF335" i="6"/>
  <c r="BZ335" i="6"/>
  <c r="DF373" i="6"/>
  <c r="BZ373" i="6"/>
  <c r="CK437" i="6"/>
  <c r="BE437" i="6"/>
  <c r="CV604" i="6"/>
  <c r="BP604" i="6"/>
  <c r="DF813" i="6"/>
  <c r="BZ813" i="6"/>
  <c r="CK135" i="6"/>
  <c r="BE135" i="6"/>
  <c r="CK413" i="6"/>
  <c r="BE413" i="6"/>
  <c r="CV255" i="6"/>
  <c r="BP255" i="6"/>
  <c r="BZ457" i="6"/>
  <c r="DF457" i="6"/>
  <c r="CK542" i="6"/>
  <c r="BE542" i="6"/>
  <c r="DF770" i="6"/>
  <c r="BZ770" i="6"/>
  <c r="CK177" i="6"/>
  <c r="BE177" i="6"/>
  <c r="CV409" i="6"/>
  <c r="BP409" i="6"/>
  <c r="BZ892" i="6"/>
  <c r="DF892" i="6"/>
  <c r="BE733" i="6"/>
  <c r="CK733" i="6"/>
  <c r="CV762" i="6"/>
  <c r="BP762" i="6"/>
  <c r="CV473" i="6"/>
  <c r="BP473" i="6"/>
  <c r="CK949" i="6"/>
  <c r="BE949" i="6"/>
  <c r="BE688" i="6"/>
  <c r="CK688" i="6"/>
  <c r="CV698" i="6"/>
  <c r="BP698" i="6"/>
  <c r="CL86" i="6"/>
  <c r="DI86" i="6" s="1"/>
  <c r="CL106" i="6"/>
  <c r="DI106" i="6" s="1"/>
  <c r="DF175" i="6"/>
  <c r="BZ175" i="6"/>
  <c r="BP713" i="6"/>
  <c r="CV713" i="6"/>
  <c r="DF768" i="6"/>
  <c r="BZ768" i="6"/>
  <c r="BP709" i="6"/>
  <c r="CV709" i="6"/>
  <c r="DF704" i="6"/>
  <c r="BZ704" i="6"/>
  <c r="BE139" i="6"/>
  <c r="CK139" i="6"/>
  <c r="CK344" i="6"/>
  <c r="BE344" i="6"/>
  <c r="CK442" i="6"/>
  <c r="BE442" i="6"/>
  <c r="BZ969" i="6"/>
  <c r="DF969" i="6"/>
  <c r="DF747" i="6"/>
  <c r="BZ747" i="6"/>
  <c r="BE166" i="6"/>
  <c r="CK166" i="6"/>
  <c r="CK567" i="6"/>
  <c r="BE567" i="6"/>
  <c r="BE1000" i="6"/>
  <c r="CK1000" i="6"/>
  <c r="CK599" i="6"/>
  <c r="BE599" i="6"/>
  <c r="BZ190" i="6"/>
  <c r="DF190" i="6"/>
  <c r="BP456" i="6"/>
  <c r="CV456" i="6"/>
  <c r="BE549" i="6"/>
  <c r="CK549" i="6"/>
  <c r="BE696" i="6"/>
  <c r="CK696" i="6"/>
  <c r="BP663" i="6"/>
  <c r="CV663" i="6"/>
  <c r="BZ343" i="6"/>
  <c r="DF343" i="6"/>
  <c r="CK369" i="6"/>
  <c r="BE369" i="6"/>
  <c r="CW46" i="6"/>
  <c r="DJ46" i="6" s="1"/>
  <c r="BZ781" i="6"/>
  <c r="DF781" i="6"/>
  <c r="BE930" i="6"/>
  <c r="CK930" i="6"/>
  <c r="CK23" i="6"/>
  <c r="BE23" i="6"/>
  <c r="CL26" i="6"/>
  <c r="DI26" i="6" s="1"/>
  <c r="BE404" i="6"/>
  <c r="CK404" i="6"/>
  <c r="BZ261" i="6"/>
  <c r="DF261" i="6"/>
  <c r="BE487" i="6"/>
  <c r="CK487" i="6"/>
  <c r="DF783" i="6"/>
  <c r="BZ783" i="6"/>
  <c r="BP257" i="6"/>
  <c r="CV257" i="6"/>
  <c r="BE865" i="6"/>
  <c r="CK865" i="6"/>
  <c r="BZ159" i="6"/>
  <c r="DF159" i="6"/>
  <c r="DF540" i="6"/>
  <c r="BZ540" i="6"/>
  <c r="BP1004" i="6"/>
  <c r="CV1004" i="6"/>
  <c r="CK857" i="6"/>
  <c r="BE857" i="6"/>
  <c r="CK901" i="6"/>
  <c r="BE901" i="6"/>
  <c r="BZ209" i="6"/>
  <c r="DF209" i="6"/>
  <c r="BP458" i="6"/>
  <c r="CV458" i="6"/>
  <c r="CV332" i="6"/>
  <c r="BP332" i="6"/>
  <c r="CK698" i="6"/>
  <c r="BE698" i="6"/>
  <c r="CL76" i="6"/>
  <c r="DI76" i="6" s="1"/>
  <c r="BP1011" i="6"/>
  <c r="CV1011" i="6"/>
  <c r="CK843" i="6"/>
  <c r="BE843" i="6"/>
  <c r="BZ309" i="6"/>
  <c r="DF309" i="6"/>
  <c r="BP765" i="6"/>
  <c r="CV765" i="6"/>
  <c r="BZ971" i="6"/>
  <c r="DF971" i="6"/>
  <c r="CK714" i="6"/>
  <c r="BE714" i="6"/>
  <c r="DF295" i="6"/>
  <c r="BZ295" i="6"/>
  <c r="CV855" i="6"/>
  <c r="BP855" i="6"/>
  <c r="DF79" i="6"/>
  <c r="BZ79" i="6"/>
  <c r="DF172" i="6"/>
  <c r="BZ172" i="6"/>
  <c r="CK760" i="6"/>
  <c r="BE760" i="6"/>
  <c r="BZ360" i="6"/>
  <c r="DF360" i="6"/>
  <c r="DF502" i="6"/>
  <c r="BZ502" i="6"/>
  <c r="BZ727" i="6"/>
  <c r="DF727" i="6"/>
  <c r="CK897" i="6"/>
  <c r="BE897" i="6"/>
  <c r="CK691" i="6"/>
  <c r="BE691" i="6"/>
  <c r="BP62" i="6"/>
  <c r="CV62" i="6"/>
  <c r="BP696" i="6"/>
  <c r="CV696" i="6"/>
  <c r="BZ513" i="6"/>
  <c r="DF513" i="6"/>
  <c r="BP244" i="6"/>
  <c r="CV244" i="6"/>
  <c r="CK48" i="6"/>
  <c r="BE48" i="6"/>
  <c r="BE662" i="6"/>
  <c r="CK662" i="6"/>
  <c r="DF211" i="6"/>
  <c r="BZ211" i="6"/>
  <c r="CK849" i="6"/>
  <c r="BE849" i="6"/>
  <c r="BZ141" i="6"/>
  <c r="DF141" i="6"/>
  <c r="CK967" i="6"/>
  <c r="BE967" i="6"/>
  <c r="BP266" i="6"/>
  <c r="CV266" i="6"/>
  <c r="CV559" i="6"/>
  <c r="BP559" i="6"/>
  <c r="BE376" i="6"/>
  <c r="CK376" i="6"/>
  <c r="CL294" i="6"/>
  <c r="DI294" i="6" s="1"/>
  <c r="BE174" i="6"/>
  <c r="CK174" i="6"/>
  <c r="BP636" i="6"/>
  <c r="CV636" i="6"/>
  <c r="BZ197" i="6"/>
  <c r="DF197" i="6"/>
  <c r="CK535" i="6"/>
  <c r="BE535" i="6"/>
  <c r="CK796" i="6"/>
  <c r="BE796" i="6"/>
  <c r="DF647" i="6"/>
  <c r="BZ647" i="6"/>
  <c r="BP486" i="6"/>
  <c r="CV486" i="6"/>
  <c r="CV892" i="6"/>
  <c r="BP892" i="6"/>
  <c r="BP811" i="6"/>
  <c r="CV811" i="6"/>
  <c r="CK288" i="6"/>
  <c r="BE288" i="6"/>
  <c r="CK324" i="6"/>
  <c r="BE324" i="6"/>
  <c r="CV553" i="6"/>
  <c r="BP553" i="6"/>
  <c r="CK742" i="6"/>
  <c r="BE742" i="6"/>
  <c r="CW52" i="6"/>
  <c r="DJ52" i="6"/>
  <c r="CV497" i="6"/>
  <c r="BP497" i="6"/>
  <c r="CV934" i="6"/>
  <c r="BP934" i="6"/>
  <c r="DF891" i="6"/>
  <c r="BZ891" i="6"/>
  <c r="BE552" i="6"/>
  <c r="CK552" i="6"/>
  <c r="BE730" i="6"/>
  <c r="CK730" i="6"/>
  <c r="CW82" i="6"/>
  <c r="DJ82" i="6"/>
  <c r="CW70" i="6"/>
  <c r="DJ70" i="6" s="1"/>
  <c r="CV570" i="6"/>
  <c r="BP570" i="6"/>
  <c r="CK342" i="6"/>
  <c r="BE342" i="6"/>
  <c r="BZ435" i="6"/>
  <c r="DF435" i="6"/>
  <c r="BP792" i="6"/>
  <c r="CV792" i="6"/>
  <c r="DF985" i="6"/>
  <c r="BZ985" i="6"/>
  <c r="BZ482" i="6"/>
  <c r="DF482" i="6"/>
  <c r="CV320" i="6"/>
  <c r="BP320" i="6"/>
  <c r="DF447" i="6"/>
  <c r="BZ447" i="6"/>
  <c r="CV549" i="6"/>
  <c r="BP549" i="6"/>
  <c r="CK673" i="6"/>
  <c r="BE673" i="6"/>
  <c r="BP1008" i="6"/>
  <c r="CV1008" i="6"/>
  <c r="BZ393" i="6"/>
  <c r="DF393" i="6"/>
  <c r="DF498" i="6"/>
  <c r="BZ498" i="6"/>
  <c r="CK387" i="6"/>
  <c r="BE387" i="6"/>
  <c r="CV79" i="6"/>
  <c r="BP79" i="6"/>
  <c r="DF17" i="6"/>
  <c r="BZ17" i="6"/>
  <c r="CV163" i="6"/>
  <c r="BP163" i="6"/>
  <c r="BZ735" i="6"/>
  <c r="DF735" i="6"/>
  <c r="CV828" i="6"/>
  <c r="BP828" i="6"/>
  <c r="BP921" i="6"/>
  <c r="CV921" i="6"/>
  <c r="CV989" i="6"/>
  <c r="BP989" i="6"/>
  <c r="CV662" i="6"/>
  <c r="BP662" i="6"/>
  <c r="CK282" i="6"/>
  <c r="BE282" i="6"/>
  <c r="CV766" i="6"/>
  <c r="BP766" i="6"/>
  <c r="BE996" i="6"/>
  <c r="CK996" i="6"/>
  <c r="DF550" i="6"/>
  <c r="BZ550" i="6"/>
  <c r="BE545" i="6"/>
  <c r="CK545" i="6"/>
  <c r="BZ303" i="6"/>
  <c r="DF303" i="6"/>
  <c r="CV768" i="6"/>
  <c r="BP768" i="6"/>
  <c r="CW39" i="6"/>
  <c r="DJ39" i="6" s="1"/>
  <c r="BP677" i="6"/>
  <c r="CV677" i="6"/>
  <c r="CK537" i="6"/>
  <c r="BE537" i="6"/>
  <c r="DF527" i="6"/>
  <c r="BZ527" i="6"/>
  <c r="CV880" i="6"/>
  <c r="BP880" i="6"/>
  <c r="CV586" i="6"/>
  <c r="BP586" i="6"/>
  <c r="CV666" i="6"/>
  <c r="BP666" i="6"/>
  <c r="BZ777" i="6"/>
  <c r="DF777" i="6"/>
  <c r="CK254" i="6"/>
  <c r="BE254" i="6"/>
  <c r="BP679" i="6"/>
  <c r="CV679" i="6"/>
  <c r="DF494" i="6"/>
  <c r="BZ494" i="6"/>
  <c r="BZ299" i="6"/>
  <c r="DF299" i="6"/>
  <c r="BP613" i="6"/>
  <c r="CV613" i="6"/>
  <c r="BP362" i="6"/>
  <c r="CV362" i="6"/>
  <c r="DF1008" i="6"/>
  <c r="BZ1008" i="6"/>
  <c r="CK920" i="6"/>
  <c r="BE920" i="6"/>
  <c r="DF831" i="6"/>
  <c r="BZ831" i="6"/>
  <c r="CV371" i="6"/>
  <c r="BP371" i="6"/>
  <c r="CK69" i="6"/>
  <c r="BE69" i="6"/>
  <c r="BE938" i="6"/>
  <c r="CK938" i="6"/>
  <c r="DF877" i="6"/>
  <c r="BZ877" i="6"/>
  <c r="DF101" i="6"/>
  <c r="BZ101" i="6"/>
  <c r="DF474" i="6"/>
  <c r="BZ474" i="6"/>
  <c r="BE530" i="6"/>
  <c r="CK530" i="6"/>
  <c r="CW195" i="6"/>
  <c r="DJ195" i="6" s="1"/>
  <c r="DF675" i="6"/>
  <c r="BZ675" i="6"/>
  <c r="BZ903" i="6"/>
  <c r="DF903" i="6"/>
  <c r="CV483" i="6"/>
  <c r="BP483" i="6"/>
  <c r="CV277" i="6"/>
  <c r="BP277" i="6"/>
  <c r="CV710" i="6"/>
  <c r="BP710" i="6"/>
  <c r="CK469" i="6"/>
  <c r="BE469" i="6"/>
  <c r="BZ839" i="6"/>
  <c r="DF839" i="6"/>
  <c r="DF577" i="6"/>
  <c r="BZ577" i="6"/>
  <c r="BE420" i="6"/>
  <c r="CK420" i="6"/>
  <c r="CK220" i="6"/>
  <c r="BE220" i="6"/>
  <c r="CL14" i="6"/>
  <c r="DI14" i="6" s="1"/>
  <c r="CV778" i="6"/>
  <c r="BP778" i="6"/>
  <c r="BE362" i="6"/>
  <c r="CK362" i="6"/>
  <c r="BP620" i="6"/>
  <c r="CV620" i="6"/>
  <c r="CV368" i="6"/>
  <c r="BP368" i="6"/>
  <c r="BE637" i="6"/>
  <c r="CK637" i="6"/>
  <c r="DF930" i="6"/>
  <c r="BZ930" i="6"/>
  <c r="DF702" i="6"/>
  <c r="BZ702" i="6"/>
  <c r="CW34" i="6"/>
  <c r="DJ34" i="6" s="1"/>
  <c r="BZ697" i="6"/>
  <c r="DF697" i="6"/>
  <c r="CK581" i="6"/>
  <c r="BE581" i="6"/>
  <c r="BE216" i="6"/>
  <c r="CK216" i="6"/>
  <c r="CV139" i="6"/>
  <c r="BP139" i="6"/>
  <c r="CK582" i="6"/>
  <c r="BE582" i="6"/>
  <c r="CV914" i="6"/>
  <c r="BP914" i="6"/>
  <c r="CK93" i="6"/>
  <c r="BE93" i="6"/>
  <c r="CV460" i="6"/>
  <c r="BP460" i="6"/>
  <c r="CV902" i="6"/>
  <c r="BP902" i="6"/>
  <c r="CK463" i="6"/>
  <c r="BE463" i="6"/>
  <c r="BP991" i="6"/>
  <c r="CV991" i="6"/>
  <c r="BP427" i="6"/>
  <c r="CV427" i="6"/>
  <c r="DF331" i="6"/>
  <c r="BZ331" i="6"/>
  <c r="CK372" i="6"/>
  <c r="BE372" i="6"/>
  <c r="CK587" i="6"/>
  <c r="BE587" i="6"/>
  <c r="BP313" i="6"/>
  <c r="CV313" i="6"/>
  <c r="BZ1009" i="6"/>
  <c r="DF1009" i="6"/>
  <c r="BZ206" i="6"/>
  <c r="DF206" i="6"/>
  <c r="CK828" i="6"/>
  <c r="BE828" i="6"/>
  <c r="CW41" i="6"/>
  <c r="DJ41" i="6" s="1"/>
  <c r="CV940" i="6"/>
  <c r="BP940" i="6"/>
  <c r="BE465" i="6"/>
  <c r="CK465" i="6"/>
  <c r="DF734" i="6"/>
  <c r="BZ734" i="6"/>
  <c r="DF764" i="6"/>
  <c r="BZ764" i="6"/>
  <c r="BE861" i="6"/>
  <c r="CK861" i="6"/>
  <c r="CK145" i="6"/>
  <c r="BE145" i="6"/>
  <c r="BE471" i="6"/>
  <c r="CK471" i="6"/>
  <c r="BZ572" i="6"/>
  <c r="DF572" i="6"/>
  <c r="CV827" i="6"/>
  <c r="BP827" i="6"/>
  <c r="BE992" i="6"/>
  <c r="CK992" i="6"/>
  <c r="CV135" i="6"/>
  <c r="BP135" i="6"/>
  <c r="CK561" i="6"/>
  <c r="BE561" i="6"/>
  <c r="CK626" i="6"/>
  <c r="BE626" i="6"/>
  <c r="DF786" i="6"/>
  <c r="BZ786" i="6"/>
  <c r="DF959" i="6"/>
  <c r="BZ959" i="6"/>
  <c r="BP438" i="6"/>
  <c r="CV438" i="6"/>
  <c r="BZ323" i="6"/>
  <c r="DF323" i="6"/>
  <c r="DF65" i="6"/>
  <c r="BZ65" i="6"/>
  <c r="BP953" i="6"/>
  <c r="CV953" i="6"/>
  <c r="CK349" i="6"/>
  <c r="BE349" i="6"/>
  <c r="CW453" i="6"/>
  <c r="DJ453" i="6" s="1"/>
  <c r="CL82" i="6"/>
  <c r="DI82" i="6" s="1"/>
  <c r="BP804" i="6"/>
  <c r="CV804" i="6"/>
  <c r="BP462" i="6"/>
  <c r="CV462" i="6"/>
  <c r="DF756" i="6"/>
  <c r="BZ756" i="6"/>
  <c r="BE507" i="6"/>
  <c r="CK507" i="6"/>
  <c r="BP355" i="6"/>
  <c r="CV355" i="6"/>
  <c r="CK444" i="6"/>
  <c r="BE444" i="6"/>
  <c r="CK45" i="6"/>
  <c r="BE45" i="6"/>
  <c r="BE473" i="6"/>
  <c r="CK473" i="6"/>
  <c r="BZ681" i="6"/>
  <c r="DF681" i="6"/>
  <c r="BE573" i="6"/>
  <c r="CK573" i="6"/>
  <c r="CV760" i="6"/>
  <c r="BP760" i="6"/>
  <c r="CK495" i="6"/>
  <c r="BE495" i="6"/>
  <c r="BZ166" i="6"/>
  <c r="DF166" i="6"/>
  <c r="CK732" i="6"/>
  <c r="BE732" i="6"/>
  <c r="DF432" i="6"/>
  <c r="BZ432" i="6"/>
  <c r="CV678" i="6"/>
  <c r="BP678" i="6"/>
  <c r="DF668" i="6"/>
  <c r="BZ668" i="6"/>
  <c r="BZ867" i="6"/>
  <c r="DF867" i="6"/>
  <c r="DF553" i="6"/>
  <c r="BZ553" i="6"/>
  <c r="DF575" i="6"/>
  <c r="BZ575" i="6"/>
  <c r="DF243" i="6"/>
  <c r="BZ243" i="6"/>
  <c r="BZ185" i="6"/>
  <c r="DF185" i="6"/>
  <c r="CK563" i="6"/>
  <c r="BE563" i="6"/>
  <c r="BZ305" i="6"/>
  <c r="DF305" i="6"/>
  <c r="BZ570" i="6"/>
  <c r="DF570" i="6"/>
  <c r="DF277" i="6"/>
  <c r="BZ277" i="6"/>
  <c r="BE478" i="6"/>
  <c r="CK478" i="6"/>
  <c r="CK70" i="6"/>
  <c r="BE70" i="6"/>
  <c r="DF58" i="6"/>
  <c r="BZ58" i="6"/>
  <c r="CV328" i="6"/>
  <c r="BP328" i="6"/>
  <c r="CV770" i="6"/>
  <c r="BP770" i="6"/>
  <c r="BE168" i="6"/>
  <c r="CK168" i="6"/>
  <c r="BE191" i="6"/>
  <c r="CK191" i="6"/>
  <c r="CV198" i="6"/>
  <c r="BP198" i="6"/>
  <c r="BP737" i="6"/>
  <c r="CV737" i="6"/>
  <c r="CK42" i="6"/>
  <c r="BE42" i="6"/>
  <c r="DF866" i="6"/>
  <c r="BZ866" i="6"/>
  <c r="DF676" i="6"/>
  <c r="BZ676" i="6"/>
  <c r="CW191" i="6"/>
  <c r="DJ191" i="6" s="1"/>
  <c r="BE158" i="6"/>
  <c r="CK158" i="6"/>
  <c r="CK945" i="6"/>
  <c r="BE945" i="6"/>
  <c r="BP838" i="6"/>
  <c r="CV838" i="6"/>
  <c r="BZ661" i="6"/>
  <c r="DF661" i="6"/>
  <c r="BP478" i="6"/>
  <c r="CV478" i="6"/>
  <c r="DF523" i="6"/>
  <c r="BZ523" i="6"/>
  <c r="BE643" i="6"/>
  <c r="CK643" i="6"/>
  <c r="CK744" i="6"/>
  <c r="BE744" i="6"/>
  <c r="BE203" i="6"/>
  <c r="CK203" i="6"/>
  <c r="BP957" i="6"/>
  <c r="CV957" i="6"/>
  <c r="BP704" i="6"/>
  <c r="CV704" i="6"/>
  <c r="CW16" i="6"/>
  <c r="DJ16" i="6" s="1"/>
  <c r="BP378" i="6"/>
  <c r="CV378" i="6"/>
  <c r="CK104" i="6"/>
  <c r="BE104" i="6"/>
  <c r="BP727" i="6"/>
  <c r="CV727" i="6"/>
  <c r="DF95" i="6"/>
  <c r="BZ95" i="6"/>
  <c r="BZ800" i="6"/>
  <c r="DF800" i="6"/>
  <c r="DF1006" i="6"/>
  <c r="BZ1006" i="6"/>
  <c r="BE1009" i="6"/>
  <c r="CK1009" i="6"/>
  <c r="BP803" i="6"/>
  <c r="CV803" i="6"/>
  <c r="CK488" i="6"/>
  <c r="BE488" i="6"/>
  <c r="M39" i="5"/>
  <c r="K52" i="5"/>
  <c r="K64" i="5"/>
  <c r="BE31" i="6"/>
  <c r="CK31" i="6"/>
  <c r="BP759" i="6"/>
  <c r="CV759" i="6"/>
  <c r="CV128" i="6"/>
  <c r="BP128" i="6"/>
  <c r="CK544" i="6"/>
  <c r="BE544" i="6"/>
  <c r="CK441" i="6"/>
  <c r="BE441" i="6"/>
  <c r="BP42" i="6"/>
  <c r="CV42" i="6"/>
  <c r="CK75" i="6"/>
  <c r="BE75" i="6"/>
  <c r="CK284" i="6"/>
  <c r="BE284" i="6"/>
  <c r="BP572" i="6"/>
  <c r="CV572" i="6"/>
  <c r="CV956" i="6"/>
  <c r="BP956" i="6"/>
  <c r="CW112" i="6"/>
  <c r="DJ112" i="6" s="1"/>
  <c r="BZ96" i="6"/>
  <c r="DF96" i="6"/>
  <c r="BE868" i="6"/>
  <c r="CK868" i="6"/>
  <c r="DF252" i="6"/>
  <c r="BZ252" i="6"/>
  <c r="CV884" i="6"/>
  <c r="BP884" i="6"/>
  <c r="BP35" i="6"/>
  <c r="CV35" i="6"/>
  <c r="DF620" i="6"/>
  <c r="BZ620" i="6"/>
  <c r="CV469" i="6"/>
  <c r="BP469" i="6"/>
  <c r="BZ192" i="6"/>
  <c r="DF192" i="6"/>
  <c r="CK96" i="6"/>
  <c r="BE96" i="6"/>
  <c r="BP697" i="6"/>
  <c r="CV697" i="6"/>
  <c r="K48" i="5"/>
  <c r="K60" i="5"/>
  <c r="M35" i="5"/>
  <c r="CW154" i="6"/>
  <c r="DJ154" i="6" s="1"/>
  <c r="DF931" i="6"/>
  <c r="BZ931" i="6"/>
  <c r="CK948" i="6"/>
  <c r="BE948" i="6"/>
  <c r="CL175" i="6"/>
  <c r="DI175" i="6" s="1"/>
  <c r="BP295" i="6"/>
  <c r="CV295" i="6"/>
  <c r="CV484" i="6"/>
  <c r="BP484" i="6"/>
  <c r="CK359" i="6"/>
  <c r="BE359" i="6"/>
  <c r="CV354" i="6"/>
  <c r="BP354" i="6"/>
  <c r="BP498" i="6"/>
  <c r="CV498" i="6"/>
  <c r="BE506" i="6"/>
  <c r="CK506" i="6"/>
  <c r="BP623" i="6"/>
  <c r="CV623" i="6"/>
  <c r="CK532" i="6"/>
  <c r="BE532" i="6"/>
  <c r="BE867" i="6"/>
  <c r="CK867" i="6"/>
  <c r="DF296" i="6"/>
  <c r="BZ296" i="6"/>
  <c r="CK798" i="6"/>
  <c r="BE798" i="6"/>
  <c r="CL36" i="6"/>
  <c r="DI36" i="6" s="1"/>
  <c r="BE272" i="6"/>
  <c r="CK272" i="6"/>
  <c r="DF122" i="6"/>
  <c r="BZ122" i="6"/>
  <c r="CL238" i="6"/>
  <c r="DI238" i="6" s="1"/>
  <c r="DF288" i="6"/>
  <c r="BZ288" i="6"/>
  <c r="CV539" i="6"/>
  <c r="BP539" i="6"/>
  <c r="CV489" i="6"/>
  <c r="BP489" i="6"/>
  <c r="DF622" i="6"/>
  <c r="BZ622" i="6"/>
  <c r="CK56" i="6"/>
  <c r="BE56" i="6"/>
  <c r="DF145" i="6"/>
  <c r="BZ145" i="6"/>
  <c r="BE717" i="6"/>
  <c r="CK717" i="6"/>
  <c r="BP344" i="6"/>
  <c r="CV344" i="6"/>
  <c r="CK639" i="6"/>
  <c r="BE639" i="6"/>
  <c r="BP394" i="6"/>
  <c r="CV394" i="6"/>
  <c r="CK737" i="6"/>
  <c r="BE737" i="6"/>
  <c r="DF666" i="6"/>
  <c r="BZ666" i="6"/>
  <c r="BZ861" i="6"/>
  <c r="DF861" i="6"/>
  <c r="BE1005" i="6"/>
  <c r="CK1005" i="6"/>
  <c r="CV944" i="6"/>
  <c r="BP944" i="6"/>
  <c r="BP610" i="6"/>
  <c r="CV610" i="6"/>
  <c r="DF662" i="6"/>
  <c r="BZ662" i="6"/>
  <c r="BE615" i="6"/>
  <c r="CK615" i="6"/>
  <c r="CK396" i="6"/>
  <c r="BE396" i="6"/>
  <c r="BP879" i="6"/>
  <c r="CV879" i="6"/>
  <c r="CV866" i="6"/>
  <c r="BP866" i="6"/>
  <c r="DF566" i="6"/>
  <c r="BZ566" i="6"/>
  <c r="BP728" i="6"/>
  <c r="CV728" i="6"/>
  <c r="BZ953" i="6"/>
  <c r="DF953" i="6"/>
  <c r="BZ601" i="6"/>
  <c r="DF601" i="6"/>
  <c r="BP641" i="6"/>
  <c r="CV641" i="6"/>
  <c r="CK858" i="6"/>
  <c r="BE858" i="6"/>
  <c r="BE591" i="6"/>
  <c r="CK591" i="6"/>
  <c r="CV279" i="6"/>
  <c r="BP279" i="6"/>
  <c r="BZ318" i="6"/>
  <c r="DF318" i="6"/>
  <c r="DF479" i="6"/>
  <c r="BZ479" i="6"/>
  <c r="BZ556" i="6"/>
  <c r="DF556" i="6"/>
  <c r="BZ1005" i="6"/>
  <c r="DF1005" i="6"/>
  <c r="BE317" i="6"/>
  <c r="CK317" i="6"/>
  <c r="DF356" i="6"/>
  <c r="BZ356" i="6"/>
  <c r="CK367" i="6"/>
  <c r="BE367" i="6"/>
  <c r="DF362" i="6"/>
  <c r="BZ362" i="6"/>
  <c r="BZ821" i="6"/>
  <c r="DF821" i="6"/>
  <c r="CV385" i="6"/>
  <c r="BP385" i="6"/>
  <c r="DF541" i="6"/>
  <c r="BZ541" i="6"/>
  <c r="CV764" i="6"/>
  <c r="BP764" i="6"/>
  <c r="BZ24" i="6"/>
  <c r="DF24" i="6"/>
  <c r="DF594" i="6"/>
  <c r="BZ594" i="6"/>
  <c r="BE722" i="6"/>
  <c r="CK722" i="6"/>
  <c r="DF956" i="6"/>
  <c r="BZ956" i="6"/>
  <c r="DF899" i="6"/>
  <c r="BZ899" i="6"/>
  <c r="BZ816" i="6"/>
  <c r="DF816" i="6"/>
  <c r="DF728" i="6"/>
  <c r="BZ728" i="6"/>
  <c r="BZ387" i="6"/>
  <c r="DF387" i="6"/>
  <c r="CK999" i="6"/>
  <c r="BE999" i="6"/>
  <c r="CV403" i="6"/>
  <c r="BP403" i="6"/>
  <c r="CK879" i="6"/>
  <c r="BE879" i="6"/>
  <c r="BP68" i="6"/>
  <c r="CV68" i="6"/>
  <c r="DF881" i="6"/>
  <c r="BZ881" i="6"/>
  <c r="CK447" i="6"/>
  <c r="BE447" i="6"/>
  <c r="DF207" i="6"/>
  <c r="BZ207" i="6"/>
  <c r="BZ938" i="6"/>
  <c r="DF938" i="6"/>
  <c r="BZ466" i="6"/>
  <c r="DF466" i="6"/>
  <c r="CK78" i="6"/>
  <c r="BE78" i="6"/>
  <c r="CV603" i="6"/>
  <c r="BP603" i="6"/>
  <c r="BE195" i="6"/>
  <c r="CK195" i="6"/>
  <c r="DF264" i="6"/>
  <c r="BZ264" i="6"/>
  <c r="BZ486" i="6"/>
  <c r="DF486" i="6"/>
  <c r="CL108" i="6"/>
  <c r="DI108" i="6" s="1"/>
  <c r="CK841" i="6"/>
  <c r="BE841" i="6"/>
  <c r="BZ811" i="6"/>
  <c r="DF811" i="6"/>
  <c r="DF812" i="6"/>
  <c r="BZ812" i="6"/>
  <c r="CV978" i="6"/>
  <c r="BP978" i="6"/>
  <c r="BE667" i="6"/>
  <c r="CK667" i="6"/>
  <c r="BP230" i="6"/>
  <c r="CV230" i="6"/>
  <c r="CV440" i="6"/>
  <c r="BP440" i="6"/>
  <c r="CK877" i="6"/>
  <c r="BE877" i="6"/>
  <c r="CV258" i="6"/>
  <c r="BP258" i="6"/>
  <c r="BP435" i="6"/>
  <c r="CV435" i="6"/>
  <c r="CK655" i="6"/>
  <c r="BE655" i="6"/>
  <c r="DF719" i="6"/>
  <c r="BZ719" i="6"/>
  <c r="BZ174" i="6"/>
  <c r="DF174" i="6"/>
  <c r="BP647" i="6"/>
  <c r="CV647" i="6"/>
  <c r="BZ361" i="6"/>
  <c r="DF361" i="6"/>
  <c r="CK887" i="6"/>
  <c r="BE887" i="6"/>
  <c r="BP755" i="6"/>
  <c r="CV755" i="6"/>
  <c r="BP747" i="6"/>
  <c r="CV747" i="6"/>
  <c r="CV938" i="6"/>
  <c r="BP938" i="6"/>
  <c r="CK505" i="6"/>
  <c r="BE505" i="6"/>
  <c r="DF589" i="6"/>
  <c r="BZ589" i="6"/>
  <c r="DF49" i="6"/>
  <c r="BZ49" i="6"/>
  <c r="BP252" i="6"/>
  <c r="CV252" i="6"/>
  <c r="CL223" i="6"/>
  <c r="DI223" i="6" s="1"/>
  <c r="DF316" i="6"/>
  <c r="BZ316" i="6"/>
  <c r="BP204" i="6"/>
  <c r="CV204" i="6"/>
  <c r="DF357" i="6"/>
  <c r="BZ357" i="6"/>
  <c r="CK731" i="6"/>
  <c r="BE731" i="6"/>
  <c r="BP826" i="6"/>
  <c r="CV826" i="6"/>
  <c r="BP774" i="6"/>
  <c r="CV774" i="6"/>
  <c r="CK919" i="6"/>
  <c r="BE919" i="6"/>
  <c r="CV339" i="6"/>
  <c r="BP339" i="6"/>
  <c r="BZ491" i="6"/>
  <c r="DF491" i="6"/>
  <c r="BP448" i="6"/>
  <c r="CV448" i="6"/>
  <c r="BZ464" i="6"/>
  <c r="DF464" i="6"/>
  <c r="CW28" i="6"/>
  <c r="DJ28" i="6" s="1"/>
  <c r="DF679" i="6"/>
  <c r="BZ679" i="6"/>
  <c r="BP735" i="6"/>
  <c r="CV735" i="6"/>
  <c r="BE747" i="6"/>
  <c r="CK747" i="6"/>
  <c r="BP791" i="6"/>
  <c r="CV791" i="6"/>
  <c r="BP122" i="6"/>
  <c r="CV122" i="6"/>
  <c r="DF858" i="6"/>
  <c r="BZ858" i="6"/>
  <c r="DF525" i="6"/>
  <c r="BZ525" i="6"/>
  <c r="BE621" i="6"/>
  <c r="CK621" i="6"/>
  <c r="DF973" i="6"/>
  <c r="BZ973" i="6"/>
  <c r="CK337" i="6"/>
  <c r="BE337" i="6"/>
  <c r="CK285" i="6"/>
  <c r="BE285" i="6"/>
  <c r="CK629" i="6"/>
  <c r="BE629" i="6"/>
  <c r="DF93" i="6"/>
  <c r="BZ93" i="6"/>
  <c r="CV1012" i="6"/>
  <c r="BP1012" i="6"/>
  <c r="BZ117" i="6"/>
  <c r="DF117" i="6"/>
  <c r="CV587" i="6"/>
  <c r="BP587" i="6"/>
  <c r="BE295" i="6"/>
  <c r="CK295" i="6"/>
  <c r="BP494" i="6"/>
  <c r="CV494" i="6"/>
  <c r="CV566" i="6"/>
  <c r="BP566" i="6"/>
  <c r="DF706" i="6"/>
  <c r="BZ706" i="6"/>
  <c r="BZ814" i="6"/>
  <c r="DF814" i="6"/>
  <c r="CV382" i="6"/>
  <c r="BP382" i="6"/>
  <c r="CV467" i="6"/>
  <c r="BP467" i="6"/>
  <c r="BP990" i="6"/>
  <c r="CV990" i="6"/>
  <c r="CV861" i="6"/>
  <c r="BP861" i="6"/>
  <c r="DF97" i="6"/>
  <c r="BZ97" i="6"/>
  <c r="CV533" i="6"/>
  <c r="BP533" i="6"/>
  <c r="BE182" i="6"/>
  <c r="CK182" i="6"/>
  <c r="CK705" i="6"/>
  <c r="BE705" i="6"/>
  <c r="BP669" i="6"/>
  <c r="CV669" i="6"/>
  <c r="BP534" i="6"/>
  <c r="CV534" i="6"/>
  <c r="CK644" i="6"/>
  <c r="BE644" i="6"/>
  <c r="CV1006" i="6"/>
  <c r="BP1006" i="6"/>
  <c r="CK24" i="6"/>
  <c r="BE24" i="6"/>
  <c r="CV606" i="6"/>
  <c r="BP606" i="6"/>
  <c r="BE630" i="6"/>
  <c r="CK630" i="6"/>
  <c r="BE586" i="6"/>
  <c r="CK586" i="6"/>
  <c r="BP659" i="6"/>
  <c r="CV659" i="6"/>
  <c r="DF880" i="6"/>
  <c r="BZ880" i="6"/>
  <c r="CK496" i="6"/>
  <c r="BE496" i="6"/>
  <c r="CV365" i="6"/>
  <c r="BP365" i="6"/>
  <c r="CK381" i="6"/>
  <c r="BE381" i="6"/>
  <c r="DF851" i="6"/>
  <c r="BZ851" i="6"/>
  <c r="CK980" i="6"/>
  <c r="BE980" i="6"/>
  <c r="BZ147" i="6"/>
  <c r="DF147" i="6"/>
  <c r="CV406" i="6"/>
  <c r="BP406" i="6"/>
  <c r="BZ156" i="6"/>
  <c r="DF156" i="6"/>
  <c r="BE219" i="6"/>
  <c r="CK219" i="6"/>
  <c r="CV912" i="6"/>
  <c r="BP912" i="6"/>
  <c r="BZ859" i="6"/>
  <c r="DF859" i="6"/>
  <c r="CK703" i="6"/>
  <c r="BE703" i="6"/>
  <c r="CK711" i="6"/>
  <c r="BE711" i="6"/>
  <c r="CV304" i="6"/>
  <c r="BP304" i="6"/>
  <c r="BP136" i="6"/>
  <c r="CV136" i="6"/>
  <c r="BZ611" i="6"/>
  <c r="DF611" i="6"/>
  <c r="BP806" i="6"/>
  <c r="CV806" i="6"/>
  <c r="CK956" i="6"/>
  <c r="BE956" i="6"/>
  <c r="CL74" i="6"/>
  <c r="DI74" i="6" s="1"/>
  <c r="BP345" i="6"/>
  <c r="CV345" i="6"/>
  <c r="DF342" i="6"/>
  <c r="BZ342" i="6"/>
  <c r="DF110" i="6"/>
  <c r="BZ110" i="6"/>
  <c r="DF530" i="6"/>
  <c r="BZ530" i="6"/>
  <c r="CK375" i="6"/>
  <c r="BE375" i="6"/>
  <c r="BZ196" i="6"/>
  <c r="DF196" i="6"/>
  <c r="CV684" i="6"/>
  <c r="BP684" i="6"/>
  <c r="BE289" i="6"/>
  <c r="CK289" i="6"/>
  <c r="BE991" i="6"/>
  <c r="CK991" i="6"/>
  <c r="CV682" i="6"/>
  <c r="BP682" i="6"/>
  <c r="BZ519" i="6"/>
  <c r="DF519" i="6"/>
  <c r="DF279" i="6"/>
  <c r="BZ279" i="6"/>
  <c r="BP170" i="6"/>
  <c r="CV170" i="6"/>
  <c r="CV832" i="6"/>
  <c r="BP832" i="6"/>
  <c r="DF187" i="6"/>
  <c r="BZ187" i="6"/>
  <c r="BZ113" i="6"/>
  <c r="DF113" i="6"/>
  <c r="DF284" i="6"/>
  <c r="BZ284" i="6"/>
  <c r="CK513" i="6"/>
  <c r="BE513" i="6"/>
  <c r="BP452" i="6"/>
  <c r="CV452" i="6"/>
  <c r="CK259" i="6"/>
  <c r="BE259" i="6"/>
  <c r="BE694" i="6"/>
  <c r="CK694" i="6"/>
  <c r="DF376" i="6"/>
  <c r="BZ376" i="6"/>
  <c r="BP750" i="6"/>
  <c r="CV750" i="6"/>
  <c r="DF692" i="6"/>
  <c r="BZ692" i="6"/>
  <c r="BE246" i="6"/>
  <c r="CK246" i="6"/>
  <c r="DF378" i="6"/>
  <c r="BZ378" i="6"/>
  <c r="BZ799" i="6"/>
  <c r="DF799" i="6"/>
  <c r="BP431" i="6"/>
  <c r="CV431" i="6"/>
  <c r="CV973" i="6"/>
  <c r="BP973" i="6"/>
  <c r="CV288" i="6"/>
  <c r="BP288" i="6"/>
  <c r="CK554" i="6"/>
  <c r="BE554" i="6"/>
  <c r="DF162" i="6"/>
  <c r="BZ162" i="6"/>
  <c r="CV924" i="6"/>
  <c r="BP924" i="6"/>
  <c r="BP227" i="6"/>
  <c r="CV227" i="6"/>
  <c r="CV680" i="6"/>
  <c r="BP680" i="6"/>
  <c r="DF312" i="6"/>
  <c r="BZ312" i="6"/>
  <c r="BZ848" i="6"/>
  <c r="DF848" i="6"/>
  <c r="DF396" i="6"/>
  <c r="BZ396" i="6"/>
  <c r="CV594" i="6"/>
  <c r="BP594" i="6"/>
  <c r="BZ386" i="6"/>
  <c r="DF386" i="6"/>
  <c r="CV984" i="6"/>
  <c r="BP984" i="6"/>
  <c r="DF767" i="6"/>
  <c r="BZ767" i="6"/>
  <c r="CK989" i="6"/>
  <c r="BE989" i="6"/>
  <c r="BZ203" i="6"/>
  <c r="DF203" i="6"/>
  <c r="CV833" i="6"/>
  <c r="BP833" i="6"/>
  <c r="DF282" i="6"/>
  <c r="BZ282" i="6"/>
  <c r="DF287" i="6"/>
  <c r="BZ287" i="6"/>
  <c r="CK398" i="6"/>
  <c r="BE398" i="6"/>
  <c r="BP301" i="6"/>
  <c r="CV301" i="6"/>
  <c r="DF673" i="6"/>
  <c r="BZ673" i="6"/>
  <c r="BP731" i="6"/>
  <c r="CV731" i="6"/>
  <c r="BZ707" i="6"/>
  <c r="DF707" i="6"/>
  <c r="CK453" i="6"/>
  <c r="BE453" i="6"/>
  <c r="M34" i="5"/>
  <c r="K47" i="5"/>
  <c r="M33" i="5"/>
  <c r="BP384" i="6"/>
  <c r="CV384" i="6"/>
  <c r="CK435" i="6"/>
  <c r="BE435" i="6"/>
  <c r="DF69" i="6"/>
  <c r="BZ69" i="6"/>
  <c r="BP299" i="6"/>
  <c r="CV299" i="6"/>
  <c r="DF201" i="6"/>
  <c r="BZ201" i="6"/>
  <c r="CK777" i="6"/>
  <c r="BE777" i="6"/>
  <c r="BP711" i="6"/>
  <c r="CV711" i="6"/>
  <c r="BE493" i="6"/>
  <c r="CK493" i="6"/>
  <c r="BP102" i="6"/>
  <c r="CV102" i="6"/>
  <c r="BE370" i="6"/>
  <c r="CK370" i="6"/>
  <c r="BZ250" i="6"/>
  <c r="DF250" i="6"/>
  <c r="BE303" i="6"/>
  <c r="CK303" i="6"/>
  <c r="CK813" i="6"/>
  <c r="BE813" i="6"/>
  <c r="CL84" i="6"/>
  <c r="DI84" i="6" s="1"/>
  <c r="BP107" i="6"/>
  <c r="CV107" i="6"/>
  <c r="CV664" i="6"/>
  <c r="BP664" i="6"/>
  <c r="DF818" i="6"/>
  <c r="BZ818" i="6"/>
  <c r="BE128" i="6"/>
  <c r="CK128" i="6"/>
  <c r="DF600" i="6"/>
  <c r="BZ600" i="6"/>
  <c r="BP71" i="6"/>
  <c r="CV71" i="6"/>
  <c r="BP309" i="6"/>
  <c r="CV309" i="6"/>
  <c r="CL171" i="6"/>
  <c r="DI171" i="6" s="1"/>
  <c r="DF682" i="6"/>
  <c r="BZ682" i="6"/>
  <c r="BE410" i="6"/>
  <c r="CK410" i="6"/>
  <c r="CK297" i="6"/>
  <c r="BE297" i="6"/>
  <c r="BP356" i="6"/>
  <c r="CV356" i="6"/>
  <c r="BZ431" i="6"/>
  <c r="DF431" i="6"/>
  <c r="BE893" i="6"/>
  <c r="CK893" i="6"/>
  <c r="BZ775" i="6"/>
  <c r="DF775" i="6"/>
  <c r="BE654" i="6"/>
  <c r="CK654" i="6"/>
  <c r="DF798" i="6"/>
  <c r="BZ798" i="6"/>
  <c r="CW64" i="6"/>
  <c r="DJ64" i="6" s="1"/>
  <c r="BP45" i="6"/>
  <c r="CV45" i="6"/>
  <c r="BP408" i="6"/>
  <c r="CV408" i="6"/>
  <c r="BE163" i="6"/>
  <c r="CK163" i="6"/>
  <c r="CV573" i="6"/>
  <c r="BP573" i="6"/>
  <c r="BP893" i="6"/>
  <c r="CV893" i="6"/>
  <c r="DF790" i="6"/>
  <c r="BZ790" i="6"/>
  <c r="DF139" i="6"/>
  <c r="BZ139" i="6"/>
  <c r="BP830" i="6"/>
  <c r="CV830" i="6"/>
  <c r="CK1010" i="6"/>
  <c r="BE1010" i="6"/>
  <c r="CK820" i="6"/>
  <c r="BE820" i="6"/>
  <c r="CV211" i="6"/>
  <c r="BP211" i="6"/>
  <c r="BP30" i="6"/>
  <c r="CV30" i="6"/>
  <c r="CK603" i="6"/>
  <c r="BE603" i="6"/>
  <c r="CK569" i="6"/>
  <c r="BE569" i="6"/>
  <c r="BP548" i="6"/>
  <c r="CV548" i="6"/>
  <c r="CL88" i="6"/>
  <c r="DI88" i="6" s="1"/>
  <c r="BP903" i="6"/>
  <c r="CV903" i="6"/>
  <c r="BZ912" i="6"/>
  <c r="DF912" i="6"/>
  <c r="CV333" i="6"/>
  <c r="BP333" i="6"/>
  <c r="BE912" i="6"/>
  <c r="CK912" i="6"/>
  <c r="CK511" i="6"/>
  <c r="BE511" i="6"/>
  <c r="CK85" i="6"/>
  <c r="BE85" i="6"/>
  <c r="DF217" i="6"/>
  <c r="BZ217" i="6"/>
  <c r="BZ392" i="6"/>
  <c r="DF392" i="6"/>
  <c r="BE1002" i="6"/>
  <c r="CK1002" i="6"/>
  <c r="DF428" i="6"/>
  <c r="BZ428" i="6"/>
  <c r="DF975" i="6"/>
  <c r="BZ975" i="6"/>
  <c r="BP972" i="6"/>
  <c r="CV972" i="6"/>
  <c r="CK37" i="6"/>
  <c r="BE37" i="6"/>
  <c r="BP674" i="6"/>
  <c r="CV674" i="6"/>
  <c r="CW23" i="6"/>
  <c r="DJ23" i="6" s="1"/>
  <c r="CV1007" i="6"/>
  <c r="BP1007" i="6"/>
  <c r="CV175" i="6"/>
  <c r="BP175" i="6"/>
  <c r="BZ797" i="6"/>
  <c r="DF797" i="6"/>
  <c r="BZ825" i="6"/>
  <c r="DF825" i="6"/>
  <c r="BE950" i="6"/>
  <c r="CK950" i="6"/>
  <c r="CL117" i="6"/>
  <c r="DI117" i="6" s="1"/>
  <c r="CV391" i="6"/>
  <c r="BP391" i="6"/>
  <c r="DF426" i="6"/>
  <c r="BZ426" i="6"/>
  <c r="DF696" i="6"/>
  <c r="BZ696" i="6"/>
  <c r="CK258" i="6"/>
  <c r="BE258" i="6"/>
  <c r="CK483" i="6"/>
  <c r="BE483" i="6"/>
  <c r="CK480" i="6"/>
  <c r="BE480" i="6"/>
  <c r="BE122" i="6"/>
  <c r="CK122" i="6"/>
  <c r="CK395" i="6"/>
  <c r="BE395" i="6"/>
  <c r="CV692" i="6"/>
  <c r="BP692" i="6"/>
  <c r="BE638" i="6"/>
  <c r="CK638" i="6"/>
  <c r="BE154" i="6"/>
  <c r="CK154" i="6"/>
  <c r="CV149" i="6"/>
  <c r="BP149" i="6"/>
  <c r="CK826" i="6"/>
  <c r="BE826" i="6"/>
  <c r="DF634" i="6"/>
  <c r="BZ634" i="6"/>
  <c r="BE116" i="6"/>
  <c r="CK116" i="6"/>
  <c r="CW242" i="6"/>
  <c r="DJ242" i="6" s="1"/>
  <c r="BE914" i="6"/>
  <c r="CK914" i="6"/>
  <c r="CW130" i="6"/>
  <c r="DJ130" i="6" s="1"/>
  <c r="CK125" i="6"/>
  <c r="BE125" i="6"/>
  <c r="CV352" i="6"/>
  <c r="BP352" i="6"/>
  <c r="BP96" i="6"/>
  <c r="CV96" i="6"/>
  <c r="BZ160" i="6"/>
  <c r="DF160" i="6"/>
  <c r="CK424" i="6"/>
  <c r="BE424" i="6"/>
  <c r="DF379" i="6"/>
  <c r="BZ379" i="6"/>
  <c r="DF593" i="6"/>
  <c r="BZ593" i="6"/>
  <c r="K51" i="5"/>
  <c r="K63" i="5"/>
  <c r="M38" i="5"/>
  <c r="BE179" i="6"/>
  <c r="CK179" i="6"/>
  <c r="BE346" i="6"/>
  <c r="CK346" i="6"/>
  <c r="BP850" i="6"/>
  <c r="CV850" i="6"/>
  <c r="BP971" i="6"/>
  <c r="CV971" i="6"/>
  <c r="BE144" i="6"/>
  <c r="CK144" i="6"/>
  <c r="CK780" i="6"/>
  <c r="BE780" i="6"/>
  <c r="BP927" i="6"/>
  <c r="CV927" i="6"/>
  <c r="BE911" i="6"/>
  <c r="CK911" i="6"/>
  <c r="CV789" i="6"/>
  <c r="BP789" i="6"/>
  <c r="CV229" i="6"/>
  <c r="BP229" i="6"/>
  <c r="DF109" i="6"/>
  <c r="BZ109" i="6"/>
  <c r="BP540" i="6"/>
  <c r="CV540" i="6"/>
  <c r="BP275" i="6"/>
  <c r="CV275" i="6"/>
  <c r="BZ957" i="6"/>
  <c r="DF957" i="6"/>
  <c r="CV736" i="6"/>
  <c r="BP736" i="6"/>
  <c r="CW73" i="6"/>
  <c r="DJ73" i="6" s="1"/>
  <c r="CV786" i="6"/>
  <c r="BP786" i="6"/>
  <c r="CK491" i="6"/>
  <c r="BE491" i="6"/>
  <c r="BZ737" i="6"/>
  <c r="DF737" i="6"/>
  <c r="DF219" i="6"/>
  <c r="BZ219" i="6"/>
  <c r="DF695" i="6"/>
  <c r="BZ695" i="6"/>
  <c r="CK851" i="6"/>
  <c r="BE851" i="6"/>
  <c r="CK141" i="6"/>
  <c r="BE141" i="6"/>
  <c r="DF560" i="6"/>
  <c r="BZ560" i="6"/>
  <c r="DF258" i="6"/>
  <c r="BZ258" i="6"/>
  <c r="BZ111" i="6"/>
  <c r="DF111" i="6"/>
  <c r="CW284" i="6"/>
  <c r="DJ284" i="6" s="1"/>
  <c r="DF743" i="6"/>
  <c r="BZ743" i="6"/>
  <c r="DF480" i="6"/>
  <c r="BZ480" i="6"/>
  <c r="BP805" i="6"/>
  <c r="CV805" i="6"/>
  <c r="CK173" i="6"/>
  <c r="BE173" i="6"/>
  <c r="CV269" i="6"/>
  <c r="BP269" i="6"/>
  <c r="CK664" i="6"/>
  <c r="BE664" i="6"/>
  <c r="CK872" i="6"/>
  <c r="BE872" i="6"/>
  <c r="CV205" i="6"/>
  <c r="BP205" i="6"/>
  <c r="BE436" i="6"/>
  <c r="CK436" i="6"/>
  <c r="BE196" i="6"/>
  <c r="CK196" i="6"/>
  <c r="CK543" i="6"/>
  <c r="BE543" i="6"/>
  <c r="CK458" i="6"/>
  <c r="BE458" i="6"/>
  <c r="BZ637" i="6"/>
  <c r="DF637" i="6"/>
  <c r="CV377" i="6"/>
  <c r="BP377" i="6"/>
  <c r="DF442" i="6"/>
  <c r="BZ442" i="6"/>
  <c r="CK403" i="6"/>
  <c r="BE403" i="6"/>
  <c r="BZ221" i="6"/>
  <c r="DF221" i="6"/>
  <c r="CK995" i="6"/>
  <c r="BE995" i="6"/>
  <c r="DF716" i="6"/>
  <c r="BZ716" i="6"/>
  <c r="DF278" i="6"/>
  <c r="BZ278" i="6"/>
  <c r="DF612" i="6"/>
  <c r="BZ612" i="6"/>
  <c r="DF690" i="6"/>
  <c r="BZ690" i="6"/>
  <c r="CW226" i="6"/>
  <c r="DJ226" i="6" s="1"/>
  <c r="CK448" i="6"/>
  <c r="BE448" i="6"/>
  <c r="BZ404" i="6"/>
  <c r="DF404" i="6"/>
  <c r="CK260" i="6"/>
  <c r="BE260" i="6"/>
  <c r="CV672" i="6"/>
  <c r="BP672" i="6"/>
  <c r="CV782" i="6"/>
  <c r="BP782" i="6"/>
  <c r="BP342" i="6"/>
  <c r="CV342" i="6"/>
  <c r="BZ607" i="6"/>
  <c r="DF607" i="6"/>
  <c r="CL151" i="6"/>
  <c r="DI151" i="6"/>
  <c r="BZ281" i="6"/>
  <c r="DF281" i="6"/>
  <c r="CK898" i="6"/>
  <c r="BE898" i="6"/>
  <c r="CK885" i="6"/>
  <c r="BE885" i="6"/>
  <c r="CK577" i="6"/>
  <c r="BE577" i="6"/>
  <c r="BP646" i="6"/>
  <c r="CV646" i="6"/>
  <c r="CV718" i="6"/>
  <c r="BP718" i="6"/>
  <c r="BE516" i="6"/>
  <c r="CK516" i="6"/>
  <c r="CV730" i="6"/>
  <c r="BP730" i="6"/>
  <c r="CV492" i="6"/>
  <c r="BP492" i="6"/>
  <c r="CV843" i="6"/>
  <c r="BP843" i="6"/>
  <c r="BZ977" i="6"/>
  <c r="DF977" i="6"/>
  <c r="CV387" i="6"/>
  <c r="BP387" i="6"/>
  <c r="DF759" i="6"/>
  <c r="BZ759" i="6"/>
  <c r="CV53" i="6"/>
  <c r="BP53" i="6"/>
  <c r="BE298" i="6"/>
  <c r="CK298" i="6"/>
  <c r="CV886" i="6"/>
  <c r="BP886" i="6"/>
  <c r="BZ879" i="6"/>
  <c r="DF879" i="6"/>
  <c r="CK870" i="6"/>
  <c r="BE870" i="6"/>
  <c r="CV485" i="6"/>
  <c r="BP485" i="6"/>
  <c r="BZ925" i="6"/>
  <c r="DF925" i="6"/>
  <c r="BP398" i="6"/>
  <c r="CV398" i="6"/>
  <c r="BZ90" i="6"/>
  <c r="DF90" i="6"/>
  <c r="BE699" i="6"/>
  <c r="CK699" i="6"/>
  <c r="CK462" i="6"/>
  <c r="BE462" i="6"/>
  <c r="BP268" i="6"/>
  <c r="CV268" i="6"/>
  <c r="BE653" i="6"/>
  <c r="CK653" i="6"/>
  <c r="DF240" i="6"/>
  <c r="BZ240" i="6"/>
  <c r="BE432" i="6"/>
  <c r="CK432" i="6"/>
  <c r="CK808" i="6"/>
  <c r="BE808" i="6"/>
  <c r="BP564" i="6"/>
  <c r="CV564" i="6"/>
  <c r="CK784" i="6"/>
  <c r="BE784" i="6"/>
  <c r="CV532" i="6"/>
  <c r="BP532" i="6"/>
  <c r="CK335" i="6"/>
  <c r="BE335" i="6"/>
  <c r="BP414" i="6"/>
  <c r="CV414" i="6"/>
  <c r="DF337" i="6"/>
  <c r="BZ337" i="6"/>
  <c r="BE79" i="6"/>
  <c r="CK79" i="6"/>
  <c r="CW40" i="6"/>
  <c r="DJ40" i="6" s="1"/>
  <c r="CW94" i="6"/>
  <c r="DJ94" i="6" s="1"/>
  <c r="CV292" i="6"/>
  <c r="BP292" i="6"/>
  <c r="BE103" i="6"/>
  <c r="CK103" i="6"/>
  <c r="DF429" i="6"/>
  <c r="BZ429" i="6"/>
  <c r="BZ927" i="6"/>
  <c r="DF927" i="6"/>
  <c r="CK860" i="6"/>
  <c r="BE860" i="6"/>
  <c r="BE831" i="6"/>
  <c r="CK831" i="6"/>
  <c r="DF615" i="6"/>
  <c r="BZ615" i="6"/>
  <c r="BP667" i="6"/>
  <c r="CV667" i="6"/>
  <c r="DF94" i="6"/>
  <c r="BZ94" i="6"/>
  <c r="BP848" i="6"/>
  <c r="CV848" i="6"/>
  <c r="BP214" i="6"/>
  <c r="CV214" i="6"/>
  <c r="CK721" i="6"/>
  <c r="BE721" i="6"/>
  <c r="CK189" i="6"/>
  <c r="BE189" i="6"/>
  <c r="BP397" i="6"/>
  <c r="CV397" i="6"/>
  <c r="CK25" i="6"/>
  <c r="BE25" i="6"/>
  <c r="BZ325" i="6"/>
  <c r="DF325" i="6"/>
  <c r="BE926" i="6"/>
  <c r="CK926" i="6"/>
  <c r="BE611" i="6"/>
  <c r="CK611" i="6"/>
  <c r="DF740" i="6"/>
  <c r="BZ740" i="6"/>
  <c r="BP54" i="6"/>
  <c r="CV54" i="6"/>
  <c r="CL68" i="6"/>
  <c r="DI68" i="6" s="1"/>
  <c r="DF744" i="6"/>
  <c r="BZ744" i="6"/>
  <c r="CL199" i="6"/>
  <c r="DI199" i="6" s="1"/>
  <c r="CV599" i="6"/>
  <c r="BP599" i="6"/>
  <c r="CV716" i="6"/>
  <c r="BP716" i="6"/>
  <c r="CK833" i="6"/>
  <c r="BE833" i="6"/>
  <c r="BZ619" i="6"/>
  <c r="DF619" i="6"/>
  <c r="DF472" i="6"/>
  <c r="BZ472" i="6"/>
  <c r="BP753" i="6"/>
  <c r="CV753" i="6"/>
  <c r="BZ897" i="6"/>
  <c r="DF897" i="6"/>
  <c r="BE648" i="6"/>
  <c r="CK648" i="6"/>
  <c r="CK99" i="6"/>
  <c r="BE99" i="6"/>
  <c r="BZ939" i="6"/>
  <c r="DF939" i="6"/>
  <c r="CV574" i="6"/>
  <c r="BP574" i="6"/>
  <c r="CV285" i="6"/>
  <c r="BP285" i="6"/>
  <c r="BP797" i="6"/>
  <c r="CV797" i="6"/>
  <c r="CK555" i="6"/>
  <c r="BE555" i="6"/>
  <c r="BE929" i="6"/>
  <c r="CK929" i="6"/>
  <c r="BP228" i="6"/>
  <c r="CV228" i="6"/>
  <c r="CK669" i="6"/>
  <c r="BE669" i="6"/>
  <c r="DF698" i="6"/>
  <c r="BZ698" i="6"/>
  <c r="CK812" i="6"/>
  <c r="BE812" i="6"/>
  <c r="BZ256" i="6"/>
  <c r="DF256" i="6"/>
  <c r="DF990" i="6"/>
  <c r="BZ990" i="6"/>
  <c r="CV290" i="6"/>
  <c r="BP290" i="6"/>
  <c r="CV748" i="6"/>
  <c r="BP748" i="6"/>
  <c r="BZ992" i="6"/>
  <c r="DF992" i="6"/>
  <c r="BP844" i="6"/>
  <c r="CV844" i="6"/>
  <c r="CK407" i="6"/>
  <c r="BE407" i="6"/>
  <c r="BZ350" i="6"/>
  <c r="DF350" i="6"/>
  <c r="CK854" i="6"/>
  <c r="BE854" i="6"/>
  <c r="BZ140" i="6"/>
  <c r="DF140" i="6"/>
  <c r="CV563" i="6"/>
  <c r="BP563" i="6"/>
  <c r="CW80" i="6"/>
  <c r="DJ80" i="6"/>
  <c r="CV239" i="6"/>
  <c r="BP239" i="6"/>
  <c r="DF842" i="6"/>
  <c r="BZ842" i="6"/>
  <c r="DF38" i="6"/>
  <c r="BZ38" i="6"/>
  <c r="CK623" i="6"/>
  <c r="BE623" i="6"/>
  <c r="CK241" i="6"/>
  <c r="BE241" i="6"/>
  <c r="DF609" i="6"/>
  <c r="BZ609" i="6"/>
  <c r="BZ368" i="6"/>
  <c r="DF368" i="6"/>
  <c r="BE224" i="6"/>
  <c r="CK224" i="6"/>
  <c r="BE579" i="6"/>
  <c r="CK579" i="6"/>
  <c r="DF153" i="6"/>
  <c r="BZ153" i="6"/>
  <c r="CV865" i="6"/>
  <c r="BP865" i="6"/>
  <c r="CK1001" i="6"/>
  <c r="BE1001" i="6"/>
  <c r="CK520" i="6"/>
  <c r="BE520" i="6"/>
  <c r="DF249" i="6"/>
  <c r="BZ249" i="6"/>
  <c r="CV933" i="6"/>
  <c r="BP933" i="6"/>
  <c r="BE905" i="6"/>
  <c r="CK905" i="6"/>
  <c r="CK451" i="6"/>
  <c r="BE451" i="6"/>
  <c r="BE541" i="6"/>
  <c r="CK541" i="6"/>
  <c r="DF664" i="6"/>
  <c r="BZ664" i="6"/>
  <c r="BZ232" i="6"/>
  <c r="DF232" i="6"/>
  <c r="DF703" i="6"/>
  <c r="BZ703" i="6"/>
  <c r="CV396" i="6"/>
  <c r="BP396" i="6"/>
  <c r="BZ450" i="6"/>
  <c r="DF450" i="6"/>
  <c r="BP787" i="6"/>
  <c r="CV787" i="6"/>
  <c r="BE287" i="6"/>
  <c r="CK287" i="6"/>
  <c r="BZ283" i="6"/>
  <c r="DF283" i="6"/>
  <c r="CK239" i="6"/>
  <c r="BE239" i="6"/>
  <c r="BZ643" i="6"/>
  <c r="DF643" i="6"/>
  <c r="BP419" i="6"/>
  <c r="CV419" i="6"/>
  <c r="BZ307" i="6"/>
  <c r="DF307" i="6"/>
  <c r="BP693" i="6"/>
  <c r="CV693" i="6"/>
  <c r="BP496" i="6"/>
  <c r="CV496" i="6"/>
  <c r="CK417" i="6"/>
  <c r="BE417" i="6"/>
  <c r="BZ359" i="6"/>
  <c r="DF359" i="6"/>
  <c r="CK933" i="6"/>
  <c r="BE933" i="6"/>
  <c r="BP691" i="6"/>
  <c r="CV691" i="6"/>
  <c r="DF693" i="6"/>
  <c r="BZ693" i="6"/>
  <c r="CV256" i="6"/>
  <c r="BP256" i="6"/>
  <c r="BE170" i="6"/>
  <c r="CK170" i="6"/>
  <c r="BP777" i="6"/>
  <c r="CV777" i="6"/>
  <c r="DF599" i="6"/>
  <c r="BZ599" i="6"/>
  <c r="BZ118" i="6"/>
  <c r="DF118" i="6"/>
  <c r="BP800" i="6"/>
  <c r="CV800" i="6"/>
  <c r="DF636" i="6"/>
  <c r="BZ636" i="6"/>
  <c r="CV955" i="6"/>
  <c r="BP955" i="6"/>
  <c r="BP216" i="6"/>
  <c r="CV216" i="6"/>
  <c r="CW247" i="6"/>
  <c r="DJ247" i="6" s="1"/>
  <c r="CK922" i="6"/>
  <c r="BE922" i="6"/>
  <c r="CK595" i="6"/>
  <c r="BE595" i="6"/>
  <c r="CV900" i="6"/>
  <c r="BP900" i="6"/>
  <c r="CK265" i="6"/>
  <c r="BE265" i="6"/>
  <c r="CW201" i="6"/>
  <c r="DJ201" i="6" s="1"/>
  <c r="BE869" i="6"/>
  <c r="CK869" i="6"/>
  <c r="BZ585" i="6"/>
  <c r="DF585" i="6"/>
  <c r="DF322" i="6"/>
  <c r="BZ322" i="6"/>
  <c r="CK230" i="6"/>
  <c r="BE230" i="6"/>
  <c r="BZ297" i="6"/>
  <c r="DF297" i="6"/>
  <c r="CV57" i="6"/>
  <c r="BP57" i="6"/>
  <c r="CV402" i="6"/>
  <c r="BP402" i="6"/>
  <c r="DF271" i="6"/>
  <c r="BZ271" i="6"/>
  <c r="CK308" i="6"/>
  <c r="BE308" i="6"/>
  <c r="DF440" i="6"/>
  <c r="BZ440" i="6"/>
  <c r="DF748" i="6"/>
  <c r="BZ748" i="6"/>
  <c r="DF87" i="6"/>
  <c r="BZ87" i="6"/>
  <c r="CL111" i="6"/>
  <c r="DI111" i="6"/>
  <c r="CV630" i="6"/>
  <c r="BP630" i="6"/>
  <c r="BP400" i="6"/>
  <c r="CV400" i="6"/>
  <c r="BP369" i="6"/>
  <c r="CV369" i="6"/>
  <c r="BE422" i="6"/>
  <c r="CK422" i="6"/>
  <c r="CK702" i="6"/>
  <c r="BE702" i="6"/>
  <c r="CV513" i="6"/>
  <c r="BP513" i="6"/>
  <c r="CL132" i="6"/>
  <c r="DI132" i="6" s="1"/>
  <c r="DF372" i="6"/>
  <c r="BZ372" i="6"/>
  <c r="CL123" i="6"/>
  <c r="DI123" i="6" s="1"/>
  <c r="BP668" i="6"/>
  <c r="CV668" i="6"/>
  <c r="DF750" i="6"/>
  <c r="BZ750" i="6"/>
  <c r="BE17" i="6"/>
  <c r="CK17" i="6"/>
  <c r="DF823" i="6"/>
  <c r="BZ823" i="6"/>
  <c r="BZ417" i="6"/>
  <c r="DF417" i="6"/>
  <c r="CW202" i="6"/>
  <c r="DJ202" i="6" s="1"/>
  <c r="BZ180" i="6"/>
  <c r="DF180" i="6"/>
  <c r="BZ501" i="6"/>
  <c r="DF501" i="6"/>
  <c r="DF900" i="6"/>
  <c r="BZ900" i="6"/>
  <c r="DF883" i="6"/>
  <c r="BZ883" i="6"/>
  <c r="BZ301" i="6"/>
  <c r="DF301" i="6"/>
  <c r="DF917" i="6"/>
  <c r="BZ917" i="6"/>
  <c r="DF603" i="6"/>
  <c r="BZ603" i="6"/>
  <c r="CV461" i="6"/>
  <c r="BP461" i="6"/>
  <c r="BE553" i="6"/>
  <c r="CK553" i="6"/>
  <c r="CV55" i="6"/>
  <c r="BP55" i="6"/>
  <c r="CK886" i="6"/>
  <c r="BE886" i="6"/>
  <c r="BZ787" i="6"/>
  <c r="DF787" i="6"/>
  <c r="BZ520" i="6"/>
  <c r="DF520" i="6"/>
  <c r="BE606" i="6"/>
  <c r="CK606" i="6"/>
  <c r="BZ739" i="6"/>
  <c r="DF739" i="6"/>
  <c r="BZ918" i="6"/>
  <c r="DF918" i="6"/>
  <c r="BZ251" i="6"/>
  <c r="DF251" i="6"/>
  <c r="CK306" i="6"/>
  <c r="BE306" i="6"/>
  <c r="DF25" i="6"/>
  <c r="BZ25" i="6"/>
  <c r="CK952" i="6"/>
  <c r="BE952" i="6"/>
  <c r="BZ580" i="6"/>
  <c r="DF580" i="6"/>
  <c r="CV283" i="6"/>
  <c r="BP283" i="6"/>
  <c r="BE140" i="6"/>
  <c r="CK140" i="6"/>
  <c r="CV451" i="6"/>
  <c r="BP451" i="6"/>
  <c r="BE112" i="6"/>
  <c r="CK112" i="6"/>
  <c r="CK658" i="6"/>
  <c r="BE658" i="6"/>
  <c r="DF960" i="6"/>
  <c r="BZ960" i="6"/>
  <c r="CK890" i="6"/>
  <c r="BE890" i="6"/>
  <c r="DF774" i="6"/>
  <c r="BZ774" i="6"/>
  <c r="BP627" i="6"/>
  <c r="CV627" i="6"/>
  <c r="CK774" i="6"/>
  <c r="BE774" i="6"/>
  <c r="CV238" i="6"/>
  <c r="BP238" i="6"/>
  <c r="DF195" i="6"/>
  <c r="BZ195" i="6"/>
  <c r="CK504" i="6"/>
  <c r="BE504" i="6"/>
  <c r="CK237" i="6"/>
  <c r="BE237" i="6"/>
  <c r="BZ964" i="6"/>
  <c r="DF964" i="6"/>
  <c r="DF383" i="6"/>
  <c r="BZ383" i="6"/>
  <c r="BZ353" i="6"/>
  <c r="DF353" i="6"/>
  <c r="CV529" i="6"/>
  <c r="BP529" i="6"/>
  <c r="CK472" i="6"/>
  <c r="BE472" i="6"/>
  <c r="DF138" i="6"/>
  <c r="BZ138" i="6"/>
  <c r="DF1001" i="6"/>
  <c r="BZ1001" i="6"/>
  <c r="CK881" i="6"/>
  <c r="BE881" i="6"/>
  <c r="BZ806" i="6"/>
  <c r="DF806" i="6"/>
  <c r="DF199" i="6"/>
  <c r="BZ199" i="6"/>
  <c r="BP437" i="6"/>
  <c r="CV437" i="6"/>
  <c r="BZ725" i="6"/>
  <c r="DF725" i="6"/>
  <c r="BZ154" i="6"/>
  <c r="DF154" i="6"/>
  <c r="DF708" i="6"/>
  <c r="BZ708" i="6"/>
  <c r="BE213" i="6"/>
  <c r="CK213" i="6"/>
  <c r="DF947" i="6"/>
  <c r="BZ947" i="6"/>
  <c r="DF505" i="6"/>
  <c r="BZ505" i="6"/>
  <c r="CK976" i="6"/>
  <c r="BE976" i="6"/>
  <c r="DF349" i="6"/>
  <c r="BZ349" i="6"/>
  <c r="CK256" i="6"/>
  <c r="BE256" i="6"/>
  <c r="BZ66" i="6"/>
  <c r="DF66" i="6"/>
  <c r="BP335" i="6"/>
  <c r="CV335" i="6"/>
  <c r="DF14" i="6"/>
  <c r="BZ14" i="6"/>
  <c r="CV862" i="6"/>
  <c r="BP862" i="6"/>
  <c r="BZ545" i="6"/>
  <c r="DF545" i="6"/>
  <c r="CV562" i="6"/>
  <c r="BP562" i="6"/>
  <c r="DF819" i="6"/>
  <c r="BZ819" i="6"/>
  <c r="BZ882" i="6"/>
  <c r="DF882" i="6"/>
  <c r="CV867" i="6"/>
  <c r="BP867" i="6"/>
  <c r="DF19" i="6"/>
  <c r="BZ19" i="6"/>
  <c r="DF792" i="6"/>
  <c r="BZ792" i="6"/>
  <c r="BP738" i="6"/>
  <c r="CV738" i="6"/>
  <c r="CL138" i="6"/>
  <c r="DI138" i="6" s="1"/>
  <c r="BP660" i="6"/>
  <c r="CV660" i="6"/>
  <c r="CV358" i="6"/>
  <c r="BP358" i="6"/>
  <c r="BZ461" i="6"/>
  <c r="DF461" i="6"/>
  <c r="DF419" i="6"/>
  <c r="BZ419" i="6"/>
  <c r="DF802" i="6"/>
  <c r="BZ802" i="6"/>
  <c r="BZ155" i="6"/>
  <c r="DF155" i="6"/>
  <c r="DF796" i="6"/>
  <c r="BZ796" i="6"/>
  <c r="BP655" i="6"/>
  <c r="CV655" i="6"/>
  <c r="BZ413" i="6"/>
  <c r="DF413" i="6"/>
  <c r="BZ458" i="6"/>
  <c r="DF458" i="6"/>
  <c r="CV1013" i="6"/>
  <c r="BP1013" i="6"/>
  <c r="DF606" i="6"/>
  <c r="BZ606" i="6"/>
  <c r="BP895" i="6"/>
  <c r="CV895" i="6"/>
  <c r="DF120" i="6"/>
  <c r="BZ120" i="6"/>
  <c r="BZ549" i="6"/>
  <c r="DF549" i="6"/>
  <c r="CW90" i="6"/>
  <c r="DJ90" i="6" s="1"/>
  <c r="CV308" i="6"/>
  <c r="BP308" i="6"/>
  <c r="BZ210" i="6"/>
  <c r="DF210" i="6"/>
  <c r="BP769" i="6"/>
  <c r="CV769" i="6"/>
  <c r="CK816" i="6"/>
  <c r="BE816" i="6"/>
  <c r="BP597" i="6"/>
  <c r="CV597" i="6"/>
  <c r="DF1010" i="6"/>
  <c r="BZ1010" i="6"/>
  <c r="CW113" i="6"/>
  <c r="DJ113" i="6"/>
  <c r="BE152" i="6"/>
  <c r="CK152" i="6"/>
  <c r="BZ72" i="6"/>
  <c r="DF72" i="6"/>
  <c r="BP849" i="6"/>
  <c r="CV849" i="6"/>
  <c r="BE909" i="6"/>
  <c r="CK909" i="6"/>
  <c r="CK1007" i="6"/>
  <c r="BE1007" i="6"/>
  <c r="DF784" i="6"/>
  <c r="BZ784" i="6"/>
  <c r="DF485" i="6"/>
  <c r="BZ485" i="6"/>
  <c r="CK384" i="6"/>
  <c r="BE384" i="6"/>
  <c r="CV756" i="6"/>
  <c r="BP756" i="6"/>
  <c r="DF34" i="6"/>
  <c r="BZ34" i="6"/>
  <c r="BZ824" i="6"/>
  <c r="DF824" i="6"/>
  <c r="CK425" i="6"/>
  <c r="BE425" i="6"/>
  <c r="CV234" i="6"/>
  <c r="BP234" i="6"/>
  <c r="CV537" i="6"/>
  <c r="BP537" i="6"/>
  <c r="BP389" i="6"/>
  <c r="CV389" i="6"/>
  <c r="BE746" i="6"/>
  <c r="CK746" i="6"/>
  <c r="BP178" i="6"/>
  <c r="CV178" i="6"/>
  <c r="BP657" i="6"/>
  <c r="CV657" i="6"/>
  <c r="CV232" i="6"/>
  <c r="BP232" i="6"/>
  <c r="CL325" i="6"/>
  <c r="DI325" i="6"/>
  <c r="CV740" i="6"/>
  <c r="BP740" i="6"/>
  <c r="DF346" i="6"/>
  <c r="BZ346" i="6"/>
  <c r="DF788" i="6"/>
  <c r="BZ788" i="6"/>
  <c r="BE566" i="6"/>
  <c r="CK566" i="6"/>
  <c r="BZ448" i="6"/>
  <c r="DF448" i="6"/>
  <c r="DF28" i="6"/>
  <c r="BZ28" i="6"/>
  <c r="BP508" i="6"/>
  <c r="CV508" i="6"/>
  <c r="BP857" i="6"/>
  <c r="CV857" i="6"/>
  <c r="CV815" i="6"/>
  <c r="BP815" i="6"/>
  <c r="BP836" i="6"/>
  <c r="CV836" i="6"/>
  <c r="BZ369" i="6"/>
  <c r="DF369" i="6"/>
  <c r="CK814" i="6"/>
  <c r="BE814" i="6"/>
  <c r="BZ1002" i="6"/>
  <c r="DF1002" i="6"/>
  <c r="CV315" i="6"/>
  <c r="BP315" i="6"/>
  <c r="DF860" i="6"/>
  <c r="BZ860" i="6"/>
  <c r="CK429" i="6"/>
  <c r="BE429" i="6"/>
  <c r="BZ176" i="6"/>
  <c r="DF176" i="6"/>
  <c r="BZ363" i="6"/>
  <c r="DF363" i="6"/>
  <c r="BZ477" i="6"/>
  <c r="DF477" i="6"/>
  <c r="CV954" i="6"/>
  <c r="BP954" i="6"/>
  <c r="DF678" i="6"/>
  <c r="BZ678" i="6"/>
  <c r="BP307" i="6"/>
  <c r="CV307" i="6"/>
  <c r="BE110" i="6"/>
  <c r="CK110" i="6"/>
  <c r="BZ749" i="6"/>
  <c r="DF749" i="6"/>
  <c r="BP148" i="6"/>
  <c r="CV148" i="6"/>
  <c r="BZ906" i="6"/>
  <c r="DF906" i="6"/>
  <c r="DF803" i="6"/>
  <c r="BZ803" i="6"/>
  <c r="CK982" i="6"/>
  <c r="BE982" i="6"/>
  <c r="BP172" i="6"/>
  <c r="CV172" i="6"/>
  <c r="CW142" i="6"/>
  <c r="DJ142" i="6"/>
  <c r="CV565" i="6"/>
  <c r="BP565" i="6"/>
  <c r="DF872" i="6"/>
  <c r="BZ872" i="6"/>
  <c r="CV487" i="6"/>
  <c r="BP487" i="6"/>
  <c r="CV249" i="6"/>
  <c r="BP249" i="6"/>
  <c r="CV490" i="6"/>
  <c r="BP490" i="6"/>
  <c r="DF536" i="6"/>
  <c r="BZ536" i="6"/>
  <c r="CK161" i="6"/>
  <c r="BE161" i="6"/>
  <c r="DF578" i="6"/>
  <c r="BZ578" i="6"/>
  <c r="CK411" i="6"/>
  <c r="BE411" i="6"/>
  <c r="BZ248" i="6"/>
  <c r="DF248" i="6"/>
  <c r="BP901" i="6"/>
  <c r="CV901" i="6"/>
  <c r="CV518" i="6"/>
  <c r="BP518" i="6"/>
  <c r="CV395" i="6"/>
  <c r="BP395" i="6"/>
  <c r="CK680" i="6"/>
  <c r="BE680" i="6"/>
  <c r="BP845" i="6"/>
  <c r="CV845" i="6"/>
  <c r="CK837" i="6"/>
  <c r="BE837" i="6"/>
  <c r="BZ888" i="6"/>
  <c r="DF888" i="6"/>
  <c r="DF731" i="6"/>
  <c r="BZ731" i="6"/>
  <c r="CK499" i="6"/>
  <c r="BE499" i="6"/>
  <c r="BE895" i="6"/>
  <c r="CK895" i="6"/>
  <c r="DF987" i="6"/>
  <c r="BZ987" i="6"/>
  <c r="BP992" i="6"/>
  <c r="CV992" i="6"/>
  <c r="CL459" i="6"/>
  <c r="DI459" i="6" s="1"/>
  <c r="BE955" i="6"/>
  <c r="CK955" i="6"/>
  <c r="BP165" i="6"/>
  <c r="CV165" i="6"/>
  <c r="CK640" i="6"/>
  <c r="BE640" i="6"/>
  <c r="BZ214" i="6"/>
  <c r="DF214" i="6"/>
  <c r="CV29" i="6"/>
  <c r="BP29" i="6"/>
  <c r="BP761" i="6"/>
  <c r="CV761" i="6"/>
  <c r="BE594" i="6"/>
  <c r="CK594" i="6"/>
  <c r="BE943" i="6"/>
  <c r="CK943" i="6"/>
  <c r="CK358" i="6"/>
  <c r="BE358" i="6"/>
  <c r="CK1008" i="6"/>
  <c r="BE1008" i="6"/>
  <c r="CK592" i="6"/>
  <c r="BE592" i="6"/>
  <c r="BP637" i="6"/>
  <c r="CV637" i="6"/>
  <c r="DF705" i="6"/>
  <c r="BZ705" i="6"/>
  <c r="CK880" i="6"/>
  <c r="BE880" i="6"/>
  <c r="DF27" i="6"/>
  <c r="BZ27" i="6"/>
  <c r="CK382" i="6"/>
  <c r="BE382" i="6"/>
  <c r="BE500" i="6"/>
  <c r="CK500" i="6"/>
  <c r="CL80" i="6"/>
  <c r="DI80" i="6" s="1"/>
  <c r="DG819" i="6" l="1"/>
  <c r="CA819" i="6"/>
  <c r="CW57" i="6"/>
  <c r="DJ57" i="6" s="1"/>
  <c r="DG472" i="6"/>
  <c r="CA472" i="6"/>
  <c r="DG716" i="6"/>
  <c r="CA716" i="6"/>
  <c r="CL703" i="6"/>
  <c r="DI703" i="6"/>
  <c r="CA727" i="6"/>
  <c r="DG727" i="6"/>
  <c r="CL866" i="6"/>
  <c r="DI866" i="6" s="1"/>
  <c r="CW67" i="6"/>
  <c r="DJ67" i="6" s="1"/>
  <c r="CW493" i="6"/>
  <c r="DJ493" i="6" s="1"/>
  <c r="CW544" i="6"/>
  <c r="DJ544" i="6" s="1"/>
  <c r="CA328" i="6"/>
  <c r="DG328" i="6"/>
  <c r="DG654" i="6"/>
  <c r="CA654" i="6"/>
  <c r="CA254" i="6"/>
  <c r="DG254" i="6"/>
  <c r="CW168" i="6"/>
  <c r="DJ168" i="6" s="1"/>
  <c r="CW311" i="6"/>
  <c r="DJ311" i="6" s="1"/>
  <c r="CL574" i="6"/>
  <c r="DI574" i="6" s="1"/>
  <c r="DG59" i="6"/>
  <c r="CA59" i="6"/>
  <c r="CA222" i="6"/>
  <c r="DG222" i="6"/>
  <c r="CL1012" i="6"/>
  <c r="DI1012" i="6"/>
  <c r="CW302" i="6"/>
  <c r="DJ302" i="6"/>
  <c r="DG871" i="6"/>
  <c r="CA871" i="6"/>
  <c r="CA804" i="6"/>
  <c r="DG804" i="6"/>
  <c r="CW992" i="6"/>
  <c r="DJ992" i="6" s="1"/>
  <c r="CW836" i="6"/>
  <c r="DJ836" i="6" s="1"/>
  <c r="CW657" i="6"/>
  <c r="DJ657" i="6" s="1"/>
  <c r="DG155" i="6"/>
  <c r="CA155" i="6"/>
  <c r="CA66" i="6"/>
  <c r="DG66" i="6"/>
  <c r="CL213" i="6"/>
  <c r="DI213" i="6" s="1"/>
  <c r="DG806" i="6"/>
  <c r="CA806" i="6"/>
  <c r="CA353" i="6"/>
  <c r="DG353" i="6"/>
  <c r="CL606" i="6"/>
  <c r="DI606" i="6" s="1"/>
  <c r="DG501" i="6"/>
  <c r="CA501" i="6"/>
  <c r="CW216" i="6"/>
  <c r="DJ216" i="6" s="1"/>
  <c r="CW777" i="6"/>
  <c r="DJ777" i="6" s="1"/>
  <c r="DG359" i="6"/>
  <c r="CA359" i="6"/>
  <c r="DG643" i="6"/>
  <c r="CA643" i="6"/>
  <c r="CL905" i="6"/>
  <c r="DI905" i="6" s="1"/>
  <c r="CA140" i="6"/>
  <c r="DG140" i="6"/>
  <c r="CA325" i="6"/>
  <c r="DG325" i="6"/>
  <c r="CW848" i="6"/>
  <c r="DJ848" i="6"/>
  <c r="DG927" i="6"/>
  <c r="CA927" i="6"/>
  <c r="CL79" i="6"/>
  <c r="DI79" i="6" s="1"/>
  <c r="CW564" i="6"/>
  <c r="DJ564" i="6" s="1"/>
  <c r="CA404" i="6"/>
  <c r="DG404" i="6"/>
  <c r="CA637" i="6"/>
  <c r="DG637" i="6"/>
  <c r="CL872" i="6"/>
  <c r="DI872" i="6" s="1"/>
  <c r="DG743" i="6"/>
  <c r="CA743" i="6"/>
  <c r="CL851" i="6"/>
  <c r="DI851" i="6" s="1"/>
  <c r="CW229" i="6"/>
  <c r="DJ229" i="6" s="1"/>
  <c r="CL122" i="6"/>
  <c r="DI122" i="6" s="1"/>
  <c r="DI912" i="6"/>
  <c r="CL912" i="6"/>
  <c r="CW830" i="6"/>
  <c r="DJ830" i="6" s="1"/>
  <c r="CW408" i="6"/>
  <c r="DJ408" i="6" s="1"/>
  <c r="CL893" i="6"/>
  <c r="DI893" i="6" s="1"/>
  <c r="CW664" i="6"/>
  <c r="DJ664" i="6" s="1"/>
  <c r="CW750" i="6"/>
  <c r="DJ750" i="6" s="1"/>
  <c r="CA519" i="6"/>
  <c r="DG519" i="6"/>
  <c r="DG147" i="6"/>
  <c r="CA147" i="6"/>
  <c r="CA814" i="6"/>
  <c r="DG814" i="6"/>
  <c r="DG117" i="6"/>
  <c r="CA117" i="6"/>
  <c r="CL747" i="6"/>
  <c r="DI747" i="6" s="1"/>
  <c r="DG491" i="6"/>
  <c r="CA491" i="6"/>
  <c r="DG361" i="6"/>
  <c r="CA361" i="6"/>
  <c r="CL195" i="6"/>
  <c r="DI195" i="6" s="1"/>
  <c r="CA387" i="6"/>
  <c r="DG387" i="6"/>
  <c r="CA601" i="6"/>
  <c r="DG601" i="6"/>
  <c r="CA861" i="6"/>
  <c r="DG861" i="6"/>
  <c r="CL717" i="6"/>
  <c r="DI717" i="6" s="1"/>
  <c r="CA931" i="6"/>
  <c r="DG931" i="6"/>
  <c r="DG192" i="6"/>
  <c r="CA192" i="6"/>
  <c r="CL868" i="6"/>
  <c r="DI868" i="6" s="1"/>
  <c r="DI31" i="6"/>
  <c r="CL31" i="6"/>
  <c r="CA676" i="6"/>
  <c r="DG676" i="6"/>
  <c r="CA277" i="6"/>
  <c r="DG277" i="6"/>
  <c r="CA575" i="6"/>
  <c r="DG575" i="6"/>
  <c r="CL732" i="6"/>
  <c r="DI732" i="6" s="1"/>
  <c r="CA65" i="6"/>
  <c r="DG65" i="6"/>
  <c r="DI561" i="6"/>
  <c r="CL561" i="6"/>
  <c r="CL145" i="6"/>
  <c r="DI145" i="6" s="1"/>
  <c r="CL372" i="6"/>
  <c r="DI372" i="6" s="1"/>
  <c r="DJ460" i="6"/>
  <c r="CW460" i="6"/>
  <c r="CL581" i="6"/>
  <c r="DI581" i="6" s="1"/>
  <c r="CW368" i="6"/>
  <c r="DJ368" i="6" s="1"/>
  <c r="CW483" i="6"/>
  <c r="DJ483" i="6" s="1"/>
  <c r="DG101" i="6"/>
  <c r="CA101" i="6"/>
  <c r="CL920" i="6"/>
  <c r="DI920" i="6"/>
  <c r="CA527" i="6"/>
  <c r="DG527" i="6"/>
  <c r="CW989" i="6"/>
  <c r="DJ989" i="6" s="1"/>
  <c r="CW79" i="6"/>
  <c r="DJ79" i="6" s="1"/>
  <c r="CW549" i="6"/>
  <c r="DJ549" i="6" s="1"/>
  <c r="CW553" i="6"/>
  <c r="DJ553" i="6" s="1"/>
  <c r="CA647" i="6"/>
  <c r="DG647" i="6"/>
  <c r="CL849" i="6"/>
  <c r="DI849" i="6" s="1"/>
  <c r="DG502" i="6"/>
  <c r="CA502" i="6"/>
  <c r="CA295" i="6"/>
  <c r="DG295" i="6"/>
  <c r="CL901" i="6"/>
  <c r="DI901" i="6"/>
  <c r="CL23" i="6"/>
  <c r="DI23" i="6" s="1"/>
  <c r="CL599" i="6"/>
  <c r="DI599" i="6" s="1"/>
  <c r="CL442" i="6"/>
  <c r="DI442" i="6" s="1"/>
  <c r="CL949" i="6"/>
  <c r="DI949" i="6" s="1"/>
  <c r="CL177" i="6"/>
  <c r="DI177" i="6" s="1"/>
  <c r="CL135" i="6"/>
  <c r="DI135" i="6" s="1"/>
  <c r="DG335" i="6"/>
  <c r="CA335" i="6"/>
  <c r="CW899" i="6"/>
  <c r="DJ899" i="6" s="1"/>
  <c r="DG36" i="6"/>
  <c r="CA36" i="6"/>
  <c r="CL785" i="6"/>
  <c r="DI785" i="6" s="1"/>
  <c r="CL651" i="6"/>
  <c r="DI651" i="6" s="1"/>
  <c r="CW585" i="6"/>
  <c r="DJ585" i="6" s="1"/>
  <c r="CW898" i="6"/>
  <c r="DJ898" i="6" s="1"/>
  <c r="CW829" i="6"/>
  <c r="DJ829" i="6" s="1"/>
  <c r="DG733" i="6"/>
  <c r="CA733" i="6"/>
  <c r="CW911" i="6"/>
  <c r="DJ911" i="6" s="1"/>
  <c r="DG489" i="6"/>
  <c r="CA489" i="6"/>
  <c r="CW547" i="6"/>
  <c r="DJ547" i="6" s="1"/>
  <c r="CL568" i="6"/>
  <c r="DI568" i="6" s="1"/>
  <c r="CW240" i="6"/>
  <c r="DJ240" i="6" s="1"/>
  <c r="DI556" i="6"/>
  <c r="CL556" i="6"/>
  <c r="CW530" i="6"/>
  <c r="DJ530" i="6" s="1"/>
  <c r="CL761" i="6"/>
  <c r="DI761" i="6" s="1"/>
  <c r="CA1012" i="6"/>
  <c r="DG1012" i="6"/>
  <c r="CL326" i="6"/>
  <c r="DI326" i="6" s="1"/>
  <c r="CW839" i="6"/>
  <c r="DJ839" i="6" s="1"/>
  <c r="CW906" i="6"/>
  <c r="DJ906" i="6" s="1"/>
  <c r="CA260" i="6"/>
  <c r="DG260" i="6"/>
  <c r="CL607" i="6"/>
  <c r="DI607" i="6" s="1"/>
  <c r="CW558" i="6"/>
  <c r="DJ558" i="6" s="1"/>
  <c r="CL452" i="6"/>
  <c r="DI452" i="6" s="1"/>
  <c r="DG107" i="6"/>
  <c r="CA107" i="6"/>
  <c r="CW305" i="6"/>
  <c r="DJ305" i="6" s="1"/>
  <c r="CA231" i="6"/>
  <c r="DG231" i="6"/>
  <c r="B38" i="3"/>
  <c r="B39" i="3" s="1"/>
  <c r="B40" i="3" s="1"/>
  <c r="B41" i="3" s="1"/>
  <c r="B42" i="3" s="1"/>
  <c r="B82" i="3" s="1"/>
  <c r="CA715" i="6"/>
  <c r="DG715" i="6"/>
  <c r="CW638" i="6"/>
  <c r="DJ638" i="6" s="1"/>
  <c r="CW695" i="6"/>
  <c r="DJ695" i="6" s="1"/>
  <c r="CA136" i="6"/>
  <c r="DG136" i="6"/>
  <c r="DG983" i="6"/>
  <c r="CA983" i="6"/>
  <c r="DG933" i="6"/>
  <c r="CA933" i="6"/>
  <c r="CL915" i="6"/>
  <c r="DI915" i="6" s="1"/>
  <c r="CL751" i="6"/>
  <c r="DI751" i="6" s="1"/>
  <c r="CW904" i="6"/>
  <c r="DJ904" i="6" s="1"/>
  <c r="CW593" i="6"/>
  <c r="DJ593" i="6" s="1"/>
  <c r="CL390" i="6"/>
  <c r="DI390" i="6" s="1"/>
  <c r="CL279" i="6"/>
  <c r="DI279" i="6" s="1"/>
  <c r="DG713" i="6"/>
  <c r="CA713" i="6"/>
  <c r="DG127" i="6"/>
  <c r="CA127" i="6"/>
  <c r="DG646" i="6"/>
  <c r="CA646" i="6"/>
  <c r="CL95" i="6"/>
  <c r="DI95" i="6"/>
  <c r="CL281" i="6"/>
  <c r="DI281" i="6" s="1"/>
  <c r="CL571" i="6"/>
  <c r="DI571" i="6" s="1"/>
  <c r="CW644" i="6"/>
  <c r="DJ644" i="6" s="1"/>
  <c r="DG395" i="6"/>
  <c r="CA395" i="6"/>
  <c r="DG924" i="6"/>
  <c r="CA924" i="6"/>
  <c r="CL498" i="6"/>
  <c r="DI498" i="6" s="1"/>
  <c r="CW367" i="6"/>
  <c r="DJ367" i="6"/>
  <c r="DG979" i="6"/>
  <c r="CA979" i="6"/>
  <c r="CL54" i="6"/>
  <c r="DI54" i="6" s="1"/>
  <c r="CW545" i="6"/>
  <c r="DJ545" i="6" s="1"/>
  <c r="DG967" i="6"/>
  <c r="CA967" i="6"/>
  <c r="CA262" i="6"/>
  <c r="DG262" i="6"/>
  <c r="CA999" i="6"/>
  <c r="DG999" i="6"/>
  <c r="CW418" i="6"/>
  <c r="DJ418" i="6" s="1"/>
  <c r="CA729" i="6"/>
  <c r="DG729" i="6"/>
  <c r="CA89" i="6"/>
  <c r="DG89" i="6"/>
  <c r="CA103" i="6"/>
  <c r="DG103" i="6"/>
  <c r="DG763" i="6"/>
  <c r="CA763" i="6"/>
  <c r="DG776" i="6"/>
  <c r="CA776" i="6"/>
  <c r="CL692" i="6"/>
  <c r="DI692" i="6" s="1"/>
  <c r="CA455" i="6"/>
  <c r="DG455" i="6"/>
  <c r="CW775" i="6"/>
  <c r="DJ775" i="6" s="1"/>
  <c r="CW104" i="6"/>
  <c r="DJ104" i="6" s="1"/>
  <c r="CL310" i="6"/>
  <c r="DI310" i="6" s="1"/>
  <c r="CW629" i="6"/>
  <c r="DJ629" i="6" s="1"/>
  <c r="DJ931" i="6"/>
  <c r="CW931" i="6"/>
  <c r="CL712" i="6"/>
  <c r="DI712" i="6" s="1"/>
  <c r="CL207" i="6"/>
  <c r="DI207" i="6" s="1"/>
  <c r="CL968" i="6"/>
  <c r="DI968" i="6" s="1"/>
  <c r="CW724" i="6"/>
  <c r="DJ724" i="6" s="1"/>
  <c r="CW417" i="6"/>
  <c r="DJ417" i="6" s="1"/>
  <c r="DG412" i="6"/>
  <c r="CA412" i="6"/>
  <c r="CL29" i="6"/>
  <c r="DI29" i="6" s="1"/>
  <c r="CW661" i="6"/>
  <c r="DJ661" i="6" s="1"/>
  <c r="CL578" i="6"/>
  <c r="DI578" i="6" s="1"/>
  <c r="DG39" i="6"/>
  <c r="CA39" i="6"/>
  <c r="CL350" i="6"/>
  <c r="DI350" i="6"/>
  <c r="CW231" i="6"/>
  <c r="DJ231" i="6" s="1"/>
  <c r="CL167" i="6"/>
  <c r="DI167" i="6" s="1"/>
  <c r="DG828" i="6"/>
  <c r="CA828" i="6"/>
  <c r="CW233" i="6"/>
  <c r="DJ233" i="6" s="1"/>
  <c r="CL39" i="6"/>
  <c r="DI39" i="6" s="1"/>
  <c r="CL987" i="6"/>
  <c r="DI987" i="6" s="1"/>
  <c r="CA18" i="6"/>
  <c r="DG18" i="6"/>
  <c r="CA997" i="6"/>
  <c r="DG997" i="6"/>
  <c r="CL252" i="6"/>
  <c r="DI252" i="6" s="1"/>
  <c r="CA944" i="6"/>
  <c r="DG944" i="6"/>
  <c r="CA389" i="6"/>
  <c r="DG389" i="6"/>
  <c r="CL891" i="6"/>
  <c r="DI891" i="6" s="1"/>
  <c r="CL522" i="6"/>
  <c r="DI522" i="6" s="1"/>
  <c r="CL539" i="6"/>
  <c r="DI539" i="6" s="1"/>
  <c r="CL91" i="6"/>
  <c r="DI91" i="6" s="1"/>
  <c r="CA220" i="6"/>
  <c r="DG220" i="6"/>
  <c r="CL229" i="6"/>
  <c r="DI229" i="6" s="1"/>
  <c r="CA765" i="6"/>
  <c r="DG765" i="6"/>
  <c r="CA326" i="6"/>
  <c r="DG326" i="6"/>
  <c r="CL412" i="6"/>
  <c r="DI412" i="6" s="1"/>
  <c r="CL226" i="6"/>
  <c r="DI226" i="6" s="1"/>
  <c r="CW331" i="6"/>
  <c r="DJ331" i="6" s="1"/>
  <c r="CW743" i="6"/>
  <c r="DJ743" i="6" s="1"/>
  <c r="CW998" i="6"/>
  <c r="DJ998" i="6" s="1"/>
  <c r="CW615" i="6"/>
  <c r="DJ615" i="6" s="1"/>
  <c r="DG745" i="6"/>
  <c r="CA745" i="6"/>
  <c r="CL923" i="6"/>
  <c r="DI923" i="6" s="1"/>
  <c r="CA377" i="6"/>
  <c r="DG377" i="6"/>
  <c r="CL738" i="6"/>
  <c r="DI738" i="6" s="1"/>
  <c r="CA691" i="6"/>
  <c r="DG691" i="6"/>
  <c r="DG257" i="6"/>
  <c r="CA257" i="6"/>
  <c r="CA528" i="6"/>
  <c r="DG528" i="6"/>
  <c r="DG809" i="6"/>
  <c r="CA809" i="6"/>
  <c r="CA805" i="6"/>
  <c r="DG805" i="6"/>
  <c r="DG857" i="6"/>
  <c r="CA857" i="6"/>
  <c r="DG78" i="6"/>
  <c r="CA78" i="6"/>
  <c r="CL754" i="6"/>
  <c r="DI754" i="6" s="1"/>
  <c r="CW350" i="6"/>
  <c r="DJ350" i="6" s="1"/>
  <c r="CA907" i="6"/>
  <c r="DG907" i="6"/>
  <c r="CW341" i="6"/>
  <c r="DJ341" i="6" s="1"/>
  <c r="CL247" i="6"/>
  <c r="DI247" i="6" s="1"/>
  <c r="CA659" i="6"/>
  <c r="DG659" i="6"/>
  <c r="CL466" i="6"/>
  <c r="DI466" i="6" s="1"/>
  <c r="CW187" i="6"/>
  <c r="DJ187" i="6" s="1"/>
  <c r="CW970" i="6"/>
  <c r="DJ970" i="6" s="1"/>
  <c r="CW870" i="6"/>
  <c r="DJ870" i="6" s="1"/>
  <c r="CW390" i="6"/>
  <c r="DJ390" i="6" s="1"/>
  <c r="DG157" i="6"/>
  <c r="CA157" i="6"/>
  <c r="CL464" i="6"/>
  <c r="DI464" i="6" s="1"/>
  <c r="CW253" i="6"/>
  <c r="DJ253" i="6" s="1"/>
  <c r="CL309" i="6"/>
  <c r="DI309" i="6" s="1"/>
  <c r="CL984" i="6"/>
  <c r="DI984" i="6" s="1"/>
  <c r="CA236" i="6"/>
  <c r="DG236" i="6"/>
  <c r="CL804" i="6"/>
  <c r="DI804" i="6" s="1"/>
  <c r="CA915" i="6"/>
  <c r="DG915" i="6"/>
  <c r="CW306" i="6"/>
  <c r="DJ306" i="6" s="1"/>
  <c r="CA838" i="6"/>
  <c r="DG838" i="6"/>
  <c r="CA561" i="6"/>
  <c r="DG561" i="6"/>
  <c r="CL772" i="6"/>
  <c r="DI772" i="6" s="1"/>
  <c r="CL334" i="6"/>
  <c r="DI334" i="6" s="1"/>
  <c r="CW875" i="6"/>
  <c r="DJ875" i="6" s="1"/>
  <c r="CW101" i="6"/>
  <c r="DJ101" i="6" s="1"/>
  <c r="CA832" i="6"/>
  <c r="DG832" i="6"/>
  <c r="CL146" i="6"/>
  <c r="DI146" i="6" s="1"/>
  <c r="CW321" i="6"/>
  <c r="DJ321" i="6" s="1"/>
  <c r="CL338" i="6"/>
  <c r="DI338" i="6"/>
  <c r="CL981" i="6"/>
  <c r="DI981" i="6" s="1"/>
  <c r="CW461" i="6"/>
  <c r="DJ461" i="6" s="1"/>
  <c r="CL623" i="6"/>
  <c r="DI623" i="6" s="1"/>
  <c r="CL462" i="6"/>
  <c r="DI462" i="6" s="1"/>
  <c r="CL826" i="6"/>
  <c r="DI826" i="6" s="1"/>
  <c r="CW984" i="6"/>
  <c r="DJ984" i="6" s="1"/>
  <c r="DG973" i="6"/>
  <c r="CA973" i="6"/>
  <c r="CL191" i="6"/>
  <c r="DI191" i="6" s="1"/>
  <c r="CL637" i="6"/>
  <c r="DI637" i="6" s="1"/>
  <c r="CW486" i="6"/>
  <c r="DJ486" i="6" s="1"/>
  <c r="CA984" i="6"/>
  <c r="DG984" i="6"/>
  <c r="DG227" i="6"/>
  <c r="CA227" i="6"/>
  <c r="DG478" i="6"/>
  <c r="CA478" i="6"/>
  <c r="DG427" i="6"/>
  <c r="CA427" i="6"/>
  <c r="CL619" i="6"/>
  <c r="DI619" i="6" s="1"/>
  <c r="DG169" i="6"/>
  <c r="CA169" i="6"/>
  <c r="CL105" i="6"/>
  <c r="DI105" i="6" s="1"/>
  <c r="CW982" i="6"/>
  <c r="DJ982" i="6" s="1"/>
  <c r="DG33" i="6"/>
  <c r="CA33" i="6"/>
  <c r="CA542" i="6"/>
  <c r="DG542" i="6"/>
  <c r="DI590" i="6"/>
  <c r="CL590" i="6"/>
  <c r="CL418" i="6"/>
  <c r="DI418" i="6" s="1"/>
  <c r="DG68" i="6"/>
  <c r="CA68" i="6"/>
  <c r="CW1009" i="6"/>
  <c r="DJ1009" i="6" s="1"/>
  <c r="DG586" i="6"/>
  <c r="CA586" i="6"/>
  <c r="CA99" i="6"/>
  <c r="DG99" i="6"/>
  <c r="CL509" i="6"/>
  <c r="DI509" i="6" s="1"/>
  <c r="CL500" i="6"/>
  <c r="DI500" i="6" s="1"/>
  <c r="CL566" i="6"/>
  <c r="DI566" i="6" s="1"/>
  <c r="CL382" i="6"/>
  <c r="DI382" i="6" s="1"/>
  <c r="CL1008" i="6"/>
  <c r="DI1008" i="6" s="1"/>
  <c r="CA987" i="6"/>
  <c r="DG987" i="6"/>
  <c r="DI411" i="6"/>
  <c r="CL411" i="6"/>
  <c r="CW487" i="6"/>
  <c r="DJ487" i="6" s="1"/>
  <c r="DG803" i="6"/>
  <c r="CA803" i="6"/>
  <c r="CA678" i="6"/>
  <c r="DG678" i="6"/>
  <c r="DG860" i="6"/>
  <c r="CA860" i="6"/>
  <c r="DJ815" i="6"/>
  <c r="CW815" i="6"/>
  <c r="DG788" i="6"/>
  <c r="CA788" i="6"/>
  <c r="CL1007" i="6"/>
  <c r="DI1007" i="6" s="1"/>
  <c r="CA1010" i="6"/>
  <c r="DG1010" i="6"/>
  <c r="CW1013" i="6"/>
  <c r="DJ1013" i="6" s="1"/>
  <c r="CA802" i="6"/>
  <c r="DG802" i="6"/>
  <c r="CW562" i="6"/>
  <c r="DJ562" i="6" s="1"/>
  <c r="CL256" i="6"/>
  <c r="DI256" i="6" s="1"/>
  <c r="DG708" i="6"/>
  <c r="CA708" i="6"/>
  <c r="CL881" i="6"/>
  <c r="DI881" i="6" s="1"/>
  <c r="DG383" i="6"/>
  <c r="CA383" i="6"/>
  <c r="CL774" i="6"/>
  <c r="DI774" i="6" s="1"/>
  <c r="CA25" i="6"/>
  <c r="DG25" i="6"/>
  <c r="DG603" i="6"/>
  <c r="CA603" i="6"/>
  <c r="CA748" i="6"/>
  <c r="DG748" i="6"/>
  <c r="CL265" i="6"/>
  <c r="DI265" i="6" s="1"/>
  <c r="CW955" i="6"/>
  <c r="DJ955" i="6" s="1"/>
  <c r="CL417" i="6"/>
  <c r="DI417" i="6" s="1"/>
  <c r="CL239" i="6"/>
  <c r="DI239" i="6" s="1"/>
  <c r="DG703" i="6"/>
  <c r="CA703" i="6"/>
  <c r="CW933" i="6"/>
  <c r="DJ933" i="6" s="1"/>
  <c r="CA38" i="6"/>
  <c r="DG38" i="6"/>
  <c r="CL854" i="6"/>
  <c r="DI854" i="6" s="1"/>
  <c r="CW290" i="6"/>
  <c r="DJ290" i="6" s="1"/>
  <c r="CL25" i="6"/>
  <c r="DI25" i="6" s="1"/>
  <c r="DG94" i="6"/>
  <c r="CA94" i="6"/>
  <c r="CA429" i="6"/>
  <c r="DG429" i="6"/>
  <c r="DG337" i="6"/>
  <c r="CA337" i="6"/>
  <c r="CL808" i="6"/>
  <c r="DI808" i="6" s="1"/>
  <c r="CL448" i="6"/>
  <c r="DI448" i="6" s="1"/>
  <c r="CL995" i="6"/>
  <c r="DI995" i="6" s="1"/>
  <c r="CL458" i="6"/>
  <c r="DI458" i="6" s="1"/>
  <c r="CW971" i="6"/>
  <c r="DJ971" i="6" s="1"/>
  <c r="CA379" i="6"/>
  <c r="DG379" i="6"/>
  <c r="CW149" i="6"/>
  <c r="DJ149" i="6" s="1"/>
  <c r="CL480" i="6"/>
  <c r="DI480" i="6"/>
  <c r="CW333" i="6"/>
  <c r="DJ333" i="6" s="1"/>
  <c r="CL603" i="6"/>
  <c r="DI603" i="6" s="1"/>
  <c r="DG139" i="6"/>
  <c r="CA139" i="6"/>
  <c r="CL370" i="6"/>
  <c r="DI370" i="6" s="1"/>
  <c r="CW299" i="6"/>
  <c r="DJ299" i="6" s="1"/>
  <c r="CA282" i="6"/>
  <c r="DG282" i="6"/>
  <c r="DG376" i="6"/>
  <c r="CA376" i="6"/>
  <c r="CW682" i="6"/>
  <c r="DJ682" i="6" s="1"/>
  <c r="CA530" i="6"/>
  <c r="DG530" i="6"/>
  <c r="CL980" i="6"/>
  <c r="DI980" i="6" s="1"/>
  <c r="CL644" i="6"/>
  <c r="DI644" i="6" s="1"/>
  <c r="CA97" i="6"/>
  <c r="DG97" i="6"/>
  <c r="CA706" i="6"/>
  <c r="DG706" i="6"/>
  <c r="CW1012" i="6"/>
  <c r="DJ1012" i="6" s="1"/>
  <c r="CW339" i="6"/>
  <c r="DJ339" i="6" s="1"/>
  <c r="CL505" i="6"/>
  <c r="DI505" i="6" s="1"/>
  <c r="CL877" i="6"/>
  <c r="DI877" i="6" s="1"/>
  <c r="CW603" i="6"/>
  <c r="DJ603" i="6" s="1"/>
  <c r="CA881" i="6"/>
  <c r="DG881" i="6"/>
  <c r="DG728" i="6"/>
  <c r="CA728" i="6"/>
  <c r="CL367" i="6"/>
  <c r="DI367" i="6" s="1"/>
  <c r="CA666" i="6"/>
  <c r="DG666" i="6"/>
  <c r="DG145" i="6"/>
  <c r="CA145" i="6"/>
  <c r="CW469" i="6"/>
  <c r="DJ469" i="6" s="1"/>
  <c r="DG800" i="6"/>
  <c r="CA800" i="6"/>
  <c r="CW704" i="6"/>
  <c r="DJ704" i="6" s="1"/>
  <c r="CW478" i="6"/>
  <c r="DJ478" i="6" s="1"/>
  <c r="CL168" i="6"/>
  <c r="DI168" i="6" s="1"/>
  <c r="CL473" i="6"/>
  <c r="DI473" i="6"/>
  <c r="CW462" i="6"/>
  <c r="DJ462" i="6" s="1"/>
  <c r="CL420" i="6"/>
  <c r="DI420" i="6" s="1"/>
  <c r="DJ679" i="6"/>
  <c r="CW679" i="6"/>
  <c r="CL545" i="6"/>
  <c r="DI545" i="6" s="1"/>
  <c r="CA435" i="6"/>
  <c r="DG435" i="6"/>
  <c r="CL552" i="6"/>
  <c r="DI552" i="6" s="1"/>
  <c r="CW696" i="6"/>
  <c r="DJ696" i="6" s="1"/>
  <c r="CW1011" i="6"/>
  <c r="DJ1011" i="6" s="1"/>
  <c r="CW257" i="6"/>
  <c r="DJ257" i="6" s="1"/>
  <c r="DG343" i="6"/>
  <c r="CA343" i="6"/>
  <c r="DJ713" i="6"/>
  <c r="CW713" i="6"/>
  <c r="CW421" i="6"/>
  <c r="DJ421" i="6" s="1"/>
  <c r="DG948" i="6"/>
  <c r="CA948" i="6"/>
  <c r="DI689" i="6"/>
  <c r="CL689" i="6"/>
  <c r="CL755" i="6"/>
  <c r="DI755" i="6" s="1"/>
  <c r="CL304" i="6"/>
  <c r="DI304" i="6" s="1"/>
  <c r="CL916" i="6"/>
  <c r="DI916" i="6" s="1"/>
  <c r="DG469" i="6"/>
  <c r="CA469" i="6"/>
  <c r="DG761" i="6"/>
  <c r="CA761" i="6"/>
  <c r="CA935" i="6"/>
  <c r="DG935" i="6"/>
  <c r="CA98" i="6"/>
  <c r="DG98" i="6"/>
  <c r="CA371" i="6"/>
  <c r="DG371" i="6"/>
  <c r="CL446" i="6"/>
  <c r="DI446" i="6" s="1"/>
  <c r="CL400" i="6"/>
  <c r="DI400" i="6" s="1"/>
  <c r="CW504" i="6"/>
  <c r="DJ504" i="6" s="1"/>
  <c r="CW119" i="6"/>
  <c r="DJ119" i="6" s="1"/>
  <c r="DG785" i="6"/>
  <c r="CA785" i="6"/>
  <c r="CL604" i="6"/>
  <c r="DI604" i="6" s="1"/>
  <c r="CW975" i="6"/>
  <c r="DJ975" i="6" s="1"/>
  <c r="CA531" i="6"/>
  <c r="DG531" i="6"/>
  <c r="CL234" i="6"/>
  <c r="DI234" i="6" s="1"/>
  <c r="CW455" i="6"/>
  <c r="DJ455" i="6" s="1"/>
  <c r="DI470" i="6"/>
  <c r="CL470" i="6"/>
  <c r="CW923" i="6"/>
  <c r="DJ923" i="6" s="1"/>
  <c r="CW749" i="6"/>
  <c r="DJ749" i="6" s="1"/>
  <c r="DG311" i="6"/>
  <c r="CA311" i="6"/>
  <c r="CL176" i="6"/>
  <c r="DI176" i="6" s="1"/>
  <c r="CA341" i="6"/>
  <c r="DG341" i="6"/>
  <c r="CL277" i="6"/>
  <c r="DI277" i="6" s="1"/>
  <c r="DI426" i="6"/>
  <c r="CL426" i="6"/>
  <c r="CW1002" i="6"/>
  <c r="DJ1002" i="6" s="1"/>
  <c r="CL600" i="6"/>
  <c r="DI600" i="6" s="1"/>
  <c r="DG208" i="6"/>
  <c r="CA208" i="6"/>
  <c r="CW1003" i="6"/>
  <c r="DJ1003" i="6" s="1"/>
  <c r="CW823" i="6"/>
  <c r="DJ823" i="6" s="1"/>
  <c r="CA146" i="6"/>
  <c r="DG146" i="6"/>
  <c r="CL684" i="6"/>
  <c r="DI684" i="6" s="1"/>
  <c r="CL322" i="6"/>
  <c r="DI322" i="6" s="1"/>
  <c r="CL449" i="6"/>
  <c r="DI449" i="6" s="1"/>
  <c r="CA852" i="6"/>
  <c r="DG852" i="6"/>
  <c r="CL262" i="6"/>
  <c r="DI262" i="6" s="1"/>
  <c r="DJ714" i="6"/>
  <c r="CW714" i="6"/>
  <c r="CW847" i="6"/>
  <c r="DJ847" i="6" s="1"/>
  <c r="CA976" i="6"/>
  <c r="DG976" i="6"/>
  <c r="CA302" i="6"/>
  <c r="DG302" i="6"/>
  <c r="DG273" i="6"/>
  <c r="CA273" i="6"/>
  <c r="CL477" i="6"/>
  <c r="DI477" i="6" s="1"/>
  <c r="CL278" i="6"/>
  <c r="DI278" i="6" s="1"/>
  <c r="CW932" i="6"/>
  <c r="DJ932" i="6" s="1"/>
  <c r="DG37" i="6"/>
  <c r="CA37" i="6"/>
  <c r="CW788" i="6"/>
  <c r="DJ788" i="6" s="1"/>
  <c r="CL972" i="6"/>
  <c r="DI972" i="6" s="1"/>
  <c r="CW316" i="6"/>
  <c r="DJ316" i="6" s="1"/>
  <c r="CL44" i="6"/>
  <c r="DI44" i="6" s="1"/>
  <c r="CW583" i="6"/>
  <c r="DJ583" i="6" s="1"/>
  <c r="DG391" i="6"/>
  <c r="CA391" i="6"/>
  <c r="CW622" i="6"/>
  <c r="DJ622" i="6" s="1"/>
  <c r="CW480" i="6"/>
  <c r="DJ480" i="6" s="1"/>
  <c r="CL302" i="6"/>
  <c r="DI302" i="6" s="1"/>
  <c r="CW987" i="6"/>
  <c r="DJ987" i="6" s="1"/>
  <c r="DG135" i="6"/>
  <c r="CA135" i="6"/>
  <c r="CA247" i="6"/>
  <c r="DG247" i="6"/>
  <c r="CW758" i="6"/>
  <c r="DJ758" i="6" s="1"/>
  <c r="DG85" i="6"/>
  <c r="CA85" i="6"/>
  <c r="CL314" i="6"/>
  <c r="DI314" i="6" s="1"/>
  <c r="CW808" i="6"/>
  <c r="DJ808" i="6" s="1"/>
  <c r="CA228" i="6"/>
  <c r="DG228" i="6"/>
  <c r="CL215" i="6"/>
  <c r="DI215" i="6" s="1"/>
  <c r="CL969" i="6"/>
  <c r="DI969" i="6" s="1"/>
  <c r="CL59" i="6"/>
  <c r="DI59" i="6" s="1"/>
  <c r="CL632" i="6"/>
  <c r="DI632" i="6" s="1"/>
  <c r="DI557" i="6"/>
  <c r="CL557" i="6"/>
  <c r="CA535" i="6"/>
  <c r="DG535" i="6"/>
  <c r="CW237" i="6"/>
  <c r="DJ237" i="6" s="1"/>
  <c r="CL15" i="6"/>
  <c r="DI15" i="6" s="1"/>
  <c r="CL461" i="6"/>
  <c r="DI461" i="6" s="1"/>
  <c r="CA524" i="6"/>
  <c r="DG524" i="6"/>
  <c r="DG80" i="6"/>
  <c r="CA80" i="6"/>
  <c r="DG885" i="6"/>
  <c r="CA885" i="6"/>
  <c r="CL635" i="6"/>
  <c r="DI635" i="6" s="1"/>
  <c r="CW873" i="6"/>
  <c r="DJ873" i="6" s="1"/>
  <c r="DG445" i="6"/>
  <c r="CA445" i="6"/>
  <c r="DJ274" i="6"/>
  <c r="CW274" i="6"/>
  <c r="CL423" i="6"/>
  <c r="DI423" i="6" s="1"/>
  <c r="CL355" i="6"/>
  <c r="DI355" i="6" s="1"/>
  <c r="CL439" i="6"/>
  <c r="DI439" i="6" s="1"/>
  <c r="CW527" i="6"/>
  <c r="DJ527" i="6" s="1"/>
  <c r="CA529" i="6"/>
  <c r="DG529" i="6"/>
  <c r="DG655" i="6"/>
  <c r="CA655" i="6"/>
  <c r="DG808" i="6"/>
  <c r="CA808" i="6"/>
  <c r="CL834" i="6"/>
  <c r="DI834" i="6" s="1"/>
  <c r="DG807" i="6"/>
  <c r="CA807" i="6"/>
  <c r="CL876" i="6"/>
  <c r="DI876" i="6" s="1"/>
  <c r="DJ207" i="6"/>
  <c r="CW207" i="6"/>
  <c r="DG213" i="6"/>
  <c r="CA213" i="6"/>
  <c r="CA518" i="6"/>
  <c r="DG518" i="6"/>
  <c r="CW910" i="6"/>
  <c r="DJ910" i="6" s="1"/>
  <c r="CW754" i="6"/>
  <c r="DJ754" i="6" s="1"/>
  <c r="CA640" i="6"/>
  <c r="DG640" i="6"/>
  <c r="CW360" i="6"/>
  <c r="DJ360" i="6" s="1"/>
  <c r="CL768" i="6"/>
  <c r="DI768" i="6" s="1"/>
  <c r="CA504" i="6"/>
  <c r="DG504" i="6"/>
  <c r="DG63" i="6"/>
  <c r="CA63" i="6"/>
  <c r="CL848" i="6"/>
  <c r="DI848" i="6" s="1"/>
  <c r="CW200" i="6"/>
  <c r="DJ200" i="6" s="1"/>
  <c r="DG771" i="6"/>
  <c r="CA771" i="6"/>
  <c r="CA565" i="6"/>
  <c r="DG565" i="6"/>
  <c r="DG425" i="6"/>
  <c r="CA425" i="6"/>
  <c r="DG700" i="6"/>
  <c r="CA700" i="6"/>
  <c r="DG628" i="6"/>
  <c r="CA628" i="6"/>
  <c r="CW444" i="6"/>
  <c r="DJ444" i="6" s="1"/>
  <c r="DG869" i="6"/>
  <c r="CA869" i="6"/>
  <c r="DG470" i="6"/>
  <c r="CA470" i="6"/>
  <c r="CL583" i="6"/>
  <c r="DI583" i="6" s="1"/>
  <c r="CW715" i="6"/>
  <c r="DJ715" i="6" s="1"/>
  <c r="CW959" i="6"/>
  <c r="DJ959" i="6" s="1"/>
  <c r="CW757" i="6"/>
  <c r="DJ757" i="6" s="1"/>
  <c r="CL983" i="6"/>
  <c r="DI983" i="6" s="1"/>
  <c r="CL156" i="6"/>
  <c r="DI156" i="6" s="1"/>
  <c r="CW236" i="6"/>
  <c r="DJ236" i="6" s="1"/>
  <c r="CW1005" i="6"/>
  <c r="DJ1005" i="6" s="1"/>
  <c r="CL727" i="6"/>
  <c r="DI727" i="6" s="1"/>
  <c r="CL788" i="6"/>
  <c r="DI788" i="6" s="1"/>
  <c r="CL286" i="6"/>
  <c r="DI286" i="6" s="1"/>
  <c r="CL63" i="6"/>
  <c r="DI63" i="6" s="1"/>
  <c r="CW264" i="6"/>
  <c r="DJ264" i="6" s="1"/>
  <c r="CA292" i="6"/>
  <c r="DG292" i="6"/>
  <c r="DG995" i="6"/>
  <c r="CA995" i="6"/>
  <c r="DG407" i="6"/>
  <c r="CA407" i="6"/>
  <c r="CW298" i="6"/>
  <c r="DJ298" i="6" s="1"/>
  <c r="CL347" i="6"/>
  <c r="DI347" i="6" s="1"/>
  <c r="CA1000" i="6"/>
  <c r="DG1000" i="6"/>
  <c r="CL974" i="6"/>
  <c r="DI974" i="6" s="1"/>
  <c r="CL73" i="6"/>
  <c r="DI73" i="6" s="1"/>
  <c r="CW936" i="6"/>
  <c r="DJ936" i="6" s="1"/>
  <c r="CW243" i="6"/>
  <c r="DJ243" i="6" s="1"/>
  <c r="CW526" i="6"/>
  <c r="DJ526" i="6" s="1"/>
  <c r="DG53" i="6"/>
  <c r="CA53" i="6"/>
  <c r="CW928" i="6"/>
  <c r="DJ928" i="6"/>
  <c r="CL726" i="6"/>
  <c r="DI726" i="6" s="1"/>
  <c r="CW114" i="6"/>
  <c r="DJ114" i="6" s="1"/>
  <c r="L63" i="5"/>
  <c r="L51" i="5"/>
  <c r="N38" i="5"/>
  <c r="CW422" i="6"/>
  <c r="DJ422" i="6" s="1"/>
  <c r="CA313" i="6"/>
  <c r="DG313" i="6"/>
  <c r="CA757" i="6"/>
  <c r="DG757" i="6"/>
  <c r="CW108" i="6"/>
  <c r="DJ108" i="6" s="1"/>
  <c r="CA555" i="6"/>
  <c r="DG555" i="6"/>
  <c r="CW393" i="6"/>
  <c r="DJ393" i="6" s="1"/>
  <c r="CW883" i="6"/>
  <c r="DJ883" i="6"/>
  <c r="CL208" i="6"/>
  <c r="DI208" i="6"/>
  <c r="CA922" i="6"/>
  <c r="DG922" i="6"/>
  <c r="CL89" i="6"/>
  <c r="DI89" i="6" s="1"/>
  <c r="DG532" i="6"/>
  <c r="CA532" i="6"/>
  <c r="CL723" i="6"/>
  <c r="DI723" i="6" s="1"/>
  <c r="CW495" i="6"/>
  <c r="DJ495" i="6" s="1"/>
  <c r="DG465" i="6"/>
  <c r="CA465" i="6"/>
  <c r="DG846" i="6"/>
  <c r="CA846" i="6"/>
  <c r="CL702" i="6"/>
  <c r="DI702" i="6" s="1"/>
  <c r="CW574" i="6"/>
  <c r="DJ574" i="6" s="1"/>
  <c r="CL569" i="6"/>
  <c r="DI569" i="6" s="1"/>
  <c r="CL375" i="6"/>
  <c r="DI375" i="6" s="1"/>
  <c r="CW792" i="6"/>
  <c r="DJ792" i="6" s="1"/>
  <c r="DG190" i="6"/>
  <c r="CA190" i="6"/>
  <c r="CW965" i="6"/>
  <c r="DJ965" i="6" s="1"/>
  <c r="CW675" i="6"/>
  <c r="DJ675" i="6" s="1"/>
  <c r="CW939" i="6"/>
  <c r="DJ939" i="6" s="1"/>
  <c r="CL997" i="6"/>
  <c r="DI997" i="6" s="1"/>
  <c r="CW158" i="6"/>
  <c r="DJ158" i="6"/>
  <c r="CW578" i="6"/>
  <c r="DJ578" i="6" s="1"/>
  <c r="DG348" i="6"/>
  <c r="CA348" i="6"/>
  <c r="CA459" i="6"/>
  <c r="DG459" i="6"/>
  <c r="CL391" i="6"/>
  <c r="DI391" i="6" s="1"/>
  <c r="CL700" i="6"/>
  <c r="DI700" i="6" s="1"/>
  <c r="CW950" i="6"/>
  <c r="DJ950" i="6"/>
  <c r="CA248" i="6"/>
  <c r="DG248" i="6"/>
  <c r="CW307" i="6"/>
  <c r="DJ307" i="6" s="1"/>
  <c r="CW178" i="6"/>
  <c r="DJ178" i="6" s="1"/>
  <c r="DJ738" i="6"/>
  <c r="CW738" i="6"/>
  <c r="CL112" i="6"/>
  <c r="DI112" i="6"/>
  <c r="DG520" i="6"/>
  <c r="CA520" i="6"/>
  <c r="DG180" i="6"/>
  <c r="CA180" i="6"/>
  <c r="CW668" i="6"/>
  <c r="DJ668" i="6" s="1"/>
  <c r="CL422" i="6"/>
  <c r="DI422" i="6" s="1"/>
  <c r="DG297" i="6"/>
  <c r="CA297" i="6"/>
  <c r="CL170" i="6"/>
  <c r="DI170" i="6" s="1"/>
  <c r="CL579" i="6"/>
  <c r="DI579" i="6" s="1"/>
  <c r="CW228" i="6"/>
  <c r="DJ228" i="6" s="1"/>
  <c r="CA939" i="6"/>
  <c r="DG939" i="6"/>
  <c r="CA619" i="6"/>
  <c r="DG619" i="6"/>
  <c r="CL699" i="6"/>
  <c r="DI699" i="6" s="1"/>
  <c r="CA879" i="6"/>
  <c r="DG879" i="6"/>
  <c r="DG977" i="6"/>
  <c r="CA977" i="6"/>
  <c r="CW646" i="6"/>
  <c r="DJ646" i="6" s="1"/>
  <c r="CA607" i="6"/>
  <c r="DG607" i="6"/>
  <c r="CL664" i="6"/>
  <c r="DI664" i="6" s="1"/>
  <c r="DG695" i="6"/>
  <c r="CA695" i="6"/>
  <c r="DJ736" i="6"/>
  <c r="CW736" i="6"/>
  <c r="CW789" i="6"/>
  <c r="DJ789" i="6" s="1"/>
  <c r="CL1002" i="6"/>
  <c r="DI1002" i="6" s="1"/>
  <c r="CW45" i="6"/>
  <c r="DJ45" i="6" s="1"/>
  <c r="CA431" i="6"/>
  <c r="DG431" i="6"/>
  <c r="CW309" i="6"/>
  <c r="DJ309" i="6" s="1"/>
  <c r="DG69" i="6"/>
  <c r="CA69" i="6"/>
  <c r="CA707" i="6"/>
  <c r="DG707" i="6"/>
  <c r="DG386" i="6"/>
  <c r="CA386" i="6"/>
  <c r="CW227" i="6"/>
  <c r="DJ227" i="6" s="1"/>
  <c r="CW431" i="6"/>
  <c r="DJ431" i="6" s="1"/>
  <c r="DG113" i="6"/>
  <c r="CA113" i="6"/>
  <c r="CW806" i="6"/>
  <c r="DJ806" i="6" s="1"/>
  <c r="CA859" i="6"/>
  <c r="DG859" i="6"/>
  <c r="CW659" i="6"/>
  <c r="DJ659" i="6" s="1"/>
  <c r="CL621" i="6"/>
  <c r="DI621" i="6" s="1"/>
  <c r="CW735" i="6"/>
  <c r="DJ735" i="6" s="1"/>
  <c r="DJ204" i="6"/>
  <c r="CW204" i="6"/>
  <c r="CW647" i="6"/>
  <c r="DJ647" i="6" s="1"/>
  <c r="CA811" i="6"/>
  <c r="DG811" i="6"/>
  <c r="CA24" i="6"/>
  <c r="DG24" i="6"/>
  <c r="CA318" i="6"/>
  <c r="DG318" i="6"/>
  <c r="DG953" i="6"/>
  <c r="CA953" i="6"/>
  <c r="CL615" i="6"/>
  <c r="DI615" i="6" s="1"/>
  <c r="CL867" i="6"/>
  <c r="DI867" i="6" s="1"/>
  <c r="CL359" i="6"/>
  <c r="DI359" i="6" s="1"/>
  <c r="DG96" i="6"/>
  <c r="CA96" i="6"/>
  <c r="CW42" i="6"/>
  <c r="DJ42" i="6" s="1"/>
  <c r="DG95" i="6"/>
  <c r="CA95" i="6"/>
  <c r="CA866" i="6"/>
  <c r="DG866" i="6"/>
  <c r="CW770" i="6"/>
  <c r="DJ770" i="6" s="1"/>
  <c r="CA553" i="6"/>
  <c r="DG553" i="6"/>
  <c r="CL45" i="6"/>
  <c r="DI45" i="6" s="1"/>
  <c r="CW135" i="6"/>
  <c r="DJ135" i="6" s="1"/>
  <c r="CL828" i="6"/>
  <c r="DI828" i="6" s="1"/>
  <c r="DG331" i="6"/>
  <c r="CA331" i="6"/>
  <c r="CL93" i="6"/>
  <c r="DI93" i="6" s="1"/>
  <c r="CA577" i="6"/>
  <c r="DG577" i="6"/>
  <c r="CA877" i="6"/>
  <c r="DG877" i="6"/>
  <c r="CA1008" i="6"/>
  <c r="DG1008" i="6"/>
  <c r="CL254" i="6"/>
  <c r="DI254" i="6" s="1"/>
  <c r="CL537" i="6"/>
  <c r="DI537" i="6" s="1"/>
  <c r="DG550" i="6"/>
  <c r="CA550" i="6"/>
  <c r="CL387" i="6"/>
  <c r="DI387" i="6" s="1"/>
  <c r="DG447" i="6"/>
  <c r="CA447" i="6"/>
  <c r="CL342" i="6"/>
  <c r="DI342" i="6" s="1"/>
  <c r="DG891" i="6"/>
  <c r="CA891" i="6"/>
  <c r="CL324" i="6"/>
  <c r="DI324" i="6" s="1"/>
  <c r="CL796" i="6"/>
  <c r="DI796" i="6" s="1"/>
  <c r="DG211" i="6"/>
  <c r="CA211" i="6"/>
  <c r="CL714" i="6"/>
  <c r="DI714" i="6" s="1"/>
  <c r="CL857" i="6"/>
  <c r="DI857" i="6" s="1"/>
  <c r="DG783" i="6"/>
  <c r="CA783" i="6"/>
  <c r="CL344" i="6"/>
  <c r="DI344" i="6" s="1"/>
  <c r="DG175" i="6"/>
  <c r="CA175" i="6"/>
  <c r="CW473" i="6"/>
  <c r="DJ473" i="6" s="1"/>
  <c r="DG770" i="6"/>
  <c r="CA770" i="6"/>
  <c r="DG813" i="6"/>
  <c r="CA813" i="6"/>
  <c r="CW459" i="6"/>
  <c r="DJ459" i="6" s="1"/>
  <c r="CL682" i="6"/>
  <c r="DI682" i="6" s="1"/>
  <c r="CW314" i="6"/>
  <c r="DJ314" i="6" s="1"/>
  <c r="CA365" i="6"/>
  <c r="DG365" i="6"/>
  <c r="CL840" i="6"/>
  <c r="DI840" i="6" s="1"/>
  <c r="CL87" i="6"/>
  <c r="DI87" i="6" s="1"/>
  <c r="CW420" i="6"/>
  <c r="DJ420" i="6" s="1"/>
  <c r="CW310" i="6"/>
  <c r="DJ310" i="6" s="1"/>
  <c r="CL486" i="6"/>
  <c r="DI486" i="6" s="1"/>
  <c r="DG496" i="6"/>
  <c r="CA496" i="6"/>
  <c r="CW407" i="6"/>
  <c r="DJ407" i="6" s="1"/>
  <c r="CA511" i="6"/>
  <c r="DG511" i="6"/>
  <c r="CW254" i="6"/>
  <c r="DJ254" i="6" s="1"/>
  <c r="CW293" i="6"/>
  <c r="DJ293" i="6" s="1"/>
  <c r="CW556" i="6"/>
  <c r="DJ556" i="6" s="1"/>
  <c r="DG289" i="6"/>
  <c r="CA289" i="6"/>
  <c r="DG746" i="6"/>
  <c r="CA746" i="6"/>
  <c r="CL781" i="6"/>
  <c r="DI781" i="6" s="1"/>
  <c r="DG968" i="6"/>
  <c r="CA968" i="6"/>
  <c r="DG61" i="6"/>
  <c r="CA61" i="6"/>
  <c r="DG351" i="6"/>
  <c r="CA351" i="6"/>
  <c r="CL531" i="6"/>
  <c r="DI531" i="6" s="1"/>
  <c r="CL20" i="6"/>
  <c r="DI20" i="6" s="1"/>
  <c r="CW318" i="6"/>
  <c r="DJ318" i="6" s="1"/>
  <c r="CL802" i="6"/>
  <c r="DI802" i="6" s="1"/>
  <c r="CW521" i="6"/>
  <c r="DJ521" i="6" s="1"/>
  <c r="CA272" i="6"/>
  <c r="DG272" i="6"/>
  <c r="CL597" i="6"/>
  <c r="DI597" i="6" s="1"/>
  <c r="DG239" i="6"/>
  <c r="CA239" i="6"/>
  <c r="CW584" i="6"/>
  <c r="DJ584" i="6" s="1"/>
  <c r="DG688" i="6"/>
  <c r="CA688" i="6"/>
  <c r="CL805" i="6"/>
  <c r="DI805" i="6" s="1"/>
  <c r="DG1007" i="6"/>
  <c r="CA1007" i="6"/>
  <c r="CL209" i="6"/>
  <c r="DI209" i="6" s="1"/>
  <c r="CL576" i="6"/>
  <c r="DI576" i="6" s="1"/>
  <c r="CL484" i="6"/>
  <c r="DI484" i="6" s="1"/>
  <c r="CW446" i="6"/>
  <c r="DJ446" i="6" s="1"/>
  <c r="CA463" i="6"/>
  <c r="DG463" i="6"/>
  <c r="DJ825" i="6"/>
  <c r="CW825" i="6"/>
  <c r="CW475" i="6"/>
  <c r="DJ475" i="6" s="1"/>
  <c r="CL406" i="6"/>
  <c r="DI406" i="6" s="1"/>
  <c r="CL850" i="6"/>
  <c r="DI850" i="6" s="1"/>
  <c r="CL844" i="6"/>
  <c r="DI844" i="6" s="1"/>
  <c r="CW481" i="6"/>
  <c r="DJ481" i="6" s="1"/>
  <c r="CL767" i="6"/>
  <c r="DI767" i="6" s="1"/>
  <c r="CW479" i="6"/>
  <c r="DJ479" i="6" s="1"/>
  <c r="CW596" i="6"/>
  <c r="DJ596" i="6" s="1"/>
  <c r="CA238" i="6"/>
  <c r="DG238" i="6"/>
  <c r="CW520" i="6"/>
  <c r="DJ520" i="6" s="1"/>
  <c r="DG789" i="6"/>
  <c r="CA789" i="6"/>
  <c r="CA710" i="6"/>
  <c r="DG710" i="6"/>
  <c r="CA300" i="6"/>
  <c r="DG300" i="6"/>
  <c r="CL845" i="6"/>
  <c r="DI845" i="6" s="1"/>
  <c r="CL30" i="6"/>
  <c r="DI30" i="6" s="1"/>
  <c r="CL368" i="6"/>
  <c r="DI368" i="6" s="1"/>
  <c r="CL22" i="6"/>
  <c r="DI22" i="6" s="1"/>
  <c r="DG758" i="6"/>
  <c r="CA758" i="6"/>
  <c r="CL409" i="6"/>
  <c r="DI409" i="6" s="1"/>
  <c r="CW517" i="6"/>
  <c r="DJ517" i="6" s="1"/>
  <c r="CW569" i="6"/>
  <c r="DJ569" i="6" s="1"/>
  <c r="CA782" i="6"/>
  <c r="DG782" i="6"/>
  <c r="DG329" i="6"/>
  <c r="CA329" i="6"/>
  <c r="DG119" i="6"/>
  <c r="CA119" i="6"/>
  <c r="CL771" i="6"/>
  <c r="DI771" i="6" s="1"/>
  <c r="CA567" i="6"/>
  <c r="DG567" i="6"/>
  <c r="CA895" i="6"/>
  <c r="DG895" i="6"/>
  <c r="CA339" i="6"/>
  <c r="DG339" i="6"/>
  <c r="CA235" i="6"/>
  <c r="DG235" i="6"/>
  <c r="DG374" i="6"/>
  <c r="CA374" i="6"/>
  <c r="CA741" i="6"/>
  <c r="DG741" i="6"/>
  <c r="CA320" i="6"/>
  <c r="DG320" i="6"/>
  <c r="DG669" i="6"/>
  <c r="CA669" i="6"/>
  <c r="CW649" i="6"/>
  <c r="DJ649" i="6"/>
  <c r="CW996" i="6"/>
  <c r="DJ996" i="6" s="1"/>
  <c r="DG184" i="6"/>
  <c r="CA184" i="6"/>
  <c r="CL610" i="6"/>
  <c r="DI610" i="6" s="1"/>
  <c r="CL815" i="6"/>
  <c r="DI815" i="6" s="1"/>
  <c r="CL910" i="6"/>
  <c r="DI910" i="6" s="1"/>
  <c r="DG493" i="6"/>
  <c r="CA493" i="6"/>
  <c r="CL986" i="6"/>
  <c r="DI986" i="6" s="1"/>
  <c r="DJ942" i="6"/>
  <c r="CW942" i="6"/>
  <c r="DG780" i="6"/>
  <c r="CA780" i="6"/>
  <c r="DG910" i="6"/>
  <c r="CA910" i="6"/>
  <c r="CW598" i="6"/>
  <c r="DJ598" i="6" s="1"/>
  <c r="CW634" i="6"/>
  <c r="DJ634" i="6" s="1"/>
  <c r="DG625" i="6"/>
  <c r="CA625" i="6"/>
  <c r="CL871" i="6"/>
  <c r="DI871" i="6" s="1"/>
  <c r="CW536" i="6"/>
  <c r="DJ536" i="6" s="1"/>
  <c r="CA537" i="6"/>
  <c r="DG537" i="6"/>
  <c r="CL883" i="6"/>
  <c r="DI883" i="6" s="1"/>
  <c r="CL645" i="6"/>
  <c r="DI645" i="6" s="1"/>
  <c r="CA919" i="6"/>
  <c r="DG919" i="6"/>
  <c r="CW210" i="6"/>
  <c r="DJ210" i="6" s="1"/>
  <c r="CW628" i="6"/>
  <c r="DJ628" i="6" s="1"/>
  <c r="CA218" i="6"/>
  <c r="DG218" i="6"/>
  <c r="CW219" i="6"/>
  <c r="DJ219" i="6" s="1"/>
  <c r="DG216" i="6"/>
  <c r="CA216" i="6"/>
  <c r="CW976" i="6"/>
  <c r="DJ976" i="6" s="1"/>
  <c r="CW776" i="6"/>
  <c r="DJ776" i="6" s="1"/>
  <c r="CA521" i="6"/>
  <c r="DG521" i="6"/>
  <c r="DG942" i="6"/>
  <c r="CA942" i="6"/>
  <c r="DG889" i="6"/>
  <c r="CA889" i="6"/>
  <c r="CL899" i="6"/>
  <c r="DI899" i="6" s="1"/>
  <c r="CW817" i="6"/>
  <c r="DJ817" i="6"/>
  <c r="DI497" i="6"/>
  <c r="CL497" i="6"/>
  <c r="CL214" i="6"/>
  <c r="DI214" i="6" s="1"/>
  <c r="CL440" i="6"/>
  <c r="DI440" i="6" s="1"/>
  <c r="DJ265" i="6"/>
  <c r="CW265" i="6"/>
  <c r="CL305" i="6"/>
  <c r="DI305" i="6" s="1"/>
  <c r="DG476" i="6"/>
  <c r="CA476" i="6"/>
  <c r="CL598" i="6"/>
  <c r="DI598" i="6" s="1"/>
  <c r="CW179" i="6"/>
  <c r="DJ179" i="6" s="1"/>
  <c r="CW614" i="6"/>
  <c r="DJ614" i="6" s="1"/>
  <c r="CW841" i="6"/>
  <c r="DJ841" i="6" s="1"/>
  <c r="CW251" i="6"/>
  <c r="DJ251" i="6" s="1"/>
  <c r="CW143" i="6"/>
  <c r="DJ143" i="6" s="1"/>
  <c r="DG51" i="6"/>
  <c r="CA51" i="6"/>
  <c r="DG778" i="6"/>
  <c r="CA778" i="6"/>
  <c r="DG149" i="6"/>
  <c r="CA149" i="6"/>
  <c r="DG658" i="6"/>
  <c r="CA658" i="6"/>
  <c r="CA686" i="6"/>
  <c r="DG686" i="6"/>
  <c r="CW567" i="6"/>
  <c r="DJ567" i="6" s="1"/>
  <c r="CA810" i="6"/>
  <c r="DG810" i="6"/>
  <c r="CA150" i="6"/>
  <c r="DG150" i="6"/>
  <c r="DG54" i="6"/>
  <c r="CA54" i="6"/>
  <c r="DG998" i="6"/>
  <c r="CA998" i="6"/>
  <c r="CA830" i="6"/>
  <c r="DG830" i="6"/>
  <c r="CW261" i="6"/>
  <c r="DJ261" i="6" s="1"/>
  <c r="CW87" i="6"/>
  <c r="DJ87" i="6" s="1"/>
  <c r="CW653" i="6"/>
  <c r="DJ653" i="6" s="1"/>
  <c r="CW763" i="6"/>
  <c r="DJ763" i="6" s="1"/>
  <c r="CA569" i="6"/>
  <c r="DG569" i="6"/>
  <c r="CA988" i="6"/>
  <c r="DG988" i="6"/>
  <c r="CL743" i="6"/>
  <c r="DI743" i="6" s="1"/>
  <c r="CA506" i="6"/>
  <c r="DG506" i="6"/>
  <c r="CW780" i="6"/>
  <c r="DJ780" i="6" s="1"/>
  <c r="CW225" i="6"/>
  <c r="DJ225" i="6" s="1"/>
  <c r="DG114" i="6"/>
  <c r="CA114" i="6"/>
  <c r="CW134" i="6"/>
  <c r="DJ134" i="6" s="1"/>
  <c r="CW199" i="6"/>
  <c r="DJ199" i="6" s="1"/>
  <c r="CW929" i="6"/>
  <c r="DJ929" i="6" s="1"/>
  <c r="CL650" i="6"/>
  <c r="DI650" i="6" s="1"/>
  <c r="CA958" i="6"/>
  <c r="DG958" i="6"/>
  <c r="CL71" i="6"/>
  <c r="DI71" i="6" s="1"/>
  <c r="CA285" i="6"/>
  <c r="DG285" i="6"/>
  <c r="CW919" i="6"/>
  <c r="DJ919" i="6" s="1"/>
  <c r="DG143" i="6"/>
  <c r="CA143" i="6"/>
  <c r="CW795" i="6"/>
  <c r="DJ795" i="6" s="1"/>
  <c r="DG133" i="6"/>
  <c r="CA133" i="6"/>
  <c r="CL427" i="6"/>
  <c r="DI427" i="6" s="1"/>
  <c r="CW509" i="6"/>
  <c r="DJ509" i="6" s="1"/>
  <c r="CA815" i="6"/>
  <c r="DG815" i="6"/>
  <c r="CL906" i="6"/>
  <c r="DI906" i="6" s="1"/>
  <c r="CW821" i="6"/>
  <c r="DJ821" i="6" s="1"/>
  <c r="CL41" i="6"/>
  <c r="DI41" i="6" s="1"/>
  <c r="DG137" i="6"/>
  <c r="CA137" i="6"/>
  <c r="CL778" i="6"/>
  <c r="DI778" i="6" s="1"/>
  <c r="CL479" i="6"/>
  <c r="DI479" i="6" s="1"/>
  <c r="CL837" i="6"/>
  <c r="DI837" i="6" s="1"/>
  <c r="CW718" i="6"/>
  <c r="DJ718" i="6" s="1"/>
  <c r="CW1006" i="6"/>
  <c r="DJ1006" i="6" s="1"/>
  <c r="CL478" i="6"/>
  <c r="DI478" i="6" s="1"/>
  <c r="CL718" i="6"/>
  <c r="DI718" i="6" s="1"/>
  <c r="CA170" i="6"/>
  <c r="DG170" i="6"/>
  <c r="CL53" i="6"/>
  <c r="DI53" i="6" s="1"/>
  <c r="DG129" i="6"/>
  <c r="CA129" i="6"/>
  <c r="CL821" i="6"/>
  <c r="DI821" i="6" s="1"/>
  <c r="CW511" i="6"/>
  <c r="DJ511" i="6" s="1"/>
  <c r="CW317" i="6"/>
  <c r="DJ317" i="6" s="1"/>
  <c r="CW542" i="6"/>
  <c r="DJ542" i="6"/>
  <c r="DG214" i="6"/>
  <c r="CA214" i="6"/>
  <c r="CW845" i="6"/>
  <c r="DJ845" i="6" s="1"/>
  <c r="CA824" i="6"/>
  <c r="DG824" i="6"/>
  <c r="DG27" i="6"/>
  <c r="CA27" i="6"/>
  <c r="CL358" i="6"/>
  <c r="DI358" i="6" s="1"/>
  <c r="CL640" i="6"/>
  <c r="DI640" i="6" s="1"/>
  <c r="CL680" i="6"/>
  <c r="DI680" i="6" s="1"/>
  <c r="CA578" i="6"/>
  <c r="DG578" i="6"/>
  <c r="CA872" i="6"/>
  <c r="DG872" i="6"/>
  <c r="CW954" i="6"/>
  <c r="DJ954" i="6" s="1"/>
  <c r="CW315" i="6"/>
  <c r="DJ315" i="6" s="1"/>
  <c r="CA346" i="6"/>
  <c r="DG346" i="6"/>
  <c r="DG34" i="6"/>
  <c r="CA34" i="6"/>
  <c r="CA419" i="6"/>
  <c r="DG419" i="6"/>
  <c r="CA792" i="6"/>
  <c r="DG792" i="6"/>
  <c r="CA349" i="6"/>
  <c r="DG349" i="6"/>
  <c r="CA1001" i="6"/>
  <c r="DG1001" i="6"/>
  <c r="CW451" i="6"/>
  <c r="DJ451" i="6" s="1"/>
  <c r="CL306" i="6"/>
  <c r="DI306" i="6" s="1"/>
  <c r="DG917" i="6"/>
  <c r="CA917" i="6"/>
  <c r="DG440" i="6"/>
  <c r="CA440" i="6"/>
  <c r="CL230" i="6"/>
  <c r="DI230" i="6" s="1"/>
  <c r="CW900" i="6"/>
  <c r="DJ900" i="6" s="1"/>
  <c r="CA636" i="6"/>
  <c r="DG636" i="6"/>
  <c r="DJ256" i="6"/>
  <c r="CW256" i="6"/>
  <c r="DG249" i="6"/>
  <c r="CA249" i="6"/>
  <c r="CA842" i="6"/>
  <c r="DG842" i="6"/>
  <c r="DG990" i="6"/>
  <c r="CA990" i="6"/>
  <c r="CL99" i="6"/>
  <c r="DI99" i="6" s="1"/>
  <c r="CL833" i="6"/>
  <c r="DI833" i="6" s="1"/>
  <c r="CW886" i="6"/>
  <c r="DJ886" i="6" s="1"/>
  <c r="CW843" i="6"/>
  <c r="DJ843" i="6" s="1"/>
  <c r="CL577" i="6"/>
  <c r="DI577" i="6" s="1"/>
  <c r="CL543" i="6"/>
  <c r="DI543" i="6" s="1"/>
  <c r="CW850" i="6"/>
  <c r="DJ850" i="6" s="1"/>
  <c r="CL424" i="6"/>
  <c r="DI424" i="6" s="1"/>
  <c r="CL483" i="6"/>
  <c r="DI483" i="6" s="1"/>
  <c r="DG790" i="6"/>
  <c r="CA790" i="6"/>
  <c r="CW107" i="6"/>
  <c r="DJ107" i="6" s="1"/>
  <c r="CW102" i="6"/>
  <c r="DJ102" i="6" s="1"/>
  <c r="CW833" i="6"/>
  <c r="DJ833" i="6" s="1"/>
  <c r="CW594" i="6"/>
  <c r="DJ594" i="6" s="1"/>
  <c r="CW924" i="6"/>
  <c r="DJ924" i="6" s="1"/>
  <c r="DG187" i="6"/>
  <c r="CA187" i="6"/>
  <c r="DG110" i="6"/>
  <c r="CA110" i="6"/>
  <c r="CW912" i="6"/>
  <c r="DJ912" i="6" s="1"/>
  <c r="CA851" i="6"/>
  <c r="DG851" i="6"/>
  <c r="CW861" i="6"/>
  <c r="DJ861" i="6" s="1"/>
  <c r="CW566" i="6"/>
  <c r="DJ566" i="6" s="1"/>
  <c r="DG93" i="6"/>
  <c r="CA93" i="6"/>
  <c r="CA525" i="6"/>
  <c r="DG525" i="6"/>
  <c r="DG679" i="6"/>
  <c r="CA679" i="6"/>
  <c r="CL919" i="6"/>
  <c r="DI919" i="6" s="1"/>
  <c r="CA316" i="6"/>
  <c r="DG316" i="6"/>
  <c r="CW938" i="6"/>
  <c r="DJ938" i="6" s="1"/>
  <c r="CW440" i="6"/>
  <c r="DJ440" i="6" s="1"/>
  <c r="CL841" i="6"/>
  <c r="DI841" i="6" s="1"/>
  <c r="CL78" i="6"/>
  <c r="DI78" i="6" s="1"/>
  <c r="DJ764" i="6"/>
  <c r="CW764" i="6"/>
  <c r="DG356" i="6"/>
  <c r="CA356" i="6"/>
  <c r="CW279" i="6"/>
  <c r="DJ279" i="6" s="1"/>
  <c r="CA662" i="6"/>
  <c r="DG662" i="6"/>
  <c r="CL737" i="6"/>
  <c r="DI737" i="6" s="1"/>
  <c r="CL56" i="6"/>
  <c r="DI56" i="6" s="1"/>
  <c r="CA122" i="6"/>
  <c r="DG122" i="6"/>
  <c r="CL532" i="6"/>
  <c r="DI532" i="6" s="1"/>
  <c r="CA620" i="6"/>
  <c r="DG620" i="6"/>
  <c r="DI441" i="6"/>
  <c r="CL441" i="6"/>
  <c r="L65" i="5"/>
  <c r="N40" i="5"/>
  <c r="L53" i="5"/>
  <c r="CW957" i="6"/>
  <c r="DJ957" i="6" s="1"/>
  <c r="CA661" i="6"/>
  <c r="DG661" i="6"/>
  <c r="CA570" i="6"/>
  <c r="DG570" i="6"/>
  <c r="CA166" i="6"/>
  <c r="DG166" i="6"/>
  <c r="CW804" i="6"/>
  <c r="DJ804" i="6" s="1"/>
  <c r="CA323" i="6"/>
  <c r="DG323" i="6"/>
  <c r="CL861" i="6"/>
  <c r="DI861" i="6" s="1"/>
  <c r="CA697" i="6"/>
  <c r="DG697" i="6"/>
  <c r="CW620" i="6"/>
  <c r="DJ620" i="6" s="1"/>
  <c r="DG903" i="6"/>
  <c r="CA903" i="6"/>
  <c r="CW921" i="6"/>
  <c r="DJ921" i="6" s="1"/>
  <c r="CL376" i="6"/>
  <c r="DI376" i="6" s="1"/>
  <c r="CW62" i="6"/>
  <c r="DJ62" i="6" s="1"/>
  <c r="CA360" i="6"/>
  <c r="DG360" i="6"/>
  <c r="CL930" i="6"/>
  <c r="DI930" i="6" s="1"/>
  <c r="CW663" i="6"/>
  <c r="DJ663" i="6" s="1"/>
  <c r="CL1000" i="6"/>
  <c r="DI1000" i="6" s="1"/>
  <c r="CL665" i="6"/>
  <c r="DI665" i="6" s="1"/>
  <c r="CL720" i="6"/>
  <c r="DI720" i="6" s="1"/>
  <c r="CL593" i="6"/>
  <c r="DI593" i="6" s="1"/>
  <c r="CA42" i="6"/>
  <c r="DG42" i="6"/>
  <c r="CL674" i="6"/>
  <c r="DI674" i="6" s="1"/>
  <c r="CL118" i="6"/>
  <c r="DI118" i="6" s="1"/>
  <c r="CL889" i="6"/>
  <c r="DI889" i="6" s="1"/>
  <c r="CL518" i="6"/>
  <c r="DI518" i="6" s="1"/>
  <c r="CL811" i="6"/>
  <c r="DI811" i="6" s="1"/>
  <c r="CW609" i="6"/>
  <c r="DJ609" i="6" s="1"/>
  <c r="CW399" i="6"/>
  <c r="DJ399" i="6" s="1"/>
  <c r="CL460" i="6"/>
  <c r="DI460" i="6" s="1"/>
  <c r="DG558" i="6"/>
  <c r="CA558" i="6"/>
  <c r="CW643" i="6"/>
  <c r="DJ643" i="6" s="1"/>
  <c r="CW616" i="6"/>
  <c r="DJ616" i="6" s="1"/>
  <c r="CL946" i="6"/>
  <c r="DI946" i="6" s="1"/>
  <c r="CL852" i="6"/>
  <c r="DI852" i="6" s="1"/>
  <c r="CL225" i="6"/>
  <c r="DI225" i="6" s="1"/>
  <c r="DG394" i="6"/>
  <c r="CA394" i="6"/>
  <c r="DG893" i="6"/>
  <c r="CA893" i="6"/>
  <c r="CA23" i="6"/>
  <c r="DG23" i="6"/>
  <c r="CL257" i="6"/>
  <c r="DI257" i="6" s="1"/>
  <c r="DG890" i="6"/>
  <c r="CA890" i="6"/>
  <c r="DG914" i="6"/>
  <c r="CA914" i="6"/>
  <c r="CL716" i="6"/>
  <c r="DI716" i="6" s="1"/>
  <c r="CW983" i="6"/>
  <c r="DJ983" i="6" s="1"/>
  <c r="CL725" i="6"/>
  <c r="DI725" i="6" s="1"/>
  <c r="DG1003" i="6"/>
  <c r="CA1003" i="6"/>
  <c r="CL503" i="6"/>
  <c r="DI503" i="6" s="1"/>
  <c r="CA50" i="6"/>
  <c r="DG50" i="6"/>
  <c r="CL605" i="6"/>
  <c r="DI605" i="6" s="1"/>
  <c r="CL874" i="6"/>
  <c r="DI874" i="6"/>
  <c r="CL671" i="6"/>
  <c r="DI671" i="6" s="1"/>
  <c r="DG92" i="6"/>
  <c r="CA92" i="6"/>
  <c r="CA306" i="6"/>
  <c r="DG306" i="6"/>
  <c r="CW676" i="6"/>
  <c r="DJ676" i="6" s="1"/>
  <c r="CL33" i="6"/>
  <c r="DI33" i="6" s="1"/>
  <c r="CW404" i="6"/>
  <c r="DJ404" i="6" s="1"/>
  <c r="CW361" i="6"/>
  <c r="DJ361" i="6" s="1"/>
  <c r="CW84" i="6"/>
  <c r="DJ84" i="6" s="1"/>
  <c r="CW807" i="6"/>
  <c r="DJ807" i="6" s="1"/>
  <c r="CA829" i="6"/>
  <c r="DG829" i="6"/>
  <c r="CW654" i="6"/>
  <c r="DJ654" i="6" s="1"/>
  <c r="CW184" i="6"/>
  <c r="DJ184" i="6" s="1"/>
  <c r="CL951" i="6"/>
  <c r="DI951" i="6" s="1"/>
  <c r="CW868" i="6"/>
  <c r="DJ868" i="6" s="1"/>
  <c r="CL443" i="6"/>
  <c r="DI443" i="6" s="1"/>
  <c r="DG598" i="6"/>
  <c r="CA598" i="6"/>
  <c r="CW551" i="6"/>
  <c r="DJ551" i="6" s="1"/>
  <c r="CL240" i="6"/>
  <c r="DI240" i="6" s="1"/>
  <c r="CL627" i="6"/>
  <c r="DI627" i="6" s="1"/>
  <c r="CL842" i="6"/>
  <c r="DI842" i="6" s="1"/>
  <c r="CL954" i="6"/>
  <c r="DI954" i="6" s="1"/>
  <c r="CW592" i="6"/>
  <c r="DJ592" i="6" s="1"/>
  <c r="CA242" i="6"/>
  <c r="DG242" i="6"/>
  <c r="CW945" i="6"/>
  <c r="DJ945" i="6" s="1"/>
  <c r="CA75" i="6"/>
  <c r="DG75" i="6"/>
  <c r="DG253" i="6"/>
  <c r="CA253" i="6"/>
  <c r="DG602" i="6"/>
  <c r="CA602" i="6"/>
  <c r="CA237" i="6"/>
  <c r="DG237" i="6"/>
  <c r="CL456" i="6"/>
  <c r="DI456" i="6" s="1"/>
  <c r="CL364" i="6"/>
  <c r="DI364" i="6" s="1"/>
  <c r="CL255" i="6"/>
  <c r="DI255" i="6" s="1"/>
  <c r="CL675" i="6"/>
  <c r="DI675" i="6" s="1"/>
  <c r="CW783" i="6"/>
  <c r="DJ783" i="6"/>
  <c r="CW329" i="6"/>
  <c r="DJ329" i="6" s="1"/>
  <c r="CL1011" i="6"/>
  <c r="DI1011" i="6" s="1"/>
  <c r="CL830" i="6"/>
  <c r="DI830" i="6" s="1"/>
  <c r="CA564" i="6"/>
  <c r="DG564" i="6"/>
  <c r="CL383" i="6"/>
  <c r="DI383" i="6" s="1"/>
  <c r="DG926" i="6"/>
  <c r="CA926" i="6"/>
  <c r="DG965" i="6"/>
  <c r="CA965" i="6"/>
  <c r="CA920" i="6"/>
  <c r="DG920" i="6"/>
  <c r="DG430" i="6"/>
  <c r="CA430" i="6"/>
  <c r="DJ554" i="6"/>
  <c r="CW554" i="6"/>
  <c r="CL631" i="6"/>
  <c r="DI631" i="6" s="1"/>
  <c r="CW974" i="6"/>
  <c r="DJ974" i="6"/>
  <c r="CL759" i="6"/>
  <c r="DI759" i="6" s="1"/>
  <c r="DG909" i="6"/>
  <c r="CA909" i="6"/>
  <c r="CA29" i="6"/>
  <c r="DG29" i="6"/>
  <c r="CA314" i="6"/>
  <c r="DG314" i="6"/>
  <c r="CL896" i="6"/>
  <c r="DI896" i="6" s="1"/>
  <c r="CL415" i="6"/>
  <c r="DI415" i="6" s="1"/>
  <c r="CA836" i="6"/>
  <c r="DG836" i="6"/>
  <c r="CA73" i="6"/>
  <c r="DG73" i="6"/>
  <c r="CA736" i="6"/>
  <c r="DG736" i="6"/>
  <c r="CL990" i="6"/>
  <c r="DI990" i="6" s="1"/>
  <c r="CW323" i="6"/>
  <c r="DJ323" i="6" s="1"/>
  <c r="CW189" i="6"/>
  <c r="DJ189" i="6" s="1"/>
  <c r="CA656" i="6"/>
  <c r="DG656" i="6"/>
  <c r="CW197" i="6"/>
  <c r="DJ197" i="6"/>
  <c r="CL998" i="6"/>
  <c r="DI998" i="6" s="1"/>
  <c r="DI846" i="6"/>
  <c r="CL846" i="6"/>
  <c r="CW913" i="6"/>
  <c r="DJ913" i="6" s="1"/>
  <c r="DG732" i="6"/>
  <c r="CA732" i="6"/>
  <c r="CA563" i="6"/>
  <c r="DG563" i="6"/>
  <c r="CL803" i="6"/>
  <c r="DI803" i="6" s="1"/>
  <c r="CA766" i="6"/>
  <c r="DG766" i="6"/>
  <c r="CL672" i="6"/>
  <c r="DI672" i="6" s="1"/>
  <c r="DG982" i="6"/>
  <c r="CA982" i="6"/>
  <c r="DG364" i="6"/>
  <c r="CA364" i="6"/>
  <c r="CL917" i="6"/>
  <c r="DI917" i="6" s="1"/>
  <c r="DG568" i="6"/>
  <c r="CA568" i="6"/>
  <c r="CA876" i="6"/>
  <c r="DG876" i="6"/>
  <c r="CL490" i="6"/>
  <c r="DI490" i="6" s="1"/>
  <c r="CL92" i="6"/>
  <c r="DI92" i="6" s="1"/>
  <c r="CL782" i="6"/>
  <c r="DI782" i="6" s="1"/>
  <c r="DI625" i="6"/>
  <c r="CL625" i="6"/>
  <c r="CL822" i="6"/>
  <c r="DI822" i="6" s="1"/>
  <c r="CA334" i="6"/>
  <c r="DG334" i="6"/>
  <c r="CL94" i="6"/>
  <c r="DI94" i="6" s="1"/>
  <c r="CL236" i="6"/>
  <c r="DI236" i="6" s="1"/>
  <c r="CL514" i="6"/>
  <c r="DI514" i="6" s="1"/>
  <c r="CW531" i="6"/>
  <c r="DJ531" i="6" s="1"/>
  <c r="CL354" i="6"/>
  <c r="DI354" i="6" s="1"/>
  <c r="CA945" i="6"/>
  <c r="DG945" i="6"/>
  <c r="DI932" i="6"/>
  <c r="CL932" i="6"/>
  <c r="CA91" i="6"/>
  <c r="DG91" i="6"/>
  <c r="CW17" i="6"/>
  <c r="DJ17" i="6" s="1"/>
  <c r="DG83" i="6"/>
  <c r="CA83" i="6"/>
  <c r="DG158" i="6"/>
  <c r="CA158" i="6"/>
  <c r="CL608" i="6"/>
  <c r="DI608" i="6" s="1"/>
  <c r="CW920" i="6"/>
  <c r="DJ920" i="6" s="1"/>
  <c r="CW357" i="6"/>
  <c r="DJ357" i="6" s="1"/>
  <c r="CA268" i="6"/>
  <c r="DG268" i="6"/>
  <c r="CL540" i="6"/>
  <c r="DI540" i="6" s="1"/>
  <c r="CW78" i="6"/>
  <c r="DJ78" i="6" s="1"/>
  <c r="CA590" i="6"/>
  <c r="DG590" i="6"/>
  <c r="CL202" i="6"/>
  <c r="DI202" i="6" s="1"/>
  <c r="CW705" i="6"/>
  <c r="DJ705" i="6" s="1"/>
  <c r="DG864" i="6"/>
  <c r="CA864" i="6"/>
  <c r="CW351" i="6"/>
  <c r="DJ351" i="6" s="1"/>
  <c r="CA384" i="6"/>
  <c r="DG384" i="6"/>
  <c r="DG751" i="6"/>
  <c r="CA751" i="6"/>
  <c r="CL728" i="6"/>
  <c r="DI728" i="6" s="1"/>
  <c r="CA266" i="6"/>
  <c r="DG266" i="6"/>
  <c r="DG996" i="6"/>
  <c r="CA996" i="6"/>
  <c r="CW29" i="6"/>
  <c r="DJ29" i="6" s="1"/>
  <c r="CL982" i="6"/>
  <c r="DI982" i="6" s="1"/>
  <c r="CL429" i="6"/>
  <c r="DI429" i="6" s="1"/>
  <c r="CL425" i="6"/>
  <c r="DI425" i="6" s="1"/>
  <c r="DG606" i="6"/>
  <c r="CA606" i="6"/>
  <c r="CL658" i="6"/>
  <c r="DI658" i="6" s="1"/>
  <c r="DG153" i="6"/>
  <c r="CA153" i="6"/>
  <c r="CW748" i="6"/>
  <c r="DJ748" i="6" s="1"/>
  <c r="CA744" i="6"/>
  <c r="DG744" i="6"/>
  <c r="CL144" i="6"/>
  <c r="DI144" i="6" s="1"/>
  <c r="CL125" i="6"/>
  <c r="DI125" i="6" s="1"/>
  <c r="CA428" i="6"/>
  <c r="DG428" i="6"/>
  <c r="CL453" i="6"/>
  <c r="DI453" i="6" s="1"/>
  <c r="CW680" i="6"/>
  <c r="DJ680" i="6" s="1"/>
  <c r="CL956" i="6"/>
  <c r="DI956" i="6" s="1"/>
  <c r="DG880" i="6"/>
  <c r="CA880" i="6"/>
  <c r="CA812" i="6"/>
  <c r="DG812" i="6"/>
  <c r="DG594" i="6"/>
  <c r="CA594" i="6"/>
  <c r="CL396" i="6"/>
  <c r="DI396" i="6" s="1"/>
  <c r="CA288" i="6"/>
  <c r="DG288" i="6"/>
  <c r="DG681" i="6"/>
  <c r="CA681" i="6"/>
  <c r="CL471" i="6"/>
  <c r="DI471" i="6" s="1"/>
  <c r="CL730" i="6"/>
  <c r="DI730" i="6" s="1"/>
  <c r="CA513" i="6"/>
  <c r="DG513" i="6"/>
  <c r="DG123" i="6"/>
  <c r="CA123" i="6"/>
  <c r="DG657" i="6"/>
  <c r="CA657" i="6"/>
  <c r="DG423" i="6"/>
  <c r="CA423" i="6"/>
  <c r="DG845" i="6"/>
  <c r="CA845" i="6"/>
  <c r="CW872" i="6"/>
  <c r="DJ872" i="6" s="1"/>
  <c r="CW852" i="6"/>
  <c r="DJ852" i="6"/>
  <c r="DG901" i="6"/>
  <c r="CA901" i="6"/>
  <c r="DG685" i="6"/>
  <c r="CA685" i="6"/>
  <c r="CL492" i="6"/>
  <c r="DI492" i="6" s="1"/>
  <c r="DG641" i="6"/>
  <c r="CA641" i="6"/>
  <c r="DG403" i="6"/>
  <c r="CA403" i="6"/>
  <c r="CA911" i="6"/>
  <c r="DG911" i="6"/>
  <c r="CW19" i="6"/>
  <c r="DJ19" i="6" s="1"/>
  <c r="CA507" i="6"/>
  <c r="DG507" i="6"/>
  <c r="CA934" i="6"/>
  <c r="DG934" i="6"/>
  <c r="CW882" i="6"/>
  <c r="DJ882" i="6" s="1"/>
  <c r="CW700" i="6"/>
  <c r="DJ700" i="6" s="1"/>
  <c r="CL169" i="6"/>
  <c r="DI169" i="6" s="1"/>
  <c r="CW1000" i="6"/>
  <c r="DJ1000" i="6" s="1"/>
  <c r="CA723" i="6"/>
  <c r="DG723" i="6"/>
  <c r="CL562" i="6"/>
  <c r="DI562" i="6" s="1"/>
  <c r="CW286" i="6"/>
  <c r="DJ286" i="6" s="1"/>
  <c r="CW772" i="6"/>
  <c r="DJ772" i="6" s="1"/>
  <c r="CL270" i="6"/>
  <c r="DI270" i="6" s="1"/>
  <c r="CL27" i="6"/>
  <c r="DI27" i="6" s="1"/>
  <c r="CA43" i="6"/>
  <c r="DG43" i="6"/>
  <c r="CA583" i="6"/>
  <c r="DG583" i="6"/>
  <c r="DG772" i="6"/>
  <c r="CA772" i="6"/>
  <c r="CL819" i="6"/>
  <c r="DI819" i="6" s="1"/>
  <c r="CL547" i="6"/>
  <c r="DI547" i="6" s="1"/>
  <c r="DG401" i="6"/>
  <c r="CA401" i="6"/>
  <c r="CW557" i="6"/>
  <c r="DJ557" i="6" s="1"/>
  <c r="CL204" i="6"/>
  <c r="DI204" i="6" s="1"/>
  <c r="CL248" i="6"/>
  <c r="DI248" i="6" s="1"/>
  <c r="CA902" i="6"/>
  <c r="DG902" i="6"/>
  <c r="CW729" i="6"/>
  <c r="DJ729" i="6" s="1"/>
  <c r="DG916" i="6"/>
  <c r="CA916" i="6"/>
  <c r="CA595" i="6"/>
  <c r="DG595" i="6"/>
  <c r="CL232" i="6"/>
  <c r="DI232" i="6" s="1"/>
  <c r="DJ633" i="6"/>
  <c r="CW633" i="6"/>
  <c r="CW162" i="6"/>
  <c r="DJ162" i="6" s="1"/>
  <c r="CL328" i="6"/>
  <c r="DI328" i="6" s="1"/>
  <c r="DG321" i="6"/>
  <c r="CA321" i="6"/>
  <c r="DG436" i="6"/>
  <c r="CA436" i="6"/>
  <c r="CA906" i="6"/>
  <c r="DG906" i="6"/>
  <c r="CL909" i="6"/>
  <c r="DI909" i="6" s="1"/>
  <c r="DG283" i="6"/>
  <c r="CA283" i="6"/>
  <c r="CA219" i="6"/>
  <c r="DG219" i="6"/>
  <c r="CL950" i="6"/>
  <c r="DI950" i="6" s="1"/>
  <c r="CL694" i="6"/>
  <c r="DI694" i="6" s="1"/>
  <c r="CW68" i="6"/>
  <c r="DJ68" i="6" s="1"/>
  <c r="L61" i="5"/>
  <c r="L49" i="5"/>
  <c r="N36" i="5"/>
  <c r="CL42" i="6"/>
  <c r="DI42" i="6" s="1"/>
  <c r="CL495" i="6"/>
  <c r="DI495" i="6" s="1"/>
  <c r="CW914" i="6"/>
  <c r="DJ914" i="6" s="1"/>
  <c r="DG675" i="6"/>
  <c r="CA675" i="6"/>
  <c r="CW570" i="6"/>
  <c r="DJ570" i="6" s="1"/>
  <c r="CL288" i="6"/>
  <c r="DI288" i="6" s="1"/>
  <c r="CW559" i="6"/>
  <c r="DJ559" i="6" s="1"/>
  <c r="CL691" i="6"/>
  <c r="DI691" i="6" s="1"/>
  <c r="CL760" i="6"/>
  <c r="DI760" i="6" s="1"/>
  <c r="CL698" i="6"/>
  <c r="DI698" i="6" s="1"/>
  <c r="CL567" i="6"/>
  <c r="DI567" i="6" s="1"/>
  <c r="CW762" i="6"/>
  <c r="DJ762" i="6" s="1"/>
  <c r="CL542" i="6"/>
  <c r="DI542" i="6" s="1"/>
  <c r="DG77" i="6"/>
  <c r="CA77" i="6"/>
  <c r="DG986" i="6"/>
  <c r="CA986" i="6"/>
  <c r="CW334" i="6"/>
  <c r="DJ334" i="6" s="1"/>
  <c r="CW881" i="6"/>
  <c r="DJ881" i="6" s="1"/>
  <c r="CL729" i="6"/>
  <c r="DI729" i="6" s="1"/>
  <c r="CL46" i="6"/>
  <c r="DI46" i="6" s="1"/>
  <c r="CA820" i="6"/>
  <c r="DG820" i="6"/>
  <c r="CL102" i="6"/>
  <c r="DI102" i="6" s="1"/>
  <c r="CW263" i="6"/>
  <c r="DJ263" i="6" s="1"/>
  <c r="CA952" i="6"/>
  <c r="DG952" i="6"/>
  <c r="CW916" i="6"/>
  <c r="DJ916" i="6" s="1"/>
  <c r="CL806" i="6"/>
  <c r="DI806" i="6" s="1"/>
  <c r="DG144" i="6"/>
  <c r="CA144" i="6"/>
  <c r="CL663" i="6"/>
  <c r="DI663" i="6" s="1"/>
  <c r="CA642" i="6"/>
  <c r="DG642" i="6"/>
  <c r="CW589" i="6"/>
  <c r="DJ589" i="6" s="1"/>
  <c r="CL783" i="6"/>
  <c r="DI783" i="6" s="1"/>
  <c r="CL421" i="6"/>
  <c r="DI421" i="6" s="1"/>
  <c r="CA517" i="6"/>
  <c r="DG517" i="6"/>
  <c r="CW896" i="6"/>
  <c r="DJ896" i="6" s="1"/>
  <c r="CW363" i="6"/>
  <c r="DJ363" i="6" s="1"/>
  <c r="DJ182" i="6"/>
  <c r="CW182" i="6"/>
  <c r="CL318" i="6"/>
  <c r="DI318" i="6" s="1"/>
  <c r="CW621" i="6"/>
  <c r="DJ621" i="6" s="1"/>
  <c r="CW988" i="6"/>
  <c r="DJ988" i="6" s="1"/>
  <c r="CL186" i="6"/>
  <c r="DI186" i="6" s="1"/>
  <c r="CW524" i="6"/>
  <c r="DJ524" i="6" s="1"/>
  <c r="DI197" i="6"/>
  <c r="CL197" i="6"/>
  <c r="CL380" i="6"/>
  <c r="DI380" i="6" s="1"/>
  <c r="CA680" i="6"/>
  <c r="DG680" i="6"/>
  <c r="CA962" i="6"/>
  <c r="DG962" i="6"/>
  <c r="CL211" i="6"/>
  <c r="DI211" i="6" s="1"/>
  <c r="DI676" i="6"/>
  <c r="CL676" i="6"/>
  <c r="CL873" i="6"/>
  <c r="DI873" i="6" s="1"/>
  <c r="CL715" i="6"/>
  <c r="DI715" i="6" s="1"/>
  <c r="DG241" i="6"/>
  <c r="CA241" i="6"/>
  <c r="CW155" i="6"/>
  <c r="DJ155" i="6" s="1"/>
  <c r="CA370" i="6"/>
  <c r="DG370" i="6"/>
  <c r="CW969" i="6"/>
  <c r="DJ969" i="6" s="1"/>
  <c r="CL523" i="6"/>
  <c r="DI523" i="6" s="1"/>
  <c r="DG115" i="6"/>
  <c r="CA115" i="6"/>
  <c r="N44" i="5"/>
  <c r="L69" i="5"/>
  <c r="DJ732" i="6"/>
  <c r="CW732" i="6"/>
  <c r="CW608" i="6"/>
  <c r="DJ608" i="6"/>
  <c r="CL741" i="6"/>
  <c r="DI741" i="6" s="1"/>
  <c r="CL697" i="6"/>
  <c r="DI697" i="6" s="1"/>
  <c r="CL81" i="6"/>
  <c r="DI81" i="6" s="1"/>
  <c r="CW434" i="6"/>
  <c r="DJ434" i="6" s="1"/>
  <c r="DI749" i="6"/>
  <c r="CL749" i="6"/>
  <c r="DG865" i="6"/>
  <c r="CA865" i="6"/>
  <c r="DG57" i="6"/>
  <c r="CA57" i="6"/>
  <c r="DG896" i="6"/>
  <c r="CA896" i="6"/>
  <c r="CL734" i="6"/>
  <c r="DI734" i="6" s="1"/>
  <c r="CA878" i="6"/>
  <c r="DG878" i="6"/>
  <c r="CW842" i="6"/>
  <c r="DJ842" i="6" s="1"/>
  <c r="CW83" i="6"/>
  <c r="DJ83" i="6" s="1"/>
  <c r="CW685" i="6"/>
  <c r="DJ685" i="6" s="1"/>
  <c r="CA269" i="6"/>
  <c r="DG269" i="6"/>
  <c r="CW854" i="6"/>
  <c r="DJ854" i="6"/>
  <c r="DG584" i="6"/>
  <c r="CA584" i="6"/>
  <c r="CL707" i="6"/>
  <c r="DI707" i="6" s="1"/>
  <c r="CL1006" i="6"/>
  <c r="DI1006" i="6" s="1"/>
  <c r="CW853" i="6"/>
  <c r="DJ853" i="6"/>
  <c r="DG503" i="6"/>
  <c r="CA503" i="6"/>
  <c r="CL864" i="6"/>
  <c r="DI864" i="6" s="1"/>
  <c r="CA48" i="6"/>
  <c r="DG48" i="6"/>
  <c r="CL185" i="6"/>
  <c r="DI185" i="6" s="1"/>
  <c r="CA128" i="6"/>
  <c r="DG128" i="6"/>
  <c r="CL217" i="6"/>
  <c r="DI217" i="6" s="1"/>
  <c r="DJ994" i="6"/>
  <c r="CW994" i="6"/>
  <c r="CL428" i="6"/>
  <c r="DI428" i="6" s="1"/>
  <c r="DG418" i="6"/>
  <c r="CA418" i="6"/>
  <c r="CL817" i="6"/>
  <c r="DI817" i="6" s="1"/>
  <c r="CL233" i="6"/>
  <c r="DI233" i="6" s="1"/>
  <c r="CA509" i="6"/>
  <c r="DG509" i="6"/>
  <c r="DG954" i="6"/>
  <c r="CA954" i="6"/>
  <c r="CW270" i="6"/>
  <c r="DJ270" i="6" s="1"/>
  <c r="CL83" i="6"/>
  <c r="DI83" i="6" s="1"/>
  <c r="CW601" i="6"/>
  <c r="DJ601" i="6" s="1"/>
  <c r="CW617" i="6"/>
  <c r="DJ617" i="6" s="1"/>
  <c r="CL710" i="6"/>
  <c r="DI710" i="6" s="1"/>
  <c r="CA870" i="6"/>
  <c r="DG870" i="6"/>
  <c r="CL474" i="6"/>
  <c r="DI474" i="6" s="1"/>
  <c r="CL210" i="6"/>
  <c r="DI210" i="6" s="1"/>
  <c r="CL198" i="6"/>
  <c r="DI198" i="6" s="1"/>
  <c r="CA663" i="6"/>
  <c r="DG663" i="6"/>
  <c r="CL739" i="6"/>
  <c r="DI739" i="6" s="1"/>
  <c r="DG886" i="6"/>
  <c r="CA886" i="6"/>
  <c r="CA200" i="6"/>
  <c r="DG200" i="6"/>
  <c r="CA887" i="6"/>
  <c r="DG887" i="6"/>
  <c r="CW885" i="6"/>
  <c r="DJ885" i="6" s="1"/>
  <c r="CL501" i="6"/>
  <c r="DI501" i="6" s="1"/>
  <c r="DG275" i="6"/>
  <c r="CA275" i="6"/>
  <c r="CW433" i="6"/>
  <c r="DJ433" i="6" s="1"/>
  <c r="CW673" i="6"/>
  <c r="DJ673" i="6" s="1"/>
  <c r="CL829" i="6"/>
  <c r="DI829" i="6" s="1"/>
  <c r="CW137" i="6"/>
  <c r="DJ137" i="6" s="1"/>
  <c r="CW986" i="6"/>
  <c r="DJ986" i="6" s="1"/>
  <c r="CL706" i="6"/>
  <c r="DI706" i="6" s="1"/>
  <c r="CL823" i="6"/>
  <c r="DI823" i="6" s="1"/>
  <c r="DG841" i="6"/>
  <c r="CA841" i="6"/>
  <c r="CW250" i="6"/>
  <c r="DJ250" i="6" s="1"/>
  <c r="CW576" i="6"/>
  <c r="DJ576" i="6"/>
  <c r="DG929" i="6"/>
  <c r="CA929" i="6"/>
  <c r="DI656" i="6"/>
  <c r="CL656" i="6"/>
  <c r="CL962" i="6"/>
  <c r="DI962" i="6" s="1"/>
  <c r="CL332" i="6"/>
  <c r="DI332" i="6" s="1"/>
  <c r="CL494" i="6"/>
  <c r="DI494" i="6" s="1"/>
  <c r="CW742" i="6"/>
  <c r="DJ742" i="6" s="1"/>
  <c r="DG125" i="6"/>
  <c r="CA125" i="6"/>
  <c r="CL661" i="6"/>
  <c r="DI661" i="6" s="1"/>
  <c r="CL973" i="6"/>
  <c r="DI973" i="6" s="1"/>
  <c r="CA382" i="6"/>
  <c r="DG382" i="6"/>
  <c r="CL283" i="6"/>
  <c r="DI283" i="6" s="1"/>
  <c r="CL588" i="6"/>
  <c r="DI588" i="6" s="1"/>
  <c r="CW337" i="6"/>
  <c r="DJ337" i="6" s="1"/>
  <c r="CL683" i="6"/>
  <c r="DI683" i="6" s="1"/>
  <c r="DG165" i="6"/>
  <c r="CA165" i="6"/>
  <c r="CL572" i="6"/>
  <c r="DI572" i="6" s="1"/>
  <c r="CA116" i="6"/>
  <c r="DG116" i="6"/>
  <c r="CL786" i="6"/>
  <c r="DI786" i="6" s="1"/>
  <c r="CW726" i="6"/>
  <c r="DJ726" i="6" s="1"/>
  <c r="CW303" i="6"/>
  <c r="DJ303" i="6" s="1"/>
  <c r="DG955" i="6"/>
  <c r="CA955" i="6"/>
  <c r="CL323" i="6"/>
  <c r="DI323" i="6" s="1"/>
  <c r="DG588" i="6"/>
  <c r="CA588" i="6"/>
  <c r="CA961" i="6"/>
  <c r="DG961" i="6"/>
  <c r="CW947" i="6"/>
  <c r="DJ947" i="6" s="1"/>
  <c r="CW503" i="6"/>
  <c r="DJ503" i="6" s="1"/>
  <c r="CA791" i="6"/>
  <c r="DG791" i="6"/>
  <c r="CW366" i="6"/>
  <c r="DJ366" i="6" s="1"/>
  <c r="CL818" i="6"/>
  <c r="DI818" i="6" s="1"/>
  <c r="CL293" i="6"/>
  <c r="DI293" i="6"/>
  <c r="CW943" i="6"/>
  <c r="DJ943" i="6" s="1"/>
  <c r="CA596" i="6"/>
  <c r="DG596" i="6"/>
  <c r="CW595" i="6"/>
  <c r="DJ595" i="6" s="1"/>
  <c r="CL475" i="6"/>
  <c r="DI475" i="6" s="1"/>
  <c r="CL685" i="6"/>
  <c r="DI685" i="6" s="1"/>
  <c r="CW212" i="6"/>
  <c r="DJ212" i="6" s="1"/>
  <c r="CW546" i="6"/>
  <c r="DJ546" i="6" s="1"/>
  <c r="DG168" i="6"/>
  <c r="CA168" i="6"/>
  <c r="CL646" i="6"/>
  <c r="DI646" i="6" s="1"/>
  <c r="CW164" i="6"/>
  <c r="DJ164" i="6" s="1"/>
  <c r="CA623" i="6"/>
  <c r="DG623" i="6"/>
  <c r="CL985" i="6"/>
  <c r="DI985" i="6" s="1"/>
  <c r="CW915" i="6"/>
  <c r="DJ915" i="6" s="1"/>
  <c r="DJ631" i="6"/>
  <c r="CW631" i="6"/>
  <c r="CA398" i="6"/>
  <c r="DG398" i="6"/>
  <c r="CW591" i="6"/>
  <c r="DJ591" i="6" s="1"/>
  <c r="CL188" i="6"/>
  <c r="DI188" i="6" s="1"/>
  <c r="CW909" i="6"/>
  <c r="DJ909" i="6" s="1"/>
  <c r="CW734" i="6"/>
  <c r="DJ734" i="6" s="1"/>
  <c r="CL880" i="6"/>
  <c r="DI880" i="6" s="1"/>
  <c r="CL499" i="6"/>
  <c r="DI499" i="6" s="1"/>
  <c r="CW395" i="6"/>
  <c r="DJ395" i="6" s="1"/>
  <c r="CL161" i="6"/>
  <c r="DI161" i="6" s="1"/>
  <c r="CW565" i="6"/>
  <c r="DJ565" i="6" s="1"/>
  <c r="CW740" i="6"/>
  <c r="DJ740" i="6" s="1"/>
  <c r="CW756" i="6"/>
  <c r="DJ756" i="6" s="1"/>
  <c r="CL816" i="6"/>
  <c r="DI816" i="6" s="1"/>
  <c r="CA19" i="6"/>
  <c r="DG19" i="6"/>
  <c r="CW862" i="6"/>
  <c r="DJ862" i="6" s="1"/>
  <c r="CL976" i="6"/>
  <c r="DI976" i="6" s="1"/>
  <c r="DG138" i="6"/>
  <c r="CA138" i="6"/>
  <c r="CL237" i="6"/>
  <c r="DI237" i="6" s="1"/>
  <c r="CA774" i="6"/>
  <c r="DG774" i="6"/>
  <c r="CL886" i="6"/>
  <c r="DI886" i="6" s="1"/>
  <c r="DG372" i="6"/>
  <c r="CA372" i="6"/>
  <c r="CL308" i="6"/>
  <c r="DI308" i="6" s="1"/>
  <c r="CA322" i="6"/>
  <c r="DG322" i="6"/>
  <c r="CL595" i="6"/>
  <c r="DI595" i="6" s="1"/>
  <c r="DG693" i="6"/>
  <c r="CA693" i="6"/>
  <c r="CA664" i="6"/>
  <c r="DG664" i="6"/>
  <c r="CL520" i="6"/>
  <c r="DI520" i="6" s="1"/>
  <c r="CW239" i="6"/>
  <c r="DJ239" i="6" s="1"/>
  <c r="CL407" i="6"/>
  <c r="DI407" i="6" s="1"/>
  <c r="CL555" i="6"/>
  <c r="DI555" i="6" s="1"/>
  <c r="CW716" i="6"/>
  <c r="DJ716" i="6" s="1"/>
  <c r="DG740" i="6"/>
  <c r="CA740" i="6"/>
  <c r="DI189" i="6"/>
  <c r="CL189" i="6"/>
  <c r="DG615" i="6"/>
  <c r="CA615" i="6"/>
  <c r="CW292" i="6"/>
  <c r="DJ292" i="6" s="1"/>
  <c r="CL335" i="6"/>
  <c r="DI335" i="6" s="1"/>
  <c r="CA240" i="6"/>
  <c r="DG240" i="6"/>
  <c r="CW492" i="6"/>
  <c r="DJ492" i="6" s="1"/>
  <c r="CL885" i="6"/>
  <c r="DI885" i="6" s="1"/>
  <c r="CW782" i="6"/>
  <c r="DJ782" i="6"/>
  <c r="DG690" i="6"/>
  <c r="CA690" i="6"/>
  <c r="DI403" i="6"/>
  <c r="CL403" i="6"/>
  <c r="DG111" i="6"/>
  <c r="CA111" i="6"/>
  <c r="CA957" i="6"/>
  <c r="DG957" i="6"/>
  <c r="CL911" i="6"/>
  <c r="DI911" i="6" s="1"/>
  <c r="CL346" i="6"/>
  <c r="DI346" i="6" s="1"/>
  <c r="CL258" i="6"/>
  <c r="DI258" i="6" s="1"/>
  <c r="CL37" i="6"/>
  <c r="DI37" i="6" s="1"/>
  <c r="DG217" i="6"/>
  <c r="CA217" i="6"/>
  <c r="CW211" i="6"/>
  <c r="DJ211" i="6" s="1"/>
  <c r="DG798" i="6"/>
  <c r="CA798" i="6"/>
  <c r="CL297" i="6"/>
  <c r="DI297" i="6" s="1"/>
  <c r="DG600" i="6"/>
  <c r="CA600" i="6"/>
  <c r="CL493" i="6"/>
  <c r="DI493" i="6" s="1"/>
  <c r="CA673" i="6"/>
  <c r="DG673" i="6"/>
  <c r="DG396" i="6"/>
  <c r="CA396" i="6"/>
  <c r="CA162" i="6"/>
  <c r="DG162" i="6"/>
  <c r="CA378" i="6"/>
  <c r="DG378" i="6"/>
  <c r="CL259" i="6"/>
  <c r="DI259" i="6" s="1"/>
  <c r="CW832" i="6"/>
  <c r="DJ832" i="6" s="1"/>
  <c r="DG342" i="6"/>
  <c r="CA342" i="6"/>
  <c r="CL381" i="6"/>
  <c r="DI381" i="6" s="1"/>
  <c r="CL629" i="6"/>
  <c r="DI629" i="6" s="1"/>
  <c r="CA858" i="6"/>
  <c r="DG858" i="6"/>
  <c r="DG719" i="6"/>
  <c r="CA719" i="6"/>
  <c r="CL879" i="6"/>
  <c r="DI879" i="6" s="1"/>
  <c r="DG899" i="6"/>
  <c r="CA899" i="6"/>
  <c r="CA541" i="6"/>
  <c r="DG541" i="6"/>
  <c r="CA566" i="6"/>
  <c r="DG566" i="6"/>
  <c r="CA622" i="6"/>
  <c r="DG622" i="6"/>
  <c r="CW956" i="6"/>
  <c r="DJ956" i="6" s="1"/>
  <c r="CL544" i="6"/>
  <c r="DI544" i="6" s="1"/>
  <c r="CW727" i="6"/>
  <c r="DJ727" i="6" s="1"/>
  <c r="CL203" i="6"/>
  <c r="DI203" i="6" s="1"/>
  <c r="CW838" i="6"/>
  <c r="DJ838" i="6" s="1"/>
  <c r="CA305" i="6"/>
  <c r="DG305" i="6"/>
  <c r="DG867" i="6"/>
  <c r="CA867" i="6"/>
  <c r="CW438" i="6"/>
  <c r="DJ438" i="6" s="1"/>
  <c r="CL992" i="6"/>
  <c r="DI992" i="6" s="1"/>
  <c r="CA206" i="6"/>
  <c r="DG206" i="6"/>
  <c r="CW427" i="6"/>
  <c r="DJ427" i="6" s="1"/>
  <c r="CL362" i="6"/>
  <c r="DI362" i="6" s="1"/>
  <c r="CA839" i="6"/>
  <c r="DG839" i="6"/>
  <c r="CL938" i="6"/>
  <c r="DI938" i="6" s="1"/>
  <c r="CW362" i="6"/>
  <c r="DJ362" i="6" s="1"/>
  <c r="CA777" i="6"/>
  <c r="DG777" i="6"/>
  <c r="CW677" i="6"/>
  <c r="DJ677" i="6" s="1"/>
  <c r="CL996" i="6"/>
  <c r="DI996" i="6"/>
  <c r="CL662" i="6"/>
  <c r="DI662" i="6" s="1"/>
  <c r="CA971" i="6"/>
  <c r="DG971" i="6"/>
  <c r="CW1004" i="6"/>
  <c r="DJ1004" i="6" s="1"/>
  <c r="CL487" i="6"/>
  <c r="DI487" i="6" s="1"/>
  <c r="DG781" i="6"/>
  <c r="CA781" i="6"/>
  <c r="CL696" i="6"/>
  <c r="DI696" i="6" s="1"/>
  <c r="DI139" i="6"/>
  <c r="CL139" i="6"/>
  <c r="CW604" i="6"/>
  <c r="DJ604" i="6" s="1"/>
  <c r="CL961" i="6"/>
  <c r="DI961" i="6" s="1"/>
  <c r="CW401" i="6"/>
  <c r="DJ401" i="6" s="1"/>
  <c r="CL468" i="6"/>
  <c r="DI468" i="6" s="1"/>
  <c r="CW319" i="6"/>
  <c r="DJ319" i="6" s="1"/>
  <c r="CA132" i="6"/>
  <c r="DG132" i="6"/>
  <c r="CW91" i="6"/>
  <c r="DJ91" i="6" s="1"/>
  <c r="CL807" i="6"/>
  <c r="DI807" i="6" s="1"/>
  <c r="CW810" i="6"/>
  <c r="DJ810" i="6" s="1"/>
  <c r="CL735" i="6"/>
  <c r="DI735" i="6" s="1"/>
  <c r="DG721" i="6"/>
  <c r="CA721" i="6"/>
  <c r="CL534" i="6"/>
  <c r="DI534" i="6" s="1"/>
  <c r="CW372" i="6"/>
  <c r="DJ372" i="6" s="1"/>
  <c r="CL291" i="6"/>
  <c r="DI291" i="6" s="1"/>
  <c r="CW125" i="6"/>
  <c r="DJ125" i="6" s="1"/>
  <c r="CL120" i="6"/>
  <c r="DI120" i="6" s="1"/>
  <c r="CL668" i="6"/>
  <c r="DI668" i="6"/>
  <c r="CW752" i="6"/>
  <c r="DJ752" i="6" s="1"/>
  <c r="CW443" i="6"/>
  <c r="DJ443" i="6" s="1"/>
  <c r="CL374" i="6"/>
  <c r="DI374" i="6" s="1"/>
  <c r="CA449" i="6"/>
  <c r="DG449" i="6"/>
  <c r="CA1011" i="6"/>
  <c r="DG1011" i="6"/>
  <c r="B73" i="3"/>
  <c r="M68" i="3"/>
  <c r="M70" i="3" s="1"/>
  <c r="M66" i="3"/>
  <c r="CL21" i="6"/>
  <c r="DI21" i="6"/>
  <c r="CA354" i="6"/>
  <c r="DG354" i="6"/>
  <c r="CW794" i="6"/>
  <c r="DJ794" i="6" s="1"/>
  <c r="CW926" i="6"/>
  <c r="DJ926" i="6" s="1"/>
  <c r="CL231" i="6"/>
  <c r="DI231" i="6" s="1"/>
  <c r="CW561" i="6"/>
  <c r="DJ561" i="6" s="1"/>
  <c r="CW656" i="6"/>
  <c r="DJ656" i="6" s="1"/>
  <c r="CL454" i="6"/>
  <c r="DI454" i="6" s="1"/>
  <c r="CW276" i="6"/>
  <c r="DJ276" i="6" s="1"/>
  <c r="CW428" i="6"/>
  <c r="DJ428" i="6" s="1"/>
  <c r="CL936" i="6"/>
  <c r="DI936" i="6" s="1"/>
  <c r="CL184" i="6"/>
  <c r="DI184" i="6" s="1"/>
  <c r="CL35" i="6"/>
  <c r="DI35" i="6" s="1"/>
  <c r="CL775" i="6"/>
  <c r="DI775" i="6" s="1"/>
  <c r="CL902" i="6"/>
  <c r="DI902" i="6" s="1"/>
  <c r="DG853" i="6"/>
  <c r="CA853" i="6"/>
  <c r="CW741" i="6"/>
  <c r="DJ741" i="6" s="1"/>
  <c r="DG46" i="6"/>
  <c r="CA46" i="6"/>
  <c r="CA433" i="6"/>
  <c r="DG433" i="6"/>
  <c r="CW785" i="6"/>
  <c r="DJ785" i="6" s="1"/>
  <c r="CW846" i="6"/>
  <c r="DJ846" i="6" s="1"/>
  <c r="CW61" i="6"/>
  <c r="DJ61" i="6" s="1"/>
  <c r="CW635" i="6"/>
  <c r="DJ635" i="6" s="1"/>
  <c r="CW703" i="6"/>
  <c r="DJ703" i="6" s="1"/>
  <c r="CA833" i="6"/>
  <c r="DG833" i="6"/>
  <c r="CW167" i="6"/>
  <c r="DJ167" i="6" s="1"/>
  <c r="CA453" i="6"/>
  <c r="DG453" i="6"/>
  <c r="CL800" i="6"/>
  <c r="DI800" i="6" s="1"/>
  <c r="DJ81" i="6"/>
  <c r="CW81" i="6"/>
  <c r="DG411" i="6"/>
  <c r="CA411" i="6"/>
  <c r="DG104" i="6"/>
  <c r="CA104" i="6"/>
  <c r="DG380" i="6"/>
  <c r="CA380" i="6"/>
  <c r="CA230" i="6"/>
  <c r="DG230" i="6"/>
  <c r="CW958" i="6"/>
  <c r="DJ958" i="6" s="1"/>
  <c r="DI647" i="6"/>
  <c r="CL647" i="6"/>
  <c r="CW491" i="6"/>
  <c r="DJ491" i="6" s="1"/>
  <c r="DG726" i="6"/>
  <c r="CA726" i="6"/>
  <c r="CL709" i="6"/>
  <c r="DI709" i="6" s="1"/>
  <c r="CW890" i="6"/>
  <c r="DJ890" i="6" s="1"/>
  <c r="DI149" i="6"/>
  <c r="CL149" i="6"/>
  <c r="DI838" i="6"/>
  <c r="CL838" i="6"/>
  <c r="CL957" i="6"/>
  <c r="DI957" i="6" s="1"/>
  <c r="CW386" i="6"/>
  <c r="DJ386" i="6" s="1"/>
  <c r="DG167" i="6"/>
  <c r="CA167" i="6"/>
  <c r="DG605" i="6"/>
  <c r="CA605" i="6"/>
  <c r="CW894" i="6"/>
  <c r="DJ894" i="6" s="1"/>
  <c r="DG181" i="6"/>
  <c r="CA181" i="6"/>
  <c r="CW499" i="6"/>
  <c r="DJ499" i="6"/>
  <c r="CA534" i="6"/>
  <c r="DG534" i="6"/>
  <c r="CW645" i="6"/>
  <c r="DJ645" i="6" s="1"/>
  <c r="CW683" i="6"/>
  <c r="DJ683" i="6" s="1"/>
  <c r="CW717" i="6"/>
  <c r="DJ717" i="6" s="1"/>
  <c r="CA863" i="6"/>
  <c r="DG863" i="6"/>
  <c r="CL947" i="6"/>
  <c r="DI947" i="6" s="1"/>
  <c r="CW72" i="6"/>
  <c r="DJ72" i="6" s="1"/>
  <c r="CL657" i="6"/>
  <c r="DI657" i="6" s="1"/>
  <c r="CA516" i="6"/>
  <c r="DG516" i="6"/>
  <c r="N41" i="5"/>
  <c r="L54" i="5"/>
  <c r="L66" i="5"/>
  <c r="CL993" i="6"/>
  <c r="DI993" i="6" s="1"/>
  <c r="CL888" i="6"/>
  <c r="DI888" i="6" s="1"/>
  <c r="CL959" i="6"/>
  <c r="DI959" i="6" s="1"/>
  <c r="DG76" i="6"/>
  <c r="CA76" i="6"/>
  <c r="CL779" i="6"/>
  <c r="DI779" i="6" s="1"/>
  <c r="DG724" i="6"/>
  <c r="CA724" i="6"/>
  <c r="CL379" i="6"/>
  <c r="DI379" i="6" s="1"/>
  <c r="CW457" i="6"/>
  <c r="DJ457" i="6" s="1"/>
  <c r="CL678" i="6"/>
  <c r="DI678" i="6"/>
  <c r="CW405" i="6"/>
  <c r="DJ405" i="6" s="1"/>
  <c r="CW468" i="6"/>
  <c r="DJ468" i="6" s="1"/>
  <c r="CA638" i="6"/>
  <c r="DG638" i="6"/>
  <c r="DG205" i="6"/>
  <c r="CA205" i="6"/>
  <c r="DG722" i="6"/>
  <c r="CA722" i="6"/>
  <c r="CA21" i="6"/>
  <c r="DG21" i="6"/>
  <c r="DG84" i="6"/>
  <c r="CA84" i="6"/>
  <c r="CW708" i="6"/>
  <c r="DJ708" i="6" s="1"/>
  <c r="CL649" i="6"/>
  <c r="DI649" i="6"/>
  <c r="DG928" i="6"/>
  <c r="CA928" i="6"/>
  <c r="DI766" i="6"/>
  <c r="CL766" i="6"/>
  <c r="DG367" i="6"/>
  <c r="CA367" i="6"/>
  <c r="CL580" i="6"/>
  <c r="DI580" i="6" s="1"/>
  <c r="CL377" i="6"/>
  <c r="DI377" i="6" s="1"/>
  <c r="CL275" i="6"/>
  <c r="DI275" i="6" s="1"/>
  <c r="CL827" i="6"/>
  <c r="DI827" i="6" s="1"/>
  <c r="CA718" i="6"/>
  <c r="DG718" i="6"/>
  <c r="CL624" i="6"/>
  <c r="DI624" i="6" s="1"/>
  <c r="DG291" i="6"/>
  <c r="CA291" i="6"/>
  <c r="CW144" i="6"/>
  <c r="DJ144" i="6" s="1"/>
  <c r="CA981" i="6"/>
  <c r="DG981" i="6"/>
  <c r="CA913" i="6"/>
  <c r="DG913" i="6"/>
  <c r="CL810" i="6"/>
  <c r="DI810" i="6" s="1"/>
  <c r="CW722" i="6"/>
  <c r="DJ722" i="6" s="1"/>
  <c r="CW834" i="6"/>
  <c r="DJ834" i="6" s="1"/>
  <c r="DJ888" i="6"/>
  <c r="CW888" i="6"/>
  <c r="CA294" i="6"/>
  <c r="DG294" i="6"/>
  <c r="CA827" i="6"/>
  <c r="DG827" i="6"/>
  <c r="DG754" i="6"/>
  <c r="CA754" i="6"/>
  <c r="DG608" i="6"/>
  <c r="CA608" i="6"/>
  <c r="CL695" i="6"/>
  <c r="DI695" i="6" s="1"/>
  <c r="CL476" i="6"/>
  <c r="DI476" i="6" s="1"/>
  <c r="CL892" i="6"/>
  <c r="DI892" i="6" s="1"/>
  <c r="CL526" i="6"/>
  <c r="DI526" i="6" s="1"/>
  <c r="CA630" i="6"/>
  <c r="DG630" i="6"/>
  <c r="CA67" i="6"/>
  <c r="DG67" i="6"/>
  <c r="DG438" i="6"/>
  <c r="CA438" i="6"/>
  <c r="DG340" i="6"/>
  <c r="CA340" i="6"/>
  <c r="DG121" i="6"/>
  <c r="CA121" i="6"/>
  <c r="CW812" i="6"/>
  <c r="DJ812" i="6" s="1"/>
  <c r="CW343" i="6"/>
  <c r="DJ343" i="6" s="1"/>
  <c r="DG946" i="6"/>
  <c r="CA946" i="6"/>
  <c r="CW575" i="6"/>
  <c r="DJ575" i="6" s="1"/>
  <c r="CA547" i="6"/>
  <c r="DG547" i="6"/>
  <c r="CL913" i="6"/>
  <c r="DI913" i="6" s="1"/>
  <c r="CW555" i="6"/>
  <c r="DJ555" i="6" s="1"/>
  <c r="CA62" i="6"/>
  <c r="DG62" i="6"/>
  <c r="CA441" i="6"/>
  <c r="DG441" i="6"/>
  <c r="CL752" i="6"/>
  <c r="DI752" i="6" s="1"/>
  <c r="CL776" i="6"/>
  <c r="DI776" i="6" s="1"/>
  <c r="CA443" i="6"/>
  <c r="DG443" i="6"/>
  <c r="CW937" i="6"/>
  <c r="DJ937" i="6" s="1"/>
  <c r="CL790" i="6"/>
  <c r="DI790" i="6" s="1"/>
  <c r="CA47" i="6"/>
  <c r="DG47" i="6"/>
  <c r="DG406" i="6"/>
  <c r="CA406" i="6"/>
  <c r="CW999" i="6"/>
  <c r="DJ999" i="6" s="1"/>
  <c r="CA552" i="6"/>
  <c r="DG552" i="6"/>
  <c r="CL126" i="6"/>
  <c r="DI126" i="6" s="1"/>
  <c r="CL921" i="6"/>
  <c r="DI921" i="6" s="1"/>
  <c r="CW809" i="6"/>
  <c r="DJ809" i="6" s="1"/>
  <c r="CL584" i="6"/>
  <c r="DI584" i="6" s="1"/>
  <c r="DG868" i="6"/>
  <c r="CA868" i="6"/>
  <c r="CW891" i="6"/>
  <c r="DJ891" i="6" s="1"/>
  <c r="DJ725" i="6"/>
  <c r="CW725" i="6"/>
  <c r="CL192" i="6"/>
  <c r="DI192" i="6" s="1"/>
  <c r="CL791" i="6"/>
  <c r="DI791" i="6" s="1"/>
  <c r="CW482" i="6"/>
  <c r="DJ482" i="6" s="1"/>
  <c r="CL40" i="6"/>
  <c r="DI40" i="6" s="1"/>
  <c r="CW346" i="6"/>
  <c r="DJ346" i="6" s="1"/>
  <c r="CL592" i="6"/>
  <c r="DI592" i="6" s="1"/>
  <c r="CW308" i="6"/>
  <c r="DJ308" i="6" s="1"/>
  <c r="DG87" i="6"/>
  <c r="CA87" i="6"/>
  <c r="CW533" i="6"/>
  <c r="DJ533" i="6" s="1"/>
  <c r="DG362" i="6"/>
  <c r="CA362" i="6"/>
  <c r="CL216" i="6"/>
  <c r="DI216" i="6" s="1"/>
  <c r="CL174" i="6"/>
  <c r="DI174" i="6" s="1"/>
  <c r="DI414" i="6"/>
  <c r="CL414" i="6"/>
  <c r="CA88" i="6"/>
  <c r="DG88" i="6"/>
  <c r="CL397" i="6"/>
  <c r="DI397" i="6" s="1"/>
  <c r="CW373" i="6"/>
  <c r="DJ373" i="6" s="1"/>
  <c r="CL953" i="6"/>
  <c r="DI953" i="6" s="1"/>
  <c r="CW477" i="6"/>
  <c r="DJ477" i="6" s="1"/>
  <c r="CL769" i="6"/>
  <c r="DI769" i="6" s="1"/>
  <c r="CL614" i="6"/>
  <c r="DI614" i="6" s="1"/>
  <c r="CL809" i="6"/>
  <c r="DI809" i="6" s="1"/>
  <c r="DI746" i="6"/>
  <c r="CL746" i="6"/>
  <c r="DG787" i="6"/>
  <c r="CA787" i="6"/>
  <c r="CL929" i="6"/>
  <c r="DI929" i="6" s="1"/>
  <c r="CA90" i="6"/>
  <c r="DG90" i="6"/>
  <c r="CW269" i="6"/>
  <c r="DJ269" i="6" s="1"/>
  <c r="CW356" i="6"/>
  <c r="DJ356" i="6" s="1"/>
  <c r="DI586" i="6"/>
  <c r="CL586" i="6"/>
  <c r="CW828" i="6"/>
  <c r="DJ828" i="6" s="1"/>
  <c r="CA417" i="6"/>
  <c r="DG417" i="6"/>
  <c r="CW693" i="6"/>
  <c r="DJ693" i="6" s="1"/>
  <c r="DG368" i="6"/>
  <c r="CA368" i="6"/>
  <c r="CA256" i="6"/>
  <c r="DG256" i="6"/>
  <c r="CW398" i="6"/>
  <c r="DJ398" i="6" s="1"/>
  <c r="CL298" i="6"/>
  <c r="DI298" i="6" s="1"/>
  <c r="CL196" i="6"/>
  <c r="DI196" i="6"/>
  <c r="DI173" i="6"/>
  <c r="CL173" i="6"/>
  <c r="CA258" i="6"/>
  <c r="DG258" i="6"/>
  <c r="CA160" i="6"/>
  <c r="DG160" i="6"/>
  <c r="CL638" i="6"/>
  <c r="DI638" i="6" s="1"/>
  <c r="CA825" i="6"/>
  <c r="DG825" i="6"/>
  <c r="CW903" i="6"/>
  <c r="DJ903" i="6" s="1"/>
  <c r="CW893" i="6"/>
  <c r="DJ893" i="6" s="1"/>
  <c r="CL813" i="6"/>
  <c r="DI813" i="6" s="1"/>
  <c r="DG203" i="6"/>
  <c r="CA203" i="6"/>
  <c r="CL289" i="6"/>
  <c r="DI289" i="6" s="1"/>
  <c r="DJ136" i="6"/>
  <c r="CW136" i="6"/>
  <c r="CL219" i="6"/>
  <c r="DI219" i="6"/>
  <c r="CL630" i="6"/>
  <c r="DI630" i="6" s="1"/>
  <c r="CW669" i="6"/>
  <c r="DJ669" i="6" s="1"/>
  <c r="CW990" i="6"/>
  <c r="DJ990" i="6" s="1"/>
  <c r="CW494" i="6"/>
  <c r="DJ494" i="6" s="1"/>
  <c r="CW774" i="6"/>
  <c r="DJ774" i="6" s="1"/>
  <c r="CW747" i="6"/>
  <c r="DJ747" i="6" s="1"/>
  <c r="CW230" i="6"/>
  <c r="DJ230" i="6" s="1"/>
  <c r="DG466" i="6"/>
  <c r="CA466" i="6"/>
  <c r="CL317" i="6"/>
  <c r="DI317" i="6" s="1"/>
  <c r="CL591" i="6"/>
  <c r="DI591" i="6" s="1"/>
  <c r="CW610" i="6"/>
  <c r="DJ610" i="6" s="1"/>
  <c r="CW394" i="6"/>
  <c r="DJ394" i="6" s="1"/>
  <c r="CL272" i="6"/>
  <c r="DI272" i="6" s="1"/>
  <c r="CW623" i="6"/>
  <c r="DJ623" i="6"/>
  <c r="CW35" i="6"/>
  <c r="DJ35" i="6" s="1"/>
  <c r="CL104" i="6"/>
  <c r="DI104" i="6" s="1"/>
  <c r="CL744" i="6"/>
  <c r="DI744" i="6" s="1"/>
  <c r="CL945" i="6"/>
  <c r="DI945" i="6" s="1"/>
  <c r="DG58" i="6"/>
  <c r="CA58" i="6"/>
  <c r="CL563" i="6"/>
  <c r="DI563" i="6" s="1"/>
  <c r="CA668" i="6"/>
  <c r="DG668" i="6"/>
  <c r="CW760" i="6"/>
  <c r="DJ760" i="6" s="1"/>
  <c r="CA959" i="6"/>
  <c r="DG959" i="6"/>
  <c r="CW827" i="6"/>
  <c r="DJ827" i="6" s="1"/>
  <c r="CA734" i="6"/>
  <c r="DG734" i="6"/>
  <c r="CL582" i="6"/>
  <c r="DI582" i="6" s="1"/>
  <c r="DG702" i="6"/>
  <c r="CA702" i="6"/>
  <c r="CW778" i="6"/>
  <c r="DJ778" i="6" s="1"/>
  <c r="CL469" i="6"/>
  <c r="DI469" i="6" s="1"/>
  <c r="CL69" i="6"/>
  <c r="DI69" i="6" s="1"/>
  <c r="CW666" i="6"/>
  <c r="DJ666" i="6" s="1"/>
  <c r="CW766" i="6"/>
  <c r="DJ766" i="6" s="1"/>
  <c r="CW497" i="6"/>
  <c r="DJ497" i="6" s="1"/>
  <c r="CL48" i="6"/>
  <c r="DI48" i="6" s="1"/>
  <c r="CL897" i="6"/>
  <c r="DI897" i="6" s="1"/>
  <c r="DG172" i="6"/>
  <c r="CA172" i="6"/>
  <c r="CW332" i="6"/>
  <c r="DJ332" i="6" s="1"/>
  <c r="CA540" i="6"/>
  <c r="DG540" i="6"/>
  <c r="DG704" i="6"/>
  <c r="CA704" i="6"/>
  <c r="CL979" i="6"/>
  <c r="DI979" i="6" s="1"/>
  <c r="CA414" i="6"/>
  <c r="DG414" i="6"/>
  <c r="CW600" i="6"/>
  <c r="DJ600" i="6" s="1"/>
  <c r="DG854" i="6"/>
  <c r="CA854" i="6"/>
  <c r="CW917" i="6"/>
  <c r="DJ917" i="6" s="1"/>
  <c r="DJ946" i="6"/>
  <c r="CW946" i="6"/>
  <c r="CW922" i="6"/>
  <c r="DJ922" i="6" s="1"/>
  <c r="CL940" i="6"/>
  <c r="DI940" i="6" s="1"/>
  <c r="DG701" i="6"/>
  <c r="CA701" i="6"/>
  <c r="CA330" i="6"/>
  <c r="DG330" i="6"/>
  <c r="CA667" i="6"/>
  <c r="DG667" i="6"/>
  <c r="CA970" i="6"/>
  <c r="DG970" i="6"/>
  <c r="CW908" i="6"/>
  <c r="DJ908" i="6" s="1"/>
  <c r="DG134" i="6"/>
  <c r="CA134" i="6"/>
  <c r="CL958" i="6"/>
  <c r="DI958" i="6" s="1"/>
  <c r="CA898" i="6"/>
  <c r="DG898" i="6"/>
  <c r="CA660" i="6"/>
  <c r="DG660" i="6"/>
  <c r="CW858" i="6"/>
  <c r="DJ858" i="6" s="1"/>
  <c r="DG315" i="6"/>
  <c r="CA315" i="6"/>
  <c r="CL960" i="6"/>
  <c r="DI960" i="6" s="1"/>
  <c r="DG215" i="6"/>
  <c r="CA215" i="6"/>
  <c r="CL65" i="6"/>
  <c r="DI65" i="6" s="1"/>
  <c r="CW820" i="6"/>
  <c r="DJ820" i="6" s="1"/>
  <c r="DG105" i="6"/>
  <c r="CA105" i="6"/>
  <c r="CL963" i="6"/>
  <c r="DI963" i="6" s="1"/>
  <c r="CW997" i="6"/>
  <c r="DJ997" i="6" s="1"/>
  <c r="DJ580" i="6"/>
  <c r="CW580" i="6"/>
  <c r="CW863" i="6"/>
  <c r="DJ863" i="6" s="1"/>
  <c r="CW964" i="6"/>
  <c r="DJ964" i="6" s="1"/>
  <c r="CW543" i="6"/>
  <c r="DJ543" i="6" s="1"/>
  <c r="CL527" i="6"/>
  <c r="DI527" i="6" s="1"/>
  <c r="CL485" i="6"/>
  <c r="DI485" i="6"/>
  <c r="CW577" i="6"/>
  <c r="DJ577" i="6" s="1"/>
  <c r="CL740" i="6"/>
  <c r="DI740" i="6" s="1"/>
  <c r="CL300" i="6"/>
  <c r="DI300" i="6" s="1"/>
  <c r="CW193" i="6"/>
  <c r="DJ193" i="6" s="1"/>
  <c r="CW690" i="6"/>
  <c r="DJ690" i="6" s="1"/>
  <c r="CW602" i="6"/>
  <c r="DJ602" i="6" s="1"/>
  <c r="CW260" i="6"/>
  <c r="DJ260" i="6" s="1"/>
  <c r="DG499" i="6"/>
  <c r="CA499" i="6"/>
  <c r="CW814" i="6"/>
  <c r="DJ814" i="6" s="1"/>
  <c r="CW746" i="6"/>
  <c r="DJ746" i="6" s="1"/>
  <c r="DI745" i="6"/>
  <c r="CL745" i="6"/>
  <c r="DG712" i="6"/>
  <c r="CA712" i="6"/>
  <c r="CW535" i="6"/>
  <c r="DJ535" i="6" s="1"/>
  <c r="CL750" i="6"/>
  <c r="DI750" i="6" s="1"/>
  <c r="CW294" i="6"/>
  <c r="DJ294" i="6" s="1"/>
  <c r="CL620" i="6"/>
  <c r="DI620" i="6" s="1"/>
  <c r="CW550" i="6"/>
  <c r="DJ550" i="6" s="1"/>
  <c r="CL679" i="6"/>
  <c r="DI679" i="6" s="1"/>
  <c r="DG410" i="6"/>
  <c r="CA410" i="6"/>
  <c r="CL677" i="6"/>
  <c r="DI677" i="6" s="1"/>
  <c r="CA439" i="6"/>
  <c r="DG439" i="6"/>
  <c r="L62" i="5"/>
  <c r="N37" i="5"/>
  <c r="L50" i="5"/>
  <c r="CW626" i="6"/>
  <c r="DJ626" i="6" s="1"/>
  <c r="CW967" i="6"/>
  <c r="DJ967" i="6" s="1"/>
  <c r="CA950" i="6"/>
  <c r="DG950" i="6"/>
  <c r="CW506" i="6"/>
  <c r="DJ506" i="6" s="1"/>
  <c r="CW897" i="6"/>
  <c r="DJ897" i="6" s="1"/>
  <c r="CL616" i="6"/>
  <c r="DI616" i="6" s="1"/>
  <c r="DG151" i="6"/>
  <c r="CA151" i="6"/>
  <c r="CL704" i="6"/>
  <c r="DI704" i="6" s="1"/>
  <c r="CW273" i="6"/>
  <c r="DJ273" i="6" s="1"/>
  <c r="CL894" i="6"/>
  <c r="DI894" i="6" s="1"/>
  <c r="CL190" i="6"/>
  <c r="DI190" i="6" s="1"/>
  <c r="CW721" i="6"/>
  <c r="DJ721" i="6" s="1"/>
  <c r="DJ512" i="6"/>
  <c r="CW512" i="6"/>
  <c r="DG546" i="6"/>
  <c r="CA546" i="6"/>
  <c r="CL934" i="6"/>
  <c r="DI934" i="6"/>
  <c r="CL589" i="6"/>
  <c r="DI589" i="6" s="1"/>
  <c r="CL882" i="6"/>
  <c r="DI882" i="6" s="1"/>
  <c r="M47" i="3"/>
  <c r="M49" i="3"/>
  <c r="CW278" i="6"/>
  <c r="DJ278" i="6" s="1"/>
  <c r="CA855" i="6"/>
  <c r="DG855" i="6"/>
  <c r="CL978" i="6"/>
  <c r="DI978" i="6" s="1"/>
  <c r="CL416" i="6"/>
  <c r="DI416" i="6" s="1"/>
  <c r="CW353" i="6"/>
  <c r="DJ353" i="6" s="1"/>
  <c r="CL434" i="6"/>
  <c r="DI434" i="6" s="1"/>
  <c r="CA422" i="6"/>
  <c r="DG422" i="6"/>
  <c r="CW56" i="6"/>
  <c r="DJ56" i="6" s="1"/>
  <c r="CL114" i="6"/>
  <c r="DI114" i="6" s="1"/>
  <c r="CW502" i="6"/>
  <c r="DJ502" i="6" s="1"/>
  <c r="CA773" i="6"/>
  <c r="DG773" i="6"/>
  <c r="DG161" i="6"/>
  <c r="CA161" i="6"/>
  <c r="CW779" i="6"/>
  <c r="DJ779" i="6" s="1"/>
  <c r="CL467" i="6"/>
  <c r="DI467" i="6" s="1"/>
  <c r="DG198" i="6"/>
  <c r="CA198" i="6"/>
  <c r="CA182" i="6"/>
  <c r="DG182" i="6"/>
  <c r="CL455" i="6"/>
  <c r="DI455" i="6" s="1"/>
  <c r="CL164" i="6"/>
  <c r="DI164" i="6" s="1"/>
  <c r="CL121" i="6"/>
  <c r="DI121" i="6" s="1"/>
  <c r="CL855" i="6"/>
  <c r="DI855" i="6" s="1"/>
  <c r="CA212" i="6"/>
  <c r="DG212" i="6"/>
  <c r="CW859" i="6"/>
  <c r="DJ859" i="6" s="1"/>
  <c r="CW445" i="6"/>
  <c r="DJ445" i="6"/>
  <c r="DJ767" i="6"/>
  <c r="CW767" i="6"/>
  <c r="DG548" i="6"/>
  <c r="CA548" i="6"/>
  <c r="CA345" i="6"/>
  <c r="DG345" i="6"/>
  <c r="DI331" i="6"/>
  <c r="CL331" i="6"/>
  <c r="CL268" i="6"/>
  <c r="DI268" i="6" s="1"/>
  <c r="CW476" i="6"/>
  <c r="DJ476" i="6" s="1"/>
  <c r="CW612" i="6"/>
  <c r="DJ612" i="6" s="1"/>
  <c r="CA633" i="6"/>
  <c r="DG633" i="6"/>
  <c r="CA849" i="6"/>
  <c r="DG849" i="6"/>
  <c r="CA274" i="6"/>
  <c r="DG274" i="6"/>
  <c r="CL666" i="6"/>
  <c r="DI666" i="6" s="1"/>
  <c r="CL659" i="6"/>
  <c r="DI659" i="6" s="1"/>
  <c r="DG179" i="6"/>
  <c r="CA179" i="6"/>
  <c r="CL904" i="6"/>
  <c r="DI904" i="6" s="1"/>
  <c r="CL61" i="6"/>
  <c r="DI61" i="6" s="1"/>
  <c r="CW648" i="6"/>
  <c r="DJ648" i="6" s="1"/>
  <c r="CW379" i="6"/>
  <c r="DJ379" i="6" s="1"/>
  <c r="DG779" i="6"/>
  <c r="CA779" i="6"/>
  <c r="CL51" i="6"/>
  <c r="DI51" i="6" s="1"/>
  <c r="DG52" i="6"/>
  <c r="CA52" i="6"/>
  <c r="CW835" i="6"/>
  <c r="DJ835" i="6" s="1"/>
  <c r="CA310" i="6"/>
  <c r="DG310" i="6"/>
  <c r="DG347" i="6"/>
  <c r="CA347" i="6"/>
  <c r="CW472" i="6"/>
  <c r="DJ472" i="6" s="1"/>
  <c r="CA280" i="6"/>
  <c r="DG280" i="6"/>
  <c r="CW588" i="6"/>
  <c r="DJ588" i="6" s="1"/>
  <c r="CL903" i="6"/>
  <c r="DI903" i="6" s="1"/>
  <c r="CL944" i="6"/>
  <c r="DI944" i="6" s="1"/>
  <c r="DG921" i="6"/>
  <c r="CA921" i="6"/>
  <c r="CL101" i="6"/>
  <c r="DI101" i="6" s="1"/>
  <c r="DI965" i="6"/>
  <c r="CL965" i="6"/>
  <c r="CW488" i="6"/>
  <c r="DJ488" i="6" s="1"/>
  <c r="CL517" i="6"/>
  <c r="DI517" i="6" s="1"/>
  <c r="CL719" i="6"/>
  <c r="DI719" i="6" s="1"/>
  <c r="CA949" i="6"/>
  <c r="DG949" i="6"/>
  <c r="CW840" i="6"/>
  <c r="DJ840" i="6" s="1"/>
  <c r="DG645" i="6"/>
  <c r="CA645" i="6"/>
  <c r="DI977" i="6"/>
  <c r="CL977" i="6"/>
  <c r="CW837" i="6"/>
  <c r="DJ837" i="6" s="1"/>
  <c r="CA699" i="6"/>
  <c r="DG699" i="6"/>
  <c r="CW376" i="6"/>
  <c r="DJ376" i="6" s="1"/>
  <c r="CL348" i="6"/>
  <c r="DI348" i="6" s="1"/>
  <c r="CW31" i="6"/>
  <c r="DJ31" i="6" s="1"/>
  <c r="CA152" i="6"/>
  <c r="DG152" i="6"/>
  <c r="DG173" i="6"/>
  <c r="CA173" i="6"/>
  <c r="DG483" i="6"/>
  <c r="CA483" i="6"/>
  <c r="CL971" i="6"/>
  <c r="DI971" i="6" s="1"/>
  <c r="CL399" i="6"/>
  <c r="DI399" i="6" s="1"/>
  <c r="CW522" i="6"/>
  <c r="DJ522" i="6" s="1"/>
  <c r="CL862" i="6"/>
  <c r="DI862" i="6" s="1"/>
  <c r="CA397" i="6"/>
  <c r="DG397" i="6"/>
  <c r="CW430" i="6"/>
  <c r="DJ430" i="6" s="1"/>
  <c r="DG760" i="6"/>
  <c r="CA760" i="6"/>
  <c r="DG616" i="6"/>
  <c r="CA616" i="6"/>
  <c r="CL57" i="6"/>
  <c r="DI57" i="6" s="1"/>
  <c r="CL931" i="6"/>
  <c r="DI931" i="6" s="1"/>
  <c r="CW69" i="6"/>
  <c r="DJ69" i="6" s="1"/>
  <c r="DG191" i="6"/>
  <c r="CA191" i="6"/>
  <c r="CW383" i="6"/>
  <c r="DJ383" i="6" s="1"/>
  <c r="CL311" i="6"/>
  <c r="DI311" i="6" s="1"/>
  <c r="CL585" i="6"/>
  <c r="DI585" i="6" s="1"/>
  <c r="CW249" i="6"/>
  <c r="DJ249" i="6" s="1"/>
  <c r="DG357" i="6"/>
  <c r="CA357" i="6"/>
  <c r="CA296" i="6"/>
  <c r="DG296" i="6"/>
  <c r="CA969" i="6"/>
  <c r="DG969" i="6"/>
  <c r="CA487" i="6"/>
  <c r="DG487" i="6"/>
  <c r="CW651" i="6"/>
  <c r="DJ651" i="6" s="1"/>
  <c r="CW297" i="6"/>
  <c r="DJ297" i="6" s="1"/>
  <c r="CL90" i="6"/>
  <c r="DI90" i="6" s="1"/>
  <c r="CW590" i="6"/>
  <c r="DJ590" i="6" s="1"/>
  <c r="M13" i="3"/>
  <c r="M11" i="3"/>
  <c r="CL72" i="6"/>
  <c r="DI72" i="6" s="1"/>
  <c r="CL43" i="6"/>
  <c r="DI43" i="6" s="1"/>
  <c r="CW470" i="6"/>
  <c r="DJ470" i="6" s="1"/>
  <c r="DG451" i="6"/>
  <c r="CA451" i="6"/>
  <c r="CL835" i="6"/>
  <c r="DI835" i="6" s="1"/>
  <c r="CL895" i="6"/>
  <c r="DI895" i="6" s="1"/>
  <c r="CW857" i="6"/>
  <c r="DJ857" i="6" s="1"/>
  <c r="DJ667" i="6"/>
  <c r="CW667" i="6"/>
  <c r="DJ342" i="6"/>
  <c r="CW342" i="6"/>
  <c r="CW30" i="6"/>
  <c r="DJ30" i="6" s="1"/>
  <c r="CL488" i="6"/>
  <c r="DI488" i="6" s="1"/>
  <c r="CL444" i="6"/>
  <c r="DI444" i="6" s="1"/>
  <c r="CL535" i="6"/>
  <c r="DI535" i="6"/>
  <c r="CW77" i="6"/>
  <c r="DJ77" i="6" s="1"/>
  <c r="DG413" i="6"/>
  <c r="CA413" i="6"/>
  <c r="CW800" i="6"/>
  <c r="DJ800" i="6" s="1"/>
  <c r="CA705" i="6"/>
  <c r="DG705" i="6"/>
  <c r="CA14" i="6"/>
  <c r="DG14" i="6"/>
  <c r="CL554" i="6"/>
  <c r="DI554" i="6" s="1"/>
  <c r="CW684" i="6"/>
  <c r="DJ684" i="6" s="1"/>
  <c r="CW304" i="6"/>
  <c r="DJ304" i="6" s="1"/>
  <c r="CW365" i="6"/>
  <c r="DJ365" i="6" s="1"/>
  <c r="CW467" i="6"/>
  <c r="DJ467" i="6" s="1"/>
  <c r="CL285" i="6"/>
  <c r="DI285" i="6" s="1"/>
  <c r="DI655" i="6"/>
  <c r="CL655" i="6"/>
  <c r="CW403" i="6"/>
  <c r="DJ403" i="6" s="1"/>
  <c r="CA956" i="6"/>
  <c r="DG956" i="6"/>
  <c r="CW385" i="6"/>
  <c r="DJ385" i="6" s="1"/>
  <c r="CL858" i="6"/>
  <c r="DI858" i="6" s="1"/>
  <c r="CW866" i="6"/>
  <c r="DJ866" i="6" s="1"/>
  <c r="CW944" i="6"/>
  <c r="DJ944" i="6" s="1"/>
  <c r="CL639" i="6"/>
  <c r="DI639" i="6" s="1"/>
  <c r="CW489" i="6"/>
  <c r="DJ489" i="6" s="1"/>
  <c r="CW295" i="6"/>
  <c r="DJ295" i="6" s="1"/>
  <c r="CW884" i="6"/>
  <c r="DJ884" i="6" s="1"/>
  <c r="CW128" i="6"/>
  <c r="DJ128" i="6" s="1"/>
  <c r="CW803" i="6"/>
  <c r="DJ803" i="6" s="1"/>
  <c r="CW737" i="6"/>
  <c r="DJ737" i="6" s="1"/>
  <c r="CW355" i="6"/>
  <c r="DJ355" i="6" s="1"/>
  <c r="CA1009" i="6"/>
  <c r="DG1009" i="6"/>
  <c r="CW991" i="6"/>
  <c r="DJ991" i="6" s="1"/>
  <c r="CW613" i="6"/>
  <c r="DJ613" i="6" s="1"/>
  <c r="DG735" i="6"/>
  <c r="CA735" i="6"/>
  <c r="CA393" i="6"/>
  <c r="DG393" i="6"/>
  <c r="CA482" i="6"/>
  <c r="DG482" i="6"/>
  <c r="CW811" i="6"/>
  <c r="DJ811" i="6" s="1"/>
  <c r="DG197" i="6"/>
  <c r="CA197" i="6"/>
  <c r="CW266" i="6"/>
  <c r="DJ266" i="6" s="1"/>
  <c r="CW765" i="6"/>
  <c r="DJ765" i="6" s="1"/>
  <c r="CA261" i="6"/>
  <c r="DG261" i="6"/>
  <c r="CL549" i="6"/>
  <c r="DI549" i="6" s="1"/>
  <c r="DI166" i="6"/>
  <c r="CL166" i="6"/>
  <c r="CL733" i="6"/>
  <c r="DI733" i="6" s="1"/>
  <c r="CA457" i="6"/>
  <c r="DG457" i="6"/>
  <c r="CL437" i="6"/>
  <c r="DI437" i="6" s="1"/>
  <c r="CL55" i="6"/>
  <c r="DI55" i="6" s="1"/>
  <c r="CW723" i="6"/>
  <c r="DJ723" i="6" s="1"/>
  <c r="CW699" i="6"/>
  <c r="DJ699" i="6" s="1"/>
  <c r="CL853" i="6"/>
  <c r="DI853" i="6" s="1"/>
  <c r="DG108" i="6"/>
  <c r="CA108" i="6"/>
  <c r="CA639" i="6"/>
  <c r="DG639" i="6"/>
  <c r="DG978" i="6"/>
  <c r="CA978" i="6"/>
  <c r="CW642" i="6"/>
  <c r="DJ642" i="6" s="1"/>
  <c r="DJ93" i="6"/>
  <c r="CW93" i="6"/>
  <c r="DG102" i="6"/>
  <c r="CA102" i="6"/>
  <c r="CW36" i="6"/>
  <c r="DJ36" i="6" s="1"/>
  <c r="CW977" i="6"/>
  <c r="DJ977" i="6" s="1"/>
  <c r="CL115" i="6"/>
  <c r="DI115" i="6" s="1"/>
  <c r="CW670" i="6"/>
  <c r="DJ670" i="6" s="1"/>
  <c r="CW1001" i="6"/>
  <c r="DJ1001" i="6" s="1"/>
  <c r="CL617" i="6"/>
  <c r="DI617" i="6" s="1"/>
  <c r="CW37" i="6"/>
  <c r="DJ37" i="6" s="1"/>
  <c r="CW86" i="6"/>
  <c r="DJ86" i="6" s="1"/>
  <c r="CA651" i="6"/>
  <c r="DG651" i="6"/>
  <c r="CW611" i="6"/>
  <c r="DJ611" i="6" s="1"/>
  <c r="CL352" i="6"/>
  <c r="DI352" i="6" s="1"/>
  <c r="CW860" i="6"/>
  <c r="DJ860" i="6" s="1"/>
  <c r="CL546" i="6"/>
  <c r="DI546" i="6" s="1"/>
  <c r="CW632" i="6"/>
  <c r="DJ632" i="6" s="1"/>
  <c r="CA539" i="6"/>
  <c r="DG539" i="6"/>
  <c r="DJ963" i="6"/>
  <c r="CW963" i="6"/>
  <c r="CW464" i="6"/>
  <c r="DJ464" i="6" s="1"/>
  <c r="CL1003" i="6"/>
  <c r="DI1003" i="6" s="1"/>
  <c r="CL924" i="6"/>
  <c r="DI924" i="6" s="1"/>
  <c r="CW874" i="6"/>
  <c r="DJ874" i="6" s="1"/>
  <c r="CA366" i="6"/>
  <c r="DG366" i="6"/>
  <c r="CL242" i="6"/>
  <c r="DI242" i="6"/>
  <c r="CW819" i="6"/>
  <c r="DJ819" i="6" s="1"/>
  <c r="CW60" i="6"/>
  <c r="DJ60" i="6" s="1"/>
  <c r="CA164" i="6"/>
  <c r="DG164" i="6"/>
  <c r="CW624" i="6"/>
  <c r="DJ624" i="6" s="1"/>
  <c r="CA188" i="6"/>
  <c r="DG188" i="6"/>
  <c r="CL489" i="6"/>
  <c r="DI489" i="6" s="1"/>
  <c r="DG873" i="6"/>
  <c r="CA873" i="6"/>
  <c r="DG837" i="6"/>
  <c r="CA837" i="6"/>
  <c r="CW568" i="6"/>
  <c r="DJ568" i="6" s="1"/>
  <c r="CL701" i="6"/>
  <c r="DI701" i="6" s="1"/>
  <c r="CA456" i="6"/>
  <c r="DG456" i="6"/>
  <c r="CL261" i="6"/>
  <c r="DI261" i="6" s="1"/>
  <c r="CA225" i="6"/>
  <c r="DG225" i="6"/>
  <c r="CA22" i="6"/>
  <c r="DG22" i="6"/>
  <c r="CA467" i="6"/>
  <c r="DG467" i="6"/>
  <c r="CA856" i="6"/>
  <c r="DG856" i="6"/>
  <c r="CA559" i="6"/>
  <c r="DG559" i="6"/>
  <c r="CA847" i="6"/>
  <c r="DG847" i="6"/>
  <c r="CA557" i="6"/>
  <c r="DG557" i="6"/>
  <c r="DG124" i="6"/>
  <c r="CA124" i="6"/>
  <c r="DJ618" i="6"/>
  <c r="CW618" i="6"/>
  <c r="CL351" i="6"/>
  <c r="DI351" i="6" s="1"/>
  <c r="DG574" i="6"/>
  <c r="CA574" i="6"/>
  <c r="CA644" i="6"/>
  <c r="DG644" i="6"/>
  <c r="CL1013" i="6"/>
  <c r="DI1013" i="6" s="1"/>
  <c r="CW220" i="6"/>
  <c r="DJ220" i="6" s="1"/>
  <c r="CL360" i="6"/>
  <c r="DI360" i="6" s="1"/>
  <c r="CA86" i="6"/>
  <c r="DG86" i="6"/>
  <c r="CL66" i="6"/>
  <c r="DI66" i="6" s="1"/>
  <c r="CW206" i="6"/>
  <c r="DJ206" i="6" s="1"/>
  <c r="CL245" i="6"/>
  <c r="DI245" i="6" s="1"/>
  <c r="DG163" i="6"/>
  <c r="CA163" i="6"/>
  <c r="CW432" i="6"/>
  <c r="DJ432" i="6" s="1"/>
  <c r="CL528" i="6"/>
  <c r="DI528" i="6" s="1"/>
  <c r="CW336" i="6"/>
  <c r="DJ336" i="6" s="1"/>
  <c r="CL353" i="6"/>
  <c r="DI353" i="6" s="1"/>
  <c r="L48" i="3"/>
  <c r="L50" i="3"/>
  <c r="L52" i="3" s="1"/>
  <c r="CA64" i="6"/>
  <c r="DG64" i="6"/>
  <c r="CW949" i="6"/>
  <c r="DJ949" i="6" s="1"/>
  <c r="CL900" i="6"/>
  <c r="DI900" i="6" s="1"/>
  <c r="CW374" i="6"/>
  <c r="DJ374" i="6" s="1"/>
  <c r="CW650" i="6"/>
  <c r="DJ650" i="6" s="1"/>
  <c r="DG923" i="6"/>
  <c r="CA923" i="6"/>
  <c r="CA352" i="6"/>
  <c r="DG352" i="6"/>
  <c r="CW515" i="6"/>
  <c r="DJ515" i="6" s="1"/>
  <c r="CL765" i="6"/>
  <c r="DI765" i="6" s="1"/>
  <c r="CA492" i="6"/>
  <c r="DG492" i="6"/>
  <c r="DG762" i="6"/>
  <c r="CA762" i="6"/>
  <c r="CW948" i="6"/>
  <c r="DJ948" i="6" s="1"/>
  <c r="DG408" i="6"/>
  <c r="CA408" i="6"/>
  <c r="CA626" i="6"/>
  <c r="DG626" i="6"/>
  <c r="CL340" i="6"/>
  <c r="DI340" i="6"/>
  <c r="CW541" i="6"/>
  <c r="DJ541" i="6" s="1"/>
  <c r="CA672" i="6"/>
  <c r="DG672" i="6"/>
  <c r="CW140" i="6"/>
  <c r="DJ140" i="6" s="1"/>
  <c r="DG444" i="6"/>
  <c r="CA444" i="6"/>
  <c r="CA714" i="6"/>
  <c r="DG714" i="6"/>
  <c r="CA355" i="6"/>
  <c r="DG355" i="6"/>
  <c r="CW120" i="6"/>
  <c r="DJ120" i="6" s="1"/>
  <c r="CL636" i="6"/>
  <c r="DI636" i="6" s="1"/>
  <c r="DG381" i="6"/>
  <c r="CA381" i="6"/>
  <c r="CL251" i="6"/>
  <c r="DI251" i="6"/>
  <c r="CL970" i="6"/>
  <c r="DI970" i="6" s="1"/>
  <c r="CW176" i="6"/>
  <c r="DJ176" i="6" s="1"/>
  <c r="CA904" i="6"/>
  <c r="DG904" i="6"/>
  <c r="CW347" i="6"/>
  <c r="DJ347" i="6" s="1"/>
  <c r="DG974" i="6"/>
  <c r="CA974" i="6"/>
  <c r="CL97" i="6"/>
  <c r="DI97" i="6" s="1"/>
  <c r="DG614" i="6"/>
  <c r="CA614" i="6"/>
  <c r="CL371" i="6"/>
  <c r="DI371" i="6" s="1"/>
  <c r="CW505" i="6"/>
  <c r="DJ505" i="6" s="1"/>
  <c r="DJ105" i="6"/>
  <c r="CW105" i="6"/>
  <c r="CW110" i="6"/>
  <c r="DJ110" i="6" s="1"/>
  <c r="CW330" i="6"/>
  <c r="DJ330" i="6"/>
  <c r="CL445" i="6"/>
  <c r="DI445" i="6" s="1"/>
  <c r="CA454" i="6"/>
  <c r="DG454" i="6"/>
  <c r="CL243" i="6"/>
  <c r="DI243" i="6" s="1"/>
  <c r="CW312" i="6"/>
  <c r="DJ312" i="6" s="1"/>
  <c r="DG30" i="6"/>
  <c r="CA30" i="6"/>
  <c r="CL690" i="6"/>
  <c r="DI690" i="6" s="1"/>
  <c r="CW281" i="6"/>
  <c r="DJ281" i="6" s="1"/>
  <c r="CA437" i="6"/>
  <c r="DG437" i="6"/>
  <c r="DG385" i="6"/>
  <c r="CA385" i="6"/>
  <c r="CW930" i="6"/>
  <c r="DJ930" i="6" s="1"/>
  <c r="CA246" i="6"/>
  <c r="DG246" i="6"/>
  <c r="CL333" i="6"/>
  <c r="DI333" i="6" s="1"/>
  <c r="DJ813" i="6"/>
  <c r="CW813" i="6"/>
  <c r="CA621" i="6"/>
  <c r="DG621" i="6"/>
  <c r="CL756" i="6"/>
  <c r="DI756" i="6"/>
  <c r="CL482" i="6"/>
  <c r="DI482" i="6" s="1"/>
  <c r="CW500" i="6"/>
  <c r="DJ500" i="6" s="1"/>
  <c r="CA409" i="6"/>
  <c r="DG409" i="6"/>
  <c r="CL401" i="6"/>
  <c r="DI401" i="6" s="1"/>
  <c r="CA632" i="6"/>
  <c r="DG632" i="6"/>
  <c r="CL389" i="6"/>
  <c r="DI389" i="6" s="1"/>
  <c r="DI529" i="6"/>
  <c r="CL529" i="6"/>
  <c r="CW392" i="6"/>
  <c r="DJ392" i="6" s="1"/>
  <c r="CW272" i="6"/>
  <c r="DJ272" i="6" s="1"/>
  <c r="CW223" i="6"/>
  <c r="DJ223" i="6" s="1"/>
  <c r="CL385" i="6"/>
  <c r="DI385" i="6" s="1"/>
  <c r="DG484" i="6"/>
  <c r="CA484" i="6"/>
  <c r="CW282" i="6"/>
  <c r="DJ282" i="6" s="1"/>
  <c r="CL907" i="6"/>
  <c r="DI907" i="6" s="1"/>
  <c r="CL878" i="6"/>
  <c r="DI878" i="6" s="1"/>
  <c r="CL130" i="6"/>
  <c r="DI130" i="6" s="1"/>
  <c r="DG508" i="6"/>
  <c r="CA508" i="6"/>
  <c r="CW751" i="6"/>
  <c r="DJ751" i="6" s="1"/>
  <c r="CW325" i="6"/>
  <c r="DJ325" i="6" s="1"/>
  <c r="DG884" i="6"/>
  <c r="CA884" i="6"/>
  <c r="DG591" i="6"/>
  <c r="CA591" i="6"/>
  <c r="CA481" i="6"/>
  <c r="DG481" i="6"/>
  <c r="DG245" i="6"/>
  <c r="CA245" i="6"/>
  <c r="CL753" i="6"/>
  <c r="DI753" i="6" s="1"/>
  <c r="CA966" i="6"/>
  <c r="DG966" i="6"/>
  <c r="CW238" i="6"/>
  <c r="DJ238" i="6" s="1"/>
  <c r="CW396" i="6"/>
  <c r="DJ396" i="6" s="1"/>
  <c r="CL870" i="6"/>
  <c r="DI870" i="6"/>
  <c r="CA284" i="6"/>
  <c r="DG284" i="6"/>
  <c r="CA589" i="6"/>
  <c r="DG589" i="6"/>
  <c r="CW953" i="6"/>
  <c r="DJ953" i="6"/>
  <c r="DG303" i="6"/>
  <c r="CA303" i="6"/>
  <c r="DG209" i="6"/>
  <c r="CA209" i="6"/>
  <c r="CW447" i="6"/>
  <c r="DJ447" i="6" s="1"/>
  <c r="CL19" i="6"/>
  <c r="DI19" i="6" s="1"/>
  <c r="DG597" i="6"/>
  <c r="CA597" i="6"/>
  <c r="CW425" i="6"/>
  <c r="DJ425" i="6" s="1"/>
  <c r="CL512" i="6"/>
  <c r="DI512" i="6" s="1"/>
  <c r="CW688" i="6"/>
  <c r="DJ688" i="6" s="1"/>
  <c r="CL839" i="6"/>
  <c r="DI839" i="6" s="1"/>
  <c r="CW474" i="6"/>
  <c r="DJ474" i="6" s="1"/>
  <c r="CW671" i="6"/>
  <c r="DJ671" i="6" s="1"/>
  <c r="CW597" i="6"/>
  <c r="DJ597" i="6"/>
  <c r="DG154" i="6"/>
  <c r="CA154" i="6"/>
  <c r="DG350" i="6"/>
  <c r="CA350" i="6"/>
  <c r="CW414" i="6"/>
  <c r="DJ414" i="6" s="1"/>
  <c r="DG221" i="6"/>
  <c r="CA221" i="6"/>
  <c r="CW731" i="6"/>
  <c r="DJ731" i="6" s="1"/>
  <c r="CL991" i="6"/>
  <c r="DI991" i="6" s="1"/>
  <c r="DG498" i="6"/>
  <c r="CA498" i="6"/>
  <c r="CL943" i="6"/>
  <c r="DI943" i="6" s="1"/>
  <c r="CW148" i="6"/>
  <c r="DJ148" i="6"/>
  <c r="CL648" i="6"/>
  <c r="DI648" i="6" s="1"/>
  <c r="CW867" i="6"/>
  <c r="DJ867" i="6" s="1"/>
  <c r="CL504" i="6"/>
  <c r="DI504" i="6" s="1"/>
  <c r="CA883" i="6"/>
  <c r="DG883" i="6"/>
  <c r="CL1001" i="6"/>
  <c r="DI1001" i="6" s="1"/>
  <c r="CL812" i="6"/>
  <c r="DI812" i="6" s="1"/>
  <c r="CW53" i="6"/>
  <c r="DJ53" i="6" s="1"/>
  <c r="DG442" i="6"/>
  <c r="CA442" i="6"/>
  <c r="CL179" i="6"/>
  <c r="DI179" i="6" s="1"/>
  <c r="DG696" i="6"/>
  <c r="CA696" i="6"/>
  <c r="CW573" i="6"/>
  <c r="DJ573" i="6" s="1"/>
  <c r="CW606" i="6"/>
  <c r="DJ606" i="6" s="1"/>
  <c r="CA749" i="6"/>
  <c r="DG749" i="6"/>
  <c r="CW655" i="6"/>
  <c r="DJ655" i="6" s="1"/>
  <c r="CA918" i="6"/>
  <c r="DG918" i="6"/>
  <c r="CW787" i="6"/>
  <c r="DJ787" i="6" s="1"/>
  <c r="CL611" i="6"/>
  <c r="DI611" i="6" s="1"/>
  <c r="CL653" i="6"/>
  <c r="DI653" i="6" s="1"/>
  <c r="CA560" i="6"/>
  <c r="DG560" i="6"/>
  <c r="CW96" i="6"/>
  <c r="DJ96" i="6" s="1"/>
  <c r="CL128" i="6"/>
  <c r="DI128" i="6" s="1"/>
  <c r="CL246" i="6"/>
  <c r="DI246" i="6" s="1"/>
  <c r="CW170" i="6"/>
  <c r="DJ170" i="6" s="1"/>
  <c r="CW345" i="6"/>
  <c r="DJ345" i="6" s="1"/>
  <c r="CA156" i="6"/>
  <c r="DG156" i="6"/>
  <c r="CL295" i="6"/>
  <c r="DI295" i="6" s="1"/>
  <c r="CW122" i="6"/>
  <c r="DJ122" i="6" s="1"/>
  <c r="CW826" i="6"/>
  <c r="DJ826" i="6" s="1"/>
  <c r="CW252" i="6"/>
  <c r="DJ252" i="6" s="1"/>
  <c r="CW755" i="6"/>
  <c r="DJ755" i="6" s="1"/>
  <c r="CL667" i="6"/>
  <c r="DI667" i="6" s="1"/>
  <c r="CA486" i="6"/>
  <c r="DG486" i="6"/>
  <c r="DG938" i="6"/>
  <c r="CA938" i="6"/>
  <c r="DG1005" i="6"/>
  <c r="CA1005" i="6"/>
  <c r="CL506" i="6"/>
  <c r="DI506" i="6" s="1"/>
  <c r="CW697" i="6"/>
  <c r="DJ697" i="6" s="1"/>
  <c r="CW572" i="6"/>
  <c r="DJ572" i="6" s="1"/>
  <c r="CW198" i="6"/>
  <c r="DJ198" i="6" s="1"/>
  <c r="CL70" i="6"/>
  <c r="DI70" i="6" s="1"/>
  <c r="CW678" i="6"/>
  <c r="DJ678" i="6" s="1"/>
  <c r="DI349" i="6"/>
  <c r="CL349" i="6"/>
  <c r="CA786" i="6"/>
  <c r="DG786" i="6"/>
  <c r="CL463" i="6"/>
  <c r="DI463" i="6" s="1"/>
  <c r="CW139" i="6"/>
  <c r="DJ139" i="6" s="1"/>
  <c r="CA930" i="6"/>
  <c r="DG930" i="6"/>
  <c r="CW710" i="6"/>
  <c r="DJ710" i="6" s="1"/>
  <c r="CW371" i="6"/>
  <c r="DJ371" i="6" s="1"/>
  <c r="CW586" i="6"/>
  <c r="DJ586" i="6" s="1"/>
  <c r="CW768" i="6"/>
  <c r="DJ768" i="6" s="1"/>
  <c r="CL282" i="6"/>
  <c r="DI282" i="6" s="1"/>
  <c r="CW163" i="6"/>
  <c r="DJ163" i="6" s="1"/>
  <c r="DG985" i="6"/>
  <c r="CA985" i="6"/>
  <c r="DJ892" i="6"/>
  <c r="CW892" i="6"/>
  <c r="CL967" i="6"/>
  <c r="DI967" i="6" s="1"/>
  <c r="DG79" i="6"/>
  <c r="CA79" i="6"/>
  <c r="DG747" i="6"/>
  <c r="CA747" i="6"/>
  <c r="CW698" i="6"/>
  <c r="DJ698" i="6" s="1"/>
  <c r="CW255" i="6"/>
  <c r="DJ255" i="6" s="1"/>
  <c r="DG56" i="6"/>
  <c r="CA56" i="6"/>
  <c r="CW411" i="6"/>
  <c r="DJ411" i="6" s="1"/>
  <c r="DG421" i="6"/>
  <c r="CA421" i="6"/>
  <c r="CW150" i="6"/>
  <c r="DJ150" i="6" s="1"/>
  <c r="CW507" i="6"/>
  <c r="DJ507" i="6" s="1"/>
  <c r="CW961" i="6"/>
  <c r="DJ961" i="6" s="1"/>
  <c r="CL366" i="6"/>
  <c r="DI366" i="6" s="1"/>
  <c r="CL18" i="6"/>
  <c r="DI18" i="6" s="1"/>
  <c r="DG488" i="6"/>
  <c r="CA488" i="6"/>
  <c r="CA434" i="6"/>
  <c r="DG434" i="6"/>
  <c r="DG738" i="6"/>
  <c r="CA738" i="6"/>
  <c r="DG822" i="6"/>
  <c r="CA822" i="6"/>
  <c r="CA460" i="6"/>
  <c r="DG460" i="6"/>
  <c r="CW581" i="6"/>
  <c r="DJ581" i="6" s="1"/>
  <c r="CL327" i="6"/>
  <c r="DI327" i="6" s="1"/>
  <c r="CW218" i="6"/>
  <c r="DJ218" i="6" s="1"/>
  <c r="CW245" i="6"/>
  <c r="DJ245" i="6" s="1"/>
  <c r="DG223" i="6"/>
  <c r="CA223" i="6"/>
  <c r="CW381" i="6"/>
  <c r="DJ381" i="6" s="1"/>
  <c r="CL321" i="6"/>
  <c r="DI321" i="6" s="1"/>
  <c r="CW960" i="6"/>
  <c r="DJ960" i="6" s="1"/>
  <c r="DG390" i="6"/>
  <c r="CA390" i="6"/>
  <c r="CW415" i="6"/>
  <c r="DJ415" i="6"/>
  <c r="CW423" i="6"/>
  <c r="DJ423" i="6" s="1"/>
  <c r="CW712" i="6"/>
  <c r="DJ712" i="6" s="1"/>
  <c r="CW739" i="6"/>
  <c r="DJ739" i="6"/>
  <c r="CL263" i="6"/>
  <c r="DI263" i="6" s="1"/>
  <c r="CL964" i="6"/>
  <c r="DI964" i="6" s="1"/>
  <c r="DG826" i="6"/>
  <c r="CA826" i="6"/>
  <c r="CL994" i="6"/>
  <c r="DI994" i="6" s="1"/>
  <c r="L55" i="5"/>
  <c r="L67" i="5"/>
  <c r="N42" i="5"/>
  <c r="CL363" i="6"/>
  <c r="DI363" i="6" s="1"/>
  <c r="CA581" i="6"/>
  <c r="DG581" i="6"/>
  <c r="CL748" i="6"/>
  <c r="DI748" i="6" s="1"/>
  <c r="DG82" i="6"/>
  <c r="CA82" i="6"/>
  <c r="DG475" i="6"/>
  <c r="CA475" i="6"/>
  <c r="CW582" i="6"/>
  <c r="DJ582" i="6" s="1"/>
  <c r="DG35" i="6"/>
  <c r="CA35" i="6"/>
  <c r="CW793" i="6"/>
  <c r="DJ793" i="6" s="1"/>
  <c r="CW454" i="6"/>
  <c r="DJ454" i="6" s="1"/>
  <c r="CL159" i="6"/>
  <c r="DI159" i="6" s="1"/>
  <c r="CW159" i="6"/>
  <c r="DJ159" i="6" s="1"/>
  <c r="CW103" i="6"/>
  <c r="DJ103" i="6" s="1"/>
  <c r="CA587" i="6"/>
  <c r="DG587" i="6"/>
  <c r="CW519" i="6"/>
  <c r="DJ519" i="6" s="1"/>
  <c r="CW952" i="6"/>
  <c r="DJ952" i="6" s="1"/>
  <c r="CW296" i="6"/>
  <c r="DJ296" i="6" s="1"/>
  <c r="DG446" i="6"/>
  <c r="CA446" i="6"/>
  <c r="CL58" i="6"/>
  <c r="DI58" i="6" s="1"/>
  <c r="DI613" i="6"/>
  <c r="CL613" i="6"/>
  <c r="CL550" i="6"/>
  <c r="DI550" i="6" s="1"/>
  <c r="CA629" i="6"/>
  <c r="DG629" i="6"/>
  <c r="CL836" i="6"/>
  <c r="DI836" i="6" s="1"/>
  <c r="CW571" i="6"/>
  <c r="DJ571" i="6" s="1"/>
  <c r="CW824" i="6"/>
  <c r="DJ824" i="6" s="1"/>
  <c r="CL1004" i="6"/>
  <c r="DI1004" i="6" s="1"/>
  <c r="DG130" i="6"/>
  <c r="CA130" i="6"/>
  <c r="CW146" i="6"/>
  <c r="DJ146" i="6" s="1"/>
  <c r="DG259" i="6"/>
  <c r="CA259" i="6"/>
  <c r="CA415" i="6"/>
  <c r="DG415" i="6"/>
  <c r="CA801" i="6"/>
  <c r="DG801" i="6"/>
  <c r="CA344" i="6"/>
  <c r="DG344" i="6"/>
  <c r="CW981" i="6"/>
  <c r="DJ981" i="6" s="1"/>
  <c r="CW995" i="6"/>
  <c r="DJ995" i="6" s="1"/>
  <c r="CA298" i="6"/>
  <c r="DG298" i="6"/>
  <c r="CL770" i="6"/>
  <c r="DI770" i="6" s="1"/>
  <c r="CA573" i="6"/>
  <c r="DG573" i="6"/>
  <c r="CL180" i="6"/>
  <c r="DI180" i="6" s="1"/>
  <c r="CL575" i="6"/>
  <c r="DI575" i="6" s="1"/>
  <c r="CW951" i="6"/>
  <c r="DJ951" i="6" s="1"/>
  <c r="CL253" i="6"/>
  <c r="DI253" i="6" s="1"/>
  <c r="CA683" i="6"/>
  <c r="DG683" i="6"/>
  <c r="DG510" i="6"/>
  <c r="CA510" i="6"/>
  <c r="CL863" i="6"/>
  <c r="DI863" i="6" s="1"/>
  <c r="CW160" i="6"/>
  <c r="DJ160" i="6" s="1"/>
  <c r="CW851" i="6"/>
  <c r="DJ851" i="6" s="1"/>
  <c r="CW607" i="6"/>
  <c r="DJ607" i="6" s="1"/>
  <c r="CW658" i="6"/>
  <c r="DJ658" i="6" s="1"/>
  <c r="CL847" i="6"/>
  <c r="DI847" i="6" s="1"/>
  <c r="CL565" i="6"/>
  <c r="DI565" i="6" s="1"/>
  <c r="CL935" i="6"/>
  <c r="DI935" i="6" s="1"/>
  <c r="CL736" i="6"/>
  <c r="DI736" i="6" s="1"/>
  <c r="CW887" i="6"/>
  <c r="DJ887" i="6" s="1"/>
  <c r="CA649" i="6"/>
  <c r="DG649" i="6"/>
  <c r="CL373" i="6"/>
  <c r="DI373" i="6" s="1"/>
  <c r="CW33" i="6"/>
  <c r="DJ33" i="6" s="1"/>
  <c r="CW291" i="6"/>
  <c r="DJ291" i="6" s="1"/>
  <c r="CA571" i="6"/>
  <c r="DG571" i="6"/>
  <c r="CW822" i="6"/>
  <c r="DJ822" i="6" s="1"/>
  <c r="CA194" i="6"/>
  <c r="DG194" i="6"/>
  <c r="CL264" i="6"/>
  <c r="DI264" i="6" s="1"/>
  <c r="DI438" i="6"/>
  <c r="CL438" i="6"/>
  <c r="CW733" i="6"/>
  <c r="DJ733" i="6" s="1"/>
  <c r="CA126" i="6"/>
  <c r="DG126" i="6"/>
  <c r="CW85" i="6"/>
  <c r="DJ85" i="6" s="1"/>
  <c r="CW95" i="6"/>
  <c r="DJ95" i="6" s="1"/>
  <c r="DG44" i="6"/>
  <c r="CA44" i="6"/>
  <c r="CA874" i="6"/>
  <c r="DG874" i="6"/>
  <c r="CL713" i="6"/>
  <c r="DI713" i="6" s="1"/>
  <c r="CL612" i="6"/>
  <c r="DI612" i="6" s="1"/>
  <c r="CW380" i="6"/>
  <c r="DJ380" i="6" s="1"/>
  <c r="CA932" i="6"/>
  <c r="DG932" i="6"/>
  <c r="CA515" i="6"/>
  <c r="DG515" i="6"/>
  <c r="CA850" i="6"/>
  <c r="DG850" i="6"/>
  <c r="CL793" i="6"/>
  <c r="DI793" i="6" s="1"/>
  <c r="CL918" i="6"/>
  <c r="DI918" i="6" s="1"/>
  <c r="CL524" i="6"/>
  <c r="DI524" i="6" s="1"/>
  <c r="DI521" i="6"/>
  <c r="CL521" i="6"/>
  <c r="CW59" i="6"/>
  <c r="DJ59" i="6" s="1"/>
  <c r="CA862" i="6"/>
  <c r="DG862" i="6"/>
  <c r="CW665" i="6"/>
  <c r="DJ665" i="6" s="1"/>
  <c r="CA290" i="6"/>
  <c r="DG290" i="6"/>
  <c r="CW816" i="6"/>
  <c r="DJ816" i="6" s="1"/>
  <c r="CA324" i="6"/>
  <c r="DG324" i="6"/>
  <c r="CL430" i="6"/>
  <c r="DI430" i="6" s="1"/>
  <c r="CA551" i="6"/>
  <c r="DG551" i="6"/>
  <c r="CA544" i="6"/>
  <c r="DG544" i="6"/>
  <c r="CW43" i="6"/>
  <c r="DJ43" i="6" s="1"/>
  <c r="CW784" i="6"/>
  <c r="DJ784" i="6" s="1"/>
  <c r="CW267" i="6"/>
  <c r="DJ267" i="6" s="1"/>
  <c r="L56" i="5"/>
  <c r="L68" i="5"/>
  <c r="N43" i="5"/>
  <c r="DG55" i="6"/>
  <c r="CA55" i="6"/>
  <c r="CL127" i="6"/>
  <c r="DI127" i="6" s="1"/>
  <c r="CA624" i="6"/>
  <c r="DG624" i="6"/>
  <c r="CW796" i="6"/>
  <c r="DJ796" i="6" s="1"/>
  <c r="CW413" i="6"/>
  <c r="DJ413" i="6" s="1"/>
  <c r="CL558" i="6"/>
  <c r="DI558" i="6" s="1"/>
  <c r="CA388" i="6"/>
  <c r="DG388" i="6"/>
  <c r="CW801" i="6"/>
  <c r="DJ801" i="6" s="1"/>
  <c r="CA951" i="6"/>
  <c r="DG951" i="6"/>
  <c r="CA993" i="6"/>
  <c r="DG993" i="6"/>
  <c r="CL787" i="6"/>
  <c r="DI787" i="6" s="1"/>
  <c r="CA142" i="6"/>
  <c r="DG142" i="6"/>
  <c r="CA497" i="6"/>
  <c r="DG497" i="6"/>
  <c r="CW877" i="6"/>
  <c r="DJ877" i="6" s="1"/>
  <c r="CL609" i="6"/>
  <c r="DI609" i="6" s="1"/>
  <c r="DG793" i="6"/>
  <c r="CA793" i="6"/>
  <c r="CW116" i="6"/>
  <c r="DJ116" i="6" s="1"/>
  <c r="CW925" i="6"/>
  <c r="DJ925" i="6" s="1"/>
  <c r="DG576" i="6"/>
  <c r="CA576" i="6"/>
  <c r="DG618" i="6"/>
  <c r="CA618" i="6"/>
  <c r="CL988" i="6"/>
  <c r="DI988" i="6" s="1"/>
  <c r="DG650" i="6"/>
  <c r="CA650" i="6"/>
  <c r="CW818" i="6"/>
  <c r="DJ818" i="6" s="1"/>
  <c r="CA304" i="6"/>
  <c r="DG304" i="6"/>
  <c r="CA336" i="6"/>
  <c r="DG336" i="6"/>
  <c r="DG538" i="6"/>
  <c r="CA538" i="6"/>
  <c r="DG687" i="6"/>
  <c r="CA687" i="6"/>
  <c r="CL908" i="6"/>
  <c r="DI908" i="6"/>
  <c r="CA224" i="6"/>
  <c r="DG224" i="6"/>
  <c r="CW359" i="6"/>
  <c r="DJ359" i="6" s="1"/>
  <c r="DG375" i="6"/>
  <c r="CA375" i="6"/>
  <c r="CA592" i="6"/>
  <c r="DG592" i="6"/>
  <c r="CL38" i="6"/>
  <c r="DI38" i="6" s="1"/>
  <c r="CA1004" i="6"/>
  <c r="DG1004" i="6"/>
  <c r="DG562" i="6"/>
  <c r="CA562" i="6"/>
  <c r="CL481" i="6"/>
  <c r="DI481" i="6"/>
  <c r="CW798" i="6"/>
  <c r="DJ798" i="6" s="1"/>
  <c r="CA943" i="6"/>
  <c r="DG943" i="6"/>
  <c r="CL290" i="6"/>
  <c r="DI290" i="6" s="1"/>
  <c r="CW702" i="6"/>
  <c r="DJ702" i="6"/>
  <c r="CL201" i="6"/>
  <c r="DI201" i="6" s="1"/>
  <c r="CL307" i="6"/>
  <c r="DI307" i="6"/>
  <c r="CW773" i="6"/>
  <c r="DJ773" i="6" s="1"/>
  <c r="CW387" i="6"/>
  <c r="DJ387" i="6" s="1"/>
  <c r="DJ1007" i="6"/>
  <c r="CW1007" i="6"/>
  <c r="CW258" i="6"/>
  <c r="DJ258" i="6" s="1"/>
  <c r="DI688" i="6"/>
  <c r="CL688" i="6"/>
  <c r="CW18" i="6"/>
  <c r="DJ18" i="6" s="1"/>
  <c r="CA400" i="6"/>
  <c r="DG400" i="6"/>
  <c r="DG71" i="6"/>
  <c r="CA71" i="6"/>
  <c r="CL708" i="6"/>
  <c r="DI708" i="6" s="1"/>
  <c r="DG358" i="6"/>
  <c r="CA358" i="6"/>
  <c r="CW627" i="6"/>
  <c r="DJ627" i="6" s="1"/>
  <c r="CW369" i="6"/>
  <c r="DJ369" i="6" s="1"/>
  <c r="CW54" i="6"/>
  <c r="DJ54" i="6" s="1"/>
  <c r="CA912" i="6"/>
  <c r="DG912" i="6"/>
  <c r="CL435" i="6"/>
  <c r="DI435" i="6" s="1"/>
  <c r="CW320" i="6"/>
  <c r="DJ320" i="6" s="1"/>
  <c r="CA1002" i="6"/>
  <c r="DG1002" i="6"/>
  <c r="CW849" i="6"/>
  <c r="DJ849" i="6" s="1"/>
  <c r="CL140" i="6"/>
  <c r="DI140" i="6" s="1"/>
  <c r="DG28" i="6"/>
  <c r="CA28" i="6"/>
  <c r="DG120" i="6"/>
  <c r="CA120" i="6"/>
  <c r="CA505" i="6"/>
  <c r="DG505" i="6"/>
  <c r="CA271" i="6"/>
  <c r="DG271" i="6"/>
  <c r="CW730" i="6"/>
  <c r="DJ730" i="6" s="1"/>
  <c r="DJ927" i="6"/>
  <c r="CW927" i="6"/>
  <c r="DJ384" i="6"/>
  <c r="CW384" i="6"/>
  <c r="DI705" i="6"/>
  <c r="CL705" i="6"/>
  <c r="CL955" i="6"/>
  <c r="DI955" i="6" s="1"/>
  <c r="CL541" i="6"/>
  <c r="DI541" i="6" s="1"/>
  <c r="DG897" i="6"/>
  <c r="CA897" i="6"/>
  <c r="CL831" i="6"/>
  <c r="DI831" i="6" s="1"/>
  <c r="DG925" i="6"/>
  <c r="CA925" i="6"/>
  <c r="N34" i="5"/>
  <c r="L47" i="5"/>
  <c r="N33" i="5"/>
  <c r="CW490" i="6"/>
  <c r="DJ490" i="6" s="1"/>
  <c r="CW402" i="6"/>
  <c r="DJ402" i="6" s="1"/>
  <c r="CL241" i="6"/>
  <c r="DI241" i="6" s="1"/>
  <c r="CL860" i="6"/>
  <c r="DI860" i="6" s="1"/>
  <c r="CW352" i="6"/>
  <c r="DJ352" i="6" s="1"/>
  <c r="CL511" i="6"/>
  <c r="DI511" i="6" s="1"/>
  <c r="CA818" i="6"/>
  <c r="DG818" i="6"/>
  <c r="CL398" i="6"/>
  <c r="DI398" i="6" s="1"/>
  <c r="CA279" i="6"/>
  <c r="DG279" i="6"/>
  <c r="CL731" i="6"/>
  <c r="DI731" i="6" s="1"/>
  <c r="CL999" i="6"/>
  <c r="DI999" i="6" s="1"/>
  <c r="CL96" i="6"/>
  <c r="DI96" i="6" s="1"/>
  <c r="CA299" i="6"/>
  <c r="DG299" i="6"/>
  <c r="CW441" i="6"/>
  <c r="DJ441" i="6" s="1"/>
  <c r="CW138" i="6"/>
  <c r="DJ138" i="6" s="1"/>
  <c r="DG631" i="6"/>
  <c r="CA631" i="6"/>
  <c r="DG263" i="6"/>
  <c r="CA263" i="6"/>
  <c r="DG178" i="6"/>
  <c r="CA178" i="6"/>
  <c r="DG604" i="6"/>
  <c r="CA604" i="6"/>
  <c r="CW941" i="6"/>
  <c r="DJ941" i="6" s="1"/>
  <c r="DI937" i="6"/>
  <c r="CL937" i="6"/>
  <c r="DG694" i="6"/>
  <c r="CA694" i="6"/>
  <c r="DG112" i="6"/>
  <c r="CA112" i="6"/>
  <c r="DI502" i="6"/>
  <c r="CL502" i="6"/>
  <c r="CA495" i="6"/>
  <c r="DG495" i="6"/>
  <c r="CA844" i="6"/>
  <c r="DG844" i="6"/>
  <c r="DI641" i="6"/>
  <c r="CL641" i="6"/>
  <c r="DG202" i="6"/>
  <c r="CA202" i="6"/>
  <c r="DG769" i="6"/>
  <c r="CA769" i="6"/>
  <c r="CW856" i="6"/>
  <c r="DJ856" i="6" s="1"/>
  <c r="CL825" i="6"/>
  <c r="DI825" i="6" s="1"/>
  <c r="CL315" i="6"/>
  <c r="DI315" i="6" s="1"/>
  <c r="CW694" i="6"/>
  <c r="DJ694" i="6" s="1"/>
  <c r="CL762" i="6"/>
  <c r="DI762" i="6" s="1"/>
  <c r="CW799" i="6"/>
  <c r="DJ799" i="6" s="1"/>
  <c r="DG20" i="6"/>
  <c r="CA20" i="6"/>
  <c r="CW552" i="6"/>
  <c r="DJ552" i="6" s="1"/>
  <c r="CL408" i="6"/>
  <c r="DI408" i="6" s="1"/>
  <c r="DG512" i="6"/>
  <c r="CA512" i="6"/>
  <c r="CL642" i="6"/>
  <c r="DI642" i="6" s="1"/>
  <c r="CL194" i="6"/>
  <c r="DI194" i="6" s="1"/>
  <c r="CW287" i="6"/>
  <c r="DJ287" i="6" s="1"/>
  <c r="CA972" i="6"/>
  <c r="DG972" i="6"/>
  <c r="CL884" i="6"/>
  <c r="DI884" i="6" s="1"/>
  <c r="DG31" i="6"/>
  <c r="CA31" i="6"/>
  <c r="CA399" i="6"/>
  <c r="DG399" i="6"/>
  <c r="CW450" i="6"/>
  <c r="DJ450" i="6" s="1"/>
  <c r="CL559" i="6"/>
  <c r="DI559" i="6" s="1"/>
  <c r="CA709" i="6"/>
  <c r="DG709" i="6"/>
  <c r="DG338" i="6"/>
  <c r="CA338" i="6"/>
  <c r="CW436" i="6"/>
  <c r="DJ436" i="6" s="1"/>
  <c r="CW426" i="6"/>
  <c r="DJ426" i="6" s="1"/>
  <c r="CA875" i="6"/>
  <c r="DG875" i="6"/>
  <c r="CW907" i="6"/>
  <c r="DJ907" i="6" s="1"/>
  <c r="CL47" i="6"/>
  <c r="DI47" i="6" s="1"/>
  <c r="DG189" i="6"/>
  <c r="CA189" i="6"/>
  <c r="CL941" i="6"/>
  <c r="DI941" i="6" s="1"/>
  <c r="DG424" i="6"/>
  <c r="CA424" i="6"/>
  <c r="CL250" i="6"/>
  <c r="DI250" i="6" s="1"/>
  <c r="CA554" i="6"/>
  <c r="DG554" i="6"/>
  <c r="CW465" i="6"/>
  <c r="DJ465" i="6" s="1"/>
  <c r="CL794" i="6"/>
  <c r="DI794" i="6" s="1"/>
  <c r="CW188" i="6"/>
  <c r="DJ188" i="6" s="1"/>
  <c r="CL162" i="6"/>
  <c r="DI162" i="6" s="1"/>
  <c r="CA40" i="6"/>
  <c r="DG40" i="6"/>
  <c r="CA579" i="6"/>
  <c r="DG579" i="6"/>
  <c r="DG131" i="6"/>
  <c r="CA131" i="6"/>
  <c r="L12" i="3"/>
  <c r="L14" i="3"/>
  <c r="L16" i="3" s="1"/>
  <c r="DG670" i="6"/>
  <c r="CA670" i="6"/>
  <c r="CL693" i="6"/>
  <c r="DI693" i="6" s="1"/>
  <c r="CA665" i="6"/>
  <c r="DG665" i="6"/>
  <c r="CW968" i="6"/>
  <c r="DJ968" i="6" s="1"/>
  <c r="CW579" i="6"/>
  <c r="DJ579" i="6" s="1"/>
  <c r="DG980" i="6"/>
  <c r="CA980" i="6"/>
  <c r="DG720" i="6"/>
  <c r="CA720" i="6"/>
  <c r="CL365" i="6"/>
  <c r="DI365" i="6" s="1"/>
  <c r="CW181" i="6"/>
  <c r="DJ181" i="6" s="1"/>
  <c r="CL343" i="6"/>
  <c r="DI343" i="6" s="1"/>
  <c r="DG840" i="6"/>
  <c r="CA840" i="6"/>
  <c r="CW327" i="6"/>
  <c r="DJ327" i="6" s="1"/>
  <c r="DG265" i="6"/>
  <c r="CA265" i="6"/>
  <c r="CA41" i="6"/>
  <c r="DG41" i="6"/>
  <c r="CA332" i="6"/>
  <c r="DG332" i="6"/>
  <c r="DG416" i="6"/>
  <c r="CA416" i="6"/>
  <c r="DJ831" i="6"/>
  <c r="CW831" i="6"/>
  <c r="DG333" i="6"/>
  <c r="CA333" i="6"/>
  <c r="CW388" i="6"/>
  <c r="DJ388" i="6" s="1"/>
  <c r="CW412" i="6"/>
  <c r="DJ412" i="6" s="1"/>
  <c r="DI548" i="6"/>
  <c r="CL548" i="6"/>
  <c r="DG70" i="6"/>
  <c r="CA70" i="6"/>
  <c r="CW338" i="6"/>
  <c r="DJ338" i="6" s="1"/>
  <c r="CW466" i="6"/>
  <c r="DJ466" i="6" s="1"/>
  <c r="DG233" i="6"/>
  <c r="CA233" i="6"/>
  <c r="CL131" i="6"/>
  <c r="DI131" i="6" s="1"/>
  <c r="CL928" i="6"/>
  <c r="DI928" i="6" s="1"/>
  <c r="CA752" i="6"/>
  <c r="DG752" i="6"/>
  <c r="CL457" i="6"/>
  <c r="DI457" i="6" s="1"/>
  <c r="CL551" i="6"/>
  <c r="DI551" i="6" s="1"/>
  <c r="CL533" i="6"/>
  <c r="DI533" i="6" s="1"/>
  <c r="CA276" i="6"/>
  <c r="DG276" i="6"/>
  <c r="CL724" i="6"/>
  <c r="DI724" i="6" s="1"/>
  <c r="CL249" i="6"/>
  <c r="DI249" i="6" s="1"/>
  <c r="CW935" i="6"/>
  <c r="DJ935" i="6" s="1"/>
  <c r="DJ625" i="6"/>
  <c r="CW625" i="6"/>
  <c r="CA468" i="6"/>
  <c r="DG468" i="6"/>
  <c r="CA317" i="6"/>
  <c r="DG317" i="6"/>
  <c r="CA452" i="6"/>
  <c r="DG452" i="6"/>
  <c r="CL510" i="6"/>
  <c r="DI510" i="6" s="1"/>
  <c r="CL601" i="6"/>
  <c r="DI601" i="6" s="1"/>
  <c r="CW514" i="6"/>
  <c r="DJ514" i="6" s="1"/>
  <c r="CW706" i="6"/>
  <c r="DJ706" i="6" s="1"/>
  <c r="CL433" i="6"/>
  <c r="DI433" i="6" s="1"/>
  <c r="CL405" i="6"/>
  <c r="DI405" i="6" s="1"/>
  <c r="CL875" i="6"/>
  <c r="DI875" i="6" s="1"/>
  <c r="DG193" i="6"/>
  <c r="CA193" i="6"/>
  <c r="CL824" i="6"/>
  <c r="DI824" i="6" s="1"/>
  <c r="DI393" i="6"/>
  <c r="CL393" i="6"/>
  <c r="CA533" i="6"/>
  <c r="DG533" i="6"/>
  <c r="CA730" i="6"/>
  <c r="DG730" i="6"/>
  <c r="CL789" i="6"/>
  <c r="DI789" i="6" s="1"/>
  <c r="DG755" i="6"/>
  <c r="CA755" i="6"/>
  <c r="CW463" i="6"/>
  <c r="DJ463" i="6" s="1"/>
  <c r="CL329" i="6"/>
  <c r="DI329" i="6" s="1"/>
  <c r="CL339" i="6"/>
  <c r="DI339" i="6" s="1"/>
  <c r="CW980" i="6"/>
  <c r="DJ980" i="6" s="1"/>
  <c r="CL269" i="6"/>
  <c r="DI269" i="6" s="1"/>
  <c r="DG617" i="6"/>
  <c r="CA617" i="6"/>
  <c r="DJ501" i="6"/>
  <c r="CW501" i="6"/>
  <c r="CL525" i="6"/>
  <c r="DI525" i="6" s="1"/>
  <c r="CW442" i="6"/>
  <c r="DJ442" i="6" s="1"/>
  <c r="CA234" i="6"/>
  <c r="DG234" i="6"/>
  <c r="CL134" i="6"/>
  <c r="DI134" i="6" s="1"/>
  <c r="CW510" i="6"/>
  <c r="DJ510" i="6" s="1"/>
  <c r="CL622" i="6"/>
  <c r="DI622" i="6" s="1"/>
  <c r="CA582" i="6"/>
  <c r="DG582" i="6"/>
  <c r="CW186" i="6"/>
  <c r="DJ186" i="6" s="1"/>
  <c r="DG677" i="6"/>
  <c r="CA677" i="6"/>
  <c r="CL296" i="6"/>
  <c r="DI296" i="6" s="1"/>
  <c r="CL966" i="6"/>
  <c r="DI966" i="6" s="1"/>
  <c r="CW979" i="6"/>
  <c r="DJ979" i="6" s="1"/>
  <c r="CA100" i="6"/>
  <c r="DG100" i="6"/>
  <c r="DJ966" i="6"/>
  <c r="CW966" i="6"/>
  <c r="DG106" i="6"/>
  <c r="CA106" i="6"/>
  <c r="DI431" i="6"/>
  <c r="CL431" i="6"/>
  <c r="CA784" i="6"/>
  <c r="DG784" i="6"/>
  <c r="CL952" i="6"/>
  <c r="DI952" i="6" s="1"/>
  <c r="DG750" i="6"/>
  <c r="CA750" i="6"/>
  <c r="CL669" i="6"/>
  <c r="DI669" i="6" s="1"/>
  <c r="DG593" i="6"/>
  <c r="CA593" i="6"/>
  <c r="CW391" i="6"/>
  <c r="DJ391" i="6" s="1"/>
  <c r="CA250" i="6"/>
  <c r="DG250" i="6"/>
  <c r="DG287" i="6"/>
  <c r="CA287" i="6"/>
  <c r="CW973" i="6"/>
  <c r="DJ973" i="6" s="1"/>
  <c r="CL447" i="6"/>
  <c r="DI447" i="6" s="1"/>
  <c r="CA479" i="6"/>
  <c r="DG479" i="6"/>
  <c r="CW354" i="6"/>
  <c r="DJ354" i="6" s="1"/>
  <c r="CL75" i="6"/>
  <c r="DI75" i="6"/>
  <c r="DG141" i="6"/>
  <c r="CA141" i="6"/>
  <c r="CL865" i="6"/>
  <c r="DI865" i="6" s="1"/>
  <c r="CW92" i="6"/>
  <c r="DJ92" i="6" s="1"/>
  <c r="CW192" i="6"/>
  <c r="DJ192" i="6" s="1"/>
  <c r="DJ701" i="6"/>
  <c r="CW701" i="6"/>
  <c r="CW153" i="6"/>
  <c r="DJ153" i="6" s="1"/>
  <c r="CL515" i="6"/>
  <c r="DI515" i="6" s="1"/>
  <c r="CL939" i="6"/>
  <c r="DI939" i="6" s="1"/>
  <c r="CA244" i="6"/>
  <c r="DG244" i="6"/>
  <c r="CL142" i="6"/>
  <c r="DI142" i="6" s="1"/>
  <c r="CL801" i="6"/>
  <c r="DI801" i="6" s="1"/>
  <c r="CL235" i="6"/>
  <c r="DI235" i="6" s="1"/>
  <c r="CL687" i="6"/>
  <c r="DI687" i="6" s="1"/>
  <c r="CL670" i="6"/>
  <c r="DI670" i="6" s="1"/>
  <c r="CW869" i="6"/>
  <c r="DJ869" i="6" s="1"/>
  <c r="CL660" i="6"/>
  <c r="DI660" i="6" s="1"/>
  <c r="CW449" i="6"/>
  <c r="DJ449" i="6" s="1"/>
  <c r="DG32" i="6"/>
  <c r="CA32" i="6"/>
  <c r="CW523" i="6"/>
  <c r="DJ523" i="6" s="1"/>
  <c r="DI773" i="6"/>
  <c r="CL773" i="6"/>
  <c r="DG894" i="6"/>
  <c r="CA894" i="6"/>
  <c r="CW744" i="6"/>
  <c r="DJ744" i="6" s="1"/>
  <c r="CL799" i="6"/>
  <c r="DI799" i="6" s="1"/>
  <c r="DG514" i="6"/>
  <c r="CA514" i="6"/>
  <c r="CW802" i="6"/>
  <c r="DJ802" i="6" s="1"/>
  <c r="CA458" i="6"/>
  <c r="DG458" i="6"/>
  <c r="CA545" i="6"/>
  <c r="DG545" i="6"/>
  <c r="DG964" i="6"/>
  <c r="CA964" i="6"/>
  <c r="CW496" i="6"/>
  <c r="DJ496" i="6" s="1"/>
  <c r="CA232" i="6"/>
  <c r="DG232" i="6"/>
  <c r="DI224" i="6"/>
  <c r="CL224" i="6"/>
  <c r="CW397" i="6"/>
  <c r="DJ397" i="6" s="1"/>
  <c r="CL103" i="6"/>
  <c r="DI103" i="6" s="1"/>
  <c r="CL432" i="6"/>
  <c r="DI432" i="6" s="1"/>
  <c r="CL914" i="6"/>
  <c r="DI914" i="6" s="1"/>
  <c r="CL154" i="6"/>
  <c r="DI154" i="6" s="1"/>
  <c r="CW674" i="6"/>
  <c r="DJ674" i="6" s="1"/>
  <c r="DG392" i="6"/>
  <c r="CA392" i="6"/>
  <c r="CW71" i="6"/>
  <c r="DJ71" i="6" s="1"/>
  <c r="CA799" i="6"/>
  <c r="DG799" i="6"/>
  <c r="DG611" i="6"/>
  <c r="CA611" i="6"/>
  <c r="CW534" i="6"/>
  <c r="DJ534" i="6" s="1"/>
  <c r="DG174" i="6"/>
  <c r="CA174" i="6"/>
  <c r="DG816" i="6"/>
  <c r="CA816" i="6"/>
  <c r="CW728" i="6"/>
  <c r="DJ728" i="6" s="1"/>
  <c r="CW484" i="6"/>
  <c r="DJ484" i="6" s="1"/>
  <c r="DJ328" i="6"/>
  <c r="CW328" i="6"/>
  <c r="DG764" i="6"/>
  <c r="CA764" i="6"/>
  <c r="CW934" i="6"/>
  <c r="DJ934" i="6" s="1"/>
  <c r="CW165" i="6"/>
  <c r="DJ165" i="6" s="1"/>
  <c r="DG477" i="6"/>
  <c r="CA477" i="6"/>
  <c r="CW508" i="6"/>
  <c r="DJ508" i="6" s="1"/>
  <c r="CW389" i="6"/>
  <c r="DJ389" i="6" s="1"/>
  <c r="CA549" i="6"/>
  <c r="DG549" i="6"/>
  <c r="CA461" i="6"/>
  <c r="DG461" i="6"/>
  <c r="CA725" i="6"/>
  <c r="DG725" i="6"/>
  <c r="DG251" i="6"/>
  <c r="CA251" i="6"/>
  <c r="DG301" i="6"/>
  <c r="CA301" i="6"/>
  <c r="DJ400" i="6"/>
  <c r="CW400" i="6"/>
  <c r="CL287" i="6"/>
  <c r="DI287" i="6" s="1"/>
  <c r="CA731" i="6"/>
  <c r="DG731" i="6"/>
  <c r="CW518" i="6"/>
  <c r="DJ518" i="6" s="1"/>
  <c r="CA536" i="6"/>
  <c r="DG536" i="6"/>
  <c r="DI814" i="6"/>
  <c r="CL814" i="6"/>
  <c r="CW537" i="6"/>
  <c r="DJ537" i="6" s="1"/>
  <c r="CL384" i="6"/>
  <c r="DI384" i="6"/>
  <c r="CW358" i="6"/>
  <c r="DJ358" i="6" s="1"/>
  <c r="CL472" i="6"/>
  <c r="DI472" i="6" s="1"/>
  <c r="CL890" i="6"/>
  <c r="DI890" i="6" s="1"/>
  <c r="CW283" i="6"/>
  <c r="DJ283" i="6" s="1"/>
  <c r="CW55" i="6"/>
  <c r="DJ55" i="6" s="1"/>
  <c r="CA823" i="6"/>
  <c r="DG823" i="6"/>
  <c r="DJ630" i="6"/>
  <c r="CW630" i="6"/>
  <c r="CL922" i="6"/>
  <c r="DI922" i="6" s="1"/>
  <c r="CA609" i="6"/>
  <c r="DG609" i="6"/>
  <c r="CW599" i="6"/>
  <c r="DJ599" i="6" s="1"/>
  <c r="CL721" i="6"/>
  <c r="DI721" i="6" s="1"/>
  <c r="CW532" i="6"/>
  <c r="DJ532" i="6" s="1"/>
  <c r="CL898" i="6"/>
  <c r="DI898" i="6" s="1"/>
  <c r="CW672" i="6"/>
  <c r="DJ672" i="6" s="1"/>
  <c r="DG612" i="6"/>
  <c r="CA612" i="6"/>
  <c r="DG737" i="6"/>
  <c r="CA737" i="6"/>
  <c r="CW275" i="6"/>
  <c r="DJ275" i="6" s="1"/>
  <c r="CW692" i="6"/>
  <c r="DJ692" i="6" s="1"/>
  <c r="CL85" i="6"/>
  <c r="DI85" i="6" s="1"/>
  <c r="CL820" i="6"/>
  <c r="DI820" i="6" s="1"/>
  <c r="CW711" i="6"/>
  <c r="DJ711" i="6"/>
  <c r="CL989" i="6"/>
  <c r="DI989" i="6" s="1"/>
  <c r="CL594" i="6"/>
  <c r="DI594" i="6" s="1"/>
  <c r="CA363" i="6"/>
  <c r="DG363" i="6"/>
  <c r="CA72" i="6"/>
  <c r="DG72" i="6"/>
  <c r="CW769" i="6"/>
  <c r="DJ769" i="6" s="1"/>
  <c r="CW437" i="6"/>
  <c r="DJ437" i="6" s="1"/>
  <c r="CA585" i="6"/>
  <c r="DG585" i="6"/>
  <c r="CA118" i="6"/>
  <c r="DG118" i="6"/>
  <c r="CW691" i="6"/>
  <c r="DJ691" i="6" s="1"/>
  <c r="DG307" i="6"/>
  <c r="CA307" i="6"/>
  <c r="CW844" i="6"/>
  <c r="DJ844" i="6" s="1"/>
  <c r="CW797" i="6"/>
  <c r="DJ797" i="6" s="1"/>
  <c r="CL436" i="6"/>
  <c r="DI436" i="6" s="1"/>
  <c r="CL491" i="6"/>
  <c r="DI491" i="6" s="1"/>
  <c r="CL780" i="6"/>
  <c r="DI780" i="6" s="1"/>
  <c r="L64" i="5"/>
  <c r="L52" i="5"/>
  <c r="N39" i="5"/>
  <c r="CL116" i="6"/>
  <c r="DI116" i="6" s="1"/>
  <c r="CA797" i="6"/>
  <c r="DG797" i="6"/>
  <c r="CW972" i="6"/>
  <c r="DJ972" i="6" s="1"/>
  <c r="CL654" i="6"/>
  <c r="DI654" i="6" s="1"/>
  <c r="CL410" i="6"/>
  <c r="DI410" i="6" s="1"/>
  <c r="CL777" i="6"/>
  <c r="DI777" i="6" s="1"/>
  <c r="CW301" i="6"/>
  <c r="DJ301" i="6" s="1"/>
  <c r="DG848" i="6"/>
  <c r="CA848" i="6"/>
  <c r="CW452" i="6"/>
  <c r="DJ452" i="6" s="1"/>
  <c r="DG464" i="6"/>
  <c r="CA464" i="6"/>
  <c r="CW232" i="6"/>
  <c r="DJ232" i="6" s="1"/>
  <c r="CW234" i="6"/>
  <c r="DJ234" i="6" s="1"/>
  <c r="CA485" i="6"/>
  <c r="DG485" i="6"/>
  <c r="DG796" i="6"/>
  <c r="CA796" i="6"/>
  <c r="CA947" i="6"/>
  <c r="DG947" i="6"/>
  <c r="DG199" i="6"/>
  <c r="CA199" i="6"/>
  <c r="CW529" i="6"/>
  <c r="DJ529" i="6" s="1"/>
  <c r="DG195" i="6"/>
  <c r="CA195" i="6"/>
  <c r="DG960" i="6"/>
  <c r="CA960" i="6"/>
  <c r="DG900" i="6"/>
  <c r="CA900" i="6"/>
  <c r="CW513" i="6"/>
  <c r="DJ513" i="6" s="1"/>
  <c r="CA599" i="6"/>
  <c r="DG599" i="6"/>
  <c r="CL933" i="6"/>
  <c r="DI933" i="6" s="1"/>
  <c r="DI451" i="6"/>
  <c r="CL451" i="6"/>
  <c r="CW865" i="6"/>
  <c r="DJ865" i="6" s="1"/>
  <c r="CW563" i="6"/>
  <c r="DJ563" i="6" s="1"/>
  <c r="DG698" i="6"/>
  <c r="CA698" i="6"/>
  <c r="CW285" i="6"/>
  <c r="DJ285" i="6" s="1"/>
  <c r="CL784" i="6"/>
  <c r="DI784" i="6" s="1"/>
  <c r="CW485" i="6"/>
  <c r="DJ485" i="6" s="1"/>
  <c r="DG759" i="6"/>
  <c r="CA759" i="6"/>
  <c r="CL260" i="6"/>
  <c r="DI260" i="6" s="1"/>
  <c r="CA278" i="6"/>
  <c r="DG278" i="6"/>
  <c r="CW377" i="6"/>
  <c r="DJ377" i="6" s="1"/>
  <c r="CW205" i="6"/>
  <c r="DJ205" i="6" s="1"/>
  <c r="CW805" i="6"/>
  <c r="DJ805" i="6" s="1"/>
  <c r="CW540" i="6"/>
  <c r="DJ540" i="6" s="1"/>
  <c r="CA634" i="6"/>
  <c r="DG634" i="6"/>
  <c r="CL395" i="6"/>
  <c r="DI395" i="6" s="1"/>
  <c r="DG426" i="6"/>
  <c r="CA426" i="6"/>
  <c r="CW175" i="6"/>
  <c r="DJ175" i="6" s="1"/>
  <c r="CA975" i="6"/>
  <c r="DG975" i="6"/>
  <c r="CL1010" i="6"/>
  <c r="DI1010" i="6" s="1"/>
  <c r="CA682" i="6"/>
  <c r="DG682" i="6"/>
  <c r="CL303" i="6"/>
  <c r="DI303" i="6" s="1"/>
  <c r="DG767" i="6"/>
  <c r="CA767" i="6"/>
  <c r="CA312" i="6"/>
  <c r="DG312" i="6"/>
  <c r="CW288" i="6"/>
  <c r="DJ288" i="6" s="1"/>
  <c r="DG692" i="6"/>
  <c r="CA692" i="6"/>
  <c r="CL513" i="6"/>
  <c r="DI513" i="6" s="1"/>
  <c r="CL711" i="6"/>
  <c r="DI711" i="6" s="1"/>
  <c r="CW406" i="6"/>
  <c r="DJ406" i="6" s="1"/>
  <c r="CL496" i="6"/>
  <c r="DI496" i="6" s="1"/>
  <c r="CL24" i="6"/>
  <c r="DI24" i="6" s="1"/>
  <c r="CW382" i="6"/>
  <c r="DJ382" i="6"/>
  <c r="CW587" i="6"/>
  <c r="DJ587" i="6" s="1"/>
  <c r="CL337" i="6"/>
  <c r="DI337" i="6" s="1"/>
  <c r="CA49" i="6"/>
  <c r="DG49" i="6"/>
  <c r="CL887" i="6"/>
  <c r="DI887" i="6" s="1"/>
  <c r="CW978" i="6"/>
  <c r="DJ978" i="6" s="1"/>
  <c r="CA264" i="6"/>
  <c r="DG264" i="6"/>
  <c r="DG207" i="6"/>
  <c r="CA207" i="6"/>
  <c r="CW539" i="6"/>
  <c r="DJ539" i="6" s="1"/>
  <c r="CL798" i="6"/>
  <c r="DI798" i="6" s="1"/>
  <c r="CA252" i="6"/>
  <c r="DG252" i="6"/>
  <c r="CL284" i="6"/>
  <c r="DI284" i="6" s="1"/>
  <c r="CL1009" i="6"/>
  <c r="DI1009" i="6" s="1"/>
  <c r="CW378" i="6"/>
  <c r="DJ378" i="6" s="1"/>
  <c r="CL643" i="6"/>
  <c r="DI643" i="6" s="1"/>
  <c r="CL158" i="6"/>
  <c r="DI158" i="6" s="1"/>
  <c r="DG185" i="6"/>
  <c r="CA185" i="6"/>
  <c r="CL573" i="6"/>
  <c r="DI573" i="6" s="1"/>
  <c r="CL507" i="6"/>
  <c r="DI507" i="6" s="1"/>
  <c r="DG572" i="6"/>
  <c r="CA572" i="6"/>
  <c r="CL465" i="6"/>
  <c r="DI465" i="6"/>
  <c r="CW313" i="6"/>
  <c r="DJ313" i="6" s="1"/>
  <c r="CL530" i="6"/>
  <c r="DI530" i="6" s="1"/>
  <c r="CW1008" i="6"/>
  <c r="DJ1008" i="6" s="1"/>
  <c r="CW636" i="6"/>
  <c r="DJ636" i="6" s="1"/>
  <c r="CW244" i="6"/>
  <c r="DJ244" i="6" s="1"/>
  <c r="DG309" i="6"/>
  <c r="CA309" i="6"/>
  <c r="CW458" i="6"/>
  <c r="DJ458" i="6" s="1"/>
  <c r="DG159" i="6"/>
  <c r="CA159" i="6"/>
  <c r="CL404" i="6"/>
  <c r="DI404" i="6" s="1"/>
  <c r="CW456" i="6"/>
  <c r="DJ456" i="6" s="1"/>
  <c r="CW709" i="6"/>
  <c r="DJ709" i="6" s="1"/>
  <c r="DG892" i="6"/>
  <c r="CA892" i="6"/>
  <c r="CL538" i="6"/>
  <c r="DI538" i="6" s="1"/>
  <c r="CA905" i="6"/>
  <c r="DG905" i="6"/>
  <c r="CL859" i="6"/>
  <c r="DI859" i="6" s="1"/>
  <c r="DG171" i="6"/>
  <c r="CA171" i="6"/>
  <c r="CW719" i="6"/>
  <c r="DJ719" i="6" s="1"/>
  <c r="CA543" i="6"/>
  <c r="DG543" i="6"/>
  <c r="CA26" i="6"/>
  <c r="DG26" i="6"/>
  <c r="CW174" i="6"/>
  <c r="DJ174" i="6" s="1"/>
  <c r="DG293" i="6"/>
  <c r="CA293" i="6"/>
  <c r="CL618" i="6"/>
  <c r="DI618" i="6" s="1"/>
  <c r="DG941" i="6"/>
  <c r="CA941" i="6"/>
  <c r="DG794" i="6"/>
  <c r="CA794" i="6"/>
  <c r="CW771" i="6"/>
  <c r="DJ771" i="6" s="1"/>
  <c r="CW348" i="6"/>
  <c r="DJ348" i="6" s="1"/>
  <c r="CA226" i="6"/>
  <c r="DG226" i="6"/>
  <c r="DG148" i="6"/>
  <c r="CA148" i="6"/>
  <c r="DG653" i="6"/>
  <c r="CA653" i="6"/>
  <c r="CW985" i="6"/>
  <c r="DJ985" i="6" s="1"/>
  <c r="DG717" i="6"/>
  <c r="CA717" i="6"/>
  <c r="DJ637" i="6"/>
  <c r="CW637" i="6"/>
  <c r="DJ761" i="6"/>
  <c r="CW761" i="6"/>
  <c r="DG888" i="6"/>
  <c r="CA888" i="6"/>
  <c r="CW901" i="6"/>
  <c r="DJ901" i="6" s="1"/>
  <c r="CW172" i="6"/>
  <c r="DJ172" i="6" s="1"/>
  <c r="CL110" i="6"/>
  <c r="DI110" i="6" s="1"/>
  <c r="CA176" i="6"/>
  <c r="DG176" i="6"/>
  <c r="CA369" i="6"/>
  <c r="DG369" i="6"/>
  <c r="CA448" i="6"/>
  <c r="DG448" i="6"/>
  <c r="CL152" i="6"/>
  <c r="DI152" i="6" s="1"/>
  <c r="DG210" i="6"/>
  <c r="CA210" i="6"/>
  <c r="CW895" i="6"/>
  <c r="DJ895" i="6" s="1"/>
  <c r="CW660" i="6"/>
  <c r="DJ660" i="6" s="1"/>
  <c r="DG882" i="6"/>
  <c r="CA882" i="6"/>
  <c r="CW335" i="6"/>
  <c r="DJ335" i="6" s="1"/>
  <c r="DG580" i="6"/>
  <c r="CA580" i="6"/>
  <c r="DG739" i="6"/>
  <c r="CA739" i="6"/>
  <c r="CL553" i="6"/>
  <c r="DI553" i="6" s="1"/>
  <c r="CL17" i="6"/>
  <c r="DI17" i="6" s="1"/>
  <c r="DI869" i="6"/>
  <c r="CL869" i="6"/>
  <c r="CW419" i="6"/>
  <c r="DJ419" i="6" s="1"/>
  <c r="CA450" i="6"/>
  <c r="DG450" i="6"/>
  <c r="DG992" i="6"/>
  <c r="CA992" i="6"/>
  <c r="CW753" i="6"/>
  <c r="DJ753" i="6" s="1"/>
  <c r="CL926" i="6"/>
  <c r="DI926" i="6" s="1"/>
  <c r="CW214" i="6"/>
  <c r="DJ214" i="6" s="1"/>
  <c r="CW268" i="6"/>
  <c r="DJ268" i="6" s="1"/>
  <c r="CL516" i="6"/>
  <c r="DI516" i="6" s="1"/>
  <c r="DG281" i="6"/>
  <c r="CA281" i="6"/>
  <c r="CA480" i="6"/>
  <c r="DG480" i="6"/>
  <c r="CL141" i="6"/>
  <c r="DI141" i="6" s="1"/>
  <c r="CW786" i="6"/>
  <c r="DJ786" i="6" s="1"/>
  <c r="DG109" i="6"/>
  <c r="CA109" i="6"/>
  <c r="CW548" i="6"/>
  <c r="DJ548" i="6" s="1"/>
  <c r="CL163" i="6"/>
  <c r="DI163" i="6" s="1"/>
  <c r="DG775" i="6"/>
  <c r="CA775" i="6"/>
  <c r="DG201" i="6"/>
  <c r="CA201" i="6"/>
  <c r="L48" i="5"/>
  <c r="L60" i="5"/>
  <c r="N35" i="5"/>
  <c r="DG196" i="6"/>
  <c r="CA196" i="6"/>
  <c r="CL182" i="6"/>
  <c r="DI182" i="6" s="1"/>
  <c r="CW791" i="6"/>
  <c r="DJ791" i="6" s="1"/>
  <c r="CW448" i="6"/>
  <c r="DJ448" i="6" s="1"/>
  <c r="CW435" i="6"/>
  <c r="DJ435" i="6" s="1"/>
  <c r="CL722" i="6"/>
  <c r="DI722" i="6" s="1"/>
  <c r="DG821" i="6"/>
  <c r="CA821" i="6"/>
  <c r="CA556" i="6"/>
  <c r="DG556" i="6"/>
  <c r="CW641" i="6"/>
  <c r="DJ641" i="6" s="1"/>
  <c r="CW879" i="6"/>
  <c r="DJ879" i="6" s="1"/>
  <c r="CL1005" i="6"/>
  <c r="DI1005" i="6" s="1"/>
  <c r="CW344" i="6"/>
  <c r="DJ344" i="6" s="1"/>
  <c r="CW498" i="6"/>
  <c r="DJ498" i="6" s="1"/>
  <c r="CL948" i="6"/>
  <c r="DI948" i="6" s="1"/>
  <c r="CW759" i="6"/>
  <c r="DJ759" i="6" s="1"/>
  <c r="DG1006" i="6"/>
  <c r="CA1006" i="6"/>
  <c r="CA523" i="6"/>
  <c r="DG523" i="6"/>
  <c r="DG243" i="6"/>
  <c r="CA243" i="6"/>
  <c r="CA432" i="6"/>
  <c r="DG432" i="6"/>
  <c r="CA756" i="6"/>
  <c r="DG756" i="6"/>
  <c r="CL626" i="6"/>
  <c r="DI626" i="6" s="1"/>
  <c r="CW940" i="6"/>
  <c r="DJ940" i="6" s="1"/>
  <c r="CL587" i="6"/>
  <c r="DI587" i="6" s="1"/>
  <c r="CW902" i="6"/>
  <c r="DJ902" i="6" s="1"/>
  <c r="CL220" i="6"/>
  <c r="DI220" i="6" s="1"/>
  <c r="CW277" i="6"/>
  <c r="DJ277" i="6" s="1"/>
  <c r="DG474" i="6"/>
  <c r="CA474" i="6"/>
  <c r="CA831" i="6"/>
  <c r="DG831" i="6"/>
  <c r="DG494" i="6"/>
  <c r="CA494" i="6"/>
  <c r="CW880" i="6"/>
  <c r="DJ880" i="6" s="1"/>
  <c r="CW662" i="6"/>
  <c r="DJ662" i="6" s="1"/>
  <c r="CA17" i="6"/>
  <c r="DG17" i="6"/>
  <c r="CL673" i="6"/>
  <c r="DI673" i="6" s="1"/>
  <c r="DI742" i="6"/>
  <c r="CL742" i="6"/>
  <c r="CW855" i="6"/>
  <c r="DJ855" i="6" s="1"/>
  <c r="CL843" i="6"/>
  <c r="DI843" i="6"/>
  <c r="CL369" i="6"/>
  <c r="DI369" i="6" s="1"/>
  <c r="CA768" i="6"/>
  <c r="DG768" i="6"/>
  <c r="CW409" i="6"/>
  <c r="DJ409" i="6" s="1"/>
  <c r="CL413" i="6"/>
  <c r="DI413" i="6" s="1"/>
  <c r="CA373" i="6"/>
  <c r="DG373" i="6"/>
  <c r="DG177" i="6"/>
  <c r="CA177" i="6"/>
  <c r="CL280" i="6"/>
  <c r="DI280" i="6" s="1"/>
  <c r="DG937" i="6"/>
  <c r="CA937" i="6"/>
  <c r="CL633" i="6"/>
  <c r="DI633" i="6" s="1"/>
  <c r="DG684" i="6"/>
  <c r="CA684" i="6"/>
  <c r="CL419" i="6"/>
  <c r="DI419" i="6" s="1"/>
  <c r="CW878" i="6"/>
  <c r="DJ878" i="6" s="1"/>
  <c r="CW538" i="6"/>
  <c r="DJ538" i="6" s="1"/>
  <c r="CW864" i="6"/>
  <c r="DJ864" i="6" s="1"/>
  <c r="CA963" i="6"/>
  <c r="DG963" i="6"/>
  <c r="CL183" i="6"/>
  <c r="DI183" i="6" s="1"/>
  <c r="CL536" i="6"/>
  <c r="DI536" i="6" s="1"/>
  <c r="CL560" i="6"/>
  <c r="DI560" i="6" s="1"/>
  <c r="CL221" i="6"/>
  <c r="DI221" i="6" s="1"/>
  <c r="DG45" i="6"/>
  <c r="CA45" i="6"/>
  <c r="CW424" i="6"/>
  <c r="DJ424" i="6" s="1"/>
  <c r="CW1010" i="6"/>
  <c r="DJ1010" i="6" s="1"/>
  <c r="DG183" i="6"/>
  <c r="CA183" i="6"/>
  <c r="CA742" i="6"/>
  <c r="DG742" i="6"/>
  <c r="CA270" i="6"/>
  <c r="DG270" i="6"/>
  <c r="CA286" i="6"/>
  <c r="DG286" i="6"/>
  <c r="CW918" i="6"/>
  <c r="DJ918" i="6" s="1"/>
  <c r="CL402" i="6"/>
  <c r="DI402" i="6" s="1"/>
  <c r="DG817" i="6"/>
  <c r="CA817" i="6"/>
  <c r="CL67" i="6"/>
  <c r="DI67" i="6" s="1"/>
  <c r="CL273" i="6"/>
  <c r="DI273" i="6" s="1"/>
  <c r="CW194" i="6"/>
  <c r="DJ194" i="6" s="1"/>
  <c r="CL652" i="6"/>
  <c r="DI652" i="6" s="1"/>
  <c r="CL386" i="6"/>
  <c r="DI386" i="6" s="1"/>
  <c r="CL942" i="6"/>
  <c r="DI942" i="6" s="1"/>
  <c r="CA994" i="6"/>
  <c r="DG994" i="6"/>
  <c r="CW349" i="6"/>
  <c r="DJ349" i="6" s="1"/>
  <c r="CL356" i="6"/>
  <c r="DI356" i="6" s="1"/>
  <c r="CL394" i="6"/>
  <c r="DI394" i="6" s="1"/>
  <c r="CL795" i="6"/>
  <c r="DI795" i="6"/>
  <c r="DG81" i="6"/>
  <c r="CA81" i="6"/>
  <c r="CA255" i="6"/>
  <c r="DG255" i="6"/>
  <c r="CW605" i="6"/>
  <c r="DJ605" i="6" s="1"/>
  <c r="DG420" i="6"/>
  <c r="CA420" i="6"/>
  <c r="CA610" i="6"/>
  <c r="DG610" i="6"/>
  <c r="CW889" i="6"/>
  <c r="DJ889" i="6" s="1"/>
  <c r="CL378" i="6"/>
  <c r="DI378" i="6" s="1"/>
  <c r="CL757" i="6"/>
  <c r="DI757" i="6" s="1"/>
  <c r="CL564" i="6"/>
  <c r="DI564" i="6" s="1"/>
  <c r="CW173" i="6"/>
  <c r="DJ173" i="6" s="1"/>
  <c r="DG229" i="6"/>
  <c r="CA229" i="6"/>
  <c r="CW876" i="6"/>
  <c r="DJ876" i="6" s="1"/>
  <c r="CA652" i="6"/>
  <c r="DG652" i="6"/>
  <c r="CA627" i="6"/>
  <c r="DG627" i="6"/>
  <c r="DJ471" i="6"/>
  <c r="CW471" i="6"/>
  <c r="CA843" i="6"/>
  <c r="DG843" i="6"/>
  <c r="DJ235" i="6"/>
  <c r="CW235" i="6"/>
  <c r="CW326" i="6"/>
  <c r="DJ326" i="6"/>
  <c r="CL570" i="6"/>
  <c r="DI570" i="6" s="1"/>
  <c r="CA795" i="6"/>
  <c r="DG795" i="6"/>
  <c r="CW993" i="6"/>
  <c r="DJ993" i="6" s="1"/>
  <c r="CL686" i="6"/>
  <c r="DI686" i="6" s="1"/>
  <c r="DG15" i="6"/>
  <c r="CA15" i="6"/>
  <c r="DG835" i="6"/>
  <c r="CA835" i="6"/>
  <c r="CW525" i="6"/>
  <c r="DJ525" i="6" s="1"/>
  <c r="CL292" i="6"/>
  <c r="DI292" i="6" s="1"/>
  <c r="CW619" i="6"/>
  <c r="DJ619" i="6" s="1"/>
  <c r="CA405" i="6"/>
  <c r="DG405" i="6"/>
  <c r="CL519" i="6"/>
  <c r="DI519" i="6"/>
  <c r="CW681" i="6"/>
  <c r="DJ681" i="6" s="1"/>
  <c r="CW280" i="6"/>
  <c r="DJ280" i="6" s="1"/>
  <c r="CL77" i="6"/>
  <c r="DI77" i="6" s="1"/>
  <c r="DG940" i="6"/>
  <c r="CA940" i="6"/>
  <c r="CW640" i="6"/>
  <c r="DJ640" i="6" s="1"/>
  <c r="DG635" i="6"/>
  <c r="CA635" i="6"/>
  <c r="DG500" i="6"/>
  <c r="CA500" i="6"/>
  <c r="CA462" i="6"/>
  <c r="DG462" i="6"/>
  <c r="DG327" i="6"/>
  <c r="CA327" i="6"/>
  <c r="CL388" i="6"/>
  <c r="DI388" i="6" s="1"/>
  <c r="DG319" i="6"/>
  <c r="CA319" i="6"/>
  <c r="CW871" i="6"/>
  <c r="DJ871" i="6" s="1"/>
  <c r="CL392" i="6"/>
  <c r="DI392" i="6" s="1"/>
  <c r="CA908" i="6"/>
  <c r="DG908" i="6"/>
  <c r="CL758" i="6"/>
  <c r="DI758" i="6"/>
  <c r="CW962" i="6"/>
  <c r="DJ962" i="6"/>
  <c r="CW905" i="6"/>
  <c r="DJ905" i="6" s="1"/>
  <c r="CA402" i="6"/>
  <c r="DG402" i="6"/>
  <c r="CL596" i="6"/>
  <c r="DI596" i="6" s="1"/>
  <c r="DG989" i="6"/>
  <c r="CA989" i="6"/>
  <c r="CW560" i="6"/>
  <c r="DJ560" i="6"/>
  <c r="CW118" i="6"/>
  <c r="DJ118" i="6" s="1"/>
  <c r="DJ416" i="6"/>
  <c r="CW416" i="6"/>
  <c r="CW707" i="6"/>
  <c r="DJ707" i="6" s="1"/>
  <c r="CW246" i="6"/>
  <c r="DJ246" i="6" s="1"/>
  <c r="CL634" i="6"/>
  <c r="DI634" i="6" s="1"/>
  <c r="DG490" i="6"/>
  <c r="CA490" i="6"/>
  <c r="CW790" i="6"/>
  <c r="DJ790" i="6"/>
  <c r="CL319" i="6"/>
  <c r="DI319" i="6" s="1"/>
  <c r="CL336" i="6"/>
  <c r="DI336" i="6" s="1"/>
  <c r="CW652" i="6"/>
  <c r="DJ652" i="6" s="1"/>
  <c r="CA671" i="6"/>
  <c r="DG671" i="6"/>
  <c r="CW686" i="6"/>
  <c r="DJ686" i="6" s="1"/>
  <c r="CW689" i="6"/>
  <c r="DJ689" i="6"/>
  <c r="CW429" i="6"/>
  <c r="DJ429" i="6" s="1"/>
  <c r="DG526" i="6"/>
  <c r="CA526" i="6"/>
  <c r="DI266" i="6"/>
  <c r="CL266" i="6"/>
  <c r="DG471" i="6"/>
  <c r="CA471" i="6"/>
  <c r="CL316" i="6"/>
  <c r="DI316" i="6" s="1"/>
  <c r="CW639" i="6"/>
  <c r="DJ639" i="6" s="1"/>
  <c r="CW375" i="6"/>
  <c r="DJ375" i="6" s="1"/>
  <c r="CA308" i="6"/>
  <c r="DG308" i="6"/>
  <c r="CL218" i="6"/>
  <c r="DI218" i="6" s="1"/>
  <c r="CL975" i="6"/>
  <c r="DI975" i="6" s="1"/>
  <c r="DG753" i="6"/>
  <c r="CA753" i="6"/>
  <c r="CA16" i="6"/>
  <c r="DG16" i="6"/>
  <c r="CW745" i="6"/>
  <c r="DJ745" i="6" s="1"/>
  <c r="DG204" i="6"/>
  <c r="CA204" i="6"/>
  <c r="DJ221" i="6"/>
  <c r="CW221" i="6"/>
  <c r="CL450" i="6"/>
  <c r="DI450" i="6" s="1"/>
  <c r="CL628" i="6"/>
  <c r="DI628" i="6"/>
  <c r="DG267" i="6"/>
  <c r="CA267" i="6"/>
  <c r="CL602" i="6"/>
  <c r="DI602" i="6" s="1"/>
  <c r="DG60" i="6"/>
  <c r="CA60" i="6"/>
  <c r="DG711" i="6"/>
  <c r="CA711" i="6"/>
  <c r="DG186" i="6"/>
  <c r="CA186" i="6"/>
  <c r="CA834" i="6"/>
  <c r="DG834" i="6"/>
  <c r="CL763" i="6"/>
  <c r="DI763" i="6" s="1"/>
  <c r="CL107" i="6"/>
  <c r="DI107" i="6" s="1"/>
  <c r="CW720" i="6"/>
  <c r="DJ720" i="6" s="1"/>
  <c r="CA74" i="6"/>
  <c r="DG74" i="6"/>
  <c r="DG1013" i="6"/>
  <c r="CA1013" i="6"/>
  <c r="CW364" i="6"/>
  <c r="DJ364" i="6" s="1"/>
  <c r="DJ516" i="6"/>
  <c r="CW516" i="6"/>
  <c r="CL681" i="6"/>
  <c r="DI681" i="6" s="1"/>
  <c r="CW180" i="6"/>
  <c r="DJ180" i="6" s="1"/>
  <c r="CW687" i="6"/>
  <c r="DJ687" i="6" s="1"/>
  <c r="CL49" i="6"/>
  <c r="DI49" i="6"/>
  <c r="CL222" i="6"/>
  <c r="DI222" i="6" s="1"/>
  <c r="DG674" i="6"/>
  <c r="CA674" i="6"/>
  <c r="DG689" i="6"/>
  <c r="CA689" i="6"/>
  <c r="CA473" i="6"/>
  <c r="DG473" i="6"/>
  <c r="CW322" i="6"/>
  <c r="DJ322" i="6" s="1"/>
  <c r="CL832" i="6"/>
  <c r="DI832" i="6" s="1"/>
  <c r="CL341" i="6"/>
  <c r="DI341" i="6" s="1"/>
  <c r="CA613" i="6"/>
  <c r="DG613" i="6"/>
  <c r="CL925" i="6"/>
  <c r="DI925" i="6" s="1"/>
  <c r="CL764" i="6"/>
  <c r="DI764" i="6" s="1"/>
  <c r="CA648" i="6"/>
  <c r="DG648" i="6"/>
  <c r="DI856" i="6"/>
  <c r="CL856" i="6"/>
  <c r="DG991" i="6"/>
  <c r="CA991" i="6"/>
  <c r="DG936" i="6"/>
  <c r="CA936" i="6"/>
  <c r="CL792" i="6"/>
  <c r="DI792" i="6" s="1"/>
  <c r="CW528" i="6"/>
  <c r="DJ528" i="6" s="1"/>
  <c r="CA522" i="6"/>
  <c r="DG522" i="6"/>
  <c r="CL797" i="6"/>
  <c r="DI797" i="6" s="1"/>
  <c r="CL927" i="6"/>
  <c r="DI927" i="6" s="1"/>
  <c r="CW781" i="6"/>
  <c r="DJ781" i="6" s="1"/>
  <c r="DH30" i="6" l="1"/>
  <c r="DK30" i="6" s="1"/>
  <c r="DM30" i="6" s="1"/>
  <c r="DH664" i="6"/>
  <c r="DK664" i="6" s="1"/>
  <c r="DM664" i="6" s="1"/>
  <c r="DH887" i="6"/>
  <c r="DK887" i="6" s="1"/>
  <c r="DM887" i="6" s="1"/>
  <c r="DH216" i="6"/>
  <c r="DK216" i="6" s="1"/>
  <c r="DM216" i="6" s="1"/>
  <c r="DH424" i="6"/>
  <c r="DK424" i="6" s="1"/>
  <c r="DM424" i="6" s="1"/>
  <c r="DH547" i="6"/>
  <c r="DK547" i="6" s="1"/>
  <c r="DM547" i="6" s="1"/>
  <c r="DK584" i="6"/>
  <c r="DH584" i="6"/>
  <c r="DH523" i="6"/>
  <c r="DK523" i="6" s="1"/>
  <c r="DM523" i="6" s="1"/>
  <c r="DH677" i="6"/>
  <c r="DK677" i="6" s="1"/>
  <c r="DM677" i="6" s="1"/>
  <c r="DH399" i="6"/>
  <c r="DK399" i="6" s="1"/>
  <c r="DM399" i="6" s="1"/>
  <c r="DH284" i="6"/>
  <c r="DK284" i="6" s="1"/>
  <c r="DM284" i="6" s="1"/>
  <c r="DH261" i="6"/>
  <c r="DK261" i="6" s="1"/>
  <c r="DM261" i="6" s="1"/>
  <c r="DH479" i="6"/>
  <c r="DK479" i="6" s="1"/>
  <c r="DM479" i="6" s="1"/>
  <c r="DH234" i="6"/>
  <c r="DK234" i="6" s="1"/>
  <c r="DM234" i="6" s="1"/>
  <c r="DH299" i="6"/>
  <c r="DK299" i="6" s="1"/>
  <c r="DM299" i="6" s="1"/>
  <c r="DH400" i="6"/>
  <c r="DK400" i="6" s="1"/>
  <c r="DM400" i="6" s="1"/>
  <c r="DH683" i="6"/>
  <c r="DK683" i="6" s="1"/>
  <c r="DM683" i="6" s="1"/>
  <c r="DH581" i="6"/>
  <c r="DK581" i="6" s="1"/>
  <c r="DM581" i="6" s="1"/>
  <c r="DH296" i="6"/>
  <c r="DK296" i="6" s="1"/>
  <c r="DM296" i="6" s="1"/>
  <c r="DH854" i="6"/>
  <c r="DK854" i="6" s="1"/>
  <c r="DM854" i="6" s="1"/>
  <c r="DH711" i="6"/>
  <c r="DK711" i="6" s="1"/>
  <c r="DM711" i="6" s="1"/>
  <c r="DH500" i="6"/>
  <c r="DK500" i="6" s="1"/>
  <c r="DM500" i="6" s="1"/>
  <c r="DH15" i="6"/>
  <c r="DK15" i="6" s="1"/>
  <c r="DM15" i="6" s="1"/>
  <c r="DH229" i="6"/>
  <c r="DK229" i="6" s="1"/>
  <c r="DM229" i="6" s="1"/>
  <c r="DH556" i="6"/>
  <c r="DK556" i="6" s="1"/>
  <c r="DM556" i="6" s="1"/>
  <c r="DH450" i="6"/>
  <c r="DK450" i="6" s="1"/>
  <c r="DM450" i="6" s="1"/>
  <c r="DH882" i="6"/>
  <c r="DK882" i="6" s="1"/>
  <c r="DM882" i="6" s="1"/>
  <c r="DH226" i="6"/>
  <c r="DK226" i="6" s="1"/>
  <c r="DM226" i="6" s="1"/>
  <c r="DH252" i="6"/>
  <c r="DK252" i="6" s="1"/>
  <c r="DM252" i="6" s="1"/>
  <c r="DH278" i="6"/>
  <c r="DK278" i="6" s="1"/>
  <c r="DM278" i="6" s="1"/>
  <c r="DH698" i="6"/>
  <c r="DK698" i="6" s="1"/>
  <c r="DM698" i="6" s="1"/>
  <c r="DH731" i="6"/>
  <c r="DK731" i="6" s="1"/>
  <c r="DM731" i="6" s="1"/>
  <c r="DH764" i="6"/>
  <c r="DK764" i="6" s="1"/>
  <c r="DM764" i="6" s="1"/>
  <c r="DH964" i="6"/>
  <c r="DK964" i="6" s="1"/>
  <c r="DM964" i="6" s="1"/>
  <c r="DH495" i="6"/>
  <c r="DK495" i="6" s="1"/>
  <c r="DM495" i="6" s="1"/>
  <c r="DH793" i="6"/>
  <c r="DK793" i="6" s="1"/>
  <c r="DM793" i="6" s="1"/>
  <c r="DH298" i="6"/>
  <c r="DK298" i="6" s="1"/>
  <c r="DM298" i="6" s="1"/>
  <c r="DH223" i="6"/>
  <c r="DK223" i="6" s="1"/>
  <c r="DM223" i="6" s="1"/>
  <c r="DH738" i="6"/>
  <c r="DK738" i="6" s="1"/>
  <c r="DM738" i="6" s="1"/>
  <c r="DH221" i="6"/>
  <c r="DK221" i="6" s="1"/>
  <c r="DM221" i="6" s="1"/>
  <c r="DH246" i="6"/>
  <c r="DK246" i="6" s="1"/>
  <c r="DM246" i="6" s="1"/>
  <c r="DH644" i="6"/>
  <c r="DK644" i="6" s="1"/>
  <c r="DM644" i="6" s="1"/>
  <c r="DH847" i="6"/>
  <c r="DK847" i="6" s="1"/>
  <c r="DM847" i="6" s="1"/>
  <c r="DH188" i="6"/>
  <c r="DK188" i="6" s="1"/>
  <c r="DM188" i="6" s="1"/>
  <c r="DH274" i="6"/>
  <c r="DK274" i="6" s="1"/>
  <c r="DM274" i="6" s="1"/>
  <c r="DH203" i="6"/>
  <c r="DK203" i="6" s="1"/>
  <c r="DM203" i="6" s="1"/>
  <c r="DH206" i="6"/>
  <c r="DK206" i="6" s="1"/>
  <c r="DM206" i="6" s="1"/>
  <c r="DH200" i="6"/>
  <c r="DK200" i="6" s="1"/>
  <c r="DM200" i="6" s="1"/>
  <c r="DH158" i="6"/>
  <c r="DK158" i="6" s="1"/>
  <c r="DM158" i="6" s="1"/>
  <c r="DH909" i="6"/>
  <c r="DK909" i="6" s="1"/>
  <c r="DM909" i="6" s="1"/>
  <c r="DH558" i="6"/>
  <c r="DK558" i="6" s="1"/>
  <c r="DM558" i="6" s="1"/>
  <c r="DH53" i="6"/>
  <c r="DK53" i="6" s="1"/>
  <c r="DM53" i="6" s="1"/>
  <c r="DH228" i="6"/>
  <c r="DK228" i="6" s="1"/>
  <c r="DM228" i="6" s="1"/>
  <c r="DH989" i="6"/>
  <c r="DK989" i="6" s="1"/>
  <c r="DM989" i="6" s="1"/>
  <c r="DH462" i="6"/>
  <c r="DK462" i="6" s="1"/>
  <c r="DM462" i="6" s="1"/>
  <c r="DH45" i="6"/>
  <c r="DK45" i="6" s="1"/>
  <c r="DM45" i="6" s="1"/>
  <c r="DH293" i="6"/>
  <c r="DK293" i="6" s="1"/>
  <c r="DM293" i="6" s="1"/>
  <c r="DH31" i="6"/>
  <c r="DK31" i="6" s="1"/>
  <c r="DM31" i="6" s="1"/>
  <c r="DK74" i="6"/>
  <c r="DM74" i="6" s="1"/>
  <c r="DH74" i="6"/>
  <c r="DH369" i="6"/>
  <c r="DK369" i="6" s="1"/>
  <c r="DM369" i="6" s="1"/>
  <c r="DH947" i="6"/>
  <c r="DK947" i="6" s="1"/>
  <c r="DM947" i="6" s="1"/>
  <c r="DH224" i="6"/>
  <c r="DK224" i="6" s="1"/>
  <c r="DM224" i="6" s="1"/>
  <c r="DH650" i="6"/>
  <c r="DK650" i="6" s="1"/>
  <c r="DM650" i="6" s="1"/>
  <c r="DK624" i="6"/>
  <c r="DM624" i="6" s="1"/>
  <c r="DH624" i="6"/>
  <c r="DH850" i="6"/>
  <c r="DK850" i="6" s="1"/>
  <c r="DM850" i="6" s="1"/>
  <c r="DH874" i="6"/>
  <c r="DK874" i="6" s="1"/>
  <c r="DM874" i="6" s="1"/>
  <c r="DH35" i="6"/>
  <c r="DK35" i="6" s="1"/>
  <c r="DM35" i="6" s="1"/>
  <c r="DH442" i="6"/>
  <c r="DK442" i="6" s="1"/>
  <c r="DM442" i="6" s="1"/>
  <c r="DH209" i="6"/>
  <c r="DK209" i="6" s="1"/>
  <c r="DM209" i="6" s="1"/>
  <c r="DH591" i="6"/>
  <c r="DK591" i="6" s="1"/>
  <c r="DM591" i="6" s="1"/>
  <c r="DH626" i="6"/>
  <c r="DK626" i="6"/>
  <c r="DM626" i="6" s="1"/>
  <c r="DK699" i="6"/>
  <c r="DH699" i="6"/>
  <c r="DH535" i="6"/>
  <c r="DK535" i="6" s="1"/>
  <c r="DM535" i="6" s="1"/>
  <c r="DH991" i="6"/>
  <c r="DK991" i="6" s="1"/>
  <c r="DM991" i="6" s="1"/>
  <c r="DH471" i="6"/>
  <c r="DK471" i="6" s="1"/>
  <c r="DM471" i="6" s="1"/>
  <c r="DH835" i="6"/>
  <c r="DK835" i="6" s="1"/>
  <c r="DM835" i="6" s="1"/>
  <c r="DH512" i="6"/>
  <c r="DK512" i="6"/>
  <c r="DM512" i="6" s="1"/>
  <c r="DH949" i="6"/>
  <c r="DK949" i="6"/>
  <c r="DM949" i="6" s="1"/>
  <c r="DH908" i="6"/>
  <c r="DK908" i="6" s="1"/>
  <c r="DM908" i="6" s="1"/>
  <c r="DH177" i="6"/>
  <c r="DK177" i="6" s="1"/>
  <c r="DM177" i="6" s="1"/>
  <c r="DH448" i="6"/>
  <c r="DK448" i="6" s="1"/>
  <c r="DM448" i="6" s="1"/>
  <c r="DH461" i="6"/>
  <c r="DK461" i="6" s="1"/>
  <c r="DM461" i="6" s="1"/>
  <c r="DH70" i="6"/>
  <c r="DK70" i="6" s="1"/>
  <c r="DM70" i="6" s="1"/>
  <c r="DH610" i="6"/>
  <c r="DK610" i="6" s="1"/>
  <c r="DM610" i="6" s="1"/>
  <c r="DH286" i="6"/>
  <c r="DK286" i="6" s="1"/>
  <c r="DM286" i="6" s="1"/>
  <c r="P35" i="5"/>
  <c r="M49" i="5"/>
  <c r="M61" i="5"/>
  <c r="DH905" i="6"/>
  <c r="DK905" i="6" s="1"/>
  <c r="DM905" i="6" s="1"/>
  <c r="DH894" i="6"/>
  <c r="DK894" i="6" s="1"/>
  <c r="DM894" i="6" s="1"/>
  <c r="DH193" i="6"/>
  <c r="DK193" i="6" s="1"/>
  <c r="DM193" i="6" s="1"/>
  <c r="DH60" i="6"/>
  <c r="DK60" i="6" s="1"/>
  <c r="DM60" i="6" s="1"/>
  <c r="DH204" i="6"/>
  <c r="DK204" i="6" s="1"/>
  <c r="DM204" i="6" s="1"/>
  <c r="DH526" i="6"/>
  <c r="DK526" i="6" s="1"/>
  <c r="DM526" i="6" s="1"/>
  <c r="DH635" i="6"/>
  <c r="DK635" i="6" s="1"/>
  <c r="DM635" i="6" s="1"/>
  <c r="DH420" i="6"/>
  <c r="DK420" i="6" s="1"/>
  <c r="DM420" i="6" s="1"/>
  <c r="DH373" i="6"/>
  <c r="DK373" i="6" s="1"/>
  <c r="DM373" i="6" s="1"/>
  <c r="DH831" i="6"/>
  <c r="DK831" i="6" s="1"/>
  <c r="DM831" i="6" s="1"/>
  <c r="DH692" i="6"/>
  <c r="DK692" i="6" s="1"/>
  <c r="DM692" i="6" s="1"/>
  <c r="DH682" i="6"/>
  <c r="DK682" i="6" s="1"/>
  <c r="DM682" i="6" s="1"/>
  <c r="DH634" i="6"/>
  <c r="DK634" i="6" s="1"/>
  <c r="DM634" i="6" s="1"/>
  <c r="DH900" i="6"/>
  <c r="DK900" i="6"/>
  <c r="DM900" i="6" s="1"/>
  <c r="DH796" i="6"/>
  <c r="DK796" i="6" s="1"/>
  <c r="DM796" i="6" s="1"/>
  <c r="DH848" i="6"/>
  <c r="DK848" i="6" s="1"/>
  <c r="DM848" i="6" s="1"/>
  <c r="DH797" i="6"/>
  <c r="DK797" i="6" s="1"/>
  <c r="DM797" i="6" s="1"/>
  <c r="DH611" i="6"/>
  <c r="DK611" i="6" s="1"/>
  <c r="DM611" i="6" s="1"/>
  <c r="DH750" i="6"/>
  <c r="DK750" i="6" s="1"/>
  <c r="DM750" i="6" s="1"/>
  <c r="DH755" i="6"/>
  <c r="DK755" i="6" s="1"/>
  <c r="DM755" i="6" s="1"/>
  <c r="DH752" i="6"/>
  <c r="DK752" i="6" s="1"/>
  <c r="DM752" i="6" s="1"/>
  <c r="DH332" i="6"/>
  <c r="DK332" i="6" s="1"/>
  <c r="DM332" i="6" s="1"/>
  <c r="DH263" i="6"/>
  <c r="DK263" i="6" s="1"/>
  <c r="DM263" i="6" s="1"/>
  <c r="DH544" i="6"/>
  <c r="DK544" i="6" s="1"/>
  <c r="DM544" i="6" s="1"/>
  <c r="DH862" i="6"/>
  <c r="DK862" i="6" s="1"/>
  <c r="DM862" i="6" s="1"/>
  <c r="DH421" i="6"/>
  <c r="DK421" i="6" s="1"/>
  <c r="DM421" i="6" s="1"/>
  <c r="DH79" i="6"/>
  <c r="DK79" i="6" s="1"/>
  <c r="DM79" i="6" s="1"/>
  <c r="DH385" i="6"/>
  <c r="DK385" i="6" s="1"/>
  <c r="DM385" i="6" s="1"/>
  <c r="DH714" i="6"/>
  <c r="DK714" i="6" s="1"/>
  <c r="DM714" i="6" s="1"/>
  <c r="DH408" i="6"/>
  <c r="DK408" i="6" s="1"/>
  <c r="DM408" i="6" s="1"/>
  <c r="DH559" i="6"/>
  <c r="DK559" i="6" s="1"/>
  <c r="DM559" i="6" s="1"/>
  <c r="DK456" i="6"/>
  <c r="DH456" i="6"/>
  <c r="DH457" i="6"/>
  <c r="DK457" i="6" s="1"/>
  <c r="DM457" i="6" s="1"/>
  <c r="DH499" i="6"/>
  <c r="DK499" i="6" s="1"/>
  <c r="DM499" i="6" s="1"/>
  <c r="DH58" i="6"/>
  <c r="DK58" i="6"/>
  <c r="DH957" i="6"/>
  <c r="DK957" i="6" s="1"/>
  <c r="DM957" i="6" s="1"/>
  <c r="DH418" i="6"/>
  <c r="DK418" i="6" s="1"/>
  <c r="DM418" i="6" s="1"/>
  <c r="DH685" i="6"/>
  <c r="DK685" i="6" s="1"/>
  <c r="DM685" i="6" s="1"/>
  <c r="DK657" i="6"/>
  <c r="DM657" i="6" s="1"/>
  <c r="DH657" i="6"/>
  <c r="DH1013" i="6"/>
  <c r="DK1013" i="6" s="1"/>
  <c r="DM1013" i="6" s="1"/>
  <c r="DH415" i="6"/>
  <c r="DK415" i="6" s="1"/>
  <c r="DM415" i="6" s="1"/>
  <c r="DH522" i="6"/>
  <c r="DK522" i="6" s="1"/>
  <c r="DM522" i="6" s="1"/>
  <c r="DH648" i="6"/>
  <c r="DK648" i="6" s="1"/>
  <c r="DM648" i="6" s="1"/>
  <c r="DH308" i="6"/>
  <c r="DK308" i="6" s="1"/>
  <c r="DM308" i="6" s="1"/>
  <c r="DH402" i="6"/>
  <c r="DK402" i="6" s="1"/>
  <c r="DM402" i="6" s="1"/>
  <c r="DH843" i="6"/>
  <c r="DK843" i="6" s="1"/>
  <c r="DM843" i="6" s="1"/>
  <c r="DH270" i="6"/>
  <c r="DK270" i="6" s="1"/>
  <c r="DM270" i="6" s="1"/>
  <c r="DH474" i="6"/>
  <c r="DK474" i="6" s="1"/>
  <c r="DM474" i="6" s="1"/>
  <c r="DH176" i="6"/>
  <c r="DK176" i="6" s="1"/>
  <c r="DM176" i="6" s="1"/>
  <c r="DH759" i="6"/>
  <c r="DK759" i="6" s="1"/>
  <c r="DM759" i="6" s="1"/>
  <c r="DH72" i="6"/>
  <c r="DK72" i="6" s="1"/>
  <c r="DM72" i="6" s="1"/>
  <c r="DH670" i="6"/>
  <c r="DK670" i="6" s="1"/>
  <c r="DM670" i="6" s="1"/>
  <c r="DH972" i="6"/>
  <c r="DK972" i="6" s="1"/>
  <c r="DM972" i="6" s="1"/>
  <c r="DH769" i="6"/>
  <c r="DK769" i="6" s="1"/>
  <c r="DM769" i="6" s="1"/>
  <c r="DH112" i="6"/>
  <c r="DK112" i="6" s="1"/>
  <c r="DM112" i="6" s="1"/>
  <c r="DH897" i="6"/>
  <c r="DK897" i="6" s="1"/>
  <c r="DM897" i="6" s="1"/>
  <c r="DH1002" i="6"/>
  <c r="DK1002" i="6" s="1"/>
  <c r="DM1002" i="6" s="1"/>
  <c r="DH951" i="6"/>
  <c r="DK951" i="6" s="1"/>
  <c r="DM951" i="6" s="1"/>
  <c r="DH55" i="6"/>
  <c r="DK55" i="6" s="1"/>
  <c r="DM55" i="6" s="1"/>
  <c r="DH649" i="6"/>
  <c r="DK649" i="6" s="1"/>
  <c r="DM649" i="6" s="1"/>
  <c r="DH130" i="6"/>
  <c r="DK130" i="6" s="1"/>
  <c r="DM130" i="6" s="1"/>
  <c r="DH587" i="6"/>
  <c r="DK587" i="6" s="1"/>
  <c r="DM587" i="6" s="1"/>
  <c r="DH434" i="6"/>
  <c r="DK434" i="6" s="1"/>
  <c r="DM434" i="6" s="1"/>
  <c r="DH350" i="6"/>
  <c r="DK350" i="6" s="1"/>
  <c r="DM350" i="6" s="1"/>
  <c r="DK444" i="6"/>
  <c r="DM444" i="6" s="1"/>
  <c r="DH444" i="6"/>
  <c r="DH605" i="6"/>
  <c r="DK605" i="6" s="1"/>
  <c r="DM605" i="6" s="1"/>
  <c r="DH380" i="6"/>
  <c r="DK380" i="6" s="1"/>
  <c r="DM380" i="6" s="1"/>
  <c r="DH1011" i="6"/>
  <c r="DK1011" i="6" s="1"/>
  <c r="DM1011" i="6" s="1"/>
  <c r="DH394" i="6"/>
  <c r="DK394" i="6" s="1"/>
  <c r="DM394" i="6" s="1"/>
  <c r="DH186" i="6"/>
  <c r="DK186" i="6" s="1"/>
  <c r="DM186" i="6" s="1"/>
  <c r="DH579" i="6"/>
  <c r="DK579" i="6" s="1"/>
  <c r="DM579" i="6" s="1"/>
  <c r="M60" i="5"/>
  <c r="M48" i="5"/>
  <c r="P34" i="5"/>
  <c r="DH822" i="6"/>
  <c r="DK822" i="6" s="1"/>
  <c r="DM822" i="6" s="1"/>
  <c r="DH1006" i="6"/>
  <c r="DK1006" i="6" s="1"/>
  <c r="DM1006" i="6" s="1"/>
  <c r="DH416" i="6"/>
  <c r="DK416" i="6" s="1"/>
  <c r="DM416" i="6" s="1"/>
  <c r="DH473" i="6"/>
  <c r="DK473" i="6" s="1"/>
  <c r="DM473" i="6" s="1"/>
  <c r="DH319" i="6"/>
  <c r="DK319" i="6" s="1"/>
  <c r="DM319" i="6" s="1"/>
  <c r="DH405" i="6"/>
  <c r="DK405" i="6" s="1"/>
  <c r="DM405" i="6" s="1"/>
  <c r="DH684" i="6"/>
  <c r="DK684" i="6" s="1"/>
  <c r="DM684" i="6" s="1"/>
  <c r="DH756" i="6"/>
  <c r="DK756" i="6" s="1"/>
  <c r="DM756" i="6" s="1"/>
  <c r="DH201" i="6"/>
  <c r="DK201" i="6" s="1"/>
  <c r="DM201" i="6" s="1"/>
  <c r="DH892" i="6"/>
  <c r="DK892" i="6" s="1"/>
  <c r="DM892" i="6" s="1"/>
  <c r="DH309" i="6"/>
  <c r="DK309" i="6" s="1"/>
  <c r="DM309" i="6" s="1"/>
  <c r="M65" i="5"/>
  <c r="M53" i="5"/>
  <c r="P39" i="5"/>
  <c r="DH301" i="6"/>
  <c r="DK301" i="6" s="1"/>
  <c r="DM301" i="6" s="1"/>
  <c r="DH41" i="6"/>
  <c r="DK41" i="6" s="1"/>
  <c r="DM41" i="6" s="1"/>
  <c r="DH720" i="6"/>
  <c r="DK720" i="6" s="1"/>
  <c r="DM720" i="6" s="1"/>
  <c r="DH631" i="6"/>
  <c r="DK631" i="6" s="1"/>
  <c r="DM631" i="6" s="1"/>
  <c r="DK271" i="6"/>
  <c r="DM271" i="6" s="1"/>
  <c r="DH271" i="6"/>
  <c r="DH358" i="6"/>
  <c r="DK358" i="6" s="1"/>
  <c r="DM358" i="6" s="1"/>
  <c r="DH687" i="6"/>
  <c r="DK687" i="6" s="1"/>
  <c r="DM687" i="6" s="1"/>
  <c r="DK551" i="6"/>
  <c r="DM551" i="6" s="1"/>
  <c r="DH551" i="6"/>
  <c r="DH488" i="6"/>
  <c r="DK488" i="6" s="1"/>
  <c r="DM488" i="6" s="1"/>
  <c r="DH923" i="6"/>
  <c r="DK923" i="6" s="1"/>
  <c r="DM923" i="6" s="1"/>
  <c r="DH164" i="6"/>
  <c r="DK164" i="6" s="1"/>
  <c r="DM164" i="6" s="1"/>
  <c r="DH108" i="6"/>
  <c r="DK108" i="6" s="1"/>
  <c r="DM108" i="6" s="1"/>
  <c r="DH777" i="6"/>
  <c r="DK777" i="6" s="1"/>
  <c r="DM777" i="6" s="1"/>
  <c r="DH162" i="6"/>
  <c r="DK162" i="6" s="1"/>
  <c r="DM162" i="6" s="1"/>
  <c r="DK349" i="6"/>
  <c r="DM349" i="6" s="1"/>
  <c r="DH349" i="6"/>
  <c r="DH493" i="6"/>
  <c r="DK493" i="6" s="1"/>
  <c r="DM493" i="6" s="1"/>
  <c r="DH604" i="6"/>
  <c r="DK604" i="6" s="1"/>
  <c r="DM604" i="6" s="1"/>
  <c r="DH689" i="6"/>
  <c r="DK689" i="6" s="1"/>
  <c r="DM689" i="6" s="1"/>
  <c r="DH485" i="6"/>
  <c r="DK485" i="6" s="1"/>
  <c r="DM485" i="6" s="1"/>
  <c r="DH799" i="6"/>
  <c r="DK799" i="6" s="1"/>
  <c r="DM799" i="6" s="1"/>
  <c r="DH458" i="6"/>
  <c r="DK458" i="6" s="1"/>
  <c r="DM458" i="6" s="1"/>
  <c r="DH452" i="6"/>
  <c r="DK452" i="6" s="1"/>
  <c r="DM452" i="6" s="1"/>
  <c r="DH265" i="6"/>
  <c r="DK265" i="6" s="1"/>
  <c r="DM265" i="6" s="1"/>
  <c r="DH709" i="6"/>
  <c r="DK709" i="6" s="1"/>
  <c r="DM709" i="6" s="1"/>
  <c r="DH202" i="6"/>
  <c r="DK202" i="6" s="1"/>
  <c r="DM202" i="6" s="1"/>
  <c r="DK694" i="6"/>
  <c r="DM694" i="6" s="1"/>
  <c r="DH694" i="6"/>
  <c r="M69" i="5"/>
  <c r="P43" i="5"/>
  <c r="M57" i="5"/>
  <c r="DH932" i="6"/>
  <c r="DK932" i="6"/>
  <c r="DH194" i="6"/>
  <c r="DK194" i="6" s="1"/>
  <c r="DM194" i="6" s="1"/>
  <c r="DH475" i="6"/>
  <c r="DK475" i="6" s="1"/>
  <c r="DM475" i="6" s="1"/>
  <c r="DH1009" i="6"/>
  <c r="DK1009" i="6" s="1"/>
  <c r="DM1009" i="6" s="1"/>
  <c r="DH310" i="6"/>
  <c r="DK310" i="6" s="1"/>
  <c r="DM310" i="6" s="1"/>
  <c r="DK182" i="6"/>
  <c r="DM182" i="6" s="1"/>
  <c r="DH182" i="6"/>
  <c r="DM584" i="6"/>
  <c r="DH167" i="6"/>
  <c r="DK167" i="6" s="1"/>
  <c r="DM167" i="6" s="1"/>
  <c r="DH449" i="6"/>
  <c r="DK449" i="6" s="1"/>
  <c r="DM449" i="6" s="1"/>
  <c r="DH19" i="6"/>
  <c r="DK19" i="6" s="1"/>
  <c r="DM19" i="6" s="1"/>
  <c r="DH507" i="6"/>
  <c r="DK507" i="6" s="1"/>
  <c r="DM507" i="6" s="1"/>
  <c r="DH366" i="6"/>
  <c r="DK366" i="6" s="1"/>
  <c r="DM366" i="6" s="1"/>
  <c r="DH494" i="6"/>
  <c r="DK494" i="6" s="1"/>
  <c r="DM494" i="6" s="1"/>
  <c r="DH267" i="6"/>
  <c r="DK267" i="6" s="1"/>
  <c r="DM267" i="6" s="1"/>
  <c r="DH183" i="6"/>
  <c r="DK183" i="6" s="1"/>
  <c r="DM183" i="6" s="1"/>
  <c r="DK432" i="6"/>
  <c r="DM432" i="6" s="1"/>
  <c r="DH432" i="6"/>
  <c r="DH775" i="6"/>
  <c r="DK775" i="6" s="1"/>
  <c r="DM775" i="6" s="1"/>
  <c r="DH210" i="6"/>
  <c r="DK210" i="6" s="1"/>
  <c r="DM210" i="6" s="1"/>
  <c r="DH543" i="6"/>
  <c r="DK543" i="6" s="1"/>
  <c r="DM543" i="6" s="1"/>
  <c r="DH975" i="6"/>
  <c r="DK975" i="6" s="1"/>
  <c r="DM975" i="6" s="1"/>
  <c r="DH195" i="6"/>
  <c r="DK195" i="6" s="1"/>
  <c r="DM195" i="6" s="1"/>
  <c r="DH251" i="6"/>
  <c r="DK251" i="6" s="1"/>
  <c r="DM251" i="6" s="1"/>
  <c r="DH477" i="6"/>
  <c r="DK477" i="6" s="1"/>
  <c r="DM477" i="6" s="1"/>
  <c r="DH617" i="6"/>
  <c r="DK617" i="6" s="1"/>
  <c r="DM617" i="6" s="1"/>
  <c r="DH730" i="6"/>
  <c r="DK730" i="6" s="1"/>
  <c r="DM730" i="6" s="1"/>
  <c r="DH233" i="6"/>
  <c r="DK233" i="6" s="1"/>
  <c r="DM233" i="6" s="1"/>
  <c r="DK980" i="6"/>
  <c r="DH980" i="6"/>
  <c r="DH279" i="6"/>
  <c r="DK279" i="6" s="1"/>
  <c r="DM279" i="6" s="1"/>
  <c r="DK388" i="6"/>
  <c r="DM388" i="6" s="1"/>
  <c r="DH388" i="6"/>
  <c r="DH344" i="6"/>
  <c r="DK344" i="6" s="1"/>
  <c r="DM344" i="6" s="1"/>
  <c r="DH826" i="6"/>
  <c r="DK826" i="6" s="1"/>
  <c r="DM826" i="6" s="1"/>
  <c r="DH938" i="6"/>
  <c r="DK938" i="6" s="1"/>
  <c r="DM938" i="6" s="1"/>
  <c r="DH749" i="6"/>
  <c r="DK749" i="6" s="1"/>
  <c r="DM749" i="6" s="1"/>
  <c r="DH484" i="6"/>
  <c r="DK484" i="6" s="1"/>
  <c r="DM484" i="6" s="1"/>
  <c r="DH381" i="6"/>
  <c r="DK381" i="6" s="1"/>
  <c r="DM381" i="6" s="1"/>
  <c r="DH467" i="6"/>
  <c r="DK467" i="6" s="1"/>
  <c r="DM467" i="6" s="1"/>
  <c r="DH466" i="6"/>
  <c r="DK466" i="6" s="1"/>
  <c r="DM466" i="6" s="1"/>
  <c r="DH566" i="6"/>
  <c r="DK566" i="6" s="1"/>
  <c r="DM566" i="6" s="1"/>
  <c r="DH623" i="6"/>
  <c r="DK623" i="6" s="1"/>
  <c r="DM623" i="6" s="1"/>
  <c r="DH671" i="6"/>
  <c r="DK671" i="6" s="1"/>
  <c r="DM671" i="6" s="1"/>
  <c r="DH940" i="6"/>
  <c r="DK940" i="6" s="1"/>
  <c r="DM940" i="6" s="1"/>
  <c r="DH674" i="6"/>
  <c r="DK674" i="6" s="1"/>
  <c r="DM674" i="6" s="1"/>
  <c r="DH16" i="6"/>
  <c r="DK16" i="6" s="1"/>
  <c r="DM16" i="6" s="1"/>
  <c r="DH817" i="6"/>
  <c r="DK817" i="6" s="1"/>
  <c r="DM817" i="6" s="1"/>
  <c r="DH937" i="6"/>
  <c r="DK937" i="6" s="1"/>
  <c r="DM937" i="6" s="1"/>
  <c r="DH17" i="6"/>
  <c r="DK17" i="6" s="1"/>
  <c r="DM17" i="6" s="1"/>
  <c r="DH243" i="6"/>
  <c r="DK243" i="6" s="1"/>
  <c r="DM243" i="6" s="1"/>
  <c r="DH739" i="6"/>
  <c r="DK739" i="6" s="1"/>
  <c r="DM739" i="6" s="1"/>
  <c r="DH653" i="6"/>
  <c r="DK653" i="6" s="1"/>
  <c r="DM653" i="6" s="1"/>
  <c r="DH941" i="6"/>
  <c r="DK941" i="6"/>
  <c r="DM941" i="6" s="1"/>
  <c r="DH264" i="6"/>
  <c r="DK264" i="6" s="1"/>
  <c r="DM264" i="6" s="1"/>
  <c r="DH312" i="6"/>
  <c r="DK312" i="6" s="1"/>
  <c r="DM312" i="6" s="1"/>
  <c r="DH118" i="6"/>
  <c r="DK118" i="6" s="1"/>
  <c r="DM118" i="6" s="1"/>
  <c r="DH737" i="6"/>
  <c r="DK737" i="6" s="1"/>
  <c r="DM737" i="6" s="1"/>
  <c r="DH392" i="6"/>
  <c r="DK392" i="6" s="1"/>
  <c r="DM392" i="6" s="1"/>
  <c r="DH514" i="6"/>
  <c r="DK514" i="6" s="1"/>
  <c r="DM514" i="6" s="1"/>
  <c r="DH32" i="6"/>
  <c r="DK32" i="6" s="1"/>
  <c r="DM32" i="6" s="1"/>
  <c r="DH784" i="6"/>
  <c r="DK784" i="6" s="1"/>
  <c r="DM784" i="6" s="1"/>
  <c r="DH276" i="6"/>
  <c r="DK276" i="6" s="1"/>
  <c r="DM276" i="6" s="1"/>
  <c r="DH333" i="6"/>
  <c r="DK333" i="6" s="1"/>
  <c r="DM333" i="6" s="1"/>
  <c r="DK131" i="6"/>
  <c r="DM131" i="6" s="1"/>
  <c r="DH131" i="6"/>
  <c r="DH120" i="6"/>
  <c r="DK120" i="6" s="1"/>
  <c r="DM120" i="6" s="1"/>
  <c r="DH943" i="6"/>
  <c r="DK943" i="6" s="1"/>
  <c r="DM943" i="6" s="1"/>
  <c r="DH592" i="6"/>
  <c r="DK592" i="6" s="1"/>
  <c r="DM592" i="6" s="1"/>
  <c r="DH576" i="6"/>
  <c r="DK576" i="6" s="1"/>
  <c r="DM576" i="6" s="1"/>
  <c r="DH497" i="6"/>
  <c r="DK497" i="6" s="1"/>
  <c r="DM497" i="6" s="1"/>
  <c r="DH324" i="6"/>
  <c r="DK324" i="6" s="1"/>
  <c r="DM324" i="6" s="1"/>
  <c r="DM58" i="6"/>
  <c r="DH873" i="6"/>
  <c r="DK873" i="6" s="1"/>
  <c r="DM873" i="6" s="1"/>
  <c r="DH102" i="6"/>
  <c r="DK102" i="6" s="1"/>
  <c r="DM102" i="6" s="1"/>
  <c r="DH705" i="6"/>
  <c r="DK705" i="6" s="1"/>
  <c r="DM705" i="6" s="1"/>
  <c r="DH680" i="6"/>
  <c r="DK680" i="6" s="1"/>
  <c r="DM680" i="6" s="1"/>
  <c r="DH723" i="6"/>
  <c r="DK723" i="6"/>
  <c r="DM723" i="6" s="1"/>
  <c r="DK568" i="6"/>
  <c r="DM568" i="6" s="1"/>
  <c r="DH568" i="6"/>
  <c r="DM456" i="6"/>
  <c r="DH106" i="6"/>
  <c r="DK106" i="6" s="1"/>
  <c r="DM106" i="6" s="1"/>
  <c r="DH936" i="6"/>
  <c r="DK936" i="6" s="1"/>
  <c r="DM936" i="6" s="1"/>
  <c r="DH753" i="6"/>
  <c r="DK753" i="6" s="1"/>
  <c r="DM753" i="6" s="1"/>
  <c r="DH490" i="6"/>
  <c r="DK490" i="6" s="1"/>
  <c r="DM490" i="6" s="1"/>
  <c r="DH327" i="6"/>
  <c r="DK327" i="6"/>
  <c r="DM327" i="6" s="1"/>
  <c r="DH81" i="6"/>
  <c r="DK81" i="6" s="1"/>
  <c r="DM81" i="6" s="1"/>
  <c r="DH768" i="6"/>
  <c r="DK768" i="6" s="1"/>
  <c r="DM768" i="6" s="1"/>
  <c r="DH480" i="6"/>
  <c r="DK480" i="6" s="1"/>
  <c r="DM480" i="6" s="1"/>
  <c r="DH171" i="6"/>
  <c r="DK171" i="6" s="1"/>
  <c r="DM171" i="6" s="1"/>
  <c r="DK767" i="6"/>
  <c r="DM767" i="6" s="1"/>
  <c r="DH767" i="6"/>
  <c r="DH816" i="6"/>
  <c r="DK816" i="6" s="1"/>
  <c r="DM816" i="6" s="1"/>
  <c r="DH375" i="6"/>
  <c r="DK375" i="6" s="1"/>
  <c r="DM375" i="6" s="1"/>
  <c r="DH446" i="6"/>
  <c r="DK446" i="6" s="1"/>
  <c r="DM446" i="6" s="1"/>
  <c r="DH985" i="6"/>
  <c r="DK985" i="6" s="1"/>
  <c r="DM985" i="6" s="1"/>
  <c r="DH560" i="6"/>
  <c r="DK560" i="6" s="1"/>
  <c r="DM560" i="6" s="1"/>
  <c r="DH597" i="6"/>
  <c r="DK597" i="6" s="1"/>
  <c r="DM597" i="6" s="1"/>
  <c r="DH589" i="6"/>
  <c r="DK589" i="6" s="1"/>
  <c r="DM589" i="6" s="1"/>
  <c r="DH974" i="6"/>
  <c r="DK974" i="6" s="1"/>
  <c r="DM974" i="6" s="1"/>
  <c r="DH672" i="6"/>
  <c r="DK672" i="6" s="1"/>
  <c r="DM672" i="6" s="1"/>
  <c r="DK22" i="6"/>
  <c r="DM22" i="6" s="1"/>
  <c r="DH22" i="6"/>
  <c r="DH853" i="6"/>
  <c r="DK853" i="6" s="1"/>
  <c r="DM853" i="6" s="1"/>
  <c r="DH541" i="6"/>
  <c r="DK541" i="6" s="1"/>
  <c r="DM541" i="6" s="1"/>
  <c r="DH382" i="6"/>
  <c r="DK382" i="6" s="1"/>
  <c r="DM382" i="6" s="1"/>
  <c r="M70" i="5"/>
  <c r="P44" i="5"/>
  <c r="DK879" i="6"/>
  <c r="DM879" i="6" s="1"/>
  <c r="DH879" i="6"/>
  <c r="DH292" i="6"/>
  <c r="DK292" i="6" s="1"/>
  <c r="DM292" i="6" s="1"/>
  <c r="DH613" i="6"/>
  <c r="DK613" i="6" s="1"/>
  <c r="DM613" i="6" s="1"/>
  <c r="DH652" i="6"/>
  <c r="DK652" i="6" s="1"/>
  <c r="DM652" i="6" s="1"/>
  <c r="DH281" i="6"/>
  <c r="DK281" i="6" s="1"/>
  <c r="DM281" i="6" s="1"/>
  <c r="DH992" i="6"/>
  <c r="DK992" i="6" s="1"/>
  <c r="DM992" i="6" s="1"/>
  <c r="DH580" i="6"/>
  <c r="DK580" i="6" s="1"/>
  <c r="DM580" i="6" s="1"/>
  <c r="DH426" i="6"/>
  <c r="DK426" i="6" s="1"/>
  <c r="DM426" i="6" s="1"/>
  <c r="DH585" i="6"/>
  <c r="DK585" i="6" s="1"/>
  <c r="DM585" i="6" s="1"/>
  <c r="DH612" i="6"/>
  <c r="DK612" i="6" s="1"/>
  <c r="DM612" i="6" s="1"/>
  <c r="DH725" i="6"/>
  <c r="DK725" i="6" s="1"/>
  <c r="DM725" i="6" s="1"/>
  <c r="DH593" i="6"/>
  <c r="DK593" i="6" s="1"/>
  <c r="DM593" i="6" s="1"/>
  <c r="DK468" i="6"/>
  <c r="DM468" i="6" s="1"/>
  <c r="DH468" i="6"/>
  <c r="DH554" i="6"/>
  <c r="DK554" i="6" s="1"/>
  <c r="DM554" i="6" s="1"/>
  <c r="DH818" i="6"/>
  <c r="DK818" i="6" s="1"/>
  <c r="DM818" i="6" s="1"/>
  <c r="DH912" i="6"/>
  <c r="DK912" i="6" s="1"/>
  <c r="DM912" i="6" s="1"/>
  <c r="DH336" i="6"/>
  <c r="DK336" i="6" s="1"/>
  <c r="DM336" i="6" s="1"/>
  <c r="DH460" i="6"/>
  <c r="DK460" i="6" s="1"/>
  <c r="DM460" i="6" s="1"/>
  <c r="DH930" i="6"/>
  <c r="DK930" i="6" s="1"/>
  <c r="DM930" i="6" s="1"/>
  <c r="DH486" i="6"/>
  <c r="DK486" i="6" s="1"/>
  <c r="DM486" i="6" s="1"/>
  <c r="DH156" i="6"/>
  <c r="DK156" i="6" s="1"/>
  <c r="DM156" i="6" s="1"/>
  <c r="DH883" i="6"/>
  <c r="DK883" i="6" s="1"/>
  <c r="DM883" i="6" s="1"/>
  <c r="DH245" i="6"/>
  <c r="DK245" i="6" s="1"/>
  <c r="DM245" i="6" s="1"/>
  <c r="DH508" i="6"/>
  <c r="DK508" i="6" s="1"/>
  <c r="DM508" i="6" s="1"/>
  <c r="DH163" i="6"/>
  <c r="DK163" i="6" s="1"/>
  <c r="DM163" i="6" s="1"/>
  <c r="DH393" i="6"/>
  <c r="DK393" i="6" s="1"/>
  <c r="DM393" i="6" s="1"/>
  <c r="DH969" i="6"/>
  <c r="DK969" i="6" s="1"/>
  <c r="DM969" i="6" s="1"/>
  <c r="DH212" i="6"/>
  <c r="DK212" i="6" s="1"/>
  <c r="DM212" i="6" s="1"/>
  <c r="DH368" i="6"/>
  <c r="DK368" i="6" s="1"/>
  <c r="DM368" i="6" s="1"/>
  <c r="DH116" i="6"/>
  <c r="DK116" i="6" s="1"/>
  <c r="DM116" i="6" s="1"/>
  <c r="DH43" i="6"/>
  <c r="DK43" i="6" s="1"/>
  <c r="DM43" i="6" s="1"/>
  <c r="DH866" i="6"/>
  <c r="DK866" i="6" s="1"/>
  <c r="DM866" i="6" s="1"/>
  <c r="DM699" i="6"/>
  <c r="DH197" i="6"/>
  <c r="DK197" i="6" s="1"/>
  <c r="DM197" i="6" s="1"/>
  <c r="DH14" i="6"/>
  <c r="DK14" i="6" s="1"/>
  <c r="DM14" i="6" s="1"/>
  <c r="B19" i="3"/>
  <c r="M14" i="3"/>
  <c r="M12" i="3"/>
  <c r="DH760" i="6"/>
  <c r="DK760" i="6" s="1"/>
  <c r="DM760" i="6" s="1"/>
  <c r="DK921" i="6"/>
  <c r="DM921" i="6" s="1"/>
  <c r="DH921" i="6"/>
  <c r="DH347" i="6"/>
  <c r="DK347" i="6" s="1"/>
  <c r="DM347" i="6" s="1"/>
  <c r="DH970" i="6"/>
  <c r="DK970" i="6" s="1"/>
  <c r="DM970" i="6" s="1"/>
  <c r="DH668" i="6"/>
  <c r="DK668" i="6" s="1"/>
  <c r="DM668" i="6" s="1"/>
  <c r="DH362" i="6"/>
  <c r="DK362" i="6" s="1"/>
  <c r="DM362" i="6" s="1"/>
  <c r="DH868" i="6"/>
  <c r="DK868" i="6" s="1"/>
  <c r="DM868" i="6" s="1"/>
  <c r="DH340" i="6"/>
  <c r="DK340" i="6" s="1"/>
  <c r="DM340" i="6" s="1"/>
  <c r="M55" i="5"/>
  <c r="P41" i="5"/>
  <c r="M67" i="5"/>
  <c r="DH781" i="6"/>
  <c r="DK781" i="6" s="1"/>
  <c r="DM781" i="6" s="1"/>
  <c r="DH798" i="6"/>
  <c r="DK798" i="6" s="1"/>
  <c r="DM798" i="6" s="1"/>
  <c r="DH372" i="6"/>
  <c r="DK372" i="6" s="1"/>
  <c r="DM372" i="6" s="1"/>
  <c r="DH588" i="6"/>
  <c r="DK588" i="6" s="1"/>
  <c r="DM588" i="6" s="1"/>
  <c r="DH436" i="6"/>
  <c r="DK436" i="6" s="1"/>
  <c r="DM436" i="6" s="1"/>
  <c r="DM932" i="6"/>
  <c r="DH314" i="6"/>
  <c r="DK314" i="6" s="1"/>
  <c r="DM314" i="6" s="1"/>
  <c r="DH564" i="6"/>
  <c r="DK564" i="6" s="1"/>
  <c r="DM564" i="6" s="1"/>
  <c r="DK75" i="6"/>
  <c r="DM75" i="6" s="1"/>
  <c r="DH75" i="6"/>
  <c r="DH23" i="6"/>
  <c r="DK23" i="6" s="1"/>
  <c r="DM23" i="6" s="1"/>
  <c r="DH360" i="6"/>
  <c r="DK360" i="6" s="1"/>
  <c r="DM360" i="6" s="1"/>
  <c r="DH697" i="6"/>
  <c r="DK697" i="6" s="1"/>
  <c r="DM697" i="6" s="1"/>
  <c r="DH661" i="6"/>
  <c r="DK661" i="6" s="1"/>
  <c r="DM661" i="6" s="1"/>
  <c r="DH170" i="6"/>
  <c r="DK170" i="6" s="1"/>
  <c r="DM170" i="6" s="1"/>
  <c r="DH506" i="6"/>
  <c r="DK506" i="6" s="1"/>
  <c r="DM506" i="6" s="1"/>
  <c r="DK810" i="6"/>
  <c r="DH810" i="6"/>
  <c r="DH710" i="6"/>
  <c r="DK710" i="6" s="1"/>
  <c r="DM710" i="6" s="1"/>
  <c r="DH1007" i="6"/>
  <c r="DK1007" i="6" s="1"/>
  <c r="DM1007" i="6" s="1"/>
  <c r="DH351" i="6"/>
  <c r="DK351" i="6"/>
  <c r="DM351" i="6" s="1"/>
  <c r="DK175" i="6"/>
  <c r="DM175" i="6" s="1"/>
  <c r="DH175" i="6"/>
  <c r="DH550" i="6"/>
  <c r="DK550" i="6" s="1"/>
  <c r="DM550" i="6" s="1"/>
  <c r="DH977" i="6"/>
  <c r="DK977" i="6" s="1"/>
  <c r="DM977" i="6" s="1"/>
  <c r="DH248" i="6"/>
  <c r="DK248" i="6" s="1"/>
  <c r="DM248" i="6" s="1"/>
  <c r="DH922" i="6"/>
  <c r="DK922" i="6" s="1"/>
  <c r="DM922" i="6" s="1"/>
  <c r="DH757" i="6"/>
  <c r="DK757" i="6" s="1"/>
  <c r="DM757" i="6" s="1"/>
  <c r="DH995" i="6"/>
  <c r="DK995" i="6" s="1"/>
  <c r="DM995" i="6" s="1"/>
  <c r="DH628" i="6"/>
  <c r="DK628" i="6" s="1"/>
  <c r="DM628" i="6" s="1"/>
  <c r="DH807" i="6"/>
  <c r="DK807" i="6" s="1"/>
  <c r="DM807" i="6" s="1"/>
  <c r="DH391" i="6"/>
  <c r="DK391" i="6" s="1"/>
  <c r="DM391" i="6" s="1"/>
  <c r="DH37" i="6"/>
  <c r="DK37" i="6" s="1"/>
  <c r="DM37" i="6" s="1"/>
  <c r="DH311" i="6"/>
  <c r="DK311" i="6" s="1"/>
  <c r="DM311" i="6" s="1"/>
  <c r="DH469" i="6"/>
  <c r="DK469" i="6" s="1"/>
  <c r="DM469" i="6" s="1"/>
  <c r="DH145" i="6"/>
  <c r="DK145" i="6" s="1"/>
  <c r="DM145" i="6" s="1"/>
  <c r="DH383" i="6"/>
  <c r="DK383" i="6" s="1"/>
  <c r="DM383" i="6" s="1"/>
  <c r="DH227" i="6"/>
  <c r="DK227" i="6" s="1"/>
  <c r="DM227" i="6" s="1"/>
  <c r="DK157" i="6"/>
  <c r="DM157" i="6" s="1"/>
  <c r="DH157" i="6"/>
  <c r="DH78" i="6"/>
  <c r="DK78" i="6" s="1"/>
  <c r="DM78" i="6" s="1"/>
  <c r="DH489" i="6"/>
  <c r="DK489" i="6" s="1"/>
  <c r="DM489" i="6" s="1"/>
  <c r="DH601" i="6"/>
  <c r="DK601" i="6" s="1"/>
  <c r="DM601" i="6" s="1"/>
  <c r="DH353" i="6"/>
  <c r="DK353" i="6" s="1"/>
  <c r="DM353" i="6" s="1"/>
  <c r="DH222" i="6"/>
  <c r="DK222" i="6" s="1"/>
  <c r="DM222" i="6" s="1"/>
  <c r="DH727" i="6"/>
  <c r="DK727" i="6" s="1"/>
  <c r="DM727" i="6" s="1"/>
  <c r="DH962" i="6"/>
  <c r="DK962" i="6" s="1"/>
  <c r="DM962" i="6" s="1"/>
  <c r="DH517" i="6"/>
  <c r="DK517" i="6" s="1"/>
  <c r="DM517" i="6" s="1"/>
  <c r="DH144" i="6"/>
  <c r="DK144" i="6" s="1"/>
  <c r="DM144" i="6" s="1"/>
  <c r="DH595" i="6"/>
  <c r="DK595" i="6" s="1"/>
  <c r="DM595" i="6" s="1"/>
  <c r="DH583" i="6"/>
  <c r="DK583" i="6" s="1"/>
  <c r="DM583" i="6" s="1"/>
  <c r="DH934" i="6"/>
  <c r="DK934" i="6" s="1"/>
  <c r="DM934" i="6" s="1"/>
  <c r="DH423" i="6"/>
  <c r="DK423" i="6" s="1"/>
  <c r="DM423" i="6" s="1"/>
  <c r="DH681" i="6"/>
  <c r="DK681" i="6" s="1"/>
  <c r="DM681" i="6" s="1"/>
  <c r="DH751" i="6"/>
  <c r="DK751" i="6" s="1"/>
  <c r="DM751" i="6" s="1"/>
  <c r="DH430" i="6"/>
  <c r="DK430" i="6" s="1"/>
  <c r="DM430" i="6" s="1"/>
  <c r="DH893" i="6"/>
  <c r="DK893" i="6" s="1"/>
  <c r="DM893" i="6" s="1"/>
  <c r="DH122" i="6"/>
  <c r="DK122" i="6" s="1"/>
  <c r="DM122" i="6" s="1"/>
  <c r="DH851" i="6"/>
  <c r="DK851" i="6" s="1"/>
  <c r="DM851" i="6" s="1"/>
  <c r="DH1001" i="6"/>
  <c r="DK1001" i="6" s="1"/>
  <c r="DM1001" i="6" s="1"/>
  <c r="DH476" i="6"/>
  <c r="DK476" i="6" s="1"/>
  <c r="DM476" i="6" s="1"/>
  <c r="DH625" i="6"/>
  <c r="DK625" i="6" s="1"/>
  <c r="DM625" i="6" s="1"/>
  <c r="DH329" i="6"/>
  <c r="DK329" i="6" s="1"/>
  <c r="DM329" i="6" s="1"/>
  <c r="DH789" i="6"/>
  <c r="DK789" i="6" s="1"/>
  <c r="DM789" i="6" s="1"/>
  <c r="DH272" i="6"/>
  <c r="DK272" i="6" s="1"/>
  <c r="DM272" i="6" s="1"/>
  <c r="DH811" i="6"/>
  <c r="DK811" i="6" s="1"/>
  <c r="DM811" i="6" s="1"/>
  <c r="DK859" i="6"/>
  <c r="DM859" i="6" s="1"/>
  <c r="DH859" i="6"/>
  <c r="DK707" i="6"/>
  <c r="DM707" i="6" s="1"/>
  <c r="DH707" i="6"/>
  <c r="DH520" i="6"/>
  <c r="DK520" i="6" s="1"/>
  <c r="DM520" i="6" s="1"/>
  <c r="DH465" i="6"/>
  <c r="DK465" i="6" s="1"/>
  <c r="DM465" i="6" s="1"/>
  <c r="DH247" i="6"/>
  <c r="DK247" i="6" s="1"/>
  <c r="DM247" i="6" s="1"/>
  <c r="DH976" i="6"/>
  <c r="DK976" i="6" s="1"/>
  <c r="DM976" i="6" s="1"/>
  <c r="DH531" i="6"/>
  <c r="DK531" i="6" s="1"/>
  <c r="DM531" i="6" s="1"/>
  <c r="DH678" i="6"/>
  <c r="DK678" i="6" s="1"/>
  <c r="DM678" i="6" s="1"/>
  <c r="DH659" i="6"/>
  <c r="DK659" i="6" s="1"/>
  <c r="DM659" i="6" s="1"/>
  <c r="DH691" i="6"/>
  <c r="DK691" i="6" s="1"/>
  <c r="DM691" i="6" s="1"/>
  <c r="DH765" i="6"/>
  <c r="DK765" i="6" s="1"/>
  <c r="DM765" i="6" s="1"/>
  <c r="DH776" i="6"/>
  <c r="DK776" i="6" s="1"/>
  <c r="DM776" i="6" s="1"/>
  <c r="DH983" i="6"/>
  <c r="DK983" i="6" s="1"/>
  <c r="DM983" i="6" s="1"/>
  <c r="DH295" i="6"/>
  <c r="DK295" i="6" s="1"/>
  <c r="DM295" i="6" s="1"/>
  <c r="DH743" i="6"/>
  <c r="DK743" i="6" s="1"/>
  <c r="DM743" i="6" s="1"/>
  <c r="DH927" i="6"/>
  <c r="DK927" i="6"/>
  <c r="DM927" i="6" s="1"/>
  <c r="DH359" i="6"/>
  <c r="DK359" i="6" s="1"/>
  <c r="DM359" i="6" s="1"/>
  <c r="DK806" i="6"/>
  <c r="DM806" i="6" s="1"/>
  <c r="DH806" i="6"/>
  <c r="DH59" i="6"/>
  <c r="DK59" i="6" s="1"/>
  <c r="DM59" i="6" s="1"/>
  <c r="DH904" i="6"/>
  <c r="DK904" i="6" s="1"/>
  <c r="DM904" i="6" s="1"/>
  <c r="DH492" i="6"/>
  <c r="DK492" i="6" s="1"/>
  <c r="DM492" i="6" s="1"/>
  <c r="DH574" i="6"/>
  <c r="DK574" i="6" s="1"/>
  <c r="DM574" i="6" s="1"/>
  <c r="DH191" i="6"/>
  <c r="DK191" i="6" s="1"/>
  <c r="DM191" i="6" s="1"/>
  <c r="DH483" i="6"/>
  <c r="DK483" i="6" s="1"/>
  <c r="DM483" i="6" s="1"/>
  <c r="DH198" i="6"/>
  <c r="DK198" i="6" s="1"/>
  <c r="DM198" i="6" s="1"/>
  <c r="DH439" i="6"/>
  <c r="DK439" i="6" s="1"/>
  <c r="DM439" i="6" s="1"/>
  <c r="DH660" i="6"/>
  <c r="DK660" i="6" s="1"/>
  <c r="DM660" i="6" s="1"/>
  <c r="DH667" i="6"/>
  <c r="DK667" i="6" s="1"/>
  <c r="DM667" i="6" s="1"/>
  <c r="DH540" i="6"/>
  <c r="DK540" i="6"/>
  <c r="DM540" i="6" s="1"/>
  <c r="DH160" i="6"/>
  <c r="DK160" i="6" s="1"/>
  <c r="DM160" i="6" s="1"/>
  <c r="DH256" i="6"/>
  <c r="DK256" i="6" s="1"/>
  <c r="DM256" i="6" s="1"/>
  <c r="DH406" i="6"/>
  <c r="DK406" i="6" s="1"/>
  <c r="DM406" i="6" s="1"/>
  <c r="DK438" i="6"/>
  <c r="DM438" i="6" s="1"/>
  <c r="DH438" i="6"/>
  <c r="DH291" i="6"/>
  <c r="DK291" i="6" s="1"/>
  <c r="DM291" i="6" s="1"/>
  <c r="DH84" i="6"/>
  <c r="DK84" i="6" s="1"/>
  <c r="DM84" i="6" s="1"/>
  <c r="DH76" i="6"/>
  <c r="DK76" i="6" s="1"/>
  <c r="DM76" i="6" s="1"/>
  <c r="DH516" i="6"/>
  <c r="DK516" i="6" s="1"/>
  <c r="DM516" i="6" s="1"/>
  <c r="DH230" i="6"/>
  <c r="DK230" i="6" s="1"/>
  <c r="DM230" i="6" s="1"/>
  <c r="DH396" i="6"/>
  <c r="DK396" i="6" s="1"/>
  <c r="DM396" i="6" s="1"/>
  <c r="DH740" i="6"/>
  <c r="DK740" i="6" s="1"/>
  <c r="DM740" i="6" s="1"/>
  <c r="DH841" i="6"/>
  <c r="DK841" i="6" s="1"/>
  <c r="DM841" i="6" s="1"/>
  <c r="DH48" i="6"/>
  <c r="DK48" i="6" s="1"/>
  <c r="DM48" i="6" s="1"/>
  <c r="DH878" i="6"/>
  <c r="DK878" i="6" s="1"/>
  <c r="DM878" i="6" s="1"/>
  <c r="DH241" i="6"/>
  <c r="DK241" i="6" s="1"/>
  <c r="DM241" i="6" s="1"/>
  <c r="DH820" i="6"/>
  <c r="DK820" i="6" s="1"/>
  <c r="DM820" i="6" s="1"/>
  <c r="DH77" i="6"/>
  <c r="DK77" i="6" s="1"/>
  <c r="DM77" i="6" s="1"/>
  <c r="DH321" i="6"/>
  <c r="DK321" i="6" s="1"/>
  <c r="DM321" i="6" s="1"/>
  <c r="DH916" i="6"/>
  <c r="DK916" i="6"/>
  <c r="DM916" i="6" s="1"/>
  <c r="DH744" i="6"/>
  <c r="DK744" i="6" s="1"/>
  <c r="DM744" i="6" s="1"/>
  <c r="DH590" i="6"/>
  <c r="DK590" i="6" s="1"/>
  <c r="DM590" i="6" s="1"/>
  <c r="DH945" i="6"/>
  <c r="DK945" i="6" s="1"/>
  <c r="DM945" i="6" s="1"/>
  <c r="DH334" i="6"/>
  <c r="DK334" i="6" s="1"/>
  <c r="DM334" i="6" s="1"/>
  <c r="DH876" i="6"/>
  <c r="DK876" i="6" s="1"/>
  <c r="DM876" i="6" s="1"/>
  <c r="DH766" i="6"/>
  <c r="DK766" i="6" s="1"/>
  <c r="DM766" i="6" s="1"/>
  <c r="DH736" i="6"/>
  <c r="DK736" i="6" s="1"/>
  <c r="DM736" i="6" s="1"/>
  <c r="DH29" i="6"/>
  <c r="DK29" i="6" s="1"/>
  <c r="DM29" i="6" s="1"/>
  <c r="DH679" i="6"/>
  <c r="DK679" i="6" s="1"/>
  <c r="DM679" i="6" s="1"/>
  <c r="DK990" i="6"/>
  <c r="DM990" i="6" s="1"/>
  <c r="DH990" i="6"/>
  <c r="DH27" i="6"/>
  <c r="DK27" i="6" s="1"/>
  <c r="DM27" i="6" s="1"/>
  <c r="DH815" i="6"/>
  <c r="DK815" i="6" s="1"/>
  <c r="DM815" i="6" s="1"/>
  <c r="DH919" i="6"/>
  <c r="DK919" i="6" s="1"/>
  <c r="DM919" i="6" s="1"/>
  <c r="DH235" i="6"/>
  <c r="DK235" i="6" s="1"/>
  <c r="DM235" i="6" s="1"/>
  <c r="DH463" i="6"/>
  <c r="DK463" i="6" s="1"/>
  <c r="DM463" i="6" s="1"/>
  <c r="DH61" i="6"/>
  <c r="DK61" i="6" s="1"/>
  <c r="DM61" i="6" s="1"/>
  <c r="DH331" i="6"/>
  <c r="DK331" i="6" s="1"/>
  <c r="DM331" i="6" s="1"/>
  <c r="DH69" i="6"/>
  <c r="DK69" i="6" s="1"/>
  <c r="DM69" i="6" s="1"/>
  <c r="DH313" i="6"/>
  <c r="DK313" i="6" s="1"/>
  <c r="DM313" i="6" s="1"/>
  <c r="DH700" i="6"/>
  <c r="DK700" i="6" s="1"/>
  <c r="DM700" i="6" s="1"/>
  <c r="DH63" i="6"/>
  <c r="DK63" i="6" s="1"/>
  <c r="DM63" i="6" s="1"/>
  <c r="DH885" i="6"/>
  <c r="DK885" i="6" s="1"/>
  <c r="DM885" i="6" s="1"/>
  <c r="DH135" i="6"/>
  <c r="DK135" i="6" s="1"/>
  <c r="DM135" i="6" s="1"/>
  <c r="DH337" i="6"/>
  <c r="DK337" i="6" s="1"/>
  <c r="DM337" i="6" s="1"/>
  <c r="DH803" i="6"/>
  <c r="DK803" i="6" s="1"/>
  <c r="DM803" i="6" s="1"/>
  <c r="DH68" i="6"/>
  <c r="DK68" i="6" s="1"/>
  <c r="DM68" i="6" s="1"/>
  <c r="DH857" i="6"/>
  <c r="DK857" i="6" s="1"/>
  <c r="DM857" i="6" s="1"/>
  <c r="DK39" i="6"/>
  <c r="DM39" i="6" s="1"/>
  <c r="DH39" i="6"/>
  <c r="DH999" i="6"/>
  <c r="DK999" i="6" s="1"/>
  <c r="DM999" i="6" s="1"/>
  <c r="DH231" i="6"/>
  <c r="DK231" i="6" s="1"/>
  <c r="DM231" i="6" s="1"/>
  <c r="DH502" i="6"/>
  <c r="DK502" i="6" s="1"/>
  <c r="DM502" i="6" s="1"/>
  <c r="DH65" i="6"/>
  <c r="DK65" i="6" s="1"/>
  <c r="DM65" i="6" s="1"/>
  <c r="DH387" i="6"/>
  <c r="DK387" i="6" s="1"/>
  <c r="DM387" i="6" s="1"/>
  <c r="DH814" i="6"/>
  <c r="DK814" i="6" s="1"/>
  <c r="DM814" i="6" s="1"/>
  <c r="DH328" i="6"/>
  <c r="DK328" i="6" s="1"/>
  <c r="DM328" i="6" s="1"/>
  <c r="DK435" i="6"/>
  <c r="DM435" i="6" s="1"/>
  <c r="DH435" i="6"/>
  <c r="DH666" i="6"/>
  <c r="DK666" i="6" s="1"/>
  <c r="DM666" i="6" s="1"/>
  <c r="DM980" i="6"/>
  <c r="DH379" i="6"/>
  <c r="DK379" i="6" s="1"/>
  <c r="DM379" i="6" s="1"/>
  <c r="DH38" i="6"/>
  <c r="DK38" i="6" s="1"/>
  <c r="DM38" i="6" s="1"/>
  <c r="DH1010" i="6"/>
  <c r="DK1010" i="6" s="1"/>
  <c r="DM1010" i="6" s="1"/>
  <c r="DK984" i="6"/>
  <c r="DM984" i="6" s="1"/>
  <c r="DH984" i="6"/>
  <c r="DH236" i="6"/>
  <c r="DK236" i="6" s="1"/>
  <c r="DM236" i="6" s="1"/>
  <c r="DK389" i="6"/>
  <c r="DM389" i="6" s="1"/>
  <c r="DH389" i="6"/>
  <c r="DH763" i="6"/>
  <c r="DK763" i="6" s="1"/>
  <c r="DM763" i="6" s="1"/>
  <c r="DH260" i="6"/>
  <c r="DK260" i="6" s="1"/>
  <c r="DM260" i="6" s="1"/>
  <c r="DH192" i="6"/>
  <c r="DK192" i="6" s="1"/>
  <c r="DM192" i="6" s="1"/>
  <c r="DH147" i="6"/>
  <c r="DK147" i="6" s="1"/>
  <c r="DM147" i="6" s="1"/>
  <c r="DH716" i="6"/>
  <c r="DK716" i="6" s="1"/>
  <c r="DM716" i="6" s="1"/>
  <c r="DH189" i="6"/>
  <c r="DK189" i="6" s="1"/>
  <c r="DM189" i="6" s="1"/>
  <c r="DH338" i="6"/>
  <c r="DK338" i="6" s="1"/>
  <c r="DM338" i="6" s="1"/>
  <c r="DH304" i="6"/>
  <c r="DK304" i="6" s="1"/>
  <c r="DM304" i="6" s="1"/>
  <c r="DH142" i="6"/>
  <c r="DK142" i="6" s="1"/>
  <c r="DM142" i="6" s="1"/>
  <c r="DH44" i="6"/>
  <c r="DK44" i="6" s="1"/>
  <c r="DM44" i="6" s="1"/>
  <c r="DH510" i="6"/>
  <c r="DK510" i="6" s="1"/>
  <c r="DM510" i="6" s="1"/>
  <c r="M68" i="5"/>
  <c r="P42" i="5"/>
  <c r="M56" i="5"/>
  <c r="DH786" i="6"/>
  <c r="DK786" i="6" s="1"/>
  <c r="DM786" i="6" s="1"/>
  <c r="DH632" i="6"/>
  <c r="DK632" i="6" s="1"/>
  <c r="DM632" i="6" s="1"/>
  <c r="DH621" i="6"/>
  <c r="DK621" i="6" s="1"/>
  <c r="DM621" i="6" s="1"/>
  <c r="DH437" i="6"/>
  <c r="DK437" i="6" s="1"/>
  <c r="DM437" i="6" s="1"/>
  <c r="DK454" i="6"/>
  <c r="DM454" i="6" s="1"/>
  <c r="DH454" i="6"/>
  <c r="DH355" i="6"/>
  <c r="DK355" i="6" s="1"/>
  <c r="DM355" i="6" s="1"/>
  <c r="DH86" i="6"/>
  <c r="DK86" i="6" s="1"/>
  <c r="DM86" i="6" s="1"/>
  <c r="DH978" i="6"/>
  <c r="DK978" i="6" s="1"/>
  <c r="DM978" i="6" s="1"/>
  <c r="DH451" i="6"/>
  <c r="DK451" i="6" s="1"/>
  <c r="DM451" i="6" s="1"/>
  <c r="DH357" i="6"/>
  <c r="DK357" i="6" s="1"/>
  <c r="DM357" i="6" s="1"/>
  <c r="DH173" i="6"/>
  <c r="DK173" i="6" s="1"/>
  <c r="DM173" i="6" s="1"/>
  <c r="DH898" i="6"/>
  <c r="DK898" i="6" s="1"/>
  <c r="DM898" i="6" s="1"/>
  <c r="DH330" i="6"/>
  <c r="DK330" i="6" s="1"/>
  <c r="DM330" i="6" s="1"/>
  <c r="DH734" i="6"/>
  <c r="DK734" i="6" s="1"/>
  <c r="DM734" i="6" s="1"/>
  <c r="DH258" i="6"/>
  <c r="DK258" i="6" s="1"/>
  <c r="DM258" i="6" s="1"/>
  <c r="DH88" i="6"/>
  <c r="DK88" i="6" s="1"/>
  <c r="DM88" i="6" s="1"/>
  <c r="DH87" i="6"/>
  <c r="DK87" i="6" s="1"/>
  <c r="DM87" i="6" s="1"/>
  <c r="DH946" i="6"/>
  <c r="DK946" i="6" s="1"/>
  <c r="DM946" i="6" s="1"/>
  <c r="DH608" i="6"/>
  <c r="DK608" i="6" s="1"/>
  <c r="DM608" i="6" s="1"/>
  <c r="DH367" i="6"/>
  <c r="DK367" i="6" s="1"/>
  <c r="DM367" i="6" s="1"/>
  <c r="DH453" i="6"/>
  <c r="DK453" i="6" s="1"/>
  <c r="DM453" i="6" s="1"/>
  <c r="DH899" i="6"/>
  <c r="DK899" i="6" s="1"/>
  <c r="DM899" i="6" s="1"/>
  <c r="DH342" i="6"/>
  <c r="DK342" i="6" s="1"/>
  <c r="DM342" i="6" s="1"/>
  <c r="DH217" i="6"/>
  <c r="DK217" i="6" s="1"/>
  <c r="DM217" i="6" s="1"/>
  <c r="DH111" i="6"/>
  <c r="DK111" i="6" s="1"/>
  <c r="DM111" i="6" s="1"/>
  <c r="DH693" i="6"/>
  <c r="DK693" i="6" s="1"/>
  <c r="DM693" i="6" s="1"/>
  <c r="DH955" i="6"/>
  <c r="DK955" i="6" s="1"/>
  <c r="DM955" i="6" s="1"/>
  <c r="DK165" i="6"/>
  <c r="DM165" i="6" s="1"/>
  <c r="DH165" i="6"/>
  <c r="DH886" i="6"/>
  <c r="DK886" i="6" s="1"/>
  <c r="DM886" i="6" s="1"/>
  <c r="DH115" i="6"/>
  <c r="DK115" i="6" s="1"/>
  <c r="DM115" i="6" s="1"/>
  <c r="DH219" i="6"/>
  <c r="DK219" i="6" s="1"/>
  <c r="DM219" i="6" s="1"/>
  <c r="DH401" i="6"/>
  <c r="DK401" i="6" s="1"/>
  <c r="DM401" i="6" s="1"/>
  <c r="DH288" i="6"/>
  <c r="DK288" i="6" s="1"/>
  <c r="DM288" i="6" s="1"/>
  <c r="DH384" i="6"/>
  <c r="DK384" i="6" s="1"/>
  <c r="DM384" i="6" s="1"/>
  <c r="DH73" i="6"/>
  <c r="DK73" i="6" s="1"/>
  <c r="DM73" i="6" s="1"/>
  <c r="DH920" i="6"/>
  <c r="DK920" i="6" s="1"/>
  <c r="DM920" i="6" s="1"/>
  <c r="DH242" i="6"/>
  <c r="DK242" i="6" s="1"/>
  <c r="DM242" i="6" s="1"/>
  <c r="DH323" i="6"/>
  <c r="DK323" i="6" s="1"/>
  <c r="DM323" i="6" s="1"/>
  <c r="M66" i="5"/>
  <c r="M54" i="5"/>
  <c r="P40" i="5"/>
  <c r="DH110" i="6"/>
  <c r="DK110" i="6" s="1"/>
  <c r="DM110" i="6" s="1"/>
  <c r="DH440" i="6"/>
  <c r="DK440" i="6" s="1"/>
  <c r="DM440" i="6" s="1"/>
  <c r="DK285" i="6"/>
  <c r="DM285" i="6" s="1"/>
  <c r="DH285" i="6"/>
  <c r="DK988" i="6"/>
  <c r="DM988" i="6" s="1"/>
  <c r="DH988" i="6"/>
  <c r="DH830" i="6"/>
  <c r="DK830" i="6" s="1"/>
  <c r="DM830" i="6" s="1"/>
  <c r="DH686" i="6"/>
  <c r="DK686" i="6" s="1"/>
  <c r="DM686" i="6" s="1"/>
  <c r="DH339" i="6"/>
  <c r="DK339" i="6" s="1"/>
  <c r="DM339" i="6" s="1"/>
  <c r="DH782" i="6"/>
  <c r="DK782" i="6" s="1"/>
  <c r="DM782" i="6" s="1"/>
  <c r="DH688" i="6"/>
  <c r="DK688" i="6" s="1"/>
  <c r="DM688" i="6" s="1"/>
  <c r="DH968" i="6"/>
  <c r="DK968" i="6" s="1"/>
  <c r="DM968" i="6" s="1"/>
  <c r="DH783" i="6"/>
  <c r="DK783" i="6" s="1"/>
  <c r="DM783" i="6" s="1"/>
  <c r="DH891" i="6"/>
  <c r="DK891" i="6" s="1"/>
  <c r="DM891" i="6" s="1"/>
  <c r="DH95" i="6"/>
  <c r="DK95" i="6" s="1"/>
  <c r="DM95" i="6" s="1"/>
  <c r="DH113" i="6"/>
  <c r="DK113" i="6" s="1"/>
  <c r="DM113" i="6" s="1"/>
  <c r="DH695" i="6"/>
  <c r="DK695" i="6" s="1"/>
  <c r="DM695" i="6" s="1"/>
  <c r="DH425" i="6"/>
  <c r="DK425" i="6" s="1"/>
  <c r="DM425" i="6" s="1"/>
  <c r="DH808" i="6"/>
  <c r="DK808" i="6" s="1"/>
  <c r="DM808" i="6" s="1"/>
  <c r="DH80" i="6"/>
  <c r="DK80" i="6"/>
  <c r="DM80" i="6" s="1"/>
  <c r="DH343" i="6"/>
  <c r="DK343" i="6" s="1"/>
  <c r="DM343" i="6" s="1"/>
  <c r="DH139" i="6"/>
  <c r="DK139" i="6"/>
  <c r="DH708" i="6"/>
  <c r="DK708" i="6" s="1"/>
  <c r="DM708" i="6" s="1"/>
  <c r="DK169" i="6"/>
  <c r="DM169" i="6" s="1"/>
  <c r="DH169" i="6"/>
  <c r="DH262" i="6"/>
  <c r="DK262" i="6" s="1"/>
  <c r="DM262" i="6" s="1"/>
  <c r="DH136" i="6"/>
  <c r="DK136" i="6" s="1"/>
  <c r="DM136" i="6" s="1"/>
  <c r="DH733" i="6"/>
  <c r="DK733" i="6" s="1"/>
  <c r="DM733" i="6" s="1"/>
  <c r="DH36" i="6"/>
  <c r="DK36" i="6" s="1"/>
  <c r="DM36" i="6" s="1"/>
  <c r="DH804" i="6"/>
  <c r="DK804" i="6" s="1"/>
  <c r="DM804" i="6" s="1"/>
  <c r="DH963" i="6"/>
  <c r="DK963" i="6" s="1"/>
  <c r="DM963" i="6" s="1"/>
  <c r="DH717" i="6"/>
  <c r="DK717" i="6" s="1"/>
  <c r="DM717" i="6" s="1"/>
  <c r="DH159" i="6"/>
  <c r="DK159" i="6" s="1"/>
  <c r="DM159" i="6" s="1"/>
  <c r="DH185" i="6"/>
  <c r="DK185" i="6" s="1"/>
  <c r="DM185" i="6" s="1"/>
  <c r="DH960" i="6"/>
  <c r="DK960" i="6" s="1"/>
  <c r="DM960" i="6" s="1"/>
  <c r="DH609" i="6"/>
  <c r="DK609" i="6" s="1"/>
  <c r="DM609" i="6" s="1"/>
  <c r="DK536" i="6"/>
  <c r="DM536" i="6" s="1"/>
  <c r="DH536" i="6"/>
  <c r="DH545" i="6"/>
  <c r="DK545" i="6" s="1"/>
  <c r="DM545" i="6" s="1"/>
  <c r="DH244" i="6"/>
  <c r="DK244" i="6" s="1"/>
  <c r="DM244" i="6" s="1"/>
  <c r="DH840" i="6"/>
  <c r="DK840" i="6" s="1"/>
  <c r="DM840" i="6" s="1"/>
  <c r="DH844" i="6"/>
  <c r="DK844" i="6" s="1"/>
  <c r="DM844" i="6" s="1"/>
  <c r="DH562" i="6"/>
  <c r="DK562" i="6" s="1"/>
  <c r="DM562" i="6" s="1"/>
  <c r="DH515" i="6"/>
  <c r="DK515" i="6" s="1"/>
  <c r="DM515" i="6" s="1"/>
  <c r="DH573" i="6"/>
  <c r="DK573" i="6" s="1"/>
  <c r="DM573" i="6" s="1"/>
  <c r="DH801" i="6"/>
  <c r="DK801" i="6" s="1"/>
  <c r="DM801" i="6" s="1"/>
  <c r="DH56" i="6"/>
  <c r="DK56" i="6" s="1"/>
  <c r="DM56" i="6" s="1"/>
  <c r="DH481" i="6"/>
  <c r="DK481" i="6" s="1"/>
  <c r="DM481" i="6" s="1"/>
  <c r="DH614" i="6"/>
  <c r="DK614" i="6" s="1"/>
  <c r="DM614" i="6" s="1"/>
  <c r="DH856" i="6"/>
  <c r="DK856" i="6" s="1"/>
  <c r="DM856" i="6" s="1"/>
  <c r="DH539" i="6"/>
  <c r="DK539" i="6" s="1"/>
  <c r="DM539" i="6" s="1"/>
  <c r="DH651" i="6"/>
  <c r="DK651" i="6" s="1"/>
  <c r="DM651" i="6" s="1"/>
  <c r="DH482" i="6"/>
  <c r="DK482" i="6" s="1"/>
  <c r="DM482" i="6" s="1"/>
  <c r="DH956" i="6"/>
  <c r="DK956" i="6" s="1"/>
  <c r="DM956" i="6" s="1"/>
  <c r="DH397" i="6"/>
  <c r="DK397" i="6" s="1"/>
  <c r="DM397" i="6" s="1"/>
  <c r="DK849" i="6"/>
  <c r="DM849" i="6" s="1"/>
  <c r="DH849" i="6"/>
  <c r="DH345" i="6"/>
  <c r="DK345" i="6" s="1"/>
  <c r="DM345" i="6" s="1"/>
  <c r="DH950" i="6"/>
  <c r="DK950" i="6" s="1"/>
  <c r="DM950" i="6" s="1"/>
  <c r="DH410" i="6"/>
  <c r="DK410" i="6" s="1"/>
  <c r="DM410" i="6" s="1"/>
  <c r="DH215" i="6"/>
  <c r="DK215" i="6" s="1"/>
  <c r="DM215" i="6" s="1"/>
  <c r="DH701" i="6"/>
  <c r="DK701" i="6" s="1"/>
  <c r="DM701" i="6" s="1"/>
  <c r="DH172" i="6"/>
  <c r="DK172" i="6" s="1"/>
  <c r="DM172" i="6" s="1"/>
  <c r="DH47" i="6"/>
  <c r="DK47" i="6" s="1"/>
  <c r="DM47" i="6" s="1"/>
  <c r="DH441" i="6"/>
  <c r="DK441" i="6" s="1"/>
  <c r="DM441" i="6" s="1"/>
  <c r="DH67" i="6"/>
  <c r="DK67" i="6" s="1"/>
  <c r="DM67" i="6" s="1"/>
  <c r="DH21" i="6"/>
  <c r="DK21" i="6" s="1"/>
  <c r="DM21" i="6" s="1"/>
  <c r="DH726" i="6"/>
  <c r="DK726" i="6" s="1"/>
  <c r="DM726" i="6" s="1"/>
  <c r="DH104" i="6"/>
  <c r="DK104" i="6" s="1"/>
  <c r="DM104" i="6" s="1"/>
  <c r="DH673" i="6"/>
  <c r="DK673" i="6" s="1"/>
  <c r="DM673" i="6" s="1"/>
  <c r="DH240" i="6"/>
  <c r="DK240" i="6" s="1"/>
  <c r="DM240" i="6" s="1"/>
  <c r="DH774" i="6"/>
  <c r="DK774" i="6"/>
  <c r="DM774" i="6" s="1"/>
  <c r="DH398" i="6"/>
  <c r="DK398" i="6" s="1"/>
  <c r="DM398" i="6" s="1"/>
  <c r="DH791" i="6"/>
  <c r="DK791" i="6" s="1"/>
  <c r="DM791" i="6" s="1"/>
  <c r="DH954" i="6"/>
  <c r="DK954" i="6" s="1"/>
  <c r="DM954" i="6" s="1"/>
  <c r="DH503" i="6"/>
  <c r="DK503" i="6" s="1"/>
  <c r="DM503" i="6" s="1"/>
  <c r="DH896" i="6"/>
  <c r="DK896" i="6" s="1"/>
  <c r="DM896" i="6" s="1"/>
  <c r="DH283" i="6"/>
  <c r="DK283" i="6" s="1"/>
  <c r="DM283" i="6" s="1"/>
  <c r="DK901" i="6"/>
  <c r="DH901" i="6"/>
  <c r="DH123" i="6"/>
  <c r="DK123" i="6" s="1"/>
  <c r="DM123" i="6" s="1"/>
  <c r="DH153" i="6"/>
  <c r="DK153" i="6" s="1"/>
  <c r="DM153" i="6" s="1"/>
  <c r="DH83" i="6"/>
  <c r="DK83" i="6" s="1"/>
  <c r="DM83" i="6" s="1"/>
  <c r="DH965" i="6"/>
  <c r="DK965" i="6" s="1"/>
  <c r="DM965" i="6" s="1"/>
  <c r="DH598" i="6"/>
  <c r="DK598" i="6" s="1"/>
  <c r="DM598" i="6" s="1"/>
  <c r="DH914" i="6"/>
  <c r="DK914" i="6" s="1"/>
  <c r="DM914" i="6" s="1"/>
  <c r="DH525" i="6"/>
  <c r="DK525" i="6" s="1"/>
  <c r="DM525" i="6" s="1"/>
  <c r="DH842" i="6"/>
  <c r="DK842" i="6" s="1"/>
  <c r="DM842" i="6" s="1"/>
  <c r="DH792" i="6"/>
  <c r="DK792" i="6" s="1"/>
  <c r="DM792" i="6" s="1"/>
  <c r="DH872" i="6"/>
  <c r="DK872" i="6" s="1"/>
  <c r="DM872" i="6" s="1"/>
  <c r="DH824" i="6"/>
  <c r="DK824" i="6" s="1"/>
  <c r="DM824" i="6" s="1"/>
  <c r="DH137" i="6"/>
  <c r="DK137" i="6" s="1"/>
  <c r="DM137" i="6" s="1"/>
  <c r="DK114" i="6"/>
  <c r="DM114" i="6" s="1"/>
  <c r="DH114" i="6"/>
  <c r="DK998" i="6"/>
  <c r="DM998" i="6" s="1"/>
  <c r="DH998" i="6"/>
  <c r="DH658" i="6"/>
  <c r="DK658" i="6" s="1"/>
  <c r="DM658" i="6" s="1"/>
  <c r="DH889" i="6"/>
  <c r="DK889" i="6" s="1"/>
  <c r="DM889" i="6" s="1"/>
  <c r="DH669" i="6"/>
  <c r="DK669" i="6" s="1"/>
  <c r="DM669" i="6" s="1"/>
  <c r="DK297" i="6"/>
  <c r="DH297" i="6"/>
  <c r="P38" i="5"/>
  <c r="M52" i="5"/>
  <c r="M64" i="5"/>
  <c r="DH1000" i="6"/>
  <c r="DK1000" i="6" s="1"/>
  <c r="DM1000" i="6" s="1"/>
  <c r="DH504" i="6"/>
  <c r="DK504" i="6" s="1"/>
  <c r="DM504" i="6" s="1"/>
  <c r="DH518" i="6"/>
  <c r="DK518" i="6" s="1"/>
  <c r="DM518" i="6" s="1"/>
  <c r="DH146" i="6"/>
  <c r="DK146" i="6" s="1"/>
  <c r="DM146" i="6" s="1"/>
  <c r="DH371" i="6"/>
  <c r="DK371" i="6" s="1"/>
  <c r="DM371" i="6" s="1"/>
  <c r="DH530" i="6"/>
  <c r="DK530" i="6" s="1"/>
  <c r="DM530" i="6" s="1"/>
  <c r="DH429" i="6"/>
  <c r="DK429" i="6" s="1"/>
  <c r="DM429" i="6" s="1"/>
  <c r="DH748" i="6"/>
  <c r="DK748" i="6" s="1"/>
  <c r="DM748" i="6" s="1"/>
  <c r="DH561" i="6"/>
  <c r="DK561" i="6" s="1"/>
  <c r="DM561" i="6" s="1"/>
  <c r="DH805" i="6"/>
  <c r="DK805" i="6" s="1"/>
  <c r="DM805" i="6" s="1"/>
  <c r="DH377" i="6"/>
  <c r="DK377" i="6" s="1"/>
  <c r="DM377" i="6" s="1"/>
  <c r="DH220" i="6"/>
  <c r="DK220" i="6" s="1"/>
  <c r="DM220" i="6" s="1"/>
  <c r="DH944" i="6"/>
  <c r="DK944" i="6" s="1"/>
  <c r="DM944" i="6" s="1"/>
  <c r="DH967" i="6"/>
  <c r="DK967" i="6" s="1"/>
  <c r="DM967" i="6" s="1"/>
  <c r="DH924" i="6"/>
  <c r="DK924" i="6" s="1"/>
  <c r="DM924" i="6" s="1"/>
  <c r="DH646" i="6"/>
  <c r="DK646" i="6" s="1"/>
  <c r="DM646" i="6" s="1"/>
  <c r="DH361" i="6"/>
  <c r="DK361" i="6" s="1"/>
  <c r="DM361" i="6" s="1"/>
  <c r="DH871" i="6"/>
  <c r="DK871" i="6" s="1"/>
  <c r="DM871" i="6" s="1"/>
  <c r="DH472" i="6"/>
  <c r="DK472" i="6" s="1"/>
  <c r="DM472" i="6" s="1"/>
  <c r="DH413" i="6"/>
  <c r="DK413" i="6" s="1"/>
  <c r="DM413" i="6" s="1"/>
  <c r="DH52" i="6"/>
  <c r="DK52" i="6" s="1"/>
  <c r="DM52" i="6" s="1"/>
  <c r="DH548" i="6"/>
  <c r="DK548" i="6" s="1"/>
  <c r="DM548" i="6" s="1"/>
  <c r="DH546" i="6"/>
  <c r="DK546" i="6" s="1"/>
  <c r="DM546" i="6" s="1"/>
  <c r="DH90" i="6"/>
  <c r="DK90" i="6" s="1"/>
  <c r="DM90" i="6" s="1"/>
  <c r="DH754" i="6"/>
  <c r="DK754" i="6" s="1"/>
  <c r="DM754" i="6" s="1"/>
  <c r="DH722" i="6"/>
  <c r="DK722" i="6" s="1"/>
  <c r="DM722" i="6" s="1"/>
  <c r="DH534" i="6"/>
  <c r="DK534" i="6" s="1"/>
  <c r="DM534" i="6" s="1"/>
  <c r="DH354" i="6"/>
  <c r="DK354" i="6" s="1"/>
  <c r="DM354" i="6" s="1"/>
  <c r="DH168" i="6"/>
  <c r="DK168" i="6" s="1"/>
  <c r="DM168" i="6" s="1"/>
  <c r="DH275" i="6"/>
  <c r="DK275" i="6" s="1"/>
  <c r="DM275" i="6" s="1"/>
  <c r="DH870" i="6"/>
  <c r="DK870" i="6" s="1"/>
  <c r="DM870" i="6" s="1"/>
  <c r="DK269" i="6"/>
  <c r="DM269" i="6" s="1"/>
  <c r="DH269" i="6"/>
  <c r="M50" i="5"/>
  <c r="M62" i="5"/>
  <c r="P36" i="5"/>
  <c r="DK563" i="6"/>
  <c r="DM563" i="6" s="1"/>
  <c r="DH563" i="6"/>
  <c r="DH656" i="6"/>
  <c r="DK656" i="6" s="1"/>
  <c r="DM656" i="6" s="1"/>
  <c r="DH836" i="6"/>
  <c r="DK836" i="6" s="1"/>
  <c r="DM836" i="6" s="1"/>
  <c r="DH237" i="6"/>
  <c r="DK237" i="6"/>
  <c r="DM237" i="6" s="1"/>
  <c r="DH829" i="6"/>
  <c r="DK829" i="6" s="1"/>
  <c r="DM829" i="6" s="1"/>
  <c r="DH50" i="6"/>
  <c r="DK50" i="6" s="1"/>
  <c r="DM50" i="6" s="1"/>
  <c r="DH93" i="6"/>
  <c r="DK93" i="6" s="1"/>
  <c r="DM93" i="6" s="1"/>
  <c r="DH187" i="6"/>
  <c r="DK187" i="6" s="1"/>
  <c r="DM187" i="6" s="1"/>
  <c r="DH790" i="6"/>
  <c r="DK790" i="6" s="1"/>
  <c r="DM790" i="6" s="1"/>
  <c r="DK249" i="6"/>
  <c r="DM249" i="6" s="1"/>
  <c r="DH249" i="6"/>
  <c r="DH917" i="6"/>
  <c r="DK917" i="6" s="1"/>
  <c r="DM917" i="6" s="1"/>
  <c r="DH569" i="6"/>
  <c r="DK569" i="6" s="1"/>
  <c r="DM569" i="6" s="1"/>
  <c r="DH895" i="6"/>
  <c r="DK895" i="6" s="1"/>
  <c r="DM895" i="6" s="1"/>
  <c r="DH238" i="6"/>
  <c r="DK238" i="6" s="1"/>
  <c r="DM238" i="6" s="1"/>
  <c r="DH813" i="6"/>
  <c r="DK813" i="6" s="1"/>
  <c r="DM813" i="6" s="1"/>
  <c r="DH953" i="6"/>
  <c r="DK953" i="6" s="1"/>
  <c r="DM953" i="6" s="1"/>
  <c r="DH470" i="6"/>
  <c r="DK470" i="6" s="1"/>
  <c r="DM470" i="6" s="1"/>
  <c r="DH213" i="6"/>
  <c r="DK213" i="6" s="1"/>
  <c r="DM213" i="6" s="1"/>
  <c r="DH655" i="6"/>
  <c r="DK655" i="6" s="1"/>
  <c r="DM655" i="6" s="1"/>
  <c r="DH785" i="6"/>
  <c r="DK785" i="6" s="1"/>
  <c r="DM785" i="6" s="1"/>
  <c r="DH728" i="6"/>
  <c r="DK728" i="6" s="1"/>
  <c r="DM728" i="6" s="1"/>
  <c r="DH94" i="6"/>
  <c r="DK94" i="6" s="1"/>
  <c r="DM94" i="6" s="1"/>
  <c r="DK703" i="6"/>
  <c r="DM703" i="6" s="1"/>
  <c r="DH703" i="6"/>
  <c r="DH603" i="6"/>
  <c r="DK603" i="6" s="1"/>
  <c r="DM603" i="6" s="1"/>
  <c r="DH788" i="6"/>
  <c r="DK788" i="6" s="1"/>
  <c r="DM788" i="6" s="1"/>
  <c r="DH809" i="6"/>
  <c r="DK809" i="6" s="1"/>
  <c r="DM809" i="6" s="1"/>
  <c r="DH828" i="6"/>
  <c r="DK828" i="6" s="1"/>
  <c r="DM828" i="6" s="1"/>
  <c r="DK103" i="6"/>
  <c r="DM103" i="6" s="1"/>
  <c r="DH103" i="6"/>
  <c r="DH107" i="6"/>
  <c r="DK107" i="6" s="1"/>
  <c r="DM107" i="6" s="1"/>
  <c r="DK527" i="6"/>
  <c r="DH527" i="6"/>
  <c r="DK575" i="6"/>
  <c r="DM575" i="6" s="1"/>
  <c r="DH575" i="6"/>
  <c r="DH931" i="6"/>
  <c r="DK931" i="6" s="1"/>
  <c r="DM931" i="6" s="1"/>
  <c r="DH519" i="6"/>
  <c r="DK519" i="6" s="1"/>
  <c r="DM519" i="6" s="1"/>
  <c r="DH637" i="6"/>
  <c r="DK637" i="6" s="1"/>
  <c r="DM637" i="6" s="1"/>
  <c r="DH325" i="6"/>
  <c r="DK325" i="6" s="1"/>
  <c r="DM325" i="6" s="1"/>
  <c r="DH66" i="6"/>
  <c r="DK66" i="6" s="1"/>
  <c r="DM66" i="6" s="1"/>
  <c r="DH152" i="6"/>
  <c r="DK152" i="6" s="1"/>
  <c r="DM152" i="6" s="1"/>
  <c r="DH633" i="6"/>
  <c r="DK633" i="6" s="1"/>
  <c r="DM633" i="6" s="1"/>
  <c r="DH855" i="6"/>
  <c r="DK855" i="6" s="1"/>
  <c r="DM855" i="6" s="1"/>
  <c r="DH712" i="6"/>
  <c r="DK712" i="6" s="1"/>
  <c r="DM712" i="6" s="1"/>
  <c r="DH134" i="6"/>
  <c r="DK134" i="6" s="1"/>
  <c r="DM134" i="6" s="1"/>
  <c r="DH62" i="6"/>
  <c r="DK62" i="6" s="1"/>
  <c r="DM62" i="6" s="1"/>
  <c r="DH630" i="6"/>
  <c r="DK630" i="6" s="1"/>
  <c r="DM630" i="6" s="1"/>
  <c r="DM810" i="6"/>
  <c r="DK718" i="6"/>
  <c r="DM718" i="6" s="1"/>
  <c r="DH718" i="6"/>
  <c r="DH411" i="6"/>
  <c r="DK411" i="6" s="1"/>
  <c r="DM411" i="6" s="1"/>
  <c r="DH971" i="6"/>
  <c r="DK971" i="6" s="1"/>
  <c r="DM971" i="6" s="1"/>
  <c r="DH596" i="6"/>
  <c r="DK596" i="6" s="1"/>
  <c r="DM596" i="6" s="1"/>
  <c r="DH902" i="6"/>
  <c r="DK902" i="6" s="1"/>
  <c r="DM902" i="6" s="1"/>
  <c r="DH594" i="6"/>
  <c r="DK594" i="6" s="1"/>
  <c r="DM594" i="6" s="1"/>
  <c r="DH996" i="6"/>
  <c r="DK996" i="6" s="1"/>
  <c r="DM996" i="6" s="1"/>
  <c r="DH864" i="6"/>
  <c r="DK864" i="6" s="1"/>
  <c r="DM864" i="6" s="1"/>
  <c r="DK364" i="6"/>
  <c r="DM364" i="6" s="1"/>
  <c r="DH364" i="6"/>
  <c r="DH732" i="6"/>
  <c r="DK732" i="6" s="1"/>
  <c r="DM732" i="6" s="1"/>
  <c r="DH926" i="6"/>
  <c r="DK926" i="6" s="1"/>
  <c r="DM926" i="6" s="1"/>
  <c r="DH602" i="6"/>
  <c r="DK602" i="6" s="1"/>
  <c r="DM602" i="6" s="1"/>
  <c r="DH890" i="6"/>
  <c r="DK890" i="6"/>
  <c r="DM890" i="6" s="1"/>
  <c r="DH903" i="6"/>
  <c r="DK903" i="6" s="1"/>
  <c r="DM903" i="6" s="1"/>
  <c r="DH662" i="6"/>
  <c r="DK662" i="6" s="1"/>
  <c r="DM662" i="6" s="1"/>
  <c r="DH419" i="6"/>
  <c r="DK419" i="6" s="1"/>
  <c r="DM419" i="6" s="1"/>
  <c r="DH578" i="6"/>
  <c r="DK578" i="6" s="1"/>
  <c r="DM578" i="6" s="1"/>
  <c r="DH129" i="6"/>
  <c r="DK129" i="6" s="1"/>
  <c r="DM129" i="6" s="1"/>
  <c r="DH133" i="6"/>
  <c r="DK133" i="6" s="1"/>
  <c r="DM133" i="6" s="1"/>
  <c r="DH54" i="6"/>
  <c r="DK54" i="6" s="1"/>
  <c r="DM54" i="6" s="1"/>
  <c r="DH149" i="6"/>
  <c r="DK149" i="6" s="1"/>
  <c r="DM149" i="6" s="1"/>
  <c r="DH942" i="6"/>
  <c r="DK942" i="6" s="1"/>
  <c r="DM942" i="6" s="1"/>
  <c r="DH910" i="6"/>
  <c r="DK910" i="6" s="1"/>
  <c r="DM910" i="6" s="1"/>
  <c r="DH511" i="6"/>
  <c r="DK511" i="6" s="1"/>
  <c r="DM511" i="6" s="1"/>
  <c r="DH1008" i="6"/>
  <c r="DK1008" i="6" s="1"/>
  <c r="DM1008" i="6" s="1"/>
  <c r="DH431" i="6"/>
  <c r="DK431" i="6" s="1"/>
  <c r="DM431" i="6" s="1"/>
  <c r="DH532" i="6"/>
  <c r="DK532" i="6" s="1"/>
  <c r="DM532" i="6" s="1"/>
  <c r="DH565" i="6"/>
  <c r="DK565" i="6" s="1"/>
  <c r="DM565" i="6" s="1"/>
  <c r="DH524" i="6"/>
  <c r="DK524" i="6" s="1"/>
  <c r="DM524" i="6" s="1"/>
  <c r="DH98" i="6"/>
  <c r="DK98" i="6" s="1"/>
  <c r="DM98" i="6" s="1"/>
  <c r="DH832" i="6"/>
  <c r="DK832" i="6" s="1"/>
  <c r="DM832" i="6" s="1"/>
  <c r="DH838" i="6"/>
  <c r="DK838" i="6" s="1"/>
  <c r="DM838" i="6" s="1"/>
  <c r="DH907" i="6"/>
  <c r="DK907" i="6" s="1"/>
  <c r="DM907" i="6" s="1"/>
  <c r="DH395" i="6"/>
  <c r="DK395" i="6" s="1"/>
  <c r="DM395" i="6" s="1"/>
  <c r="DH127" i="6"/>
  <c r="DK127" i="6" s="1"/>
  <c r="DM127" i="6" s="1"/>
  <c r="DH491" i="6"/>
  <c r="DK491" i="6" s="1"/>
  <c r="DM491" i="6" s="1"/>
  <c r="DH501" i="6"/>
  <c r="DK501" i="6" s="1"/>
  <c r="DM501" i="6" s="1"/>
  <c r="DH155" i="6"/>
  <c r="DK155" i="6" s="1"/>
  <c r="DM155" i="6" s="1"/>
  <c r="DK821" i="6"/>
  <c r="DM821" i="6" s="1"/>
  <c r="DH821" i="6"/>
  <c r="DH196" i="6"/>
  <c r="DK196" i="6" s="1"/>
  <c r="DM196" i="6" s="1"/>
  <c r="DH794" i="6"/>
  <c r="DK794" i="6" s="1"/>
  <c r="DM794" i="6" s="1"/>
  <c r="DH26" i="6"/>
  <c r="DK26" i="6" s="1"/>
  <c r="DM26" i="6" s="1"/>
  <c r="DH49" i="6"/>
  <c r="DK49" i="6" s="1"/>
  <c r="DM49" i="6" s="1"/>
  <c r="DH307" i="6"/>
  <c r="DK307" i="6" s="1"/>
  <c r="DM307" i="6" s="1"/>
  <c r="DH174" i="6"/>
  <c r="DK174" i="6" s="1"/>
  <c r="DM174" i="6" s="1"/>
  <c r="DH141" i="6"/>
  <c r="DK141" i="6" s="1"/>
  <c r="DM141" i="6" s="1"/>
  <c r="DH287" i="6"/>
  <c r="DK287" i="6" s="1"/>
  <c r="DM287" i="6" s="1"/>
  <c r="DH100" i="6"/>
  <c r="DK100" i="6" s="1"/>
  <c r="DM100" i="6" s="1"/>
  <c r="DK582" i="6"/>
  <c r="DM582" i="6" s="1"/>
  <c r="DH582" i="6"/>
  <c r="DH533" i="6"/>
  <c r="DK533" i="6" s="1"/>
  <c r="DM533" i="6" s="1"/>
  <c r="DK317" i="6"/>
  <c r="DM317" i="6" s="1"/>
  <c r="DH317" i="6"/>
  <c r="DH20" i="6"/>
  <c r="DK20" i="6" s="1"/>
  <c r="DM20" i="6" s="1"/>
  <c r="DH178" i="6"/>
  <c r="DK178" i="6" s="1"/>
  <c r="DM178" i="6" s="1"/>
  <c r="M47" i="5"/>
  <c r="P33" i="5"/>
  <c r="DH505" i="6"/>
  <c r="DK505" i="6" s="1"/>
  <c r="DM505" i="6" s="1"/>
  <c r="DH1004" i="6"/>
  <c r="DK1004" i="6" s="1"/>
  <c r="DM1004" i="6" s="1"/>
  <c r="DH993" i="6"/>
  <c r="DK993" i="6" s="1"/>
  <c r="DM993" i="6" s="1"/>
  <c r="DH259" i="6"/>
  <c r="DK259" i="6" s="1"/>
  <c r="DM259" i="6" s="1"/>
  <c r="DH82" i="6"/>
  <c r="DK82" i="6" s="1"/>
  <c r="DM82" i="6" s="1"/>
  <c r="DH1005" i="6"/>
  <c r="DK1005" i="6" s="1"/>
  <c r="DM1005" i="6" s="1"/>
  <c r="DH696" i="6"/>
  <c r="DK696" i="6" s="1"/>
  <c r="DM696" i="6" s="1"/>
  <c r="DH498" i="6"/>
  <c r="DK498" i="6" s="1"/>
  <c r="DM498" i="6" s="1"/>
  <c r="DH154" i="6"/>
  <c r="DK154" i="6" s="1"/>
  <c r="DM154" i="6" s="1"/>
  <c r="DH303" i="6"/>
  <c r="DK303" i="6" s="1"/>
  <c r="DM303" i="6" s="1"/>
  <c r="DH884" i="6"/>
  <c r="DK884" i="6"/>
  <c r="DM884" i="6" s="1"/>
  <c r="DH409" i="6"/>
  <c r="DK409" i="6" s="1"/>
  <c r="DM409" i="6" s="1"/>
  <c r="DH352" i="6"/>
  <c r="DK352" i="6" s="1"/>
  <c r="DM352" i="6" s="1"/>
  <c r="DH64" i="6"/>
  <c r="DK64" i="6" s="1"/>
  <c r="DM64" i="6" s="1"/>
  <c r="DH124" i="6"/>
  <c r="DK124" i="6" s="1"/>
  <c r="DM124" i="6" s="1"/>
  <c r="DH837" i="6"/>
  <c r="DK837" i="6" s="1"/>
  <c r="DM837" i="6" s="1"/>
  <c r="DH639" i="6"/>
  <c r="DK639" i="6" s="1"/>
  <c r="DM639" i="6" s="1"/>
  <c r="DH735" i="6"/>
  <c r="DK735" i="6" s="1"/>
  <c r="DM735" i="6" s="1"/>
  <c r="DH645" i="6"/>
  <c r="DK645" i="6" s="1"/>
  <c r="DM645" i="6" s="1"/>
  <c r="DH179" i="6"/>
  <c r="DK179" i="6" s="1"/>
  <c r="DM179" i="6" s="1"/>
  <c r="DK161" i="6"/>
  <c r="DM161" i="6" s="1"/>
  <c r="DH161" i="6"/>
  <c r="DH151" i="6"/>
  <c r="DK151" i="6" s="1"/>
  <c r="DM151" i="6" s="1"/>
  <c r="DH414" i="6"/>
  <c r="DK414" i="6"/>
  <c r="DM414" i="6" s="1"/>
  <c r="DK959" i="6"/>
  <c r="DM959" i="6" s="1"/>
  <c r="DH959" i="6"/>
  <c r="DH417" i="6"/>
  <c r="DK417" i="6" s="1"/>
  <c r="DM417" i="6" s="1"/>
  <c r="DH928" i="6"/>
  <c r="DK928" i="6" s="1"/>
  <c r="DM928" i="6" s="1"/>
  <c r="DH205" i="6"/>
  <c r="DK205" i="6" s="1"/>
  <c r="DM205" i="6" s="1"/>
  <c r="DH833" i="6"/>
  <c r="DK833" i="6" s="1"/>
  <c r="DM833" i="6" s="1"/>
  <c r="DH433" i="6"/>
  <c r="DK433" i="6" s="1"/>
  <c r="DM433" i="6" s="1"/>
  <c r="DH867" i="6"/>
  <c r="DK867" i="6" s="1"/>
  <c r="DM867" i="6" s="1"/>
  <c r="DH719" i="6"/>
  <c r="DK719" i="6" s="1"/>
  <c r="DM719" i="6" s="1"/>
  <c r="DH600" i="6"/>
  <c r="DK600" i="6" s="1"/>
  <c r="DM600" i="6" s="1"/>
  <c r="DH690" i="6"/>
  <c r="DK690" i="6" s="1"/>
  <c r="DM690" i="6" s="1"/>
  <c r="DH138" i="6"/>
  <c r="DK138" i="6" s="1"/>
  <c r="DM138" i="6" s="1"/>
  <c r="DH125" i="6"/>
  <c r="DK125" i="6" s="1"/>
  <c r="DM125" i="6" s="1"/>
  <c r="DH929" i="6"/>
  <c r="DK929" i="6" s="1"/>
  <c r="DM929" i="6" s="1"/>
  <c r="DH509" i="6"/>
  <c r="DK509" i="6" s="1"/>
  <c r="DM509" i="6" s="1"/>
  <c r="DH57" i="6"/>
  <c r="DK57" i="6" s="1"/>
  <c r="DM57" i="6" s="1"/>
  <c r="DH952" i="6"/>
  <c r="DK952" i="6" s="1"/>
  <c r="DM952" i="6" s="1"/>
  <c r="DH911" i="6"/>
  <c r="DK911" i="6" s="1"/>
  <c r="DM911" i="6" s="1"/>
  <c r="DH513" i="6"/>
  <c r="DK513" i="6" s="1"/>
  <c r="DM513" i="6" s="1"/>
  <c r="DH428" i="6"/>
  <c r="DK428" i="6" s="1"/>
  <c r="DM428" i="6" s="1"/>
  <c r="DH268" i="6"/>
  <c r="DK268" i="6" s="1"/>
  <c r="DM268" i="6" s="1"/>
  <c r="DH306" i="6"/>
  <c r="DK306" i="6" s="1"/>
  <c r="DM306" i="6" s="1"/>
  <c r="DH166" i="6"/>
  <c r="DK166" i="6" s="1"/>
  <c r="DM166" i="6" s="1"/>
  <c r="DH34" i="6"/>
  <c r="DK34" i="6" s="1"/>
  <c r="DM34" i="6" s="1"/>
  <c r="DH214" i="6"/>
  <c r="DK214" i="6" s="1"/>
  <c r="DM214" i="6" s="1"/>
  <c r="DH958" i="6"/>
  <c r="DK958" i="6" s="1"/>
  <c r="DM958" i="6" s="1"/>
  <c r="DH218" i="6"/>
  <c r="DK218" i="6" s="1"/>
  <c r="DM218" i="6" s="1"/>
  <c r="DH537" i="6"/>
  <c r="DK537" i="6" s="1"/>
  <c r="DM537" i="6" s="1"/>
  <c r="DK320" i="6"/>
  <c r="DM320" i="6" s="1"/>
  <c r="DH320" i="6"/>
  <c r="DH567" i="6"/>
  <c r="DK567" i="6" s="1"/>
  <c r="DM567" i="6" s="1"/>
  <c r="DH239" i="6"/>
  <c r="DK239" i="6" s="1"/>
  <c r="DM239" i="6" s="1"/>
  <c r="DH746" i="6"/>
  <c r="DK746" i="6" s="1"/>
  <c r="DM746" i="6" s="1"/>
  <c r="DH770" i="6"/>
  <c r="DK770" i="6" s="1"/>
  <c r="DM770" i="6" s="1"/>
  <c r="DH447" i="6"/>
  <c r="DK447" i="6" s="1"/>
  <c r="DM447" i="6" s="1"/>
  <c r="DH619" i="6"/>
  <c r="DK619" i="6" s="1"/>
  <c r="DM619" i="6" s="1"/>
  <c r="DH459" i="6"/>
  <c r="DK459" i="6" s="1"/>
  <c r="DM459" i="6" s="1"/>
  <c r="DH555" i="6"/>
  <c r="DK555" i="6" s="1"/>
  <c r="DM555" i="6" s="1"/>
  <c r="DH869" i="6"/>
  <c r="DK869" i="6" s="1"/>
  <c r="DM869" i="6" s="1"/>
  <c r="DH771" i="6"/>
  <c r="DK771" i="6" s="1"/>
  <c r="DM771" i="6" s="1"/>
  <c r="DH445" i="6"/>
  <c r="DK445" i="6" s="1"/>
  <c r="DM445" i="6" s="1"/>
  <c r="DH85" i="6"/>
  <c r="DK85" i="6" s="1"/>
  <c r="DM85" i="6" s="1"/>
  <c r="DH273" i="6"/>
  <c r="DK273" i="6" s="1"/>
  <c r="DM273" i="6" s="1"/>
  <c r="DH800" i="6"/>
  <c r="DK800" i="6" s="1"/>
  <c r="DM800" i="6" s="1"/>
  <c r="DH376" i="6"/>
  <c r="DK376" i="6" s="1"/>
  <c r="DM376" i="6" s="1"/>
  <c r="DH427" i="6"/>
  <c r="DK427" i="6" s="1"/>
  <c r="DM427" i="6" s="1"/>
  <c r="DH745" i="6"/>
  <c r="DK745" i="6" s="1"/>
  <c r="DM745" i="6" s="1"/>
  <c r="DH89" i="6"/>
  <c r="DK89" i="6" s="1"/>
  <c r="DM89" i="6" s="1"/>
  <c r="DH335" i="6"/>
  <c r="DK335" i="6" s="1"/>
  <c r="DM335" i="6" s="1"/>
  <c r="DH647" i="6"/>
  <c r="DK647" i="6"/>
  <c r="DM647" i="6" s="1"/>
  <c r="DK277" i="6"/>
  <c r="DM277" i="6" s="1"/>
  <c r="DH277" i="6"/>
  <c r="DK404" i="6"/>
  <c r="DM404" i="6" s="1"/>
  <c r="DH404" i="6"/>
  <c r="DH140" i="6"/>
  <c r="DK140" i="6" s="1"/>
  <c r="DM140" i="6" s="1"/>
  <c r="DH280" i="6"/>
  <c r="DK280" i="6" s="1"/>
  <c r="DM280" i="6" s="1"/>
  <c r="DH422" i="6"/>
  <c r="DK422" i="6" s="1"/>
  <c r="DM422" i="6" s="1"/>
  <c r="DK315" i="6"/>
  <c r="DM315" i="6" s="1"/>
  <c r="DH315" i="6"/>
  <c r="DH787" i="6"/>
  <c r="DK787" i="6" s="1"/>
  <c r="DM787" i="6" s="1"/>
  <c r="DH827" i="6"/>
  <c r="DK827" i="6" s="1"/>
  <c r="DM827" i="6" s="1"/>
  <c r="DK913" i="6"/>
  <c r="DM913" i="6" s="1"/>
  <c r="DH913" i="6"/>
  <c r="DH181" i="6"/>
  <c r="DK181" i="6" s="1"/>
  <c r="DM181" i="6" s="1"/>
  <c r="DH46" i="6"/>
  <c r="DK46" i="6" s="1"/>
  <c r="DM46" i="6" s="1"/>
  <c r="DK132" i="6"/>
  <c r="DM132" i="6" s="1"/>
  <c r="DH132" i="6"/>
  <c r="DM139" i="6"/>
  <c r="DH839" i="6"/>
  <c r="DK839" i="6" s="1"/>
  <c r="DM839" i="6" s="1"/>
  <c r="DK322" i="6"/>
  <c r="DM322" i="6" s="1"/>
  <c r="DH322" i="6"/>
  <c r="DH663" i="6"/>
  <c r="DK663" i="6" s="1"/>
  <c r="DM663" i="6" s="1"/>
  <c r="DH642" i="6"/>
  <c r="DK642" i="6" s="1"/>
  <c r="DM642" i="6" s="1"/>
  <c r="DH403" i="6"/>
  <c r="DK403" i="6" s="1"/>
  <c r="DM403" i="6" s="1"/>
  <c r="DH606" i="6"/>
  <c r="DK606" i="6" s="1"/>
  <c r="DM606" i="6" s="1"/>
  <c r="DH982" i="6"/>
  <c r="DK982" i="6" s="1"/>
  <c r="DM982" i="6" s="1"/>
  <c r="DK253" i="6"/>
  <c r="DM253" i="6" s="1"/>
  <c r="DH253" i="6"/>
  <c r="DH92" i="6"/>
  <c r="DK92" i="6" s="1"/>
  <c r="DM92" i="6" s="1"/>
  <c r="DH1003" i="6"/>
  <c r="DK1003" i="6" s="1"/>
  <c r="DM1003" i="6" s="1"/>
  <c r="DH620" i="6"/>
  <c r="DK620" i="6" s="1"/>
  <c r="DM620" i="6" s="1"/>
  <c r="DH778" i="6"/>
  <c r="DK778" i="6"/>
  <c r="DM778" i="6" s="1"/>
  <c r="DH780" i="6"/>
  <c r="DK780" i="6" s="1"/>
  <c r="DM780" i="6" s="1"/>
  <c r="DK877" i="6"/>
  <c r="DM877" i="6" s="1"/>
  <c r="DH877" i="6"/>
  <c r="DH318" i="6"/>
  <c r="DK318" i="6" s="1"/>
  <c r="DM318" i="6" s="1"/>
  <c r="DH607" i="6"/>
  <c r="DK607" i="6" s="1"/>
  <c r="DM607" i="6" s="1"/>
  <c r="DH348" i="6"/>
  <c r="DK348" i="6" s="1"/>
  <c r="DM348" i="6" s="1"/>
  <c r="DH529" i="6"/>
  <c r="DK529" i="6" s="1"/>
  <c r="DM529" i="6" s="1"/>
  <c r="DH852" i="6"/>
  <c r="DK852" i="6" s="1"/>
  <c r="DM852" i="6" s="1"/>
  <c r="DH341" i="6"/>
  <c r="DK341" i="6" s="1"/>
  <c r="DM341" i="6" s="1"/>
  <c r="DH935" i="6"/>
  <c r="DK935" i="6" s="1"/>
  <c r="DM935" i="6" s="1"/>
  <c r="DH881" i="6"/>
  <c r="DK881" i="6" s="1"/>
  <c r="DM881" i="6" s="1"/>
  <c r="DH706" i="6"/>
  <c r="DK706" i="6" s="1"/>
  <c r="DM706" i="6" s="1"/>
  <c r="DH25" i="6"/>
  <c r="DK25" i="6" s="1"/>
  <c r="DM25" i="6" s="1"/>
  <c r="DH987" i="6"/>
  <c r="DK987" i="6" s="1"/>
  <c r="DM987" i="6" s="1"/>
  <c r="DH99" i="6"/>
  <c r="DK99" i="6" s="1"/>
  <c r="DM99" i="6" s="1"/>
  <c r="DH542" i="6"/>
  <c r="DK542" i="6" s="1"/>
  <c r="DM542" i="6" s="1"/>
  <c r="DH528" i="6"/>
  <c r="DK528" i="6" s="1"/>
  <c r="DM528" i="6" s="1"/>
  <c r="DH997" i="6"/>
  <c r="DK997" i="6" s="1"/>
  <c r="DM997" i="6" s="1"/>
  <c r="DH713" i="6"/>
  <c r="DK713" i="6"/>
  <c r="DM713" i="6" s="1"/>
  <c r="DH101" i="6"/>
  <c r="DK101" i="6" s="1"/>
  <c r="DM101" i="6" s="1"/>
  <c r="DH819" i="6"/>
  <c r="DK819" i="6" s="1"/>
  <c r="DM819" i="6" s="1"/>
  <c r="DH616" i="6"/>
  <c r="DK616" i="6" s="1"/>
  <c r="DM616" i="6" s="1"/>
  <c r="DH779" i="6"/>
  <c r="DK779" i="6" s="1"/>
  <c r="DM779" i="6" s="1"/>
  <c r="DM527" i="6"/>
  <c r="DH825" i="6"/>
  <c r="DK825" i="6" s="1"/>
  <c r="DM825" i="6" s="1"/>
  <c r="DH121" i="6"/>
  <c r="DK121" i="6" s="1"/>
  <c r="DM121" i="6" s="1"/>
  <c r="DH724" i="6"/>
  <c r="DK724" i="6" s="1"/>
  <c r="DM724" i="6" s="1"/>
  <c r="DH863" i="6"/>
  <c r="DK863" i="6" s="1"/>
  <c r="DM863" i="6" s="1"/>
  <c r="DH721" i="6"/>
  <c r="DK721" i="6"/>
  <c r="DM721" i="6" s="1"/>
  <c r="DM297" i="6"/>
  <c r="DH615" i="6"/>
  <c r="DK615" i="6" s="1"/>
  <c r="DM615" i="6" s="1"/>
  <c r="DH128" i="6"/>
  <c r="DK128" i="6" s="1"/>
  <c r="DM128" i="6" s="1"/>
  <c r="DH865" i="6"/>
  <c r="DK865" i="6" s="1"/>
  <c r="DM865" i="6" s="1"/>
  <c r="DH675" i="6"/>
  <c r="DK675" i="6" s="1"/>
  <c r="DM675" i="6" s="1"/>
  <c r="DH772" i="6"/>
  <c r="DK772" i="6" s="1"/>
  <c r="DM772" i="6" s="1"/>
  <c r="DH812" i="6"/>
  <c r="DK812" i="6" s="1"/>
  <c r="DM812" i="6" s="1"/>
  <c r="DH266" i="6"/>
  <c r="DK266" i="6" s="1"/>
  <c r="DM266" i="6" s="1"/>
  <c r="DH91" i="6"/>
  <c r="DK91" i="6" s="1"/>
  <c r="DM91" i="6" s="1"/>
  <c r="DK42" i="6"/>
  <c r="DM42" i="6" s="1"/>
  <c r="DH42" i="6"/>
  <c r="DK570" i="6"/>
  <c r="DM570" i="6" s="1"/>
  <c r="DH570" i="6"/>
  <c r="DH356" i="6"/>
  <c r="DK356" i="6" s="1"/>
  <c r="DM356" i="6" s="1"/>
  <c r="DH150" i="6"/>
  <c r="DK150" i="6" s="1"/>
  <c r="DM150" i="6" s="1"/>
  <c r="DH521" i="6"/>
  <c r="DK521" i="6" s="1"/>
  <c r="DM521" i="6" s="1"/>
  <c r="DH741" i="6"/>
  <c r="DK741" i="6" s="1"/>
  <c r="DM741" i="6" s="1"/>
  <c r="DH300" i="6"/>
  <c r="DK300" i="6" s="1"/>
  <c r="DM300" i="6" s="1"/>
  <c r="DH289" i="6"/>
  <c r="DK289" i="6" s="1"/>
  <c r="DM289" i="6" s="1"/>
  <c r="DH496" i="6"/>
  <c r="DK496" i="6" s="1"/>
  <c r="DM496" i="6" s="1"/>
  <c r="DH211" i="6"/>
  <c r="DK211" i="6" s="1"/>
  <c r="DM211" i="6" s="1"/>
  <c r="DH96" i="6"/>
  <c r="DK96" i="6" s="1"/>
  <c r="DM96" i="6" s="1"/>
  <c r="DH386" i="6"/>
  <c r="DK386" i="6" s="1"/>
  <c r="DM386" i="6" s="1"/>
  <c r="DH939" i="6"/>
  <c r="DK939" i="6" s="1"/>
  <c r="DM939" i="6" s="1"/>
  <c r="DH407" i="6"/>
  <c r="DK407" i="6" s="1"/>
  <c r="DM407" i="6" s="1"/>
  <c r="DH208" i="6"/>
  <c r="DK208" i="6" s="1"/>
  <c r="DM208" i="6" s="1"/>
  <c r="DH761" i="6"/>
  <c r="DK761" i="6" s="1"/>
  <c r="DM761" i="6" s="1"/>
  <c r="DH948" i="6"/>
  <c r="DK948" i="6"/>
  <c r="DM948" i="6" s="1"/>
  <c r="DH860" i="6"/>
  <c r="DK860" i="6" s="1"/>
  <c r="DM860" i="6" s="1"/>
  <c r="DH586" i="6"/>
  <c r="DK586" i="6"/>
  <c r="DM586" i="6" s="1"/>
  <c r="DH33" i="6"/>
  <c r="DK33" i="6" s="1"/>
  <c r="DM33" i="6" s="1"/>
  <c r="DH478" i="6"/>
  <c r="DK478" i="6" s="1"/>
  <c r="DM478" i="6" s="1"/>
  <c r="DH973" i="6"/>
  <c r="DK973" i="6" s="1"/>
  <c r="DM973" i="6" s="1"/>
  <c r="DH257" i="6"/>
  <c r="DK257" i="6" s="1"/>
  <c r="DM257" i="6" s="1"/>
  <c r="DH455" i="6"/>
  <c r="DK455" i="6" s="1"/>
  <c r="DM455" i="6" s="1"/>
  <c r="DH729" i="6"/>
  <c r="DK729" i="6" s="1"/>
  <c r="DM729" i="6" s="1"/>
  <c r="DH715" i="6"/>
  <c r="DK715" i="6" s="1"/>
  <c r="DM715" i="6" s="1"/>
  <c r="DM901" i="6"/>
  <c r="DH676" i="6"/>
  <c r="DK676" i="6" s="1"/>
  <c r="DM676" i="6" s="1"/>
  <c r="DH861" i="6"/>
  <c r="DK861" i="6" s="1"/>
  <c r="DM861" i="6" s="1"/>
  <c r="DH254" i="6"/>
  <c r="DK254" i="6" s="1"/>
  <c r="DM254" i="6" s="1"/>
  <c r="DH834" i="6"/>
  <c r="DK834" i="6" s="1"/>
  <c r="DM834" i="6" s="1"/>
  <c r="DH795" i="6"/>
  <c r="DK795" i="6" s="1"/>
  <c r="DM795" i="6" s="1"/>
  <c r="DH627" i="6"/>
  <c r="DK627" i="6" s="1"/>
  <c r="DM627" i="6" s="1"/>
  <c r="DH255" i="6"/>
  <c r="DK255" i="6" s="1"/>
  <c r="DM255" i="6" s="1"/>
  <c r="DH994" i="6"/>
  <c r="DK994" i="6" s="1"/>
  <c r="DM994" i="6" s="1"/>
  <c r="DH742" i="6"/>
  <c r="DK742" i="6" s="1"/>
  <c r="DM742" i="6" s="1"/>
  <c r="DH109" i="6"/>
  <c r="DK109" i="6" s="1"/>
  <c r="DM109" i="6" s="1"/>
  <c r="DH888" i="6"/>
  <c r="DK888" i="6" s="1"/>
  <c r="DM888" i="6" s="1"/>
  <c r="DH148" i="6"/>
  <c r="DK148" i="6" s="1"/>
  <c r="DM148" i="6" s="1"/>
  <c r="DK572" i="6"/>
  <c r="DM572" i="6" s="1"/>
  <c r="DH572" i="6"/>
  <c r="DH207" i="6"/>
  <c r="DK207" i="6" s="1"/>
  <c r="DM207" i="6" s="1"/>
  <c r="DH599" i="6"/>
  <c r="DK599" i="6"/>
  <c r="DM599" i="6" s="1"/>
  <c r="DH199" i="6"/>
  <c r="DK199" i="6" s="1"/>
  <c r="DM199" i="6" s="1"/>
  <c r="DH464" i="6"/>
  <c r="DK464" i="6" s="1"/>
  <c r="DM464" i="6" s="1"/>
  <c r="DH363" i="6"/>
  <c r="DK363" i="6" s="1"/>
  <c r="DM363" i="6" s="1"/>
  <c r="DH823" i="6"/>
  <c r="DK823" i="6" s="1"/>
  <c r="DM823" i="6" s="1"/>
  <c r="DH549" i="6"/>
  <c r="DK549" i="6" s="1"/>
  <c r="DM549" i="6" s="1"/>
  <c r="DH232" i="6"/>
  <c r="DK232" i="6" s="1"/>
  <c r="DM232" i="6" s="1"/>
  <c r="DH250" i="6"/>
  <c r="DK250" i="6" s="1"/>
  <c r="DM250" i="6" s="1"/>
  <c r="DH665" i="6"/>
  <c r="DK665" i="6" s="1"/>
  <c r="DM665" i="6" s="1"/>
  <c r="DH40" i="6"/>
  <c r="DK40" i="6" s="1"/>
  <c r="DM40" i="6" s="1"/>
  <c r="DH875" i="6"/>
  <c r="DK875" i="6" s="1"/>
  <c r="DM875" i="6" s="1"/>
  <c r="DH925" i="6"/>
  <c r="DK925" i="6"/>
  <c r="DM925" i="6" s="1"/>
  <c r="DH28" i="6"/>
  <c r="DK28" i="6" s="1"/>
  <c r="DM28" i="6" s="1"/>
  <c r="DH71" i="6"/>
  <c r="DK71" i="6" s="1"/>
  <c r="DM71" i="6" s="1"/>
  <c r="DH538" i="6"/>
  <c r="DK538" i="6" s="1"/>
  <c r="DM538" i="6" s="1"/>
  <c r="DH618" i="6"/>
  <c r="DK618" i="6"/>
  <c r="DM618" i="6" s="1"/>
  <c r="DH290" i="6"/>
  <c r="DK290" i="6" s="1"/>
  <c r="DM290" i="6" s="1"/>
  <c r="DH126" i="6"/>
  <c r="DK126" i="6" s="1"/>
  <c r="DM126" i="6" s="1"/>
  <c r="DH571" i="6"/>
  <c r="DK571" i="6" s="1"/>
  <c r="DM571" i="6" s="1"/>
  <c r="DH629" i="6"/>
  <c r="DK629" i="6" s="1"/>
  <c r="DM629" i="6" s="1"/>
  <c r="DH390" i="6"/>
  <c r="DK390" i="6" s="1"/>
  <c r="DM390" i="6" s="1"/>
  <c r="DH747" i="6"/>
  <c r="DK747" i="6" s="1"/>
  <c r="DM747" i="6" s="1"/>
  <c r="DH918" i="6"/>
  <c r="DK918" i="6" s="1"/>
  <c r="DM918" i="6" s="1"/>
  <c r="DH966" i="6"/>
  <c r="DK966" i="6"/>
  <c r="DM966" i="6" s="1"/>
  <c r="DH762" i="6"/>
  <c r="DK762" i="6" s="1"/>
  <c r="DM762" i="6" s="1"/>
  <c r="DH557" i="6"/>
  <c r="DK557" i="6" s="1"/>
  <c r="DM557" i="6" s="1"/>
  <c r="DH225" i="6"/>
  <c r="DK225" i="6" s="1"/>
  <c r="DM225" i="6" s="1"/>
  <c r="DH487" i="6"/>
  <c r="DK487" i="6" s="1"/>
  <c r="DM487" i="6" s="1"/>
  <c r="DH773" i="6"/>
  <c r="DK773" i="6" s="1"/>
  <c r="DM773" i="6" s="1"/>
  <c r="B55" i="3"/>
  <c r="M48" i="3"/>
  <c r="M50" i="3"/>
  <c r="M52" i="3" s="1"/>
  <c r="M63" i="5"/>
  <c r="M51" i="5"/>
  <c r="P37" i="5"/>
  <c r="DH105" i="6"/>
  <c r="DK105" i="6" s="1"/>
  <c r="DM105" i="6" s="1"/>
  <c r="DH704" i="6"/>
  <c r="DK704" i="6" s="1"/>
  <c r="DM704" i="6" s="1"/>
  <c r="DH702" i="6"/>
  <c r="DK702" i="6" s="1"/>
  <c r="DM702" i="6" s="1"/>
  <c r="DH552" i="6"/>
  <c r="DK552" i="6"/>
  <c r="DM552" i="6" s="1"/>
  <c r="DH443" i="6"/>
  <c r="DK443" i="6" s="1"/>
  <c r="DM443" i="6" s="1"/>
  <c r="DH294" i="6"/>
  <c r="DK294" i="6" s="1"/>
  <c r="DM294" i="6" s="1"/>
  <c r="DH981" i="6"/>
  <c r="DK981" i="6" s="1"/>
  <c r="DM981" i="6" s="1"/>
  <c r="DH638" i="6"/>
  <c r="DK638" i="6" s="1"/>
  <c r="DM638" i="6" s="1"/>
  <c r="B74" i="3"/>
  <c r="B75" i="3" s="1"/>
  <c r="B76" i="3" s="1"/>
  <c r="B77" i="3" s="1"/>
  <c r="B78" i="3" s="1"/>
  <c r="B5" i="4" s="1"/>
  <c r="DH305" i="6"/>
  <c r="DK305" i="6" s="1"/>
  <c r="DM305" i="6" s="1"/>
  <c r="DH622" i="6"/>
  <c r="DK622" i="6" s="1"/>
  <c r="DM622" i="6" s="1"/>
  <c r="DK858" i="6"/>
  <c r="DM858" i="6" s="1"/>
  <c r="DH858" i="6"/>
  <c r="DH378" i="6"/>
  <c r="DK378" i="6" s="1"/>
  <c r="DM378" i="6" s="1"/>
  <c r="DH961" i="6"/>
  <c r="DK961" i="6" s="1"/>
  <c r="DM961" i="6" s="1"/>
  <c r="DH370" i="6"/>
  <c r="DK370" i="6" s="1"/>
  <c r="DM370" i="6" s="1"/>
  <c r="DH986" i="6"/>
  <c r="DK986" i="6" s="1"/>
  <c r="DM986" i="6" s="1"/>
  <c r="DH906" i="6"/>
  <c r="DK906" i="6" s="1"/>
  <c r="DM906" i="6" s="1"/>
  <c r="DH641" i="6"/>
  <c r="DK641" i="6" s="1"/>
  <c r="DM641" i="6" s="1"/>
  <c r="DH845" i="6"/>
  <c r="DK845" i="6" s="1"/>
  <c r="DM845" i="6" s="1"/>
  <c r="DH880" i="6"/>
  <c r="DK880" i="6" s="1"/>
  <c r="DM880" i="6" s="1"/>
  <c r="DH316" i="6"/>
  <c r="DK316" i="6" s="1"/>
  <c r="DM316" i="6" s="1"/>
  <c r="DH636" i="6"/>
  <c r="DK636" i="6" s="1"/>
  <c r="DM636" i="6" s="1"/>
  <c r="DH346" i="6"/>
  <c r="DK346" i="6" s="1"/>
  <c r="DM346" i="6" s="1"/>
  <c r="DH143" i="6"/>
  <c r="DK143" i="6" s="1"/>
  <c r="DM143" i="6" s="1"/>
  <c r="DH51" i="6"/>
  <c r="DK51" i="6" s="1"/>
  <c r="DM51" i="6" s="1"/>
  <c r="DK184" i="6"/>
  <c r="DM184" i="6" s="1"/>
  <c r="DH184" i="6"/>
  <c r="DH374" i="6"/>
  <c r="DK374" i="6"/>
  <c r="DM374" i="6" s="1"/>
  <c r="DH119" i="6"/>
  <c r="DK119" i="6" s="1"/>
  <c r="DM119" i="6" s="1"/>
  <c r="DH758" i="6"/>
  <c r="DK758" i="6" s="1"/>
  <c r="DM758" i="6" s="1"/>
  <c r="DH365" i="6"/>
  <c r="DK365" i="6" s="1"/>
  <c r="DM365" i="6" s="1"/>
  <c r="DH577" i="6"/>
  <c r="DK577" i="6" s="1"/>
  <c r="DM577" i="6" s="1"/>
  <c r="DH553" i="6"/>
  <c r="DK553" i="6" s="1"/>
  <c r="DM553" i="6" s="1"/>
  <c r="DH24" i="6"/>
  <c r="DK24" i="6" s="1"/>
  <c r="DM24" i="6" s="1"/>
  <c r="DH180" i="6"/>
  <c r="DK180" i="6" s="1"/>
  <c r="DM180" i="6" s="1"/>
  <c r="DH190" i="6"/>
  <c r="DK190" i="6" s="1"/>
  <c r="DM190" i="6" s="1"/>
  <c r="DH846" i="6"/>
  <c r="DK846" i="6" s="1"/>
  <c r="DM846" i="6" s="1"/>
  <c r="DH640" i="6"/>
  <c r="DK640" i="6" s="1"/>
  <c r="DM640" i="6" s="1"/>
  <c r="DH302" i="6"/>
  <c r="DK302" i="6" s="1"/>
  <c r="DM302" i="6" s="1"/>
  <c r="DH97" i="6"/>
  <c r="DK97" i="6" s="1"/>
  <c r="DM97" i="6" s="1"/>
  <c r="DH282" i="6"/>
  <c r="DK282" i="6" s="1"/>
  <c r="DM282" i="6" s="1"/>
  <c r="DH802" i="6"/>
  <c r="DK802" i="6"/>
  <c r="DM802" i="6" s="1"/>
  <c r="DK915" i="6"/>
  <c r="DM915" i="6" s="1"/>
  <c r="DH915" i="6"/>
  <c r="DH326" i="6"/>
  <c r="DK326" i="6" s="1"/>
  <c r="DM326" i="6" s="1"/>
  <c r="DH18" i="6"/>
  <c r="DK18" i="6" s="1"/>
  <c r="DM18" i="6" s="1"/>
  <c r="DH412" i="6"/>
  <c r="DK412" i="6" s="1"/>
  <c r="DM412" i="6" s="1"/>
  <c r="DH979" i="6"/>
  <c r="DK979" i="6" s="1"/>
  <c r="DM979" i="6" s="1"/>
  <c r="DH933" i="6"/>
  <c r="DK933" i="6" s="1"/>
  <c r="DM933" i="6" s="1"/>
  <c r="DH1012" i="6"/>
  <c r="DK1012" i="6" s="1"/>
  <c r="DM1012" i="6" s="1"/>
  <c r="DH117" i="6"/>
  <c r="DK117" i="6" s="1"/>
  <c r="DM117" i="6" s="1"/>
  <c r="DH643" i="6"/>
  <c r="DK643" i="6" s="1"/>
  <c r="DM643" i="6" s="1"/>
  <c r="DH654" i="6"/>
  <c r="DK654" i="6"/>
  <c r="DM654" i="6" s="1"/>
  <c r="B6" i="4" l="1"/>
  <c r="B7" i="4" s="1"/>
  <c r="M73" i="5"/>
  <c r="M86" i="5"/>
  <c r="M91" i="5"/>
  <c r="M78" i="5"/>
  <c r="M80" i="5"/>
  <c r="M93" i="5"/>
  <c r="M94" i="5"/>
  <c r="M81" i="5"/>
  <c r="X6" i="6"/>
  <c r="AG6" i="6"/>
  <c r="U6" i="6"/>
  <c r="W6" i="6"/>
  <c r="R8" i="6"/>
  <c r="R7" i="6"/>
  <c r="AI6" i="6"/>
  <c r="V6" i="6"/>
  <c r="R5" i="6"/>
  <c r="R6" i="6"/>
  <c r="AH6" i="6"/>
  <c r="Y6" i="6"/>
  <c r="R11" i="6"/>
  <c r="R10" i="6"/>
  <c r="AF6" i="6"/>
  <c r="R9" i="6"/>
  <c r="AE6" i="6"/>
  <c r="AD6" i="6"/>
  <c r="AC6" i="6"/>
  <c r="AA6" i="6"/>
  <c r="Z6" i="6"/>
  <c r="AB6" i="6"/>
  <c r="M96" i="5"/>
  <c r="M83" i="5"/>
  <c r="M109" i="5" s="1"/>
  <c r="M87" i="5"/>
  <c r="M74" i="5"/>
  <c r="M75" i="5"/>
  <c r="M88" i="5"/>
  <c r="M95" i="5"/>
  <c r="L95" i="5" s="1"/>
  <c r="M82" i="5"/>
  <c r="M77" i="5"/>
  <c r="M90" i="5"/>
  <c r="L90" i="5" s="1"/>
  <c r="M92" i="5"/>
  <c r="L92" i="5" s="1"/>
  <c r="M79" i="5"/>
  <c r="M16" i="3"/>
  <c r="B16" i="7"/>
  <c r="B30" i="7"/>
  <c r="B18" i="7"/>
  <c r="B31" i="7"/>
  <c r="B26" i="7"/>
  <c r="B27" i="7"/>
  <c r="B15" i="7"/>
  <c r="B9" i="7"/>
  <c r="B22" i="7"/>
  <c r="B35" i="7"/>
  <c r="B20" i="7"/>
  <c r="B28" i="7"/>
  <c r="B21" i="7"/>
  <c r="B11" i="7"/>
  <c r="B23" i="7"/>
  <c r="B32" i="7"/>
  <c r="B13" i="7"/>
  <c r="B25" i="7"/>
  <c r="B14" i="7"/>
  <c r="B12" i="7"/>
  <c r="B10" i="7"/>
  <c r="B33" i="7"/>
  <c r="B36" i="7"/>
  <c r="B24" i="7"/>
  <c r="B29" i="7"/>
  <c r="B37" i="7"/>
  <c r="B34" i="7"/>
  <c r="B19" i="7"/>
  <c r="B17" i="7"/>
  <c r="M76" i="5"/>
  <c r="M89" i="5"/>
  <c r="B56" i="3"/>
  <c r="B57" i="3" s="1"/>
  <c r="B58" i="3" s="1"/>
  <c r="B59" i="3" s="1"/>
  <c r="B60" i="3" s="1"/>
  <c r="B83" i="3" s="1"/>
  <c r="B20" i="3"/>
  <c r="B21" i="3" s="1"/>
  <c r="C34" i="7" l="1"/>
  <c r="C22" i="7"/>
  <c r="C10" i="7"/>
  <c r="D10" i="7" s="1"/>
  <c r="C33" i="7"/>
  <c r="C21" i="7"/>
  <c r="C9" i="7"/>
  <c r="D9" i="7" s="1"/>
  <c r="C37" i="7"/>
  <c r="C14" i="7"/>
  <c r="C11" i="7"/>
  <c r="C30" i="7"/>
  <c r="C27" i="7"/>
  <c r="D27" i="7" s="1"/>
  <c r="C28" i="7"/>
  <c r="C18" i="7"/>
  <c r="C35" i="7"/>
  <c r="C29" i="7"/>
  <c r="C23" i="7"/>
  <c r="D23" i="7" s="1"/>
  <c r="C12" i="7"/>
  <c r="D12" i="7" s="1"/>
  <c r="C15" i="7"/>
  <c r="D15" i="7" s="1"/>
  <c r="C26" i="7"/>
  <c r="D26" i="7" s="1"/>
  <c r="C20" i="7"/>
  <c r="D20" i="7" s="1"/>
  <c r="C13" i="7"/>
  <c r="C25" i="7"/>
  <c r="D25" i="7" s="1"/>
  <c r="C17" i="7"/>
  <c r="C32" i="7"/>
  <c r="C16" i="7"/>
  <c r="C31" i="7"/>
  <c r="D31" i="7" s="1"/>
  <c r="C19" i="7"/>
  <c r="D19" i="7" s="1"/>
  <c r="C24" i="7"/>
  <c r="D24" i="7" s="1"/>
  <c r="C36" i="7"/>
  <c r="B22" i="3"/>
  <c r="B23" i="3" s="1"/>
  <c r="B24" i="3" s="1"/>
  <c r="M102" i="5"/>
  <c r="L76" i="5"/>
  <c r="D17" i="7"/>
  <c r="L88" i="5"/>
  <c r="D32" i="7"/>
  <c r="D18" i="7"/>
  <c r="M100" i="5"/>
  <c r="L74" i="5"/>
  <c r="M107" i="5"/>
  <c r="L81" i="5"/>
  <c r="M101" i="5"/>
  <c r="L75" i="5"/>
  <c r="D11" i="7"/>
  <c r="D21" i="7"/>
  <c r="D16" i="7"/>
  <c r="D28" i="7"/>
  <c r="L94" i="5"/>
  <c r="K94" i="5" s="1"/>
  <c r="D36" i="7"/>
  <c r="M105" i="5"/>
  <c r="L79" i="5"/>
  <c r="L93" i="5"/>
  <c r="D34" i="7"/>
  <c r="D37" i="7"/>
  <c r="D30" i="7"/>
  <c r="L87" i="5"/>
  <c r="K87" i="5" s="1"/>
  <c r="D29" i="7"/>
  <c r="D33" i="7"/>
  <c r="D35" i="7"/>
  <c r="K92" i="5"/>
  <c r="M106" i="5"/>
  <c r="L80" i="5"/>
  <c r="M104" i="5"/>
  <c r="L78" i="5"/>
  <c r="L91" i="5"/>
  <c r="K91" i="5" s="1"/>
  <c r="D22" i="7"/>
  <c r="K90" i="5"/>
  <c r="J90" i="5" s="1"/>
  <c r="M103" i="5"/>
  <c r="L77" i="5"/>
  <c r="L89" i="5"/>
  <c r="K89" i="5" s="1"/>
  <c r="J89" i="5" s="1"/>
  <c r="I89" i="5" s="1"/>
  <c r="D14" i="7"/>
  <c r="M108" i="5"/>
  <c r="L82" i="5"/>
  <c r="L108" i="5" s="1"/>
  <c r="L86" i="5"/>
  <c r="M99" i="5"/>
  <c r="L73" i="5"/>
  <c r="D13" i="7"/>
  <c r="B8" i="4"/>
  <c r="B27" i="4" s="1"/>
  <c r="E20" i="7" l="1"/>
  <c r="F20" i="7" s="1"/>
  <c r="E26" i="7"/>
  <c r="F26" i="7" s="1"/>
  <c r="E15" i="7"/>
  <c r="F15" i="7" s="1"/>
  <c r="E9" i="7"/>
  <c r="E12" i="7"/>
  <c r="F12" i="7" s="1"/>
  <c r="E24" i="7"/>
  <c r="F24" i="7" s="1"/>
  <c r="E23" i="7"/>
  <c r="F23" i="7" s="1"/>
  <c r="E19" i="7"/>
  <c r="F19" i="7" s="1"/>
  <c r="E10" i="7"/>
  <c r="F10" i="7" s="1"/>
  <c r="E31" i="7"/>
  <c r="F31" i="7" s="1"/>
  <c r="L103" i="5"/>
  <c r="K77" i="5"/>
  <c r="E13" i="7"/>
  <c r="F13" i="7" s="1"/>
  <c r="E16" i="7"/>
  <c r="F16" i="7" s="1"/>
  <c r="K86" i="5"/>
  <c r="J86" i="5" s="1"/>
  <c r="L104" i="5"/>
  <c r="K78" i="5"/>
  <c r="K93" i="5"/>
  <c r="J93" i="5" s="1"/>
  <c r="L101" i="5"/>
  <c r="K75" i="5"/>
  <c r="L105" i="5"/>
  <c r="K79" i="5"/>
  <c r="J92" i="5"/>
  <c r="I92" i="5" s="1"/>
  <c r="E17" i="7"/>
  <c r="F17" i="7" s="1"/>
  <c r="L106" i="5"/>
  <c r="K80" i="5"/>
  <c r="B3" i="8"/>
  <c r="B81" i="3"/>
  <c r="B87" i="3" s="1"/>
  <c r="L107" i="5"/>
  <c r="K81" i="5"/>
  <c r="K107" i="5" s="1"/>
  <c r="L102" i="5"/>
  <c r="K76" i="5"/>
  <c r="E35" i="7"/>
  <c r="F35" i="7" s="1"/>
  <c r="L100" i="5"/>
  <c r="K74" i="5"/>
  <c r="E29" i="7"/>
  <c r="F29" i="7" s="1"/>
  <c r="E18" i="7"/>
  <c r="F18" i="7" s="1"/>
  <c r="E36" i="7"/>
  <c r="F36" i="7" s="1"/>
  <c r="E28" i="7"/>
  <c r="F28" i="7" s="1"/>
  <c r="E32" i="7"/>
  <c r="F32" i="7" s="1"/>
  <c r="K88" i="5"/>
  <c r="J88" i="5" s="1"/>
  <c r="I88" i="5" s="1"/>
  <c r="H88" i="5" s="1"/>
  <c r="B7" i="8"/>
  <c r="B6" i="7"/>
  <c r="E27" i="7" s="1"/>
  <c r="F27" i="7" s="1"/>
  <c r="B28" i="4"/>
  <c r="L99" i="5"/>
  <c r="K73" i="5"/>
  <c r="E30" i="7"/>
  <c r="F30" i="7" s="1"/>
  <c r="E21" i="7"/>
  <c r="F21" i="7" s="1"/>
  <c r="E22" i="7"/>
  <c r="F22" i="7" s="1"/>
  <c r="E37" i="7"/>
  <c r="F37" i="7" s="1"/>
  <c r="E11" i="7"/>
  <c r="F11" i="7" s="1"/>
  <c r="J91" i="5"/>
  <c r="I91" i="5" s="1"/>
  <c r="H91" i="5" s="1"/>
  <c r="E34" i="7"/>
  <c r="F34" i="7" s="1"/>
  <c r="K101" i="5" l="1"/>
  <c r="J75" i="5"/>
  <c r="J87" i="5"/>
  <c r="I87" i="5" s="1"/>
  <c r="H87" i="5" s="1"/>
  <c r="G87" i="5" s="1"/>
  <c r="B29" i="4"/>
  <c r="B30" i="4" s="1"/>
  <c r="B88" i="3"/>
  <c r="K104" i="5"/>
  <c r="J78" i="5"/>
  <c r="K106" i="5"/>
  <c r="J80" i="5"/>
  <c r="J106" i="5" s="1"/>
  <c r="F9" i="7"/>
  <c r="K99" i="5"/>
  <c r="J73" i="5"/>
  <c r="B11" i="8"/>
  <c r="B13" i="8" s="1"/>
  <c r="B10" i="8"/>
  <c r="K100" i="5"/>
  <c r="J74" i="5"/>
  <c r="I90" i="5"/>
  <c r="K105" i="5"/>
  <c r="J79" i="5"/>
  <c r="K103" i="5"/>
  <c r="J77" i="5"/>
  <c r="K102" i="5"/>
  <c r="J76" i="5"/>
  <c r="E25" i="7"/>
  <c r="F25" i="7" s="1"/>
  <c r="E33" i="7"/>
  <c r="F33" i="7" s="1"/>
  <c r="E14" i="7"/>
  <c r="F14" i="7" s="1"/>
  <c r="J103" i="5" l="1"/>
  <c r="I77" i="5"/>
  <c r="J104" i="5"/>
  <c r="I78" i="5"/>
  <c r="J100" i="5"/>
  <c r="I74" i="5"/>
  <c r="H90" i="5"/>
  <c r="G90" i="5" s="1"/>
  <c r="H89" i="5"/>
  <c r="I86" i="5"/>
  <c r="H86" i="5" s="1"/>
  <c r="G86" i="5" s="1"/>
  <c r="F86" i="5" s="1"/>
  <c r="J105" i="5"/>
  <c r="I79" i="5"/>
  <c r="I105" i="5" s="1"/>
  <c r="J99" i="5"/>
  <c r="I73" i="5"/>
  <c r="J101" i="5"/>
  <c r="I75" i="5"/>
  <c r="J102" i="5"/>
  <c r="I76" i="5"/>
  <c r="B39" i="7"/>
  <c r="B40" i="7" s="1"/>
  <c r="G89" i="5" l="1"/>
  <c r="F89" i="5" s="1"/>
  <c r="G88" i="5"/>
  <c r="I102" i="5"/>
  <c r="H76" i="5"/>
  <c r="I100" i="5"/>
  <c r="H74" i="5"/>
  <c r="I101" i="5"/>
  <c r="H75" i="5"/>
  <c r="I104" i="5"/>
  <c r="H78" i="5"/>
  <c r="H104" i="5" s="1"/>
  <c r="I99" i="5"/>
  <c r="H73" i="5"/>
  <c r="I103" i="5"/>
  <c r="H77" i="5"/>
  <c r="H101" i="5" l="1"/>
  <c r="G75" i="5"/>
  <c r="H100" i="5"/>
  <c r="G74" i="5"/>
  <c r="H102" i="5"/>
  <c r="G76" i="5"/>
  <c r="H103" i="5"/>
  <c r="G77" i="5"/>
  <c r="G103" i="5" s="1"/>
  <c r="F88" i="5"/>
  <c r="E88" i="5" s="1"/>
  <c r="F87" i="5"/>
  <c r="H99" i="5"/>
  <c r="G73" i="5"/>
  <c r="G101" i="5" l="1"/>
  <c r="F75" i="5"/>
  <c r="E87" i="5"/>
  <c r="D87" i="5" s="1"/>
  <c r="E86" i="5"/>
  <c r="D86" i="5" s="1"/>
  <c r="C86" i="5" s="1"/>
  <c r="B113" i="5" s="1"/>
  <c r="G99" i="5"/>
  <c r="F73" i="5"/>
  <c r="G102" i="5"/>
  <c r="F76" i="5"/>
  <c r="F102" i="5" s="1"/>
  <c r="G100" i="5"/>
  <c r="F74" i="5"/>
  <c r="F100" i="5" l="1"/>
  <c r="E74" i="5"/>
  <c r="F99" i="5"/>
  <c r="E73" i="5"/>
  <c r="F101" i="5"/>
  <c r="E75" i="5"/>
  <c r="E101" i="5" s="1"/>
  <c r="E99" i="5" l="1"/>
  <c r="D73" i="5"/>
  <c r="E100" i="5"/>
  <c r="D74" i="5"/>
  <c r="D100" i="5" s="1"/>
  <c r="D99" i="5" l="1"/>
  <c r="C73" i="5"/>
  <c r="C99" i="5" l="1"/>
  <c r="B112" i="5"/>
  <c r="B114" i="5" s="1"/>
</calcChain>
</file>

<file path=xl/sharedStrings.xml><?xml version="1.0" encoding="utf-8"?>
<sst xmlns="http://schemas.openxmlformats.org/spreadsheetml/2006/main" count="582" uniqueCount="463">
  <si>
    <t>SpaceX valuation — Excel companion to 'Valuing SpaceX: Cash Flows versus the Cost of Capital'</t>
  </si>
  <si>
    <t>Alexander F. Wagner, June 2026. Paper: ssrn.com/abstract=6918120. Code: github.com/alex-wagner-research/spacex-valuation</t>
  </si>
  <si>
    <t>Comments and corrections are very welcome (alexander.wagner@df.uzh.ch). This workbook was put</t>
  </si>
  <si>
    <t>together quickly around a live IPO; if something looks off, it may well be.</t>
  </si>
  <si>
    <t>Tabs:</t>
  </si>
  <si>
    <t xml:space="preserve">  Inputs      — every assumption, blue on yellow, with its source. Change these.</t>
  </si>
  <si>
    <t xml:space="preserve">  DCF         — the deterministic three-segment valuation as a classic year-by-year</t>
  </si>
  <si>
    <t xml:space="preserve">                waterfall with a step-by-step terminal value (paper Section 4), plus the</t>
  </si>
  <si>
    <t xml:space="preserve">                direct-to-cell underlying business.</t>
  </si>
  <si>
    <t xml:space="preserve">  Options     — the expansion claims by their closed forms, the Mars probability tree,</t>
  </si>
  <si>
    <t xml:space="preserve">                and the imported abandonment option (paper Section 5).</t>
  </si>
  <si>
    <t xml:space="preserve">  Lattice     — the xAI abandonment option as a binomial tree: a one-factor, fully live</t>
  </si>
  <si>
    <t xml:space="preserve">                approximation of the Python least-squares Monte Carlo, with the relation</t>
  </si>
  <si>
    <t xml:space="preserve">                between the two explained on the tab (paper Section 5.2).</t>
  </si>
  <si>
    <t xml:space="preserve">  MonteCarlo  — 1,000 live trials of the correlated segment model (paper Section 4.3):</t>
  </si>
  <si>
    <t xml:space="preserve">                distribution summary and histogram. Press F9 to redraw.</t>
  </si>
  <si>
    <t xml:space="preserve">  Inversion   — total value across discount rates and the implied rate at the target</t>
  </si>
  <si>
    <t xml:space="preserve">                price (paper Section 6). At $135 this reads about 6.86%.</t>
  </si>
  <si>
    <t xml:space="preserve">  SumOfParts  — the supported range against the offer (paper Section 6).</t>
  </si>
  <si>
    <t>Excel is all you need: change the blue inputs and every tab recalculates live. The only</t>
  </si>
  <si>
    <t>cells that do NOT recalculate are the three imported xAI values on the Inputs tab</t>
  </si>
  <si>
    <t>(abandonment option, venture floor, winning-model value): they come from the Python model,</t>
  </si>
  <si>
    <t>so after large changes to the xAI assumptions, treat them as stale.</t>
  </si>
  <si>
    <t>Colors: blue = inputs; black = formulas; green = links across tabs; grey italics = the</t>
  </si>
  <si>
    <t>Python pipeline's values, quoted for checking. The Monte Carlo uses Excel's unseeded RAND(),</t>
  </si>
  <si>
    <t>so its figures move by sampling error around the Python values (which use 200,000 fixed-seed</t>
  </si>
  <si>
    <t>paths).</t>
  </si>
  <si>
    <t>Not in this workbook (Python only): the simulated option values on correlated paths (the</t>
  </si>
  <si>
    <t>closed forms here are validated against them in Appendix A.2), the xAI abandonment option's</t>
  </si>
  <si>
    <t>least-squares Monte Carlo (imported on the Inputs tab; the Lattice tab holds a live one-factor</t>
  </si>
  <si>
    <t>approximation of it), and the joint acceptance sampling of Appendix B.</t>
  </si>
  <si>
    <t>Inputs — change the blue cells; every tab updates</t>
  </si>
  <si>
    <t>Values in $M unless noted. Paper: ssrn.com/abstract=6918120 (Table 1, Appendix A).</t>
  </si>
  <si>
    <t>Segments (2025 figures from the prospectus; targets, margins, volatilities per paper Table 1)</t>
  </si>
  <si>
    <t>Launch: revenue 2025</t>
  </si>
  <si>
    <t>Prospectus, segment results (FWP acc. 0001628280-26-041013)</t>
  </si>
  <si>
    <t>Launch: revenue target 2036</t>
  </si>
  <si>
    <t>Damodaran, June 2026 valuation (paper Sec. 4)</t>
  </si>
  <si>
    <t>Launch: operating margin 2025</t>
  </si>
  <si>
    <t>Development-adjusted; accounting segment margin was -16% after $3.0B Starship R&amp;D (prospectus)</t>
  </si>
  <si>
    <t>Launch: terminal margin</t>
  </si>
  <si>
    <t>Comparables-disciplined (paper Sec. 4); xAI 25% is the boundary case</t>
  </si>
  <si>
    <t>Launch: sales-to-capital</t>
  </si>
  <si>
    <t>Damodaran convention (paper Table 1)</t>
  </si>
  <si>
    <t>Launch: revenue volatility, initial</t>
  </si>
  <si>
    <t>Calibrated so dispersion lies between the two published simulations (Table 1)</t>
  </si>
  <si>
    <t>Launch: revenue volatility, long run</t>
  </si>
  <si>
    <t>Paper Table 1</t>
  </si>
  <si>
    <t>Starlink: revenue 2025</t>
  </si>
  <si>
    <t>Starlink: revenue target 2036</t>
  </si>
  <si>
    <t>Starlink: operating margin 2025</t>
  </si>
  <si>
    <t>Development-adjusted; accounting segment margin +39% (prospectus)</t>
  </si>
  <si>
    <t>Starlink: terminal margin</t>
  </si>
  <si>
    <t>Starlink: sales-to-capital</t>
  </si>
  <si>
    <t>Starlink: revenue volatility, initial</t>
  </si>
  <si>
    <t>Starlink: revenue volatility, long run</t>
  </si>
  <si>
    <t>xAI: revenue 2025</t>
  </si>
  <si>
    <t>xAI: revenue target 2036</t>
  </si>
  <si>
    <t>xAI: operating margin 2025</t>
  </si>
  <si>
    <t>Development-adjusted; accounting segment margin about -198% (prospectus). Weighted, the three match Damodaran's R&amp;D-capitalized 21.5% consolidated start</t>
  </si>
  <si>
    <t>xAI: terminal margin</t>
  </si>
  <si>
    <t>xAI: sales-to-capital</t>
  </si>
  <si>
    <t>xAI: revenue volatility, initial</t>
  </si>
  <si>
    <t>xAI: revenue volatility, long run</t>
  </si>
  <si>
    <t>Firm-level</t>
  </si>
  <si>
    <t>Cost of capital (WACC)</t>
  </si>
  <si>
    <t>Damodaran bottom-up CAPM: business-weighted relevered betas (paper Sec. 4.2)</t>
  </si>
  <si>
    <t>Terminal growth</t>
  </si>
  <si>
    <t>Equals the June 2026 risk-free rate (Damodaran convention)</t>
  </si>
  <si>
    <t>Terminal ROIC</t>
  </si>
  <si>
    <t>Paper Table 1; sets perpetuity reinvestment g/ROIC</t>
  </si>
  <si>
    <t>Tax rate, current effective</t>
  </si>
  <si>
    <t>Prospectus financials</t>
  </si>
  <si>
    <t>Tax rate, marginal</t>
  </si>
  <si>
    <t>Cash</t>
  </si>
  <si>
    <t>Prospectus balance sheet</t>
  </si>
  <si>
    <t>Debt</t>
  </si>
  <si>
    <t>IPO proceeds</t>
  </si>
  <si>
    <t>Offering: 555.6M shares at $135</t>
  </si>
  <si>
    <t>Shares outstanding (M)</t>
  </si>
  <si>
    <t>12,535M pre-offering + 556M new; CEO unvested award excluded (paper fn.)</t>
  </si>
  <si>
    <t>Common-factor correlation rho</t>
  </si>
  <si>
    <t>Paper Table 1 (segments share one demand factor)</t>
  </si>
  <si>
    <t>Volatility decay kappa</t>
  </si>
  <si>
    <t>Paper Appendix A.1 (uncertainty resolves over time)</t>
  </si>
  <si>
    <t>Expansion claims (paper Sec. 5.1, Appendix A.2)</t>
  </si>
  <si>
    <t>DTC: 2025 revenue</t>
  </si>
  <si>
    <t>DTC underlying segment (Appendix A.2)</t>
  </si>
  <si>
    <t>DTC: revenue target 2036</t>
  </si>
  <si>
    <t>Between D2D forecasts of roughly $3-12B (2030) and ~$100B long-run</t>
  </si>
  <si>
    <t>DTC: margin 2025</t>
  </si>
  <si>
    <t>Appendix A.2</t>
  </si>
  <si>
    <t>DTC: terminal margin</t>
  </si>
  <si>
    <t>DTC: sales-to-capital</t>
  </si>
  <si>
    <t>DTC: investment I</t>
  </si>
  <si>
    <t>Next-generation constellation cost (paper Sec. 5.1)</t>
  </si>
  <si>
    <t>DTC: gate year tau</t>
  </si>
  <si>
    <t>DTC: volatility sigma</t>
  </si>
  <si>
    <t>Starship: underlying V</t>
  </si>
  <si>
    <t>Capitalized launch pool $14-41B/yr: CRS IF12900, NASA OIG (App. A.3)</t>
  </si>
  <si>
    <t>Starship: investment I</t>
  </si>
  <si>
    <t>Over $15B spent plus $10-25B infrastructure (App. A.3)</t>
  </si>
  <si>
    <t>Starship: gate year tau</t>
  </si>
  <si>
    <t>Starship: volatility sigma</t>
  </si>
  <si>
    <t>Starship: P(technical trigger)</t>
  </si>
  <si>
    <t>Author judgment, varied in the inversion (paper Sec. 5.1)</t>
  </si>
  <si>
    <t>Mars sovereign-program tree (paper Appendix A.2; budget analogs: ISS, Artemis, Antarctica)</t>
  </si>
  <si>
    <t>Mars: contractor margin</t>
  </si>
  <si>
    <t>HLS-style prime-contractor margin (App. A.2)</t>
  </si>
  <si>
    <t>Mars: program start year</t>
  </si>
  <si>
    <t>Mars: robotic revenue/yr</t>
  </si>
  <si>
    <t>Mars budget line enacted January 2026 (App. A.3)</t>
  </si>
  <si>
    <t>Mars: P(robotic)</t>
  </si>
  <si>
    <t>Mars: crewed revenue/yr</t>
  </si>
  <si>
    <t>Artemis-class envelope $5-8B/yr (App. A.2)</t>
  </si>
  <si>
    <t>Mars: crewed co-investment</t>
  </si>
  <si>
    <t>HLS precedent (App. A.2)</t>
  </si>
  <si>
    <t>Mars: P(crewed given trigger)</t>
  </si>
  <si>
    <t>Mars: settlement revenue/yr</t>
  </si>
  <si>
    <t>Settlement-class envelope $15-30B/yr (App. A.2)</t>
  </si>
  <si>
    <t>Mars: settlement co-investment</t>
  </si>
  <si>
    <t>Mars: P(settlement given crewed)</t>
  </si>
  <si>
    <t>One of three crewed initiatives since 1989 survived (App. A.2)</t>
  </si>
  <si>
    <t>xAI venture model — Lattice tab (venture_option.py defaults; tax and terminal growth reuse the firm-level cells above)</t>
  </si>
  <si>
    <t>xAI venture: revenue 2025</t>
  </si>
  <si>
    <t>xAI 2025 revenue; the venture model's round $3.2B vs the segment table's 3,201</t>
  </si>
  <si>
    <t>xAI venture: growth, initial</t>
  </si>
  <si>
    <t>About 40%/yr toward the $160B 2036 target (paper Sec. 4)</t>
  </si>
  <si>
    <t>xAI venture: growth, long run</t>
  </si>
  <si>
    <t>Long-run growth after mean reversion</t>
  </si>
  <si>
    <t>xAI venture: growth mean-reversion kappa</t>
  </si>
  <si>
    <t>Schwartz-Moon-style dynamics (paper App. A.2)</t>
  </si>
  <si>
    <t>xAI venture: revenue volatility, initial</t>
  </si>
  <si>
    <t>High: intense AI competition (OpenAI, Anthropic, Google)</t>
  </si>
  <si>
    <t>xAI venture: revenue volatility, long run</t>
  </si>
  <si>
    <t>Paper App. A.2</t>
  </si>
  <si>
    <t>xAI venture: revenue-volatility decay k1</t>
  </si>
  <si>
    <t>Uncertainty resolves as the venture matures</t>
  </si>
  <si>
    <t>xAI venture: growth volatility eta0</t>
  </si>
  <si>
    <t>Volatility of the second state variable; enters the lattice only through the variance match</t>
  </si>
  <si>
    <t>xAI venture: growth-volatility decay k2</t>
  </si>
  <si>
    <t>xAI venture: contribution margin</t>
  </si>
  <si>
    <t>Margin on revenue before the fixed cost</t>
  </si>
  <si>
    <t>xAI venture: fixed cost</t>
  </si>
  <si>
    <t>Ongoing R&amp;D and baseline compute; breakeven revenue = fixed cost / margin = $8.3B</t>
  </si>
  <si>
    <t>xAI venture: sales-to-capital</t>
  </si>
  <si>
    <t>Growth investment enters via reinvestment (the ~$9B data-center capex is growth, not fixed cost)</t>
  </si>
  <si>
    <t>xAI venture: cost of capital</t>
  </si>
  <si>
    <t>Above the 8.25% firm WACC: a stand-alone xAI is riskier</t>
  </si>
  <si>
    <t>xAI venture: salvage value</t>
  </si>
  <si>
    <t>Recovery on abandonment; 0 is the conservative lower bound, and the LSM import is at salvage 0</t>
  </si>
  <si>
    <t>Imported from the Python model (no formula representation)</t>
  </si>
  <si>
    <t>xAI abandonment option</t>
  </si>
  <si>
    <t>Least-squares Monte Carlo (venture_option.py; paper Sec. 5.2); salvage 0. The Lattice tab builds a formula approximation of this value</t>
  </si>
  <si>
    <t>xAI venture floor</t>
  </si>
  <si>
    <t>Venture model with optimal abandonment (paper Sec. 6 sum of parts)</t>
  </si>
  <si>
    <t>xAI winning-model value</t>
  </si>
  <si>
    <t>xAI segment at a 30% terminal margin (paper Sec. 4)</t>
  </si>
  <si>
    <t>Inversion</t>
  </si>
  <si>
    <t>Target share price ($)</t>
  </si>
  <si>
    <t>The offer price; change to read any price's implied discount rate</t>
  </si>
  <si>
    <t>Deterministic DCF — paper Section 4, Appendix A.1 (all values $M)</t>
  </si>
  <si>
    <t>The classic waterfall, year by year: revenue, margin, EBIT, taxes, reinvestment, FCFF, discounting; then the terminal value step by step. Margins and the tax rate ramp linearly; taxes apply to positive EBIT only; reinvestment is floored at zero.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</si>
  <si>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</si>
  <si>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</si>
  <si>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</si>
  <si>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</si>
  <si>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</si>
  <si>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</si>
  <si>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</si>
  <si>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</si>
  <si>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</si>
  <si>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</si>
  <si>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</si>
  <si>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Year index t</t>
  </si>
  <si>
    <t>Tax rate (ramps to marginal)</t>
  </si>
  <si>
    <t>Discount factor 1/(1+WACC)^t</t>
  </si>
  <si>
    <t>Launch</t>
  </si>
  <si>
    <t>growth to 2036 target g:</t>
  </si>
  <si>
    <t>Revenue</t>
  </si>
  <si>
    <t>(x) Operating margin</t>
  </si>
  <si>
    <t>(=) EBIT</t>
  </si>
  <si>
    <t>(-) Taxes (on positive EBIT)</t>
  </si>
  <si>
    <t>(-) Reinvestment (chg. revenue / sales-to-capital)</t>
  </si>
  <si>
    <t>(=) Free cash flow (FCFF)</t>
  </si>
  <si>
    <t>(x) Discount factor</t>
  </si>
  <si>
    <t>(=) PV of FCFF</t>
  </si>
  <si>
    <t>Terminal value (2037 onward)</t>
  </si>
  <si>
    <t>EBIT 2037 after tax = EBIT 2036 x (1+g) x (1-marginal tax)</t>
  </si>
  <si>
    <t>(-) Perpetuity reinvestment: g / ROIC of the above</t>
  </si>
  <si>
    <t>(=) FCFF 2037</t>
  </si>
  <si>
    <t>Terminal value at 2036 = FCFF 2037 / (WACC - g)</t>
  </si>
  <si>
    <t>PV of terminal value = TV x discount factor 2036</t>
  </si>
  <si>
    <t>Segment operating value = sum of PV(FCFF) + PV(TV)</t>
  </si>
  <si>
    <t>Python check:</t>
  </si>
  <si>
    <t>Starlink</t>
  </si>
  <si>
    <t>xAI</t>
  </si>
  <si>
    <t>DTC underlying</t>
  </si>
  <si>
    <t>Equity bridge</t>
  </si>
  <si>
    <t>Launch operating value</t>
  </si>
  <si>
    <t>Starlink operating value</t>
  </si>
  <si>
    <t>xAI operating value</t>
  </si>
  <si>
    <t>(+) Cash</t>
  </si>
  <si>
    <t>(+) IPO proceeds</t>
  </si>
  <si>
    <t>(-) Debt</t>
  </si>
  <si>
    <t>Equity value ($M)</t>
  </si>
  <si>
    <t>Per share ($)</t>
  </si>
  <si>
    <t>Real options — paper Section 5, Appendix A.2 (values $M)</t>
  </si>
  <si>
    <t>Expansion claims by their standalone closed form p x [M N(d1) - I N(d2)] x (1+r)^-tau, validated against the paper's simulation in Appendix A.2. Mars as the exact probability tree. The abandonment option is imported from the Python least-squares Monte Carlo.</t>
  </si>
  <si>
    <t>Starlink direct-to-cell (exercise-at-gate)</t>
  </si>
  <si>
    <t>Underlying M</t>
  </si>
  <si>
    <t>d1 = [ln(M/I) + sigma^2/2] / sigma</t>
  </si>
  <si>
    <t>d2 = d1 - sigma</t>
  </si>
  <si>
    <t>Option value</t>
  </si>
  <si>
    <t>Python checks: closed form 32,588; the paper's simulated value 32,614 (same paths as the firm model; gap = Monte-Carlo error)</t>
  </si>
  <si>
    <t>Starship heavy lift (gated on the technical trigger)</t>
  </si>
  <si>
    <t>Python checks: closed form 32,309; the paper's simulated value 32,304 (same paths as the firm model; gap = Monte-Carlo error)</t>
  </si>
  <si>
    <t>Mars sovereign-program claim (exact probability tree)</t>
  </si>
  <si>
    <t>State (highest realized)</t>
  </si>
  <si>
    <t>Value ($M)</t>
  </si>
  <si>
    <t>Probability</t>
  </si>
  <si>
    <t>Settlement</t>
  </si>
  <si>
    <t>Crewed, not settlement</t>
  </si>
  <si>
    <t>Robotic only</t>
  </si>
  <si>
    <t>Mars claim, discounted from the start year</t>
  </si>
  <si>
    <t>Python check (simulated tree). Value per state = max(revenue x margin x (1-tax) / WACC - co-investment, 0), a flat perpetuity.</t>
  </si>
  <si>
    <t>xAI abandonment option (imported)</t>
  </si>
  <si>
    <t>Value at zero salvage</t>
  </si>
  <si>
    <t>From the Python least-squares Monte Carlo (paper Sec. 5.2); optimal stopping has no formula representation — see venture_option.py</t>
  </si>
  <si>
    <t>Totals</t>
  </si>
  <si>
    <t>Expansion claims + Mars</t>
  </si>
  <si>
    <t>All options incl. abandonment</t>
  </si>
  <si>
    <t>Equity + all options ($M)</t>
  </si>
  <si>
    <t>Lattice — the xAI abandonment option as a binomial tree (paper Sec. 5.2; values $M)</t>
  </si>
  <si>
    <t>How this tab relates to the Python model (venture_option.py)</t>
  </si>
  <si>
    <t>The paper values the option to stop funding xAI by least-squares Monte Carlo (Longstaff-Schwartz 2001)</t>
  </si>
  <si>
    <t>on 100,000 simulated paths of a two-state model: revenue, and its expected growth rate, which is itself</t>
  </si>
  <si>
    <t>stochastic and mean-reverting. Optimal stopping with two state variables has no formula representation,</t>
  </si>
  <si>
    <t>a spreadsheet can hold: a binomial lattice on revenue alone, with two simplifications. First, the growth</t>
  </si>
  <si>
    <t>rate follows its expected (deterministic) path. Second, volatility is a single number, set so the total</t>
  </si>
  <si>
    <t>variance of log revenue at the 2036 horizon matches the full model's, growth-rate shocks included (the</t>
  </si>
  <si>
    <t>variance match in step 1). Everything else, the cash-flow construction, taxes, reinvestment, the floored</t>
  </si>
  <si>
    <t>terminal value, the annual abandon-or-fund decision, and the discount rate, is identical to the Python</t>
  </si>
  <si>
    <t>model, and every cell below is a live formula on the Inputs-tab assumptions.</t>
  </si>
  <si>
    <t>Reading the lattices: columns are years; from any cell, next year is either the cell one to the right</t>
  </si>
  <si>
    <t>(an up year) or the cell one to the right and one row down (a down year), each with probability 1/2.</t>
  </si>
  <si>
    <t>Values are computed backward from 2036: at each node the venture is worth the better of salvage (abandon)</t>
  </si>
  <si>
    <t>or the expected cash flow plus next-year value, discounted (fund). The lattice understates the LSM option</t>
  </si>
  <si>
    <t>value, by roughly half at the default inputs: with the growth state dropped, there are no persistent</t>
  </si>
  <si>
    <t>'lost the AI race' trajectories in which growth collapses and stays low, and cutting exactly those losses</t>
  </si>
  <si>
    <t>number is the imported LSM value.</t>
  </si>
  <si>
    <t>Step 1 — schedules: expected growth, volatilities, and the variance-matched step</t>
  </si>
  <si>
    <t>Year t</t>
  </si>
  <si>
    <t>Expected growth mu(t-1), mean-reverting path</t>
  </si>
  <si>
    <t>Revenue volatility sigma_t, declining</t>
  </si>
  <si>
    <t>Growth-shock loading on ln R(2036)</t>
  </si>
  <si>
    <t>Lattice step sigma_eff (variance match)</t>
  </si>
  <si>
    <t>Python check: 25.84%. Per year: revenue-shock variance sigma_t^2 plus the squared loadings of growth shocks, averaged, square root.</t>
  </si>
  <si>
    <t>Up factor = exp(mu - sigma_t^2/2 + sigma_eff)</t>
  </si>
  <si>
    <t>Down factor = exp(mu - sigma_t^2/2 - sigma_eff)</t>
  </si>
  <si>
    <t>Step 2 — the revenue lattice, recombining (and the 2036 terminal value)</t>
  </si>
  <si>
    <t>2025</t>
  </si>
  <si>
    <t>TV 2036</t>
  </si>
  <si>
    <t>Step 3 — free cash flow of the coming year if revenue moves up (column = current year-end state)</t>
  </si>
  <si>
    <t>Step 4 — free cash flow of the coming year if revenue moves down</t>
  </si>
  <si>
    <t>Step 5 — value WITH the annual option to abandon: max(salvage, expected[cash flow + next value] / (1+r))</t>
  </si>
  <si>
    <t>Step 6 — value WITHOUT the option: the same recursion, never abandoning</t>
  </si>
  <si>
    <t>Step 7 — the funding decision at each node ('stop' where continuing is worth less than salvage)</t>
  </si>
  <si>
    <t>Summary — the lattice against the paper's least-squares Monte Carlo</t>
  </si>
  <si>
    <t>Venture value WITH abandonment (lattice)</t>
  </si>
  <si>
    <t>Python lattice check (same recursion in code); the LSM two-state value is 22,555, the venture floor on the Inputs tab</t>
  </si>
  <si>
    <t>Venture value WITHOUT abandonment (lattice)</t>
  </si>
  <si>
    <t>Python lattice check; LSM: 21,063 (funded to the horizon, the governance benchmark of paper Sec. 5.4)</t>
  </si>
  <si>
    <t>Abandonment option (lattice) = difference</t>
  </si>
  <si>
    <t>Downside protection from optimal stopping, as the lattice prices it</t>
  </si>
  <si>
    <t>Abandonment option (paper: imported LSM)</t>
  </si>
  <si>
    <t>What the paper and the other tabs use (Inputs tab import, salvage 0)</t>
  </si>
  <si>
    <t>At the default inputs the venture is stopped at 17 of the 66 funding nodes in step 7, and the lattice option is about 53% of the LSM value; the explanation at the top says why.</t>
  </si>
  <si>
    <t>If you change venture inputs, this tab updates live while the imported LSM values go stale until the Python model is re-run (see the README tab).</t>
  </si>
  <si>
    <t>Monte Carlo — the distribution of equity value (1,000 trials; paper Sec. 4.3)</t>
  </si>
  <si>
    <t>Each row is one trial of the correlated three-segment model of Appendix A.1: a common demand factor per year (correlation rho), declining revenue volatility, the same cash-flow construction as the DCF tab. Press F9 to redraw. Excel's RAND() is not seeded, so figures move by Monte-Carlo error around the Python values; the paper's numbers use 200,000 fixed-seed paths.</t>
  </si>
  <si>
    <t>Summary of the simulated distribution</t>
  </si>
  <si>
    <t>Histogram ($T bins, count of trials)</t>
  </si>
  <si>
    <t>Launch: sigma_t</t>
  </si>
  <si>
    <t>Mean equity ($M)</t>
  </si>
  <si>
    <t>Python (200k paths): 1,002,249</t>
  </si>
  <si>
    <t>Starlink: sigma_t</t>
  </si>
  <si>
    <t>Std deviation</t>
  </si>
  <si>
    <t>xAI: sigma_t</t>
  </si>
  <si>
    <t>MC std error of mean</t>
  </si>
  <si>
    <t>Launch: drift ln(1+g)</t>
  </si>
  <si>
    <t>5th percentile</t>
  </si>
  <si>
    <t>Python: 514,826</t>
  </si>
  <si>
    <t>Starlink: drift ln(1+g)</t>
  </si>
  <si>
    <t>Median</t>
  </si>
  <si>
    <t>Python: 915,244</t>
  </si>
  <si>
    <t>xAI: drift ln(1+g)</t>
  </si>
  <si>
    <t>95th percentile</t>
  </si>
  <si>
    <t>Python: 1,777,523</t>
  </si>
  <si>
    <t>P(equity &gt; $1.8T)</t>
  </si>
  <si>
    <t>Python: 5%</t>
  </si>
  <si>
    <t>Trial</t>
  </si>
  <si>
    <t>f 2026</t>
  </si>
  <si>
    <t>f 2027</t>
  </si>
  <si>
    <t>f 2028</t>
  </si>
  <si>
    <t>f 2029</t>
  </si>
  <si>
    <t>f 2030</t>
  </si>
  <si>
    <t>f 2031</t>
  </si>
  <si>
    <t>f 2032</t>
  </si>
  <si>
    <t>f 2033</t>
  </si>
  <si>
    <t>f 2034</t>
  </si>
  <si>
    <t>f 2035</t>
  </si>
  <si>
    <t>f 2036</t>
  </si>
  <si>
    <t>z La 26</t>
  </si>
  <si>
    <t>z La 27</t>
  </si>
  <si>
    <t>z La 28</t>
  </si>
  <si>
    <t>z La 29</t>
  </si>
  <si>
    <t>z La 30</t>
  </si>
  <si>
    <t>z La 31</t>
  </si>
  <si>
    <t>z La 32</t>
  </si>
  <si>
    <t>z La 33</t>
  </si>
  <si>
    <t>z La 34</t>
  </si>
  <si>
    <t>z La 35</t>
  </si>
  <si>
    <t>z La 36</t>
  </si>
  <si>
    <t>z St 26</t>
  </si>
  <si>
    <t>z St 27</t>
  </si>
  <si>
    <t>z St 28</t>
  </si>
  <si>
    <t>z St 29</t>
  </si>
  <si>
    <t>z St 30</t>
  </si>
  <si>
    <t>z St 31</t>
  </si>
  <si>
    <t>z St 32</t>
  </si>
  <si>
    <t>z St 33</t>
  </si>
  <si>
    <t>z St 34</t>
  </si>
  <si>
    <t>z St 35</t>
  </si>
  <si>
    <t>z St 36</t>
  </si>
  <si>
    <t>z xA 26</t>
  </si>
  <si>
    <t>z xA 27</t>
  </si>
  <si>
    <t>z xA 28</t>
  </si>
  <si>
    <t>z xA 29</t>
  </si>
  <si>
    <t>z xA 30</t>
  </si>
  <si>
    <t>z xA 31</t>
  </si>
  <si>
    <t>z xA 32</t>
  </si>
  <si>
    <t>z xA 33</t>
  </si>
  <si>
    <t>z xA 34</t>
  </si>
  <si>
    <t>z xA 35</t>
  </si>
  <si>
    <t>z xA 36</t>
  </si>
  <si>
    <t>R La 26</t>
  </si>
  <si>
    <t>R La 27</t>
  </si>
  <si>
    <t>R La 28</t>
  </si>
  <si>
    <t>R La 29</t>
  </si>
  <si>
    <t>R La 30</t>
  </si>
  <si>
    <t>R La 31</t>
  </si>
  <si>
    <t>R La 32</t>
  </si>
  <si>
    <t>R La 33</t>
  </si>
  <si>
    <t>R La 34</t>
  </si>
  <si>
    <t>R La 35</t>
  </si>
  <si>
    <t>R La 36</t>
  </si>
  <si>
    <t>R St 26</t>
  </si>
  <si>
    <t>R St 27</t>
  </si>
  <si>
    <t>R St 28</t>
  </si>
  <si>
    <t>R St 29</t>
  </si>
  <si>
    <t>R St 30</t>
  </si>
  <si>
    <t>R St 31</t>
  </si>
  <si>
    <t>R St 32</t>
  </si>
  <si>
    <t>R St 33</t>
  </si>
  <si>
    <t>R St 34</t>
  </si>
  <si>
    <t>R St 35</t>
  </si>
  <si>
    <t>R St 36</t>
  </si>
  <si>
    <t>R xA 26</t>
  </si>
  <si>
    <t>R xA 27</t>
  </si>
  <si>
    <t>R xA 28</t>
  </si>
  <si>
    <t>R xA 29</t>
  </si>
  <si>
    <t>R xA 30</t>
  </si>
  <si>
    <t>R xA 31</t>
  </si>
  <si>
    <t>R xA 32</t>
  </si>
  <si>
    <t>R xA 33</t>
  </si>
  <si>
    <t>R xA 34</t>
  </si>
  <si>
    <t>R xA 35</t>
  </si>
  <si>
    <t>R xA 36</t>
  </si>
  <si>
    <t>PV La 26</t>
  </si>
  <si>
    <t>PV La 27</t>
  </si>
  <si>
    <t>PV La 28</t>
  </si>
  <si>
    <t>PV La 29</t>
  </si>
  <si>
    <t>PV La 30</t>
  </si>
  <si>
    <t>PV La 31</t>
  </si>
  <si>
    <t>PV La 32</t>
  </si>
  <si>
    <t>PV La 33</t>
  </si>
  <si>
    <t>PV La 34</t>
  </si>
  <si>
    <t>PV La 35</t>
  </si>
  <si>
    <t>PV La 36</t>
  </si>
  <si>
    <t>PV St 26</t>
  </si>
  <si>
    <t>PV St 27</t>
  </si>
  <si>
    <t>PV St 28</t>
  </si>
  <si>
    <t>PV St 29</t>
  </si>
  <si>
    <t>PV St 30</t>
  </si>
  <si>
    <t>PV St 31</t>
  </si>
  <si>
    <t>PV St 32</t>
  </si>
  <si>
    <t>PV St 33</t>
  </si>
  <si>
    <t>PV St 34</t>
  </si>
  <si>
    <t>PV St 35</t>
  </si>
  <si>
    <t>PV St 36</t>
  </si>
  <si>
    <t>PV xA 26</t>
  </si>
  <si>
    <t>PV xA 27</t>
  </si>
  <si>
    <t>PV xA 28</t>
  </si>
  <si>
    <t>PV xA 29</t>
  </si>
  <si>
    <t>PV xA 30</t>
  </si>
  <si>
    <t>PV xA 31</t>
  </si>
  <si>
    <t>PV xA 32</t>
  </si>
  <si>
    <t>PV xA 33</t>
  </si>
  <si>
    <t>PV xA 34</t>
  </si>
  <si>
    <t>PV xA 35</t>
  </si>
  <si>
    <t>PV xA 36</t>
  </si>
  <si>
    <t>Launch value</t>
  </si>
  <si>
    <t>Starlink value</t>
  </si>
  <si>
    <t>xAI value</t>
  </si>
  <si>
    <t>Equity ($M)</t>
  </si>
  <si>
    <t>Inversion — the discount rate a price implies (paper Section 6)</t>
  </si>
  <si>
    <t>Cash flows held fixed (they do not depend on the WACC); the option layer held at its base value, as in the paper. Each row recomputes total value at that rate; the implied rate interpolates where value crosses the target. For more digits, use Goal Seek (Data &gt; What-If) on the Inputs WACC cell.</t>
  </si>
  <si>
    <t>Target price ($)</t>
  </si>
  <si>
    <t>Target cap ($M)</t>
  </si>
  <si>
    <t>Option layer ($M)</t>
  </si>
  <si>
    <t>held constant across rates (paper convention)</t>
  </si>
  <si>
    <t>WACC</t>
  </si>
  <si>
    <t>PV of FCFF ($M)</t>
  </si>
  <si>
    <t>PV of TV ($M)</t>
  </si>
  <si>
    <t>Total value ($M)</t>
  </si>
  <si>
    <t>$ / share</t>
  </si>
  <si>
    <t>One-lever implied values (paper Table 4; reproduce with Goal Seek on the Inputs tab)</t>
  </si>
  <si>
    <t>Starlink terminal margin</t>
  </si>
  <si>
    <t>60% -&gt; 137% (no feasible value)</t>
  </si>
  <si>
    <t>xAI terminal margin</t>
  </si>
  <si>
    <t>25% -&gt; 86% (above every comparable)</t>
  </si>
  <si>
    <t>Launch 2036 revenue</t>
  </si>
  <si>
    <t>$40B -&gt; $266B (the market is $14-41B/yr)</t>
  </si>
  <si>
    <t>xAI 2036 revenue</t>
  </si>
  <si>
    <t>$160B -&gt; $640B (about 30x OpenAI)</t>
  </si>
  <si>
    <t>Starlink 2036 revenue</t>
  </si>
  <si>
    <t>$120B -&gt; $358B (above the supported range)</t>
  </si>
  <si>
    <t>Discount rate</t>
  </si>
  <si>
    <t>8.25% -&gt; 6.86% (inside estimation error)</t>
  </si>
  <si>
    <t>Implied WACC</t>
  </si>
  <si>
    <t>Python check: 6.86% at $135</t>
  </si>
  <si>
    <t>Equity premium</t>
  </si>
  <si>
    <t>over the 4.56% risk-free rate</t>
  </si>
  <si>
    <t>How the implied rate is computed: values fall as the rate rises, so MATCH finds the last grid row where value is still above the target; INDEX reads that row's rate and value; the formula then interpolates linearly to the crossing between that row and the next.</t>
  </si>
  <si>
    <t>Sum of parts against the market — paper Section 6, Table 3 ($M)</t>
  </si>
  <si>
    <t>Launch + Starlink (core)</t>
  </si>
  <si>
    <t>DCF tab</t>
  </si>
  <si>
    <t>xAI: venture floor</t>
  </si>
  <si>
    <t>Low end: the venture model with optimal abandonment (imported; abandonment embedded)</t>
  </si>
  <si>
    <t>xAI: winning model</t>
  </si>
  <si>
    <t>High end: the xAI segment at a 30% terminal margin (imported)</t>
  </si>
  <si>
    <t>Net cash incl. proceeds</t>
  </si>
  <si>
    <t>Options tab</t>
  </si>
  <si>
    <t>Added at the high end only; embedded in the venture floor at the low end</t>
  </si>
  <si>
    <t>Supported range: low</t>
  </si>
  <si>
    <t>Python check: 860,800</t>
  </si>
  <si>
    <t>Supported range: high</t>
  </si>
  <si>
    <t>Python check: 1,128,139</t>
  </si>
  <si>
    <t>IPO capitalization</t>
  </si>
  <si>
    <t>Unexplained premium (vs. high)</t>
  </si>
  <si>
    <t>which is why the Inputs tab imports that value rather than computing it. This tab is an attempt at getting to something</t>
  </si>
  <si>
    <t>is most of what the real option is worth. In short, this tab shows the mechanics as I understand them; the paper's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</si>
</sst>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0.0%"/>
    <numFmt numFmtId="166" formatCode="0.0"/>
    <numFmt numFmtId="167" formatCode="0.000"/>
    <numFmt numFmtId="168" formatCode="0.0000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0"/>
      <name val="Arial"/>
    </font>
    <font>
      <b/>
      <sz val="11"/>
      <name val="Arial"/>
    </font>
    <font>
      <i/>
      <sz val="9"/>
      <color rgb="FF808080"/>
      <name val="Arial"/>
    </font>
    <font>
      <sz val="10"/>
      <color rgb="FF0000FF"/>
      <name val="Arial"/>
    </font>
    <font>
      <b/>
      <sz val="10"/>
      <name val="Arial"/>
    </font>
    <font>
      <sz val="10"/>
      <color rgb="FF008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2" borderId="0" xfId="0" applyNumberFormat="1" applyFont="1" applyFill="1"/>
    <xf numFmtId="165" fontId="5" fillId="2" borderId="0" xfId="0" applyNumberFormat="1" applyFont="1" applyFill="1"/>
    <xf numFmtId="166" fontId="5" fillId="2" borderId="0" xfId="0" applyNumberFormat="1" applyFont="1" applyFill="1"/>
    <xf numFmtId="10" fontId="5" fillId="2" borderId="0" xfId="0" applyNumberFormat="1" applyFont="1" applyFill="1"/>
    <xf numFmtId="2" fontId="5" fillId="2" borderId="0" xfId="0" applyNumberFormat="1" applyFont="1" applyFill="1"/>
    <xf numFmtId="1" fontId="5" fillId="2" borderId="0" xfId="0" applyNumberFormat="1" applyFont="1" applyFill="1"/>
    <xf numFmtId="1" fontId="2" fillId="0" borderId="0" xfId="0" applyNumberFormat="1" applyFont="1"/>
    <xf numFmtId="165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4" fontId="2" fillId="0" borderId="0" xfId="0" applyNumberFormat="1" applyFont="1"/>
    <xf numFmtId="0" fontId="6" fillId="0" borderId="0" xfId="0" applyFont="1"/>
    <xf numFmtId="164" fontId="6" fillId="0" borderId="0" xfId="0" applyNumberFormat="1" applyFont="1"/>
    <xf numFmtId="164" fontId="4" fillId="0" borderId="0" xfId="0" applyNumberFormat="1" applyFont="1"/>
    <xf numFmtId="164" fontId="7" fillId="0" borderId="0" xfId="0" applyNumberFormat="1" applyFont="1"/>
    <xf numFmtId="2" fontId="6" fillId="0" borderId="0" xfId="0" applyNumberFormat="1" applyFont="1"/>
    <xf numFmtId="165" fontId="6" fillId="0" borderId="0" xfId="0" applyNumberFormat="1" applyFont="1"/>
    <xf numFmtId="166" fontId="2" fillId="0" borderId="0" xfId="0" applyNumberFormat="1" applyFont="1"/>
    <xf numFmtId="168" fontId="7" fillId="0" borderId="0" xfId="0" applyNumberFormat="1" applyFont="1"/>
    <xf numFmtId="2" fontId="2" fillId="0" borderId="0" xfId="0" applyNumberFormat="1" applyFont="1"/>
    <xf numFmtId="2" fontId="7" fillId="0" borderId="0" xfId="0" applyNumberFormat="1" applyFont="1"/>
    <xf numFmtId="10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Simulated equity value ($T)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numRef>
              <c:f>MonteCarlo!$U$5:$AI$5</c:f>
              <c:numCache>
                <c:formatCode>0.0</c:formatCode>
                <c:ptCount val="15"/>
                <c:pt idx="0">
                  <c:v>0.2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1.6</c:v>
                </c:pt>
                <c:pt idx="8">
                  <c:v>1.8</c:v>
                </c:pt>
                <c:pt idx="9">
                  <c:v>2</c:v>
                </c:pt>
                <c:pt idx="10">
                  <c:v>2.2000000000000002</c:v>
                </c:pt>
                <c:pt idx="11">
                  <c:v>2.4</c:v>
                </c:pt>
                <c:pt idx="12">
                  <c:v>2.6</c:v>
                </c:pt>
                <c:pt idx="13">
                  <c:v>2.8</c:v>
                </c:pt>
                <c:pt idx="14">
                  <c:v>3</c:v>
                </c:pt>
              </c:numCache>
            </c:numRef>
          </c:cat>
          <c:val>
            <c:numRef>
              <c:f>MonteCarlo!$U$6:$AI$6</c:f>
              <c:numCache>
                <c:formatCode>0</c:formatCode>
                <c:ptCount val="15"/>
                <c:pt idx="0">
                  <c:v>8</c:v>
                </c:pt>
                <c:pt idx="1">
                  <c:v>116</c:v>
                </c:pt>
                <c:pt idx="2">
                  <c:v>253</c:v>
                </c:pt>
                <c:pt idx="3">
                  <c:v>214</c:v>
                </c:pt>
                <c:pt idx="4">
                  <c:v>167</c:v>
                </c:pt>
                <c:pt idx="5">
                  <c:v>101</c:v>
                </c:pt>
                <c:pt idx="6">
                  <c:v>56</c:v>
                </c:pt>
                <c:pt idx="7">
                  <c:v>32</c:v>
                </c:pt>
                <c:pt idx="8">
                  <c:v>20</c:v>
                </c:pt>
                <c:pt idx="9">
                  <c:v>15</c:v>
                </c:pt>
                <c:pt idx="10">
                  <c:v>8</c:v>
                </c:pt>
                <c:pt idx="11">
                  <c:v>6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92-4793-AF36-A02FA6081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value vs. discount rate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Inversion!$E$8</c:f>
              <c:strCache>
                <c:ptCount val="1"/>
                <c:pt idx="0">
                  <c:v>Total value ($M)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Inversion!$A$9:$A$37</c:f>
              <c:numCache>
                <c:formatCode>0.00%</c:formatCode>
                <c:ptCount val="29"/>
                <c:pt idx="0">
                  <c:v>0.05</c:v>
                </c:pt>
                <c:pt idx="1">
                  <c:v>5.2499999999999998E-2</c:v>
                </c:pt>
                <c:pt idx="2">
                  <c:v>5.5E-2</c:v>
                </c:pt>
                <c:pt idx="3">
                  <c:v>5.7500000000000002E-2</c:v>
                </c:pt>
                <c:pt idx="4">
                  <c:v>0.06</c:v>
                </c:pt>
                <c:pt idx="5">
                  <c:v>6.25E-2</c:v>
                </c:pt>
                <c:pt idx="6">
                  <c:v>6.5000000000000002E-2</c:v>
                </c:pt>
                <c:pt idx="7">
                  <c:v>6.7500000000000004E-2</c:v>
                </c:pt>
                <c:pt idx="8">
                  <c:v>7.0000000000000007E-2</c:v>
                </c:pt>
                <c:pt idx="9">
                  <c:v>7.2500000000000009E-2</c:v>
                </c:pt>
                <c:pt idx="10">
                  <c:v>7.5000000000000011E-2</c:v>
                </c:pt>
                <c:pt idx="11">
                  <c:v>7.7499999999999999E-2</c:v>
                </c:pt>
                <c:pt idx="12">
                  <c:v>0.08</c:v>
                </c:pt>
                <c:pt idx="13">
                  <c:v>8.2500000000000004E-2</c:v>
                </c:pt>
                <c:pt idx="14">
                  <c:v>8.5000000000000006E-2</c:v>
                </c:pt>
                <c:pt idx="15">
                  <c:v>8.7499999999999994E-2</c:v>
                </c:pt>
                <c:pt idx="16">
                  <c:v>0.09</c:v>
                </c:pt>
                <c:pt idx="17">
                  <c:v>9.2499999999999999E-2</c:v>
                </c:pt>
                <c:pt idx="18">
                  <c:v>9.5000000000000001E-2</c:v>
                </c:pt>
                <c:pt idx="19">
                  <c:v>9.7500000000000003E-2</c:v>
                </c:pt>
                <c:pt idx="20">
                  <c:v>0.1</c:v>
                </c:pt>
                <c:pt idx="21">
                  <c:v>0.10249999999999999</c:v>
                </c:pt>
                <c:pt idx="22">
                  <c:v>0.105</c:v>
                </c:pt>
                <c:pt idx="23">
                  <c:v>0.1075</c:v>
                </c:pt>
                <c:pt idx="24">
                  <c:v>0.11</c:v>
                </c:pt>
                <c:pt idx="25">
                  <c:v>0.1125</c:v>
                </c:pt>
                <c:pt idx="26">
                  <c:v>0.115</c:v>
                </c:pt>
                <c:pt idx="27">
                  <c:v>0.11749999999999999</c:v>
                </c:pt>
                <c:pt idx="28">
                  <c:v>0.12</c:v>
                </c:pt>
              </c:numCache>
            </c:numRef>
          </c:cat>
          <c:val>
            <c:numRef>
              <c:f>Inversion!$E$9:$E$37</c:f>
              <c:numCache>
                <c:formatCode>#,##0;\(#,##0\);\-</c:formatCode>
                <c:ptCount val="29"/>
                <c:pt idx="0">
                  <c:v>9728419.6093511358</c:v>
                </c:pt>
                <c:pt idx="1">
                  <c:v>6153981.8222906115</c:v>
                </c:pt>
                <c:pt idx="2">
                  <c:v>4482488.575492234</c:v>
                </c:pt>
                <c:pt idx="3">
                  <c:v>3514572.0611606468</c:v>
                </c:pt>
                <c:pt idx="4">
                  <c:v>2883759.5518556889</c:v>
                </c:pt>
                <c:pt idx="5">
                  <c:v>2440426.7231965843</c:v>
                </c:pt>
                <c:pt idx="6">
                  <c:v>2112075.727641189</c:v>
                </c:pt>
                <c:pt idx="7">
                  <c:v>1859313.2182341409</c:v>
                </c:pt>
                <c:pt idx="8">
                  <c:v>1658891.0631088023</c:v>
                </c:pt>
                <c:pt idx="9">
                  <c:v>1496203.9110191888</c:v>
                </c:pt>
                <c:pt idx="10">
                  <c:v>1361614.5298954328</c:v>
                </c:pt>
                <c:pt idx="11">
                  <c:v>1248507.0429286943</c:v>
                </c:pt>
                <c:pt idx="12">
                  <c:v>1152189.0445371591</c:v>
                </c:pt>
                <c:pt idx="13">
                  <c:v>1069240.0108949002</c:v>
                </c:pt>
                <c:pt idx="14">
                  <c:v>997107.77773517626</c:v>
                </c:pt>
                <c:pt idx="15">
                  <c:v>933849.47737086297</c:v>
                </c:pt>
                <c:pt idx="16">
                  <c:v>877959.99717095576</c:v>
                </c:pt>
                <c:pt idx="17">
                  <c:v>828255.30222752236</c:v>
                </c:pt>
                <c:pt idx="18">
                  <c:v>783791.18651263893</c:v>
                </c:pt>
                <c:pt idx="19">
                  <c:v>743805.50649774296</c:v>
                </c:pt>
                <c:pt idx="20">
                  <c:v>707676.34312985057</c:v>
                </c:pt>
                <c:pt idx="21">
                  <c:v>674891.19328092318</c:v>
                </c:pt>
                <c:pt idx="22">
                  <c:v>645023.94124257623</c:v>
                </c:pt>
                <c:pt idx="23">
                  <c:v>617717.41073440667</c:v>
                </c:pt>
                <c:pt idx="24">
                  <c:v>592669.98097867984</c:v>
                </c:pt>
                <c:pt idx="25">
                  <c:v>569625.20374173485</c:v>
                </c:pt>
                <c:pt idx="26">
                  <c:v>548363.66461131582</c:v>
                </c:pt>
                <c:pt idx="27">
                  <c:v>528696.54227452236</c:v>
                </c:pt>
                <c:pt idx="28">
                  <c:v>510460.46639858442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94E-488B-8B94-2A3349C0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WACC</a:t>
                </a:r>
              </a:p>
            </c:rich>
          </c:tx>
          <c:overlay val="1"/>
        </c:title>
        <c:numFmt formatCode="0.0%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value ($M)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Components vs. the offer ($M)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SumOfParts!$A$3:$A$12</c:f>
              <c:strCache>
                <c:ptCount val="10"/>
                <c:pt idx="0">
                  <c:v>Launch + Starlink (core)</c:v>
                </c:pt>
                <c:pt idx="1">
                  <c:v>xAI: venture floor</c:v>
                </c:pt>
                <c:pt idx="2">
                  <c:v>xAI: winning model</c:v>
                </c:pt>
                <c:pt idx="3">
                  <c:v>Net cash incl. proceeds</c:v>
                </c:pt>
                <c:pt idx="4">
                  <c:v>Expansion claims + Mars</c:v>
                </c:pt>
                <c:pt idx="5">
                  <c:v>xAI abandonment option</c:v>
                </c:pt>
                <c:pt idx="7">
                  <c:v>Supported range: low</c:v>
                </c:pt>
                <c:pt idx="8">
                  <c:v>Supported range: high</c:v>
                </c:pt>
                <c:pt idx="9">
                  <c:v>IPO capitalization</c:v>
                </c:pt>
              </c:strCache>
            </c:strRef>
          </c:cat>
          <c:val>
            <c:numRef>
              <c:f>SumOfParts!$B$3:$B$12</c:f>
              <c:numCache>
                <c:formatCode>#,##0;\(#,##0\);\-</c:formatCode>
                <c:ptCount val="10"/>
                <c:pt idx="0">
                  <c:v>695704.19320851995</c:v>
                </c:pt>
                <c:pt idx="1">
                  <c:v>22555</c:v>
                </c:pt>
                <c:pt idx="2">
                  <c:v>288402</c:v>
                </c:pt>
                <c:pt idx="3">
                  <c:v>76851</c:v>
                </c:pt>
                <c:pt idx="4">
                  <c:v>65669.749826476953</c:v>
                </c:pt>
                <c:pt idx="5">
                  <c:v>1492</c:v>
                </c:pt>
                <c:pt idx="7">
                  <c:v>860779.94303499686</c:v>
                </c:pt>
                <c:pt idx="8">
                  <c:v>1128118.9430349967</c:v>
                </c:pt>
                <c:pt idx="9">
                  <c:v>1767285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E-487A-A726-E5D22A890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61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6"/>
  <sheetViews>
    <sheetView tabSelected="1" workbookViewId="0"/>
  </sheetViews>
  <sheetFormatPr defaultRowHeight="14.75" x14ac:dyDescent="0.75"/>
  <cols>
    <col min="1" max="1" width="110" customWidth="1"/>
  </cols>
  <sheetData>
    <row r="1" spans="1:1" ht="16.75" x14ac:dyDescent="0.75">
      <c r="A1" s="1" t="s">
        <v>0</v>
      </c>
    </row>
    <row r="2" spans="1:1" x14ac:dyDescent="0.75">
      <c r="A2" s="2" t="s">
        <v>1</v>
      </c>
    </row>
    <row r="3" spans="1:1" x14ac:dyDescent="0.75">
      <c r="A3" s="2"/>
    </row>
    <row r="4" spans="1:1" x14ac:dyDescent="0.75">
      <c r="A4" s="2" t="s">
        <v>2</v>
      </c>
    </row>
    <row r="5" spans="1:1" x14ac:dyDescent="0.75">
      <c r="A5" s="2" t="s">
        <v>3</v>
      </c>
    </row>
    <row r="6" spans="1:1" x14ac:dyDescent="0.75">
      <c r="A6" s="2"/>
    </row>
    <row r="7" spans="1:1" x14ac:dyDescent="0.75">
      <c r="A7" s="3" t="s">
        <v>4</v>
      </c>
    </row>
    <row r="8" spans="1:1" x14ac:dyDescent="0.75">
      <c r="A8" s="2" t="s">
        <v>5</v>
      </c>
    </row>
    <row r="9" spans="1:1" x14ac:dyDescent="0.75">
      <c r="A9" s="2" t="s">
        <v>6</v>
      </c>
    </row>
    <row r="10" spans="1:1" x14ac:dyDescent="0.75">
      <c r="A10" s="2" t="s">
        <v>7</v>
      </c>
    </row>
    <row r="11" spans="1:1" x14ac:dyDescent="0.75">
      <c r="A11" s="2" t="s">
        <v>8</v>
      </c>
    </row>
    <row r="12" spans="1:1" x14ac:dyDescent="0.75">
      <c r="A12" s="2" t="s">
        <v>9</v>
      </c>
    </row>
    <row r="13" spans="1:1" x14ac:dyDescent="0.75">
      <c r="A13" s="2" t="s">
        <v>10</v>
      </c>
    </row>
    <row r="14" spans="1:1" x14ac:dyDescent="0.75">
      <c r="A14" s="2" t="s">
        <v>11</v>
      </c>
    </row>
    <row r="15" spans="1:1" x14ac:dyDescent="0.75">
      <c r="A15" s="2" t="s">
        <v>12</v>
      </c>
    </row>
    <row r="16" spans="1:1" x14ac:dyDescent="0.75">
      <c r="A16" s="2" t="s">
        <v>13</v>
      </c>
    </row>
    <row r="17" spans="1:1" x14ac:dyDescent="0.75">
      <c r="A17" s="2" t="s">
        <v>14</v>
      </c>
    </row>
    <row r="18" spans="1:1" x14ac:dyDescent="0.75">
      <c r="A18" s="2" t="s">
        <v>15</v>
      </c>
    </row>
    <row r="19" spans="1:1" x14ac:dyDescent="0.75">
      <c r="A19" s="2" t="s">
        <v>16</v>
      </c>
    </row>
    <row r="20" spans="1:1" x14ac:dyDescent="0.75">
      <c r="A20" s="2" t="s">
        <v>17</v>
      </c>
    </row>
    <row r="21" spans="1:1" x14ac:dyDescent="0.75">
      <c r="A21" s="2" t="s">
        <v>18</v>
      </c>
    </row>
    <row r="22" spans="1:1" x14ac:dyDescent="0.75">
      <c r="A22" s="2"/>
    </row>
    <row r="23" spans="1:1" x14ac:dyDescent="0.75">
      <c r="A23" s="2" t="s">
        <v>19</v>
      </c>
    </row>
    <row r="24" spans="1:1" x14ac:dyDescent="0.75">
      <c r="A24" s="2" t="s">
        <v>20</v>
      </c>
    </row>
    <row r="25" spans="1:1" x14ac:dyDescent="0.75">
      <c r="A25" s="2" t="s">
        <v>21</v>
      </c>
    </row>
    <row r="26" spans="1:1" x14ac:dyDescent="0.75">
      <c r="A26" s="2" t="s">
        <v>22</v>
      </c>
    </row>
    <row r="27" spans="1:1" x14ac:dyDescent="0.75">
      <c r="A27" s="2"/>
    </row>
    <row r="28" spans="1:1" x14ac:dyDescent="0.75">
      <c r="A28" s="2" t="s">
        <v>23</v>
      </c>
    </row>
    <row r="29" spans="1:1" x14ac:dyDescent="0.75">
      <c r="A29" s="2" t="s">
        <v>24</v>
      </c>
    </row>
    <row r="30" spans="1:1" x14ac:dyDescent="0.75">
      <c r="A30" s="2" t="s">
        <v>25</v>
      </c>
    </row>
    <row r="31" spans="1:1" x14ac:dyDescent="0.75">
      <c r="A31" s="2" t="s">
        <v>26</v>
      </c>
    </row>
    <row r="32" spans="1:1" x14ac:dyDescent="0.75">
      <c r="A32" s="2"/>
    </row>
    <row r="33" spans="1:1" x14ac:dyDescent="0.75">
      <c r="A33" s="2" t="s">
        <v>27</v>
      </c>
    </row>
    <row r="34" spans="1:1" x14ac:dyDescent="0.75">
      <c r="A34" s="2" t="s">
        <v>28</v>
      </c>
    </row>
    <row r="35" spans="1:1" x14ac:dyDescent="0.75">
      <c r="A35" s="2" t="s">
        <v>29</v>
      </c>
    </row>
    <row r="36" spans="1:1" x14ac:dyDescent="0.75">
      <c r="A36" s="2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workbookViewId="0"/>
  </sheetViews>
  <sheetFormatPr defaultRowHeight="14.75" x14ac:dyDescent="0.75"/>
  <cols>
    <col min="1" max="1" width="34" customWidth="1"/>
    <col min="2" max="2" width="13" customWidth="1"/>
    <col min="3" max="3" width="95" customWidth="1"/>
  </cols>
  <sheetData>
    <row r="1" spans="1:3" ht="16.75" x14ac:dyDescent="0.75">
      <c r="A1" s="1" t="s">
        <v>31</v>
      </c>
    </row>
    <row r="2" spans="1:3" x14ac:dyDescent="0.75">
      <c r="A2" s="4" t="s">
        <v>32</v>
      </c>
    </row>
    <row r="5" spans="1:3" x14ac:dyDescent="0.75">
      <c r="A5" s="3" t="s">
        <v>33</v>
      </c>
    </row>
    <row r="6" spans="1:3" x14ac:dyDescent="0.75">
      <c r="A6" s="2" t="s">
        <v>34</v>
      </c>
      <c r="B6" s="5">
        <v>4086</v>
      </c>
      <c r="C6" s="4" t="s">
        <v>35</v>
      </c>
    </row>
    <row r="7" spans="1:3" x14ac:dyDescent="0.75">
      <c r="A7" s="2" t="s">
        <v>36</v>
      </c>
      <c r="B7" s="5">
        <v>40000</v>
      </c>
      <c r="C7" s="4" t="s">
        <v>37</v>
      </c>
    </row>
    <row r="8" spans="1:3" x14ac:dyDescent="0.75">
      <c r="A8" s="2" t="s">
        <v>38</v>
      </c>
      <c r="B8" s="6">
        <v>0.3</v>
      </c>
      <c r="C8" s="4" t="s">
        <v>39</v>
      </c>
    </row>
    <row r="9" spans="1:3" x14ac:dyDescent="0.75">
      <c r="A9" s="2" t="s">
        <v>40</v>
      </c>
      <c r="B9" s="6">
        <v>0.45</v>
      </c>
      <c r="C9" s="4" t="s">
        <v>41</v>
      </c>
    </row>
    <row r="10" spans="1:3" x14ac:dyDescent="0.75">
      <c r="A10" s="2" t="s">
        <v>42</v>
      </c>
      <c r="B10" s="7">
        <v>3.5</v>
      </c>
      <c r="C10" s="4" t="s">
        <v>43</v>
      </c>
    </row>
    <row r="11" spans="1:3" x14ac:dyDescent="0.75">
      <c r="A11" s="2" t="s">
        <v>44</v>
      </c>
      <c r="B11" s="6">
        <v>0.18</v>
      </c>
      <c r="C11" s="4" t="s">
        <v>45</v>
      </c>
    </row>
    <row r="12" spans="1:3" x14ac:dyDescent="0.75">
      <c r="A12" s="2" t="s">
        <v>46</v>
      </c>
      <c r="B12" s="6">
        <v>0.08</v>
      </c>
      <c r="C12" s="4" t="s">
        <v>47</v>
      </c>
    </row>
    <row r="13" spans="1:3" x14ac:dyDescent="0.75">
      <c r="A13" s="2" t="s">
        <v>48</v>
      </c>
      <c r="B13" s="5">
        <v>11387</v>
      </c>
      <c r="C13" s="4" t="s">
        <v>35</v>
      </c>
    </row>
    <row r="14" spans="1:3" x14ac:dyDescent="0.75">
      <c r="A14" s="2" t="s">
        <v>49</v>
      </c>
      <c r="B14" s="5">
        <v>120000</v>
      </c>
      <c r="C14" s="4" t="s">
        <v>37</v>
      </c>
    </row>
    <row r="15" spans="1:3" x14ac:dyDescent="0.75">
      <c r="A15" s="2" t="s">
        <v>50</v>
      </c>
      <c r="B15" s="6">
        <v>0.35</v>
      </c>
      <c r="C15" s="4" t="s">
        <v>51</v>
      </c>
    </row>
    <row r="16" spans="1:3" x14ac:dyDescent="0.75">
      <c r="A16" s="2" t="s">
        <v>52</v>
      </c>
      <c r="B16" s="6">
        <v>0.6</v>
      </c>
      <c r="C16" s="4" t="s">
        <v>41</v>
      </c>
    </row>
    <row r="17" spans="1:3" x14ac:dyDescent="0.75">
      <c r="A17" s="2" t="s">
        <v>53</v>
      </c>
      <c r="B17" s="7">
        <v>4</v>
      </c>
      <c r="C17" s="4" t="s">
        <v>43</v>
      </c>
    </row>
    <row r="18" spans="1:3" x14ac:dyDescent="0.75">
      <c r="A18" s="2" t="s">
        <v>54</v>
      </c>
      <c r="B18" s="6">
        <v>0.22</v>
      </c>
      <c r="C18" s="4" t="s">
        <v>45</v>
      </c>
    </row>
    <row r="19" spans="1:3" x14ac:dyDescent="0.75">
      <c r="A19" s="2" t="s">
        <v>55</v>
      </c>
      <c r="B19" s="6">
        <v>0.1</v>
      </c>
      <c r="C19" s="4" t="s">
        <v>47</v>
      </c>
    </row>
    <row r="20" spans="1:3" x14ac:dyDescent="0.75">
      <c r="A20" s="2" t="s">
        <v>56</v>
      </c>
      <c r="B20" s="5">
        <v>3201</v>
      </c>
      <c r="C20" s="4" t="s">
        <v>35</v>
      </c>
    </row>
    <row r="21" spans="1:3" x14ac:dyDescent="0.75">
      <c r="A21" s="2" t="s">
        <v>57</v>
      </c>
      <c r="B21" s="5">
        <v>160000</v>
      </c>
      <c r="C21" s="4" t="s">
        <v>37</v>
      </c>
    </row>
    <row r="22" spans="1:3" x14ac:dyDescent="0.75">
      <c r="A22" s="2" t="s">
        <v>58</v>
      </c>
      <c r="B22" s="6">
        <v>-0.3</v>
      </c>
      <c r="C22" s="4" t="s">
        <v>59</v>
      </c>
    </row>
    <row r="23" spans="1:3" x14ac:dyDescent="0.75">
      <c r="A23" s="2" t="s">
        <v>60</v>
      </c>
      <c r="B23" s="6">
        <v>0.25</v>
      </c>
      <c r="C23" s="4" t="s">
        <v>41</v>
      </c>
    </row>
    <row r="24" spans="1:3" x14ac:dyDescent="0.75">
      <c r="A24" s="2" t="s">
        <v>61</v>
      </c>
      <c r="B24" s="7">
        <v>2</v>
      </c>
      <c r="C24" s="4" t="s">
        <v>43</v>
      </c>
    </row>
    <row r="25" spans="1:3" x14ac:dyDescent="0.75">
      <c r="A25" s="2" t="s">
        <v>62</v>
      </c>
      <c r="B25" s="6">
        <v>0.4</v>
      </c>
      <c r="C25" s="4" t="s">
        <v>45</v>
      </c>
    </row>
    <row r="26" spans="1:3" x14ac:dyDescent="0.75">
      <c r="A26" s="2" t="s">
        <v>63</v>
      </c>
      <c r="B26" s="6">
        <v>0.15</v>
      </c>
      <c r="C26" s="4" t="s">
        <v>47</v>
      </c>
    </row>
    <row r="28" spans="1:3" x14ac:dyDescent="0.75">
      <c r="A28" s="3" t="s">
        <v>64</v>
      </c>
    </row>
    <row r="29" spans="1:3" x14ac:dyDescent="0.75">
      <c r="A29" s="2" t="s">
        <v>65</v>
      </c>
      <c r="B29" s="8">
        <v>8.2500000000000004E-2</v>
      </c>
      <c r="C29" s="4" t="s">
        <v>66</v>
      </c>
    </row>
    <row r="30" spans="1:3" x14ac:dyDescent="0.75">
      <c r="A30" s="2" t="s">
        <v>67</v>
      </c>
      <c r="B30" s="8">
        <v>4.5600000000000002E-2</v>
      </c>
      <c r="C30" s="4" t="s">
        <v>68</v>
      </c>
    </row>
    <row r="31" spans="1:3" x14ac:dyDescent="0.75">
      <c r="A31" s="2" t="s">
        <v>69</v>
      </c>
      <c r="B31" s="6">
        <v>0.15</v>
      </c>
      <c r="C31" s="4" t="s">
        <v>70</v>
      </c>
    </row>
    <row r="32" spans="1:3" x14ac:dyDescent="0.75">
      <c r="A32" s="2" t="s">
        <v>71</v>
      </c>
      <c r="B32" s="6">
        <v>0.1</v>
      </c>
      <c r="C32" s="4" t="s">
        <v>72</v>
      </c>
    </row>
    <row r="33" spans="1:3" x14ac:dyDescent="0.75">
      <c r="A33" s="2" t="s">
        <v>73</v>
      </c>
      <c r="B33" s="6">
        <v>0.25</v>
      </c>
      <c r="C33" s="4" t="s">
        <v>47</v>
      </c>
    </row>
    <row r="34" spans="1:3" x14ac:dyDescent="0.75">
      <c r="A34" s="2" t="s">
        <v>74</v>
      </c>
      <c r="B34" s="5">
        <v>24747</v>
      </c>
      <c r="C34" s="4" t="s">
        <v>75</v>
      </c>
    </row>
    <row r="35" spans="1:3" x14ac:dyDescent="0.75">
      <c r="A35" s="2" t="s">
        <v>76</v>
      </c>
      <c r="B35" s="5">
        <v>22896</v>
      </c>
      <c r="C35" s="4" t="s">
        <v>75</v>
      </c>
    </row>
    <row r="36" spans="1:3" x14ac:dyDescent="0.75">
      <c r="A36" s="2" t="s">
        <v>77</v>
      </c>
      <c r="B36" s="5">
        <v>75000</v>
      </c>
      <c r="C36" s="4" t="s">
        <v>78</v>
      </c>
    </row>
    <row r="37" spans="1:3" x14ac:dyDescent="0.75">
      <c r="A37" s="2" t="s">
        <v>79</v>
      </c>
      <c r="B37" s="5">
        <v>13091</v>
      </c>
      <c r="C37" s="4" t="s">
        <v>80</v>
      </c>
    </row>
    <row r="38" spans="1:3" x14ac:dyDescent="0.75">
      <c r="A38" s="2" t="s">
        <v>81</v>
      </c>
      <c r="B38" s="6">
        <v>0.3</v>
      </c>
      <c r="C38" s="4" t="s">
        <v>82</v>
      </c>
    </row>
    <row r="39" spans="1:3" x14ac:dyDescent="0.75">
      <c r="A39" s="2" t="s">
        <v>83</v>
      </c>
      <c r="B39" s="9">
        <v>0.2</v>
      </c>
      <c r="C39" s="4" t="s">
        <v>84</v>
      </c>
    </row>
    <row r="41" spans="1:3" x14ac:dyDescent="0.75">
      <c r="A41" s="3" t="s">
        <v>85</v>
      </c>
    </row>
    <row r="42" spans="1:3" x14ac:dyDescent="0.75">
      <c r="A42" s="2" t="s">
        <v>86</v>
      </c>
      <c r="B42" s="5">
        <v>500</v>
      </c>
      <c r="C42" s="4" t="s">
        <v>87</v>
      </c>
    </row>
    <row r="43" spans="1:3" x14ac:dyDescent="0.75">
      <c r="A43" s="2" t="s">
        <v>88</v>
      </c>
      <c r="B43" s="5">
        <v>15000</v>
      </c>
      <c r="C43" s="4" t="s">
        <v>89</v>
      </c>
    </row>
    <row r="44" spans="1:3" x14ac:dyDescent="0.75">
      <c r="A44" s="2" t="s">
        <v>90</v>
      </c>
      <c r="B44" s="6">
        <v>-0.2</v>
      </c>
      <c r="C44" s="4" t="s">
        <v>91</v>
      </c>
    </row>
    <row r="45" spans="1:3" x14ac:dyDescent="0.75">
      <c r="A45" s="2" t="s">
        <v>92</v>
      </c>
      <c r="B45" s="6">
        <v>0.55000000000000004</v>
      </c>
      <c r="C45" s="4" t="s">
        <v>91</v>
      </c>
    </row>
    <row r="46" spans="1:3" x14ac:dyDescent="0.75">
      <c r="A46" s="2" t="s">
        <v>93</v>
      </c>
      <c r="B46" s="7">
        <v>4</v>
      </c>
      <c r="C46" s="4" t="s">
        <v>91</v>
      </c>
    </row>
    <row r="47" spans="1:3" x14ac:dyDescent="0.75">
      <c r="A47" s="2" t="s">
        <v>94</v>
      </c>
      <c r="B47" s="5">
        <v>12000</v>
      </c>
      <c r="C47" s="4" t="s">
        <v>95</v>
      </c>
    </row>
    <row r="48" spans="1:3" x14ac:dyDescent="0.75">
      <c r="A48" s="2" t="s">
        <v>96</v>
      </c>
      <c r="B48" s="10">
        <v>4</v>
      </c>
      <c r="C48" s="4" t="s">
        <v>91</v>
      </c>
    </row>
    <row r="49" spans="1:3" x14ac:dyDescent="0.75">
      <c r="A49" s="2" t="s">
        <v>97</v>
      </c>
      <c r="B49" s="9">
        <v>0.55000000000000004</v>
      </c>
      <c r="C49" s="4" t="s">
        <v>91</v>
      </c>
    </row>
    <row r="50" spans="1:3" x14ac:dyDescent="0.75">
      <c r="A50" s="2" t="s">
        <v>98</v>
      </c>
      <c r="B50" s="5">
        <v>110000</v>
      </c>
      <c r="C50" s="4" t="s">
        <v>99</v>
      </c>
    </row>
    <row r="51" spans="1:3" x14ac:dyDescent="0.75">
      <c r="A51" s="2" t="s">
        <v>100</v>
      </c>
      <c r="B51" s="5">
        <v>30000</v>
      </c>
      <c r="C51" s="4" t="s">
        <v>101</v>
      </c>
    </row>
    <row r="52" spans="1:3" x14ac:dyDescent="0.75">
      <c r="A52" s="2" t="s">
        <v>102</v>
      </c>
      <c r="B52" s="10">
        <v>5</v>
      </c>
      <c r="C52" s="4" t="s">
        <v>91</v>
      </c>
    </row>
    <row r="53" spans="1:3" x14ac:dyDescent="0.75">
      <c r="A53" s="2" t="s">
        <v>103</v>
      </c>
      <c r="B53" s="9">
        <v>0.5</v>
      </c>
      <c r="C53" s="4" t="s">
        <v>91</v>
      </c>
    </row>
    <row r="54" spans="1:3" x14ac:dyDescent="0.75">
      <c r="A54" s="2" t="s">
        <v>104</v>
      </c>
      <c r="B54" s="6">
        <v>0.6</v>
      </c>
      <c r="C54" s="4" t="s">
        <v>105</v>
      </c>
    </row>
    <row r="56" spans="1:3" x14ac:dyDescent="0.75">
      <c r="A56" s="3" t="s">
        <v>106</v>
      </c>
    </row>
    <row r="57" spans="1:3" x14ac:dyDescent="0.75">
      <c r="A57" s="2" t="s">
        <v>107</v>
      </c>
      <c r="B57" s="6">
        <v>0.3</v>
      </c>
      <c r="C57" s="4" t="s">
        <v>108</v>
      </c>
    </row>
    <row r="58" spans="1:3" x14ac:dyDescent="0.75">
      <c r="A58" s="2" t="s">
        <v>109</v>
      </c>
      <c r="B58" s="10">
        <v>10</v>
      </c>
      <c r="C58" s="4" t="s">
        <v>91</v>
      </c>
    </row>
    <row r="59" spans="1:3" x14ac:dyDescent="0.75">
      <c r="A59" s="2" t="s">
        <v>110</v>
      </c>
      <c r="B59" s="5">
        <v>500</v>
      </c>
      <c r="C59" s="4" t="s">
        <v>111</v>
      </c>
    </row>
    <row r="60" spans="1:3" x14ac:dyDescent="0.75">
      <c r="A60" s="2" t="s">
        <v>112</v>
      </c>
      <c r="B60" s="6">
        <v>0.9</v>
      </c>
      <c r="C60" s="4" t="s">
        <v>91</v>
      </c>
    </row>
    <row r="61" spans="1:3" x14ac:dyDescent="0.75">
      <c r="A61" s="2" t="s">
        <v>113</v>
      </c>
      <c r="B61" s="5">
        <v>2500</v>
      </c>
      <c r="C61" s="4" t="s">
        <v>114</v>
      </c>
    </row>
    <row r="62" spans="1:3" x14ac:dyDescent="0.75">
      <c r="A62" s="2" t="s">
        <v>115</v>
      </c>
      <c r="B62" s="5">
        <v>5000</v>
      </c>
      <c r="C62" s="4" t="s">
        <v>116</v>
      </c>
    </row>
    <row r="63" spans="1:3" x14ac:dyDescent="0.75">
      <c r="A63" s="2" t="s">
        <v>117</v>
      </c>
      <c r="B63" s="6">
        <v>0.25</v>
      </c>
      <c r="C63" s="4" t="s">
        <v>91</v>
      </c>
    </row>
    <row r="64" spans="1:3" x14ac:dyDescent="0.75">
      <c r="A64" s="2" t="s">
        <v>118</v>
      </c>
      <c r="B64" s="5">
        <v>10000</v>
      </c>
      <c r="C64" s="4" t="s">
        <v>119</v>
      </c>
    </row>
    <row r="65" spans="1:3" x14ac:dyDescent="0.75">
      <c r="A65" s="2" t="s">
        <v>120</v>
      </c>
      <c r="B65" s="5">
        <v>15000</v>
      </c>
      <c r="C65" s="4" t="s">
        <v>91</v>
      </c>
    </row>
    <row r="66" spans="1:3" x14ac:dyDescent="0.75">
      <c r="A66" s="2" t="s">
        <v>121</v>
      </c>
      <c r="B66" s="5">
        <v>0.25</v>
      </c>
      <c r="C66" s="4" t="s">
        <v>122</v>
      </c>
    </row>
    <row r="68" spans="1:3" x14ac:dyDescent="0.75">
      <c r="A68" s="3" t="s">
        <v>123</v>
      </c>
    </row>
    <row r="69" spans="1:3" x14ac:dyDescent="0.75">
      <c r="A69" s="2" t="s">
        <v>124</v>
      </c>
      <c r="B69" s="5">
        <v>3200</v>
      </c>
      <c r="C69" s="4" t="s">
        <v>125</v>
      </c>
    </row>
    <row r="70" spans="1:3" x14ac:dyDescent="0.75">
      <c r="A70" s="2" t="s">
        <v>126</v>
      </c>
      <c r="B70" s="6">
        <v>0.4</v>
      </c>
      <c r="C70" s="4" t="s">
        <v>127</v>
      </c>
    </row>
    <row r="71" spans="1:3" x14ac:dyDescent="0.75">
      <c r="A71" s="2" t="s">
        <v>128</v>
      </c>
      <c r="B71" s="6">
        <v>0.05</v>
      </c>
      <c r="C71" s="4" t="s">
        <v>129</v>
      </c>
    </row>
    <row r="72" spans="1:3" x14ac:dyDescent="0.75">
      <c r="A72" s="2" t="s">
        <v>130</v>
      </c>
      <c r="B72" s="9">
        <v>0.35</v>
      </c>
      <c r="C72" s="4" t="s">
        <v>131</v>
      </c>
    </row>
    <row r="73" spans="1:3" x14ac:dyDescent="0.75">
      <c r="A73" s="2" t="s">
        <v>132</v>
      </c>
      <c r="B73" s="6">
        <v>0.35</v>
      </c>
      <c r="C73" s="4" t="s">
        <v>133</v>
      </c>
    </row>
    <row r="74" spans="1:3" x14ac:dyDescent="0.75">
      <c r="A74" s="2" t="s">
        <v>134</v>
      </c>
      <c r="B74" s="6">
        <v>0.15</v>
      </c>
      <c r="C74" s="4" t="s">
        <v>135</v>
      </c>
    </row>
    <row r="75" spans="1:3" x14ac:dyDescent="0.75">
      <c r="A75" s="2" t="s">
        <v>136</v>
      </c>
      <c r="B75" s="9">
        <v>0.2</v>
      </c>
      <c r="C75" s="4" t="s">
        <v>137</v>
      </c>
    </row>
    <row r="76" spans="1:3" x14ac:dyDescent="0.75">
      <c r="A76" s="2" t="s">
        <v>138</v>
      </c>
      <c r="B76" s="6">
        <v>0.15</v>
      </c>
      <c r="C76" s="4" t="s">
        <v>139</v>
      </c>
    </row>
    <row r="77" spans="1:3" x14ac:dyDescent="0.75">
      <c r="A77" s="2" t="s">
        <v>140</v>
      </c>
      <c r="B77" s="9">
        <v>0.35</v>
      </c>
      <c r="C77" s="4" t="s">
        <v>135</v>
      </c>
    </row>
    <row r="78" spans="1:3" x14ac:dyDescent="0.75">
      <c r="A78" s="2" t="s">
        <v>141</v>
      </c>
      <c r="B78" s="6">
        <v>0.6</v>
      </c>
      <c r="C78" s="4" t="s">
        <v>142</v>
      </c>
    </row>
    <row r="79" spans="1:3" x14ac:dyDescent="0.75">
      <c r="A79" s="2" t="s">
        <v>143</v>
      </c>
      <c r="B79" s="5">
        <v>5000</v>
      </c>
      <c r="C79" s="4" t="s">
        <v>144</v>
      </c>
    </row>
    <row r="80" spans="1:3" x14ac:dyDescent="0.75">
      <c r="A80" s="2" t="s">
        <v>145</v>
      </c>
      <c r="B80" s="7">
        <v>2</v>
      </c>
      <c r="C80" s="4" t="s">
        <v>146</v>
      </c>
    </row>
    <row r="81" spans="1:3" x14ac:dyDescent="0.75">
      <c r="A81" s="2" t="s">
        <v>147</v>
      </c>
      <c r="B81" s="8">
        <v>0.12</v>
      </c>
      <c r="C81" s="4" t="s">
        <v>148</v>
      </c>
    </row>
    <row r="82" spans="1:3" x14ac:dyDescent="0.75">
      <c r="A82" s="2" t="s">
        <v>149</v>
      </c>
      <c r="B82" s="5">
        <v>0</v>
      </c>
      <c r="C82" s="4" t="s">
        <v>150</v>
      </c>
    </row>
    <row r="84" spans="1:3" x14ac:dyDescent="0.75">
      <c r="A84" s="3" t="s">
        <v>151</v>
      </c>
    </row>
    <row r="85" spans="1:3" x14ac:dyDescent="0.75">
      <c r="A85" s="2" t="s">
        <v>152</v>
      </c>
      <c r="B85" s="5">
        <v>1492</v>
      </c>
      <c r="C85" s="4" t="s">
        <v>153</v>
      </c>
    </row>
    <row r="86" spans="1:3" x14ac:dyDescent="0.75">
      <c r="A86" s="2" t="s">
        <v>154</v>
      </c>
      <c r="B86" s="5">
        <v>22555</v>
      </c>
      <c r="C86" s="4" t="s">
        <v>155</v>
      </c>
    </row>
    <row r="87" spans="1:3" x14ac:dyDescent="0.75">
      <c r="A87" s="2" t="s">
        <v>156</v>
      </c>
      <c r="B87" s="5">
        <v>288402</v>
      </c>
      <c r="C87" s="4" t="s">
        <v>157</v>
      </c>
    </row>
    <row r="89" spans="1:3" x14ac:dyDescent="0.75">
      <c r="A89" s="3" t="s">
        <v>158</v>
      </c>
    </row>
    <row r="90" spans="1:3" x14ac:dyDescent="0.75">
      <c r="A90" s="2" t="s">
        <v>159</v>
      </c>
      <c r="B90" s="9">
        <v>135</v>
      </c>
      <c r="C90" s="4" t="s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8"/>
  <sheetViews>
    <sheetView workbookViewId="0"/>
  </sheetViews>
  <sheetFormatPr defaultRowHeight="14.75" x14ac:dyDescent="0.75"/>
  <cols>
    <col min="1" max="1" width="38" customWidth="1"/>
    <col min="2" max="2" width="13" customWidth="1"/>
    <col min="3" max="13" width="10" customWidth="1"/>
  </cols>
  <sheetData>
    <row r="1" spans="1:13" ht="16.75" x14ac:dyDescent="0.75">
      <c r="A1" s="1" t="s">
        <v>161</v>
      </c>
    </row>
    <row r="2" spans="1:13" x14ac:dyDescent="0.75">
      <c r="A2" s="4" t="s">
        <v>162</v>
      </c>
    </row>
    <row r="3" spans="1:13" x14ac:dyDescent="0.75">
      <c r="C3" s="4" t="s">
        <v>163</v>
      </c>
      <c r="D3" s="4" t="s">
        <v>164</v>
      </c>
      <c r="E3" s="4" t="s">
        <v>165</v>
      </c>
      <c r="F3" s="4" t="s">
        <v>166</v>
      </c>
      <c r="G3" s="4" t="s">
        <v>167</v>
      </c>
      <c r="H3" s="4" t="s">
        <v>168</v>
      </c>
      <c r="I3" s="4" t="s">
        <v>169</v>
      </c>
      <c r="J3" s="4" t="s">
        <v>170</v>
      </c>
      <c r="K3" s="4" t="s">
        <v>171</v>
      </c>
      <c r="L3" s="4" t="s">
        <v>172</v>
      </c>
      <c r="M3" s="4" t="s">
        <v>173</v>
      </c>
    </row>
    <row r="4" spans="1:13" x14ac:dyDescent="0.75">
      <c r="A4" s="2" t="s">
        <v>174</v>
      </c>
      <c r="C4" s="11">
        <v>1</v>
      </c>
      <c r="D4" s="11">
        <v>2</v>
      </c>
      <c r="E4" s="11">
        <v>3</v>
      </c>
      <c r="F4" s="11">
        <v>4</v>
      </c>
      <c r="G4" s="11">
        <v>5</v>
      </c>
      <c r="H4" s="11">
        <v>6</v>
      </c>
      <c r="I4" s="11">
        <v>7</v>
      </c>
      <c r="J4" s="11">
        <v>8</v>
      </c>
      <c r="K4" s="11">
        <v>9</v>
      </c>
      <c r="L4" s="11">
        <v>10</v>
      </c>
      <c r="M4" s="11">
        <v>11</v>
      </c>
    </row>
    <row r="5" spans="1:13" x14ac:dyDescent="0.75">
      <c r="A5" s="2" t="s">
        <v>175</v>
      </c>
      <c r="C5" s="12">
        <f>Inputs!$B$32+(Inputs!$B$33-Inputs!$B$32)*C$4/11</f>
        <v>0.11363636363636365</v>
      </c>
      <c r="D5" s="12">
        <f>Inputs!$B$32+(Inputs!$B$33-Inputs!$B$32)*D$4/11</f>
        <v>0.12727272727272729</v>
      </c>
      <c r="E5" s="12">
        <f>Inputs!$B$32+(Inputs!$B$33-Inputs!$B$32)*E$4/11</f>
        <v>0.1409090909090909</v>
      </c>
      <c r="F5" s="12">
        <f>Inputs!$B$32+(Inputs!$B$33-Inputs!$B$32)*F$4/11</f>
        <v>0.15454545454545454</v>
      </c>
      <c r="G5" s="12">
        <f>Inputs!$B$32+(Inputs!$B$33-Inputs!$B$32)*G$4/11</f>
        <v>0.16818181818181818</v>
      </c>
      <c r="H5" s="12">
        <f>Inputs!$B$32+(Inputs!$B$33-Inputs!$B$32)*H$4/11</f>
        <v>0.18181818181818182</v>
      </c>
      <c r="I5" s="12">
        <f>Inputs!$B$32+(Inputs!$B$33-Inputs!$B$32)*I$4/11</f>
        <v>0.19545454545454546</v>
      </c>
      <c r="J5" s="12">
        <f>Inputs!$B$32+(Inputs!$B$33-Inputs!$B$32)*J$4/11</f>
        <v>0.20909090909090911</v>
      </c>
      <c r="K5" s="12">
        <f>Inputs!$B$32+(Inputs!$B$33-Inputs!$B$32)*K$4/11</f>
        <v>0.22272727272727272</v>
      </c>
      <c r="L5" s="12">
        <f>Inputs!$B$32+(Inputs!$B$33-Inputs!$B$32)*L$4/11</f>
        <v>0.23636363636363636</v>
      </c>
      <c r="M5" s="12">
        <f>Inputs!$B$32+(Inputs!$B$33-Inputs!$B$32)*M$4/11</f>
        <v>0.25</v>
      </c>
    </row>
    <row r="6" spans="1:13" x14ac:dyDescent="0.75">
      <c r="A6" s="2" t="s">
        <v>176</v>
      </c>
      <c r="C6" s="13">
        <f>1/(1+Inputs!$B$29)^C$4</f>
        <v>0.92378752886836024</v>
      </c>
      <c r="D6" s="13">
        <f>1/(1+Inputs!$B$29)^D$4</f>
        <v>0.85338339849271161</v>
      </c>
      <c r="E6" s="13">
        <f>1/(1+Inputs!$B$29)^E$4</f>
        <v>0.78834494087086515</v>
      </c>
      <c r="F6" s="13">
        <f>1/(1+Inputs!$B$29)^F$4</f>
        <v>0.72826322482297023</v>
      </c>
      <c r="G6" s="13">
        <f>1/(1+Inputs!$B$29)^G$4</f>
        <v>0.6727604848249148</v>
      </c>
      <c r="H6" s="13">
        <f>1/(1+Inputs!$B$29)^H$4</f>
        <v>0.62148774579668808</v>
      </c>
      <c r="I6" s="13">
        <f>1/(1+Inputs!$B$29)^I$4</f>
        <v>0.57412262891149013</v>
      </c>
      <c r="J6" s="13">
        <f>1/(1+Inputs!$B$29)^J$4</f>
        <v>0.53036732462955216</v>
      </c>
      <c r="K6" s="13">
        <f>1/(1+Inputs!$B$29)^K$4</f>
        <v>0.48994672021205737</v>
      </c>
      <c r="L6" s="13">
        <f>1/(1+Inputs!$B$29)^L$4</f>
        <v>0.45260666994185439</v>
      </c>
      <c r="M6" s="13">
        <f>1/(1+Inputs!$B$29)^M$4</f>
        <v>0.41811239717492327</v>
      </c>
    </row>
    <row r="8" spans="1:13" x14ac:dyDescent="0.75">
      <c r="A8" s="3" t="s">
        <v>177</v>
      </c>
      <c r="D8" s="2" t="s">
        <v>178</v>
      </c>
      <c r="F8" s="14">
        <f>(Inputs!$B$7/Inputs!$B$6)^(1/11)-1</f>
        <v>0.23046492659407747</v>
      </c>
    </row>
    <row r="9" spans="1:13" x14ac:dyDescent="0.75">
      <c r="A9" s="2" t="s">
        <v>179</v>
      </c>
      <c r="C9" s="15">
        <f>(Inputs!$B$6)*(1+DCF!$F$8)</f>
        <v>5027.6796900634008</v>
      </c>
      <c r="D9" s="15">
        <f>C9*(1+DCF!$F$8)</f>
        <v>6186.3835207723969</v>
      </c>
      <c r="E9" s="15">
        <f>D9*(1+DCF!$F$8)</f>
        <v>7612.1279447700181</v>
      </c>
      <c r="F9" s="15">
        <f>E9*(1+DCF!$F$8)</f>
        <v>9366.4564527861658</v>
      </c>
      <c r="G9" s="15">
        <f>F9*(1+DCF!$F$8)</f>
        <v>11525.096151624153</v>
      </c>
      <c r="H9" s="15">
        <f>G9*(1+DCF!$F$8)</f>
        <v>14181.226590197899</v>
      </c>
      <c r="I9" s="15">
        <f>H9*(1+DCF!$F$8)</f>
        <v>17449.501935321838</v>
      </c>
      <c r="J9" s="15">
        <f>I9*(1+DCF!$F$8)</f>
        <v>21471.000117948999</v>
      </c>
      <c r="K9" s="15">
        <f>J9*(1+DCF!$F$8)</f>
        <v>26419.312584033545</v>
      </c>
      <c r="L9" s="15">
        <f>K9*(1+DCF!$F$8)</f>
        <v>32508.037519378824</v>
      </c>
      <c r="M9" s="15">
        <f>L9*(1+DCF!$F$8)</f>
        <v>39999.999999999978</v>
      </c>
    </row>
    <row r="10" spans="1:13" x14ac:dyDescent="0.75">
      <c r="A10" s="2" t="s">
        <v>180</v>
      </c>
      <c r="C10" s="12">
        <f>Inputs!$B$8+(Inputs!$B$9-Inputs!$B$8)*C$4/11</f>
        <v>0.3136363636363636</v>
      </c>
      <c r="D10" s="12">
        <f>Inputs!$B$8+(Inputs!$B$9-Inputs!$B$8)*D$4/11</f>
        <v>0.32727272727272727</v>
      </c>
      <c r="E10" s="12">
        <f>Inputs!$B$8+(Inputs!$B$9-Inputs!$B$8)*E$4/11</f>
        <v>0.34090909090909088</v>
      </c>
      <c r="F10" s="12">
        <f>Inputs!$B$8+(Inputs!$B$9-Inputs!$B$8)*F$4/11</f>
        <v>0.35454545454545455</v>
      </c>
      <c r="G10" s="12">
        <f>Inputs!$B$8+(Inputs!$B$9-Inputs!$B$8)*G$4/11</f>
        <v>0.36818181818181817</v>
      </c>
      <c r="H10" s="12">
        <f>Inputs!$B$8+(Inputs!$B$9-Inputs!$B$8)*H$4/11</f>
        <v>0.38181818181818183</v>
      </c>
      <c r="I10" s="12">
        <f>Inputs!$B$8+(Inputs!$B$9-Inputs!$B$8)*I$4/11</f>
        <v>0.39545454545454545</v>
      </c>
      <c r="J10" s="12">
        <f>Inputs!$B$8+(Inputs!$B$9-Inputs!$B$8)*J$4/11</f>
        <v>0.40909090909090912</v>
      </c>
      <c r="K10" s="12">
        <f>Inputs!$B$8+(Inputs!$B$9-Inputs!$B$8)*K$4/11</f>
        <v>0.42272727272727273</v>
      </c>
      <c r="L10" s="12">
        <f>Inputs!$B$8+(Inputs!$B$9-Inputs!$B$8)*L$4/11</f>
        <v>0.4363636363636364</v>
      </c>
      <c r="M10" s="12">
        <f>Inputs!$B$8+(Inputs!$B$9-Inputs!$B$8)*M$4/11</f>
        <v>0.45</v>
      </c>
    </row>
    <row r="11" spans="1:13" x14ac:dyDescent="0.75">
      <c r="A11" s="2" t="s">
        <v>181</v>
      </c>
      <c r="C11" s="15">
        <f t="shared" ref="C11:M11" si="0">C9*C10</f>
        <v>1576.8631755198846</v>
      </c>
      <c r="D11" s="15">
        <f t="shared" si="0"/>
        <v>2024.634606798239</v>
      </c>
      <c r="E11" s="15">
        <f t="shared" si="0"/>
        <v>2595.0436175352334</v>
      </c>
      <c r="F11" s="15">
        <f t="shared" si="0"/>
        <v>3320.834560533277</v>
      </c>
      <c r="G11" s="15">
        <f t="shared" si="0"/>
        <v>4243.3308558252565</v>
      </c>
      <c r="H11" s="15">
        <f t="shared" si="0"/>
        <v>5414.6501526210159</v>
      </c>
      <c r="I11" s="15">
        <f t="shared" si="0"/>
        <v>6900.4848562409088</v>
      </c>
      <c r="J11" s="15">
        <f t="shared" si="0"/>
        <v>8783.5909573427725</v>
      </c>
      <c r="K11" s="15">
        <f t="shared" si="0"/>
        <v>11168.163955977818</v>
      </c>
      <c r="L11" s="15">
        <f t="shared" si="0"/>
        <v>14185.325463001669</v>
      </c>
      <c r="M11" s="15">
        <f t="shared" si="0"/>
        <v>17999.999999999989</v>
      </c>
    </row>
    <row r="12" spans="1:13" x14ac:dyDescent="0.75">
      <c r="A12" s="2" t="s">
        <v>182</v>
      </c>
      <c r="C12" s="15">
        <f t="shared" ref="C12:M12" si="1">C$5*MAX(C11,0)</f>
        <v>179.18899721816874</v>
      </c>
      <c r="D12" s="15">
        <f t="shared" si="1"/>
        <v>257.68076813795773</v>
      </c>
      <c r="E12" s="15">
        <f t="shared" si="1"/>
        <v>365.66523701632832</v>
      </c>
      <c r="F12" s="15">
        <f t="shared" si="1"/>
        <v>513.2198866278701</v>
      </c>
      <c r="G12" s="15">
        <f t="shared" si="1"/>
        <v>713.65109847970223</v>
      </c>
      <c r="H12" s="15">
        <f t="shared" si="1"/>
        <v>984.48184593109386</v>
      </c>
      <c r="I12" s="15">
        <f t="shared" si="1"/>
        <v>1348.7311309925412</v>
      </c>
      <c r="J12" s="15">
        <f t="shared" si="1"/>
        <v>1836.5690183534889</v>
      </c>
      <c r="K12" s="15">
        <f t="shared" si="1"/>
        <v>2487.4546992859682</v>
      </c>
      <c r="L12" s="15">
        <f t="shared" si="1"/>
        <v>3352.895109436758</v>
      </c>
      <c r="M12" s="15">
        <f t="shared" si="1"/>
        <v>4499.9999999999973</v>
      </c>
    </row>
    <row r="13" spans="1:13" x14ac:dyDescent="0.75">
      <c r="A13" s="2" t="s">
        <v>183</v>
      </c>
      <c r="C13" s="15">
        <f>MAX(C9-(Inputs!$B$6),0)/Inputs!$B$10</f>
        <v>269.0513400181145</v>
      </c>
      <c r="D13" s="15">
        <f>MAX(D9-C9,0)/Inputs!$B$10</f>
        <v>331.05823734542747</v>
      </c>
      <c r="E13" s="15">
        <f>MAX(E9-D9,0)/Inputs!$B$10</f>
        <v>407.35554971360608</v>
      </c>
      <c r="F13" s="15">
        <f>MAX(F9-E9,0)/Inputs!$B$10</f>
        <v>501.23671657604217</v>
      </c>
      <c r="G13" s="15">
        <f>MAX(G9-F9,0)/Inputs!$B$10</f>
        <v>616.75419966799643</v>
      </c>
      <c r="H13" s="15">
        <f>MAX(H9-G9,0)/Inputs!$B$10</f>
        <v>758.89441102107025</v>
      </c>
      <c r="I13" s="15">
        <f>MAX(I9-H9,0)/Inputs!$B$10</f>
        <v>933.79295574969672</v>
      </c>
      <c r="J13" s="15">
        <f>MAX(J9-I9,0)/Inputs!$B$10</f>
        <v>1148.9994807506175</v>
      </c>
      <c r="K13" s="15">
        <f>MAX(K9-J9,0)/Inputs!$B$10</f>
        <v>1413.8035617384417</v>
      </c>
      <c r="L13" s="15">
        <f>MAX(L9-K9,0)/Inputs!$B$10</f>
        <v>1739.6356958129368</v>
      </c>
      <c r="M13" s="15">
        <f>MAX(M9-L9,0)/Inputs!$B$10</f>
        <v>2140.5607087489011</v>
      </c>
    </row>
    <row r="14" spans="1:13" x14ac:dyDescent="0.75">
      <c r="A14" s="2" t="s">
        <v>184</v>
      </c>
      <c r="C14" s="15">
        <f t="shared" ref="C14:M14" si="2">C11-C12-C13</f>
        <v>1128.6228382836016</v>
      </c>
      <c r="D14" s="15">
        <f t="shared" si="2"/>
        <v>1435.8956013148538</v>
      </c>
      <c r="E14" s="15">
        <f t="shared" si="2"/>
        <v>1822.022830805299</v>
      </c>
      <c r="F14" s="15">
        <f t="shared" si="2"/>
        <v>2306.377957329365</v>
      </c>
      <c r="G14" s="15">
        <f t="shared" si="2"/>
        <v>2912.9255576775577</v>
      </c>
      <c r="H14" s="15">
        <f t="shared" si="2"/>
        <v>3671.2738956688518</v>
      </c>
      <c r="I14" s="15">
        <f t="shared" si="2"/>
        <v>4617.9607694986707</v>
      </c>
      <c r="J14" s="15">
        <f t="shared" si="2"/>
        <v>5798.0224582386663</v>
      </c>
      <c r="K14" s="15">
        <f t="shared" si="2"/>
        <v>7266.9056949534079</v>
      </c>
      <c r="L14" s="15">
        <f t="shared" si="2"/>
        <v>9092.7946577519742</v>
      </c>
      <c r="M14" s="15">
        <f t="shared" si="2"/>
        <v>11359.439291251092</v>
      </c>
    </row>
    <row r="15" spans="1:13" x14ac:dyDescent="0.75">
      <c r="A15" s="2" t="s">
        <v>185</v>
      </c>
      <c r="C15" s="13">
        <f t="shared" ref="C15:M15" si="3">C$6</f>
        <v>0.92378752886836024</v>
      </c>
      <c r="D15" s="13">
        <f t="shared" si="3"/>
        <v>0.85338339849271161</v>
      </c>
      <c r="E15" s="13">
        <f t="shared" si="3"/>
        <v>0.78834494087086515</v>
      </c>
      <c r="F15" s="13">
        <f t="shared" si="3"/>
        <v>0.72826322482297023</v>
      </c>
      <c r="G15" s="13">
        <f t="shared" si="3"/>
        <v>0.6727604848249148</v>
      </c>
      <c r="H15" s="13">
        <f t="shared" si="3"/>
        <v>0.62148774579668808</v>
      </c>
      <c r="I15" s="13">
        <f t="shared" si="3"/>
        <v>0.57412262891149013</v>
      </c>
      <c r="J15" s="13">
        <f t="shared" si="3"/>
        <v>0.53036732462955216</v>
      </c>
      <c r="K15" s="13">
        <f t="shared" si="3"/>
        <v>0.48994672021205737</v>
      </c>
      <c r="L15" s="13">
        <f t="shared" si="3"/>
        <v>0.45260666994185439</v>
      </c>
      <c r="M15" s="13">
        <f t="shared" si="3"/>
        <v>0.41811239717492327</v>
      </c>
    </row>
    <row r="16" spans="1:13" x14ac:dyDescent="0.75">
      <c r="A16" s="2" t="s">
        <v>186</v>
      </c>
      <c r="C16" s="15">
        <f t="shared" ref="C16:M16" si="4">C14*C15</f>
        <v>1042.6077028024033</v>
      </c>
      <c r="D16" s="15">
        <f t="shared" si="4"/>
        <v>1225.3694681308057</v>
      </c>
      <c r="E16" s="15">
        <f t="shared" si="4"/>
        <v>1436.3824808165698</v>
      </c>
      <c r="F16" s="15">
        <f t="shared" si="4"/>
        <v>1679.6502488652982</v>
      </c>
      <c r="G16" s="15">
        <f t="shared" si="4"/>
        <v>1959.7012104420389</v>
      </c>
      <c r="H16" s="15">
        <f t="shared" si="4"/>
        <v>2281.6517376214601</v>
      </c>
      <c r="I16" s="15">
        <f t="shared" si="4"/>
        <v>2651.2757771947049</v>
      </c>
      <c r="J16" s="15">
        <f t="shared" si="4"/>
        <v>3075.0816593181007</v>
      </c>
      <c r="K16" s="15">
        <f t="shared" si="4"/>
        <v>3560.3966113327438</v>
      </c>
      <c r="L16" s="15">
        <f t="shared" si="4"/>
        <v>4115.4595105102044</v>
      </c>
      <c r="M16" s="15">
        <f t="shared" si="4"/>
        <v>4749.522392628005</v>
      </c>
    </row>
    <row r="18" spans="1:13" x14ac:dyDescent="0.75">
      <c r="A18" s="3" t="s">
        <v>187</v>
      </c>
    </row>
    <row r="19" spans="1:13" x14ac:dyDescent="0.75">
      <c r="A19" s="2" t="s">
        <v>188</v>
      </c>
      <c r="B19" s="15">
        <f>M11*(1+Inputs!$B$30)*(1-Inputs!$B$33)</f>
        <v>14115.599999999991</v>
      </c>
    </row>
    <row r="20" spans="1:13" x14ac:dyDescent="0.75">
      <c r="A20" s="2" t="s">
        <v>189</v>
      </c>
      <c r="B20" s="15">
        <f>B19*Inputs!$B$30/Inputs!$B$31</f>
        <v>4291.1423999999979</v>
      </c>
    </row>
    <row r="21" spans="1:13" x14ac:dyDescent="0.75">
      <c r="A21" s="2" t="s">
        <v>190</v>
      </c>
      <c r="B21" s="15">
        <f>B19-B20</f>
        <v>9824.4575999999943</v>
      </c>
    </row>
    <row r="22" spans="1:13" x14ac:dyDescent="0.75">
      <c r="A22" s="2" t="s">
        <v>191</v>
      </c>
      <c r="B22" s="15">
        <f>B21/(Inputs!$B$29-Inputs!$B$30)</f>
        <v>266245.463414634</v>
      </c>
    </row>
    <row r="23" spans="1:13" x14ac:dyDescent="0.75">
      <c r="A23" s="2" t="s">
        <v>192</v>
      </c>
      <c r="B23" s="15">
        <f>B22*M15</f>
        <v>111320.52894524095</v>
      </c>
    </row>
    <row r="24" spans="1:13" x14ac:dyDescent="0.75">
      <c r="A24" s="16" t="s">
        <v>193</v>
      </c>
      <c r="B24" s="17">
        <f>SUM(C16:M16)+B23</f>
        <v>139097.62774490329</v>
      </c>
      <c r="C24" s="4" t="s">
        <v>194</v>
      </c>
      <c r="D24" s="18">
        <v>139098</v>
      </c>
    </row>
    <row r="26" spans="1:13" x14ac:dyDescent="0.75">
      <c r="A26" s="3" t="s">
        <v>195</v>
      </c>
      <c r="D26" s="2" t="s">
        <v>178</v>
      </c>
      <c r="F26" s="14">
        <f>(Inputs!$B$14/Inputs!$B$13)^(1/11)-1</f>
        <v>0.23873744540792385</v>
      </c>
    </row>
    <row r="27" spans="1:13" x14ac:dyDescent="0.75">
      <c r="A27" s="2" t="s">
        <v>179</v>
      </c>
      <c r="C27" s="15">
        <f>(Inputs!$B$13)*(1+DCF!$F$26)</f>
        <v>14105.50329086003</v>
      </c>
      <c r="D27" s="15">
        <f>C27*(1+DCF!$F$26)</f>
        <v>17473.015112713016</v>
      </c>
      <c r="E27" s="15">
        <f>D27*(1+DCF!$F$26)</f>
        <v>21644.478104296169</v>
      </c>
      <c r="F27" s="15">
        <f>E27*(1+DCF!$F$26)</f>
        <v>26811.825514103581</v>
      </c>
      <c r="G27" s="15">
        <f>F27*(1+DCF!$F$26)</f>
        <v>33212.812244063665</v>
      </c>
      <c r="H27" s="15">
        <f>G27*(1+DCF!$F$26)</f>
        <v>41141.954194024438</v>
      </c>
      <c r="I27" s="15">
        <f>H27*(1+DCF!$F$26)</f>
        <v>50964.07923739565</v>
      </c>
      <c r="J27" s="15">
        <f>I27*(1+DCF!$F$26)</f>
        <v>63131.113322098499</v>
      </c>
      <c r="K27" s="15">
        <f>J27*(1+DCF!$F$26)</f>
        <v>78202.874042374446</v>
      </c>
      <c r="L27" s="15">
        <f>K27*(1+DCF!$F$26)</f>
        <v>96872.828414808566</v>
      </c>
      <c r="M27" s="15">
        <f>L27*(1+DCF!$F$26)</f>
        <v>120000.0000000001</v>
      </c>
    </row>
    <row r="28" spans="1:13" x14ac:dyDescent="0.75">
      <c r="A28" s="2" t="s">
        <v>180</v>
      </c>
      <c r="C28" s="12">
        <f>Inputs!$B$15+(Inputs!$B$16-Inputs!$B$15)*C$4/11</f>
        <v>0.37272727272727268</v>
      </c>
      <c r="D28" s="12">
        <f>Inputs!$B$15+(Inputs!$B$16-Inputs!$B$15)*D$4/11</f>
        <v>0.39545454545454545</v>
      </c>
      <c r="E28" s="12">
        <f>Inputs!$B$15+(Inputs!$B$16-Inputs!$B$15)*E$4/11</f>
        <v>0.41818181818181815</v>
      </c>
      <c r="F28" s="12">
        <f>Inputs!$B$15+(Inputs!$B$16-Inputs!$B$15)*F$4/11</f>
        <v>0.44090909090909092</v>
      </c>
      <c r="G28" s="12">
        <f>Inputs!$B$15+(Inputs!$B$16-Inputs!$B$15)*G$4/11</f>
        <v>0.46363636363636362</v>
      </c>
      <c r="H28" s="12">
        <f>Inputs!$B$15+(Inputs!$B$16-Inputs!$B$15)*H$4/11</f>
        <v>0.48636363636363633</v>
      </c>
      <c r="I28" s="12">
        <f>Inputs!$B$15+(Inputs!$B$16-Inputs!$B$15)*I$4/11</f>
        <v>0.50909090909090904</v>
      </c>
      <c r="J28" s="12">
        <f>Inputs!$B$15+(Inputs!$B$16-Inputs!$B$15)*J$4/11</f>
        <v>0.53181818181818175</v>
      </c>
      <c r="K28" s="12">
        <f>Inputs!$B$15+(Inputs!$B$16-Inputs!$B$15)*K$4/11</f>
        <v>0.55454545454545456</v>
      </c>
      <c r="L28" s="12">
        <f>Inputs!$B$15+(Inputs!$B$16-Inputs!$B$15)*L$4/11</f>
        <v>0.57727272727272727</v>
      </c>
      <c r="M28" s="12">
        <f>Inputs!$B$15+(Inputs!$B$16-Inputs!$B$15)*M$4/11</f>
        <v>0.6</v>
      </c>
    </row>
    <row r="29" spans="1:13" x14ac:dyDescent="0.75">
      <c r="A29" s="2" t="s">
        <v>181</v>
      </c>
      <c r="C29" s="15">
        <f t="shared" ref="C29:M29" si="5">C27*C28</f>
        <v>5257.5057720478289</v>
      </c>
      <c r="D29" s="15">
        <f t="shared" si="5"/>
        <v>6909.783249118329</v>
      </c>
      <c r="E29" s="15">
        <f t="shared" si="5"/>
        <v>9051.3272072511245</v>
      </c>
      <c r="F29" s="15">
        <f t="shared" si="5"/>
        <v>11821.577613036579</v>
      </c>
      <c r="G29" s="15">
        <f t="shared" si="5"/>
        <v>15398.667494974972</v>
      </c>
      <c r="H29" s="15">
        <f t="shared" si="5"/>
        <v>20009.950448911884</v>
      </c>
      <c r="I29" s="15">
        <f t="shared" si="5"/>
        <v>25945.349429946873</v>
      </c>
      <c r="J29" s="15">
        <f t="shared" si="5"/>
        <v>33574.273903116016</v>
      </c>
      <c r="K29" s="15">
        <f t="shared" si="5"/>
        <v>43367.048332589467</v>
      </c>
      <c r="L29" s="15">
        <f t="shared" si="5"/>
        <v>55922.041857639488</v>
      </c>
      <c r="M29" s="15">
        <f t="shared" si="5"/>
        <v>72000.000000000058</v>
      </c>
    </row>
    <row r="30" spans="1:13" x14ac:dyDescent="0.75">
      <c r="A30" s="2" t="s">
        <v>182</v>
      </c>
      <c r="C30" s="15">
        <f t="shared" ref="C30:M30" si="6">C$5*MAX(C29,0)</f>
        <v>597.44383773270783</v>
      </c>
      <c r="D30" s="15">
        <f t="shared" si="6"/>
        <v>879.42695897869646</v>
      </c>
      <c r="E30" s="15">
        <f t="shared" si="6"/>
        <v>1275.4142882944766</v>
      </c>
      <c r="F30" s="15">
        <f t="shared" si="6"/>
        <v>1826.9710856511076</v>
      </c>
      <c r="G30" s="15">
        <f t="shared" si="6"/>
        <v>2589.7758968821545</v>
      </c>
      <c r="H30" s="15">
        <f t="shared" si="6"/>
        <v>3638.1728088930699</v>
      </c>
      <c r="I30" s="15">
        <f t="shared" si="6"/>
        <v>5071.1364794896162</v>
      </c>
      <c r="J30" s="15">
        <f t="shared" si="6"/>
        <v>7020.0754524697131</v>
      </c>
      <c r="K30" s="15">
        <f t="shared" si="6"/>
        <v>9659.0244013494721</v>
      </c>
      <c r="L30" s="15">
        <f t="shared" si="6"/>
        <v>13217.937166351152</v>
      </c>
      <c r="M30" s="15">
        <f t="shared" si="6"/>
        <v>18000.000000000015</v>
      </c>
    </row>
    <row r="31" spans="1:13" x14ac:dyDescent="0.75">
      <c r="A31" s="2" t="s">
        <v>183</v>
      </c>
      <c r="C31" s="15">
        <f>MAX(C27-(Inputs!$B$13),0)/Inputs!$B$17</f>
        <v>679.62582271500742</v>
      </c>
      <c r="D31" s="15">
        <f>MAX(D27-C27,0)/Inputs!$B$17</f>
        <v>841.87795546324651</v>
      </c>
      <c r="E31" s="15">
        <f>MAX(E27-D27,0)/Inputs!$B$17</f>
        <v>1042.8657478957884</v>
      </c>
      <c r="F31" s="15">
        <f>MAX(F27-E27,0)/Inputs!$B$17</f>
        <v>1291.8368524518528</v>
      </c>
      <c r="G31" s="15">
        <f>MAX(G27-F27,0)/Inputs!$B$17</f>
        <v>1600.2466824900212</v>
      </c>
      <c r="H31" s="15">
        <f>MAX(H27-G27,0)/Inputs!$B$17</f>
        <v>1982.2854874901932</v>
      </c>
      <c r="I31" s="15">
        <f>MAX(I27-H27,0)/Inputs!$B$17</f>
        <v>2455.531260842803</v>
      </c>
      <c r="J31" s="15">
        <f>MAX(J27-I27,0)/Inputs!$B$17</f>
        <v>3041.7585211757123</v>
      </c>
      <c r="K31" s="15">
        <f>MAX(K27-J27,0)/Inputs!$B$17</f>
        <v>3767.9401800689866</v>
      </c>
      <c r="L31" s="15">
        <f>MAX(L27-K27,0)/Inputs!$B$17</f>
        <v>4667.48859310853</v>
      </c>
      <c r="M31" s="15">
        <f>MAX(M27-L27,0)/Inputs!$B$17</f>
        <v>5781.792896297884</v>
      </c>
    </row>
    <row r="32" spans="1:13" x14ac:dyDescent="0.75">
      <c r="A32" s="2" t="s">
        <v>184</v>
      </c>
      <c r="C32" s="15">
        <f t="shared" ref="C32:M32" si="7">C29-C30-C31</f>
        <v>3980.4361116001137</v>
      </c>
      <c r="D32" s="15">
        <f t="shared" si="7"/>
        <v>5188.4783346763861</v>
      </c>
      <c r="E32" s="15">
        <f t="shared" si="7"/>
        <v>6733.0471710608599</v>
      </c>
      <c r="F32" s="15">
        <f t="shared" si="7"/>
        <v>8702.7696749336174</v>
      </c>
      <c r="G32" s="15">
        <f t="shared" si="7"/>
        <v>11208.644915602796</v>
      </c>
      <c r="H32" s="15">
        <f t="shared" si="7"/>
        <v>14389.492152528621</v>
      </c>
      <c r="I32" s="15">
        <f t="shared" si="7"/>
        <v>18418.681689614456</v>
      </c>
      <c r="J32" s="15">
        <f t="shared" si="7"/>
        <v>23512.439929470595</v>
      </c>
      <c r="K32" s="15">
        <f t="shared" si="7"/>
        <v>29940.083751171005</v>
      </c>
      <c r="L32" s="15">
        <f t="shared" si="7"/>
        <v>38036.616098179802</v>
      </c>
      <c r="M32" s="15">
        <f t="shared" si="7"/>
        <v>48218.20710370216</v>
      </c>
    </row>
    <row r="33" spans="1:13" x14ac:dyDescent="0.75">
      <c r="A33" s="2" t="s">
        <v>185</v>
      </c>
      <c r="C33" s="13">
        <f t="shared" ref="C33:M33" si="8">C$6</f>
        <v>0.92378752886836024</v>
      </c>
      <c r="D33" s="13">
        <f t="shared" si="8"/>
        <v>0.85338339849271161</v>
      </c>
      <c r="E33" s="13">
        <f t="shared" si="8"/>
        <v>0.78834494087086515</v>
      </c>
      <c r="F33" s="13">
        <f t="shared" si="8"/>
        <v>0.72826322482297023</v>
      </c>
      <c r="G33" s="13">
        <f t="shared" si="8"/>
        <v>0.6727604848249148</v>
      </c>
      <c r="H33" s="13">
        <f t="shared" si="8"/>
        <v>0.62148774579668808</v>
      </c>
      <c r="I33" s="13">
        <f t="shared" si="8"/>
        <v>0.57412262891149013</v>
      </c>
      <c r="J33" s="13">
        <f t="shared" si="8"/>
        <v>0.53036732462955216</v>
      </c>
      <c r="K33" s="13">
        <f t="shared" si="8"/>
        <v>0.48994672021205737</v>
      </c>
      <c r="L33" s="13">
        <f t="shared" si="8"/>
        <v>0.45260666994185439</v>
      </c>
      <c r="M33" s="13">
        <f t="shared" si="8"/>
        <v>0.41811239717492327</v>
      </c>
    </row>
    <row r="34" spans="1:13" x14ac:dyDescent="0.75">
      <c r="A34" s="2" t="s">
        <v>186</v>
      </c>
      <c r="C34" s="15">
        <f t="shared" ref="C34:M34" si="9">C32*C33</f>
        <v>3677.0772393534535</v>
      </c>
      <c r="D34" s="15">
        <f t="shared" si="9"/>
        <v>4427.7612742519395</v>
      </c>
      <c r="E34" s="15">
        <f t="shared" si="9"/>
        <v>5307.9636739507196</v>
      </c>
      <c r="F34" s="15">
        <f t="shared" si="9"/>
        <v>6337.9071083587087</v>
      </c>
      <c r="G34" s="15">
        <f t="shared" si="9"/>
        <v>7540.733387651253</v>
      </c>
      <c r="H34" s="15">
        <f t="shared" si="9"/>
        <v>8942.8930410341454</v>
      </c>
      <c r="I34" s="15">
        <f t="shared" si="9"/>
        <v>10574.581952725379</v>
      </c>
      <c r="J34" s="15">
        <f t="shared" si="9"/>
        <v>12470.229860906375</v>
      </c>
      <c r="K34" s="15">
        <f t="shared" si="9"/>
        <v>14669.045836760546</v>
      </c>
      <c r="L34" s="15">
        <f t="shared" si="9"/>
        <v>17215.626148053892</v>
      </c>
      <c r="M34" s="15">
        <f t="shared" si="9"/>
        <v>20160.630159605826</v>
      </c>
    </row>
    <row r="36" spans="1:13" x14ac:dyDescent="0.75">
      <c r="A36" s="3" t="s">
        <v>187</v>
      </c>
    </row>
    <row r="37" spans="1:13" x14ac:dyDescent="0.75">
      <c r="A37" s="2" t="s">
        <v>188</v>
      </c>
      <c r="B37" s="15">
        <f>M29*(1+Inputs!$B$30)*(1-Inputs!$B$33)</f>
        <v>56462.400000000052</v>
      </c>
    </row>
    <row r="38" spans="1:13" x14ac:dyDescent="0.75">
      <c r="A38" s="2" t="s">
        <v>189</v>
      </c>
      <c r="B38" s="15">
        <f>B37*Inputs!$B$30/Inputs!$B$31</f>
        <v>17164.569600000017</v>
      </c>
    </row>
    <row r="39" spans="1:13" x14ac:dyDescent="0.75">
      <c r="A39" s="2" t="s">
        <v>190</v>
      </c>
      <c r="B39" s="15">
        <f>B37-B38</f>
        <v>39297.830400000035</v>
      </c>
    </row>
    <row r="40" spans="1:13" x14ac:dyDescent="0.75">
      <c r="A40" s="2" t="s">
        <v>191</v>
      </c>
      <c r="B40" s="15">
        <f>B39/(Inputs!$B$29-Inputs!$B$30)</f>
        <v>1064981.8536585374</v>
      </c>
    </row>
    <row r="41" spans="1:13" x14ac:dyDescent="0.75">
      <c r="A41" s="2" t="s">
        <v>192</v>
      </c>
      <c r="B41" s="15">
        <f>B40*M33</f>
        <v>445282.11578096438</v>
      </c>
    </row>
    <row r="42" spans="1:13" x14ac:dyDescent="0.75">
      <c r="A42" s="16" t="s">
        <v>193</v>
      </c>
      <c r="B42" s="17">
        <f>SUM(C34:M34)+B41</f>
        <v>556606.56546361663</v>
      </c>
      <c r="C42" s="4" t="s">
        <v>194</v>
      </c>
      <c r="D42" s="18">
        <v>556607</v>
      </c>
    </row>
    <row r="44" spans="1:13" x14ac:dyDescent="0.75">
      <c r="A44" s="3" t="s">
        <v>196</v>
      </c>
      <c r="D44" s="2" t="s">
        <v>178</v>
      </c>
      <c r="F44" s="14">
        <f>(Inputs!$B$21/Inputs!$B$20)^(1/11)-1</f>
        <v>0.42705096177886448</v>
      </c>
    </row>
    <row r="45" spans="1:13" x14ac:dyDescent="0.75">
      <c r="A45" s="2" t="s">
        <v>179</v>
      </c>
      <c r="C45" s="15">
        <f>(Inputs!$B$20)*(1+DCF!$F$44)</f>
        <v>4567.9901286541453</v>
      </c>
      <c r="D45" s="15">
        <f>C45*(1+DCF!$F$44)</f>
        <v>6518.7547064922574</v>
      </c>
      <c r="E45" s="15">
        <f>D45*(1+DCF!$F$44)</f>
        <v>9302.5951735002745</v>
      </c>
      <c r="F45" s="15">
        <f>E45*(1+DCF!$F$44)</f>
        <v>13275.277389382989</v>
      </c>
      <c r="G45" s="15">
        <f>F45*(1+DCF!$F$44)</f>
        <v>18944.497366400206</v>
      </c>
      <c r="H45" s="15">
        <f>G45*(1+DCF!$F$44)</f>
        <v>27034.763187138578</v>
      </c>
      <c r="I45" s="15">
        <f>H45*(1+DCF!$F$44)</f>
        <v>38579.984807669949</v>
      </c>
      <c r="J45" s="15">
        <f>I45*(1+DCF!$F$44)</f>
        <v>55055.604425199381</v>
      </c>
      <c r="K45" s="15">
        <f>J45*(1+DCF!$F$44)</f>
        <v>78567.153246297486</v>
      </c>
      <c r="L45" s="15">
        <f>K45*(1+DCF!$F$44)</f>
        <v>112119.33160435627</v>
      </c>
      <c r="M45" s="15">
        <f>L45*(1+DCF!$F$44)</f>
        <v>160000.00000000006</v>
      </c>
    </row>
    <row r="46" spans="1:13" x14ac:dyDescent="0.75">
      <c r="A46" s="2" t="s">
        <v>180</v>
      </c>
      <c r="C46" s="12">
        <f>Inputs!$B$22+(Inputs!$B$23-Inputs!$B$22)*C$4/11</f>
        <v>-0.25</v>
      </c>
      <c r="D46" s="12">
        <f>Inputs!$B$22+(Inputs!$B$23-Inputs!$B$22)*D$4/11</f>
        <v>-0.19999999999999998</v>
      </c>
      <c r="E46" s="12">
        <f>Inputs!$B$22+(Inputs!$B$23-Inputs!$B$22)*E$4/11</f>
        <v>-0.14999999999999997</v>
      </c>
      <c r="F46" s="12">
        <f>Inputs!$B$22+(Inputs!$B$23-Inputs!$B$22)*F$4/11</f>
        <v>-9.9999999999999978E-2</v>
      </c>
      <c r="G46" s="12">
        <f>Inputs!$B$22+(Inputs!$B$23-Inputs!$B$22)*G$4/11</f>
        <v>-4.9999999999999989E-2</v>
      </c>
      <c r="H46" s="12">
        <f>Inputs!$B$22+(Inputs!$B$23-Inputs!$B$22)*H$4/11</f>
        <v>0</v>
      </c>
      <c r="I46" s="12">
        <f>Inputs!$B$22+(Inputs!$B$23-Inputs!$B$22)*I$4/11</f>
        <v>5.0000000000000044E-2</v>
      </c>
      <c r="J46" s="12">
        <f>Inputs!$B$22+(Inputs!$B$23-Inputs!$B$22)*J$4/11</f>
        <v>0.10000000000000003</v>
      </c>
      <c r="K46" s="12">
        <f>Inputs!$B$22+(Inputs!$B$23-Inputs!$B$22)*K$4/11</f>
        <v>0.15000000000000002</v>
      </c>
      <c r="L46" s="12">
        <f>Inputs!$B$22+(Inputs!$B$23-Inputs!$B$22)*L$4/11</f>
        <v>0.2</v>
      </c>
      <c r="M46" s="12">
        <f>Inputs!$B$22+(Inputs!$B$23-Inputs!$B$22)*M$4/11</f>
        <v>0.25000000000000006</v>
      </c>
    </row>
    <row r="47" spans="1:13" x14ac:dyDescent="0.75">
      <c r="A47" s="2" t="s">
        <v>181</v>
      </c>
      <c r="C47" s="15">
        <f t="shared" ref="C47:M47" si="10">C45*C46</f>
        <v>-1141.9975321635363</v>
      </c>
      <c r="D47" s="15">
        <f t="shared" si="10"/>
        <v>-1303.7509412984514</v>
      </c>
      <c r="E47" s="15">
        <f t="shared" si="10"/>
        <v>-1395.3892760250408</v>
      </c>
      <c r="F47" s="15">
        <f t="shared" si="10"/>
        <v>-1327.5277389382986</v>
      </c>
      <c r="G47" s="15">
        <f t="shared" si="10"/>
        <v>-947.22486832001016</v>
      </c>
      <c r="H47" s="15">
        <f t="shared" si="10"/>
        <v>0</v>
      </c>
      <c r="I47" s="15">
        <f t="shared" si="10"/>
        <v>1928.9992403834992</v>
      </c>
      <c r="J47" s="15">
        <f t="shared" si="10"/>
        <v>5505.5604425199399</v>
      </c>
      <c r="K47" s="15">
        <f t="shared" si="10"/>
        <v>11785.072986944624</v>
      </c>
      <c r="L47" s="15">
        <f t="shared" si="10"/>
        <v>22423.866320871253</v>
      </c>
      <c r="M47" s="15">
        <f t="shared" si="10"/>
        <v>40000.000000000022</v>
      </c>
    </row>
    <row r="48" spans="1:13" x14ac:dyDescent="0.75">
      <c r="A48" s="2" t="s">
        <v>182</v>
      </c>
      <c r="C48" s="15">
        <f t="shared" ref="C48:M48" si="11">C$5*MAX(C47,0)</f>
        <v>0</v>
      </c>
      <c r="D48" s="15">
        <f t="shared" si="11"/>
        <v>0</v>
      </c>
      <c r="E48" s="15">
        <f t="shared" si="11"/>
        <v>0</v>
      </c>
      <c r="F48" s="15">
        <f t="shared" si="11"/>
        <v>0</v>
      </c>
      <c r="G48" s="15">
        <f t="shared" si="11"/>
        <v>0</v>
      </c>
      <c r="H48" s="15">
        <f t="shared" si="11"/>
        <v>0</v>
      </c>
      <c r="I48" s="15">
        <f t="shared" si="11"/>
        <v>377.03166971132032</v>
      </c>
      <c r="J48" s="15">
        <f t="shared" si="11"/>
        <v>1151.162637981442</v>
      </c>
      <c r="K48" s="15">
        <f t="shared" si="11"/>
        <v>2624.8571652740297</v>
      </c>
      <c r="L48" s="15">
        <f t="shared" si="11"/>
        <v>5300.1865849332053</v>
      </c>
      <c r="M48" s="15">
        <f t="shared" si="11"/>
        <v>10000.000000000005</v>
      </c>
    </row>
    <row r="49" spans="1:13" x14ac:dyDescent="0.75">
      <c r="A49" s="2" t="s">
        <v>183</v>
      </c>
      <c r="C49" s="15">
        <f>MAX(C45-(Inputs!$B$20),0)/Inputs!$B$24</f>
        <v>683.49506432707267</v>
      </c>
      <c r="D49" s="15">
        <f>MAX(D45-C45,0)/Inputs!$B$24</f>
        <v>975.38228891905601</v>
      </c>
      <c r="E49" s="15">
        <f>MAX(E45-D45,0)/Inputs!$B$24</f>
        <v>1391.9202335040086</v>
      </c>
      <c r="F49" s="15">
        <f>MAX(F45-E45,0)/Inputs!$B$24</f>
        <v>1986.3411079413572</v>
      </c>
      <c r="G49" s="15">
        <f>MAX(G45-F45,0)/Inputs!$B$24</f>
        <v>2834.6099885086087</v>
      </c>
      <c r="H49" s="15">
        <f>MAX(H45-G45,0)/Inputs!$B$24</f>
        <v>4045.132910369186</v>
      </c>
      <c r="I49" s="15">
        <f>MAX(I45-H45,0)/Inputs!$B$24</f>
        <v>5772.6108102656854</v>
      </c>
      <c r="J49" s="15">
        <f>MAX(J45-I45,0)/Inputs!$B$24</f>
        <v>8237.8098087647159</v>
      </c>
      <c r="K49" s="15">
        <f>MAX(K45-J45,0)/Inputs!$B$24</f>
        <v>11755.774410549053</v>
      </c>
      <c r="L49" s="15">
        <f>MAX(L45-K45,0)/Inputs!$B$24</f>
        <v>16776.08917902939</v>
      </c>
      <c r="M49" s="15">
        <f>MAX(M45-L45,0)/Inputs!$B$24</f>
        <v>23940.334197821896</v>
      </c>
    </row>
    <row r="50" spans="1:13" x14ac:dyDescent="0.75">
      <c r="A50" s="2" t="s">
        <v>184</v>
      </c>
      <c r="C50" s="15">
        <f t="shared" ref="C50:M50" si="12">C47-C48-C49</f>
        <v>-1825.492596490609</v>
      </c>
      <c r="D50" s="15">
        <f t="shared" si="12"/>
        <v>-2279.1332302175074</v>
      </c>
      <c r="E50" s="15">
        <f t="shared" si="12"/>
        <v>-2787.3095095290491</v>
      </c>
      <c r="F50" s="15">
        <f t="shared" si="12"/>
        <v>-3313.8688468796558</v>
      </c>
      <c r="G50" s="15">
        <f t="shared" si="12"/>
        <v>-3781.8348568286187</v>
      </c>
      <c r="H50" s="15">
        <f t="shared" si="12"/>
        <v>-4045.132910369186</v>
      </c>
      <c r="I50" s="15">
        <f t="shared" si="12"/>
        <v>-4220.6432395935062</v>
      </c>
      <c r="J50" s="15">
        <f t="shared" si="12"/>
        <v>-3883.4120042262184</v>
      </c>
      <c r="K50" s="15">
        <f t="shared" si="12"/>
        <v>-2595.558588878459</v>
      </c>
      <c r="L50" s="15">
        <f t="shared" si="12"/>
        <v>347.59055690865716</v>
      </c>
      <c r="M50" s="15">
        <f t="shared" si="12"/>
        <v>6059.6658021781186</v>
      </c>
    </row>
    <row r="51" spans="1:13" x14ac:dyDescent="0.75">
      <c r="A51" s="2" t="s">
        <v>185</v>
      </c>
      <c r="C51" s="13">
        <f t="shared" ref="C51:M51" si="13">C$6</f>
        <v>0.92378752886836024</v>
      </c>
      <c r="D51" s="13">
        <f t="shared" si="13"/>
        <v>0.85338339849271161</v>
      </c>
      <c r="E51" s="13">
        <f t="shared" si="13"/>
        <v>0.78834494087086515</v>
      </c>
      <c r="F51" s="13">
        <f t="shared" si="13"/>
        <v>0.72826322482297023</v>
      </c>
      <c r="G51" s="13">
        <f t="shared" si="13"/>
        <v>0.6727604848249148</v>
      </c>
      <c r="H51" s="13">
        <f t="shared" si="13"/>
        <v>0.62148774579668808</v>
      </c>
      <c r="I51" s="13">
        <f t="shared" si="13"/>
        <v>0.57412262891149013</v>
      </c>
      <c r="J51" s="13">
        <f t="shared" si="13"/>
        <v>0.53036732462955216</v>
      </c>
      <c r="K51" s="13">
        <f t="shared" si="13"/>
        <v>0.48994672021205737</v>
      </c>
      <c r="L51" s="13">
        <f t="shared" si="13"/>
        <v>0.45260666994185439</v>
      </c>
      <c r="M51" s="13">
        <f t="shared" si="13"/>
        <v>0.41811239717492327</v>
      </c>
    </row>
    <row r="52" spans="1:13" x14ac:dyDescent="0.75">
      <c r="A52" s="2" t="s">
        <v>186</v>
      </c>
      <c r="C52" s="15">
        <f t="shared" ref="C52:M52" si="14">C50*C51</f>
        <v>-1686.3672946795464</v>
      </c>
      <c r="D52" s="15">
        <f t="shared" si="14"/>
        <v>-1944.9744616206881</v>
      </c>
      <c r="E52" s="15">
        <f t="shared" si="14"/>
        <v>-2197.3613504784785</v>
      </c>
      <c r="F52" s="15">
        <f t="shared" si="14"/>
        <v>-2413.3688130689561</v>
      </c>
      <c r="G52" s="15">
        <f t="shared" si="14"/>
        <v>-2544.2690518077839</v>
      </c>
      <c r="H52" s="15">
        <f t="shared" si="14"/>
        <v>-2514.0005339133418</v>
      </c>
      <c r="I52" s="15">
        <f t="shared" si="14"/>
        <v>-2423.166792412932</v>
      </c>
      <c r="J52" s="15">
        <f t="shared" si="14"/>
        <v>-2059.6348351157467</v>
      </c>
      <c r="K52" s="15">
        <f t="shared" si="14"/>
        <v>-1271.6854177392368</v>
      </c>
      <c r="L52" s="15">
        <f t="shared" si="14"/>
        <v>157.32180446566196</v>
      </c>
      <c r="M52" s="15">
        <f t="shared" si="14"/>
        <v>2533.6213946275975</v>
      </c>
    </row>
    <row r="54" spans="1:13" x14ac:dyDescent="0.75">
      <c r="A54" s="3" t="s">
        <v>187</v>
      </c>
    </row>
    <row r="55" spans="1:13" x14ac:dyDescent="0.75">
      <c r="A55" s="2" t="s">
        <v>188</v>
      </c>
      <c r="B55" s="15">
        <f>M47*(1+Inputs!$B$30)*(1-Inputs!$B$33)</f>
        <v>31368.000000000022</v>
      </c>
    </row>
    <row r="56" spans="1:13" x14ac:dyDescent="0.75">
      <c r="A56" s="2" t="s">
        <v>189</v>
      </c>
      <c r="B56" s="15">
        <f>B55*Inputs!$B$30/Inputs!$B$31</f>
        <v>9535.8720000000067</v>
      </c>
    </row>
    <row r="57" spans="1:13" x14ac:dyDescent="0.75">
      <c r="A57" s="2" t="s">
        <v>190</v>
      </c>
      <c r="B57" s="15">
        <f>B55-B56</f>
        <v>21832.128000000015</v>
      </c>
    </row>
    <row r="58" spans="1:13" x14ac:dyDescent="0.75">
      <c r="A58" s="2" t="s">
        <v>191</v>
      </c>
      <c r="B58" s="15">
        <f>B57/(Inputs!$B$29-Inputs!$B$30)</f>
        <v>591656.58536585409</v>
      </c>
    </row>
    <row r="59" spans="1:13" x14ac:dyDescent="0.75">
      <c r="A59" s="2" t="s">
        <v>192</v>
      </c>
      <c r="B59" s="15">
        <f>B58*M51</f>
        <v>247378.95321164688</v>
      </c>
    </row>
    <row r="60" spans="1:13" x14ac:dyDescent="0.75">
      <c r="A60" s="16" t="s">
        <v>193</v>
      </c>
      <c r="B60" s="17">
        <f>SUM(C52:M52)+B59</f>
        <v>231015.06785990341</v>
      </c>
      <c r="C60" s="4" t="s">
        <v>194</v>
      </c>
      <c r="D60" s="18">
        <v>231015</v>
      </c>
    </row>
    <row r="62" spans="1:13" x14ac:dyDescent="0.75">
      <c r="A62" s="3" t="s">
        <v>197</v>
      </c>
      <c r="D62" s="2" t="s">
        <v>178</v>
      </c>
      <c r="F62" s="14">
        <f>(Inputs!$B$43/Inputs!$B$42)^(1/11)-1</f>
        <v>0.36233448594309836</v>
      </c>
    </row>
    <row r="63" spans="1:13" x14ac:dyDescent="0.75">
      <c r="A63" s="2" t="s">
        <v>179</v>
      </c>
      <c r="C63" s="15">
        <f>(Inputs!$B$42)*(1+DCF!$F$62)</f>
        <v>681.16724297154917</v>
      </c>
      <c r="D63" s="15">
        <f>C63*(1+DCF!$F$62)</f>
        <v>927.97762579492303</v>
      </c>
      <c r="E63" s="15">
        <f>D63*(1+DCF!$F$62)</f>
        <v>1264.2159218040233</v>
      </c>
      <c r="F63" s="15">
        <f>E63*(1+DCF!$F$62)</f>
        <v>1722.2849479519643</v>
      </c>
      <c r="G63" s="15">
        <f>F63*(1+DCF!$F$62)</f>
        <v>2346.3281792156754</v>
      </c>
      <c r="H63" s="15">
        <f>G63*(1+DCF!$F$62)</f>
        <v>3196.4837938855931</v>
      </c>
      <c r="I63" s="15">
        <f>H63*(1+DCF!$F$62)</f>
        <v>4354.6801061685746</v>
      </c>
      <c r="J63" s="15">
        <f>I63*(1+DCF!$F$62)</f>
        <v>5932.5308838838018</v>
      </c>
      <c r="K63" s="15">
        <f>J63*(1+DCF!$F$62)</f>
        <v>8082.0914120373945</v>
      </c>
      <c r="L63" s="15">
        <f>K63*(1+DCF!$F$62)</f>
        <v>11010.511849163095</v>
      </c>
      <c r="M63" s="15">
        <f>L63*(1+DCF!$F$62)</f>
        <v>14999.999999999998</v>
      </c>
    </row>
    <row r="64" spans="1:13" x14ac:dyDescent="0.75">
      <c r="A64" s="2" t="s">
        <v>180</v>
      </c>
      <c r="C64" s="12">
        <f>Inputs!$B$44+(Inputs!$B$45-Inputs!$B$44)*C$4/11</f>
        <v>-0.13181818181818183</v>
      </c>
      <c r="D64" s="12">
        <f>Inputs!$B$44+(Inputs!$B$45-Inputs!$B$44)*D$4/11</f>
        <v>-6.3636363636363658E-2</v>
      </c>
      <c r="E64" s="12">
        <f>Inputs!$B$44+(Inputs!$B$45-Inputs!$B$44)*E$4/11</f>
        <v>4.545454545454547E-3</v>
      </c>
      <c r="F64" s="12">
        <f>Inputs!$B$44+(Inputs!$B$45-Inputs!$B$44)*F$4/11</f>
        <v>7.2727272727272696E-2</v>
      </c>
      <c r="G64" s="12">
        <f>Inputs!$B$44+(Inputs!$B$45-Inputs!$B$44)*G$4/11</f>
        <v>0.14090909090909087</v>
      </c>
      <c r="H64" s="12">
        <f>Inputs!$B$44+(Inputs!$B$45-Inputs!$B$44)*H$4/11</f>
        <v>0.20909090909090911</v>
      </c>
      <c r="I64" s="12">
        <f>Inputs!$B$44+(Inputs!$B$45-Inputs!$B$44)*I$4/11</f>
        <v>0.27727272727272728</v>
      </c>
      <c r="J64" s="12">
        <f>Inputs!$B$44+(Inputs!$B$45-Inputs!$B$44)*J$4/11</f>
        <v>0.3454545454545454</v>
      </c>
      <c r="K64" s="12">
        <f>Inputs!$B$44+(Inputs!$B$45-Inputs!$B$44)*K$4/11</f>
        <v>0.41363636363636364</v>
      </c>
      <c r="L64" s="12">
        <f>Inputs!$B$44+(Inputs!$B$45-Inputs!$B$44)*L$4/11</f>
        <v>0.48181818181818176</v>
      </c>
      <c r="M64" s="12">
        <f>Inputs!$B$44+(Inputs!$B$45-Inputs!$B$44)*M$4/11</f>
        <v>0.55000000000000004</v>
      </c>
    </row>
    <row r="65" spans="1:13" x14ac:dyDescent="0.75">
      <c r="A65" s="2" t="s">
        <v>181</v>
      </c>
      <c r="C65" s="15">
        <f t="shared" ref="C65:M65" si="15">C63*C64</f>
        <v>-89.790227482613318</v>
      </c>
      <c r="D65" s="15">
        <f t="shared" si="15"/>
        <v>-59.053121641495125</v>
      </c>
      <c r="E65" s="15">
        <f t="shared" si="15"/>
        <v>5.7464360082001082</v>
      </c>
      <c r="F65" s="15">
        <f t="shared" si="15"/>
        <v>125.25708712377917</v>
      </c>
      <c r="G65" s="15">
        <f t="shared" si="15"/>
        <v>330.61897070766327</v>
      </c>
      <c r="H65" s="15">
        <f t="shared" si="15"/>
        <v>668.3557023578968</v>
      </c>
      <c r="I65" s="15">
        <f t="shared" si="15"/>
        <v>1207.4340294376502</v>
      </c>
      <c r="J65" s="15">
        <f t="shared" si="15"/>
        <v>2049.419759887131</v>
      </c>
      <c r="K65" s="15">
        <f t="shared" si="15"/>
        <v>3343.0469022518314</v>
      </c>
      <c r="L65" s="15">
        <f t="shared" si="15"/>
        <v>5305.0648000513083</v>
      </c>
      <c r="M65" s="15">
        <f t="shared" si="15"/>
        <v>8250</v>
      </c>
    </row>
    <row r="66" spans="1:13" x14ac:dyDescent="0.75">
      <c r="A66" s="2" t="s">
        <v>182</v>
      </c>
      <c r="C66" s="15">
        <f t="shared" ref="C66:M66" si="16">C$5*MAX(C65,0)</f>
        <v>0</v>
      </c>
      <c r="D66" s="15">
        <f t="shared" si="16"/>
        <v>0</v>
      </c>
      <c r="E66" s="15">
        <f t="shared" si="16"/>
        <v>0.80972507388274251</v>
      </c>
      <c r="F66" s="15">
        <f t="shared" si="16"/>
        <v>19.357913464584055</v>
      </c>
      <c r="G66" s="15">
        <f t="shared" si="16"/>
        <v>55.604099619016097</v>
      </c>
      <c r="H66" s="15">
        <f t="shared" si="16"/>
        <v>121.51921861052669</v>
      </c>
      <c r="I66" s="15">
        <f t="shared" si="16"/>
        <v>235.9984693900862</v>
      </c>
      <c r="J66" s="15">
        <f t="shared" si="16"/>
        <v>428.51504070367287</v>
      </c>
      <c r="K66" s="15">
        <f t="shared" si="16"/>
        <v>744.58771913790792</v>
      </c>
      <c r="L66" s="15">
        <f t="shared" si="16"/>
        <v>1253.9244072848546</v>
      </c>
      <c r="M66" s="15">
        <f t="shared" si="16"/>
        <v>2062.5</v>
      </c>
    </row>
    <row r="67" spans="1:13" x14ac:dyDescent="0.75">
      <c r="A67" s="2" t="s">
        <v>183</v>
      </c>
      <c r="C67" s="15">
        <f>MAX(C63-(Inputs!$B$42),0)/Inputs!$B$46</f>
        <v>45.291810742887293</v>
      </c>
      <c r="D67" s="15">
        <f>MAX(D63-C63,0)/Inputs!$B$46</f>
        <v>61.702595705843464</v>
      </c>
      <c r="E67" s="15">
        <f>MAX(E63-D63,0)/Inputs!$B$46</f>
        <v>84.05957400227507</v>
      </c>
      <c r="F67" s="15">
        <f>MAX(F63-E63,0)/Inputs!$B$46</f>
        <v>114.51725653698526</v>
      </c>
      <c r="G67" s="15">
        <f>MAX(G63-F63,0)/Inputs!$B$46</f>
        <v>156.01080781592776</v>
      </c>
      <c r="H67" s="15">
        <f>MAX(H63-G63,0)/Inputs!$B$46</f>
        <v>212.53890366747942</v>
      </c>
      <c r="I67" s="15">
        <f>MAX(I63-H63,0)/Inputs!$B$46</f>
        <v>289.5490780707454</v>
      </c>
      <c r="J67" s="15">
        <f>MAX(J63-I63,0)/Inputs!$B$46</f>
        <v>394.4626944288068</v>
      </c>
      <c r="K67" s="15">
        <f>MAX(K63-J63,0)/Inputs!$B$46</f>
        <v>537.39013203839818</v>
      </c>
      <c r="L67" s="15">
        <f>MAX(L63-K63,0)/Inputs!$B$46</f>
        <v>732.10510928142503</v>
      </c>
      <c r="M67" s="15">
        <f>MAX(M63-L63,0)/Inputs!$B$46</f>
        <v>997.37203770922588</v>
      </c>
    </row>
    <row r="68" spans="1:13" x14ac:dyDescent="0.75">
      <c r="A68" s="2" t="s">
        <v>184</v>
      </c>
      <c r="C68" s="15">
        <f t="shared" ref="C68:M68" si="17">C65-C66-C67</f>
        <v>-135.08203822550061</v>
      </c>
      <c r="D68" s="15">
        <f t="shared" si="17"/>
        <v>-120.75571734733859</v>
      </c>
      <c r="E68" s="15">
        <f t="shared" si="17"/>
        <v>-79.122863067957709</v>
      </c>
      <c r="F68" s="15">
        <f t="shared" si="17"/>
        <v>-8.6180828777901439</v>
      </c>
      <c r="G68" s="15">
        <f t="shared" si="17"/>
        <v>119.00406327271941</v>
      </c>
      <c r="H68" s="15">
        <f t="shared" si="17"/>
        <v>334.29758007989074</v>
      </c>
      <c r="I68" s="15">
        <f t="shared" si="17"/>
        <v>681.88648197681857</v>
      </c>
      <c r="J68" s="15">
        <f t="shared" si="17"/>
        <v>1226.4420247546514</v>
      </c>
      <c r="K68" s="15">
        <f t="shared" si="17"/>
        <v>2061.0690510755248</v>
      </c>
      <c r="L68" s="15">
        <f t="shared" si="17"/>
        <v>3319.0352834850287</v>
      </c>
      <c r="M68" s="15">
        <f t="shared" si="17"/>
        <v>5190.1279622907741</v>
      </c>
    </row>
    <row r="69" spans="1:13" x14ac:dyDescent="0.75">
      <c r="A69" s="2" t="s">
        <v>185</v>
      </c>
      <c r="C69" s="13">
        <f t="shared" ref="C69:M69" si="18">C$6</f>
        <v>0.92378752886836024</v>
      </c>
      <c r="D69" s="13">
        <f t="shared" si="18"/>
        <v>0.85338339849271161</v>
      </c>
      <c r="E69" s="13">
        <f t="shared" si="18"/>
        <v>0.78834494087086515</v>
      </c>
      <c r="F69" s="13">
        <f t="shared" si="18"/>
        <v>0.72826322482297023</v>
      </c>
      <c r="G69" s="13">
        <f t="shared" si="18"/>
        <v>0.6727604848249148</v>
      </c>
      <c r="H69" s="13">
        <f t="shared" si="18"/>
        <v>0.62148774579668808</v>
      </c>
      <c r="I69" s="13">
        <f t="shared" si="18"/>
        <v>0.57412262891149013</v>
      </c>
      <c r="J69" s="13">
        <f t="shared" si="18"/>
        <v>0.53036732462955216</v>
      </c>
      <c r="K69" s="13">
        <f t="shared" si="18"/>
        <v>0.48994672021205737</v>
      </c>
      <c r="L69" s="13">
        <f t="shared" si="18"/>
        <v>0.45260666994185439</v>
      </c>
      <c r="M69" s="13">
        <f t="shared" si="18"/>
        <v>0.41811239717492327</v>
      </c>
    </row>
    <row r="70" spans="1:13" x14ac:dyDescent="0.75">
      <c r="A70" s="2" t="s">
        <v>186</v>
      </c>
      <c r="C70" s="15">
        <f t="shared" ref="C70:M70" si="19">C68*C69</f>
        <v>-124.78710228683659</v>
      </c>
      <c r="D70" s="15">
        <f t="shared" si="19"/>
        <v>-103.0509244572971</v>
      </c>
      <c r="E70" s="15">
        <f t="shared" si="19"/>
        <v>-62.37610880684268</v>
      </c>
      <c r="F70" s="15">
        <f t="shared" si="19"/>
        <v>-6.2762328283710742</v>
      </c>
      <c r="G70" s="15">
        <f t="shared" si="19"/>
        <v>80.061231303489549</v>
      </c>
      <c r="H70" s="15">
        <f t="shared" si="19"/>
        <v>207.76184946913912</v>
      </c>
      <c r="I70" s="15">
        <f t="shared" si="19"/>
        <v>391.48645965173853</v>
      </c>
      <c r="J70" s="15">
        <f t="shared" si="19"/>
        <v>650.46477548237544</v>
      </c>
      <c r="K70" s="15">
        <f t="shared" si="19"/>
        <v>1009.8140217050308</v>
      </c>
      <c r="L70" s="15">
        <f t="shared" si="19"/>
        <v>1502.2175070776775</v>
      </c>
      <c r="M70" s="15">
        <f t="shared" si="19"/>
        <v>2170.0568439579952</v>
      </c>
    </row>
    <row r="72" spans="1:13" x14ac:dyDescent="0.75">
      <c r="A72" s="3" t="s">
        <v>187</v>
      </c>
    </row>
    <row r="73" spans="1:13" x14ac:dyDescent="0.75">
      <c r="A73" s="2" t="s">
        <v>188</v>
      </c>
      <c r="B73" s="15">
        <f>M65*(1+Inputs!$B$30)*(1-Inputs!$B$33)</f>
        <v>6469.6500000000005</v>
      </c>
    </row>
    <row r="74" spans="1:13" x14ac:dyDescent="0.75">
      <c r="A74" s="2" t="s">
        <v>189</v>
      </c>
      <c r="B74" s="15">
        <f>B73*Inputs!$B$30/Inputs!$B$31</f>
        <v>1966.7736000000002</v>
      </c>
    </row>
    <row r="75" spans="1:13" x14ac:dyDescent="0.75">
      <c r="A75" s="2" t="s">
        <v>190</v>
      </c>
      <c r="B75" s="15">
        <f>B73-B74</f>
        <v>4502.8764000000001</v>
      </c>
    </row>
    <row r="76" spans="1:13" x14ac:dyDescent="0.75">
      <c r="A76" s="2" t="s">
        <v>191</v>
      </c>
      <c r="B76" s="15">
        <f>B75/(Inputs!$B$29-Inputs!$B$30)</f>
        <v>122029.17073170732</v>
      </c>
    </row>
    <row r="77" spans="1:13" x14ac:dyDescent="0.75">
      <c r="A77" s="2" t="s">
        <v>192</v>
      </c>
      <c r="B77" s="15">
        <f>B76*M69</f>
        <v>51021.909099902128</v>
      </c>
    </row>
    <row r="78" spans="1:13" x14ac:dyDescent="0.75">
      <c r="A78" s="16" t="s">
        <v>193</v>
      </c>
      <c r="B78" s="17">
        <f>SUM(C70:M70)+B77</f>
        <v>56737.281420170228</v>
      </c>
      <c r="C78" s="4" t="s">
        <v>194</v>
      </c>
      <c r="D78" s="18">
        <v>56737</v>
      </c>
    </row>
    <row r="80" spans="1:13" x14ac:dyDescent="0.75">
      <c r="A80" s="3" t="s">
        <v>198</v>
      </c>
    </row>
    <row r="81" spans="1:4" x14ac:dyDescent="0.75">
      <c r="A81" s="2" t="s">
        <v>199</v>
      </c>
      <c r="B81" s="19">
        <f>DCF!$B$24</f>
        <v>139097.62774490329</v>
      </c>
    </row>
    <row r="82" spans="1:4" x14ac:dyDescent="0.75">
      <c r="A82" s="2" t="s">
        <v>200</v>
      </c>
      <c r="B82" s="19">
        <f>DCF!$B$42</f>
        <v>556606.56546361663</v>
      </c>
    </row>
    <row r="83" spans="1:4" x14ac:dyDescent="0.75">
      <c r="A83" s="2" t="s">
        <v>201</v>
      </c>
      <c r="B83" s="19">
        <f>DCF!$B$60</f>
        <v>231015.06785990341</v>
      </c>
    </row>
    <row r="84" spans="1:4" x14ac:dyDescent="0.75">
      <c r="A84" s="2" t="s">
        <v>202</v>
      </c>
      <c r="B84" s="19">
        <f>Inputs!$B$34</f>
        <v>24747</v>
      </c>
    </row>
    <row r="85" spans="1:4" x14ac:dyDescent="0.75">
      <c r="A85" s="2" t="s">
        <v>203</v>
      </c>
      <c r="B85" s="19">
        <f>Inputs!$B$36</f>
        <v>75000</v>
      </c>
    </row>
    <row r="86" spans="1:4" x14ac:dyDescent="0.75">
      <c r="A86" s="2" t="s">
        <v>204</v>
      </c>
      <c r="B86" s="19">
        <f>-Inputs!$B$35</f>
        <v>-22896</v>
      </c>
    </row>
    <row r="87" spans="1:4" x14ac:dyDescent="0.75">
      <c r="A87" s="16" t="s">
        <v>205</v>
      </c>
      <c r="B87" s="17">
        <f>SUM(B81:B86)</f>
        <v>1003570.2610684234</v>
      </c>
      <c r="C87" s="4" t="s">
        <v>194</v>
      </c>
      <c r="D87" s="18">
        <v>1003570</v>
      </c>
    </row>
    <row r="88" spans="1:4" x14ac:dyDescent="0.75">
      <c r="A88" s="16" t="s">
        <v>206</v>
      </c>
      <c r="B88" s="20">
        <f>B87/Inputs!$B$37</f>
        <v>76.661084796304593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75" x14ac:dyDescent="0.75"/>
  <cols>
    <col min="1" max="1" width="42" customWidth="1"/>
    <col min="2" max="3" width="14" customWidth="1"/>
    <col min="4" max="4" width="95" customWidth="1"/>
  </cols>
  <sheetData>
    <row r="1" spans="1:4" ht="16.75" x14ac:dyDescent="0.75">
      <c r="A1" s="1" t="s">
        <v>207</v>
      </c>
    </row>
    <row r="2" spans="1:4" x14ac:dyDescent="0.75">
      <c r="A2" s="4" t="s">
        <v>208</v>
      </c>
    </row>
    <row r="4" spans="1:4" x14ac:dyDescent="0.75">
      <c r="A4" s="3" t="s">
        <v>209</v>
      </c>
    </row>
    <row r="5" spans="1:4" x14ac:dyDescent="0.75">
      <c r="A5" s="2" t="s">
        <v>210</v>
      </c>
      <c r="B5" s="19">
        <f>DCF!$B$78</f>
        <v>56737.281420170228</v>
      </c>
    </row>
    <row r="6" spans="1:4" x14ac:dyDescent="0.75">
      <c r="A6" s="2" t="s">
        <v>211</v>
      </c>
      <c r="B6" s="13">
        <f>(LN(B5/Inputs!$B$47)+0.5*Inputs!$B$49^2)/Inputs!$B$49</f>
        <v>3.0995906645666245</v>
      </c>
    </row>
    <row r="7" spans="1:4" x14ac:dyDescent="0.75">
      <c r="A7" s="2" t="s">
        <v>212</v>
      </c>
      <c r="B7" s="13">
        <f>B6-Inputs!$B$49</f>
        <v>2.5495906645666242</v>
      </c>
    </row>
    <row r="8" spans="1:4" x14ac:dyDescent="0.75">
      <c r="A8" s="2" t="s">
        <v>213</v>
      </c>
      <c r="B8" s="17">
        <f>1*(B5*_xlfn.NORM.S.DIST(B6,TRUE)-Inputs!$B$47*_xlfn.NORM.S.DIST(B7,TRUE))/(1+Inputs!$B$29)^Inputs!$B$48</f>
        <v>32587.606176534737</v>
      </c>
      <c r="C8" s="18">
        <v>32588</v>
      </c>
      <c r="D8" s="4" t="s">
        <v>214</v>
      </c>
    </row>
    <row r="10" spans="1:4" x14ac:dyDescent="0.75">
      <c r="A10" s="3" t="s">
        <v>215</v>
      </c>
    </row>
    <row r="11" spans="1:4" x14ac:dyDescent="0.75">
      <c r="A11" s="2" t="s">
        <v>210</v>
      </c>
      <c r="B11" s="19">
        <f>Inputs!$B$50</f>
        <v>110000</v>
      </c>
    </row>
    <row r="12" spans="1:4" x14ac:dyDescent="0.75">
      <c r="A12" s="2" t="s">
        <v>211</v>
      </c>
      <c r="B12" s="13">
        <f>(LN(B11/Inputs!$B$51)+0.5*Inputs!$B$53^2)/Inputs!$B$53</f>
        <v>2.8485659682605218</v>
      </c>
    </row>
    <row r="13" spans="1:4" x14ac:dyDescent="0.75">
      <c r="A13" s="2" t="s">
        <v>212</v>
      </c>
      <c r="B13" s="13">
        <f>B12-Inputs!$B$53</f>
        <v>2.3485659682605218</v>
      </c>
    </row>
    <row r="14" spans="1:4" x14ac:dyDescent="0.75">
      <c r="A14" s="2" t="s">
        <v>213</v>
      </c>
      <c r="B14" s="17">
        <f>Inputs!$B$54*(B11*_xlfn.NORM.S.DIST(B12,TRUE)-Inputs!$B$51*_xlfn.NORM.S.DIST(B13,TRUE))/(1+Inputs!$B$29)^Inputs!$B$52</f>
        <v>32309.112030711978</v>
      </c>
      <c r="C14" s="18">
        <v>32309</v>
      </c>
      <c r="D14" s="4" t="s">
        <v>216</v>
      </c>
    </row>
    <row r="16" spans="1:4" x14ac:dyDescent="0.75">
      <c r="A16" s="3" t="s">
        <v>217</v>
      </c>
    </row>
    <row r="17" spans="1:4" x14ac:dyDescent="0.75">
      <c r="A17" s="2" t="s">
        <v>218</v>
      </c>
      <c r="B17" s="16" t="s">
        <v>219</v>
      </c>
      <c r="C17" s="16" t="s">
        <v>220</v>
      </c>
    </row>
    <row r="18" spans="1:4" x14ac:dyDescent="0.75">
      <c r="A18" s="2" t="s">
        <v>221</v>
      </c>
      <c r="B18" s="15">
        <f>MAX(Inputs!$B$64*Inputs!$B$57*(1-Inputs!$B$33)/Inputs!$B$29-Inputs!$B$65,0)</f>
        <v>12272.727272727272</v>
      </c>
      <c r="C18" s="12">
        <f>Inputs!$B$54*Inputs!$B$63*Inputs!$B$66</f>
        <v>3.7499999999999999E-2</v>
      </c>
    </row>
    <row r="19" spans="1:4" x14ac:dyDescent="0.75">
      <c r="A19" s="2" t="s">
        <v>222</v>
      </c>
      <c r="B19" s="15">
        <f>MAX(Inputs!$B$61*Inputs!$B$57*(1-Inputs!$B$33)/Inputs!$B$29-Inputs!$B$62,0)</f>
        <v>1818.181818181818</v>
      </c>
      <c r="C19" s="12">
        <f>Inputs!$B$54*Inputs!$B$63*(1-Inputs!$B$66)</f>
        <v>0.11249999999999999</v>
      </c>
    </row>
    <row r="20" spans="1:4" x14ac:dyDescent="0.75">
      <c r="A20" s="2" t="s">
        <v>223</v>
      </c>
      <c r="B20" s="15">
        <f>MAX(Inputs!$B$59*Inputs!$B$57*(1-Inputs!$B$33)/Inputs!$B$29-0,0)</f>
        <v>1363.6363636363635</v>
      </c>
      <c r="C20" s="12">
        <f>Inputs!$B$60*(1-Inputs!$B$54*Inputs!$B$63)</f>
        <v>0.76500000000000001</v>
      </c>
    </row>
    <row r="21" spans="1:4" x14ac:dyDescent="0.75">
      <c r="A21" s="16" t="s">
        <v>224</v>
      </c>
      <c r="B21" s="17">
        <f>SUMPRODUCT(B18:B20,C18:C20)/(1+Inputs!$B$29)^Inputs!$B$58</f>
        <v>773.03161923023526</v>
      </c>
      <c r="C21" s="18">
        <v>772</v>
      </c>
      <c r="D21" s="4" t="s">
        <v>225</v>
      </c>
    </row>
    <row r="23" spans="1:4" x14ac:dyDescent="0.75">
      <c r="A23" s="3" t="s">
        <v>226</v>
      </c>
    </row>
    <row r="24" spans="1:4" x14ac:dyDescent="0.75">
      <c r="A24" s="2" t="s">
        <v>227</v>
      </c>
      <c r="B24" s="19">
        <f>Inputs!$B$85</f>
        <v>1492</v>
      </c>
      <c r="D24" s="4" t="s">
        <v>228</v>
      </c>
    </row>
    <row r="26" spans="1:4" x14ac:dyDescent="0.75">
      <c r="A26" s="3" t="s">
        <v>229</v>
      </c>
    </row>
    <row r="27" spans="1:4" x14ac:dyDescent="0.75">
      <c r="A27" s="2" t="s">
        <v>230</v>
      </c>
      <c r="B27" s="17">
        <f>Options!$B$8+Options!$B$14+Options!$B$21</f>
        <v>65669.749826476953</v>
      </c>
    </row>
    <row r="28" spans="1:4" x14ac:dyDescent="0.75">
      <c r="A28" s="2" t="s">
        <v>231</v>
      </c>
      <c r="B28" s="17">
        <f>B27+Inputs!$B$85</f>
        <v>67161.749826476953</v>
      </c>
    </row>
    <row r="29" spans="1:4" x14ac:dyDescent="0.75">
      <c r="A29" s="2" t="s">
        <v>232</v>
      </c>
      <c r="B29" s="17">
        <f>DCF!$B$87+B28</f>
        <v>1070732.0108949004</v>
      </c>
    </row>
    <row r="30" spans="1:4" x14ac:dyDescent="0.75">
      <c r="A30" s="2" t="s">
        <v>206</v>
      </c>
      <c r="B30" s="20">
        <f>B29/Inputs!$B$37</f>
        <v>81.791460613772855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7"/>
  <sheetViews>
    <sheetView workbookViewId="0">
      <selection activeCell="A4" sqref="A4"/>
    </sheetView>
  </sheetViews>
  <sheetFormatPr defaultRowHeight="14.75" x14ac:dyDescent="0.75"/>
  <cols>
    <col min="1" max="1" width="46" customWidth="1"/>
    <col min="2" max="2" width="13" customWidth="1"/>
    <col min="3" max="14" width="10" customWidth="1"/>
    <col min="16" max="16" width="13" customWidth="1"/>
  </cols>
  <sheetData>
    <row r="1" spans="1:1" ht="16.75" x14ac:dyDescent="0.75">
      <c r="A1" s="1" t="s">
        <v>233</v>
      </c>
    </row>
    <row r="2" spans="1:1" x14ac:dyDescent="0.75">
      <c r="A2" s="3" t="s">
        <v>234</v>
      </c>
    </row>
    <row r="3" spans="1:1" x14ac:dyDescent="0.75">
      <c r="A3" s="4" t="s">
        <v>235</v>
      </c>
    </row>
    <row r="4" spans="1:1" x14ac:dyDescent="0.75">
      <c r="A4" s="4" t="s">
        <v>236</v>
      </c>
    </row>
    <row r="5" spans="1:1" x14ac:dyDescent="0.75">
      <c r="A5" s="4" t="s">
        <v>237</v>
      </c>
    </row>
    <row r="6" spans="1:1" x14ac:dyDescent="0.75">
      <c r="A6" s="4" t="s">
        <v>461</v>
      </c>
    </row>
    <row r="7" spans="1:1" x14ac:dyDescent="0.75">
      <c r="A7" s="4" t="s">
        <v>238</v>
      </c>
    </row>
    <row r="8" spans="1:1" x14ac:dyDescent="0.75">
      <c r="A8" s="4" t="s">
        <v>239</v>
      </c>
    </row>
    <row r="9" spans="1:1" x14ac:dyDescent="0.75">
      <c r="A9" s="4" t="s">
        <v>240</v>
      </c>
    </row>
    <row r="10" spans="1:1" x14ac:dyDescent="0.75">
      <c r="A10" s="4" t="s">
        <v>241</v>
      </c>
    </row>
    <row r="11" spans="1:1" x14ac:dyDescent="0.75">
      <c r="A11" s="4" t="s">
        <v>242</v>
      </c>
    </row>
    <row r="12" spans="1:1" x14ac:dyDescent="0.75">
      <c r="A12" s="4" t="s">
        <v>243</v>
      </c>
    </row>
    <row r="13" spans="1:1" x14ac:dyDescent="0.75">
      <c r="A13" s="4"/>
    </row>
    <row r="14" spans="1:1" x14ac:dyDescent="0.75">
      <c r="A14" s="4" t="s">
        <v>244</v>
      </c>
    </row>
    <row r="15" spans="1:1" x14ac:dyDescent="0.75">
      <c r="A15" s="4" t="s">
        <v>245</v>
      </c>
    </row>
    <row r="16" spans="1:1" x14ac:dyDescent="0.75">
      <c r="A16" s="4" t="s">
        <v>246</v>
      </c>
    </row>
    <row r="17" spans="1:16" x14ac:dyDescent="0.75">
      <c r="A17" s="4" t="s">
        <v>247</v>
      </c>
    </row>
    <row r="18" spans="1:16" x14ac:dyDescent="0.75">
      <c r="A18" s="4" t="s">
        <v>248</v>
      </c>
    </row>
    <row r="19" spans="1:16" x14ac:dyDescent="0.75">
      <c r="A19" s="4" t="s">
        <v>249</v>
      </c>
    </row>
    <row r="20" spans="1:16" x14ac:dyDescent="0.75">
      <c r="A20" s="4" t="s">
        <v>462</v>
      </c>
    </row>
    <row r="21" spans="1:16" x14ac:dyDescent="0.75">
      <c r="A21" s="4" t="s">
        <v>250</v>
      </c>
    </row>
    <row r="22" spans="1:16" x14ac:dyDescent="0.75">
      <c r="A22" s="3" t="s">
        <v>251</v>
      </c>
      <c r="D22" s="4" t="s">
        <v>163</v>
      </c>
      <c r="E22" s="4" t="s">
        <v>164</v>
      </c>
      <c r="F22" s="4" t="s">
        <v>165</v>
      </c>
      <c r="G22" s="4" t="s">
        <v>166</v>
      </c>
      <c r="H22" s="4" t="s">
        <v>167</v>
      </c>
      <c r="I22" s="4" t="s">
        <v>168</v>
      </c>
      <c r="J22" s="4" t="s">
        <v>169</v>
      </c>
      <c r="K22" s="4" t="s">
        <v>170</v>
      </c>
      <c r="L22" s="4" t="s">
        <v>171</v>
      </c>
      <c r="M22" s="4" t="s">
        <v>172</v>
      </c>
      <c r="N22" s="4" t="s">
        <v>173</v>
      </c>
    </row>
    <row r="23" spans="1:16" x14ac:dyDescent="0.75">
      <c r="A23" s="2" t="s">
        <v>252</v>
      </c>
      <c r="D23" s="11">
        <v>1</v>
      </c>
      <c r="E23" s="11">
        <v>2</v>
      </c>
      <c r="F23" s="11">
        <v>3</v>
      </c>
      <c r="G23" s="11">
        <v>4</v>
      </c>
      <c r="H23" s="11">
        <v>5</v>
      </c>
      <c r="I23" s="11">
        <v>6</v>
      </c>
      <c r="J23" s="11">
        <v>7</v>
      </c>
      <c r="K23" s="11">
        <v>8</v>
      </c>
      <c r="L23" s="11">
        <v>9</v>
      </c>
      <c r="M23" s="11">
        <v>10</v>
      </c>
      <c r="N23" s="11">
        <v>11</v>
      </c>
    </row>
    <row r="24" spans="1:16" x14ac:dyDescent="0.75">
      <c r="A24" s="2" t="s">
        <v>253</v>
      </c>
      <c r="D24" s="12">
        <f>Inputs!$B$71+EXP(-Inputs!$B$72*(D$23-1))*(Inputs!$B$70-Inputs!$B$71)</f>
        <v>0.4</v>
      </c>
      <c r="E24" s="12">
        <f>Inputs!$B$71+EXP(-Inputs!$B$72*(E$23-1))*(Inputs!$B$70-Inputs!$B$71)</f>
        <v>0.29664083140154973</v>
      </c>
      <c r="F24" s="12">
        <f>Inputs!$B$71+EXP(-Inputs!$B$72*(F$23-1))*(Inputs!$B$70-Inputs!$B$71)</f>
        <v>0.22380485632699337</v>
      </c>
      <c r="G24" s="12">
        <f>Inputs!$B$71+EXP(-Inputs!$B$72*(G$23-1))*(Inputs!$B$70-Inputs!$B$71)</f>
        <v>0.17247821218890441</v>
      </c>
      <c r="H24" s="12">
        <f>Inputs!$B$71+EXP(-Inputs!$B$72*(H$23-1))*(Inputs!$B$70-Inputs!$B$71)</f>
        <v>0.13630893737956229</v>
      </c>
      <c r="I24" s="12">
        <f>Inputs!$B$71+EXP(-Inputs!$B$72*(I$23-1))*(Inputs!$B$70-Inputs!$B$71)</f>
        <v>0.11082088020765581</v>
      </c>
      <c r="J24" s="12">
        <f>Inputs!$B$71+EXP(-Inputs!$B$72*(J$23-1))*(Inputs!$B$70-Inputs!$B$71)</f>
        <v>9.2859749888543688E-2</v>
      </c>
      <c r="K24" s="12">
        <f>Inputs!$B$71+EXP(-Inputs!$B$72*(K$23-1))*(Inputs!$B$70-Inputs!$B$71)</f>
        <v>8.0202755274779686E-2</v>
      </c>
      <c r="L24" s="12">
        <f>Inputs!$B$71+EXP(-Inputs!$B$72*(L$23-1))*(Inputs!$B$70-Inputs!$B$71)</f>
        <v>7.1283521918826295E-2</v>
      </c>
      <c r="M24" s="12">
        <f>Inputs!$B$71+EXP(-Inputs!$B$72*(M$23-1))*(Inputs!$B$70-Inputs!$B$71)</f>
        <v>6.4998244403464064E-2</v>
      </c>
      <c r="N24" s="12">
        <f>Inputs!$B$71+EXP(-Inputs!$B$72*(N$23-1))*(Inputs!$B$70-Inputs!$B$71)</f>
        <v>6.0569084197811478E-2</v>
      </c>
    </row>
    <row r="25" spans="1:16" x14ac:dyDescent="0.75">
      <c r="A25" s="2" t="s">
        <v>254</v>
      </c>
      <c r="D25" s="12">
        <f>Inputs!$B$73*EXP(-Inputs!$B$75*D$23)+Inputs!$B$74*(1-EXP(-Inputs!$B$75*D$23))</f>
        <v>0.31374615061559635</v>
      </c>
      <c r="E25" s="12">
        <f>Inputs!$B$73*EXP(-Inputs!$B$75*E$23)+Inputs!$B$74*(1-EXP(-Inputs!$B$75*E$23))</f>
        <v>0.28406400920712788</v>
      </c>
      <c r="F25" s="12">
        <f>Inputs!$B$73*EXP(-Inputs!$B$75*F$23)+Inputs!$B$74*(1-EXP(-Inputs!$B$75*F$23))</f>
        <v>0.25976232721880527</v>
      </c>
      <c r="G25" s="12">
        <f>Inputs!$B$73*EXP(-Inputs!$B$75*G$23)+Inputs!$B$74*(1-EXP(-Inputs!$B$75*G$23))</f>
        <v>0.23986579282344431</v>
      </c>
      <c r="H25" s="12">
        <f>Inputs!$B$73*EXP(-Inputs!$B$75*H$23)+Inputs!$B$74*(1-EXP(-Inputs!$B$75*H$23))</f>
        <v>0.22357588823428848</v>
      </c>
      <c r="I25" s="12">
        <f>Inputs!$B$73*EXP(-Inputs!$B$75*I$23)+Inputs!$B$74*(1-EXP(-Inputs!$B$75*I$23))</f>
        <v>0.21023884238244039</v>
      </c>
      <c r="J25" s="12">
        <f>Inputs!$B$73*EXP(-Inputs!$B$75*J$23)+Inputs!$B$74*(1-EXP(-Inputs!$B$75*J$23))</f>
        <v>0.19931939278832128</v>
      </c>
      <c r="K25" s="12">
        <f>Inputs!$B$73*EXP(-Inputs!$B$75*K$23)+Inputs!$B$74*(1-EXP(-Inputs!$B$75*K$23))</f>
        <v>0.19037930359893107</v>
      </c>
      <c r="L25" s="12">
        <f>Inputs!$B$73*EXP(-Inputs!$B$75*L$23)+Inputs!$B$74*(1-EXP(-Inputs!$B$75*L$23))</f>
        <v>0.1830597776443173</v>
      </c>
      <c r="M25" s="12">
        <f>Inputs!$B$73*EXP(-Inputs!$B$75*M$23)+Inputs!$B$74*(1-EXP(-Inputs!$B$75*M$23))</f>
        <v>0.17706705664732253</v>
      </c>
      <c r="N25" s="12">
        <f>Inputs!$B$73*EXP(-Inputs!$B$75*N$23)+Inputs!$B$74*(1-EXP(-Inputs!$B$75*N$23))</f>
        <v>0.17216063167246676</v>
      </c>
    </row>
    <row r="26" spans="1:16" x14ac:dyDescent="0.75">
      <c r="A26" s="2" t="s">
        <v>255</v>
      </c>
      <c r="D26" s="13">
        <f>Inputs!$B$76*EXP(-Inputs!$B$77*D$23)*SQRT((1-EXP(-2*Inputs!$B$72))/(2*Inputs!$B$72))*(1-EXP(-Inputs!$B$72*(11-D$23)))/(1-EXP(-Inputs!$B$72))</f>
        <v>0.29437742620825691</v>
      </c>
      <c r="E26" s="13">
        <f>Inputs!$B$76*EXP(-Inputs!$B$77*E$23)*SQRT((1-EXP(-2*Inputs!$B$72))/(2*Inputs!$B$72))*(1-EXP(-Inputs!$B$72*(11-E$23)))/(1-EXP(-Inputs!$B$72))</f>
        <v>0.20473737101431891</v>
      </c>
      <c r="F26" s="13">
        <f>Inputs!$B$76*EXP(-Inputs!$B$77*F$23)*SQRT((1-EXP(-2*Inputs!$B$72))/(2*Inputs!$B$72))*(1-EXP(-Inputs!$B$72*(11-F$23)))/(1-EXP(-Inputs!$B$72))</f>
        <v>0.14156909175742277</v>
      </c>
      <c r="G26" s="13">
        <f>Inputs!$B$76*EXP(-Inputs!$B$77*G$23)*SQRT((1-EXP(-2*Inputs!$B$72))/(2*Inputs!$B$72))*(1-EXP(-Inputs!$B$72*(11-G$23)))/(1-EXP(-Inputs!$B$72))</f>
        <v>9.7055157717062371E-2</v>
      </c>
      <c r="H26" s="13">
        <f>Inputs!$B$76*EXP(-Inputs!$B$77*H$23)*SQRT((1-EXP(-2*Inputs!$B$72))/(2*Inputs!$B$72))*(1-EXP(-Inputs!$B$72*(11-H$23)))/(1-EXP(-Inputs!$B$72))</f>
        <v>6.5686718572295993E-2</v>
      </c>
      <c r="I26" s="13">
        <f>Inputs!$B$76*EXP(-Inputs!$B$77*I$23)*SQRT((1-EXP(-2*Inputs!$B$72))/(2*Inputs!$B$72))*(1-EXP(-Inputs!$B$72*(11-I$23)))/(1-EXP(-Inputs!$B$72))</f>
        <v>4.3581753113912873E-2</v>
      </c>
      <c r="J26" s="13">
        <f>Inputs!$B$76*EXP(-Inputs!$B$77*J$23)*SQRT((1-EXP(-2*Inputs!$B$72))/(2*Inputs!$B$72))*(1-EXP(-Inputs!$B$72*(11-J$23)))/(1-EXP(-Inputs!$B$72))</f>
        <v>2.8004647231746713E-2</v>
      </c>
      <c r="K26" s="13">
        <f>Inputs!$B$76*EXP(-Inputs!$B$77*K$23)*SQRT((1-EXP(-2*Inputs!$B$72))/(2*Inputs!$B$72))*(1-EXP(-Inputs!$B$72*(11-K$23)))/(1-EXP(-Inputs!$B$72))</f>
        <v>1.7027646244296903E-2</v>
      </c>
      <c r="L26" s="13">
        <f>Inputs!$B$76*EXP(-Inputs!$B$77*L$23)*SQRT((1-EXP(-2*Inputs!$B$72))/(2*Inputs!$B$72))*(1-EXP(-Inputs!$B$72*(11-L$23)))/(1-EXP(-Inputs!$B$72))</f>
        <v>9.2922843876104746E-3</v>
      </c>
      <c r="M26" s="13">
        <f>Inputs!$B$76*EXP(-Inputs!$B$77*M$23)*SQRT((1-EXP(-2*Inputs!$B$72))/(2*Inputs!$B$72))*(1-EXP(-Inputs!$B$72*(11-M$23)))/(1-EXP(-Inputs!$B$72))</f>
        <v>3.8412670175391119E-3</v>
      </c>
    </row>
    <row r="27" spans="1:16" x14ac:dyDescent="0.75">
      <c r="A27" s="2" t="s">
        <v>256</v>
      </c>
      <c r="B27" s="21">
        <f>SQRT((SUMSQ(D25:N25)+SUMSQ(D26:M26))/11)</f>
        <v>0.25835659258339522</v>
      </c>
      <c r="C27" s="4" t="s">
        <v>257</v>
      </c>
    </row>
    <row r="28" spans="1:16" x14ac:dyDescent="0.75">
      <c r="A28" s="2" t="s">
        <v>258</v>
      </c>
      <c r="D28" s="13">
        <f t="shared" ref="D28:N28" si="0">EXP(D$24-0.5*D$25^2+$B$27)</f>
        <v>1.8388461252591082</v>
      </c>
      <c r="E28" s="13">
        <f t="shared" si="0"/>
        <v>1.6730549109642008</v>
      </c>
      <c r="F28" s="13">
        <f t="shared" si="0"/>
        <v>1.5658412438680771</v>
      </c>
      <c r="G28" s="13">
        <f t="shared" si="0"/>
        <v>1.4949114965959154</v>
      </c>
      <c r="H28" s="13">
        <f t="shared" si="0"/>
        <v>1.4472604739107657</v>
      </c>
      <c r="I28" s="13">
        <f t="shared" si="0"/>
        <v>1.4149260770568863</v>
      </c>
      <c r="J28" s="13">
        <f t="shared" si="0"/>
        <v>1.392850312785425</v>
      </c>
      <c r="K28" s="13">
        <f t="shared" si="0"/>
        <v>1.3777299875792497</v>
      </c>
      <c r="L28" s="13">
        <f t="shared" si="0"/>
        <v>1.3673638285218903</v>
      </c>
      <c r="M28" s="13">
        <f t="shared" si="0"/>
        <v>1.360263547243493</v>
      </c>
      <c r="N28" s="13">
        <f t="shared" si="0"/>
        <v>1.3554127699780627</v>
      </c>
    </row>
    <row r="29" spans="1:16" x14ac:dyDescent="0.75">
      <c r="A29" s="2" t="s">
        <v>259</v>
      </c>
      <c r="D29" s="13">
        <f t="shared" ref="D29:N29" si="1">EXP(D$24-0.5*D$25^2-$B$27)</f>
        <v>1.0968309681876889</v>
      </c>
      <c r="E29" s="13">
        <f t="shared" si="1"/>
        <v>0.99794018249648697</v>
      </c>
      <c r="F29" s="13">
        <f t="shared" si="1"/>
        <v>0.93398960573606116</v>
      </c>
      <c r="G29" s="13">
        <f t="shared" si="1"/>
        <v>0.89168158316409607</v>
      </c>
      <c r="H29" s="13">
        <f t="shared" si="1"/>
        <v>0.86325880399353239</v>
      </c>
      <c r="I29" s="13">
        <f t="shared" si="1"/>
        <v>0.84397205274238662</v>
      </c>
      <c r="J29" s="13">
        <f t="shared" si="1"/>
        <v>0.83080434851376983</v>
      </c>
      <c r="K29" s="13">
        <f t="shared" si="1"/>
        <v>0.82178540956755142</v>
      </c>
      <c r="L29" s="13">
        <f t="shared" si="1"/>
        <v>0.81560222538531379</v>
      </c>
      <c r="M29" s="13">
        <f t="shared" si="1"/>
        <v>0.81136706493223787</v>
      </c>
      <c r="N29" s="13">
        <f t="shared" si="1"/>
        <v>0.80847368377792561</v>
      </c>
    </row>
    <row r="31" spans="1:16" x14ac:dyDescent="0.75">
      <c r="A31" s="3" t="s">
        <v>260</v>
      </c>
    </row>
    <row r="32" spans="1:16" x14ac:dyDescent="0.75">
      <c r="C32" s="4" t="s">
        <v>261</v>
      </c>
      <c r="D32" s="4" t="s">
        <v>163</v>
      </c>
      <c r="E32" s="4" t="s">
        <v>164</v>
      </c>
      <c r="F32" s="4" t="s">
        <v>165</v>
      </c>
      <c r="G32" s="4" t="s">
        <v>166</v>
      </c>
      <c r="H32" s="4" t="s">
        <v>167</v>
      </c>
      <c r="I32" s="4" t="s">
        <v>168</v>
      </c>
      <c r="J32" s="4" t="s">
        <v>169</v>
      </c>
      <c r="K32" s="4" t="s">
        <v>170</v>
      </c>
      <c r="L32" s="4" t="s">
        <v>171</v>
      </c>
      <c r="M32" s="4" t="s">
        <v>172</v>
      </c>
      <c r="N32" s="4" t="s">
        <v>173</v>
      </c>
      <c r="P32" s="4" t="s">
        <v>262</v>
      </c>
    </row>
    <row r="33" spans="1:16" x14ac:dyDescent="0.75">
      <c r="C33" s="19">
        <f>Inputs!$B$69</f>
        <v>3200</v>
      </c>
      <c r="D33" s="15">
        <f t="shared" ref="D33:N33" si="2">C33*D$28</f>
        <v>5884.3076008291464</v>
      </c>
      <c r="E33" s="15">
        <f t="shared" si="2"/>
        <v>9844.7697291911772</v>
      </c>
      <c r="F33" s="15">
        <f t="shared" si="2"/>
        <v>15415.346478351506</v>
      </c>
      <c r="G33" s="15">
        <f t="shared" si="2"/>
        <v>23044.578674497025</v>
      </c>
      <c r="H33" s="15">
        <f t="shared" si="2"/>
        <v>33351.507853526491</v>
      </c>
      <c r="I33" s="15">
        <f t="shared" si="2"/>
        <v>47189.918171122175</v>
      </c>
      <c r="J33" s="15">
        <f t="shared" si="2"/>
        <v>65728.492284966138</v>
      </c>
      <c r="K33" s="15">
        <f t="shared" si="2"/>
        <v>90556.114859369205</v>
      </c>
      <c r="L33" s="15">
        <f t="shared" si="2"/>
        <v>123823.15591017512</v>
      </c>
      <c r="M33" s="15">
        <f t="shared" si="2"/>
        <v>168432.1252892589</v>
      </c>
      <c r="N33" s="15">
        <f t="shared" si="2"/>
        <v>228295.05349160649</v>
      </c>
      <c r="P33" s="15">
        <f>MAX(0,(Inputs!$B$78*N33-Inputs!$B$79)*(1-Inputs!$B$33)*(1+Inputs!$B$30)/(Inputs!$B$81-Inputs!$B$30))</f>
        <v>1391080.4915170791</v>
      </c>
    </row>
    <row r="34" spans="1:16" x14ac:dyDescent="0.75">
      <c r="D34" s="15">
        <f t="shared" ref="D34:N34" si="3">C33*D$29</f>
        <v>3509.8590982006044</v>
      </c>
      <c r="E34" s="15">
        <f t="shared" si="3"/>
        <v>5872.1870010369039</v>
      </c>
      <c r="F34" s="15">
        <f t="shared" si="3"/>
        <v>9194.9125979295768</v>
      </c>
      <c r="G34" s="15">
        <f t="shared" si="3"/>
        <v>13745.580552839545</v>
      </c>
      <c r="H34" s="15">
        <f t="shared" si="3"/>
        <v>19893.435425081163</v>
      </c>
      <c r="I34" s="15">
        <f t="shared" si="3"/>
        <v>28147.740545194582</v>
      </c>
      <c r="J34" s="15">
        <f t="shared" si="3"/>
        <v>39205.58922257727</v>
      </c>
      <c r="K34" s="15">
        <f t="shared" si="3"/>
        <v>54014.715952658538</v>
      </c>
      <c r="L34" s="15">
        <f t="shared" si="3"/>
        <v>73857.76880154961</v>
      </c>
      <c r="M34" s="15">
        <f t="shared" si="3"/>
        <v>100466.03058148567</v>
      </c>
      <c r="N34" s="15">
        <f t="shared" si="3"/>
        <v>136172.94079915225</v>
      </c>
      <c r="P34" s="15">
        <f>MAX(0,(Inputs!$B$78*N34-Inputs!$B$79)*(1-Inputs!$B$33)*(1+Inputs!$B$30)/(Inputs!$B$81-Inputs!$B$30))</f>
        <v>808482.42076367105</v>
      </c>
    </row>
    <row r="35" spans="1:16" x14ac:dyDescent="0.75">
      <c r="E35" s="15">
        <f t="shared" ref="E35:N35" si="4">D34*E$29</f>
        <v>3502.6294289952662</v>
      </c>
      <c r="F35" s="15">
        <f t="shared" si="4"/>
        <v>5484.5616219068816</v>
      </c>
      <c r="G35" s="15">
        <f t="shared" si="4"/>
        <v>8198.9342223773365</v>
      </c>
      <c r="H35" s="15">
        <f t="shared" si="4"/>
        <v>11865.993428241023</v>
      </c>
      <c r="I35" s="15">
        <f t="shared" si="4"/>
        <v>16789.503531803861</v>
      </c>
      <c r="J35" s="15">
        <f t="shared" si="4"/>
        <v>23385.265245785009</v>
      </c>
      <c r="K35" s="15">
        <f t="shared" si="4"/>
        <v>32218.581196612842</v>
      </c>
      <c r="L35" s="15">
        <f t="shared" si="4"/>
        <v>44054.52253454391</v>
      </c>
      <c r="M35" s="15">
        <f t="shared" si="4"/>
        <v>59925.761094957117</v>
      </c>
      <c r="N35" s="15">
        <f t="shared" si="4"/>
        <v>81224.141838759446</v>
      </c>
      <c r="P35" s="15">
        <f>MAX(0,(Inputs!$B$78*N35-Inputs!$B$79)*(1-Inputs!$B$33)*(1+Inputs!$B$30)/(Inputs!$B$81-Inputs!$B$30))</f>
        <v>460975.58088673523</v>
      </c>
    </row>
    <row r="36" spans="1:16" x14ac:dyDescent="0.75">
      <c r="F36" s="15">
        <f t="shared" ref="F36:N36" si="5">E35*F$29</f>
        <v>3271.4194794268137</v>
      </c>
      <c r="G36" s="15">
        <f t="shared" si="5"/>
        <v>4890.4825899829702</v>
      </c>
      <c r="H36" s="15">
        <f t="shared" si="5"/>
        <v>7077.8021508311022</v>
      </c>
      <c r="I36" s="15">
        <f t="shared" si="5"/>
        <v>10014.566831460246</v>
      </c>
      <c r="J36" s="15">
        <f t="shared" si="5"/>
        <v>13948.792543609945</v>
      </c>
      <c r="K36" s="15">
        <f t="shared" si="5"/>
        <v>19217.669777853258</v>
      </c>
      <c r="L36" s="15">
        <f t="shared" si="5"/>
        <v>26277.54652271486</v>
      </c>
      <c r="M36" s="15">
        <f t="shared" si="5"/>
        <v>35744.388645844025</v>
      </c>
      <c r="N36" s="15">
        <f t="shared" si="5"/>
        <v>48448.400825635879</v>
      </c>
      <c r="P36" s="15">
        <f>MAX(0,(Inputs!$B$78*N36-Inputs!$B$79)*(1-Inputs!$B$33)*(1+Inputs!$B$30)/(Inputs!$B$81-Inputs!$B$30))</f>
        <v>253695.45102793275</v>
      </c>
    </row>
    <row r="37" spans="1:16" x14ac:dyDescent="0.75">
      <c r="G37" s="15">
        <f t="shared" ref="G37:N37" si="6">F36*G$29</f>
        <v>2917.0645006091645</v>
      </c>
      <c r="H37" s="15">
        <f t="shared" si="6"/>
        <v>4221.7521515798917</v>
      </c>
      <c r="I37" s="15">
        <f t="shared" si="6"/>
        <v>5973.4672101414044</v>
      </c>
      <c r="J37" s="15">
        <f t="shared" si="6"/>
        <v>8320.1456720589376</v>
      </c>
      <c r="K37" s="15">
        <f t="shared" si="6"/>
        <v>11462.914193423307</v>
      </c>
      <c r="L37" s="15">
        <f t="shared" si="6"/>
        <v>15673.974237537206</v>
      </c>
      <c r="M37" s="15">
        <f t="shared" si="6"/>
        <v>21320.735795755489</v>
      </c>
      <c r="N37" s="15">
        <f t="shared" si="6"/>
        <v>28898.397562895378</v>
      </c>
      <c r="P37" s="15">
        <f>MAX(0,(Inputs!$B$78*N37-Inputs!$B$79)*(1-Inputs!$B$33)*(1+Inputs!$B$30)/(Inputs!$B$81-Inputs!$B$30))</f>
        <v>130057.44652276255</v>
      </c>
    </row>
    <row r="38" spans="1:16" x14ac:dyDescent="0.75">
      <c r="H38" s="15">
        <f t="shared" ref="H38:N38" si="7">G37*H$29</f>
        <v>2518.1816119678583</v>
      </c>
      <c r="I38" s="15">
        <f t="shared" si="7"/>
        <v>3563.0408295384686</v>
      </c>
      <c r="J38" s="15">
        <f t="shared" si="7"/>
        <v>4962.7825338898956</v>
      </c>
      <c r="K38" s="15">
        <f t="shared" si="7"/>
        <v>6837.3743187746441</v>
      </c>
      <c r="L38" s="15">
        <f t="shared" si="7"/>
        <v>9349.178325556948</v>
      </c>
      <c r="M38" s="15">
        <f t="shared" si="7"/>
        <v>12717.346472934074</v>
      </c>
      <c r="N38" s="15">
        <f t="shared" si="7"/>
        <v>17237.253809650323</v>
      </c>
      <c r="P38" s="15">
        <f>MAX(0,(Inputs!$B$78*N38-Inputs!$B$79)*(1-Inputs!$B$33)*(1+Inputs!$B$30)/(Inputs!$B$81-Inputs!$B$30))</f>
        <v>56310.116431675684</v>
      </c>
    </row>
    <row r="39" spans="1:16" x14ac:dyDescent="0.75">
      <c r="I39" s="15">
        <f t="shared" ref="I39:N39" si="8">H38*I$29</f>
        <v>2125.2749042306455</v>
      </c>
      <c r="J39" s="15">
        <f t="shared" si="8"/>
        <v>2960.1898151126693</v>
      </c>
      <c r="K39" s="15">
        <f t="shared" si="8"/>
        <v>4078.3422772073986</v>
      </c>
      <c r="L39" s="15">
        <f t="shared" si="8"/>
        <v>5576.5777101849935</v>
      </c>
      <c r="M39" s="15">
        <f t="shared" si="8"/>
        <v>7585.615377535235</v>
      </c>
      <c r="N39" s="15">
        <f t="shared" si="8"/>
        <v>10281.639950853219</v>
      </c>
      <c r="P39" s="15">
        <f>MAX(0,(Inputs!$B$78*N39-Inputs!$B$79)*(1-Inputs!$B$33)*(1+Inputs!$B$30)/(Inputs!$B$81-Inputs!$B$30))</f>
        <v>12321.468140799147</v>
      </c>
    </row>
    <row r="40" spans="1:16" x14ac:dyDescent="0.75">
      <c r="J40" s="15">
        <f>I39*J$29</f>
        <v>1765.687632222006</v>
      </c>
      <c r="K40" s="15">
        <f>J39*K$29</f>
        <v>2432.6407996100593</v>
      </c>
      <c r="L40" s="15">
        <f>K39*L$29</f>
        <v>3326.3050371733625</v>
      </c>
      <c r="M40" s="15">
        <f>L39*M$29</f>
        <v>4524.6514890793378</v>
      </c>
      <c r="N40" s="15">
        <f>M39*N$29</f>
        <v>6132.7704079983914</v>
      </c>
      <c r="P40" s="15">
        <f>MAX(0,(Inputs!$B$78*N40-Inputs!$B$79)*(1-Inputs!$B$33)*(1+Inputs!$B$30)/(Inputs!$B$81-Inputs!$B$30))</f>
        <v>0</v>
      </c>
    </row>
    <row r="41" spans="1:16" x14ac:dyDescent="0.75">
      <c r="K41" s="15">
        <f>J40*K$29</f>
        <v>1451.0163340139213</v>
      </c>
      <c r="L41" s="15">
        <f>K40*L$29</f>
        <v>1984.0672497250735</v>
      </c>
      <c r="M41" s="15">
        <f>L40*M$29</f>
        <v>2698.8543550806694</v>
      </c>
      <c r="N41" s="15">
        <f>M40*N$29</f>
        <v>3658.0616571872488</v>
      </c>
      <c r="P41" s="15">
        <f>MAX(0,(Inputs!$B$78*N41-Inputs!$B$79)*(1-Inputs!$B$33)*(1+Inputs!$B$30)/(Inputs!$B$81-Inputs!$B$30))</f>
        <v>0</v>
      </c>
    </row>
    <row r="42" spans="1:16" x14ac:dyDescent="0.75">
      <c r="L42" s="15">
        <f>K41*L$29</f>
        <v>1183.4521510921941</v>
      </c>
      <c r="M42" s="15">
        <f>L41*M$29</f>
        <v>1609.8068210376102</v>
      </c>
      <c r="N42" s="15">
        <f>M41*N$29</f>
        <v>2181.9527224321664</v>
      </c>
      <c r="P42" s="15">
        <f>MAX(0,(Inputs!$B$78*N42-Inputs!$B$79)*(1-Inputs!$B$33)*(1+Inputs!$B$30)/(Inputs!$B$81-Inputs!$B$30))</f>
        <v>0</v>
      </c>
    </row>
    <row r="43" spans="1:16" x14ac:dyDescent="0.75">
      <c r="M43" s="15">
        <f>L42*M$29</f>
        <v>960.21409831941685</v>
      </c>
      <c r="N43" s="15">
        <f>M42*N$29</f>
        <v>1301.4864507751086</v>
      </c>
      <c r="P43" s="15">
        <f>MAX(0,(Inputs!$B$78*N43-Inputs!$B$79)*(1-Inputs!$B$33)*(1+Inputs!$B$30)/(Inputs!$B$81-Inputs!$B$30))</f>
        <v>0</v>
      </c>
    </row>
    <row r="44" spans="1:16" x14ac:dyDescent="0.75">
      <c r="N44" s="15">
        <f>M43*N$29</f>
        <v>776.30782928379824</v>
      </c>
      <c r="P44" s="15">
        <f>MAX(0,(Inputs!$B$78*N44-Inputs!$B$79)*(1-Inputs!$B$33)*(1+Inputs!$B$30)/(Inputs!$B$81-Inputs!$B$30))</f>
        <v>0</v>
      </c>
    </row>
    <row r="46" spans="1:16" x14ac:dyDescent="0.75">
      <c r="A46" s="3" t="s">
        <v>263</v>
      </c>
    </row>
    <row r="47" spans="1:16" x14ac:dyDescent="0.75">
      <c r="C47" s="15">
        <f>(Inputs!$B$78*D33-Inputs!$B$79)-Inputs!$B$33*MAX(Inputs!$B$78*D33-Inputs!$B$79,0)-MAX(D33-C33,0)/Inputs!$B$80</f>
        <v>-2811.5692399170853</v>
      </c>
      <c r="D47" s="15">
        <f>(Inputs!$B$78*E33-Inputs!$B$79)-Inputs!$B$33*MAX(Inputs!$B$78*E33-Inputs!$B$79,0)-MAX(E33-D33,0)/Inputs!$B$80</f>
        <v>-1300.0846860449858</v>
      </c>
      <c r="E47" s="15">
        <f>(Inputs!$B$78*F33-Inputs!$B$79)-Inputs!$B$33*MAX(Inputs!$B$78*F33-Inputs!$B$79,0)-MAX(F33-E33,0)/Inputs!$B$80</f>
        <v>401.61754067801303</v>
      </c>
      <c r="F47" s="15">
        <f>(Inputs!$B$78*G33-Inputs!$B$79)-Inputs!$B$33*MAX(Inputs!$B$78*G33-Inputs!$B$79,0)-MAX(G33-F33,0)/Inputs!$B$80</f>
        <v>2805.444305450902</v>
      </c>
      <c r="G47" s="15">
        <f>(Inputs!$B$78*H33-Inputs!$B$79)-Inputs!$B$33*MAX(Inputs!$B$78*H33-Inputs!$B$79,0)-MAX(H33-G33,0)/Inputs!$B$80</f>
        <v>6104.7139445721878</v>
      </c>
      <c r="H47" s="15">
        <f>(Inputs!$B$78*I33-Inputs!$B$79)-Inputs!$B$33*MAX(Inputs!$B$78*I33-Inputs!$B$79,0)-MAX(I33-H33,0)/Inputs!$B$80</f>
        <v>10566.258018207136</v>
      </c>
      <c r="I47" s="15">
        <f>(Inputs!$B$78*J33-Inputs!$B$79)-Inputs!$B$33*MAX(Inputs!$B$78*J33-Inputs!$B$79,0)-MAX(J33-I33,0)/Inputs!$B$80</f>
        <v>16558.534471312778</v>
      </c>
      <c r="J47" s="15">
        <f>(Inputs!$B$78*K33-Inputs!$B$79)-Inputs!$B$33*MAX(Inputs!$B$78*K33-Inputs!$B$79,0)-MAX(K33-J33,0)/Inputs!$B$80</f>
        <v>24586.440399514606</v>
      </c>
      <c r="K47" s="15">
        <f>(Inputs!$B$78*L33-Inputs!$B$79)-Inputs!$B$33*MAX(Inputs!$B$78*L33-Inputs!$B$79,0)-MAX(L33-K33,0)/Inputs!$B$80</f>
        <v>35336.899634175847</v>
      </c>
      <c r="L47" s="15">
        <f>(Inputs!$B$78*M33-Inputs!$B$79)-Inputs!$B$33*MAX(Inputs!$B$78*M33-Inputs!$B$79,0)-MAX(M33-L33,0)/Inputs!$B$80</f>
        <v>49739.971690624603</v>
      </c>
      <c r="M47" s="15">
        <f>(Inputs!$B$78*N33-Inputs!$B$79)-Inputs!$B$33*MAX(Inputs!$B$78*N33-Inputs!$B$79,0)-MAX(N33-M33,0)/Inputs!$B$80</f>
        <v>69051.309970049115</v>
      </c>
    </row>
    <row r="48" spans="1:16" x14ac:dyDescent="0.75">
      <c r="D48" s="15">
        <f>(Inputs!$B$78*E34-Inputs!$B$79)-Inputs!$B$33*MAX(Inputs!$B$78*E34-Inputs!$B$79,0)-MAX(E34-D34,0)/Inputs!$B$80</f>
        <v>-2657.8517507960073</v>
      </c>
      <c r="E48" s="15">
        <f>(Inputs!$B$78*F34-Inputs!$B$79)-Inputs!$B$33*MAX(Inputs!$B$78*F34-Inputs!$B$79,0)-MAX(F34-E34,0)/Inputs!$B$80</f>
        <v>-1273.6521293780268</v>
      </c>
      <c r="F48" s="15">
        <f>(Inputs!$B$78*G34-Inputs!$B$79)-Inputs!$B$33*MAX(Inputs!$B$78*G34-Inputs!$B$79,0)-MAX(G34-F34,0)/Inputs!$B$80</f>
        <v>160.17727132281061</v>
      </c>
      <c r="G48" s="15">
        <f>(Inputs!$B$78*H34-Inputs!$B$79)-Inputs!$B$33*MAX(Inputs!$B$78*H34-Inputs!$B$79,0)-MAX(H34-G34,0)/Inputs!$B$80</f>
        <v>2128.118505165713</v>
      </c>
      <c r="H48" s="15">
        <f>(Inputs!$B$78*I34-Inputs!$B$79)-Inputs!$B$33*MAX(Inputs!$B$78*I34-Inputs!$B$79,0)-MAX(I34-H34,0)/Inputs!$B$80</f>
        <v>4789.330685280851</v>
      </c>
      <c r="I48" s="15">
        <f>(Inputs!$B$78*J34-Inputs!$B$79)-Inputs!$B$33*MAX(Inputs!$B$78*J34-Inputs!$B$79,0)-MAX(J34-I34,0)/Inputs!$B$80</f>
        <v>8363.5908114684262</v>
      </c>
      <c r="J48" s="15">
        <f>(Inputs!$B$78*K34-Inputs!$B$79)-Inputs!$B$33*MAX(Inputs!$B$78*K34-Inputs!$B$79,0)-MAX(K34-J34,0)/Inputs!$B$80</f>
        <v>13152.058813655705</v>
      </c>
      <c r="K48" s="15">
        <f>(Inputs!$B$78*L34-Inputs!$B$79)-Inputs!$B$33*MAX(Inputs!$B$78*L34-Inputs!$B$79,0)-MAX(L34-K34,0)/Inputs!$B$80</f>
        <v>19564.469536251789</v>
      </c>
      <c r="L48" s="15">
        <f>(Inputs!$B$78*M34-Inputs!$B$79)-Inputs!$B$33*MAX(Inputs!$B$78*M34-Inputs!$B$79,0)-MAX(M34-L34,0)/Inputs!$B$80</f>
        <v>28155.582871700521</v>
      </c>
      <c r="M48" s="15">
        <f>(Inputs!$B$78*N34-Inputs!$B$79)-Inputs!$B$33*MAX(Inputs!$B$78*N34-Inputs!$B$79,0)-MAX(N34-M34,0)/Inputs!$B$80</f>
        <v>39674.368250785228</v>
      </c>
    </row>
    <row r="49" spans="1:13" x14ac:dyDescent="0.75">
      <c r="E49" s="15">
        <f>(Inputs!$B$78*F35-Inputs!$B$79)-Inputs!$B$33*MAX(Inputs!$B$78*F35-Inputs!$B$79,0)-MAX(F35-E35,0)/Inputs!$B$80</f>
        <v>-2700.2291233116784</v>
      </c>
      <c r="F49" s="15">
        <f>(Inputs!$B$78*G35-Inputs!$B$79)-Inputs!$B$33*MAX(Inputs!$B$78*G35-Inputs!$B$79,0)-MAX(G35-F35,0)/Inputs!$B$80</f>
        <v>-1437.8257668088254</v>
      </c>
      <c r="G49" s="15">
        <f>(Inputs!$B$78*H35-Inputs!$B$79)-Inputs!$B$33*MAX(Inputs!$B$78*H35-Inputs!$B$79,0)-MAX(H35-G35,0)/Inputs!$B$80</f>
        <v>-243.83256022338333</v>
      </c>
      <c r="H49" s="15">
        <f>(Inputs!$B$78*I35-Inputs!$B$79)-Inputs!$B$33*MAX(Inputs!$B$78*I35-Inputs!$B$79,0)-MAX(I35-H35,0)/Inputs!$B$80</f>
        <v>1343.5215375303183</v>
      </c>
      <c r="I49" s="15">
        <f>(Inputs!$B$78*J35-Inputs!$B$79)-Inputs!$B$33*MAX(Inputs!$B$78*J35-Inputs!$B$79,0)-MAX(J35-I35,0)/Inputs!$B$80</f>
        <v>3475.4885036126798</v>
      </c>
      <c r="J49" s="15">
        <f>(Inputs!$B$78*K35-Inputs!$B$79)-Inputs!$B$33*MAX(Inputs!$B$78*K35-Inputs!$B$79,0)-MAX(K35-J35,0)/Inputs!$B$80</f>
        <v>6331.703563061863</v>
      </c>
      <c r="K49" s="15">
        <f>(Inputs!$B$78*L35-Inputs!$B$79)-Inputs!$B$33*MAX(Inputs!$B$78*L35-Inputs!$B$79,0)-MAX(L35-K35,0)/Inputs!$B$80</f>
        <v>10156.564471579224</v>
      </c>
      <c r="L49" s="15">
        <f>(Inputs!$B$78*M35-Inputs!$B$79)-Inputs!$B$33*MAX(Inputs!$B$78*M35-Inputs!$B$79,0)-MAX(M35-L35,0)/Inputs!$B$80</f>
        <v>15280.973212524095</v>
      </c>
      <c r="M49" s="15">
        <f>(Inputs!$B$78*N35-Inputs!$B$79)-Inputs!$B$33*MAX(Inputs!$B$78*N35-Inputs!$B$79,0)-MAX(N35-M35,0)/Inputs!$B$80</f>
        <v>22151.673455540589</v>
      </c>
    </row>
    <row r="50" spans="1:13" x14ac:dyDescent="0.75">
      <c r="F50" s="15">
        <f>(Inputs!$B$78*G36-Inputs!$B$79)-Inputs!$B$33*MAX(Inputs!$B$78*G36-Inputs!$B$79,0)-MAX(G36-F36,0)/Inputs!$B$80</f>
        <v>-2875.2420012882958</v>
      </c>
      <c r="G50" s="15">
        <f>(Inputs!$B$78*H36-Inputs!$B$79)-Inputs!$B$33*MAX(Inputs!$B$78*H36-Inputs!$B$79,0)-MAX(H36-G36,0)/Inputs!$B$80</f>
        <v>-1846.978489925405</v>
      </c>
      <c r="H50" s="15">
        <f>(Inputs!$B$78*I36-Inputs!$B$79)-Inputs!$B$33*MAX(Inputs!$B$78*I36-Inputs!$B$79,0)-MAX(I36-H36,0)/Inputs!$B$80</f>
        <v>-711.82726615746151</v>
      </c>
      <c r="I50" s="15">
        <f>(Inputs!$B$78*J36-Inputs!$B$79)-Inputs!$B$33*MAX(Inputs!$B$78*J36-Inputs!$B$79,0)-MAX(J36-I36,0)/Inputs!$B$80</f>
        <v>559.84378854962506</v>
      </c>
      <c r="J50" s="15">
        <f>(Inputs!$B$78*K36-Inputs!$B$79)-Inputs!$B$33*MAX(Inputs!$B$78*K36-Inputs!$B$79,0)-MAX(K36-J36,0)/Inputs!$B$80</f>
        <v>2263.5127829123094</v>
      </c>
      <c r="K50" s="15">
        <f>(Inputs!$B$78*L36-Inputs!$B$79)-Inputs!$B$33*MAX(Inputs!$B$78*L36-Inputs!$B$79,0)-MAX(L36-K36,0)/Inputs!$B$80</f>
        <v>4544.9575627908853</v>
      </c>
      <c r="L50" s="15">
        <f>(Inputs!$B$78*M36-Inputs!$B$79)-Inputs!$B$33*MAX(Inputs!$B$78*M36-Inputs!$B$79,0)-MAX(M36-L36,0)/Inputs!$B$80</f>
        <v>7601.5538290652275</v>
      </c>
      <c r="M50" s="15">
        <f>(Inputs!$B$78*N36-Inputs!$B$79)-Inputs!$B$33*MAX(Inputs!$B$78*N36-Inputs!$B$79,0)-MAX(N36-M36,0)/Inputs!$B$80</f>
        <v>11699.774281640217</v>
      </c>
    </row>
    <row r="51" spans="1:13" x14ac:dyDescent="0.75">
      <c r="G51" s="15">
        <f>(Inputs!$B$78*H37-Inputs!$B$79)-Inputs!$B$33*MAX(Inputs!$B$78*H37-Inputs!$B$79,0)-MAX(H37-G37,0)/Inputs!$B$80</f>
        <v>-3119.2925345374288</v>
      </c>
      <c r="H51" s="15">
        <f>(Inputs!$B$78*I37-Inputs!$B$79)-Inputs!$B$33*MAX(Inputs!$B$78*I37-Inputs!$B$79,0)-MAX(I37-H37,0)/Inputs!$B$80</f>
        <v>-2291.7772031959139</v>
      </c>
      <c r="I51" s="15">
        <f>(Inputs!$B$78*J37-Inputs!$B$79)-Inputs!$B$33*MAX(Inputs!$B$78*J37-Inputs!$B$79,0)-MAX(J37-I37,0)/Inputs!$B$80</f>
        <v>-1181.2518277234044</v>
      </c>
      <c r="J51" s="15">
        <f>(Inputs!$B$78*K37-Inputs!$B$79)-Inputs!$B$33*MAX(Inputs!$B$78*K37-Inputs!$B$79,0)-MAX(K37-J37,0)/Inputs!$B$80</f>
        <v>-163.07287364169679</v>
      </c>
      <c r="K51" s="15">
        <f>(Inputs!$B$78*L37-Inputs!$B$79)-Inputs!$B$33*MAX(Inputs!$B$78*L37-Inputs!$B$79,0)-MAX(L37-K37,0)/Inputs!$B$80</f>
        <v>1197.7583848347922</v>
      </c>
      <c r="L51" s="15">
        <f>(Inputs!$B$78*M37-Inputs!$B$79)-Inputs!$B$33*MAX(Inputs!$B$78*M37-Inputs!$B$79,0)-MAX(M37-L37,0)/Inputs!$B$80</f>
        <v>3020.9503289808281</v>
      </c>
      <c r="M51" s="15">
        <f>(Inputs!$B$78*N37-Inputs!$B$79)-Inputs!$B$33*MAX(Inputs!$B$78*N37-Inputs!$B$79,0)-MAX(N37-M37,0)/Inputs!$B$80</f>
        <v>5465.448019732974</v>
      </c>
    </row>
    <row r="52" spans="1:13" x14ac:dyDescent="0.75">
      <c r="H52" s="15">
        <f>(Inputs!$B$78*I38-Inputs!$B$79)-Inputs!$B$33*MAX(Inputs!$B$78*I38-Inputs!$B$79,0)-MAX(I38-H38,0)/Inputs!$B$80</f>
        <v>-3384.6051110622238</v>
      </c>
      <c r="I52" s="15">
        <f>(Inputs!$B$78*J38-Inputs!$B$79)-Inputs!$B$33*MAX(Inputs!$B$78*J38-Inputs!$B$79,0)-MAX(J38-I38,0)/Inputs!$B$80</f>
        <v>-2722.2013318417762</v>
      </c>
      <c r="J52" s="15">
        <f>(Inputs!$B$78*K38-Inputs!$B$79)-Inputs!$B$33*MAX(Inputs!$B$78*K38-Inputs!$B$79,0)-MAX(K38-J38,0)/Inputs!$B$80</f>
        <v>-1834.8713011775876</v>
      </c>
      <c r="K52" s="15">
        <f>(Inputs!$B$78*L38-Inputs!$B$79)-Inputs!$B$33*MAX(Inputs!$B$78*L38-Inputs!$B$79,0)-MAX(L38-K38,0)/Inputs!$B$80</f>
        <v>-798.77175689052524</v>
      </c>
      <c r="L52" s="15">
        <f>(Inputs!$B$78*M38-Inputs!$B$79)-Inputs!$B$33*MAX(Inputs!$B$78*M38-Inputs!$B$79,0)-MAX(M38-L38,0)/Inputs!$B$80</f>
        <v>288.72183913176991</v>
      </c>
      <c r="M52" s="15">
        <f>(Inputs!$B$78*N38-Inputs!$B$79)-Inputs!$B$33*MAX(Inputs!$B$78*N38-Inputs!$B$79,0)-MAX(N38-M38,0)/Inputs!$B$80</f>
        <v>1746.8105459845206</v>
      </c>
    </row>
    <row r="53" spans="1:13" x14ac:dyDescent="0.75">
      <c r="I53" s="15">
        <f>(Inputs!$B$78*J39-Inputs!$B$79)-Inputs!$B$33*MAX(Inputs!$B$78*J39-Inputs!$B$79,0)-MAX(J39-I39,0)/Inputs!$B$80</f>
        <v>-3641.3435663734103</v>
      </c>
      <c r="J53" s="15">
        <f>(Inputs!$B$78*K39-Inputs!$B$79)-Inputs!$B$33*MAX(Inputs!$B$78*K39-Inputs!$B$79,0)-MAX(K39-J39,0)/Inputs!$B$80</f>
        <v>-3112.0708647229258</v>
      </c>
      <c r="K53" s="15">
        <f>(Inputs!$B$78*L39-Inputs!$B$79)-Inputs!$B$33*MAX(Inputs!$B$78*L39-Inputs!$B$79,0)-MAX(L39-K39,0)/Inputs!$B$80</f>
        <v>-2403.1710903778012</v>
      </c>
      <c r="L53" s="15">
        <f>(Inputs!$B$78*M39-Inputs!$B$79)-Inputs!$B$33*MAX(Inputs!$B$78*M39-Inputs!$B$79,0)-MAX(M39-L39,0)/Inputs!$B$80</f>
        <v>-1453.1496071539796</v>
      </c>
      <c r="M53" s="15">
        <f>(Inputs!$B$78*N39-Inputs!$B$79)-Inputs!$B$33*MAX(Inputs!$B$78*N39-Inputs!$B$79,0)-MAX(N39-M39,0)/Inputs!$B$80</f>
        <v>-471.27430877504389</v>
      </c>
    </row>
    <row r="54" spans="1:13" x14ac:dyDescent="0.75">
      <c r="J54" s="15">
        <f>(Inputs!$B$78*K40-Inputs!$B$79)-Inputs!$B$33*MAX(Inputs!$B$78*K40-Inputs!$B$79,0)-MAX(K40-J40,0)/Inputs!$B$80</f>
        <v>-3873.8921039279912</v>
      </c>
      <c r="K54" s="15">
        <f>(Inputs!$B$78*L40-Inputs!$B$79)-Inputs!$B$33*MAX(Inputs!$B$78*L40-Inputs!$B$79,0)-MAX(L40-K40,0)/Inputs!$B$80</f>
        <v>-3451.0490964776345</v>
      </c>
      <c r="L54" s="15">
        <f>(Inputs!$B$78*M40-Inputs!$B$79)-Inputs!$B$33*MAX(Inputs!$B$78*M40-Inputs!$B$79,0)-MAX(M40-L40,0)/Inputs!$B$80</f>
        <v>-2884.382332505385</v>
      </c>
      <c r="M54" s="15">
        <f>(Inputs!$B$78*N40-Inputs!$B$79)-Inputs!$B$33*MAX(Inputs!$B$78*N40-Inputs!$B$79,0)-MAX(N40-M40,0)/Inputs!$B$80</f>
        <v>-2124.397214660492</v>
      </c>
    </row>
    <row r="55" spans="1:13" x14ac:dyDescent="0.75">
      <c r="K55" s="15">
        <f>(Inputs!$B$78*L41-Inputs!$B$79)-Inputs!$B$33*MAX(Inputs!$B$78*L41-Inputs!$B$79,0)-MAX(L41-K41,0)/Inputs!$B$80</f>
        <v>-4076.0851080205321</v>
      </c>
      <c r="L55" s="15">
        <f>(Inputs!$B$78*M41-Inputs!$B$79)-Inputs!$B$33*MAX(Inputs!$B$78*M41-Inputs!$B$79,0)-MAX(M41-L41,0)/Inputs!$B$80</f>
        <v>-3738.0809396293962</v>
      </c>
      <c r="M55" s="15">
        <f>(Inputs!$B$78*N41-Inputs!$B$79)-Inputs!$B$33*MAX(Inputs!$B$78*N41-Inputs!$B$79,0)-MAX(N41-M41,0)/Inputs!$B$80</f>
        <v>-3284.7666567409406</v>
      </c>
    </row>
    <row r="56" spans="1:13" x14ac:dyDescent="0.75">
      <c r="L56" s="15">
        <f>(Inputs!$B$78*M42-Inputs!$B$79)-Inputs!$B$33*MAX(Inputs!$B$78*M42-Inputs!$B$79,0)-MAX(M42-L42,0)/Inputs!$B$80</f>
        <v>-4247.2932423501416</v>
      </c>
      <c r="M56" s="15">
        <f>(Inputs!$B$78*N42-Inputs!$B$79)-Inputs!$B$33*MAX(Inputs!$B$78*N42-Inputs!$B$79,0)-MAX(N42-M42,0)/Inputs!$B$80</f>
        <v>-3976.9013172379782</v>
      </c>
    </row>
    <row r="57" spans="1:13" x14ac:dyDescent="0.75">
      <c r="M57" s="15">
        <f>(Inputs!$B$78*N43-Inputs!$B$79)-Inputs!$B$33*MAX(Inputs!$B$78*N43-Inputs!$B$79,0)-MAX(N43-M43,0)/Inputs!$B$80</f>
        <v>-4389.7443057627806</v>
      </c>
    </row>
    <row r="59" spans="1:13" x14ac:dyDescent="0.75">
      <c r="A59" s="3" t="s">
        <v>264</v>
      </c>
    </row>
    <row r="60" spans="1:13" x14ac:dyDescent="0.75">
      <c r="C60" s="15">
        <f>(Inputs!$B$78*D34-Inputs!$B$79)-Inputs!$B$33*MAX(Inputs!$B$78*D34-Inputs!$B$79,0)-MAX(D34-C33,0)/Inputs!$B$80</f>
        <v>-3049.0140901799396</v>
      </c>
      <c r="D60" s="15">
        <f>(Inputs!$B$78*E34-Inputs!$B$79)-Inputs!$B$33*MAX(Inputs!$B$78*E34-Inputs!$B$79,0)-MAX(E34-D33,0)/Inputs!$B$80</f>
        <v>-1476.6877993778576</v>
      </c>
      <c r="E60" s="15">
        <f>(Inputs!$B$78*F34-Inputs!$B$79)-Inputs!$B$33*MAX(Inputs!$B$78*F34-Inputs!$B$79,0)-MAX(F34-E33,0)/Inputs!$B$80</f>
        <v>387.7106690683097</v>
      </c>
      <c r="F60" s="15">
        <f>(Inputs!$B$78*G34-Inputs!$B$79)-Inputs!$B$33*MAX(Inputs!$B$78*G34-Inputs!$B$79,0)-MAX(G34-F33,0)/Inputs!$B$80</f>
        <v>2435.5112487777947</v>
      </c>
      <c r="G60" s="15">
        <f>(Inputs!$B$78*H34-Inputs!$B$79)-Inputs!$B$33*MAX(Inputs!$B$78*H34-Inputs!$B$79,0)-MAX(H34-G33,0)/Inputs!$B$80</f>
        <v>5202.0459412865221</v>
      </c>
      <c r="H60" s="15">
        <f>(Inputs!$B$78*I34-Inputs!$B$79)-Inputs!$B$33*MAX(Inputs!$B$78*I34-Inputs!$B$79,0)-MAX(I34-H33,0)/Inputs!$B$80</f>
        <v>8916.4832453375602</v>
      </c>
      <c r="I60" s="15">
        <f>(Inputs!$B$78*J34-Inputs!$B$79)-Inputs!$B$33*MAX(Inputs!$B$78*J34-Inputs!$B$79,0)-MAX(J34-I33,0)/Inputs!$B$80</f>
        <v>13892.51515015977</v>
      </c>
      <c r="J60" s="15">
        <f>(Inputs!$B$78*K34-Inputs!$B$79)-Inputs!$B$33*MAX(Inputs!$B$78*K34-Inputs!$B$79,0)-MAX(K34-J33,0)/Inputs!$B$80</f>
        <v>20556.62217869634</v>
      </c>
      <c r="K60" s="15">
        <f>(Inputs!$B$78*L34-Inputs!$B$79)-Inputs!$B$33*MAX(Inputs!$B$78*L34-Inputs!$B$79,0)-MAX(L34-K33,0)/Inputs!$B$80</f>
        <v>29485.995960697324</v>
      </c>
      <c r="L60" s="15">
        <f>(Inputs!$B$78*M34-Inputs!$B$79)-Inputs!$B$33*MAX(Inputs!$B$78*M34-Inputs!$B$79,0)-MAX(M34-L33,0)/Inputs!$B$80</f>
        <v>41459.71376166855</v>
      </c>
      <c r="M60" s="15">
        <f>(Inputs!$B$78*N34-Inputs!$B$79)-Inputs!$B$33*MAX(Inputs!$B$78*N34-Inputs!$B$79,0)-MAX(N34-M33,0)/Inputs!$B$80</f>
        <v>57527.823359618516</v>
      </c>
    </row>
    <row r="61" spans="1:13" x14ac:dyDescent="0.75">
      <c r="D61" s="15">
        <f>(Inputs!$B$78*E35-Inputs!$B$79)-Inputs!$B$33*MAX(Inputs!$B$78*E35-Inputs!$B$79,0)-MAX(E35-D34,0)/Inputs!$B$80</f>
        <v>-2898.4223426028402</v>
      </c>
      <c r="E61" s="15">
        <f>(Inputs!$B$78*F35-Inputs!$B$79)-Inputs!$B$33*MAX(Inputs!$B$78*F35-Inputs!$B$79,0)-MAX(F35-E34,0)/Inputs!$B$80</f>
        <v>-1709.263026855871</v>
      </c>
      <c r="F61" s="15">
        <f>(Inputs!$B$78*G35-Inputs!$B$79)-Inputs!$B$33*MAX(Inputs!$B$78*G35-Inputs!$B$79,0)-MAX(G35-F34,0)/Inputs!$B$80</f>
        <v>-80.639466573597929</v>
      </c>
      <c r="G61" s="15">
        <f>(Inputs!$B$78*H35-Inputs!$B$79)-Inputs!$B$33*MAX(Inputs!$B$78*H35-Inputs!$B$79,0)-MAX(H35-G34,0)/Inputs!$B$80</f>
        <v>1589.69704270846</v>
      </c>
      <c r="H61" s="15">
        <f>(Inputs!$B$78*I35-Inputs!$B$79)-Inputs!$B$33*MAX(Inputs!$B$78*I35-Inputs!$B$79,0)-MAX(I35-H34,0)/Inputs!$B$80</f>
        <v>3805.2765893117371</v>
      </c>
      <c r="I61" s="15">
        <f>(Inputs!$B$78*J35-Inputs!$B$79)-Inputs!$B$33*MAX(Inputs!$B$78*J35-Inputs!$B$79,0)-MAX(J35-I34,0)/Inputs!$B$80</f>
        <v>6773.3693606032539</v>
      </c>
      <c r="J61" s="15">
        <f>(Inputs!$B$78*K35-Inputs!$B$79)-Inputs!$B$33*MAX(Inputs!$B$78*K35-Inputs!$B$79,0)-MAX(K35-J34,0)/Inputs!$B$80</f>
        <v>10748.36153847578</v>
      </c>
      <c r="K61" s="15">
        <f>(Inputs!$B$78*L35-Inputs!$B$79)-Inputs!$B$33*MAX(Inputs!$B$78*L35-Inputs!$B$79,0)-MAX(L35-K34,0)/Inputs!$B$80</f>
        <v>16074.535140544758</v>
      </c>
      <c r="L61" s="15">
        <f>(Inputs!$B$78*M35-Inputs!$B$79)-Inputs!$B$33*MAX(Inputs!$B$78*M35-Inputs!$B$79,0)-MAX(M35-L34,0)/Inputs!$B$80</f>
        <v>23216.592492730699</v>
      </c>
      <c r="M61" s="15">
        <f>(Inputs!$B$78*N35-Inputs!$B$79)-Inputs!$B$33*MAX(Inputs!$B$78*N35-Inputs!$B$79,0)-MAX(N35-M34,0)/Inputs!$B$80</f>
        <v>32800.863827441754</v>
      </c>
    </row>
    <row r="62" spans="1:13" x14ac:dyDescent="0.75">
      <c r="E62" s="15">
        <f>(Inputs!$B$78*F36-Inputs!$B$79)-Inputs!$B$33*MAX(Inputs!$B$78*F36-Inputs!$B$79,0)-MAX(F36-E35,0)/Inputs!$B$80</f>
        <v>-3037.148312343912</v>
      </c>
      <c r="F62" s="15">
        <f>(Inputs!$B$78*G36-Inputs!$B$79)-Inputs!$B$33*MAX(Inputs!$B$78*G36-Inputs!$B$79,0)-MAX(G36-F35,0)/Inputs!$B$80</f>
        <v>-2065.7104460102178</v>
      </c>
      <c r="G62" s="15">
        <f>(Inputs!$B$78*H36-Inputs!$B$79)-Inputs!$B$33*MAX(Inputs!$B$78*H36-Inputs!$B$79,0)-MAX(H36-G35,0)/Inputs!$B$80</f>
        <v>-753.31870950133907</v>
      </c>
      <c r="H62" s="15">
        <f>(Inputs!$B$78*I36-Inputs!$B$79)-Inputs!$B$33*MAX(Inputs!$B$78*I36-Inputs!$B$79,0)-MAX(I36-H35,0)/Inputs!$B$80</f>
        <v>756.55507415711054</v>
      </c>
      <c r="I62" s="15">
        <f>(Inputs!$B$78*J36-Inputs!$B$79)-Inputs!$B$33*MAX(Inputs!$B$78*J36-Inputs!$B$79,0)-MAX(J36-I35,0)/Inputs!$B$80</f>
        <v>2526.9566446244744</v>
      </c>
      <c r="J62" s="15">
        <f>(Inputs!$B$78*K36-Inputs!$B$79)-Inputs!$B$33*MAX(Inputs!$B$78*K36-Inputs!$B$79,0)-MAX(K36-J35,0)/Inputs!$B$80</f>
        <v>4897.9514000339659</v>
      </c>
      <c r="K62" s="15">
        <f>(Inputs!$B$78*L36-Inputs!$B$79)-Inputs!$B$33*MAX(Inputs!$B$78*L36-Inputs!$B$79,0)-MAX(L36-K35,0)/Inputs!$B$80</f>
        <v>8074.8959352216862</v>
      </c>
      <c r="L62" s="15">
        <f>(Inputs!$B$78*M36-Inputs!$B$79)-Inputs!$B$33*MAX(Inputs!$B$78*M36-Inputs!$B$79,0)-MAX(M36-L35,0)/Inputs!$B$80</f>
        <v>12334.97489062981</v>
      </c>
      <c r="M62" s="15">
        <f>(Inputs!$B$78*N36-Inputs!$B$79)-Inputs!$B$33*MAX(Inputs!$B$78*N36-Inputs!$B$79,0)-MAX(N36-M35,0)/Inputs!$B$80</f>
        <v>18051.780371536144</v>
      </c>
    </row>
    <row r="63" spans="1:13" x14ac:dyDescent="0.75">
      <c r="F63" s="15">
        <f>(Inputs!$B$78*G37-Inputs!$B$79)-Inputs!$B$33*MAX(Inputs!$B$78*G37-Inputs!$B$79,0)-MAX(G37-F36,0)/Inputs!$B$80</f>
        <v>-3249.7612996345015</v>
      </c>
      <c r="G63" s="15">
        <f>(Inputs!$B$78*H37-Inputs!$B$79)-Inputs!$B$33*MAX(Inputs!$B$78*H37-Inputs!$B$79,0)-MAX(H37-G36,0)/Inputs!$B$80</f>
        <v>-2466.9487090520652</v>
      </c>
      <c r="H63" s="15">
        <f>(Inputs!$B$78*I37-Inputs!$B$79)-Inputs!$B$33*MAX(Inputs!$B$78*I37-Inputs!$B$79,0)-MAX(I37-H36,0)/Inputs!$B$80</f>
        <v>-1415.9196739151575</v>
      </c>
      <c r="I63" s="15">
        <f>(Inputs!$B$78*J37-Inputs!$B$79)-Inputs!$B$33*MAX(Inputs!$B$78*J37-Inputs!$B$79,0)-MAX(J37-I36,0)/Inputs!$B$80</f>
        <v>-7.9125967646377831</v>
      </c>
      <c r="J63" s="15">
        <f>(Inputs!$B$78*K37-Inputs!$B$79)-Inputs!$B$33*MAX(Inputs!$B$78*K37-Inputs!$B$79,0)-MAX(K37-J36,0)/Inputs!$B$80</f>
        <v>1408.3113870404877</v>
      </c>
      <c r="K63" s="15">
        <f>(Inputs!$B$78*L37-Inputs!$B$79)-Inputs!$B$33*MAX(Inputs!$B$78*L37-Inputs!$B$79,0)-MAX(L37-K36,0)/Inputs!$B$80</f>
        <v>3303.2884068917419</v>
      </c>
      <c r="L63" s="15">
        <f>(Inputs!$B$78*M37-Inputs!$B$79)-Inputs!$B$33*MAX(Inputs!$B$78*M37-Inputs!$B$79,0)-MAX(M37-L36,0)/Inputs!$B$80</f>
        <v>5844.3311080899693</v>
      </c>
      <c r="M63" s="15">
        <f>(Inputs!$B$78*N37-Inputs!$B$79)-Inputs!$B$33*MAX(Inputs!$B$78*N37-Inputs!$B$79,0)-MAX(N37-M36,0)/Inputs!$B$80</f>
        <v>9254.2789033029185</v>
      </c>
    </row>
    <row r="64" spans="1:13" x14ac:dyDescent="0.75">
      <c r="G64" s="15">
        <f>(Inputs!$B$78*H38-Inputs!$B$79)-Inputs!$B$33*MAX(Inputs!$B$78*H38-Inputs!$B$79,0)-MAX(H38-G37,0)/Inputs!$B$80</f>
        <v>-3489.0910328192849</v>
      </c>
      <c r="H64" s="15">
        <f>(Inputs!$B$78*I38-Inputs!$B$79)-Inputs!$B$33*MAX(Inputs!$B$78*I38-Inputs!$B$79,0)-MAX(I38-H37,0)/Inputs!$B$80</f>
        <v>-2862.1755022769189</v>
      </c>
      <c r="I64" s="15">
        <f>(Inputs!$B$78*J38-Inputs!$B$79)-Inputs!$B$33*MAX(Inputs!$B$78*J38-Inputs!$B$79,0)-MAX(J38-I37,0)/Inputs!$B$80</f>
        <v>-2022.3304796660627</v>
      </c>
      <c r="J64" s="15">
        <f>(Inputs!$B$78*K38-Inputs!$B$79)-Inputs!$B$33*MAX(Inputs!$B$78*K38-Inputs!$B$79,0)-MAX(K38-J37,0)/Inputs!$B$80</f>
        <v>-897.57540873521339</v>
      </c>
      <c r="K64" s="15">
        <f>(Inputs!$B$78*L38-Inputs!$B$79)-Inputs!$B$33*MAX(Inputs!$B$78*L38-Inputs!$B$79,0)-MAX(L38-K37,0)/Inputs!$B$80</f>
        <v>457.13024650062675</v>
      </c>
      <c r="L64" s="15">
        <f>(Inputs!$B$78*M38-Inputs!$B$79)-Inputs!$B$33*MAX(Inputs!$B$78*M38-Inputs!$B$79,0)-MAX(M38-L37,0)/Inputs!$B$80</f>
        <v>1972.8059128203329</v>
      </c>
      <c r="M64" s="15">
        <f>(Inputs!$B$78*N38-Inputs!$B$79)-Inputs!$B$33*MAX(Inputs!$B$78*N38-Inputs!$B$79,0)-MAX(N38-M37,0)/Inputs!$B$80</f>
        <v>4006.7642143426451</v>
      </c>
    </row>
    <row r="65" spans="1:13" x14ac:dyDescent="0.75">
      <c r="H65" s="15">
        <f>(Inputs!$B$78*I39-Inputs!$B$79)-Inputs!$B$33*MAX(Inputs!$B$78*I39-Inputs!$B$79,0)-MAX(I39-H38,0)/Inputs!$B$80</f>
        <v>-3724.8350574616125</v>
      </c>
      <c r="I65" s="15">
        <f>(Inputs!$B$78*J39-Inputs!$B$79)-Inputs!$B$33*MAX(Inputs!$B$78*J39-Inputs!$B$79,0)-MAX(J39-I38,0)/Inputs!$B$80</f>
        <v>-3223.8861109323984</v>
      </c>
      <c r="J65" s="15">
        <f>(Inputs!$B$78*K39-Inputs!$B$79)-Inputs!$B$33*MAX(Inputs!$B$78*K39-Inputs!$B$79,0)-MAX(K39-J38,0)/Inputs!$B$80</f>
        <v>-2552.9946336755611</v>
      </c>
      <c r="K65" s="15">
        <f>(Inputs!$B$78*L39-Inputs!$B$79)-Inputs!$B$33*MAX(Inputs!$B$78*L39-Inputs!$B$79,0)-MAX(L39-K38,0)/Inputs!$B$80</f>
        <v>-1654.053373889004</v>
      </c>
      <c r="L65" s="15">
        <f>(Inputs!$B$78*M39-Inputs!$B$79)-Inputs!$B$33*MAX(Inputs!$B$78*M39-Inputs!$B$79,0)-MAX(M39-L38,0)/Inputs!$B$80</f>
        <v>-448.63077347885883</v>
      </c>
      <c r="M65" s="15">
        <f>(Inputs!$B$78*N39-Inputs!$B$79)-Inputs!$B$33*MAX(Inputs!$B$78*N39-Inputs!$B$79,0)-MAX(N39-M38,0)/Inputs!$B$80</f>
        <v>876.73797788394836</v>
      </c>
    </row>
    <row r="66" spans="1:13" x14ac:dyDescent="0.75">
      <c r="I66" s="15">
        <f>(Inputs!$B$78*J40-Inputs!$B$79)-Inputs!$B$33*MAX(Inputs!$B$78*J40-Inputs!$B$79,0)-MAX(J40-I39,0)/Inputs!$B$80</f>
        <v>-3940.5874206667968</v>
      </c>
      <c r="J66" s="15">
        <f>(Inputs!$B$78*K40-Inputs!$B$79)-Inputs!$B$33*MAX(Inputs!$B$78*K40-Inputs!$B$79,0)-MAX(K40-J39,0)/Inputs!$B$80</f>
        <v>-3540.4155202339643</v>
      </c>
      <c r="K66" s="15">
        <f>(Inputs!$B$78*L40-Inputs!$B$79)-Inputs!$B$33*MAX(Inputs!$B$78*L40-Inputs!$B$79,0)-MAX(L40-K39,0)/Inputs!$B$80</f>
        <v>-3004.2169776959827</v>
      </c>
      <c r="L66" s="15">
        <f>(Inputs!$B$78*M40-Inputs!$B$79)-Inputs!$B$33*MAX(Inputs!$B$78*M40-Inputs!$B$79,0)-MAX(M40-L39,0)/Inputs!$B$80</f>
        <v>-2285.2091065523973</v>
      </c>
      <c r="M66" s="15">
        <f>(Inputs!$B$78*N40-Inputs!$B$79)-Inputs!$B$33*MAX(Inputs!$B$78*N40-Inputs!$B$79,0)-MAX(N40-M39,0)/Inputs!$B$80</f>
        <v>-1320.3377552009651</v>
      </c>
    </row>
    <row r="67" spans="1:13" x14ac:dyDescent="0.75">
      <c r="J67" s="15">
        <f>(Inputs!$B$78*K41-Inputs!$B$79)-Inputs!$B$33*MAX(Inputs!$B$78*K41-Inputs!$B$79,0)-MAX(K41-J40,0)/Inputs!$B$80</f>
        <v>-4129.3901995916476</v>
      </c>
      <c r="K67" s="15">
        <f>(Inputs!$B$78*L41-Inputs!$B$79)-Inputs!$B$33*MAX(Inputs!$B$78*L41-Inputs!$B$79,0)-MAX(L41-K40,0)/Inputs!$B$80</f>
        <v>-3809.5596501649561</v>
      </c>
      <c r="L67" s="15">
        <f>(Inputs!$B$78*M41-Inputs!$B$79)-Inputs!$B$33*MAX(Inputs!$B$78*M41-Inputs!$B$79,0)-MAX(M41-L40,0)/Inputs!$B$80</f>
        <v>-3380.6873869515985</v>
      </c>
      <c r="M67" s="15">
        <f>(Inputs!$B$78*N41-Inputs!$B$79)-Inputs!$B$33*MAX(Inputs!$B$78*N41-Inputs!$B$79,0)-MAX(N41-M40,0)/Inputs!$B$80</f>
        <v>-2805.1630056876506</v>
      </c>
    </row>
    <row r="68" spans="1:13" x14ac:dyDescent="0.75">
      <c r="K68" s="15">
        <f>(Inputs!$B$78*L42-Inputs!$B$79)-Inputs!$B$33*MAX(Inputs!$B$78*L42-Inputs!$B$79,0)-MAX(L42-K41,0)/Inputs!$B$80</f>
        <v>-4289.9287093446837</v>
      </c>
      <c r="L68" s="15">
        <f>(Inputs!$B$78*M42-Inputs!$B$79)-Inputs!$B$33*MAX(Inputs!$B$78*M42-Inputs!$B$79,0)-MAX(M42-L41,0)/Inputs!$B$80</f>
        <v>-4034.1159073774338</v>
      </c>
      <c r="M68" s="15">
        <f>(Inputs!$B$78*N42-Inputs!$B$79)-Inputs!$B$33*MAX(Inputs!$B$78*N42-Inputs!$B$79,0)-MAX(N42-M41,0)/Inputs!$B$80</f>
        <v>-3690.8283665407002</v>
      </c>
    </row>
    <row r="69" spans="1:13" x14ac:dyDescent="0.75">
      <c r="L69" s="15">
        <f>(Inputs!$B$78*M43-Inputs!$B$79)-Inputs!$B$33*MAX(Inputs!$B$78*M43-Inputs!$B$79,0)-MAX(M43-L42,0)/Inputs!$B$80</f>
        <v>-4423.8715410083496</v>
      </c>
      <c r="M69" s="15">
        <f>(Inputs!$B$78*N43-Inputs!$B$79)-Inputs!$B$33*MAX(Inputs!$B$78*N43-Inputs!$B$79,0)-MAX(N43-M42,0)/Inputs!$B$80</f>
        <v>-4219.108129534935</v>
      </c>
    </row>
    <row r="70" spans="1:13" x14ac:dyDescent="0.75">
      <c r="M70" s="15">
        <f>(Inputs!$B$78*N44-Inputs!$B$79)-Inputs!$B$33*MAX(Inputs!$B$78*N44-Inputs!$B$79,0)-MAX(N44-M43,0)/Inputs!$B$80</f>
        <v>-4534.2153024297213</v>
      </c>
    </row>
    <row r="72" spans="1:13" x14ac:dyDescent="0.75">
      <c r="A72" s="3" t="s">
        <v>265</v>
      </c>
    </row>
    <row r="73" spans="1:13" x14ac:dyDescent="0.75">
      <c r="C73" s="15">
        <f>MAX(Inputs!$B$82,(0.5*(C47+D73)+0.5*(C60+D74))/(1+Inputs!$B$81))</f>
        <v>20188.735600238648</v>
      </c>
      <c r="D73" s="15">
        <f>MAX(Inputs!$B$82,(0.5*(D47+E73)+0.5*(D60+E74))/(1+Inputs!$B$81))</f>
        <v>40383.138631043577</v>
      </c>
      <c r="E73" s="15">
        <f>MAX(Inputs!$B$82,(0.5*(E47+F73)+0.5*(E60+F74))/(1+Inputs!$B$81))</f>
        <v>67456.038941882769</v>
      </c>
      <c r="F73" s="15">
        <f>MAX(Inputs!$B$82,(0.5*(F47+G73)+0.5*(F60+G74))/(1+Inputs!$B$81))</f>
        <v>103712.34216034548</v>
      </c>
      <c r="G73" s="15">
        <f>MAX(Inputs!$B$82,(0.5*(G47+H73)+0.5*(G60+H74))/(1+Inputs!$B$81))</f>
        <v>152334.85892501194</v>
      </c>
      <c r="H73" s="15">
        <f>MAX(Inputs!$B$82,(0.5*(H47+I73)+0.5*(H60+I74))/(1+Inputs!$B$81))</f>
        <v>217236.54303694214</v>
      </c>
      <c r="I73" s="15">
        <f>MAX(Inputs!$B$82,(0.5*(I47+J73)+0.5*(I60+J74))/(1+Inputs!$B$81))</f>
        <v>303573.86171491165</v>
      </c>
      <c r="J73" s="15">
        <f>MAX(Inputs!$B$82,(0.5*(J47+K73)+0.5*(J60+K74))/(1+Inputs!$B$81))</f>
        <v>418211.65499245166</v>
      </c>
      <c r="K73" s="15">
        <f>MAX(Inputs!$B$82,(0.5*(K47+L73)+0.5*(K60+L74))/(1+Inputs!$B$81))</f>
        <v>570269.3775033066</v>
      </c>
      <c r="L73" s="15">
        <f>MAX(Inputs!$B$82,(0.5*(L47+M73)+0.5*(L60+M74))/(1+Inputs!$B$81))</f>
        <v>771755.93406253727</v>
      </c>
      <c r="M73" s="15">
        <f>MAX(Inputs!$B$82,(0.5*(M47+P33)+0.5*(M60+P34))/(1+Inputs!$B$81))</f>
        <v>1038456.2703617935</v>
      </c>
    </row>
    <row r="74" spans="1:13" x14ac:dyDescent="0.75">
      <c r="D74" s="15">
        <f>MAX(Inputs!$B$82,(0.5*(D48+E74)+0.5*(D61+E75))/(1+Inputs!$B$81))</f>
        <v>10700.212443588027</v>
      </c>
      <c r="E74" s="15">
        <f>MAX(Inputs!$B$82,(0.5*(E48+F74)+0.5*(E61+F75))/(1+Inputs!$B$81))</f>
        <v>25778.964077077686</v>
      </c>
      <c r="F74" s="15">
        <f>MAX(Inputs!$B$82,(0.5*(F48+G74)+0.5*(F61+G75))/(1+Inputs!$B$81))</f>
        <v>46599.856859725631</v>
      </c>
      <c r="G74" s="15">
        <f>MAX(Inputs!$B$82,(0.5*(G48+H74)+0.5*(G61+H75))/(1+Inputs!$B$81))</f>
        <v>74739.831959933275</v>
      </c>
      <c r="H74" s="15">
        <f>MAX(Inputs!$B$82,(0.5*(H48+I74)+0.5*(H61+I75))/(1+Inputs!$B$81))</f>
        <v>112686.78106922597</v>
      </c>
      <c r="I74" s="15">
        <f>MAX(Inputs!$B$82,(0.5*(I48+J74)+0.5*(I61+J75))/(1+Inputs!$B$81))</f>
        <v>163553.25342429406</v>
      </c>
      <c r="J74" s="15">
        <f>MAX(Inputs!$B$82,(0.5*(J48+K74)+0.5*(J61+K75))/(1+Inputs!$B$81))</f>
        <v>231342.74562747797</v>
      </c>
      <c r="K74" s="15">
        <f>MAX(Inputs!$B$82,(0.5*(K48+L74)+0.5*(K61+L75))/(1+Inputs!$B$81))</f>
        <v>321381.6671015743</v>
      </c>
      <c r="L74" s="15">
        <f>MAX(Inputs!$B$82,(0.5*(L48+M74)+0.5*(L61+M75))/(1+Inputs!$B$81))</f>
        <v>440824.57594999671</v>
      </c>
      <c r="M74" s="15">
        <f>MAX(Inputs!$B$82,(0.5*(M48+P34)+0.5*(M61+P35))/(1+Inputs!$B$81))</f>
        <v>599077.33648599696</v>
      </c>
    </row>
    <row r="75" spans="1:13" x14ac:dyDescent="0.75">
      <c r="E75" s="15">
        <f>MAX(Inputs!$B$82,(0.5*(E49+F75)+0.5*(E62+F76))/(1+Inputs!$B$81))</f>
        <v>3745.7858899583457</v>
      </c>
      <c r="F75" s="15">
        <f>MAX(Inputs!$B$82,(0.5*(F49+G75)+0.5*(F62+G76))/(1+Inputs!$B$81))</f>
        <v>14127.937829162287</v>
      </c>
      <c r="G75" s="15">
        <f>MAX(Inputs!$B$82,(0.5*(G49+H75)+0.5*(G62+H76))/(1+Inputs!$B$81))</f>
        <v>29564.309601102934</v>
      </c>
      <c r="H75" s="15">
        <f>MAX(Inputs!$B$82,(0.5*(H49+I75)+0.5*(H62+I76))/(1+Inputs!$B$81))</f>
        <v>51012.626973150436</v>
      </c>
      <c r="I75" s="15">
        <f>MAX(Inputs!$B$82,(0.5*(I49+J75)+0.5*(I62+J76))/(1+Inputs!$B$81))</f>
        <v>80270.528896179574</v>
      </c>
      <c r="J75" s="15">
        <f>MAX(Inputs!$B$82,(0.5*(J49+K75)+0.5*(J62+K76))/(1+Inputs!$B$81))</f>
        <v>119879.58187086909</v>
      </c>
      <c r="K75" s="15">
        <f>MAX(Inputs!$B$82,(0.5*(K49+L75)+0.5*(K62+L76))/(1+Inputs!$B$81))</f>
        <v>172925.66275184491</v>
      </c>
      <c r="L75" s="15">
        <f>MAX(Inputs!$B$82,(0.5*(L49+M75)+0.5*(L62+M76))/(1+Inputs!$B$81))</f>
        <v>243431.35368073336</v>
      </c>
      <c r="M75" s="15">
        <f>MAX(Inputs!$B$82,(0.5*(M49+P35)+0.5*(M62+P36))/(1+Inputs!$B$81))</f>
        <v>336997.53827756457</v>
      </c>
    </row>
    <row r="76" spans="1:13" x14ac:dyDescent="0.75">
      <c r="F76" s="15">
        <f>MAX(Inputs!$B$82,(0.5*(F50+G76)+0.5*(F63+G77))/(1+Inputs!$B$81))</f>
        <v>0</v>
      </c>
      <c r="G76" s="15">
        <f>MAX(Inputs!$B$82,(0.5*(G50+H76)+0.5*(G63+H77))/(1+Inputs!$B$81))</f>
        <v>5585.8073490396355</v>
      </c>
      <c r="H76" s="15">
        <f>MAX(Inputs!$B$82,(0.5*(H50+I76)+0.5*(H63+I77))/(1+Inputs!$B$81))</f>
        <v>16208.577803044866</v>
      </c>
      <c r="I76" s="15">
        <f>MAX(Inputs!$B$82,(0.5*(I50+J76)+0.5*(I63+J77))/(1+Inputs!$B$81))</f>
        <v>31897.678911989977</v>
      </c>
      <c r="J76" s="15">
        <f>MAX(Inputs!$B$82,(0.5*(J50+K76)+0.5*(J63+K77))/(1+Inputs!$B$81))</f>
        <v>53923.957708336027</v>
      </c>
      <c r="K76" s="15">
        <f>MAX(Inputs!$B$82,(0.5*(K50+L76)+0.5*(K63+L77))/(1+Inputs!$B$81))</f>
        <v>84374.94567580607</v>
      </c>
      <c r="L76" s="15">
        <f>MAX(Inputs!$B$82,(0.5*(L50+M76)+0.5*(L63+M77))/(1+Inputs!$B$81))</f>
        <v>125690.67047659834</v>
      </c>
      <c r="M76" s="15">
        <f>MAX(Inputs!$B$82,(0.5*(M50+P36)+0.5*(M63+P37))/(1+Inputs!$B$81))</f>
        <v>180672.7458641243</v>
      </c>
    </row>
    <row r="77" spans="1:13" x14ac:dyDescent="0.75">
      <c r="G77" s="15">
        <f>MAX(Inputs!$B$82,(0.5*(G51+H77)+0.5*(G64+H78))/(1+Inputs!$B$81))</f>
        <v>0</v>
      </c>
      <c r="H77" s="15">
        <f>MAX(Inputs!$B$82,(0.5*(H51+I77)+0.5*(H64+I78))/(1+Inputs!$B$81))</f>
        <v>617.55785778138875</v>
      </c>
      <c r="I77" s="15">
        <f>MAX(Inputs!$B$82,(0.5*(I51+J77)+0.5*(I64+J78))/(1+Inputs!$B$81))</f>
        <v>6537.2823069031438</v>
      </c>
      <c r="J77" s="15">
        <f>MAX(Inputs!$B$82,(0.5*(J51+K77)+0.5*(J64+K78))/(1+Inputs!$B$81))</f>
        <v>16974.911862736542</v>
      </c>
      <c r="K77" s="15">
        <f>MAX(Inputs!$B$82,(0.5*(K51+L77)+0.5*(K64+L78))/(1+Inputs!$B$81))</f>
        <v>32742.89542091385</v>
      </c>
      <c r="L77" s="15">
        <f>MAX(Inputs!$B$82,(0.5*(L51+M77)+0.5*(L64+M78))/(1+Inputs!$B$81))</f>
        <v>55460.961867524653</v>
      </c>
      <c r="M77" s="15">
        <f>MAX(Inputs!$B$82,(0.5*(M51+P37)+0.5*(M64+P38))/(1+Inputs!$B$81))</f>
        <v>87428.471066300815</v>
      </c>
    </row>
    <row r="78" spans="1:13" x14ac:dyDescent="0.75">
      <c r="H78" s="15">
        <f>MAX(Inputs!$B$82,(0.5*(H52+I78)+0.5*(H65+I79))/(1+Inputs!$B$81))</f>
        <v>0</v>
      </c>
      <c r="I78" s="15">
        <f>MAX(Inputs!$B$82,(0.5*(I52+J78)+0.5*(I65+J79))/(1+Inputs!$B$81))</f>
        <v>0</v>
      </c>
      <c r="J78" s="15">
        <f>MAX(Inputs!$B$82,(0.5*(J52+K78)+0.5*(J65+K79))/(1+Inputs!$B$81))</f>
        <v>872.18281211596798</v>
      </c>
      <c r="K78" s="15">
        <f>MAX(Inputs!$B$82,(0.5*(K52+L78)+0.5*(K65+L79))/(1+Inputs!$B$81))</f>
        <v>6341.5554339929176</v>
      </c>
      <c r="L78" s="15">
        <f>MAX(Inputs!$B$82,(0.5*(L52+M78)+0.5*(L65+M79))/(1+Inputs!$B$81))</f>
        <v>16228.235243986954</v>
      </c>
      <c r="M78" s="15">
        <f>MAX(Inputs!$B$82,(0.5*(M52+P38)+0.5*(M65+P39))/(1+Inputs!$B$81))</f>
        <v>31810.327275153257</v>
      </c>
    </row>
    <row r="79" spans="1:13" x14ac:dyDescent="0.75">
      <c r="I79" s="15">
        <f>MAX(Inputs!$B$82,(0.5*(I53+J79)+0.5*(I66+J80))/(1+Inputs!$B$81))</f>
        <v>0</v>
      </c>
      <c r="J79" s="15">
        <f>MAX(Inputs!$B$82,(0.5*(J53+K79)+0.5*(J66+K80))/(1+Inputs!$B$81))</f>
        <v>0</v>
      </c>
      <c r="K79" s="15">
        <f>MAX(Inputs!$B$82,(0.5*(K53+L79)+0.5*(K66+L80))/(1+Inputs!$B$81))</f>
        <v>0</v>
      </c>
      <c r="L79" s="15">
        <f>MAX(Inputs!$B$82,(0.5*(L53+M79)+0.5*(L66+M80))/(1+Inputs!$B$81))</f>
        <v>429.67405893671304</v>
      </c>
      <c r="M79" s="15">
        <f>MAX(Inputs!$B$82,(0.5*(M53+P39)+0.5*(M66+P40))/(1+Inputs!$B$81))</f>
        <v>4700.8286057246141</v>
      </c>
    </row>
    <row r="80" spans="1:13" x14ac:dyDescent="0.75">
      <c r="J80" s="15">
        <f>MAX(Inputs!$B$82,(0.5*(J54+K80)+0.5*(J67+K81))/(1+Inputs!$B$81))</f>
        <v>0</v>
      </c>
      <c r="K80" s="15">
        <f>MAX(Inputs!$B$82,(0.5*(K54+L80)+0.5*(K67+L81))/(1+Inputs!$B$81))</f>
        <v>0</v>
      </c>
      <c r="L80" s="15">
        <f>MAX(Inputs!$B$82,(0.5*(L54+M80)+0.5*(L67+M81))/(1+Inputs!$B$81))</f>
        <v>0</v>
      </c>
      <c r="M80" s="15">
        <f>MAX(Inputs!$B$82,(0.5*(M54+P40)+0.5*(M67+P41))/(1+Inputs!$B$81))</f>
        <v>0</v>
      </c>
    </row>
    <row r="81" spans="1:13" x14ac:dyDescent="0.75">
      <c r="K81" s="15">
        <f>MAX(Inputs!$B$82,(0.5*(K55+L81)+0.5*(K68+L82))/(1+Inputs!$B$81))</f>
        <v>0</v>
      </c>
      <c r="L81" s="15">
        <f>MAX(Inputs!$B$82,(0.5*(L55+M81)+0.5*(L68+M82))/(1+Inputs!$B$81))</f>
        <v>0</v>
      </c>
      <c r="M81" s="15">
        <f>MAX(Inputs!$B$82,(0.5*(M55+P41)+0.5*(M68+P42))/(1+Inputs!$B$81))</f>
        <v>0</v>
      </c>
    </row>
    <row r="82" spans="1:13" x14ac:dyDescent="0.75">
      <c r="L82" s="15">
        <f>MAX(Inputs!$B$82,(0.5*(L56+M82)+0.5*(L69+M83))/(1+Inputs!$B$81))</f>
        <v>0</v>
      </c>
      <c r="M82" s="15">
        <f>MAX(Inputs!$B$82,(0.5*(M56+P42)+0.5*(M69+P43))/(1+Inputs!$B$81))</f>
        <v>0</v>
      </c>
    </row>
    <row r="83" spans="1:13" x14ac:dyDescent="0.75">
      <c r="M83" s="15">
        <f>MAX(Inputs!$B$82,(0.5*(M57+P43)+0.5*(M70+P44))/(1+Inputs!$B$81))</f>
        <v>0</v>
      </c>
    </row>
    <row r="85" spans="1:13" x14ac:dyDescent="0.75">
      <c r="A85" s="3" t="s">
        <v>266</v>
      </c>
    </row>
    <row r="86" spans="1:13" x14ac:dyDescent="0.75">
      <c r="C86" s="15">
        <f>(0.5*(C47+D86)+0.5*(C60+D87))/(1+Inputs!$B$81)</f>
        <v>19403.875644289048</v>
      </c>
      <c r="D86" s="15">
        <f>(0.5*(D47+E86)+0.5*(D60+E87))/(1+Inputs!$B$81)</f>
        <v>40134.144939999162</v>
      </c>
      <c r="E86" s="15">
        <f>(0.5*(E47+F86)+0.5*(E60+F87))/(1+Inputs!$B$81)</f>
        <v>67395.874814074748</v>
      </c>
      <c r="F86" s="15">
        <f>(0.5*(F47+G86)+0.5*(F60+G87))/(1+Inputs!$B$81)</f>
        <v>103704.56494669583</v>
      </c>
      <c r="G86" s="15">
        <f>(0.5*(G47+H86)+0.5*(G60+H87))/(1+Inputs!$B$81)</f>
        <v>152334.85892501194</v>
      </c>
      <c r="H86" s="15">
        <f>(0.5*(H47+I86)+0.5*(H60+I87))/(1+Inputs!$B$81)</f>
        <v>217236.54303694214</v>
      </c>
      <c r="I86" s="15">
        <f>(0.5*(I47+J86)+0.5*(I60+J87))/(1+Inputs!$B$81)</f>
        <v>303573.86171491165</v>
      </c>
      <c r="J86" s="15">
        <f>(0.5*(J47+K86)+0.5*(J60+K87))/(1+Inputs!$B$81)</f>
        <v>418211.65499245166</v>
      </c>
      <c r="K86" s="15">
        <f>(0.5*(K47+L86)+0.5*(K60+L87))/(1+Inputs!$B$81)</f>
        <v>570269.3775033066</v>
      </c>
      <c r="L86" s="15">
        <f>(0.5*(L47+M86)+0.5*(L60+M87))/(1+Inputs!$B$81)</f>
        <v>771755.93406253727</v>
      </c>
      <c r="M86" s="15">
        <f>(0.5*(M47+P33)+0.5*(M60+P34))/(1+Inputs!$B$81)</f>
        <v>1038456.2703617935</v>
      </c>
    </row>
    <row r="87" spans="1:13" x14ac:dyDescent="0.75">
      <c r="D87" s="15">
        <f>(0.5*(D48+E87)+0.5*(D61+E88))/(1+Inputs!$B$81)</f>
        <v>9191.1198333053399</v>
      </c>
      <c r="E87" s="15">
        <f>(0.5*(E48+F87)+0.5*(E61+F88))/(1+Inputs!$B$81)</f>
        <v>25281.382336946215</v>
      </c>
      <c r="F87" s="15">
        <f>(0.5*(F48+G87)+0.5*(F61+G88))/(1+Inputs!$B$81)</f>
        <v>46472.866427085319</v>
      </c>
      <c r="G87" s="15">
        <f>(0.5*(G48+H87)+0.5*(G61+H88))/(1+Inputs!$B$81)</f>
        <v>74722.41100135805</v>
      </c>
      <c r="H87" s="15">
        <f>(0.5*(H48+I87)+0.5*(H61+I88))/(1+Inputs!$B$81)</f>
        <v>112686.78106922597</v>
      </c>
      <c r="I87" s="15">
        <f>(0.5*(I48+J87)+0.5*(I61+J88))/(1+Inputs!$B$81)</f>
        <v>163553.25342429406</v>
      </c>
      <c r="J87" s="15">
        <f>(0.5*(J48+K87)+0.5*(J61+K88))/(1+Inputs!$B$81)</f>
        <v>231342.74562747797</v>
      </c>
      <c r="K87" s="15">
        <f>(0.5*(K48+L87)+0.5*(K61+L88))/(1+Inputs!$B$81)</f>
        <v>321381.6671015743</v>
      </c>
      <c r="L87" s="15">
        <f>(0.5*(L48+M87)+0.5*(L61+M88))/(1+Inputs!$B$81)</f>
        <v>440824.57594999671</v>
      </c>
      <c r="M87" s="15">
        <f>(0.5*(M48+P34)+0.5*(M61+P35))/(1+Inputs!$B$81)</f>
        <v>599077.33648599696</v>
      </c>
    </row>
    <row r="88" spans="1:13" x14ac:dyDescent="0.75">
      <c r="E88" s="15">
        <f>(0.5*(E49+F88)+0.5*(E62+F89))/(1+Inputs!$B$81)</f>
        <v>863.00018305659341</v>
      </c>
      <c r="F88" s="15">
        <f>(0.5*(F49+G88)+0.5*(F62+G89))/(1+Inputs!$B$81)</f>
        <v>13140.345163908099</v>
      </c>
      <c r="G88" s="15">
        <f>(0.5*(G49+H88)+0.5*(G62+H89))/(1+Inputs!$B$81)</f>
        <v>29297.271990563862</v>
      </c>
      <c r="H88" s="15">
        <f>(0.5*(H49+I88)+0.5*(H62+I89))/(1+Inputs!$B$81)</f>
        <v>50973.604025941902</v>
      </c>
      <c r="I88" s="15">
        <f>(0.5*(I49+J88)+0.5*(I62+J89))/(1+Inputs!$B$81)</f>
        <v>80270.528896179574</v>
      </c>
      <c r="J88" s="15">
        <f>(0.5*(J49+K88)+0.5*(J62+K89))/(1+Inputs!$B$81)</f>
        <v>119879.58187086909</v>
      </c>
      <c r="K88" s="15">
        <f>(0.5*(K49+L88)+0.5*(K62+L89))/(1+Inputs!$B$81)</f>
        <v>172925.66275184491</v>
      </c>
      <c r="L88" s="15">
        <f>(0.5*(L49+M88)+0.5*(L62+M89))/(1+Inputs!$B$81)</f>
        <v>243431.35368073336</v>
      </c>
      <c r="M88" s="15">
        <f>(0.5*(M49+P35)+0.5*(M62+P36))/(1+Inputs!$B$81)</f>
        <v>336997.53827756457</v>
      </c>
    </row>
    <row r="89" spans="1:13" x14ac:dyDescent="0.75">
      <c r="F89" s="15">
        <f>(0.5*(F50+G89)+0.5*(F63+G90))/(1+Inputs!$B$81)</f>
        <v>-5469.8473182057414</v>
      </c>
      <c r="G89" s="15">
        <f>(0.5*(G50+H89)+0.5*(G63+H90))/(1+Inputs!$B$81)</f>
        <v>3640.6373894093263</v>
      </c>
      <c r="H89" s="15">
        <f>(0.5*(H50+I89)+0.5*(H63+I90))/(1+Inputs!$B$81)</f>
        <v>15649.436502645873</v>
      </c>
      <c r="I89" s="15">
        <f>(0.5*(I50+J89)+0.5*(I63+J90))/(1+Inputs!$B$81)</f>
        <v>31810.267510242866</v>
      </c>
      <c r="J89" s="15">
        <f>(0.5*(J50+K89)+0.5*(J63+K90))/(1+Inputs!$B$81)</f>
        <v>53923.957708336027</v>
      </c>
      <c r="K89" s="15">
        <f>(0.5*(K50+L89)+0.5*(K63+L90))/(1+Inputs!$B$81)</f>
        <v>84374.94567580607</v>
      </c>
      <c r="L89" s="15">
        <f>(0.5*(L50+M89)+0.5*(L63+M90))/(1+Inputs!$B$81)</f>
        <v>125690.67047659834</v>
      </c>
      <c r="M89" s="15">
        <f>(0.5*(M50+P36)+0.5*(M63+P37))/(1+Inputs!$B$81)</f>
        <v>180672.7458641243</v>
      </c>
    </row>
    <row r="90" spans="1:13" x14ac:dyDescent="0.75">
      <c r="G90" s="15">
        <f>(0.5*(G51+H90)+0.5*(G64+H91))/(1+Inputs!$B$81)</f>
        <v>-9768.0920812673921</v>
      </c>
      <c r="H90" s="15">
        <f>(0.5*(H51+I90)+0.5*(H64+I91))/(1+Inputs!$B$81)</f>
        <v>-3180.4815513915114</v>
      </c>
      <c r="I90" s="15">
        <f>(0.5*(I51+J90)+0.5*(I64+J91))/(1+Inputs!$B$81)</f>
        <v>5372.2171957565133</v>
      </c>
      <c r="J90" s="15">
        <f>(0.5*(J51+K90)+0.5*(J64+K91))/(1+Inputs!$B$81)</f>
        <v>16779.110322823009</v>
      </c>
      <c r="K90" s="15">
        <f>(0.5*(K51+L90)+0.5*(K64+L91))/(1+Inputs!$B$81)</f>
        <v>32742.89542091385</v>
      </c>
      <c r="L90" s="15">
        <f>(0.5*(L51+M90)+0.5*(L64+M91))/(1+Inputs!$B$81)</f>
        <v>55460.961867524653</v>
      </c>
      <c r="M90" s="15">
        <f>(0.5*(M51+P37)+0.5*(M64+P38))/(1+Inputs!$B$81)</f>
        <v>87428.471066300815</v>
      </c>
    </row>
    <row r="91" spans="1:13" x14ac:dyDescent="0.75">
      <c r="H91" s="15">
        <f>(0.5*(H52+I91)+0.5*(H65+I92))/(1+Inputs!$B$81)</f>
        <v>-12091.661143290732</v>
      </c>
      <c r="I91" s="15">
        <f>(0.5*(I52+J91)+0.5*(I65+J92))/(1+Inputs!$B$81)</f>
        <v>-7342.543165400667</v>
      </c>
      <c r="J91" s="15">
        <f>(0.5*(J52+K91)+0.5*(J65+K92))/(1+Inputs!$B$81)</f>
        <v>-1541.761496938952</v>
      </c>
      <c r="K91" s="15">
        <f>(0.5*(K52+L91)+0.5*(K65+L92))/(1+Inputs!$B$81)</f>
        <v>5902.9599845866023</v>
      </c>
      <c r="L91" s="15">
        <f>(0.5*(L52+M91)+0.5*(L65+M92))/(1+Inputs!$B$81)</f>
        <v>16228.235243986954</v>
      </c>
      <c r="M91" s="15">
        <f>(0.5*(M52+P38)+0.5*(M65+P39))/(1+Inputs!$B$81)</f>
        <v>31810.327275153257</v>
      </c>
    </row>
    <row r="92" spans="1:13" x14ac:dyDescent="0.75">
      <c r="I92" s="15">
        <f>(0.5*(I53+J92)+0.5*(I66+J93))/(1+Inputs!$B$81)</f>
        <v>-12633.33762704674</v>
      </c>
      <c r="J92" s="15">
        <f>(0.5*(J53+K92)+0.5*(J66+K93))/(1+Inputs!$B$81)</f>
        <v>-8959.4477507843676</v>
      </c>
      <c r="K92" s="15">
        <f>(0.5*(K53+L92)+0.5*(K66+L93))/(1+Inputs!$B$81)</f>
        <v>-4968.6398028767062</v>
      </c>
      <c r="L92" s="15">
        <f>(0.5*(L53+M92)+0.5*(L66+M93))/(1+Inputs!$B$81)</f>
        <v>-552.77974773343635</v>
      </c>
      <c r="M92" s="15">
        <f>(0.5*(M53+P39)+0.5*(M66+P40))/(1+Inputs!$B$81)</f>
        <v>4700.8286057246141</v>
      </c>
    </row>
    <row r="93" spans="1:13" x14ac:dyDescent="0.75">
      <c r="J93" s="15">
        <f>(0.5*(J54+K93)+0.5*(J67+K94))/(1+Inputs!$B$81)</f>
        <v>-11757.297546760125</v>
      </c>
      <c r="K93" s="15">
        <f>(0.5*(K54+L93)+0.5*(K67+L94))/(1+Inputs!$B$81)</f>
        <v>-8448.0367739233898</v>
      </c>
      <c r="L93" s="15">
        <f>(0.5*(L54+M93)+0.5*(L67+M94))/(1+Inputs!$B$81)</f>
        <v>-5169.5853426366039</v>
      </c>
      <c r="M93" s="15">
        <f>(0.5*(M54+P40)+0.5*(M67+P41))/(1+Inputs!$B$81)</f>
        <v>-2200.6965269411353</v>
      </c>
    </row>
    <row r="94" spans="1:13" x14ac:dyDescent="0.75">
      <c r="K94" s="15">
        <f>(0.5*(K55+L94)+0.5*(K68+L95))/(1+Inputs!$B$81)</f>
        <v>-9885.0274272996539</v>
      </c>
      <c r="L94" s="15">
        <f>(0.5*(L55+M94)+0.5*(L68+M95))/(1+Inputs!$B$81)</f>
        <v>-6493.4082843092019</v>
      </c>
      <c r="M94" s="15">
        <f>(0.5*(M55+P41)+0.5*(M68+P42))/(1+Inputs!$B$81)</f>
        <v>-3114.1049211078753</v>
      </c>
    </row>
    <row r="95" spans="1:13" x14ac:dyDescent="0.75">
      <c r="L95" s="15">
        <f>(0.5*(L56+M95)+0.5*(L69+M96))/(1+Inputs!$B$81)</f>
        <v>-7283.0393354768075</v>
      </c>
      <c r="M95" s="15">
        <f>(0.5*(M56+P42)+0.5*(M69+P43))/(1+Inputs!$B$81)</f>
        <v>-3658.9327887379077</v>
      </c>
    </row>
    <row r="96" spans="1:13" x14ac:dyDescent="0.75">
      <c r="M96" s="15">
        <f>(0.5*(M57+P43)+0.5*(M70+P44))/(1+Inputs!$B$81)</f>
        <v>-3983.9105393716518</v>
      </c>
    </row>
    <row r="98" spans="1:13" x14ac:dyDescent="0.75">
      <c r="A98" s="3" t="s">
        <v>267</v>
      </c>
    </row>
    <row r="99" spans="1:13" x14ac:dyDescent="0.75">
      <c r="C99" s="2" t="str">
        <f>IF(C73&lt;=Inputs!$B$82,"stop","fund")</f>
        <v>fund</v>
      </c>
      <c r="D99" s="2" t="str">
        <f>IF(D73&lt;=Inputs!$B$82,"stop","fund")</f>
        <v>fund</v>
      </c>
      <c r="E99" s="2" t="str">
        <f>IF(E73&lt;=Inputs!$B$82,"stop","fund")</f>
        <v>fund</v>
      </c>
      <c r="F99" s="2" t="str">
        <f>IF(F73&lt;=Inputs!$B$82,"stop","fund")</f>
        <v>fund</v>
      </c>
      <c r="G99" s="2" t="str">
        <f>IF(G73&lt;=Inputs!$B$82,"stop","fund")</f>
        <v>fund</v>
      </c>
      <c r="H99" s="2" t="str">
        <f>IF(H73&lt;=Inputs!$B$82,"stop","fund")</f>
        <v>fund</v>
      </c>
      <c r="I99" s="2" t="str">
        <f>IF(I73&lt;=Inputs!$B$82,"stop","fund")</f>
        <v>fund</v>
      </c>
      <c r="J99" s="2" t="str">
        <f>IF(J73&lt;=Inputs!$B$82,"stop","fund")</f>
        <v>fund</v>
      </c>
      <c r="K99" s="2" t="str">
        <f>IF(K73&lt;=Inputs!$B$82,"stop","fund")</f>
        <v>fund</v>
      </c>
      <c r="L99" s="2" t="str">
        <f>IF(L73&lt;=Inputs!$B$82,"stop","fund")</f>
        <v>fund</v>
      </c>
      <c r="M99" s="2" t="str">
        <f>IF(M73&lt;=Inputs!$B$82,"stop","fund")</f>
        <v>fund</v>
      </c>
    </row>
    <row r="100" spans="1:13" x14ac:dyDescent="0.75">
      <c r="D100" s="2" t="str">
        <f>IF(D74&lt;=Inputs!$B$82,"stop","fund")</f>
        <v>fund</v>
      </c>
      <c r="E100" s="2" t="str">
        <f>IF(E74&lt;=Inputs!$B$82,"stop","fund")</f>
        <v>fund</v>
      </c>
      <c r="F100" s="2" t="str">
        <f>IF(F74&lt;=Inputs!$B$82,"stop","fund")</f>
        <v>fund</v>
      </c>
      <c r="G100" s="2" t="str">
        <f>IF(G74&lt;=Inputs!$B$82,"stop","fund")</f>
        <v>fund</v>
      </c>
      <c r="H100" s="2" t="str">
        <f>IF(H74&lt;=Inputs!$B$82,"stop","fund")</f>
        <v>fund</v>
      </c>
      <c r="I100" s="2" t="str">
        <f>IF(I74&lt;=Inputs!$B$82,"stop","fund")</f>
        <v>fund</v>
      </c>
      <c r="J100" s="2" t="str">
        <f>IF(J74&lt;=Inputs!$B$82,"stop","fund")</f>
        <v>fund</v>
      </c>
      <c r="K100" s="2" t="str">
        <f>IF(K74&lt;=Inputs!$B$82,"stop","fund")</f>
        <v>fund</v>
      </c>
      <c r="L100" s="2" t="str">
        <f>IF(L74&lt;=Inputs!$B$82,"stop","fund")</f>
        <v>fund</v>
      </c>
      <c r="M100" s="2" t="str">
        <f>IF(M74&lt;=Inputs!$B$82,"stop","fund")</f>
        <v>fund</v>
      </c>
    </row>
    <row r="101" spans="1:13" x14ac:dyDescent="0.75">
      <c r="E101" s="2" t="str">
        <f>IF(E75&lt;=Inputs!$B$82,"stop","fund")</f>
        <v>fund</v>
      </c>
      <c r="F101" s="2" t="str">
        <f>IF(F75&lt;=Inputs!$B$82,"stop","fund")</f>
        <v>fund</v>
      </c>
      <c r="G101" s="2" t="str">
        <f>IF(G75&lt;=Inputs!$B$82,"stop","fund")</f>
        <v>fund</v>
      </c>
      <c r="H101" s="2" t="str">
        <f>IF(H75&lt;=Inputs!$B$82,"stop","fund")</f>
        <v>fund</v>
      </c>
      <c r="I101" s="2" t="str">
        <f>IF(I75&lt;=Inputs!$B$82,"stop","fund")</f>
        <v>fund</v>
      </c>
      <c r="J101" s="2" t="str">
        <f>IF(J75&lt;=Inputs!$B$82,"stop","fund")</f>
        <v>fund</v>
      </c>
      <c r="K101" s="2" t="str">
        <f>IF(K75&lt;=Inputs!$B$82,"stop","fund")</f>
        <v>fund</v>
      </c>
      <c r="L101" s="2" t="str">
        <f>IF(L75&lt;=Inputs!$B$82,"stop","fund")</f>
        <v>fund</v>
      </c>
      <c r="M101" s="2" t="str">
        <f>IF(M75&lt;=Inputs!$B$82,"stop","fund")</f>
        <v>fund</v>
      </c>
    </row>
    <row r="102" spans="1:13" x14ac:dyDescent="0.75">
      <c r="F102" s="2" t="str">
        <f>IF(F76&lt;=Inputs!$B$82,"stop","fund")</f>
        <v>stop</v>
      </c>
      <c r="G102" s="2" t="str">
        <f>IF(G76&lt;=Inputs!$B$82,"stop","fund")</f>
        <v>fund</v>
      </c>
      <c r="H102" s="2" t="str">
        <f>IF(H76&lt;=Inputs!$B$82,"stop","fund")</f>
        <v>fund</v>
      </c>
      <c r="I102" s="2" t="str">
        <f>IF(I76&lt;=Inputs!$B$82,"stop","fund")</f>
        <v>fund</v>
      </c>
      <c r="J102" s="2" t="str">
        <f>IF(J76&lt;=Inputs!$B$82,"stop","fund")</f>
        <v>fund</v>
      </c>
      <c r="K102" s="2" t="str">
        <f>IF(K76&lt;=Inputs!$B$82,"stop","fund")</f>
        <v>fund</v>
      </c>
      <c r="L102" s="2" t="str">
        <f>IF(L76&lt;=Inputs!$B$82,"stop","fund")</f>
        <v>fund</v>
      </c>
      <c r="M102" s="2" t="str">
        <f>IF(M76&lt;=Inputs!$B$82,"stop","fund")</f>
        <v>fund</v>
      </c>
    </row>
    <row r="103" spans="1:13" x14ac:dyDescent="0.75">
      <c r="G103" s="2" t="str">
        <f>IF(G77&lt;=Inputs!$B$82,"stop","fund")</f>
        <v>stop</v>
      </c>
      <c r="H103" s="2" t="str">
        <f>IF(H77&lt;=Inputs!$B$82,"stop","fund")</f>
        <v>fund</v>
      </c>
      <c r="I103" s="2" t="str">
        <f>IF(I77&lt;=Inputs!$B$82,"stop","fund")</f>
        <v>fund</v>
      </c>
      <c r="J103" s="2" t="str">
        <f>IF(J77&lt;=Inputs!$B$82,"stop","fund")</f>
        <v>fund</v>
      </c>
      <c r="K103" s="2" t="str">
        <f>IF(K77&lt;=Inputs!$B$82,"stop","fund")</f>
        <v>fund</v>
      </c>
      <c r="L103" s="2" t="str">
        <f>IF(L77&lt;=Inputs!$B$82,"stop","fund")</f>
        <v>fund</v>
      </c>
      <c r="M103" s="2" t="str">
        <f>IF(M77&lt;=Inputs!$B$82,"stop","fund")</f>
        <v>fund</v>
      </c>
    </row>
    <row r="104" spans="1:13" x14ac:dyDescent="0.75">
      <c r="H104" s="2" t="str">
        <f>IF(H78&lt;=Inputs!$B$82,"stop","fund")</f>
        <v>stop</v>
      </c>
      <c r="I104" s="2" t="str">
        <f>IF(I78&lt;=Inputs!$B$82,"stop","fund")</f>
        <v>stop</v>
      </c>
      <c r="J104" s="2" t="str">
        <f>IF(J78&lt;=Inputs!$B$82,"stop","fund")</f>
        <v>fund</v>
      </c>
      <c r="K104" s="2" t="str">
        <f>IF(K78&lt;=Inputs!$B$82,"stop","fund")</f>
        <v>fund</v>
      </c>
      <c r="L104" s="2" t="str">
        <f>IF(L78&lt;=Inputs!$B$82,"stop","fund")</f>
        <v>fund</v>
      </c>
      <c r="M104" s="2" t="str">
        <f>IF(M78&lt;=Inputs!$B$82,"stop","fund")</f>
        <v>fund</v>
      </c>
    </row>
    <row r="105" spans="1:13" x14ac:dyDescent="0.75">
      <c r="I105" s="2" t="str">
        <f>IF(I79&lt;=Inputs!$B$82,"stop","fund")</f>
        <v>stop</v>
      </c>
      <c r="J105" s="2" t="str">
        <f>IF(J79&lt;=Inputs!$B$82,"stop","fund")</f>
        <v>stop</v>
      </c>
      <c r="K105" s="2" t="str">
        <f>IF(K79&lt;=Inputs!$B$82,"stop","fund")</f>
        <v>stop</v>
      </c>
      <c r="L105" s="2" t="str">
        <f>IF(L79&lt;=Inputs!$B$82,"stop","fund")</f>
        <v>fund</v>
      </c>
      <c r="M105" s="2" t="str">
        <f>IF(M79&lt;=Inputs!$B$82,"stop","fund")</f>
        <v>fund</v>
      </c>
    </row>
    <row r="106" spans="1:13" x14ac:dyDescent="0.75">
      <c r="J106" s="2" t="str">
        <f>IF(J80&lt;=Inputs!$B$82,"stop","fund")</f>
        <v>stop</v>
      </c>
      <c r="K106" s="2" t="str">
        <f>IF(K80&lt;=Inputs!$B$82,"stop","fund")</f>
        <v>stop</v>
      </c>
      <c r="L106" s="2" t="str">
        <f>IF(L80&lt;=Inputs!$B$82,"stop","fund")</f>
        <v>stop</v>
      </c>
      <c r="M106" s="2" t="str">
        <f>IF(M80&lt;=Inputs!$B$82,"stop","fund")</f>
        <v>stop</v>
      </c>
    </row>
    <row r="107" spans="1:13" x14ac:dyDescent="0.75">
      <c r="K107" s="2" t="str">
        <f>IF(K81&lt;=Inputs!$B$82,"stop","fund")</f>
        <v>stop</v>
      </c>
      <c r="L107" s="2" t="str">
        <f>IF(L81&lt;=Inputs!$B$82,"stop","fund")</f>
        <v>stop</v>
      </c>
      <c r="M107" s="2" t="str">
        <f>IF(M81&lt;=Inputs!$B$82,"stop","fund")</f>
        <v>stop</v>
      </c>
    </row>
    <row r="108" spans="1:13" x14ac:dyDescent="0.75">
      <c r="L108" s="2" t="str">
        <f>IF(L82&lt;=Inputs!$B$82,"stop","fund")</f>
        <v>stop</v>
      </c>
      <c r="M108" s="2" t="str">
        <f>IF(M82&lt;=Inputs!$B$82,"stop","fund")</f>
        <v>stop</v>
      </c>
    </row>
    <row r="109" spans="1:13" x14ac:dyDescent="0.75">
      <c r="M109" s="2" t="str">
        <f>IF(M83&lt;=Inputs!$B$82,"stop","fund")</f>
        <v>stop</v>
      </c>
    </row>
    <row r="111" spans="1:13" x14ac:dyDescent="0.75">
      <c r="A111" s="3" t="s">
        <v>268</v>
      </c>
    </row>
    <row r="112" spans="1:13" x14ac:dyDescent="0.75">
      <c r="A112" s="2" t="s">
        <v>269</v>
      </c>
      <c r="B112" s="17">
        <f>C73</f>
        <v>20188.735600238648</v>
      </c>
      <c r="C112" s="18">
        <v>20189</v>
      </c>
      <c r="D112" s="4" t="s">
        <v>270</v>
      </c>
    </row>
    <row r="113" spans="1:4" x14ac:dyDescent="0.75">
      <c r="A113" s="2" t="s">
        <v>271</v>
      </c>
      <c r="B113" s="17">
        <f>C86</f>
        <v>19403.875644289048</v>
      </c>
      <c r="C113" s="18">
        <v>19404</v>
      </c>
      <c r="D113" s="4" t="s">
        <v>272</v>
      </c>
    </row>
    <row r="114" spans="1:4" x14ac:dyDescent="0.75">
      <c r="A114" s="2" t="s">
        <v>273</v>
      </c>
      <c r="B114" s="17">
        <f>B112-B113</f>
        <v>784.85995594959968</v>
      </c>
      <c r="C114" s="18">
        <v>785</v>
      </c>
      <c r="D114" s="4" t="s">
        <v>274</v>
      </c>
    </row>
    <row r="115" spans="1:4" x14ac:dyDescent="0.75">
      <c r="A115" s="2" t="s">
        <v>275</v>
      </c>
      <c r="B115" s="17">
        <f>Inputs!$B$85</f>
        <v>1492</v>
      </c>
      <c r="C115" s="18">
        <v>1492</v>
      </c>
      <c r="D115" s="4" t="s">
        <v>276</v>
      </c>
    </row>
    <row r="116" spans="1:4" x14ac:dyDescent="0.75">
      <c r="A116" s="4" t="s">
        <v>277</v>
      </c>
    </row>
    <row r="117" spans="1:4" x14ac:dyDescent="0.75">
      <c r="A117" s="4" t="s">
        <v>278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M1013"/>
  <sheetViews>
    <sheetView workbookViewId="0"/>
  </sheetViews>
  <sheetFormatPr defaultRowHeight="14.75" x14ac:dyDescent="0.75"/>
  <cols>
    <col min="1" max="1" width="30" customWidth="1"/>
  </cols>
  <sheetData>
    <row r="1" spans="1:117" ht="16.75" x14ac:dyDescent="0.75">
      <c r="A1" s="1" t="s">
        <v>279</v>
      </c>
    </row>
    <row r="2" spans="1:117" x14ac:dyDescent="0.75">
      <c r="A2" s="4" t="s">
        <v>280</v>
      </c>
    </row>
    <row r="3" spans="1:117" x14ac:dyDescent="0.75">
      <c r="C3" s="4" t="s">
        <v>163</v>
      </c>
      <c r="D3" s="4" t="s">
        <v>164</v>
      </c>
      <c r="E3" s="4" t="s">
        <v>165</v>
      </c>
      <c r="F3" s="4" t="s">
        <v>166</v>
      </c>
      <c r="G3" s="4" t="s">
        <v>167</v>
      </c>
      <c r="H3" s="4" t="s">
        <v>168</v>
      </c>
      <c r="I3" s="4" t="s">
        <v>169</v>
      </c>
      <c r="J3" s="4" t="s">
        <v>170</v>
      </c>
      <c r="K3" s="4" t="s">
        <v>171</v>
      </c>
      <c r="L3" s="4" t="s">
        <v>172</v>
      </c>
      <c r="M3" s="4" t="s">
        <v>173</v>
      </c>
    </row>
    <row r="4" spans="1:117" x14ac:dyDescent="0.75">
      <c r="A4" s="2" t="s">
        <v>174</v>
      </c>
      <c r="C4" s="11">
        <v>1</v>
      </c>
      <c r="D4" s="11">
        <v>2</v>
      </c>
      <c r="E4" s="11">
        <v>3</v>
      </c>
      <c r="F4" s="11">
        <v>4</v>
      </c>
      <c r="G4" s="11">
        <v>5</v>
      </c>
      <c r="H4" s="11">
        <v>6</v>
      </c>
      <c r="I4" s="11">
        <v>7</v>
      </c>
      <c r="J4" s="11">
        <v>8</v>
      </c>
      <c r="K4" s="11">
        <v>9</v>
      </c>
      <c r="L4" s="11">
        <v>10</v>
      </c>
      <c r="M4" s="11">
        <v>11</v>
      </c>
      <c r="P4" s="3" t="s">
        <v>281</v>
      </c>
      <c r="U4" s="3" t="s">
        <v>282</v>
      </c>
    </row>
    <row r="5" spans="1:117" x14ac:dyDescent="0.75">
      <c r="A5" s="2" t="s">
        <v>283</v>
      </c>
      <c r="C5" s="12">
        <f>Inputs!$B$11*EXP(-Inputs!$B$39*C$4)+Inputs!$B$12*(1-EXP(-Inputs!$B$39*C$4))</f>
        <v>0.16187307530779818</v>
      </c>
      <c r="D5" s="12">
        <f>Inputs!$B$11*EXP(-Inputs!$B$39*D$4)+Inputs!$B$12*(1-EXP(-Inputs!$B$39*D$4))</f>
        <v>0.14703200460356391</v>
      </c>
      <c r="E5" s="12">
        <f>Inputs!$B$11*EXP(-Inputs!$B$39*E$4)+Inputs!$B$12*(1-EXP(-Inputs!$B$39*E$4))</f>
        <v>0.13488116360940264</v>
      </c>
      <c r="F5" s="12">
        <f>Inputs!$B$11*EXP(-Inputs!$B$39*F$4)+Inputs!$B$12*(1-EXP(-Inputs!$B$39*F$4))</f>
        <v>0.12493289641172214</v>
      </c>
      <c r="G5" s="12">
        <f>Inputs!$B$11*EXP(-Inputs!$B$39*G$4)+Inputs!$B$12*(1-EXP(-Inputs!$B$39*G$4))</f>
        <v>0.11678794411714423</v>
      </c>
      <c r="H5" s="12">
        <f>Inputs!$B$11*EXP(-Inputs!$B$39*H$4)+Inputs!$B$12*(1-EXP(-Inputs!$B$39*H$4))</f>
        <v>0.1101194211912202</v>
      </c>
      <c r="I5" s="12">
        <f>Inputs!$B$11*EXP(-Inputs!$B$39*I$4)+Inputs!$B$12*(1-EXP(-Inputs!$B$39*I$4))</f>
        <v>0.10465969639416065</v>
      </c>
      <c r="J5" s="12">
        <f>Inputs!$B$11*EXP(-Inputs!$B$39*J$4)+Inputs!$B$12*(1-EXP(-Inputs!$B$39*J$4))</f>
        <v>0.10018965179946554</v>
      </c>
      <c r="K5" s="12">
        <f>Inputs!$B$11*EXP(-Inputs!$B$39*K$4)+Inputs!$B$12*(1-EXP(-Inputs!$B$39*K$4))</f>
        <v>9.6529888822158655E-2</v>
      </c>
      <c r="L5" s="12">
        <f>Inputs!$B$11*EXP(-Inputs!$B$39*L$4)+Inputs!$B$12*(1-EXP(-Inputs!$B$39*L$4))</f>
        <v>9.3533528323661269E-2</v>
      </c>
      <c r="M5" s="12">
        <f>Inputs!$B$11*EXP(-Inputs!$B$39*M$4)+Inputs!$B$12*(1-EXP(-Inputs!$B$39*M$4))</f>
        <v>9.1080315836233383E-2</v>
      </c>
      <c r="P5" s="2" t="s">
        <v>284</v>
      </c>
      <c r="R5" s="17">
        <f ca="1">AVERAGE(DM14:DM1013)</f>
        <v>998132.13102692307</v>
      </c>
      <c r="S5" s="4" t="s">
        <v>285</v>
      </c>
      <c r="U5" s="22">
        <v>0.2</v>
      </c>
      <c r="V5" s="22">
        <v>0.4</v>
      </c>
      <c r="W5" s="22">
        <v>0.6</v>
      </c>
      <c r="X5" s="22">
        <v>0.8</v>
      </c>
      <c r="Y5" s="22">
        <v>1</v>
      </c>
      <c r="Z5" s="22">
        <v>1.2</v>
      </c>
      <c r="AA5" s="22">
        <v>1.4</v>
      </c>
      <c r="AB5" s="22">
        <v>1.6</v>
      </c>
      <c r="AC5" s="22">
        <v>1.8</v>
      </c>
      <c r="AD5" s="22">
        <v>2</v>
      </c>
      <c r="AE5" s="22">
        <v>2.2000000000000002</v>
      </c>
      <c r="AF5" s="22">
        <v>2.4</v>
      </c>
      <c r="AG5" s="22">
        <v>2.6</v>
      </c>
      <c r="AH5" s="22">
        <v>2.8</v>
      </c>
      <c r="AI5" s="22">
        <v>3</v>
      </c>
    </row>
    <row r="6" spans="1:117" x14ac:dyDescent="0.75">
      <c r="A6" s="2" t="s">
        <v>286</v>
      </c>
      <c r="C6" s="12">
        <f>Inputs!$B$18*EXP(-Inputs!$B$39*C$4)+Inputs!$B$19*(1-EXP(-Inputs!$B$39*C$4))</f>
        <v>0.19824769036935783</v>
      </c>
      <c r="D6" s="12">
        <f>Inputs!$B$18*EXP(-Inputs!$B$39*D$4)+Inputs!$B$19*(1-EXP(-Inputs!$B$39*D$4))</f>
        <v>0.18043840552427673</v>
      </c>
      <c r="E6" s="12">
        <f>Inputs!$B$18*EXP(-Inputs!$B$39*E$4)+Inputs!$B$19*(1-EXP(-Inputs!$B$39*E$4))</f>
        <v>0.16585739633128316</v>
      </c>
      <c r="F6" s="12">
        <f>Inputs!$B$18*EXP(-Inputs!$B$39*F$4)+Inputs!$B$19*(1-EXP(-Inputs!$B$39*F$4))</f>
        <v>0.15391947569406661</v>
      </c>
      <c r="G6" s="12">
        <f>Inputs!$B$18*EXP(-Inputs!$B$39*G$4)+Inputs!$B$19*(1-EXP(-Inputs!$B$39*G$4))</f>
        <v>0.14414553294057308</v>
      </c>
      <c r="H6" s="12">
        <f>Inputs!$B$18*EXP(-Inputs!$B$39*H$4)+Inputs!$B$19*(1-EXP(-Inputs!$B$39*H$4))</f>
        <v>0.13614330542946423</v>
      </c>
      <c r="I6" s="12">
        <f>Inputs!$B$18*EXP(-Inputs!$B$39*I$4)+Inputs!$B$19*(1-EXP(-Inputs!$B$39*I$4))</f>
        <v>0.12959163567299278</v>
      </c>
      <c r="J6" s="12">
        <f>Inputs!$B$18*EXP(-Inputs!$B$39*J$4)+Inputs!$B$19*(1-EXP(-Inputs!$B$39*J$4))</f>
        <v>0.12422758215935865</v>
      </c>
      <c r="K6" s="12">
        <f>Inputs!$B$18*EXP(-Inputs!$B$39*K$4)+Inputs!$B$19*(1-EXP(-Inputs!$B$39*K$4))</f>
        <v>0.11983586658659039</v>
      </c>
      <c r="L6" s="12">
        <f>Inputs!$B$18*EXP(-Inputs!$B$39*L$4)+Inputs!$B$19*(1-EXP(-Inputs!$B$39*L$4))</f>
        <v>0.11624023398839353</v>
      </c>
      <c r="M6" s="12">
        <f>Inputs!$B$18*EXP(-Inputs!$B$39*M$4)+Inputs!$B$19*(1-EXP(-Inputs!$B$39*M$4))</f>
        <v>0.11329637900348007</v>
      </c>
      <c r="P6" s="2" t="s">
        <v>287</v>
      </c>
      <c r="R6" s="15">
        <f ca="1">_xlfn.STDEV.S(DM14:DM1013)</f>
        <v>415796.17155041092</v>
      </c>
      <c r="U6" s="11">
        <f ca="1">COUNTIFS(DM14:DM1013,"&gt;=200000",DM14:DM1013,"&lt;400000")</f>
        <v>8</v>
      </c>
      <c r="V6" s="11">
        <f ca="1">COUNTIFS(DM14:DM1013,"&gt;=400000",DM14:DM1013,"&lt;600000")</f>
        <v>116</v>
      </c>
      <c r="W6" s="11">
        <f ca="1">COUNTIFS(DM14:DM1013,"&gt;=600000",DM14:DM1013,"&lt;800000")</f>
        <v>253</v>
      </c>
      <c r="X6" s="11">
        <f ca="1">COUNTIFS(DM14:DM1013,"&gt;=800000",DM14:DM1013,"&lt;1000000")</f>
        <v>214</v>
      </c>
      <c r="Y6" s="11">
        <f ca="1">COUNTIFS(DM14:DM1013,"&gt;=1000000",DM14:DM1013,"&lt;1200000")</f>
        <v>167</v>
      </c>
      <c r="Z6" s="11">
        <f ca="1">COUNTIFS(DM14:DM1013,"&gt;=1200000",DM14:DM1013,"&lt;1400000")</f>
        <v>101</v>
      </c>
      <c r="AA6" s="11">
        <f ca="1">COUNTIFS(DM14:DM1013,"&gt;=1400000",DM14:DM1013,"&lt;1600000")</f>
        <v>56</v>
      </c>
      <c r="AB6" s="11">
        <f ca="1">COUNTIFS(DM14:DM1013,"&gt;=1600000",DM14:DM1013,"&lt;1800000")</f>
        <v>32</v>
      </c>
      <c r="AC6" s="11">
        <f ca="1">COUNTIFS(DM14:DM1013,"&gt;=1800000",DM14:DM1013,"&lt;2000000")</f>
        <v>20</v>
      </c>
      <c r="AD6" s="11">
        <f ca="1">COUNTIFS(DM14:DM1013,"&gt;=2000000",DM14:DM1013,"&lt;2200000")</f>
        <v>15</v>
      </c>
      <c r="AE6" s="11">
        <f ca="1">COUNTIFS(DM14:DM1013,"&gt;=2200000",DM14:DM1013,"&lt;2400000")</f>
        <v>8</v>
      </c>
      <c r="AF6" s="11">
        <f ca="1">COUNTIFS(DM14:DM1013,"&gt;=2400000",DM14:DM1013,"&lt;2600000")</f>
        <v>6</v>
      </c>
      <c r="AG6" s="11">
        <f ca="1">COUNTIFS(DM14:DM1013,"&gt;=2600000",DM14:DM1013,"&lt;2800000")</f>
        <v>0</v>
      </c>
      <c r="AH6" s="11">
        <f ca="1">COUNTIFS(DM14:DM1013,"&gt;=2800000",DM14:DM1013,"&lt;3000000")</f>
        <v>2</v>
      </c>
      <c r="AI6" s="11">
        <f ca="1">COUNTIFS(DM14:DM1013,"&gt;=3000000",DM14:DM1013,"&lt;3200000")</f>
        <v>2</v>
      </c>
    </row>
    <row r="7" spans="1:117" x14ac:dyDescent="0.75">
      <c r="A7" s="2" t="s">
        <v>288</v>
      </c>
      <c r="C7" s="12">
        <f>Inputs!$B$25*EXP(-Inputs!$B$39*C$4)+Inputs!$B$26*(1-EXP(-Inputs!$B$39*C$4))</f>
        <v>0.35468268826949551</v>
      </c>
      <c r="D7" s="12">
        <f>Inputs!$B$25*EXP(-Inputs!$B$39*D$4)+Inputs!$B$26*(1-EXP(-Inputs!$B$39*D$4))</f>
        <v>0.31758001150890985</v>
      </c>
      <c r="E7" s="12">
        <f>Inputs!$B$25*EXP(-Inputs!$B$39*E$4)+Inputs!$B$26*(1-EXP(-Inputs!$B$39*E$4))</f>
        <v>0.28720290902350659</v>
      </c>
      <c r="F7" s="12">
        <f>Inputs!$B$25*EXP(-Inputs!$B$39*F$4)+Inputs!$B$26*(1-EXP(-Inputs!$B$39*F$4))</f>
        <v>0.26233224102930541</v>
      </c>
      <c r="G7" s="12">
        <f>Inputs!$B$25*EXP(-Inputs!$B$39*G$4)+Inputs!$B$26*(1-EXP(-Inputs!$B$39*G$4))</f>
        <v>0.24196986029286061</v>
      </c>
      <c r="H7" s="12">
        <f>Inputs!$B$25*EXP(-Inputs!$B$39*H$4)+Inputs!$B$26*(1-EXP(-Inputs!$B$39*H$4))</f>
        <v>0.22529855297805051</v>
      </c>
      <c r="I7" s="12">
        <f>Inputs!$B$25*EXP(-Inputs!$B$39*I$4)+Inputs!$B$26*(1-EXP(-Inputs!$B$39*I$4))</f>
        <v>0.21164924098540161</v>
      </c>
      <c r="J7" s="12">
        <f>Inputs!$B$25*EXP(-Inputs!$B$39*J$4)+Inputs!$B$26*(1-EXP(-Inputs!$B$39*J$4))</f>
        <v>0.20047412949866383</v>
      </c>
      <c r="K7" s="12">
        <f>Inputs!$B$25*EXP(-Inputs!$B$39*K$4)+Inputs!$B$26*(1-EXP(-Inputs!$B$39*K$4))</f>
        <v>0.19132472205539663</v>
      </c>
      <c r="L7" s="12">
        <f>Inputs!$B$25*EXP(-Inputs!$B$39*L$4)+Inputs!$B$26*(1-EXP(-Inputs!$B$39*L$4))</f>
        <v>0.18383382080915317</v>
      </c>
      <c r="M7" s="12">
        <f>Inputs!$B$25*EXP(-Inputs!$B$39*M$4)+Inputs!$B$26*(1-EXP(-Inputs!$B$39*M$4))</f>
        <v>0.17770078959058347</v>
      </c>
      <c r="P7" s="2" t="s">
        <v>289</v>
      </c>
      <c r="R7" s="15">
        <f ca="1">_xlfn.STDEV.S(DM14:DM1013)/SQRT(1000)</f>
        <v>13148.629444774035</v>
      </c>
    </row>
    <row r="8" spans="1:117" x14ac:dyDescent="0.75">
      <c r="A8" s="2" t="s">
        <v>290</v>
      </c>
      <c r="B8" s="23">
        <f>LN(1+DCF!$F$8)</f>
        <v>0.20739208706531864</v>
      </c>
      <c r="P8" s="2" t="s">
        <v>291</v>
      </c>
      <c r="R8" s="15">
        <f ca="1">_xlfn.PERCENTILE.INC(DM14:DM1013,0.05)</f>
        <v>512941.00816889864</v>
      </c>
      <c r="S8" s="4" t="s">
        <v>292</v>
      </c>
    </row>
    <row r="9" spans="1:117" x14ac:dyDescent="0.75">
      <c r="A9" s="2" t="s">
        <v>293</v>
      </c>
      <c r="B9" s="23">
        <f>LN(1+DCF!$F$26)</f>
        <v>0.2140926717230526</v>
      </c>
      <c r="P9" s="2" t="s">
        <v>294</v>
      </c>
      <c r="R9" s="15">
        <f ca="1">_xlfn.PERCENTILE.INC(DM14:DM1013,0.5)</f>
        <v>906359.6650096433</v>
      </c>
      <c r="S9" s="4" t="s">
        <v>295</v>
      </c>
    </row>
    <row r="10" spans="1:117" x14ac:dyDescent="0.75">
      <c r="A10" s="2" t="s">
        <v>296</v>
      </c>
      <c r="B10" s="23">
        <f>LN(1+DCF!$F$44)</f>
        <v>0.35561005038600918</v>
      </c>
      <c r="P10" s="2" t="s">
        <v>297</v>
      </c>
      <c r="R10" s="15">
        <f ca="1">_xlfn.PERCENTILE.INC(DM14:DM1013,0.95)</f>
        <v>1823581.8241428381</v>
      </c>
      <c r="S10" s="4" t="s">
        <v>298</v>
      </c>
    </row>
    <row r="11" spans="1:117" x14ac:dyDescent="0.75">
      <c r="P11" s="2" t="s">
        <v>299</v>
      </c>
      <c r="R11" s="12">
        <f ca="1">COUNTIF(DM14:DM1013,"&gt;1800000")/1000</f>
        <v>5.2999999999999999E-2</v>
      </c>
      <c r="S11" s="4" t="s">
        <v>300</v>
      </c>
    </row>
    <row r="13" spans="1:117" x14ac:dyDescent="0.75">
      <c r="A13" s="16" t="s">
        <v>301</v>
      </c>
      <c r="C13" s="4" t="s">
        <v>302</v>
      </c>
      <c r="D13" s="4" t="s">
        <v>303</v>
      </c>
      <c r="E13" s="4" t="s">
        <v>304</v>
      </c>
      <c r="F13" s="4" t="s">
        <v>305</v>
      </c>
      <c r="G13" s="4" t="s">
        <v>306</v>
      </c>
      <c r="H13" s="4" t="s">
        <v>307</v>
      </c>
      <c r="I13" s="4" t="s">
        <v>308</v>
      </c>
      <c r="J13" s="4" t="s">
        <v>309</v>
      </c>
      <c r="K13" s="4" t="s">
        <v>310</v>
      </c>
      <c r="L13" s="4" t="s">
        <v>311</v>
      </c>
      <c r="M13" s="4" t="s">
        <v>312</v>
      </c>
      <c r="N13" s="4" t="s">
        <v>313</v>
      </c>
      <c r="O13" s="4" t="s">
        <v>314</v>
      </c>
      <c r="P13" s="4" t="s">
        <v>315</v>
      </c>
      <c r="Q13" s="4" t="s">
        <v>316</v>
      </c>
      <c r="R13" s="4" t="s">
        <v>317</v>
      </c>
      <c r="S13" s="4" t="s">
        <v>318</v>
      </c>
      <c r="T13" s="4" t="s">
        <v>319</v>
      </c>
      <c r="U13" s="4" t="s">
        <v>320</v>
      </c>
      <c r="V13" s="4" t="s">
        <v>321</v>
      </c>
      <c r="W13" s="4" t="s">
        <v>322</v>
      </c>
      <c r="X13" s="4" t="s">
        <v>323</v>
      </c>
      <c r="Y13" s="4" t="s">
        <v>324</v>
      </c>
      <c r="Z13" s="4" t="s">
        <v>325</v>
      </c>
      <c r="AA13" s="4" t="s">
        <v>326</v>
      </c>
      <c r="AB13" s="4" t="s">
        <v>327</v>
      </c>
      <c r="AC13" s="4" t="s">
        <v>328</v>
      </c>
      <c r="AD13" s="4" t="s">
        <v>329</v>
      </c>
      <c r="AE13" s="4" t="s">
        <v>330</v>
      </c>
      <c r="AF13" s="4" t="s">
        <v>331</v>
      </c>
      <c r="AG13" s="4" t="s">
        <v>332</v>
      </c>
      <c r="AH13" s="4" t="s">
        <v>333</v>
      </c>
      <c r="AI13" s="4" t="s">
        <v>334</v>
      </c>
      <c r="AJ13" s="4" t="s">
        <v>335</v>
      </c>
      <c r="AK13" s="4" t="s">
        <v>336</v>
      </c>
      <c r="AL13" s="4" t="s">
        <v>337</v>
      </c>
      <c r="AM13" s="4" t="s">
        <v>338</v>
      </c>
      <c r="AN13" s="4" t="s">
        <v>339</v>
      </c>
      <c r="AO13" s="4" t="s">
        <v>340</v>
      </c>
      <c r="AP13" s="4" t="s">
        <v>341</v>
      </c>
      <c r="AQ13" s="4" t="s">
        <v>342</v>
      </c>
      <c r="AR13" s="4" t="s">
        <v>343</v>
      </c>
      <c r="AS13" s="4" t="s">
        <v>344</v>
      </c>
      <c r="AT13" s="4" t="s">
        <v>345</v>
      </c>
      <c r="AU13" s="4" t="s">
        <v>346</v>
      </c>
      <c r="AV13" s="4" t="s">
        <v>347</v>
      </c>
      <c r="AW13" s="4" t="s">
        <v>348</v>
      </c>
      <c r="AX13" s="4" t="s">
        <v>349</v>
      </c>
      <c r="AY13" s="4" t="s">
        <v>350</v>
      </c>
      <c r="AZ13" s="4" t="s">
        <v>351</v>
      </c>
      <c r="BA13" s="4" t="s">
        <v>352</v>
      </c>
      <c r="BB13" s="4" t="s">
        <v>353</v>
      </c>
      <c r="BC13" s="4" t="s">
        <v>354</v>
      </c>
      <c r="BD13" s="4" t="s">
        <v>355</v>
      </c>
      <c r="BE13" s="4" t="s">
        <v>356</v>
      </c>
      <c r="BF13" s="4" t="s">
        <v>357</v>
      </c>
      <c r="BG13" s="4" t="s">
        <v>358</v>
      </c>
      <c r="BH13" s="4" t="s">
        <v>359</v>
      </c>
      <c r="BI13" s="4" t="s">
        <v>360</v>
      </c>
      <c r="BJ13" s="4" t="s">
        <v>361</v>
      </c>
      <c r="BK13" s="4" t="s">
        <v>362</v>
      </c>
      <c r="BL13" s="4" t="s">
        <v>363</v>
      </c>
      <c r="BM13" s="4" t="s">
        <v>364</v>
      </c>
      <c r="BN13" s="4" t="s">
        <v>365</v>
      </c>
      <c r="BO13" s="4" t="s">
        <v>366</v>
      </c>
      <c r="BP13" s="4" t="s">
        <v>367</v>
      </c>
      <c r="BQ13" s="4" t="s">
        <v>368</v>
      </c>
      <c r="BR13" s="4" t="s">
        <v>369</v>
      </c>
      <c r="BS13" s="4" t="s">
        <v>370</v>
      </c>
      <c r="BT13" s="4" t="s">
        <v>371</v>
      </c>
      <c r="BU13" s="4" t="s">
        <v>372</v>
      </c>
      <c r="BV13" s="4" t="s">
        <v>373</v>
      </c>
      <c r="BW13" s="4" t="s">
        <v>374</v>
      </c>
      <c r="BX13" s="4" t="s">
        <v>375</v>
      </c>
      <c r="BY13" s="4" t="s">
        <v>376</v>
      </c>
      <c r="BZ13" s="4" t="s">
        <v>377</v>
      </c>
      <c r="CA13" s="4" t="s">
        <v>378</v>
      </c>
      <c r="CB13" s="4" t="s">
        <v>379</v>
      </c>
      <c r="CC13" s="4" t="s">
        <v>380</v>
      </c>
      <c r="CD13" s="4" t="s">
        <v>381</v>
      </c>
      <c r="CE13" s="4" t="s">
        <v>382</v>
      </c>
      <c r="CF13" s="4" t="s">
        <v>383</v>
      </c>
      <c r="CG13" s="4" t="s">
        <v>384</v>
      </c>
      <c r="CH13" s="4" t="s">
        <v>385</v>
      </c>
      <c r="CI13" s="4" t="s">
        <v>386</v>
      </c>
      <c r="CJ13" s="4" t="s">
        <v>387</v>
      </c>
      <c r="CK13" s="4" t="s">
        <v>388</v>
      </c>
      <c r="CL13" s="4" t="s">
        <v>389</v>
      </c>
      <c r="CM13" s="4" t="s">
        <v>390</v>
      </c>
      <c r="CN13" s="4" t="s">
        <v>391</v>
      </c>
      <c r="CO13" s="4" t="s">
        <v>392</v>
      </c>
      <c r="CP13" s="4" t="s">
        <v>393</v>
      </c>
      <c r="CQ13" s="4" t="s">
        <v>394</v>
      </c>
      <c r="CR13" s="4" t="s">
        <v>395</v>
      </c>
      <c r="CS13" s="4" t="s">
        <v>396</v>
      </c>
      <c r="CT13" s="4" t="s">
        <v>397</v>
      </c>
      <c r="CU13" s="4" t="s">
        <v>398</v>
      </c>
      <c r="CV13" s="4" t="s">
        <v>399</v>
      </c>
      <c r="CW13" s="4" t="s">
        <v>400</v>
      </c>
      <c r="CX13" s="4" t="s">
        <v>401</v>
      </c>
      <c r="CY13" s="4" t="s">
        <v>402</v>
      </c>
      <c r="CZ13" s="4" t="s">
        <v>403</v>
      </c>
      <c r="DA13" s="4" t="s">
        <v>404</v>
      </c>
      <c r="DB13" s="4" t="s">
        <v>405</v>
      </c>
      <c r="DC13" s="4" t="s">
        <v>406</v>
      </c>
      <c r="DD13" s="4" t="s">
        <v>407</v>
      </c>
      <c r="DE13" s="4" t="s">
        <v>408</v>
      </c>
      <c r="DF13" s="4" t="s">
        <v>409</v>
      </c>
      <c r="DG13" s="4" t="s">
        <v>410</v>
      </c>
      <c r="DH13" s="4" t="s">
        <v>411</v>
      </c>
      <c r="DI13" s="16" t="s">
        <v>412</v>
      </c>
      <c r="DJ13" s="16" t="s">
        <v>413</v>
      </c>
      <c r="DK13" s="16" t="s">
        <v>414</v>
      </c>
      <c r="DM13" s="16" t="s">
        <v>415</v>
      </c>
    </row>
    <row r="14" spans="1:117" x14ac:dyDescent="0.75">
      <c r="A14" s="11">
        <v>1</v>
      </c>
      <c r="C14" s="24">
        <f t="shared" ref="C14:M23" ca="1" si="0">_xlfn.NORM.S.INV(RAND())</f>
        <v>-0.7464054299624916</v>
      </c>
      <c r="D14" s="24">
        <f t="shared" ca="1" si="0"/>
        <v>0.13210416062558306</v>
      </c>
      <c r="E14" s="24">
        <f t="shared" ca="1" si="0"/>
        <v>-0.9635113827585996</v>
      </c>
      <c r="F14" s="24">
        <f t="shared" ca="1" si="0"/>
        <v>0.59531403098933022</v>
      </c>
      <c r="G14" s="24">
        <f t="shared" ca="1" si="0"/>
        <v>-0.59522036052963179</v>
      </c>
      <c r="H14" s="24">
        <f t="shared" ca="1" si="0"/>
        <v>1.0642828325502069</v>
      </c>
      <c r="I14" s="24">
        <f t="shared" ca="1" si="0"/>
        <v>0.18818076339862505</v>
      </c>
      <c r="J14" s="24">
        <f t="shared" ca="1" si="0"/>
        <v>-0.34357898645165935</v>
      </c>
      <c r="K14" s="24">
        <f t="shared" ca="1" si="0"/>
        <v>-0.90861566260592075</v>
      </c>
      <c r="L14" s="24">
        <f t="shared" ca="1" si="0"/>
        <v>-0.21227996182689871</v>
      </c>
      <c r="M14" s="24">
        <f t="shared" ca="1" si="0"/>
        <v>0.76350552825815154</v>
      </c>
      <c r="N14" s="24">
        <f ca="1">SQRT(Inputs!$B$38)*C14+SQRT(1-Inputs!$B$38)*_xlfn.NORM.S.INV(RAND())</f>
        <v>-1.8134242382562851</v>
      </c>
      <c r="O14" s="24">
        <f ca="1">SQRT(Inputs!$B$38)*D14+SQRT(1-Inputs!$B$38)*_xlfn.NORM.S.INV(RAND())</f>
        <v>0.62008160078318164</v>
      </c>
      <c r="P14" s="24">
        <f ca="1">SQRT(Inputs!$B$38)*E14+SQRT(1-Inputs!$B$38)*_xlfn.NORM.S.INV(RAND())</f>
        <v>-0.50777155690776887</v>
      </c>
      <c r="Q14" s="24">
        <f ca="1">SQRT(Inputs!$B$38)*F14+SQRT(1-Inputs!$B$38)*_xlfn.NORM.S.INV(RAND())</f>
        <v>0.34772956292338103</v>
      </c>
      <c r="R14" s="24">
        <f ca="1">SQRT(Inputs!$B$38)*G14+SQRT(1-Inputs!$B$38)*_xlfn.NORM.S.INV(RAND())</f>
        <v>-1.2527524225795363</v>
      </c>
      <c r="S14" s="24">
        <f ca="1">SQRT(Inputs!$B$38)*H14+SQRT(1-Inputs!$B$38)*_xlfn.NORM.S.INV(RAND())</f>
        <v>-0.43335523782404972</v>
      </c>
      <c r="T14" s="24">
        <f ca="1">SQRT(Inputs!$B$38)*I14+SQRT(1-Inputs!$B$38)*_xlfn.NORM.S.INV(RAND())</f>
        <v>0.22823785140553415</v>
      </c>
      <c r="U14" s="24">
        <f ca="1">SQRT(Inputs!$B$38)*J14+SQRT(1-Inputs!$B$38)*_xlfn.NORM.S.INV(RAND())</f>
        <v>-0.53895166139061201</v>
      </c>
      <c r="V14" s="24">
        <f ca="1">SQRT(Inputs!$B$38)*K14+SQRT(1-Inputs!$B$38)*_xlfn.NORM.S.INV(RAND())</f>
        <v>-0.87775740428921267</v>
      </c>
      <c r="W14" s="24">
        <f ca="1">SQRT(Inputs!$B$38)*L14+SQRT(1-Inputs!$B$38)*_xlfn.NORM.S.INV(RAND())</f>
        <v>-0.19992857164104572</v>
      </c>
      <c r="X14" s="24">
        <f ca="1">SQRT(Inputs!$B$38)*M14+SQRT(1-Inputs!$B$38)*_xlfn.NORM.S.INV(RAND())</f>
        <v>-0.17577663917778791</v>
      </c>
      <c r="Y14" s="24">
        <f ca="1">SQRT(Inputs!$B$38)*C14+SQRT(1-Inputs!$B$38)*_xlfn.NORM.S.INV(RAND())</f>
        <v>-0.85287626140988548</v>
      </c>
      <c r="Z14" s="24">
        <f ca="1">SQRT(Inputs!$B$38)*D14+SQRT(1-Inputs!$B$38)*_xlfn.NORM.S.INV(RAND())</f>
        <v>-1.3026841567611227</v>
      </c>
      <c r="AA14" s="24">
        <f ca="1">SQRT(Inputs!$B$38)*E14+SQRT(1-Inputs!$B$38)*_xlfn.NORM.S.INV(RAND())</f>
        <v>-0.78564214700268309</v>
      </c>
      <c r="AB14" s="24">
        <f ca="1">SQRT(Inputs!$B$38)*F14+SQRT(1-Inputs!$B$38)*_xlfn.NORM.S.INV(RAND())</f>
        <v>0.20754266488059622</v>
      </c>
      <c r="AC14" s="24">
        <f ca="1">SQRT(Inputs!$B$38)*G14+SQRT(1-Inputs!$B$38)*_xlfn.NORM.S.INV(RAND())</f>
        <v>0.11240784051220515</v>
      </c>
      <c r="AD14" s="24">
        <f ca="1">SQRT(Inputs!$B$38)*H14+SQRT(1-Inputs!$B$38)*_xlfn.NORM.S.INV(RAND())</f>
        <v>0.51317357841324518</v>
      </c>
      <c r="AE14" s="24">
        <f ca="1">SQRT(Inputs!$B$38)*I14+SQRT(1-Inputs!$B$38)*_xlfn.NORM.S.INV(RAND())</f>
        <v>-1.277331650013424</v>
      </c>
      <c r="AF14" s="24">
        <f ca="1">SQRT(Inputs!$B$38)*J14+SQRT(1-Inputs!$B$38)*_xlfn.NORM.S.INV(RAND())</f>
        <v>-1.1466977444088571</v>
      </c>
      <c r="AG14" s="24">
        <f ca="1">SQRT(Inputs!$B$38)*K14+SQRT(1-Inputs!$B$38)*_xlfn.NORM.S.INV(RAND())</f>
        <v>-0.63001207772275036</v>
      </c>
      <c r="AH14" s="24">
        <f ca="1">SQRT(Inputs!$B$38)*L14+SQRT(1-Inputs!$B$38)*_xlfn.NORM.S.INV(RAND())</f>
        <v>-0.75547513379833287</v>
      </c>
      <c r="AI14" s="24">
        <f ca="1">SQRT(Inputs!$B$38)*M14+SQRT(1-Inputs!$B$38)*_xlfn.NORM.S.INV(RAND())</f>
        <v>0.46561907143833142</v>
      </c>
      <c r="AJ14" s="24">
        <f ca="1">SQRT(Inputs!$B$38)*C14+SQRT(1-Inputs!$B$38)*_xlfn.NORM.S.INV(RAND())</f>
        <v>-2.2644487667802573</v>
      </c>
      <c r="AK14" s="24">
        <f ca="1">SQRT(Inputs!$B$38)*D14+SQRT(1-Inputs!$B$38)*_xlfn.NORM.S.INV(RAND())</f>
        <v>-0.2943821624668933</v>
      </c>
      <c r="AL14" s="24">
        <f ca="1">SQRT(Inputs!$B$38)*E14+SQRT(1-Inputs!$B$38)*_xlfn.NORM.S.INV(RAND())</f>
        <v>-0.77181637585443363</v>
      </c>
      <c r="AM14" s="24">
        <f ca="1">SQRT(Inputs!$B$38)*F14+SQRT(1-Inputs!$B$38)*_xlfn.NORM.S.INV(RAND())</f>
        <v>0.40257210824351053</v>
      </c>
      <c r="AN14" s="24">
        <f ca="1">SQRT(Inputs!$B$38)*G14+SQRT(1-Inputs!$B$38)*_xlfn.NORM.S.INV(RAND())</f>
        <v>-0.23347983234093675</v>
      </c>
      <c r="AO14" s="24">
        <f ca="1">SQRT(Inputs!$B$38)*H14+SQRT(1-Inputs!$B$38)*_xlfn.NORM.S.INV(RAND())</f>
        <v>0.23231677601752765</v>
      </c>
      <c r="AP14" s="24">
        <f ca="1">SQRT(Inputs!$B$38)*I14+SQRT(1-Inputs!$B$38)*_xlfn.NORM.S.INV(RAND())</f>
        <v>0.33428128064256657</v>
      </c>
      <c r="AQ14" s="24">
        <f ca="1">SQRT(Inputs!$B$38)*J14+SQRT(1-Inputs!$B$38)*_xlfn.NORM.S.INV(RAND())</f>
        <v>1.0782396157720364</v>
      </c>
      <c r="AR14" s="24">
        <f ca="1">SQRT(Inputs!$B$38)*K14+SQRT(1-Inputs!$B$38)*_xlfn.NORM.S.INV(RAND())</f>
        <v>0.94251411439247335</v>
      </c>
      <c r="AS14" s="24">
        <f ca="1">SQRT(Inputs!$B$38)*L14+SQRT(1-Inputs!$B$38)*_xlfn.NORM.S.INV(RAND())</f>
        <v>-0.36802471489736821</v>
      </c>
      <c r="AT14" s="24">
        <f ca="1">SQRT(Inputs!$B$38)*M14+SQRT(1-Inputs!$B$38)*_xlfn.NORM.S.INV(RAND())</f>
        <v>-0.2093199982404737</v>
      </c>
      <c r="AU14" s="15">
        <f ca="1">Inputs!$B$6*EXP($B$8-0.5*C$5^2+C$5*N14)</f>
        <v>3699.925110062547</v>
      </c>
      <c r="AV14" s="15">
        <f t="shared" ref="AV14:AV77" ca="1" si="1">AU14*EXP($B$8-0.5*D$5^2+D$5*O14)</f>
        <v>4933.5918935292666</v>
      </c>
      <c r="AW14" s="15">
        <f t="shared" ref="AW14:AW77" ca="1" si="2">AV14*EXP($B$8-0.5*E$5^2+E$5*P14)</f>
        <v>5617.429113075822</v>
      </c>
      <c r="AX14" s="15">
        <f t="shared" ref="AX14:AX77" ca="1" si="3">AW14*EXP($B$8-0.5*F$5^2+F$5*Q14)</f>
        <v>7162.8284671622505</v>
      </c>
      <c r="AY14" s="15">
        <f t="shared" ref="AY14:AY77" ca="1" si="4">AX14*EXP($B$8-0.5*G$5^2+G$5*R14)</f>
        <v>7562.2664140224906</v>
      </c>
      <c r="AZ14" s="15">
        <f t="shared" ref="AZ14:AZ77" ca="1" si="5">AY14*EXP($B$8-0.5*H$5^2+H$5*S14)</f>
        <v>8817.8585973295176</v>
      </c>
      <c r="BA14" s="15">
        <f t="shared" ref="BA14:BA77" ca="1" si="6">AZ14*EXP($B$8-0.5*I$5^2+I$5*T14)</f>
        <v>11051.670758479071</v>
      </c>
      <c r="BB14" s="15">
        <f t="shared" ref="BB14:BB77" ca="1" si="7">BA14*EXP($B$8-0.5*J$5^2+J$5*U14)</f>
        <v>12819.370419029772</v>
      </c>
      <c r="BC14" s="15">
        <f t="shared" ref="BC14:BC77" ca="1" si="8">BB14*EXP($B$8-0.5*K$5^2+K$5*V14)</f>
        <v>14424.967995444613</v>
      </c>
      <c r="BD14" s="15">
        <f t="shared" ref="BD14:BD77" ca="1" si="9">BC14*EXP($B$8-0.5*L$5^2+L$5*W14)</f>
        <v>17344.551033434251</v>
      </c>
      <c r="BE14" s="15">
        <f t="shared" ref="BE14:BE77" ca="1" si="10">BD14*EXP($B$8-0.5*M$5^2+M$5*X14)</f>
        <v>20915.967842757775</v>
      </c>
      <c r="BF14" s="15">
        <f ca="1">Inputs!$B$13*EXP($B$9-0.5*C$6^2+C$6*Y14)</f>
        <v>11679.477048907607</v>
      </c>
      <c r="BG14" s="15">
        <f t="shared" ref="BG14:BG77" ca="1" si="11">BF14*EXP($B$9-0.5*D$6^2+D$6*Z14)</f>
        <v>11252.525739944072</v>
      </c>
      <c r="BH14" s="15">
        <f t="shared" ref="BH14:BH77" ca="1" si="12">BG14*EXP($B$9-0.5*E$6^2+E$6*AA14)</f>
        <v>12068.833507452198</v>
      </c>
      <c r="BI14" s="15">
        <f t="shared" ref="BI14:BI77" ca="1" si="13">BH14*EXP($B$9-0.5*F$6^2+F$6*AB14)</f>
        <v>15253.642299843688</v>
      </c>
      <c r="BJ14" s="15">
        <f t="shared" ref="BJ14:BJ77" ca="1" si="14">BI14*EXP($B$9-0.5*G$6^2+G$6*AC14)</f>
        <v>19005.437194065777</v>
      </c>
      <c r="BK14" s="15">
        <f t="shared" ref="BK14:BK77" ca="1" si="15">BJ14*EXP($B$9-0.5*H$6^2+H$6*AD14)</f>
        <v>25013.493655498693</v>
      </c>
      <c r="BL14" s="15">
        <f t="shared" ref="BL14:BL77" ca="1" si="16">BK14*EXP($B$9-0.5*I$6^2+I$6*AE14)</f>
        <v>26038.588306225603</v>
      </c>
      <c r="BM14" s="15">
        <f t="shared" ref="BM14:BM77" ca="1" si="17">BL14*EXP($B$9-0.5*J$6^2+J$6*AF14)</f>
        <v>27757.457442149411</v>
      </c>
      <c r="BN14" s="15">
        <f t="shared" ref="BN14:BN77" ca="1" si="18">BM14*EXP($B$9-0.5*K$6^2+K$6*AG14)</f>
        <v>31655.719770583197</v>
      </c>
      <c r="BO14" s="15">
        <f t="shared" ref="BO14:BO77" ca="1" si="19">BN14*EXP($B$9-0.5*L$6^2+L$6*AH14)</f>
        <v>35674.602502384463</v>
      </c>
      <c r="BP14" s="15">
        <f t="shared" ref="BP14:BP77" ca="1" si="20">BO14*EXP($B$9-0.5*M$6^2+M$6*AI14)</f>
        <v>46287.253132561927</v>
      </c>
      <c r="BQ14" s="15">
        <f ca="1">Inputs!$B$20*EXP($B$10-0.5*C$7^2+C$7*AJ14)</f>
        <v>1921.3203474221539</v>
      </c>
      <c r="BR14" s="15">
        <f t="shared" ref="BR14:BR77" ca="1" si="21">BQ14*EXP($B$10-0.5*D$7^2+D$7*AK14)</f>
        <v>2374.3038022788342</v>
      </c>
      <c r="BS14" s="15">
        <f t="shared" ref="BS14:BS77" ca="1" si="22">BR14*EXP($B$10-0.5*E$7^2+E$7*AL14)</f>
        <v>2604.9243778403643</v>
      </c>
      <c r="BT14" s="15">
        <f t="shared" ref="BT14:BT77" ca="1" si="23">BS14*EXP($B$10-0.5*F$7^2+F$7*AM14)</f>
        <v>3991.6801661507593</v>
      </c>
      <c r="BU14" s="15">
        <f t="shared" ref="BU14:BU77" ca="1" si="24">BT14*EXP($B$10-0.5*G$7^2+G$7*AN14)</f>
        <v>5228.1239160789955</v>
      </c>
      <c r="BV14" s="15">
        <f t="shared" ref="BV14:BV77" ca="1" si="25">BU14*EXP($B$10-0.5*H$7^2+H$7*AO14)</f>
        <v>7664.6853613700359</v>
      </c>
      <c r="BW14" s="15">
        <f t="shared" ref="BW14:BW77" ca="1" si="26">BV14*EXP($B$10-0.5*I$7^2+I$7*AP14)</f>
        <v>11479.76811724427</v>
      </c>
      <c r="BX14" s="15">
        <f t="shared" ref="BX14:BX77" ca="1" si="27">BW14*EXP($B$10-0.5*J$7^2+J$7*AQ14)</f>
        <v>19930.68397079474</v>
      </c>
      <c r="BY14" s="15">
        <f t="shared" ref="BY14:BY77" ca="1" si="28">BX14*EXP($B$10-0.5*K$7^2+K$7*AR14)</f>
        <v>33444.728442456399</v>
      </c>
      <c r="BZ14" s="15">
        <f t="shared" ref="BZ14:BZ77" ca="1" si="29">BY14*EXP($B$10-0.5*L$7^2+L$7*AS14)</f>
        <v>43857.748288882132</v>
      </c>
      <c r="CA14" s="15">
        <f t="shared" ref="CA14:CA77" ca="1" si="30">BZ14*EXP($B$10-0.5*M$7^2+M$7*AT14)</f>
        <v>59357.372803593615</v>
      </c>
      <c r="CB14" s="15">
        <f ca="1">(AU14*DCF!C$10-DCF!C$5*MAX(AU14*DCF!C$10,0)-MAX(AU14-Inputs!$B$6,0)/Inputs!$B$10)*DCF!C$6</f>
        <v>950.17449575117973</v>
      </c>
      <c r="CC14" s="15">
        <f ca="1">(AV14*DCF!D$10-DCF!D$5*MAX(AV14*DCF!D$10,0)-MAX(AV14-AU14,0)/Inputs!$B$10)*DCF!D$6</f>
        <v>901.73224226484592</v>
      </c>
      <c r="CD14" s="15">
        <f ca="1">(AW14*DCF!E$10-DCF!E$5*MAX(AW14*DCF!E$10,0)-MAX(AW14-AV14,0)/Inputs!$B$10)*DCF!E$6</f>
        <v>1142.9464995755416</v>
      </c>
      <c r="CE14" s="15">
        <f ca="1">(AX14*DCF!F$10-DCF!F$5*MAX(AX14*DCF!F$10,0)-MAX(AX14-AW14,0)/Inputs!$B$10)*DCF!F$6</f>
        <v>1242.0747484601045</v>
      </c>
      <c r="CF14" s="15">
        <f ca="1">(AY14*DCF!G$10-DCF!G$5*MAX(AY14*DCF!G$10,0)-MAX(AY14-AX14,0)/Inputs!$B$10)*DCF!G$6</f>
        <v>1481.3493499056372</v>
      </c>
      <c r="CG14" s="15">
        <f ca="1">(AZ14*DCF!H$10-DCF!H$5*MAX(AZ14*DCF!H$10,0)-MAX(AZ14-AY14,0)/Inputs!$B$10)*DCF!H$6</f>
        <v>1489.0406699498449</v>
      </c>
      <c r="CH14" s="15">
        <f ca="1">(BA14*DCF!I$10-DCF!I$5*MAX(BA14*DCF!I$10,0)-MAX(BA14-AZ14,0)/Inputs!$B$10)*DCF!I$6</f>
        <v>1652.3136212640429</v>
      </c>
      <c r="CI14" s="15">
        <f ca="1">(BB14*DCF!J$10-DCF!J$5*MAX(BB14*DCF!J$10,0)-MAX(BB14-BA14,0)/Inputs!$B$10)*DCF!J$6</f>
        <v>1931.9679547986682</v>
      </c>
      <c r="CJ14" s="15">
        <f ca="1">(BC14*DCF!K$10-DCF!K$5*MAX(BC14*DCF!K$10,0)-MAX(BC14-BB14,0)/Inputs!$B$10)*DCF!K$6</f>
        <v>2097.4289619362298</v>
      </c>
      <c r="CK14" s="15">
        <f ca="1">(BD14*DCF!L$10-DCF!L$5*MAX(BD14*DCF!L$10,0)-MAX(BD14-BC14,0)/Inputs!$B$10)*DCF!L$6</f>
        <v>2238.3387602751541</v>
      </c>
      <c r="CL14" s="15">
        <f ca="1">(BE14*DCF!M$10-DCF!M$5*MAX(BE14*DCF!M$10,0)-MAX(BE14-BD14,0)/Inputs!$B$10)*DCF!M$6</f>
        <v>2524.8696925839658</v>
      </c>
      <c r="CM14" s="15">
        <f ca="1">(BF14*DCF!C$28-DCF!C$5*MAX(BF14*DCF!C$28,0)-MAX(BF14-Inputs!$B$13,0)/Inputs!$B$17)*DCF!C$6</f>
        <v>3496.9531372559422</v>
      </c>
      <c r="CN14" s="15">
        <f ca="1">(BG14*DCF!D$28-DCF!D$5*MAX(BG14*DCF!D$28,0)-MAX(BG14-BF14,0)/Inputs!$B$17)*DCF!D$6</f>
        <v>3314.1283565334593</v>
      </c>
      <c r="CO14" s="15">
        <f ca="1">(BH14*DCF!E$28-DCF!E$5*MAX(BH14*DCF!E$28,0)-MAX(BH14-BG14,0)/Inputs!$B$17)*DCF!E$6</f>
        <v>3257.2255276345709</v>
      </c>
      <c r="CP14" s="15">
        <f ca="1">(BI14*DCF!F$28-DCF!F$5*MAX(BI14*DCF!F$28,0)-MAX(BI14-BH14,0)/Inputs!$B$17)*DCF!F$6</f>
        <v>3561.1173099155476</v>
      </c>
      <c r="CQ14" s="15">
        <f ca="1">(BJ14*DCF!G$28-DCF!G$5*MAX(BJ14*DCF!G$28,0)-MAX(BJ14-BI14,0)/Inputs!$B$17)*DCF!G$6</f>
        <v>4300.0900358367289</v>
      </c>
      <c r="CR14" s="15">
        <f ca="1">(BK14*DCF!H$28-DCF!H$5*MAX(BK14*DCF!H$28,0)-MAX(BK14-BJ14,0)/Inputs!$B$17)*DCF!H$6</f>
        <v>5252.6295813725228</v>
      </c>
      <c r="CS14" s="15">
        <f ca="1">(BL14*DCF!I$28-DCF!I$5*MAX(BL14*DCF!I$28,0)-MAX(BL14-BK14,0)/Inputs!$B$17)*DCF!I$6</f>
        <v>5975.9206130128296</v>
      </c>
      <c r="CT14" s="15">
        <f ca="1">(BM14*DCF!J$28-DCF!J$5*MAX(BM14*DCF!J$28,0)-MAX(BM14-BL14,0)/Inputs!$B$17)*DCF!J$6</f>
        <v>5964.3093281385345</v>
      </c>
      <c r="CU14" s="15">
        <f ca="1">(BN14*DCF!K$28-DCF!K$5*MAX(BN14*DCF!K$28,0)-MAX(BN14-BM14,0)/Inputs!$B$17)*DCF!K$6</f>
        <v>6207.6720334192014</v>
      </c>
      <c r="CV14" s="15">
        <f ca="1">(BO14*DCF!L$28-DCF!L$5*MAX(BO14*DCF!L$28,0)-MAX(BO14-BN14,0)/Inputs!$B$17)*DCF!L$6</f>
        <v>6663.088722089019</v>
      </c>
      <c r="CW14" s="15">
        <f ca="1">(BP14*DCF!M$28-DCF!M$5*MAX(BP14*DCF!M$28,0)-MAX(BP14-BO14,0)/Inputs!$B$17)*DCF!M$6</f>
        <v>7599.6532658132091</v>
      </c>
      <c r="CX14" s="15">
        <f ca="1">(BQ14*DCF!C$46-DCF!C$5*MAX(BQ14*DCF!C$46,0)-MAX(BQ14-Inputs!$B$20,0)/Inputs!$B$24)*DCF!C$6</f>
        <v>-443.72294397740274</v>
      </c>
      <c r="CY14" s="15">
        <f ca="1">(BR14*DCF!D$46-DCF!D$5*MAX(BR14*DCF!D$46,0)-MAX(BR14-BQ14,0)/Inputs!$B$24)*DCF!D$6</f>
        <v>-598.52256965185757</v>
      </c>
      <c r="CZ14" s="15">
        <f ca="1">(BS14*DCF!E$46-DCF!E$5*MAX(BS14*DCF!E$46,0)-MAX(BS14-BR14,0)/Inputs!$B$24)*DCF!E$6</f>
        <v>-398.94112519557518</v>
      </c>
      <c r="DA14" s="15">
        <f ca="1">(BT14*DCF!F$46-DCF!F$5*MAX(BT14*DCF!F$46,0)-MAX(BT14-BS14,0)/Inputs!$B$24)*DCF!F$6</f>
        <v>-795.66100824470834</v>
      </c>
      <c r="DB14" s="15">
        <f ca="1">(BU14*DCF!G$46-DCF!G$5*MAX(BU14*DCF!G$46,0)-MAX(BU14-BT14,0)/Inputs!$B$24)*DCF!G$6</f>
        <v>-591.77900735552976</v>
      </c>
      <c r="DC14" s="15">
        <f ca="1">(BV14*DCF!H$46-DCF!H$5*MAX(BV14*DCF!H$46,0)-MAX(BV14-BU14,0)/Inputs!$B$24)*DCF!H$6</f>
        <v>-757.14654006452452</v>
      </c>
      <c r="DD14" s="15">
        <f ca="1">(BW14*DCF!I$46-DCF!I$5*MAX(BW14*DCF!I$46,0)-MAX(BW14-BV14,0)/Inputs!$B$24)*DCF!I$6</f>
        <v>-830.03297675286603</v>
      </c>
      <c r="DE14" s="15">
        <f ca="1">(BX14*DCF!J$46-DCF!J$5*MAX(BX14*DCF!J$46,0)-MAX(BX14-BW14,0)/Inputs!$B$24)*DCF!J$6</f>
        <v>-1405.0077545043398</v>
      </c>
      <c r="DF14" s="15">
        <f ca="1">(BY14*DCF!K$46-DCF!K$5*MAX(BY14*DCF!K$46,0)-MAX(BY14-BX14,0)/Inputs!$B$24)*DCF!K$6</f>
        <v>-1400.1065056870416</v>
      </c>
      <c r="DG14" s="15">
        <f ca="1">(BZ14*DCF!L$46-DCF!L$5*MAX(BZ14*DCF!L$46,0)-MAX(BZ14-BY14,0)/Inputs!$B$24)*DCF!L$6</f>
        <v>675.18249972819751</v>
      </c>
      <c r="DH14" s="15">
        <f ca="1">(CA14*DCF!M$46-DCF!M$5*MAX(CA14*DCF!M$46,0)-MAX(CA14-BZ14,0)/Inputs!$B$24)*DCF!M$6</f>
        <v>1413.0924380931615</v>
      </c>
      <c r="DI14" s="15">
        <f ca="1">SUM(CB14:CL14)+BE14*DCF!M$10*(1+Inputs!$B$30)*(1-Inputs!$B$33)*(1-Inputs!$B$30/Inputs!$B$31)/(Inputs!$B$29-Inputs!$B$30)*DCF!M$6</f>
        <v>75861.652088201387</v>
      </c>
      <c r="DJ14" s="15">
        <f ca="1">SUM(CM14:CW14)+BP14*DCF!M$28*(1+Inputs!$B$30)*(1-Inputs!$B$33)*(1-Inputs!$B$30/Inputs!$B$31)/(Inputs!$B$29-Inputs!$B$30)*DCF!M$6</f>
        <v>227350.17131565686</v>
      </c>
      <c r="DK14" s="15">
        <f ca="1">SUM(CX14:DH14)+CA14*DCF!M$46*(1+Inputs!$B$30)*(1-Inputs!$B$33)*(1-Inputs!$B$30/Inputs!$B$31)/(Inputs!$B$29-Inputs!$B$30)*DCF!M$6</f>
        <v>86640.884191052872</v>
      </c>
      <c r="DM14" s="15">
        <f ca="1">DI14+DJ14+DK14+Inputs!$B$34+Inputs!$B$36-Inputs!$B$35</f>
        <v>466703.7075949111</v>
      </c>
    </row>
    <row r="15" spans="1:117" x14ac:dyDescent="0.75">
      <c r="A15" s="11">
        <v>2</v>
      </c>
      <c r="C15" s="24">
        <f t="shared" ca="1" si="0"/>
        <v>2.1252904348663555</v>
      </c>
      <c r="D15" s="24">
        <f t="shared" ca="1" si="0"/>
        <v>0.73132883835210916</v>
      </c>
      <c r="E15" s="24">
        <f t="shared" ca="1" si="0"/>
        <v>-0.24530125908521455</v>
      </c>
      <c r="F15" s="24">
        <f t="shared" ca="1" si="0"/>
        <v>0.4382848010445442</v>
      </c>
      <c r="G15" s="24">
        <f t="shared" ca="1" si="0"/>
        <v>-2.4986648752723988</v>
      </c>
      <c r="H15" s="24">
        <f t="shared" ca="1" si="0"/>
        <v>1.5607625143092179</v>
      </c>
      <c r="I15" s="24">
        <f t="shared" ca="1" si="0"/>
        <v>-0.84519408866174661</v>
      </c>
      <c r="J15" s="24">
        <f t="shared" ca="1" si="0"/>
        <v>-1.7174818331322363</v>
      </c>
      <c r="K15" s="24">
        <f t="shared" ca="1" si="0"/>
        <v>-1.1020931890092578</v>
      </c>
      <c r="L15" s="24">
        <f t="shared" ca="1" si="0"/>
        <v>-0.13512542190832458</v>
      </c>
      <c r="M15" s="24">
        <f t="shared" ca="1" si="0"/>
        <v>1.9005028878448726</v>
      </c>
      <c r="N15" s="24">
        <f ca="1">SQRT(Inputs!$B$38)*C15+SQRT(1-Inputs!$B$38)*_xlfn.NORM.S.INV(RAND())</f>
        <v>0.77932219057092411</v>
      </c>
      <c r="O15" s="24">
        <f ca="1">SQRT(Inputs!$B$38)*D15+SQRT(1-Inputs!$B$38)*_xlfn.NORM.S.INV(RAND())</f>
        <v>0.45871713801147529</v>
      </c>
      <c r="P15" s="24">
        <f ca="1">SQRT(Inputs!$B$38)*E15+SQRT(1-Inputs!$B$38)*_xlfn.NORM.S.INV(RAND())</f>
        <v>1.1142558975413077</v>
      </c>
      <c r="Q15" s="24">
        <f ca="1">SQRT(Inputs!$B$38)*F15+SQRT(1-Inputs!$B$38)*_xlfn.NORM.S.INV(RAND())</f>
        <v>2.5880460435080082</v>
      </c>
      <c r="R15" s="24">
        <f ca="1">SQRT(Inputs!$B$38)*G15+SQRT(1-Inputs!$B$38)*_xlfn.NORM.S.INV(RAND())</f>
        <v>-0.98387022470712671</v>
      </c>
      <c r="S15" s="24">
        <f ca="1">SQRT(Inputs!$B$38)*H15+SQRT(1-Inputs!$B$38)*_xlfn.NORM.S.INV(RAND())</f>
        <v>1.5342377938038352</v>
      </c>
      <c r="T15" s="24">
        <f ca="1">SQRT(Inputs!$B$38)*I15+SQRT(1-Inputs!$B$38)*_xlfn.NORM.S.INV(RAND())</f>
        <v>0.12177312055069039</v>
      </c>
      <c r="U15" s="24">
        <f ca="1">SQRT(Inputs!$B$38)*J15+SQRT(1-Inputs!$B$38)*_xlfn.NORM.S.INV(RAND())</f>
        <v>-1.2417156003849796</v>
      </c>
      <c r="V15" s="24">
        <f ca="1">SQRT(Inputs!$B$38)*K15+SQRT(1-Inputs!$B$38)*_xlfn.NORM.S.INV(RAND())</f>
        <v>-1.0603074274991409</v>
      </c>
      <c r="W15" s="24">
        <f ca="1">SQRT(Inputs!$B$38)*L15+SQRT(1-Inputs!$B$38)*_xlfn.NORM.S.INV(RAND())</f>
        <v>-1.3398838203769005E-2</v>
      </c>
      <c r="X15" s="24">
        <f ca="1">SQRT(Inputs!$B$38)*M15+SQRT(1-Inputs!$B$38)*_xlfn.NORM.S.INV(RAND())</f>
        <v>2.7482424677819282</v>
      </c>
      <c r="Y15" s="24">
        <f ca="1">SQRT(Inputs!$B$38)*C15+SQRT(1-Inputs!$B$38)*_xlfn.NORM.S.INV(RAND())</f>
        <v>2.3508214101379235</v>
      </c>
      <c r="Z15" s="24">
        <f ca="1">SQRT(Inputs!$B$38)*D15+SQRT(1-Inputs!$B$38)*_xlfn.NORM.S.INV(RAND())</f>
        <v>1.4121839366480851</v>
      </c>
      <c r="AA15" s="24">
        <f ca="1">SQRT(Inputs!$B$38)*E15+SQRT(1-Inputs!$B$38)*_xlfn.NORM.S.INV(RAND())</f>
        <v>5.7161416861797126E-2</v>
      </c>
      <c r="AB15" s="24">
        <f ca="1">SQRT(Inputs!$B$38)*F15+SQRT(1-Inputs!$B$38)*_xlfn.NORM.S.INV(RAND())</f>
        <v>0.47531249073358317</v>
      </c>
      <c r="AC15" s="24">
        <f ca="1">SQRT(Inputs!$B$38)*G15+SQRT(1-Inputs!$B$38)*_xlfn.NORM.S.INV(RAND())</f>
        <v>-2.978580403335731</v>
      </c>
      <c r="AD15" s="24">
        <f ca="1">SQRT(Inputs!$B$38)*H15+SQRT(1-Inputs!$B$38)*_xlfn.NORM.S.INV(RAND())</f>
        <v>2.7059958536951867E-2</v>
      </c>
      <c r="AE15" s="24">
        <f ca="1">SQRT(Inputs!$B$38)*I15+SQRT(1-Inputs!$B$38)*_xlfn.NORM.S.INV(RAND())</f>
        <v>1.2464392129625879</v>
      </c>
      <c r="AF15" s="24">
        <f ca="1">SQRT(Inputs!$B$38)*J15+SQRT(1-Inputs!$B$38)*_xlfn.NORM.S.INV(RAND())</f>
        <v>0.28508523205416425</v>
      </c>
      <c r="AG15" s="24">
        <f ca="1">SQRT(Inputs!$B$38)*K15+SQRT(1-Inputs!$B$38)*_xlfn.NORM.S.INV(RAND())</f>
        <v>0.24073265401731925</v>
      </c>
      <c r="AH15" s="24">
        <f ca="1">SQRT(Inputs!$B$38)*L15+SQRT(1-Inputs!$B$38)*_xlfn.NORM.S.INV(RAND())</f>
        <v>0.8228039786564727</v>
      </c>
      <c r="AI15" s="24">
        <f ca="1">SQRT(Inputs!$B$38)*M15+SQRT(1-Inputs!$B$38)*_xlfn.NORM.S.INV(RAND())</f>
        <v>2.1570669985598334</v>
      </c>
      <c r="AJ15" s="24">
        <f ca="1">SQRT(Inputs!$B$38)*C15+SQRT(1-Inputs!$B$38)*_xlfn.NORM.S.INV(RAND())</f>
        <v>1.5381962487656458</v>
      </c>
      <c r="AK15" s="24">
        <f ca="1">SQRT(Inputs!$B$38)*D15+SQRT(1-Inputs!$B$38)*_xlfn.NORM.S.INV(RAND())</f>
        <v>-0.60267774173627497</v>
      </c>
      <c r="AL15" s="24">
        <f ca="1">SQRT(Inputs!$B$38)*E15+SQRT(1-Inputs!$B$38)*_xlfn.NORM.S.INV(RAND())</f>
        <v>1.2841177199447784</v>
      </c>
      <c r="AM15" s="24">
        <f ca="1">SQRT(Inputs!$B$38)*F15+SQRT(1-Inputs!$B$38)*_xlfn.NORM.S.INV(RAND())</f>
        <v>0.41443019954427907</v>
      </c>
      <c r="AN15" s="24">
        <f ca="1">SQRT(Inputs!$B$38)*G15+SQRT(1-Inputs!$B$38)*_xlfn.NORM.S.INV(RAND())</f>
        <v>-1.4664585442808526</v>
      </c>
      <c r="AO15" s="24">
        <f ca="1">SQRT(Inputs!$B$38)*H15+SQRT(1-Inputs!$B$38)*_xlfn.NORM.S.INV(RAND())</f>
        <v>-0.39878486158727711</v>
      </c>
      <c r="AP15" s="24">
        <f ca="1">SQRT(Inputs!$B$38)*I15+SQRT(1-Inputs!$B$38)*_xlfn.NORM.S.INV(RAND())</f>
        <v>0.63705150917395414</v>
      </c>
      <c r="AQ15" s="24">
        <f ca="1">SQRT(Inputs!$B$38)*J15+SQRT(1-Inputs!$B$38)*_xlfn.NORM.S.INV(RAND())</f>
        <v>-0.31260284865727517</v>
      </c>
      <c r="AR15" s="24">
        <f ca="1">SQRT(Inputs!$B$38)*K15+SQRT(1-Inputs!$B$38)*_xlfn.NORM.S.INV(RAND())</f>
        <v>-0.26661975762172241</v>
      </c>
      <c r="AS15" s="24">
        <f ca="1">SQRT(Inputs!$B$38)*L15+SQRT(1-Inputs!$B$38)*_xlfn.NORM.S.INV(RAND())</f>
        <v>0.15170070442828282</v>
      </c>
      <c r="AT15" s="24">
        <f ca="1">SQRT(Inputs!$B$38)*M15+SQRT(1-Inputs!$B$38)*_xlfn.NORM.S.INV(RAND())</f>
        <v>1.0564519810912918</v>
      </c>
      <c r="AU15" s="15">
        <f ca="1">Inputs!$B$6*EXP($B$8-0.5*C$5^2+C$5*N15)</f>
        <v>5629.4312562771374</v>
      </c>
      <c r="AV15" s="15">
        <f t="shared" ca="1" si="1"/>
        <v>7330.4536177082318</v>
      </c>
      <c r="AW15" s="15">
        <f t="shared" ca="1" si="2"/>
        <v>10387.728463400801</v>
      </c>
      <c r="AX15" s="15">
        <f t="shared" ca="1" si="3"/>
        <v>17523.541667222773</v>
      </c>
      <c r="AY15" s="15">
        <f t="shared" ca="1" si="4"/>
        <v>19090.931072449945</v>
      </c>
      <c r="AZ15" s="15">
        <f t="shared" ca="1" si="5"/>
        <v>27646.295225393718</v>
      </c>
      <c r="BA15" s="15">
        <f t="shared" ca="1" si="6"/>
        <v>34265.935604484483</v>
      </c>
      <c r="BB15" s="15">
        <f t="shared" ca="1" si="7"/>
        <v>37044.421732885974</v>
      </c>
      <c r="BC15" s="15">
        <f t="shared" ca="1" si="8"/>
        <v>40956.048304835793</v>
      </c>
      <c r="BD15" s="15">
        <f t="shared" ca="1" si="9"/>
        <v>50112.179640233117</v>
      </c>
      <c r="BE15" s="15">
        <f t="shared" ca="1" si="10"/>
        <v>78871.437401955132</v>
      </c>
      <c r="BF15" s="15">
        <f ca="1">Inputs!$B$13*EXP($B$9-0.5*C$6^2+C$6*Y15)</f>
        <v>22042.20152970303</v>
      </c>
      <c r="BG15" s="15">
        <f t="shared" ca="1" si="11"/>
        <v>34659.946741176645</v>
      </c>
      <c r="BH15" s="15">
        <f t="shared" ca="1" si="12"/>
        <v>42751.476175772172</v>
      </c>
      <c r="BI15" s="15">
        <f t="shared" ca="1" si="13"/>
        <v>56306.537296901297</v>
      </c>
      <c r="BJ15" s="15">
        <f t="shared" ca="1" si="14"/>
        <v>44932.676356055905</v>
      </c>
      <c r="BK15" s="15">
        <f t="shared" ca="1" si="15"/>
        <v>55349.880084850964</v>
      </c>
      <c r="BL15" s="15">
        <f t="shared" ca="1" si="16"/>
        <v>79909.781315146567</v>
      </c>
      <c r="BM15" s="15">
        <f t="shared" ca="1" si="17"/>
        <v>101767.43280935939</v>
      </c>
      <c r="BN15" s="15">
        <f t="shared" ca="1" si="18"/>
        <v>128824.4854388704</v>
      </c>
      <c r="BO15" s="15">
        <f t="shared" ca="1" si="19"/>
        <v>174413.79405019365</v>
      </c>
      <c r="BP15" s="15">
        <f t="shared" ca="1" si="20"/>
        <v>274100.03194443526</v>
      </c>
      <c r="BQ15" s="15">
        <f ca="1">Inputs!$B$20*EXP($B$10-0.5*C$7^2+C$7*AJ15)</f>
        <v>7401.9611642430327</v>
      </c>
      <c r="BR15" s="15">
        <f t="shared" ca="1" si="21"/>
        <v>8293.9646663331059</v>
      </c>
      <c r="BS15" s="15">
        <f t="shared" ca="1" si="22"/>
        <v>16423.245524351165</v>
      </c>
      <c r="BT15" s="15">
        <f t="shared" ca="1" si="23"/>
        <v>25244.721700761624</v>
      </c>
      <c r="BU15" s="15">
        <f t="shared" ca="1" si="24"/>
        <v>24535.318894000327</v>
      </c>
      <c r="BV15" s="15">
        <f t="shared" ca="1" si="25"/>
        <v>31202.503940705603</v>
      </c>
      <c r="BW15" s="15">
        <f t="shared" ca="1" si="26"/>
        <v>49826.26049739313</v>
      </c>
      <c r="BX15" s="15">
        <f t="shared" ca="1" si="27"/>
        <v>65456.676243038601</v>
      </c>
      <c r="BY15" s="15">
        <f t="shared" ca="1" si="28"/>
        <v>87154.727593803924</v>
      </c>
      <c r="BZ15" s="15">
        <f t="shared" ca="1" si="29"/>
        <v>125748.68488932516</v>
      </c>
      <c r="CA15" s="15">
        <f t="shared" ca="1" si="30"/>
        <v>213116.50053790479</v>
      </c>
      <c r="CB15" s="15">
        <f ca="1">(AU15*DCF!C$10-DCF!C$5*MAX(AU15*DCF!C$10,0)-MAX(AU15-Inputs!$B$6,0)/Inputs!$B$10)*DCF!C$6</f>
        <v>1038.3171068786046</v>
      </c>
      <c r="CC15" s="15">
        <f ca="1">(AV15*DCF!D$10-DCF!D$5*MAX(AV15*DCF!D$10,0)-MAX(AV15-AU15,0)/Inputs!$B$10)*DCF!D$6</f>
        <v>1371.998623206086</v>
      </c>
      <c r="CD15" s="15">
        <f ca="1">(AW15*DCF!E$10-DCF!E$5*MAX(AW15*DCF!E$10,0)-MAX(AW15-AV15,0)/Inputs!$B$10)*DCF!E$6</f>
        <v>1709.7362413496289</v>
      </c>
      <c r="CE15" s="15">
        <f ca="1">(AX15*DCF!F$10-DCF!F$5*MAX(AX15*DCF!F$10,0)-MAX(AX15-AW15,0)/Inputs!$B$10)*DCF!F$6</f>
        <v>2340.5754088231779</v>
      </c>
      <c r="CF15" s="15">
        <f ca="1">(AY15*DCF!G$10-DCF!G$5*MAX(AY15*DCF!G$10,0)-MAX(AY15-AX15,0)/Inputs!$B$10)*DCF!G$6</f>
        <v>3632.21321522578</v>
      </c>
      <c r="CG15" s="15">
        <f ca="1">(AZ15*DCF!H$10-DCF!H$5*MAX(AZ15*DCF!H$10,0)-MAX(AZ15-AY15,0)/Inputs!$B$10)*DCF!H$6</f>
        <v>3848.389767660532</v>
      </c>
      <c r="CH15" s="15">
        <f ca="1">(BA15*DCF!I$10-DCF!I$5*MAX(BA15*DCF!I$10,0)-MAX(BA15-AZ15,0)/Inputs!$B$10)*DCF!I$6</f>
        <v>5173.2834563933102</v>
      </c>
      <c r="CI15" s="15">
        <f ca="1">(BB15*DCF!J$10-DCF!J$5*MAX(BB15*DCF!J$10,0)-MAX(BB15-BA15,0)/Inputs!$B$10)*DCF!J$6</f>
        <v>5935.8749374541667</v>
      </c>
      <c r="CJ15" s="15">
        <f ca="1">(BC15*DCF!K$10-DCF!K$5*MAX(BC15*DCF!K$10,0)-MAX(BC15-BB15,0)/Inputs!$B$10)*DCF!K$6</f>
        <v>6045.6978449847929</v>
      </c>
      <c r="CK15" s="15">
        <f ca="1">(BD15*DCF!L$10-DCF!L$5*MAX(BD15*DCF!L$10,0)-MAX(BD15-BC15,0)/Inputs!$B$10)*DCF!L$6</f>
        <v>6373.8335889603359</v>
      </c>
      <c r="CL15" s="15">
        <f ca="1">(BE15*DCF!M$10-DCF!M$5*MAX(BE15*DCF!M$10,0)-MAX(BE15-BD15,0)/Inputs!$B$10)*DCF!M$6</f>
        <v>7694.1793146218897</v>
      </c>
      <c r="CM15" s="15">
        <f ca="1">(BF15*DCF!C$28-DCF!C$5*MAX(BF15*DCF!C$28,0)-MAX(BF15-Inputs!$B$13,0)/Inputs!$B$17)*DCF!C$6</f>
        <v>4266.3497786067755</v>
      </c>
      <c r="CN15" s="15">
        <f ca="1">(BG15*DCF!D$28-DCF!D$5*MAX(BG15*DCF!D$28,0)-MAX(BG15-BF15,0)/Inputs!$B$17)*DCF!D$6</f>
        <v>7516.2101332452194</v>
      </c>
      <c r="CO15" s="15">
        <f ca="1">(BH15*DCF!E$28-DCF!E$5*MAX(BH15*DCF!E$28,0)-MAX(BH15-BG15,0)/Inputs!$B$17)*DCF!E$6</f>
        <v>10513.250231303506</v>
      </c>
      <c r="CP15" s="15">
        <f ca="1">(BI15*DCF!F$28-DCF!F$5*MAX(BI15*DCF!F$28,0)-MAX(BI15-BH15,0)/Inputs!$B$17)*DCF!F$6</f>
        <v>12817.82858216662</v>
      </c>
      <c r="CQ15" s="15">
        <f ca="1">(BJ15*DCF!G$28-DCF!G$5*MAX(BJ15*DCF!G$28,0)-MAX(BJ15-BI15,0)/Inputs!$B$17)*DCF!G$6</f>
        <v>11658.123783811881</v>
      </c>
      <c r="CR15" s="15">
        <f ca="1">(BK15*DCF!H$28-DCF!H$5*MAX(BK15*DCF!H$28,0)-MAX(BK15-BJ15,0)/Inputs!$B$17)*DCF!H$6</f>
        <v>12070.094889437334</v>
      </c>
      <c r="CS15" s="15">
        <f ca="1">(BL15*DCF!I$28-DCF!I$5*MAX(BL15*DCF!I$28,0)-MAX(BL15-BK15,0)/Inputs!$B$17)*DCF!I$6</f>
        <v>15265.929005054757</v>
      </c>
      <c r="CT15" s="15">
        <f ca="1">(BM15*DCF!J$28-DCF!J$5*MAX(BM15*DCF!J$28,0)-MAX(BM15-BL15,0)/Inputs!$B$17)*DCF!J$6</f>
        <v>19804.439848182967</v>
      </c>
      <c r="CU15" s="15">
        <f ca="1">(BN15*DCF!K$28-DCF!K$5*MAX(BN15*DCF!K$28,0)-MAX(BN15-BM15,0)/Inputs!$B$17)*DCF!K$6</f>
        <v>23891.442775571453</v>
      </c>
      <c r="CV15" s="15">
        <f ca="1">(BO15*DCF!L$28-DCF!L$5*MAX(BO15*DCF!L$28,0)-MAX(BO15-BN15,0)/Inputs!$B$17)*DCF!L$6</f>
        <v>29640.706547614001</v>
      </c>
      <c r="CW15" s="15">
        <f ca="1">(BP15*DCF!M$28-DCF!M$5*MAX(BP15*DCF!M$28,0)-MAX(BP15-BO15,0)/Inputs!$B$17)*DCF!M$6</f>
        <v>41152.066667077139</v>
      </c>
      <c r="CX15" s="15">
        <f ca="1">(BQ15*DCF!C$46-DCF!C$5*MAX(BQ15*DCF!C$46,0)-MAX(BQ15-Inputs!$B$20,0)/Inputs!$B$24)*DCF!C$6</f>
        <v>-3649.8576195679211</v>
      </c>
      <c r="CY15" s="15">
        <f ca="1">(BR15*DCF!D$46-DCF!D$5*MAX(BR15*DCF!D$46,0)-MAX(BR15-BQ15,0)/Inputs!$B$24)*DCF!D$6</f>
        <v>-1796.1968408272767</v>
      </c>
      <c r="CZ15" s="15">
        <f ca="1">(BS15*DCF!E$46-DCF!E$5*MAX(BS15*DCF!E$46,0)-MAX(BS15-BR15,0)/Inputs!$B$24)*DCF!E$6</f>
        <v>-5146.4160969387995</v>
      </c>
      <c r="DA15" s="15">
        <f ca="1">(BT15*DCF!F$46-DCF!F$5*MAX(BT15*DCF!F$46,0)-MAX(BT15-BS15,0)/Inputs!$B$24)*DCF!F$6</f>
        <v>-5050.6585875213505</v>
      </c>
      <c r="DB15" s="15">
        <f ca="1">(BU15*DCF!G$46-DCF!G$5*MAX(BU15*DCF!G$46,0)-MAX(BU15-BT15,0)/Inputs!$B$24)*DCF!G$6</f>
        <v>-825.31965172307741</v>
      </c>
      <c r="DC15" s="15">
        <f ca="1">(BV15*DCF!H$46-DCF!H$5*MAX(BV15*DCF!H$46,0)-MAX(BV15-BU15,0)/Inputs!$B$24)*DCF!H$6</f>
        <v>-2071.7869027431243</v>
      </c>
      <c r="DD15" s="15">
        <f ca="1">(BW15*DCF!I$46-DCF!I$5*MAX(BW15*DCF!I$46,0)-MAX(BW15-BV15,0)/Inputs!$B$24)*DCF!I$6</f>
        <v>-4195.4032398097488</v>
      </c>
      <c r="DE15" s="15">
        <f ca="1">(BX15*DCF!J$46-DCF!J$5*MAX(BX15*DCF!J$46,0)-MAX(BX15-BW15,0)/Inputs!$B$24)*DCF!J$6</f>
        <v>-1399.2043850599032</v>
      </c>
      <c r="DF15" s="15">
        <f ca="1">(BY15*DCF!K$46-DCF!K$5*MAX(BY15*DCF!K$46,0)-MAX(BY15-BX15,0)/Inputs!$B$24)*DCF!K$6</f>
        <v>-336.87597534512645</v>
      </c>
      <c r="DG15" s="15">
        <f ca="1">(BZ15*DCF!L$46-DCF!L$5*MAX(BZ15*DCF!L$46,0)-MAX(BZ15-BY15,0)/Inputs!$B$24)*DCF!L$6</f>
        <v>-41.515326692358592</v>
      </c>
      <c r="DH15" s="15">
        <f ca="1">(CA15*DCF!M$46-DCF!M$5*MAX(CA15*DCF!M$46,0)-MAX(CA15-BZ15,0)/Inputs!$B$24)*DCF!M$6</f>
        <v>-1557.2863713632873</v>
      </c>
      <c r="DI15" s="15">
        <f ca="1">SUM(CB15:CL15)+BE15*DCF!M$10*(1+Inputs!$B$30)*(1-Inputs!$B$33)*(1-Inputs!$B$30/Inputs!$B$31)/(Inputs!$B$29-Inputs!$B$30)*DCF!M$6</f>
        <v>264664.35276198614</v>
      </c>
      <c r="DJ15" s="15">
        <f ca="1">SUM(CM15:CW15)+BP15*DCF!M$28*(1+Inputs!$B$30)*(1-Inputs!$B$33)*(1-Inputs!$B$30/Inputs!$B$31)/(Inputs!$B$29-Inputs!$B$30)*DCF!M$6</f>
        <v>1205695.1269074716</v>
      </c>
      <c r="DK15" s="15">
        <f ca="1">SUM(CX15:DH15)+CA15*DCF!M$46*(1+Inputs!$B$30)*(1-Inputs!$B$33)*(1-Inputs!$B$30/Inputs!$B$31)/(Inputs!$B$29-Inputs!$B$30)*DCF!M$6</f>
        <v>303432.83409738453</v>
      </c>
      <c r="DM15" s="15">
        <f ca="1">DI15+DJ15+DK15+Inputs!$B$34+Inputs!$B$36-Inputs!$B$35</f>
        <v>1850643.3137668422</v>
      </c>
    </row>
    <row r="16" spans="1:117" x14ac:dyDescent="0.75">
      <c r="A16" s="11">
        <v>3</v>
      </c>
      <c r="C16" s="24">
        <f t="shared" ca="1" si="0"/>
        <v>-0.33567072874727516</v>
      </c>
      <c r="D16" s="24">
        <f t="shared" ca="1" si="0"/>
        <v>0.11256048985127463</v>
      </c>
      <c r="E16" s="24">
        <f t="shared" ca="1" si="0"/>
        <v>-0.89091891288942426</v>
      </c>
      <c r="F16" s="24">
        <f t="shared" ca="1" si="0"/>
        <v>0.92395578634236564</v>
      </c>
      <c r="G16" s="24">
        <f t="shared" ca="1" si="0"/>
        <v>-1.1769428338615877</v>
      </c>
      <c r="H16" s="24">
        <f t="shared" ca="1" si="0"/>
        <v>0.13680108445297112</v>
      </c>
      <c r="I16" s="24">
        <f t="shared" ca="1" si="0"/>
        <v>0.81415541731098395</v>
      </c>
      <c r="J16" s="24">
        <f t="shared" ca="1" si="0"/>
        <v>-1.1078748789943205</v>
      </c>
      <c r="K16" s="24">
        <f t="shared" ca="1" si="0"/>
        <v>1.0136625571044748</v>
      </c>
      <c r="L16" s="24">
        <f t="shared" ca="1" si="0"/>
        <v>1.5564837957357174</v>
      </c>
      <c r="M16" s="24">
        <f t="shared" ca="1" si="0"/>
        <v>0.21438282449462878</v>
      </c>
      <c r="N16" s="24">
        <f ca="1">SQRT(Inputs!$B$38)*C16+SQRT(1-Inputs!$B$38)*_xlfn.NORM.S.INV(RAND())</f>
        <v>1.5204743576375375</v>
      </c>
      <c r="O16" s="24">
        <f ca="1">SQRT(Inputs!$B$38)*D16+SQRT(1-Inputs!$B$38)*_xlfn.NORM.S.INV(RAND())</f>
        <v>1.1763325535627163</v>
      </c>
      <c r="P16" s="24">
        <f ca="1">SQRT(Inputs!$B$38)*E16+SQRT(1-Inputs!$B$38)*_xlfn.NORM.S.INV(RAND())</f>
        <v>1.1377613496051078</v>
      </c>
      <c r="Q16" s="24">
        <f ca="1">SQRT(Inputs!$B$38)*F16+SQRT(1-Inputs!$B$38)*_xlfn.NORM.S.INV(RAND())</f>
        <v>0.83822693274471705</v>
      </c>
      <c r="R16" s="24">
        <f ca="1">SQRT(Inputs!$B$38)*G16+SQRT(1-Inputs!$B$38)*_xlfn.NORM.S.INV(RAND())</f>
        <v>0.98043771124201595</v>
      </c>
      <c r="S16" s="24">
        <f ca="1">SQRT(Inputs!$B$38)*H16+SQRT(1-Inputs!$B$38)*_xlfn.NORM.S.INV(RAND())</f>
        <v>1.9351484901294393</v>
      </c>
      <c r="T16" s="24">
        <f ca="1">SQRT(Inputs!$B$38)*I16+SQRT(1-Inputs!$B$38)*_xlfn.NORM.S.INV(RAND())</f>
        <v>-0.91828642062110155</v>
      </c>
      <c r="U16" s="24">
        <f ca="1">SQRT(Inputs!$B$38)*J16+SQRT(1-Inputs!$B$38)*_xlfn.NORM.S.INV(RAND())</f>
        <v>-0.15216840535762138</v>
      </c>
      <c r="V16" s="24">
        <f ca="1">SQRT(Inputs!$B$38)*K16+SQRT(1-Inputs!$B$38)*_xlfn.NORM.S.INV(RAND())</f>
        <v>-0.86890893403832703</v>
      </c>
      <c r="W16" s="24">
        <f ca="1">SQRT(Inputs!$B$38)*L16+SQRT(1-Inputs!$B$38)*_xlfn.NORM.S.INV(RAND())</f>
        <v>-0.46870795009539967</v>
      </c>
      <c r="X16" s="24">
        <f ca="1">SQRT(Inputs!$B$38)*M16+SQRT(1-Inputs!$B$38)*_xlfn.NORM.S.INV(RAND())</f>
        <v>1.2104543788682998</v>
      </c>
      <c r="Y16" s="24">
        <f ca="1">SQRT(Inputs!$B$38)*C16+SQRT(1-Inputs!$B$38)*_xlfn.NORM.S.INV(RAND())</f>
        <v>0.37066216353948678</v>
      </c>
      <c r="Z16" s="24">
        <f ca="1">SQRT(Inputs!$B$38)*D16+SQRT(1-Inputs!$B$38)*_xlfn.NORM.S.INV(RAND())</f>
        <v>0.86587600987886915</v>
      </c>
      <c r="AA16" s="24">
        <f ca="1">SQRT(Inputs!$B$38)*E16+SQRT(1-Inputs!$B$38)*_xlfn.NORM.S.INV(RAND())</f>
        <v>-0.42968324851299355</v>
      </c>
      <c r="AB16" s="24">
        <f ca="1">SQRT(Inputs!$B$38)*F16+SQRT(1-Inputs!$B$38)*_xlfn.NORM.S.INV(RAND())</f>
        <v>0.97566026250606619</v>
      </c>
      <c r="AC16" s="24">
        <f ca="1">SQRT(Inputs!$B$38)*G16+SQRT(1-Inputs!$B$38)*_xlfn.NORM.S.INV(RAND())</f>
        <v>-0.79811869061253238</v>
      </c>
      <c r="AD16" s="24">
        <f ca="1">SQRT(Inputs!$B$38)*H16+SQRT(1-Inputs!$B$38)*_xlfn.NORM.S.INV(RAND())</f>
        <v>0.78960835444740973</v>
      </c>
      <c r="AE16" s="24">
        <f ca="1">SQRT(Inputs!$B$38)*I16+SQRT(1-Inputs!$B$38)*_xlfn.NORM.S.INV(RAND())</f>
        <v>0.46973967970076919</v>
      </c>
      <c r="AF16" s="24">
        <f ca="1">SQRT(Inputs!$B$38)*J16+SQRT(1-Inputs!$B$38)*_xlfn.NORM.S.INV(RAND())</f>
        <v>-2.1411755893638516</v>
      </c>
      <c r="AG16" s="24">
        <f ca="1">SQRT(Inputs!$B$38)*K16+SQRT(1-Inputs!$B$38)*_xlfn.NORM.S.INV(RAND())</f>
        <v>0.11245648912608047</v>
      </c>
      <c r="AH16" s="24">
        <f ca="1">SQRT(Inputs!$B$38)*L16+SQRT(1-Inputs!$B$38)*_xlfn.NORM.S.INV(RAND())</f>
        <v>0.40087710271605903</v>
      </c>
      <c r="AI16" s="24">
        <f ca="1">SQRT(Inputs!$B$38)*M16+SQRT(1-Inputs!$B$38)*_xlfn.NORM.S.INV(RAND())</f>
        <v>0.2836896412863833</v>
      </c>
      <c r="AJ16" s="24">
        <f ca="1">SQRT(Inputs!$B$38)*C16+SQRT(1-Inputs!$B$38)*_xlfn.NORM.S.INV(RAND())</f>
        <v>-1.8201390608598182</v>
      </c>
      <c r="AK16" s="24">
        <f ca="1">SQRT(Inputs!$B$38)*D16+SQRT(1-Inputs!$B$38)*_xlfn.NORM.S.INV(RAND())</f>
        <v>-0.28227741608106705</v>
      </c>
      <c r="AL16" s="24">
        <f ca="1">SQRT(Inputs!$B$38)*E16+SQRT(1-Inputs!$B$38)*_xlfn.NORM.S.INV(RAND())</f>
        <v>-0.2129591207472773</v>
      </c>
      <c r="AM16" s="24">
        <f ca="1">SQRT(Inputs!$B$38)*F16+SQRT(1-Inputs!$B$38)*_xlfn.NORM.S.INV(RAND())</f>
        <v>0.79809070931602366</v>
      </c>
      <c r="AN16" s="24">
        <f ca="1">SQRT(Inputs!$B$38)*G16+SQRT(1-Inputs!$B$38)*_xlfn.NORM.S.INV(RAND())</f>
        <v>0.31640827819950124</v>
      </c>
      <c r="AO16" s="24">
        <f ca="1">SQRT(Inputs!$B$38)*H16+SQRT(1-Inputs!$B$38)*_xlfn.NORM.S.INV(RAND())</f>
        <v>-0.30931340413141573</v>
      </c>
      <c r="AP16" s="24">
        <f ca="1">SQRT(Inputs!$B$38)*I16+SQRT(1-Inputs!$B$38)*_xlfn.NORM.S.INV(RAND())</f>
        <v>0.71629346346460432</v>
      </c>
      <c r="AQ16" s="24">
        <f ca="1">SQRT(Inputs!$B$38)*J16+SQRT(1-Inputs!$B$38)*_xlfn.NORM.S.INV(RAND())</f>
        <v>-1.3221144360407306</v>
      </c>
      <c r="AR16" s="24">
        <f ca="1">SQRT(Inputs!$B$38)*K16+SQRT(1-Inputs!$B$38)*_xlfn.NORM.S.INV(RAND())</f>
        <v>1.463996006954803</v>
      </c>
      <c r="AS16" s="24">
        <f ca="1">SQRT(Inputs!$B$38)*L16+SQRT(1-Inputs!$B$38)*_xlfn.NORM.S.INV(RAND())</f>
        <v>0.14554682251257256</v>
      </c>
      <c r="AT16" s="24">
        <f ca="1">SQRT(Inputs!$B$38)*M16+SQRT(1-Inputs!$B$38)*_xlfn.NORM.S.INV(RAND())</f>
        <v>-0.58993218526390823</v>
      </c>
      <c r="AU16" s="15">
        <f ca="1">Inputs!$B$6*EXP($B$8-0.5*C$5^2+C$5*N16)</f>
        <v>6346.9919842457984</v>
      </c>
      <c r="AV16" s="15">
        <f t="shared" ca="1" si="1"/>
        <v>9184.5471359540679</v>
      </c>
      <c r="AW16" s="15">
        <f t="shared" ca="1" si="2"/>
        <v>13056.428402463758</v>
      </c>
      <c r="AX16" s="15">
        <f t="shared" ca="1" si="3"/>
        <v>17700.461305409055</v>
      </c>
      <c r="AY16" s="15">
        <f t="shared" ca="1" si="4"/>
        <v>24256.057534895859</v>
      </c>
      <c r="AZ16" s="15">
        <f t="shared" ca="1" si="5"/>
        <v>36711.599092700999</v>
      </c>
      <c r="BA16" s="15">
        <f t="shared" ca="1" si="6"/>
        <v>40808.909993203437</v>
      </c>
      <c r="BB16" s="15">
        <f t="shared" ca="1" si="7"/>
        <v>49206.604097210147</v>
      </c>
      <c r="BC16" s="15">
        <f t="shared" ca="1" si="8"/>
        <v>55416.935315598392</v>
      </c>
      <c r="BD16" s="15">
        <f t="shared" ca="1" si="9"/>
        <v>64978.936071327065</v>
      </c>
      <c r="BE16" s="15">
        <f t="shared" ca="1" si="10"/>
        <v>88903.898941442138</v>
      </c>
      <c r="BF16" s="15">
        <f ca="1">Inputs!$B$13*EXP($B$9-0.5*C$6^2+C$6*Y16)</f>
        <v>14885.638216160241</v>
      </c>
      <c r="BG16" s="15">
        <f t="shared" ca="1" si="11"/>
        <v>21209.470831286402</v>
      </c>
      <c r="BH16" s="15">
        <f t="shared" ca="1" si="12"/>
        <v>24131.547470976206</v>
      </c>
      <c r="BI16" s="15">
        <f t="shared" ca="1" si="13"/>
        <v>34327.273824907534</v>
      </c>
      <c r="BJ16" s="15">
        <f t="shared" ca="1" si="14"/>
        <v>37509.665777497044</v>
      </c>
      <c r="BK16" s="15">
        <f t="shared" ca="1" si="15"/>
        <v>51260.66618850387</v>
      </c>
      <c r="BL16" s="15">
        <f t="shared" ca="1" si="16"/>
        <v>66919.722291600556</v>
      </c>
      <c r="BM16" s="15">
        <f t="shared" ca="1" si="17"/>
        <v>63046.785984322501</v>
      </c>
      <c r="BN16" s="15">
        <f t="shared" ca="1" si="18"/>
        <v>78591.673643664253</v>
      </c>
      <c r="BO16" s="15">
        <f t="shared" ca="1" si="19"/>
        <v>101311.56640816965</v>
      </c>
      <c r="BP16" s="15">
        <f t="shared" ca="1" si="20"/>
        <v>128768.50154955786</v>
      </c>
      <c r="BQ16" s="15">
        <f ca="1">Inputs!$B$20*EXP($B$10-0.5*C$7^2+C$7*AJ16)</f>
        <v>2249.2607160137841</v>
      </c>
      <c r="BR16" s="15">
        <f t="shared" ca="1" si="21"/>
        <v>2790.2674321251829</v>
      </c>
      <c r="BS16" s="15">
        <f t="shared" ca="1" si="22"/>
        <v>3594.2748530877379</v>
      </c>
      <c r="BT16" s="15">
        <f t="shared" ca="1" si="23"/>
        <v>6109.8861116191056</v>
      </c>
      <c r="BU16" s="15">
        <f t="shared" ca="1" si="24"/>
        <v>9141.3195318076505</v>
      </c>
      <c r="BV16" s="15">
        <f t="shared" ca="1" si="25"/>
        <v>11862.085401577891</v>
      </c>
      <c r="BW16" s="15">
        <f t="shared" ca="1" si="26"/>
        <v>19262.544881371308</v>
      </c>
      <c r="BX16" s="15">
        <f t="shared" ca="1" si="27"/>
        <v>20668.853433016444</v>
      </c>
      <c r="BY16" s="15">
        <f t="shared" ca="1" si="28"/>
        <v>38322.377976306721</v>
      </c>
      <c r="BZ16" s="15">
        <f t="shared" ca="1" si="29"/>
        <v>55229.82133409979</v>
      </c>
      <c r="CA16" s="15">
        <f t="shared" ca="1" si="30"/>
        <v>69859.97621514459</v>
      </c>
      <c r="CB16" s="15">
        <f ca="1">(AU16*DCF!C$10-DCF!C$5*MAX(AU16*DCF!C$10,0)-MAX(AU16-Inputs!$B$6,0)/Inputs!$B$10)*DCF!C$6</f>
        <v>1033.2007709895738</v>
      </c>
      <c r="CC16" s="15">
        <f ca="1">(AV16*DCF!D$10-DCF!D$5*MAX(AV16*DCF!D$10,0)-MAX(AV16-AU16,0)/Inputs!$B$10)*DCF!D$6</f>
        <v>1546.8075814743406</v>
      </c>
      <c r="CD16" s="15">
        <f ca="1">(AW16*DCF!E$10-DCF!E$5*MAX(AW16*DCF!E$10,0)-MAX(AW16-AV16,0)/Inputs!$B$10)*DCF!E$6</f>
        <v>2142.4134749653458</v>
      </c>
      <c r="CE16" s="15">
        <f ca="1">(AX16*DCF!F$10-DCF!F$5*MAX(AX16*DCF!F$10,0)-MAX(AX16-AW16,0)/Inputs!$B$10)*DCF!F$6</f>
        <v>2897.674386018753</v>
      </c>
      <c r="CF16" s="15">
        <f ca="1">(AY16*DCF!G$10-DCF!G$5*MAX(AY16*DCF!G$10,0)-MAX(AY16-AX16,0)/Inputs!$B$10)*DCF!G$6</f>
        <v>3737.6155342287011</v>
      </c>
      <c r="CG16" s="15">
        <f ca="1">(AZ16*DCF!H$10-DCF!H$5*MAX(AZ16*DCF!H$10,0)-MAX(AZ16-AY16,0)/Inputs!$B$10)*DCF!H$6</f>
        <v>4915.8785977185698</v>
      </c>
      <c r="CH16" s="15">
        <f ca="1">(BA16*DCF!I$10-DCF!I$5*MAX(BA16*DCF!I$10,0)-MAX(BA16-AZ16,0)/Inputs!$B$10)*DCF!I$6</f>
        <v>6782.1965976999563</v>
      </c>
      <c r="CI16" s="15">
        <f ca="1">(BB16*DCF!J$10-DCF!J$5*MAX(BB16*DCF!J$10,0)-MAX(BB16-BA16,0)/Inputs!$B$10)*DCF!J$6</f>
        <v>7171.4352797919228</v>
      </c>
      <c r="CJ16" s="15">
        <f ca="1">(BC16*DCF!K$10-DCF!K$5*MAX(BC16*DCF!K$10,0)-MAX(BC16-BB16,0)/Inputs!$B$10)*DCF!K$6</f>
        <v>8051.8847527491325</v>
      </c>
      <c r="CK16" s="15">
        <f ca="1">(BD16*DCF!L$10-DCF!L$5*MAX(BD16*DCF!L$10,0)-MAX(BD16-BC16,0)/Inputs!$B$10)*DCF!L$6</f>
        <v>8563.5376768771312</v>
      </c>
      <c r="CL16" s="15">
        <f ca="1">(BE16*DCF!M$10-DCF!M$5*MAX(BE16*DCF!M$10,0)-MAX(BE16-BD16,0)/Inputs!$B$10)*DCF!M$6</f>
        <v>9687.3975769622939</v>
      </c>
      <c r="CM16" s="15">
        <f ca="1">(BF16*DCF!C$28-DCF!C$5*MAX(BF16*DCF!C$28,0)-MAX(BF16-Inputs!$B$13,0)/Inputs!$B$17)*DCF!C$6</f>
        <v>3734.9995736236383</v>
      </c>
      <c r="CN16" s="15">
        <f ca="1">(BG16*DCF!D$28-DCF!D$5*MAX(BG16*DCF!D$28,0)-MAX(BG16-BF16,0)/Inputs!$B$17)*DCF!D$6</f>
        <v>4897.5148888784433</v>
      </c>
      <c r="CO16" s="15">
        <f ca="1">(BH16*DCF!E$28-DCF!E$5*MAX(BH16*DCF!E$28,0)-MAX(BH16-BG16,0)/Inputs!$B$17)*DCF!E$6</f>
        <v>6258.5828568815759</v>
      </c>
      <c r="CP16" s="15">
        <f ca="1">(BI16*DCF!F$28-DCF!F$5*MAX(BI16*DCF!F$28,0)-MAX(BI16-BH16,0)/Inputs!$B$17)*DCF!F$6</f>
        <v>7462.6574949816595</v>
      </c>
      <c r="CQ16" s="15">
        <f ca="1">(BJ16*DCF!G$28-DCF!G$5*MAX(BJ16*DCF!G$28,0)-MAX(BJ16-BI16,0)/Inputs!$B$17)*DCF!G$6</f>
        <v>9196.9204827540525</v>
      </c>
      <c r="CR16" s="15">
        <f ca="1">(BK16*DCF!H$28-DCF!H$5*MAX(BK16*DCF!H$28,0)-MAX(BK16-BJ16,0)/Inputs!$B$17)*DCF!H$6</f>
        <v>10540.808731442217</v>
      </c>
      <c r="CS16" s="15">
        <f ca="1">(BL16*DCF!I$28-DCF!I$5*MAX(BL16*DCF!I$28,0)-MAX(BL16-BK16,0)/Inputs!$B$17)*DCF!I$6</f>
        <v>13488.821324576487</v>
      </c>
      <c r="CT16" s="15">
        <f ca="1">(BM16*DCF!J$28-DCF!J$5*MAX(BM16*DCF!J$28,0)-MAX(BM16-BL16,0)/Inputs!$B$17)*DCF!J$6</f>
        <v>14064.667193073601</v>
      </c>
      <c r="CU16" s="15">
        <f ca="1">(BN16*DCF!K$28-DCF!K$5*MAX(BN16*DCF!K$28,0)-MAX(BN16-BM16,0)/Inputs!$B$17)*DCF!K$6</f>
        <v>14693.202045539132</v>
      </c>
      <c r="CV16" s="15">
        <f ca="1">(BO16*DCF!L$28-DCF!L$5*MAX(BO16*DCF!L$28,0)-MAX(BO16-BN16,0)/Inputs!$B$17)*DCF!L$6</f>
        <v>17642.990264002328</v>
      </c>
      <c r="CW16" s="15">
        <f ca="1">(BP16*DCF!M$28-DCF!M$5*MAX(BP16*DCF!M$28,0)-MAX(BP16-BO16,0)/Inputs!$B$17)*DCF!M$6</f>
        <v>21357.846845818247</v>
      </c>
      <c r="CX16" s="15">
        <f ca="1">(BQ16*DCF!C$46-DCF!C$5*MAX(BQ16*DCF!C$46,0)-MAX(BQ16-Inputs!$B$20,0)/Inputs!$B$24)*DCF!C$6</f>
        <v>-519.45974965676305</v>
      </c>
      <c r="CY16" s="15">
        <f ca="1">(BR16*DCF!D$46-DCF!D$5*MAX(BR16*DCF!D$46,0)-MAX(BR16-BQ16,0)/Inputs!$B$24)*DCF!D$6</f>
        <v>-707.0766557873676</v>
      </c>
      <c r="CZ16" s="15">
        <f ca="1">(BS16*DCF!E$46-DCF!E$5*MAX(BS16*DCF!E$46,0)-MAX(BS16-BR16,0)/Inputs!$B$24)*DCF!E$6</f>
        <v>-741.94685084889454</v>
      </c>
      <c r="DA16" s="15">
        <f ca="1">(BT16*DCF!F$46-DCF!F$5*MAX(BT16*DCF!F$46,0)-MAX(BT16-BS16,0)/Inputs!$B$24)*DCF!F$6</f>
        <v>-1360.9741200643928</v>
      </c>
      <c r="DB16" s="15">
        <f ca="1">(BU16*DCF!G$46-DCF!G$5*MAX(BU16*DCF!G$46,0)-MAX(BU16-BT16,0)/Inputs!$B$24)*DCF!G$6</f>
        <v>-1327.2102367481664</v>
      </c>
      <c r="DC16" s="15">
        <f ca="1">(BV16*DCF!H$46-DCF!H$5*MAX(BV16*DCF!H$46,0)-MAX(BV16-BU16,0)/Inputs!$B$24)*DCF!H$6</f>
        <v>-845.46132362203616</v>
      </c>
      <c r="DD16" s="15">
        <f ca="1">(BW16*DCF!I$46-DCF!I$5*MAX(BW16*DCF!I$46,0)-MAX(BW16-BV16,0)/Inputs!$B$24)*DCF!I$6</f>
        <v>-1679.5096861853253</v>
      </c>
      <c r="DE16" s="15">
        <f ca="1">(BX16*DCF!J$46-DCF!J$5*MAX(BX16*DCF!J$46,0)-MAX(BX16-BW16,0)/Inputs!$B$24)*DCF!J$6</f>
        <v>494.07117644228771</v>
      </c>
      <c r="DF16" s="15">
        <f ca="1">(BY16*DCF!K$46-DCF!K$5*MAX(BY16*DCF!K$46,0)-MAX(BY16-BX16,0)/Inputs!$B$24)*DCF!K$6</f>
        <v>-2135.5412468313448</v>
      </c>
      <c r="DG16" s="15">
        <f ca="1">(BZ16*DCF!L$46-DCF!L$5*MAX(BZ16*DCF!L$46,0)-MAX(BZ16-BY16,0)/Inputs!$B$24)*DCF!L$6</f>
        <v>-8.4283026044745082</v>
      </c>
      <c r="DH16" s="15">
        <f ca="1">(CA16*DCF!M$46-DCF!M$5*MAX(CA16*DCF!M$46,0)-MAX(CA16-BZ16,0)/Inputs!$B$24)*DCF!M$6</f>
        <v>2418.2233336787081</v>
      </c>
      <c r="DI16" s="15">
        <f ca="1">SUM(CB16:CL16)+BE16*DCF!M$10*(1+Inputs!$B$30)*(1-Inputs!$B$33)*(1-Inputs!$B$30/Inputs!$B$31)/(Inputs!$B$29-Inputs!$B$30)*DCF!M$6</f>
        <v>303950.7686158655</v>
      </c>
      <c r="DJ16" s="15">
        <f ca="1">SUM(CM16:CW16)+BP16*DCF!M$28*(1+Inputs!$B$30)*(1-Inputs!$B$33)*(1-Inputs!$B$30/Inputs!$B$31)/(Inputs!$B$29-Inputs!$B$30)*DCF!M$6</f>
        <v>601158.26850100025</v>
      </c>
      <c r="DK16" s="15">
        <f ca="1">SUM(CX16:DH16)+CA16*DCF!M$46*(1+Inputs!$B$30)*(1-Inputs!$B$33)*(1-Inputs!$B$30/Inputs!$B$31)/(Inputs!$B$29-Inputs!$B$30)*DCF!M$6</f>
        <v>101598.48500960352</v>
      </c>
      <c r="DM16" s="15">
        <f ca="1">DI16+DJ16+DK16+Inputs!$B$34+Inputs!$B$36-Inputs!$B$35</f>
        <v>1083558.5221264693</v>
      </c>
    </row>
    <row r="17" spans="1:117" x14ac:dyDescent="0.75">
      <c r="A17" s="11">
        <v>4</v>
      </c>
      <c r="C17" s="24">
        <f t="shared" ca="1" si="0"/>
        <v>2.4798858867635247</v>
      </c>
      <c r="D17" s="24">
        <f t="shared" ca="1" si="0"/>
        <v>-0.80161901440678363</v>
      </c>
      <c r="E17" s="24">
        <f t="shared" ca="1" si="0"/>
        <v>-0.86767055931735282</v>
      </c>
      <c r="F17" s="24">
        <f t="shared" ca="1" si="0"/>
        <v>1.0630705377789269</v>
      </c>
      <c r="G17" s="24">
        <f t="shared" ca="1" si="0"/>
        <v>-0.60652663830540754</v>
      </c>
      <c r="H17" s="24">
        <f t="shared" ca="1" si="0"/>
        <v>-0.48475032525319223</v>
      </c>
      <c r="I17" s="24">
        <f t="shared" ca="1" si="0"/>
        <v>2.8904450771178594</v>
      </c>
      <c r="J17" s="24">
        <f t="shared" ca="1" si="0"/>
        <v>1.5298564650816917</v>
      </c>
      <c r="K17" s="24">
        <f t="shared" ca="1" si="0"/>
        <v>-0.76075615337089242</v>
      </c>
      <c r="L17" s="24">
        <f t="shared" ca="1" si="0"/>
        <v>1.5823458419757601</v>
      </c>
      <c r="M17" s="24">
        <f t="shared" ca="1" si="0"/>
        <v>-9.8247037183370092E-2</v>
      </c>
      <c r="N17" s="24">
        <f ca="1">SQRT(Inputs!$B$38)*C17+SQRT(1-Inputs!$B$38)*_xlfn.NORM.S.INV(RAND())</f>
        <v>2.4630449631867508</v>
      </c>
      <c r="O17" s="24">
        <f ca="1">SQRT(Inputs!$B$38)*D17+SQRT(1-Inputs!$B$38)*_xlfn.NORM.S.INV(RAND())</f>
        <v>-0.16443153305459568</v>
      </c>
      <c r="P17" s="24">
        <f ca="1">SQRT(Inputs!$B$38)*E17+SQRT(1-Inputs!$B$38)*_xlfn.NORM.S.INV(RAND())</f>
        <v>-0.80395934765734789</v>
      </c>
      <c r="Q17" s="24">
        <f ca="1">SQRT(Inputs!$B$38)*F17+SQRT(1-Inputs!$B$38)*_xlfn.NORM.S.INV(RAND())</f>
        <v>1.2591868534881958</v>
      </c>
      <c r="R17" s="24">
        <f ca="1">SQRT(Inputs!$B$38)*G17+SQRT(1-Inputs!$B$38)*_xlfn.NORM.S.INV(RAND())</f>
        <v>0.19910665733565541</v>
      </c>
      <c r="S17" s="24">
        <f ca="1">SQRT(Inputs!$B$38)*H17+SQRT(1-Inputs!$B$38)*_xlfn.NORM.S.INV(RAND())</f>
        <v>-0.47252352680706788</v>
      </c>
      <c r="T17" s="24">
        <f ca="1">SQRT(Inputs!$B$38)*I17+SQRT(1-Inputs!$B$38)*_xlfn.NORM.S.INV(RAND())</f>
        <v>1.8573109092690103</v>
      </c>
      <c r="U17" s="24">
        <f ca="1">SQRT(Inputs!$B$38)*J17+SQRT(1-Inputs!$B$38)*_xlfn.NORM.S.INV(RAND())</f>
        <v>1.2215262303585182</v>
      </c>
      <c r="V17" s="24">
        <f ca="1">SQRT(Inputs!$B$38)*K17+SQRT(1-Inputs!$B$38)*_xlfn.NORM.S.INV(RAND())</f>
        <v>-0.18705733011964445</v>
      </c>
      <c r="W17" s="24">
        <f ca="1">SQRT(Inputs!$B$38)*L17+SQRT(1-Inputs!$B$38)*_xlfn.NORM.S.INV(RAND())</f>
        <v>0.25168636502613528</v>
      </c>
      <c r="X17" s="24">
        <f ca="1">SQRT(Inputs!$B$38)*M17+SQRT(1-Inputs!$B$38)*_xlfn.NORM.S.INV(RAND())</f>
        <v>-0.58589359493745408</v>
      </c>
      <c r="Y17" s="24">
        <f ca="1">SQRT(Inputs!$B$38)*C17+SQRT(1-Inputs!$B$38)*_xlfn.NORM.S.INV(RAND())</f>
        <v>1.7647931982597078</v>
      </c>
      <c r="Z17" s="24">
        <f ca="1">SQRT(Inputs!$B$38)*D17+SQRT(1-Inputs!$B$38)*_xlfn.NORM.S.INV(RAND())</f>
        <v>-0.70163293369269597</v>
      </c>
      <c r="AA17" s="24">
        <f ca="1">SQRT(Inputs!$B$38)*E17+SQRT(1-Inputs!$B$38)*_xlfn.NORM.S.INV(RAND())</f>
        <v>-0.29714249983271879</v>
      </c>
      <c r="AB17" s="24">
        <f ca="1">SQRT(Inputs!$B$38)*F17+SQRT(1-Inputs!$B$38)*_xlfn.NORM.S.INV(RAND())</f>
        <v>0.92555723184854988</v>
      </c>
      <c r="AC17" s="24">
        <f ca="1">SQRT(Inputs!$B$38)*G17+SQRT(1-Inputs!$B$38)*_xlfn.NORM.S.INV(RAND())</f>
        <v>1.8683238890125331</v>
      </c>
      <c r="AD17" s="24">
        <f ca="1">SQRT(Inputs!$B$38)*H17+SQRT(1-Inputs!$B$38)*_xlfn.NORM.S.INV(RAND())</f>
        <v>-1.0260207740968503</v>
      </c>
      <c r="AE17" s="24">
        <f ca="1">SQRT(Inputs!$B$38)*I17+SQRT(1-Inputs!$B$38)*_xlfn.NORM.S.INV(RAND())</f>
        <v>1.5548184755949168</v>
      </c>
      <c r="AF17" s="24">
        <f ca="1">SQRT(Inputs!$B$38)*J17+SQRT(1-Inputs!$B$38)*_xlfn.NORM.S.INV(RAND())</f>
        <v>0.63937881161043919</v>
      </c>
      <c r="AG17" s="24">
        <f ca="1">SQRT(Inputs!$B$38)*K17+SQRT(1-Inputs!$B$38)*_xlfn.NORM.S.INV(RAND())</f>
        <v>-0.29477946435342228</v>
      </c>
      <c r="AH17" s="24">
        <f ca="1">SQRT(Inputs!$B$38)*L17+SQRT(1-Inputs!$B$38)*_xlfn.NORM.S.INV(RAND())</f>
        <v>1.5526139510425292</v>
      </c>
      <c r="AI17" s="24">
        <f ca="1">SQRT(Inputs!$B$38)*M17+SQRT(1-Inputs!$B$38)*_xlfn.NORM.S.INV(RAND())</f>
        <v>-0.40734130857083567</v>
      </c>
      <c r="AJ17" s="24">
        <f ca="1">SQRT(Inputs!$B$38)*C17+SQRT(1-Inputs!$B$38)*_xlfn.NORM.S.INV(RAND())</f>
        <v>2.0725029001788124</v>
      </c>
      <c r="AK17" s="24">
        <f ca="1">SQRT(Inputs!$B$38)*D17+SQRT(1-Inputs!$B$38)*_xlfn.NORM.S.INV(RAND())</f>
        <v>-1.0470469354991376</v>
      </c>
      <c r="AL17" s="24">
        <f ca="1">SQRT(Inputs!$B$38)*E17+SQRT(1-Inputs!$B$38)*_xlfn.NORM.S.INV(RAND())</f>
        <v>-0.21371584195237991</v>
      </c>
      <c r="AM17" s="24">
        <f ca="1">SQRT(Inputs!$B$38)*F17+SQRT(1-Inputs!$B$38)*_xlfn.NORM.S.INV(RAND())</f>
        <v>-0.20256264575638028</v>
      </c>
      <c r="AN17" s="24">
        <f ca="1">SQRT(Inputs!$B$38)*G17+SQRT(1-Inputs!$B$38)*_xlfn.NORM.S.INV(RAND())</f>
        <v>-0.40398846713627368</v>
      </c>
      <c r="AO17" s="24">
        <f ca="1">SQRT(Inputs!$B$38)*H17+SQRT(1-Inputs!$B$38)*_xlfn.NORM.S.INV(RAND())</f>
        <v>-0.15799527650471223</v>
      </c>
      <c r="AP17" s="24">
        <f ca="1">SQRT(Inputs!$B$38)*I17+SQRT(1-Inputs!$B$38)*_xlfn.NORM.S.INV(RAND())</f>
        <v>1.6094771626102866</v>
      </c>
      <c r="AQ17" s="24">
        <f ca="1">SQRT(Inputs!$B$38)*J17+SQRT(1-Inputs!$B$38)*_xlfn.NORM.S.INV(RAND())</f>
        <v>-3.77990080833287E-2</v>
      </c>
      <c r="AR17" s="24">
        <f ca="1">SQRT(Inputs!$B$38)*K17+SQRT(1-Inputs!$B$38)*_xlfn.NORM.S.INV(RAND())</f>
        <v>-0.31716140576378238</v>
      </c>
      <c r="AS17" s="24">
        <f ca="1">SQRT(Inputs!$B$38)*L17+SQRT(1-Inputs!$B$38)*_xlfn.NORM.S.INV(RAND())</f>
        <v>1.4372288125552921</v>
      </c>
      <c r="AT17" s="24">
        <f ca="1">SQRT(Inputs!$B$38)*M17+SQRT(1-Inputs!$B$38)*_xlfn.NORM.S.INV(RAND())</f>
        <v>1.023199465830424</v>
      </c>
      <c r="AU17" s="15">
        <f ca="1">Inputs!$B$6*EXP($B$8-0.5*C$5^2+C$5*N17)</f>
        <v>7393.1788642907622</v>
      </c>
      <c r="AV17" s="15">
        <f t="shared" ca="1" si="1"/>
        <v>8784.2819639209083</v>
      </c>
      <c r="AW17" s="15">
        <f t="shared" ca="1" si="2"/>
        <v>9610.1577167498799</v>
      </c>
      <c r="AX17" s="15">
        <f t="shared" ca="1" si="3"/>
        <v>13731.912012174587</v>
      </c>
      <c r="AY17" s="15">
        <f t="shared" ca="1" si="4"/>
        <v>17176.601853906814</v>
      </c>
      <c r="AZ17" s="15">
        <f t="shared" ca="1" si="5"/>
        <v>19942.298459951002</v>
      </c>
      <c r="BA17" s="15">
        <f t="shared" ca="1" si="6"/>
        <v>29640.565630886194</v>
      </c>
      <c r="BB17" s="15">
        <f t="shared" ca="1" si="7"/>
        <v>41013.499770076407</v>
      </c>
      <c r="BC17" s="15">
        <f t="shared" ca="1" si="8"/>
        <v>49332.23539105025</v>
      </c>
      <c r="BD17" s="15">
        <f t="shared" ca="1" si="9"/>
        <v>61876.265278074803</v>
      </c>
      <c r="BE17" s="15">
        <f t="shared" ca="1" si="10"/>
        <v>71881.402329841207</v>
      </c>
      <c r="BF17" s="15">
        <f ca="1">Inputs!$B$13*EXP($B$9-0.5*C$6^2+C$6*Y17)</f>
        <v>19624.526337681626</v>
      </c>
      <c r="BG17" s="15">
        <f t="shared" ca="1" si="11"/>
        <v>21072.99288391761</v>
      </c>
      <c r="BH17" s="15">
        <f t="shared" ca="1" si="12"/>
        <v>24509.169551305935</v>
      </c>
      <c r="BI17" s="15">
        <f t="shared" ca="1" si="13"/>
        <v>34596.608879775536</v>
      </c>
      <c r="BJ17" s="15">
        <f t="shared" ca="1" si="14"/>
        <v>55521.476789673063</v>
      </c>
      <c r="BK17" s="15">
        <f t="shared" ca="1" si="15"/>
        <v>59258.499865633705</v>
      </c>
      <c r="BL17" s="15">
        <f t="shared" ca="1" si="16"/>
        <v>89040.949664612315</v>
      </c>
      <c r="BM17" s="15">
        <f t="shared" ca="1" si="17"/>
        <v>118498.61609627571</v>
      </c>
      <c r="BN17" s="15">
        <f t="shared" ca="1" si="18"/>
        <v>140680.09511220711</v>
      </c>
      <c r="BO17" s="15">
        <f t="shared" ca="1" si="19"/>
        <v>207327.87313895798</v>
      </c>
      <c r="BP17" s="15">
        <f t="shared" ca="1" si="20"/>
        <v>243672.67044259695</v>
      </c>
      <c r="BQ17" s="15">
        <f ca="1">Inputs!$B$20*EXP($B$10-0.5*C$7^2+C$7*AJ17)</f>
        <v>8946.4276448177461</v>
      </c>
      <c r="BR17" s="15">
        <f t="shared" ca="1" si="21"/>
        <v>8705.1486327119128</v>
      </c>
      <c r="BS17" s="15">
        <f t="shared" ca="1" si="22"/>
        <v>11211.07502097715</v>
      </c>
      <c r="BT17" s="15">
        <f t="shared" ca="1" si="23"/>
        <v>14657.67906087066</v>
      </c>
      <c r="BU17" s="15">
        <f t="shared" ca="1" si="24"/>
        <v>18422.019791401694</v>
      </c>
      <c r="BV17" s="15">
        <f t="shared" ca="1" si="25"/>
        <v>24734.051590375857</v>
      </c>
      <c r="BW17" s="15">
        <f t="shared" ca="1" si="26"/>
        <v>48522.997982371009</v>
      </c>
      <c r="BX17" s="15">
        <f t="shared" ca="1" si="27"/>
        <v>67354.873403138088</v>
      </c>
      <c r="BY17" s="15">
        <f t="shared" ca="1" si="28"/>
        <v>88819.117816159749</v>
      </c>
      <c r="BZ17" s="15">
        <f t="shared" ca="1" si="29"/>
        <v>162312.87423857785</v>
      </c>
      <c r="CA17" s="15">
        <f t="shared" ca="1" si="30"/>
        <v>273464.11677127104</v>
      </c>
      <c r="CB17" s="15">
        <f ca="1">(AU17*DCF!C$10-DCF!C$5*MAX(AU17*DCF!C$10,0)-MAX(AU17-Inputs!$B$6,0)/Inputs!$B$10)*DCF!C$6</f>
        <v>1025.741272061643</v>
      </c>
      <c r="CC17" s="15">
        <f ca="1">(AV17*DCF!D$10-DCF!D$5*MAX(AV17*DCF!D$10,0)-MAX(AV17-AU17,0)/Inputs!$B$10)*DCF!D$6</f>
        <v>1801.9251340585545</v>
      </c>
      <c r="CD17" s="15">
        <f ca="1">(AW17*DCF!E$10-DCF!E$5*MAX(AW17*DCF!E$10,0)-MAX(AW17-AV17,0)/Inputs!$B$10)*DCF!E$6</f>
        <v>2032.8110155247025</v>
      </c>
      <c r="CE17" s="15">
        <f ca="1">(AX17*DCF!F$10-DCF!F$5*MAX(AX17*DCF!F$10,0)-MAX(AX17-AW17,0)/Inputs!$B$10)*DCF!F$6</f>
        <v>2140.019629335839</v>
      </c>
      <c r="CF17" s="15">
        <f ca="1">(AY17*DCF!G$10-DCF!G$5*MAX(AY17*DCF!G$10,0)-MAX(AY17-AX17,0)/Inputs!$B$10)*DCF!G$6</f>
        <v>2876.9355268555046</v>
      </c>
      <c r="CG17" s="15">
        <f ca="1">(AZ17*DCF!H$10-DCF!H$5*MAX(AZ17*DCF!H$10,0)-MAX(AZ17-AY17,0)/Inputs!$B$10)*DCF!H$6</f>
        <v>3380.7125361791823</v>
      </c>
      <c r="CH17" s="15">
        <f ca="1">(BA17*DCF!I$10-DCF!I$5*MAX(BA17*DCF!I$10,0)-MAX(BA17-AZ17,0)/Inputs!$B$10)*DCF!I$6</f>
        <v>3823.3944370370918</v>
      </c>
      <c r="CI17" s="15">
        <f ca="1">(BB17*DCF!J$10-DCF!J$5*MAX(BB17*DCF!J$10,0)-MAX(BB17-BA17,0)/Inputs!$B$10)*DCF!J$6</f>
        <v>5314.6309672845418</v>
      </c>
      <c r="CJ17" s="15">
        <f ca="1">(BC17*DCF!K$10-DCF!K$5*MAX(BC17*DCF!K$10,0)-MAX(BC17-BB17,0)/Inputs!$B$10)*DCF!K$6</f>
        <v>6777.2012651886225</v>
      </c>
      <c r="CK17" s="15">
        <f ca="1">(BD17*DCF!L$10-DCF!L$5*MAX(BD17*DCF!L$10,0)-MAX(BD17-BC17,0)/Inputs!$B$10)*DCF!L$6</f>
        <v>7709.9712710293343</v>
      </c>
      <c r="CL17" s="15">
        <f ca="1">(BE17*DCF!M$10-DCF!M$5*MAX(BE17*DCF!M$10,0)-MAX(BE17-BD17,0)/Inputs!$B$10)*DCF!M$6</f>
        <v>8948.1750613498189</v>
      </c>
      <c r="CM17" s="15">
        <f ca="1">(BF17*DCF!C$28-DCF!C$5*MAX(BF17*DCF!C$28,0)-MAX(BF17-Inputs!$B$13,0)/Inputs!$B$17)*DCF!C$6</f>
        <v>4086.8457132361482</v>
      </c>
      <c r="CN17" s="15">
        <f ca="1">(BG17*DCF!D$28-DCF!D$5*MAX(BG17*DCF!D$28,0)-MAX(BG17-BF17,0)/Inputs!$B$17)*DCF!D$6</f>
        <v>5897.4581018682238</v>
      </c>
      <c r="CO17" s="15">
        <f ca="1">(BH17*DCF!E$28-DCF!E$5*MAX(BH17*DCF!E$28,0)-MAX(BH17-BG17,0)/Inputs!$B$17)*DCF!E$6</f>
        <v>6264.2101151527477</v>
      </c>
      <c r="CP17" s="15">
        <f ca="1">(BI17*DCF!F$28-DCF!F$5*MAX(BI17*DCF!F$28,0)-MAX(BI17-BH17,0)/Inputs!$B$17)*DCF!F$6</f>
        <v>7555.4902324529921</v>
      </c>
      <c r="CQ17" s="15">
        <f ca="1">(BJ17*DCF!G$28-DCF!G$5*MAX(BJ17*DCF!G$28,0)-MAX(BJ17-BI17,0)/Inputs!$B$17)*DCF!G$6</f>
        <v>10886.112323321257</v>
      </c>
      <c r="CR17" s="15">
        <f ca="1">(BK17*DCF!H$28-DCF!H$5*MAX(BK17*DCF!H$28,0)-MAX(BK17-BJ17,0)/Inputs!$B$17)*DCF!H$6</f>
        <v>14074.652287825707</v>
      </c>
      <c r="CS17" s="15">
        <f ca="1">(BL17*DCF!I$28-DCF!I$5*MAX(BL17*DCF!I$28,0)-MAX(BL17-BK17,0)/Inputs!$B$17)*DCF!I$6</f>
        <v>16663.555146216862</v>
      </c>
      <c r="CT17" s="15">
        <f ca="1">(BM17*DCF!J$28-DCF!J$5*MAX(BM17*DCF!J$28,0)-MAX(BM17-BL17,0)/Inputs!$B$17)*DCF!J$6</f>
        <v>22529.18278675188</v>
      </c>
      <c r="CU17" s="15">
        <f ca="1">(BN17*DCF!K$28-DCF!K$5*MAX(BN17*DCF!K$28,0)-MAX(BN17-BM17,0)/Inputs!$B$17)*DCF!K$6</f>
        <v>26992.341580820885</v>
      </c>
      <c r="CV17" s="15">
        <f ca="1">(BO17*DCF!L$28-DCF!L$5*MAX(BO17*DCF!L$28,0)-MAX(BO17-BN17,0)/Inputs!$B$17)*DCF!L$6</f>
        <v>33824.955259133014</v>
      </c>
      <c r="CW17" s="15">
        <f ca="1">(BP17*DCF!M$28-DCF!M$5*MAX(BP17*DCF!M$28,0)-MAX(BP17-BO17,0)/Inputs!$B$17)*DCF!M$6</f>
        <v>42048.101382780878</v>
      </c>
      <c r="CX17" s="15">
        <f ca="1">(BQ17*DCF!C$46-DCF!C$5*MAX(BQ17*DCF!C$46,0)-MAX(BQ17-Inputs!$B$20,0)/Inputs!$B$24)*DCF!C$6</f>
        <v>-4719.926774700516</v>
      </c>
      <c r="CY17" s="15">
        <f ca="1">(BR17*DCF!D$46-DCF!D$5*MAX(BR17*DCF!D$46,0)-MAX(BR17-BQ17,0)/Inputs!$B$24)*DCF!D$6</f>
        <v>-1485.7658649135747</v>
      </c>
      <c r="CZ17" s="15">
        <f ca="1">(BS17*DCF!E$46-DCF!E$5*MAX(BS17*DCF!E$46,0)-MAX(BS17-BR17,0)/Inputs!$B$24)*DCF!E$6</f>
        <v>-2313.4963363685092</v>
      </c>
      <c r="DA17" s="15">
        <f ca="1">(BT17*DCF!F$46-DCF!F$5*MAX(BT17*DCF!F$46,0)-MAX(BT17-BS17,0)/Inputs!$B$24)*DCF!F$6</f>
        <v>-2322.4823485193415</v>
      </c>
      <c r="DB17" s="15">
        <f ca="1">(BU17*DCF!G$46-DCF!G$5*MAX(BU17*DCF!G$46,0)-MAX(BU17-BT17,0)/Inputs!$B$24)*DCF!G$6</f>
        <v>-1885.9301957749949</v>
      </c>
      <c r="DC17" s="15">
        <f ca="1">(BV17*DCF!H$46-DCF!H$5*MAX(BV17*DCF!H$46,0)-MAX(BV17-BU17,0)/Inputs!$B$24)*DCF!H$6</f>
        <v>-1961.4252070707332</v>
      </c>
      <c r="DD17" s="15">
        <f ca="1">(BW17*DCF!I$46-DCF!I$5*MAX(BW17*DCF!I$46,0)-MAX(BW17-BV17,0)/Inputs!$B$24)*DCF!I$6</f>
        <v>-5708.2287762392625</v>
      </c>
      <c r="DE17" s="15">
        <f ca="1">(BX17*DCF!J$46-DCF!J$5*MAX(BX17*DCF!J$46,0)-MAX(BX17-BW17,0)/Inputs!$B$24)*DCF!J$6</f>
        <v>-2168.5550662802157</v>
      </c>
      <c r="DF17" s="15">
        <f ca="1">(BY17*DCF!K$46-DCF!K$5*MAX(BY17*DCF!K$46,0)-MAX(BY17-BX17,0)/Inputs!$B$24)*DCF!K$6</f>
        <v>-184.52398641816941</v>
      </c>
      <c r="DG17" s="15">
        <f ca="1">(BZ17*DCF!L$46-DCF!L$5*MAX(BZ17*DCF!L$46,0)-MAX(BZ17-BY17,0)/Inputs!$B$24)*DCF!L$6</f>
        <v>-5411.94269099539</v>
      </c>
      <c r="DH17" s="15">
        <f ca="1">(CA17*DCF!M$46-DCF!M$5*MAX(CA17*DCF!M$46,0)-MAX(CA17-BZ17,0)/Inputs!$B$24)*DCF!M$6</f>
        <v>-1798.342968802953</v>
      </c>
      <c r="DI17" s="15">
        <f ca="1">SUM(CB17:CL17)+BE17*DCF!M$10*(1+Inputs!$B$30)*(1-Inputs!$B$33)*(1-Inputs!$B$30/Inputs!$B$31)/(Inputs!$B$29-Inputs!$B$30)*DCF!M$6</f>
        <v>245878.41133299487</v>
      </c>
      <c r="DJ17" s="15">
        <f ca="1">SUM(CM17:CW17)+BP17*DCF!M$28*(1+Inputs!$B$30)*(1-Inputs!$B$33)*(1-Inputs!$B$30/Inputs!$B$31)/(Inputs!$B$29-Inputs!$B$30)*DCF!M$6</f>
        <v>1095015.2570352037</v>
      </c>
      <c r="DK17" s="15">
        <f ca="1">SUM(CX17:DH17)+CA17*DCF!M$46*(1+Inputs!$B$30)*(1-Inputs!$B$33)*(1-Inputs!$B$30/Inputs!$B$31)/(Inputs!$B$29-Inputs!$B$30)*DCF!M$6</f>
        <v>392847.29820781981</v>
      </c>
      <c r="DM17" s="15">
        <f ca="1">DI17+DJ17+DK17+Inputs!$B$34+Inputs!$B$36-Inputs!$B$35</f>
        <v>1810591.9665760184</v>
      </c>
    </row>
    <row r="18" spans="1:117" x14ac:dyDescent="0.75">
      <c r="A18" s="11">
        <v>5</v>
      </c>
      <c r="C18" s="24">
        <f t="shared" ca="1" si="0"/>
        <v>-0.85587242604441083</v>
      </c>
      <c r="D18" s="24">
        <f t="shared" ca="1" si="0"/>
        <v>0.92607361853930725</v>
      </c>
      <c r="E18" s="24">
        <f t="shared" ca="1" si="0"/>
        <v>-0.20176911215112897</v>
      </c>
      <c r="F18" s="24">
        <f t="shared" ca="1" si="0"/>
        <v>0.78392600426324921</v>
      </c>
      <c r="G18" s="24">
        <f t="shared" ca="1" si="0"/>
        <v>0.60351176085212366</v>
      </c>
      <c r="H18" s="24">
        <f t="shared" ca="1" si="0"/>
        <v>0.5321204457357388</v>
      </c>
      <c r="I18" s="24">
        <f t="shared" ca="1" si="0"/>
        <v>-0.8523178214460313</v>
      </c>
      <c r="J18" s="24">
        <f t="shared" ca="1" si="0"/>
        <v>-0.19413729844198838</v>
      </c>
      <c r="K18" s="24">
        <f t="shared" ca="1" si="0"/>
        <v>1.2866843040995148</v>
      </c>
      <c r="L18" s="24">
        <f t="shared" ca="1" si="0"/>
        <v>-0.96526087406954919</v>
      </c>
      <c r="M18" s="24">
        <f t="shared" ca="1" si="0"/>
        <v>-0.74096548333699008</v>
      </c>
      <c r="N18" s="24">
        <f ca="1">SQRT(Inputs!$B$38)*C18+SQRT(1-Inputs!$B$38)*_xlfn.NORM.S.INV(RAND())</f>
        <v>-3.8762379420718418E-2</v>
      </c>
      <c r="O18" s="24">
        <f ca="1">SQRT(Inputs!$B$38)*D18+SQRT(1-Inputs!$B$38)*_xlfn.NORM.S.INV(RAND())</f>
        <v>0.66453614121812266</v>
      </c>
      <c r="P18" s="24">
        <f ca="1">SQRT(Inputs!$B$38)*E18+SQRT(1-Inputs!$B$38)*_xlfn.NORM.S.INV(RAND())</f>
        <v>1.0246773161022269</v>
      </c>
      <c r="Q18" s="24">
        <f ca="1">SQRT(Inputs!$B$38)*F18+SQRT(1-Inputs!$B$38)*_xlfn.NORM.S.INV(RAND())</f>
        <v>2.5061711165799783</v>
      </c>
      <c r="R18" s="24">
        <f ca="1">SQRT(Inputs!$B$38)*G18+SQRT(1-Inputs!$B$38)*_xlfn.NORM.S.INV(RAND())</f>
        <v>-0.69180988277646227</v>
      </c>
      <c r="S18" s="24">
        <f ca="1">SQRT(Inputs!$B$38)*H18+SQRT(1-Inputs!$B$38)*_xlfn.NORM.S.INV(RAND())</f>
        <v>0.91030438465581498</v>
      </c>
      <c r="T18" s="24">
        <f ca="1">SQRT(Inputs!$B$38)*I18+SQRT(1-Inputs!$B$38)*_xlfn.NORM.S.INV(RAND())</f>
        <v>-2.5615904980739796</v>
      </c>
      <c r="U18" s="24">
        <f ca="1">SQRT(Inputs!$B$38)*J18+SQRT(1-Inputs!$B$38)*_xlfn.NORM.S.INV(RAND())</f>
        <v>-0.8907632957981273</v>
      </c>
      <c r="V18" s="24">
        <f ca="1">SQRT(Inputs!$B$38)*K18+SQRT(1-Inputs!$B$38)*_xlfn.NORM.S.INV(RAND())</f>
        <v>0.3098088151397001</v>
      </c>
      <c r="W18" s="24">
        <f ca="1">SQRT(Inputs!$B$38)*L18+SQRT(1-Inputs!$B$38)*_xlfn.NORM.S.INV(RAND())</f>
        <v>-1.9553570423068853</v>
      </c>
      <c r="X18" s="24">
        <f ca="1">SQRT(Inputs!$B$38)*M18+SQRT(1-Inputs!$B$38)*_xlfn.NORM.S.INV(RAND())</f>
        <v>0.55608154621431805</v>
      </c>
      <c r="Y18" s="24">
        <f ca="1">SQRT(Inputs!$B$38)*C18+SQRT(1-Inputs!$B$38)*_xlfn.NORM.S.INV(RAND())</f>
        <v>-0.4466211594693113</v>
      </c>
      <c r="Z18" s="24">
        <f ca="1">SQRT(Inputs!$B$38)*D18+SQRT(1-Inputs!$B$38)*_xlfn.NORM.S.INV(RAND())</f>
        <v>0.90767160145081471</v>
      </c>
      <c r="AA18" s="24">
        <f ca="1">SQRT(Inputs!$B$38)*E18+SQRT(1-Inputs!$B$38)*_xlfn.NORM.S.INV(RAND())</f>
        <v>-0.72702331203685178</v>
      </c>
      <c r="AB18" s="24">
        <f ca="1">SQRT(Inputs!$B$38)*F18+SQRT(1-Inputs!$B$38)*_xlfn.NORM.S.INV(RAND())</f>
        <v>1.1151593172084209</v>
      </c>
      <c r="AC18" s="24">
        <f ca="1">SQRT(Inputs!$B$38)*G18+SQRT(1-Inputs!$B$38)*_xlfn.NORM.S.INV(RAND())</f>
        <v>-7.7109354363303961E-2</v>
      </c>
      <c r="AD18" s="24">
        <f ca="1">SQRT(Inputs!$B$38)*H18+SQRT(1-Inputs!$B$38)*_xlfn.NORM.S.INV(RAND())</f>
        <v>7.4144282549293866E-2</v>
      </c>
      <c r="AE18" s="24">
        <f ca="1">SQRT(Inputs!$B$38)*I18+SQRT(1-Inputs!$B$38)*_xlfn.NORM.S.INV(RAND())</f>
        <v>-0.38012415631249746</v>
      </c>
      <c r="AF18" s="24">
        <f ca="1">SQRT(Inputs!$B$38)*J18+SQRT(1-Inputs!$B$38)*_xlfn.NORM.S.INV(RAND())</f>
        <v>-2.0987151109711411</v>
      </c>
      <c r="AG18" s="24">
        <f ca="1">SQRT(Inputs!$B$38)*K18+SQRT(1-Inputs!$B$38)*_xlfn.NORM.S.INV(RAND())</f>
        <v>0.50232480535071633</v>
      </c>
      <c r="AH18" s="24">
        <f ca="1">SQRT(Inputs!$B$38)*L18+SQRT(1-Inputs!$B$38)*_xlfn.NORM.S.INV(RAND())</f>
        <v>-1.0949753291859212</v>
      </c>
      <c r="AI18" s="24">
        <f ca="1">SQRT(Inputs!$B$38)*M18+SQRT(1-Inputs!$B$38)*_xlfn.NORM.S.INV(RAND())</f>
        <v>-1.0559828956377251</v>
      </c>
      <c r="AJ18" s="24">
        <f ca="1">SQRT(Inputs!$B$38)*C18+SQRT(1-Inputs!$B$38)*_xlfn.NORM.S.INV(RAND())</f>
        <v>2.3252627398094017</v>
      </c>
      <c r="AK18" s="24">
        <f ca="1">SQRT(Inputs!$B$38)*D18+SQRT(1-Inputs!$B$38)*_xlfn.NORM.S.INV(RAND())</f>
        <v>1.6778501228681948</v>
      </c>
      <c r="AL18" s="24">
        <f ca="1">SQRT(Inputs!$B$38)*E18+SQRT(1-Inputs!$B$38)*_xlfn.NORM.S.INV(RAND())</f>
        <v>1.3311255731936025</v>
      </c>
      <c r="AM18" s="24">
        <f ca="1">SQRT(Inputs!$B$38)*F18+SQRT(1-Inputs!$B$38)*_xlfn.NORM.S.INV(RAND())</f>
        <v>0.93305364724928219</v>
      </c>
      <c r="AN18" s="24">
        <f ca="1">SQRT(Inputs!$B$38)*G18+SQRT(1-Inputs!$B$38)*_xlfn.NORM.S.INV(RAND())</f>
        <v>-0.65708722509367723</v>
      </c>
      <c r="AO18" s="24">
        <f ca="1">SQRT(Inputs!$B$38)*H18+SQRT(1-Inputs!$B$38)*_xlfn.NORM.S.INV(RAND())</f>
        <v>0.28551310026472604</v>
      </c>
      <c r="AP18" s="24">
        <f ca="1">SQRT(Inputs!$B$38)*I18+SQRT(1-Inputs!$B$38)*_xlfn.NORM.S.INV(RAND())</f>
        <v>-0.9915641599598275</v>
      </c>
      <c r="AQ18" s="24">
        <f ca="1">SQRT(Inputs!$B$38)*J18+SQRT(1-Inputs!$B$38)*_xlfn.NORM.S.INV(RAND())</f>
        <v>-0.66902968657589712</v>
      </c>
      <c r="AR18" s="24">
        <f ca="1">SQRT(Inputs!$B$38)*K18+SQRT(1-Inputs!$B$38)*_xlfn.NORM.S.INV(RAND())</f>
        <v>-0.3388410877164455</v>
      </c>
      <c r="AS18" s="24">
        <f ca="1">SQRT(Inputs!$B$38)*L18+SQRT(1-Inputs!$B$38)*_xlfn.NORM.S.INV(RAND())</f>
        <v>-1.1373049901479413</v>
      </c>
      <c r="AT18" s="24">
        <f ca="1">SQRT(Inputs!$B$38)*M18+SQRT(1-Inputs!$B$38)*_xlfn.NORM.S.INV(RAND())</f>
        <v>-0.32431298856163387</v>
      </c>
      <c r="AU18" s="15">
        <f ca="1">Inputs!$B$6*EXP($B$8-0.5*C$5^2+C$5*N18)</f>
        <v>4931.2009147337785</v>
      </c>
      <c r="AV18" s="15">
        <f t="shared" ca="1" si="1"/>
        <v>6618.5314797949604</v>
      </c>
      <c r="AW18" s="15">
        <f t="shared" ca="1" si="2"/>
        <v>9266.2503627030273</v>
      </c>
      <c r="AX18" s="15">
        <f t="shared" ca="1" si="3"/>
        <v>15472.588824162985</v>
      </c>
      <c r="AY18" s="15">
        <f t="shared" ca="1" si="4"/>
        <v>17441.410919948514</v>
      </c>
      <c r="AZ18" s="15">
        <f t="shared" ca="1" si="5"/>
        <v>23580.461159092109</v>
      </c>
      <c r="BA18" s="15">
        <f t="shared" ca="1" si="6"/>
        <v>22070.423948661992</v>
      </c>
      <c r="BB18" s="15">
        <f t="shared" ca="1" si="7"/>
        <v>24713.910637678233</v>
      </c>
      <c r="BC18" s="15">
        <f t="shared" ca="1" si="8"/>
        <v>31187.11898882849</v>
      </c>
      <c r="BD18" s="15">
        <f t="shared" ca="1" si="9"/>
        <v>31821.161993489441</v>
      </c>
      <c r="BE18" s="15">
        <f t="shared" ca="1" si="10"/>
        <v>41018.529265182515</v>
      </c>
      <c r="BF18" s="15">
        <f ca="1">Inputs!$B$13*EXP($B$9-0.5*C$6^2+C$6*Y18)</f>
        <v>12659.049549873265</v>
      </c>
      <c r="BG18" s="15">
        <f t="shared" ca="1" si="11"/>
        <v>18173.505977593606</v>
      </c>
      <c r="BH18" s="15">
        <f t="shared" ca="1" si="12"/>
        <v>19682.32368621002</v>
      </c>
      <c r="BI18" s="15">
        <f t="shared" ca="1" si="13"/>
        <v>28605.893550169567</v>
      </c>
      <c r="BJ18" s="15">
        <f t="shared" ca="1" si="14"/>
        <v>34681.329943932964</v>
      </c>
      <c r="BK18" s="15">
        <f t="shared" ca="1" si="15"/>
        <v>42996.59471211287</v>
      </c>
      <c r="BL18" s="15">
        <f t="shared" ca="1" si="16"/>
        <v>50277.400622545407</v>
      </c>
      <c r="BM18" s="15">
        <f t="shared" ca="1" si="17"/>
        <v>47618.141191869545</v>
      </c>
      <c r="BN18" s="15">
        <f t="shared" ca="1" si="18"/>
        <v>62197.990287123001</v>
      </c>
      <c r="BO18" s="15">
        <f t="shared" ca="1" si="19"/>
        <v>67382.091372656068</v>
      </c>
      <c r="BP18" s="15">
        <f t="shared" ca="1" si="20"/>
        <v>73583.062824494104</v>
      </c>
      <c r="BQ18" s="15">
        <f ca="1">Inputs!$B$20*EXP($B$10-0.5*C$7^2+C$7*AJ18)</f>
        <v>9785.5210194752344</v>
      </c>
      <c r="BR18" s="15">
        <f t="shared" ca="1" si="21"/>
        <v>22622.319921131901</v>
      </c>
      <c r="BS18" s="15">
        <f t="shared" ca="1" si="22"/>
        <v>45404.329223728033</v>
      </c>
      <c r="BT18" s="15">
        <f t="shared" ca="1" si="23"/>
        <v>79964.154073677884</v>
      </c>
      <c r="BU18" s="15">
        <f t="shared" ca="1" si="24"/>
        <v>94530.118675604943</v>
      </c>
      <c r="BV18" s="15">
        <f t="shared" ca="1" si="25"/>
        <v>140256.7286841273</v>
      </c>
      <c r="BW18" s="15">
        <f t="shared" ca="1" si="26"/>
        <v>158669.44367233693</v>
      </c>
      <c r="BX18" s="15">
        <f t="shared" ca="1" si="27"/>
        <v>194069.2464052462</v>
      </c>
      <c r="BY18" s="15">
        <f t="shared" ca="1" si="28"/>
        <v>254854.76513948347</v>
      </c>
      <c r="BZ18" s="15">
        <f t="shared" ca="1" si="29"/>
        <v>290130.64635803201</v>
      </c>
      <c r="CA18" s="15">
        <f t="shared" ca="1" si="30"/>
        <v>384722.35456315504</v>
      </c>
      <c r="CB18" s="15">
        <f ca="1">(AU18*DCF!C$10-DCF!C$5*MAX(AU18*DCF!C$10,0)-MAX(AU18-Inputs!$B$6,0)/Inputs!$B$10)*DCF!C$6</f>
        <v>1043.2956136669595</v>
      </c>
      <c r="CC18" s="15">
        <f ca="1">(AV18*DCF!D$10-DCF!D$5*MAX(AV18*DCF!D$10,0)-MAX(AV18-AU18,0)/Inputs!$B$10)*DCF!D$6</f>
        <v>1201.8108114089282</v>
      </c>
      <c r="CD18" s="15">
        <f ca="1">(AW18*DCF!E$10-DCF!E$5*MAX(AW18*DCF!E$10,0)-MAX(AW18-AV18,0)/Inputs!$B$10)*DCF!E$6</f>
        <v>1543.0537635458356</v>
      </c>
      <c r="CE18" s="15">
        <f ca="1">(AX18*DCF!F$10-DCF!F$5*MAX(AX18*DCF!F$10,0)-MAX(AX18-AW18,0)/Inputs!$B$10)*DCF!F$6</f>
        <v>2086.2563212563955</v>
      </c>
      <c r="CF18" s="15">
        <f ca="1">(AY18*DCF!G$10-DCF!G$5*MAX(AY18*DCF!G$10,0)-MAX(AY18-AX18,0)/Inputs!$B$10)*DCF!G$6</f>
        <v>3215.1840324997238</v>
      </c>
      <c r="CG18" s="15">
        <f ca="1">(AZ18*DCF!H$10-DCF!H$5*MAX(AZ18*DCF!H$10,0)-MAX(AZ18-AY18,0)/Inputs!$B$10)*DCF!H$6</f>
        <v>3488.0650208886805</v>
      </c>
      <c r="CH18" s="15">
        <f ca="1">(BA18*DCF!I$10-DCF!I$5*MAX(BA18*DCF!I$10,0)-MAX(BA18-AZ18,0)/Inputs!$B$10)*DCF!I$6</f>
        <v>4031.4613238961601</v>
      </c>
      <c r="CI18" s="15">
        <f ca="1">(BB18*DCF!J$10-DCF!J$5*MAX(BB18*DCF!J$10,0)-MAX(BB18-BA18,0)/Inputs!$B$10)*DCF!J$6</f>
        <v>3840.3875631579544</v>
      </c>
      <c r="CJ18" s="15">
        <f ca="1">(BC18*DCF!K$10-DCF!K$5*MAX(BC18*DCF!K$10,0)-MAX(BC18-BB18,0)/Inputs!$B$10)*DCF!K$6</f>
        <v>4114.4746603643935</v>
      </c>
      <c r="CK18" s="15">
        <f ca="1">(BD18*DCF!L$10-DCF!L$5*MAX(BD18*DCF!L$10,0)-MAX(BD18-BC18,0)/Inputs!$B$10)*DCF!L$6</f>
        <v>4717.2443122432023</v>
      </c>
      <c r="CL18" s="15">
        <f ca="1">(BE18*DCF!M$10-DCF!M$5*MAX(BE18*DCF!M$10,0)-MAX(BE18-BD18,0)/Inputs!$B$10)*DCF!M$6</f>
        <v>4689.5212212648394</v>
      </c>
      <c r="CM18" s="15">
        <f ca="1">(BF18*DCF!C$28-DCF!C$5*MAX(BF18*DCF!C$28,0)-MAX(BF18-Inputs!$B$13,0)/Inputs!$B$17)*DCF!C$6</f>
        <v>3569.683025385204</v>
      </c>
      <c r="CN18" s="15">
        <f ca="1">(BG18*DCF!D$28-DCF!D$5*MAX(BG18*DCF!D$28,0)-MAX(BG18-BF18,0)/Inputs!$B$17)*DCF!D$6</f>
        <v>4176.0302689150822</v>
      </c>
      <c r="CO18" s="15">
        <f ca="1">(BH18*DCF!E$28-DCF!E$5*MAX(BH18*DCF!E$28,0)-MAX(BH18-BG18,0)/Inputs!$B$17)*DCF!E$6</f>
        <v>5277.017338297177</v>
      </c>
      <c r="CP18" s="15">
        <f ca="1">(BI18*DCF!F$28-DCF!F$5*MAX(BI18*DCF!F$28,0)-MAX(BI18-BH18,0)/Inputs!$B$17)*DCF!F$6</f>
        <v>6141.0696534478875</v>
      </c>
      <c r="CQ18" s="15">
        <f ca="1">(BJ18*DCF!G$28-DCF!G$5*MAX(BJ18*DCF!G$28,0)-MAX(BJ18-BI18,0)/Inputs!$B$17)*DCF!G$6</f>
        <v>7976.5057969976751</v>
      </c>
      <c r="CR18" s="15">
        <f ca="1">(BK18*DCF!H$28-DCF!H$5*MAX(BK18*DCF!H$28,0)-MAX(BK18-BJ18,0)/Inputs!$B$17)*DCF!H$6</f>
        <v>9341.5734529282163</v>
      </c>
      <c r="CS18" s="15">
        <f ca="1">(BL18*DCF!I$28-DCF!I$5*MAX(BL18*DCF!I$28,0)-MAX(BL18-BK18,0)/Inputs!$B$17)*DCF!I$6</f>
        <v>10777.864596309577</v>
      </c>
      <c r="CT18" s="15">
        <f ca="1">(BM18*DCF!J$28-DCF!J$5*MAX(BM18*DCF!J$28,0)-MAX(BM18-BL18,0)/Inputs!$B$17)*DCF!J$6</f>
        <v>10622.798573474834</v>
      </c>
      <c r="CU18" s="15">
        <f ca="1">(BN18*DCF!K$28-DCF!K$5*MAX(BN18*DCF!K$28,0)-MAX(BN18-BM18,0)/Inputs!$B$17)*DCF!K$6</f>
        <v>11349.335363410846</v>
      </c>
      <c r="CV18" s="15">
        <f ca="1">(BO18*DCF!L$28-DCF!L$5*MAX(BO18*DCF!L$28,0)-MAX(BO18-BN18,0)/Inputs!$B$17)*DCF!L$6</f>
        <v>12857.551888180487</v>
      </c>
      <c r="CW18" s="15">
        <f ca="1">(BP18*DCF!M$28-DCF!M$5*MAX(BP18*DCF!M$28,0)-MAX(BP18-BO18,0)/Inputs!$B$17)*DCF!M$6</f>
        <v>13196.520095424677</v>
      </c>
      <c r="CX18" s="15">
        <f ca="1">(BQ18*DCF!C$46-DCF!C$5*MAX(BQ18*DCF!C$46,0)-MAX(BQ18-Inputs!$B$20,0)/Inputs!$B$24)*DCF!C$6</f>
        <v>-5301.2847709990074</v>
      </c>
      <c r="CY18" s="15">
        <f ca="1">(BR18*DCF!D$46-DCF!D$5*MAX(BR18*DCF!D$46,0)-MAX(BR18-BQ18,0)/Inputs!$B$24)*DCF!D$6</f>
        <v>-9338.457987448619</v>
      </c>
      <c r="CZ18" s="15">
        <f ca="1">(BS18*DCF!E$46-DCF!E$5*MAX(BS18*DCF!E$46,0)-MAX(BS18-BR18,0)/Inputs!$B$24)*DCF!E$6</f>
        <v>-14349.181873861498</v>
      </c>
      <c r="DA18" s="15">
        <f ca="1">(BT18*DCF!F$46-DCF!F$5*MAX(BT18*DCF!F$46,0)-MAX(BT18-BS18,0)/Inputs!$B$24)*DCF!F$6</f>
        <v>-18407.820018864499</v>
      </c>
      <c r="DB18" s="15">
        <f ca="1">(BU18*DCF!G$46-DCF!G$5*MAX(BU18*DCF!G$46,0)-MAX(BU18-BT18,0)/Inputs!$B$24)*DCF!G$6</f>
        <v>-8079.5091273053313</v>
      </c>
      <c r="DC18" s="15">
        <f ca="1">(BV18*DCF!H$46-DCF!H$5*MAX(BV18*DCF!H$46,0)-MAX(BV18-BU18,0)/Inputs!$B$24)*DCF!H$6</f>
        <v>-14209.263888560419</v>
      </c>
      <c r="DD18" s="15">
        <f ca="1">(BW18*DCF!I$46-DCF!I$5*MAX(BW18*DCF!I$46,0)-MAX(BW18-BV18,0)/Inputs!$B$24)*DCF!I$6</f>
        <v>-1621.0458697489585</v>
      </c>
      <c r="DE18" s="15">
        <f ca="1">(BX18*DCF!J$46-DCF!J$5*MAX(BX18*DCF!J$46,0)-MAX(BX18-BW18,0)/Inputs!$B$24)*DCF!J$6</f>
        <v>-1246.7812705083452</v>
      </c>
      <c r="DF18" s="15">
        <f ca="1">(BY18*DCF!K$46-DCF!K$5*MAX(BY18*DCF!K$46,0)-MAX(BY18-BX18,0)/Inputs!$B$24)*DCF!K$6</f>
        <v>-332.67902300301211</v>
      </c>
      <c r="DG18" s="15">
        <f ca="1">(BZ18*DCF!L$46-DCF!L$5*MAX(BZ18*DCF!L$46,0)-MAX(BZ18-BY18,0)/Inputs!$B$24)*DCF!L$6</f>
        <v>12072.342287985406</v>
      </c>
      <c r="DH18" s="15">
        <f ca="1">(CA18*DCF!M$46-DCF!M$5*MAX(CA18*DCF!M$46,0)-MAX(CA18-BZ18,0)/Inputs!$B$24)*DCF!M$6</f>
        <v>10385.739423464116</v>
      </c>
      <c r="DI18" s="15">
        <f ca="1">SUM(CB18:CL18)+BE18*DCF!M$10*(1+Inputs!$B$30)*(1-Inputs!$B$33)*(1-Inputs!$B$30/Inputs!$B$31)/(Inputs!$B$29-Inputs!$B$30)*DCF!M$6</f>
        <v>148125.8640030922</v>
      </c>
      <c r="DJ18" s="15">
        <f ca="1">SUM(CM18:CW18)+BP18*DCF!M$28*(1+Inputs!$B$30)*(1-Inputs!$B$33)*(1-Inputs!$B$30/Inputs!$B$31)/(Inputs!$B$29-Inputs!$B$30)*DCF!M$6</f>
        <v>368329.46588722442</v>
      </c>
      <c r="DK18" s="15">
        <f ca="1">SUM(CX18:DH18)+CA18*DCF!M$46*(1+Inputs!$B$30)*(1-Inputs!$B$33)*(1-Inputs!$B$30/Inputs!$B$31)/(Inputs!$B$29-Inputs!$B$30)*DCF!M$6</f>
        <v>544398.39131210791</v>
      </c>
      <c r="DM18" s="15">
        <f ca="1">DI18+DJ18+DK18+Inputs!$B$34+Inputs!$B$36-Inputs!$B$35</f>
        <v>1137704.7212024245</v>
      </c>
    </row>
    <row r="19" spans="1:117" x14ac:dyDescent="0.75">
      <c r="A19" s="11">
        <v>6</v>
      </c>
      <c r="C19" s="24">
        <f t="shared" ca="1" si="0"/>
        <v>-0.43898791379685881</v>
      </c>
      <c r="D19" s="24">
        <f t="shared" ca="1" si="0"/>
        <v>0.49528242999170335</v>
      </c>
      <c r="E19" s="24">
        <f t="shared" ca="1" si="0"/>
        <v>-0.90831915968740107</v>
      </c>
      <c r="F19" s="24">
        <f t="shared" ca="1" si="0"/>
        <v>-1.2412880919556475</v>
      </c>
      <c r="G19" s="24">
        <f t="shared" ca="1" si="0"/>
        <v>-0.45102869392937306</v>
      </c>
      <c r="H19" s="24">
        <f t="shared" ca="1" si="0"/>
        <v>-7.2441007379366387E-2</v>
      </c>
      <c r="I19" s="24">
        <f t="shared" ca="1" si="0"/>
        <v>0.4314548156559988</v>
      </c>
      <c r="J19" s="24">
        <f t="shared" ca="1" si="0"/>
        <v>-1.3116260352018132</v>
      </c>
      <c r="K19" s="24">
        <f t="shared" ca="1" si="0"/>
        <v>-2.6038445191196855</v>
      </c>
      <c r="L19" s="24">
        <f t="shared" ca="1" si="0"/>
        <v>-0.63012396369905432</v>
      </c>
      <c r="M19" s="24">
        <f t="shared" ca="1" si="0"/>
        <v>-0.31556498782057829</v>
      </c>
      <c r="N19" s="24">
        <f ca="1">SQRT(Inputs!$B$38)*C19+SQRT(1-Inputs!$B$38)*_xlfn.NORM.S.INV(RAND())</f>
        <v>-0.17126593100631252</v>
      </c>
      <c r="O19" s="24">
        <f ca="1">SQRT(Inputs!$B$38)*D19+SQRT(1-Inputs!$B$38)*_xlfn.NORM.S.INV(RAND())</f>
        <v>1.0688606955588131</v>
      </c>
      <c r="P19" s="24">
        <f ca="1">SQRT(Inputs!$B$38)*E19+SQRT(1-Inputs!$B$38)*_xlfn.NORM.S.INV(RAND())</f>
        <v>-0.30677994780009205</v>
      </c>
      <c r="Q19" s="24">
        <f ca="1">SQRT(Inputs!$B$38)*F19+SQRT(1-Inputs!$B$38)*_xlfn.NORM.S.INV(RAND())</f>
        <v>-1.9183070346230062</v>
      </c>
      <c r="R19" s="24">
        <f ca="1">SQRT(Inputs!$B$38)*G19+SQRT(1-Inputs!$B$38)*_xlfn.NORM.S.INV(RAND())</f>
        <v>-0.17250449008622223</v>
      </c>
      <c r="S19" s="24">
        <f ca="1">SQRT(Inputs!$B$38)*H19+SQRT(1-Inputs!$B$38)*_xlfn.NORM.S.INV(RAND())</f>
        <v>0.44239279708075196</v>
      </c>
      <c r="T19" s="24">
        <f ca="1">SQRT(Inputs!$B$38)*I19+SQRT(1-Inputs!$B$38)*_xlfn.NORM.S.INV(RAND())</f>
        <v>-0.41617573656918916</v>
      </c>
      <c r="U19" s="24">
        <f ca="1">SQRT(Inputs!$B$38)*J19+SQRT(1-Inputs!$B$38)*_xlfn.NORM.S.INV(RAND())</f>
        <v>-2.4446600725994214</v>
      </c>
      <c r="V19" s="24">
        <f ca="1">SQRT(Inputs!$B$38)*K19+SQRT(1-Inputs!$B$38)*_xlfn.NORM.S.INV(RAND())</f>
        <v>-2.745401464917284</v>
      </c>
      <c r="W19" s="24">
        <f ca="1">SQRT(Inputs!$B$38)*L19+SQRT(1-Inputs!$B$38)*_xlfn.NORM.S.INV(RAND())</f>
        <v>-0.78570598621648668</v>
      </c>
      <c r="X19" s="24">
        <f ca="1">SQRT(Inputs!$B$38)*M19+SQRT(1-Inputs!$B$38)*_xlfn.NORM.S.INV(RAND())</f>
        <v>-1.4573329203511902</v>
      </c>
      <c r="Y19" s="24">
        <f ca="1">SQRT(Inputs!$B$38)*C19+SQRT(1-Inputs!$B$38)*_xlfn.NORM.S.INV(RAND())</f>
        <v>-0.51412436205294521</v>
      </c>
      <c r="Z19" s="24">
        <f ca="1">SQRT(Inputs!$B$38)*D19+SQRT(1-Inputs!$B$38)*_xlfn.NORM.S.INV(RAND())</f>
        <v>-0.41593868150789803</v>
      </c>
      <c r="AA19" s="24">
        <f ca="1">SQRT(Inputs!$B$38)*E19+SQRT(1-Inputs!$B$38)*_xlfn.NORM.S.INV(RAND())</f>
        <v>-0.61564029566771283</v>
      </c>
      <c r="AB19" s="24">
        <f ca="1">SQRT(Inputs!$B$38)*F19+SQRT(1-Inputs!$B$38)*_xlfn.NORM.S.INV(RAND())</f>
        <v>-1.4026873529008901</v>
      </c>
      <c r="AC19" s="24">
        <f ca="1">SQRT(Inputs!$B$38)*G19+SQRT(1-Inputs!$B$38)*_xlfn.NORM.S.INV(RAND())</f>
        <v>1.0381969252421188</v>
      </c>
      <c r="AD19" s="24">
        <f ca="1">SQRT(Inputs!$B$38)*H19+SQRT(1-Inputs!$B$38)*_xlfn.NORM.S.INV(RAND())</f>
        <v>8.6315165502230701E-2</v>
      </c>
      <c r="AE19" s="24">
        <f ca="1">SQRT(Inputs!$B$38)*I19+SQRT(1-Inputs!$B$38)*_xlfn.NORM.S.INV(RAND())</f>
        <v>1.6640678739687016</v>
      </c>
      <c r="AF19" s="24">
        <f ca="1">SQRT(Inputs!$B$38)*J19+SQRT(1-Inputs!$B$38)*_xlfn.NORM.S.INV(RAND())</f>
        <v>-0.12425125416954852</v>
      </c>
      <c r="AG19" s="24">
        <f ca="1">SQRT(Inputs!$B$38)*K19+SQRT(1-Inputs!$B$38)*_xlfn.NORM.S.INV(RAND())</f>
        <v>-2.5529716440116448</v>
      </c>
      <c r="AH19" s="24">
        <f ca="1">SQRT(Inputs!$B$38)*L19+SQRT(1-Inputs!$B$38)*_xlfn.NORM.S.INV(RAND())</f>
        <v>0.80395392841454782</v>
      </c>
      <c r="AI19" s="24">
        <f ca="1">SQRT(Inputs!$B$38)*M19+SQRT(1-Inputs!$B$38)*_xlfn.NORM.S.INV(RAND())</f>
        <v>-1.0741156998252814</v>
      </c>
      <c r="AJ19" s="24">
        <f ca="1">SQRT(Inputs!$B$38)*C19+SQRT(1-Inputs!$B$38)*_xlfn.NORM.S.INV(RAND())</f>
        <v>-0.13996569752299776</v>
      </c>
      <c r="AK19" s="24">
        <f ca="1">SQRT(Inputs!$B$38)*D19+SQRT(1-Inputs!$B$38)*_xlfn.NORM.S.INV(RAND())</f>
        <v>0.4104781467824925</v>
      </c>
      <c r="AL19" s="24">
        <f ca="1">SQRT(Inputs!$B$38)*E19+SQRT(1-Inputs!$B$38)*_xlfn.NORM.S.INV(RAND())</f>
        <v>-0.49747385879729555</v>
      </c>
      <c r="AM19" s="24">
        <f ca="1">SQRT(Inputs!$B$38)*F19+SQRT(1-Inputs!$B$38)*_xlfn.NORM.S.INV(RAND())</f>
        <v>-4.9633994705510553E-2</v>
      </c>
      <c r="AN19" s="24">
        <f ca="1">SQRT(Inputs!$B$38)*G19+SQRT(1-Inputs!$B$38)*_xlfn.NORM.S.INV(RAND())</f>
        <v>-0.68848000131433484</v>
      </c>
      <c r="AO19" s="24">
        <f ca="1">SQRT(Inputs!$B$38)*H19+SQRT(1-Inputs!$B$38)*_xlfn.NORM.S.INV(RAND())</f>
        <v>-0.20676861701486748</v>
      </c>
      <c r="AP19" s="24">
        <f ca="1">SQRT(Inputs!$B$38)*I19+SQRT(1-Inputs!$B$38)*_xlfn.NORM.S.INV(RAND())</f>
        <v>-1.7422628469336126</v>
      </c>
      <c r="AQ19" s="24">
        <f ca="1">SQRT(Inputs!$B$38)*J19+SQRT(1-Inputs!$B$38)*_xlfn.NORM.S.INV(RAND())</f>
        <v>-0.53926028261489889</v>
      </c>
      <c r="AR19" s="24">
        <f ca="1">SQRT(Inputs!$B$38)*K19+SQRT(1-Inputs!$B$38)*_xlfn.NORM.S.INV(RAND())</f>
        <v>-0.31557616701168789</v>
      </c>
      <c r="AS19" s="24">
        <f ca="1">SQRT(Inputs!$B$38)*L19+SQRT(1-Inputs!$B$38)*_xlfn.NORM.S.INV(RAND())</f>
        <v>0.82510661565116306</v>
      </c>
      <c r="AT19" s="24">
        <f ca="1">SQRT(Inputs!$B$38)*M19+SQRT(1-Inputs!$B$38)*_xlfn.NORM.S.INV(RAND())</f>
        <v>-0.83079853910481694</v>
      </c>
      <c r="AU19" s="15">
        <f ca="1">Inputs!$B$6*EXP($B$8-0.5*C$5^2+C$5*N19)</f>
        <v>4826.5590137444569</v>
      </c>
      <c r="AV19" s="15">
        <f t="shared" ca="1" si="1"/>
        <v>6874.8746237776959</v>
      </c>
      <c r="AW19" s="15">
        <f t="shared" ca="1" si="2"/>
        <v>8042.9038506010747</v>
      </c>
      <c r="AX19" s="15">
        <f t="shared" ca="1" si="3"/>
        <v>7726.9831798781024</v>
      </c>
      <c r="AY19" s="15">
        <f t="shared" ca="1" si="4"/>
        <v>9254.8194968376392</v>
      </c>
      <c r="AZ19" s="15">
        <f t="shared" ca="1" si="5"/>
        <v>11883.958017219216</v>
      </c>
      <c r="BA19" s="15">
        <f t="shared" ca="1" si="6"/>
        <v>13923.079511097369</v>
      </c>
      <c r="BB19" s="15">
        <f t="shared" ca="1" si="7"/>
        <v>13342.99225283745</v>
      </c>
      <c r="BC19" s="15">
        <f t="shared" ca="1" si="8"/>
        <v>12537.336361899612</v>
      </c>
      <c r="BD19" s="15">
        <f t="shared" ca="1" si="9"/>
        <v>14271.136555305602</v>
      </c>
      <c r="BE19" s="15">
        <f t="shared" ca="1" si="10"/>
        <v>15313.717682021521</v>
      </c>
      <c r="BF19" s="15">
        <f ca="1">Inputs!$B$13*EXP($B$9-0.5*C$6^2+C$6*Y19)</f>
        <v>12490.770165962509</v>
      </c>
      <c r="BG19" s="15">
        <f t="shared" ca="1" si="11"/>
        <v>14122.260834212067</v>
      </c>
      <c r="BH19" s="15">
        <f t="shared" ca="1" si="12"/>
        <v>15579.908573569293</v>
      </c>
      <c r="BI19" s="15">
        <f t="shared" ca="1" si="13"/>
        <v>15368.62878029145</v>
      </c>
      <c r="BJ19" s="15">
        <f t="shared" ca="1" si="14"/>
        <v>21882.418211854594</v>
      </c>
      <c r="BK19" s="15">
        <f t="shared" ca="1" si="15"/>
        <v>27173.97997458309</v>
      </c>
      <c r="BL19" s="15">
        <f t="shared" ca="1" si="16"/>
        <v>41413.414506026449</v>
      </c>
      <c r="BM19" s="15">
        <f t="shared" ca="1" si="17"/>
        <v>50126.301129466636</v>
      </c>
      <c r="BN19" s="15">
        <f t="shared" ca="1" si="18"/>
        <v>45400.386939914046</v>
      </c>
      <c r="BO19" s="15">
        <f t="shared" ca="1" si="19"/>
        <v>61332.457956802609</v>
      </c>
      <c r="BP19" s="15">
        <f t="shared" ca="1" si="20"/>
        <v>66839.245395551901</v>
      </c>
      <c r="BQ19" s="15">
        <f ca="1">Inputs!$B$20*EXP($B$10-0.5*C$7^2+C$7*AJ19)</f>
        <v>4081.7670568835133</v>
      </c>
      <c r="BR19" s="15">
        <f t="shared" ca="1" si="21"/>
        <v>6309.5929764122902</v>
      </c>
      <c r="BS19" s="15">
        <f t="shared" ca="1" si="22"/>
        <v>7489.9530222189969</v>
      </c>
      <c r="BT19" s="15">
        <f t="shared" ca="1" si="23"/>
        <v>10193.424712814414</v>
      </c>
      <c r="BU19" s="15">
        <f t="shared" ca="1" si="24"/>
        <v>11959.032019623448</v>
      </c>
      <c r="BV19" s="15">
        <f t="shared" ca="1" si="25"/>
        <v>15881.143652056848</v>
      </c>
      <c r="BW19" s="15">
        <f t="shared" ca="1" si="26"/>
        <v>15326.697037727452</v>
      </c>
      <c r="BX19" s="15">
        <f t="shared" ca="1" si="27"/>
        <v>19240.233639795348</v>
      </c>
      <c r="BY19" s="15">
        <f t="shared" ca="1" si="28"/>
        <v>25379.291390863633</v>
      </c>
      <c r="BZ19" s="15">
        <f t="shared" ca="1" si="29"/>
        <v>41443.400674553821</v>
      </c>
      <c r="CA19" s="15">
        <f t="shared" ca="1" si="30"/>
        <v>50225.173536664515</v>
      </c>
      <c r="CB19" s="15">
        <f ca="1">(AU19*DCF!C$10-DCF!C$5*MAX(AU19*DCF!C$10,0)-MAX(AU19-Inputs!$B$6,0)/Inputs!$B$10)*DCF!C$6</f>
        <v>1044.041729072472</v>
      </c>
      <c r="CC19" s="15">
        <f ca="1">(AV19*DCF!D$10-DCF!D$5*MAX(AV19*DCF!D$10,0)-MAX(AV19-AU19,0)/Inputs!$B$10)*DCF!D$6</f>
        <v>1176.2759605202689</v>
      </c>
      <c r="CD19" s="15">
        <f ca="1">(AW19*DCF!E$10-DCF!E$5*MAX(AW19*DCF!E$10,0)-MAX(AW19-AV19,0)/Inputs!$B$10)*DCF!E$6</f>
        <v>1593.8899149199206</v>
      </c>
      <c r="CE19" s="15">
        <f ca="1">(AX19*DCF!F$10-DCF!F$5*MAX(AX19*DCF!F$10,0)-MAX(AX19-AW19,0)/Inputs!$B$10)*DCF!F$6</f>
        <v>1686.7881138038751</v>
      </c>
      <c r="CF19" s="15">
        <f ca="1">(AY19*DCF!G$10-DCF!G$5*MAX(AY19*DCF!G$10,0)-MAX(AY19-AX19,0)/Inputs!$B$10)*DCF!G$6</f>
        <v>1613.1850636252229</v>
      </c>
      <c r="CG19" s="15">
        <f ca="1">(AZ19*DCF!H$10-DCF!H$5*MAX(AZ19*DCF!H$10,0)-MAX(AZ19-AY19,0)/Inputs!$B$10)*DCF!H$6</f>
        <v>1840.4282953575259</v>
      </c>
      <c r="CH19" s="15">
        <f ca="1">(BA19*DCF!I$10-DCF!I$5*MAX(BA19*DCF!I$10,0)-MAX(BA19-AZ19,0)/Inputs!$B$10)*DCF!I$6</f>
        <v>2208.7513418329058</v>
      </c>
      <c r="CI19" s="15">
        <f ca="1">(BB19*DCF!J$10-DCF!J$5*MAX(BB19*DCF!J$10,0)-MAX(BB19-BA19,0)/Inputs!$B$10)*DCF!J$6</f>
        <v>2289.6884306568008</v>
      </c>
      <c r="CJ19" s="15">
        <f ca="1">(BC19*DCF!K$10-DCF!K$5*MAX(BC19*DCF!K$10,0)-MAX(BC19-BB19,0)/Inputs!$B$10)*DCF!K$6</f>
        <v>2018.3098034865834</v>
      </c>
      <c r="CK19" s="15">
        <f ca="1">(BD19*DCF!L$10-DCF!L$5*MAX(BD19*DCF!L$10,0)-MAX(BD19-BC19,0)/Inputs!$B$10)*DCF!L$6</f>
        <v>1928.1503343270219</v>
      </c>
      <c r="CL19" s="15">
        <f ca="1">(BE19*DCF!M$10-DCF!M$5*MAX(BE19*DCF!M$10,0)-MAX(BE19-BD19,0)/Inputs!$B$10)*DCF!M$6</f>
        <v>2036.4161778016626</v>
      </c>
      <c r="CM19" s="15">
        <f ca="1">(BF19*DCF!C$28-DCF!C$5*MAX(BF19*DCF!C$28,0)-MAX(BF19-Inputs!$B$13,0)/Inputs!$B$17)*DCF!C$6</f>
        <v>3557.1888600689808</v>
      </c>
      <c r="CN19" s="15">
        <f ca="1">(BG19*DCF!D$28-DCF!D$5*MAX(BG19*DCF!D$28,0)-MAX(BG19-BF19,0)/Inputs!$B$17)*DCF!D$6</f>
        <v>3811.2597660514425</v>
      </c>
      <c r="CO19" s="15">
        <f ca="1">(BH19*DCF!E$28-DCF!E$5*MAX(BH19*DCF!E$28,0)-MAX(BH19-BG19,0)/Inputs!$B$17)*DCF!E$6</f>
        <v>4125.2252255721432</v>
      </c>
      <c r="CP19" s="15">
        <f ca="1">(BI19*DCF!F$28-DCF!F$5*MAX(BI19*DCF!F$28,0)-MAX(BI19-BH19,0)/Inputs!$B$17)*DCF!F$6</f>
        <v>4172.1778909119403</v>
      </c>
      <c r="CQ19" s="15">
        <f ca="1">(BJ19*DCF!G$28-DCF!G$5*MAX(BJ19*DCF!G$28,0)-MAX(BJ19-BI19,0)/Inputs!$B$17)*DCF!G$6</f>
        <v>4582.0043924877882</v>
      </c>
      <c r="CR19" s="15">
        <f ca="1">(BK19*DCF!H$28-DCF!H$5*MAX(BK19*DCF!H$28,0)-MAX(BK19-BJ19,0)/Inputs!$B$17)*DCF!H$6</f>
        <v>5898.2648529336748</v>
      </c>
      <c r="CS19" s="15">
        <f ca="1">(BL19*DCF!I$28-DCF!I$5*MAX(BL19*DCF!I$28,0)-MAX(BL19-BK19,0)/Inputs!$B$17)*DCF!I$6</f>
        <v>7694.694800837603</v>
      </c>
      <c r="CT19" s="15">
        <f ca="1">(BM19*DCF!J$28-DCF!J$5*MAX(BM19*DCF!J$28,0)-MAX(BM19-BL19,0)/Inputs!$B$17)*DCF!J$6</f>
        <v>10027.068865953313</v>
      </c>
      <c r="CU19" s="15">
        <f ca="1">(BN19*DCF!K$28-DCF!K$5*MAX(BN19*DCF!K$28,0)-MAX(BN19-BM19,0)/Inputs!$B$17)*DCF!K$6</f>
        <v>9587.8004932943986</v>
      </c>
      <c r="CV19" s="15">
        <f ca="1">(BO19*DCF!L$28-DCF!L$5*MAX(BO19*DCF!L$28,0)-MAX(BO19-BN19,0)/Inputs!$B$17)*DCF!L$6</f>
        <v>10434.37232086085</v>
      </c>
      <c r="CW19" s="15">
        <f ca="1">(BP19*DCF!M$28-DCF!M$5*MAX(BP19*DCF!M$28,0)-MAX(BP19-BO19,0)/Inputs!$B$17)*DCF!M$6</f>
        <v>12000.228678776666</v>
      </c>
      <c r="CX19" s="15">
        <f ca="1">(BQ19*DCF!C$46-DCF!C$5*MAX(BQ19*DCF!C$46,0)-MAX(BQ19-Inputs!$B$20,0)/Inputs!$B$24)*DCF!C$6</f>
        <v>-1349.4921872172149</v>
      </c>
      <c r="CY19" s="15">
        <f ca="1">(BR19*DCF!D$46-DCF!D$5*MAX(BR19*DCF!D$46,0)-MAX(BR19-BQ19,0)/Inputs!$B$24)*DCF!D$6</f>
        <v>-2027.4952066921016</v>
      </c>
      <c r="CZ19" s="15">
        <f ca="1">(BS19*DCF!E$46-DCF!E$5*MAX(BS19*DCF!E$46,0)-MAX(BS19-BR19,0)/Inputs!$B$24)*DCF!E$6</f>
        <v>-1350.9654211229288</v>
      </c>
      <c r="DA19" s="15">
        <f ca="1">(BT19*DCF!F$46-DCF!F$5*MAX(BT19*DCF!F$46,0)-MAX(BT19-BS19,0)/Inputs!$B$24)*DCF!F$6</f>
        <v>-1726.7691411397514</v>
      </c>
      <c r="DB19" s="15">
        <f ca="1">(BU19*DCF!G$46-DCF!G$5*MAX(BU19*DCF!G$46,0)-MAX(BU19-BT19,0)/Inputs!$B$24)*DCF!G$6</f>
        <v>-996.1936228475563</v>
      </c>
      <c r="DC19" s="15">
        <f ca="1">(BV19*DCF!H$46-DCF!H$5*MAX(BV19*DCF!H$46,0)-MAX(BV19-BU19,0)/Inputs!$B$24)*DCF!H$6</f>
        <v>-1218.7721586020011</v>
      </c>
      <c r="DD19" s="15">
        <f ca="1">(BW19*DCF!I$46-DCF!I$5*MAX(BW19*DCF!I$46,0)-MAX(BW19-BV19,0)/Inputs!$B$24)*DCF!I$6</f>
        <v>353.97600828679936</v>
      </c>
      <c r="DE19" s="15">
        <f ca="1">(BX19*DCF!J$46-DCF!J$5*MAX(BX19*DCF!J$46,0)-MAX(BX19-BW19,0)/Inputs!$B$24)*DCF!J$6</f>
        <v>-230.73138878623251</v>
      </c>
      <c r="DF19" s="15">
        <f ca="1">(BY19*DCF!K$46-DCF!K$5*MAX(BY19*DCF!K$46,0)-MAX(BY19-BX19,0)/Inputs!$B$24)*DCF!K$6</f>
        <v>-54.155878653419457</v>
      </c>
      <c r="DG19" s="15">
        <f ca="1">(BZ19*DCF!L$46-DCF!L$5*MAX(BZ19*DCF!L$46,0)-MAX(BZ19-BY19,0)/Inputs!$B$24)*DCF!L$6</f>
        <v>-770.57058803367136</v>
      </c>
      <c r="DH19" s="15">
        <f ca="1">(CA19*DCF!M$46-DCF!M$5*MAX(CA19*DCF!M$46,0)-MAX(CA19-BZ19,0)/Inputs!$B$24)*DCF!M$6</f>
        <v>2101.572393452604</v>
      </c>
      <c r="DI19" s="15">
        <f ca="1">SUM(CB19:CL19)+BE19*DCF!M$10*(1+Inputs!$B$30)*(1-Inputs!$B$33)*(1-Inputs!$B$30/Inputs!$B$31)/(Inputs!$B$29-Inputs!$B$30)*DCF!M$6</f>
        <v>62054.20397742241</v>
      </c>
      <c r="DJ19" s="15">
        <f ca="1">SUM(CM19:CW19)+BP19*DCF!M$28*(1+Inputs!$B$30)*(1-Inputs!$B$33)*(1-Inputs!$B$30/Inputs!$B$31)/(Inputs!$B$29-Inputs!$B$30)*DCF!M$6</f>
        <v>323909.6245388689</v>
      </c>
      <c r="DK19" s="15">
        <f ca="1">SUM(CX19:DH19)+CA19*DCF!M$46*(1+Inputs!$B$30)*(1-Inputs!$B$33)*(1-Inputs!$B$30/Inputs!$B$31)/(Inputs!$B$29-Inputs!$B$30)*DCF!M$6</f>
        <v>70384.470648478105</v>
      </c>
      <c r="DM19" s="15">
        <f ca="1">DI19+DJ19+DK19+Inputs!$B$34+Inputs!$B$36-Inputs!$B$35</f>
        <v>533199.29916476947</v>
      </c>
    </row>
    <row r="20" spans="1:117" x14ac:dyDescent="0.75">
      <c r="A20" s="11">
        <v>7</v>
      </c>
      <c r="C20" s="24">
        <f t="shared" ca="1" si="0"/>
        <v>-1.6853510241268341</v>
      </c>
      <c r="D20" s="24">
        <f t="shared" ca="1" si="0"/>
        <v>7.3948796703751804E-2</v>
      </c>
      <c r="E20" s="24">
        <f t="shared" ca="1" si="0"/>
        <v>1.6095204899843607</v>
      </c>
      <c r="F20" s="24">
        <f t="shared" ca="1" si="0"/>
        <v>4.5192991697022629E-2</v>
      </c>
      <c r="G20" s="24">
        <f t="shared" ca="1" si="0"/>
        <v>1.1924120263564986</v>
      </c>
      <c r="H20" s="24">
        <f t="shared" ca="1" si="0"/>
        <v>-2.1101871103438552</v>
      </c>
      <c r="I20" s="24">
        <f t="shared" ca="1" si="0"/>
        <v>1.361592538927733</v>
      </c>
      <c r="J20" s="24">
        <f t="shared" ca="1" si="0"/>
        <v>-0.59440624424666488</v>
      </c>
      <c r="K20" s="24">
        <f t="shared" ca="1" si="0"/>
        <v>-1.2145989558064589</v>
      </c>
      <c r="L20" s="24">
        <f t="shared" ca="1" si="0"/>
        <v>0.13969042854907035</v>
      </c>
      <c r="M20" s="24">
        <f t="shared" ca="1" si="0"/>
        <v>-6.1170910037619625E-2</v>
      </c>
      <c r="N20" s="24">
        <f ca="1">SQRT(Inputs!$B$38)*C20+SQRT(1-Inputs!$B$38)*_xlfn.NORM.S.INV(RAND())</f>
        <v>-0.86526818630265201</v>
      </c>
      <c r="O20" s="24">
        <f ca="1">SQRT(Inputs!$B$38)*D20+SQRT(1-Inputs!$B$38)*_xlfn.NORM.S.INV(RAND())</f>
        <v>0.80033196050009692</v>
      </c>
      <c r="P20" s="24">
        <f ca="1">SQRT(Inputs!$B$38)*E20+SQRT(1-Inputs!$B$38)*_xlfn.NORM.S.INV(RAND())</f>
        <v>2.6255506673543421</v>
      </c>
      <c r="Q20" s="24">
        <f ca="1">SQRT(Inputs!$B$38)*F20+SQRT(1-Inputs!$B$38)*_xlfn.NORM.S.INV(RAND())</f>
        <v>0.34807536606839051</v>
      </c>
      <c r="R20" s="24">
        <f ca="1">SQRT(Inputs!$B$38)*G20+SQRT(1-Inputs!$B$38)*_xlfn.NORM.S.INV(RAND())</f>
        <v>-0.54027239414798844</v>
      </c>
      <c r="S20" s="24">
        <f ca="1">SQRT(Inputs!$B$38)*H20+SQRT(1-Inputs!$B$38)*_xlfn.NORM.S.INV(RAND())</f>
        <v>-1.4449130326755943</v>
      </c>
      <c r="T20" s="24">
        <f ca="1">SQRT(Inputs!$B$38)*I20+SQRT(1-Inputs!$B$38)*_xlfn.NORM.S.INV(RAND())</f>
        <v>1.4126903540602738</v>
      </c>
      <c r="U20" s="24">
        <f ca="1">SQRT(Inputs!$B$38)*J20+SQRT(1-Inputs!$B$38)*_xlfn.NORM.S.INV(RAND())</f>
        <v>-0.96228852549683608</v>
      </c>
      <c r="V20" s="24">
        <f ca="1">SQRT(Inputs!$B$38)*K20+SQRT(1-Inputs!$B$38)*_xlfn.NORM.S.INV(RAND())</f>
        <v>0.10920810738370834</v>
      </c>
      <c r="W20" s="24">
        <f ca="1">SQRT(Inputs!$B$38)*L20+SQRT(1-Inputs!$B$38)*_xlfn.NORM.S.INV(RAND())</f>
        <v>1.2168612767462861</v>
      </c>
      <c r="X20" s="24">
        <f ca="1">SQRT(Inputs!$B$38)*M20+SQRT(1-Inputs!$B$38)*_xlfn.NORM.S.INV(RAND())</f>
        <v>-1.2582054647956495</v>
      </c>
      <c r="Y20" s="24">
        <f ca="1">SQRT(Inputs!$B$38)*C20+SQRT(1-Inputs!$B$38)*_xlfn.NORM.S.INV(RAND())</f>
        <v>-2.3706694882085135</v>
      </c>
      <c r="Z20" s="24">
        <f ca="1">SQRT(Inputs!$B$38)*D20+SQRT(1-Inputs!$B$38)*_xlfn.NORM.S.INV(RAND())</f>
        <v>-5.9795790916571306E-2</v>
      </c>
      <c r="AA20" s="24">
        <f ca="1">SQRT(Inputs!$B$38)*E20+SQRT(1-Inputs!$B$38)*_xlfn.NORM.S.INV(RAND())</f>
        <v>1.9470194365840978</v>
      </c>
      <c r="AB20" s="24">
        <f ca="1">SQRT(Inputs!$B$38)*F20+SQRT(1-Inputs!$B$38)*_xlfn.NORM.S.INV(RAND())</f>
        <v>-0.25886626887352437</v>
      </c>
      <c r="AC20" s="24">
        <f ca="1">SQRT(Inputs!$B$38)*G20+SQRT(1-Inputs!$B$38)*_xlfn.NORM.S.INV(RAND())</f>
        <v>1.3373321508275602</v>
      </c>
      <c r="AD20" s="24">
        <f ca="1">SQRT(Inputs!$B$38)*H20+SQRT(1-Inputs!$B$38)*_xlfn.NORM.S.INV(RAND())</f>
        <v>-1.1052973298109769</v>
      </c>
      <c r="AE20" s="24">
        <f ca="1">SQRT(Inputs!$B$38)*I20+SQRT(1-Inputs!$B$38)*_xlfn.NORM.S.INV(RAND())</f>
        <v>0.72268814506243073</v>
      </c>
      <c r="AF20" s="24">
        <f ca="1">SQRT(Inputs!$B$38)*J20+SQRT(1-Inputs!$B$38)*_xlfn.NORM.S.INV(RAND())</f>
        <v>0.34584040968212898</v>
      </c>
      <c r="AG20" s="24">
        <f ca="1">SQRT(Inputs!$B$38)*K20+SQRT(1-Inputs!$B$38)*_xlfn.NORM.S.INV(RAND())</f>
        <v>-1.6145276147088126</v>
      </c>
      <c r="AH20" s="24">
        <f ca="1">SQRT(Inputs!$B$38)*L20+SQRT(1-Inputs!$B$38)*_xlfn.NORM.S.INV(RAND())</f>
        <v>0.50407567014465449</v>
      </c>
      <c r="AI20" s="24">
        <f ca="1">SQRT(Inputs!$B$38)*M20+SQRT(1-Inputs!$B$38)*_xlfn.NORM.S.INV(RAND())</f>
        <v>-0.72869194015149474</v>
      </c>
      <c r="AJ20" s="24">
        <f ca="1">SQRT(Inputs!$B$38)*C20+SQRT(1-Inputs!$B$38)*_xlfn.NORM.S.INV(RAND())</f>
        <v>-0.97634151102433309</v>
      </c>
      <c r="AK20" s="24">
        <f ca="1">SQRT(Inputs!$B$38)*D20+SQRT(1-Inputs!$B$38)*_xlfn.NORM.S.INV(RAND())</f>
        <v>9.2439497075912452E-2</v>
      </c>
      <c r="AL20" s="24">
        <f ca="1">SQRT(Inputs!$B$38)*E20+SQRT(1-Inputs!$B$38)*_xlfn.NORM.S.INV(RAND())</f>
        <v>0.14159566100419685</v>
      </c>
      <c r="AM20" s="24">
        <f ca="1">SQRT(Inputs!$B$38)*F20+SQRT(1-Inputs!$B$38)*_xlfn.NORM.S.INV(RAND())</f>
        <v>0.87981853542683508</v>
      </c>
      <c r="AN20" s="24">
        <f ca="1">SQRT(Inputs!$B$38)*G20+SQRT(1-Inputs!$B$38)*_xlfn.NORM.S.INV(RAND())</f>
        <v>1.6043865798571941</v>
      </c>
      <c r="AO20" s="24">
        <f ca="1">SQRT(Inputs!$B$38)*H20+SQRT(1-Inputs!$B$38)*_xlfn.NORM.S.INV(RAND())</f>
        <v>0.16688110527416256</v>
      </c>
      <c r="AP20" s="24">
        <f ca="1">SQRT(Inputs!$B$38)*I20+SQRT(1-Inputs!$B$38)*_xlfn.NORM.S.INV(RAND())</f>
        <v>-0.57053180864933539</v>
      </c>
      <c r="AQ20" s="24">
        <f ca="1">SQRT(Inputs!$B$38)*J20+SQRT(1-Inputs!$B$38)*_xlfn.NORM.S.INV(RAND())</f>
        <v>0.99536058723173726</v>
      </c>
      <c r="AR20" s="24">
        <f ca="1">SQRT(Inputs!$B$38)*K20+SQRT(1-Inputs!$B$38)*_xlfn.NORM.S.INV(RAND())</f>
        <v>1.0609348838893342</v>
      </c>
      <c r="AS20" s="24">
        <f ca="1">SQRT(Inputs!$B$38)*L20+SQRT(1-Inputs!$B$38)*_xlfn.NORM.S.INV(RAND())</f>
        <v>-0.57857759483083626</v>
      </c>
      <c r="AT20" s="24">
        <f ca="1">SQRT(Inputs!$B$38)*M20+SQRT(1-Inputs!$B$38)*_xlfn.NORM.S.INV(RAND())</f>
        <v>1.1556859326119275</v>
      </c>
      <c r="AU20" s="15">
        <f ca="1">Inputs!$B$6*EXP($B$8-0.5*C$5^2+C$5*N20)</f>
        <v>4313.6892606408073</v>
      </c>
      <c r="AV20" s="15">
        <f t="shared" ca="1" si="1"/>
        <v>5906.4844652980119</v>
      </c>
      <c r="AW20" s="15">
        <f t="shared" ca="1" si="2"/>
        <v>10262.36952922186</v>
      </c>
      <c r="AX20" s="15">
        <f t="shared" ca="1" si="3"/>
        <v>13086.194214860116</v>
      </c>
      <c r="AY20" s="15">
        <f t="shared" ca="1" si="4"/>
        <v>15014.747288700655</v>
      </c>
      <c r="AZ20" s="15">
        <f t="shared" ca="1" si="5"/>
        <v>15662.179035682557</v>
      </c>
      <c r="BA20" s="15">
        <f t="shared" ca="1" si="6"/>
        <v>22220.512129396717</v>
      </c>
      <c r="BB20" s="15">
        <f t="shared" ca="1" si="7"/>
        <v>24704.306574404338</v>
      </c>
      <c r="BC20" s="15">
        <f t="shared" ca="1" si="8"/>
        <v>30577.135001833423</v>
      </c>
      <c r="BD20" s="15">
        <f t="shared" ca="1" si="9"/>
        <v>41975.564979843111</v>
      </c>
      <c r="BE20" s="15">
        <f t="shared" ca="1" si="10"/>
        <v>45866.462557390652</v>
      </c>
      <c r="BF20" s="15">
        <f ca="1">Inputs!$B$13*EXP($B$9-0.5*C$6^2+C$6*Y20)</f>
        <v>8644.5944067022647</v>
      </c>
      <c r="BG20" s="15">
        <f t="shared" ca="1" si="11"/>
        <v>10422.411161102304</v>
      </c>
      <c r="BH20" s="15">
        <f t="shared" ca="1" si="12"/>
        <v>17588.131273442825</v>
      </c>
      <c r="BI20" s="15">
        <f t="shared" ca="1" si="13"/>
        <v>20689.510318697387</v>
      </c>
      <c r="BJ20" s="15">
        <f t="shared" ca="1" si="14"/>
        <v>30756.488617119881</v>
      </c>
      <c r="BK20" s="15">
        <f t="shared" ca="1" si="15"/>
        <v>32474.245332909497</v>
      </c>
      <c r="BL20" s="15">
        <f t="shared" ca="1" si="16"/>
        <v>43807.162805754378</v>
      </c>
      <c r="BM20" s="15">
        <f t="shared" ca="1" si="17"/>
        <v>56212.361146275805</v>
      </c>
      <c r="BN20" s="15">
        <f t="shared" ca="1" si="18"/>
        <v>56972.615374427143</v>
      </c>
      <c r="BO20" s="15">
        <f t="shared" ca="1" si="19"/>
        <v>74329.013736267327</v>
      </c>
      <c r="BP20" s="15">
        <f t="shared" ca="1" si="20"/>
        <v>84235.618021089685</v>
      </c>
      <c r="BQ20" s="15">
        <f ca="1">Inputs!$B$20*EXP($B$10-0.5*C$7^2+C$7*AJ20)</f>
        <v>3034.0002851023987</v>
      </c>
      <c r="BR20" s="15">
        <f t="shared" ca="1" si="21"/>
        <v>4239.3944047386112</v>
      </c>
      <c r="BS20" s="15">
        <f t="shared" ca="1" si="22"/>
        <v>6046.3477412776556</v>
      </c>
      <c r="BT20" s="15">
        <f t="shared" ca="1" si="23"/>
        <v>10500.891168678247</v>
      </c>
      <c r="BU20" s="15">
        <f t="shared" ca="1" si="24"/>
        <v>21456.093131145946</v>
      </c>
      <c r="BV20" s="15">
        <f t="shared" ca="1" si="25"/>
        <v>30995.346181272609</v>
      </c>
      <c r="BW20" s="15">
        <f t="shared" ca="1" si="26"/>
        <v>38332.449984740029</v>
      </c>
      <c r="BX20" s="15">
        <f t="shared" ca="1" si="27"/>
        <v>65454.546481592457</v>
      </c>
      <c r="BY20" s="15">
        <f t="shared" ca="1" si="28"/>
        <v>112353.09009460549</v>
      </c>
      <c r="BZ20" s="15">
        <f t="shared" ca="1" si="29"/>
        <v>141740.36749089128</v>
      </c>
      <c r="CA20" s="15">
        <f t="shared" ca="1" si="30"/>
        <v>244492.48051675814</v>
      </c>
      <c r="CB20" s="15">
        <f ca="1">(AU20*DCF!C$10-DCF!C$5*MAX(AU20*DCF!C$10,0)-MAX(AU20-Inputs!$B$6,0)/Inputs!$B$10)*DCF!C$6</f>
        <v>1047.6985818264279</v>
      </c>
      <c r="CC20" s="15">
        <f ca="1">(AV20*DCF!D$10-DCF!D$5*MAX(AV20*DCF!D$10,0)-MAX(AV20-AU20,0)/Inputs!$B$10)*DCF!D$6</f>
        <v>1051.3041490538401</v>
      </c>
      <c r="CD20" s="15">
        <f ca="1">(AW20*DCF!E$10-DCF!E$5*MAX(AW20*DCF!E$10,0)-MAX(AW20-AV20,0)/Inputs!$B$10)*DCF!E$6</f>
        <v>1388.292060220896</v>
      </c>
      <c r="CE20" s="15">
        <f ca="1">(AX20*DCF!F$10-DCF!F$5*MAX(AX20*DCF!F$10,0)-MAX(AX20-AW20,0)/Inputs!$B$10)*DCF!F$6</f>
        <v>2269.1274355992296</v>
      </c>
      <c r="CF20" s="15">
        <f ca="1">(AY20*DCF!G$10-DCF!G$5*MAX(AY20*DCF!G$10,0)-MAX(AY20-AX20,0)/Inputs!$B$10)*DCF!G$6</f>
        <v>2722.9350275211241</v>
      </c>
      <c r="CG20" s="15">
        <f ca="1">(AZ20*DCF!H$10-DCF!H$5*MAX(AZ20*DCF!H$10,0)-MAX(AZ20-AY20,0)/Inputs!$B$10)*DCF!H$6</f>
        <v>2925.8601805505141</v>
      </c>
      <c r="CH20" s="15">
        <f ca="1">(BA20*DCF!I$10-DCF!I$5*MAX(BA20*DCF!I$10,0)-MAX(BA20-AZ20,0)/Inputs!$B$10)*DCF!I$6</f>
        <v>2983.0805486998702</v>
      </c>
      <c r="CI20" s="15">
        <f ca="1">(BB20*DCF!J$10-DCF!J$5*MAX(BB20*DCF!J$10,0)-MAX(BB20-BA20,0)/Inputs!$B$10)*DCF!J$6</f>
        <v>3862.9382116781667</v>
      </c>
      <c r="CJ20" s="15">
        <f ca="1">(BC20*DCF!K$10-DCF!K$5*MAX(BC20*DCF!K$10,0)-MAX(BC20-BB20,0)/Inputs!$B$10)*DCF!K$6</f>
        <v>4100.3210847168548</v>
      </c>
      <c r="CK20" s="15">
        <f ca="1">(BD20*DCF!L$10-DCF!L$5*MAX(BD20*DCF!L$10,0)-MAX(BD20-BC20,0)/Inputs!$B$10)*DCF!L$6</f>
        <v>4856.7118521035472</v>
      </c>
      <c r="CL20" s="15">
        <f ca="1">(BE20*DCF!M$10-DCF!M$5*MAX(BE20*DCF!M$10,0)-MAX(BE20-BD20,0)/Inputs!$B$10)*DCF!M$6</f>
        <v>6007.5418162917213</v>
      </c>
      <c r="CM20" s="15">
        <f ca="1">(BF20*DCF!C$28-DCF!C$5*MAX(BF20*DCF!C$28,0)-MAX(BF20-Inputs!$B$13,0)/Inputs!$B$17)*DCF!C$6</f>
        <v>2638.2735205689532</v>
      </c>
      <c r="CN20" s="15">
        <f ca="1">(BG20*DCF!D$28-DCF!D$5*MAX(BG20*DCF!D$28,0)-MAX(BG20-BF20,0)/Inputs!$B$17)*DCF!D$6</f>
        <v>2690.3506415175243</v>
      </c>
      <c r="CO20" s="15">
        <f ca="1">(BH20*DCF!E$28-DCF!E$5*MAX(BH20*DCF!E$28,0)-MAX(BH20-BG20,0)/Inputs!$B$17)*DCF!E$6</f>
        <v>3569.0071591387182</v>
      </c>
      <c r="CP20" s="15">
        <f ca="1">(BI20*DCF!F$28-DCF!F$5*MAX(BI20*DCF!F$28,0)-MAX(BI20-BH20,0)/Inputs!$B$17)*DCF!F$6</f>
        <v>5052.0019957564155</v>
      </c>
      <c r="CQ20" s="15">
        <f ca="1">(BJ20*DCF!G$28-DCF!G$5*MAX(BJ20*DCF!G$28,0)-MAX(BJ20-BI20,0)/Inputs!$B$17)*DCF!G$6</f>
        <v>6286.8380203263259</v>
      </c>
      <c r="CR20" s="15">
        <f ca="1">(BK20*DCF!H$28-DCF!H$5*MAX(BK20*DCF!H$28,0)-MAX(BK20-BJ20,0)/Inputs!$B$17)*DCF!H$6</f>
        <v>7764.3479630695265</v>
      </c>
      <c r="CS20" s="15">
        <f ca="1">(BL20*DCF!I$28-DCF!I$5*MAX(BL20*DCF!I$28,0)-MAX(BL20-BK20,0)/Inputs!$B$17)*DCF!I$6</f>
        <v>8674.7662872313722</v>
      </c>
      <c r="CT20" s="15">
        <f ca="1">(BM20*DCF!J$28-DCF!J$5*MAX(BM20*DCF!J$28,0)-MAX(BM20-BL20,0)/Inputs!$B$17)*DCF!J$6</f>
        <v>10895.195120854691</v>
      </c>
      <c r="CU20" s="15">
        <f ca="1">(BN20*DCF!K$28-DCF!K$5*MAX(BN20*DCF!K$28,0)-MAX(BN20-BM20,0)/Inputs!$B$17)*DCF!K$6</f>
        <v>11938.540090674347</v>
      </c>
      <c r="CV20" s="15">
        <f ca="1">(BO20*DCF!L$28-DCF!L$5*MAX(BO20*DCF!L$28,0)-MAX(BO20-BN20,0)/Inputs!$B$17)*DCF!L$6</f>
        <v>12866.292980799928</v>
      </c>
      <c r="CW20" s="15">
        <f ca="1">(BP20*DCF!M$28-DCF!M$5*MAX(BP20*DCF!M$28,0)-MAX(BP20-BO20,0)/Inputs!$B$17)*DCF!M$6</f>
        <v>14813.46176389143</v>
      </c>
      <c r="CX20" s="15">
        <f ca="1">(BQ20*DCF!C$46-DCF!C$5*MAX(BQ20*DCF!C$46,0)-MAX(BQ20-Inputs!$B$20,0)/Inputs!$B$24)*DCF!C$6</f>
        <v>-700.69290649016136</v>
      </c>
      <c r="CY20" s="15">
        <f ca="1">(BR20*DCF!D$46-DCF!D$5*MAX(BR20*DCF!D$46,0)-MAX(BR20-BQ20,0)/Inputs!$B$24)*DCF!D$6</f>
        <v>-1237.8974261025048</v>
      </c>
      <c r="CZ20" s="15">
        <f ca="1">(BS20*DCF!E$46-DCF!E$5*MAX(BS20*DCF!E$46,0)-MAX(BS20-BR20,0)/Inputs!$B$24)*DCF!E$6</f>
        <v>-1427.2424085124758</v>
      </c>
      <c r="DA20" s="15">
        <f ca="1">(BT20*DCF!F$46-DCF!F$5*MAX(BT20*DCF!F$46,0)-MAX(BT20-BS20,0)/Inputs!$B$24)*DCF!F$6</f>
        <v>-2386.7813673780274</v>
      </c>
      <c r="DB20" s="15">
        <f ca="1">(BU20*DCF!G$46-DCF!G$5*MAX(BU20*DCF!G$46,0)-MAX(BU20-BT20,0)/Inputs!$B$24)*DCF!G$6</f>
        <v>-4406.8540726802266</v>
      </c>
      <c r="DC20" s="15">
        <f ca="1">(BV20*DCF!H$46-DCF!H$5*MAX(BV20*DCF!H$46,0)-MAX(BV20-BU20,0)/Inputs!$B$24)*DCF!H$6</f>
        <v>-2964.2644373537005</v>
      </c>
      <c r="DD20" s="15">
        <f ca="1">(BW20*DCF!I$46-DCF!I$5*MAX(BW20*DCF!I$46,0)-MAX(BW20-BV20,0)/Inputs!$B$24)*DCF!I$6</f>
        <v>-1220.8958731350772</v>
      </c>
      <c r="DE20" s="15">
        <f ca="1">(BX20*DCF!J$46-DCF!J$5*MAX(BX20*DCF!J$46,0)-MAX(BX20-BW20,0)/Inputs!$B$24)*DCF!J$6</f>
        <v>-4446.6997104186221</v>
      </c>
      <c r="DF20" s="15">
        <f ca="1">(BY20*DCF!K$46-DCF!K$5*MAX(BY20*DCF!K$46,0)-MAX(BY20-BX20,0)/Inputs!$B$24)*DCF!K$6</f>
        <v>-5070.9107759728149</v>
      </c>
      <c r="DG20" s="15">
        <f ca="1">(BZ20*DCF!L$46-DCF!L$5*MAX(BZ20*DCF!L$46,0)-MAX(BZ20-BY20,0)/Inputs!$B$24)*DCF!L$6</f>
        <v>3147.4182122620646</v>
      </c>
      <c r="DH20" s="15">
        <f ca="1">(CA20*DCF!M$46-DCF!M$5*MAX(CA20*DCF!M$46,0)-MAX(CA20-BZ20,0)/Inputs!$B$24)*DCF!M$6</f>
        <v>-2313.7154359972383</v>
      </c>
      <c r="DI20" s="15">
        <f ca="1">SUM(CB20:CL20)+BE20*DCF!M$10*(1+Inputs!$B$30)*(1-Inputs!$B$33)*(1-Inputs!$B$30/Inputs!$B$31)/(Inputs!$B$29-Inputs!$B$30)*DCF!M$6</f>
        <v>160862.78276665771</v>
      </c>
      <c r="DJ20" s="15">
        <f ca="1">SUM(CM20:CW20)+BP20*DCF!M$28*(1+Inputs!$B$30)*(1-Inputs!$B$33)*(1-Inputs!$B$30/Inputs!$B$31)/(Inputs!$B$29-Inputs!$B$30)*DCF!M$6</f>
        <v>399760.86068172858</v>
      </c>
      <c r="DK20" s="15">
        <f ca="1">SUM(CX20:DH20)+CA20*DCF!M$46*(1+Inputs!$B$30)*(1-Inputs!$B$33)*(1-Inputs!$B$30/Inputs!$B$31)/(Inputs!$B$29-Inputs!$B$30)*DCF!M$6</f>
        <v>354985.80066293722</v>
      </c>
      <c r="DM20" s="15">
        <f ca="1">DI20+DJ20+DK20+Inputs!$B$34+Inputs!$B$36-Inputs!$B$35</f>
        <v>992460.44411132357</v>
      </c>
    </row>
    <row r="21" spans="1:117" x14ac:dyDescent="0.75">
      <c r="A21" s="11">
        <v>8</v>
      </c>
      <c r="C21" s="24">
        <f t="shared" ca="1" si="0"/>
        <v>-0.56460205213317816</v>
      </c>
      <c r="D21" s="24">
        <f t="shared" ca="1" si="0"/>
        <v>-1.4505604059078232</v>
      </c>
      <c r="E21" s="24">
        <f t="shared" ca="1" si="0"/>
        <v>-0.59734507183923713</v>
      </c>
      <c r="F21" s="24">
        <f t="shared" ca="1" si="0"/>
        <v>0.12706469839059167</v>
      </c>
      <c r="G21" s="24">
        <f t="shared" ca="1" si="0"/>
        <v>-0.28077087169753506</v>
      </c>
      <c r="H21" s="24">
        <f t="shared" ca="1" si="0"/>
        <v>-1.2367470195316939</v>
      </c>
      <c r="I21" s="24">
        <f t="shared" ca="1" si="0"/>
        <v>1.9257314153776819</v>
      </c>
      <c r="J21" s="24">
        <f t="shared" ca="1" si="0"/>
        <v>-1.2651343896965899</v>
      </c>
      <c r="K21" s="24">
        <f t="shared" ca="1" si="0"/>
        <v>-0.664373780989028</v>
      </c>
      <c r="L21" s="24">
        <f t="shared" ca="1" si="0"/>
        <v>0.92020204523005278</v>
      </c>
      <c r="M21" s="24">
        <f t="shared" ca="1" si="0"/>
        <v>-1.9492674039537494</v>
      </c>
      <c r="N21" s="24">
        <f ca="1">SQRT(Inputs!$B$38)*C21+SQRT(1-Inputs!$B$38)*_xlfn.NORM.S.INV(RAND())</f>
        <v>0.80204929900419974</v>
      </c>
      <c r="O21" s="24">
        <f ca="1">SQRT(Inputs!$B$38)*D21+SQRT(1-Inputs!$B$38)*_xlfn.NORM.S.INV(RAND())</f>
        <v>-0.51402656648499323</v>
      </c>
      <c r="P21" s="24">
        <f ca="1">SQRT(Inputs!$B$38)*E21+SQRT(1-Inputs!$B$38)*_xlfn.NORM.S.INV(RAND())</f>
        <v>-0.73400332597452145</v>
      </c>
      <c r="Q21" s="24">
        <f ca="1">SQRT(Inputs!$B$38)*F21+SQRT(1-Inputs!$B$38)*_xlfn.NORM.S.INV(RAND())</f>
        <v>0.74523310800455755</v>
      </c>
      <c r="R21" s="24">
        <f ca="1">SQRT(Inputs!$B$38)*G21+SQRT(1-Inputs!$B$38)*_xlfn.NORM.S.INV(RAND())</f>
        <v>0.54263408080411735</v>
      </c>
      <c r="S21" s="24">
        <f ca="1">SQRT(Inputs!$B$38)*H21+SQRT(1-Inputs!$B$38)*_xlfn.NORM.S.INV(RAND())</f>
        <v>0.86432242764806733</v>
      </c>
      <c r="T21" s="24">
        <f ca="1">SQRT(Inputs!$B$38)*I21+SQRT(1-Inputs!$B$38)*_xlfn.NORM.S.INV(RAND())</f>
        <v>1.1932761132352578</v>
      </c>
      <c r="U21" s="24">
        <f ca="1">SQRT(Inputs!$B$38)*J21+SQRT(1-Inputs!$B$38)*_xlfn.NORM.S.INV(RAND())</f>
        <v>-3.758521994942976E-3</v>
      </c>
      <c r="V21" s="24">
        <f ca="1">SQRT(Inputs!$B$38)*K21+SQRT(1-Inputs!$B$38)*_xlfn.NORM.S.INV(RAND())</f>
        <v>-0.7109484344796555</v>
      </c>
      <c r="W21" s="24">
        <f ca="1">SQRT(Inputs!$B$38)*L21+SQRT(1-Inputs!$B$38)*_xlfn.NORM.S.INV(RAND())</f>
        <v>-1.4970763710220585</v>
      </c>
      <c r="X21" s="24">
        <f ca="1">SQRT(Inputs!$B$38)*M21+SQRT(1-Inputs!$B$38)*_xlfn.NORM.S.INV(RAND())</f>
        <v>-0.20682756934970015</v>
      </c>
      <c r="Y21" s="24">
        <f ca="1">SQRT(Inputs!$B$38)*C21+SQRT(1-Inputs!$B$38)*_xlfn.NORM.S.INV(RAND())</f>
        <v>-1.1437613530328075</v>
      </c>
      <c r="Z21" s="24">
        <f ca="1">SQRT(Inputs!$B$38)*D21+SQRT(1-Inputs!$B$38)*_xlfn.NORM.S.INV(RAND())</f>
        <v>-7.6417910591278448E-2</v>
      </c>
      <c r="AA21" s="24">
        <f ca="1">SQRT(Inputs!$B$38)*E21+SQRT(1-Inputs!$B$38)*_xlfn.NORM.S.INV(RAND())</f>
        <v>-0.15276147497981957</v>
      </c>
      <c r="AB21" s="24">
        <f ca="1">SQRT(Inputs!$B$38)*F21+SQRT(1-Inputs!$B$38)*_xlfn.NORM.S.INV(RAND())</f>
        <v>-0.16091199218317354</v>
      </c>
      <c r="AC21" s="24">
        <f ca="1">SQRT(Inputs!$B$38)*G21+SQRT(1-Inputs!$B$38)*_xlfn.NORM.S.INV(RAND())</f>
        <v>-1.1124821403343981</v>
      </c>
      <c r="AD21" s="24">
        <f ca="1">SQRT(Inputs!$B$38)*H21+SQRT(1-Inputs!$B$38)*_xlfn.NORM.S.INV(RAND())</f>
        <v>-1.0122258015498997</v>
      </c>
      <c r="AE21" s="24">
        <f ca="1">SQRT(Inputs!$B$38)*I21+SQRT(1-Inputs!$B$38)*_xlfn.NORM.S.INV(RAND())</f>
        <v>0.29421478376592625</v>
      </c>
      <c r="AF21" s="24">
        <f ca="1">SQRT(Inputs!$B$38)*J21+SQRT(1-Inputs!$B$38)*_xlfn.NORM.S.INV(RAND())</f>
        <v>-0.62617726567447884</v>
      </c>
      <c r="AG21" s="24">
        <f ca="1">SQRT(Inputs!$B$38)*K21+SQRT(1-Inputs!$B$38)*_xlfn.NORM.S.INV(RAND())</f>
        <v>-5.3087274721822564E-2</v>
      </c>
      <c r="AH21" s="24">
        <f ca="1">SQRT(Inputs!$B$38)*L21+SQRT(1-Inputs!$B$38)*_xlfn.NORM.S.INV(RAND())</f>
        <v>-1.1664358368576828</v>
      </c>
      <c r="AI21" s="24">
        <f ca="1">SQRT(Inputs!$B$38)*M21+SQRT(1-Inputs!$B$38)*_xlfn.NORM.S.INV(RAND())</f>
        <v>0.11230701955385758</v>
      </c>
      <c r="AJ21" s="24">
        <f ca="1">SQRT(Inputs!$B$38)*C21+SQRT(1-Inputs!$B$38)*_xlfn.NORM.S.INV(RAND())</f>
        <v>-0.10685489053535396</v>
      </c>
      <c r="AK21" s="24">
        <f ca="1">SQRT(Inputs!$B$38)*D21+SQRT(1-Inputs!$B$38)*_xlfn.NORM.S.INV(RAND())</f>
        <v>-0.8274157396489743</v>
      </c>
      <c r="AL21" s="24">
        <f ca="1">SQRT(Inputs!$B$38)*E21+SQRT(1-Inputs!$B$38)*_xlfn.NORM.S.INV(RAND())</f>
        <v>-1.8927492193453439</v>
      </c>
      <c r="AM21" s="24">
        <f ca="1">SQRT(Inputs!$B$38)*F21+SQRT(1-Inputs!$B$38)*_xlfn.NORM.S.INV(RAND())</f>
        <v>-0.63817317558016884</v>
      </c>
      <c r="AN21" s="24">
        <f ca="1">SQRT(Inputs!$B$38)*G21+SQRT(1-Inputs!$B$38)*_xlfn.NORM.S.INV(RAND())</f>
        <v>-0.20866249704993442</v>
      </c>
      <c r="AO21" s="24">
        <f ca="1">SQRT(Inputs!$B$38)*H21+SQRT(1-Inputs!$B$38)*_xlfn.NORM.S.INV(RAND())</f>
        <v>-1.0978764608542453</v>
      </c>
      <c r="AP21" s="24">
        <f ca="1">SQRT(Inputs!$B$38)*I21+SQRT(1-Inputs!$B$38)*_xlfn.NORM.S.INV(RAND())</f>
        <v>-0.15103202176301145</v>
      </c>
      <c r="AQ21" s="24">
        <f ca="1">SQRT(Inputs!$B$38)*J21+SQRT(1-Inputs!$B$38)*_xlfn.NORM.S.INV(RAND())</f>
        <v>-1.2975142399550361</v>
      </c>
      <c r="AR21" s="24">
        <f ca="1">SQRT(Inputs!$B$38)*K21+SQRT(1-Inputs!$B$38)*_xlfn.NORM.S.INV(RAND())</f>
        <v>-1.4084179484134229</v>
      </c>
      <c r="AS21" s="24">
        <f ca="1">SQRT(Inputs!$B$38)*L21+SQRT(1-Inputs!$B$38)*_xlfn.NORM.S.INV(RAND())</f>
        <v>0.26809778244619292</v>
      </c>
      <c r="AT21" s="24">
        <f ca="1">SQRT(Inputs!$B$38)*M21+SQRT(1-Inputs!$B$38)*_xlfn.NORM.S.INV(RAND())</f>
        <v>0.48231076782635252</v>
      </c>
      <c r="AU21" s="15">
        <f ca="1">Inputs!$B$6*EXP($B$8-0.5*C$5^2+C$5*N21)</f>
        <v>5650.1795520891146</v>
      </c>
      <c r="AV21" s="15">
        <f t="shared" ca="1" si="1"/>
        <v>6376.9622599910554</v>
      </c>
      <c r="AW21" s="15">
        <f t="shared" ca="1" si="2"/>
        <v>7042.6480956056621</v>
      </c>
      <c r="AX21" s="15">
        <f t="shared" ca="1" si="3"/>
        <v>9437.360687101962</v>
      </c>
      <c r="AY21" s="15">
        <f t="shared" ca="1" si="4"/>
        <v>12287.983660092825</v>
      </c>
      <c r="AZ21" s="15">
        <f t="shared" ca="1" si="5"/>
        <v>16529.215899620151</v>
      </c>
      <c r="BA21" s="15">
        <f t="shared" ca="1" si="6"/>
        <v>22918.22974218785</v>
      </c>
      <c r="BB21" s="15">
        <f t="shared" ca="1" si="7"/>
        <v>28048.332740924663</v>
      </c>
      <c r="BC21" s="15">
        <f t="shared" ca="1" si="8"/>
        <v>32073.639563971825</v>
      </c>
      <c r="BD21" s="15">
        <f t="shared" ca="1" si="9"/>
        <v>34158.979243315473</v>
      </c>
      <c r="BE21" s="15">
        <f t="shared" ca="1" si="10"/>
        <v>41076.321719203908</v>
      </c>
      <c r="BF21" s="15">
        <f ca="1">Inputs!$B$13*EXP($B$9-0.5*C$6^2+C$6*Y21)</f>
        <v>11025.005339163296</v>
      </c>
      <c r="BG21" s="15">
        <f t="shared" ca="1" si="11"/>
        <v>13252.561338267558</v>
      </c>
      <c r="BH21" s="15">
        <f t="shared" ca="1" si="12"/>
        <v>15787.090602069638</v>
      </c>
      <c r="BI21" s="15">
        <f t="shared" ca="1" si="13"/>
        <v>18853.001562786132</v>
      </c>
      <c r="BJ21" s="15">
        <f t="shared" ca="1" si="14"/>
        <v>19688.141667743199</v>
      </c>
      <c r="BK21" s="15">
        <f t="shared" ca="1" si="15"/>
        <v>21052.807289425578</v>
      </c>
      <c r="BL21" s="15">
        <f t="shared" ca="1" si="16"/>
        <v>26865.887654302795</v>
      </c>
      <c r="BM21" s="15">
        <f t="shared" ca="1" si="17"/>
        <v>30552.462955642808</v>
      </c>
      <c r="BN21" s="15">
        <f t="shared" ca="1" si="18"/>
        <v>37337.414646452678</v>
      </c>
      <c r="BO21" s="15">
        <f t="shared" ca="1" si="19"/>
        <v>40114.82226883345</v>
      </c>
      <c r="BP21" s="15">
        <f t="shared" ca="1" si="20"/>
        <v>50006.075811816416</v>
      </c>
      <c r="BQ21" s="15">
        <f ca="1">Inputs!$B$20*EXP($B$10-0.5*C$7^2+C$7*AJ21)</f>
        <v>4129.9852141801539</v>
      </c>
      <c r="BR21" s="15">
        <f t="shared" ca="1" si="21"/>
        <v>4308.9085926090884</v>
      </c>
      <c r="BS21" s="15">
        <f t="shared" ca="1" si="22"/>
        <v>3426.1900058699043</v>
      </c>
      <c r="BT21" s="15">
        <f t="shared" ca="1" si="23"/>
        <v>3995.7704215340964</v>
      </c>
      <c r="BU21" s="15">
        <f t="shared" ca="1" si="24"/>
        <v>5265.0030008549675</v>
      </c>
      <c r="BV21" s="15">
        <f t="shared" ca="1" si="25"/>
        <v>5719.9614677897052</v>
      </c>
      <c r="BW21" s="15">
        <f t="shared" ca="1" si="26"/>
        <v>7730.7710547791276</v>
      </c>
      <c r="BX21" s="15">
        <f t="shared" ca="1" si="27"/>
        <v>8336.1850219733424</v>
      </c>
      <c r="BY21" s="15">
        <f t="shared" ca="1" si="28"/>
        <v>8921.3562726057189</v>
      </c>
      <c r="BZ21" s="15">
        <f t="shared" ca="1" si="29"/>
        <v>13150.319261617065</v>
      </c>
      <c r="CA21" s="15">
        <f t="shared" ca="1" si="30"/>
        <v>20125.231093091996</v>
      </c>
      <c r="CB21" s="15">
        <f ca="1">(AU21*DCF!C$10-DCF!C$5*MAX(AU21*DCF!C$10,0)-MAX(AU21-Inputs!$B$6,0)/Inputs!$B$10)*DCF!C$6</f>
        <v>1038.169167831272</v>
      </c>
      <c r="CC21" s="15">
        <f ca="1">(AV21*DCF!D$10-DCF!D$5*MAX(AV21*DCF!D$10,0)-MAX(AV21-AU21,0)/Inputs!$B$10)*DCF!D$6</f>
        <v>1377.1344063044546</v>
      </c>
      <c r="CD21" s="15">
        <f ca="1">(AW21*DCF!E$10-DCF!E$5*MAX(AW21*DCF!E$10,0)-MAX(AW21-AV21,0)/Inputs!$B$10)*DCF!E$6</f>
        <v>1476.0953184056652</v>
      </c>
      <c r="CE21" s="15">
        <f ca="1">(AX21*DCF!F$10-DCF!F$5*MAX(AX21*DCF!F$10,0)-MAX(AX21-AW21,0)/Inputs!$B$10)*DCF!F$6</f>
        <v>1561.8804794288164</v>
      </c>
      <c r="CF21" s="15">
        <f ca="1">(AY21*DCF!G$10-DCF!G$5*MAX(AY21*DCF!G$10,0)-MAX(AY21-AX21,0)/Inputs!$B$10)*DCF!G$6</f>
        <v>1983.8752933791302</v>
      </c>
      <c r="CG21" s="15">
        <f ca="1">(AZ21*DCF!H$10-DCF!H$5*MAX(AZ21*DCF!H$10,0)-MAX(AZ21-AY21,0)/Inputs!$B$10)*DCF!H$6</f>
        <v>2456.0523047495731</v>
      </c>
      <c r="CH21" s="15">
        <f ca="1">(BA21*DCF!I$10-DCF!I$5*MAX(BA21*DCF!I$10,0)-MAX(BA21-AZ21,0)/Inputs!$B$10)*DCF!I$6</f>
        <v>3138.302393338719</v>
      </c>
      <c r="CI21" s="15">
        <f ca="1">(BB21*DCF!J$10-DCF!J$5*MAX(BB21*DCF!J$10,0)-MAX(BB21-BA21,0)/Inputs!$B$10)*DCF!J$6</f>
        <v>4035.7764074253696</v>
      </c>
      <c r="CJ21" s="15">
        <f ca="1">(BC21*DCF!K$10-DCF!K$5*MAX(BC21*DCF!K$10,0)-MAX(BC21-BB21,0)/Inputs!$B$10)*DCF!K$6</f>
        <v>4599.859185387686</v>
      </c>
      <c r="CK21" s="15">
        <f ca="1">(BD21*DCF!L$10-DCF!L$5*MAX(BD21*DCF!L$10,0)-MAX(BD21-BC21,0)/Inputs!$B$10)*DCF!L$6</f>
        <v>4882.155450794774</v>
      </c>
      <c r="CL21" s="15">
        <f ca="1">(BE21*DCF!M$10-DCF!M$5*MAX(BE21*DCF!M$10,0)-MAX(BE21-BD21,0)/Inputs!$B$10)*DCF!M$6</f>
        <v>4970.0498077295879</v>
      </c>
      <c r="CM21" s="15">
        <f ca="1">(BF21*DCF!C$28-DCF!C$5*MAX(BF21*DCF!C$28,0)-MAX(BF21-Inputs!$B$13,0)/Inputs!$B$17)*DCF!C$6</f>
        <v>3364.7593261164857</v>
      </c>
      <c r="CN21" s="15">
        <f ca="1">(BG21*DCF!D$28-DCF!D$5*MAX(BG21*DCF!D$28,0)-MAX(BG21-BF21,0)/Inputs!$B$17)*DCF!D$6</f>
        <v>3427.9451414694072</v>
      </c>
      <c r="CO21" s="15">
        <f ca="1">(BH21*DCF!E$28-DCF!E$5*MAX(BH21*DCF!E$28,0)-MAX(BH21-BG21,0)/Inputs!$B$17)*DCF!E$6</f>
        <v>3971.6643397901621</v>
      </c>
      <c r="CP21" s="15">
        <f ca="1">(BI21*DCF!F$28-DCF!F$5*MAX(BI21*DCF!F$28,0)-MAX(BI21-BH21,0)/Inputs!$B$17)*DCF!F$6</f>
        <v>4559.8957691570868</v>
      </c>
      <c r="CQ21" s="15">
        <f ca="1">(BJ21*DCF!G$28-DCF!G$5*MAX(BJ21*DCF!G$28,0)-MAX(BJ21-BI21,0)/Inputs!$B$17)*DCF!G$6</f>
        <v>4967.7754137194643</v>
      </c>
      <c r="CR21" s="15">
        <f ca="1">(BK21*DCF!H$28-DCF!H$5*MAX(BK21*DCF!H$28,0)-MAX(BK21-BJ21,0)/Inputs!$B$17)*DCF!H$6</f>
        <v>4994.5607723289213</v>
      </c>
      <c r="CS21" s="15">
        <f ca="1">(BL21*DCF!I$28-DCF!I$5*MAX(BL21*DCF!I$28,0)-MAX(BL21-BK21,0)/Inputs!$B$17)*DCF!I$6</f>
        <v>5483.2398309526852</v>
      </c>
      <c r="CT21" s="15">
        <f ca="1">(BM21*DCF!J$28-DCF!J$5*MAX(BM21*DCF!J$28,0)-MAX(BM21-BL21,0)/Inputs!$B$17)*DCF!J$6</f>
        <v>6326.9258253516009</v>
      </c>
      <c r="CU21" s="15">
        <f ca="1">(BN21*DCF!K$28-DCF!K$5*MAX(BN21*DCF!K$28,0)-MAX(BN21-BM21,0)/Inputs!$B$17)*DCF!K$6</f>
        <v>7053.9697298670808</v>
      </c>
      <c r="CV21" s="15">
        <f ca="1">(BO21*DCF!L$28-DCF!L$5*MAX(BO21*DCF!L$28,0)-MAX(BO21-BN21,0)/Inputs!$B$17)*DCF!L$6</f>
        <v>7689.4807439196129</v>
      </c>
      <c r="CW21" s="15">
        <f ca="1">(BP21*DCF!M$28-DCF!M$5*MAX(BP21*DCF!M$28,0)-MAX(BP21-BO21,0)/Inputs!$B$17)*DCF!M$6</f>
        <v>8374.7581714648895</v>
      </c>
      <c r="CX21" s="15">
        <f ca="1">(BQ21*DCF!C$46-DCF!C$5*MAX(BQ21*DCF!C$46,0)-MAX(BQ21-Inputs!$B$20,0)/Inputs!$B$24)*DCF!C$6</f>
        <v>-1382.8996864989517</v>
      </c>
      <c r="CY21" s="15">
        <f ca="1">(BR21*DCF!D$46-DCF!D$5*MAX(BR21*DCF!D$46,0)-MAX(BR21-BQ21,0)/Inputs!$B$24)*DCF!D$6</f>
        <v>-811.77533208777891</v>
      </c>
      <c r="CZ21" s="15">
        <f ca="1">(BS21*DCF!E$46-DCF!E$5*MAX(BS21*DCF!E$46,0)-MAX(BS21-BR21,0)/Inputs!$B$24)*DCF!E$6</f>
        <v>-405.15293363847877</v>
      </c>
      <c r="DA21" s="15">
        <f ca="1">(BT21*DCF!F$46-DCF!F$5*MAX(BT21*DCF!F$46,0)-MAX(BT21-BS21,0)/Inputs!$B$24)*DCF!F$6</f>
        <v>-498.39950043767215</v>
      </c>
      <c r="DB21" s="15">
        <f ca="1">(BU21*DCF!G$46-DCF!G$5*MAX(BU21*DCF!G$46,0)-MAX(BU21-BT21,0)/Inputs!$B$24)*DCF!G$6</f>
        <v>-604.0490612827341</v>
      </c>
      <c r="DC21" s="15">
        <f ca="1">(BV21*DCF!H$46-DCF!H$5*MAX(BV21*DCF!H$46,0)-MAX(BV21-BU21,0)/Inputs!$B$24)*DCF!H$6</f>
        <v>-141.37555602319361</v>
      </c>
      <c r="DD21" s="15">
        <f ca="1">(BW21*DCF!I$46-DCF!I$5*MAX(BW21*DCF!I$46,0)-MAX(BW21-BV21,0)/Inputs!$B$24)*DCF!I$6</f>
        <v>-398.68048941993629</v>
      </c>
      <c r="DE21" s="15">
        <f ca="1">(BX21*DCF!J$46-DCF!J$5*MAX(BX21*DCF!J$46,0)-MAX(BX21-BW21,0)/Inputs!$B$24)*DCF!J$6</f>
        <v>189.13400955539535</v>
      </c>
      <c r="DF21" s="15">
        <f ca="1">(BY21*DCF!K$46-DCF!K$5*MAX(BY21*DCF!K$46,0)-MAX(BY21-BX21,0)/Inputs!$B$24)*DCF!K$6</f>
        <v>366.26624226698112</v>
      </c>
      <c r="DG21" s="15">
        <f ca="1">(BZ21*DCF!L$46-DCF!L$5*MAX(BZ21*DCF!L$46,0)-MAX(BZ21-BY21,0)/Inputs!$B$24)*DCF!L$6</f>
        <v>-48.007581313690046</v>
      </c>
      <c r="DH21" s="15">
        <f ca="1">(CA21*DCF!M$46-DCF!M$5*MAX(CA21*DCF!M$46,0)-MAX(CA21-BZ21,0)/Inputs!$B$24)*DCF!M$6</f>
        <v>119.59056253514071</v>
      </c>
      <c r="DI21" s="15">
        <f ca="1">SUM(CB21:CL21)+BE21*DCF!M$10*(1+Inputs!$B$30)*(1-Inputs!$B$33)*(1-Inputs!$B$30/Inputs!$B$31)/(Inputs!$B$29-Inputs!$B$30)*DCF!M$6</f>
        <v>145835.29673744179</v>
      </c>
      <c r="DJ21" s="15">
        <f ca="1">SUM(CM21:CW21)+BP21*DCF!M$28*(1+Inputs!$B$30)*(1-Inputs!$B$33)*(1-Inputs!$B$30/Inputs!$B$31)/(Inputs!$B$29-Inputs!$B$30)*DCF!M$6</f>
        <v>245771.73539237826</v>
      </c>
      <c r="DK21" s="15">
        <f ca="1">SUM(CX21:DH21)+CA21*DCF!M$46*(1+Inputs!$B$30)*(1-Inputs!$B$33)*(1-Inputs!$B$30/Inputs!$B$31)/(Inputs!$B$29-Inputs!$B$30)*DCF!M$6</f>
        <v>27500.641929602469</v>
      </c>
      <c r="DM21" s="15">
        <f ca="1">DI21+DJ21+DK21+Inputs!$B$34+Inputs!$B$36-Inputs!$B$35</f>
        <v>495958.67405942257</v>
      </c>
    </row>
    <row r="22" spans="1:117" x14ac:dyDescent="0.75">
      <c r="A22" s="11">
        <v>9</v>
      </c>
      <c r="C22" s="24">
        <f t="shared" ca="1" si="0"/>
        <v>-0.73444434469534947</v>
      </c>
      <c r="D22" s="24">
        <f t="shared" ca="1" si="0"/>
        <v>0.59915698126237882</v>
      </c>
      <c r="E22" s="24">
        <f t="shared" ca="1" si="0"/>
        <v>-0.65927780049247398</v>
      </c>
      <c r="F22" s="24">
        <f t="shared" ca="1" si="0"/>
        <v>-0.51839175477866617</v>
      </c>
      <c r="G22" s="24">
        <f t="shared" ca="1" si="0"/>
        <v>0.58706818316704035</v>
      </c>
      <c r="H22" s="24">
        <f t="shared" ca="1" si="0"/>
        <v>0.43362138346944457</v>
      </c>
      <c r="I22" s="24">
        <f t="shared" ca="1" si="0"/>
        <v>-0.84513918077098737</v>
      </c>
      <c r="J22" s="24">
        <f t="shared" ca="1" si="0"/>
        <v>4.6586581936106632E-2</v>
      </c>
      <c r="K22" s="24">
        <f t="shared" ca="1" si="0"/>
        <v>0.67612648930713892</v>
      </c>
      <c r="L22" s="24">
        <f t="shared" ca="1" si="0"/>
        <v>1.2490640278417384E-2</v>
      </c>
      <c r="M22" s="24">
        <f t="shared" ca="1" si="0"/>
        <v>-1.4200984597149549</v>
      </c>
      <c r="N22" s="24">
        <f ca="1">SQRT(Inputs!$B$38)*C22+SQRT(1-Inputs!$B$38)*_xlfn.NORM.S.INV(RAND())</f>
        <v>-0.58315654694094088</v>
      </c>
      <c r="O22" s="24">
        <f ca="1">SQRT(Inputs!$B$38)*D22+SQRT(1-Inputs!$B$38)*_xlfn.NORM.S.INV(RAND())</f>
        <v>1.1390520911367021</v>
      </c>
      <c r="P22" s="24">
        <f ca="1">SQRT(Inputs!$B$38)*E22+SQRT(1-Inputs!$B$38)*_xlfn.NORM.S.INV(RAND())</f>
        <v>-1.4065797470528412</v>
      </c>
      <c r="Q22" s="24">
        <f ca="1">SQRT(Inputs!$B$38)*F22+SQRT(1-Inputs!$B$38)*_xlfn.NORM.S.INV(RAND())</f>
        <v>-0.89425304603242572</v>
      </c>
      <c r="R22" s="24">
        <f ca="1">SQRT(Inputs!$B$38)*G22+SQRT(1-Inputs!$B$38)*_xlfn.NORM.S.INV(RAND())</f>
        <v>0.23978034921318303</v>
      </c>
      <c r="S22" s="24">
        <f ca="1">SQRT(Inputs!$B$38)*H22+SQRT(1-Inputs!$B$38)*_xlfn.NORM.S.INV(RAND())</f>
        <v>-0.29562402243651975</v>
      </c>
      <c r="T22" s="24">
        <f ca="1">SQRT(Inputs!$B$38)*I22+SQRT(1-Inputs!$B$38)*_xlfn.NORM.S.INV(RAND())</f>
        <v>-1.72747819763971</v>
      </c>
      <c r="U22" s="24">
        <f ca="1">SQRT(Inputs!$B$38)*J22+SQRT(1-Inputs!$B$38)*_xlfn.NORM.S.INV(RAND())</f>
        <v>-0.10127993290895325</v>
      </c>
      <c r="V22" s="24">
        <f ca="1">SQRT(Inputs!$B$38)*K22+SQRT(1-Inputs!$B$38)*_xlfn.NORM.S.INV(RAND())</f>
        <v>1.1207786147631329</v>
      </c>
      <c r="W22" s="24">
        <f ca="1">SQRT(Inputs!$B$38)*L22+SQRT(1-Inputs!$B$38)*_xlfn.NORM.S.INV(RAND())</f>
        <v>-0.92111455137997822</v>
      </c>
      <c r="X22" s="24">
        <f ca="1">SQRT(Inputs!$B$38)*M22+SQRT(1-Inputs!$B$38)*_xlfn.NORM.S.INV(RAND())</f>
        <v>-0.95854859462379638</v>
      </c>
      <c r="Y22" s="24">
        <f ca="1">SQRT(Inputs!$B$38)*C22+SQRT(1-Inputs!$B$38)*_xlfn.NORM.S.INV(RAND())</f>
        <v>-2.3948422728783059E-2</v>
      </c>
      <c r="Z22" s="24">
        <f ca="1">SQRT(Inputs!$B$38)*D22+SQRT(1-Inputs!$B$38)*_xlfn.NORM.S.INV(RAND())</f>
        <v>0.72808665705346309</v>
      </c>
      <c r="AA22" s="24">
        <f ca="1">SQRT(Inputs!$B$38)*E22+SQRT(1-Inputs!$B$38)*_xlfn.NORM.S.INV(RAND())</f>
        <v>-1.051520403890521</v>
      </c>
      <c r="AB22" s="24">
        <f ca="1">SQRT(Inputs!$B$38)*F22+SQRT(1-Inputs!$B$38)*_xlfn.NORM.S.INV(RAND())</f>
        <v>1.4877856489044561</v>
      </c>
      <c r="AC22" s="24">
        <f ca="1">SQRT(Inputs!$B$38)*G22+SQRT(1-Inputs!$B$38)*_xlfn.NORM.S.INV(RAND())</f>
        <v>-8.6750386271038427E-2</v>
      </c>
      <c r="AD22" s="24">
        <f ca="1">SQRT(Inputs!$B$38)*H22+SQRT(1-Inputs!$B$38)*_xlfn.NORM.S.INV(RAND())</f>
        <v>-1.00266992932955</v>
      </c>
      <c r="AE22" s="24">
        <f ca="1">SQRT(Inputs!$B$38)*I22+SQRT(1-Inputs!$B$38)*_xlfn.NORM.S.INV(RAND())</f>
        <v>-0.43098270659292132</v>
      </c>
      <c r="AF22" s="24">
        <f ca="1">SQRT(Inputs!$B$38)*J22+SQRT(1-Inputs!$B$38)*_xlfn.NORM.S.INV(RAND())</f>
        <v>0.43956213766165086</v>
      </c>
      <c r="AG22" s="24">
        <f ca="1">SQRT(Inputs!$B$38)*K22+SQRT(1-Inputs!$B$38)*_xlfn.NORM.S.INV(RAND())</f>
        <v>-1.1961452354380218</v>
      </c>
      <c r="AH22" s="24">
        <f ca="1">SQRT(Inputs!$B$38)*L22+SQRT(1-Inputs!$B$38)*_xlfn.NORM.S.INV(RAND())</f>
        <v>0.19060414764615324</v>
      </c>
      <c r="AI22" s="24">
        <f ca="1">SQRT(Inputs!$B$38)*M22+SQRT(1-Inputs!$B$38)*_xlfn.NORM.S.INV(RAND())</f>
        <v>-0.67760400437233681</v>
      </c>
      <c r="AJ22" s="24">
        <f ca="1">SQRT(Inputs!$B$38)*C22+SQRT(1-Inputs!$B$38)*_xlfn.NORM.S.INV(RAND())</f>
        <v>-1.5581941450256986E-2</v>
      </c>
      <c r="AK22" s="24">
        <f ca="1">SQRT(Inputs!$B$38)*D22+SQRT(1-Inputs!$B$38)*_xlfn.NORM.S.INV(RAND())</f>
        <v>0.34968771717418473</v>
      </c>
      <c r="AL22" s="24">
        <f ca="1">SQRT(Inputs!$B$38)*E22+SQRT(1-Inputs!$B$38)*_xlfn.NORM.S.INV(RAND())</f>
        <v>-1.23049220148383</v>
      </c>
      <c r="AM22" s="24">
        <f ca="1">SQRT(Inputs!$B$38)*F22+SQRT(1-Inputs!$B$38)*_xlfn.NORM.S.INV(RAND())</f>
        <v>-0.40406816506764709</v>
      </c>
      <c r="AN22" s="24">
        <f ca="1">SQRT(Inputs!$B$38)*G22+SQRT(1-Inputs!$B$38)*_xlfn.NORM.S.INV(RAND())</f>
        <v>-0.11081321058864474</v>
      </c>
      <c r="AO22" s="24">
        <f ca="1">SQRT(Inputs!$B$38)*H22+SQRT(1-Inputs!$B$38)*_xlfn.NORM.S.INV(RAND())</f>
        <v>0.10831101107578986</v>
      </c>
      <c r="AP22" s="24">
        <f ca="1">SQRT(Inputs!$B$38)*I22+SQRT(1-Inputs!$B$38)*_xlfn.NORM.S.INV(RAND())</f>
        <v>-1.3523998241641881</v>
      </c>
      <c r="AQ22" s="24">
        <f ca="1">SQRT(Inputs!$B$38)*J22+SQRT(1-Inputs!$B$38)*_xlfn.NORM.S.INV(RAND())</f>
        <v>0.49502553814793765</v>
      </c>
      <c r="AR22" s="24">
        <f ca="1">SQRT(Inputs!$B$38)*K22+SQRT(1-Inputs!$B$38)*_xlfn.NORM.S.INV(RAND())</f>
        <v>1.6200176861953417</v>
      </c>
      <c r="AS22" s="24">
        <f ca="1">SQRT(Inputs!$B$38)*L22+SQRT(1-Inputs!$B$38)*_xlfn.NORM.S.INV(RAND())</f>
        <v>-0.46866397311440794</v>
      </c>
      <c r="AT22" s="24">
        <f ca="1">SQRT(Inputs!$B$38)*M22+SQRT(1-Inputs!$B$38)*_xlfn.NORM.S.INV(RAND())</f>
        <v>-1.0019477006717543</v>
      </c>
      <c r="AU22" s="15">
        <f ca="1">Inputs!$B$6*EXP($B$8-0.5*C$5^2+C$5*N22)</f>
        <v>4515.2465559722723</v>
      </c>
      <c r="AV22" s="15">
        <f t="shared" ca="1" si="1"/>
        <v>6498.1647296629089</v>
      </c>
      <c r="AW22" s="15">
        <f t="shared" ca="1" si="2"/>
        <v>6554.1228716072601</v>
      </c>
      <c r="AX22" s="15">
        <f t="shared" ca="1" si="3"/>
        <v>7156.0678508380133</v>
      </c>
      <c r="AY22" s="15">
        <f t="shared" ca="1" si="4"/>
        <v>8993.8092219080299</v>
      </c>
      <c r="AZ22" s="15">
        <f t="shared" ca="1" si="5"/>
        <v>10647.354672881454</v>
      </c>
      <c r="BA22" s="15">
        <f t="shared" ca="1" si="6"/>
        <v>10874.595611429251</v>
      </c>
      <c r="BB22" s="15">
        <f t="shared" ca="1" si="7"/>
        <v>13179.403812785569</v>
      </c>
      <c r="BC22" s="15">
        <f t="shared" ca="1" si="8"/>
        <v>17985.700153375405</v>
      </c>
      <c r="BD22" s="15">
        <f t="shared" ca="1" si="9"/>
        <v>20215.299907366563</v>
      </c>
      <c r="BE22" s="15">
        <f t="shared" ca="1" si="10"/>
        <v>22700.321904946682</v>
      </c>
      <c r="BF22" s="15">
        <f ca="1">Inputs!$B$13*EXP($B$9-0.5*C$6^2+C$6*Y22)</f>
        <v>13765.510609682238</v>
      </c>
      <c r="BG22" s="15">
        <f t="shared" ca="1" si="11"/>
        <v>19131.853927399308</v>
      </c>
      <c r="BH22" s="15">
        <f t="shared" ca="1" si="12"/>
        <v>19634.546439802627</v>
      </c>
      <c r="BI22" s="15">
        <f t="shared" ca="1" si="13"/>
        <v>30220.99387931417</v>
      </c>
      <c r="BJ22" s="15">
        <f t="shared" ca="1" si="14"/>
        <v>36588.568961301731</v>
      </c>
      <c r="BK22" s="15">
        <f t="shared" ca="1" si="15"/>
        <v>39175.605391747049</v>
      </c>
      <c r="BL22" s="15">
        <f t="shared" ca="1" si="16"/>
        <v>45508.45639194009</v>
      </c>
      <c r="BM22" s="15">
        <f t="shared" ca="1" si="17"/>
        <v>59079.28354128827</v>
      </c>
      <c r="BN22" s="15">
        <f t="shared" ca="1" si="18"/>
        <v>62956.976731275638</v>
      </c>
      <c r="BO22" s="15">
        <f t="shared" ca="1" si="19"/>
        <v>79197.46023143908</v>
      </c>
      <c r="BP22" s="15">
        <f t="shared" ca="1" si="20"/>
        <v>90273.936588390992</v>
      </c>
      <c r="BQ22" s="15">
        <f ca="1">Inputs!$B$20*EXP($B$10-0.5*C$7^2+C$7*AJ22)</f>
        <v>4265.8726266646854</v>
      </c>
      <c r="BR22" s="15">
        <f t="shared" ca="1" si="21"/>
        <v>6468.0981065499136</v>
      </c>
      <c r="BS22" s="15">
        <f t="shared" ca="1" si="22"/>
        <v>6220.4886496462468</v>
      </c>
      <c r="BT22" s="15">
        <f t="shared" ca="1" si="23"/>
        <v>7714.0960066435728</v>
      </c>
      <c r="BU22" s="15">
        <f t="shared" ca="1" si="24"/>
        <v>10407.96306125324</v>
      </c>
      <c r="BV22" s="15">
        <f t="shared" ca="1" si="25"/>
        <v>14838.183693054987</v>
      </c>
      <c r="BW22" s="15">
        <f t="shared" ca="1" si="26"/>
        <v>15551.884034880575</v>
      </c>
      <c r="BX22" s="15">
        <f t="shared" ca="1" si="27"/>
        <v>24021.198636559035</v>
      </c>
      <c r="BY22" s="15">
        <f t="shared" ca="1" si="28"/>
        <v>45887.540265220661</v>
      </c>
      <c r="BZ22" s="15">
        <f t="shared" ca="1" si="29"/>
        <v>59071.581305953594</v>
      </c>
      <c r="CA22" s="15">
        <f t="shared" ca="1" si="30"/>
        <v>69444.253203945729</v>
      </c>
      <c r="CB22" s="15">
        <f ca="1">(AU22*DCF!C$10-DCF!C$5*MAX(AU22*DCF!C$10,0)-MAX(AU22-Inputs!$B$6,0)/Inputs!$B$10)*DCF!C$6</f>
        <v>1046.2614423849764</v>
      </c>
      <c r="CC22" s="15">
        <f ca="1">(AV22*DCF!D$10-DCF!D$5*MAX(AV22*DCF!D$10,0)-MAX(AV22-AU22,0)/Inputs!$B$10)*DCF!D$6</f>
        <v>1100.4009292351948</v>
      </c>
      <c r="CD22" s="15">
        <f ca="1">(AW22*DCF!E$10-DCF!E$5*MAX(AW22*DCF!E$10,0)-MAX(AW22-AV22,0)/Inputs!$B$10)*DCF!E$6</f>
        <v>1500.6385473125802</v>
      </c>
      <c r="CE22" s="15">
        <f ca="1">(AX22*DCF!F$10-DCF!F$5*MAX(AX22*DCF!F$10,0)-MAX(AX22-AW22,0)/Inputs!$B$10)*DCF!F$6</f>
        <v>1436.9083811210139</v>
      </c>
      <c r="CF22" s="15">
        <f ca="1">(AY22*DCF!G$10-DCF!G$5*MAX(AY22*DCF!G$10,0)-MAX(AY22-AX22,0)/Inputs!$B$10)*DCF!G$6</f>
        <v>1499.8374391397265</v>
      </c>
      <c r="CG22" s="15">
        <f ca="1">(AZ22*DCF!H$10-DCF!H$5*MAX(AZ22*DCF!H$10,0)-MAX(AZ22-AY22,0)/Inputs!$B$10)*DCF!H$6</f>
        <v>1773.5749083529158</v>
      </c>
      <c r="CH22" s="15">
        <f ca="1">(BA22*DCF!I$10-DCF!I$5*MAX(BA22*DCF!I$10,0)-MAX(BA22-AZ22,0)/Inputs!$B$10)*DCF!I$6</f>
        <v>1949.1164360243508</v>
      </c>
      <c r="CI22" s="15">
        <f ca="1">(BB22*DCF!J$10-DCF!J$5*MAX(BB22*DCF!J$10,0)-MAX(BB22-BA22,0)/Inputs!$B$10)*DCF!J$6</f>
        <v>1912.3605720406276</v>
      </c>
      <c r="CJ22" s="15">
        <f ca="1">(BC22*DCF!K$10-DCF!K$5*MAX(BC22*DCF!K$10,0)-MAX(BC22-BB22,0)/Inputs!$B$10)*DCF!K$6</f>
        <v>2222.6005502775724</v>
      </c>
      <c r="CK22" s="15">
        <f ca="1">(BD22*DCF!L$10-DCF!L$5*MAX(BD22*DCF!L$10,0)-MAX(BD22-BC22,0)/Inputs!$B$10)*DCF!L$6</f>
        <v>2760.52829095575</v>
      </c>
      <c r="CL22" s="15">
        <f ca="1">(BE22*DCF!M$10-DCF!M$5*MAX(BE22*DCF!M$10,0)-MAX(BE22-BD22,0)/Inputs!$B$10)*DCF!M$6</f>
        <v>2906.4465979677084</v>
      </c>
      <c r="CM22" s="15">
        <f ca="1">(BF22*DCF!C$28-DCF!C$5*MAX(BF22*DCF!C$28,0)-MAX(BF22-Inputs!$B$13,0)/Inputs!$B$17)*DCF!C$6</f>
        <v>3651.8339524681519</v>
      </c>
      <c r="CN22" s="15">
        <f ca="1">(BG22*DCF!D$28-DCF!D$5*MAX(BG22*DCF!D$28,0)-MAX(BG22-BF22,0)/Inputs!$B$17)*DCF!D$6</f>
        <v>4489.8851605822292</v>
      </c>
      <c r="CO22" s="15">
        <f ca="1">(BH22*DCF!E$28-DCF!E$5*MAX(BH22*DCF!E$28,0)-MAX(BH22-BG22,0)/Inputs!$B$17)*DCF!E$6</f>
        <v>5461.7793984510918</v>
      </c>
      <c r="CP22" s="15">
        <f ca="1">(BI22*DCF!F$28-DCF!F$5*MAX(BI22*DCF!F$28,0)-MAX(BI22-BH22,0)/Inputs!$B$17)*DCF!F$6</f>
        <v>6276.7737032606619</v>
      </c>
      <c r="CQ22" s="15">
        <f ca="1">(BJ22*DCF!G$28-DCF!G$5*MAX(BJ22*DCF!G$28,0)-MAX(BJ22-BI22,0)/Inputs!$B$17)*DCF!G$6</f>
        <v>8422.2185888532786</v>
      </c>
      <c r="CR22" s="15">
        <f ca="1">(BK22*DCF!H$28-DCF!H$5*MAX(BK22*DCF!H$28,0)-MAX(BK22-BJ22,0)/Inputs!$B$17)*DCF!H$6</f>
        <v>9286.6065673220201</v>
      </c>
      <c r="CS22" s="15">
        <f ca="1">(BL22*DCF!I$28-DCF!I$5*MAX(BL22*DCF!I$28,0)-MAX(BL22-BK22,0)/Inputs!$B$17)*DCF!I$6</f>
        <v>9792.4934680209935</v>
      </c>
      <c r="CT22" s="15">
        <f ca="1">(BM22*DCF!J$28-DCF!J$5*MAX(BM22*DCF!J$28,0)-MAX(BM22-BL22,0)/Inputs!$B$17)*DCF!J$6</f>
        <v>11380.203958368738</v>
      </c>
      <c r="CU22" s="15">
        <f ca="1">(BN22*DCF!K$28-DCF!K$5*MAX(BN22*DCF!K$28,0)-MAX(BN22-BM22,0)/Inputs!$B$17)*DCF!K$6</f>
        <v>12820.492120733847</v>
      </c>
      <c r="CV22" s="15">
        <f ca="1">(BO22*DCF!L$28-DCF!L$5*MAX(BO22*DCF!L$28,0)-MAX(BO22-BN22,0)/Inputs!$B$17)*DCF!L$6</f>
        <v>13963.917872033506</v>
      </c>
      <c r="CW22" s="15">
        <f ca="1">(BP22*DCF!M$28-DCF!M$5*MAX(BP22*DCF!M$28,0)-MAX(BP22-BO22,0)/Inputs!$B$17)*DCF!M$6</f>
        <v>15827.290392760999</v>
      </c>
      <c r="CX22" s="15">
        <f ca="1">(BQ22*DCF!C$46-DCF!C$5*MAX(BQ22*DCF!C$46,0)-MAX(BQ22-Inputs!$B$20,0)/Inputs!$B$24)*DCF!C$6</f>
        <v>-1477.0480092365026</v>
      </c>
      <c r="CY22" s="15">
        <f ca="1">(BR22*DCF!D$46-DCF!D$5*MAX(BR22*DCF!D$46,0)-MAX(BR22-BQ22,0)/Inputs!$B$24)*DCF!D$6</f>
        <v>-2043.6248409262173</v>
      </c>
      <c r="CZ22" s="15">
        <f ca="1">(BS22*DCF!E$46-DCF!E$5*MAX(BS22*DCF!E$46,0)-MAX(BS22-BR22,0)/Inputs!$B$24)*DCF!E$6</f>
        <v>-735.58361350398866</v>
      </c>
      <c r="DA22" s="15">
        <f ca="1">(BT22*DCF!F$46-DCF!F$5*MAX(BT22*DCF!F$46,0)-MAX(BT22-BS22,0)/Inputs!$B$24)*DCF!F$6</f>
        <v>-1105.6588986523175</v>
      </c>
      <c r="DB22" s="15">
        <f ca="1">(BU22*DCF!G$46-DCF!G$5*MAX(BU22*DCF!G$46,0)-MAX(BU22-BT22,0)/Inputs!$B$24)*DCF!G$6</f>
        <v>-1256.2669666129593</v>
      </c>
      <c r="DC22" s="15">
        <f ca="1">(BV22*DCF!H$46-DCF!H$5*MAX(BV22*DCF!H$46,0)-MAX(BV22-BU22,0)/Inputs!$B$24)*DCF!H$6</f>
        <v>-1376.6639169202235</v>
      </c>
      <c r="DD22" s="15">
        <f ca="1">(BW22*DCF!I$46-DCF!I$5*MAX(BW22*DCF!I$46,0)-MAX(BW22-BV22,0)/Inputs!$B$24)*DCF!I$6</f>
        <v>154.30103101028502</v>
      </c>
      <c r="DE22" s="15">
        <f ca="1">(BX22*DCF!J$46-DCF!J$5*MAX(BX22*DCF!J$46,0)-MAX(BX22-BW22,0)/Inputs!$B$24)*DCF!J$6</f>
        <v>-1238.3010266343599</v>
      </c>
      <c r="DF22" s="15">
        <f ca="1">(BY22*DCF!K$46-DCF!K$5*MAX(BY22*DCF!K$46,0)-MAX(BY22-BX22,0)/Inputs!$B$24)*DCF!K$6</f>
        <v>-2735.4219152173291</v>
      </c>
      <c r="DG22" s="15">
        <f ca="1">(BZ22*DCF!L$46-DCF!L$5*MAX(BZ22*DCF!L$46,0)-MAX(BZ22-BY22,0)/Inputs!$B$24)*DCF!L$6</f>
        <v>1099.7531860146016</v>
      </c>
      <c r="DH22" s="15">
        <f ca="1">(CA22*DCF!M$46-DCF!M$5*MAX(CA22*DCF!M$46,0)-MAX(CA22-BZ22,0)/Inputs!$B$24)*DCF!M$6</f>
        <v>3275.685489521542</v>
      </c>
      <c r="DI22" s="15">
        <f ca="1">SUM(CB22:CL22)+BE22*DCF!M$10*(1+Inputs!$B$30)*(1-Inputs!$B$33)*(1-Inputs!$B$30/Inputs!$B$31)/(Inputs!$B$29-Inputs!$B$30)*DCF!M$6</f>
        <v>83283.970136960066</v>
      </c>
      <c r="DJ22" s="15">
        <f ca="1">SUM(CM22:CW22)+BP22*DCF!M$28*(1+Inputs!$B$30)*(1-Inputs!$B$33)*(1-Inputs!$B$30/Inputs!$B$31)/(Inputs!$B$29-Inputs!$B$30)*DCF!M$6</f>
        <v>436351.57421581657</v>
      </c>
      <c r="DK22" s="15">
        <f ca="1">SUM(CX22:DH22)+CA22*DCF!M$46*(1+Inputs!$B$30)*(1-Inputs!$B$33)*(1-Inputs!$B$30/Inputs!$B$31)/(Inputs!$B$29-Inputs!$B$30)*DCF!M$6</f>
        <v>99930.212169821534</v>
      </c>
      <c r="DM22" s="15">
        <f ca="1">DI22+DJ22+DK22+Inputs!$B$34+Inputs!$B$36-Inputs!$B$35</f>
        <v>696416.75652259809</v>
      </c>
    </row>
    <row r="23" spans="1:117" x14ac:dyDescent="0.75">
      <c r="A23" s="11">
        <v>10</v>
      </c>
      <c r="C23" s="24">
        <f t="shared" ca="1" si="0"/>
        <v>0.53417097353100407</v>
      </c>
      <c r="D23" s="24">
        <f t="shared" ca="1" si="0"/>
        <v>-7.2872489942131469E-2</v>
      </c>
      <c r="E23" s="24">
        <f t="shared" ca="1" si="0"/>
        <v>0.17051539121405448</v>
      </c>
      <c r="F23" s="24">
        <f t="shared" ca="1" si="0"/>
        <v>-0.35346449222095894</v>
      </c>
      <c r="G23" s="24">
        <f t="shared" ca="1" si="0"/>
        <v>1.3227978878764453</v>
      </c>
      <c r="H23" s="24">
        <f t="shared" ca="1" si="0"/>
        <v>-0.70187499583735669</v>
      </c>
      <c r="I23" s="24">
        <f t="shared" ca="1" si="0"/>
        <v>-1.2079221960716622</v>
      </c>
      <c r="J23" s="24">
        <f t="shared" ca="1" si="0"/>
        <v>-1.6343279729325229</v>
      </c>
      <c r="K23" s="24">
        <f t="shared" ca="1" si="0"/>
        <v>-0.4294744627430982</v>
      </c>
      <c r="L23" s="24">
        <f t="shared" ca="1" si="0"/>
        <v>0.24208797778485081</v>
      </c>
      <c r="M23" s="24">
        <f t="shared" ca="1" si="0"/>
        <v>-0.88845997487759598</v>
      </c>
      <c r="N23" s="24">
        <f ca="1">SQRT(Inputs!$B$38)*C23+SQRT(1-Inputs!$B$38)*_xlfn.NORM.S.INV(RAND())</f>
        <v>8.0285075665601752E-2</v>
      </c>
      <c r="O23" s="24">
        <f ca="1">SQRT(Inputs!$B$38)*D23+SQRT(1-Inputs!$B$38)*_xlfn.NORM.S.INV(RAND())</f>
        <v>-0.42980201109043059</v>
      </c>
      <c r="P23" s="24">
        <f ca="1">SQRT(Inputs!$B$38)*E23+SQRT(1-Inputs!$B$38)*_xlfn.NORM.S.INV(RAND())</f>
        <v>0.31537449148510532</v>
      </c>
      <c r="Q23" s="24">
        <f ca="1">SQRT(Inputs!$B$38)*F23+SQRT(1-Inputs!$B$38)*_xlfn.NORM.S.INV(RAND())</f>
        <v>-1.4140452411486608</v>
      </c>
      <c r="R23" s="24">
        <f ca="1">SQRT(Inputs!$B$38)*G23+SQRT(1-Inputs!$B$38)*_xlfn.NORM.S.INV(RAND())</f>
        <v>0.69408003813022812</v>
      </c>
      <c r="S23" s="24">
        <f ca="1">SQRT(Inputs!$B$38)*H23+SQRT(1-Inputs!$B$38)*_xlfn.NORM.S.INV(RAND())</f>
        <v>-1.1810140799134692</v>
      </c>
      <c r="T23" s="24">
        <f ca="1">SQRT(Inputs!$B$38)*I23+SQRT(1-Inputs!$B$38)*_xlfn.NORM.S.INV(RAND())</f>
        <v>0.8963832545059599</v>
      </c>
      <c r="U23" s="24">
        <f ca="1">SQRT(Inputs!$B$38)*J23+SQRT(1-Inputs!$B$38)*_xlfn.NORM.S.INV(RAND())</f>
        <v>-1.0304814858415661</v>
      </c>
      <c r="V23" s="24">
        <f ca="1">SQRT(Inputs!$B$38)*K23+SQRT(1-Inputs!$B$38)*_xlfn.NORM.S.INV(RAND())</f>
        <v>0.15941959514491055</v>
      </c>
      <c r="W23" s="24">
        <f ca="1">SQRT(Inputs!$B$38)*L23+SQRT(1-Inputs!$B$38)*_xlfn.NORM.S.INV(RAND())</f>
        <v>1.1836004305173962</v>
      </c>
      <c r="X23" s="24">
        <f ca="1">SQRT(Inputs!$B$38)*M23+SQRT(1-Inputs!$B$38)*_xlfn.NORM.S.INV(RAND())</f>
        <v>-1.1426169325539628</v>
      </c>
      <c r="Y23" s="24">
        <f ca="1">SQRT(Inputs!$B$38)*C23+SQRT(1-Inputs!$B$38)*_xlfn.NORM.S.INV(RAND())</f>
        <v>-0.74344057722445545</v>
      </c>
      <c r="Z23" s="24">
        <f ca="1">SQRT(Inputs!$B$38)*D23+SQRT(1-Inputs!$B$38)*_xlfn.NORM.S.INV(RAND())</f>
        <v>-0.53338696847295575</v>
      </c>
      <c r="AA23" s="24">
        <f ca="1">SQRT(Inputs!$B$38)*E23+SQRT(1-Inputs!$B$38)*_xlfn.NORM.S.INV(RAND())</f>
        <v>1.2463242005237161</v>
      </c>
      <c r="AB23" s="24">
        <f ca="1">SQRT(Inputs!$B$38)*F23+SQRT(1-Inputs!$B$38)*_xlfn.NORM.S.INV(RAND())</f>
        <v>-0.87850811543501406</v>
      </c>
      <c r="AC23" s="24">
        <f ca="1">SQRT(Inputs!$B$38)*G23+SQRT(1-Inputs!$B$38)*_xlfn.NORM.S.INV(RAND())</f>
        <v>0.52760285457950007</v>
      </c>
      <c r="AD23" s="24">
        <f ca="1">SQRT(Inputs!$B$38)*H23+SQRT(1-Inputs!$B$38)*_xlfn.NORM.S.INV(RAND())</f>
        <v>0.98030444064848377</v>
      </c>
      <c r="AE23" s="24">
        <f ca="1">SQRT(Inputs!$B$38)*I23+SQRT(1-Inputs!$B$38)*_xlfn.NORM.S.INV(RAND())</f>
        <v>-0.10570131952179229</v>
      </c>
      <c r="AF23" s="24">
        <f ca="1">SQRT(Inputs!$B$38)*J23+SQRT(1-Inputs!$B$38)*_xlfn.NORM.S.INV(RAND())</f>
        <v>-1.4014816306619116</v>
      </c>
      <c r="AG23" s="24">
        <f ca="1">SQRT(Inputs!$B$38)*K23+SQRT(1-Inputs!$B$38)*_xlfn.NORM.S.INV(RAND())</f>
        <v>-0.43541804529747513</v>
      </c>
      <c r="AH23" s="24">
        <f ca="1">SQRT(Inputs!$B$38)*L23+SQRT(1-Inputs!$B$38)*_xlfn.NORM.S.INV(RAND())</f>
        <v>-0.28120061106897709</v>
      </c>
      <c r="AI23" s="24">
        <f ca="1">SQRT(Inputs!$B$38)*M23+SQRT(1-Inputs!$B$38)*_xlfn.NORM.S.INV(RAND())</f>
        <v>-0.56738358673784295</v>
      </c>
      <c r="AJ23" s="24">
        <f ca="1">SQRT(Inputs!$B$38)*C23+SQRT(1-Inputs!$B$38)*_xlfn.NORM.S.INV(RAND())</f>
        <v>0.61254196868551936</v>
      </c>
      <c r="AK23" s="24">
        <f ca="1">SQRT(Inputs!$B$38)*D23+SQRT(1-Inputs!$B$38)*_xlfn.NORM.S.INV(RAND())</f>
        <v>0.32735833949404003</v>
      </c>
      <c r="AL23" s="24">
        <f ca="1">SQRT(Inputs!$B$38)*E23+SQRT(1-Inputs!$B$38)*_xlfn.NORM.S.INV(RAND())</f>
        <v>1.098402082167264</v>
      </c>
      <c r="AM23" s="24">
        <f ca="1">SQRT(Inputs!$B$38)*F23+SQRT(1-Inputs!$B$38)*_xlfn.NORM.S.INV(RAND())</f>
        <v>1.1878267904682589</v>
      </c>
      <c r="AN23" s="24">
        <f ca="1">SQRT(Inputs!$B$38)*G23+SQRT(1-Inputs!$B$38)*_xlfn.NORM.S.INV(RAND())</f>
        <v>-0.72334179400826948</v>
      </c>
      <c r="AO23" s="24">
        <f ca="1">SQRT(Inputs!$B$38)*H23+SQRT(1-Inputs!$B$38)*_xlfn.NORM.S.INV(RAND())</f>
        <v>-0.13750009968616106</v>
      </c>
      <c r="AP23" s="24">
        <f ca="1">SQRT(Inputs!$B$38)*I23+SQRT(1-Inputs!$B$38)*_xlfn.NORM.S.INV(RAND())</f>
        <v>-1.4694863583712059</v>
      </c>
      <c r="AQ23" s="24">
        <f ca="1">SQRT(Inputs!$B$38)*J23+SQRT(1-Inputs!$B$38)*_xlfn.NORM.S.INV(RAND())</f>
        <v>-0.64920474816475193</v>
      </c>
      <c r="AR23" s="24">
        <f ca="1">SQRT(Inputs!$B$38)*K23+SQRT(1-Inputs!$B$38)*_xlfn.NORM.S.INV(RAND())</f>
        <v>1.8060513863256678</v>
      </c>
      <c r="AS23" s="24">
        <f ca="1">SQRT(Inputs!$B$38)*L23+SQRT(1-Inputs!$B$38)*_xlfn.NORM.S.INV(RAND())</f>
        <v>-0.10970045584559204</v>
      </c>
      <c r="AT23" s="24">
        <f ca="1">SQRT(Inputs!$B$38)*M23+SQRT(1-Inputs!$B$38)*_xlfn.NORM.S.INV(RAND())</f>
        <v>-1.0018412594015556</v>
      </c>
      <c r="AU23" s="15">
        <f ca="1">Inputs!$B$6*EXP($B$8-0.5*C$5^2+C$5*N23)</f>
        <v>5027.1495283019731</v>
      </c>
      <c r="AV23" s="15">
        <f t="shared" ca="1" si="1"/>
        <v>5744.4912947749408</v>
      </c>
      <c r="AW23" s="15">
        <f t="shared" ca="1" si="2"/>
        <v>7308.7704696589117</v>
      </c>
      <c r="AX23" s="15">
        <f t="shared" ca="1" si="3"/>
        <v>7478.2758668874221</v>
      </c>
      <c r="AY23" s="15">
        <f t="shared" ca="1" si="4"/>
        <v>9910.8966361366001</v>
      </c>
      <c r="AZ23" s="15">
        <f t="shared" ca="1" si="5"/>
        <v>10643.093443926176</v>
      </c>
      <c r="BA23" s="15">
        <f t="shared" ca="1" si="6"/>
        <v>14305.465101401309</v>
      </c>
      <c r="BB23" s="15">
        <f t="shared" ca="1" si="7"/>
        <v>15796.227754745183</v>
      </c>
      <c r="BC23" s="15">
        <f t="shared" ca="1" si="8"/>
        <v>19646.377987136901</v>
      </c>
      <c r="BD23" s="15">
        <f t="shared" ca="1" si="9"/>
        <v>26886.307602747216</v>
      </c>
      <c r="BE23" s="15">
        <f t="shared" ca="1" si="10"/>
        <v>29689.442462478746</v>
      </c>
      <c r="BF23" s="15">
        <f ca="1">Inputs!$B$13*EXP($B$9-0.5*C$6^2+C$6*Y23)</f>
        <v>11935.63633185457</v>
      </c>
      <c r="BG23" s="15">
        <f t="shared" ca="1" si="11"/>
        <v>13211.646396164753</v>
      </c>
      <c r="BH23" s="15">
        <f t="shared" ca="1" si="12"/>
        <v>19848.91139325063</v>
      </c>
      <c r="BI23" s="15">
        <f t="shared" ca="1" si="13"/>
        <v>21224.936165599291</v>
      </c>
      <c r="BJ23" s="15">
        <f t="shared" ca="1" si="14"/>
        <v>28076.474624824292</v>
      </c>
      <c r="BK23" s="15">
        <f t="shared" ca="1" si="15"/>
        <v>39378.464576536957</v>
      </c>
      <c r="BL23" s="15">
        <f t="shared" ca="1" si="16"/>
        <v>47713.613301358222</v>
      </c>
      <c r="BM23" s="15">
        <f t="shared" ca="1" si="17"/>
        <v>49278.629213612512</v>
      </c>
      <c r="BN23" s="15">
        <f t="shared" ca="1" si="18"/>
        <v>57525.260135072473</v>
      </c>
      <c r="BO23" s="15">
        <f t="shared" ca="1" si="19"/>
        <v>68502.76496657879</v>
      </c>
      <c r="BP23" s="15">
        <f t="shared" ca="1" si="20"/>
        <v>79064.679079443566</v>
      </c>
      <c r="BQ23" s="15">
        <f ca="1">Inputs!$B$20*EXP($B$10-0.5*C$7^2+C$7*AJ23)</f>
        <v>5330.4274865970983</v>
      </c>
      <c r="BR23" s="15">
        <f t="shared" ca="1" si="21"/>
        <v>8025.1103731177436</v>
      </c>
      <c r="BS23" s="15">
        <f t="shared" ca="1" si="22"/>
        <v>15065.49441406848</v>
      </c>
      <c r="BT23" s="15">
        <f t="shared" ca="1" si="23"/>
        <v>28366.622862848992</v>
      </c>
      <c r="BU23" s="15">
        <f t="shared" ca="1" si="24"/>
        <v>33000.464384016988</v>
      </c>
      <c r="BV23" s="15">
        <f t="shared" ca="1" si="25"/>
        <v>44512.648801614123</v>
      </c>
      <c r="BW23" s="15">
        <f t="shared" ca="1" si="26"/>
        <v>45511.728815777824</v>
      </c>
      <c r="BX23" s="15">
        <f t="shared" ca="1" si="27"/>
        <v>55887.258716374017</v>
      </c>
      <c r="BY23" s="15">
        <f t="shared" ca="1" si="28"/>
        <v>110629.43351526489</v>
      </c>
      <c r="BZ23" s="15">
        <f t="shared" ca="1" si="29"/>
        <v>152129.50111039742</v>
      </c>
      <c r="CA23" s="15">
        <f t="shared" ca="1" si="30"/>
        <v>178846.05740900556</v>
      </c>
      <c r="CB23" s="15">
        <f ca="1">(AU23*DCF!C$10-DCF!C$5*MAX(AU23*DCF!C$10,0)-MAX(AU23-Inputs!$B$6,0)/Inputs!$B$10)*DCF!C$6</f>
        <v>1042.6114829502585</v>
      </c>
      <c r="CC23" s="15">
        <f ca="1">(AV23*DCF!D$10-DCF!D$5*MAX(AV23*DCF!D$10,0)-MAX(AV23-AU23,0)/Inputs!$B$10)*DCF!D$6</f>
        <v>1225.2758198636313</v>
      </c>
      <c r="CD23" s="15">
        <f ca="1">(AW23*DCF!E$10-DCF!E$5*MAX(AW23*DCF!E$10,0)-MAX(AW23-AV23,0)/Inputs!$B$10)*DCF!E$6</f>
        <v>1335.138306001975</v>
      </c>
      <c r="CE23" s="15">
        <f ca="1">(AX23*DCF!F$10-DCF!F$5*MAX(AX23*DCF!F$10,0)-MAX(AX23-AW23,0)/Inputs!$B$10)*DCF!F$6</f>
        <v>1597.2258331071025</v>
      </c>
      <c r="CF23" s="15">
        <f ca="1">(AY23*DCF!G$10-DCF!G$5*MAX(AY23*DCF!G$10,0)-MAX(AY23-AX23,0)/Inputs!$B$10)*DCF!G$6</f>
        <v>1574.4478903466113</v>
      </c>
      <c r="CG23" s="15">
        <f ca="1">(AZ23*DCF!H$10-DCF!H$5*MAX(AZ23*DCF!H$10,0)-MAX(AZ23-AY23,0)/Inputs!$B$10)*DCF!H$6</f>
        <v>1936.3495566505078</v>
      </c>
      <c r="CH23" s="15">
        <f ca="1">(BA23*DCF!I$10-DCF!I$5*MAX(BA23*DCF!I$10,0)-MAX(BA23-AZ23,0)/Inputs!$B$10)*DCF!I$6</f>
        <v>2012.3293393395581</v>
      </c>
      <c r="CI23" s="15">
        <f ca="1">(BB23*DCF!J$10-DCF!J$5*MAX(BB23*DCF!J$10,0)-MAX(BB23-BA23,0)/Inputs!$B$10)*DCF!J$6</f>
        <v>2484.7688207686392</v>
      </c>
      <c r="CJ23" s="15">
        <f ca="1">(BC23*DCF!K$10-DCF!K$5*MAX(BC23*DCF!K$10,0)-MAX(BC23-BB23,0)/Inputs!$B$10)*DCF!K$6</f>
        <v>2623.7889108039262</v>
      </c>
      <c r="CK23" s="15">
        <f ca="1">(BD23*DCF!L$10-DCF!L$5*MAX(BD23*DCF!L$10,0)-MAX(BD23-BC23,0)/Inputs!$B$10)*DCF!L$6</f>
        <v>3118.7263316618282</v>
      </c>
      <c r="CL23" s="15">
        <f ca="1">(BE23*DCF!M$10-DCF!M$5*MAX(BE23*DCF!M$10,0)-MAX(BE23-BD23,0)/Inputs!$B$10)*DCF!M$6</f>
        <v>3854.6999258556521</v>
      </c>
      <c r="CM23" s="15">
        <f ca="1">(BF23*DCF!C$28-DCF!C$5*MAX(BF23*DCF!C$28,0)-MAX(BF23-Inputs!$B$13,0)/Inputs!$B$17)*DCF!C$6</f>
        <v>3515.972082738424</v>
      </c>
      <c r="CN23" s="15">
        <f ca="1">(BG23*DCF!D$28-DCF!D$5*MAX(BG23*DCF!D$28,0)-MAX(BG23-BF23,0)/Inputs!$B$17)*DCF!D$6</f>
        <v>3618.9031232797893</v>
      </c>
      <c r="CO23" s="15">
        <f ca="1">(BH23*DCF!E$28-DCF!E$5*MAX(BH23*DCF!E$28,0)-MAX(BH23-BG23,0)/Inputs!$B$17)*DCF!E$6</f>
        <v>4313.4515746687093</v>
      </c>
      <c r="CP23" s="15">
        <f ca="1">(BI23*DCF!F$28-DCF!F$5*MAX(BI23*DCF!F$28,0)-MAX(BI23-BH23,0)/Inputs!$B$17)*DCF!F$6</f>
        <v>5511.4840262988173</v>
      </c>
      <c r="CQ23" s="15">
        <f ca="1">(BJ23*DCF!G$28-DCF!G$5*MAX(BJ23*DCF!G$28,0)-MAX(BJ23-BI23,0)/Inputs!$B$17)*DCF!G$6</f>
        <v>6132.2932731036308</v>
      </c>
      <c r="CR23" s="15">
        <f ca="1">(BK23*DCF!H$28-DCF!H$5*MAX(BK23*DCF!H$28,0)-MAX(BK23-BJ23,0)/Inputs!$B$17)*DCF!H$6</f>
        <v>7982.7166771469701</v>
      </c>
      <c r="CS23" s="15">
        <f ca="1">(BL23*DCF!I$28-DCF!I$5*MAX(BL23*DCF!I$28,0)-MAX(BL23-BK23,0)/Inputs!$B$17)*DCF!I$6</f>
        <v>10023.651704166461</v>
      </c>
      <c r="CT23" s="15">
        <f ca="1">(BM23*DCF!J$28-DCF!J$5*MAX(BM23*DCF!J$28,0)-MAX(BM23-BL23,0)/Inputs!$B$17)*DCF!J$6</f>
        <v>10785.716924501045</v>
      </c>
      <c r="CU23" s="15">
        <f ca="1">(BN23*DCF!K$28-DCF!K$5*MAX(BN23*DCF!K$28,0)-MAX(BN23-BM23,0)/Inputs!$B$17)*DCF!K$6</f>
        <v>11138.267971136749</v>
      </c>
      <c r="CV23" s="15">
        <f ca="1">(BO23*DCF!L$28-DCF!L$5*MAX(BO23*DCF!L$28,0)-MAX(BO23-BN23,0)/Inputs!$B$17)*DCF!L$6</f>
        <v>12425.616498691685</v>
      </c>
      <c r="CW23" s="15">
        <f ca="1">(BP23*DCF!M$28-DCF!M$5*MAX(BP23*DCF!M$28,0)-MAX(BP23-BO23,0)/Inputs!$B$17)*DCF!M$6</f>
        <v>13772.048318676081</v>
      </c>
      <c r="CX23" s="15">
        <f ca="1">(BQ23*DCF!C$46-DCF!C$5*MAX(BQ23*DCF!C$46,0)-MAX(BQ23-Inputs!$B$20,0)/Inputs!$B$24)*DCF!C$6</f>
        <v>-2214.6148867878278</v>
      </c>
      <c r="CY23" s="15">
        <f ca="1">(BR23*DCF!D$46-DCF!D$5*MAX(BR23*DCF!D$46,0)-MAX(BR23-BQ23,0)/Inputs!$B$24)*DCF!D$6</f>
        <v>-2519.4980124776357</v>
      </c>
      <c r="CZ23" s="15">
        <f ca="1">(BS23*DCF!E$46-DCF!E$5*MAX(BS23*DCF!E$46,0)-MAX(BS23-BR23,0)/Inputs!$B$24)*DCF!E$6</f>
        <v>-4556.6465156931199</v>
      </c>
      <c r="DA23" s="15">
        <f ca="1">(BT23*DCF!F$46-DCF!F$5*MAX(BT23*DCF!F$46,0)-MAX(BT23-BS23,0)/Inputs!$B$24)*DCF!F$6</f>
        <v>-6909.1981732902632</v>
      </c>
      <c r="DB23" s="15">
        <f ca="1">(BU23*DCF!G$46-DCF!G$5*MAX(BU23*DCF!G$46,0)-MAX(BU23-BT23,0)/Inputs!$B$24)*DCF!G$6</f>
        <v>-2668.8031551133308</v>
      </c>
      <c r="DC23" s="15">
        <f ca="1">(BV23*DCF!H$46-DCF!H$5*MAX(BV23*DCF!H$46,0)-MAX(BV23-BU23,0)/Inputs!$B$24)*DCF!H$6</f>
        <v>-3577.3407714441009</v>
      </c>
      <c r="DD23" s="15">
        <f ca="1">(BW23*DCF!I$46-DCF!I$5*MAX(BW23*DCF!I$46,0)-MAX(BW23-BV23,0)/Inputs!$B$24)*DCF!I$6</f>
        <v>764.31379396537477</v>
      </c>
      <c r="DE23" s="15">
        <f ca="1">(BX23*DCF!J$46-DCF!J$5*MAX(BX23*DCF!J$46,0)-MAX(BX23-BW23,0)/Inputs!$B$24)*DCF!J$6</f>
        <v>-407.10510649055055</v>
      </c>
      <c r="DF23" s="15">
        <f ca="1">(BY23*DCF!K$46-DCF!K$5*MAX(BY23*DCF!K$46,0)-MAX(BY23-BX23,0)/Inputs!$B$24)*DCF!K$6</f>
        <v>-7090.8524726578307</v>
      </c>
      <c r="DG23" s="15">
        <f ca="1">(BZ23*DCF!L$46-DCF!L$5*MAX(BZ23*DCF!L$46,0)-MAX(BZ23-BY23,0)/Inputs!$B$24)*DCF!L$6</f>
        <v>1124.4062278651095</v>
      </c>
      <c r="DH23" s="15">
        <f ca="1">(CA23*DCF!M$46-DCF!M$5*MAX(CA23*DCF!M$46,0)-MAX(CA23-BZ23,0)/Inputs!$B$24)*DCF!M$6</f>
        <v>8435.5671362206922</v>
      </c>
      <c r="DI23" s="15">
        <f ca="1">SUM(CB23:CL23)+BE23*DCF!M$10*(1+Inputs!$B$30)*(1-Inputs!$B$33)*(1-Inputs!$B$30/Inputs!$B$31)/(Inputs!$B$29-Inputs!$B$30)*DCF!M$6</f>
        <v>105431.47319266052</v>
      </c>
      <c r="DJ23" s="15">
        <f ca="1">SUM(CM23:CW23)+BP23*DCF!M$28*(1+Inputs!$B$30)*(1-Inputs!$B$33)*(1-Inputs!$B$30/Inputs!$B$31)/(Inputs!$B$29-Inputs!$B$30)*DCF!M$6</f>
        <v>382604.18537472124</v>
      </c>
      <c r="DK23" s="15">
        <f ca="1">SUM(CX23:DH23)+CA23*DCF!M$46*(1+Inputs!$B$30)*(1-Inputs!$B$33)*(1-Inputs!$B$30/Inputs!$B$31)/(Inputs!$B$29-Inputs!$B$30)*DCF!M$6</f>
        <v>256897.41848828323</v>
      </c>
      <c r="DM23" s="15">
        <f ca="1">DI23+DJ23+DK23+Inputs!$B$34+Inputs!$B$36-Inputs!$B$35</f>
        <v>821784.07705566497</v>
      </c>
    </row>
    <row r="24" spans="1:117" x14ac:dyDescent="0.75">
      <c r="A24" s="11">
        <v>11</v>
      </c>
      <c r="C24" s="24">
        <f t="shared" ref="C24:M33" ca="1" si="31">_xlfn.NORM.S.INV(RAND())</f>
        <v>0.87801599829342658</v>
      </c>
      <c r="D24" s="24">
        <f t="shared" ca="1" si="31"/>
        <v>0.39259306891482343</v>
      </c>
      <c r="E24" s="24">
        <f t="shared" ca="1" si="31"/>
        <v>0.24819160959889749</v>
      </c>
      <c r="F24" s="24">
        <f t="shared" ca="1" si="31"/>
        <v>0.59748100422095018</v>
      </c>
      <c r="G24" s="24">
        <f t="shared" ca="1" si="31"/>
        <v>-0.24282791471110549</v>
      </c>
      <c r="H24" s="24">
        <f t="shared" ca="1" si="31"/>
        <v>-0.92139840303407017</v>
      </c>
      <c r="I24" s="24">
        <f t="shared" ca="1" si="31"/>
        <v>-0.44586029233738567</v>
      </c>
      <c r="J24" s="24">
        <f t="shared" ca="1" si="31"/>
        <v>1.1554059283924838</v>
      </c>
      <c r="K24" s="24">
        <f t="shared" ca="1" si="31"/>
        <v>-0.80193330045509625</v>
      </c>
      <c r="L24" s="24">
        <f t="shared" ca="1" si="31"/>
        <v>0.7569560007160463</v>
      </c>
      <c r="M24" s="24">
        <f t="shared" ca="1" si="31"/>
        <v>0.18442835715850309</v>
      </c>
      <c r="N24" s="24">
        <f ca="1">SQRT(Inputs!$B$38)*C24+SQRT(1-Inputs!$B$38)*_xlfn.NORM.S.INV(RAND())</f>
        <v>-0.56567104551200886</v>
      </c>
      <c r="O24" s="24">
        <f ca="1">SQRT(Inputs!$B$38)*D24+SQRT(1-Inputs!$B$38)*_xlfn.NORM.S.INV(RAND())</f>
        <v>0.82599255411460426</v>
      </c>
      <c r="P24" s="24">
        <f ca="1">SQRT(Inputs!$B$38)*E24+SQRT(1-Inputs!$B$38)*_xlfn.NORM.S.INV(RAND())</f>
        <v>0.63474038474817651</v>
      </c>
      <c r="Q24" s="24">
        <f ca="1">SQRT(Inputs!$B$38)*F24+SQRT(1-Inputs!$B$38)*_xlfn.NORM.S.INV(RAND())</f>
        <v>0.80536128818627595</v>
      </c>
      <c r="R24" s="24">
        <f ca="1">SQRT(Inputs!$B$38)*G24+SQRT(1-Inputs!$B$38)*_xlfn.NORM.S.INV(RAND())</f>
        <v>-1.3306166165620128</v>
      </c>
      <c r="S24" s="24">
        <f ca="1">SQRT(Inputs!$B$38)*H24+SQRT(1-Inputs!$B$38)*_xlfn.NORM.S.INV(RAND())</f>
        <v>-0.41221461157606326</v>
      </c>
      <c r="T24" s="24">
        <f ca="1">SQRT(Inputs!$B$38)*I24+SQRT(1-Inputs!$B$38)*_xlfn.NORM.S.INV(RAND())</f>
        <v>0.7205703609692955</v>
      </c>
      <c r="U24" s="24">
        <f ca="1">SQRT(Inputs!$B$38)*J24+SQRT(1-Inputs!$B$38)*_xlfn.NORM.S.INV(RAND())</f>
        <v>2.119732551105673</v>
      </c>
      <c r="V24" s="24">
        <f ca="1">SQRT(Inputs!$B$38)*K24+SQRT(1-Inputs!$B$38)*_xlfn.NORM.S.INV(RAND())</f>
        <v>-2.4962843758625528</v>
      </c>
      <c r="W24" s="24">
        <f ca="1">SQRT(Inputs!$B$38)*L24+SQRT(1-Inputs!$B$38)*_xlfn.NORM.S.INV(RAND())</f>
        <v>-0.68947455626748766</v>
      </c>
      <c r="X24" s="24">
        <f ca="1">SQRT(Inputs!$B$38)*M24+SQRT(1-Inputs!$B$38)*_xlfn.NORM.S.INV(RAND())</f>
        <v>-1.0622372451319728</v>
      </c>
      <c r="Y24" s="24">
        <f ca="1">SQRT(Inputs!$B$38)*C24+SQRT(1-Inputs!$B$38)*_xlfn.NORM.S.INV(RAND())</f>
        <v>0.87271618648884774</v>
      </c>
      <c r="Z24" s="24">
        <f ca="1">SQRT(Inputs!$B$38)*D24+SQRT(1-Inputs!$B$38)*_xlfn.NORM.S.INV(RAND())</f>
        <v>-0.81641847200665885</v>
      </c>
      <c r="AA24" s="24">
        <f ca="1">SQRT(Inputs!$B$38)*E24+SQRT(1-Inputs!$B$38)*_xlfn.NORM.S.INV(RAND())</f>
        <v>-0.76488106326172511</v>
      </c>
      <c r="AB24" s="24">
        <f ca="1">SQRT(Inputs!$B$38)*F24+SQRT(1-Inputs!$B$38)*_xlfn.NORM.S.INV(RAND())</f>
        <v>1.5757269468120563</v>
      </c>
      <c r="AC24" s="24">
        <f ca="1">SQRT(Inputs!$B$38)*G24+SQRT(1-Inputs!$B$38)*_xlfn.NORM.S.INV(RAND())</f>
        <v>-0.87185265771069087</v>
      </c>
      <c r="AD24" s="24">
        <f ca="1">SQRT(Inputs!$B$38)*H24+SQRT(1-Inputs!$B$38)*_xlfn.NORM.S.INV(RAND())</f>
        <v>-0.87327131594409013</v>
      </c>
      <c r="AE24" s="24">
        <f ca="1">SQRT(Inputs!$B$38)*I24+SQRT(1-Inputs!$B$38)*_xlfn.NORM.S.INV(RAND())</f>
        <v>-0.56672855431097491</v>
      </c>
      <c r="AF24" s="24">
        <f ca="1">SQRT(Inputs!$B$38)*J24+SQRT(1-Inputs!$B$38)*_xlfn.NORM.S.INV(RAND())</f>
        <v>1.2842246786342901</v>
      </c>
      <c r="AG24" s="24">
        <f ca="1">SQRT(Inputs!$B$38)*K24+SQRT(1-Inputs!$B$38)*_xlfn.NORM.S.INV(RAND())</f>
        <v>1.199455767140581</v>
      </c>
      <c r="AH24" s="24">
        <f ca="1">SQRT(Inputs!$B$38)*L24+SQRT(1-Inputs!$B$38)*_xlfn.NORM.S.INV(RAND())</f>
        <v>-0.87946745005647042</v>
      </c>
      <c r="AI24" s="24">
        <f ca="1">SQRT(Inputs!$B$38)*M24+SQRT(1-Inputs!$B$38)*_xlfn.NORM.S.INV(RAND())</f>
        <v>0.54045331633855642</v>
      </c>
      <c r="AJ24" s="24">
        <f ca="1">SQRT(Inputs!$B$38)*C24+SQRT(1-Inputs!$B$38)*_xlfn.NORM.S.INV(RAND())</f>
        <v>1.5552976579431088</v>
      </c>
      <c r="AK24" s="24">
        <f ca="1">SQRT(Inputs!$B$38)*D24+SQRT(1-Inputs!$B$38)*_xlfn.NORM.S.INV(RAND())</f>
        <v>-0.42148774192118954</v>
      </c>
      <c r="AL24" s="24">
        <f ca="1">SQRT(Inputs!$B$38)*E24+SQRT(1-Inputs!$B$38)*_xlfn.NORM.S.INV(RAND())</f>
        <v>-0.87608078355515118</v>
      </c>
      <c r="AM24" s="24">
        <f ca="1">SQRT(Inputs!$B$38)*F24+SQRT(1-Inputs!$B$38)*_xlfn.NORM.S.INV(RAND())</f>
        <v>0.22173900576833006</v>
      </c>
      <c r="AN24" s="24">
        <f ca="1">SQRT(Inputs!$B$38)*G24+SQRT(1-Inputs!$B$38)*_xlfn.NORM.S.INV(RAND())</f>
        <v>0.35265687809585922</v>
      </c>
      <c r="AO24" s="24">
        <f ca="1">SQRT(Inputs!$B$38)*H24+SQRT(1-Inputs!$B$38)*_xlfn.NORM.S.INV(RAND())</f>
        <v>-1.5547436164578756</v>
      </c>
      <c r="AP24" s="24">
        <f ca="1">SQRT(Inputs!$B$38)*I24+SQRT(1-Inputs!$B$38)*_xlfn.NORM.S.INV(RAND())</f>
        <v>-8.1077957649733357E-3</v>
      </c>
      <c r="AQ24" s="24">
        <f ca="1">SQRT(Inputs!$B$38)*J24+SQRT(1-Inputs!$B$38)*_xlfn.NORM.S.INV(RAND())</f>
        <v>-0.14287766594246287</v>
      </c>
      <c r="AR24" s="24">
        <f ca="1">SQRT(Inputs!$B$38)*K24+SQRT(1-Inputs!$B$38)*_xlfn.NORM.S.INV(RAND())</f>
        <v>-0.22827782710599506</v>
      </c>
      <c r="AS24" s="24">
        <f ca="1">SQRT(Inputs!$B$38)*L24+SQRT(1-Inputs!$B$38)*_xlfn.NORM.S.INV(RAND())</f>
        <v>0.30421083509511293</v>
      </c>
      <c r="AT24" s="24">
        <f ca="1">SQRT(Inputs!$B$38)*M24+SQRT(1-Inputs!$B$38)*_xlfn.NORM.S.INV(RAND())</f>
        <v>0.98244497164071842</v>
      </c>
      <c r="AU24" s="15">
        <f ca="1">Inputs!$B$6*EXP($B$8-0.5*C$5^2+C$5*N24)</f>
        <v>4528.044757488321</v>
      </c>
      <c r="AV24" s="15">
        <f t="shared" ca="1" si="1"/>
        <v>6223.4253115586389</v>
      </c>
      <c r="AW24" s="15">
        <f t="shared" ca="1" si="2"/>
        <v>8266.6602885288139</v>
      </c>
      <c r="AX24" s="15">
        <f t="shared" ca="1" si="3"/>
        <v>11161.101849427023</v>
      </c>
      <c r="AY24" s="15">
        <f t="shared" ca="1" si="4"/>
        <v>11676.836348888439</v>
      </c>
      <c r="AZ24" s="15">
        <f t="shared" ca="1" si="5"/>
        <v>13647.32032729849</v>
      </c>
      <c r="BA24" s="15">
        <f t="shared" ca="1" si="6"/>
        <v>18009.026881210488</v>
      </c>
      <c r="BB24" s="15">
        <f t="shared" ca="1" si="7"/>
        <v>27265.481703671525</v>
      </c>
      <c r="BC24" s="15">
        <f t="shared" ca="1" si="8"/>
        <v>26242.717442180041</v>
      </c>
      <c r="BD24" s="15">
        <f t="shared" ca="1" si="9"/>
        <v>30141.934002442486</v>
      </c>
      <c r="BE24" s="15">
        <f t="shared" ca="1" si="10"/>
        <v>33529.066848994989</v>
      </c>
      <c r="BF24" s="15">
        <f ca="1">Inputs!$B$13*EXP($B$9-0.5*C$6^2+C$6*Y24)</f>
        <v>16443.461491938833</v>
      </c>
      <c r="BG24" s="15">
        <f t="shared" ca="1" si="11"/>
        <v>17295.188402602224</v>
      </c>
      <c r="BH24" s="15">
        <f t="shared" ca="1" si="12"/>
        <v>18613.841821635851</v>
      </c>
      <c r="BI24" s="15">
        <f t="shared" ca="1" si="13"/>
        <v>29040.390087307536</v>
      </c>
      <c r="BJ24" s="15">
        <f t="shared" ca="1" si="14"/>
        <v>31397.166846445616</v>
      </c>
      <c r="BK24" s="15">
        <f t="shared" ca="1" si="15"/>
        <v>34214.611492448639</v>
      </c>
      <c r="BL24" s="15">
        <f t="shared" ca="1" si="16"/>
        <v>39052.433224045228</v>
      </c>
      <c r="BM24" s="15">
        <f t="shared" ca="1" si="17"/>
        <v>56306.936704872627</v>
      </c>
      <c r="BN24" s="15">
        <f t="shared" ca="1" si="18"/>
        <v>79955.314733316292</v>
      </c>
      <c r="BO24" s="15">
        <f t="shared" ca="1" si="19"/>
        <v>88816.743604503281</v>
      </c>
      <c r="BP24" s="15">
        <f t="shared" ca="1" si="20"/>
        <v>116219.56771107968</v>
      </c>
      <c r="BQ24" s="15">
        <f ca="1">Inputs!$B$20*EXP($B$10-0.5*C$7^2+C$7*AJ24)</f>
        <v>7446.9947449868414</v>
      </c>
      <c r="BR24" s="15">
        <f t="shared" ca="1" si="21"/>
        <v>8838.6663304701997</v>
      </c>
      <c r="BS24" s="15">
        <f t="shared" ca="1" si="22"/>
        <v>9411.104699189922</v>
      </c>
      <c r="BT24" s="15">
        <f t="shared" ca="1" si="23"/>
        <v>13753.049500246228</v>
      </c>
      <c r="BU24" s="15">
        <f t="shared" ca="1" si="24"/>
        <v>20757.928303667486</v>
      </c>
      <c r="BV24" s="15">
        <f t="shared" ca="1" si="25"/>
        <v>20345.852952083984</v>
      </c>
      <c r="BW24" s="15">
        <f t="shared" ca="1" si="26"/>
        <v>28342.811798544753</v>
      </c>
      <c r="BX24" s="15">
        <f t="shared" ca="1" si="27"/>
        <v>38522.607714948608</v>
      </c>
      <c r="BY24" s="15">
        <f t="shared" ca="1" si="28"/>
        <v>51670.011571827534</v>
      </c>
      <c r="BZ24" s="15">
        <f t="shared" ca="1" si="29"/>
        <v>76670.300729549723</v>
      </c>
      <c r="CA24" s="15">
        <f t="shared" ca="1" si="30"/>
        <v>128241.7214945326</v>
      </c>
      <c r="CB24" s="15">
        <f ca="1">(AU24*DCF!C$10-DCF!C$5*MAX(AU24*DCF!C$10,0)-MAX(AU24-Inputs!$B$6,0)/Inputs!$B$10)*DCF!C$6</f>
        <v>1046.1701889270048</v>
      </c>
      <c r="CC24" s="15">
        <f ca="1">(AV24*DCF!D$10-DCF!D$5*MAX(AV24*DCF!D$10,0)-MAX(AV24-AU24,0)/Inputs!$B$10)*DCF!D$6</f>
        <v>1103.543580521052</v>
      </c>
      <c r="CD24" s="15">
        <f ca="1">(AW24*DCF!E$10-DCF!E$5*MAX(AW24*DCF!E$10,0)-MAX(AW24-AV24,0)/Inputs!$B$10)*DCF!E$6</f>
        <v>1448.4191358634907</v>
      </c>
      <c r="CE24" s="15">
        <f ca="1">(AX24*DCF!F$10-DCF!F$5*MAX(AX24*DCF!F$10,0)-MAX(AX24-AW24,0)/Inputs!$B$10)*DCF!F$6</f>
        <v>1834.189219268681</v>
      </c>
      <c r="CF24" s="15">
        <f ca="1">(AY24*DCF!G$10-DCF!G$5*MAX(AY24*DCF!G$10,0)-MAX(AY24-AX24,0)/Inputs!$B$10)*DCF!G$6</f>
        <v>2306.7605086819422</v>
      </c>
      <c r="CG24" s="15">
        <f ca="1">(AZ24*DCF!H$10-DCF!H$5*MAX(AZ24*DCF!H$10,0)-MAX(AZ24-AY24,0)/Inputs!$B$10)*DCF!H$6</f>
        <v>2299.7422745583949</v>
      </c>
      <c r="CH24" s="15">
        <f ca="1">(BA24*DCF!I$10-DCF!I$5*MAX(BA24*DCF!I$10,0)-MAX(BA24-AZ24,0)/Inputs!$B$10)*DCF!I$6</f>
        <v>2574.1195446695538</v>
      </c>
      <c r="CI24" s="15">
        <f ca="1">(BB24*DCF!J$10-DCF!J$5*MAX(BB24*DCF!J$10,0)-MAX(BB24-BA24,0)/Inputs!$B$10)*DCF!J$6</f>
        <v>3276.1567308990057</v>
      </c>
      <c r="CJ24" s="15">
        <f ca="1">(BC24*DCF!K$10-DCF!K$5*MAX(BC24*DCF!K$10,0)-MAX(BC24-BB24,0)/Inputs!$B$10)*DCF!K$6</f>
        <v>4224.656047726482</v>
      </c>
      <c r="CK24" s="15">
        <f ca="1">(BD24*DCF!L$10-DCF!L$5*MAX(BD24*DCF!L$10,0)-MAX(BD24-BC24,0)/Inputs!$B$10)*DCF!L$6</f>
        <v>4041.7449905391559</v>
      </c>
      <c r="CL24" s="15">
        <f ca="1">(BE24*DCF!M$10-DCF!M$5*MAX(BE24*DCF!M$10,0)-MAX(BE24-BD24,0)/Inputs!$B$10)*DCF!M$6</f>
        <v>4326.7557891835786</v>
      </c>
      <c r="CM24" s="15">
        <f ca="1">(BF24*DCF!C$28-DCF!C$5*MAX(BF24*DCF!C$28,0)-MAX(BF24-Inputs!$B$13,0)/Inputs!$B$17)*DCF!C$6</f>
        <v>3850.6625924005493</v>
      </c>
      <c r="CN24" s="15">
        <f ca="1">(BG24*DCF!D$28-DCF!D$5*MAX(BG24*DCF!D$28,0)-MAX(BG24-BF24,0)/Inputs!$B$17)*DCF!D$6</f>
        <v>4912.119476109704</v>
      </c>
      <c r="CO24" s="15">
        <f ca="1">(BH24*DCF!E$28-DCF!E$5*MAX(BH24*DCF!E$28,0)-MAX(BH24-BG24,0)/Inputs!$B$17)*DCF!E$6</f>
        <v>5011.8830122946047</v>
      </c>
      <c r="CP24" s="15">
        <f ca="1">(BI24*DCF!F$28-DCF!F$5*MAX(BI24*DCF!F$28,0)-MAX(BI24-BH24,0)/Inputs!$B$17)*DCF!F$6</f>
        <v>5985.3830438497762</v>
      </c>
      <c r="CQ24" s="15">
        <f ca="1">(BJ24*DCF!G$28-DCF!G$5*MAX(BJ24*DCF!G$28,0)-MAX(BJ24-BI24,0)/Inputs!$B$17)*DCF!G$6</f>
        <v>7749.8465791533044</v>
      </c>
      <c r="CR24" s="15">
        <f ca="1">(BK24*DCF!H$28-DCF!H$5*MAX(BK24*DCF!H$28,0)-MAX(BK24-BJ24,0)/Inputs!$B$17)*DCF!H$6</f>
        <v>8023.8990721032997</v>
      </c>
      <c r="CS24" s="15">
        <f ca="1">(BL24*DCF!I$28-DCF!I$5*MAX(BL24*DCF!I$28,0)-MAX(BL24-BK24,0)/Inputs!$B$17)*DCF!I$6</f>
        <v>8488.9225460122616</v>
      </c>
      <c r="CT24" s="15">
        <f ca="1">(BM24*DCF!J$28-DCF!J$5*MAX(BM24*DCF!J$28,0)-MAX(BM24-BL24,0)/Inputs!$B$17)*DCF!J$6</f>
        <v>10273.315073352129</v>
      </c>
      <c r="CU24" s="15">
        <f ca="1">(BN24*DCF!K$28-DCF!K$5*MAX(BN24*DCF!K$28,0)-MAX(BN24-BM24,0)/Inputs!$B$17)*DCF!K$6</f>
        <v>13988.610547346787</v>
      </c>
      <c r="CV24" s="15">
        <f ca="1">(BO24*DCF!L$28-DCF!L$5*MAX(BO24*DCF!L$28,0)-MAX(BO24-BN24,0)/Inputs!$B$17)*DCF!L$6</f>
        <v>16718.11914823639</v>
      </c>
      <c r="CW24" s="15">
        <f ca="1">(BP24*DCF!M$28-DCF!M$5*MAX(BP24*DCF!M$28,0)-MAX(BP24-BO24,0)/Inputs!$B$17)*DCF!M$6</f>
        <v>19002.413805299915</v>
      </c>
      <c r="CX24" s="15">
        <f ca="1">(BQ24*DCF!C$46-DCF!C$5*MAX(BQ24*DCF!C$46,0)-MAX(BQ24-Inputs!$B$20,0)/Inputs!$B$24)*DCF!C$6</f>
        <v>-3681.0587147714837</v>
      </c>
      <c r="CY24" s="15">
        <f ca="1">(BR24*DCF!D$46-DCF!D$5*MAX(BR24*DCF!D$46,0)-MAX(BR24-BQ24,0)/Inputs!$B$24)*DCF!D$6</f>
        <v>-2102.3689358507172</v>
      </c>
      <c r="CZ24" s="15">
        <f ca="1">(BS24*DCF!E$46-DCF!E$5*MAX(BS24*DCF!E$46,0)-MAX(BS24-BR24,0)/Inputs!$B$24)*DCF!E$6</f>
        <v>-1338.5189626121419</v>
      </c>
      <c r="DA24" s="15">
        <f ca="1">(BT24*DCF!F$46-DCF!F$5*MAX(BT24*DCF!F$46,0)-MAX(BT24-BS24,0)/Inputs!$B$24)*DCF!F$6</f>
        <v>-2582.6233794302234</v>
      </c>
      <c r="DB24" s="15">
        <f ca="1">(BU24*DCF!G$46-DCF!G$5*MAX(BU24*DCF!G$46,0)-MAX(BU24-BT24,0)/Inputs!$B$24)*DCF!G$6</f>
        <v>-3054.558525441535</v>
      </c>
      <c r="DC24" s="15">
        <f ca="1">(BV24*DCF!H$46-DCF!H$5*MAX(BV24*DCF!H$46,0)-MAX(BV24-BU24,0)/Inputs!$B$24)*DCF!H$6</f>
        <v>0</v>
      </c>
      <c r="DD24" s="15">
        <f ca="1">(BW24*DCF!I$46-DCF!I$5*MAX(BW24*DCF!I$46,0)-MAX(BW24-BV24,0)/Inputs!$B$24)*DCF!I$6</f>
        <v>-1641.029294742443</v>
      </c>
      <c r="DE24" s="15">
        <f ca="1">(BX24*DCF!J$46-DCF!J$5*MAX(BX24*DCF!J$46,0)-MAX(BX24-BW24,0)/Inputs!$B$24)*DCF!J$6</f>
        <v>-1083.5987281260666</v>
      </c>
      <c r="DF24" s="15">
        <f ca="1">(BY24*DCF!K$46-DCF!K$5*MAX(BY24*DCF!K$46,0)-MAX(BY24-BX24,0)/Inputs!$B$24)*DCF!K$6</f>
        <v>-269.20039571646771</v>
      </c>
      <c r="DG24" s="15">
        <f ca="1">(BZ24*DCF!L$46-DCF!L$5*MAX(BZ24*DCF!L$46,0)-MAX(BZ24-BY24,0)/Inputs!$B$24)*DCF!L$6</f>
        <v>-357.78496123380671</v>
      </c>
      <c r="DH24" s="15">
        <f ca="1">(CA24*DCF!M$46-DCF!M$5*MAX(CA24*DCF!M$46,0)-MAX(CA24-BZ24,0)/Inputs!$B$24)*DCF!M$6</f>
        <v>-727.67763239719329</v>
      </c>
      <c r="DI24" s="15">
        <f ca="1">SUM(CB24:CL24)+BE24*DCF!M$10*(1+Inputs!$B$30)*(1-Inputs!$B$33)*(1-Inputs!$B$30/Inputs!$B$31)/(Inputs!$B$29-Inputs!$B$30)*DCF!M$6</f>
        <v>121794.09442760002</v>
      </c>
      <c r="DJ24" s="15">
        <f ca="1">SUM(CM24:CW24)+BP24*DCF!M$28*(1+Inputs!$B$30)*(1-Inputs!$B$33)*(1-Inputs!$B$30/Inputs!$B$31)/(Inputs!$B$29-Inputs!$B$30)*DCF!M$6</f>
        <v>535259.29994231346</v>
      </c>
      <c r="DK24" s="15">
        <f ca="1">SUM(CX24:DH24)+CA24*DCF!M$46*(1+Inputs!$B$30)*(1-Inputs!$B$33)*(1-Inputs!$B$30/Inputs!$B$31)/(Inputs!$B$29-Inputs!$B$30)*DCF!M$6</f>
        <v>181438.47310328428</v>
      </c>
      <c r="DM24" s="15">
        <f ca="1">DI24+DJ24+DK24+Inputs!$B$34+Inputs!$B$36-Inputs!$B$35</f>
        <v>915342.86747319775</v>
      </c>
    </row>
    <row r="25" spans="1:117" x14ac:dyDescent="0.75">
      <c r="A25" s="11">
        <v>12</v>
      </c>
      <c r="C25" s="24">
        <f t="shared" ca="1" si="31"/>
        <v>0.41299208993722814</v>
      </c>
      <c r="D25" s="24">
        <f t="shared" ca="1" si="31"/>
        <v>0.62072063215389617</v>
      </c>
      <c r="E25" s="24">
        <f t="shared" ca="1" si="31"/>
        <v>0.74089604708767565</v>
      </c>
      <c r="F25" s="24">
        <f t="shared" ca="1" si="31"/>
        <v>-0.49177488207275122</v>
      </c>
      <c r="G25" s="24">
        <f t="shared" ca="1" si="31"/>
        <v>-1.5459967716169178</v>
      </c>
      <c r="H25" s="24">
        <f t="shared" ca="1" si="31"/>
        <v>1.3808348840664482</v>
      </c>
      <c r="I25" s="24">
        <f t="shared" ca="1" si="31"/>
        <v>-0.99848491776377479</v>
      </c>
      <c r="J25" s="24">
        <f t="shared" ca="1" si="31"/>
        <v>-0.25151978994209706</v>
      </c>
      <c r="K25" s="24">
        <f t="shared" ca="1" si="31"/>
        <v>-1.2018470121802316</v>
      </c>
      <c r="L25" s="24">
        <f t="shared" ca="1" si="31"/>
        <v>-2.7281297985800288</v>
      </c>
      <c r="M25" s="24">
        <f t="shared" ca="1" si="31"/>
        <v>-4.4556963841944908E-2</v>
      </c>
      <c r="N25" s="24">
        <f ca="1">SQRT(Inputs!$B$38)*C25+SQRT(1-Inputs!$B$38)*_xlfn.NORM.S.INV(RAND())</f>
        <v>0.14779077528252094</v>
      </c>
      <c r="O25" s="24">
        <f ca="1">SQRT(Inputs!$B$38)*D25+SQRT(1-Inputs!$B$38)*_xlfn.NORM.S.INV(RAND())</f>
        <v>-0.34690105023314666</v>
      </c>
      <c r="P25" s="24">
        <f ca="1">SQRT(Inputs!$B$38)*E25+SQRT(1-Inputs!$B$38)*_xlfn.NORM.S.INV(RAND())</f>
        <v>0.42975145622464261</v>
      </c>
      <c r="Q25" s="24">
        <f ca="1">SQRT(Inputs!$B$38)*F25+SQRT(1-Inputs!$B$38)*_xlfn.NORM.S.INV(RAND())</f>
        <v>-1.0306620689181927</v>
      </c>
      <c r="R25" s="24">
        <f ca="1">SQRT(Inputs!$B$38)*G25+SQRT(1-Inputs!$B$38)*_xlfn.NORM.S.INV(RAND())</f>
        <v>1.0171691659235051</v>
      </c>
      <c r="S25" s="24">
        <f ca="1">SQRT(Inputs!$B$38)*H25+SQRT(1-Inputs!$B$38)*_xlfn.NORM.S.INV(RAND())</f>
        <v>0.70907245104523864</v>
      </c>
      <c r="T25" s="24">
        <f ca="1">SQRT(Inputs!$B$38)*I25+SQRT(1-Inputs!$B$38)*_xlfn.NORM.S.INV(RAND())</f>
        <v>-0.76847472114359849</v>
      </c>
      <c r="U25" s="24">
        <f ca="1">SQRT(Inputs!$B$38)*J25+SQRT(1-Inputs!$B$38)*_xlfn.NORM.S.INV(RAND())</f>
        <v>-1.3400463397154403</v>
      </c>
      <c r="V25" s="24">
        <f ca="1">SQRT(Inputs!$B$38)*K25+SQRT(1-Inputs!$B$38)*_xlfn.NORM.S.INV(RAND())</f>
        <v>-5.100834911651253E-2</v>
      </c>
      <c r="W25" s="24">
        <f ca="1">SQRT(Inputs!$B$38)*L25+SQRT(1-Inputs!$B$38)*_xlfn.NORM.S.INV(RAND())</f>
        <v>-0.83886796679168696</v>
      </c>
      <c r="X25" s="24">
        <f ca="1">SQRT(Inputs!$B$38)*M25+SQRT(1-Inputs!$B$38)*_xlfn.NORM.S.INV(RAND())</f>
        <v>0.84627582244257116</v>
      </c>
      <c r="Y25" s="24">
        <f ca="1">SQRT(Inputs!$B$38)*C25+SQRT(1-Inputs!$B$38)*_xlfn.NORM.S.INV(RAND())</f>
        <v>0.96375555704286753</v>
      </c>
      <c r="Z25" s="24">
        <f ca="1">SQRT(Inputs!$B$38)*D25+SQRT(1-Inputs!$B$38)*_xlfn.NORM.S.INV(RAND())</f>
        <v>0.50400732875666454</v>
      </c>
      <c r="AA25" s="24">
        <f ca="1">SQRT(Inputs!$B$38)*E25+SQRT(1-Inputs!$B$38)*_xlfn.NORM.S.INV(RAND())</f>
        <v>-0.80738575536786028</v>
      </c>
      <c r="AB25" s="24">
        <f ca="1">SQRT(Inputs!$B$38)*F25+SQRT(1-Inputs!$B$38)*_xlfn.NORM.S.INV(RAND())</f>
        <v>7.2080455090539397E-2</v>
      </c>
      <c r="AC25" s="24">
        <f ca="1">SQRT(Inputs!$B$38)*G25+SQRT(1-Inputs!$B$38)*_xlfn.NORM.S.INV(RAND())</f>
        <v>-0.35290217567899912</v>
      </c>
      <c r="AD25" s="24">
        <f ca="1">SQRT(Inputs!$B$38)*H25+SQRT(1-Inputs!$B$38)*_xlfn.NORM.S.INV(RAND())</f>
        <v>0.53032711444723479</v>
      </c>
      <c r="AE25" s="24">
        <f ca="1">SQRT(Inputs!$B$38)*I25+SQRT(1-Inputs!$B$38)*_xlfn.NORM.S.INV(RAND())</f>
        <v>-0.17943519373049338</v>
      </c>
      <c r="AF25" s="24">
        <f ca="1">SQRT(Inputs!$B$38)*J25+SQRT(1-Inputs!$B$38)*_xlfn.NORM.S.INV(RAND())</f>
        <v>0.57821040780262845</v>
      </c>
      <c r="AG25" s="24">
        <f ca="1">SQRT(Inputs!$B$38)*K25+SQRT(1-Inputs!$B$38)*_xlfn.NORM.S.INV(RAND())</f>
        <v>-0.19700752397354376</v>
      </c>
      <c r="AH25" s="24">
        <f ca="1">SQRT(Inputs!$B$38)*L25+SQRT(1-Inputs!$B$38)*_xlfn.NORM.S.INV(RAND())</f>
        <v>-0.37496335673969261</v>
      </c>
      <c r="AI25" s="24">
        <f ca="1">SQRT(Inputs!$B$38)*M25+SQRT(1-Inputs!$B$38)*_xlfn.NORM.S.INV(RAND())</f>
        <v>-0.40069692305127719</v>
      </c>
      <c r="AJ25" s="24">
        <f ca="1">SQRT(Inputs!$B$38)*C25+SQRT(1-Inputs!$B$38)*_xlfn.NORM.S.INV(RAND())</f>
        <v>-0.63837896593964294</v>
      </c>
      <c r="AK25" s="24">
        <f ca="1">SQRT(Inputs!$B$38)*D25+SQRT(1-Inputs!$B$38)*_xlfn.NORM.S.INV(RAND())</f>
        <v>1.8092446713446531</v>
      </c>
      <c r="AL25" s="24">
        <f ca="1">SQRT(Inputs!$B$38)*E25+SQRT(1-Inputs!$B$38)*_xlfn.NORM.S.INV(RAND())</f>
        <v>0.15578821483155963</v>
      </c>
      <c r="AM25" s="24">
        <f ca="1">SQRT(Inputs!$B$38)*F25+SQRT(1-Inputs!$B$38)*_xlfn.NORM.S.INV(RAND())</f>
        <v>0.20546413406242536</v>
      </c>
      <c r="AN25" s="24">
        <f ca="1">SQRT(Inputs!$B$38)*G25+SQRT(1-Inputs!$B$38)*_xlfn.NORM.S.INV(RAND())</f>
        <v>-1.1751682252853524</v>
      </c>
      <c r="AO25" s="24">
        <f ca="1">SQRT(Inputs!$B$38)*H25+SQRT(1-Inputs!$B$38)*_xlfn.NORM.S.INV(RAND())</f>
        <v>1.059599701648622</v>
      </c>
      <c r="AP25" s="24">
        <f ca="1">SQRT(Inputs!$B$38)*I25+SQRT(1-Inputs!$B$38)*_xlfn.NORM.S.INV(RAND())</f>
        <v>0.22852031036886578</v>
      </c>
      <c r="AQ25" s="24">
        <f ca="1">SQRT(Inputs!$B$38)*J25+SQRT(1-Inputs!$B$38)*_xlfn.NORM.S.INV(RAND())</f>
        <v>-0.53884757681957418</v>
      </c>
      <c r="AR25" s="24">
        <f ca="1">SQRT(Inputs!$B$38)*K25+SQRT(1-Inputs!$B$38)*_xlfn.NORM.S.INV(RAND())</f>
        <v>-0.83986641846335464</v>
      </c>
      <c r="AS25" s="24">
        <f ca="1">SQRT(Inputs!$B$38)*L25+SQRT(1-Inputs!$B$38)*_xlfn.NORM.S.INV(RAND())</f>
        <v>-1.5922882273361003</v>
      </c>
      <c r="AT25" s="24">
        <f ca="1">SQRT(Inputs!$B$38)*M25+SQRT(1-Inputs!$B$38)*_xlfn.NORM.S.INV(RAND())</f>
        <v>0.11359339226964563</v>
      </c>
      <c r="AU25" s="15">
        <f ca="1">Inputs!$B$6*EXP($B$8-0.5*C$5^2+C$5*N25)</f>
        <v>5082.3842117159602</v>
      </c>
      <c r="AV25" s="15">
        <f t="shared" ca="1" si="1"/>
        <v>5878.8302765695944</v>
      </c>
      <c r="AW25" s="15">
        <f t="shared" ca="1" si="2"/>
        <v>7595.9773336459266</v>
      </c>
      <c r="AX25" s="15">
        <f t="shared" ca="1" si="3"/>
        <v>8153.466581412812</v>
      </c>
      <c r="AY25" s="15">
        <f t="shared" ca="1" si="4"/>
        <v>11221.242739509984</v>
      </c>
      <c r="AZ25" s="15">
        <f t="shared" ca="1" si="5"/>
        <v>14838.427174157341</v>
      </c>
      <c r="BA25" s="15">
        <f t="shared" ca="1" si="6"/>
        <v>16755.175181199167</v>
      </c>
      <c r="BB25" s="15">
        <f t="shared" ca="1" si="7"/>
        <v>17936.20874025828</v>
      </c>
      <c r="BC25" s="15">
        <f t="shared" ca="1" si="8"/>
        <v>21859.393801150527</v>
      </c>
      <c r="BD25" s="15">
        <f t="shared" ca="1" si="9"/>
        <v>24758.931615626589</v>
      </c>
      <c r="BE25" s="15">
        <f t="shared" ca="1" si="10"/>
        <v>32769.874781318867</v>
      </c>
      <c r="BF25" s="15">
        <f ca="1">Inputs!$B$13*EXP($B$9-0.5*C$6^2+C$6*Y25)</f>
        <v>16742.933111398299</v>
      </c>
      <c r="BG25" s="15">
        <f t="shared" ca="1" si="11"/>
        <v>22347.896646392852</v>
      </c>
      <c r="BH25" s="15">
        <f t="shared" ca="1" si="12"/>
        <v>23882.826433775517</v>
      </c>
      <c r="BI25" s="15">
        <f t="shared" ca="1" si="13"/>
        <v>29562.341256335378</v>
      </c>
      <c r="BJ25" s="15">
        <f t="shared" ca="1" si="14"/>
        <v>34444.031407424962</v>
      </c>
      <c r="BK25" s="15">
        <f t="shared" ca="1" si="15"/>
        <v>45438.57377424564</v>
      </c>
      <c r="BL25" s="15">
        <f t="shared" ca="1" si="16"/>
        <v>54532.876720084147</v>
      </c>
      <c r="BM25" s="15">
        <f t="shared" ca="1" si="17"/>
        <v>72024.754248992249</v>
      </c>
      <c r="BN25" s="15">
        <f t="shared" ca="1" si="18"/>
        <v>86514.640663788727</v>
      </c>
      <c r="BO25" s="15">
        <f t="shared" ca="1" si="19"/>
        <v>101907.40463028998</v>
      </c>
      <c r="BP25" s="15">
        <f t="shared" ca="1" si="20"/>
        <v>119862.07775873711</v>
      </c>
      <c r="BQ25" s="15">
        <f ca="1">Inputs!$B$20*EXP($B$10-0.5*C$7^2+C$7*AJ25)</f>
        <v>3420.3792574604872</v>
      </c>
      <c r="BR25" s="15">
        <f t="shared" ca="1" si="21"/>
        <v>8244.2245528943022</v>
      </c>
      <c r="BS25" s="15">
        <f t="shared" ca="1" si="22"/>
        <v>11806.178833713842</v>
      </c>
      <c r="BT25" s="15">
        <f t="shared" ca="1" si="23"/>
        <v>17179.620714952089</v>
      </c>
      <c r="BU25" s="15">
        <f t="shared" ca="1" si="24"/>
        <v>17916.174203275263</v>
      </c>
      <c r="BV25" s="15">
        <f t="shared" ca="1" si="25"/>
        <v>31647.542598217307</v>
      </c>
      <c r="BW25" s="15">
        <f t="shared" ca="1" si="26"/>
        <v>46350.820891637864</v>
      </c>
      <c r="BX25" s="15">
        <f t="shared" ca="1" si="27"/>
        <v>58190.907601914885</v>
      </c>
      <c r="BY25" s="15">
        <f t="shared" ca="1" si="28"/>
        <v>69432.10595988197</v>
      </c>
      <c r="BZ25" s="15">
        <f t="shared" ca="1" si="29"/>
        <v>72700.304089164842</v>
      </c>
      <c r="CA25" s="15">
        <f t="shared" ca="1" si="30"/>
        <v>104204.20336482093</v>
      </c>
      <c r="CB25" s="15">
        <f ca="1">(AU25*DCF!C$10-DCF!C$5*MAX(AU25*DCF!C$10,0)-MAX(AU25-Inputs!$B$6,0)/Inputs!$B$10)*DCF!C$6</f>
        <v>1042.2176498124416</v>
      </c>
      <c r="CC25" s="15">
        <f ca="1">(AV25*DCF!D$10-DCF!D$5*MAX(AV25*DCF!D$10,0)-MAX(AV25-AU25,0)/Inputs!$B$10)*DCF!D$6</f>
        <v>1238.7325237057869</v>
      </c>
      <c r="CD25" s="15">
        <f ca="1">(AW25*DCF!E$10-DCF!E$5*MAX(AW25*DCF!E$10,0)-MAX(AW25-AV25,0)/Inputs!$B$10)*DCF!E$6</f>
        <v>1367.0176213629504</v>
      </c>
      <c r="CE25" s="15">
        <f ca="1">(AX25*DCF!F$10-DCF!F$5*MAX(AX25*DCF!F$10,0)-MAX(AX25-AW25,0)/Inputs!$B$10)*DCF!F$6</f>
        <v>1663.8890699986446</v>
      </c>
      <c r="CF25" s="15">
        <f ca="1">(AY25*DCF!G$10-DCF!G$5*MAX(AY25*DCF!G$10,0)-MAX(AY25-AX25,0)/Inputs!$B$10)*DCF!G$6</f>
        <v>1722.3435608481843</v>
      </c>
      <c r="CG25" s="15">
        <f ca="1">(AZ25*DCF!H$10-DCF!H$5*MAX(AZ25*DCF!H$10,0)-MAX(AZ25-AY25,0)/Inputs!$B$10)*DCF!H$6</f>
        <v>2238.595336221385</v>
      </c>
      <c r="CH25" s="15">
        <f ca="1">(BA25*DCF!I$10-DCF!I$5*MAX(BA25*DCF!I$10,0)-MAX(BA25-AZ25,0)/Inputs!$B$10)*DCF!I$6</f>
        <v>2746.1454450153919</v>
      </c>
      <c r="CI25" s="15">
        <f ca="1">(BB25*DCF!J$10-DCF!J$5*MAX(BB25*DCF!J$10,0)-MAX(BB25-BA25,0)/Inputs!$B$10)*DCF!J$6</f>
        <v>2898.9288636457563</v>
      </c>
      <c r="CJ25" s="15">
        <f ca="1">(BC25*DCF!K$10-DCF!K$5*MAX(BC25*DCF!K$10,0)-MAX(BC25-BB25,0)/Inputs!$B$10)*DCF!K$6</f>
        <v>2969.8251514261319</v>
      </c>
      <c r="CK25" s="15">
        <f ca="1">(BD25*DCF!L$10-DCF!L$5*MAX(BD25*DCF!L$10,0)-MAX(BD25-BC25,0)/Inputs!$B$10)*DCF!L$6</f>
        <v>3359.1605156499882</v>
      </c>
      <c r="CL25" s="15">
        <f ca="1">(BE25*DCF!M$10-DCF!M$5*MAX(BE25*DCF!M$10,0)-MAX(BE25-BD25,0)/Inputs!$B$10)*DCF!M$6</f>
        <v>3667.2604214038929</v>
      </c>
      <c r="CM25" s="15">
        <f ca="1">(BF25*DCF!C$28-DCF!C$5*MAX(BF25*DCF!C$28,0)-MAX(BF25-Inputs!$B$13,0)/Inputs!$B$17)*DCF!C$6</f>
        <v>3872.8973298597016</v>
      </c>
      <c r="CN25" s="15">
        <f ca="1">(BG25*DCF!D$28-DCF!D$5*MAX(BG25*DCF!D$28,0)-MAX(BG25-BF25,0)/Inputs!$B$17)*DCF!D$6</f>
        <v>5386.1752825329322</v>
      </c>
      <c r="CO25" s="15">
        <f ca="1">(BH25*DCF!E$28-DCF!E$5*MAX(BH25*DCF!E$28,0)-MAX(BH25-BG25,0)/Inputs!$B$17)*DCF!E$6</f>
        <v>6461.5281811245814</v>
      </c>
      <c r="CP25" s="15">
        <f ca="1">(BI25*DCF!F$28-DCF!F$5*MAX(BI25*DCF!F$28,0)-MAX(BI25-BH25,0)/Inputs!$B$17)*DCF!F$6</f>
        <v>6991.3515085026465</v>
      </c>
      <c r="CQ25" s="15">
        <f ca="1">(BJ25*DCF!G$28-DCF!G$5*MAX(BJ25*DCF!G$28,0)-MAX(BJ25-BI25,0)/Inputs!$B$17)*DCF!G$6</f>
        <v>8115.7132165666544</v>
      </c>
      <c r="CR25" s="15">
        <f ca="1">(BK25*DCF!H$28-DCF!H$5*MAX(BK25*DCF!H$28,0)-MAX(BK25-BJ25,0)/Inputs!$B$17)*DCF!H$6</f>
        <v>9529.2172678991737</v>
      </c>
      <c r="CS25" s="15">
        <f ca="1">(BL25*DCF!I$28-DCF!I$5*MAX(BL25*DCF!I$28,0)-MAX(BL25-BK25,0)/Inputs!$B$17)*DCF!I$6</f>
        <v>11518.26030357098</v>
      </c>
      <c r="CT25" s="15">
        <f ca="1">(BM25*DCF!J$28-DCF!J$5*MAX(BM25*DCF!J$28,0)-MAX(BM25-BL25,0)/Inputs!$B$17)*DCF!J$6</f>
        <v>13748.219362955386</v>
      </c>
      <c r="CU25" s="15">
        <f ca="1">(BN25*DCF!K$28-DCF!K$5*MAX(BN25*DCF!K$28,0)-MAX(BN25-BM25,0)/Inputs!$B$17)*DCF!K$6</f>
        <v>16495.623435675268</v>
      </c>
      <c r="CV25" s="15">
        <f ca="1">(BO25*DCF!L$28-DCF!L$5*MAX(BO25*DCF!L$28,0)-MAX(BO25-BN25,0)/Inputs!$B$17)*DCF!L$6</f>
        <v>18590.949337259201</v>
      </c>
      <c r="CW25" s="15">
        <f ca="1">(BP25*DCF!M$28-DCF!M$5*MAX(BP25*DCF!M$28,0)-MAX(BP25-BO25,0)/Inputs!$B$17)*DCF!M$6</f>
        <v>20675.351442375879</v>
      </c>
      <c r="CX25" s="15">
        <f ca="1">(BQ25*DCF!C$46-DCF!C$5*MAX(BQ25*DCF!C$46,0)-MAX(BQ25-Inputs!$B$20,0)/Inputs!$B$24)*DCF!C$6</f>
        <v>-891.25583657770471</v>
      </c>
      <c r="CY25" s="15">
        <f ca="1">(BR25*DCF!D$46-DCF!D$5*MAX(BR25*DCF!D$46,0)-MAX(BR25-BQ25,0)/Inputs!$B$24)*DCF!D$6</f>
        <v>-3465.3916193873929</v>
      </c>
      <c r="CZ25" s="15">
        <f ca="1">(BS25*DCF!E$46-DCF!E$5*MAX(BS25*DCF!E$46,0)-MAX(BS25-BR25,0)/Inputs!$B$24)*DCF!E$6</f>
        <v>-2800.1255216349523</v>
      </c>
      <c r="DA25" s="15">
        <f ca="1">(BT25*DCF!F$46-DCF!F$5*MAX(BT25*DCF!F$46,0)-MAX(BT25-BS25,0)/Inputs!$B$24)*DCF!F$6</f>
        <v>-3207.7686547253375</v>
      </c>
      <c r="DB25" s="15">
        <f ca="1">(BU25*DCF!G$46-DCF!G$5*MAX(BU25*DCF!G$46,0)-MAX(BU25-BT25,0)/Inputs!$B$24)*DCF!G$6</f>
        <v>-850.42674311204507</v>
      </c>
      <c r="DC25" s="15">
        <f ca="1">(BV25*DCF!H$46-DCF!H$5*MAX(BV25*DCF!H$46,0)-MAX(BV25-BU25,0)/Inputs!$B$24)*DCF!H$6</f>
        <v>-4266.938595238209</v>
      </c>
      <c r="DD25" s="15">
        <f ca="1">(BW25*DCF!I$46-DCF!I$5*MAX(BW25*DCF!I$46,0)-MAX(BW25-BV25,0)/Inputs!$B$24)*DCF!I$6</f>
        <v>-3150.2522209395743</v>
      </c>
      <c r="DE25" s="15">
        <f ca="1">(BX25*DCF!J$46-DCF!J$5*MAX(BX25*DCF!J$46,0)-MAX(BX25-BW25,0)/Inputs!$B$24)*DCF!J$6</f>
        <v>-698.84994642340826</v>
      </c>
      <c r="DF25" s="15">
        <f ca="1">(BY25*DCF!K$46-DCF!K$5*MAX(BY25*DCF!K$46,0)-MAX(BY25-BX25,0)/Inputs!$B$24)*DCF!K$6</f>
        <v>1212.3992120695425</v>
      </c>
      <c r="DG25" s="15">
        <f ca="1">(BZ25*DCF!L$46-DCF!L$5*MAX(BZ25*DCF!L$46,0)-MAX(BZ25-BY25,0)/Inputs!$B$24)*DCF!L$6</f>
        <v>4285.8321788244402</v>
      </c>
      <c r="DH25" s="15">
        <f ca="1">(CA25*DCF!M$46-DCF!M$5*MAX(CA25*DCF!M$46,0)-MAX(CA25-BZ25,0)/Inputs!$B$24)*DCF!M$6</f>
        <v>1583.1150638556444</v>
      </c>
      <c r="DI25" s="15">
        <f ca="1">SUM(CB25:CL25)+BE25*DCF!M$10*(1+Inputs!$B$30)*(1-Inputs!$B$33)*(1-Inputs!$B$30/Inputs!$B$31)/(Inputs!$B$29-Inputs!$B$30)*DCF!M$6</f>
        <v>116113.11101223383</v>
      </c>
      <c r="DJ25" s="15">
        <f ca="1">SUM(CM25:CW25)+BP25*DCF!M$28*(1+Inputs!$B$30)*(1-Inputs!$B$33)*(1-Inputs!$B$30/Inputs!$B$31)/(Inputs!$B$29-Inputs!$B$30)*DCF!M$6</f>
        <v>566155.61655426316</v>
      </c>
      <c r="DK25" s="15">
        <f ca="1">SUM(CX25:DH25)+CA25*DCF!M$46*(1+Inputs!$B$30)*(1-Inputs!$B$33)*(1-Inputs!$B$30/Inputs!$B$31)/(Inputs!$B$29-Inputs!$B$30)*DCF!M$6</f>
        <v>148862.37949572952</v>
      </c>
      <c r="DM25" s="15">
        <f ca="1">DI25+DJ25+DK25+Inputs!$B$34+Inputs!$B$36-Inputs!$B$35</f>
        <v>907982.10706222639</v>
      </c>
    </row>
    <row r="26" spans="1:117" x14ac:dyDescent="0.75">
      <c r="A26" s="11">
        <v>13</v>
      </c>
      <c r="C26" s="24">
        <f t="shared" ca="1" si="31"/>
        <v>-0.81728359595842781</v>
      </c>
      <c r="D26" s="24">
        <f t="shared" ca="1" si="31"/>
        <v>-1.5241271523029776</v>
      </c>
      <c r="E26" s="24">
        <f t="shared" ca="1" si="31"/>
        <v>1.5580182224969781</v>
      </c>
      <c r="F26" s="24">
        <f t="shared" ca="1" si="31"/>
        <v>0.98100954945519814</v>
      </c>
      <c r="G26" s="24">
        <f t="shared" ca="1" si="31"/>
        <v>-0.64774363640287924</v>
      </c>
      <c r="H26" s="24">
        <f t="shared" ca="1" si="31"/>
        <v>0.38076663952539269</v>
      </c>
      <c r="I26" s="24">
        <f t="shared" ca="1" si="31"/>
        <v>-0.77521193306524627</v>
      </c>
      <c r="J26" s="24">
        <f t="shared" ca="1" si="31"/>
        <v>1.6545467358226771</v>
      </c>
      <c r="K26" s="24">
        <f t="shared" ca="1" si="31"/>
        <v>1.2695540300669821</v>
      </c>
      <c r="L26" s="24">
        <f t="shared" ca="1" si="31"/>
        <v>0.68777747476251039</v>
      </c>
      <c r="M26" s="24">
        <f t="shared" ca="1" si="31"/>
        <v>-1.6424823583519577</v>
      </c>
      <c r="N26" s="24">
        <f ca="1">SQRT(Inputs!$B$38)*C26+SQRT(1-Inputs!$B$38)*_xlfn.NORM.S.INV(RAND())</f>
        <v>0.96868782875883697</v>
      </c>
      <c r="O26" s="24">
        <f ca="1">SQRT(Inputs!$B$38)*D26+SQRT(1-Inputs!$B$38)*_xlfn.NORM.S.INV(RAND())</f>
        <v>-1.9418913224365555</v>
      </c>
      <c r="P26" s="24">
        <f ca="1">SQRT(Inputs!$B$38)*E26+SQRT(1-Inputs!$B$38)*_xlfn.NORM.S.INV(RAND())</f>
        <v>0.48129412126708221</v>
      </c>
      <c r="Q26" s="24">
        <f ca="1">SQRT(Inputs!$B$38)*F26+SQRT(1-Inputs!$B$38)*_xlfn.NORM.S.INV(RAND())</f>
        <v>1.4332861542685333</v>
      </c>
      <c r="R26" s="24">
        <f ca="1">SQRT(Inputs!$B$38)*G26+SQRT(1-Inputs!$B$38)*_xlfn.NORM.S.INV(RAND())</f>
        <v>-0.51305705827082193</v>
      </c>
      <c r="S26" s="24">
        <f ca="1">SQRT(Inputs!$B$38)*H26+SQRT(1-Inputs!$B$38)*_xlfn.NORM.S.INV(RAND())</f>
        <v>1.017442629347433</v>
      </c>
      <c r="T26" s="24">
        <f ca="1">SQRT(Inputs!$B$38)*I26+SQRT(1-Inputs!$B$38)*_xlfn.NORM.S.INV(RAND())</f>
        <v>0.15936768234259296</v>
      </c>
      <c r="U26" s="24">
        <f ca="1">SQRT(Inputs!$B$38)*J26+SQRT(1-Inputs!$B$38)*_xlfn.NORM.S.INV(RAND())</f>
        <v>0.59109057815230914</v>
      </c>
      <c r="V26" s="24">
        <f ca="1">SQRT(Inputs!$B$38)*K26+SQRT(1-Inputs!$B$38)*_xlfn.NORM.S.INV(RAND())</f>
        <v>0.29976546964431744</v>
      </c>
      <c r="W26" s="24">
        <f ca="1">SQRT(Inputs!$B$38)*L26+SQRT(1-Inputs!$B$38)*_xlfn.NORM.S.INV(RAND())</f>
        <v>0.13949023746488864</v>
      </c>
      <c r="X26" s="24">
        <f ca="1">SQRT(Inputs!$B$38)*M26+SQRT(1-Inputs!$B$38)*_xlfn.NORM.S.INV(RAND())</f>
        <v>9.9622507086442158E-2</v>
      </c>
      <c r="Y26" s="24">
        <f ca="1">SQRT(Inputs!$B$38)*C26+SQRT(1-Inputs!$B$38)*_xlfn.NORM.S.INV(RAND())</f>
        <v>-1.2716829838954302</v>
      </c>
      <c r="Z26" s="24">
        <f ca="1">SQRT(Inputs!$B$38)*D26+SQRT(1-Inputs!$B$38)*_xlfn.NORM.S.INV(RAND())</f>
        <v>-1.4713823032350495</v>
      </c>
      <c r="AA26" s="24">
        <f ca="1">SQRT(Inputs!$B$38)*E26+SQRT(1-Inputs!$B$38)*_xlfn.NORM.S.INV(RAND())</f>
        <v>1.4609375269960443</v>
      </c>
      <c r="AB26" s="24">
        <f ca="1">SQRT(Inputs!$B$38)*F26+SQRT(1-Inputs!$B$38)*_xlfn.NORM.S.INV(RAND())</f>
        <v>-8.6555910419657822E-3</v>
      </c>
      <c r="AC26" s="24">
        <f ca="1">SQRT(Inputs!$B$38)*G26+SQRT(1-Inputs!$B$38)*_xlfn.NORM.S.INV(RAND())</f>
        <v>0.41148729129682399</v>
      </c>
      <c r="AD26" s="24">
        <f ca="1">SQRT(Inputs!$B$38)*H26+SQRT(1-Inputs!$B$38)*_xlfn.NORM.S.INV(RAND())</f>
        <v>1.3331217042013892</v>
      </c>
      <c r="AE26" s="24">
        <f ca="1">SQRT(Inputs!$B$38)*I26+SQRT(1-Inputs!$B$38)*_xlfn.NORM.S.INV(RAND())</f>
        <v>0.56449887184196545</v>
      </c>
      <c r="AF26" s="24">
        <f ca="1">SQRT(Inputs!$B$38)*J26+SQRT(1-Inputs!$B$38)*_xlfn.NORM.S.INV(RAND())</f>
        <v>0.51919271525608646</v>
      </c>
      <c r="AG26" s="24">
        <f ca="1">SQRT(Inputs!$B$38)*K26+SQRT(1-Inputs!$B$38)*_xlfn.NORM.S.INV(RAND())</f>
        <v>1.9268191095801819</v>
      </c>
      <c r="AH26" s="24">
        <f ca="1">SQRT(Inputs!$B$38)*L26+SQRT(1-Inputs!$B$38)*_xlfn.NORM.S.INV(RAND())</f>
        <v>1.5586382346282617</v>
      </c>
      <c r="AI26" s="24">
        <f ca="1">SQRT(Inputs!$B$38)*M26+SQRT(1-Inputs!$B$38)*_xlfn.NORM.S.INV(RAND())</f>
        <v>-1.6736274453610804</v>
      </c>
      <c r="AJ26" s="24">
        <f ca="1">SQRT(Inputs!$B$38)*C26+SQRT(1-Inputs!$B$38)*_xlfn.NORM.S.INV(RAND())</f>
        <v>0.31990482849943463</v>
      </c>
      <c r="AK26" s="24">
        <f ca="1">SQRT(Inputs!$B$38)*D26+SQRT(1-Inputs!$B$38)*_xlfn.NORM.S.INV(RAND())</f>
        <v>-0.13974601837992151</v>
      </c>
      <c r="AL26" s="24">
        <f ca="1">SQRT(Inputs!$B$38)*E26+SQRT(1-Inputs!$B$38)*_xlfn.NORM.S.INV(RAND())</f>
        <v>2.6866576098127126</v>
      </c>
      <c r="AM26" s="24">
        <f ca="1">SQRT(Inputs!$B$38)*F26+SQRT(1-Inputs!$B$38)*_xlfn.NORM.S.INV(RAND())</f>
        <v>1.8237532062942488</v>
      </c>
      <c r="AN26" s="24">
        <f ca="1">SQRT(Inputs!$B$38)*G26+SQRT(1-Inputs!$B$38)*_xlfn.NORM.S.INV(RAND())</f>
        <v>-0.83043138225329405</v>
      </c>
      <c r="AO26" s="24">
        <f ca="1">SQRT(Inputs!$B$38)*H26+SQRT(1-Inputs!$B$38)*_xlfn.NORM.S.INV(RAND())</f>
        <v>1.201676034865661</v>
      </c>
      <c r="AP26" s="24">
        <f ca="1">SQRT(Inputs!$B$38)*I26+SQRT(1-Inputs!$B$38)*_xlfn.NORM.S.INV(RAND())</f>
        <v>-0.85147944381916385</v>
      </c>
      <c r="AQ26" s="24">
        <f ca="1">SQRT(Inputs!$B$38)*J26+SQRT(1-Inputs!$B$38)*_xlfn.NORM.S.INV(RAND())</f>
        <v>1.5086247656099236</v>
      </c>
      <c r="AR26" s="24">
        <f ca="1">SQRT(Inputs!$B$38)*K26+SQRT(1-Inputs!$B$38)*_xlfn.NORM.S.INV(RAND())</f>
        <v>1.2617822678807733</v>
      </c>
      <c r="AS26" s="24">
        <f ca="1">SQRT(Inputs!$B$38)*L26+SQRT(1-Inputs!$B$38)*_xlfn.NORM.S.INV(RAND())</f>
        <v>0.46255119212083018</v>
      </c>
      <c r="AT26" s="24">
        <f ca="1">SQRT(Inputs!$B$38)*M26+SQRT(1-Inputs!$B$38)*_xlfn.NORM.S.INV(RAND())</f>
        <v>-0.68900281602350477</v>
      </c>
      <c r="AU26" s="15">
        <f ca="1">Inputs!$B$6*EXP($B$8-0.5*C$5^2+C$5*N26)</f>
        <v>5804.6633192444133</v>
      </c>
      <c r="AV26" s="15">
        <f t="shared" ca="1" si="1"/>
        <v>5310.7035569447271</v>
      </c>
      <c r="AW26" s="15">
        <f t="shared" ca="1" si="2"/>
        <v>6909.777635141365</v>
      </c>
      <c r="AX26" s="15">
        <f t="shared" ca="1" si="3"/>
        <v>10090.455938504621</v>
      </c>
      <c r="AY26" s="15">
        <f t="shared" ca="1" si="4"/>
        <v>11614.374553245218</v>
      </c>
      <c r="AZ26" s="15">
        <f t="shared" ca="1" si="5"/>
        <v>15888.771322652403</v>
      </c>
      <c r="BA26" s="15">
        <f t="shared" ca="1" si="6"/>
        <v>19770.823452077489</v>
      </c>
      <c r="BB26" s="15">
        <f t="shared" ca="1" si="7"/>
        <v>25682.287475946589</v>
      </c>
      <c r="BC26" s="15">
        <f t="shared" ca="1" si="8"/>
        <v>32377.733724628277</v>
      </c>
      <c r="BD26" s="15">
        <f t="shared" ca="1" si="9"/>
        <v>40186.688000057875</v>
      </c>
      <c r="BE26" s="15">
        <f t="shared" ca="1" si="10"/>
        <v>49692.485327474242</v>
      </c>
      <c r="BF26" s="15">
        <f ca="1">Inputs!$B$13*EXP($B$9-0.5*C$6^2+C$6*Y26)</f>
        <v>10748.924872845671</v>
      </c>
      <c r="BG26" s="15">
        <f t="shared" ca="1" si="11"/>
        <v>10045.507540400029</v>
      </c>
      <c r="BH26" s="15">
        <f t="shared" ca="1" si="12"/>
        <v>15639.05250647866</v>
      </c>
      <c r="BI26" s="15">
        <f t="shared" ca="1" si="13"/>
        <v>19119.06408783008</v>
      </c>
      <c r="BJ26" s="15">
        <f t="shared" ca="1" si="14"/>
        <v>24871.03109477989</v>
      </c>
      <c r="BK26" s="15">
        <f t="shared" ca="1" si="15"/>
        <v>36599.130511254487</v>
      </c>
      <c r="BL26" s="15">
        <f t="shared" ca="1" si="16"/>
        <v>48369.743862641997</v>
      </c>
      <c r="BM26" s="15">
        <f t="shared" ca="1" si="17"/>
        <v>63418.078635458849</v>
      </c>
      <c r="BN26" s="15">
        <f t="shared" ca="1" si="18"/>
        <v>98254.727318102581</v>
      </c>
      <c r="BO26" s="15">
        <f t="shared" ca="1" si="19"/>
        <v>144904.74762236336</v>
      </c>
      <c r="BP26" s="15">
        <f t="shared" ca="1" si="20"/>
        <v>147545.31091126846</v>
      </c>
      <c r="BQ26" s="15">
        <f ca="1">Inputs!$B$20*EXP($B$10-0.5*C$7^2+C$7*AJ26)</f>
        <v>4804.9090366132605</v>
      </c>
      <c r="BR26" s="15">
        <f t="shared" ca="1" si="21"/>
        <v>6236.6244822764611</v>
      </c>
      <c r="BS26" s="15">
        <f t="shared" ca="1" si="22"/>
        <v>18475.070146515165</v>
      </c>
      <c r="BT26" s="15">
        <f t="shared" ca="1" si="23"/>
        <v>41101.823067719393</v>
      </c>
      <c r="BU26" s="15">
        <f t="shared" ca="1" si="24"/>
        <v>46592.913352736461</v>
      </c>
      <c r="BV26" s="15">
        <f t="shared" ca="1" si="25"/>
        <v>84979.891574728346</v>
      </c>
      <c r="BW26" s="15">
        <f t="shared" ca="1" si="26"/>
        <v>99028.930089933987</v>
      </c>
      <c r="BX26" s="15">
        <f t="shared" ca="1" si="27"/>
        <v>187422.8659723395</v>
      </c>
      <c r="BY26" s="15">
        <f t="shared" ca="1" si="28"/>
        <v>334315.44612366887</v>
      </c>
      <c r="BZ26" s="15">
        <f t="shared" ca="1" si="29"/>
        <v>510724.42716095696</v>
      </c>
      <c r="CA26" s="15">
        <f t="shared" ca="1" si="30"/>
        <v>634739.75731668877</v>
      </c>
      <c r="CB26" s="15">
        <f ca="1">(AU26*DCF!C$10-DCF!C$5*MAX(AU26*DCF!C$10,0)-MAX(AU26-Inputs!$B$6,0)/Inputs!$B$10)*DCF!C$6</f>
        <v>1037.0676710361413</v>
      </c>
      <c r="CC26" s="15">
        <f ca="1">(AV26*DCF!D$10-DCF!D$5*MAX(AV26*DCF!D$10,0)-MAX(AV26-AU26,0)/Inputs!$B$10)*DCF!D$6</f>
        <v>1294.4480131696789</v>
      </c>
      <c r="CD26" s="15">
        <f ca="1">(AW26*DCF!E$10-DCF!E$5*MAX(AW26*DCF!E$10,0)-MAX(AW26-AV26,0)/Inputs!$B$10)*DCF!E$6</f>
        <v>1235.1799588019198</v>
      </c>
      <c r="CE26" s="15">
        <f ca="1">(AX26*DCF!F$10-DCF!F$5*MAX(AX26*DCF!F$10,0)-MAX(AX26-AW26,0)/Inputs!$B$10)*DCF!F$6</f>
        <v>1540.9101537189208</v>
      </c>
      <c r="CF26" s="15">
        <f ca="1">(AY26*DCF!G$10-DCF!G$5*MAX(AY26*DCF!G$10,0)-MAX(AY26-AX26,0)/Inputs!$B$10)*DCF!G$6</f>
        <v>2100.1004800036599</v>
      </c>
      <c r="CG26" s="15">
        <f ca="1">(AZ26*DCF!H$10-DCF!H$5*MAX(AZ26*DCF!H$10,0)-MAX(AZ26-AY26,0)/Inputs!$B$10)*DCF!H$6</f>
        <v>2325.8205739189725</v>
      </c>
      <c r="CH26" s="15">
        <f ca="1">(BA26*DCF!I$10-DCF!I$5*MAX(BA26*DCF!I$10,0)-MAX(BA26-AZ26,0)/Inputs!$B$10)*DCF!I$6</f>
        <v>2974.6156388190498</v>
      </c>
      <c r="CI26" s="15">
        <f ca="1">(BB26*DCF!J$10-DCF!J$5*MAX(BB26*DCF!J$10,0)-MAX(BB26-BA26,0)/Inputs!$B$10)*DCF!J$6</f>
        <v>3511.3551624000456</v>
      </c>
      <c r="CJ26" s="15">
        <f ca="1">(BC26*DCF!K$10-DCF!K$5*MAX(BC26*DCF!K$10,0)-MAX(BC26-BB26,0)/Inputs!$B$10)*DCF!K$6</f>
        <v>4275.0345888735019</v>
      </c>
      <c r="CK26" s="15">
        <f ca="1">(BD26*DCF!L$10-DCF!L$5*MAX(BD26*DCF!L$10,0)-MAX(BD26-BC26,0)/Inputs!$B$10)*DCF!L$6</f>
        <v>5051.0925133490227</v>
      </c>
      <c r="CL26" s="15">
        <f ca="1">(BE26*DCF!M$10-DCF!M$5*MAX(BE26*DCF!M$10,0)-MAX(BE26-BD26,0)/Inputs!$B$10)*DCF!M$6</f>
        <v>5876.683345302923</v>
      </c>
      <c r="CM26" s="15">
        <f ca="1">(BF26*DCF!C$28-DCF!C$5*MAX(BF26*DCF!C$28,0)-MAX(BF26-Inputs!$B$13,0)/Inputs!$B$17)*DCF!C$6</f>
        <v>3280.5013783673821</v>
      </c>
      <c r="CN26" s="15">
        <f ca="1">(BG26*DCF!D$28-DCF!D$5*MAX(BG26*DCF!D$28,0)-MAX(BG26-BF26,0)/Inputs!$B$17)*DCF!D$6</f>
        <v>2958.6336583288626</v>
      </c>
      <c r="CO26" s="15">
        <f ca="1">(BH26*DCF!E$28-DCF!E$5*MAX(BH26*DCF!E$28,0)-MAX(BH26-BG26,0)/Inputs!$B$17)*DCF!E$6</f>
        <v>3326.8474268532564</v>
      </c>
      <c r="CP26" s="15">
        <f ca="1">(BI26*DCF!F$28-DCF!F$5*MAX(BI26*DCF!F$28,0)-MAX(BI26-BH26,0)/Inputs!$B$17)*DCF!F$6</f>
        <v>4556.7311730439396</v>
      </c>
      <c r="CQ26" s="15">
        <f ca="1">(BJ26*DCF!G$28-DCF!G$5*MAX(BJ26*DCF!G$28,0)-MAX(BJ26-BI26,0)/Inputs!$B$17)*DCF!G$6</f>
        <v>5485.553685436701</v>
      </c>
      <c r="CR26" s="15">
        <f ca="1">(BK26*DCF!H$28-DCF!H$5*MAX(BK26*DCF!H$28,0)-MAX(BK26-BJ26,0)/Inputs!$B$17)*DCF!H$6</f>
        <v>7229.1512464859552</v>
      </c>
      <c r="CS26" s="15">
        <f ca="1">(BL26*DCF!I$28-DCF!I$5*MAX(BL26*DCF!I$28,0)-MAX(BL26-BK26,0)/Inputs!$B$17)*DCF!I$6</f>
        <v>9684.8483026509712</v>
      </c>
      <c r="CT26" s="15">
        <f ca="1">(BM26*DCF!J$28-DCF!J$5*MAX(BM26*DCF!J$28,0)-MAX(BM26-BL26,0)/Inputs!$B$17)*DCF!J$6</f>
        <v>12152.21001426711</v>
      </c>
      <c r="CU26" s="15">
        <f ca="1">(BN26*DCF!K$28-DCF!K$5*MAX(BN26*DCF!K$28,0)-MAX(BN26-BM26,0)/Inputs!$B$17)*DCF!K$6</f>
        <v>16482.725530983869</v>
      </c>
      <c r="CV26" s="15">
        <f ca="1">(BO26*DCF!L$28-DCF!L$5*MAX(BO26*DCF!L$28,0)-MAX(BO26-BN26,0)/Inputs!$B$17)*DCF!L$6</f>
        <v>23633.011097331797</v>
      </c>
      <c r="CW26" s="15">
        <f ca="1">(BP26*DCF!M$28-DCF!M$5*MAX(BP26*DCF!M$28,0)-MAX(BP26-BO26,0)/Inputs!$B$17)*DCF!M$6</f>
        <v>27484.722575009368</v>
      </c>
      <c r="CX26" s="15">
        <f ca="1">(BQ26*DCF!C$46-DCF!C$5*MAX(BQ26*DCF!C$46,0)-MAX(BQ26-Inputs!$B$20,0)/Inputs!$B$24)*DCF!C$6</f>
        <v>-1850.5143440738525</v>
      </c>
      <c r="CY26" s="15">
        <f ca="1">(BR26*DCF!D$46-DCF!D$5*MAX(BR26*DCF!D$46,0)-MAX(BR26-BQ26,0)/Inputs!$B$24)*DCF!D$6</f>
        <v>-1675.3474555088715</v>
      </c>
      <c r="CZ26" s="15">
        <f ca="1">(BS26*DCF!E$46-DCF!E$5*MAX(BS26*DCF!E$46,0)-MAX(BS26-BR26,0)/Inputs!$B$24)*DCF!E$6</f>
        <v>-7008.7675740987161</v>
      </c>
      <c r="DA26" s="15">
        <f ca="1">(BT26*DCF!F$46-DCF!F$5*MAX(BT26*DCF!F$46,0)-MAX(BT26-BS26,0)/Inputs!$B$24)*DCF!F$6</f>
        <v>-11232.410646174423</v>
      </c>
      <c r="DB26" s="15">
        <f ca="1">(BU26*DCF!G$46-DCF!G$5*MAX(BU26*DCF!G$46,0)-MAX(BU26-BT26,0)/Inputs!$B$24)*DCF!G$6</f>
        <v>-3414.387830012342</v>
      </c>
      <c r="DC26" s="15">
        <f ca="1">(BV26*DCF!H$46-DCF!H$5*MAX(BV26*DCF!H$46,0)-MAX(BV26-BU26,0)/Inputs!$B$24)*DCF!H$6</f>
        <v>-11928.518281566146</v>
      </c>
      <c r="DD26" s="15">
        <f ca="1">(BW26*DCF!I$46-DCF!I$5*MAX(BW26*DCF!I$46,0)-MAX(BW26-BV26,0)/Inputs!$B$24)*DCF!I$6</f>
        <v>-1745.823941734787</v>
      </c>
      <c r="DE26" s="15">
        <f ca="1">(BX26*DCF!J$46-DCF!J$5*MAX(BX26*DCF!J$46,0)-MAX(BX26-BW26,0)/Inputs!$B$24)*DCF!J$6</f>
        <v>-15578.75685461079</v>
      </c>
      <c r="DF26" s="15">
        <f ca="1">(BY26*DCF!K$46-DCF!K$5*MAX(BY26*DCF!K$46,0)-MAX(BY26-BX26,0)/Inputs!$B$24)*DCF!K$6</f>
        <v>-16887.556205965298</v>
      </c>
      <c r="DG26" s="15">
        <f ca="1">(BZ26*DCF!L$46-DCF!L$5*MAX(BZ26*DCF!L$46,0)-MAX(BZ26-BY26,0)/Inputs!$B$24)*DCF!L$6</f>
        <v>-4617.9194407182931</v>
      </c>
      <c r="DH26" s="15">
        <f ca="1">(CA26*DCF!M$46-DCF!M$5*MAX(CA26*DCF!M$46,0)-MAX(CA26-BZ26,0)/Inputs!$B$24)*DCF!M$6</f>
        <v>23834.931794931799</v>
      </c>
      <c r="DI26" s="15">
        <f ca="1">SUM(CB26:CL26)+BE26*DCF!M$10*(1+Inputs!$B$30)*(1-Inputs!$B$33)*(1-Inputs!$B$30/Inputs!$B$31)/(Inputs!$B$29-Inputs!$B$30)*DCF!M$6</f>
        <v>169517.15188084537</v>
      </c>
      <c r="DJ26" s="15">
        <f ca="1">SUM(CM26:CW26)+BP26*DCF!M$28*(1+Inputs!$B$30)*(1-Inputs!$B$33)*(1-Inputs!$B$30/Inputs!$B$31)/(Inputs!$B$29-Inputs!$B$30)*DCF!M$6</f>
        <v>663769.00455650734</v>
      </c>
      <c r="DK26" s="15">
        <f ca="1">SUM(CX26:DH26)+CA26*DCF!M$46*(1+Inputs!$B$30)*(1-Inputs!$B$33)*(1-Inputs!$B$30/Inputs!$B$31)/(Inputs!$B$29-Inputs!$B$30)*DCF!M$6</f>
        <v>929277.78376307548</v>
      </c>
      <c r="DM26" s="15">
        <f ca="1">DI26+DJ26+DK26+Inputs!$B$34+Inputs!$B$36-Inputs!$B$35</f>
        <v>1839414.9402004282</v>
      </c>
    </row>
    <row r="27" spans="1:117" x14ac:dyDescent="0.75">
      <c r="A27" s="11">
        <v>14</v>
      </c>
      <c r="C27" s="24">
        <f t="shared" ca="1" si="31"/>
        <v>-0.90291970658012788</v>
      </c>
      <c r="D27" s="24">
        <f t="shared" ca="1" si="31"/>
        <v>6.3804562619333052E-2</v>
      </c>
      <c r="E27" s="24">
        <f t="shared" ca="1" si="31"/>
        <v>-0.52918769983892588</v>
      </c>
      <c r="F27" s="24">
        <f t="shared" ca="1" si="31"/>
        <v>1.7298088342391906</v>
      </c>
      <c r="G27" s="24">
        <f t="shared" ca="1" si="31"/>
        <v>0.76691386586717125</v>
      </c>
      <c r="H27" s="24">
        <f t="shared" ca="1" si="31"/>
        <v>-1.187757212721603</v>
      </c>
      <c r="I27" s="24">
        <f t="shared" ca="1" si="31"/>
        <v>-1.281382792012943</v>
      </c>
      <c r="J27" s="24">
        <f t="shared" ca="1" si="31"/>
        <v>-0.14859934310968143</v>
      </c>
      <c r="K27" s="24">
        <f t="shared" ca="1" si="31"/>
        <v>0.34142478987334918</v>
      </c>
      <c r="L27" s="24">
        <f t="shared" ca="1" si="31"/>
        <v>0.66582292101882146</v>
      </c>
      <c r="M27" s="24">
        <f t="shared" ca="1" si="31"/>
        <v>-0.23306394614976086</v>
      </c>
      <c r="N27" s="24">
        <f ca="1">SQRT(Inputs!$B$38)*C27+SQRT(1-Inputs!$B$38)*_xlfn.NORM.S.INV(RAND())</f>
        <v>0.23312090583296918</v>
      </c>
      <c r="O27" s="24">
        <f ca="1">SQRT(Inputs!$B$38)*D27+SQRT(1-Inputs!$B$38)*_xlfn.NORM.S.INV(RAND())</f>
        <v>-1.1702991453811191</v>
      </c>
      <c r="P27" s="24">
        <f ca="1">SQRT(Inputs!$B$38)*E27+SQRT(1-Inputs!$B$38)*_xlfn.NORM.S.INV(RAND())</f>
        <v>1.0904567544289012</v>
      </c>
      <c r="Q27" s="24">
        <f ca="1">SQRT(Inputs!$B$38)*F27+SQRT(1-Inputs!$B$38)*_xlfn.NORM.S.INV(RAND())</f>
        <v>-0.47274349994083242</v>
      </c>
      <c r="R27" s="24">
        <f ca="1">SQRT(Inputs!$B$38)*G27+SQRT(1-Inputs!$B$38)*_xlfn.NORM.S.INV(RAND())</f>
        <v>1.546256658698038</v>
      </c>
      <c r="S27" s="24">
        <f ca="1">SQRT(Inputs!$B$38)*H27+SQRT(1-Inputs!$B$38)*_xlfn.NORM.S.INV(RAND())</f>
        <v>0.19943826519715635</v>
      </c>
      <c r="T27" s="24">
        <f ca="1">SQRT(Inputs!$B$38)*I27+SQRT(1-Inputs!$B$38)*_xlfn.NORM.S.INV(RAND())</f>
        <v>-2.2288863118831923</v>
      </c>
      <c r="U27" s="24">
        <f ca="1">SQRT(Inputs!$B$38)*J27+SQRT(1-Inputs!$B$38)*_xlfn.NORM.S.INV(RAND())</f>
        <v>1.7071802119501089</v>
      </c>
      <c r="V27" s="24">
        <f ca="1">SQRT(Inputs!$B$38)*K27+SQRT(1-Inputs!$B$38)*_xlfn.NORM.S.INV(RAND())</f>
        <v>2.2151088153340983</v>
      </c>
      <c r="W27" s="24">
        <f ca="1">SQRT(Inputs!$B$38)*L27+SQRT(1-Inputs!$B$38)*_xlfn.NORM.S.INV(RAND())</f>
        <v>-0.53719076158563217</v>
      </c>
      <c r="X27" s="24">
        <f ca="1">SQRT(Inputs!$B$38)*M27+SQRT(1-Inputs!$B$38)*_xlfn.NORM.S.INV(RAND())</f>
        <v>-3.9651621991199509E-2</v>
      </c>
      <c r="Y27" s="24">
        <f ca="1">SQRT(Inputs!$B$38)*C27+SQRT(1-Inputs!$B$38)*_xlfn.NORM.S.INV(RAND())</f>
        <v>-1.1277708285999197</v>
      </c>
      <c r="Z27" s="24">
        <f ca="1">SQRT(Inputs!$B$38)*D27+SQRT(1-Inputs!$B$38)*_xlfn.NORM.S.INV(RAND())</f>
        <v>4.6454560254738354E-2</v>
      </c>
      <c r="AA27" s="24">
        <f ca="1">SQRT(Inputs!$B$38)*E27+SQRT(1-Inputs!$B$38)*_xlfn.NORM.S.INV(RAND())</f>
        <v>1.304967029773588</v>
      </c>
      <c r="AB27" s="24">
        <f ca="1">SQRT(Inputs!$B$38)*F27+SQRT(1-Inputs!$B$38)*_xlfn.NORM.S.INV(RAND())</f>
        <v>1.8522845184039309</v>
      </c>
      <c r="AC27" s="24">
        <f ca="1">SQRT(Inputs!$B$38)*G27+SQRT(1-Inputs!$B$38)*_xlfn.NORM.S.INV(RAND())</f>
        <v>-1.8219112218180782</v>
      </c>
      <c r="AD27" s="24">
        <f ca="1">SQRT(Inputs!$B$38)*H27+SQRT(1-Inputs!$B$38)*_xlfn.NORM.S.INV(RAND())</f>
        <v>-1.0386594111638607</v>
      </c>
      <c r="AE27" s="24">
        <f ca="1">SQRT(Inputs!$B$38)*I27+SQRT(1-Inputs!$B$38)*_xlfn.NORM.S.INV(RAND())</f>
        <v>0.36549954281653385</v>
      </c>
      <c r="AF27" s="24">
        <f ca="1">SQRT(Inputs!$B$38)*J27+SQRT(1-Inputs!$B$38)*_xlfn.NORM.S.INV(RAND())</f>
        <v>-0.14822575671027793</v>
      </c>
      <c r="AG27" s="24">
        <f ca="1">SQRT(Inputs!$B$38)*K27+SQRT(1-Inputs!$B$38)*_xlfn.NORM.S.INV(RAND())</f>
        <v>-0.67365648987569371</v>
      </c>
      <c r="AH27" s="24">
        <f ca="1">SQRT(Inputs!$B$38)*L27+SQRT(1-Inputs!$B$38)*_xlfn.NORM.S.INV(RAND())</f>
        <v>0.73605468015144282</v>
      </c>
      <c r="AI27" s="24">
        <f ca="1">SQRT(Inputs!$B$38)*M27+SQRT(1-Inputs!$B$38)*_xlfn.NORM.S.INV(RAND())</f>
        <v>-7.0495061737459536E-2</v>
      </c>
      <c r="AJ27" s="24">
        <f ca="1">SQRT(Inputs!$B$38)*C27+SQRT(1-Inputs!$B$38)*_xlfn.NORM.S.INV(RAND())</f>
        <v>-1.4355298092329922</v>
      </c>
      <c r="AK27" s="24">
        <f ca="1">SQRT(Inputs!$B$38)*D27+SQRT(1-Inputs!$B$38)*_xlfn.NORM.S.INV(RAND())</f>
        <v>-0.42902017910718204</v>
      </c>
      <c r="AL27" s="24">
        <f ca="1">SQRT(Inputs!$B$38)*E27+SQRT(1-Inputs!$B$38)*_xlfn.NORM.S.INV(RAND())</f>
        <v>-0.42223938819532619</v>
      </c>
      <c r="AM27" s="24">
        <f ca="1">SQRT(Inputs!$B$38)*F27+SQRT(1-Inputs!$B$38)*_xlfn.NORM.S.INV(RAND())</f>
        <v>-0.20413388974078672</v>
      </c>
      <c r="AN27" s="24">
        <f ca="1">SQRT(Inputs!$B$38)*G27+SQRT(1-Inputs!$B$38)*_xlfn.NORM.S.INV(RAND())</f>
        <v>1.9485120348065705</v>
      </c>
      <c r="AO27" s="24">
        <f ca="1">SQRT(Inputs!$B$38)*H27+SQRT(1-Inputs!$B$38)*_xlfn.NORM.S.INV(RAND())</f>
        <v>-1.2350686066280705</v>
      </c>
      <c r="AP27" s="24">
        <f ca="1">SQRT(Inputs!$B$38)*I27+SQRT(1-Inputs!$B$38)*_xlfn.NORM.S.INV(RAND())</f>
        <v>-0.61316636219346088</v>
      </c>
      <c r="AQ27" s="24">
        <f ca="1">SQRT(Inputs!$B$38)*J27+SQRT(1-Inputs!$B$38)*_xlfn.NORM.S.INV(RAND())</f>
        <v>-0.1157888406877932</v>
      </c>
      <c r="AR27" s="24">
        <f ca="1">SQRT(Inputs!$B$38)*K27+SQRT(1-Inputs!$B$38)*_xlfn.NORM.S.INV(RAND())</f>
        <v>-1.1843260600634065E-2</v>
      </c>
      <c r="AS27" s="24">
        <f ca="1">SQRT(Inputs!$B$38)*L27+SQRT(1-Inputs!$B$38)*_xlfn.NORM.S.INV(RAND())</f>
        <v>1.575011638242136</v>
      </c>
      <c r="AT27" s="24">
        <f ca="1">SQRT(Inputs!$B$38)*M27+SQRT(1-Inputs!$B$38)*_xlfn.NORM.S.INV(RAND())</f>
        <v>1.302302092689531</v>
      </c>
      <c r="AU27" s="15">
        <f ca="1">Inputs!$B$6*EXP($B$8-0.5*C$5^2+C$5*N27)</f>
        <v>5153.0724816059192</v>
      </c>
      <c r="AV27" s="15">
        <f t="shared" ca="1" si="1"/>
        <v>5280.942511199557</v>
      </c>
      <c r="AW27" s="15">
        <f t="shared" ca="1" si="2"/>
        <v>7459.4544873142222</v>
      </c>
      <c r="AX27" s="15">
        <f t="shared" ca="1" si="3"/>
        <v>8584.9360438987969</v>
      </c>
      <c r="AY27" s="15">
        <f t="shared" ca="1" si="4"/>
        <v>12568.146480707841</v>
      </c>
      <c r="AZ27" s="15">
        <f t="shared" ca="1" si="5"/>
        <v>15712.499245055853</v>
      </c>
      <c r="BA27" s="15">
        <f t="shared" ca="1" si="6"/>
        <v>15227.411962194728</v>
      </c>
      <c r="BB27" s="15">
        <f t="shared" ca="1" si="7"/>
        <v>22120.662292722234</v>
      </c>
      <c r="BC27" s="15">
        <f t="shared" ca="1" si="8"/>
        <v>33551.091691460068</v>
      </c>
      <c r="BD27" s="15">
        <f t="shared" ca="1" si="9"/>
        <v>39089.030643078935</v>
      </c>
      <c r="BE27" s="15">
        <f t="shared" ca="1" si="10"/>
        <v>47725.9213233509</v>
      </c>
      <c r="BF27" s="15">
        <f ca="1">Inputs!$B$13*EXP($B$9-0.5*C$6^2+C$6*Y27)</f>
        <v>11060.010994232402</v>
      </c>
      <c r="BG27" s="15">
        <f t="shared" ca="1" si="11"/>
        <v>13592.685804220469</v>
      </c>
      <c r="BH27" s="15">
        <f t="shared" ca="1" si="12"/>
        <v>20620.971814419401</v>
      </c>
      <c r="BI27" s="15">
        <f t="shared" ca="1" si="13"/>
        <v>33570.856963057478</v>
      </c>
      <c r="BJ27" s="15">
        <f t="shared" ca="1" si="14"/>
        <v>31650.111726966174</v>
      </c>
      <c r="BK27" s="15">
        <f t="shared" ca="1" si="15"/>
        <v>33722.333234736201</v>
      </c>
      <c r="BL27" s="15">
        <f t="shared" ca="1" si="16"/>
        <v>43433.093971177972</v>
      </c>
      <c r="BM27" s="15">
        <f t="shared" ca="1" si="17"/>
        <v>52414.558289506633</v>
      </c>
      <c r="BN27" s="15">
        <f t="shared" ca="1" si="18"/>
        <v>59463.847789341598</v>
      </c>
      <c r="BO27" s="15">
        <f t="shared" ca="1" si="19"/>
        <v>79699.592406137177</v>
      </c>
      <c r="BP27" s="15">
        <f t="shared" ca="1" si="20"/>
        <v>97314.915699001722</v>
      </c>
      <c r="BQ27" s="15">
        <f ca="1">Inputs!$B$20*EXP($B$10-0.5*C$7^2+C$7*AJ27)</f>
        <v>2578.0049764418127</v>
      </c>
      <c r="BR27" s="15">
        <f t="shared" ca="1" si="21"/>
        <v>3052.4639592683961</v>
      </c>
      <c r="BS27" s="15">
        <f t="shared" ca="1" si="22"/>
        <v>3702.6472407410879</v>
      </c>
      <c r="BT27" s="15">
        <f t="shared" ca="1" si="23"/>
        <v>4838.9515800523704</v>
      </c>
      <c r="BU27" s="15">
        <f t="shared" ca="1" si="24"/>
        <v>10745.796019727635</v>
      </c>
      <c r="BV27" s="15">
        <f t="shared" ca="1" si="25"/>
        <v>11319.034432463459</v>
      </c>
      <c r="BW27" s="15">
        <f t="shared" ca="1" si="26"/>
        <v>13872.68676753842</v>
      </c>
      <c r="BX27" s="15">
        <f t="shared" ca="1" si="27"/>
        <v>18957.969009194388</v>
      </c>
      <c r="BY27" s="15">
        <f t="shared" ca="1" si="28"/>
        <v>26503.212141399563</v>
      </c>
      <c r="BZ27" s="15">
        <f t="shared" ca="1" si="29"/>
        <v>49675.852972670284</v>
      </c>
      <c r="CA27" s="15">
        <f t="shared" ca="1" si="30"/>
        <v>87949.284389299472</v>
      </c>
      <c r="CB27" s="15">
        <f ca="1">(AU27*DCF!C$10-DCF!C$5*MAX(AU27*DCF!C$10,0)-MAX(AU27-Inputs!$B$6,0)/Inputs!$B$10)*DCF!C$6</f>
        <v>1041.7136298485905</v>
      </c>
      <c r="CC27" s="15">
        <f ca="1">(AV27*DCF!D$10-DCF!D$5*MAX(AV27*DCF!D$10,0)-MAX(AV27-AU27,0)/Inputs!$B$10)*DCF!D$6</f>
        <v>1256.0161997737655</v>
      </c>
      <c r="CD27" s="15">
        <f ca="1">(AW27*DCF!E$10-DCF!E$5*MAX(AW27*DCF!E$10,0)-MAX(AW27-AV27,0)/Inputs!$B$10)*DCF!E$6</f>
        <v>1231.5781837431468</v>
      </c>
      <c r="CE27" s="15">
        <f ca="1">(AX27*DCF!F$10-DCF!F$5*MAX(AX27*DCF!F$10,0)-MAX(AX27-AW27,0)/Inputs!$B$10)*DCF!F$6</f>
        <v>1639.8930487496268</v>
      </c>
      <c r="CF27" s="15">
        <f ca="1">(AY27*DCF!G$10-DCF!G$5*MAX(AY27*DCF!G$10,0)-MAX(AY27-AX27,0)/Inputs!$B$10)*DCF!G$6</f>
        <v>1823.8971152705628</v>
      </c>
      <c r="CG27" s="15">
        <f ca="1">(AZ27*DCF!H$10-DCF!H$5*MAX(AZ27*DCF!H$10,0)-MAX(AZ27-AY27,0)/Inputs!$B$10)*DCF!H$6</f>
        <v>2492.2567954326205</v>
      </c>
      <c r="CH27" s="15">
        <f ca="1">(BA27*DCF!I$10-DCF!I$5*MAX(BA27*DCF!I$10,0)-MAX(BA27-AZ27,0)/Inputs!$B$10)*DCF!I$6</f>
        <v>2781.4926678081983</v>
      </c>
      <c r="CI27" s="15">
        <f ca="1">(BB27*DCF!J$10-DCF!J$5*MAX(BB27*DCF!J$10,0)-MAX(BB27-BA27,0)/Inputs!$B$10)*DCF!J$6</f>
        <v>2751.3984805987043</v>
      </c>
      <c r="CJ27" s="15">
        <f ca="1">(BC27*DCF!K$10-DCF!K$5*MAX(BC27*DCF!K$10,0)-MAX(BC27-BB27,0)/Inputs!$B$10)*DCF!K$6</f>
        <v>3801.100815973487</v>
      </c>
      <c r="CK27" s="15">
        <f ca="1">(BD27*DCF!L$10-DCF!L$5*MAX(BD27*DCF!L$10,0)-MAX(BD27-BC27,0)/Inputs!$B$10)*DCF!L$6</f>
        <v>5179.2239632134788</v>
      </c>
      <c r="CL27" s="15">
        <f ca="1">(BE27*DCF!M$10-DCF!M$5*MAX(BE27*DCF!M$10,0)-MAX(BE27-BD27,0)/Inputs!$B$10)*DCF!M$6</f>
        <v>5702.9759118789916</v>
      </c>
      <c r="CM27" s="15">
        <f ca="1">(BF27*DCF!C$28-DCF!C$5*MAX(BF27*DCF!C$28,0)-MAX(BF27-Inputs!$B$13,0)/Inputs!$B$17)*DCF!C$6</f>
        <v>3375.4428224720109</v>
      </c>
      <c r="CN27" s="15">
        <f ca="1">(BG27*DCF!D$28-DCF!D$5*MAX(BG27*DCF!D$28,0)-MAX(BG27-BF27,0)/Inputs!$B$17)*DCF!D$6</f>
        <v>3463.0238093147082</v>
      </c>
      <c r="CO27" s="15">
        <f ca="1">(BH27*DCF!E$28-DCF!E$5*MAX(BH27*DCF!E$28,0)-MAX(BH27-BG27,0)/Inputs!$B$17)*DCF!E$6</f>
        <v>4455.0479742284597</v>
      </c>
      <c r="CP27" s="15">
        <f ca="1">(BI27*DCF!F$28-DCF!F$5*MAX(BI27*DCF!F$28,0)-MAX(BI27-BH27,0)/Inputs!$B$17)*DCF!F$6</f>
        <v>6755.8721002849852</v>
      </c>
      <c r="CQ27" s="15">
        <f ca="1">(BJ27*DCF!G$28-DCF!G$5*MAX(BJ27*DCF!G$28,0)-MAX(BJ27-BI27,0)/Inputs!$B$17)*DCF!G$6</f>
        <v>8211.8616162670987</v>
      </c>
      <c r="CR27" s="15">
        <f ca="1">(BK27*DCF!H$28-DCF!H$5*MAX(BK27*DCF!H$28,0)-MAX(BK27-BJ27,0)/Inputs!$B$17)*DCF!H$6</f>
        <v>8017.9399898727925</v>
      </c>
      <c r="CS27" s="15">
        <f ca="1">(BL27*DCF!I$28-DCF!I$5*MAX(BL27*DCF!I$28,0)-MAX(BL27-BK27,0)/Inputs!$B$17)*DCF!I$6</f>
        <v>8819.632087199594</v>
      </c>
      <c r="CT27" s="15">
        <f ca="1">(BM27*DCF!J$28-DCF!J$5*MAX(BM27*DCF!J$28,0)-MAX(BM27-BL27,0)/Inputs!$B$17)*DCF!J$6</f>
        <v>10501.928967190208</v>
      </c>
      <c r="CU27" s="15">
        <f ca="1">(BN27*DCF!K$28-DCF!K$5*MAX(BN27*DCF!K$28,0)-MAX(BN27-BM27,0)/Inputs!$B$17)*DCF!K$6</f>
        <v>11694.323555038542</v>
      </c>
      <c r="CV27" s="15">
        <f ca="1">(BO27*DCF!L$28-DCF!L$5*MAX(BO27*DCF!L$28,0)-MAX(BO27-BN27,0)/Inputs!$B$17)*DCF!L$6</f>
        <v>13612.033323189864</v>
      </c>
      <c r="CW27" s="15">
        <f ca="1">(BP27*DCF!M$28-DCF!M$5*MAX(BP27*DCF!M$28,0)-MAX(BP27-BO27,0)/Inputs!$B$17)*DCF!M$6</f>
        <v>16468.56144545562</v>
      </c>
      <c r="CX27" s="15">
        <f ca="1">(BQ27*DCF!C$46-DCF!C$5*MAX(BQ27*DCF!C$46,0)-MAX(BQ27-Inputs!$B$20,0)/Inputs!$B$24)*DCF!C$6</f>
        <v>-595.38221164937931</v>
      </c>
      <c r="CY27" s="15">
        <f ca="1">(BR27*DCF!D$46-DCF!D$5*MAX(BR27*DCF!D$46,0)-MAX(BR27-BQ27,0)/Inputs!$B$24)*DCF!D$6</f>
        <v>-723.43212307236877</v>
      </c>
      <c r="CZ27" s="15">
        <f ca="1">(BS27*DCF!E$46-DCF!E$5*MAX(BS27*DCF!E$46,0)-MAX(BS27-BR27,0)/Inputs!$B$24)*DCF!E$6</f>
        <v>-694.12883330406271</v>
      </c>
      <c r="DA27" s="15">
        <f ca="1">(BT27*DCF!F$46-DCF!F$5*MAX(BT27*DCF!F$46,0)-MAX(BT27-BS27,0)/Inputs!$B$24)*DCF!F$6</f>
        <v>-766.16737950869913</v>
      </c>
      <c r="DB27" s="15">
        <f ca="1">(BU27*DCF!G$46-DCF!G$5*MAX(BU27*DCF!G$46,0)-MAX(BU27-BT27,0)/Inputs!$B$24)*DCF!G$6</f>
        <v>-2348.4131115137216</v>
      </c>
      <c r="DC27" s="15">
        <f ca="1">(BV27*DCF!H$46-DCF!H$5*MAX(BV27*DCF!H$46,0)-MAX(BV27-BU27,0)/Inputs!$B$24)*DCF!H$6</f>
        <v>-178.13032446762926</v>
      </c>
      <c r="DD27" s="15">
        <f ca="1">(BW27*DCF!I$46-DCF!I$5*MAX(BW27*DCF!I$46,0)-MAX(BW27-BV27,0)/Inputs!$B$24)*DCF!I$6</f>
        <v>-412.65971840666225</v>
      </c>
      <c r="DE27" s="15">
        <f ca="1">(BX27*DCF!J$46-DCF!J$5*MAX(BX27*DCF!J$46,0)-MAX(BX27-BW27,0)/Inputs!$B$24)*DCF!J$6</f>
        <v>-553.29940926296365</v>
      </c>
      <c r="DF27" s="15">
        <f ca="1">(BY27*DCF!K$46-DCF!K$5*MAX(BY27*DCF!K$46,0)-MAX(BY27-BX27,0)/Inputs!$B$24)*DCF!K$6</f>
        <v>-334.43173652449525</v>
      </c>
      <c r="DG27" s="15">
        <f ca="1">(BZ27*DCF!L$46-DCF!L$5*MAX(BZ27*DCF!L$46,0)-MAX(BZ27-BY27,0)/Inputs!$B$24)*DCF!L$6</f>
        <v>-1810.1835714719641</v>
      </c>
      <c r="DH27" s="15">
        <f ca="1">(CA27*DCF!M$46-DCF!M$5*MAX(CA27*DCF!M$46,0)-MAX(CA27-BZ27,0)/Inputs!$B$24)*DCF!M$6</f>
        <v>-1106.4194302654739</v>
      </c>
      <c r="DI27" s="15">
        <f ca="1">SUM(CB27:CL27)+BE27*DCF!M$10*(1+Inputs!$B$30)*(1-Inputs!$B$33)*(1-Inputs!$B$30/Inputs!$B$31)/(Inputs!$B$29-Inputs!$B$30)*DCF!M$6</f>
        <v>162523.41696515065</v>
      </c>
      <c r="DJ27" s="15">
        <f ca="1">SUM(CM27:CW27)+BP27*DCF!M$28*(1+Inputs!$B$30)*(1-Inputs!$B$33)*(1-Inputs!$B$30/Inputs!$B$31)/(Inputs!$B$29-Inputs!$B$30)*DCF!M$6</f>
        <v>456480.59735299426</v>
      </c>
      <c r="DK27" s="15">
        <f ca="1">SUM(CX27:DH27)+CA27*DCF!M$46*(1+Inputs!$B$30)*(1-Inputs!$B$33)*(1-Inputs!$B$30/Inputs!$B$31)/(Inputs!$B$29-Inputs!$B$30)*DCF!M$6</f>
        <v>126457.3640751671</v>
      </c>
      <c r="DM27" s="15">
        <f ca="1">DI27+DJ27+DK27+Inputs!$B$34+Inputs!$B$36-Inputs!$B$35</f>
        <v>822312.37839331198</v>
      </c>
    </row>
    <row r="28" spans="1:117" x14ac:dyDescent="0.75">
      <c r="A28" s="11">
        <v>15</v>
      </c>
      <c r="C28" s="24">
        <f t="shared" ca="1" si="31"/>
        <v>1.0858847730554908</v>
      </c>
      <c r="D28" s="24">
        <f t="shared" ca="1" si="31"/>
        <v>0.64252229757993673</v>
      </c>
      <c r="E28" s="24">
        <f t="shared" ca="1" si="31"/>
        <v>-0.199882891720749</v>
      </c>
      <c r="F28" s="24">
        <f t="shared" ca="1" si="31"/>
        <v>0.15142322422280882</v>
      </c>
      <c r="G28" s="24">
        <f t="shared" ca="1" si="31"/>
        <v>-9.7263895117915167E-2</v>
      </c>
      <c r="H28" s="24">
        <f t="shared" ca="1" si="31"/>
        <v>0.90554617278589222</v>
      </c>
      <c r="I28" s="24">
        <f t="shared" ca="1" si="31"/>
        <v>0.7518361217175773</v>
      </c>
      <c r="J28" s="24">
        <f t="shared" ca="1" si="31"/>
        <v>-1.2876401908503661</v>
      </c>
      <c r="K28" s="24">
        <f t="shared" ca="1" si="31"/>
        <v>2.8072083316181584</v>
      </c>
      <c r="L28" s="24">
        <f t="shared" ca="1" si="31"/>
        <v>0.65521615385664711</v>
      </c>
      <c r="M28" s="24">
        <f t="shared" ca="1" si="31"/>
        <v>-8.7877170077866676E-2</v>
      </c>
      <c r="N28" s="24">
        <f ca="1">SQRT(Inputs!$B$38)*C28+SQRT(1-Inputs!$B$38)*_xlfn.NORM.S.INV(RAND())</f>
        <v>0.74067275330480187</v>
      </c>
      <c r="O28" s="24">
        <f ca="1">SQRT(Inputs!$B$38)*D28+SQRT(1-Inputs!$B$38)*_xlfn.NORM.S.INV(RAND())</f>
        <v>1.0532878806004264</v>
      </c>
      <c r="P28" s="24">
        <f ca="1">SQRT(Inputs!$B$38)*E28+SQRT(1-Inputs!$B$38)*_xlfn.NORM.S.INV(RAND())</f>
        <v>-0.67704016202926109</v>
      </c>
      <c r="Q28" s="24">
        <f ca="1">SQRT(Inputs!$B$38)*F28+SQRT(1-Inputs!$B$38)*_xlfn.NORM.S.INV(RAND())</f>
        <v>0.31000775025941579</v>
      </c>
      <c r="R28" s="24">
        <f ca="1">SQRT(Inputs!$B$38)*G28+SQRT(1-Inputs!$B$38)*_xlfn.NORM.S.INV(RAND())</f>
        <v>-0.96154364249686175</v>
      </c>
      <c r="S28" s="24">
        <f ca="1">SQRT(Inputs!$B$38)*H28+SQRT(1-Inputs!$B$38)*_xlfn.NORM.S.INV(RAND())</f>
        <v>-0.23871136486414746</v>
      </c>
      <c r="T28" s="24">
        <f ca="1">SQRT(Inputs!$B$38)*I28+SQRT(1-Inputs!$B$38)*_xlfn.NORM.S.INV(RAND())</f>
        <v>0.30358663994152202</v>
      </c>
      <c r="U28" s="24">
        <f ca="1">SQRT(Inputs!$B$38)*J28+SQRT(1-Inputs!$B$38)*_xlfn.NORM.S.INV(RAND())</f>
        <v>-2.2938101902604551</v>
      </c>
      <c r="V28" s="24">
        <f ca="1">SQRT(Inputs!$B$38)*K28+SQRT(1-Inputs!$B$38)*_xlfn.NORM.S.INV(RAND())</f>
        <v>2.3991043449006115</v>
      </c>
      <c r="W28" s="24">
        <f ca="1">SQRT(Inputs!$B$38)*L28+SQRT(1-Inputs!$B$38)*_xlfn.NORM.S.INV(RAND())</f>
        <v>-9.202126578101727E-2</v>
      </c>
      <c r="X28" s="24">
        <f ca="1">SQRT(Inputs!$B$38)*M28+SQRT(1-Inputs!$B$38)*_xlfn.NORM.S.INV(RAND())</f>
        <v>-0.78294656577910382</v>
      </c>
      <c r="Y28" s="24">
        <f ca="1">SQRT(Inputs!$B$38)*C28+SQRT(1-Inputs!$B$38)*_xlfn.NORM.S.INV(RAND())</f>
        <v>1.3671955693637132</v>
      </c>
      <c r="Z28" s="24">
        <f ca="1">SQRT(Inputs!$B$38)*D28+SQRT(1-Inputs!$B$38)*_xlfn.NORM.S.INV(RAND())</f>
        <v>-0.10902394522575432</v>
      </c>
      <c r="AA28" s="24">
        <f ca="1">SQRT(Inputs!$B$38)*E28+SQRT(1-Inputs!$B$38)*_xlfn.NORM.S.INV(RAND())</f>
        <v>-1.5151157059280749</v>
      </c>
      <c r="AB28" s="24">
        <f ca="1">SQRT(Inputs!$B$38)*F28+SQRT(1-Inputs!$B$38)*_xlfn.NORM.S.INV(RAND())</f>
        <v>-0.1775401487210585</v>
      </c>
      <c r="AC28" s="24">
        <f ca="1">SQRT(Inputs!$B$38)*G28+SQRT(1-Inputs!$B$38)*_xlfn.NORM.S.INV(RAND())</f>
        <v>-0.2901367174239311</v>
      </c>
      <c r="AD28" s="24">
        <f ca="1">SQRT(Inputs!$B$38)*H28+SQRT(1-Inputs!$B$38)*_xlfn.NORM.S.INV(RAND())</f>
        <v>-0.64272479708660235</v>
      </c>
      <c r="AE28" s="24">
        <f ca="1">SQRT(Inputs!$B$38)*I28+SQRT(1-Inputs!$B$38)*_xlfn.NORM.S.INV(RAND())</f>
        <v>-0.80790153580332214</v>
      </c>
      <c r="AF28" s="24">
        <f ca="1">SQRT(Inputs!$B$38)*J28+SQRT(1-Inputs!$B$38)*_xlfn.NORM.S.INV(RAND())</f>
        <v>-1.115114992297654</v>
      </c>
      <c r="AG28" s="24">
        <f ca="1">SQRT(Inputs!$B$38)*K28+SQRT(1-Inputs!$B$38)*_xlfn.NORM.S.INV(RAND())</f>
        <v>1.2698850414147369</v>
      </c>
      <c r="AH28" s="24">
        <f ca="1">SQRT(Inputs!$B$38)*L28+SQRT(1-Inputs!$B$38)*_xlfn.NORM.S.INV(RAND())</f>
        <v>-0.1362563377272234</v>
      </c>
      <c r="AI28" s="24">
        <f ca="1">SQRT(Inputs!$B$38)*M28+SQRT(1-Inputs!$B$38)*_xlfn.NORM.S.INV(RAND())</f>
        <v>0.63460769024380637</v>
      </c>
      <c r="AJ28" s="24">
        <f ca="1">SQRT(Inputs!$B$38)*C28+SQRT(1-Inputs!$B$38)*_xlfn.NORM.S.INV(RAND())</f>
        <v>0.54961259127817808</v>
      </c>
      <c r="AK28" s="24">
        <f ca="1">SQRT(Inputs!$B$38)*D28+SQRT(1-Inputs!$B$38)*_xlfn.NORM.S.INV(RAND())</f>
        <v>-0.53469758855904836</v>
      </c>
      <c r="AL28" s="24">
        <f ca="1">SQRT(Inputs!$B$38)*E28+SQRT(1-Inputs!$B$38)*_xlfn.NORM.S.INV(RAND())</f>
        <v>1.4184272942024863</v>
      </c>
      <c r="AM28" s="24">
        <f ca="1">SQRT(Inputs!$B$38)*F28+SQRT(1-Inputs!$B$38)*_xlfn.NORM.S.INV(RAND())</f>
        <v>-0.61807468443336122</v>
      </c>
      <c r="AN28" s="24">
        <f ca="1">SQRT(Inputs!$B$38)*G28+SQRT(1-Inputs!$B$38)*_xlfn.NORM.S.INV(RAND())</f>
        <v>0.68582206997492889</v>
      </c>
      <c r="AO28" s="24">
        <f ca="1">SQRT(Inputs!$B$38)*H28+SQRT(1-Inputs!$B$38)*_xlfn.NORM.S.INV(RAND())</f>
        <v>0.18052777003900333</v>
      </c>
      <c r="AP28" s="24">
        <f ca="1">SQRT(Inputs!$B$38)*I28+SQRT(1-Inputs!$B$38)*_xlfn.NORM.S.INV(RAND())</f>
        <v>1.3313767039061468</v>
      </c>
      <c r="AQ28" s="24">
        <f ca="1">SQRT(Inputs!$B$38)*J28+SQRT(1-Inputs!$B$38)*_xlfn.NORM.S.INV(RAND())</f>
        <v>-1.2503171922084708</v>
      </c>
      <c r="AR28" s="24">
        <f ca="1">SQRT(Inputs!$B$38)*K28+SQRT(1-Inputs!$B$38)*_xlfn.NORM.S.INV(RAND())</f>
        <v>0.26693715598895262</v>
      </c>
      <c r="AS28" s="24">
        <f ca="1">SQRT(Inputs!$B$38)*L28+SQRT(1-Inputs!$B$38)*_xlfn.NORM.S.INV(RAND())</f>
        <v>2.0324800145764854</v>
      </c>
      <c r="AT28" s="24">
        <f ca="1">SQRT(Inputs!$B$38)*M28+SQRT(1-Inputs!$B$38)*_xlfn.NORM.S.INV(RAND())</f>
        <v>0.3720477046963413</v>
      </c>
      <c r="AU28" s="15">
        <f ca="1">Inputs!$B$6*EXP($B$8-0.5*C$5^2+C$5*N28)</f>
        <v>5594.3217694228042</v>
      </c>
      <c r="AV28" s="15">
        <f t="shared" ca="1" si="1"/>
        <v>7950.2392612322492</v>
      </c>
      <c r="AW28" s="15">
        <f t="shared" ca="1" si="2"/>
        <v>8847.8782279204752</v>
      </c>
      <c r="AX28" s="15">
        <f t="shared" ca="1" si="3"/>
        <v>11228.95624449071</v>
      </c>
      <c r="AY28" s="15">
        <f t="shared" ca="1" si="4"/>
        <v>12265.267541247435</v>
      </c>
      <c r="AZ28" s="15">
        <f t="shared" ca="1" si="5"/>
        <v>14611.569948925931</v>
      </c>
      <c r="BA28" s="15">
        <f t="shared" ca="1" si="6"/>
        <v>18458.080161421261</v>
      </c>
      <c r="BB28" s="15">
        <f t="shared" ca="1" si="7"/>
        <v>17958.423549631178</v>
      </c>
      <c r="BC28" s="15">
        <f t="shared" ca="1" si="8"/>
        <v>27726.195061571394</v>
      </c>
      <c r="BD28" s="15">
        <f t="shared" ca="1" si="9"/>
        <v>33676.100081250959</v>
      </c>
      <c r="BE28" s="15">
        <f t="shared" ca="1" si="10"/>
        <v>38425.513151538587</v>
      </c>
      <c r="BF28" s="15">
        <f ca="1">Inputs!$B$13*EXP($B$9-0.5*C$6^2+C$6*Y28)</f>
        <v>18137.059225697878</v>
      </c>
      <c r="BG28" s="15">
        <f t="shared" ca="1" si="11"/>
        <v>21673.685434091101</v>
      </c>
      <c r="BH28" s="15">
        <f t="shared" ca="1" si="12"/>
        <v>20596.97168732424</v>
      </c>
      <c r="BI28" s="15">
        <f t="shared" ca="1" si="13"/>
        <v>24534.106269918662</v>
      </c>
      <c r="BJ28" s="15">
        <f t="shared" ca="1" si="14"/>
        <v>28845.270194108442</v>
      </c>
      <c r="BK28" s="15">
        <f t="shared" ca="1" si="15"/>
        <v>32435.987390378301</v>
      </c>
      <c r="BL28" s="15">
        <f t="shared" ca="1" si="16"/>
        <v>35883.117581975494</v>
      </c>
      <c r="BM28" s="15">
        <f t="shared" ca="1" si="17"/>
        <v>38402.22147613472</v>
      </c>
      <c r="BN28" s="15">
        <f t="shared" ca="1" si="18"/>
        <v>54992.974324990042</v>
      </c>
      <c r="BO28" s="15">
        <f t="shared" ca="1" si="19"/>
        <v>66599.944530581502</v>
      </c>
      <c r="BP28" s="15">
        <f t="shared" ca="1" si="20"/>
        <v>88082.787126524127</v>
      </c>
      <c r="BQ28" s="15">
        <f ca="1">Inputs!$B$20*EXP($B$10-0.5*C$7^2+C$7*AJ28)</f>
        <v>5212.7704886004249</v>
      </c>
      <c r="BR28" s="15">
        <f t="shared" ca="1" si="21"/>
        <v>5968.4289199195346</v>
      </c>
      <c r="BS28" s="15">
        <f t="shared" ca="1" si="22"/>
        <v>12283.138525571205</v>
      </c>
      <c r="BT28" s="15">
        <f t="shared" ca="1" si="23"/>
        <v>14400.853868902663</v>
      </c>
      <c r="BU28" s="15">
        <f t="shared" ca="1" si="24"/>
        <v>23560.489032708407</v>
      </c>
      <c r="BV28" s="15">
        <f t="shared" ca="1" si="25"/>
        <v>34140.14935835261</v>
      </c>
      <c r="BW28" s="15">
        <f t="shared" ca="1" si="26"/>
        <v>63147.376934027823</v>
      </c>
      <c r="BX28" s="15">
        <f t="shared" ca="1" si="27"/>
        <v>68739.924442667936</v>
      </c>
      <c r="BY28" s="15">
        <f t="shared" ca="1" si="28"/>
        <v>101363.12083726557</v>
      </c>
      <c r="BZ28" s="15">
        <f t="shared" ca="1" si="29"/>
        <v>206657.01889593172</v>
      </c>
      <c r="CA28" s="15">
        <f t="shared" ca="1" si="30"/>
        <v>310131.04733306187</v>
      </c>
      <c r="CB28" s="15">
        <f ca="1">(AU28*DCF!C$10-DCF!C$5*MAX(AU28*DCF!C$10,0)-MAX(AU28-Inputs!$B$6,0)/Inputs!$B$10)*DCF!C$6</f>
        <v>1038.56744377782</v>
      </c>
      <c r="CC28" s="15">
        <f ca="1">(AV28*DCF!D$10-DCF!D$5*MAX(AV28*DCF!D$10,0)-MAX(AV28-AU28,0)/Inputs!$B$10)*DCF!D$6</f>
        <v>1363.3881371855578</v>
      </c>
      <c r="CD28" s="15">
        <f ca="1">(AW28*DCF!E$10-DCF!E$5*MAX(AW28*DCF!E$10,0)-MAX(AW28-AV28,0)/Inputs!$B$10)*DCF!E$6</f>
        <v>1840.6487684260162</v>
      </c>
      <c r="CE28" s="15">
        <f ca="1">(AX28*DCF!F$10-DCF!F$5*MAX(AX28*DCF!F$10,0)-MAX(AX28-AW28,0)/Inputs!$B$10)*DCF!F$6</f>
        <v>1955.8199513723407</v>
      </c>
      <c r="CF28" s="15">
        <f ca="1">(AY28*DCF!G$10-DCF!G$5*MAX(AY28*DCF!G$10,0)-MAX(AY28-AX28,0)/Inputs!$B$10)*DCF!G$6</f>
        <v>2327.9369256731934</v>
      </c>
      <c r="CG28" s="15">
        <f ca="1">(AZ28*DCF!H$10-DCF!H$5*MAX(AZ28*DCF!H$10,0)-MAX(AZ28-AY28,0)/Inputs!$B$10)*DCF!H$6</f>
        <v>2420.2187306833739</v>
      </c>
      <c r="CH28" s="15">
        <f ca="1">(BA28*DCF!I$10-DCF!I$5*MAX(BA28*DCF!I$10,0)-MAX(BA28-AZ28,0)/Inputs!$B$10)*DCF!I$6</f>
        <v>2740.6554482902925</v>
      </c>
      <c r="CI28" s="15">
        <f ca="1">(BB28*DCF!J$10-DCF!J$5*MAX(BB28*DCF!J$10,0)-MAX(BB28-BA28,0)/Inputs!$B$10)*DCF!J$6</f>
        <v>3081.7071504842515</v>
      </c>
      <c r="CJ28" s="15">
        <f ca="1">(BC28*DCF!K$10-DCF!K$5*MAX(BC28*DCF!K$10,0)-MAX(BC28-BB28,0)/Inputs!$B$10)*DCF!K$6</f>
        <v>3096.1328007878801</v>
      </c>
      <c r="CK28" s="15">
        <f ca="1">(BD28*DCF!L$10-DCF!L$5*MAX(BD28*DCF!L$10,0)-MAX(BD28-BC28,0)/Inputs!$B$10)*DCF!L$6</f>
        <v>4309.5772194661422</v>
      </c>
      <c r="CL28" s="15">
        <f ca="1">(BE28*DCF!M$10-DCF!M$5*MAX(BE28*DCF!M$10,0)-MAX(BE28-BD28,0)/Inputs!$B$10)*DCF!M$6</f>
        <v>4854.9687647739984</v>
      </c>
      <c r="CM28" s="15">
        <f ca="1">(BF28*DCF!C$28-DCF!C$5*MAX(BF28*DCF!C$28,0)-MAX(BF28-Inputs!$B$13,0)/Inputs!$B$17)*DCF!C$6</f>
        <v>3976.4063975715208</v>
      </c>
      <c r="CN28" s="15">
        <f ca="1">(BG28*DCF!D$28-DCF!D$5*MAX(BG28*DCF!D$28,0)-MAX(BG28-BF28,0)/Inputs!$B$17)*DCF!D$6</f>
        <v>5628.8757148816048</v>
      </c>
      <c r="CO28" s="15">
        <f ca="1">(BH28*DCF!E$28-DCF!E$5*MAX(BH28*DCF!E$28,0)-MAX(BH28-BG28,0)/Inputs!$B$17)*DCF!E$6</f>
        <v>5833.4291406616558</v>
      </c>
      <c r="CP28" s="15">
        <f ca="1">(BI28*DCF!F$28-DCF!F$5*MAX(BI28*DCF!F$28,0)-MAX(BI28-BH28,0)/Inputs!$B$17)*DCF!F$6</f>
        <v>5943.5460208430595</v>
      </c>
      <c r="CQ28" s="15">
        <f ca="1">(BJ28*DCF!G$28-DCF!G$5*MAX(BJ28*DCF!G$28,0)-MAX(BJ28-BI28,0)/Inputs!$B$17)*DCF!G$6</f>
        <v>6759.0290173463709</v>
      </c>
      <c r="CR28" s="15">
        <f ca="1">(BK28*DCF!H$28-DCF!H$5*MAX(BK28*DCF!H$28,0)-MAX(BK28-BJ28,0)/Inputs!$B$17)*DCF!H$6</f>
        <v>7463.8808550470931</v>
      </c>
      <c r="CS28" s="15">
        <f ca="1">(BL28*DCF!I$28-DCF!I$5*MAX(BL28*DCF!I$28,0)-MAX(BL28-BK28,0)/Inputs!$B$17)*DCF!I$6</f>
        <v>7943.2552179948425</v>
      </c>
      <c r="CT28" s="15">
        <f ca="1">(BM28*DCF!J$28-DCF!J$5*MAX(BM28*DCF!J$28,0)-MAX(BM28-BL28,0)/Inputs!$B$17)*DCF!J$6</f>
        <v>8232.8708059865694</v>
      </c>
      <c r="CU28" s="15">
        <f ca="1">(BN28*DCF!K$28-DCF!K$5*MAX(BN28*DCF!K$28,0)-MAX(BN28-BM28,0)/Inputs!$B$17)*DCF!K$6</f>
        <v>9581.4478740464183</v>
      </c>
      <c r="CV28" s="15">
        <f ca="1">(BO28*DCF!L$28-DCF!L$5*MAX(BO28*DCF!L$28,0)-MAX(BO28-BN28,0)/Inputs!$B$17)*DCF!L$6</f>
        <v>11974.738825047803</v>
      </c>
      <c r="CW28" s="15">
        <f ca="1">(BP28*DCF!M$28-DCF!M$5*MAX(BP28*DCF!M$28,0)-MAX(BP28-BO28,0)/Inputs!$B$17)*DCF!M$6</f>
        <v>14327.266669913486</v>
      </c>
      <c r="CX28" s="15">
        <f ca="1">(BQ28*DCF!C$46-DCF!C$5*MAX(BQ28*DCF!C$46,0)-MAX(BQ28-Inputs!$B$20,0)/Inputs!$B$24)*DCF!C$6</f>
        <v>-2133.0973362127656</v>
      </c>
      <c r="CY28" s="15">
        <f ca="1">(BR28*DCF!D$46-DCF!D$5*MAX(BR28*DCF!D$46,0)-MAX(BR28-BQ28,0)/Inputs!$B$24)*DCF!D$6</f>
        <v>-1341.1048111780096</v>
      </c>
      <c r="CZ28" s="15">
        <f ca="1">(BS28*DCF!E$46-DCF!E$5*MAX(BS28*DCF!E$46,0)-MAX(BS28-BR28,0)/Inputs!$B$24)*DCF!E$6</f>
        <v>-3941.5872025395865</v>
      </c>
      <c r="DA28" s="15">
        <f ca="1">(BT28*DCF!F$46-DCF!F$5*MAX(BT28*DCF!F$46,0)-MAX(BT28-BS28,0)/Inputs!$B$24)*DCF!F$6</f>
        <v>-1819.8883304729654</v>
      </c>
      <c r="DB28" s="15">
        <f ca="1">(BU28*DCF!G$46-DCF!G$5*MAX(BU28*DCF!G$46,0)-MAX(BU28-BT28,0)/Inputs!$B$24)*DCF!G$6</f>
        <v>-3873.6485980284951</v>
      </c>
      <c r="DC28" s="15">
        <f ca="1">(BV28*DCF!H$46-DCF!H$5*MAX(BV28*DCF!H$46,0)-MAX(BV28-BU28,0)/Inputs!$B$24)*DCF!H$6</f>
        <v>-3287.5646235396352</v>
      </c>
      <c r="DD28" s="15">
        <f ca="1">(BW28*DCF!I$46-DCF!I$5*MAX(BW28*DCF!I$46,0)-MAX(BW28-BV28,0)/Inputs!$B$24)*DCF!I$6</f>
        <v>-6868.4397321360548</v>
      </c>
      <c r="DE28" s="15">
        <f ca="1">(BX28*DCF!J$46-DCF!J$5*MAX(BX28*DCF!J$46,0)-MAX(BX28-BW28,0)/Inputs!$B$24)*DCF!J$6</f>
        <v>1400.3974559029807</v>
      </c>
      <c r="DF28" s="15">
        <f ca="1">(BY28*DCF!K$46-DCF!K$5*MAX(BY28*DCF!K$46,0)-MAX(BY28-BX28,0)/Inputs!$B$24)*DCF!K$6</f>
        <v>-2201.6146804109262</v>
      </c>
      <c r="DG28" s="15">
        <f ca="1">(BZ28*DCF!L$46-DCF!L$5*MAX(BZ28*DCF!L$46,0)-MAX(BZ28-BY28,0)/Inputs!$B$24)*DCF!L$6</f>
        <v>-9543.1148428044835</v>
      </c>
      <c r="DH28" s="15">
        <f ca="1">(CA28*DCF!M$46-DCF!M$5*MAX(CA28*DCF!M$46,0)-MAX(CA28-BZ28,0)/Inputs!$B$24)*DCF!M$6</f>
        <v>2681.1696446769383</v>
      </c>
      <c r="DI28" s="15">
        <f ca="1">SUM(CB28:CL28)+BE28*DCF!M$10*(1+Inputs!$B$30)*(1-Inputs!$B$33)*(1-Inputs!$B$30/Inputs!$B$31)/(Inputs!$B$29-Inputs!$B$30)*DCF!M$6</f>
        <v>135968.33256646065</v>
      </c>
      <c r="DJ28" s="15">
        <f ca="1">SUM(CM28:CW28)+BP28*DCF!M$28*(1+Inputs!$B$30)*(1-Inputs!$B$33)*(1-Inputs!$B$30/Inputs!$B$31)/(Inputs!$B$29-Inputs!$B$30)*DCF!M$6</f>
        <v>414512.16166919813</v>
      </c>
      <c r="DK28" s="15">
        <f ca="1">SUM(CX28:DH28)+CA28*DCF!M$46*(1+Inputs!$B$30)*(1-Inputs!$B$33)*(1-Inputs!$B$30/Inputs!$B$31)/(Inputs!$B$29-Inputs!$B$30)*DCF!M$6</f>
        <v>448570.84349128517</v>
      </c>
      <c r="DM28" s="15">
        <f ca="1">DI28+DJ28+DK28+Inputs!$B$34+Inputs!$B$36-Inputs!$B$35</f>
        <v>1075902.3377269439</v>
      </c>
    </row>
    <row r="29" spans="1:117" x14ac:dyDescent="0.75">
      <c r="A29" s="11">
        <v>16</v>
      </c>
      <c r="C29" s="24">
        <f t="shared" ca="1" si="31"/>
        <v>0.62223573357059736</v>
      </c>
      <c r="D29" s="24">
        <f t="shared" ca="1" si="31"/>
        <v>-1.7426450296701115</v>
      </c>
      <c r="E29" s="24">
        <f t="shared" ca="1" si="31"/>
        <v>-2.0106209694013399</v>
      </c>
      <c r="F29" s="24">
        <f t="shared" ca="1" si="31"/>
        <v>-0.18619738985066595</v>
      </c>
      <c r="G29" s="24">
        <f t="shared" ca="1" si="31"/>
        <v>0.33883344621119993</v>
      </c>
      <c r="H29" s="24">
        <f t="shared" ca="1" si="31"/>
        <v>-0.63765980743375095</v>
      </c>
      <c r="I29" s="24">
        <f t="shared" ca="1" si="31"/>
        <v>1.3806138006775353</v>
      </c>
      <c r="J29" s="24">
        <f t="shared" ca="1" si="31"/>
        <v>0.23035660725465415</v>
      </c>
      <c r="K29" s="24">
        <f t="shared" ca="1" si="31"/>
        <v>-1.5931888398307152</v>
      </c>
      <c r="L29" s="24">
        <f t="shared" ca="1" si="31"/>
        <v>-1.2047358926115959</v>
      </c>
      <c r="M29" s="24">
        <f t="shared" ca="1" si="31"/>
        <v>7.382643613295635E-2</v>
      </c>
      <c r="N29" s="24">
        <f ca="1">SQRT(Inputs!$B$38)*C29+SQRT(1-Inputs!$B$38)*_xlfn.NORM.S.INV(RAND())</f>
        <v>8.5794663750758948E-2</v>
      </c>
      <c r="O29" s="24">
        <f ca="1">SQRT(Inputs!$B$38)*D29+SQRT(1-Inputs!$B$38)*_xlfn.NORM.S.INV(RAND())</f>
        <v>0.3191423898982928</v>
      </c>
      <c r="P29" s="24">
        <f ca="1">SQRT(Inputs!$B$38)*E29+SQRT(1-Inputs!$B$38)*_xlfn.NORM.S.INV(RAND())</f>
        <v>-3.3866569759210625</v>
      </c>
      <c r="Q29" s="24">
        <f ca="1">SQRT(Inputs!$B$38)*F29+SQRT(1-Inputs!$B$38)*_xlfn.NORM.S.INV(RAND())</f>
        <v>0.91994517110639396</v>
      </c>
      <c r="R29" s="24">
        <f ca="1">SQRT(Inputs!$B$38)*G29+SQRT(1-Inputs!$B$38)*_xlfn.NORM.S.INV(RAND())</f>
        <v>0.87067003175503976</v>
      </c>
      <c r="S29" s="24">
        <f ca="1">SQRT(Inputs!$B$38)*H29+SQRT(1-Inputs!$B$38)*_xlfn.NORM.S.INV(RAND())</f>
        <v>-0.40366619934004644</v>
      </c>
      <c r="T29" s="24">
        <f ca="1">SQRT(Inputs!$B$38)*I29+SQRT(1-Inputs!$B$38)*_xlfn.NORM.S.INV(RAND())</f>
        <v>0.32803408047346716</v>
      </c>
      <c r="U29" s="24">
        <f ca="1">SQRT(Inputs!$B$38)*J29+SQRT(1-Inputs!$B$38)*_xlfn.NORM.S.INV(RAND())</f>
        <v>1.2919134387632507</v>
      </c>
      <c r="V29" s="24">
        <f ca="1">SQRT(Inputs!$B$38)*K29+SQRT(1-Inputs!$B$38)*_xlfn.NORM.S.INV(RAND())</f>
        <v>0.68378064470848354</v>
      </c>
      <c r="W29" s="24">
        <f ca="1">SQRT(Inputs!$B$38)*L29+SQRT(1-Inputs!$B$38)*_xlfn.NORM.S.INV(RAND())</f>
        <v>-1.3791774728231858</v>
      </c>
      <c r="X29" s="24">
        <f ca="1">SQRT(Inputs!$B$38)*M29+SQRT(1-Inputs!$B$38)*_xlfn.NORM.S.INV(RAND())</f>
        <v>2.9920701466170915E-2</v>
      </c>
      <c r="Y29" s="24">
        <f ca="1">SQRT(Inputs!$B$38)*C29+SQRT(1-Inputs!$B$38)*_xlfn.NORM.S.INV(RAND())</f>
        <v>-0.51219571156549226</v>
      </c>
      <c r="Z29" s="24">
        <f ca="1">SQRT(Inputs!$B$38)*D29+SQRT(1-Inputs!$B$38)*_xlfn.NORM.S.INV(RAND())</f>
        <v>0.55385364491037214</v>
      </c>
      <c r="AA29" s="24">
        <f ca="1">SQRT(Inputs!$B$38)*E29+SQRT(1-Inputs!$B$38)*_xlfn.NORM.S.INV(RAND())</f>
        <v>-2.1000219200021286</v>
      </c>
      <c r="AB29" s="24">
        <f ca="1">SQRT(Inputs!$B$38)*F29+SQRT(1-Inputs!$B$38)*_xlfn.NORM.S.INV(RAND())</f>
        <v>0.57277447216610089</v>
      </c>
      <c r="AC29" s="24">
        <f ca="1">SQRT(Inputs!$B$38)*G29+SQRT(1-Inputs!$B$38)*_xlfn.NORM.S.INV(RAND())</f>
        <v>-1.1077507807134339</v>
      </c>
      <c r="AD29" s="24">
        <f ca="1">SQRT(Inputs!$B$38)*H29+SQRT(1-Inputs!$B$38)*_xlfn.NORM.S.INV(RAND())</f>
        <v>-0.63771022986251846</v>
      </c>
      <c r="AE29" s="24">
        <f ca="1">SQRT(Inputs!$B$38)*I29+SQRT(1-Inputs!$B$38)*_xlfn.NORM.S.INV(RAND())</f>
        <v>-0.10039020253752617</v>
      </c>
      <c r="AF29" s="24">
        <f ca="1">SQRT(Inputs!$B$38)*J29+SQRT(1-Inputs!$B$38)*_xlfn.NORM.S.INV(RAND())</f>
        <v>0.35994759562643652</v>
      </c>
      <c r="AG29" s="24">
        <f ca="1">SQRT(Inputs!$B$38)*K29+SQRT(1-Inputs!$B$38)*_xlfn.NORM.S.INV(RAND())</f>
        <v>1.0729697702663668</v>
      </c>
      <c r="AH29" s="24">
        <f ca="1">SQRT(Inputs!$B$38)*L29+SQRT(1-Inputs!$B$38)*_xlfn.NORM.S.INV(RAND())</f>
        <v>-0.3132189958509316</v>
      </c>
      <c r="AI29" s="24">
        <f ca="1">SQRT(Inputs!$B$38)*M29+SQRT(1-Inputs!$B$38)*_xlfn.NORM.S.INV(RAND())</f>
        <v>-0.4218788537667913</v>
      </c>
      <c r="AJ29" s="24">
        <f ca="1">SQRT(Inputs!$B$38)*C29+SQRT(1-Inputs!$B$38)*_xlfn.NORM.S.INV(RAND())</f>
        <v>0.83214197241317622</v>
      </c>
      <c r="AK29" s="24">
        <f ca="1">SQRT(Inputs!$B$38)*D29+SQRT(1-Inputs!$B$38)*_xlfn.NORM.S.INV(RAND())</f>
        <v>0.25273614979003334</v>
      </c>
      <c r="AL29" s="24">
        <f ca="1">SQRT(Inputs!$B$38)*E29+SQRT(1-Inputs!$B$38)*_xlfn.NORM.S.INV(RAND())</f>
        <v>-0.61993843186727893</v>
      </c>
      <c r="AM29" s="24">
        <f ca="1">SQRT(Inputs!$B$38)*F29+SQRT(1-Inputs!$B$38)*_xlfn.NORM.S.INV(RAND())</f>
        <v>1.181748363115827</v>
      </c>
      <c r="AN29" s="24">
        <f ca="1">SQRT(Inputs!$B$38)*G29+SQRT(1-Inputs!$B$38)*_xlfn.NORM.S.INV(RAND())</f>
        <v>0.15708668054297389</v>
      </c>
      <c r="AO29" s="24">
        <f ca="1">SQRT(Inputs!$B$38)*H29+SQRT(1-Inputs!$B$38)*_xlfn.NORM.S.INV(RAND())</f>
        <v>-0.64408854108804148</v>
      </c>
      <c r="AP29" s="24">
        <f ca="1">SQRT(Inputs!$B$38)*I29+SQRT(1-Inputs!$B$38)*_xlfn.NORM.S.INV(RAND())</f>
        <v>-0.29569176650172191</v>
      </c>
      <c r="AQ29" s="24">
        <f ca="1">SQRT(Inputs!$B$38)*J29+SQRT(1-Inputs!$B$38)*_xlfn.NORM.S.INV(RAND())</f>
        <v>-0.35140621128606908</v>
      </c>
      <c r="AR29" s="24">
        <f ca="1">SQRT(Inputs!$B$38)*K29+SQRT(1-Inputs!$B$38)*_xlfn.NORM.S.INV(RAND())</f>
        <v>-4.9026911902971815E-2</v>
      </c>
      <c r="AS29" s="24">
        <f ca="1">SQRT(Inputs!$B$38)*L29+SQRT(1-Inputs!$B$38)*_xlfn.NORM.S.INV(RAND())</f>
        <v>-0.46319542163736643</v>
      </c>
      <c r="AT29" s="24">
        <f ca="1">SQRT(Inputs!$B$38)*M29+SQRT(1-Inputs!$B$38)*_xlfn.NORM.S.INV(RAND())</f>
        <v>1.1144700224406263</v>
      </c>
      <c r="AU29" s="15">
        <f ca="1">Inputs!$B$6*EXP($B$8-0.5*C$5^2+C$5*N29)</f>
        <v>5031.6350114522666</v>
      </c>
      <c r="AV29" s="15">
        <f t="shared" ca="1" si="1"/>
        <v>6418.933680260393</v>
      </c>
      <c r="AW29" s="15">
        <f t="shared" ca="1" si="2"/>
        <v>4956.7555303074669</v>
      </c>
      <c r="AX29" s="15">
        <f t="shared" ca="1" si="3"/>
        <v>6788.7768625266335</v>
      </c>
      <c r="AY29" s="15">
        <f t="shared" ca="1" si="4"/>
        <v>9184.5885831468495</v>
      </c>
      <c r="AZ29" s="15">
        <f t="shared" ca="1" si="5"/>
        <v>10744.611582718802</v>
      </c>
      <c r="BA29" s="15">
        <f t="shared" ca="1" si="6"/>
        <v>13607.91473259421</v>
      </c>
      <c r="BB29" s="15">
        <f t="shared" ca="1" si="7"/>
        <v>18962.456498352469</v>
      </c>
      <c r="BC29" s="15">
        <f t="shared" ca="1" si="8"/>
        <v>24808.824029898002</v>
      </c>
      <c r="BD29" s="15">
        <f t="shared" ca="1" si="9"/>
        <v>26714.804540982957</v>
      </c>
      <c r="BE29" s="15">
        <f t="shared" ca="1" si="10"/>
        <v>32824.899253025331</v>
      </c>
      <c r="BF29" s="15">
        <f ca="1">Inputs!$B$13*EXP($B$9-0.5*C$6^2+C$6*Y29)</f>
        <v>12495.546931380286</v>
      </c>
      <c r="BG29" s="15">
        <f t="shared" ca="1" si="11"/>
        <v>16829.317697960414</v>
      </c>
      <c r="BH29" s="15">
        <f t="shared" ca="1" si="12"/>
        <v>14514.623122278965</v>
      </c>
      <c r="BI29" s="15">
        <f t="shared" ca="1" si="13"/>
        <v>19405.661397369018</v>
      </c>
      <c r="BJ29" s="15">
        <f t="shared" ca="1" si="14"/>
        <v>20279.108655159009</v>
      </c>
      <c r="BK29" s="15">
        <f t="shared" ca="1" si="15"/>
        <v>22819.066104326808</v>
      </c>
      <c r="BL29" s="15">
        <f t="shared" ca="1" si="16"/>
        <v>27668.161957124044</v>
      </c>
      <c r="BM29" s="15">
        <f t="shared" ca="1" si="17"/>
        <v>35565.43394091443</v>
      </c>
      <c r="BN29" s="15">
        <f t="shared" ca="1" si="18"/>
        <v>49742.854540478096</v>
      </c>
      <c r="BO29" s="15">
        <f t="shared" ca="1" si="19"/>
        <v>59015.194952715356</v>
      </c>
      <c r="BP29" s="15">
        <f t="shared" ca="1" si="20"/>
        <v>69246.475106620215</v>
      </c>
      <c r="BQ29" s="15">
        <f ca="1">Inputs!$B$20*EXP($B$10-0.5*C$7^2+C$7*AJ29)</f>
        <v>5762.2023755368755</v>
      </c>
      <c r="BR29" s="15">
        <f t="shared" ca="1" si="21"/>
        <v>8471.9882924074627</v>
      </c>
      <c r="BS29" s="15">
        <f t="shared" ca="1" si="22"/>
        <v>9709.3020502960189</v>
      </c>
      <c r="BT29" s="15">
        <f t="shared" ca="1" si="23"/>
        <v>18252.390262095727</v>
      </c>
      <c r="BU29" s="15">
        <f t="shared" ca="1" si="24"/>
        <v>26275.623088548182</v>
      </c>
      <c r="BV29" s="15">
        <f t="shared" ca="1" si="25"/>
        <v>31619.048692598924</v>
      </c>
      <c r="BW29" s="15">
        <f t="shared" ca="1" si="26"/>
        <v>41445.908090522862</v>
      </c>
      <c r="BX29" s="15">
        <f t="shared" ca="1" si="27"/>
        <v>54025.513938329139</v>
      </c>
      <c r="BY29" s="15">
        <f t="shared" ca="1" si="28"/>
        <v>74992.179200933402</v>
      </c>
      <c r="BZ29" s="15">
        <f t="shared" ca="1" si="29"/>
        <v>96635.431548636858</v>
      </c>
      <c r="CA29" s="15">
        <f t="shared" ca="1" si="30"/>
        <v>165473.14705769962</v>
      </c>
      <c r="CB29" s="15">
        <f ca="1">(AU29*DCF!C$10-DCF!C$5*MAX(AU29*DCF!C$10,0)-MAX(AU29-Inputs!$B$6,0)/Inputs!$B$10)*DCF!C$6</f>
        <v>1042.5795006559006</v>
      </c>
      <c r="CC29" s="15">
        <f ca="1">(AV29*DCF!D$10-DCF!D$5*MAX(AV29*DCF!D$10,0)-MAX(AV29-AU29,0)/Inputs!$B$10)*DCF!D$6</f>
        <v>1226.3151255118382</v>
      </c>
      <c r="CD29" s="15">
        <f ca="1">(AW29*DCF!E$10-DCF!E$5*MAX(AW29*DCF!E$10,0)-MAX(AW29-AV29,0)/Inputs!$B$10)*DCF!E$6</f>
        <v>1144.4359470408276</v>
      </c>
      <c r="CE29" s="15">
        <f ca="1">(AX29*DCF!F$10-DCF!F$5*MAX(AX29*DCF!F$10,0)-MAX(AX29-AW29,0)/Inputs!$B$10)*DCF!F$6</f>
        <v>1100.7809518307513</v>
      </c>
      <c r="CF29" s="15">
        <f ca="1">(AY29*DCF!G$10-DCF!G$5*MAX(AY29*DCF!G$10,0)-MAX(AY29-AX29,0)/Inputs!$B$10)*DCF!G$6</f>
        <v>1431.8748244144726</v>
      </c>
      <c r="CG29" s="15">
        <f ca="1">(AZ29*DCF!H$10-DCF!H$5*MAX(AZ29*DCF!H$10,0)-MAX(AZ29-AY29,0)/Inputs!$B$10)*DCF!H$6</f>
        <v>1809.063995016428</v>
      </c>
      <c r="CH29" s="15">
        <f ca="1">(BA29*DCF!I$10-DCF!I$5*MAX(BA29*DCF!I$10,0)-MAX(BA29-AZ29,0)/Inputs!$B$10)*DCF!I$6</f>
        <v>2015.9875657489615</v>
      </c>
      <c r="CI29" s="15">
        <f ca="1">(BB29*DCF!J$10-DCF!J$5*MAX(BB29*DCF!J$10,0)-MAX(BB29-BA29,0)/Inputs!$B$10)*DCF!J$6</f>
        <v>2442.6089653319564</v>
      </c>
      <c r="CJ29" s="15">
        <f ca="1">(BC29*DCF!K$10-DCF!K$5*MAX(BC29*DCF!K$10,0)-MAX(BC29-BB29,0)/Inputs!$B$10)*DCF!K$6</f>
        <v>3175.4197804567771</v>
      </c>
      <c r="CK29" s="15">
        <f ca="1">(BD29*DCF!L$10-DCF!L$5*MAX(BD29*DCF!L$10,0)-MAX(BD29-BC29,0)/Inputs!$B$10)*DCF!L$6</f>
        <v>3782.6263920335919</v>
      </c>
      <c r="CL29" s="15">
        <f ca="1">(BE29*DCF!M$10-DCF!M$5*MAX(BE29*DCF!M$10,0)-MAX(BE29-BD29,0)/Inputs!$B$10)*DCF!M$6</f>
        <v>3902.1017442284128</v>
      </c>
      <c r="CM29" s="15">
        <f ca="1">(BF29*DCF!C$28-DCF!C$5*MAX(BF29*DCF!C$28,0)-MAX(BF29-Inputs!$B$13,0)/Inputs!$B$17)*DCF!C$6</f>
        <v>3557.5435184675298</v>
      </c>
      <c r="CN29" s="15">
        <f ca="1">(BG29*DCF!D$28-DCF!D$5*MAX(BG29*DCF!D$28,0)-MAX(BG29-BF29,0)/Inputs!$B$17)*DCF!D$6</f>
        <v>4032.0302039733756</v>
      </c>
      <c r="CO29" s="15">
        <f ca="1">(BH29*DCF!E$28-DCF!E$5*MAX(BH29*DCF!E$28,0)-MAX(BH29-BG29,0)/Inputs!$B$17)*DCF!E$6</f>
        <v>4110.7997220451143</v>
      </c>
      <c r="CP29" s="15">
        <f ca="1">(BI29*DCF!F$28-DCF!F$5*MAX(BI29*DCF!F$28,0)-MAX(BI29-BH29,0)/Inputs!$B$17)*DCF!F$6</f>
        <v>4377.6350807900963</v>
      </c>
      <c r="CQ29" s="15">
        <f ca="1">(BJ29*DCF!G$28-DCF!G$5*MAX(BJ29*DCF!G$28,0)-MAX(BJ29-BI29,0)/Inputs!$B$17)*DCF!G$6</f>
        <v>5114.6633975800751</v>
      </c>
      <c r="CR29" s="15">
        <f ca="1">(BK29*DCF!H$28-DCF!H$5*MAX(BK29*DCF!H$28,0)-MAX(BK29-BJ29,0)/Inputs!$B$17)*DCF!H$6</f>
        <v>5248.7686967781119</v>
      </c>
      <c r="CS29" s="15">
        <f ca="1">(BL29*DCF!I$28-DCF!I$5*MAX(BL29*DCF!I$28,0)-MAX(BL29-BK29,0)/Inputs!$B$17)*DCF!I$6</f>
        <v>5810.258400423083</v>
      </c>
      <c r="CT29" s="15">
        <f ca="1">(BM29*DCF!J$28-DCF!J$5*MAX(BM29*DCF!J$28,0)-MAX(BM29-BL29,0)/Inputs!$B$17)*DCF!J$6</f>
        <v>6886.9305304058289</v>
      </c>
      <c r="CU29" s="15">
        <f ca="1">(BN29*DCF!K$28-DCF!K$5*MAX(BN29*DCF!K$28,0)-MAX(BN29-BM29,0)/Inputs!$B$17)*DCF!K$6</f>
        <v>8768.3116594112907</v>
      </c>
      <c r="CV29" s="15">
        <f ca="1">(BO29*DCF!L$28-DCF!L$5*MAX(BO29*DCF!L$28,0)-MAX(BO29-BN29,0)/Inputs!$B$17)*DCF!L$6</f>
        <v>10725.589335408296</v>
      </c>
      <c r="CW29" s="15">
        <f ca="1">(BP29*DCF!M$28-DCF!M$5*MAX(BP29*DCF!M$28,0)-MAX(BP29-BO29,0)/Inputs!$B$17)*DCF!M$6</f>
        <v>11959.308098404837</v>
      </c>
      <c r="CX29" s="15">
        <f ca="1">(BQ29*DCF!C$46-DCF!C$5*MAX(BQ29*DCF!C$46,0)-MAX(BQ29-Inputs!$B$20,0)/Inputs!$B$24)*DCF!C$6</f>
        <v>-2513.7660800486433</v>
      </c>
      <c r="CY29" s="15">
        <f ca="1">(BR29*DCF!D$46-DCF!D$5*MAX(BR29*DCF!D$46,0)-MAX(BR29-BQ29,0)/Inputs!$B$24)*DCF!D$6</f>
        <v>-2602.2139896563845</v>
      </c>
      <c r="CZ29" s="15">
        <f ca="1">(BS29*DCF!E$46-DCF!E$5*MAX(BS29*DCF!E$46,0)-MAX(BS29-BR29,0)/Inputs!$B$24)*DCF!E$6</f>
        <v>-1635.8568932613782</v>
      </c>
      <c r="DA29" s="15">
        <f ca="1">(BT29*DCF!F$46-DCF!F$5*MAX(BT29*DCF!F$46,0)-MAX(BT29-BS29,0)/Inputs!$B$24)*DCF!F$6</f>
        <v>-4440.0629448362997</v>
      </c>
      <c r="DB29" s="15">
        <f ca="1">(BU29*DCF!G$46-DCF!G$5*MAX(BU29*DCF!G$46,0)-MAX(BU29-BT29,0)/Inputs!$B$24)*DCF!G$6</f>
        <v>-3582.7170495000823</v>
      </c>
      <c r="DC29" s="15">
        <f ca="1">(BV29*DCF!H$46-DCF!H$5*MAX(BV29*DCF!H$46,0)-MAX(BV29-BU29,0)/Inputs!$B$24)*DCF!H$6</f>
        <v>-1660.4367667469012</v>
      </c>
      <c r="DD29" s="15">
        <f ca="1">(BW29*DCF!I$46-DCF!I$5*MAX(BW29*DCF!I$46,0)-MAX(BW29-BV29,0)/Inputs!$B$24)*DCF!I$6</f>
        <v>-1863.7018651106928</v>
      </c>
      <c r="DE29" s="15">
        <f ca="1">(BX29*DCF!J$46-DCF!J$5*MAX(BX29*DCF!J$46,0)-MAX(BX29-BW29,0)/Inputs!$B$24)*DCF!J$6</f>
        <v>-1069.6850817784468</v>
      </c>
      <c r="DF29" s="15">
        <f ca="1">(BY29*DCF!K$46-DCF!K$5*MAX(BY29*DCF!K$46,0)-MAX(BY29-BX29,0)/Inputs!$B$24)*DCF!K$6</f>
        <v>-852.4711760394772</v>
      </c>
      <c r="DG29" s="15">
        <f ca="1">(BZ29*DCF!L$46-DCF!L$5*MAX(BZ29*DCF!L$46,0)-MAX(BZ29-BY29,0)/Inputs!$B$24)*DCF!L$6</f>
        <v>1782.020965399711</v>
      </c>
      <c r="DH29" s="15">
        <f ca="1">(CA29*DCF!M$46-DCF!M$5*MAX(CA29*DCF!M$46,0)-MAX(CA29-BZ29,0)/Inputs!$B$24)*DCF!M$6</f>
        <v>-1418.5059641997991</v>
      </c>
      <c r="DI29" s="15">
        <f ca="1">SUM(CB29:CL29)+BE29*DCF!M$10*(1+Inputs!$B$30)*(1-Inputs!$B$33)*(1-Inputs!$B$30/Inputs!$B$31)/(Inputs!$B$29-Inputs!$B$30)*DCF!M$6</f>
        <v>114425.92347779559</v>
      </c>
      <c r="DJ29" s="15">
        <f ca="1">SUM(CM29:CW29)+BP29*DCF!M$28*(1+Inputs!$B$30)*(1-Inputs!$B$33)*(1-Inputs!$B$30/Inputs!$B$31)/(Inputs!$B$29-Inputs!$B$30)*DCF!M$6</f>
        <v>327543.6465257685</v>
      </c>
      <c r="DK29" s="15">
        <f ca="1">SUM(CX29:DH29)+CA29*DCF!M$46*(1+Inputs!$B$30)*(1-Inputs!$B$33)*(1-Inputs!$B$30/Inputs!$B$31)/(Inputs!$B$29-Inputs!$B$30)*DCF!M$6</f>
        <v>235983.69005278792</v>
      </c>
      <c r="DM29" s="15">
        <f ca="1">DI29+DJ29+DK29+Inputs!$B$34+Inputs!$B$36-Inputs!$B$35</f>
        <v>754804.26005635201</v>
      </c>
    </row>
    <row r="30" spans="1:117" x14ac:dyDescent="0.75">
      <c r="A30" s="11">
        <v>17</v>
      </c>
      <c r="C30" s="24">
        <f t="shared" ca="1" si="31"/>
        <v>0.58849924801257025</v>
      </c>
      <c r="D30" s="24">
        <f t="shared" ca="1" si="31"/>
        <v>-0.39234054347144998</v>
      </c>
      <c r="E30" s="24">
        <f t="shared" ca="1" si="31"/>
        <v>0.48819456815567319</v>
      </c>
      <c r="F30" s="24">
        <f t="shared" ca="1" si="31"/>
        <v>0.11315123958803942</v>
      </c>
      <c r="G30" s="24">
        <f t="shared" ca="1" si="31"/>
        <v>-0.14675028041837798</v>
      </c>
      <c r="H30" s="24">
        <f t="shared" ca="1" si="31"/>
        <v>-0.60997574895002171</v>
      </c>
      <c r="I30" s="24">
        <f t="shared" ca="1" si="31"/>
        <v>-2.1173349626978024</v>
      </c>
      <c r="J30" s="24">
        <f t="shared" ca="1" si="31"/>
        <v>-0.23846705742074506</v>
      </c>
      <c r="K30" s="24">
        <f t="shared" ca="1" si="31"/>
        <v>-2.5508844566602553</v>
      </c>
      <c r="L30" s="24">
        <f t="shared" ca="1" si="31"/>
        <v>0.21481140970812851</v>
      </c>
      <c r="M30" s="24">
        <f t="shared" ca="1" si="31"/>
        <v>-0.77235688944054393</v>
      </c>
      <c r="N30" s="24">
        <f ca="1">SQRT(Inputs!$B$38)*C30+SQRT(1-Inputs!$B$38)*_xlfn.NORM.S.INV(RAND())</f>
        <v>-0.1221150671938272</v>
      </c>
      <c r="O30" s="24">
        <f ca="1">SQRT(Inputs!$B$38)*D30+SQRT(1-Inputs!$B$38)*_xlfn.NORM.S.INV(RAND())</f>
        <v>-0.74398703989526727</v>
      </c>
      <c r="P30" s="24">
        <f ca="1">SQRT(Inputs!$B$38)*E30+SQRT(1-Inputs!$B$38)*_xlfn.NORM.S.INV(RAND())</f>
        <v>0.12051667443929337</v>
      </c>
      <c r="Q30" s="24">
        <f ca="1">SQRT(Inputs!$B$38)*F30+SQRT(1-Inputs!$B$38)*_xlfn.NORM.S.INV(RAND())</f>
        <v>0.47577832408900539</v>
      </c>
      <c r="R30" s="24">
        <f ca="1">SQRT(Inputs!$B$38)*G30+SQRT(1-Inputs!$B$38)*_xlfn.NORM.S.INV(RAND())</f>
        <v>-1.0641989272548038</v>
      </c>
      <c r="S30" s="24">
        <f ca="1">SQRT(Inputs!$B$38)*H30+SQRT(1-Inputs!$B$38)*_xlfn.NORM.S.INV(RAND())</f>
        <v>-1.3413539514023856</v>
      </c>
      <c r="T30" s="24">
        <f ca="1">SQRT(Inputs!$B$38)*I30+SQRT(1-Inputs!$B$38)*_xlfn.NORM.S.INV(RAND())</f>
        <v>-2.6252910433950909</v>
      </c>
      <c r="U30" s="24">
        <f ca="1">SQRT(Inputs!$B$38)*J30+SQRT(1-Inputs!$B$38)*_xlfn.NORM.S.INV(RAND())</f>
        <v>-0.41224360181926856</v>
      </c>
      <c r="V30" s="24">
        <f ca="1">SQRT(Inputs!$B$38)*K30+SQRT(1-Inputs!$B$38)*_xlfn.NORM.S.INV(RAND())</f>
        <v>-0.56072029087529507</v>
      </c>
      <c r="W30" s="24">
        <f ca="1">SQRT(Inputs!$B$38)*L30+SQRT(1-Inputs!$B$38)*_xlfn.NORM.S.INV(RAND())</f>
        <v>0.40468582109202977</v>
      </c>
      <c r="X30" s="24">
        <f ca="1">SQRT(Inputs!$B$38)*M30+SQRT(1-Inputs!$B$38)*_xlfn.NORM.S.INV(RAND())</f>
        <v>3.1622389729435707E-2</v>
      </c>
      <c r="Y30" s="24">
        <f ca="1">SQRT(Inputs!$B$38)*C30+SQRT(1-Inputs!$B$38)*_xlfn.NORM.S.INV(RAND())</f>
        <v>1.0529247699791886</v>
      </c>
      <c r="Z30" s="24">
        <f ca="1">SQRT(Inputs!$B$38)*D30+SQRT(1-Inputs!$B$38)*_xlfn.NORM.S.INV(RAND())</f>
        <v>-1.6192985825921611</v>
      </c>
      <c r="AA30" s="24">
        <f ca="1">SQRT(Inputs!$B$38)*E30+SQRT(1-Inputs!$B$38)*_xlfn.NORM.S.INV(RAND())</f>
        <v>1.2435787255295019</v>
      </c>
      <c r="AB30" s="24">
        <f ca="1">SQRT(Inputs!$B$38)*F30+SQRT(1-Inputs!$B$38)*_xlfn.NORM.S.INV(RAND())</f>
        <v>1.7673171496297397</v>
      </c>
      <c r="AC30" s="24">
        <f ca="1">SQRT(Inputs!$B$38)*G30+SQRT(1-Inputs!$B$38)*_xlfn.NORM.S.INV(RAND())</f>
        <v>-1.2175658038510451</v>
      </c>
      <c r="AD30" s="24">
        <f ca="1">SQRT(Inputs!$B$38)*H30+SQRT(1-Inputs!$B$38)*_xlfn.NORM.S.INV(RAND())</f>
        <v>-0.205127856965412</v>
      </c>
      <c r="AE30" s="24">
        <f ca="1">SQRT(Inputs!$B$38)*I30+SQRT(1-Inputs!$B$38)*_xlfn.NORM.S.INV(RAND())</f>
        <v>-0.19194178709225218</v>
      </c>
      <c r="AF30" s="24">
        <f ca="1">SQRT(Inputs!$B$38)*J30+SQRT(1-Inputs!$B$38)*_xlfn.NORM.S.INV(RAND())</f>
        <v>-5.5489758026300851E-3</v>
      </c>
      <c r="AG30" s="24">
        <f ca="1">SQRT(Inputs!$B$38)*K30+SQRT(1-Inputs!$B$38)*_xlfn.NORM.S.INV(RAND())</f>
        <v>-1.9168022215755984</v>
      </c>
      <c r="AH30" s="24">
        <f ca="1">SQRT(Inputs!$B$38)*L30+SQRT(1-Inputs!$B$38)*_xlfn.NORM.S.INV(RAND())</f>
        <v>1.0972296275355533</v>
      </c>
      <c r="AI30" s="24">
        <f ca="1">SQRT(Inputs!$B$38)*M30+SQRT(1-Inputs!$B$38)*_xlfn.NORM.S.INV(RAND())</f>
        <v>-0.73660154485688301</v>
      </c>
      <c r="AJ30" s="24">
        <f ca="1">SQRT(Inputs!$B$38)*C30+SQRT(1-Inputs!$B$38)*_xlfn.NORM.S.INV(RAND())</f>
        <v>0.1501547179778184</v>
      </c>
      <c r="AK30" s="24">
        <f ca="1">SQRT(Inputs!$B$38)*D30+SQRT(1-Inputs!$B$38)*_xlfn.NORM.S.INV(RAND())</f>
        <v>4.2710981063489001E-2</v>
      </c>
      <c r="AL30" s="24">
        <f ca="1">SQRT(Inputs!$B$38)*E30+SQRT(1-Inputs!$B$38)*_xlfn.NORM.S.INV(RAND())</f>
        <v>0.39909898275631306</v>
      </c>
      <c r="AM30" s="24">
        <f ca="1">SQRT(Inputs!$B$38)*F30+SQRT(1-Inputs!$B$38)*_xlfn.NORM.S.INV(RAND())</f>
        <v>-0.31654455764447986</v>
      </c>
      <c r="AN30" s="24">
        <f ca="1">SQRT(Inputs!$B$38)*G30+SQRT(1-Inputs!$B$38)*_xlfn.NORM.S.INV(RAND())</f>
        <v>-0.45000280924814046</v>
      </c>
      <c r="AO30" s="24">
        <f ca="1">SQRT(Inputs!$B$38)*H30+SQRT(1-Inputs!$B$38)*_xlfn.NORM.S.INV(RAND())</f>
        <v>-1.03294968828053</v>
      </c>
      <c r="AP30" s="24">
        <f ca="1">SQRT(Inputs!$B$38)*I30+SQRT(1-Inputs!$B$38)*_xlfn.NORM.S.INV(RAND())</f>
        <v>-2.4950523084680007</v>
      </c>
      <c r="AQ30" s="24">
        <f ca="1">SQRT(Inputs!$B$38)*J30+SQRT(1-Inputs!$B$38)*_xlfn.NORM.S.INV(RAND())</f>
        <v>-0.59941526398189982</v>
      </c>
      <c r="AR30" s="24">
        <f ca="1">SQRT(Inputs!$B$38)*K30+SQRT(1-Inputs!$B$38)*_xlfn.NORM.S.INV(RAND())</f>
        <v>-0.45519085211784815</v>
      </c>
      <c r="AS30" s="24">
        <f ca="1">SQRT(Inputs!$B$38)*L30+SQRT(1-Inputs!$B$38)*_xlfn.NORM.S.INV(RAND())</f>
        <v>-0.2163857352492802</v>
      </c>
      <c r="AT30" s="24">
        <f ca="1">SQRT(Inputs!$B$38)*M30+SQRT(1-Inputs!$B$38)*_xlfn.NORM.S.INV(RAND())</f>
        <v>0.41391688670971094</v>
      </c>
      <c r="AU30" s="15">
        <f ca="1">Inputs!$B$6*EXP($B$8-0.5*C$5^2+C$5*N30)</f>
        <v>4865.1132590043253</v>
      </c>
      <c r="AV30" s="15">
        <f t="shared" ca="1" si="1"/>
        <v>5308.3601879905727</v>
      </c>
      <c r="AW30" s="15">
        <f t="shared" ca="1" si="2"/>
        <v>6578.679385742872</v>
      </c>
      <c r="AX30" s="15">
        <f t="shared" ca="1" si="3"/>
        <v>8523.8009374615631</v>
      </c>
      <c r="AY30" s="15">
        <f t="shared" ca="1" si="4"/>
        <v>9199.4999659793939</v>
      </c>
      <c r="AZ30" s="15">
        <f t="shared" ca="1" si="5"/>
        <v>9706.2397696338594</v>
      </c>
      <c r="BA30" s="15">
        <f t="shared" ca="1" si="6"/>
        <v>9024.3100397664184</v>
      </c>
      <c r="BB30" s="15">
        <f t="shared" ca="1" si="7"/>
        <v>10601.469381293333</v>
      </c>
      <c r="BC30" s="15">
        <f t="shared" ca="1" si="8"/>
        <v>12300.001968223798</v>
      </c>
      <c r="BD30" s="15">
        <f t="shared" ca="1" si="9"/>
        <v>15649.969086971605</v>
      </c>
      <c r="BE30" s="15">
        <f t="shared" ca="1" si="10"/>
        <v>19232.343019260476</v>
      </c>
      <c r="BF30" s="15">
        <f ca="1">Inputs!$B$13*EXP($B$9-0.5*C$6^2+C$6*Y30)</f>
        <v>17041.539370481994</v>
      </c>
      <c r="BG30" s="15">
        <f t="shared" ca="1" si="11"/>
        <v>15506.881052469875</v>
      </c>
      <c r="BH30" s="15">
        <f t="shared" ca="1" si="12"/>
        <v>23286.61955511897</v>
      </c>
      <c r="BI30" s="15">
        <f t="shared" ca="1" si="13"/>
        <v>37417.949628407769</v>
      </c>
      <c r="BJ30" s="15">
        <f t="shared" ca="1" si="14"/>
        <v>38488.040573394137</v>
      </c>
      <c r="BK30" s="15">
        <f t="shared" ca="1" si="15"/>
        <v>45935.854044763262</v>
      </c>
      <c r="BL30" s="15">
        <f t="shared" ca="1" si="16"/>
        <v>55040.406083840542</v>
      </c>
      <c r="BM30" s="15">
        <f t="shared" ca="1" si="17"/>
        <v>67609.916181439447</v>
      </c>
      <c r="BN30" s="15">
        <f t="shared" ca="1" si="18"/>
        <v>66086.557517634443</v>
      </c>
      <c r="BO30" s="15">
        <f t="shared" ca="1" si="19"/>
        <v>92373.890160801719</v>
      </c>
      <c r="BP30" s="15">
        <f t="shared" ca="1" si="20"/>
        <v>104591.75389564355</v>
      </c>
      <c r="BQ30" s="15">
        <f ca="1">Inputs!$B$20*EXP($B$10-0.5*C$7^2+C$7*AJ30)</f>
        <v>4524.1543953067612</v>
      </c>
      <c r="BR30" s="15">
        <f t="shared" ca="1" si="21"/>
        <v>6222.5286413157019</v>
      </c>
      <c r="BS30" s="15">
        <f t="shared" ca="1" si="22"/>
        <v>9555.9695392925496</v>
      </c>
      <c r="BT30" s="15">
        <f t="shared" ca="1" si="23"/>
        <v>12125.699752565131</v>
      </c>
      <c r="BU30" s="15">
        <f t="shared" ca="1" si="24"/>
        <v>15071.045305427586</v>
      </c>
      <c r="BV30" s="15">
        <f t="shared" ca="1" si="25"/>
        <v>16614.630039401818</v>
      </c>
      <c r="BW30" s="15">
        <f t="shared" ca="1" si="26"/>
        <v>13672.958598822983</v>
      </c>
      <c r="BX30" s="15">
        <f t="shared" ca="1" si="27"/>
        <v>16958.478516084655</v>
      </c>
      <c r="BY30" s="15">
        <f t="shared" ca="1" si="28"/>
        <v>21779.869564018281</v>
      </c>
      <c r="BZ30" s="15">
        <f t="shared" ca="1" si="29"/>
        <v>29368.413491605657</v>
      </c>
      <c r="CA30" s="15">
        <f t="shared" ca="1" si="30"/>
        <v>44402.436694062024</v>
      </c>
      <c r="CB30" s="15">
        <f ca="1">(AU30*DCF!C$10-DCF!C$5*MAX(AU30*DCF!C$10,0)-MAX(AU30-Inputs!$B$6,0)/Inputs!$B$10)*DCF!C$6</f>
        <v>1043.7668304318288</v>
      </c>
      <c r="CC30" s="15">
        <f ca="1">(AV30*DCF!D$10-DCF!D$5*MAX(AV30*DCF!D$10,0)-MAX(AV30-AU30,0)/Inputs!$B$10)*DCF!D$6</f>
        <v>1185.8026698258384</v>
      </c>
      <c r="CD30" s="15">
        <f ca="1">(AW30*DCF!E$10-DCF!E$5*MAX(AW30*DCF!E$10,0)-MAX(AW30-AV30,0)/Inputs!$B$10)*DCF!E$6</f>
        <v>1232.7838570234599</v>
      </c>
      <c r="CE30" s="15">
        <f ca="1">(AX30*DCF!F$10-DCF!F$5*MAX(AX30*DCF!F$10,0)-MAX(AX30-AW30,0)/Inputs!$B$10)*DCF!F$6</f>
        <v>1456.0005907157281</v>
      </c>
      <c r="CF30" s="15">
        <f ca="1">(AY30*DCF!G$10-DCF!G$5*MAX(AY30*DCF!G$10,0)-MAX(AY30-AX30,0)/Inputs!$B$10)*DCF!G$6</f>
        <v>1765.5825488146111</v>
      </c>
      <c r="CG30" s="15">
        <f ca="1">(AZ30*DCF!H$10-DCF!H$5*MAX(AZ30*DCF!H$10,0)-MAX(AZ30-AY30,0)/Inputs!$B$10)*DCF!H$6</f>
        <v>1794.4926767338627</v>
      </c>
      <c r="CH30" s="15">
        <f ca="1">(BA30*DCF!I$10-DCF!I$5*MAX(BA30*DCF!I$10,0)-MAX(BA30-AZ30,0)/Inputs!$B$10)*DCF!I$6</f>
        <v>1648.4122364297277</v>
      </c>
      <c r="CI30" s="15">
        <f ca="1">(BB30*DCF!J$10-DCF!J$5*MAX(BB30*DCF!J$10,0)-MAX(BB30-BA30,0)/Inputs!$B$10)*DCF!J$6</f>
        <v>1580.244235968931</v>
      </c>
      <c r="CJ30" s="15">
        <f ca="1">(BC30*DCF!K$10-DCF!K$5*MAX(BC30*DCF!K$10,0)-MAX(BC30-BB30,0)/Inputs!$B$10)*DCF!K$6</f>
        <v>1742.334071962795</v>
      </c>
      <c r="CK30" s="15">
        <f ca="1">(BD30*DCF!L$10-DCF!L$5*MAX(BD30*DCF!L$10,0)-MAX(BD30-BC30,0)/Inputs!$B$10)*DCF!L$6</f>
        <v>1927.1079484655511</v>
      </c>
      <c r="CL30" s="15">
        <f ca="1">(BE30*DCF!M$10-DCF!M$5*MAX(BE30*DCF!M$10,0)-MAX(BE30-BD30,0)/Inputs!$B$10)*DCF!M$6</f>
        <v>2285.9795084926272</v>
      </c>
      <c r="CM30" s="15">
        <f ca="1">(BF30*DCF!C$28-DCF!C$5*MAX(BF30*DCF!C$28,0)-MAX(BF30-Inputs!$B$13,0)/Inputs!$B$17)*DCF!C$6</f>
        <v>3895.0678172880907</v>
      </c>
      <c r="CN30" s="15">
        <f ca="1">(BG30*DCF!D$28-DCF!D$5*MAX(BG30*DCF!D$28,0)-MAX(BG30-BF30,0)/Inputs!$B$17)*DCF!D$6</f>
        <v>4567.1341177165132</v>
      </c>
      <c r="CO30" s="15">
        <f ca="1">(BH30*DCF!E$28-DCF!E$5*MAX(BH30*DCF!E$28,0)-MAX(BH30-BG30,0)/Inputs!$B$17)*DCF!E$6</f>
        <v>5061.9059374183371</v>
      </c>
      <c r="CP30" s="15">
        <f ca="1">(BI30*DCF!F$28-DCF!F$5*MAX(BI30*DCF!F$28,0)-MAX(BI30-BH30,0)/Inputs!$B$17)*DCF!F$6</f>
        <v>7585.1557004945307</v>
      </c>
      <c r="CQ30" s="15">
        <f ca="1">(BJ30*DCF!G$28-DCF!G$5*MAX(BJ30*DCF!G$28,0)-MAX(BJ30-BI30,0)/Inputs!$B$17)*DCF!G$6</f>
        <v>9806.0354089505527</v>
      </c>
      <c r="CR30" s="15">
        <f ca="1">(BK30*DCF!H$28-DCF!H$5*MAX(BK30*DCF!H$28,0)-MAX(BK30-BJ30,0)/Inputs!$B$17)*DCF!H$6</f>
        <v>10203.26230170278</v>
      </c>
      <c r="CS30" s="15">
        <f ca="1">(BL30*DCF!I$28-DCF!I$5*MAX(BL30*DCF!I$28,0)-MAX(BL30-BK30,0)/Inputs!$B$17)*DCF!I$6</f>
        <v>11636.13631578614</v>
      </c>
      <c r="CT30" s="15">
        <f ca="1">(BM30*DCF!J$28-DCF!J$5*MAX(BM30*DCF!J$28,0)-MAX(BM30-BL30,0)/Inputs!$B$17)*DCF!J$6</f>
        <v>13416.009681179303</v>
      </c>
      <c r="CU30" s="15">
        <f ca="1">(BN30*DCF!K$28-DCF!K$5*MAX(BN30*DCF!K$28,0)-MAX(BN30-BM30,0)/Inputs!$B$17)*DCF!K$6</f>
        <v>13956.372874228719</v>
      </c>
      <c r="CV30" s="15">
        <f ca="1">(BO30*DCF!L$28-DCF!L$5*MAX(BO30*DCF!L$28,0)-MAX(BO30-BN30,0)/Inputs!$B$17)*DCF!L$6</f>
        <v>15456.074481033513</v>
      </c>
      <c r="CW30" s="15">
        <f ca="1">(BP30*DCF!M$28-DCF!M$5*MAX(BP30*DCF!M$28,0)-MAX(BP30-BO30,0)/Inputs!$B$17)*DCF!M$6</f>
        <v>18401.888952083893</v>
      </c>
      <c r="CX30" s="15">
        <f ca="1">(BQ30*DCF!C$46-DCF!C$5*MAX(BQ30*DCF!C$46,0)-MAX(BQ30-Inputs!$B$20,0)/Inputs!$B$24)*DCF!C$6</f>
        <v>-1655.9961168407121</v>
      </c>
      <c r="CY30" s="15">
        <f ca="1">(BR30*DCF!D$46-DCF!D$5*MAX(BR30*DCF!D$46,0)-MAX(BR30-BQ30,0)/Inputs!$B$24)*DCF!D$6</f>
        <v>-1786.7227208146487</v>
      </c>
      <c r="CZ30" s="15">
        <f ca="1">(BS30*DCF!E$46-DCF!E$5*MAX(BS30*DCF!E$46,0)-MAX(BS30-BR30,0)/Inputs!$B$24)*DCF!E$6</f>
        <v>-2443.9606700186469</v>
      </c>
      <c r="DA30" s="15">
        <f ca="1">(BT30*DCF!F$46-DCF!F$5*MAX(BT30*DCF!F$46,0)-MAX(BT30-BS30,0)/Inputs!$B$24)*DCF!F$6</f>
        <v>-1818.7901265252719</v>
      </c>
      <c r="DB30" s="15">
        <f ca="1">(BU30*DCF!G$46-DCF!G$5*MAX(BU30*DCF!G$46,0)-MAX(BU30-BT30,0)/Inputs!$B$24)*DCF!G$6</f>
        <v>-1497.7162383852115</v>
      </c>
      <c r="DC30" s="15">
        <f ca="1">(BV30*DCF!H$46-DCF!H$5*MAX(BV30*DCF!H$46,0)-MAX(BV30-BU30,0)/Inputs!$B$24)*DCF!H$6</f>
        <v>-479.65949838191301</v>
      </c>
      <c r="DD30" s="15">
        <f ca="1">(BW30*DCF!I$46-DCF!I$5*MAX(BW30*DCF!I$46,0)-MAX(BW30-BV30,0)/Inputs!$B$24)*DCF!I$6</f>
        <v>315.78227809738576</v>
      </c>
      <c r="DE30" s="15">
        <f ca="1">(BX30*DCF!J$46-DCF!J$5*MAX(BX30*DCF!J$46,0)-MAX(BX30-BW30,0)/Inputs!$B$24)*DCF!J$6</f>
        <v>-159.90494009338158</v>
      </c>
      <c r="DF30" s="15">
        <f ca="1">(BY30*DCF!K$46-DCF!K$5*MAX(BY30*DCF!K$46,0)-MAX(BY30-BX30,0)/Inputs!$B$24)*DCF!K$6</f>
        <v>63.026387634974512</v>
      </c>
      <c r="DG30" s="15">
        <f ca="1">(BZ30*DCF!L$46-DCF!L$5*MAX(BZ30*DCF!L$46,0)-MAX(BZ30-BY30,0)/Inputs!$B$24)*DCF!L$6</f>
        <v>312.79001230547038</v>
      </c>
      <c r="DH30" s="15">
        <f ca="1">(CA30*DCF!M$46-DCF!M$5*MAX(CA30*DCF!M$46,0)-MAX(CA30-BZ30,0)/Inputs!$B$24)*DCF!M$6</f>
        <v>338.02099354916061</v>
      </c>
      <c r="DI30" s="15">
        <f ca="1">SUM(CB30:CL30)+BE30*DCF!M$10*(1+Inputs!$B$30)*(1-Inputs!$B$33)*(1-Inputs!$B$30/Inputs!$B$31)/(Inputs!$B$29-Inputs!$B$30)*DCF!M$6</f>
        <v>71186.3721188747</v>
      </c>
      <c r="DJ30" s="15">
        <f ca="1">SUM(CM30:CW30)+BP30*DCF!M$28*(1+Inputs!$B$30)*(1-Inputs!$B$33)*(1-Inputs!$B$30/Inputs!$B$31)/(Inputs!$B$29-Inputs!$B$30)*DCF!M$6</f>
        <v>502092.0224869994</v>
      </c>
      <c r="DK30" s="15">
        <f ca="1">SUM(CX30:DH30)+CA30*DCF!M$46*(1+Inputs!$B$30)*(1-Inputs!$B$33)*(1-Inputs!$B$30/Inputs!$B$31)/(Inputs!$B$29-Inputs!$B$30)*DCF!M$6</f>
        <v>59838.296294423933</v>
      </c>
      <c r="DM30" s="15">
        <f ca="1">DI30+DJ30+DK30+Inputs!$B$34+Inputs!$B$36-Inputs!$B$35</f>
        <v>709967.69090029807</v>
      </c>
    </row>
    <row r="31" spans="1:117" x14ac:dyDescent="0.75">
      <c r="A31" s="11">
        <v>18</v>
      </c>
      <c r="C31" s="24">
        <f t="shared" ca="1" si="31"/>
        <v>1.350955680496243</v>
      </c>
      <c r="D31" s="24">
        <f t="shared" ca="1" si="31"/>
        <v>1.0456722715802413</v>
      </c>
      <c r="E31" s="24">
        <f t="shared" ca="1" si="31"/>
        <v>1.2399682131615994</v>
      </c>
      <c r="F31" s="24">
        <f t="shared" ca="1" si="31"/>
        <v>-0.26991445579181822</v>
      </c>
      <c r="G31" s="24">
        <f t="shared" ca="1" si="31"/>
        <v>0.80316289141189512</v>
      </c>
      <c r="H31" s="24">
        <f t="shared" ca="1" si="31"/>
        <v>-0.634171317767519</v>
      </c>
      <c r="I31" s="24">
        <f t="shared" ca="1" si="31"/>
        <v>-0.32233218849746126</v>
      </c>
      <c r="J31" s="24">
        <f t="shared" ca="1" si="31"/>
        <v>0.31079535766361999</v>
      </c>
      <c r="K31" s="24">
        <f t="shared" ca="1" si="31"/>
        <v>-0.30298819361991508</v>
      </c>
      <c r="L31" s="24">
        <f t="shared" ca="1" si="31"/>
        <v>-0.45474129536179131</v>
      </c>
      <c r="M31" s="24">
        <f t="shared" ca="1" si="31"/>
        <v>0.34200266652037542</v>
      </c>
      <c r="N31" s="24">
        <f ca="1">SQRT(Inputs!$B$38)*C31+SQRT(1-Inputs!$B$38)*_xlfn.NORM.S.INV(RAND())</f>
        <v>1.4786555881058101</v>
      </c>
      <c r="O31" s="24">
        <f ca="1">SQRT(Inputs!$B$38)*D31+SQRT(1-Inputs!$B$38)*_xlfn.NORM.S.INV(RAND())</f>
        <v>1.0186749680022116</v>
      </c>
      <c r="P31" s="24">
        <f ca="1">SQRT(Inputs!$B$38)*E31+SQRT(1-Inputs!$B$38)*_xlfn.NORM.S.INV(RAND())</f>
        <v>-0.47004406713986691</v>
      </c>
      <c r="Q31" s="24">
        <f ca="1">SQRT(Inputs!$B$38)*F31+SQRT(1-Inputs!$B$38)*_xlfn.NORM.S.INV(RAND())</f>
        <v>-0.94691227890405416</v>
      </c>
      <c r="R31" s="24">
        <f ca="1">SQRT(Inputs!$B$38)*G31+SQRT(1-Inputs!$B$38)*_xlfn.NORM.S.INV(RAND())</f>
        <v>1.1837735200398791</v>
      </c>
      <c r="S31" s="24">
        <f ca="1">SQRT(Inputs!$B$38)*H31+SQRT(1-Inputs!$B$38)*_xlfn.NORM.S.INV(RAND())</f>
        <v>-0.60798438609467276</v>
      </c>
      <c r="T31" s="24">
        <f ca="1">SQRT(Inputs!$B$38)*I31+SQRT(1-Inputs!$B$38)*_xlfn.NORM.S.INV(RAND())</f>
        <v>-1.7005552764800789</v>
      </c>
      <c r="U31" s="24">
        <f ca="1">SQRT(Inputs!$B$38)*J31+SQRT(1-Inputs!$B$38)*_xlfn.NORM.S.INV(RAND())</f>
        <v>0.21826040792629117</v>
      </c>
      <c r="V31" s="24">
        <f ca="1">SQRT(Inputs!$B$38)*K31+SQRT(1-Inputs!$B$38)*_xlfn.NORM.S.INV(RAND())</f>
        <v>-0.36049009224001749</v>
      </c>
      <c r="W31" s="24">
        <f ca="1">SQRT(Inputs!$B$38)*L31+SQRT(1-Inputs!$B$38)*_xlfn.NORM.S.INV(RAND())</f>
        <v>-2.4432478737216394</v>
      </c>
      <c r="X31" s="24">
        <f ca="1">SQRT(Inputs!$B$38)*M31+SQRT(1-Inputs!$B$38)*_xlfn.NORM.S.INV(RAND())</f>
        <v>1.2526403138751419</v>
      </c>
      <c r="Y31" s="24">
        <f ca="1">SQRT(Inputs!$B$38)*C31+SQRT(1-Inputs!$B$38)*_xlfn.NORM.S.INV(RAND())</f>
        <v>1.1254065222068452</v>
      </c>
      <c r="Z31" s="24">
        <f ca="1">SQRT(Inputs!$B$38)*D31+SQRT(1-Inputs!$B$38)*_xlfn.NORM.S.INV(RAND())</f>
        <v>0.21620803994814919</v>
      </c>
      <c r="AA31" s="24">
        <f ca="1">SQRT(Inputs!$B$38)*E31+SQRT(1-Inputs!$B$38)*_xlfn.NORM.S.INV(RAND())</f>
        <v>0.89071844944393086</v>
      </c>
      <c r="AB31" s="24">
        <f ca="1">SQRT(Inputs!$B$38)*F31+SQRT(1-Inputs!$B$38)*_xlfn.NORM.S.INV(RAND())</f>
        <v>0.22773631662280111</v>
      </c>
      <c r="AC31" s="24">
        <f ca="1">SQRT(Inputs!$B$38)*G31+SQRT(1-Inputs!$B$38)*_xlfn.NORM.S.INV(RAND())</f>
        <v>0.46078638769547958</v>
      </c>
      <c r="AD31" s="24">
        <f ca="1">SQRT(Inputs!$B$38)*H31+SQRT(1-Inputs!$B$38)*_xlfn.NORM.S.INV(RAND())</f>
        <v>0.17415284868210756</v>
      </c>
      <c r="AE31" s="24">
        <f ca="1">SQRT(Inputs!$B$38)*I31+SQRT(1-Inputs!$B$38)*_xlfn.NORM.S.INV(RAND())</f>
        <v>0.15165069684948171</v>
      </c>
      <c r="AF31" s="24">
        <f ca="1">SQRT(Inputs!$B$38)*J31+SQRT(1-Inputs!$B$38)*_xlfn.NORM.S.INV(RAND())</f>
        <v>-1.0855982374820552</v>
      </c>
      <c r="AG31" s="24">
        <f ca="1">SQRT(Inputs!$B$38)*K31+SQRT(1-Inputs!$B$38)*_xlfn.NORM.S.INV(RAND())</f>
        <v>1.1706458400770032</v>
      </c>
      <c r="AH31" s="24">
        <f ca="1">SQRT(Inputs!$B$38)*L31+SQRT(1-Inputs!$B$38)*_xlfn.NORM.S.INV(RAND())</f>
        <v>0.9889780449623834</v>
      </c>
      <c r="AI31" s="24">
        <f ca="1">SQRT(Inputs!$B$38)*M31+SQRT(1-Inputs!$B$38)*_xlfn.NORM.S.INV(RAND())</f>
        <v>-0.95556784075761381</v>
      </c>
      <c r="AJ31" s="24">
        <f ca="1">SQRT(Inputs!$B$38)*C31+SQRT(1-Inputs!$B$38)*_xlfn.NORM.S.INV(RAND())</f>
        <v>1.7526459601625048</v>
      </c>
      <c r="AK31" s="24">
        <f ca="1">SQRT(Inputs!$B$38)*D31+SQRT(1-Inputs!$B$38)*_xlfn.NORM.S.INV(RAND())</f>
        <v>2.5635560922352418E-2</v>
      </c>
      <c r="AL31" s="24">
        <f ca="1">SQRT(Inputs!$B$38)*E31+SQRT(1-Inputs!$B$38)*_xlfn.NORM.S.INV(RAND())</f>
        <v>4.6643902748999211E-2</v>
      </c>
      <c r="AM31" s="24">
        <f ca="1">SQRT(Inputs!$B$38)*F31+SQRT(1-Inputs!$B$38)*_xlfn.NORM.S.INV(RAND())</f>
        <v>-1.4906761146719454</v>
      </c>
      <c r="AN31" s="24">
        <f ca="1">SQRT(Inputs!$B$38)*G31+SQRT(1-Inputs!$B$38)*_xlfn.NORM.S.INV(RAND())</f>
        <v>-0.67650538501338364</v>
      </c>
      <c r="AO31" s="24">
        <f ca="1">SQRT(Inputs!$B$38)*H31+SQRT(1-Inputs!$B$38)*_xlfn.NORM.S.INV(RAND())</f>
        <v>-0.82889135288841909</v>
      </c>
      <c r="AP31" s="24">
        <f ca="1">SQRT(Inputs!$B$38)*I31+SQRT(1-Inputs!$B$38)*_xlfn.NORM.S.INV(RAND())</f>
        <v>-0.12277121330436998</v>
      </c>
      <c r="AQ31" s="24">
        <f ca="1">SQRT(Inputs!$B$38)*J31+SQRT(1-Inputs!$B$38)*_xlfn.NORM.S.INV(RAND())</f>
        <v>0.75388633183042564</v>
      </c>
      <c r="AR31" s="24">
        <f ca="1">SQRT(Inputs!$B$38)*K31+SQRT(1-Inputs!$B$38)*_xlfn.NORM.S.INV(RAND())</f>
        <v>0.43104517193352643</v>
      </c>
      <c r="AS31" s="24">
        <f ca="1">SQRT(Inputs!$B$38)*L31+SQRT(1-Inputs!$B$38)*_xlfn.NORM.S.INV(RAND())</f>
        <v>0.44932178362209774</v>
      </c>
      <c r="AT31" s="24">
        <f ca="1">SQRT(Inputs!$B$38)*M31+SQRT(1-Inputs!$B$38)*_xlfn.NORM.S.INV(RAND())</f>
        <v>0.16291572551168837</v>
      </c>
      <c r="AU31" s="15">
        <f ca="1">Inputs!$B$6*EXP($B$8-0.5*C$5^2+C$5*N31)</f>
        <v>6304.1721773134559</v>
      </c>
      <c r="AV31" s="15">
        <f t="shared" ca="1" si="1"/>
        <v>8913.5480227265853</v>
      </c>
      <c r="AW31" s="15">
        <f t="shared" ca="1" si="2"/>
        <v>10200.817878358715</v>
      </c>
      <c r="AX31" s="15">
        <f t="shared" ca="1" si="3"/>
        <v>11064.65042716851</v>
      </c>
      <c r="AY31" s="15">
        <f t="shared" ca="1" si="4"/>
        <v>15526.965641365532</v>
      </c>
      <c r="AZ31" s="15">
        <f t="shared" ca="1" si="5"/>
        <v>17760.134062125362</v>
      </c>
      <c r="BA31" s="15">
        <f t="shared" ca="1" si="6"/>
        <v>18190.362996920227</v>
      </c>
      <c r="BB31" s="15">
        <f t="shared" ca="1" si="7"/>
        <v>22762.910668815835</v>
      </c>
      <c r="BC31" s="15">
        <f t="shared" ca="1" si="8"/>
        <v>26925.330429236768</v>
      </c>
      <c r="BD31" s="15">
        <f t="shared" ca="1" si="9"/>
        <v>26247.210785011903</v>
      </c>
      <c r="BE31" s="15">
        <f t="shared" ca="1" si="10"/>
        <v>36049.567920552421</v>
      </c>
      <c r="BF31" s="15">
        <f ca="1">Inputs!$B$13*EXP($B$9-0.5*C$6^2+C$6*Y31)</f>
        <v>17288.18285152124</v>
      </c>
      <c r="BG31" s="15">
        <f t="shared" ca="1" si="11"/>
        <v>21907.939219285505</v>
      </c>
      <c r="BH31" s="15">
        <f t="shared" ca="1" si="12"/>
        <v>31028.919887736691</v>
      </c>
      <c r="BI31" s="15">
        <f t="shared" ca="1" si="13"/>
        <v>39339.133739724784</v>
      </c>
      <c r="BJ31" s="15">
        <f t="shared" ca="1" si="14"/>
        <v>51539.257390019317</v>
      </c>
      <c r="BK31" s="15">
        <f t="shared" ca="1" si="15"/>
        <v>64772.34341395041</v>
      </c>
      <c r="BL31" s="15">
        <f t="shared" ca="1" si="16"/>
        <v>81144.137666831419</v>
      </c>
      <c r="BM31" s="15">
        <f t="shared" ca="1" si="17"/>
        <v>87159.714287358758</v>
      </c>
      <c r="BN31" s="15">
        <f t="shared" ca="1" si="18"/>
        <v>123339.40494233774</v>
      </c>
      <c r="BO31" s="15">
        <f t="shared" ca="1" si="19"/>
        <v>170244.52060402237</v>
      </c>
      <c r="BP31" s="15">
        <f t="shared" ca="1" si="20"/>
        <v>188038.74289477238</v>
      </c>
      <c r="BQ31" s="15">
        <f ca="1">Inputs!$B$20*EXP($B$10-0.5*C$7^2+C$7*AJ31)</f>
        <v>7986.9310524765961</v>
      </c>
      <c r="BR31" s="15">
        <f t="shared" ca="1" si="21"/>
        <v>10925.827127136861</v>
      </c>
      <c r="BS31" s="15">
        <f t="shared" ca="1" si="22"/>
        <v>15163.527034746772</v>
      </c>
      <c r="BT31" s="15">
        <f t="shared" ca="1" si="23"/>
        <v>14140.479197542198</v>
      </c>
      <c r="BU31" s="15">
        <f t="shared" ca="1" si="24"/>
        <v>16637.895909257997</v>
      </c>
      <c r="BV31" s="15">
        <f t="shared" ca="1" si="25"/>
        <v>19204.896809052334</v>
      </c>
      <c r="BW31" s="15">
        <f t="shared" ca="1" si="26"/>
        <v>26111.953665417273</v>
      </c>
      <c r="BX31" s="15">
        <f t="shared" ca="1" si="27"/>
        <v>42480.409746743084</v>
      </c>
      <c r="BY31" s="15">
        <f t="shared" ca="1" si="28"/>
        <v>64639.139115863327</v>
      </c>
      <c r="BZ31" s="15">
        <f t="shared" ca="1" si="29"/>
        <v>98507.555399145072</v>
      </c>
      <c r="CA31" s="15">
        <f t="shared" ca="1" si="30"/>
        <v>142437.70809079128</v>
      </c>
      <c r="CB31" s="15">
        <f ca="1">(AU31*DCF!C$10-DCF!C$5*MAX(AU31*DCF!C$10,0)-MAX(AU31-Inputs!$B$6,0)/Inputs!$B$10)*DCF!C$6</f>
        <v>1033.5060838452387</v>
      </c>
      <c r="CC31" s="15">
        <f ca="1">(AV31*DCF!D$10-DCF!D$5*MAX(AV31*DCF!D$10,0)-MAX(AV31-AU31,0)/Inputs!$B$10)*DCF!D$6</f>
        <v>1536.3889355472559</v>
      </c>
      <c r="CD31" s="15">
        <f ca="1">(AW31*DCF!E$10-DCF!E$5*MAX(AW31*DCF!E$10,0)-MAX(AW31-AV31,0)/Inputs!$B$10)*DCF!E$6</f>
        <v>2065.2599852667477</v>
      </c>
      <c r="CE31" s="15">
        <f ca="1">(AX31*DCF!F$10-DCF!F$5*MAX(AX31*DCF!F$10,0)-MAX(AX31-AW31,0)/Inputs!$B$10)*DCF!F$6</f>
        <v>2235.6534182164032</v>
      </c>
      <c r="CF31" s="15">
        <f ca="1">(AY31*DCF!G$10-DCF!G$5*MAX(AY31*DCF!G$10,0)-MAX(AY31-AX31,0)/Inputs!$B$10)*DCF!G$6</f>
        <v>2341.43954901501</v>
      </c>
      <c r="CG31" s="15">
        <f ca="1">(AZ31*DCF!H$10-DCF!H$5*MAX(AZ31*DCF!H$10,0)-MAX(AZ31-AY31,0)/Inputs!$B$10)*DCF!H$6</f>
        <v>3051.603679241528</v>
      </c>
      <c r="CH31" s="15">
        <f ca="1">(BA31*DCF!I$10-DCF!I$5*MAX(BA31*DCF!I$10,0)-MAX(BA31-AZ31,0)/Inputs!$B$10)*DCF!I$6</f>
        <v>3252.1431139035099</v>
      </c>
      <c r="CI31" s="15">
        <f ca="1">(BB31*DCF!J$10-DCF!J$5*MAX(BB31*DCF!J$10,0)-MAX(BB31-BA31,0)/Inputs!$B$10)*DCF!J$6</f>
        <v>3213.274037966426</v>
      </c>
      <c r="CJ31" s="15">
        <f ca="1">(BC31*DCF!K$10-DCF!K$5*MAX(BC31*DCF!K$10,0)-MAX(BC31-BB31,0)/Inputs!$B$10)*DCF!K$6</f>
        <v>3751.8703730252932</v>
      </c>
      <c r="CK31" s="15">
        <f ca="1">(BD31*DCF!L$10-DCF!L$5*MAX(BD31*DCF!L$10,0)-MAX(BD31-BC31,0)/Inputs!$B$10)*DCF!L$6</f>
        <v>3958.5785024844604</v>
      </c>
      <c r="CL31" s="15">
        <f ca="1">(BE31*DCF!M$10-DCF!M$5*MAX(BE31*DCF!M$10,0)-MAX(BE31-BD31,0)/Inputs!$B$10)*DCF!M$6</f>
        <v>3916.0640032631813</v>
      </c>
      <c r="CM31" s="15">
        <f ca="1">(BF31*DCF!C$28-DCF!C$5*MAX(BF31*DCF!C$28,0)-MAX(BF31-Inputs!$B$13,0)/Inputs!$B$17)*DCF!C$6</f>
        <v>3913.3802472165667</v>
      </c>
      <c r="CN31" s="15">
        <f ca="1">(BG31*DCF!D$28-DCF!D$5*MAX(BG31*DCF!D$28,0)-MAX(BG31-BF31,0)/Inputs!$B$17)*DCF!D$6</f>
        <v>5466.787533302735</v>
      </c>
      <c r="CO31" s="15">
        <f ca="1">(BH31*DCF!E$28-DCF!E$5*MAX(BH31*DCF!E$28,0)-MAX(BH31-BG31,0)/Inputs!$B$17)*DCF!E$6</f>
        <v>6990.3228854754716</v>
      </c>
      <c r="CP31" s="15">
        <f ca="1">(BI31*DCF!F$28-DCF!F$5*MAX(BI31*DCF!F$28,0)-MAX(BI31-BH31,0)/Inputs!$B$17)*DCF!F$6</f>
        <v>9166.5327989190682</v>
      </c>
      <c r="CQ31" s="15">
        <f ca="1">(BJ31*DCF!G$28-DCF!G$5*MAX(BJ31*DCF!G$28,0)-MAX(BJ31-BI31,0)/Inputs!$B$17)*DCF!G$6</f>
        <v>11320.311081585543</v>
      </c>
      <c r="CR31" s="15">
        <f ca="1">(BK31*DCF!H$28-DCF!H$5*MAX(BK31*DCF!H$28,0)-MAX(BK31-BJ31,0)/Inputs!$B$17)*DCF!H$6</f>
        <v>13962.864941192156</v>
      </c>
      <c r="CS31" s="15">
        <f ca="1">(BL31*DCF!I$28-DCF!I$5*MAX(BL31*DCF!I$28,0)-MAX(BL31-BK31,0)/Inputs!$B$17)*DCF!I$6</f>
        <v>16731.436025935058</v>
      </c>
      <c r="CT31" s="15">
        <f ca="1">(BM31*DCF!J$28-DCF!J$5*MAX(BM31*DCF!J$28,0)-MAX(BM31-BL31,0)/Inputs!$B$17)*DCF!J$6</f>
        <v>18646.235654090895</v>
      </c>
      <c r="CU31" s="15">
        <f ca="1">(BN31*DCF!K$28-DCF!K$5*MAX(BN31*DCF!K$28,0)-MAX(BN31-BM31,0)/Inputs!$B$17)*DCF!K$6</f>
        <v>21615.684097998896</v>
      </c>
      <c r="CV31" s="15">
        <f ca="1">(BO31*DCF!L$28-DCF!L$5*MAX(BO31*DCF!L$28,0)-MAX(BO31-BN31,0)/Inputs!$B$17)*DCF!L$6</f>
        <v>28659.963220742917</v>
      </c>
      <c r="CW31" s="15">
        <f ca="1">(BP31*DCF!M$28-DCF!M$5*MAX(BP31*DCF!M$28,0)-MAX(BP31-BO31,0)/Inputs!$B$17)*DCF!M$6</f>
        <v>33519.602064609324</v>
      </c>
      <c r="CX31" s="15">
        <f ca="1">(BQ31*DCF!C$46-DCF!C$5*MAX(BQ31*DCF!C$46,0)-MAX(BQ31-Inputs!$B$20,0)/Inputs!$B$24)*DCF!C$6</f>
        <v>-4055.1485352031841</v>
      </c>
      <c r="CY31" s="15">
        <f ca="1">(BR31*DCF!D$46-DCF!D$5*MAX(BR31*DCF!D$46,0)-MAX(BR31-BQ31,0)/Inputs!$B$24)*DCF!D$6</f>
        <v>-3118.7864570252164</v>
      </c>
      <c r="CZ31" s="15">
        <f ca="1">(BS31*DCF!E$46-DCF!E$5*MAX(BS31*DCF!E$46,0)-MAX(BS31-BR31,0)/Inputs!$B$24)*DCF!E$6</f>
        <v>-3463.4981150867843</v>
      </c>
      <c r="DA31" s="15">
        <f ca="1">(BT31*DCF!F$46-DCF!F$5*MAX(BT31*DCF!F$46,0)-MAX(BT31-BS31,0)/Inputs!$B$24)*DCF!F$6</f>
        <v>-1029.7990980944205</v>
      </c>
      <c r="DB31" s="15">
        <f ca="1">(BU31*DCF!G$46-DCF!G$5*MAX(BU31*DCF!G$46,0)-MAX(BU31-BT31,0)/Inputs!$B$24)*DCF!G$6</f>
        <v>-1399.7475848108265</v>
      </c>
      <c r="DC31" s="15">
        <f ca="1">(BV31*DCF!H$46-DCF!H$5*MAX(BV31*DCF!H$46,0)-MAX(BV31-BU31,0)/Inputs!$B$24)*DCF!H$6</f>
        <v>-797.67980133562617</v>
      </c>
      <c r="DD31" s="15">
        <f ca="1">(BW31*DCF!I$46-DCF!I$5*MAX(BW31*DCF!I$46,0)-MAX(BW31-BV31,0)/Inputs!$B$24)*DCF!I$6</f>
        <v>-1379.6831300405997</v>
      </c>
      <c r="DE31" s="15">
        <f ca="1">(BX31*DCF!J$46-DCF!J$5*MAX(BX31*DCF!J$46,0)-MAX(BX31-BW31,0)/Inputs!$B$24)*DCF!J$6</f>
        <v>-2558.7114480939886</v>
      </c>
      <c r="DF31" s="15">
        <f ca="1">(BY31*DCF!K$46-DCF!K$5*MAX(BY31*DCF!K$46,0)-MAX(BY31-BX31,0)/Inputs!$B$24)*DCF!K$6</f>
        <v>-1735.8952873546634</v>
      </c>
      <c r="DG31" s="15">
        <f ca="1">(BZ31*DCF!L$46-DCF!L$5*MAX(BZ31*DCF!L$46,0)-MAX(BZ31-BY31,0)/Inputs!$B$24)*DCF!L$6</f>
        <v>-855.16312687419963</v>
      </c>
      <c r="DH31" s="15">
        <f ca="1">(CA31*DCF!M$46-DCF!M$5*MAX(CA31*DCF!M$46,0)-MAX(CA31-BZ31,0)/Inputs!$B$24)*DCF!M$6</f>
        <v>1982.6864457819584</v>
      </c>
      <c r="DI31" s="15">
        <f ca="1">SUM(CB31:CL31)+BE31*DCF!M$10*(1+Inputs!$B$30)*(1-Inputs!$B$33)*(1-Inputs!$B$30/Inputs!$B$31)/(Inputs!$B$29-Inputs!$B$30)*DCF!M$6</f>
        <v>130682.20591085726</v>
      </c>
      <c r="DJ31" s="15">
        <f ca="1">SUM(CM31:CW31)+BP31*DCF!M$28*(1+Inputs!$B$30)*(1-Inputs!$B$33)*(1-Inputs!$B$30/Inputs!$B$31)/(Inputs!$B$29-Inputs!$B$30)*DCF!M$6</f>
        <v>867745.53125920985</v>
      </c>
      <c r="DK31" s="15">
        <f ca="1">SUM(CX31:DH31)+CA31*DCF!M$46*(1+Inputs!$B$30)*(1-Inputs!$B$33)*(1-Inputs!$B$30/Inputs!$B$31)/(Inputs!$B$29-Inputs!$B$30)*DCF!M$6</f>
        <v>201814.14339540023</v>
      </c>
      <c r="DM31" s="15">
        <f ca="1">DI31+DJ31+DK31+Inputs!$B$34+Inputs!$B$36-Inputs!$B$35</f>
        <v>1277092.8805654673</v>
      </c>
    </row>
    <row r="32" spans="1:117" x14ac:dyDescent="0.75">
      <c r="A32" s="11">
        <v>19</v>
      </c>
      <c r="C32" s="24">
        <f t="shared" ca="1" si="31"/>
        <v>0.90441041597344596</v>
      </c>
      <c r="D32" s="24">
        <f t="shared" ca="1" si="31"/>
        <v>-0.6537769957202707</v>
      </c>
      <c r="E32" s="24">
        <f t="shared" ca="1" si="31"/>
        <v>0.10023257951569742</v>
      </c>
      <c r="F32" s="24">
        <f t="shared" ca="1" si="31"/>
        <v>-1.9427075320414608</v>
      </c>
      <c r="G32" s="24">
        <f t="shared" ca="1" si="31"/>
        <v>0.72697745607118192</v>
      </c>
      <c r="H32" s="24">
        <f t="shared" ca="1" si="31"/>
        <v>-0.60875981146465408</v>
      </c>
      <c r="I32" s="24">
        <f t="shared" ca="1" si="31"/>
        <v>-0.49322927627013979</v>
      </c>
      <c r="J32" s="24">
        <f t="shared" ca="1" si="31"/>
        <v>-0.70867021023722243</v>
      </c>
      <c r="K32" s="24">
        <f t="shared" ca="1" si="31"/>
        <v>-0.61462836129978804</v>
      </c>
      <c r="L32" s="24">
        <f t="shared" ca="1" si="31"/>
        <v>-0.90995155730746846</v>
      </c>
      <c r="M32" s="24">
        <f t="shared" ca="1" si="31"/>
        <v>1.1993305218799446</v>
      </c>
      <c r="N32" s="24">
        <f ca="1">SQRT(Inputs!$B$38)*C32+SQRT(1-Inputs!$B$38)*_xlfn.NORM.S.INV(RAND())</f>
        <v>0.65283802979235972</v>
      </c>
      <c r="O32" s="24">
        <f ca="1">SQRT(Inputs!$B$38)*D32+SQRT(1-Inputs!$B$38)*_xlfn.NORM.S.INV(RAND())</f>
        <v>0.38488672840856919</v>
      </c>
      <c r="P32" s="24">
        <f ca="1">SQRT(Inputs!$B$38)*E32+SQRT(1-Inputs!$B$38)*_xlfn.NORM.S.INV(RAND())</f>
        <v>-0.54990297430462676</v>
      </c>
      <c r="Q32" s="24">
        <f ca="1">SQRT(Inputs!$B$38)*F32+SQRT(1-Inputs!$B$38)*_xlfn.NORM.S.INV(RAND())</f>
        <v>-1.3307534072901614</v>
      </c>
      <c r="R32" s="24">
        <f ca="1">SQRT(Inputs!$B$38)*G32+SQRT(1-Inputs!$B$38)*_xlfn.NORM.S.INV(RAND())</f>
        <v>2.2285607390608693</v>
      </c>
      <c r="S32" s="24">
        <f ca="1">SQRT(Inputs!$B$38)*H32+SQRT(1-Inputs!$B$38)*_xlfn.NORM.S.INV(RAND())</f>
        <v>-1.1925766691129742</v>
      </c>
      <c r="T32" s="24">
        <f ca="1">SQRT(Inputs!$B$38)*I32+SQRT(1-Inputs!$B$38)*_xlfn.NORM.S.INV(RAND())</f>
        <v>0.66456189017276968</v>
      </c>
      <c r="U32" s="24">
        <f ca="1">SQRT(Inputs!$B$38)*J32+SQRT(1-Inputs!$B$38)*_xlfn.NORM.S.INV(RAND())</f>
        <v>-0.92446869502177109</v>
      </c>
      <c r="V32" s="24">
        <f ca="1">SQRT(Inputs!$B$38)*K32+SQRT(1-Inputs!$B$38)*_xlfn.NORM.S.INV(RAND())</f>
        <v>-0.85004595530773575</v>
      </c>
      <c r="W32" s="24">
        <f ca="1">SQRT(Inputs!$B$38)*L32+SQRT(1-Inputs!$B$38)*_xlfn.NORM.S.INV(RAND())</f>
        <v>-0.97453683741833153</v>
      </c>
      <c r="X32" s="24">
        <f ca="1">SQRT(Inputs!$B$38)*M32+SQRT(1-Inputs!$B$38)*_xlfn.NORM.S.INV(RAND())</f>
        <v>1.441440464517687</v>
      </c>
      <c r="Y32" s="24">
        <f ca="1">SQRT(Inputs!$B$38)*C32+SQRT(1-Inputs!$B$38)*_xlfn.NORM.S.INV(RAND())</f>
        <v>1.5650060367689909</v>
      </c>
      <c r="Z32" s="24">
        <f ca="1">SQRT(Inputs!$B$38)*D32+SQRT(1-Inputs!$B$38)*_xlfn.NORM.S.INV(RAND())</f>
        <v>0.51276082012793567</v>
      </c>
      <c r="AA32" s="24">
        <f ca="1">SQRT(Inputs!$B$38)*E32+SQRT(1-Inputs!$B$38)*_xlfn.NORM.S.INV(RAND())</f>
        <v>-0.3392933304485532</v>
      </c>
      <c r="AB32" s="24">
        <f ca="1">SQRT(Inputs!$B$38)*F32+SQRT(1-Inputs!$B$38)*_xlfn.NORM.S.INV(RAND())</f>
        <v>-1.3052335695955009</v>
      </c>
      <c r="AC32" s="24">
        <f ca="1">SQRT(Inputs!$B$38)*G32+SQRT(1-Inputs!$B$38)*_xlfn.NORM.S.INV(RAND())</f>
        <v>0.10616952997451806</v>
      </c>
      <c r="AD32" s="24">
        <f ca="1">SQRT(Inputs!$B$38)*H32+SQRT(1-Inputs!$B$38)*_xlfn.NORM.S.INV(RAND())</f>
        <v>-1.2968694451741494</v>
      </c>
      <c r="AE32" s="24">
        <f ca="1">SQRT(Inputs!$B$38)*I32+SQRT(1-Inputs!$B$38)*_xlfn.NORM.S.INV(RAND())</f>
        <v>0.36233635722118379</v>
      </c>
      <c r="AF32" s="24">
        <f ca="1">SQRT(Inputs!$B$38)*J32+SQRT(1-Inputs!$B$38)*_xlfn.NORM.S.INV(RAND())</f>
        <v>0.21483183760483898</v>
      </c>
      <c r="AG32" s="24">
        <f ca="1">SQRT(Inputs!$B$38)*K32+SQRT(1-Inputs!$B$38)*_xlfn.NORM.S.INV(RAND())</f>
        <v>9.5735502009739293E-2</v>
      </c>
      <c r="AH32" s="24">
        <f ca="1">SQRT(Inputs!$B$38)*L32+SQRT(1-Inputs!$B$38)*_xlfn.NORM.S.INV(RAND())</f>
        <v>0.33775785877132714</v>
      </c>
      <c r="AI32" s="24">
        <f ca="1">SQRT(Inputs!$B$38)*M32+SQRT(1-Inputs!$B$38)*_xlfn.NORM.S.INV(RAND())</f>
        <v>6.925322319725169E-2</v>
      </c>
      <c r="AJ32" s="24">
        <f ca="1">SQRT(Inputs!$B$38)*C32+SQRT(1-Inputs!$B$38)*_xlfn.NORM.S.INV(RAND())</f>
        <v>0.41099468501605002</v>
      </c>
      <c r="AK32" s="24">
        <f ca="1">SQRT(Inputs!$B$38)*D32+SQRT(1-Inputs!$B$38)*_xlfn.NORM.S.INV(RAND())</f>
        <v>-1.7156960721055121</v>
      </c>
      <c r="AL32" s="24">
        <f ca="1">SQRT(Inputs!$B$38)*E32+SQRT(1-Inputs!$B$38)*_xlfn.NORM.S.INV(RAND())</f>
        <v>-0.89117036800226579</v>
      </c>
      <c r="AM32" s="24">
        <f ca="1">SQRT(Inputs!$B$38)*F32+SQRT(1-Inputs!$B$38)*_xlfn.NORM.S.INV(RAND())</f>
        <v>-0.10127141762561342</v>
      </c>
      <c r="AN32" s="24">
        <f ca="1">SQRT(Inputs!$B$38)*G32+SQRT(1-Inputs!$B$38)*_xlfn.NORM.S.INV(RAND())</f>
        <v>0.42969650697471912</v>
      </c>
      <c r="AO32" s="24">
        <f ca="1">SQRT(Inputs!$B$38)*H32+SQRT(1-Inputs!$B$38)*_xlfn.NORM.S.INV(RAND())</f>
        <v>0.55096586465641484</v>
      </c>
      <c r="AP32" s="24">
        <f ca="1">SQRT(Inputs!$B$38)*I32+SQRT(1-Inputs!$B$38)*_xlfn.NORM.S.INV(RAND())</f>
        <v>2.0482738947563113</v>
      </c>
      <c r="AQ32" s="24">
        <f ca="1">SQRT(Inputs!$B$38)*J32+SQRT(1-Inputs!$B$38)*_xlfn.NORM.S.INV(RAND())</f>
        <v>0.48746841638748778</v>
      </c>
      <c r="AR32" s="24">
        <f ca="1">SQRT(Inputs!$B$38)*K32+SQRT(1-Inputs!$B$38)*_xlfn.NORM.S.INV(RAND())</f>
        <v>-0.25044895895272745</v>
      </c>
      <c r="AS32" s="24">
        <f ca="1">SQRT(Inputs!$B$38)*L32+SQRT(1-Inputs!$B$38)*_xlfn.NORM.S.INV(RAND())</f>
        <v>-1.0277276824760109</v>
      </c>
      <c r="AT32" s="24">
        <f ca="1">SQRT(Inputs!$B$38)*M32+SQRT(1-Inputs!$B$38)*_xlfn.NORM.S.INV(RAND())</f>
        <v>1.1038680122508064</v>
      </c>
      <c r="AU32" s="15">
        <f ca="1">Inputs!$B$6*EXP($B$8-0.5*C$5^2+C$5*N32)</f>
        <v>5515.3440588273943</v>
      </c>
      <c r="AV32" s="15">
        <f t="shared" ca="1" si="1"/>
        <v>7104.3522263027926</v>
      </c>
      <c r="AW32" s="15">
        <f t="shared" ca="1" si="2"/>
        <v>8043.2373348542751</v>
      </c>
      <c r="AX32" s="15">
        <f t="shared" ca="1" si="3"/>
        <v>8315.8617968843355</v>
      </c>
      <c r="AY32" s="15">
        <f t="shared" ca="1" si="4"/>
        <v>13184.028740151232</v>
      </c>
      <c r="AZ32" s="15">
        <f t="shared" ca="1" si="5"/>
        <v>14140.022393500843</v>
      </c>
      <c r="BA32" s="15">
        <f t="shared" ca="1" si="6"/>
        <v>18550.140272176097</v>
      </c>
      <c r="BB32" s="15">
        <f t="shared" ca="1" si="7"/>
        <v>20701.957439907525</v>
      </c>
      <c r="BC32" s="15">
        <f t="shared" ca="1" si="8"/>
        <v>23357.228172082072</v>
      </c>
      <c r="BD32" s="15">
        <f t="shared" ca="1" si="9"/>
        <v>26121.858431348464</v>
      </c>
      <c r="BE32" s="15">
        <f t="shared" ca="1" si="10"/>
        <v>36499.683141240348</v>
      </c>
      <c r="BF32" s="15">
        <f ca="1">Inputs!$B$13*EXP($B$9-0.5*C$6^2+C$6*Y32)</f>
        <v>18862.44266360849</v>
      </c>
      <c r="BG32" s="15">
        <f t="shared" ca="1" si="11"/>
        <v>25216.743331719084</v>
      </c>
      <c r="BH32" s="15">
        <f t="shared" ca="1" si="12"/>
        <v>29124.28077610402</v>
      </c>
      <c r="BI32" s="15">
        <f t="shared" ca="1" si="13"/>
        <v>29163.514358924713</v>
      </c>
      <c r="BJ32" s="15">
        <f t="shared" ca="1" si="14"/>
        <v>36303.929554492192</v>
      </c>
      <c r="BK32" s="15">
        <f t="shared" ca="1" si="15"/>
        <v>37344.702463589289</v>
      </c>
      <c r="BL32" s="15">
        <f t="shared" ca="1" si="16"/>
        <v>48078.85634501536</v>
      </c>
      <c r="BM32" s="15">
        <f t="shared" ca="1" si="17"/>
        <v>60697.770576816831</v>
      </c>
      <c r="BN32" s="15">
        <f t="shared" ca="1" si="18"/>
        <v>75512.021590714838</v>
      </c>
      <c r="BO32" s="15">
        <f t="shared" ca="1" si="19"/>
        <v>96630.043115821405</v>
      </c>
      <c r="BP32" s="15">
        <f t="shared" ca="1" si="20"/>
        <v>119870.3179418194</v>
      </c>
      <c r="BQ32" s="15">
        <f ca="1">Inputs!$B$20*EXP($B$10-0.5*C$7^2+C$7*AJ32)</f>
        <v>4962.6809381692728</v>
      </c>
      <c r="BR32" s="15">
        <f t="shared" ca="1" si="21"/>
        <v>3904.9963424028492</v>
      </c>
      <c r="BS32" s="15">
        <f t="shared" ca="1" si="22"/>
        <v>4139.9239554968171</v>
      </c>
      <c r="BT32" s="15">
        <f t="shared" ca="1" si="23"/>
        <v>5558.4072952532151</v>
      </c>
      <c r="BU32" s="15">
        <f t="shared" ca="1" si="24"/>
        <v>8547.3437061860841</v>
      </c>
      <c r="BV32" s="15">
        <f t="shared" ca="1" si="25"/>
        <v>13463.505120887905</v>
      </c>
      <c r="BW32" s="15">
        <f t="shared" ca="1" si="26"/>
        <v>28983.035191724302</v>
      </c>
      <c r="BX32" s="15">
        <f t="shared" ca="1" si="27"/>
        <v>44698.975591576665</v>
      </c>
      <c r="BY32" s="15">
        <f t="shared" ca="1" si="28"/>
        <v>59700.535023916702</v>
      </c>
      <c r="BZ32" s="15">
        <f t="shared" ca="1" si="29"/>
        <v>69346.972411575713</v>
      </c>
      <c r="CA32" s="15">
        <f t="shared" ca="1" si="30"/>
        <v>118522.3999253902</v>
      </c>
      <c r="CB32" s="15">
        <f ca="1">(AU32*DCF!C$10-DCF!C$5*MAX(AU32*DCF!C$10,0)-MAX(AU32-Inputs!$B$6,0)/Inputs!$B$10)*DCF!C$6</f>
        <v>1039.1305689314174</v>
      </c>
      <c r="CC32" s="15">
        <f ca="1">(AV32*DCF!D$10-DCF!D$5*MAX(AV32*DCF!D$10,0)-MAX(AV32-AU32,0)/Inputs!$B$10)*DCF!D$6</f>
        <v>1344.1996704140372</v>
      </c>
      <c r="CD32" s="15">
        <f ca="1">(AW32*DCF!E$10-DCF!E$5*MAX(AW32*DCF!E$10,0)-MAX(AW32-AV32,0)/Inputs!$B$10)*DCF!E$6</f>
        <v>1645.5796558024949</v>
      </c>
      <c r="CE32" s="15">
        <f ca="1">(AX32*DCF!F$10-DCF!F$5*MAX(AX32*DCF!F$10,0)-MAX(AX32-AW32,0)/Inputs!$B$10)*DCF!F$6</f>
        <v>1758.6129860150336</v>
      </c>
      <c r="CF32" s="15">
        <f ca="1">(AY32*DCF!G$10-DCF!G$5*MAX(AY32*DCF!G$10,0)-MAX(AY32-AX32,0)/Inputs!$B$10)*DCF!G$6</f>
        <v>1780.6894688798388</v>
      </c>
      <c r="CG32" s="15">
        <f ca="1">(AZ32*DCF!H$10-DCF!H$5*MAX(AZ32*DCF!H$10,0)-MAX(AZ32-AY32,0)/Inputs!$B$10)*DCF!H$6</f>
        <v>2575.5416784762651</v>
      </c>
      <c r="CH32" s="15">
        <f ca="1">(BA32*DCF!I$10-DCF!I$5*MAX(BA32*DCF!I$10,0)-MAX(BA32-AZ32,0)/Inputs!$B$10)*DCF!I$6</f>
        <v>2665.0200678815659</v>
      </c>
      <c r="CI32" s="15">
        <f ca="1">(BB32*DCF!J$10-DCF!J$5*MAX(BB32*DCF!J$10,0)-MAX(BB32-BA32,0)/Inputs!$B$10)*DCF!J$6</f>
        <v>3226.4314992751324</v>
      </c>
      <c r="CJ32" s="15">
        <f ca="1">(BC32*DCF!K$10-DCF!K$5*MAX(BC32*DCF!K$10,0)-MAX(BC32-BB32,0)/Inputs!$B$10)*DCF!K$6</f>
        <v>3388.4411346064558</v>
      </c>
      <c r="CK32" s="15">
        <f ca="1">(BD32*DCF!L$10-DCF!L$5*MAX(BD32*DCF!L$10,0)-MAX(BD32-BC32,0)/Inputs!$B$10)*DCF!L$6</f>
        <v>3582.1615280651586</v>
      </c>
      <c r="CL32" s="15">
        <f ca="1">(BE32*DCF!M$10-DCF!M$5*MAX(BE32*DCF!M$10,0)-MAX(BE32-BD32,0)/Inputs!$B$10)*DCF!M$6</f>
        <v>3910.8353321396062</v>
      </c>
      <c r="CM32" s="15">
        <f ca="1">(BF32*DCF!C$28-DCF!C$5*MAX(BF32*DCF!C$28,0)-MAX(BF32-Inputs!$B$13,0)/Inputs!$B$17)*DCF!C$6</f>
        <v>4030.2636222670394</v>
      </c>
      <c r="CN32" s="15">
        <f ca="1">(BG32*DCF!D$28-DCF!D$5*MAX(BG32*DCF!D$28,0)-MAX(BG32-BF32,0)/Inputs!$B$17)*DCF!D$6</f>
        <v>6071.2488305786201</v>
      </c>
      <c r="CO32" s="15">
        <f ca="1">(BH32*DCF!E$28-DCF!E$5*MAX(BH32*DCF!E$28,0)-MAX(BH32-BG32,0)/Inputs!$B$17)*DCF!E$6</f>
        <v>7478.3930717650092</v>
      </c>
      <c r="CP32" s="15">
        <f ca="1">(BI32*DCF!F$28-DCF!F$5*MAX(BI32*DCF!F$28,0)-MAX(BI32-BH32,0)/Inputs!$B$17)*DCF!F$6</f>
        <v>7909.9828624403463</v>
      </c>
      <c r="CQ32" s="15">
        <f ca="1">(BJ32*DCF!G$28-DCF!G$5*MAX(BJ32*DCF!G$28,0)-MAX(BJ32-BI32,0)/Inputs!$B$17)*DCF!G$6</f>
        <v>8218.3826628275474</v>
      </c>
      <c r="CR32" s="15">
        <f ca="1">(BK32*DCF!H$28-DCF!H$5*MAX(BK32*DCF!H$28,0)-MAX(BK32-BJ32,0)/Inputs!$B$17)*DCF!H$6</f>
        <v>9074.050030906852</v>
      </c>
      <c r="CS32" s="15">
        <f ca="1">(BL32*DCF!I$28-DCF!I$5*MAX(BL32*DCF!I$28,0)-MAX(BL32-BK32,0)/Inputs!$B$17)*DCF!I$6</f>
        <v>9765.2089283407968</v>
      </c>
      <c r="CT32" s="15">
        <f ca="1">(BM32*DCF!J$28-DCF!J$5*MAX(BM32*DCF!J$28,0)-MAX(BM32-BL32,0)/Inputs!$B$17)*DCF!J$6</f>
        <v>11867.476805133696</v>
      </c>
      <c r="CU32" s="15">
        <f ca="1">(BN32*DCF!K$28-DCF!K$5*MAX(BN32*DCF!K$28,0)-MAX(BN32-BM32,0)/Inputs!$B$17)*DCF!K$6</f>
        <v>14132.324425516321</v>
      </c>
      <c r="CV32" s="15">
        <f ca="1">(BO32*DCF!L$28-DCF!L$5*MAX(BO32*DCF!L$28,0)-MAX(BO32-BN32,0)/Inputs!$B$17)*DCF!L$6</f>
        <v>16890.182504431956</v>
      </c>
      <c r="CW32" s="15">
        <f ca="1">(BP32*DCF!M$28-DCF!M$5*MAX(BP32*DCF!M$28,0)-MAX(BP32-BO32,0)/Inputs!$B$17)*DCF!M$6</f>
        <v>20124.407938522934</v>
      </c>
      <c r="CX32" s="15">
        <f ca="1">(BQ32*DCF!C$46-DCF!C$5*MAX(BQ32*DCF!C$46,0)-MAX(BQ32-Inputs!$B$20,0)/Inputs!$B$24)*DCF!C$6</f>
        <v>-1959.8251303713207</v>
      </c>
      <c r="CY32" s="15">
        <f ca="1">(BR32*DCF!D$46-DCF!D$5*MAX(BR32*DCF!D$46,0)-MAX(BR32-BQ32,0)/Inputs!$B$24)*DCF!D$6</f>
        <v>-666.49180995627034</v>
      </c>
      <c r="CZ32" s="15">
        <f ca="1">(BS32*DCF!E$46-DCF!E$5*MAX(BS32*DCF!E$46,0)-MAX(BS32-BR32,0)/Inputs!$B$24)*DCF!E$6</f>
        <v>-582.15521351265113</v>
      </c>
      <c r="DA32" s="15">
        <f ca="1">(BT32*DCF!F$46-DCF!F$5*MAX(BT32*DCF!F$46,0)-MAX(BT32-BS32,0)/Inputs!$B$24)*DCF!F$6</f>
        <v>-921.31298785638865</v>
      </c>
      <c r="DB32" s="15">
        <f ca="1">(BU32*DCF!G$46-DCF!G$5*MAX(BU32*DCF!G$46,0)-MAX(BU32-BT32,0)/Inputs!$B$24)*DCF!G$6</f>
        <v>-1292.9349092519656</v>
      </c>
      <c r="DC32" s="15">
        <f ca="1">(BV32*DCF!H$46-DCF!H$5*MAX(BV32*DCF!H$46,0)-MAX(BV32-BU32,0)/Inputs!$B$24)*DCF!H$6</f>
        <v>-1527.6670377978458</v>
      </c>
      <c r="DD32" s="15">
        <f ca="1">(BW32*DCF!I$46-DCF!I$5*MAX(BW32*DCF!I$46,0)-MAX(BW32-BV32,0)/Inputs!$B$24)*DCF!I$6</f>
        <v>-3785.6822711004543</v>
      </c>
      <c r="DE32" s="15">
        <f ca="1">(BX32*DCF!J$46-DCF!J$5*MAX(BX32*DCF!J$46,0)-MAX(BX32-BW32,0)/Inputs!$B$24)*DCF!J$6</f>
        <v>-2292.6122496425073</v>
      </c>
      <c r="DF32" s="15">
        <f ca="1">(BY32*DCF!K$46-DCF!K$5*MAX(BY32*DCF!K$46,0)-MAX(BY32-BX32,0)/Inputs!$B$24)*DCF!K$6</f>
        <v>-264.68884773770094</v>
      </c>
      <c r="DG32" s="15">
        <f ca="1">(BZ32*DCF!L$46-DCF!L$5*MAX(BZ32*DCF!L$46,0)-MAX(BZ32-BY32,0)/Inputs!$B$24)*DCF!L$6</f>
        <v>2610.6150291577019</v>
      </c>
      <c r="DH32" s="15">
        <f ca="1">(CA32*DCF!M$46-DCF!M$5*MAX(CA32*DCF!M$46,0)-MAX(CA32-BZ32,0)/Inputs!$B$24)*DCF!M$6</f>
        <v>-988.73704900197913</v>
      </c>
      <c r="DI32" s="15">
        <f ca="1">SUM(CB32:CL32)+BE32*DCF!M$10*(1+Inputs!$B$30)*(1-Inputs!$B$33)*(1-Inputs!$B$30/Inputs!$B$31)/(Inputs!$B$29-Inputs!$B$30)*DCF!M$6</f>
        <v>128495.74443090131</v>
      </c>
      <c r="DJ32" s="15">
        <f ca="1">SUM(CM32:CW32)+BP32*DCF!M$28*(1+Inputs!$B$30)*(1-Inputs!$B$33)*(1-Inputs!$B$30/Inputs!$B$31)/(Inputs!$B$29-Inputs!$B$30)*DCF!M$6</f>
        <v>560362.82828664943</v>
      </c>
      <c r="DK32" s="15">
        <f ca="1">SUM(CX32:DH32)+CA32*DCF!M$46*(1+Inputs!$B$30)*(1-Inputs!$B$33)*(1-Inputs!$B$30/Inputs!$B$31)/(Inputs!$B$29-Inputs!$B$30)*DCF!M$6</f>
        <v>171578.17768339856</v>
      </c>
      <c r="DM32" s="15">
        <f ca="1">DI32+DJ32+DK32+Inputs!$B$34+Inputs!$B$36-Inputs!$B$35</f>
        <v>937287.75040094927</v>
      </c>
    </row>
    <row r="33" spans="1:117" x14ac:dyDescent="0.75">
      <c r="A33" s="11">
        <v>20</v>
      </c>
      <c r="C33" s="24">
        <f t="shared" ca="1" si="31"/>
        <v>0.38964997523025174</v>
      </c>
      <c r="D33" s="24">
        <f t="shared" ca="1" si="31"/>
        <v>1.8034200637788689</v>
      </c>
      <c r="E33" s="24">
        <f t="shared" ca="1" si="31"/>
        <v>1.0221898959496429</v>
      </c>
      <c r="F33" s="24">
        <f t="shared" ca="1" si="31"/>
        <v>-1.3979366855608386</v>
      </c>
      <c r="G33" s="24">
        <f t="shared" ca="1" si="31"/>
        <v>1.8127195655501742</v>
      </c>
      <c r="H33" s="24">
        <f t="shared" ca="1" si="31"/>
        <v>-1.1848122975674473</v>
      </c>
      <c r="I33" s="24">
        <f t="shared" ca="1" si="31"/>
        <v>-0.56344285170374875</v>
      </c>
      <c r="J33" s="24">
        <f t="shared" ca="1" si="31"/>
        <v>-0.53665329178287968</v>
      </c>
      <c r="K33" s="24">
        <f t="shared" ca="1" si="31"/>
        <v>-0.67459403780690452</v>
      </c>
      <c r="L33" s="24">
        <f t="shared" ca="1" si="31"/>
        <v>4.9911660764420836E-3</v>
      </c>
      <c r="M33" s="24">
        <f t="shared" ca="1" si="31"/>
        <v>-1.0973217024339934</v>
      </c>
      <c r="N33" s="24">
        <f ca="1">SQRT(Inputs!$B$38)*C33+SQRT(1-Inputs!$B$38)*_xlfn.NORM.S.INV(RAND())</f>
        <v>0.65866974442852522</v>
      </c>
      <c r="O33" s="24">
        <f ca="1">SQRT(Inputs!$B$38)*D33+SQRT(1-Inputs!$B$38)*_xlfn.NORM.S.INV(RAND())</f>
        <v>1.136676784841534</v>
      </c>
      <c r="P33" s="24">
        <f ca="1">SQRT(Inputs!$B$38)*E33+SQRT(1-Inputs!$B$38)*_xlfn.NORM.S.INV(RAND())</f>
        <v>0.49242665040042011</v>
      </c>
      <c r="Q33" s="24">
        <f ca="1">SQRT(Inputs!$B$38)*F33+SQRT(1-Inputs!$B$38)*_xlfn.NORM.S.INV(RAND())</f>
        <v>-0.17103925791228947</v>
      </c>
      <c r="R33" s="24">
        <f ca="1">SQRT(Inputs!$B$38)*G33+SQRT(1-Inputs!$B$38)*_xlfn.NORM.S.INV(RAND())</f>
        <v>1.9752163236479596</v>
      </c>
      <c r="S33" s="24">
        <f ca="1">SQRT(Inputs!$B$38)*H33+SQRT(1-Inputs!$B$38)*_xlfn.NORM.S.INV(RAND())</f>
        <v>-1.1998899800476099</v>
      </c>
      <c r="T33" s="24">
        <f ca="1">SQRT(Inputs!$B$38)*I33+SQRT(1-Inputs!$B$38)*_xlfn.NORM.S.INV(RAND())</f>
        <v>0.27561094208337455</v>
      </c>
      <c r="U33" s="24">
        <f ca="1">SQRT(Inputs!$B$38)*J33+SQRT(1-Inputs!$B$38)*_xlfn.NORM.S.INV(RAND())</f>
        <v>-0.70482377727686951</v>
      </c>
      <c r="V33" s="24">
        <f ca="1">SQRT(Inputs!$B$38)*K33+SQRT(1-Inputs!$B$38)*_xlfn.NORM.S.INV(RAND())</f>
        <v>0.23704024141679808</v>
      </c>
      <c r="W33" s="24">
        <f ca="1">SQRT(Inputs!$B$38)*L33+SQRT(1-Inputs!$B$38)*_xlfn.NORM.S.INV(RAND())</f>
        <v>-0.59604113756261612</v>
      </c>
      <c r="X33" s="24">
        <f ca="1">SQRT(Inputs!$B$38)*M33+SQRT(1-Inputs!$B$38)*_xlfn.NORM.S.INV(RAND())</f>
        <v>-1.0475553999588523</v>
      </c>
      <c r="Y33" s="24">
        <f ca="1">SQRT(Inputs!$B$38)*C33+SQRT(1-Inputs!$B$38)*_xlfn.NORM.S.INV(RAND())</f>
        <v>0.11860492722287536</v>
      </c>
      <c r="Z33" s="24">
        <f ca="1">SQRT(Inputs!$B$38)*D33+SQRT(1-Inputs!$B$38)*_xlfn.NORM.S.INV(RAND())</f>
        <v>1.585526040471954</v>
      </c>
      <c r="AA33" s="24">
        <f ca="1">SQRT(Inputs!$B$38)*E33+SQRT(1-Inputs!$B$38)*_xlfn.NORM.S.INV(RAND())</f>
        <v>0.19107741893223973</v>
      </c>
      <c r="AB33" s="24">
        <f ca="1">SQRT(Inputs!$B$38)*F33+SQRT(1-Inputs!$B$38)*_xlfn.NORM.S.INV(RAND())</f>
        <v>-1.6813235616165656E-2</v>
      </c>
      <c r="AC33" s="24">
        <f ca="1">SQRT(Inputs!$B$38)*G33+SQRT(1-Inputs!$B$38)*_xlfn.NORM.S.INV(RAND())</f>
        <v>0.89291312671342604</v>
      </c>
      <c r="AD33" s="24">
        <f ca="1">SQRT(Inputs!$B$38)*H33+SQRT(1-Inputs!$B$38)*_xlfn.NORM.S.INV(RAND())</f>
        <v>-0.15020842920606636</v>
      </c>
      <c r="AE33" s="24">
        <f ca="1">SQRT(Inputs!$B$38)*I33+SQRT(1-Inputs!$B$38)*_xlfn.NORM.S.INV(RAND())</f>
        <v>6.3817522050741426E-3</v>
      </c>
      <c r="AF33" s="24">
        <f ca="1">SQRT(Inputs!$B$38)*J33+SQRT(1-Inputs!$B$38)*_xlfn.NORM.S.INV(RAND())</f>
        <v>-1.7685226939323777</v>
      </c>
      <c r="AG33" s="24">
        <f ca="1">SQRT(Inputs!$B$38)*K33+SQRT(1-Inputs!$B$38)*_xlfn.NORM.S.INV(RAND())</f>
        <v>3.770937614356884E-2</v>
      </c>
      <c r="AH33" s="24">
        <f ca="1">SQRT(Inputs!$B$38)*L33+SQRT(1-Inputs!$B$38)*_xlfn.NORM.S.INV(RAND())</f>
        <v>-0.66351471111896043</v>
      </c>
      <c r="AI33" s="24">
        <f ca="1">SQRT(Inputs!$B$38)*M33+SQRT(1-Inputs!$B$38)*_xlfn.NORM.S.INV(RAND())</f>
        <v>-0.31263090574629054</v>
      </c>
      <c r="AJ33" s="24">
        <f ca="1">SQRT(Inputs!$B$38)*C33+SQRT(1-Inputs!$B$38)*_xlfn.NORM.S.INV(RAND())</f>
        <v>0.41529749224084728</v>
      </c>
      <c r="AK33" s="24">
        <f ca="1">SQRT(Inputs!$B$38)*D33+SQRT(1-Inputs!$B$38)*_xlfn.NORM.S.INV(RAND())</f>
        <v>0.71281304388764566</v>
      </c>
      <c r="AL33" s="24">
        <f ca="1">SQRT(Inputs!$B$38)*E33+SQRT(1-Inputs!$B$38)*_xlfn.NORM.S.INV(RAND())</f>
        <v>1.3821073872649947</v>
      </c>
      <c r="AM33" s="24">
        <f ca="1">SQRT(Inputs!$B$38)*F33+SQRT(1-Inputs!$B$38)*_xlfn.NORM.S.INV(RAND())</f>
        <v>0.61085891147524418</v>
      </c>
      <c r="AN33" s="24">
        <f ca="1">SQRT(Inputs!$B$38)*G33+SQRT(1-Inputs!$B$38)*_xlfn.NORM.S.INV(RAND())</f>
        <v>0.43623891589063624</v>
      </c>
      <c r="AO33" s="24">
        <f ca="1">SQRT(Inputs!$B$38)*H33+SQRT(1-Inputs!$B$38)*_xlfn.NORM.S.INV(RAND())</f>
        <v>-1.2416912579786685</v>
      </c>
      <c r="AP33" s="24">
        <f ca="1">SQRT(Inputs!$B$38)*I33+SQRT(1-Inputs!$B$38)*_xlfn.NORM.S.INV(RAND())</f>
        <v>0.93190473944458274</v>
      </c>
      <c r="AQ33" s="24">
        <f ca="1">SQRT(Inputs!$B$38)*J33+SQRT(1-Inputs!$B$38)*_xlfn.NORM.S.INV(RAND())</f>
        <v>-0.63516874194394513</v>
      </c>
      <c r="AR33" s="24">
        <f ca="1">SQRT(Inputs!$B$38)*K33+SQRT(1-Inputs!$B$38)*_xlfn.NORM.S.INV(RAND())</f>
        <v>-0.52461215160344365</v>
      </c>
      <c r="AS33" s="24">
        <f ca="1">SQRT(Inputs!$B$38)*L33+SQRT(1-Inputs!$B$38)*_xlfn.NORM.S.INV(RAND())</f>
        <v>-1.8028186179960741</v>
      </c>
      <c r="AT33" s="24">
        <f ca="1">SQRT(Inputs!$B$38)*M33+SQRT(1-Inputs!$B$38)*_xlfn.NORM.S.INV(RAND())</f>
        <v>9.8211921514493317E-2</v>
      </c>
      <c r="AU33" s="15">
        <f ca="1">Inputs!$B$6*EXP($B$8-0.5*C$5^2+C$5*N33)</f>
        <v>5520.5529885071301</v>
      </c>
      <c r="AV33" s="15">
        <f t="shared" ca="1" si="1"/>
        <v>7942.1878287560648</v>
      </c>
      <c r="AW33" s="15">
        <f t="shared" ca="1" si="2"/>
        <v>10349.140626438595</v>
      </c>
      <c r="AX33" s="15">
        <f t="shared" ca="1" si="3"/>
        <v>12368.130310285333</v>
      </c>
      <c r="AY33" s="15">
        <f t="shared" ca="1" si="4"/>
        <v>19036.855370654412</v>
      </c>
      <c r="AZ33" s="15">
        <f t="shared" ca="1" si="5"/>
        <v>20400.810085315938</v>
      </c>
      <c r="BA33" s="15">
        <f t="shared" ca="1" si="6"/>
        <v>25695.997197181117</v>
      </c>
      <c r="BB33" s="15">
        <f t="shared" ca="1" si="7"/>
        <v>29314.793428130462</v>
      </c>
      <c r="BC33" s="15">
        <f t="shared" ca="1" si="8"/>
        <v>36734.14960156539</v>
      </c>
      <c r="BD33" s="15">
        <f t="shared" ca="1" si="9"/>
        <v>42562.552834353948</v>
      </c>
      <c r="BE33" s="15">
        <f t="shared" ca="1" si="10"/>
        <v>47408.779053921615</v>
      </c>
      <c r="BF33" s="15">
        <f ca="1">Inputs!$B$13*EXP($B$9-0.5*C$6^2+C$6*Y33)</f>
        <v>14160.085198228071</v>
      </c>
      <c r="BG33" s="15">
        <f t="shared" ca="1" si="11"/>
        <v>22973.251442019209</v>
      </c>
      <c r="BH33" s="15">
        <f t="shared" ca="1" si="12"/>
        <v>28972.887976242448</v>
      </c>
      <c r="BI33" s="15">
        <f t="shared" ca="1" si="13"/>
        <v>35375.506721366859</v>
      </c>
      <c r="BJ33" s="15">
        <f t="shared" ca="1" si="14"/>
        <v>49325.087361581784</v>
      </c>
      <c r="BK33" s="15">
        <f t="shared" ca="1" si="15"/>
        <v>59311.7910146387</v>
      </c>
      <c r="BL33" s="15">
        <f t="shared" ca="1" si="16"/>
        <v>72917.65715531481</v>
      </c>
      <c r="BM33" s="15">
        <f t="shared" ca="1" si="17"/>
        <v>71952.627256570413</v>
      </c>
      <c r="BN33" s="15">
        <f t="shared" ca="1" si="18"/>
        <v>88893.519000463217</v>
      </c>
      <c r="BO33" s="15">
        <f t="shared" ca="1" si="19"/>
        <v>101255.69063192273</v>
      </c>
      <c r="BP33" s="15">
        <f t="shared" ca="1" si="20"/>
        <v>120289.77163724691</v>
      </c>
      <c r="BQ33" s="15">
        <f ca="1">Inputs!$B$20*EXP($B$10-0.5*C$7^2+C$7*AJ33)</f>
        <v>4970.2604227243446</v>
      </c>
      <c r="BR33" s="15">
        <f t="shared" ca="1" si="21"/>
        <v>8457.291180256083</v>
      </c>
      <c r="BS33" s="15">
        <f t="shared" ca="1" si="22"/>
        <v>17224.649838303205</v>
      </c>
      <c r="BT33" s="15">
        <f t="shared" ca="1" si="23"/>
        <v>27876.677943377174</v>
      </c>
      <c r="BU33" s="15">
        <f t="shared" ca="1" si="24"/>
        <v>42934.789292521207</v>
      </c>
      <c r="BV33" s="15">
        <f t="shared" ca="1" si="25"/>
        <v>45157.732346157514</v>
      </c>
      <c r="BW33" s="15">
        <f t="shared" ca="1" si="26"/>
        <v>76754.406984033572</v>
      </c>
      <c r="BX33" s="15">
        <f t="shared" ca="1" si="27"/>
        <v>94518.068404145131</v>
      </c>
      <c r="BY33" s="15">
        <f t="shared" ca="1" si="28"/>
        <v>119788.44372031892</v>
      </c>
      <c r="BZ33" s="15">
        <f t="shared" ca="1" si="29"/>
        <v>120665.32408196887</v>
      </c>
      <c r="CA33" s="15">
        <f t="shared" ca="1" si="30"/>
        <v>172482.26123769386</v>
      </c>
      <c r="CB33" s="15">
        <f ca="1">(AU33*DCF!C$10-DCF!C$5*MAX(AU33*DCF!C$10,0)-MAX(AU33-Inputs!$B$6,0)/Inputs!$B$10)*DCF!C$6</f>
        <v>1039.0934283343568</v>
      </c>
      <c r="CC33" s="15">
        <f ca="1">(AV33*DCF!D$10-DCF!D$5*MAX(AV33*DCF!D$10,0)-MAX(AV33-AU33,0)/Inputs!$B$10)*DCF!D$6</f>
        <v>1345.4021995943747</v>
      </c>
      <c r="CD33" s="15">
        <f ca="1">(AW33*DCF!E$10-DCF!E$5*MAX(AW33*DCF!E$10,0)-MAX(AW33-AV33,0)/Inputs!$B$10)*DCF!E$6</f>
        <v>1847.3063802004347</v>
      </c>
      <c r="CE33" s="15">
        <f ca="1">(AX33*DCF!F$10-DCF!F$5*MAX(AX33*DCF!F$10,0)-MAX(AX33-AW33,0)/Inputs!$B$10)*DCF!F$6</f>
        <v>2279.841439269841</v>
      </c>
      <c r="CF33" s="15">
        <f ca="1">(AY33*DCF!G$10-DCF!G$5*MAX(AY33*DCF!G$10,0)-MAX(AY33-AX33,0)/Inputs!$B$10)*DCF!G$6</f>
        <v>2640.50659479041</v>
      </c>
      <c r="CG33" s="15">
        <f ca="1">(AZ33*DCF!H$10-DCF!H$5*MAX(AZ33*DCF!H$10,0)-MAX(AZ33-AY33,0)/Inputs!$B$10)*DCF!H$6</f>
        <v>3718.6372994870917</v>
      </c>
      <c r="CH33" s="15">
        <f ca="1">(BA33*DCF!I$10-DCF!I$5*MAX(BA33*DCF!I$10,0)-MAX(BA33-AZ33,0)/Inputs!$B$10)*DCF!I$6</f>
        <v>3825.1250821582298</v>
      </c>
      <c r="CI33" s="15">
        <f ca="1">(BB33*DCF!J$10-DCF!J$5*MAX(BB33*DCF!J$10,0)-MAX(BB33-BA33,0)/Inputs!$B$10)*DCF!J$6</f>
        <v>4482.1176362711685</v>
      </c>
      <c r="CJ33" s="15">
        <f ca="1">(BC33*DCF!K$10-DCF!K$5*MAX(BC33*DCF!K$10,0)-MAX(BC33-BB33,0)/Inputs!$B$10)*DCF!K$6</f>
        <v>4875.0112110873206</v>
      </c>
      <c r="CK33" s="15">
        <f ca="1">(BD33*DCF!L$10-DCF!L$5*MAX(BD33*DCF!L$10,0)-MAX(BD33-BC33,0)/Inputs!$B$10)*DCF!L$6</f>
        <v>5665.5354274604315</v>
      </c>
      <c r="CL33" s="15">
        <f ca="1">(BE33*DCF!M$10-DCF!M$5*MAX(BE33*DCF!M$10,0)-MAX(BE33-BD33,0)/Inputs!$B$10)*DCF!M$6</f>
        <v>6111.0584084584652</v>
      </c>
      <c r="CM33" s="15">
        <f ca="1">(BF33*DCF!C$28-DCF!C$5*MAX(BF33*DCF!C$28,0)-MAX(BF33-Inputs!$B$13,0)/Inputs!$B$17)*DCF!C$6</f>
        <v>3681.1297581949334</v>
      </c>
      <c r="CN33" s="15">
        <f ca="1">(BG33*DCF!D$28-DCF!D$5*MAX(BG33*DCF!D$28,0)-MAX(BG33-BF33,0)/Inputs!$B$17)*DCF!D$6</f>
        <v>4885.8999602377316</v>
      </c>
      <c r="CO33" s="15">
        <f ca="1">(BH33*DCF!E$28-DCF!E$5*MAX(BH33*DCF!E$28,0)-MAX(BH33-BG33,0)/Inputs!$B$17)*DCF!E$6</f>
        <v>7023.1920017582424</v>
      </c>
      <c r="CP33" s="15">
        <f ca="1">(BI33*DCF!F$28-DCF!F$5*MAX(BI33*DCF!F$28,0)-MAX(BI33-BH33,0)/Inputs!$B$17)*DCF!F$6</f>
        <v>8437.8203098343638</v>
      </c>
      <c r="CQ33" s="15">
        <f ca="1">(BJ33*DCF!G$28-DCF!G$5*MAX(BJ33*DCF!G$28,0)-MAX(BJ33-BI33,0)/Inputs!$B$17)*DCF!G$6</f>
        <v>10451.586485668031</v>
      </c>
      <c r="CR33" s="15">
        <f ca="1">(BK33*DCF!H$28-DCF!H$5*MAX(BK33*DCF!H$28,0)-MAX(BK33-BJ33,0)/Inputs!$B$17)*DCF!H$6</f>
        <v>13116.806803469179</v>
      </c>
      <c r="CS33" s="15">
        <f ca="1">(BL33*DCF!I$28-DCF!I$5*MAX(BL33*DCF!I$28,0)-MAX(BL33-BK33,0)/Inputs!$B$17)*DCF!I$6</f>
        <v>15193.949628814546</v>
      </c>
      <c r="CT33" s="15">
        <f ca="1">(BM33*DCF!J$28-DCF!J$5*MAX(BM33*DCF!J$28,0)-MAX(BM33-BL33,0)/Inputs!$B$17)*DCF!J$6</f>
        <v>16051.409127859195</v>
      </c>
      <c r="CU33" s="15">
        <f ca="1">(BN33*DCF!K$28-DCF!K$5*MAX(BN33*DCF!K$28,0)-MAX(BN33-BM33,0)/Inputs!$B$17)*DCF!K$6</f>
        <v>16697.78714816791</v>
      </c>
      <c r="CV33" s="15">
        <f ca="1">(BO33*DCF!L$28-DCF!L$5*MAX(BO33*DCF!L$28,0)-MAX(BO33-BN33,0)/Inputs!$B$17)*DCF!L$6</f>
        <v>18803.835291369163</v>
      </c>
      <c r="CW33" s="15">
        <f ca="1">(BP33*DCF!M$28-DCF!M$5*MAX(BP33*DCF!M$28,0)-MAX(BP33-BO33,0)/Inputs!$B$17)*DCF!M$6</f>
        <v>20642.993839403589</v>
      </c>
      <c r="CX33" s="15">
        <f ca="1">(BQ33*DCF!C$46-DCF!C$5*MAX(BQ33*DCF!C$46,0)-MAX(BQ33-Inputs!$B$20,0)/Inputs!$B$24)*DCF!C$6</f>
        <v>-1965.0765053517398</v>
      </c>
      <c r="CY33" s="15">
        <f ca="1">(BR33*DCF!D$46-DCF!D$5*MAX(BR33*DCF!D$46,0)-MAX(BR33-BQ33,0)/Inputs!$B$24)*DCF!D$6</f>
        <v>-2931.3494571453994</v>
      </c>
      <c r="CZ33" s="15">
        <f ca="1">(BS33*DCF!E$46-DCF!E$5*MAX(BS33*DCF!E$46,0)-MAX(BS33-BR33,0)/Inputs!$B$24)*DCF!E$6</f>
        <v>-5492.6962551806873</v>
      </c>
      <c r="DA33" s="15">
        <f ca="1">(BT33*DCF!F$46-DCF!F$5*MAX(BT33*DCF!F$46,0)-MAX(BT33-BS33,0)/Inputs!$B$24)*DCF!F$6</f>
        <v>-5908.8961069925626</v>
      </c>
      <c r="DB33" s="15">
        <f ca="1">(BU33*DCF!G$46-DCF!G$5*MAX(BU33*DCF!G$46,0)-MAX(BU33-BT33,0)/Inputs!$B$24)*DCF!G$6</f>
        <v>-6509.4926289134519</v>
      </c>
      <c r="DC33" s="15">
        <f ca="1">(BV33*DCF!H$46-DCF!H$5*MAX(BV33*DCF!H$46,0)-MAX(BV33-BU33,0)/Inputs!$B$24)*DCF!H$6</f>
        <v>-690.76593371941738</v>
      </c>
      <c r="DD33" s="15">
        <f ca="1">(BW33*DCF!I$46-DCF!I$5*MAX(BW33*DCF!I$46,0)-MAX(BW33-BV33,0)/Inputs!$B$24)*DCF!I$6</f>
        <v>-7297.5101768146124</v>
      </c>
      <c r="DE33" s="15">
        <f ca="1">(BX33*DCF!J$46-DCF!J$5*MAX(BX33*DCF!J$46,0)-MAX(BX33-BW33,0)/Inputs!$B$24)*DCF!J$6</f>
        <v>-745.86127243817555</v>
      </c>
      <c r="DF33" s="15">
        <f ca="1">(BY33*DCF!K$46-DCF!K$5*MAX(BY33*DCF!K$46,0)-MAX(BY33-BX33,0)/Inputs!$B$24)*DCF!K$6</f>
        <v>652.1464696108784</v>
      </c>
      <c r="DG33" s="15">
        <f ca="1">(BZ33*DCF!L$46-DCF!L$5*MAX(BZ33*DCF!L$46,0)-MAX(BZ33-BY33,0)/Inputs!$B$24)*DCF!L$6</f>
        <v>8142.5957095269114</v>
      </c>
      <c r="DH33" s="15">
        <f ca="1">(CA33*DCF!M$46-DCF!M$5*MAX(CA33*DCF!M$46,0)-MAX(CA33-BZ33,0)/Inputs!$B$24)*DCF!M$6</f>
        <v>2689.2802925743995</v>
      </c>
      <c r="DI33" s="15">
        <f ca="1">SUM(CB33:CL33)+BE33*DCF!M$10*(1+Inputs!$B$30)*(1-Inputs!$B$33)*(1-Inputs!$B$30/Inputs!$B$31)/(Inputs!$B$29-Inputs!$B$30)*DCF!M$6</f>
        <v>169768.89413037751</v>
      </c>
      <c r="DJ33" s="15">
        <f ca="1">SUM(CM33:CW33)+BP33*DCF!M$28*(1+Inputs!$B$30)*(1-Inputs!$B$33)*(1-Inputs!$B$30/Inputs!$B$31)/(Inputs!$B$29-Inputs!$B$30)*DCF!M$6</f>
        <v>581343.77720012935</v>
      </c>
      <c r="DK33" s="15">
        <f ca="1">SUM(CX33:DH33)+CA33*DCF!M$46*(1+Inputs!$B$30)*(1-Inputs!$B$33)*(1-Inputs!$B$30/Inputs!$B$31)/(Inputs!$B$29-Inputs!$B$30)*DCF!M$6</f>
        <v>246620.38183864675</v>
      </c>
      <c r="DM33" s="15">
        <f ca="1">DI33+DJ33+DK33+Inputs!$B$34+Inputs!$B$36-Inputs!$B$35</f>
        <v>1074584.0531691536</v>
      </c>
    </row>
    <row r="34" spans="1:117" x14ac:dyDescent="0.75">
      <c r="A34" s="11">
        <v>21</v>
      </c>
      <c r="C34" s="24">
        <f t="shared" ref="C34:M43" ca="1" si="32">_xlfn.NORM.S.INV(RAND())</f>
        <v>-1.5316442011801528</v>
      </c>
      <c r="D34" s="24">
        <f t="shared" ca="1" si="32"/>
        <v>-0.41056542760737658</v>
      </c>
      <c r="E34" s="24">
        <f t="shared" ca="1" si="32"/>
        <v>-0.36828380263003596</v>
      </c>
      <c r="F34" s="24">
        <f t="shared" ca="1" si="32"/>
        <v>-0.27695743564826492</v>
      </c>
      <c r="G34" s="24">
        <f t="shared" ca="1" si="32"/>
        <v>0.37518329765467423</v>
      </c>
      <c r="H34" s="24">
        <f t="shared" ca="1" si="32"/>
        <v>-0.18049693381428661</v>
      </c>
      <c r="I34" s="24">
        <f t="shared" ca="1" si="32"/>
        <v>-0.89862570072736669</v>
      </c>
      <c r="J34" s="24">
        <f t="shared" ca="1" si="32"/>
        <v>-0.42810785835316056</v>
      </c>
      <c r="K34" s="24">
        <f t="shared" ca="1" si="32"/>
        <v>0.19328356591957935</v>
      </c>
      <c r="L34" s="24">
        <f t="shared" ca="1" si="32"/>
        <v>-1.3798165185864866</v>
      </c>
      <c r="M34" s="24">
        <f t="shared" ca="1" si="32"/>
        <v>-2.8793555012202463E-2</v>
      </c>
      <c r="N34" s="24">
        <f ca="1">SQRT(Inputs!$B$38)*C34+SQRT(1-Inputs!$B$38)*_xlfn.NORM.S.INV(RAND())</f>
        <v>-1.0611161613496023</v>
      </c>
      <c r="O34" s="24">
        <f ca="1">SQRT(Inputs!$B$38)*D34+SQRT(1-Inputs!$B$38)*_xlfn.NORM.S.INV(RAND())</f>
        <v>1.189960773933131</v>
      </c>
      <c r="P34" s="24">
        <f ca="1">SQRT(Inputs!$B$38)*E34+SQRT(1-Inputs!$B$38)*_xlfn.NORM.S.INV(RAND())</f>
        <v>-3.5090361266556902E-2</v>
      </c>
      <c r="Q34" s="24">
        <f ca="1">SQRT(Inputs!$B$38)*F34+SQRT(1-Inputs!$B$38)*_xlfn.NORM.S.INV(RAND())</f>
        <v>0.36253413378450888</v>
      </c>
      <c r="R34" s="24">
        <f ca="1">SQRT(Inputs!$B$38)*G34+SQRT(1-Inputs!$B$38)*_xlfn.NORM.S.INV(RAND())</f>
        <v>1.1673638224430782</v>
      </c>
      <c r="S34" s="24">
        <f ca="1">SQRT(Inputs!$B$38)*H34+SQRT(1-Inputs!$B$38)*_xlfn.NORM.S.INV(RAND())</f>
        <v>-1.4226896484755696</v>
      </c>
      <c r="T34" s="24">
        <f ca="1">SQRT(Inputs!$B$38)*I34+SQRT(1-Inputs!$B$38)*_xlfn.NORM.S.INV(RAND())</f>
        <v>-0.52192318276737037</v>
      </c>
      <c r="U34" s="24">
        <f ca="1">SQRT(Inputs!$B$38)*J34+SQRT(1-Inputs!$B$38)*_xlfn.NORM.S.INV(RAND())</f>
        <v>0.80357776578157147</v>
      </c>
      <c r="V34" s="24">
        <f ca="1">SQRT(Inputs!$B$38)*K34+SQRT(1-Inputs!$B$38)*_xlfn.NORM.S.INV(RAND())</f>
        <v>-1.6542852660981482</v>
      </c>
      <c r="W34" s="24">
        <f ca="1">SQRT(Inputs!$B$38)*L34+SQRT(1-Inputs!$B$38)*_xlfn.NORM.S.INV(RAND())</f>
        <v>-5.0902786763134866E-2</v>
      </c>
      <c r="X34" s="24">
        <f ca="1">SQRT(Inputs!$B$38)*M34+SQRT(1-Inputs!$B$38)*_xlfn.NORM.S.INV(RAND())</f>
        <v>0.28848020890146542</v>
      </c>
      <c r="Y34" s="24">
        <f ca="1">SQRT(Inputs!$B$38)*C34+SQRT(1-Inputs!$B$38)*_xlfn.NORM.S.INV(RAND())</f>
        <v>-1.908591565369631</v>
      </c>
      <c r="Z34" s="24">
        <f ca="1">SQRT(Inputs!$B$38)*D34+SQRT(1-Inputs!$B$38)*_xlfn.NORM.S.INV(RAND())</f>
        <v>-0.72271750994034423</v>
      </c>
      <c r="AA34" s="24">
        <f ca="1">SQRT(Inputs!$B$38)*E34+SQRT(1-Inputs!$B$38)*_xlfn.NORM.S.INV(RAND())</f>
        <v>-0.70993274591958144</v>
      </c>
      <c r="AB34" s="24">
        <f ca="1">SQRT(Inputs!$B$38)*F34+SQRT(1-Inputs!$B$38)*_xlfn.NORM.S.INV(RAND())</f>
        <v>0.51613897641557238</v>
      </c>
      <c r="AC34" s="24">
        <f ca="1">SQRT(Inputs!$B$38)*G34+SQRT(1-Inputs!$B$38)*_xlfn.NORM.S.INV(RAND())</f>
        <v>-1.2896361576828117</v>
      </c>
      <c r="AD34" s="24">
        <f ca="1">SQRT(Inputs!$B$38)*H34+SQRT(1-Inputs!$B$38)*_xlfn.NORM.S.INV(RAND())</f>
        <v>0.4017634332063193</v>
      </c>
      <c r="AE34" s="24">
        <f ca="1">SQRT(Inputs!$B$38)*I34+SQRT(1-Inputs!$B$38)*_xlfn.NORM.S.INV(RAND())</f>
        <v>0.13754319740013798</v>
      </c>
      <c r="AF34" s="24">
        <f ca="1">SQRT(Inputs!$B$38)*J34+SQRT(1-Inputs!$B$38)*_xlfn.NORM.S.INV(RAND())</f>
        <v>0.53826608760112848</v>
      </c>
      <c r="AG34" s="24">
        <f ca="1">SQRT(Inputs!$B$38)*K34+SQRT(1-Inputs!$B$38)*_xlfn.NORM.S.INV(RAND())</f>
        <v>0.75183752288751127</v>
      </c>
      <c r="AH34" s="24">
        <f ca="1">SQRT(Inputs!$B$38)*L34+SQRT(1-Inputs!$B$38)*_xlfn.NORM.S.INV(RAND())</f>
        <v>-1.3743148718564884</v>
      </c>
      <c r="AI34" s="24">
        <f ca="1">SQRT(Inputs!$B$38)*M34+SQRT(1-Inputs!$B$38)*_xlfn.NORM.S.INV(RAND())</f>
        <v>-0.7377583075503451</v>
      </c>
      <c r="AJ34" s="24">
        <f ca="1">SQRT(Inputs!$B$38)*C34+SQRT(1-Inputs!$B$38)*_xlfn.NORM.S.INV(RAND())</f>
        <v>-0.21045903762597928</v>
      </c>
      <c r="AK34" s="24">
        <f ca="1">SQRT(Inputs!$B$38)*D34+SQRT(1-Inputs!$B$38)*_xlfn.NORM.S.INV(RAND())</f>
        <v>1.1051503606148287</v>
      </c>
      <c r="AL34" s="24">
        <f ca="1">SQRT(Inputs!$B$38)*E34+SQRT(1-Inputs!$B$38)*_xlfn.NORM.S.INV(RAND())</f>
        <v>-0.32036085799023584</v>
      </c>
      <c r="AM34" s="24">
        <f ca="1">SQRT(Inputs!$B$38)*F34+SQRT(1-Inputs!$B$38)*_xlfn.NORM.S.INV(RAND())</f>
        <v>2.0696942646719063</v>
      </c>
      <c r="AN34" s="24">
        <f ca="1">SQRT(Inputs!$B$38)*G34+SQRT(1-Inputs!$B$38)*_xlfn.NORM.S.INV(RAND())</f>
        <v>0.23781224519272717</v>
      </c>
      <c r="AO34" s="24">
        <f ca="1">SQRT(Inputs!$B$38)*H34+SQRT(1-Inputs!$B$38)*_xlfn.NORM.S.INV(RAND())</f>
        <v>-1.4016881805687134</v>
      </c>
      <c r="AP34" s="24">
        <f ca="1">SQRT(Inputs!$B$38)*I34+SQRT(1-Inputs!$B$38)*_xlfn.NORM.S.INV(RAND())</f>
        <v>-1.9580460816598644E-2</v>
      </c>
      <c r="AQ34" s="24">
        <f ca="1">SQRT(Inputs!$B$38)*J34+SQRT(1-Inputs!$B$38)*_xlfn.NORM.S.INV(RAND())</f>
        <v>0.23523743696126007</v>
      </c>
      <c r="AR34" s="24">
        <f ca="1">SQRT(Inputs!$B$38)*K34+SQRT(1-Inputs!$B$38)*_xlfn.NORM.S.INV(RAND())</f>
        <v>-1.4124854558790332</v>
      </c>
      <c r="AS34" s="24">
        <f ca="1">SQRT(Inputs!$B$38)*L34+SQRT(1-Inputs!$B$38)*_xlfn.NORM.S.INV(RAND())</f>
        <v>-0.42809919690377024</v>
      </c>
      <c r="AT34" s="24">
        <f ca="1">SQRT(Inputs!$B$38)*M34+SQRT(1-Inputs!$B$38)*_xlfn.NORM.S.INV(RAND())</f>
        <v>0.15771618967319109</v>
      </c>
      <c r="AU34" s="15">
        <f ca="1">Inputs!$B$6*EXP($B$8-0.5*C$5^2+C$5*N34)</f>
        <v>4179.0794746529327</v>
      </c>
      <c r="AV34" s="15">
        <f t="shared" ca="1" si="1"/>
        <v>6059.5540046286287</v>
      </c>
      <c r="AW34" s="15">
        <f t="shared" ca="1" si="2"/>
        <v>7353.6647538995785</v>
      </c>
      <c r="AX34" s="15">
        <f t="shared" ca="1" si="3"/>
        <v>9394.0753352430875</v>
      </c>
      <c r="AY34" s="15">
        <f t="shared" ca="1" si="4"/>
        <v>13157.416645039357</v>
      </c>
      <c r="AZ34" s="15">
        <f t="shared" ca="1" si="5"/>
        <v>13758.389534854154</v>
      </c>
      <c r="BA34" s="15">
        <f t="shared" ca="1" si="6"/>
        <v>15941.722439806008</v>
      </c>
      <c r="BB34" s="15">
        <f t="shared" ca="1" si="7"/>
        <v>21153.872923471667</v>
      </c>
      <c r="BC34" s="15">
        <f t="shared" ca="1" si="8"/>
        <v>22084.325648346978</v>
      </c>
      <c r="BD34" s="15">
        <f t="shared" ca="1" si="9"/>
        <v>26926.873951597383</v>
      </c>
      <c r="BE34" s="15">
        <f t="shared" ca="1" si="10"/>
        <v>33873.871439434035</v>
      </c>
      <c r="BF34" s="15">
        <f ca="1">Inputs!$B$13*EXP($B$9-0.5*C$6^2+C$6*Y34)</f>
        <v>9473.8946306499711</v>
      </c>
      <c r="BG34" s="15">
        <f t="shared" ca="1" si="11"/>
        <v>10134.523362939271</v>
      </c>
      <c r="BH34" s="15">
        <f t="shared" ca="1" si="12"/>
        <v>11007.07763149335</v>
      </c>
      <c r="BI34" s="15">
        <f t="shared" ca="1" si="13"/>
        <v>14588.43945333483</v>
      </c>
      <c r="BJ34" s="15">
        <f t="shared" ca="1" si="14"/>
        <v>14850.563489311156</v>
      </c>
      <c r="BK34" s="15">
        <f t="shared" ca="1" si="15"/>
        <v>19250.949489567582</v>
      </c>
      <c r="BL34" s="15">
        <f t="shared" ca="1" si="16"/>
        <v>24072.750286697057</v>
      </c>
      <c r="BM34" s="15">
        <f t="shared" ca="1" si="17"/>
        <v>31636.908437137525</v>
      </c>
      <c r="BN34" s="15">
        <f t="shared" ca="1" si="18"/>
        <v>42577.837988408748</v>
      </c>
      <c r="BO34" s="15">
        <f t="shared" ca="1" si="19"/>
        <v>44652.932217825131</v>
      </c>
      <c r="BP34" s="15">
        <f t="shared" ca="1" si="20"/>
        <v>50552.341682992461</v>
      </c>
      <c r="BQ34" s="15">
        <f ca="1">Inputs!$B$20*EXP($B$10-0.5*C$7^2+C$7*AJ34)</f>
        <v>3980.9768523068183</v>
      </c>
      <c r="BR34" s="15">
        <f t="shared" ca="1" si="21"/>
        <v>7672.806175082992</v>
      </c>
      <c r="BS34" s="15">
        <f t="shared" ca="1" si="22"/>
        <v>9583.4833924111244</v>
      </c>
      <c r="BT34" s="15">
        <f t="shared" ca="1" si="23"/>
        <v>22741.458390478692</v>
      </c>
      <c r="BU34" s="15">
        <f t="shared" ca="1" si="24"/>
        <v>33383.720100679442</v>
      </c>
      <c r="BV34" s="15">
        <f t="shared" ca="1" si="25"/>
        <v>33869.007785408015</v>
      </c>
      <c r="BW34" s="15">
        <f t="shared" ca="1" si="26"/>
        <v>47066.831180444591</v>
      </c>
      <c r="BX34" s="15">
        <f t="shared" ca="1" si="27"/>
        <v>69009.395652735213</v>
      </c>
      <c r="BY34" s="15">
        <f t="shared" ca="1" si="28"/>
        <v>73796.164056785492</v>
      </c>
      <c r="BZ34" s="15">
        <f t="shared" ca="1" si="29"/>
        <v>95709.757757780986</v>
      </c>
      <c r="CA34" s="15">
        <f t="shared" ca="1" si="30"/>
        <v>138264.40243397301</v>
      </c>
      <c r="CB34" s="15">
        <f ca="1">(AU34*DCF!C$10-DCF!C$5*MAX(AU34*DCF!C$10,0)-MAX(AU34-Inputs!$B$6,0)/Inputs!$B$10)*DCF!C$6</f>
        <v>1048.6583735934805</v>
      </c>
      <c r="CC34" s="15">
        <f ca="1">(AV34*DCF!D$10-DCF!D$5*MAX(AV34*DCF!D$10,0)-MAX(AV34-AU34,0)/Inputs!$B$10)*DCF!D$6</f>
        <v>1018.470737877479</v>
      </c>
      <c r="CD34" s="15">
        <f ca="1">(AW34*DCF!E$10-DCF!E$5*MAX(AW34*DCF!E$10,0)-MAX(AW34-AV34,0)/Inputs!$B$10)*DCF!E$6</f>
        <v>1406.3567991520222</v>
      </c>
      <c r="CE34" s="15">
        <f ca="1">(AX34*DCF!F$10-DCF!F$5*MAX(AX34*DCF!F$10,0)-MAX(AX34-AW34,0)/Inputs!$B$10)*DCF!F$6</f>
        <v>1626.1528202369157</v>
      </c>
      <c r="CF34" s="15">
        <f ca="1">(AY34*DCF!G$10-DCF!G$5*MAX(AY34*DCF!G$10,0)-MAX(AY34-AX34,0)/Inputs!$B$10)*DCF!G$6</f>
        <v>1987.5728964982377</v>
      </c>
      <c r="CG34" s="15">
        <f ca="1">(AZ34*DCF!H$10-DCF!H$5*MAX(AZ34*DCF!H$10,0)-MAX(AZ34-AY34,0)/Inputs!$B$10)*DCF!H$6</f>
        <v>2564.4876863860159</v>
      </c>
      <c r="CH34" s="15">
        <f ca="1">(BA34*DCF!I$10-DCF!I$5*MAX(BA34*DCF!I$10,0)-MAX(BA34-AZ34,0)/Inputs!$B$10)*DCF!I$6</f>
        <v>2553.8280404620014</v>
      </c>
      <c r="CI34" s="15">
        <f ca="1">(BB34*DCF!J$10-DCF!J$5*MAX(BB34*DCF!J$10,0)-MAX(BB34-BA34,0)/Inputs!$B$10)*DCF!J$6</f>
        <v>2840.2381610604639</v>
      </c>
      <c r="CJ34" s="15">
        <f ca="1">(BC34*DCF!K$10-DCF!K$5*MAX(BC34*DCF!K$10,0)-MAX(BC34-BB34,0)/Inputs!$B$10)*DCF!K$6</f>
        <v>3424.9725356854083</v>
      </c>
      <c r="CK34" s="15">
        <f ca="1">(BD34*DCF!L$10-DCF!L$5*MAX(BD34*DCF!L$10,0)-MAX(BD34-BC34,0)/Inputs!$B$10)*DCF!L$6</f>
        <v>3434.8647291533866</v>
      </c>
      <c r="CL34" s="15">
        <f ca="1">(BE34*DCF!M$10-DCF!M$5*MAX(BE34*DCF!M$10,0)-MAX(BE34-BD34,0)/Inputs!$B$10)*DCF!M$6</f>
        <v>3950.1483083886997</v>
      </c>
      <c r="CM34" s="15">
        <f ca="1">(BF34*DCF!C$28-DCF!C$5*MAX(BF34*DCF!C$28,0)-MAX(BF34-Inputs!$B$13,0)/Inputs!$B$17)*DCF!C$6</f>
        <v>2891.3705102607792</v>
      </c>
      <c r="CN34" s="15">
        <f ca="1">(BG34*DCF!D$28-DCF!D$5*MAX(BG34*DCF!D$28,0)-MAX(BG34-BF34,0)/Inputs!$B$17)*DCF!D$6</f>
        <v>2843.908472934977</v>
      </c>
      <c r="CO34" s="15">
        <f ca="1">(BH34*DCF!E$28-DCF!E$5*MAX(BH34*DCF!E$28,0)-MAX(BH34-BG34,0)/Inputs!$B$17)*DCF!E$6</f>
        <v>2945.4319463317543</v>
      </c>
      <c r="CP34" s="15">
        <f ca="1">(BI34*DCF!F$28-DCF!F$5*MAX(BI34*DCF!F$28,0)-MAX(BI34-BH34,0)/Inputs!$B$17)*DCF!F$6</f>
        <v>3308.3335120949509</v>
      </c>
      <c r="CQ34" s="15">
        <f ca="1">(BJ34*DCF!G$28-DCF!G$5*MAX(BJ34*DCF!G$28,0)-MAX(BJ34-BI34,0)/Inputs!$B$17)*DCF!G$6</f>
        <v>3809.0046948203799</v>
      </c>
      <c r="CR34" s="15">
        <f ca="1">(BK34*DCF!H$28-DCF!H$5*MAX(BK34*DCF!H$28,0)-MAX(BK34-BJ34,0)/Inputs!$B$17)*DCF!H$6</f>
        <v>4077.2757052794395</v>
      </c>
      <c r="CS34" s="15">
        <f ca="1">(BL34*DCF!I$28-DCF!I$5*MAX(BL34*DCF!I$28,0)-MAX(BL34-BK34,0)/Inputs!$B$17)*DCF!I$6</f>
        <v>4968.7041037837835</v>
      </c>
      <c r="CT34" s="15">
        <f ca="1">(BM34*DCF!J$28-DCF!J$5*MAX(BM34*DCF!J$28,0)-MAX(BM34-BL34,0)/Inputs!$B$17)*DCF!J$6</f>
        <v>6054.7113840815719</v>
      </c>
      <c r="CU34" s="15">
        <f ca="1">(BN34*DCF!K$28-DCF!K$5*MAX(BN34*DCF!K$28,0)-MAX(BN34-BM34,0)/Inputs!$B$17)*DCF!K$6</f>
        <v>7651.6073429935541</v>
      </c>
      <c r="CV34" s="15">
        <f ca="1">(BO34*DCF!L$28-DCF!L$5*MAX(BO34*DCF!L$28,0)-MAX(BO34-BN34,0)/Inputs!$B$17)*DCF!L$6</f>
        <v>8674.3968646086923</v>
      </c>
      <c r="CW34" s="15">
        <f ca="1">(BP34*DCF!M$28-DCF!M$5*MAX(BP34*DCF!M$28,0)-MAX(BP34-BO34,0)/Inputs!$B$17)*DCF!M$6</f>
        <v>8894.7982853974117</v>
      </c>
      <c r="CX34" s="15">
        <f ca="1">(BQ34*DCF!C$46-DCF!C$5*MAX(BQ34*DCF!C$46,0)-MAX(BQ34-Inputs!$B$20,0)/Inputs!$B$24)*DCF!C$6</f>
        <v>-1279.6606367021836</v>
      </c>
      <c r="CY34" s="15">
        <f ca="1">(BR34*DCF!D$46-DCF!D$5*MAX(BR34*DCF!D$46,0)-MAX(BR34-BQ34,0)/Inputs!$B$24)*DCF!D$6</f>
        <v>-2884.8420089965257</v>
      </c>
      <c r="CZ34" s="15">
        <f ca="1">(BS34*DCF!E$46-DCF!E$5*MAX(BS34*DCF!E$46,0)-MAX(BS34-BR34,0)/Inputs!$B$24)*DCF!E$6</f>
        <v>-1886.3999562080176</v>
      </c>
      <c r="DA34" s="15">
        <f ca="1">(BT34*DCF!F$46-DCF!F$5*MAX(BT34*DCF!F$46,0)-MAX(BT34-BS34,0)/Inputs!$B$24)*DCF!F$6</f>
        <v>-6447.4114345790913</v>
      </c>
      <c r="DB34" s="15">
        <f ca="1">(BU34*DCF!G$46-DCF!G$5*MAX(BU34*DCF!G$46,0)-MAX(BU34-BT34,0)/Inputs!$B$24)*DCF!G$6</f>
        <v>-4702.8089599037594</v>
      </c>
      <c r="DC34" s="15">
        <f ca="1">(BV34*DCF!H$46-DCF!H$5*MAX(BV34*DCF!H$46,0)-MAX(BV34-BU34,0)/Inputs!$B$24)*DCF!H$6</f>
        <v>-150.80017462242745</v>
      </c>
      <c r="DD34" s="15">
        <f ca="1">(BW34*DCF!I$46-DCF!I$5*MAX(BW34*DCF!I$46,0)-MAX(BW34-BV34,0)/Inputs!$B$24)*DCF!I$6</f>
        <v>-2701.5578238300109</v>
      </c>
      <c r="DE34" s="15">
        <f ca="1">(BX34*DCF!J$46-DCF!J$5*MAX(BX34*DCF!J$46,0)-MAX(BX34-BW34,0)/Inputs!$B$24)*DCF!J$6</f>
        <v>-2924.0563495601382</v>
      </c>
      <c r="DF34" s="15">
        <f ca="1">(BY34*DCF!K$46-DCF!K$5*MAX(BY34*DCF!K$46,0)-MAX(BY34-BX34,0)/Inputs!$B$24)*DCF!K$6</f>
        <v>3042.8521516005617</v>
      </c>
      <c r="DG34" s="15">
        <f ca="1">(BZ34*DCF!L$46-DCF!L$5*MAX(BZ34*DCF!L$46,0)-MAX(BZ34-BY34,0)/Inputs!$B$24)*DCF!L$6</f>
        <v>1656.8542608741416</v>
      </c>
      <c r="DH34" s="15">
        <f ca="1">(CA34*DCF!M$46-DCF!M$5*MAX(CA34*DCF!M$46,0)-MAX(CA34-BZ34,0)/Inputs!$B$24)*DCF!M$6</f>
        <v>1943.0741415601512</v>
      </c>
      <c r="DI34" s="15">
        <f ca="1">SUM(CB34:CL34)+BE34*DCF!M$10*(1+Inputs!$B$30)*(1-Inputs!$B$33)*(1-Inputs!$B$30/Inputs!$B$31)/(Inputs!$B$29-Inputs!$B$30)*DCF!M$6</f>
        <v>120127.18324001634</v>
      </c>
      <c r="DJ34" s="15">
        <f ca="1">SUM(CM34:CW34)+BP34*DCF!M$28*(1+Inputs!$B$30)*(1-Inputs!$B$33)*(1-Inputs!$B$30/Inputs!$B$31)/(Inputs!$B$29-Inputs!$B$30)*DCF!M$6</f>
        <v>243703.32334162985</v>
      </c>
      <c r="DK34" s="15">
        <f ca="1">SUM(CX34:DH34)+CA34*DCF!M$46*(1+Inputs!$B$30)*(1-Inputs!$B$33)*(1-Inputs!$B$30/Inputs!$B$31)/(Inputs!$B$29-Inputs!$B$30)*DCF!M$6</f>
        <v>197438.38783807083</v>
      </c>
      <c r="DM34" s="15">
        <f ca="1">DI34+DJ34+DK34+Inputs!$B$34+Inputs!$B$36-Inputs!$B$35</f>
        <v>638119.89441971702</v>
      </c>
    </row>
    <row r="35" spans="1:117" x14ac:dyDescent="0.75">
      <c r="A35" s="11">
        <v>22</v>
      </c>
      <c r="C35" s="24">
        <f t="shared" ca="1" si="32"/>
        <v>0.59694433063385999</v>
      </c>
      <c r="D35" s="24">
        <f t="shared" ca="1" si="32"/>
        <v>0.16098105106530991</v>
      </c>
      <c r="E35" s="24">
        <f t="shared" ca="1" si="32"/>
        <v>-0.95555398524266255</v>
      </c>
      <c r="F35" s="24">
        <f t="shared" ca="1" si="32"/>
        <v>-0.43017284572736769</v>
      </c>
      <c r="G35" s="24">
        <f t="shared" ca="1" si="32"/>
        <v>-0.49676808989792942</v>
      </c>
      <c r="H35" s="24">
        <f t="shared" ca="1" si="32"/>
        <v>6.1617859833385212E-3</v>
      </c>
      <c r="I35" s="24">
        <f t="shared" ca="1" si="32"/>
        <v>-6.0606965322913479E-2</v>
      </c>
      <c r="J35" s="24">
        <f t="shared" ca="1" si="32"/>
        <v>-0.59301261690471041</v>
      </c>
      <c r="K35" s="24">
        <f t="shared" ca="1" si="32"/>
        <v>-0.96175370826206386</v>
      </c>
      <c r="L35" s="24">
        <f t="shared" ca="1" si="32"/>
        <v>1.1534839768261105</v>
      </c>
      <c r="M35" s="24">
        <f t="shared" ca="1" si="32"/>
        <v>0.11078886714463587</v>
      </c>
      <c r="N35" s="24">
        <f ca="1">SQRT(Inputs!$B$38)*C35+SQRT(1-Inputs!$B$38)*_xlfn.NORM.S.INV(RAND())</f>
        <v>0.29097797508018447</v>
      </c>
      <c r="O35" s="24">
        <f ca="1">SQRT(Inputs!$B$38)*D35+SQRT(1-Inputs!$B$38)*_xlfn.NORM.S.INV(RAND())</f>
        <v>0.34055902900498591</v>
      </c>
      <c r="P35" s="24">
        <f ca="1">SQRT(Inputs!$B$38)*E35+SQRT(1-Inputs!$B$38)*_xlfn.NORM.S.INV(RAND())</f>
        <v>0.94398886169371266</v>
      </c>
      <c r="Q35" s="24">
        <f ca="1">SQRT(Inputs!$B$38)*F35+SQRT(1-Inputs!$B$38)*_xlfn.NORM.S.INV(RAND())</f>
        <v>-0.13347818972301412</v>
      </c>
      <c r="R35" s="24">
        <f ca="1">SQRT(Inputs!$B$38)*G35+SQRT(1-Inputs!$B$38)*_xlfn.NORM.S.INV(RAND())</f>
        <v>-1.6235200987647476</v>
      </c>
      <c r="S35" s="24">
        <f ca="1">SQRT(Inputs!$B$38)*H35+SQRT(1-Inputs!$B$38)*_xlfn.NORM.S.INV(RAND())</f>
        <v>0.83110278841848384</v>
      </c>
      <c r="T35" s="24">
        <f ca="1">SQRT(Inputs!$B$38)*I35+SQRT(1-Inputs!$B$38)*_xlfn.NORM.S.INV(RAND())</f>
        <v>-1.0092273060071164</v>
      </c>
      <c r="U35" s="24">
        <f ca="1">SQRT(Inputs!$B$38)*J35+SQRT(1-Inputs!$B$38)*_xlfn.NORM.S.INV(RAND())</f>
        <v>-1.0835774970728089</v>
      </c>
      <c r="V35" s="24">
        <f ca="1">SQRT(Inputs!$B$38)*K35+SQRT(1-Inputs!$B$38)*_xlfn.NORM.S.INV(RAND())</f>
        <v>-0.18130501067890209</v>
      </c>
      <c r="W35" s="24">
        <f ca="1">SQRT(Inputs!$B$38)*L35+SQRT(1-Inputs!$B$38)*_xlfn.NORM.S.INV(RAND())</f>
        <v>-0.18851622964525638</v>
      </c>
      <c r="X35" s="24">
        <f ca="1">SQRT(Inputs!$B$38)*M35+SQRT(1-Inputs!$B$38)*_xlfn.NORM.S.INV(RAND())</f>
        <v>-2.7097506539528818E-3</v>
      </c>
      <c r="Y35" s="24">
        <f ca="1">SQRT(Inputs!$B$38)*C35+SQRT(1-Inputs!$B$38)*_xlfn.NORM.S.INV(RAND())</f>
        <v>0.71475885454798849</v>
      </c>
      <c r="Z35" s="24">
        <f ca="1">SQRT(Inputs!$B$38)*D35+SQRT(1-Inputs!$B$38)*_xlfn.NORM.S.INV(RAND())</f>
        <v>0.36588486973996509</v>
      </c>
      <c r="AA35" s="24">
        <f ca="1">SQRT(Inputs!$B$38)*E35+SQRT(1-Inputs!$B$38)*_xlfn.NORM.S.INV(RAND())</f>
        <v>0.13156981568545101</v>
      </c>
      <c r="AB35" s="24">
        <f ca="1">SQRT(Inputs!$B$38)*F35+SQRT(1-Inputs!$B$38)*_xlfn.NORM.S.INV(RAND())</f>
        <v>-0.73406065448915259</v>
      </c>
      <c r="AC35" s="24">
        <f ca="1">SQRT(Inputs!$B$38)*G35+SQRT(1-Inputs!$B$38)*_xlfn.NORM.S.INV(RAND())</f>
        <v>-0.88813674854143732</v>
      </c>
      <c r="AD35" s="24">
        <f ca="1">SQRT(Inputs!$B$38)*H35+SQRT(1-Inputs!$B$38)*_xlfn.NORM.S.INV(RAND())</f>
        <v>7.4499912453722228E-2</v>
      </c>
      <c r="AE35" s="24">
        <f ca="1">SQRT(Inputs!$B$38)*I35+SQRT(1-Inputs!$B$38)*_xlfn.NORM.S.INV(RAND())</f>
        <v>-0.43200121125803753</v>
      </c>
      <c r="AF35" s="24">
        <f ca="1">SQRT(Inputs!$B$38)*J35+SQRT(1-Inputs!$B$38)*_xlfn.NORM.S.INV(RAND())</f>
        <v>-0.42050195807342988</v>
      </c>
      <c r="AG35" s="24">
        <f ca="1">SQRT(Inputs!$B$38)*K35+SQRT(1-Inputs!$B$38)*_xlfn.NORM.S.INV(RAND())</f>
        <v>-0.4778172788888847</v>
      </c>
      <c r="AH35" s="24">
        <f ca="1">SQRT(Inputs!$B$38)*L35+SQRT(1-Inputs!$B$38)*_xlfn.NORM.S.INV(RAND())</f>
        <v>1.1068288260676</v>
      </c>
      <c r="AI35" s="24">
        <f ca="1">SQRT(Inputs!$B$38)*M35+SQRT(1-Inputs!$B$38)*_xlfn.NORM.S.INV(RAND())</f>
        <v>-1.9732089749065951</v>
      </c>
      <c r="AJ35" s="24">
        <f ca="1">SQRT(Inputs!$B$38)*C35+SQRT(1-Inputs!$B$38)*_xlfn.NORM.S.INV(RAND())</f>
        <v>1.0410775993824064</v>
      </c>
      <c r="AK35" s="24">
        <f ca="1">SQRT(Inputs!$B$38)*D35+SQRT(1-Inputs!$B$38)*_xlfn.NORM.S.INV(RAND())</f>
        <v>0.16523245002171702</v>
      </c>
      <c r="AL35" s="24">
        <f ca="1">SQRT(Inputs!$B$38)*E35+SQRT(1-Inputs!$B$38)*_xlfn.NORM.S.INV(RAND())</f>
        <v>-1.3726805979055712</v>
      </c>
      <c r="AM35" s="24">
        <f ca="1">SQRT(Inputs!$B$38)*F35+SQRT(1-Inputs!$B$38)*_xlfn.NORM.S.INV(RAND())</f>
        <v>-1.2772207701870382</v>
      </c>
      <c r="AN35" s="24">
        <f ca="1">SQRT(Inputs!$B$38)*G35+SQRT(1-Inputs!$B$38)*_xlfn.NORM.S.INV(RAND())</f>
        <v>0.99943933753775638</v>
      </c>
      <c r="AO35" s="24">
        <f ca="1">SQRT(Inputs!$B$38)*H35+SQRT(1-Inputs!$B$38)*_xlfn.NORM.S.INV(RAND())</f>
        <v>-2.9065705840904784E-2</v>
      </c>
      <c r="AP35" s="24">
        <f ca="1">SQRT(Inputs!$B$38)*I35+SQRT(1-Inputs!$B$38)*_xlfn.NORM.S.INV(RAND())</f>
        <v>0.93637971755576632</v>
      </c>
      <c r="AQ35" s="24">
        <f ca="1">SQRT(Inputs!$B$38)*J35+SQRT(1-Inputs!$B$38)*_xlfn.NORM.S.INV(RAND())</f>
        <v>-0.21410721870268187</v>
      </c>
      <c r="AR35" s="24">
        <f ca="1">SQRT(Inputs!$B$38)*K35+SQRT(1-Inputs!$B$38)*_xlfn.NORM.S.INV(RAND())</f>
        <v>0.17590350168161761</v>
      </c>
      <c r="AS35" s="24">
        <f ca="1">SQRT(Inputs!$B$38)*L35+SQRT(1-Inputs!$B$38)*_xlfn.NORM.S.INV(RAND())</f>
        <v>0.99892133512284498</v>
      </c>
      <c r="AT35" s="24">
        <f ca="1">SQRT(Inputs!$B$38)*M35+SQRT(1-Inputs!$B$38)*_xlfn.NORM.S.INV(RAND())</f>
        <v>-0.12563261126035113</v>
      </c>
      <c r="AU35" s="15">
        <f ca="1">Inputs!$B$6*EXP($B$8-0.5*C$5^2+C$5*N35)</f>
        <v>5201.5602927574982</v>
      </c>
      <c r="AV35" s="15">
        <f t="shared" ca="1" si="1"/>
        <v>6656.6382874686096</v>
      </c>
      <c r="AW35" s="15">
        <f t="shared" ca="1" si="2"/>
        <v>9218.7230900690411</v>
      </c>
      <c r="AX35" s="15">
        <f t="shared" ca="1" si="3"/>
        <v>11069.003121475109</v>
      </c>
      <c r="AY35" s="15">
        <f t="shared" ca="1" si="4"/>
        <v>11191.040367366924</v>
      </c>
      <c r="AZ35" s="15">
        <f t="shared" ca="1" si="5"/>
        <v>14998.691929081931</v>
      </c>
      <c r="BA35" s="15">
        <f t="shared" ca="1" si="6"/>
        <v>16514.731985694518</v>
      </c>
      <c r="BB35" s="15">
        <f t="shared" ca="1" si="7"/>
        <v>18138.970353084307</v>
      </c>
      <c r="BC35" s="15">
        <f t="shared" ca="1" si="8"/>
        <v>21830.201627325023</v>
      </c>
      <c r="BD35" s="15">
        <f t="shared" ca="1" si="9"/>
        <v>26276.62196654491</v>
      </c>
      <c r="BE35" s="15">
        <f t="shared" ca="1" si="10"/>
        <v>32190.684692167782</v>
      </c>
      <c r="BF35" s="15">
        <f ca="1">Inputs!$B$13*EXP($B$9-0.5*C$6^2+C$6*Y35)</f>
        <v>15936.518620476685</v>
      </c>
      <c r="BG35" s="15">
        <f t="shared" ca="1" si="11"/>
        <v>20747.932214516597</v>
      </c>
      <c r="BH35" s="15">
        <f t="shared" ca="1" si="12"/>
        <v>25909.423655409155</v>
      </c>
      <c r="BI35" s="15">
        <f t="shared" ca="1" si="13"/>
        <v>28328.47799869462</v>
      </c>
      <c r="BJ35" s="15">
        <f t="shared" ca="1" si="14"/>
        <v>30555.67250724043</v>
      </c>
      <c r="BK35" s="15">
        <f t="shared" ca="1" si="15"/>
        <v>37883.59557988662</v>
      </c>
      <c r="BL35" s="15">
        <f t="shared" ca="1" si="16"/>
        <v>44001.78125689095</v>
      </c>
      <c r="BM35" s="15">
        <f t="shared" ca="1" si="17"/>
        <v>51334.785397191881</v>
      </c>
      <c r="BN35" s="15">
        <f t="shared" ca="1" si="18"/>
        <v>59621.80166199516</v>
      </c>
      <c r="BO35" s="15">
        <f t="shared" ca="1" si="19"/>
        <v>83430.681410486373</v>
      </c>
      <c r="BP35" s="15">
        <f t="shared" ca="1" si="20"/>
        <v>82116.036761303141</v>
      </c>
      <c r="BQ35" s="15">
        <f ca="1">Inputs!$B$20*EXP($B$10-0.5*C$7^2+C$7*AJ35)</f>
        <v>6205.4355422757644</v>
      </c>
      <c r="BR35" s="15">
        <f t="shared" ca="1" si="21"/>
        <v>8873.6095285835618</v>
      </c>
      <c r="BS35" s="15">
        <f t="shared" ca="1" si="22"/>
        <v>8192.4343184686641</v>
      </c>
      <c r="BT35" s="15">
        <f t="shared" ca="1" si="23"/>
        <v>8079.708905967901</v>
      </c>
      <c r="BU35" s="15">
        <f t="shared" ca="1" si="24"/>
        <v>14260.955038794671</v>
      </c>
      <c r="BV35" s="15">
        <f t="shared" ca="1" si="25"/>
        <v>19711.599231353815</v>
      </c>
      <c r="BW35" s="15">
        <f t="shared" ca="1" si="26"/>
        <v>33535.469247373469</v>
      </c>
      <c r="BX35" s="15">
        <f t="shared" ca="1" si="27"/>
        <v>44934.048057908331</v>
      </c>
      <c r="BY35" s="15">
        <f t="shared" ca="1" si="28"/>
        <v>65115.198139791501</v>
      </c>
      <c r="BZ35" s="15">
        <f t="shared" ca="1" si="29"/>
        <v>109783.04714942358</v>
      </c>
      <c r="CA35" s="15">
        <f t="shared" ca="1" si="30"/>
        <v>150807.22573866753</v>
      </c>
      <c r="CB35" s="15">
        <f ca="1">(AU35*DCF!C$10-DCF!C$5*MAX(AU35*DCF!C$10,0)-MAX(AU35-Inputs!$B$6,0)/Inputs!$B$10)*DCF!C$6</f>
        <v>1041.3679031125723</v>
      </c>
      <c r="CC35" s="15">
        <f ca="1">(AV35*DCF!D$10-DCF!D$5*MAX(AV35*DCF!D$10,0)-MAX(AV35-AU35,0)/Inputs!$B$10)*DCF!D$6</f>
        <v>1267.7277984125215</v>
      </c>
      <c r="CD35" s="15">
        <f ca="1">(AW35*DCF!E$10-DCF!E$5*MAX(AW35*DCF!E$10,0)-MAX(AW35-AV35,0)/Inputs!$B$10)*DCF!E$6</f>
        <v>1551.3688140013403</v>
      </c>
      <c r="CE35" s="15">
        <f ca="1">(AX35*DCF!F$10-DCF!F$5*MAX(AX35*DCF!F$10,0)-MAX(AX35-AW35,0)/Inputs!$B$10)*DCF!F$6</f>
        <v>2031.3483402198424</v>
      </c>
      <c r="CF35" s="15">
        <f ca="1">(AY35*DCF!G$10-DCF!G$5*MAX(AY35*DCF!G$10,0)-MAX(AY35-AX35,0)/Inputs!$B$10)*DCF!G$6</f>
        <v>2282.3425940231241</v>
      </c>
      <c r="CG35" s="15">
        <f ca="1">(AZ35*DCF!H$10-DCF!H$5*MAX(AZ35*DCF!H$10,0)-MAX(AZ35-AY35,0)/Inputs!$B$10)*DCF!H$6</f>
        <v>2235.8900003593963</v>
      </c>
      <c r="CH35" s="15">
        <f ca="1">(BA35*DCF!I$10-DCF!I$5*MAX(BA35*DCF!I$10,0)-MAX(BA35-AZ35,0)/Inputs!$B$10)*DCF!I$6</f>
        <v>2767.955387998727</v>
      </c>
      <c r="CI35" s="15">
        <f ca="1">(BB35*DCF!J$10-DCF!J$5*MAX(BB35*DCF!J$10,0)-MAX(BB35-BA35,0)/Inputs!$B$10)*DCF!J$6</f>
        <v>2866.5628416058989</v>
      </c>
      <c r="CJ35" s="15">
        <f ca="1">(BC35*DCF!K$10-DCF!K$5*MAX(BC35*DCF!K$10,0)-MAX(BC35-BB35,0)/Inputs!$B$10)*DCF!K$6</f>
        <v>2997.5956794151416</v>
      </c>
      <c r="CK35" s="15">
        <f ca="1">(BD35*DCF!L$10-DCF!L$5*MAX(BD35*DCF!L$10,0)-MAX(BD35-BC35,0)/Inputs!$B$10)*DCF!L$6</f>
        <v>3388.0201242571234</v>
      </c>
      <c r="CL35" s="15">
        <f ca="1">(BE35*DCF!M$10-DCF!M$5*MAX(BE35*DCF!M$10,0)-MAX(BE35-BD35,0)/Inputs!$B$10)*DCF!M$6</f>
        <v>3836.0239820921443</v>
      </c>
      <c r="CM35" s="15">
        <f ca="1">(BF35*DCF!C$28-DCF!C$5*MAX(BF35*DCF!C$28,0)-MAX(BF35-Inputs!$B$13,0)/Inputs!$B$17)*DCF!C$6</f>
        <v>3813.0238282529012</v>
      </c>
      <c r="CN35" s="15">
        <f ca="1">(BG35*DCF!D$28-DCF!D$5*MAX(BG35*DCF!D$28,0)-MAX(BG35-BF35,0)/Inputs!$B$17)*DCF!D$6</f>
        <v>5084.2494424404995</v>
      </c>
      <c r="CO35" s="15">
        <f ca="1">(BH35*DCF!E$28-DCF!E$5*MAX(BH35*DCF!E$28,0)-MAX(BH35-BG35,0)/Inputs!$B$17)*DCF!E$6</f>
        <v>6320.7512177048329</v>
      </c>
      <c r="CP35" s="15">
        <f ca="1">(BI35*DCF!F$28-DCF!F$5*MAX(BI35*DCF!F$28,0)-MAX(BI35-BH35,0)/Inputs!$B$17)*DCF!F$6</f>
        <v>7250.0085008366241</v>
      </c>
      <c r="CQ35" s="15">
        <f ca="1">(BJ35*DCF!G$28-DCF!G$5*MAX(BJ35*DCF!G$28,0)-MAX(BJ35-BI35,0)/Inputs!$B$17)*DCF!G$6</f>
        <v>7553.3089428806543</v>
      </c>
      <c r="CR35" s="15">
        <f ca="1">(BK35*DCF!H$28-DCF!H$5*MAX(BK35*DCF!H$28,0)-MAX(BK35-BJ35,0)/Inputs!$B$17)*DCF!H$6</f>
        <v>8230.4775483711037</v>
      </c>
      <c r="CS35" s="15">
        <f ca="1">(BL35*DCF!I$28-DCF!I$5*MAX(BL35*DCF!I$28,0)-MAX(BL35-BK35,0)/Inputs!$B$17)*DCF!I$6</f>
        <v>9469.0052890155166</v>
      </c>
      <c r="CT35" s="15">
        <f ca="1">(BM35*DCF!J$28-DCF!J$5*MAX(BM35*DCF!J$28,0)-MAX(BM35-BL35,0)/Inputs!$B$17)*DCF!J$6</f>
        <v>10479.622326917022</v>
      </c>
      <c r="CU35" s="15">
        <f ca="1">(BN35*DCF!K$28-DCF!K$5*MAX(BN35*DCF!K$28,0)-MAX(BN35-BM35,0)/Inputs!$B$17)*DCF!K$6</f>
        <v>11576.07572227622</v>
      </c>
      <c r="CV35" s="15">
        <f ca="1">(BO35*DCF!L$28-DCF!L$5*MAX(BO35*DCF!L$28,0)-MAX(BO35-BN35,0)/Inputs!$B$17)*DCF!L$6</f>
        <v>13952.157696341645</v>
      </c>
      <c r="CW35" s="15">
        <f ca="1">(BP35*DCF!M$28-DCF!M$5*MAX(BP35*DCF!M$28,0)-MAX(BP35-BO35,0)/Inputs!$B$17)*DCF!M$6</f>
        <v>15450.179839547658</v>
      </c>
      <c r="CX35" s="15">
        <f ca="1">(BQ35*DCF!C$46-DCF!C$5*MAX(BQ35*DCF!C$46,0)-MAX(BQ35-Inputs!$B$20,0)/Inputs!$B$24)*DCF!C$6</f>
        <v>-2820.8560339093051</v>
      </c>
      <c r="CY35" s="15">
        <f ca="1">(BR35*DCF!D$46-DCF!D$5*MAX(BR35*DCF!D$46,0)-MAX(BR35-BQ35,0)/Inputs!$B$24)*DCF!D$6</f>
        <v>-2653.0059033825864</v>
      </c>
      <c r="CZ35" s="15">
        <f ca="1">(BS35*DCF!E$46-DCF!E$5*MAX(BS35*DCF!E$46,0)-MAX(BS35-BR35,0)/Inputs!$B$24)*DCF!E$6</f>
        <v>-968.76962225724355</v>
      </c>
      <c r="DA35" s="15">
        <f ca="1">(BT35*DCF!F$46-DCF!F$5*MAX(BT35*DCF!F$46,0)-MAX(BT35-BS35,0)/Inputs!$B$24)*DCF!F$6</f>
        <v>-588.41548634910544</v>
      </c>
      <c r="DB35" s="15">
        <f ca="1">(BU35*DCF!G$46-DCF!G$5*MAX(BU35*DCF!G$46,0)-MAX(BU35-BT35,0)/Inputs!$B$24)*DCF!G$6</f>
        <v>-2558.9594238696241</v>
      </c>
      <c r="DC35" s="15">
        <f ca="1">(BV35*DCF!H$46-DCF!H$5*MAX(BV35*DCF!H$46,0)-MAX(BV35-BU35,0)/Inputs!$B$24)*DCF!H$6</f>
        <v>-1693.7542861866959</v>
      </c>
      <c r="DD35" s="15">
        <f ca="1">(BW35*DCF!I$46-DCF!I$5*MAX(BW35*DCF!I$46,0)-MAX(BW35-BV35,0)/Inputs!$B$24)*DCF!I$6</f>
        <v>-3193.7836379829173</v>
      </c>
      <c r="DE35" s="15">
        <f ca="1">(BX35*DCF!J$46-DCF!J$5*MAX(BX35*DCF!J$46,0)-MAX(BX35-BW35,0)/Inputs!$B$24)*DCF!J$6</f>
        <v>-1137.8578521315787</v>
      </c>
      <c r="DF35" s="15">
        <f ca="1">(BY35*DCF!K$46-DCF!K$5*MAX(BY35*DCF!K$46,0)-MAX(BY35-BX35,0)/Inputs!$B$24)*DCF!K$6</f>
        <v>-1224.2469660871363</v>
      </c>
      <c r="DG35" s="15">
        <f ca="1">(BZ35*DCF!L$46-DCF!L$5*MAX(BZ35*DCF!L$46,0)-MAX(BZ35-BY35,0)/Inputs!$B$24)*DCF!L$6</f>
        <v>-2519.6880905755743</v>
      </c>
      <c r="DH35" s="15">
        <f ca="1">(CA35*DCF!M$46-DCF!M$5*MAX(CA35*DCF!M$46,0)-MAX(CA35-BZ35,0)/Inputs!$B$24)*DCF!M$6</f>
        <v>3246.3356736271662</v>
      </c>
      <c r="DI35" s="15">
        <f ca="1">SUM(CB35:CL35)+BE35*DCF!M$10*(1+Inputs!$B$30)*(1-Inputs!$B$33)*(1-Inputs!$B$30/Inputs!$B$31)/(Inputs!$B$29-Inputs!$B$30)*DCF!M$6</f>
        <v>115853.30464153759</v>
      </c>
      <c r="DJ35" s="15">
        <f ca="1">SUM(CM35:CW35)+BP35*DCF!M$28*(1+Inputs!$B$30)*(1-Inputs!$B$33)*(1-Inputs!$B$30/Inputs!$B$31)/(Inputs!$B$29-Inputs!$B$30)*DCF!M$6</f>
        <v>403885.54859308869</v>
      </c>
      <c r="DK35" s="15">
        <f ca="1">SUM(CX35:DH35)+CA35*DCF!M$46*(1+Inputs!$B$30)*(1-Inputs!$B$33)*(1-Inputs!$B$30/Inputs!$B$31)/(Inputs!$B$29-Inputs!$B$30)*DCF!M$6</f>
        <v>217052.83362079592</v>
      </c>
      <c r="DM35" s="15">
        <f ca="1">DI35+DJ35+DK35+Inputs!$B$34+Inputs!$B$36-Inputs!$B$35</f>
        <v>813642.68685542222</v>
      </c>
    </row>
    <row r="36" spans="1:117" x14ac:dyDescent="0.75">
      <c r="A36" s="11">
        <v>23</v>
      </c>
      <c r="C36" s="24">
        <f t="shared" ca="1" si="32"/>
        <v>1.6630640123149396</v>
      </c>
      <c r="D36" s="24">
        <f t="shared" ca="1" si="32"/>
        <v>-0.27980810895894087</v>
      </c>
      <c r="E36" s="24">
        <f t="shared" ca="1" si="32"/>
        <v>0.20407171706190227</v>
      </c>
      <c r="F36" s="24">
        <f t="shared" ca="1" si="32"/>
        <v>1.0959243211683585</v>
      </c>
      <c r="G36" s="24">
        <f t="shared" ca="1" si="32"/>
        <v>-0.63907613388588425</v>
      </c>
      <c r="H36" s="24">
        <f t="shared" ca="1" si="32"/>
        <v>0.47068971356265021</v>
      </c>
      <c r="I36" s="24">
        <f t="shared" ca="1" si="32"/>
        <v>9.0583175336716643E-2</v>
      </c>
      <c r="J36" s="24">
        <f t="shared" ca="1" si="32"/>
        <v>-1.2126947494609279</v>
      </c>
      <c r="K36" s="24">
        <f t="shared" ca="1" si="32"/>
        <v>-2.1323096214868098</v>
      </c>
      <c r="L36" s="24">
        <f t="shared" ca="1" si="32"/>
        <v>0.91214109748625305</v>
      </c>
      <c r="M36" s="24">
        <f t="shared" ca="1" si="32"/>
        <v>1.0937766832449203</v>
      </c>
      <c r="N36" s="24">
        <f ca="1">SQRT(Inputs!$B$38)*C36+SQRT(1-Inputs!$B$38)*_xlfn.NORM.S.INV(RAND())</f>
        <v>0.25746485890249282</v>
      </c>
      <c r="O36" s="24">
        <f ca="1">SQRT(Inputs!$B$38)*D36+SQRT(1-Inputs!$B$38)*_xlfn.NORM.S.INV(RAND())</f>
        <v>-7.0857650801843294E-2</v>
      </c>
      <c r="P36" s="24">
        <f ca="1">SQRT(Inputs!$B$38)*E36+SQRT(1-Inputs!$B$38)*_xlfn.NORM.S.INV(RAND())</f>
        <v>1.075585524758665</v>
      </c>
      <c r="Q36" s="24">
        <f ca="1">SQRT(Inputs!$B$38)*F36+SQRT(1-Inputs!$B$38)*_xlfn.NORM.S.INV(RAND())</f>
        <v>-0.45826220529363138</v>
      </c>
      <c r="R36" s="24">
        <f ca="1">SQRT(Inputs!$B$38)*G36+SQRT(1-Inputs!$B$38)*_xlfn.NORM.S.INV(RAND())</f>
        <v>-0.90086783909144907</v>
      </c>
      <c r="S36" s="24">
        <f ca="1">SQRT(Inputs!$B$38)*H36+SQRT(1-Inputs!$B$38)*_xlfn.NORM.S.INV(RAND())</f>
        <v>0.30138550233937345</v>
      </c>
      <c r="T36" s="24">
        <f ca="1">SQRT(Inputs!$B$38)*I36+SQRT(1-Inputs!$B$38)*_xlfn.NORM.S.INV(RAND())</f>
        <v>0.66640959489634144</v>
      </c>
      <c r="U36" s="24">
        <f ca="1">SQRT(Inputs!$B$38)*J36+SQRT(1-Inputs!$B$38)*_xlfn.NORM.S.INV(RAND())</f>
        <v>-1.8120749413719939</v>
      </c>
      <c r="V36" s="24">
        <f ca="1">SQRT(Inputs!$B$38)*K36+SQRT(1-Inputs!$B$38)*_xlfn.NORM.S.INV(RAND())</f>
        <v>0.25765812980624436</v>
      </c>
      <c r="W36" s="24">
        <f ca="1">SQRT(Inputs!$B$38)*L36+SQRT(1-Inputs!$B$38)*_xlfn.NORM.S.INV(RAND())</f>
        <v>0.93221172622622639</v>
      </c>
      <c r="X36" s="24">
        <f ca="1">SQRT(Inputs!$B$38)*M36+SQRT(1-Inputs!$B$38)*_xlfn.NORM.S.INV(RAND())</f>
        <v>1.6600206832582438</v>
      </c>
      <c r="Y36" s="24">
        <f ca="1">SQRT(Inputs!$B$38)*C36+SQRT(1-Inputs!$B$38)*_xlfn.NORM.S.INV(RAND())</f>
        <v>0.33987823081637258</v>
      </c>
      <c r="Z36" s="24">
        <f ca="1">SQRT(Inputs!$B$38)*D36+SQRT(1-Inputs!$B$38)*_xlfn.NORM.S.INV(RAND())</f>
        <v>-1.5211504740787003</v>
      </c>
      <c r="AA36" s="24">
        <f ca="1">SQRT(Inputs!$B$38)*E36+SQRT(1-Inputs!$B$38)*_xlfn.NORM.S.INV(RAND())</f>
        <v>-0.49824627309609376</v>
      </c>
      <c r="AB36" s="24">
        <f ca="1">SQRT(Inputs!$B$38)*F36+SQRT(1-Inputs!$B$38)*_xlfn.NORM.S.INV(RAND())</f>
        <v>-0.25610439748912328</v>
      </c>
      <c r="AC36" s="24">
        <f ca="1">SQRT(Inputs!$B$38)*G36+SQRT(1-Inputs!$B$38)*_xlfn.NORM.S.INV(RAND())</f>
        <v>1.2675728721331376</v>
      </c>
      <c r="AD36" s="24">
        <f ca="1">SQRT(Inputs!$B$38)*H36+SQRT(1-Inputs!$B$38)*_xlfn.NORM.S.INV(RAND())</f>
        <v>1.4511199014226721</v>
      </c>
      <c r="AE36" s="24">
        <f ca="1">SQRT(Inputs!$B$38)*I36+SQRT(1-Inputs!$B$38)*_xlfn.NORM.S.INV(RAND())</f>
        <v>-1.4845032668775842</v>
      </c>
      <c r="AF36" s="24">
        <f ca="1">SQRT(Inputs!$B$38)*J36+SQRT(1-Inputs!$B$38)*_xlfn.NORM.S.INV(RAND())</f>
        <v>-3.1195473569605392E-2</v>
      </c>
      <c r="AG36" s="24">
        <f ca="1">SQRT(Inputs!$B$38)*K36+SQRT(1-Inputs!$B$38)*_xlfn.NORM.S.INV(RAND())</f>
        <v>-0.67492388665792213</v>
      </c>
      <c r="AH36" s="24">
        <f ca="1">SQRT(Inputs!$B$38)*L36+SQRT(1-Inputs!$B$38)*_xlfn.NORM.S.INV(RAND())</f>
        <v>0.52640195015955038</v>
      </c>
      <c r="AI36" s="24">
        <f ca="1">SQRT(Inputs!$B$38)*M36+SQRT(1-Inputs!$B$38)*_xlfn.NORM.S.INV(RAND())</f>
        <v>-0.74505461232522441</v>
      </c>
      <c r="AJ36" s="24">
        <f ca="1">SQRT(Inputs!$B$38)*C36+SQRT(1-Inputs!$B$38)*_xlfn.NORM.S.INV(RAND())</f>
        <v>0.30207265416624152</v>
      </c>
      <c r="AK36" s="24">
        <f ca="1">SQRT(Inputs!$B$38)*D36+SQRT(1-Inputs!$B$38)*_xlfn.NORM.S.INV(RAND())</f>
        <v>0.8576085059749754</v>
      </c>
      <c r="AL36" s="24">
        <f ca="1">SQRT(Inputs!$B$38)*E36+SQRT(1-Inputs!$B$38)*_xlfn.NORM.S.INV(RAND())</f>
        <v>0.32803760413246447</v>
      </c>
      <c r="AM36" s="24">
        <f ca="1">SQRT(Inputs!$B$38)*F36+SQRT(1-Inputs!$B$38)*_xlfn.NORM.S.INV(RAND())</f>
        <v>-2.9553920755249763E-2</v>
      </c>
      <c r="AN36" s="24">
        <f ca="1">SQRT(Inputs!$B$38)*G36+SQRT(1-Inputs!$B$38)*_xlfn.NORM.S.INV(RAND())</f>
        <v>-0.69525256780518641</v>
      </c>
      <c r="AO36" s="24">
        <f ca="1">SQRT(Inputs!$B$38)*H36+SQRT(1-Inputs!$B$38)*_xlfn.NORM.S.INV(RAND())</f>
        <v>-0.58815045777935204</v>
      </c>
      <c r="AP36" s="24">
        <f ca="1">SQRT(Inputs!$B$38)*I36+SQRT(1-Inputs!$B$38)*_xlfn.NORM.S.INV(RAND())</f>
        <v>-0.18536403471367546</v>
      </c>
      <c r="AQ36" s="24">
        <f ca="1">SQRT(Inputs!$B$38)*J36+SQRT(1-Inputs!$B$38)*_xlfn.NORM.S.INV(RAND())</f>
        <v>-0.90019711327611784</v>
      </c>
      <c r="AR36" s="24">
        <f ca="1">SQRT(Inputs!$B$38)*K36+SQRT(1-Inputs!$B$38)*_xlfn.NORM.S.INV(RAND())</f>
        <v>-1.0809211447449458</v>
      </c>
      <c r="AS36" s="24">
        <f ca="1">SQRT(Inputs!$B$38)*L36+SQRT(1-Inputs!$B$38)*_xlfn.NORM.S.INV(RAND())</f>
        <v>1.309664240048217</v>
      </c>
      <c r="AT36" s="24">
        <f ca="1">SQRT(Inputs!$B$38)*M36+SQRT(1-Inputs!$B$38)*_xlfn.NORM.S.INV(RAND())</f>
        <v>0.45707356949174316</v>
      </c>
      <c r="AU36" s="15">
        <f ca="1">Inputs!$B$6*EXP($B$8-0.5*C$5^2+C$5*N36)</f>
        <v>5173.4188989733275</v>
      </c>
      <c r="AV36" s="15">
        <f t="shared" ca="1" si="1"/>
        <v>6232.0062106228952</v>
      </c>
      <c r="AW36" s="15">
        <f t="shared" ca="1" si="2"/>
        <v>8785.2146514167034</v>
      </c>
      <c r="AX36" s="15">
        <f t="shared" ca="1" si="3"/>
        <v>10129.035518717645</v>
      </c>
      <c r="AY36" s="15">
        <f t="shared" ca="1" si="4"/>
        <v>11142.515039790234</v>
      </c>
      <c r="AZ36" s="15">
        <f t="shared" ca="1" si="5"/>
        <v>14087.463892606136</v>
      </c>
      <c r="BA36" s="15">
        <f t="shared" ca="1" si="6"/>
        <v>18484.763593341442</v>
      </c>
      <c r="BB36" s="15">
        <f t="shared" ca="1" si="7"/>
        <v>18873.687375364982</v>
      </c>
      <c r="BC36" s="15">
        <f t="shared" ca="1" si="8"/>
        <v>23697.59432373587</v>
      </c>
      <c r="BD36" s="15">
        <f t="shared" ca="1" si="9"/>
        <v>31676.795705314591</v>
      </c>
      <c r="BE36" s="15">
        <f t="shared" ca="1" si="10"/>
        <v>45151.517947152723</v>
      </c>
      <c r="BF36" s="15">
        <f ca="1">Inputs!$B$13*EXP($B$9-0.5*C$6^2+C$6*Y36)</f>
        <v>14795.070137300703</v>
      </c>
      <c r="BG36" s="15">
        <f t="shared" ca="1" si="11"/>
        <v>13703.259482587502</v>
      </c>
      <c r="BH36" s="15">
        <f t="shared" ca="1" si="12"/>
        <v>15414.894651345483</v>
      </c>
      <c r="BI36" s="15">
        <f t="shared" ca="1" si="13"/>
        <v>18140.7690997397</v>
      </c>
      <c r="BJ36" s="15">
        <f t="shared" ca="1" si="14"/>
        <v>26697.78260281156</v>
      </c>
      <c r="BK36" s="15">
        <f t="shared" ca="1" si="15"/>
        <v>39923.532828848853</v>
      </c>
      <c r="BL36" s="15">
        <f t="shared" ca="1" si="16"/>
        <v>40458.728875722925</v>
      </c>
      <c r="BM36" s="15">
        <f t="shared" ca="1" si="17"/>
        <v>49540.152472162888</v>
      </c>
      <c r="BN36" s="15">
        <f t="shared" ca="1" si="18"/>
        <v>56194.324667721492</v>
      </c>
      <c r="BO36" s="15">
        <f t="shared" ca="1" si="19"/>
        <v>73504.132477574138</v>
      </c>
      <c r="BP36" s="15">
        <f t="shared" ca="1" si="20"/>
        <v>83146.513628774745</v>
      </c>
      <c r="BQ36" s="15">
        <f ca="1">Inputs!$B$20*EXP($B$10-0.5*C$7^2+C$7*AJ36)</f>
        <v>4774.6150253879314</v>
      </c>
      <c r="BR36" s="15">
        <f t="shared" ca="1" si="21"/>
        <v>8506.7008265081404</v>
      </c>
      <c r="BS36" s="15">
        <f t="shared" ca="1" si="22"/>
        <v>12799.867694973225</v>
      </c>
      <c r="BT36" s="15">
        <f t="shared" ca="1" si="23"/>
        <v>17511.938289619666</v>
      </c>
      <c r="BU36" s="15">
        <f t="shared" ca="1" si="24"/>
        <v>20511.547359016586</v>
      </c>
      <c r="BV36" s="15">
        <f t="shared" ca="1" si="25"/>
        <v>24995.827168886419</v>
      </c>
      <c r="BW36" s="15">
        <f t="shared" ca="1" si="26"/>
        <v>33538.334237858493</v>
      </c>
      <c r="BX36" s="15">
        <f t="shared" ca="1" si="27"/>
        <v>39163.217203819841</v>
      </c>
      <c r="BY36" s="15">
        <f t="shared" ca="1" si="28"/>
        <v>44622.513016087309</v>
      </c>
      <c r="BZ36" s="15">
        <f t="shared" ca="1" si="29"/>
        <v>79655.549108775769</v>
      </c>
      <c r="CA36" s="15">
        <f t="shared" ca="1" si="30"/>
        <v>121359.26781599814</v>
      </c>
      <c r="CB36" s="15">
        <f ca="1">(AU36*DCF!C$10-DCF!C$5*MAX(AU36*DCF!C$10,0)-MAX(AU36-Inputs!$B$6,0)/Inputs!$B$10)*DCF!C$6</f>
        <v>1041.5685562661988</v>
      </c>
      <c r="CC36" s="15">
        <f ca="1">(AV36*DCF!D$10-DCF!D$5*MAX(AV36*DCF!D$10,0)-MAX(AV36-AU36,0)/Inputs!$B$10)*DCF!D$6</f>
        <v>1260.9004826354853</v>
      </c>
      <c r="CD36" s="15">
        <f ca="1">(AW36*DCF!E$10-DCF!E$5*MAX(AW36*DCF!E$10,0)-MAX(AW36-AV36,0)/Inputs!$B$10)*DCF!E$6</f>
        <v>1453.2779406539437</v>
      </c>
      <c r="CE36" s="15">
        <f ca="1">(AX36*DCF!F$10-DCF!F$5*MAX(AX36*DCF!F$10,0)-MAX(AX36-AW36,0)/Inputs!$B$10)*DCF!F$6</f>
        <v>1931.5365060034494</v>
      </c>
      <c r="CF36" s="15">
        <f ca="1">(AY36*DCF!G$10-DCF!G$5*MAX(AY36*DCF!G$10,0)-MAX(AY36-AX36,0)/Inputs!$B$10)*DCF!G$6</f>
        <v>2100.9938322404978</v>
      </c>
      <c r="CG36" s="15">
        <f ca="1">(AZ36*DCF!H$10-DCF!H$5*MAX(AZ36*DCF!H$10,0)-MAX(AZ36-AY36,0)/Inputs!$B$10)*DCF!H$6</f>
        <v>2212.1627554263209</v>
      </c>
      <c r="CH36" s="15">
        <f ca="1">(BA36*DCF!I$10-DCF!I$5*MAX(BA36*DCF!I$10,0)-MAX(BA36-AZ36,0)/Inputs!$B$10)*DCF!I$6</f>
        <v>2655.1807638974979</v>
      </c>
      <c r="CI36" s="15">
        <f ca="1">(BB36*DCF!J$10-DCF!J$5*MAX(BB36*DCF!J$10,0)-MAX(BB36-BA36,0)/Inputs!$B$10)*DCF!J$6</f>
        <v>3179.8335564729382</v>
      </c>
      <c r="CJ36" s="15">
        <f ca="1">(BC36*DCF!K$10-DCF!K$5*MAX(BC36*DCF!K$10,0)-MAX(BC36-BB36,0)/Inputs!$B$10)*DCF!K$6</f>
        <v>3139.6585611513365</v>
      </c>
      <c r="CK36" s="15">
        <f ca="1">(BD36*DCF!L$10-DCF!L$5*MAX(BD36*DCF!L$10,0)-MAX(BD36-BC36,0)/Inputs!$B$10)*DCF!L$6</f>
        <v>3745.6232241011571</v>
      </c>
      <c r="CL36" s="15">
        <f ca="1">(BE36*DCF!M$10-DCF!M$5*MAX(BE36*DCF!M$10,0)-MAX(BE36-BD36,0)/Inputs!$B$10)*DCF!M$6</f>
        <v>4761.7636262343767</v>
      </c>
      <c r="CM36" s="15">
        <f ca="1">(BF36*DCF!C$28-DCF!C$5*MAX(BF36*DCF!C$28,0)-MAX(BF36-Inputs!$B$13,0)/Inputs!$B$17)*DCF!C$6</f>
        <v>3728.2752053537633</v>
      </c>
      <c r="CN36" s="15">
        <f ca="1">(BG36*DCF!D$28-DCF!D$5*MAX(BG36*DCF!D$28,0)-MAX(BG36-BF36,0)/Inputs!$B$17)*DCF!D$6</f>
        <v>4035.9259670002748</v>
      </c>
      <c r="CO36" s="15">
        <f ca="1">(BH36*DCF!E$28-DCF!E$5*MAX(BH36*DCF!E$28,0)-MAX(BH36-BG36,0)/Inputs!$B$17)*DCF!E$6</f>
        <v>4028.4329182340671</v>
      </c>
      <c r="CP36" s="15">
        <f ca="1">(BI36*DCF!F$28-DCF!F$5*MAX(BI36*DCF!F$28,0)-MAX(BI36-BH36,0)/Inputs!$B$17)*DCF!F$6</f>
        <v>4428.4524380126868</v>
      </c>
      <c r="CQ36" s="15">
        <f ca="1">(BJ36*DCF!G$28-DCF!G$5*MAX(BJ36*DCF!G$28,0)-MAX(BJ36-BI36,0)/Inputs!$B$17)*DCF!G$6</f>
        <v>5487.7371135473977</v>
      </c>
      <c r="CR36" s="15">
        <f ca="1">(BK36*DCF!H$28-DCF!H$5*MAX(BK36*DCF!H$28,0)-MAX(BK36-BJ36,0)/Inputs!$B$17)*DCF!H$6</f>
        <v>7818.619710447766</v>
      </c>
      <c r="CS36" s="15">
        <f ca="1">(BL36*DCF!I$28-DCF!I$5*MAX(BL36*DCF!I$28,0)-MAX(BL36-BK36,0)/Inputs!$B$17)*DCF!I$6</f>
        <v>9437.1759318956792</v>
      </c>
      <c r="CT36" s="15">
        <f ca="1">(BM36*DCF!J$28-DCF!J$5*MAX(BM36*DCF!J$28,0)-MAX(BM36-BL36,0)/Inputs!$B$17)*DCF!J$6</f>
        <v>9847.4440633112445</v>
      </c>
      <c r="CU36" s="15">
        <f ca="1">(BN36*DCF!K$28-DCF!K$5*MAX(BN36*DCF!K$28,0)-MAX(BN36-BM36,0)/Inputs!$B$17)*DCF!K$6</f>
        <v>11052.251698688055</v>
      </c>
      <c r="CV36" s="15">
        <f ca="1">(BO36*DCF!L$28-DCF!L$5*MAX(BO36*DCF!L$28,0)-MAX(BO36-BN36,0)/Inputs!$B$17)*DCF!L$6</f>
        <v>12706.98365418379</v>
      </c>
      <c r="CW36" s="15">
        <f ca="1">(BP36*DCF!M$28-DCF!M$5*MAX(BP36*DCF!M$28,0)-MAX(BP36-BO36,0)/Inputs!$B$17)*DCF!M$6</f>
        <v>14636.1648841283</v>
      </c>
      <c r="CX36" s="15">
        <f ca="1">(BQ36*DCF!C$46-DCF!C$5*MAX(BQ36*DCF!C$46,0)-MAX(BQ36-Inputs!$B$20,0)/Inputs!$B$24)*DCF!C$6</f>
        <v>-1829.5254217468346</v>
      </c>
      <c r="CY36" s="15">
        <f ca="1">(BR36*DCF!D$46-DCF!D$5*MAX(BR36*DCF!D$46,0)-MAX(BR36-BQ36,0)/Inputs!$B$24)*DCF!D$6</f>
        <v>-3044.3454844704343</v>
      </c>
      <c r="CZ36" s="15">
        <f ca="1">(BS36*DCF!E$46-DCF!E$5*MAX(BS36*DCF!E$46,0)-MAX(BS36-BR36,0)/Inputs!$B$24)*DCF!E$6</f>
        <v>-3205.8548317067171</v>
      </c>
      <c r="DA36" s="15">
        <f ca="1">(BT36*DCF!F$46-DCF!F$5*MAX(BT36*DCF!F$46,0)-MAX(BT36-BS36,0)/Inputs!$B$24)*DCF!F$6</f>
        <v>-2991.1439285952806</v>
      </c>
      <c r="DB36" s="15">
        <f ca="1">(BU36*DCF!G$46-DCF!G$5*MAX(BU36*DCF!G$46,0)-MAX(BU36-BT36,0)/Inputs!$B$24)*DCF!G$6</f>
        <v>-1698.9771531944016</v>
      </c>
      <c r="DC36" s="15">
        <f ca="1">(BV36*DCF!H$46-DCF!H$5*MAX(BV36*DCF!H$46,0)-MAX(BV36-BU36,0)/Inputs!$B$24)*DCF!H$6</f>
        <v>-1393.4624752788018</v>
      </c>
      <c r="DD36" s="15">
        <f ca="1">(BW36*DCF!I$46-DCF!I$5*MAX(BW36*DCF!I$46,0)-MAX(BW36-BV36,0)/Inputs!$B$24)*DCF!I$6</f>
        <v>-1677.6424802199294</v>
      </c>
      <c r="DE36" s="15">
        <f ca="1">(BX36*DCF!J$46-DCF!J$5*MAX(BX36*DCF!J$46,0)-MAX(BX36-BW36,0)/Inputs!$B$24)*DCF!J$6</f>
        <v>151.16156563801613</v>
      </c>
      <c r="DF36" s="15">
        <f ca="1">(BY36*DCF!K$46-DCF!K$5*MAX(BY36*DCF!K$46,0)-MAX(BY36-BX36,0)/Inputs!$B$24)*DCF!K$6</f>
        <v>1211.6046543797002</v>
      </c>
      <c r="DG36" s="15">
        <f ca="1">(BZ36*DCF!L$46-DCF!L$5*MAX(BZ36*DCF!L$46,0)-MAX(BZ36-BY36,0)/Inputs!$B$24)*DCF!L$6</f>
        <v>-2421.8726160066599</v>
      </c>
      <c r="DH36" s="15">
        <f ca="1">(CA36*DCF!M$46-DCF!M$5*MAX(CA36*DCF!M$46,0)-MAX(CA36-BZ36,0)/Inputs!$B$24)*DCF!M$6</f>
        <v>795.66929747112613</v>
      </c>
      <c r="DI36" s="15">
        <f ca="1">SUM(CB36:CL36)+BE36*DCF!M$10*(1+Inputs!$B$30)*(1-Inputs!$B$33)*(1-Inputs!$B$30/Inputs!$B$31)/(Inputs!$B$29-Inputs!$B$30)*DCF!M$6</f>
        <v>153139.77131902278</v>
      </c>
      <c r="DJ36" s="15">
        <f ca="1">SUM(CM36:CW36)+BP36*DCF!M$28*(1+Inputs!$B$30)*(1-Inputs!$B$33)*(1-Inputs!$B$30/Inputs!$B$31)/(Inputs!$B$29-Inputs!$B$30)*DCF!M$6</f>
        <v>395737.92615506618</v>
      </c>
      <c r="DK36" s="15">
        <f ca="1">SUM(CX36:DH36)+CA36*DCF!M$46*(1+Inputs!$B$30)*(1-Inputs!$B$33)*(1-Inputs!$B$30/Inputs!$B$31)/(Inputs!$B$29-Inputs!$B$30)*DCF!M$6</f>
        <v>171531.41509410425</v>
      </c>
      <c r="DM36" s="15">
        <f ca="1">DI36+DJ36+DK36+Inputs!$B$34+Inputs!$B$36-Inputs!$B$35</f>
        <v>797260.11256819323</v>
      </c>
    </row>
    <row r="37" spans="1:117" x14ac:dyDescent="0.75">
      <c r="A37" s="11">
        <v>24</v>
      </c>
      <c r="C37" s="24">
        <f t="shared" ca="1" si="32"/>
        <v>-0.74601638931770708</v>
      </c>
      <c r="D37" s="24">
        <f t="shared" ca="1" si="32"/>
        <v>-0.73281940036892923</v>
      </c>
      <c r="E37" s="24">
        <f t="shared" ca="1" si="32"/>
        <v>-0.23158291127112968</v>
      </c>
      <c r="F37" s="24">
        <f t="shared" ca="1" si="32"/>
        <v>1.1566704736632472</v>
      </c>
      <c r="G37" s="24">
        <f t="shared" ca="1" si="32"/>
        <v>0.7284831699212545</v>
      </c>
      <c r="H37" s="24">
        <f t="shared" ca="1" si="32"/>
        <v>0.95585829195334249</v>
      </c>
      <c r="I37" s="24">
        <f t="shared" ca="1" si="32"/>
        <v>0.74428491163763688</v>
      </c>
      <c r="J37" s="24">
        <f t="shared" ca="1" si="32"/>
        <v>-0.25022892139862141</v>
      </c>
      <c r="K37" s="24">
        <f t="shared" ca="1" si="32"/>
        <v>0.69341697429938343</v>
      </c>
      <c r="L37" s="24">
        <f t="shared" ca="1" si="32"/>
        <v>0.78502502631593973</v>
      </c>
      <c r="M37" s="24">
        <f t="shared" ca="1" si="32"/>
        <v>0.84949868963286312</v>
      </c>
      <c r="N37" s="24">
        <f ca="1">SQRT(Inputs!$B$38)*C37+SQRT(1-Inputs!$B$38)*_xlfn.NORM.S.INV(RAND())</f>
        <v>-1.0976959594486151</v>
      </c>
      <c r="O37" s="24">
        <f ca="1">SQRT(Inputs!$B$38)*D37+SQRT(1-Inputs!$B$38)*_xlfn.NORM.S.INV(RAND())</f>
        <v>-1.3157786487174921</v>
      </c>
      <c r="P37" s="24">
        <f ca="1">SQRT(Inputs!$B$38)*E37+SQRT(1-Inputs!$B$38)*_xlfn.NORM.S.INV(RAND())</f>
        <v>-0.71340618625343022</v>
      </c>
      <c r="Q37" s="24">
        <f ca="1">SQRT(Inputs!$B$38)*F37+SQRT(1-Inputs!$B$38)*_xlfn.NORM.S.INV(RAND())</f>
        <v>-0.54079870557899512</v>
      </c>
      <c r="R37" s="24">
        <f ca="1">SQRT(Inputs!$B$38)*G37+SQRT(1-Inputs!$B$38)*_xlfn.NORM.S.INV(RAND())</f>
        <v>1.8731749194392002</v>
      </c>
      <c r="S37" s="24">
        <f ca="1">SQRT(Inputs!$B$38)*H37+SQRT(1-Inputs!$B$38)*_xlfn.NORM.S.INV(RAND())</f>
        <v>5.303367654653246E-2</v>
      </c>
      <c r="T37" s="24">
        <f ca="1">SQRT(Inputs!$B$38)*I37+SQRT(1-Inputs!$B$38)*_xlfn.NORM.S.INV(RAND())</f>
        <v>2.1272807608381874</v>
      </c>
      <c r="U37" s="24">
        <f ca="1">SQRT(Inputs!$B$38)*J37+SQRT(1-Inputs!$B$38)*_xlfn.NORM.S.INV(RAND())</f>
        <v>-0.40705099498276387</v>
      </c>
      <c r="V37" s="24">
        <f ca="1">SQRT(Inputs!$B$38)*K37+SQRT(1-Inputs!$B$38)*_xlfn.NORM.S.INV(RAND())</f>
        <v>0.20928589836528999</v>
      </c>
      <c r="W37" s="24">
        <f ca="1">SQRT(Inputs!$B$38)*L37+SQRT(1-Inputs!$B$38)*_xlfn.NORM.S.INV(RAND())</f>
        <v>1.1937220858334023</v>
      </c>
      <c r="X37" s="24">
        <f ca="1">SQRT(Inputs!$B$38)*M37+SQRT(1-Inputs!$B$38)*_xlfn.NORM.S.INV(RAND())</f>
        <v>-0.26074716347370014</v>
      </c>
      <c r="Y37" s="24">
        <f ca="1">SQRT(Inputs!$B$38)*C37+SQRT(1-Inputs!$B$38)*_xlfn.NORM.S.INV(RAND())</f>
        <v>0.35525253162412901</v>
      </c>
      <c r="Z37" s="24">
        <f ca="1">SQRT(Inputs!$B$38)*D37+SQRT(1-Inputs!$B$38)*_xlfn.NORM.S.INV(RAND())</f>
        <v>-0.23554554677653586</v>
      </c>
      <c r="AA37" s="24">
        <f ca="1">SQRT(Inputs!$B$38)*E37+SQRT(1-Inputs!$B$38)*_xlfn.NORM.S.INV(RAND())</f>
        <v>0.55719649483760758</v>
      </c>
      <c r="AB37" s="24">
        <f ca="1">SQRT(Inputs!$B$38)*F37+SQRT(1-Inputs!$B$38)*_xlfn.NORM.S.INV(RAND())</f>
        <v>-0.44283672472595237</v>
      </c>
      <c r="AC37" s="24">
        <f ca="1">SQRT(Inputs!$B$38)*G37+SQRT(1-Inputs!$B$38)*_xlfn.NORM.S.INV(RAND())</f>
        <v>0.25511381609729644</v>
      </c>
      <c r="AD37" s="24">
        <f ca="1">SQRT(Inputs!$B$38)*H37+SQRT(1-Inputs!$B$38)*_xlfn.NORM.S.INV(RAND())</f>
        <v>0.16537320078495754</v>
      </c>
      <c r="AE37" s="24">
        <f ca="1">SQRT(Inputs!$B$38)*I37+SQRT(1-Inputs!$B$38)*_xlfn.NORM.S.INV(RAND())</f>
        <v>0.16189515038907079</v>
      </c>
      <c r="AF37" s="24">
        <f ca="1">SQRT(Inputs!$B$38)*J37+SQRT(1-Inputs!$B$38)*_xlfn.NORM.S.INV(RAND())</f>
        <v>-9.5948806465641912E-3</v>
      </c>
      <c r="AG37" s="24">
        <f ca="1">SQRT(Inputs!$B$38)*K37+SQRT(1-Inputs!$B$38)*_xlfn.NORM.S.INV(RAND())</f>
        <v>-0.85692051541603242</v>
      </c>
      <c r="AH37" s="24">
        <f ca="1">SQRT(Inputs!$B$38)*L37+SQRT(1-Inputs!$B$38)*_xlfn.NORM.S.INV(RAND())</f>
        <v>-0.51099913150545184</v>
      </c>
      <c r="AI37" s="24">
        <f ca="1">SQRT(Inputs!$B$38)*M37+SQRT(1-Inputs!$B$38)*_xlfn.NORM.S.INV(RAND())</f>
        <v>0.81317775694087613</v>
      </c>
      <c r="AJ37" s="24">
        <f ca="1">SQRT(Inputs!$B$38)*C37+SQRT(1-Inputs!$B$38)*_xlfn.NORM.S.INV(RAND())</f>
        <v>-1.6533075706793354</v>
      </c>
      <c r="AK37" s="24">
        <f ca="1">SQRT(Inputs!$B$38)*D37+SQRT(1-Inputs!$B$38)*_xlfn.NORM.S.INV(RAND())</f>
        <v>-0.54896606072265253</v>
      </c>
      <c r="AL37" s="24">
        <f ca="1">SQRT(Inputs!$B$38)*E37+SQRT(1-Inputs!$B$38)*_xlfn.NORM.S.INV(RAND())</f>
        <v>1.8151280970445727</v>
      </c>
      <c r="AM37" s="24">
        <f ca="1">SQRT(Inputs!$B$38)*F37+SQRT(1-Inputs!$B$38)*_xlfn.NORM.S.INV(RAND())</f>
        <v>1.2967412582597442</v>
      </c>
      <c r="AN37" s="24">
        <f ca="1">SQRT(Inputs!$B$38)*G37+SQRT(1-Inputs!$B$38)*_xlfn.NORM.S.INV(RAND())</f>
        <v>0.792758515545116</v>
      </c>
      <c r="AO37" s="24">
        <f ca="1">SQRT(Inputs!$B$38)*H37+SQRT(1-Inputs!$B$38)*_xlfn.NORM.S.INV(RAND())</f>
        <v>-0.84711168005781035</v>
      </c>
      <c r="AP37" s="24">
        <f ca="1">SQRT(Inputs!$B$38)*I37+SQRT(1-Inputs!$B$38)*_xlfn.NORM.S.INV(RAND())</f>
        <v>-0.33904110385527741</v>
      </c>
      <c r="AQ37" s="24">
        <f ca="1">SQRT(Inputs!$B$38)*J37+SQRT(1-Inputs!$B$38)*_xlfn.NORM.S.INV(RAND())</f>
        <v>-0.26501318968789833</v>
      </c>
      <c r="AR37" s="24">
        <f ca="1">SQRT(Inputs!$B$38)*K37+SQRT(1-Inputs!$B$38)*_xlfn.NORM.S.INV(RAND())</f>
        <v>1.7670826985135029</v>
      </c>
      <c r="AS37" s="24">
        <f ca="1">SQRT(Inputs!$B$38)*L37+SQRT(1-Inputs!$B$38)*_xlfn.NORM.S.INV(RAND())</f>
        <v>9.2252394004373295E-2</v>
      </c>
      <c r="AT37" s="24">
        <f ca="1">SQRT(Inputs!$B$38)*M37+SQRT(1-Inputs!$B$38)*_xlfn.NORM.S.INV(RAND())</f>
        <v>1.9318550193242001</v>
      </c>
      <c r="AU37" s="15">
        <f ca="1">Inputs!$B$6*EXP($B$8-0.5*C$5^2+C$5*N37)</f>
        <v>4154.4070747376963</v>
      </c>
      <c r="AV37" s="15">
        <f t="shared" ca="1" si="1"/>
        <v>4167.3945235567417</v>
      </c>
      <c r="AW37" s="15">
        <f t="shared" ca="1" si="2"/>
        <v>4615.2294841445646</v>
      </c>
      <c r="AX37" s="15">
        <f t="shared" ca="1" si="3"/>
        <v>5266.6053902038793</v>
      </c>
      <c r="AY37" s="15">
        <f t="shared" ca="1" si="4"/>
        <v>8010.2553498803054</v>
      </c>
      <c r="AZ37" s="15">
        <f t="shared" ca="1" si="5"/>
        <v>9854.1395011617205</v>
      </c>
      <c r="BA37" s="15">
        <f t="shared" ca="1" si="6"/>
        <v>15066.103820747043</v>
      </c>
      <c r="BB37" s="15">
        <f t="shared" ca="1" si="7"/>
        <v>17708.384834824468</v>
      </c>
      <c r="BC37" s="15">
        <f t="shared" ca="1" si="8"/>
        <v>22130.874477086756</v>
      </c>
      <c r="BD37" s="15">
        <f t="shared" ca="1" si="9"/>
        <v>30315.057427197786</v>
      </c>
      <c r="BE37" s="15">
        <f t="shared" ca="1" si="10"/>
        <v>36275.401791279503</v>
      </c>
      <c r="BF37" s="15">
        <f ca="1">Inputs!$B$13*EXP($B$9-0.5*C$6^2+C$6*Y37)</f>
        <v>14840.233113540777</v>
      </c>
      <c r="BG37" s="15">
        <f t="shared" ca="1" si="11"/>
        <v>17333.727080114437</v>
      </c>
      <c r="BH37" s="15">
        <f t="shared" ca="1" si="12"/>
        <v>23229.142658691155</v>
      </c>
      <c r="BI37" s="15">
        <f t="shared" ca="1" si="13"/>
        <v>26562.315803252011</v>
      </c>
      <c r="BJ37" s="15">
        <f t="shared" ca="1" si="14"/>
        <v>33783.439728583122</v>
      </c>
      <c r="BK37" s="15">
        <f t="shared" ca="1" si="15"/>
        <v>42406.869247381146</v>
      </c>
      <c r="BL37" s="15">
        <f t="shared" ca="1" si="16"/>
        <v>53196.164225212735</v>
      </c>
      <c r="BM37" s="15">
        <f t="shared" ca="1" si="17"/>
        <v>65311.672324350358</v>
      </c>
      <c r="BN37" s="15">
        <f t="shared" ca="1" si="18"/>
        <v>72485.990683344877</v>
      </c>
      <c r="BO37" s="15">
        <f t="shared" ca="1" si="19"/>
        <v>84043.240003496612</v>
      </c>
      <c r="BP37" s="15">
        <f t="shared" ca="1" si="20"/>
        <v>113424.35746259826</v>
      </c>
      <c r="BQ37" s="15">
        <f ca="1">Inputs!$B$20*EXP($B$10-0.5*C$7^2+C$7*AJ37)</f>
        <v>2386.3710740754732</v>
      </c>
      <c r="BR37" s="15">
        <f t="shared" ca="1" si="21"/>
        <v>2719.9532798606015</v>
      </c>
      <c r="BS37" s="15">
        <f t="shared" ca="1" si="22"/>
        <v>6273.2343583612301</v>
      </c>
      <c r="BT37" s="15">
        <f t="shared" ca="1" si="23"/>
        <v>12154.142481154229</v>
      </c>
      <c r="BU37" s="15">
        <f t="shared" ca="1" si="24"/>
        <v>20406.001884887006</v>
      </c>
      <c r="BV37" s="15">
        <f t="shared" ca="1" si="25"/>
        <v>23457.87743682638</v>
      </c>
      <c r="BW37" s="15">
        <f t="shared" ca="1" si="26"/>
        <v>30467.51154917603</v>
      </c>
      <c r="BX37" s="15">
        <f t="shared" ca="1" si="27"/>
        <v>40408.806519146463</v>
      </c>
      <c r="BY37" s="15">
        <f t="shared" ca="1" si="28"/>
        <v>79395.51069208252</v>
      </c>
      <c r="BZ37" s="15">
        <f t="shared" ca="1" si="29"/>
        <v>113308.42777552594</v>
      </c>
      <c r="CA37" s="15">
        <f t="shared" ca="1" si="30"/>
        <v>224354.40736146603</v>
      </c>
      <c r="CB37" s="15">
        <f ca="1">(AU37*DCF!C$10-DCF!C$5*MAX(AU37*DCF!C$10,0)-MAX(AU37-Inputs!$B$6,0)/Inputs!$B$10)*DCF!C$6</f>
        <v>1048.8342922025047</v>
      </c>
      <c r="CC37" s="15">
        <f ca="1">(AV37*DCF!D$10-DCF!D$5*MAX(AV37*DCF!D$10,0)-MAX(AV37-AU37,0)/Inputs!$B$10)*DCF!D$6</f>
        <v>1012.6075324569665</v>
      </c>
      <c r="CD37" s="15">
        <f ca="1">(AW37*DCF!E$10-DCF!E$5*MAX(AW37*DCF!E$10,0)-MAX(AW37-AV37,0)/Inputs!$B$10)*DCF!E$6</f>
        <v>964.712040897615</v>
      </c>
      <c r="CE37" s="15">
        <f ca="1">(AX37*DCF!F$10-DCF!F$5*MAX(AX37*DCF!F$10,0)-MAX(AX37-AW37,0)/Inputs!$B$10)*DCF!F$6</f>
        <v>1014.1563868326041</v>
      </c>
      <c r="CF37" s="15">
        <f ca="1">(AY37*DCF!G$10-DCF!G$5*MAX(AY37*DCF!G$10,0)-MAX(AY37-AX37,0)/Inputs!$B$10)*DCF!G$6</f>
        <v>1123.0548622932208</v>
      </c>
      <c r="CG37" s="15">
        <f ca="1">(AZ37*DCF!H$10-DCF!H$5*MAX(AZ37*DCF!H$10,0)-MAX(AZ37-AY37,0)/Inputs!$B$10)*DCF!H$6</f>
        <v>1585.7735652925305</v>
      </c>
      <c r="CH37" s="15">
        <f ca="1">(BA37*DCF!I$10-DCF!I$5*MAX(BA37*DCF!I$10,0)-MAX(BA37-AZ37,0)/Inputs!$B$10)*DCF!I$6</f>
        <v>1897.0827957751876</v>
      </c>
      <c r="CI37" s="15">
        <f ca="1">(BB37*DCF!J$10-DCF!J$5*MAX(BB37*DCF!J$10,0)-MAX(BB37-BA37,0)/Inputs!$B$10)*DCF!J$6</f>
        <v>2638.4057804651561</v>
      </c>
      <c r="CJ37" s="15">
        <f ca="1">(BC37*DCF!K$10-DCF!K$5*MAX(BC37*DCF!K$10,0)-MAX(BC37-BB37,0)/Inputs!$B$10)*DCF!K$6</f>
        <v>2943.6341396674047</v>
      </c>
      <c r="CK37" s="15">
        <f ca="1">(BD37*DCF!L$10-DCF!L$5*MAX(BD37*DCF!L$10,0)-MAX(BD37-BC37,0)/Inputs!$B$10)*DCF!L$6</f>
        <v>3513.7397612381892</v>
      </c>
      <c r="CL37" s="15">
        <f ca="1">(BE37*DCF!M$10-DCF!M$5*MAX(BE37*DCF!M$10,0)-MAX(BE37-BD37,0)/Inputs!$B$10)*DCF!M$6</f>
        <v>4406.9015604689394</v>
      </c>
      <c r="CM37" s="15">
        <f ca="1">(BF37*DCF!C$28-DCF!C$5*MAX(BF37*DCF!C$28,0)-MAX(BF37-Inputs!$B$13,0)/Inputs!$B$17)*DCF!C$6</f>
        <v>3731.628400963365</v>
      </c>
      <c r="CN37" s="15">
        <f ca="1">(BG37*DCF!D$28-DCF!D$5*MAX(BG37*DCF!D$28,0)-MAX(BG37-BF37,0)/Inputs!$B$17)*DCF!D$6</f>
        <v>4573.2058180592812</v>
      </c>
      <c r="CO37" s="15">
        <f ca="1">(BH37*DCF!E$28-DCF!E$5*MAX(BH37*DCF!E$28,0)-MAX(BH37-BG37,0)/Inputs!$B$17)*DCF!E$6</f>
        <v>5417.001567930738</v>
      </c>
      <c r="CP37" s="15">
        <f ca="1">(BI37*DCF!F$28-DCF!F$5*MAX(BI37*DCF!F$28,0)-MAX(BI37-BH37,0)/Inputs!$B$17)*DCF!F$6</f>
        <v>6604.1122104874275</v>
      </c>
      <c r="CQ37" s="15">
        <f ca="1">(BJ37*DCF!G$28-DCF!G$5*MAX(BJ37*DCF!G$28,0)-MAX(BJ37-BI37,0)/Inputs!$B$17)*DCF!G$6</f>
        <v>7550.8480435528882</v>
      </c>
      <c r="CR37" s="15">
        <f ca="1">(BK37*DCF!H$28-DCF!H$5*MAX(BK37*DCF!H$28,0)-MAX(BK37-BJ37,0)/Inputs!$B$17)*DCF!H$6</f>
        <v>9147.847685170389</v>
      </c>
      <c r="CS37" s="15">
        <f ca="1">(BL37*DCF!I$28-DCF!I$5*MAX(BL37*DCF!I$28,0)-MAX(BL37-BK37,0)/Inputs!$B$17)*DCF!I$6</f>
        <v>10960.644980327195</v>
      </c>
      <c r="CT37" s="15">
        <f ca="1">(BM37*DCF!J$28-DCF!J$5*MAX(BM37*DCF!J$28,0)-MAX(BM37-BL37,0)/Inputs!$B$17)*DCF!J$6</f>
        <v>12963.507465392409</v>
      </c>
      <c r="CU37" s="15">
        <f ca="1">(BN37*DCF!K$28-DCF!K$5*MAX(BN37*DCF!K$28,0)-MAX(BN37-BM37,0)/Inputs!$B$17)*DCF!K$6</f>
        <v>14429.067422076256</v>
      </c>
      <c r="CV37" s="15">
        <f ca="1">(BO37*DCF!L$28-DCF!L$5*MAX(BO37*DCF!L$28,0)-MAX(BO37-BN37,0)/Inputs!$B$17)*DCF!L$6</f>
        <v>15460.668405556848</v>
      </c>
      <c r="CW37" s="15">
        <f ca="1">(BP37*DCF!M$28-DCF!M$5*MAX(BP37*DCF!M$28,0)-MAX(BP37-BO37,0)/Inputs!$B$17)*DCF!M$6</f>
        <v>18269.706135394812</v>
      </c>
      <c r="CX37" s="15">
        <f ca="1">(BQ37*DCF!C$46-DCF!C$5*MAX(BQ37*DCF!C$46,0)-MAX(BQ37-Inputs!$B$20,0)/Inputs!$B$24)*DCF!C$6</f>
        <v>-551.12495937077904</v>
      </c>
      <c r="CY37" s="15">
        <f ca="1">(BR37*DCF!D$46-DCF!D$5*MAX(BR37*DCF!D$46,0)-MAX(BR37-BQ37,0)/Inputs!$B$24)*DCF!D$6</f>
        <v>-606.5693529665715</v>
      </c>
      <c r="CZ37" s="15">
        <f ca="1">(BS37*DCF!E$46-DCF!E$5*MAX(BS37*DCF!E$46,0)-MAX(BS37-BR37,0)/Inputs!$B$24)*DCF!E$6</f>
        <v>-2142.4264662607757</v>
      </c>
      <c r="DA37" s="15">
        <f ca="1">(BT37*DCF!F$46-DCF!F$5*MAX(BT37*DCF!F$46,0)-MAX(BT37-BS37,0)/Inputs!$B$24)*DCF!F$6</f>
        <v>-3026.5660570247383</v>
      </c>
      <c r="DB37" s="15">
        <f ca="1">(BU37*DCF!G$46-DCF!G$5*MAX(BU37*DCF!G$46,0)-MAX(BU37-BT37,0)/Inputs!$B$24)*DCF!G$6</f>
        <v>-3462.1800526518823</v>
      </c>
      <c r="DC37" s="15">
        <f ca="1">(BV37*DCF!H$46-DCF!H$5*MAX(BV37*DCF!H$46,0)-MAX(BV37-BU37,0)/Inputs!$B$24)*DCF!H$6</f>
        <v>-948.35162861341257</v>
      </c>
      <c r="DD37" s="15">
        <f ca="1">(BW37*DCF!I$46-DCF!I$5*MAX(BW37*DCF!I$46,0)-MAX(BW37-BV37,0)/Inputs!$B$24)*DCF!I$6</f>
        <v>-1308.535794558617</v>
      </c>
      <c r="DE37" s="15">
        <f ca="1">(BX37*DCF!J$46-DCF!J$5*MAX(BX37*DCF!J$46,0)-MAX(BX37-BW37,0)/Inputs!$B$24)*DCF!J$6</f>
        <v>-941.2313513447084</v>
      </c>
      <c r="DF37" s="15">
        <f ca="1">(BY37*DCF!K$46-DCF!K$5*MAX(BY37*DCF!K$46,0)-MAX(BY37-BX37,0)/Inputs!$B$24)*DCF!K$6</f>
        <v>-5015.3676837960347</v>
      </c>
      <c r="DG37" s="15">
        <f ca="1">(BZ37*DCF!L$46-DCF!L$5*MAX(BZ37*DCF!L$46,0)-MAX(BZ37-BY37,0)/Inputs!$B$24)*DCF!L$6</f>
        <v>157.88215530339809</v>
      </c>
      <c r="DH37" s="15">
        <f ca="1">(CA37*DCF!M$46-DCF!M$5*MAX(CA37*DCF!M$46,0)-MAX(CA37-BZ37,0)/Inputs!$B$24)*DCF!M$6</f>
        <v>-5626.3455334084074</v>
      </c>
      <c r="DI37" s="15">
        <f ca="1">SUM(CB37:CL37)+BE37*DCF!M$10*(1+Inputs!$B$30)*(1-Inputs!$B$33)*(1-Inputs!$B$30/Inputs!$B$31)/(Inputs!$B$29-Inputs!$B$30)*DCF!M$6</f>
        <v>123103.82559524976</v>
      </c>
      <c r="DJ37" s="15">
        <f ca="1">SUM(CM37:CW37)+BP37*DCF!M$28*(1+Inputs!$B$30)*(1-Inputs!$B$33)*(1-Inputs!$B$30/Inputs!$B$31)/(Inputs!$B$29-Inputs!$B$30)*DCF!M$6</f>
        <v>529990.22040192934</v>
      </c>
      <c r="DK37" s="15">
        <f ca="1">SUM(CX37:DH37)+CA37*DCF!M$46*(1+Inputs!$B$30)*(1-Inputs!$B$33)*(1-Inputs!$B$30/Inputs!$B$31)/(Inputs!$B$29-Inputs!$B$30)*DCF!M$6</f>
        <v>323407.67353467521</v>
      </c>
      <c r="DM37" s="15">
        <f ca="1">DI37+DJ37+DK37+Inputs!$B$34+Inputs!$B$36-Inputs!$B$35</f>
        <v>1053352.7195318544</v>
      </c>
    </row>
    <row r="38" spans="1:117" x14ac:dyDescent="0.75">
      <c r="A38" s="11">
        <v>25</v>
      </c>
      <c r="C38" s="24">
        <f t="shared" ca="1" si="32"/>
        <v>-1.537009202114004</v>
      </c>
      <c r="D38" s="24">
        <f t="shared" ca="1" si="32"/>
        <v>-0.34035269058948819</v>
      </c>
      <c r="E38" s="24">
        <f t="shared" ca="1" si="32"/>
        <v>-1.4725734482162953E-2</v>
      </c>
      <c r="F38" s="24">
        <f t="shared" ca="1" si="32"/>
        <v>-0.76104547558175117</v>
      </c>
      <c r="G38" s="24">
        <f t="shared" ca="1" si="32"/>
        <v>0.36717713822755432</v>
      </c>
      <c r="H38" s="24">
        <f t="shared" ca="1" si="32"/>
        <v>-1.7394749971103101</v>
      </c>
      <c r="I38" s="24">
        <f t="shared" ca="1" si="32"/>
        <v>0.57865125002256335</v>
      </c>
      <c r="J38" s="24">
        <f t="shared" ca="1" si="32"/>
        <v>1.8015381197775189</v>
      </c>
      <c r="K38" s="24">
        <f t="shared" ca="1" si="32"/>
        <v>-1.1283333362322778</v>
      </c>
      <c r="L38" s="24">
        <f t="shared" ca="1" si="32"/>
        <v>1.2655911651656677</v>
      </c>
      <c r="M38" s="24">
        <f t="shared" ca="1" si="32"/>
        <v>1.8387399367366066</v>
      </c>
      <c r="N38" s="24">
        <f ca="1">SQRT(Inputs!$B$38)*C38+SQRT(1-Inputs!$B$38)*_xlfn.NORM.S.INV(RAND())</f>
        <v>-1.7621290885921757</v>
      </c>
      <c r="O38" s="24">
        <f ca="1">SQRT(Inputs!$B$38)*D38+SQRT(1-Inputs!$B$38)*_xlfn.NORM.S.INV(RAND())</f>
        <v>0.16480451050220407</v>
      </c>
      <c r="P38" s="24">
        <f ca="1">SQRT(Inputs!$B$38)*E38+SQRT(1-Inputs!$B$38)*_xlfn.NORM.S.INV(RAND())</f>
        <v>0.4252028280949805</v>
      </c>
      <c r="Q38" s="24">
        <f ca="1">SQRT(Inputs!$B$38)*F38+SQRT(1-Inputs!$B$38)*_xlfn.NORM.S.INV(RAND())</f>
        <v>-1.520612479774422</v>
      </c>
      <c r="R38" s="24">
        <f ca="1">SQRT(Inputs!$B$38)*G38+SQRT(1-Inputs!$B$38)*_xlfn.NORM.S.INV(RAND())</f>
        <v>-0.33195444792821044</v>
      </c>
      <c r="S38" s="24">
        <f ca="1">SQRT(Inputs!$B$38)*H38+SQRT(1-Inputs!$B$38)*_xlfn.NORM.S.INV(RAND())</f>
        <v>-1.2497510162802237</v>
      </c>
      <c r="T38" s="24">
        <f ca="1">SQRT(Inputs!$B$38)*I38+SQRT(1-Inputs!$B$38)*_xlfn.NORM.S.INV(RAND())</f>
        <v>0.42123882815740959</v>
      </c>
      <c r="U38" s="24">
        <f ca="1">SQRT(Inputs!$B$38)*J38+SQRT(1-Inputs!$B$38)*_xlfn.NORM.S.INV(RAND())</f>
        <v>2.72882729227572</v>
      </c>
      <c r="V38" s="24">
        <f ca="1">SQRT(Inputs!$B$38)*K38+SQRT(1-Inputs!$B$38)*_xlfn.NORM.S.INV(RAND())</f>
        <v>-1.1462965880184282</v>
      </c>
      <c r="W38" s="24">
        <f ca="1">SQRT(Inputs!$B$38)*L38+SQRT(1-Inputs!$B$38)*_xlfn.NORM.S.INV(RAND())</f>
        <v>1.6740322111408101</v>
      </c>
      <c r="X38" s="24">
        <f ca="1">SQRT(Inputs!$B$38)*M38+SQRT(1-Inputs!$B$38)*_xlfn.NORM.S.INV(RAND())</f>
        <v>1.4872690044001913</v>
      </c>
      <c r="Y38" s="24">
        <f ca="1">SQRT(Inputs!$B$38)*C38+SQRT(1-Inputs!$B$38)*_xlfn.NORM.S.INV(RAND())</f>
        <v>-3.6286984557057664</v>
      </c>
      <c r="Z38" s="24">
        <f ca="1">SQRT(Inputs!$B$38)*D38+SQRT(1-Inputs!$B$38)*_xlfn.NORM.S.INV(RAND())</f>
        <v>-0.61079900449423952</v>
      </c>
      <c r="AA38" s="24">
        <f ca="1">SQRT(Inputs!$B$38)*E38+SQRT(1-Inputs!$B$38)*_xlfn.NORM.S.INV(RAND())</f>
        <v>-1.2860079932297988</v>
      </c>
      <c r="AB38" s="24">
        <f ca="1">SQRT(Inputs!$B$38)*F38+SQRT(1-Inputs!$B$38)*_xlfn.NORM.S.INV(RAND())</f>
        <v>0.19947494161961715</v>
      </c>
      <c r="AC38" s="24">
        <f ca="1">SQRT(Inputs!$B$38)*G38+SQRT(1-Inputs!$B$38)*_xlfn.NORM.S.INV(RAND())</f>
        <v>0.78348604439947067</v>
      </c>
      <c r="AD38" s="24">
        <f ca="1">SQRT(Inputs!$B$38)*H38+SQRT(1-Inputs!$B$38)*_xlfn.NORM.S.INV(RAND())</f>
        <v>1.3825923313717952</v>
      </c>
      <c r="AE38" s="24">
        <f ca="1">SQRT(Inputs!$B$38)*I38+SQRT(1-Inputs!$B$38)*_xlfn.NORM.S.INV(RAND())</f>
        <v>1.4295745611827757</v>
      </c>
      <c r="AF38" s="24">
        <f ca="1">SQRT(Inputs!$B$38)*J38+SQRT(1-Inputs!$B$38)*_xlfn.NORM.S.INV(RAND())</f>
        <v>-1.4937079661206609E-2</v>
      </c>
      <c r="AG38" s="24">
        <f ca="1">SQRT(Inputs!$B$38)*K38+SQRT(1-Inputs!$B$38)*_xlfn.NORM.S.INV(RAND())</f>
        <v>0.18376293143901046</v>
      </c>
      <c r="AH38" s="24">
        <f ca="1">SQRT(Inputs!$B$38)*L38+SQRT(1-Inputs!$B$38)*_xlfn.NORM.S.INV(RAND())</f>
        <v>2.9526670888029161</v>
      </c>
      <c r="AI38" s="24">
        <f ca="1">SQRT(Inputs!$B$38)*M38+SQRT(1-Inputs!$B$38)*_xlfn.NORM.S.INV(RAND())</f>
        <v>0.78488693078897498</v>
      </c>
      <c r="AJ38" s="24">
        <f ca="1">SQRT(Inputs!$B$38)*C38+SQRT(1-Inputs!$B$38)*_xlfn.NORM.S.INV(RAND())</f>
        <v>-1.3165402658564869</v>
      </c>
      <c r="AK38" s="24">
        <f ca="1">SQRT(Inputs!$B$38)*D38+SQRT(1-Inputs!$B$38)*_xlfn.NORM.S.INV(RAND())</f>
        <v>0.13654547892092556</v>
      </c>
      <c r="AL38" s="24">
        <f ca="1">SQRT(Inputs!$B$38)*E38+SQRT(1-Inputs!$B$38)*_xlfn.NORM.S.INV(RAND())</f>
        <v>-0.55423752763090506</v>
      </c>
      <c r="AM38" s="24">
        <f ca="1">SQRT(Inputs!$B$38)*F38+SQRT(1-Inputs!$B$38)*_xlfn.NORM.S.INV(RAND())</f>
        <v>-1.5927023458797989</v>
      </c>
      <c r="AN38" s="24">
        <f ca="1">SQRT(Inputs!$B$38)*G38+SQRT(1-Inputs!$B$38)*_xlfn.NORM.S.INV(RAND())</f>
        <v>0.80341671395147318</v>
      </c>
      <c r="AO38" s="24">
        <f ca="1">SQRT(Inputs!$B$38)*H38+SQRT(1-Inputs!$B$38)*_xlfn.NORM.S.INV(RAND())</f>
        <v>-3.4837286127700242</v>
      </c>
      <c r="AP38" s="24">
        <f ca="1">SQRT(Inputs!$B$38)*I38+SQRT(1-Inputs!$B$38)*_xlfn.NORM.S.INV(RAND())</f>
        <v>-0.82267807601744347</v>
      </c>
      <c r="AQ38" s="24">
        <f ca="1">SQRT(Inputs!$B$38)*J38+SQRT(1-Inputs!$B$38)*_xlfn.NORM.S.INV(RAND())</f>
        <v>1.538041958896573</v>
      </c>
      <c r="AR38" s="24">
        <f ca="1">SQRT(Inputs!$B$38)*K38+SQRT(1-Inputs!$B$38)*_xlfn.NORM.S.INV(RAND())</f>
        <v>-0.27567519722112171</v>
      </c>
      <c r="AS38" s="24">
        <f ca="1">SQRT(Inputs!$B$38)*L38+SQRT(1-Inputs!$B$38)*_xlfn.NORM.S.INV(RAND())</f>
        <v>0.62258028100465057</v>
      </c>
      <c r="AT38" s="24">
        <f ca="1">SQRT(Inputs!$B$38)*M38+SQRT(1-Inputs!$B$38)*_xlfn.NORM.S.INV(RAND())</f>
        <v>1.0981950476804323</v>
      </c>
      <c r="AU38" s="15">
        <f ca="1">Inputs!$B$6*EXP($B$8-0.5*C$5^2+C$5*N38)</f>
        <v>3730.7746107822409</v>
      </c>
      <c r="AV38" s="15">
        <f t="shared" ca="1" si="1"/>
        <v>4652.6190703285547</v>
      </c>
      <c r="AW38" s="15">
        <f t="shared" ca="1" si="2"/>
        <v>6007.9150633903628</v>
      </c>
      <c r="AX38" s="15">
        <f t="shared" ca="1" si="3"/>
        <v>6065.9503753971085</v>
      </c>
      <c r="AY38" s="15">
        <f t="shared" ca="1" si="4"/>
        <v>7131.3126941734699</v>
      </c>
      <c r="AZ38" s="15">
        <f t="shared" ca="1" si="5"/>
        <v>7600.4116562213794</v>
      </c>
      <c r="BA38" s="15">
        <f t="shared" ca="1" si="6"/>
        <v>9720.1825583840928</v>
      </c>
      <c r="BB38" s="15">
        <f t="shared" ca="1" si="7"/>
        <v>15642.283998397959</v>
      </c>
      <c r="BC38" s="15">
        <f t="shared" ca="1" si="8"/>
        <v>17151.042437747885</v>
      </c>
      <c r="BD38" s="15">
        <f t="shared" ca="1" si="9"/>
        <v>24573.163213074269</v>
      </c>
      <c r="BE38" s="15">
        <f t="shared" ca="1" si="10"/>
        <v>34479.333890931892</v>
      </c>
      <c r="BF38" s="15">
        <f ca="1">Inputs!$B$13*EXP($B$9-0.5*C$6^2+C$6*Y38)</f>
        <v>6736.4485473405957</v>
      </c>
      <c r="BG38" s="15">
        <f t="shared" ca="1" si="11"/>
        <v>7353.1951162139076</v>
      </c>
      <c r="BH38" s="15">
        <f t="shared" ca="1" si="12"/>
        <v>7258.5444866214384</v>
      </c>
      <c r="BI38" s="15">
        <f t="shared" ca="1" si="13"/>
        <v>9162.5953385091889</v>
      </c>
      <c r="BJ38" s="15">
        <f t="shared" ca="1" si="14"/>
        <v>12575.735335548585</v>
      </c>
      <c r="BK38" s="15">
        <f t="shared" ca="1" si="15"/>
        <v>18630.966318847142</v>
      </c>
      <c r="BL38" s="15">
        <f t="shared" ca="1" si="16"/>
        <v>27543.914823168609</v>
      </c>
      <c r="BM38" s="15">
        <f t="shared" ca="1" si="17"/>
        <v>33794.648514742636</v>
      </c>
      <c r="BN38" s="15">
        <f t="shared" ca="1" si="18"/>
        <v>42488.617068995867</v>
      </c>
      <c r="BO38" s="15">
        <f t="shared" ca="1" si="19"/>
        <v>73684.443292557015</v>
      </c>
      <c r="BP38" s="15">
        <f t="shared" ca="1" si="20"/>
        <v>99125.941653142727</v>
      </c>
      <c r="BQ38" s="15">
        <f ca="1">Inputs!$B$20*EXP($B$10-0.5*C$7^2+C$7*AJ38)</f>
        <v>2689.1344229712754</v>
      </c>
      <c r="BR38" s="15">
        <f t="shared" ca="1" si="21"/>
        <v>3810.517471791678</v>
      </c>
      <c r="BS38" s="15">
        <f t="shared" ca="1" si="22"/>
        <v>4450.2205821340067</v>
      </c>
      <c r="BT38" s="15">
        <f t="shared" ca="1" si="23"/>
        <v>4040.3747045595583</v>
      </c>
      <c r="BU38" s="15">
        <f t="shared" ca="1" si="24"/>
        <v>6801.0391052146006</v>
      </c>
      <c r="BV38" s="15">
        <f t="shared" ca="1" si="25"/>
        <v>4316.4216017562421</v>
      </c>
      <c r="BW38" s="15">
        <f t="shared" ca="1" si="26"/>
        <v>5060.7762746174549</v>
      </c>
      <c r="BX38" s="15">
        <f t="shared" ca="1" si="27"/>
        <v>9634.7140234872604</v>
      </c>
      <c r="BY38" s="15">
        <f t="shared" ca="1" si="28"/>
        <v>12806.292038864425</v>
      </c>
      <c r="BZ38" s="15">
        <f t="shared" ca="1" si="29"/>
        <v>20147.909599482969</v>
      </c>
      <c r="CA38" s="15">
        <f t="shared" ca="1" si="30"/>
        <v>34400.528692274231</v>
      </c>
      <c r="CB38" s="15">
        <f ca="1">(AU38*DCF!C$10-DCF!C$5*MAX(AU38*DCF!C$10,0)-MAX(AU38-Inputs!$B$6,0)/Inputs!$B$10)*DCF!C$6</f>
        <v>958.09692875145606</v>
      </c>
      <c r="CC38" s="15">
        <f ca="1">(AV38*DCF!D$10-DCF!D$5*MAX(AV38*DCF!D$10,0)-MAX(AV38-AU38,0)/Inputs!$B$10)*DCF!D$6</f>
        <v>909.27673285609262</v>
      </c>
      <c r="CD38" s="15">
        <f ca="1">(AW38*DCF!E$10-DCF!E$5*MAX(AW38*DCF!E$10,0)-MAX(AW38-AV38,0)/Inputs!$B$10)*DCF!E$6</f>
        <v>1081.8631674602541</v>
      </c>
      <c r="CE38" s="15">
        <f ca="1">(AX38*DCF!F$10-DCF!F$5*MAX(AX38*DCF!F$10,0)-MAX(AX38-AW38,0)/Inputs!$B$10)*DCF!F$6</f>
        <v>1312.1115901813309</v>
      </c>
      <c r="CF38" s="15">
        <f ca="1">(AY38*DCF!G$10-DCF!G$5*MAX(AY38*DCF!G$10,0)-MAX(AY38-AX38,0)/Inputs!$B$10)*DCF!G$6</f>
        <v>1264.5535383914823</v>
      </c>
      <c r="CG38" s="15">
        <f ca="1">(AZ38*DCF!H$10-DCF!H$5*MAX(AZ38*DCF!H$10,0)-MAX(AZ38-AY38,0)/Inputs!$B$10)*DCF!H$6</f>
        <v>1392.3284442709109</v>
      </c>
      <c r="CH38" s="15">
        <f ca="1">(BA38*DCF!I$10-DCF!I$5*MAX(BA38*DCF!I$10,0)-MAX(BA38-AZ38,0)/Inputs!$B$10)*DCF!I$6</f>
        <v>1427.806062062821</v>
      </c>
      <c r="CI38" s="15">
        <f ca="1">(BB38*DCF!J$10-DCF!J$5*MAX(BB38*DCF!J$10,0)-MAX(BB38-BA38,0)/Inputs!$B$10)*DCF!J$6</f>
        <v>1786.8553444619142</v>
      </c>
      <c r="CJ38" s="15">
        <f ca="1">(BC38*DCF!K$10-DCF!K$5*MAX(BC38*DCF!K$10,0)-MAX(BC38-BB38,0)/Inputs!$B$10)*DCF!K$6</f>
        <v>2549.8391711664835</v>
      </c>
      <c r="CK38" s="15">
        <f ca="1">(BD38*DCF!L$10-DCF!L$5*MAX(BD38*DCF!L$10,0)-MAX(BD38-BC38,0)/Inputs!$B$10)*DCF!L$6</f>
        <v>2746.2999041374296</v>
      </c>
      <c r="CL38" s="15">
        <f ca="1">(BE38*DCF!M$10-DCF!M$5*MAX(BE38*DCF!M$10,0)-MAX(BE38-BD38,0)/Inputs!$B$10)*DCF!M$6</f>
        <v>3682.0820353358754</v>
      </c>
      <c r="CM38" s="15">
        <f ca="1">(BF38*DCF!C$28-DCF!C$5*MAX(BF38*DCF!C$28,0)-MAX(BF38-Inputs!$B$13,0)/Inputs!$B$17)*DCF!C$6</f>
        <v>2055.9199181565496</v>
      </c>
      <c r="CN38" s="15">
        <f ca="1">(BG38*DCF!D$28-DCF!D$5*MAX(BG38*DCF!D$28,0)-MAX(BG38-BF38,0)/Inputs!$B$17)*DCF!D$6</f>
        <v>2034.1052336843659</v>
      </c>
      <c r="CO38" s="15">
        <f ca="1">(BH38*DCF!E$28-DCF!E$5*MAX(BH38*DCF!E$28,0)-MAX(BH38-BG38,0)/Inputs!$B$17)*DCF!E$6</f>
        <v>2055.7490474730653</v>
      </c>
      <c r="CP38" s="15">
        <f ca="1">(BI38*DCF!F$28-DCF!F$5*MAX(BI38*DCF!F$28,0)-MAX(BI38-BH38,0)/Inputs!$B$17)*DCF!F$6</f>
        <v>2140.7407303358109</v>
      </c>
      <c r="CQ38" s="15">
        <f ca="1">(BJ38*DCF!G$28-DCF!G$5*MAX(BJ38*DCF!G$28,0)-MAX(BJ38-BI38,0)/Inputs!$B$17)*DCF!G$6</f>
        <v>2688.8135148412525</v>
      </c>
      <c r="CR38" s="15">
        <f ca="1">(BK38*DCF!H$28-DCF!H$5*MAX(BK38*DCF!H$28,0)-MAX(BK38-BJ38,0)/Inputs!$B$17)*DCF!H$6</f>
        <v>3666.8305575160202</v>
      </c>
      <c r="CS38" s="15">
        <f ca="1">(BL38*DCF!I$28-DCF!I$5*MAX(BL38*DCF!I$28,0)-MAX(BL38-BK38,0)/Inputs!$B$17)*DCF!I$6</f>
        <v>5197.7538675722399</v>
      </c>
      <c r="CT38" s="15">
        <f ca="1">(BM38*DCF!J$28-DCF!J$5*MAX(BM38*DCF!J$28,0)-MAX(BM38-BL38,0)/Inputs!$B$17)*DCF!J$6</f>
        <v>6710.2159033356338</v>
      </c>
      <c r="CU38" s="15">
        <f ca="1">(BN38*DCF!K$28-DCF!K$5*MAX(BN38*DCF!K$28,0)-MAX(BN38-BM38,0)/Inputs!$B$17)*DCF!K$6</f>
        <v>7907.9881735143081</v>
      </c>
      <c r="CV38" s="15">
        <f ca="1">(BO38*DCF!L$28-DCF!L$5*MAX(BO38*DCF!L$28,0)-MAX(BO38-BN38,0)/Inputs!$B$17)*DCF!L$6</f>
        <v>11171.73330822911</v>
      </c>
      <c r="CW38" s="15">
        <f ca="1">(BP38*DCF!M$28-DCF!M$5*MAX(BP38*DCF!M$28,0)-MAX(BP38-BO38,0)/Inputs!$B$17)*DCF!M$6</f>
        <v>15991.251822251095</v>
      </c>
      <c r="CX38" s="15">
        <f ca="1">(BQ38*DCF!C$46-DCF!C$5*MAX(BQ38*DCF!C$46,0)-MAX(BQ38-Inputs!$B$20,0)/Inputs!$B$24)*DCF!C$6</f>
        <v>-621.04721084786956</v>
      </c>
      <c r="CY38" s="15">
        <f ca="1">(BR38*DCF!D$46-DCF!D$5*MAX(BR38*DCF!D$46,0)-MAX(BR38-BQ38,0)/Inputs!$B$24)*DCF!D$6</f>
        <v>-1128.8513086259243</v>
      </c>
      <c r="CZ38" s="15">
        <f ca="1">(BS38*DCF!E$46-DCF!E$5*MAX(BS38*DCF!E$46,0)-MAX(BS38-BR38,0)/Inputs!$B$24)*DCF!E$6</f>
        <v>-778.39968760157683</v>
      </c>
      <c r="DA38" s="15">
        <f ca="1">(BT38*DCF!F$46-DCF!F$5*MAX(BT38*DCF!F$46,0)-MAX(BT38-BS38,0)/Inputs!$B$24)*DCF!F$6</f>
        <v>-294.24563118356986</v>
      </c>
      <c r="DB38" s="15">
        <f ca="1">(BU38*DCF!G$46-DCF!G$5*MAX(BU38*DCF!G$46,0)-MAX(BU38-BT38,0)/Inputs!$B$24)*DCF!G$6</f>
        <v>-1157.4064785986534</v>
      </c>
      <c r="DC38" s="15">
        <f ca="1">(BV38*DCF!H$46-DCF!H$5*MAX(BV38*DCF!H$46,0)-MAX(BV38-BU38,0)/Inputs!$B$24)*DCF!H$6</f>
        <v>0</v>
      </c>
      <c r="DD38" s="15">
        <f ca="1">(BW38*DCF!I$46-DCF!I$5*MAX(BW38*DCF!I$46,0)-MAX(BW38-BV38,0)/Inputs!$B$24)*DCF!I$6</f>
        <v>-96.794841334729412</v>
      </c>
      <c r="DE38" s="15">
        <f ca="1">(BX38*DCF!J$46-DCF!J$5*MAX(BX38*DCF!J$46,0)-MAX(BX38-BW38,0)/Inputs!$B$24)*DCF!J$6</f>
        <v>-808.78396115593785</v>
      </c>
      <c r="DF38" s="15">
        <f ca="1">(BY38*DCF!K$46-DCF!K$5*MAX(BY38*DCF!K$46,0)-MAX(BY38-BX38,0)/Inputs!$B$24)*DCF!K$6</f>
        <v>-45.41403203070486</v>
      </c>
      <c r="DG38" s="15">
        <f ca="1">(BZ38*DCF!L$46-DCF!L$5*MAX(BZ38*DCF!L$46,0)-MAX(BZ38-BY38,0)/Inputs!$B$24)*DCF!L$6</f>
        <v>-268.7005840684331</v>
      </c>
      <c r="DH38" s="15">
        <f ca="1">(CA38*DCF!M$46-DCF!M$5*MAX(CA38*DCF!M$46,0)-MAX(CA38-BZ38,0)/Inputs!$B$24)*DCF!M$6</f>
        <v>-282.73195827685907</v>
      </c>
      <c r="DI38" s="15">
        <f ca="1">SUM(CB38:CL38)+BE38*DCF!M$10*(1+Inputs!$B$30)*(1-Inputs!$B$33)*(1-Inputs!$B$30/Inputs!$B$31)/(Inputs!$B$29-Inputs!$B$30)*DCF!M$6</f>
        <v>115067.55507952889</v>
      </c>
      <c r="DJ38" s="15">
        <f ca="1">SUM(CM38:CW38)+BP38*DCF!M$28*(1+Inputs!$B$30)*(1-Inputs!$B$33)*(1-Inputs!$B$30/Inputs!$B$31)/(Inputs!$B$29-Inputs!$B$30)*DCF!M$6</f>
        <v>429446.17731100769</v>
      </c>
      <c r="DK38" s="15">
        <f ca="1">SUM(CX38:DH38)+CA38*DCF!M$46*(1+Inputs!$B$30)*(1-Inputs!$B$33)*(1-Inputs!$B$30/Inputs!$B$31)/(Inputs!$B$29-Inputs!$B$30)*DCF!M$6</f>
        <v>47704.916667663361</v>
      </c>
      <c r="DM38" s="15">
        <f ca="1">DI38+DJ38+DK38+Inputs!$B$34+Inputs!$B$36-Inputs!$B$35</f>
        <v>669069.64905819995</v>
      </c>
    </row>
    <row r="39" spans="1:117" x14ac:dyDescent="0.75">
      <c r="A39" s="11">
        <v>26</v>
      </c>
      <c r="C39" s="24">
        <f t="shared" ca="1" si="32"/>
        <v>0.24590707538370515</v>
      </c>
      <c r="D39" s="24">
        <f t="shared" ca="1" si="32"/>
        <v>-0.12838295569304456</v>
      </c>
      <c r="E39" s="24">
        <f t="shared" ca="1" si="32"/>
        <v>-0.22592028320984864</v>
      </c>
      <c r="F39" s="24">
        <f t="shared" ca="1" si="32"/>
        <v>0.58579232499571976</v>
      </c>
      <c r="G39" s="24">
        <f t="shared" ca="1" si="32"/>
        <v>-1.3084148972156618E-2</v>
      </c>
      <c r="H39" s="24">
        <f t="shared" ca="1" si="32"/>
        <v>0.48136816132520355</v>
      </c>
      <c r="I39" s="24">
        <f t="shared" ca="1" si="32"/>
        <v>0.92405487084319349</v>
      </c>
      <c r="J39" s="24">
        <f t="shared" ca="1" si="32"/>
        <v>0.76278718474366192</v>
      </c>
      <c r="K39" s="24">
        <f t="shared" ca="1" si="32"/>
        <v>0.66301677091798528</v>
      </c>
      <c r="L39" s="24">
        <f t="shared" ca="1" si="32"/>
        <v>0.66912174412461056</v>
      </c>
      <c r="M39" s="24">
        <f t="shared" ca="1" si="32"/>
        <v>0.54082240959189398</v>
      </c>
      <c r="N39" s="24">
        <f ca="1">SQRT(Inputs!$B$38)*C39+SQRT(1-Inputs!$B$38)*_xlfn.NORM.S.INV(RAND())</f>
        <v>0.68068443639044229</v>
      </c>
      <c r="O39" s="24">
        <f ca="1">SQRT(Inputs!$B$38)*D39+SQRT(1-Inputs!$B$38)*_xlfn.NORM.S.INV(RAND())</f>
        <v>-0.11186595748239543</v>
      </c>
      <c r="P39" s="24">
        <f ca="1">SQRT(Inputs!$B$38)*E39+SQRT(1-Inputs!$B$38)*_xlfn.NORM.S.INV(RAND())</f>
        <v>-0.78877303729389325</v>
      </c>
      <c r="Q39" s="24">
        <f ca="1">SQRT(Inputs!$B$38)*F39+SQRT(1-Inputs!$B$38)*_xlfn.NORM.S.INV(RAND())</f>
        <v>0.99445806223123978</v>
      </c>
      <c r="R39" s="24">
        <f ca="1">SQRT(Inputs!$B$38)*G39+SQRT(1-Inputs!$B$38)*_xlfn.NORM.S.INV(RAND())</f>
        <v>-0.88949033080577145</v>
      </c>
      <c r="S39" s="24">
        <f ca="1">SQRT(Inputs!$B$38)*H39+SQRT(1-Inputs!$B$38)*_xlfn.NORM.S.INV(RAND())</f>
        <v>1.640891712005748</v>
      </c>
      <c r="T39" s="24">
        <f ca="1">SQRT(Inputs!$B$38)*I39+SQRT(1-Inputs!$B$38)*_xlfn.NORM.S.INV(RAND())</f>
        <v>0.46093012160587121</v>
      </c>
      <c r="U39" s="24">
        <f ca="1">SQRT(Inputs!$B$38)*J39+SQRT(1-Inputs!$B$38)*_xlfn.NORM.S.INV(RAND())</f>
        <v>-0.25253820419137751</v>
      </c>
      <c r="V39" s="24">
        <f ca="1">SQRT(Inputs!$B$38)*K39+SQRT(1-Inputs!$B$38)*_xlfn.NORM.S.INV(RAND())</f>
        <v>3.1411926655743327E-3</v>
      </c>
      <c r="W39" s="24">
        <f ca="1">SQRT(Inputs!$B$38)*L39+SQRT(1-Inputs!$B$38)*_xlfn.NORM.S.INV(RAND())</f>
        <v>-0.82639184575320024</v>
      </c>
      <c r="X39" s="24">
        <f ca="1">SQRT(Inputs!$B$38)*M39+SQRT(1-Inputs!$B$38)*_xlfn.NORM.S.INV(RAND())</f>
        <v>-0.29264350767968533</v>
      </c>
      <c r="Y39" s="24">
        <f ca="1">SQRT(Inputs!$B$38)*C39+SQRT(1-Inputs!$B$38)*_xlfn.NORM.S.INV(RAND())</f>
        <v>1.0703414034979428</v>
      </c>
      <c r="Z39" s="24">
        <f ca="1">SQRT(Inputs!$B$38)*D39+SQRT(1-Inputs!$B$38)*_xlfn.NORM.S.INV(RAND())</f>
        <v>0.26082241885963159</v>
      </c>
      <c r="AA39" s="24">
        <f ca="1">SQRT(Inputs!$B$38)*E39+SQRT(1-Inputs!$B$38)*_xlfn.NORM.S.INV(RAND())</f>
        <v>-1.5916517826068322</v>
      </c>
      <c r="AB39" s="24">
        <f ca="1">SQRT(Inputs!$B$38)*F39+SQRT(1-Inputs!$B$38)*_xlfn.NORM.S.INV(RAND())</f>
        <v>-0.2445838398993036</v>
      </c>
      <c r="AC39" s="24">
        <f ca="1">SQRT(Inputs!$B$38)*G39+SQRT(1-Inputs!$B$38)*_xlfn.NORM.S.INV(RAND())</f>
        <v>1.4979288094379908</v>
      </c>
      <c r="AD39" s="24">
        <f ca="1">SQRT(Inputs!$B$38)*H39+SQRT(1-Inputs!$B$38)*_xlfn.NORM.S.INV(RAND())</f>
        <v>0.9088641265723344</v>
      </c>
      <c r="AE39" s="24">
        <f ca="1">SQRT(Inputs!$B$38)*I39+SQRT(1-Inputs!$B$38)*_xlfn.NORM.S.INV(RAND())</f>
        <v>0.29897877333919715</v>
      </c>
      <c r="AF39" s="24">
        <f ca="1">SQRT(Inputs!$B$38)*J39+SQRT(1-Inputs!$B$38)*_xlfn.NORM.S.INV(RAND())</f>
        <v>-3.0503007071144228E-2</v>
      </c>
      <c r="AG39" s="24">
        <f ca="1">SQRT(Inputs!$B$38)*K39+SQRT(1-Inputs!$B$38)*_xlfn.NORM.S.INV(RAND())</f>
        <v>-0.90942861207675874</v>
      </c>
      <c r="AH39" s="24">
        <f ca="1">SQRT(Inputs!$B$38)*L39+SQRT(1-Inputs!$B$38)*_xlfn.NORM.S.INV(RAND())</f>
        <v>0.87534196747301307</v>
      </c>
      <c r="AI39" s="24">
        <f ca="1">SQRT(Inputs!$B$38)*M39+SQRT(1-Inputs!$B$38)*_xlfn.NORM.S.INV(RAND())</f>
        <v>0.76515955078627473</v>
      </c>
      <c r="AJ39" s="24">
        <f ca="1">SQRT(Inputs!$B$38)*C39+SQRT(1-Inputs!$B$38)*_xlfn.NORM.S.INV(RAND())</f>
        <v>-0.85042730095863051</v>
      </c>
      <c r="AK39" s="24">
        <f ca="1">SQRT(Inputs!$B$38)*D39+SQRT(1-Inputs!$B$38)*_xlfn.NORM.S.INV(RAND())</f>
        <v>-1.1722279286302615</v>
      </c>
      <c r="AL39" s="24">
        <f ca="1">SQRT(Inputs!$B$38)*E39+SQRT(1-Inputs!$B$38)*_xlfn.NORM.S.INV(RAND())</f>
        <v>-0.13791910360689297</v>
      </c>
      <c r="AM39" s="24">
        <f ca="1">SQRT(Inputs!$B$38)*F39+SQRT(1-Inputs!$B$38)*_xlfn.NORM.S.INV(RAND())</f>
        <v>-0.43115641559427581</v>
      </c>
      <c r="AN39" s="24">
        <f ca="1">SQRT(Inputs!$B$38)*G39+SQRT(1-Inputs!$B$38)*_xlfn.NORM.S.INV(RAND())</f>
        <v>1.2862247688830541</v>
      </c>
      <c r="AO39" s="24">
        <f ca="1">SQRT(Inputs!$B$38)*H39+SQRT(1-Inputs!$B$38)*_xlfn.NORM.S.INV(RAND())</f>
        <v>-0.28377960274739988</v>
      </c>
      <c r="AP39" s="24">
        <f ca="1">SQRT(Inputs!$B$38)*I39+SQRT(1-Inputs!$B$38)*_xlfn.NORM.S.INV(RAND())</f>
        <v>0.66276044812074997</v>
      </c>
      <c r="AQ39" s="24">
        <f ca="1">SQRT(Inputs!$B$38)*J39+SQRT(1-Inputs!$B$38)*_xlfn.NORM.S.INV(RAND())</f>
        <v>0.7237911901294074</v>
      </c>
      <c r="AR39" s="24">
        <f ca="1">SQRT(Inputs!$B$38)*K39+SQRT(1-Inputs!$B$38)*_xlfn.NORM.S.INV(RAND())</f>
        <v>0.39146728759587313</v>
      </c>
      <c r="AS39" s="24">
        <f ca="1">SQRT(Inputs!$B$38)*L39+SQRT(1-Inputs!$B$38)*_xlfn.NORM.S.INV(RAND())</f>
        <v>0.38037831218527096</v>
      </c>
      <c r="AT39" s="24">
        <f ca="1">SQRT(Inputs!$B$38)*M39+SQRT(1-Inputs!$B$38)*_xlfn.NORM.S.INV(RAND())</f>
        <v>0.48909284268183512</v>
      </c>
      <c r="AU39" s="15">
        <f ca="1">Inputs!$B$6*EXP($B$8-0.5*C$5^2+C$5*N39)</f>
        <v>5540.2610480662224</v>
      </c>
      <c r="AV39" s="15">
        <f t="shared" ca="1" si="1"/>
        <v>6633.7922636203475</v>
      </c>
      <c r="AW39" s="15">
        <f t="shared" ca="1" si="2"/>
        <v>7272.3655514474003</v>
      </c>
      <c r="AX39" s="15">
        <f t="shared" ca="1" si="3"/>
        <v>10053.392329763112</v>
      </c>
      <c r="AY39" s="15">
        <f t="shared" ca="1" si="4"/>
        <v>11074.008111394223</v>
      </c>
      <c r="AZ39" s="15">
        <f t="shared" ca="1" si="5"/>
        <v>16226.143536912939</v>
      </c>
      <c r="BA39" s="15">
        <f t="shared" ca="1" si="6"/>
        <v>20838.0326047528</v>
      </c>
      <c r="BB39" s="15">
        <f t="shared" ca="1" si="7"/>
        <v>24874.699357075198</v>
      </c>
      <c r="BC39" s="15">
        <f t="shared" ca="1" si="8"/>
        <v>30474.415427532636</v>
      </c>
      <c r="BD39" s="15">
        <f t="shared" ca="1" si="9"/>
        <v>34556.994471961298</v>
      </c>
      <c r="BE39" s="15">
        <f t="shared" ca="1" si="10"/>
        <v>41231.403489663608</v>
      </c>
      <c r="BF39" s="15">
        <f ca="1">Inputs!$B$13*EXP($B$9-0.5*C$6^2+C$6*Y39)</f>
        <v>17100.482223801278</v>
      </c>
      <c r="BG39" s="15">
        <f t="shared" ca="1" si="11"/>
        <v>21845.232540015142</v>
      </c>
      <c r="BH39" s="15">
        <f t="shared" ca="1" si="12"/>
        <v>20498.133240955849</v>
      </c>
      <c r="BI39" s="15">
        <f t="shared" ca="1" si="13"/>
        <v>24165.709690744305</v>
      </c>
      <c r="BJ39" s="15">
        <f t="shared" ca="1" si="14"/>
        <v>36765.434516696645</v>
      </c>
      <c r="BK39" s="15">
        <f t="shared" ca="1" si="15"/>
        <v>51066.007604203245</v>
      </c>
      <c r="BL39" s="15">
        <f t="shared" ca="1" si="16"/>
        <v>65206.547561017047</v>
      </c>
      <c r="BM39" s="15">
        <f t="shared" ca="1" si="17"/>
        <v>79849.770253194205</v>
      </c>
      <c r="BN39" s="15">
        <f t="shared" ca="1" si="18"/>
        <v>88065.176806398609</v>
      </c>
      <c r="BO39" s="15">
        <f t="shared" ca="1" si="19"/>
        <v>119960.66731837283</v>
      </c>
      <c r="BP39" s="15">
        <f t="shared" ca="1" si="20"/>
        <v>161019.96445864518</v>
      </c>
      <c r="BQ39" s="15">
        <f ca="1">Inputs!$B$20*EXP($B$10-0.5*C$7^2+C$7*AJ39)</f>
        <v>3172.5686688918227</v>
      </c>
      <c r="BR39" s="15">
        <f t="shared" ca="1" si="21"/>
        <v>2966.690212625263</v>
      </c>
      <c r="BS39" s="15">
        <f t="shared" ca="1" si="22"/>
        <v>3904.7878421588989</v>
      </c>
      <c r="BT39" s="15">
        <f t="shared" ca="1" si="23"/>
        <v>4808.0816121521839</v>
      </c>
      <c r="BU39" s="15">
        <f t="shared" ca="1" si="24"/>
        <v>9096.2400125392433</v>
      </c>
      <c r="BV39" s="15">
        <f t="shared" ca="1" si="25"/>
        <v>11871.687222191071</v>
      </c>
      <c r="BW39" s="15">
        <f t="shared" ca="1" si="26"/>
        <v>19060.94420991452</v>
      </c>
      <c r="BX39" s="15">
        <f t="shared" ca="1" si="27"/>
        <v>30822.901124333075</v>
      </c>
      <c r="BY39" s="15">
        <f t="shared" ca="1" si="28"/>
        <v>46547.011525763148</v>
      </c>
      <c r="BZ39" s="15">
        <f t="shared" ca="1" si="29"/>
        <v>70042.472949028859</v>
      </c>
      <c r="CA39" s="15">
        <f t="shared" ca="1" si="30"/>
        <v>107322.17199713981</v>
      </c>
      <c r="CB39" s="15">
        <f ca="1">(AU39*DCF!C$10-DCF!C$5*MAX(AU39*DCF!C$10,0)-MAX(AU39-Inputs!$B$6,0)/Inputs!$B$10)*DCF!C$6</f>
        <v>1038.9529063569203</v>
      </c>
      <c r="CC39" s="15">
        <f ca="1">(AV39*DCF!D$10-DCF!D$5*MAX(AV39*DCF!D$10,0)-MAX(AV39-AU39,0)/Inputs!$B$10)*DCF!D$6</f>
        <v>1350.3129546222619</v>
      </c>
      <c r="CD39" s="15">
        <f ca="1">(AW39*DCF!E$10-DCF!E$5*MAX(AW39*DCF!E$10,0)-MAX(AW39-AV39,0)/Inputs!$B$10)*DCF!E$6</f>
        <v>1535.2402907032319</v>
      </c>
      <c r="CE39" s="15">
        <f ca="1">(AX39*DCF!F$10-DCF!F$5*MAX(AX39*DCF!F$10,0)-MAX(AX39-AW39,0)/Inputs!$B$10)*DCF!F$6</f>
        <v>1615.9768008373132</v>
      </c>
      <c r="CF39" s="15">
        <f ca="1">(AY39*DCF!G$10-DCF!G$5*MAX(AY39*DCF!G$10,0)-MAX(AY39-AX39,0)/Inputs!$B$10)*DCF!G$6</f>
        <v>2085.5069624900043</v>
      </c>
      <c r="CG39" s="15">
        <f ca="1">(AZ39*DCF!H$10-DCF!H$5*MAX(AZ39*DCF!H$10,0)-MAX(AZ39-AY39,0)/Inputs!$B$10)*DCF!H$6</f>
        <v>2235.4633973699752</v>
      </c>
      <c r="CH39" s="15">
        <f ca="1">(BA39*DCF!I$10-DCF!I$5*MAX(BA39*DCF!I$10,0)-MAX(BA39-AZ39,0)/Inputs!$B$10)*DCF!I$6</f>
        <v>3049.8369900299326</v>
      </c>
      <c r="CI39" s="15">
        <f ca="1">(BB39*DCF!J$10-DCF!J$5*MAX(BB39*DCF!J$10,0)-MAX(BB39-BA39,0)/Inputs!$B$10)*DCF!J$6</f>
        <v>3656.8657996590505</v>
      </c>
      <c r="CJ39" s="15">
        <f ca="1">(BC39*DCF!K$10-DCF!K$5*MAX(BC39*DCF!K$10,0)-MAX(BC39-BB39,0)/Inputs!$B$10)*DCF!K$6</f>
        <v>4122.0164553824561</v>
      </c>
      <c r="CK39" s="15">
        <f ca="1">(BD39*DCF!L$10-DCF!L$5*MAX(BD39*DCF!L$10,0)-MAX(BD39-BC39,0)/Inputs!$B$10)*DCF!L$6</f>
        <v>4683.9083278883463</v>
      </c>
      <c r="CL39" s="15">
        <f ca="1">(BE39*DCF!M$10-DCF!M$5*MAX(BE39*DCF!M$10,0)-MAX(BE39-BD39,0)/Inputs!$B$10)*DCF!M$6</f>
        <v>5020.9548486780586</v>
      </c>
      <c r="CM39" s="15">
        <f ca="1">(BF39*DCF!C$28-DCF!C$5*MAX(BF39*DCF!C$28,0)-MAX(BF39-Inputs!$B$13,0)/Inputs!$B$17)*DCF!C$6</f>
        <v>3899.4441213632917</v>
      </c>
      <c r="CN39" s="15">
        <f ca="1">(BG39*DCF!D$28-DCF!D$5*MAX(BG39*DCF!D$28,0)-MAX(BG39-BF39,0)/Inputs!$B$17)*DCF!D$6</f>
        <v>5421.6520298729183</v>
      </c>
      <c r="CO39" s="15">
        <f ca="1">(BH39*DCF!E$28-DCF!E$5*MAX(BH39*DCF!E$28,0)-MAX(BH39-BG39,0)/Inputs!$B$17)*DCF!E$6</f>
        <v>5805.4363326889215</v>
      </c>
      <c r="CP39" s="15">
        <f ca="1">(BI39*DCF!F$28-DCF!F$5*MAX(BI39*DCF!F$28,0)-MAX(BI39-BH39,0)/Inputs!$B$17)*DCF!F$6</f>
        <v>5892.6133722494842</v>
      </c>
      <c r="CQ39" s="15">
        <f ca="1">(BJ39*DCF!G$28-DCF!G$5*MAX(BJ39*DCF!G$28,0)-MAX(BJ39-BI39,0)/Inputs!$B$17)*DCF!G$6</f>
        <v>7419.9216782627882</v>
      </c>
      <c r="CR39" s="15">
        <f ca="1">(BK39*DCF!H$28-DCF!H$5*MAX(BK39*DCF!H$28,0)-MAX(BK39-BJ39,0)/Inputs!$B$17)*DCF!H$6</f>
        <v>10407.2793449621</v>
      </c>
      <c r="CS39" s="15">
        <f ca="1">(BL39*DCF!I$28-DCF!I$5*MAX(BL39*DCF!I$28,0)-MAX(BL39-BK39,0)/Inputs!$B$17)*DCF!I$6</f>
        <v>13303.916704087414</v>
      </c>
      <c r="CT39" s="15">
        <f ca="1">(BM39*DCF!J$28-DCF!J$5*MAX(BM39*DCF!J$28,0)-MAX(BM39-BL39,0)/Inputs!$B$17)*DCF!J$6</f>
        <v>15871.555897858043</v>
      </c>
      <c r="CU39" s="15">
        <f ca="1">(BN39*DCF!K$28-DCF!K$5*MAX(BN39*DCF!K$28,0)-MAX(BN39-BM39,0)/Inputs!$B$17)*DCF!K$6</f>
        <v>17591.610878456529</v>
      </c>
      <c r="CV39" s="15">
        <f ca="1">(BO39*DCF!L$28-DCF!L$5*MAX(BO39*DCF!L$28,0)-MAX(BO39-BN39,0)/Inputs!$B$17)*DCF!L$6</f>
        <v>20325.643152555669</v>
      </c>
      <c r="CW39" s="15">
        <f ca="1">(BP39*DCF!M$28-DCF!M$5*MAX(BP39*DCF!M$28,0)-MAX(BP39-BO39,0)/Inputs!$B$17)*DCF!M$6</f>
        <v>26004.149211362099</v>
      </c>
      <c r="CX39" s="15">
        <f ca="1">(BQ39*DCF!C$46-DCF!C$5*MAX(BQ39*DCF!C$46,0)-MAX(BQ39-Inputs!$B$20,0)/Inputs!$B$24)*DCF!C$6</f>
        <v>-732.69484270018995</v>
      </c>
      <c r="CY39" s="15">
        <f ca="1">(BR39*DCF!D$46-DCF!D$5*MAX(BR39*DCF!D$46,0)-MAX(BR39-BQ39,0)/Inputs!$B$24)*DCF!D$6</f>
        <v>-506.34483518504237</v>
      </c>
      <c r="CZ39" s="15">
        <f ca="1">(BS39*DCF!E$46-DCF!E$5*MAX(BS39*DCF!E$46,0)-MAX(BS39-BR39,0)/Inputs!$B$24)*DCF!E$6</f>
        <v>-831.52022122390076</v>
      </c>
      <c r="DA39" s="15">
        <f ca="1">(BT39*DCF!F$46-DCF!F$5*MAX(BT39*DCF!F$46,0)-MAX(BT39-BS39,0)/Inputs!$B$24)*DCF!F$6</f>
        <v>-679.07271895670135</v>
      </c>
      <c r="DB39" s="15">
        <f ca="1">(BU39*DCF!G$46-DCF!G$5*MAX(BU39*DCF!G$46,0)-MAX(BU39-BT39,0)/Inputs!$B$24)*DCF!G$6</f>
        <v>-1748.431304271199</v>
      </c>
      <c r="DC39" s="15">
        <f ca="1">(BV39*DCF!H$46-DCF!H$5*MAX(BV39*DCF!H$46,0)-MAX(BV39-BU39,0)/Inputs!$B$24)*DCF!H$6</f>
        <v>-862.45321495211113</v>
      </c>
      <c r="DD39" s="15">
        <f ca="1">(BW39*DCF!I$46-DCF!I$5*MAX(BW39*DCF!I$46,0)-MAX(BW39-BV39,0)/Inputs!$B$24)*DCF!I$6</f>
        <v>-1623.5376668374859</v>
      </c>
      <c r="DE39" s="15">
        <f ca="1">(BX39*DCF!J$46-DCF!J$5*MAX(BX39*DCF!J$46,0)-MAX(BX39-BW39,0)/Inputs!$B$24)*DCF!J$6</f>
        <v>-1826.1433689385372</v>
      </c>
      <c r="DF39" s="15">
        <f ca="1">(BY39*DCF!K$46-DCF!K$5*MAX(BY39*DCF!K$46,0)-MAX(BY39-BX39,0)/Inputs!$B$24)*DCF!K$6</f>
        <v>-1193.0676961742956</v>
      </c>
      <c r="DG39" s="15">
        <f ca="1">(BZ39*DCF!L$46-DCF!L$5*MAX(BZ39*DCF!L$46,0)-MAX(BZ39-BY39,0)/Inputs!$B$24)*DCF!L$6</f>
        <v>-475.38855563852718</v>
      </c>
      <c r="DH39" s="15">
        <f ca="1">(CA39*DCF!M$46-DCF!M$5*MAX(CA39*DCF!M$46,0)-MAX(CA39-BZ39,0)/Inputs!$B$24)*DCF!M$6</f>
        <v>620.08482071923061</v>
      </c>
      <c r="DI39" s="15">
        <f ca="1">SUM(CB39:CL39)+BE39*DCF!M$10*(1+Inputs!$B$30)*(1-Inputs!$B$33)*(1-Inputs!$B$30/Inputs!$B$31)/(Inputs!$B$29-Inputs!$B$30)*DCF!M$6</f>
        <v>145142.57687461778</v>
      </c>
      <c r="DJ39" s="15">
        <f ca="1">SUM(CM39:CW39)+BP39*DCF!M$28*(1+Inputs!$B$30)*(1-Inputs!$B$33)*(1-Inputs!$B$30/Inputs!$B$31)/(Inputs!$B$29-Inputs!$B$30)*DCF!M$6</f>
        <v>729437.47653306229</v>
      </c>
      <c r="DK39" s="15">
        <f ca="1">SUM(CX39:DH39)+CA39*DCF!M$46*(1+Inputs!$B$30)*(1-Inputs!$B$33)*(1-Inputs!$B$30/Inputs!$B$31)/(Inputs!$B$29-Inputs!$B$30)*DCF!M$6</f>
        <v>156074.22142742097</v>
      </c>
      <c r="DM39" s="15">
        <f ca="1">DI39+DJ39+DK39+Inputs!$B$34+Inputs!$B$36-Inputs!$B$35</f>
        <v>1107505.2748351009</v>
      </c>
    </row>
    <row r="40" spans="1:117" x14ac:dyDescent="0.75">
      <c r="A40" s="11">
        <v>27</v>
      </c>
      <c r="C40" s="24">
        <f t="shared" ca="1" si="32"/>
        <v>-0.75407181925653088</v>
      </c>
      <c r="D40" s="24">
        <f t="shared" ca="1" si="32"/>
        <v>0.68923584476129762</v>
      </c>
      <c r="E40" s="24">
        <f t="shared" ca="1" si="32"/>
        <v>-1.4579568177375819</v>
      </c>
      <c r="F40" s="24">
        <f t="shared" ca="1" si="32"/>
        <v>-0.48242300404952199</v>
      </c>
      <c r="G40" s="24">
        <f t="shared" ca="1" si="32"/>
        <v>0.31189319762858136</v>
      </c>
      <c r="H40" s="24">
        <f t="shared" ca="1" si="32"/>
        <v>-0.61429495551757107</v>
      </c>
      <c r="I40" s="24">
        <f t="shared" ca="1" si="32"/>
        <v>-0.93922179282191454</v>
      </c>
      <c r="J40" s="24">
        <f t="shared" ca="1" si="32"/>
        <v>-0.14734165581847869</v>
      </c>
      <c r="K40" s="24">
        <f t="shared" ca="1" si="32"/>
        <v>0.64247408859049404</v>
      </c>
      <c r="L40" s="24">
        <f t="shared" ca="1" si="32"/>
        <v>-2.5003499639295037</v>
      </c>
      <c r="M40" s="24">
        <f t="shared" ca="1" si="32"/>
        <v>0.97061058192594118</v>
      </c>
      <c r="N40" s="24">
        <f ca="1">SQRT(Inputs!$B$38)*C40+SQRT(1-Inputs!$B$38)*_xlfn.NORM.S.INV(RAND())</f>
        <v>0.83871492239169576</v>
      </c>
      <c r="O40" s="24">
        <f ca="1">SQRT(Inputs!$B$38)*D40+SQRT(1-Inputs!$B$38)*_xlfn.NORM.S.INV(RAND())</f>
        <v>1.1822642751273849</v>
      </c>
      <c r="P40" s="24">
        <f ca="1">SQRT(Inputs!$B$38)*E40+SQRT(1-Inputs!$B$38)*_xlfn.NORM.S.INV(RAND())</f>
        <v>-1.8329633175672613</v>
      </c>
      <c r="Q40" s="24">
        <f ca="1">SQRT(Inputs!$B$38)*F40+SQRT(1-Inputs!$B$38)*_xlfn.NORM.S.INV(RAND())</f>
        <v>2.9501699144115212E-2</v>
      </c>
      <c r="R40" s="24">
        <f ca="1">SQRT(Inputs!$B$38)*G40+SQRT(1-Inputs!$B$38)*_xlfn.NORM.S.INV(RAND())</f>
        <v>0.3092616840474085</v>
      </c>
      <c r="S40" s="24">
        <f ca="1">SQRT(Inputs!$B$38)*H40+SQRT(1-Inputs!$B$38)*_xlfn.NORM.S.INV(RAND())</f>
        <v>-0.64759730761940149</v>
      </c>
      <c r="T40" s="24">
        <f ca="1">SQRT(Inputs!$B$38)*I40+SQRT(1-Inputs!$B$38)*_xlfn.NORM.S.INV(RAND())</f>
        <v>-0.65525318774810715</v>
      </c>
      <c r="U40" s="24">
        <f ca="1">SQRT(Inputs!$B$38)*J40+SQRT(1-Inputs!$B$38)*_xlfn.NORM.S.INV(RAND())</f>
        <v>-0.45315267818691446</v>
      </c>
      <c r="V40" s="24">
        <f ca="1">SQRT(Inputs!$B$38)*K40+SQRT(1-Inputs!$B$38)*_xlfn.NORM.S.INV(RAND())</f>
        <v>-0.59185284654903958</v>
      </c>
      <c r="W40" s="24">
        <f ca="1">SQRT(Inputs!$B$38)*L40+SQRT(1-Inputs!$B$38)*_xlfn.NORM.S.INV(RAND())</f>
        <v>-2.1842304591948505</v>
      </c>
      <c r="X40" s="24">
        <f ca="1">SQRT(Inputs!$B$38)*M40+SQRT(1-Inputs!$B$38)*_xlfn.NORM.S.INV(RAND())</f>
        <v>0.85371452766903366</v>
      </c>
      <c r="Y40" s="24">
        <f ca="1">SQRT(Inputs!$B$38)*C40+SQRT(1-Inputs!$B$38)*_xlfn.NORM.S.INV(RAND())</f>
        <v>-0.39121980669662826</v>
      </c>
      <c r="Z40" s="24">
        <f ca="1">SQRT(Inputs!$B$38)*D40+SQRT(1-Inputs!$B$38)*_xlfn.NORM.S.INV(RAND())</f>
        <v>1.0997777215056814</v>
      </c>
      <c r="AA40" s="24">
        <f ca="1">SQRT(Inputs!$B$38)*E40+SQRT(1-Inputs!$B$38)*_xlfn.NORM.S.INV(RAND())</f>
        <v>-1.5304639660259718</v>
      </c>
      <c r="AB40" s="24">
        <f ca="1">SQRT(Inputs!$B$38)*F40+SQRT(1-Inputs!$B$38)*_xlfn.NORM.S.INV(RAND())</f>
        <v>4.5196205958024038E-2</v>
      </c>
      <c r="AC40" s="24">
        <f ca="1">SQRT(Inputs!$B$38)*G40+SQRT(1-Inputs!$B$38)*_xlfn.NORM.S.INV(RAND())</f>
        <v>-0.40398993936736671</v>
      </c>
      <c r="AD40" s="24">
        <f ca="1">SQRT(Inputs!$B$38)*H40+SQRT(1-Inputs!$B$38)*_xlfn.NORM.S.INV(RAND())</f>
        <v>-0.20305899988694651</v>
      </c>
      <c r="AE40" s="24">
        <f ca="1">SQRT(Inputs!$B$38)*I40+SQRT(1-Inputs!$B$38)*_xlfn.NORM.S.INV(RAND())</f>
        <v>0.18019205272804928</v>
      </c>
      <c r="AF40" s="24">
        <f ca="1">SQRT(Inputs!$B$38)*J40+SQRT(1-Inputs!$B$38)*_xlfn.NORM.S.INV(RAND())</f>
        <v>3.8813668101837687E-2</v>
      </c>
      <c r="AG40" s="24">
        <f ca="1">SQRT(Inputs!$B$38)*K40+SQRT(1-Inputs!$B$38)*_xlfn.NORM.S.INV(RAND())</f>
        <v>-0.36737373626042441</v>
      </c>
      <c r="AH40" s="24">
        <f ca="1">SQRT(Inputs!$B$38)*L40+SQRT(1-Inputs!$B$38)*_xlfn.NORM.S.INV(RAND())</f>
        <v>-2.1264203924913412</v>
      </c>
      <c r="AI40" s="24">
        <f ca="1">SQRT(Inputs!$B$38)*M40+SQRT(1-Inputs!$B$38)*_xlfn.NORM.S.INV(RAND())</f>
        <v>8.9392793281468597E-2</v>
      </c>
      <c r="AJ40" s="24">
        <f ca="1">SQRT(Inputs!$B$38)*C40+SQRT(1-Inputs!$B$38)*_xlfn.NORM.S.INV(RAND())</f>
        <v>-0.85955485414736787</v>
      </c>
      <c r="AK40" s="24">
        <f ca="1">SQRT(Inputs!$B$38)*D40+SQRT(1-Inputs!$B$38)*_xlfn.NORM.S.INV(RAND())</f>
        <v>0.31015882884827028</v>
      </c>
      <c r="AL40" s="24">
        <f ca="1">SQRT(Inputs!$B$38)*E40+SQRT(1-Inputs!$B$38)*_xlfn.NORM.S.INV(RAND())</f>
        <v>0.70417822098499117</v>
      </c>
      <c r="AM40" s="24">
        <f ca="1">SQRT(Inputs!$B$38)*F40+SQRT(1-Inputs!$B$38)*_xlfn.NORM.S.INV(RAND())</f>
        <v>-1.5136247342974294</v>
      </c>
      <c r="AN40" s="24">
        <f ca="1">SQRT(Inputs!$B$38)*G40+SQRT(1-Inputs!$B$38)*_xlfn.NORM.S.INV(RAND())</f>
        <v>0.98425976434096851</v>
      </c>
      <c r="AO40" s="24">
        <f ca="1">SQRT(Inputs!$B$38)*H40+SQRT(1-Inputs!$B$38)*_xlfn.NORM.S.INV(RAND())</f>
        <v>0.18054396114476684</v>
      </c>
      <c r="AP40" s="24">
        <f ca="1">SQRT(Inputs!$B$38)*I40+SQRT(1-Inputs!$B$38)*_xlfn.NORM.S.INV(RAND())</f>
        <v>-1.1929013294946673</v>
      </c>
      <c r="AQ40" s="24">
        <f ca="1">SQRT(Inputs!$B$38)*J40+SQRT(1-Inputs!$B$38)*_xlfn.NORM.S.INV(RAND())</f>
        <v>0.25699485508532233</v>
      </c>
      <c r="AR40" s="24">
        <f ca="1">SQRT(Inputs!$B$38)*K40+SQRT(1-Inputs!$B$38)*_xlfn.NORM.S.INV(RAND())</f>
        <v>-0.82534946343119486</v>
      </c>
      <c r="AS40" s="24">
        <f ca="1">SQRT(Inputs!$B$38)*L40+SQRT(1-Inputs!$B$38)*_xlfn.NORM.S.INV(RAND())</f>
        <v>0.19233157709651372</v>
      </c>
      <c r="AT40" s="24">
        <f ca="1">SQRT(Inputs!$B$38)*M40+SQRT(1-Inputs!$B$38)*_xlfn.NORM.S.INV(RAND())</f>
        <v>1.5284765970127787</v>
      </c>
      <c r="AU40" s="15">
        <f ca="1">Inputs!$B$6*EXP($B$8-0.5*C$5^2+C$5*N40)</f>
        <v>5683.8140837498768</v>
      </c>
      <c r="AV40" s="15">
        <f t="shared" ca="1" si="1"/>
        <v>8232.0582061084879</v>
      </c>
      <c r="AW40" s="15">
        <f t="shared" ca="1" si="2"/>
        <v>7838.9074360920695</v>
      </c>
      <c r="AX40" s="15">
        <f t="shared" ca="1" si="3"/>
        <v>9605.8584974840123</v>
      </c>
      <c r="AY40" s="15">
        <f t="shared" ca="1" si="4"/>
        <v>12171.091416685567</v>
      </c>
      <c r="AZ40" s="15">
        <f t="shared" ca="1" si="5"/>
        <v>13861.004790106736</v>
      </c>
      <c r="BA40" s="15">
        <f t="shared" ca="1" si="6"/>
        <v>15838.063864871108</v>
      </c>
      <c r="BB40" s="15">
        <f t="shared" ca="1" si="7"/>
        <v>18529.944460615745</v>
      </c>
      <c r="BC40" s="15">
        <f t="shared" ca="1" si="8"/>
        <v>21434.239732150945</v>
      </c>
      <c r="BD40" s="15">
        <f t="shared" ca="1" si="9"/>
        <v>21406.801015037217</v>
      </c>
      <c r="BE40" s="15">
        <f t="shared" ca="1" si="10"/>
        <v>28352.339247034306</v>
      </c>
      <c r="BF40" s="15">
        <f ca="1">Inputs!$B$13*EXP($B$9-0.5*C$6^2+C$6*Y40)</f>
        <v>12798.852635787696</v>
      </c>
      <c r="BG40" s="15">
        <f t="shared" ca="1" si="11"/>
        <v>19022.287731747587</v>
      </c>
      <c r="BH40" s="15">
        <f t="shared" ca="1" si="12"/>
        <v>18031.331712026251</v>
      </c>
      <c r="BI40" s="15">
        <f t="shared" ca="1" si="13"/>
        <v>22227.150584733794</v>
      </c>
      <c r="BJ40" s="15">
        <f t="shared" ca="1" si="14"/>
        <v>25707.554553734146</v>
      </c>
      <c r="BK40" s="15">
        <f t="shared" ca="1" si="15"/>
        <v>30690.86178901896</v>
      </c>
      <c r="BL40" s="15">
        <f t="shared" ca="1" si="16"/>
        <v>38590.726721809886</v>
      </c>
      <c r="BM40" s="15">
        <f t="shared" ca="1" si="17"/>
        <v>47665.609404580537</v>
      </c>
      <c r="BN40" s="15">
        <f t="shared" ca="1" si="18"/>
        <v>56097.876807239321</v>
      </c>
      <c r="BO40" s="15">
        <f t="shared" ca="1" si="19"/>
        <v>53906.935169867873</v>
      </c>
      <c r="BP40" s="15">
        <f t="shared" ca="1" si="20"/>
        <v>67024.729864571709</v>
      </c>
      <c r="BQ40" s="15">
        <f ca="1">Inputs!$B$20*EXP($B$10-0.5*C$7^2+C$7*AJ40)</f>
        <v>3162.3144497312041</v>
      </c>
      <c r="BR40" s="15">
        <f t="shared" ca="1" si="21"/>
        <v>4735.0199658268421</v>
      </c>
      <c r="BS40" s="15">
        <f t="shared" ca="1" si="22"/>
        <v>7937.4754533680352</v>
      </c>
      <c r="BT40" s="15">
        <f t="shared" ca="1" si="23"/>
        <v>7357.5253835521034</v>
      </c>
      <c r="BU40" s="15">
        <f t="shared" ca="1" si="24"/>
        <v>12938.665999814075</v>
      </c>
      <c r="BV40" s="15">
        <f t="shared" ca="1" si="25"/>
        <v>18748.745005716726</v>
      </c>
      <c r="BW40" s="15">
        <f t="shared" ca="1" si="26"/>
        <v>20325.220538363592</v>
      </c>
      <c r="BX40" s="15">
        <f t="shared" ca="1" si="27"/>
        <v>29931.110904056761</v>
      </c>
      <c r="BY40" s="15">
        <f t="shared" ca="1" si="28"/>
        <v>35812.470007168151</v>
      </c>
      <c r="BZ40" s="15">
        <f t="shared" ca="1" si="29"/>
        <v>52058.381981669292</v>
      </c>
      <c r="CA40" s="15">
        <f t="shared" ca="1" si="30"/>
        <v>95947.252030327989</v>
      </c>
      <c r="CB40" s="15">
        <f ca="1">(AU40*DCF!C$10-DCF!C$5*MAX(AU40*DCF!C$10,0)-MAX(AU40-Inputs!$B$6,0)/Inputs!$B$10)*DCF!C$6</f>
        <v>1037.9293476254841</v>
      </c>
      <c r="CC40" s="15">
        <f ca="1">(AV40*DCF!D$10-DCF!D$5*MAX(AV40*DCF!D$10,0)-MAX(AV40-AU40,0)/Inputs!$B$10)*DCF!D$6</f>
        <v>1385.1857804245465</v>
      </c>
      <c r="CD40" s="15">
        <f ca="1">(AW40*DCF!E$10-DCF!E$5*MAX(AW40*DCF!E$10,0)-MAX(AW40-AV40,0)/Inputs!$B$10)*DCF!E$6</f>
        <v>1809.8789420895516</v>
      </c>
      <c r="CE40" s="15">
        <f ca="1">(AX40*DCF!F$10-DCF!F$5*MAX(AX40*DCF!F$10,0)-MAX(AX40-AW40,0)/Inputs!$B$10)*DCF!F$6</f>
        <v>1729.2848932841123</v>
      </c>
      <c r="CF40" s="15">
        <f ca="1">(AY40*DCF!G$10-DCF!G$5*MAX(AY40*DCF!G$10,0)-MAX(AY40-AX40,0)/Inputs!$B$10)*DCF!G$6</f>
        <v>2014.6477335305613</v>
      </c>
      <c r="CG40" s="15">
        <f ca="1">(AZ40*DCF!H$10-DCF!H$5*MAX(AZ40*DCF!H$10,0)-MAX(AZ40-AY40,0)/Inputs!$B$10)*DCF!H$6</f>
        <v>2391.0496070935801</v>
      </c>
      <c r="CH40" s="15">
        <f ca="1">(BA40*DCF!I$10-DCF!I$5*MAX(BA40*DCF!I$10,0)-MAX(BA40-AZ40,0)/Inputs!$B$10)*DCF!I$6</f>
        <v>2568.7295356300083</v>
      </c>
      <c r="CI40" s="15">
        <f ca="1">(BB40*DCF!J$10-DCF!J$5*MAX(BB40*DCF!J$10,0)-MAX(BB40-BA40,0)/Inputs!$B$10)*DCF!J$6</f>
        <v>2771.8713192695818</v>
      </c>
      <c r="CJ40" s="15">
        <f ca="1">(BC40*DCF!K$10-DCF!K$5*MAX(BC40*DCF!K$10,0)-MAX(BC40-BB40,0)/Inputs!$B$10)*DCF!K$6</f>
        <v>3044.011234488803</v>
      </c>
      <c r="CK40" s="15">
        <f ca="1">(BD40*DCF!L$10-DCF!L$5*MAX(BD40*DCF!L$10,0)-MAX(BD40-BC40,0)/Inputs!$B$10)*DCF!L$6</f>
        <v>3228.5526640978833</v>
      </c>
      <c r="CL40" s="15">
        <f ca="1">(BE40*DCF!M$10-DCF!M$5*MAX(BE40*DCF!M$10,0)-MAX(BE40-BD40,0)/Inputs!$B$10)*DCF!M$6</f>
        <v>3171.1630239888177</v>
      </c>
      <c r="CM40" s="15">
        <f ca="1">(BF40*DCF!C$28-DCF!C$5*MAX(BF40*DCF!C$28,0)-MAX(BF40-Inputs!$B$13,0)/Inputs!$B$17)*DCF!C$6</f>
        <v>3580.0629235434899</v>
      </c>
      <c r="CN40" s="15">
        <f ca="1">(BG40*DCF!D$28-DCF!D$5*MAX(BG40*DCF!D$28,0)-MAX(BG40-BF40,0)/Inputs!$B$17)*DCF!D$6</f>
        <v>4274.7584153145817</v>
      </c>
      <c r="CO40" s="15">
        <f ca="1">(BH40*DCF!E$28-DCF!E$5*MAX(BH40*DCF!E$28,0)-MAX(BH40-BG40,0)/Inputs!$B$17)*DCF!E$6</f>
        <v>5106.7942147341519</v>
      </c>
      <c r="CP40" s="15">
        <f ca="1">(BI40*DCF!F$28-DCF!F$5*MAX(BI40*DCF!F$28,0)-MAX(BI40-BH40,0)/Inputs!$B$17)*DCF!F$6</f>
        <v>5270.170755685609</v>
      </c>
      <c r="CQ40" s="15">
        <f ca="1">(BJ40*DCF!G$28-DCF!G$5*MAX(BJ40*DCF!G$28,0)-MAX(BJ40-BI40,0)/Inputs!$B$17)*DCF!G$6</f>
        <v>6084.6505062278866</v>
      </c>
      <c r="CR40" s="15">
        <f ca="1">(BK40*DCF!H$28-DCF!H$5*MAX(BK40*DCF!H$28,0)-MAX(BK40-BJ40,0)/Inputs!$B$17)*DCF!H$6</f>
        <v>6815.9226292929352</v>
      </c>
      <c r="CS40" s="15">
        <f ca="1">(BL40*DCF!I$28-DCF!I$5*MAX(BL40*DCF!I$28,0)-MAX(BL40-BK40,0)/Inputs!$B$17)*DCF!I$6</f>
        <v>7940.853786636183</v>
      </c>
      <c r="CT40" s="15">
        <f ca="1">(BM40*DCF!J$28-DCF!J$5*MAX(BM40*DCF!J$28,0)-MAX(BM40-BL40,0)/Inputs!$B$17)*DCF!J$6</f>
        <v>9430.1326131035166</v>
      </c>
      <c r="CU40" s="15">
        <f ca="1">(BN40*DCF!K$28-DCF!K$5*MAX(BN40*DCF!K$28,0)-MAX(BN40-BM40,0)/Inputs!$B$17)*DCF!K$6</f>
        <v>10814.090548959892</v>
      </c>
      <c r="CV40" s="15">
        <f ca="1">(BO40*DCF!L$28-DCF!L$5*MAX(BO40*DCF!L$28,0)-MAX(BO40-BN40,0)/Inputs!$B$17)*DCF!L$6</f>
        <v>10755.565066140862</v>
      </c>
      <c r="CW40" s="15">
        <f ca="1">(BP40*DCF!M$28-DCF!M$5*MAX(BP40*DCF!M$28,0)-MAX(BP40-BO40,0)/Inputs!$B$17)*DCF!M$6</f>
        <v>11239.563566792209</v>
      </c>
      <c r="CX40" s="15">
        <f ca="1">(BQ40*DCF!C$46-DCF!C$5*MAX(BQ40*DCF!C$46,0)-MAX(BQ40-Inputs!$B$20,0)/Inputs!$B$24)*DCF!C$6</f>
        <v>-730.32666275547433</v>
      </c>
      <c r="CY40" s="15">
        <f ca="1">(BR40*DCF!D$46-DCF!D$5*MAX(BR40*DCF!D$46,0)-MAX(BR40-BQ40,0)/Inputs!$B$24)*DCF!D$6</f>
        <v>-1479.2178751505953</v>
      </c>
      <c r="CZ40" s="15">
        <f ca="1">(BS40*DCF!E$46-DCF!E$5*MAX(BS40*DCF!E$46,0)-MAX(BS40-BR40,0)/Inputs!$B$24)*DCF!E$6</f>
        <v>-2200.9400835260249</v>
      </c>
      <c r="DA40" s="15">
        <f ca="1">(BT40*DCF!F$46-DCF!F$5*MAX(BT40*DCF!F$46,0)-MAX(BT40-BS40,0)/Inputs!$B$24)*DCF!F$6</f>
        <v>-535.82151625425149</v>
      </c>
      <c r="DB40" s="15">
        <f ca="1">(BU40*DCF!G$46-DCF!G$5*MAX(BU40*DCF!G$46,0)-MAX(BU40-BT40,0)/Inputs!$B$24)*DCF!G$6</f>
        <v>-2312.6165939873417</v>
      </c>
      <c r="DC40" s="15">
        <f ca="1">(BV40*DCF!H$46-DCF!H$5*MAX(BV40*DCF!H$46,0)-MAX(BV40-BU40,0)/Inputs!$B$24)*DCF!H$6</f>
        <v>-1805.4464521395505</v>
      </c>
      <c r="DD40" s="15">
        <f ca="1">(BW40*DCF!I$46-DCF!I$5*MAX(BW40*DCF!I$46,0)-MAX(BW40-BV40,0)/Inputs!$B$24)*DCF!I$6</f>
        <v>16.87370721341755</v>
      </c>
      <c r="DE40" s="15">
        <f ca="1">(BX40*DCF!J$46-DCF!J$5*MAX(BX40*DCF!J$46,0)-MAX(BX40-BW40,0)/Inputs!$B$24)*DCF!J$6</f>
        <v>-1291.7978782745331</v>
      </c>
      <c r="DF40" s="15">
        <f ca="1">(BY40*DCF!K$46-DCF!K$5*MAX(BY40*DCF!K$46,0)-MAX(BY40-BX40,0)/Inputs!$B$24)*DCF!K$6</f>
        <v>604.95136675869594</v>
      </c>
      <c r="DG40" s="15">
        <f ca="1">(BZ40*DCF!L$46-DCF!L$5*MAX(BZ40*DCF!L$46,0)-MAX(BZ40-BY40,0)/Inputs!$B$24)*DCF!L$6</f>
        <v>-77.94850211393323</v>
      </c>
      <c r="DH40" s="15">
        <f ca="1">(CA40*DCF!M$46-DCF!M$5*MAX(CA40*DCF!M$46,0)-MAX(CA40-BZ40,0)/Inputs!$B$24)*DCF!M$6</f>
        <v>-1653.3524172816342</v>
      </c>
      <c r="DI40" s="15">
        <f ca="1">SUM(CB40:CL40)+BE40*DCF!M$10*(1+Inputs!$B$30)*(1-Inputs!$B$33)*(1-Inputs!$B$30/Inputs!$B$31)/(Inputs!$B$29-Inputs!$B$30)*DCF!M$6</f>
        <v>104057.23912689234</v>
      </c>
      <c r="DJ40" s="15">
        <f ca="1">SUM(CM40:CW40)+BP40*DCF!M$28*(1+Inputs!$B$30)*(1-Inputs!$B$33)*(1-Inputs!$B$30/Inputs!$B$31)/(Inputs!$B$29-Inputs!$B$30)*DCF!M$6</f>
        <v>330020.17772429844</v>
      </c>
      <c r="DK40" s="15">
        <f ca="1">SUM(CX40:DH40)+CA40*DCF!M$46*(1+Inputs!$B$30)*(1-Inputs!$B$33)*(1-Inputs!$B$30/Inputs!$B$31)/(Inputs!$B$29-Inputs!$B$30)*DCF!M$6</f>
        <v>136880.17440996744</v>
      </c>
      <c r="DM40" s="15">
        <f ca="1">DI40+DJ40+DK40+Inputs!$B$34+Inputs!$B$36-Inputs!$B$35</f>
        <v>647808.59126115823</v>
      </c>
    </row>
    <row r="41" spans="1:117" x14ac:dyDescent="0.75">
      <c r="A41" s="11">
        <v>28</v>
      </c>
      <c r="C41" s="24">
        <f t="shared" ca="1" si="32"/>
        <v>0.9197143192368975</v>
      </c>
      <c r="D41" s="24">
        <f t="shared" ca="1" si="32"/>
        <v>-1.359785115148705</v>
      </c>
      <c r="E41" s="24">
        <f t="shared" ca="1" si="32"/>
        <v>-1.2524492205870652</v>
      </c>
      <c r="F41" s="24">
        <f t="shared" ca="1" si="32"/>
        <v>0.12287852337679012</v>
      </c>
      <c r="G41" s="24">
        <f t="shared" ca="1" si="32"/>
        <v>-0.22696987377013991</v>
      </c>
      <c r="H41" s="24">
        <f t="shared" ca="1" si="32"/>
        <v>-0.44323270057006336</v>
      </c>
      <c r="I41" s="24">
        <f t="shared" ca="1" si="32"/>
        <v>-0.51149060674512781</v>
      </c>
      <c r="J41" s="24">
        <f t="shared" ca="1" si="32"/>
        <v>0.89538651303239325</v>
      </c>
      <c r="K41" s="24">
        <f t="shared" ca="1" si="32"/>
        <v>-1.505915004386005</v>
      </c>
      <c r="L41" s="24">
        <f t="shared" ca="1" si="32"/>
        <v>0.66212176495036035</v>
      </c>
      <c r="M41" s="24">
        <f t="shared" ca="1" si="32"/>
        <v>-1.9447329528862045</v>
      </c>
      <c r="N41" s="24">
        <f ca="1">SQRT(Inputs!$B$38)*C41+SQRT(1-Inputs!$B$38)*_xlfn.NORM.S.INV(RAND())</f>
        <v>0.31095648367020168</v>
      </c>
      <c r="O41" s="24">
        <f ca="1">SQRT(Inputs!$B$38)*D41+SQRT(1-Inputs!$B$38)*_xlfn.NORM.S.INV(RAND())</f>
        <v>-0.69126641688956214</v>
      </c>
      <c r="P41" s="24">
        <f ca="1">SQRT(Inputs!$B$38)*E41+SQRT(1-Inputs!$B$38)*_xlfn.NORM.S.INV(RAND())</f>
        <v>-0.69944857642097336</v>
      </c>
      <c r="Q41" s="24">
        <f ca="1">SQRT(Inputs!$B$38)*F41+SQRT(1-Inputs!$B$38)*_xlfn.NORM.S.INV(RAND())</f>
        <v>0.53872188232687379</v>
      </c>
      <c r="R41" s="24">
        <f ca="1">SQRT(Inputs!$B$38)*G41+SQRT(1-Inputs!$B$38)*_xlfn.NORM.S.INV(RAND())</f>
        <v>0.76812718430470472</v>
      </c>
      <c r="S41" s="24">
        <f ca="1">SQRT(Inputs!$B$38)*H41+SQRT(1-Inputs!$B$38)*_xlfn.NORM.S.INV(RAND())</f>
        <v>-0.30959578819704658</v>
      </c>
      <c r="T41" s="24">
        <f ca="1">SQRT(Inputs!$B$38)*I41+SQRT(1-Inputs!$B$38)*_xlfn.NORM.S.INV(RAND())</f>
        <v>-0.67959803146354647</v>
      </c>
      <c r="U41" s="24">
        <f ca="1">SQRT(Inputs!$B$38)*J41+SQRT(1-Inputs!$B$38)*_xlfn.NORM.S.INV(RAND())</f>
        <v>0.98735675071234552</v>
      </c>
      <c r="V41" s="24">
        <f ca="1">SQRT(Inputs!$B$38)*K41+SQRT(1-Inputs!$B$38)*_xlfn.NORM.S.INV(RAND())</f>
        <v>-2.096570428421078</v>
      </c>
      <c r="W41" s="24">
        <f ca="1">SQRT(Inputs!$B$38)*L41+SQRT(1-Inputs!$B$38)*_xlfn.NORM.S.INV(RAND())</f>
        <v>-1.2165140192885511</v>
      </c>
      <c r="X41" s="24">
        <f ca="1">SQRT(Inputs!$B$38)*M41+SQRT(1-Inputs!$B$38)*_xlfn.NORM.S.INV(RAND())</f>
        <v>-2.6584361568228916</v>
      </c>
      <c r="Y41" s="24">
        <f ca="1">SQRT(Inputs!$B$38)*C41+SQRT(1-Inputs!$B$38)*_xlfn.NORM.S.INV(RAND())</f>
        <v>0.50639262007259522</v>
      </c>
      <c r="Z41" s="24">
        <f ca="1">SQRT(Inputs!$B$38)*D41+SQRT(1-Inputs!$B$38)*_xlfn.NORM.S.INV(RAND())</f>
        <v>-0.99940653557383086</v>
      </c>
      <c r="AA41" s="24">
        <f ca="1">SQRT(Inputs!$B$38)*E41+SQRT(1-Inputs!$B$38)*_xlfn.NORM.S.INV(RAND())</f>
        <v>0.26460907339839201</v>
      </c>
      <c r="AB41" s="24">
        <f ca="1">SQRT(Inputs!$B$38)*F41+SQRT(1-Inputs!$B$38)*_xlfn.NORM.S.INV(RAND())</f>
        <v>-7.7688012359367412E-2</v>
      </c>
      <c r="AC41" s="24">
        <f ca="1">SQRT(Inputs!$B$38)*G41+SQRT(1-Inputs!$B$38)*_xlfn.NORM.S.INV(RAND())</f>
        <v>-1.0927160974960042</v>
      </c>
      <c r="AD41" s="24">
        <f ca="1">SQRT(Inputs!$B$38)*H41+SQRT(1-Inputs!$B$38)*_xlfn.NORM.S.INV(RAND())</f>
        <v>0.86483342404351826</v>
      </c>
      <c r="AE41" s="24">
        <f ca="1">SQRT(Inputs!$B$38)*I41+SQRT(1-Inputs!$B$38)*_xlfn.NORM.S.INV(RAND())</f>
        <v>-0.97436428268282627</v>
      </c>
      <c r="AF41" s="24">
        <f ca="1">SQRT(Inputs!$B$38)*J41+SQRT(1-Inputs!$B$38)*_xlfn.NORM.S.INV(RAND())</f>
        <v>0.10721929208783237</v>
      </c>
      <c r="AG41" s="24">
        <f ca="1">SQRT(Inputs!$B$38)*K41+SQRT(1-Inputs!$B$38)*_xlfn.NORM.S.INV(RAND())</f>
        <v>-0.37031055937201673</v>
      </c>
      <c r="AH41" s="24">
        <f ca="1">SQRT(Inputs!$B$38)*L41+SQRT(1-Inputs!$B$38)*_xlfn.NORM.S.INV(RAND())</f>
        <v>1.9301332198820298</v>
      </c>
      <c r="AI41" s="24">
        <f ca="1">SQRT(Inputs!$B$38)*M41+SQRT(1-Inputs!$B$38)*_xlfn.NORM.S.INV(RAND())</f>
        <v>-1.8621782730976921</v>
      </c>
      <c r="AJ41" s="24">
        <f ca="1">SQRT(Inputs!$B$38)*C41+SQRT(1-Inputs!$B$38)*_xlfn.NORM.S.INV(RAND())</f>
        <v>-0.75400059447909873</v>
      </c>
      <c r="AK41" s="24">
        <f ca="1">SQRT(Inputs!$B$38)*D41+SQRT(1-Inputs!$B$38)*_xlfn.NORM.S.INV(RAND())</f>
        <v>0.29717369249236858</v>
      </c>
      <c r="AL41" s="24">
        <f ca="1">SQRT(Inputs!$B$38)*E41+SQRT(1-Inputs!$B$38)*_xlfn.NORM.S.INV(RAND())</f>
        <v>-0.12095199036681747</v>
      </c>
      <c r="AM41" s="24">
        <f ca="1">SQRT(Inputs!$B$38)*F41+SQRT(1-Inputs!$B$38)*_xlfn.NORM.S.INV(RAND())</f>
        <v>-1.1148813634085852</v>
      </c>
      <c r="AN41" s="24">
        <f ca="1">SQRT(Inputs!$B$38)*G41+SQRT(1-Inputs!$B$38)*_xlfn.NORM.S.INV(RAND())</f>
        <v>-1.5334729466455415</v>
      </c>
      <c r="AO41" s="24">
        <f ca="1">SQRT(Inputs!$B$38)*H41+SQRT(1-Inputs!$B$38)*_xlfn.NORM.S.INV(RAND())</f>
        <v>2.492226861121277</v>
      </c>
      <c r="AP41" s="24">
        <f ca="1">SQRT(Inputs!$B$38)*I41+SQRT(1-Inputs!$B$38)*_xlfn.NORM.S.INV(RAND())</f>
        <v>-1.0708741837425559</v>
      </c>
      <c r="AQ41" s="24">
        <f ca="1">SQRT(Inputs!$B$38)*J41+SQRT(1-Inputs!$B$38)*_xlfn.NORM.S.INV(RAND())</f>
        <v>1.1324045261646931</v>
      </c>
      <c r="AR41" s="24">
        <f ca="1">SQRT(Inputs!$B$38)*K41+SQRT(1-Inputs!$B$38)*_xlfn.NORM.S.INV(RAND())</f>
        <v>-0.50397213423427589</v>
      </c>
      <c r="AS41" s="24">
        <f ca="1">SQRT(Inputs!$B$38)*L41+SQRT(1-Inputs!$B$38)*_xlfn.NORM.S.INV(RAND())</f>
        <v>-1.3262981922917918</v>
      </c>
      <c r="AT41" s="24">
        <f ca="1">SQRT(Inputs!$B$38)*M41+SQRT(1-Inputs!$B$38)*_xlfn.NORM.S.INV(RAND())</f>
        <v>-1.2715227663471067</v>
      </c>
      <c r="AU41" s="15">
        <f ca="1">Inputs!$B$6*EXP($B$8-0.5*C$5^2+C$5*N41)</f>
        <v>5218.4092783484566</v>
      </c>
      <c r="AV41" s="15">
        <f t="shared" ca="1" si="1"/>
        <v>5738.1520408329825</v>
      </c>
      <c r="AW41" s="15">
        <f t="shared" ca="1" si="2"/>
        <v>6366.7580484108003</v>
      </c>
      <c r="AX41" s="15">
        <f t="shared" ca="1" si="3"/>
        <v>8314.3460066679272</v>
      </c>
      <c r="AY41" s="15">
        <f t="shared" ca="1" si="4"/>
        <v>11114.636319770023</v>
      </c>
      <c r="AZ41" s="15">
        <f t="shared" ca="1" si="5"/>
        <v>13137.874759273212</v>
      </c>
      <c r="BA41" s="15">
        <f t="shared" ca="1" si="6"/>
        <v>14973.590246667609</v>
      </c>
      <c r="BB41" s="15">
        <f t="shared" ca="1" si="7"/>
        <v>20238.445377778171</v>
      </c>
      <c r="BC41" s="15">
        <f t="shared" ca="1" si="8"/>
        <v>20245.557748744348</v>
      </c>
      <c r="BD41" s="15">
        <f t="shared" ca="1" si="9"/>
        <v>22135.183964673732</v>
      </c>
      <c r="BE41" s="15">
        <f t="shared" ca="1" si="10"/>
        <v>21290.936111654359</v>
      </c>
      <c r="BF41" s="15">
        <f ca="1">Inputs!$B$13*EXP($B$9-0.5*C$6^2+C$6*Y41)</f>
        <v>15291.622348819881</v>
      </c>
      <c r="BG41" s="15">
        <f t="shared" ca="1" si="11"/>
        <v>15561.306187079532</v>
      </c>
      <c r="BH41" s="15">
        <f t="shared" ca="1" si="12"/>
        <v>19866.068306231293</v>
      </c>
      <c r="BI41" s="15">
        <f t="shared" ca="1" si="13"/>
        <v>24029.987684180996</v>
      </c>
      <c r="BJ41" s="15">
        <f t="shared" ca="1" si="14"/>
        <v>25166.055874203605</v>
      </c>
      <c r="BK41" s="15">
        <f t="shared" ca="1" si="15"/>
        <v>34745.933733639889</v>
      </c>
      <c r="BL41" s="15">
        <f t="shared" ca="1" si="16"/>
        <v>37618.229682169156</v>
      </c>
      <c r="BM41" s="15">
        <f t="shared" ca="1" si="17"/>
        <v>46860.953650587209</v>
      </c>
      <c r="BN41" s="15">
        <f t="shared" ca="1" si="18"/>
        <v>55131.467514165233</v>
      </c>
      <c r="BO41" s="15">
        <f t="shared" ca="1" si="19"/>
        <v>84895.115921580844</v>
      </c>
      <c r="BP41" s="15">
        <f t="shared" ca="1" si="20"/>
        <v>84615.134533856108</v>
      </c>
      <c r="BQ41" s="15">
        <f ca="1">Inputs!$B$20*EXP($B$10-0.5*C$7^2+C$7*AJ41)</f>
        <v>3282.9501328188371</v>
      </c>
      <c r="BR41" s="15">
        <f t="shared" ca="1" si="21"/>
        <v>4895.4215565510094</v>
      </c>
      <c r="BS41" s="15">
        <f t="shared" ca="1" si="22"/>
        <v>6474.8790218418553</v>
      </c>
      <c r="BT41" s="15">
        <f t="shared" ca="1" si="23"/>
        <v>6663.6111013782793</v>
      </c>
      <c r="BU41" s="15">
        <f t="shared" ca="1" si="24"/>
        <v>6372.1864605461078</v>
      </c>
      <c r="BV41" s="15">
        <f t="shared" ca="1" si="25"/>
        <v>15543.897082442321</v>
      </c>
      <c r="BW41" s="15">
        <f t="shared" ca="1" si="26"/>
        <v>17291.771155759387</v>
      </c>
      <c r="BX41" s="15">
        <f t="shared" ca="1" si="27"/>
        <v>30349.002679324763</v>
      </c>
      <c r="BY41" s="15">
        <f t="shared" ca="1" si="28"/>
        <v>38615.308980752037</v>
      </c>
      <c r="BZ41" s="15">
        <f t="shared" ca="1" si="29"/>
        <v>42459.171894368337</v>
      </c>
      <c r="CA41" s="15">
        <f t="shared" ca="1" si="30"/>
        <v>47580.052981736269</v>
      </c>
      <c r="CB41" s="15">
        <f ca="1">(AU41*DCF!C$10-DCF!C$5*MAX(AU41*DCF!C$10,0)-MAX(AU41-Inputs!$B$6,0)/Inputs!$B$10)*DCF!C$6</f>
        <v>1041.2477668421318</v>
      </c>
      <c r="CC41" s="15">
        <f ca="1">(AV41*DCF!D$10-DCF!D$5*MAX(AV41*DCF!D$10,0)-MAX(AV41-AU41,0)/Inputs!$B$10)*DCF!D$6</f>
        <v>1271.9100152515809</v>
      </c>
      <c r="CD41" s="15">
        <f ca="1">(AW41*DCF!E$10-DCF!E$5*MAX(AW41*DCF!E$10,0)-MAX(AW41-AV41,0)/Inputs!$B$10)*DCF!E$6</f>
        <v>1328.3949785841521</v>
      </c>
      <c r="CE41" s="15">
        <f ca="1">(AX41*DCF!F$10-DCF!F$5*MAX(AX41*DCF!F$10,0)-MAX(AX41-AW41,0)/Inputs!$B$10)*DCF!F$6</f>
        <v>1409.7637150770292</v>
      </c>
      <c r="CF41" s="15">
        <f ca="1">(AY41*DCF!G$10-DCF!G$5*MAX(AY41*DCF!G$10,0)-MAX(AY41-AX41,0)/Inputs!$B$10)*DCF!G$6</f>
        <v>1751.7937922098831</v>
      </c>
      <c r="CG41" s="15">
        <f ca="1">(AZ41*DCF!H$10-DCF!H$5*MAX(AZ41*DCF!H$10,0)-MAX(AZ41-AY41,0)/Inputs!$B$10)*DCF!H$6</f>
        <v>2191.4655517943265</v>
      </c>
      <c r="CH41" s="15">
        <f ca="1">(BA41*DCF!I$10-DCF!I$5*MAX(BA41*DCF!I$10,0)-MAX(BA41-AZ41,0)/Inputs!$B$10)*DCF!I$6</f>
        <v>2434.0070422383078</v>
      </c>
      <c r="CI41" s="15">
        <f ca="1">(BB41*DCF!J$10-DCF!J$5*MAX(BB41*DCF!J$10,0)-MAX(BB41-BA41,0)/Inputs!$B$10)*DCF!J$6</f>
        <v>2675.1621493132311</v>
      </c>
      <c r="CJ41" s="15">
        <f ca="1">(BC41*DCF!K$10-DCF!K$5*MAX(BC41*DCF!K$10,0)-MAX(BC41-BB41,0)/Inputs!$B$10)*DCF!K$6</f>
        <v>3258.2140283565031</v>
      </c>
      <c r="CK41" s="15">
        <f ca="1">(BD41*DCF!L$10-DCF!L$5*MAX(BD41*DCF!L$10,0)-MAX(BD41-BC41,0)/Inputs!$B$10)*DCF!L$6</f>
        <v>3094.0473983733164</v>
      </c>
      <c r="CL41" s="15">
        <f ca="1">(BE41*DCF!M$10-DCF!M$5*MAX(BE41*DCF!M$10,0)-MAX(BE41-BD41,0)/Inputs!$B$10)*DCF!M$6</f>
        <v>3004.426463312906</v>
      </c>
      <c r="CM41" s="15">
        <f ca="1">(BF41*DCF!C$28-DCF!C$5*MAX(BF41*DCF!C$28,0)-MAX(BF41-Inputs!$B$13,0)/Inputs!$B$17)*DCF!C$6</f>
        <v>3765.1424987481018</v>
      </c>
      <c r="CN41" s="15">
        <f ca="1">(BG41*DCF!D$28-DCF!D$5*MAX(BG41*DCF!D$28,0)-MAX(BG41-BF41,0)/Inputs!$B$17)*DCF!D$6</f>
        <v>4525.6276475068962</v>
      </c>
      <c r="CO41" s="15">
        <f ca="1">(BH41*DCF!E$28-DCF!E$5*MAX(BH41*DCF!E$28,0)-MAX(BH41-BG41,0)/Inputs!$B$17)*DCF!E$6</f>
        <v>4778.0149287749573</v>
      </c>
      <c r="CP41" s="15">
        <f ca="1">(BI41*DCF!F$28-DCF!F$5*MAX(BI41*DCF!F$28,0)-MAX(BI41-BH41,0)/Inputs!$B$17)*DCF!F$6</f>
        <v>5765.4013471320595</v>
      </c>
      <c r="CQ41" s="15">
        <f ca="1">(BJ41*DCF!G$28-DCF!G$5*MAX(BJ41*DCF!G$28,0)-MAX(BJ41-BI41,0)/Inputs!$B$17)*DCF!G$6</f>
        <v>6338.4486842994093</v>
      </c>
      <c r="CR41" s="15">
        <f ca="1">(BK41*DCF!H$28-DCF!H$5*MAX(BK41*DCF!H$28,0)-MAX(BK41-BJ41,0)/Inputs!$B$17)*DCF!H$6</f>
        <v>7104.60858080444</v>
      </c>
      <c r="CS41" s="15">
        <f ca="1">(BL41*DCF!I$28-DCF!I$5*MAX(BL41*DCF!I$28,0)-MAX(BL41-BK41,0)/Inputs!$B$17)*DCF!I$6</f>
        <v>8433.7784347654324</v>
      </c>
      <c r="CT41" s="15">
        <f ca="1">(BM41*DCF!J$28-DCF!J$5*MAX(BM41*DCF!J$28,0)-MAX(BM41-BL41,0)/Inputs!$B$17)*DCF!J$6</f>
        <v>9228.3731969138389</v>
      </c>
      <c r="CU41" s="15">
        <f ca="1">(BN41*DCF!K$28-DCF!K$5*MAX(BN41*DCF!K$28,0)-MAX(BN41-BM41,0)/Inputs!$B$17)*DCF!K$6</f>
        <v>10629.813764038803</v>
      </c>
      <c r="CV41" s="15">
        <f ca="1">(BO41*DCF!L$28-DCF!L$5*MAX(BO41*DCF!L$28,0)-MAX(BO41-BN41,0)/Inputs!$B$17)*DCF!L$6</f>
        <v>13570.551116352719</v>
      </c>
      <c r="CW41" s="15">
        <f ca="1">(BP41*DCF!M$28-DCF!M$5*MAX(BP41*DCF!M$28,0)-MAX(BP41-BO41,0)/Inputs!$B$17)*DCF!M$6</f>
        <v>15920.386531753147</v>
      </c>
      <c r="CX41" s="15">
        <f ca="1">(BQ41*DCF!C$46-DCF!C$5*MAX(BQ41*DCF!C$46,0)-MAX(BQ41-Inputs!$B$20,0)/Inputs!$B$24)*DCF!C$6</f>
        <v>-796.03935299226589</v>
      </c>
      <c r="CY41" s="15">
        <f ca="1">(BR41*DCF!D$46-DCF!D$5*MAX(BR41*DCF!D$46,0)-MAX(BR41-BQ41,0)/Inputs!$B$24)*DCF!D$6</f>
        <v>-1523.5624687752672</v>
      </c>
      <c r="CZ41" s="15">
        <f ca="1">(BS41*DCF!E$46-DCF!E$5*MAX(BS41*DCF!E$46,0)-MAX(BS41-BR41,0)/Inputs!$B$24)*DCF!E$6</f>
        <v>-1388.2443689843674</v>
      </c>
      <c r="DA41" s="15">
        <f ca="1">(BT41*DCF!F$46-DCF!F$5*MAX(BT41*DCF!F$46,0)-MAX(BT41-BS41,0)/Inputs!$B$24)*DCF!F$6</f>
        <v>-554.00960740095957</v>
      </c>
      <c r="DB41" s="15">
        <f ca="1">(BU41*DCF!G$46-DCF!G$5*MAX(BU41*DCF!G$46,0)-MAX(BU41-BT41,0)/Inputs!$B$24)*DCF!G$6</f>
        <v>-214.34776262958781</v>
      </c>
      <c r="DC41" s="15">
        <f ca="1">(BV41*DCF!H$46-DCF!H$5*MAX(BV41*DCF!H$46,0)-MAX(BV41-BU41,0)/Inputs!$B$24)*DCF!H$6</f>
        <v>-2850.0528797509091</v>
      </c>
      <c r="DD41" s="15">
        <f ca="1">(BW41*DCF!I$46-DCF!I$5*MAX(BW41*DCF!I$46,0)-MAX(BW41-BV41,0)/Inputs!$B$24)*DCF!I$6</f>
        <v>-102.38687233882268</v>
      </c>
      <c r="DE41" s="15">
        <f ca="1">(BX41*DCF!J$46-DCF!J$5*MAX(BX41*DCF!J$46,0)-MAX(BX41-BW41,0)/Inputs!$B$24)*DCF!J$6</f>
        <v>-2189.5077623926945</v>
      </c>
      <c r="DF41" s="15">
        <f ca="1">(BY41*DCF!K$46-DCF!K$5*MAX(BY41*DCF!K$46,0)-MAX(BY41-BX41,0)/Inputs!$B$24)*DCF!K$6</f>
        <v>180.81034339044174</v>
      </c>
      <c r="DG41" s="15">
        <f ca="1">(BZ41*DCF!L$46-DCF!L$5*MAX(BZ41*DCF!L$46,0)-MAX(BZ41-BY41,0)/Inputs!$B$24)*DCF!L$6</f>
        <v>2065.1274935981151</v>
      </c>
      <c r="DH41" s="15">
        <f ca="1">(CA41*DCF!M$46-DCF!M$5*MAX(CA41*DCF!M$46,0)-MAX(CA41-BZ41,0)/Inputs!$B$24)*DCF!M$6</f>
        <v>2659.5374433133597</v>
      </c>
      <c r="DI41" s="15">
        <f ca="1">SUM(CB41:CL41)+BE41*DCF!M$10*(1+Inputs!$B$30)*(1-Inputs!$B$33)*(1-Inputs!$B$30/Inputs!$B$31)/(Inputs!$B$29-Inputs!$B$30)*DCF!M$6</f>
        <v>82713.389643570787</v>
      </c>
      <c r="DJ41" s="15">
        <f ca="1">SUM(CM41:CW41)+BP41*DCF!M$28*(1+Inputs!$B$30)*(1-Inputs!$B$33)*(1-Inputs!$B$30/Inputs!$B$31)/(Inputs!$B$29-Inputs!$B$30)*DCF!M$6</f>
        <v>404040.19783380954</v>
      </c>
      <c r="DK41" s="15">
        <f ca="1">SUM(CX41:DH41)+CA41*DCF!M$46*(1+Inputs!$B$30)*(1-Inputs!$B$33)*(1-Inputs!$B$30/Inputs!$B$31)/(Inputs!$B$29-Inputs!$B$30)*DCF!M$6</f>
        <v>68851.722332390855</v>
      </c>
      <c r="DM41" s="15">
        <f ca="1">DI41+DJ41+DK41+Inputs!$B$34+Inputs!$B$36-Inputs!$B$35</f>
        <v>632456.30980977113</v>
      </c>
    </row>
    <row r="42" spans="1:117" x14ac:dyDescent="0.75">
      <c r="A42" s="11">
        <v>29</v>
      </c>
      <c r="C42" s="24">
        <f t="shared" ca="1" si="32"/>
        <v>0.42646534159608857</v>
      </c>
      <c r="D42" s="24">
        <f t="shared" ca="1" si="32"/>
        <v>-0.73601225769519085</v>
      </c>
      <c r="E42" s="24">
        <f t="shared" ca="1" si="32"/>
        <v>-1.0036510920463255</v>
      </c>
      <c r="F42" s="24">
        <f t="shared" ca="1" si="32"/>
        <v>1.1890362682506226</v>
      </c>
      <c r="G42" s="24">
        <f t="shared" ca="1" si="32"/>
        <v>0.15757751509455722</v>
      </c>
      <c r="H42" s="24">
        <f t="shared" ca="1" si="32"/>
        <v>0.20105878285315992</v>
      </c>
      <c r="I42" s="24">
        <f t="shared" ca="1" si="32"/>
        <v>-1.711118116631879</v>
      </c>
      <c r="J42" s="24">
        <f t="shared" ca="1" si="32"/>
        <v>0.58762729862294283</v>
      </c>
      <c r="K42" s="24">
        <f t="shared" ca="1" si="32"/>
        <v>-0.43251469292644679</v>
      </c>
      <c r="L42" s="24">
        <f t="shared" ca="1" si="32"/>
        <v>-2.3994059002269554</v>
      </c>
      <c r="M42" s="24">
        <f t="shared" ca="1" si="32"/>
        <v>0.79692775888421263</v>
      </c>
      <c r="N42" s="24">
        <f ca="1">SQRT(Inputs!$B$38)*C42+SQRT(1-Inputs!$B$38)*_xlfn.NORM.S.INV(RAND())</f>
        <v>-0.14617527205729999</v>
      </c>
      <c r="O42" s="24">
        <f ca="1">SQRT(Inputs!$B$38)*D42+SQRT(1-Inputs!$B$38)*_xlfn.NORM.S.INV(RAND())</f>
        <v>0.68210950996422515</v>
      </c>
      <c r="P42" s="24">
        <f ca="1">SQRT(Inputs!$B$38)*E42+SQRT(1-Inputs!$B$38)*_xlfn.NORM.S.INV(RAND())</f>
        <v>-0.20025655588653418</v>
      </c>
      <c r="Q42" s="24">
        <f ca="1">SQRT(Inputs!$B$38)*F42+SQRT(1-Inputs!$B$38)*_xlfn.NORM.S.INV(RAND())</f>
        <v>1.1467839651329492</v>
      </c>
      <c r="R42" s="24">
        <f ca="1">SQRT(Inputs!$B$38)*G42+SQRT(1-Inputs!$B$38)*_xlfn.NORM.S.INV(RAND())</f>
        <v>-1.0275984309775295</v>
      </c>
      <c r="S42" s="24">
        <f ca="1">SQRT(Inputs!$B$38)*H42+SQRT(1-Inputs!$B$38)*_xlfn.NORM.S.INV(RAND())</f>
        <v>0.45144451280963177</v>
      </c>
      <c r="T42" s="24">
        <f ca="1">SQRT(Inputs!$B$38)*I42+SQRT(1-Inputs!$B$38)*_xlfn.NORM.S.INV(RAND())</f>
        <v>-0.77938880546423417</v>
      </c>
      <c r="U42" s="24">
        <f ca="1">SQRT(Inputs!$B$38)*J42+SQRT(1-Inputs!$B$38)*_xlfn.NORM.S.INV(RAND())</f>
        <v>2.0325101039379372</v>
      </c>
      <c r="V42" s="24">
        <f ca="1">SQRT(Inputs!$B$38)*K42+SQRT(1-Inputs!$B$38)*_xlfn.NORM.S.INV(RAND())</f>
        <v>-1.5220473052910612</v>
      </c>
      <c r="W42" s="24">
        <f ca="1">SQRT(Inputs!$B$38)*L42+SQRT(1-Inputs!$B$38)*_xlfn.NORM.S.INV(RAND())</f>
        <v>-1.7618347247668247</v>
      </c>
      <c r="X42" s="24">
        <f ca="1">SQRT(Inputs!$B$38)*M42+SQRT(1-Inputs!$B$38)*_xlfn.NORM.S.INV(RAND())</f>
        <v>0.75334151173065345</v>
      </c>
      <c r="Y42" s="24">
        <f ca="1">SQRT(Inputs!$B$38)*C42+SQRT(1-Inputs!$B$38)*_xlfn.NORM.S.INV(RAND())</f>
        <v>-0.33168160553270321</v>
      </c>
      <c r="Z42" s="24">
        <f ca="1">SQRT(Inputs!$B$38)*D42+SQRT(1-Inputs!$B$38)*_xlfn.NORM.S.INV(RAND())</f>
        <v>-0.12271715649532727</v>
      </c>
      <c r="AA42" s="24">
        <f ca="1">SQRT(Inputs!$B$38)*E42+SQRT(1-Inputs!$B$38)*_xlfn.NORM.S.INV(RAND())</f>
        <v>-1.452705953607071</v>
      </c>
      <c r="AB42" s="24">
        <f ca="1">SQRT(Inputs!$B$38)*F42+SQRT(1-Inputs!$B$38)*_xlfn.NORM.S.INV(RAND())</f>
        <v>1.6911204932793833</v>
      </c>
      <c r="AC42" s="24">
        <f ca="1">SQRT(Inputs!$B$38)*G42+SQRT(1-Inputs!$B$38)*_xlfn.NORM.S.INV(RAND())</f>
        <v>-0.70764529938159404</v>
      </c>
      <c r="AD42" s="24">
        <f ca="1">SQRT(Inputs!$B$38)*H42+SQRT(1-Inputs!$B$38)*_xlfn.NORM.S.INV(RAND())</f>
        <v>-0.48069553168013018</v>
      </c>
      <c r="AE42" s="24">
        <f ca="1">SQRT(Inputs!$B$38)*I42+SQRT(1-Inputs!$B$38)*_xlfn.NORM.S.INV(RAND())</f>
        <v>-0.47131984542162586</v>
      </c>
      <c r="AF42" s="24">
        <f ca="1">SQRT(Inputs!$B$38)*J42+SQRT(1-Inputs!$B$38)*_xlfn.NORM.S.INV(RAND())</f>
        <v>1.929150931433063</v>
      </c>
      <c r="AG42" s="24">
        <f ca="1">SQRT(Inputs!$B$38)*K42+SQRT(1-Inputs!$B$38)*_xlfn.NORM.S.INV(RAND())</f>
        <v>0.31589468652894315</v>
      </c>
      <c r="AH42" s="24">
        <f ca="1">SQRT(Inputs!$B$38)*L42+SQRT(1-Inputs!$B$38)*_xlfn.NORM.S.INV(RAND())</f>
        <v>-0.27718597466460393</v>
      </c>
      <c r="AI42" s="24">
        <f ca="1">SQRT(Inputs!$B$38)*M42+SQRT(1-Inputs!$B$38)*_xlfn.NORM.S.INV(RAND())</f>
        <v>-0.62304097338606179</v>
      </c>
      <c r="AJ42" s="24">
        <f ca="1">SQRT(Inputs!$B$38)*C42+SQRT(1-Inputs!$B$38)*_xlfn.NORM.S.INV(RAND())</f>
        <v>1.077227057232548</v>
      </c>
      <c r="AK42" s="24">
        <f ca="1">SQRT(Inputs!$B$38)*D42+SQRT(1-Inputs!$B$38)*_xlfn.NORM.S.INV(RAND())</f>
        <v>-0.84910060951000821</v>
      </c>
      <c r="AL42" s="24">
        <f ca="1">SQRT(Inputs!$B$38)*E42+SQRT(1-Inputs!$B$38)*_xlfn.NORM.S.INV(RAND())</f>
        <v>-0.66348116423755954</v>
      </c>
      <c r="AM42" s="24">
        <f ca="1">SQRT(Inputs!$B$38)*F42+SQRT(1-Inputs!$B$38)*_xlfn.NORM.S.INV(RAND())</f>
        <v>1.6431625128636571</v>
      </c>
      <c r="AN42" s="24">
        <f ca="1">SQRT(Inputs!$B$38)*G42+SQRT(1-Inputs!$B$38)*_xlfn.NORM.S.INV(RAND())</f>
        <v>0.5055240960416334</v>
      </c>
      <c r="AO42" s="24">
        <f ca="1">SQRT(Inputs!$B$38)*H42+SQRT(1-Inputs!$B$38)*_xlfn.NORM.S.INV(RAND())</f>
        <v>0.37736031766708289</v>
      </c>
      <c r="AP42" s="24">
        <f ca="1">SQRT(Inputs!$B$38)*I42+SQRT(1-Inputs!$B$38)*_xlfn.NORM.S.INV(RAND())</f>
        <v>-1.6919014117130806</v>
      </c>
      <c r="AQ42" s="24">
        <f ca="1">SQRT(Inputs!$B$38)*J42+SQRT(1-Inputs!$B$38)*_xlfn.NORM.S.INV(RAND())</f>
        <v>0.27704692820488391</v>
      </c>
      <c r="AR42" s="24">
        <f ca="1">SQRT(Inputs!$B$38)*K42+SQRT(1-Inputs!$B$38)*_xlfn.NORM.S.INV(RAND())</f>
        <v>-0.50657856470092566</v>
      </c>
      <c r="AS42" s="24">
        <f ca="1">SQRT(Inputs!$B$38)*L42+SQRT(1-Inputs!$B$38)*_xlfn.NORM.S.INV(RAND())</f>
        <v>-0.83035570255028746</v>
      </c>
      <c r="AT42" s="24">
        <f ca="1">SQRT(Inputs!$B$38)*M42+SQRT(1-Inputs!$B$38)*_xlfn.NORM.S.INV(RAND())</f>
        <v>2.0929561234208167</v>
      </c>
      <c r="AU42" s="15">
        <f ca="1">Inputs!$B$6*EXP($B$8-0.5*C$5^2+C$5*N42)</f>
        <v>4846.2019563624326</v>
      </c>
      <c r="AV42" s="15">
        <f t="shared" ca="1" si="1"/>
        <v>6521.2762905718482</v>
      </c>
      <c r="AW42" s="15">
        <f t="shared" ca="1" si="2"/>
        <v>7739.6378144521959</v>
      </c>
      <c r="AX42" s="15">
        <f t="shared" ca="1" si="3"/>
        <v>10904.91829938883</v>
      </c>
      <c r="AY42" s="15">
        <f t="shared" ca="1" si="4"/>
        <v>11819.78916385101</v>
      </c>
      <c r="AZ42" s="15">
        <f t="shared" ca="1" si="5"/>
        <v>15192.728521347733</v>
      </c>
      <c r="BA42" s="15">
        <f t="shared" ca="1" si="6"/>
        <v>17135.658623739189</v>
      </c>
      <c r="BB42" s="15">
        <f t="shared" ca="1" si="7"/>
        <v>25717.486662752806</v>
      </c>
      <c r="BC42" s="15">
        <f t="shared" ca="1" si="8"/>
        <v>27193.587602555119</v>
      </c>
      <c r="BD42" s="15">
        <f t="shared" ca="1" si="9"/>
        <v>28253.247424822359</v>
      </c>
      <c r="BE42" s="15">
        <f t="shared" ca="1" si="10"/>
        <v>37079.61145180749</v>
      </c>
      <c r="BF42" s="15">
        <f ca="1">Inputs!$B$13*EXP($B$9-0.5*C$6^2+C$6*Y42)</f>
        <v>12950.816546587355</v>
      </c>
      <c r="BG42" s="15">
        <f t="shared" ca="1" si="11"/>
        <v>15437.963134116973</v>
      </c>
      <c r="BH42" s="15">
        <f t="shared" ca="1" si="12"/>
        <v>14823.680282523452</v>
      </c>
      <c r="BI42" s="15">
        <f t="shared" ca="1" si="13"/>
        <v>23541.60708935979</v>
      </c>
      <c r="BJ42" s="15">
        <f t="shared" ca="1" si="14"/>
        <v>26061.761558095113</v>
      </c>
      <c r="BK42" s="15">
        <f t="shared" ca="1" si="15"/>
        <v>29959.631504289911</v>
      </c>
      <c r="BL42" s="15">
        <f t="shared" ca="1" si="16"/>
        <v>34621.242023331572</v>
      </c>
      <c r="BM42" s="15">
        <f t="shared" ca="1" si="17"/>
        <v>54081.794119227052</v>
      </c>
      <c r="BN42" s="15">
        <f t="shared" ca="1" si="18"/>
        <v>69080.015263958339</v>
      </c>
      <c r="BO42" s="15">
        <f t="shared" ca="1" si="19"/>
        <v>82300.903636487215</v>
      </c>
      <c r="BP42" s="15">
        <f t="shared" ca="1" si="20"/>
        <v>94393.14350298034</v>
      </c>
      <c r="BQ42" s="15">
        <f ca="1">Inputs!$B$20*EXP($B$10-0.5*C$7^2+C$7*AJ42)</f>
        <v>6285.5113255875713</v>
      </c>
      <c r="BR42" s="15">
        <f t="shared" ca="1" si="21"/>
        <v>6512.8121212669457</v>
      </c>
      <c r="BS42" s="15">
        <f t="shared" ca="1" si="22"/>
        <v>7371.2323720267923</v>
      </c>
      <c r="BT42" s="15">
        <f t="shared" ca="1" si="23"/>
        <v>15640.134882788952</v>
      </c>
      <c r="BU42" s="15">
        <f t="shared" ca="1" si="24"/>
        <v>24495.692798048283</v>
      </c>
      <c r="BV42" s="15">
        <f t="shared" ca="1" si="25"/>
        <v>37104.800799843768</v>
      </c>
      <c r="BW42" s="15">
        <f t="shared" ca="1" si="26"/>
        <v>36193.1206335389</v>
      </c>
      <c r="BX42" s="15">
        <f t="shared" ca="1" si="27"/>
        <v>53513.016152100929</v>
      </c>
      <c r="BY42" s="15">
        <f t="shared" ca="1" si="28"/>
        <v>68054.672503135851</v>
      </c>
      <c r="BZ42" s="15">
        <f t="shared" ca="1" si="29"/>
        <v>81971.902954678604</v>
      </c>
      <c r="CA42" s="15">
        <f t="shared" ca="1" si="30"/>
        <v>167020.70093663019</v>
      </c>
      <c r="CB42" s="15">
        <f ca="1">(AU42*DCF!C$10-DCF!C$5*MAX(AU42*DCF!C$10,0)-MAX(AU42-Inputs!$B$6,0)/Inputs!$B$10)*DCF!C$6</f>
        <v>1043.9016713904316</v>
      </c>
      <c r="CC42" s="15">
        <f ca="1">(AV42*DCF!D$10-DCF!D$5*MAX(AV42*DCF!D$10,0)-MAX(AV42-AU42,0)/Inputs!$B$10)*DCF!D$6</f>
        <v>1181.0938790429286</v>
      </c>
      <c r="CD42" s="15">
        <f ca="1">(AW42*DCF!E$10-DCF!E$5*MAX(AW42*DCF!E$10,0)-MAX(AW42-AV42,0)/Inputs!$B$10)*DCF!E$6</f>
        <v>1512.5336971200579</v>
      </c>
      <c r="CE42" s="15">
        <f ca="1">(AX42*DCF!F$10-DCF!F$5*MAX(AX42*DCF!F$10,0)-MAX(AX42-AW42,0)/Inputs!$B$10)*DCF!F$6</f>
        <v>1721.9098933628263</v>
      </c>
      <c r="CF42" s="15">
        <f ca="1">(AY42*DCF!G$10-DCF!G$5*MAX(AY42*DCF!G$10,0)-MAX(AY42-AX42,0)/Inputs!$B$10)*DCF!G$6</f>
        <v>2259.4935780372352</v>
      </c>
      <c r="CG42" s="15">
        <f ca="1">(AZ42*DCF!H$10-DCF!H$5*MAX(AZ42*DCF!H$10,0)-MAX(AZ42-AY42,0)/Inputs!$B$10)*DCF!H$6</f>
        <v>2350.7532890324392</v>
      </c>
      <c r="CH42" s="15">
        <f ca="1">(BA42*DCF!I$10-DCF!I$5*MAX(BA42*DCF!I$10,0)-MAX(BA42-AZ42,0)/Inputs!$B$10)*DCF!I$6</f>
        <v>2811.3511089140707</v>
      </c>
      <c r="CI42" s="15">
        <f ca="1">(BB42*DCF!J$10-DCF!J$5*MAX(BB42*DCF!J$10,0)-MAX(BB42-BA42,0)/Inputs!$B$10)*DCF!J$6</f>
        <v>3112.7457621011722</v>
      </c>
      <c r="CJ42" s="15">
        <f ca="1">(BC42*DCF!K$10-DCF!K$5*MAX(BC42*DCF!K$10,0)-MAX(BC42-BB42,0)/Inputs!$B$10)*DCF!K$6</f>
        <v>4171.0992112963004</v>
      </c>
      <c r="CK42" s="15">
        <f ca="1">(BD42*DCF!L$10-DCF!L$5*MAX(BD42*DCF!L$10,0)-MAX(BD42-BC42,0)/Inputs!$B$10)*DCF!L$6</f>
        <v>4124.0958020873541</v>
      </c>
      <c r="CL42" s="15">
        <f ca="1">(BE42*DCF!M$10-DCF!M$5*MAX(BE42*DCF!M$10,0)-MAX(BE42-BD42,0)/Inputs!$B$10)*DCF!M$6</f>
        <v>4178.0092733668953</v>
      </c>
      <c r="CM42" s="15">
        <f ca="1">(BF42*DCF!C$28-DCF!C$5*MAX(BF42*DCF!C$28,0)-MAX(BF42-Inputs!$B$13,0)/Inputs!$B$17)*DCF!C$6</f>
        <v>3591.3457211120722</v>
      </c>
      <c r="CN42" s="15">
        <f ca="1">(BG42*DCF!D$28-DCF!D$5*MAX(BG42*DCF!D$28,0)-MAX(BG42-BF42,0)/Inputs!$B$17)*DCF!D$6</f>
        <v>4016.2137993978895</v>
      </c>
      <c r="CO42" s="15">
        <f ca="1">(BH42*DCF!E$28-DCF!E$5*MAX(BH42*DCF!E$28,0)-MAX(BH42-BG42,0)/Inputs!$B$17)*DCF!E$6</f>
        <v>4198.3302130351976</v>
      </c>
      <c r="CP42" s="15">
        <f ca="1">(BI42*DCF!F$28-DCF!F$5*MAX(BI42*DCF!F$28,0)-MAX(BI42-BH42,0)/Inputs!$B$17)*DCF!F$6</f>
        <v>4803.6898459970016</v>
      </c>
      <c r="CQ42" s="15">
        <f ca="1">(BJ42*DCF!G$28-DCF!G$5*MAX(BJ42*DCF!G$28,0)-MAX(BJ42-BI42,0)/Inputs!$B$17)*DCF!G$6</f>
        <v>6338.0566807079331</v>
      </c>
      <c r="CR42" s="15">
        <f ca="1">(BK42*DCF!H$28-DCF!H$5*MAX(BK42*DCF!H$28,0)-MAX(BK42-BJ42,0)/Inputs!$B$17)*DCF!H$6</f>
        <v>6803.7278059145247</v>
      </c>
      <c r="CS42" s="15">
        <f ca="1">(BL42*DCF!I$28-DCF!I$5*MAX(BL42*DCF!I$28,0)-MAX(BL42-BK42,0)/Inputs!$B$17)*DCF!I$6</f>
        <v>7472.2061883516089</v>
      </c>
      <c r="CT42" s="15">
        <f ca="1">(BM42*DCF!J$28-DCF!J$5*MAX(BM42*DCF!J$28,0)-MAX(BM42-BL42,0)/Inputs!$B$17)*DCF!J$6</f>
        <v>9484.4195278839234</v>
      </c>
      <c r="CU42" s="15">
        <f ca="1">(BN42*DCF!K$28-DCF!K$5*MAX(BN42*DCF!K$28,0)-MAX(BN42-BM42,0)/Inputs!$B$17)*DCF!K$6</f>
        <v>12751.458644218823</v>
      </c>
      <c r="CV42" s="15">
        <f ca="1">(BO42*DCF!L$28-DCF!L$5*MAX(BO42*DCF!L$28,0)-MAX(BO42-BN42,0)/Inputs!$B$17)*DCF!L$6</f>
        <v>14924.792196048056</v>
      </c>
      <c r="CW42" s="15">
        <f ca="1">(BP42*DCF!M$28-DCF!M$5*MAX(BP42*DCF!M$28,0)-MAX(BP42-BO42,0)/Inputs!$B$17)*DCF!M$6</f>
        <v>16496.145728660034</v>
      </c>
      <c r="CX42" s="15">
        <f ca="1">(BQ42*DCF!C$46-DCF!C$5*MAX(BQ42*DCF!C$46,0)-MAX(BQ42-Inputs!$B$20,0)/Inputs!$B$24)*DCF!C$6</f>
        <v>-2876.3357914001649</v>
      </c>
      <c r="CY42" s="15">
        <f ca="1">(BR42*DCF!D$46-DCF!D$5*MAX(BR42*DCF!D$46,0)-MAX(BR42-BQ42,0)/Inputs!$B$24)*DCF!D$6</f>
        <v>-1208.5725111067434</v>
      </c>
      <c r="CZ42" s="15">
        <f ca="1">(BS42*DCF!E$46-DCF!E$5*MAX(BS42*DCF!E$46,0)-MAX(BS42-BR42,0)/Inputs!$B$24)*DCF!E$6</f>
        <v>-1210.0266931844424</v>
      </c>
      <c r="DA42" s="15">
        <f ca="1">(BT42*DCF!F$46-DCF!F$5*MAX(BT42*DCF!F$46,0)-MAX(BT42-BS42,0)/Inputs!$B$24)*DCF!F$6</f>
        <v>-4149.982310757814</v>
      </c>
      <c r="DB42" s="15">
        <f ca="1">(BU42*DCF!G$46-DCF!G$5*MAX(BU42*DCF!G$46,0)-MAX(BU42-BT42,0)/Inputs!$B$24)*DCF!G$6</f>
        <v>-3802.8214263793461</v>
      </c>
      <c r="DC42" s="15">
        <f ca="1">(BV42*DCF!H$46-DCF!H$5*MAX(BV42*DCF!H$46,0)-MAX(BV42-BU42,0)/Inputs!$B$24)*DCF!H$6</f>
        <v>-3918.2030542714288</v>
      </c>
      <c r="DD42" s="15">
        <f ca="1">(BW42*DCF!I$46-DCF!I$5*MAX(BW42*DCF!I$46,0)-MAX(BW42-BV42,0)/Inputs!$B$24)*DCF!I$6</f>
        <v>835.89414847612238</v>
      </c>
      <c r="DE42" s="15">
        <f ca="1">(BX42*DCF!J$46-DCF!J$5*MAX(BX42*DCF!J$46,0)-MAX(BX42-BW42,0)/Inputs!$B$24)*DCF!J$6</f>
        <v>-2348.230321592504</v>
      </c>
      <c r="DF42" s="15">
        <f ca="1">(BY42*DCF!K$46-DCF!K$5*MAX(BY42*DCF!K$46,0)-MAX(BY42-BX42,0)/Inputs!$B$24)*DCF!K$6</f>
        <v>325.1913368736146</v>
      </c>
      <c r="DG42" s="15">
        <f ca="1">(BZ42*DCF!L$46-DCF!L$5*MAX(BZ42*DCF!L$46,0)-MAX(BZ42-BY42,0)/Inputs!$B$24)*DCF!L$6</f>
        <v>2516.8234663652424</v>
      </c>
      <c r="DH42" s="15">
        <f ca="1">(CA42*DCF!M$46-DCF!M$5*MAX(CA42*DCF!M$46,0)-MAX(CA42-BZ42,0)/Inputs!$B$24)*DCF!M$6</f>
        <v>-4686.211091830326</v>
      </c>
      <c r="DI42" s="15">
        <f ca="1">SUM(CB42:CL42)+BE42*DCF!M$10*(1+Inputs!$B$30)*(1-Inputs!$B$33)*(1-Inputs!$B$30/Inputs!$B$31)/(Inputs!$B$29-Inputs!$B$30)*DCF!M$6</f>
        <v>131660.03616323235</v>
      </c>
      <c r="DJ42" s="15">
        <f ca="1">SUM(CM42:CW42)+BP42*DCF!M$28*(1+Inputs!$B$30)*(1-Inputs!$B$33)*(1-Inputs!$B$30/Inputs!$B$31)/(Inputs!$B$29-Inputs!$B$30)*DCF!M$6</f>
        <v>441143.5418031874</v>
      </c>
      <c r="DK42" s="15">
        <f ca="1">SUM(CX42:DH42)+CA42*DCF!M$46*(1+Inputs!$B$30)*(1-Inputs!$B$33)*(1-Inputs!$B$30/Inputs!$B$31)/(Inputs!$B$29-Inputs!$B$30)*DCF!M$6</f>
        <v>237711.31426606147</v>
      </c>
      <c r="DM42" s="15">
        <f ca="1">DI42+DJ42+DK42+Inputs!$B$34+Inputs!$B$36-Inputs!$B$35</f>
        <v>887365.89223248116</v>
      </c>
    </row>
    <row r="43" spans="1:117" x14ac:dyDescent="0.75">
      <c r="A43" s="11">
        <v>30</v>
      </c>
      <c r="C43" s="24">
        <f t="shared" ca="1" si="32"/>
        <v>-1.2985095691266646</v>
      </c>
      <c r="D43" s="24">
        <f t="shared" ca="1" si="32"/>
        <v>0.22673718083160363</v>
      </c>
      <c r="E43" s="24">
        <f t="shared" ca="1" si="32"/>
        <v>-0.56325666360923965</v>
      </c>
      <c r="F43" s="24">
        <f t="shared" ca="1" si="32"/>
        <v>0.58473251904546475</v>
      </c>
      <c r="G43" s="24">
        <f t="shared" ca="1" si="32"/>
        <v>0.71249753993611231</v>
      </c>
      <c r="H43" s="24">
        <f t="shared" ca="1" si="32"/>
        <v>1.2669980988385499</v>
      </c>
      <c r="I43" s="24">
        <f t="shared" ca="1" si="32"/>
        <v>-6.0064467922132408E-2</v>
      </c>
      <c r="J43" s="24">
        <f t="shared" ca="1" si="32"/>
        <v>0.50596521391922278</v>
      </c>
      <c r="K43" s="24">
        <f t="shared" ca="1" si="32"/>
        <v>0.35675703395551239</v>
      </c>
      <c r="L43" s="24">
        <f t="shared" ca="1" si="32"/>
        <v>0.59926212907380527</v>
      </c>
      <c r="M43" s="24">
        <f t="shared" ca="1" si="32"/>
        <v>0.87913460643723673</v>
      </c>
      <c r="N43" s="24">
        <f ca="1">SQRT(Inputs!$B$38)*C43+SQRT(1-Inputs!$B$38)*_xlfn.NORM.S.INV(RAND())</f>
        <v>-0.45871601980377963</v>
      </c>
      <c r="O43" s="24">
        <f ca="1">SQRT(Inputs!$B$38)*D43+SQRT(1-Inputs!$B$38)*_xlfn.NORM.S.INV(RAND())</f>
        <v>0.42696100170859019</v>
      </c>
      <c r="P43" s="24">
        <f ca="1">SQRT(Inputs!$B$38)*E43+SQRT(1-Inputs!$B$38)*_xlfn.NORM.S.INV(RAND())</f>
        <v>0.25098572423688459</v>
      </c>
      <c r="Q43" s="24">
        <f ca="1">SQRT(Inputs!$B$38)*F43+SQRT(1-Inputs!$B$38)*_xlfn.NORM.S.INV(RAND())</f>
        <v>1.5764038595041385</v>
      </c>
      <c r="R43" s="24">
        <f ca="1">SQRT(Inputs!$B$38)*G43+SQRT(1-Inputs!$B$38)*_xlfn.NORM.S.INV(RAND())</f>
        <v>0.26499211266841199</v>
      </c>
      <c r="S43" s="24">
        <f ca="1">SQRT(Inputs!$B$38)*H43+SQRT(1-Inputs!$B$38)*_xlfn.NORM.S.INV(RAND())</f>
        <v>0.73842951739502982</v>
      </c>
      <c r="T43" s="24">
        <f ca="1">SQRT(Inputs!$B$38)*I43+SQRT(1-Inputs!$B$38)*_xlfn.NORM.S.INV(RAND())</f>
        <v>-0.98380941867371641</v>
      </c>
      <c r="U43" s="24">
        <f ca="1">SQRT(Inputs!$B$38)*J43+SQRT(1-Inputs!$B$38)*_xlfn.NORM.S.INV(RAND())</f>
        <v>0.11744413106534213</v>
      </c>
      <c r="V43" s="24">
        <f ca="1">SQRT(Inputs!$B$38)*K43+SQRT(1-Inputs!$B$38)*_xlfn.NORM.S.INV(RAND())</f>
        <v>-0.82655873168783434</v>
      </c>
      <c r="W43" s="24">
        <f ca="1">SQRT(Inputs!$B$38)*L43+SQRT(1-Inputs!$B$38)*_xlfn.NORM.S.INV(RAND())</f>
        <v>0.83481079930859958</v>
      </c>
      <c r="X43" s="24">
        <f ca="1">SQRT(Inputs!$B$38)*M43+SQRT(1-Inputs!$B$38)*_xlfn.NORM.S.INV(RAND())</f>
        <v>0.36249232973902268</v>
      </c>
      <c r="Y43" s="24">
        <f ca="1">SQRT(Inputs!$B$38)*C43+SQRT(1-Inputs!$B$38)*_xlfn.NORM.S.INV(RAND())</f>
        <v>0.87430972111318495</v>
      </c>
      <c r="Z43" s="24">
        <f ca="1">SQRT(Inputs!$B$38)*D43+SQRT(1-Inputs!$B$38)*_xlfn.NORM.S.INV(RAND())</f>
        <v>-0.37742806294341591</v>
      </c>
      <c r="AA43" s="24">
        <f ca="1">SQRT(Inputs!$B$38)*E43+SQRT(1-Inputs!$B$38)*_xlfn.NORM.S.INV(RAND())</f>
        <v>-1.2316430623087204</v>
      </c>
      <c r="AB43" s="24">
        <f ca="1">SQRT(Inputs!$B$38)*F43+SQRT(1-Inputs!$B$38)*_xlfn.NORM.S.INV(RAND())</f>
        <v>-0.65697218520168921</v>
      </c>
      <c r="AC43" s="24">
        <f ca="1">SQRT(Inputs!$B$38)*G43+SQRT(1-Inputs!$B$38)*_xlfn.NORM.S.INV(RAND())</f>
        <v>-4.0829605876018249E-3</v>
      </c>
      <c r="AD43" s="24">
        <f ca="1">SQRT(Inputs!$B$38)*H43+SQRT(1-Inputs!$B$38)*_xlfn.NORM.S.INV(RAND())</f>
        <v>0.9978192399551955</v>
      </c>
      <c r="AE43" s="24">
        <f ca="1">SQRT(Inputs!$B$38)*I43+SQRT(1-Inputs!$B$38)*_xlfn.NORM.S.INV(RAND())</f>
        <v>0.35101143922458455</v>
      </c>
      <c r="AF43" s="24">
        <f ca="1">SQRT(Inputs!$B$38)*J43+SQRT(1-Inputs!$B$38)*_xlfn.NORM.S.INV(RAND())</f>
        <v>-2.3609156924221386E-3</v>
      </c>
      <c r="AG43" s="24">
        <f ca="1">SQRT(Inputs!$B$38)*K43+SQRT(1-Inputs!$B$38)*_xlfn.NORM.S.INV(RAND())</f>
        <v>0.24462342219020686</v>
      </c>
      <c r="AH43" s="24">
        <f ca="1">SQRT(Inputs!$B$38)*L43+SQRT(1-Inputs!$B$38)*_xlfn.NORM.S.INV(RAND())</f>
        <v>1.2060255838370635</v>
      </c>
      <c r="AI43" s="24">
        <f ca="1">SQRT(Inputs!$B$38)*M43+SQRT(1-Inputs!$B$38)*_xlfn.NORM.S.INV(RAND())</f>
        <v>-0.49055802954837302</v>
      </c>
      <c r="AJ43" s="24">
        <f ca="1">SQRT(Inputs!$B$38)*C43+SQRT(1-Inputs!$B$38)*_xlfn.NORM.S.INV(RAND())</f>
        <v>-1.7180099256518564</v>
      </c>
      <c r="AK43" s="24">
        <f ca="1">SQRT(Inputs!$B$38)*D43+SQRT(1-Inputs!$B$38)*_xlfn.NORM.S.INV(RAND())</f>
        <v>-0.51945379363398358</v>
      </c>
      <c r="AL43" s="24">
        <f ca="1">SQRT(Inputs!$B$38)*E43+SQRT(1-Inputs!$B$38)*_xlfn.NORM.S.INV(RAND())</f>
        <v>-1.8865374653705183</v>
      </c>
      <c r="AM43" s="24">
        <f ca="1">SQRT(Inputs!$B$38)*F43+SQRT(1-Inputs!$B$38)*_xlfn.NORM.S.INV(RAND())</f>
        <v>0.30554563198419193</v>
      </c>
      <c r="AN43" s="24">
        <f ca="1">SQRT(Inputs!$B$38)*G43+SQRT(1-Inputs!$B$38)*_xlfn.NORM.S.INV(RAND())</f>
        <v>2.2370003373260907</v>
      </c>
      <c r="AO43" s="24">
        <f ca="1">SQRT(Inputs!$B$38)*H43+SQRT(1-Inputs!$B$38)*_xlfn.NORM.S.INV(RAND())</f>
        <v>0.44120344346822971</v>
      </c>
      <c r="AP43" s="24">
        <f ca="1">SQRT(Inputs!$B$38)*I43+SQRT(1-Inputs!$B$38)*_xlfn.NORM.S.INV(RAND())</f>
        <v>0.66430396349636067</v>
      </c>
      <c r="AQ43" s="24">
        <f ca="1">SQRT(Inputs!$B$38)*J43+SQRT(1-Inputs!$B$38)*_xlfn.NORM.S.INV(RAND())</f>
        <v>0.25359447674296209</v>
      </c>
      <c r="AR43" s="24">
        <f ca="1">SQRT(Inputs!$B$38)*K43+SQRT(1-Inputs!$B$38)*_xlfn.NORM.S.INV(RAND())</f>
        <v>1.5292926045957451</v>
      </c>
      <c r="AS43" s="24">
        <f ca="1">SQRT(Inputs!$B$38)*L43+SQRT(1-Inputs!$B$38)*_xlfn.NORM.S.INV(RAND())</f>
        <v>-0.37583593232160972</v>
      </c>
      <c r="AT43" s="24">
        <f ca="1">SQRT(Inputs!$B$38)*M43+SQRT(1-Inputs!$B$38)*_xlfn.NORM.S.INV(RAND())</f>
        <v>1.310739042019204</v>
      </c>
      <c r="AU43" s="15">
        <f ca="1">Inputs!$B$6*EXP($B$8-0.5*C$5^2+C$5*N43)</f>
        <v>4607.1219877585008</v>
      </c>
      <c r="AV43" s="15">
        <f t="shared" ca="1" si="1"/>
        <v>5971.2911570453325</v>
      </c>
      <c r="AW43" s="15">
        <f t="shared" ca="1" si="2"/>
        <v>7531.6342315300672</v>
      </c>
      <c r="AX43" s="15">
        <f t="shared" ca="1" si="3"/>
        <v>11196.986958310863</v>
      </c>
      <c r="AY43" s="15">
        <f t="shared" ca="1" si="4"/>
        <v>14113.968485107493</v>
      </c>
      <c r="AZ43" s="15">
        <f t="shared" ca="1" si="5"/>
        <v>18724.060495586065</v>
      </c>
      <c r="BA43" s="15">
        <f t="shared" ca="1" si="6"/>
        <v>20671.571943465802</v>
      </c>
      <c r="BB43" s="15">
        <f t="shared" ca="1" si="7"/>
        <v>25607.85680425043</v>
      </c>
      <c r="BC43" s="15">
        <f t="shared" ca="1" si="8"/>
        <v>28957.946755804787</v>
      </c>
      <c r="BD43" s="15">
        <f t="shared" ca="1" si="9"/>
        <v>38357.316498070511</v>
      </c>
      <c r="BE43" s="15">
        <f t="shared" ca="1" si="10"/>
        <v>48579.687108917868</v>
      </c>
      <c r="BF43" s="15">
        <f ca="1">Inputs!$B$13*EXP($B$9-0.5*C$6^2+C$6*Y43)</f>
        <v>16448.657041452836</v>
      </c>
      <c r="BG43" s="15">
        <f t="shared" ca="1" si="11"/>
        <v>18726.787394217772</v>
      </c>
      <c r="BH43" s="15">
        <f t="shared" ca="1" si="12"/>
        <v>18653.171813394601</v>
      </c>
      <c r="BI43" s="15">
        <f t="shared" ca="1" si="13"/>
        <v>20638.173778708133</v>
      </c>
      <c r="BJ43" s="15">
        <f t="shared" ca="1" si="14"/>
        <v>25286.170376508133</v>
      </c>
      <c r="BK43" s="15">
        <f t="shared" ca="1" si="15"/>
        <v>35549.610589589014</v>
      </c>
      <c r="BL43" s="15">
        <f t="shared" ca="1" si="16"/>
        <v>45700.673013484004</v>
      </c>
      <c r="BM43" s="15">
        <f t="shared" ca="1" si="17"/>
        <v>56159.517005666465</v>
      </c>
      <c r="BN43" s="15">
        <f t="shared" ca="1" si="18"/>
        <v>71123.881991778238</v>
      </c>
      <c r="BO43" s="15">
        <f t="shared" ca="1" si="19"/>
        <v>100680.14849512992</v>
      </c>
      <c r="BP43" s="15">
        <f t="shared" ca="1" si="20"/>
        <v>117219.10006754285</v>
      </c>
      <c r="BQ43" s="15">
        <f ca="1">Inputs!$B$20*EXP($B$10-0.5*C$7^2+C$7*AJ43)</f>
        <v>2332.2303180664426</v>
      </c>
      <c r="BR43" s="15">
        <f t="shared" ca="1" si="21"/>
        <v>2683.2759154412106</v>
      </c>
      <c r="BS43" s="15">
        <f t="shared" ca="1" si="22"/>
        <v>2137.3925497344985</v>
      </c>
      <c r="BT43" s="15">
        <f t="shared" ca="1" si="23"/>
        <v>3192.9398320642804</v>
      </c>
      <c r="BU43" s="15">
        <f t="shared" ca="1" si="24"/>
        <v>7603.1609302004972</v>
      </c>
      <c r="BV43" s="15">
        <f t="shared" ca="1" si="25"/>
        <v>11683.725627256525</v>
      </c>
      <c r="BW43" s="15">
        <f t="shared" ca="1" si="26"/>
        <v>18765.286137028568</v>
      </c>
      <c r="BX43" s="15">
        <f t="shared" ca="1" si="27"/>
        <v>27615.10553418125</v>
      </c>
      <c r="BY43" s="15">
        <f t="shared" ca="1" si="28"/>
        <v>51845.175507428845</v>
      </c>
      <c r="BZ43" s="15">
        <f t="shared" ca="1" si="29"/>
        <v>67889.619344398627</v>
      </c>
      <c r="CA43" s="15">
        <f t="shared" ca="1" si="30"/>
        <v>120376.4323533509</v>
      </c>
      <c r="CB43" s="15">
        <f ca="1">(AU43*DCF!C$10-DCF!C$5*MAX(AU43*DCF!C$10,0)-MAX(AU43-Inputs!$B$6,0)/Inputs!$B$10)*DCF!C$6</f>
        <v>1045.6063541803878</v>
      </c>
      <c r="CC43" s="15">
        <f ca="1">(AV43*DCF!D$10-DCF!D$5*MAX(AV43*DCF!D$10,0)-MAX(AV43-AU43,0)/Inputs!$B$10)*DCF!D$6</f>
        <v>1122.8448162729771</v>
      </c>
      <c r="CD43" s="15">
        <f ca="1">(AW43*DCF!E$10-DCF!E$5*MAX(AW43*DCF!E$10,0)-MAX(AW43-AV43,0)/Inputs!$B$10)*DCF!E$6</f>
        <v>1387.4805737359484</v>
      </c>
      <c r="CE43" s="15">
        <f ca="1">(AX43*DCF!F$10-DCF!F$5*MAX(AX43*DCF!F$10,0)-MAX(AX43-AW43,0)/Inputs!$B$10)*DCF!F$6</f>
        <v>1681.6153808577587</v>
      </c>
      <c r="CF43" s="15">
        <f ca="1">(AY43*DCF!G$10-DCF!G$5*MAX(AY43*DCF!G$10,0)-MAX(AY43-AX43,0)/Inputs!$B$10)*DCF!G$6</f>
        <v>2347.3456692479931</v>
      </c>
      <c r="CG43" s="15">
        <f ca="1">(AZ43*DCF!H$10-DCF!H$5*MAX(AZ43*DCF!H$10,0)-MAX(AZ43-AY43,0)/Inputs!$B$10)*DCF!H$6</f>
        <v>2816.6852923605829</v>
      </c>
      <c r="CH43" s="15">
        <f ca="1">(BA43*DCF!I$10-DCF!I$5*MAX(BA43*DCF!I$10,0)-MAX(BA43-AZ43,0)/Inputs!$B$10)*DCF!I$6</f>
        <v>3456.4819807403937</v>
      </c>
      <c r="CI43" s="15">
        <f ca="1">(BB43*DCF!J$10-DCF!J$5*MAX(BB43*DCF!J$10,0)-MAX(BB43-BA43,0)/Inputs!$B$10)*DCF!J$6</f>
        <v>3646.3550189364259</v>
      </c>
      <c r="CJ43" s="15">
        <f ca="1">(BC43*DCF!K$10-DCF!K$5*MAX(BC43*DCF!K$10,0)-MAX(BC43-BB43,0)/Inputs!$B$10)*DCF!K$6</f>
        <v>4192.802764906819</v>
      </c>
      <c r="CK43" s="15">
        <f ca="1">(BD43*DCF!L$10-DCF!L$5*MAX(BD43*DCF!L$10,0)-MAX(BD43-BC43,0)/Inputs!$B$10)*DCF!L$6</f>
        <v>4569.5220326465615</v>
      </c>
      <c r="CL43" s="15">
        <f ca="1">(BE43*DCF!M$10-DCF!M$5*MAX(BE43*DCF!M$10,0)-MAX(BE43-BD43,0)/Inputs!$B$10)*DCF!M$6</f>
        <v>5634.0507884558629</v>
      </c>
      <c r="CM43" s="15">
        <f ca="1">(BF43*DCF!C$28-DCF!C$5*MAX(BF43*DCF!C$28,0)-MAX(BF43-Inputs!$B$13,0)/Inputs!$B$17)*DCF!C$6</f>
        <v>3851.0483440774815</v>
      </c>
      <c r="CN43" s="15">
        <f ca="1">(BG43*DCF!D$28-DCF!D$5*MAX(BG43*DCF!D$28,0)-MAX(BG43-BF43,0)/Inputs!$B$17)*DCF!D$6</f>
        <v>5029.4411430075825</v>
      </c>
      <c r="CO43" s="15">
        <f ca="1">(BH43*DCF!E$28-DCF!E$5*MAX(BH43*DCF!E$28,0)-MAX(BH43-BG43,0)/Inputs!$B$17)*DCF!E$6</f>
        <v>5282.9104042022636</v>
      </c>
      <c r="CP43" s="15">
        <f ca="1">(BI43*DCF!F$28-DCF!F$5*MAX(BI43*DCF!F$28,0)-MAX(BI43-BH43,0)/Inputs!$B$17)*DCF!F$6</f>
        <v>5241.3195704871487</v>
      </c>
      <c r="CQ43" s="15">
        <f ca="1">(BJ43*DCF!G$28-DCF!G$5*MAX(BJ43*DCF!G$28,0)-MAX(BJ43-BI43,0)/Inputs!$B$17)*DCF!G$6</f>
        <v>5778.9416386567455</v>
      </c>
      <c r="CR43" s="15">
        <f ca="1">(BK43*DCF!H$28-DCF!H$5*MAX(BK43*DCF!H$28,0)-MAX(BK43-BJ43,0)/Inputs!$B$17)*DCF!H$6</f>
        <v>7197.1603274594445</v>
      </c>
      <c r="CS43" s="15">
        <f ca="1">(BL43*DCF!I$28-DCF!I$5*MAX(BL43*DCF!I$28,0)-MAX(BL43-BK43,0)/Inputs!$B$17)*DCF!I$6</f>
        <v>9289.6633952788416</v>
      </c>
      <c r="CT43" s="15">
        <f ca="1">(BM43*DCF!J$28-DCF!J$5*MAX(BM43*DCF!J$28,0)-MAX(BM43-BL43,0)/Inputs!$B$17)*DCF!J$6</f>
        <v>11141.477177694755</v>
      </c>
      <c r="CU43" s="15">
        <f ca="1">(BN43*DCF!K$28-DCF!K$5*MAX(BN43*DCF!K$28,0)-MAX(BN43-BM43,0)/Inputs!$B$17)*DCF!K$6</f>
        <v>13187.235956083867</v>
      </c>
      <c r="CV43" s="15">
        <f ca="1">(BO43*DCF!L$28-DCF!L$5*MAX(BO43*DCF!L$28,0)-MAX(BO43-BN43,0)/Inputs!$B$17)*DCF!L$6</f>
        <v>16743.462048864469</v>
      </c>
      <c r="CW43" s="15">
        <f ca="1">(BP43*DCF!M$28-DCF!M$5*MAX(BP43*DCF!M$28,0)-MAX(BP43-BO43,0)/Inputs!$B$17)*DCF!M$6</f>
        <v>20326.056343592016</v>
      </c>
      <c r="CX43" s="15">
        <f ca="1">(BQ43*DCF!C$46-DCF!C$5*MAX(BQ43*DCF!C$46,0)-MAX(BQ43-Inputs!$B$20,0)/Inputs!$B$24)*DCF!C$6</f>
        <v>-538.62132056961718</v>
      </c>
      <c r="CY43" s="15">
        <f ca="1">(BR43*DCF!D$46-DCF!D$5*MAX(BR43*DCF!D$46,0)-MAX(BR43-BQ43,0)/Inputs!$B$24)*DCF!D$6</f>
        <v>-607.76086641936422</v>
      </c>
      <c r="CZ43" s="15">
        <f ca="1">(BS43*DCF!E$46-DCF!E$5*MAX(BS43*DCF!E$46,0)-MAX(BS43-BR43,0)/Inputs!$B$24)*DCF!E$6</f>
        <v>-252.75039048574058</v>
      </c>
      <c r="DA43" s="15">
        <f ca="1">(BT43*DCF!F$46-DCF!F$5*MAX(BT43*DCF!F$46,0)-MAX(BT43-BS43,0)/Inputs!$B$24)*DCF!F$6</f>
        <v>-616.88819976778916</v>
      </c>
      <c r="DB43" s="15">
        <f ca="1">(BU43*DCF!G$46-DCF!G$5*MAX(BU43*DCF!G$46,0)-MAX(BU43-BT43,0)/Inputs!$B$24)*DCF!G$6</f>
        <v>-1739.2665537637713</v>
      </c>
      <c r="DC43" s="15">
        <f ca="1">(BV43*DCF!H$46-DCF!H$5*MAX(BV43*DCF!H$46,0)-MAX(BV43-BU43,0)/Inputs!$B$24)*DCF!H$6</f>
        <v>-1268.010477575448</v>
      </c>
      <c r="DD43" s="15">
        <f ca="1">(BW43*DCF!I$46-DCF!I$5*MAX(BW43*DCF!I$46,0)-MAX(BW43-BV43,0)/Inputs!$B$24)*DCF!I$6</f>
        <v>-1599.4505120966287</v>
      </c>
      <c r="DE43" s="15">
        <f ca="1">(BX43*DCF!J$46-DCF!J$5*MAX(BX43*DCF!J$46,0)-MAX(BX43-BW43,0)/Inputs!$B$24)*DCF!J$6</f>
        <v>-1188.4502287314726</v>
      </c>
      <c r="DF43" s="15">
        <f ca="1">(BY43*DCF!K$46-DCF!K$5*MAX(BY43*DCF!K$46,0)-MAX(BY43-BX43,0)/Inputs!$B$24)*DCF!K$6</f>
        <v>-2974.1524052632672</v>
      </c>
      <c r="DG43" s="15">
        <f ca="1">(BZ43*DCF!L$46-DCF!L$5*MAX(BZ43*DCF!L$46,0)-MAX(BZ43-BY43,0)/Inputs!$B$24)*DCF!L$6</f>
        <v>1061.9847445716771</v>
      </c>
      <c r="DH43" s="15">
        <f ca="1">(CA43*DCF!M$46-DCF!M$5*MAX(CA43*DCF!M$46,0)-MAX(CA43-BZ43,0)/Inputs!$B$24)*DCF!M$6</f>
        <v>-1535.6538483803884</v>
      </c>
      <c r="DI43" s="15">
        <f ca="1">SUM(CB43:CL43)+BE43*DCF!M$10*(1+Inputs!$B$30)*(1-Inputs!$B$33)*(1-Inputs!$B$30/Inputs!$B$31)/(Inputs!$B$29-Inputs!$B$30)*DCF!M$6</f>
        <v>167098.70229631779</v>
      </c>
      <c r="DJ43" s="15">
        <f ca="1">SUM(CM43:CW43)+BP43*DCF!M$28*(1+Inputs!$B$30)*(1-Inputs!$B$33)*(1-Inputs!$B$30/Inputs!$B$31)/(Inputs!$B$29-Inputs!$B$30)*DCF!M$6</f>
        <v>538031.79041620484</v>
      </c>
      <c r="DK43" s="15">
        <f ca="1">SUM(CX43:DH43)+CA43*DCF!M$46*(1+Inputs!$B$30)*(1-Inputs!$B$33)*(1-Inputs!$B$30/Inputs!$B$31)/(Inputs!$B$29-Inputs!$B$30)*DCF!M$6</f>
        <v>174857.20385979663</v>
      </c>
      <c r="DM43" s="15">
        <f ca="1">DI43+DJ43+DK43+Inputs!$B$34+Inputs!$B$36-Inputs!$B$35</f>
        <v>956838.69657231926</v>
      </c>
    </row>
    <row r="44" spans="1:117" x14ac:dyDescent="0.75">
      <c r="A44" s="11">
        <v>31</v>
      </c>
      <c r="C44" s="24">
        <f t="shared" ref="C44:M53" ca="1" si="33">_xlfn.NORM.S.INV(RAND())</f>
        <v>-1.4028157560030474</v>
      </c>
      <c r="D44" s="24">
        <f t="shared" ca="1" si="33"/>
        <v>-0.68762986505929247</v>
      </c>
      <c r="E44" s="24">
        <f t="shared" ca="1" si="33"/>
        <v>0.18351426606879784</v>
      </c>
      <c r="F44" s="24">
        <f t="shared" ca="1" si="33"/>
        <v>0.62036395108913378</v>
      </c>
      <c r="G44" s="24">
        <f t="shared" ca="1" si="33"/>
        <v>0.58337253846574844</v>
      </c>
      <c r="H44" s="24">
        <f t="shared" ca="1" si="33"/>
        <v>-0.36816290962525994</v>
      </c>
      <c r="I44" s="24">
        <f t="shared" ca="1" si="33"/>
        <v>0.33414766930178508</v>
      </c>
      <c r="J44" s="24">
        <f t="shared" ca="1" si="33"/>
        <v>0.29706287338601661</v>
      </c>
      <c r="K44" s="24">
        <f t="shared" ca="1" si="33"/>
        <v>0.55363123568122918</v>
      </c>
      <c r="L44" s="24">
        <f t="shared" ca="1" si="33"/>
        <v>1.5215121470447566</v>
      </c>
      <c r="M44" s="24">
        <f t="shared" ca="1" si="33"/>
        <v>1.5499249341972308</v>
      </c>
      <c r="N44" s="24">
        <f ca="1">SQRT(Inputs!$B$38)*C44+SQRT(1-Inputs!$B$38)*_xlfn.NORM.S.INV(RAND())</f>
        <v>0.21479018108078796</v>
      </c>
      <c r="O44" s="24">
        <f ca="1">SQRT(Inputs!$B$38)*D44+SQRT(1-Inputs!$B$38)*_xlfn.NORM.S.INV(RAND())</f>
        <v>-0.65925488604136495</v>
      </c>
      <c r="P44" s="24">
        <f ca="1">SQRT(Inputs!$B$38)*E44+SQRT(1-Inputs!$B$38)*_xlfn.NORM.S.INV(RAND())</f>
        <v>-0.77757196230177694</v>
      </c>
      <c r="Q44" s="24">
        <f ca="1">SQRT(Inputs!$B$38)*F44+SQRT(1-Inputs!$B$38)*_xlfn.NORM.S.INV(RAND())</f>
        <v>-6.65717061429561E-2</v>
      </c>
      <c r="R44" s="24">
        <f ca="1">SQRT(Inputs!$B$38)*G44+SQRT(1-Inputs!$B$38)*_xlfn.NORM.S.INV(RAND())</f>
        <v>-0.44085788837151291</v>
      </c>
      <c r="S44" s="24">
        <f ca="1">SQRT(Inputs!$B$38)*H44+SQRT(1-Inputs!$B$38)*_xlfn.NORM.S.INV(RAND())</f>
        <v>1.0908634200662579</v>
      </c>
      <c r="T44" s="24">
        <f ca="1">SQRT(Inputs!$B$38)*I44+SQRT(1-Inputs!$B$38)*_xlfn.NORM.S.INV(RAND())</f>
        <v>-0.66132080888181677</v>
      </c>
      <c r="U44" s="24">
        <f ca="1">SQRT(Inputs!$B$38)*J44+SQRT(1-Inputs!$B$38)*_xlfn.NORM.S.INV(RAND())</f>
        <v>-0.33541305379364983</v>
      </c>
      <c r="V44" s="24">
        <f ca="1">SQRT(Inputs!$B$38)*K44+SQRT(1-Inputs!$B$38)*_xlfn.NORM.S.INV(RAND())</f>
        <v>-1.2225323509512251</v>
      </c>
      <c r="W44" s="24">
        <f ca="1">SQRT(Inputs!$B$38)*L44+SQRT(1-Inputs!$B$38)*_xlfn.NORM.S.INV(RAND())</f>
        <v>0.269103555348291</v>
      </c>
      <c r="X44" s="24">
        <f ca="1">SQRT(Inputs!$B$38)*M44+SQRT(1-Inputs!$B$38)*_xlfn.NORM.S.INV(RAND())</f>
        <v>0.72694544419291818</v>
      </c>
      <c r="Y44" s="24">
        <f ca="1">SQRT(Inputs!$B$38)*C44+SQRT(1-Inputs!$B$38)*_xlfn.NORM.S.INV(RAND())</f>
        <v>-1.8685970734568178</v>
      </c>
      <c r="Z44" s="24">
        <f ca="1">SQRT(Inputs!$B$38)*D44+SQRT(1-Inputs!$B$38)*_xlfn.NORM.S.INV(RAND())</f>
        <v>0.74390461164004718</v>
      </c>
      <c r="AA44" s="24">
        <f ca="1">SQRT(Inputs!$B$38)*E44+SQRT(1-Inputs!$B$38)*_xlfn.NORM.S.INV(RAND())</f>
        <v>1.0900954790505804</v>
      </c>
      <c r="AB44" s="24">
        <f ca="1">SQRT(Inputs!$B$38)*F44+SQRT(1-Inputs!$B$38)*_xlfn.NORM.S.INV(RAND())</f>
        <v>-0.17023071451289767</v>
      </c>
      <c r="AC44" s="24">
        <f ca="1">SQRT(Inputs!$B$38)*G44+SQRT(1-Inputs!$B$38)*_xlfn.NORM.S.INV(RAND())</f>
        <v>1.6436418600687321</v>
      </c>
      <c r="AD44" s="24">
        <f ca="1">SQRT(Inputs!$B$38)*H44+SQRT(1-Inputs!$B$38)*_xlfn.NORM.S.INV(RAND())</f>
        <v>-0.21445623683744386</v>
      </c>
      <c r="AE44" s="24">
        <f ca="1">SQRT(Inputs!$B$38)*I44+SQRT(1-Inputs!$B$38)*_xlfn.NORM.S.INV(RAND())</f>
        <v>-0.68375410588771968</v>
      </c>
      <c r="AF44" s="24">
        <f ca="1">SQRT(Inputs!$B$38)*J44+SQRT(1-Inputs!$B$38)*_xlfn.NORM.S.INV(RAND())</f>
        <v>0.82855991533438855</v>
      </c>
      <c r="AG44" s="24">
        <f ca="1">SQRT(Inputs!$B$38)*K44+SQRT(1-Inputs!$B$38)*_xlfn.NORM.S.INV(RAND())</f>
        <v>-0.58594680918923858</v>
      </c>
      <c r="AH44" s="24">
        <f ca="1">SQRT(Inputs!$B$38)*L44+SQRT(1-Inputs!$B$38)*_xlfn.NORM.S.INV(RAND())</f>
        <v>1.7850771924745095</v>
      </c>
      <c r="AI44" s="24">
        <f ca="1">SQRT(Inputs!$B$38)*M44+SQRT(1-Inputs!$B$38)*_xlfn.NORM.S.INV(RAND())</f>
        <v>9.8796467833647927E-2</v>
      </c>
      <c r="AJ44" s="24">
        <f ca="1">SQRT(Inputs!$B$38)*C44+SQRT(1-Inputs!$B$38)*_xlfn.NORM.S.INV(RAND())</f>
        <v>-1.0012579906318548</v>
      </c>
      <c r="AK44" s="24">
        <f ca="1">SQRT(Inputs!$B$38)*D44+SQRT(1-Inputs!$B$38)*_xlfn.NORM.S.INV(RAND())</f>
        <v>-1.2969355979486796</v>
      </c>
      <c r="AL44" s="24">
        <f ca="1">SQRT(Inputs!$B$38)*E44+SQRT(1-Inputs!$B$38)*_xlfn.NORM.S.INV(RAND())</f>
        <v>0.39178417350816691</v>
      </c>
      <c r="AM44" s="24">
        <f ca="1">SQRT(Inputs!$B$38)*F44+SQRT(1-Inputs!$B$38)*_xlfn.NORM.S.INV(RAND())</f>
        <v>-0.19295702541411558</v>
      </c>
      <c r="AN44" s="24">
        <f ca="1">SQRT(Inputs!$B$38)*G44+SQRT(1-Inputs!$B$38)*_xlfn.NORM.S.INV(RAND())</f>
        <v>0.43253522426139868</v>
      </c>
      <c r="AO44" s="24">
        <f ca="1">SQRT(Inputs!$B$38)*H44+SQRT(1-Inputs!$B$38)*_xlfn.NORM.S.INV(RAND())</f>
        <v>-0.57911295726075662</v>
      </c>
      <c r="AP44" s="24">
        <f ca="1">SQRT(Inputs!$B$38)*I44+SQRT(1-Inputs!$B$38)*_xlfn.NORM.S.INV(RAND())</f>
        <v>1.1385992068100024</v>
      </c>
      <c r="AQ44" s="24">
        <f ca="1">SQRT(Inputs!$B$38)*J44+SQRT(1-Inputs!$B$38)*_xlfn.NORM.S.INV(RAND())</f>
        <v>1.0619541606023111</v>
      </c>
      <c r="AR44" s="24">
        <f ca="1">SQRT(Inputs!$B$38)*K44+SQRT(1-Inputs!$B$38)*_xlfn.NORM.S.INV(RAND())</f>
        <v>-0.19597587050133175</v>
      </c>
      <c r="AS44" s="24">
        <f ca="1">SQRT(Inputs!$B$38)*L44+SQRT(1-Inputs!$B$38)*_xlfn.NORM.S.INV(RAND())</f>
        <v>1.0392470110146839</v>
      </c>
      <c r="AT44" s="24">
        <f ca="1">SQRT(Inputs!$B$38)*M44+SQRT(1-Inputs!$B$38)*_xlfn.NORM.S.INV(RAND())</f>
        <v>2.1314417287190341</v>
      </c>
      <c r="AU44" s="15">
        <f ca="1">Inputs!$B$6*EXP($B$8-0.5*C$5^2+C$5*N44)</f>
        <v>5137.8046861142411</v>
      </c>
      <c r="AV44" s="15">
        <f t="shared" ca="1" si="1"/>
        <v>5676.1727772469849</v>
      </c>
      <c r="AW44" s="15">
        <f t="shared" ca="1" si="2"/>
        <v>6231.9732154435032</v>
      </c>
      <c r="AX44" s="15">
        <f t="shared" ca="1" si="3"/>
        <v>7545.5952872176895</v>
      </c>
      <c r="AY44" s="15">
        <f t="shared" ca="1" si="4"/>
        <v>8758.7173766382293</v>
      </c>
      <c r="AZ44" s="15">
        <f t="shared" ca="1" si="5"/>
        <v>12079.425918278361</v>
      </c>
      <c r="BA44" s="15">
        <f t="shared" ca="1" si="6"/>
        <v>13793.607966447658</v>
      </c>
      <c r="BB44" s="15">
        <f t="shared" ca="1" si="7"/>
        <v>16329.503148864502</v>
      </c>
      <c r="BC44" s="15">
        <f t="shared" ca="1" si="8"/>
        <v>17773.270053963246</v>
      </c>
      <c r="BD44" s="15">
        <f t="shared" ca="1" si="9"/>
        <v>22328.9418521593</v>
      </c>
      <c r="BE44" s="15">
        <f t="shared" ca="1" si="10"/>
        <v>29234.174182162315</v>
      </c>
      <c r="BF44" s="15">
        <f ca="1">Inputs!$B$13*EXP($B$9-0.5*C$6^2+C$6*Y44)</f>
        <v>9549.3099767558906</v>
      </c>
      <c r="BG44" s="15">
        <f t="shared" ca="1" si="11"/>
        <v>13309.945300641881</v>
      </c>
      <c r="BH44" s="15">
        <f t="shared" ca="1" si="12"/>
        <v>19485.103575445788</v>
      </c>
      <c r="BI44" s="15">
        <f t="shared" ca="1" si="13"/>
        <v>23235.83040560396</v>
      </c>
      <c r="BJ44" s="15">
        <f t="shared" ca="1" si="14"/>
        <v>36101.0820147997</v>
      </c>
      <c r="BK44" s="15">
        <f t="shared" ca="1" si="15"/>
        <v>43032.309986055727</v>
      </c>
      <c r="BL44" s="15">
        <f t="shared" ca="1" si="16"/>
        <v>48377.657792460974</v>
      </c>
      <c r="BM44" s="15">
        <f t="shared" ca="1" si="17"/>
        <v>65913.581436905544</v>
      </c>
      <c r="BN44" s="15">
        <f t="shared" ca="1" si="18"/>
        <v>75568.49189923529</v>
      </c>
      <c r="BO44" s="15">
        <f t="shared" ca="1" si="19"/>
        <v>114419.78259258546</v>
      </c>
      <c r="BP44" s="15">
        <f t="shared" ca="1" si="20"/>
        <v>142414.51255510803</v>
      </c>
      <c r="BQ44" s="15">
        <f ca="1">Inputs!$B$20*EXP($B$10-0.5*C$7^2+C$7*AJ44)</f>
        <v>3007.3056076762145</v>
      </c>
      <c r="BR44" s="15">
        <f t="shared" ca="1" si="21"/>
        <v>2702.9539413803232</v>
      </c>
      <c r="BS44" s="15">
        <f t="shared" ca="1" si="22"/>
        <v>4142.2291153173628</v>
      </c>
      <c r="BT44" s="15">
        <f t="shared" ca="1" si="23"/>
        <v>5429.3323779358961</v>
      </c>
      <c r="BU44" s="15">
        <f t="shared" ca="1" si="24"/>
        <v>8354.5976764187908</v>
      </c>
      <c r="BV44" s="15">
        <f t="shared" ca="1" si="25"/>
        <v>10201.849499922811</v>
      </c>
      <c r="BW44" s="15">
        <f t="shared" ca="1" si="26"/>
        <v>18115.447640168903</v>
      </c>
      <c r="BX44" s="15">
        <f t="shared" ca="1" si="27"/>
        <v>31348.752795977343</v>
      </c>
      <c r="BY44" s="15">
        <f t="shared" ca="1" si="28"/>
        <v>42308.45423793653</v>
      </c>
      <c r="BZ44" s="15">
        <f t="shared" ca="1" si="29"/>
        <v>71862.048795636321</v>
      </c>
      <c r="CA44" s="15">
        <f t="shared" ca="1" si="30"/>
        <v>147426.30671618175</v>
      </c>
      <c r="CB44" s="15">
        <f ca="1">(AU44*DCF!C$10-DCF!C$5*MAX(AU44*DCF!C$10,0)-MAX(AU44-Inputs!$B$6,0)/Inputs!$B$10)*DCF!C$6</f>
        <v>1041.8224919517907</v>
      </c>
      <c r="CC44" s="15">
        <f ca="1">(AV44*DCF!D$10-DCF!D$5*MAX(AV44*DCF!D$10,0)-MAX(AV44-AU44,0)/Inputs!$B$10)*DCF!D$6</f>
        <v>1252.2616907168333</v>
      </c>
      <c r="CD44" s="15">
        <f ca="1">(AW44*DCF!E$10-DCF!E$5*MAX(AW44*DCF!E$10,0)-MAX(AW44-AV44,0)/Inputs!$B$10)*DCF!E$6</f>
        <v>1313.6741354713843</v>
      </c>
      <c r="CE44" s="15">
        <f ca="1">(AX44*DCF!F$10-DCF!F$5*MAX(AX44*DCF!F$10,0)-MAX(AX44-AW44,0)/Inputs!$B$10)*DCF!F$6</f>
        <v>1373.8592412855494</v>
      </c>
      <c r="CF44" s="15">
        <f ca="1">(AY44*DCF!G$10-DCF!G$5*MAX(AY44*DCF!G$10,0)-MAX(AY44-AX44,0)/Inputs!$B$10)*DCF!G$6</f>
        <v>1571.4617711761164</v>
      </c>
      <c r="CG44" s="15">
        <f ca="1">(AZ44*DCF!H$10-DCF!H$5*MAX(AZ44*DCF!H$10,0)-MAX(AZ44-AY44,0)/Inputs!$B$10)*DCF!H$6</f>
        <v>1755.5778732473125</v>
      </c>
      <c r="CH44" s="15">
        <f ca="1">(BA44*DCF!I$10-DCF!I$5*MAX(BA44*DCF!I$10,0)-MAX(BA44-AZ44,0)/Inputs!$B$10)*DCF!I$6</f>
        <v>2238.4030677067508</v>
      </c>
      <c r="CI44" s="15">
        <f ca="1">(BB44*DCF!J$10-DCF!J$5*MAX(BB44*DCF!J$10,0)-MAX(BB44-BA44,0)/Inputs!$B$10)*DCF!J$6</f>
        <v>2417.9075033920426</v>
      </c>
      <c r="CJ44" s="15">
        <f ca="1">(BC44*DCF!K$10-DCF!K$5*MAX(BC44*DCF!K$10,0)-MAX(BC44-BB44,0)/Inputs!$B$10)*DCF!K$6</f>
        <v>2659.1056497864665</v>
      </c>
      <c r="CK44" s="15">
        <f ca="1">(BD44*DCF!L$10-DCF!L$5*MAX(BD44*DCF!L$10,0)-MAX(BD44-BC44,0)/Inputs!$B$10)*DCF!L$6</f>
        <v>2778.5069114704102</v>
      </c>
      <c r="CL44" s="15">
        <f ca="1">(BE44*DCF!M$10-DCF!M$5*MAX(BE44*DCF!M$10,0)-MAX(BE44-BD44,0)/Inputs!$B$10)*DCF!M$6</f>
        <v>3300.416309687479</v>
      </c>
      <c r="CM44" s="15">
        <f ca="1">(BF44*DCF!C$28-DCF!C$5*MAX(BF44*DCF!C$28,0)-MAX(BF44-Inputs!$B$13,0)/Inputs!$B$17)*DCF!C$6</f>
        <v>2914.3867793088134</v>
      </c>
      <c r="CN44" s="15">
        <f ca="1">(BG44*DCF!D$28-DCF!D$5*MAX(BG44*DCF!D$28,0)-MAX(BG44-BF44,0)/Inputs!$B$17)*DCF!D$6</f>
        <v>3117.7699307961871</v>
      </c>
      <c r="CO44" s="15">
        <f ca="1">(BH44*DCF!E$28-DCF!E$5*MAX(BH44*DCF!E$28,0)-MAX(BH44-BG44,0)/Inputs!$B$17)*DCF!E$6</f>
        <v>4301.4895967063985</v>
      </c>
      <c r="CP44" s="15">
        <f ca="1">(BI44*DCF!F$28-DCF!F$5*MAX(BI44*DCF!F$28,0)-MAX(BI44-BH44,0)/Inputs!$B$17)*DCF!F$6</f>
        <v>5625.0367991179246</v>
      </c>
      <c r="CQ44" s="15">
        <f ca="1">(BJ44*DCF!G$28-DCF!G$5*MAX(BJ44*DCF!G$28,0)-MAX(BJ44-BI44,0)/Inputs!$B$17)*DCF!G$6</f>
        <v>7202.8913993605111</v>
      </c>
      <c r="CR44" s="15">
        <f ca="1">(BK44*DCF!H$28-DCF!H$5*MAX(BK44*DCF!H$28,0)-MAX(BK44-BJ44,0)/Inputs!$B$17)*DCF!H$6</f>
        <v>9565.4467114661657</v>
      </c>
      <c r="CS44" s="15">
        <f ca="1">(BL44*DCF!I$28-DCF!I$5*MAX(BL44*DCF!I$28,0)-MAX(BL44-BK44,0)/Inputs!$B$17)*DCF!I$6</f>
        <v>10608.931873818194</v>
      </c>
      <c r="CT44" s="15">
        <f ca="1">(BM44*DCF!J$28-DCF!J$5*MAX(BM44*DCF!J$28,0)-MAX(BM44-BL44,0)/Inputs!$B$17)*DCF!J$6</f>
        <v>12379.080343046686</v>
      </c>
      <c r="CU44" s="15">
        <f ca="1">(BN44*DCF!K$28-DCF!K$5*MAX(BN44*DCF!K$28,0)-MAX(BN44-BM44,0)/Inputs!$B$17)*DCF!K$6</f>
        <v>14776.200503262504</v>
      </c>
      <c r="CV44" s="15">
        <f ca="1">(BO44*DCF!L$28-DCF!L$5*MAX(BO44*DCF!L$28,0)-MAX(BO44-BN44,0)/Inputs!$B$17)*DCF!L$6</f>
        <v>18433.059958073012</v>
      </c>
      <c r="CW44" s="15">
        <f ca="1">(BP44*DCF!M$28-DCF!M$5*MAX(BP44*DCF!M$28,0)-MAX(BP44-BO44,0)/Inputs!$B$17)*DCF!M$6</f>
        <v>23869.137043387746</v>
      </c>
      <c r="CX44" s="15">
        <f ca="1">(BQ44*DCF!C$46-DCF!C$5*MAX(BQ44*DCF!C$46,0)-MAX(BQ44-Inputs!$B$20,0)/Inputs!$B$24)*DCF!C$6</f>
        <v>-694.52785396679315</v>
      </c>
      <c r="CY44" s="15">
        <f ca="1">(BR44*DCF!D$46-DCF!D$5*MAX(BR44*DCF!D$46,0)-MAX(BR44-BQ44,0)/Inputs!$B$24)*DCF!D$6</f>
        <v>-461.33120409288193</v>
      </c>
      <c r="CZ44" s="15">
        <f ca="1">(BS44*DCF!E$46-DCF!E$5*MAX(BS44*DCF!E$46,0)-MAX(BS44-BR44,0)/Inputs!$B$24)*DCF!E$6</f>
        <v>-1057.148455995416</v>
      </c>
      <c r="DA44" s="15">
        <f ca="1">(BT44*DCF!F$46-DCF!F$5*MAX(BT44*DCF!F$46,0)-MAX(BT44-BS44,0)/Inputs!$B$24)*DCF!F$6</f>
        <v>-864.07329697650562</v>
      </c>
      <c r="DB44" s="15">
        <f ca="1">(BU44*DCF!G$46-DCF!G$5*MAX(BU44*DCF!G$46,0)-MAX(BU44-BT44,0)/Inputs!$B$24)*DCF!G$6</f>
        <v>-1265.0336093896562</v>
      </c>
      <c r="DC44" s="15">
        <f ca="1">(BV44*DCF!H$46-DCF!H$5*MAX(BV44*DCF!H$46,0)-MAX(BV44-BU44,0)/Inputs!$B$24)*DCF!H$6</f>
        <v>-574.02218585416767</v>
      </c>
      <c r="DD44" s="15">
        <f ca="1">(BW44*DCF!I$46-DCF!I$5*MAX(BW44*DCF!I$46,0)-MAX(BW44-BV44,0)/Inputs!$B$24)*DCF!I$6</f>
        <v>-1853.304599921411</v>
      </c>
      <c r="DE44" s="15">
        <f ca="1">(BX44*DCF!J$46-DCF!J$5*MAX(BX44*DCF!J$46,0)-MAX(BX44-BW44,0)/Inputs!$B$24)*DCF!J$6</f>
        <v>-2194.2628610861216</v>
      </c>
      <c r="DF44" s="15">
        <f ca="1">(BY44*DCF!K$46-DCF!K$5*MAX(BY44*DCF!K$46,0)-MAX(BY44-BX44,0)/Inputs!$B$24)*DCF!K$6</f>
        <v>-268.03494603108231</v>
      </c>
      <c r="DG44" s="15">
        <f ca="1">(BZ44*DCF!L$46-DCF!L$5*MAX(BZ44*DCF!L$46,0)-MAX(BZ44-BY44,0)/Inputs!$B$24)*DCF!L$6</f>
        <v>-1720.5854116047819</v>
      </c>
      <c r="DH44" s="15">
        <f ca="1">(CA44*DCF!M$46-DCF!M$5*MAX(CA44*DCF!M$46,0)-MAX(CA44-BZ44,0)/Inputs!$B$24)*DCF!M$6</f>
        <v>-4239.5327897489187</v>
      </c>
      <c r="DI44" s="15">
        <f ca="1">SUM(CB44:CL44)+BE44*DCF!M$10*(1+Inputs!$B$30)*(1-Inputs!$B$33)*(1-Inputs!$B$30/Inputs!$B$31)/(Inputs!$B$29-Inputs!$B$30)*DCF!M$6</f>
        <v>103062.08997678258</v>
      </c>
      <c r="DJ44" s="15">
        <f ca="1">SUM(CM44:CW44)+BP44*DCF!M$28*(1+Inputs!$B$30)*(1-Inputs!$B$33)*(1-Inputs!$B$30/Inputs!$B$31)/(Inputs!$B$29-Inputs!$B$30)*DCF!M$6</f>
        <v>641248.72650878713</v>
      </c>
      <c r="DK44" s="15">
        <f ca="1">SUM(CX44:DH44)+CA44*DCF!M$46*(1+Inputs!$B$30)*(1-Inputs!$B$33)*(1-Inputs!$B$30/Inputs!$B$31)/(Inputs!$B$29-Inputs!$B$30)*DCF!M$6</f>
        <v>212746.67673100851</v>
      </c>
      <c r="DM44" s="15">
        <f ca="1">DI44+DJ44+DK44+Inputs!$B$34+Inputs!$B$36-Inputs!$B$35</f>
        <v>1033908.4932165782</v>
      </c>
    </row>
    <row r="45" spans="1:117" x14ac:dyDescent="0.75">
      <c r="A45" s="11">
        <v>32</v>
      </c>
      <c r="C45" s="24">
        <f t="shared" ca="1" si="33"/>
        <v>0.1551024094733279</v>
      </c>
      <c r="D45" s="24">
        <f t="shared" ca="1" si="33"/>
        <v>-0.46394875460115259</v>
      </c>
      <c r="E45" s="24">
        <f t="shared" ca="1" si="33"/>
        <v>-1.022089970783709</v>
      </c>
      <c r="F45" s="24">
        <f t="shared" ca="1" si="33"/>
        <v>0.53942195893015676</v>
      </c>
      <c r="G45" s="24">
        <f t="shared" ca="1" si="33"/>
        <v>0.85870789608169684</v>
      </c>
      <c r="H45" s="24">
        <f t="shared" ca="1" si="33"/>
        <v>-1.8455127722264526</v>
      </c>
      <c r="I45" s="24">
        <f t="shared" ca="1" si="33"/>
        <v>0.79831810286518323</v>
      </c>
      <c r="J45" s="24">
        <f t="shared" ca="1" si="33"/>
        <v>0.2524912154819009</v>
      </c>
      <c r="K45" s="24">
        <f t="shared" ca="1" si="33"/>
        <v>-0.58738789270623482</v>
      </c>
      <c r="L45" s="24">
        <f t="shared" ca="1" si="33"/>
        <v>9.1448484495507978E-2</v>
      </c>
      <c r="M45" s="24">
        <f t="shared" ca="1" si="33"/>
        <v>-2.3224706031092428E-2</v>
      </c>
      <c r="N45" s="24">
        <f ca="1">SQRT(Inputs!$B$38)*C45+SQRT(1-Inputs!$B$38)*_xlfn.NORM.S.INV(RAND())</f>
        <v>-8.7421907580385316E-2</v>
      </c>
      <c r="O45" s="24">
        <f ca="1">SQRT(Inputs!$B$38)*D45+SQRT(1-Inputs!$B$38)*_xlfn.NORM.S.INV(RAND())</f>
        <v>-0.53362118271894998</v>
      </c>
      <c r="P45" s="24">
        <f ca="1">SQRT(Inputs!$B$38)*E45+SQRT(1-Inputs!$B$38)*_xlfn.NORM.S.INV(RAND())</f>
        <v>-0.57818777142304978</v>
      </c>
      <c r="Q45" s="24">
        <f ca="1">SQRT(Inputs!$B$38)*F45+SQRT(1-Inputs!$B$38)*_xlfn.NORM.S.INV(RAND())</f>
        <v>-3.239676396295238E-2</v>
      </c>
      <c r="R45" s="24">
        <f ca="1">SQRT(Inputs!$B$38)*G45+SQRT(1-Inputs!$B$38)*_xlfn.NORM.S.INV(RAND())</f>
        <v>-0.29732571450889084</v>
      </c>
      <c r="S45" s="24">
        <f ca="1">SQRT(Inputs!$B$38)*H45+SQRT(1-Inputs!$B$38)*_xlfn.NORM.S.INV(RAND())</f>
        <v>-0.58433791833617221</v>
      </c>
      <c r="T45" s="24">
        <f ca="1">SQRT(Inputs!$B$38)*I45+SQRT(1-Inputs!$B$38)*_xlfn.NORM.S.INV(RAND())</f>
        <v>2.7037454485409884</v>
      </c>
      <c r="U45" s="24">
        <f ca="1">SQRT(Inputs!$B$38)*J45+SQRT(1-Inputs!$B$38)*_xlfn.NORM.S.INV(RAND())</f>
        <v>0.72927383743939667</v>
      </c>
      <c r="V45" s="24">
        <f ca="1">SQRT(Inputs!$B$38)*K45+SQRT(1-Inputs!$B$38)*_xlfn.NORM.S.INV(RAND())</f>
        <v>-0.31646047498911284</v>
      </c>
      <c r="W45" s="24">
        <f ca="1">SQRT(Inputs!$B$38)*L45+SQRT(1-Inputs!$B$38)*_xlfn.NORM.S.INV(RAND())</f>
        <v>-0.87743458751576298</v>
      </c>
      <c r="X45" s="24">
        <f ca="1">SQRT(Inputs!$B$38)*M45+SQRT(1-Inputs!$B$38)*_xlfn.NORM.S.INV(RAND())</f>
        <v>1.1724631271660941</v>
      </c>
      <c r="Y45" s="24">
        <f ca="1">SQRT(Inputs!$B$38)*C45+SQRT(1-Inputs!$B$38)*_xlfn.NORM.S.INV(RAND())</f>
        <v>-0.15400885074272366</v>
      </c>
      <c r="Z45" s="24">
        <f ca="1">SQRT(Inputs!$B$38)*D45+SQRT(1-Inputs!$B$38)*_xlfn.NORM.S.INV(RAND())</f>
        <v>-0.16598796851240777</v>
      </c>
      <c r="AA45" s="24">
        <f ca="1">SQRT(Inputs!$B$38)*E45+SQRT(1-Inputs!$B$38)*_xlfn.NORM.S.INV(RAND())</f>
        <v>-1.9597503110880048</v>
      </c>
      <c r="AB45" s="24">
        <f ca="1">SQRT(Inputs!$B$38)*F45+SQRT(1-Inputs!$B$38)*_xlfn.NORM.S.INV(RAND())</f>
        <v>-0.20869418728106676</v>
      </c>
      <c r="AC45" s="24">
        <f ca="1">SQRT(Inputs!$B$38)*G45+SQRT(1-Inputs!$B$38)*_xlfn.NORM.S.INV(RAND())</f>
        <v>1.2722888218780333</v>
      </c>
      <c r="AD45" s="24">
        <f ca="1">SQRT(Inputs!$B$38)*H45+SQRT(1-Inputs!$B$38)*_xlfn.NORM.S.INV(RAND())</f>
        <v>-0.62445424528998505</v>
      </c>
      <c r="AE45" s="24">
        <f ca="1">SQRT(Inputs!$B$38)*I45+SQRT(1-Inputs!$B$38)*_xlfn.NORM.S.INV(RAND())</f>
        <v>0.57861206788867903</v>
      </c>
      <c r="AF45" s="24">
        <f ca="1">SQRT(Inputs!$B$38)*J45+SQRT(1-Inputs!$B$38)*_xlfn.NORM.S.INV(RAND())</f>
        <v>-0.29736991664253731</v>
      </c>
      <c r="AG45" s="24">
        <f ca="1">SQRT(Inputs!$B$38)*K45+SQRT(1-Inputs!$B$38)*_xlfn.NORM.S.INV(RAND())</f>
        <v>-1.0655635659123575</v>
      </c>
      <c r="AH45" s="24">
        <f ca="1">SQRT(Inputs!$B$38)*L45+SQRT(1-Inputs!$B$38)*_xlfn.NORM.S.INV(RAND())</f>
        <v>0.45497483950137096</v>
      </c>
      <c r="AI45" s="24">
        <f ca="1">SQRT(Inputs!$B$38)*M45+SQRT(1-Inputs!$B$38)*_xlfn.NORM.S.INV(RAND())</f>
        <v>0.20558767470618403</v>
      </c>
      <c r="AJ45" s="24">
        <f ca="1">SQRT(Inputs!$B$38)*C45+SQRT(1-Inputs!$B$38)*_xlfn.NORM.S.INV(RAND())</f>
        <v>0.45214333029691051</v>
      </c>
      <c r="AK45" s="24">
        <f ca="1">SQRT(Inputs!$B$38)*D45+SQRT(1-Inputs!$B$38)*_xlfn.NORM.S.INV(RAND())</f>
        <v>0.50007857128180966</v>
      </c>
      <c r="AL45" s="24">
        <f ca="1">SQRT(Inputs!$B$38)*E45+SQRT(1-Inputs!$B$38)*_xlfn.NORM.S.INV(RAND())</f>
        <v>-1.0885674962296557</v>
      </c>
      <c r="AM45" s="24">
        <f ca="1">SQRT(Inputs!$B$38)*F45+SQRT(1-Inputs!$B$38)*_xlfn.NORM.S.INV(RAND())</f>
        <v>0.68657867308304477</v>
      </c>
      <c r="AN45" s="24">
        <f ca="1">SQRT(Inputs!$B$38)*G45+SQRT(1-Inputs!$B$38)*_xlfn.NORM.S.INV(RAND())</f>
        <v>0.78506295568515405</v>
      </c>
      <c r="AO45" s="24">
        <f ca="1">SQRT(Inputs!$B$38)*H45+SQRT(1-Inputs!$B$38)*_xlfn.NORM.S.INV(RAND())</f>
        <v>-2.059511049437261</v>
      </c>
      <c r="AP45" s="24">
        <f ca="1">SQRT(Inputs!$B$38)*I45+SQRT(1-Inputs!$B$38)*_xlfn.NORM.S.INV(RAND())</f>
        <v>1.0111771144631319</v>
      </c>
      <c r="AQ45" s="24">
        <f ca="1">SQRT(Inputs!$B$38)*J45+SQRT(1-Inputs!$B$38)*_xlfn.NORM.S.INV(RAND())</f>
        <v>-1.1001133041790834</v>
      </c>
      <c r="AR45" s="24">
        <f ca="1">SQRT(Inputs!$B$38)*K45+SQRT(1-Inputs!$B$38)*_xlfn.NORM.S.INV(RAND())</f>
        <v>-1.9641151509154087</v>
      </c>
      <c r="AS45" s="24">
        <f ca="1">SQRT(Inputs!$B$38)*L45+SQRT(1-Inputs!$B$38)*_xlfn.NORM.S.INV(RAND())</f>
        <v>-9.7519545610540243E-2</v>
      </c>
      <c r="AT45" s="24">
        <f ca="1">SQRT(Inputs!$B$38)*M45+SQRT(1-Inputs!$B$38)*_xlfn.NORM.S.INV(RAND())</f>
        <v>0.75195946616662512</v>
      </c>
      <c r="AU45" s="15">
        <f ca="1">Inputs!$B$6*EXP($B$8-0.5*C$5^2+C$5*N45)</f>
        <v>4892.5120545895397</v>
      </c>
      <c r="AV45" s="15">
        <f t="shared" ca="1" si="1"/>
        <v>5505.9502652896208</v>
      </c>
      <c r="AW45" s="15">
        <f t="shared" ca="1" si="2"/>
        <v>6209.8600370969643</v>
      </c>
      <c r="AX45" s="15">
        <f t="shared" ca="1" si="3"/>
        <v>7550.9917223460498</v>
      </c>
      <c r="AY45" s="15">
        <f t="shared" ca="1" si="4"/>
        <v>8913.1456362978079</v>
      </c>
      <c r="AZ45" s="15">
        <f t="shared" ca="1" si="5"/>
        <v>10221.662216393788</v>
      </c>
      <c r="BA45" s="15">
        <f t="shared" ca="1" si="6"/>
        <v>16599.916311026351</v>
      </c>
      <c r="BB45" s="15">
        <f t="shared" ca="1" si="7"/>
        <v>21863.890701275057</v>
      </c>
      <c r="BC45" s="15">
        <f t="shared" ca="1" si="8"/>
        <v>25972.067470671213</v>
      </c>
      <c r="BD45" s="15">
        <f t="shared" ca="1" si="9"/>
        <v>29311.206175427975</v>
      </c>
      <c r="BE45" s="15">
        <f t="shared" ca="1" si="10"/>
        <v>39964.936942365632</v>
      </c>
      <c r="BF45" s="15">
        <f ca="1">Inputs!$B$13*EXP($B$9-0.5*C$6^2+C$6*Y45)</f>
        <v>13415.114958314178</v>
      </c>
      <c r="BG45" s="15">
        <f t="shared" ca="1" si="11"/>
        <v>15867.057608887651</v>
      </c>
      <c r="BH45" s="15">
        <f t="shared" ca="1" si="12"/>
        <v>14006.820102700387</v>
      </c>
      <c r="BI45" s="15">
        <f t="shared" ca="1" si="13"/>
        <v>16604.426733855897</v>
      </c>
      <c r="BJ45" s="15">
        <f t="shared" ca="1" si="14"/>
        <v>24453.363800247625</v>
      </c>
      <c r="BK45" s="15">
        <f t="shared" ca="1" si="15"/>
        <v>27565.850118578823</v>
      </c>
      <c r="BL45" s="15">
        <f t="shared" ca="1" si="16"/>
        <v>36497.970345725218</v>
      </c>
      <c r="BM45" s="15">
        <f t="shared" ca="1" si="17"/>
        <v>43236.780434525892</v>
      </c>
      <c r="BN45" s="15">
        <f t="shared" ca="1" si="18"/>
        <v>46801.30807724582</v>
      </c>
      <c r="BO45" s="15">
        <f t="shared" ca="1" si="19"/>
        <v>60711.571273196547</v>
      </c>
      <c r="BP45" s="15">
        <f t="shared" ca="1" si="20"/>
        <v>76485.508117571604</v>
      </c>
      <c r="BQ45" s="15">
        <f ca="1">Inputs!$B$20*EXP($B$10-0.5*C$7^2+C$7*AJ45)</f>
        <v>5035.6409580125819</v>
      </c>
      <c r="BR45" s="15">
        <f t="shared" ca="1" si="21"/>
        <v>8008.7708351945039</v>
      </c>
      <c r="BS45" s="15">
        <f t="shared" ca="1" si="22"/>
        <v>8022.6182913857565</v>
      </c>
      <c r="BT45" s="15">
        <f t="shared" ca="1" si="23"/>
        <v>13244.435591175477</v>
      </c>
      <c r="BU45" s="15">
        <f t="shared" ca="1" si="24"/>
        <v>22195.163977409222</v>
      </c>
      <c r="BV45" s="15">
        <f t="shared" ca="1" si="25"/>
        <v>19416.047180678113</v>
      </c>
      <c r="BW45" s="15">
        <f t="shared" ca="1" si="26"/>
        <v>33559.739420063619</v>
      </c>
      <c r="BX45" s="15">
        <f t="shared" ca="1" si="27"/>
        <v>37648.682943426174</v>
      </c>
      <c r="BY45" s="15">
        <f t="shared" ca="1" si="28"/>
        <v>36227.614607012256</v>
      </c>
      <c r="BZ45" s="15">
        <f t="shared" ca="1" si="29"/>
        <v>49929.244107111081</v>
      </c>
      <c r="CA45" s="15">
        <f t="shared" ca="1" si="30"/>
        <v>80162.188715497221</v>
      </c>
      <c r="CB45" s="15">
        <f ca="1">(AU45*DCF!C$10-DCF!C$5*MAX(AU45*DCF!C$10,0)-MAX(AU45-Inputs!$B$6,0)/Inputs!$B$10)*DCF!C$6</f>
        <v>1043.5714721357222</v>
      </c>
      <c r="CC45" s="15">
        <f ca="1">(AV45*DCF!D$10-DCF!D$5*MAX(AV45*DCF!D$10,0)-MAX(AV45-AU45,0)/Inputs!$B$10)*DCF!D$6</f>
        <v>1192.4672227149961</v>
      </c>
      <c r="CD45" s="15">
        <f ca="1">(AW45*DCF!E$10-DCF!E$5*MAX(AW45*DCF!E$10,0)-MAX(AW45-AV45,0)/Inputs!$B$10)*DCF!E$6</f>
        <v>1275.2081992182416</v>
      </c>
      <c r="CE45" s="15">
        <f ca="1">(AX45*DCF!F$10-DCF!F$5*MAX(AX45*DCF!F$10,0)-MAX(AX45-AW45,0)/Inputs!$B$10)*DCF!F$6</f>
        <v>1369.3132059530444</v>
      </c>
      <c r="CF45" s="15">
        <f ca="1">(AY45*DCF!G$10-DCF!G$5*MAX(AY45*DCF!G$10,0)-MAX(AY45-AX45,0)/Inputs!$B$10)*DCF!G$6</f>
        <v>1574.6336542475378</v>
      </c>
      <c r="CG45" s="15">
        <f ca="1">(AZ45*DCF!H$10-DCF!H$5*MAX(AZ45*DCF!H$10,0)-MAX(AZ45-AY45,0)/Inputs!$B$10)*DCF!H$6</f>
        <v>1752.1924740690094</v>
      </c>
      <c r="CH45" s="15">
        <f ca="1">(BA45*DCF!I$10-DCF!I$5*MAX(BA45*DCF!I$10,0)-MAX(BA45-AZ45,0)/Inputs!$B$10)*DCF!I$6</f>
        <v>1985.9419978922092</v>
      </c>
      <c r="CI45" s="15">
        <f ca="1">(BB45*DCF!J$10-DCF!J$5*MAX(BB45*DCF!J$10,0)-MAX(BB45-BA45,0)/Inputs!$B$10)*DCF!J$6</f>
        <v>2954.225800149839</v>
      </c>
      <c r="CJ45" s="15">
        <f ca="1">(BC45*DCF!K$10-DCF!K$5*MAX(BC45*DCF!K$10,0)-MAX(BC45-BB45,0)/Inputs!$B$10)*DCF!K$6</f>
        <v>3606.0035392007976</v>
      </c>
      <c r="CK45" s="15">
        <f ca="1">(BD45*DCF!L$10-DCF!L$5*MAX(BD45*DCF!L$10,0)-MAX(BD45-BC45,0)/Inputs!$B$10)*DCF!L$6</f>
        <v>3988.8825723002624</v>
      </c>
      <c r="CL45" s="15">
        <f ca="1">(BE45*DCF!M$10-DCF!M$5*MAX(BE45*DCF!M$10,0)-MAX(BE45-BD45,0)/Inputs!$B$10)*DCF!M$6</f>
        <v>4366.8675366875968</v>
      </c>
      <c r="CM45" s="15">
        <f ca="1">(BF45*DCF!C$28-DCF!C$5*MAX(BF45*DCF!C$28,0)-MAX(BF45-Inputs!$B$13,0)/Inputs!$B$17)*DCF!C$6</f>
        <v>3625.8182808360302</v>
      </c>
      <c r="CN45" s="15">
        <f ca="1">(BG45*DCF!D$28-DCF!D$5*MAX(BG45*DCF!D$28,0)-MAX(BG45-BF45,0)/Inputs!$B$17)*DCF!D$6</f>
        <v>4150.1026326114434</v>
      </c>
      <c r="CO45" s="15">
        <f ca="1">(BH45*DCF!E$28-DCF!E$5*MAX(BH45*DCF!E$28,0)-MAX(BH45-BG45,0)/Inputs!$B$17)*DCF!E$6</f>
        <v>3966.9808647347136</v>
      </c>
      <c r="CP45" s="15">
        <f ca="1">(BI45*DCF!F$28-DCF!F$5*MAX(BI45*DCF!F$28,0)-MAX(BI45-BH45,0)/Inputs!$B$17)*DCF!F$6</f>
        <v>4034.7291378140294</v>
      </c>
      <c r="CQ45" s="15">
        <f ca="1">(BJ45*DCF!G$28-DCF!G$5*MAX(BJ45*DCF!G$28,0)-MAX(BJ45-BI45,0)/Inputs!$B$17)*DCF!G$6</f>
        <v>5024.4970885743032</v>
      </c>
      <c r="CR45" s="15">
        <f ca="1">(BK45*DCF!H$28-DCF!H$5*MAX(BK45*DCF!H$28,0)-MAX(BK45-BJ45,0)/Inputs!$B$17)*DCF!H$6</f>
        <v>6333.7458344054494</v>
      </c>
      <c r="CS45" s="15">
        <f ca="1">(BL45*DCF!I$28-DCF!I$5*MAX(BL45*DCF!I$28,0)-MAX(BL45-BK45,0)/Inputs!$B$17)*DCF!I$6</f>
        <v>7300.5754880679569</v>
      </c>
      <c r="CT45" s="15">
        <f ca="1">(BM45*DCF!J$28-DCF!J$5*MAX(BM45*DCF!J$28,0)-MAX(BM45-BL45,0)/Inputs!$B$17)*DCF!J$6</f>
        <v>8751.8802301991545</v>
      </c>
      <c r="CU45" s="15">
        <f ca="1">(BN45*DCF!K$28-DCF!K$5*MAX(BN45*DCF!K$28,0)-MAX(BN45-BM45,0)/Inputs!$B$17)*DCF!K$6</f>
        <v>9447.0443913362615</v>
      </c>
      <c r="CV45" s="15">
        <f ca="1">(BO45*DCF!L$28-DCF!L$5*MAX(BO45*DCF!L$28,0)-MAX(BO45-BN45,0)/Inputs!$B$17)*DCF!L$6</f>
        <v>10539.263321422739</v>
      </c>
      <c r="CW45" s="15">
        <f ca="1">(BP45*DCF!M$28-DCF!M$5*MAX(BP45*DCF!M$28,0)-MAX(BP45-BO45,0)/Inputs!$B$17)*DCF!M$6</f>
        <v>12741.972979959088</v>
      </c>
      <c r="CX45" s="15">
        <f ca="1">(BQ45*DCF!C$46-DCF!C$5*MAX(BQ45*DCF!C$46,0)-MAX(BQ45-Inputs!$B$20,0)/Inputs!$B$24)*DCF!C$6</f>
        <v>-2010.3747976992483</v>
      </c>
      <c r="CY45" s="15">
        <f ca="1">(BR45*DCF!D$46-DCF!D$5*MAX(BR45*DCF!D$46,0)-MAX(BR45-BQ45,0)/Inputs!$B$24)*DCF!D$6</f>
        <v>-2635.520253992383</v>
      </c>
      <c r="CZ45" s="15">
        <f ca="1">(BS45*DCF!E$46-DCF!E$5*MAX(BS45*DCF!E$46,0)-MAX(BS45-BR45,0)/Inputs!$B$24)*DCF!E$6</f>
        <v>-954.14686739895615</v>
      </c>
      <c r="DA45" s="15">
        <f ca="1">(BT45*DCF!F$46-DCF!F$5*MAX(BT45*DCF!F$46,0)-MAX(BT45-BS45,0)/Inputs!$B$24)*DCF!F$6</f>
        <v>-2865.972290549576</v>
      </c>
      <c r="DB45" s="15">
        <f ca="1">(BU45*DCF!G$46-DCF!G$5*MAX(BU45*DCF!G$46,0)-MAX(BU45-BT45,0)/Inputs!$B$24)*DCF!G$6</f>
        <v>-3757.4496482398858</v>
      </c>
      <c r="DC45" s="15">
        <f ca="1">(BV45*DCF!H$46-DCF!H$5*MAX(BV45*DCF!H$46,0)-MAX(BV45-BU45,0)/Inputs!$B$24)*DCF!H$6</f>
        <v>0</v>
      </c>
      <c r="DD45" s="15">
        <f ca="1">(BW45*DCF!I$46-DCF!I$5*MAX(BW45*DCF!I$46,0)-MAX(BW45-BV45,0)/Inputs!$B$24)*DCF!I$6</f>
        <v>-3285.0316967697563</v>
      </c>
      <c r="DE45" s="15">
        <f ca="1">(BX45*DCF!J$46-DCF!J$5*MAX(BX45*DCF!J$46,0)-MAX(BX45-BW45,0)/Inputs!$B$24)*DCF!J$6</f>
        <v>494.93708931481007</v>
      </c>
      <c r="DF45" s="15">
        <f ca="1">(BY45*DCF!K$46-DCF!K$5*MAX(BY45*DCF!K$46,0)-MAX(BY45-BX45,0)/Inputs!$B$24)*DCF!K$6</f>
        <v>2069.442111672181</v>
      </c>
      <c r="DG45" s="15">
        <f ca="1">(BZ45*DCF!L$46-DCF!L$5*MAX(BZ45*DCF!L$46,0)-MAX(BZ45-BY45,0)/Inputs!$B$24)*DCF!L$6</f>
        <v>350.65363736398751</v>
      </c>
      <c r="DH45" s="15">
        <f ca="1">(CA45*DCF!M$46-DCF!M$5*MAX(CA45*DCF!M$46,0)-MAX(CA45-BZ45,0)/Inputs!$B$24)*DCF!M$6</f>
        <v>-35.983555692288164</v>
      </c>
      <c r="DI45" s="15">
        <f ca="1">SUM(CB45:CL45)+BE45*DCF!M$10*(1+Inputs!$B$30)*(1-Inputs!$B$33)*(1-Inputs!$B$30/Inputs!$B$31)/(Inputs!$B$29-Inputs!$B$30)*DCF!M$6</f>
        <v>136332.25566675287</v>
      </c>
      <c r="DJ45" s="15">
        <f ca="1">SUM(CM45:CW45)+BP45*DCF!M$28*(1+Inputs!$B$30)*(1-Inputs!$B$33)*(1-Inputs!$B$30/Inputs!$B$31)/(Inputs!$B$29-Inputs!$B$30)*DCF!M$6</f>
        <v>359730.18425974762</v>
      </c>
      <c r="DK45" s="15">
        <f ca="1">SUM(CX45:DH45)+CA45*DCF!M$46*(1+Inputs!$B$30)*(1-Inputs!$B$33)*(1-Inputs!$B$30/Inputs!$B$31)/(Inputs!$B$29-Inputs!$B$30)*DCF!M$6</f>
        <v>111310.79330047255</v>
      </c>
      <c r="DM45" s="15">
        <f ca="1">DI45+DJ45+DK45+Inputs!$B$34+Inputs!$B$36-Inputs!$B$35</f>
        <v>684224.2332269731</v>
      </c>
    </row>
    <row r="46" spans="1:117" x14ac:dyDescent="0.75">
      <c r="A46" s="11">
        <v>33</v>
      </c>
      <c r="C46" s="24">
        <f t="shared" ca="1" si="33"/>
        <v>0.62832372953703508</v>
      </c>
      <c r="D46" s="24">
        <f t="shared" ca="1" si="33"/>
        <v>-6.3081733550199415E-2</v>
      </c>
      <c r="E46" s="24">
        <f t="shared" ca="1" si="33"/>
        <v>-0.70043351680005672</v>
      </c>
      <c r="F46" s="24">
        <f t="shared" ca="1" si="33"/>
        <v>-0.42902565093251277</v>
      </c>
      <c r="G46" s="24">
        <f t="shared" ca="1" si="33"/>
        <v>-1.1638375230291698</v>
      </c>
      <c r="H46" s="24">
        <f t="shared" ca="1" si="33"/>
        <v>0.23530159881262344</v>
      </c>
      <c r="I46" s="24">
        <f t="shared" ca="1" si="33"/>
        <v>-0.92434940841916169</v>
      </c>
      <c r="J46" s="24">
        <f t="shared" ca="1" si="33"/>
        <v>0.1238957064999849</v>
      </c>
      <c r="K46" s="24">
        <f t="shared" ca="1" si="33"/>
        <v>0.17844037293056578</v>
      </c>
      <c r="L46" s="24">
        <f t="shared" ca="1" si="33"/>
        <v>0.38559724745259322</v>
      </c>
      <c r="M46" s="24">
        <f t="shared" ca="1" si="33"/>
        <v>-1.0657312987439715</v>
      </c>
      <c r="N46" s="24">
        <f ca="1">SQRT(Inputs!$B$38)*C46+SQRT(1-Inputs!$B$38)*_xlfn.NORM.S.INV(RAND())</f>
        <v>0.15643668877190881</v>
      </c>
      <c r="O46" s="24">
        <f ca="1">SQRT(Inputs!$B$38)*D46+SQRT(1-Inputs!$B$38)*_xlfn.NORM.S.INV(RAND())</f>
        <v>-0.59907537522748588</v>
      </c>
      <c r="P46" s="24">
        <f ca="1">SQRT(Inputs!$B$38)*E46+SQRT(1-Inputs!$B$38)*_xlfn.NORM.S.INV(RAND())</f>
        <v>-1.7467298573357104</v>
      </c>
      <c r="Q46" s="24">
        <f ca="1">SQRT(Inputs!$B$38)*F46+SQRT(1-Inputs!$B$38)*_xlfn.NORM.S.INV(RAND())</f>
        <v>-1.0563466424761216</v>
      </c>
      <c r="R46" s="24">
        <f ca="1">SQRT(Inputs!$B$38)*G46+SQRT(1-Inputs!$B$38)*_xlfn.NORM.S.INV(RAND())</f>
        <v>0.17686566640348866</v>
      </c>
      <c r="S46" s="24">
        <f ca="1">SQRT(Inputs!$B$38)*H46+SQRT(1-Inputs!$B$38)*_xlfn.NORM.S.INV(RAND())</f>
        <v>-1.5826888023825145</v>
      </c>
      <c r="T46" s="24">
        <f ca="1">SQRT(Inputs!$B$38)*I46+SQRT(1-Inputs!$B$38)*_xlfn.NORM.S.INV(RAND())</f>
        <v>-0.86359676056789558</v>
      </c>
      <c r="U46" s="24">
        <f ca="1">SQRT(Inputs!$B$38)*J46+SQRT(1-Inputs!$B$38)*_xlfn.NORM.S.INV(RAND())</f>
        <v>-0.4465957645154483</v>
      </c>
      <c r="V46" s="24">
        <f ca="1">SQRT(Inputs!$B$38)*K46+SQRT(1-Inputs!$B$38)*_xlfn.NORM.S.INV(RAND())</f>
        <v>-0.19068673815325982</v>
      </c>
      <c r="W46" s="24">
        <f ca="1">SQRT(Inputs!$B$38)*L46+SQRT(1-Inputs!$B$38)*_xlfn.NORM.S.INV(RAND())</f>
        <v>0.68148229003581617</v>
      </c>
      <c r="X46" s="24">
        <f ca="1">SQRT(Inputs!$B$38)*M46+SQRT(1-Inputs!$B$38)*_xlfn.NORM.S.INV(RAND())</f>
        <v>0.15639342522599808</v>
      </c>
      <c r="Y46" s="24">
        <f ca="1">SQRT(Inputs!$B$38)*C46+SQRT(1-Inputs!$B$38)*_xlfn.NORM.S.INV(RAND())</f>
        <v>-0.19087226117370543</v>
      </c>
      <c r="Z46" s="24">
        <f ca="1">SQRT(Inputs!$B$38)*D46+SQRT(1-Inputs!$B$38)*_xlfn.NORM.S.INV(RAND())</f>
        <v>-1.4498988197491329</v>
      </c>
      <c r="AA46" s="24">
        <f ca="1">SQRT(Inputs!$B$38)*E46+SQRT(1-Inputs!$B$38)*_xlfn.NORM.S.INV(RAND())</f>
        <v>1.7917808995959739E-5</v>
      </c>
      <c r="AB46" s="24">
        <f ca="1">SQRT(Inputs!$B$38)*F46+SQRT(1-Inputs!$B$38)*_xlfn.NORM.S.INV(RAND())</f>
        <v>-0.45004904202542567</v>
      </c>
      <c r="AC46" s="24">
        <f ca="1">SQRT(Inputs!$B$38)*G46+SQRT(1-Inputs!$B$38)*_xlfn.NORM.S.INV(RAND())</f>
        <v>0.50796783381526955</v>
      </c>
      <c r="AD46" s="24">
        <f ca="1">SQRT(Inputs!$B$38)*H46+SQRT(1-Inputs!$B$38)*_xlfn.NORM.S.INV(RAND())</f>
        <v>0.67152115677521196</v>
      </c>
      <c r="AE46" s="24">
        <f ca="1">SQRT(Inputs!$B$38)*I46+SQRT(1-Inputs!$B$38)*_xlfn.NORM.S.INV(RAND())</f>
        <v>-1.8230912639277466</v>
      </c>
      <c r="AF46" s="24">
        <f ca="1">SQRT(Inputs!$B$38)*J46+SQRT(1-Inputs!$B$38)*_xlfn.NORM.S.INV(RAND())</f>
        <v>-0.18466274604527139</v>
      </c>
      <c r="AG46" s="24">
        <f ca="1">SQRT(Inputs!$B$38)*K46+SQRT(1-Inputs!$B$38)*_xlfn.NORM.S.INV(RAND())</f>
        <v>0.38987955217600262</v>
      </c>
      <c r="AH46" s="24">
        <f ca="1">SQRT(Inputs!$B$38)*L46+SQRT(1-Inputs!$B$38)*_xlfn.NORM.S.INV(RAND())</f>
        <v>0.75704279689362641</v>
      </c>
      <c r="AI46" s="24">
        <f ca="1">SQRT(Inputs!$B$38)*M46+SQRT(1-Inputs!$B$38)*_xlfn.NORM.S.INV(RAND())</f>
        <v>-0.17671600733083681</v>
      </c>
      <c r="AJ46" s="24">
        <f ca="1">SQRT(Inputs!$B$38)*C46+SQRT(1-Inputs!$B$38)*_xlfn.NORM.S.INV(RAND())</f>
        <v>1.2748700911197195</v>
      </c>
      <c r="AK46" s="24">
        <f ca="1">SQRT(Inputs!$B$38)*D46+SQRT(1-Inputs!$B$38)*_xlfn.NORM.S.INV(RAND())</f>
        <v>0.59327092129424808</v>
      </c>
      <c r="AL46" s="24">
        <f ca="1">SQRT(Inputs!$B$38)*E46+SQRT(1-Inputs!$B$38)*_xlfn.NORM.S.INV(RAND())</f>
        <v>1.1012452346687112</v>
      </c>
      <c r="AM46" s="24">
        <f ca="1">SQRT(Inputs!$B$38)*F46+SQRT(1-Inputs!$B$38)*_xlfn.NORM.S.INV(RAND())</f>
        <v>-0.78198905110897521</v>
      </c>
      <c r="AN46" s="24">
        <f ca="1">SQRT(Inputs!$B$38)*G46+SQRT(1-Inputs!$B$38)*_xlfn.NORM.S.INV(RAND())</f>
        <v>0.10591089673768284</v>
      </c>
      <c r="AO46" s="24">
        <f ca="1">SQRT(Inputs!$B$38)*H46+SQRT(1-Inputs!$B$38)*_xlfn.NORM.S.INV(RAND())</f>
        <v>-0.17272016283978786</v>
      </c>
      <c r="AP46" s="24">
        <f ca="1">SQRT(Inputs!$B$38)*I46+SQRT(1-Inputs!$B$38)*_xlfn.NORM.S.INV(RAND())</f>
        <v>1.9821094180016923</v>
      </c>
      <c r="AQ46" s="24">
        <f ca="1">SQRT(Inputs!$B$38)*J46+SQRT(1-Inputs!$B$38)*_xlfn.NORM.S.INV(RAND())</f>
        <v>-4.6560479058150972E-2</v>
      </c>
      <c r="AR46" s="24">
        <f ca="1">SQRT(Inputs!$B$38)*K46+SQRT(1-Inputs!$B$38)*_xlfn.NORM.S.INV(RAND())</f>
        <v>-0.20451277283292951</v>
      </c>
      <c r="AS46" s="24">
        <f ca="1">SQRT(Inputs!$B$38)*L46+SQRT(1-Inputs!$B$38)*_xlfn.NORM.S.INV(RAND())</f>
        <v>0.32588681658177854</v>
      </c>
      <c r="AT46" s="24">
        <f ca="1">SQRT(Inputs!$B$38)*M46+SQRT(1-Inputs!$B$38)*_xlfn.NORM.S.INV(RAND())</f>
        <v>-0.9762313546692416</v>
      </c>
      <c r="AU46" s="15">
        <f ca="1">Inputs!$B$6*EXP($B$8-0.5*C$5^2+C$5*N46)</f>
        <v>5089.5021945835451</v>
      </c>
      <c r="AV46" s="15">
        <f t="shared" ca="1" si="1"/>
        <v>5672.7820209335305</v>
      </c>
      <c r="AW46" s="15">
        <f t="shared" ca="1" si="2"/>
        <v>5465.0557393293375</v>
      </c>
      <c r="AX46" s="15">
        <f t="shared" ca="1" si="3"/>
        <v>5847.3574895756719</v>
      </c>
      <c r="AY46" s="15">
        <f t="shared" ca="1" si="4"/>
        <v>7295.2102355704174</v>
      </c>
      <c r="AZ46" s="15">
        <f t="shared" ca="1" si="5"/>
        <v>7495.1951565761156</v>
      </c>
      <c r="BA46" s="15">
        <f t="shared" ca="1" si="6"/>
        <v>8379.5453238414448</v>
      </c>
      <c r="BB46" s="15">
        <f t="shared" ca="1" si="7"/>
        <v>9810.198280802977</v>
      </c>
      <c r="BC46" s="15">
        <f t="shared" ca="1" si="8"/>
        <v>11795.859654903828</v>
      </c>
      <c r="BD46" s="15">
        <f t="shared" ca="1" si="9"/>
        <v>15402.161594965761</v>
      </c>
      <c r="BE46" s="15">
        <f t="shared" ca="1" si="10"/>
        <v>19144.136878867328</v>
      </c>
      <c r="BF46" s="15">
        <f ca="1">Inputs!$B$13*EXP($B$9-0.5*C$6^2+C$6*Y46)</f>
        <v>13317.433511759453</v>
      </c>
      <c r="BG46" s="15">
        <f t="shared" ca="1" si="11"/>
        <v>12494.270742920866</v>
      </c>
      <c r="BH46" s="15">
        <f t="shared" ca="1" si="12"/>
        <v>15265.746141671803</v>
      </c>
      <c r="BI46" s="15">
        <f t="shared" ca="1" si="13"/>
        <v>17436.875771244719</v>
      </c>
      <c r="BJ46" s="15">
        <f t="shared" ca="1" si="14"/>
        <v>23000.415003289811</v>
      </c>
      <c r="BK46" s="15">
        <f t="shared" ca="1" si="15"/>
        <v>30931.050232256363</v>
      </c>
      <c r="BL46" s="15">
        <f t="shared" ca="1" si="16"/>
        <v>30000.043692704861</v>
      </c>
      <c r="BM46" s="15">
        <f t="shared" ca="1" si="17"/>
        <v>36040.202708516437</v>
      </c>
      <c r="BN46" s="15">
        <f t="shared" ca="1" si="18"/>
        <v>46445.006905890972</v>
      </c>
      <c r="BO46" s="15">
        <f t="shared" ca="1" si="19"/>
        <v>62402.452226416732</v>
      </c>
      <c r="BP46" s="15">
        <f t="shared" ca="1" si="20"/>
        <v>75283.269561138295</v>
      </c>
      <c r="BQ46" s="15">
        <f ca="1">Inputs!$B$20*EXP($B$10-0.5*C$7^2+C$7*AJ46)</f>
        <v>6741.9402728565392</v>
      </c>
      <c r="BR46" s="15">
        <f t="shared" ca="1" si="21"/>
        <v>11044.584997210975</v>
      </c>
      <c r="BS46" s="15">
        <f t="shared" ca="1" si="22"/>
        <v>20750.874538168049</v>
      </c>
      <c r="BT46" s="15">
        <f t="shared" ca="1" si="23"/>
        <v>23304.544862177783</v>
      </c>
      <c r="BU46" s="15">
        <f t="shared" ca="1" si="24"/>
        <v>33135.691306051296</v>
      </c>
      <c r="BV46" s="15">
        <f t="shared" ca="1" si="25"/>
        <v>44341.796386964845</v>
      </c>
      <c r="BW46" s="15">
        <f t="shared" ca="1" si="26"/>
        <v>94127.667052066594</v>
      </c>
      <c r="BX46" s="15">
        <f t="shared" ca="1" si="27"/>
        <v>130429.5144269192</v>
      </c>
      <c r="BY46" s="15">
        <f t="shared" ca="1" si="28"/>
        <v>175741.13489326963</v>
      </c>
      <c r="BZ46" s="15">
        <f t="shared" ca="1" si="29"/>
        <v>261813.84083155415</v>
      </c>
      <c r="CA46" s="15">
        <f t="shared" ca="1" si="30"/>
        <v>309196.77996198431</v>
      </c>
      <c r="CB46" s="15">
        <f ca="1">(AU46*DCF!C$10-DCF!C$5*MAX(AU46*DCF!C$10,0)-MAX(AU46-Inputs!$B$6,0)/Inputs!$B$10)*DCF!C$6</f>
        <v>1042.1668973258802</v>
      </c>
      <c r="CC46" s="15">
        <f ca="1">(AV46*DCF!D$10-DCF!D$5*MAX(AV46*DCF!D$10,0)-MAX(AV46-AU46,0)/Inputs!$B$10)*DCF!D$6</f>
        <v>1240.484665627936</v>
      </c>
      <c r="CD46" s="15">
        <f ca="1">(AW46*DCF!E$10-DCF!E$5*MAX(AW46*DCF!E$10,0)-MAX(AW46-AV46,0)/Inputs!$B$10)*DCF!E$6</f>
        <v>1261.7943738456515</v>
      </c>
      <c r="CE46" s="15">
        <f ca="1">(AX46*DCF!F$10-DCF!F$5*MAX(AX46*DCF!F$10,0)-MAX(AX46-AW46,0)/Inputs!$B$10)*DCF!F$6</f>
        <v>1196.92130528455</v>
      </c>
      <c r="CF46" s="15">
        <f ca="1">(AY46*DCF!G$10-DCF!G$5*MAX(AY46*DCF!G$10,0)-MAX(AY46-AX46,0)/Inputs!$B$10)*DCF!G$6</f>
        <v>1224.8016929143498</v>
      </c>
      <c r="CG46" s="15">
        <f ca="1">(AZ46*DCF!H$10-DCF!H$5*MAX(AZ46*DCF!H$10,0)-MAX(AZ46-AY46,0)/Inputs!$B$10)*DCF!H$6</f>
        <v>1419.6866078890484</v>
      </c>
      <c r="CH46" s="15">
        <f ca="1">(BA46*DCF!I$10-DCF!I$5*MAX(BA46*DCF!I$10,0)-MAX(BA46-AZ46,0)/Inputs!$B$10)*DCF!I$6</f>
        <v>1385.5728316592767</v>
      </c>
      <c r="CI46" s="15">
        <f ca="1">(BB46*DCF!J$10-DCF!J$5*MAX(BB46*DCF!J$10,0)-MAX(BB46-BA46,0)/Inputs!$B$10)*DCF!J$6</f>
        <v>1466.6609074686344</v>
      </c>
      <c r="CJ46" s="15">
        <f ca="1">(BC46*DCF!K$10-DCF!K$5*MAX(BC46*DCF!K$10,0)-MAX(BC46-BB46,0)/Inputs!$B$10)*DCF!K$6</f>
        <v>1620.9815967896259</v>
      </c>
      <c r="CK46" s="15">
        <f ca="1">(BD46*DCF!L$10-DCF!L$5*MAX(BD46*DCF!L$10,0)-MAX(BD46-BC46,0)/Inputs!$B$10)*DCF!L$6</f>
        <v>1856.5856235532722</v>
      </c>
      <c r="CL46" s="15">
        <f ca="1">(BE46*DCF!M$10-DCF!M$5*MAX(BE46*DCF!M$10,0)-MAX(BE46-BD46,0)/Inputs!$B$10)*DCF!M$6</f>
        <v>2254.4663944450749</v>
      </c>
      <c r="CM46" s="15">
        <f ca="1">(BF46*DCF!C$28-DCF!C$5*MAX(BF46*DCF!C$28,0)-MAX(BF46-Inputs!$B$13,0)/Inputs!$B$17)*DCF!C$6</f>
        <v>3618.5657694872261</v>
      </c>
      <c r="CN46" s="15">
        <f ca="1">(BG46*DCF!D$28-DCF!D$5*MAX(BG46*DCF!D$28,0)-MAX(BG46-BF46,0)/Inputs!$B$17)*DCF!D$6</f>
        <v>3679.8508992814109</v>
      </c>
      <c r="CO46" s="15">
        <f ca="1">(BH46*DCF!E$28-DCF!E$5*MAX(BH46*DCF!E$28,0)-MAX(BH46-BG46,0)/Inputs!$B$17)*DCF!E$6</f>
        <v>3777.311483628388</v>
      </c>
      <c r="CP46" s="15">
        <f ca="1">(BI46*DCF!F$28-DCF!F$5*MAX(BI46*DCF!F$28,0)-MAX(BI46-BH46,0)/Inputs!$B$17)*DCF!F$6</f>
        <v>4338.3640031608247</v>
      </c>
      <c r="CQ46" s="15">
        <f ca="1">(BJ46*DCF!G$28-DCF!G$5*MAX(BJ46*DCF!G$28,0)-MAX(BJ46-BI46,0)/Inputs!$B$17)*DCF!G$6</f>
        <v>5031.8998384760544</v>
      </c>
      <c r="CR46" s="15">
        <f ca="1">(BK46*DCF!H$28-DCF!H$5*MAX(BK46*DCF!H$28,0)-MAX(BK46-BJ46,0)/Inputs!$B$17)*DCF!H$6</f>
        <v>6417.3918235101692</v>
      </c>
      <c r="CS46" s="15">
        <f ca="1">(BL46*DCF!I$28-DCF!I$5*MAX(BL46*DCF!I$28,0)-MAX(BL46-BK46,0)/Inputs!$B$17)*DCF!I$6</f>
        <v>7054.6013874111186</v>
      </c>
      <c r="CT46" s="15">
        <f ca="1">(BM46*DCF!J$28-DCF!J$5*MAX(BM46*DCF!J$28,0)-MAX(BM46-BL46,0)/Inputs!$B$17)*DCF!J$6</f>
        <v>7239.081388275722</v>
      </c>
      <c r="CU46" s="15">
        <f ca="1">(BN46*DCF!K$28-DCF!K$5*MAX(BN46*DCF!K$28,0)-MAX(BN46-BM46,0)/Inputs!$B$17)*DCF!K$6</f>
        <v>8533.9567922247443</v>
      </c>
      <c r="CV46" s="15">
        <f ca="1">(BO46*DCF!L$28-DCF!L$5*MAX(BO46*DCF!L$28,0)-MAX(BO46-BN46,0)/Inputs!$B$17)*DCF!L$6</f>
        <v>10644.987491925447</v>
      </c>
      <c r="CW46" s="15">
        <f ca="1">(BP46*DCF!M$28-DCF!M$5*MAX(BP46*DCF!M$28,0)-MAX(BP46-BO46,0)/Inputs!$B$17)*DCF!M$6</f>
        <v>12818.183383169875</v>
      </c>
      <c r="CX46" s="15">
        <f ca="1">(BQ46*DCF!C$46-DCF!C$5*MAX(BQ46*DCF!C$46,0)-MAX(BQ46-Inputs!$B$20,0)/Inputs!$B$24)*DCF!C$6</f>
        <v>-3192.5683183763549</v>
      </c>
      <c r="CY46" s="15">
        <f ca="1">(BR46*DCF!D$46-DCF!D$5*MAX(BR46*DCF!D$46,0)-MAX(BR46-BQ46,0)/Inputs!$B$24)*DCF!D$6</f>
        <v>-3720.9558846604659</v>
      </c>
      <c r="CZ46" s="15">
        <f ca="1">(BS46*DCF!E$46-DCF!E$5*MAX(BS46*DCF!E$46,0)-MAX(BS46-BR46,0)/Inputs!$B$24)*DCF!E$6</f>
        <v>-6279.779171242275</v>
      </c>
      <c r="DA46" s="15">
        <f ca="1">(BT46*DCF!F$46-DCF!F$5*MAX(BT46*DCF!F$46,0)-MAX(BT46-BS46,0)/Inputs!$B$24)*DCF!F$6</f>
        <v>-2627.0563920851409</v>
      </c>
      <c r="DB46" s="15">
        <f ca="1">(BU46*DCF!G$46-DCF!G$5*MAX(BU46*DCF!G$46,0)-MAX(BU46-BT46,0)/Inputs!$B$24)*DCF!G$6</f>
        <v>-4421.6226113859293</v>
      </c>
      <c r="DC46" s="15">
        <f ca="1">(BV46*DCF!H$46-DCF!H$5*MAX(BV46*DCF!H$46,0)-MAX(BV46-BU46,0)/Inputs!$B$24)*DCF!H$6</f>
        <v>-3482.2284929488869</v>
      </c>
      <c r="DD46" s="15">
        <f ca="1">(BW46*DCF!I$46-DCF!I$5*MAX(BW46*DCF!I$46,0)-MAX(BW46-BV46,0)/Inputs!$B$24)*DCF!I$6</f>
        <v>-12117.682522620755</v>
      </c>
      <c r="DE46" s="15">
        <f ca="1">(BX46*DCF!J$46-DCF!J$5*MAX(BX46*DCF!J$46,0)-MAX(BX46-BW46,0)/Inputs!$B$24)*DCF!J$6</f>
        <v>-4155.4994921260932</v>
      </c>
      <c r="DF46" s="15">
        <f ca="1">(BY46*DCF!K$46-DCF!K$5*MAX(BY46*DCF!K$46,0)-MAX(BY46-BX46,0)/Inputs!$B$24)*DCF!K$6</f>
        <v>-1061.2204565668646</v>
      </c>
      <c r="DG46" s="15">
        <f ca="1">(BZ46*DCF!L$46-DCF!L$5*MAX(BZ46*DCF!L$46,0)-MAX(BZ46-BY46,0)/Inputs!$B$24)*DCF!L$6</f>
        <v>-1380.5585600778249</v>
      </c>
      <c r="DH46" s="15">
        <f ca="1">(CA46*DCF!M$46-DCF!M$5*MAX(CA46*DCF!M$46,0)-MAX(CA46-BZ46,0)/Inputs!$B$24)*DCF!M$6</f>
        <v>14334.11665536729</v>
      </c>
      <c r="DI46" s="15">
        <f ca="1">SUM(CB46:CL46)+BE46*DCF!M$10*(1+Inputs!$B$30)*(1-Inputs!$B$33)*(1-Inputs!$B$30/Inputs!$B$31)/(Inputs!$B$29-Inputs!$B$30)*DCF!M$6</f>
        <v>69248.508985693465</v>
      </c>
      <c r="DJ46" s="15">
        <f ca="1">SUM(CM46:CW46)+BP46*DCF!M$28*(1+Inputs!$B$30)*(1-Inputs!$B$33)*(1-Inputs!$B$30/Inputs!$B$31)/(Inputs!$B$29-Inputs!$B$30)*DCF!M$6</f>
        <v>352506.64053632028</v>
      </c>
      <c r="DK46" s="15">
        <f ca="1">SUM(CX46:DH46)+CA46*DCF!M$46*(1+Inputs!$B$30)*(1-Inputs!$B$33)*(1-Inputs!$B$30/Inputs!$B$31)/(Inputs!$B$29-Inputs!$B$30)*DCF!M$6</f>
        <v>449949.79327457392</v>
      </c>
      <c r="DM46" s="15">
        <f ca="1">DI46+DJ46+DK46+Inputs!$B$34+Inputs!$B$36-Inputs!$B$35</f>
        <v>948555.94279658771</v>
      </c>
    </row>
    <row r="47" spans="1:117" x14ac:dyDescent="0.75">
      <c r="A47" s="11">
        <v>34</v>
      </c>
      <c r="C47" s="24">
        <f t="shared" ca="1" si="33"/>
        <v>-0.66255523451546816</v>
      </c>
      <c r="D47" s="24">
        <f t="shared" ca="1" si="33"/>
        <v>0.71232901935009751</v>
      </c>
      <c r="E47" s="24">
        <f t="shared" ca="1" si="33"/>
        <v>0.72835850573747807</v>
      </c>
      <c r="F47" s="24">
        <f t="shared" ca="1" si="33"/>
        <v>-2.3995346437475011</v>
      </c>
      <c r="G47" s="24">
        <f t="shared" ca="1" si="33"/>
        <v>-0.12079647770486085</v>
      </c>
      <c r="H47" s="24">
        <f t="shared" ca="1" si="33"/>
        <v>0.11558953617640555</v>
      </c>
      <c r="I47" s="24">
        <f t="shared" ca="1" si="33"/>
        <v>-0.18515226719354</v>
      </c>
      <c r="J47" s="24">
        <f t="shared" ca="1" si="33"/>
        <v>-0.21559082378607763</v>
      </c>
      <c r="K47" s="24">
        <f t="shared" ca="1" si="33"/>
        <v>-2.2335909694079163E-2</v>
      </c>
      <c r="L47" s="24">
        <f t="shared" ca="1" si="33"/>
        <v>-0.29298174579128639</v>
      </c>
      <c r="M47" s="24">
        <f t="shared" ca="1" si="33"/>
        <v>0.35073832562609053</v>
      </c>
      <c r="N47" s="24">
        <f ca="1">SQRT(Inputs!$B$38)*C47+SQRT(1-Inputs!$B$38)*_xlfn.NORM.S.INV(RAND())</f>
        <v>9.6340919272785985E-3</v>
      </c>
      <c r="O47" s="24">
        <f ca="1">SQRT(Inputs!$B$38)*D47+SQRT(1-Inputs!$B$38)*_xlfn.NORM.S.INV(RAND())</f>
        <v>-0.71995760817950716</v>
      </c>
      <c r="P47" s="24">
        <f ca="1">SQRT(Inputs!$B$38)*E47+SQRT(1-Inputs!$B$38)*_xlfn.NORM.S.INV(RAND())</f>
        <v>-0.98320362706040509</v>
      </c>
      <c r="Q47" s="24">
        <f ca="1">SQRT(Inputs!$B$38)*F47+SQRT(1-Inputs!$B$38)*_xlfn.NORM.S.INV(RAND())</f>
        <v>-2.7876950069201207</v>
      </c>
      <c r="R47" s="24">
        <f ca="1">SQRT(Inputs!$B$38)*G47+SQRT(1-Inputs!$B$38)*_xlfn.NORM.S.INV(RAND())</f>
        <v>0.95136120628081045</v>
      </c>
      <c r="S47" s="24">
        <f ca="1">SQRT(Inputs!$B$38)*H47+SQRT(1-Inputs!$B$38)*_xlfn.NORM.S.INV(RAND())</f>
        <v>0.21237293916728553</v>
      </c>
      <c r="T47" s="24">
        <f ca="1">SQRT(Inputs!$B$38)*I47+SQRT(1-Inputs!$B$38)*_xlfn.NORM.S.INV(RAND())</f>
        <v>-0.85521497622761489</v>
      </c>
      <c r="U47" s="24">
        <f ca="1">SQRT(Inputs!$B$38)*J47+SQRT(1-Inputs!$B$38)*_xlfn.NORM.S.INV(RAND())</f>
        <v>0.375557250083765</v>
      </c>
      <c r="V47" s="24">
        <f ca="1">SQRT(Inputs!$B$38)*K47+SQRT(1-Inputs!$B$38)*_xlfn.NORM.S.INV(RAND())</f>
        <v>2.0730511928585722</v>
      </c>
      <c r="W47" s="24">
        <f ca="1">SQRT(Inputs!$B$38)*L47+SQRT(1-Inputs!$B$38)*_xlfn.NORM.S.INV(RAND())</f>
        <v>-0.23627053748691063</v>
      </c>
      <c r="X47" s="24">
        <f ca="1">SQRT(Inputs!$B$38)*M47+SQRT(1-Inputs!$B$38)*_xlfn.NORM.S.INV(RAND())</f>
        <v>0.33438183797198001</v>
      </c>
      <c r="Y47" s="24">
        <f ca="1">SQRT(Inputs!$B$38)*C47+SQRT(1-Inputs!$B$38)*_xlfn.NORM.S.INV(RAND())</f>
        <v>5.7034846795502803E-2</v>
      </c>
      <c r="Z47" s="24">
        <f ca="1">SQRT(Inputs!$B$38)*D47+SQRT(1-Inputs!$B$38)*_xlfn.NORM.S.INV(RAND())</f>
        <v>1.0044644491411163</v>
      </c>
      <c r="AA47" s="24">
        <f ca="1">SQRT(Inputs!$B$38)*E47+SQRT(1-Inputs!$B$38)*_xlfn.NORM.S.INV(RAND())</f>
        <v>0.72348838143459027</v>
      </c>
      <c r="AB47" s="24">
        <f ca="1">SQRT(Inputs!$B$38)*F47+SQRT(1-Inputs!$B$38)*_xlfn.NORM.S.INV(RAND())</f>
        <v>1.4732218880537911</v>
      </c>
      <c r="AC47" s="24">
        <f ca="1">SQRT(Inputs!$B$38)*G47+SQRT(1-Inputs!$B$38)*_xlfn.NORM.S.INV(RAND())</f>
        <v>-2.6648691689498766E-2</v>
      </c>
      <c r="AD47" s="24">
        <f ca="1">SQRT(Inputs!$B$38)*H47+SQRT(1-Inputs!$B$38)*_xlfn.NORM.S.INV(RAND())</f>
        <v>-0.39924400454379139</v>
      </c>
      <c r="AE47" s="24">
        <f ca="1">SQRT(Inputs!$B$38)*I47+SQRT(1-Inputs!$B$38)*_xlfn.NORM.S.INV(RAND())</f>
        <v>-0.51615463899473846</v>
      </c>
      <c r="AF47" s="24">
        <f ca="1">SQRT(Inputs!$B$38)*J47+SQRT(1-Inputs!$B$38)*_xlfn.NORM.S.INV(RAND())</f>
        <v>7.5317157345421229E-2</v>
      </c>
      <c r="AG47" s="24">
        <f ca="1">SQRT(Inputs!$B$38)*K47+SQRT(1-Inputs!$B$38)*_xlfn.NORM.S.INV(RAND())</f>
        <v>-0.40634312862150329</v>
      </c>
      <c r="AH47" s="24">
        <f ca="1">SQRT(Inputs!$B$38)*L47+SQRT(1-Inputs!$B$38)*_xlfn.NORM.S.INV(RAND())</f>
        <v>-0.39222405032573859</v>
      </c>
      <c r="AI47" s="24">
        <f ca="1">SQRT(Inputs!$B$38)*M47+SQRT(1-Inputs!$B$38)*_xlfn.NORM.S.INV(RAND())</f>
        <v>0.62411844739553124</v>
      </c>
      <c r="AJ47" s="24">
        <f ca="1">SQRT(Inputs!$B$38)*C47+SQRT(1-Inputs!$B$38)*_xlfn.NORM.S.INV(RAND())</f>
        <v>-1.6314633514235355</v>
      </c>
      <c r="AK47" s="24">
        <f ca="1">SQRT(Inputs!$B$38)*D47+SQRT(1-Inputs!$B$38)*_xlfn.NORM.S.INV(RAND())</f>
        <v>0.15967519701063757</v>
      </c>
      <c r="AL47" s="24">
        <f ca="1">SQRT(Inputs!$B$38)*E47+SQRT(1-Inputs!$B$38)*_xlfn.NORM.S.INV(RAND())</f>
        <v>1.2871044593025511</v>
      </c>
      <c r="AM47" s="24">
        <f ca="1">SQRT(Inputs!$B$38)*F47+SQRT(1-Inputs!$B$38)*_xlfn.NORM.S.INV(RAND())</f>
        <v>-0.7930295128665581</v>
      </c>
      <c r="AN47" s="24">
        <f ca="1">SQRT(Inputs!$B$38)*G47+SQRT(1-Inputs!$B$38)*_xlfn.NORM.S.INV(RAND())</f>
        <v>-0.47693341531439226</v>
      </c>
      <c r="AO47" s="24">
        <f ca="1">SQRT(Inputs!$B$38)*H47+SQRT(1-Inputs!$B$38)*_xlfn.NORM.S.INV(RAND())</f>
        <v>-0.47405249887227296</v>
      </c>
      <c r="AP47" s="24">
        <f ca="1">SQRT(Inputs!$B$38)*I47+SQRT(1-Inputs!$B$38)*_xlfn.NORM.S.INV(RAND())</f>
        <v>-0.55988981834086438</v>
      </c>
      <c r="AQ47" s="24">
        <f ca="1">SQRT(Inputs!$B$38)*J47+SQRT(1-Inputs!$B$38)*_xlfn.NORM.S.INV(RAND())</f>
        <v>-0.44732724629348275</v>
      </c>
      <c r="AR47" s="24">
        <f ca="1">SQRT(Inputs!$B$38)*K47+SQRT(1-Inputs!$B$38)*_xlfn.NORM.S.INV(RAND())</f>
        <v>1.133719289959553</v>
      </c>
      <c r="AS47" s="24">
        <f ca="1">SQRT(Inputs!$B$38)*L47+SQRT(1-Inputs!$B$38)*_xlfn.NORM.S.INV(RAND())</f>
        <v>1.3449281015547614</v>
      </c>
      <c r="AT47" s="24">
        <f ca="1">SQRT(Inputs!$B$38)*M47+SQRT(1-Inputs!$B$38)*_xlfn.NORM.S.INV(RAND())</f>
        <v>0.72078641814046995</v>
      </c>
      <c r="AU47" s="15">
        <f ca="1">Inputs!$B$6*EXP($B$8-0.5*C$5^2+C$5*N47)</f>
        <v>4969.9840820373074</v>
      </c>
      <c r="AV47" s="15">
        <f t="shared" ca="1" si="1"/>
        <v>5441.9786045425299</v>
      </c>
      <c r="AW47" s="15">
        <f t="shared" ca="1" si="2"/>
        <v>5811.4068385819846</v>
      </c>
      <c r="AX47" s="15">
        <f t="shared" ca="1" si="3"/>
        <v>5008.4968677354282</v>
      </c>
      <c r="AY47" s="15">
        <f t="shared" ca="1" si="4"/>
        <v>6840.1915675487326</v>
      </c>
      <c r="AZ47" s="15">
        <f t="shared" ca="1" si="5"/>
        <v>8563.6890999666994</v>
      </c>
      <c r="BA47" s="15">
        <f t="shared" ca="1" si="6"/>
        <v>9582.5121692035573</v>
      </c>
      <c r="BB47" s="15">
        <f t="shared" ca="1" si="7"/>
        <v>12181.761111080441</v>
      </c>
      <c r="BC47" s="15">
        <f t="shared" ca="1" si="8"/>
        <v>18224.818531883495</v>
      </c>
      <c r="BD47" s="15">
        <f t="shared" ca="1" si="9"/>
        <v>21839.121601181632</v>
      </c>
      <c r="BE47" s="15">
        <f t="shared" ca="1" si="10"/>
        <v>27588.604550302854</v>
      </c>
      <c r="BF47" s="15">
        <f ca="1">Inputs!$B$13*EXP($B$9-0.5*C$6^2+C$6*Y47)</f>
        <v>13988.295984032771</v>
      </c>
      <c r="BG47" s="15">
        <f t="shared" ca="1" si="11"/>
        <v>20435.602597237321</v>
      </c>
      <c r="BH47" s="15">
        <f t="shared" ca="1" si="12"/>
        <v>28151.843419976482</v>
      </c>
      <c r="BI47" s="15">
        <f t="shared" ca="1" si="13"/>
        <v>43233.577395424472</v>
      </c>
      <c r="BJ47" s="15">
        <f t="shared" ca="1" si="14"/>
        <v>52798.345890595061</v>
      </c>
      <c r="BK47" s="15">
        <f t="shared" ca="1" si="15"/>
        <v>61371.811635740283</v>
      </c>
      <c r="BL47" s="15">
        <f t="shared" ca="1" si="16"/>
        <v>70510.172319822101</v>
      </c>
      <c r="BM47" s="15">
        <f t="shared" ca="1" si="17"/>
        <v>87486.971192945581</v>
      </c>
      <c r="BN47" s="15">
        <f t="shared" ca="1" si="18"/>
        <v>102484.10925872509</v>
      </c>
      <c r="BO47" s="15">
        <f t="shared" ca="1" si="19"/>
        <v>120476.21111110797</v>
      </c>
      <c r="BP47" s="15">
        <f t="shared" ca="1" si="20"/>
        <v>159148.4337620408</v>
      </c>
      <c r="BQ47" s="15">
        <f ca="1">Inputs!$B$20*EXP($B$10-0.5*C$7^2+C$7*AJ47)</f>
        <v>2404.9319294607385</v>
      </c>
      <c r="BR47" s="15">
        <f t="shared" ca="1" si="21"/>
        <v>3432.9253480241264</v>
      </c>
      <c r="BS47" s="15">
        <f t="shared" ca="1" si="22"/>
        <v>6803.5205671765261</v>
      </c>
      <c r="BT47" s="15">
        <f t="shared" ca="1" si="23"/>
        <v>7618.6862553830315</v>
      </c>
      <c r="BU47" s="15">
        <f t="shared" ca="1" si="24"/>
        <v>9407.7684542511397</v>
      </c>
      <c r="BV47" s="15">
        <f t="shared" ca="1" si="25"/>
        <v>11763.044189699329</v>
      </c>
      <c r="BW47" s="15">
        <f t="shared" ca="1" si="26"/>
        <v>14580.351918116861</v>
      </c>
      <c r="BX47" s="15">
        <f t="shared" ca="1" si="27"/>
        <v>18643.77732874683</v>
      </c>
      <c r="BY47" s="15">
        <f t="shared" ca="1" si="28"/>
        <v>32450.908475158252</v>
      </c>
      <c r="BZ47" s="15">
        <f t="shared" ca="1" si="29"/>
        <v>58304.794248460181</v>
      </c>
      <c r="CA47" s="15">
        <f t="shared" ca="1" si="30"/>
        <v>93092.153909647372</v>
      </c>
      <c r="CB47" s="15">
        <f ca="1">(AU47*DCF!C$10-DCF!C$5*MAX(AU47*DCF!C$10,0)-MAX(AU47-Inputs!$B$6,0)/Inputs!$B$10)*DCF!C$6</f>
        <v>1043.0190827713418</v>
      </c>
      <c r="CC47" s="15">
        <f ca="1">(AV47*DCF!D$10-DCF!D$5*MAX(AV47*DCF!D$10,0)-MAX(AV47-AU47,0)/Inputs!$B$10)*DCF!D$6</f>
        <v>1211.3619053236889</v>
      </c>
      <c r="CD47" s="15">
        <f ca="1">(AW47*DCF!E$10-DCF!E$5*MAX(AW47*DCF!E$10,0)-MAX(AW47-AV47,0)/Inputs!$B$10)*DCF!E$6</f>
        <v>1258.5507922690838</v>
      </c>
      <c r="CE47" s="15">
        <f ca="1">(AX47*DCF!F$10-DCF!F$5*MAX(AX47*DCF!F$10,0)-MAX(AX47-AW47,0)/Inputs!$B$10)*DCF!F$6</f>
        <v>1093.3468842691766</v>
      </c>
      <c r="CF47" s="15">
        <f ca="1">(AY47*DCF!G$10-DCF!G$5*MAX(AY47*DCF!G$10,0)-MAX(AY47-AX47,0)/Inputs!$B$10)*DCF!G$6</f>
        <v>1057.2686586563564</v>
      </c>
      <c r="CG47" s="15">
        <f ca="1">(AZ47*DCF!H$10-DCF!H$5*MAX(AZ47*DCF!H$10,0)-MAX(AZ47-AY47,0)/Inputs!$B$10)*DCF!H$6</f>
        <v>1356.608496678472</v>
      </c>
      <c r="CH47" s="15">
        <f ca="1">(BA47*DCF!I$10-DCF!I$5*MAX(BA47*DCF!I$10,0)-MAX(BA47-AZ47,0)/Inputs!$B$10)*DCF!I$6</f>
        <v>1583.2527225146143</v>
      </c>
      <c r="CI47" s="15">
        <f ca="1">(BB47*DCF!J$10-DCF!J$5*MAX(BB47*DCF!J$10,0)-MAX(BB47-BA47,0)/Inputs!$B$10)*DCF!J$6</f>
        <v>1696.5451273414158</v>
      </c>
      <c r="CJ47" s="15">
        <f ca="1">(BC47*DCF!K$10-DCF!K$5*MAX(BC47*DCF!K$10,0)-MAX(BC47-BB47,0)/Inputs!$B$10)*DCF!K$6</f>
        <v>2087.9670446866048</v>
      </c>
      <c r="CK47" s="15">
        <f ca="1">(BD47*DCF!L$10-DCF!L$5*MAX(BD47*DCF!L$10,0)-MAX(BD47-BC47,0)/Inputs!$B$10)*DCF!L$6</f>
        <v>2826.3669219524468</v>
      </c>
      <c r="CL47" s="15">
        <f ca="1">(BE47*DCF!M$10-DCF!M$5*MAX(BE47*DCF!M$10,0)-MAX(BE47-BD47,0)/Inputs!$B$10)*DCF!M$6</f>
        <v>3206.2717633790317</v>
      </c>
      <c r="CM47" s="15">
        <f ca="1">(BF47*DCF!C$28-DCF!C$5*MAX(BF47*DCF!C$28,0)-MAX(BF47-Inputs!$B$13,0)/Inputs!$B$17)*DCF!C$6</f>
        <v>3668.3750000551108</v>
      </c>
      <c r="CN47" s="15">
        <f ca="1">(BG47*DCF!D$28-DCF!D$5*MAX(BG47*DCF!D$28,0)-MAX(BG47-BF47,0)/Inputs!$B$17)*DCF!D$6</f>
        <v>4643.2501805743777</v>
      </c>
      <c r="CO47" s="15">
        <f ca="1">(BH47*DCF!E$28-DCF!E$5*MAX(BH47*DCF!E$28,0)-MAX(BH47-BG47,0)/Inputs!$B$17)*DCF!E$6</f>
        <v>6452.3384869580768</v>
      </c>
      <c r="CP47" s="15">
        <f ca="1">(BI47*DCF!F$28-DCF!F$5*MAX(BI47*DCF!F$28,0)-MAX(BI47-BH47,0)/Inputs!$B$17)*DCF!F$6</f>
        <v>8990.9093979206318</v>
      </c>
      <c r="CQ47" s="15">
        <f ca="1">(BJ47*DCF!G$28-DCF!G$5*MAX(BJ47*DCF!G$28,0)-MAX(BJ47-BI47,0)/Inputs!$B$17)*DCF!G$6</f>
        <v>12090.231848698602</v>
      </c>
      <c r="CR47" s="15">
        <f ca="1">(BK47*DCF!H$28-DCF!H$5*MAX(BK47*DCF!H$28,0)-MAX(BK47-BJ47,0)/Inputs!$B$17)*DCF!H$6</f>
        <v>13845.850141130786</v>
      </c>
      <c r="CS47" s="15">
        <f ca="1">(BL47*DCF!I$28-DCF!I$5*MAX(BL47*DCF!I$28,0)-MAX(BL47-BK47,0)/Inputs!$B$17)*DCF!I$6</f>
        <v>15269.046252335231</v>
      </c>
      <c r="CT47" s="15">
        <f ca="1">(BM47*DCF!J$28-DCF!J$5*MAX(BM47*DCF!J$28,0)-MAX(BM47-BL47,0)/Inputs!$B$17)*DCF!J$6</f>
        <v>17265.872581539192</v>
      </c>
      <c r="CU47" s="15">
        <f ca="1">(BN47*DCF!K$28-DCF!K$5*MAX(BN47*DCF!K$28,0)-MAX(BN47-BM47,0)/Inputs!$B$17)*DCF!K$6</f>
        <v>19805.975872120689</v>
      </c>
      <c r="CV47" s="15">
        <f ca="1">(BO47*DCF!L$28-DCF!L$5*MAX(BO47*DCF!L$28,0)-MAX(BO47-BN47,0)/Inputs!$B$17)*DCF!L$6</f>
        <v>22001.69657093659</v>
      </c>
      <c r="CW47" s="15">
        <f ca="1">(BP47*DCF!M$28-DCF!M$5*MAX(BP47*DCF!M$28,0)-MAX(BP47-BO47,0)/Inputs!$B$17)*DCF!M$6</f>
        <v>25901.535986930641</v>
      </c>
      <c r="CX47" s="15">
        <f ca="1">(BQ47*DCF!C$46-DCF!C$5*MAX(BQ47*DCF!C$46,0)-MAX(BQ47-Inputs!$B$20,0)/Inputs!$B$24)*DCF!C$6</f>
        <v>-555.41153105328829</v>
      </c>
      <c r="CY47" s="15">
        <f ca="1">(BR47*DCF!D$46-DCF!D$5*MAX(BR47*DCF!D$46,0)-MAX(BR47-BQ47,0)/Inputs!$B$24)*DCF!D$6</f>
        <v>-1024.5565586346031</v>
      </c>
      <c r="CZ47" s="15">
        <f ca="1">(BS47*DCF!E$46-DCF!E$5*MAX(BS47*DCF!E$46,0)-MAX(BS47-BR47,0)/Inputs!$B$24)*DCF!E$6</f>
        <v>-2133.1239972578333</v>
      </c>
      <c r="DA47" s="15">
        <f ca="1">(BT47*DCF!F$46-DCF!F$5*MAX(BT47*DCF!F$46,0)-MAX(BT47-BS47,0)/Inputs!$B$24)*DCF!F$6</f>
        <v>-851.66849855512135</v>
      </c>
      <c r="DB47" s="15">
        <f ca="1">(BU47*DCF!G$46-DCF!G$5*MAX(BU47*DCF!G$46,0)-MAX(BU47-BT47,0)/Inputs!$B$24)*DCF!G$6</f>
        <v>-918.27064707119325</v>
      </c>
      <c r="DC47" s="15">
        <f ca="1">(BV47*DCF!H$46-DCF!H$5*MAX(BV47*DCF!H$46,0)-MAX(BV47-BU47,0)/Inputs!$B$24)*DCF!H$6</f>
        <v>-731.88750377666588</v>
      </c>
      <c r="DD47" s="15">
        <f ca="1">(BW47*DCF!I$46-DCF!I$5*MAX(BW47*DCF!I$46,0)-MAX(BW47-BV47,0)/Inputs!$B$24)*DCF!I$6</f>
        <v>-472.00118125903458</v>
      </c>
      <c r="DE47" s="15">
        <f ca="1">(BX47*DCF!J$46-DCF!J$5*MAX(BX47*DCF!J$46,0)-MAX(BX47-BW47,0)/Inputs!$B$24)*DCF!J$6</f>
        <v>-295.49914434579551</v>
      </c>
      <c r="DF47" s="15">
        <f ca="1">(BY47*DCF!K$46-DCF!K$5*MAX(BY47*DCF!K$46,0)-MAX(BY47-BX47,0)/Inputs!$B$24)*DCF!K$6</f>
        <v>-1528.6752426492619</v>
      </c>
      <c r="DG47" s="15">
        <f ca="1">(BZ47*DCF!L$46-DCF!L$5*MAX(BZ47*DCF!L$46,0)-MAX(BZ47-BY47,0)/Inputs!$B$24)*DCF!L$6</f>
        <v>-1820.4793790356243</v>
      </c>
      <c r="DH47" s="15">
        <f ca="1">(CA47*DCF!M$46-DCF!M$5*MAX(CA47*DCF!M$46,0)-MAX(CA47-BZ47,0)/Inputs!$B$24)*DCF!M$6</f>
        <v>25.546260838569054</v>
      </c>
      <c r="DI47" s="15">
        <f ca="1">SUM(CB47:CL47)+BE47*DCF!M$10*(1+Inputs!$B$30)*(1-Inputs!$B$33)*(1-Inputs!$B$30/Inputs!$B$31)/(Inputs!$B$29-Inputs!$B$30)*DCF!M$6</f>
        <v>95200.010684862151</v>
      </c>
      <c r="DJ47" s="15">
        <f ca="1">SUM(CM47:CW47)+BP47*DCF!M$28*(1+Inputs!$B$30)*(1-Inputs!$B$33)*(1-Inputs!$B$30/Inputs!$B$31)/(Inputs!$B$29-Inputs!$B$30)*DCF!M$6</f>
        <v>740484.67655910109</v>
      </c>
      <c r="DK47" s="15">
        <f ca="1">SUM(CX47:DH47)+CA47*DCF!M$46*(1+Inputs!$B$30)*(1-Inputs!$B$33)*(1-Inputs!$B$30/Inputs!$B$31)/(Inputs!$B$29-Inputs!$B$30)*DCF!M$6</f>
        <v>133625.46999211313</v>
      </c>
      <c r="DM47" s="15">
        <f ca="1">DI47+DJ47+DK47+Inputs!$B$34+Inputs!$B$36-Inputs!$B$35</f>
        <v>1046161.1572360764</v>
      </c>
    </row>
    <row r="48" spans="1:117" x14ac:dyDescent="0.75">
      <c r="A48" s="11">
        <v>35</v>
      </c>
      <c r="C48" s="24">
        <f t="shared" ca="1" si="33"/>
        <v>-0.55574869779506386</v>
      </c>
      <c r="D48" s="24">
        <f t="shared" ca="1" si="33"/>
        <v>1.0576588554254795</v>
      </c>
      <c r="E48" s="24">
        <f t="shared" ca="1" si="33"/>
        <v>0.71864887924152954</v>
      </c>
      <c r="F48" s="24">
        <f t="shared" ca="1" si="33"/>
        <v>-1.7823001609172553</v>
      </c>
      <c r="G48" s="24">
        <f t="shared" ca="1" si="33"/>
        <v>0.57480536575248153</v>
      </c>
      <c r="H48" s="24">
        <f t="shared" ca="1" si="33"/>
        <v>-1.6833129633269515</v>
      </c>
      <c r="I48" s="24">
        <f t="shared" ca="1" si="33"/>
        <v>-1.3790653214107342</v>
      </c>
      <c r="J48" s="24">
        <f t="shared" ca="1" si="33"/>
        <v>3.8505846519479019E-2</v>
      </c>
      <c r="K48" s="24">
        <f t="shared" ca="1" si="33"/>
        <v>1.7714662775518859</v>
      </c>
      <c r="L48" s="24">
        <f t="shared" ca="1" si="33"/>
        <v>1.6538042128627661</v>
      </c>
      <c r="M48" s="24">
        <f t="shared" ca="1" si="33"/>
        <v>0.18991355931489179</v>
      </c>
      <c r="N48" s="24">
        <f ca="1">SQRT(Inputs!$B$38)*C48+SQRT(1-Inputs!$B$38)*_xlfn.NORM.S.INV(RAND())</f>
        <v>0.28117777395271859</v>
      </c>
      <c r="O48" s="24">
        <f ca="1">SQRT(Inputs!$B$38)*D48+SQRT(1-Inputs!$B$38)*_xlfn.NORM.S.INV(RAND())</f>
        <v>2.2559224305183485</v>
      </c>
      <c r="P48" s="24">
        <f ca="1">SQRT(Inputs!$B$38)*E48+SQRT(1-Inputs!$B$38)*_xlfn.NORM.S.INV(RAND())</f>
        <v>1.129071075309386</v>
      </c>
      <c r="Q48" s="24">
        <f ca="1">SQRT(Inputs!$B$38)*F48+SQRT(1-Inputs!$B$38)*_xlfn.NORM.S.INV(RAND())</f>
        <v>-1.2628937067649257</v>
      </c>
      <c r="R48" s="24">
        <f ca="1">SQRT(Inputs!$B$38)*G48+SQRT(1-Inputs!$B$38)*_xlfn.NORM.S.INV(RAND())</f>
        <v>-0.45634046712881432</v>
      </c>
      <c r="S48" s="24">
        <f ca="1">SQRT(Inputs!$B$38)*H48+SQRT(1-Inputs!$B$38)*_xlfn.NORM.S.INV(RAND())</f>
        <v>-1.584344678158266</v>
      </c>
      <c r="T48" s="24">
        <f ca="1">SQRT(Inputs!$B$38)*I48+SQRT(1-Inputs!$B$38)*_xlfn.NORM.S.INV(RAND())</f>
        <v>0.84885206055146067</v>
      </c>
      <c r="U48" s="24">
        <f ca="1">SQRT(Inputs!$B$38)*J48+SQRT(1-Inputs!$B$38)*_xlfn.NORM.S.INV(RAND())</f>
        <v>0.48991944203404864</v>
      </c>
      <c r="V48" s="24">
        <f ca="1">SQRT(Inputs!$B$38)*K48+SQRT(1-Inputs!$B$38)*_xlfn.NORM.S.INV(RAND())</f>
        <v>4.3232434045937018E-2</v>
      </c>
      <c r="W48" s="24">
        <f ca="1">SQRT(Inputs!$B$38)*L48+SQRT(1-Inputs!$B$38)*_xlfn.NORM.S.INV(RAND())</f>
        <v>1.6510681004466068</v>
      </c>
      <c r="X48" s="24">
        <f ca="1">SQRT(Inputs!$B$38)*M48+SQRT(1-Inputs!$B$38)*_xlfn.NORM.S.INV(RAND())</f>
        <v>1.0693159990775654</v>
      </c>
      <c r="Y48" s="24">
        <f ca="1">SQRT(Inputs!$B$38)*C48+SQRT(1-Inputs!$B$38)*_xlfn.NORM.S.INV(RAND())</f>
        <v>-0.49292877194692297</v>
      </c>
      <c r="Z48" s="24">
        <f ca="1">SQRT(Inputs!$B$38)*D48+SQRT(1-Inputs!$B$38)*_xlfn.NORM.S.INV(RAND())</f>
        <v>-5.6256894708895722E-2</v>
      </c>
      <c r="AA48" s="24">
        <f ca="1">SQRT(Inputs!$B$38)*E48+SQRT(1-Inputs!$B$38)*_xlfn.NORM.S.INV(RAND())</f>
        <v>0.61265654032838368</v>
      </c>
      <c r="AB48" s="24">
        <f ca="1">SQRT(Inputs!$B$38)*F48+SQRT(1-Inputs!$B$38)*_xlfn.NORM.S.INV(RAND())</f>
        <v>-1.3006839934633661</v>
      </c>
      <c r="AC48" s="24">
        <f ca="1">SQRT(Inputs!$B$38)*G48+SQRT(1-Inputs!$B$38)*_xlfn.NORM.S.INV(RAND())</f>
        <v>1.291408453035914</v>
      </c>
      <c r="AD48" s="24">
        <f ca="1">SQRT(Inputs!$B$38)*H48+SQRT(1-Inputs!$B$38)*_xlfn.NORM.S.INV(RAND())</f>
        <v>-1.6343730652600019</v>
      </c>
      <c r="AE48" s="24">
        <f ca="1">SQRT(Inputs!$B$38)*I48+SQRT(1-Inputs!$B$38)*_xlfn.NORM.S.INV(RAND())</f>
        <v>-2.4904800398725322</v>
      </c>
      <c r="AF48" s="24">
        <f ca="1">SQRT(Inputs!$B$38)*J48+SQRT(1-Inputs!$B$38)*_xlfn.NORM.S.INV(RAND())</f>
        <v>0.65104386290984484</v>
      </c>
      <c r="AG48" s="24">
        <f ca="1">SQRT(Inputs!$B$38)*K48+SQRT(1-Inputs!$B$38)*_xlfn.NORM.S.INV(RAND())</f>
        <v>1.1925481709971797</v>
      </c>
      <c r="AH48" s="24">
        <f ca="1">SQRT(Inputs!$B$38)*L48+SQRT(1-Inputs!$B$38)*_xlfn.NORM.S.INV(RAND())</f>
        <v>1.9903089532347298</v>
      </c>
      <c r="AI48" s="24">
        <f ca="1">SQRT(Inputs!$B$38)*M48+SQRT(1-Inputs!$B$38)*_xlfn.NORM.S.INV(RAND())</f>
        <v>-0.29662633325606091</v>
      </c>
      <c r="AJ48" s="24">
        <f ca="1">SQRT(Inputs!$B$38)*C48+SQRT(1-Inputs!$B$38)*_xlfn.NORM.S.INV(RAND())</f>
        <v>-2.8856510828802517</v>
      </c>
      <c r="AK48" s="24">
        <f ca="1">SQRT(Inputs!$B$38)*D48+SQRT(1-Inputs!$B$38)*_xlfn.NORM.S.INV(RAND())</f>
        <v>0.67607280243909351</v>
      </c>
      <c r="AL48" s="24">
        <f ca="1">SQRT(Inputs!$B$38)*E48+SQRT(1-Inputs!$B$38)*_xlfn.NORM.S.INV(RAND())</f>
        <v>2.9547451181242259</v>
      </c>
      <c r="AM48" s="24">
        <f ca="1">SQRT(Inputs!$B$38)*F48+SQRT(1-Inputs!$B$38)*_xlfn.NORM.S.INV(RAND())</f>
        <v>-0.7295338467329342</v>
      </c>
      <c r="AN48" s="24">
        <f ca="1">SQRT(Inputs!$B$38)*G48+SQRT(1-Inputs!$B$38)*_xlfn.NORM.S.INV(RAND())</f>
        <v>1.3584670499352565</v>
      </c>
      <c r="AO48" s="24">
        <f ca="1">SQRT(Inputs!$B$38)*H48+SQRT(1-Inputs!$B$38)*_xlfn.NORM.S.INV(RAND())</f>
        <v>-1.5373612258497324</v>
      </c>
      <c r="AP48" s="24">
        <f ca="1">SQRT(Inputs!$B$38)*I48+SQRT(1-Inputs!$B$38)*_xlfn.NORM.S.INV(RAND())</f>
        <v>0.41680409671550067</v>
      </c>
      <c r="AQ48" s="24">
        <f ca="1">SQRT(Inputs!$B$38)*J48+SQRT(1-Inputs!$B$38)*_xlfn.NORM.S.INV(RAND())</f>
        <v>-5.5594718782824473E-2</v>
      </c>
      <c r="AR48" s="24">
        <f ca="1">SQRT(Inputs!$B$38)*K48+SQRT(1-Inputs!$B$38)*_xlfn.NORM.S.INV(RAND())</f>
        <v>2.0396537869904794</v>
      </c>
      <c r="AS48" s="24">
        <f ca="1">SQRT(Inputs!$B$38)*L48+SQRT(1-Inputs!$B$38)*_xlfn.NORM.S.INV(RAND())</f>
        <v>-7.5705053853152182E-2</v>
      </c>
      <c r="AT48" s="24">
        <f ca="1">SQRT(Inputs!$B$38)*M48+SQRT(1-Inputs!$B$38)*_xlfn.NORM.S.INV(RAND())</f>
        <v>2.5082475422757322E-2</v>
      </c>
      <c r="AU48" s="15">
        <f ca="1">Inputs!$B$6*EXP($B$8-0.5*C$5^2+C$5*N48)</f>
        <v>5193.3151380512645</v>
      </c>
      <c r="AV48" s="15">
        <f t="shared" ca="1" si="1"/>
        <v>8807.8901458046548</v>
      </c>
      <c r="AW48" s="15">
        <f t="shared" ca="1" si="2"/>
        <v>12506.318174907736</v>
      </c>
      <c r="AX48" s="15">
        <f t="shared" ca="1" si="3"/>
        <v>13040.305377159997</v>
      </c>
      <c r="AY48" s="15">
        <f t="shared" ca="1" si="4"/>
        <v>15109.478843629257</v>
      </c>
      <c r="AZ48" s="15">
        <f t="shared" ca="1" si="5"/>
        <v>15520.847334221227</v>
      </c>
      <c r="BA48" s="15">
        <f t="shared" ca="1" si="6"/>
        <v>20758.171357588908</v>
      </c>
      <c r="BB48" s="15">
        <f t="shared" ca="1" si="7"/>
        <v>26692.908522809998</v>
      </c>
      <c r="BC48" s="15">
        <f t="shared" ca="1" si="8"/>
        <v>32828.736056785237</v>
      </c>
      <c r="BD48" s="15">
        <f t="shared" ca="1" si="9"/>
        <v>46934.465736528509</v>
      </c>
      <c r="BE48" s="15">
        <f t="shared" ca="1" si="10"/>
        <v>63395.329827131536</v>
      </c>
      <c r="BF48" s="15">
        <f ca="1">Inputs!$B$13*EXP($B$9-0.5*C$6^2+C$6*Y48)</f>
        <v>12543.366519158968</v>
      </c>
      <c r="BG48" s="15">
        <f t="shared" ca="1" si="11"/>
        <v>15132.650888306523</v>
      </c>
      <c r="BH48" s="15">
        <f t="shared" ca="1" si="12"/>
        <v>20466.853441803429</v>
      </c>
      <c r="BI48" s="15">
        <f t="shared" ca="1" si="13"/>
        <v>20508.781149204235</v>
      </c>
      <c r="BJ48" s="15">
        <f t="shared" ca="1" si="14"/>
        <v>30286.667745001254</v>
      </c>
      <c r="BK48" s="15">
        <f t="shared" ca="1" si="15"/>
        <v>29755.792763433787</v>
      </c>
      <c r="BL48" s="15">
        <f t="shared" ca="1" si="16"/>
        <v>26468.996945297786</v>
      </c>
      <c r="BM48" s="15">
        <f t="shared" ca="1" si="17"/>
        <v>35276.892708672356</v>
      </c>
      <c r="BN48" s="15">
        <f t="shared" ca="1" si="18"/>
        <v>50051.40362828708</v>
      </c>
      <c r="BO48" s="15">
        <f t="shared" ca="1" si="19"/>
        <v>77613.49401725283</v>
      </c>
      <c r="BP48" s="15">
        <f t="shared" ca="1" si="20"/>
        <v>92370.646679323909</v>
      </c>
      <c r="BQ48" s="15">
        <f ca="1">Inputs!$B$20*EXP($B$10-0.5*C$7^2+C$7*AJ48)</f>
        <v>1541.3874050396037</v>
      </c>
      <c r="BR48" s="15">
        <f t="shared" ca="1" si="21"/>
        <v>2592.3677573551349</v>
      </c>
      <c r="BS48" s="15">
        <f t="shared" ca="1" si="22"/>
        <v>8294.1490988934947</v>
      </c>
      <c r="BT48" s="15">
        <f t="shared" ca="1" si="23"/>
        <v>9443.9189545913359</v>
      </c>
      <c r="BU48" s="15">
        <f t="shared" ca="1" si="24"/>
        <v>18181.679451085518</v>
      </c>
      <c r="BV48" s="15">
        <f t="shared" ca="1" si="25"/>
        <v>17890.673353273869</v>
      </c>
      <c r="BW48" s="15">
        <f t="shared" ca="1" si="26"/>
        <v>27267.844636399521</v>
      </c>
      <c r="BX48" s="15">
        <f t="shared" ca="1" si="27"/>
        <v>37715.757014023591</v>
      </c>
      <c r="BY48" s="15">
        <f t="shared" ca="1" si="28"/>
        <v>78071.231530373916</v>
      </c>
      <c r="BZ48" s="15">
        <f t="shared" ca="1" si="29"/>
        <v>108030.87857029866</v>
      </c>
      <c r="CA48" s="15">
        <f t="shared" ca="1" si="30"/>
        <v>152428.48568195253</v>
      </c>
      <c r="CB48" s="15">
        <f ca="1">(AU48*DCF!C$10-DCF!C$5*MAX(AU48*DCF!C$10,0)-MAX(AU48-Inputs!$B$6,0)/Inputs!$B$10)*DCF!C$6</f>
        <v>1041.4266925352513</v>
      </c>
      <c r="CC48" s="15">
        <f ca="1">(AV48*DCF!D$10-DCF!D$5*MAX(AV48*DCF!D$10,0)-MAX(AV48-AU48,0)/Inputs!$B$10)*DCF!D$6</f>
        <v>1265.5440360504529</v>
      </c>
      <c r="CD48" s="15">
        <f ca="1">(AW48*DCF!E$10-DCF!E$5*MAX(AW48*DCF!E$10,0)-MAX(AW48-AV48,0)/Inputs!$B$10)*DCF!E$6</f>
        <v>2054.4706324939439</v>
      </c>
      <c r="CE48" s="15">
        <f ca="1">(AX48*DCF!F$10-DCF!F$5*MAX(AX48*DCF!F$10,0)-MAX(AX48-AW48,0)/Inputs!$B$10)*DCF!F$6</f>
        <v>2735.5683840247648</v>
      </c>
      <c r="CF48" s="15">
        <f ca="1">(AY48*DCF!G$10-DCF!G$5*MAX(AY48*DCF!G$10,0)-MAX(AY48-AX48,0)/Inputs!$B$10)*DCF!G$6</f>
        <v>2715.4238331676611</v>
      </c>
      <c r="CG48" s="15">
        <f ca="1">(AZ48*DCF!H$10-DCF!H$5*MAX(AZ48*DCF!H$10,0)-MAX(AZ48-AY48,0)/Inputs!$B$10)*DCF!H$6</f>
        <v>2940.337792502607</v>
      </c>
      <c r="CH48" s="15">
        <f ca="1">(BA48*DCF!I$10-DCF!I$5*MAX(BA48*DCF!I$10,0)-MAX(BA48-AZ48,0)/Inputs!$B$10)*DCF!I$6</f>
        <v>2932.6560075543484</v>
      </c>
      <c r="CI48" s="15">
        <f ca="1">(BB48*DCF!J$10-DCF!J$5*MAX(BB48*DCF!J$10,0)-MAX(BB48-BA48,0)/Inputs!$B$10)*DCF!J$6</f>
        <v>3681.2534179491267</v>
      </c>
      <c r="CJ48" s="15">
        <f ca="1">(BC48*DCF!K$10-DCF!K$5*MAX(BC48*DCF!K$10,0)-MAX(BC48-BB48,0)/Inputs!$B$10)*DCF!K$6</f>
        <v>4425.9768223087467</v>
      </c>
      <c r="CK48" s="15">
        <f ca="1">(BD48*DCF!L$10-DCF!L$5*MAX(BD48*DCF!L$10,0)-MAX(BD48-BC48,0)/Inputs!$B$10)*DCF!L$6</f>
        <v>5254.5106980679247</v>
      </c>
      <c r="CL48" s="15">
        <f ca="1">(BE48*DCF!M$10-DCF!M$5*MAX(BE48*DCF!M$10,0)-MAX(BE48-BD48,0)/Inputs!$B$10)*DCF!M$6</f>
        <v>6979.4748983279769</v>
      </c>
      <c r="CM48" s="15">
        <f ca="1">(BF48*DCF!C$28-DCF!C$5*MAX(BF48*DCF!C$28,0)-MAX(BF48-Inputs!$B$13,0)/Inputs!$B$17)*DCF!C$6</f>
        <v>3561.0939583442132</v>
      </c>
      <c r="CN48" s="15">
        <f ca="1">(BG48*DCF!D$28-DCF!D$5*MAX(BG48*DCF!D$28,0)-MAX(BG48-BF48,0)/Inputs!$B$17)*DCF!D$6</f>
        <v>3904.5016295450641</v>
      </c>
      <c r="CO48" s="15">
        <f ca="1">(BH48*DCF!E$28-DCF!E$5*MAX(BH48*DCF!E$28,0)-MAX(BH48-BG48,0)/Inputs!$B$17)*DCF!E$6</f>
        <v>4745.2794374295481</v>
      </c>
      <c r="CP48" s="15">
        <f ca="1">(BI48*DCF!F$28-DCF!F$5*MAX(BI48*DCF!F$28,0)-MAX(BI48-BH48,0)/Inputs!$B$17)*DCF!F$6</f>
        <v>5559.960261174806</v>
      </c>
      <c r="CQ48" s="15">
        <f ca="1">(BJ48*DCF!G$28-DCF!G$5*MAX(BJ48*DCF!G$28,0)-MAX(BJ48-BI48,0)/Inputs!$B$17)*DCF!G$6</f>
        <v>6213.5617990387573</v>
      </c>
      <c r="CR48" s="15">
        <f ca="1">(BK48*DCF!H$28-DCF!H$5*MAX(BK48*DCF!H$28,0)-MAX(BK48-BJ48,0)/Inputs!$B$17)*DCF!H$6</f>
        <v>7358.9358379706991</v>
      </c>
      <c r="CS48" s="15">
        <f ca="1">(BL48*DCF!I$28-DCF!I$5*MAX(BL48*DCF!I$28,0)-MAX(BL48-BK48,0)/Inputs!$B$17)*DCF!I$6</f>
        <v>6224.2650206234639</v>
      </c>
      <c r="CT48" s="15">
        <f ca="1">(BM48*DCF!J$28-DCF!J$5*MAX(BM48*DCF!J$28,0)-MAX(BM48-BL48,0)/Inputs!$B$17)*DCF!J$6</f>
        <v>6701.8206075247135</v>
      </c>
      <c r="CU48" s="15">
        <f ca="1">(BN48*DCF!K$28-DCF!K$5*MAX(BN48*DCF!K$28,0)-MAX(BN48-BM48,0)/Inputs!$B$17)*DCF!K$6</f>
        <v>8760.3364423182793</v>
      </c>
      <c r="CV48" s="15">
        <f ca="1">(BO48*DCF!L$28-DCF!L$5*MAX(BO48*DCF!L$28,0)-MAX(BO48-BN48,0)/Inputs!$B$17)*DCF!L$6</f>
        <v>12366.824666969927</v>
      </c>
      <c r="CW48" s="15">
        <f ca="1">(BP48*DCF!M$28-DCF!M$5*MAX(BP48*DCF!M$28,0)-MAX(BP48-BO48,0)/Inputs!$B$17)*DCF!M$6</f>
        <v>15837.053511506785</v>
      </c>
      <c r="CX48" s="15">
        <f ca="1">(BQ48*DCF!C$46-DCF!C$5*MAX(BQ48*DCF!C$46,0)-MAX(BQ48-Inputs!$B$20,0)/Inputs!$B$24)*DCF!C$6</f>
        <v>-355.97861548258743</v>
      </c>
      <c r="CY48" s="15">
        <f ca="1">(BR48*DCF!D$46-DCF!D$5*MAX(BR48*DCF!D$46,0)-MAX(BR48-BQ48,0)/Inputs!$B$24)*DCF!D$6</f>
        <v>-890.90131378697856</v>
      </c>
      <c r="CZ48" s="15">
        <f ca="1">(BS48*DCF!E$46-DCF!E$5*MAX(BS48*DCF!E$46,0)-MAX(BS48-BR48,0)/Inputs!$B$24)*DCF!E$6</f>
        <v>-3228.28280941803</v>
      </c>
      <c r="DA48" s="15">
        <f ca="1">(BT48*DCF!F$46-DCF!F$5*MAX(BT48*DCF!F$46,0)-MAX(BT48-BS48,0)/Inputs!$B$24)*DCF!F$6</f>
        <v>-1106.4334387411213</v>
      </c>
      <c r="DB48" s="15">
        <f ca="1">(BU48*DCF!G$46-DCF!G$5*MAX(BU48*DCF!G$46,0)-MAX(BU48-BT48,0)/Inputs!$B$24)*DCF!G$6</f>
        <v>-3550.8057680748811</v>
      </c>
      <c r="DC48" s="15">
        <f ca="1">(BV48*DCF!H$46-DCF!H$5*MAX(BV48*DCF!H$46,0)-MAX(BV48-BU48,0)/Inputs!$B$24)*DCF!H$6</f>
        <v>0</v>
      </c>
      <c r="DD48" s="15">
        <f ca="1">(BW48*DCF!I$46-DCF!I$5*MAX(BW48*DCF!I$46,0)-MAX(BW48-BV48,0)/Inputs!$B$24)*DCF!I$6</f>
        <v>-2062.0616742766783</v>
      </c>
      <c r="DE48" s="15">
        <f ca="1">(BX48*DCF!J$46-DCF!J$5*MAX(BX48*DCF!J$46,0)-MAX(BX48-BW48,0)/Inputs!$B$24)*DCF!J$6</f>
        <v>-1188.5439882787589</v>
      </c>
      <c r="DF48" s="15">
        <f ca="1">(BY48*DCF!K$46-DCF!K$5*MAX(BY48*DCF!K$46,0)-MAX(BY48-BX48,0)/Inputs!$B$24)*DCF!K$6</f>
        <v>-5426.3271942577949</v>
      </c>
      <c r="DG48" s="15">
        <f ca="1">(BZ48*DCF!L$46-DCF!L$5*MAX(BZ48*DCF!L$46,0)-MAX(BZ48-BY48,0)/Inputs!$B$24)*DCF!L$6</f>
        <v>687.70774367687113</v>
      </c>
      <c r="DH48" s="15">
        <f ca="1">(CA48*DCF!M$46-DCF!M$5*MAX(CA48*DCF!M$46,0)-MAX(CA48-BZ48,0)/Inputs!$B$24)*DCF!M$6</f>
        <v>2668.1999457751131</v>
      </c>
      <c r="DI48" s="15">
        <f ca="1">SUM(CB48:CL48)+BE48*DCF!M$10*(1+Inputs!$B$30)*(1-Inputs!$B$33)*(1-Inputs!$B$30/Inputs!$B$31)/(Inputs!$B$29-Inputs!$B$30)*DCF!M$6</f>
        <v>212456.68444034026</v>
      </c>
      <c r="DJ48" s="15">
        <f ca="1">SUM(CM48:CW48)+BP48*DCF!M$28*(1+Inputs!$B$30)*(1-Inputs!$B$33)*(1-Inputs!$B$30/Inputs!$B$31)/(Inputs!$B$29-Inputs!$B$30)*DCF!M$6</f>
        <v>423991.94141765649</v>
      </c>
      <c r="DK48" s="15">
        <f ca="1">SUM(CX48:DH48)+CA48*DCF!M$46*(1+Inputs!$B$30)*(1-Inputs!$B$33)*(1-Inputs!$B$30/Inputs!$B$31)/(Inputs!$B$29-Inputs!$B$30)*DCF!M$6</f>
        <v>221219.06805987202</v>
      </c>
      <c r="DM48" s="15">
        <f ca="1">DI48+DJ48+DK48+Inputs!$B$34+Inputs!$B$36-Inputs!$B$35</f>
        <v>934518.69391786878</v>
      </c>
    </row>
    <row r="49" spans="1:117" x14ac:dyDescent="0.75">
      <c r="A49" s="11">
        <v>36</v>
      </c>
      <c r="C49" s="24">
        <f t="shared" ca="1" si="33"/>
        <v>-0.92600753432848926</v>
      </c>
      <c r="D49" s="24">
        <f t="shared" ca="1" si="33"/>
        <v>-0.63829508866701168</v>
      </c>
      <c r="E49" s="24">
        <f t="shared" ca="1" si="33"/>
        <v>-0.89831669520601309</v>
      </c>
      <c r="F49" s="24">
        <f t="shared" ca="1" si="33"/>
        <v>0.79793805656169836</v>
      </c>
      <c r="G49" s="24">
        <f t="shared" ca="1" si="33"/>
        <v>-0.57846913580087622</v>
      </c>
      <c r="H49" s="24">
        <f t="shared" ca="1" si="33"/>
        <v>-4.9006760675347039E-2</v>
      </c>
      <c r="I49" s="24">
        <f t="shared" ca="1" si="33"/>
        <v>0.5319096522562855</v>
      </c>
      <c r="J49" s="24">
        <f t="shared" ca="1" si="33"/>
        <v>0.38835545762819945</v>
      </c>
      <c r="K49" s="24">
        <f t="shared" ca="1" si="33"/>
        <v>-4.278788701364461E-2</v>
      </c>
      <c r="L49" s="24">
        <f t="shared" ca="1" si="33"/>
        <v>-0.19995552838984759</v>
      </c>
      <c r="M49" s="24">
        <f t="shared" ca="1" si="33"/>
        <v>0.74295346971398335</v>
      </c>
      <c r="N49" s="24">
        <f ca="1">SQRT(Inputs!$B$38)*C49+SQRT(1-Inputs!$B$38)*_xlfn.NORM.S.INV(RAND())</f>
        <v>0.28826639725293957</v>
      </c>
      <c r="O49" s="24">
        <f ca="1">SQRT(Inputs!$B$38)*D49+SQRT(1-Inputs!$B$38)*_xlfn.NORM.S.INV(RAND())</f>
        <v>-0.3774803972999331</v>
      </c>
      <c r="P49" s="24">
        <f ca="1">SQRT(Inputs!$B$38)*E49+SQRT(1-Inputs!$B$38)*_xlfn.NORM.S.INV(RAND())</f>
        <v>-0.26568246585595168</v>
      </c>
      <c r="Q49" s="24">
        <f ca="1">SQRT(Inputs!$B$38)*F49+SQRT(1-Inputs!$B$38)*_xlfn.NORM.S.INV(RAND())</f>
        <v>-0.56363839592621212</v>
      </c>
      <c r="R49" s="24">
        <f ca="1">SQRT(Inputs!$B$38)*G49+SQRT(1-Inputs!$B$38)*_xlfn.NORM.S.INV(RAND())</f>
        <v>-1.100665922974102</v>
      </c>
      <c r="S49" s="24">
        <f ca="1">SQRT(Inputs!$B$38)*H49+SQRT(1-Inputs!$B$38)*_xlfn.NORM.S.INV(RAND())</f>
        <v>-0.55553019065071474</v>
      </c>
      <c r="T49" s="24">
        <f ca="1">SQRT(Inputs!$B$38)*I49+SQRT(1-Inputs!$B$38)*_xlfn.NORM.S.INV(RAND())</f>
        <v>-0.33681852761349051</v>
      </c>
      <c r="U49" s="24">
        <f ca="1">SQRT(Inputs!$B$38)*J49+SQRT(1-Inputs!$B$38)*_xlfn.NORM.S.INV(RAND())</f>
        <v>0.43798425039912492</v>
      </c>
      <c r="V49" s="24">
        <f ca="1">SQRT(Inputs!$B$38)*K49+SQRT(1-Inputs!$B$38)*_xlfn.NORM.S.INV(RAND())</f>
        <v>-2.4957270921145671</v>
      </c>
      <c r="W49" s="24">
        <f ca="1">SQRT(Inputs!$B$38)*L49+SQRT(1-Inputs!$B$38)*_xlfn.NORM.S.INV(RAND())</f>
        <v>-0.67954159272904713</v>
      </c>
      <c r="X49" s="24">
        <f ca="1">SQRT(Inputs!$B$38)*M49+SQRT(1-Inputs!$B$38)*_xlfn.NORM.S.INV(RAND())</f>
        <v>-1.6494017344142979</v>
      </c>
      <c r="Y49" s="24">
        <f ca="1">SQRT(Inputs!$B$38)*C49+SQRT(1-Inputs!$B$38)*_xlfn.NORM.S.INV(RAND())</f>
        <v>-0.25096806291996232</v>
      </c>
      <c r="Z49" s="24">
        <f ca="1">SQRT(Inputs!$B$38)*D49+SQRT(1-Inputs!$B$38)*_xlfn.NORM.S.INV(RAND())</f>
        <v>-1.2332274887242702</v>
      </c>
      <c r="AA49" s="24">
        <f ca="1">SQRT(Inputs!$B$38)*E49+SQRT(1-Inputs!$B$38)*_xlfn.NORM.S.INV(RAND())</f>
        <v>0.90773919297258776</v>
      </c>
      <c r="AB49" s="24">
        <f ca="1">SQRT(Inputs!$B$38)*F49+SQRT(1-Inputs!$B$38)*_xlfn.NORM.S.INV(RAND())</f>
        <v>0.83401077789326572</v>
      </c>
      <c r="AC49" s="24">
        <f ca="1">SQRT(Inputs!$B$38)*G49+SQRT(1-Inputs!$B$38)*_xlfn.NORM.S.INV(RAND())</f>
        <v>-1.0875460122775342</v>
      </c>
      <c r="AD49" s="24">
        <f ca="1">SQRT(Inputs!$B$38)*H49+SQRT(1-Inputs!$B$38)*_xlfn.NORM.S.INV(RAND())</f>
        <v>0.25746149821712738</v>
      </c>
      <c r="AE49" s="24">
        <f ca="1">SQRT(Inputs!$B$38)*I49+SQRT(1-Inputs!$B$38)*_xlfn.NORM.S.INV(RAND())</f>
        <v>-0.99669525900913769</v>
      </c>
      <c r="AF49" s="24">
        <f ca="1">SQRT(Inputs!$B$38)*J49+SQRT(1-Inputs!$B$38)*_xlfn.NORM.S.INV(RAND())</f>
        <v>0.85591010027779946</v>
      </c>
      <c r="AG49" s="24">
        <f ca="1">SQRT(Inputs!$B$38)*K49+SQRT(1-Inputs!$B$38)*_xlfn.NORM.S.INV(RAND())</f>
        <v>0.98513753271060278</v>
      </c>
      <c r="AH49" s="24">
        <f ca="1">SQRT(Inputs!$B$38)*L49+SQRT(1-Inputs!$B$38)*_xlfn.NORM.S.INV(RAND())</f>
        <v>0.15246682985275256</v>
      </c>
      <c r="AI49" s="24">
        <f ca="1">SQRT(Inputs!$B$38)*M49+SQRT(1-Inputs!$B$38)*_xlfn.NORM.S.INV(RAND())</f>
        <v>-0.47190466519923902</v>
      </c>
      <c r="AJ49" s="24">
        <f ca="1">SQRT(Inputs!$B$38)*C49+SQRT(1-Inputs!$B$38)*_xlfn.NORM.S.INV(RAND())</f>
        <v>-0.64821115762795722</v>
      </c>
      <c r="AK49" s="24">
        <f ca="1">SQRT(Inputs!$B$38)*D49+SQRT(1-Inputs!$B$38)*_xlfn.NORM.S.INV(RAND())</f>
        <v>1.7730190577134861</v>
      </c>
      <c r="AL49" s="24">
        <f ca="1">SQRT(Inputs!$B$38)*E49+SQRT(1-Inputs!$B$38)*_xlfn.NORM.S.INV(RAND())</f>
        <v>0.34404303549096787</v>
      </c>
      <c r="AM49" s="24">
        <f ca="1">SQRT(Inputs!$B$38)*F49+SQRT(1-Inputs!$B$38)*_xlfn.NORM.S.INV(RAND())</f>
        <v>1.1401054142827065</v>
      </c>
      <c r="AN49" s="24">
        <f ca="1">SQRT(Inputs!$B$38)*G49+SQRT(1-Inputs!$B$38)*_xlfn.NORM.S.INV(RAND())</f>
        <v>-3.5001621513431833</v>
      </c>
      <c r="AO49" s="24">
        <f ca="1">SQRT(Inputs!$B$38)*H49+SQRT(1-Inputs!$B$38)*_xlfn.NORM.S.INV(RAND())</f>
        <v>0.72203532486479938</v>
      </c>
      <c r="AP49" s="24">
        <f ca="1">SQRT(Inputs!$B$38)*I49+SQRT(1-Inputs!$B$38)*_xlfn.NORM.S.INV(RAND())</f>
        <v>1.7955286580074916</v>
      </c>
      <c r="AQ49" s="24">
        <f ca="1">SQRT(Inputs!$B$38)*J49+SQRT(1-Inputs!$B$38)*_xlfn.NORM.S.INV(RAND())</f>
        <v>-1.867446913872596</v>
      </c>
      <c r="AR49" s="24">
        <f ca="1">SQRT(Inputs!$B$38)*K49+SQRT(1-Inputs!$B$38)*_xlfn.NORM.S.INV(RAND())</f>
        <v>-0.98291082430434795</v>
      </c>
      <c r="AS49" s="24">
        <f ca="1">SQRT(Inputs!$B$38)*L49+SQRT(1-Inputs!$B$38)*_xlfn.NORM.S.INV(RAND())</f>
        <v>-1.2839764036001871</v>
      </c>
      <c r="AT49" s="24">
        <f ca="1">SQRT(Inputs!$B$38)*M49+SQRT(1-Inputs!$B$38)*_xlfn.NORM.S.INV(RAND())</f>
        <v>1.349562994102802</v>
      </c>
      <c r="AU49" s="15">
        <f ca="1">Inputs!$B$6*EXP($B$8-0.5*C$5^2+C$5*N49)</f>
        <v>5199.2776653935271</v>
      </c>
      <c r="AV49" s="15">
        <f t="shared" ca="1" si="1"/>
        <v>5987.062479800994</v>
      </c>
      <c r="AW49" s="15">
        <f t="shared" ca="1" si="2"/>
        <v>7043.1882957735206</v>
      </c>
      <c r="AX49" s="15">
        <f t="shared" ca="1" si="3"/>
        <v>8014.3360644259628</v>
      </c>
      <c r="AY49" s="15">
        <f t="shared" ca="1" si="4"/>
        <v>8612.8890739827366</v>
      </c>
      <c r="AZ49" s="15">
        <f t="shared" ca="1" si="5"/>
        <v>9908.7092375053162</v>
      </c>
      <c r="BA49" s="15">
        <f t="shared" ca="1" si="6"/>
        <v>11705.724873657944</v>
      </c>
      <c r="BB49" s="15">
        <f t="shared" ca="1" si="7"/>
        <v>14974.258411659366</v>
      </c>
      <c r="BC49" s="15">
        <f t="shared" ca="1" si="8"/>
        <v>14413.329521417079</v>
      </c>
      <c r="BD49" s="15">
        <f t="shared" ca="1" si="9"/>
        <v>16570.290176169001</v>
      </c>
      <c r="BE49" s="15">
        <f t="shared" ca="1" si="10"/>
        <v>17472.489014067098</v>
      </c>
      <c r="BF49" s="15">
        <f ca="1">Inputs!$B$13*EXP($B$9-0.5*C$6^2+C$6*Y49)</f>
        <v>13159.712950046391</v>
      </c>
      <c r="BG49" s="15">
        <f t="shared" ca="1" si="11"/>
        <v>12838.547570068675</v>
      </c>
      <c r="BH49" s="15">
        <f t="shared" ca="1" si="12"/>
        <v>18235.053663230377</v>
      </c>
      <c r="BI49" s="15">
        <f t="shared" ca="1" si="13"/>
        <v>25380.047605830045</v>
      </c>
      <c r="BJ49" s="15">
        <f t="shared" ca="1" si="14"/>
        <v>26599.758661199507</v>
      </c>
      <c r="BK49" s="15">
        <f t="shared" ca="1" si="15"/>
        <v>33810.755913631336</v>
      </c>
      <c r="BL49" s="15">
        <f t="shared" ca="1" si="16"/>
        <v>36499.964244532719</v>
      </c>
      <c r="BM49" s="15">
        <f t="shared" ca="1" si="17"/>
        <v>49899.71787470088</v>
      </c>
      <c r="BN49" s="15">
        <f t="shared" ca="1" si="18"/>
        <v>69060.471071479609</v>
      </c>
      <c r="BO49" s="15">
        <f t="shared" ca="1" si="19"/>
        <v>86491.147601333156</v>
      </c>
      <c r="BP49" s="15">
        <f t="shared" ca="1" si="20"/>
        <v>100912.27913145009</v>
      </c>
      <c r="BQ49" s="15">
        <f ca="1">Inputs!$B$20*EXP($B$10-0.5*C$7^2+C$7*AJ49)</f>
        <v>3408.472114903665</v>
      </c>
      <c r="BR49" s="15">
        <f t="shared" ca="1" si="21"/>
        <v>8121.5503197418602</v>
      </c>
      <c r="BS49" s="15">
        <f t="shared" ca="1" si="22"/>
        <v>12276.64304355606</v>
      </c>
      <c r="BT49" s="15">
        <f t="shared" ca="1" si="23"/>
        <v>22827.954829524635</v>
      </c>
      <c r="BU49" s="15">
        <f t="shared" ca="1" si="24"/>
        <v>13563.569304480028</v>
      </c>
      <c r="BV49" s="15">
        <f t="shared" ca="1" si="25"/>
        <v>22204.418846474586</v>
      </c>
      <c r="BW49" s="15">
        <f t="shared" ca="1" si="26"/>
        <v>45309.917759996548</v>
      </c>
      <c r="BX49" s="15">
        <f t="shared" ca="1" si="27"/>
        <v>43582.960566322123</v>
      </c>
      <c r="BY49" s="15">
        <f t="shared" ca="1" si="28"/>
        <v>50598.331262859072</v>
      </c>
      <c r="BZ49" s="15">
        <f t="shared" ca="1" si="29"/>
        <v>56069.552118323016</v>
      </c>
      <c r="CA49" s="15">
        <f t="shared" ca="1" si="30"/>
        <v>100106.2975501545</v>
      </c>
      <c r="CB49" s="15">
        <f ca="1">(AU49*DCF!C$10-DCF!C$5*MAX(AU49*DCF!C$10,0)-MAX(AU49-Inputs!$B$6,0)/Inputs!$B$10)*DCF!C$6</f>
        <v>1041.3841786525352</v>
      </c>
      <c r="CC49" s="15">
        <f ca="1">(AV49*DCF!D$10-DCF!D$5*MAX(AV49*DCF!D$10,0)-MAX(AV49-AU49,0)/Inputs!$B$10)*DCF!D$6</f>
        <v>1267.2252092346027</v>
      </c>
      <c r="CD49" s="15">
        <f ca="1">(AW49*DCF!E$10-DCF!E$5*MAX(AW49*DCF!E$10,0)-MAX(AW49-AV49,0)/Inputs!$B$10)*DCF!E$6</f>
        <v>1388.2767896740506</v>
      </c>
      <c r="CE49" s="15">
        <f ca="1">(AX49*DCF!F$10-DCF!F$5*MAX(AX49*DCF!F$10,0)-MAX(AX49-AW49,0)/Inputs!$B$10)*DCF!F$6</f>
        <v>1547.4450174716396</v>
      </c>
      <c r="CF49" s="15">
        <f ca="1">(AY49*DCF!G$10-DCF!G$5*MAX(AY49*DCF!G$10,0)-MAX(AY49-AX49,0)/Inputs!$B$10)*DCF!G$6</f>
        <v>1659.5461275432262</v>
      </c>
      <c r="CG49" s="15">
        <f ca="1">(AZ49*DCF!H$10-DCF!H$5*MAX(AZ49*DCF!H$10,0)-MAX(AZ49-AY49,0)/Inputs!$B$10)*DCF!H$6</f>
        <v>1693.6869051182639</v>
      </c>
      <c r="CH49" s="15">
        <f ca="1">(BA49*DCF!I$10-DCF!I$5*MAX(BA49*DCF!I$10,0)-MAX(BA49-AZ49,0)/Inputs!$B$10)*DCF!I$6</f>
        <v>1843.4353822061339</v>
      </c>
      <c r="CI49" s="15">
        <f ca="1">(BB49*DCF!J$10-DCF!J$5*MAX(BB49*DCF!J$10,0)-MAX(BB49-BA49,0)/Inputs!$B$10)*DCF!J$6</f>
        <v>2074.3250920024457</v>
      </c>
      <c r="CJ49" s="15">
        <f ca="1">(BC49*DCF!K$10-DCF!K$5*MAX(BC49*DCF!K$10,0)-MAX(BC49-BB49,0)/Inputs!$B$10)*DCF!K$6</f>
        <v>2320.3145735455869</v>
      </c>
      <c r="CK49" s="15">
        <f ca="1">(BD49*DCF!L$10-DCF!L$5*MAX(BD49*DCF!L$10,0)-MAX(BD49-BC49,0)/Inputs!$B$10)*DCF!L$6</f>
        <v>2220.1849217661447</v>
      </c>
      <c r="CL49" s="15">
        <f ca="1">(BE49*DCF!M$10-DCF!M$5*MAX(BE49*DCF!M$10,0)-MAX(BE49-BD49,0)/Inputs!$B$10)*DCF!M$6</f>
        <v>2357.816898773171</v>
      </c>
      <c r="CM49" s="15">
        <f ca="1">(BF49*DCF!C$28-DCF!C$5*MAX(BF49*DCF!C$28,0)-MAX(BF49-Inputs!$B$13,0)/Inputs!$B$17)*DCF!C$6</f>
        <v>3606.8555603931904</v>
      </c>
      <c r="CN49" s="15">
        <f ca="1">(BG49*DCF!D$28-DCF!D$5*MAX(BG49*DCF!D$28,0)-MAX(BG49-BF49,0)/Inputs!$B$17)*DCF!D$6</f>
        <v>3781.248365211899</v>
      </c>
      <c r="CO49" s="15">
        <f ca="1">(BH49*DCF!E$28-DCF!E$5*MAX(BH49*DCF!E$28,0)-MAX(BH49-BG49,0)/Inputs!$B$17)*DCF!E$6</f>
        <v>4100.9148296478561</v>
      </c>
      <c r="CP49" s="15">
        <f ca="1">(BI49*DCF!F$28-DCF!F$5*MAX(BI49*DCF!F$28,0)-MAX(BI49-BH49,0)/Inputs!$B$17)*DCF!F$6</f>
        <v>5589.1553101446125</v>
      </c>
      <c r="CQ49" s="15">
        <f ca="1">(BJ49*DCF!G$28-DCF!G$5*MAX(BJ49*DCF!G$28,0)-MAX(BJ49-BI49,0)/Inputs!$B$17)*DCF!G$6</f>
        <v>6696.3658461964724</v>
      </c>
      <c r="CR49" s="15">
        <f ca="1">(BK49*DCF!H$28-DCF!H$5*MAX(BK49*DCF!H$28,0)-MAX(BK49-BJ49,0)/Inputs!$B$17)*DCF!H$6</f>
        <v>7241.3863554808013</v>
      </c>
      <c r="CS49" s="15">
        <f ca="1">(BL49*DCF!I$28-DCF!I$5*MAX(BL49*DCF!I$28,0)-MAX(BL49-BK49,0)/Inputs!$B$17)*DCF!I$6</f>
        <v>8197.0936069119562</v>
      </c>
      <c r="CT49" s="15">
        <f ca="1">(BM49*DCF!J$28-DCF!J$5*MAX(BM49*DCF!J$28,0)-MAX(BM49-BL49,0)/Inputs!$B$17)*DCF!J$6</f>
        <v>9355.0817111963206</v>
      </c>
      <c r="CU49" s="15">
        <f ca="1">(BN49*DCF!K$28-DCF!K$5*MAX(BN49*DCF!K$28,0)-MAX(BN49-BM49,0)/Inputs!$B$17)*DCF!K$6</f>
        <v>12237.47650679529</v>
      </c>
      <c r="CV49" s="15">
        <f ca="1">(BO49*DCF!L$28-DCF!L$5*MAX(BO49*DCF!L$28,0)-MAX(BO49-BN49,0)/Inputs!$B$17)*DCF!L$6</f>
        <v>15284.489269963906</v>
      </c>
      <c r="CW49" s="15">
        <f ca="1">(BP49*DCF!M$28-DCF!M$5*MAX(BP49*DCF!M$28,0)-MAX(BP49-BO49,0)/Inputs!$B$17)*DCF!M$6</f>
        <v>17479.290250907994</v>
      </c>
      <c r="CX49" s="15">
        <f ca="1">(BQ49*DCF!C$46-DCF!C$5*MAX(BQ49*DCF!C$46,0)-MAX(BQ49-Inputs!$B$20,0)/Inputs!$B$24)*DCF!C$6</f>
        <v>-883.00608422886717</v>
      </c>
      <c r="CY49" s="15">
        <f ca="1">(BR49*DCF!D$46-DCF!D$5*MAX(BR49*DCF!D$46,0)-MAX(BR49-BQ49,0)/Inputs!$B$24)*DCF!D$6</f>
        <v>-3397.190590481549</v>
      </c>
      <c r="CZ49" s="15">
        <f ca="1">(BS49*DCF!E$46-DCF!E$5*MAX(BS49*DCF!E$46,0)-MAX(BS49-BR49,0)/Inputs!$B$24)*DCF!E$6</f>
        <v>-3089.5575789738709</v>
      </c>
      <c r="DA49" s="15">
        <f ca="1">(BT49*DCF!F$46-DCF!F$5*MAX(BT49*DCF!F$46,0)-MAX(BT49-BS49,0)/Inputs!$B$24)*DCF!F$6</f>
        <v>-5504.5421737073148</v>
      </c>
      <c r="DB49" s="15">
        <f ca="1">(BU49*DCF!G$46-DCF!G$5*MAX(BU49*DCF!G$46,0)-MAX(BU49-BT49,0)/Inputs!$B$24)*DCF!G$6</f>
        <v>-456.25167306191571</v>
      </c>
      <c r="DC49" s="15">
        <f ca="1">(BV49*DCF!H$46-DCF!H$5*MAX(BV49*DCF!H$46,0)-MAX(BV49-BU49,0)/Inputs!$B$24)*DCF!H$6</f>
        <v>-2685.091051811271</v>
      </c>
      <c r="DD49" s="15">
        <f ca="1">(BW49*DCF!I$46-DCF!I$5*MAX(BW49*DCF!I$46,0)-MAX(BW49-BV49,0)/Inputs!$B$24)*DCF!I$6</f>
        <v>-5586.2447777433408</v>
      </c>
      <c r="DE49" s="15">
        <f ca="1">(BX49*DCF!J$46-DCF!J$5*MAX(BX49*DCF!J$46,0)-MAX(BX49-BW49,0)/Inputs!$B$24)*DCF!J$6</f>
        <v>1828.1846390587384</v>
      </c>
      <c r="DF49" s="15">
        <f ca="1">(BY49*DCF!K$46-DCF!K$5*MAX(BY49*DCF!K$46,0)-MAX(BY49-BX49,0)/Inputs!$B$24)*DCF!K$6</f>
        <v>1171.7664201427544</v>
      </c>
      <c r="DG49" s="15">
        <f ca="1">(BZ49*DCF!L$46-DCF!L$5*MAX(BZ49*DCF!L$46,0)-MAX(BZ49-BY49,0)/Inputs!$B$24)*DCF!L$6</f>
        <v>2637.6737006461221</v>
      </c>
      <c r="DH49" s="15">
        <f ca="1">(CA49*DCF!M$46-DCF!M$5*MAX(CA49*DCF!M$46,0)-MAX(CA49-BZ49,0)/Inputs!$B$24)*DCF!M$6</f>
        <v>-1358.21384045472</v>
      </c>
      <c r="DI49" s="15">
        <f ca="1">SUM(CB49:CL49)+BE49*DCF!M$10*(1+Inputs!$B$30)*(1-Inputs!$B$33)*(1-Inputs!$B$30/Inputs!$B$31)/(Inputs!$B$29-Inputs!$B$30)*DCF!M$6</f>
        <v>68039.809071884345</v>
      </c>
      <c r="DJ49" s="15">
        <f ca="1">SUM(CM49:CW49)+BP49*DCF!M$28*(1+Inputs!$B$30)*(1-Inputs!$B$33)*(1-Inputs!$B$30/Inputs!$B$31)/(Inputs!$B$29-Inputs!$B$30)*DCF!M$6</f>
        <v>468022.96727894456</v>
      </c>
      <c r="DK49" s="15">
        <f ca="1">SUM(CX49:DH49)+CA49*DCF!M$46*(1+Inputs!$B$30)*(1-Inputs!$B$33)*(1-Inputs!$B$30/Inputs!$B$31)/(Inputs!$B$29-Inputs!$B$30)*DCF!M$6</f>
        <v>137453.72135095263</v>
      </c>
      <c r="DM49" s="15">
        <f ca="1">DI49+DJ49+DK49+Inputs!$B$34+Inputs!$B$36-Inputs!$B$35</f>
        <v>750367.49770178157</v>
      </c>
    </row>
    <row r="50" spans="1:117" x14ac:dyDescent="0.75">
      <c r="A50" s="11">
        <v>37</v>
      </c>
      <c r="C50" s="24">
        <f t="shared" ca="1" si="33"/>
        <v>-0.31471629127633188</v>
      </c>
      <c r="D50" s="24">
        <f t="shared" ca="1" si="33"/>
        <v>-4.4475925642456657E-2</v>
      </c>
      <c r="E50" s="24">
        <f t="shared" ca="1" si="33"/>
        <v>1.847938187162703</v>
      </c>
      <c r="F50" s="24">
        <f t="shared" ca="1" si="33"/>
        <v>-1.1231413814997802</v>
      </c>
      <c r="G50" s="24">
        <f t="shared" ca="1" si="33"/>
        <v>-0.61545345225338588</v>
      </c>
      <c r="H50" s="24">
        <f t="shared" ca="1" si="33"/>
        <v>0.83393253390328026</v>
      </c>
      <c r="I50" s="24">
        <f t="shared" ca="1" si="33"/>
        <v>1.2466062882890401E-2</v>
      </c>
      <c r="J50" s="24">
        <f t="shared" ca="1" si="33"/>
        <v>1.1775078069377489</v>
      </c>
      <c r="K50" s="24">
        <f t="shared" ca="1" si="33"/>
        <v>9.8492394344341594E-2</v>
      </c>
      <c r="L50" s="24">
        <f t="shared" ca="1" si="33"/>
        <v>-0.29196055591988745</v>
      </c>
      <c r="M50" s="24">
        <f t="shared" ca="1" si="33"/>
        <v>-0.3290702697248975</v>
      </c>
      <c r="N50" s="24">
        <f ca="1">SQRT(Inputs!$B$38)*C50+SQRT(1-Inputs!$B$38)*_xlfn.NORM.S.INV(RAND())</f>
        <v>0.44704292301537651</v>
      </c>
      <c r="O50" s="24">
        <f ca="1">SQRT(Inputs!$B$38)*D50+SQRT(1-Inputs!$B$38)*_xlfn.NORM.S.INV(RAND())</f>
        <v>6.9677006665989846E-2</v>
      </c>
      <c r="P50" s="24">
        <f ca="1">SQRT(Inputs!$B$38)*E50+SQRT(1-Inputs!$B$38)*_xlfn.NORM.S.INV(RAND())</f>
        <v>1.1948976609268955</v>
      </c>
      <c r="Q50" s="24">
        <f ca="1">SQRT(Inputs!$B$38)*F50+SQRT(1-Inputs!$B$38)*_xlfn.NORM.S.INV(RAND())</f>
        <v>-2.2950950623120745</v>
      </c>
      <c r="R50" s="24">
        <f ca="1">SQRT(Inputs!$B$38)*G50+SQRT(1-Inputs!$B$38)*_xlfn.NORM.S.INV(RAND())</f>
        <v>-0.11277152594406603</v>
      </c>
      <c r="S50" s="24">
        <f ca="1">SQRT(Inputs!$B$38)*H50+SQRT(1-Inputs!$B$38)*_xlfn.NORM.S.INV(RAND())</f>
        <v>0.11429395490773486</v>
      </c>
      <c r="T50" s="24">
        <f ca="1">SQRT(Inputs!$B$38)*I50+SQRT(1-Inputs!$B$38)*_xlfn.NORM.S.INV(RAND())</f>
        <v>-1.4477644722987735</v>
      </c>
      <c r="U50" s="24">
        <f ca="1">SQRT(Inputs!$B$38)*J50+SQRT(1-Inputs!$B$38)*_xlfn.NORM.S.INV(RAND())</f>
        <v>-4.9089109695095057E-2</v>
      </c>
      <c r="V50" s="24">
        <f ca="1">SQRT(Inputs!$B$38)*K50+SQRT(1-Inputs!$B$38)*_xlfn.NORM.S.INV(RAND())</f>
        <v>2.6876471260731076</v>
      </c>
      <c r="W50" s="24">
        <f ca="1">SQRT(Inputs!$B$38)*L50+SQRT(1-Inputs!$B$38)*_xlfn.NORM.S.INV(RAND())</f>
        <v>0.13543363930165936</v>
      </c>
      <c r="X50" s="24">
        <f ca="1">SQRT(Inputs!$B$38)*M50+SQRT(1-Inputs!$B$38)*_xlfn.NORM.S.INV(RAND())</f>
        <v>-3.5805190208700016E-2</v>
      </c>
      <c r="Y50" s="24">
        <f ca="1">SQRT(Inputs!$B$38)*C50+SQRT(1-Inputs!$B$38)*_xlfn.NORM.S.INV(RAND())</f>
        <v>0.335336363105326</v>
      </c>
      <c r="Z50" s="24">
        <f ca="1">SQRT(Inputs!$B$38)*D50+SQRT(1-Inputs!$B$38)*_xlfn.NORM.S.INV(RAND())</f>
        <v>-0.35868114816910351</v>
      </c>
      <c r="AA50" s="24">
        <f ca="1">SQRT(Inputs!$B$38)*E50+SQRT(1-Inputs!$B$38)*_xlfn.NORM.S.INV(RAND())</f>
        <v>0.3691076632547472</v>
      </c>
      <c r="AB50" s="24">
        <f ca="1">SQRT(Inputs!$B$38)*F50+SQRT(1-Inputs!$B$38)*_xlfn.NORM.S.INV(RAND())</f>
        <v>-2.2886437524373249E-2</v>
      </c>
      <c r="AC50" s="24">
        <f ca="1">SQRT(Inputs!$B$38)*G50+SQRT(1-Inputs!$B$38)*_xlfn.NORM.S.INV(RAND())</f>
        <v>1.4172650899987891</v>
      </c>
      <c r="AD50" s="24">
        <f ca="1">SQRT(Inputs!$B$38)*H50+SQRT(1-Inputs!$B$38)*_xlfn.NORM.S.INV(RAND())</f>
        <v>1.423963493766528</v>
      </c>
      <c r="AE50" s="24">
        <f ca="1">SQRT(Inputs!$B$38)*I50+SQRT(1-Inputs!$B$38)*_xlfn.NORM.S.INV(RAND())</f>
        <v>-0.5538406058129689</v>
      </c>
      <c r="AF50" s="24">
        <f ca="1">SQRT(Inputs!$B$38)*J50+SQRT(1-Inputs!$B$38)*_xlfn.NORM.S.INV(RAND())</f>
        <v>1.8908429247244665</v>
      </c>
      <c r="AG50" s="24">
        <f ca="1">SQRT(Inputs!$B$38)*K50+SQRT(1-Inputs!$B$38)*_xlfn.NORM.S.INV(RAND())</f>
        <v>-0.38409654754430372</v>
      </c>
      <c r="AH50" s="24">
        <f ca="1">SQRT(Inputs!$B$38)*L50+SQRT(1-Inputs!$B$38)*_xlfn.NORM.S.INV(RAND())</f>
        <v>0.3499125415065979</v>
      </c>
      <c r="AI50" s="24">
        <f ca="1">SQRT(Inputs!$B$38)*M50+SQRT(1-Inputs!$B$38)*_xlfn.NORM.S.INV(RAND())</f>
        <v>1.294056087331916</v>
      </c>
      <c r="AJ50" s="24">
        <f ca="1">SQRT(Inputs!$B$38)*C50+SQRT(1-Inputs!$B$38)*_xlfn.NORM.S.INV(RAND())</f>
        <v>1.4832091470941511</v>
      </c>
      <c r="AK50" s="24">
        <f ca="1">SQRT(Inputs!$B$38)*D50+SQRT(1-Inputs!$B$38)*_xlfn.NORM.S.INV(RAND())</f>
        <v>1.8605445301051595</v>
      </c>
      <c r="AL50" s="24">
        <f ca="1">SQRT(Inputs!$B$38)*E50+SQRT(1-Inputs!$B$38)*_xlfn.NORM.S.INV(RAND())</f>
        <v>0.22317887874460085</v>
      </c>
      <c r="AM50" s="24">
        <f ca="1">SQRT(Inputs!$B$38)*F50+SQRT(1-Inputs!$B$38)*_xlfn.NORM.S.INV(RAND())</f>
        <v>-0.42084925756427027</v>
      </c>
      <c r="AN50" s="24">
        <f ca="1">SQRT(Inputs!$B$38)*G50+SQRT(1-Inputs!$B$38)*_xlfn.NORM.S.INV(RAND())</f>
        <v>-0.716936768811689</v>
      </c>
      <c r="AO50" s="24">
        <f ca="1">SQRT(Inputs!$B$38)*H50+SQRT(1-Inputs!$B$38)*_xlfn.NORM.S.INV(RAND())</f>
        <v>1.1643911063198744</v>
      </c>
      <c r="AP50" s="24">
        <f ca="1">SQRT(Inputs!$B$38)*I50+SQRT(1-Inputs!$B$38)*_xlfn.NORM.S.INV(RAND())</f>
        <v>0.64567991789068446</v>
      </c>
      <c r="AQ50" s="24">
        <f ca="1">SQRT(Inputs!$B$38)*J50+SQRT(1-Inputs!$B$38)*_xlfn.NORM.S.INV(RAND())</f>
        <v>0.15100911382364779</v>
      </c>
      <c r="AR50" s="24">
        <f ca="1">SQRT(Inputs!$B$38)*K50+SQRT(1-Inputs!$B$38)*_xlfn.NORM.S.INV(RAND())</f>
        <v>-0.1399975389449456</v>
      </c>
      <c r="AS50" s="24">
        <f ca="1">SQRT(Inputs!$B$38)*L50+SQRT(1-Inputs!$B$38)*_xlfn.NORM.S.INV(RAND())</f>
        <v>0.90847552603265047</v>
      </c>
      <c r="AT50" s="24">
        <f ca="1">SQRT(Inputs!$B$38)*M50+SQRT(1-Inputs!$B$38)*_xlfn.NORM.S.INV(RAND())</f>
        <v>-1.2728899435334837</v>
      </c>
      <c r="AU50" s="15">
        <f ca="1">Inputs!$B$6*EXP($B$8-0.5*C$5^2+C$5*N50)</f>
        <v>5334.6397139830733</v>
      </c>
      <c r="AV50" s="15">
        <f t="shared" ca="1" si="1"/>
        <v>6560.3829763321446</v>
      </c>
      <c r="AW50" s="15">
        <f t="shared" ca="1" si="2"/>
        <v>9398.1587422698831</v>
      </c>
      <c r="AX50" s="15">
        <f t="shared" ca="1" si="3"/>
        <v>8613.8286181030289</v>
      </c>
      <c r="AY50" s="15">
        <f t="shared" ca="1" si="4"/>
        <v>10389.242659291405</v>
      </c>
      <c r="AZ50" s="15">
        <f t="shared" ca="1" si="5"/>
        <v>12867.256631084532</v>
      </c>
      <c r="BA50" s="15">
        <f t="shared" ca="1" si="6"/>
        <v>13532.287678620969</v>
      </c>
      <c r="BB50" s="15">
        <f t="shared" ca="1" si="7"/>
        <v>16486.360338949053</v>
      </c>
      <c r="BC50" s="15">
        <f t="shared" ca="1" si="8"/>
        <v>26172.382415881701</v>
      </c>
      <c r="BD50" s="15">
        <f t="shared" ca="1" si="9"/>
        <v>32472.389073659768</v>
      </c>
      <c r="BE50" s="15">
        <f t="shared" ca="1" si="10"/>
        <v>39661.196372228485</v>
      </c>
      <c r="BF50" s="15">
        <f ca="1">Inputs!$B$13*EXP($B$9-0.5*C$6^2+C$6*Y50)</f>
        <v>14781.754433151598</v>
      </c>
      <c r="BG50" s="15">
        <f t="shared" ca="1" si="11"/>
        <v>16886.042950947216</v>
      </c>
      <c r="BH50" s="15">
        <f t="shared" ca="1" si="12"/>
        <v>21934.154530988675</v>
      </c>
      <c r="BI50" s="15">
        <f t="shared" ca="1" si="13"/>
        <v>26756.284767992096</v>
      </c>
      <c r="BJ50" s="15">
        <f t="shared" ca="1" si="14"/>
        <v>40236.137171929309</v>
      </c>
      <c r="BK50" s="15">
        <f t="shared" ca="1" si="15"/>
        <v>59946.577776724007</v>
      </c>
      <c r="BL50" s="15">
        <f t="shared" ca="1" si="16"/>
        <v>68537.179257880212</v>
      </c>
      <c r="BM50" s="15">
        <f t="shared" ca="1" si="17"/>
        <v>106553.54527474818</v>
      </c>
      <c r="BN50" s="15">
        <f t="shared" ca="1" si="18"/>
        <v>125152.30592146522</v>
      </c>
      <c r="BO50" s="15">
        <f t="shared" ca="1" si="19"/>
        <v>160379.38013490042</v>
      </c>
      <c r="BP50" s="15">
        <f t="shared" ca="1" si="20"/>
        <v>228566.83001627581</v>
      </c>
      <c r="BQ50" s="15">
        <f ca="1">Inputs!$B$20*EXP($B$10-0.5*C$7^2+C$7*AJ50)</f>
        <v>7258.9995350556401</v>
      </c>
      <c r="BR50" s="15">
        <f t="shared" ca="1" si="21"/>
        <v>17783.930809787889</v>
      </c>
      <c r="BS50" s="15">
        <f t="shared" ca="1" si="22"/>
        <v>25965.278525156351</v>
      </c>
      <c r="BT50" s="15">
        <f t="shared" ca="1" si="23"/>
        <v>32058.386658778458</v>
      </c>
      <c r="BU50" s="15">
        <f t="shared" ca="1" si="24"/>
        <v>37353.143722338071</v>
      </c>
      <c r="BV50" s="15">
        <f t="shared" ca="1" si="25"/>
        <v>67557.767052115421</v>
      </c>
      <c r="BW50" s="15">
        <f t="shared" ca="1" si="26"/>
        <v>108077.98548682409</v>
      </c>
      <c r="BX50" s="15">
        <f t="shared" ca="1" si="27"/>
        <v>155810.66544769733</v>
      </c>
      <c r="BY50" s="15">
        <f t="shared" ca="1" si="28"/>
        <v>212547.19814856947</v>
      </c>
      <c r="BZ50" s="15">
        <f t="shared" ca="1" si="29"/>
        <v>352441.69814790966</v>
      </c>
      <c r="CA50" s="15">
        <f t="shared" ca="1" si="30"/>
        <v>394852.75778100872</v>
      </c>
      <c r="CB50" s="15">
        <f ca="1">(AU50*DCF!C$10-DCF!C$5*MAX(AU50*DCF!C$10,0)-MAX(AU50-Inputs!$B$6,0)/Inputs!$B$10)*DCF!C$6</f>
        <v>1040.4190231190485</v>
      </c>
      <c r="CC50" s="15">
        <f ca="1">(AV50*DCF!D$10-DCF!D$5*MAX(AV50*DCF!D$10,0)-MAX(AV50-AU50,0)/Inputs!$B$10)*DCF!D$6</f>
        <v>1300.1834908014885</v>
      </c>
      <c r="CD50" s="15">
        <f ca="1">(AW50*DCF!E$10-DCF!E$5*MAX(AW50*DCF!E$10,0)-MAX(AW50-AV50,0)/Inputs!$B$10)*DCF!E$6</f>
        <v>1530.7006279505379</v>
      </c>
      <c r="CE50" s="15">
        <f ca="1">(AX50*DCF!F$10-DCF!F$5*MAX(AX50*DCF!F$10,0)-MAX(AX50-AW50,0)/Inputs!$B$10)*DCF!F$6</f>
        <v>1880.3850596176737</v>
      </c>
      <c r="CF50" s="15">
        <f ca="1">(AY50*DCF!G$10-DCF!G$5*MAX(AY50*DCF!G$10,0)-MAX(AY50-AX50,0)/Inputs!$B$10)*DCF!G$6</f>
        <v>1799.3327230512375</v>
      </c>
      <c r="CG50" s="15">
        <f ca="1">(AZ50*DCF!H$10-DCF!H$5*MAX(AZ50*DCF!H$10,0)-MAX(AZ50-AY50,0)/Inputs!$B$10)*DCF!H$6</f>
        <v>2058.1712994094664</v>
      </c>
      <c r="CH50" s="15">
        <f ca="1">(BA50*DCF!I$10-DCF!I$5*MAX(BA50*DCF!I$10,0)-MAX(BA50-AZ50,0)/Inputs!$B$10)*DCF!I$6</f>
        <v>2362.766907145015</v>
      </c>
      <c r="CI50" s="15">
        <f ca="1">(BB50*DCF!J$10-DCF!J$5*MAX(BB50*DCF!J$10,0)-MAX(BB50-BA50,0)/Inputs!$B$10)*DCF!J$6</f>
        <v>2381.4566554043618</v>
      </c>
      <c r="CJ50" s="15">
        <f ca="1">(BC50*DCF!K$10-DCF!K$5*MAX(BC50*DCF!K$10,0)-MAX(BC50-BB50,0)/Inputs!$B$10)*DCF!K$6</f>
        <v>2857.4375956523986</v>
      </c>
      <c r="CK50" s="15">
        <f ca="1">(BD50*DCF!L$10-DCF!L$5*MAX(BD50*DCF!L$10,0)-MAX(BD50-BC50,0)/Inputs!$B$10)*DCF!L$6</f>
        <v>4082.7608993461226</v>
      </c>
      <c r="CL50" s="15">
        <f ca="1">(BE50*DCF!M$10-DCF!M$5*MAX(BE50*DCF!M$10,0)-MAX(BE50-BD50,0)/Inputs!$B$10)*DCF!M$6</f>
        <v>4737.9279443286869</v>
      </c>
      <c r="CM50" s="15">
        <f ca="1">(BF50*DCF!C$28-DCF!C$5*MAX(BF50*DCF!C$28,0)-MAX(BF50-Inputs!$B$13,0)/Inputs!$B$17)*DCF!C$6</f>
        <v>3727.2865601313092</v>
      </c>
      <c r="CN50" s="15">
        <f ca="1">(BG50*DCF!D$28-DCF!D$5*MAX(BG50*DCF!D$28,0)-MAX(BG50-BF50,0)/Inputs!$B$17)*DCF!D$6</f>
        <v>4524.3878838651935</v>
      </c>
      <c r="CO50" s="15">
        <f ca="1">(BH50*DCF!E$28-DCF!E$5*MAX(BH50*DCF!E$28,0)-MAX(BH50-BG50,0)/Inputs!$B$17)*DCF!E$6</f>
        <v>5217.2298261887727</v>
      </c>
      <c r="CP50" s="15">
        <f ca="1">(BI50*DCF!F$28-DCF!F$5*MAX(BI50*DCF!F$28,0)-MAX(BI50-BH50,0)/Inputs!$B$17)*DCF!F$6</f>
        <v>6385.6815016632227</v>
      </c>
      <c r="CQ50" s="15">
        <f ca="1">(BJ50*DCF!G$28-DCF!G$5*MAX(BJ50*DCF!G$28,0)-MAX(BJ50-BI50,0)/Inputs!$B$17)*DCF!G$6</f>
        <v>8172.3930502898511</v>
      </c>
      <c r="CR50" s="15">
        <f ca="1">(BK50*DCF!H$28-DCF!H$5*MAX(BK50*DCF!H$28,0)-MAX(BK50-BJ50,0)/Inputs!$B$17)*DCF!H$6</f>
        <v>11763.000733448807</v>
      </c>
      <c r="CS50" s="15">
        <f ca="1">(BL50*DCF!I$28-DCF!I$5*MAX(BL50*DCF!I$28,0)-MAX(BL50-BK50,0)/Inputs!$B$17)*DCF!I$6</f>
        <v>14883.711180044917</v>
      </c>
      <c r="CT50" s="15">
        <f ca="1">(BM50*DCF!J$28-DCF!J$5*MAX(BM50*DCF!J$28,0)-MAX(BM50-BL50,0)/Inputs!$B$17)*DCF!J$6</f>
        <v>18729.626706186889</v>
      </c>
      <c r="CU50" s="15">
        <f ca="1">(BN50*DCF!K$28-DCF!K$5*MAX(BN50*DCF!K$28,0)-MAX(BN50-BM50,0)/Inputs!$B$17)*DCF!K$6</f>
        <v>24151.968136831223</v>
      </c>
      <c r="CV50" s="15">
        <f ca="1">(BO50*DCF!L$28-DCF!L$5*MAX(BO50*DCF!L$28,0)-MAX(BO50-BN50,0)/Inputs!$B$17)*DCF!L$6</f>
        <v>28013.050491935948</v>
      </c>
      <c r="CW50" s="15">
        <f ca="1">(BP50*DCF!M$28-DCF!M$5*MAX(BP50*DCF!M$28,0)-MAX(BP50-BO50,0)/Inputs!$B$17)*DCF!M$6</f>
        <v>35877.476813963513</v>
      </c>
      <c r="CX50" s="15">
        <f ca="1">(BQ50*DCF!C$46-DCF!C$5*MAX(BQ50*DCF!C$46,0)-MAX(BQ50-Inputs!$B$20,0)/Inputs!$B$24)*DCF!C$6</f>
        <v>-3550.8079919554089</v>
      </c>
      <c r="CY50" s="15">
        <f ca="1">(BR50*DCF!D$46-DCF!D$5*MAX(BR50*DCF!D$46,0)-MAX(BR50-BQ50,0)/Inputs!$B$24)*DCF!D$6</f>
        <v>-7526.2030726698222</v>
      </c>
      <c r="CZ50" s="15">
        <f ca="1">(BS50*DCF!E$46-DCF!E$5*MAX(BS50*DCF!E$46,0)-MAX(BS50-BR50,0)/Inputs!$B$24)*DCF!E$6</f>
        <v>-6295.3014349995574</v>
      </c>
      <c r="DA50" s="15">
        <f ca="1">(BT50*DCF!F$46-DCF!F$5*MAX(BT50*DCF!F$46,0)-MAX(BT50-BS50,0)/Inputs!$B$24)*DCF!F$6</f>
        <v>-4553.3876943677205</v>
      </c>
      <c r="DB50" s="15">
        <f ca="1">(BU50*DCF!G$46-DCF!G$5*MAX(BU50*DCF!G$46,0)-MAX(BU50-BT50,0)/Inputs!$B$24)*DCF!G$6</f>
        <v>-3037.5376185739974</v>
      </c>
      <c r="DC50" s="15">
        <f ca="1">(BV50*DCF!H$46-DCF!H$5*MAX(BV50*DCF!H$46,0)-MAX(BV50-BU50,0)/Inputs!$B$24)*DCF!H$6</f>
        <v>-9385.9016329306905</v>
      </c>
      <c r="DD50" s="15">
        <f ca="1">(BW50*DCF!I$46-DCF!I$5*MAX(BW50*DCF!I$46,0)-MAX(BW50-BV50,0)/Inputs!$B$24)*DCF!I$6</f>
        <v>-9135.6842030690786</v>
      </c>
      <c r="DE50" s="15">
        <f ca="1">(BX50*DCF!J$46-DCF!J$5*MAX(BX50*DCF!J$46,0)-MAX(BX50-BW50,0)/Inputs!$B$24)*DCF!J$6</f>
        <v>-6122.1004631640744</v>
      </c>
      <c r="DF50" s="15">
        <f ca="1">(BY50*DCF!K$46-DCF!K$5*MAX(BY50*DCF!K$46,0)-MAX(BY50-BX50,0)/Inputs!$B$24)*DCF!K$6</f>
        <v>-1757.5345688441435</v>
      </c>
      <c r="DG50" s="15">
        <f ca="1">(BZ50*DCF!L$46-DCF!L$5*MAX(BZ50*DCF!L$46,0)-MAX(BZ50-BY50,0)/Inputs!$B$24)*DCF!L$6</f>
        <v>-7295.9247645233791</v>
      </c>
      <c r="DH50" s="15">
        <f ca="1">(CA50*DCF!M$46-DCF!M$5*MAX(CA50*DCF!M$46,0)-MAX(CA50-BZ50,0)/Inputs!$B$24)*DCF!M$6</f>
        <v>22088.611298840719</v>
      </c>
      <c r="DI50" s="15">
        <f ca="1">SUM(CB50:CL50)+BE50*DCF!M$10*(1+Inputs!$B$30)*(1-Inputs!$B$33)*(1-Inputs!$B$30/Inputs!$B$31)/(Inputs!$B$29-Inputs!$B$30)*DCF!M$6</f>
        <v>136409.17619476479</v>
      </c>
      <c r="DJ50" s="15">
        <f ca="1">SUM(CM50:CW50)+BP50*DCF!M$28*(1+Inputs!$B$30)*(1-Inputs!$B$33)*(1-Inputs!$B$30/Inputs!$B$31)/(Inputs!$B$29-Inputs!$B$30)*DCF!M$6</f>
        <v>1009585.1601095099</v>
      </c>
      <c r="DK50" s="15">
        <f ca="1">SUM(CX50:DH50)+CA50*DCF!M$46*(1+Inputs!$B$30)*(1-Inputs!$B$33)*(1-Inputs!$B$30/Inputs!$B$31)/(Inputs!$B$29-Inputs!$B$30)*DCF!M$6</f>
        <v>573917.36468247941</v>
      </c>
      <c r="DM50" s="15">
        <f ca="1">DI50+DJ50+DK50+Inputs!$B$34+Inputs!$B$36-Inputs!$B$35</f>
        <v>1796762.7009867541</v>
      </c>
    </row>
    <row r="51" spans="1:117" x14ac:dyDescent="0.75">
      <c r="A51" s="11">
        <v>38</v>
      </c>
      <c r="C51" s="24">
        <f t="shared" ca="1" si="33"/>
        <v>-0.17366615229678023</v>
      </c>
      <c r="D51" s="24">
        <f t="shared" ca="1" si="33"/>
        <v>-0.35147101786912771</v>
      </c>
      <c r="E51" s="24">
        <f t="shared" ca="1" si="33"/>
        <v>8.7744062658028268E-2</v>
      </c>
      <c r="F51" s="24">
        <f t="shared" ca="1" si="33"/>
        <v>-1.08333193445868</v>
      </c>
      <c r="G51" s="24">
        <f t="shared" ca="1" si="33"/>
        <v>-1.4893429658464403</v>
      </c>
      <c r="H51" s="24">
        <f t="shared" ca="1" si="33"/>
        <v>2.6200216658170312E-2</v>
      </c>
      <c r="I51" s="24">
        <f t="shared" ca="1" si="33"/>
        <v>-0.87297719097241078</v>
      </c>
      <c r="J51" s="24">
        <f t="shared" ca="1" si="33"/>
        <v>0.16547437105656826</v>
      </c>
      <c r="K51" s="24">
        <f t="shared" ca="1" si="33"/>
        <v>-0.35759858134272821</v>
      </c>
      <c r="L51" s="24">
        <f t="shared" ca="1" si="33"/>
        <v>-0.15623386523813121</v>
      </c>
      <c r="M51" s="24">
        <f t="shared" ca="1" si="33"/>
        <v>0.36344481067418316</v>
      </c>
      <c r="N51" s="24">
        <f ca="1">SQRT(Inputs!$B$38)*C51+SQRT(1-Inputs!$B$38)*_xlfn.NORM.S.INV(RAND())</f>
        <v>0.26945805146103313</v>
      </c>
      <c r="O51" s="24">
        <f ca="1">SQRT(Inputs!$B$38)*D51+SQRT(1-Inputs!$B$38)*_xlfn.NORM.S.INV(RAND())</f>
        <v>1.1195424470837456</v>
      </c>
      <c r="P51" s="24">
        <f ca="1">SQRT(Inputs!$B$38)*E51+SQRT(1-Inputs!$B$38)*_xlfn.NORM.S.INV(RAND())</f>
        <v>-0.96753004362405148</v>
      </c>
      <c r="Q51" s="24">
        <f ca="1">SQRT(Inputs!$B$38)*F51+SQRT(1-Inputs!$B$38)*_xlfn.NORM.S.INV(RAND())</f>
        <v>-1.6593277194513452</v>
      </c>
      <c r="R51" s="24">
        <f ca="1">SQRT(Inputs!$B$38)*G51+SQRT(1-Inputs!$B$38)*_xlfn.NORM.S.INV(RAND())</f>
        <v>-1.6017577359171922</v>
      </c>
      <c r="S51" s="24">
        <f ca="1">SQRT(Inputs!$B$38)*H51+SQRT(1-Inputs!$B$38)*_xlfn.NORM.S.INV(RAND())</f>
        <v>-0.15711196616562781</v>
      </c>
      <c r="T51" s="24">
        <f ca="1">SQRT(Inputs!$B$38)*I51+SQRT(1-Inputs!$B$38)*_xlfn.NORM.S.INV(RAND())</f>
        <v>-0.14306704947893023</v>
      </c>
      <c r="U51" s="24">
        <f ca="1">SQRT(Inputs!$B$38)*J51+SQRT(1-Inputs!$B$38)*_xlfn.NORM.S.INV(RAND())</f>
        <v>1.3524559057071515</v>
      </c>
      <c r="V51" s="24">
        <f ca="1">SQRT(Inputs!$B$38)*K51+SQRT(1-Inputs!$B$38)*_xlfn.NORM.S.INV(RAND())</f>
        <v>-1.0143294397519456</v>
      </c>
      <c r="W51" s="24">
        <f ca="1">SQRT(Inputs!$B$38)*L51+SQRT(1-Inputs!$B$38)*_xlfn.NORM.S.INV(RAND())</f>
        <v>-0.97606456983034362</v>
      </c>
      <c r="X51" s="24">
        <f ca="1">SQRT(Inputs!$B$38)*M51+SQRT(1-Inputs!$B$38)*_xlfn.NORM.S.INV(RAND())</f>
        <v>0.94749994302943907</v>
      </c>
      <c r="Y51" s="24">
        <f ca="1">SQRT(Inputs!$B$38)*C51+SQRT(1-Inputs!$B$38)*_xlfn.NORM.S.INV(RAND())</f>
        <v>0.36288554968002784</v>
      </c>
      <c r="Z51" s="24">
        <f ca="1">SQRT(Inputs!$B$38)*D51+SQRT(1-Inputs!$B$38)*_xlfn.NORM.S.INV(RAND())</f>
        <v>-0.15393655483574439</v>
      </c>
      <c r="AA51" s="24">
        <f ca="1">SQRT(Inputs!$B$38)*E51+SQRT(1-Inputs!$B$38)*_xlfn.NORM.S.INV(RAND())</f>
        <v>0.12957966268991786</v>
      </c>
      <c r="AB51" s="24">
        <f ca="1">SQRT(Inputs!$B$38)*F51+SQRT(1-Inputs!$B$38)*_xlfn.NORM.S.INV(RAND())</f>
        <v>-0.41739261453678717</v>
      </c>
      <c r="AC51" s="24">
        <f ca="1">SQRT(Inputs!$B$38)*G51+SQRT(1-Inputs!$B$38)*_xlfn.NORM.S.INV(RAND())</f>
        <v>-0.49957142019076034</v>
      </c>
      <c r="AD51" s="24">
        <f ca="1">SQRT(Inputs!$B$38)*H51+SQRT(1-Inputs!$B$38)*_xlfn.NORM.S.INV(RAND())</f>
        <v>-0.80489570219255102</v>
      </c>
      <c r="AE51" s="24">
        <f ca="1">SQRT(Inputs!$B$38)*I51+SQRT(1-Inputs!$B$38)*_xlfn.NORM.S.INV(RAND())</f>
        <v>-1.7496245552808589</v>
      </c>
      <c r="AF51" s="24">
        <f ca="1">SQRT(Inputs!$B$38)*J51+SQRT(1-Inputs!$B$38)*_xlfn.NORM.S.INV(RAND())</f>
        <v>0.50994986727594904</v>
      </c>
      <c r="AG51" s="24">
        <f ca="1">SQRT(Inputs!$B$38)*K51+SQRT(1-Inputs!$B$38)*_xlfn.NORM.S.INV(RAND())</f>
        <v>0.33372253557121412</v>
      </c>
      <c r="AH51" s="24">
        <f ca="1">SQRT(Inputs!$B$38)*L51+SQRT(1-Inputs!$B$38)*_xlfn.NORM.S.INV(RAND())</f>
        <v>0.21562026121759431</v>
      </c>
      <c r="AI51" s="24">
        <f ca="1">SQRT(Inputs!$B$38)*M51+SQRT(1-Inputs!$B$38)*_xlfn.NORM.S.INV(RAND())</f>
        <v>0.6163012774157528</v>
      </c>
      <c r="AJ51" s="24">
        <f ca="1">SQRT(Inputs!$B$38)*C51+SQRT(1-Inputs!$B$38)*_xlfn.NORM.S.INV(RAND())</f>
        <v>-0.98679813780190739</v>
      </c>
      <c r="AK51" s="24">
        <f ca="1">SQRT(Inputs!$B$38)*D51+SQRT(1-Inputs!$B$38)*_xlfn.NORM.S.INV(RAND())</f>
        <v>-0.17294934223918812</v>
      </c>
      <c r="AL51" s="24">
        <f ca="1">SQRT(Inputs!$B$38)*E51+SQRT(1-Inputs!$B$38)*_xlfn.NORM.S.INV(RAND())</f>
        <v>-0.22112556832236946</v>
      </c>
      <c r="AM51" s="24">
        <f ca="1">SQRT(Inputs!$B$38)*F51+SQRT(1-Inputs!$B$38)*_xlfn.NORM.S.INV(RAND())</f>
        <v>1.0118207609385019</v>
      </c>
      <c r="AN51" s="24">
        <f ca="1">SQRT(Inputs!$B$38)*G51+SQRT(1-Inputs!$B$38)*_xlfn.NORM.S.INV(RAND())</f>
        <v>-0.60028666847864875</v>
      </c>
      <c r="AO51" s="24">
        <f ca="1">SQRT(Inputs!$B$38)*H51+SQRT(1-Inputs!$B$38)*_xlfn.NORM.S.INV(RAND())</f>
        <v>-0.14404104455196545</v>
      </c>
      <c r="AP51" s="24">
        <f ca="1">SQRT(Inputs!$B$38)*I51+SQRT(1-Inputs!$B$38)*_xlfn.NORM.S.INV(RAND())</f>
        <v>1.3965764029971326</v>
      </c>
      <c r="AQ51" s="24">
        <f ca="1">SQRT(Inputs!$B$38)*J51+SQRT(1-Inputs!$B$38)*_xlfn.NORM.S.INV(RAND())</f>
        <v>-1.2257953466952567</v>
      </c>
      <c r="AR51" s="24">
        <f ca="1">SQRT(Inputs!$B$38)*K51+SQRT(1-Inputs!$B$38)*_xlfn.NORM.S.INV(RAND())</f>
        <v>1.1647533375621311</v>
      </c>
      <c r="AS51" s="24">
        <f ca="1">SQRT(Inputs!$B$38)*L51+SQRT(1-Inputs!$B$38)*_xlfn.NORM.S.INV(RAND())</f>
        <v>0.41975253980956123</v>
      </c>
      <c r="AT51" s="24">
        <f ca="1">SQRT(Inputs!$B$38)*M51+SQRT(1-Inputs!$B$38)*_xlfn.NORM.S.INV(RAND())</f>
        <v>0.75555380343972056</v>
      </c>
      <c r="AU51" s="15">
        <f ca="1">Inputs!$B$6*EXP($B$8-0.5*C$5^2+C$5*N51)</f>
        <v>5183.4722003490833</v>
      </c>
      <c r="AV51" s="15">
        <f t="shared" ca="1" si="1"/>
        <v>7438.4804900092686</v>
      </c>
      <c r="AW51" s="15">
        <f t="shared" ca="1" si="2"/>
        <v>7960.2518402508185</v>
      </c>
      <c r="AX51" s="15">
        <f t="shared" ca="1" si="3"/>
        <v>7899.0617946802495</v>
      </c>
      <c r="AY51" s="15">
        <f t="shared" ca="1" si="4"/>
        <v>8006.4732794816837</v>
      </c>
      <c r="AZ51" s="15">
        <f t="shared" ca="1" si="5"/>
        <v>9624.175741392397</v>
      </c>
      <c r="BA51" s="15">
        <f t="shared" ca="1" si="6"/>
        <v>11602.494827535047</v>
      </c>
      <c r="BB51" s="15">
        <f t="shared" ca="1" si="7"/>
        <v>16266.297617671851</v>
      </c>
      <c r="BC51" s="15">
        <f t="shared" ca="1" si="8"/>
        <v>18063.897006358689</v>
      </c>
      <c r="BD51" s="15">
        <f t="shared" ca="1" si="9"/>
        <v>20199.106470829847</v>
      </c>
      <c r="BE51" s="15">
        <f t="shared" ca="1" si="10"/>
        <v>26982.30385841606</v>
      </c>
      <c r="BF51" s="15">
        <f ca="1">Inputs!$B$13*EXP($B$9-0.5*C$6^2+C$6*Y51)</f>
        <v>14862.706772383384</v>
      </c>
      <c r="BG51" s="15">
        <f t="shared" ca="1" si="11"/>
        <v>17617.50077832508</v>
      </c>
      <c r="BH51" s="15">
        <f t="shared" ca="1" si="12"/>
        <v>21992.969841546739</v>
      </c>
      <c r="BI51" s="15">
        <f t="shared" ca="1" si="13"/>
        <v>25247.447625401965</v>
      </c>
      <c r="BJ51" s="15">
        <f t="shared" ca="1" si="14"/>
        <v>28801.221005108935</v>
      </c>
      <c r="BK51" s="15">
        <f t="shared" ca="1" si="15"/>
        <v>31679.246842349974</v>
      </c>
      <c r="BL51" s="15">
        <f t="shared" ca="1" si="16"/>
        <v>31019.646459998421</v>
      </c>
      <c r="BM51" s="15">
        <f t="shared" ca="1" si="17"/>
        <v>40623.512524292695</v>
      </c>
      <c r="BN51" s="15">
        <f t="shared" ca="1" si="18"/>
        <v>52000.394687941647</v>
      </c>
      <c r="BO51" s="15">
        <f t="shared" ca="1" si="19"/>
        <v>65604.994849250186</v>
      </c>
      <c r="BP51" s="15">
        <f t="shared" ca="1" si="20"/>
        <v>86587.128607893537</v>
      </c>
      <c r="BQ51" s="15">
        <f ca="1">Inputs!$B$20*EXP($B$10-0.5*C$7^2+C$7*AJ51)</f>
        <v>3022.7686725745721</v>
      </c>
      <c r="BR51" s="15">
        <f t="shared" ca="1" si="21"/>
        <v>3882.3065739756576</v>
      </c>
      <c r="BS51" s="15">
        <f t="shared" ca="1" si="22"/>
        <v>4989.2661921113977</v>
      </c>
      <c r="BT51" s="15">
        <f t="shared" ca="1" si="23"/>
        <v>8970.3347932987435</v>
      </c>
      <c r="BU51" s="15">
        <f t="shared" ca="1" si="24"/>
        <v>10751.089104358743</v>
      </c>
      <c r="BV51" s="15">
        <f t="shared" ca="1" si="25"/>
        <v>14480.242788336711</v>
      </c>
      <c r="BW51" s="15">
        <f t="shared" ca="1" si="26"/>
        <v>27155.560700440376</v>
      </c>
      <c r="BX51" s="15">
        <f t="shared" ca="1" si="27"/>
        <v>29706.227276373575</v>
      </c>
      <c r="BY51" s="15">
        <f t="shared" ca="1" si="28"/>
        <v>52013.863080837589</v>
      </c>
      <c r="BZ51" s="15">
        <f t="shared" ca="1" si="29"/>
        <v>78837.408194267162</v>
      </c>
      <c r="CA51" s="15">
        <f t="shared" ca="1" si="30"/>
        <v>126655.57317514729</v>
      </c>
      <c r="CB51" s="15">
        <f ca="1">(AU51*DCF!C$10-DCF!C$5*MAX(AU51*DCF!C$10,0)-MAX(AU51-Inputs!$B$6,0)/Inputs!$B$10)*DCF!C$6</f>
        <v>1041.496874435481</v>
      </c>
      <c r="CC51" s="15">
        <f ca="1">(AV51*DCF!D$10-DCF!D$5*MAX(AV51*DCF!D$10,0)-MAX(AV51-AU51,0)/Inputs!$B$10)*DCF!D$6</f>
        <v>1263.2544717144895</v>
      </c>
      <c r="CD51" s="15">
        <f ca="1">(AW51*DCF!E$10-DCF!E$5*MAX(AW51*DCF!E$10,0)-MAX(AW51-AV51,0)/Inputs!$B$10)*DCF!E$6</f>
        <v>1720.3709178682409</v>
      </c>
      <c r="CE51" s="15">
        <f ca="1">(AX51*DCF!F$10-DCF!F$5*MAX(AX51*DCF!F$10,0)-MAX(AX51-AW51,0)/Inputs!$B$10)*DCF!F$6</f>
        <v>1724.3526011763811</v>
      </c>
      <c r="CF51" s="15">
        <f ca="1">(AY51*DCF!G$10-DCF!G$5*MAX(AY51*DCF!G$10,0)-MAX(AY51-AX51,0)/Inputs!$B$10)*DCF!G$6</f>
        <v>1629.0061977873361</v>
      </c>
      <c r="CG51" s="15">
        <f ca="1">(AZ51*DCF!H$10-DCF!H$5*MAX(AZ51*DCF!H$10,0)-MAX(AZ51-AY51,0)/Inputs!$B$10)*DCF!H$6</f>
        <v>1581.2885501751744</v>
      </c>
      <c r="CH51" s="15">
        <f ca="1">(BA51*DCF!I$10-DCF!I$5*MAX(BA51*DCF!I$10,0)-MAX(BA51-AZ51,0)/Inputs!$B$10)*DCF!I$6</f>
        <v>1794.8389005262079</v>
      </c>
      <c r="CI51" s="15">
        <f ca="1">(BB51*DCF!J$10-DCF!J$5*MAX(BB51*DCF!J$10,0)-MAX(BB51-BA51,0)/Inputs!$B$10)*DCF!J$6</f>
        <v>2084.6119547348203</v>
      </c>
      <c r="CJ51" s="15">
        <f ca="1">(BC51*DCF!K$10-DCF!K$5*MAX(BC51*DCF!K$10,0)-MAX(BC51-BB51,0)/Inputs!$B$10)*DCF!K$6</f>
        <v>2656.3607602440302</v>
      </c>
      <c r="CK51" s="15">
        <f ca="1">(BD51*DCF!L$10-DCF!L$5*MAX(BD51*DCF!L$10,0)-MAX(BD51-BC51,0)/Inputs!$B$10)*DCF!L$6</f>
        <v>2770.29220553915</v>
      </c>
      <c r="CL51" s="15">
        <f ca="1">(BE51*DCF!M$10-DCF!M$5*MAX(BE51*DCF!M$10,0)-MAX(BE51-BD51,0)/Inputs!$B$10)*DCF!M$6</f>
        <v>2997.2266590150334</v>
      </c>
      <c r="CM51" s="15">
        <f ca="1">(BF51*DCF!C$28-DCF!C$5*MAX(BF51*DCF!C$28,0)-MAX(BF51-Inputs!$B$13,0)/Inputs!$B$17)*DCF!C$6</f>
        <v>3733.296992815287</v>
      </c>
      <c r="CN51" s="15">
        <f ca="1">(BG51*DCF!D$28-DCF!D$5*MAX(BG51*DCF!D$28,0)-MAX(BG51-BF51,0)/Inputs!$B$17)*DCF!D$6</f>
        <v>4601.036438179538</v>
      </c>
      <c r="CO51" s="15">
        <f ca="1">(BH51*DCF!E$28-DCF!E$5*MAX(BH51*DCF!E$28,0)-MAX(BH51-BG51,0)/Inputs!$B$17)*DCF!E$6</f>
        <v>5366.4559507177019</v>
      </c>
      <c r="CP51" s="15">
        <f ca="1">(BI51*DCF!F$28-DCF!F$5*MAX(BI51*DCF!F$28,0)-MAX(BI51-BH51,0)/Inputs!$B$17)*DCF!F$6</f>
        <v>6261.4878692545135</v>
      </c>
      <c r="CQ51" s="15">
        <f ca="1">(BJ51*DCF!G$28-DCF!G$5*MAX(BJ51*DCF!G$28,0)-MAX(BJ51-BI51,0)/Inputs!$B$17)*DCF!G$6</f>
        <v>6874.9857285372309</v>
      </c>
      <c r="CR51" s="15">
        <f ca="1">(BK51*DCF!H$28-DCF!H$5*MAX(BK51*DCF!H$28,0)-MAX(BK51-BJ51,0)/Inputs!$B$17)*DCF!H$6</f>
        <v>7387.4628051498139</v>
      </c>
      <c r="CS51" s="15">
        <f ca="1">(BL51*DCF!I$28-DCF!I$5*MAX(BL51*DCF!I$28,0)-MAX(BL51-BK51,0)/Inputs!$B$17)*DCF!I$6</f>
        <v>7294.3640747736863</v>
      </c>
      <c r="CT51" s="15">
        <f ca="1">(BM51*DCF!J$28-DCF!J$5*MAX(BM51*DCF!J$28,0)-MAX(BM51-BL51,0)/Inputs!$B$17)*DCF!J$6</f>
        <v>7789.0215239072877</v>
      </c>
      <c r="CU51" s="15">
        <f ca="1">(BN51*DCF!K$28-DCF!K$5*MAX(BN51*DCF!K$28,0)-MAX(BN51-BM51,0)/Inputs!$B$17)*DCF!K$6</f>
        <v>9588.0949417496504</v>
      </c>
      <c r="CV51" s="15">
        <f ca="1">(BO51*DCF!L$28-DCF!L$5*MAX(BO51*DCF!L$28,0)-MAX(BO51-BN51,0)/Inputs!$B$17)*DCF!L$6</f>
        <v>11550.190319245918</v>
      </c>
      <c r="CW51" s="15">
        <f ca="1">(BP51*DCF!M$28-DCF!M$5*MAX(BP51*DCF!M$28,0)-MAX(BP51-BO51,0)/Inputs!$B$17)*DCF!M$6</f>
        <v>14098.195797115071</v>
      </c>
      <c r="CX51" s="15">
        <f ca="1">(BQ51*DCF!C$46-DCF!C$5*MAX(BQ51*DCF!C$46,0)-MAX(BQ51-Inputs!$B$20,0)/Inputs!$B$24)*DCF!C$6</f>
        <v>-698.09900059458937</v>
      </c>
      <c r="CY51" s="15">
        <f ca="1">(BR51*DCF!D$46-DCF!D$5*MAX(BR51*DCF!D$46,0)-MAX(BR51-BQ51,0)/Inputs!$B$24)*DCF!D$6</f>
        <v>-1029.3768833334643</v>
      </c>
      <c r="CZ51" s="15">
        <f ca="1">(BS51*DCF!E$46-DCF!E$5*MAX(BS51*DCF!E$46,0)-MAX(BS51-BR51,0)/Inputs!$B$24)*DCF!E$6</f>
        <v>-1026.3224215341875</v>
      </c>
      <c r="DA51" s="15">
        <f ca="1">(BT51*DCF!F$46-DCF!F$5*MAX(BT51*DCF!F$46,0)-MAX(BT51-BS51,0)/Inputs!$B$24)*DCF!F$6</f>
        <v>-2102.9094233020273</v>
      </c>
      <c r="DB51" s="15">
        <f ca="1">(BU51*DCF!G$46-DCF!G$5*MAX(BU51*DCF!G$46,0)-MAX(BU51-BT51,0)/Inputs!$B$24)*DCF!G$6</f>
        <v>-960.65596274360371</v>
      </c>
      <c r="DC51" s="15">
        <f ca="1">(BV51*DCF!H$46-DCF!H$5*MAX(BV51*DCF!H$46,0)-MAX(BV51-BU51,0)/Inputs!$B$24)*DCF!H$6</f>
        <v>-1158.8116583924409</v>
      </c>
      <c r="DD51" s="15">
        <f ca="1">(BW51*DCF!I$46-DCF!I$5*MAX(BW51*DCF!I$46,0)-MAX(BW51-BV51,0)/Inputs!$B$24)*DCF!I$6</f>
        <v>-3011.4252218779911</v>
      </c>
      <c r="DE51" s="15">
        <f ca="1">(BX51*DCF!J$46-DCF!J$5*MAX(BX51*DCF!J$46,0)-MAX(BX51-BW51,0)/Inputs!$B$24)*DCF!J$6</f>
        <v>569.69895862329759</v>
      </c>
      <c r="DF51" s="15">
        <f ca="1">(BY51*DCF!K$46-DCF!K$5*MAX(BY51*DCF!K$46,0)-MAX(BY51-BX51,0)/Inputs!$B$24)*DCF!K$6</f>
        <v>-2493.5712508379429</v>
      </c>
      <c r="DG51" s="15">
        <f ca="1">(BZ51*DCF!L$46-DCF!L$5*MAX(BZ51*DCF!L$46,0)-MAX(BZ51-BY51,0)/Inputs!$B$24)*DCF!L$6</f>
        <v>-620.59173249235732</v>
      </c>
      <c r="DH51" s="15">
        <f ca="1">(CA51*DCF!M$46-DCF!M$5*MAX(CA51*DCF!M$46,0)-MAX(CA51-BZ51,0)/Inputs!$B$24)*DCF!M$6</f>
        <v>-67.38404761373792</v>
      </c>
      <c r="DI51" s="15">
        <f ca="1">SUM(CB51:CL51)+BE51*DCF!M$10*(1+Inputs!$B$30)*(1-Inputs!$B$33)*(1-Inputs!$B$30/Inputs!$B$31)/(Inputs!$B$29-Inputs!$B$30)*DCF!M$6</f>
        <v>96355.20853521867</v>
      </c>
      <c r="DJ51" s="15">
        <f ca="1">SUM(CM51:CW51)+BP51*DCF!M$28*(1+Inputs!$B$30)*(1-Inputs!$B$33)*(1-Inputs!$B$30/Inputs!$B$31)/(Inputs!$B$29-Inputs!$B$30)*DCF!M$6</f>
        <v>405842.09099078964</v>
      </c>
      <c r="DK51" s="15">
        <f ca="1">SUM(CX51:DH51)+CA51*DCF!M$46*(1+Inputs!$B$30)*(1-Inputs!$B$33)*(1-Inputs!$B$30/Inputs!$B$31)/(Inputs!$B$29-Inputs!$B$30)*DCF!M$6</f>
        <v>183225.07079645758</v>
      </c>
      <c r="DM51" s="15">
        <f ca="1">DI51+DJ51+DK51+Inputs!$B$34+Inputs!$B$36-Inputs!$B$35</f>
        <v>762273.3703224659</v>
      </c>
    </row>
    <row r="52" spans="1:117" x14ac:dyDescent="0.75">
      <c r="A52" s="11">
        <v>39</v>
      </c>
      <c r="C52" s="24">
        <f t="shared" ca="1" si="33"/>
        <v>-0.65429090910085153</v>
      </c>
      <c r="D52" s="24">
        <f t="shared" ca="1" si="33"/>
        <v>4.8344639186513596E-3</v>
      </c>
      <c r="E52" s="24">
        <f t="shared" ca="1" si="33"/>
        <v>1.0641714412585057</v>
      </c>
      <c r="F52" s="24">
        <f t="shared" ca="1" si="33"/>
        <v>1.5988710726082607E-2</v>
      </c>
      <c r="G52" s="24">
        <f t="shared" ca="1" si="33"/>
        <v>1.8137905517418889</v>
      </c>
      <c r="H52" s="24">
        <f t="shared" ca="1" si="33"/>
        <v>-7.2580008155562967E-2</v>
      </c>
      <c r="I52" s="24">
        <f t="shared" ca="1" si="33"/>
        <v>1.6207170764182839</v>
      </c>
      <c r="J52" s="24">
        <f t="shared" ca="1" si="33"/>
        <v>1.4929590929946275</v>
      </c>
      <c r="K52" s="24">
        <f t="shared" ca="1" si="33"/>
        <v>1.872321841121207</v>
      </c>
      <c r="L52" s="24">
        <f t="shared" ca="1" si="33"/>
        <v>2.5214175127024463</v>
      </c>
      <c r="M52" s="24">
        <f t="shared" ca="1" si="33"/>
        <v>-1.8938739534635189</v>
      </c>
      <c r="N52" s="24">
        <f ca="1">SQRT(Inputs!$B$38)*C52+SQRT(1-Inputs!$B$38)*_xlfn.NORM.S.INV(RAND())</f>
        <v>-0.73014881092923734</v>
      </c>
      <c r="O52" s="24">
        <f ca="1">SQRT(Inputs!$B$38)*D52+SQRT(1-Inputs!$B$38)*_xlfn.NORM.S.INV(RAND())</f>
        <v>-8.7582127684602842E-2</v>
      </c>
      <c r="P52" s="24">
        <f ca="1">SQRT(Inputs!$B$38)*E52+SQRT(1-Inputs!$B$38)*_xlfn.NORM.S.INV(RAND())</f>
        <v>0.84908749252608262</v>
      </c>
      <c r="Q52" s="24">
        <f ca="1">SQRT(Inputs!$B$38)*F52+SQRT(1-Inputs!$B$38)*_xlfn.NORM.S.INV(RAND())</f>
        <v>-0.18293673794450213</v>
      </c>
      <c r="R52" s="24">
        <f ca="1">SQRT(Inputs!$B$38)*G52+SQRT(1-Inputs!$B$38)*_xlfn.NORM.S.INV(RAND())</f>
        <v>0.89510083043872823</v>
      </c>
      <c r="S52" s="24">
        <f ca="1">SQRT(Inputs!$B$38)*H52+SQRT(1-Inputs!$B$38)*_xlfn.NORM.S.INV(RAND())</f>
        <v>0.14303501977325772</v>
      </c>
      <c r="T52" s="24">
        <f ca="1">SQRT(Inputs!$B$38)*I52+SQRT(1-Inputs!$B$38)*_xlfn.NORM.S.INV(RAND())</f>
        <v>1.7010184189423057</v>
      </c>
      <c r="U52" s="24">
        <f ca="1">SQRT(Inputs!$B$38)*J52+SQRT(1-Inputs!$B$38)*_xlfn.NORM.S.INV(RAND())</f>
        <v>1.2023685145921368</v>
      </c>
      <c r="V52" s="24">
        <f ca="1">SQRT(Inputs!$B$38)*K52+SQRT(1-Inputs!$B$38)*_xlfn.NORM.S.INV(RAND())</f>
        <v>1.1539167155402859</v>
      </c>
      <c r="W52" s="24">
        <f ca="1">SQRT(Inputs!$B$38)*L52+SQRT(1-Inputs!$B$38)*_xlfn.NORM.S.INV(RAND())</f>
        <v>1.4655336605812619</v>
      </c>
      <c r="X52" s="24">
        <f ca="1">SQRT(Inputs!$B$38)*M52+SQRT(1-Inputs!$B$38)*_xlfn.NORM.S.INV(RAND())</f>
        <v>-0.46526743316053432</v>
      </c>
      <c r="Y52" s="24">
        <f ca="1">SQRT(Inputs!$B$38)*C52+SQRT(1-Inputs!$B$38)*_xlfn.NORM.S.INV(RAND())</f>
        <v>1.2643262782136668</v>
      </c>
      <c r="Z52" s="24">
        <f ca="1">SQRT(Inputs!$B$38)*D52+SQRT(1-Inputs!$B$38)*_xlfn.NORM.S.INV(RAND())</f>
        <v>-0.5201424507620821</v>
      </c>
      <c r="AA52" s="24">
        <f ca="1">SQRT(Inputs!$B$38)*E52+SQRT(1-Inputs!$B$38)*_xlfn.NORM.S.INV(RAND())</f>
        <v>-0.70065173289227567</v>
      </c>
      <c r="AB52" s="24">
        <f ca="1">SQRT(Inputs!$B$38)*F52+SQRT(1-Inputs!$B$38)*_xlfn.NORM.S.INV(RAND())</f>
        <v>-0.53462946738742179</v>
      </c>
      <c r="AC52" s="24">
        <f ca="1">SQRT(Inputs!$B$38)*G52+SQRT(1-Inputs!$B$38)*_xlfn.NORM.S.INV(RAND())</f>
        <v>0.87334430044054057</v>
      </c>
      <c r="AD52" s="24">
        <f ca="1">SQRT(Inputs!$B$38)*H52+SQRT(1-Inputs!$B$38)*_xlfn.NORM.S.INV(RAND())</f>
        <v>-0.39862209487255751</v>
      </c>
      <c r="AE52" s="24">
        <f ca="1">SQRT(Inputs!$B$38)*I52+SQRT(1-Inputs!$B$38)*_xlfn.NORM.S.INV(RAND())</f>
        <v>1.5237452281353197</v>
      </c>
      <c r="AF52" s="24">
        <f ca="1">SQRT(Inputs!$B$38)*J52+SQRT(1-Inputs!$B$38)*_xlfn.NORM.S.INV(RAND())</f>
        <v>0.42768635041814251</v>
      </c>
      <c r="AG52" s="24">
        <f ca="1">SQRT(Inputs!$B$38)*K52+SQRT(1-Inputs!$B$38)*_xlfn.NORM.S.INV(RAND())</f>
        <v>1.1697342985199399</v>
      </c>
      <c r="AH52" s="24">
        <f ca="1">SQRT(Inputs!$B$38)*L52+SQRT(1-Inputs!$B$38)*_xlfn.NORM.S.INV(RAND())</f>
        <v>0.49186744000145632</v>
      </c>
      <c r="AI52" s="24">
        <f ca="1">SQRT(Inputs!$B$38)*M52+SQRT(1-Inputs!$B$38)*_xlfn.NORM.S.INV(RAND())</f>
        <v>-0.93569835474964647</v>
      </c>
      <c r="AJ52" s="24">
        <f ca="1">SQRT(Inputs!$B$38)*C52+SQRT(1-Inputs!$B$38)*_xlfn.NORM.S.INV(RAND())</f>
        <v>-0.49520029039571389</v>
      </c>
      <c r="AK52" s="24">
        <f ca="1">SQRT(Inputs!$B$38)*D52+SQRT(1-Inputs!$B$38)*_xlfn.NORM.S.INV(RAND())</f>
        <v>8.3304462195660109E-2</v>
      </c>
      <c r="AL52" s="24">
        <f ca="1">SQRT(Inputs!$B$38)*E52+SQRT(1-Inputs!$B$38)*_xlfn.NORM.S.INV(RAND())</f>
        <v>0.91325161458482884</v>
      </c>
      <c r="AM52" s="24">
        <f ca="1">SQRT(Inputs!$B$38)*F52+SQRT(1-Inputs!$B$38)*_xlfn.NORM.S.INV(RAND())</f>
        <v>-0.46498845803564248</v>
      </c>
      <c r="AN52" s="24">
        <f ca="1">SQRT(Inputs!$B$38)*G52+SQRT(1-Inputs!$B$38)*_xlfn.NORM.S.INV(RAND())</f>
        <v>0.78327769999501662</v>
      </c>
      <c r="AO52" s="24">
        <f ca="1">SQRT(Inputs!$B$38)*H52+SQRT(1-Inputs!$B$38)*_xlfn.NORM.S.INV(RAND())</f>
        <v>0.36707744467543901</v>
      </c>
      <c r="AP52" s="24">
        <f ca="1">SQRT(Inputs!$B$38)*I52+SQRT(1-Inputs!$B$38)*_xlfn.NORM.S.INV(RAND())</f>
        <v>0.44310204761962707</v>
      </c>
      <c r="AQ52" s="24">
        <f ca="1">SQRT(Inputs!$B$38)*J52+SQRT(1-Inputs!$B$38)*_xlfn.NORM.S.INV(RAND())</f>
        <v>-0.60775778306819128</v>
      </c>
      <c r="AR52" s="24">
        <f ca="1">SQRT(Inputs!$B$38)*K52+SQRT(1-Inputs!$B$38)*_xlfn.NORM.S.INV(RAND())</f>
        <v>0.71532389450861933</v>
      </c>
      <c r="AS52" s="24">
        <f ca="1">SQRT(Inputs!$B$38)*L52+SQRT(1-Inputs!$B$38)*_xlfn.NORM.S.INV(RAND())</f>
        <v>0.77825508745733307</v>
      </c>
      <c r="AT52" s="24">
        <f ca="1">SQRT(Inputs!$B$38)*M52+SQRT(1-Inputs!$B$38)*_xlfn.NORM.S.INV(RAND())</f>
        <v>-1.2065777772571291</v>
      </c>
      <c r="AU52" s="15">
        <f ca="1">Inputs!$B$6*EXP($B$8-0.5*C$5^2+C$5*N52)</f>
        <v>4409.0784693145006</v>
      </c>
      <c r="AV52" s="15">
        <f t="shared" ca="1" si="1"/>
        <v>5298.221561557787</v>
      </c>
      <c r="AW52" s="15">
        <f t="shared" ca="1" si="2"/>
        <v>7244.1390985805147</v>
      </c>
      <c r="AX52" s="15">
        <f t="shared" ca="1" si="3"/>
        <v>8644.5226262073866</v>
      </c>
      <c r="AY52" s="15">
        <f t="shared" ca="1" si="4"/>
        <v>11728.658120055399</v>
      </c>
      <c r="AZ52" s="15">
        <f t="shared" ca="1" si="5"/>
        <v>14572.193180813454</v>
      </c>
      <c r="BA52" s="15">
        <f t="shared" ca="1" si="6"/>
        <v>21307.48604272036</v>
      </c>
      <c r="BB52" s="15">
        <f t="shared" ca="1" si="7"/>
        <v>29426.524311570036</v>
      </c>
      <c r="BC52" s="15">
        <f t="shared" ca="1" si="8"/>
        <v>40286.522538539997</v>
      </c>
      <c r="BD52" s="15">
        <f t="shared" ca="1" si="9"/>
        <v>56605.793886226558</v>
      </c>
      <c r="BE52" s="15">
        <f t="shared" ca="1" si="10"/>
        <v>66485.170034331328</v>
      </c>
      <c r="BF52" s="15">
        <f ca="1">Inputs!$B$13*EXP($B$9-0.5*C$6^2+C$6*Y52)</f>
        <v>17770.925388771724</v>
      </c>
      <c r="BG52" s="15">
        <f t="shared" ca="1" si="11"/>
        <v>19717.837933049017</v>
      </c>
      <c r="BH52" s="15">
        <f t="shared" ca="1" si="12"/>
        <v>21448.479701857486</v>
      </c>
      <c r="BI52" s="15">
        <f t="shared" ca="1" si="13"/>
        <v>24182.057883387482</v>
      </c>
      <c r="BJ52" s="15">
        <f t="shared" ca="1" si="14"/>
        <v>33622.763826936127</v>
      </c>
      <c r="BK52" s="15">
        <f t="shared" ca="1" si="15"/>
        <v>39085.782218018525</v>
      </c>
      <c r="BL52" s="15">
        <f t="shared" ca="1" si="16"/>
        <v>58493.701799418981</v>
      </c>
      <c r="BM52" s="15">
        <f t="shared" ca="1" si="17"/>
        <v>75824.840782250627</v>
      </c>
      <c r="BN52" s="15">
        <f t="shared" ca="1" si="18"/>
        <v>107287.74507975591</v>
      </c>
      <c r="BO52" s="15">
        <f t="shared" ca="1" si="19"/>
        <v>139773.88271265212</v>
      </c>
      <c r="BP52" s="15">
        <f t="shared" ca="1" si="20"/>
        <v>154731.19644682639</v>
      </c>
      <c r="BQ52" s="15">
        <f ca="1">Inputs!$B$20*EXP($B$10-0.5*C$7^2+C$7*AJ52)</f>
        <v>3598.5624147230437</v>
      </c>
      <c r="BR52" s="15">
        <f t="shared" ca="1" si="21"/>
        <v>5013.6880753407559</v>
      </c>
      <c r="BS52" s="15">
        <f t="shared" ca="1" si="22"/>
        <v>8924.743630226716</v>
      </c>
      <c r="BT52" s="15">
        <f t="shared" ca="1" si="23"/>
        <v>10892.201627295219</v>
      </c>
      <c r="BU52" s="15">
        <f t="shared" ca="1" si="24"/>
        <v>18245.382339556189</v>
      </c>
      <c r="BV52" s="15">
        <f t="shared" ca="1" si="25"/>
        <v>27573.202413971074</v>
      </c>
      <c r="BW52" s="15">
        <f t="shared" ca="1" si="26"/>
        <v>42259.912255193463</v>
      </c>
      <c r="BX52" s="15">
        <f t="shared" ca="1" si="27"/>
        <v>52327.096554328476</v>
      </c>
      <c r="BY52" s="15">
        <f t="shared" ca="1" si="28"/>
        <v>84072.620616889792</v>
      </c>
      <c r="BZ52" s="15">
        <f t="shared" ca="1" si="29"/>
        <v>136109.97196158493</v>
      </c>
      <c r="CA52" s="15">
        <f t="shared" ca="1" si="30"/>
        <v>154296.27498544569</v>
      </c>
      <c r="CB52" s="15">
        <f ca="1">(AU52*DCF!C$10-DCF!C$5*MAX(AU52*DCF!C$10,0)-MAX(AU52-Inputs!$B$6,0)/Inputs!$B$10)*DCF!C$6</f>
        <v>1047.0184397663334</v>
      </c>
      <c r="CC52" s="15">
        <f ca="1">(AV52*DCF!D$10-DCF!D$5*MAX(AV52*DCF!D$10,0)-MAX(AV52-AU52,0)/Inputs!$B$10)*DCF!D$6</f>
        <v>1074.6113388411713</v>
      </c>
      <c r="CD52" s="15">
        <f ca="1">(AW52*DCF!E$10-DCF!E$5*MAX(AW52*DCF!E$10,0)-MAX(AW52-AV52,0)/Inputs!$B$10)*DCF!E$6</f>
        <v>1234.2551878264294</v>
      </c>
      <c r="CE52" s="15">
        <f ca="1">(AX52*DCF!F$10-DCF!F$5*MAX(AX52*DCF!F$10,0)-MAX(AX52-AW52,0)/Inputs!$B$10)*DCF!F$6</f>
        <v>1595.7004201507539</v>
      </c>
      <c r="CF52" s="15">
        <f ca="1">(AY52*DCF!G$10-DCF!G$5*MAX(AY52*DCF!G$10,0)-MAX(AY52-AX52,0)/Inputs!$B$10)*DCF!G$6</f>
        <v>1823.746801930336</v>
      </c>
      <c r="CG52" s="15">
        <f ca="1">(AZ52*DCF!H$10-DCF!H$5*MAX(AZ52*DCF!H$10,0)-MAX(AZ52-AY52,0)/Inputs!$B$10)*DCF!H$6</f>
        <v>2324.2811312818289</v>
      </c>
      <c r="CH52" s="15">
        <f ca="1">(BA52*DCF!I$10-DCF!I$5*MAX(BA52*DCF!I$10,0)-MAX(BA52-AZ52,0)/Inputs!$B$10)*DCF!I$6</f>
        <v>2787.2763878642031</v>
      </c>
      <c r="CI52" s="15">
        <f ca="1">(BB52*DCF!J$10-DCF!J$5*MAX(BB52*DCF!J$10,0)-MAX(BB52-BA52,0)/Inputs!$B$10)*DCF!J$6</f>
        <v>3819.3533923136779</v>
      </c>
      <c r="CJ52" s="15">
        <f ca="1">(BC52*DCF!K$10-DCF!K$5*MAX(BC52*DCF!K$10,0)-MAX(BC52-BB52,0)/Inputs!$B$10)*DCF!K$6</f>
        <v>4965.2486912020513</v>
      </c>
      <c r="CK52" s="15">
        <f ca="1">(BD52*DCF!L$10-DCF!L$5*MAX(BD52*DCF!L$10,0)-MAX(BD52-BC52,0)/Inputs!$B$10)*DCF!L$6</f>
        <v>6426.8841146731129</v>
      </c>
      <c r="CL52" s="15">
        <f ca="1">(BE52*DCF!M$10-DCF!M$5*MAX(BE52*DCF!M$10,0)-MAX(BE52-BD52,0)/Inputs!$B$10)*DCF!M$6</f>
        <v>8201.7203730196998</v>
      </c>
      <c r="CM52" s="15">
        <f ca="1">(BF52*DCF!C$28-DCF!C$5*MAX(BF52*DCF!C$28,0)-MAX(BF52-Inputs!$B$13,0)/Inputs!$B$17)*DCF!C$6</f>
        <v>3949.2222198065001</v>
      </c>
      <c r="CN52" s="15">
        <f ca="1">(BG52*DCF!D$28-DCF!D$5*MAX(BG52*DCF!D$28,0)-MAX(BG52-BF52,0)/Inputs!$B$17)*DCF!D$6</f>
        <v>5391.9923288572081</v>
      </c>
      <c r="CO52" s="15">
        <f ca="1">(BH52*DCF!E$28-DCF!E$5*MAX(BH52*DCF!E$28,0)-MAX(BH52-BG52,0)/Inputs!$B$17)*DCF!E$6</f>
        <v>5733.5057019817814</v>
      </c>
      <c r="CP52" s="15">
        <f ca="1">(BI52*DCF!F$28-DCF!F$5*MAX(BI52*DCF!F$28,0)-MAX(BI52-BH52,0)/Inputs!$B$17)*DCF!F$6</f>
        <v>6067.1006236318553</v>
      </c>
      <c r="CQ52" s="15">
        <f ca="1">(BJ52*DCF!G$28-DCF!G$5*MAX(BJ52*DCF!G$28,0)-MAX(BJ52-BI52,0)/Inputs!$B$17)*DCF!G$6</f>
        <v>7135.8476931548485</v>
      </c>
      <c r="CR52" s="15">
        <f ca="1">(BK52*DCF!H$28-DCF!H$5*MAX(BK52*DCF!H$28,0)-MAX(BK52-BJ52,0)/Inputs!$B$17)*DCF!H$6</f>
        <v>8817.5454190472246</v>
      </c>
      <c r="CS52" s="15">
        <f ca="1">(BL52*DCF!I$28-DCF!I$5*MAX(BL52*DCF!I$28,0)-MAX(BL52-BK52,0)/Inputs!$B$17)*DCF!I$6</f>
        <v>10969.340176291818</v>
      </c>
      <c r="CT52" s="15">
        <f ca="1">(BM52*DCF!J$28-DCF!J$5*MAX(BM52*DCF!J$28,0)-MAX(BM52-BL52,0)/Inputs!$B$17)*DCF!J$6</f>
        <v>14617.266747619851</v>
      </c>
      <c r="CU52" s="15">
        <f ca="1">(BN52*DCF!K$28-DCF!K$5*MAX(BN52*DCF!K$28,0)-MAX(BN52-BM52,0)/Inputs!$B$17)*DCF!K$6</f>
        <v>18803.586174693959</v>
      </c>
      <c r="CV52" s="15">
        <f ca="1">(BO52*DCF!L$28-DCF!L$5*MAX(BO52*DCF!L$28,0)-MAX(BO52-BN52,0)/Inputs!$B$17)*DCF!L$6</f>
        <v>24211.962793972154</v>
      </c>
      <c r="CW52" s="15">
        <f ca="1">(BP52*DCF!M$28-DCF!M$5*MAX(BP52*DCF!M$28,0)-MAX(BP52-BO52,0)/Inputs!$B$17)*DCF!M$6</f>
        <v>27549.30458368369</v>
      </c>
      <c r="CX52" s="15">
        <f ca="1">(BQ52*DCF!C$46-DCF!C$5*MAX(BQ52*DCF!C$46,0)-MAX(BQ52-Inputs!$B$20,0)/Inputs!$B$24)*DCF!C$6</f>
        <v>-1014.7083704778594</v>
      </c>
      <c r="CY52" s="15">
        <f ca="1">(BR52*DCF!D$46-DCF!D$5*MAX(BR52*DCF!D$46,0)-MAX(BR52-BQ52,0)/Inputs!$B$24)*DCF!D$6</f>
        <v>-1459.5420065194287</v>
      </c>
      <c r="CZ52" s="15">
        <f ca="1">(BS52*DCF!E$46-DCF!E$5*MAX(BS52*DCF!E$46,0)-MAX(BS52-BR52,0)/Inputs!$B$24)*DCF!E$6</f>
        <v>-2596.9969034984269</v>
      </c>
      <c r="DA52" s="15">
        <f ca="1">(BT52*DCF!F$46-DCF!F$5*MAX(BT52*DCF!F$46,0)-MAX(BT52-BS52,0)/Inputs!$B$24)*DCF!F$6</f>
        <v>-1509.6526410760266</v>
      </c>
      <c r="DB52" s="15">
        <f ca="1">(BU52*DCF!G$46-DCF!G$5*MAX(BU52*DCF!G$46,0)-MAX(BU52-BT52,0)/Inputs!$B$24)*DCF!G$6</f>
        <v>-3087.203323921739</v>
      </c>
      <c r="DC52" s="15">
        <f ca="1">(BV52*DCF!H$46-DCF!H$5*MAX(BV52*DCF!H$46,0)-MAX(BV52-BU52,0)/Inputs!$B$24)*DCF!H$6</f>
        <v>-2898.5629356226013</v>
      </c>
      <c r="DD52" s="15">
        <f ca="1">(BW52*DCF!I$46-DCF!I$5*MAX(BW52*DCF!I$46,0)-MAX(BW52-BV52,0)/Inputs!$B$24)*DCF!I$6</f>
        <v>-3239.9771797538929</v>
      </c>
      <c r="DE52" s="15">
        <f ca="1">(BX52*DCF!J$46-DCF!J$5*MAX(BX52*DCF!J$46,0)-MAX(BX52-BW52,0)/Inputs!$B$24)*DCF!J$6</f>
        <v>-474.67584541681964</v>
      </c>
      <c r="DF52" s="15">
        <f ca="1">(BY52*DCF!K$46-DCF!K$5*MAX(BY52*DCF!K$46,0)-MAX(BY52-BX52,0)/Inputs!$B$24)*DCF!K$6</f>
        <v>-2974.2993509005482</v>
      </c>
      <c r="DG52" s="15">
        <f ca="1">(BZ52*DCF!L$46-DCF!L$5*MAX(BZ52*DCF!L$46,0)-MAX(BZ52-BY52,0)/Inputs!$B$24)*DCF!L$6</f>
        <v>-2367.5723031681569</v>
      </c>
      <c r="DH52" s="15">
        <f ca="1">(CA52*DCF!M$46-DCF!M$5*MAX(CA52*DCF!M$46,0)-MAX(CA52-BZ52,0)/Inputs!$B$24)*DCF!M$6</f>
        <v>8294.2628877206098</v>
      </c>
      <c r="DI52" s="15">
        <f ca="1">SUM(CB52:CL52)+BE52*DCF!M$10*(1+Inputs!$B$30)*(1-Inputs!$B$33)*(1-Inputs!$B$30/Inputs!$B$31)/(Inputs!$B$29-Inputs!$B$30)*DCF!M$6</f>
        <v>220329.20365977086</v>
      </c>
      <c r="DJ52" s="15">
        <f ca="1">SUM(CM52:CW52)+BP52*DCF!M$28*(1+Inputs!$B$30)*(1-Inputs!$B$33)*(1-Inputs!$B$30/Inputs!$B$31)/(Inputs!$B$29-Inputs!$B$30)*DCF!M$6</f>
        <v>707405.29555576446</v>
      </c>
      <c r="DK52" s="15">
        <f ca="1">SUM(CX52:DH52)+CA52*DCF!M$46*(1+Inputs!$B$30)*(1-Inputs!$B$33)*(1-Inputs!$B$30/Inputs!$B$31)/(Inputs!$B$29-Inputs!$B$30)*DCF!M$6</f>
        <v>225231.39071708982</v>
      </c>
      <c r="DM52" s="15">
        <f ca="1">DI52+DJ52+DK52+Inputs!$B$34+Inputs!$B$36-Inputs!$B$35</f>
        <v>1229816.8899326252</v>
      </c>
    </row>
    <row r="53" spans="1:117" x14ac:dyDescent="0.75">
      <c r="A53" s="11">
        <v>40</v>
      </c>
      <c r="C53" s="24">
        <f t="shared" ca="1" si="33"/>
        <v>-2.300056776471207</v>
      </c>
      <c r="D53" s="24">
        <f t="shared" ca="1" si="33"/>
        <v>0.26222332404163806</v>
      </c>
      <c r="E53" s="24">
        <f t="shared" ca="1" si="33"/>
        <v>-0.61621392165890165</v>
      </c>
      <c r="F53" s="24">
        <f t="shared" ca="1" si="33"/>
        <v>-0.47723544914354465</v>
      </c>
      <c r="G53" s="24">
        <f t="shared" ca="1" si="33"/>
        <v>0.38452471576493896</v>
      </c>
      <c r="H53" s="24">
        <f t="shared" ca="1" si="33"/>
        <v>-1.8703700439421245</v>
      </c>
      <c r="I53" s="24">
        <f t="shared" ca="1" si="33"/>
        <v>5.6510304928811733E-2</v>
      </c>
      <c r="J53" s="24">
        <f t="shared" ca="1" si="33"/>
        <v>-0.28508651575190624</v>
      </c>
      <c r="K53" s="24">
        <f t="shared" ca="1" si="33"/>
        <v>-0.87296886402605967</v>
      </c>
      <c r="L53" s="24">
        <f t="shared" ca="1" si="33"/>
        <v>-0.14483076854862567</v>
      </c>
      <c r="M53" s="24">
        <f t="shared" ca="1" si="33"/>
        <v>-0.8947414266460687</v>
      </c>
      <c r="N53" s="24">
        <f ca="1">SQRT(Inputs!$B$38)*C53+SQRT(1-Inputs!$B$38)*_xlfn.NORM.S.INV(RAND())</f>
        <v>-1.3372298464676531</v>
      </c>
      <c r="O53" s="24">
        <f ca="1">SQRT(Inputs!$B$38)*D53+SQRT(1-Inputs!$B$38)*_xlfn.NORM.S.INV(RAND())</f>
        <v>0.69951051836910461</v>
      </c>
      <c r="P53" s="24">
        <f ca="1">SQRT(Inputs!$B$38)*E53+SQRT(1-Inputs!$B$38)*_xlfn.NORM.S.INV(RAND())</f>
        <v>-0.67401675344950385</v>
      </c>
      <c r="Q53" s="24">
        <f ca="1">SQRT(Inputs!$B$38)*F53+SQRT(1-Inputs!$B$38)*_xlfn.NORM.S.INV(RAND())</f>
        <v>-0.40734793178875772</v>
      </c>
      <c r="R53" s="24">
        <f ca="1">SQRT(Inputs!$B$38)*G53+SQRT(1-Inputs!$B$38)*_xlfn.NORM.S.INV(RAND())</f>
        <v>0.20859510588835731</v>
      </c>
      <c r="S53" s="24">
        <f ca="1">SQRT(Inputs!$B$38)*H53+SQRT(1-Inputs!$B$38)*_xlfn.NORM.S.INV(RAND())</f>
        <v>-0.52004184791010843</v>
      </c>
      <c r="T53" s="24">
        <f ca="1">SQRT(Inputs!$B$38)*I53+SQRT(1-Inputs!$B$38)*_xlfn.NORM.S.INV(RAND())</f>
        <v>0.40259525558024462</v>
      </c>
      <c r="U53" s="24">
        <f ca="1">SQRT(Inputs!$B$38)*J53+SQRT(1-Inputs!$B$38)*_xlfn.NORM.S.INV(RAND())</f>
        <v>-0.93184418885589071</v>
      </c>
      <c r="V53" s="24">
        <f ca="1">SQRT(Inputs!$B$38)*K53+SQRT(1-Inputs!$B$38)*_xlfn.NORM.S.INV(RAND())</f>
        <v>-0.93230306405580499</v>
      </c>
      <c r="W53" s="24">
        <f ca="1">SQRT(Inputs!$B$38)*L53+SQRT(1-Inputs!$B$38)*_xlfn.NORM.S.INV(RAND())</f>
        <v>0.78402246285139332</v>
      </c>
      <c r="X53" s="24">
        <f ca="1">SQRT(Inputs!$B$38)*M53+SQRT(1-Inputs!$B$38)*_xlfn.NORM.S.INV(RAND())</f>
        <v>-0.85678849617839203</v>
      </c>
      <c r="Y53" s="24">
        <f ca="1">SQRT(Inputs!$B$38)*C53+SQRT(1-Inputs!$B$38)*_xlfn.NORM.S.INV(RAND())</f>
        <v>-0.95159994496665501</v>
      </c>
      <c r="Z53" s="24">
        <f ca="1">SQRT(Inputs!$B$38)*D53+SQRT(1-Inputs!$B$38)*_xlfn.NORM.S.INV(RAND())</f>
        <v>-0.64751552748107211</v>
      </c>
      <c r="AA53" s="24">
        <f ca="1">SQRT(Inputs!$B$38)*E53+SQRT(1-Inputs!$B$38)*_xlfn.NORM.S.INV(RAND())</f>
        <v>-0.8126314702852373</v>
      </c>
      <c r="AB53" s="24">
        <f ca="1">SQRT(Inputs!$B$38)*F53+SQRT(1-Inputs!$B$38)*_xlfn.NORM.S.INV(RAND())</f>
        <v>0.93022492210214125</v>
      </c>
      <c r="AC53" s="24">
        <f ca="1">SQRT(Inputs!$B$38)*G53+SQRT(1-Inputs!$B$38)*_xlfn.NORM.S.INV(RAND())</f>
        <v>0.57159028155915859</v>
      </c>
      <c r="AD53" s="24">
        <f ca="1">SQRT(Inputs!$B$38)*H53+SQRT(1-Inputs!$B$38)*_xlfn.NORM.S.INV(RAND())</f>
        <v>-1.3825774279389402</v>
      </c>
      <c r="AE53" s="24">
        <f ca="1">SQRT(Inputs!$B$38)*I53+SQRT(1-Inputs!$B$38)*_xlfn.NORM.S.INV(RAND())</f>
        <v>-0.1208763712029422</v>
      </c>
      <c r="AF53" s="24">
        <f ca="1">SQRT(Inputs!$B$38)*J53+SQRT(1-Inputs!$B$38)*_xlfn.NORM.S.INV(RAND())</f>
        <v>0.72978174048948818</v>
      </c>
      <c r="AG53" s="24">
        <f ca="1">SQRT(Inputs!$B$38)*K53+SQRT(1-Inputs!$B$38)*_xlfn.NORM.S.INV(RAND())</f>
        <v>-1.9193533147083959</v>
      </c>
      <c r="AH53" s="24">
        <f ca="1">SQRT(Inputs!$B$38)*L53+SQRT(1-Inputs!$B$38)*_xlfn.NORM.S.INV(RAND())</f>
        <v>-0.86322204982263262</v>
      </c>
      <c r="AI53" s="24">
        <f ca="1">SQRT(Inputs!$B$38)*M53+SQRT(1-Inputs!$B$38)*_xlfn.NORM.S.INV(RAND())</f>
        <v>-1.6649061719894349</v>
      </c>
      <c r="AJ53" s="24">
        <f ca="1">SQRT(Inputs!$B$38)*C53+SQRT(1-Inputs!$B$38)*_xlfn.NORM.S.INV(RAND())</f>
        <v>-1.9310112740681351</v>
      </c>
      <c r="AK53" s="24">
        <f ca="1">SQRT(Inputs!$B$38)*D53+SQRT(1-Inputs!$B$38)*_xlfn.NORM.S.INV(RAND())</f>
        <v>0.10791710027702164</v>
      </c>
      <c r="AL53" s="24">
        <f ca="1">SQRT(Inputs!$B$38)*E53+SQRT(1-Inputs!$B$38)*_xlfn.NORM.S.INV(RAND())</f>
        <v>-0.22992303147886012</v>
      </c>
      <c r="AM53" s="24">
        <f ca="1">SQRT(Inputs!$B$38)*F53+SQRT(1-Inputs!$B$38)*_xlfn.NORM.S.INV(RAND())</f>
        <v>-0.10920301489683662</v>
      </c>
      <c r="AN53" s="24">
        <f ca="1">SQRT(Inputs!$B$38)*G53+SQRT(1-Inputs!$B$38)*_xlfn.NORM.S.INV(RAND())</f>
        <v>0.56724438107817166</v>
      </c>
      <c r="AO53" s="24">
        <f ca="1">SQRT(Inputs!$B$38)*H53+SQRT(1-Inputs!$B$38)*_xlfn.NORM.S.INV(RAND())</f>
        <v>-1.579434948748025</v>
      </c>
      <c r="AP53" s="24">
        <f ca="1">SQRT(Inputs!$B$38)*I53+SQRT(1-Inputs!$B$38)*_xlfn.NORM.S.INV(RAND())</f>
        <v>0.16881234867050859</v>
      </c>
      <c r="AQ53" s="24">
        <f ca="1">SQRT(Inputs!$B$38)*J53+SQRT(1-Inputs!$B$38)*_xlfn.NORM.S.INV(RAND())</f>
        <v>0.74380431488770493</v>
      </c>
      <c r="AR53" s="24">
        <f ca="1">SQRT(Inputs!$B$38)*K53+SQRT(1-Inputs!$B$38)*_xlfn.NORM.S.INV(RAND())</f>
        <v>-9.0951864797543525E-2</v>
      </c>
      <c r="AS53" s="24">
        <f ca="1">SQRT(Inputs!$B$38)*L53+SQRT(1-Inputs!$B$38)*_xlfn.NORM.S.INV(RAND())</f>
        <v>-0.15284392968913407</v>
      </c>
      <c r="AT53" s="24">
        <f ca="1">SQRT(Inputs!$B$38)*M53+SQRT(1-Inputs!$B$38)*_xlfn.NORM.S.INV(RAND())</f>
        <v>-0.57098819293124392</v>
      </c>
      <c r="AU53" s="15">
        <f ca="1">Inputs!$B$6*EXP($B$8-0.5*C$5^2+C$5*N53)</f>
        <v>3996.4066887328268</v>
      </c>
      <c r="AV53" s="15">
        <f t="shared" ca="1" si="1"/>
        <v>5391.528606611445</v>
      </c>
      <c r="AW53" s="15">
        <f t="shared" ca="1" si="2"/>
        <v>6002.718224881999</v>
      </c>
      <c r="AX53" s="15">
        <f t="shared" ca="1" si="3"/>
        <v>6965.0808828055915</v>
      </c>
      <c r="AY53" s="15">
        <f t="shared" ca="1" si="4"/>
        <v>8721.9513242533922</v>
      </c>
      <c r="AZ53" s="15">
        <f t="shared" ca="1" si="5"/>
        <v>10073.469895860086</v>
      </c>
      <c r="BA53" s="15">
        <f t="shared" ca="1" si="6"/>
        <v>12857.868816414928</v>
      </c>
      <c r="BB53" s="15">
        <f t="shared" ca="1" si="7"/>
        <v>14338.782687443105</v>
      </c>
      <c r="BC53" s="15">
        <f t="shared" ca="1" si="8"/>
        <v>16049.952795702509</v>
      </c>
      <c r="BD53" s="15">
        <f t="shared" ca="1" si="9"/>
        <v>21158.804818441589</v>
      </c>
      <c r="BE53" s="15">
        <f t="shared" ca="1" si="10"/>
        <v>23981.04749319073</v>
      </c>
      <c r="BF53" s="15">
        <f ca="1">Inputs!$B$13*EXP($B$9-0.5*C$6^2+C$6*Y53)</f>
        <v>11453.111741995026</v>
      </c>
      <c r="BG53" s="15">
        <f t="shared" ca="1" si="11"/>
        <v>12419.135321515256</v>
      </c>
      <c r="BH53" s="15">
        <f t="shared" ca="1" si="12"/>
        <v>13260.581641493787</v>
      </c>
      <c r="BI53" s="15">
        <f t="shared" ca="1" si="13"/>
        <v>18731.800661711342</v>
      </c>
      <c r="BJ53" s="15">
        <f t="shared" ca="1" si="14"/>
        <v>24936.149550542686</v>
      </c>
      <c r="BK53" s="15">
        <f t="shared" ca="1" si="15"/>
        <v>25353.455964018984</v>
      </c>
      <c r="BL53" s="15">
        <f t="shared" ca="1" si="16"/>
        <v>30659.610200112937</v>
      </c>
      <c r="BM53" s="15">
        <f t="shared" ca="1" si="17"/>
        <v>41263.63511882037</v>
      </c>
      <c r="BN53" s="15">
        <f t="shared" ca="1" si="18"/>
        <v>40321.571270468929</v>
      </c>
      <c r="BO53" s="15">
        <f t="shared" ca="1" si="19"/>
        <v>44875.062325403233</v>
      </c>
      <c r="BP53" s="15">
        <f t="shared" ca="1" si="20"/>
        <v>45737.980321168696</v>
      </c>
      <c r="BQ53" s="15">
        <f ca="1">Inputs!$B$20*EXP($B$10-0.5*C$7^2+C$7*AJ53)</f>
        <v>2162.5263331512124</v>
      </c>
      <c r="BR53" s="15">
        <f t="shared" ca="1" si="21"/>
        <v>3036.5772284475343</v>
      </c>
      <c r="BS53" s="15">
        <f t="shared" ca="1" si="22"/>
        <v>3892.5470065049462</v>
      </c>
      <c r="BT53" s="15">
        <f t="shared" ca="1" si="23"/>
        <v>5215.407248956064</v>
      </c>
      <c r="BU53" s="15">
        <f t="shared" ca="1" si="24"/>
        <v>8291.3148607990697</v>
      </c>
      <c r="BV53" s="15">
        <f t="shared" ca="1" si="25"/>
        <v>8081.6372952115635</v>
      </c>
      <c r="BW53" s="15">
        <f t="shared" ca="1" si="26"/>
        <v>11687.686395870613</v>
      </c>
      <c r="BX53" s="15">
        <f t="shared" ca="1" si="27"/>
        <v>18975.799891799954</v>
      </c>
      <c r="BY53" s="15">
        <f t="shared" ca="1" si="28"/>
        <v>26129.648119971695</v>
      </c>
      <c r="BZ53" s="15">
        <f t="shared" ca="1" si="29"/>
        <v>35647.725461175054</v>
      </c>
      <c r="CA53" s="15">
        <f t="shared" ca="1" si="30"/>
        <v>45242.71013772834</v>
      </c>
      <c r="CB53" s="15">
        <f ca="1">(AU53*DCF!C$10-DCF!C$5*MAX(AU53*DCF!C$10,0)-MAX(AU53-Inputs!$B$6,0)/Inputs!$B$10)*DCF!C$6</f>
        <v>1026.3136677972282</v>
      </c>
      <c r="CC53" s="15">
        <f ca="1">(AV53*DCF!D$10-DCF!D$5*MAX(AV53*DCF!D$10,0)-MAX(AV53-AU53,0)/Inputs!$B$10)*DCF!D$6</f>
        <v>973.9846047139398</v>
      </c>
      <c r="CD53" s="15">
        <f ca="1">(AW53*DCF!E$10-DCF!E$5*MAX(AW53*DCF!E$10,0)-MAX(AW53-AV53,0)/Inputs!$B$10)*DCF!E$6</f>
        <v>1248.2668704715063</v>
      </c>
      <c r="CE53" s="15">
        <f ca="1">(AX53*DCF!F$10-DCF!F$5*MAX(AX53*DCF!F$10,0)-MAX(AX53-AW53,0)/Inputs!$B$10)*DCF!F$6</f>
        <v>1320.2222472385338</v>
      </c>
      <c r="CF53" s="15">
        <f ca="1">(AY53*DCF!G$10-DCF!G$5*MAX(AY53*DCF!G$10,0)-MAX(AY53-AX53,0)/Inputs!$B$10)*DCF!G$6</f>
        <v>1459.3686693326945</v>
      </c>
      <c r="CG53" s="15">
        <f ca="1">(AZ53*DCF!H$10-DCF!H$5*MAX(AZ53*DCF!H$10,0)-MAX(AZ53-AY53,0)/Inputs!$B$10)*DCF!H$6</f>
        <v>1715.7850542363556</v>
      </c>
      <c r="CH53" s="15">
        <f ca="1">(BA53*DCF!I$10-DCF!I$5*MAX(BA53*DCF!I$10,0)-MAX(BA53-AZ53,0)/Inputs!$B$10)*DCF!I$6</f>
        <v>1891.9245967843749</v>
      </c>
      <c r="CI53" s="15">
        <f ca="1">(BB53*DCF!J$10-DCF!J$5*MAX(BB53*DCF!J$10,0)-MAX(BB53-BA53,0)/Inputs!$B$10)*DCF!J$6</f>
        <v>2236.1602861393553</v>
      </c>
      <c r="CJ53" s="15">
        <f ca="1">(BC53*DCF!K$10-DCF!K$5*MAX(BC53*DCF!K$10,0)-MAX(BC53-BB53,0)/Inputs!$B$10)*DCF!K$6</f>
        <v>2344.2468700227969</v>
      </c>
      <c r="CK53" s="15">
        <f ca="1">(BD53*DCF!L$10-DCF!L$5*MAX(BD53*DCF!L$10,0)-MAX(BD53-BC53,0)/Inputs!$B$10)*DCF!L$6</f>
        <v>2530.4928356957739</v>
      </c>
      <c r="CL53" s="15">
        <f ca="1">(BE53*DCF!M$10-DCF!M$5*MAX(BE53*DCF!M$10,0)-MAX(BE53-BD53,0)/Inputs!$B$10)*DCF!M$6</f>
        <v>3046.8889303738488</v>
      </c>
      <c r="CM53" s="15">
        <f ca="1">(BF53*DCF!C$28-DCF!C$5*MAX(BF53*DCF!C$28,0)-MAX(BF53-Inputs!$B$13,0)/Inputs!$B$17)*DCF!C$6</f>
        <v>3480.1462919924538</v>
      </c>
      <c r="CN53" s="15">
        <f ca="1">(BG53*DCF!D$28-DCF!D$5*MAX(BG53*DCF!D$28,0)-MAX(BG53-BF53,0)/Inputs!$B$17)*DCF!D$6</f>
        <v>3451.6246634395798</v>
      </c>
      <c r="CO53" s="15">
        <f ca="1">(BH53*DCF!E$28-DCF!E$5*MAX(BH53*DCF!E$28,0)-MAX(BH53-BG53,0)/Inputs!$B$17)*DCF!E$6</f>
        <v>3589.79535732568</v>
      </c>
      <c r="CP53" s="15">
        <f ca="1">(BI53*DCF!F$28-DCF!F$5*MAX(BI53*DCF!F$28,0)-MAX(BI53-BH53,0)/Inputs!$B$17)*DCF!F$6</f>
        <v>4089.0685660253184</v>
      </c>
      <c r="CQ53" s="15">
        <f ca="1">(BJ53*DCF!G$28-DCF!G$5*MAX(BJ53*DCF!G$28,0)-MAX(BJ53-BI53,0)/Inputs!$B$17)*DCF!G$6</f>
        <v>5426.3629992915012</v>
      </c>
      <c r="CR53" s="15">
        <f ca="1">(BK53*DCF!H$28-DCF!H$5*MAX(BK53*DCF!H$28,0)-MAX(BK53-BJ53,0)/Inputs!$B$17)*DCF!H$6</f>
        <v>6205.3516721356555</v>
      </c>
      <c r="CS53" s="15">
        <f ca="1">(BL53*DCF!I$28-DCF!I$5*MAX(BL53*DCF!I$28,0)-MAX(BL53-BK53,0)/Inputs!$B$17)*DCF!I$6</f>
        <v>6448.1046499371987</v>
      </c>
      <c r="CT53" s="15">
        <f ca="1">(BM53*DCF!J$28-DCF!J$5*MAX(BM53*DCF!J$28,0)-MAX(BM53-BL53,0)/Inputs!$B$17)*DCF!J$6</f>
        <v>7799.2091092192641</v>
      </c>
      <c r="CU53" s="15">
        <f ca="1">(BN53*DCF!K$28-DCF!K$5*MAX(BN53*DCF!K$28,0)-MAX(BN53-BM53,0)/Inputs!$B$17)*DCF!K$6</f>
        <v>8515.2397804241973</v>
      </c>
      <c r="CV53" s="15">
        <f ca="1">(BO53*DCF!L$28-DCF!L$5*MAX(BO53*DCF!L$28,0)-MAX(BO53-BN53,0)/Inputs!$B$17)*DCF!L$6</f>
        <v>8438.2817500553592</v>
      </c>
      <c r="CW53" s="15">
        <f ca="1">(BP53*DCF!M$28-DCF!M$5*MAX(BP53*DCF!M$28,0)-MAX(BP53-BO53,0)/Inputs!$B$17)*DCF!M$6</f>
        <v>8515.4282893667696</v>
      </c>
      <c r="CX53" s="15">
        <f ca="1">(BQ53*DCF!C$46-DCF!C$5*MAX(BQ53*DCF!C$46,0)-MAX(BQ53-Inputs!$B$20,0)/Inputs!$B$24)*DCF!C$6</f>
        <v>-499.42871435362872</v>
      </c>
      <c r="CY53" s="15">
        <f ca="1">(BR53*DCF!D$46-DCF!D$5*MAX(BR53*DCF!D$46,0)-MAX(BR53-BQ53,0)/Inputs!$B$24)*DCF!D$6</f>
        <v>-891.22318074141333</v>
      </c>
      <c r="CZ53" s="15">
        <f ca="1">(BS53*DCF!E$46-DCF!E$5*MAX(BS53*DCF!E$46,0)-MAX(BS53-BR53,0)/Inputs!$B$24)*DCF!E$6</f>
        <v>-797.7001829869896</v>
      </c>
      <c r="DA53" s="15">
        <f ca="1">(BT53*DCF!F$46-DCF!F$5*MAX(BT53*DCF!F$46,0)-MAX(BT53-BS53,0)/Inputs!$B$24)*DCF!F$6</f>
        <v>-861.51416326775757</v>
      </c>
      <c r="DB53" s="15">
        <f ca="1">(BU53*DCF!G$46-DCF!G$5*MAX(BU53*DCF!G$46,0)-MAX(BU53-BT53,0)/Inputs!$B$24)*DCF!G$6</f>
        <v>-1313.5779983894331</v>
      </c>
      <c r="DC53" s="15">
        <f ca="1">(BV53*DCF!H$46-DCF!H$5*MAX(BV53*DCF!H$46,0)-MAX(BV53-BU53,0)/Inputs!$B$24)*DCF!H$6</f>
        <v>0</v>
      </c>
      <c r="DD53" s="15">
        <f ca="1">(BW53*DCF!I$46-DCF!I$5*MAX(BW53*DCF!I$46,0)-MAX(BW53-BV53,0)/Inputs!$B$24)*DCF!I$6</f>
        <v>-765.22554769310227</v>
      </c>
      <c r="DE53" s="15">
        <f ca="1">(BX53*DCF!J$46-DCF!J$5*MAX(BX53*DCF!J$46,0)-MAX(BX53-BW53,0)/Inputs!$B$24)*DCF!J$6</f>
        <v>-1136.7063125300949</v>
      </c>
      <c r="DF53" s="15">
        <f ca="1">(BY53*DCF!K$46-DCF!K$5*MAX(BY53*DCF!K$46,0)-MAX(BY53-BX53,0)/Inputs!$B$24)*DCF!K$6</f>
        <v>-259.88963394051353</v>
      </c>
      <c r="DG53" s="15">
        <f ca="1">(BZ53*DCF!L$46-DCF!L$5*MAX(BZ53*DCF!L$46,0)-MAX(BZ53-BY53,0)/Inputs!$B$24)*DCF!L$6</f>
        <v>310.19000645927741</v>
      </c>
      <c r="DH53" s="15">
        <f ca="1">(CA53*DCF!M$46-DCF!M$5*MAX(CA53*DCF!M$46,0)-MAX(CA53-BZ53,0)/Inputs!$B$24)*DCF!M$6</f>
        <v>1540.959851210288</v>
      </c>
      <c r="DI53" s="15">
        <f ca="1">SUM(CB53:CL53)+BE53*DCF!M$10*(1+Inputs!$B$30)*(1-Inputs!$B$33)*(1-Inputs!$B$30/Inputs!$B$31)/(Inputs!$B$29-Inputs!$B$30)*DCF!M$6</f>
        <v>86533.226922879869</v>
      </c>
      <c r="DJ53" s="15">
        <f ca="1">SUM(CM53:CW53)+BP53*DCF!M$28*(1+Inputs!$B$30)*(1-Inputs!$B$33)*(1-Inputs!$B$30/Inputs!$B$31)/(Inputs!$B$29-Inputs!$B$30)*DCF!M$6</f>
        <v>235677.81853719708</v>
      </c>
      <c r="DK53" s="15">
        <f ca="1">SUM(CX53:DH53)+CA53*DCF!M$46*(1+Inputs!$B$30)*(1-Inputs!$B$33)*(1-Inputs!$B$30/Inputs!$B$31)/(Inputs!$B$29-Inputs!$B$30)*DCF!M$6</f>
        <v>65276.473338324096</v>
      </c>
      <c r="DM53" s="15">
        <f ca="1">DI53+DJ53+DK53+Inputs!$B$34+Inputs!$B$36-Inputs!$B$35</f>
        <v>464338.51879840106</v>
      </c>
    </row>
    <row r="54" spans="1:117" x14ac:dyDescent="0.75">
      <c r="A54" s="11">
        <v>41</v>
      </c>
      <c r="C54" s="24">
        <f t="shared" ref="C54:M63" ca="1" si="34">_xlfn.NORM.S.INV(RAND())</f>
        <v>0.79958444278138507</v>
      </c>
      <c r="D54" s="24">
        <f t="shared" ca="1" si="34"/>
        <v>0.21588669570071267</v>
      </c>
      <c r="E54" s="24">
        <f t="shared" ca="1" si="34"/>
        <v>-7.4836851772121474E-2</v>
      </c>
      <c r="F54" s="24">
        <f t="shared" ca="1" si="34"/>
        <v>-0.15012672105270883</v>
      </c>
      <c r="G54" s="24">
        <f t="shared" ca="1" si="34"/>
        <v>-0.60942221256626139</v>
      </c>
      <c r="H54" s="24">
        <f t="shared" ca="1" si="34"/>
        <v>-0.90637952530525878</v>
      </c>
      <c r="I54" s="24">
        <f t="shared" ca="1" si="34"/>
        <v>0.54327318867421515</v>
      </c>
      <c r="J54" s="24">
        <f t="shared" ca="1" si="34"/>
        <v>-0.78953860617636995</v>
      </c>
      <c r="K54" s="24">
        <f t="shared" ca="1" si="34"/>
        <v>0.8625927085356867</v>
      </c>
      <c r="L54" s="24">
        <f t="shared" ca="1" si="34"/>
        <v>1.3355084498870595</v>
      </c>
      <c r="M54" s="24">
        <f t="shared" ca="1" si="34"/>
        <v>-0.43013802100102588</v>
      </c>
      <c r="N54" s="24">
        <f ca="1">SQRT(Inputs!$B$38)*C54+SQRT(1-Inputs!$B$38)*_xlfn.NORM.S.INV(RAND())</f>
        <v>2.1789958159189902</v>
      </c>
      <c r="O54" s="24">
        <f ca="1">SQRT(Inputs!$B$38)*D54+SQRT(1-Inputs!$B$38)*_xlfn.NORM.S.INV(RAND())</f>
        <v>0.32479003758395975</v>
      </c>
      <c r="P54" s="24">
        <f ca="1">SQRT(Inputs!$B$38)*E54+SQRT(1-Inputs!$B$38)*_xlfn.NORM.S.INV(RAND())</f>
        <v>-6.0429784562700983E-2</v>
      </c>
      <c r="Q54" s="24">
        <f ca="1">SQRT(Inputs!$B$38)*F54+SQRT(1-Inputs!$B$38)*_xlfn.NORM.S.INV(RAND())</f>
        <v>-5.7935686459011274E-2</v>
      </c>
      <c r="R54" s="24">
        <f ca="1">SQRT(Inputs!$B$38)*G54+SQRT(1-Inputs!$B$38)*_xlfn.NORM.S.INV(RAND())</f>
        <v>-0.76862471745160754</v>
      </c>
      <c r="S54" s="24">
        <f ca="1">SQRT(Inputs!$B$38)*H54+SQRT(1-Inputs!$B$38)*_xlfn.NORM.S.INV(RAND())</f>
        <v>0.68707269066120524</v>
      </c>
      <c r="T54" s="24">
        <f ca="1">SQRT(Inputs!$B$38)*I54+SQRT(1-Inputs!$B$38)*_xlfn.NORM.S.INV(RAND())</f>
        <v>0.24142418856682596</v>
      </c>
      <c r="U54" s="24">
        <f ca="1">SQRT(Inputs!$B$38)*J54+SQRT(1-Inputs!$B$38)*_xlfn.NORM.S.INV(RAND())</f>
        <v>-1.105306560897247</v>
      </c>
      <c r="V54" s="24">
        <f ca="1">SQRT(Inputs!$B$38)*K54+SQRT(1-Inputs!$B$38)*_xlfn.NORM.S.INV(RAND())</f>
        <v>1.6581426967591852</v>
      </c>
      <c r="W54" s="24">
        <f ca="1">SQRT(Inputs!$B$38)*L54+SQRT(1-Inputs!$B$38)*_xlfn.NORM.S.INV(RAND())</f>
        <v>0.55420086011738667</v>
      </c>
      <c r="X54" s="24">
        <f ca="1">SQRT(Inputs!$B$38)*M54+SQRT(1-Inputs!$B$38)*_xlfn.NORM.S.INV(RAND())</f>
        <v>0.71265681242197831</v>
      </c>
      <c r="Y54" s="24">
        <f ca="1">SQRT(Inputs!$B$38)*C54+SQRT(1-Inputs!$B$38)*_xlfn.NORM.S.INV(RAND())</f>
        <v>0.26626226498706884</v>
      </c>
      <c r="Z54" s="24">
        <f ca="1">SQRT(Inputs!$B$38)*D54+SQRT(1-Inputs!$B$38)*_xlfn.NORM.S.INV(RAND())</f>
        <v>0.10757907769659708</v>
      </c>
      <c r="AA54" s="24">
        <f ca="1">SQRT(Inputs!$B$38)*E54+SQRT(1-Inputs!$B$38)*_xlfn.NORM.S.INV(RAND())</f>
        <v>6.632175185372241E-2</v>
      </c>
      <c r="AB54" s="24">
        <f ca="1">SQRT(Inputs!$B$38)*F54+SQRT(1-Inputs!$B$38)*_xlfn.NORM.S.INV(RAND())</f>
        <v>1.5303609124917932</v>
      </c>
      <c r="AC54" s="24">
        <f ca="1">SQRT(Inputs!$B$38)*G54+SQRT(1-Inputs!$B$38)*_xlfn.NORM.S.INV(RAND())</f>
        <v>0.39832936659684021</v>
      </c>
      <c r="AD54" s="24">
        <f ca="1">SQRT(Inputs!$B$38)*H54+SQRT(1-Inputs!$B$38)*_xlfn.NORM.S.INV(RAND())</f>
        <v>-1.2834178886454417</v>
      </c>
      <c r="AE54" s="24">
        <f ca="1">SQRT(Inputs!$B$38)*I54+SQRT(1-Inputs!$B$38)*_xlfn.NORM.S.INV(RAND())</f>
        <v>1.0885179466679269</v>
      </c>
      <c r="AF54" s="24">
        <f ca="1">SQRT(Inputs!$B$38)*J54+SQRT(1-Inputs!$B$38)*_xlfn.NORM.S.INV(RAND())</f>
        <v>-1.3254277050747614</v>
      </c>
      <c r="AG54" s="24">
        <f ca="1">SQRT(Inputs!$B$38)*K54+SQRT(1-Inputs!$B$38)*_xlfn.NORM.S.INV(RAND())</f>
        <v>-0.92599031112461994</v>
      </c>
      <c r="AH54" s="24">
        <f ca="1">SQRT(Inputs!$B$38)*L54+SQRT(1-Inputs!$B$38)*_xlfn.NORM.S.INV(RAND())</f>
        <v>-0.63648751296981454</v>
      </c>
      <c r="AI54" s="24">
        <f ca="1">SQRT(Inputs!$B$38)*M54+SQRT(1-Inputs!$B$38)*_xlfn.NORM.S.INV(RAND())</f>
        <v>2.6601063183277845E-2</v>
      </c>
      <c r="AJ54" s="24">
        <f ca="1">SQRT(Inputs!$B$38)*C54+SQRT(1-Inputs!$B$38)*_xlfn.NORM.S.INV(RAND())</f>
        <v>0.33238548656409572</v>
      </c>
      <c r="AK54" s="24">
        <f ca="1">SQRT(Inputs!$B$38)*D54+SQRT(1-Inputs!$B$38)*_xlfn.NORM.S.INV(RAND())</f>
        <v>-0.36707854432167702</v>
      </c>
      <c r="AL54" s="24">
        <f ca="1">SQRT(Inputs!$B$38)*E54+SQRT(1-Inputs!$B$38)*_xlfn.NORM.S.INV(RAND())</f>
        <v>-1.0104597862804523</v>
      </c>
      <c r="AM54" s="24">
        <f ca="1">SQRT(Inputs!$B$38)*F54+SQRT(1-Inputs!$B$38)*_xlfn.NORM.S.INV(RAND())</f>
        <v>-0.94957491342958744</v>
      </c>
      <c r="AN54" s="24">
        <f ca="1">SQRT(Inputs!$B$38)*G54+SQRT(1-Inputs!$B$38)*_xlfn.NORM.S.INV(RAND())</f>
        <v>-0.11814418924988693</v>
      </c>
      <c r="AO54" s="24">
        <f ca="1">SQRT(Inputs!$B$38)*H54+SQRT(1-Inputs!$B$38)*_xlfn.NORM.S.INV(RAND())</f>
        <v>0.2644354499252356</v>
      </c>
      <c r="AP54" s="24">
        <f ca="1">SQRT(Inputs!$B$38)*I54+SQRT(1-Inputs!$B$38)*_xlfn.NORM.S.INV(RAND())</f>
        <v>0.35057604477822379</v>
      </c>
      <c r="AQ54" s="24">
        <f ca="1">SQRT(Inputs!$B$38)*J54+SQRT(1-Inputs!$B$38)*_xlfn.NORM.S.INV(RAND())</f>
        <v>-1.9643900836097299</v>
      </c>
      <c r="AR54" s="24">
        <f ca="1">SQRT(Inputs!$B$38)*K54+SQRT(1-Inputs!$B$38)*_xlfn.NORM.S.INV(RAND())</f>
        <v>1.339958018706465</v>
      </c>
      <c r="AS54" s="24">
        <f ca="1">SQRT(Inputs!$B$38)*L54+SQRT(1-Inputs!$B$38)*_xlfn.NORM.S.INV(RAND())</f>
        <v>1.3408188796730403</v>
      </c>
      <c r="AT54" s="24">
        <f ca="1">SQRT(Inputs!$B$38)*M54+SQRT(1-Inputs!$B$38)*_xlfn.NORM.S.INV(RAND())</f>
        <v>1.7509962854299379</v>
      </c>
      <c r="AU54" s="15">
        <f ca="1">Inputs!$B$6*EXP($B$8-0.5*C$5^2+C$5*N54)</f>
        <v>7060.9379092097015</v>
      </c>
      <c r="AV54" s="15">
        <f t="shared" ca="1" si="1"/>
        <v>9015.2294034225961</v>
      </c>
      <c r="AW54" s="15">
        <f t="shared" ca="1" si="2"/>
        <v>10903.24102136773</v>
      </c>
      <c r="AX54" s="15">
        <f t="shared" ca="1" si="3"/>
        <v>13215.759065484988</v>
      </c>
      <c r="AY54" s="15">
        <f t="shared" ca="1" si="4"/>
        <v>14764.361360681858</v>
      </c>
      <c r="AZ54" s="15">
        <f t="shared" ca="1" si="5"/>
        <v>19476.434572081835</v>
      </c>
      <c r="BA54" s="15">
        <f t="shared" ca="1" si="6"/>
        <v>24444.075961493567</v>
      </c>
      <c r="BB54" s="15">
        <f t="shared" ca="1" si="7"/>
        <v>26789.786631277988</v>
      </c>
      <c r="BC54" s="15">
        <f t="shared" ca="1" si="8"/>
        <v>38506.002050178926</v>
      </c>
      <c r="BD54" s="15">
        <f t="shared" ca="1" si="9"/>
        <v>49683.272895882699</v>
      </c>
      <c r="BE54" s="15">
        <f t="shared" ca="1" si="10"/>
        <v>64963.241702183193</v>
      </c>
      <c r="BF54" s="15">
        <f ca="1">Inputs!$B$13*EXP($B$9-0.5*C$6^2+C$6*Y54)</f>
        <v>14580.715963649776</v>
      </c>
      <c r="BG54" s="15">
        <f t="shared" ca="1" si="11"/>
        <v>18118.343735756385</v>
      </c>
      <c r="BH54" s="15">
        <f t="shared" ca="1" si="12"/>
        <v>22382.136834488938</v>
      </c>
      <c r="BI54" s="15">
        <f t="shared" ca="1" si="13"/>
        <v>34676.512912582388</v>
      </c>
      <c r="BJ54" s="15">
        <f t="shared" ca="1" si="14"/>
        <v>45023.460559954307</v>
      </c>
      <c r="BK54" s="15">
        <f t="shared" ca="1" si="15"/>
        <v>46399.102575620906</v>
      </c>
      <c r="BL54" s="15">
        <f t="shared" ca="1" si="16"/>
        <v>65630.374511433809</v>
      </c>
      <c r="BM54" s="15">
        <f t="shared" ca="1" si="17"/>
        <v>68426.512651158686</v>
      </c>
      <c r="BN54" s="15">
        <f t="shared" ca="1" si="18"/>
        <v>75316.999346741839</v>
      </c>
      <c r="BO54" s="15">
        <f t="shared" ca="1" si="19"/>
        <v>86061.071895963993</v>
      </c>
      <c r="BP54" s="15">
        <f t="shared" ca="1" si="20"/>
        <v>106244.77431331185</v>
      </c>
      <c r="BQ54" s="15">
        <f ca="1">Inputs!$B$20*EXP($B$10-0.5*C$7^2+C$7*AJ54)</f>
        <v>4826.2259461009162</v>
      </c>
      <c r="BR54" s="15">
        <f t="shared" ca="1" si="21"/>
        <v>5827.9743946141934</v>
      </c>
      <c r="BS54" s="15">
        <f t="shared" ca="1" si="22"/>
        <v>5970.4947678118169</v>
      </c>
      <c r="BT54" s="15">
        <f t="shared" ca="1" si="23"/>
        <v>6416.8454411112098</v>
      </c>
      <c r="BU54" s="15">
        <f t="shared" ca="1" si="24"/>
        <v>8642.3509232603028</v>
      </c>
      <c r="BV54" s="15">
        <f t="shared" ca="1" si="25"/>
        <v>12762.126262502838</v>
      </c>
      <c r="BW54" s="15">
        <f t="shared" ca="1" si="26"/>
        <v>19180.485895737704</v>
      </c>
      <c r="BX54" s="15">
        <f t="shared" ca="1" si="27"/>
        <v>18094.338923136034</v>
      </c>
      <c r="BY54" s="15">
        <f t="shared" ca="1" si="28"/>
        <v>32762.143718566978</v>
      </c>
      <c r="BZ54" s="15">
        <f t="shared" ca="1" si="29"/>
        <v>58819.543088338643</v>
      </c>
      <c r="CA54" s="15">
        <f t="shared" ca="1" si="30"/>
        <v>112781.10911993368</v>
      </c>
      <c r="CB54" s="15">
        <f ca="1">(AU54*DCF!C$10-DCF!C$5*MAX(AU54*DCF!C$10,0)-MAX(AU54-Inputs!$B$6,0)/Inputs!$B$10)*DCF!C$6</f>
        <v>1028.110209290272</v>
      </c>
      <c r="CC54" s="15">
        <f ca="1">(AV54*DCF!D$10-DCF!D$5*MAX(AV54*DCF!D$10,0)-MAX(AV54-AU54,0)/Inputs!$B$10)*DCF!D$6</f>
        <v>1720.8982574879233</v>
      </c>
      <c r="CD54" s="15">
        <f ca="1">(AW54*DCF!E$10-DCF!E$5*MAX(AW54*DCF!E$10,0)-MAX(AW54-AV54,0)/Inputs!$B$10)*DCF!E$6</f>
        <v>2092.1263847552286</v>
      </c>
      <c r="CE54" s="15">
        <f ca="1">(AX54*DCF!F$10-DCF!F$5*MAX(AX54*DCF!F$10,0)-MAX(AX54-AW54,0)/Inputs!$B$10)*DCF!F$6</f>
        <v>2403.8014713274483</v>
      </c>
      <c r="CF54" s="15">
        <f ca="1">(AY54*DCF!G$10-DCF!G$5*MAX(AY54*DCF!G$10,0)-MAX(AY54-AX54,0)/Inputs!$B$10)*DCF!G$6</f>
        <v>2744.3786545784942</v>
      </c>
      <c r="CG54" s="15">
        <f ca="1">(AZ54*DCF!H$10-DCF!H$5*MAX(AZ54*DCF!H$10,0)-MAX(AZ54-AY54,0)/Inputs!$B$10)*DCF!H$6</f>
        <v>2944.6506684982073</v>
      </c>
      <c r="CH54" s="15">
        <f ca="1">(BA54*DCF!I$10-DCF!I$5*MAX(BA54*DCF!I$10,0)-MAX(BA54-AZ54,0)/Inputs!$B$10)*DCF!I$6</f>
        <v>3650.1737172710286</v>
      </c>
      <c r="CI54" s="15">
        <f ca="1">(BB54*DCF!J$10-DCF!J$5*MAX(BB54*DCF!J$10,0)-MAX(BB54-BA54,0)/Inputs!$B$10)*DCF!J$6</f>
        <v>4241.7357491249613</v>
      </c>
      <c r="CJ54" s="15">
        <f ca="1">(BC54*DCF!K$10-DCF!K$5*MAX(BC54*DCF!K$10,0)-MAX(BC54-BB54,0)/Inputs!$B$10)*DCF!K$6</f>
        <v>4558.7561150490983</v>
      </c>
      <c r="CK54" s="15">
        <f ca="1">(BD54*DCF!L$10-DCF!L$5*MAX(BD54*DCF!L$10,0)-MAX(BD54-BC54,0)/Inputs!$B$10)*DCF!L$6</f>
        <v>6047.7802320505634</v>
      </c>
      <c r="CL54" s="15">
        <f ca="1">(BE54*DCF!M$10-DCF!M$5*MAX(BE54*DCF!M$10,0)-MAX(BE54-BD54,0)/Inputs!$B$10)*DCF!M$6</f>
        <v>7341.7981028092927</v>
      </c>
      <c r="CM54" s="15">
        <f ca="1">(BF54*DCF!C$28-DCF!C$5*MAX(BF54*DCF!C$28,0)-MAX(BF54-Inputs!$B$13,0)/Inputs!$B$17)*DCF!C$6</f>
        <v>3712.3601454125087</v>
      </c>
      <c r="CN54" s="15">
        <f ca="1">(BG54*DCF!D$28-DCF!D$5*MAX(BG54*DCF!D$28,0)-MAX(BG54-BF54,0)/Inputs!$B$17)*DCF!D$6</f>
        <v>4581.5319055338896</v>
      </c>
      <c r="CO54" s="15">
        <f ca="1">(BH54*DCF!E$28-DCF!E$5*MAX(BH54*DCF!E$28,0)-MAX(BH54-BG54,0)/Inputs!$B$17)*DCF!E$6</f>
        <v>5498.6847682044472</v>
      </c>
      <c r="CP54" s="15">
        <f ca="1">(BI54*DCF!F$28-DCF!F$5*MAX(BI54*DCF!F$28,0)-MAX(BI54-BH54,0)/Inputs!$B$17)*DCF!F$6</f>
        <v>7175.3743540535679</v>
      </c>
      <c r="CQ54" s="15">
        <f ca="1">(BJ54*DCF!G$28-DCF!G$5*MAX(BJ54*DCF!G$28,0)-MAX(BJ54-BI54,0)/Inputs!$B$17)*DCF!G$6</f>
        <v>9941.4240553651071</v>
      </c>
      <c r="CR54" s="15">
        <f ca="1">(BK54*DCF!H$28-DCF!H$5*MAX(BK54*DCF!H$28,0)-MAX(BK54-BJ54,0)/Inputs!$B$17)*DCF!H$6</f>
        <v>11261.273811802888</v>
      </c>
      <c r="CS54" s="15">
        <f ca="1">(BL54*DCF!I$28-DCF!I$5*MAX(BL54*DCF!I$28,0)-MAX(BL54-BK54,0)/Inputs!$B$17)*DCF!I$6</f>
        <v>12672.904791965193</v>
      </c>
      <c r="CT54" s="15">
        <f ca="1">(BM54*DCF!J$28-DCF!J$5*MAX(BM54*DCF!J$28,0)-MAX(BM54-BL54,0)/Inputs!$B$17)*DCF!J$6</f>
        <v>14894.047769320334</v>
      </c>
      <c r="CU54" s="15">
        <f ca="1">(BN54*DCF!K$28-DCF!K$5*MAX(BN54*DCF!K$28,0)-MAX(BN54-BM54,0)/Inputs!$B$17)*DCF!K$6</f>
        <v>15061.694582400658</v>
      </c>
      <c r="CV54" s="15">
        <f ca="1">(BO54*DCF!L$28-DCF!L$5*MAX(BO54*DCF!L$28,0)-MAX(BO54-BN54,0)/Inputs!$B$17)*DCF!L$6</f>
        <v>15955.28052973147</v>
      </c>
      <c r="CW54" s="15">
        <f ca="1">(BP54*DCF!M$28-DCF!M$5*MAX(BP54*DCF!M$28,0)-MAX(BP54-BO54,0)/Inputs!$B$17)*DCF!M$6</f>
        <v>17880.251723555735</v>
      </c>
      <c r="CX54" s="15">
        <f ca="1">(BQ54*DCF!C$46-DCF!C$5*MAX(BQ54*DCF!C$46,0)-MAX(BQ54-Inputs!$B$20,0)/Inputs!$B$24)*DCF!C$6</f>
        <v>-1865.2835654278865</v>
      </c>
      <c r="CY54" s="15">
        <f ca="1">(BR54*DCF!D$46-DCF!D$5*MAX(BR54*DCF!D$46,0)-MAX(BR54-BQ54,0)/Inputs!$B$24)*DCF!D$6</f>
        <v>-1422.1370667544036</v>
      </c>
      <c r="CZ54" s="15">
        <f ca="1">(BS54*DCF!E$46-DCF!E$5*MAX(BS54*DCF!E$46,0)-MAX(BS54-BR54,0)/Inputs!$B$24)*DCF!E$6</f>
        <v>-762.19900929574942</v>
      </c>
      <c r="DA54" s="15">
        <f ca="1">(BT54*DCF!F$46-DCF!F$5*MAX(BT54*DCF!F$46,0)-MAX(BT54-BS54,0)/Inputs!$B$24)*DCF!F$6</f>
        <v>-629.84564578288234</v>
      </c>
      <c r="DB54" s="15">
        <f ca="1">(BU54*DCF!G$46-DCF!G$5*MAX(BU54*DCF!G$46,0)-MAX(BU54-BT54,0)/Inputs!$B$24)*DCF!G$6</f>
        <v>-1039.3276834335472</v>
      </c>
      <c r="DC54" s="15">
        <f ca="1">(BV54*DCF!H$46-DCF!H$5*MAX(BV54*DCF!H$46,0)-MAX(BV54-BU54,0)/Inputs!$B$24)*DCF!H$6</f>
        <v>-1280.1949443873145</v>
      </c>
      <c r="DD54" s="15">
        <f ca="1">(BW54*DCF!I$46-DCF!I$5*MAX(BW54*DCF!I$46,0)-MAX(BW54-BV54,0)/Inputs!$B$24)*DCF!I$6</f>
        <v>-1399.4819973824253</v>
      </c>
      <c r="DE54" s="15">
        <f ca="1">(BX54*DCF!J$46-DCF!J$5*MAX(BX54*DCF!J$46,0)-MAX(BX54-BW54,0)/Inputs!$B$24)*DCF!J$6</f>
        <v>759.00746629777359</v>
      </c>
      <c r="DF54" s="15">
        <f ca="1">(BY54*DCF!K$46-DCF!K$5*MAX(BY54*DCF!K$46,0)-MAX(BY54-BX54,0)/Inputs!$B$24)*DCF!K$6</f>
        <v>-1721.7385637932346</v>
      </c>
      <c r="DG54" s="15">
        <f ca="1">(BZ54*DCF!L$46-DCF!L$5*MAX(BZ54*DCF!L$46,0)-MAX(BZ54-BY54,0)/Inputs!$B$24)*DCF!L$6</f>
        <v>-1830.9529742741058</v>
      </c>
      <c r="DH54" s="15">
        <f ca="1">(CA54*DCF!M$46-DCF!M$5*MAX(CA54*DCF!M$46,0)-MAX(CA54-BZ54,0)/Inputs!$B$24)*DCF!M$6</f>
        <v>-2439.4036349824146</v>
      </c>
      <c r="DI54" s="15">
        <f ca="1">SUM(CB54:CL54)+BE54*DCF!M$10*(1+Inputs!$B$30)*(1-Inputs!$B$33)*(1-Inputs!$B$30/Inputs!$B$31)/(Inputs!$B$29-Inputs!$B$30)*DCF!M$6</f>
        <v>219567.77026935684</v>
      </c>
      <c r="DJ54" s="15">
        <f ca="1">SUM(CM54:CW54)+BP54*DCF!M$28*(1+Inputs!$B$30)*(1-Inputs!$B$33)*(1-Inputs!$B$30/Inputs!$B$31)/(Inputs!$B$29-Inputs!$B$30)*DCF!M$6</f>
        <v>512875.64424486668</v>
      </c>
      <c r="DK54" s="15">
        <f ca="1">SUM(CX54:DH54)+CA54*DCF!M$46*(1+Inputs!$B$30)*(1-Inputs!$B$33)*(1-Inputs!$B$30/Inputs!$B$31)/(Inputs!$B$29-Inputs!$B$30)*DCF!M$6</f>
        <v>160741.39685664442</v>
      </c>
      <c r="DM54" s="15">
        <f ca="1">DI54+DJ54+DK54+Inputs!$B$34+Inputs!$B$36-Inputs!$B$35</f>
        <v>970035.811370868</v>
      </c>
    </row>
    <row r="55" spans="1:117" x14ac:dyDescent="0.75">
      <c r="A55" s="11">
        <v>42</v>
      </c>
      <c r="C55" s="24">
        <f t="shared" ca="1" si="34"/>
        <v>-1.1312053858269153</v>
      </c>
      <c r="D55" s="24">
        <f t="shared" ca="1" si="34"/>
        <v>9.501810344216069E-2</v>
      </c>
      <c r="E55" s="24">
        <f t="shared" ca="1" si="34"/>
        <v>1.3713181044758984</v>
      </c>
      <c r="F55" s="24">
        <f t="shared" ca="1" si="34"/>
        <v>0.47823505826104723</v>
      </c>
      <c r="G55" s="24">
        <f t="shared" ca="1" si="34"/>
        <v>9.6892500971257844E-2</v>
      </c>
      <c r="H55" s="24">
        <f t="shared" ca="1" si="34"/>
        <v>-1.3192965711691285</v>
      </c>
      <c r="I55" s="24">
        <f t="shared" ca="1" si="34"/>
        <v>-2.4385366861708015</v>
      </c>
      <c r="J55" s="24">
        <f t="shared" ca="1" si="34"/>
        <v>0.72501514713304149</v>
      </c>
      <c r="K55" s="24">
        <f t="shared" ca="1" si="34"/>
        <v>-1.2384444067875153</v>
      </c>
      <c r="L55" s="24">
        <f t="shared" ca="1" si="34"/>
        <v>1.0202040776565866</v>
      </c>
      <c r="M55" s="24">
        <f t="shared" ca="1" si="34"/>
        <v>0.83669317641748719</v>
      </c>
      <c r="N55" s="24">
        <f ca="1">SQRT(Inputs!$B$38)*C55+SQRT(1-Inputs!$B$38)*_xlfn.NORM.S.INV(RAND())</f>
        <v>-1.1872642054829463</v>
      </c>
      <c r="O55" s="24">
        <f ca="1">SQRT(Inputs!$B$38)*D55+SQRT(1-Inputs!$B$38)*_xlfn.NORM.S.INV(RAND())</f>
        <v>-0.34067113089814421</v>
      </c>
      <c r="P55" s="24">
        <f ca="1">SQRT(Inputs!$B$38)*E55+SQRT(1-Inputs!$B$38)*_xlfn.NORM.S.INV(RAND())</f>
        <v>1.5600800653409259</v>
      </c>
      <c r="Q55" s="24">
        <f ca="1">SQRT(Inputs!$B$38)*F55+SQRT(1-Inputs!$B$38)*_xlfn.NORM.S.INV(RAND())</f>
        <v>1.6918338133527524</v>
      </c>
      <c r="R55" s="24">
        <f ca="1">SQRT(Inputs!$B$38)*G55+SQRT(1-Inputs!$B$38)*_xlfn.NORM.S.INV(RAND())</f>
        <v>0.7088160709311363</v>
      </c>
      <c r="S55" s="24">
        <f ca="1">SQRT(Inputs!$B$38)*H55+SQRT(1-Inputs!$B$38)*_xlfn.NORM.S.INV(RAND())</f>
        <v>-1.1504747438000396</v>
      </c>
      <c r="T55" s="24">
        <f ca="1">SQRT(Inputs!$B$38)*I55+SQRT(1-Inputs!$B$38)*_xlfn.NORM.S.INV(RAND())</f>
        <v>-0.47326938387692186</v>
      </c>
      <c r="U55" s="24">
        <f ca="1">SQRT(Inputs!$B$38)*J55+SQRT(1-Inputs!$B$38)*_xlfn.NORM.S.INV(RAND())</f>
        <v>1.4035704179480757</v>
      </c>
      <c r="V55" s="24">
        <f ca="1">SQRT(Inputs!$B$38)*K55+SQRT(1-Inputs!$B$38)*_xlfn.NORM.S.INV(RAND())</f>
        <v>-2.0110922063209467</v>
      </c>
      <c r="W55" s="24">
        <f ca="1">SQRT(Inputs!$B$38)*L55+SQRT(1-Inputs!$B$38)*_xlfn.NORM.S.INV(RAND())</f>
        <v>5.9808604663657561E-2</v>
      </c>
      <c r="X55" s="24">
        <f ca="1">SQRT(Inputs!$B$38)*M55+SQRT(1-Inputs!$B$38)*_xlfn.NORM.S.INV(RAND())</f>
        <v>0.29940189480898338</v>
      </c>
      <c r="Y55" s="24">
        <f ca="1">SQRT(Inputs!$B$38)*C55+SQRT(1-Inputs!$B$38)*_xlfn.NORM.S.INV(RAND())</f>
        <v>-1.1607791180522582</v>
      </c>
      <c r="Z55" s="24">
        <f ca="1">SQRT(Inputs!$B$38)*D55+SQRT(1-Inputs!$B$38)*_xlfn.NORM.S.INV(RAND())</f>
        <v>-0.35083739285890869</v>
      </c>
      <c r="AA55" s="24">
        <f ca="1">SQRT(Inputs!$B$38)*E55+SQRT(1-Inputs!$B$38)*_xlfn.NORM.S.INV(RAND())</f>
        <v>-1.3862052326329761</v>
      </c>
      <c r="AB55" s="24">
        <f ca="1">SQRT(Inputs!$B$38)*F55+SQRT(1-Inputs!$B$38)*_xlfn.NORM.S.INV(RAND())</f>
        <v>-0.34210656886161189</v>
      </c>
      <c r="AC55" s="24">
        <f ca="1">SQRT(Inputs!$B$38)*G55+SQRT(1-Inputs!$B$38)*_xlfn.NORM.S.INV(RAND())</f>
        <v>1.1250301886567831</v>
      </c>
      <c r="AD55" s="24">
        <f ca="1">SQRT(Inputs!$B$38)*H55+SQRT(1-Inputs!$B$38)*_xlfn.NORM.S.INV(RAND())</f>
        <v>-0.23173491794064999</v>
      </c>
      <c r="AE55" s="24">
        <f ca="1">SQRT(Inputs!$B$38)*I55+SQRT(1-Inputs!$B$38)*_xlfn.NORM.S.INV(RAND())</f>
        <v>-1.2402242740017784</v>
      </c>
      <c r="AF55" s="24">
        <f ca="1">SQRT(Inputs!$B$38)*J55+SQRT(1-Inputs!$B$38)*_xlfn.NORM.S.INV(RAND())</f>
        <v>-0.83879393132579549</v>
      </c>
      <c r="AG55" s="24">
        <f ca="1">SQRT(Inputs!$B$38)*K55+SQRT(1-Inputs!$B$38)*_xlfn.NORM.S.INV(RAND())</f>
        <v>-1.3973082317083096</v>
      </c>
      <c r="AH55" s="24">
        <f ca="1">SQRT(Inputs!$B$38)*L55+SQRT(1-Inputs!$B$38)*_xlfn.NORM.S.INV(RAND())</f>
        <v>0.46800718297390298</v>
      </c>
      <c r="AI55" s="24">
        <f ca="1">SQRT(Inputs!$B$38)*M55+SQRT(1-Inputs!$B$38)*_xlfn.NORM.S.INV(RAND())</f>
        <v>1.1720244748243718</v>
      </c>
      <c r="AJ55" s="24">
        <f ca="1">SQRT(Inputs!$B$38)*C55+SQRT(1-Inputs!$B$38)*_xlfn.NORM.S.INV(RAND())</f>
        <v>0.25157765780412888</v>
      </c>
      <c r="AK55" s="24">
        <f ca="1">SQRT(Inputs!$B$38)*D55+SQRT(1-Inputs!$B$38)*_xlfn.NORM.S.INV(RAND())</f>
        <v>-9.2998463735150638E-2</v>
      </c>
      <c r="AL55" s="24">
        <f ca="1">SQRT(Inputs!$B$38)*E55+SQRT(1-Inputs!$B$38)*_xlfn.NORM.S.INV(RAND())</f>
        <v>0.90060281665832331</v>
      </c>
      <c r="AM55" s="24">
        <f ca="1">SQRT(Inputs!$B$38)*F55+SQRT(1-Inputs!$B$38)*_xlfn.NORM.S.INV(RAND())</f>
        <v>1.8577237765391623</v>
      </c>
      <c r="AN55" s="24">
        <f ca="1">SQRT(Inputs!$B$38)*G55+SQRT(1-Inputs!$B$38)*_xlfn.NORM.S.INV(RAND())</f>
        <v>-1.4333479086927752</v>
      </c>
      <c r="AO55" s="24">
        <f ca="1">SQRT(Inputs!$B$38)*H55+SQRT(1-Inputs!$B$38)*_xlfn.NORM.S.INV(RAND())</f>
        <v>-0.10652309130147808</v>
      </c>
      <c r="AP55" s="24">
        <f ca="1">SQRT(Inputs!$B$38)*I55+SQRT(1-Inputs!$B$38)*_xlfn.NORM.S.INV(RAND())</f>
        <v>-1.774895582785621</v>
      </c>
      <c r="AQ55" s="24">
        <f ca="1">SQRT(Inputs!$B$38)*J55+SQRT(1-Inputs!$B$38)*_xlfn.NORM.S.INV(RAND())</f>
        <v>0.23103104738086189</v>
      </c>
      <c r="AR55" s="24">
        <f ca="1">SQRT(Inputs!$B$38)*K55+SQRT(1-Inputs!$B$38)*_xlfn.NORM.S.INV(RAND())</f>
        <v>-0.35821961281332082</v>
      </c>
      <c r="AS55" s="24">
        <f ca="1">SQRT(Inputs!$B$38)*L55+SQRT(1-Inputs!$B$38)*_xlfn.NORM.S.INV(RAND())</f>
        <v>0.74219589491690585</v>
      </c>
      <c r="AT55" s="24">
        <f ca="1">SQRT(Inputs!$B$38)*M55+SQRT(1-Inputs!$B$38)*_xlfn.NORM.S.INV(RAND())</f>
        <v>1.0393271377551971</v>
      </c>
      <c r="AU55" s="15">
        <f ca="1">Inputs!$B$6*EXP($B$8-0.5*C$5^2+C$5*N55)</f>
        <v>4094.6081753897524</v>
      </c>
      <c r="AV55" s="15">
        <f t="shared" ca="1" si="1"/>
        <v>4740.6030419343806</v>
      </c>
      <c r="AW55" s="15">
        <f t="shared" ca="1" si="2"/>
        <v>7134.0948983034332</v>
      </c>
      <c r="AX55" s="15">
        <f t="shared" ca="1" si="3"/>
        <v>10760.037721222976</v>
      </c>
      <c r="AY55" s="15">
        <f t="shared" ca="1" si="4"/>
        <v>14284.751036555977</v>
      </c>
      <c r="AZ55" s="15">
        <f t="shared" ca="1" si="5"/>
        <v>15391.754407456843</v>
      </c>
      <c r="BA55" s="15">
        <f t="shared" ca="1" si="6"/>
        <v>17925.333093785812</v>
      </c>
      <c r="BB55" s="15">
        <f t="shared" ca="1" si="7"/>
        <v>25259.726874705069</v>
      </c>
      <c r="BC55" s="15">
        <f t="shared" ca="1" si="8"/>
        <v>25477.962798966775</v>
      </c>
      <c r="BD55" s="15">
        <f t="shared" ca="1" si="9"/>
        <v>31388.004919153755</v>
      </c>
      <c r="BE55" s="15">
        <f t="shared" ca="1" si="10"/>
        <v>39525.249883001597</v>
      </c>
      <c r="BF55" s="15">
        <f ca="1">Inputs!$B$13*EXP($B$9-0.5*C$6^2+C$6*Y55)</f>
        <v>10987.872592321319</v>
      </c>
      <c r="BG55" s="15">
        <f t="shared" ca="1" si="11"/>
        <v>12569.852595759545</v>
      </c>
      <c r="BH55" s="15">
        <f t="shared" ca="1" si="12"/>
        <v>12203.554221747023</v>
      </c>
      <c r="BI55" s="15">
        <f t="shared" ca="1" si="13"/>
        <v>14172.69809409397</v>
      </c>
      <c r="BJ55" s="15">
        <f t="shared" ca="1" si="14"/>
        <v>20433.776142963605</v>
      </c>
      <c r="BK55" s="15">
        <f t="shared" ca="1" si="15"/>
        <v>24299.730000352924</v>
      </c>
      <c r="BL55" s="15">
        <f t="shared" ca="1" si="16"/>
        <v>25417.507865614829</v>
      </c>
      <c r="BM55" s="15">
        <f t="shared" ca="1" si="17"/>
        <v>28151.856600395651</v>
      </c>
      <c r="BN55" s="15">
        <f t="shared" ca="1" si="18"/>
        <v>29285.075500617088</v>
      </c>
      <c r="BO55" s="15">
        <f t="shared" ca="1" si="19"/>
        <v>38046.764880917326</v>
      </c>
      <c r="BP55" s="15">
        <f t="shared" ca="1" si="20"/>
        <v>53478.345979838603</v>
      </c>
      <c r="BQ55" s="15">
        <f ca="1">Inputs!$B$20*EXP($B$10-0.5*C$7^2+C$7*AJ55)</f>
        <v>4689.8642931318491</v>
      </c>
      <c r="BR55" s="15">
        <f t="shared" ca="1" si="21"/>
        <v>6178.3467037944001</v>
      </c>
      <c r="BS55" s="15">
        <f t="shared" ca="1" si="22"/>
        <v>10958.043532209131</v>
      </c>
      <c r="BT55" s="15">
        <f t="shared" ca="1" si="23"/>
        <v>24596.780129020353</v>
      </c>
      <c r="BU55" s="15">
        <f t="shared" ca="1" si="24"/>
        <v>24097.880626750688</v>
      </c>
      <c r="BV55" s="15">
        <f t="shared" ca="1" si="25"/>
        <v>32732.050284107663</v>
      </c>
      <c r="BW55" s="15">
        <f t="shared" ca="1" si="26"/>
        <v>31371.8745250106</v>
      </c>
      <c r="BX55" s="15">
        <f t="shared" ca="1" si="27"/>
        <v>45958.675588582424</v>
      </c>
      <c r="BY55" s="15">
        <f t="shared" ca="1" si="28"/>
        <v>60130.298173281939</v>
      </c>
      <c r="BZ55" s="15">
        <f t="shared" ca="1" si="29"/>
        <v>96705.19893398507</v>
      </c>
      <c r="CA55" s="15">
        <f t="shared" ca="1" si="30"/>
        <v>163396.1601814196</v>
      </c>
      <c r="CB55" s="15">
        <f ca="1">(AU55*DCF!C$10-DCF!C$5*MAX(AU55*DCF!C$10,0)-MAX(AU55-Inputs!$B$6,0)/Inputs!$B$10)*DCF!C$6</f>
        <v>1049.260669013461</v>
      </c>
      <c r="CC55" s="15">
        <f ca="1">(AV55*DCF!D$10-DCF!D$5*MAX(AV55*DCF!D$10,0)-MAX(AV55-AU55,0)/Inputs!$B$10)*DCF!D$6</f>
        <v>997.9809336199163</v>
      </c>
      <c r="CD55" s="15">
        <f ca="1">(AW55*DCF!E$10-DCF!E$5*MAX(AW55*DCF!E$10,0)-MAX(AW55-AV55,0)/Inputs!$B$10)*DCF!E$6</f>
        <v>1108.0354622185732</v>
      </c>
      <c r="CE55" s="15">
        <f ca="1">(AX55*DCF!F$10-DCF!F$5*MAX(AX55*DCF!F$10,0)-MAX(AX55-AW55,0)/Inputs!$B$10)*DCF!F$6</f>
        <v>1594.4302826675614</v>
      </c>
      <c r="CF55" s="15">
        <f ca="1">(AY55*DCF!G$10-DCF!G$5*MAX(AY55*DCF!G$10,0)-MAX(AY55-AX55,0)/Inputs!$B$10)*DCF!G$6</f>
        <v>2265.7171280721345</v>
      </c>
      <c r="CG55" s="15">
        <f ca="1">(AZ55*DCF!H$10-DCF!H$5*MAX(AZ55*DCF!H$10,0)-MAX(AZ55-AY55,0)/Inputs!$B$10)*DCF!H$6</f>
        <v>2791.7518642722125</v>
      </c>
      <c r="CH55" s="15">
        <f ca="1">(BA55*DCF!I$10-DCF!I$5*MAX(BA55*DCF!I$10,0)-MAX(BA55-AZ55,0)/Inputs!$B$10)*DCF!I$6</f>
        <v>2858.7087649580753</v>
      </c>
      <c r="CI55" s="15">
        <f ca="1">(BB55*DCF!J$10-DCF!J$5*MAX(BB55*DCF!J$10,0)-MAX(BB55-BA55,0)/Inputs!$B$10)*DCF!J$6</f>
        <v>3223.2212260686401</v>
      </c>
      <c r="CJ55" s="15">
        <f ca="1">(BC55*DCF!K$10-DCF!K$5*MAX(BC55*DCF!K$10,0)-MAX(BC55-BB55,0)/Inputs!$B$10)*DCF!K$6</f>
        <v>4070.9931249637466</v>
      </c>
      <c r="CK55" s="15">
        <f ca="1">(BD55*DCF!L$10-DCF!L$5*MAX(BD55*DCF!L$10,0)-MAX(BD55-BC55,0)/Inputs!$B$10)*DCF!L$6</f>
        <v>3969.6438770198888</v>
      </c>
      <c r="CL55" s="15">
        <f ca="1">(BE55*DCF!M$10-DCF!M$5*MAX(BE55*DCF!M$10,0)-MAX(BE55-BD55,0)/Inputs!$B$10)*DCF!M$6</f>
        <v>4605.4431232745992</v>
      </c>
      <c r="CM55" s="15">
        <f ca="1">(BF55*DCF!C$28-DCF!C$5*MAX(BF55*DCF!C$28,0)-MAX(BF55-Inputs!$B$13,0)/Inputs!$B$17)*DCF!C$6</f>
        <v>3353.4266553016214</v>
      </c>
      <c r="CN55" s="15">
        <f ca="1">(BG55*DCF!D$28-DCF!D$5*MAX(BG55*DCF!D$28,0)-MAX(BG55-BF55,0)/Inputs!$B$17)*DCF!D$6</f>
        <v>3364.6026302275168</v>
      </c>
      <c r="CO55" s="15">
        <f ca="1">(BH55*DCF!E$28-DCF!E$5*MAX(BH55*DCF!E$28,0)-MAX(BH55-BG55,0)/Inputs!$B$17)*DCF!E$6</f>
        <v>3456.2638574968</v>
      </c>
      <c r="CP55" s="15">
        <f ca="1">(BI55*DCF!F$28-DCF!F$5*MAX(BI55*DCF!F$28,0)-MAX(BI55-BH55,0)/Inputs!$B$17)*DCF!F$6</f>
        <v>3489.0004448011191</v>
      </c>
      <c r="CQ55" s="15">
        <f ca="1">(BJ55*DCF!G$28-DCF!G$5*MAX(BJ55*DCF!G$28,0)-MAX(BJ55-BI55,0)/Inputs!$B$17)*DCF!G$6</f>
        <v>4248.6467749837311</v>
      </c>
      <c r="CR55" s="15">
        <f ca="1">(BK55*DCF!H$28-DCF!H$5*MAX(BK55*DCF!H$28,0)-MAX(BK55-BJ55,0)/Inputs!$B$17)*DCF!H$6</f>
        <v>5408.9305843576449</v>
      </c>
      <c r="CS55" s="15">
        <f ca="1">(BL55*DCF!I$28-DCF!I$5*MAX(BL55*DCF!I$28,0)-MAX(BL55-BK55,0)/Inputs!$B$17)*DCF!I$6</f>
        <v>5816.5687784248657</v>
      </c>
      <c r="CT55" s="15">
        <f ca="1">(BM55*DCF!J$28-DCF!J$5*MAX(BM55*DCF!J$28,0)-MAX(BM55-BL55,0)/Inputs!$B$17)*DCF!J$6</f>
        <v>5917.6487825188487</v>
      </c>
      <c r="CU55" s="15">
        <f ca="1">(BN55*DCF!K$28-DCF!K$5*MAX(BN55*DCF!K$28,0)-MAX(BN55-BM55,0)/Inputs!$B$17)*DCF!K$6</f>
        <v>6045.7127019256332</v>
      </c>
      <c r="CV55" s="15">
        <f ca="1">(BO55*DCF!L$28-DCF!L$5*MAX(BO55*DCF!L$28,0)-MAX(BO55-BN55,0)/Inputs!$B$17)*DCF!L$6</f>
        <v>6599.7284271558674</v>
      </c>
      <c r="CW55" s="15">
        <f ca="1">(BP55*DCF!M$28-DCF!M$5*MAX(BP55*DCF!M$28,0)-MAX(BP55-BO55,0)/Inputs!$B$17)*DCF!M$6</f>
        <v>8448.9479041938048</v>
      </c>
      <c r="CX55" s="15">
        <f ca="1">(BQ55*DCF!C$46-DCF!C$5*MAX(BQ55*DCF!C$46,0)-MAX(BQ55-Inputs!$B$20,0)/Inputs!$B$24)*DCF!C$6</f>
        <v>-1770.806669606362</v>
      </c>
      <c r="CY55" s="15">
        <f ca="1">(BR55*DCF!D$46-DCF!D$5*MAX(BR55*DCF!D$46,0)-MAX(BR55-BQ55,0)/Inputs!$B$24)*DCF!D$6</f>
        <v>-1689.6227905339774</v>
      </c>
      <c r="CZ55" s="15">
        <f ca="1">(BS55*DCF!E$46-DCF!E$5*MAX(BS55*DCF!E$46,0)-MAX(BS55-BR55,0)/Inputs!$B$24)*DCF!E$6</f>
        <v>-3179.8326338576021</v>
      </c>
      <c r="DA55" s="15">
        <f ca="1">(BT55*DCF!F$46-DCF!F$5*MAX(BT55*DCF!F$46,0)-MAX(BT55-BS55,0)/Inputs!$B$24)*DCF!F$6</f>
        <v>-6757.588189954593</v>
      </c>
      <c r="DB55" s="15">
        <f ca="1">(BU55*DCF!G$46-DCF!G$5*MAX(BU55*DCF!G$46,0)-MAX(BU55-BT55,0)/Inputs!$B$24)*DCF!G$6</f>
        <v>-810.60509268528563</v>
      </c>
      <c r="DC55" s="15">
        <f ca="1">(BV55*DCF!H$46-DCF!H$5*MAX(BV55*DCF!H$46,0)-MAX(BV55-BU55,0)/Inputs!$B$24)*DCF!H$6</f>
        <v>-2683.0153185884747</v>
      </c>
      <c r="DD55" s="15">
        <f ca="1">(BW55*DCF!I$46-DCF!I$5*MAX(BW55*DCF!I$46,0)-MAX(BW55-BV55,0)/Inputs!$B$24)*DCF!I$6</f>
        <v>724.54560101907953</v>
      </c>
      <c r="DE55" s="15">
        <f ca="1">(BX55*DCF!J$46-DCF!J$5*MAX(BX55*DCF!J$46,0)-MAX(BX55-BW55,0)/Inputs!$B$24)*DCF!J$6</f>
        <v>-1940.3420148198145</v>
      </c>
      <c r="DF55" s="15">
        <f ca="1">(BY55*DCF!K$46-DCF!K$5*MAX(BY55*DCF!K$46,0)-MAX(BY55-BX55,0)/Inputs!$B$24)*DCF!K$6</f>
        <v>-36.826925781477406</v>
      </c>
      <c r="DG55" s="15">
        <f ca="1">(BZ55*DCF!L$46-DCF!L$5*MAX(BZ55*DCF!L$46,0)-MAX(BZ55-BY55,0)/Inputs!$B$24)*DCF!L$6</f>
        <v>-1592.238169889918</v>
      </c>
      <c r="DH55" s="15">
        <f ca="1">(CA55*DCF!M$46-DCF!M$5*MAX(CA55*DCF!M$46,0)-MAX(CA55-BZ55,0)/Inputs!$B$24)*DCF!M$6</f>
        <v>-1132.5412967890493</v>
      </c>
      <c r="DI55" s="15">
        <f ca="1">SUM(CB55:CL55)+BE55*DCF!M$10*(1+Inputs!$B$30)*(1-Inputs!$B$33)*(1-Inputs!$B$30/Inputs!$B$31)/(Inputs!$B$29-Inputs!$B$30)*DCF!M$6</f>
        <v>138534.47954786289</v>
      </c>
      <c r="DJ55" s="15">
        <f ca="1">SUM(CM55:CW55)+BP55*DCF!M$28*(1+Inputs!$B$30)*(1-Inputs!$B$33)*(1-Inputs!$B$30/Inputs!$B$31)/(Inputs!$B$29-Inputs!$B$30)*DCF!M$6</f>
        <v>254590.73626112868</v>
      </c>
      <c r="DK55" s="15">
        <f ca="1">SUM(CX55:DH55)+CA55*DCF!M$46*(1+Inputs!$B$30)*(1-Inputs!$B$33)*(1-Inputs!$B$30/Inputs!$B$31)/(Inputs!$B$29-Inputs!$B$30)*DCF!M$6</f>
        <v>231760.94565152584</v>
      </c>
      <c r="DM55" s="15">
        <f ca="1">DI55+DJ55+DK55+Inputs!$B$34+Inputs!$B$36-Inputs!$B$35</f>
        <v>701737.16146051744</v>
      </c>
    </row>
    <row r="56" spans="1:117" x14ac:dyDescent="0.75">
      <c r="A56" s="11">
        <v>43</v>
      </c>
      <c r="C56" s="24">
        <f t="shared" ca="1" si="34"/>
        <v>-1.2853134685942622</v>
      </c>
      <c r="D56" s="24">
        <f t="shared" ca="1" si="34"/>
        <v>-0.17613875553200425</v>
      </c>
      <c r="E56" s="24">
        <f t="shared" ca="1" si="34"/>
        <v>1.2017801774927137</v>
      </c>
      <c r="F56" s="24">
        <f t="shared" ca="1" si="34"/>
        <v>-2.1883588791772284</v>
      </c>
      <c r="G56" s="24">
        <f t="shared" ca="1" si="34"/>
        <v>-5.673530644703241E-2</v>
      </c>
      <c r="H56" s="24">
        <f t="shared" ca="1" si="34"/>
        <v>0.28106845869968805</v>
      </c>
      <c r="I56" s="24">
        <f t="shared" ca="1" si="34"/>
        <v>-1.0741403167551875</v>
      </c>
      <c r="J56" s="24">
        <f t="shared" ca="1" si="34"/>
        <v>1.4680736943035229</v>
      </c>
      <c r="K56" s="24">
        <f t="shared" ca="1" si="34"/>
        <v>0.70943601444934878</v>
      </c>
      <c r="L56" s="24">
        <f t="shared" ca="1" si="34"/>
        <v>-0.42665471148558987</v>
      </c>
      <c r="M56" s="24">
        <f t="shared" ca="1" si="34"/>
        <v>-0.14674230191733045</v>
      </c>
      <c r="N56" s="24">
        <f ca="1">SQRT(Inputs!$B$38)*C56+SQRT(1-Inputs!$B$38)*_xlfn.NORM.S.INV(RAND())</f>
        <v>0.14900138641929128</v>
      </c>
      <c r="O56" s="24">
        <f ca="1">SQRT(Inputs!$B$38)*D56+SQRT(1-Inputs!$B$38)*_xlfn.NORM.S.INV(RAND())</f>
        <v>1.0352700608049643</v>
      </c>
      <c r="P56" s="24">
        <f ca="1">SQRT(Inputs!$B$38)*E56+SQRT(1-Inputs!$B$38)*_xlfn.NORM.S.INV(RAND())</f>
        <v>-0.49483993482490807</v>
      </c>
      <c r="Q56" s="24">
        <f ca="1">SQRT(Inputs!$B$38)*F56+SQRT(1-Inputs!$B$38)*_xlfn.NORM.S.INV(RAND())</f>
        <v>0.55504682315898757</v>
      </c>
      <c r="R56" s="24">
        <f ca="1">SQRT(Inputs!$B$38)*G56+SQRT(1-Inputs!$B$38)*_xlfn.NORM.S.INV(RAND())</f>
        <v>1.6488741940901958E-2</v>
      </c>
      <c r="S56" s="24">
        <f ca="1">SQRT(Inputs!$B$38)*H56+SQRT(1-Inputs!$B$38)*_xlfn.NORM.S.INV(RAND())</f>
        <v>0.12924072096699854</v>
      </c>
      <c r="T56" s="24">
        <f ca="1">SQRT(Inputs!$B$38)*I56+SQRT(1-Inputs!$B$38)*_xlfn.NORM.S.INV(RAND())</f>
        <v>-0.43145867042872138</v>
      </c>
      <c r="U56" s="24">
        <f ca="1">SQRT(Inputs!$B$38)*J56+SQRT(1-Inputs!$B$38)*_xlfn.NORM.S.INV(RAND())</f>
        <v>-1.3029156210346726</v>
      </c>
      <c r="V56" s="24">
        <f ca="1">SQRT(Inputs!$B$38)*K56+SQRT(1-Inputs!$B$38)*_xlfn.NORM.S.INV(RAND())</f>
        <v>0.32968027081846712</v>
      </c>
      <c r="W56" s="24">
        <f ca="1">SQRT(Inputs!$B$38)*L56+SQRT(1-Inputs!$B$38)*_xlfn.NORM.S.INV(RAND())</f>
        <v>0.88557967635110024</v>
      </c>
      <c r="X56" s="24">
        <f ca="1">SQRT(Inputs!$B$38)*M56+SQRT(1-Inputs!$B$38)*_xlfn.NORM.S.INV(RAND())</f>
        <v>0.45583645158888864</v>
      </c>
      <c r="Y56" s="24">
        <f ca="1">SQRT(Inputs!$B$38)*C56+SQRT(1-Inputs!$B$38)*_xlfn.NORM.S.INV(RAND())</f>
        <v>-0.64175405271417396</v>
      </c>
      <c r="Z56" s="24">
        <f ca="1">SQRT(Inputs!$B$38)*D56+SQRT(1-Inputs!$B$38)*_xlfn.NORM.S.INV(RAND())</f>
        <v>0.62526833584005659</v>
      </c>
      <c r="AA56" s="24">
        <f ca="1">SQRT(Inputs!$B$38)*E56+SQRT(1-Inputs!$B$38)*_xlfn.NORM.S.INV(RAND())</f>
        <v>1.7911305306208001</v>
      </c>
      <c r="AB56" s="24">
        <f ca="1">SQRT(Inputs!$B$38)*F56+SQRT(1-Inputs!$B$38)*_xlfn.NORM.S.INV(RAND())</f>
        <v>-0.6751190357376271</v>
      </c>
      <c r="AC56" s="24">
        <f ca="1">SQRT(Inputs!$B$38)*G56+SQRT(1-Inputs!$B$38)*_xlfn.NORM.S.INV(RAND())</f>
        <v>0.23248713242581598</v>
      </c>
      <c r="AD56" s="24">
        <f ca="1">SQRT(Inputs!$B$38)*H56+SQRT(1-Inputs!$B$38)*_xlfn.NORM.S.INV(RAND())</f>
        <v>-0.27819465798584248</v>
      </c>
      <c r="AE56" s="24">
        <f ca="1">SQRT(Inputs!$B$38)*I56+SQRT(1-Inputs!$B$38)*_xlfn.NORM.S.INV(RAND())</f>
        <v>0.43057345434404737</v>
      </c>
      <c r="AF56" s="24">
        <f ca="1">SQRT(Inputs!$B$38)*J56+SQRT(1-Inputs!$B$38)*_xlfn.NORM.S.INV(RAND())</f>
        <v>-0.36027281716279258</v>
      </c>
      <c r="AG56" s="24">
        <f ca="1">SQRT(Inputs!$B$38)*K56+SQRT(1-Inputs!$B$38)*_xlfn.NORM.S.INV(RAND())</f>
        <v>1.0847784643174045</v>
      </c>
      <c r="AH56" s="24">
        <f ca="1">SQRT(Inputs!$B$38)*L56+SQRT(1-Inputs!$B$38)*_xlfn.NORM.S.INV(RAND())</f>
        <v>-0.34084568932454284</v>
      </c>
      <c r="AI56" s="24">
        <f ca="1">SQRT(Inputs!$B$38)*M56+SQRT(1-Inputs!$B$38)*_xlfn.NORM.S.INV(RAND())</f>
        <v>1.016677739025492</v>
      </c>
      <c r="AJ56" s="24">
        <f ca="1">SQRT(Inputs!$B$38)*C56+SQRT(1-Inputs!$B$38)*_xlfn.NORM.S.INV(RAND())</f>
        <v>0.63154317626292622</v>
      </c>
      <c r="AK56" s="24">
        <f ca="1">SQRT(Inputs!$B$38)*D56+SQRT(1-Inputs!$B$38)*_xlfn.NORM.S.INV(RAND())</f>
        <v>1.2422025551437417</v>
      </c>
      <c r="AL56" s="24">
        <f ca="1">SQRT(Inputs!$B$38)*E56+SQRT(1-Inputs!$B$38)*_xlfn.NORM.S.INV(RAND())</f>
        <v>1.3546235004339797</v>
      </c>
      <c r="AM56" s="24">
        <f ca="1">SQRT(Inputs!$B$38)*F56+SQRT(1-Inputs!$B$38)*_xlfn.NORM.S.INV(RAND())</f>
        <v>-1.3996535404173009</v>
      </c>
      <c r="AN56" s="24">
        <f ca="1">SQRT(Inputs!$B$38)*G56+SQRT(1-Inputs!$B$38)*_xlfn.NORM.S.INV(RAND())</f>
        <v>-1.3645915288670114</v>
      </c>
      <c r="AO56" s="24">
        <f ca="1">SQRT(Inputs!$B$38)*H56+SQRT(1-Inputs!$B$38)*_xlfn.NORM.S.INV(RAND())</f>
        <v>-0.2941408473881239</v>
      </c>
      <c r="AP56" s="24">
        <f ca="1">SQRT(Inputs!$B$38)*I56+SQRT(1-Inputs!$B$38)*_xlfn.NORM.S.INV(RAND())</f>
        <v>0.29999566193387139</v>
      </c>
      <c r="AQ56" s="24">
        <f ca="1">SQRT(Inputs!$B$38)*J56+SQRT(1-Inputs!$B$38)*_xlfn.NORM.S.INV(RAND())</f>
        <v>-0.30638782002371279</v>
      </c>
      <c r="AR56" s="24">
        <f ca="1">SQRT(Inputs!$B$38)*K56+SQRT(1-Inputs!$B$38)*_xlfn.NORM.S.INV(RAND())</f>
        <v>4.9688893526822597E-2</v>
      </c>
      <c r="AS56" s="24">
        <f ca="1">SQRT(Inputs!$B$38)*L56+SQRT(1-Inputs!$B$38)*_xlfn.NORM.S.INV(RAND())</f>
        <v>0.43367104218932995</v>
      </c>
      <c r="AT56" s="24">
        <f ca="1">SQRT(Inputs!$B$38)*M56+SQRT(1-Inputs!$B$38)*_xlfn.NORM.S.INV(RAND())</f>
        <v>-1.0487999768237342</v>
      </c>
      <c r="AU56" s="15">
        <f ca="1">Inputs!$B$6*EXP($B$8-0.5*C$5^2+C$5*N56)</f>
        <v>5083.3802804995048</v>
      </c>
      <c r="AV56" s="15">
        <f t="shared" ca="1" si="1"/>
        <v>7205.0139389645083</v>
      </c>
      <c r="AW56" s="15">
        <f t="shared" ca="1" si="2"/>
        <v>8218.0109325739159</v>
      </c>
      <c r="AX56" s="15">
        <f t="shared" ca="1" si="3"/>
        <v>10753.806455735565</v>
      </c>
      <c r="AY56" s="15">
        <f t="shared" ca="1" si="4"/>
        <v>13167.581241373069</v>
      </c>
      <c r="AZ56" s="15">
        <f t="shared" ca="1" si="5"/>
        <v>16335.141365898855</v>
      </c>
      <c r="BA56" s="15">
        <f t="shared" ca="1" si="6"/>
        <v>19107.436919360265</v>
      </c>
      <c r="BB56" s="15">
        <f t="shared" ca="1" si="7"/>
        <v>20530.509915066301</v>
      </c>
      <c r="BC56" s="15">
        <f t="shared" ca="1" si="8"/>
        <v>25957.722205489292</v>
      </c>
      <c r="BD56" s="15">
        <f t="shared" ca="1" si="9"/>
        <v>34546.918748972414</v>
      </c>
      <c r="BE56" s="15">
        <f t="shared" ca="1" si="10"/>
        <v>44127.376269731023</v>
      </c>
      <c r="BF56" s="15">
        <f ca="1">Inputs!$B$13*EXP($B$9-0.5*C$6^2+C$6*Y56)</f>
        <v>12178.68988206241</v>
      </c>
      <c r="BG56" s="15">
        <f t="shared" ca="1" si="11"/>
        <v>16615.297009297417</v>
      </c>
      <c r="BH56" s="15">
        <f t="shared" ca="1" si="12"/>
        <v>27323.150805488862</v>
      </c>
      <c r="BI56" s="15">
        <f t="shared" ca="1" si="13"/>
        <v>30146.458660001059</v>
      </c>
      <c r="BJ56" s="15">
        <f t="shared" ca="1" si="14"/>
        <v>38217.103266068989</v>
      </c>
      <c r="BK56" s="15">
        <f t="shared" ca="1" si="15"/>
        <v>45161.004244643693</v>
      </c>
      <c r="BL56" s="15">
        <f t="shared" ca="1" si="16"/>
        <v>58658.25822841475</v>
      </c>
      <c r="BM56" s="15">
        <f t="shared" ca="1" si="17"/>
        <v>68947.750256894404</v>
      </c>
      <c r="BN56" s="15">
        <f t="shared" ca="1" si="18"/>
        <v>96568.895506294779</v>
      </c>
      <c r="BO56" s="15">
        <f t="shared" ca="1" si="19"/>
        <v>114202.5344116818</v>
      </c>
      <c r="BP56" s="15">
        <f t="shared" ca="1" si="20"/>
        <v>157722.00686309391</v>
      </c>
      <c r="BQ56" s="15">
        <f ca="1">Inputs!$B$20*EXP($B$10-0.5*C$7^2+C$7*AJ56)</f>
        <v>5366.4726914023295</v>
      </c>
      <c r="BR56" s="15">
        <f t="shared" ca="1" si="21"/>
        <v>10803.293685329376</v>
      </c>
      <c r="BS56" s="15">
        <f t="shared" ca="1" si="22"/>
        <v>21829.672395379639</v>
      </c>
      <c r="BT56" s="15">
        <f t="shared" ca="1" si="23"/>
        <v>20848.80977510061</v>
      </c>
      <c r="BU56" s="15">
        <f t="shared" ca="1" si="24"/>
        <v>20768.599022364055</v>
      </c>
      <c r="BV56" s="15">
        <f t="shared" ca="1" si="25"/>
        <v>27042.31895704236</v>
      </c>
      <c r="BW56" s="15">
        <f t="shared" ca="1" si="26"/>
        <v>40209.73826440829</v>
      </c>
      <c r="BX56" s="15">
        <f t="shared" ca="1" si="27"/>
        <v>52889.323391672988</v>
      </c>
      <c r="BY56" s="15">
        <f t="shared" ca="1" si="28"/>
        <v>74814.796661285713</v>
      </c>
      <c r="BZ56" s="15">
        <f t="shared" ca="1" si="29"/>
        <v>113687.3003280548</v>
      </c>
      <c r="CA56" s="15">
        <f t="shared" ca="1" si="30"/>
        <v>132542.10665590991</v>
      </c>
      <c r="CB56" s="15">
        <f ca="1">(AU56*DCF!C$10-DCF!C$5*MAX(AU56*DCF!C$10,0)-MAX(AU56-Inputs!$B$6,0)/Inputs!$B$10)*DCF!C$6</f>
        <v>1042.2105476644745</v>
      </c>
      <c r="CC56" s="15">
        <f ca="1">(AV56*DCF!D$10-DCF!D$5*MAX(AV56*DCF!D$10,0)-MAX(AV56-AU56,0)/Inputs!$B$10)*DCF!D$6</f>
        <v>1238.8684947361669</v>
      </c>
      <c r="CD56" s="15">
        <f ca="1">(AW56*DCF!E$10-DCF!E$5*MAX(AW56*DCF!E$10,0)-MAX(AW56-AV56,0)/Inputs!$B$10)*DCF!E$6</f>
        <v>1669.2390317419199</v>
      </c>
      <c r="CE56" s="15">
        <f ca="1">(AX56*DCF!F$10-DCF!F$5*MAX(AX56*DCF!F$10,0)-MAX(AX56-AW56,0)/Inputs!$B$10)*DCF!F$6</f>
        <v>1819.9026325005336</v>
      </c>
      <c r="CF56" s="15">
        <f ca="1">(AY56*DCF!G$10-DCF!G$5*MAX(AY56*DCF!G$10,0)-MAX(AY56-AX56,0)/Inputs!$B$10)*DCF!G$6</f>
        <v>2249.0772167000164</v>
      </c>
      <c r="CG56" s="15">
        <f ca="1">(AZ56*DCF!H$10-DCF!H$5*MAX(AZ56*DCF!H$10,0)-MAX(AZ56-AY56,0)/Inputs!$B$10)*DCF!H$6</f>
        <v>2609.0223269577305</v>
      </c>
      <c r="CH56" s="15">
        <f ca="1">(BA56*DCF!I$10-DCF!I$5*MAX(BA56*DCF!I$10,0)-MAX(BA56-AZ56,0)/Inputs!$B$10)*DCF!I$6</f>
        <v>3035.4780805188248</v>
      </c>
      <c r="CI56" s="15">
        <f ca="1">(BB56*DCF!J$10-DCF!J$5*MAX(BB56*DCF!J$10,0)-MAX(BB56-BA56,0)/Inputs!$B$10)*DCF!J$6</f>
        <v>3307.4398767289354</v>
      </c>
      <c r="CJ56" s="15">
        <f ca="1">(BC56*DCF!K$10-DCF!K$5*MAX(BC56*DCF!K$10,0)-MAX(BC56-BB56,0)/Inputs!$B$10)*DCF!K$6</f>
        <v>3419.0492883584188</v>
      </c>
      <c r="CK56" s="15">
        <f ca="1">(BD56*DCF!L$10-DCF!L$5*MAX(BD56*DCF!L$10,0)-MAX(BD56-BC56,0)/Inputs!$B$10)*DCF!L$6</f>
        <v>4099.6101061337949</v>
      </c>
      <c r="CL56" s="15">
        <f ca="1">(BE56*DCF!M$10-DCF!M$5*MAX(BE56*DCF!M$10,0)-MAX(BE56-BD56,0)/Inputs!$B$10)*DCF!M$6</f>
        <v>5082.4555200438563</v>
      </c>
      <c r="CM56" s="15">
        <f ca="1">(BF56*DCF!C$28-DCF!C$5*MAX(BF56*DCF!C$28,0)-MAX(BF56-Inputs!$B$13,0)/Inputs!$B$17)*DCF!C$6</f>
        <v>3534.0179726532692</v>
      </c>
      <c r="CN56" s="15">
        <f ca="1">(BG56*DCF!D$28-DCF!D$5*MAX(BG56*DCF!D$28,0)-MAX(BG56-BF56,0)/Inputs!$B$17)*DCF!D$6</f>
        <v>3947.0564642934728</v>
      </c>
      <c r="CO56" s="15">
        <f ca="1">(BH56*DCF!E$28-DCF!E$5*MAX(BH56*DCF!E$28,0)-MAX(BH56-BG56,0)/Inputs!$B$17)*DCF!E$6</f>
        <v>5628.0322443008235</v>
      </c>
      <c r="CP56" s="15">
        <f ca="1">(BI56*DCF!F$28-DCF!F$5*MAX(BI56*DCF!F$28,0)-MAX(BI56-BH56,0)/Inputs!$B$17)*DCF!F$6</f>
        <v>7669.9416217697353</v>
      </c>
      <c r="CQ56" s="15">
        <f ca="1">(BJ56*DCF!G$28-DCF!G$5*MAX(BJ56*DCF!G$28,0)-MAX(BJ56-BI56,0)/Inputs!$B$17)*DCF!G$6</f>
        <v>8558.3147002015994</v>
      </c>
      <c r="CR56" s="15">
        <f ca="1">(BK56*DCF!H$28-DCF!H$5*MAX(BK56*DCF!H$28,0)-MAX(BK56-BJ56,0)/Inputs!$B$17)*DCF!H$6</f>
        <v>10089.927257232381</v>
      </c>
      <c r="CS56" s="15">
        <f ca="1">(BL56*DCF!I$28-DCF!I$5*MAX(BL56*DCF!I$28,0)-MAX(BL56-BK56,0)/Inputs!$B$17)*DCF!I$6</f>
        <v>11856.39783822609</v>
      </c>
      <c r="CT56" s="15">
        <f ca="1">(BM56*DCF!J$28-DCF!J$5*MAX(BM56*DCF!J$28,0)-MAX(BM56-BL56,0)/Inputs!$B$17)*DCF!J$6</f>
        <v>14016.769513059931</v>
      </c>
      <c r="CU56" s="15">
        <f ca="1">(BN56*DCF!K$28-DCF!K$5*MAX(BN56*DCF!K$28,0)-MAX(BN56-BM56,0)/Inputs!$B$17)*DCF!K$6</f>
        <v>17010.509179125893</v>
      </c>
      <c r="CV56" s="15">
        <f ca="1">(BO56*DCF!L$28-DCF!L$5*MAX(BO56*DCF!L$28,0)-MAX(BO56-BN56,0)/Inputs!$B$17)*DCF!L$6</f>
        <v>20790.527065904844</v>
      </c>
      <c r="CW56" s="15">
        <f ca="1">(BP56*DCF!M$28-DCF!M$5*MAX(BP56*DCF!M$28,0)-MAX(BP56-BO56,0)/Inputs!$B$17)*DCF!M$6</f>
        <v>25126.47913193356</v>
      </c>
      <c r="CX56" s="15">
        <f ca="1">(BQ56*DCF!C$46-DCF!C$5*MAX(BQ56*DCF!C$46,0)-MAX(BQ56-Inputs!$B$20,0)/Inputs!$B$24)*DCF!C$6</f>
        <v>-2239.5884697937613</v>
      </c>
      <c r="CY56" s="15">
        <f ca="1">(BR56*DCF!D$46-DCF!D$5*MAX(BR56*DCF!D$46,0)-MAX(BR56-BQ56,0)/Inputs!$B$24)*DCF!D$6</f>
        <v>-4163.7166844172389</v>
      </c>
      <c r="CZ56" s="15">
        <f ca="1">(BS56*DCF!E$46-DCF!E$5*MAX(BS56*DCF!E$46,0)-MAX(BS56-BR56,0)/Inputs!$B$24)*DCF!E$6</f>
        <v>-6927.6917051620585</v>
      </c>
      <c r="DA56" s="15">
        <f ca="1">(BT56*DCF!F$46-DCF!F$5*MAX(BT56*DCF!F$46,0)-MAX(BT56-BS56,0)/Inputs!$B$24)*DCF!F$6</f>
        <v>-1518.3421440535431</v>
      </c>
      <c r="DB56" s="15">
        <f ca="1">(BU56*DCF!G$46-DCF!G$5*MAX(BU56*DCF!G$46,0)-MAX(BU56-BT56,0)/Inputs!$B$24)*DCF!G$6</f>
        <v>-698.6146373709945</v>
      </c>
      <c r="DC56" s="15">
        <f ca="1">(BV56*DCF!H$46-DCF!H$5*MAX(BV56*DCF!H$46,0)-MAX(BV56-BU56,0)/Inputs!$B$24)*DCF!H$6</f>
        <v>-1949.5200299814826</v>
      </c>
      <c r="DD56" s="15">
        <f ca="1">(BW56*DCF!I$46-DCF!I$5*MAX(BW56*DCF!I$46,0)-MAX(BW56-BV56,0)/Inputs!$B$24)*DCF!I$6</f>
        <v>-2851.1972049723536</v>
      </c>
      <c r="DE56" s="15">
        <f ca="1">(BX56*DCF!J$46-DCF!J$5*MAX(BX56*DCF!J$46,0)-MAX(BX56-BW56,0)/Inputs!$B$24)*DCF!J$6</f>
        <v>-1143.8580038275952</v>
      </c>
      <c r="DF56" s="15">
        <f ca="1">(BY56*DCF!K$46-DCF!K$5*MAX(BY56*DCF!K$46,0)-MAX(BY56-BX56,0)/Inputs!$B$24)*DCF!K$6</f>
        <v>-1097.4862771850499</v>
      </c>
      <c r="DG56" s="15">
        <f ca="1">(BZ56*DCF!L$46-DCF!L$5*MAX(BZ56*DCF!L$46,0)-MAX(BZ56-BY56,0)/Inputs!$B$24)*DCF!L$6</f>
        <v>-938.29911853676492</v>
      </c>
      <c r="DH56" s="15">
        <f ca="1">(CA56*DCF!M$46-DCF!M$5*MAX(CA56*DCF!M$46,0)-MAX(CA56-BZ56,0)/Inputs!$B$24)*DCF!M$6</f>
        <v>6449.0667278427054</v>
      </c>
      <c r="DI56" s="15">
        <f ca="1">SUM(CB56:CL56)+BE56*DCF!M$10*(1+Inputs!$B$30)*(1-Inputs!$B$33)*(1-Inputs!$B$30/Inputs!$B$31)/(Inputs!$B$29-Inputs!$B$30)*DCF!M$6</f>
        <v>152379.424804888</v>
      </c>
      <c r="DJ56" s="15">
        <f ca="1">SUM(CM56:CW56)+BP56*DCF!M$28*(1+Inputs!$B$30)*(1-Inputs!$B$33)*(1-Inputs!$B$30/Inputs!$B$31)/(Inputs!$B$29-Inputs!$B$30)*DCF!M$6</f>
        <v>713484.54733218648</v>
      </c>
      <c r="DK56" s="15">
        <f ca="1">SUM(CX56:DH56)+CA56*DCF!M$46*(1+Inputs!$B$30)*(1-Inputs!$B$33)*(1-Inputs!$B$30/Inputs!$B$31)/(Inputs!$B$29-Inputs!$B$30)*DCF!M$6</f>
        <v>187846.54995882584</v>
      </c>
      <c r="DM56" s="15">
        <f ca="1">DI56+DJ56+DK56+Inputs!$B$34+Inputs!$B$36-Inputs!$B$35</f>
        <v>1130561.5220959003</v>
      </c>
    </row>
    <row r="57" spans="1:117" x14ac:dyDescent="0.75">
      <c r="A57" s="11">
        <v>44</v>
      </c>
      <c r="C57" s="24">
        <f t="shared" ca="1" si="34"/>
        <v>-0.33474144462302169</v>
      </c>
      <c r="D57" s="24">
        <f t="shared" ca="1" si="34"/>
        <v>-0.44489421290590492</v>
      </c>
      <c r="E57" s="24">
        <f t="shared" ca="1" si="34"/>
        <v>0.45363285400620351</v>
      </c>
      <c r="F57" s="24">
        <f t="shared" ca="1" si="34"/>
        <v>-0.89730831422590618</v>
      </c>
      <c r="G57" s="24">
        <f t="shared" ca="1" si="34"/>
        <v>0.62875004746181151</v>
      </c>
      <c r="H57" s="24">
        <f t="shared" ca="1" si="34"/>
        <v>-0.87267691510004408</v>
      </c>
      <c r="I57" s="24">
        <f t="shared" ca="1" si="34"/>
        <v>1.3488912310215306</v>
      </c>
      <c r="J57" s="24">
        <f t="shared" ca="1" si="34"/>
        <v>-1.9310344068980059</v>
      </c>
      <c r="K57" s="24">
        <f t="shared" ca="1" si="34"/>
        <v>-0.19477935343564087</v>
      </c>
      <c r="L57" s="24">
        <f t="shared" ca="1" si="34"/>
        <v>-0.85787769766793376</v>
      </c>
      <c r="M57" s="24">
        <f t="shared" ca="1" si="34"/>
        <v>0.80653519512163963</v>
      </c>
      <c r="N57" s="24">
        <f ca="1">SQRT(Inputs!$B$38)*C57+SQRT(1-Inputs!$B$38)*_xlfn.NORM.S.INV(RAND())</f>
        <v>-1.5032564827406714</v>
      </c>
      <c r="O57" s="24">
        <f ca="1">SQRT(Inputs!$B$38)*D57+SQRT(1-Inputs!$B$38)*_xlfn.NORM.S.INV(RAND())</f>
        <v>-0.24868881094332007</v>
      </c>
      <c r="P57" s="24">
        <f ca="1">SQRT(Inputs!$B$38)*E57+SQRT(1-Inputs!$B$38)*_xlfn.NORM.S.INV(RAND())</f>
        <v>0.9752590740846061</v>
      </c>
      <c r="Q57" s="24">
        <f ca="1">SQRT(Inputs!$B$38)*F57+SQRT(1-Inputs!$B$38)*_xlfn.NORM.S.INV(RAND())</f>
        <v>-0.54594838202088847</v>
      </c>
      <c r="R57" s="24">
        <f ca="1">SQRT(Inputs!$B$38)*G57+SQRT(1-Inputs!$B$38)*_xlfn.NORM.S.INV(RAND())</f>
        <v>1.5548346017492081</v>
      </c>
      <c r="S57" s="24">
        <f ca="1">SQRT(Inputs!$B$38)*H57+SQRT(1-Inputs!$B$38)*_xlfn.NORM.S.INV(RAND())</f>
        <v>2.0108365375462345E-2</v>
      </c>
      <c r="T57" s="24">
        <f ca="1">SQRT(Inputs!$B$38)*I57+SQRT(1-Inputs!$B$38)*_xlfn.NORM.S.INV(RAND())</f>
        <v>-0.28776957191698416</v>
      </c>
      <c r="U57" s="24">
        <f ca="1">SQRT(Inputs!$B$38)*J57+SQRT(1-Inputs!$B$38)*_xlfn.NORM.S.INV(RAND())</f>
        <v>-1.8864693583052976</v>
      </c>
      <c r="V57" s="24">
        <f ca="1">SQRT(Inputs!$B$38)*K57+SQRT(1-Inputs!$B$38)*_xlfn.NORM.S.INV(RAND())</f>
        <v>-1.4304045092142026</v>
      </c>
      <c r="W57" s="24">
        <f ca="1">SQRT(Inputs!$B$38)*L57+SQRT(1-Inputs!$B$38)*_xlfn.NORM.S.INV(RAND())</f>
        <v>-0.33149604343889139</v>
      </c>
      <c r="X57" s="24">
        <f ca="1">SQRT(Inputs!$B$38)*M57+SQRT(1-Inputs!$B$38)*_xlfn.NORM.S.INV(RAND())</f>
        <v>-1.4582180276731707</v>
      </c>
      <c r="Y57" s="24">
        <f ca="1">SQRT(Inputs!$B$38)*C57+SQRT(1-Inputs!$B$38)*_xlfn.NORM.S.INV(RAND())</f>
        <v>0.15369754518037643</v>
      </c>
      <c r="Z57" s="24">
        <f ca="1">SQRT(Inputs!$B$38)*D57+SQRT(1-Inputs!$B$38)*_xlfn.NORM.S.INV(RAND())</f>
        <v>-1.2243227253082363</v>
      </c>
      <c r="AA57" s="24">
        <f ca="1">SQRT(Inputs!$B$38)*E57+SQRT(1-Inputs!$B$38)*_xlfn.NORM.S.INV(RAND())</f>
        <v>0.89592634834119311</v>
      </c>
      <c r="AB57" s="24">
        <f ca="1">SQRT(Inputs!$B$38)*F57+SQRT(1-Inputs!$B$38)*_xlfn.NORM.S.INV(RAND())</f>
        <v>-1.1602336576627841</v>
      </c>
      <c r="AC57" s="24">
        <f ca="1">SQRT(Inputs!$B$38)*G57+SQRT(1-Inputs!$B$38)*_xlfn.NORM.S.INV(RAND())</f>
        <v>0.32330106481938214</v>
      </c>
      <c r="AD57" s="24">
        <f ca="1">SQRT(Inputs!$B$38)*H57+SQRT(1-Inputs!$B$38)*_xlfn.NORM.S.INV(RAND())</f>
        <v>-0.63021417863385465</v>
      </c>
      <c r="AE57" s="24">
        <f ca="1">SQRT(Inputs!$B$38)*I57+SQRT(1-Inputs!$B$38)*_xlfn.NORM.S.INV(RAND())</f>
        <v>0.28386575717129481</v>
      </c>
      <c r="AF57" s="24">
        <f ca="1">SQRT(Inputs!$B$38)*J57+SQRT(1-Inputs!$B$38)*_xlfn.NORM.S.INV(RAND())</f>
        <v>-1.4811811882248482</v>
      </c>
      <c r="AG57" s="24">
        <f ca="1">SQRT(Inputs!$B$38)*K57+SQRT(1-Inputs!$B$38)*_xlfn.NORM.S.INV(RAND())</f>
        <v>1.5463630242608999</v>
      </c>
      <c r="AH57" s="24">
        <f ca="1">SQRT(Inputs!$B$38)*L57+SQRT(1-Inputs!$B$38)*_xlfn.NORM.S.INV(RAND())</f>
        <v>-1.0863787301759031</v>
      </c>
      <c r="AI57" s="24">
        <f ca="1">SQRT(Inputs!$B$38)*M57+SQRT(1-Inputs!$B$38)*_xlfn.NORM.S.INV(RAND())</f>
        <v>0.18054901994530187</v>
      </c>
      <c r="AJ57" s="24">
        <f ca="1">SQRT(Inputs!$B$38)*C57+SQRT(1-Inputs!$B$38)*_xlfn.NORM.S.INV(RAND())</f>
        <v>-1.5869778309685327</v>
      </c>
      <c r="AK57" s="24">
        <f ca="1">SQRT(Inputs!$B$38)*D57+SQRT(1-Inputs!$B$38)*_xlfn.NORM.S.INV(RAND())</f>
        <v>-0.65853047794648056</v>
      </c>
      <c r="AL57" s="24">
        <f ca="1">SQRT(Inputs!$B$38)*E57+SQRT(1-Inputs!$B$38)*_xlfn.NORM.S.INV(RAND())</f>
        <v>-1.8226472272248266</v>
      </c>
      <c r="AM57" s="24">
        <f ca="1">SQRT(Inputs!$B$38)*F57+SQRT(1-Inputs!$B$38)*_xlfn.NORM.S.INV(RAND())</f>
        <v>0.39369787396660427</v>
      </c>
      <c r="AN57" s="24">
        <f ca="1">SQRT(Inputs!$B$38)*G57+SQRT(1-Inputs!$B$38)*_xlfn.NORM.S.INV(RAND())</f>
        <v>0.42340738797707261</v>
      </c>
      <c r="AO57" s="24">
        <f ca="1">SQRT(Inputs!$B$38)*H57+SQRT(1-Inputs!$B$38)*_xlfn.NORM.S.INV(RAND())</f>
        <v>-0.79881965989978676</v>
      </c>
      <c r="AP57" s="24">
        <f ca="1">SQRT(Inputs!$B$38)*I57+SQRT(1-Inputs!$B$38)*_xlfn.NORM.S.INV(RAND())</f>
        <v>-3.1102265595958967E-2</v>
      </c>
      <c r="AQ57" s="24">
        <f ca="1">SQRT(Inputs!$B$38)*J57+SQRT(1-Inputs!$B$38)*_xlfn.NORM.S.INV(RAND())</f>
        <v>-0.10385635517414871</v>
      </c>
      <c r="AR57" s="24">
        <f ca="1">SQRT(Inputs!$B$38)*K57+SQRT(1-Inputs!$B$38)*_xlfn.NORM.S.INV(RAND())</f>
        <v>-0.27038974194061005</v>
      </c>
      <c r="AS57" s="24">
        <f ca="1">SQRT(Inputs!$B$38)*L57+SQRT(1-Inputs!$B$38)*_xlfn.NORM.S.INV(RAND())</f>
        <v>-0.35055278528802086</v>
      </c>
      <c r="AT57" s="24">
        <f ca="1">SQRT(Inputs!$B$38)*M57+SQRT(1-Inputs!$B$38)*_xlfn.NORM.S.INV(RAND())</f>
        <v>0.57365888501936013</v>
      </c>
      <c r="AU57" s="15">
        <f ca="1">Inputs!$B$6*EXP($B$8-0.5*C$5^2+C$5*N57)</f>
        <v>3890.4327077452631</v>
      </c>
      <c r="AV57" s="15">
        <f t="shared" ca="1" si="1"/>
        <v>4565.5457363810656</v>
      </c>
      <c r="AW57" s="15">
        <f t="shared" ca="1" si="2"/>
        <v>6349.5107106791074</v>
      </c>
      <c r="AX57" s="15">
        <f t="shared" ca="1" si="3"/>
        <v>7240.9963664528577</v>
      </c>
      <c r="AY57" s="15">
        <f t="shared" ca="1" si="4"/>
        <v>10611.275140573905</v>
      </c>
      <c r="AZ57" s="15">
        <f t="shared" ca="1" si="5"/>
        <v>13006.645165857164</v>
      </c>
      <c r="BA57" s="15">
        <f t="shared" ca="1" si="6"/>
        <v>15444.574528646803</v>
      </c>
      <c r="BB57" s="15">
        <f t="shared" ca="1" si="7"/>
        <v>15652.429964646872</v>
      </c>
      <c r="BC57" s="15">
        <f t="shared" ca="1" si="8"/>
        <v>16697.891656547014</v>
      </c>
      <c r="BD57" s="15">
        <f t="shared" ca="1" si="9"/>
        <v>19831.950432867623</v>
      </c>
      <c r="BE57" s="15">
        <f t="shared" ca="1" si="10"/>
        <v>21279.062583139304</v>
      </c>
      <c r="BF57" s="15">
        <f ca="1">Inputs!$B$13*EXP($B$9-0.5*C$6^2+C$6*Y57)</f>
        <v>14258.940814301899</v>
      </c>
      <c r="BG57" s="15">
        <f t="shared" ca="1" si="11"/>
        <v>13933.318102748148</v>
      </c>
      <c r="BH57" s="15">
        <f t="shared" ca="1" si="12"/>
        <v>19751.260319613139</v>
      </c>
      <c r="BI57" s="15">
        <f t="shared" ca="1" si="13"/>
        <v>20224.238603188707</v>
      </c>
      <c r="BJ57" s="15">
        <f t="shared" ca="1" si="14"/>
        <v>25976.386780174602</v>
      </c>
      <c r="BK57" s="15">
        <f t="shared" ca="1" si="15"/>
        <v>29259.773514182962</v>
      </c>
      <c r="BL57" s="15">
        <f t="shared" ca="1" si="16"/>
        <v>37288.909820448585</v>
      </c>
      <c r="BM57" s="15">
        <f t="shared" ca="1" si="17"/>
        <v>38132.572054673059</v>
      </c>
      <c r="BN57" s="15">
        <f t="shared" ca="1" si="18"/>
        <v>56446.367176327112</v>
      </c>
      <c r="BO57" s="15">
        <f t="shared" ca="1" si="19"/>
        <v>61212.216875074599</v>
      </c>
      <c r="BP57" s="15">
        <f t="shared" ca="1" si="20"/>
        <v>76897.77780623814</v>
      </c>
      <c r="BQ57" s="15">
        <f ca="1">Inputs!$B$20*EXP($B$10-0.5*C$7^2+C$7*AJ57)</f>
        <v>2443.1784703732496</v>
      </c>
      <c r="BR57" s="15">
        <f t="shared" ca="1" si="21"/>
        <v>2689.4729502674177</v>
      </c>
      <c r="BS57" s="15">
        <f t="shared" ca="1" si="22"/>
        <v>2182.0023279011789</v>
      </c>
      <c r="BT57" s="15">
        <f t="shared" ca="1" si="23"/>
        <v>3335.8367514635675</v>
      </c>
      <c r="BU57" s="15">
        <f t="shared" ca="1" si="24"/>
        <v>5121.8244739417842</v>
      </c>
      <c r="BV57" s="15">
        <f t="shared" ca="1" si="25"/>
        <v>5952.2430759868939</v>
      </c>
      <c r="BW57" s="15">
        <f t="shared" ca="1" si="26"/>
        <v>8251.5223859353828</v>
      </c>
      <c r="BX57" s="15">
        <f t="shared" ca="1" si="27"/>
        <v>11303.272828699057</v>
      </c>
      <c r="BY57" s="15">
        <f t="shared" ca="1" si="28"/>
        <v>15039.311629656639</v>
      </c>
      <c r="BZ57" s="15">
        <f t="shared" ca="1" si="29"/>
        <v>19785.249865683742</v>
      </c>
      <c r="CA57" s="15">
        <f t="shared" ca="1" si="30"/>
        <v>30774.844082938409</v>
      </c>
      <c r="CB57" s="15">
        <f ca="1">(AU57*DCF!C$10-DCF!C$5*MAX(AU57*DCF!C$10,0)-MAX(AU57-Inputs!$B$6,0)/Inputs!$B$10)*DCF!C$6</f>
        <v>999.09858345031785</v>
      </c>
      <c r="CC57" s="15">
        <f ca="1">(AV57*DCF!D$10-DCF!D$5*MAX(AV57*DCF!D$10,0)-MAX(AV57-AU57,0)/Inputs!$B$10)*DCF!D$6</f>
        <v>948.21219961611791</v>
      </c>
      <c r="CD57" s="15">
        <f ca="1">(AW57*DCF!E$10-DCF!E$5*MAX(AW57*DCF!E$10,0)-MAX(AW57-AV57,0)/Inputs!$B$10)*DCF!E$6</f>
        <v>1064.1781581982193</v>
      </c>
      <c r="CE57" s="15">
        <f ca="1">(AX57*DCF!F$10-DCF!F$5*MAX(AX57*DCF!F$10,0)-MAX(AX57-AW57,0)/Inputs!$B$10)*DCF!F$6</f>
        <v>1395.201904497261</v>
      </c>
      <c r="CF57" s="15">
        <f ca="1">(AY57*DCF!G$10-DCF!G$5*MAX(AY57*DCF!G$10,0)-MAX(AY57-AX57,0)/Inputs!$B$10)*DCF!G$6</f>
        <v>1538.5196987220677</v>
      </c>
      <c r="CG57" s="15">
        <f ca="1">(AZ57*DCF!H$10-DCF!H$5*MAX(AZ57*DCF!H$10,0)-MAX(AZ57-AY57,0)/Inputs!$B$10)*DCF!H$6</f>
        <v>2099.9085977079253</v>
      </c>
      <c r="CH57" s="15">
        <f ca="1">(BA57*DCF!I$10-DCF!I$5*MAX(BA57*DCF!I$10,0)-MAX(BA57-AZ57,0)/Inputs!$B$10)*DCF!I$6</f>
        <v>2421.2545137657175</v>
      </c>
      <c r="CI57" s="15">
        <f ca="1">(BB57*DCF!J$10-DCF!J$5*MAX(BB57*DCF!J$10,0)-MAX(BB57-BA57,0)/Inputs!$B$10)*DCF!J$6</f>
        <v>2654.4962345047052</v>
      </c>
      <c r="CJ57" s="15">
        <f ca="1">(BC57*DCF!K$10-DCF!K$5*MAX(BC57*DCF!K$10,0)-MAX(BC57-BB57,0)/Inputs!$B$10)*DCF!K$6</f>
        <v>2541.7436650073573</v>
      </c>
      <c r="CK57" s="15">
        <f ca="1">(BD57*DCF!L$10-DCF!L$5*MAX(BD57*DCF!L$10,0)-MAX(BD57-BC57,0)/Inputs!$B$10)*DCF!L$6</f>
        <v>2585.7507043843711</v>
      </c>
      <c r="CL57" s="15">
        <f ca="1">(BE57*DCF!M$10-DCF!M$5*MAX(BE57*DCF!M$10,0)-MAX(BE57-BD57,0)/Inputs!$B$10)*DCF!M$6</f>
        <v>2829.87794625779</v>
      </c>
      <c r="CM57" s="15">
        <f ca="1">(BF57*DCF!C$28-DCF!C$5*MAX(BF57*DCF!C$28,0)-MAX(BF57-Inputs!$B$13,0)/Inputs!$B$17)*DCF!C$6</f>
        <v>3688.4694475909832</v>
      </c>
      <c r="CN57" s="15">
        <f ca="1">(BG57*DCF!D$28-DCF!D$5*MAX(BG57*DCF!D$28,0)-MAX(BG57-BF57,0)/Inputs!$B$17)*DCF!D$6</f>
        <v>4103.6835366659761</v>
      </c>
      <c r="CO57" s="15">
        <f ca="1">(BH57*DCF!E$28-DCF!E$5*MAX(BH57*DCF!E$28,0)-MAX(BH57-BG57,0)/Inputs!$B$17)*DCF!E$6</f>
        <v>4447.2722939780997</v>
      </c>
      <c r="CP57" s="15">
        <f ca="1">(BI57*DCF!F$28-DCF!F$5*MAX(BI57*DCF!F$28,0)-MAX(BI57-BH57,0)/Inputs!$B$17)*DCF!F$6</f>
        <v>5404.2348843609561</v>
      </c>
      <c r="CQ57" s="15">
        <f ca="1">(BJ57*DCF!G$28-DCF!G$5*MAX(BJ57*DCF!G$28,0)-MAX(BJ57-BI57,0)/Inputs!$B$17)*DCF!G$6</f>
        <v>5772.3161333114494</v>
      </c>
      <c r="CR57" s="15">
        <f ca="1">(BK57*DCF!H$28-DCF!H$5*MAX(BK57*DCF!H$28,0)-MAX(BK57-BJ57,0)/Inputs!$B$17)*DCF!H$6</f>
        <v>6726.1186502110158</v>
      </c>
      <c r="CS57" s="15">
        <f ca="1">(BL57*DCF!I$28-DCF!I$5*MAX(BL57*DCF!I$28,0)-MAX(BL57-BK57,0)/Inputs!$B$17)*DCF!I$6</f>
        <v>7616.1731833400418</v>
      </c>
      <c r="CT57" s="15">
        <f ca="1">(BM57*DCF!J$28-DCF!J$5*MAX(BM57*DCF!J$28,0)-MAX(BM57-BL57,0)/Inputs!$B$17)*DCF!J$6</f>
        <v>8394.8664773586679</v>
      </c>
      <c r="CU57" s="15">
        <f ca="1">(BN57*DCF!K$28-DCF!K$5*MAX(BN57*DCF!K$28,0)-MAX(BN57-BM57,0)/Inputs!$B$17)*DCF!K$6</f>
        <v>9677.3303476206675</v>
      </c>
      <c r="CV57" s="15">
        <f ca="1">(BO57*DCF!L$28-DCF!L$5*MAX(BO57*DCF!L$28,0)-MAX(BO57-BN57,0)/Inputs!$B$17)*DCF!L$6</f>
        <v>11673.858262870408</v>
      </c>
      <c r="CW57" s="15">
        <f ca="1">(BP57*DCF!M$28-DCF!M$5*MAX(BP57*DCF!M$28,0)-MAX(BP57-BO57,0)/Inputs!$B$17)*DCF!M$6</f>
        <v>12828.77952670535</v>
      </c>
      <c r="CX57" s="15">
        <f ca="1">(BQ57*DCF!C$46-DCF!C$5*MAX(BQ57*DCF!C$46,0)-MAX(BQ57-Inputs!$B$20,0)/Inputs!$B$24)*DCF!C$6</f>
        <v>-564.24445043262119</v>
      </c>
      <c r="CY57" s="15">
        <f ca="1">(BR57*DCF!D$46-DCF!D$5*MAX(BR57*DCF!D$46,0)-MAX(BR57-BQ57,0)/Inputs!$B$24)*DCF!D$6</f>
        <v>-564.12212343172564</v>
      </c>
      <c r="CZ57" s="15">
        <f ca="1">(BS57*DCF!E$46-DCF!E$5*MAX(BS57*DCF!E$46,0)-MAX(BS57-BR57,0)/Inputs!$B$24)*DCF!E$6</f>
        <v>-258.02557442540166</v>
      </c>
      <c r="DA57" s="15">
        <f ca="1">(BT57*DCF!F$46-DCF!F$5*MAX(BT57*DCF!F$46,0)-MAX(BT57-BS57,0)/Inputs!$B$24)*DCF!F$6</f>
        <v>-663.08431211803281</v>
      </c>
      <c r="DB57" s="15">
        <f ca="1">(BU57*DCF!G$46-DCF!G$5*MAX(BU57*DCF!G$46,0)-MAX(BU57-BT57,0)/Inputs!$B$24)*DCF!G$6</f>
        <v>-773.05903884675467</v>
      </c>
      <c r="DC57" s="15">
        <f ca="1">(BV57*DCF!H$46-DCF!H$5*MAX(BV57*DCF!H$46,0)-MAX(BV57-BU57,0)/Inputs!$B$24)*DCF!H$6</f>
        <v>-258.04749252632615</v>
      </c>
      <c r="DD57" s="15">
        <f ca="1">(BW57*DCF!I$46-DCF!I$5*MAX(BW57*DCF!I$46,0)-MAX(BW57-BV57,0)/Inputs!$B$24)*DCF!I$6</f>
        <v>-469.46203345149877</v>
      </c>
      <c r="DE57" s="15">
        <f ca="1">(BX57*DCF!J$46-DCF!J$5*MAX(BX57*DCF!J$46,0)-MAX(BX57-BW57,0)/Inputs!$B$24)*DCF!J$6</f>
        <v>-335.13333018716725</v>
      </c>
      <c r="DF57" s="15">
        <f ca="1">(BY57*DCF!K$46-DCF!K$5*MAX(BY57*DCF!K$46,0)-MAX(BY57-BX57,0)/Inputs!$B$24)*DCF!K$6</f>
        <v>-56.134364490662144</v>
      </c>
      <c r="DG57" s="15">
        <f ca="1">(BZ57*DCF!L$46-DCF!L$5*MAX(BZ57*DCF!L$46,0)-MAX(BZ57-BY57,0)/Inputs!$B$24)*DCF!L$6</f>
        <v>293.64131085133602</v>
      </c>
      <c r="DH57" s="15">
        <f ca="1">(CA57*DCF!M$46-DCF!M$5*MAX(CA57*DCF!M$46,0)-MAX(CA57-BZ57,0)/Inputs!$B$24)*DCF!M$6</f>
        <v>115.18417745984146</v>
      </c>
      <c r="DI57" s="15">
        <f ca="1">SUM(CB57:CL57)+BE57*DCF!M$10*(1+Inputs!$B$30)*(1-Inputs!$B$33)*(1-Inputs!$B$30/Inputs!$B$31)/(Inputs!$B$29-Inputs!$B$30)*DCF!M$6</f>
        <v>80298.154761460697</v>
      </c>
      <c r="DJ57" s="15">
        <f ca="1">SUM(CM57:CW57)+BP57*DCF!M$28*(1+Inputs!$B$30)*(1-Inputs!$B$33)*(1-Inputs!$B$30/Inputs!$B$31)/(Inputs!$B$29-Inputs!$B$30)*DCF!M$6</f>
        <v>365676.47941414837</v>
      </c>
      <c r="DK57" s="15">
        <f ca="1">SUM(CX57:DH57)+CA57*DCF!M$46*(1+Inputs!$B$30)*(1-Inputs!$B$33)*(1-Inputs!$B$30/Inputs!$B$31)/(Inputs!$B$29-Inputs!$B$30)*DCF!M$6</f>
        <v>44049.067233956892</v>
      </c>
      <c r="DM57" s="15">
        <f ca="1">DI57+DJ57+DK57+Inputs!$B$34+Inputs!$B$36-Inputs!$B$35</f>
        <v>566874.70140956598</v>
      </c>
    </row>
    <row r="58" spans="1:117" x14ac:dyDescent="0.75">
      <c r="A58" s="11">
        <v>45</v>
      </c>
      <c r="C58" s="24">
        <f t="shared" ca="1" si="34"/>
        <v>-4.4896670553688615E-2</v>
      </c>
      <c r="D58" s="24">
        <f t="shared" ca="1" si="34"/>
        <v>1.2377011205106088</v>
      </c>
      <c r="E58" s="24">
        <f t="shared" ca="1" si="34"/>
        <v>1.1711145705129866</v>
      </c>
      <c r="F58" s="24">
        <f t="shared" ca="1" si="34"/>
        <v>-1.3263838745855365</v>
      </c>
      <c r="G58" s="24">
        <f t="shared" ca="1" si="34"/>
        <v>-0.51070227562692083</v>
      </c>
      <c r="H58" s="24">
        <f t="shared" ca="1" si="34"/>
        <v>1.5281865663383305</v>
      </c>
      <c r="I58" s="24">
        <f t="shared" ca="1" si="34"/>
        <v>-1.1527796039421234</v>
      </c>
      <c r="J58" s="24">
        <f t="shared" ca="1" si="34"/>
        <v>-0.87990712192310294</v>
      </c>
      <c r="K58" s="24">
        <f t="shared" ca="1" si="34"/>
        <v>0.40689232164641304</v>
      </c>
      <c r="L58" s="24">
        <f t="shared" ca="1" si="34"/>
        <v>1.2927424428358449</v>
      </c>
      <c r="M58" s="24">
        <f t="shared" ca="1" si="34"/>
        <v>-0.90316259447617075</v>
      </c>
      <c r="N58" s="24">
        <f ca="1">SQRT(Inputs!$B$38)*C58+SQRT(1-Inputs!$B$38)*_xlfn.NORM.S.INV(RAND())</f>
        <v>-1.0698432413446777</v>
      </c>
      <c r="O58" s="24">
        <f ca="1">SQRT(Inputs!$B$38)*D58+SQRT(1-Inputs!$B$38)*_xlfn.NORM.S.INV(RAND())</f>
        <v>-0.35658267174375335</v>
      </c>
      <c r="P58" s="24">
        <f ca="1">SQRT(Inputs!$B$38)*E58+SQRT(1-Inputs!$B$38)*_xlfn.NORM.S.INV(RAND())</f>
        <v>-1.2812100440727781E-3</v>
      </c>
      <c r="Q58" s="24">
        <f ca="1">SQRT(Inputs!$B$38)*F58+SQRT(1-Inputs!$B$38)*_xlfn.NORM.S.INV(RAND())</f>
        <v>-0.34853527259832751</v>
      </c>
      <c r="R58" s="24">
        <f ca="1">SQRT(Inputs!$B$38)*G58+SQRT(1-Inputs!$B$38)*_xlfn.NORM.S.INV(RAND())</f>
        <v>-0.28186287639569702</v>
      </c>
      <c r="S58" s="24">
        <f ca="1">SQRT(Inputs!$B$38)*H58+SQRT(1-Inputs!$B$38)*_xlfn.NORM.S.INV(RAND())</f>
        <v>0.6617625307558952</v>
      </c>
      <c r="T58" s="24">
        <f ca="1">SQRT(Inputs!$B$38)*I58+SQRT(1-Inputs!$B$38)*_xlfn.NORM.S.INV(RAND())</f>
        <v>-0.49763120444821873</v>
      </c>
      <c r="U58" s="24">
        <f ca="1">SQRT(Inputs!$B$38)*J58+SQRT(1-Inputs!$B$38)*_xlfn.NORM.S.INV(RAND())</f>
        <v>0.28633284873502146</v>
      </c>
      <c r="V58" s="24">
        <f ca="1">SQRT(Inputs!$B$38)*K58+SQRT(1-Inputs!$B$38)*_xlfn.NORM.S.INV(RAND())</f>
        <v>-1.2000712160785914</v>
      </c>
      <c r="W58" s="24">
        <f ca="1">SQRT(Inputs!$B$38)*L58+SQRT(1-Inputs!$B$38)*_xlfn.NORM.S.INV(RAND())</f>
        <v>2.2760047997263495</v>
      </c>
      <c r="X58" s="24">
        <f ca="1">SQRT(Inputs!$B$38)*M58+SQRT(1-Inputs!$B$38)*_xlfn.NORM.S.INV(RAND())</f>
        <v>-1.1784586694294195</v>
      </c>
      <c r="Y58" s="24">
        <f ca="1">SQRT(Inputs!$B$38)*C58+SQRT(1-Inputs!$B$38)*_xlfn.NORM.S.INV(RAND())</f>
        <v>0.86268255785424586</v>
      </c>
      <c r="Z58" s="24">
        <f ca="1">SQRT(Inputs!$B$38)*D58+SQRT(1-Inputs!$B$38)*_xlfn.NORM.S.INV(RAND())</f>
        <v>-0.21343175784991331</v>
      </c>
      <c r="AA58" s="24">
        <f ca="1">SQRT(Inputs!$B$38)*E58+SQRT(1-Inputs!$B$38)*_xlfn.NORM.S.INV(RAND())</f>
        <v>0.16467648462034107</v>
      </c>
      <c r="AB58" s="24">
        <f ca="1">SQRT(Inputs!$B$38)*F58+SQRT(1-Inputs!$B$38)*_xlfn.NORM.S.INV(RAND())</f>
        <v>0.30171996026558223</v>
      </c>
      <c r="AC58" s="24">
        <f ca="1">SQRT(Inputs!$B$38)*G58+SQRT(1-Inputs!$B$38)*_xlfn.NORM.S.INV(RAND())</f>
        <v>-0.69439202649448817</v>
      </c>
      <c r="AD58" s="24">
        <f ca="1">SQRT(Inputs!$B$38)*H58+SQRT(1-Inputs!$B$38)*_xlfn.NORM.S.INV(RAND())</f>
        <v>1.045293594306441</v>
      </c>
      <c r="AE58" s="24">
        <f ca="1">SQRT(Inputs!$B$38)*I58+SQRT(1-Inputs!$B$38)*_xlfn.NORM.S.INV(RAND())</f>
        <v>-9.6337927315081395E-2</v>
      </c>
      <c r="AF58" s="24">
        <f ca="1">SQRT(Inputs!$B$38)*J58+SQRT(1-Inputs!$B$38)*_xlfn.NORM.S.INV(RAND())</f>
        <v>-0.99713647349023549</v>
      </c>
      <c r="AG58" s="24">
        <f ca="1">SQRT(Inputs!$B$38)*K58+SQRT(1-Inputs!$B$38)*_xlfn.NORM.S.INV(RAND())</f>
        <v>-0.51942358978186842</v>
      </c>
      <c r="AH58" s="24">
        <f ca="1">SQRT(Inputs!$B$38)*L58+SQRT(1-Inputs!$B$38)*_xlfn.NORM.S.INV(RAND())</f>
        <v>1.6733966148321104</v>
      </c>
      <c r="AI58" s="24">
        <f ca="1">SQRT(Inputs!$B$38)*M58+SQRT(1-Inputs!$B$38)*_xlfn.NORM.S.INV(RAND())</f>
        <v>-0.24237238021686264</v>
      </c>
      <c r="AJ58" s="24">
        <f ca="1">SQRT(Inputs!$B$38)*C58+SQRT(1-Inputs!$B$38)*_xlfn.NORM.S.INV(RAND())</f>
        <v>1.0561819664995222</v>
      </c>
      <c r="AK58" s="24">
        <f ca="1">SQRT(Inputs!$B$38)*D58+SQRT(1-Inputs!$B$38)*_xlfn.NORM.S.INV(RAND())</f>
        <v>0.85732105176393825</v>
      </c>
      <c r="AL58" s="24">
        <f ca="1">SQRT(Inputs!$B$38)*E58+SQRT(1-Inputs!$B$38)*_xlfn.NORM.S.INV(RAND())</f>
        <v>1.3298354211042387</v>
      </c>
      <c r="AM58" s="24">
        <f ca="1">SQRT(Inputs!$B$38)*F58+SQRT(1-Inputs!$B$38)*_xlfn.NORM.S.INV(RAND())</f>
        <v>-0.66512534642110055</v>
      </c>
      <c r="AN58" s="24">
        <f ca="1">SQRT(Inputs!$B$38)*G58+SQRT(1-Inputs!$B$38)*_xlfn.NORM.S.INV(RAND())</f>
        <v>0.57941763267917956</v>
      </c>
      <c r="AO58" s="24">
        <f ca="1">SQRT(Inputs!$B$38)*H58+SQRT(1-Inputs!$B$38)*_xlfn.NORM.S.INV(RAND())</f>
        <v>-0.6157185741187351</v>
      </c>
      <c r="AP58" s="24">
        <f ca="1">SQRT(Inputs!$B$38)*I58+SQRT(1-Inputs!$B$38)*_xlfn.NORM.S.INV(RAND())</f>
        <v>-0.73531123459925496</v>
      </c>
      <c r="AQ58" s="24">
        <f ca="1">SQRT(Inputs!$B$38)*J58+SQRT(1-Inputs!$B$38)*_xlfn.NORM.S.INV(RAND())</f>
        <v>-0.67118964088936384</v>
      </c>
      <c r="AR58" s="24">
        <f ca="1">SQRT(Inputs!$B$38)*K58+SQRT(1-Inputs!$B$38)*_xlfn.NORM.S.INV(RAND())</f>
        <v>0.16311672136048583</v>
      </c>
      <c r="AS58" s="24">
        <f ca="1">SQRT(Inputs!$B$38)*L58+SQRT(1-Inputs!$B$38)*_xlfn.NORM.S.INV(RAND())</f>
        <v>0.99580907023771559</v>
      </c>
      <c r="AT58" s="24">
        <f ca="1">SQRT(Inputs!$B$38)*M58+SQRT(1-Inputs!$B$38)*_xlfn.NORM.S.INV(RAND())</f>
        <v>-9.8192753804365374E-2</v>
      </c>
      <c r="AU58" s="15">
        <f ca="1">Inputs!$B$6*EXP($B$8-0.5*C$5^2+C$5*N58)</f>
        <v>4173.1799437347281</v>
      </c>
      <c r="AV58" s="15">
        <f t="shared" ca="1" si="1"/>
        <v>4820.280582355932</v>
      </c>
      <c r="AW58" s="15">
        <f t="shared" ca="1" si="2"/>
        <v>5876.462412262973</v>
      </c>
      <c r="AX58" s="15">
        <f t="shared" ca="1" si="3"/>
        <v>6868.868574715957</v>
      </c>
      <c r="AY58" s="15">
        <f t="shared" ca="1" si="4"/>
        <v>8122.626733490727</v>
      </c>
      <c r="AZ58" s="15">
        <f t="shared" ca="1" si="5"/>
        <v>10685.155498800415</v>
      </c>
      <c r="BA58" s="15">
        <f t="shared" ca="1" si="6"/>
        <v>12412.310618475032</v>
      </c>
      <c r="BB58" s="15">
        <f t="shared" ca="1" si="7"/>
        <v>15638.713336512817</v>
      </c>
      <c r="BC58" s="15">
        <f t="shared" ca="1" si="8"/>
        <v>17058.349669218998</v>
      </c>
      <c r="BD58" s="15">
        <f t="shared" ca="1" si="9"/>
        <v>25855.940639694712</v>
      </c>
      <c r="BE58" s="15">
        <f t="shared" ca="1" si="10"/>
        <v>28458.596420362235</v>
      </c>
      <c r="BF58" s="15">
        <f ca="1">Inputs!$B$13*EXP($B$9-0.5*C$6^2+C$6*Y58)</f>
        <v>16410.78559336234</v>
      </c>
      <c r="BG58" s="15">
        <f t="shared" ca="1" si="11"/>
        <v>19244.804984056344</v>
      </c>
      <c r="BH58" s="15">
        <f t="shared" ca="1" si="12"/>
        <v>24164.685731317633</v>
      </c>
      <c r="BI58" s="15">
        <f t="shared" ca="1" si="13"/>
        <v>30987.377601089403</v>
      </c>
      <c r="BJ58" s="15">
        <f t="shared" ca="1" si="14"/>
        <v>34370.208015020151</v>
      </c>
      <c r="BK58" s="15">
        <f t="shared" ca="1" si="15"/>
        <v>48634.105306024037</v>
      </c>
      <c r="BL58" s="15">
        <f t="shared" ca="1" si="16"/>
        <v>58999.922254592719</v>
      </c>
      <c r="BM58" s="15">
        <f t="shared" ca="1" si="17"/>
        <v>64074.130276830372</v>
      </c>
      <c r="BN58" s="15">
        <f t="shared" ca="1" si="18"/>
        <v>74047.551664744999</v>
      </c>
      <c r="BO58" s="15">
        <f t="shared" ca="1" si="19"/>
        <v>110670.82631031323</v>
      </c>
      <c r="BP58" s="15">
        <f t="shared" ca="1" si="20"/>
        <v>132525.48818799827</v>
      </c>
      <c r="BQ58" s="15">
        <f ca="1">Inputs!$B$20*EXP($B$10-0.5*C$7^2+C$7*AJ58)</f>
        <v>6238.7688664628831</v>
      </c>
      <c r="BR58" s="15">
        <f t="shared" ca="1" si="21"/>
        <v>11114.29829302472</v>
      </c>
      <c r="BS58" s="15">
        <f t="shared" ca="1" si="22"/>
        <v>22298.787622082818</v>
      </c>
      <c r="BT58" s="15">
        <f t="shared" ca="1" si="23"/>
        <v>25822.583425375989</v>
      </c>
      <c r="BU58" s="15">
        <f t="shared" ca="1" si="24"/>
        <v>41173.151569147769</v>
      </c>
      <c r="BV58" s="15">
        <f t="shared" ca="1" si="25"/>
        <v>49863.845974878575</v>
      </c>
      <c r="BW58" s="15">
        <f t="shared" ca="1" si="26"/>
        <v>59553.82322595983</v>
      </c>
      <c r="BX58" s="15">
        <f t="shared" ca="1" si="27"/>
        <v>72808.990888218817</v>
      </c>
      <c r="BY58" s="15">
        <f t="shared" ca="1" si="28"/>
        <v>105251.75909525115</v>
      </c>
      <c r="BZ58" s="15">
        <f t="shared" ca="1" si="29"/>
        <v>177351.06488794181</v>
      </c>
      <c r="CA58" s="15">
        <f t="shared" ca="1" si="30"/>
        <v>244815.17077468967</v>
      </c>
      <c r="CB58" s="15">
        <f ca="1">(AU58*DCF!C$10-DCF!C$5*MAX(AU58*DCF!C$10,0)-MAX(AU58-Inputs!$B$6,0)/Inputs!$B$10)*DCF!C$6</f>
        <v>1048.7004383004644</v>
      </c>
      <c r="CC58" s="15">
        <f ca="1">(AV58*DCF!D$10-DCF!D$5*MAX(AV58*DCF!D$10,0)-MAX(AV58-AU58,0)/Inputs!$B$10)*DCF!D$6</f>
        <v>1017.1321807192902</v>
      </c>
      <c r="CD58" s="15">
        <f ca="1">(AW58*DCF!E$10-DCF!E$5*MAX(AW58*DCF!E$10,0)-MAX(AW58-AV58,0)/Inputs!$B$10)*DCF!E$6</f>
        <v>1118.8857392267112</v>
      </c>
      <c r="CE58" s="15">
        <f ca="1">(AX58*DCF!F$10-DCF!F$5*MAX(AX58*DCF!F$10,0)-MAX(AX58-AW58,0)/Inputs!$B$10)*DCF!F$6</f>
        <v>1292.9679452877779</v>
      </c>
      <c r="CF58" s="15">
        <f ca="1">(AY58*DCF!G$10-DCF!G$5*MAX(AY58*DCF!G$10,0)-MAX(AY58-AX58,0)/Inputs!$B$10)*DCF!G$6</f>
        <v>1432.5907966636005</v>
      </c>
      <c r="CG58" s="15">
        <f ca="1">(AZ58*DCF!H$10-DCF!H$5*MAX(AZ58*DCF!H$10,0)-MAX(AZ58-AY58,0)/Inputs!$B$10)*DCF!H$6</f>
        <v>1619.5076826778898</v>
      </c>
      <c r="CH58" s="15">
        <f ca="1">(BA58*DCF!I$10-DCF!I$5*MAX(BA58*DCF!I$10,0)-MAX(BA58-AZ58,0)/Inputs!$B$10)*DCF!I$6</f>
        <v>1983.9623938510913</v>
      </c>
      <c r="CI58" s="15">
        <f ca="1">(BB58*DCF!J$10-DCF!J$5*MAX(BB58*DCF!J$10,0)-MAX(BB58-BA58,0)/Inputs!$B$10)*DCF!J$6</f>
        <v>2194.7313303635465</v>
      </c>
      <c r="CJ58" s="15">
        <f ca="1">(BC58*DCF!K$10-DCF!K$5*MAX(BC58*DCF!K$10,0)-MAX(BC58-BB58,0)/Inputs!$B$10)*DCF!K$6</f>
        <v>2547.3928623301786</v>
      </c>
      <c r="CK58" s="15">
        <f ca="1">(BD58*DCF!L$10-DCF!L$5*MAX(BD58*DCF!L$10,0)-MAX(BD58-BC58,0)/Inputs!$B$10)*DCF!L$6</f>
        <v>2761.8965662881456</v>
      </c>
      <c r="CL58" s="15">
        <f ca="1">(BE58*DCF!M$10-DCF!M$5*MAX(BE58*DCF!M$10,0)-MAX(BE58-BD58,0)/Inputs!$B$10)*DCF!M$6</f>
        <v>3704.9609975875592</v>
      </c>
      <c r="CM58" s="15">
        <f ca="1">(BF58*DCF!C$28-DCF!C$5*MAX(BF58*DCF!C$28,0)-MAX(BF58-Inputs!$B$13,0)/Inputs!$B$17)*DCF!C$6</f>
        <v>3848.2365193476126</v>
      </c>
      <c r="CN58" s="15">
        <f ca="1">(BG58*DCF!D$28-DCF!D$5*MAX(BG58*DCF!D$28,0)-MAX(BG58-BF58,0)/Inputs!$B$17)*DCF!D$6</f>
        <v>5063.4126515813177</v>
      </c>
      <c r="CO58" s="15">
        <f ca="1">(BH58*DCF!E$28-DCF!E$5*MAX(BH58*DCF!E$28,0)-MAX(BH58-BG58,0)/Inputs!$B$17)*DCF!E$6</f>
        <v>5874.2285120210745</v>
      </c>
      <c r="CP58" s="15">
        <f ca="1">(BI58*DCF!F$28-DCF!F$5*MAX(BI58*DCF!F$28,0)-MAX(BI58-BH58,0)/Inputs!$B$17)*DCF!F$6</f>
        <v>7170.0778886804437</v>
      </c>
      <c r="CQ58" s="15">
        <f ca="1">(BJ58*DCF!G$28-DCF!G$5*MAX(BJ58*DCF!G$28,0)-MAX(BJ58-BI58,0)/Inputs!$B$17)*DCF!G$6</f>
        <v>8348.6525781746441</v>
      </c>
      <c r="CR58" s="15">
        <f ca="1">(BK58*DCF!H$28-DCF!H$5*MAX(BK58*DCF!H$28,0)-MAX(BK58-BJ58,0)/Inputs!$B$17)*DCF!H$6</f>
        <v>9811.5414656287921</v>
      </c>
      <c r="CS58" s="15">
        <f ca="1">(BL58*DCF!I$28-DCF!I$5*MAX(BL58*DCF!I$28,0)-MAX(BL58-BK58,0)/Inputs!$B$17)*DCF!I$6</f>
        <v>12386.198387379256</v>
      </c>
      <c r="CT58" s="15">
        <f ca="1">(BM58*DCF!J$28-DCF!J$5*MAX(BM58*DCF!J$28,0)-MAX(BM58-BL58,0)/Inputs!$B$17)*DCF!J$6</f>
        <v>13621.051723407836</v>
      </c>
      <c r="CU58" s="15">
        <f ca="1">(BN58*DCF!K$28-DCF!K$5*MAX(BN58*DCF!K$28,0)-MAX(BN58-BM58,0)/Inputs!$B$17)*DCF!K$6</f>
        <v>14415.990081511834</v>
      </c>
      <c r="CV58" s="15">
        <f ca="1">(BO58*DCF!L$28-DCF!L$5*MAX(BO58*DCF!L$28,0)-MAX(BO58-BN58,0)/Inputs!$B$17)*DCF!L$6</f>
        <v>17937.168220632328</v>
      </c>
      <c r="CW58" s="15">
        <f ca="1">(BP58*DCF!M$28-DCF!M$5*MAX(BP58*DCF!M$28,0)-MAX(BP58-BO58,0)/Inputs!$B$17)*DCF!M$6</f>
        <v>22650.321032095846</v>
      </c>
      <c r="CX58" s="15">
        <f ca="1">(BQ58*DCF!C$46-DCF!C$5*MAX(BQ58*DCF!C$46,0)-MAX(BQ58-Inputs!$B$20,0)/Inputs!$B$24)*DCF!C$6</f>
        <v>-2843.9507157941453</v>
      </c>
      <c r="CY58" s="15">
        <f ca="1">(BR58*DCF!D$46-DCF!D$5*MAX(BR58*DCF!D$46,0)-MAX(BR58-BQ58,0)/Inputs!$B$24)*DCF!D$6</f>
        <v>-3977.2994655779166</v>
      </c>
      <c r="CZ58" s="15">
        <f ca="1">(BS58*DCF!E$46-DCF!E$5*MAX(BS58*DCF!E$46,0)-MAX(BS58-BR58,0)/Inputs!$B$24)*DCF!E$6</f>
        <v>-7045.4882508069923</v>
      </c>
      <c r="DA58" s="15">
        <f ca="1">(BT58*DCF!F$46-DCF!F$5*MAX(BT58*DCF!F$46,0)-MAX(BT58-BS58,0)/Inputs!$B$24)*DCF!F$6</f>
        <v>-3163.6892355244158</v>
      </c>
      <c r="DB58" s="15">
        <f ca="1">(BU58*DCF!G$46-DCF!G$5*MAX(BU58*DCF!G$46,0)-MAX(BU58-BT58,0)/Inputs!$B$24)*DCF!G$6</f>
        <v>-6548.6113039423744</v>
      </c>
      <c r="DC58" s="15">
        <f ca="1">(BV58*DCF!H$46-DCF!H$5*MAX(BV58*DCF!H$46,0)-MAX(BV58-BU58,0)/Inputs!$B$24)*DCF!H$6</f>
        <v>-2700.5800378127633</v>
      </c>
      <c r="DD58" s="15">
        <f ca="1">(BW58*DCF!I$46-DCF!I$5*MAX(BW58*DCF!I$46,0)-MAX(BW58-BV58,0)/Inputs!$B$24)*DCF!I$6</f>
        <v>-1406.198977936509</v>
      </c>
      <c r="DE58" s="15">
        <f ca="1">(BX58*DCF!J$46-DCF!J$5*MAX(BX58*DCF!J$46,0)-MAX(BX58-BW58,0)/Inputs!$B$24)*DCF!J$6</f>
        <v>-460.91813758922751</v>
      </c>
      <c r="DF58" s="15">
        <f ca="1">(BY58*DCF!K$46-DCF!K$5*MAX(BY58*DCF!K$46,0)-MAX(BY58-BX58,0)/Inputs!$B$24)*DCF!K$6</f>
        <v>-1935.2826009126538</v>
      </c>
      <c r="DG58" s="15">
        <f ca="1">(BZ58*DCF!L$46-DCF!L$5*MAX(BZ58*DCF!L$46,0)-MAX(BZ58-BY58,0)/Inputs!$B$24)*DCF!L$6</f>
        <v>-4056.8531850216064</v>
      </c>
      <c r="DH58" s="15">
        <f ca="1">(CA58*DCF!M$46-DCF!M$5*MAX(CA58*DCF!M$46,0)-MAX(CA58-BZ58,0)/Inputs!$B$24)*DCF!M$6</f>
        <v>5088.7588417258257</v>
      </c>
      <c r="DI58" s="15">
        <f ca="1">SUM(CB58:CL58)+BE58*DCF!M$10*(1+Inputs!$B$30)*(1-Inputs!$B$33)*(1-Inputs!$B$30/Inputs!$B$31)/(Inputs!$B$29-Inputs!$B$30)*DCF!M$6</f>
        <v>99923.379097142926</v>
      </c>
      <c r="DJ58" s="15">
        <f ca="1">SUM(CM58:CW58)+BP58*DCF!M$28*(1+Inputs!$B$30)*(1-Inputs!$B$33)*(1-Inputs!$B$30/Inputs!$B$31)/(Inputs!$B$29-Inputs!$B$30)*DCF!M$6</f>
        <v>612887.12718760292</v>
      </c>
      <c r="DK58" s="15">
        <f ca="1">SUM(CX58:DH58)+CA58*DCF!M$46*(1+Inputs!$B$30)*(1-Inputs!$B$33)*(1-Inputs!$B$30/Inputs!$B$31)/(Inputs!$B$29-Inputs!$B$30)*DCF!M$6</f>
        <v>349463.14115939016</v>
      </c>
      <c r="DM58" s="15">
        <f ca="1">DI58+DJ58+DK58+Inputs!$B$34+Inputs!$B$36-Inputs!$B$35</f>
        <v>1139124.647444136</v>
      </c>
    </row>
    <row r="59" spans="1:117" x14ac:dyDescent="0.75">
      <c r="A59" s="11">
        <v>46</v>
      </c>
      <c r="C59" s="24">
        <f t="shared" ca="1" si="34"/>
        <v>-0.84266514499829148</v>
      </c>
      <c r="D59" s="24">
        <f t="shared" ca="1" si="34"/>
        <v>-0.23842994369837131</v>
      </c>
      <c r="E59" s="24">
        <f t="shared" ca="1" si="34"/>
        <v>0.18769458693653399</v>
      </c>
      <c r="F59" s="24">
        <f t="shared" ca="1" si="34"/>
        <v>-1.2326608569827606</v>
      </c>
      <c r="G59" s="24">
        <f t="shared" ca="1" si="34"/>
        <v>0.24309984750801264</v>
      </c>
      <c r="H59" s="24">
        <f t="shared" ca="1" si="34"/>
        <v>-0.3742016083364148</v>
      </c>
      <c r="I59" s="24">
        <f t="shared" ca="1" si="34"/>
        <v>0.27501319572568506</v>
      </c>
      <c r="J59" s="24">
        <f t="shared" ca="1" si="34"/>
        <v>-0.31995282116989149</v>
      </c>
      <c r="K59" s="24">
        <f t="shared" ca="1" si="34"/>
        <v>-0.25093393460981078</v>
      </c>
      <c r="L59" s="24">
        <f t="shared" ca="1" si="34"/>
        <v>-0.72090264830502748</v>
      </c>
      <c r="M59" s="24">
        <f t="shared" ca="1" si="34"/>
        <v>0.24928545870513444</v>
      </c>
      <c r="N59" s="24">
        <f ca="1">SQRT(Inputs!$B$38)*C59+SQRT(1-Inputs!$B$38)*_xlfn.NORM.S.INV(RAND())</f>
        <v>-0.76060119210320898</v>
      </c>
      <c r="O59" s="24">
        <f ca="1">SQRT(Inputs!$B$38)*D59+SQRT(1-Inputs!$B$38)*_xlfn.NORM.S.INV(RAND())</f>
        <v>1.0124510169254202</v>
      </c>
      <c r="P59" s="24">
        <f ca="1">SQRT(Inputs!$B$38)*E59+SQRT(1-Inputs!$B$38)*_xlfn.NORM.S.INV(RAND())</f>
        <v>-0.33176487527249549</v>
      </c>
      <c r="Q59" s="24">
        <f ca="1">SQRT(Inputs!$B$38)*F59+SQRT(1-Inputs!$B$38)*_xlfn.NORM.S.INV(RAND())</f>
        <v>-1.0011301877962619</v>
      </c>
      <c r="R59" s="24">
        <f ca="1">SQRT(Inputs!$B$38)*G59+SQRT(1-Inputs!$B$38)*_xlfn.NORM.S.INV(RAND())</f>
        <v>-0.2489627295206204</v>
      </c>
      <c r="S59" s="24">
        <f ca="1">SQRT(Inputs!$B$38)*H59+SQRT(1-Inputs!$B$38)*_xlfn.NORM.S.INV(RAND())</f>
        <v>0.12372890834811887</v>
      </c>
      <c r="T59" s="24">
        <f ca="1">SQRT(Inputs!$B$38)*I59+SQRT(1-Inputs!$B$38)*_xlfn.NORM.S.INV(RAND())</f>
        <v>-1.2562682906760632</v>
      </c>
      <c r="U59" s="24">
        <f ca="1">SQRT(Inputs!$B$38)*J59+SQRT(1-Inputs!$B$38)*_xlfn.NORM.S.INV(RAND())</f>
        <v>-1.0680395781009031</v>
      </c>
      <c r="V59" s="24">
        <f ca="1">SQRT(Inputs!$B$38)*K59+SQRT(1-Inputs!$B$38)*_xlfn.NORM.S.INV(RAND())</f>
        <v>-1.6443663721334933</v>
      </c>
      <c r="W59" s="24">
        <f ca="1">SQRT(Inputs!$B$38)*L59+SQRT(1-Inputs!$B$38)*_xlfn.NORM.S.INV(RAND())</f>
        <v>-0.89728693061977971</v>
      </c>
      <c r="X59" s="24">
        <f ca="1">SQRT(Inputs!$B$38)*M59+SQRT(1-Inputs!$B$38)*_xlfn.NORM.S.INV(RAND())</f>
        <v>-1.4984564068026329</v>
      </c>
      <c r="Y59" s="24">
        <f ca="1">SQRT(Inputs!$B$38)*C59+SQRT(1-Inputs!$B$38)*_xlfn.NORM.S.INV(RAND())</f>
        <v>0.28390710396880187</v>
      </c>
      <c r="Z59" s="24">
        <f ca="1">SQRT(Inputs!$B$38)*D59+SQRT(1-Inputs!$B$38)*_xlfn.NORM.S.INV(RAND())</f>
        <v>0.24144196970388976</v>
      </c>
      <c r="AA59" s="24">
        <f ca="1">SQRT(Inputs!$B$38)*E59+SQRT(1-Inputs!$B$38)*_xlfn.NORM.S.INV(RAND())</f>
        <v>-0.80128767474394702</v>
      </c>
      <c r="AB59" s="24">
        <f ca="1">SQRT(Inputs!$B$38)*F59+SQRT(1-Inputs!$B$38)*_xlfn.NORM.S.INV(RAND())</f>
        <v>0.10444782250262286</v>
      </c>
      <c r="AC59" s="24">
        <f ca="1">SQRT(Inputs!$B$38)*G59+SQRT(1-Inputs!$B$38)*_xlfn.NORM.S.INV(RAND())</f>
        <v>0.82803248433773402</v>
      </c>
      <c r="AD59" s="24">
        <f ca="1">SQRT(Inputs!$B$38)*H59+SQRT(1-Inputs!$B$38)*_xlfn.NORM.S.INV(RAND())</f>
        <v>-0.78418273518010317</v>
      </c>
      <c r="AE59" s="24">
        <f ca="1">SQRT(Inputs!$B$38)*I59+SQRT(1-Inputs!$B$38)*_xlfn.NORM.S.INV(RAND())</f>
        <v>1.0889907094676838</v>
      </c>
      <c r="AF59" s="24">
        <f ca="1">SQRT(Inputs!$B$38)*J59+SQRT(1-Inputs!$B$38)*_xlfn.NORM.S.INV(RAND())</f>
        <v>0.70457475415361426</v>
      </c>
      <c r="AG59" s="24">
        <f ca="1">SQRT(Inputs!$B$38)*K59+SQRT(1-Inputs!$B$38)*_xlfn.NORM.S.INV(RAND())</f>
        <v>0.3404402358927115</v>
      </c>
      <c r="AH59" s="24">
        <f ca="1">SQRT(Inputs!$B$38)*L59+SQRT(1-Inputs!$B$38)*_xlfn.NORM.S.INV(RAND())</f>
        <v>-0.52900029295223239</v>
      </c>
      <c r="AI59" s="24">
        <f ca="1">SQRT(Inputs!$B$38)*M59+SQRT(1-Inputs!$B$38)*_xlfn.NORM.S.INV(RAND())</f>
        <v>-8.3916636854875493E-3</v>
      </c>
      <c r="AJ59" s="24">
        <f ca="1">SQRT(Inputs!$B$38)*C59+SQRT(1-Inputs!$B$38)*_xlfn.NORM.S.INV(RAND())</f>
        <v>-1.0507424617854022</v>
      </c>
      <c r="AK59" s="24">
        <f ca="1">SQRT(Inputs!$B$38)*D59+SQRT(1-Inputs!$B$38)*_xlfn.NORM.S.INV(RAND())</f>
        <v>1.4423262490504769</v>
      </c>
      <c r="AL59" s="24">
        <f ca="1">SQRT(Inputs!$B$38)*E59+SQRT(1-Inputs!$B$38)*_xlfn.NORM.S.INV(RAND())</f>
        <v>-1.3056742718184979</v>
      </c>
      <c r="AM59" s="24">
        <f ca="1">SQRT(Inputs!$B$38)*F59+SQRT(1-Inputs!$B$38)*_xlfn.NORM.S.INV(RAND())</f>
        <v>-0.86572390574391167</v>
      </c>
      <c r="AN59" s="24">
        <f ca="1">SQRT(Inputs!$B$38)*G59+SQRT(1-Inputs!$B$38)*_xlfn.NORM.S.INV(RAND())</f>
        <v>-0.28232543182791547</v>
      </c>
      <c r="AO59" s="24">
        <f ca="1">SQRT(Inputs!$B$38)*H59+SQRT(1-Inputs!$B$38)*_xlfn.NORM.S.INV(RAND())</f>
        <v>-0.70192042361995322</v>
      </c>
      <c r="AP59" s="24">
        <f ca="1">SQRT(Inputs!$B$38)*I59+SQRT(1-Inputs!$B$38)*_xlfn.NORM.S.INV(RAND())</f>
        <v>-3.8291754793701144E-2</v>
      </c>
      <c r="AQ59" s="24">
        <f ca="1">SQRT(Inputs!$B$38)*J59+SQRT(1-Inputs!$B$38)*_xlfn.NORM.S.INV(RAND())</f>
        <v>-1.293776666806373</v>
      </c>
      <c r="AR59" s="24">
        <f ca="1">SQRT(Inputs!$B$38)*K59+SQRT(1-Inputs!$B$38)*_xlfn.NORM.S.INV(RAND())</f>
        <v>0.29448073129367469</v>
      </c>
      <c r="AS59" s="24">
        <f ca="1">SQRT(Inputs!$B$38)*L59+SQRT(1-Inputs!$B$38)*_xlfn.NORM.S.INV(RAND())</f>
        <v>0.44215001806778131</v>
      </c>
      <c r="AT59" s="24">
        <f ca="1">SQRT(Inputs!$B$38)*M59+SQRT(1-Inputs!$B$38)*_xlfn.NORM.S.INV(RAND())</f>
        <v>-1.2168854244078493</v>
      </c>
      <c r="AU59" s="15">
        <f ca="1">Inputs!$B$6*EXP($B$8-0.5*C$5^2+C$5*N59)</f>
        <v>4387.3977477198951</v>
      </c>
      <c r="AV59" s="15">
        <f t="shared" ca="1" si="1"/>
        <v>6197.722386949541</v>
      </c>
      <c r="AW59" s="15">
        <f t="shared" ca="1" si="2"/>
        <v>7226.3109081233679</v>
      </c>
      <c r="AX59" s="15">
        <f t="shared" ca="1" si="3"/>
        <v>7785.3404574886772</v>
      </c>
      <c r="AY59" s="15">
        <f t="shared" ca="1" si="4"/>
        <v>9241.8221316199597</v>
      </c>
      <c r="AZ59" s="15">
        <f t="shared" ca="1" si="5"/>
        <v>11458.054883871542</v>
      </c>
      <c r="BA59" s="15">
        <f t="shared" ca="1" si="6"/>
        <v>12294.199541150359</v>
      </c>
      <c r="BB59" s="15">
        <f t="shared" ca="1" si="7"/>
        <v>13524.38239307303</v>
      </c>
      <c r="BC59" s="15">
        <f t="shared" ca="1" si="8"/>
        <v>14132.777342955289</v>
      </c>
      <c r="BD59" s="15">
        <f t="shared" ca="1" si="9"/>
        <v>15920.19052379309</v>
      </c>
      <c r="BE59" s="15">
        <f t="shared" ca="1" si="10"/>
        <v>17019.377370002563</v>
      </c>
      <c r="BF59" s="15">
        <f ca="1">Inputs!$B$13*EXP($B$9-0.5*C$6^2+C$6*Y59)</f>
        <v>14631.809327785042</v>
      </c>
      <c r="BG59" s="15">
        <f t="shared" ca="1" si="11"/>
        <v>18626.344442513961</v>
      </c>
      <c r="BH59" s="15">
        <f t="shared" ca="1" si="12"/>
        <v>19925.808336503778</v>
      </c>
      <c r="BI59" s="15">
        <f t="shared" ca="1" si="13"/>
        <v>24787.498073201416</v>
      </c>
      <c r="BJ59" s="15">
        <f t="shared" ca="1" si="14"/>
        <v>34240.196982477188</v>
      </c>
      <c r="BK59" s="15">
        <f t="shared" ca="1" si="15"/>
        <v>37768.077926575766</v>
      </c>
      <c r="BL59" s="15">
        <f t="shared" ca="1" si="16"/>
        <v>53425.278254709701</v>
      </c>
      <c r="BM59" s="15">
        <f t="shared" ca="1" si="17"/>
        <v>71678.300103616129</v>
      </c>
      <c r="BN59" s="15">
        <f t="shared" ca="1" si="18"/>
        <v>91826.17229679419</v>
      </c>
      <c r="BO59" s="15">
        <f t="shared" ca="1" si="19"/>
        <v>106244.49727990504</v>
      </c>
      <c r="BP59" s="15">
        <f t="shared" ca="1" si="20"/>
        <v>130642.80348092274</v>
      </c>
      <c r="BQ59" s="15">
        <f ca="1">Inputs!$B$20*EXP($B$10-0.5*C$7^2+C$7*AJ59)</f>
        <v>2954.9840277116855</v>
      </c>
      <c r="BR59" s="15">
        <f t="shared" ca="1" si="21"/>
        <v>6339.0489605444682</v>
      </c>
      <c r="BS59" s="15">
        <f t="shared" ca="1" si="22"/>
        <v>5966.1545851676283</v>
      </c>
      <c r="BT59" s="15">
        <f t="shared" ca="1" si="23"/>
        <v>6554.7911302375596</v>
      </c>
      <c r="BU59" s="15">
        <f t="shared" ca="1" si="24"/>
        <v>8484.2996114757007</v>
      </c>
      <c r="BV59" s="15">
        <f t="shared" ca="1" si="25"/>
        <v>10077.508168878925</v>
      </c>
      <c r="BW59" s="15">
        <f t="shared" ca="1" si="26"/>
        <v>13949.085569671062</v>
      </c>
      <c r="BX59" s="15">
        <f t="shared" ca="1" si="27"/>
        <v>15052.744247524801</v>
      </c>
      <c r="BY59" s="15">
        <f t="shared" ca="1" si="28"/>
        <v>22313.887364712449</v>
      </c>
      <c r="BZ59" s="15">
        <f t="shared" ca="1" si="29"/>
        <v>33960.700116929693</v>
      </c>
      <c r="CA59" s="15">
        <f t="shared" ca="1" si="30"/>
        <v>38427.89935445178</v>
      </c>
      <c r="CB59" s="15">
        <f ca="1">(AU59*DCF!C$10-DCF!C$5*MAX(AU59*DCF!C$10,0)-MAX(AU59-Inputs!$B$6,0)/Inputs!$B$10)*DCF!C$6</f>
        <v>1047.1730271756926</v>
      </c>
      <c r="CC59" s="15">
        <f ca="1">(AV59*DCF!D$10-DCF!D$5*MAX(AV59*DCF!D$10,0)-MAX(AV59-AU59,0)/Inputs!$B$10)*DCF!D$6</f>
        <v>1069.2525599134963</v>
      </c>
      <c r="CD59" s="15">
        <f ca="1">(AW59*DCF!E$10-DCF!E$5*MAX(AW59*DCF!E$10,0)-MAX(AW59-AV59,0)/Inputs!$B$10)*DCF!E$6</f>
        <v>1436.7594249532181</v>
      </c>
      <c r="CE59" s="15">
        <f ca="1">(AX59*DCF!F$10-DCF!F$5*MAX(AX59*DCF!F$10,0)-MAX(AX59-AW59,0)/Inputs!$B$10)*DCF!F$6</f>
        <v>1583.2072252483597</v>
      </c>
      <c r="CF59" s="15">
        <f ca="1">(AY59*DCF!G$10-DCF!G$5*MAX(AY59*DCF!G$10,0)-MAX(AY59-AX59,0)/Inputs!$B$10)*DCF!G$6</f>
        <v>1624.2226839232833</v>
      </c>
      <c r="CG59" s="15">
        <f ca="1">(AZ59*DCF!H$10-DCF!H$5*MAX(AZ59*DCF!H$10,0)-MAX(AZ59-AY59,0)/Inputs!$B$10)*DCF!H$6</f>
        <v>1831.057717971609</v>
      </c>
      <c r="CH59" s="15">
        <f ca="1">(BA59*DCF!I$10-DCF!I$5*MAX(BA59*DCF!I$10,0)-MAX(BA59-AZ59,0)/Inputs!$B$10)*DCF!I$6</f>
        <v>2108.5447427457948</v>
      </c>
      <c r="CI59" s="15">
        <f ca="1">(BB59*DCF!J$10-DCF!J$5*MAX(BB59*DCF!J$10,0)-MAX(BB59-BA59,0)/Inputs!$B$10)*DCF!J$6</f>
        <v>2134.4014601825065</v>
      </c>
      <c r="CJ59" s="15">
        <f ca="1">(BC59*DCF!K$10-DCF!K$5*MAX(BC59*DCF!K$10,0)-MAX(BC59-BB59,0)/Inputs!$B$10)*DCF!K$6</f>
        <v>2189.9841469961525</v>
      </c>
      <c r="CK59" s="15">
        <f ca="1">(BD59*DCF!L$10-DCF!L$5*MAX(BD59*DCF!L$10,0)-MAX(BD59-BC59,0)/Inputs!$B$10)*DCF!L$6</f>
        <v>2169.9260037865442</v>
      </c>
      <c r="CL59" s="15">
        <f ca="1">(BE59*DCF!M$10-DCF!M$5*MAX(BE59*DCF!M$10,0)-MAX(BE59-BD59,0)/Inputs!$B$10)*DCF!M$6</f>
        <v>2270.3446628372071</v>
      </c>
      <c r="CM59" s="15">
        <f ca="1">(BF59*DCF!C$28-DCF!C$5*MAX(BF59*DCF!C$28,0)-MAX(BF59-Inputs!$B$13,0)/Inputs!$B$17)*DCF!C$6</f>
        <v>3716.153651920748</v>
      </c>
      <c r="CN59" s="15">
        <f ca="1">(BG59*DCF!D$28-DCF!D$5*MAX(BG59*DCF!D$28,0)-MAX(BG59-BF59,0)/Inputs!$B$17)*DCF!D$6</f>
        <v>4633.6705448951434</v>
      </c>
      <c r="CO59" s="15">
        <f ca="1">(BH59*DCF!E$28-DCF!E$5*MAX(BH59*DCF!E$28,0)-MAX(BH59-BG59,0)/Inputs!$B$17)*DCF!E$6</f>
        <v>5387.2372820092478</v>
      </c>
      <c r="CP59" s="15">
        <f ca="1">(BI59*DCF!F$28-DCF!F$5*MAX(BI59*DCF!F$28,0)-MAX(BI59-BH59,0)/Inputs!$B$17)*DCF!F$6</f>
        <v>5844.0053413622054</v>
      </c>
      <c r="CQ59" s="15">
        <f ca="1">(BJ59*DCF!G$28-DCF!G$5*MAX(BJ59*DCF!G$28,0)-MAX(BJ59-BI59,0)/Inputs!$B$17)*DCF!G$6</f>
        <v>7294.028311452561</v>
      </c>
      <c r="CR59" s="15">
        <f ca="1">(BK59*DCF!H$28-DCF!H$5*MAX(BK59*DCF!H$28,0)-MAX(BK59-BJ59,0)/Inputs!$B$17)*DCF!H$6</f>
        <v>8792.328662333337</v>
      </c>
      <c r="CS59" s="15">
        <f ca="1">(BL59*DCF!I$28-DCF!I$5*MAX(BL59*DCF!I$28,0)-MAX(BL59-BK59,0)/Inputs!$B$17)*DCF!I$6</f>
        <v>10315.828185953187</v>
      </c>
      <c r="CT59" s="15">
        <f ca="1">(BM59*DCF!J$28-DCF!J$5*MAX(BM59*DCF!J$28,0)-MAX(BM59-BL59,0)/Inputs!$B$17)*DCF!J$6</f>
        <v>13570.009807989469</v>
      </c>
      <c r="CU59" s="15">
        <f ca="1">(BN59*DCF!K$28-DCF!K$5*MAX(BN59*DCF!K$28,0)-MAX(BN59-BM59,0)/Inputs!$B$17)*DCF!K$6</f>
        <v>16924.301964319071</v>
      </c>
      <c r="CV59" s="15">
        <f ca="1">(BO59*DCF!L$28-DCF!L$5*MAX(BO59*DCF!L$28,0)-MAX(BO59-BN59,0)/Inputs!$B$17)*DCF!L$6</f>
        <v>19566.549751717124</v>
      </c>
      <c r="CW59" s="15">
        <f ca="1">(BP59*DCF!M$28-DCF!M$5*MAX(BP59*DCF!M$28,0)-MAX(BP59-BO59,0)/Inputs!$B$17)*DCF!M$6</f>
        <v>22030.210508498632</v>
      </c>
      <c r="CX59" s="15">
        <f ca="1">(BQ59*DCF!C$46-DCF!C$5*MAX(BQ59*DCF!C$46,0)-MAX(BQ59-Inputs!$B$20,0)/Inputs!$B$24)*DCF!C$6</f>
        <v>-682.44434820131301</v>
      </c>
      <c r="CY59" s="15">
        <f ca="1">(BR59*DCF!D$46-DCF!D$5*MAX(BR59*DCF!D$46,0)-MAX(BR59-BQ59,0)/Inputs!$B$24)*DCF!D$6</f>
        <v>-2525.8802455826508</v>
      </c>
      <c r="CZ59" s="15">
        <f ca="1">(BS59*DCF!E$46-DCF!E$5*MAX(BS59*DCF!E$46,0)-MAX(BS59-BR59,0)/Inputs!$B$24)*DCF!E$6</f>
        <v>-705.50816755056201</v>
      </c>
      <c r="DA59" s="15">
        <f ca="1">(BT59*DCF!F$46-DCF!F$5*MAX(BT59*DCF!F$46,0)-MAX(BT59-BS59,0)/Inputs!$B$24)*DCF!F$6</f>
        <v>-691.70250693542062</v>
      </c>
      <c r="DB59" s="15">
        <f ca="1">(BU59*DCF!G$46-DCF!G$5*MAX(BU59*DCF!G$46,0)-MAX(BU59-BT59,0)/Inputs!$B$24)*DCF!G$6</f>
        <v>-934.44360665658974</v>
      </c>
      <c r="DC59" s="15">
        <f ca="1">(BV59*DCF!H$46-DCF!H$5*MAX(BV59*DCF!H$46,0)-MAX(BV59-BU59,0)/Inputs!$B$24)*DCF!H$6</f>
        <v>-495.07979746226164</v>
      </c>
      <c r="DD59" s="15">
        <f ca="1">(BW59*DCF!I$46-DCF!I$5*MAX(BW59*DCF!I$46,0)-MAX(BW59-BV59,0)/Inputs!$B$24)*DCF!I$6</f>
        <v>-789.22056018030992</v>
      </c>
      <c r="DE59" s="15">
        <f ca="1">(BX59*DCF!J$46-DCF!J$5*MAX(BX59*DCF!J$46,0)-MAX(BX59-BW59,0)/Inputs!$B$24)*DCF!J$6</f>
        <v>338.74873300276863</v>
      </c>
      <c r="DF59" s="15">
        <f ca="1">(BY59*DCF!K$46-DCF!K$5*MAX(BY59*DCF!K$46,0)-MAX(BY59-BX59,0)/Inputs!$B$24)*DCF!K$6</f>
        <v>-504.14299766348176</v>
      </c>
      <c r="DG59" s="15">
        <f ca="1">(BZ59*DCF!L$46-DCF!L$5*MAX(BZ59*DCF!L$46,0)-MAX(BZ59-BY59,0)/Inputs!$B$24)*DCF!L$6</f>
        <v>-288.16618822564999</v>
      </c>
      <c r="DH59" s="15">
        <f ca="1">(CA59*DCF!M$46-DCF!M$5*MAX(CA59*DCF!M$46,0)-MAX(CA59-BZ59,0)/Inputs!$B$24)*DCF!M$6</f>
        <v>2078.7007685995486</v>
      </c>
      <c r="DI59" s="15">
        <f ca="1">SUM(CB59:CL59)+BE59*DCF!M$10*(1+Inputs!$B$30)*(1-Inputs!$B$33)*(1-Inputs!$B$30/Inputs!$B$31)/(Inputs!$B$29-Inputs!$B$30)*DCF!M$6</f>
        <v>66830.025934417616</v>
      </c>
      <c r="DJ59" s="15">
        <f ca="1">SUM(CM59:CW59)+BP59*DCF!M$28*(1+Inputs!$B$30)*(1-Inputs!$B$33)*(1-Inputs!$B$30/Inputs!$B$31)/(Inputs!$B$29-Inputs!$B$30)*DCF!M$6</f>
        <v>602848.52355863387</v>
      </c>
      <c r="DK59" s="15">
        <f ca="1">SUM(CX59:DH59)+CA59*DCF!M$46*(1+Inputs!$B$30)*(1-Inputs!$B$33)*(1-Inputs!$B$30/Inputs!$B$31)/(Inputs!$B$29-Inputs!$B$30)*DCF!M$6</f>
        <v>54214.945560811546</v>
      </c>
      <c r="DM59" s="15">
        <f ca="1">DI59+DJ59+DK59+Inputs!$B$34+Inputs!$B$36-Inputs!$B$35</f>
        <v>800744.49505386304</v>
      </c>
    </row>
    <row r="60" spans="1:117" x14ac:dyDescent="0.75">
      <c r="A60" s="11">
        <v>47</v>
      </c>
      <c r="C60" s="24">
        <f t="shared" ca="1" si="34"/>
        <v>0.19185485398102761</v>
      </c>
      <c r="D60" s="24">
        <f t="shared" ca="1" si="34"/>
        <v>0.19967984573923891</v>
      </c>
      <c r="E60" s="24">
        <f t="shared" ca="1" si="34"/>
        <v>1.2441660656303486</v>
      </c>
      <c r="F60" s="24">
        <f t="shared" ca="1" si="34"/>
        <v>1.1541855599062609</v>
      </c>
      <c r="G60" s="24">
        <f t="shared" ca="1" si="34"/>
        <v>-1.5172686692346935</v>
      </c>
      <c r="H60" s="24">
        <f t="shared" ca="1" si="34"/>
        <v>-1.0512788294445237</v>
      </c>
      <c r="I60" s="24">
        <f t="shared" ca="1" si="34"/>
        <v>0.32502587533259913</v>
      </c>
      <c r="J60" s="24">
        <f t="shared" ca="1" si="34"/>
        <v>-0.44648975831893911</v>
      </c>
      <c r="K60" s="24">
        <f t="shared" ca="1" si="34"/>
        <v>1.9680780315438497E-2</v>
      </c>
      <c r="L60" s="24">
        <f t="shared" ca="1" si="34"/>
        <v>1.5380399131040339</v>
      </c>
      <c r="M60" s="24">
        <f t="shared" ca="1" si="34"/>
        <v>0.76776143937995345</v>
      </c>
      <c r="N60" s="24">
        <f ca="1">SQRT(Inputs!$B$38)*C60+SQRT(1-Inputs!$B$38)*_xlfn.NORM.S.INV(RAND())</f>
        <v>0.68699539809724031</v>
      </c>
      <c r="O60" s="24">
        <f ca="1">SQRT(Inputs!$B$38)*D60+SQRT(1-Inputs!$B$38)*_xlfn.NORM.S.INV(RAND())</f>
        <v>-0.82450971683244045</v>
      </c>
      <c r="P60" s="24">
        <f ca="1">SQRT(Inputs!$B$38)*E60+SQRT(1-Inputs!$B$38)*_xlfn.NORM.S.INV(RAND())</f>
        <v>0.59467709568950844</v>
      </c>
      <c r="Q60" s="24">
        <f ca="1">SQRT(Inputs!$B$38)*F60+SQRT(1-Inputs!$B$38)*_xlfn.NORM.S.INV(RAND())</f>
        <v>-0.15686494440398679</v>
      </c>
      <c r="R60" s="24">
        <f ca="1">SQRT(Inputs!$B$38)*G60+SQRT(1-Inputs!$B$38)*_xlfn.NORM.S.INV(RAND())</f>
        <v>-0.5540827284425569</v>
      </c>
      <c r="S60" s="24">
        <f ca="1">SQRT(Inputs!$B$38)*H60+SQRT(1-Inputs!$B$38)*_xlfn.NORM.S.INV(RAND())</f>
        <v>-1.1467843085544058</v>
      </c>
      <c r="T60" s="24">
        <f ca="1">SQRT(Inputs!$B$38)*I60+SQRT(1-Inputs!$B$38)*_xlfn.NORM.S.INV(RAND())</f>
        <v>1.0671547005579951</v>
      </c>
      <c r="U60" s="24">
        <f ca="1">SQRT(Inputs!$B$38)*J60+SQRT(1-Inputs!$B$38)*_xlfn.NORM.S.INV(RAND())</f>
        <v>0.96531851460299789</v>
      </c>
      <c r="V60" s="24">
        <f ca="1">SQRT(Inputs!$B$38)*K60+SQRT(1-Inputs!$B$38)*_xlfn.NORM.S.INV(RAND())</f>
        <v>-0.19517658794035303</v>
      </c>
      <c r="W60" s="24">
        <f ca="1">SQRT(Inputs!$B$38)*L60+SQRT(1-Inputs!$B$38)*_xlfn.NORM.S.INV(RAND())</f>
        <v>0.2835474481911705</v>
      </c>
      <c r="X60" s="24">
        <f ca="1">SQRT(Inputs!$B$38)*M60+SQRT(1-Inputs!$B$38)*_xlfn.NORM.S.INV(RAND())</f>
        <v>0.20092521329069243</v>
      </c>
      <c r="Y60" s="24">
        <f ca="1">SQRT(Inputs!$B$38)*C60+SQRT(1-Inputs!$B$38)*_xlfn.NORM.S.INV(RAND())</f>
        <v>-0.16661246699159965</v>
      </c>
      <c r="Z60" s="24">
        <f ca="1">SQRT(Inputs!$B$38)*D60+SQRT(1-Inputs!$B$38)*_xlfn.NORM.S.INV(RAND())</f>
        <v>-1.9703536894416005</v>
      </c>
      <c r="AA60" s="24">
        <f ca="1">SQRT(Inputs!$B$38)*E60+SQRT(1-Inputs!$B$38)*_xlfn.NORM.S.INV(RAND())</f>
        <v>-7.609819305492671E-2</v>
      </c>
      <c r="AB60" s="24">
        <f ca="1">SQRT(Inputs!$B$38)*F60+SQRT(1-Inputs!$B$38)*_xlfn.NORM.S.INV(RAND())</f>
        <v>-0.18539726978068938</v>
      </c>
      <c r="AC60" s="24">
        <f ca="1">SQRT(Inputs!$B$38)*G60+SQRT(1-Inputs!$B$38)*_xlfn.NORM.S.INV(RAND())</f>
        <v>-0.85063863600005585</v>
      </c>
      <c r="AD60" s="24">
        <f ca="1">SQRT(Inputs!$B$38)*H60+SQRT(1-Inputs!$B$38)*_xlfn.NORM.S.INV(RAND())</f>
        <v>-0.51187771812224969</v>
      </c>
      <c r="AE60" s="24">
        <f ca="1">SQRT(Inputs!$B$38)*I60+SQRT(1-Inputs!$B$38)*_xlfn.NORM.S.INV(RAND())</f>
        <v>9.901934567446484E-2</v>
      </c>
      <c r="AF60" s="24">
        <f ca="1">SQRT(Inputs!$B$38)*J60+SQRT(1-Inputs!$B$38)*_xlfn.NORM.S.INV(RAND())</f>
        <v>0.13456925391445826</v>
      </c>
      <c r="AG60" s="24">
        <f ca="1">SQRT(Inputs!$B$38)*K60+SQRT(1-Inputs!$B$38)*_xlfn.NORM.S.INV(RAND())</f>
        <v>0.56819423356424015</v>
      </c>
      <c r="AH60" s="24">
        <f ca="1">SQRT(Inputs!$B$38)*L60+SQRT(1-Inputs!$B$38)*_xlfn.NORM.S.INV(RAND())</f>
        <v>1.5632386357890715</v>
      </c>
      <c r="AI60" s="24">
        <f ca="1">SQRT(Inputs!$B$38)*M60+SQRT(1-Inputs!$B$38)*_xlfn.NORM.S.INV(RAND())</f>
        <v>0.45752618799069728</v>
      </c>
      <c r="AJ60" s="24">
        <f ca="1">SQRT(Inputs!$B$38)*C60+SQRT(1-Inputs!$B$38)*_xlfn.NORM.S.INV(RAND())</f>
        <v>0.13709052704350802</v>
      </c>
      <c r="AK60" s="24">
        <f ca="1">SQRT(Inputs!$B$38)*D60+SQRT(1-Inputs!$B$38)*_xlfn.NORM.S.INV(RAND())</f>
        <v>-0.94764791400174331</v>
      </c>
      <c r="AL60" s="24">
        <f ca="1">SQRT(Inputs!$B$38)*E60+SQRT(1-Inputs!$B$38)*_xlfn.NORM.S.INV(RAND())</f>
        <v>0.3142711525726174</v>
      </c>
      <c r="AM60" s="24">
        <f ca="1">SQRT(Inputs!$B$38)*F60+SQRT(1-Inputs!$B$38)*_xlfn.NORM.S.INV(RAND())</f>
        <v>0.55340565251141127</v>
      </c>
      <c r="AN60" s="24">
        <f ca="1">SQRT(Inputs!$B$38)*G60+SQRT(1-Inputs!$B$38)*_xlfn.NORM.S.INV(RAND())</f>
        <v>-0.33885850524000671</v>
      </c>
      <c r="AO60" s="24">
        <f ca="1">SQRT(Inputs!$B$38)*H60+SQRT(1-Inputs!$B$38)*_xlfn.NORM.S.INV(RAND())</f>
        <v>-1.0234649414522938</v>
      </c>
      <c r="AP60" s="24">
        <f ca="1">SQRT(Inputs!$B$38)*I60+SQRT(1-Inputs!$B$38)*_xlfn.NORM.S.INV(RAND())</f>
        <v>0.80891454260090057</v>
      </c>
      <c r="AQ60" s="24">
        <f ca="1">SQRT(Inputs!$B$38)*J60+SQRT(1-Inputs!$B$38)*_xlfn.NORM.S.INV(RAND())</f>
        <v>-7.5527538200068051E-2</v>
      </c>
      <c r="AR60" s="24">
        <f ca="1">SQRT(Inputs!$B$38)*K60+SQRT(1-Inputs!$B$38)*_xlfn.NORM.S.INV(RAND())</f>
        <v>-0.84430410056419536</v>
      </c>
      <c r="AS60" s="24">
        <f ca="1">SQRT(Inputs!$B$38)*L60+SQRT(1-Inputs!$B$38)*_xlfn.NORM.S.INV(RAND())</f>
        <v>1.793208941090882</v>
      </c>
      <c r="AT60" s="24">
        <f ca="1">SQRT(Inputs!$B$38)*M60+SQRT(1-Inputs!$B$38)*_xlfn.NORM.S.INV(RAND())</f>
        <v>0.55559514357933071</v>
      </c>
      <c r="AU60" s="15">
        <f ca="1">Inputs!$B$6*EXP($B$8-0.5*C$5^2+C$5*N60)</f>
        <v>5545.9237309600312</v>
      </c>
      <c r="AV60" s="15">
        <f t="shared" ca="1" si="1"/>
        <v>5979.977230901337</v>
      </c>
      <c r="AW60" s="15">
        <f t="shared" ca="1" si="2"/>
        <v>7900.4768781126095</v>
      </c>
      <c r="AX60" s="15">
        <f t="shared" ca="1" si="3"/>
        <v>9458.4971128703855</v>
      </c>
      <c r="AY60" s="15">
        <f t="shared" ca="1" si="4"/>
        <v>10834.935643406699</v>
      </c>
      <c r="AZ60" s="15">
        <f t="shared" ca="1" si="5"/>
        <v>11679.339365065131</v>
      </c>
      <c r="BA60" s="15">
        <f t="shared" ca="1" si="6"/>
        <v>15981.387479926672</v>
      </c>
      <c r="BB60" s="15">
        <f t="shared" ca="1" si="7"/>
        <v>21552.952030712982</v>
      </c>
      <c r="BC60" s="15">
        <f t="shared" ca="1" si="8"/>
        <v>25904.209782567221</v>
      </c>
      <c r="BD60" s="15">
        <f t="shared" ca="1" si="9"/>
        <v>32588.012800499073</v>
      </c>
      <c r="BE60" s="15">
        <f t="shared" ca="1" si="10"/>
        <v>40669.935022081045</v>
      </c>
      <c r="BF60" s="15">
        <f ca="1">Inputs!$B$13*EXP($B$9-0.5*C$6^2+C$6*Y60)</f>
        <v>13381.63728653738</v>
      </c>
      <c r="BG60" s="15">
        <f t="shared" ca="1" si="11"/>
        <v>11429.178466223895</v>
      </c>
      <c r="BH60" s="15">
        <f t="shared" ca="1" si="12"/>
        <v>13789.211149009341</v>
      </c>
      <c r="BI60" s="15">
        <f t="shared" ca="1" si="13"/>
        <v>16405.182717485841</v>
      </c>
      <c r="BJ60" s="15">
        <f t="shared" ca="1" si="14"/>
        <v>17790.867238296698</v>
      </c>
      <c r="BK60" s="15">
        <f t="shared" ca="1" si="15"/>
        <v>20365.080552374344</v>
      </c>
      <c r="BL60" s="15">
        <f t="shared" ca="1" si="16"/>
        <v>25339.120116863356</v>
      </c>
      <c r="BM60" s="15">
        <f t="shared" ca="1" si="17"/>
        <v>31672.319257907107</v>
      </c>
      <c r="BN60" s="15">
        <f t="shared" ca="1" si="18"/>
        <v>41697.680031272183</v>
      </c>
      <c r="BO60" s="15">
        <f t="shared" ca="1" si="19"/>
        <v>61528.069975138453</v>
      </c>
      <c r="BP60" s="15">
        <f t="shared" ca="1" si="20"/>
        <v>79758.569498394994</v>
      </c>
      <c r="BQ60" s="15">
        <f ca="1">Inputs!$B$20*EXP($B$10-0.5*C$7^2+C$7*AJ60)</f>
        <v>4503.2395751740296</v>
      </c>
      <c r="BR60" s="15">
        <f t="shared" ca="1" si="21"/>
        <v>4522.3172411979849</v>
      </c>
      <c r="BS60" s="15">
        <f t="shared" ca="1" si="22"/>
        <v>6777.7921722536466</v>
      </c>
      <c r="BT60" s="15">
        <f t="shared" ca="1" si="23"/>
        <v>10805.210847769386</v>
      </c>
      <c r="BU60" s="15">
        <f t="shared" ca="1" si="24"/>
        <v>13795.884213006224</v>
      </c>
      <c r="BV60" s="15">
        <f t="shared" ca="1" si="25"/>
        <v>15241.400819293664</v>
      </c>
      <c r="BW60" s="15">
        <f t="shared" ca="1" si="26"/>
        <v>25240.099051609559</v>
      </c>
      <c r="BX60" s="15">
        <f t="shared" ca="1" si="27"/>
        <v>34771.836274746754</v>
      </c>
      <c r="BY60" s="15">
        <f t="shared" ca="1" si="28"/>
        <v>41453.776410761398</v>
      </c>
      <c r="BZ60" s="15">
        <f t="shared" ca="1" si="29"/>
        <v>80878.178201442948</v>
      </c>
      <c r="CA60" s="15">
        <f t="shared" ca="1" si="30"/>
        <v>125398.29235602861</v>
      </c>
      <c r="CB60" s="15">
        <f ca="1">(AU60*DCF!C$10-DCF!C$5*MAX(AU60*DCF!C$10,0)-MAX(AU60-Inputs!$B$6,0)/Inputs!$B$10)*DCF!C$6</f>
        <v>1038.9125304185659</v>
      </c>
      <c r="CC60" s="15">
        <f ca="1">(AV60*DCF!D$10-DCF!D$5*MAX(AV60*DCF!D$10,0)-MAX(AV60-AU60,0)/Inputs!$B$10)*DCF!D$6</f>
        <v>1351.7463510427046</v>
      </c>
      <c r="CD60" s="15">
        <f ca="1">(AW60*DCF!E$10-DCF!E$5*MAX(AW60*DCF!E$10,0)-MAX(AW60-AV60,0)/Inputs!$B$10)*DCF!E$6</f>
        <v>1391.5182944852695</v>
      </c>
      <c r="CE60" s="15">
        <f ca="1">(AX60*DCF!F$10-DCF!F$5*MAX(AX60*DCF!F$10,0)-MAX(AX60-AW60,0)/Inputs!$B$10)*DCF!F$6</f>
        <v>1740.5894628901899</v>
      </c>
      <c r="CF60" s="15">
        <f ca="1">(AY60*DCF!G$10-DCF!G$5*MAX(AY60*DCF!G$10,0)-MAX(AY60-AX60,0)/Inputs!$B$10)*DCF!G$6</f>
        <v>1967.8532259622848</v>
      </c>
      <c r="CG60" s="15">
        <f ca="1">(AZ60*DCF!H$10-DCF!H$5*MAX(AZ60*DCF!H$10,0)-MAX(AZ60-AY60,0)/Inputs!$B$10)*DCF!H$6</f>
        <v>2117.6130963877904</v>
      </c>
      <c r="CH60" s="15">
        <f ca="1">(BA60*DCF!I$10-DCF!I$5*MAX(BA60*DCF!I$10,0)-MAX(BA60-AZ60,0)/Inputs!$B$10)*DCF!I$6</f>
        <v>2213.5298688132193</v>
      </c>
      <c r="CI60" s="15">
        <f ca="1">(BB60*DCF!J$10-DCF!J$5*MAX(BB60*DCF!J$10,0)-MAX(BB60-BA60,0)/Inputs!$B$10)*DCF!J$6</f>
        <v>2854.2577826523293</v>
      </c>
      <c r="CJ60" s="15">
        <f ca="1">(BC60*DCF!K$10-DCF!K$5*MAX(BC60*DCF!K$10,0)-MAX(BC60-BB60,0)/Inputs!$B$10)*DCF!K$6</f>
        <v>3561.0519040449994</v>
      </c>
      <c r="CK60" s="15">
        <f ca="1">(BD60*DCF!L$10-DCF!L$5*MAX(BD60*DCF!L$10,0)-MAX(BD60-BC60,0)/Inputs!$B$10)*DCF!L$6</f>
        <v>4050.5680724776507</v>
      </c>
      <c r="CL60" s="15">
        <f ca="1">(BE60*DCF!M$10-DCF!M$5*MAX(BE60*DCF!M$10,0)-MAX(BE60-BD60,0)/Inputs!$B$10)*DCF!M$6</f>
        <v>4773.5818944915891</v>
      </c>
      <c r="CM60" s="15">
        <f ca="1">(BF60*DCF!C$28-DCF!C$5*MAX(BF60*DCF!C$28,0)-MAX(BF60-Inputs!$B$13,0)/Inputs!$B$17)*DCF!C$6</f>
        <v>3623.3326788813456</v>
      </c>
      <c r="CN60" s="15">
        <f ca="1">(BG60*DCF!D$28-DCF!D$5*MAX(BG60*DCF!D$28,0)-MAX(BG60-BF60,0)/Inputs!$B$17)*DCF!D$6</f>
        <v>3366.1566587078491</v>
      </c>
      <c r="CO60" s="15">
        <f ca="1">(BH60*DCF!E$28-DCF!E$5*MAX(BH60*DCF!E$28,0)-MAX(BH60-BG60,0)/Inputs!$B$17)*DCF!E$6</f>
        <v>3440.2201777669325</v>
      </c>
      <c r="CP60" s="15">
        <f ca="1">(BI60*DCF!F$28-DCF!F$5*MAX(BI60*DCF!F$28,0)-MAX(BI60-BH60,0)/Inputs!$B$17)*DCF!F$6</f>
        <v>3977.2960085095319</v>
      </c>
      <c r="CQ60" s="15">
        <f ca="1">(BJ60*DCF!G$28-DCF!G$5*MAX(BJ60*DCF!G$28,0)-MAX(BJ60-BI60,0)/Inputs!$B$17)*DCF!G$6</f>
        <v>4382.9170363880912</v>
      </c>
      <c r="CR60" s="15">
        <f ca="1">(BK60*DCF!H$28-DCF!H$5*MAX(BK60*DCF!H$28,0)-MAX(BK60-BJ60,0)/Inputs!$B$17)*DCF!H$6</f>
        <v>4636.5485955589147</v>
      </c>
      <c r="CS60" s="15">
        <f ca="1">(BL60*DCF!I$28-DCF!I$5*MAX(BL60*DCF!I$28,0)-MAX(BL60-BK60,0)/Inputs!$B$17)*DCF!I$6</f>
        <v>5244.6438851019448</v>
      </c>
      <c r="CT60" s="15">
        <f ca="1">(BM60*DCF!J$28-DCF!J$5*MAX(BM60*DCF!J$28,0)-MAX(BM60-BL60,0)/Inputs!$B$17)*DCF!J$6</f>
        <v>6225.826045928412</v>
      </c>
      <c r="CU60" s="15">
        <f ca="1">(BN60*DCF!K$28-DCF!K$5*MAX(BN60*DCF!K$28,0)-MAX(BN60-BM60,0)/Inputs!$B$17)*DCF!K$6</f>
        <v>7577.8777200231752</v>
      </c>
      <c r="CV60" s="15">
        <f ca="1">(BO60*DCF!L$28-DCF!L$5*MAX(BO60*DCF!L$28,0)-MAX(BO60-BN60,0)/Inputs!$B$17)*DCF!L$6</f>
        <v>10032.29973741271</v>
      </c>
      <c r="CW60" s="15">
        <f ca="1">(BP60*DCF!M$28-DCF!M$5*MAX(BP60*DCF!M$28,0)-MAX(BP60-BO60,0)/Inputs!$B$17)*DCF!M$6</f>
        <v>13101.021545356221</v>
      </c>
      <c r="CX60" s="15">
        <f ca="1">(BQ60*DCF!C$46-DCF!C$5*MAX(BQ60*DCF!C$46,0)-MAX(BQ60-Inputs!$B$20,0)/Inputs!$B$24)*DCF!C$6</f>
        <v>-1641.5054793353554</v>
      </c>
      <c r="CY60" s="15">
        <f ca="1">(BR60*DCF!D$46-DCF!D$5*MAX(BR60*DCF!D$46,0)-MAX(BR60-BQ60,0)/Inputs!$B$24)*DCF!D$6</f>
        <v>-779.99437300455998</v>
      </c>
      <c r="CZ60" s="15">
        <f ca="1">(BS60*DCF!E$46-DCF!E$5*MAX(BS60*DCF!E$46,0)-MAX(BS60-BR60,0)/Inputs!$B$24)*DCF!E$6</f>
        <v>-1690.5318509699441</v>
      </c>
      <c r="DA60" s="15">
        <f ca="1">(BT60*DCF!F$46-DCF!F$5*MAX(BT60*DCF!F$46,0)-MAX(BT60-BS60,0)/Inputs!$B$24)*DCF!F$6</f>
        <v>-2253.4142258605411</v>
      </c>
      <c r="DB60" s="15">
        <f ca="1">(BU60*DCF!G$46-DCF!G$5*MAX(BU60*DCF!G$46,0)-MAX(BU60-BT60,0)/Inputs!$B$24)*DCF!G$6</f>
        <v>-1470.0697191613701</v>
      </c>
      <c r="DC60" s="15">
        <f ca="1">(BV60*DCF!H$46-DCF!H$5*MAX(BV60*DCF!H$46,0)-MAX(BV60-BU60,0)/Inputs!$B$24)*DCF!H$6</f>
        <v>-449.18542857662976</v>
      </c>
      <c r="DD60" s="15">
        <f ca="1">(BW60*DCF!I$46-DCF!I$5*MAX(BW60*DCF!I$46,0)-MAX(BW60-BV60,0)/Inputs!$B$24)*DCF!I$6</f>
        <v>-2287.3095874592809</v>
      </c>
      <c r="DE60" s="15">
        <f ca="1">(BX60*DCF!J$46-DCF!J$5*MAX(BX60*DCF!J$46,0)-MAX(BX60-BW60,0)/Inputs!$B$24)*DCF!J$6</f>
        <v>-1069.0786371972317</v>
      </c>
      <c r="DF60" s="15">
        <f ca="1">(BY60*DCF!K$46-DCF!K$5*MAX(BY60*DCF!K$46,0)-MAX(BY60-BX60,0)/Inputs!$B$24)*DCF!K$6</f>
        <v>731.08056824756386</v>
      </c>
      <c r="DG60" s="15">
        <f ca="1">(BZ60*DCF!L$46-DCF!L$5*MAX(BZ60*DCF!L$46,0)-MAX(BZ60-BY60,0)/Inputs!$B$24)*DCF!L$6</f>
        <v>-3331.1386150752219</v>
      </c>
      <c r="DH60" s="15">
        <f ca="1">(CA60*DCF!M$46-DCF!M$5*MAX(CA60*DCF!M$46,0)-MAX(CA60-BZ60,0)/Inputs!$B$24)*DCF!M$6</f>
        <v>523.52804015391382</v>
      </c>
      <c r="DI60" s="15">
        <f ca="1">SUM(CB60:CL60)+BE60*DCF!M$10*(1+Inputs!$B$30)*(1-Inputs!$B$33)*(1-Inputs!$B$30/Inputs!$B$31)/(Inputs!$B$29-Inputs!$B$30)*DCF!M$6</f>
        <v>140246.18945433269</v>
      </c>
      <c r="DJ60" s="15">
        <f ca="1">SUM(CM60:CW60)+BP60*DCF!M$28*(1+Inputs!$B$30)*(1-Inputs!$B$33)*(1-Inputs!$B$30/Inputs!$B$31)/(Inputs!$B$29-Inputs!$B$30)*DCF!M$6</f>
        <v>361567.011572205</v>
      </c>
      <c r="DK60" s="15">
        <f ca="1">SUM(CX60:DH60)+CA60*DCF!M$46*(1+Inputs!$B$30)*(1-Inputs!$B$33)*(1-Inputs!$B$30/Inputs!$B$31)/(Inputs!$B$29-Inputs!$B$30)*DCF!M$6</f>
        <v>180162.99505152635</v>
      </c>
      <c r="DM60" s="15">
        <f ca="1">DI60+DJ60+DK60+Inputs!$B$34+Inputs!$B$36-Inputs!$B$35</f>
        <v>758827.19607806404</v>
      </c>
    </row>
    <row r="61" spans="1:117" x14ac:dyDescent="0.75">
      <c r="A61" s="11">
        <v>48</v>
      </c>
      <c r="C61" s="24">
        <f t="shared" ca="1" si="34"/>
        <v>-2.7810701363071594E-2</v>
      </c>
      <c r="D61" s="24">
        <f t="shared" ca="1" si="34"/>
        <v>0.30896963963555507</v>
      </c>
      <c r="E61" s="24">
        <f t="shared" ca="1" si="34"/>
        <v>-1.8584874604563348</v>
      </c>
      <c r="F61" s="24">
        <f t="shared" ca="1" si="34"/>
        <v>-0.36847957688958577</v>
      </c>
      <c r="G61" s="24">
        <f t="shared" ca="1" si="34"/>
        <v>0.25046664714514266</v>
      </c>
      <c r="H61" s="24">
        <f t="shared" ca="1" si="34"/>
        <v>-1.0579631981458211</v>
      </c>
      <c r="I61" s="24">
        <f t="shared" ca="1" si="34"/>
        <v>1.3660345908853995E-2</v>
      </c>
      <c r="J61" s="24">
        <f t="shared" ca="1" si="34"/>
        <v>5.659825007462168E-2</v>
      </c>
      <c r="K61" s="24">
        <f t="shared" ca="1" si="34"/>
        <v>0.55335165415721754</v>
      </c>
      <c r="L61" s="24">
        <f t="shared" ca="1" si="34"/>
        <v>-0.63241847933390605</v>
      </c>
      <c r="M61" s="24">
        <f t="shared" ca="1" si="34"/>
        <v>0.58846191953507532</v>
      </c>
      <c r="N61" s="24">
        <f ca="1">SQRT(Inputs!$B$38)*C61+SQRT(1-Inputs!$B$38)*_xlfn.NORM.S.INV(RAND())</f>
        <v>-1.2678219240356141</v>
      </c>
      <c r="O61" s="24">
        <f ca="1">SQRT(Inputs!$B$38)*D61+SQRT(1-Inputs!$B$38)*_xlfn.NORM.S.INV(RAND())</f>
        <v>-1.0398764015370208</v>
      </c>
      <c r="P61" s="24">
        <f ca="1">SQRT(Inputs!$B$38)*E61+SQRT(1-Inputs!$B$38)*_xlfn.NORM.S.INV(RAND())</f>
        <v>-1.5608150813525117</v>
      </c>
      <c r="Q61" s="24">
        <f ca="1">SQRT(Inputs!$B$38)*F61+SQRT(1-Inputs!$B$38)*_xlfn.NORM.S.INV(RAND())</f>
        <v>0.41473511724636369</v>
      </c>
      <c r="R61" s="24">
        <f ca="1">SQRT(Inputs!$B$38)*G61+SQRT(1-Inputs!$B$38)*_xlfn.NORM.S.INV(RAND())</f>
        <v>-1.0484902959686693</v>
      </c>
      <c r="S61" s="24">
        <f ca="1">SQRT(Inputs!$B$38)*H61+SQRT(1-Inputs!$B$38)*_xlfn.NORM.S.INV(RAND())</f>
        <v>-0.61644675585716602</v>
      </c>
      <c r="T61" s="24">
        <f ca="1">SQRT(Inputs!$B$38)*I61+SQRT(1-Inputs!$B$38)*_xlfn.NORM.S.INV(RAND())</f>
        <v>-1.5517596973868224</v>
      </c>
      <c r="U61" s="24">
        <f ca="1">SQRT(Inputs!$B$38)*J61+SQRT(1-Inputs!$B$38)*_xlfn.NORM.S.INV(RAND())</f>
        <v>1.0443521393127253</v>
      </c>
      <c r="V61" s="24">
        <f ca="1">SQRT(Inputs!$B$38)*K61+SQRT(1-Inputs!$B$38)*_xlfn.NORM.S.INV(RAND())</f>
        <v>0.82958641721208903</v>
      </c>
      <c r="W61" s="24">
        <f ca="1">SQRT(Inputs!$B$38)*L61+SQRT(1-Inputs!$B$38)*_xlfn.NORM.S.INV(RAND())</f>
        <v>-3.1495748095379861E-2</v>
      </c>
      <c r="X61" s="24">
        <f ca="1">SQRT(Inputs!$B$38)*M61+SQRT(1-Inputs!$B$38)*_xlfn.NORM.S.INV(RAND())</f>
        <v>0.32479858623057078</v>
      </c>
      <c r="Y61" s="24">
        <f ca="1">SQRT(Inputs!$B$38)*C61+SQRT(1-Inputs!$B$38)*_xlfn.NORM.S.INV(RAND())</f>
        <v>1.9820013267530205</v>
      </c>
      <c r="Z61" s="24">
        <f ca="1">SQRT(Inputs!$B$38)*D61+SQRT(1-Inputs!$B$38)*_xlfn.NORM.S.INV(RAND())</f>
        <v>-0.42235319933483018</v>
      </c>
      <c r="AA61" s="24">
        <f ca="1">SQRT(Inputs!$B$38)*E61+SQRT(1-Inputs!$B$38)*_xlfn.NORM.S.INV(RAND())</f>
        <v>-1.109496680027529</v>
      </c>
      <c r="AB61" s="24">
        <f ca="1">SQRT(Inputs!$B$38)*F61+SQRT(1-Inputs!$B$38)*_xlfn.NORM.S.INV(RAND())</f>
        <v>0.56673165891380173</v>
      </c>
      <c r="AC61" s="24">
        <f ca="1">SQRT(Inputs!$B$38)*G61+SQRT(1-Inputs!$B$38)*_xlfn.NORM.S.INV(RAND())</f>
        <v>0.44653798354883922</v>
      </c>
      <c r="AD61" s="24">
        <f ca="1">SQRT(Inputs!$B$38)*H61+SQRT(1-Inputs!$B$38)*_xlfn.NORM.S.INV(RAND())</f>
        <v>-1.0136342895599648</v>
      </c>
      <c r="AE61" s="24">
        <f ca="1">SQRT(Inputs!$B$38)*I61+SQRT(1-Inputs!$B$38)*_xlfn.NORM.S.INV(RAND())</f>
        <v>-0.23048995430330682</v>
      </c>
      <c r="AF61" s="24">
        <f ca="1">SQRT(Inputs!$B$38)*J61+SQRT(1-Inputs!$B$38)*_xlfn.NORM.S.INV(RAND())</f>
        <v>-0.73610526595349257</v>
      </c>
      <c r="AG61" s="24">
        <f ca="1">SQRT(Inputs!$B$38)*K61+SQRT(1-Inputs!$B$38)*_xlfn.NORM.S.INV(RAND())</f>
        <v>0.47626714855226104</v>
      </c>
      <c r="AH61" s="24">
        <f ca="1">SQRT(Inputs!$B$38)*L61+SQRT(1-Inputs!$B$38)*_xlfn.NORM.S.INV(RAND())</f>
        <v>-0.14647884097614625</v>
      </c>
      <c r="AI61" s="24">
        <f ca="1">SQRT(Inputs!$B$38)*M61+SQRT(1-Inputs!$B$38)*_xlfn.NORM.S.INV(RAND())</f>
        <v>0.67617239265055618</v>
      </c>
      <c r="AJ61" s="24">
        <f ca="1">SQRT(Inputs!$B$38)*C61+SQRT(1-Inputs!$B$38)*_xlfn.NORM.S.INV(RAND())</f>
        <v>-4.737698359738178E-2</v>
      </c>
      <c r="AK61" s="24">
        <f ca="1">SQRT(Inputs!$B$38)*D61+SQRT(1-Inputs!$B$38)*_xlfn.NORM.S.INV(RAND())</f>
        <v>-1.1303798468773456</v>
      </c>
      <c r="AL61" s="24">
        <f ca="1">SQRT(Inputs!$B$38)*E61+SQRT(1-Inputs!$B$38)*_xlfn.NORM.S.INV(RAND())</f>
        <v>-0.96930963025092176</v>
      </c>
      <c r="AM61" s="24">
        <f ca="1">SQRT(Inputs!$B$38)*F61+SQRT(1-Inputs!$B$38)*_xlfn.NORM.S.INV(RAND())</f>
        <v>0.20398095450218914</v>
      </c>
      <c r="AN61" s="24">
        <f ca="1">SQRT(Inputs!$B$38)*G61+SQRT(1-Inputs!$B$38)*_xlfn.NORM.S.INV(RAND())</f>
        <v>-1.405869712344987</v>
      </c>
      <c r="AO61" s="24">
        <f ca="1">SQRT(Inputs!$B$38)*H61+SQRT(1-Inputs!$B$38)*_xlfn.NORM.S.INV(RAND())</f>
        <v>-0.76749164261054414</v>
      </c>
      <c r="AP61" s="24">
        <f ca="1">SQRT(Inputs!$B$38)*I61+SQRT(1-Inputs!$B$38)*_xlfn.NORM.S.INV(RAND())</f>
        <v>-7.7597020007809075E-2</v>
      </c>
      <c r="AQ61" s="24">
        <f ca="1">SQRT(Inputs!$B$38)*J61+SQRT(1-Inputs!$B$38)*_xlfn.NORM.S.INV(RAND())</f>
        <v>-4.9783449656289606E-2</v>
      </c>
      <c r="AR61" s="24">
        <f ca="1">SQRT(Inputs!$B$38)*K61+SQRT(1-Inputs!$B$38)*_xlfn.NORM.S.INV(RAND())</f>
        <v>1.9591152003309595</v>
      </c>
      <c r="AS61" s="24">
        <f ca="1">SQRT(Inputs!$B$38)*L61+SQRT(1-Inputs!$B$38)*_xlfn.NORM.S.INV(RAND())</f>
        <v>-0.6302198914081909</v>
      </c>
      <c r="AT61" s="24">
        <f ca="1">SQRT(Inputs!$B$38)*M61+SQRT(1-Inputs!$B$38)*_xlfn.NORM.S.INV(RAND())</f>
        <v>-0.70088175108351924</v>
      </c>
      <c r="AU61" s="15">
        <f ca="1">Inputs!$B$6*EXP($B$8-0.5*C$5^2+C$5*N61)</f>
        <v>4041.5605955847795</v>
      </c>
      <c r="AV61" s="15">
        <f t="shared" ca="1" si="1"/>
        <v>4222.0410549784519</v>
      </c>
      <c r="AW61" s="15">
        <f t="shared" ca="1" si="2"/>
        <v>4170.7244177389739</v>
      </c>
      <c r="AX61" s="15">
        <f t="shared" ca="1" si="3"/>
        <v>5362.8297500097324</v>
      </c>
      <c r="AY61" s="15">
        <f t="shared" ca="1" si="4"/>
        <v>5798.5803667178825</v>
      </c>
      <c r="AZ61" s="15">
        <f t="shared" ca="1" si="5"/>
        <v>6626.384339086434</v>
      </c>
      <c r="BA61" s="15">
        <f t="shared" ca="1" si="6"/>
        <v>6893.4236927758002</v>
      </c>
      <c r="BB61" s="15">
        <f t="shared" ca="1" si="7"/>
        <v>9370.5730301963504</v>
      </c>
      <c r="BC61" s="15">
        <f t="shared" ca="1" si="8"/>
        <v>12433.410099522691</v>
      </c>
      <c r="BD61" s="15">
        <f t="shared" ca="1" si="9"/>
        <v>15187.293591805073</v>
      </c>
      <c r="BE61" s="15">
        <f t="shared" ca="1" si="10"/>
        <v>19168.842285885938</v>
      </c>
      <c r="BF61" s="15">
        <f ca="1">Inputs!$B$13*EXP($B$9-0.5*C$6^2+C$6*Y61)</f>
        <v>20488.036645354998</v>
      </c>
      <c r="BG61" s="15">
        <f t="shared" ca="1" si="11"/>
        <v>23137.300657280193</v>
      </c>
      <c r="BH61" s="15">
        <f t="shared" ca="1" si="12"/>
        <v>23518.001883067715</v>
      </c>
      <c r="BI61" s="15">
        <f t="shared" ca="1" si="13"/>
        <v>31413.705371766267</v>
      </c>
      <c r="BJ61" s="15">
        <f t="shared" ca="1" si="14"/>
        <v>41071.499350630482</v>
      </c>
      <c r="BK61" s="15">
        <f t="shared" ca="1" si="15"/>
        <v>43909.912143456495</v>
      </c>
      <c r="BL61" s="15">
        <f t="shared" ca="1" si="16"/>
        <v>52350.746094550217</v>
      </c>
      <c r="BM61" s="15">
        <f t="shared" ca="1" si="17"/>
        <v>58726.909001619664</v>
      </c>
      <c r="BN61" s="15">
        <f t="shared" ca="1" si="18"/>
        <v>76468.911929439942</v>
      </c>
      <c r="BO61" s="15">
        <f t="shared" ca="1" si="19"/>
        <v>92498.674918025266</v>
      </c>
      <c r="BP61" s="15">
        <f t="shared" ca="1" si="20"/>
        <v>122913.00636905168</v>
      </c>
      <c r="BQ61" s="15">
        <f ca="1">Inputs!$B$20*EXP($B$10-0.5*C$7^2+C$7*AJ61)</f>
        <v>4218.0359743521331</v>
      </c>
      <c r="BR61" s="15">
        <f t="shared" ca="1" si="21"/>
        <v>3997.083957112729</v>
      </c>
      <c r="BS61" s="15">
        <f t="shared" ca="1" si="22"/>
        <v>4143.5123998203671</v>
      </c>
      <c r="BT61" s="15">
        <f t="shared" ca="1" si="23"/>
        <v>6027.0372973818103</v>
      </c>
      <c r="BU61" s="15">
        <f t="shared" ca="1" si="24"/>
        <v>5944.1813025143765</v>
      </c>
      <c r="BV61" s="15">
        <f t="shared" ca="1" si="25"/>
        <v>6956.8611165258835</v>
      </c>
      <c r="BW61" s="15">
        <f t="shared" ca="1" si="26"/>
        <v>9549.7729850302476</v>
      </c>
      <c r="BX61" s="15">
        <f t="shared" ca="1" si="27"/>
        <v>13224.249153667593</v>
      </c>
      <c r="BY61" s="15">
        <f t="shared" ca="1" si="28"/>
        <v>26955.486256091885</v>
      </c>
      <c r="BZ61" s="15">
        <f t="shared" ca="1" si="29"/>
        <v>33684.700098422996</v>
      </c>
      <c r="CA61" s="15">
        <f t="shared" ca="1" si="30"/>
        <v>41775.82219316229</v>
      </c>
      <c r="CB61" s="15">
        <f ca="1">(AU61*DCF!C$10-DCF!C$5*MAX(AU61*DCF!C$10,0)-MAX(AU61-Inputs!$B$6,0)/Inputs!$B$10)*DCF!C$6</f>
        <v>1037.9096026872521</v>
      </c>
      <c r="CC61" s="15">
        <f ca="1">(AV61*DCF!D$10-DCF!D$5*MAX(AV61*DCF!D$10,0)-MAX(AV61-AU61,0)/Inputs!$B$10)*DCF!D$6</f>
        <v>985.08846724778164</v>
      </c>
      <c r="CD61" s="15">
        <f ca="1">(AW61*DCF!E$10-DCF!E$5*MAX(AW61*DCF!E$10,0)-MAX(AW61-AV61,0)/Inputs!$B$10)*DCF!E$6</f>
        <v>962.95387571097956</v>
      </c>
      <c r="CE61" s="15">
        <f ca="1">(AX61*DCF!F$10-DCF!F$5*MAX(AX61*DCF!F$10,0)-MAX(AX61-AW61,0)/Inputs!$B$10)*DCF!F$6</f>
        <v>922.6496238872387</v>
      </c>
      <c r="CF61" s="15">
        <f ca="1">(AY61*DCF!G$10-DCF!G$5*MAX(AY61*DCF!G$10,0)-MAX(AY61-AX61,0)/Inputs!$B$10)*DCF!G$6</f>
        <v>1110.9798212702899</v>
      </c>
      <c r="CG61" s="15">
        <f ca="1">(AZ61*DCF!H$10-DCF!H$5*MAX(AZ61*DCF!H$10,0)-MAX(AZ61-AY61,0)/Inputs!$B$10)*DCF!H$6</f>
        <v>1139.5258367769131</v>
      </c>
      <c r="CH61" s="15">
        <f ca="1">(BA61*DCF!I$10-DCF!I$5*MAX(BA61*DCF!I$10,0)-MAX(BA61-AZ61,0)/Inputs!$B$10)*DCF!I$6</f>
        <v>1215.3732255878801</v>
      </c>
      <c r="CI61" s="15">
        <f ca="1">(BB61*DCF!J$10-DCF!J$5*MAX(BB61*DCF!J$10,0)-MAX(BB61-BA61,0)/Inputs!$B$10)*DCF!J$6</f>
        <v>1232.6409128089156</v>
      </c>
      <c r="CJ61" s="15">
        <f ca="1">(BC61*DCF!K$10-DCF!K$5*MAX(BC61*DCF!K$10,0)-MAX(BC61-BB61,0)/Inputs!$B$10)*DCF!K$6</f>
        <v>1572.8287795491658</v>
      </c>
      <c r="CK61" s="15">
        <f ca="1">(BD61*DCF!L$10-DCF!L$5*MAX(BD61*DCF!L$10,0)-MAX(BD61-BC61,0)/Inputs!$B$10)*DCF!L$6</f>
        <v>1934.4109499098413</v>
      </c>
      <c r="CL61" s="15">
        <f ca="1">(BE61*DCF!M$10-DCF!M$5*MAX(BE61*DCF!M$10,0)-MAX(BE61-BD61,0)/Inputs!$B$10)*DCF!M$6</f>
        <v>2229.3330432507314</v>
      </c>
      <c r="CM61" s="15">
        <f ca="1">(BF61*DCF!C$28-DCF!C$5*MAX(BF61*DCF!C$28,0)-MAX(BF61-Inputs!$B$13,0)/Inputs!$B$17)*DCF!C$6</f>
        <v>4150.9583828074537</v>
      </c>
      <c r="CN61" s="15">
        <f ca="1">(BG61*DCF!D$28-DCF!D$5*MAX(BG61*DCF!D$28,0)-MAX(BG61-BF61,0)/Inputs!$B$17)*DCF!D$6</f>
        <v>6249.2591963837258</v>
      </c>
      <c r="CO61" s="15">
        <f ca="1">(BH61*DCF!E$28-DCF!E$5*MAX(BH61*DCF!E$28,0)-MAX(BH61-BG61,0)/Inputs!$B$17)*DCF!E$6</f>
        <v>6585.6859339219473</v>
      </c>
      <c r="CP61" s="15">
        <f ca="1">(BI61*DCF!F$28-DCF!F$5*MAX(BI61*DCF!F$28,0)-MAX(BI61-BH61,0)/Inputs!$B$17)*DCF!F$6</f>
        <v>7090.4559231100002</v>
      </c>
      <c r="CQ61" s="15">
        <f ca="1">(BJ61*DCF!G$28-DCF!G$5*MAX(BJ61*DCF!G$28,0)-MAX(BJ61-BI61,0)/Inputs!$B$17)*DCF!G$6</f>
        <v>9031.9665751987704</v>
      </c>
      <c r="CR61" s="15">
        <f ca="1">(BK61*DCF!H$28-DCF!H$5*MAX(BK61*DCF!H$28,0)-MAX(BK61-BJ61,0)/Inputs!$B$17)*DCF!H$6</f>
        <v>10418.39602713867</v>
      </c>
      <c r="CS61" s="15">
        <f ca="1">(BL61*DCF!I$28-DCF!I$5*MAX(BL61*DCF!I$28,0)-MAX(BL61-BK61,0)/Inputs!$B$17)*DCF!I$6</f>
        <v>11098.918493925954</v>
      </c>
      <c r="CT61" s="15">
        <f ca="1">(BM61*DCF!J$28-DCF!J$5*MAX(BM61*DCF!J$28,0)-MAX(BM61-BL61,0)/Inputs!$B$17)*DCF!J$6</f>
        <v>12255.548889595593</v>
      </c>
      <c r="CU61" s="15">
        <f ca="1">(BN61*DCF!K$28-DCF!K$5*MAX(BN61*DCF!K$28,0)-MAX(BN61-BM61,0)/Inputs!$B$17)*DCF!K$6</f>
        <v>13975.793008916862</v>
      </c>
      <c r="CV61" s="15">
        <f ca="1">(BO61*DCF!L$28-DCF!L$5*MAX(BO61*DCF!L$28,0)-MAX(BO61-BN61,0)/Inputs!$B$17)*DCF!L$6</f>
        <v>16641.632770080119</v>
      </c>
      <c r="CW61" s="15">
        <f ca="1">(BP61*DCF!M$28-DCF!M$5*MAX(BP61*DCF!M$28,0)-MAX(BP61-BO61,0)/Inputs!$B$17)*DCF!M$6</f>
        <v>19947.001023758032</v>
      </c>
      <c r="CX61" s="15">
        <f ca="1">(BQ61*DCF!C$46-DCF!C$5*MAX(BQ61*DCF!C$46,0)-MAX(BQ61-Inputs!$B$20,0)/Inputs!$B$24)*DCF!C$6</f>
        <v>-1443.9048321146417</v>
      </c>
      <c r="CY61" s="15">
        <f ca="1">(BR61*DCF!D$46-DCF!D$5*MAX(BR61*DCF!D$46,0)-MAX(BR61-BQ61,0)/Inputs!$B$24)*DCF!D$6</f>
        <v>-682.20901827631133</v>
      </c>
      <c r="CZ61" s="15">
        <f ca="1">(BS61*DCF!E$46-DCF!E$5*MAX(BS61*DCF!E$46,0)-MAX(BS61-BR61,0)/Inputs!$B$24)*DCF!E$6</f>
        <v>-547.69561667919538</v>
      </c>
      <c r="DA61" s="15">
        <f ca="1">(BT61*DCF!F$46-DCF!F$5*MAX(BT61*DCF!F$46,0)-MAX(BT61-BS61,0)/Inputs!$B$24)*DCF!F$6</f>
        <v>-1124.7779197981849</v>
      </c>
      <c r="DB61" s="15">
        <f ca="1">(BU61*DCF!G$46-DCF!G$5*MAX(BU61*DCF!G$46,0)-MAX(BU61-BT61,0)/Inputs!$B$24)*DCF!G$6</f>
        <v>-199.95051474833824</v>
      </c>
      <c r="DC61" s="15">
        <f ca="1">(BV61*DCF!H$46-DCF!H$5*MAX(BV61*DCF!H$46,0)-MAX(BV61-BU61,0)/Inputs!$B$24)*DCF!H$6</f>
        <v>-314.6840474119104</v>
      </c>
      <c r="DD61" s="15">
        <f ca="1">(BW61*DCF!I$46-DCF!I$5*MAX(BW61*DCF!I$46,0)-MAX(BW61-BV61,0)/Inputs!$B$24)*DCF!I$6</f>
        <v>-523.76898092571719</v>
      </c>
      <c r="DE61" s="15">
        <f ca="1">(BX61*DCF!J$46-DCF!J$5*MAX(BX61*DCF!J$46,0)-MAX(BX61-BW61,0)/Inputs!$B$24)*DCF!J$6</f>
        <v>-419.69037565463509</v>
      </c>
      <c r="DF61" s="15">
        <f ca="1">(BY61*DCF!K$46-DCF!K$5*MAX(BY61*DCF!K$46,0)-MAX(BY61-BX61,0)/Inputs!$B$24)*DCF!K$6</f>
        <v>-1824.0000599106479</v>
      </c>
      <c r="DG61" s="15">
        <f ca="1">(BZ61*DCF!L$46-DCF!L$5*MAX(BZ61*DCF!L$46,0)-MAX(BZ61-BY61,0)/Inputs!$B$24)*DCF!L$6</f>
        <v>805.62423833181924</v>
      </c>
      <c r="DH61" s="15">
        <f ca="1">(CA61*DCF!M$46-DCF!M$5*MAX(CA61*DCF!M$46,0)-MAX(CA61-BZ61,0)/Inputs!$B$24)*DCF!M$6</f>
        <v>1583.5612402798677</v>
      </c>
      <c r="DI61" s="15">
        <f ca="1">SUM(CB61:CL61)+BE61*DCF!M$10*(1+Inputs!$B$30)*(1-Inputs!$B$33)*(1-Inputs!$B$30/Inputs!$B$31)/(Inputs!$B$29-Inputs!$B$30)*DCF!M$6</f>
        <v>67690.835702005119</v>
      </c>
      <c r="DJ61" s="15">
        <f ca="1">SUM(CM61:CW61)+BP61*DCF!M$28*(1+Inputs!$B$30)*(1-Inputs!$B$33)*(1-Inputs!$B$30/Inputs!$B$31)/(Inputs!$B$29-Inputs!$B$30)*DCF!M$6</f>
        <v>573536.97899992415</v>
      </c>
      <c r="DK61" s="15">
        <f ca="1">SUM(CX61:DH61)+CA61*DCF!M$46*(1+Inputs!$B$30)*(1-Inputs!$B$33)*(1-Inputs!$B$30/Inputs!$B$31)/(Inputs!$B$29-Inputs!$B$30)*DCF!M$6</f>
        <v>59898.873886219408</v>
      </c>
      <c r="DM61" s="15">
        <f ca="1">DI61+DJ61+DK61+Inputs!$B$34+Inputs!$B$36-Inputs!$B$35</f>
        <v>777977.68858814868</v>
      </c>
    </row>
    <row r="62" spans="1:117" x14ac:dyDescent="0.75">
      <c r="A62" s="11">
        <v>49</v>
      </c>
      <c r="C62" s="24">
        <f t="shared" ca="1" si="34"/>
        <v>2.4026757089923909</v>
      </c>
      <c r="D62" s="24">
        <f t="shared" ca="1" si="34"/>
        <v>1.1495690547743702</v>
      </c>
      <c r="E62" s="24">
        <f t="shared" ca="1" si="34"/>
        <v>-0.42483824850487906</v>
      </c>
      <c r="F62" s="24">
        <f t="shared" ca="1" si="34"/>
        <v>1.7957020864347191</v>
      </c>
      <c r="G62" s="24">
        <f t="shared" ca="1" si="34"/>
        <v>-0.27718251030076879</v>
      </c>
      <c r="H62" s="24">
        <f t="shared" ca="1" si="34"/>
        <v>1.2150318274039171</v>
      </c>
      <c r="I62" s="24">
        <f t="shared" ca="1" si="34"/>
        <v>0.5603119515246372</v>
      </c>
      <c r="J62" s="24">
        <f t="shared" ca="1" si="34"/>
        <v>0.63934516732987878</v>
      </c>
      <c r="K62" s="24">
        <f t="shared" ca="1" si="34"/>
        <v>-0.27237083026231224</v>
      </c>
      <c r="L62" s="24">
        <f t="shared" ca="1" si="34"/>
        <v>-0.63092651925404308</v>
      </c>
      <c r="M62" s="24">
        <f t="shared" ca="1" si="34"/>
        <v>0.54400929541829102</v>
      </c>
      <c r="N62" s="24">
        <f ca="1">SQRT(Inputs!$B$38)*C62+SQRT(1-Inputs!$B$38)*_xlfn.NORM.S.INV(RAND())</f>
        <v>-0.18665295008109628</v>
      </c>
      <c r="O62" s="24">
        <f ca="1">SQRT(Inputs!$B$38)*D62+SQRT(1-Inputs!$B$38)*_xlfn.NORM.S.INV(RAND())</f>
        <v>1.0134703686900515</v>
      </c>
      <c r="P62" s="24">
        <f ca="1">SQRT(Inputs!$B$38)*E62+SQRT(1-Inputs!$B$38)*_xlfn.NORM.S.INV(RAND())</f>
        <v>-1.5287312337090668</v>
      </c>
      <c r="Q62" s="24">
        <f ca="1">SQRT(Inputs!$B$38)*F62+SQRT(1-Inputs!$B$38)*_xlfn.NORM.S.INV(RAND())</f>
        <v>0.89336431730590604</v>
      </c>
      <c r="R62" s="24">
        <f ca="1">SQRT(Inputs!$B$38)*G62+SQRT(1-Inputs!$B$38)*_xlfn.NORM.S.INV(RAND())</f>
        <v>-0.75176290428961612</v>
      </c>
      <c r="S62" s="24">
        <f ca="1">SQRT(Inputs!$B$38)*H62+SQRT(1-Inputs!$B$38)*_xlfn.NORM.S.INV(RAND())</f>
        <v>0.51562350391397427</v>
      </c>
      <c r="T62" s="24">
        <f ca="1">SQRT(Inputs!$B$38)*I62+SQRT(1-Inputs!$B$38)*_xlfn.NORM.S.INV(RAND())</f>
        <v>-0.53594520651440059</v>
      </c>
      <c r="U62" s="24">
        <f ca="1">SQRT(Inputs!$B$38)*J62+SQRT(1-Inputs!$B$38)*_xlfn.NORM.S.INV(RAND())</f>
        <v>-0.33052135416851891</v>
      </c>
      <c r="V62" s="24">
        <f ca="1">SQRT(Inputs!$B$38)*K62+SQRT(1-Inputs!$B$38)*_xlfn.NORM.S.INV(RAND())</f>
        <v>-0.72407505730602706</v>
      </c>
      <c r="W62" s="24">
        <f ca="1">SQRT(Inputs!$B$38)*L62+SQRT(1-Inputs!$B$38)*_xlfn.NORM.S.INV(RAND())</f>
        <v>0.17420110513108572</v>
      </c>
      <c r="X62" s="24">
        <f ca="1">SQRT(Inputs!$B$38)*M62+SQRT(1-Inputs!$B$38)*_xlfn.NORM.S.INV(RAND())</f>
        <v>-3.6237871409233569E-2</v>
      </c>
      <c r="Y62" s="24">
        <f ca="1">SQRT(Inputs!$B$38)*C62+SQRT(1-Inputs!$B$38)*_xlfn.NORM.S.INV(RAND())</f>
        <v>1.6864257074826694</v>
      </c>
      <c r="Z62" s="24">
        <f ca="1">SQRT(Inputs!$B$38)*D62+SQRT(1-Inputs!$B$38)*_xlfn.NORM.S.INV(RAND())</f>
        <v>1.1627072685171109</v>
      </c>
      <c r="AA62" s="24">
        <f ca="1">SQRT(Inputs!$B$38)*E62+SQRT(1-Inputs!$B$38)*_xlfn.NORM.S.INV(RAND())</f>
        <v>-1.2153718031214575</v>
      </c>
      <c r="AB62" s="24">
        <f ca="1">SQRT(Inputs!$B$38)*F62+SQRT(1-Inputs!$B$38)*_xlfn.NORM.S.INV(RAND())</f>
        <v>1.4450935093268285</v>
      </c>
      <c r="AC62" s="24">
        <f ca="1">SQRT(Inputs!$B$38)*G62+SQRT(1-Inputs!$B$38)*_xlfn.NORM.S.INV(RAND())</f>
        <v>0.8576602935639287</v>
      </c>
      <c r="AD62" s="24">
        <f ca="1">SQRT(Inputs!$B$38)*H62+SQRT(1-Inputs!$B$38)*_xlfn.NORM.S.INV(RAND())</f>
        <v>0.82552877537077363</v>
      </c>
      <c r="AE62" s="24">
        <f ca="1">SQRT(Inputs!$B$38)*I62+SQRT(1-Inputs!$B$38)*_xlfn.NORM.S.INV(RAND())</f>
        <v>1.7436897785572025</v>
      </c>
      <c r="AF62" s="24">
        <f ca="1">SQRT(Inputs!$B$38)*J62+SQRT(1-Inputs!$B$38)*_xlfn.NORM.S.INV(RAND())</f>
        <v>-7.7474037511224059E-2</v>
      </c>
      <c r="AG62" s="24">
        <f ca="1">SQRT(Inputs!$B$38)*K62+SQRT(1-Inputs!$B$38)*_xlfn.NORM.S.INV(RAND())</f>
        <v>0.62415297394108737</v>
      </c>
      <c r="AH62" s="24">
        <f ca="1">SQRT(Inputs!$B$38)*L62+SQRT(1-Inputs!$B$38)*_xlfn.NORM.S.INV(RAND())</f>
        <v>-0.55112144397752982</v>
      </c>
      <c r="AI62" s="24">
        <f ca="1">SQRT(Inputs!$B$38)*M62+SQRT(1-Inputs!$B$38)*_xlfn.NORM.S.INV(RAND())</f>
        <v>-1.6511174680852292</v>
      </c>
      <c r="AJ62" s="24">
        <f ca="1">SQRT(Inputs!$B$38)*C62+SQRT(1-Inputs!$B$38)*_xlfn.NORM.S.INV(RAND())</f>
        <v>0.21116942006428974</v>
      </c>
      <c r="AK62" s="24">
        <f ca="1">SQRT(Inputs!$B$38)*D62+SQRT(1-Inputs!$B$38)*_xlfn.NORM.S.INV(RAND())</f>
        <v>-1.3384210031793051</v>
      </c>
      <c r="AL62" s="24">
        <f ca="1">SQRT(Inputs!$B$38)*E62+SQRT(1-Inputs!$B$38)*_xlfn.NORM.S.INV(RAND())</f>
        <v>-0.27838552121070259</v>
      </c>
      <c r="AM62" s="24">
        <f ca="1">SQRT(Inputs!$B$38)*F62+SQRT(1-Inputs!$B$38)*_xlfn.NORM.S.INV(RAND())</f>
        <v>0.52909923524110503</v>
      </c>
      <c r="AN62" s="24">
        <f ca="1">SQRT(Inputs!$B$38)*G62+SQRT(1-Inputs!$B$38)*_xlfn.NORM.S.INV(RAND())</f>
        <v>0.16535653856132301</v>
      </c>
      <c r="AO62" s="24">
        <f ca="1">SQRT(Inputs!$B$38)*H62+SQRT(1-Inputs!$B$38)*_xlfn.NORM.S.INV(RAND())</f>
        <v>1.0320687334170615</v>
      </c>
      <c r="AP62" s="24">
        <f ca="1">SQRT(Inputs!$B$38)*I62+SQRT(1-Inputs!$B$38)*_xlfn.NORM.S.INV(RAND())</f>
        <v>1.0252590311021343</v>
      </c>
      <c r="AQ62" s="24">
        <f ca="1">SQRT(Inputs!$B$38)*J62+SQRT(1-Inputs!$B$38)*_xlfn.NORM.S.INV(RAND())</f>
        <v>-0.38021972581355379</v>
      </c>
      <c r="AR62" s="24">
        <f ca="1">SQRT(Inputs!$B$38)*K62+SQRT(1-Inputs!$B$38)*_xlfn.NORM.S.INV(RAND())</f>
        <v>-0.14885908802206382</v>
      </c>
      <c r="AS62" s="24">
        <f ca="1">SQRT(Inputs!$B$38)*L62+SQRT(1-Inputs!$B$38)*_xlfn.NORM.S.INV(RAND())</f>
        <v>-0.28482383234386827</v>
      </c>
      <c r="AT62" s="24">
        <f ca="1">SQRT(Inputs!$B$38)*M62+SQRT(1-Inputs!$B$38)*_xlfn.NORM.S.INV(RAND())</f>
        <v>-0.27887402638464781</v>
      </c>
      <c r="AU62" s="15">
        <f ca="1">Inputs!$B$6*EXP($B$8-0.5*C$5^2+C$5*N62)</f>
        <v>4814.5522494658862</v>
      </c>
      <c r="AV62" s="15">
        <f t="shared" ca="1" si="1"/>
        <v>6802.1484577684541</v>
      </c>
      <c r="AW62" s="15">
        <f t="shared" ca="1" si="2"/>
        <v>6748.6135731722079</v>
      </c>
      <c r="AX62" s="15">
        <f t="shared" ca="1" si="3"/>
        <v>9212.2641093983239</v>
      </c>
      <c r="AY62" s="15">
        <f t="shared" ca="1" si="4"/>
        <v>10312.030081408719</v>
      </c>
      <c r="AZ62" s="15">
        <f t="shared" ca="1" si="5"/>
        <v>13348.717170961687</v>
      </c>
      <c r="BA62" s="15">
        <f t="shared" ca="1" si="6"/>
        <v>15444.356887276921</v>
      </c>
      <c r="BB62" s="15">
        <f t="shared" ca="1" si="7"/>
        <v>18292.698133511294</v>
      </c>
      <c r="BC62" s="15">
        <f t="shared" ca="1" si="8"/>
        <v>20891.453746460313</v>
      </c>
      <c r="BD62" s="15">
        <f t="shared" ca="1" si="9"/>
        <v>26014.43650961274</v>
      </c>
      <c r="BE62" s="15">
        <f t="shared" ca="1" si="10"/>
        <v>31772.316255346617</v>
      </c>
      <c r="BF62" s="15">
        <f ca="1">Inputs!$B$13*EXP($B$9-0.5*C$6^2+C$6*Y62)</f>
        <v>19321.992475546296</v>
      </c>
      <c r="BG62" s="15">
        <f t="shared" ca="1" si="11"/>
        <v>29045.241378844548</v>
      </c>
      <c r="BH62" s="15">
        <f t="shared" ca="1" si="12"/>
        <v>29009.245596446035</v>
      </c>
      <c r="BI62" s="15">
        <f t="shared" ca="1" si="13"/>
        <v>44357.850139069997</v>
      </c>
      <c r="BJ62" s="15">
        <f t="shared" ca="1" si="14"/>
        <v>61535.934306440118</v>
      </c>
      <c r="BK62" s="15">
        <f t="shared" ca="1" si="15"/>
        <v>84507.195954765921</v>
      </c>
      <c r="BL62" s="15">
        <f t="shared" ca="1" si="16"/>
        <v>130125.57895922998</v>
      </c>
      <c r="BM62" s="15">
        <f t="shared" ca="1" si="17"/>
        <v>158420.35730433086</v>
      </c>
      <c r="BN62" s="15">
        <f t="shared" ca="1" si="18"/>
        <v>209969.07463611662</v>
      </c>
      <c r="BO62" s="15">
        <f t="shared" ca="1" si="19"/>
        <v>242314.03406704057</v>
      </c>
      <c r="BP62" s="15">
        <f t="shared" ca="1" si="20"/>
        <v>247359.70007339024</v>
      </c>
      <c r="BQ62" s="15">
        <f ca="1">Inputs!$B$20*EXP($B$10-0.5*C$7^2+C$7*AJ62)</f>
        <v>4623.1280555325711</v>
      </c>
      <c r="BR62" s="15">
        <f t="shared" ca="1" si="21"/>
        <v>4100.8624498909121</v>
      </c>
      <c r="BS62" s="15">
        <f t="shared" ca="1" si="22"/>
        <v>5184.1789006432346</v>
      </c>
      <c r="BT62" s="15">
        <f t="shared" ca="1" si="23"/>
        <v>8212.1289754389472</v>
      </c>
      <c r="BU62" s="15">
        <f t="shared" ca="1" si="24"/>
        <v>11845.627913291228</v>
      </c>
      <c r="BV62" s="15">
        <f t="shared" ca="1" si="25"/>
        <v>20795.004106044777</v>
      </c>
      <c r="BW62" s="15">
        <f t="shared" ca="1" si="26"/>
        <v>36050.488568942688</v>
      </c>
      <c r="BX62" s="15">
        <f t="shared" ca="1" si="27"/>
        <v>46721.820769563943</v>
      </c>
      <c r="BY62" s="15">
        <f t="shared" ca="1" si="28"/>
        <v>63627.028839614242</v>
      </c>
      <c r="BZ62" s="15">
        <f t="shared" ca="1" si="29"/>
        <v>84723.30589996351</v>
      </c>
      <c r="CA62" s="15">
        <f t="shared" ca="1" si="30"/>
        <v>113256.57866175557</v>
      </c>
      <c r="CB62" s="15">
        <f ca="1">(AU62*DCF!C$10-DCF!C$5*MAX(AU62*DCF!C$10,0)-MAX(AU62-Inputs!$B$6,0)/Inputs!$B$10)*DCF!C$6</f>
        <v>1044.1273394418738</v>
      </c>
      <c r="CC62" s="15">
        <f ca="1">(AV62*DCF!D$10-DCF!D$5*MAX(AV62*DCF!D$10,0)-MAX(AV62-AU62,0)/Inputs!$B$10)*DCF!D$6</f>
        <v>1173.3542872315079</v>
      </c>
      <c r="CD62" s="15">
        <f ca="1">(AW62*DCF!E$10-DCF!E$5*MAX(AW62*DCF!E$10,0)-MAX(AW62-AV62,0)/Inputs!$B$10)*DCF!E$6</f>
        <v>1558.1474451589183</v>
      </c>
      <c r="CE62" s="15">
        <f ca="1">(AX62*DCF!F$10-DCF!F$5*MAX(AX62*DCF!F$10,0)-MAX(AX62-AW62,0)/Inputs!$B$10)*DCF!F$6</f>
        <v>1498.397978122581</v>
      </c>
      <c r="CF62" s="15">
        <f ca="1">(AY62*DCF!G$10-DCF!G$5*MAX(AY62*DCF!G$10,0)-MAX(AY62-AX62,0)/Inputs!$B$10)*DCF!G$6</f>
        <v>1913.2950902293912</v>
      </c>
      <c r="CG62" s="15">
        <f ca="1">(AZ62*DCF!H$10-DCF!H$5*MAX(AZ62*DCF!H$10,0)-MAX(AZ62-AY62,0)/Inputs!$B$10)*DCF!H$6</f>
        <v>2052.4447809713456</v>
      </c>
      <c r="CH62" s="15">
        <f ca="1">(BA62*DCF!I$10-DCF!I$5*MAX(BA62*DCF!I$10,0)-MAX(BA62-AZ62,0)/Inputs!$B$10)*DCF!I$6</f>
        <v>2477.3622533936132</v>
      </c>
      <c r="CI62" s="15">
        <f ca="1">(BB62*DCF!J$10-DCF!J$5*MAX(BB62*DCF!J$10,0)-MAX(BB62-BA62,0)/Inputs!$B$10)*DCF!J$6</f>
        <v>2707.4502657328726</v>
      </c>
      <c r="CJ62" s="15">
        <f ca="1">(BC62*DCF!K$10-DCF!K$5*MAX(BC62*DCF!K$10,0)-MAX(BC62-BB62,0)/Inputs!$B$10)*DCF!K$6</f>
        <v>2999.4023090196479</v>
      </c>
      <c r="CK62" s="15">
        <f ca="1">(BD62*DCF!L$10-DCF!L$5*MAX(BD62*DCF!L$10,0)-MAX(BD62-BC62,0)/Inputs!$B$10)*DCF!L$6</f>
        <v>3260.987095726251</v>
      </c>
      <c r="CL62" s="15">
        <f ca="1">(BE62*DCF!M$10-DCF!M$5*MAX(BE62*DCF!M$10,0)-MAX(BE62-BD62,0)/Inputs!$B$10)*DCF!M$6</f>
        <v>3795.6445102082221</v>
      </c>
      <c r="CM62" s="15">
        <f ca="1">(BF62*DCF!C$28-DCF!C$5*MAX(BF62*DCF!C$28,0)-MAX(BF62-Inputs!$B$13,0)/Inputs!$B$17)*DCF!C$6</f>
        <v>4064.3836147934849</v>
      </c>
      <c r="CN62" s="15">
        <f ca="1">(BG62*DCF!D$28-DCF!D$5*MAX(BG62*DCF!D$28,0)-MAX(BG62-BF62,0)/Inputs!$B$17)*DCF!D$6</f>
        <v>6480.0786816374402</v>
      </c>
      <c r="CO62" s="15">
        <f ca="1">(BH62*DCF!E$28-DCF!E$5*MAX(BH62*DCF!E$28,0)-MAX(BH62-BG62,0)/Inputs!$B$17)*DCF!E$6</f>
        <v>8215.9349044045302</v>
      </c>
      <c r="CP62" s="15">
        <f ca="1">(BI62*DCF!F$28-DCF!F$5*MAX(BI62*DCF!F$28,0)-MAX(BI62-BH62,0)/Inputs!$B$17)*DCF!F$6</f>
        <v>9247.5318285411831</v>
      </c>
      <c r="CQ62" s="15">
        <f ca="1">(BJ62*DCF!G$28-DCF!G$5*MAX(BJ62*DCF!G$28,0)-MAX(BJ62-BI62,0)/Inputs!$B$17)*DCF!G$6</f>
        <v>13076.780969393369</v>
      </c>
      <c r="CR62" s="15">
        <f ca="1">(BK62*DCF!H$28-DCF!H$5*MAX(BK62*DCF!H$28,0)-MAX(BK62-BJ62,0)/Inputs!$B$17)*DCF!H$6</f>
        <v>17330.472499555377</v>
      </c>
      <c r="CS62" s="15">
        <f ca="1">(BL62*DCF!I$28-DCF!I$5*MAX(BL62*DCF!I$28,0)-MAX(BL62-BK62,0)/Inputs!$B$17)*DCF!I$6</f>
        <v>24051.788602090102</v>
      </c>
      <c r="CT62" s="15">
        <f ca="1">(BM62*DCF!J$28-DCF!J$5*MAX(BM62*DCF!J$28,0)-MAX(BM62-BL62,0)/Inputs!$B$17)*DCF!J$6</f>
        <v>31589.234697078205</v>
      </c>
      <c r="CU62" s="15">
        <f ca="1">(BN62*DCF!K$28-DCF!K$5*MAX(BN62*DCF!K$28,0)-MAX(BN62-BM62,0)/Inputs!$B$17)*DCF!K$6</f>
        <v>38027.916764121437</v>
      </c>
      <c r="CV62" s="15">
        <f ca="1">(BO62*DCF!L$28-DCF!L$5*MAX(BO62*DCF!L$28,0)-MAX(BO62-BN62,0)/Inputs!$B$17)*DCF!L$6</f>
        <v>44686.849842948257</v>
      </c>
      <c r="CW62" s="15">
        <f ca="1">(BP62*DCF!M$28-DCF!M$5*MAX(BP62*DCF!M$28,0)-MAX(BP62-BO62,0)/Inputs!$B$17)*DCF!M$6</f>
        <v>46013.456845655128</v>
      </c>
      <c r="CX62" s="15">
        <f ca="1">(BQ62*DCF!C$46-DCF!C$5*MAX(BQ62*DCF!C$46,0)-MAX(BQ62-Inputs!$B$20,0)/Inputs!$B$24)*DCF!C$6</f>
        <v>-1724.5690915930054</v>
      </c>
      <c r="CY62" s="15">
        <f ca="1">(BR62*DCF!D$46-DCF!D$5*MAX(BR62*DCF!D$46,0)-MAX(BR62-BQ62,0)/Inputs!$B$24)*DCF!D$6</f>
        <v>-699.92158684781077</v>
      </c>
      <c r="CZ62" s="15">
        <f ca="1">(BS62*DCF!E$46-DCF!E$5*MAX(BS62*DCF!E$46,0)-MAX(BS62-BR62,0)/Inputs!$B$24)*DCF!E$6</f>
        <v>-1040.0517029901241</v>
      </c>
      <c r="DA62" s="15">
        <f ca="1">(BT62*DCF!F$46-DCF!F$5*MAX(BT62*DCF!F$46,0)-MAX(BT62-BS62,0)/Inputs!$B$24)*DCF!F$6</f>
        <v>-1700.6314960683719</v>
      </c>
      <c r="DB62" s="15">
        <f ca="1">(BU62*DCF!G$46-DCF!G$5*MAX(BU62*DCF!G$46,0)-MAX(BU62-BT62,0)/Inputs!$B$24)*DCF!G$6</f>
        <v>-1620.7007724202242</v>
      </c>
      <c r="DC62" s="15">
        <f ca="1">(BV62*DCF!H$46-DCF!H$5*MAX(BV62*DCF!H$46,0)-MAX(BV62-BU62,0)/Inputs!$B$24)*DCF!H$6</f>
        <v>-2780.9638181604751</v>
      </c>
      <c r="DD62" s="15">
        <f ca="1">(BW62*DCF!I$46-DCF!I$5*MAX(BW62*DCF!I$46,0)-MAX(BW62-BV62,0)/Inputs!$B$24)*DCF!I$6</f>
        <v>-3546.6594169146097</v>
      </c>
      <c r="DE62" s="15">
        <f ca="1">(BX62*DCF!J$46-DCF!J$5*MAX(BX62*DCF!J$46,0)-MAX(BX62-BW62,0)/Inputs!$B$24)*DCF!J$6</f>
        <v>-870.01181268958692</v>
      </c>
      <c r="DF62" s="15">
        <f ca="1">(BY62*DCF!K$46-DCF!K$5*MAX(BY62*DCF!K$46,0)-MAX(BY62-BX62,0)/Inputs!$B$24)*DCF!K$6</f>
        <v>-506.73763519768693</v>
      </c>
      <c r="DG62" s="15">
        <f ca="1">(BZ62*DCF!L$46-DCF!L$5*MAX(BZ62*DCF!L$46,0)-MAX(BZ62-BY62,0)/Inputs!$B$24)*DCF!L$6</f>
        <v>1082.3730573853722</v>
      </c>
      <c r="DH62" s="15">
        <f ca="1">(CA62*DCF!M$46-DCF!M$5*MAX(CA62*DCF!M$46,0)-MAX(CA62-BZ62,0)/Inputs!$B$24)*DCF!M$6</f>
        <v>2913.8136381787572</v>
      </c>
      <c r="DI62" s="15">
        <f ca="1">SUM(CB62:CL62)+BE62*DCF!M$10*(1+Inputs!$B$30)*(1-Inputs!$B$33)*(1-Inputs!$B$30/Inputs!$B$31)/(Inputs!$B$29-Inputs!$B$30)*DCF!M$6</f>
        <v>112903.38963925283</v>
      </c>
      <c r="DJ62" s="15">
        <f ca="1">SUM(CM62:CW62)+BP62*DCF!M$28*(1+Inputs!$B$30)*(1-Inputs!$B$33)*(1-Inputs!$B$30/Inputs!$B$31)/(Inputs!$B$29-Inputs!$B$30)*DCF!M$6</f>
        <v>1160658.1843137508</v>
      </c>
      <c r="DK62" s="15">
        <f ca="1">SUM(CX62:DH62)+CA62*DCF!M$46*(1+Inputs!$B$30)*(1-Inputs!$B$33)*(1-Inputs!$B$30/Inputs!$B$31)/(Inputs!$B$29-Inputs!$B$30)*DCF!M$6</f>
        <v>164614.02607316733</v>
      </c>
      <c r="DM62" s="15">
        <f ca="1">DI62+DJ62+DK62+Inputs!$B$34+Inputs!$B$36-Inputs!$B$35</f>
        <v>1515026.600026171</v>
      </c>
    </row>
    <row r="63" spans="1:117" x14ac:dyDescent="0.75">
      <c r="A63" s="11">
        <v>50</v>
      </c>
      <c r="C63" s="24">
        <f t="shared" ca="1" si="34"/>
        <v>-0.41296651725499184</v>
      </c>
      <c r="D63" s="24">
        <f t="shared" ca="1" si="34"/>
        <v>0.50856724675944986</v>
      </c>
      <c r="E63" s="24">
        <f t="shared" ca="1" si="34"/>
        <v>1.0870376993591886</v>
      </c>
      <c r="F63" s="24">
        <f t="shared" ca="1" si="34"/>
        <v>-1.1633170413561191</v>
      </c>
      <c r="G63" s="24">
        <f t="shared" ca="1" si="34"/>
        <v>0.26230700688012459</v>
      </c>
      <c r="H63" s="24">
        <f t="shared" ca="1" si="34"/>
        <v>0.40731061496706328</v>
      </c>
      <c r="I63" s="24">
        <f t="shared" ca="1" si="34"/>
        <v>0.79297147789493438</v>
      </c>
      <c r="J63" s="24">
        <f t="shared" ca="1" si="34"/>
        <v>-1.1602334935585725</v>
      </c>
      <c r="K63" s="24">
        <f t="shared" ca="1" si="34"/>
        <v>-0.59305994413108665</v>
      </c>
      <c r="L63" s="24">
        <f t="shared" ca="1" si="34"/>
        <v>0.56958777358177992</v>
      </c>
      <c r="M63" s="24">
        <f t="shared" ca="1" si="34"/>
        <v>1.0992773220965473</v>
      </c>
      <c r="N63" s="24">
        <f ca="1">SQRT(Inputs!$B$38)*C63+SQRT(1-Inputs!$B$38)*_xlfn.NORM.S.INV(RAND())</f>
        <v>-1.0831076049576318</v>
      </c>
      <c r="O63" s="24">
        <f ca="1">SQRT(Inputs!$B$38)*D63+SQRT(1-Inputs!$B$38)*_xlfn.NORM.S.INV(RAND())</f>
        <v>-2.0069231106297492E-2</v>
      </c>
      <c r="P63" s="24">
        <f ca="1">SQRT(Inputs!$B$38)*E63+SQRT(1-Inputs!$B$38)*_xlfn.NORM.S.INV(RAND())</f>
        <v>-0.75549122172793137</v>
      </c>
      <c r="Q63" s="24">
        <f ca="1">SQRT(Inputs!$B$38)*F63+SQRT(1-Inputs!$B$38)*_xlfn.NORM.S.INV(RAND())</f>
        <v>-1.0441581746119162</v>
      </c>
      <c r="R63" s="24">
        <f ca="1">SQRT(Inputs!$B$38)*G63+SQRT(1-Inputs!$B$38)*_xlfn.NORM.S.INV(RAND())</f>
        <v>9.9533064592424503E-2</v>
      </c>
      <c r="S63" s="24">
        <f ca="1">SQRT(Inputs!$B$38)*H63+SQRT(1-Inputs!$B$38)*_xlfn.NORM.S.INV(RAND())</f>
        <v>0.11077020281171196</v>
      </c>
      <c r="T63" s="24">
        <f ca="1">SQRT(Inputs!$B$38)*I63+SQRT(1-Inputs!$B$38)*_xlfn.NORM.S.INV(RAND())</f>
        <v>-0.28928442729639797</v>
      </c>
      <c r="U63" s="24">
        <f ca="1">SQRT(Inputs!$B$38)*J63+SQRT(1-Inputs!$B$38)*_xlfn.NORM.S.INV(RAND())</f>
        <v>0.65022893662773418</v>
      </c>
      <c r="V63" s="24">
        <f ca="1">SQRT(Inputs!$B$38)*K63+SQRT(1-Inputs!$B$38)*_xlfn.NORM.S.INV(RAND())</f>
        <v>-1.0127993188462368</v>
      </c>
      <c r="W63" s="24">
        <f ca="1">SQRT(Inputs!$B$38)*L63+SQRT(1-Inputs!$B$38)*_xlfn.NORM.S.INV(RAND())</f>
        <v>1.2653474202105577</v>
      </c>
      <c r="X63" s="24">
        <f ca="1">SQRT(Inputs!$B$38)*M63+SQRT(1-Inputs!$B$38)*_xlfn.NORM.S.INV(RAND())</f>
        <v>-0.52879874943918337</v>
      </c>
      <c r="Y63" s="24">
        <f ca="1">SQRT(Inputs!$B$38)*C63+SQRT(1-Inputs!$B$38)*_xlfn.NORM.S.INV(RAND())</f>
        <v>-0.22132355858080499</v>
      </c>
      <c r="Z63" s="24">
        <f ca="1">SQRT(Inputs!$B$38)*D63+SQRT(1-Inputs!$B$38)*_xlfn.NORM.S.INV(RAND())</f>
        <v>0.53359330876396416</v>
      </c>
      <c r="AA63" s="24">
        <f ca="1">SQRT(Inputs!$B$38)*E63+SQRT(1-Inputs!$B$38)*_xlfn.NORM.S.INV(RAND())</f>
        <v>1.3057204506072275</v>
      </c>
      <c r="AB63" s="24">
        <f ca="1">SQRT(Inputs!$B$38)*F63+SQRT(1-Inputs!$B$38)*_xlfn.NORM.S.INV(RAND())</f>
        <v>-2.4918212112083782E-2</v>
      </c>
      <c r="AC63" s="24">
        <f ca="1">SQRT(Inputs!$B$38)*G63+SQRT(1-Inputs!$B$38)*_xlfn.NORM.S.INV(RAND())</f>
        <v>-4.3895666672527117E-2</v>
      </c>
      <c r="AD63" s="24">
        <f ca="1">SQRT(Inputs!$B$38)*H63+SQRT(1-Inputs!$B$38)*_xlfn.NORM.S.INV(RAND())</f>
        <v>0.75759681460670492</v>
      </c>
      <c r="AE63" s="24">
        <f ca="1">SQRT(Inputs!$B$38)*I63+SQRT(1-Inputs!$B$38)*_xlfn.NORM.S.INV(RAND())</f>
        <v>-2.3927494410536037</v>
      </c>
      <c r="AF63" s="24">
        <f ca="1">SQRT(Inputs!$B$38)*J63+SQRT(1-Inputs!$B$38)*_xlfn.NORM.S.INV(RAND())</f>
        <v>1.4491096043170311</v>
      </c>
      <c r="AG63" s="24">
        <f ca="1">SQRT(Inputs!$B$38)*K63+SQRT(1-Inputs!$B$38)*_xlfn.NORM.S.INV(RAND())</f>
        <v>0.7387713602467405</v>
      </c>
      <c r="AH63" s="24">
        <f ca="1">SQRT(Inputs!$B$38)*L63+SQRT(1-Inputs!$B$38)*_xlfn.NORM.S.INV(RAND())</f>
        <v>-0.15462373194851425</v>
      </c>
      <c r="AI63" s="24">
        <f ca="1">SQRT(Inputs!$B$38)*M63+SQRT(1-Inputs!$B$38)*_xlfn.NORM.S.INV(RAND())</f>
        <v>-0.58982681859029029</v>
      </c>
      <c r="AJ63" s="24">
        <f ca="1">SQRT(Inputs!$B$38)*C63+SQRT(1-Inputs!$B$38)*_xlfn.NORM.S.INV(RAND())</f>
        <v>0.89650841033908679</v>
      </c>
      <c r="AK63" s="24">
        <f ca="1">SQRT(Inputs!$B$38)*D63+SQRT(1-Inputs!$B$38)*_xlfn.NORM.S.INV(RAND())</f>
        <v>-1.0884016604746667</v>
      </c>
      <c r="AL63" s="24">
        <f ca="1">SQRT(Inputs!$B$38)*E63+SQRT(1-Inputs!$B$38)*_xlfn.NORM.S.INV(RAND())</f>
        <v>0.75483796318663476</v>
      </c>
      <c r="AM63" s="24">
        <f ca="1">SQRT(Inputs!$B$38)*F63+SQRT(1-Inputs!$B$38)*_xlfn.NORM.S.INV(RAND())</f>
        <v>0.80841506349746017</v>
      </c>
      <c r="AN63" s="24">
        <f ca="1">SQRT(Inputs!$B$38)*G63+SQRT(1-Inputs!$B$38)*_xlfn.NORM.S.INV(RAND())</f>
        <v>-4.1384374661156659E-2</v>
      </c>
      <c r="AO63" s="24">
        <f ca="1">SQRT(Inputs!$B$38)*H63+SQRT(1-Inputs!$B$38)*_xlfn.NORM.S.INV(RAND())</f>
        <v>-1.8172900728179592E-2</v>
      </c>
      <c r="AP63" s="24">
        <f ca="1">SQRT(Inputs!$B$38)*I63+SQRT(1-Inputs!$B$38)*_xlfn.NORM.S.INV(RAND())</f>
        <v>0.54797879014174888</v>
      </c>
      <c r="AQ63" s="24">
        <f ca="1">SQRT(Inputs!$B$38)*J63+SQRT(1-Inputs!$B$38)*_xlfn.NORM.S.INV(RAND())</f>
        <v>-0.2891635026533807</v>
      </c>
      <c r="AR63" s="24">
        <f ca="1">SQRT(Inputs!$B$38)*K63+SQRT(1-Inputs!$B$38)*_xlfn.NORM.S.INV(RAND())</f>
        <v>-1.9416502958655266</v>
      </c>
      <c r="AS63" s="24">
        <f ca="1">SQRT(Inputs!$B$38)*L63+SQRT(1-Inputs!$B$38)*_xlfn.NORM.S.INV(RAND())</f>
        <v>4.835378691906661E-2</v>
      </c>
      <c r="AT63" s="24">
        <f ca="1">SQRT(Inputs!$B$38)*M63+SQRT(1-Inputs!$B$38)*_xlfn.NORM.S.INV(RAND())</f>
        <v>1.3831970313490505</v>
      </c>
      <c r="AU63" s="15">
        <f ca="1">Inputs!$B$6*EXP($B$8-0.5*C$5^2+C$5*N63)</f>
        <v>4164.2291410204652</v>
      </c>
      <c r="AV63" s="15">
        <f t="shared" ca="1" si="1"/>
        <v>5053.9152548959737</v>
      </c>
      <c r="AW63" s="15">
        <f t="shared" ca="1" si="2"/>
        <v>5565.3358245167283</v>
      </c>
      <c r="AX63" s="15">
        <f t="shared" ca="1" si="3"/>
        <v>5963.7268522255936</v>
      </c>
      <c r="AY63" s="15">
        <f t="shared" ca="1" si="4"/>
        <v>7373.4980963423004</v>
      </c>
      <c r="AZ63" s="15">
        <f t="shared" ca="1" si="5"/>
        <v>9128.6619427083024</v>
      </c>
      <c r="BA63" s="15">
        <f t="shared" ca="1" si="6"/>
        <v>10837.994486927651</v>
      </c>
      <c r="BB63" s="15">
        <f t="shared" ca="1" si="7"/>
        <v>14162.211891821582</v>
      </c>
      <c r="BC63" s="15">
        <f t="shared" ca="1" si="8"/>
        <v>15729.610494564087</v>
      </c>
      <c r="BD63" s="15">
        <f t="shared" ca="1" si="9"/>
        <v>21691.385283670963</v>
      </c>
      <c r="BE63" s="15">
        <f t="shared" ca="1" si="10"/>
        <v>25330.173363194095</v>
      </c>
      <c r="BF63" s="15">
        <f ca="1">Inputs!$B$13*EXP($B$9-0.5*C$6^2+C$6*Y63)</f>
        <v>13237.27968936141</v>
      </c>
      <c r="BG63" s="15">
        <f t="shared" ca="1" si="11"/>
        <v>17763.245381787299</v>
      </c>
      <c r="BH63" s="15">
        <f t="shared" ca="1" si="12"/>
        <v>26951.344488571493</v>
      </c>
      <c r="BI63" s="15">
        <f t="shared" ca="1" si="13"/>
        <v>32866.202675083812</v>
      </c>
      <c r="BJ63" s="15">
        <f t="shared" ca="1" si="14"/>
        <v>40037.687401482166</v>
      </c>
      <c r="BK63" s="15">
        <f t="shared" ca="1" si="15"/>
        <v>54477.517957102093</v>
      </c>
      <c r="BL63" s="15">
        <f t="shared" ca="1" si="16"/>
        <v>49077.636563050342</v>
      </c>
      <c r="BM63" s="15">
        <f t="shared" ca="1" si="17"/>
        <v>72225.940780848337</v>
      </c>
      <c r="BN63" s="15">
        <f t="shared" ca="1" si="18"/>
        <v>97051.613253733231</v>
      </c>
      <c r="BO63" s="15">
        <f t="shared" ca="1" si="19"/>
        <v>117284.92248495083</v>
      </c>
      <c r="BP63" s="15">
        <f t="shared" ca="1" si="20"/>
        <v>135024.4135935746</v>
      </c>
      <c r="BQ63" s="15">
        <f ca="1">Inputs!$B$20*EXP($B$10-0.5*C$7^2+C$7*AJ63)</f>
        <v>5895.2646073795904</v>
      </c>
      <c r="BR63" s="15">
        <f t="shared" ca="1" si="21"/>
        <v>5661.428957844264</v>
      </c>
      <c r="BS63" s="15">
        <f t="shared" ca="1" si="22"/>
        <v>9629.5382946505761</v>
      </c>
      <c r="BT63" s="15">
        <f t="shared" ca="1" si="23"/>
        <v>16413.588576852202</v>
      </c>
      <c r="BU63" s="15">
        <f t="shared" ca="1" si="24"/>
        <v>22520.615539188544</v>
      </c>
      <c r="BV63" s="15">
        <f t="shared" ca="1" si="25"/>
        <v>31204.650527012385</v>
      </c>
      <c r="BW63" s="15">
        <f t="shared" ca="1" si="26"/>
        <v>48899.089850896737</v>
      </c>
      <c r="BX63" s="15">
        <f t="shared" ca="1" si="27"/>
        <v>64541.220323360132</v>
      </c>
      <c r="BY63" s="15">
        <f t="shared" ca="1" si="28"/>
        <v>62372.586942274538</v>
      </c>
      <c r="BZ63" s="15">
        <f t="shared" ca="1" si="29"/>
        <v>88298.890461534887</v>
      </c>
      <c r="CA63" s="15">
        <f t="shared" ca="1" si="30"/>
        <v>158593.45034876402</v>
      </c>
      <c r="CB63" s="15">
        <f ca="1">(AU63*DCF!C$10-DCF!C$5*MAX(AU63*DCF!C$10,0)-MAX(AU63-Inputs!$B$6,0)/Inputs!$B$10)*DCF!C$6</f>
        <v>1048.7642591192155</v>
      </c>
      <c r="CC63" s="15">
        <f ca="1">(AV63*DCF!D$10-DCF!D$5*MAX(AV63*DCF!D$10,0)-MAX(AV63-AU63,0)/Inputs!$B$10)*DCF!D$6</f>
        <v>1014.9309301001211</v>
      </c>
      <c r="CD63" s="15">
        <f ca="1">(AW63*DCF!E$10-DCF!E$5*MAX(AW63*DCF!E$10,0)-MAX(AW63-AV63,0)/Inputs!$B$10)*DCF!E$6</f>
        <v>1169.7543581285818</v>
      </c>
      <c r="CE63" s="15">
        <f ca="1">(AX63*DCF!F$10-DCF!F$5*MAX(AX63*DCF!F$10,0)-MAX(AX63-AW63,0)/Inputs!$B$10)*DCF!F$6</f>
        <v>1218.9767719551448</v>
      </c>
      <c r="CF63" s="15">
        <f ca="1">(AY63*DCF!G$10-DCF!G$5*MAX(AY63*DCF!G$10,0)-MAX(AY63-AX63,0)/Inputs!$B$10)*DCF!G$6</f>
        <v>1248.2520346476267</v>
      </c>
      <c r="CG63" s="15">
        <f ca="1">(AZ63*DCF!H$10-DCF!H$5*MAX(AZ63*DCF!H$10,0)-MAX(AZ63-AY63,0)/Inputs!$B$10)*DCF!H$6</f>
        <v>1460.6754576063556</v>
      </c>
      <c r="CH63" s="15">
        <f ca="1">(BA63*DCF!I$10-DCF!I$5*MAX(BA63*DCF!I$10,0)-MAX(BA63-AZ63,0)/Inputs!$B$10)*DCF!I$6</f>
        <v>1699.3157946664924</v>
      </c>
      <c r="CI63" s="15">
        <f ca="1">(BB63*DCF!J$10-DCF!J$5*MAX(BB63*DCF!J$10,0)-MAX(BB63-BA63,0)/Inputs!$B$10)*DCF!J$6</f>
        <v>1926.5380525558762</v>
      </c>
      <c r="CJ63" s="15">
        <f ca="1">(BC63*DCF!K$10-DCF!K$5*MAX(BC63*DCF!K$10,0)-MAX(BC63-BB63,0)/Inputs!$B$10)*DCF!K$6</f>
        <v>2312.8027264344237</v>
      </c>
      <c r="CK63" s="15">
        <f ca="1">(BD63*DCF!L$10-DCF!L$5*MAX(BD63*DCF!L$10,0)-MAX(BD63-BC63,0)/Inputs!$B$10)*DCF!L$6</f>
        <v>2500.5193736698948</v>
      </c>
      <c r="CL63" s="15">
        <f ca="1">(BE63*DCF!M$10-DCF!M$5*MAX(BE63*DCF!M$10,0)-MAX(BE63-BD63,0)/Inputs!$B$10)*DCF!M$6</f>
        <v>3139.7229669760463</v>
      </c>
      <c r="CM63" s="15">
        <f ca="1">(BF63*DCF!C$28-DCF!C$5*MAX(BF63*DCF!C$28,0)-MAX(BF63-Inputs!$B$13,0)/Inputs!$B$17)*DCF!C$6</f>
        <v>3612.6146239309801</v>
      </c>
      <c r="CN63" s="15">
        <f ca="1">(BG63*DCF!D$28-DCF!D$5*MAX(BG63*DCF!D$28,0)-MAX(BG63-BF63,0)/Inputs!$B$17)*DCF!D$6</f>
        <v>4266.0894570435721</v>
      </c>
      <c r="CO63" s="15">
        <f ca="1">(BH63*DCF!E$28-DCF!E$5*MAX(BH63*DCF!E$28,0)-MAX(BH63-BG63,0)/Inputs!$B$17)*DCF!E$6</f>
        <v>5822.2528049914145</v>
      </c>
      <c r="CP63" s="15">
        <f ca="1">(BI63*DCF!F$28-DCF!F$5*MAX(BI63*DCF!F$28,0)-MAX(BI63-BH63,0)/Inputs!$B$17)*DCF!F$6</f>
        <v>7845.4148778403896</v>
      </c>
      <c r="CQ63" s="15">
        <f ca="1">(BJ63*DCF!G$28-DCF!G$5*MAX(BJ63*DCF!G$28,0)-MAX(BJ63-BI63,0)/Inputs!$B$17)*DCF!G$6</f>
        <v>9181.9088760119866</v>
      </c>
      <c r="CR63" s="15">
        <f ca="1">(BK63*DCF!H$28-DCF!H$5*MAX(BK63*DCF!H$28,0)-MAX(BK63-BJ63,0)/Inputs!$B$17)*DCF!H$6</f>
        <v>11229.346791014636</v>
      </c>
      <c r="CS63" s="15">
        <f ca="1">(BL63*DCF!I$28-DCF!I$5*MAX(BL63*DCF!I$28,0)-MAX(BL63-BK63,0)/Inputs!$B$17)*DCF!I$6</f>
        <v>11540.755291391293</v>
      </c>
      <c r="CT63" s="15">
        <f ca="1">(BM63*DCF!J$28-DCF!J$5*MAX(BM63*DCF!J$28,0)-MAX(BM63-BL63,0)/Inputs!$B$17)*DCF!J$6</f>
        <v>13043.104688857824</v>
      </c>
      <c r="CU63" s="15">
        <f ca="1">(BN63*DCF!K$28-DCF!K$5*MAX(BN63*DCF!K$28,0)-MAX(BN63-BM63,0)/Inputs!$B$17)*DCF!K$6</f>
        <v>17454.859253229035</v>
      </c>
      <c r="CV63" s="15">
        <f ca="1">(BO63*DCF!L$28-DCF!L$5*MAX(BO63*DCF!L$28,0)-MAX(BO63-BN63,0)/Inputs!$B$17)*DCF!L$6</f>
        <v>21111.371153177668</v>
      </c>
      <c r="CW63" s="15">
        <f ca="1">(BP63*DCF!M$28-DCF!M$5*MAX(BP63*DCF!M$28,0)-MAX(BP63-BO63,0)/Inputs!$B$17)*DCF!M$6</f>
        <v>23550.646272114016</v>
      </c>
      <c r="CX63" s="15">
        <f ca="1">(BQ63*DCF!C$46-DCF!C$5*MAX(BQ63*DCF!C$46,0)-MAX(BQ63-Inputs!$B$20,0)/Inputs!$B$24)*DCF!C$6</f>
        <v>-2605.9570028034109</v>
      </c>
      <c r="CY63" s="15">
        <f ca="1">(BR63*DCF!D$46-DCF!D$5*MAX(BR63*DCF!D$46,0)-MAX(BR63-BQ63,0)/Inputs!$B$24)*DCF!D$6</f>
        <v>-966.27389687403775</v>
      </c>
      <c r="CZ63" s="15">
        <f ca="1">(BS63*DCF!E$46-DCF!E$5*MAX(BS63*DCF!E$46,0)-MAX(BS63-BR63,0)/Inputs!$B$24)*DCF!E$6</f>
        <v>-2702.8291298733557</v>
      </c>
      <c r="DA63" s="15">
        <f ca="1">(BT63*DCF!F$46-DCF!F$5*MAX(BT63*DCF!F$46,0)-MAX(BT63-BS63,0)/Inputs!$B$24)*DCF!F$6</f>
        <v>-3665.6284627282535</v>
      </c>
      <c r="DB63" s="15">
        <f ca="1">(BU63*DCF!G$46-DCF!G$5*MAX(BU63*DCF!G$46,0)-MAX(BU63-BT63,0)/Inputs!$B$24)*DCF!G$6</f>
        <v>-2811.8322214451118</v>
      </c>
      <c r="DC63" s="15">
        <f ca="1">(BV63*DCF!H$46-DCF!H$5*MAX(BV63*DCF!H$46,0)-MAX(BV63-BU63,0)/Inputs!$B$24)*DCF!H$6</f>
        <v>-2698.5106645011042</v>
      </c>
      <c r="DD63" s="15">
        <f ca="1">(BW63*DCF!I$46-DCF!I$5*MAX(BW63*DCF!I$46,0)-MAX(BW63-BV63,0)/Inputs!$B$24)*DCF!I$6</f>
        <v>-3950.0455788412223</v>
      </c>
      <c r="DE63" s="15">
        <f ca="1">(BX63*DCF!J$46-DCF!J$5*MAX(BX63*DCF!J$46,0)-MAX(BX63-BW63,0)/Inputs!$B$24)*DCF!J$6</f>
        <v>-1440.7117827690843</v>
      </c>
      <c r="DF63" s="15">
        <f ca="1">(BY63*DCF!K$46-DCF!K$5*MAX(BY63*DCF!K$46,0)-MAX(BY63-BX63,0)/Inputs!$B$24)*DCF!K$6</f>
        <v>3562.9300861363686</v>
      </c>
      <c r="DG63" s="15">
        <f ca="1">(BZ63*DCF!L$46-DCF!L$5*MAX(BZ63*DCF!L$46,0)-MAX(BZ63-BY63,0)/Inputs!$B$24)*DCF!L$6</f>
        <v>236.48561156633889</v>
      </c>
      <c r="DH63" s="15">
        <f ca="1">(CA63*DCF!M$46-DCF!M$5*MAX(CA63*DCF!M$46,0)-MAX(CA63-BZ63,0)/Inputs!$B$24)*DCF!M$6</f>
        <v>-2262.4095273595563</v>
      </c>
      <c r="DI63" s="15">
        <f ca="1">SUM(CB63:CL63)+BE63*DCF!M$10*(1+Inputs!$B$30)*(1-Inputs!$B$33)*(1-Inputs!$B$30/Inputs!$B$31)/(Inputs!$B$29-Inputs!$B$30)*DCF!M$6</f>
        <v>89234.460152495318</v>
      </c>
      <c r="DJ63" s="15">
        <f ca="1">SUM(CM63:CW63)+BP63*DCF!M$28*(1+Inputs!$B$30)*(1-Inputs!$B$33)*(1-Inputs!$B$30/Inputs!$B$31)/(Inputs!$B$29-Inputs!$B$30)*DCF!M$6</f>
        <v>629691.33548152668</v>
      </c>
      <c r="DK63" s="15">
        <f ca="1">SUM(CX63:DH63)+CA63*DCF!M$46*(1+Inputs!$B$30)*(1-Inputs!$B$33)*(1-Inputs!$B$30/Inputs!$B$31)/(Inputs!$B$29-Inputs!$B$30)*DCF!M$6</f>
        <v>225899.47826488578</v>
      </c>
      <c r="DM63" s="15">
        <f ca="1">DI63+DJ63+DK63+Inputs!$B$34+Inputs!$B$36-Inputs!$B$35</f>
        <v>1021676.2738989077</v>
      </c>
    </row>
    <row r="64" spans="1:117" x14ac:dyDescent="0.75">
      <c r="A64" s="11">
        <v>51</v>
      </c>
      <c r="C64" s="24">
        <f t="shared" ref="C64:M73" ca="1" si="35">_xlfn.NORM.S.INV(RAND())</f>
        <v>-0.33180780253330489</v>
      </c>
      <c r="D64" s="24">
        <f t="shared" ca="1" si="35"/>
        <v>-1.8924502073351102</v>
      </c>
      <c r="E64" s="24">
        <f t="shared" ca="1" si="35"/>
        <v>1.337062072987266</v>
      </c>
      <c r="F64" s="24">
        <f t="shared" ca="1" si="35"/>
        <v>-0.79157834554342732</v>
      </c>
      <c r="G64" s="24">
        <f t="shared" ca="1" si="35"/>
        <v>8.0779238606633455E-2</v>
      </c>
      <c r="H64" s="24">
        <f t="shared" ca="1" si="35"/>
        <v>-1.6345502774234166</v>
      </c>
      <c r="I64" s="24">
        <f t="shared" ca="1" si="35"/>
        <v>1.7031680554918014</v>
      </c>
      <c r="J64" s="24">
        <f t="shared" ca="1" si="35"/>
        <v>-0.22951169280102751</v>
      </c>
      <c r="K64" s="24">
        <f t="shared" ca="1" si="35"/>
        <v>0.8176665449756545</v>
      </c>
      <c r="L64" s="24">
        <f t="shared" ca="1" si="35"/>
        <v>0.22578000705134574</v>
      </c>
      <c r="M64" s="24">
        <f t="shared" ca="1" si="35"/>
        <v>2.8441275558316033</v>
      </c>
      <c r="N64" s="24">
        <f ca="1">SQRT(Inputs!$B$38)*C64+SQRT(1-Inputs!$B$38)*_xlfn.NORM.S.INV(RAND())</f>
        <v>1.2800866966071616</v>
      </c>
      <c r="O64" s="24">
        <f ca="1">SQRT(Inputs!$B$38)*D64+SQRT(1-Inputs!$B$38)*_xlfn.NORM.S.INV(RAND())</f>
        <v>-0.88081507645983836</v>
      </c>
      <c r="P64" s="24">
        <f ca="1">SQRT(Inputs!$B$38)*E64+SQRT(1-Inputs!$B$38)*_xlfn.NORM.S.INV(RAND())</f>
        <v>0.1571291896538406</v>
      </c>
      <c r="Q64" s="24">
        <f ca="1">SQRT(Inputs!$B$38)*F64+SQRT(1-Inputs!$B$38)*_xlfn.NORM.S.INV(RAND())</f>
        <v>-1.9559555437352298</v>
      </c>
      <c r="R64" s="24">
        <f ca="1">SQRT(Inputs!$B$38)*G64+SQRT(1-Inputs!$B$38)*_xlfn.NORM.S.INV(RAND())</f>
        <v>1.0534365880669705</v>
      </c>
      <c r="S64" s="24">
        <f ca="1">SQRT(Inputs!$B$38)*H64+SQRT(1-Inputs!$B$38)*_xlfn.NORM.S.INV(RAND())</f>
        <v>-1.0692878098551377</v>
      </c>
      <c r="T64" s="24">
        <f ca="1">SQRT(Inputs!$B$38)*I64+SQRT(1-Inputs!$B$38)*_xlfn.NORM.S.INV(RAND())</f>
        <v>0.53465763658108967</v>
      </c>
      <c r="U64" s="24">
        <f ca="1">SQRT(Inputs!$B$38)*J64+SQRT(1-Inputs!$B$38)*_xlfn.NORM.S.INV(RAND())</f>
        <v>0.20568175898458732</v>
      </c>
      <c r="V64" s="24">
        <f ca="1">SQRT(Inputs!$B$38)*K64+SQRT(1-Inputs!$B$38)*_xlfn.NORM.S.INV(RAND())</f>
        <v>1.9963535924602185</v>
      </c>
      <c r="W64" s="24">
        <f ca="1">SQRT(Inputs!$B$38)*L64+SQRT(1-Inputs!$B$38)*_xlfn.NORM.S.INV(RAND())</f>
        <v>-0.36321697903957878</v>
      </c>
      <c r="X64" s="24">
        <f ca="1">SQRT(Inputs!$B$38)*M64+SQRT(1-Inputs!$B$38)*_xlfn.NORM.S.INV(RAND())</f>
        <v>2.3475093492928423E-2</v>
      </c>
      <c r="Y64" s="24">
        <f ca="1">SQRT(Inputs!$B$38)*C64+SQRT(1-Inputs!$B$38)*_xlfn.NORM.S.INV(RAND())</f>
        <v>-0.70843132088526706</v>
      </c>
      <c r="Z64" s="24">
        <f ca="1">SQRT(Inputs!$B$38)*D64+SQRT(1-Inputs!$B$38)*_xlfn.NORM.S.INV(RAND())</f>
        <v>-0.74217447840128881</v>
      </c>
      <c r="AA64" s="24">
        <f ca="1">SQRT(Inputs!$B$38)*E64+SQRT(1-Inputs!$B$38)*_xlfn.NORM.S.INV(RAND())</f>
        <v>1.0205372919054234</v>
      </c>
      <c r="AB64" s="24">
        <f ca="1">SQRT(Inputs!$B$38)*F64+SQRT(1-Inputs!$B$38)*_xlfn.NORM.S.INV(RAND())</f>
        <v>-2.8004152129417814E-2</v>
      </c>
      <c r="AC64" s="24">
        <f ca="1">SQRT(Inputs!$B$38)*G64+SQRT(1-Inputs!$B$38)*_xlfn.NORM.S.INV(RAND())</f>
        <v>-0.59467227511429199</v>
      </c>
      <c r="AD64" s="24">
        <f ca="1">SQRT(Inputs!$B$38)*H64+SQRT(1-Inputs!$B$38)*_xlfn.NORM.S.INV(RAND())</f>
        <v>-0.13729792414786679</v>
      </c>
      <c r="AE64" s="24">
        <f ca="1">SQRT(Inputs!$B$38)*I64+SQRT(1-Inputs!$B$38)*_xlfn.NORM.S.INV(RAND())</f>
        <v>1.4307217384762436</v>
      </c>
      <c r="AF64" s="24">
        <f ca="1">SQRT(Inputs!$B$38)*J64+SQRT(1-Inputs!$B$38)*_xlfn.NORM.S.INV(RAND())</f>
        <v>0.93917253999298411</v>
      </c>
      <c r="AG64" s="24">
        <f ca="1">SQRT(Inputs!$B$38)*K64+SQRT(1-Inputs!$B$38)*_xlfn.NORM.S.INV(RAND())</f>
        <v>-0.4750686445513011</v>
      </c>
      <c r="AH64" s="24">
        <f ca="1">SQRT(Inputs!$B$38)*L64+SQRT(1-Inputs!$B$38)*_xlfn.NORM.S.INV(RAND())</f>
        <v>1.1892343353986772</v>
      </c>
      <c r="AI64" s="24">
        <f ca="1">SQRT(Inputs!$B$38)*M64+SQRT(1-Inputs!$B$38)*_xlfn.NORM.S.INV(RAND())</f>
        <v>1.6063723558310747</v>
      </c>
      <c r="AJ64" s="24">
        <f ca="1">SQRT(Inputs!$B$38)*C64+SQRT(1-Inputs!$B$38)*_xlfn.NORM.S.INV(RAND())</f>
        <v>-1.4584602682046099</v>
      </c>
      <c r="AK64" s="24">
        <f ca="1">SQRT(Inputs!$B$38)*D64+SQRT(1-Inputs!$B$38)*_xlfn.NORM.S.INV(RAND())</f>
        <v>-1.2682721284674896</v>
      </c>
      <c r="AL64" s="24">
        <f ca="1">SQRT(Inputs!$B$38)*E64+SQRT(1-Inputs!$B$38)*_xlfn.NORM.S.INV(RAND())</f>
        <v>-0.63807104852404872</v>
      </c>
      <c r="AM64" s="24">
        <f ca="1">SQRT(Inputs!$B$38)*F64+SQRT(1-Inputs!$B$38)*_xlfn.NORM.S.INV(RAND())</f>
        <v>-0.36302994322285576</v>
      </c>
      <c r="AN64" s="24">
        <f ca="1">SQRT(Inputs!$B$38)*G64+SQRT(1-Inputs!$B$38)*_xlfn.NORM.S.INV(RAND())</f>
        <v>0.10837916747921426</v>
      </c>
      <c r="AO64" s="24">
        <f ca="1">SQRT(Inputs!$B$38)*H64+SQRT(1-Inputs!$B$38)*_xlfn.NORM.S.INV(RAND())</f>
        <v>-1.2103622250344284</v>
      </c>
      <c r="AP64" s="24">
        <f ca="1">SQRT(Inputs!$B$38)*I64+SQRT(1-Inputs!$B$38)*_xlfn.NORM.S.INV(RAND())</f>
        <v>2.7643672163867778</v>
      </c>
      <c r="AQ64" s="24">
        <f ca="1">SQRT(Inputs!$B$38)*J64+SQRT(1-Inputs!$B$38)*_xlfn.NORM.S.INV(RAND())</f>
        <v>-0.16521583413387869</v>
      </c>
      <c r="AR64" s="24">
        <f ca="1">SQRT(Inputs!$B$38)*K64+SQRT(1-Inputs!$B$38)*_xlfn.NORM.S.INV(RAND())</f>
        <v>0.14826108486854384</v>
      </c>
      <c r="AS64" s="24">
        <f ca="1">SQRT(Inputs!$B$38)*L64+SQRT(1-Inputs!$B$38)*_xlfn.NORM.S.INV(RAND())</f>
        <v>0.84377166665355408</v>
      </c>
      <c r="AT64" s="24">
        <f ca="1">SQRT(Inputs!$B$38)*M64+SQRT(1-Inputs!$B$38)*_xlfn.NORM.S.INV(RAND())</f>
        <v>1.4896535311925656</v>
      </c>
      <c r="AU64" s="15">
        <f ca="1">Inputs!$B$6*EXP($B$8-0.5*C$5^2+C$5*N64)</f>
        <v>6104.7594670284143</v>
      </c>
      <c r="AV64" s="15">
        <f t="shared" ca="1" si="1"/>
        <v>6528.2804833998161</v>
      </c>
      <c r="AW64" s="15">
        <f t="shared" ca="1" si="2"/>
        <v>8130.5857895594781</v>
      </c>
      <c r="AX64" s="15">
        <f t="shared" ca="1" si="3"/>
        <v>7774.5669225282445</v>
      </c>
      <c r="AY64" s="15">
        <f t="shared" ca="1" si="4"/>
        <v>10745.196566903813</v>
      </c>
      <c r="AZ64" s="15">
        <f t="shared" ca="1" si="5"/>
        <v>11681.874033750815</v>
      </c>
      <c r="BA64" s="15">
        <f t="shared" ca="1" si="6"/>
        <v>15118.373309071898</v>
      </c>
      <c r="BB64" s="15">
        <f t="shared" ca="1" si="7"/>
        <v>18894.881538150083</v>
      </c>
      <c r="BC64" s="15">
        <f t="shared" ca="1" si="8"/>
        <v>28059.63130253445</v>
      </c>
      <c r="BD64" s="15">
        <f t="shared" ca="1" si="9"/>
        <v>33227.465100266927</v>
      </c>
      <c r="BE64" s="15">
        <f t="shared" ca="1" si="10"/>
        <v>40803.146152356858</v>
      </c>
      <c r="BF64" s="15">
        <f ca="1">Inputs!$B$13*EXP($B$9-0.5*C$6^2+C$6*Y64)</f>
        <v>12018.763805673923</v>
      </c>
      <c r="BG64" s="15">
        <f t="shared" ca="1" si="11"/>
        <v>12811.791555719334</v>
      </c>
      <c r="BH64" s="15">
        <f t="shared" ca="1" si="12"/>
        <v>18540.693295471869</v>
      </c>
      <c r="BI64" s="15">
        <f t="shared" ca="1" si="13"/>
        <v>22598.976978765688</v>
      </c>
      <c r="BJ64" s="15">
        <f t="shared" ca="1" si="14"/>
        <v>25428.967862046968</v>
      </c>
      <c r="BK64" s="15">
        <f t="shared" ca="1" si="15"/>
        <v>30631.287989339486</v>
      </c>
      <c r="BL64" s="15">
        <f t="shared" ca="1" si="16"/>
        <v>45291.855039797112</v>
      </c>
      <c r="BM64" s="15">
        <f t="shared" ca="1" si="17"/>
        <v>62563.045441884497</v>
      </c>
      <c r="BN64" s="15">
        <f t="shared" ca="1" si="18"/>
        <v>72686.586808338296</v>
      </c>
      <c r="BO64" s="15">
        <f t="shared" ca="1" si="19"/>
        <v>102691.62034513595</v>
      </c>
      <c r="BP64" s="15">
        <f t="shared" ca="1" si="20"/>
        <v>151623.62947391637</v>
      </c>
      <c r="BQ64" s="15">
        <f ca="1">Inputs!$B$20*EXP($B$10-0.5*C$7^2+C$7*AJ64)</f>
        <v>2557.1229990679794</v>
      </c>
      <c r="BR64" s="15">
        <f t="shared" ca="1" si="21"/>
        <v>2319.3487600774656</v>
      </c>
      <c r="BS64" s="15">
        <f t="shared" ca="1" si="22"/>
        <v>2644.2775050866426</v>
      </c>
      <c r="BT64" s="15">
        <f t="shared" ca="1" si="23"/>
        <v>3314.6908537368358</v>
      </c>
      <c r="BU64" s="15">
        <f t="shared" ca="1" si="24"/>
        <v>4715.8265278528806</v>
      </c>
      <c r="BV64" s="15">
        <f t="shared" ca="1" si="25"/>
        <v>4995.1211785281021</v>
      </c>
      <c r="BW64" s="15">
        <f t="shared" ca="1" si="26"/>
        <v>12512.776530117037</v>
      </c>
      <c r="BX64" s="15">
        <f t="shared" ca="1" si="27"/>
        <v>16930.959283018747</v>
      </c>
      <c r="BY64" s="15">
        <f t="shared" ca="1" si="28"/>
        <v>24405.715407231572</v>
      </c>
      <c r="BZ64" s="15">
        <f t="shared" ca="1" si="29"/>
        <v>39990.571978384301</v>
      </c>
      <c r="CA64" s="15">
        <f t="shared" ca="1" si="30"/>
        <v>73198.695485825694</v>
      </c>
      <c r="CB64" s="15">
        <f ca="1">(AU64*DCF!C$10-DCF!C$5*MAX(AU64*DCF!C$10,0)-MAX(AU64-Inputs!$B$6,0)/Inputs!$B$10)*DCF!C$6</f>
        <v>1034.9279320130568</v>
      </c>
      <c r="CC64" s="15">
        <f ca="1">(AV64*DCF!D$10-DCF!D$5*MAX(AV64*DCF!D$10,0)-MAX(AV64-AU64,0)/Inputs!$B$10)*DCF!D$6</f>
        <v>1487.9596246704496</v>
      </c>
      <c r="CD64" s="15">
        <f ca="1">(AW64*DCF!E$10-DCF!E$5*MAX(AW64*DCF!E$10,0)-MAX(AW64-AV64,0)/Inputs!$B$10)*DCF!E$6</f>
        <v>1516.3173216789942</v>
      </c>
      <c r="CE64" s="15">
        <f ca="1">(AX64*DCF!F$10-DCF!F$5*MAX(AX64*DCF!F$10,0)-MAX(AX64-AW64,0)/Inputs!$B$10)*DCF!F$6</f>
        <v>1697.175568990988</v>
      </c>
      <c r="CF64" s="15">
        <f ca="1">(AY64*DCF!G$10-DCF!G$5*MAX(AY64*DCF!G$10,0)-MAX(AY64-AX64,0)/Inputs!$B$10)*DCF!G$6</f>
        <v>1642.9323183366391</v>
      </c>
      <c r="CG64" s="15">
        <f ca="1">(AZ64*DCF!H$10-DCF!H$5*MAX(AZ64*DCF!H$10,0)-MAX(AZ64-AY64,0)/Inputs!$B$10)*DCF!H$6</f>
        <v>2101.7203464473414</v>
      </c>
      <c r="CH64" s="15">
        <f ca="1">(BA64*DCF!I$10-DCF!I$5*MAX(BA64*DCF!I$10,0)-MAX(BA64-AZ64,0)/Inputs!$B$10)*DCF!I$6</f>
        <v>2197.8689984249363</v>
      </c>
      <c r="CI64" s="15">
        <f ca="1">(BB64*DCF!J$10-DCF!J$5*MAX(BB64*DCF!J$10,0)-MAX(BB64-BA64,0)/Inputs!$B$10)*DCF!J$6</f>
        <v>2670.1379239438925</v>
      </c>
      <c r="CJ64" s="15">
        <f ca="1">(BC64*DCF!K$10-DCF!K$5*MAX(BC64*DCF!K$10,0)-MAX(BC64-BB64,0)/Inputs!$B$10)*DCF!K$6</f>
        <v>3234.2245455465613</v>
      </c>
      <c r="CK64" s="15">
        <f ca="1">(BD64*DCF!L$10-DCF!L$5*MAX(BD64*DCF!L$10,0)-MAX(BD64-BC64,0)/Inputs!$B$10)*DCF!L$6</f>
        <v>4343.0490049406699</v>
      </c>
      <c r="CL64" s="15">
        <f ca="1">(BE64*DCF!M$10-DCF!M$5*MAX(BE64*DCF!M$10,0)-MAX(BE64-BD64,0)/Inputs!$B$10)*DCF!M$6</f>
        <v>4852.8556247681654</v>
      </c>
      <c r="CM64" s="15">
        <f ca="1">(BF64*DCF!C$28-DCF!C$5*MAX(BF64*DCF!C$28,0)-MAX(BF64-Inputs!$B$13,0)/Inputs!$B$17)*DCF!C$6</f>
        <v>3522.1440116823151</v>
      </c>
      <c r="CN64" s="15">
        <f ca="1">(BG64*DCF!D$28-DCF!D$5*MAX(BG64*DCF!D$28,0)-MAX(BG64-BF64,0)/Inputs!$B$17)*DCF!D$6</f>
        <v>3604.1789227821814</v>
      </c>
      <c r="CO64" s="15">
        <f ca="1">(BH64*DCF!E$28-DCF!E$5*MAX(BH64*DCF!E$28,0)-MAX(BH64-BG64,0)/Inputs!$B$17)*DCF!E$6</f>
        <v>4121.9668092641259</v>
      </c>
      <c r="CP64" s="15">
        <f ca="1">(BI64*DCF!F$28-DCF!F$5*MAX(BI64*DCF!F$28,0)-MAX(BI64-BH64,0)/Inputs!$B$17)*DCF!F$6</f>
        <v>5396.1522825796274</v>
      </c>
      <c r="CQ64" s="15">
        <f ca="1">(BJ64*DCF!G$28-DCF!G$5*MAX(BJ64*DCF!G$28,0)-MAX(BJ64-BI64,0)/Inputs!$B$17)*DCF!G$6</f>
        <v>6121.762131159715</v>
      </c>
      <c r="CR64" s="15">
        <f ca="1">(BK64*DCF!H$28-DCF!H$5*MAX(BK64*DCF!H$28,0)-MAX(BK64-BJ64,0)/Inputs!$B$17)*DCF!H$6</f>
        <v>6767.1609142320913</v>
      </c>
      <c r="CS64" s="15">
        <f ca="1">(BL64*DCF!I$28-DCF!I$5*MAX(BL64*DCF!I$28,0)-MAX(BL64-BK64,0)/Inputs!$B$17)*DCF!I$6</f>
        <v>8546.2764443234682</v>
      </c>
      <c r="CT64" s="15">
        <f ca="1">(BM64*DCF!J$28-DCF!J$5*MAX(BM64*DCF!J$28,0)-MAX(BM64-BL64,0)/Inputs!$B$17)*DCF!J$6</f>
        <v>11666.734132020409</v>
      </c>
      <c r="CU64" s="15">
        <f ca="1">(BN64*DCF!K$28-DCF!K$5*MAX(BN64*DCF!K$28,0)-MAX(BN64-BM64,0)/Inputs!$B$17)*DCF!K$6</f>
        <v>14110.18942535942</v>
      </c>
      <c r="CV64" s="15">
        <f ca="1">(BO64*DCF!L$28-DCF!L$5*MAX(BO64*DCF!L$28,0)-MAX(BO64-BN64,0)/Inputs!$B$17)*DCF!L$6</f>
        <v>17094.014165333516</v>
      </c>
      <c r="CW64" s="15">
        <f ca="1">(BP64*DCF!M$28-DCF!M$5*MAX(BP64*DCF!M$28,0)-MAX(BP64-BO64,0)/Inputs!$B$17)*DCF!M$6</f>
        <v>23413.303725610782</v>
      </c>
      <c r="CX64" s="15">
        <f ca="1">(BQ64*DCF!C$46-DCF!C$5*MAX(BQ64*DCF!C$46,0)-MAX(BQ64-Inputs!$B$20,0)/Inputs!$B$24)*DCF!C$6</f>
        <v>-590.55958408036474</v>
      </c>
      <c r="CY64" s="15">
        <f ca="1">(BR64*DCF!D$46-DCF!D$5*MAX(BR64*DCF!D$46,0)-MAX(BR64-BQ64,0)/Inputs!$B$24)*DCF!D$6</f>
        <v>-395.85874543295284</v>
      </c>
      <c r="CZ64" s="15">
        <f ca="1">(BS64*DCF!E$46-DCF!E$5*MAX(BS64*DCF!E$46,0)-MAX(BS64-BR64,0)/Inputs!$B$24)*DCF!E$6</f>
        <v>-440.76838514480511</v>
      </c>
      <c r="DA64" s="15">
        <f ca="1">(BT64*DCF!F$46-DCF!F$5*MAX(BT64*DCF!F$46,0)-MAX(BT64-BS64,0)/Inputs!$B$24)*DCF!F$6</f>
        <v>-485.51543866953728</v>
      </c>
      <c r="DB64" s="15">
        <f ca="1">(BU64*DCF!G$46-DCF!G$5*MAX(BU64*DCF!G$46,0)-MAX(BU64-BT64,0)/Inputs!$B$24)*DCF!G$6</f>
        <v>-629.94544477332192</v>
      </c>
      <c r="DC64" s="15">
        <f ca="1">(BV64*DCF!H$46-DCF!H$5*MAX(BV64*DCF!H$46,0)-MAX(BV64-BU64,0)/Inputs!$B$24)*DCF!H$6</f>
        <v>-86.789101430608397</v>
      </c>
      <c r="DD64" s="15">
        <f ca="1">(BW64*DCF!I$46-DCF!I$5*MAX(BW64*DCF!I$46,0)-MAX(BW64-BV64,0)/Inputs!$B$24)*DCF!I$6</f>
        <v>-1869.0406032859894</v>
      </c>
      <c r="DE64" s="15">
        <f ca="1">(BX64*DCF!J$46-DCF!J$5*MAX(BX64*DCF!J$46,0)-MAX(BX64-BW64,0)/Inputs!$B$24)*DCF!J$6</f>
        <v>-461.42297472122885</v>
      </c>
      <c r="DF64" s="15">
        <f ca="1">(BY64*DCF!K$46-DCF!K$5*MAX(BY64*DCF!K$46,0)-MAX(BY64-BX64,0)/Inputs!$B$24)*DCF!K$6</f>
        <v>-436.98030282661813</v>
      </c>
      <c r="DG64" s="15">
        <f ca="1">(BZ64*DCF!L$46-DCF!L$5*MAX(BZ64*DCF!L$46,0)-MAX(BZ64-BY64,0)/Inputs!$B$24)*DCF!L$6</f>
        <v>-762.5414399584306</v>
      </c>
      <c r="DH64" s="15">
        <f ca="1">(CA64*DCF!M$46-DCF!M$5*MAX(CA64*DCF!M$46,0)-MAX(CA64-BZ64,0)/Inputs!$B$24)*DCF!M$6</f>
        <v>-1203.8736802531541</v>
      </c>
      <c r="DI64" s="15">
        <f ca="1">SUM(CB64:CL64)+BE64*DCF!M$10*(1+Inputs!$B$30)*(1-Inputs!$B$33)*(1-Inputs!$B$30/Inputs!$B$31)/(Inputs!$B$29-Inputs!$B$30)*DCF!M$6</f>
        <v>140334.86451752024</v>
      </c>
      <c r="DJ64" s="15">
        <f ca="1">SUM(CM64:CW64)+BP64*DCF!M$28*(1+Inputs!$B$30)*(1-Inputs!$B$33)*(1-Inputs!$B$30/Inputs!$B$31)/(Inputs!$B$29-Inputs!$B$30)*DCF!M$6</f>
        <v>666991.30408546783</v>
      </c>
      <c r="DK64" s="15">
        <f ca="1">SUM(CX64:DH64)+CA64*DCF!M$46*(1+Inputs!$B$30)*(1-Inputs!$B$33)*(1-Inputs!$B$30/Inputs!$B$31)/(Inputs!$B$29-Inputs!$B$30)*DCF!M$6</f>
        <v>105810.55846030831</v>
      </c>
      <c r="DM64" s="15">
        <f ca="1">DI64+DJ64+DK64+Inputs!$B$34+Inputs!$B$36-Inputs!$B$35</f>
        <v>989987.72706329648</v>
      </c>
    </row>
    <row r="65" spans="1:117" x14ac:dyDescent="0.75">
      <c r="A65" s="11">
        <v>52</v>
      </c>
      <c r="C65" s="24">
        <f t="shared" ca="1" si="35"/>
        <v>-1.829299899787906</v>
      </c>
      <c r="D65" s="24">
        <f t="shared" ca="1" si="35"/>
        <v>0.9836481089733784</v>
      </c>
      <c r="E65" s="24">
        <f t="shared" ca="1" si="35"/>
        <v>0.25333307958010681</v>
      </c>
      <c r="F65" s="24">
        <f t="shared" ca="1" si="35"/>
        <v>0.28427429108363178</v>
      </c>
      <c r="G65" s="24">
        <f t="shared" ca="1" si="35"/>
        <v>1.5026869039321669</v>
      </c>
      <c r="H65" s="24">
        <f t="shared" ca="1" si="35"/>
        <v>1.3304156373142473</v>
      </c>
      <c r="I65" s="24">
        <f t="shared" ca="1" si="35"/>
        <v>0.21792704404319402</v>
      </c>
      <c r="J65" s="24">
        <f t="shared" ca="1" si="35"/>
        <v>-0.74803438150834067</v>
      </c>
      <c r="K65" s="24">
        <f t="shared" ca="1" si="35"/>
        <v>-0.41814419965001109</v>
      </c>
      <c r="L65" s="24">
        <f t="shared" ca="1" si="35"/>
        <v>0.68987929711813678</v>
      </c>
      <c r="M65" s="24">
        <f t="shared" ca="1" si="35"/>
        <v>-1.1740391331817606</v>
      </c>
      <c r="N65" s="24">
        <f ca="1">SQRT(Inputs!$B$38)*C65+SQRT(1-Inputs!$B$38)*_xlfn.NORM.S.INV(RAND())</f>
        <v>-0.27745528472065784</v>
      </c>
      <c r="O65" s="24">
        <f ca="1">SQRT(Inputs!$B$38)*D65+SQRT(1-Inputs!$B$38)*_xlfn.NORM.S.INV(RAND())</f>
        <v>-0.45316499776008667</v>
      </c>
      <c r="P65" s="24">
        <f ca="1">SQRT(Inputs!$B$38)*E65+SQRT(1-Inputs!$B$38)*_xlfn.NORM.S.INV(RAND())</f>
        <v>-1.0982713823364016</v>
      </c>
      <c r="Q65" s="24">
        <f ca="1">SQRT(Inputs!$B$38)*F65+SQRT(1-Inputs!$B$38)*_xlfn.NORM.S.INV(RAND())</f>
        <v>1.2701074093835087</v>
      </c>
      <c r="R65" s="24">
        <f ca="1">SQRT(Inputs!$B$38)*G65+SQRT(1-Inputs!$B$38)*_xlfn.NORM.S.INV(RAND())</f>
        <v>1.0314456011479429</v>
      </c>
      <c r="S65" s="24">
        <f ca="1">SQRT(Inputs!$B$38)*H65+SQRT(1-Inputs!$B$38)*_xlfn.NORM.S.INV(RAND())</f>
        <v>-0.83393791425927521</v>
      </c>
      <c r="T65" s="24">
        <f ca="1">SQRT(Inputs!$B$38)*I65+SQRT(1-Inputs!$B$38)*_xlfn.NORM.S.INV(RAND())</f>
        <v>-0.26152812902505596</v>
      </c>
      <c r="U65" s="24">
        <f ca="1">SQRT(Inputs!$B$38)*J65+SQRT(1-Inputs!$B$38)*_xlfn.NORM.S.INV(RAND())</f>
        <v>-0.35791626491952011</v>
      </c>
      <c r="V65" s="24">
        <f ca="1">SQRT(Inputs!$B$38)*K65+SQRT(1-Inputs!$B$38)*_xlfn.NORM.S.INV(RAND())</f>
        <v>-0.20638747536383453</v>
      </c>
      <c r="W65" s="24">
        <f ca="1">SQRT(Inputs!$B$38)*L65+SQRT(1-Inputs!$B$38)*_xlfn.NORM.S.INV(RAND())</f>
        <v>1.1948163726923793</v>
      </c>
      <c r="X65" s="24">
        <f ca="1">SQRT(Inputs!$B$38)*M65+SQRT(1-Inputs!$B$38)*_xlfn.NORM.S.INV(RAND())</f>
        <v>-0.48730327007848784</v>
      </c>
      <c r="Y65" s="24">
        <f ca="1">SQRT(Inputs!$B$38)*C65+SQRT(1-Inputs!$B$38)*_xlfn.NORM.S.INV(RAND())</f>
        <v>-1.415658836729432</v>
      </c>
      <c r="Z65" s="24">
        <f ca="1">SQRT(Inputs!$B$38)*D65+SQRT(1-Inputs!$B$38)*_xlfn.NORM.S.INV(RAND())</f>
        <v>1.4699856743957314</v>
      </c>
      <c r="AA65" s="24">
        <f ca="1">SQRT(Inputs!$B$38)*E65+SQRT(1-Inputs!$B$38)*_xlfn.NORM.S.INV(RAND())</f>
        <v>-0.31452681711985342</v>
      </c>
      <c r="AB65" s="24">
        <f ca="1">SQRT(Inputs!$B$38)*F65+SQRT(1-Inputs!$B$38)*_xlfn.NORM.S.INV(RAND())</f>
        <v>1.2764879318672291</v>
      </c>
      <c r="AC65" s="24">
        <f ca="1">SQRT(Inputs!$B$38)*G65+SQRT(1-Inputs!$B$38)*_xlfn.NORM.S.INV(RAND())</f>
        <v>1.2861303775892348</v>
      </c>
      <c r="AD65" s="24">
        <f ca="1">SQRT(Inputs!$B$38)*H65+SQRT(1-Inputs!$B$38)*_xlfn.NORM.S.INV(RAND())</f>
        <v>0.94217006628295263</v>
      </c>
      <c r="AE65" s="24">
        <f ca="1">SQRT(Inputs!$B$38)*I65+SQRT(1-Inputs!$B$38)*_xlfn.NORM.S.INV(RAND())</f>
        <v>0.21633049087643189</v>
      </c>
      <c r="AF65" s="24">
        <f ca="1">SQRT(Inputs!$B$38)*J65+SQRT(1-Inputs!$B$38)*_xlfn.NORM.S.INV(RAND())</f>
        <v>-0.53586709441632774</v>
      </c>
      <c r="AG65" s="24">
        <f ca="1">SQRT(Inputs!$B$38)*K65+SQRT(1-Inputs!$B$38)*_xlfn.NORM.S.INV(RAND())</f>
        <v>-1.8925076158088944E-2</v>
      </c>
      <c r="AH65" s="24">
        <f ca="1">SQRT(Inputs!$B$38)*L65+SQRT(1-Inputs!$B$38)*_xlfn.NORM.S.INV(RAND())</f>
        <v>0.67249179652548019</v>
      </c>
      <c r="AI65" s="24">
        <f ca="1">SQRT(Inputs!$B$38)*M65+SQRT(1-Inputs!$B$38)*_xlfn.NORM.S.INV(RAND())</f>
        <v>-0.6747504493439862</v>
      </c>
      <c r="AJ65" s="24">
        <f ca="1">SQRT(Inputs!$B$38)*C65+SQRT(1-Inputs!$B$38)*_xlfn.NORM.S.INV(RAND())</f>
        <v>1.0072351347981001</v>
      </c>
      <c r="AK65" s="24">
        <f ca="1">SQRT(Inputs!$B$38)*D65+SQRT(1-Inputs!$B$38)*_xlfn.NORM.S.INV(RAND())</f>
        <v>1.0220072827586946</v>
      </c>
      <c r="AL65" s="24">
        <f ca="1">SQRT(Inputs!$B$38)*E65+SQRT(1-Inputs!$B$38)*_xlfn.NORM.S.INV(RAND())</f>
        <v>3.2842078906737306</v>
      </c>
      <c r="AM65" s="24">
        <f ca="1">SQRT(Inputs!$B$38)*F65+SQRT(1-Inputs!$B$38)*_xlfn.NORM.S.INV(RAND())</f>
        <v>-6.4959445827073081E-2</v>
      </c>
      <c r="AN65" s="24">
        <f ca="1">SQRT(Inputs!$B$38)*G65+SQRT(1-Inputs!$B$38)*_xlfn.NORM.S.INV(RAND())</f>
        <v>1.4469663468026748</v>
      </c>
      <c r="AO65" s="24">
        <f ca="1">SQRT(Inputs!$B$38)*H65+SQRT(1-Inputs!$B$38)*_xlfn.NORM.S.INV(RAND())</f>
        <v>1.9831140751978409</v>
      </c>
      <c r="AP65" s="24">
        <f ca="1">SQRT(Inputs!$B$38)*I65+SQRT(1-Inputs!$B$38)*_xlfn.NORM.S.INV(RAND())</f>
        <v>-0.32503582798277508</v>
      </c>
      <c r="AQ65" s="24">
        <f ca="1">SQRT(Inputs!$B$38)*J65+SQRT(1-Inputs!$B$38)*_xlfn.NORM.S.INV(RAND())</f>
        <v>-1.807700189918255</v>
      </c>
      <c r="AR65" s="24">
        <f ca="1">SQRT(Inputs!$B$38)*K65+SQRT(1-Inputs!$B$38)*_xlfn.NORM.S.INV(RAND())</f>
        <v>0.18031092694559148</v>
      </c>
      <c r="AS65" s="24">
        <f ca="1">SQRT(Inputs!$B$38)*L65+SQRT(1-Inputs!$B$38)*_xlfn.NORM.S.INV(RAND())</f>
        <v>1.1597010035206117</v>
      </c>
      <c r="AT65" s="24">
        <f ca="1">SQRT(Inputs!$B$38)*M65+SQRT(1-Inputs!$B$38)*_xlfn.NORM.S.INV(RAND())</f>
        <v>-1.6320276230019468</v>
      </c>
      <c r="AU65" s="15">
        <f ca="1">Inputs!$B$6*EXP($B$8-0.5*C$5^2+C$5*N65)</f>
        <v>4744.3033188182617</v>
      </c>
      <c r="AV65" s="15">
        <f t="shared" ca="1" si="1"/>
        <v>5402.6940150842984</v>
      </c>
      <c r="AW65" s="15">
        <f t="shared" ca="1" si="2"/>
        <v>5680.602049555001</v>
      </c>
      <c r="AX65" s="15">
        <f t="shared" ca="1" si="3"/>
        <v>8128.0690971576278</v>
      </c>
      <c r="AY65" s="15">
        <f t="shared" ca="1" si="4"/>
        <v>11204.955975868748</v>
      </c>
      <c r="AZ65" s="15">
        <f t="shared" ca="1" si="5"/>
        <v>12501.546559926594</v>
      </c>
      <c r="BA65" s="15">
        <f t="shared" ca="1" si="6"/>
        <v>14885.627764887739</v>
      </c>
      <c r="BB65" s="15">
        <f t="shared" ca="1" si="7"/>
        <v>17582.599810039017</v>
      </c>
      <c r="BC65" s="15">
        <f t="shared" ca="1" si="8"/>
        <v>21109.438930871442</v>
      </c>
      <c r="BD65" s="15">
        <f t="shared" ca="1" si="9"/>
        <v>28918.846216254959</v>
      </c>
      <c r="BE65" s="15">
        <f t="shared" ca="1" si="10"/>
        <v>33897.933036176597</v>
      </c>
      <c r="BF65" s="15">
        <f ca="1">Inputs!$B$13*EXP($B$9-0.5*C$6^2+C$6*Y65)</f>
        <v>10446.456786788032</v>
      </c>
      <c r="BG65" s="15">
        <f t="shared" ca="1" si="11"/>
        <v>16598.600611733382</v>
      </c>
      <c r="BH65" s="15">
        <f t="shared" ca="1" si="12"/>
        <v>19249.597012735478</v>
      </c>
      <c r="BI65" s="15">
        <f t="shared" ca="1" si="13"/>
        <v>28680.388123524812</v>
      </c>
      <c r="BJ65" s="15">
        <f t="shared" ca="1" si="14"/>
        <v>42322.006611711724</v>
      </c>
      <c r="BK65" s="15">
        <f t="shared" ca="1" si="15"/>
        <v>59051.061611037294</v>
      </c>
      <c r="BL65" s="15">
        <f t="shared" ca="1" si="16"/>
        <v>74599.426425721686</v>
      </c>
      <c r="BM65" s="15">
        <f t="shared" ca="1" si="17"/>
        <v>85793.201834549342</v>
      </c>
      <c r="BN65" s="15">
        <f t="shared" ca="1" si="18"/>
        <v>105275.86830866897</v>
      </c>
      <c r="BO65" s="15">
        <f t="shared" ca="1" si="19"/>
        <v>140062.89917377723</v>
      </c>
      <c r="BP65" s="15">
        <f t="shared" ca="1" si="20"/>
        <v>159703.5774220899</v>
      </c>
      <c r="BQ65" s="15">
        <f ca="1">Inputs!$B$20*EXP($B$10-0.5*C$7^2+C$7*AJ65)</f>
        <v>6131.3948690031712</v>
      </c>
      <c r="BR65" s="15">
        <f t="shared" ca="1" si="21"/>
        <v>11509.501080424297</v>
      </c>
      <c r="BS65" s="15">
        <f t="shared" ca="1" si="22"/>
        <v>40478.632007447915</v>
      </c>
      <c r="BT65" s="15">
        <f t="shared" ca="1" si="23"/>
        <v>54868.215113380713</v>
      </c>
      <c r="BU65" s="15">
        <f t="shared" ca="1" si="24"/>
        <v>107920.17243427661</v>
      </c>
      <c r="BV65" s="15">
        <f t="shared" ca="1" si="25"/>
        <v>234725.0602028213</v>
      </c>
      <c r="BW65" s="15">
        <f t="shared" ca="1" si="26"/>
        <v>305770.13783364923</v>
      </c>
      <c r="BX65" s="15">
        <f t="shared" ca="1" si="27"/>
        <v>297659.91984014964</v>
      </c>
      <c r="BY65" s="15">
        <f t="shared" ca="1" si="28"/>
        <v>431711.28366828349</v>
      </c>
      <c r="BZ65" s="15">
        <f t="shared" ca="1" si="29"/>
        <v>749691.59852452157</v>
      </c>
      <c r="CA65" s="15">
        <f t="shared" ca="1" si="30"/>
        <v>787978.32870058727</v>
      </c>
      <c r="CB65" s="15">
        <f ca="1">(AU65*DCF!C$10-DCF!C$5*MAX(AU65*DCF!C$10,0)-MAX(AU65-Inputs!$B$6,0)/Inputs!$B$10)*DCF!C$6</f>
        <v>1044.6282268386185</v>
      </c>
      <c r="CC65" s="15">
        <f ca="1">(AV65*DCF!D$10-DCF!D$5*MAX(AV65*DCF!D$10,0)-MAX(AV65-AU65,0)/Inputs!$B$10)*DCF!D$6</f>
        <v>1156.3387241504474</v>
      </c>
      <c r="CD65" s="15">
        <f ca="1">(AW65*DCF!E$10-DCF!E$5*MAX(AW65*DCF!E$10,0)-MAX(AW65-AV65,0)/Inputs!$B$10)*DCF!E$6</f>
        <v>1248.9641876676094</v>
      </c>
      <c r="CE65" s="15">
        <f ca="1">(AX65*DCF!F$10-DCF!F$5*MAX(AX65*DCF!F$10,0)-MAX(AX65-AW65,0)/Inputs!$B$10)*DCF!F$6</f>
        <v>1265.0873175606541</v>
      </c>
      <c r="CF65" s="15">
        <f ca="1">(AY65*DCF!G$10-DCF!G$5*MAX(AY65*DCF!G$10,0)-MAX(AY65-AX65,0)/Inputs!$B$10)*DCF!G$6</f>
        <v>1717.2366005874587</v>
      </c>
      <c r="CG65" s="15">
        <f ca="1">(AZ65*DCF!H$10-DCF!H$5*MAX(AZ65*DCF!H$10,0)-MAX(AZ65-AY65,0)/Inputs!$B$10)*DCF!H$6</f>
        <v>2196.95132908409</v>
      </c>
      <c r="CH65" s="15">
        <f ca="1">(BA65*DCF!I$10-DCF!I$5*MAX(BA65*DCF!I$10,0)-MAX(BA65-AZ65,0)/Inputs!$B$10)*DCF!I$6</f>
        <v>2327.9883150198721</v>
      </c>
      <c r="CI65" s="15">
        <f ca="1">(BB65*DCF!J$10-DCF!J$5*MAX(BB65*DCF!J$10,0)-MAX(BB65-BA65,0)/Inputs!$B$10)*DCF!J$6</f>
        <v>2608.5332538265247</v>
      </c>
      <c r="CJ65" s="15">
        <f ca="1">(BC65*DCF!K$10-DCF!K$5*MAX(BC65*DCF!K$10,0)-MAX(BC65-BB65,0)/Inputs!$B$10)*DCF!K$6</f>
        <v>2904.5768597704055</v>
      </c>
      <c r="CK65" s="15">
        <f ca="1">(BD65*DCF!L$10-DCF!L$5*MAX(BD65*DCF!L$10,0)-MAX(BD65-BC65,0)/Inputs!$B$10)*DCF!L$6</f>
        <v>3351.6291219175855</v>
      </c>
      <c r="CL65" s="15">
        <f ca="1">(BE65*DCF!M$10-DCF!M$5*MAX(BE65*DCF!M$10,0)-MAX(BE65-BD65,0)/Inputs!$B$10)*DCF!M$6</f>
        <v>4188.6316671280456</v>
      </c>
      <c r="CM65" s="15">
        <f ca="1">(BF65*DCF!C$28-DCF!C$5*MAX(BF65*DCF!C$28,0)-MAX(BF65-Inputs!$B$13,0)/Inputs!$B$17)*DCF!C$6</f>
        <v>3188.1901021270132</v>
      </c>
      <c r="CN65" s="15">
        <f ca="1">(BG65*DCF!D$28-DCF!D$5*MAX(BG65*DCF!D$28,0)-MAX(BG65-BF65,0)/Inputs!$B$17)*DCF!D$6</f>
        <v>3576.1363557955628</v>
      </c>
      <c r="CO65" s="15">
        <f ca="1">(BH65*DCF!E$28-DCF!E$5*MAX(BH65*DCF!E$28,0)-MAX(BH65-BG65,0)/Inputs!$B$17)*DCF!E$6</f>
        <v>4929.3537406179612</v>
      </c>
      <c r="CP65" s="15">
        <f ca="1">(BI65*DCF!F$28-DCF!F$5*MAX(BI65*DCF!F$28,0)-MAX(BI65-BH65,0)/Inputs!$B$17)*DCF!F$6</f>
        <v>6068.9453226337773</v>
      </c>
      <c r="CQ65" s="15">
        <f ca="1">(BJ65*DCF!G$28-DCF!G$5*MAX(BJ65*DCF!G$28,0)-MAX(BJ65-BI65,0)/Inputs!$B$17)*DCF!G$6</f>
        <v>8686.3802445702204</v>
      </c>
      <c r="CR65" s="15">
        <f ca="1">(BK65*DCF!H$28-DCF!H$5*MAX(BK65*DCF!H$28,0)-MAX(BK65-BJ65,0)/Inputs!$B$17)*DCF!H$6</f>
        <v>12004.753360511466</v>
      </c>
      <c r="CS65" s="15">
        <f ca="1">(BL65*DCF!I$28-DCF!I$5*MAX(BL65*DCF!I$28,0)-MAX(BL65-BK65,0)/Inputs!$B$17)*DCF!I$6</f>
        <v>15310.614669104065</v>
      </c>
      <c r="CT65" s="15">
        <f ca="1">(BM65*DCF!J$28-DCF!J$5*MAX(BM65*DCF!J$28,0)-MAX(BM65-BL65,0)/Inputs!$B$17)*DCF!J$6</f>
        <v>17654.803074702697</v>
      </c>
      <c r="CU65" s="15">
        <f ca="1">(BN65*DCF!K$28-DCF!K$5*MAX(BN65*DCF!K$28,0)-MAX(BN65-BM65,0)/Inputs!$B$17)*DCF!K$6</f>
        <v>19846.13109101593</v>
      </c>
      <c r="CV65" s="15">
        <f ca="1">(BO65*DCF!L$28-DCF!L$5*MAX(BO65*DCF!L$28,0)-MAX(BO65-BN65,0)/Inputs!$B$17)*DCF!L$6</f>
        <v>24009.277738454777</v>
      </c>
      <c r="CW65" s="15">
        <f ca="1">(BP65*DCF!M$28-DCF!M$5*MAX(BP65*DCF!M$28,0)-MAX(BP65-BO65,0)/Inputs!$B$17)*DCF!M$6</f>
        <v>27995.317750876588</v>
      </c>
      <c r="CX65" s="15">
        <f ca="1">(BQ65*DCF!C$46-DCF!C$5*MAX(BQ65*DCF!C$46,0)-MAX(BQ65-Inputs!$B$20,0)/Inputs!$B$24)*DCF!C$6</f>
        <v>-2769.5576459606264</v>
      </c>
      <c r="CY65" s="15">
        <f ca="1">(BR65*DCF!D$46-DCF!D$5*MAX(BR65*DCF!D$46,0)-MAX(BR65-BQ65,0)/Inputs!$B$24)*DCF!D$6</f>
        <v>-4259.1967074722661</v>
      </c>
      <c r="CZ65" s="15">
        <f ca="1">(BS65*DCF!E$46-DCF!E$5*MAX(BS65*DCF!E$46,0)-MAX(BS65-BR65,0)/Inputs!$B$24)*DCF!E$6</f>
        <v>-16205.502617339147</v>
      </c>
      <c r="DA65" s="15">
        <f ca="1">(BT65*DCF!F$46-DCF!F$5*MAX(BT65*DCF!F$46,0)-MAX(BT65-BS65,0)/Inputs!$B$24)*DCF!F$6</f>
        <v>-9235.5524261674818</v>
      </c>
      <c r="DB65" s="15">
        <f ca="1">(BU65*DCF!G$46-DCF!G$5*MAX(BU65*DCF!G$46,0)-MAX(BU65-BT65,0)/Inputs!$B$24)*DCF!G$6</f>
        <v>-21475.851640521923</v>
      </c>
      <c r="DC65" s="15">
        <f ca="1">(BV65*DCF!H$46-DCF!H$5*MAX(BV65*DCF!H$46,0)-MAX(BV65-BU65,0)/Inputs!$B$24)*DCF!H$6</f>
        <v>-39403.841927637433</v>
      </c>
      <c r="DD65" s="15">
        <f ca="1">(BW65*DCF!I$46-DCF!I$5*MAX(BW65*DCF!I$46,0)-MAX(BW65-BV65,0)/Inputs!$B$24)*DCF!I$6</f>
        <v>-13332.413529066827</v>
      </c>
      <c r="DE65" s="15">
        <f ca="1">(BX65*DCF!J$46-DCF!J$5*MAX(BX65*DCF!J$46,0)-MAX(BX65-BW65,0)/Inputs!$B$24)*DCF!J$6</f>
        <v>12486.010267409858</v>
      </c>
      <c r="DF65" s="15">
        <f ca="1">(BY65*DCF!K$46-DCF!K$5*MAX(BY65*DCF!K$46,0)-MAX(BY65-BX65,0)/Inputs!$B$24)*DCF!K$6</f>
        <v>-8178.2253843282715</v>
      </c>
      <c r="DG65" s="15">
        <f ca="1">(BZ65*DCF!L$46-DCF!L$5*MAX(BZ65*DCF!L$46,0)-MAX(BZ65-BY65,0)/Inputs!$B$24)*DCF!L$6</f>
        <v>-20137.287338177917</v>
      </c>
      <c r="DH65" s="15">
        <f ca="1">(CA65*DCF!M$46-DCF!M$5*MAX(CA65*DCF!M$46,0)-MAX(CA65-BZ65,0)/Inputs!$B$24)*DCF!M$6</f>
        <v>53770.329470840152</v>
      </c>
      <c r="DI65" s="15">
        <f ca="1">SUM(CB65:CL65)+BE65*DCF!M$10*(1+Inputs!$B$30)*(1-Inputs!$B$33)*(1-Inputs!$B$30/Inputs!$B$31)/(Inputs!$B$29-Inputs!$B$30)*DCF!M$6</f>
        <v>118348.96149698977</v>
      </c>
      <c r="DJ65" s="15">
        <f ca="1">SUM(CM65:CW65)+BP65*DCF!M$28*(1+Inputs!$B$30)*(1-Inputs!$B$33)*(1-Inputs!$B$30/Inputs!$B$31)/(Inputs!$B$29-Inputs!$B$30)*DCF!M$6</f>
        <v>735879.46055288659</v>
      </c>
      <c r="DK65" s="15">
        <f ca="1">SUM(CX65:DH65)+CA65*DCF!M$46*(1+Inputs!$B$30)*(1-Inputs!$B$33)*(1-Inputs!$B$30/Inputs!$B$31)/(Inputs!$B$29-Inputs!$B$30)*DCF!M$6</f>
        <v>1149566.7486929167</v>
      </c>
      <c r="DM65" s="15">
        <f ca="1">DI65+DJ65+DK65+Inputs!$B$34+Inputs!$B$36-Inputs!$B$35</f>
        <v>2080646.170742793</v>
      </c>
    </row>
    <row r="66" spans="1:117" x14ac:dyDescent="0.75">
      <c r="A66" s="11">
        <v>53</v>
      </c>
      <c r="C66" s="24">
        <f t="shared" ca="1" si="35"/>
        <v>-1.3301553625561857</v>
      </c>
      <c r="D66" s="24">
        <f t="shared" ca="1" si="35"/>
        <v>0.82423385641209801</v>
      </c>
      <c r="E66" s="24">
        <f t="shared" ca="1" si="35"/>
        <v>-1.1417745569194742</v>
      </c>
      <c r="F66" s="24">
        <f t="shared" ca="1" si="35"/>
        <v>2.7523131142987558</v>
      </c>
      <c r="G66" s="24">
        <f t="shared" ca="1" si="35"/>
        <v>-5.4016412934242482E-2</v>
      </c>
      <c r="H66" s="24">
        <f t="shared" ca="1" si="35"/>
        <v>-0.87407570466136864</v>
      </c>
      <c r="I66" s="24">
        <f t="shared" ca="1" si="35"/>
        <v>0.60952547920822087</v>
      </c>
      <c r="J66" s="24">
        <f t="shared" ca="1" si="35"/>
        <v>-1.945865393270003</v>
      </c>
      <c r="K66" s="24">
        <f t="shared" ca="1" si="35"/>
        <v>-1.1011710733765505</v>
      </c>
      <c r="L66" s="24">
        <f t="shared" ca="1" si="35"/>
        <v>5.9724612263711112E-2</v>
      </c>
      <c r="M66" s="24">
        <f t="shared" ca="1" si="35"/>
        <v>-2.0866347062699311</v>
      </c>
      <c r="N66" s="24">
        <f ca="1">SQRT(Inputs!$B$38)*C66+SQRT(1-Inputs!$B$38)*_xlfn.NORM.S.INV(RAND())</f>
        <v>-0.58736904011879687</v>
      </c>
      <c r="O66" s="24">
        <f ca="1">SQRT(Inputs!$B$38)*D66+SQRT(1-Inputs!$B$38)*_xlfn.NORM.S.INV(RAND())</f>
        <v>0.11110904161483992</v>
      </c>
      <c r="P66" s="24">
        <f ca="1">SQRT(Inputs!$B$38)*E66+SQRT(1-Inputs!$B$38)*_xlfn.NORM.S.INV(RAND())</f>
        <v>-0.16073290412470786</v>
      </c>
      <c r="Q66" s="24">
        <f ca="1">SQRT(Inputs!$B$38)*F66+SQRT(1-Inputs!$B$38)*_xlfn.NORM.S.INV(RAND())</f>
        <v>0.91968251690049529</v>
      </c>
      <c r="R66" s="24">
        <f ca="1">SQRT(Inputs!$B$38)*G66+SQRT(1-Inputs!$B$38)*_xlfn.NORM.S.INV(RAND())</f>
        <v>1.2731617773515911</v>
      </c>
      <c r="S66" s="24">
        <f ca="1">SQRT(Inputs!$B$38)*H66+SQRT(1-Inputs!$B$38)*_xlfn.NORM.S.INV(RAND())</f>
        <v>-0.89686744464990253</v>
      </c>
      <c r="T66" s="24">
        <f ca="1">SQRT(Inputs!$B$38)*I66+SQRT(1-Inputs!$B$38)*_xlfn.NORM.S.INV(RAND())</f>
        <v>1.4057721851558078</v>
      </c>
      <c r="U66" s="24">
        <f ca="1">SQRT(Inputs!$B$38)*J66+SQRT(1-Inputs!$B$38)*_xlfn.NORM.S.INV(RAND())</f>
        <v>-1.3842425484798417</v>
      </c>
      <c r="V66" s="24">
        <f ca="1">SQRT(Inputs!$B$38)*K66+SQRT(1-Inputs!$B$38)*_xlfn.NORM.S.INV(RAND())</f>
        <v>-0.76953340609579157</v>
      </c>
      <c r="W66" s="24">
        <f ca="1">SQRT(Inputs!$B$38)*L66+SQRT(1-Inputs!$B$38)*_xlfn.NORM.S.INV(RAND())</f>
        <v>0.64790650193949728</v>
      </c>
      <c r="X66" s="24">
        <f ca="1">SQRT(Inputs!$B$38)*M66+SQRT(1-Inputs!$B$38)*_xlfn.NORM.S.INV(RAND())</f>
        <v>-0.82599771764368024</v>
      </c>
      <c r="Y66" s="24">
        <f ca="1">SQRT(Inputs!$B$38)*C66+SQRT(1-Inputs!$B$38)*_xlfn.NORM.S.INV(RAND())</f>
        <v>-1.1104693564003483</v>
      </c>
      <c r="Z66" s="24">
        <f ca="1">SQRT(Inputs!$B$38)*D66+SQRT(1-Inputs!$B$38)*_xlfn.NORM.S.INV(RAND())</f>
        <v>0.83343127273393658</v>
      </c>
      <c r="AA66" s="24">
        <f ca="1">SQRT(Inputs!$B$38)*E66+SQRT(1-Inputs!$B$38)*_xlfn.NORM.S.INV(RAND())</f>
        <v>0.40140018544012901</v>
      </c>
      <c r="AB66" s="24">
        <f ca="1">SQRT(Inputs!$B$38)*F66+SQRT(1-Inputs!$B$38)*_xlfn.NORM.S.INV(RAND())</f>
        <v>1.1416593623436817</v>
      </c>
      <c r="AC66" s="24">
        <f ca="1">SQRT(Inputs!$B$38)*G66+SQRT(1-Inputs!$B$38)*_xlfn.NORM.S.INV(RAND())</f>
        <v>-0.90633841931903059</v>
      </c>
      <c r="AD66" s="24">
        <f ca="1">SQRT(Inputs!$B$38)*H66+SQRT(1-Inputs!$B$38)*_xlfn.NORM.S.INV(RAND())</f>
        <v>-0.18406188141743163</v>
      </c>
      <c r="AE66" s="24">
        <f ca="1">SQRT(Inputs!$B$38)*I66+SQRT(1-Inputs!$B$38)*_xlfn.NORM.S.INV(RAND())</f>
        <v>2.0011542242860569</v>
      </c>
      <c r="AF66" s="24">
        <f ca="1">SQRT(Inputs!$B$38)*J66+SQRT(1-Inputs!$B$38)*_xlfn.NORM.S.INV(RAND())</f>
        <v>-1.6440136112871886</v>
      </c>
      <c r="AG66" s="24">
        <f ca="1">SQRT(Inputs!$B$38)*K66+SQRT(1-Inputs!$B$38)*_xlfn.NORM.S.INV(RAND())</f>
        <v>-1.2475435377239068</v>
      </c>
      <c r="AH66" s="24">
        <f ca="1">SQRT(Inputs!$B$38)*L66+SQRT(1-Inputs!$B$38)*_xlfn.NORM.S.INV(RAND())</f>
        <v>-0.57243751307057911</v>
      </c>
      <c r="AI66" s="24">
        <f ca="1">SQRT(Inputs!$B$38)*M66+SQRT(1-Inputs!$B$38)*_xlfn.NORM.S.INV(RAND())</f>
        <v>-0.50744856041833364</v>
      </c>
      <c r="AJ66" s="24">
        <f ca="1">SQRT(Inputs!$B$38)*C66+SQRT(1-Inputs!$B$38)*_xlfn.NORM.S.INV(RAND())</f>
        <v>-1.5642858906881636</v>
      </c>
      <c r="AK66" s="24">
        <f ca="1">SQRT(Inputs!$B$38)*D66+SQRT(1-Inputs!$B$38)*_xlfn.NORM.S.INV(RAND())</f>
        <v>0.49909055218112547</v>
      </c>
      <c r="AL66" s="24">
        <f ca="1">SQRT(Inputs!$B$38)*E66+SQRT(1-Inputs!$B$38)*_xlfn.NORM.S.INV(RAND())</f>
        <v>-2.0014214608324612</v>
      </c>
      <c r="AM66" s="24">
        <f ca="1">SQRT(Inputs!$B$38)*F66+SQRT(1-Inputs!$B$38)*_xlfn.NORM.S.INV(RAND())</f>
        <v>1.8337923333286008</v>
      </c>
      <c r="AN66" s="24">
        <f ca="1">SQRT(Inputs!$B$38)*G66+SQRT(1-Inputs!$B$38)*_xlfn.NORM.S.INV(RAND())</f>
        <v>1.0250485853260047</v>
      </c>
      <c r="AO66" s="24">
        <f ca="1">SQRT(Inputs!$B$38)*H66+SQRT(1-Inputs!$B$38)*_xlfn.NORM.S.INV(RAND())</f>
        <v>-0.90133158924387635</v>
      </c>
      <c r="AP66" s="24">
        <f ca="1">SQRT(Inputs!$B$38)*I66+SQRT(1-Inputs!$B$38)*_xlfn.NORM.S.INV(RAND())</f>
        <v>0.32796302838406699</v>
      </c>
      <c r="AQ66" s="24">
        <f ca="1">SQRT(Inputs!$B$38)*J66+SQRT(1-Inputs!$B$38)*_xlfn.NORM.S.INV(RAND())</f>
        <v>-1.9369123595307973</v>
      </c>
      <c r="AR66" s="24">
        <f ca="1">SQRT(Inputs!$B$38)*K66+SQRT(1-Inputs!$B$38)*_xlfn.NORM.S.INV(RAND())</f>
        <v>-0.78335824680077526</v>
      </c>
      <c r="AS66" s="24">
        <f ca="1">SQRT(Inputs!$B$38)*L66+SQRT(1-Inputs!$B$38)*_xlfn.NORM.S.INV(RAND())</f>
        <v>-0.52166139417054136</v>
      </c>
      <c r="AT66" s="24">
        <f ca="1">SQRT(Inputs!$B$38)*M66+SQRT(1-Inputs!$B$38)*_xlfn.NORM.S.INV(RAND())</f>
        <v>-3.1433454479613223</v>
      </c>
      <c r="AU66" s="15">
        <f ca="1">Inputs!$B$6*EXP($B$8-0.5*C$5^2+C$5*N66)</f>
        <v>4512.1687074907904</v>
      </c>
      <c r="AV66" s="15">
        <f t="shared" ca="1" si="1"/>
        <v>5582.8386815889962</v>
      </c>
      <c r="AW66" s="15">
        <f t="shared" ca="1" si="2"/>
        <v>6661.2899575312267</v>
      </c>
      <c r="AX66" s="15">
        <f t="shared" ca="1" si="3"/>
        <v>9123.0093887487346</v>
      </c>
      <c r="AY66" s="15">
        <f t="shared" ca="1" si="4"/>
        <v>12936.619983557941</v>
      </c>
      <c r="AZ66" s="15">
        <f t="shared" ca="1" si="5"/>
        <v>14333.915863383414</v>
      </c>
      <c r="BA66" s="15">
        <f t="shared" ca="1" si="6"/>
        <v>20321.337023970955</v>
      </c>
      <c r="BB66" s="15">
        <f t="shared" ca="1" si="7"/>
        <v>21657.62841095847</v>
      </c>
      <c r="BC66" s="15">
        <f t="shared" ca="1" si="8"/>
        <v>24626.124405299841</v>
      </c>
      <c r="BD66" s="15">
        <f t="shared" ca="1" si="9"/>
        <v>32054.149831275383</v>
      </c>
      <c r="BE66" s="15">
        <f t="shared" ca="1" si="10"/>
        <v>36431.682593936173</v>
      </c>
      <c r="BF66" s="15">
        <f ca="1">Inputs!$B$13*EXP($B$9-0.5*C$6^2+C$6*Y66)</f>
        <v>11098.011710028721</v>
      </c>
      <c r="BG66" s="15">
        <f t="shared" ca="1" si="11"/>
        <v>15720.453570121343</v>
      </c>
      <c r="BH66" s="15">
        <f t="shared" ca="1" si="12"/>
        <v>20529.772775695423</v>
      </c>
      <c r="BI66" s="15">
        <f t="shared" ca="1" si="13"/>
        <v>29959.511179694218</v>
      </c>
      <c r="BJ66" s="15">
        <f t="shared" ca="1" si="14"/>
        <v>32230.264829727032</v>
      </c>
      <c r="BK66" s="15">
        <f t="shared" ca="1" si="15"/>
        <v>38577.619076476069</v>
      </c>
      <c r="BL66" s="15">
        <f t="shared" ca="1" si="16"/>
        <v>61417.868854601271</v>
      </c>
      <c r="BM66" s="15">
        <f t="shared" ca="1" si="17"/>
        <v>61549.726321316622</v>
      </c>
      <c r="BN66" s="15">
        <f t="shared" ca="1" si="18"/>
        <v>65186.819884747893</v>
      </c>
      <c r="BO66" s="15">
        <f t="shared" ca="1" si="19"/>
        <v>75042.438843682889</v>
      </c>
      <c r="BP66" s="15">
        <f t="shared" ca="1" si="20"/>
        <v>87202.792745624</v>
      </c>
      <c r="BQ66" s="15">
        <f ca="1">Inputs!$B$20*EXP($B$10-0.5*C$7^2+C$7*AJ66)</f>
        <v>2462.9215857935742</v>
      </c>
      <c r="BR66" s="15">
        <f t="shared" ca="1" si="21"/>
        <v>3915.8443770692306</v>
      </c>
      <c r="BS66" s="15">
        <f t="shared" ca="1" si="22"/>
        <v>3017.9693747935539</v>
      </c>
      <c r="BT66" s="15">
        <f t="shared" ca="1" si="23"/>
        <v>6731.8366626395018</v>
      </c>
      <c r="BU66" s="15">
        <f t="shared" ca="1" si="24"/>
        <v>11955.772545359112</v>
      </c>
      <c r="BV66" s="15">
        <f t="shared" ca="1" si="25"/>
        <v>13576.981859814061</v>
      </c>
      <c r="BW66" s="15">
        <f t="shared" ca="1" si="26"/>
        <v>20307.724366367078</v>
      </c>
      <c r="BX66" s="15">
        <f t="shared" ca="1" si="27"/>
        <v>19263.567491429323</v>
      </c>
      <c r="BY66" s="15">
        <f t="shared" ca="1" si="28"/>
        <v>23234.710298542799</v>
      </c>
      <c r="BZ66" s="15">
        <f t="shared" ca="1" si="29"/>
        <v>29620.328534661923</v>
      </c>
      <c r="CA66" s="15">
        <f t="shared" ca="1" si="30"/>
        <v>23800.514484617601</v>
      </c>
      <c r="CB66" s="15">
        <f ca="1">(AU66*DCF!C$10-DCF!C$5*MAX(AU66*DCF!C$10,0)-MAX(AU66-Inputs!$B$6,0)/Inputs!$B$10)*DCF!C$6</f>
        <v>1046.2833879932475</v>
      </c>
      <c r="CC66" s="15">
        <f ca="1">(AV66*DCF!D$10-DCF!D$5*MAX(AV66*DCF!D$10,0)-MAX(AV66-AU66,0)/Inputs!$B$10)*DCF!D$6</f>
        <v>1099.7242543867592</v>
      </c>
      <c r="CD66" s="15">
        <f ca="1">(AW66*DCF!E$10-DCF!E$5*MAX(AW66*DCF!E$10,0)-MAX(AW66-AV66,0)/Inputs!$B$10)*DCF!E$6</f>
        <v>1295.0739245638731</v>
      </c>
      <c r="CE66" s="15">
        <f ca="1">(AX66*DCF!F$10-DCF!F$5*MAX(AX66*DCF!F$10,0)-MAX(AX66-AW66,0)/Inputs!$B$10)*DCF!F$6</f>
        <v>1479.3156299231102</v>
      </c>
      <c r="CF66" s="15">
        <f ca="1">(AY66*DCF!G$10-DCF!G$5*MAX(AY66*DCF!G$10,0)-MAX(AY66-AX66,0)/Inputs!$B$10)*DCF!G$6</f>
        <v>1932.4173605191045</v>
      </c>
      <c r="CG66" s="15">
        <f ca="1">(AZ66*DCF!H$10-DCF!H$5*MAX(AZ66*DCF!H$10,0)-MAX(AZ66-AY66,0)/Inputs!$B$10)*DCF!H$6</f>
        <v>2534.8251130309527</v>
      </c>
      <c r="CH66" s="15">
        <f ca="1">(BA66*DCF!I$10-DCF!I$5*MAX(BA66*DCF!I$10,0)-MAX(BA66-AZ66,0)/Inputs!$B$10)*DCF!I$6</f>
        <v>2729.8200990361752</v>
      </c>
      <c r="CI66" s="15">
        <f ca="1">(BB66*DCF!J$10-DCF!J$5*MAX(BB66*DCF!J$10,0)-MAX(BB66-BA66,0)/Inputs!$B$10)*DCF!J$6</f>
        <v>3514.0063486596973</v>
      </c>
      <c r="CJ66" s="15">
        <f ca="1">(BC66*DCF!K$10-DCF!K$5*MAX(BC66*DCF!K$10,0)-MAX(BC66-BB66,0)/Inputs!$B$10)*DCF!K$6</f>
        <v>3548.8662810249702</v>
      </c>
      <c r="CK66" s="15">
        <f ca="1">(BD66*DCF!L$10-DCF!L$5*MAX(BD66*DCF!L$10,0)-MAX(BD66-BC66,0)/Inputs!$B$10)*DCF!L$6</f>
        <v>3873.8113774262515</v>
      </c>
      <c r="CL66" s="15">
        <f ca="1">(BE66*DCF!M$10-DCF!M$5*MAX(BE66*DCF!M$10,0)-MAX(BE66-BD66,0)/Inputs!$B$10)*DCF!M$6</f>
        <v>4618.0385610516523</v>
      </c>
      <c r="CM66" s="15">
        <f ca="1">(BF66*DCF!C$28-DCF!C$5*MAX(BF66*DCF!C$28,0)-MAX(BF66-Inputs!$B$13,0)/Inputs!$B$17)*DCF!C$6</f>
        <v>3387.0403917194894</v>
      </c>
      <c r="CN66" s="15">
        <f ca="1">(BG66*DCF!D$28-DCF!D$5*MAX(BG66*DCF!D$28,0)-MAX(BG66-BF66,0)/Inputs!$B$17)*DCF!D$6</f>
        <v>3643.8573639857159</v>
      </c>
      <c r="CO66" s="15">
        <f ca="1">(BH66*DCF!E$28-DCF!E$5*MAX(BH66*DCF!E$28,0)-MAX(BH66-BG66,0)/Inputs!$B$17)*DCF!E$6</f>
        <v>4866.5465961279024</v>
      </c>
      <c r="CP66" s="15">
        <f ca="1">(BI66*DCF!F$28-DCF!F$5*MAX(BI66*DCF!F$28,0)-MAX(BI66-BH66,0)/Inputs!$B$17)*DCF!F$6</f>
        <v>6416.3852010897726</v>
      </c>
      <c r="CQ66" s="15">
        <f ca="1">(BJ66*DCF!G$28-DCF!G$5*MAX(BJ66*DCF!G$28,0)-MAX(BJ66-BI66,0)/Inputs!$B$17)*DCF!G$6</f>
        <v>7980.4684087588039</v>
      </c>
      <c r="CR66" s="15">
        <f ca="1">(BK66*DCF!H$28-DCF!H$5*MAX(BK66*DCF!H$28,0)-MAX(BK66-BJ66,0)/Inputs!$B$17)*DCF!H$6</f>
        <v>8554.4700933515996</v>
      </c>
      <c r="CS66" s="15">
        <f ca="1">(BL66*DCF!I$28-DCF!I$5*MAX(BL66*DCF!I$28,0)-MAX(BL66-BK66,0)/Inputs!$B$17)*DCF!I$6</f>
        <v>11164.322331340762</v>
      </c>
      <c r="CT66" s="15">
        <f ca="1">(BM66*DCF!J$28-DCF!J$5*MAX(BM66*DCF!J$28,0)-MAX(BM66-BL66,0)/Inputs!$B$17)*DCF!J$6</f>
        <v>13713.215384723489</v>
      </c>
      <c r="CU66" s="15">
        <f ca="1">(BN66*DCF!K$28-DCF!K$5*MAX(BN66*DCF!K$28,0)-MAX(BN66-BM66,0)/Inputs!$B$17)*DCF!K$6</f>
        <v>13320.867856439616</v>
      </c>
      <c r="CV66" s="15">
        <f ca="1">(BO66*DCF!L$28-DCF!L$5*MAX(BO66*DCF!L$28,0)-MAX(BO66-BN66,0)/Inputs!$B$17)*DCF!L$6</f>
        <v>13857.361961311462</v>
      </c>
      <c r="CW66" s="15">
        <f ca="1">(BP66*DCF!M$28-DCF!M$5*MAX(BP66*DCF!M$28,0)-MAX(BP66-BO66,0)/Inputs!$B$17)*DCF!M$6</f>
        <v>15136.15724174038</v>
      </c>
      <c r="CX66" s="15">
        <f ca="1">(BQ66*DCF!C$46-DCF!C$5*MAX(BQ66*DCF!C$46,0)-MAX(BQ66-Inputs!$B$20,0)/Inputs!$B$24)*DCF!C$6</f>
        <v>-568.80406138419721</v>
      </c>
      <c r="CY66" s="15">
        <f ca="1">(BR66*DCF!D$46-DCF!D$5*MAX(BR66*DCF!D$46,0)-MAX(BR66-BQ66,0)/Inputs!$B$24)*DCF!D$6</f>
        <v>-1288.2934111775512</v>
      </c>
      <c r="CZ66" s="15">
        <f ca="1">(BS66*DCF!E$46-DCF!E$5*MAX(BS66*DCF!E$46,0)-MAX(BS66-BR66,0)/Inputs!$B$24)*DCF!E$6</f>
        <v>-356.88013324825585</v>
      </c>
      <c r="DA66" s="15">
        <f ca="1">(BT66*DCF!F$46-DCF!F$5*MAX(BT66*DCF!F$46,0)-MAX(BT66-BS66,0)/Inputs!$B$24)*DCF!F$6</f>
        <v>-1842.5913914971486</v>
      </c>
      <c r="DB66" s="15">
        <f ca="1">(BU66*DCF!G$46-DCF!G$5*MAX(BU66*DCF!G$46,0)-MAX(BU66-BT66,0)/Inputs!$B$24)*DCF!G$6</f>
        <v>-2159.3973852799668</v>
      </c>
      <c r="DC66" s="15">
        <f ca="1">(BV66*DCF!H$46-DCF!H$5*MAX(BV66*DCF!H$46,0)-MAX(BV66-BU66,0)/Inputs!$B$24)*DCF!H$6</f>
        <v>-503.78086115260015</v>
      </c>
      <c r="DD66" s="15">
        <f ca="1">(BW66*DCF!I$46-DCF!I$5*MAX(BW66*DCF!I$46,0)-MAX(BW66-BV66,0)/Inputs!$B$24)*DCF!I$6</f>
        <v>-1463.1210262452057</v>
      </c>
      <c r="DE66" s="15">
        <f ca="1">(BX66*DCF!J$46-DCF!J$5*MAX(BX66*DCF!J$46,0)-MAX(BX66-BW66,0)/Inputs!$B$24)*DCF!J$6</f>
        <v>808.05337048433296</v>
      </c>
      <c r="DF66" s="15">
        <f ca="1">(BY66*DCF!K$46-DCF!K$5*MAX(BY66*DCF!K$46,0)-MAX(BY66-BX66,0)/Inputs!$B$24)*DCF!K$6</f>
        <v>354.41990860329923</v>
      </c>
      <c r="DG66" s="15">
        <f ca="1">(BZ66*DCF!L$46-DCF!L$5*MAX(BZ66*DCF!L$46,0)-MAX(BZ66-BY66,0)/Inputs!$B$24)*DCF!L$6</f>
        <v>602.42983166996339</v>
      </c>
      <c r="DH66" s="15">
        <f ca="1">(CA66*DCF!M$46-DCF!M$5*MAX(CA66*DCF!M$46,0)-MAX(CA66-BZ66,0)/Inputs!$B$24)*DCF!M$6</f>
        <v>1865.8669059674908</v>
      </c>
      <c r="DI66" s="15">
        <f ca="1">SUM(CB66:CL66)+BE66*DCF!M$10*(1+Inputs!$B$30)*(1-Inputs!$B$33)*(1-Inputs!$B$30/Inputs!$B$31)/(Inputs!$B$29-Inputs!$B$30)*DCF!M$6</f>
        <v>129062.03675566842</v>
      </c>
      <c r="DJ66" s="15">
        <f ca="1">SUM(CM66:CW66)+BP66*DCF!M$28*(1+Inputs!$B$30)*(1-Inputs!$B$33)*(1-Inputs!$B$30/Inputs!$B$31)/(Inputs!$B$29-Inputs!$B$30)*DCF!M$6</f>
        <v>425622.7266287586</v>
      </c>
      <c r="DK66" s="15">
        <f ca="1">SUM(CX66:DH66)+CA66*DCF!M$46*(1+Inputs!$B$30)*(1-Inputs!$B$33)*(1-Inputs!$B$30/Inputs!$B$31)/(Inputs!$B$29-Inputs!$B$30)*DCF!M$6</f>
        <v>32246.316491136025</v>
      </c>
      <c r="DM66" s="15">
        <f ca="1">DI66+DJ66+DK66+Inputs!$B$34+Inputs!$B$36-Inputs!$B$35</f>
        <v>663782.07987556304</v>
      </c>
    </row>
    <row r="67" spans="1:117" x14ac:dyDescent="0.75">
      <c r="A67" s="11">
        <v>54</v>
      </c>
      <c r="C67" s="24">
        <f t="shared" ca="1" si="35"/>
        <v>0.50638756185068257</v>
      </c>
      <c r="D67" s="24">
        <f t="shared" ca="1" si="35"/>
        <v>1.2450741973293808</v>
      </c>
      <c r="E67" s="24">
        <f t="shared" ca="1" si="35"/>
        <v>-0.94538171154932082</v>
      </c>
      <c r="F67" s="24">
        <f t="shared" ca="1" si="35"/>
        <v>-0.80659426478560714</v>
      </c>
      <c r="G67" s="24">
        <f t="shared" ca="1" si="35"/>
        <v>0.12317578946698995</v>
      </c>
      <c r="H67" s="24">
        <f t="shared" ca="1" si="35"/>
        <v>4.1989727492305118E-2</v>
      </c>
      <c r="I67" s="24">
        <f t="shared" ca="1" si="35"/>
        <v>0.66659718688102865</v>
      </c>
      <c r="J67" s="24">
        <f t="shared" ca="1" si="35"/>
        <v>-0.17360840052140444</v>
      </c>
      <c r="K67" s="24">
        <f t="shared" ca="1" si="35"/>
        <v>9.0703671700089389E-2</v>
      </c>
      <c r="L67" s="24">
        <f t="shared" ca="1" si="35"/>
        <v>-1.5931087223663656</v>
      </c>
      <c r="M67" s="24">
        <f t="shared" ca="1" si="35"/>
        <v>1.5533254645461771</v>
      </c>
      <c r="N67" s="24">
        <f ca="1">SQRT(Inputs!$B$38)*C67+SQRT(1-Inputs!$B$38)*_xlfn.NORM.S.INV(RAND())</f>
        <v>-0.82735607021182522</v>
      </c>
      <c r="O67" s="24">
        <f ca="1">SQRT(Inputs!$B$38)*D67+SQRT(1-Inputs!$B$38)*_xlfn.NORM.S.INV(RAND())</f>
        <v>0.30284833729007371</v>
      </c>
      <c r="P67" s="24">
        <f ca="1">SQRT(Inputs!$B$38)*E67+SQRT(1-Inputs!$B$38)*_xlfn.NORM.S.INV(RAND())</f>
        <v>0.69723198588010737</v>
      </c>
      <c r="Q67" s="24">
        <f ca="1">SQRT(Inputs!$B$38)*F67+SQRT(1-Inputs!$B$38)*_xlfn.NORM.S.INV(RAND())</f>
        <v>-0.75996972124370687</v>
      </c>
      <c r="R67" s="24">
        <f ca="1">SQRT(Inputs!$B$38)*G67+SQRT(1-Inputs!$B$38)*_xlfn.NORM.S.INV(RAND())</f>
        <v>1.4118047885079368</v>
      </c>
      <c r="S67" s="24">
        <f ca="1">SQRT(Inputs!$B$38)*H67+SQRT(1-Inputs!$B$38)*_xlfn.NORM.S.INV(RAND())</f>
        <v>1.3970819781168438</v>
      </c>
      <c r="T67" s="24">
        <f ca="1">SQRT(Inputs!$B$38)*I67+SQRT(1-Inputs!$B$38)*_xlfn.NORM.S.INV(RAND())</f>
        <v>-1.3523803341658878</v>
      </c>
      <c r="U67" s="24">
        <f ca="1">SQRT(Inputs!$B$38)*J67+SQRT(1-Inputs!$B$38)*_xlfn.NORM.S.INV(RAND())</f>
        <v>1.1911185395642825</v>
      </c>
      <c r="V67" s="24">
        <f ca="1">SQRT(Inputs!$B$38)*K67+SQRT(1-Inputs!$B$38)*_xlfn.NORM.S.INV(RAND())</f>
        <v>0.49651592736052902</v>
      </c>
      <c r="W67" s="24">
        <f ca="1">SQRT(Inputs!$B$38)*L67+SQRT(1-Inputs!$B$38)*_xlfn.NORM.S.INV(RAND())</f>
        <v>-1.328811519515039</v>
      </c>
      <c r="X67" s="24">
        <f ca="1">SQRT(Inputs!$B$38)*M67+SQRT(1-Inputs!$B$38)*_xlfn.NORM.S.INV(RAND())</f>
        <v>-0.13522178256539141</v>
      </c>
      <c r="Y67" s="24">
        <f ca="1">SQRT(Inputs!$B$38)*C67+SQRT(1-Inputs!$B$38)*_xlfn.NORM.S.INV(RAND())</f>
        <v>2.5369823862884999E-2</v>
      </c>
      <c r="Z67" s="24">
        <f ca="1">SQRT(Inputs!$B$38)*D67+SQRT(1-Inputs!$B$38)*_xlfn.NORM.S.INV(RAND())</f>
        <v>0.12940332466322657</v>
      </c>
      <c r="AA67" s="24">
        <f ca="1">SQRT(Inputs!$B$38)*E67+SQRT(1-Inputs!$B$38)*_xlfn.NORM.S.INV(RAND())</f>
        <v>-1.5790998736198603E-2</v>
      </c>
      <c r="AB67" s="24">
        <f ca="1">SQRT(Inputs!$B$38)*F67+SQRT(1-Inputs!$B$38)*_xlfn.NORM.S.INV(RAND())</f>
        <v>-1.9607508357850159</v>
      </c>
      <c r="AC67" s="24">
        <f ca="1">SQRT(Inputs!$B$38)*G67+SQRT(1-Inputs!$B$38)*_xlfn.NORM.S.INV(RAND())</f>
        <v>-0.42191377690274301</v>
      </c>
      <c r="AD67" s="24">
        <f ca="1">SQRT(Inputs!$B$38)*H67+SQRT(1-Inputs!$B$38)*_xlfn.NORM.S.INV(RAND())</f>
        <v>-1.3609319426347699</v>
      </c>
      <c r="AE67" s="24">
        <f ca="1">SQRT(Inputs!$B$38)*I67+SQRT(1-Inputs!$B$38)*_xlfn.NORM.S.INV(RAND())</f>
        <v>0.83727226754352368</v>
      </c>
      <c r="AF67" s="24">
        <f ca="1">SQRT(Inputs!$B$38)*J67+SQRT(1-Inputs!$B$38)*_xlfn.NORM.S.INV(RAND())</f>
        <v>-1.9737180144963224</v>
      </c>
      <c r="AG67" s="24">
        <f ca="1">SQRT(Inputs!$B$38)*K67+SQRT(1-Inputs!$B$38)*_xlfn.NORM.S.INV(RAND())</f>
        <v>-0.67451808824707471</v>
      </c>
      <c r="AH67" s="24">
        <f ca="1">SQRT(Inputs!$B$38)*L67+SQRT(1-Inputs!$B$38)*_xlfn.NORM.S.INV(RAND())</f>
        <v>-1.6465564214191029</v>
      </c>
      <c r="AI67" s="24">
        <f ca="1">SQRT(Inputs!$B$38)*M67+SQRT(1-Inputs!$B$38)*_xlfn.NORM.S.INV(RAND())</f>
        <v>0.33764632670840677</v>
      </c>
      <c r="AJ67" s="24">
        <f ca="1">SQRT(Inputs!$B$38)*C67+SQRT(1-Inputs!$B$38)*_xlfn.NORM.S.INV(RAND())</f>
        <v>-0.12578738008938217</v>
      </c>
      <c r="AK67" s="24">
        <f ca="1">SQRT(Inputs!$B$38)*D67+SQRT(1-Inputs!$B$38)*_xlfn.NORM.S.INV(RAND())</f>
        <v>-0.37589753264230052</v>
      </c>
      <c r="AL67" s="24">
        <f ca="1">SQRT(Inputs!$B$38)*E67+SQRT(1-Inputs!$B$38)*_xlfn.NORM.S.INV(RAND())</f>
        <v>-0.70089584281304262</v>
      </c>
      <c r="AM67" s="24">
        <f ca="1">SQRT(Inputs!$B$38)*F67+SQRT(1-Inputs!$B$38)*_xlfn.NORM.S.INV(RAND())</f>
        <v>-0.14032382917736996</v>
      </c>
      <c r="AN67" s="24">
        <f ca="1">SQRT(Inputs!$B$38)*G67+SQRT(1-Inputs!$B$38)*_xlfn.NORM.S.INV(RAND())</f>
        <v>-0.80896859484726147</v>
      </c>
      <c r="AO67" s="24">
        <f ca="1">SQRT(Inputs!$B$38)*H67+SQRT(1-Inputs!$B$38)*_xlfn.NORM.S.INV(RAND())</f>
        <v>-1.4819625502665943</v>
      </c>
      <c r="AP67" s="24">
        <f ca="1">SQRT(Inputs!$B$38)*I67+SQRT(1-Inputs!$B$38)*_xlfn.NORM.S.INV(RAND())</f>
        <v>0.92086437244911235</v>
      </c>
      <c r="AQ67" s="24">
        <f ca="1">SQRT(Inputs!$B$38)*J67+SQRT(1-Inputs!$B$38)*_xlfn.NORM.S.INV(RAND())</f>
        <v>-0.16768198406673662</v>
      </c>
      <c r="AR67" s="24">
        <f ca="1">SQRT(Inputs!$B$38)*K67+SQRT(1-Inputs!$B$38)*_xlfn.NORM.S.INV(RAND())</f>
        <v>1.3851200887944086</v>
      </c>
      <c r="AS67" s="24">
        <f ca="1">SQRT(Inputs!$B$38)*L67+SQRT(1-Inputs!$B$38)*_xlfn.NORM.S.INV(RAND())</f>
        <v>-1.2865822419273307</v>
      </c>
      <c r="AT67" s="24">
        <f ca="1">SQRT(Inputs!$B$38)*M67+SQRT(1-Inputs!$B$38)*_xlfn.NORM.S.INV(RAND())</f>
        <v>1.0859144638876495</v>
      </c>
      <c r="AU67" s="15">
        <f ca="1">Inputs!$B$6*EXP($B$8-0.5*C$5^2+C$5*N67)</f>
        <v>4340.2435573648663</v>
      </c>
      <c r="AV67" s="15">
        <f t="shared" ca="1" si="1"/>
        <v>5523.6658644408653</v>
      </c>
      <c r="AW67" s="15">
        <f t="shared" ca="1" si="2"/>
        <v>7399.2661784857955</v>
      </c>
      <c r="AX67" s="15">
        <f t="shared" ca="1" si="3"/>
        <v>8215.5079740990423</v>
      </c>
      <c r="AY67" s="15">
        <f t="shared" ca="1" si="4"/>
        <v>11839.930249985959</v>
      </c>
      <c r="AZ67" s="15">
        <f t="shared" ca="1" si="5"/>
        <v>16888.831420665421</v>
      </c>
      <c r="BA67" s="15">
        <f t="shared" ca="1" si="6"/>
        <v>17939.914426534768</v>
      </c>
      <c r="BB67" s="15">
        <f t="shared" ca="1" si="7"/>
        <v>24747.858060764829</v>
      </c>
      <c r="BC67" s="15">
        <f t="shared" ca="1" si="8"/>
        <v>31797.912624226523</v>
      </c>
      <c r="BD67" s="15">
        <f t="shared" ca="1" si="9"/>
        <v>34402.527777773314</v>
      </c>
      <c r="BE67" s="15">
        <f t="shared" ca="1" si="10"/>
        <v>41639.876424316171</v>
      </c>
      <c r="BF67" s="15">
        <f ca="1">Inputs!$B$13*EXP($B$9-0.5*C$6^2+C$6*Y67)</f>
        <v>13900.759253085438</v>
      </c>
      <c r="BG67" s="15">
        <f t="shared" ca="1" si="11"/>
        <v>17341.56902916477</v>
      </c>
      <c r="BH67" s="15">
        <f t="shared" ca="1" si="12"/>
        <v>21132.787263994654</v>
      </c>
      <c r="BI67" s="15">
        <f t="shared" ca="1" si="13"/>
        <v>19130.33053786834</v>
      </c>
      <c r="BJ67" s="15">
        <f t="shared" ca="1" si="14"/>
        <v>22068.732329116348</v>
      </c>
      <c r="BK67" s="15">
        <f t="shared" ca="1" si="15"/>
        <v>22504.272470371696</v>
      </c>
      <c r="BL67" s="15">
        <f t="shared" ca="1" si="16"/>
        <v>30812.003470196152</v>
      </c>
      <c r="BM67" s="15">
        <f t="shared" ca="1" si="17"/>
        <v>29638.98471462795</v>
      </c>
      <c r="BN67" s="15">
        <f t="shared" ca="1" si="18"/>
        <v>33621.691552085787</v>
      </c>
      <c r="BO67" s="15">
        <f t="shared" ca="1" si="19"/>
        <v>34161.938419142898</v>
      </c>
      <c r="BP67" s="15">
        <f t="shared" ca="1" si="20"/>
        <v>43686.575398043009</v>
      </c>
      <c r="BQ67" s="15">
        <f ca="1">Inputs!$B$20*EXP($B$10-0.5*C$7^2+C$7*AJ67)</f>
        <v>4102.3451605912305</v>
      </c>
      <c r="BR67" s="15">
        <f t="shared" ca="1" si="21"/>
        <v>4939.9873791197806</v>
      </c>
      <c r="BS67" s="15">
        <f t="shared" ca="1" si="22"/>
        <v>5531.3435702940778</v>
      </c>
      <c r="BT67" s="15">
        <f t="shared" ca="1" si="23"/>
        <v>7350.8814393879447</v>
      </c>
      <c r="BU67" s="15">
        <f t="shared" ca="1" si="24"/>
        <v>8376.3273577056061</v>
      </c>
      <c r="BV67" s="15">
        <f t="shared" ca="1" si="25"/>
        <v>8345.7787230323793</v>
      </c>
      <c r="BW67" s="15">
        <f t="shared" ca="1" si="26"/>
        <v>14152.17700419667</v>
      </c>
      <c r="BX67" s="15">
        <f t="shared" ca="1" si="27"/>
        <v>19139.756740101198</v>
      </c>
      <c r="BY67" s="15">
        <f t="shared" ca="1" si="28"/>
        <v>34955.746235333034</v>
      </c>
      <c r="BZ67" s="15">
        <f t="shared" ca="1" si="29"/>
        <v>38716.975699530638</v>
      </c>
      <c r="CA67" s="15">
        <f t="shared" ca="1" si="30"/>
        <v>65961.238573482813</v>
      </c>
      <c r="CB67" s="15">
        <f ca="1">(AU67*DCF!C$10-DCF!C$5*MAX(AU67*DCF!C$10,0)-MAX(AU67-Inputs!$B$6,0)/Inputs!$B$10)*DCF!C$6</f>
        <v>1047.5092449577255</v>
      </c>
      <c r="CC67" s="15">
        <f ca="1">(AV67*DCF!D$10-DCF!D$5*MAX(AV67*DCF!D$10,0)-MAX(AV67-AU67,0)/Inputs!$B$10)*DCF!D$6</f>
        <v>1057.8095756311307</v>
      </c>
      <c r="CD67" s="15">
        <f ca="1">(AW67*DCF!E$10-DCF!E$5*MAX(AW67*DCF!E$10,0)-MAX(AW67-AV67,0)/Inputs!$B$10)*DCF!E$6</f>
        <v>1285.9099117300334</v>
      </c>
      <c r="CE67" s="15">
        <f ca="1">(AX67*DCF!F$10-DCF!F$5*MAX(AX67*DCF!F$10,0)-MAX(AX67-AW67,0)/Inputs!$B$10)*DCF!F$6</f>
        <v>1623.5926171689355</v>
      </c>
      <c r="CF67" s="15">
        <f ca="1">(AY67*DCF!G$10-DCF!G$5*MAX(AY67*DCF!G$10,0)-MAX(AY67-AX67,0)/Inputs!$B$10)*DCF!G$6</f>
        <v>1742.820838313288</v>
      </c>
      <c r="CG67" s="15">
        <f ca="1">(AZ67*DCF!H$10-DCF!H$5*MAX(AZ67*DCF!H$10,0)-MAX(AZ67-AY67,0)/Inputs!$B$10)*DCF!H$6</f>
        <v>2382.4558180000136</v>
      </c>
      <c r="CH67" s="15">
        <f ca="1">(BA67*DCF!I$10-DCF!I$5*MAX(BA67*DCF!I$10,0)-MAX(BA67-AZ67,0)/Inputs!$B$10)*DCF!I$6</f>
        <v>3104.5534760699252</v>
      </c>
      <c r="CI67" s="15">
        <f ca="1">(BB67*DCF!J$10-DCF!J$5*MAX(BB67*DCF!J$10,0)-MAX(BB67-BA67,0)/Inputs!$B$10)*DCF!J$6</f>
        <v>3215.1581944234999</v>
      </c>
      <c r="CJ67" s="15">
        <f ca="1">(BC67*DCF!K$10-DCF!K$5*MAX(BC67*DCF!K$10,0)-MAX(BC67-BB67,0)/Inputs!$B$10)*DCF!K$6</f>
        <v>4132.0529377502444</v>
      </c>
      <c r="CK67" s="15">
        <f ca="1">(BD67*DCF!L$10-DCF!L$5*MAX(BD67*DCF!L$10,0)-MAX(BD67-BC67,0)/Inputs!$B$10)*DCF!L$6</f>
        <v>4851.7364744844199</v>
      </c>
      <c r="CL67" s="15">
        <f ca="1">(BE67*DCF!M$10-DCF!M$5*MAX(BE67*DCF!M$10,0)-MAX(BE67-BD67,0)/Inputs!$B$10)*DCF!M$6</f>
        <v>5011.3465093428285</v>
      </c>
      <c r="CM67" s="15">
        <f ca="1">(BF67*DCF!C$28-DCF!C$5*MAX(BF67*DCF!C$28,0)-MAX(BF67-Inputs!$B$13,0)/Inputs!$B$17)*DCF!C$6</f>
        <v>3661.8756989388335</v>
      </c>
      <c r="CN67" s="15">
        <f ca="1">(BG67*DCF!D$28-DCF!D$5*MAX(BG67*DCF!D$28,0)-MAX(BG67-BF67,0)/Inputs!$B$17)*DCF!D$6</f>
        <v>4373.4095566793731</v>
      </c>
      <c r="CO67" s="15">
        <f ca="1">(BH67*DCF!E$28-DCF!E$5*MAX(BH67*DCF!E$28,0)-MAX(BH67-BG67,0)/Inputs!$B$17)*DCF!E$6</f>
        <v>5237.9847241531015</v>
      </c>
      <c r="CP67" s="15">
        <f ca="1">(BI67*DCF!F$28-DCF!F$5*MAX(BI67*DCF!F$28,0)-MAX(BI67-BH67,0)/Inputs!$B$17)*DCF!F$6</f>
        <v>5193.3808316253835</v>
      </c>
      <c r="CQ67" s="15">
        <f ca="1">(BJ67*DCF!G$28-DCF!G$5*MAX(BJ67*DCF!G$28,0)-MAX(BJ67-BI67,0)/Inputs!$B$17)*DCF!G$6</f>
        <v>5231.6898843563395</v>
      </c>
      <c r="CR67" s="15">
        <f ca="1">(BK67*DCF!H$28-DCF!H$5*MAX(BK67*DCF!H$28,0)-MAX(BK67-BJ67,0)/Inputs!$B$17)*DCF!H$6</f>
        <v>5497.8841502959249</v>
      </c>
      <c r="CS67" s="15">
        <f ca="1">(BL67*DCF!I$28-DCF!I$5*MAX(BL67*DCF!I$28,0)-MAX(BL67-BK67,0)/Inputs!$B$17)*DCF!I$6</f>
        <v>6053.1221046124065</v>
      </c>
      <c r="CT67" s="15">
        <f ca="1">(BM67*DCF!J$28-DCF!J$5*MAX(BM67*DCF!J$28,0)-MAX(BM67-BL67,0)/Inputs!$B$17)*DCF!J$6</f>
        <v>6611.9541138147233</v>
      </c>
      <c r="CU67" s="15">
        <f ca="1">(BN67*DCF!K$28-DCF!K$5*MAX(BN67*DCF!K$28,0)-MAX(BN67-BM67,0)/Inputs!$B$17)*DCF!K$6</f>
        <v>6612.5089826590984</v>
      </c>
      <c r="CV67" s="15">
        <f ca="1">(BO67*DCF!L$28-DCF!L$5*MAX(BO67*DCF!L$28,0)-MAX(BO67-BN67,0)/Inputs!$B$17)*DCF!L$6</f>
        <v>6754.8939355250468</v>
      </c>
      <c r="CW67" s="15">
        <f ca="1">(BP67*DCF!M$28-DCF!M$5*MAX(BP67*DCF!M$28,0)-MAX(BP67-BO67,0)/Inputs!$B$17)*DCF!M$6</f>
        <v>7224.062243950244</v>
      </c>
      <c r="CX67" s="15">
        <f ca="1">(BQ67*DCF!C$46-DCF!C$5*MAX(BQ67*DCF!C$46,0)-MAX(BQ67-Inputs!$B$20,0)/Inputs!$B$24)*DCF!C$6</f>
        <v>-1363.7495338969263</v>
      </c>
      <c r="CY67" s="15">
        <f ca="1">(BR67*DCF!D$46-DCF!D$5*MAX(BR67*DCF!D$46,0)-MAX(BR67-BQ67,0)/Inputs!$B$24)*DCF!D$6</f>
        <v>-1200.5556252053025</v>
      </c>
      <c r="CZ67" s="15">
        <f ca="1">(BS67*DCF!E$46-DCF!E$5*MAX(BS67*DCF!E$46,0)-MAX(BS67-BR67,0)/Inputs!$B$24)*DCF!E$6</f>
        <v>-887.18733876144927</v>
      </c>
      <c r="DA67" s="15">
        <f ca="1">(BT67*DCF!F$46-DCF!F$5*MAX(BT67*DCF!F$46,0)-MAX(BT67-BS67,0)/Inputs!$B$24)*DCF!F$6</f>
        <v>-1197.8889203509057</v>
      </c>
      <c r="DB67" s="15">
        <f ca="1">(BU67*DCF!G$46-DCF!G$5*MAX(BU67*DCF!G$46,0)-MAX(BU67-BT67,0)/Inputs!$B$24)*DCF!G$6</f>
        <v>-626.70284929567094</v>
      </c>
      <c r="DC67" s="15">
        <f ca="1">(BV67*DCF!H$46-DCF!H$5*MAX(BV67*DCF!H$46,0)-MAX(BV67-BU67,0)/Inputs!$B$24)*DCF!H$6</f>
        <v>0</v>
      </c>
      <c r="DD67" s="15">
        <f ca="1">(BW67*DCF!I$46-DCF!I$5*MAX(BW67*DCF!I$46,0)-MAX(BW67-BV67,0)/Inputs!$B$24)*DCF!I$6</f>
        <v>-1339.942309943415</v>
      </c>
      <c r="DE67" s="15">
        <f ca="1">(BX67*DCF!J$46-DCF!J$5*MAX(BX67*DCF!J$46,0)-MAX(BX67-BW67,0)/Inputs!$B$24)*DCF!J$6</f>
        <v>-519.76480850977327</v>
      </c>
      <c r="DF67" s="15">
        <f ca="1">(BY67*DCF!K$46-DCF!K$5*MAX(BY67*DCF!K$46,0)-MAX(BY67-BX67,0)/Inputs!$B$24)*DCF!K$6</f>
        <v>-1877.7073395598318</v>
      </c>
      <c r="DG67" s="15">
        <f ca="1">(BZ67*DCF!L$46-DCF!L$5*MAX(BZ67*DCF!L$46,0)-MAX(BZ67-BY67,0)/Inputs!$B$24)*DCF!L$6</f>
        <v>1825.1469761031285</v>
      </c>
      <c r="DH67" s="15">
        <f ca="1">(CA67*DCF!M$46-DCF!M$5*MAX(CA67*DCF!M$46,0)-MAX(CA67-BZ67,0)/Inputs!$B$24)*DCF!M$6</f>
        <v>-524.47985838609429</v>
      </c>
      <c r="DI67" s="15">
        <f ca="1">SUM(CB67:CL67)+BE67*DCF!M$10*(1+Inputs!$B$30)*(1-Inputs!$B$33)*(1-Inputs!$B$30/Inputs!$B$31)/(Inputs!$B$29-Inputs!$B$30)*DCF!M$6</f>
        <v>145339.2723171057</v>
      </c>
      <c r="DJ67" s="15">
        <f ca="1">SUM(CM67:CW67)+BP67*DCF!M$28*(1+Inputs!$B$30)*(1-Inputs!$B$33)*(1-Inputs!$B$30/Inputs!$B$31)/(Inputs!$B$29-Inputs!$B$30)*DCF!M$6</f>
        <v>224559.85559715377</v>
      </c>
      <c r="DK67" s="15">
        <f ca="1">SUM(CX67:DH67)+CA67*DCF!M$46*(1+Inputs!$B$30)*(1-Inputs!$B$33)*(1-Inputs!$B$30/Inputs!$B$31)/(Inputs!$B$29-Inputs!$B$30)*DCF!M$6</f>
        <v>94271.056835017967</v>
      </c>
      <c r="DM67" s="15">
        <f ca="1">DI67+DJ67+DK67+Inputs!$B$34+Inputs!$B$36-Inputs!$B$35</f>
        <v>541021.18474927742</v>
      </c>
    </row>
    <row r="68" spans="1:117" x14ac:dyDescent="0.75">
      <c r="A68" s="11">
        <v>55</v>
      </c>
      <c r="C68" s="24">
        <f t="shared" ca="1" si="35"/>
        <v>-0.11056409950234289</v>
      </c>
      <c r="D68" s="24">
        <f t="shared" ca="1" si="35"/>
        <v>-0.54266201599474206</v>
      </c>
      <c r="E68" s="24">
        <f t="shared" ca="1" si="35"/>
        <v>2.6426524623190787E-2</v>
      </c>
      <c r="F68" s="24">
        <f t="shared" ca="1" si="35"/>
        <v>-1.0467999382937425</v>
      </c>
      <c r="G68" s="24">
        <f t="shared" ca="1" si="35"/>
        <v>0.15909116318359917</v>
      </c>
      <c r="H68" s="24">
        <f t="shared" ca="1" si="35"/>
        <v>1.7511759584740751</v>
      </c>
      <c r="I68" s="24">
        <f t="shared" ca="1" si="35"/>
        <v>1.776308265831928</v>
      </c>
      <c r="J68" s="24">
        <f t="shared" ca="1" si="35"/>
        <v>-0.47403693157212967</v>
      </c>
      <c r="K68" s="24">
        <f t="shared" ca="1" si="35"/>
        <v>-1.5911648359245962</v>
      </c>
      <c r="L68" s="24">
        <f t="shared" ca="1" si="35"/>
        <v>-1.3900143044988398</v>
      </c>
      <c r="M68" s="24">
        <f t="shared" ca="1" si="35"/>
        <v>1.9242460508306354</v>
      </c>
      <c r="N68" s="24">
        <f ca="1">SQRT(Inputs!$B$38)*C68+SQRT(1-Inputs!$B$38)*_xlfn.NORM.S.INV(RAND())</f>
        <v>-0.22135260035715887</v>
      </c>
      <c r="O68" s="24">
        <f ca="1">SQRT(Inputs!$B$38)*D68+SQRT(1-Inputs!$B$38)*_xlfn.NORM.S.INV(RAND())</f>
        <v>-1.5837483756669624</v>
      </c>
      <c r="P68" s="24">
        <f ca="1">SQRT(Inputs!$B$38)*E68+SQRT(1-Inputs!$B$38)*_xlfn.NORM.S.INV(RAND())</f>
        <v>0.55427731211417985</v>
      </c>
      <c r="Q68" s="24">
        <f ca="1">SQRT(Inputs!$B$38)*F68+SQRT(1-Inputs!$B$38)*_xlfn.NORM.S.INV(RAND())</f>
        <v>-1.2254689867513253</v>
      </c>
      <c r="R68" s="24">
        <f ca="1">SQRT(Inputs!$B$38)*G68+SQRT(1-Inputs!$B$38)*_xlfn.NORM.S.INV(RAND())</f>
        <v>1.2440018821904966</v>
      </c>
      <c r="S68" s="24">
        <f ca="1">SQRT(Inputs!$B$38)*H68+SQRT(1-Inputs!$B$38)*_xlfn.NORM.S.INV(RAND())</f>
        <v>0.27713386884741209</v>
      </c>
      <c r="T68" s="24">
        <f ca="1">SQRT(Inputs!$B$38)*I68+SQRT(1-Inputs!$B$38)*_xlfn.NORM.S.INV(RAND())</f>
        <v>0.58557558553496414</v>
      </c>
      <c r="U68" s="24">
        <f ca="1">SQRT(Inputs!$B$38)*J68+SQRT(1-Inputs!$B$38)*_xlfn.NORM.S.INV(RAND())</f>
        <v>0.31389302545252601</v>
      </c>
      <c r="V68" s="24">
        <f ca="1">SQRT(Inputs!$B$38)*K68+SQRT(1-Inputs!$B$38)*_xlfn.NORM.S.INV(RAND())</f>
        <v>-2.0371182605398395</v>
      </c>
      <c r="W68" s="24">
        <f ca="1">SQRT(Inputs!$B$38)*L68+SQRT(1-Inputs!$B$38)*_xlfn.NORM.S.INV(RAND())</f>
        <v>-1.7988312866993761</v>
      </c>
      <c r="X68" s="24">
        <f ca="1">SQRT(Inputs!$B$38)*M68+SQRT(1-Inputs!$B$38)*_xlfn.NORM.S.INV(RAND())</f>
        <v>8.9245113724199521E-2</v>
      </c>
      <c r="Y68" s="24">
        <f ca="1">SQRT(Inputs!$B$38)*C68+SQRT(1-Inputs!$B$38)*_xlfn.NORM.S.INV(RAND())</f>
        <v>7.2511594825618725E-4</v>
      </c>
      <c r="Z68" s="24">
        <f ca="1">SQRT(Inputs!$B$38)*D68+SQRT(1-Inputs!$B$38)*_xlfn.NORM.S.INV(RAND())</f>
        <v>-0.59115161094114588</v>
      </c>
      <c r="AA68" s="24">
        <f ca="1">SQRT(Inputs!$B$38)*E68+SQRT(1-Inputs!$B$38)*_xlfn.NORM.S.INV(RAND())</f>
        <v>0.23910087843155051</v>
      </c>
      <c r="AB68" s="24">
        <f ca="1">SQRT(Inputs!$B$38)*F68+SQRT(1-Inputs!$B$38)*_xlfn.NORM.S.INV(RAND())</f>
        <v>-0.17135169290771701</v>
      </c>
      <c r="AC68" s="24">
        <f ca="1">SQRT(Inputs!$B$38)*G68+SQRT(1-Inputs!$B$38)*_xlfn.NORM.S.INV(RAND())</f>
        <v>0.79458278432595741</v>
      </c>
      <c r="AD68" s="24">
        <f ca="1">SQRT(Inputs!$B$38)*H68+SQRT(1-Inputs!$B$38)*_xlfn.NORM.S.INV(RAND())</f>
        <v>1.1453697972549921</v>
      </c>
      <c r="AE68" s="24">
        <f ca="1">SQRT(Inputs!$B$38)*I68+SQRT(1-Inputs!$B$38)*_xlfn.NORM.S.INV(RAND())</f>
        <v>1.4298840057736608</v>
      </c>
      <c r="AF68" s="24">
        <f ca="1">SQRT(Inputs!$B$38)*J68+SQRT(1-Inputs!$B$38)*_xlfn.NORM.S.INV(RAND())</f>
        <v>-0.40870021561718017</v>
      </c>
      <c r="AG68" s="24">
        <f ca="1">SQRT(Inputs!$B$38)*K68+SQRT(1-Inputs!$B$38)*_xlfn.NORM.S.INV(RAND())</f>
        <v>-1.7522031992533971</v>
      </c>
      <c r="AH68" s="24">
        <f ca="1">SQRT(Inputs!$B$38)*L68+SQRT(1-Inputs!$B$38)*_xlfn.NORM.S.INV(RAND())</f>
        <v>-1.580418060778376</v>
      </c>
      <c r="AI68" s="24">
        <f ca="1">SQRT(Inputs!$B$38)*M68+SQRT(1-Inputs!$B$38)*_xlfn.NORM.S.INV(RAND())</f>
        <v>1.5899251104755936</v>
      </c>
      <c r="AJ68" s="24">
        <f ca="1">SQRT(Inputs!$B$38)*C68+SQRT(1-Inputs!$B$38)*_xlfn.NORM.S.INV(RAND())</f>
        <v>-2.7128505162408896E-2</v>
      </c>
      <c r="AK68" s="24">
        <f ca="1">SQRT(Inputs!$B$38)*D68+SQRT(1-Inputs!$B$38)*_xlfn.NORM.S.INV(RAND())</f>
        <v>-1.1506542388637306</v>
      </c>
      <c r="AL68" s="24">
        <f ca="1">SQRT(Inputs!$B$38)*E68+SQRT(1-Inputs!$B$38)*_xlfn.NORM.S.INV(RAND())</f>
        <v>0.27817664911348294</v>
      </c>
      <c r="AM68" s="24">
        <f ca="1">SQRT(Inputs!$B$38)*F68+SQRT(1-Inputs!$B$38)*_xlfn.NORM.S.INV(RAND())</f>
        <v>-0.54095804919967572</v>
      </c>
      <c r="AN68" s="24">
        <f ca="1">SQRT(Inputs!$B$38)*G68+SQRT(1-Inputs!$B$38)*_xlfn.NORM.S.INV(RAND())</f>
        <v>0.50927622182155941</v>
      </c>
      <c r="AO68" s="24">
        <f ca="1">SQRT(Inputs!$B$38)*H68+SQRT(1-Inputs!$B$38)*_xlfn.NORM.S.INV(RAND())</f>
        <v>1.1707780933771368</v>
      </c>
      <c r="AP68" s="24">
        <f ca="1">SQRT(Inputs!$B$38)*I68+SQRT(1-Inputs!$B$38)*_xlfn.NORM.S.INV(RAND())</f>
        <v>0.9156191406586901</v>
      </c>
      <c r="AQ68" s="24">
        <f ca="1">SQRT(Inputs!$B$38)*J68+SQRT(1-Inputs!$B$38)*_xlfn.NORM.S.INV(RAND())</f>
        <v>1.612733346015836</v>
      </c>
      <c r="AR68" s="24">
        <f ca="1">SQRT(Inputs!$B$38)*K68+SQRT(1-Inputs!$B$38)*_xlfn.NORM.S.INV(RAND())</f>
        <v>-0.14115250971075888</v>
      </c>
      <c r="AS68" s="24">
        <f ca="1">SQRT(Inputs!$B$38)*L68+SQRT(1-Inputs!$B$38)*_xlfn.NORM.S.INV(RAND())</f>
        <v>-0.19013965708830982</v>
      </c>
      <c r="AT68" s="24">
        <f ca="1">SQRT(Inputs!$B$38)*M68+SQRT(1-Inputs!$B$38)*_xlfn.NORM.S.INV(RAND())</f>
        <v>0.70935274389064185</v>
      </c>
      <c r="AU68" s="15">
        <f ca="1">Inputs!$B$6*EXP($B$8-0.5*C$5^2+C$5*N68)</f>
        <v>4787.5850102474005</v>
      </c>
      <c r="AV68" s="15">
        <f t="shared" ca="1" si="1"/>
        <v>4617.0099309394409</v>
      </c>
      <c r="AW68" s="15">
        <f t="shared" ca="1" si="2"/>
        <v>6066.6374302320564</v>
      </c>
      <c r="AX68" s="15">
        <f t="shared" ca="1" si="3"/>
        <v>6355.3124471497185</v>
      </c>
      <c r="AY68" s="15">
        <f t="shared" ca="1" si="4"/>
        <v>8981.3289955495766</v>
      </c>
      <c r="AZ68" s="15">
        <f t="shared" ca="1" si="5"/>
        <v>11324.795697465959</v>
      </c>
      <c r="BA68" s="15">
        <f t="shared" ca="1" si="6"/>
        <v>14734.564426524104</v>
      </c>
      <c r="BB68" s="15">
        <f t="shared" ca="1" si="7"/>
        <v>18615.936074812591</v>
      </c>
      <c r="BC68" s="15">
        <f t="shared" ca="1" si="8"/>
        <v>18729.658251674813</v>
      </c>
      <c r="BD68" s="15">
        <f t="shared" ca="1" si="9"/>
        <v>19392.280213784194</v>
      </c>
      <c r="BE68" s="15">
        <f t="shared" ca="1" si="10"/>
        <v>23956.694580565749</v>
      </c>
      <c r="BF68" s="15">
        <f ca="1">Inputs!$B$13*EXP($B$9-0.5*C$6^2+C$6*Y68)</f>
        <v>13833.009169240864</v>
      </c>
      <c r="BG68" s="15">
        <f t="shared" ca="1" si="11"/>
        <v>15153.096693400888</v>
      </c>
      <c r="BH68" s="15">
        <f t="shared" ca="1" si="12"/>
        <v>19263.26465066745</v>
      </c>
      <c r="BI68" s="15">
        <f t="shared" ca="1" si="13"/>
        <v>22967.326125729087</v>
      </c>
      <c r="BJ68" s="15">
        <f t="shared" ca="1" si="14"/>
        <v>31573.301239710574</v>
      </c>
      <c r="BK68" s="15">
        <f t="shared" ca="1" si="15"/>
        <v>45289.330187319567</v>
      </c>
      <c r="BL68" s="15">
        <f t="shared" ca="1" si="16"/>
        <v>66958.173670590739</v>
      </c>
      <c r="BM68" s="15">
        <f t="shared" ca="1" si="17"/>
        <v>78231.527941101202</v>
      </c>
      <c r="BN68" s="15">
        <f t="shared" ca="1" si="18"/>
        <v>77992.159495333995</v>
      </c>
      <c r="BO68" s="15">
        <f t="shared" ca="1" si="19"/>
        <v>79856.950304767364</v>
      </c>
      <c r="BP68" s="15">
        <f t="shared" ca="1" si="20"/>
        <v>117688.85357268568</v>
      </c>
      <c r="BQ68" s="15">
        <f ca="1">Inputs!$B$20*EXP($B$10-0.5*C$7^2+C$7*AJ68)</f>
        <v>4248.4380407250483</v>
      </c>
      <c r="BR68" s="15">
        <f t="shared" ca="1" si="21"/>
        <v>4000.0550665588785</v>
      </c>
      <c r="BS68" s="15">
        <f t="shared" ca="1" si="22"/>
        <v>5933.2288885574635</v>
      </c>
      <c r="BT68" s="15">
        <f t="shared" ca="1" si="23"/>
        <v>7098.3245414190806</v>
      </c>
      <c r="BU68" s="15">
        <f t="shared" ca="1" si="24"/>
        <v>11127.545558253374</v>
      </c>
      <c r="BV68" s="15">
        <f t="shared" ca="1" si="25"/>
        <v>20154.519535307285</v>
      </c>
      <c r="BW68" s="15">
        <f t="shared" ca="1" si="26"/>
        <v>34138.67834210502</v>
      </c>
      <c r="BX68" s="15">
        <f t="shared" ca="1" si="27"/>
        <v>65973.782580191109</v>
      </c>
      <c r="BY68" s="15">
        <f t="shared" ca="1" si="28"/>
        <v>89977.437147419041</v>
      </c>
      <c r="BZ68" s="15">
        <f t="shared" ca="1" si="29"/>
        <v>121914.19217425188</v>
      </c>
      <c r="CA68" s="15">
        <f t="shared" ca="1" si="30"/>
        <v>194258.79447018524</v>
      </c>
      <c r="CB68" s="15">
        <f ca="1">(AU68*DCF!C$10-DCF!C$5*MAX(AU68*DCF!C$10,0)-MAX(AU68-Inputs!$B$6,0)/Inputs!$B$10)*DCF!C$6</f>
        <v>1044.3196206641646</v>
      </c>
      <c r="CC68" s="15">
        <f ca="1">(AV68*DCF!D$10-DCF!D$5*MAX(AV68*DCF!D$10,0)-MAX(AV68-AU68,0)/Inputs!$B$10)*DCF!D$6</f>
        <v>1125.3648914509424</v>
      </c>
      <c r="CD68" s="15">
        <f ca="1">(AW68*DCF!E$10-DCF!E$5*MAX(AW68*DCF!E$10,0)-MAX(AW68-AV68,0)/Inputs!$B$10)*DCF!E$6</f>
        <v>1074.1738655535132</v>
      </c>
      <c r="CE68" s="15">
        <f ca="1">(AX68*DCF!F$10-DCF!F$5*MAX(AX68*DCF!F$10,0)-MAX(AX68-AW68,0)/Inputs!$B$10)*DCF!F$6</f>
        <v>1327.288464930404</v>
      </c>
      <c r="CF68" s="15">
        <f ca="1">(AY68*DCF!G$10-DCF!G$5*MAX(AY68*DCF!G$10,0)-MAX(AY68-AX68,0)/Inputs!$B$10)*DCF!G$6</f>
        <v>1345.7459036272676</v>
      </c>
      <c r="CG68" s="15">
        <f ca="1">(AZ68*DCF!H$10-DCF!H$5*MAX(AZ68*DCF!H$10,0)-MAX(AZ68-AY68,0)/Inputs!$B$10)*DCF!H$6</f>
        <v>1782.5926826134187</v>
      </c>
      <c r="CH68" s="15">
        <f ca="1">(BA68*DCF!I$10-DCF!I$5*MAX(BA68*DCF!I$10,0)-MAX(BA68-AZ68,0)/Inputs!$B$10)*DCF!I$6</f>
        <v>2132.145863115024</v>
      </c>
      <c r="CI68" s="15">
        <f ca="1">(BB68*DCF!J$10-DCF!J$5*MAX(BB68*DCF!J$10,0)-MAX(BB68-BA68,0)/Inputs!$B$10)*DCF!J$6</f>
        <v>2606.379912020348</v>
      </c>
      <c r="CJ68" s="15">
        <f ca="1">(BC68*DCF!K$10-DCF!K$5*MAX(BC68*DCF!K$10,0)-MAX(BC68-BB68,0)/Inputs!$B$10)*DCF!K$6</f>
        <v>2999.2548048880985</v>
      </c>
      <c r="CK68" s="15">
        <f ca="1">(BD68*DCF!L$10-DCF!L$5*MAX(BD68*DCF!L$10,0)-MAX(BD68-BC68,0)/Inputs!$B$10)*DCF!L$6</f>
        <v>2839.036870721136</v>
      </c>
      <c r="CL68" s="15">
        <f ca="1">(BE68*DCF!M$10-DCF!M$5*MAX(BE68*DCF!M$10,0)-MAX(BE68-BD68,0)/Inputs!$B$10)*DCF!M$6</f>
        <v>2835.3313958647682</v>
      </c>
      <c r="CM68" s="15">
        <f ca="1">(BF68*DCF!C$28-DCF!C$5*MAX(BF68*DCF!C$28,0)-MAX(BF68-Inputs!$B$13,0)/Inputs!$B$17)*DCF!C$6</f>
        <v>3656.8454882970414</v>
      </c>
      <c r="CN68" s="15">
        <f ca="1">(BG68*DCF!D$28-DCF!D$5*MAX(BG68*DCF!D$28,0)-MAX(BG68-BF68,0)/Inputs!$B$17)*DCF!D$6</f>
        <v>4181.3012699364472</v>
      </c>
      <c r="CO68" s="15">
        <f ca="1">(BH68*DCF!E$28-DCF!E$5*MAX(BH68*DCF!E$28,0)-MAX(BH68-BG68,0)/Inputs!$B$17)*DCF!E$6</f>
        <v>4645.6420304913781</v>
      </c>
      <c r="CP68" s="15">
        <f ca="1">(BI68*DCF!F$28-DCF!F$5*MAX(BI68*DCF!F$28,0)-MAX(BI68-BH68,0)/Inputs!$B$17)*DCF!F$6</f>
        <v>5560.6411252637354</v>
      </c>
      <c r="CQ68" s="15">
        <f ca="1">(BJ68*DCF!G$28-DCF!G$5*MAX(BJ68*DCF!G$28,0)-MAX(BJ68-BI68,0)/Inputs!$B$17)*DCF!G$6</f>
        <v>6744.4925550708112</v>
      </c>
      <c r="CR68" s="15">
        <f ca="1">(BK68*DCF!H$28-DCF!H$5*MAX(BK68*DCF!H$28,0)-MAX(BK68-BJ68,0)/Inputs!$B$17)*DCF!H$6</f>
        <v>9069.4650422109098</v>
      </c>
      <c r="CS68" s="15">
        <f ca="1">(BL68*DCF!I$28-DCF!I$5*MAX(BL68*DCF!I$28,0)-MAX(BL68-BK68,0)/Inputs!$B$17)*DCF!I$6</f>
        <v>12635.274550650418</v>
      </c>
      <c r="CT68" s="15">
        <f ca="1">(BM68*DCF!J$28-DCF!J$5*MAX(BM68*DCF!J$28,0)-MAX(BM68-BL68,0)/Inputs!$B$17)*DCF!J$6</f>
        <v>15957.370546363418</v>
      </c>
      <c r="CU68" s="15">
        <f ca="1">(BN68*DCF!K$28-DCF!K$5*MAX(BN68*DCF!K$28,0)-MAX(BN68-BM68,0)/Inputs!$B$17)*DCF!K$6</f>
        <v>16470.636390657037</v>
      </c>
      <c r="CV68" s="15">
        <f ca="1">(BO68*DCF!L$28-DCF!L$5*MAX(BO68*DCF!L$28,0)-MAX(BO68-BN68,0)/Inputs!$B$17)*DCF!L$6</f>
        <v>15722.133583490435</v>
      </c>
      <c r="CW68" s="15">
        <f ca="1">(BP68*DCF!M$28-DCF!M$5*MAX(BP68*DCF!M$28,0)-MAX(BP68-BO68,0)/Inputs!$B$17)*DCF!M$6</f>
        <v>18188.728968360079</v>
      </c>
      <c r="CX68" s="15">
        <f ca="1">(BQ68*DCF!C$46-DCF!C$5*MAX(BQ68*DCF!C$46,0)-MAX(BQ68-Inputs!$B$20,0)/Inputs!$B$24)*DCF!C$6</f>
        <v>-1464.9686194399872</v>
      </c>
      <c r="CY68" s="15">
        <f ca="1">(BR68*DCF!D$46-DCF!D$5*MAX(BR68*DCF!D$46,0)-MAX(BR68-BQ68,0)/Inputs!$B$24)*DCF!D$6</f>
        <v>-682.71611737160106</v>
      </c>
      <c r="CZ68" s="15">
        <f ca="1">(BS68*DCF!E$46-DCF!E$5*MAX(BS68*DCF!E$46,0)-MAX(BS68-BR68,0)/Inputs!$B$24)*DCF!E$6</f>
        <v>-1463.6185477967606</v>
      </c>
      <c r="DA68" s="15">
        <f ca="1">(BT68*DCF!F$46-DCF!F$5*MAX(BT68*DCF!F$46,0)-MAX(BT68-BS68,0)/Inputs!$B$24)*DCF!F$6</f>
        <v>-941.1930308275015</v>
      </c>
      <c r="DB68" s="15">
        <f ca="1">(BU68*DCF!G$46-DCF!G$5*MAX(BU68*DCF!G$46,0)-MAX(BU68-BT68,0)/Inputs!$B$24)*DCF!G$6</f>
        <v>-1729.6589896101809</v>
      </c>
      <c r="DC68" s="15">
        <f ca="1">(BV68*DCF!H$46-DCF!H$5*MAX(BV68*DCF!H$46,0)-MAX(BV68-BU68,0)/Inputs!$B$24)*DCF!H$6</f>
        <v>-2805.0768541822995</v>
      </c>
      <c r="DD68" s="15">
        <f ca="1">(BW68*DCF!I$46-DCF!I$5*MAX(BW68*DCF!I$46,0)-MAX(BW68-BV68,0)/Inputs!$B$24)*DCF!I$6</f>
        <v>-3225.8650011263417</v>
      </c>
      <c r="DE68" s="15">
        <f ca="1">(BX68*DCF!J$46-DCF!J$5*MAX(BX68*DCF!J$46,0)-MAX(BX68-BW68,0)/Inputs!$B$24)*DCF!J$6</f>
        <v>-5674.7318457019082</v>
      </c>
      <c r="DF68" s="15">
        <f ca="1">(BY68*DCF!K$46-DCF!K$5*MAX(BY68*DCF!K$46,0)-MAX(BY68-BX68,0)/Inputs!$B$24)*DCF!K$6</f>
        <v>-740.44476310431901</v>
      </c>
      <c r="DG68" s="15">
        <f ca="1">(BZ68*DCF!L$46-DCF!L$5*MAX(BZ68*DCF!L$46,0)-MAX(BZ68-BY68,0)/Inputs!$B$24)*DCF!L$6</f>
        <v>1199.9709733613186</v>
      </c>
      <c r="DH68" s="15">
        <f ca="1">(CA68*DCF!M$46-DCF!M$5*MAX(CA68*DCF!M$46,0)-MAX(CA68-BZ68,0)/Inputs!$B$24)*DCF!M$6</f>
        <v>105.03937348540053</v>
      </c>
      <c r="DI68" s="15">
        <f ca="1">SUM(CB68:CL68)+BE68*DCF!M$10*(1+Inputs!$B$30)*(1-Inputs!$B$33)*(1-Inputs!$B$30/Inputs!$B$31)/(Inputs!$B$29-Inputs!$B$30)*DCF!M$6</f>
        <v>87783.432087653287</v>
      </c>
      <c r="DJ68" s="15">
        <f ca="1">SUM(CM68:CW68)+BP68*DCF!M$28*(1+Inputs!$B$30)*(1-Inputs!$B$33)*(1-Inputs!$B$30/Inputs!$B$31)/(Inputs!$B$29-Inputs!$B$30)*DCF!M$6</f>
        <v>549538.71257313795</v>
      </c>
      <c r="DK68" s="15">
        <f ca="1">SUM(CX68:DH68)+CA68*DCF!M$46*(1+Inputs!$B$30)*(1-Inputs!$B$33)*(1-Inputs!$B$30/Inputs!$B$31)/(Inputs!$B$29-Inputs!$B$30)*DCF!M$6</f>
        <v>282923.84425387857</v>
      </c>
      <c r="DM68" s="15">
        <f ca="1">DI68+DJ68+DK68+Inputs!$B$34+Inputs!$B$36-Inputs!$B$35</f>
        <v>997096.98891466984</v>
      </c>
    </row>
    <row r="69" spans="1:117" x14ac:dyDescent="0.75">
      <c r="A69" s="11">
        <v>56</v>
      </c>
      <c r="C69" s="24">
        <f t="shared" ca="1" si="35"/>
        <v>-0.55566556767461295</v>
      </c>
      <c r="D69" s="24">
        <f t="shared" ca="1" si="35"/>
        <v>0.98698358799304786</v>
      </c>
      <c r="E69" s="24">
        <f t="shared" ca="1" si="35"/>
        <v>-2.1702050737311116</v>
      </c>
      <c r="F69" s="24">
        <f t="shared" ca="1" si="35"/>
        <v>-1.0663245680354183</v>
      </c>
      <c r="G69" s="24">
        <f t="shared" ca="1" si="35"/>
        <v>0.92504991113818724</v>
      </c>
      <c r="H69" s="24">
        <f t="shared" ca="1" si="35"/>
        <v>-0.83862394265278695</v>
      </c>
      <c r="I69" s="24">
        <f t="shared" ca="1" si="35"/>
        <v>-1.6175449226439929</v>
      </c>
      <c r="J69" s="24">
        <f t="shared" ca="1" si="35"/>
        <v>0.10239679187426322</v>
      </c>
      <c r="K69" s="24">
        <f t="shared" ca="1" si="35"/>
        <v>1.1029270385216183</v>
      </c>
      <c r="L69" s="24">
        <f t="shared" ca="1" si="35"/>
        <v>1.3804273074370172E-2</v>
      </c>
      <c r="M69" s="24">
        <f t="shared" ca="1" si="35"/>
        <v>-0.45151829580851432</v>
      </c>
      <c r="N69" s="24">
        <f ca="1">SQRT(Inputs!$B$38)*C69+SQRT(1-Inputs!$B$38)*_xlfn.NORM.S.INV(RAND())</f>
        <v>-2.0581068440869115</v>
      </c>
      <c r="O69" s="24">
        <f ca="1">SQRT(Inputs!$B$38)*D69+SQRT(1-Inputs!$B$38)*_xlfn.NORM.S.INV(RAND())</f>
        <v>7.5040319357073337E-2</v>
      </c>
      <c r="P69" s="24">
        <f ca="1">SQRT(Inputs!$B$38)*E69+SQRT(1-Inputs!$B$38)*_xlfn.NORM.S.INV(RAND())</f>
        <v>-1.9126167630844249</v>
      </c>
      <c r="Q69" s="24">
        <f ca="1">SQRT(Inputs!$B$38)*F69+SQRT(1-Inputs!$B$38)*_xlfn.NORM.S.INV(RAND())</f>
        <v>-1.3706719843992601</v>
      </c>
      <c r="R69" s="24">
        <f ca="1">SQRT(Inputs!$B$38)*G69+SQRT(1-Inputs!$B$38)*_xlfn.NORM.S.INV(RAND())</f>
        <v>-0.12127427653883105</v>
      </c>
      <c r="S69" s="24">
        <f ca="1">SQRT(Inputs!$B$38)*H69+SQRT(1-Inputs!$B$38)*_xlfn.NORM.S.INV(RAND())</f>
        <v>-0.96940718942462822</v>
      </c>
      <c r="T69" s="24">
        <f ca="1">SQRT(Inputs!$B$38)*I69+SQRT(1-Inputs!$B$38)*_xlfn.NORM.S.INV(RAND())</f>
        <v>-1.1874177899535703</v>
      </c>
      <c r="U69" s="24">
        <f ca="1">SQRT(Inputs!$B$38)*J69+SQRT(1-Inputs!$B$38)*_xlfn.NORM.S.INV(RAND())</f>
        <v>0.52053001626419848</v>
      </c>
      <c r="V69" s="24">
        <f ca="1">SQRT(Inputs!$B$38)*K69+SQRT(1-Inputs!$B$38)*_xlfn.NORM.S.INV(RAND())</f>
        <v>1.502567127525597</v>
      </c>
      <c r="W69" s="24">
        <f ca="1">SQRT(Inputs!$B$38)*L69+SQRT(1-Inputs!$B$38)*_xlfn.NORM.S.INV(RAND())</f>
        <v>1.0227253454006249</v>
      </c>
      <c r="X69" s="24">
        <f ca="1">SQRT(Inputs!$B$38)*M69+SQRT(1-Inputs!$B$38)*_xlfn.NORM.S.INV(RAND())</f>
        <v>-0.25996271794402731</v>
      </c>
      <c r="Y69" s="24">
        <f ca="1">SQRT(Inputs!$B$38)*C69+SQRT(1-Inputs!$B$38)*_xlfn.NORM.S.INV(RAND())</f>
        <v>-1.5337429226939505</v>
      </c>
      <c r="Z69" s="24">
        <f ca="1">SQRT(Inputs!$B$38)*D69+SQRT(1-Inputs!$B$38)*_xlfn.NORM.S.INV(RAND())</f>
        <v>1.70740718301743</v>
      </c>
      <c r="AA69" s="24">
        <f ca="1">SQRT(Inputs!$B$38)*E69+SQRT(1-Inputs!$B$38)*_xlfn.NORM.S.INV(RAND())</f>
        <v>-1.2626997801772371</v>
      </c>
      <c r="AB69" s="24">
        <f ca="1">SQRT(Inputs!$B$38)*F69+SQRT(1-Inputs!$B$38)*_xlfn.NORM.S.INV(RAND())</f>
        <v>-0.72919970832455305</v>
      </c>
      <c r="AC69" s="24">
        <f ca="1">SQRT(Inputs!$B$38)*G69+SQRT(1-Inputs!$B$38)*_xlfn.NORM.S.INV(RAND())</f>
        <v>0.52468107504978401</v>
      </c>
      <c r="AD69" s="24">
        <f ca="1">SQRT(Inputs!$B$38)*H69+SQRT(1-Inputs!$B$38)*_xlfn.NORM.S.INV(RAND())</f>
        <v>-0.24708064681399075</v>
      </c>
      <c r="AE69" s="24">
        <f ca="1">SQRT(Inputs!$B$38)*I69+SQRT(1-Inputs!$B$38)*_xlfn.NORM.S.INV(RAND())</f>
        <v>-0.16169916265179174</v>
      </c>
      <c r="AF69" s="24">
        <f ca="1">SQRT(Inputs!$B$38)*J69+SQRT(1-Inputs!$B$38)*_xlfn.NORM.S.INV(RAND())</f>
        <v>0.1425495320213663</v>
      </c>
      <c r="AG69" s="24">
        <f ca="1">SQRT(Inputs!$B$38)*K69+SQRT(1-Inputs!$B$38)*_xlfn.NORM.S.INV(RAND())</f>
        <v>2.8759833498396454</v>
      </c>
      <c r="AH69" s="24">
        <f ca="1">SQRT(Inputs!$B$38)*L69+SQRT(1-Inputs!$B$38)*_xlfn.NORM.S.INV(RAND())</f>
        <v>-0.60992407581392094</v>
      </c>
      <c r="AI69" s="24">
        <f ca="1">SQRT(Inputs!$B$38)*M69+SQRT(1-Inputs!$B$38)*_xlfn.NORM.S.INV(RAND())</f>
        <v>0.50683310659118008</v>
      </c>
      <c r="AJ69" s="24">
        <f ca="1">SQRT(Inputs!$B$38)*C69+SQRT(1-Inputs!$B$38)*_xlfn.NORM.S.INV(RAND())</f>
        <v>-1.7224141857715272</v>
      </c>
      <c r="AK69" s="24">
        <f ca="1">SQRT(Inputs!$B$38)*D69+SQRT(1-Inputs!$B$38)*_xlfn.NORM.S.INV(RAND())</f>
        <v>1.0225499250840082</v>
      </c>
      <c r="AL69" s="24">
        <f ca="1">SQRT(Inputs!$B$38)*E69+SQRT(1-Inputs!$B$38)*_xlfn.NORM.S.INV(RAND())</f>
        <v>-1.3772319881053392</v>
      </c>
      <c r="AM69" s="24">
        <f ca="1">SQRT(Inputs!$B$38)*F69+SQRT(1-Inputs!$B$38)*_xlfn.NORM.S.INV(RAND())</f>
        <v>-0.44799572104393481</v>
      </c>
      <c r="AN69" s="24">
        <f ca="1">SQRT(Inputs!$B$38)*G69+SQRT(1-Inputs!$B$38)*_xlfn.NORM.S.INV(RAND())</f>
        <v>1.0139604591609404</v>
      </c>
      <c r="AO69" s="24">
        <f ca="1">SQRT(Inputs!$B$38)*H69+SQRT(1-Inputs!$B$38)*_xlfn.NORM.S.INV(RAND())</f>
        <v>-0.90532145079465565</v>
      </c>
      <c r="AP69" s="24">
        <f ca="1">SQRT(Inputs!$B$38)*I69+SQRT(1-Inputs!$B$38)*_xlfn.NORM.S.INV(RAND())</f>
        <v>-0.92240397145928421</v>
      </c>
      <c r="AQ69" s="24">
        <f ca="1">SQRT(Inputs!$B$38)*J69+SQRT(1-Inputs!$B$38)*_xlfn.NORM.S.INV(RAND())</f>
        <v>-0.4314896859765</v>
      </c>
      <c r="AR69" s="24">
        <f ca="1">SQRT(Inputs!$B$38)*K69+SQRT(1-Inputs!$B$38)*_xlfn.NORM.S.INV(RAND())</f>
        <v>1.0953107347390694</v>
      </c>
      <c r="AS69" s="24">
        <f ca="1">SQRT(Inputs!$B$38)*L69+SQRT(1-Inputs!$B$38)*_xlfn.NORM.S.INV(RAND())</f>
        <v>0.26961608915824414</v>
      </c>
      <c r="AT69" s="24">
        <f ca="1">SQRT(Inputs!$B$38)*M69+SQRT(1-Inputs!$B$38)*_xlfn.NORM.S.INV(RAND())</f>
        <v>-0.18903401810547305</v>
      </c>
      <c r="AU69" s="15">
        <f ca="1">Inputs!$B$6*EXP($B$8-0.5*C$5^2+C$5*N69)</f>
        <v>3556.2444314469808</v>
      </c>
      <c r="AV69" s="15">
        <f t="shared" ca="1" si="1"/>
        <v>4376.814879971007</v>
      </c>
      <c r="AW69" s="15">
        <f t="shared" ca="1" si="2"/>
        <v>4123.2468025296585</v>
      </c>
      <c r="AX69" s="15">
        <f t="shared" ca="1" si="3"/>
        <v>4241.7964204924347</v>
      </c>
      <c r="AY69" s="15">
        <f t="shared" ca="1" si="4"/>
        <v>5111.0040146709816</v>
      </c>
      <c r="AZ69" s="15">
        <f t="shared" ca="1" si="5"/>
        <v>5617.9916943857797</v>
      </c>
      <c r="BA69" s="15">
        <f t="shared" ca="1" si="6"/>
        <v>6071.5548527706978</v>
      </c>
      <c r="BB69" s="15">
        <f t="shared" ca="1" si="7"/>
        <v>7831.3863531055076</v>
      </c>
      <c r="BC69" s="15">
        <f t="shared" ca="1" si="8"/>
        <v>11088.574634838131</v>
      </c>
      <c r="BD69" s="15">
        <f t="shared" ca="1" si="9"/>
        <v>14948.219603863059</v>
      </c>
      <c r="BE69" s="15">
        <f t="shared" ca="1" si="10"/>
        <v>17888.516870003223</v>
      </c>
      <c r="BF69" s="15">
        <f ca="1">Inputs!$B$13*EXP($B$9-0.5*C$6^2+C$6*Y69)</f>
        <v>10204.746550511085</v>
      </c>
      <c r="BG69" s="15">
        <f t="shared" ca="1" si="11"/>
        <v>16924.266040503695</v>
      </c>
      <c r="BH69" s="15">
        <f t="shared" ca="1" si="12"/>
        <v>16771.12551427196</v>
      </c>
      <c r="BI69" s="15">
        <f t="shared" ca="1" si="13"/>
        <v>18350.699997402746</v>
      </c>
      <c r="BJ69" s="15">
        <f t="shared" ca="1" si="14"/>
        <v>24264.196247072567</v>
      </c>
      <c r="BK69" s="15">
        <f t="shared" ca="1" si="15"/>
        <v>28794.622596195146</v>
      </c>
      <c r="BL69" s="15">
        <f t="shared" ca="1" si="16"/>
        <v>34637.242327028762</v>
      </c>
      <c r="BM69" s="15">
        <f t="shared" ca="1" si="17"/>
        <v>43337.333989812352</v>
      </c>
      <c r="BN69" s="15">
        <f t="shared" ca="1" si="18"/>
        <v>75231.70804695852</v>
      </c>
      <c r="BO69" s="15">
        <f t="shared" ca="1" si="19"/>
        <v>86229.457194157207</v>
      </c>
      <c r="BP69" s="15">
        <f t="shared" ca="1" si="20"/>
        <v>112405.04747302106</v>
      </c>
      <c r="BQ69" s="15">
        <f ca="1">Inputs!$B$20*EXP($B$10-0.5*C$7^2+C$7*AJ69)</f>
        <v>2328.5899506013284</v>
      </c>
      <c r="BR69" s="15">
        <f t="shared" ca="1" si="21"/>
        <v>4371.8481987731066</v>
      </c>
      <c r="BS69" s="15">
        <f t="shared" ca="1" si="22"/>
        <v>4030.9743059657881</v>
      </c>
      <c r="BT69" s="15">
        <f t="shared" ca="1" si="23"/>
        <v>4941.581079525673</v>
      </c>
      <c r="BU69" s="15">
        <f t="shared" ca="1" si="24"/>
        <v>8752.7553764394943</v>
      </c>
      <c r="BV69" s="15">
        <f t="shared" ca="1" si="25"/>
        <v>9930.7029840929226</v>
      </c>
      <c r="BW69" s="15">
        <f t="shared" ca="1" si="26"/>
        <v>11400.047463517745</v>
      </c>
      <c r="BX69" s="15">
        <f t="shared" ca="1" si="27"/>
        <v>14623.504211657042</v>
      </c>
      <c r="BY69" s="15">
        <f t="shared" ca="1" si="28"/>
        <v>25266.959898661946</v>
      </c>
      <c r="BZ69" s="15">
        <f t="shared" ca="1" si="29"/>
        <v>37254.57584552437</v>
      </c>
      <c r="CA69" s="15">
        <f t="shared" ca="1" si="30"/>
        <v>50602.680518811751</v>
      </c>
      <c r="CB69" s="15">
        <f ca="1">(AU69*DCF!C$10-DCF!C$5*MAX(AU69*DCF!C$10,0)-MAX(AU69-Inputs!$B$6,0)/Inputs!$B$10)*DCF!C$6</f>
        <v>913.27598772964166</v>
      </c>
      <c r="CC69" s="15">
        <f ca="1">(AV69*DCF!D$10-DCF!D$5*MAX(AV69*DCF!D$10,0)-MAX(AV69-AU69,0)/Inputs!$B$10)*DCF!D$6</f>
        <v>866.74434702712153</v>
      </c>
      <c r="CD69" s="15">
        <f ca="1">(AW69*DCF!E$10-DCF!E$5*MAX(AW69*DCF!E$10,0)-MAX(AW69-AV69,0)/Inputs!$B$10)*DCF!E$6</f>
        <v>951.99205013917401</v>
      </c>
      <c r="CE69" s="15">
        <f ca="1">(AX69*DCF!F$10-DCF!F$5*MAX(AX69*DCF!F$10,0)-MAX(AX69-AW69,0)/Inputs!$B$10)*DCF!F$6</f>
        <v>901.31016220536162</v>
      </c>
      <c r="CF69" s="15">
        <f ca="1">(AY69*DCF!G$10-DCF!G$5*MAX(AY69*DCF!G$10,0)-MAX(AY69-AX69,0)/Inputs!$B$10)*DCF!G$6</f>
        <v>885.99377207037924</v>
      </c>
      <c r="CG69" s="15">
        <f ca="1">(AZ69*DCF!H$10-DCF!H$5*MAX(AZ69*DCF!H$10,0)-MAX(AZ69-AY69,0)/Inputs!$B$10)*DCF!H$6</f>
        <v>1000.7123656596573</v>
      </c>
      <c r="CH69" s="15">
        <f ca="1">(BA69*DCF!I$10-DCF!I$5*MAX(BA69*DCF!I$10,0)-MAX(BA69-AZ69,0)/Inputs!$B$10)*DCF!I$6</f>
        <v>1034.6513312125383</v>
      </c>
      <c r="CI69" s="15">
        <f ca="1">(BB69*DCF!J$10-DCF!J$5*MAX(BB69*DCF!J$10,0)-MAX(BB69-BA69,0)/Inputs!$B$10)*DCF!J$6</f>
        <v>1077.210605368999</v>
      </c>
      <c r="CJ69" s="15">
        <f ca="1">(BC69*DCF!K$10-DCF!K$5*MAX(BC69*DCF!K$10,0)-MAX(BC69-BB69,0)/Inputs!$B$10)*DCF!K$6</f>
        <v>1329.1256567487394</v>
      </c>
      <c r="CK69" s="15">
        <f ca="1">(BD69*DCF!L$10-DCF!L$5*MAX(BD69*DCF!L$10,0)-MAX(BD69-BC69,0)/Inputs!$B$10)*DCF!L$6</f>
        <v>1755.3611835226156</v>
      </c>
      <c r="CL69" s="15">
        <f ca="1">(BE69*DCF!M$10-DCF!M$5*MAX(BE69*DCF!M$10,0)-MAX(BE69-BD69,0)/Inputs!$B$10)*DCF!M$6</f>
        <v>2173.0511760234831</v>
      </c>
      <c r="CM69" s="15">
        <f ca="1">(BF69*DCF!C$28-DCF!C$5*MAX(BF69*DCF!C$28,0)-MAX(BF69-Inputs!$B$13,0)/Inputs!$B$17)*DCF!C$6</f>
        <v>3114.4217231819562</v>
      </c>
      <c r="CN69" s="15">
        <f ca="1">(BG69*DCF!D$28-DCF!D$5*MAX(BG69*DCF!D$28,0)-MAX(BG69-BF69,0)/Inputs!$B$17)*DCF!D$6</f>
        <v>3551.0050923390927</v>
      </c>
      <c r="CO69" s="15">
        <f ca="1">(BH69*DCF!E$28-DCF!E$5*MAX(BH69*DCF!E$28,0)-MAX(BH69-BG69,0)/Inputs!$B$17)*DCF!E$6</f>
        <v>4749.8813797397515</v>
      </c>
      <c r="CP69" s="15">
        <f ca="1">(BI69*DCF!F$28-DCF!F$5*MAX(BI69*DCF!F$28,0)-MAX(BI69-BH69,0)/Inputs!$B$17)*DCF!F$6</f>
        <v>4694.1451742965992</v>
      </c>
      <c r="CQ69" s="15">
        <f ca="1">(BJ69*DCF!G$28-DCF!G$5*MAX(BJ69*DCF!G$28,0)-MAX(BJ69-BI69,0)/Inputs!$B$17)*DCF!G$6</f>
        <v>5300.9381572448838</v>
      </c>
      <c r="CR69" s="15">
        <f ca="1">(BK69*DCF!H$28-DCF!H$5*MAX(BK69*DCF!H$28,0)-MAX(BK69-BJ69,0)/Inputs!$B$17)*DCF!H$6</f>
        <v>6417.3267364798594</v>
      </c>
      <c r="CS69" s="15">
        <f ca="1">(BL69*DCF!I$28-DCF!I$5*MAX(BL69*DCF!I$28,0)-MAX(BL69-BK69,0)/Inputs!$B$17)*DCF!I$6</f>
        <v>7306.4576799998231</v>
      </c>
      <c r="CT69" s="15">
        <f ca="1">(BM69*DCF!J$28-DCF!J$5*MAX(BM69*DCF!J$28,0)-MAX(BM69-BL69,0)/Inputs!$B$17)*DCF!J$6</f>
        <v>8514.2621053147413</v>
      </c>
      <c r="CU69" s="15">
        <f ca="1">(BN69*DCF!K$28-DCF!K$5*MAX(BN69*DCF!K$28,0)-MAX(BN69-BM69,0)/Inputs!$B$17)*DCF!K$6</f>
        <v>11981.039338628505</v>
      </c>
      <c r="CV69" s="15">
        <f ca="1">(BO69*DCF!L$28-DCF!L$5*MAX(BO69*DCF!L$28,0)-MAX(BO69-BN69,0)/Inputs!$B$17)*DCF!L$6</f>
        <v>15960.173001044046</v>
      </c>
      <c r="CW69" s="15">
        <f ca="1">(BP69*DCF!M$28-DCF!M$5*MAX(BP69*DCF!M$28,0)-MAX(BP69-BO69,0)/Inputs!$B$17)*DCF!M$6</f>
        <v>18412.990034336548</v>
      </c>
      <c r="CX69" s="15">
        <f ca="1">(BQ69*DCF!C$46-DCF!C$5*MAX(BQ69*DCF!C$46,0)-MAX(BQ69-Inputs!$B$20,0)/Inputs!$B$24)*DCF!C$6</f>
        <v>-537.78058905342459</v>
      </c>
      <c r="CY69" s="15">
        <f ca="1">(BR69*DCF!D$46-DCF!D$5*MAX(BR69*DCF!D$46,0)-MAX(BR69-BQ69,0)/Inputs!$B$24)*DCF!D$6</f>
        <v>-1618.0138686241951</v>
      </c>
      <c r="CZ69" s="15">
        <f ca="1">(BS69*DCF!E$46-DCF!E$5*MAX(BS69*DCF!E$46,0)-MAX(BS69-BR69,0)/Inputs!$B$24)*DCF!E$6</f>
        <v>-476.66973013328624</v>
      </c>
      <c r="DA69" s="15">
        <f ca="1">(BT69*DCF!F$46-DCF!F$5*MAX(BT69*DCF!F$46,0)-MAX(BT69-BS69,0)/Inputs!$B$24)*DCF!F$6</f>
        <v>-691.45788999913509</v>
      </c>
      <c r="DB69" s="15">
        <f ca="1">(BU69*DCF!G$46-DCF!G$5*MAX(BU69*DCF!G$46,0)-MAX(BU69-BT69,0)/Inputs!$B$24)*DCF!G$6</f>
        <v>-1576.4291314023637</v>
      </c>
      <c r="DC69" s="15">
        <f ca="1">(BV69*DCF!H$46-DCF!H$5*MAX(BV69*DCF!H$46,0)-MAX(BV69-BU69,0)/Inputs!$B$24)*DCF!H$6</f>
        <v>-366.04000167356537</v>
      </c>
      <c r="DD69" s="15">
        <f ca="1">(BW69*DCF!I$46-DCF!I$5*MAX(BW69*DCF!I$46,0)-MAX(BW69-BV69,0)/Inputs!$B$24)*DCF!I$6</f>
        <v>-158.50344314146102</v>
      </c>
      <c r="DE69" s="15">
        <f ca="1">(BX69*DCF!J$46-DCF!J$5*MAX(BX69*DCF!J$46,0)-MAX(BX69-BW69,0)/Inputs!$B$24)*DCF!J$6</f>
        <v>-241.39251480871053</v>
      </c>
      <c r="DF69" s="15">
        <f ca="1">(BY69*DCF!K$46-DCF!K$5*MAX(BY69*DCF!K$46,0)-MAX(BY69-BX69,0)/Inputs!$B$24)*DCF!K$6</f>
        <v>-1164.0301255678187</v>
      </c>
      <c r="DG69" s="15">
        <f ca="1">(BZ69*DCF!L$46-DCF!L$5*MAX(BZ69*DCF!L$46,0)-MAX(BZ69-BY69,0)/Inputs!$B$24)*DCF!L$6</f>
        <v>-137.60066869422016</v>
      </c>
      <c r="DH69" s="15">
        <f ca="1">(CA69*DCF!M$46-DCF!M$5*MAX(CA69*DCF!M$46,0)-MAX(CA69-BZ69,0)/Inputs!$B$24)*DCF!M$6</f>
        <v>1176.5474890044793</v>
      </c>
      <c r="DI69" s="15">
        <f ca="1">SUM(CB69:CL69)+BE69*DCF!M$10*(1+Inputs!$B$30)*(1-Inputs!$B$33)*(1-Inputs!$B$30/Inputs!$B$31)/(Inputs!$B$29-Inputs!$B$30)*DCF!M$6</f>
        <v>62673.407638073346</v>
      </c>
      <c r="DJ69" s="15">
        <f ca="1">SUM(CM69:CW69)+BP69*DCF!M$28*(1+Inputs!$B$30)*(1-Inputs!$B$33)*(1-Inputs!$B$30/Inputs!$B$31)/(Inputs!$B$29-Inputs!$B$30)*DCF!M$6</f>
        <v>507102.2851163267</v>
      </c>
      <c r="DK69" s="15">
        <f ca="1">SUM(CX69:DH69)+CA69*DCF!M$46*(1+Inputs!$B$30)*(1-Inputs!$B$33)*(1-Inputs!$B$30/Inputs!$B$31)/(Inputs!$B$29-Inputs!$B$30)*DCF!M$6</f>
        <v>72446.367878700315</v>
      </c>
      <c r="DM69" s="15">
        <f ca="1">DI69+DJ69+DK69+Inputs!$B$34+Inputs!$B$36-Inputs!$B$35</f>
        <v>719073.06063310034</v>
      </c>
    </row>
    <row r="70" spans="1:117" x14ac:dyDescent="0.75">
      <c r="A70" s="11">
        <v>57</v>
      </c>
      <c r="C70" s="24">
        <f t="shared" ca="1" si="35"/>
        <v>-0.84851467093174626</v>
      </c>
      <c r="D70" s="24">
        <f t="shared" ca="1" si="35"/>
        <v>0.66894030971343055</v>
      </c>
      <c r="E70" s="24">
        <f t="shared" ca="1" si="35"/>
        <v>0.10394142315406608</v>
      </c>
      <c r="F70" s="24">
        <f t="shared" ca="1" si="35"/>
        <v>0.99294235258013674</v>
      </c>
      <c r="G70" s="24">
        <f t="shared" ca="1" si="35"/>
        <v>-0.90149305243092293</v>
      </c>
      <c r="H70" s="24">
        <f t="shared" ca="1" si="35"/>
        <v>1.3076914706777905</v>
      </c>
      <c r="I70" s="24">
        <f t="shared" ca="1" si="35"/>
        <v>-0.15840054376612084</v>
      </c>
      <c r="J70" s="24">
        <f t="shared" ca="1" si="35"/>
        <v>0.43374376180850133</v>
      </c>
      <c r="K70" s="24">
        <f t="shared" ca="1" si="35"/>
        <v>0.10184864253327264</v>
      </c>
      <c r="L70" s="24">
        <f t="shared" ca="1" si="35"/>
        <v>-1.6649747466436851</v>
      </c>
      <c r="M70" s="24">
        <f t="shared" ca="1" si="35"/>
        <v>-1.1628124552665429</v>
      </c>
      <c r="N70" s="24">
        <f ca="1">SQRT(Inputs!$B$38)*C70+SQRT(1-Inputs!$B$38)*_xlfn.NORM.S.INV(RAND())</f>
        <v>-1.0132972286762472</v>
      </c>
      <c r="O70" s="24">
        <f ca="1">SQRT(Inputs!$B$38)*D70+SQRT(1-Inputs!$B$38)*_xlfn.NORM.S.INV(RAND())</f>
        <v>0.59551980852023589</v>
      </c>
      <c r="P70" s="24">
        <f ca="1">SQRT(Inputs!$B$38)*E70+SQRT(1-Inputs!$B$38)*_xlfn.NORM.S.INV(RAND())</f>
        <v>-1.2943128740490253</v>
      </c>
      <c r="Q70" s="24">
        <f ca="1">SQRT(Inputs!$B$38)*F70+SQRT(1-Inputs!$B$38)*_xlfn.NORM.S.INV(RAND())</f>
        <v>1.0991468739983945</v>
      </c>
      <c r="R70" s="24">
        <f ca="1">SQRT(Inputs!$B$38)*G70+SQRT(1-Inputs!$B$38)*_xlfn.NORM.S.INV(RAND())</f>
        <v>-0.18988860930051471</v>
      </c>
      <c r="S70" s="24">
        <f ca="1">SQRT(Inputs!$B$38)*H70+SQRT(1-Inputs!$B$38)*_xlfn.NORM.S.INV(RAND())</f>
        <v>0.95712440889730654</v>
      </c>
      <c r="T70" s="24">
        <f ca="1">SQRT(Inputs!$B$38)*I70+SQRT(1-Inputs!$B$38)*_xlfn.NORM.S.INV(RAND())</f>
        <v>-0.38299960381980214</v>
      </c>
      <c r="U70" s="24">
        <f ca="1">SQRT(Inputs!$B$38)*J70+SQRT(1-Inputs!$B$38)*_xlfn.NORM.S.INV(RAND())</f>
        <v>-0.1893617528673486</v>
      </c>
      <c r="V70" s="24">
        <f ca="1">SQRT(Inputs!$B$38)*K70+SQRT(1-Inputs!$B$38)*_xlfn.NORM.S.INV(RAND())</f>
        <v>0.18911426107727178</v>
      </c>
      <c r="W70" s="24">
        <f ca="1">SQRT(Inputs!$B$38)*L70+SQRT(1-Inputs!$B$38)*_xlfn.NORM.S.INV(RAND())</f>
        <v>0.27924300499077559</v>
      </c>
      <c r="X70" s="24">
        <f ca="1">SQRT(Inputs!$B$38)*M70+SQRT(1-Inputs!$B$38)*_xlfn.NORM.S.INV(RAND())</f>
        <v>-1.0586618306613291</v>
      </c>
      <c r="Y70" s="24">
        <f ca="1">SQRT(Inputs!$B$38)*C70+SQRT(1-Inputs!$B$38)*_xlfn.NORM.S.INV(RAND())</f>
        <v>-0.29377801203929654</v>
      </c>
      <c r="Z70" s="24">
        <f ca="1">SQRT(Inputs!$B$38)*D70+SQRT(1-Inputs!$B$38)*_xlfn.NORM.S.INV(RAND())</f>
        <v>0.84369880794324148</v>
      </c>
      <c r="AA70" s="24">
        <f ca="1">SQRT(Inputs!$B$38)*E70+SQRT(1-Inputs!$B$38)*_xlfn.NORM.S.INV(RAND())</f>
        <v>0.69595065759598462</v>
      </c>
      <c r="AB70" s="24">
        <f ca="1">SQRT(Inputs!$B$38)*F70+SQRT(1-Inputs!$B$38)*_xlfn.NORM.S.INV(RAND())</f>
        <v>0.35550944968533948</v>
      </c>
      <c r="AC70" s="24">
        <f ca="1">SQRT(Inputs!$B$38)*G70+SQRT(1-Inputs!$B$38)*_xlfn.NORM.S.INV(RAND())</f>
        <v>-0.35411733717564448</v>
      </c>
      <c r="AD70" s="24">
        <f ca="1">SQRT(Inputs!$B$38)*H70+SQRT(1-Inputs!$B$38)*_xlfn.NORM.S.INV(RAND())</f>
        <v>-0.30987575324949446</v>
      </c>
      <c r="AE70" s="24">
        <f ca="1">SQRT(Inputs!$B$38)*I70+SQRT(1-Inputs!$B$38)*_xlfn.NORM.S.INV(RAND())</f>
        <v>0.33202886840515355</v>
      </c>
      <c r="AF70" s="24">
        <f ca="1">SQRT(Inputs!$B$38)*J70+SQRT(1-Inputs!$B$38)*_xlfn.NORM.S.INV(RAND())</f>
        <v>0.12276216172904665</v>
      </c>
      <c r="AG70" s="24">
        <f ca="1">SQRT(Inputs!$B$38)*K70+SQRT(1-Inputs!$B$38)*_xlfn.NORM.S.INV(RAND())</f>
        <v>-0.93120832850059909</v>
      </c>
      <c r="AH70" s="24">
        <f ca="1">SQRT(Inputs!$B$38)*L70+SQRT(1-Inputs!$B$38)*_xlfn.NORM.S.INV(RAND())</f>
        <v>-1.8054786951473289</v>
      </c>
      <c r="AI70" s="24">
        <f ca="1">SQRT(Inputs!$B$38)*M70+SQRT(1-Inputs!$B$38)*_xlfn.NORM.S.INV(RAND())</f>
        <v>1.1387867436659893</v>
      </c>
      <c r="AJ70" s="24">
        <f ca="1">SQRT(Inputs!$B$38)*C70+SQRT(1-Inputs!$B$38)*_xlfn.NORM.S.INV(RAND())</f>
        <v>-0.10041752363415241</v>
      </c>
      <c r="AK70" s="24">
        <f ca="1">SQRT(Inputs!$B$38)*D70+SQRT(1-Inputs!$B$38)*_xlfn.NORM.S.INV(RAND())</f>
        <v>0.51556543447001024</v>
      </c>
      <c r="AL70" s="24">
        <f ca="1">SQRT(Inputs!$B$38)*E70+SQRT(1-Inputs!$B$38)*_xlfn.NORM.S.INV(RAND())</f>
        <v>0.32637927049904192</v>
      </c>
      <c r="AM70" s="24">
        <f ca="1">SQRT(Inputs!$B$38)*F70+SQRT(1-Inputs!$B$38)*_xlfn.NORM.S.INV(RAND())</f>
        <v>0.68702870470563426</v>
      </c>
      <c r="AN70" s="24">
        <f ca="1">SQRT(Inputs!$B$38)*G70+SQRT(1-Inputs!$B$38)*_xlfn.NORM.S.INV(RAND())</f>
        <v>0.60535999304982124</v>
      </c>
      <c r="AO70" s="24">
        <f ca="1">SQRT(Inputs!$B$38)*H70+SQRT(1-Inputs!$B$38)*_xlfn.NORM.S.INV(RAND())</f>
        <v>0.10221991509133332</v>
      </c>
      <c r="AP70" s="24">
        <f ca="1">SQRT(Inputs!$B$38)*I70+SQRT(1-Inputs!$B$38)*_xlfn.NORM.S.INV(RAND())</f>
        <v>-0.11690850860631888</v>
      </c>
      <c r="AQ70" s="24">
        <f ca="1">SQRT(Inputs!$B$38)*J70+SQRT(1-Inputs!$B$38)*_xlfn.NORM.S.INV(RAND())</f>
        <v>2.3661561078843478</v>
      </c>
      <c r="AR70" s="24">
        <f ca="1">SQRT(Inputs!$B$38)*K70+SQRT(1-Inputs!$B$38)*_xlfn.NORM.S.INV(RAND())</f>
        <v>1.1992743183561776</v>
      </c>
      <c r="AS70" s="24">
        <f ca="1">SQRT(Inputs!$B$38)*L70+SQRT(1-Inputs!$B$38)*_xlfn.NORM.S.INV(RAND())</f>
        <v>-0.16260810832700323</v>
      </c>
      <c r="AT70" s="24">
        <f ca="1">SQRT(Inputs!$B$38)*M70+SQRT(1-Inputs!$B$38)*_xlfn.NORM.S.INV(RAND())</f>
        <v>-0.95970189073729539</v>
      </c>
      <c r="AU70" s="15">
        <f ca="1">Inputs!$B$6*EXP($B$8-0.5*C$5^2+C$5*N70)</f>
        <v>4211.5535698877811</v>
      </c>
      <c r="AV70" s="15">
        <f t="shared" ca="1" si="1"/>
        <v>5595.5685364964629</v>
      </c>
      <c r="AW70" s="15">
        <f t="shared" ca="1" si="2"/>
        <v>5729.8660190825176</v>
      </c>
      <c r="AX70" s="15">
        <f t="shared" ca="1" si="3"/>
        <v>8025.3053922988356</v>
      </c>
      <c r="AY70" s="15">
        <f t="shared" ca="1" si="4"/>
        <v>9592.6329059333548</v>
      </c>
      <c r="AZ70" s="15">
        <f t="shared" ca="1" si="5"/>
        <v>13036.098640909899</v>
      </c>
      <c r="BA70" s="15">
        <f t="shared" ca="1" si="6"/>
        <v>15326.034238204724</v>
      </c>
      <c r="BB70" s="15">
        <f t="shared" ca="1" si="7"/>
        <v>18411.104395876813</v>
      </c>
      <c r="BC70" s="15">
        <f t="shared" ca="1" si="8"/>
        <v>22964.33219954621</v>
      </c>
      <c r="BD70" s="15">
        <f t="shared" ca="1" si="9"/>
        <v>28877.959249541509</v>
      </c>
      <c r="BE70" s="15">
        <f t="shared" ca="1" si="10"/>
        <v>32133.518314973204</v>
      </c>
      <c r="BF70" s="15">
        <f ca="1">Inputs!$B$13*EXP($B$9-0.5*C$6^2+C$6*Y70)</f>
        <v>13048.499415185401</v>
      </c>
      <c r="BG70" s="15">
        <f t="shared" ca="1" si="11"/>
        <v>18517.615534500535</v>
      </c>
      <c r="BH70" s="15">
        <f t="shared" ca="1" si="12"/>
        <v>25393.401781606346</v>
      </c>
      <c r="BI70" s="15">
        <f t="shared" ca="1" si="13"/>
        <v>32833.727523312671</v>
      </c>
      <c r="BJ70" s="15">
        <f t="shared" ca="1" si="14"/>
        <v>38248.928137200244</v>
      </c>
      <c r="BK70" s="15">
        <f t="shared" ca="1" si="15"/>
        <v>45004.082141862476</v>
      </c>
      <c r="BL70" s="15">
        <f t="shared" ca="1" si="16"/>
        <v>57712.687677815164</v>
      </c>
      <c r="BM70" s="15">
        <f t="shared" ca="1" si="17"/>
        <v>72031.527991566079</v>
      </c>
      <c r="BN70" s="15">
        <f t="shared" ca="1" si="18"/>
        <v>79235.474523353347</v>
      </c>
      <c r="BO70" s="15">
        <f t="shared" ca="1" si="19"/>
        <v>79035.065330090933</v>
      </c>
      <c r="BP70" s="15">
        <f t="shared" ca="1" si="20"/>
        <v>110673.74847178654</v>
      </c>
      <c r="BQ70" s="15">
        <f ca="1">Inputs!$B$20*EXP($B$10-0.5*C$7^2+C$7*AJ70)</f>
        <v>4139.4256629719803</v>
      </c>
      <c r="BR70" s="15">
        <f t="shared" ca="1" si="21"/>
        <v>6615.873548839415</v>
      </c>
      <c r="BS70" s="15">
        <f t="shared" ca="1" si="22"/>
        <v>9950.0364596367017</v>
      </c>
      <c r="BT70" s="15">
        <f t="shared" ca="1" si="23"/>
        <v>16428.324409477598</v>
      </c>
      <c r="BU70" s="15">
        <f t="shared" ca="1" si="24"/>
        <v>26359.300159246712</v>
      </c>
      <c r="BV70" s="15">
        <f t="shared" ca="1" si="25"/>
        <v>37527.781184800187</v>
      </c>
      <c r="BW70" s="15">
        <f t="shared" ca="1" si="26"/>
        <v>51088.031009824532</v>
      </c>
      <c r="BX70" s="15">
        <f t="shared" ca="1" si="27"/>
        <v>114826.05763747876</v>
      </c>
      <c r="BY70" s="15">
        <f t="shared" ca="1" si="28"/>
        <v>202385.99541636594</v>
      </c>
      <c r="BZ70" s="15">
        <f t="shared" ca="1" si="29"/>
        <v>275612.66327696887</v>
      </c>
      <c r="CA70" s="15">
        <f t="shared" ca="1" si="30"/>
        <v>326450.3818816882</v>
      </c>
      <c r="CB70" s="15">
        <f ca="1">(AU70*DCF!C$10-DCF!C$5*MAX(AU70*DCF!C$10,0)-MAX(AU70-Inputs!$B$6,0)/Inputs!$B$10)*DCF!C$6</f>
        <v>1048.4268275062464</v>
      </c>
      <c r="CC70" s="15">
        <f ca="1">(AV70*DCF!D$10-DCF!D$5*MAX(AV70*DCF!D$10,0)-MAX(AV70-AU70,0)/Inputs!$B$10)*DCF!D$6</f>
        <v>1026.4260946758714</v>
      </c>
      <c r="CD70" s="15">
        <f ca="1">(AW70*DCF!E$10-DCF!E$5*MAX(AW70*DCF!E$10,0)-MAX(AW70-AV70,0)/Inputs!$B$10)*DCF!E$6</f>
        <v>1292.6854974533874</v>
      </c>
      <c r="CE70" s="15">
        <f ca="1">(AX70*DCF!F$10-DCF!F$5*MAX(AX70*DCF!F$10,0)-MAX(AX70-AW70,0)/Inputs!$B$10)*DCF!F$6</f>
        <v>1274.2873543944611</v>
      </c>
      <c r="CF70" s="15">
        <f ca="1">(AY70*DCF!G$10-DCF!G$5*MAX(AY70*DCF!G$10,0)-MAX(AY70-AX70,0)/Inputs!$B$10)*DCF!G$6</f>
        <v>1675.1971967874572</v>
      </c>
      <c r="CG70" s="15">
        <f ca="1">(AZ70*DCF!H$10-DCF!H$5*MAX(AZ70*DCF!H$10,0)-MAX(AZ70-AY70,0)/Inputs!$B$10)*DCF!H$6</f>
        <v>1919.5188281597282</v>
      </c>
      <c r="CH70" s="15">
        <f ca="1">(BA70*DCF!I$10-DCF!I$5*MAX(BA70*DCF!I$10,0)-MAX(BA70-AZ70,0)/Inputs!$B$10)*DCF!I$6</f>
        <v>2423.8776898387778</v>
      </c>
      <c r="CI70" s="15">
        <f ca="1">(BB70*DCF!J$10-DCF!J$5*MAX(BB70*DCF!J$10,0)-MAX(BB70-BA70,0)/Inputs!$B$10)*DCF!J$6</f>
        <v>2691.8966895466765</v>
      </c>
      <c r="CJ70" s="15">
        <f ca="1">(BC70*DCF!K$10-DCF!K$5*MAX(BC70*DCF!K$10,0)-MAX(BC70-BB70,0)/Inputs!$B$10)*DCF!K$6</f>
        <v>3059.5060951788582</v>
      </c>
      <c r="CK70" s="15">
        <f ca="1">(BD70*DCF!L$10-DCF!L$5*MAX(BD70*DCF!L$10,0)-MAX(BD70-BC70,0)/Inputs!$B$10)*DCF!L$6</f>
        <v>3590.6176696264411</v>
      </c>
      <c r="CL70" s="15">
        <f ca="1">(BE70*DCF!M$10-DCF!M$5*MAX(BE70*DCF!M$10,0)-MAX(BE70-BD70,0)/Inputs!$B$10)*DCF!M$6</f>
        <v>4145.5437349519334</v>
      </c>
      <c r="CM70" s="15">
        <f ca="1">(BF70*DCF!C$28-DCF!C$5*MAX(BF70*DCF!C$28,0)-MAX(BF70-Inputs!$B$13,0)/Inputs!$B$17)*DCF!C$6</f>
        <v>3598.5983380427001</v>
      </c>
      <c r="CN70" s="15">
        <f ca="1">(BG70*DCF!D$28-DCF!D$5*MAX(BG70*DCF!D$28,0)-MAX(BG70-BF70,0)/Inputs!$B$17)*DCF!D$6</f>
        <v>4287.0516365206277</v>
      </c>
      <c r="CO70" s="15">
        <f ca="1">(BH70*DCF!E$28-DCF!E$5*MAX(BH70*DCF!E$28,0)-MAX(BH70-BG70,0)/Inputs!$B$17)*DCF!E$6</f>
        <v>5836.7407251197119</v>
      </c>
      <c r="CP70" s="15">
        <f ca="1">(BI70*DCF!F$28-DCF!F$5*MAX(BI70*DCF!F$28,0)-MAX(BI70-BH70,0)/Inputs!$B$17)*DCF!F$6</f>
        <v>7558.8632492809329</v>
      </c>
      <c r="CQ70" s="15">
        <f ca="1">(BJ70*DCF!G$28-DCF!G$5*MAX(BJ70*DCF!G$28,0)-MAX(BJ70-BI70,0)/Inputs!$B$17)*DCF!G$6</f>
        <v>9013.1913513723721</v>
      </c>
      <c r="CR70" s="15">
        <f ca="1">(BK70*DCF!H$28-DCF!H$5*MAX(BK70*DCF!H$28,0)-MAX(BK70-BJ70,0)/Inputs!$B$17)*DCF!H$6</f>
        <v>10080.44467277138</v>
      </c>
      <c r="CS70" s="15">
        <f ca="1">(BL70*DCF!I$28-DCF!I$5*MAX(BL70*DCF!I$28,0)-MAX(BL70-BK70,0)/Inputs!$B$17)*DCF!I$6</f>
        <v>11747.239281499316</v>
      </c>
      <c r="CT70" s="15">
        <f ca="1">(BM70*DCF!J$28-DCF!J$5*MAX(BM70*DCF!J$28,0)-MAX(BM70-BL70,0)/Inputs!$B$17)*DCF!J$6</f>
        <v>14170.449284569451</v>
      </c>
      <c r="CU70" s="15">
        <f ca="1">(BN70*DCF!K$28-DCF!K$5*MAX(BN70*DCF!K$28,0)-MAX(BN70-BM70,0)/Inputs!$B$17)*DCF!K$6</f>
        <v>15850.816183950104</v>
      </c>
      <c r="CV70" s="15">
        <f ca="1">(BO70*DCF!L$28-DCF!L$5*MAX(BO70*DCF!L$28,0)-MAX(BO70-BN70,0)/Inputs!$B$17)*DCF!L$6</f>
        <v>15769.154469379759</v>
      </c>
      <c r="CW70" s="15">
        <f ca="1">(BP70*DCF!M$28-DCF!M$5*MAX(BP70*DCF!M$28,0)-MAX(BP70-BO70,0)/Inputs!$B$17)*DCF!M$6</f>
        <v>17516.198412084879</v>
      </c>
      <c r="CX70" s="15">
        <f ca="1">(BQ70*DCF!C$46-DCF!C$5*MAX(BQ70*DCF!C$46,0)-MAX(BQ70-Inputs!$B$20,0)/Inputs!$B$24)*DCF!C$6</f>
        <v>-1389.440413144559</v>
      </c>
      <c r="CY70" s="15">
        <f ca="1">(BR70*DCF!D$46-DCF!D$5*MAX(BR70*DCF!D$46,0)-MAX(BR70-BQ70,0)/Inputs!$B$24)*DCF!D$6</f>
        <v>-2185.8550871371444</v>
      </c>
      <c r="CZ70" s="15">
        <f ca="1">(BS70*DCF!E$46-DCF!E$5*MAX(BS70*DCF!E$46,0)-MAX(BS70-BR70,0)/Inputs!$B$24)*DCF!E$6</f>
        <v>-2490.8443670484462</v>
      </c>
      <c r="DA70" s="15">
        <f ca="1">(BT70*DCF!F$46-DCF!F$5*MAX(BT70*DCF!F$46,0)-MAX(BT70-BS70,0)/Inputs!$B$24)*DCF!F$6</f>
        <v>-3555.3638881298675</v>
      </c>
      <c r="DB70" s="15">
        <f ca="1">(BU70*DCF!G$46-DCF!G$5*MAX(BU70*DCF!G$46,0)-MAX(BU70-BT70,0)/Inputs!$B$24)*DCF!G$6</f>
        <v>-4227.2588078385834</v>
      </c>
      <c r="DC70" s="15">
        <f ca="1">(BV70*DCF!H$46-DCF!H$5*MAX(BV70*DCF!H$46,0)-MAX(BV70-BU70,0)/Inputs!$B$24)*DCF!H$6</f>
        <v>-3470.5370482721564</v>
      </c>
      <c r="DD70" s="15">
        <f ca="1">(BW70*DCF!I$46-DCF!I$5*MAX(BW70*DCF!I$46,0)-MAX(BW70-BV70,0)/Inputs!$B$24)*DCF!I$6</f>
        <v>-2712.725262651325</v>
      </c>
      <c r="DE70" s="15">
        <f ca="1">(BX70*DCF!J$46-DCF!J$5*MAX(BX70*DCF!J$46,0)-MAX(BX70-BW70,0)/Inputs!$B$24)*DCF!J$6</f>
        <v>-12085.647837233966</v>
      </c>
      <c r="DF70" s="15">
        <f ca="1">(BY70*DCF!K$46-DCF!K$5*MAX(BY70*DCF!K$46,0)-MAX(BY70-BX70,0)/Inputs!$B$24)*DCF!K$6</f>
        <v>-9888.8894533063394</v>
      </c>
      <c r="DG70" s="15">
        <f ca="1">(BZ70*DCF!L$46-DCF!L$5*MAX(BZ70*DCF!L$46,0)-MAX(BZ70-BY70,0)/Inputs!$B$24)*DCF!L$6</f>
        <v>2480.3915751479421</v>
      </c>
      <c r="DH70" s="15">
        <f ca="1">(CA70*DCF!M$46-DCF!M$5*MAX(CA70*DCF!M$46,0)-MAX(CA70-BZ70,0)/Inputs!$B$24)*DCF!M$6</f>
        <v>14964.488252492394</v>
      </c>
      <c r="DI70" s="15">
        <f ca="1">SUM(CB70:CL70)+BE70*DCF!M$10*(1+Inputs!$B$30)*(1-Inputs!$B$33)*(1-Inputs!$B$30/Inputs!$B$31)/(Inputs!$B$29-Inputs!$B$30)*DCF!M$6</f>
        <v>113575.99007047999</v>
      </c>
      <c r="DJ70" s="15">
        <f ca="1">SUM(CM70:CW70)+BP70*DCF!M$28*(1+Inputs!$B$30)*(1-Inputs!$B$33)*(1-Inputs!$B$30/Inputs!$B$31)/(Inputs!$B$29-Inputs!$B$30)*DCF!M$6</f>
        <v>526104.0882789857</v>
      </c>
      <c r="DK70" s="15">
        <f ca="1">SUM(CX70:DH70)+CA70*DCF!M$46*(1+Inputs!$B$30)*(1-Inputs!$B$33)*(1-Inputs!$B$30/Inputs!$B$31)/(Inputs!$B$29-Inputs!$B$30)*DCF!M$6</f>
        <v>480169.27857184265</v>
      </c>
      <c r="DM70" s="15">
        <f ca="1">DI70+DJ70+DK70+Inputs!$B$34+Inputs!$B$36-Inputs!$B$35</f>
        <v>1196700.3569213084</v>
      </c>
    </row>
    <row r="71" spans="1:117" x14ac:dyDescent="0.75">
      <c r="A71" s="11">
        <v>58</v>
      </c>
      <c r="C71" s="24">
        <f t="shared" ca="1" si="35"/>
        <v>-0.58432729575893316</v>
      </c>
      <c r="D71" s="24">
        <f t="shared" ca="1" si="35"/>
        <v>1.2817578938361174</v>
      </c>
      <c r="E71" s="24">
        <f t="shared" ca="1" si="35"/>
        <v>0.30837950690164079</v>
      </c>
      <c r="F71" s="24">
        <f t="shared" ca="1" si="35"/>
        <v>0.13738106440683293</v>
      </c>
      <c r="G71" s="24">
        <f t="shared" ca="1" si="35"/>
        <v>-0.41994867346854531</v>
      </c>
      <c r="H71" s="24">
        <f t="shared" ca="1" si="35"/>
        <v>0.67027433337657372</v>
      </c>
      <c r="I71" s="24">
        <f t="shared" ca="1" si="35"/>
        <v>-0.31852295115181134</v>
      </c>
      <c r="J71" s="24">
        <f t="shared" ca="1" si="35"/>
        <v>2.4840830254644821</v>
      </c>
      <c r="K71" s="24">
        <f t="shared" ca="1" si="35"/>
        <v>0.3128744950884213</v>
      </c>
      <c r="L71" s="24">
        <f t="shared" ca="1" si="35"/>
        <v>1.1692312761670931</v>
      </c>
      <c r="M71" s="24">
        <f t="shared" ca="1" si="35"/>
        <v>-0.45371820934600515</v>
      </c>
      <c r="N71" s="24">
        <f ca="1">SQRT(Inputs!$B$38)*C71+SQRT(1-Inputs!$B$38)*_xlfn.NORM.S.INV(RAND())</f>
        <v>-0.69986354406286799</v>
      </c>
      <c r="O71" s="24">
        <f ca="1">SQRT(Inputs!$B$38)*D71+SQRT(1-Inputs!$B$38)*_xlfn.NORM.S.INV(RAND())</f>
        <v>-0.57263095384545348</v>
      </c>
      <c r="P71" s="24">
        <f ca="1">SQRT(Inputs!$B$38)*E71+SQRT(1-Inputs!$B$38)*_xlfn.NORM.S.INV(RAND())</f>
        <v>0.98025458391836906</v>
      </c>
      <c r="Q71" s="24">
        <f ca="1">SQRT(Inputs!$B$38)*F71+SQRT(1-Inputs!$B$38)*_xlfn.NORM.S.INV(RAND())</f>
        <v>0.3757493564357593</v>
      </c>
      <c r="R71" s="24">
        <f ca="1">SQRT(Inputs!$B$38)*G71+SQRT(1-Inputs!$B$38)*_xlfn.NORM.S.INV(RAND())</f>
        <v>1.6235631421169208</v>
      </c>
      <c r="S71" s="24">
        <f ca="1">SQRT(Inputs!$B$38)*H71+SQRT(1-Inputs!$B$38)*_xlfn.NORM.S.INV(RAND())</f>
        <v>0.79290989765784148</v>
      </c>
      <c r="T71" s="24">
        <f ca="1">SQRT(Inputs!$B$38)*I71+SQRT(1-Inputs!$B$38)*_xlfn.NORM.S.INV(RAND())</f>
        <v>0.72308808205775665</v>
      </c>
      <c r="U71" s="24">
        <f ca="1">SQRT(Inputs!$B$38)*J71+SQRT(1-Inputs!$B$38)*_xlfn.NORM.S.INV(RAND())</f>
        <v>1.8011506818345833</v>
      </c>
      <c r="V71" s="24">
        <f ca="1">SQRT(Inputs!$B$38)*K71+SQRT(1-Inputs!$B$38)*_xlfn.NORM.S.INV(RAND())</f>
        <v>0.14214116882528058</v>
      </c>
      <c r="W71" s="24">
        <f ca="1">SQRT(Inputs!$B$38)*L71+SQRT(1-Inputs!$B$38)*_xlfn.NORM.S.INV(RAND())</f>
        <v>0.34541192712946123</v>
      </c>
      <c r="X71" s="24">
        <f ca="1">SQRT(Inputs!$B$38)*M71+SQRT(1-Inputs!$B$38)*_xlfn.NORM.S.INV(RAND())</f>
        <v>0.5774547478131582</v>
      </c>
      <c r="Y71" s="24">
        <f ca="1">SQRT(Inputs!$B$38)*C71+SQRT(1-Inputs!$B$38)*_xlfn.NORM.S.INV(RAND())</f>
        <v>-0.64165919722534959</v>
      </c>
      <c r="Z71" s="24">
        <f ca="1">SQRT(Inputs!$B$38)*D71+SQRT(1-Inputs!$B$38)*_xlfn.NORM.S.INV(RAND())</f>
        <v>0.67943433776277906</v>
      </c>
      <c r="AA71" s="24">
        <f ca="1">SQRT(Inputs!$B$38)*E71+SQRT(1-Inputs!$B$38)*_xlfn.NORM.S.INV(RAND())</f>
        <v>8.6224490310010393E-3</v>
      </c>
      <c r="AB71" s="24">
        <f ca="1">SQRT(Inputs!$B$38)*F71+SQRT(1-Inputs!$B$38)*_xlfn.NORM.S.INV(RAND())</f>
        <v>0.1992432945081688</v>
      </c>
      <c r="AC71" s="24">
        <f ca="1">SQRT(Inputs!$B$38)*G71+SQRT(1-Inputs!$B$38)*_xlfn.NORM.S.INV(RAND())</f>
        <v>-0.11916696134026124</v>
      </c>
      <c r="AD71" s="24">
        <f ca="1">SQRT(Inputs!$B$38)*H71+SQRT(1-Inputs!$B$38)*_xlfn.NORM.S.INV(RAND())</f>
        <v>0.32614423248866448</v>
      </c>
      <c r="AE71" s="24">
        <f ca="1">SQRT(Inputs!$B$38)*I71+SQRT(1-Inputs!$B$38)*_xlfn.NORM.S.INV(RAND())</f>
        <v>-0.4751220814908908</v>
      </c>
      <c r="AF71" s="24">
        <f ca="1">SQRT(Inputs!$B$38)*J71+SQRT(1-Inputs!$B$38)*_xlfn.NORM.S.INV(RAND())</f>
        <v>2.4872111458502726</v>
      </c>
      <c r="AG71" s="24">
        <f ca="1">SQRT(Inputs!$B$38)*K71+SQRT(1-Inputs!$B$38)*_xlfn.NORM.S.INV(RAND())</f>
        <v>-0.49500373052466212</v>
      </c>
      <c r="AH71" s="24">
        <f ca="1">SQRT(Inputs!$B$38)*L71+SQRT(1-Inputs!$B$38)*_xlfn.NORM.S.INV(RAND())</f>
        <v>-6.9190876788311595E-2</v>
      </c>
      <c r="AI71" s="24">
        <f ca="1">SQRT(Inputs!$B$38)*M71+SQRT(1-Inputs!$B$38)*_xlfn.NORM.S.INV(RAND())</f>
        <v>0.95913323691492258</v>
      </c>
      <c r="AJ71" s="24">
        <f ca="1">SQRT(Inputs!$B$38)*C71+SQRT(1-Inputs!$B$38)*_xlfn.NORM.S.INV(RAND())</f>
        <v>0.32220841553606161</v>
      </c>
      <c r="AK71" s="24">
        <f ca="1">SQRT(Inputs!$B$38)*D71+SQRT(1-Inputs!$B$38)*_xlfn.NORM.S.INV(RAND())</f>
        <v>0.30889452088129676</v>
      </c>
      <c r="AL71" s="24">
        <f ca="1">SQRT(Inputs!$B$38)*E71+SQRT(1-Inputs!$B$38)*_xlfn.NORM.S.INV(RAND())</f>
        <v>1.7064178174429206E-2</v>
      </c>
      <c r="AM71" s="24">
        <f ca="1">SQRT(Inputs!$B$38)*F71+SQRT(1-Inputs!$B$38)*_xlfn.NORM.S.INV(RAND())</f>
        <v>-9.1250993139137121E-3</v>
      </c>
      <c r="AN71" s="24">
        <f ca="1">SQRT(Inputs!$B$38)*G71+SQRT(1-Inputs!$B$38)*_xlfn.NORM.S.INV(RAND())</f>
        <v>-0.4849063532831801</v>
      </c>
      <c r="AO71" s="24">
        <f ca="1">SQRT(Inputs!$B$38)*H71+SQRT(1-Inputs!$B$38)*_xlfn.NORM.S.INV(RAND())</f>
        <v>1.1364924565398318</v>
      </c>
      <c r="AP71" s="24">
        <f ca="1">SQRT(Inputs!$B$38)*I71+SQRT(1-Inputs!$B$38)*_xlfn.NORM.S.INV(RAND())</f>
        <v>-0.33358346398402694</v>
      </c>
      <c r="AQ71" s="24">
        <f ca="1">SQRT(Inputs!$B$38)*J71+SQRT(1-Inputs!$B$38)*_xlfn.NORM.S.INV(RAND())</f>
        <v>0.72633137014743587</v>
      </c>
      <c r="AR71" s="24">
        <f ca="1">SQRT(Inputs!$B$38)*K71+SQRT(1-Inputs!$B$38)*_xlfn.NORM.S.INV(RAND())</f>
        <v>0.37850349413460904</v>
      </c>
      <c r="AS71" s="24">
        <f ca="1">SQRT(Inputs!$B$38)*L71+SQRT(1-Inputs!$B$38)*_xlfn.NORM.S.INV(RAND())</f>
        <v>0.78776055333052819</v>
      </c>
      <c r="AT71" s="24">
        <f ca="1">SQRT(Inputs!$B$38)*M71+SQRT(1-Inputs!$B$38)*_xlfn.NORM.S.INV(RAND())</f>
        <v>-0.12572793527561921</v>
      </c>
      <c r="AU71" s="15">
        <f ca="1">Inputs!$B$6*EXP($B$8-0.5*C$5^2+C$5*N71)</f>
        <v>4430.7464690461838</v>
      </c>
      <c r="AV71" s="15">
        <f t="shared" ca="1" si="1"/>
        <v>4957.7691819852007</v>
      </c>
      <c r="AW71" s="15">
        <f t="shared" ca="1" si="2"/>
        <v>6899.6409891840485</v>
      </c>
      <c r="AX71" s="15">
        <f t="shared" ca="1" si="3"/>
        <v>8828.6384595335476</v>
      </c>
      <c r="AY71" s="15">
        <f t="shared" ca="1" si="4"/>
        <v>13042.141709198218</v>
      </c>
      <c r="AZ71" s="15">
        <f t="shared" ca="1" si="5"/>
        <v>17406.252958682711</v>
      </c>
      <c r="BA71" s="15">
        <f t="shared" ca="1" si="6"/>
        <v>22975.374013966084</v>
      </c>
      <c r="BB71" s="15">
        <f t="shared" ca="1" si="7"/>
        <v>33691.740248501555</v>
      </c>
      <c r="BC71" s="15">
        <f t="shared" ca="1" si="8"/>
        <v>41833.885097762541</v>
      </c>
      <c r="BD71" s="15">
        <f t="shared" ca="1" si="9"/>
        <v>52933.270985009505</v>
      </c>
      <c r="BE71" s="15">
        <f t="shared" ca="1" si="10"/>
        <v>68365.691886628774</v>
      </c>
      <c r="BF71" s="15">
        <f ca="1">Inputs!$B$13*EXP($B$9-0.5*C$6^2+C$6*Y71)</f>
        <v>12178.918903036769</v>
      </c>
      <c r="BG71" s="15">
        <f t="shared" ca="1" si="11"/>
        <v>16778.800415229107</v>
      </c>
      <c r="BH71" s="15">
        <f t="shared" ca="1" si="12"/>
        <v>20529.946810983522</v>
      </c>
      <c r="BI71" s="15">
        <f t="shared" ca="1" si="13"/>
        <v>25914.40865861758</v>
      </c>
      <c r="BJ71" s="15">
        <f t="shared" ca="1" si="14"/>
        <v>31228.322395270749</v>
      </c>
      <c r="BK71" s="15">
        <f t="shared" ca="1" si="15"/>
        <v>40066.996996164875</v>
      </c>
      <c r="BL71" s="15">
        <f t="shared" ca="1" si="16"/>
        <v>46278.468323503577</v>
      </c>
      <c r="BM71" s="15">
        <f t="shared" ca="1" si="17"/>
        <v>77481.055283561829</v>
      </c>
      <c r="BN71" s="15">
        <f t="shared" ca="1" si="18"/>
        <v>89803.73903253935</v>
      </c>
      <c r="BO71" s="15">
        <f t="shared" ca="1" si="19"/>
        <v>109609.12450059176</v>
      </c>
      <c r="BP71" s="15">
        <f t="shared" ca="1" si="20"/>
        <v>150394.46116706796</v>
      </c>
      <c r="BQ71" s="15">
        <f ca="1">Inputs!$B$20*EXP($B$10-0.5*C$7^2+C$7*AJ71)</f>
        <v>4808.8364554454884</v>
      </c>
      <c r="BR71" s="15">
        <f t="shared" ca="1" si="21"/>
        <v>7197.5119062829071</v>
      </c>
      <c r="BS71" s="15">
        <f t="shared" ca="1" si="22"/>
        <v>9904.6423775079347</v>
      </c>
      <c r="BT71" s="15">
        <f t="shared" ca="1" si="23"/>
        <v>13623.697157934377</v>
      </c>
      <c r="BU71" s="15">
        <f t="shared" ca="1" si="24"/>
        <v>16790.50143468758</v>
      </c>
      <c r="BV71" s="15">
        <f t="shared" ca="1" si="25"/>
        <v>30177.414279663084</v>
      </c>
      <c r="BW71" s="15">
        <f t="shared" ca="1" si="26"/>
        <v>39240.266879115072</v>
      </c>
      <c r="BX71" s="15">
        <f t="shared" ca="1" si="27"/>
        <v>63486.621402067045</v>
      </c>
      <c r="BY71" s="15">
        <f t="shared" ca="1" si="28"/>
        <v>95636.423713589815</v>
      </c>
      <c r="BZ71" s="15">
        <f t="shared" ca="1" si="29"/>
        <v>155102.06663617509</v>
      </c>
      <c r="CA71" s="15">
        <f t="shared" ca="1" si="30"/>
        <v>213057.6329493997</v>
      </c>
      <c r="CB71" s="15">
        <f ca="1">(AU71*DCF!C$10-DCF!C$5*MAX(AU71*DCF!C$10,0)-MAX(AU71-Inputs!$B$6,0)/Inputs!$B$10)*DCF!C$6</f>
        <v>1046.8639430661242</v>
      </c>
      <c r="CC71" s="15">
        <f ca="1">(AV71*DCF!D$10-DCF!D$5*MAX(AV71*DCF!D$10,0)-MAX(AV71-AU71,0)/Inputs!$B$10)*DCF!D$6</f>
        <v>1079.9219549392712</v>
      </c>
      <c r="CD71" s="15">
        <f ca="1">(AW71*DCF!E$10-DCF!E$5*MAX(AW71*DCF!E$10,0)-MAX(AW71-AV71,0)/Inputs!$B$10)*DCF!E$6</f>
        <v>1155.6273242119373</v>
      </c>
      <c r="CE71" s="15">
        <f ca="1">(AX71*DCF!F$10-DCF!F$5*MAX(AX71*DCF!F$10,0)-MAX(AX71-AW71,0)/Inputs!$B$10)*DCF!F$6</f>
        <v>1525.9011575396628</v>
      </c>
      <c r="CF71" s="15">
        <f ca="1">(AY71*DCF!G$10-DCF!G$5*MAX(AY71*DCF!G$10,0)-MAX(AY71-AX71,0)/Inputs!$B$10)*DCF!G$6</f>
        <v>1877.2927619220864</v>
      </c>
      <c r="CG71" s="15">
        <f ca="1">(AZ71*DCF!H$10-DCF!H$5*MAX(AZ71*DCF!H$10,0)-MAX(AZ71-AY71,0)/Inputs!$B$10)*DCF!H$6</f>
        <v>2604.5103077339818</v>
      </c>
      <c r="CH71" s="15">
        <f ca="1">(BA71*DCF!I$10-DCF!I$5*MAX(BA71*DCF!I$10,0)-MAX(BA71-AZ71,0)/Inputs!$B$10)*DCF!I$6</f>
        <v>3283.2317107235576</v>
      </c>
      <c r="CI71" s="15">
        <f ca="1">(BB71*DCF!J$10-DCF!J$5*MAX(BB71*DCF!J$10,0)-MAX(BB71-BA71,0)/Inputs!$B$10)*DCF!J$6</f>
        <v>4157.6920911051766</v>
      </c>
      <c r="CJ71" s="15">
        <f ca="1">(BC71*DCF!K$10-DCF!K$5*MAX(BC71*DCF!K$10,0)-MAX(BC71-BB71,0)/Inputs!$B$10)*DCF!K$6</f>
        <v>5594.8073120015688</v>
      </c>
      <c r="CK71" s="15">
        <f ca="1">(BD71*DCF!L$10-DCF!L$5*MAX(BD71*DCF!L$10,0)-MAX(BD71-BC71,0)/Inputs!$B$10)*DCF!L$6</f>
        <v>6548.0135319445144</v>
      </c>
      <c r="CL71" s="15">
        <f ca="1">(BE71*DCF!M$10-DCF!M$5*MAX(BE71*DCF!M$10,0)-MAX(BE71-BD71,0)/Inputs!$B$10)*DCF!M$6</f>
        <v>7803.7157995612824</v>
      </c>
      <c r="CM71" s="15">
        <f ca="1">(BF71*DCF!C$28-DCF!C$5*MAX(BF71*DCF!C$28,0)-MAX(BF71-Inputs!$B$13,0)/Inputs!$B$17)*DCF!C$6</f>
        <v>3534.034976672704</v>
      </c>
      <c r="CN71" s="15">
        <f ca="1">(BG71*DCF!D$28-DCF!D$5*MAX(BG71*DCF!D$28,0)-MAX(BG71-BF71,0)/Inputs!$B$17)*DCF!D$6</f>
        <v>3960.3780759714818</v>
      </c>
      <c r="CO71" s="15">
        <f ca="1">(BH71*DCF!E$28-DCF!E$5*MAX(BH71*DCF!E$28,0)-MAX(BH71-BG71,0)/Inputs!$B$17)*DCF!E$6</f>
        <v>5075.1471813175513</v>
      </c>
      <c r="CP71" s="15">
        <f ca="1">(BI71*DCF!F$28-DCF!F$5*MAX(BI71*DCF!F$28,0)-MAX(BI71-BH71,0)/Inputs!$B$17)*DCF!F$6</f>
        <v>6054.7529556664222</v>
      </c>
      <c r="CQ71" s="15">
        <f ca="1">(BJ71*DCF!G$28-DCF!G$5*MAX(BJ71*DCF!G$28,0)-MAX(BJ71-BI71,0)/Inputs!$B$17)*DCF!G$6</f>
        <v>7208.6773786051417</v>
      </c>
      <c r="CR71" s="15">
        <f ca="1">(BK71*DCF!H$28-DCF!H$5*MAX(BK71*DCF!H$28,0)-MAX(BK71-BJ71,0)/Inputs!$B$17)*DCF!H$6</f>
        <v>8535.7284170536368</v>
      </c>
      <c r="CS71" s="15">
        <f ca="1">(BL71*DCF!I$28-DCF!I$5*MAX(BL71*DCF!I$28,0)-MAX(BL71-BK71,0)/Inputs!$B$17)*DCF!I$6</f>
        <v>9990.985816548704</v>
      </c>
      <c r="CT71" s="15">
        <f ca="1">(BM71*DCF!J$28-DCF!J$5*MAX(BM71*DCF!J$28,0)-MAX(BM71-BL71,0)/Inputs!$B$17)*DCF!J$6</f>
        <v>13147.499386308731</v>
      </c>
      <c r="CU71" s="15">
        <f ca="1">(BN71*DCF!K$28-DCF!K$5*MAX(BN71*DCF!K$28,0)-MAX(BN71-BM71,0)/Inputs!$B$17)*DCF!K$6</f>
        <v>17455.679322372012</v>
      </c>
      <c r="CV71" s="15">
        <f ca="1">(BO71*DCF!L$28-DCF!L$5*MAX(BO71*DCF!L$28,0)-MAX(BO71-BN71,0)/Inputs!$B$17)*DCF!L$6</f>
        <v>19628.308628627812</v>
      </c>
      <c r="CW71" s="15">
        <f ca="1">(BP71*DCF!M$28-DCF!M$5*MAX(BP71*DCF!M$28,0)-MAX(BP71-BO71,0)/Inputs!$B$17)*DCF!M$6</f>
        <v>24033.591185375495</v>
      </c>
      <c r="CX71" s="15">
        <f ca="1">(BQ71*DCF!C$46-DCF!C$5*MAX(BQ71*DCF!C$46,0)-MAX(BQ71-Inputs!$B$20,0)/Inputs!$B$24)*DCF!C$6</f>
        <v>-1853.2354194772436</v>
      </c>
      <c r="CY71" s="15">
        <f ca="1">(BR71*DCF!D$46-DCF!D$5*MAX(BR71*DCF!D$46,0)-MAX(BR71-BQ71,0)/Inputs!$B$24)*DCF!D$6</f>
        <v>-2247.6754213209656</v>
      </c>
      <c r="CZ71" s="15">
        <f ca="1">(BS71*DCF!E$46-DCF!E$5*MAX(BS71*DCF!E$46,0)-MAX(BS71-BR71,0)/Inputs!$B$24)*DCF!E$6</f>
        <v>-2238.3175120503397</v>
      </c>
      <c r="DA71" s="15">
        <f ca="1">(BT71*DCF!F$46-DCF!F$5*MAX(BT71*DCF!F$46,0)-MAX(BT71-BS71,0)/Inputs!$B$24)*DCF!F$6</f>
        <v>-2346.3891764682044</v>
      </c>
      <c r="DB71" s="15">
        <f ca="1">(BU71*DCF!G$46-DCF!G$5*MAX(BU71*DCF!G$46,0)-MAX(BU71-BT71,0)/Inputs!$B$24)*DCF!G$6</f>
        <v>-1630.0496845697412</v>
      </c>
      <c r="DC71" s="15">
        <f ca="1">(BV71*DCF!H$46-DCF!H$5*MAX(BV71*DCF!H$46,0)-MAX(BV71-BU71,0)/Inputs!$B$24)*DCF!H$6</f>
        <v>-4159.9011436002775</v>
      </c>
      <c r="DD71" s="15">
        <f ca="1">(BW71*DCF!I$46-DCF!I$5*MAX(BW71*DCF!I$46,0)-MAX(BW71-BV71,0)/Inputs!$B$24)*DCF!I$6</f>
        <v>-1695.3252079107151</v>
      </c>
      <c r="DE71" s="15">
        <f ca="1">(BX71*DCF!J$46-DCF!J$5*MAX(BX71*DCF!J$46,0)-MAX(BX71-BW71,0)/Inputs!$B$24)*DCF!J$6</f>
        <v>-3766.6489354314117</v>
      </c>
      <c r="DF71" s="15">
        <f ca="1">(BY71*DCF!K$46-DCF!K$5*MAX(BY71*DCF!K$46,0)-MAX(BY71-BX71,0)/Inputs!$B$24)*DCF!K$6</f>
        <v>-2412.7737709645112</v>
      </c>
      <c r="DG71" s="15">
        <f ca="1">(BZ71*DCF!L$46-DCF!L$5*MAX(BZ71*DCF!L$46,0)-MAX(BZ71-BY71,0)/Inputs!$B$24)*DCF!L$6</f>
        <v>-2735.7836549729991</v>
      </c>
      <c r="DH71" s="15">
        <f ca="1">(CA71*DCF!M$46-DCF!M$5*MAX(CA71*DCF!M$46,0)-MAX(CA71-BZ71,0)/Inputs!$B$24)*DCF!M$6</f>
        <v>4586.9116787402982</v>
      </c>
      <c r="DI71" s="15">
        <f ca="1">SUM(CB71:CL71)+BE71*DCF!M$10*(1+Inputs!$B$30)*(1-Inputs!$B$33)*(1-Inputs!$B$30/Inputs!$B$31)/(Inputs!$B$29-Inputs!$B$30)*DCF!M$6</f>
        <v>226940.20245792135</v>
      </c>
      <c r="DJ71" s="15">
        <f ca="1">SUM(CM71:CW71)+BP71*DCF!M$28*(1+Inputs!$B$30)*(1-Inputs!$B$33)*(1-Inputs!$B$30/Inputs!$B$31)/(Inputs!$B$29-Inputs!$B$30)*DCF!M$6</f>
        <v>676691.14890960325</v>
      </c>
      <c r="DK71" s="15">
        <f ca="1">SUM(CX71:DH71)+CA71*DCF!M$46*(1+Inputs!$B$30)*(1-Inputs!$B$33)*(1-Inputs!$B$30/Inputs!$B$31)/(Inputs!$B$29-Inputs!$B$30)*DCF!M$6</f>
        <v>308913.15058180987</v>
      </c>
      <c r="DM71" s="15">
        <f ca="1">DI71+DJ71+DK71+Inputs!$B$34+Inputs!$B$36-Inputs!$B$35</f>
        <v>1289395.5019493345</v>
      </c>
    </row>
    <row r="72" spans="1:117" x14ac:dyDescent="0.75">
      <c r="A72" s="11">
        <v>59</v>
      </c>
      <c r="C72" s="24">
        <f t="shared" ca="1" si="35"/>
        <v>0.70653672424659564</v>
      </c>
      <c r="D72" s="24">
        <f t="shared" ca="1" si="35"/>
        <v>9.9073033586145581E-2</v>
      </c>
      <c r="E72" s="24">
        <f t="shared" ca="1" si="35"/>
        <v>0.65553178414718383</v>
      </c>
      <c r="F72" s="24">
        <f t="shared" ca="1" si="35"/>
        <v>1.7588756004423178</v>
      </c>
      <c r="G72" s="24">
        <f t="shared" ca="1" si="35"/>
        <v>-0.5046183698252944</v>
      </c>
      <c r="H72" s="24">
        <f t="shared" ca="1" si="35"/>
        <v>0.53188460087595646</v>
      </c>
      <c r="I72" s="24">
        <f t="shared" ca="1" si="35"/>
        <v>-0.10450025594456913</v>
      </c>
      <c r="J72" s="24">
        <f t="shared" ca="1" si="35"/>
        <v>0.36618468210949073</v>
      </c>
      <c r="K72" s="24">
        <f t="shared" ca="1" si="35"/>
        <v>1.0930290633020938</v>
      </c>
      <c r="L72" s="24">
        <f t="shared" ca="1" si="35"/>
        <v>4.775429761586835E-2</v>
      </c>
      <c r="M72" s="24">
        <f t="shared" ca="1" si="35"/>
        <v>-1.1628128690117605</v>
      </c>
      <c r="N72" s="24">
        <f ca="1">SQRT(Inputs!$B$38)*C72+SQRT(1-Inputs!$B$38)*_xlfn.NORM.S.INV(RAND())</f>
        <v>0.60722527235801216</v>
      </c>
      <c r="O72" s="24">
        <f ca="1">SQRT(Inputs!$B$38)*D72+SQRT(1-Inputs!$B$38)*_xlfn.NORM.S.INV(RAND())</f>
        <v>-0.8804513656967129</v>
      </c>
      <c r="P72" s="24">
        <f ca="1">SQRT(Inputs!$B$38)*E72+SQRT(1-Inputs!$B$38)*_xlfn.NORM.S.INV(RAND())</f>
        <v>1.4978527329637341</v>
      </c>
      <c r="Q72" s="24">
        <f ca="1">SQRT(Inputs!$B$38)*F72+SQRT(1-Inputs!$B$38)*_xlfn.NORM.S.INV(RAND())</f>
        <v>0.86733226713114275</v>
      </c>
      <c r="R72" s="24">
        <f ca="1">SQRT(Inputs!$B$38)*G72+SQRT(1-Inputs!$B$38)*_xlfn.NORM.S.INV(RAND())</f>
        <v>0.33540447820349251</v>
      </c>
      <c r="S72" s="24">
        <f ca="1">SQRT(Inputs!$B$38)*H72+SQRT(1-Inputs!$B$38)*_xlfn.NORM.S.INV(RAND())</f>
        <v>0.21918704880728984</v>
      </c>
      <c r="T72" s="24">
        <f ca="1">SQRT(Inputs!$B$38)*I72+SQRT(1-Inputs!$B$38)*_xlfn.NORM.S.INV(RAND())</f>
        <v>0.42639208585457378</v>
      </c>
      <c r="U72" s="24">
        <f ca="1">SQRT(Inputs!$B$38)*J72+SQRT(1-Inputs!$B$38)*_xlfn.NORM.S.INV(RAND())</f>
        <v>-0.23867351515235435</v>
      </c>
      <c r="V72" s="24">
        <f ca="1">SQRT(Inputs!$B$38)*K72+SQRT(1-Inputs!$B$38)*_xlfn.NORM.S.INV(RAND())</f>
        <v>0.82857710439366117</v>
      </c>
      <c r="W72" s="24">
        <f ca="1">SQRT(Inputs!$B$38)*L72+SQRT(1-Inputs!$B$38)*_xlfn.NORM.S.INV(RAND())</f>
        <v>0.6078962153884393</v>
      </c>
      <c r="X72" s="24">
        <f ca="1">SQRT(Inputs!$B$38)*M72+SQRT(1-Inputs!$B$38)*_xlfn.NORM.S.INV(RAND())</f>
        <v>-0.73665163309351345</v>
      </c>
      <c r="Y72" s="24">
        <f ca="1">SQRT(Inputs!$B$38)*C72+SQRT(1-Inputs!$B$38)*_xlfn.NORM.S.INV(RAND())</f>
        <v>0.17871018251526605</v>
      </c>
      <c r="Z72" s="24">
        <f ca="1">SQRT(Inputs!$B$38)*D72+SQRT(1-Inputs!$B$38)*_xlfn.NORM.S.INV(RAND())</f>
        <v>2.0137576543167937</v>
      </c>
      <c r="AA72" s="24">
        <f ca="1">SQRT(Inputs!$B$38)*E72+SQRT(1-Inputs!$B$38)*_xlfn.NORM.S.INV(RAND())</f>
        <v>5.7797464849779656E-2</v>
      </c>
      <c r="AB72" s="24">
        <f ca="1">SQRT(Inputs!$B$38)*F72+SQRT(1-Inputs!$B$38)*_xlfn.NORM.S.INV(RAND())</f>
        <v>-0.5356901162632185</v>
      </c>
      <c r="AC72" s="24">
        <f ca="1">SQRT(Inputs!$B$38)*G72+SQRT(1-Inputs!$B$38)*_xlfn.NORM.S.INV(RAND())</f>
        <v>-0.53823925456417532</v>
      </c>
      <c r="AD72" s="24">
        <f ca="1">SQRT(Inputs!$B$38)*H72+SQRT(1-Inputs!$B$38)*_xlfn.NORM.S.INV(RAND())</f>
        <v>-0.29130481893175209</v>
      </c>
      <c r="AE72" s="24">
        <f ca="1">SQRT(Inputs!$B$38)*I72+SQRT(1-Inputs!$B$38)*_xlfn.NORM.S.INV(RAND())</f>
        <v>-0.17146121938115802</v>
      </c>
      <c r="AF72" s="24">
        <f ca="1">SQRT(Inputs!$B$38)*J72+SQRT(1-Inputs!$B$38)*_xlfn.NORM.S.INV(RAND())</f>
        <v>0.17691881996667441</v>
      </c>
      <c r="AG72" s="24">
        <f ca="1">SQRT(Inputs!$B$38)*K72+SQRT(1-Inputs!$B$38)*_xlfn.NORM.S.INV(RAND())</f>
        <v>0.59788705553976051</v>
      </c>
      <c r="AH72" s="24">
        <f ca="1">SQRT(Inputs!$B$38)*L72+SQRT(1-Inputs!$B$38)*_xlfn.NORM.S.INV(RAND())</f>
        <v>-4.9014631629126212E-2</v>
      </c>
      <c r="AI72" s="24">
        <f ca="1">SQRT(Inputs!$B$38)*M72+SQRT(1-Inputs!$B$38)*_xlfn.NORM.S.INV(RAND())</f>
        <v>0.381565918051467</v>
      </c>
      <c r="AJ72" s="24">
        <f ca="1">SQRT(Inputs!$B$38)*C72+SQRT(1-Inputs!$B$38)*_xlfn.NORM.S.INV(RAND())</f>
        <v>2.1661479311409946</v>
      </c>
      <c r="AK72" s="24">
        <f ca="1">SQRT(Inputs!$B$38)*D72+SQRT(1-Inputs!$B$38)*_xlfn.NORM.S.INV(RAND())</f>
        <v>0.68663225864166755</v>
      </c>
      <c r="AL72" s="24">
        <f ca="1">SQRT(Inputs!$B$38)*E72+SQRT(1-Inputs!$B$38)*_xlfn.NORM.S.INV(RAND())</f>
        <v>-0.47571855670477425</v>
      </c>
      <c r="AM72" s="24">
        <f ca="1">SQRT(Inputs!$B$38)*F72+SQRT(1-Inputs!$B$38)*_xlfn.NORM.S.INV(RAND())</f>
        <v>1.3417185465481365</v>
      </c>
      <c r="AN72" s="24">
        <f ca="1">SQRT(Inputs!$B$38)*G72+SQRT(1-Inputs!$B$38)*_xlfn.NORM.S.INV(RAND())</f>
        <v>-0.32848488189354819</v>
      </c>
      <c r="AO72" s="24">
        <f ca="1">SQRT(Inputs!$B$38)*H72+SQRT(1-Inputs!$B$38)*_xlfn.NORM.S.INV(RAND())</f>
        <v>0.68914359490923638</v>
      </c>
      <c r="AP72" s="24">
        <f ca="1">SQRT(Inputs!$B$38)*I72+SQRT(1-Inputs!$B$38)*_xlfn.NORM.S.INV(RAND())</f>
        <v>-1.0479718495413892</v>
      </c>
      <c r="AQ72" s="24">
        <f ca="1">SQRT(Inputs!$B$38)*J72+SQRT(1-Inputs!$B$38)*_xlfn.NORM.S.INV(RAND())</f>
        <v>1.3183136239623676</v>
      </c>
      <c r="AR72" s="24">
        <f ca="1">SQRT(Inputs!$B$38)*K72+SQRT(1-Inputs!$B$38)*_xlfn.NORM.S.INV(RAND())</f>
        <v>1.4622577803312828</v>
      </c>
      <c r="AS72" s="24">
        <f ca="1">SQRT(Inputs!$B$38)*L72+SQRT(1-Inputs!$B$38)*_xlfn.NORM.S.INV(RAND())</f>
        <v>-1.0973163358039713</v>
      </c>
      <c r="AT72" s="24">
        <f ca="1">SQRT(Inputs!$B$38)*M72+SQRT(1-Inputs!$B$38)*_xlfn.NORM.S.INV(RAND())</f>
        <v>-1.5106044130817549</v>
      </c>
      <c r="AU72" s="15">
        <f ca="1">Inputs!$B$6*EXP($B$8-0.5*C$5^2+C$5*N72)</f>
        <v>5474.7716082654833</v>
      </c>
      <c r="AV72" s="15">
        <f t="shared" ca="1" si="1"/>
        <v>5854.8999682942067</v>
      </c>
      <c r="AW72" s="15">
        <f t="shared" ca="1" si="2"/>
        <v>8737.3475054288519</v>
      </c>
      <c r="AX72" s="15">
        <f t="shared" ca="1" si="3"/>
        <v>11888.279033595902</v>
      </c>
      <c r="AY72" s="15">
        <f t="shared" ca="1" si="4"/>
        <v>15109.089768720965</v>
      </c>
      <c r="AZ72" s="15">
        <f t="shared" ca="1" si="5"/>
        <v>18930.270009542197</v>
      </c>
      <c r="BA72" s="15">
        <f t="shared" ca="1" si="6"/>
        <v>24223.023277346427</v>
      </c>
      <c r="BB72" s="15">
        <f t="shared" ca="1" si="7"/>
        <v>28955.612197287872</v>
      </c>
      <c r="BC72" s="15">
        <f t="shared" ca="1" si="8"/>
        <v>38416.212715738009</v>
      </c>
      <c r="BD72" s="15">
        <f t="shared" ca="1" si="9"/>
        <v>49816.98953210935</v>
      </c>
      <c r="BE72" s="15">
        <f t="shared" ca="1" si="10"/>
        <v>57082.973956913287</v>
      </c>
      <c r="BF72" s="15">
        <f ca="1">Inputs!$B$13*EXP($B$9-0.5*C$6^2+C$6*Y72)</f>
        <v>14329.822184033657</v>
      </c>
      <c r="BG72" s="15">
        <f t="shared" ca="1" si="11"/>
        <v>25116.266802321039</v>
      </c>
      <c r="BH72" s="15">
        <f t="shared" ca="1" si="12"/>
        <v>30983.047088866493</v>
      </c>
      <c r="BI72" s="15">
        <f t="shared" ca="1" si="13"/>
        <v>34926.089993027505</v>
      </c>
      <c r="BJ72" s="15">
        <f t="shared" ca="1" si="14"/>
        <v>39620.752514248459</v>
      </c>
      <c r="BK72" s="15">
        <f t="shared" ca="1" si="15"/>
        <v>46736.19908254192</v>
      </c>
      <c r="BL72" s="15">
        <f t="shared" ca="1" si="16"/>
        <v>56148.20659810998</v>
      </c>
      <c r="BM72" s="15">
        <f t="shared" ca="1" si="17"/>
        <v>70551.95325849342</v>
      </c>
      <c r="BN72" s="15">
        <f t="shared" ca="1" si="18"/>
        <v>93215.128525964174</v>
      </c>
      <c r="BO72" s="15">
        <f t="shared" ca="1" si="19"/>
        <v>114040.00811837462</v>
      </c>
      <c r="BP72" s="15">
        <f t="shared" ca="1" si="20"/>
        <v>146562.80051711106</v>
      </c>
      <c r="BQ72" s="15">
        <f ca="1">Inputs!$B$20*EXP($B$10-0.5*C$7^2+C$7*AJ72)</f>
        <v>9248.5666069077161</v>
      </c>
      <c r="BR72" s="15">
        <f t="shared" ca="1" si="21"/>
        <v>15606.863371825822</v>
      </c>
      <c r="BS72" s="15">
        <f t="shared" ca="1" si="22"/>
        <v>18642.61928155342</v>
      </c>
      <c r="BT72" s="15">
        <f t="shared" ca="1" si="23"/>
        <v>36548.030511621655</v>
      </c>
      <c r="BU72" s="15">
        <f t="shared" ca="1" si="24"/>
        <v>46781.09660986266</v>
      </c>
      <c r="BV72" s="15">
        <f t="shared" ca="1" si="25"/>
        <v>76018.185066886625</v>
      </c>
      <c r="BW72" s="15">
        <f t="shared" ca="1" si="26"/>
        <v>84977.158097495165</v>
      </c>
      <c r="BX72" s="15">
        <f t="shared" ca="1" si="27"/>
        <v>154807.95989881447</v>
      </c>
      <c r="BY72" s="15">
        <f t="shared" ca="1" si="28"/>
        <v>286935.92113236221</v>
      </c>
      <c r="BZ72" s="15">
        <f t="shared" ca="1" si="29"/>
        <v>329062.49213178136</v>
      </c>
      <c r="CA72" s="15">
        <f t="shared" ca="1" si="30"/>
        <v>353411.58698975603</v>
      </c>
      <c r="CB72" s="15">
        <f ca="1">(AU72*DCF!C$10-DCF!C$5*MAX(AU72*DCF!C$10,0)-MAX(AU72-Inputs!$B$6,0)/Inputs!$B$10)*DCF!C$6</f>
        <v>1039.419857735591</v>
      </c>
      <c r="CC72" s="15">
        <f ca="1">(AV72*DCF!D$10-DCF!D$5*MAX(AV72*DCF!D$10,0)-MAX(AV72-AU72,0)/Inputs!$B$10)*DCF!D$6</f>
        <v>1334.4078496993686</v>
      </c>
      <c r="CD72" s="15">
        <f ca="1">(AW72*DCF!E$10-DCF!E$5*MAX(AW72*DCF!E$10,0)-MAX(AW72-AV72,0)/Inputs!$B$10)*DCF!E$6</f>
        <v>1368.0678997869834</v>
      </c>
      <c r="CE72" s="15">
        <f ca="1">(AX72*DCF!F$10-DCF!F$5*MAX(AX72*DCF!F$10,0)-MAX(AX72-AW72,0)/Inputs!$B$10)*DCF!F$6</f>
        <v>1939.5616366261079</v>
      </c>
      <c r="CF72" s="15">
        <f ca="1">(AY72*DCF!G$10-DCF!G$5*MAX(AY72*DCF!G$10,0)-MAX(AY72-AX72,0)/Inputs!$B$10)*DCF!G$6</f>
        <v>2493.9790833172742</v>
      </c>
      <c r="CG72" s="15">
        <f ca="1">(AZ72*DCF!H$10-DCF!H$5*MAX(AZ72*DCF!H$10,0)-MAX(AZ72-AY72,0)/Inputs!$B$10)*DCF!H$6</f>
        <v>2996.8064452217586</v>
      </c>
      <c r="CH72" s="15">
        <f ca="1">(BA72*DCF!I$10-DCF!I$5*MAX(BA72*DCF!I$10,0)-MAX(BA72-AZ72,0)/Inputs!$B$10)*DCF!I$6</f>
        <v>3556.4657169573034</v>
      </c>
      <c r="CI72" s="15">
        <f ca="1">(BB72*DCF!J$10-DCF!J$5*MAX(BB72*DCF!J$10,0)-MAX(BB72-BA72,0)/Inputs!$B$10)*DCF!J$6</f>
        <v>4251.7043754551378</v>
      </c>
      <c r="CJ72" s="15">
        <f ca="1">(BC72*DCF!K$10-DCF!K$5*MAX(BC72*DCF!K$10,0)-MAX(BC72-BB72,0)/Inputs!$B$10)*DCF!K$6</f>
        <v>4860.0532235254868</v>
      </c>
      <c r="CK72" s="15">
        <f ca="1">(BD72*DCF!L$10-DCF!L$5*MAX(BD72*DCF!L$10,0)-MAX(BD72-BC72,0)/Inputs!$B$10)*DCF!L$6</f>
        <v>6039.0443026601743</v>
      </c>
      <c r="CL72" s="15">
        <f ca="1">(BE72*DCF!M$10-DCF!M$5*MAX(BE72*DCF!M$10,0)-MAX(BE72-BD72,0)/Inputs!$B$10)*DCF!M$6</f>
        <v>7187.1464632505213</v>
      </c>
      <c r="CM72" s="15">
        <f ca="1">(BF72*DCF!C$28-DCF!C$5*MAX(BF72*DCF!C$28,0)-MAX(BF72-Inputs!$B$13,0)/Inputs!$B$17)*DCF!C$6</f>
        <v>3693.732145437194</v>
      </c>
      <c r="CN72" s="15">
        <f ca="1">(BG72*DCF!D$28-DCF!D$5*MAX(BG72*DCF!D$28,0)-MAX(BG72-BF72,0)/Inputs!$B$17)*DCF!D$6</f>
        <v>5096.0766585965812</v>
      </c>
      <c r="CO72" s="15">
        <f ca="1">(BH72*DCF!E$28-DCF!E$5*MAX(BH72*DCF!E$28,0)-MAX(BH72-BG72,0)/Inputs!$B$17)*DCF!E$6</f>
        <v>7618.6889939178864</v>
      </c>
      <c r="CP72" s="15">
        <f ca="1">(BI72*DCF!F$28-DCF!F$5*MAX(BI72*DCF!F$28,0)-MAX(BI72-BH72,0)/Inputs!$B$17)*DCF!F$6</f>
        <v>8763.6201645236342</v>
      </c>
      <c r="CQ72" s="15">
        <f ca="1">(BJ72*DCF!G$28-DCF!G$5*MAX(BJ72*DCF!G$28,0)-MAX(BJ72-BI72,0)/Inputs!$B$17)*DCF!G$6</f>
        <v>9490.3089831383913</v>
      </c>
      <c r="CR72" s="15">
        <f ca="1">(BK72*DCF!H$28-DCF!H$5*MAX(BK72*DCF!H$28,0)-MAX(BK72-BJ72,0)/Inputs!$B$17)*DCF!H$6</f>
        <v>10452.836948877179</v>
      </c>
      <c r="CS72" s="15">
        <f ca="1">(BL72*DCF!I$28-DCF!I$5*MAX(BL72*DCF!I$28,0)-MAX(BL72-BK72,0)/Inputs!$B$17)*DCF!I$6</f>
        <v>11852.509684606253</v>
      </c>
      <c r="CT72" s="15">
        <f ca="1">(BM72*DCF!J$28-DCF!J$5*MAX(BM72*DCF!J$28,0)-MAX(BM72-BL72,0)/Inputs!$B$17)*DCF!J$6</f>
        <v>13829.123402117435</v>
      </c>
      <c r="CU72" s="15">
        <f ca="1">(BN72*DCF!K$28-DCF!K$5*MAX(BN72*DCF!K$28,0)-MAX(BN72-BM72,0)/Inputs!$B$17)*DCF!K$6</f>
        <v>16909.535108389518</v>
      </c>
      <c r="CV72" s="15">
        <f ca="1">(BO72*DCF!L$28-DCF!L$5*MAX(BO72*DCF!L$28,0)-MAX(BO72-BN72,0)/Inputs!$B$17)*DCF!L$6</f>
        <v>20397.005453899561</v>
      </c>
      <c r="CW72" s="15">
        <f ca="1">(BP72*DCF!M$28-DCF!M$5*MAX(BP72*DCF!M$28,0)-MAX(BP72-BO72,0)/Inputs!$B$17)*DCF!M$6</f>
        <v>24176.33006423121</v>
      </c>
      <c r="CX72" s="15">
        <f ca="1">(BQ72*DCF!C$46-DCF!C$5*MAX(BQ72*DCF!C$46,0)-MAX(BQ72-Inputs!$B$20,0)/Inputs!$B$24)*DCF!C$6</f>
        <v>-4929.2609285734752</v>
      </c>
      <c r="CY72" s="15">
        <f ca="1">(BR72*DCF!D$46-DCF!D$5*MAX(BR72*DCF!D$46,0)-MAX(BR72-BQ72,0)/Inputs!$B$24)*DCF!D$6</f>
        <v>-5376.7600717475416</v>
      </c>
      <c r="CZ72" s="15">
        <f ca="1">(BS72*DCF!E$46-DCF!E$5*MAX(BS72*DCF!E$46,0)-MAX(BS72-BR72,0)/Inputs!$B$24)*DCF!E$6</f>
        <v>-3401.1335958554328</v>
      </c>
      <c r="DA72" s="15">
        <f ca="1">(BT72*DCF!F$46-DCF!F$5*MAX(BT72*DCF!F$46,0)-MAX(BT72-BS72,0)/Inputs!$B$24)*DCF!F$6</f>
        <v>-9181.5849182276488</v>
      </c>
      <c r="DB72" s="15">
        <f ca="1">(BU72*DCF!G$46-DCF!G$5*MAX(BU72*DCF!G$46,0)-MAX(BU72-BT72,0)/Inputs!$B$24)*DCF!G$6</f>
        <v>-5015.8249165436273</v>
      </c>
      <c r="DC72" s="15">
        <f ca="1">(BV72*DCF!H$46-DCF!H$5*MAX(BV72*DCF!H$46,0)-MAX(BV72-BU72,0)/Inputs!$B$24)*DCF!H$6</f>
        <v>-9085.2460994070971</v>
      </c>
      <c r="DD72" s="15">
        <f ca="1">(BW72*DCF!I$46-DCF!I$5*MAX(BW72*DCF!I$46,0)-MAX(BW72-BV72,0)/Inputs!$B$24)*DCF!I$6</f>
        <v>-609.19417330097826</v>
      </c>
      <c r="DE72" s="15">
        <f ca="1">(BX72*DCF!J$46-DCF!J$5*MAX(BX72*DCF!J$46,0)-MAX(BX72-BW72,0)/Inputs!$B$24)*DCF!J$6</f>
        <v>-12024.222067240469</v>
      </c>
      <c r="DF72" s="15">
        <f ca="1">(BY72*DCF!K$46-DCF!K$5*MAX(BY72*DCF!K$46,0)-MAX(BY72-BX72,0)/Inputs!$B$24)*DCF!K$6</f>
        <v>-15977.094306881978</v>
      </c>
      <c r="DG72" s="15">
        <f ca="1">(BZ72*DCF!L$46-DCF!L$5*MAX(BZ72*DCF!L$46,0)-MAX(BZ72-BY72,0)/Inputs!$B$24)*DCF!L$6</f>
        <v>13213.187067194251</v>
      </c>
      <c r="DH72" s="15">
        <f ca="1">(CA72*DCF!M$46-DCF!M$5*MAX(CA72*DCF!M$46,0)-MAX(CA72-BZ72,0)/Inputs!$B$24)*DCF!M$6</f>
        <v>22615.751882261462</v>
      </c>
      <c r="DI72" s="15">
        <f ca="1">SUM(CB72:CL72)+BE72*DCF!M$10*(1+Inputs!$B$30)*(1-Inputs!$B$33)*(1-Inputs!$B$30/Inputs!$B$31)/(Inputs!$B$29-Inputs!$B$30)*DCF!M$6</f>
        <v>195929.32822051083</v>
      </c>
      <c r="DJ72" s="15">
        <f ca="1">SUM(CM72:CW72)+BP72*DCF!M$28*(1+Inputs!$B$30)*(1-Inputs!$B$33)*(1-Inputs!$B$30/Inputs!$B$31)/(Inputs!$B$29-Inputs!$B$30)*DCF!M$6</f>
        <v>676128.05018308968</v>
      </c>
      <c r="DK72" s="15">
        <f ca="1">SUM(CX72:DH72)+CA72*DCF!M$46*(1+Inputs!$B$30)*(1-Inputs!$B$33)*(1-Inputs!$B$30/Inputs!$B$31)/(Inputs!$B$29-Inputs!$B$30)*DCF!M$6</f>
        <v>516644.79563663161</v>
      </c>
      <c r="DM72" s="15">
        <f ca="1">DI72+DJ72+DK72+Inputs!$B$34+Inputs!$B$36-Inputs!$B$35</f>
        <v>1465553.1740402321</v>
      </c>
    </row>
    <row r="73" spans="1:117" x14ac:dyDescent="0.75">
      <c r="A73" s="11">
        <v>60</v>
      </c>
      <c r="C73" s="24">
        <f t="shared" ca="1" si="35"/>
        <v>-0.74001779698451853</v>
      </c>
      <c r="D73" s="24">
        <f t="shared" ca="1" si="35"/>
        <v>-0.49485489367277269</v>
      </c>
      <c r="E73" s="24">
        <f t="shared" ca="1" si="35"/>
        <v>0.37690231964019288</v>
      </c>
      <c r="F73" s="24">
        <f t="shared" ca="1" si="35"/>
        <v>0.79882431168828461</v>
      </c>
      <c r="G73" s="24">
        <f t="shared" ca="1" si="35"/>
        <v>-0.41286278203015658</v>
      </c>
      <c r="H73" s="24">
        <f t="shared" ca="1" si="35"/>
        <v>0.77187365148435605</v>
      </c>
      <c r="I73" s="24">
        <f t="shared" ca="1" si="35"/>
        <v>0.24417349630370397</v>
      </c>
      <c r="J73" s="24">
        <f t="shared" ca="1" si="35"/>
        <v>-0.65646084222705348</v>
      </c>
      <c r="K73" s="24">
        <f t="shared" ca="1" si="35"/>
        <v>-8.9828107366409046E-2</v>
      </c>
      <c r="L73" s="24">
        <f t="shared" ca="1" si="35"/>
        <v>1.1720909695455466</v>
      </c>
      <c r="M73" s="24">
        <f t="shared" ca="1" si="35"/>
        <v>-1.2288189077739982</v>
      </c>
      <c r="N73" s="24">
        <f ca="1">SQRT(Inputs!$B$38)*C73+SQRT(1-Inputs!$B$38)*_xlfn.NORM.S.INV(RAND())</f>
        <v>-1.8809076273318726</v>
      </c>
      <c r="O73" s="24">
        <f ca="1">SQRT(Inputs!$B$38)*D73+SQRT(1-Inputs!$B$38)*_xlfn.NORM.S.INV(RAND())</f>
        <v>-0.22748719187731398</v>
      </c>
      <c r="P73" s="24">
        <f ca="1">SQRT(Inputs!$B$38)*E73+SQRT(1-Inputs!$B$38)*_xlfn.NORM.S.INV(RAND())</f>
        <v>-0.26348017163711412</v>
      </c>
      <c r="Q73" s="24">
        <f ca="1">SQRT(Inputs!$B$38)*F73+SQRT(1-Inputs!$B$38)*_xlfn.NORM.S.INV(RAND())</f>
        <v>0.4351866357069995</v>
      </c>
      <c r="R73" s="24">
        <f ca="1">SQRT(Inputs!$B$38)*G73+SQRT(1-Inputs!$B$38)*_xlfn.NORM.S.INV(RAND())</f>
        <v>0.45657172871196794</v>
      </c>
      <c r="S73" s="24">
        <f ca="1">SQRT(Inputs!$B$38)*H73+SQRT(1-Inputs!$B$38)*_xlfn.NORM.S.INV(RAND())</f>
        <v>7.5436902118971916E-2</v>
      </c>
      <c r="T73" s="24">
        <f ca="1">SQRT(Inputs!$B$38)*I73+SQRT(1-Inputs!$B$38)*_xlfn.NORM.S.INV(RAND())</f>
        <v>-1.4196589820833714</v>
      </c>
      <c r="U73" s="24">
        <f ca="1">SQRT(Inputs!$B$38)*J73+SQRT(1-Inputs!$B$38)*_xlfn.NORM.S.INV(RAND())</f>
        <v>0.59115413824552421</v>
      </c>
      <c r="V73" s="24">
        <f ca="1">SQRT(Inputs!$B$38)*K73+SQRT(1-Inputs!$B$38)*_xlfn.NORM.S.INV(RAND())</f>
        <v>-0.50170245097473176</v>
      </c>
      <c r="W73" s="24">
        <f ca="1">SQRT(Inputs!$B$38)*L73+SQRT(1-Inputs!$B$38)*_xlfn.NORM.S.INV(RAND())</f>
        <v>0.23561047372474775</v>
      </c>
      <c r="X73" s="24">
        <f ca="1">SQRT(Inputs!$B$38)*M73+SQRT(1-Inputs!$B$38)*_xlfn.NORM.S.INV(RAND())</f>
        <v>3.1822451261281914E-2</v>
      </c>
      <c r="Y73" s="24">
        <f ca="1">SQRT(Inputs!$B$38)*C73+SQRT(1-Inputs!$B$38)*_xlfn.NORM.S.INV(RAND())</f>
        <v>-1.2122807400275315</v>
      </c>
      <c r="Z73" s="24">
        <f ca="1">SQRT(Inputs!$B$38)*D73+SQRT(1-Inputs!$B$38)*_xlfn.NORM.S.INV(RAND())</f>
        <v>-0.388950078808178</v>
      </c>
      <c r="AA73" s="24">
        <f ca="1">SQRT(Inputs!$B$38)*E73+SQRT(1-Inputs!$B$38)*_xlfn.NORM.S.INV(RAND())</f>
        <v>-0.25704252112918313</v>
      </c>
      <c r="AB73" s="24">
        <f ca="1">SQRT(Inputs!$B$38)*F73+SQRT(1-Inputs!$B$38)*_xlfn.NORM.S.INV(RAND())</f>
        <v>-0.12182360371540296</v>
      </c>
      <c r="AC73" s="24">
        <f ca="1">SQRT(Inputs!$B$38)*G73+SQRT(1-Inputs!$B$38)*_xlfn.NORM.S.INV(RAND())</f>
        <v>-0.51721053979474207</v>
      </c>
      <c r="AD73" s="24">
        <f ca="1">SQRT(Inputs!$B$38)*H73+SQRT(1-Inputs!$B$38)*_xlfn.NORM.S.INV(RAND())</f>
        <v>-1.4561586883553967</v>
      </c>
      <c r="AE73" s="24">
        <f ca="1">SQRT(Inputs!$B$38)*I73+SQRT(1-Inputs!$B$38)*_xlfn.NORM.S.INV(RAND())</f>
        <v>-1.1080124041471273</v>
      </c>
      <c r="AF73" s="24">
        <f ca="1">SQRT(Inputs!$B$38)*J73+SQRT(1-Inputs!$B$38)*_xlfn.NORM.S.INV(RAND())</f>
        <v>-0.35720596931240878</v>
      </c>
      <c r="AG73" s="24">
        <f ca="1">SQRT(Inputs!$B$38)*K73+SQRT(1-Inputs!$B$38)*_xlfn.NORM.S.INV(RAND())</f>
        <v>0.30768532407224441</v>
      </c>
      <c r="AH73" s="24">
        <f ca="1">SQRT(Inputs!$B$38)*L73+SQRT(1-Inputs!$B$38)*_xlfn.NORM.S.INV(RAND())</f>
        <v>-0.46757594888814669</v>
      </c>
      <c r="AI73" s="24">
        <f ca="1">SQRT(Inputs!$B$38)*M73+SQRT(1-Inputs!$B$38)*_xlfn.NORM.S.INV(RAND())</f>
        <v>-0.17596319526820742</v>
      </c>
      <c r="AJ73" s="24">
        <f ca="1">SQRT(Inputs!$B$38)*C73+SQRT(1-Inputs!$B$38)*_xlfn.NORM.S.INV(RAND())</f>
        <v>-0.10733605587935474</v>
      </c>
      <c r="AK73" s="24">
        <f ca="1">SQRT(Inputs!$B$38)*D73+SQRT(1-Inputs!$B$38)*_xlfn.NORM.S.INV(RAND())</f>
        <v>-8.1428022550247947E-2</v>
      </c>
      <c r="AL73" s="24">
        <f ca="1">SQRT(Inputs!$B$38)*E73+SQRT(1-Inputs!$B$38)*_xlfn.NORM.S.INV(RAND())</f>
        <v>-1.9893410625368375</v>
      </c>
      <c r="AM73" s="24">
        <f ca="1">SQRT(Inputs!$B$38)*F73+SQRT(1-Inputs!$B$38)*_xlfn.NORM.S.INV(RAND())</f>
        <v>-0.70853780340079542</v>
      </c>
      <c r="AN73" s="24">
        <f ca="1">SQRT(Inputs!$B$38)*G73+SQRT(1-Inputs!$B$38)*_xlfn.NORM.S.INV(RAND())</f>
        <v>-0.37066473596761379</v>
      </c>
      <c r="AO73" s="24">
        <f ca="1">SQRT(Inputs!$B$38)*H73+SQRT(1-Inputs!$B$38)*_xlfn.NORM.S.INV(RAND())</f>
        <v>-0.67930433529737666</v>
      </c>
      <c r="AP73" s="24">
        <f ca="1">SQRT(Inputs!$B$38)*I73+SQRT(1-Inputs!$B$38)*_xlfn.NORM.S.INV(RAND())</f>
        <v>-0.27501067251762767</v>
      </c>
      <c r="AQ73" s="24">
        <f ca="1">SQRT(Inputs!$B$38)*J73+SQRT(1-Inputs!$B$38)*_xlfn.NORM.S.INV(RAND())</f>
        <v>-0.44403063256482062</v>
      </c>
      <c r="AR73" s="24">
        <f ca="1">SQRT(Inputs!$B$38)*K73+SQRT(1-Inputs!$B$38)*_xlfn.NORM.S.INV(RAND())</f>
        <v>0.57058906353280392</v>
      </c>
      <c r="AS73" s="24">
        <f ca="1">SQRT(Inputs!$B$38)*L73+SQRT(1-Inputs!$B$38)*_xlfn.NORM.S.INV(RAND())</f>
        <v>-2.6865200226498409E-2</v>
      </c>
      <c r="AT73" s="24">
        <f ca="1">SQRT(Inputs!$B$38)*M73+SQRT(1-Inputs!$B$38)*_xlfn.NORM.S.INV(RAND())</f>
        <v>-2.3810526524289028</v>
      </c>
      <c r="AU73" s="15">
        <f ca="1">Inputs!$B$6*EXP($B$8-0.5*C$5^2+C$5*N73)</f>
        <v>3659.7280274044065</v>
      </c>
      <c r="AV73" s="15">
        <f t="shared" ca="1" si="1"/>
        <v>4308.21566361432</v>
      </c>
      <c r="AW73" s="15">
        <f t="shared" ca="1" si="2"/>
        <v>5069.6963790023838</v>
      </c>
      <c r="AX73" s="15">
        <f t="shared" ca="1" si="3"/>
        <v>6535.4292497330161</v>
      </c>
      <c r="AY73" s="15">
        <f t="shared" ca="1" si="4"/>
        <v>8424.401863690875</v>
      </c>
      <c r="AZ73" s="15">
        <f t="shared" ca="1" si="5"/>
        <v>10389.217504547154</v>
      </c>
      <c r="BA73" s="15">
        <f t="shared" ca="1" si="6"/>
        <v>10958.360412226462</v>
      </c>
      <c r="BB73" s="15">
        <f t="shared" ca="1" si="7"/>
        <v>14234.994068939613</v>
      </c>
      <c r="BC73" s="15">
        <f t="shared" ca="1" si="8"/>
        <v>16610.036143138186</v>
      </c>
      <c r="BD73" s="15">
        <f t="shared" ca="1" si="9"/>
        <v>20802.27602775069</v>
      </c>
      <c r="BE73" s="15">
        <f t="shared" ca="1" si="10"/>
        <v>25564.510450543501</v>
      </c>
      <c r="BF73" s="15">
        <f ca="1">Inputs!$B$13*EXP($B$9-0.5*C$6^2+C$6*Y73)</f>
        <v>10876.256335366537</v>
      </c>
      <c r="BG73" s="15">
        <f t="shared" ca="1" si="11"/>
        <v>12356.89523596497</v>
      </c>
      <c r="BH73" s="15">
        <f t="shared" ca="1" si="12"/>
        <v>14467.722829732751</v>
      </c>
      <c r="BI73" s="15">
        <f t="shared" ca="1" si="13"/>
        <v>17381.669961273739</v>
      </c>
      <c r="BJ73" s="15">
        <f t="shared" ca="1" si="14"/>
        <v>19777.923006189587</v>
      </c>
      <c r="BK73" s="15">
        <f t="shared" ca="1" si="15"/>
        <v>19908.469233029999</v>
      </c>
      <c r="BL73" s="15">
        <f t="shared" ca="1" si="16"/>
        <v>21184.118354136215</v>
      </c>
      <c r="BM73" s="15">
        <f t="shared" ca="1" si="17"/>
        <v>24909.602169593567</v>
      </c>
      <c r="BN73" s="15">
        <f t="shared" ca="1" si="18"/>
        <v>31786.365823048771</v>
      </c>
      <c r="BO73" s="15">
        <f t="shared" ca="1" si="19"/>
        <v>37040.914098652866</v>
      </c>
      <c r="BP73" s="15">
        <f t="shared" ca="1" si="20"/>
        <v>44690.534912606745</v>
      </c>
      <c r="BQ73" s="15">
        <f ca="1">Inputs!$B$20*EXP($B$10-0.5*C$7^2+C$7*AJ73)</f>
        <v>4129.280446840231</v>
      </c>
      <c r="BR73" s="15">
        <f t="shared" ca="1" si="21"/>
        <v>5459.8688648383486</v>
      </c>
      <c r="BS73" s="15">
        <f t="shared" ca="1" si="22"/>
        <v>4222.5851139990482</v>
      </c>
      <c r="BT73" s="15">
        <f t="shared" ca="1" si="23"/>
        <v>4834.4925260232558</v>
      </c>
      <c r="BU73" s="15">
        <f t="shared" ca="1" si="24"/>
        <v>6125.263735352095</v>
      </c>
      <c r="BV73" s="15">
        <f t="shared" ca="1" si="25"/>
        <v>7312.6510003228377</v>
      </c>
      <c r="BW73" s="15">
        <f t="shared" ca="1" si="26"/>
        <v>9627.3924126586826</v>
      </c>
      <c r="BX73" s="15">
        <f t="shared" ca="1" si="27"/>
        <v>12318.6068233923</v>
      </c>
      <c r="BY73" s="15">
        <f t="shared" ca="1" si="28"/>
        <v>19251.445309602947</v>
      </c>
      <c r="BZ73" s="15">
        <f t="shared" ca="1" si="29"/>
        <v>26879.39532570936</v>
      </c>
      <c r="CA73" s="15">
        <f t="shared" ca="1" si="30"/>
        <v>24731.218408546407</v>
      </c>
      <c r="CB73" s="15">
        <f ca="1">(AU73*DCF!C$10-DCF!C$5*MAX(AU73*DCF!C$10,0)-MAX(AU73-Inputs!$B$6,0)/Inputs!$B$10)*DCF!C$6</f>
        <v>939.8515184991561</v>
      </c>
      <c r="CC73" s="15">
        <f ca="1">(AV73*DCF!D$10-DCF!D$5*MAX(AV73*DCF!D$10,0)-MAX(AV73-AU73,0)/Inputs!$B$10)*DCF!D$6</f>
        <v>891.981642840272</v>
      </c>
      <c r="CD73" s="15">
        <f ca="1">(AW73*DCF!E$10-DCF!E$5*MAX(AW73*DCF!E$10,0)-MAX(AW73-AV73,0)/Inputs!$B$10)*DCF!E$6</f>
        <v>998.99519983837024</v>
      </c>
      <c r="CE73" s="15">
        <f ca="1">(AX73*DCF!F$10-DCF!F$5*MAX(AX73*DCF!F$10,0)-MAX(AX73-AW73,0)/Inputs!$B$10)*DCF!F$6</f>
        <v>1121.6911191934846</v>
      </c>
      <c r="CF73" s="15">
        <f ca="1">(AY73*DCF!G$10-DCF!G$5*MAX(AY73*DCF!G$10,0)-MAX(AY73-AX73,0)/Inputs!$B$10)*DCF!G$6</f>
        <v>1372.6693030982192</v>
      </c>
      <c r="CG73" s="15">
        <f ca="1">(AZ73*DCF!H$10-DCF!H$5*MAX(AZ73*DCF!H$10,0)-MAX(AZ73-AY73,0)/Inputs!$B$10)*DCF!H$6</f>
        <v>1668.1857894939674</v>
      </c>
      <c r="CH73" s="15">
        <f ca="1">(BA73*DCF!I$10-DCF!I$5*MAX(BA73*DCF!I$10,0)-MAX(BA73-AZ73,0)/Inputs!$B$10)*DCF!I$6</f>
        <v>1908.3333072813653</v>
      </c>
      <c r="CI73" s="15">
        <f ca="1">(BB73*DCF!J$10-DCF!J$5*MAX(BB73*DCF!J$10,0)-MAX(BB73-BA73,0)/Inputs!$B$10)*DCF!J$6</f>
        <v>1946.2381759471564</v>
      </c>
      <c r="CJ73" s="15">
        <f ca="1">(BC73*DCF!K$10-DCF!K$5*MAX(BC73*DCF!K$10,0)-MAX(BC73-BB73,0)/Inputs!$B$10)*DCF!K$6</f>
        <v>2341.4793247260741</v>
      </c>
      <c r="CK73" s="15">
        <f ca="1">(BD73*DCF!L$10-DCF!L$5*MAX(BD73*DCF!L$10,0)-MAX(BD73-BC73,0)/Inputs!$B$10)*DCF!L$6</f>
        <v>2595.2543050242257</v>
      </c>
      <c r="CL73" s="15">
        <f ca="1">(BE73*DCF!M$10-DCF!M$5*MAX(BE73*DCF!M$10,0)-MAX(BE73-BD73,0)/Inputs!$B$10)*DCF!M$6</f>
        <v>3038.5832913044437</v>
      </c>
      <c r="CM73" s="15">
        <f ca="1">(BF73*DCF!C$28-DCF!C$5*MAX(BF73*DCF!C$28,0)-MAX(BF73-Inputs!$B$13,0)/Inputs!$B$17)*DCF!C$6</f>
        <v>3319.3621056727216</v>
      </c>
      <c r="CN73" s="15">
        <f ca="1">(BG73*DCF!D$28-DCF!D$5*MAX(BG73*DCF!D$28,0)-MAX(BG73-BF73,0)/Inputs!$B$17)*DCF!D$6</f>
        <v>3323.5024798469558</v>
      </c>
      <c r="CO73" s="15">
        <f ca="1">(BH73*DCF!E$28-DCF!E$5*MAX(BH73*DCF!E$28,0)-MAX(BH73-BG73,0)/Inputs!$B$17)*DCF!E$6</f>
        <v>3681.5016604192579</v>
      </c>
      <c r="CP73" s="15">
        <f ca="1">(BI73*DCF!F$28-DCF!F$5*MAX(BI73*DCF!F$28,0)-MAX(BI73-BH73,0)/Inputs!$B$17)*DCF!F$6</f>
        <v>4188.1354125627986</v>
      </c>
      <c r="CQ73" s="15">
        <f ca="1">(BJ73*DCF!G$28-DCF!G$5*MAX(BJ73*DCF!G$28,0)-MAX(BJ73-BI73,0)/Inputs!$B$17)*DCF!G$6</f>
        <v>4728.5060885601515</v>
      </c>
      <c r="CR73" s="15">
        <f ca="1">(BK73*DCF!H$28-DCF!H$5*MAX(BK73*DCF!H$28,0)-MAX(BK73-BJ73,0)/Inputs!$B$17)*DCF!H$6</f>
        <v>4903.3008659976431</v>
      </c>
      <c r="CS73" s="15">
        <f ca="1">(BL73*DCF!I$28-DCF!I$5*MAX(BL73*DCF!I$28,0)-MAX(BL73-BK73,0)/Inputs!$B$17)*DCF!I$6</f>
        <v>4798.415012473286</v>
      </c>
      <c r="CT73" s="15">
        <f ca="1">(BM73*DCF!J$28-DCF!J$5*MAX(BM73*DCF!J$28,0)-MAX(BM73-BL73,0)/Inputs!$B$17)*DCF!J$6</f>
        <v>5062.9404688177956</v>
      </c>
      <c r="CU73" s="15">
        <f ca="1">(BN73*DCF!K$28-DCF!K$5*MAX(BN73*DCF!K$28,0)-MAX(BN73-BM73,0)/Inputs!$B$17)*DCF!K$6</f>
        <v>5870.4355503218239</v>
      </c>
      <c r="CV73" s="15">
        <f ca="1">(BO73*DCF!L$28-DCF!L$5*MAX(BO73*DCF!L$28,0)-MAX(BO73-BN73,0)/Inputs!$B$17)*DCF!L$6</f>
        <v>6795.8789475165668</v>
      </c>
      <c r="CW73" s="15">
        <f ca="1">(BP73*DCF!M$28-DCF!M$5*MAX(BP73*DCF!M$28,0)-MAX(BP73-BO73,0)/Inputs!$B$17)*DCF!M$6</f>
        <v>7608.949683502462</v>
      </c>
      <c r="CX73" s="15">
        <f ca="1">(BQ73*DCF!C$46-DCF!C$5*MAX(BQ73*DCF!C$46,0)-MAX(BQ73-Inputs!$B$20,0)/Inputs!$B$24)*DCF!C$6</f>
        <v>-1382.411395039421</v>
      </c>
      <c r="CY73" s="15">
        <f ca="1">(BR73*DCF!D$46-DCF!D$5*MAX(BR73*DCF!D$46,0)-MAX(BR73-BQ73,0)/Inputs!$B$24)*DCF!D$6</f>
        <v>-1499.6233225131957</v>
      </c>
      <c r="CZ73" s="15">
        <f ca="1">(BS73*DCF!E$46-DCF!E$5*MAX(BS73*DCF!E$46,0)-MAX(BS73-BR73,0)/Inputs!$B$24)*DCF!E$6</f>
        <v>-499.32804180266618</v>
      </c>
      <c r="DA73" s="15">
        <f ca="1">(BT73*DCF!F$46-DCF!F$5*MAX(BT73*DCF!F$46,0)-MAX(BT73-BS73,0)/Inputs!$B$24)*DCF!F$6</f>
        <v>-574.89314432533797</v>
      </c>
      <c r="DB73" s="15">
        <f ca="1">(BU73*DCF!G$46-DCF!G$5*MAX(BU73*DCF!G$46,0)-MAX(BU73-BT73,0)/Inputs!$B$24)*DCF!G$6</f>
        <v>-640.23170230685287</v>
      </c>
      <c r="DC73" s="15">
        <f ca="1">(BV73*DCF!H$46-DCF!H$5*MAX(BV73*DCF!H$46,0)-MAX(BV73-BU73,0)/Inputs!$B$24)*DCF!H$6</f>
        <v>-368.97331734718085</v>
      </c>
      <c r="DD73" s="15">
        <f ca="1">(BW73*DCF!I$46-DCF!I$5*MAX(BW73*DCF!I$46,0)-MAX(BW73-BV73,0)/Inputs!$B$24)*DCF!I$6</f>
        <v>-442.12435337102289</v>
      </c>
      <c r="DE73" s="15">
        <f ca="1">(BX73*DCF!J$46-DCF!J$5*MAX(BX73*DCF!J$46,0)-MAX(BX73-BW73,0)/Inputs!$B$24)*DCF!J$6</f>
        <v>-196.93461229857422</v>
      </c>
      <c r="DF73" s="15">
        <f ca="1">(BY73*DCF!K$46-DCF!K$5*MAX(BY73*DCF!K$46,0)-MAX(BY73-BX73,0)/Inputs!$B$24)*DCF!K$6</f>
        <v>-598.65400796099675</v>
      </c>
      <c r="DG73" s="15">
        <f ca="1">(BZ73*DCF!L$46-DCF!L$5*MAX(BZ73*DCF!L$46,0)-MAX(BZ73-BY73,0)/Inputs!$B$24)*DCF!L$6</f>
        <v>131.81795074044771</v>
      </c>
      <c r="DH73" s="15">
        <f ca="1">(CA73*DCF!M$46-DCF!M$5*MAX(CA73*DCF!M$46,0)-MAX(CA73-BZ73,0)/Inputs!$B$24)*DCF!M$6</f>
        <v>1938.8304400976124</v>
      </c>
      <c r="DI73" s="15">
        <f ca="1">SUM(CB73:CL73)+BE73*DCF!M$10*(1+Inputs!$B$30)*(1-Inputs!$B$33)*(1-Inputs!$B$30/Inputs!$B$31)/(Inputs!$B$29-Inputs!$B$30)*DCF!M$6</f>
        <v>89969.633616762832</v>
      </c>
      <c r="DJ73" s="15">
        <f ca="1">SUM(CM73:CW73)+BP73*DCF!M$28*(1+Inputs!$B$30)*(1-Inputs!$B$33)*(1-Inputs!$B$30/Inputs!$B$31)/(Inputs!$B$29-Inputs!$B$30)*DCF!M$6</f>
        <v>220113.39445292958</v>
      </c>
      <c r="DK73" s="15">
        <f ca="1">SUM(CX73:DH73)+CA73*DCF!M$46*(1+Inputs!$B$30)*(1-Inputs!$B$33)*(1-Inputs!$B$30/Inputs!$B$31)/(Inputs!$B$29-Inputs!$B$30)*DCF!M$6</f>
        <v>34104.867753590428</v>
      </c>
      <c r="DM73" s="15">
        <f ca="1">DI73+DJ73+DK73+Inputs!$B$34+Inputs!$B$36-Inputs!$B$35</f>
        <v>421038.89582328289</v>
      </c>
    </row>
    <row r="74" spans="1:117" x14ac:dyDescent="0.75">
      <c r="A74" s="11">
        <v>61</v>
      </c>
      <c r="C74" s="24">
        <f t="shared" ref="C74:M83" ca="1" si="36">_xlfn.NORM.S.INV(RAND())</f>
        <v>-0.32966281052329416</v>
      </c>
      <c r="D74" s="24">
        <f t="shared" ca="1" si="36"/>
        <v>-0.181208305396722</v>
      </c>
      <c r="E74" s="24">
        <f t="shared" ca="1" si="36"/>
        <v>0.42806686596148447</v>
      </c>
      <c r="F74" s="24">
        <f t="shared" ca="1" si="36"/>
        <v>-0.6323741482178169</v>
      </c>
      <c r="G74" s="24">
        <f t="shared" ca="1" si="36"/>
        <v>-1.1746737487007481</v>
      </c>
      <c r="H74" s="24">
        <f t="shared" ca="1" si="36"/>
        <v>-0.90780428778962585</v>
      </c>
      <c r="I74" s="24">
        <f t="shared" ca="1" si="36"/>
        <v>-1.0040605319192888</v>
      </c>
      <c r="J74" s="24">
        <f t="shared" ca="1" si="36"/>
        <v>-0.66560881845098496</v>
      </c>
      <c r="K74" s="24">
        <f t="shared" ca="1" si="36"/>
        <v>0.33235728794551012</v>
      </c>
      <c r="L74" s="24">
        <f t="shared" ca="1" si="36"/>
        <v>-1.497093454649467</v>
      </c>
      <c r="M74" s="24">
        <f t="shared" ca="1" si="36"/>
        <v>-0.17132044837183283</v>
      </c>
      <c r="N74" s="24">
        <f ca="1">SQRT(Inputs!$B$38)*C74+SQRT(1-Inputs!$B$38)*_xlfn.NORM.S.INV(RAND())</f>
        <v>0.49468574031488421</v>
      </c>
      <c r="O74" s="24">
        <f ca="1">SQRT(Inputs!$B$38)*D74+SQRT(1-Inputs!$B$38)*_xlfn.NORM.S.INV(RAND())</f>
        <v>-0.13001576335846896</v>
      </c>
      <c r="P74" s="24">
        <f ca="1">SQRT(Inputs!$B$38)*E74+SQRT(1-Inputs!$B$38)*_xlfn.NORM.S.INV(RAND())</f>
        <v>0.10718890742297096</v>
      </c>
      <c r="Q74" s="24">
        <f ca="1">SQRT(Inputs!$B$38)*F74+SQRT(1-Inputs!$B$38)*_xlfn.NORM.S.INV(RAND())</f>
        <v>1.5246269549205165</v>
      </c>
      <c r="R74" s="24">
        <f ca="1">SQRT(Inputs!$B$38)*G74+SQRT(1-Inputs!$B$38)*_xlfn.NORM.S.INV(RAND())</f>
        <v>-0.21549756318102659</v>
      </c>
      <c r="S74" s="24">
        <f ca="1">SQRT(Inputs!$B$38)*H74+SQRT(1-Inputs!$B$38)*_xlfn.NORM.S.INV(RAND())</f>
        <v>-0.49314915601081288</v>
      </c>
      <c r="T74" s="24">
        <f ca="1">SQRT(Inputs!$B$38)*I74+SQRT(1-Inputs!$B$38)*_xlfn.NORM.S.INV(RAND())</f>
        <v>0.12688599496887731</v>
      </c>
      <c r="U74" s="24">
        <f ca="1">SQRT(Inputs!$B$38)*J74+SQRT(1-Inputs!$B$38)*_xlfn.NORM.S.INV(RAND())</f>
        <v>-5.3658812535847866E-2</v>
      </c>
      <c r="V74" s="24">
        <f ca="1">SQRT(Inputs!$B$38)*K74+SQRT(1-Inputs!$B$38)*_xlfn.NORM.S.INV(RAND())</f>
        <v>0.5971177592917184</v>
      </c>
      <c r="W74" s="24">
        <f ca="1">SQRT(Inputs!$B$38)*L74+SQRT(1-Inputs!$B$38)*_xlfn.NORM.S.INV(RAND())</f>
        <v>-0.51933233514964305</v>
      </c>
      <c r="X74" s="24">
        <f ca="1">SQRT(Inputs!$B$38)*M74+SQRT(1-Inputs!$B$38)*_xlfn.NORM.S.INV(RAND())</f>
        <v>-0.19152375856134563</v>
      </c>
      <c r="Y74" s="24">
        <f ca="1">SQRT(Inputs!$B$38)*C74+SQRT(1-Inputs!$B$38)*_xlfn.NORM.S.INV(RAND())</f>
        <v>-0.16616911690711977</v>
      </c>
      <c r="Z74" s="24">
        <f ca="1">SQRT(Inputs!$B$38)*D74+SQRT(1-Inputs!$B$38)*_xlfn.NORM.S.INV(RAND())</f>
        <v>0.13658373631603984</v>
      </c>
      <c r="AA74" s="24">
        <f ca="1">SQRT(Inputs!$B$38)*E74+SQRT(1-Inputs!$B$38)*_xlfn.NORM.S.INV(RAND())</f>
        <v>-0.28156025197671913</v>
      </c>
      <c r="AB74" s="24">
        <f ca="1">SQRT(Inputs!$B$38)*F74+SQRT(1-Inputs!$B$38)*_xlfn.NORM.S.INV(RAND())</f>
        <v>-8.7356137111736731E-2</v>
      </c>
      <c r="AC74" s="24">
        <f ca="1">SQRT(Inputs!$B$38)*G74+SQRT(1-Inputs!$B$38)*_xlfn.NORM.S.INV(RAND())</f>
        <v>0.91739249153257185</v>
      </c>
      <c r="AD74" s="24">
        <f ca="1">SQRT(Inputs!$B$38)*H74+SQRT(1-Inputs!$B$38)*_xlfn.NORM.S.INV(RAND())</f>
        <v>-1.7329353214569361</v>
      </c>
      <c r="AE74" s="24">
        <f ca="1">SQRT(Inputs!$B$38)*I74+SQRT(1-Inputs!$B$38)*_xlfn.NORM.S.INV(RAND())</f>
        <v>-0.17806163588171087</v>
      </c>
      <c r="AF74" s="24">
        <f ca="1">SQRT(Inputs!$B$38)*J74+SQRT(1-Inputs!$B$38)*_xlfn.NORM.S.INV(RAND())</f>
        <v>-0.16006399185577241</v>
      </c>
      <c r="AG74" s="24">
        <f ca="1">SQRT(Inputs!$B$38)*K74+SQRT(1-Inputs!$B$38)*_xlfn.NORM.S.INV(RAND())</f>
        <v>2.8135093725314975E-3</v>
      </c>
      <c r="AH74" s="24">
        <f ca="1">SQRT(Inputs!$B$38)*L74+SQRT(1-Inputs!$B$38)*_xlfn.NORM.S.INV(RAND())</f>
        <v>0.75050559532366368</v>
      </c>
      <c r="AI74" s="24">
        <f ca="1">SQRT(Inputs!$B$38)*M74+SQRT(1-Inputs!$B$38)*_xlfn.NORM.S.INV(RAND())</f>
        <v>0.15613650265541476</v>
      </c>
      <c r="AJ74" s="24">
        <f ca="1">SQRT(Inputs!$B$38)*C74+SQRT(1-Inputs!$B$38)*_xlfn.NORM.S.INV(RAND())</f>
        <v>0.65215264434549047</v>
      </c>
      <c r="AK74" s="24">
        <f ca="1">SQRT(Inputs!$B$38)*D74+SQRT(1-Inputs!$B$38)*_xlfn.NORM.S.INV(RAND())</f>
        <v>0.88373486220068254</v>
      </c>
      <c r="AL74" s="24">
        <f ca="1">SQRT(Inputs!$B$38)*E74+SQRT(1-Inputs!$B$38)*_xlfn.NORM.S.INV(RAND())</f>
        <v>0.34859262883064418</v>
      </c>
      <c r="AM74" s="24">
        <f ca="1">SQRT(Inputs!$B$38)*F74+SQRT(1-Inputs!$B$38)*_xlfn.NORM.S.INV(RAND())</f>
        <v>0.67170191623499598</v>
      </c>
      <c r="AN74" s="24">
        <f ca="1">SQRT(Inputs!$B$38)*G74+SQRT(1-Inputs!$B$38)*_xlfn.NORM.S.INV(RAND())</f>
        <v>-0.46437325794718798</v>
      </c>
      <c r="AO74" s="24">
        <f ca="1">SQRT(Inputs!$B$38)*H74+SQRT(1-Inputs!$B$38)*_xlfn.NORM.S.INV(RAND())</f>
        <v>3.4065789969304427E-2</v>
      </c>
      <c r="AP74" s="24">
        <f ca="1">SQRT(Inputs!$B$38)*I74+SQRT(1-Inputs!$B$38)*_xlfn.NORM.S.INV(RAND())</f>
        <v>1.1238859129851722</v>
      </c>
      <c r="AQ74" s="24">
        <f ca="1">SQRT(Inputs!$B$38)*J74+SQRT(1-Inputs!$B$38)*_xlfn.NORM.S.INV(RAND())</f>
        <v>-1.325043611759094</v>
      </c>
      <c r="AR74" s="24">
        <f ca="1">SQRT(Inputs!$B$38)*K74+SQRT(1-Inputs!$B$38)*_xlfn.NORM.S.INV(RAND())</f>
        <v>-1.0602935488586698</v>
      </c>
      <c r="AS74" s="24">
        <f ca="1">SQRT(Inputs!$B$38)*L74+SQRT(1-Inputs!$B$38)*_xlfn.NORM.S.INV(RAND())</f>
        <v>-0.49548491675262596</v>
      </c>
      <c r="AT74" s="24">
        <f ca="1">SQRT(Inputs!$B$38)*M74+SQRT(1-Inputs!$B$38)*_xlfn.NORM.S.INV(RAND())</f>
        <v>1.2594176263858743</v>
      </c>
      <c r="AU74" s="15">
        <f ca="1">Inputs!$B$6*EXP($B$8-0.5*C$5^2+C$5*N74)</f>
        <v>5375.9399831053051</v>
      </c>
      <c r="AV74" s="15">
        <f t="shared" ca="1" si="1"/>
        <v>6419.8826765963568</v>
      </c>
      <c r="AW74" s="15">
        <f t="shared" ca="1" si="2"/>
        <v>7941.9054719288797</v>
      </c>
      <c r="AX74" s="15">
        <f t="shared" ca="1" si="3"/>
        <v>11730.792996624868</v>
      </c>
      <c r="AY74" s="15">
        <f t="shared" ca="1" si="4"/>
        <v>13979.92150914131</v>
      </c>
      <c r="AZ74" s="15">
        <f t="shared" ca="1" si="5"/>
        <v>16194.080370990167</v>
      </c>
      <c r="BA74" s="15">
        <f t="shared" ca="1" si="6"/>
        <v>20082.341106822892</v>
      </c>
      <c r="BB74" s="15">
        <f t="shared" ca="1" si="7"/>
        <v>24455.078969699323</v>
      </c>
      <c r="BC74" s="15">
        <f t="shared" ca="1" si="8"/>
        <v>31728.353441048104</v>
      </c>
      <c r="BD74" s="15">
        <f t="shared" ca="1" si="9"/>
        <v>37027.228683566995</v>
      </c>
      <c r="BE74" s="15">
        <f t="shared" ca="1" si="10"/>
        <v>44587.510360157641</v>
      </c>
      <c r="BF74" s="15">
        <f ca="1">Inputs!$B$13*EXP($B$9-0.5*C$6^2+C$6*Y74)</f>
        <v>13382.813492216117</v>
      </c>
      <c r="BG74" s="15">
        <f t="shared" ca="1" si="11"/>
        <v>16717.062806814403</v>
      </c>
      <c r="BH74" s="15">
        <f t="shared" ca="1" si="12"/>
        <v>19493.272503769596</v>
      </c>
      <c r="BI74" s="15">
        <f t="shared" ca="1" si="13"/>
        <v>23543.991846876768</v>
      </c>
      <c r="BJ74" s="15">
        <f t="shared" ca="1" si="14"/>
        <v>32944.107013815446</v>
      </c>
      <c r="BK74" s="15">
        <f t="shared" ca="1" si="15"/>
        <v>31935.237622182554</v>
      </c>
      <c r="BL74" s="15">
        <f t="shared" ca="1" si="16"/>
        <v>38333.738333211673</v>
      </c>
      <c r="BM74" s="15">
        <f t="shared" ca="1" si="17"/>
        <v>46192.73191214542</v>
      </c>
      <c r="BN74" s="15">
        <f t="shared" ca="1" si="18"/>
        <v>56830.433391810242</v>
      </c>
      <c r="BO74" s="15">
        <f t="shared" ca="1" si="19"/>
        <v>76298.074581083056</v>
      </c>
      <c r="BP74" s="15">
        <f t="shared" ca="1" si="20"/>
        <v>95584.630708005017</v>
      </c>
      <c r="BQ74" s="15">
        <f ca="1">Inputs!$B$20*EXP($B$10-0.5*C$7^2+C$7*AJ74)</f>
        <v>5405.8443737658808</v>
      </c>
      <c r="BR74" s="15">
        <f t="shared" ca="1" si="21"/>
        <v>9711.5772621140368</v>
      </c>
      <c r="BS74" s="15">
        <f t="shared" ca="1" si="22"/>
        <v>14699.343280153958</v>
      </c>
      <c r="BT74" s="15">
        <f t="shared" ca="1" si="23"/>
        <v>24172.43259811385</v>
      </c>
      <c r="BU74" s="15">
        <f t="shared" ca="1" si="24"/>
        <v>29939.654715988934</v>
      </c>
      <c r="BV74" s="15">
        <f t="shared" ca="1" si="25"/>
        <v>41975.627447594983</v>
      </c>
      <c r="BW74" s="15">
        <f t="shared" ca="1" si="26"/>
        <v>74304.469240251754</v>
      </c>
      <c r="BX74" s="15">
        <f t="shared" ca="1" si="27"/>
        <v>79682.441065430598</v>
      </c>
      <c r="BY74" s="15">
        <f t="shared" ca="1" si="28"/>
        <v>91149.075266286949</v>
      </c>
      <c r="BZ74" s="15">
        <f t="shared" ca="1" si="29"/>
        <v>116760.17958292823</v>
      </c>
      <c r="CA74" s="15">
        <f t="shared" ca="1" si="30"/>
        <v>205150.29477139574</v>
      </c>
      <c r="CB74" s="15">
        <f ca="1">(AU74*DCF!C$10-DCF!C$5*MAX(AU74*DCF!C$10,0)-MAX(AU74-Inputs!$B$6,0)/Inputs!$B$10)*DCF!C$6</f>
        <v>1040.1245448388131</v>
      </c>
      <c r="CC74" s="15">
        <f ca="1">(AV74*DCF!D$10-DCF!D$5*MAX(AV74*DCF!D$10,0)-MAX(AV74-AU74,0)/Inputs!$B$10)*DCF!D$6</f>
        <v>1310.264805256309</v>
      </c>
      <c r="CD74" s="15">
        <f ca="1">(AW74*DCF!E$10-DCF!E$5*MAX(AW74*DCF!E$10,0)-MAX(AW74-AV74,0)/Inputs!$B$10)*DCF!E$6</f>
        <v>1490.8369859476688</v>
      </c>
      <c r="CE74" s="15">
        <f ca="1">(AX74*DCF!F$10-DCF!F$5*MAX(AX74*DCF!F$10,0)-MAX(AX74-AW74,0)/Inputs!$B$10)*DCF!F$6</f>
        <v>1772.4398596446681</v>
      </c>
      <c r="CF74" s="15">
        <f ca="1">(AY74*DCF!G$10-DCF!G$5*MAX(AY74*DCF!G$10,0)-MAX(AY74-AX74,0)/Inputs!$B$10)*DCF!G$6</f>
        <v>2448.0995413957708</v>
      </c>
      <c r="CG74" s="15">
        <f ca="1">(AZ74*DCF!H$10-DCF!H$5*MAX(AZ74*DCF!H$10,0)-MAX(AZ74-AY74,0)/Inputs!$B$10)*DCF!H$6</f>
        <v>2750.9287197816484</v>
      </c>
      <c r="CH74" s="15">
        <f ca="1">(BA74*DCF!I$10-DCF!I$5*MAX(BA74*DCF!I$10,0)-MAX(BA74-AZ74,0)/Inputs!$B$10)*DCF!I$6</f>
        <v>3030.500121161534</v>
      </c>
      <c r="CI74" s="15">
        <f ca="1">(BB74*DCF!J$10-DCF!J$5*MAX(BB74*DCF!J$10,0)-MAX(BB74-BA74,0)/Inputs!$B$10)*DCF!J$6</f>
        <v>3533.9319287328522</v>
      </c>
      <c r="CJ74" s="15">
        <f ca="1">(BC74*DCF!K$10-DCF!K$5*MAX(BC74*DCF!K$10,0)-MAX(BC74-BB74,0)/Inputs!$B$10)*DCF!K$6</f>
        <v>4089.6076373124747</v>
      </c>
      <c r="CK74" s="15">
        <f ca="1">(BD74*DCF!L$10-DCF!L$5*MAX(BD74*DCF!L$10,0)-MAX(BD74-BC74,0)/Inputs!$B$10)*DCF!L$6</f>
        <v>4899.1798289258531</v>
      </c>
      <c r="CL74" s="15">
        <f ca="1">(BE74*DCF!M$10-DCF!M$5*MAX(BE74*DCF!M$10,0)-MAX(BE74-BD74,0)/Inputs!$B$10)*DCF!M$6</f>
        <v>5388.7179815759182</v>
      </c>
      <c r="CM74" s="15">
        <f ca="1">(BF74*DCF!C$28-DCF!C$5*MAX(BF74*DCF!C$28,0)-MAX(BF74-Inputs!$B$13,0)/Inputs!$B$17)*DCF!C$6</f>
        <v>3623.4200081064391</v>
      </c>
      <c r="CN74" s="15">
        <f ca="1">(BG74*DCF!D$28-DCF!D$5*MAX(BG74*DCF!D$28,0)-MAX(BG74-BF74,0)/Inputs!$B$17)*DCF!D$6</f>
        <v>4212.2123028950109</v>
      </c>
      <c r="CO74" s="15">
        <f ca="1">(BH74*DCF!E$28-DCF!E$5*MAX(BH74*DCF!E$28,0)-MAX(BH74-BG74,0)/Inputs!$B$17)*DCF!E$6</f>
        <v>4973.689161574076</v>
      </c>
      <c r="CP74" s="15">
        <f ca="1">(BI74*DCF!F$28-DCF!F$5*MAX(BI74*DCF!F$28,0)-MAX(BI74-BH74,0)/Inputs!$B$17)*DCF!F$6</f>
        <v>5654.0761344596012</v>
      </c>
      <c r="CQ74" s="15">
        <f ca="1">(BJ74*DCF!G$28-DCF!G$5*MAX(BJ74*DCF!G$28,0)-MAX(BJ74-BI74,0)/Inputs!$B$17)*DCF!G$6</f>
        <v>6966.5920016741702</v>
      </c>
      <c r="CR74" s="15">
        <f ca="1">(BK74*DCF!H$28-DCF!H$5*MAX(BK74*DCF!H$28,0)-MAX(BK74-BJ74,0)/Inputs!$B$17)*DCF!H$6</f>
        <v>7897.9365967619924</v>
      </c>
      <c r="CS74" s="15">
        <f ca="1">(BL74*DCF!I$28-DCF!I$5*MAX(BL74*DCF!I$28,0)-MAX(BL74-BK74,0)/Inputs!$B$17)*DCF!I$6</f>
        <v>8095.9139800462881</v>
      </c>
      <c r="CT74" s="15">
        <f ca="1">(BM74*DCF!J$28-DCF!J$5*MAX(BM74*DCF!J$28,0)-MAX(BM74-BL74,0)/Inputs!$B$17)*DCF!J$6</f>
        <v>9262.7756220335687</v>
      </c>
      <c r="CU74" s="15">
        <f ca="1">(BN74*DCF!K$28-DCF!K$5*MAX(BN74*DCF!K$28,0)-MAX(BN74-BM74,0)/Inputs!$B$17)*DCF!K$6</f>
        <v>10698.657918674704</v>
      </c>
      <c r="CV74" s="15">
        <f ca="1">(BO74*DCF!L$28-DCF!L$5*MAX(BO74*DCF!L$28,0)-MAX(BO74-BN74,0)/Inputs!$B$17)*DCF!L$6</f>
        <v>13020.271303288069</v>
      </c>
      <c r="CW74" s="15">
        <f ca="1">(BP74*DCF!M$28-DCF!M$5*MAX(BP74*DCF!M$28,0)-MAX(BP74-BO74,0)/Inputs!$B$17)*DCF!M$6</f>
        <v>15968.316531412682</v>
      </c>
      <c r="CX74" s="15">
        <f ca="1">(BQ74*DCF!C$46-DCF!C$5*MAX(BQ74*DCF!C$46,0)-MAX(BQ74-Inputs!$B$20,0)/Inputs!$B$24)*DCF!C$6</f>
        <v>-2266.8667716622726</v>
      </c>
      <c r="CY74" s="15">
        <f ca="1">(BR74*DCF!D$46-DCF!D$5*MAX(BR74*DCF!D$46,0)-MAX(BR74-BQ74,0)/Inputs!$B$24)*DCF!D$6</f>
        <v>-3494.7602443636779</v>
      </c>
      <c r="CZ74" s="15">
        <f ca="1">(BS74*DCF!E$46-DCF!E$5*MAX(BS74*DCF!E$46,0)-MAX(BS74-BR74,0)/Inputs!$B$24)*DCF!E$6</f>
        <v>-3704.2629896397239</v>
      </c>
      <c r="DA74" s="15">
        <f ca="1">(BT74*DCF!F$46-DCF!F$5*MAX(BT74*DCF!F$46,0)-MAX(BT74-BS74,0)/Inputs!$B$24)*DCF!F$6</f>
        <v>-5209.8406594385788</v>
      </c>
      <c r="DB74" s="15">
        <f ca="1">(BU74*DCF!G$46-DCF!G$5*MAX(BU74*DCF!G$46,0)-MAX(BU74-BT74,0)/Inputs!$B$24)*DCF!G$6</f>
        <v>-2947.0904051682696</v>
      </c>
      <c r="DC74" s="15">
        <f ca="1">(BV74*DCF!H$46-DCF!H$5*MAX(BV74*DCF!H$46,0)-MAX(BV74-BU74,0)/Inputs!$B$24)*DCF!H$6</f>
        <v>-3740.1047807181249</v>
      </c>
      <c r="DD74" s="15">
        <f ca="1">(BW74*DCF!I$46-DCF!I$5*MAX(BW74*DCF!I$46,0)-MAX(BW74-BV74,0)/Inputs!$B$24)*DCF!I$6</f>
        <v>-7564.269304387497</v>
      </c>
      <c r="DE74" s="15">
        <f ca="1">(BX74*DCF!J$46-DCF!J$5*MAX(BX74*DCF!J$46,0)-MAX(BX74-BW74,0)/Inputs!$B$24)*DCF!J$6</f>
        <v>1916.3077252467779</v>
      </c>
      <c r="DF74" s="15">
        <f ca="1">(BY74*DCF!K$46-DCF!K$5*MAX(BY74*DCF!K$46,0)-MAX(BY74-BX74,0)/Inputs!$B$24)*DCF!K$6</f>
        <v>2397.7191167871624</v>
      </c>
      <c r="DG74" s="15">
        <f ca="1">(BZ74*DCF!L$46-DCF!L$5*MAX(BZ74*DCF!L$46,0)-MAX(BZ74-BY74,0)/Inputs!$B$24)*DCF!L$6</f>
        <v>2275.2137340898257</v>
      </c>
      <c r="DH74" s="15">
        <f ca="1">(CA74*DCF!M$46-DCF!M$5*MAX(CA74*DCF!M$46,0)-MAX(CA74-BZ74,0)/Inputs!$B$24)*DCF!M$6</f>
        <v>-2395.5236875069186</v>
      </c>
      <c r="DI74" s="15">
        <f ca="1">SUM(CB74:CL74)+BE74*DCF!M$10*(1+Inputs!$B$30)*(1-Inputs!$B$33)*(1-Inputs!$B$30/Inputs!$B$31)/(Inputs!$B$29-Inputs!$B$30)*DCF!M$6</f>
        <v>155842.26289567756</v>
      </c>
      <c r="DJ74" s="15">
        <f ca="1">SUM(CM74:CW74)+BP74*DCF!M$28*(1+Inputs!$B$30)*(1-Inputs!$B$33)*(1-Inputs!$B$30/Inputs!$B$31)/(Inputs!$B$29-Inputs!$B$30)*DCF!M$6</f>
        <v>445058.24987594807</v>
      </c>
      <c r="DK74" s="15">
        <f ca="1">SUM(CX74:DH74)+CA74*DCF!M$46*(1+Inputs!$B$30)*(1-Inputs!$B$33)*(1-Inputs!$B$30/Inputs!$B$31)/(Inputs!$B$29-Inputs!$B$30)*DCF!M$6</f>
        <v>292453.1790557928</v>
      </c>
      <c r="DM74" s="15">
        <f ca="1">DI74+DJ74+DK74+Inputs!$B$34+Inputs!$B$36-Inputs!$B$35</f>
        <v>970204.69182741852</v>
      </c>
    </row>
    <row r="75" spans="1:117" x14ac:dyDescent="0.75">
      <c r="A75" s="11">
        <v>62</v>
      </c>
      <c r="C75" s="24">
        <f t="shared" ca="1" si="36"/>
        <v>0.40314868780106061</v>
      </c>
      <c r="D75" s="24">
        <f t="shared" ca="1" si="36"/>
        <v>-0.4064904564325732</v>
      </c>
      <c r="E75" s="24">
        <f t="shared" ca="1" si="36"/>
        <v>-0.63518656030157095</v>
      </c>
      <c r="F75" s="24">
        <f t="shared" ca="1" si="36"/>
        <v>-0.79564588700341798</v>
      </c>
      <c r="G75" s="24">
        <f t="shared" ca="1" si="36"/>
        <v>0.42664726804235059</v>
      </c>
      <c r="H75" s="24">
        <f t="shared" ca="1" si="36"/>
        <v>-0.38839134741938502</v>
      </c>
      <c r="I75" s="24">
        <f t="shared" ca="1" si="36"/>
        <v>-0.79256191327391123</v>
      </c>
      <c r="J75" s="24">
        <f t="shared" ca="1" si="36"/>
        <v>1.331718377029834</v>
      </c>
      <c r="K75" s="24">
        <f t="shared" ca="1" si="36"/>
        <v>1.6628375442867536</v>
      </c>
      <c r="L75" s="24">
        <f t="shared" ca="1" si="36"/>
        <v>1.2275087327004484</v>
      </c>
      <c r="M75" s="24">
        <f t="shared" ca="1" si="36"/>
        <v>-0.14728535232140558</v>
      </c>
      <c r="N75" s="24">
        <f ca="1">SQRT(Inputs!$B$38)*C75+SQRT(1-Inputs!$B$38)*_xlfn.NORM.S.INV(RAND())</f>
        <v>0.48929871044892281</v>
      </c>
      <c r="O75" s="24">
        <f ca="1">SQRT(Inputs!$B$38)*D75+SQRT(1-Inputs!$B$38)*_xlfn.NORM.S.INV(RAND())</f>
        <v>1.2193193127239408</v>
      </c>
      <c r="P75" s="24">
        <f ca="1">SQRT(Inputs!$B$38)*E75+SQRT(1-Inputs!$B$38)*_xlfn.NORM.S.INV(RAND())</f>
        <v>-0.37583917361976732</v>
      </c>
      <c r="Q75" s="24">
        <f ca="1">SQRT(Inputs!$B$38)*F75+SQRT(1-Inputs!$B$38)*_xlfn.NORM.S.INV(RAND())</f>
        <v>-0.62507066055395799</v>
      </c>
      <c r="R75" s="24">
        <f ca="1">SQRT(Inputs!$B$38)*G75+SQRT(1-Inputs!$B$38)*_xlfn.NORM.S.INV(RAND())</f>
        <v>1.0716844077119714</v>
      </c>
      <c r="S75" s="24">
        <f ca="1">SQRT(Inputs!$B$38)*H75+SQRT(1-Inputs!$B$38)*_xlfn.NORM.S.INV(RAND())</f>
        <v>-0.80639053647513204</v>
      </c>
      <c r="T75" s="24">
        <f ca="1">SQRT(Inputs!$B$38)*I75+SQRT(1-Inputs!$B$38)*_xlfn.NORM.S.INV(RAND())</f>
        <v>-1.9954094429542439</v>
      </c>
      <c r="U75" s="24">
        <f ca="1">SQRT(Inputs!$B$38)*J75+SQRT(1-Inputs!$B$38)*_xlfn.NORM.S.INV(RAND())</f>
        <v>2.1096483799550692</v>
      </c>
      <c r="V75" s="24">
        <f ca="1">SQRT(Inputs!$B$38)*K75+SQRT(1-Inputs!$B$38)*_xlfn.NORM.S.INV(RAND())</f>
        <v>2.5820730741976172</v>
      </c>
      <c r="W75" s="24">
        <f ca="1">SQRT(Inputs!$B$38)*L75+SQRT(1-Inputs!$B$38)*_xlfn.NORM.S.INV(RAND())</f>
        <v>1.7064865125441888</v>
      </c>
      <c r="X75" s="24">
        <f ca="1">SQRT(Inputs!$B$38)*M75+SQRT(1-Inputs!$B$38)*_xlfn.NORM.S.INV(RAND())</f>
        <v>1.2511155878130902</v>
      </c>
      <c r="Y75" s="24">
        <f ca="1">SQRT(Inputs!$B$38)*C75+SQRT(1-Inputs!$B$38)*_xlfn.NORM.S.INV(RAND())</f>
        <v>1.861754719517605</v>
      </c>
      <c r="Z75" s="24">
        <f ca="1">SQRT(Inputs!$B$38)*D75+SQRT(1-Inputs!$B$38)*_xlfn.NORM.S.INV(RAND())</f>
        <v>-0.67365734219898932</v>
      </c>
      <c r="AA75" s="24">
        <f ca="1">SQRT(Inputs!$B$38)*E75+SQRT(1-Inputs!$B$38)*_xlfn.NORM.S.INV(RAND())</f>
        <v>0.64485012247450302</v>
      </c>
      <c r="AB75" s="24">
        <f ca="1">SQRT(Inputs!$B$38)*F75+SQRT(1-Inputs!$B$38)*_xlfn.NORM.S.INV(RAND())</f>
        <v>1.9949652312670194</v>
      </c>
      <c r="AC75" s="24">
        <f ca="1">SQRT(Inputs!$B$38)*G75+SQRT(1-Inputs!$B$38)*_xlfn.NORM.S.INV(RAND())</f>
        <v>2.2347480951672689</v>
      </c>
      <c r="AD75" s="24">
        <f ca="1">SQRT(Inputs!$B$38)*H75+SQRT(1-Inputs!$B$38)*_xlfn.NORM.S.INV(RAND())</f>
        <v>-1.1664079518647874</v>
      </c>
      <c r="AE75" s="24">
        <f ca="1">SQRT(Inputs!$B$38)*I75+SQRT(1-Inputs!$B$38)*_xlfn.NORM.S.INV(RAND())</f>
        <v>0.53389987419738205</v>
      </c>
      <c r="AF75" s="24">
        <f ca="1">SQRT(Inputs!$B$38)*J75+SQRT(1-Inputs!$B$38)*_xlfn.NORM.S.INV(RAND())</f>
        <v>2.3297025391451194</v>
      </c>
      <c r="AG75" s="24">
        <f ca="1">SQRT(Inputs!$B$38)*K75+SQRT(1-Inputs!$B$38)*_xlfn.NORM.S.INV(RAND())</f>
        <v>1.3341186990461231</v>
      </c>
      <c r="AH75" s="24">
        <f ca="1">SQRT(Inputs!$B$38)*L75+SQRT(1-Inputs!$B$38)*_xlfn.NORM.S.INV(RAND())</f>
        <v>-0.11172219235578429</v>
      </c>
      <c r="AI75" s="24">
        <f ca="1">SQRT(Inputs!$B$38)*M75+SQRT(1-Inputs!$B$38)*_xlfn.NORM.S.INV(RAND())</f>
        <v>-0.58076652332969658</v>
      </c>
      <c r="AJ75" s="24">
        <f ca="1">SQRT(Inputs!$B$38)*C75+SQRT(1-Inputs!$B$38)*_xlfn.NORM.S.INV(RAND())</f>
        <v>1.0484581205600354</v>
      </c>
      <c r="AK75" s="24">
        <f ca="1">SQRT(Inputs!$B$38)*D75+SQRT(1-Inputs!$B$38)*_xlfn.NORM.S.INV(RAND())</f>
        <v>0.5985076063055973</v>
      </c>
      <c r="AL75" s="24">
        <f ca="1">SQRT(Inputs!$B$38)*E75+SQRT(1-Inputs!$B$38)*_xlfn.NORM.S.INV(RAND())</f>
        <v>-0.52975569847167803</v>
      </c>
      <c r="AM75" s="24">
        <f ca="1">SQRT(Inputs!$B$38)*F75+SQRT(1-Inputs!$B$38)*_xlfn.NORM.S.INV(RAND())</f>
        <v>0.44970485774101981</v>
      </c>
      <c r="AN75" s="24">
        <f ca="1">SQRT(Inputs!$B$38)*G75+SQRT(1-Inputs!$B$38)*_xlfn.NORM.S.INV(RAND())</f>
        <v>-0.15864593745660976</v>
      </c>
      <c r="AO75" s="24">
        <f ca="1">SQRT(Inputs!$B$38)*H75+SQRT(1-Inputs!$B$38)*_xlfn.NORM.S.INV(RAND())</f>
        <v>-0.53298339265411254</v>
      </c>
      <c r="AP75" s="24">
        <f ca="1">SQRT(Inputs!$B$38)*I75+SQRT(1-Inputs!$B$38)*_xlfn.NORM.S.INV(RAND())</f>
        <v>-0.55945446572555979</v>
      </c>
      <c r="AQ75" s="24">
        <f ca="1">SQRT(Inputs!$B$38)*J75+SQRT(1-Inputs!$B$38)*_xlfn.NORM.S.INV(RAND())</f>
        <v>0.12664064278556619</v>
      </c>
      <c r="AR75" s="24">
        <f ca="1">SQRT(Inputs!$B$38)*K75+SQRT(1-Inputs!$B$38)*_xlfn.NORM.S.INV(RAND())</f>
        <v>1.1964314244186218</v>
      </c>
      <c r="AS75" s="24">
        <f ca="1">SQRT(Inputs!$B$38)*L75+SQRT(1-Inputs!$B$38)*_xlfn.NORM.S.INV(RAND())</f>
        <v>0.46404946553952087</v>
      </c>
      <c r="AT75" s="24">
        <f ca="1">SQRT(Inputs!$B$38)*M75+SQRT(1-Inputs!$B$38)*_xlfn.NORM.S.INV(RAND())</f>
        <v>0.50477860151358134</v>
      </c>
      <c r="AU75" s="15">
        <f ca="1">Inputs!$B$6*EXP($B$8-0.5*C$5^2+C$5*N75)</f>
        <v>5371.2541256768973</v>
      </c>
      <c r="AV75" s="15">
        <f t="shared" ca="1" si="1"/>
        <v>7821.8669688981927</v>
      </c>
      <c r="AW75" s="15">
        <f t="shared" ca="1" si="2"/>
        <v>9065.9466396670286</v>
      </c>
      <c r="AX75" s="15">
        <f t="shared" ca="1" si="3"/>
        <v>10237.130455810362</v>
      </c>
      <c r="AY75" s="15">
        <f t="shared" ca="1" si="4"/>
        <v>14178.880166667384</v>
      </c>
      <c r="AZ75" s="15">
        <f t="shared" ca="1" si="5"/>
        <v>15867.662444812477</v>
      </c>
      <c r="BA75" s="15">
        <f t="shared" ca="1" si="6"/>
        <v>15758.179192522719</v>
      </c>
      <c r="BB75" s="15">
        <f t="shared" ca="1" si="7"/>
        <v>23833.629434845101</v>
      </c>
      <c r="BC75" s="15">
        <f t="shared" ca="1" si="8"/>
        <v>37452.665746975777</v>
      </c>
      <c r="BD75" s="15">
        <f t="shared" ca="1" si="9"/>
        <v>53823.459380148532</v>
      </c>
      <c r="BE75" s="15">
        <f t="shared" ca="1" si="10"/>
        <v>73914.254476085975</v>
      </c>
      <c r="BF75" s="15">
        <f ca="1">Inputs!$B$13*EXP($B$9-0.5*C$6^2+C$6*Y75)</f>
        <v>20005.405766581272</v>
      </c>
      <c r="BG75" s="15">
        <f t="shared" ca="1" si="11"/>
        <v>21590.69708257222</v>
      </c>
      <c r="BH75" s="15">
        <f t="shared" ca="1" si="12"/>
        <v>29357.675474388645</v>
      </c>
      <c r="BI75" s="15">
        <f t="shared" ca="1" si="13"/>
        <v>48855.408998604085</v>
      </c>
      <c r="BJ75" s="15">
        <f t="shared" ca="1" si="14"/>
        <v>82656.85480689902</v>
      </c>
      <c r="BK75" s="15">
        <f t="shared" ca="1" si="15"/>
        <v>86550.174385315928</v>
      </c>
      <c r="BL75" s="15">
        <f t="shared" ca="1" si="16"/>
        <v>113932.81472650779</v>
      </c>
      <c r="BM75" s="15">
        <f t="shared" ca="1" si="17"/>
        <v>187054.24769022784</v>
      </c>
      <c r="BN75" s="15">
        <f t="shared" ca="1" si="18"/>
        <v>269936.37796847237</v>
      </c>
      <c r="BO75" s="15">
        <f t="shared" ca="1" si="19"/>
        <v>327843.53135750099</v>
      </c>
      <c r="BP75" s="15">
        <f t="shared" ca="1" si="20"/>
        <v>377817.9057978504</v>
      </c>
      <c r="BQ75" s="15">
        <f ca="1">Inputs!$B$20*EXP($B$10-0.5*C$7^2+C$7*AJ75)</f>
        <v>6221.7010584830514</v>
      </c>
      <c r="BR75" s="15">
        <f t="shared" ca="1" si="21"/>
        <v>10209.298497920852</v>
      </c>
      <c r="BS75" s="15">
        <f t="shared" ca="1" si="22"/>
        <v>12007.348528061933</v>
      </c>
      <c r="BT75" s="15">
        <f t="shared" ca="1" si="23"/>
        <v>18628.485186682166</v>
      </c>
      <c r="BU75" s="15">
        <f t="shared" ca="1" si="24"/>
        <v>24844.581470655274</v>
      </c>
      <c r="BV75" s="15">
        <f t="shared" ca="1" si="25"/>
        <v>30654.811237937989</v>
      </c>
      <c r="BW75" s="15">
        <f t="shared" ca="1" si="26"/>
        <v>38000.29262341572</v>
      </c>
      <c r="BX75" s="15">
        <f t="shared" ca="1" si="27"/>
        <v>54516.158557625837</v>
      </c>
      <c r="BY75" s="15">
        <f t="shared" ca="1" si="28"/>
        <v>96034.886885343105</v>
      </c>
      <c r="BZ75" s="15">
        <f t="shared" ca="1" si="29"/>
        <v>146750.2453139037</v>
      </c>
      <c r="CA75" s="15">
        <f t="shared" ca="1" si="30"/>
        <v>225484.8452274655</v>
      </c>
      <c r="CB75" s="15">
        <f ca="1">(AU75*DCF!C$10-DCF!C$5*MAX(AU75*DCF!C$10,0)-MAX(AU75-Inputs!$B$6,0)/Inputs!$B$10)*DCF!C$6</f>
        <v>1040.1579558374888</v>
      </c>
      <c r="CC75" s="15">
        <f ca="1">(AV75*DCF!D$10-DCF!D$5*MAX(AV75*DCF!D$10,0)-MAX(AV75-AU75,0)/Inputs!$B$10)*DCF!D$6</f>
        <v>1309.0092775344908</v>
      </c>
      <c r="CD75" s="15">
        <f ca="1">(AW75*DCF!E$10-DCF!E$5*MAX(AW75*DCF!E$10,0)-MAX(AW75-AV75,0)/Inputs!$B$10)*DCF!E$6</f>
        <v>1812.9645000917151</v>
      </c>
      <c r="CE75" s="15">
        <f ca="1">(AX75*DCF!F$10-DCF!F$5*MAX(AX75*DCF!F$10,0)-MAX(AX75-AW75,0)/Inputs!$B$10)*DCF!F$6</f>
        <v>1991.0549486731204</v>
      </c>
      <c r="CF75" s="15">
        <f ca="1">(AY75*DCF!G$10-DCF!G$5*MAX(AY75*DCF!G$10,0)-MAX(AY75-AX75,0)/Inputs!$B$10)*DCF!G$6</f>
        <v>2163.7419078980274</v>
      </c>
      <c r="CG75" s="15">
        <f ca="1">(AZ75*DCF!H$10-DCF!H$5*MAX(AZ75*DCF!H$10,0)-MAX(AZ75-AY75,0)/Inputs!$B$10)*DCF!H$6</f>
        <v>2780.8444763378279</v>
      </c>
      <c r="CH75" s="15">
        <f ca="1">(BA75*DCF!I$10-DCF!I$5*MAX(BA75*DCF!I$10,0)-MAX(BA75-AZ75,0)/Inputs!$B$10)*DCF!I$6</f>
        <v>2878.4444783414297</v>
      </c>
      <c r="CI75" s="15">
        <f ca="1">(BB75*DCF!J$10-DCF!J$5*MAX(BB75*DCF!J$10,0)-MAX(BB75-BA75,0)/Inputs!$B$10)*DCF!J$6</f>
        <v>2866.2047012846701</v>
      </c>
      <c r="CJ75" s="15">
        <f ca="1">(BC75*DCF!K$10-DCF!K$5*MAX(BC75*DCF!K$10,0)-MAX(BC75-BB75,0)/Inputs!$B$10)*DCF!K$6</f>
        <v>4122.8199281148272</v>
      </c>
      <c r="CK75" s="15">
        <f ca="1">(BD75*DCF!L$10-DCF!L$5*MAX(BD75*DCF!L$10,0)-MAX(BD75-BC75,0)/Inputs!$B$10)*DCF!L$6</f>
        <v>6000.5924966423645</v>
      </c>
      <c r="CL75" s="15">
        <f ca="1">(BE75*DCF!M$10-DCF!M$5*MAX(BE75*DCF!M$10,0)-MAX(BE75-BD75,0)/Inputs!$B$10)*DCF!M$6</f>
        <v>8030.1971744935317</v>
      </c>
      <c r="CM75" s="15">
        <f ca="1">(BF75*DCF!C$28-DCF!C$5*MAX(BF75*DCF!C$28,0)-MAX(BF75-Inputs!$B$13,0)/Inputs!$B$17)*DCF!C$6</f>
        <v>4115.1247004752749</v>
      </c>
      <c r="CN75" s="15">
        <f ca="1">(BG75*DCF!D$28-DCF!D$5*MAX(BG75*DCF!D$28,0)-MAX(BG75-BF75,0)/Inputs!$B$17)*DCF!D$6</f>
        <v>6020.7429318506065</v>
      </c>
      <c r="CO75" s="15">
        <f ca="1">(BH75*DCF!E$28-DCF!E$5*MAX(BH75*DCF!E$28,0)-MAX(BH75-BG75,0)/Inputs!$B$17)*DCF!E$6</f>
        <v>6783.8519198743415</v>
      </c>
      <c r="CP75" s="15">
        <f ca="1">(BI75*DCF!F$28-DCF!F$5*MAX(BI75*DCF!F$28,0)-MAX(BI75-BH75,0)/Inputs!$B$17)*DCF!F$6</f>
        <v>9713.0860762402153</v>
      </c>
      <c r="CQ75" s="15">
        <f ca="1">(BJ75*DCF!G$28-DCF!G$5*MAX(BJ75*DCF!G$28,0)-MAX(BJ75-BI75,0)/Inputs!$B$17)*DCF!G$6</f>
        <v>15760.878827957396</v>
      </c>
      <c r="CR75" s="15">
        <f ca="1">(BK75*DCF!H$28-DCF!H$5*MAX(BK75*DCF!H$28,0)-MAX(BK75-BJ75,0)/Inputs!$B$17)*DCF!H$6</f>
        <v>20799.900407922982</v>
      </c>
      <c r="CS75" s="15">
        <f ca="1">(BL75*DCF!I$28-DCF!I$5*MAX(BL75*DCF!I$28,0)-MAX(BL75-BK75,0)/Inputs!$B$17)*DCF!I$6</f>
        <v>22861.39904325204</v>
      </c>
      <c r="CT75" s="15">
        <f ca="1">(BM75*DCF!J$28-DCF!J$5*MAX(BM75*DCF!J$28,0)-MAX(BM75-BL75,0)/Inputs!$B$17)*DCF!J$6</f>
        <v>32033.321115708815</v>
      </c>
      <c r="CU75" s="15">
        <f ca="1">(BN75*DCF!K$28-DCF!K$5*MAX(BN75*DCF!K$28,0)-MAX(BN75-BM75,0)/Inputs!$B$17)*DCF!K$6</f>
        <v>46854.080029429562</v>
      </c>
      <c r="CV75" s="15">
        <f ca="1">(BO75*DCF!L$28-DCF!L$5*MAX(BO75*DCF!L$28,0)-MAX(BO75-BN75,0)/Inputs!$B$17)*DCF!L$6</f>
        <v>58859.374934780913</v>
      </c>
      <c r="CW75" s="15">
        <f ca="1">(BP75*DCF!M$28-DCF!M$5*MAX(BP75*DCF!M$28,0)-MAX(BP75-BO75,0)/Inputs!$B$17)*DCF!M$6</f>
        <v>65862.93125629393</v>
      </c>
      <c r="CX75" s="15">
        <f ca="1">(BQ75*DCF!C$46-DCF!C$5*MAX(BQ75*DCF!C$46,0)-MAX(BQ75-Inputs!$B$20,0)/Inputs!$B$24)*DCF!C$6</f>
        <v>-2832.1254446764788</v>
      </c>
      <c r="CY75" s="15">
        <f ca="1">(BR75*DCF!D$46-DCF!D$5*MAX(BR75*DCF!D$46,0)-MAX(BR75-BQ75,0)/Inputs!$B$24)*DCF!D$6</f>
        <v>-3443.9638970205792</v>
      </c>
      <c r="CZ75" s="15">
        <f ca="1">(BS75*DCF!E$46-DCF!E$5*MAX(BS75*DCF!E$46,0)-MAX(BS75-BR75,0)/Inputs!$B$24)*DCF!E$6</f>
        <v>-2128.6316921528419</v>
      </c>
      <c r="DA75" s="15">
        <f ca="1">(BT75*DCF!F$46-DCF!F$5*MAX(BT75*DCF!F$46,0)-MAX(BT75-BS75,0)/Inputs!$B$24)*DCF!F$6</f>
        <v>-3767.6092370621868</v>
      </c>
      <c r="DB75" s="15">
        <f ca="1">(BU75*DCF!G$46-DCF!G$5*MAX(BU75*DCF!G$46,0)-MAX(BU75-BT75,0)/Inputs!$B$24)*DCF!G$6</f>
        <v>-2926.6946086355561</v>
      </c>
      <c r="DC75" s="15">
        <f ca="1">(BV75*DCF!H$46-DCF!H$5*MAX(BV75*DCF!H$46,0)-MAX(BV75-BU75,0)/Inputs!$B$24)*DCF!H$6</f>
        <v>-1805.4933003146753</v>
      </c>
      <c r="DD75" s="15">
        <f ca="1">(BW75*DCF!I$46-DCF!I$5*MAX(BW75*DCF!I$46,0)-MAX(BW75-BV75,0)/Inputs!$B$24)*DCF!I$6</f>
        <v>-1230.9720558336357</v>
      </c>
      <c r="DE75" s="15">
        <f ca="1">(BX75*DCF!J$46-DCF!J$5*MAX(BX75*DCF!J$46,0)-MAX(BX75-BW75,0)/Inputs!$B$24)*DCF!J$6</f>
        <v>-2092.9357627281447</v>
      </c>
      <c r="DF75" s="15">
        <f ca="1">(BY75*DCF!K$46-DCF!K$5*MAX(BY75*DCF!K$46,0)-MAX(BY75-BX75,0)/Inputs!$B$24)*DCF!K$6</f>
        <v>-4685.1495130827061</v>
      </c>
      <c r="DG75" s="15">
        <f ca="1">(BZ75*DCF!L$46-DCF!L$5*MAX(BZ75*DCF!L$46,0)-MAX(BZ75-BY75,0)/Inputs!$B$24)*DCF!L$6</f>
        <v>-1332.887933987731</v>
      </c>
      <c r="DH75" s="15">
        <f ca="1">(CA75*DCF!M$46-DCF!M$5*MAX(CA75*DCF!M$46,0)-MAX(CA75-BZ75,0)/Inputs!$B$24)*DCF!M$6</f>
        <v>1217.1705631421194</v>
      </c>
      <c r="DI75" s="15">
        <f ca="1">SUM(CB75:CL75)+BE75*DCF!M$10*(1+Inputs!$B$30)*(1-Inputs!$B$33)*(1-Inputs!$B$30/Inputs!$B$31)/(Inputs!$B$29-Inputs!$B$30)*DCF!M$6</f>
        <v>240700.37946702549</v>
      </c>
      <c r="DJ75" s="15">
        <f ca="1">SUM(CM75:CW75)+BP75*DCF!M$28*(1+Inputs!$B$30)*(1-Inputs!$B$33)*(1-Inputs!$B$30/Inputs!$B$31)/(Inputs!$B$29-Inputs!$B$30)*DCF!M$6</f>
        <v>1691627.6618571177</v>
      </c>
      <c r="DK75" s="15">
        <f ca="1">SUM(CX75:DH75)+CA75*DCF!M$46*(1+Inputs!$B$30)*(1-Inputs!$B$33)*(1-Inputs!$B$30/Inputs!$B$31)/(Inputs!$B$29-Inputs!$B$30)*DCF!M$6</f>
        <v>323596.98822677636</v>
      </c>
      <c r="DM75" s="15">
        <f ca="1">DI75+DJ75+DK75+Inputs!$B$34+Inputs!$B$36-Inputs!$B$35</f>
        <v>2332776.0295509193</v>
      </c>
    </row>
    <row r="76" spans="1:117" x14ac:dyDescent="0.75">
      <c r="A76" s="11">
        <v>63</v>
      </c>
      <c r="C76" s="24">
        <f t="shared" ca="1" si="36"/>
        <v>0.63367569651617506</v>
      </c>
      <c r="D76" s="24">
        <f t="shared" ca="1" si="36"/>
        <v>0.31084891770639084</v>
      </c>
      <c r="E76" s="24">
        <f t="shared" ca="1" si="36"/>
        <v>-0.74193927764274381</v>
      </c>
      <c r="F76" s="24">
        <f t="shared" ca="1" si="36"/>
        <v>-0.51947441829080299</v>
      </c>
      <c r="G76" s="24">
        <f t="shared" ca="1" si="36"/>
        <v>-0.92284477951630395</v>
      </c>
      <c r="H76" s="24">
        <f t="shared" ca="1" si="36"/>
        <v>1.0744466434897733</v>
      </c>
      <c r="I76" s="24">
        <f t="shared" ca="1" si="36"/>
        <v>-0.46646489058270435</v>
      </c>
      <c r="J76" s="24">
        <f t="shared" ca="1" si="36"/>
        <v>-0.23719361257942853</v>
      </c>
      <c r="K76" s="24">
        <f t="shared" ca="1" si="36"/>
        <v>-1.6495223225389213</v>
      </c>
      <c r="L76" s="24">
        <f t="shared" ca="1" si="36"/>
        <v>0.17491722606509852</v>
      </c>
      <c r="M76" s="24">
        <f t="shared" ca="1" si="36"/>
        <v>0.21959145593516821</v>
      </c>
      <c r="N76" s="24">
        <f ca="1">SQRT(Inputs!$B$38)*C76+SQRT(1-Inputs!$B$38)*_xlfn.NORM.S.INV(RAND())</f>
        <v>1.2396269736324768</v>
      </c>
      <c r="O76" s="24">
        <f ca="1">SQRT(Inputs!$B$38)*D76+SQRT(1-Inputs!$B$38)*_xlfn.NORM.S.INV(RAND())</f>
        <v>2.5089236510761372</v>
      </c>
      <c r="P76" s="24">
        <f ca="1">SQRT(Inputs!$B$38)*E76+SQRT(1-Inputs!$B$38)*_xlfn.NORM.S.INV(RAND())</f>
        <v>-1.0971771895988409</v>
      </c>
      <c r="Q76" s="24">
        <f ca="1">SQRT(Inputs!$B$38)*F76+SQRT(1-Inputs!$B$38)*_xlfn.NORM.S.INV(RAND())</f>
        <v>0.29791312601082642</v>
      </c>
      <c r="R76" s="24">
        <f ca="1">SQRT(Inputs!$B$38)*G76+SQRT(1-Inputs!$B$38)*_xlfn.NORM.S.INV(RAND())</f>
        <v>-0.29477442435622969</v>
      </c>
      <c r="S76" s="24">
        <f ca="1">SQRT(Inputs!$B$38)*H76+SQRT(1-Inputs!$B$38)*_xlfn.NORM.S.INV(RAND())</f>
        <v>0.32622926275718017</v>
      </c>
      <c r="T76" s="24">
        <f ca="1">SQRT(Inputs!$B$38)*I76+SQRT(1-Inputs!$B$38)*_xlfn.NORM.S.INV(RAND())</f>
        <v>-0.35209063196309731</v>
      </c>
      <c r="U76" s="24">
        <f ca="1">SQRT(Inputs!$B$38)*J76+SQRT(1-Inputs!$B$38)*_xlfn.NORM.S.INV(RAND())</f>
        <v>-0.61092006818404454</v>
      </c>
      <c r="V76" s="24">
        <f ca="1">SQRT(Inputs!$B$38)*K76+SQRT(1-Inputs!$B$38)*_xlfn.NORM.S.INV(RAND())</f>
        <v>-2.5794152223720634</v>
      </c>
      <c r="W76" s="24">
        <f ca="1">SQRT(Inputs!$B$38)*L76+SQRT(1-Inputs!$B$38)*_xlfn.NORM.S.INV(RAND())</f>
        <v>-0.59085527208435973</v>
      </c>
      <c r="X76" s="24">
        <f ca="1">SQRT(Inputs!$B$38)*M76+SQRT(1-Inputs!$B$38)*_xlfn.NORM.S.INV(RAND())</f>
        <v>-0.10167539130800338</v>
      </c>
      <c r="Y76" s="24">
        <f ca="1">SQRT(Inputs!$B$38)*C76+SQRT(1-Inputs!$B$38)*_xlfn.NORM.S.INV(RAND())</f>
        <v>-0.7737152889716169</v>
      </c>
      <c r="Z76" s="24">
        <f ca="1">SQRT(Inputs!$B$38)*D76+SQRT(1-Inputs!$B$38)*_xlfn.NORM.S.INV(RAND())</f>
        <v>-0.53355488510861793</v>
      </c>
      <c r="AA76" s="24">
        <f ca="1">SQRT(Inputs!$B$38)*E76+SQRT(1-Inputs!$B$38)*_xlfn.NORM.S.INV(RAND())</f>
        <v>0.47463781600007843</v>
      </c>
      <c r="AB76" s="24">
        <f ca="1">SQRT(Inputs!$B$38)*F76+SQRT(1-Inputs!$B$38)*_xlfn.NORM.S.INV(RAND())</f>
        <v>0.30055678464120716</v>
      </c>
      <c r="AC76" s="24">
        <f ca="1">SQRT(Inputs!$B$38)*G76+SQRT(1-Inputs!$B$38)*_xlfn.NORM.S.INV(RAND())</f>
        <v>-0.20774297928112917</v>
      </c>
      <c r="AD76" s="24">
        <f ca="1">SQRT(Inputs!$B$38)*H76+SQRT(1-Inputs!$B$38)*_xlfn.NORM.S.INV(RAND())</f>
        <v>-0.30427508176154083</v>
      </c>
      <c r="AE76" s="24">
        <f ca="1">SQRT(Inputs!$B$38)*I76+SQRT(1-Inputs!$B$38)*_xlfn.NORM.S.INV(RAND())</f>
        <v>-0.55658890843171838</v>
      </c>
      <c r="AF76" s="24">
        <f ca="1">SQRT(Inputs!$B$38)*J76+SQRT(1-Inputs!$B$38)*_xlfn.NORM.S.INV(RAND())</f>
        <v>-0.33590391638451422</v>
      </c>
      <c r="AG76" s="24">
        <f ca="1">SQRT(Inputs!$B$38)*K76+SQRT(1-Inputs!$B$38)*_xlfn.NORM.S.INV(RAND())</f>
        <v>-0.51485294129669978</v>
      </c>
      <c r="AH76" s="24">
        <f ca="1">SQRT(Inputs!$B$38)*L76+SQRT(1-Inputs!$B$38)*_xlfn.NORM.S.INV(RAND())</f>
        <v>1.5954077715808137</v>
      </c>
      <c r="AI76" s="24">
        <f ca="1">SQRT(Inputs!$B$38)*M76+SQRT(1-Inputs!$B$38)*_xlfn.NORM.S.INV(RAND())</f>
        <v>-0.80776757953279432</v>
      </c>
      <c r="AJ76" s="24">
        <f ca="1">SQRT(Inputs!$B$38)*C76+SQRT(1-Inputs!$B$38)*_xlfn.NORM.S.INV(RAND())</f>
        <v>0.26753507095153295</v>
      </c>
      <c r="AK76" s="24">
        <f ca="1">SQRT(Inputs!$B$38)*D76+SQRT(1-Inputs!$B$38)*_xlfn.NORM.S.INV(RAND())</f>
        <v>0.50789543585836605</v>
      </c>
      <c r="AL76" s="24">
        <f ca="1">SQRT(Inputs!$B$38)*E76+SQRT(1-Inputs!$B$38)*_xlfn.NORM.S.INV(RAND())</f>
        <v>-1.3546410033395553</v>
      </c>
      <c r="AM76" s="24">
        <f ca="1">SQRT(Inputs!$B$38)*F76+SQRT(1-Inputs!$B$38)*_xlfn.NORM.S.INV(RAND())</f>
        <v>0.17471439547081341</v>
      </c>
      <c r="AN76" s="24">
        <f ca="1">SQRT(Inputs!$B$38)*G76+SQRT(1-Inputs!$B$38)*_xlfn.NORM.S.INV(RAND())</f>
        <v>-0.27636471259303674</v>
      </c>
      <c r="AO76" s="24">
        <f ca="1">SQRT(Inputs!$B$38)*H76+SQRT(1-Inputs!$B$38)*_xlfn.NORM.S.INV(RAND())</f>
        <v>1.1659829702141213</v>
      </c>
      <c r="AP76" s="24">
        <f ca="1">SQRT(Inputs!$B$38)*I76+SQRT(1-Inputs!$B$38)*_xlfn.NORM.S.INV(RAND())</f>
        <v>0.75550911879733318</v>
      </c>
      <c r="AQ76" s="24">
        <f ca="1">SQRT(Inputs!$B$38)*J76+SQRT(1-Inputs!$B$38)*_xlfn.NORM.S.INV(RAND())</f>
        <v>-1.5660314515303582</v>
      </c>
      <c r="AR76" s="24">
        <f ca="1">SQRT(Inputs!$B$38)*K76+SQRT(1-Inputs!$B$38)*_xlfn.NORM.S.INV(RAND())</f>
        <v>0.25863088262190892</v>
      </c>
      <c r="AS76" s="24">
        <f ca="1">SQRT(Inputs!$B$38)*L76+SQRT(1-Inputs!$B$38)*_xlfn.NORM.S.INV(RAND())</f>
        <v>1.4487870888653216</v>
      </c>
      <c r="AT76" s="24">
        <f ca="1">SQRT(Inputs!$B$38)*M76+SQRT(1-Inputs!$B$38)*_xlfn.NORM.S.INV(RAND())</f>
        <v>-0.59581029208885805</v>
      </c>
      <c r="AU76" s="15">
        <f ca="1">Inputs!$B$6*EXP($B$8-0.5*C$5^2+C$5*N76)</f>
        <v>6064.907965938537</v>
      </c>
      <c r="AV76" s="15">
        <f t="shared" ca="1" si="1"/>
        <v>10675.958276261335</v>
      </c>
      <c r="AW76" s="15">
        <f t="shared" ca="1" si="2"/>
        <v>11226.773427677412</v>
      </c>
      <c r="AX76" s="15">
        <f t="shared" ca="1" si="3"/>
        <v>14226.530019628859</v>
      </c>
      <c r="AY76" s="15">
        <f t="shared" ca="1" si="4"/>
        <v>16797.915626268063</v>
      </c>
      <c r="AZ76" s="15">
        <f t="shared" ca="1" si="5"/>
        <v>21295.758683362194</v>
      </c>
      <c r="BA76" s="15">
        <f t="shared" ca="1" si="6"/>
        <v>25117.717972690254</v>
      </c>
      <c r="BB76" s="15">
        <f t="shared" ca="1" si="7"/>
        <v>28925.938757312422</v>
      </c>
      <c r="BC76" s="15">
        <f t="shared" ca="1" si="8"/>
        <v>27618.370251387063</v>
      </c>
      <c r="BD76" s="15">
        <f t="shared" ca="1" si="9"/>
        <v>32015.94911292621</v>
      </c>
      <c r="BE76" s="15">
        <f t="shared" ca="1" si="10"/>
        <v>38869.809222443888</v>
      </c>
      <c r="BF76" s="15">
        <f ca="1">Inputs!$B$13*EXP($B$9-0.5*C$6^2+C$6*Y76)</f>
        <v>11864.214482954168</v>
      </c>
      <c r="BG76" s="15">
        <f t="shared" ca="1" si="11"/>
        <v>13132.191116665652</v>
      </c>
      <c r="BH76" s="15">
        <f t="shared" ca="1" si="12"/>
        <v>17359.277317121836</v>
      </c>
      <c r="BI76" s="15">
        <f t="shared" ca="1" si="13"/>
        <v>22256.535394970735</v>
      </c>
      <c r="BJ76" s="15">
        <f t="shared" ca="1" si="14"/>
        <v>26480.117623301958</v>
      </c>
      <c r="BK76" s="15">
        <f t="shared" ca="1" si="15"/>
        <v>31180.544592219248</v>
      </c>
      <c r="BL76" s="15">
        <f t="shared" ca="1" si="16"/>
        <v>35636.155920579789</v>
      </c>
      <c r="BM76" s="15">
        <f t="shared" ca="1" si="17"/>
        <v>42014.241010243706</v>
      </c>
      <c r="BN76" s="15">
        <f t="shared" ca="1" si="18"/>
        <v>48580.544817447815</v>
      </c>
      <c r="BO76" s="15">
        <f t="shared" ca="1" si="19"/>
        <v>71952.809949024115</v>
      </c>
      <c r="BP76" s="15">
        <f t="shared" ca="1" si="20"/>
        <v>80815.435597069547</v>
      </c>
      <c r="BQ76" s="15">
        <f ca="1">Inputs!$B$20*EXP($B$10-0.5*C$7^2+C$7*AJ76)</f>
        <v>4716.4833307788858</v>
      </c>
      <c r="BR76" s="15">
        <f t="shared" ca="1" si="21"/>
        <v>7519.8216562956459</v>
      </c>
      <c r="BS76" s="15">
        <f t="shared" ca="1" si="22"/>
        <v>6978.6317962493413</v>
      </c>
      <c r="BT76" s="15">
        <f t="shared" ca="1" si="23"/>
        <v>10073.286780565533</v>
      </c>
      <c r="BU76" s="15">
        <f t="shared" ca="1" si="24"/>
        <v>13057.340416072593</v>
      </c>
      <c r="BV76" s="15">
        <f t="shared" ca="1" si="25"/>
        <v>23624.281660420587</v>
      </c>
      <c r="BW76" s="15">
        <f t="shared" ca="1" si="26"/>
        <v>38682.617864205495</v>
      </c>
      <c r="BX76" s="15">
        <f t="shared" ca="1" si="27"/>
        <v>39525.920362982608</v>
      </c>
      <c r="BY76" s="15">
        <f t="shared" ca="1" si="28"/>
        <v>58191.926541640263</v>
      </c>
      <c r="BZ76" s="15">
        <f t="shared" ca="1" si="29"/>
        <v>106569.28164610409</v>
      </c>
      <c r="CA76" s="15">
        <f t="shared" ca="1" si="30"/>
        <v>134658.32055001595</v>
      </c>
      <c r="CB76" s="15">
        <f ca="1">(AU76*DCF!C$10-DCF!C$5*MAX(AU76*DCF!C$10,0)-MAX(AU76-Inputs!$B$6,0)/Inputs!$B$10)*DCF!C$6</f>
        <v>1035.2120803189919</v>
      </c>
      <c r="CC76" s="15">
        <f ca="1">(AV76*DCF!D$10-DCF!D$5*MAX(AV76*DCF!D$10,0)-MAX(AV76-AU76,0)/Inputs!$B$10)*DCF!D$6</f>
        <v>1477.9085641828981</v>
      </c>
      <c r="CD76" s="15">
        <f ca="1">(AW76*DCF!E$10-DCF!E$5*MAX(AW76*DCF!E$10,0)-MAX(AW76-AV76,0)/Inputs!$B$10)*DCF!E$6</f>
        <v>2468.0168869807048</v>
      </c>
      <c r="CE76" s="15">
        <f ca="1">(AX76*DCF!F$10-DCF!F$5*MAX(AX76*DCF!F$10,0)-MAX(AX76-AW76,0)/Inputs!$B$10)*DCF!F$6</f>
        <v>2481.4538566059409</v>
      </c>
      <c r="CF76" s="15">
        <f ca="1">(AY76*DCF!G$10-DCF!G$5*MAX(AY76*DCF!G$10,0)-MAX(AY76-AX76,0)/Inputs!$B$10)*DCF!G$6</f>
        <v>2966.7752397763061</v>
      </c>
      <c r="CG76" s="15">
        <f ca="1">(AZ76*DCF!H$10-DCF!H$5*MAX(AZ76*DCF!H$10,0)-MAX(AZ76-AY76,0)/Inputs!$B$10)*DCF!H$6</f>
        <v>3335.9141541519652</v>
      </c>
      <c r="CH76" s="15">
        <f ca="1">(BA76*DCF!I$10-DCF!I$5*MAX(BA76*DCF!I$10,0)-MAX(BA76-AZ76,0)/Inputs!$B$10)*DCF!I$6</f>
        <v>3961.1555436658691</v>
      </c>
      <c r="CI76" s="15">
        <f ca="1">(BB76*DCF!J$10-DCF!J$5*MAX(BB76*DCF!J$10,0)-MAX(BB76-BA76,0)/Inputs!$B$10)*DCF!J$6</f>
        <v>4386.6851028468009</v>
      </c>
      <c r="CJ76" s="15">
        <f ca="1">(BC76*DCF!K$10-DCF!K$5*MAX(BC76*DCF!K$10,0)-MAX(BC76-BB76,0)/Inputs!$B$10)*DCF!K$6</f>
        <v>4446.1140568977144</v>
      </c>
      <c r="CK76" s="15">
        <f ca="1">(BD76*DCF!L$10-DCF!L$5*MAX(BD76*DCF!L$10,0)-MAX(BD76-BC76,0)/Inputs!$B$10)*DCF!L$6</f>
        <v>4259.9357906659507</v>
      </c>
      <c r="CL76" s="15">
        <f ca="1">(BE76*DCF!M$10-DCF!M$5*MAX(BE76*DCF!M$10,0)-MAX(BE76-BD76,0)/Inputs!$B$10)*DCF!M$6</f>
        <v>4666.2660022676082</v>
      </c>
      <c r="CM76" s="15">
        <f ca="1">(BF76*DCF!C$28-DCF!C$5*MAX(BF76*DCF!C$28,0)-MAX(BF76-Inputs!$B$13,0)/Inputs!$B$17)*DCF!C$6</f>
        <v>3510.6692561733757</v>
      </c>
      <c r="CN76" s="15">
        <f ca="1">(BG76*DCF!D$28-DCF!D$5*MAX(BG76*DCF!D$28,0)-MAX(BG76-BF76,0)/Inputs!$B$17)*DCF!D$6</f>
        <v>3597.2156100022721</v>
      </c>
      <c r="CO76" s="15">
        <f ca="1">(BH76*DCF!E$28-DCF!E$5*MAX(BH76*DCF!E$28,0)-MAX(BH76-BG76,0)/Inputs!$B$17)*DCF!E$6</f>
        <v>4083.3559380099782</v>
      </c>
      <c r="CP76" s="15">
        <f ca="1">(BI76*DCF!F$28-DCF!F$5*MAX(BI76*DCF!F$28,0)-MAX(BI76-BH76,0)/Inputs!$B$17)*DCF!F$6</f>
        <v>5150.4398632553175</v>
      </c>
      <c r="CQ76" s="15">
        <f ca="1">(BJ76*DCF!G$28-DCF!G$5*MAX(BJ76*DCF!G$28,0)-MAX(BJ76-BI76,0)/Inputs!$B$17)*DCF!G$6</f>
        <v>6160.102614531681</v>
      </c>
      <c r="CR76" s="15">
        <f ca="1">(BK76*DCF!H$28-DCF!H$5*MAX(BK76*DCF!H$28,0)-MAX(BK76-BJ76,0)/Inputs!$B$17)*DCF!H$6</f>
        <v>6980.9782438304119</v>
      </c>
      <c r="CS76" s="15">
        <f ca="1">(BL76*DCF!I$28-DCF!I$5*MAX(BL76*DCF!I$28,0)-MAX(BL76-BK76,0)/Inputs!$B$17)*DCF!I$6</f>
        <v>7740.433472909328</v>
      </c>
      <c r="CT76" s="15">
        <f ca="1">(BM76*DCF!J$28-DCF!J$5*MAX(BM76*DCF!J$28,0)-MAX(BM76-BL76,0)/Inputs!$B$17)*DCF!J$6</f>
        <v>8526.9816359156721</v>
      </c>
      <c r="CU76" s="15">
        <f ca="1">(BN76*DCF!K$28-DCF!K$5*MAX(BN76*DCF!K$28,0)-MAX(BN76-BM76,0)/Inputs!$B$17)*DCF!K$6</f>
        <v>9455.1117617495584</v>
      </c>
      <c r="CV76" s="15">
        <f ca="1">(BO76*DCF!L$28-DCF!L$5*MAX(BO76*DCF!L$28,0)-MAX(BO76-BN76,0)/Inputs!$B$17)*DCF!L$6</f>
        <v>11711.485092661873</v>
      </c>
      <c r="CW76" s="15">
        <f ca="1">(BP76*DCF!M$28-DCF!M$5*MAX(BP76*DCF!M$28,0)-MAX(BP76-BO76,0)/Inputs!$B$17)*DCF!M$6</f>
        <v>14279.077564059808</v>
      </c>
      <c r="CX76" s="15">
        <f ca="1">(BQ76*DCF!C$46-DCF!C$5*MAX(BQ76*DCF!C$46,0)-MAX(BQ76-Inputs!$B$20,0)/Inputs!$B$24)*DCF!C$6</f>
        <v>-1789.2494208629694</v>
      </c>
      <c r="CY76" s="15">
        <f ca="1">(BR76*DCF!D$46-DCF!D$5*MAX(BR76*DCF!D$46,0)-MAX(BR76-BQ76,0)/Inputs!$B$24)*DCF!D$6</f>
        <v>-2479.6193858989141</v>
      </c>
      <c r="CZ76" s="15">
        <f ca="1">(BS76*DCF!E$46-DCF!E$5*MAX(BS76*DCF!E$46,0)-MAX(BS76-BR76,0)/Inputs!$B$24)*DCF!E$6</f>
        <v>-825.23536061605876</v>
      </c>
      <c r="DA76" s="15">
        <f ca="1">(BT76*DCF!F$46-DCF!F$5*MAX(BT76*DCF!F$46,0)-MAX(BT76-BS76,0)/Inputs!$B$24)*DCF!F$6</f>
        <v>-1860.4621408344192</v>
      </c>
      <c r="DB76" s="15">
        <f ca="1">(BU76*DCF!G$46-DCF!G$5*MAX(BU76*DCF!G$46,0)-MAX(BU76-BT76,0)/Inputs!$B$24)*DCF!G$6</f>
        <v>-1442.9998187256872</v>
      </c>
      <c r="DC76" s="15">
        <f ca="1">(BV76*DCF!H$46-DCF!H$5*MAX(BV76*DCF!H$46,0)-MAX(BV76-BU76,0)/Inputs!$B$24)*DCF!H$6</f>
        <v>-3283.6122469579427</v>
      </c>
      <c r="DD76" s="15">
        <f ca="1">(BW76*DCF!I$46-DCF!I$5*MAX(BW76*DCF!I$46,0)-MAX(BW76-BV76,0)/Inputs!$B$24)*DCF!I$6</f>
        <v>-3429.2757322969396</v>
      </c>
      <c r="DE76" s="15">
        <f ca="1">(BX76*DCF!J$46-DCF!J$5*MAX(BX76*DCF!J$46,0)-MAX(BX76-BW76,0)/Inputs!$B$24)*DCF!J$6</f>
        <v>1434.3729798168258</v>
      </c>
      <c r="DF76" s="15">
        <f ca="1">(BY76*DCF!K$46-DCF!K$5*MAX(BY76*DCF!K$46,0)-MAX(BY76-BX76,0)/Inputs!$B$24)*DCF!K$6</f>
        <v>-1248.5574255903214</v>
      </c>
      <c r="DG76" s="15">
        <f ca="1">(BZ76*DCF!L$46-DCF!L$5*MAX(BZ76*DCF!L$46,0)-MAX(BZ76-BY76,0)/Inputs!$B$24)*DCF!L$6</f>
        <v>-3581.3144600295982</v>
      </c>
      <c r="DH76" s="15">
        <f ca="1">(CA76*DCF!M$46-DCF!M$5*MAX(CA76*DCF!M$46,0)-MAX(CA76-BZ76,0)/Inputs!$B$24)*DCF!M$6</f>
        <v>4684.4960306571938</v>
      </c>
      <c r="DI76" s="15">
        <f ca="1">SUM(CB76:CL76)+BE76*DCF!M$10*(1+Inputs!$B$30)*(1-Inputs!$B$33)*(1-Inputs!$B$30/Inputs!$B$31)/(Inputs!$B$29-Inputs!$B$30)*DCF!M$6</f>
        <v>143660.63034443726</v>
      </c>
      <c r="DJ76" s="15">
        <f ca="1">SUM(CM76:CW76)+BP76*DCF!M$28*(1+Inputs!$B$30)*(1-Inputs!$B$33)*(1-Inputs!$B$30/Inputs!$B$31)/(Inputs!$B$29-Inputs!$B$30)*DCF!M$6</f>
        <v>381076.41897329397</v>
      </c>
      <c r="DK76" s="15">
        <f ca="1">SUM(CX76:DH76)+CA76*DCF!M$46*(1+Inputs!$B$30)*(1-Inputs!$B$33)*(1-Inputs!$B$30/Inputs!$B$31)/(Inputs!$B$29-Inputs!$B$30)*DCF!M$6</f>
        <v>194376.25788679442</v>
      </c>
      <c r="DM76" s="15">
        <f ca="1">DI76+DJ76+DK76+Inputs!$B$34+Inputs!$B$36-Inputs!$B$35</f>
        <v>795964.30720452568</v>
      </c>
    </row>
    <row r="77" spans="1:117" x14ac:dyDescent="0.75">
      <c r="A77" s="11">
        <v>64</v>
      </c>
      <c r="C77" s="24">
        <f t="shared" ca="1" si="36"/>
        <v>-1.5689767171391</v>
      </c>
      <c r="D77" s="24">
        <f t="shared" ca="1" si="36"/>
        <v>-1.1430512862160462</v>
      </c>
      <c r="E77" s="24">
        <f t="shared" ca="1" si="36"/>
        <v>0.74182467094167615</v>
      </c>
      <c r="F77" s="24">
        <f t="shared" ca="1" si="36"/>
        <v>0.14025207472995271</v>
      </c>
      <c r="G77" s="24">
        <f t="shared" ca="1" si="36"/>
        <v>-0.48362219631643427</v>
      </c>
      <c r="H77" s="24">
        <f t="shared" ca="1" si="36"/>
        <v>0.38230969520434738</v>
      </c>
      <c r="I77" s="24">
        <f t="shared" ca="1" si="36"/>
        <v>2.5347470120467892</v>
      </c>
      <c r="J77" s="24">
        <f t="shared" ca="1" si="36"/>
        <v>0.35287856701457687</v>
      </c>
      <c r="K77" s="24">
        <f t="shared" ca="1" si="36"/>
        <v>-0.59803778274308173</v>
      </c>
      <c r="L77" s="24">
        <f t="shared" ca="1" si="36"/>
        <v>-1.6221730978899358</v>
      </c>
      <c r="M77" s="24">
        <f t="shared" ca="1" si="36"/>
        <v>0.39754440983509032</v>
      </c>
      <c r="N77" s="24">
        <f ca="1">SQRT(Inputs!$B$38)*C77+SQRT(1-Inputs!$B$38)*_xlfn.NORM.S.INV(RAND())</f>
        <v>-1.3735806147609035</v>
      </c>
      <c r="O77" s="24">
        <f ca="1">SQRT(Inputs!$B$38)*D77+SQRT(1-Inputs!$B$38)*_xlfn.NORM.S.INV(RAND())</f>
        <v>3.5892424302610526E-2</v>
      </c>
      <c r="P77" s="24">
        <f ca="1">SQRT(Inputs!$B$38)*E77+SQRT(1-Inputs!$B$38)*_xlfn.NORM.S.INV(RAND())</f>
        <v>0.10439421941812443</v>
      </c>
      <c r="Q77" s="24">
        <f ca="1">SQRT(Inputs!$B$38)*F77+SQRT(1-Inputs!$B$38)*_xlfn.NORM.S.INV(RAND())</f>
        <v>-0.64767781579143835</v>
      </c>
      <c r="R77" s="24">
        <f ca="1">SQRT(Inputs!$B$38)*G77+SQRT(1-Inputs!$B$38)*_xlfn.NORM.S.INV(RAND())</f>
        <v>-0.53955446688672737</v>
      </c>
      <c r="S77" s="24">
        <f ca="1">SQRT(Inputs!$B$38)*H77+SQRT(1-Inputs!$B$38)*_xlfn.NORM.S.INV(RAND())</f>
        <v>-0.40664123279266895</v>
      </c>
      <c r="T77" s="24">
        <f ca="1">SQRT(Inputs!$B$38)*I77+SQRT(1-Inputs!$B$38)*_xlfn.NORM.S.INV(RAND())</f>
        <v>2.2673414045971056</v>
      </c>
      <c r="U77" s="24">
        <f ca="1">SQRT(Inputs!$B$38)*J77+SQRT(1-Inputs!$B$38)*_xlfn.NORM.S.INV(RAND())</f>
        <v>1.8279184274855427</v>
      </c>
      <c r="V77" s="24">
        <f ca="1">SQRT(Inputs!$B$38)*K77+SQRT(1-Inputs!$B$38)*_xlfn.NORM.S.INV(RAND())</f>
        <v>-0.51503934875774537</v>
      </c>
      <c r="W77" s="24">
        <f ca="1">SQRT(Inputs!$B$38)*L77+SQRT(1-Inputs!$B$38)*_xlfn.NORM.S.INV(RAND())</f>
        <v>-1.0690505873080824</v>
      </c>
      <c r="X77" s="24">
        <f ca="1">SQRT(Inputs!$B$38)*M77+SQRT(1-Inputs!$B$38)*_xlfn.NORM.S.INV(RAND())</f>
        <v>1.1134155869111335</v>
      </c>
      <c r="Y77" s="24">
        <f ca="1">SQRT(Inputs!$B$38)*C77+SQRT(1-Inputs!$B$38)*_xlfn.NORM.S.INV(RAND())</f>
        <v>-2.0024736783226742</v>
      </c>
      <c r="Z77" s="24">
        <f ca="1">SQRT(Inputs!$B$38)*D77+SQRT(1-Inputs!$B$38)*_xlfn.NORM.S.INV(RAND())</f>
        <v>-0.75407956367126261</v>
      </c>
      <c r="AA77" s="24">
        <f ca="1">SQRT(Inputs!$B$38)*E77+SQRT(1-Inputs!$B$38)*_xlfn.NORM.S.INV(RAND())</f>
        <v>1.75186624340648</v>
      </c>
      <c r="AB77" s="24">
        <f ca="1">SQRT(Inputs!$B$38)*F77+SQRT(1-Inputs!$B$38)*_xlfn.NORM.S.INV(RAND())</f>
        <v>0.14310249104875003</v>
      </c>
      <c r="AC77" s="24">
        <f ca="1">SQRT(Inputs!$B$38)*G77+SQRT(1-Inputs!$B$38)*_xlfn.NORM.S.INV(RAND())</f>
        <v>-1.0055323048933436</v>
      </c>
      <c r="AD77" s="24">
        <f ca="1">SQRT(Inputs!$B$38)*H77+SQRT(1-Inputs!$B$38)*_xlfn.NORM.S.INV(RAND())</f>
        <v>1.3380847183241515</v>
      </c>
      <c r="AE77" s="24">
        <f ca="1">SQRT(Inputs!$B$38)*I77+SQRT(1-Inputs!$B$38)*_xlfn.NORM.S.INV(RAND())</f>
        <v>0.7787379270850121</v>
      </c>
      <c r="AF77" s="24">
        <f ca="1">SQRT(Inputs!$B$38)*J77+SQRT(1-Inputs!$B$38)*_xlfn.NORM.S.INV(RAND())</f>
        <v>1.0420776738851165</v>
      </c>
      <c r="AG77" s="24">
        <f ca="1">SQRT(Inputs!$B$38)*K77+SQRT(1-Inputs!$B$38)*_xlfn.NORM.S.INV(RAND())</f>
        <v>-1.6568279291890859</v>
      </c>
      <c r="AH77" s="24">
        <f ca="1">SQRT(Inputs!$B$38)*L77+SQRT(1-Inputs!$B$38)*_xlfn.NORM.S.INV(RAND())</f>
        <v>-1.0351060053539185</v>
      </c>
      <c r="AI77" s="24">
        <f ca="1">SQRT(Inputs!$B$38)*M77+SQRT(1-Inputs!$B$38)*_xlfn.NORM.S.INV(RAND())</f>
        <v>-5.475478642871659E-2</v>
      </c>
      <c r="AJ77" s="24">
        <f ca="1">SQRT(Inputs!$B$38)*C77+SQRT(1-Inputs!$B$38)*_xlfn.NORM.S.INV(RAND())</f>
        <v>-0.99480799876684078</v>
      </c>
      <c r="AK77" s="24">
        <f ca="1">SQRT(Inputs!$B$38)*D77+SQRT(1-Inputs!$B$38)*_xlfn.NORM.S.INV(RAND())</f>
        <v>-0.94044344586049355</v>
      </c>
      <c r="AL77" s="24">
        <f ca="1">SQRT(Inputs!$B$38)*E77+SQRT(1-Inputs!$B$38)*_xlfn.NORM.S.INV(RAND())</f>
        <v>1.0395330229335917</v>
      </c>
      <c r="AM77" s="24">
        <f ca="1">SQRT(Inputs!$B$38)*F77+SQRT(1-Inputs!$B$38)*_xlfn.NORM.S.INV(RAND())</f>
        <v>0.95401389773897327</v>
      </c>
      <c r="AN77" s="24">
        <f ca="1">SQRT(Inputs!$B$38)*G77+SQRT(1-Inputs!$B$38)*_xlfn.NORM.S.INV(RAND())</f>
        <v>0.39072875606386048</v>
      </c>
      <c r="AO77" s="24">
        <f ca="1">SQRT(Inputs!$B$38)*H77+SQRT(1-Inputs!$B$38)*_xlfn.NORM.S.INV(RAND())</f>
        <v>0.31836156393069037</v>
      </c>
      <c r="AP77" s="24">
        <f ca="1">SQRT(Inputs!$B$38)*I77+SQRT(1-Inputs!$B$38)*_xlfn.NORM.S.INV(RAND())</f>
        <v>1.2660698574611144</v>
      </c>
      <c r="AQ77" s="24">
        <f ca="1">SQRT(Inputs!$B$38)*J77+SQRT(1-Inputs!$B$38)*_xlfn.NORM.S.INV(RAND())</f>
        <v>-6.8074637230333218E-2</v>
      </c>
      <c r="AR77" s="24">
        <f ca="1">SQRT(Inputs!$B$38)*K77+SQRT(1-Inputs!$B$38)*_xlfn.NORM.S.INV(RAND())</f>
        <v>0.2491353080613129</v>
      </c>
      <c r="AS77" s="24">
        <f ca="1">SQRT(Inputs!$B$38)*L77+SQRT(1-Inputs!$B$38)*_xlfn.NORM.S.INV(RAND())</f>
        <v>-1.5771631549761671</v>
      </c>
      <c r="AT77" s="24">
        <f ca="1">SQRT(Inputs!$B$38)*M77+SQRT(1-Inputs!$B$38)*_xlfn.NORM.S.INV(RAND())</f>
        <v>1.1979930579600073</v>
      </c>
      <c r="AU77" s="15">
        <f ca="1">Inputs!$B$6*EXP($B$8-0.5*C$5^2+C$5*N77)</f>
        <v>3972.9600400806717</v>
      </c>
      <c r="AV77" s="15">
        <f t="shared" ca="1" si="1"/>
        <v>4861.6196119486312</v>
      </c>
      <c r="AW77" s="15">
        <f t="shared" ca="1" si="2"/>
        <v>6011.9434916658811</v>
      </c>
      <c r="AX77" s="15">
        <f t="shared" ca="1" si="3"/>
        <v>6769.4495737106126</v>
      </c>
      <c r="AY77" s="15">
        <f t="shared" ca="1" si="4"/>
        <v>7767.7356368316523</v>
      </c>
      <c r="AZ77" s="15">
        <f t="shared" ca="1" si="5"/>
        <v>9084.126452420569</v>
      </c>
      <c r="BA77" s="15">
        <f t="shared" ca="1" si="6"/>
        <v>14093.913937436646</v>
      </c>
      <c r="BB77" s="15">
        <f t="shared" ca="1" si="7"/>
        <v>20723.217357922393</v>
      </c>
      <c r="BC77" s="15">
        <f t="shared" ca="1" si="8"/>
        <v>24149.678551222551</v>
      </c>
      <c r="BD77" s="15">
        <f t="shared" ca="1" si="9"/>
        <v>26770.400621051707</v>
      </c>
      <c r="BE77" s="15">
        <f t="shared" ca="1" si="10"/>
        <v>36304.849998895406</v>
      </c>
      <c r="BF77" s="15">
        <f ca="1">Inputs!$B$13*EXP($B$9-0.5*C$6^2+C$6*Y77)</f>
        <v>9299.1980980948319</v>
      </c>
      <c r="BG77" s="15">
        <f t="shared" ca="1" si="11"/>
        <v>9891.5110435287334</v>
      </c>
      <c r="BH77" s="15">
        <f t="shared" ca="1" si="12"/>
        <v>16160.584573932098</v>
      </c>
      <c r="BI77" s="15">
        <f t="shared" ca="1" si="13"/>
        <v>20223.565961629407</v>
      </c>
      <c r="BJ77" s="15">
        <f t="shared" ca="1" si="14"/>
        <v>21447.52535378806</v>
      </c>
      <c r="BK77" s="15">
        <f t="shared" ca="1" si="15"/>
        <v>31582.580513007124</v>
      </c>
      <c r="BL77" s="15">
        <f t="shared" ca="1" si="16"/>
        <v>42914.909933387549</v>
      </c>
      <c r="BM77" s="15">
        <f t="shared" ca="1" si="17"/>
        <v>60042.373138056108</v>
      </c>
      <c r="BN77" s="15">
        <f t="shared" ca="1" si="18"/>
        <v>60546.730722429522</v>
      </c>
      <c r="BO77" s="15">
        <f t="shared" ca="1" si="19"/>
        <v>66051.271871621182</v>
      </c>
      <c r="BP77" s="15">
        <f t="shared" ca="1" si="20"/>
        <v>80793.975727295037</v>
      </c>
      <c r="BQ77" s="15">
        <f ca="1">Inputs!$B$20*EXP($B$10-0.5*C$7^2+C$7*AJ77)</f>
        <v>3014.1932975619147</v>
      </c>
      <c r="BR77" s="15">
        <f t="shared" ca="1" si="21"/>
        <v>3033.8963258192762</v>
      </c>
      <c r="BS77" s="15">
        <f t="shared" ca="1" si="22"/>
        <v>5600.0297637032381</v>
      </c>
      <c r="BT77" s="15">
        <f t="shared" ca="1" si="23"/>
        <v>9916.9108295260139</v>
      </c>
      <c r="BU77" s="15">
        <f t="shared" ca="1" si="24"/>
        <v>15106.443743033069</v>
      </c>
      <c r="BV77" s="15">
        <f t="shared" ca="1" si="25"/>
        <v>22580.306256835389</v>
      </c>
      <c r="BW77" s="15">
        <f t="shared" ca="1" si="26"/>
        <v>41192.376217449229</v>
      </c>
      <c r="BX77" s="15">
        <f t="shared" ca="1" si="27"/>
        <v>56833.225143161639</v>
      </c>
      <c r="BY77" s="15">
        <f t="shared" ca="1" si="28"/>
        <v>83520.684833414271</v>
      </c>
      <c r="BZ77" s="15">
        <f t="shared" ca="1" si="29"/>
        <v>87695.536980498102</v>
      </c>
      <c r="CA77" s="15">
        <f t="shared" ca="1" si="30"/>
        <v>152410.35480577243</v>
      </c>
      <c r="CB77" s="15">
        <f ca="1">(AU77*DCF!C$10-DCF!C$5*MAX(AU77*DCF!C$10,0)-MAX(AU77-Inputs!$B$6,0)/Inputs!$B$10)*DCF!C$6</f>
        <v>1020.292354690234</v>
      </c>
      <c r="CC77" s="15">
        <f ca="1">(AV77*DCF!D$10-DCF!D$5*MAX(AV77*DCF!D$10,0)-MAX(AV77-AU77,0)/Inputs!$B$10)*DCF!D$6</f>
        <v>968.31046529395246</v>
      </c>
      <c r="CD77" s="15">
        <f ca="1">(AW77*DCF!E$10-DCF!E$5*MAX(AW77*DCF!E$10,0)-MAX(AW77-AV77,0)/Inputs!$B$10)*DCF!E$6</f>
        <v>1128.9614755861164</v>
      </c>
      <c r="CE77" s="15">
        <f ca="1">(AX77*DCF!F$10-DCF!F$5*MAX(AX77*DCF!F$10,0)-MAX(AX77-AW77,0)/Inputs!$B$10)*DCF!F$6</f>
        <v>1320.1418186876456</v>
      </c>
      <c r="CF77" s="15">
        <f ca="1">(AY77*DCF!G$10-DCF!G$5*MAX(AY77*DCF!G$10,0)-MAX(AY77-AX77,0)/Inputs!$B$10)*DCF!G$6</f>
        <v>1408.5752405747676</v>
      </c>
      <c r="CG77" s="15">
        <f ca="1">(AZ77*DCF!H$10-DCF!H$5*MAX(AZ77*DCF!H$10,0)-MAX(AZ77-AY77,0)/Inputs!$B$10)*DCF!H$6</f>
        <v>1529.940877883641</v>
      </c>
      <c r="CH77" s="15">
        <f ca="1">(BA77*DCF!I$10-DCF!I$5*MAX(BA77*DCF!I$10,0)-MAX(BA77-AZ77,0)/Inputs!$B$10)*DCF!I$6</f>
        <v>1752.6632541947408</v>
      </c>
      <c r="CI77" s="15">
        <f ca="1">(BB77*DCF!J$10-DCF!J$5*MAX(BB77*DCF!J$10,0)-MAX(BB77-BA77,0)/Inputs!$B$10)*DCF!J$6</f>
        <v>2551.5904919824161</v>
      </c>
      <c r="CJ77" s="15">
        <f ca="1">(BC77*DCF!K$10-DCF!K$5*MAX(BC77*DCF!K$10,0)-MAX(BC77-BB77,0)/Inputs!$B$10)*DCF!K$6</f>
        <v>3408.0579939397444</v>
      </c>
      <c r="CK77" s="15">
        <f ca="1">(BD77*DCF!L$10-DCF!L$5*MAX(BD77*DCF!L$10,0)-MAX(BD77-BC77,0)/Inputs!$B$10)*DCF!L$6</f>
        <v>3698.5836819005594</v>
      </c>
      <c r="CL77" s="15">
        <f ca="1">(BE77*DCF!M$10-DCF!M$5*MAX(BE77*DCF!M$10,0)-MAX(BE77-BD77,0)/Inputs!$B$10)*DCF!M$6</f>
        <v>3984.0920505740505</v>
      </c>
      <c r="CM77" s="15">
        <f ca="1">(BF77*DCF!C$28-DCF!C$5*MAX(BF77*DCF!C$28,0)-MAX(BF77-Inputs!$B$13,0)/Inputs!$B$17)*DCF!C$6</f>
        <v>2838.0542742071716</v>
      </c>
      <c r="CN77" s="15">
        <f ca="1">(BG77*DCF!D$28-DCF!D$5*MAX(BG77*DCF!D$28,0)-MAX(BG77-BF77,0)/Inputs!$B$17)*DCF!D$6</f>
        <v>2786.910629667861</v>
      </c>
      <c r="CO77" s="15">
        <f ca="1">(BH77*DCF!E$28-DCF!E$5*MAX(BH77*DCF!E$28,0)-MAX(BH77-BG77,0)/Inputs!$B$17)*DCF!E$6</f>
        <v>3341.417213462541</v>
      </c>
      <c r="CP77" s="15">
        <f ca="1">(BI77*DCF!F$28-DCF!F$5*MAX(BI77*DCF!F$28,0)-MAX(BI77-BH77,0)/Inputs!$B$17)*DCF!F$6</f>
        <v>4750.4354704625212</v>
      </c>
      <c r="CQ77" s="15">
        <f ca="1">(BJ77*DCF!G$28-DCF!G$5*MAX(BJ77*DCF!G$28,0)-MAX(BJ77-BI77,0)/Inputs!$B$17)*DCF!G$6</f>
        <v>5358.8652964276107</v>
      </c>
      <c r="CR77" s="15">
        <f ca="1">(BK77*DCF!H$28-DCF!H$5*MAX(BK77*DCF!H$28,0)-MAX(BK77-BJ77,0)/Inputs!$B$17)*DCF!H$6</f>
        <v>6236.017456785843</v>
      </c>
      <c r="CS77" s="15">
        <f ca="1">(BL77*DCF!I$28-DCF!I$5*MAX(BL77*DCF!I$28,0)-MAX(BL77-BK77,0)/Inputs!$B$17)*DCF!I$6</f>
        <v>8465.0347179916371</v>
      </c>
      <c r="CT77" s="15">
        <f ca="1">(BM77*DCF!J$28-DCF!J$5*MAX(BM77*DCF!J$28,0)-MAX(BM77-BL77,0)/Inputs!$B$17)*DCF!J$6</f>
        <v>11123.472003364714</v>
      </c>
      <c r="CU77" s="15">
        <f ca="1">(BN77*DCF!K$28-DCF!K$5*MAX(BN77*DCF!K$28,0)-MAX(BN77-BM77,0)/Inputs!$B$17)*DCF!K$6</f>
        <v>12724.67725530343</v>
      </c>
      <c r="CV77" s="15">
        <f ca="1">(BO77*DCF!L$28-DCF!L$5*MAX(BO77*DCF!L$28,0)-MAX(BO77-BN77,0)/Inputs!$B$17)*DCF!L$6</f>
        <v>12555.767136458875</v>
      </c>
      <c r="CW77" s="15">
        <f ca="1">(BP77*DCF!M$28-DCF!M$5*MAX(BP77*DCF!M$28,0)-MAX(BP77-BO77,0)/Inputs!$B$17)*DCF!M$6</f>
        <v>13660.406478400408</v>
      </c>
      <c r="CX77" s="15">
        <f ca="1">(BQ77*DCF!C$46-DCF!C$5*MAX(BQ77*DCF!C$46,0)-MAX(BQ77-Inputs!$B$20,0)/Inputs!$B$24)*DCF!C$6</f>
        <v>-696.11854447157384</v>
      </c>
      <c r="CY77" s="15">
        <f ca="1">(BR77*DCF!D$46-DCF!D$5*MAX(BR77*DCF!D$46,0)-MAX(BR77-BQ77,0)/Inputs!$B$24)*DCF!D$6</f>
        <v>-526.22247004787346</v>
      </c>
      <c r="CZ77" s="15">
        <f ca="1">(BS77*DCF!E$46-DCF!E$5*MAX(BS77*DCF!E$46,0)-MAX(BS77-BR77,0)/Inputs!$B$24)*DCF!E$6</f>
        <v>-1673.7124266189478</v>
      </c>
      <c r="DA77" s="15">
        <f ca="1">(BT77*DCF!F$46-DCF!F$5*MAX(BT77*DCF!F$46,0)-MAX(BT77-BS77,0)/Inputs!$B$24)*DCF!F$6</f>
        <v>-2294.1250091859029</v>
      </c>
      <c r="DB77" s="15">
        <f ca="1">(BU77*DCF!G$46-DCF!G$5*MAX(BU77*DCF!G$46,0)-MAX(BU77-BT77,0)/Inputs!$B$24)*DCF!G$6</f>
        <v>-2253.8072602800908</v>
      </c>
      <c r="DC77" s="15">
        <f ca="1">(BV77*DCF!H$46-DCF!H$5*MAX(BV77*DCF!H$46,0)-MAX(BV77-BU77,0)/Inputs!$B$24)*DCF!H$6</f>
        <v>-2322.4569830486862</v>
      </c>
      <c r="DD77" s="15">
        <f ca="1">(BW77*DCF!I$46-DCF!I$5*MAX(BW77*DCF!I$46,0)-MAX(BW77-BV77,0)/Inputs!$B$24)*DCF!I$6</f>
        <v>-4391.4513738774731</v>
      </c>
      <c r="DE77" s="15">
        <f ca="1">(BX77*DCF!J$46-DCF!J$5*MAX(BX77*DCF!J$46,0)-MAX(BX77-BW77,0)/Inputs!$B$24)*DCF!J$6</f>
        <v>-1763.7010139011434</v>
      </c>
      <c r="DF77" s="15">
        <f ca="1">(BY77*DCF!K$46-DCF!K$5*MAX(BY77*DCF!K$46,0)-MAX(BY77-BX77,0)/Inputs!$B$24)*DCF!K$6</f>
        <v>-1766.7367378221836</v>
      </c>
      <c r="DG77" s="15">
        <f ca="1">(BZ77*DCF!L$46-DCF!L$5*MAX(BZ77*DCF!L$46,0)-MAX(BZ77-BY77,0)/Inputs!$B$24)*DCF!L$6</f>
        <v>5117.2045574980357</v>
      </c>
      <c r="DH77" s="15">
        <f ca="1">(CA77*DCF!M$46-DCF!M$5*MAX(CA77*DCF!M$46,0)-MAX(CA77-BZ77,0)/Inputs!$B$24)*DCF!M$6</f>
        <v>-1580.6602814340552</v>
      </c>
      <c r="DI77" s="15">
        <f ca="1">SUM(CB77:CL77)+BE77*DCF!M$10*(1+Inputs!$B$30)*(1-Inputs!$B$33)*(1-Inputs!$B$30/Inputs!$B$31)/(Inputs!$B$29-Inputs!$B$30)*DCF!M$6</f>
        <v>123808.08733417459</v>
      </c>
      <c r="DJ77" s="15">
        <f ca="1">SUM(CM77:CW77)+BP77*DCF!M$28*(1+Inputs!$B$30)*(1-Inputs!$B$33)*(1-Inputs!$B$30/Inputs!$B$31)/(Inputs!$B$29-Inputs!$B$30)*DCF!M$6</f>
        <v>383641.99505091412</v>
      </c>
      <c r="DK77" s="15">
        <f ca="1">SUM(CX77:DH77)+CA77*DCF!M$46*(1+Inputs!$B$30)*(1-Inputs!$B$33)*(1-Inputs!$B$30/Inputs!$B$31)/(Inputs!$B$29-Inputs!$B$30)*DCF!M$6</f>
        <v>221492.67514723295</v>
      </c>
      <c r="DM77" s="15">
        <f ca="1">DI77+DJ77+DK77+Inputs!$B$34+Inputs!$B$36-Inputs!$B$35</f>
        <v>805793.75753232162</v>
      </c>
    </row>
    <row r="78" spans="1:117" x14ac:dyDescent="0.75">
      <c r="A78" s="11">
        <v>65</v>
      </c>
      <c r="C78" s="24">
        <f t="shared" ca="1" si="36"/>
        <v>-5.1553975692250432E-2</v>
      </c>
      <c r="D78" s="24">
        <f t="shared" ca="1" si="36"/>
        <v>0.67311292132705736</v>
      </c>
      <c r="E78" s="24">
        <f t="shared" ca="1" si="36"/>
        <v>1.1743884629967483</v>
      </c>
      <c r="F78" s="24">
        <f t="shared" ca="1" si="36"/>
        <v>0.26641663692158113</v>
      </c>
      <c r="G78" s="24">
        <f t="shared" ca="1" si="36"/>
        <v>-0.58665281025880267</v>
      </c>
      <c r="H78" s="24">
        <f t="shared" ca="1" si="36"/>
        <v>-0.3400527988670537</v>
      </c>
      <c r="I78" s="24">
        <f t="shared" ca="1" si="36"/>
        <v>-0.5456798149664337</v>
      </c>
      <c r="J78" s="24">
        <f t="shared" ca="1" si="36"/>
        <v>0.61506953590418323</v>
      </c>
      <c r="K78" s="24">
        <f t="shared" ca="1" si="36"/>
        <v>-0.27419367163199998</v>
      </c>
      <c r="L78" s="24">
        <f t="shared" ca="1" si="36"/>
        <v>0.76602009930952397</v>
      </c>
      <c r="M78" s="24">
        <f t="shared" ca="1" si="36"/>
        <v>-7.8450256210957324E-3</v>
      </c>
      <c r="N78" s="24">
        <f ca="1">SQRT(Inputs!$B$38)*C78+SQRT(1-Inputs!$B$38)*_xlfn.NORM.S.INV(RAND())</f>
        <v>0.2966310195206916</v>
      </c>
      <c r="O78" s="24">
        <f ca="1">SQRT(Inputs!$B$38)*D78+SQRT(1-Inputs!$B$38)*_xlfn.NORM.S.INV(RAND())</f>
        <v>-0.10075639848075901</v>
      </c>
      <c r="P78" s="24">
        <f ca="1">SQRT(Inputs!$B$38)*E78+SQRT(1-Inputs!$B$38)*_xlfn.NORM.S.INV(RAND())</f>
        <v>1.1309978831501413</v>
      </c>
      <c r="Q78" s="24">
        <f ca="1">SQRT(Inputs!$B$38)*F78+SQRT(1-Inputs!$B$38)*_xlfn.NORM.S.INV(RAND())</f>
        <v>-1.0094518213359425</v>
      </c>
      <c r="R78" s="24">
        <f ca="1">SQRT(Inputs!$B$38)*G78+SQRT(1-Inputs!$B$38)*_xlfn.NORM.S.INV(RAND())</f>
        <v>-0.12990093206011935</v>
      </c>
      <c r="S78" s="24">
        <f ca="1">SQRT(Inputs!$B$38)*H78+SQRT(1-Inputs!$B$38)*_xlfn.NORM.S.INV(RAND())</f>
        <v>0.40649152956496148</v>
      </c>
      <c r="T78" s="24">
        <f ca="1">SQRT(Inputs!$B$38)*I78+SQRT(1-Inputs!$B$38)*_xlfn.NORM.S.INV(RAND())</f>
        <v>-0.17111152982123909</v>
      </c>
      <c r="U78" s="24">
        <f ca="1">SQRT(Inputs!$B$38)*J78+SQRT(1-Inputs!$B$38)*_xlfn.NORM.S.INV(RAND())</f>
        <v>1.1866704943517492</v>
      </c>
      <c r="V78" s="24">
        <f ca="1">SQRT(Inputs!$B$38)*K78+SQRT(1-Inputs!$B$38)*_xlfn.NORM.S.INV(RAND())</f>
        <v>0.74775721326299738</v>
      </c>
      <c r="W78" s="24">
        <f ca="1">SQRT(Inputs!$B$38)*L78+SQRT(1-Inputs!$B$38)*_xlfn.NORM.S.INV(RAND())</f>
        <v>-0.11571184441607257</v>
      </c>
      <c r="X78" s="24">
        <f ca="1">SQRT(Inputs!$B$38)*M78+SQRT(1-Inputs!$B$38)*_xlfn.NORM.S.INV(RAND())</f>
        <v>1.2231019378162455</v>
      </c>
      <c r="Y78" s="24">
        <f ca="1">SQRT(Inputs!$B$38)*C78+SQRT(1-Inputs!$B$38)*_xlfn.NORM.S.INV(RAND())</f>
        <v>1.1169914113956789</v>
      </c>
      <c r="Z78" s="24">
        <f ca="1">SQRT(Inputs!$B$38)*D78+SQRT(1-Inputs!$B$38)*_xlfn.NORM.S.INV(RAND())</f>
        <v>-0.55615408833184254</v>
      </c>
      <c r="AA78" s="24">
        <f ca="1">SQRT(Inputs!$B$38)*E78+SQRT(1-Inputs!$B$38)*_xlfn.NORM.S.INV(RAND())</f>
        <v>-8.4293159909936244E-2</v>
      </c>
      <c r="AB78" s="24">
        <f ca="1">SQRT(Inputs!$B$38)*F78+SQRT(1-Inputs!$B$38)*_xlfn.NORM.S.INV(RAND())</f>
        <v>-0.27093357974082022</v>
      </c>
      <c r="AC78" s="24">
        <f ca="1">SQRT(Inputs!$B$38)*G78+SQRT(1-Inputs!$B$38)*_xlfn.NORM.S.INV(RAND())</f>
        <v>-0.6941616813688205</v>
      </c>
      <c r="AD78" s="24">
        <f ca="1">SQRT(Inputs!$B$38)*H78+SQRT(1-Inputs!$B$38)*_xlfn.NORM.S.INV(RAND())</f>
        <v>2.753486089139548E-2</v>
      </c>
      <c r="AE78" s="24">
        <f ca="1">SQRT(Inputs!$B$38)*I78+SQRT(1-Inputs!$B$38)*_xlfn.NORM.S.INV(RAND())</f>
        <v>0.66843145760392531</v>
      </c>
      <c r="AF78" s="24">
        <f ca="1">SQRT(Inputs!$B$38)*J78+SQRT(1-Inputs!$B$38)*_xlfn.NORM.S.INV(RAND())</f>
        <v>-5.629030218307074E-5</v>
      </c>
      <c r="AG78" s="24">
        <f ca="1">SQRT(Inputs!$B$38)*K78+SQRT(1-Inputs!$B$38)*_xlfn.NORM.S.INV(RAND())</f>
        <v>-0.46621804198325489</v>
      </c>
      <c r="AH78" s="24">
        <f ca="1">SQRT(Inputs!$B$38)*L78+SQRT(1-Inputs!$B$38)*_xlfn.NORM.S.INV(RAND())</f>
        <v>1.0131767710799739</v>
      </c>
      <c r="AI78" s="24">
        <f ca="1">SQRT(Inputs!$B$38)*M78+SQRT(1-Inputs!$B$38)*_xlfn.NORM.S.INV(RAND())</f>
        <v>0.7319977506387676</v>
      </c>
      <c r="AJ78" s="24">
        <f ca="1">SQRT(Inputs!$B$38)*C78+SQRT(1-Inputs!$B$38)*_xlfn.NORM.S.INV(RAND())</f>
        <v>0.23491023409153944</v>
      </c>
      <c r="AK78" s="24">
        <f ca="1">SQRT(Inputs!$B$38)*D78+SQRT(1-Inputs!$B$38)*_xlfn.NORM.S.INV(RAND())</f>
        <v>1.5232108642407758</v>
      </c>
      <c r="AL78" s="24">
        <f ca="1">SQRT(Inputs!$B$38)*E78+SQRT(1-Inputs!$B$38)*_xlfn.NORM.S.INV(RAND())</f>
        <v>0.37995547125186491</v>
      </c>
      <c r="AM78" s="24">
        <f ca="1">SQRT(Inputs!$B$38)*F78+SQRT(1-Inputs!$B$38)*_xlfn.NORM.S.INV(RAND())</f>
        <v>-1.9808819739389081</v>
      </c>
      <c r="AN78" s="24">
        <f ca="1">SQRT(Inputs!$B$38)*G78+SQRT(1-Inputs!$B$38)*_xlfn.NORM.S.INV(RAND())</f>
        <v>-0.72839038555604252</v>
      </c>
      <c r="AO78" s="24">
        <f ca="1">SQRT(Inputs!$B$38)*H78+SQRT(1-Inputs!$B$38)*_xlfn.NORM.S.INV(RAND())</f>
        <v>-0.43096635124297977</v>
      </c>
      <c r="AP78" s="24">
        <f ca="1">SQRT(Inputs!$B$38)*I78+SQRT(1-Inputs!$B$38)*_xlfn.NORM.S.INV(RAND())</f>
        <v>-0.12531039347393003</v>
      </c>
      <c r="AQ78" s="24">
        <f ca="1">SQRT(Inputs!$B$38)*J78+SQRT(1-Inputs!$B$38)*_xlfn.NORM.S.INV(RAND())</f>
        <v>0.19106225959900039</v>
      </c>
      <c r="AR78" s="24">
        <f ca="1">SQRT(Inputs!$B$38)*K78+SQRT(1-Inputs!$B$38)*_xlfn.NORM.S.INV(RAND())</f>
        <v>-0.31914926326008441</v>
      </c>
      <c r="AS78" s="24">
        <f ca="1">SQRT(Inputs!$B$38)*L78+SQRT(1-Inputs!$B$38)*_xlfn.NORM.S.INV(RAND())</f>
        <v>0.92130595911041846</v>
      </c>
      <c r="AT78" s="24">
        <f ca="1">SQRT(Inputs!$B$38)*M78+SQRT(1-Inputs!$B$38)*_xlfn.NORM.S.INV(RAND())</f>
        <v>0.67181080334805288</v>
      </c>
      <c r="AU78" s="15">
        <f ca="1">Inputs!$B$6*EXP($B$8-0.5*C$5^2+C$5*N78)</f>
        <v>5206.3222925861801</v>
      </c>
      <c r="AV78" s="15">
        <f t="shared" ref="AV78:AV141" ca="1" si="37">AU78*EXP($B$8-0.5*D$5^2+D$5*O78)</f>
        <v>6244.132227749843</v>
      </c>
      <c r="AW78" s="15">
        <f t="shared" ref="AW78:AW141" ca="1" si="38">AV78*EXP($B$8-0.5*E$5^2+E$5*P78)</f>
        <v>8868.344270251886</v>
      </c>
      <c r="AX78" s="15">
        <f t="shared" ref="AX78:AX141" ca="1" si="39">AW78*EXP($B$8-0.5*F$5^2+F$5*Q78)</f>
        <v>9544.473974195038</v>
      </c>
      <c r="AY78" s="15">
        <f t="shared" ref="AY78:AY141" ca="1" si="40">AX78*EXP($B$8-0.5*G$5^2+G$5*R78)</f>
        <v>11488.699015394699</v>
      </c>
      <c r="AZ78" s="15">
        <f t="shared" ref="AZ78:AZ141" ca="1" si="41">AY78*EXP($B$8-0.5*H$5^2+H$5*S78)</f>
        <v>14694.237548876978</v>
      </c>
      <c r="BA78" s="15">
        <f t="shared" ref="BA78:BA141" ca="1" si="42">AZ78*EXP($B$8-0.5*I$5^2+I$5*T78)</f>
        <v>17662.825800584964</v>
      </c>
      <c r="BB78" s="15">
        <f t="shared" ref="BB78:BB141" ca="1" si="43">BA78*EXP($B$8-0.5*J$5^2+J$5*U78)</f>
        <v>24354.762150384347</v>
      </c>
      <c r="BC78" s="15">
        <f t="shared" ref="BC78:BC141" ca="1" si="44">BB78*EXP($B$8-0.5*K$5^2+K$5*V78)</f>
        <v>32061.034018773942</v>
      </c>
      <c r="BD78" s="15">
        <f t="shared" ref="BD78:BD141" ca="1" si="45">BC78*EXP($B$8-0.5*L$5^2+L$5*W78)</f>
        <v>38854.981355084645</v>
      </c>
      <c r="BE78" s="15">
        <f t="shared" ref="BE78:BE141" ca="1" si="46">BD78*EXP($B$8-0.5*M$5^2+M$5*X78)</f>
        <v>53222.491241153039</v>
      </c>
      <c r="BF78" s="15">
        <f ca="1">Inputs!$B$13*EXP($B$9-0.5*C$6^2+C$6*Y78)</f>
        <v>17259.365430495851</v>
      </c>
      <c r="BG78" s="15">
        <f t="shared" ref="BG78:BG141" ca="1" si="47">BF78*EXP($B$9-0.5*D$6^2+D$6*Z78)</f>
        <v>19026.200926561676</v>
      </c>
      <c r="BH78" s="15">
        <f t="shared" ref="BH78:BH141" ca="1" si="48">BG78*EXP($B$9-0.5*E$6^2+E$6*AA78)</f>
        <v>22923.778060139539</v>
      </c>
      <c r="BI78" s="15">
        <f t="shared" ref="BI78:BI141" ca="1" si="49">BH78*EXP($B$9-0.5*F$6^2+F$6*AB78)</f>
        <v>26915.97105047552</v>
      </c>
      <c r="BJ78" s="15">
        <f t="shared" ref="BJ78:BJ141" ca="1" si="50">BI78*EXP($B$9-0.5*G$6^2+G$6*AC78)</f>
        <v>29855.325381196588</v>
      </c>
      <c r="BK78" s="15">
        <f t="shared" ref="BK78:BK141" ca="1" si="51">BJ78*EXP($B$9-0.5*H$6^2+H$6*AD78)</f>
        <v>36779.369904160878</v>
      </c>
      <c r="BL78" s="15">
        <f t="shared" ref="BL78:BL141" ca="1" si="52">BK78*EXP($B$9-0.5*I$6^2+I$6*AE78)</f>
        <v>49267.0691441823</v>
      </c>
      <c r="BM78" s="15">
        <f t="shared" ref="BM78:BM141" ca="1" si="53">BL78*EXP($B$9-0.5*J$6^2+J$6*AF78)</f>
        <v>60559.437574713374</v>
      </c>
      <c r="BN78" s="15">
        <f t="shared" ref="BN78:BN141" ca="1" si="54">BM78*EXP($B$9-0.5*K$6^2+K$6*AG78)</f>
        <v>70433.431745684473</v>
      </c>
      <c r="BO78" s="15">
        <f t="shared" ref="BO78:BO141" ca="1" si="55">BN78*EXP($B$9-0.5*L$6^2+L$6*AH78)</f>
        <v>97492.623025090885</v>
      </c>
      <c r="BP78" s="15">
        <f t="shared" ref="BP78:BP141" ca="1" si="56">BO78*EXP($B$9-0.5*M$6^2+M$6*AI78)</f>
        <v>130370.97565974759</v>
      </c>
      <c r="BQ78" s="15">
        <f ca="1">Inputs!$B$20*EXP($B$10-0.5*C$7^2+C$7*AJ78)</f>
        <v>4662.2212610232664</v>
      </c>
      <c r="BR78" s="15">
        <f t="shared" ref="BR78:BR141" ca="1" si="57">BQ78*EXP($B$10-0.5*D$7^2+D$7*AK78)</f>
        <v>10261.662281409295</v>
      </c>
      <c r="BS78" s="15">
        <f t="shared" ref="BS78:BS141" ca="1" si="58">BR78*EXP($B$10-0.5*E$7^2+E$7*AL78)</f>
        <v>15672.48228598768</v>
      </c>
      <c r="BT78" s="15">
        <f t="shared" ref="BT78:BT141" ca="1" si="59">BS78*EXP($B$10-0.5*F$7^2+F$7*AM78)</f>
        <v>12851.46990779483</v>
      </c>
      <c r="BU78" s="15">
        <f t="shared" ref="BU78:BU141" ca="1" si="60">BT78*EXP($B$10-0.5*G$7^2+G$7*AN78)</f>
        <v>14932.57425645848</v>
      </c>
      <c r="BV78" s="15">
        <f t="shared" ref="BV78:BV141" ca="1" si="61">BU78*EXP($B$10-0.5*H$7^2+H$7*AO78)</f>
        <v>18853.13578125511</v>
      </c>
      <c r="BW78" s="15">
        <f t="shared" ref="BW78:BW141" ca="1" si="62">BV78*EXP($B$10-0.5*I$7^2+I$7*AP78)</f>
        <v>25619.909257915762</v>
      </c>
      <c r="BX78" s="15">
        <f t="shared" ref="BX78:BX141" ca="1" si="63">BW78*EXP($B$10-0.5*J$7^2+J$7*AQ78)</f>
        <v>37232.718596330546</v>
      </c>
      <c r="BY78" s="15">
        <f t="shared" ref="BY78:BY141" ca="1" si="64">BX78*EXP($B$10-0.5*K$7^2+K$7*AR78)</f>
        <v>49079.146933104261</v>
      </c>
      <c r="BZ78" s="15">
        <f t="shared" ref="BZ78:BZ141" ca="1" si="65">BY78*EXP($B$10-0.5*L$7^2+L$7*AS78)</f>
        <v>81574.28248642727</v>
      </c>
      <c r="CA78" s="15">
        <f t="shared" ref="CA78:CA141" ca="1" si="66">BZ78*EXP($B$10-0.5*M$7^2+M$7*AT78)</f>
        <v>129116.69682361296</v>
      </c>
      <c r="CB78" s="15">
        <f ca="1">(AU78*DCF!C$10-DCF!C$5*MAX(AU78*DCF!C$10,0)-MAX(AU78-Inputs!$B$6,0)/Inputs!$B$10)*DCF!C$6</f>
        <v>1041.3339492050113</v>
      </c>
      <c r="CC78" s="15">
        <f ca="1">(AV78*DCF!D$10-DCF!D$5*MAX(AV78*DCF!D$10,0)-MAX(AV78-AU78,0)/Inputs!$B$10)*DCF!D$6</f>
        <v>1268.9221366326246</v>
      </c>
      <c r="CD78" s="15">
        <f ca="1">(AW78*DCF!E$10-DCF!E$5*MAX(AW78*DCF!E$10,0)-MAX(AW78-AV78,0)/Inputs!$B$10)*DCF!E$6</f>
        <v>1456.4782948478876</v>
      </c>
      <c r="CE78" s="15">
        <f ca="1">(AX78*DCF!F$10-DCF!F$5*MAX(AX78*DCF!F$10,0)-MAX(AX78-AW78,0)/Inputs!$B$10)*DCF!F$6</f>
        <v>1942.8576295294506</v>
      </c>
      <c r="CF78" s="15">
        <f ca="1">(AY78*DCF!G$10-DCF!G$5*MAX(AY78*DCF!G$10,0)-MAX(AY78-AX78,0)/Inputs!$B$10)*DCF!G$6</f>
        <v>1993.4161525870713</v>
      </c>
      <c r="CG78" s="15">
        <f ca="1">(AZ78*DCF!H$10-DCF!H$5*MAX(AZ78*DCF!H$10,0)-MAX(AZ78-AY78,0)/Inputs!$B$10)*DCF!H$6</f>
        <v>2283.6959265290261</v>
      </c>
      <c r="CH78" s="15">
        <f ca="1">(BA78*DCF!I$10-DCF!I$5*MAX(BA78*DCF!I$10,0)-MAX(BA78-AZ78,0)/Inputs!$B$10)*DCF!I$6</f>
        <v>2739.4014487064246</v>
      </c>
      <c r="CI78" s="15">
        <f ca="1">(BB78*DCF!J$10-DCF!J$5*MAX(BB78*DCF!J$10,0)-MAX(BB78-BA78,0)/Inputs!$B$10)*DCF!J$6</f>
        <v>3165.2810164010634</v>
      </c>
      <c r="CJ78" s="15">
        <f ca="1">(BC78*DCF!K$10-DCF!K$5*MAX(BC78*DCF!K$10,0)-MAX(BC78-BB78,0)/Inputs!$B$10)*DCF!K$6</f>
        <v>4082.5508232911175</v>
      </c>
      <c r="CK78" s="15">
        <f ca="1">(BD78*DCF!L$10-DCF!L$5*MAX(BD78*DCF!L$10,0)-MAX(BD78-BC78,0)/Inputs!$B$10)*DCF!L$6</f>
        <v>4981.5026592204758</v>
      </c>
      <c r="CL78" s="15">
        <f ca="1">(BE78*DCF!M$10-DCF!M$5*MAX(BE78*DCF!M$10,0)-MAX(BE78-BD78,0)/Inputs!$B$10)*DCF!M$6</f>
        <v>5794.0293249056385</v>
      </c>
      <c r="CM78" s="15">
        <f ca="1">(BF78*DCF!C$28-DCF!C$5*MAX(BF78*DCF!C$28,0)-MAX(BF78-Inputs!$B$13,0)/Inputs!$B$17)*DCF!C$6</f>
        <v>3911.2406528473039</v>
      </c>
      <c r="CN78" s="15">
        <f ca="1">(BG78*DCF!D$28-DCF!D$5*MAX(BG78*DCF!D$28,0)-MAX(BG78-BF78,0)/Inputs!$B$17)*DCF!D$6</f>
        <v>5226.7079695102293</v>
      </c>
      <c r="CO78" s="15">
        <f ca="1">(BH78*DCF!E$28-DCF!E$5*MAX(BH78*DCF!E$28,0)-MAX(BH78-BG78,0)/Inputs!$B$17)*DCF!E$6</f>
        <v>5724.2633338615069</v>
      </c>
      <c r="CP78" s="15">
        <f ca="1">(BI78*DCF!F$28-DCF!F$5*MAX(BI78*DCF!F$28,0)-MAX(BI78-BH78,0)/Inputs!$B$17)*DCF!F$6</f>
        <v>6580.1353149977458</v>
      </c>
      <c r="CQ78" s="15">
        <f ca="1">(BJ78*DCF!G$28-DCF!G$5*MAX(BJ78*DCF!G$28,0)-MAX(BJ78-BI78,0)/Inputs!$B$17)*DCF!G$6</f>
        <v>7251.8203207003844</v>
      </c>
      <c r="CR78" s="15">
        <f ca="1">(BK78*DCF!H$28-DCF!H$5*MAX(BK78*DCF!H$28,0)-MAX(BK78-BJ78,0)/Inputs!$B$17)*DCF!H$6</f>
        <v>8020.1417484967524</v>
      </c>
      <c r="CS78" s="15">
        <f ca="1">(BL78*DCF!I$28-DCF!I$5*MAX(BL78*DCF!I$28,0)-MAX(BL78-BK78,0)/Inputs!$B$17)*DCF!I$6</f>
        <v>9792.9332589855003</v>
      </c>
      <c r="CT78" s="15">
        <f ca="1">(BM78*DCF!J$28-DCF!J$5*MAX(BM78*DCF!J$28,0)-MAX(BM78-BL78,0)/Inputs!$B$17)*DCF!J$6</f>
        <v>12012.506198658381</v>
      </c>
      <c r="CU78" s="15">
        <f ca="1">(BN78*DCF!K$28-DCF!K$5*MAX(BN78*DCF!K$28,0)-MAX(BN78-BM78,0)/Inputs!$B$17)*DCF!K$6</f>
        <v>13664.927062275419</v>
      </c>
      <c r="CV78" s="15">
        <f ca="1">(BO78*DCF!L$28-DCF!L$5*MAX(BO78*DCF!L$28,0)-MAX(BO78-BN78,0)/Inputs!$B$17)*DCF!L$6</f>
        <v>16390.032037261197</v>
      </c>
      <c r="CW78" s="15">
        <f ca="1">(BP78*DCF!M$28-DCF!M$5*MAX(BP78*DCF!M$28,0)-MAX(BP78-BO78,0)/Inputs!$B$17)*DCF!M$6</f>
        <v>21092.662810999096</v>
      </c>
      <c r="CX78" s="15">
        <f ca="1">(BQ78*DCF!C$46-DCF!C$5*MAX(BQ78*DCF!C$46,0)-MAX(BQ78-Inputs!$B$20,0)/Inputs!$B$24)*DCF!C$6</f>
        <v>-1751.6544533648496</v>
      </c>
      <c r="CY78" s="15">
        <f ca="1">(BR78*DCF!D$46-DCF!D$5*MAX(BR78*DCF!D$46,0)-MAX(BR78-BQ78,0)/Inputs!$B$24)*DCF!D$6</f>
        <v>-4140.6614501969707</v>
      </c>
      <c r="CZ78" s="15">
        <f ca="1">(BS78*DCF!E$46-DCF!E$5*MAX(BS78*DCF!E$46,0)-MAX(BS78-BR78,0)/Inputs!$B$24)*DCF!E$6</f>
        <v>-3986.0946064431164</v>
      </c>
      <c r="DA78" s="15">
        <f ca="1">(BT78*DCF!F$46-DCF!F$5*MAX(BT78*DCF!F$46,0)-MAX(BT78-BS78,0)/Inputs!$B$24)*DCF!F$6</f>
        <v>-935.92529187660205</v>
      </c>
      <c r="DB78" s="15">
        <f ca="1">(BU78*DCF!G$46-DCF!G$5*MAX(BU78*DCF!G$46,0)-MAX(BU78-BT78,0)/Inputs!$B$24)*DCF!G$6</f>
        <v>-1202.3446801120501</v>
      </c>
      <c r="DC78" s="15">
        <f ca="1">(BV78*DCF!H$46-DCF!H$5*MAX(BV78*DCF!H$46,0)-MAX(BV78-BU78,0)/Inputs!$B$24)*DCF!H$6</f>
        <v>-1218.2904721515422</v>
      </c>
      <c r="DD78" s="15">
        <f ca="1">(BW78*DCF!I$46-DCF!I$5*MAX(BW78*DCF!I$46,0)-MAX(BW78-BV78,0)/Inputs!$B$24)*DCF!I$6</f>
        <v>-1350.7771549603349</v>
      </c>
      <c r="DE78" s="15">
        <f ca="1">(BX78*DCF!J$46-DCF!J$5*MAX(BX78*DCF!J$46,0)-MAX(BX78-BW78,0)/Inputs!$B$24)*DCF!J$6</f>
        <v>-1517.7177560295088</v>
      </c>
      <c r="DF78" s="15">
        <f ca="1">(BY78*DCF!K$46-DCF!K$5*MAX(BY78*DCF!K$46,0)-MAX(BY78-BX78,0)/Inputs!$B$24)*DCF!K$6</f>
        <v>-98.494875992255544</v>
      </c>
      <c r="DG78" s="15">
        <f ca="1">(BZ78*DCF!L$46-DCF!L$5*MAX(BZ78*DCF!L$46,0)-MAX(BZ78-BY78,0)/Inputs!$B$24)*DCF!L$6</f>
        <v>-1714.9040818265232</v>
      </c>
      <c r="DH78" s="15">
        <f ca="1">(CA78*DCF!M$46-DCF!M$5*MAX(CA78*DCF!M$46,0)-MAX(CA78-BZ78,0)/Inputs!$B$24)*DCF!M$6</f>
        <v>183.2057665407919</v>
      </c>
      <c r="DI78" s="15">
        <f ca="1">SUM(CB78:CL78)+BE78*DCF!M$10*(1+Inputs!$B$30)*(1-Inputs!$B$33)*(1-Inputs!$B$30/Inputs!$B$31)/(Inputs!$B$29-Inputs!$B$30)*DCF!M$6</f>
        <v>178868.36628057109</v>
      </c>
      <c r="DJ78" s="15">
        <f ca="1">SUM(CM78:CW78)+BP78*DCF!M$28*(1+Inputs!$B$30)*(1-Inputs!$B$33)*(1-Inputs!$B$30/Inputs!$B$31)/(Inputs!$B$29-Inputs!$B$30)*DCF!M$6</f>
        <v>593432.90302693483</v>
      </c>
      <c r="DK78" s="15">
        <f ca="1">SUM(CX78:DH78)+CA78*DCF!M$46*(1+Inputs!$B$30)*(1-Inputs!$B$33)*(1-Inputs!$B$30/Inputs!$B$31)/(Inputs!$B$29-Inputs!$B$30)*DCF!M$6</f>
        <v>181896.04908340535</v>
      </c>
      <c r="DM78" s="15">
        <f ca="1">DI78+DJ78+DK78+Inputs!$B$34+Inputs!$B$36-Inputs!$B$35</f>
        <v>1031048.3183909112</v>
      </c>
    </row>
    <row r="79" spans="1:117" x14ac:dyDescent="0.75">
      <c r="A79" s="11">
        <v>66</v>
      </c>
      <c r="C79" s="24">
        <f t="shared" ca="1" si="36"/>
        <v>1.2263458312854396</v>
      </c>
      <c r="D79" s="24">
        <f t="shared" ca="1" si="36"/>
        <v>3.6499665671815944E-2</v>
      </c>
      <c r="E79" s="24">
        <f t="shared" ca="1" si="36"/>
        <v>-0.89796344245374682</v>
      </c>
      <c r="F79" s="24">
        <f t="shared" ca="1" si="36"/>
        <v>-2.2776454494052278</v>
      </c>
      <c r="G79" s="24">
        <f t="shared" ca="1" si="36"/>
        <v>1.2237900923068887</v>
      </c>
      <c r="H79" s="24">
        <f t="shared" ca="1" si="36"/>
        <v>0.37850801710630216</v>
      </c>
      <c r="I79" s="24">
        <f t="shared" ca="1" si="36"/>
        <v>1.1379512233998563</v>
      </c>
      <c r="J79" s="24">
        <f t="shared" ca="1" si="36"/>
        <v>1.3148838978394508</v>
      </c>
      <c r="K79" s="24">
        <f t="shared" ca="1" si="36"/>
        <v>1.2208948605590029</v>
      </c>
      <c r="L79" s="24">
        <f t="shared" ca="1" si="36"/>
        <v>-1.7279169702160326</v>
      </c>
      <c r="M79" s="24">
        <f t="shared" ca="1" si="36"/>
        <v>-0.67283982351305871</v>
      </c>
      <c r="N79" s="24">
        <f ca="1">SQRT(Inputs!$B$38)*C79+SQRT(1-Inputs!$B$38)*_xlfn.NORM.S.INV(RAND())</f>
        <v>0.97378103843733321</v>
      </c>
      <c r="O79" s="24">
        <f ca="1">SQRT(Inputs!$B$38)*D79+SQRT(1-Inputs!$B$38)*_xlfn.NORM.S.INV(RAND())</f>
        <v>1.1013287316727571</v>
      </c>
      <c r="P79" s="24">
        <f ca="1">SQRT(Inputs!$B$38)*E79+SQRT(1-Inputs!$B$38)*_xlfn.NORM.S.INV(RAND())</f>
        <v>0.44865994926802844</v>
      </c>
      <c r="Q79" s="24">
        <f ca="1">SQRT(Inputs!$B$38)*F79+SQRT(1-Inputs!$B$38)*_xlfn.NORM.S.INV(RAND())</f>
        <v>-2.1121234353590261</v>
      </c>
      <c r="R79" s="24">
        <f ca="1">SQRT(Inputs!$B$38)*G79+SQRT(1-Inputs!$B$38)*_xlfn.NORM.S.INV(RAND())</f>
        <v>0.16495974770920707</v>
      </c>
      <c r="S79" s="24">
        <f ca="1">SQRT(Inputs!$B$38)*H79+SQRT(1-Inputs!$B$38)*_xlfn.NORM.S.INV(RAND())</f>
        <v>0.76035397719036835</v>
      </c>
      <c r="T79" s="24">
        <f ca="1">SQRT(Inputs!$B$38)*I79+SQRT(1-Inputs!$B$38)*_xlfn.NORM.S.INV(RAND())</f>
        <v>1.5401992445273265</v>
      </c>
      <c r="U79" s="24">
        <f ca="1">SQRT(Inputs!$B$38)*J79+SQRT(1-Inputs!$B$38)*_xlfn.NORM.S.INV(RAND())</f>
        <v>1.7567459310303397</v>
      </c>
      <c r="V79" s="24">
        <f ca="1">SQRT(Inputs!$B$38)*K79+SQRT(1-Inputs!$B$38)*_xlfn.NORM.S.INV(RAND())</f>
        <v>-0.72844975834311343</v>
      </c>
      <c r="W79" s="24">
        <f ca="1">SQRT(Inputs!$B$38)*L79+SQRT(1-Inputs!$B$38)*_xlfn.NORM.S.INV(RAND())</f>
        <v>-0.87211583192254827</v>
      </c>
      <c r="X79" s="24">
        <f ca="1">SQRT(Inputs!$B$38)*M79+SQRT(1-Inputs!$B$38)*_xlfn.NORM.S.INV(RAND())</f>
        <v>-0.43284756531085455</v>
      </c>
      <c r="Y79" s="24">
        <f ca="1">SQRT(Inputs!$B$38)*C79+SQRT(1-Inputs!$B$38)*_xlfn.NORM.S.INV(RAND())</f>
        <v>1.9903742112210749</v>
      </c>
      <c r="Z79" s="24">
        <f ca="1">SQRT(Inputs!$B$38)*D79+SQRT(1-Inputs!$B$38)*_xlfn.NORM.S.INV(RAND())</f>
        <v>-0.37848733656686645</v>
      </c>
      <c r="AA79" s="24">
        <f ca="1">SQRT(Inputs!$B$38)*E79+SQRT(1-Inputs!$B$38)*_xlfn.NORM.S.INV(RAND())</f>
        <v>-1.0216632216038311</v>
      </c>
      <c r="AB79" s="24">
        <f ca="1">SQRT(Inputs!$B$38)*F79+SQRT(1-Inputs!$B$38)*_xlfn.NORM.S.INV(RAND())</f>
        <v>-1.798854393337781</v>
      </c>
      <c r="AC79" s="24">
        <f ca="1">SQRT(Inputs!$B$38)*G79+SQRT(1-Inputs!$B$38)*_xlfn.NORM.S.INV(RAND())</f>
        <v>-0.13601528725009937</v>
      </c>
      <c r="AD79" s="24">
        <f ca="1">SQRT(Inputs!$B$38)*H79+SQRT(1-Inputs!$B$38)*_xlfn.NORM.S.INV(RAND())</f>
        <v>0.18312907737856948</v>
      </c>
      <c r="AE79" s="24">
        <f ca="1">SQRT(Inputs!$B$38)*I79+SQRT(1-Inputs!$B$38)*_xlfn.NORM.S.INV(RAND())</f>
        <v>-0.48311795670972146</v>
      </c>
      <c r="AF79" s="24">
        <f ca="1">SQRT(Inputs!$B$38)*J79+SQRT(1-Inputs!$B$38)*_xlfn.NORM.S.INV(RAND())</f>
        <v>2.2122917795055153E-2</v>
      </c>
      <c r="AG79" s="24">
        <f ca="1">SQRT(Inputs!$B$38)*K79+SQRT(1-Inputs!$B$38)*_xlfn.NORM.S.INV(RAND())</f>
        <v>1.0011230589259732</v>
      </c>
      <c r="AH79" s="24">
        <f ca="1">SQRT(Inputs!$B$38)*L79+SQRT(1-Inputs!$B$38)*_xlfn.NORM.S.INV(RAND())</f>
        <v>-2.7094210936278085</v>
      </c>
      <c r="AI79" s="24">
        <f ca="1">SQRT(Inputs!$B$38)*M79+SQRT(1-Inputs!$B$38)*_xlfn.NORM.S.INV(RAND())</f>
        <v>0.2442805193451133</v>
      </c>
      <c r="AJ79" s="24">
        <f ca="1">SQRT(Inputs!$B$38)*C79+SQRT(1-Inputs!$B$38)*_xlfn.NORM.S.INV(RAND())</f>
        <v>1.0099951421791027</v>
      </c>
      <c r="AK79" s="24">
        <f ca="1">SQRT(Inputs!$B$38)*D79+SQRT(1-Inputs!$B$38)*_xlfn.NORM.S.INV(RAND())</f>
        <v>0.74570825606690672</v>
      </c>
      <c r="AL79" s="24">
        <f ca="1">SQRT(Inputs!$B$38)*E79+SQRT(1-Inputs!$B$38)*_xlfn.NORM.S.INV(RAND())</f>
        <v>-1.7819014392915773</v>
      </c>
      <c r="AM79" s="24">
        <f ca="1">SQRT(Inputs!$B$38)*F79+SQRT(1-Inputs!$B$38)*_xlfn.NORM.S.INV(RAND())</f>
        <v>-1.2375633554955572</v>
      </c>
      <c r="AN79" s="24">
        <f ca="1">SQRT(Inputs!$B$38)*G79+SQRT(1-Inputs!$B$38)*_xlfn.NORM.S.INV(RAND())</f>
        <v>-0.1059870168858853</v>
      </c>
      <c r="AO79" s="24">
        <f ca="1">SQRT(Inputs!$B$38)*H79+SQRT(1-Inputs!$B$38)*_xlfn.NORM.S.INV(RAND())</f>
        <v>1.2028950603369368</v>
      </c>
      <c r="AP79" s="24">
        <f ca="1">SQRT(Inputs!$B$38)*I79+SQRT(1-Inputs!$B$38)*_xlfn.NORM.S.INV(RAND())</f>
        <v>2.2974313323452189</v>
      </c>
      <c r="AQ79" s="24">
        <f ca="1">SQRT(Inputs!$B$38)*J79+SQRT(1-Inputs!$B$38)*_xlfn.NORM.S.INV(RAND())</f>
        <v>-0.64424789395915538</v>
      </c>
      <c r="AR79" s="24">
        <f ca="1">SQRT(Inputs!$B$38)*K79+SQRT(1-Inputs!$B$38)*_xlfn.NORM.S.INV(RAND())</f>
        <v>0.3936955258089489</v>
      </c>
      <c r="AS79" s="24">
        <f ca="1">SQRT(Inputs!$B$38)*L79+SQRT(1-Inputs!$B$38)*_xlfn.NORM.S.INV(RAND())</f>
        <v>0.20891173674748864</v>
      </c>
      <c r="AT79" s="24">
        <f ca="1">SQRT(Inputs!$B$38)*M79+SQRT(1-Inputs!$B$38)*_xlfn.NORM.S.INV(RAND())</f>
        <v>0.42654126386294455</v>
      </c>
      <c r="AU79" s="15">
        <f ca="1">Inputs!$B$6*EXP($B$8-0.5*C$5^2+C$5*N79)</f>
        <v>5809.4509676402358</v>
      </c>
      <c r="AV79" s="15">
        <f t="shared" ca="1" si="37"/>
        <v>8314.4878861995512</v>
      </c>
      <c r="AW79" s="15">
        <f t="shared" ca="1" si="38"/>
        <v>10770.500055890365</v>
      </c>
      <c r="AX79" s="15">
        <f t="shared" ca="1" si="39"/>
        <v>10099.896688556968</v>
      </c>
      <c r="AY79" s="15">
        <f t="shared" ca="1" si="40"/>
        <v>12583.203635433754</v>
      </c>
      <c r="AZ79" s="15">
        <f t="shared" ca="1" si="41"/>
        <v>16733.648346295067</v>
      </c>
      <c r="BA79" s="15">
        <f t="shared" ca="1" si="42"/>
        <v>24059.588556851693</v>
      </c>
      <c r="BB79" s="15">
        <f t="shared" ca="1" si="43"/>
        <v>35125.047385947124</v>
      </c>
      <c r="BC79" s="15">
        <f t="shared" ca="1" si="44"/>
        <v>40098.157269638272</v>
      </c>
      <c r="BD79" s="15">
        <f t="shared" ca="1" si="45"/>
        <v>45275.95675461294</v>
      </c>
      <c r="BE79" s="15">
        <f t="shared" ca="1" si="46"/>
        <v>53335.199563056041</v>
      </c>
      <c r="BF79" s="15">
        <f ca="1">Inputs!$B$13*EXP($B$9-0.5*C$6^2+C$6*Y79)</f>
        <v>20522.073080786704</v>
      </c>
      <c r="BG79" s="15">
        <f t="shared" ca="1" si="47"/>
        <v>23359.904123191329</v>
      </c>
      <c r="BH79" s="15">
        <f t="shared" ca="1" si="48"/>
        <v>24092.702300617762</v>
      </c>
      <c r="BI79" s="15">
        <f t="shared" ca="1" si="49"/>
        <v>22360.082316307948</v>
      </c>
      <c r="BJ79" s="15">
        <f t="shared" ca="1" si="50"/>
        <v>26879.799001660762</v>
      </c>
      <c r="BK79" s="15">
        <f t="shared" ca="1" si="51"/>
        <v>33822.694356339736</v>
      </c>
      <c r="BL79" s="15">
        <f t="shared" ca="1" si="52"/>
        <v>39025.670100576033</v>
      </c>
      <c r="BM79" s="15">
        <f t="shared" ca="1" si="53"/>
        <v>48102.990105711608</v>
      </c>
      <c r="BN79" s="15">
        <f t="shared" ca="1" si="54"/>
        <v>66701.480103222581</v>
      </c>
      <c r="BO79" s="15">
        <f t="shared" ca="1" si="55"/>
        <v>59896.626037936599</v>
      </c>
      <c r="BP79" s="15">
        <f t="shared" ca="1" si="56"/>
        <v>75790.345179570737</v>
      </c>
      <c r="BQ79" s="15">
        <f ca="1">Inputs!$B$20*EXP($B$10-0.5*C$7^2+C$7*AJ79)</f>
        <v>6137.3999948018245</v>
      </c>
      <c r="BR79" s="15">
        <f t="shared" ca="1" si="57"/>
        <v>10552.942742194333</v>
      </c>
      <c r="BS79" s="15">
        <f t="shared" ca="1" si="58"/>
        <v>8662.5121913809198</v>
      </c>
      <c r="BT79" s="15">
        <f t="shared" ca="1" si="59"/>
        <v>8632.6623027882742</v>
      </c>
      <c r="BU79" s="15">
        <f t="shared" ca="1" si="60"/>
        <v>11660.914770118927</v>
      </c>
      <c r="BV79" s="15">
        <f t="shared" ca="1" si="61"/>
        <v>21273.953401288436</v>
      </c>
      <c r="BW79" s="15">
        <f t="shared" ca="1" si="62"/>
        <v>48276.525446222789</v>
      </c>
      <c r="BX79" s="15">
        <f t="shared" ca="1" si="63"/>
        <v>59341.298872459032</v>
      </c>
      <c r="BY79" s="15">
        <f t="shared" ca="1" si="64"/>
        <v>89652.103753601667</v>
      </c>
      <c r="BZ79" s="15">
        <f t="shared" ca="1" si="65"/>
        <v>130719.56748607811</v>
      </c>
      <c r="CA79" s="15">
        <f t="shared" ca="1" si="66"/>
        <v>198080.26094320047</v>
      </c>
      <c r="CB79" s="15">
        <f ca="1">(AU79*DCF!C$10-DCF!C$5*MAX(AU79*DCF!C$10,0)-MAX(AU79-Inputs!$B$6,0)/Inputs!$B$10)*DCF!C$6</f>
        <v>1037.0335342497244</v>
      </c>
      <c r="CC79" s="15">
        <f ca="1">(AV79*DCF!D$10-DCF!D$5*MAX(AV79*DCF!D$10,0)-MAX(AV79-AU79,0)/Inputs!$B$10)*DCF!D$6</f>
        <v>1415.8124023375944</v>
      </c>
      <c r="CD79" s="15">
        <f ca="1">(AW79*DCF!E$10-DCF!E$5*MAX(AW79*DCF!E$10,0)-MAX(AW79-AV79,0)/Inputs!$B$10)*DCF!E$6</f>
        <v>1933.5413627761006</v>
      </c>
      <c r="CE79" s="15">
        <f ca="1">(AX79*DCF!F$10-DCF!F$5*MAX(AX79*DCF!F$10,0)-MAX(AX79-AW79,0)/Inputs!$B$10)*DCF!F$6</f>
        <v>2204.7913510760054</v>
      </c>
      <c r="CF79" s="15">
        <f ca="1">(AY79*DCF!G$10-DCF!G$5*MAX(AY79*DCF!G$10,0)-MAX(AY79-AX79,0)/Inputs!$B$10)*DCF!G$6</f>
        <v>2115.3068603138431</v>
      </c>
      <c r="CG79" s="15">
        <f ca="1">(AZ79*DCF!H$10-DCF!H$5*MAX(AZ79*DCF!H$10,0)-MAX(AZ79-AY79,0)/Inputs!$B$10)*DCF!H$6</f>
        <v>2511.8639642035218</v>
      </c>
      <c r="CH79" s="15">
        <f ca="1">(BA79*DCF!I$10-DCF!I$5*MAX(BA79*DCF!I$10,0)-MAX(BA79-AZ79,0)/Inputs!$B$10)*DCF!I$6</f>
        <v>3193.0982605992917</v>
      </c>
      <c r="CI79" s="15">
        <f ca="1">(BB79*DCF!J$10-DCF!J$5*MAX(BB79*DCF!J$10,0)-MAX(BB79-BA79,0)/Inputs!$B$10)*DCF!J$6</f>
        <v>4350.7516915069355</v>
      </c>
      <c r="CJ79" s="15">
        <f ca="1">(BC79*DCF!K$10-DCF!K$5*MAX(BC79*DCF!K$10,0)-MAX(BC79-BB79,0)/Inputs!$B$10)*DCF!K$6</f>
        <v>5758.9996612279219</v>
      </c>
      <c r="CK79" s="15">
        <f ca="1">(BD79*DCF!L$10-DCF!L$5*MAX(BD79*DCF!L$10,0)-MAX(BD79-BC79,0)/Inputs!$B$10)*DCF!L$6</f>
        <v>6158.9019354216216</v>
      </c>
      <c r="CL79" s="15">
        <f ca="1">(BE79*DCF!M$10-DCF!M$5*MAX(BE79*DCF!M$10,0)-MAX(BE79-BD79,0)/Inputs!$B$10)*DCF!M$6</f>
        <v>6563.5238325709934</v>
      </c>
      <c r="CM79" s="15">
        <f ca="1">(BF79*DCF!C$28-DCF!C$5*MAX(BF79*DCF!C$28,0)-MAX(BF79-Inputs!$B$13,0)/Inputs!$B$17)*DCF!C$6</f>
        <v>4153.4854710411746</v>
      </c>
      <c r="CN79" s="15">
        <f ca="1">(BG79*DCF!D$28-DCF!D$5*MAX(BG79*DCF!D$28,0)-MAX(BG79-BF79,0)/Inputs!$B$17)*DCF!D$6</f>
        <v>6274.5910578501298</v>
      </c>
      <c r="CO79" s="15">
        <f ca="1">(BH79*DCF!E$28-DCF!E$5*MAX(BH79*DCF!E$28,0)-MAX(BH79-BG79,0)/Inputs!$B$17)*DCF!E$6</f>
        <v>6679.0578629124566</v>
      </c>
      <c r="CP79" s="15">
        <f ca="1">(BI79*DCF!F$28-DCF!F$5*MAX(BI79*DCF!F$28,0)-MAX(BI79-BH79,0)/Inputs!$B$17)*DCF!F$6</f>
        <v>6070.1733650243013</v>
      </c>
      <c r="CQ79" s="15">
        <f ca="1">(BJ79*DCF!G$28-DCF!G$5*MAX(BJ79*DCF!G$28,0)-MAX(BJ79-BI79,0)/Inputs!$B$17)*DCF!G$6</f>
        <v>6213.9960903009487</v>
      </c>
      <c r="CR79" s="15">
        <f ca="1">(BK79*DCF!H$28-DCF!H$5*MAX(BK79*DCF!H$28,0)-MAX(BK79-BJ79,0)/Inputs!$B$17)*DCF!H$6</f>
        <v>7285.9943750957418</v>
      </c>
      <c r="CS79" s="15">
        <f ca="1">(BL79*DCF!I$28-DCF!I$5*MAX(BL79*DCF!I$28,0)-MAX(BL79-BK79,0)/Inputs!$B$17)*DCF!I$6</f>
        <v>8430.2183208226816</v>
      </c>
      <c r="CT79" s="15">
        <f ca="1">(BM79*DCF!J$28-DCF!J$5*MAX(BM79*DCF!J$28,0)-MAX(BM79-BL79,0)/Inputs!$B$17)*DCF!J$6</f>
        <v>9527.3816502009722</v>
      </c>
      <c r="CU79" s="15">
        <f ca="1">(BN79*DCF!K$28-DCF!K$5*MAX(BN79*DCF!K$28,0)-MAX(BN79-BM79,0)/Inputs!$B$17)*DCF!K$6</f>
        <v>11808.166920101898</v>
      </c>
      <c r="CV79" s="15">
        <f ca="1">(BO79*DCF!L$28-DCF!L$5*MAX(BO79*DCF!L$28,0)-MAX(BO79-BN79,0)/Inputs!$B$17)*DCF!L$6</f>
        <v>11950.634117174446</v>
      </c>
      <c r="CW79" s="15">
        <f ca="1">(BP79*DCF!M$28-DCF!M$5*MAX(BP79*DCF!M$28,0)-MAX(BP79-BO79,0)/Inputs!$B$17)*DCF!M$6</f>
        <v>12598.657055001942</v>
      </c>
      <c r="CX79" s="15">
        <f ca="1">(BQ79*DCF!C$46-DCF!C$5*MAX(BQ79*DCF!C$46,0)-MAX(BQ79-Inputs!$B$20,0)/Inputs!$B$24)*DCF!C$6</f>
        <v>-2773.718241202188</v>
      </c>
      <c r="CY79" s="15">
        <f ca="1">(BR79*DCF!D$46-DCF!D$5*MAX(BR79*DCF!D$46,0)-MAX(BR79-BQ79,0)/Inputs!$B$24)*DCF!D$6</f>
        <v>-3685.2166662663908</v>
      </c>
      <c r="CZ79" s="15">
        <f ca="1">(BS79*DCF!E$46-DCF!E$5*MAX(BS79*DCF!E$46,0)-MAX(BS79-BR79,0)/Inputs!$B$24)*DCF!E$6</f>
        <v>-1024.3571491961009</v>
      </c>
      <c r="DA79" s="15">
        <f ca="1">(BT79*DCF!F$46-DCF!F$5*MAX(BT79*DCF!F$46,0)-MAX(BT79-BS79,0)/Inputs!$B$24)*DCF!F$6</f>
        <v>-628.68504874362759</v>
      </c>
      <c r="DB79" s="15">
        <f ca="1">(BU79*DCF!G$46-DCF!G$5*MAX(BU79*DCF!G$46,0)-MAX(BU79-BT79,0)/Inputs!$B$24)*DCF!G$6</f>
        <v>-1410.894432759168</v>
      </c>
      <c r="DC79" s="15">
        <f ca="1">(BV79*DCF!H$46-DCF!H$5*MAX(BV79*DCF!H$46,0)-MAX(BV79-BU79,0)/Inputs!$B$24)*DCF!H$6</f>
        <v>-2987.1928545710093</v>
      </c>
      <c r="DD79" s="15">
        <f ca="1">(BW79*DCF!I$46-DCF!I$5*MAX(BW79*DCF!I$46,0)-MAX(BW79-BV79,0)/Inputs!$B$24)*DCF!I$6</f>
        <v>-6636.4287590889189</v>
      </c>
      <c r="DE79" s="15">
        <f ca="1">(BX79*DCF!J$46-DCF!J$5*MAX(BX79*DCF!J$46,0)-MAX(BX79-BW79,0)/Inputs!$B$24)*DCF!J$6</f>
        <v>-444.99379866753713</v>
      </c>
      <c r="DF79" s="15">
        <f ca="1">(BY79*DCF!K$46-DCF!K$5*MAX(BY79*DCF!K$46,0)-MAX(BY79-BX79,0)/Inputs!$B$24)*DCF!K$6</f>
        <v>-2304.1126961565997</v>
      </c>
      <c r="DG79" s="15">
        <f ca="1">(BZ79*DCF!L$46-DCF!L$5*MAX(BZ79*DCF!L$46,0)-MAX(BZ79-BY79,0)/Inputs!$B$24)*DCF!L$6</f>
        <v>-257.66392248698742</v>
      </c>
      <c r="DH79" s="15">
        <f ca="1">(CA79*DCF!M$46-DCF!M$5*MAX(CA79*DCF!M$46,0)-MAX(CA79-BZ79,0)/Inputs!$B$24)*DCF!M$6</f>
        <v>1446.544379637932</v>
      </c>
      <c r="DI79" s="15">
        <f ca="1">SUM(CB79:CL79)+BE79*DCF!M$10*(1+Inputs!$B$30)*(1-Inputs!$B$33)*(1-Inputs!$B$30/Inputs!$B$31)/(Inputs!$B$29-Inputs!$B$30)*DCF!M$6</f>
        <v>185676.1905252682</v>
      </c>
      <c r="DJ79" s="15">
        <f ca="1">SUM(CM79:CW79)+BP79*DCF!M$28*(1+Inputs!$B$30)*(1-Inputs!$B$33)*(1-Inputs!$B$30/Inputs!$B$31)/(Inputs!$B$29-Inputs!$B$30)*DCF!M$6</f>
        <v>372226.40009660041</v>
      </c>
      <c r="DK79" s="15">
        <f ca="1">SUM(CX79:DH79)+CA79*DCF!M$46*(1+Inputs!$B$30)*(1-Inputs!$B$33)*(1-Inputs!$B$30/Inputs!$B$31)/(Inputs!$B$29-Inputs!$B$30)*DCF!M$6</f>
        <v>285548.82833561674</v>
      </c>
      <c r="DM79" s="15">
        <f ca="1">DI79+DJ79+DK79+Inputs!$B$34+Inputs!$B$36-Inputs!$B$35</f>
        <v>920302.41895748535</v>
      </c>
    </row>
    <row r="80" spans="1:117" x14ac:dyDescent="0.75">
      <c r="A80" s="11">
        <v>67</v>
      </c>
      <c r="C80" s="24">
        <f t="shared" ca="1" si="36"/>
        <v>-0.44395338886605379</v>
      </c>
      <c r="D80" s="24">
        <f t="shared" ca="1" si="36"/>
        <v>1.3588264628686024</v>
      </c>
      <c r="E80" s="24">
        <f t="shared" ca="1" si="36"/>
        <v>-1.1208665914454998</v>
      </c>
      <c r="F80" s="24">
        <f t="shared" ca="1" si="36"/>
        <v>-1.4367299362664605</v>
      </c>
      <c r="G80" s="24">
        <f t="shared" ca="1" si="36"/>
        <v>-1.2240407395263626</v>
      </c>
      <c r="H80" s="24">
        <f t="shared" ca="1" si="36"/>
        <v>-1.3623575608287593</v>
      </c>
      <c r="I80" s="24">
        <f t="shared" ca="1" si="36"/>
        <v>1.0173223342371884</v>
      </c>
      <c r="J80" s="24">
        <f t="shared" ca="1" si="36"/>
        <v>-1.3144263023048146</v>
      </c>
      <c r="K80" s="24">
        <f t="shared" ca="1" si="36"/>
        <v>1.9139941095763533</v>
      </c>
      <c r="L80" s="24">
        <f t="shared" ca="1" si="36"/>
        <v>0.9484510476974588</v>
      </c>
      <c r="M80" s="24">
        <f t="shared" ca="1" si="36"/>
        <v>-0.24636330207308477</v>
      </c>
      <c r="N80" s="24">
        <f ca="1">SQRT(Inputs!$B$38)*C80+SQRT(1-Inputs!$B$38)*_xlfn.NORM.S.INV(RAND())</f>
        <v>-1.168706580218287</v>
      </c>
      <c r="O80" s="24">
        <f ca="1">SQRT(Inputs!$B$38)*D80+SQRT(1-Inputs!$B$38)*_xlfn.NORM.S.INV(RAND())</f>
        <v>1.3186616406235649</v>
      </c>
      <c r="P80" s="24">
        <f ca="1">SQRT(Inputs!$B$38)*E80+SQRT(1-Inputs!$B$38)*_xlfn.NORM.S.INV(RAND())</f>
        <v>7.8664263275192381E-2</v>
      </c>
      <c r="Q80" s="24">
        <f ca="1">SQRT(Inputs!$B$38)*F80+SQRT(1-Inputs!$B$38)*_xlfn.NORM.S.INV(RAND())</f>
        <v>-0.5403564815684081</v>
      </c>
      <c r="R80" s="24">
        <f ca="1">SQRT(Inputs!$B$38)*G80+SQRT(1-Inputs!$B$38)*_xlfn.NORM.S.INV(RAND())</f>
        <v>-1.6095866380564416</v>
      </c>
      <c r="S80" s="24">
        <f ca="1">SQRT(Inputs!$B$38)*H80+SQRT(1-Inputs!$B$38)*_xlfn.NORM.S.INV(RAND())</f>
        <v>-0.48056355036656601</v>
      </c>
      <c r="T80" s="24">
        <f ca="1">SQRT(Inputs!$B$38)*I80+SQRT(1-Inputs!$B$38)*_xlfn.NORM.S.INV(RAND())</f>
        <v>-0.36260791541006521</v>
      </c>
      <c r="U80" s="24">
        <f ca="1">SQRT(Inputs!$B$38)*J80+SQRT(1-Inputs!$B$38)*_xlfn.NORM.S.INV(RAND())</f>
        <v>-0.70986922499087446</v>
      </c>
      <c r="V80" s="24">
        <f ca="1">SQRT(Inputs!$B$38)*K80+SQRT(1-Inputs!$B$38)*_xlfn.NORM.S.INV(RAND())</f>
        <v>1.3443971456913508</v>
      </c>
      <c r="W80" s="24">
        <f ca="1">SQRT(Inputs!$B$38)*L80+SQRT(1-Inputs!$B$38)*_xlfn.NORM.S.INV(RAND())</f>
        <v>0.55192827011234191</v>
      </c>
      <c r="X80" s="24">
        <f ca="1">SQRT(Inputs!$B$38)*M80+SQRT(1-Inputs!$B$38)*_xlfn.NORM.S.INV(RAND())</f>
        <v>-0.84446681550244462</v>
      </c>
      <c r="Y80" s="24">
        <f ca="1">SQRT(Inputs!$B$38)*C80+SQRT(1-Inputs!$B$38)*_xlfn.NORM.S.INV(RAND())</f>
        <v>0.17353893527720451</v>
      </c>
      <c r="Z80" s="24">
        <f ca="1">SQRT(Inputs!$B$38)*D80+SQRT(1-Inputs!$B$38)*_xlfn.NORM.S.INV(RAND())</f>
        <v>2.3945567444129008</v>
      </c>
      <c r="AA80" s="24">
        <f ca="1">SQRT(Inputs!$B$38)*E80+SQRT(1-Inputs!$B$38)*_xlfn.NORM.S.INV(RAND())</f>
        <v>-0.42783857876798592</v>
      </c>
      <c r="AB80" s="24">
        <f ca="1">SQRT(Inputs!$B$38)*F80+SQRT(1-Inputs!$B$38)*_xlfn.NORM.S.INV(RAND())</f>
        <v>-1.6116745563258021</v>
      </c>
      <c r="AC80" s="24">
        <f ca="1">SQRT(Inputs!$B$38)*G80+SQRT(1-Inputs!$B$38)*_xlfn.NORM.S.INV(RAND())</f>
        <v>-0.20449169978467868</v>
      </c>
      <c r="AD80" s="24">
        <f ca="1">SQRT(Inputs!$B$38)*H80+SQRT(1-Inputs!$B$38)*_xlfn.NORM.S.INV(RAND())</f>
        <v>0.57925894184086879</v>
      </c>
      <c r="AE80" s="24">
        <f ca="1">SQRT(Inputs!$B$38)*I80+SQRT(1-Inputs!$B$38)*_xlfn.NORM.S.INV(RAND())</f>
        <v>0.95532760644524761</v>
      </c>
      <c r="AF80" s="24">
        <f ca="1">SQRT(Inputs!$B$38)*J80+SQRT(1-Inputs!$B$38)*_xlfn.NORM.S.INV(RAND())</f>
        <v>-0.84685055966618927</v>
      </c>
      <c r="AG80" s="24">
        <f ca="1">SQRT(Inputs!$B$38)*K80+SQRT(1-Inputs!$B$38)*_xlfn.NORM.S.INV(RAND())</f>
        <v>0.94046682037099871</v>
      </c>
      <c r="AH80" s="24">
        <f ca="1">SQRT(Inputs!$B$38)*L80+SQRT(1-Inputs!$B$38)*_xlfn.NORM.S.INV(RAND())</f>
        <v>0.62064746928705961</v>
      </c>
      <c r="AI80" s="24">
        <f ca="1">SQRT(Inputs!$B$38)*M80+SQRT(1-Inputs!$B$38)*_xlfn.NORM.S.INV(RAND())</f>
        <v>0.95867833399626878</v>
      </c>
      <c r="AJ80" s="24">
        <f ca="1">SQRT(Inputs!$B$38)*C80+SQRT(1-Inputs!$B$38)*_xlfn.NORM.S.INV(RAND())</f>
        <v>-0.63741602075568593</v>
      </c>
      <c r="AK80" s="24">
        <f ca="1">SQRT(Inputs!$B$38)*D80+SQRT(1-Inputs!$B$38)*_xlfn.NORM.S.INV(RAND())</f>
        <v>0.22897794949847428</v>
      </c>
      <c r="AL80" s="24">
        <f ca="1">SQRT(Inputs!$B$38)*E80+SQRT(1-Inputs!$B$38)*_xlfn.NORM.S.INV(RAND())</f>
        <v>-1.0961731960064389</v>
      </c>
      <c r="AM80" s="24">
        <f ca="1">SQRT(Inputs!$B$38)*F80+SQRT(1-Inputs!$B$38)*_xlfn.NORM.S.INV(RAND())</f>
        <v>-3.1254987821081985</v>
      </c>
      <c r="AN80" s="24">
        <f ca="1">SQRT(Inputs!$B$38)*G80+SQRT(1-Inputs!$B$38)*_xlfn.NORM.S.INV(RAND())</f>
        <v>1.2771104500685273</v>
      </c>
      <c r="AO80" s="24">
        <f ca="1">SQRT(Inputs!$B$38)*H80+SQRT(1-Inputs!$B$38)*_xlfn.NORM.S.INV(RAND())</f>
        <v>-2.6285721811482854</v>
      </c>
      <c r="AP80" s="24">
        <f ca="1">SQRT(Inputs!$B$38)*I80+SQRT(1-Inputs!$B$38)*_xlfn.NORM.S.INV(RAND())</f>
        <v>0.26960544359873412</v>
      </c>
      <c r="AQ80" s="24">
        <f ca="1">SQRT(Inputs!$B$38)*J80+SQRT(1-Inputs!$B$38)*_xlfn.NORM.S.INV(RAND())</f>
        <v>-1.8787429926671222</v>
      </c>
      <c r="AR80" s="24">
        <f ca="1">SQRT(Inputs!$B$38)*K80+SQRT(1-Inputs!$B$38)*_xlfn.NORM.S.INV(RAND())</f>
        <v>1.6223625191963518</v>
      </c>
      <c r="AS80" s="24">
        <f ca="1">SQRT(Inputs!$B$38)*L80+SQRT(1-Inputs!$B$38)*_xlfn.NORM.S.INV(RAND())</f>
        <v>0.40152966583274846</v>
      </c>
      <c r="AT80" s="24">
        <f ca="1">SQRT(Inputs!$B$38)*M80+SQRT(1-Inputs!$B$38)*_xlfn.NORM.S.INV(RAND())</f>
        <v>-1.0175580942999556</v>
      </c>
      <c r="AU80" s="15">
        <f ca="1">Inputs!$B$6*EXP($B$8-0.5*C$5^2+C$5*N80)</f>
        <v>4106.9267891026848</v>
      </c>
      <c r="AV80" s="15">
        <f t="shared" ca="1" si="37"/>
        <v>6068.6935740395729</v>
      </c>
      <c r="AW80" s="15">
        <f t="shared" ca="1" si="38"/>
        <v>7478.6276470402599</v>
      </c>
      <c r="AX80" s="15">
        <f t="shared" ca="1" si="39"/>
        <v>8534.6041702653038</v>
      </c>
      <c r="AY80" s="15">
        <f t="shared" ca="1" si="40"/>
        <v>8642.75189712069</v>
      </c>
      <c r="AZ80" s="15">
        <f t="shared" ca="1" si="41"/>
        <v>10025.487518718242</v>
      </c>
      <c r="BA80" s="15">
        <f t="shared" ca="1" si="42"/>
        <v>11811.75744458649</v>
      </c>
      <c r="BB80" s="15">
        <f t="shared" ca="1" si="43"/>
        <v>13468.410526218822</v>
      </c>
      <c r="BC80" s="15">
        <f t="shared" ca="1" si="44"/>
        <v>18781.166142934129</v>
      </c>
      <c r="BD80" s="15">
        <f t="shared" ca="1" si="45"/>
        <v>24227.689950494092</v>
      </c>
      <c r="BE80" s="15">
        <f t="shared" ca="1" si="46"/>
        <v>27490.106126255898</v>
      </c>
      <c r="BF80" s="15">
        <f ca="1">Inputs!$B$13*EXP($B$9-0.5*C$6^2+C$6*Y80)</f>
        <v>14315.138952670557</v>
      </c>
      <c r="BG80" s="15">
        <f t="shared" ca="1" si="47"/>
        <v>26875.129601544195</v>
      </c>
      <c r="BH80" s="15">
        <f t="shared" ca="1" si="48"/>
        <v>30587.133597287095</v>
      </c>
      <c r="BI80" s="15">
        <f t="shared" ca="1" si="49"/>
        <v>29217.224525813075</v>
      </c>
      <c r="BJ80" s="15">
        <f t="shared" ca="1" si="50"/>
        <v>34778.019224109565</v>
      </c>
      <c r="BK80" s="15">
        <f t="shared" ca="1" si="51"/>
        <v>46185.82600947348</v>
      </c>
      <c r="BL80" s="15">
        <f t="shared" ca="1" si="52"/>
        <v>64210.779238412317</v>
      </c>
      <c r="BM80" s="15">
        <f t="shared" ca="1" si="53"/>
        <v>71047.262576501642</v>
      </c>
      <c r="BN80" s="15">
        <f t="shared" ca="1" si="54"/>
        <v>97803.399519592494</v>
      </c>
      <c r="BO80" s="15">
        <f t="shared" ca="1" si="55"/>
        <v>129339.44682831998</v>
      </c>
      <c r="BP80" s="15">
        <f t="shared" ca="1" si="56"/>
        <v>177457.25091180947</v>
      </c>
      <c r="BQ80" s="15">
        <f ca="1">Inputs!$B$20*EXP($B$10-0.5*C$7^2+C$7*AJ80)</f>
        <v>3421.5476532614971</v>
      </c>
      <c r="BR80" s="15">
        <f t="shared" ca="1" si="57"/>
        <v>4992.782238831358</v>
      </c>
      <c r="BS80" s="15">
        <f t="shared" ca="1" si="58"/>
        <v>4990.5018781956205</v>
      </c>
      <c r="BT80" s="15">
        <f t="shared" ca="1" si="59"/>
        <v>3030.7749009065797</v>
      </c>
      <c r="BU80" s="15">
        <f t="shared" ca="1" si="60"/>
        <v>5721.1847645909183</v>
      </c>
      <c r="BV80" s="15">
        <f t="shared" ca="1" si="61"/>
        <v>4402.5888073349597</v>
      </c>
      <c r="BW80" s="15">
        <f t="shared" ca="1" si="62"/>
        <v>6504.3219445693157</v>
      </c>
      <c r="BX80" s="15">
        <f t="shared" ca="1" si="63"/>
        <v>6242.261999245452</v>
      </c>
      <c r="BY80" s="15">
        <f t="shared" ca="1" si="64"/>
        <v>11929.90353766616</v>
      </c>
      <c r="BZ80" s="15">
        <f t="shared" ca="1" si="65"/>
        <v>18021.6803422513</v>
      </c>
      <c r="CA80" s="15">
        <f t="shared" ca="1" si="66"/>
        <v>21127.507931221542</v>
      </c>
      <c r="CB80" s="15">
        <f ca="1">(AU80*DCF!C$10-DCF!C$5*MAX(AU80*DCF!C$10,0)-MAX(AU80-Inputs!$B$6,0)/Inputs!$B$10)*DCF!C$6</f>
        <v>1049.1728351020079</v>
      </c>
      <c r="CC80" s="15">
        <f ca="1">(AV80*DCF!D$10-DCF!D$5*MAX(AV80*DCF!D$10,0)-MAX(AV80-AU80,0)/Inputs!$B$10)*DCF!D$6</f>
        <v>1000.8774572000125</v>
      </c>
      <c r="CD80" s="15">
        <f ca="1">(AW80*DCF!E$10-DCF!E$5*MAX(AW80*DCF!E$10,0)-MAX(AW80-AV80,0)/Inputs!$B$10)*DCF!E$6</f>
        <v>1409.1205329943143</v>
      </c>
      <c r="CE80" s="15">
        <f ca="1">(AX80*DCF!F$10-DCF!F$5*MAX(AX80*DCF!F$10,0)-MAX(AX80-AW80,0)/Inputs!$B$10)*DCF!F$6</f>
        <v>1643.3679551587388</v>
      </c>
      <c r="CF80" s="15">
        <f ca="1">(AY80*DCF!G$10-DCF!G$5*MAX(AY80*DCF!G$10,0)-MAX(AY80-AX80,0)/Inputs!$B$10)*DCF!G$6</f>
        <v>1759.9634293123727</v>
      </c>
      <c r="CG80" s="15">
        <f ca="1">(AZ80*DCF!H$10-DCF!H$5*MAX(AZ80*DCF!H$10,0)-MAX(AZ80-AY80,0)/Inputs!$B$10)*DCF!H$6</f>
        <v>1700.9260944318767</v>
      </c>
      <c r="CH80" s="15">
        <f ca="1">(BA80*DCF!I$10-DCF!I$5*MAX(BA80*DCF!I$10,0)-MAX(BA80-AZ80,0)/Inputs!$B$10)*DCF!I$6</f>
        <v>1864.566337817062</v>
      </c>
      <c r="CI80" s="15">
        <f ca="1">(BB80*DCF!J$10-DCF!J$5*MAX(BB80*DCF!J$10,0)-MAX(BB80-BA80,0)/Inputs!$B$10)*DCF!J$6</f>
        <v>2060.1720223102202</v>
      </c>
      <c r="CJ80" s="15">
        <f ca="1">(BC80*DCF!K$10-DCF!K$5*MAX(BC80*DCF!K$10,0)-MAX(BC80-BB80,0)/Inputs!$B$10)*DCF!K$6</f>
        <v>2279.7612104082659</v>
      </c>
      <c r="CK80" s="15">
        <f ca="1">(BD80*DCF!L$10-DCF!L$5*MAX(BD80*DCF!L$10,0)-MAX(BD80-BC80,0)/Inputs!$B$10)*DCF!L$6</f>
        <v>2949.6726422686065</v>
      </c>
      <c r="CL80" s="15">
        <f ca="1">(BE80*DCF!M$10-DCF!M$5*MAX(BE80*DCF!M$10,0)-MAX(BE80-BD80,0)/Inputs!$B$10)*DCF!M$6</f>
        <v>3489.4790619180649</v>
      </c>
      <c r="CM80" s="15">
        <f ca="1">(BF80*DCF!C$28-DCF!C$5*MAX(BF80*DCF!C$28,0)-MAX(BF80-Inputs!$B$13,0)/Inputs!$B$17)*DCF!C$6</f>
        <v>3692.6419660238662</v>
      </c>
      <c r="CN80" s="15">
        <f ca="1">(BG80*DCF!D$28-DCF!D$5*MAX(BG80*DCF!D$28,0)-MAX(BG80-BF80,0)/Inputs!$B$17)*DCF!D$6</f>
        <v>5235.7236343046407</v>
      </c>
      <c r="CO80" s="15">
        <f ca="1">(BH80*DCF!E$28-DCF!E$5*MAX(BH80*DCF!E$28,0)-MAX(BH80-BG80,0)/Inputs!$B$17)*DCF!E$6</f>
        <v>7931.2359901820764</v>
      </c>
      <c r="CP80" s="15">
        <f ca="1">(BI80*DCF!F$28-DCF!F$5*MAX(BI80*DCF!F$28,0)-MAX(BI80-BH80,0)/Inputs!$B$17)*DCF!F$6</f>
        <v>7931.7068518650058</v>
      </c>
      <c r="CQ80" s="15">
        <f ca="1">(BJ80*DCF!G$28-DCF!G$5*MAX(BJ80*DCF!G$28,0)-MAX(BJ80-BI80,0)/Inputs!$B$17)*DCF!G$6</f>
        <v>8088.1502134573093</v>
      </c>
      <c r="CR80" s="15">
        <f ca="1">(BK80*DCF!H$28-DCF!H$5*MAX(BK80*DCF!H$28,0)-MAX(BK80-BJ80,0)/Inputs!$B$17)*DCF!H$6</f>
        <v>9649.8112969272133</v>
      </c>
      <c r="CS80" s="15">
        <f ca="1">(BL80*DCF!I$28-DCF!I$5*MAX(BL80*DCF!I$28,0)-MAX(BL80-BK80,0)/Inputs!$B$17)*DCF!I$6</f>
        <v>12512.22636888819</v>
      </c>
      <c r="CT80" s="15">
        <f ca="1">(BM80*DCF!J$28-DCF!J$5*MAX(BM80*DCF!J$28,0)-MAX(BM80-BL80,0)/Inputs!$B$17)*DCF!J$6</f>
        <v>14942.975799593583</v>
      </c>
      <c r="CU80" s="15">
        <f ca="1">(BN80*DCF!K$28-DCF!K$5*MAX(BN80*DCF!K$28,0)-MAX(BN80-BM80,0)/Inputs!$B$17)*DCF!K$6</f>
        <v>17377.167723460247</v>
      </c>
      <c r="CV80" s="15">
        <f ca="1">(BO80*DCF!L$28-DCF!L$5*MAX(BO80*DCF!L$28,0)-MAX(BO80-BN80,0)/Inputs!$B$17)*DCF!L$6</f>
        <v>22237.578121999701</v>
      </c>
      <c r="CW80" s="15">
        <f ca="1">(BP80*DCF!M$28-DCF!M$5*MAX(BP80*DCF!M$28,0)-MAX(BP80-BO80,0)/Inputs!$B$17)*DCF!M$6</f>
        <v>28359.021855628547</v>
      </c>
      <c r="CX80" s="15">
        <f ca="1">(BQ80*DCF!C$46-DCF!C$5*MAX(BQ80*DCF!C$46,0)-MAX(BQ80-Inputs!$B$20,0)/Inputs!$B$24)*DCF!C$6</f>
        <v>-892.06534868002109</v>
      </c>
      <c r="CY80" s="15">
        <f ca="1">(BR80*DCF!D$46-DCF!D$5*MAX(BR80*DCF!D$46,0)-MAX(BR80-BQ80,0)/Inputs!$B$24)*DCF!D$6</f>
        <v>-1522.5842502130383</v>
      </c>
      <c r="CZ80" s="15">
        <f ca="1">(BS80*DCF!E$46-DCF!E$5*MAX(BS80*DCF!E$46,0)-MAX(BS80-BR80,0)/Inputs!$B$24)*DCF!E$6</f>
        <v>-590.13553621231006</v>
      </c>
      <c r="DA80" s="15">
        <f ca="1">(BT80*DCF!F$46-DCF!F$5*MAX(BT80*DCF!F$46,0)-MAX(BT80-BS80,0)/Inputs!$B$24)*DCF!F$6</f>
        <v>-220.7201903046743</v>
      </c>
      <c r="DB80" s="15">
        <f ca="1">(BU80*DCF!G$46-DCF!G$5*MAX(BU80*DCF!G$46,0)-MAX(BU80-BT80,0)/Inputs!$B$24)*DCF!G$6</f>
        <v>-1097.4500739349594</v>
      </c>
      <c r="DC80" s="15">
        <f ca="1">(BV80*DCF!H$46-DCF!H$5*MAX(BV80*DCF!H$46,0)-MAX(BV80-BU80,0)/Inputs!$B$24)*DCF!H$6</f>
        <v>0</v>
      </c>
      <c r="DD80" s="15">
        <f ca="1">(BW80*DCF!I$46-DCF!I$5*MAX(BW80*DCF!I$46,0)-MAX(BW80-BV80,0)/Inputs!$B$24)*DCF!I$6</f>
        <v>-453.10644080600889</v>
      </c>
      <c r="DE80" s="15">
        <f ca="1">(BX80*DCF!J$46-DCF!J$5*MAX(BX80*DCF!J$46,0)-MAX(BX80-BW80,0)/Inputs!$B$24)*DCF!J$6</f>
        <v>261.84562387941651</v>
      </c>
      <c r="DF80" s="15">
        <f ca="1">(BY80*DCF!K$46-DCF!K$5*MAX(BY80*DCF!K$46,0)-MAX(BY80-BX80,0)/Inputs!$B$24)*DCF!K$6</f>
        <v>-711.84480015410827</v>
      </c>
      <c r="DG80" s="15">
        <f ca="1">(BZ80*DCF!L$46-DCF!L$5*MAX(BZ80*DCF!L$46,0)-MAX(BZ80-BY80,0)/Inputs!$B$24)*DCF!L$6</f>
        <v>-132.83386309817922</v>
      </c>
      <c r="DH80" s="15">
        <f ca="1">(CA80*DCF!M$46-DCF!M$5*MAX(CA80*DCF!M$46,0)-MAX(CA80-BZ80,0)/Inputs!$B$24)*DCF!M$6</f>
        <v>1007.0211759296783</v>
      </c>
      <c r="DI80" s="15">
        <f ca="1">SUM(CB80:CL80)+BE80*DCF!M$10*(1+Inputs!$B$30)*(1-Inputs!$B$33)*(1-Inputs!$B$30/Inputs!$B$31)/(Inputs!$B$29-Inputs!$B$30)*DCF!M$6</f>
        <v>97712.408447311958</v>
      </c>
      <c r="DJ80" s="15">
        <f ca="1">SUM(CM80:CW80)+BP80*DCF!M$28*(1+Inputs!$B$30)*(1-Inputs!$B$33)*(1-Inputs!$B$30/Inputs!$B$31)/(Inputs!$B$29-Inputs!$B$30)*DCF!M$6</f>
        <v>796446.07437802991</v>
      </c>
      <c r="DK80" s="15">
        <f ca="1">SUM(CX80:DH80)+CA80*DCF!M$46*(1+Inputs!$B$30)*(1-Inputs!$B$33)*(1-Inputs!$B$30/Inputs!$B$31)/(Inputs!$B$29-Inputs!$B$30)*DCF!M$6</f>
        <v>28313.756271382976</v>
      </c>
      <c r="DM80" s="15">
        <f ca="1">DI80+DJ80+DK80+Inputs!$B$34+Inputs!$B$36-Inputs!$B$35</f>
        <v>999323.23909672489</v>
      </c>
    </row>
    <row r="81" spans="1:117" x14ac:dyDescent="0.75">
      <c r="A81" s="11">
        <v>68</v>
      </c>
      <c r="C81" s="24">
        <f t="shared" ca="1" si="36"/>
        <v>9.2383732871686886E-2</v>
      </c>
      <c r="D81" s="24">
        <f t="shared" ca="1" si="36"/>
        <v>1.8829371989860606</v>
      </c>
      <c r="E81" s="24">
        <f t="shared" ca="1" si="36"/>
        <v>0.69385206443507441</v>
      </c>
      <c r="F81" s="24">
        <f t="shared" ca="1" si="36"/>
        <v>-0.88679481827755846</v>
      </c>
      <c r="G81" s="24">
        <f t="shared" ca="1" si="36"/>
        <v>-1.6101028423374224</v>
      </c>
      <c r="H81" s="24">
        <f t="shared" ca="1" si="36"/>
        <v>0.25598327771936458</v>
      </c>
      <c r="I81" s="24">
        <f t="shared" ca="1" si="36"/>
        <v>-0.62325897485268911</v>
      </c>
      <c r="J81" s="24">
        <f t="shared" ca="1" si="36"/>
        <v>0.16995050257709315</v>
      </c>
      <c r="K81" s="24">
        <f t="shared" ca="1" si="36"/>
        <v>-0.51383595028166906</v>
      </c>
      <c r="L81" s="24">
        <f t="shared" ca="1" si="36"/>
        <v>0.49979858745784222</v>
      </c>
      <c r="M81" s="24">
        <f t="shared" ca="1" si="36"/>
        <v>0.27255014429478963</v>
      </c>
      <c r="N81" s="24">
        <f ca="1">SQRT(Inputs!$B$38)*C81+SQRT(1-Inputs!$B$38)*_xlfn.NORM.S.INV(RAND())</f>
        <v>1.1817081903366964</v>
      </c>
      <c r="O81" s="24">
        <f ca="1">SQRT(Inputs!$B$38)*D81+SQRT(1-Inputs!$B$38)*_xlfn.NORM.S.INV(RAND())</f>
        <v>0.59553419487887438</v>
      </c>
      <c r="P81" s="24">
        <f ca="1">SQRT(Inputs!$B$38)*E81+SQRT(1-Inputs!$B$38)*_xlfn.NORM.S.INV(RAND())</f>
        <v>1.3916237154224582</v>
      </c>
      <c r="Q81" s="24">
        <f ca="1">SQRT(Inputs!$B$38)*F81+SQRT(1-Inputs!$B$38)*_xlfn.NORM.S.INV(RAND())</f>
        <v>-0.15789222367885786</v>
      </c>
      <c r="R81" s="24">
        <f ca="1">SQRT(Inputs!$B$38)*G81+SQRT(1-Inputs!$B$38)*_xlfn.NORM.S.INV(RAND())</f>
        <v>-1.6510921802559178</v>
      </c>
      <c r="S81" s="24">
        <f ca="1">SQRT(Inputs!$B$38)*H81+SQRT(1-Inputs!$B$38)*_xlfn.NORM.S.INV(RAND())</f>
        <v>0.67864099831051239</v>
      </c>
      <c r="T81" s="24">
        <f ca="1">SQRT(Inputs!$B$38)*I81+SQRT(1-Inputs!$B$38)*_xlfn.NORM.S.INV(RAND())</f>
        <v>-7.8437965303784329E-2</v>
      </c>
      <c r="U81" s="24">
        <f ca="1">SQRT(Inputs!$B$38)*J81+SQRT(1-Inputs!$B$38)*_xlfn.NORM.S.INV(RAND())</f>
        <v>1.0809122245547487</v>
      </c>
      <c r="V81" s="24">
        <f ca="1">SQRT(Inputs!$B$38)*K81+SQRT(1-Inputs!$B$38)*_xlfn.NORM.S.INV(RAND())</f>
        <v>-0.21550317173627356</v>
      </c>
      <c r="W81" s="24">
        <f ca="1">SQRT(Inputs!$B$38)*L81+SQRT(1-Inputs!$B$38)*_xlfn.NORM.S.INV(RAND())</f>
        <v>-5.9316118759067782E-2</v>
      </c>
      <c r="X81" s="24">
        <f ca="1">SQRT(Inputs!$B$38)*M81+SQRT(1-Inputs!$B$38)*_xlfn.NORM.S.INV(RAND())</f>
        <v>1.2954568333892404</v>
      </c>
      <c r="Y81" s="24">
        <f ca="1">SQRT(Inputs!$B$38)*C81+SQRT(1-Inputs!$B$38)*_xlfn.NORM.S.INV(RAND())</f>
        <v>0.42850803354775485</v>
      </c>
      <c r="Z81" s="24">
        <f ca="1">SQRT(Inputs!$B$38)*D81+SQRT(1-Inputs!$B$38)*_xlfn.NORM.S.INV(RAND())</f>
        <v>-0.39177826994768261</v>
      </c>
      <c r="AA81" s="24">
        <f ca="1">SQRT(Inputs!$B$38)*E81+SQRT(1-Inputs!$B$38)*_xlfn.NORM.S.INV(RAND())</f>
        <v>-0.87410812583956132</v>
      </c>
      <c r="AB81" s="24">
        <f ca="1">SQRT(Inputs!$B$38)*F81+SQRT(1-Inputs!$B$38)*_xlfn.NORM.S.INV(RAND())</f>
        <v>-2.0222992048366404</v>
      </c>
      <c r="AC81" s="24">
        <f ca="1">SQRT(Inputs!$B$38)*G81+SQRT(1-Inputs!$B$38)*_xlfn.NORM.S.INV(RAND())</f>
        <v>-0.72933093391925385</v>
      </c>
      <c r="AD81" s="24">
        <f ca="1">SQRT(Inputs!$B$38)*H81+SQRT(1-Inputs!$B$38)*_xlfn.NORM.S.INV(RAND())</f>
        <v>0.93153285948190767</v>
      </c>
      <c r="AE81" s="24">
        <f ca="1">SQRT(Inputs!$B$38)*I81+SQRT(1-Inputs!$B$38)*_xlfn.NORM.S.INV(RAND())</f>
        <v>-1.3354176876587682</v>
      </c>
      <c r="AF81" s="24">
        <f ca="1">SQRT(Inputs!$B$38)*J81+SQRT(1-Inputs!$B$38)*_xlfn.NORM.S.INV(RAND())</f>
        <v>-0.32419780541334114</v>
      </c>
      <c r="AG81" s="24">
        <f ca="1">SQRT(Inputs!$B$38)*K81+SQRT(1-Inputs!$B$38)*_xlfn.NORM.S.INV(RAND())</f>
        <v>-0.4910604654017392</v>
      </c>
      <c r="AH81" s="24">
        <f ca="1">SQRT(Inputs!$B$38)*L81+SQRT(1-Inputs!$B$38)*_xlfn.NORM.S.INV(RAND())</f>
        <v>0.72227307525931006</v>
      </c>
      <c r="AI81" s="24">
        <f ca="1">SQRT(Inputs!$B$38)*M81+SQRT(1-Inputs!$B$38)*_xlfn.NORM.S.INV(RAND())</f>
        <v>1.1200402133572285</v>
      </c>
      <c r="AJ81" s="24">
        <f ca="1">SQRT(Inputs!$B$38)*C81+SQRT(1-Inputs!$B$38)*_xlfn.NORM.S.INV(RAND())</f>
        <v>0.84858958341462487</v>
      </c>
      <c r="AK81" s="24">
        <f ca="1">SQRT(Inputs!$B$38)*D81+SQRT(1-Inputs!$B$38)*_xlfn.NORM.S.INV(RAND())</f>
        <v>0.57723444814830327</v>
      </c>
      <c r="AL81" s="24">
        <f ca="1">SQRT(Inputs!$B$38)*E81+SQRT(1-Inputs!$B$38)*_xlfn.NORM.S.INV(RAND())</f>
        <v>5.203681129664095E-2</v>
      </c>
      <c r="AM81" s="24">
        <f ca="1">SQRT(Inputs!$B$38)*F81+SQRT(1-Inputs!$B$38)*_xlfn.NORM.S.INV(RAND())</f>
        <v>0.44305187906566174</v>
      </c>
      <c r="AN81" s="24">
        <f ca="1">SQRT(Inputs!$B$38)*G81+SQRT(1-Inputs!$B$38)*_xlfn.NORM.S.INV(RAND())</f>
        <v>-0.90604294352927195</v>
      </c>
      <c r="AO81" s="24">
        <f ca="1">SQRT(Inputs!$B$38)*H81+SQRT(1-Inputs!$B$38)*_xlfn.NORM.S.INV(RAND())</f>
        <v>0.33636617966934634</v>
      </c>
      <c r="AP81" s="24">
        <f ca="1">SQRT(Inputs!$B$38)*I81+SQRT(1-Inputs!$B$38)*_xlfn.NORM.S.INV(RAND())</f>
        <v>1.3965077036828633</v>
      </c>
      <c r="AQ81" s="24">
        <f ca="1">SQRT(Inputs!$B$38)*J81+SQRT(1-Inputs!$B$38)*_xlfn.NORM.S.INV(RAND())</f>
        <v>0.72708035360693579</v>
      </c>
      <c r="AR81" s="24">
        <f ca="1">SQRT(Inputs!$B$38)*K81+SQRT(1-Inputs!$B$38)*_xlfn.NORM.S.INV(RAND())</f>
        <v>-1.172374837739715</v>
      </c>
      <c r="AS81" s="24">
        <f ca="1">SQRT(Inputs!$B$38)*L81+SQRT(1-Inputs!$B$38)*_xlfn.NORM.S.INV(RAND())</f>
        <v>2.0461908798614092E-2</v>
      </c>
      <c r="AT81" s="24">
        <f ca="1">SQRT(Inputs!$B$38)*M81+SQRT(1-Inputs!$B$38)*_xlfn.NORM.S.INV(RAND())</f>
        <v>-0.50839303567569671</v>
      </c>
      <c r="AU81" s="15">
        <f ca="1">Inputs!$B$6*EXP($B$8-0.5*C$5^2+C$5*N81)</f>
        <v>6008.3121935859799</v>
      </c>
      <c r="AV81" s="15">
        <f t="shared" ca="1" si="37"/>
        <v>7982.8009367012128</v>
      </c>
      <c r="AW81" s="15">
        <f t="shared" ca="1" si="38"/>
        <v>11743.369617074166</v>
      </c>
      <c r="AX81" s="15">
        <f t="shared" ca="1" si="39"/>
        <v>14057.426509892392</v>
      </c>
      <c r="AY81" s="15">
        <f t="shared" ca="1" si="40"/>
        <v>14166.719932386361</v>
      </c>
      <c r="AZ81" s="15">
        <f t="shared" ca="1" si="41"/>
        <v>18670.711100984739</v>
      </c>
      <c r="BA81" s="15">
        <f t="shared" ca="1" si="42"/>
        <v>22661.376784767352</v>
      </c>
      <c r="BB81" s="15">
        <f t="shared" ca="1" si="43"/>
        <v>30917.777294118041</v>
      </c>
      <c r="BC81" s="15">
        <f t="shared" ca="1" si="44"/>
        <v>37086.8298332958</v>
      </c>
      <c r="BD81" s="15">
        <f t="shared" ca="1" si="45"/>
        <v>45183.487364812427</v>
      </c>
      <c r="BE81" s="15">
        <f t="shared" ca="1" si="46"/>
        <v>62300.32166486697</v>
      </c>
      <c r="BF81" s="15">
        <f ca="1">Inputs!$B$13*EXP($B$9-0.5*C$6^2+C$6*Y81)</f>
        <v>15057.326451311017</v>
      </c>
      <c r="BG81" s="15">
        <f t="shared" ca="1" si="47"/>
        <v>17098.427435085043</v>
      </c>
      <c r="BH81" s="15">
        <f t="shared" ca="1" si="48"/>
        <v>18071.706389383031</v>
      </c>
      <c r="BI81" s="15">
        <f t="shared" ca="1" si="49"/>
        <v>16205.057230411956</v>
      </c>
      <c r="BJ81" s="15">
        <f t="shared" ca="1" si="50"/>
        <v>17883.835791598085</v>
      </c>
      <c r="BK81" s="15">
        <f t="shared" ca="1" si="51"/>
        <v>24916.853228124968</v>
      </c>
      <c r="BL81" s="15">
        <f t="shared" ca="1" si="52"/>
        <v>25743.473128572186</v>
      </c>
      <c r="BM81" s="15">
        <f t="shared" ca="1" si="53"/>
        <v>30395.155597736539</v>
      </c>
      <c r="BN81" s="15">
        <f t="shared" ca="1" si="54"/>
        <v>35245.890405514823</v>
      </c>
      <c r="BO81" s="15">
        <f t="shared" ca="1" si="55"/>
        <v>47164.566702566342</v>
      </c>
      <c r="BP81" s="15">
        <f t="shared" ca="1" si="56"/>
        <v>65904.982307119615</v>
      </c>
      <c r="BQ81" s="15">
        <f ca="1">Inputs!$B$20*EXP($B$10-0.5*C$7^2+C$7*AJ81)</f>
        <v>5795.9154770802861</v>
      </c>
      <c r="BR81" s="15">
        <f t="shared" ca="1" si="57"/>
        <v>9446.5829412362218</v>
      </c>
      <c r="BS81" s="15">
        <f t="shared" ca="1" si="58"/>
        <v>13130.864150121588</v>
      </c>
      <c r="BT81" s="15">
        <f t="shared" ca="1" si="59"/>
        <v>20336.010717290912</v>
      </c>
      <c r="BU81" s="15">
        <f t="shared" ca="1" si="60"/>
        <v>22634.912172876182</v>
      </c>
      <c r="BV81" s="15">
        <f t="shared" ca="1" si="61"/>
        <v>33970.980507596068</v>
      </c>
      <c r="BW81" s="15">
        <f t="shared" ca="1" si="62"/>
        <v>63706.639695134829</v>
      </c>
      <c r="BX81" s="15">
        <f t="shared" ca="1" si="63"/>
        <v>103086.11470619122</v>
      </c>
      <c r="BY81" s="15">
        <f t="shared" ca="1" si="64"/>
        <v>115418.87356673613</v>
      </c>
      <c r="BZ81" s="15">
        <f t="shared" ca="1" si="65"/>
        <v>162559.17579707687</v>
      </c>
      <c r="CA81" s="15">
        <f t="shared" ca="1" si="66"/>
        <v>208621.48124836298</v>
      </c>
      <c r="CB81" s="15">
        <f ca="1">(AU81*DCF!C$10-DCF!C$5*MAX(AU81*DCF!C$10,0)-MAX(AU81-Inputs!$B$6,0)/Inputs!$B$10)*DCF!C$6</f>
        <v>1035.6156182635427</v>
      </c>
      <c r="CC81" s="15">
        <f ca="1">(AV81*DCF!D$10-DCF!D$5*MAX(AV81*DCF!D$10,0)-MAX(AV81-AU81,0)/Inputs!$B$10)*DCF!D$6</f>
        <v>1464.3262426525757</v>
      </c>
      <c r="CD81" s="15">
        <f ca="1">(AW81*DCF!E$10-DCF!E$5*MAX(AW81*DCF!E$10,0)-MAX(AW81-AV81,0)/Inputs!$B$10)*DCF!E$6</f>
        <v>1864.3213075944652</v>
      </c>
      <c r="CE81" s="15">
        <f ca="1">(AX81*DCF!F$10-DCF!F$5*MAX(AX81*DCF!F$10,0)-MAX(AX81-AW81,0)/Inputs!$B$10)*DCF!F$6</f>
        <v>2587.215936828155</v>
      </c>
      <c r="CF81" s="15">
        <f ca="1">(AY81*DCF!G$10-DCF!G$5*MAX(AY81*DCF!G$10,0)-MAX(AY81-AX81,0)/Inputs!$B$10)*DCF!G$6</f>
        <v>2897.9007438205158</v>
      </c>
      <c r="CG81" s="15">
        <f ca="1">(AZ81*DCF!H$10-DCF!H$5*MAX(AZ81*DCF!H$10,0)-MAX(AZ81-AY81,0)/Inputs!$B$10)*DCF!H$6</f>
        <v>2825.167575717107</v>
      </c>
      <c r="CH81" s="15">
        <f ca="1">(BA81*DCF!I$10-DCF!I$5*MAX(BA81*DCF!I$10,0)-MAX(BA81-AZ81,0)/Inputs!$B$10)*DCF!I$6</f>
        <v>3484.7978566044162</v>
      </c>
      <c r="CI81" s="15">
        <f ca="1">(BB81*DCF!J$10-DCF!J$5*MAX(BB81*DCF!J$10,0)-MAX(BB81-BA81,0)/Inputs!$B$10)*DCF!J$6</f>
        <v>4054.440880309633</v>
      </c>
      <c r="CJ81" s="15">
        <f ca="1">(BC81*DCF!K$10-DCF!K$5*MAX(BC81*DCF!K$10,0)-MAX(BC81-BB81,0)/Inputs!$B$10)*DCF!K$6</f>
        <v>5106.8105399969872</v>
      </c>
      <c r="CK81" s="15">
        <f ca="1">(BD81*DCF!L$10-DCF!L$5*MAX(BD81*DCF!L$10,0)-MAX(BD81-BC81,0)/Inputs!$B$10)*DCF!L$6</f>
        <v>5767.5001871938466</v>
      </c>
      <c r="CL81" s="15">
        <f ca="1">(BE81*DCF!M$10-DCF!M$5*MAX(BE81*DCF!M$10,0)-MAX(BE81-BD81,0)/Inputs!$B$10)*DCF!M$6</f>
        <v>6746.5924332461727</v>
      </c>
      <c r="CM81" s="15">
        <f ca="1">(BF81*DCF!C$28-DCF!C$5*MAX(BF81*DCF!C$28,0)-MAX(BF81-Inputs!$B$13,0)/Inputs!$B$17)*DCF!C$6</f>
        <v>3747.7468344168078</v>
      </c>
      <c r="CN81" s="15">
        <f ca="1">(BG81*DCF!D$28-DCF!D$5*MAX(BG81*DCF!D$28,0)-MAX(BG81-BF81,0)/Inputs!$B$17)*DCF!D$6</f>
        <v>4600.4208109706824</v>
      </c>
      <c r="CO81" s="15">
        <f ca="1">(BH81*DCF!E$28-DCF!E$5*MAX(BH81*DCF!E$28,0)-MAX(BH81-BG81,0)/Inputs!$B$17)*DCF!E$6</f>
        <v>4926.4091573717751</v>
      </c>
      <c r="CP81" s="15">
        <f ca="1">(BI81*DCF!F$28-DCF!F$5*MAX(BI81*DCF!F$28,0)-MAX(BI81-BH81,0)/Inputs!$B$17)*DCF!F$6</f>
        <v>4399.2461828728792</v>
      </c>
      <c r="CQ81" s="15">
        <f ca="1">(BJ81*DCF!G$28-DCF!G$5*MAX(BJ81*DCF!G$28,0)-MAX(BJ81-BI81,0)/Inputs!$B$17)*DCF!G$6</f>
        <v>4357.7429107169764</v>
      </c>
      <c r="CR81" s="15">
        <f ca="1">(BK81*DCF!H$28-DCF!H$5*MAX(BK81*DCF!H$28,0)-MAX(BK81-BJ81,0)/Inputs!$B$17)*DCF!H$6</f>
        <v>5069.479165990253</v>
      </c>
      <c r="CS81" s="15">
        <f ca="1">(BL81*DCF!I$28-DCF!I$5*MAX(BL81*DCF!I$28,0)-MAX(BL81-BK81,0)/Inputs!$B$17)*DCF!I$6</f>
        <v>5935.0105940447056</v>
      </c>
      <c r="CT81" s="15">
        <f ca="1">(BM81*DCF!J$28-DCF!J$5*MAX(BM81*DCF!J$28,0)-MAX(BM81-BL81,0)/Inputs!$B$17)*DCF!J$6</f>
        <v>6163.8678987995982</v>
      </c>
      <c r="CU81" s="15">
        <f ca="1">(BN81*DCF!K$28-DCF!K$5*MAX(BN81*DCF!K$28,0)-MAX(BN81-BM81,0)/Inputs!$B$17)*DCF!K$6</f>
        <v>6849.1906832788627</v>
      </c>
      <c r="CV81" s="15">
        <f ca="1">(BO81*DCF!L$28-DCF!L$5*MAX(BO81*DCF!L$28,0)-MAX(BO81-BN81,0)/Inputs!$B$17)*DCF!L$6</f>
        <v>8061.7029382218579</v>
      </c>
      <c r="CW81" s="15">
        <f ca="1">(BP81*DCF!M$28-DCF!M$5*MAX(BP81*DCF!M$28,0)-MAX(BP81-BO81,0)/Inputs!$B$17)*DCF!M$6</f>
        <v>10441.160539071781</v>
      </c>
      <c r="CX81" s="15">
        <f ca="1">(BQ81*DCF!C$46-DCF!C$5*MAX(BQ81*DCF!C$46,0)-MAX(BQ81-Inputs!$B$20,0)/Inputs!$B$24)*DCF!C$6</f>
        <v>-2537.1238871226001</v>
      </c>
      <c r="CY81" s="15">
        <f ca="1">(BR81*DCF!D$46-DCF!D$5*MAX(BR81*DCF!D$46,0)-MAX(BR81-BQ81,0)/Inputs!$B$24)*DCF!D$6</f>
        <v>-3170.0209145711697</v>
      </c>
      <c r="CZ81" s="15">
        <f ca="1">(BS81*DCF!E$46-DCF!E$5*MAX(BS81*DCF!E$46,0)-MAX(BS81-BR81,0)/Inputs!$B$24)*DCF!E$6</f>
        <v>-3004.9897741868313</v>
      </c>
      <c r="DA81" s="15">
        <f ca="1">(BT81*DCF!F$46-DCF!F$5*MAX(BT81*DCF!F$46,0)-MAX(BT81-BS81,0)/Inputs!$B$24)*DCF!F$6</f>
        <v>-4104.6185116653187</v>
      </c>
      <c r="DB81" s="15">
        <f ca="1">(BU81*DCF!G$46-DCF!G$5*MAX(BU81*DCF!G$46,0)-MAX(BU81-BT81,0)/Inputs!$B$24)*DCF!G$6</f>
        <v>-1534.6987532818014</v>
      </c>
      <c r="DC81" s="15">
        <f ca="1">(BV81*DCF!H$46-DCF!H$5*MAX(BV81*DCF!H$46,0)-MAX(BV81-BU81,0)/Inputs!$B$24)*DCF!H$6</f>
        <v>-3522.6137777711392</v>
      </c>
      <c r="DD81" s="15">
        <f ca="1">(BW81*DCF!I$46-DCF!I$5*MAX(BW81*DCF!I$46,0)-MAX(BW81-BV81,0)/Inputs!$B$24)*DCF!I$6</f>
        <v>-7064.6278779063005</v>
      </c>
      <c r="DE81" s="15">
        <f ca="1">(BX81*DCF!J$46-DCF!J$5*MAX(BX81*DCF!J$46,0)-MAX(BX81-BW81,0)/Inputs!$B$24)*DCF!J$6</f>
        <v>-6118.6160424683521</v>
      </c>
      <c r="DF81" s="15">
        <f ca="1">(BY81*DCF!K$46-DCF!K$5*MAX(BY81*DCF!K$46,0)-MAX(BY81-BX81,0)/Inputs!$B$24)*DCF!K$6</f>
        <v>3571.9134313062677</v>
      </c>
      <c r="DG81" s="15">
        <f ca="1">(BZ81*DCF!L$46-DCF!L$5*MAX(BZ81*DCF!L$46,0)-MAX(BZ81-BY81,0)/Inputs!$B$24)*DCF!L$6</f>
        <v>568.95757007213956</v>
      </c>
      <c r="DH81" s="15">
        <f ca="1">(CA81*DCF!M$46-DCF!M$5*MAX(CA81*DCF!M$46,0)-MAX(CA81-BZ81,0)/Inputs!$B$24)*DCF!M$6</f>
        <v>6725.4947042301837</v>
      </c>
      <c r="DI81" s="15">
        <f ca="1">SUM(CB81:CL81)+BE81*DCF!M$10*(1+Inputs!$B$30)*(1-Inputs!$B$33)*(1-Inputs!$B$30/Inputs!$B$31)/(Inputs!$B$29-Inputs!$B$30)*DCF!M$6</f>
        <v>211217.30835201865</v>
      </c>
      <c r="DJ81" s="15">
        <f ca="1">SUM(CM81:CW81)+BP81*DCF!M$28*(1+Inputs!$B$30)*(1-Inputs!$B$33)*(1-Inputs!$B$30/Inputs!$B$31)/(Inputs!$B$29-Inputs!$B$30)*DCF!M$6</f>
        <v>309104.56073426636</v>
      </c>
      <c r="DK81" s="15">
        <f ca="1">SUM(CX81:DH81)+CA81*DCF!M$46*(1+Inputs!$B$30)*(1-Inputs!$B$33)*(1-Inputs!$B$30/Inputs!$B$31)/(Inputs!$B$29-Inputs!$B$30)*DCF!M$6</f>
        <v>302362.57897090528</v>
      </c>
      <c r="DM81" s="15">
        <f ca="1">DI81+DJ81+DK81+Inputs!$B$34+Inputs!$B$36-Inputs!$B$35</f>
        <v>899535.44805719028</v>
      </c>
    </row>
    <row r="82" spans="1:117" x14ac:dyDescent="0.75">
      <c r="A82" s="11">
        <v>69</v>
      </c>
      <c r="C82" s="24">
        <f t="shared" ca="1" si="36"/>
        <v>-0.58755686316411482</v>
      </c>
      <c r="D82" s="24">
        <f t="shared" ca="1" si="36"/>
        <v>-1.0077402585209181</v>
      </c>
      <c r="E82" s="24">
        <f t="shared" ca="1" si="36"/>
        <v>0.49455748193718624</v>
      </c>
      <c r="F82" s="24">
        <f t="shared" ca="1" si="36"/>
        <v>-0.10010936493144466</v>
      </c>
      <c r="G82" s="24">
        <f t="shared" ca="1" si="36"/>
        <v>-1.9982812773680303</v>
      </c>
      <c r="H82" s="24">
        <f t="shared" ca="1" si="36"/>
        <v>0.78798603157602842</v>
      </c>
      <c r="I82" s="24">
        <f t="shared" ca="1" si="36"/>
        <v>-0.98999085194017833</v>
      </c>
      <c r="J82" s="24">
        <f t="shared" ca="1" si="36"/>
        <v>-0.78762348345562982</v>
      </c>
      <c r="K82" s="24">
        <f t="shared" ca="1" si="36"/>
        <v>-0.81536397460592358</v>
      </c>
      <c r="L82" s="24">
        <f t="shared" ca="1" si="36"/>
        <v>0.4060692266140965</v>
      </c>
      <c r="M82" s="24">
        <f t="shared" ca="1" si="36"/>
        <v>-1.5632381470379444</v>
      </c>
      <c r="N82" s="24">
        <f ca="1">SQRT(Inputs!$B$38)*C82+SQRT(1-Inputs!$B$38)*_xlfn.NORM.S.INV(RAND())</f>
        <v>-0.23780910984026354</v>
      </c>
      <c r="O82" s="24">
        <f ca="1">SQRT(Inputs!$B$38)*D82+SQRT(1-Inputs!$B$38)*_xlfn.NORM.S.INV(RAND())</f>
        <v>-0.49764746467781662</v>
      </c>
      <c r="P82" s="24">
        <f ca="1">SQRT(Inputs!$B$38)*E82+SQRT(1-Inputs!$B$38)*_xlfn.NORM.S.INV(RAND())</f>
        <v>-0.21944249927861142</v>
      </c>
      <c r="Q82" s="24">
        <f ca="1">SQRT(Inputs!$B$38)*F82+SQRT(1-Inputs!$B$38)*_xlfn.NORM.S.INV(RAND())</f>
        <v>0.7258002578325552</v>
      </c>
      <c r="R82" s="24">
        <f ca="1">SQRT(Inputs!$B$38)*G82+SQRT(1-Inputs!$B$38)*_xlfn.NORM.S.INV(RAND())</f>
        <v>-0.536017007166252</v>
      </c>
      <c r="S82" s="24">
        <f ca="1">SQRT(Inputs!$B$38)*H82+SQRT(1-Inputs!$B$38)*_xlfn.NORM.S.INV(RAND())</f>
        <v>0.40841564051563317</v>
      </c>
      <c r="T82" s="24">
        <f ca="1">SQRT(Inputs!$B$38)*I82+SQRT(1-Inputs!$B$38)*_xlfn.NORM.S.INV(RAND())</f>
        <v>-0.71806409222010625</v>
      </c>
      <c r="U82" s="24">
        <f ca="1">SQRT(Inputs!$B$38)*J82+SQRT(1-Inputs!$B$38)*_xlfn.NORM.S.INV(RAND())</f>
        <v>-0.97035568922825366</v>
      </c>
      <c r="V82" s="24">
        <f ca="1">SQRT(Inputs!$B$38)*K82+SQRT(1-Inputs!$B$38)*_xlfn.NORM.S.INV(RAND())</f>
        <v>-1.4466284347008627</v>
      </c>
      <c r="W82" s="24">
        <f ca="1">SQRT(Inputs!$B$38)*L82+SQRT(1-Inputs!$B$38)*_xlfn.NORM.S.INV(RAND())</f>
        <v>-0.58446300221720171</v>
      </c>
      <c r="X82" s="24">
        <f ca="1">SQRT(Inputs!$B$38)*M82+SQRT(1-Inputs!$B$38)*_xlfn.NORM.S.INV(RAND())</f>
        <v>-1.4540196330765569</v>
      </c>
      <c r="Y82" s="24">
        <f ca="1">SQRT(Inputs!$B$38)*C82+SQRT(1-Inputs!$B$38)*_xlfn.NORM.S.INV(RAND())</f>
        <v>-0.19891815869468676</v>
      </c>
      <c r="Z82" s="24">
        <f ca="1">SQRT(Inputs!$B$38)*D82+SQRT(1-Inputs!$B$38)*_xlfn.NORM.S.INV(RAND())</f>
        <v>9.2612951566204749E-2</v>
      </c>
      <c r="AA82" s="24">
        <f ca="1">SQRT(Inputs!$B$38)*E82+SQRT(1-Inputs!$B$38)*_xlfn.NORM.S.INV(RAND())</f>
        <v>-0.20216760434148073</v>
      </c>
      <c r="AB82" s="24">
        <f ca="1">SQRT(Inputs!$B$38)*F82+SQRT(1-Inputs!$B$38)*_xlfn.NORM.S.INV(RAND())</f>
        <v>0.3175035422090618</v>
      </c>
      <c r="AC82" s="24">
        <f ca="1">SQRT(Inputs!$B$38)*G82+SQRT(1-Inputs!$B$38)*_xlfn.NORM.S.INV(RAND())</f>
        <v>-1.0526598615919325</v>
      </c>
      <c r="AD82" s="24">
        <f ca="1">SQRT(Inputs!$B$38)*H82+SQRT(1-Inputs!$B$38)*_xlfn.NORM.S.INV(RAND())</f>
        <v>-0.17594234704654493</v>
      </c>
      <c r="AE82" s="24">
        <f ca="1">SQRT(Inputs!$B$38)*I82+SQRT(1-Inputs!$B$38)*_xlfn.NORM.S.INV(RAND())</f>
        <v>0.33045448716487247</v>
      </c>
      <c r="AF82" s="24">
        <f ca="1">SQRT(Inputs!$B$38)*J82+SQRT(1-Inputs!$B$38)*_xlfn.NORM.S.INV(RAND())</f>
        <v>-1.2307185042909361</v>
      </c>
      <c r="AG82" s="24">
        <f ca="1">SQRT(Inputs!$B$38)*K82+SQRT(1-Inputs!$B$38)*_xlfn.NORM.S.INV(RAND())</f>
        <v>-1.5499201095056792</v>
      </c>
      <c r="AH82" s="24">
        <f ca="1">SQRT(Inputs!$B$38)*L82+SQRT(1-Inputs!$B$38)*_xlfn.NORM.S.INV(RAND())</f>
        <v>8.5711574223675702E-2</v>
      </c>
      <c r="AI82" s="24">
        <f ca="1">SQRT(Inputs!$B$38)*M82+SQRT(1-Inputs!$B$38)*_xlfn.NORM.S.INV(RAND())</f>
        <v>-1.0041006079077861</v>
      </c>
      <c r="AJ82" s="24">
        <f ca="1">SQRT(Inputs!$B$38)*C82+SQRT(1-Inputs!$B$38)*_xlfn.NORM.S.INV(RAND())</f>
        <v>-0.81349617440267952</v>
      </c>
      <c r="AK82" s="24">
        <f ca="1">SQRT(Inputs!$B$38)*D82+SQRT(1-Inputs!$B$38)*_xlfn.NORM.S.INV(RAND())</f>
        <v>-2.2235150483828878</v>
      </c>
      <c r="AL82" s="24">
        <f ca="1">SQRT(Inputs!$B$38)*E82+SQRT(1-Inputs!$B$38)*_xlfn.NORM.S.INV(RAND())</f>
        <v>-0.64701421113273649</v>
      </c>
      <c r="AM82" s="24">
        <f ca="1">SQRT(Inputs!$B$38)*F82+SQRT(1-Inputs!$B$38)*_xlfn.NORM.S.INV(RAND())</f>
        <v>8.1095621127418124E-2</v>
      </c>
      <c r="AN82" s="24">
        <f ca="1">SQRT(Inputs!$B$38)*G82+SQRT(1-Inputs!$B$38)*_xlfn.NORM.S.INV(RAND())</f>
        <v>6.1990672926017121E-2</v>
      </c>
      <c r="AO82" s="24">
        <f ca="1">SQRT(Inputs!$B$38)*H82+SQRT(1-Inputs!$B$38)*_xlfn.NORM.S.INV(RAND())</f>
        <v>2.4210630370219746</v>
      </c>
      <c r="AP82" s="24">
        <f ca="1">SQRT(Inputs!$B$38)*I82+SQRT(1-Inputs!$B$38)*_xlfn.NORM.S.INV(RAND())</f>
        <v>2.0298702351506295</v>
      </c>
      <c r="AQ82" s="24">
        <f ca="1">SQRT(Inputs!$B$38)*J82+SQRT(1-Inputs!$B$38)*_xlfn.NORM.S.INV(RAND())</f>
        <v>0.53812769694960538</v>
      </c>
      <c r="AR82" s="24">
        <f ca="1">SQRT(Inputs!$B$38)*K82+SQRT(1-Inputs!$B$38)*_xlfn.NORM.S.INV(RAND())</f>
        <v>1.4918636280694675E-3</v>
      </c>
      <c r="AS82" s="24">
        <f ca="1">SQRT(Inputs!$B$38)*L82+SQRT(1-Inputs!$B$38)*_xlfn.NORM.S.INV(RAND())</f>
        <v>2.1774029316484284E-2</v>
      </c>
      <c r="AT82" s="24">
        <f ca="1">SQRT(Inputs!$B$38)*M82+SQRT(1-Inputs!$B$38)*_xlfn.NORM.S.INV(RAND())</f>
        <v>-1.8542100070981515</v>
      </c>
      <c r="AU82" s="15">
        <f ca="1">Inputs!$B$6*EXP($B$8-0.5*C$5^2+C$5*N82)</f>
        <v>4774.8484979908717</v>
      </c>
      <c r="AV82" s="15">
        <f t="shared" ca="1" si="37"/>
        <v>5402.0311558464073</v>
      </c>
      <c r="AW82" s="15">
        <f t="shared" ca="1" si="38"/>
        <v>6394.7157553269117</v>
      </c>
      <c r="AX82" s="15">
        <f t="shared" ca="1" si="39"/>
        <v>8548.3329495517519</v>
      </c>
      <c r="AY82" s="15">
        <f t="shared" ca="1" si="40"/>
        <v>9813.0029526759281</v>
      </c>
      <c r="AZ82" s="15">
        <f t="shared" ca="1" si="41"/>
        <v>12553.653963374056</v>
      </c>
      <c r="BA82" s="15">
        <f t="shared" ca="1" si="42"/>
        <v>14250.25308372825</v>
      </c>
      <c r="BB82" s="15">
        <f t="shared" ca="1" si="43"/>
        <v>15830.337154123588</v>
      </c>
      <c r="BC82" s="15">
        <f t="shared" ca="1" si="44"/>
        <v>16861.254681890063</v>
      </c>
      <c r="BD82" s="15">
        <f t="shared" ca="1" si="45"/>
        <v>19557.704625896222</v>
      </c>
      <c r="BE82" s="15">
        <f t="shared" ca="1" si="46"/>
        <v>20992.831346490395</v>
      </c>
      <c r="BF82" s="15">
        <f ca="1">Inputs!$B$13*EXP($B$9-0.5*C$6^2+C$6*Y82)</f>
        <v>13296.208064566443</v>
      </c>
      <c r="BG82" s="15">
        <f t="shared" ca="1" si="47"/>
        <v>16477.626360584589</v>
      </c>
      <c r="BH82" s="15">
        <f t="shared" ca="1" si="48"/>
        <v>19468.754047313767</v>
      </c>
      <c r="BI82" s="15">
        <f t="shared" ca="1" si="49"/>
        <v>25026.315014366606</v>
      </c>
      <c r="BJ82" s="15">
        <f t="shared" ca="1" si="50"/>
        <v>26361.256079929302</v>
      </c>
      <c r="BK82" s="15">
        <f t="shared" ca="1" si="51"/>
        <v>31587.67960681042</v>
      </c>
      <c r="BL82" s="15">
        <f t="shared" ca="1" si="52"/>
        <v>40499.392415729606</v>
      </c>
      <c r="BM82" s="15">
        <f t="shared" ca="1" si="53"/>
        <v>42724.572087734246</v>
      </c>
      <c r="BN82" s="15">
        <f t="shared" ca="1" si="54"/>
        <v>43638.96955333322</v>
      </c>
      <c r="BO82" s="15">
        <f t="shared" ca="1" si="55"/>
        <v>54230.878346861959</v>
      </c>
      <c r="BP82" s="15">
        <f t="shared" ca="1" si="56"/>
        <v>59570.7172105668</v>
      </c>
      <c r="BQ82" s="15">
        <f ca="1">Inputs!$B$20*EXP($B$10-0.5*C$7^2+C$7*AJ82)</f>
        <v>3214.3989764775733</v>
      </c>
      <c r="BR82" s="15">
        <f t="shared" ca="1" si="57"/>
        <v>2152.6033724549748</v>
      </c>
      <c r="BS82" s="15">
        <f t="shared" ca="1" si="58"/>
        <v>2447.8764946103493</v>
      </c>
      <c r="BT82" s="15">
        <f t="shared" ca="1" si="59"/>
        <v>3447.6603994143957</v>
      </c>
      <c r="BU82" s="15">
        <f t="shared" ca="1" si="60"/>
        <v>4850.2539970792222</v>
      </c>
      <c r="BV82" s="15">
        <f t="shared" ca="1" si="61"/>
        <v>11643.212642285633</v>
      </c>
      <c r="BW82" s="15">
        <f t="shared" ca="1" si="62"/>
        <v>24967.032353944083</v>
      </c>
      <c r="BX82" s="15">
        <f t="shared" ca="1" si="63"/>
        <v>38898.358137064148</v>
      </c>
      <c r="BY82" s="15">
        <f t="shared" ca="1" si="64"/>
        <v>54518.764687682982</v>
      </c>
      <c r="BZ82" s="15">
        <f t="shared" ca="1" si="65"/>
        <v>76804.27979961627</v>
      </c>
      <c r="CA82" s="15">
        <f t="shared" ca="1" si="66"/>
        <v>77601.522582548132</v>
      </c>
      <c r="CB82" s="15">
        <f ca="1">(AU82*DCF!C$10-DCF!C$5*MAX(AU82*DCF!C$10,0)-MAX(AU82-Inputs!$B$6,0)/Inputs!$B$10)*DCF!C$6</f>
        <v>1044.4104342667199</v>
      </c>
      <c r="CC82" s="15">
        <f ca="1">(AV82*DCF!D$10-DCF!D$5*MAX(AV82*DCF!D$10,0)-MAX(AV82-AU82,0)/Inputs!$B$10)*DCF!D$6</f>
        <v>1163.786420095948</v>
      </c>
      <c r="CD82" s="15">
        <f ca="1">(AW82*DCF!E$10-DCF!E$5*MAX(AW82*DCF!E$10,0)-MAX(AW82-AV82,0)/Inputs!$B$10)*DCF!E$6</f>
        <v>1252.8443920601671</v>
      </c>
      <c r="CE82" s="15">
        <f ca="1">(AX82*DCF!F$10-DCF!F$5*MAX(AX82*DCF!F$10,0)-MAX(AX82-AW82,0)/Inputs!$B$10)*DCF!F$6</f>
        <v>1417.9731158664561</v>
      </c>
      <c r="CF82" s="15">
        <f ca="1">(AY82*DCF!G$10-DCF!G$5*MAX(AY82*DCF!G$10,0)-MAX(AY82-AX82,0)/Inputs!$B$10)*DCF!G$6</f>
        <v>1778.7782116875062</v>
      </c>
      <c r="CG82" s="15">
        <f ca="1">(AZ82*DCF!H$10-DCF!H$5*MAX(AZ82*DCF!H$10,0)-MAX(AZ82-AY82,0)/Inputs!$B$10)*DCF!H$6</f>
        <v>1950.6492018828651</v>
      </c>
      <c r="CH82" s="15">
        <f ca="1">(BA82*DCF!I$10-DCF!I$5*MAX(BA82*DCF!I$10,0)-MAX(BA82-AZ82,0)/Inputs!$B$10)*DCF!I$6</f>
        <v>2324.699688380927</v>
      </c>
      <c r="CI82" s="15">
        <f ca="1">(BB82*DCF!J$10-DCF!J$5*MAX(BB82*DCF!J$10,0)-MAX(BB82-BA82,0)/Inputs!$B$10)*DCF!J$6</f>
        <v>2477.0868839914992</v>
      </c>
      <c r="CJ82" s="15">
        <f ca="1">(BC82*DCF!K$10-DCF!K$5*MAX(BC82*DCF!K$10,0)-MAX(BC82-BB82,0)/Inputs!$B$10)*DCF!K$6</f>
        <v>2570.0784500381837</v>
      </c>
      <c r="CK82" s="15">
        <f ca="1">(BD82*DCF!L$10-DCF!L$5*MAX(BD82*DCF!L$10,0)-MAX(BD82-BC82,0)/Inputs!$B$10)*DCF!L$6</f>
        <v>2600.979129166898</v>
      </c>
      <c r="CL82" s="15">
        <f ca="1">(BE82*DCF!M$10-DCF!M$5*MAX(BE82*DCF!M$10,0)-MAX(BE82-BD82,0)/Inputs!$B$10)*DCF!M$6</f>
        <v>2790.9188042766755</v>
      </c>
      <c r="CM82" s="15">
        <f ca="1">(BF82*DCF!C$28-DCF!C$5*MAX(BF82*DCF!C$28,0)-MAX(BF82-Inputs!$B$13,0)/Inputs!$B$17)*DCF!C$6</f>
        <v>3616.9898530560081</v>
      </c>
      <c r="CN82" s="15">
        <f ca="1">(BG82*DCF!D$28-DCF!D$5*MAX(BG82*DCF!D$28,0)-MAX(BG82-BF82,0)/Inputs!$B$17)*DCF!D$6</f>
        <v>4174.2986106712933</v>
      </c>
      <c r="CO82" s="15">
        <f ca="1">(BH82*DCF!E$28-DCF!E$5*MAX(BH82*DCF!E$28,0)-MAX(BH82-BG82,0)/Inputs!$B$17)*DCF!E$6</f>
        <v>4924.3877206341622</v>
      </c>
      <c r="CP82" s="15">
        <f ca="1">(BI82*DCF!F$28-DCF!F$5*MAX(BI82*DCF!F$28,0)-MAX(BI82-BH82,0)/Inputs!$B$17)*DCF!F$6</f>
        <v>5782.1434936743499</v>
      </c>
      <c r="CQ82" s="15">
        <f ca="1">(BJ82*DCF!G$28-DCF!G$5*MAX(BJ82*DCF!G$28,0)-MAX(BJ82-BI82,0)/Inputs!$B$17)*DCF!G$6</f>
        <v>6615.1039925910536</v>
      </c>
      <c r="CR82" s="15">
        <f ca="1">(BK82*DCF!H$28-DCF!H$5*MAX(BK82*DCF!H$28,0)-MAX(BK82-BJ82,0)/Inputs!$B$17)*DCF!H$6</f>
        <v>6999.9421209723214</v>
      </c>
      <c r="CS82" s="15">
        <f ca="1">(BL82*DCF!I$28-DCF!I$5*MAX(BL82*DCF!I$28,0)-MAX(BL82-BK82,0)/Inputs!$B$17)*DCF!I$6</f>
        <v>8244.4511306907807</v>
      </c>
      <c r="CT82" s="15">
        <f ca="1">(BM82*DCF!J$28-DCF!J$5*MAX(BM82*DCF!J$28,0)-MAX(BM82-BL82,0)/Inputs!$B$17)*DCF!J$6</f>
        <v>9236.0857692911923</v>
      </c>
      <c r="CU82" s="15">
        <f ca="1">(BN82*DCF!K$28-DCF!K$5*MAX(BN82*DCF!K$28,0)-MAX(BN82-BM82,0)/Inputs!$B$17)*DCF!K$6</f>
        <v>9103.8171651286921</v>
      </c>
      <c r="CV82" s="15">
        <f ca="1">(BO82*DCF!L$28-DCF!L$5*MAX(BO82*DCF!L$28,0)-MAX(BO82-BN82,0)/Inputs!$B$17)*DCF!L$6</f>
        <v>9621.7063876357788</v>
      </c>
      <c r="CW82" s="15">
        <f ca="1">(BP82*DCF!M$28-DCF!M$5*MAX(BP82*DCF!M$28,0)-MAX(BP82-BO82,0)/Inputs!$B$17)*DCF!M$6</f>
        <v>10650.101711494932</v>
      </c>
      <c r="CX82" s="15">
        <f ca="1">(BQ82*DCF!C$46-DCF!C$5*MAX(BQ82*DCF!C$46,0)-MAX(BQ82-Inputs!$B$20,0)/Inputs!$B$24)*DCF!C$6</f>
        <v>-748.5443255040924</v>
      </c>
      <c r="CY82" s="15">
        <f ca="1">(BR82*DCF!D$46-DCF!D$5*MAX(BR82*DCF!D$46,0)-MAX(BR82-BQ82,0)/Inputs!$B$24)*DCF!D$6</f>
        <v>-367.39919631849966</v>
      </c>
      <c r="CZ82" s="15">
        <f ca="1">(BS82*DCF!E$46-DCF!E$5*MAX(BS82*DCF!E$46,0)-MAX(BS82-BR82,0)/Inputs!$B$24)*DCF!E$6</f>
        <v>-405.85419357358364</v>
      </c>
      <c r="DA82" s="15">
        <f ca="1">(BT82*DCF!F$46-DCF!F$5*MAX(BT82*DCF!F$46,0)-MAX(BT82-BS82,0)/Inputs!$B$24)*DCF!F$6</f>
        <v>-615.13335337654576</v>
      </c>
      <c r="DB82" s="15">
        <f ca="1">(BU82*DCF!G$46-DCF!G$5*MAX(BU82*DCF!G$46,0)-MAX(BU82-BT82,0)/Inputs!$B$24)*DCF!G$6</f>
        <v>-634.95773591860495</v>
      </c>
      <c r="DC82" s="15">
        <f ca="1">(BV82*DCF!H$46-DCF!H$5*MAX(BV82*DCF!H$46,0)-MAX(BV82-BU82,0)/Inputs!$B$24)*DCF!H$6</f>
        <v>-2110.8702778497282</v>
      </c>
      <c r="DD82" s="15">
        <f ca="1">(BW82*DCF!I$46-DCF!I$5*MAX(BW82*DCF!I$46,0)-MAX(BW82-BV82,0)/Inputs!$B$24)*DCF!I$6</f>
        <v>-3248.12991126001</v>
      </c>
      <c r="DE82" s="15">
        <f ca="1">(BX82*DCF!J$46-DCF!J$5*MAX(BX82*DCF!J$46,0)-MAX(BX82-BW82,0)/Inputs!$B$24)*DCF!J$6</f>
        <v>-2062.6814666367636</v>
      </c>
      <c r="DF82" s="15">
        <f ca="1">(BY82*DCF!K$46-DCF!K$5*MAX(BY82*DCF!K$46,0)-MAX(BY82-BX82,0)/Inputs!$B$24)*DCF!K$6</f>
        <v>-712.28990081248378</v>
      </c>
      <c r="DG82" s="15">
        <f ca="1">(BZ82*DCF!L$46-DCF!L$5*MAX(BZ82*DCF!L$46,0)-MAX(BZ82-BY82,0)/Inputs!$B$24)*DCF!L$6</f>
        <v>265.83881346175133</v>
      </c>
      <c r="DH82" s="15">
        <f ca="1">(CA82*DCF!M$46-DCF!M$5*MAX(CA82*DCF!M$46,0)-MAX(CA82-BZ82,0)/Inputs!$B$24)*DCF!M$6</f>
        <v>5916.9861978389408</v>
      </c>
      <c r="DI82" s="15">
        <f ca="1">SUM(CB82:CL82)+BE82*DCF!M$10*(1+Inputs!$B$30)*(1-Inputs!$B$33)*(1-Inputs!$B$30/Inputs!$B$31)/(Inputs!$B$29-Inputs!$B$30)*DCF!M$6</f>
        <v>79795.531970452517</v>
      </c>
      <c r="DJ82" s="15">
        <f ca="1">SUM(CM82:CW82)+BP82*DCF!M$28*(1+Inputs!$B$30)*(1-Inputs!$B$33)*(1-Inputs!$B$30/Inputs!$B$31)/(Inputs!$B$29-Inputs!$B$30)*DCF!M$6</f>
        <v>300017.15294009616</v>
      </c>
      <c r="DK82" s="15">
        <f ca="1">SUM(CX82:DH82)+CA82*DCF!M$46*(1+Inputs!$B$30)*(1-Inputs!$B$33)*(1-Inputs!$B$30/Inputs!$B$31)/(Inputs!$B$29-Inputs!$B$30)*DCF!M$6</f>
        <v>115258.11105067989</v>
      </c>
      <c r="DM82" s="15">
        <f ca="1">DI82+DJ82+DK82+Inputs!$B$34+Inputs!$B$36-Inputs!$B$35</f>
        <v>571921.79596122855</v>
      </c>
    </row>
    <row r="83" spans="1:117" x14ac:dyDescent="0.75">
      <c r="A83" s="11">
        <v>70</v>
      </c>
      <c r="C83" s="24">
        <f t="shared" ca="1" si="36"/>
        <v>1.0166979916085404</v>
      </c>
      <c r="D83" s="24">
        <f t="shared" ca="1" si="36"/>
        <v>0.13490668649447154</v>
      </c>
      <c r="E83" s="24">
        <f t="shared" ca="1" si="36"/>
        <v>-1.4104646863695074</v>
      </c>
      <c r="F83" s="24">
        <f t="shared" ca="1" si="36"/>
        <v>0.58949771248561433</v>
      </c>
      <c r="G83" s="24">
        <f t="shared" ca="1" si="36"/>
        <v>0.9353755445158014</v>
      </c>
      <c r="H83" s="24">
        <f t="shared" ca="1" si="36"/>
        <v>0.75730026467615608</v>
      </c>
      <c r="I83" s="24">
        <f t="shared" ca="1" si="36"/>
        <v>1.0025688755587756</v>
      </c>
      <c r="J83" s="24">
        <f t="shared" ca="1" si="36"/>
        <v>0.48288518054489227</v>
      </c>
      <c r="K83" s="24">
        <f t="shared" ca="1" si="36"/>
        <v>0.58483770299457971</v>
      </c>
      <c r="L83" s="24">
        <f t="shared" ca="1" si="36"/>
        <v>0.47113180658071546</v>
      </c>
      <c r="M83" s="24">
        <f t="shared" ca="1" si="36"/>
        <v>1.1178240195739779</v>
      </c>
      <c r="N83" s="24">
        <f ca="1">SQRT(Inputs!$B$38)*C83+SQRT(1-Inputs!$B$38)*_xlfn.NORM.S.INV(RAND())</f>
        <v>2.4152740466218798</v>
      </c>
      <c r="O83" s="24">
        <f ca="1">SQRT(Inputs!$B$38)*D83+SQRT(1-Inputs!$B$38)*_xlfn.NORM.S.INV(RAND())</f>
        <v>-0.11990105102644877</v>
      </c>
      <c r="P83" s="24">
        <f ca="1">SQRT(Inputs!$B$38)*E83+SQRT(1-Inputs!$B$38)*_xlfn.NORM.S.INV(RAND())</f>
        <v>-2.066857070020792</v>
      </c>
      <c r="Q83" s="24">
        <f ca="1">SQRT(Inputs!$B$38)*F83+SQRT(1-Inputs!$B$38)*_xlfn.NORM.S.INV(RAND())</f>
        <v>-1.0350682432077829</v>
      </c>
      <c r="R83" s="24">
        <f ca="1">SQRT(Inputs!$B$38)*G83+SQRT(1-Inputs!$B$38)*_xlfn.NORM.S.INV(RAND())</f>
        <v>1.2023087870815889</v>
      </c>
      <c r="S83" s="24">
        <f ca="1">SQRT(Inputs!$B$38)*H83+SQRT(1-Inputs!$B$38)*_xlfn.NORM.S.INV(RAND())</f>
        <v>-0.52055965095609646</v>
      </c>
      <c r="T83" s="24">
        <f ca="1">SQRT(Inputs!$B$38)*I83+SQRT(1-Inputs!$B$38)*_xlfn.NORM.S.INV(RAND())</f>
        <v>0.49358172834465341</v>
      </c>
      <c r="U83" s="24">
        <f ca="1">SQRT(Inputs!$B$38)*J83+SQRT(1-Inputs!$B$38)*_xlfn.NORM.S.INV(RAND())</f>
        <v>0.54991447441835395</v>
      </c>
      <c r="V83" s="24">
        <f ca="1">SQRT(Inputs!$B$38)*K83+SQRT(1-Inputs!$B$38)*_xlfn.NORM.S.INV(RAND())</f>
        <v>-4.6909114095861293E-2</v>
      </c>
      <c r="W83" s="24">
        <f ca="1">SQRT(Inputs!$B$38)*L83+SQRT(1-Inputs!$B$38)*_xlfn.NORM.S.INV(RAND())</f>
        <v>0.85169934315913332</v>
      </c>
      <c r="X83" s="24">
        <f ca="1">SQRT(Inputs!$B$38)*M83+SQRT(1-Inputs!$B$38)*_xlfn.NORM.S.INV(RAND())</f>
        <v>-0.6371938710746009</v>
      </c>
      <c r="Y83" s="24">
        <f ca="1">SQRT(Inputs!$B$38)*C83+SQRT(1-Inputs!$B$38)*_xlfn.NORM.S.INV(RAND())</f>
        <v>1.0608143293192562</v>
      </c>
      <c r="Z83" s="24">
        <f ca="1">SQRT(Inputs!$B$38)*D83+SQRT(1-Inputs!$B$38)*_xlfn.NORM.S.INV(RAND())</f>
        <v>-0.96487925697224197</v>
      </c>
      <c r="AA83" s="24">
        <f ca="1">SQRT(Inputs!$B$38)*E83+SQRT(1-Inputs!$B$38)*_xlfn.NORM.S.INV(RAND())</f>
        <v>-0.91899659334876493</v>
      </c>
      <c r="AB83" s="24">
        <f ca="1">SQRT(Inputs!$B$38)*F83+SQRT(1-Inputs!$B$38)*_xlfn.NORM.S.INV(RAND())</f>
        <v>-0.52154400269651657</v>
      </c>
      <c r="AC83" s="24">
        <f ca="1">SQRT(Inputs!$B$38)*G83+SQRT(1-Inputs!$B$38)*_xlfn.NORM.S.INV(RAND())</f>
        <v>1.3652447521570958</v>
      </c>
      <c r="AD83" s="24">
        <f ca="1">SQRT(Inputs!$B$38)*H83+SQRT(1-Inputs!$B$38)*_xlfn.NORM.S.INV(RAND())</f>
        <v>0.3045548945865863</v>
      </c>
      <c r="AE83" s="24">
        <f ca="1">SQRT(Inputs!$B$38)*I83+SQRT(1-Inputs!$B$38)*_xlfn.NORM.S.INV(RAND())</f>
        <v>0.33267636208956786</v>
      </c>
      <c r="AF83" s="24">
        <f ca="1">SQRT(Inputs!$B$38)*J83+SQRT(1-Inputs!$B$38)*_xlfn.NORM.S.INV(RAND())</f>
        <v>0.96037563765667144</v>
      </c>
      <c r="AG83" s="24">
        <f ca="1">SQRT(Inputs!$B$38)*K83+SQRT(1-Inputs!$B$38)*_xlfn.NORM.S.INV(RAND())</f>
        <v>0.12904702118648603</v>
      </c>
      <c r="AH83" s="24">
        <f ca="1">SQRT(Inputs!$B$38)*L83+SQRT(1-Inputs!$B$38)*_xlfn.NORM.S.INV(RAND())</f>
        <v>0.4296614885892357</v>
      </c>
      <c r="AI83" s="24">
        <f ca="1">SQRT(Inputs!$B$38)*M83+SQRT(1-Inputs!$B$38)*_xlfn.NORM.S.INV(RAND())</f>
        <v>2.3312716172015073</v>
      </c>
      <c r="AJ83" s="24">
        <f ca="1">SQRT(Inputs!$B$38)*C83+SQRT(1-Inputs!$B$38)*_xlfn.NORM.S.INV(RAND())</f>
        <v>0.1996738697000317</v>
      </c>
      <c r="AK83" s="24">
        <f ca="1">SQRT(Inputs!$B$38)*D83+SQRT(1-Inputs!$B$38)*_xlfn.NORM.S.INV(RAND())</f>
        <v>-0.10325086836069114</v>
      </c>
      <c r="AL83" s="24">
        <f ca="1">SQRT(Inputs!$B$38)*E83+SQRT(1-Inputs!$B$38)*_xlfn.NORM.S.INV(RAND())</f>
        <v>6.6384116308267238E-2</v>
      </c>
      <c r="AM83" s="24">
        <f ca="1">SQRT(Inputs!$B$38)*F83+SQRT(1-Inputs!$B$38)*_xlfn.NORM.S.INV(RAND())</f>
        <v>1.1433160974079151</v>
      </c>
      <c r="AN83" s="24">
        <f ca="1">SQRT(Inputs!$B$38)*G83+SQRT(1-Inputs!$B$38)*_xlfn.NORM.S.INV(RAND())</f>
        <v>0.40728162834845366</v>
      </c>
      <c r="AO83" s="24">
        <f ca="1">SQRT(Inputs!$B$38)*H83+SQRT(1-Inputs!$B$38)*_xlfn.NORM.S.INV(RAND())</f>
        <v>-2.3917035997533198E-2</v>
      </c>
      <c r="AP83" s="24">
        <f ca="1">SQRT(Inputs!$B$38)*I83+SQRT(1-Inputs!$B$38)*_xlfn.NORM.S.INV(RAND())</f>
        <v>0.8441458475310325</v>
      </c>
      <c r="AQ83" s="24">
        <f ca="1">SQRT(Inputs!$B$38)*J83+SQRT(1-Inputs!$B$38)*_xlfn.NORM.S.INV(RAND())</f>
        <v>0.38889689660469934</v>
      </c>
      <c r="AR83" s="24">
        <f ca="1">SQRT(Inputs!$B$38)*K83+SQRT(1-Inputs!$B$38)*_xlfn.NORM.S.INV(RAND())</f>
        <v>0.60650986540495189</v>
      </c>
      <c r="AS83" s="24">
        <f ca="1">SQRT(Inputs!$B$38)*L83+SQRT(1-Inputs!$B$38)*_xlfn.NORM.S.INV(RAND())</f>
        <v>2.8600388481222536</v>
      </c>
      <c r="AT83" s="24">
        <f ca="1">SQRT(Inputs!$B$38)*M83+SQRT(1-Inputs!$B$38)*_xlfn.NORM.S.INV(RAND())</f>
        <v>0.49027822316415465</v>
      </c>
      <c r="AU83" s="15">
        <f ca="1">Inputs!$B$6*EXP($B$8-0.5*C$5^2+C$5*N83)</f>
        <v>7336.2291794096891</v>
      </c>
      <c r="AV83" s="15">
        <f t="shared" ca="1" si="37"/>
        <v>8773.8750774641121</v>
      </c>
      <c r="AW83" s="15">
        <f t="shared" ca="1" si="38"/>
        <v>8095.3846349869455</v>
      </c>
      <c r="AX83" s="15">
        <f t="shared" ca="1" si="39"/>
        <v>8684.7446699084849</v>
      </c>
      <c r="AY83" s="15">
        <f t="shared" ca="1" si="40"/>
        <v>12213.66670943696</v>
      </c>
      <c r="AZ83" s="15">
        <f t="shared" ca="1" si="41"/>
        <v>14105.443165390436</v>
      </c>
      <c r="BA83" s="15">
        <f t="shared" ca="1" si="42"/>
        <v>18176.583373981721</v>
      </c>
      <c r="BB83" s="15">
        <f t="shared" ca="1" si="43"/>
        <v>23514.164434699411</v>
      </c>
      <c r="BC83" s="15">
        <f t="shared" ca="1" si="44"/>
        <v>28668.757106749472</v>
      </c>
      <c r="BD83" s="15">
        <f t="shared" ca="1" si="45"/>
        <v>38034.292937728824</v>
      </c>
      <c r="BE83" s="15">
        <f t="shared" ca="1" si="46"/>
        <v>43978.314254396508</v>
      </c>
      <c r="BF83" s="15">
        <f ca="1">Inputs!$B$13*EXP($B$9-0.5*C$6^2+C$6*Y83)</f>
        <v>17068.214675069645</v>
      </c>
      <c r="BG83" s="15">
        <f t="shared" ca="1" si="47"/>
        <v>17477.779492886842</v>
      </c>
      <c r="BH83" s="15">
        <f t="shared" ca="1" si="48"/>
        <v>18335.632218009974</v>
      </c>
      <c r="BI83" s="15">
        <f t="shared" ca="1" si="49"/>
        <v>20714.160990327156</v>
      </c>
      <c r="BJ83" s="15">
        <f t="shared" ca="1" si="50"/>
        <v>30917.278703843123</v>
      </c>
      <c r="BK83" s="15">
        <f t="shared" ca="1" si="51"/>
        <v>39551.49488815933</v>
      </c>
      <c r="BL83" s="15">
        <f t="shared" ca="1" si="52"/>
        <v>50724.612200248055</v>
      </c>
      <c r="BM83" s="15">
        <f t="shared" ca="1" si="53"/>
        <v>70252.283260286509</v>
      </c>
      <c r="BN83" s="15">
        <f t="shared" ca="1" si="54"/>
        <v>87748.048737455058</v>
      </c>
      <c r="BO83" s="15">
        <f t="shared" ca="1" si="55"/>
        <v>113494.04325190822</v>
      </c>
      <c r="BP83" s="15">
        <f t="shared" ca="1" si="56"/>
        <v>181916.83332026383</v>
      </c>
      <c r="BQ83" s="15">
        <f ca="1">Inputs!$B$20*EXP($B$10-0.5*C$7^2+C$7*AJ83)</f>
        <v>4604.3166773136209</v>
      </c>
      <c r="BR83" s="15">
        <f t="shared" ca="1" si="57"/>
        <v>6045.9303612944941</v>
      </c>
      <c r="BS83" s="15">
        <f t="shared" ca="1" si="58"/>
        <v>8438.6165928453611</v>
      </c>
      <c r="BT83" s="15">
        <f t="shared" ca="1" si="59"/>
        <v>15704.511165364396</v>
      </c>
      <c r="BU83" s="15">
        <f t="shared" ca="1" si="60"/>
        <v>24018.712856860424</v>
      </c>
      <c r="BV83" s="15">
        <f t="shared" ca="1" si="61"/>
        <v>33237.37802309417</v>
      </c>
      <c r="BW83" s="15">
        <f t="shared" ca="1" si="62"/>
        <v>55453.80126106309</v>
      </c>
      <c r="BX83" s="15">
        <f t="shared" ca="1" si="63"/>
        <v>83849.971073909677</v>
      </c>
      <c r="BY83" s="15">
        <f t="shared" ca="1" si="64"/>
        <v>131943.9155984511</v>
      </c>
      <c r="BZ83" s="15">
        <f t="shared" ca="1" si="65"/>
        <v>313206.09775461635</v>
      </c>
      <c r="CA83" s="15">
        <f t="shared" ca="1" si="66"/>
        <v>480009.32249680138</v>
      </c>
      <c r="CB83" s="15">
        <f ca="1">(AU83*DCF!C$10-DCF!C$5*MAX(AU83*DCF!C$10,0)-MAX(AU83-Inputs!$B$6,0)/Inputs!$B$10)*DCF!C$6</f>
        <v>1026.1473334656037</v>
      </c>
      <c r="CC83" s="15">
        <f ca="1">(AV83*DCF!D$10-DCF!D$5*MAX(AV83*DCF!D$10,0)-MAX(AV83-AU83,0)/Inputs!$B$10)*DCF!D$6</f>
        <v>1788.0402827048601</v>
      </c>
      <c r="CD83" s="15">
        <f ca="1">(AW83*DCF!E$10-DCF!E$5*MAX(AW83*DCF!E$10,0)-MAX(AW83-AV83,0)/Inputs!$B$10)*DCF!E$6</f>
        <v>1869.0954445409909</v>
      </c>
      <c r="CE83" s="15">
        <f ca="1">(AX83*DCF!F$10-DCF!F$5*MAX(AX83*DCF!F$10,0)-MAX(AX83-AW83,0)/Inputs!$B$10)*DCF!F$6</f>
        <v>1773.2347093908711</v>
      </c>
      <c r="CF83" s="15">
        <f ca="1">(AY83*DCF!G$10-DCF!G$5*MAX(AY83*DCF!G$10,0)-MAX(AY83-AX83,0)/Inputs!$B$10)*DCF!G$6</f>
        <v>1838.1822375948384</v>
      </c>
      <c r="CG83" s="15">
        <f ca="1">(AZ83*DCF!H$10-DCF!H$5*MAX(AZ83*DCF!H$10,0)-MAX(AZ83-AY83,0)/Inputs!$B$10)*DCF!H$6</f>
        <v>2402.6630838082642</v>
      </c>
      <c r="CH83" s="15">
        <f ca="1">(BA83*DCF!I$10-DCF!I$5*MAX(BA83*DCF!I$10,0)-MAX(BA83-AZ83,0)/Inputs!$B$10)*DCF!I$6</f>
        <v>2652.3890645761148</v>
      </c>
      <c r="CI83" s="15">
        <f ca="1">(BB83*DCF!J$10-DCF!J$5*MAX(BB83*DCF!J$10,0)-MAX(BB83-BA83,0)/Inputs!$B$10)*DCF!J$6</f>
        <v>3226.2627240067873</v>
      </c>
      <c r="CJ83" s="15">
        <f ca="1">(BC83*DCF!K$10-DCF!K$5*MAX(BC83*DCF!K$10,0)-MAX(BC83-BB83,0)/Inputs!$B$10)*DCF!K$6</f>
        <v>3893.6449645297703</v>
      </c>
      <c r="CK83" s="15">
        <f ca="1">(BD83*DCF!L$10-DCF!L$5*MAX(BD83*DCF!L$10,0)-MAX(BD83-BC83,0)/Inputs!$B$10)*DCF!L$6</f>
        <v>4525.1792096896661</v>
      </c>
      <c r="CL83" s="15">
        <f ca="1">(BE83*DCF!M$10-DCF!M$5*MAX(BE83*DCF!M$10,0)-MAX(BE83-BD83,0)/Inputs!$B$10)*DCF!M$6</f>
        <v>5495.8321012668675</v>
      </c>
      <c r="CM83" s="15">
        <f ca="1">(BF83*DCF!C$28-DCF!C$5*MAX(BF83*DCF!C$28,0)-MAX(BF83-Inputs!$B$13,0)/Inputs!$B$17)*DCF!C$6</f>
        <v>3897.0483668814704</v>
      </c>
      <c r="CN83" s="15">
        <f ca="1">(BG83*DCF!D$28-DCF!D$5*MAX(BG83*DCF!D$28,0)-MAX(BG83-BF83,0)/Inputs!$B$17)*DCF!D$6</f>
        <v>5060.2302108142403</v>
      </c>
      <c r="CO83" s="15">
        <f ca="1">(BH83*DCF!E$28-DCF!E$5*MAX(BH83*DCF!E$28,0)-MAX(BH83-BG83,0)/Inputs!$B$17)*DCF!E$6</f>
        <v>5023.906572572715</v>
      </c>
      <c r="CP83" s="15">
        <f ca="1">(BI83*DCF!F$28-DCF!F$5*MAX(BI83*DCF!F$28,0)-MAX(BI83-BH83,0)/Inputs!$B$17)*DCF!F$6</f>
        <v>5190.3003214923319</v>
      </c>
      <c r="CQ83" s="15">
        <f ca="1">(BJ83*DCF!G$28-DCF!G$5*MAX(BJ83*DCF!G$28,0)-MAX(BJ83-BI83,0)/Inputs!$B$17)*DCF!G$6</f>
        <v>6305.6589235120291</v>
      </c>
      <c r="CR83" s="15">
        <f ca="1">(BK83*DCF!H$28-DCF!H$5*MAX(BK83*DCF!H$28,0)-MAX(BK83-BJ83,0)/Inputs!$B$17)*DCF!H$6</f>
        <v>8440.0061584562718</v>
      </c>
      <c r="CS83" s="15">
        <f ca="1">(BL83*DCF!I$28-DCF!I$5*MAX(BL83*DCF!I$28,0)-MAX(BL83-BK83,0)/Inputs!$B$17)*DCF!I$6</f>
        <v>10324.361743416472</v>
      </c>
      <c r="CT83" s="15">
        <f ca="1">(BM83*DCF!J$28-DCF!J$5*MAX(BM83*DCF!J$28,0)-MAX(BM83-BL83,0)/Inputs!$B$17)*DCF!J$6</f>
        <v>13082.881596124085</v>
      </c>
      <c r="CU83" s="15">
        <f ca="1">(BN83*DCF!K$28-DCF!K$5*MAX(BN83*DCF!K$28,0)-MAX(BN83-BM83,0)/Inputs!$B$17)*DCF!K$6</f>
        <v>16387.918393286138</v>
      </c>
      <c r="CV83" s="15">
        <f ca="1">(BO83*DCF!L$28-DCF!L$5*MAX(BO83*DCF!L$28,0)-MAX(BO83-BN83,0)/Inputs!$B$17)*DCF!L$6</f>
        <v>19731.24164398928</v>
      </c>
      <c r="CW83" s="15">
        <f ca="1">(BP83*DCF!M$28-DCF!M$5*MAX(BP83*DCF!M$28,0)-MAX(BP83-BO83,0)/Inputs!$B$17)*DCF!M$6</f>
        <v>27075.653275483735</v>
      </c>
      <c r="CX83" s="15">
        <f ca="1">(BQ83*DCF!C$46-DCF!C$5*MAX(BQ83*DCF!C$46,0)-MAX(BQ83-Inputs!$B$20,0)/Inputs!$B$24)*DCF!C$6</f>
        <v>-1711.5358041433863</v>
      </c>
      <c r="CY83" s="15">
        <f ca="1">(BR83*DCF!D$46-DCF!D$5*MAX(BR83*DCF!D$46,0)-MAX(BR83-BQ83,0)/Inputs!$B$24)*DCF!D$6</f>
        <v>-1647.0239122289504</v>
      </c>
      <c r="CZ83" s="15">
        <f ca="1">(BS83*DCF!E$46-DCF!E$5*MAX(BS83*DCF!E$46,0)-MAX(BS83-BR83,0)/Inputs!$B$24)*DCF!E$6</f>
        <v>-1941.012147705037</v>
      </c>
      <c r="DA83" s="15">
        <f ca="1">(BT83*DCF!F$46-DCF!F$5*MAX(BT83*DCF!F$46,0)-MAX(BT83-BS83,0)/Inputs!$B$24)*DCF!F$6</f>
        <v>-3789.4437008588761</v>
      </c>
      <c r="DB83" s="15">
        <f ca="1">(BU83*DCF!G$46-DCF!G$5*MAX(BU83*DCF!G$46,0)-MAX(BU83-BT83,0)/Inputs!$B$24)*DCF!G$6</f>
        <v>-3604.6752257740886</v>
      </c>
      <c r="DC83" s="15">
        <f ca="1">(BV83*DCF!H$46-DCF!H$5*MAX(BV83*DCF!H$46,0)-MAX(BV83-BU83,0)/Inputs!$B$24)*DCF!H$6</f>
        <v>-2864.643716708531</v>
      </c>
      <c r="DD83" s="15">
        <f ca="1">(BW83*DCF!I$46-DCF!I$5*MAX(BW83*DCF!I$46,0)-MAX(BW83-BV83,0)/Inputs!$B$24)*DCF!I$6</f>
        <v>-5096.7486247248753</v>
      </c>
      <c r="DE83" s="15">
        <f ca="1">(BX83*DCF!J$46-DCF!J$5*MAX(BX83*DCF!J$46,0)-MAX(BX83-BW83,0)/Inputs!$B$24)*DCF!J$6</f>
        <v>-4012.9259611375564</v>
      </c>
      <c r="DF83" s="15">
        <f ca="1">(BY83*DCF!K$46-DCF!K$5*MAX(BY83*DCF!K$46,0)-MAX(BY83-BX83,0)/Inputs!$B$24)*DCF!K$6</f>
        <v>-4244.6588948409908</v>
      </c>
      <c r="DG83" s="15">
        <f ca="1">(BZ83*DCF!L$46-DCF!L$5*MAX(BZ83*DCF!L$46,0)-MAX(BZ83-BY83,0)/Inputs!$B$24)*DCF!L$6</f>
        <v>-19369.745074308277</v>
      </c>
      <c r="DH83" s="15">
        <f ca="1">(CA83*DCF!M$46-DCF!M$5*MAX(CA83*DCF!M$46,0)-MAX(CA83-BZ83,0)/Inputs!$B$24)*DCF!M$6</f>
        <v>2759.5985161653621</v>
      </c>
      <c r="DI83" s="15">
        <f ca="1">SUM(CB83:CL83)+BE83*DCF!M$10*(1+Inputs!$B$30)*(1-Inputs!$B$33)*(1-Inputs!$B$30/Inputs!$B$31)/(Inputs!$B$29-Inputs!$B$30)*DCF!M$6</f>
        <v>152882.90127856092</v>
      </c>
      <c r="DJ83" s="15">
        <f ca="1">SUM(CM83:CW83)+BP83*DCF!M$28*(1+Inputs!$B$30)*(1-Inputs!$B$33)*(1-Inputs!$B$30/Inputs!$B$31)/(Inputs!$B$29-Inputs!$B$30)*DCF!M$6</f>
        <v>795555.14418119576</v>
      </c>
      <c r="DK83" s="15">
        <f ca="1">SUM(CX83:DH83)+CA83*DCF!M$46*(1+Inputs!$B$30)*(1-Inputs!$B$33)*(1-Inputs!$B$30/Inputs!$B$31)/(Inputs!$B$29-Inputs!$B$30)*DCF!M$6</f>
        <v>696628.45877305046</v>
      </c>
      <c r="DM83" s="15">
        <f ca="1">DI83+DJ83+DK83+Inputs!$B$34+Inputs!$B$36-Inputs!$B$35</f>
        <v>1721917.5042328071</v>
      </c>
    </row>
    <row r="84" spans="1:117" x14ac:dyDescent="0.75">
      <c r="A84" s="11">
        <v>71</v>
      </c>
      <c r="C84" s="24">
        <f t="shared" ref="C84:M93" ca="1" si="67">_xlfn.NORM.S.INV(RAND())</f>
        <v>-0.31108396483878037</v>
      </c>
      <c r="D84" s="24">
        <f t="shared" ca="1" si="67"/>
        <v>0.33383031851196776</v>
      </c>
      <c r="E84" s="24">
        <f t="shared" ca="1" si="67"/>
        <v>-0.75019242998949098</v>
      </c>
      <c r="F84" s="24">
        <f t="shared" ca="1" si="67"/>
        <v>0.75638143751090836</v>
      </c>
      <c r="G84" s="24">
        <f t="shared" ca="1" si="67"/>
        <v>-0.45373260337212235</v>
      </c>
      <c r="H84" s="24">
        <f t="shared" ca="1" si="67"/>
        <v>-0.45605466106436232</v>
      </c>
      <c r="I84" s="24">
        <f t="shared" ca="1" si="67"/>
        <v>6.996058724752896E-2</v>
      </c>
      <c r="J84" s="24">
        <f t="shared" ca="1" si="67"/>
        <v>-0.43740771739564477</v>
      </c>
      <c r="K84" s="24">
        <f t="shared" ca="1" si="67"/>
        <v>0.20911012414566646</v>
      </c>
      <c r="L84" s="24">
        <f t="shared" ca="1" si="67"/>
        <v>-1.0673115354351785</v>
      </c>
      <c r="M84" s="24">
        <f t="shared" ca="1" si="67"/>
        <v>-0.38917059170492602</v>
      </c>
      <c r="N84" s="24">
        <f ca="1">SQRT(Inputs!$B$38)*C84+SQRT(1-Inputs!$B$38)*_xlfn.NORM.S.INV(RAND())</f>
        <v>-1.1590364250589329</v>
      </c>
      <c r="O84" s="24">
        <f ca="1">SQRT(Inputs!$B$38)*D84+SQRT(1-Inputs!$B$38)*_xlfn.NORM.S.INV(RAND())</f>
        <v>-1.5355735428701149</v>
      </c>
      <c r="P84" s="24">
        <f ca="1">SQRT(Inputs!$B$38)*E84+SQRT(1-Inputs!$B$38)*_xlfn.NORM.S.INV(RAND())</f>
        <v>6.6993559850639983E-2</v>
      </c>
      <c r="Q84" s="24">
        <f ca="1">SQRT(Inputs!$B$38)*F84+SQRT(1-Inputs!$B$38)*_xlfn.NORM.S.INV(RAND())</f>
        <v>-0.38554403985529534</v>
      </c>
      <c r="R84" s="24">
        <f ca="1">SQRT(Inputs!$B$38)*G84+SQRT(1-Inputs!$B$38)*_xlfn.NORM.S.INV(RAND())</f>
        <v>0.41039752475991947</v>
      </c>
      <c r="S84" s="24">
        <f ca="1">SQRT(Inputs!$B$38)*H84+SQRT(1-Inputs!$B$38)*_xlfn.NORM.S.INV(RAND())</f>
        <v>-0.78935830280486319</v>
      </c>
      <c r="T84" s="24">
        <f ca="1">SQRT(Inputs!$B$38)*I84+SQRT(1-Inputs!$B$38)*_xlfn.NORM.S.INV(RAND())</f>
        <v>-2.0503018715289452</v>
      </c>
      <c r="U84" s="24">
        <f ca="1">SQRT(Inputs!$B$38)*J84+SQRT(1-Inputs!$B$38)*_xlfn.NORM.S.INV(RAND())</f>
        <v>-1.3876579048917501</v>
      </c>
      <c r="V84" s="24">
        <f ca="1">SQRT(Inputs!$B$38)*K84+SQRT(1-Inputs!$B$38)*_xlfn.NORM.S.INV(RAND())</f>
        <v>-0.32027935868371205</v>
      </c>
      <c r="W84" s="24">
        <f ca="1">SQRT(Inputs!$B$38)*L84+SQRT(1-Inputs!$B$38)*_xlfn.NORM.S.INV(RAND())</f>
        <v>-5.940445888226642E-2</v>
      </c>
      <c r="X84" s="24">
        <f ca="1">SQRT(Inputs!$B$38)*M84+SQRT(1-Inputs!$B$38)*_xlfn.NORM.S.INV(RAND())</f>
        <v>0.72181609816498804</v>
      </c>
      <c r="Y84" s="24">
        <f ca="1">SQRT(Inputs!$B$38)*C84+SQRT(1-Inputs!$B$38)*_xlfn.NORM.S.INV(RAND())</f>
        <v>-0.54136932990900921</v>
      </c>
      <c r="Z84" s="24">
        <f ca="1">SQRT(Inputs!$B$38)*D84+SQRT(1-Inputs!$B$38)*_xlfn.NORM.S.INV(RAND())</f>
        <v>-1.0002198497221959</v>
      </c>
      <c r="AA84" s="24">
        <f ca="1">SQRT(Inputs!$B$38)*E84+SQRT(1-Inputs!$B$38)*_xlfn.NORM.S.INV(RAND())</f>
        <v>-0.3084159000954233</v>
      </c>
      <c r="AB84" s="24">
        <f ca="1">SQRT(Inputs!$B$38)*F84+SQRT(1-Inputs!$B$38)*_xlfn.NORM.S.INV(RAND())</f>
        <v>-0.76376206488085541</v>
      </c>
      <c r="AC84" s="24">
        <f ca="1">SQRT(Inputs!$B$38)*G84+SQRT(1-Inputs!$B$38)*_xlfn.NORM.S.INV(RAND())</f>
        <v>0.3631844932070078</v>
      </c>
      <c r="AD84" s="24">
        <f ca="1">SQRT(Inputs!$B$38)*H84+SQRT(1-Inputs!$B$38)*_xlfn.NORM.S.INV(RAND())</f>
        <v>-0.27225359112628678</v>
      </c>
      <c r="AE84" s="24">
        <f ca="1">SQRT(Inputs!$B$38)*I84+SQRT(1-Inputs!$B$38)*_xlfn.NORM.S.INV(RAND())</f>
        <v>-0.62204273219778827</v>
      </c>
      <c r="AF84" s="24">
        <f ca="1">SQRT(Inputs!$B$38)*J84+SQRT(1-Inputs!$B$38)*_xlfn.NORM.S.INV(RAND())</f>
        <v>1.2957469866114733</v>
      </c>
      <c r="AG84" s="24">
        <f ca="1">SQRT(Inputs!$B$38)*K84+SQRT(1-Inputs!$B$38)*_xlfn.NORM.S.INV(RAND())</f>
        <v>5.0250466836146146E-3</v>
      </c>
      <c r="AH84" s="24">
        <f ca="1">SQRT(Inputs!$B$38)*L84+SQRT(1-Inputs!$B$38)*_xlfn.NORM.S.INV(RAND())</f>
        <v>-0.71276371881719369</v>
      </c>
      <c r="AI84" s="24">
        <f ca="1">SQRT(Inputs!$B$38)*M84+SQRT(1-Inputs!$B$38)*_xlfn.NORM.S.INV(RAND())</f>
        <v>0.35111277488555093</v>
      </c>
      <c r="AJ84" s="24">
        <f ca="1">SQRT(Inputs!$B$38)*C84+SQRT(1-Inputs!$B$38)*_xlfn.NORM.S.INV(RAND())</f>
        <v>1.9750484242856914</v>
      </c>
      <c r="AK84" s="24">
        <f ca="1">SQRT(Inputs!$B$38)*D84+SQRT(1-Inputs!$B$38)*_xlfn.NORM.S.INV(RAND())</f>
        <v>-0.36434219511084659</v>
      </c>
      <c r="AL84" s="24">
        <f ca="1">SQRT(Inputs!$B$38)*E84+SQRT(1-Inputs!$B$38)*_xlfn.NORM.S.INV(RAND())</f>
        <v>-0.70654611381382093</v>
      </c>
      <c r="AM84" s="24">
        <f ca="1">SQRT(Inputs!$B$38)*F84+SQRT(1-Inputs!$B$38)*_xlfn.NORM.S.INV(RAND())</f>
        <v>-0.71452447455521906</v>
      </c>
      <c r="AN84" s="24">
        <f ca="1">SQRT(Inputs!$B$38)*G84+SQRT(1-Inputs!$B$38)*_xlfn.NORM.S.INV(RAND())</f>
        <v>-0.73301054420950629</v>
      </c>
      <c r="AO84" s="24">
        <f ca="1">SQRT(Inputs!$B$38)*H84+SQRT(1-Inputs!$B$38)*_xlfn.NORM.S.INV(RAND())</f>
        <v>-0.82279600302095002</v>
      </c>
      <c r="AP84" s="24">
        <f ca="1">SQRT(Inputs!$B$38)*I84+SQRT(1-Inputs!$B$38)*_xlfn.NORM.S.INV(RAND())</f>
        <v>-0.9658700895742276</v>
      </c>
      <c r="AQ84" s="24">
        <f ca="1">SQRT(Inputs!$B$38)*J84+SQRT(1-Inputs!$B$38)*_xlfn.NORM.S.INV(RAND())</f>
        <v>0.34340355062516681</v>
      </c>
      <c r="AR84" s="24">
        <f ca="1">SQRT(Inputs!$B$38)*K84+SQRT(1-Inputs!$B$38)*_xlfn.NORM.S.INV(RAND())</f>
        <v>-0.83558713857087585</v>
      </c>
      <c r="AS84" s="24">
        <f ca="1">SQRT(Inputs!$B$38)*L84+SQRT(1-Inputs!$B$38)*_xlfn.NORM.S.INV(RAND())</f>
        <v>-0.32967507132363527</v>
      </c>
      <c r="AT84" s="24">
        <f ca="1">SQRT(Inputs!$B$38)*M84+SQRT(1-Inputs!$B$38)*_xlfn.NORM.S.INV(RAND())</f>
        <v>0.92655989359050417</v>
      </c>
      <c r="AU84" s="15">
        <f ca="1">Inputs!$B$6*EXP($B$8-0.5*C$5^2+C$5*N84)</f>
        <v>4113.3605508513838</v>
      </c>
      <c r="AV84" s="15">
        <f t="shared" ca="1" si="37"/>
        <v>3995.0047665241177</v>
      </c>
      <c r="AW84" s="15">
        <f t="shared" ca="1" si="38"/>
        <v>4915.4168635691649</v>
      </c>
      <c r="AX84" s="15">
        <f t="shared" ca="1" si="39"/>
        <v>5719.0196665297826</v>
      </c>
      <c r="AY84" s="15">
        <f t="shared" ca="1" si="40"/>
        <v>7332.3734433940863</v>
      </c>
      <c r="AZ84" s="15">
        <f t="shared" ca="1" si="41"/>
        <v>8221.104161193738</v>
      </c>
      <c r="BA84" s="15">
        <f t="shared" ca="1" si="42"/>
        <v>8117.6103247312458</v>
      </c>
      <c r="BB84" s="15">
        <f t="shared" ca="1" si="43"/>
        <v>8648.4486450847198</v>
      </c>
      <c r="BC84" s="15">
        <f t="shared" ca="1" si="44"/>
        <v>10269.6865642921</v>
      </c>
      <c r="BD84" s="15">
        <f t="shared" ca="1" si="45"/>
        <v>12511.622619951197</v>
      </c>
      <c r="BE84" s="15">
        <f t="shared" ca="1" si="46"/>
        <v>16373.194815909739</v>
      </c>
      <c r="BF84" s="15">
        <f ca="1">Inputs!$B$13*EXP($B$9-0.5*C$6^2+C$6*Y84)</f>
        <v>12423.48624151576</v>
      </c>
      <c r="BG84" s="15">
        <f t="shared" ca="1" si="47"/>
        <v>12640.732280989821</v>
      </c>
      <c r="BH84" s="15">
        <f t="shared" ca="1" si="48"/>
        <v>14674.475092507157</v>
      </c>
      <c r="BI84" s="15">
        <f t="shared" ca="1" si="49"/>
        <v>15971.387001484669</v>
      </c>
      <c r="BJ84" s="15">
        <f t="shared" ca="1" si="50"/>
        <v>20632.220083393026</v>
      </c>
      <c r="BK84" s="15">
        <f t="shared" ca="1" si="51"/>
        <v>24400.743513928606</v>
      </c>
      <c r="BL84" s="15">
        <f t="shared" ca="1" si="52"/>
        <v>27651.991323219707</v>
      </c>
      <c r="BM84" s="15">
        <f t="shared" ca="1" si="53"/>
        <v>39926.556748918039</v>
      </c>
      <c r="BN84" s="15">
        <f t="shared" ca="1" si="54"/>
        <v>49134.243741809478</v>
      </c>
      <c r="BO84" s="15">
        <f t="shared" ca="1" si="55"/>
        <v>55647.723783984882</v>
      </c>
      <c r="BP84" s="15">
        <f t="shared" ca="1" si="56"/>
        <v>71271.435107794372</v>
      </c>
      <c r="BQ84" s="15">
        <f ca="1">Inputs!$B$20*EXP($B$10-0.5*C$7^2+C$7*AJ84)</f>
        <v>8642.474059308428</v>
      </c>
      <c r="BR84" s="15">
        <f t="shared" ca="1" si="57"/>
        <v>10445.409622168117</v>
      </c>
      <c r="BS84" s="15">
        <f t="shared" ca="1" si="58"/>
        <v>11676.84483550619</v>
      </c>
      <c r="BT84" s="15">
        <f t="shared" ca="1" si="59"/>
        <v>13347.991823494787</v>
      </c>
      <c r="BU84" s="15">
        <f t="shared" ca="1" si="60"/>
        <v>15492.171519662823</v>
      </c>
      <c r="BV84" s="15">
        <f t="shared" ca="1" si="61"/>
        <v>17906.977038905057</v>
      </c>
      <c r="BW84" s="15">
        <f t="shared" ca="1" si="62"/>
        <v>20368.245481294322</v>
      </c>
      <c r="BX84" s="15">
        <f t="shared" ca="1" si="63"/>
        <v>30518.581695117071</v>
      </c>
      <c r="BY84" s="15">
        <f t="shared" ca="1" si="64"/>
        <v>36443.923353591344</v>
      </c>
      <c r="BZ84" s="15">
        <f t="shared" ca="1" si="65"/>
        <v>48128.856202623574</v>
      </c>
      <c r="CA84" s="15">
        <f t="shared" ca="1" si="66"/>
        <v>79706.696855202768</v>
      </c>
      <c r="CB84" s="15">
        <f ca="1">(AU84*DCF!C$10-DCF!C$5*MAX(AU84*DCF!C$10,0)-MAX(AU84-Inputs!$B$6,0)/Inputs!$B$10)*DCF!C$6</f>
        <v>1049.1269612339804</v>
      </c>
      <c r="CC84" s="15">
        <f ca="1">(AV84*DCF!D$10-DCF!D$5*MAX(AV84*DCF!D$10,0)-MAX(AV84-AU84,0)/Inputs!$B$10)*DCF!D$6</f>
        <v>973.75534657137416</v>
      </c>
      <c r="CD84" s="15">
        <f ca="1">(AW84*DCF!E$10-DCF!E$5*MAX(AW84*DCF!E$10,0)-MAX(AW84-AV84,0)/Inputs!$B$10)*DCF!E$6</f>
        <v>927.57658688377069</v>
      </c>
      <c r="CE84" s="15">
        <f ca="1">(AX84*DCF!F$10-DCF!F$5*MAX(AX84*DCF!F$10,0)-MAX(AX84-AW84,0)/Inputs!$B$10)*DCF!F$6</f>
        <v>1081.2430592517501</v>
      </c>
      <c r="CF84" s="15">
        <f ca="1">(AY84*DCF!G$10-DCF!G$5*MAX(AY84*DCF!G$10,0)-MAX(AY84-AX84,0)/Inputs!$B$10)*DCF!G$6</f>
        <v>1200.6466364043738</v>
      </c>
      <c r="CG84" s="15">
        <f ca="1">(AZ84*DCF!H$10-DCF!H$5*MAX(AZ84*DCF!H$10,0)-MAX(AZ84-AY84,0)/Inputs!$B$10)*DCF!H$6</f>
        <v>1438.3231981951458</v>
      </c>
      <c r="CH84" s="15">
        <f ca="1">(BA84*DCF!I$10-DCF!I$5*MAX(BA84*DCF!I$10,0)-MAX(BA84-AZ84,0)/Inputs!$B$10)*DCF!I$6</f>
        <v>1482.7912749994166</v>
      </c>
      <c r="CI84" s="15">
        <f ca="1">(BB84*DCF!J$10-DCF!J$5*MAX(BB84*DCF!J$10,0)-MAX(BB84-BA84,0)/Inputs!$B$10)*DCF!J$6</f>
        <v>1403.6540547663581</v>
      </c>
      <c r="CJ84" s="15">
        <f ca="1">(BC84*DCF!K$10-DCF!K$5*MAX(BC84*DCF!K$10,0)-MAX(BC84-BB84,0)/Inputs!$B$10)*DCF!K$6</f>
        <v>1426.3059758228214</v>
      </c>
      <c r="CK84" s="15">
        <f ca="1">(BD84*DCF!L$10-DCF!L$5*MAX(BD84*DCF!L$10,0)-MAX(BD84-BC84,0)/Inputs!$B$10)*DCF!L$6</f>
        <v>1597.0719795895379</v>
      </c>
      <c r="CL84" s="15">
        <f ca="1">(BE84*DCF!M$10-DCF!M$5*MAX(BE84*DCF!M$10,0)-MAX(BE84-BD84,0)/Inputs!$B$10)*DCF!M$6</f>
        <v>1849.1635008410638</v>
      </c>
      <c r="CM84" s="15">
        <f ca="1">(BF84*DCF!C$28-DCF!C$5*MAX(BF84*DCF!C$28,0)-MAX(BF84-Inputs!$B$13,0)/Inputs!$B$17)*DCF!C$6</f>
        <v>3552.1932601587291</v>
      </c>
      <c r="CN84" s="15">
        <f ca="1">(BG84*DCF!D$28-DCF!D$5*MAX(BG84*DCF!D$28,0)-MAX(BG84-BF84,0)/Inputs!$B$17)*DCF!D$6</f>
        <v>3676.6386593349953</v>
      </c>
      <c r="CO84" s="15">
        <f ca="1">(BH84*DCF!E$28-DCF!E$5*MAX(BH84*DCF!E$28,0)-MAX(BH84-BG84,0)/Inputs!$B$17)*DCF!E$6</f>
        <v>3755.2499322857607</v>
      </c>
      <c r="CP84" s="15">
        <f ca="1">(BI84*DCF!F$28-DCF!F$5*MAX(BI84*DCF!F$28,0)-MAX(BI84-BH84,0)/Inputs!$B$17)*DCF!F$6</f>
        <v>4099.6875585086673</v>
      </c>
      <c r="CQ84" s="15">
        <f ca="1">(BJ84*DCF!G$28-DCF!G$5*MAX(BJ84*DCF!G$28,0)-MAX(BJ84-BI84,0)/Inputs!$B$17)*DCF!G$6</f>
        <v>4569.2799558708566</v>
      </c>
      <c r="CR84" s="15">
        <f ca="1">(BK84*DCF!H$28-DCF!H$5*MAX(BK84*DCF!H$28,0)-MAX(BK84-BJ84,0)/Inputs!$B$17)*DCF!H$6</f>
        <v>5449.0502948088842</v>
      </c>
      <c r="CS84" s="15">
        <f ca="1">(BL84*DCF!I$28-DCF!I$5*MAX(BL84*DCF!I$28,0)-MAX(BL84-BK84,0)/Inputs!$B$17)*DCF!I$6</f>
        <v>6035.796006583384</v>
      </c>
      <c r="CT84" s="15">
        <f ca="1">(BM84*DCF!J$28-DCF!J$5*MAX(BM84*DCF!J$28,0)-MAX(BM84-BL84,0)/Inputs!$B$17)*DCF!J$6</f>
        <v>7279.4296084247808</v>
      </c>
      <c r="CU84" s="15">
        <f ca="1">(BN84*DCF!K$28-DCF!K$5*MAX(BN84*DCF!K$28,0)-MAX(BN84-BM84,0)/Inputs!$B$17)*DCF!K$6</f>
        <v>9248.5094335406247</v>
      </c>
      <c r="CV84" s="15">
        <f ca="1">(BO84*DCF!L$28-DCF!L$5*MAX(BO84*DCF!L$28,0)-MAX(BO84-BN84,0)/Inputs!$B$17)*DCF!L$6</f>
        <v>10365.877805684642</v>
      </c>
      <c r="CW84" s="15">
        <f ca="1">(BP84*DCF!M$28-DCF!M$5*MAX(BP84*DCF!M$28,0)-MAX(BP84-BO84,0)/Inputs!$B$17)*DCF!M$6</f>
        <v>11776.644913765855</v>
      </c>
      <c r="CX84" s="15">
        <f ca="1">(BQ84*DCF!C$46-DCF!C$5*MAX(BQ84*DCF!C$46,0)-MAX(BQ84-Inputs!$B$20,0)/Inputs!$B$24)*DCF!C$6</f>
        <v>-4509.3353759642687</v>
      </c>
      <c r="CY84" s="15">
        <f ca="1">(BR84*DCF!D$46-DCF!D$5*MAX(BR84*DCF!D$46,0)-MAX(BR84-BQ84,0)/Inputs!$B$24)*DCF!D$6</f>
        <v>-2552.0854713511458</v>
      </c>
      <c r="CZ84" s="15">
        <f ca="1">(BS84*DCF!E$46-DCF!E$5*MAX(BS84*DCF!E$46,0)-MAX(BS84-BR84,0)/Inputs!$B$24)*DCF!E$6</f>
        <v>-1866.2050929334609</v>
      </c>
      <c r="DA84" s="15">
        <f ca="1">(BT84*DCF!F$46-DCF!F$5*MAX(BT84*DCF!F$46,0)-MAX(BT84-BS84,0)/Inputs!$B$24)*DCF!F$6</f>
        <v>-1580.6026043417799</v>
      </c>
      <c r="DB84" s="15">
        <f ca="1">(BU84*DCF!G$46-DCF!G$5*MAX(BU84*DCF!G$46,0)-MAX(BU84-BT84,0)/Inputs!$B$24)*DCF!G$6</f>
        <v>-1242.3857271008278</v>
      </c>
      <c r="DC84" s="15">
        <f ca="1">(BV84*DCF!H$46-DCF!H$5*MAX(BV84*DCF!H$46,0)-MAX(BV84-BU84,0)/Inputs!$B$24)*DCF!H$6</f>
        <v>-750.3860193456286</v>
      </c>
      <c r="DD84" s="15">
        <f ca="1">(BW84*DCF!I$46-DCF!I$5*MAX(BW84*DCF!I$46,0)-MAX(BW84-BV84,0)/Inputs!$B$24)*DCF!I$6</f>
        <v>-236.12243074610518</v>
      </c>
      <c r="DE84" s="15">
        <f ca="1">(BX84*DCF!J$46-DCF!J$5*MAX(BX84*DCF!J$46,0)-MAX(BX84-BW84,0)/Inputs!$B$24)*DCF!J$6</f>
        <v>-1411.5332475568082</v>
      </c>
      <c r="DF84" s="15">
        <f ca="1">(BY84*DCF!K$46-DCF!K$5*MAX(BY84*DCF!K$46,0)-MAX(BY84-BX84,0)/Inputs!$B$24)*DCF!K$6</f>
        <v>630.24753249269554</v>
      </c>
      <c r="DG84" s="15">
        <f ca="1">(BZ84*DCF!L$46-DCF!L$5*MAX(BZ84*DCF!L$46,0)-MAX(BZ84-BY84,0)/Inputs!$B$24)*DCF!L$6</f>
        <v>682.58631290595019</v>
      </c>
      <c r="DH84" s="15">
        <f ca="1">(CA84*DCF!M$46-DCF!M$5*MAX(CA84*DCF!M$46,0)-MAX(CA84-BZ84,0)/Inputs!$B$24)*DCF!M$6</f>
        <v>-352.85118398686137</v>
      </c>
      <c r="DI84" s="15">
        <f ca="1">SUM(CB84:CL84)+BE84*DCF!M$10*(1+Inputs!$B$30)*(1-Inputs!$B$33)*(1-Inputs!$B$30/Inputs!$B$31)/(Inputs!$B$29-Inputs!$B$30)*DCF!M$6</f>
        <v>59996.476260323347</v>
      </c>
      <c r="DJ84" s="15">
        <f ca="1">SUM(CM84:CW84)+BP84*DCF!M$28*(1+Inputs!$B$30)*(1-Inputs!$B$33)*(1-Inputs!$B$30/Inputs!$B$31)/(Inputs!$B$29-Inputs!$B$30)*DCF!M$6</f>
        <v>334274.15259183687</v>
      </c>
      <c r="DK84" s="15">
        <f ca="1">SUM(CX84:DH84)+CA84*DCF!M$46*(1+Inputs!$B$30)*(1-Inputs!$B$33)*(1-Inputs!$B$30/Inputs!$B$31)/(Inputs!$B$29-Inputs!$B$30)*DCF!M$6</f>
        <v>110047.32189205998</v>
      </c>
      <c r="DM84" s="15">
        <f ca="1">DI84+DJ84+DK84+Inputs!$B$34+Inputs!$B$36-Inputs!$B$35</f>
        <v>581168.95074422029</v>
      </c>
    </row>
    <row r="85" spans="1:117" x14ac:dyDescent="0.75">
      <c r="A85" s="11">
        <v>72</v>
      </c>
      <c r="C85" s="24">
        <f t="shared" ca="1" si="67"/>
        <v>6.023871537669756E-2</v>
      </c>
      <c r="D85" s="24">
        <f t="shared" ca="1" si="67"/>
        <v>-0.48671208285285722</v>
      </c>
      <c r="E85" s="24">
        <f t="shared" ca="1" si="67"/>
        <v>-1.6577204075721981</v>
      </c>
      <c r="F85" s="24">
        <f t="shared" ca="1" si="67"/>
        <v>0.69984641621393939</v>
      </c>
      <c r="G85" s="24">
        <f t="shared" ca="1" si="67"/>
        <v>5.4322334866439823E-2</v>
      </c>
      <c r="H85" s="24">
        <f t="shared" ca="1" si="67"/>
        <v>-0.11436149129779166</v>
      </c>
      <c r="I85" s="24">
        <f t="shared" ca="1" si="67"/>
        <v>-8.0582715276780514E-2</v>
      </c>
      <c r="J85" s="24">
        <f t="shared" ca="1" si="67"/>
        <v>-0.90813108530195685</v>
      </c>
      <c r="K85" s="24">
        <f t="shared" ca="1" si="67"/>
        <v>-0.5364566243703407</v>
      </c>
      <c r="L85" s="24">
        <f t="shared" ca="1" si="67"/>
        <v>-0.4498030349689629</v>
      </c>
      <c r="M85" s="24">
        <f t="shared" ca="1" si="67"/>
        <v>-0.37543053588397707</v>
      </c>
      <c r="N85" s="24">
        <f ca="1">SQRT(Inputs!$B$38)*C85+SQRT(1-Inputs!$B$38)*_xlfn.NORM.S.INV(RAND())</f>
        <v>7.739187829857308E-2</v>
      </c>
      <c r="O85" s="24">
        <f ca="1">SQRT(Inputs!$B$38)*D85+SQRT(1-Inputs!$B$38)*_xlfn.NORM.S.INV(RAND())</f>
        <v>-0.25901168381919509</v>
      </c>
      <c r="P85" s="24">
        <f ca="1">SQRT(Inputs!$B$38)*E85+SQRT(1-Inputs!$B$38)*_xlfn.NORM.S.INV(RAND())</f>
        <v>-1.0072300888688022</v>
      </c>
      <c r="Q85" s="24">
        <f ca="1">SQRT(Inputs!$B$38)*F85+SQRT(1-Inputs!$B$38)*_xlfn.NORM.S.INV(RAND())</f>
        <v>-0.42540754777210754</v>
      </c>
      <c r="R85" s="24">
        <f ca="1">SQRT(Inputs!$B$38)*G85+SQRT(1-Inputs!$B$38)*_xlfn.NORM.S.INV(RAND())</f>
        <v>0.78012924201264111</v>
      </c>
      <c r="S85" s="24">
        <f ca="1">SQRT(Inputs!$B$38)*H85+SQRT(1-Inputs!$B$38)*_xlfn.NORM.S.INV(RAND())</f>
        <v>0.25393214464137231</v>
      </c>
      <c r="T85" s="24">
        <f ca="1">SQRT(Inputs!$B$38)*I85+SQRT(1-Inputs!$B$38)*_xlfn.NORM.S.INV(RAND())</f>
        <v>-1.2957676177983251</v>
      </c>
      <c r="U85" s="24">
        <f ca="1">SQRT(Inputs!$B$38)*J85+SQRT(1-Inputs!$B$38)*_xlfn.NORM.S.INV(RAND())</f>
        <v>-1.2278796341495057</v>
      </c>
      <c r="V85" s="24">
        <f ca="1">SQRT(Inputs!$B$38)*K85+SQRT(1-Inputs!$B$38)*_xlfn.NORM.S.INV(RAND())</f>
        <v>-0.95513388203508387</v>
      </c>
      <c r="W85" s="24">
        <f ca="1">SQRT(Inputs!$B$38)*L85+SQRT(1-Inputs!$B$38)*_xlfn.NORM.S.INV(RAND())</f>
        <v>0.78810576214765538</v>
      </c>
      <c r="X85" s="24">
        <f ca="1">SQRT(Inputs!$B$38)*M85+SQRT(1-Inputs!$B$38)*_xlfn.NORM.S.INV(RAND())</f>
        <v>0.74616396622307257</v>
      </c>
      <c r="Y85" s="24">
        <f ca="1">SQRT(Inputs!$B$38)*C85+SQRT(1-Inputs!$B$38)*_xlfn.NORM.S.INV(RAND())</f>
        <v>1.1201346545932447</v>
      </c>
      <c r="Z85" s="24">
        <f ca="1">SQRT(Inputs!$B$38)*D85+SQRT(1-Inputs!$B$38)*_xlfn.NORM.S.INV(RAND())</f>
        <v>1.020831616762613E-2</v>
      </c>
      <c r="AA85" s="24">
        <f ca="1">SQRT(Inputs!$B$38)*E85+SQRT(1-Inputs!$B$38)*_xlfn.NORM.S.INV(RAND())</f>
        <v>-2.9227114742265954</v>
      </c>
      <c r="AB85" s="24">
        <f ca="1">SQRT(Inputs!$B$38)*F85+SQRT(1-Inputs!$B$38)*_xlfn.NORM.S.INV(RAND())</f>
        <v>-1.3365356382963394</v>
      </c>
      <c r="AC85" s="24">
        <f ca="1">SQRT(Inputs!$B$38)*G85+SQRT(1-Inputs!$B$38)*_xlfn.NORM.S.INV(RAND())</f>
        <v>1.7075025854664823</v>
      </c>
      <c r="AD85" s="24">
        <f ca="1">SQRT(Inputs!$B$38)*H85+SQRT(1-Inputs!$B$38)*_xlfn.NORM.S.INV(RAND())</f>
        <v>-1.1921922401551135</v>
      </c>
      <c r="AE85" s="24">
        <f ca="1">SQRT(Inputs!$B$38)*I85+SQRT(1-Inputs!$B$38)*_xlfn.NORM.S.INV(RAND())</f>
        <v>-0.17920855178846187</v>
      </c>
      <c r="AF85" s="24">
        <f ca="1">SQRT(Inputs!$B$38)*J85+SQRT(1-Inputs!$B$38)*_xlfn.NORM.S.INV(RAND())</f>
        <v>-1.5666790754392361</v>
      </c>
      <c r="AG85" s="24">
        <f ca="1">SQRT(Inputs!$B$38)*K85+SQRT(1-Inputs!$B$38)*_xlfn.NORM.S.INV(RAND())</f>
        <v>0.41686169534849982</v>
      </c>
      <c r="AH85" s="24">
        <f ca="1">SQRT(Inputs!$B$38)*L85+SQRT(1-Inputs!$B$38)*_xlfn.NORM.S.INV(RAND())</f>
        <v>-2.0256946969707652</v>
      </c>
      <c r="AI85" s="24">
        <f ca="1">SQRT(Inputs!$B$38)*M85+SQRT(1-Inputs!$B$38)*_xlfn.NORM.S.INV(RAND())</f>
        <v>0.14953465901941598</v>
      </c>
      <c r="AJ85" s="24">
        <f ca="1">SQRT(Inputs!$B$38)*C85+SQRT(1-Inputs!$B$38)*_xlfn.NORM.S.INV(RAND())</f>
        <v>-0.34404703318236984</v>
      </c>
      <c r="AK85" s="24">
        <f ca="1">SQRT(Inputs!$B$38)*D85+SQRT(1-Inputs!$B$38)*_xlfn.NORM.S.INV(RAND())</f>
        <v>-1.1874833363770845</v>
      </c>
      <c r="AL85" s="24">
        <f ca="1">SQRT(Inputs!$B$38)*E85+SQRT(1-Inputs!$B$38)*_xlfn.NORM.S.INV(RAND())</f>
        <v>-1.5015305005736832</v>
      </c>
      <c r="AM85" s="24">
        <f ca="1">SQRT(Inputs!$B$38)*F85+SQRT(1-Inputs!$B$38)*_xlfn.NORM.S.INV(RAND())</f>
        <v>-1.979229782772423</v>
      </c>
      <c r="AN85" s="24">
        <f ca="1">SQRT(Inputs!$B$38)*G85+SQRT(1-Inputs!$B$38)*_xlfn.NORM.S.INV(RAND())</f>
        <v>-0.71881747145571717</v>
      </c>
      <c r="AO85" s="24">
        <f ca="1">SQRT(Inputs!$B$38)*H85+SQRT(1-Inputs!$B$38)*_xlfn.NORM.S.INV(RAND())</f>
        <v>0.79065307638892723</v>
      </c>
      <c r="AP85" s="24">
        <f ca="1">SQRT(Inputs!$B$38)*I85+SQRT(1-Inputs!$B$38)*_xlfn.NORM.S.INV(RAND())</f>
        <v>-4.1771447680473438E-2</v>
      </c>
      <c r="AQ85" s="24">
        <f ca="1">SQRT(Inputs!$B$38)*J85+SQRT(1-Inputs!$B$38)*_xlfn.NORM.S.INV(RAND())</f>
        <v>-1.869461809281922</v>
      </c>
      <c r="AR85" s="24">
        <f ca="1">SQRT(Inputs!$B$38)*K85+SQRT(1-Inputs!$B$38)*_xlfn.NORM.S.INV(RAND())</f>
        <v>0.39762584123860623</v>
      </c>
      <c r="AS85" s="24">
        <f ca="1">SQRT(Inputs!$B$38)*L85+SQRT(1-Inputs!$B$38)*_xlfn.NORM.S.INV(RAND())</f>
        <v>-0.30843599428264029</v>
      </c>
      <c r="AT85" s="24">
        <f ca="1">SQRT(Inputs!$B$38)*M85+SQRT(1-Inputs!$B$38)*_xlfn.NORM.S.INV(RAND())</f>
        <v>-0.37114739541604314</v>
      </c>
      <c r="AU85" s="15">
        <f ca="1">Inputs!$B$6*EXP($B$8-0.5*C$5^2+C$5*N85)</f>
        <v>5024.7957107921002</v>
      </c>
      <c r="AV85" s="15">
        <f t="shared" ca="1" si="37"/>
        <v>5887.8133057387631</v>
      </c>
      <c r="AW85" s="15">
        <f t="shared" ca="1" si="38"/>
        <v>6267.1639381166542</v>
      </c>
      <c r="AX85" s="15">
        <f t="shared" ca="1" si="39"/>
        <v>7255.5341267710801</v>
      </c>
      <c r="AY85" s="15">
        <f t="shared" ca="1" si="40"/>
        <v>9712.8191119246767</v>
      </c>
      <c r="AZ85" s="15">
        <f t="shared" ca="1" si="41"/>
        <v>12215.899919946034</v>
      </c>
      <c r="BA85" s="15">
        <f t="shared" ca="1" si="42"/>
        <v>13053.274096322091</v>
      </c>
      <c r="BB85" s="15">
        <f t="shared" ca="1" si="43"/>
        <v>14131.286808685747</v>
      </c>
      <c r="BC85" s="15">
        <f t="shared" ca="1" si="44"/>
        <v>15782.873109929042</v>
      </c>
      <c r="BD85" s="15">
        <f t="shared" ca="1" si="45"/>
        <v>20814.659267503313</v>
      </c>
      <c r="BE85" s="15">
        <f t="shared" ca="1" si="46"/>
        <v>27299.342994233219</v>
      </c>
      <c r="BF85" s="15">
        <f ca="1">Inputs!$B$13*EXP($B$9-0.5*C$6^2+C$6*Y85)</f>
        <v>17270.123795263396</v>
      </c>
      <c r="BG85" s="15">
        <f t="shared" ca="1" si="47"/>
        <v>21086.514127766339</v>
      </c>
      <c r="BH85" s="15">
        <f t="shared" ca="1" si="48"/>
        <v>15866.638759324891</v>
      </c>
      <c r="BI85" s="15">
        <f t="shared" ca="1" si="49"/>
        <v>15811.648547392284</v>
      </c>
      <c r="BJ85" s="15">
        <f t="shared" ca="1" si="50"/>
        <v>24793.449688051925</v>
      </c>
      <c r="BK85" s="15">
        <f t="shared" ca="1" si="51"/>
        <v>25870.30206604808</v>
      </c>
      <c r="BL85" s="15">
        <f t="shared" ca="1" si="52"/>
        <v>31049.025368488026</v>
      </c>
      <c r="BM85" s="15">
        <f t="shared" ca="1" si="53"/>
        <v>31416.05571913757</v>
      </c>
      <c r="BN85" s="15">
        <f t="shared" ca="1" si="54"/>
        <v>40616.989011305857</v>
      </c>
      <c r="BO85" s="15">
        <f t="shared" ca="1" si="55"/>
        <v>39490.335765056239</v>
      </c>
      <c r="BP85" s="15">
        <f t="shared" ca="1" si="56"/>
        <v>49435.676019588609</v>
      </c>
      <c r="BQ85" s="15">
        <f ca="1">Inputs!$B$20*EXP($B$10-0.5*C$7^2+C$7*AJ85)</f>
        <v>3796.7516798579345</v>
      </c>
      <c r="BR85" s="15">
        <f t="shared" ca="1" si="57"/>
        <v>3533.2086601782216</v>
      </c>
      <c r="BS85" s="15">
        <f t="shared" ca="1" si="58"/>
        <v>3143.4778864641635</v>
      </c>
      <c r="BT85" s="15">
        <f t="shared" ca="1" si="59"/>
        <v>2578.7762320666202</v>
      </c>
      <c r="BU85" s="15">
        <f t="shared" ca="1" si="60"/>
        <v>3003.3193840607419</v>
      </c>
      <c r="BV85" s="15">
        <f t="shared" ca="1" si="61"/>
        <v>4993.2223544406725</v>
      </c>
      <c r="BW85" s="15">
        <f t="shared" ca="1" si="62"/>
        <v>6906.4303910385415</v>
      </c>
      <c r="BX85" s="15">
        <f t="shared" ca="1" si="63"/>
        <v>6640.5135448290202</v>
      </c>
      <c r="BY85" s="15">
        <f t="shared" ca="1" si="64"/>
        <v>10039.952979085758</v>
      </c>
      <c r="BZ85" s="15">
        <f t="shared" ca="1" si="65"/>
        <v>13310.911030572419</v>
      </c>
      <c r="CA85" s="15">
        <f t="shared" ca="1" si="66"/>
        <v>17504.397883673355</v>
      </c>
      <c r="CB85" s="15">
        <f ca="1">(AU85*DCF!C$10-DCF!C$5*MAX(AU85*DCF!C$10,0)-MAX(AU85-Inputs!$B$6,0)/Inputs!$B$10)*DCF!C$6</f>
        <v>1042.6282660886502</v>
      </c>
      <c r="CC85" s="15">
        <f ca="1">(AV85*DCF!D$10-DCF!D$5*MAX(AV85*DCF!D$10,0)-MAX(AV85-AU85,0)/Inputs!$B$10)*DCF!D$6</f>
        <v>1224.6903508952755</v>
      </c>
      <c r="CD85" s="15">
        <f ca="1">(AW85*DCF!E$10-DCF!E$5*MAX(AW85*DCF!E$10,0)-MAX(AW85-AV85,0)/Inputs!$B$10)*DCF!E$6</f>
        <v>1361.5429165002463</v>
      </c>
      <c r="CE85" s="15">
        <f ca="1">(AX85*DCF!F$10-DCF!F$5*MAX(AX85*DCF!F$10,0)-MAX(AX85-AW85,0)/Inputs!$B$10)*DCF!F$6</f>
        <v>1378.2162051629591</v>
      </c>
      <c r="CF85" s="15">
        <f ca="1">(AY85*DCF!G$10-DCF!G$5*MAX(AY85*DCF!G$10,0)-MAX(AY85-AX85,0)/Inputs!$B$10)*DCF!G$6</f>
        <v>1528.8951387416898</v>
      </c>
      <c r="CG85" s="15">
        <f ca="1">(AZ85*DCF!H$10-DCF!H$5*MAX(AZ85*DCF!H$10,0)-MAX(AZ85-AY85,0)/Inputs!$B$10)*DCF!H$6</f>
        <v>1927.2588605807384</v>
      </c>
      <c r="CH85" s="15">
        <f ca="1">(BA85*DCF!I$10-DCF!I$5*MAX(BA85*DCF!I$10,0)-MAX(BA85-AZ85,0)/Inputs!$B$10)*DCF!I$6</f>
        <v>2246.9982886409321</v>
      </c>
      <c r="CI85" s="15">
        <f ca="1">(BB85*DCF!J$10-DCF!J$5*MAX(BB85*DCF!J$10,0)-MAX(BB85-BA85,0)/Inputs!$B$10)*DCF!J$6</f>
        <v>2261.6065432042942</v>
      </c>
      <c r="CJ85" s="15">
        <f ca="1">(BC85*DCF!K$10-DCF!K$5*MAX(BC85*DCF!K$10,0)-MAX(BC85-BB85,0)/Inputs!$B$10)*DCF!K$6</f>
        <v>2309.592155887759</v>
      </c>
      <c r="CK85" s="15">
        <f ca="1">(BD85*DCF!L$10-DCF!L$5*MAX(BD85*DCF!L$10,0)-MAX(BD85-BC85,0)/Inputs!$B$10)*DCF!L$6</f>
        <v>2488.5550065246848</v>
      </c>
      <c r="CL85" s="15">
        <f ca="1">(BE85*DCF!M$10-DCF!M$5*MAX(BE85*DCF!M$10,0)-MAX(BE85-BD85,0)/Inputs!$B$10)*DCF!M$6</f>
        <v>3077.6256280577973</v>
      </c>
      <c r="CM85" s="15">
        <f ca="1">(BF85*DCF!C$28-DCF!C$5*MAX(BF85*DCF!C$28,0)-MAX(BF85-Inputs!$B$13,0)/Inputs!$B$17)*DCF!C$6</f>
        <v>3912.0394244188078</v>
      </c>
      <c r="CN85" s="15">
        <f ca="1">(BG85*DCF!D$28-DCF!D$5*MAX(BG85*DCF!D$28,0)-MAX(BG85-BF85,0)/Inputs!$B$17)*DCF!D$6</f>
        <v>5396.2537080090215</v>
      </c>
      <c r="CO85" s="15">
        <f ca="1">(BH85*DCF!E$28-DCF!E$5*MAX(BH85*DCF!E$28,0)-MAX(BH85-BG85,0)/Inputs!$B$17)*DCF!E$6</f>
        <v>4493.7146250464948</v>
      </c>
      <c r="CP85" s="15">
        <f ca="1">(BI85*DCF!F$28-DCF!F$5*MAX(BI85*DCF!F$28,0)-MAX(BI85-BH85,0)/Inputs!$B$17)*DCF!F$6</f>
        <v>4292.4460881570558</v>
      </c>
      <c r="CQ85" s="15">
        <f ca="1">(BJ85*DCF!G$28-DCF!G$5*MAX(BJ85*DCF!G$28,0)-MAX(BJ85-BI85,0)/Inputs!$B$17)*DCF!G$6</f>
        <v>4922.1984064280214</v>
      </c>
      <c r="CR85" s="15">
        <f ca="1">(BK85*DCF!H$28-DCF!H$5*MAX(BK85*DCF!H$28,0)-MAX(BK85-BJ85,0)/Inputs!$B$17)*DCF!H$6</f>
        <v>6230.6984817053208</v>
      </c>
      <c r="CS85" s="15">
        <f ca="1">(BL85*DCF!I$28-DCF!I$5*MAX(BL85*DCF!I$28,0)-MAX(BL85-BK85,0)/Inputs!$B$17)*DCF!I$6</f>
        <v>6557.9670551311365</v>
      </c>
      <c r="CT85" s="15">
        <f ca="1">(BM85*DCF!J$28-DCF!J$5*MAX(BM85*DCF!J$28,0)-MAX(BM85-BL85,0)/Inputs!$B$17)*DCF!J$6</f>
        <v>6959.7232476132403</v>
      </c>
      <c r="CU85" s="15">
        <f ca="1">(BN85*DCF!K$28-DCF!K$5*MAX(BN85*DCF!K$28,0)-MAX(BN85-BM85,0)/Inputs!$B$17)*DCF!K$6</f>
        <v>7450.63528167192</v>
      </c>
      <c r="CV85" s="15">
        <f ca="1">(BO85*DCF!L$28-DCF!L$5*MAX(BO85*DCF!L$28,0)-MAX(BO85-BN85,0)/Inputs!$B$17)*DCF!L$6</f>
        <v>7879.1508822825363</v>
      </c>
      <c r="CW85" s="15">
        <f ca="1">(BP85*DCF!M$28-DCF!M$5*MAX(BP85*DCF!M$28,0)-MAX(BP85-BO85,0)/Inputs!$B$17)*DCF!M$6</f>
        <v>8261.7835392951783</v>
      </c>
      <c r="CX85" s="15">
        <f ca="1">(BQ85*DCF!C$46-DCF!C$5*MAX(BQ85*DCF!C$46,0)-MAX(BQ85-Inputs!$B$20,0)/Inputs!$B$24)*DCF!C$6</f>
        <v>-1152.021949093257</v>
      </c>
      <c r="CY85" s="15">
        <f ca="1">(BR85*DCF!D$46-DCF!D$5*MAX(BR85*DCF!D$46,0)-MAX(BR85-BQ85,0)/Inputs!$B$24)*DCF!D$6</f>
        <v>-603.03632280135412</v>
      </c>
      <c r="CZ85" s="15">
        <f ca="1">(BS85*DCF!E$46-DCF!E$5*MAX(BS85*DCF!E$46,0)-MAX(BS85-BR85,0)/Inputs!$B$24)*DCF!E$6</f>
        <v>-371.72173328001935</v>
      </c>
      <c r="DA85" s="15">
        <f ca="1">(BT85*DCF!F$46-DCF!F$5*MAX(BT85*DCF!F$46,0)-MAX(BT85-BS85,0)/Inputs!$B$24)*DCF!F$6</f>
        <v>-187.80278948616646</v>
      </c>
      <c r="DB85" s="15">
        <f ca="1">(BU85*DCF!G$46-DCF!G$5*MAX(BU85*DCF!G$46,0)-MAX(BU85-BT85,0)/Inputs!$B$24)*DCF!G$6</f>
        <v>-243.83365862756986</v>
      </c>
      <c r="DC85" s="15">
        <f ca="1">(BV85*DCF!H$46-DCF!H$5*MAX(BV85*DCF!H$46,0)-MAX(BV85-BU85,0)/Inputs!$B$24)*DCF!H$6</f>
        <v>-618.35015570777841</v>
      </c>
      <c r="DD85" s="15">
        <f ca="1">(BW85*DCF!I$46-DCF!I$5*MAX(BW85*DCF!I$46,0)-MAX(BW85-BV85,0)/Inputs!$B$24)*DCF!I$6</f>
        <v>-389.7013271921669</v>
      </c>
      <c r="DE85" s="15">
        <f ca="1">(BX85*DCF!J$46-DCF!J$5*MAX(BX85*DCF!J$46,0)-MAX(BX85-BW85,0)/Inputs!$B$24)*DCF!J$6</f>
        <v>278.55117459594788</v>
      </c>
      <c r="DF85" s="15">
        <f ca="1">(BY85*DCF!K$46-DCF!K$5*MAX(BY85*DCF!K$46,0)-MAX(BY85-BX85,0)/Inputs!$B$24)*DCF!K$6</f>
        <v>-259.25651818122077</v>
      </c>
      <c r="DG85" s="15">
        <f ca="1">(BZ85*DCF!L$46-DCF!L$5*MAX(BZ85*DCF!L$46,0)-MAX(BZ85-BY85,0)/Inputs!$B$24)*DCF!L$6</f>
        <v>179.89309839298662</v>
      </c>
      <c r="DH85" s="15">
        <f ca="1">(CA85*DCF!M$46-DCF!M$5*MAX(CA85*DCF!M$46,0)-MAX(CA85-BZ85,0)/Inputs!$B$24)*DCF!M$6</f>
        <v>495.60165971040647</v>
      </c>
      <c r="DI85" s="15">
        <f ca="1">SUM(CB85:CL85)+BE85*DCF!M$10*(1+Inputs!$B$30)*(1-Inputs!$B$33)*(1-Inputs!$B$30/Inputs!$B$31)/(Inputs!$B$29-Inputs!$B$30)*DCF!M$6</f>
        <v>96822.04190967507</v>
      </c>
      <c r="DJ85" s="15">
        <f ca="1">SUM(CM85:CW85)+BP85*DCF!M$28*(1+Inputs!$B$30)*(1-Inputs!$B$33)*(1-Inputs!$B$30/Inputs!$B$31)/(Inputs!$B$29-Inputs!$B$30)*DCF!M$6</f>
        <v>249796.79751529775</v>
      </c>
      <c r="DK85" s="15">
        <f ca="1">SUM(CX85:DH85)+CA85*DCF!M$46*(1+Inputs!$B$30)*(1-Inputs!$B$33)*(1-Inputs!$B$30/Inputs!$B$31)/(Inputs!$B$29-Inputs!$B$30)*DCF!M$6</f>
        <v>24192.194134975296</v>
      </c>
      <c r="DM85" s="15">
        <f ca="1">DI85+DJ85+DK85+Inputs!$B$34+Inputs!$B$36-Inputs!$B$35</f>
        <v>447662.03355994815</v>
      </c>
    </row>
    <row r="86" spans="1:117" x14ac:dyDescent="0.75">
      <c r="A86" s="11">
        <v>73</v>
      </c>
      <c r="C86" s="24">
        <f t="shared" ca="1" si="67"/>
        <v>-0.57395169145781855</v>
      </c>
      <c r="D86" s="24">
        <f t="shared" ca="1" si="67"/>
        <v>0.35590334806339946</v>
      </c>
      <c r="E86" s="24">
        <f t="shared" ca="1" si="67"/>
        <v>-1.0322313906239573</v>
      </c>
      <c r="F86" s="24">
        <f t="shared" ca="1" si="67"/>
        <v>-1.3451822849765265</v>
      </c>
      <c r="G86" s="24">
        <f t="shared" ca="1" si="67"/>
        <v>0.38981433474247751</v>
      </c>
      <c r="H86" s="24">
        <f t="shared" ca="1" si="67"/>
        <v>1.4538532925578331</v>
      </c>
      <c r="I86" s="24">
        <f t="shared" ca="1" si="67"/>
        <v>1.3123432260206092</v>
      </c>
      <c r="J86" s="24">
        <f t="shared" ca="1" si="67"/>
        <v>-1.0944830021201797</v>
      </c>
      <c r="K86" s="24">
        <f t="shared" ca="1" si="67"/>
        <v>1.2921148911771978</v>
      </c>
      <c r="L86" s="24">
        <f t="shared" ca="1" si="67"/>
        <v>0.88976953745269427</v>
      </c>
      <c r="M86" s="24">
        <f t="shared" ca="1" si="67"/>
        <v>0.63571428340549396</v>
      </c>
      <c r="N86" s="24">
        <f ca="1">SQRT(Inputs!$B$38)*C86+SQRT(1-Inputs!$B$38)*_xlfn.NORM.S.INV(RAND())</f>
        <v>0.19828803803467132</v>
      </c>
      <c r="O86" s="24">
        <f ca="1">SQRT(Inputs!$B$38)*D86+SQRT(1-Inputs!$B$38)*_xlfn.NORM.S.INV(RAND())</f>
        <v>1.1499656558407405</v>
      </c>
      <c r="P86" s="24">
        <f ca="1">SQRT(Inputs!$B$38)*E86+SQRT(1-Inputs!$B$38)*_xlfn.NORM.S.INV(RAND())</f>
        <v>-0.19008827866015093</v>
      </c>
      <c r="Q86" s="24">
        <f ca="1">SQRT(Inputs!$B$38)*F86+SQRT(1-Inputs!$B$38)*_xlfn.NORM.S.INV(RAND())</f>
        <v>-1.6496099807229823</v>
      </c>
      <c r="R86" s="24">
        <f ca="1">SQRT(Inputs!$B$38)*G86+SQRT(1-Inputs!$B$38)*_xlfn.NORM.S.INV(RAND())</f>
        <v>0.23987121005198961</v>
      </c>
      <c r="S86" s="24">
        <f ca="1">SQRT(Inputs!$B$38)*H86+SQRT(1-Inputs!$B$38)*_xlfn.NORM.S.INV(RAND())</f>
        <v>0.18295900443155899</v>
      </c>
      <c r="T86" s="24">
        <f ca="1">SQRT(Inputs!$B$38)*I86+SQRT(1-Inputs!$B$38)*_xlfn.NORM.S.INV(RAND())</f>
        <v>1.57428993917786</v>
      </c>
      <c r="U86" s="24">
        <f ca="1">SQRT(Inputs!$B$38)*J86+SQRT(1-Inputs!$B$38)*_xlfn.NORM.S.INV(RAND())</f>
        <v>-0.90524008771863573</v>
      </c>
      <c r="V86" s="24">
        <f ca="1">SQRT(Inputs!$B$38)*K86+SQRT(1-Inputs!$B$38)*_xlfn.NORM.S.INV(RAND())</f>
        <v>0.78252009254728683</v>
      </c>
      <c r="W86" s="24">
        <f ca="1">SQRT(Inputs!$B$38)*L86+SQRT(1-Inputs!$B$38)*_xlfn.NORM.S.INV(RAND())</f>
        <v>0.92396373808378451</v>
      </c>
      <c r="X86" s="24">
        <f ca="1">SQRT(Inputs!$B$38)*M86+SQRT(1-Inputs!$B$38)*_xlfn.NORM.S.INV(RAND())</f>
        <v>-9.6992627505163242E-2</v>
      </c>
      <c r="Y86" s="24">
        <f ca="1">SQRT(Inputs!$B$38)*C86+SQRT(1-Inputs!$B$38)*_xlfn.NORM.S.INV(RAND())</f>
        <v>-0.94096934328904169</v>
      </c>
      <c r="Z86" s="24">
        <f ca="1">SQRT(Inputs!$B$38)*D86+SQRT(1-Inputs!$B$38)*_xlfn.NORM.S.INV(RAND())</f>
        <v>1.4331457146960693</v>
      </c>
      <c r="AA86" s="24">
        <f ca="1">SQRT(Inputs!$B$38)*E86+SQRT(1-Inputs!$B$38)*_xlfn.NORM.S.INV(RAND())</f>
        <v>0.70017601637578797</v>
      </c>
      <c r="AB86" s="24">
        <f ca="1">SQRT(Inputs!$B$38)*F86+SQRT(1-Inputs!$B$38)*_xlfn.NORM.S.INV(RAND())</f>
        <v>-1.4548219745051725</v>
      </c>
      <c r="AC86" s="24">
        <f ca="1">SQRT(Inputs!$B$38)*G86+SQRT(1-Inputs!$B$38)*_xlfn.NORM.S.INV(RAND())</f>
        <v>0.55836830784163793</v>
      </c>
      <c r="AD86" s="24">
        <f ca="1">SQRT(Inputs!$B$38)*H86+SQRT(1-Inputs!$B$38)*_xlfn.NORM.S.INV(RAND())</f>
        <v>0.73692299558282226</v>
      </c>
      <c r="AE86" s="24">
        <f ca="1">SQRT(Inputs!$B$38)*I86+SQRT(1-Inputs!$B$38)*_xlfn.NORM.S.INV(RAND())</f>
        <v>0.88598778818846879</v>
      </c>
      <c r="AF86" s="24">
        <f ca="1">SQRT(Inputs!$B$38)*J86+SQRT(1-Inputs!$B$38)*_xlfn.NORM.S.INV(RAND())</f>
        <v>-2.4875880688925505</v>
      </c>
      <c r="AG86" s="24">
        <f ca="1">SQRT(Inputs!$B$38)*K86+SQRT(1-Inputs!$B$38)*_xlfn.NORM.S.INV(RAND())</f>
        <v>2.0266911500201434E-2</v>
      </c>
      <c r="AH86" s="24">
        <f ca="1">SQRT(Inputs!$B$38)*L86+SQRT(1-Inputs!$B$38)*_xlfn.NORM.S.INV(RAND())</f>
        <v>0.65010025360293133</v>
      </c>
      <c r="AI86" s="24">
        <f ca="1">SQRT(Inputs!$B$38)*M86+SQRT(1-Inputs!$B$38)*_xlfn.NORM.S.INV(RAND())</f>
        <v>-0.69057853365308453</v>
      </c>
      <c r="AJ86" s="24">
        <f ca="1">SQRT(Inputs!$B$38)*C86+SQRT(1-Inputs!$B$38)*_xlfn.NORM.S.INV(RAND())</f>
        <v>-0.23842532825186613</v>
      </c>
      <c r="AK86" s="24">
        <f ca="1">SQRT(Inputs!$B$38)*D86+SQRT(1-Inputs!$B$38)*_xlfn.NORM.S.INV(RAND())</f>
        <v>-0.87846482085302402</v>
      </c>
      <c r="AL86" s="24">
        <f ca="1">SQRT(Inputs!$B$38)*E86+SQRT(1-Inputs!$B$38)*_xlfn.NORM.S.INV(RAND())</f>
        <v>-0.29800570965096401</v>
      </c>
      <c r="AM86" s="24">
        <f ca="1">SQRT(Inputs!$B$38)*F86+SQRT(1-Inputs!$B$38)*_xlfn.NORM.S.INV(RAND())</f>
        <v>-2.3585120727859166</v>
      </c>
      <c r="AN86" s="24">
        <f ca="1">SQRT(Inputs!$B$38)*G86+SQRT(1-Inputs!$B$38)*_xlfn.NORM.S.INV(RAND())</f>
        <v>1.2705186945595182</v>
      </c>
      <c r="AO86" s="24">
        <f ca="1">SQRT(Inputs!$B$38)*H86+SQRT(1-Inputs!$B$38)*_xlfn.NORM.S.INV(RAND())</f>
        <v>0.10733468623396147</v>
      </c>
      <c r="AP86" s="24">
        <f ca="1">SQRT(Inputs!$B$38)*I86+SQRT(1-Inputs!$B$38)*_xlfn.NORM.S.INV(RAND())</f>
        <v>1.0457487472955493</v>
      </c>
      <c r="AQ86" s="24">
        <f ca="1">SQRT(Inputs!$B$38)*J86+SQRT(1-Inputs!$B$38)*_xlfn.NORM.S.INV(RAND())</f>
        <v>-0.81790353371563662</v>
      </c>
      <c r="AR86" s="24">
        <f ca="1">SQRT(Inputs!$B$38)*K86+SQRT(1-Inputs!$B$38)*_xlfn.NORM.S.INV(RAND())</f>
        <v>0.89485518004532527</v>
      </c>
      <c r="AS86" s="24">
        <f ca="1">SQRT(Inputs!$B$38)*L86+SQRT(1-Inputs!$B$38)*_xlfn.NORM.S.INV(RAND())</f>
        <v>-1.1488916045067259</v>
      </c>
      <c r="AT86" s="24">
        <f ca="1">SQRT(Inputs!$B$38)*M86+SQRT(1-Inputs!$B$38)*_xlfn.NORM.S.INV(RAND())</f>
        <v>1.1527444136840694</v>
      </c>
      <c r="AU86" s="15">
        <f ca="1">Inputs!$B$6*EXP($B$8-0.5*C$5^2+C$5*N86)</f>
        <v>5124.0986260864893</v>
      </c>
      <c r="AV86" s="15">
        <f t="shared" ca="1" si="37"/>
        <v>7386.2433931617634</v>
      </c>
      <c r="AW86" s="15">
        <f t="shared" ca="1" si="38"/>
        <v>8778.2367689928669</v>
      </c>
      <c r="AX86" s="15">
        <f t="shared" ca="1" si="39"/>
        <v>8721.3407673338115</v>
      </c>
      <c r="AY86" s="15">
        <f t="shared" ca="1" si="40"/>
        <v>10961.174349071516</v>
      </c>
      <c r="AZ86" s="15">
        <f t="shared" ca="1" si="41"/>
        <v>13678.642949708321</v>
      </c>
      <c r="BA86" s="15">
        <f t="shared" ca="1" si="42"/>
        <v>19737.407159374634</v>
      </c>
      <c r="BB86" s="15">
        <f t="shared" ca="1" si="43"/>
        <v>22069.423323992523</v>
      </c>
      <c r="BC86" s="15">
        <f t="shared" ca="1" si="44"/>
        <v>29150.228321358965</v>
      </c>
      <c r="BD86" s="15">
        <f t="shared" ca="1" si="45"/>
        <v>38935.333730626786</v>
      </c>
      <c r="BE86" s="15">
        <f t="shared" ca="1" si="46"/>
        <v>47290.636516794635</v>
      </c>
      <c r="BF86" s="15">
        <f ca="1">Inputs!$B$13*EXP($B$9-0.5*C$6^2+C$6*Y86)</f>
        <v>11477.274538508229</v>
      </c>
      <c r="BG86" s="15">
        <f t="shared" ca="1" si="47"/>
        <v>18115.666990155009</v>
      </c>
      <c r="BH86" s="15">
        <f t="shared" ca="1" si="48"/>
        <v>24859.621190474176</v>
      </c>
      <c r="BI86" s="15">
        <f t="shared" ca="1" si="49"/>
        <v>24326.504641732005</v>
      </c>
      <c r="BJ86" s="15">
        <f t="shared" ca="1" si="50"/>
        <v>32322.270559172164</v>
      </c>
      <c r="BK86" s="15">
        <f t="shared" ca="1" si="51"/>
        <v>43855.879328476956</v>
      </c>
      <c r="BL86" s="15">
        <f t="shared" ca="1" si="52"/>
        <v>60426.096348452862</v>
      </c>
      <c r="BM86" s="15">
        <f t="shared" ca="1" si="53"/>
        <v>54531.059848453995</v>
      </c>
      <c r="BN86" s="15">
        <f t="shared" ca="1" si="54"/>
        <v>67229.457153251031</v>
      </c>
      <c r="BO86" s="15">
        <f t="shared" ca="1" si="55"/>
        <v>89212.04671227379</v>
      </c>
      <c r="BP86" s="15">
        <f t="shared" ca="1" si="56"/>
        <v>101539.78305708316</v>
      </c>
      <c r="BQ86" s="15">
        <f ca="1">Inputs!$B$20*EXP($B$10-0.5*C$7^2+C$7*AJ86)</f>
        <v>3941.6841070386695</v>
      </c>
      <c r="BR86" s="15">
        <f t="shared" ca="1" si="57"/>
        <v>4046.3155282335319</v>
      </c>
      <c r="BS86" s="15">
        <f t="shared" ca="1" si="58"/>
        <v>5086.4793380396504</v>
      </c>
      <c r="BT86" s="15">
        <f t="shared" ca="1" si="59"/>
        <v>3777.5403607515491</v>
      </c>
      <c r="BU86" s="15">
        <f t="shared" ca="1" si="60"/>
        <v>7119.4870150812503</v>
      </c>
      <c r="BV86" s="15">
        <f t="shared" ca="1" si="61"/>
        <v>10147.712953058257</v>
      </c>
      <c r="BW86" s="15">
        <f t="shared" ca="1" si="62"/>
        <v>17668.663268284577</v>
      </c>
      <c r="BX86" s="15">
        <f t="shared" ca="1" si="63"/>
        <v>20975.167684936292</v>
      </c>
      <c r="BY86" s="15">
        <f t="shared" ca="1" si="64"/>
        <v>34877.943610743183</v>
      </c>
      <c r="BZ86" s="15">
        <f t="shared" ca="1" si="65"/>
        <v>39621.11254980474</v>
      </c>
      <c r="CA86" s="15">
        <f t="shared" ca="1" si="66"/>
        <v>68308.006075612255</v>
      </c>
      <c r="CB86" s="15">
        <f ca="1">(AU86*DCF!C$10-DCF!C$5*MAX(AU86*DCF!C$10,0)-MAX(AU86-Inputs!$B$6,0)/Inputs!$B$10)*DCF!C$6</f>
        <v>1041.920218602768</v>
      </c>
      <c r="CC86" s="15">
        <f ca="1">(AV86*DCF!D$10-DCF!D$5*MAX(AV86*DCF!D$10,0)-MAX(AV86-AU86,0)/Inputs!$B$10)*DCF!D$6</f>
        <v>1248.7819900098375</v>
      </c>
      <c r="CD86" s="15">
        <f ca="1">(AW86*DCF!E$10-DCF!E$5*MAX(AW86*DCF!E$10,0)-MAX(AW86-AV86,0)/Inputs!$B$10)*DCF!E$6</f>
        <v>1713.2205791740712</v>
      </c>
      <c r="CE86" s="15">
        <f ca="1">(AX86*DCF!F$10-DCF!F$5*MAX(AX86*DCF!F$10,0)-MAX(AX86-AW86,0)/Inputs!$B$10)*DCF!F$6</f>
        <v>1903.8547904544444</v>
      </c>
      <c r="CF86" s="15">
        <f ca="1">(AY86*DCF!G$10-DCF!G$5*MAX(AY86*DCF!G$10,0)-MAX(AY86-AX86,0)/Inputs!$B$10)*DCF!G$6</f>
        <v>1827.9039802524851</v>
      </c>
      <c r="CG86" s="15">
        <f ca="1">(AZ86*DCF!H$10-DCF!H$5*MAX(AZ86*DCF!H$10,0)-MAX(AZ86-AY86,0)/Inputs!$B$10)*DCF!H$6</f>
        <v>2173.1830730199877</v>
      </c>
      <c r="CH86" s="15">
        <f ca="1">(BA86*DCF!I$10-DCF!I$5*MAX(BA86*DCF!I$10,0)-MAX(BA86-AZ86,0)/Inputs!$B$10)*DCF!I$6</f>
        <v>2611.4546549176061</v>
      </c>
      <c r="CI86" s="15">
        <f ca="1">(BB86*DCF!J$10-DCF!J$5*MAX(BB86*DCF!J$10,0)-MAX(BB86-BA86,0)/Inputs!$B$10)*DCF!J$6</f>
        <v>3433.7856294114854</v>
      </c>
      <c r="CJ86" s="15">
        <f ca="1">(BC86*DCF!K$10-DCF!K$5*MAX(BC86*DCF!K$10,0)-MAX(BC86-BB86,0)/Inputs!$B$10)*DCF!K$6</f>
        <v>3701.5136944038054</v>
      </c>
      <c r="CK86" s="15">
        <f ca="1">(BD86*DCF!L$10-DCF!L$5*MAX(BD86*DCF!L$10,0)-MAX(BD86-BC86,0)/Inputs!$B$10)*DCF!L$6</f>
        <v>4606.8161555244369</v>
      </c>
      <c r="CL86" s="15">
        <f ca="1">(BE86*DCF!M$10-DCF!M$5*MAX(BE86*DCF!M$10,0)-MAX(BE86-BD86,0)/Inputs!$B$10)*DCF!M$6</f>
        <v>5675.1902783711903</v>
      </c>
      <c r="CM86" s="15">
        <f ca="1">(BF86*DCF!C$28-DCF!C$5*MAX(BF86*DCF!C$28,0)-MAX(BF86-Inputs!$B$13,0)/Inputs!$B$17)*DCF!C$6</f>
        <v>3481.9402965052009</v>
      </c>
      <c r="CN86" s="15">
        <f ca="1">(BG86*DCF!D$28-DCF!D$5*MAX(BG86*DCF!D$28,0)-MAX(BG86-BF86,0)/Inputs!$B$17)*DCF!D$6</f>
        <v>3919.2082671802928</v>
      </c>
      <c r="CO86" s="15">
        <f ca="1">(BH86*DCF!E$28-DCF!E$5*MAX(BH86*DCF!E$28,0)-MAX(BH86-BG86,0)/Inputs!$B$17)*DCF!E$6</f>
        <v>5711.5468387594001</v>
      </c>
      <c r="CP86" s="15">
        <f ca="1">(BI86*DCF!F$28-DCF!F$5*MAX(BI86*DCF!F$28,0)-MAX(BI86-BH86,0)/Inputs!$B$17)*DCF!F$6</f>
        <v>6604.005229116884</v>
      </c>
      <c r="CQ86" s="15">
        <f ca="1">(BJ86*DCF!G$28-DCF!G$5*MAX(BJ86*DCF!G$28,0)-MAX(BJ86-BI86,0)/Inputs!$B$17)*DCF!G$6</f>
        <v>7041.4494861464154</v>
      </c>
      <c r="CR86" s="15">
        <f ca="1">(BK86*DCF!H$28-DCF!H$5*MAX(BK86*DCF!H$28,0)-MAX(BK86-BJ86,0)/Inputs!$B$17)*DCF!H$6</f>
        <v>9054.0436791943121</v>
      </c>
      <c r="CS86" s="15">
        <f ca="1">(BL86*DCF!I$28-DCF!I$5*MAX(BL86*DCF!I$28,0)-MAX(BL86-BK86,0)/Inputs!$B$17)*DCF!I$6</f>
        <v>11831.045937027164</v>
      </c>
      <c r="CT86" s="15">
        <f ca="1">(BM86*DCF!J$28-DCF!J$5*MAX(BM86*DCF!J$28,0)-MAX(BM86-BL86,0)/Inputs!$B$17)*DCF!J$6</f>
        <v>12164.953319663275</v>
      </c>
      <c r="CU86" s="15">
        <f ca="1">(BN86*DCF!K$28-DCF!K$5*MAX(BN86*DCF!K$28,0)-MAX(BN86-BM86,0)/Inputs!$B$17)*DCF!K$6</f>
        <v>12642.349586410803</v>
      </c>
      <c r="CV86" s="15">
        <f ca="1">(BO86*DCF!L$28-DCF!L$5*MAX(BO86*DCF!L$28,0)-MAX(BO86-BN86,0)/Inputs!$B$17)*DCF!L$6</f>
        <v>15312.309204425519</v>
      </c>
      <c r="CW86" s="15">
        <f ca="1">(BP86*DCF!M$28-DCF!M$5*MAX(BP86*DCF!M$28,0)-MAX(BP86-BO86,0)/Inputs!$B$17)*DCF!M$6</f>
        <v>17816.174097461244</v>
      </c>
      <c r="CX86" s="15">
        <f ca="1">(BQ86*DCF!C$46-DCF!C$5*MAX(BQ86*DCF!C$46,0)-MAX(BQ86-Inputs!$B$20,0)/Inputs!$B$24)*DCF!C$6</f>
        <v>-1252.4370256618959</v>
      </c>
      <c r="CY86" s="15">
        <f ca="1">(BR86*DCF!D$46-DCF!D$5*MAX(BR86*DCF!D$46,0)-MAX(BR86-BQ86,0)/Inputs!$B$24)*DCF!D$6</f>
        <v>-735.25705827574961</v>
      </c>
      <c r="CZ86" s="15">
        <f ca="1">(BS86*DCF!E$46-DCF!E$5*MAX(BS86*DCF!E$46,0)-MAX(BS86-BR86,0)/Inputs!$B$24)*DCF!E$6</f>
        <v>-1011.488976516971</v>
      </c>
      <c r="DA86" s="15">
        <f ca="1">(BT86*DCF!F$46-DCF!F$5*MAX(BT86*DCF!F$46,0)-MAX(BT86-BS86,0)/Inputs!$B$24)*DCF!F$6</f>
        <v>-275.10437250198487</v>
      </c>
      <c r="DB86" s="15">
        <f ca="1">(BU86*DCF!G$46-DCF!G$5*MAX(BU86*DCF!G$46,0)-MAX(BU86-BT86,0)/Inputs!$B$24)*DCF!G$6</f>
        <v>-1363.6503025114632</v>
      </c>
      <c r="DC86" s="15">
        <f ca="1">(BV86*DCF!H$46-DCF!H$5*MAX(BV86*DCF!H$46,0)-MAX(BV86-BU86,0)/Inputs!$B$24)*DCF!H$6</f>
        <v>-941.00265597819566</v>
      </c>
      <c r="DD86" s="15">
        <f ca="1">(BW86*DCF!I$46-DCF!I$5*MAX(BW86*DCF!I$46,0)-MAX(BW86-BV86,0)/Inputs!$B$24)*DCF!I$6</f>
        <v>-1750.9092573828816</v>
      </c>
      <c r="DE86" s="15">
        <f ca="1">(BX86*DCF!J$46-DCF!J$5*MAX(BX86*DCF!J$46,0)-MAX(BX86-BW86,0)/Inputs!$B$24)*DCF!J$6</f>
        <v>3.0193134034829319</v>
      </c>
      <c r="DF86" s="15">
        <f ca="1">(BY86*DCF!K$46-DCF!K$5*MAX(BY86*DCF!K$46,0)-MAX(BY86-BX86,0)/Inputs!$B$24)*DCF!K$6</f>
        <v>-1413.4653281301919</v>
      </c>
      <c r="DG86" s="15">
        <f ca="1">(BZ86*DCF!L$46-DCF!L$5*MAX(BZ86*DCF!L$46,0)-MAX(BZ86-BY86,0)/Inputs!$B$24)*DCF!L$6</f>
        <v>1665.4296036451592</v>
      </c>
      <c r="DH86" s="15">
        <f ca="1">(CA86*DCF!M$46-DCF!M$5*MAX(CA86*DCF!M$46,0)-MAX(CA86-BZ86,0)/Inputs!$B$24)*DCF!M$6</f>
        <v>-642.09337856730781</v>
      </c>
      <c r="DI86" s="15">
        <f ca="1">SUM(CB86:CL86)+BE86*DCF!M$10*(1+Inputs!$B$30)*(1-Inputs!$B$33)*(1-Inputs!$B$30/Inputs!$B$31)/(Inputs!$B$29-Inputs!$B$30)*DCF!M$6</f>
        <v>161548.09182430984</v>
      </c>
      <c r="DJ86" s="15">
        <f ca="1">SUM(CM86:CW86)+BP86*DCF!M$28*(1+Inputs!$B$30)*(1-Inputs!$B$33)*(1-Inputs!$B$30/Inputs!$B$31)/(Inputs!$B$29-Inputs!$B$30)*DCF!M$6</f>
        <v>482361.10457187437</v>
      </c>
      <c r="DK86" s="15">
        <f ca="1">SUM(CX86:DH86)+CA86*DCF!M$46*(1+Inputs!$B$30)*(1-Inputs!$B$33)*(1-Inputs!$B$30/Inputs!$B$31)/(Inputs!$B$29-Inputs!$B$30)*DCF!M$6</f>
        <v>97895.309555020503</v>
      </c>
      <c r="DM86" s="15">
        <f ca="1">DI86+DJ86+DK86+Inputs!$B$34+Inputs!$B$36-Inputs!$B$35</f>
        <v>818655.50595120469</v>
      </c>
    </row>
    <row r="87" spans="1:117" x14ac:dyDescent="0.75">
      <c r="A87" s="11">
        <v>74</v>
      </c>
      <c r="C87" s="24">
        <f t="shared" ca="1" si="67"/>
        <v>-1.1176501071558536</v>
      </c>
      <c r="D87" s="24">
        <f t="shared" ca="1" si="67"/>
        <v>0.37698359925173835</v>
      </c>
      <c r="E87" s="24">
        <f t="shared" ca="1" si="67"/>
        <v>0.17648337376132056</v>
      </c>
      <c r="F87" s="24">
        <f t="shared" ca="1" si="67"/>
        <v>-0.84378433632152083</v>
      </c>
      <c r="G87" s="24">
        <f t="shared" ca="1" si="67"/>
        <v>-0.76771940508220371</v>
      </c>
      <c r="H87" s="24">
        <f t="shared" ca="1" si="67"/>
        <v>-0.15053421199495504</v>
      </c>
      <c r="I87" s="24">
        <f t="shared" ca="1" si="67"/>
        <v>0.50208046087387426</v>
      </c>
      <c r="J87" s="24">
        <f t="shared" ca="1" si="67"/>
        <v>0.74687126309436025</v>
      </c>
      <c r="K87" s="24">
        <f t="shared" ca="1" si="67"/>
        <v>0.53408319603373877</v>
      </c>
      <c r="L87" s="24">
        <f t="shared" ca="1" si="67"/>
        <v>0.21900804964366702</v>
      </c>
      <c r="M87" s="24">
        <f t="shared" ca="1" si="67"/>
        <v>0.72737091295887579</v>
      </c>
      <c r="N87" s="24">
        <f ca="1">SQRT(Inputs!$B$38)*C87+SQRT(1-Inputs!$B$38)*_xlfn.NORM.S.INV(RAND())</f>
        <v>1.8793031482194298</v>
      </c>
      <c r="O87" s="24">
        <f ca="1">SQRT(Inputs!$B$38)*D87+SQRT(1-Inputs!$B$38)*_xlfn.NORM.S.INV(RAND())</f>
        <v>1.9538083943092437</v>
      </c>
      <c r="P87" s="24">
        <f ca="1">SQRT(Inputs!$B$38)*E87+SQRT(1-Inputs!$B$38)*_xlfn.NORM.S.INV(RAND())</f>
        <v>-1.0523201558571471</v>
      </c>
      <c r="Q87" s="24">
        <f ca="1">SQRT(Inputs!$B$38)*F87+SQRT(1-Inputs!$B$38)*_xlfn.NORM.S.INV(RAND())</f>
        <v>-0.65016513738042292</v>
      </c>
      <c r="R87" s="24">
        <f ca="1">SQRT(Inputs!$B$38)*G87+SQRT(1-Inputs!$B$38)*_xlfn.NORM.S.INV(RAND())</f>
        <v>0.98412253575316488</v>
      </c>
      <c r="S87" s="24">
        <f ca="1">SQRT(Inputs!$B$38)*H87+SQRT(1-Inputs!$B$38)*_xlfn.NORM.S.INV(RAND())</f>
        <v>-1.2572295821370478</v>
      </c>
      <c r="T87" s="24">
        <f ca="1">SQRT(Inputs!$B$38)*I87+SQRT(1-Inputs!$B$38)*_xlfn.NORM.S.INV(RAND())</f>
        <v>1.3498972427144504</v>
      </c>
      <c r="U87" s="24">
        <f ca="1">SQRT(Inputs!$B$38)*J87+SQRT(1-Inputs!$B$38)*_xlfn.NORM.S.INV(RAND())</f>
        <v>2.0896253384875014</v>
      </c>
      <c r="V87" s="24">
        <f ca="1">SQRT(Inputs!$B$38)*K87+SQRT(1-Inputs!$B$38)*_xlfn.NORM.S.INV(RAND())</f>
        <v>-0.32099984411767324</v>
      </c>
      <c r="W87" s="24">
        <f ca="1">SQRT(Inputs!$B$38)*L87+SQRT(1-Inputs!$B$38)*_xlfn.NORM.S.INV(RAND())</f>
        <v>0.26548489834694916</v>
      </c>
      <c r="X87" s="24">
        <f ca="1">SQRT(Inputs!$B$38)*M87+SQRT(1-Inputs!$B$38)*_xlfn.NORM.S.INV(RAND())</f>
        <v>-0.46993979206636488</v>
      </c>
      <c r="Y87" s="24">
        <f ca="1">SQRT(Inputs!$B$38)*C87+SQRT(1-Inputs!$B$38)*_xlfn.NORM.S.INV(RAND())</f>
        <v>-0.85858307504154929</v>
      </c>
      <c r="Z87" s="24">
        <f ca="1">SQRT(Inputs!$B$38)*D87+SQRT(1-Inputs!$B$38)*_xlfn.NORM.S.INV(RAND())</f>
        <v>-0.15948117809398005</v>
      </c>
      <c r="AA87" s="24">
        <f ca="1">SQRT(Inputs!$B$38)*E87+SQRT(1-Inputs!$B$38)*_xlfn.NORM.S.INV(RAND())</f>
        <v>-0.32871643364487474</v>
      </c>
      <c r="AB87" s="24">
        <f ca="1">SQRT(Inputs!$B$38)*F87+SQRT(1-Inputs!$B$38)*_xlfn.NORM.S.INV(RAND())</f>
        <v>-1.5393633917972309</v>
      </c>
      <c r="AC87" s="24">
        <f ca="1">SQRT(Inputs!$B$38)*G87+SQRT(1-Inputs!$B$38)*_xlfn.NORM.S.INV(RAND())</f>
        <v>-0.74690830954997001</v>
      </c>
      <c r="AD87" s="24">
        <f ca="1">SQRT(Inputs!$B$38)*H87+SQRT(1-Inputs!$B$38)*_xlfn.NORM.S.INV(RAND())</f>
        <v>0.4828716549665143</v>
      </c>
      <c r="AE87" s="24">
        <f ca="1">SQRT(Inputs!$B$38)*I87+SQRT(1-Inputs!$B$38)*_xlfn.NORM.S.INV(RAND())</f>
        <v>0.77256891649781712</v>
      </c>
      <c r="AF87" s="24">
        <f ca="1">SQRT(Inputs!$B$38)*J87+SQRT(1-Inputs!$B$38)*_xlfn.NORM.S.INV(RAND())</f>
        <v>-0.15927658649569704</v>
      </c>
      <c r="AG87" s="24">
        <f ca="1">SQRT(Inputs!$B$38)*K87+SQRT(1-Inputs!$B$38)*_xlfn.NORM.S.INV(RAND())</f>
        <v>1.1848963258342788</v>
      </c>
      <c r="AH87" s="24">
        <f ca="1">SQRT(Inputs!$B$38)*L87+SQRT(1-Inputs!$B$38)*_xlfn.NORM.S.INV(RAND())</f>
        <v>-1.018520454563407</v>
      </c>
      <c r="AI87" s="24">
        <f ca="1">SQRT(Inputs!$B$38)*M87+SQRT(1-Inputs!$B$38)*_xlfn.NORM.S.INV(RAND())</f>
        <v>1.4489526053742707</v>
      </c>
      <c r="AJ87" s="24">
        <f ca="1">SQRT(Inputs!$B$38)*C87+SQRT(1-Inputs!$B$38)*_xlfn.NORM.S.INV(RAND())</f>
        <v>0.31360496186182252</v>
      </c>
      <c r="AK87" s="24">
        <f ca="1">SQRT(Inputs!$B$38)*D87+SQRT(1-Inputs!$B$38)*_xlfn.NORM.S.INV(RAND())</f>
        <v>1.8499904725544951</v>
      </c>
      <c r="AL87" s="24">
        <f ca="1">SQRT(Inputs!$B$38)*E87+SQRT(1-Inputs!$B$38)*_xlfn.NORM.S.INV(RAND())</f>
        <v>-0.5392883899871822</v>
      </c>
      <c r="AM87" s="24">
        <f ca="1">SQRT(Inputs!$B$38)*F87+SQRT(1-Inputs!$B$38)*_xlfn.NORM.S.INV(RAND())</f>
        <v>0.76855377684557669</v>
      </c>
      <c r="AN87" s="24">
        <f ca="1">SQRT(Inputs!$B$38)*G87+SQRT(1-Inputs!$B$38)*_xlfn.NORM.S.INV(RAND())</f>
        <v>-0.17997345113562416</v>
      </c>
      <c r="AO87" s="24">
        <f ca="1">SQRT(Inputs!$B$38)*H87+SQRT(1-Inputs!$B$38)*_xlfn.NORM.S.INV(RAND())</f>
        <v>-2.1412035021163573</v>
      </c>
      <c r="AP87" s="24">
        <f ca="1">SQRT(Inputs!$B$38)*I87+SQRT(1-Inputs!$B$38)*_xlfn.NORM.S.INV(RAND())</f>
        <v>0.1872662093871777</v>
      </c>
      <c r="AQ87" s="24">
        <f ca="1">SQRT(Inputs!$B$38)*J87+SQRT(1-Inputs!$B$38)*_xlfn.NORM.S.INV(RAND())</f>
        <v>0.3967094088845336</v>
      </c>
      <c r="AR87" s="24">
        <f ca="1">SQRT(Inputs!$B$38)*K87+SQRT(1-Inputs!$B$38)*_xlfn.NORM.S.INV(RAND())</f>
        <v>0.12252960053399256</v>
      </c>
      <c r="AS87" s="24">
        <f ca="1">SQRT(Inputs!$B$38)*L87+SQRT(1-Inputs!$B$38)*_xlfn.NORM.S.INV(RAND())</f>
        <v>-1.2532961316128017</v>
      </c>
      <c r="AT87" s="24">
        <f ca="1">SQRT(Inputs!$B$38)*M87+SQRT(1-Inputs!$B$38)*_xlfn.NORM.S.INV(RAND())</f>
        <v>1.2128389621522877</v>
      </c>
      <c r="AU87" s="15">
        <f ca="1">Inputs!$B$6*EXP($B$8-0.5*C$5^2+C$5*N87)</f>
        <v>6726.5724333625803</v>
      </c>
      <c r="AV87" s="15">
        <f t="shared" ca="1" si="37"/>
        <v>10912.631417640485</v>
      </c>
      <c r="AW87" s="15">
        <f t="shared" ca="1" si="38"/>
        <v>11545.299907734188</v>
      </c>
      <c r="AX87" s="15">
        <f t="shared" ca="1" si="39"/>
        <v>12995.970901324694</v>
      </c>
      <c r="AY87" s="15">
        <f t="shared" ca="1" si="40"/>
        <v>17816.863591497429</v>
      </c>
      <c r="AZ87" s="15">
        <f t="shared" ca="1" si="41"/>
        <v>18973.228349353463</v>
      </c>
      <c r="BA87" s="15">
        <f t="shared" ca="1" si="42"/>
        <v>26741.697408859352</v>
      </c>
      <c r="BB87" s="15">
        <f t="shared" ca="1" si="43"/>
        <v>40364.713976037063</v>
      </c>
      <c r="BC87" s="15">
        <f t="shared" ca="1" si="44"/>
        <v>47928.148585804869</v>
      </c>
      <c r="BD87" s="15">
        <f t="shared" ca="1" si="45"/>
        <v>60192.78838252947</v>
      </c>
      <c r="BE87" s="15">
        <f t="shared" ca="1" si="46"/>
        <v>70668.120665131733</v>
      </c>
      <c r="BF87" s="15">
        <f ca="1">Inputs!$B$13*EXP($B$9-0.5*C$6^2+C$6*Y87)</f>
        <v>11666.270797070265</v>
      </c>
      <c r="BG87" s="15">
        <f t="shared" ca="1" si="47"/>
        <v>13814.779173591838</v>
      </c>
      <c r="BH87" s="15">
        <f t="shared" ca="1" si="48"/>
        <v>15983.505043136382</v>
      </c>
      <c r="BI87" s="15">
        <f t="shared" ca="1" si="49"/>
        <v>15438.529782359512</v>
      </c>
      <c r="BJ87" s="15">
        <f t="shared" ca="1" si="50"/>
        <v>16994.784906128782</v>
      </c>
      <c r="BK87" s="15">
        <f t="shared" ca="1" si="51"/>
        <v>22275.144086966688</v>
      </c>
      <c r="BL87" s="15">
        <f t="shared" ca="1" si="52"/>
        <v>30243.63010164506</v>
      </c>
      <c r="BM87" s="15">
        <f t="shared" ca="1" si="53"/>
        <v>36447.594711037949</v>
      </c>
      <c r="BN87" s="15">
        <f t="shared" ca="1" si="54"/>
        <v>51665.017058346915</v>
      </c>
      <c r="BO87" s="15">
        <f t="shared" ca="1" si="55"/>
        <v>56470.85247289684</v>
      </c>
      <c r="BP87" s="15">
        <f t="shared" ca="1" si="56"/>
        <v>81905.024658129536</v>
      </c>
      <c r="BQ87" s="15">
        <f ca="1">Inputs!$B$20*EXP($B$10-0.5*C$7^2+C$7*AJ87)</f>
        <v>4794.1846761568067</v>
      </c>
      <c r="BR87" s="15">
        <f t="shared" ca="1" si="57"/>
        <v>11706.042619864307</v>
      </c>
      <c r="BS87" s="15">
        <f t="shared" ca="1" si="58"/>
        <v>13730.055640143672</v>
      </c>
      <c r="BT87" s="15">
        <f t="shared" ca="1" si="59"/>
        <v>23159.490536392696</v>
      </c>
      <c r="BU87" s="15">
        <f t="shared" ca="1" si="60"/>
        <v>30728.539489083989</v>
      </c>
      <c r="BV87" s="15">
        <f t="shared" ca="1" si="61"/>
        <v>26390.711959984528</v>
      </c>
      <c r="BW87" s="15">
        <f t="shared" ca="1" si="62"/>
        <v>38315.680671616748</v>
      </c>
      <c r="BX87" s="15">
        <f t="shared" ca="1" si="63"/>
        <v>58026.761825214409</v>
      </c>
      <c r="BY87" s="15">
        <f t="shared" ca="1" si="64"/>
        <v>83233.901303564271</v>
      </c>
      <c r="BZ87" s="15">
        <f t="shared" ca="1" si="65"/>
        <v>92755.697622719454</v>
      </c>
      <c r="CA87" s="15">
        <f t="shared" ca="1" si="66"/>
        <v>161630.49513321498</v>
      </c>
      <c r="CB87" s="15">
        <f ca="1">(AU87*DCF!C$10-DCF!C$5*MAX(AU87*DCF!C$10,0)-MAX(AU87-Inputs!$B$6,0)/Inputs!$B$10)*DCF!C$6</f>
        <v>1030.4942947306397</v>
      </c>
      <c r="CC87" s="15">
        <f ca="1">(AV87*DCF!D$10-DCF!D$5*MAX(AV87*DCF!D$10,0)-MAX(AV87-AU87,0)/Inputs!$B$10)*DCF!D$6</f>
        <v>1639.2190510290548</v>
      </c>
      <c r="CD87" s="15">
        <f ca="1">(AW87*DCF!E$10-DCF!E$5*MAX(AW87*DCF!E$10,0)-MAX(AW87-AV87,0)/Inputs!$B$10)*DCF!E$6</f>
        <v>2523.1228191567466</v>
      </c>
      <c r="CE87" s="15">
        <f ca="1">(AX87*DCF!F$10-DCF!F$5*MAX(AX87*DCF!F$10,0)-MAX(AX87-AW87,0)/Inputs!$B$10)*DCF!F$6</f>
        <v>2535.1510688841895</v>
      </c>
      <c r="CF87" s="15">
        <f ca="1">(AY87*DCF!G$10-DCF!G$5*MAX(AY87*DCF!G$10,0)-MAX(AY87-AX87,0)/Inputs!$B$10)*DCF!G$6</f>
        <v>2744.3249881052584</v>
      </c>
      <c r="CG87" s="15">
        <f ca="1">(AZ87*DCF!H$10-DCF!H$5*MAX(AZ87*DCF!H$10,0)-MAX(AZ87-AY87,0)/Inputs!$B$10)*DCF!H$6</f>
        <v>3478.3325998442588</v>
      </c>
      <c r="CH87" s="15">
        <f ca="1">(BA87*DCF!I$10-DCF!I$5*MAX(BA87*DCF!I$10,0)-MAX(BA87-AZ87,0)/Inputs!$B$10)*DCF!I$6</f>
        <v>3610.4314681948222</v>
      </c>
      <c r="CI87" s="15">
        <f ca="1">(BB87*DCF!J$10-DCF!J$5*MAX(BB87*DCF!J$10,0)-MAX(BB87-BA87,0)/Inputs!$B$10)*DCF!J$6</f>
        <v>4862.3349060545697</v>
      </c>
      <c r="CJ87" s="15">
        <f ca="1">(BC87*DCF!K$10-DCF!K$5*MAX(BC87*DCF!K$10,0)-MAX(BC87-BB87,0)/Inputs!$B$10)*DCF!K$6</f>
        <v>6656.8964830830291</v>
      </c>
      <c r="CK87" s="15">
        <f ca="1">(BD87*DCF!L$10-DCF!L$5*MAX(BD87*DCF!L$10,0)-MAX(BD87-BC87,0)/Inputs!$B$10)*DCF!L$6</f>
        <v>7492.2006046351644</v>
      </c>
      <c r="CL87" s="15">
        <f ca="1">(BE87*DCF!M$10-DCF!M$5*MAX(BE87*DCF!M$10,0)-MAX(BE87-BD87,0)/Inputs!$B$10)*DCF!M$6</f>
        <v>8720.7954815020839</v>
      </c>
      <c r="CM87" s="15">
        <f ca="1">(BF87*DCF!C$28-DCF!C$5*MAX(BF87*DCF!C$28,0)-MAX(BF87-Inputs!$B$13,0)/Inputs!$B$17)*DCF!C$6</f>
        <v>3495.9726184910828</v>
      </c>
      <c r="CN87" s="15">
        <f ca="1">(BG87*DCF!D$28-DCF!D$5*MAX(BG87*DCF!D$28,0)-MAX(BG87-BF87,0)/Inputs!$B$17)*DCF!D$6</f>
        <v>3610.3957430585492</v>
      </c>
      <c r="CO87" s="15">
        <f ca="1">(BH87*DCF!E$28-DCF!E$5*MAX(BH87*DCF!E$28,0)-MAX(BH87-BG87,0)/Inputs!$B$17)*DCF!E$6</f>
        <v>4099.3872207469803</v>
      </c>
      <c r="CP87" s="15">
        <f ca="1">(BI87*DCF!F$28-DCF!F$5*MAX(BI87*DCF!F$28,0)-MAX(BI87-BH87,0)/Inputs!$B$17)*DCF!F$6</f>
        <v>4191.1541717207365</v>
      </c>
      <c r="CQ87" s="15">
        <f ca="1">(BJ87*DCF!G$28-DCF!G$5*MAX(BJ87*DCF!G$28,0)-MAX(BJ87-BI87,0)/Inputs!$B$17)*DCF!G$6</f>
        <v>4147.6791450620813</v>
      </c>
      <c r="CR87" s="15">
        <f ca="1">(BK87*DCF!H$28-DCF!H$5*MAX(BK87*DCF!H$28,0)-MAX(BK87-BJ87,0)/Inputs!$B$17)*DCF!H$6</f>
        <v>4688.4692572429331</v>
      </c>
      <c r="CS87" s="15">
        <f ca="1">(BL87*DCF!I$28-DCF!I$5*MAX(BL87*DCF!I$28,0)-MAX(BL87-BK87,0)/Inputs!$B$17)*DCF!I$6</f>
        <v>5968.1594364712946</v>
      </c>
      <c r="CT87" s="15">
        <f ca="1">(BM87*DCF!J$28-DCF!J$5*MAX(BM87*DCF!J$28,0)-MAX(BM87-BL87,0)/Inputs!$B$17)*DCF!J$6</f>
        <v>7308.2443414575118</v>
      </c>
      <c r="CU87" s="15">
        <f ca="1">(BN87*DCF!K$28-DCF!K$5*MAX(BN87*DCF!K$28,0)-MAX(BN87-BM87,0)/Inputs!$B$17)*DCF!K$6</f>
        <v>9046.853792950189</v>
      </c>
      <c r="CV87" s="15">
        <f ca="1">(BO87*DCF!L$28-DCF!L$5*MAX(BO87*DCF!L$28,0)-MAX(BO87-BN87,0)/Inputs!$B$17)*DCF!L$6</f>
        <v>10723.332093578085</v>
      </c>
      <c r="CW87" s="15">
        <f ca="1">(BP87*DCF!M$28-DCF!M$5*MAX(BP87*DCF!M$28,0)-MAX(BP87-BO87,0)/Inputs!$B$17)*DCF!M$6</f>
        <v>12751.892114584934</v>
      </c>
      <c r="CX87" s="15">
        <f ca="1">(BQ87*DCF!C$46-DCF!C$5*MAX(BQ87*DCF!C$46,0)-MAX(BQ87-Inputs!$B$20,0)/Inputs!$B$24)*DCF!C$6</f>
        <v>-1843.0840712402817</v>
      </c>
      <c r="CY87" s="15">
        <f ca="1">(BR87*DCF!D$46-DCF!D$5*MAX(BR87*DCF!D$46,0)-MAX(BR87-BQ87,0)/Inputs!$B$24)*DCF!D$6</f>
        <v>-4947.1808977180417</v>
      </c>
      <c r="CZ87" s="15">
        <f ca="1">(BS87*DCF!E$46-DCF!E$5*MAX(BS87*DCF!E$46,0)-MAX(BS87-BR87,0)/Inputs!$B$24)*DCF!E$6</f>
        <v>-2421.4131976644107</v>
      </c>
      <c r="DA87" s="15">
        <f ca="1">(BT87*DCF!F$46-DCF!F$5*MAX(BT87*DCF!F$46,0)-MAX(BT87-BS87,0)/Inputs!$B$24)*DCF!F$6</f>
        <v>-5120.1758592293218</v>
      </c>
      <c r="DB87" s="15">
        <f ca="1">(BU87*DCF!G$46-DCF!G$5*MAX(BU87*DCF!G$46,0)-MAX(BU87-BT87,0)/Inputs!$B$24)*DCF!G$6</f>
        <v>-3579.7258777699381</v>
      </c>
      <c r="DC87" s="15">
        <f ca="1">(BV87*DCF!H$46-DCF!H$5*MAX(BV87*DCF!H$46,0)-MAX(BV87-BU87,0)/Inputs!$B$24)*DCF!H$6</f>
        <v>0</v>
      </c>
      <c r="DD87" s="15">
        <f ca="1">(BW87*DCF!I$46-DCF!I$5*MAX(BW87*DCF!I$46,0)-MAX(BW87-BV87,0)/Inputs!$B$24)*DCF!I$6</f>
        <v>-2538.2816980041507</v>
      </c>
      <c r="DE87" s="15">
        <f ca="1">(BX87*DCF!J$46-DCF!J$5*MAX(BX87*DCF!J$46,0)-MAX(BX87-BW87,0)/Inputs!$B$24)*DCF!J$6</f>
        <v>-2792.9945402443323</v>
      </c>
      <c r="DF87" s="15">
        <f ca="1">(BY87*DCF!K$46-DCF!K$5*MAX(BY87*DCF!K$46,0)-MAX(BY87-BX87,0)/Inputs!$B$24)*DCF!K$6</f>
        <v>-1420.4797527019055</v>
      </c>
      <c r="DG87" s="15">
        <f ca="1">(BZ87*DCF!L$46-DCF!L$5*MAX(BZ87*DCF!L$46,0)-MAX(BZ87-BY87,0)/Inputs!$B$24)*DCF!L$6</f>
        <v>4256.9587984409582</v>
      </c>
      <c r="DH87" s="15">
        <f ca="1">(CA87*DCF!M$46-DCF!M$5*MAX(CA87*DCF!M$46,0)-MAX(CA87-BZ87,0)/Inputs!$B$24)*DCF!M$6</f>
        <v>-1727.5070128906796</v>
      </c>
      <c r="DI87" s="15">
        <f ca="1">SUM(CB87:CL87)+BE87*DCF!M$10*(1+Inputs!$B$30)*(1-Inputs!$B$33)*(1-Inputs!$B$30/Inputs!$B$31)/(Inputs!$B$29-Inputs!$B$30)*DCF!M$6</f>
        <v>241963.61806543439</v>
      </c>
      <c r="DJ87" s="15">
        <f ca="1">SUM(CM87:CW87)+BP87*DCF!M$28*(1+Inputs!$B$30)*(1-Inputs!$B$33)*(1-Inputs!$B$30/Inputs!$B$31)/(Inputs!$B$29-Inputs!$B$30)*DCF!M$6</f>
        <v>373955.2288758973</v>
      </c>
      <c r="DK87" s="15">
        <f ca="1">SUM(CX87:DH87)+CA87*DCF!M$46*(1+Inputs!$B$30)*(1-Inputs!$B$33)*(1-Inputs!$B$30/Inputs!$B$31)/(Inputs!$B$29-Inputs!$B$30)*DCF!M$6</f>
        <v>227766.00772307088</v>
      </c>
      <c r="DM87" s="15">
        <f ca="1">DI87+DJ87+DK87+Inputs!$B$34+Inputs!$B$36-Inputs!$B$35</f>
        <v>920535.85466440255</v>
      </c>
    </row>
    <row r="88" spans="1:117" x14ac:dyDescent="0.75">
      <c r="A88" s="11">
        <v>75</v>
      </c>
      <c r="C88" s="24">
        <f t="shared" ca="1" si="67"/>
        <v>-0.95753819392615658</v>
      </c>
      <c r="D88" s="24">
        <f t="shared" ca="1" si="67"/>
        <v>-0.38207125861544211</v>
      </c>
      <c r="E88" s="24">
        <f t="shared" ca="1" si="67"/>
        <v>0.77919726509121556</v>
      </c>
      <c r="F88" s="24">
        <f t="shared" ca="1" si="67"/>
        <v>-0.63932374816745574</v>
      </c>
      <c r="G88" s="24">
        <f t="shared" ca="1" si="67"/>
        <v>0.98875098220201596</v>
      </c>
      <c r="H88" s="24">
        <f t="shared" ca="1" si="67"/>
        <v>0.92294617502041965</v>
      </c>
      <c r="I88" s="24">
        <f t="shared" ca="1" si="67"/>
        <v>0.74473143107191631</v>
      </c>
      <c r="J88" s="24">
        <f t="shared" ca="1" si="67"/>
        <v>0.49376183191456546</v>
      </c>
      <c r="K88" s="24">
        <f t="shared" ca="1" si="67"/>
        <v>-0.10295256284007848</v>
      </c>
      <c r="L88" s="24">
        <f t="shared" ca="1" si="67"/>
        <v>-0.29328207068220785</v>
      </c>
      <c r="M88" s="24">
        <f t="shared" ca="1" si="67"/>
        <v>-0.14192300430357474</v>
      </c>
      <c r="N88" s="24">
        <f ca="1">SQRT(Inputs!$B$38)*C88+SQRT(1-Inputs!$B$38)*_xlfn.NORM.S.INV(RAND())</f>
        <v>-1.0200821073330979E-2</v>
      </c>
      <c r="O88" s="24">
        <f ca="1">SQRT(Inputs!$B$38)*D88+SQRT(1-Inputs!$B$38)*_xlfn.NORM.S.INV(RAND())</f>
        <v>-0.10319702157582589</v>
      </c>
      <c r="P88" s="24">
        <f ca="1">SQRT(Inputs!$B$38)*E88+SQRT(1-Inputs!$B$38)*_xlfn.NORM.S.INV(RAND())</f>
        <v>-0.23298651373724533</v>
      </c>
      <c r="Q88" s="24">
        <f ca="1">SQRT(Inputs!$B$38)*F88+SQRT(1-Inputs!$B$38)*_xlfn.NORM.S.INV(RAND())</f>
        <v>-0.7102977069653007</v>
      </c>
      <c r="R88" s="24">
        <f ca="1">SQRT(Inputs!$B$38)*G88+SQRT(1-Inputs!$B$38)*_xlfn.NORM.S.INV(RAND())</f>
        <v>0.94106611417852981</v>
      </c>
      <c r="S88" s="24">
        <f ca="1">SQRT(Inputs!$B$38)*H88+SQRT(1-Inputs!$B$38)*_xlfn.NORM.S.INV(RAND())</f>
        <v>-0.53350504968812928</v>
      </c>
      <c r="T88" s="24">
        <f ca="1">SQRT(Inputs!$B$38)*I88+SQRT(1-Inputs!$B$38)*_xlfn.NORM.S.INV(RAND())</f>
        <v>0.90916128738208646</v>
      </c>
      <c r="U88" s="24">
        <f ca="1">SQRT(Inputs!$B$38)*J88+SQRT(1-Inputs!$B$38)*_xlfn.NORM.S.INV(RAND())</f>
        <v>-0.50943537703492803</v>
      </c>
      <c r="V88" s="24">
        <f ca="1">SQRT(Inputs!$B$38)*K88+SQRT(1-Inputs!$B$38)*_xlfn.NORM.S.INV(RAND())</f>
        <v>-0.33256009123558045</v>
      </c>
      <c r="W88" s="24">
        <f ca="1">SQRT(Inputs!$B$38)*L88+SQRT(1-Inputs!$B$38)*_xlfn.NORM.S.INV(RAND())</f>
        <v>-0.97996691899718691</v>
      </c>
      <c r="X88" s="24">
        <f ca="1">SQRT(Inputs!$B$38)*M88+SQRT(1-Inputs!$B$38)*_xlfn.NORM.S.INV(RAND())</f>
        <v>0.69778751863606747</v>
      </c>
      <c r="Y88" s="24">
        <f ca="1">SQRT(Inputs!$B$38)*C88+SQRT(1-Inputs!$B$38)*_xlfn.NORM.S.INV(RAND())</f>
        <v>-0.58759783175824698</v>
      </c>
      <c r="Z88" s="24">
        <f ca="1">SQRT(Inputs!$B$38)*D88+SQRT(1-Inputs!$B$38)*_xlfn.NORM.S.INV(RAND())</f>
        <v>0.12261737531434888</v>
      </c>
      <c r="AA88" s="24">
        <f ca="1">SQRT(Inputs!$B$38)*E88+SQRT(1-Inputs!$B$38)*_xlfn.NORM.S.INV(RAND())</f>
        <v>-0.14897663532695826</v>
      </c>
      <c r="AB88" s="24">
        <f ca="1">SQRT(Inputs!$B$38)*F88+SQRT(1-Inputs!$B$38)*_xlfn.NORM.S.INV(RAND())</f>
        <v>0.66099273789092272</v>
      </c>
      <c r="AC88" s="24">
        <f ca="1">SQRT(Inputs!$B$38)*G88+SQRT(1-Inputs!$B$38)*_xlfn.NORM.S.INV(RAND())</f>
        <v>0.42639242304511477</v>
      </c>
      <c r="AD88" s="24">
        <f ca="1">SQRT(Inputs!$B$38)*H88+SQRT(1-Inputs!$B$38)*_xlfn.NORM.S.INV(RAND())</f>
        <v>0.94811337143085805</v>
      </c>
      <c r="AE88" s="24">
        <f ca="1">SQRT(Inputs!$B$38)*I88+SQRT(1-Inputs!$B$38)*_xlfn.NORM.S.INV(RAND())</f>
        <v>-1.354045832765679</v>
      </c>
      <c r="AF88" s="24">
        <f ca="1">SQRT(Inputs!$B$38)*J88+SQRT(1-Inputs!$B$38)*_xlfn.NORM.S.INV(RAND())</f>
        <v>-0.4201492910459616</v>
      </c>
      <c r="AG88" s="24">
        <f ca="1">SQRT(Inputs!$B$38)*K88+SQRT(1-Inputs!$B$38)*_xlfn.NORM.S.INV(RAND())</f>
        <v>-1.2158873853528798</v>
      </c>
      <c r="AH88" s="24">
        <f ca="1">SQRT(Inputs!$B$38)*L88+SQRT(1-Inputs!$B$38)*_xlfn.NORM.S.INV(RAND())</f>
        <v>0.37412694246656658</v>
      </c>
      <c r="AI88" s="24">
        <f ca="1">SQRT(Inputs!$B$38)*M88+SQRT(1-Inputs!$B$38)*_xlfn.NORM.S.INV(RAND())</f>
        <v>-1.1061214533874801</v>
      </c>
      <c r="AJ88" s="24">
        <f ca="1">SQRT(Inputs!$B$38)*C88+SQRT(1-Inputs!$B$38)*_xlfn.NORM.S.INV(RAND())</f>
        <v>-0.47483741864750273</v>
      </c>
      <c r="AK88" s="24">
        <f ca="1">SQRT(Inputs!$B$38)*D88+SQRT(1-Inputs!$B$38)*_xlfn.NORM.S.INV(RAND())</f>
        <v>0.28021652078731818</v>
      </c>
      <c r="AL88" s="24">
        <f ca="1">SQRT(Inputs!$B$38)*E88+SQRT(1-Inputs!$B$38)*_xlfn.NORM.S.INV(RAND())</f>
        <v>0.26209504633451913</v>
      </c>
      <c r="AM88" s="24">
        <f ca="1">SQRT(Inputs!$B$38)*F88+SQRT(1-Inputs!$B$38)*_xlfn.NORM.S.INV(RAND())</f>
        <v>-0.19903661869865394</v>
      </c>
      <c r="AN88" s="24">
        <f ca="1">SQRT(Inputs!$B$38)*G88+SQRT(1-Inputs!$B$38)*_xlfn.NORM.S.INV(RAND())</f>
        <v>-7.8820704195940894E-2</v>
      </c>
      <c r="AO88" s="24">
        <f ca="1">SQRT(Inputs!$B$38)*H88+SQRT(1-Inputs!$B$38)*_xlfn.NORM.S.INV(RAND())</f>
        <v>0.17250335955573309</v>
      </c>
      <c r="AP88" s="24">
        <f ca="1">SQRT(Inputs!$B$38)*I88+SQRT(1-Inputs!$B$38)*_xlfn.NORM.S.INV(RAND())</f>
        <v>1.4712818057022301</v>
      </c>
      <c r="AQ88" s="24">
        <f ca="1">SQRT(Inputs!$B$38)*J88+SQRT(1-Inputs!$B$38)*_xlfn.NORM.S.INV(RAND())</f>
        <v>0.16562425899461702</v>
      </c>
      <c r="AR88" s="24">
        <f ca="1">SQRT(Inputs!$B$38)*K88+SQRT(1-Inputs!$B$38)*_xlfn.NORM.S.INV(RAND())</f>
        <v>0.55708833680756964</v>
      </c>
      <c r="AS88" s="24">
        <f ca="1">SQRT(Inputs!$B$38)*L88+SQRT(1-Inputs!$B$38)*_xlfn.NORM.S.INV(RAND())</f>
        <v>-1.4803288468873035</v>
      </c>
      <c r="AT88" s="24">
        <f ca="1">SQRT(Inputs!$B$38)*M88+SQRT(1-Inputs!$B$38)*_xlfn.NORM.S.INV(RAND())</f>
        <v>-1.996276653879175</v>
      </c>
      <c r="AU88" s="15">
        <f ca="1">Inputs!$B$6*EXP($B$8-0.5*C$5^2+C$5*N88)</f>
        <v>4954.0523534598988</v>
      </c>
      <c r="AV88" s="15">
        <f t="shared" ca="1" si="37"/>
        <v>5939.4439379520145</v>
      </c>
      <c r="AW88" s="15">
        <f t="shared" ca="1" si="38"/>
        <v>7018.0517195590119</v>
      </c>
      <c r="AX88" s="15">
        <f t="shared" ca="1" si="39"/>
        <v>7840.7466798856876</v>
      </c>
      <c r="AY88" s="15">
        <f t="shared" ca="1" si="40"/>
        <v>10695.377314996431</v>
      </c>
      <c r="AZ88" s="15">
        <f t="shared" ca="1" si="41"/>
        <v>12334.390022560869</v>
      </c>
      <c r="BA88" s="15">
        <f t="shared" ca="1" si="42"/>
        <v>16600.936395887078</v>
      </c>
      <c r="BB88" s="15">
        <f t="shared" ca="1" si="43"/>
        <v>19313.262846579131</v>
      </c>
      <c r="BC88" s="15">
        <f t="shared" ca="1" si="44"/>
        <v>22906.555655046672</v>
      </c>
      <c r="BD88" s="15">
        <f t="shared" ca="1" si="45"/>
        <v>25604.835126202419</v>
      </c>
      <c r="BE88" s="15">
        <f t="shared" ca="1" si="46"/>
        <v>33434.228761932049</v>
      </c>
      <c r="BF88" s="15">
        <f ca="1">Inputs!$B$13*EXP($B$9-0.5*C$6^2+C$6*Y88)</f>
        <v>12310.148939278959</v>
      </c>
      <c r="BG88" s="15">
        <f t="shared" ca="1" si="47"/>
        <v>15338.447510295809</v>
      </c>
      <c r="BH88" s="15">
        <f t="shared" ca="1" si="48"/>
        <v>18283.372539292206</v>
      </c>
      <c r="BI88" s="15">
        <f t="shared" ca="1" si="49"/>
        <v>24778.560102866722</v>
      </c>
      <c r="BJ88" s="15">
        <f t="shared" ca="1" si="50"/>
        <v>32302.513183327217</v>
      </c>
      <c r="BK88" s="15">
        <f t="shared" ca="1" si="51"/>
        <v>45107.54353596166</v>
      </c>
      <c r="BL88" s="15">
        <f t="shared" ca="1" si="52"/>
        <v>46491.623492529172</v>
      </c>
      <c r="BM88" s="15">
        <f t="shared" ca="1" si="53"/>
        <v>54241.942252789704</v>
      </c>
      <c r="BN88" s="15">
        <f t="shared" ca="1" si="54"/>
        <v>57665.54687299292</v>
      </c>
      <c r="BO88" s="15">
        <f t="shared" ca="1" si="55"/>
        <v>74105.167470281478</v>
      </c>
      <c r="BP88" s="15">
        <f t="shared" ca="1" si="56"/>
        <v>80466.451650753035</v>
      </c>
      <c r="BQ88" s="15">
        <f ca="1">Inputs!$B$20*EXP($B$10-0.5*C$7^2+C$7*AJ88)</f>
        <v>3624.6466023879634</v>
      </c>
      <c r="BR88" s="15">
        <f t="shared" ca="1" si="57"/>
        <v>5375.9186927255478</v>
      </c>
      <c r="BS88" s="15">
        <f t="shared" ca="1" si="58"/>
        <v>7937.2846539808115</v>
      </c>
      <c r="BT88" s="15">
        <f t="shared" ca="1" si="59"/>
        <v>10387.035681609683</v>
      </c>
      <c r="BU88" s="15">
        <f t="shared" ca="1" si="60"/>
        <v>14123.23860062872</v>
      </c>
      <c r="BV88" s="15">
        <f t="shared" ca="1" si="61"/>
        <v>20428.207310966241</v>
      </c>
      <c r="BW88" s="15">
        <f t="shared" ca="1" si="62"/>
        <v>38920.639344982323</v>
      </c>
      <c r="BX88" s="15">
        <f t="shared" ca="1" si="63"/>
        <v>56274.594190091237</v>
      </c>
      <c r="BY88" s="15">
        <f t="shared" ca="1" si="64"/>
        <v>87718.727979304371</v>
      </c>
      <c r="BZ88" s="15">
        <f t="shared" ca="1" si="65"/>
        <v>93757.674993473847</v>
      </c>
      <c r="CA88" s="15">
        <f t="shared" ca="1" si="66"/>
        <v>92369.31692009847</v>
      </c>
      <c r="CB88" s="15">
        <f ca="1">(AU88*DCF!C$10-DCF!C$5*MAX(AU88*DCF!C$10,0)-MAX(AU88-Inputs!$B$6,0)/Inputs!$B$10)*DCF!C$6</f>
        <v>1043.1326788357831</v>
      </c>
      <c r="CC88" s="15">
        <f ca="1">(AV88*DCF!D$10-DCF!D$5*MAX(AV88*DCF!D$10,0)-MAX(AV88-AU88,0)/Inputs!$B$10)*DCF!D$6</f>
        <v>1207.4372731153726</v>
      </c>
      <c r="CD88" s="15">
        <f ca="1">(AW88*DCF!E$10-DCF!E$5*MAX(AW88*DCF!E$10,0)-MAX(AW88-AV88,0)/Inputs!$B$10)*DCF!E$6</f>
        <v>1377.4092846899462</v>
      </c>
      <c r="CE88" s="15">
        <f ca="1">(AX88*DCF!F$10-DCF!F$5*MAX(AX88*DCF!F$10,0)-MAX(AX88-AW88,0)/Inputs!$B$10)*DCF!F$6</f>
        <v>1540.4400803088026</v>
      </c>
      <c r="CF88" s="15">
        <f ca="1">(AY88*DCF!G$10-DCF!G$5*MAX(AY88*DCF!G$10,0)-MAX(AY88-AX88,0)/Inputs!$B$10)*DCF!G$6</f>
        <v>1654.9645814256132</v>
      </c>
      <c r="CG88" s="15">
        <f ca="1">(AZ88*DCF!H$10-DCF!H$5*MAX(AZ88*DCF!H$10,0)-MAX(AZ88-AY88,0)/Inputs!$B$10)*DCF!H$6</f>
        <v>2103.6945806993044</v>
      </c>
      <c r="CH88" s="15">
        <f ca="1">(BA88*DCF!I$10-DCF!I$5*MAX(BA88*DCF!I$10,0)-MAX(BA88-AZ88,0)/Inputs!$B$10)*DCF!I$6</f>
        <v>2332.5223840260537</v>
      </c>
      <c r="CI88" s="15">
        <f ca="1">(BB88*DCF!J$10-DCF!J$5*MAX(BB88*DCF!J$10,0)-MAX(BB88-BA88,0)/Inputs!$B$10)*DCF!J$6</f>
        <v>2903.1923394569917</v>
      </c>
      <c r="CJ88" s="15">
        <f ca="1">(BC88*DCF!K$10-DCF!K$5*MAX(BC88*DCF!K$10,0)-MAX(BC88-BB88,0)/Inputs!$B$10)*DCF!K$6</f>
        <v>3184.5812858441923</v>
      </c>
      <c r="CK88" s="15">
        <f ca="1">(BD88*DCF!L$10-DCF!L$5*MAX(BD88*DCF!L$10,0)-MAX(BD88-BC88,0)/Inputs!$B$10)*DCF!L$6</f>
        <v>3512.7648131664687</v>
      </c>
      <c r="CL88" s="15">
        <f ca="1">(BE88*DCF!M$10-DCF!M$5*MAX(BE88*DCF!M$10,0)-MAX(BE88-BD88,0)/Inputs!$B$10)*DCF!M$6</f>
        <v>3782.6973920476198</v>
      </c>
      <c r="CM88" s="15">
        <f ca="1">(BF88*DCF!C$28-DCF!C$5*MAX(BF88*DCF!C$28,0)-MAX(BF88-Inputs!$B$13,0)/Inputs!$B$17)*DCF!C$6</f>
        <v>3543.7783553870768</v>
      </c>
      <c r="CN88" s="15">
        <f ca="1">(BG88*DCF!D$28-DCF!D$5*MAX(BG88*DCF!D$28,0)-MAX(BG88-BF88,0)/Inputs!$B$17)*DCF!D$6</f>
        <v>3871.4516232807273</v>
      </c>
      <c r="CO88" s="15">
        <f ca="1">(BH88*DCF!E$28-DCF!E$5*MAX(BH88*DCF!E$28,0)-MAX(BH88-BG88,0)/Inputs!$B$17)*DCF!E$6</f>
        <v>4597.7724780032831</v>
      </c>
      <c r="CP88" s="15">
        <f ca="1">(BI88*DCF!F$28-DCF!F$5*MAX(BI88*DCF!F$28,0)-MAX(BI88-BH88,0)/Inputs!$B$17)*DCF!F$6</f>
        <v>5544.1748190645167</v>
      </c>
      <c r="CQ88" s="15">
        <f ca="1">(BJ88*DCF!G$28-DCF!G$5*MAX(BJ88*DCF!G$28,0)-MAX(BJ88-BI88,0)/Inputs!$B$17)*DCF!G$6</f>
        <v>7115.6775433229286</v>
      </c>
      <c r="CR88" s="15">
        <f ca="1">(BK88*DCF!H$28-DCF!H$5*MAX(BK88*DCF!H$28,0)-MAX(BK88-BJ88,0)/Inputs!$B$17)*DCF!H$6</f>
        <v>9166.0508135310592</v>
      </c>
      <c r="CS88" s="15">
        <f ca="1">(BL88*DCF!I$28-DCF!I$5*MAX(BL88*DCF!I$28,0)-MAX(BL88-BK88,0)/Inputs!$B$17)*DCF!I$6</f>
        <v>10733.98855806115</v>
      </c>
      <c r="CT88" s="15">
        <f ca="1">(BM88*DCF!J$28-DCF!J$5*MAX(BM88*DCF!J$28,0)-MAX(BM88-BL88,0)/Inputs!$B$17)*DCF!J$6</f>
        <v>11072.827137845505</v>
      </c>
      <c r="CU88" s="15">
        <f ca="1">(BN88*DCF!K$28-DCF!K$5*MAX(BN88*DCF!K$28,0)-MAX(BN88-BM88,0)/Inputs!$B$17)*DCF!K$6</f>
        <v>11758.650657446726</v>
      </c>
      <c r="CV88" s="15">
        <f ca="1">(BO88*DCF!L$28-DCF!L$5*MAX(BO88*DCF!L$28,0)-MAX(BO88-BN88,0)/Inputs!$B$17)*DCF!L$6</f>
        <v>12925.365885003548</v>
      </c>
      <c r="CW88" s="15">
        <f ca="1">(BP88*DCF!M$28-DCF!M$5*MAX(BP88*DCF!M$28,0)-MAX(BP88-BO88,0)/Inputs!$B$17)*DCF!M$6</f>
        <v>14474.876501883413</v>
      </c>
      <c r="CX88" s="15">
        <f ca="1">(BQ88*DCF!C$46-DCF!C$5*MAX(BQ88*DCF!C$46,0)-MAX(BQ88-Inputs!$B$20,0)/Inputs!$B$24)*DCF!C$6</f>
        <v>-1032.7805559269952</v>
      </c>
      <c r="CY88" s="15">
        <f ca="1">(BR88*DCF!D$46-DCF!D$5*MAX(BR88*DCF!D$46,0)-MAX(BR88-BQ88,0)/Inputs!$B$24)*DCF!D$6</f>
        <v>-1664.797216872586</v>
      </c>
      <c r="CZ88" s="15">
        <f ca="1">(BS88*DCF!E$46-DCF!E$5*MAX(BS88*DCF!E$46,0)-MAX(BS88-BR88,0)/Inputs!$B$24)*DCF!E$6</f>
        <v>-1948.2176788198731</v>
      </c>
      <c r="DA88" s="15">
        <f ca="1">(BT88*DCF!F$46-DCF!F$5*MAX(BT88*DCF!F$46,0)-MAX(BT88-BS88,0)/Inputs!$B$24)*DCF!F$6</f>
        <v>-1648.481401881226</v>
      </c>
      <c r="DB88" s="15">
        <f ca="1">(BU88*DCF!G$46-DCF!G$5*MAX(BU88*DCF!G$46,0)-MAX(BU88-BT88,0)/Inputs!$B$24)*DCF!G$6</f>
        <v>-1731.862686014601</v>
      </c>
      <c r="DC88" s="15">
        <f ca="1">(BV88*DCF!H$46-DCF!H$5*MAX(BV88*DCF!H$46,0)-MAX(BV88-BU88,0)/Inputs!$B$24)*DCF!H$6</f>
        <v>-1959.230395553159</v>
      </c>
      <c r="DD88" s="15">
        <f ca="1">(BW88*DCF!I$46-DCF!I$5*MAX(BW88*DCF!I$46,0)-MAX(BW88-BV88,0)/Inputs!$B$24)*DCF!I$6</f>
        <v>-4409.5745969410627</v>
      </c>
      <c r="DE88" s="15">
        <f ca="1">(BX88*DCF!J$46-DCF!J$5*MAX(BX88*DCF!J$46,0)-MAX(BX88-BW88,0)/Inputs!$B$24)*DCF!J$6</f>
        <v>-2241.4217387680687</v>
      </c>
      <c r="DF88" s="15">
        <f ca="1">(BY88*DCF!K$46-DCF!K$5*MAX(BY88*DCF!K$46,0)-MAX(BY88-BX88,0)/Inputs!$B$24)*DCF!K$6</f>
        <v>-2692.1889560381564</v>
      </c>
      <c r="DG88" s="15">
        <f ca="1">(BZ88*DCF!L$46-DCF!L$5*MAX(BZ88*DCF!L$46,0)-MAX(BZ88-BY88,0)/Inputs!$B$24)*DCF!L$6</f>
        <v>5114.4012801881745</v>
      </c>
      <c r="DH88" s="15">
        <f ca="1">(CA88*DCF!M$46-DCF!M$5*MAX(CA88*DCF!M$46,0)-MAX(CA88-BZ88,0)/Inputs!$B$24)*DCF!M$6</f>
        <v>7241.3918480386083</v>
      </c>
      <c r="DI88" s="15">
        <f ca="1">SUM(CB88:CL88)+BE88*DCF!M$10*(1+Inputs!$B$30)*(1-Inputs!$B$33)*(1-Inputs!$B$30/Inputs!$B$31)/(Inputs!$B$29-Inputs!$B$30)*DCF!M$6</f>
        <v>117690.73745997781</v>
      </c>
      <c r="DJ88" s="15">
        <f ca="1">SUM(CM88:CW88)+BP88*DCF!M$28*(1+Inputs!$B$30)*(1-Inputs!$B$33)*(1-Inputs!$B$30/Inputs!$B$31)/(Inputs!$B$29-Inputs!$B$30)*DCF!M$6</f>
        <v>393390.21304311283</v>
      </c>
      <c r="DK88" s="15">
        <f ca="1">SUM(CX88:DH88)+CA88*DCF!M$46*(1+Inputs!$B$30)*(1-Inputs!$B$33)*(1-Inputs!$B$30/Inputs!$B$31)/(Inputs!$B$29-Inputs!$B$30)*DCF!M$6</f>
        <v>135841.14370496609</v>
      </c>
      <c r="DM88" s="15">
        <f ca="1">DI88+DJ88+DK88+Inputs!$B$34+Inputs!$B$36-Inputs!$B$35</f>
        <v>723773.09420805669</v>
      </c>
    </row>
    <row r="89" spans="1:117" x14ac:dyDescent="0.75">
      <c r="A89" s="11">
        <v>76</v>
      </c>
      <c r="C89" s="24">
        <f t="shared" ca="1" si="67"/>
        <v>1.4638675846427536</v>
      </c>
      <c r="D89" s="24">
        <f t="shared" ca="1" si="67"/>
        <v>0.61485002711161285</v>
      </c>
      <c r="E89" s="24">
        <f t="shared" ca="1" si="67"/>
        <v>-0.65859914760960736</v>
      </c>
      <c r="F89" s="24">
        <f t="shared" ca="1" si="67"/>
        <v>-3.1170478710658922E-2</v>
      </c>
      <c r="G89" s="24">
        <f t="shared" ca="1" si="67"/>
        <v>0.35352677846055031</v>
      </c>
      <c r="H89" s="24">
        <f t="shared" ca="1" si="67"/>
        <v>-0.71811032002315078</v>
      </c>
      <c r="I89" s="24">
        <f t="shared" ca="1" si="67"/>
        <v>-6.5322043019742843E-2</v>
      </c>
      <c r="J89" s="24">
        <f t="shared" ca="1" si="67"/>
        <v>-1.6729901591161414</v>
      </c>
      <c r="K89" s="24">
        <f t="shared" ca="1" si="67"/>
        <v>0.54377788049648679</v>
      </c>
      <c r="L89" s="24">
        <f t="shared" ca="1" si="67"/>
        <v>0.26327952974169216</v>
      </c>
      <c r="M89" s="24">
        <f t="shared" ca="1" si="67"/>
        <v>-0.32692179466541443</v>
      </c>
      <c r="N89" s="24">
        <f ca="1">SQRT(Inputs!$B$38)*C89+SQRT(1-Inputs!$B$38)*_xlfn.NORM.S.INV(RAND())</f>
        <v>1.053384849146229</v>
      </c>
      <c r="O89" s="24">
        <f ca="1">SQRT(Inputs!$B$38)*D89+SQRT(1-Inputs!$B$38)*_xlfn.NORM.S.INV(RAND())</f>
        <v>-1.0035495279193516</v>
      </c>
      <c r="P89" s="24">
        <f ca="1">SQRT(Inputs!$B$38)*E89+SQRT(1-Inputs!$B$38)*_xlfn.NORM.S.INV(RAND())</f>
        <v>0.52932653259480811</v>
      </c>
      <c r="Q89" s="24">
        <f ca="1">SQRT(Inputs!$B$38)*F89+SQRT(1-Inputs!$B$38)*_xlfn.NORM.S.INV(RAND())</f>
        <v>-1.2900138718056262</v>
      </c>
      <c r="R89" s="24">
        <f ca="1">SQRT(Inputs!$B$38)*G89+SQRT(1-Inputs!$B$38)*_xlfn.NORM.S.INV(RAND())</f>
        <v>-0.16985174152961405</v>
      </c>
      <c r="S89" s="24">
        <f ca="1">SQRT(Inputs!$B$38)*H89+SQRT(1-Inputs!$B$38)*_xlfn.NORM.S.INV(RAND())</f>
        <v>1.4447636736727048</v>
      </c>
      <c r="T89" s="24">
        <f ca="1">SQRT(Inputs!$B$38)*I89+SQRT(1-Inputs!$B$38)*_xlfn.NORM.S.INV(RAND())</f>
        <v>0.12904998084767938</v>
      </c>
      <c r="U89" s="24">
        <f ca="1">SQRT(Inputs!$B$38)*J89+SQRT(1-Inputs!$B$38)*_xlfn.NORM.S.INV(RAND())</f>
        <v>-2.8282316096785376</v>
      </c>
      <c r="V89" s="24">
        <f ca="1">SQRT(Inputs!$B$38)*K89+SQRT(1-Inputs!$B$38)*_xlfn.NORM.S.INV(RAND())</f>
        <v>0.67366424899795874</v>
      </c>
      <c r="W89" s="24">
        <f ca="1">SQRT(Inputs!$B$38)*L89+SQRT(1-Inputs!$B$38)*_xlfn.NORM.S.INV(RAND())</f>
        <v>-1.1468203183934076</v>
      </c>
      <c r="X89" s="24">
        <f ca="1">SQRT(Inputs!$B$38)*M89+SQRT(1-Inputs!$B$38)*_xlfn.NORM.S.INV(RAND())</f>
        <v>-2.6382979955025196</v>
      </c>
      <c r="Y89" s="24">
        <f ca="1">SQRT(Inputs!$B$38)*C89+SQRT(1-Inputs!$B$38)*_xlfn.NORM.S.INV(RAND())</f>
        <v>-4.946971398175648E-2</v>
      </c>
      <c r="Z89" s="24">
        <f ca="1">SQRT(Inputs!$B$38)*D89+SQRT(1-Inputs!$B$38)*_xlfn.NORM.S.INV(RAND())</f>
        <v>1.075162930647712</v>
      </c>
      <c r="AA89" s="24">
        <f ca="1">SQRT(Inputs!$B$38)*E89+SQRT(1-Inputs!$B$38)*_xlfn.NORM.S.INV(RAND())</f>
        <v>-0.63088967011101194</v>
      </c>
      <c r="AB89" s="24">
        <f ca="1">SQRT(Inputs!$B$38)*F89+SQRT(1-Inputs!$B$38)*_xlfn.NORM.S.INV(RAND())</f>
        <v>0.53864894973733735</v>
      </c>
      <c r="AC89" s="24">
        <f ca="1">SQRT(Inputs!$B$38)*G89+SQRT(1-Inputs!$B$38)*_xlfn.NORM.S.INV(RAND())</f>
        <v>1.0873175650983686</v>
      </c>
      <c r="AD89" s="24">
        <f ca="1">SQRT(Inputs!$B$38)*H89+SQRT(1-Inputs!$B$38)*_xlfn.NORM.S.INV(RAND())</f>
        <v>-0.43383107965495221</v>
      </c>
      <c r="AE89" s="24">
        <f ca="1">SQRT(Inputs!$B$38)*I89+SQRT(1-Inputs!$B$38)*_xlfn.NORM.S.INV(RAND())</f>
        <v>-1.4896923954794132</v>
      </c>
      <c r="AF89" s="24">
        <f ca="1">SQRT(Inputs!$B$38)*J89+SQRT(1-Inputs!$B$38)*_xlfn.NORM.S.INV(RAND())</f>
        <v>-0.56308316308334871</v>
      </c>
      <c r="AG89" s="24">
        <f ca="1">SQRT(Inputs!$B$38)*K89+SQRT(1-Inputs!$B$38)*_xlfn.NORM.S.INV(RAND())</f>
        <v>0.62521355101953846</v>
      </c>
      <c r="AH89" s="24">
        <f ca="1">SQRT(Inputs!$B$38)*L89+SQRT(1-Inputs!$B$38)*_xlfn.NORM.S.INV(RAND())</f>
        <v>0.52253878962143863</v>
      </c>
      <c r="AI89" s="24">
        <f ca="1">SQRT(Inputs!$B$38)*M89+SQRT(1-Inputs!$B$38)*_xlfn.NORM.S.INV(RAND())</f>
        <v>-0.76889754770765339</v>
      </c>
      <c r="AJ89" s="24">
        <f ca="1">SQRT(Inputs!$B$38)*C89+SQRT(1-Inputs!$B$38)*_xlfn.NORM.S.INV(RAND())</f>
        <v>7.7111370113236322E-2</v>
      </c>
      <c r="AK89" s="24">
        <f ca="1">SQRT(Inputs!$B$38)*D89+SQRT(1-Inputs!$B$38)*_xlfn.NORM.S.INV(RAND())</f>
        <v>1.4308700927006339</v>
      </c>
      <c r="AL89" s="24">
        <f ca="1">SQRT(Inputs!$B$38)*E89+SQRT(1-Inputs!$B$38)*_xlfn.NORM.S.INV(RAND())</f>
        <v>-1.3591262709148322</v>
      </c>
      <c r="AM89" s="24">
        <f ca="1">SQRT(Inputs!$B$38)*F89+SQRT(1-Inputs!$B$38)*_xlfn.NORM.S.INV(RAND())</f>
        <v>-6.7714680725357135E-2</v>
      </c>
      <c r="AN89" s="24">
        <f ca="1">SQRT(Inputs!$B$38)*G89+SQRT(1-Inputs!$B$38)*_xlfn.NORM.S.INV(RAND())</f>
        <v>2.8768241348582011</v>
      </c>
      <c r="AO89" s="24">
        <f ca="1">SQRT(Inputs!$B$38)*H89+SQRT(1-Inputs!$B$38)*_xlfn.NORM.S.INV(RAND())</f>
        <v>0.21021342618237804</v>
      </c>
      <c r="AP89" s="24">
        <f ca="1">SQRT(Inputs!$B$38)*I89+SQRT(1-Inputs!$B$38)*_xlfn.NORM.S.INV(RAND())</f>
        <v>-0.5506645926942334</v>
      </c>
      <c r="AQ89" s="24">
        <f ca="1">SQRT(Inputs!$B$38)*J89+SQRT(1-Inputs!$B$38)*_xlfn.NORM.S.INV(RAND())</f>
        <v>-0.33336405388910417</v>
      </c>
      <c r="AR89" s="24">
        <f ca="1">SQRT(Inputs!$B$38)*K89+SQRT(1-Inputs!$B$38)*_xlfn.NORM.S.INV(RAND())</f>
        <v>1.0875468114145652</v>
      </c>
      <c r="AS89" s="24">
        <f ca="1">SQRT(Inputs!$B$38)*L89+SQRT(1-Inputs!$B$38)*_xlfn.NORM.S.INV(RAND())</f>
        <v>1.1399846314130426</v>
      </c>
      <c r="AT89" s="24">
        <f ca="1">SQRT(Inputs!$B$38)*M89+SQRT(1-Inputs!$B$38)*_xlfn.NORM.S.INV(RAND())</f>
        <v>0.68482006956576302</v>
      </c>
      <c r="AU89" s="15">
        <f ca="1">Inputs!$B$6*EXP($B$8-0.5*C$5^2+C$5*N89)</f>
        <v>5884.7942728684839</v>
      </c>
      <c r="AV89" s="15">
        <f t="shared" ca="1" si="37"/>
        <v>6180.5098328227023</v>
      </c>
      <c r="AW89" s="15">
        <f t="shared" ca="1" si="38"/>
        <v>8093.7533018484555</v>
      </c>
      <c r="AX89" s="15">
        <f t="shared" ca="1" si="39"/>
        <v>8410.7897042148525</v>
      </c>
      <c r="AY89" s="15">
        <f t="shared" ca="1" si="40"/>
        <v>10076.954757597065</v>
      </c>
      <c r="AZ89" s="15">
        <f t="shared" ca="1" si="41"/>
        <v>14449.742476799585</v>
      </c>
      <c r="BA89" s="15">
        <f t="shared" ca="1" si="42"/>
        <v>17923.239835204717</v>
      </c>
      <c r="BB89" s="15">
        <f t="shared" ca="1" si="43"/>
        <v>16528.922898428453</v>
      </c>
      <c r="BC89" s="15">
        <f t="shared" ca="1" si="44"/>
        <v>21603.893686462328</v>
      </c>
      <c r="BD89" s="15">
        <f t="shared" ca="1" si="45"/>
        <v>23774.777209030977</v>
      </c>
      <c r="BE89" s="15">
        <f t="shared" ca="1" si="46"/>
        <v>22909.977124656063</v>
      </c>
      <c r="BF89" s="15">
        <f ca="1">Inputs!$B$13*EXP($B$9-0.5*C$6^2+C$6*Y89)</f>
        <v>13696.039393089352</v>
      </c>
      <c r="BG89" s="15">
        <f t="shared" ca="1" si="47"/>
        <v>20265.522500783165</v>
      </c>
      <c r="BH89" s="15">
        <f t="shared" ca="1" si="48"/>
        <v>22300.780076519983</v>
      </c>
      <c r="BI89" s="15">
        <f t="shared" ca="1" si="49"/>
        <v>29659.346161557478</v>
      </c>
      <c r="BJ89" s="15">
        <f t="shared" ca="1" si="50"/>
        <v>42530.138521959503</v>
      </c>
      <c r="BK89" s="15">
        <f t="shared" ca="1" si="51"/>
        <v>49204.000985506893</v>
      </c>
      <c r="BL89" s="15">
        <f t="shared" ca="1" si="52"/>
        <v>49830.086219293175</v>
      </c>
      <c r="BM89" s="15">
        <f t="shared" ca="1" si="53"/>
        <v>57113.750857701518</v>
      </c>
      <c r="BN89" s="15">
        <f t="shared" ca="1" si="54"/>
        <v>75707.730106668561</v>
      </c>
      <c r="BO89" s="15">
        <f t="shared" ca="1" si="55"/>
        <v>98983.886785293857</v>
      </c>
      <c r="BP89" s="15">
        <f t="shared" ca="1" si="56"/>
        <v>111666.68486630157</v>
      </c>
      <c r="BQ89" s="15">
        <f ca="1">Inputs!$B$20*EXP($B$10-0.5*C$7^2+C$7*AJ89)</f>
        <v>4408.4514150606037</v>
      </c>
      <c r="BR89" s="15">
        <f t="shared" ca="1" si="57"/>
        <v>9422.6911620581741</v>
      </c>
      <c r="BS89" s="15">
        <f t="shared" ca="1" si="58"/>
        <v>8733.297420678633</v>
      </c>
      <c r="BT89" s="15">
        <f t="shared" ca="1" si="59"/>
        <v>11829.308391844572</v>
      </c>
      <c r="BU89" s="15">
        <f t="shared" ca="1" si="60"/>
        <v>32885.120525056533</v>
      </c>
      <c r="BV89" s="15">
        <f t="shared" ca="1" si="61"/>
        <v>47971.707206581166</v>
      </c>
      <c r="BW89" s="15">
        <f t="shared" ca="1" si="62"/>
        <v>59577.382311445719</v>
      </c>
      <c r="BX89" s="15">
        <f t="shared" ca="1" si="63"/>
        <v>77941.633194807029</v>
      </c>
      <c r="BY89" s="15">
        <f t="shared" ca="1" si="64"/>
        <v>134470.16076387672</v>
      </c>
      <c r="BZ89" s="15">
        <f t="shared" ca="1" si="65"/>
        <v>232670.35476122861</v>
      </c>
      <c r="CA89" s="15">
        <f t="shared" ca="1" si="66"/>
        <v>369125.6118172956</v>
      </c>
      <c r="CB89" s="15">
        <f ca="1">(AU89*DCF!C$10-DCF!C$5*MAX(AU89*DCF!C$10,0)-MAX(AU89-Inputs!$B$6,0)/Inputs!$B$10)*DCF!C$6</f>
        <v>1036.4963230541944</v>
      </c>
      <c r="CC89" s="15">
        <f ca="1">(AV89*DCF!D$10-DCF!D$5*MAX(AV89*DCF!D$10,0)-MAX(AV89-AU89,0)/Inputs!$B$10)*DCF!D$6</f>
        <v>1434.3549003020144</v>
      </c>
      <c r="CD89" s="15">
        <f ca="1">(AW89*DCF!E$10-DCF!E$5*MAX(AW89*DCF!E$10,0)-MAX(AW89-AV89,0)/Inputs!$B$10)*DCF!E$6</f>
        <v>1437.7771358420439</v>
      </c>
      <c r="CE89" s="15">
        <f ca="1">(AX89*DCF!F$10-DCF!F$5*MAX(AX89*DCF!F$10,0)-MAX(AX89-AW89,0)/Inputs!$B$10)*DCF!F$6</f>
        <v>1770.0945732174187</v>
      </c>
      <c r="CF89" s="15">
        <f ca="1">(AY89*DCF!G$10-DCF!G$5*MAX(AY89*DCF!G$10,0)-MAX(AY89-AX89,0)/Inputs!$B$10)*DCF!G$6</f>
        <v>1755.9885145326334</v>
      </c>
      <c r="CG89" s="15">
        <f ca="1">(AZ89*DCF!H$10-DCF!H$5*MAX(AZ89*DCF!H$10,0)-MAX(AZ89-AY89,0)/Inputs!$B$10)*DCF!H$6</f>
        <v>2028.9610142800743</v>
      </c>
      <c r="CH89" s="15">
        <f ca="1">(BA89*DCF!I$10-DCF!I$5*MAX(BA89*DCF!I$10,0)-MAX(BA89-AZ89,0)/Inputs!$B$10)*DCF!I$6</f>
        <v>2704.1468089846553</v>
      </c>
      <c r="CI89" s="15">
        <f ca="1">(BB89*DCF!J$10-DCF!J$5*MAX(BB89*DCF!J$10,0)-MAX(BB89-BA89,0)/Inputs!$B$10)*DCF!J$6</f>
        <v>2836.4015218326872</v>
      </c>
      <c r="CJ89" s="15">
        <f ca="1">(BC89*DCF!K$10-DCF!K$5*MAX(BC89*DCF!K$10,0)-MAX(BC89-BB89,0)/Inputs!$B$10)*DCF!K$6</f>
        <v>2767.4612679167299</v>
      </c>
      <c r="CK89" s="15">
        <f ca="1">(BD89*DCF!L$10-DCF!L$5*MAX(BD89*DCF!L$10,0)-MAX(BD89-BC89,0)/Inputs!$B$10)*DCF!L$6</f>
        <v>3304.9581143727005</v>
      </c>
      <c r="CL89" s="15">
        <f ca="1">(BE89*DCF!M$10-DCF!M$5*MAX(BE89*DCF!M$10,0)-MAX(BE89-BD89,0)/Inputs!$B$10)*DCF!M$6</f>
        <v>3232.894090999253</v>
      </c>
      <c r="CM89" s="15">
        <f ca="1">(BF89*DCF!C$28-DCF!C$5*MAX(BF89*DCF!C$28,0)-MAX(BF89-Inputs!$B$13,0)/Inputs!$B$17)*DCF!C$6</f>
        <v>3646.6759536410882</v>
      </c>
      <c r="CN89" s="15">
        <f ca="1">(BG89*DCF!D$28-DCF!D$5*MAX(BG89*DCF!D$28,0)-MAX(BG89-BF89,0)/Inputs!$B$17)*DCF!D$6</f>
        <v>4567.0918214527419</v>
      </c>
      <c r="CO89" s="15">
        <f ca="1">(BH89*DCF!E$28-DCF!E$5*MAX(BH89*DCF!E$28,0)-MAX(BH89-BG89,0)/Inputs!$B$17)*DCF!E$6</f>
        <v>5914.8567619493033</v>
      </c>
      <c r="CP89" s="15">
        <f ca="1">(BI89*DCF!F$28-DCF!F$5*MAX(BI89*DCF!F$28,0)-MAX(BI89-BH89,0)/Inputs!$B$17)*DCF!F$6</f>
        <v>6711.987963313818</v>
      </c>
      <c r="CQ89" s="15">
        <f ca="1">(BJ89*DCF!G$28-DCF!G$5*MAX(BJ89*DCF!G$28,0)-MAX(BJ89-BI89,0)/Inputs!$B$17)*DCF!G$6</f>
        <v>8870.0269876373295</v>
      </c>
      <c r="CR89" s="15">
        <f ca="1">(BK89*DCF!H$28-DCF!H$5*MAX(BK89*DCF!H$28,0)-MAX(BK89-BJ89,0)/Inputs!$B$17)*DCF!H$6</f>
        <v>11131.761363527603</v>
      </c>
      <c r="CS89" s="15">
        <f ca="1">(BL89*DCF!I$28-DCF!I$5*MAX(BL89*DCF!I$28,0)-MAX(BL89-BK89,0)/Inputs!$B$17)*DCF!I$6</f>
        <v>11627.833688234101</v>
      </c>
      <c r="CT89" s="15">
        <f ca="1">(BM89*DCF!J$28-DCF!J$5*MAX(BM89*DCF!J$28,0)-MAX(BM89-BL89,0)/Inputs!$B$17)*DCF!J$6</f>
        <v>11775.353388548441</v>
      </c>
      <c r="CU89" s="15">
        <f ca="1">(BN89*DCF!K$28-DCF!K$5*MAX(BN89*DCF!K$28,0)-MAX(BN89-BM89,0)/Inputs!$B$17)*DCF!K$6</f>
        <v>13710.688419624263</v>
      </c>
      <c r="CV89" s="15">
        <f ca="1">(BO89*DCF!L$28-DCF!L$5*MAX(BO89*DCF!L$28,0)-MAX(BO89-BN89,0)/Inputs!$B$17)*DCF!L$6</f>
        <v>17115.627132093025</v>
      </c>
      <c r="CW89" s="15">
        <f ca="1">(BP89*DCF!M$28-DCF!M$5*MAX(BP89*DCF!M$28,0)-MAX(BP89-BO89,0)/Inputs!$B$17)*DCF!M$6</f>
        <v>19684.442605177817</v>
      </c>
      <c r="CX89" s="15">
        <f ca="1">(BQ89*DCF!C$46-DCF!C$5*MAX(BQ89*DCF!C$46,0)-MAX(BQ89-Inputs!$B$20,0)/Inputs!$B$24)*DCF!C$6</f>
        <v>-1575.8323891874852</v>
      </c>
      <c r="CY89" s="15">
        <f ca="1">(BR89*DCF!D$46-DCF!D$5*MAX(BR89*DCF!D$46,0)-MAX(BR89-BQ89,0)/Inputs!$B$24)*DCF!D$6</f>
        <v>-3747.7681194398992</v>
      </c>
      <c r="CZ89" s="15">
        <f ca="1">(BS89*DCF!E$46-DCF!E$5*MAX(BS89*DCF!E$46,0)-MAX(BS89-BR89,0)/Inputs!$B$24)*DCF!E$6</f>
        <v>-1032.7276258068862</v>
      </c>
      <c r="DA89" s="15">
        <f ca="1">(BT89*DCF!F$46-DCF!F$5*MAX(BT89*DCF!F$46,0)-MAX(BT89-BS89,0)/Inputs!$B$24)*DCF!F$6</f>
        <v>-1988.8404946613164</v>
      </c>
      <c r="DB89" s="15">
        <f ca="1">(BU89*DCF!G$46-DCF!G$5*MAX(BU89*DCF!G$46,0)-MAX(BU89-BT89,0)/Inputs!$B$24)*DCF!G$6</f>
        <v>-8188.9496709591403</v>
      </c>
      <c r="DC89" s="15">
        <f ca="1">(BV89*DCF!H$46-DCF!H$5*MAX(BV89*DCF!H$46,0)-MAX(BV89-BU89,0)/Inputs!$B$24)*DCF!H$6</f>
        <v>-4688.0643742335405</v>
      </c>
      <c r="DD89" s="15">
        <f ca="1">(BW89*DCF!I$46-DCF!I$5*MAX(BW89*DCF!I$46,0)-MAX(BW89-BV89,0)/Inputs!$B$24)*DCF!I$6</f>
        <v>-1955.577615733451</v>
      </c>
      <c r="DE89" s="15">
        <f ca="1">(BX89*DCF!J$46-DCF!J$5*MAX(BX89*DCF!J$46,0)-MAX(BX89-BW89,0)/Inputs!$B$24)*DCF!J$6</f>
        <v>-1600.463390092995</v>
      </c>
      <c r="DF89" s="15">
        <f ca="1">(BY89*DCF!K$46-DCF!K$5*MAX(BY89*DCF!K$46,0)-MAX(BY89-BX89,0)/Inputs!$B$24)*DCF!K$6</f>
        <v>-6166.5994992255555</v>
      </c>
      <c r="DG89" s="15">
        <f ca="1">(BZ89*DCF!L$46-DCF!L$5*MAX(BZ89*DCF!L$46,0)-MAX(BZ89-BY89,0)/Inputs!$B$24)*DCF!L$6</f>
        <v>-6139.6041693668603</v>
      </c>
      <c r="DH89" s="15">
        <f ca="1">(CA89*DCF!M$46-DCF!M$5*MAX(CA89*DCF!M$46,0)-MAX(CA89-BZ89,0)/Inputs!$B$24)*DCF!M$6</f>
        <v>411.18163550679594</v>
      </c>
      <c r="DI89" s="15">
        <f ca="1">SUM(CB89:CL89)+BE89*DCF!M$10*(1+Inputs!$B$30)*(1-Inputs!$B$33)*(1-Inputs!$B$30/Inputs!$B$31)/(Inputs!$B$29-Inputs!$B$30)*DCF!M$6</f>
        <v>88068.303556336512</v>
      </c>
      <c r="DJ89" s="15">
        <f ca="1">SUM(CM89:CW89)+BP89*DCF!M$28*(1+Inputs!$B$30)*(1-Inputs!$B$33)*(1-Inputs!$B$30/Inputs!$B$31)/(Inputs!$B$29-Inputs!$B$30)*DCF!M$6</f>
        <v>529116.16024780716</v>
      </c>
      <c r="DK89" s="15">
        <f ca="1">SUM(CX89:DH89)+CA89*DCF!M$46*(1+Inputs!$B$30)*(1-Inputs!$B$33)*(1-Inputs!$B$30/Inputs!$B$31)/(Inputs!$B$29-Inputs!$B$30)*DCF!M$6</f>
        <v>534038.67588036996</v>
      </c>
      <c r="DM89" s="15">
        <f ca="1">DI89+DJ89+DK89+Inputs!$B$34+Inputs!$B$36-Inputs!$B$35</f>
        <v>1228074.1396845137</v>
      </c>
    </row>
    <row r="90" spans="1:117" x14ac:dyDescent="0.75">
      <c r="A90" s="11">
        <v>77</v>
      </c>
      <c r="C90" s="24">
        <f t="shared" ca="1" si="67"/>
        <v>2.1751893618560003</v>
      </c>
      <c r="D90" s="24">
        <f t="shared" ca="1" si="67"/>
        <v>-0.77681211797323357</v>
      </c>
      <c r="E90" s="24">
        <f t="shared" ca="1" si="67"/>
        <v>-1.0356217425094607</v>
      </c>
      <c r="F90" s="24">
        <f t="shared" ca="1" si="67"/>
        <v>-0.69004000953389744</v>
      </c>
      <c r="G90" s="24">
        <f t="shared" ca="1" si="67"/>
        <v>0.23344570971150091</v>
      </c>
      <c r="H90" s="24">
        <f t="shared" ca="1" si="67"/>
        <v>3.4347190838807683E-2</v>
      </c>
      <c r="I90" s="24">
        <f t="shared" ca="1" si="67"/>
        <v>-2.5760640814350685E-2</v>
      </c>
      <c r="J90" s="24">
        <f t="shared" ca="1" si="67"/>
        <v>1.7169734342805887</v>
      </c>
      <c r="K90" s="24">
        <f t="shared" ca="1" si="67"/>
        <v>4.2114541850778571E-2</v>
      </c>
      <c r="L90" s="24">
        <f t="shared" ca="1" si="67"/>
        <v>1.5133391059448507</v>
      </c>
      <c r="M90" s="24">
        <f t="shared" ca="1" si="67"/>
        <v>-1.7911556338530494</v>
      </c>
      <c r="N90" s="24">
        <f ca="1">SQRT(Inputs!$B$38)*C90+SQRT(1-Inputs!$B$38)*_xlfn.NORM.S.INV(RAND())</f>
        <v>1.1090336693556495</v>
      </c>
      <c r="O90" s="24">
        <f ca="1">SQRT(Inputs!$B$38)*D90+SQRT(1-Inputs!$B$38)*_xlfn.NORM.S.INV(RAND())</f>
        <v>-1.824498771113112</v>
      </c>
      <c r="P90" s="24">
        <f ca="1">SQRT(Inputs!$B$38)*E90+SQRT(1-Inputs!$B$38)*_xlfn.NORM.S.INV(RAND())</f>
        <v>0.62377626866642766</v>
      </c>
      <c r="Q90" s="24">
        <f ca="1">SQRT(Inputs!$B$38)*F90+SQRT(1-Inputs!$B$38)*_xlfn.NORM.S.INV(RAND())</f>
        <v>0.23780288126376931</v>
      </c>
      <c r="R90" s="24">
        <f ca="1">SQRT(Inputs!$B$38)*G90+SQRT(1-Inputs!$B$38)*_xlfn.NORM.S.INV(RAND())</f>
        <v>-0.56833810203578916</v>
      </c>
      <c r="S90" s="24">
        <f ca="1">SQRT(Inputs!$B$38)*H90+SQRT(1-Inputs!$B$38)*_xlfn.NORM.S.INV(RAND())</f>
        <v>-9.1591159206775102E-2</v>
      </c>
      <c r="T90" s="24">
        <f ca="1">SQRT(Inputs!$B$38)*I90+SQRT(1-Inputs!$B$38)*_xlfn.NORM.S.INV(RAND())</f>
        <v>2.2637337280101502</v>
      </c>
      <c r="U90" s="24">
        <f ca="1">SQRT(Inputs!$B$38)*J90+SQRT(1-Inputs!$B$38)*_xlfn.NORM.S.INV(RAND())</f>
        <v>1.6496370051584544</v>
      </c>
      <c r="V90" s="24">
        <f ca="1">SQRT(Inputs!$B$38)*K90+SQRT(1-Inputs!$B$38)*_xlfn.NORM.S.INV(RAND())</f>
        <v>0.238717728114727</v>
      </c>
      <c r="W90" s="24">
        <f ca="1">SQRT(Inputs!$B$38)*L90+SQRT(1-Inputs!$B$38)*_xlfn.NORM.S.INV(RAND())</f>
        <v>0.1926478318097129</v>
      </c>
      <c r="X90" s="24">
        <f ca="1">SQRT(Inputs!$B$38)*M90+SQRT(1-Inputs!$B$38)*_xlfn.NORM.S.INV(RAND())</f>
        <v>-1.662254822899879</v>
      </c>
      <c r="Y90" s="24">
        <f ca="1">SQRT(Inputs!$B$38)*C90+SQRT(1-Inputs!$B$38)*_xlfn.NORM.S.INV(RAND())</f>
        <v>0.5967240356145489</v>
      </c>
      <c r="Z90" s="24">
        <f ca="1">SQRT(Inputs!$B$38)*D90+SQRT(1-Inputs!$B$38)*_xlfn.NORM.S.INV(RAND())</f>
        <v>-0.70702668685146874</v>
      </c>
      <c r="AA90" s="24">
        <f ca="1">SQRT(Inputs!$B$38)*E90+SQRT(1-Inputs!$B$38)*_xlfn.NORM.S.INV(RAND())</f>
        <v>-0.595820400096989</v>
      </c>
      <c r="AB90" s="24">
        <f ca="1">SQRT(Inputs!$B$38)*F90+SQRT(1-Inputs!$B$38)*_xlfn.NORM.S.INV(RAND())</f>
        <v>-0.30900937210550072</v>
      </c>
      <c r="AC90" s="24">
        <f ca="1">SQRT(Inputs!$B$38)*G90+SQRT(1-Inputs!$B$38)*_xlfn.NORM.S.INV(RAND())</f>
        <v>0.88589166841350897</v>
      </c>
      <c r="AD90" s="24">
        <f ca="1">SQRT(Inputs!$B$38)*H90+SQRT(1-Inputs!$B$38)*_xlfn.NORM.S.INV(RAND())</f>
        <v>0.3275549783637709</v>
      </c>
      <c r="AE90" s="24">
        <f ca="1">SQRT(Inputs!$B$38)*I90+SQRT(1-Inputs!$B$38)*_xlfn.NORM.S.INV(RAND())</f>
        <v>-0.61795305059049532</v>
      </c>
      <c r="AF90" s="24">
        <f ca="1">SQRT(Inputs!$B$38)*J90+SQRT(1-Inputs!$B$38)*_xlfn.NORM.S.INV(RAND())</f>
        <v>1.4602768901430161</v>
      </c>
      <c r="AG90" s="24">
        <f ca="1">SQRT(Inputs!$B$38)*K90+SQRT(1-Inputs!$B$38)*_xlfn.NORM.S.INV(RAND())</f>
        <v>1.7553164620868151</v>
      </c>
      <c r="AH90" s="24">
        <f ca="1">SQRT(Inputs!$B$38)*L90+SQRT(1-Inputs!$B$38)*_xlfn.NORM.S.INV(RAND())</f>
        <v>2.419505706467846</v>
      </c>
      <c r="AI90" s="24">
        <f ca="1">SQRT(Inputs!$B$38)*M90+SQRT(1-Inputs!$B$38)*_xlfn.NORM.S.INV(RAND())</f>
        <v>-0.38111750688303725</v>
      </c>
      <c r="AJ90" s="24">
        <f ca="1">SQRT(Inputs!$B$38)*C90+SQRT(1-Inputs!$B$38)*_xlfn.NORM.S.INV(RAND())</f>
        <v>2.8578283403550087</v>
      </c>
      <c r="AK90" s="24">
        <f ca="1">SQRT(Inputs!$B$38)*D90+SQRT(1-Inputs!$B$38)*_xlfn.NORM.S.INV(RAND())</f>
        <v>-1.2536802233140858</v>
      </c>
      <c r="AL90" s="24">
        <f ca="1">SQRT(Inputs!$B$38)*E90+SQRT(1-Inputs!$B$38)*_xlfn.NORM.S.INV(RAND())</f>
        <v>-0.19502324463655324</v>
      </c>
      <c r="AM90" s="24">
        <f ca="1">SQRT(Inputs!$B$38)*F90+SQRT(1-Inputs!$B$38)*_xlfn.NORM.S.INV(RAND())</f>
        <v>-1.3635493773649598</v>
      </c>
      <c r="AN90" s="24">
        <f ca="1">SQRT(Inputs!$B$38)*G90+SQRT(1-Inputs!$B$38)*_xlfn.NORM.S.INV(RAND())</f>
        <v>0.55695462123468209</v>
      </c>
      <c r="AO90" s="24">
        <f ca="1">SQRT(Inputs!$B$38)*H90+SQRT(1-Inputs!$B$38)*_xlfn.NORM.S.INV(RAND())</f>
        <v>0.83610647813958971</v>
      </c>
      <c r="AP90" s="24">
        <f ca="1">SQRT(Inputs!$B$38)*I90+SQRT(1-Inputs!$B$38)*_xlfn.NORM.S.INV(RAND())</f>
        <v>0.26713436286130576</v>
      </c>
      <c r="AQ90" s="24">
        <f ca="1">SQRT(Inputs!$B$38)*J90+SQRT(1-Inputs!$B$38)*_xlfn.NORM.S.INV(RAND())</f>
        <v>0.3212290758281181</v>
      </c>
      <c r="AR90" s="24">
        <f ca="1">SQRT(Inputs!$B$38)*K90+SQRT(1-Inputs!$B$38)*_xlfn.NORM.S.INV(RAND())</f>
        <v>0.88507608152377726</v>
      </c>
      <c r="AS90" s="24">
        <f ca="1">SQRT(Inputs!$B$38)*L90+SQRT(1-Inputs!$B$38)*_xlfn.NORM.S.INV(RAND())</f>
        <v>1.6010562378495909</v>
      </c>
      <c r="AT90" s="24">
        <f ca="1">SQRT(Inputs!$B$38)*M90+SQRT(1-Inputs!$B$38)*_xlfn.NORM.S.INV(RAND())</f>
        <v>-1.6714860197371331</v>
      </c>
      <c r="AU90" s="15">
        <f ca="1">Inputs!$B$6*EXP($B$8-0.5*C$5^2+C$5*N90)</f>
        <v>5938.0442474264164</v>
      </c>
      <c r="AV90" s="15">
        <f t="shared" ca="1" si="37"/>
        <v>5527.3196091003674</v>
      </c>
      <c r="AW90" s="15">
        <f t="shared" ca="1" si="38"/>
        <v>7331.1639059301051</v>
      </c>
      <c r="AX90" s="15">
        <f t="shared" ca="1" si="39"/>
        <v>9220.5221234614819</v>
      </c>
      <c r="AY90" s="15">
        <f t="shared" ca="1" si="40"/>
        <v>10544.759451222551</v>
      </c>
      <c r="AZ90" s="15">
        <f t="shared" ca="1" si="41"/>
        <v>12767.105498684508</v>
      </c>
      <c r="BA90" s="15">
        <f t="shared" ca="1" si="42"/>
        <v>19800.534374041763</v>
      </c>
      <c r="BB90" s="15">
        <f t="shared" ca="1" si="43"/>
        <v>28598.623490595572</v>
      </c>
      <c r="BC90" s="15">
        <f t="shared" ca="1" si="44"/>
        <v>35842.525804168297</v>
      </c>
      <c r="BD90" s="15">
        <f t="shared" ca="1" si="45"/>
        <v>44708.870097002866</v>
      </c>
      <c r="BE90" s="15">
        <f t="shared" ca="1" si="46"/>
        <v>47087.967389028308</v>
      </c>
      <c r="BF90" s="15">
        <f ca="1">Inputs!$B$13*EXP($B$9-0.5*C$6^2+C$6*Y90)</f>
        <v>15567.931323288618</v>
      </c>
      <c r="BG90" s="15">
        <f t="shared" ca="1" si="47"/>
        <v>16700.722945275644</v>
      </c>
      <c r="BH90" s="15">
        <f t="shared" ca="1" si="48"/>
        <v>18485.176158386348</v>
      </c>
      <c r="BI90" s="15">
        <f t="shared" ca="1" si="49"/>
        <v>21577.554498756919</v>
      </c>
      <c r="BJ90" s="15">
        <f t="shared" ca="1" si="50"/>
        <v>30055.770181255713</v>
      </c>
      <c r="BK90" s="15">
        <f t="shared" ca="1" si="51"/>
        <v>38569.979907018533</v>
      </c>
      <c r="BL90" s="15">
        <f t="shared" ca="1" si="52"/>
        <v>43732.362137840006</v>
      </c>
      <c r="BM90" s="15">
        <f t="shared" ca="1" si="53"/>
        <v>64448.823410263933</v>
      </c>
      <c r="BN90" s="15">
        <f t="shared" ca="1" si="54"/>
        <v>97820.454070229025</v>
      </c>
      <c r="BO90" s="15">
        <f t="shared" ca="1" si="55"/>
        <v>159447.44702188627</v>
      </c>
      <c r="BP90" s="15">
        <f t="shared" ca="1" si="56"/>
        <v>187956.35575641223</v>
      </c>
      <c r="BQ90" s="15">
        <f ca="1">Inputs!$B$20*EXP($B$10-0.5*C$7^2+C$7*AJ90)</f>
        <v>11820.031123124709</v>
      </c>
      <c r="BR90" s="15">
        <f t="shared" ca="1" si="57"/>
        <v>10770.741999708423</v>
      </c>
      <c r="BS90" s="15">
        <f t="shared" ca="1" si="58"/>
        <v>13945.954072712062</v>
      </c>
      <c r="BT90" s="15">
        <f t="shared" ca="1" si="59"/>
        <v>13446.077390686823</v>
      </c>
      <c r="BU90" s="15">
        <f t="shared" ca="1" si="60"/>
        <v>21323.057422551105</v>
      </c>
      <c r="BV90" s="15">
        <f t="shared" ca="1" si="61"/>
        <v>35815.935010055073</v>
      </c>
      <c r="BW90" s="15">
        <f t="shared" ca="1" si="62"/>
        <v>52886.284937506687</v>
      </c>
      <c r="BX90" s="15">
        <f t="shared" ca="1" si="63"/>
        <v>78890.220547911245</v>
      </c>
      <c r="BY90" s="15">
        <f t="shared" ca="1" si="64"/>
        <v>130935.08732485941</v>
      </c>
      <c r="BZ90" s="15">
        <f t="shared" ca="1" si="65"/>
        <v>246593.83313918929</v>
      </c>
      <c r="CA90" s="15">
        <f t="shared" ca="1" si="66"/>
        <v>257376.36334530776</v>
      </c>
      <c r="CB90" s="15">
        <f ca="1">(AU90*DCF!C$10-DCF!C$5*MAX(AU90*DCF!C$10,0)-MAX(AU90-Inputs!$B$6,0)/Inputs!$B$10)*DCF!C$6</f>
        <v>1036.1166412442769</v>
      </c>
      <c r="CC90" s="15">
        <f ca="1">(AV90*DCF!D$10-DCF!D$5*MAX(AV90*DCF!D$10,0)-MAX(AV90-AU90,0)/Inputs!$B$10)*DCF!D$6</f>
        <v>1347.2467083570343</v>
      </c>
      <c r="CD90" s="15">
        <f ca="1">(AW90*DCF!E$10-DCF!E$5*MAX(AW90*DCF!E$10,0)-MAX(AW90-AV90,0)/Inputs!$B$10)*DCF!E$6</f>
        <v>1286.3486077077596</v>
      </c>
      <c r="CE90" s="15">
        <f ca="1">(AX90*DCF!F$10-DCF!F$5*MAX(AX90*DCF!F$10,0)-MAX(AX90-AW90,0)/Inputs!$B$10)*DCF!F$6</f>
        <v>1619.6966825758213</v>
      </c>
      <c r="CF90" s="15">
        <f ca="1">(AY90*DCF!G$10-DCF!G$5*MAX(AY90*DCF!G$10,0)-MAX(AY90-AX90,0)/Inputs!$B$10)*DCF!G$6</f>
        <v>1918.0993405735419</v>
      </c>
      <c r="CG90" s="15">
        <f ca="1">(AZ90*DCF!H$10-DCF!H$5*MAX(AZ90*DCF!H$10,0)-MAX(AZ90-AY90,0)/Inputs!$B$10)*DCF!H$6</f>
        <v>2084.125308636002</v>
      </c>
      <c r="CH90" s="15">
        <f ca="1">(BA90*DCF!I$10-DCF!I$5*MAX(BA90*DCF!I$10,0)-MAX(BA90-AZ90,0)/Inputs!$B$10)*DCF!I$6</f>
        <v>2463.1065398141473</v>
      </c>
      <c r="CI90" s="15">
        <f ca="1">(BB90*DCF!J$10-DCF!J$5*MAX(BB90*DCF!J$10,0)-MAX(BB90-BA90,0)/Inputs!$B$10)*DCF!J$6</f>
        <v>3574.3847243262294</v>
      </c>
      <c r="CJ90" s="15">
        <f ca="1">(BC90*DCF!K$10-DCF!K$5*MAX(BC90*DCF!K$10,0)-MAX(BC90-BB90,0)/Inputs!$B$10)*DCF!K$6</f>
        <v>4756.0349687491725</v>
      </c>
      <c r="CK90" s="15">
        <f ca="1">(BD90*DCF!L$10-DCF!L$5*MAX(BD90*DCF!L$10,0)-MAX(BD90-BC90,0)/Inputs!$B$10)*DCF!L$6</f>
        <v>5596.3859173478313</v>
      </c>
      <c r="CL90" s="15">
        <f ca="1">(BE90*DCF!M$10-DCF!M$5*MAX(BE90*DCF!M$10,0)-MAX(BE90-BD90,0)/Inputs!$B$10)*DCF!M$6</f>
        <v>6360.512644587383</v>
      </c>
      <c r="CM90" s="15">
        <f ca="1">(BF90*DCF!C$28-DCF!C$5*MAX(BF90*DCF!C$28,0)-MAX(BF90-Inputs!$B$13,0)/Inputs!$B$17)*DCF!C$6</f>
        <v>3785.6574895041831</v>
      </c>
      <c r="CN90" s="15">
        <f ca="1">(BG90*DCF!D$28-DCF!D$5*MAX(BG90*DCF!D$28,0)-MAX(BG90-BF90,0)/Inputs!$B$17)*DCF!D$6</f>
        <v>4677.0716986520083</v>
      </c>
      <c r="CO90" s="15">
        <f ca="1">(BH90*DCF!E$28-DCF!E$5*MAX(BH90*DCF!E$28,0)-MAX(BH90-BG90,0)/Inputs!$B$17)*DCF!E$6</f>
        <v>4883.6398776046508</v>
      </c>
      <c r="CP90" s="15">
        <f ca="1">(BI90*DCF!F$28-DCF!F$5*MAX(BI90*DCF!F$28,0)-MAX(BI90-BH90,0)/Inputs!$B$17)*DCF!F$6</f>
        <v>5294.7213193840807</v>
      </c>
      <c r="CQ90" s="15">
        <f ca="1">(BJ90*DCF!G$28-DCF!G$5*MAX(BJ90*DCF!G$28,0)-MAX(BJ90-BI90,0)/Inputs!$B$17)*DCF!G$6</f>
        <v>6372.2454827460479</v>
      </c>
      <c r="CR90" s="15">
        <f ca="1">(BK90*DCF!H$28-DCF!H$5*MAX(BK90*DCF!H$28,0)-MAX(BK90-BJ90,0)/Inputs!$B$17)*DCF!H$6</f>
        <v>8215.9123106840016</v>
      </c>
      <c r="CS90" s="15">
        <f ca="1">(BL90*DCF!I$28-DCF!I$5*MAX(BL90*DCF!I$28,0)-MAX(BL90-BK90,0)/Inputs!$B$17)*DCF!I$6</f>
        <v>9542.8376617297199</v>
      </c>
      <c r="CT90" s="15">
        <f ca="1">(BM90*DCF!J$28-DCF!J$5*MAX(BM90*DCF!J$28,0)-MAX(BM90-BL90,0)/Inputs!$B$17)*DCF!J$6</f>
        <v>11630.604395976876</v>
      </c>
      <c r="CU90" s="15">
        <f ca="1">(BN90*DCF!K$28-DCF!K$5*MAX(BN90*DCF!K$28,0)-MAX(BN90-BM90,0)/Inputs!$B$17)*DCF!K$6</f>
        <v>16570.459496309482</v>
      </c>
      <c r="CV90" s="15">
        <f ca="1">(BO90*DCF!L$28-DCF!L$5*MAX(BO90*DCF!L$28,0)-MAX(BO90-BN90,0)/Inputs!$B$17)*DCF!L$6</f>
        <v>24839.915448020871</v>
      </c>
      <c r="CW90" s="15">
        <f ca="1">(BP90*DCF!M$28-DCF!M$5*MAX(BP90*DCF!M$28,0)-MAX(BP90-BO90,0)/Inputs!$B$17)*DCF!M$6</f>
        <v>32384.115068350857</v>
      </c>
      <c r="CX90" s="15">
        <f ca="1">(BQ90*DCF!C$46-DCF!C$5*MAX(BQ90*DCF!C$46,0)-MAX(BQ90-Inputs!$B$20,0)/Inputs!$B$24)*DCF!C$6</f>
        <v>-6710.876066830052</v>
      </c>
      <c r="CY90" s="15">
        <f ca="1">(BR90*DCF!D$46-DCF!D$5*MAX(BR90*DCF!D$46,0)-MAX(BR90-BQ90,0)/Inputs!$B$24)*DCF!D$6</f>
        <v>-1838.3144823998716</v>
      </c>
      <c r="CZ90" s="15">
        <f ca="1">(BS90*DCF!E$46-DCF!E$5*MAX(BS90*DCF!E$46,0)-MAX(BS90-BR90,0)/Inputs!$B$24)*DCF!E$6</f>
        <v>-2900.7145377982538</v>
      </c>
      <c r="DA90" s="15">
        <f ca="1">(BT90*DCF!F$46-DCF!F$5*MAX(BT90*DCF!F$46,0)-MAX(BT90-BS90,0)/Inputs!$B$24)*DCF!F$6</f>
        <v>-979.22836817608129</v>
      </c>
      <c r="DB90" s="15">
        <f ca="1">(BU90*DCF!G$46-DCF!G$5*MAX(BU90*DCF!G$46,0)-MAX(BU90-BT90,0)/Inputs!$B$24)*DCF!G$6</f>
        <v>-3366.925975073842</v>
      </c>
      <c r="DC90" s="15">
        <f ca="1">(BV90*DCF!H$46-DCF!H$5*MAX(BV90*DCF!H$46,0)-MAX(BV90-BU90,0)/Inputs!$B$24)*DCF!H$6</f>
        <v>-4503.5729109825925</v>
      </c>
      <c r="DD90" s="15">
        <f ca="1">(BW90*DCF!I$46-DCF!I$5*MAX(BW90*DCF!I$46,0)-MAX(BW90-BV90,0)/Inputs!$B$24)*DCF!I$6</f>
        <v>-3678.8078405124338</v>
      </c>
      <c r="DE90" s="15">
        <f ca="1">(BX90*DCF!J$46-DCF!J$5*MAX(BX90*DCF!J$46,0)-MAX(BX90-BW90,0)/Inputs!$B$24)*DCF!J$6</f>
        <v>-3586.5923494060676</v>
      </c>
      <c r="DF90" s="15">
        <f ca="1">(BY90*DCF!K$46-DCF!K$5*MAX(BY90*DCF!K$46,0)-MAX(BY90-BX90,0)/Inputs!$B$24)*DCF!K$6</f>
        <v>-5270.1572284631284</v>
      </c>
      <c r="DG90" s="15">
        <f ca="1">(BZ90*DCF!L$46-DCF!L$5*MAX(BZ90*DCF!L$46,0)-MAX(BZ90-BY90,0)/Inputs!$B$24)*DCF!L$6</f>
        <v>-9128.066903233319</v>
      </c>
      <c r="DH90" s="15">
        <f ca="1">(CA90*DCF!M$46-DCF!M$5*MAX(CA90*DCF!M$46,0)-MAX(CA90-BZ90,0)/Inputs!$B$24)*DCF!M$6</f>
        <v>17923.141771667651</v>
      </c>
      <c r="DI90" s="15">
        <f ca="1">SUM(CB90:CL90)+BE90*DCF!M$10*(1+Inputs!$B$30)*(1-Inputs!$B$33)*(1-Inputs!$B$30/Inputs!$B$31)/(Inputs!$B$29-Inputs!$B$30)*DCF!M$6</f>
        <v>163088.49400149149</v>
      </c>
      <c r="DJ90" s="15">
        <f ca="1">SUM(CM90:CW90)+BP90*DCF!M$28*(1+Inputs!$B$30)*(1-Inputs!$B$33)*(1-Inputs!$B$30/Inputs!$B$31)/(Inputs!$B$29-Inputs!$B$30)*DCF!M$6</f>
        <v>825643.87829641951</v>
      </c>
      <c r="DK90" s="15">
        <f ca="1">SUM(CX90:DH90)+CA90*DCF!M$46*(1+Inputs!$B$30)*(1-Inputs!$B$33)*(1-Inputs!$B$30/Inputs!$B$31)/(Inputs!$B$29-Inputs!$B$30)*DCF!M$6</f>
        <v>373894.23101993377</v>
      </c>
      <c r="DM90" s="15">
        <f ca="1">DI90+DJ90+DK90+Inputs!$B$34+Inputs!$B$36-Inputs!$B$35</f>
        <v>1439477.6033178447</v>
      </c>
    </row>
    <row r="91" spans="1:117" x14ac:dyDescent="0.75">
      <c r="A91" s="11">
        <v>78</v>
      </c>
      <c r="C91" s="24">
        <f t="shared" ca="1" si="67"/>
        <v>-0.10092860415081793</v>
      </c>
      <c r="D91" s="24">
        <f t="shared" ca="1" si="67"/>
        <v>1.0998064574882853</v>
      </c>
      <c r="E91" s="24">
        <f t="shared" ca="1" si="67"/>
        <v>1.2970226186420175</v>
      </c>
      <c r="F91" s="24">
        <f t="shared" ca="1" si="67"/>
        <v>0.60992457774972786</v>
      </c>
      <c r="G91" s="24">
        <f t="shared" ca="1" si="67"/>
        <v>-6.5543892323152469E-2</v>
      </c>
      <c r="H91" s="24">
        <f t="shared" ca="1" si="67"/>
        <v>-0.72540317131732346</v>
      </c>
      <c r="I91" s="24">
        <f t="shared" ca="1" si="67"/>
        <v>-0.60824944551083238</v>
      </c>
      <c r="J91" s="24">
        <f t="shared" ca="1" si="67"/>
        <v>-0.62766972279440414</v>
      </c>
      <c r="K91" s="24">
        <f t="shared" ca="1" si="67"/>
        <v>-4.3379692748869582E-2</v>
      </c>
      <c r="L91" s="24">
        <f t="shared" ca="1" si="67"/>
        <v>0.38007862403665393</v>
      </c>
      <c r="M91" s="24">
        <f t="shared" ca="1" si="67"/>
        <v>-0.28629573147952192</v>
      </c>
      <c r="N91" s="24">
        <f ca="1">SQRT(Inputs!$B$38)*C91+SQRT(1-Inputs!$B$38)*_xlfn.NORM.S.INV(RAND())</f>
        <v>-0.68909681226910124</v>
      </c>
      <c r="O91" s="24">
        <f ca="1">SQRT(Inputs!$B$38)*D91+SQRT(1-Inputs!$B$38)*_xlfn.NORM.S.INV(RAND())</f>
        <v>1.7950199351685496</v>
      </c>
      <c r="P91" s="24">
        <f ca="1">SQRT(Inputs!$B$38)*E91+SQRT(1-Inputs!$B$38)*_xlfn.NORM.S.INV(RAND())</f>
        <v>1.2961491249555093</v>
      </c>
      <c r="Q91" s="24">
        <f ca="1">SQRT(Inputs!$B$38)*F91+SQRT(1-Inputs!$B$38)*_xlfn.NORM.S.INV(RAND())</f>
        <v>0.1776462070486908</v>
      </c>
      <c r="R91" s="24">
        <f ca="1">SQRT(Inputs!$B$38)*G91+SQRT(1-Inputs!$B$38)*_xlfn.NORM.S.INV(RAND())</f>
        <v>0.50306089037011237</v>
      </c>
      <c r="S91" s="24">
        <f ca="1">SQRT(Inputs!$B$38)*H91+SQRT(1-Inputs!$B$38)*_xlfn.NORM.S.INV(RAND())</f>
        <v>0.35850873962446989</v>
      </c>
      <c r="T91" s="24">
        <f ca="1">SQRT(Inputs!$B$38)*I91+SQRT(1-Inputs!$B$38)*_xlfn.NORM.S.INV(RAND())</f>
        <v>-1.1756653059607105</v>
      </c>
      <c r="U91" s="24">
        <f ca="1">SQRT(Inputs!$B$38)*J91+SQRT(1-Inputs!$B$38)*_xlfn.NORM.S.INV(RAND())</f>
        <v>0.16322013770406585</v>
      </c>
      <c r="V91" s="24">
        <f ca="1">SQRT(Inputs!$B$38)*K91+SQRT(1-Inputs!$B$38)*_xlfn.NORM.S.INV(RAND())</f>
        <v>-0.41306669841223981</v>
      </c>
      <c r="W91" s="24">
        <f ca="1">SQRT(Inputs!$B$38)*L91+SQRT(1-Inputs!$B$38)*_xlfn.NORM.S.INV(RAND())</f>
        <v>0.43101310788797303</v>
      </c>
      <c r="X91" s="24">
        <f ca="1">SQRT(Inputs!$B$38)*M91+SQRT(1-Inputs!$B$38)*_xlfn.NORM.S.INV(RAND())</f>
        <v>-9.7392313276434023E-2</v>
      </c>
      <c r="Y91" s="24">
        <f ca="1">SQRT(Inputs!$B$38)*C91+SQRT(1-Inputs!$B$38)*_xlfn.NORM.S.INV(RAND())</f>
        <v>1.4634988080465419</v>
      </c>
      <c r="Z91" s="24">
        <f ca="1">SQRT(Inputs!$B$38)*D91+SQRT(1-Inputs!$B$38)*_xlfn.NORM.S.INV(RAND())</f>
        <v>1.6113525948798544</v>
      </c>
      <c r="AA91" s="24">
        <f ca="1">SQRT(Inputs!$B$38)*E91+SQRT(1-Inputs!$B$38)*_xlfn.NORM.S.INV(RAND())</f>
        <v>0.98028103639320796</v>
      </c>
      <c r="AB91" s="24">
        <f ca="1">SQRT(Inputs!$B$38)*F91+SQRT(1-Inputs!$B$38)*_xlfn.NORM.S.INV(RAND())</f>
        <v>0.20057385279177384</v>
      </c>
      <c r="AC91" s="24">
        <f ca="1">SQRT(Inputs!$B$38)*G91+SQRT(1-Inputs!$B$38)*_xlfn.NORM.S.INV(RAND())</f>
        <v>0.43774059106351437</v>
      </c>
      <c r="AD91" s="24">
        <f ca="1">SQRT(Inputs!$B$38)*H91+SQRT(1-Inputs!$B$38)*_xlfn.NORM.S.INV(RAND())</f>
        <v>-0.18487186686715307</v>
      </c>
      <c r="AE91" s="24">
        <f ca="1">SQRT(Inputs!$B$38)*I91+SQRT(1-Inputs!$B$38)*_xlfn.NORM.S.INV(RAND())</f>
        <v>-1.5573177841420944</v>
      </c>
      <c r="AF91" s="24">
        <f ca="1">SQRT(Inputs!$B$38)*J91+SQRT(1-Inputs!$B$38)*_xlfn.NORM.S.INV(RAND())</f>
        <v>0.88083024106808971</v>
      </c>
      <c r="AG91" s="24">
        <f ca="1">SQRT(Inputs!$B$38)*K91+SQRT(1-Inputs!$B$38)*_xlfn.NORM.S.INV(RAND())</f>
        <v>-0.97055243135773472</v>
      </c>
      <c r="AH91" s="24">
        <f ca="1">SQRT(Inputs!$B$38)*L91+SQRT(1-Inputs!$B$38)*_xlfn.NORM.S.INV(RAND())</f>
        <v>1.1142621061449698</v>
      </c>
      <c r="AI91" s="24">
        <f ca="1">SQRT(Inputs!$B$38)*M91+SQRT(1-Inputs!$B$38)*_xlfn.NORM.S.INV(RAND())</f>
        <v>0.29095392970152356</v>
      </c>
      <c r="AJ91" s="24">
        <f ca="1">SQRT(Inputs!$B$38)*C91+SQRT(1-Inputs!$B$38)*_xlfn.NORM.S.INV(RAND())</f>
        <v>-0.21305559914270883</v>
      </c>
      <c r="AK91" s="24">
        <f ca="1">SQRT(Inputs!$B$38)*D91+SQRT(1-Inputs!$B$38)*_xlfn.NORM.S.INV(RAND())</f>
        <v>0.47404081038044216</v>
      </c>
      <c r="AL91" s="24">
        <f ca="1">SQRT(Inputs!$B$38)*E91+SQRT(1-Inputs!$B$38)*_xlfn.NORM.S.INV(RAND())</f>
        <v>0.56913849006620232</v>
      </c>
      <c r="AM91" s="24">
        <f ca="1">SQRT(Inputs!$B$38)*F91+SQRT(1-Inputs!$B$38)*_xlfn.NORM.S.INV(RAND())</f>
        <v>-8.7002628190451403E-2</v>
      </c>
      <c r="AN91" s="24">
        <f ca="1">SQRT(Inputs!$B$38)*G91+SQRT(1-Inputs!$B$38)*_xlfn.NORM.S.INV(RAND())</f>
        <v>-0.51123155398928311</v>
      </c>
      <c r="AO91" s="24">
        <f ca="1">SQRT(Inputs!$B$38)*H91+SQRT(1-Inputs!$B$38)*_xlfn.NORM.S.INV(RAND())</f>
        <v>-0.40108731101555856</v>
      </c>
      <c r="AP91" s="24">
        <f ca="1">SQRT(Inputs!$B$38)*I91+SQRT(1-Inputs!$B$38)*_xlfn.NORM.S.INV(RAND())</f>
        <v>0.32476332075755765</v>
      </c>
      <c r="AQ91" s="24">
        <f ca="1">SQRT(Inputs!$B$38)*J91+SQRT(1-Inputs!$B$38)*_xlfn.NORM.S.INV(RAND())</f>
        <v>-0.43850633720937648</v>
      </c>
      <c r="AR91" s="24">
        <f ca="1">SQRT(Inputs!$B$38)*K91+SQRT(1-Inputs!$B$38)*_xlfn.NORM.S.INV(RAND())</f>
        <v>0.44122749562682695</v>
      </c>
      <c r="AS91" s="24">
        <f ca="1">SQRT(Inputs!$B$38)*L91+SQRT(1-Inputs!$B$38)*_xlfn.NORM.S.INV(RAND())</f>
        <v>-0.78620891736585952</v>
      </c>
      <c r="AT91" s="24">
        <f ca="1">SQRT(Inputs!$B$38)*M91+SQRT(1-Inputs!$B$38)*_xlfn.NORM.S.INV(RAND())</f>
        <v>-0.26391357612806893</v>
      </c>
      <c r="AU91" s="15">
        <f ca="1">Inputs!$B$6*EXP($B$8-0.5*C$5^2+C$5*N91)</f>
        <v>4438.4753020039971</v>
      </c>
      <c r="AV91" s="15">
        <f t="shared" ca="1" si="37"/>
        <v>7034.4476876544877</v>
      </c>
      <c r="AW91" s="15">
        <f t="shared" ca="1" si="38"/>
        <v>10215.854776902806</v>
      </c>
      <c r="AX91" s="15">
        <f t="shared" ca="1" si="39"/>
        <v>12752.441345007466</v>
      </c>
      <c r="AY91" s="15">
        <f t="shared" ca="1" si="40"/>
        <v>16527.845318629526</v>
      </c>
      <c r="AZ91" s="15">
        <f t="shared" ca="1" si="41"/>
        <v>21027.987154677903</v>
      </c>
      <c r="BA91" s="15">
        <f t="shared" ca="1" si="42"/>
        <v>22753.631502628326</v>
      </c>
      <c r="BB91" s="15">
        <f t="shared" ca="1" si="43"/>
        <v>28316.674379052634</v>
      </c>
      <c r="BC91" s="15">
        <f t="shared" ca="1" si="44"/>
        <v>33325.091997806223</v>
      </c>
      <c r="BD91" s="15">
        <f t="shared" ca="1" si="45"/>
        <v>42505.888956973176</v>
      </c>
      <c r="BE91" s="15">
        <f t="shared" ca="1" si="46"/>
        <v>51625.533350400845</v>
      </c>
      <c r="BF91" s="15">
        <f ca="1">Inputs!$B$13*EXP($B$9-0.5*C$6^2+C$6*Y91)</f>
        <v>18486.656669396914</v>
      </c>
      <c r="BG91" s="15">
        <f t="shared" ca="1" si="47"/>
        <v>30132.754405034899</v>
      </c>
      <c r="BH91" s="15">
        <f t="shared" ca="1" si="48"/>
        <v>43316.68780680991</v>
      </c>
      <c r="BI91" s="15">
        <f t="shared" ca="1" si="49"/>
        <v>54688.707941124376</v>
      </c>
      <c r="BJ91" s="15">
        <f t="shared" ca="1" si="50"/>
        <v>71411.527587453646</v>
      </c>
      <c r="BK91" s="15">
        <f t="shared" ca="1" si="51"/>
        <v>85465.724454870171</v>
      </c>
      <c r="BL91" s="15">
        <f t="shared" ca="1" si="52"/>
        <v>85798.00279658231</v>
      </c>
      <c r="BM91" s="15">
        <f t="shared" ca="1" si="53"/>
        <v>117659.58302979224</v>
      </c>
      <c r="BN91" s="15">
        <f t="shared" ca="1" si="54"/>
        <v>128818.04801017813</v>
      </c>
      <c r="BO91" s="15">
        <f t="shared" ca="1" si="55"/>
        <v>180415.00705290228</v>
      </c>
      <c r="BP91" s="15">
        <f t="shared" ca="1" si="56"/>
        <v>229498.95026713089</v>
      </c>
      <c r="BQ91" s="15">
        <f ca="1">Inputs!$B$20*EXP($B$10-0.5*C$7^2+C$7*AJ91)</f>
        <v>3977.3122378340231</v>
      </c>
      <c r="BR91" s="15">
        <f t="shared" ca="1" si="57"/>
        <v>6273.4953950619702</v>
      </c>
      <c r="BS91" s="15">
        <f t="shared" ca="1" si="58"/>
        <v>10116.413496652734</v>
      </c>
      <c r="BT91" s="15">
        <f t="shared" ca="1" si="59"/>
        <v>13633.589406775827</v>
      </c>
      <c r="BU91" s="15">
        <f t="shared" ca="1" si="60"/>
        <v>16696.001725820362</v>
      </c>
      <c r="BV91" s="15">
        <f t="shared" ca="1" si="61"/>
        <v>21221.932817623823</v>
      </c>
      <c r="BW91" s="15">
        <f t="shared" ca="1" si="62"/>
        <v>31721.144386390824</v>
      </c>
      <c r="BX91" s="15">
        <f t="shared" ca="1" si="63"/>
        <v>40633.360228830119</v>
      </c>
      <c r="BY91" s="15">
        <f t="shared" ca="1" si="64"/>
        <v>61949.194987665949</v>
      </c>
      <c r="BZ91" s="15">
        <f t="shared" ca="1" si="65"/>
        <v>75225.88880675516</v>
      </c>
      <c r="CA91" s="15">
        <f t="shared" ca="1" si="66"/>
        <v>100828.29816184245</v>
      </c>
      <c r="CB91" s="15">
        <f ca="1">(AU91*DCF!C$10-DCF!C$5*MAX(AU91*DCF!C$10,0)-MAX(AU91-Inputs!$B$6,0)/Inputs!$B$10)*DCF!C$6</f>
        <v>1046.8088351095416</v>
      </c>
      <c r="CC91" s="15">
        <f ca="1">(AV91*DCF!D$10-DCF!D$5*MAX(AV91*DCF!D$10,0)-MAX(AV91-AU91,0)/Inputs!$B$10)*DCF!D$6</f>
        <v>1081.6390422299837</v>
      </c>
      <c r="CD91" s="15">
        <f ca="1">(AW91*DCF!E$10-DCF!E$5*MAX(AW91*DCF!E$10,0)-MAX(AW91-AV91,0)/Inputs!$B$10)*DCF!E$6</f>
        <v>1642.0936213628829</v>
      </c>
      <c r="CE91" s="15">
        <f ca="1">(AX91*DCF!F$10-DCF!F$5*MAX(AX91*DCF!F$10,0)-MAX(AX91-AW91,0)/Inputs!$B$10)*DCF!F$6</f>
        <v>2256.0368467973472</v>
      </c>
      <c r="CF91" s="15">
        <f ca="1">(AY91*DCF!G$10-DCF!G$5*MAX(AY91*DCF!G$10,0)-MAX(AY91-AX91,0)/Inputs!$B$10)*DCF!G$6</f>
        <v>2679.6968572795195</v>
      </c>
      <c r="CG91" s="15">
        <f ca="1">(AZ91*DCF!H$10-DCF!H$5*MAX(AZ91*DCF!H$10,0)-MAX(AZ91-AY91,0)/Inputs!$B$10)*DCF!H$6</f>
        <v>3283.5179303758409</v>
      </c>
      <c r="CH91" s="15">
        <f ca="1">(BA91*DCF!I$10-DCF!I$5*MAX(BA91*DCF!I$10,0)-MAX(BA91-AZ91,0)/Inputs!$B$10)*DCF!I$6</f>
        <v>3873.1922863433997</v>
      </c>
      <c r="CI91" s="15">
        <f ca="1">(BB91*DCF!J$10-DCF!J$5*MAX(BB91*DCF!J$10,0)-MAX(BB91-BA91,0)/Inputs!$B$10)*DCF!J$6</f>
        <v>4016.2195509807502</v>
      </c>
      <c r="CJ91" s="15">
        <f ca="1">(BC91*DCF!K$10-DCF!K$5*MAX(BC91*DCF!K$10,0)-MAX(BC91-BB91,0)/Inputs!$B$10)*DCF!K$6</f>
        <v>4663.7023830901535</v>
      </c>
      <c r="CK91" s="15">
        <f ca="1">(BD91*DCF!L$10-DCF!L$5*MAX(BD91*DCF!L$10,0)-MAX(BD91-BC91,0)/Inputs!$B$10)*DCF!L$6</f>
        <v>5223.4706484243698</v>
      </c>
      <c r="CL91" s="15">
        <f ca="1">(BE91*DCF!M$10-DCF!M$5*MAX(BE91*DCF!M$10,0)-MAX(BE91-BD91,0)/Inputs!$B$10)*DCF!M$6</f>
        <v>6195.591517444137</v>
      </c>
      <c r="CM91" s="15">
        <f ca="1">(BF91*DCF!C$28-DCF!C$5*MAX(BF91*DCF!C$28,0)-MAX(BF91-Inputs!$B$13,0)/Inputs!$B$17)*DCF!C$6</f>
        <v>4002.3628050303278</v>
      </c>
      <c r="CN91" s="15">
        <f ca="1">(BG91*DCF!D$28-DCF!D$5*MAX(BG91*DCF!D$28,0)-MAX(BG91-BF91,0)/Inputs!$B$17)*DCF!D$6</f>
        <v>6390.1445322122627</v>
      </c>
      <c r="CO91" s="15">
        <f ca="1">(BH91*DCF!E$28-DCF!E$5*MAX(BH91*DCF!E$28,0)-MAX(BH91-BG91,0)/Inputs!$B$17)*DCF!E$6</f>
        <v>9669.6855035231656</v>
      </c>
      <c r="CP91" s="15">
        <f ca="1">(BI91*DCF!F$28-DCF!F$5*MAX(BI91*DCF!F$28,0)-MAX(BI91-BH91,0)/Inputs!$B$17)*DCF!F$6</f>
        <v>12776.087644338351</v>
      </c>
      <c r="CQ91" s="15">
        <f ca="1">(BJ91*DCF!G$28-DCF!G$5*MAX(BJ91*DCF!G$28,0)-MAX(BJ91-BI91,0)/Inputs!$B$17)*DCF!G$6</f>
        <v>15715.649567037404</v>
      </c>
      <c r="CR91" s="15">
        <f ca="1">(BK91*DCF!H$28-DCF!H$5*MAX(BK91*DCF!H$28,0)-MAX(BK91-BJ91,0)/Inputs!$B$17)*DCF!H$6</f>
        <v>18952.988795268146</v>
      </c>
      <c r="CS91" s="15">
        <f ca="1">(BL91*DCF!I$28-DCF!I$5*MAX(BL91*DCF!I$28,0)-MAX(BL91-BK91,0)/Inputs!$B$17)*DCF!I$6</f>
        <v>20127.96880578727</v>
      </c>
      <c r="CT91" s="15">
        <f ca="1">(BM91*DCF!J$28-DCF!J$5*MAX(BM91*DCF!J$28,0)-MAX(BM91-BL91,0)/Inputs!$B$17)*DCF!J$6</f>
        <v>22023.269426511655</v>
      </c>
      <c r="CU91" s="15">
        <f ca="1">(BN91*DCF!K$28-DCF!K$5*MAX(BN91*DCF!K$28,0)-MAX(BN91-BM91,0)/Inputs!$B$17)*DCF!K$6</f>
        <v>25837.448517241217</v>
      </c>
      <c r="CV91" s="15">
        <f ca="1">(BO91*DCF!L$28-DCF!L$5*MAX(BO91*DCF!L$28,0)-MAX(BO91-BN91,0)/Inputs!$B$17)*DCF!L$6</f>
        <v>30158.298842373613</v>
      </c>
      <c r="CW91" s="15">
        <f ca="1">(BP91*DCF!M$28-DCF!M$5*MAX(BP91*DCF!M$28,0)-MAX(BP91-BO91,0)/Inputs!$B$17)*DCF!M$6</f>
        <v>38049.709020368631</v>
      </c>
      <c r="CX91" s="15">
        <f ca="1">(BQ91*DCF!C$46-DCF!C$5*MAX(BQ91*DCF!C$46,0)-MAX(BQ91-Inputs!$B$20,0)/Inputs!$B$24)*DCF!C$6</f>
        <v>-1277.1216428411244</v>
      </c>
      <c r="CY91" s="15">
        <f ca="1">(BR91*DCF!D$46-DCF!D$5*MAX(BR91*DCF!D$46,0)-MAX(BR91-BQ91,0)/Inputs!$B$24)*DCF!D$6</f>
        <v>-2050.5016572717273</v>
      </c>
      <c r="CZ91" s="15">
        <f ca="1">(BS91*DCF!E$46-DCF!E$5*MAX(BS91*DCF!E$46,0)-MAX(BS91-BR91,0)/Inputs!$B$24)*DCF!E$6</f>
        <v>-2711.0560317616623</v>
      </c>
      <c r="DA91" s="15">
        <f ca="1">(BT91*DCF!F$46-DCF!F$5*MAX(BT91*DCF!F$46,0)-MAX(BT91-BS91,0)/Inputs!$B$24)*DCF!F$6</f>
        <v>-2273.5991140170395</v>
      </c>
      <c r="DB91" s="15">
        <f ca="1">(BU91*DCF!G$46-DCF!G$5*MAX(BU91*DCF!G$46,0)-MAX(BU91-BT91,0)/Inputs!$B$24)*DCF!G$6</f>
        <v>-1591.7555090321225</v>
      </c>
      <c r="DC91" s="15">
        <f ca="1">(BV91*DCF!H$46-DCF!H$5*MAX(BV91*DCF!H$46,0)-MAX(BV91-BU91,0)/Inputs!$B$24)*DCF!H$6</f>
        <v>-1406.4053559380382</v>
      </c>
      <c r="DD91" s="15">
        <f ca="1">(BW91*DCF!I$46-DCF!I$5*MAX(BW91*DCF!I$46,0)-MAX(BW91-BV91,0)/Inputs!$B$24)*DCF!I$6</f>
        <v>-2281.3053498443037</v>
      </c>
      <c r="DE91" s="15">
        <f ca="1">(BX91*DCF!J$46-DCF!J$5*MAX(BX91*DCF!J$46,0)-MAX(BX91-BW91,0)/Inputs!$B$24)*DCF!J$6</f>
        <v>-658.91697252073493</v>
      </c>
      <c r="DF91" s="15">
        <f ca="1">(BY91*DCF!K$46-DCF!K$5*MAX(BY91*DCF!K$46,0)-MAX(BY91-BX91,0)/Inputs!$B$24)*DCF!K$6</f>
        <v>-1683.0671380314673</v>
      </c>
      <c r="DG91" s="15">
        <f ca="1">(BZ91*DCF!L$46-DCF!L$5*MAX(BZ91*DCF!L$46,0)-MAX(BZ91-BY91,0)/Inputs!$B$24)*DCF!L$6</f>
        <v>2195.4582353600349</v>
      </c>
      <c r="DH91" s="15">
        <f ca="1">(CA91*DCF!M$46-DCF!M$5*MAX(CA91*DCF!M$46,0)-MAX(CA91-BZ91,0)/Inputs!$B$24)*DCF!M$6</f>
        <v>2552.2003969546099</v>
      </c>
      <c r="DI91" s="15">
        <f ca="1">SUM(CB91:CL91)+BE91*DCF!M$10*(1+Inputs!$B$30)*(1-Inputs!$B$33)*(1-Inputs!$B$30/Inputs!$B$31)/(Inputs!$B$29-Inputs!$B$30)*DCF!M$6</f>
        <v>179636.51151060799</v>
      </c>
      <c r="DJ91" s="15">
        <f ca="1">SUM(CM91:CW91)+BP91*DCF!M$28*(1+Inputs!$B$30)*(1-Inputs!$B$33)*(1-Inputs!$B$30/Inputs!$B$31)/(Inputs!$B$29-Inputs!$B$30)*DCF!M$6</f>
        <v>1055301.764663511</v>
      </c>
      <c r="DK91" s="15">
        <f ca="1">SUM(CX91:DH91)+CA91*DCF!M$46*(1+Inputs!$B$30)*(1-Inputs!$B$33)*(1-Inputs!$B$30/Inputs!$B$31)/(Inputs!$B$29-Inputs!$B$30)*DCF!M$6</f>
        <v>144706.42269473386</v>
      </c>
      <c r="DM91" s="15">
        <f ca="1">DI91+DJ91+DK91+Inputs!$B$34+Inputs!$B$36-Inputs!$B$35</f>
        <v>1456495.6988688528</v>
      </c>
    </row>
    <row r="92" spans="1:117" x14ac:dyDescent="0.75">
      <c r="A92" s="11">
        <v>79</v>
      </c>
      <c r="C92" s="24">
        <f t="shared" ca="1" si="67"/>
        <v>0.25607725813641324</v>
      </c>
      <c r="D92" s="24">
        <f t="shared" ca="1" si="67"/>
        <v>1.9459578508497644</v>
      </c>
      <c r="E92" s="24">
        <f t="shared" ca="1" si="67"/>
        <v>0.57101866288920289</v>
      </c>
      <c r="F92" s="24">
        <f t="shared" ca="1" si="67"/>
        <v>-0.24157979705981303</v>
      </c>
      <c r="G92" s="24">
        <f t="shared" ca="1" si="67"/>
        <v>0.71232054750596829</v>
      </c>
      <c r="H92" s="24">
        <f t="shared" ca="1" si="67"/>
        <v>-0.34282895371503236</v>
      </c>
      <c r="I92" s="24">
        <f t="shared" ca="1" si="67"/>
        <v>1.0008110006210045</v>
      </c>
      <c r="J92" s="24">
        <f t="shared" ca="1" si="67"/>
        <v>-1.5007057974816902E-2</v>
      </c>
      <c r="K92" s="24">
        <f t="shared" ca="1" si="67"/>
        <v>1.793970606141279</v>
      </c>
      <c r="L92" s="24">
        <f t="shared" ca="1" si="67"/>
        <v>-9.2600295399313231E-3</v>
      </c>
      <c r="M92" s="24">
        <f t="shared" ca="1" si="67"/>
        <v>0.287895826851226</v>
      </c>
      <c r="N92" s="24">
        <f ca="1">SQRT(Inputs!$B$38)*C92+SQRT(1-Inputs!$B$38)*_xlfn.NORM.S.INV(RAND())</f>
        <v>-0.42091777334419478</v>
      </c>
      <c r="O92" s="24">
        <f ca="1">SQRT(Inputs!$B$38)*D92+SQRT(1-Inputs!$B$38)*_xlfn.NORM.S.INV(RAND())</f>
        <v>0.41758428166265826</v>
      </c>
      <c r="P92" s="24">
        <f ca="1">SQRT(Inputs!$B$38)*E92+SQRT(1-Inputs!$B$38)*_xlfn.NORM.S.INV(RAND())</f>
        <v>0.86251979091587994</v>
      </c>
      <c r="Q92" s="24">
        <f ca="1">SQRT(Inputs!$B$38)*F92+SQRT(1-Inputs!$B$38)*_xlfn.NORM.S.INV(RAND())</f>
        <v>1.8456007235519036</v>
      </c>
      <c r="R92" s="24">
        <f ca="1">SQRT(Inputs!$B$38)*G92+SQRT(1-Inputs!$B$38)*_xlfn.NORM.S.INV(RAND())</f>
        <v>1.5133042828907299</v>
      </c>
      <c r="S92" s="24">
        <f ca="1">SQRT(Inputs!$B$38)*H92+SQRT(1-Inputs!$B$38)*_xlfn.NORM.S.INV(RAND())</f>
        <v>0.18063294748561093</v>
      </c>
      <c r="T92" s="24">
        <f ca="1">SQRT(Inputs!$B$38)*I92+SQRT(1-Inputs!$B$38)*_xlfn.NORM.S.INV(RAND())</f>
        <v>1.1623476857297503</v>
      </c>
      <c r="U92" s="24">
        <f ca="1">SQRT(Inputs!$B$38)*J92+SQRT(1-Inputs!$B$38)*_xlfn.NORM.S.INV(RAND())</f>
        <v>-0.69933788536948382</v>
      </c>
      <c r="V92" s="24">
        <f ca="1">SQRT(Inputs!$B$38)*K92+SQRT(1-Inputs!$B$38)*_xlfn.NORM.S.INV(RAND())</f>
        <v>0.7454988597565565</v>
      </c>
      <c r="W92" s="24">
        <f ca="1">SQRT(Inputs!$B$38)*L92+SQRT(1-Inputs!$B$38)*_xlfn.NORM.S.INV(RAND())</f>
        <v>-0.86682150325448493</v>
      </c>
      <c r="X92" s="24">
        <f ca="1">SQRT(Inputs!$B$38)*M92+SQRT(1-Inputs!$B$38)*_xlfn.NORM.S.INV(RAND())</f>
        <v>0.9220050157966917</v>
      </c>
      <c r="Y92" s="24">
        <f ca="1">SQRT(Inputs!$B$38)*C92+SQRT(1-Inputs!$B$38)*_xlfn.NORM.S.INV(RAND())</f>
        <v>-0.30727811787801718</v>
      </c>
      <c r="Z92" s="24">
        <f ca="1">SQRT(Inputs!$B$38)*D92+SQRT(1-Inputs!$B$38)*_xlfn.NORM.S.INV(RAND())</f>
        <v>1.4565826983884067</v>
      </c>
      <c r="AA92" s="24">
        <f ca="1">SQRT(Inputs!$B$38)*E92+SQRT(1-Inputs!$B$38)*_xlfn.NORM.S.INV(RAND())</f>
        <v>0.28218518881237509</v>
      </c>
      <c r="AB92" s="24">
        <f ca="1">SQRT(Inputs!$B$38)*F92+SQRT(1-Inputs!$B$38)*_xlfn.NORM.S.INV(RAND())</f>
        <v>-0.65984826019887688</v>
      </c>
      <c r="AC92" s="24">
        <f ca="1">SQRT(Inputs!$B$38)*G92+SQRT(1-Inputs!$B$38)*_xlfn.NORM.S.INV(RAND())</f>
        <v>0.42129897544154782</v>
      </c>
      <c r="AD92" s="24">
        <f ca="1">SQRT(Inputs!$B$38)*H92+SQRT(1-Inputs!$B$38)*_xlfn.NORM.S.INV(RAND())</f>
        <v>-0.61658075708104931</v>
      </c>
      <c r="AE92" s="24">
        <f ca="1">SQRT(Inputs!$B$38)*I92+SQRT(1-Inputs!$B$38)*_xlfn.NORM.S.INV(RAND())</f>
        <v>0.13146411572392924</v>
      </c>
      <c r="AF92" s="24">
        <f ca="1">SQRT(Inputs!$B$38)*J92+SQRT(1-Inputs!$B$38)*_xlfn.NORM.S.INV(RAND())</f>
        <v>0.75523508720715382</v>
      </c>
      <c r="AG92" s="24">
        <f ca="1">SQRT(Inputs!$B$38)*K92+SQRT(1-Inputs!$B$38)*_xlfn.NORM.S.INV(RAND())</f>
        <v>2.5091218045582648</v>
      </c>
      <c r="AH92" s="24">
        <f ca="1">SQRT(Inputs!$B$38)*L92+SQRT(1-Inputs!$B$38)*_xlfn.NORM.S.INV(RAND())</f>
        <v>-1.007731815820222</v>
      </c>
      <c r="AI92" s="24">
        <f ca="1">SQRT(Inputs!$B$38)*M92+SQRT(1-Inputs!$B$38)*_xlfn.NORM.S.INV(RAND())</f>
        <v>-1.615911420717953</v>
      </c>
      <c r="AJ92" s="24">
        <f ca="1">SQRT(Inputs!$B$38)*C92+SQRT(1-Inputs!$B$38)*_xlfn.NORM.S.INV(RAND())</f>
        <v>-6.9646953669083439E-2</v>
      </c>
      <c r="AK92" s="24">
        <f ca="1">SQRT(Inputs!$B$38)*D92+SQRT(1-Inputs!$B$38)*_xlfn.NORM.S.INV(RAND())</f>
        <v>1.4024326000452727</v>
      </c>
      <c r="AL92" s="24">
        <f ca="1">SQRT(Inputs!$B$38)*E92+SQRT(1-Inputs!$B$38)*_xlfn.NORM.S.INV(RAND())</f>
        <v>0.43257915450068252</v>
      </c>
      <c r="AM92" s="24">
        <f ca="1">SQRT(Inputs!$B$38)*F92+SQRT(1-Inputs!$B$38)*_xlfn.NORM.S.INV(RAND())</f>
        <v>-0.10922778479037379</v>
      </c>
      <c r="AN92" s="24">
        <f ca="1">SQRT(Inputs!$B$38)*G92+SQRT(1-Inputs!$B$38)*_xlfn.NORM.S.INV(RAND())</f>
        <v>0.94979111838821162</v>
      </c>
      <c r="AO92" s="24">
        <f ca="1">SQRT(Inputs!$B$38)*H92+SQRT(1-Inputs!$B$38)*_xlfn.NORM.S.INV(RAND())</f>
        <v>-1.1127392786403876</v>
      </c>
      <c r="AP92" s="24">
        <f ca="1">SQRT(Inputs!$B$38)*I92+SQRT(1-Inputs!$B$38)*_xlfn.NORM.S.INV(RAND())</f>
        <v>-9.7266531741368789E-2</v>
      </c>
      <c r="AQ92" s="24">
        <f ca="1">SQRT(Inputs!$B$38)*J92+SQRT(1-Inputs!$B$38)*_xlfn.NORM.S.INV(RAND())</f>
        <v>-0.36549605092862775</v>
      </c>
      <c r="AR92" s="24">
        <f ca="1">SQRT(Inputs!$B$38)*K92+SQRT(1-Inputs!$B$38)*_xlfn.NORM.S.INV(RAND())</f>
        <v>0.66656517374119029</v>
      </c>
      <c r="AS92" s="24">
        <f ca="1">SQRT(Inputs!$B$38)*L92+SQRT(1-Inputs!$B$38)*_xlfn.NORM.S.INV(RAND())</f>
        <v>-0.51619949549671307</v>
      </c>
      <c r="AT92" s="24">
        <f ca="1">SQRT(Inputs!$B$38)*M92+SQRT(1-Inputs!$B$38)*_xlfn.NORM.S.INV(RAND())</f>
        <v>-0.10447114455742124</v>
      </c>
      <c r="AU92" s="15">
        <f ca="1">Inputs!$B$6*EXP($B$8-0.5*C$5^2+C$5*N92)</f>
        <v>4635.3971612665619</v>
      </c>
      <c r="AV92" s="15">
        <f t="shared" ca="1" si="37"/>
        <v>5999.6613062910337</v>
      </c>
      <c r="AW92" s="15">
        <f t="shared" ca="1" si="38"/>
        <v>8218.0776125877546</v>
      </c>
      <c r="AX92" s="15">
        <f t="shared" ca="1" si="39"/>
        <v>12635.376409462388</v>
      </c>
      <c r="AY92" s="15">
        <f t="shared" ca="1" si="40"/>
        <v>18426.845622925543</v>
      </c>
      <c r="AZ92" s="15">
        <f t="shared" ca="1" si="41"/>
        <v>22989.296585877415</v>
      </c>
      <c r="BA92" s="15">
        <f t="shared" ca="1" si="42"/>
        <v>31772.303739997518</v>
      </c>
      <c r="BB92" s="15">
        <f t="shared" ca="1" si="43"/>
        <v>36266.760874439933</v>
      </c>
      <c r="BC92" s="15">
        <f t="shared" ca="1" si="44"/>
        <v>47731.790470364533</v>
      </c>
      <c r="BD92" s="15">
        <f t="shared" ca="1" si="45"/>
        <v>53922.002041610998</v>
      </c>
      <c r="BE92" s="15">
        <f t="shared" ca="1" si="46"/>
        <v>71862.845512672211</v>
      </c>
      <c r="BF92" s="15">
        <f ca="1">Inputs!$B$13*EXP($B$9-0.5*C$6^2+C$6*Y92)</f>
        <v>13013.623561699307</v>
      </c>
      <c r="BG92" s="15">
        <f t="shared" ca="1" si="47"/>
        <v>20627.680702989474</v>
      </c>
      <c r="BH92" s="15">
        <f t="shared" ca="1" si="48"/>
        <v>26410.845276351629</v>
      </c>
      <c r="BI92" s="15">
        <f t="shared" ca="1" si="49"/>
        <v>29208.457352384907</v>
      </c>
      <c r="BJ92" s="15">
        <f t="shared" ca="1" si="50"/>
        <v>38049.59241507281</v>
      </c>
      <c r="BK92" s="15">
        <f t="shared" ca="1" si="51"/>
        <v>42938.643527857756</v>
      </c>
      <c r="BL92" s="15">
        <f t="shared" ca="1" si="52"/>
        <v>53651.237098818216</v>
      </c>
      <c r="BM92" s="15">
        <f t="shared" ca="1" si="53"/>
        <v>72435.89631574534</v>
      </c>
      <c r="BN92" s="15">
        <f t="shared" ca="1" si="54"/>
        <v>120337.11816563709</v>
      </c>
      <c r="BO92" s="15">
        <f t="shared" ca="1" si="55"/>
        <v>131695.82609496804</v>
      </c>
      <c r="BP92" s="15">
        <f t="shared" ca="1" si="56"/>
        <v>134975.41354233384</v>
      </c>
      <c r="BQ92" s="15">
        <f ca="1">Inputs!$B$20*EXP($B$10-0.5*C$7^2+C$7*AJ92)</f>
        <v>4184.8499034654888</v>
      </c>
      <c r="BR92" s="15">
        <f t="shared" ca="1" si="57"/>
        <v>8864.3438210756303</v>
      </c>
      <c r="BS92" s="15">
        <f t="shared" ca="1" si="58"/>
        <v>13744.547557508295</v>
      </c>
      <c r="BT92" s="15">
        <f t="shared" ca="1" si="59"/>
        <v>18415.435202743876</v>
      </c>
      <c r="BU92" s="15">
        <f t="shared" ca="1" si="60"/>
        <v>32115.711031713563</v>
      </c>
      <c r="BV92" s="15">
        <f t="shared" ca="1" si="61"/>
        <v>34774.248691091969</v>
      </c>
      <c r="BW92" s="15">
        <f t="shared" ca="1" si="62"/>
        <v>47536.749941624468</v>
      </c>
      <c r="BX92" s="15">
        <f t="shared" ca="1" si="63"/>
        <v>61790.257371497195</v>
      </c>
      <c r="BY92" s="15">
        <f t="shared" ca="1" si="64"/>
        <v>98355.019109484012</v>
      </c>
      <c r="BZ92" s="15">
        <f t="shared" ca="1" si="65"/>
        <v>125511.98658733533</v>
      </c>
      <c r="CA92" s="15">
        <f t="shared" ca="1" si="66"/>
        <v>173063.38676310479</v>
      </c>
      <c r="CB92" s="15">
        <f ca="1">(AU92*DCF!C$10-DCF!C$5*MAX(AU92*DCF!C$10,0)-MAX(AU92-Inputs!$B$6,0)/Inputs!$B$10)*DCF!C$6</f>
        <v>1045.4047471534852</v>
      </c>
      <c r="CC92" s="15">
        <f ca="1">(AV92*DCF!D$10-DCF!D$5*MAX(AV92*DCF!D$10,0)-MAX(AV92-AU92,0)/Inputs!$B$10)*DCF!D$6</f>
        <v>1129.7366906022328</v>
      </c>
      <c r="CD92" s="15">
        <f ca="1">(AW92*DCF!E$10-DCF!E$5*MAX(AW92*DCF!E$10,0)-MAX(AW92-AV92,0)/Inputs!$B$10)*DCF!E$6</f>
        <v>1397.7440794427791</v>
      </c>
      <c r="CE92" s="15">
        <f ca="1">(AX92*DCF!F$10-DCF!F$5*MAX(AX92*DCF!F$10,0)-MAX(AX92-AW92,0)/Inputs!$B$10)*DCF!F$6</f>
        <v>1839.1521714499906</v>
      </c>
      <c r="CF92" s="15">
        <f ca="1">(AY92*DCF!G$10-DCF!G$5*MAX(AY92*DCF!G$10,0)-MAX(AY92-AX92,0)/Inputs!$B$10)*DCF!G$6</f>
        <v>2683.4440127611119</v>
      </c>
      <c r="CG92" s="15">
        <f ca="1">(AZ92*DCF!H$10-DCF!H$5*MAX(AZ92*DCF!H$10,0)-MAX(AZ92-AY92,0)/Inputs!$B$10)*DCF!H$6</f>
        <v>3653.2434607345422</v>
      </c>
      <c r="CH92" s="15">
        <f ca="1">(BA92*DCF!I$10-DCF!I$5*MAX(BA92*DCF!I$10,0)-MAX(BA92-AZ92,0)/Inputs!$B$10)*DCF!I$6</f>
        <v>4362.9199340970108</v>
      </c>
      <c r="CI92" s="15">
        <f ca="1">(BB92*DCF!J$10-DCF!J$5*MAX(BB92*DCF!J$10,0)-MAX(BB92-BA92,0)/Inputs!$B$10)*DCF!J$6</f>
        <v>5542.3994006863077</v>
      </c>
      <c r="CJ92" s="15">
        <f ca="1">(BC92*DCF!K$10-DCF!K$5*MAX(BC92*DCF!K$10,0)-MAX(BC92-BB92,0)/Inputs!$B$10)*DCF!K$6</f>
        <v>6079.1220751513574</v>
      </c>
      <c r="CK92" s="15">
        <f ca="1">(BD92*DCF!L$10-DCF!L$5*MAX(BD92*DCF!L$10,0)-MAX(BD92-BC92,0)/Inputs!$B$10)*DCF!L$6</f>
        <v>7331.9687024801533</v>
      </c>
      <c r="CL92" s="15">
        <f ca="1">(BE92*DCF!M$10-DCF!M$5*MAX(BE92*DCF!M$10,0)-MAX(BE92-BD92,0)/Inputs!$B$10)*DCF!M$6</f>
        <v>7997.5515303617412</v>
      </c>
      <c r="CM92" s="15">
        <f ca="1">(BF92*DCF!C$28-DCF!C$5*MAX(BF92*DCF!C$28,0)-MAX(BF92-Inputs!$B$13,0)/Inputs!$B$17)*DCF!C$6</f>
        <v>3596.0089259063284</v>
      </c>
      <c r="CN92" s="15">
        <f ca="1">(BG92*DCF!D$28-DCF!D$5*MAX(BG92*DCF!D$28,0)-MAX(BG92-BF92,0)/Inputs!$B$17)*DCF!D$6</f>
        <v>4450.900230058679</v>
      </c>
      <c r="CO92" s="15">
        <f ca="1">(BH92*DCF!E$28-DCF!E$5*MAX(BH92*DCF!E$28,0)-MAX(BH92-BG92,0)/Inputs!$B$17)*DCF!E$6</f>
        <v>6340.2395320770374</v>
      </c>
      <c r="CP92" s="15">
        <f ca="1">(BI92*DCF!F$28-DCF!F$5*MAX(BI92*DCF!F$28,0)-MAX(BI92-BH92,0)/Inputs!$B$17)*DCF!F$6</f>
        <v>7419.9772971402472</v>
      </c>
      <c r="CQ92" s="15">
        <f ca="1">(BJ92*DCF!G$28-DCF!G$5*MAX(BJ92*DCF!G$28,0)-MAX(BJ92-BI92,0)/Inputs!$B$17)*DCF!G$6</f>
        <v>8385.2638557223218</v>
      </c>
      <c r="CR92" s="15">
        <f ca="1">(BK92*DCF!H$28-DCF!H$5*MAX(BK92*DCF!H$28,0)-MAX(BK92-BJ92,0)/Inputs!$B$17)*DCF!H$6</f>
        <v>9859.578936029573</v>
      </c>
      <c r="CS92" s="15">
        <f ca="1">(BL92*DCF!I$28-DCF!I$5*MAX(BL92*DCF!I$28,0)-MAX(BL92-BK92,0)/Inputs!$B$17)*DCF!I$6</f>
        <v>11078.665751994939</v>
      </c>
      <c r="CT92" s="15">
        <f ca="1">(BM92*DCF!J$28-DCF!J$5*MAX(BM92*DCF!J$28,0)-MAX(BM92-BL92,0)/Inputs!$B$17)*DCF!J$6</f>
        <v>13668.525884083319</v>
      </c>
      <c r="CU92" s="15">
        <f ca="1">(BN92*DCF!K$28-DCF!K$5*MAX(BN92*DCF!K$28,0)-MAX(BN92-BM92,0)/Inputs!$B$17)*DCF!K$6</f>
        <v>19545.920028907833</v>
      </c>
      <c r="CV92" s="15">
        <f ca="1">(BO92*DCF!L$28-DCF!L$5*MAX(BO92*DCF!L$28,0)-MAX(BO92-BN92,0)/Inputs!$B$17)*DCF!L$6</f>
        <v>24990.824841997641</v>
      </c>
      <c r="CW92" s="15">
        <f ca="1">(BP92*DCF!M$28-DCF!M$5*MAX(BP92*DCF!M$28,0)-MAX(BP92-BO92,0)/Inputs!$B$17)*DCF!M$6</f>
        <v>25052.893129797085</v>
      </c>
      <c r="CX92" s="15">
        <f ca="1">(BQ92*DCF!C$46-DCF!C$5*MAX(BQ92*DCF!C$46,0)-MAX(BQ92-Inputs!$B$20,0)/Inputs!$B$24)*DCF!C$6</f>
        <v>-1420.9121733017244</v>
      </c>
      <c r="CY92" s="15">
        <f ca="1">(BR92*DCF!D$46-DCF!D$5*MAX(BR92*DCF!D$46,0)-MAX(BR92-BQ92,0)/Inputs!$B$24)*DCF!D$6</f>
        <v>-3509.6379824055361</v>
      </c>
      <c r="CZ92" s="15">
        <f ca="1">(BS92*DCF!E$46-DCF!E$5*MAX(BS92*DCF!E$46,0)-MAX(BS92-BR92,0)/Inputs!$B$24)*DCF!E$6</f>
        <v>-3548.9586427459922</v>
      </c>
      <c r="DA92" s="15">
        <f ca="1">(BT92*DCF!F$46-DCF!F$5*MAX(BT92*DCF!F$46,0)-MAX(BT92-BS92,0)/Inputs!$B$24)*DCF!F$6</f>
        <v>-3041.9462723793877</v>
      </c>
      <c r="DB92" s="15">
        <f ca="1">(BU92*DCF!G$46-DCF!G$5*MAX(BU92*DCF!G$46,0)-MAX(BU92-BT92,0)/Inputs!$B$24)*DCF!G$6</f>
        <v>-5688.8111706759773</v>
      </c>
      <c r="DC92" s="15">
        <f ca="1">(BV92*DCF!H$46-DCF!H$5*MAX(BV92*DCF!H$46,0)-MAX(BV92-BU92,0)/Inputs!$B$24)*DCF!H$6</f>
        <v>-826.1242885213444</v>
      </c>
      <c r="DD92" s="15">
        <f ca="1">(BW92*DCF!I$46-DCF!I$5*MAX(BW92*DCF!I$46,0)-MAX(BW92-BV92,0)/Inputs!$B$24)*DCF!I$6</f>
        <v>-2565.7407209001162</v>
      </c>
      <c r="DE92" s="15">
        <f ca="1">(BX92*DCF!J$46-DCF!J$5*MAX(BX92*DCF!J$46,0)-MAX(BX92-BW92,0)/Inputs!$B$24)*DCF!J$6</f>
        <v>-1187.8669250341186</v>
      </c>
      <c r="DF92" s="15">
        <f ca="1">(BY92*DCF!K$46-DCF!K$5*MAX(BY92*DCF!K$46,0)-MAX(BY92-BX92,0)/Inputs!$B$24)*DCF!K$6</f>
        <v>-3339.0259849034646</v>
      </c>
      <c r="DG92" s="15">
        <f ca="1">(BZ92*DCF!L$46-DCF!L$5*MAX(BZ92*DCF!L$46,0)-MAX(BZ92-BY92,0)/Inputs!$B$24)*DCF!L$6</f>
        <v>2530.3517504557212</v>
      </c>
      <c r="DH92" s="15">
        <f ca="1">(CA92*DCF!M$46-DCF!M$5*MAX(CA92*DCF!M$46,0)-MAX(CA92-BZ92,0)/Inputs!$B$24)*DCF!M$6</f>
        <v>3626.575198504851</v>
      </c>
      <c r="DI92" s="15">
        <f ca="1">SUM(CB92:CL92)+BE92*DCF!M$10*(1+Inputs!$B$30)*(1-Inputs!$B$33)*(1-Inputs!$B$30/Inputs!$B$31)/(Inputs!$B$29-Inputs!$B$30)*DCF!M$6</f>
        <v>243057.93615444092</v>
      </c>
      <c r="DJ92" s="15">
        <f ca="1">SUM(CM92:CW92)+BP92*DCF!M$28*(1+Inputs!$B$30)*(1-Inputs!$B$33)*(1-Inputs!$B$30/Inputs!$B$31)/(Inputs!$B$29-Inputs!$B$30)*DCF!M$6</f>
        <v>635239.94608488993</v>
      </c>
      <c r="DK92" s="15">
        <f ca="1">SUM(CX92:DH92)+CA92*DCF!M$46*(1+Inputs!$B$30)*(1-Inputs!$B$33)*(1-Inputs!$B$30/Inputs!$B$31)/(Inputs!$B$29-Inputs!$B$30)*DCF!M$6</f>
        <v>248604.39939258806</v>
      </c>
      <c r="DM92" s="15">
        <f ca="1">DI92+DJ92+DK92+Inputs!$B$34+Inputs!$B$36-Inputs!$B$35</f>
        <v>1203753.2816319189</v>
      </c>
    </row>
    <row r="93" spans="1:117" x14ac:dyDescent="0.75">
      <c r="A93" s="11">
        <v>80</v>
      </c>
      <c r="C93" s="24">
        <f t="shared" ca="1" si="67"/>
        <v>0.45132122509148948</v>
      </c>
      <c r="D93" s="24">
        <f t="shared" ca="1" si="67"/>
        <v>-0.96922089190736016</v>
      </c>
      <c r="E93" s="24">
        <f t="shared" ca="1" si="67"/>
        <v>1.1458040246172094E-2</v>
      </c>
      <c r="F93" s="24">
        <f t="shared" ca="1" si="67"/>
        <v>-1.9136821339154</v>
      </c>
      <c r="G93" s="24">
        <f t="shared" ca="1" si="67"/>
        <v>0.26094028330379465</v>
      </c>
      <c r="H93" s="24">
        <f t="shared" ca="1" si="67"/>
        <v>-0.9849614355766374</v>
      </c>
      <c r="I93" s="24">
        <f t="shared" ca="1" si="67"/>
        <v>-1.4659435172656436</v>
      </c>
      <c r="J93" s="24">
        <f t="shared" ca="1" si="67"/>
        <v>-0.72494158566139544</v>
      </c>
      <c r="K93" s="24">
        <f t="shared" ca="1" si="67"/>
        <v>-0.65447278941225573</v>
      </c>
      <c r="L93" s="24">
        <f t="shared" ca="1" si="67"/>
        <v>-0.30517476409428834</v>
      </c>
      <c r="M93" s="24">
        <f t="shared" ca="1" si="67"/>
        <v>1.5263285588321949</v>
      </c>
      <c r="N93" s="24">
        <f ca="1">SQRT(Inputs!$B$38)*C93+SQRT(1-Inputs!$B$38)*_xlfn.NORM.S.INV(RAND())</f>
        <v>1.2623281050674815</v>
      </c>
      <c r="O93" s="24">
        <f ca="1">SQRT(Inputs!$B$38)*D93+SQRT(1-Inputs!$B$38)*_xlfn.NORM.S.INV(RAND())</f>
        <v>-0.75933373100292101</v>
      </c>
      <c r="P93" s="24">
        <f ca="1">SQRT(Inputs!$B$38)*E93+SQRT(1-Inputs!$B$38)*_xlfn.NORM.S.INV(RAND())</f>
        <v>0.18433673646488097</v>
      </c>
      <c r="Q93" s="24">
        <f ca="1">SQRT(Inputs!$B$38)*F93+SQRT(1-Inputs!$B$38)*_xlfn.NORM.S.INV(RAND())</f>
        <v>-2.2297480696295628</v>
      </c>
      <c r="R93" s="24">
        <f ca="1">SQRT(Inputs!$B$38)*G93+SQRT(1-Inputs!$B$38)*_xlfn.NORM.S.INV(RAND())</f>
        <v>0.80012607480777331</v>
      </c>
      <c r="S93" s="24">
        <f ca="1">SQRT(Inputs!$B$38)*H93+SQRT(1-Inputs!$B$38)*_xlfn.NORM.S.INV(RAND())</f>
        <v>0.37755453199699285</v>
      </c>
      <c r="T93" s="24">
        <f ca="1">SQRT(Inputs!$B$38)*I93+SQRT(1-Inputs!$B$38)*_xlfn.NORM.S.INV(RAND())</f>
        <v>-0.32697624859549834</v>
      </c>
      <c r="U93" s="24">
        <f ca="1">SQRT(Inputs!$B$38)*J93+SQRT(1-Inputs!$B$38)*_xlfn.NORM.S.INV(RAND())</f>
        <v>8.079704425086881E-2</v>
      </c>
      <c r="V93" s="24">
        <f ca="1">SQRT(Inputs!$B$38)*K93+SQRT(1-Inputs!$B$38)*_xlfn.NORM.S.INV(RAND())</f>
        <v>-0.36225088104726744</v>
      </c>
      <c r="W93" s="24">
        <f ca="1">SQRT(Inputs!$B$38)*L93+SQRT(1-Inputs!$B$38)*_xlfn.NORM.S.INV(RAND())</f>
        <v>0.96101472215710715</v>
      </c>
      <c r="X93" s="24">
        <f ca="1">SQRT(Inputs!$B$38)*M93+SQRT(1-Inputs!$B$38)*_xlfn.NORM.S.INV(RAND())</f>
        <v>-1.0362147968541839</v>
      </c>
      <c r="Y93" s="24">
        <f ca="1">SQRT(Inputs!$B$38)*C93+SQRT(1-Inputs!$B$38)*_xlfn.NORM.S.INV(RAND())</f>
        <v>1.534448639934479</v>
      </c>
      <c r="Z93" s="24">
        <f ca="1">SQRT(Inputs!$B$38)*D93+SQRT(1-Inputs!$B$38)*_xlfn.NORM.S.INV(RAND())</f>
        <v>1.0198377798414939</v>
      </c>
      <c r="AA93" s="24">
        <f ca="1">SQRT(Inputs!$B$38)*E93+SQRT(1-Inputs!$B$38)*_xlfn.NORM.S.INV(RAND())</f>
        <v>-0.54504766113534797</v>
      </c>
      <c r="AB93" s="24">
        <f ca="1">SQRT(Inputs!$B$38)*F93+SQRT(1-Inputs!$B$38)*_xlfn.NORM.S.INV(RAND())</f>
        <v>-1.6001539812406473</v>
      </c>
      <c r="AC93" s="24">
        <f ca="1">SQRT(Inputs!$B$38)*G93+SQRT(1-Inputs!$B$38)*_xlfn.NORM.S.INV(RAND())</f>
        <v>0.35642723807961485</v>
      </c>
      <c r="AD93" s="24">
        <f ca="1">SQRT(Inputs!$B$38)*H93+SQRT(1-Inputs!$B$38)*_xlfn.NORM.S.INV(RAND())</f>
        <v>-1.0785363039234273</v>
      </c>
      <c r="AE93" s="24">
        <f ca="1">SQRT(Inputs!$B$38)*I93+SQRT(1-Inputs!$B$38)*_xlfn.NORM.S.INV(RAND())</f>
        <v>-2.0700276754480802</v>
      </c>
      <c r="AF93" s="24">
        <f ca="1">SQRT(Inputs!$B$38)*J93+SQRT(1-Inputs!$B$38)*_xlfn.NORM.S.INV(RAND())</f>
        <v>0.26814280556854597</v>
      </c>
      <c r="AG93" s="24">
        <f ca="1">SQRT(Inputs!$B$38)*K93+SQRT(1-Inputs!$B$38)*_xlfn.NORM.S.INV(RAND())</f>
        <v>0.55279413845956027</v>
      </c>
      <c r="AH93" s="24">
        <f ca="1">SQRT(Inputs!$B$38)*L93+SQRT(1-Inputs!$B$38)*_xlfn.NORM.S.INV(RAND())</f>
        <v>-1.9459490317975019</v>
      </c>
      <c r="AI93" s="24">
        <f ca="1">SQRT(Inputs!$B$38)*M93+SQRT(1-Inputs!$B$38)*_xlfn.NORM.S.INV(RAND())</f>
        <v>0.17182985077518997</v>
      </c>
      <c r="AJ93" s="24">
        <f ca="1">SQRT(Inputs!$B$38)*C93+SQRT(1-Inputs!$B$38)*_xlfn.NORM.S.INV(RAND())</f>
        <v>0.22922467341584865</v>
      </c>
      <c r="AK93" s="24">
        <f ca="1">SQRT(Inputs!$B$38)*D93+SQRT(1-Inputs!$B$38)*_xlfn.NORM.S.INV(RAND())</f>
        <v>-0.9000242045131055</v>
      </c>
      <c r="AL93" s="24">
        <f ca="1">SQRT(Inputs!$B$38)*E93+SQRT(1-Inputs!$B$38)*_xlfn.NORM.S.INV(RAND())</f>
        <v>3.3645690182366482E-2</v>
      </c>
      <c r="AM93" s="24">
        <f ca="1">SQRT(Inputs!$B$38)*F93+SQRT(1-Inputs!$B$38)*_xlfn.NORM.S.INV(RAND())</f>
        <v>-1.9178895068267674</v>
      </c>
      <c r="AN93" s="24">
        <f ca="1">SQRT(Inputs!$B$38)*G93+SQRT(1-Inputs!$B$38)*_xlfn.NORM.S.INV(RAND())</f>
        <v>-1.3425322383539731</v>
      </c>
      <c r="AO93" s="24">
        <f ca="1">SQRT(Inputs!$B$38)*H93+SQRT(1-Inputs!$B$38)*_xlfn.NORM.S.INV(RAND())</f>
        <v>-0.77499011370527038</v>
      </c>
      <c r="AP93" s="24">
        <f ca="1">SQRT(Inputs!$B$38)*I93+SQRT(1-Inputs!$B$38)*_xlfn.NORM.S.INV(RAND())</f>
        <v>2.6343949413025758E-2</v>
      </c>
      <c r="AQ93" s="24">
        <f ca="1">SQRT(Inputs!$B$38)*J93+SQRT(1-Inputs!$B$38)*_xlfn.NORM.S.INV(RAND())</f>
        <v>-0.22680924319159573</v>
      </c>
      <c r="AR93" s="24">
        <f ca="1">SQRT(Inputs!$B$38)*K93+SQRT(1-Inputs!$B$38)*_xlfn.NORM.S.INV(RAND())</f>
        <v>5.8129213409719938E-2</v>
      </c>
      <c r="AS93" s="24">
        <f ca="1">SQRT(Inputs!$B$38)*L93+SQRT(1-Inputs!$B$38)*_xlfn.NORM.S.INV(RAND())</f>
        <v>-0.37004432983714874</v>
      </c>
      <c r="AT93" s="24">
        <f ca="1">SQRT(Inputs!$B$38)*M93+SQRT(1-Inputs!$B$38)*_xlfn.NORM.S.INV(RAND())</f>
        <v>-0.40236675996574722</v>
      </c>
      <c r="AU93" s="15">
        <f ca="1">Inputs!$B$6*EXP($B$8-0.5*C$5^2+C$5*N93)</f>
        <v>6087.2356938658795</v>
      </c>
      <c r="AV93" s="15">
        <f t="shared" ca="1" si="37"/>
        <v>6626.8567109552314</v>
      </c>
      <c r="AW93" s="15">
        <f t="shared" ca="1" si="38"/>
        <v>8283.7003214375654</v>
      </c>
      <c r="AX93" s="15">
        <f t="shared" ca="1" si="39"/>
        <v>7654.6159302488222</v>
      </c>
      <c r="AY93" s="15">
        <f t="shared" ca="1" si="40"/>
        <v>10271.019717201909</v>
      </c>
      <c r="AZ93" s="15">
        <f t="shared" ca="1" si="41"/>
        <v>13095.011288599013</v>
      </c>
      <c r="BA93" s="15">
        <f t="shared" ca="1" si="42"/>
        <v>15485.829286118158</v>
      </c>
      <c r="BB93" s="15">
        <f t="shared" ca="1" si="43"/>
        <v>19113.473357978623</v>
      </c>
      <c r="BC93" s="15">
        <f t="shared" ca="1" si="44"/>
        <v>22604.715565491206</v>
      </c>
      <c r="BD93" s="15">
        <f t="shared" ca="1" si="45"/>
        <v>30297.44732276092</v>
      </c>
      <c r="BE93" s="15">
        <f t="shared" ca="1" si="46"/>
        <v>33782.028716803026</v>
      </c>
      <c r="BF93" s="15">
        <f ca="1">Inputs!$B$13*EXP($B$9-0.5*C$6^2+C$6*Y93)</f>
        <v>18748.520657564113</v>
      </c>
      <c r="BG93" s="15">
        <f t="shared" ca="1" si="47"/>
        <v>27465.932446067647</v>
      </c>
      <c r="BH93" s="15">
        <f t="shared" ca="1" si="48"/>
        <v>30657.721768428528</v>
      </c>
      <c r="BI93" s="15">
        <f t="shared" ca="1" si="49"/>
        <v>29336.62606631677</v>
      </c>
      <c r="BJ93" s="15">
        <f t="shared" ca="1" si="50"/>
        <v>37860.860361886793</v>
      </c>
      <c r="BK93" s="15">
        <f t="shared" ca="1" si="51"/>
        <v>40121.307200269672</v>
      </c>
      <c r="BL93" s="15">
        <f t="shared" ca="1" si="52"/>
        <v>37688.120857331174</v>
      </c>
      <c r="BM93" s="15">
        <f t="shared" ca="1" si="53"/>
        <v>47896.005393219581</v>
      </c>
      <c r="BN93" s="15">
        <f t="shared" ca="1" si="54"/>
        <v>62940.448982741946</v>
      </c>
      <c r="BO93" s="15">
        <f t="shared" ca="1" si="55"/>
        <v>61764.466912577293</v>
      </c>
      <c r="BP93" s="15">
        <f t="shared" ca="1" si="56"/>
        <v>77514.930306916474</v>
      </c>
      <c r="BQ93" s="15">
        <f ca="1">Inputs!$B$20*EXP($B$10-0.5*C$7^2+C$7*AJ93)</f>
        <v>4652.8290389715867</v>
      </c>
      <c r="BR93" s="15">
        <f t="shared" ca="1" si="57"/>
        <v>4743.7466282440973</v>
      </c>
      <c r="BS93" s="15">
        <f t="shared" ca="1" si="58"/>
        <v>6559.1281252694953</v>
      </c>
      <c r="BT93" s="15">
        <f t="shared" ca="1" si="59"/>
        <v>5468.1173620359596</v>
      </c>
      <c r="BU93" s="15">
        <f t="shared" ca="1" si="60"/>
        <v>5476.232626642457</v>
      </c>
      <c r="BV93" s="15">
        <f t="shared" ca="1" si="61"/>
        <v>6398.3719030733628</v>
      </c>
      <c r="BW93" s="15">
        <f t="shared" ca="1" si="62"/>
        <v>8978.4889029161841</v>
      </c>
      <c r="BX93" s="15">
        <f t="shared" ca="1" si="63"/>
        <v>11999.648060100555</v>
      </c>
      <c r="BY93" s="15">
        <f t="shared" ca="1" si="64"/>
        <v>17001.58121508894</v>
      </c>
      <c r="BZ93" s="15">
        <f t="shared" ca="1" si="65"/>
        <v>22286.749363411025</v>
      </c>
      <c r="CA93" s="15">
        <f t="shared" ca="1" si="66"/>
        <v>29145.854122383931</v>
      </c>
      <c r="CB93" s="15">
        <f ca="1">(AU93*DCF!C$10-DCF!C$5*MAX(AU93*DCF!C$10,0)-MAX(AU93-Inputs!$B$6,0)/Inputs!$B$10)*DCF!C$6</f>
        <v>1035.0528796391575</v>
      </c>
      <c r="CC93" s="15">
        <f ca="1">(AV93*DCF!D$10-DCF!D$5*MAX(AV93*DCF!D$10,0)-MAX(AV93-AU93,0)/Inputs!$B$10)*DCF!D$6</f>
        <v>1483.6789656828644</v>
      </c>
      <c r="CD93" s="15">
        <f ca="1">(AW93*DCF!E$10-DCF!E$5*MAX(AW93*DCF!E$10,0)-MAX(AW93-AV93,0)/Inputs!$B$10)*DCF!E$6</f>
        <v>1539.3847450553042</v>
      </c>
      <c r="CE93" s="15">
        <f ca="1">(AX93*DCF!F$10-DCF!F$5*MAX(AX93*DCF!F$10,0)-MAX(AX93-AW93,0)/Inputs!$B$10)*DCF!F$6</f>
        <v>1670.9904585402753</v>
      </c>
      <c r="CF93" s="15">
        <f ca="1">(AY93*DCF!G$10-DCF!G$5*MAX(AY93*DCF!G$10,0)-MAX(AY93-AX93,0)/Inputs!$B$10)*DCF!G$6</f>
        <v>1613.3213233778181</v>
      </c>
      <c r="CG93" s="15">
        <f ca="1">(AZ93*DCF!H$10-DCF!H$5*MAX(AZ93*DCF!H$10,0)-MAX(AZ93-AY93,0)/Inputs!$B$10)*DCF!H$6</f>
        <v>2040.9555042519123</v>
      </c>
      <c r="CH93" s="15">
        <f ca="1">(BA93*DCF!I$10-DCF!I$5*MAX(BA93*DCF!I$10,0)-MAX(BA93-AZ93,0)/Inputs!$B$10)*DCF!I$6</f>
        <v>2436.5181675149302</v>
      </c>
      <c r="CI93" s="15">
        <f ca="1">(BB93*DCF!J$10-DCF!J$5*MAX(BB93*DCF!J$10,0)-MAX(BB93-BA93,0)/Inputs!$B$10)*DCF!J$6</f>
        <v>2730.2066973723349</v>
      </c>
      <c r="CJ93" s="15">
        <f ca="1">(BC93*DCF!K$10-DCF!K$5*MAX(BC93*DCF!K$10,0)-MAX(BC93-BB93,0)/Inputs!$B$10)*DCF!K$6</f>
        <v>3150.2754096436202</v>
      </c>
      <c r="CK93" s="15">
        <f ca="1">(BD93*DCF!L$10-DCF!L$5*MAX(BD93*DCF!L$10,0)-MAX(BD93-BC93,0)/Inputs!$B$10)*DCF!L$6</f>
        <v>3574.6364191390408</v>
      </c>
      <c r="CL93" s="15">
        <f ca="1">(BE93*DCF!M$10-DCF!M$5*MAX(BE93*DCF!M$10,0)-MAX(BE93-BD93,0)/Inputs!$B$10)*DCF!M$6</f>
        <v>4350.8107103255506</v>
      </c>
      <c r="CM93" s="15">
        <f ca="1">(BF93*DCF!C$28-DCF!C$5*MAX(BF93*DCF!C$28,0)-MAX(BF93-Inputs!$B$13,0)/Inputs!$B$17)*DCF!C$6</f>
        <v>4021.8053052492578</v>
      </c>
      <c r="CN93" s="15">
        <f ca="1">(BG93*DCF!D$28-DCF!D$5*MAX(BG93*DCF!D$28,0)-MAX(BG93-BF93,0)/Inputs!$B$17)*DCF!D$6</f>
        <v>6229.5269498912976</v>
      </c>
      <c r="CO93" s="15">
        <f ca="1">(BH93*DCF!E$28-DCF!E$5*MAX(BH93*DCF!E$28,0)-MAX(BH93-BG93,0)/Inputs!$B$17)*DCF!E$6</f>
        <v>8053.754968655483</v>
      </c>
      <c r="CP93" s="15">
        <f ca="1">(BI93*DCF!F$28-DCF!F$5*MAX(BI93*DCF!F$28,0)-MAX(BI93-BH93,0)/Inputs!$B$17)*DCF!F$6</f>
        <v>7964.1212249722012</v>
      </c>
      <c r="CQ93" s="15">
        <f ca="1">(BJ93*DCF!G$28-DCF!G$5*MAX(BJ93*DCF!G$28,0)-MAX(BJ93-BI93,0)/Inputs!$B$17)*DCF!G$6</f>
        <v>8389.5954710491496</v>
      </c>
      <c r="CR93" s="15">
        <f ca="1">(BK93*DCF!H$28-DCF!H$5*MAX(BK93*DCF!H$28,0)-MAX(BK93-BJ93,0)/Inputs!$B$17)*DCF!H$6</f>
        <v>9571.2319155835485</v>
      </c>
      <c r="CS93" s="15">
        <f ca="1">(BL93*DCF!I$28-DCF!I$5*MAX(BL93*DCF!I$28,0)-MAX(BL93-BK93,0)/Inputs!$B$17)*DCF!I$6</f>
        <v>8862.4760821164873</v>
      </c>
      <c r="CT93" s="15">
        <f ca="1">(BM93*DCF!J$28-DCF!J$5*MAX(BM93*DCF!J$28,0)-MAX(BM93-BL93,0)/Inputs!$B$17)*DCF!J$6</f>
        <v>9331.3032548109677</v>
      </c>
      <c r="CU93" s="15">
        <f ca="1">(BN93*DCF!K$28-DCF!K$5*MAX(BN93*DCF!K$28,0)-MAX(BN93-BM93,0)/Inputs!$B$17)*DCF!K$6</f>
        <v>11449.223553944625</v>
      </c>
      <c r="CV93" s="15">
        <f ca="1">(BO93*DCF!L$28-DCF!L$5*MAX(BO93*DCF!L$28,0)-MAX(BO93-BN93,0)/Inputs!$B$17)*DCF!L$6</f>
        <v>12323.307577409019</v>
      </c>
      <c r="CW93" s="15">
        <f ca="1">(BP93*DCF!M$28-DCF!M$5*MAX(BP93*DCF!M$28,0)-MAX(BP93-BO93,0)/Inputs!$B$17)*DCF!M$6</f>
        <v>12938.112995756623</v>
      </c>
      <c r="CX93" s="15">
        <f ca="1">(BQ93*DCF!C$46-DCF!C$5*MAX(BQ93*DCF!C$46,0)-MAX(BQ93-Inputs!$B$20,0)/Inputs!$B$24)*DCF!C$6</f>
        <v>-1745.1471401650715</v>
      </c>
      <c r="CY93" s="15">
        <f ca="1">(BR93*DCF!D$46-DCF!D$5*MAX(BR93*DCF!D$46,0)-MAX(BR93-BQ93,0)/Inputs!$B$24)*DCF!D$6</f>
        <v>-848.44070449792775</v>
      </c>
      <c r="CZ93" s="15">
        <f ca="1">(BS93*DCF!E$46-DCF!E$5*MAX(BS93*DCF!E$46,0)-MAX(BS93-BR93,0)/Inputs!$B$24)*DCF!E$6</f>
        <v>-1491.2017305772761</v>
      </c>
      <c r="DA93" s="15">
        <f ca="1">(BT93*DCF!F$46-DCF!F$5*MAX(BT93*DCF!F$46,0)-MAX(BT93-BS93,0)/Inputs!$B$24)*DCF!F$6</f>
        <v>-398.22287837867799</v>
      </c>
      <c r="DB93" s="15">
        <f ca="1">(BU93*DCF!G$46-DCF!G$5*MAX(BU93*DCF!G$46,0)-MAX(BU93-BT93,0)/Inputs!$B$24)*DCF!G$6</f>
        <v>-186.93946052127461</v>
      </c>
      <c r="DC93" s="15">
        <f ca="1">(BV93*DCF!H$46-DCF!H$5*MAX(BV93*DCF!H$46,0)-MAX(BV93-BU93,0)/Inputs!$B$24)*DCF!H$6</f>
        <v>-286.5491301098163</v>
      </c>
      <c r="DD93" s="15">
        <f ca="1">(BW93*DCF!I$46-DCF!I$5*MAX(BW93*DCF!I$46,0)-MAX(BW93-BV93,0)/Inputs!$B$24)*DCF!I$6</f>
        <v>-533.29009639965398</v>
      </c>
      <c r="DE93" s="15">
        <f ca="1">(BX93*DCF!J$46-DCF!J$5*MAX(BX93*DCF!J$46,0)-MAX(BX93-BW93,0)/Inputs!$B$24)*DCF!J$6</f>
        <v>-297.81000635846419</v>
      </c>
      <c r="DF93" s="15">
        <f ca="1">(BY93*DCF!K$46-DCF!K$5*MAX(BY93*DCF!K$46,0)-MAX(BY93-BX93,0)/Inputs!$B$24)*DCF!K$6</f>
        <v>-254.15337796060624</v>
      </c>
      <c r="DG93" s="15">
        <f ca="1">(BZ93*DCF!L$46-DCF!L$5*MAX(BZ93*DCF!L$46,0)-MAX(BZ93-BY93,0)/Inputs!$B$24)*DCF!L$6</f>
        <v>344.52889253256564</v>
      </c>
      <c r="DH93" s="15">
        <f ca="1">(CA93*DCF!M$46-DCF!M$5*MAX(CA93*DCF!M$46,0)-MAX(CA93-BZ93,0)/Inputs!$B$24)*DCF!M$6</f>
        <v>850.98218365481341</v>
      </c>
      <c r="DI93" s="15">
        <f ca="1">SUM(CB93:CL93)+BE93*DCF!M$10*(1+Inputs!$B$30)*(1-Inputs!$B$33)*(1-Inputs!$B$30/Inputs!$B$31)/(Inputs!$B$29-Inputs!$B$30)*DCF!M$6</f>
        <v>119641.66392048865</v>
      </c>
      <c r="DJ93" s="15">
        <f ca="1">SUM(CM93:CW93)+BP93*DCF!M$28*(1+Inputs!$B$30)*(1-Inputs!$B$33)*(1-Inputs!$B$30/Inputs!$B$31)/(Inputs!$B$29-Inputs!$B$30)*DCF!M$6</f>
        <v>386767.89406341978</v>
      </c>
      <c r="DK93" s="15">
        <f ca="1">SUM(CX93:DH93)+CA93*DCF!M$46*(1+Inputs!$B$30)*(1-Inputs!$B$33)*(1-Inputs!$B$30/Inputs!$B$31)/(Inputs!$B$29-Inputs!$B$30)*DCF!M$6</f>
        <v>40216.699571560464</v>
      </c>
      <c r="DM93" s="15">
        <f ca="1">DI93+DJ93+DK93+Inputs!$B$34+Inputs!$B$36-Inputs!$B$35</f>
        <v>623477.25755546894</v>
      </c>
    </row>
    <row r="94" spans="1:117" x14ac:dyDescent="0.75">
      <c r="A94" s="11">
        <v>81</v>
      </c>
      <c r="C94" s="24">
        <f t="shared" ref="C94:M103" ca="1" si="68">_xlfn.NORM.S.INV(RAND())</f>
        <v>-0.63340487020124803</v>
      </c>
      <c r="D94" s="24">
        <f t="shared" ca="1" si="68"/>
        <v>-0.75381064030248546</v>
      </c>
      <c r="E94" s="24">
        <f t="shared" ca="1" si="68"/>
        <v>0.93613936729811065</v>
      </c>
      <c r="F94" s="24">
        <f t="shared" ca="1" si="68"/>
        <v>0.25988678509998814</v>
      </c>
      <c r="G94" s="24">
        <f t="shared" ca="1" si="68"/>
        <v>3.6618259246077853E-2</v>
      </c>
      <c r="H94" s="24">
        <f t="shared" ca="1" si="68"/>
        <v>0.1652851939412347</v>
      </c>
      <c r="I94" s="24">
        <f t="shared" ca="1" si="68"/>
        <v>0.31365780916317854</v>
      </c>
      <c r="J94" s="24">
        <f t="shared" ca="1" si="68"/>
        <v>0.89027240137934482</v>
      </c>
      <c r="K94" s="24">
        <f t="shared" ca="1" si="68"/>
        <v>-0.33641986743921382</v>
      </c>
      <c r="L94" s="24">
        <f t="shared" ca="1" si="68"/>
        <v>-1.1981155595785098</v>
      </c>
      <c r="M94" s="24">
        <f t="shared" ca="1" si="68"/>
        <v>-1.3079113809344951</v>
      </c>
      <c r="N94" s="24">
        <f ca="1">SQRT(Inputs!$B$38)*C94+SQRT(1-Inputs!$B$38)*_xlfn.NORM.S.INV(RAND())</f>
        <v>-0.2195179906281001</v>
      </c>
      <c r="O94" s="24">
        <f ca="1">SQRT(Inputs!$B$38)*D94+SQRT(1-Inputs!$B$38)*_xlfn.NORM.S.INV(RAND())</f>
        <v>-0.90600512180670578</v>
      </c>
      <c r="P94" s="24">
        <f ca="1">SQRT(Inputs!$B$38)*E94+SQRT(1-Inputs!$B$38)*_xlfn.NORM.S.INV(RAND())</f>
        <v>1.3738268813853765</v>
      </c>
      <c r="Q94" s="24">
        <f ca="1">SQRT(Inputs!$B$38)*F94+SQRT(1-Inputs!$B$38)*_xlfn.NORM.S.INV(RAND())</f>
        <v>0.14357094507962279</v>
      </c>
      <c r="R94" s="24">
        <f ca="1">SQRT(Inputs!$B$38)*G94+SQRT(1-Inputs!$B$38)*_xlfn.NORM.S.INV(RAND())</f>
        <v>-0.45862085770386707</v>
      </c>
      <c r="S94" s="24">
        <f ca="1">SQRT(Inputs!$B$38)*H94+SQRT(1-Inputs!$B$38)*_xlfn.NORM.S.INV(RAND())</f>
        <v>0.98309871054163001</v>
      </c>
      <c r="T94" s="24">
        <f ca="1">SQRT(Inputs!$B$38)*I94+SQRT(1-Inputs!$B$38)*_xlfn.NORM.S.INV(RAND())</f>
        <v>-5.5107635248990983E-4</v>
      </c>
      <c r="U94" s="24">
        <f ca="1">SQRT(Inputs!$B$38)*J94+SQRT(1-Inputs!$B$38)*_xlfn.NORM.S.INV(RAND())</f>
        <v>0.64103198444739307</v>
      </c>
      <c r="V94" s="24">
        <f ca="1">SQRT(Inputs!$B$38)*K94+SQRT(1-Inputs!$B$38)*_xlfn.NORM.S.INV(RAND())</f>
        <v>-1.0693976571927899</v>
      </c>
      <c r="W94" s="24">
        <f ca="1">SQRT(Inputs!$B$38)*L94+SQRT(1-Inputs!$B$38)*_xlfn.NORM.S.INV(RAND())</f>
        <v>-0.80148837780882465</v>
      </c>
      <c r="X94" s="24">
        <f ca="1">SQRT(Inputs!$B$38)*M94+SQRT(1-Inputs!$B$38)*_xlfn.NORM.S.INV(RAND())</f>
        <v>-1.3686747417022045</v>
      </c>
      <c r="Y94" s="24">
        <f ca="1">SQRT(Inputs!$B$38)*C94+SQRT(1-Inputs!$B$38)*_xlfn.NORM.S.INV(RAND())</f>
        <v>0.75108788903791557</v>
      </c>
      <c r="Z94" s="24">
        <f ca="1">SQRT(Inputs!$B$38)*D94+SQRT(1-Inputs!$B$38)*_xlfn.NORM.S.INV(RAND())</f>
        <v>0.70661291901951617</v>
      </c>
      <c r="AA94" s="24">
        <f ca="1">SQRT(Inputs!$B$38)*E94+SQRT(1-Inputs!$B$38)*_xlfn.NORM.S.INV(RAND())</f>
        <v>-1.3799572529039659</v>
      </c>
      <c r="AB94" s="24">
        <f ca="1">SQRT(Inputs!$B$38)*F94+SQRT(1-Inputs!$B$38)*_xlfn.NORM.S.INV(RAND())</f>
        <v>-3.8793241318430233E-2</v>
      </c>
      <c r="AC94" s="24">
        <f ca="1">SQRT(Inputs!$B$38)*G94+SQRT(1-Inputs!$B$38)*_xlfn.NORM.S.INV(RAND())</f>
        <v>1.4280595759718826</v>
      </c>
      <c r="AD94" s="24">
        <f ca="1">SQRT(Inputs!$B$38)*H94+SQRT(1-Inputs!$B$38)*_xlfn.NORM.S.INV(RAND())</f>
        <v>-1.1163398712888271</v>
      </c>
      <c r="AE94" s="24">
        <f ca="1">SQRT(Inputs!$B$38)*I94+SQRT(1-Inputs!$B$38)*_xlfn.NORM.S.INV(RAND())</f>
        <v>-0.52388697356464198</v>
      </c>
      <c r="AF94" s="24">
        <f ca="1">SQRT(Inputs!$B$38)*J94+SQRT(1-Inputs!$B$38)*_xlfn.NORM.S.INV(RAND())</f>
        <v>1.4298324269437139</v>
      </c>
      <c r="AG94" s="24">
        <f ca="1">SQRT(Inputs!$B$38)*K94+SQRT(1-Inputs!$B$38)*_xlfn.NORM.S.INV(RAND())</f>
        <v>-0.57312385989703929</v>
      </c>
      <c r="AH94" s="24">
        <f ca="1">SQRT(Inputs!$B$38)*L94+SQRT(1-Inputs!$B$38)*_xlfn.NORM.S.INV(RAND())</f>
        <v>0.6089695208343977</v>
      </c>
      <c r="AI94" s="24">
        <f ca="1">SQRT(Inputs!$B$38)*M94+SQRT(1-Inputs!$B$38)*_xlfn.NORM.S.INV(RAND())</f>
        <v>-7.623435228253439E-2</v>
      </c>
      <c r="AJ94" s="24">
        <f ca="1">SQRT(Inputs!$B$38)*C94+SQRT(1-Inputs!$B$38)*_xlfn.NORM.S.INV(RAND())</f>
        <v>2.9155811333834158E-3</v>
      </c>
      <c r="AK94" s="24">
        <f ca="1">SQRT(Inputs!$B$38)*D94+SQRT(1-Inputs!$B$38)*_xlfn.NORM.S.INV(RAND())</f>
        <v>-2.8605132126039057</v>
      </c>
      <c r="AL94" s="24">
        <f ca="1">SQRT(Inputs!$B$38)*E94+SQRT(1-Inputs!$B$38)*_xlfn.NORM.S.INV(RAND())</f>
        <v>-0.1325749861947918</v>
      </c>
      <c r="AM94" s="24">
        <f ca="1">SQRT(Inputs!$B$38)*F94+SQRT(1-Inputs!$B$38)*_xlfn.NORM.S.INV(RAND())</f>
        <v>0.30502606692101653</v>
      </c>
      <c r="AN94" s="24">
        <f ca="1">SQRT(Inputs!$B$38)*G94+SQRT(1-Inputs!$B$38)*_xlfn.NORM.S.INV(RAND())</f>
        <v>-1.1114650682943625</v>
      </c>
      <c r="AO94" s="24">
        <f ca="1">SQRT(Inputs!$B$38)*H94+SQRT(1-Inputs!$B$38)*_xlfn.NORM.S.INV(RAND())</f>
        <v>-2.5463468417435662</v>
      </c>
      <c r="AP94" s="24">
        <f ca="1">SQRT(Inputs!$B$38)*I94+SQRT(1-Inputs!$B$38)*_xlfn.NORM.S.INV(RAND())</f>
        <v>2.8732740231500067</v>
      </c>
      <c r="AQ94" s="24">
        <f ca="1">SQRT(Inputs!$B$38)*J94+SQRT(1-Inputs!$B$38)*_xlfn.NORM.S.INV(RAND())</f>
        <v>-1.2163577316015697</v>
      </c>
      <c r="AR94" s="24">
        <f ca="1">SQRT(Inputs!$B$38)*K94+SQRT(1-Inputs!$B$38)*_xlfn.NORM.S.INV(RAND())</f>
        <v>0.59126345221012255</v>
      </c>
      <c r="AS94" s="24">
        <f ca="1">SQRT(Inputs!$B$38)*L94+SQRT(1-Inputs!$B$38)*_xlfn.NORM.S.INV(RAND())</f>
        <v>-0.51393514087789915</v>
      </c>
      <c r="AT94" s="24">
        <f ca="1">SQRT(Inputs!$B$38)*M94+SQRT(1-Inputs!$B$38)*_xlfn.NORM.S.INV(RAND())</f>
        <v>-0.61596537069794821</v>
      </c>
      <c r="AU94" s="15">
        <f ca="1">Inputs!$B$6*EXP($B$8-0.5*C$5^2+C$5*N94)</f>
        <v>4789.007009267496</v>
      </c>
      <c r="AV94" s="15">
        <f t="shared" ca="1" si="37"/>
        <v>5102.3142821350539</v>
      </c>
      <c r="AW94" s="15">
        <f t="shared" ca="1" si="38"/>
        <v>7487.9361254949854</v>
      </c>
      <c r="AX94" s="15">
        <f t="shared" ca="1" si="39"/>
        <v>9307.475697189433</v>
      </c>
      <c r="AY94" s="15">
        <f t="shared" ca="1" si="40"/>
        <v>10781.469825990989</v>
      </c>
      <c r="AZ94" s="15">
        <f t="shared" ca="1" si="41"/>
        <v>14693.660000423763</v>
      </c>
      <c r="BA94" s="15">
        <f t="shared" ca="1" si="42"/>
        <v>17980.245694361929</v>
      </c>
      <c r="BB94" s="15">
        <f t="shared" ca="1" si="43"/>
        <v>23473.486942785887</v>
      </c>
      <c r="BC94" s="15">
        <f t="shared" ca="1" si="44"/>
        <v>25929.357200075261</v>
      </c>
      <c r="BD94" s="15">
        <f t="shared" ca="1" si="45"/>
        <v>29471.615100335381</v>
      </c>
      <c r="BE94" s="15">
        <f t="shared" ca="1" si="46"/>
        <v>31881.074169144576</v>
      </c>
      <c r="BF94" s="15">
        <f ca="1">Inputs!$B$13*EXP($B$9-0.5*C$6^2+C$6*Y94)</f>
        <v>16051.710088162308</v>
      </c>
      <c r="BG94" s="15">
        <f t="shared" ca="1" si="47"/>
        <v>22223.030532415731</v>
      </c>
      <c r="BH94" s="15">
        <f t="shared" ca="1" si="48"/>
        <v>21597.798306884335</v>
      </c>
      <c r="BI94" s="15">
        <f t="shared" ca="1" si="49"/>
        <v>26281.556334581957</v>
      </c>
      <c r="BJ94" s="15">
        <f t="shared" ca="1" si="50"/>
        <v>39583.783474009972</v>
      </c>
      <c r="BK94" s="15">
        <f t="shared" ca="1" si="51"/>
        <v>41731.761185461677</v>
      </c>
      <c r="BL94" s="15">
        <f t="shared" ca="1" si="52"/>
        <v>47897.667302344242</v>
      </c>
      <c r="BM94" s="15">
        <f t="shared" ca="1" si="53"/>
        <v>70320.815819405194</v>
      </c>
      <c r="BN94" s="15">
        <f t="shared" ca="1" si="54"/>
        <v>80745.272434616971</v>
      </c>
      <c r="BO94" s="15">
        <f t="shared" ca="1" si="55"/>
        <v>106636.19026180063</v>
      </c>
      <c r="BP94" s="15">
        <f t="shared" ca="1" si="56"/>
        <v>130120.44361969603</v>
      </c>
      <c r="BQ94" s="15">
        <f ca="1">Inputs!$B$20*EXP($B$10-0.5*C$7^2+C$7*AJ94)</f>
        <v>4293.9519649754866</v>
      </c>
      <c r="BR94" s="15">
        <f t="shared" ca="1" si="57"/>
        <v>2348.9001854131843</v>
      </c>
      <c r="BS94" s="15">
        <f t="shared" ca="1" si="58"/>
        <v>3096.395167336907</v>
      </c>
      <c r="BT94" s="15">
        <f t="shared" ca="1" si="59"/>
        <v>4624.9136724001046</v>
      </c>
      <c r="BU94" s="15">
        <f t="shared" ca="1" si="60"/>
        <v>4898.1226635143339</v>
      </c>
      <c r="BV94" s="15">
        <f t="shared" ca="1" si="61"/>
        <v>3839.6993696548229</v>
      </c>
      <c r="BW94" s="15">
        <f t="shared" ca="1" si="62"/>
        <v>9842.7258532287833</v>
      </c>
      <c r="BX94" s="15">
        <f t="shared" ca="1" si="63"/>
        <v>10787.623933789873</v>
      </c>
      <c r="BY94" s="15">
        <f t="shared" ca="1" si="64"/>
        <v>16925.651922935373</v>
      </c>
      <c r="BZ94" s="15">
        <f t="shared" ca="1" si="65"/>
        <v>21608.014539201038</v>
      </c>
      <c r="CA94" s="15">
        <f t="shared" ca="1" si="66"/>
        <v>27205.741122069914</v>
      </c>
      <c r="CB94" s="15">
        <f ca="1">(AU94*DCF!C$10-DCF!C$5*MAX(AU94*DCF!C$10,0)-MAX(AU94-Inputs!$B$6,0)/Inputs!$B$10)*DCF!C$6</f>
        <v>1044.3094815576931</v>
      </c>
      <c r="CC94" s="15">
        <f ca="1">(AV94*DCF!D$10-DCF!D$5*MAX(AV94*DCF!D$10,0)-MAX(AV94-AU94,0)/Inputs!$B$10)*DCF!D$6</f>
        <v>1167.2627605709019</v>
      </c>
      <c r="CD94" s="15">
        <f ca="1">(AW94*DCF!E$10-DCF!E$5*MAX(AW94*DCF!E$10,0)-MAX(AW94-AV94,0)/Inputs!$B$10)*DCF!E$6</f>
        <v>1191.5044217389232</v>
      </c>
      <c r="CE94" s="15">
        <f ca="1">(AX94*DCF!F$10-DCF!F$5*MAX(AX94*DCF!F$10,0)-MAX(AX94-AW94,0)/Inputs!$B$10)*DCF!F$6</f>
        <v>1653.2060383356024</v>
      </c>
      <c r="CF94" s="15">
        <f ca="1">(AY94*DCF!G$10-DCF!G$5*MAX(AY94*DCF!G$10,0)-MAX(AY94-AX94,0)/Inputs!$B$10)*DCF!G$6</f>
        <v>1938.085265161149</v>
      </c>
      <c r="CG94" s="15">
        <f ca="1">(AZ94*DCF!H$10-DCF!H$5*MAX(AZ94*DCF!H$10,0)-MAX(AZ94-AY94,0)/Inputs!$B$10)*DCF!H$6</f>
        <v>2158.1051278260393</v>
      </c>
      <c r="CH94" s="15">
        <f ca="1">(BA94*DCF!I$10-DCF!I$5*MAX(BA94*DCF!I$10,0)-MAX(BA94-AZ94,0)/Inputs!$B$10)*DCF!I$6</f>
        <v>2745.2197616377262</v>
      </c>
      <c r="CI94" s="15">
        <f ca="1">(BB94*DCF!J$10-DCF!J$5*MAX(BB94*DCF!J$10,0)-MAX(BB94-BA94,0)/Inputs!$B$10)*DCF!J$6</f>
        <v>3195.6946356365638</v>
      </c>
      <c r="CJ94" s="15">
        <f ca="1">(BC94*DCF!K$10-DCF!K$5*MAX(BC94*DCF!K$10,0)-MAX(BC94-BB94,0)/Inputs!$B$10)*DCF!K$6</f>
        <v>3830.4256305348067</v>
      </c>
      <c r="CK94" s="15">
        <f ca="1">(BD94*DCF!L$10-DCF!L$5*MAX(BD94*DCF!L$10,0)-MAX(BD94-BC94,0)/Inputs!$B$10)*DCF!L$6</f>
        <v>3986.8086877420305</v>
      </c>
      <c r="CL94" s="15">
        <f ca="1">(BE94*DCF!M$10-DCF!M$5*MAX(BE94*DCF!M$10,0)-MAX(BE94-BD94,0)/Inputs!$B$10)*DCF!M$6</f>
        <v>4210.9962859476209</v>
      </c>
      <c r="CM94" s="15">
        <f ca="1">(BF94*DCF!C$28-DCF!C$5*MAX(BF94*DCF!C$28,0)-MAX(BF94-Inputs!$B$13,0)/Inputs!$B$17)*DCF!C$6</f>
        <v>3821.5763984301593</v>
      </c>
      <c r="CN94" s="15">
        <f ca="1">(BG94*DCF!D$28-DCF!D$5*MAX(BG94*DCF!D$28,0)-MAX(BG94-BF94,0)/Inputs!$B$17)*DCF!D$6</f>
        <v>5228.5694360825037</v>
      </c>
      <c r="CO94" s="15">
        <f ca="1">(BH94*DCF!E$28-DCF!E$5*MAX(BH94*DCF!E$28,0)-MAX(BH94-BG94,0)/Inputs!$B$17)*DCF!E$6</f>
        <v>6116.8810604836708</v>
      </c>
      <c r="CP94" s="15">
        <f ca="1">(BI94*DCF!F$28-DCF!F$5*MAX(BI94*DCF!F$28,0)-MAX(BI94-BH94,0)/Inputs!$B$17)*DCF!F$6</f>
        <v>6281.9980845924792</v>
      </c>
      <c r="CQ94" s="15">
        <f ca="1">(BJ94*DCF!G$28-DCF!G$5*MAX(BJ94*DCF!G$28,0)-MAX(BJ94-BI94,0)/Inputs!$B$17)*DCF!G$6</f>
        <v>8033.0097487385256</v>
      </c>
      <c r="CR94" s="15">
        <f ca="1">(BK94*DCF!H$28-DCF!H$5*MAX(BK94*DCF!H$28,0)-MAX(BK94-BJ94,0)/Inputs!$B$17)*DCF!H$6</f>
        <v>9986.9894998646505</v>
      </c>
      <c r="CS94" s="15">
        <f ca="1">(BL94*DCF!I$28-DCF!I$5*MAX(BL94*DCF!I$28,0)-MAX(BL94-BK94,0)/Inputs!$B$17)*DCF!I$6</f>
        <v>10378.285378692501</v>
      </c>
      <c r="CT94" s="15">
        <f ca="1">(BM94*DCF!J$28-DCF!J$5*MAX(BM94*DCF!J$28,0)-MAX(BM94-BL94,0)/Inputs!$B$17)*DCF!J$6</f>
        <v>12714.253388033827</v>
      </c>
      <c r="CU94" s="15">
        <f ca="1">(BN94*DCF!K$28-DCF!K$5*MAX(BN94*DCF!K$28,0)-MAX(BN94-BM94,0)/Inputs!$B$17)*DCF!K$6</f>
        <v>15775.190599827236</v>
      </c>
      <c r="CV94" s="15">
        <f ca="1">(BO94*DCF!L$28-DCF!L$5*MAX(BO94*DCF!L$28,0)-MAX(BO94-BN94,0)/Inputs!$B$17)*DCF!L$6</f>
        <v>18346.55771250281</v>
      </c>
      <c r="CW94" s="15">
        <f ca="1">(BP94*DCF!M$28-DCF!M$5*MAX(BP94*DCF!M$28,0)-MAX(BP94-BO94,0)/Inputs!$B$17)*DCF!M$6</f>
        <v>22027.472404649776</v>
      </c>
      <c r="CX94" s="15">
        <f ca="1">(BQ94*DCF!C$46-DCF!C$5*MAX(BQ94*DCF!C$46,0)-MAX(BQ94-Inputs!$B$20,0)/Inputs!$B$24)*DCF!C$6</f>
        <v>-1496.5025161492979</v>
      </c>
      <c r="CY94" s="15">
        <f ca="1">(BR94*DCF!D$46-DCF!D$5*MAX(BR94*DCF!D$46,0)-MAX(BR94-BQ94,0)/Inputs!$B$24)*DCF!D$6</f>
        <v>-400.9024845896127</v>
      </c>
      <c r="CZ94" s="15">
        <f ca="1">(BS94*DCF!E$46-DCF!E$5*MAX(BS94*DCF!E$46,0)-MAX(BS94-BR94,0)/Inputs!$B$24)*DCF!E$6</f>
        <v>-660.79606342901968</v>
      </c>
      <c r="DA94" s="15">
        <f ca="1">(BT94*DCF!F$46-DCF!F$5*MAX(BT94*DCF!F$46,0)-MAX(BT94-BS94,0)/Inputs!$B$24)*DCF!F$6</f>
        <v>-893.39736240844945</v>
      </c>
      <c r="DB94" s="15">
        <f ca="1">(BU94*DCF!G$46-DCF!G$5*MAX(BU94*DCF!G$46,0)-MAX(BU94-BT94,0)/Inputs!$B$24)*DCF!G$6</f>
        <v>-256.66527555215765</v>
      </c>
      <c r="DC94" s="15">
        <f ca="1">(BV94*DCF!H$46-DCF!H$5*MAX(BV94*DCF!H$46,0)-MAX(BV94-BU94,0)/Inputs!$B$24)*DCF!H$6</f>
        <v>0</v>
      </c>
      <c r="DD94" s="15">
        <f ca="1">(BW94*DCF!I$46-DCF!I$5*MAX(BW94*DCF!I$46,0)-MAX(BW94-BV94,0)/Inputs!$B$24)*DCF!I$6</f>
        <v>-1495.9151047409327</v>
      </c>
      <c r="DE94" s="15">
        <f ca="1">(BX94*DCF!J$46-DCF!J$5*MAX(BX94*DCF!J$46,0)-MAX(BX94-BW94,0)/Inputs!$B$24)*DCF!J$6</f>
        <v>201.93945039535879</v>
      </c>
      <c r="DF94" s="15">
        <f ca="1">(BY94*DCF!K$46-DCF!K$5*MAX(BY94*DCF!K$46,0)-MAX(BY94-BX94,0)/Inputs!$B$24)*DCF!K$6</f>
        <v>-536.80368116247007</v>
      </c>
      <c r="DG94" s="15">
        <f ca="1">(BZ94*DCF!L$46-DCF!L$5*MAX(BZ94*DCF!L$46,0)-MAX(BZ94-BY94,0)/Inputs!$B$24)*DCF!L$6</f>
        <v>434.02799055953551</v>
      </c>
      <c r="DH94" s="15">
        <f ca="1">(CA94*DCF!M$46-DCF!M$5*MAX(CA94*DCF!M$46,0)-MAX(CA94-BZ94,0)/Inputs!$B$24)*DCF!M$6</f>
        <v>962.58386687889674</v>
      </c>
      <c r="DI94" s="15">
        <f ca="1">SUM(CB94:CL94)+BE94*DCF!M$10*(1+Inputs!$B$30)*(1-Inputs!$B$33)*(1-Inputs!$B$30/Inputs!$B$31)/(Inputs!$B$29-Inputs!$B$30)*DCF!M$6</f>
        <v>115847.06909297992</v>
      </c>
      <c r="DJ94" s="15">
        <f ca="1">SUM(CM94:CW94)+BP94*DCF!M$28*(1+Inputs!$B$30)*(1-Inputs!$B$33)*(1-Inputs!$B$30/Inputs!$B$31)/(Inputs!$B$29-Inputs!$B$30)*DCF!M$6</f>
        <v>601546.67072303046</v>
      </c>
      <c r="DK94" s="15">
        <f ca="1">SUM(CX94:DH94)+CA94*DCF!M$46*(1+Inputs!$B$30)*(1-Inputs!$B$33)*(1-Inputs!$B$30/Inputs!$B$31)/(Inputs!$B$29-Inputs!$B$30)*DCF!M$6</f>
        <v>37920.867320581281</v>
      </c>
      <c r="DM94" s="15">
        <f ca="1">DI94+DJ94+DK94+Inputs!$B$34+Inputs!$B$36-Inputs!$B$35</f>
        <v>832165.60713659157</v>
      </c>
    </row>
    <row r="95" spans="1:117" x14ac:dyDescent="0.75">
      <c r="A95" s="11">
        <v>82</v>
      </c>
      <c r="C95" s="24">
        <f t="shared" ca="1" si="68"/>
        <v>0.3233046578460802</v>
      </c>
      <c r="D95" s="24">
        <f t="shared" ca="1" si="68"/>
        <v>9.724853687881925E-2</v>
      </c>
      <c r="E95" s="24">
        <f t="shared" ca="1" si="68"/>
        <v>-0.11648031972346225</v>
      </c>
      <c r="F95" s="24">
        <f t="shared" ca="1" si="68"/>
        <v>-2.3103852088600587</v>
      </c>
      <c r="G95" s="24">
        <f t="shared" ca="1" si="68"/>
        <v>0.16054501850760247</v>
      </c>
      <c r="H95" s="24">
        <f t="shared" ca="1" si="68"/>
        <v>-0.75285273342586601</v>
      </c>
      <c r="I95" s="24">
        <f t="shared" ca="1" si="68"/>
        <v>0.11116395779268914</v>
      </c>
      <c r="J95" s="24">
        <f t="shared" ca="1" si="68"/>
        <v>-3.7807216648455184E-3</v>
      </c>
      <c r="K95" s="24">
        <f t="shared" ca="1" si="68"/>
        <v>0.55297096378480093</v>
      </c>
      <c r="L95" s="24">
        <f t="shared" ca="1" si="68"/>
        <v>-0.10010519363419931</v>
      </c>
      <c r="M95" s="24">
        <f t="shared" ca="1" si="68"/>
        <v>-1.1024050453705498</v>
      </c>
      <c r="N95" s="24">
        <f ca="1">SQRT(Inputs!$B$38)*C95+SQRT(1-Inputs!$B$38)*_xlfn.NORM.S.INV(RAND())</f>
        <v>0.38162391942869123</v>
      </c>
      <c r="O95" s="24">
        <f ca="1">SQRT(Inputs!$B$38)*D95+SQRT(1-Inputs!$B$38)*_xlfn.NORM.S.INV(RAND())</f>
        <v>2.2363646124910767E-2</v>
      </c>
      <c r="P95" s="24">
        <f ca="1">SQRT(Inputs!$B$38)*E95+SQRT(1-Inputs!$B$38)*_xlfn.NORM.S.INV(RAND())</f>
        <v>0.36121571214430626</v>
      </c>
      <c r="Q95" s="24">
        <f ca="1">SQRT(Inputs!$B$38)*F95+SQRT(1-Inputs!$B$38)*_xlfn.NORM.S.INV(RAND())</f>
        <v>-1.2318123544302328</v>
      </c>
      <c r="R95" s="24">
        <f ca="1">SQRT(Inputs!$B$38)*G95+SQRT(1-Inputs!$B$38)*_xlfn.NORM.S.INV(RAND())</f>
        <v>0.58153132582521916</v>
      </c>
      <c r="S95" s="24">
        <f ca="1">SQRT(Inputs!$B$38)*H95+SQRT(1-Inputs!$B$38)*_xlfn.NORM.S.INV(RAND())</f>
        <v>8.1569913883274059E-2</v>
      </c>
      <c r="T95" s="24">
        <f ca="1">SQRT(Inputs!$B$38)*I95+SQRT(1-Inputs!$B$38)*_xlfn.NORM.S.INV(RAND())</f>
        <v>0.16044597035023356</v>
      </c>
      <c r="U95" s="24">
        <f ca="1">SQRT(Inputs!$B$38)*J95+SQRT(1-Inputs!$B$38)*_xlfn.NORM.S.INV(RAND())</f>
        <v>-0.10069986216692088</v>
      </c>
      <c r="V95" s="24">
        <f ca="1">SQRT(Inputs!$B$38)*K95+SQRT(1-Inputs!$B$38)*_xlfn.NORM.S.INV(RAND())</f>
        <v>1.1358491487284452</v>
      </c>
      <c r="W95" s="24">
        <f ca="1">SQRT(Inputs!$B$38)*L95+SQRT(1-Inputs!$B$38)*_xlfn.NORM.S.INV(RAND())</f>
        <v>-0.18733702300499822</v>
      </c>
      <c r="X95" s="24">
        <f ca="1">SQRT(Inputs!$B$38)*M95+SQRT(1-Inputs!$B$38)*_xlfn.NORM.S.INV(RAND())</f>
        <v>-0.54763889599853488</v>
      </c>
      <c r="Y95" s="24">
        <f ca="1">SQRT(Inputs!$B$38)*C95+SQRT(1-Inputs!$B$38)*_xlfn.NORM.S.INV(RAND())</f>
        <v>-0.66604726246332913</v>
      </c>
      <c r="Z95" s="24">
        <f ca="1">SQRT(Inputs!$B$38)*D95+SQRT(1-Inputs!$B$38)*_xlfn.NORM.S.INV(RAND())</f>
        <v>-0.99304288067169078</v>
      </c>
      <c r="AA95" s="24">
        <f ca="1">SQRT(Inputs!$B$38)*E95+SQRT(1-Inputs!$B$38)*_xlfn.NORM.S.INV(RAND())</f>
        <v>0.8092692148305366</v>
      </c>
      <c r="AB95" s="24">
        <f ca="1">SQRT(Inputs!$B$38)*F95+SQRT(1-Inputs!$B$38)*_xlfn.NORM.S.INV(RAND())</f>
        <v>-2.56518922394147</v>
      </c>
      <c r="AC95" s="24">
        <f ca="1">SQRT(Inputs!$B$38)*G95+SQRT(1-Inputs!$B$38)*_xlfn.NORM.S.INV(RAND())</f>
        <v>4.7750143705729123E-2</v>
      </c>
      <c r="AD95" s="24">
        <f ca="1">SQRT(Inputs!$B$38)*H95+SQRT(1-Inputs!$B$38)*_xlfn.NORM.S.INV(RAND())</f>
        <v>0.87631175070133427</v>
      </c>
      <c r="AE95" s="24">
        <f ca="1">SQRT(Inputs!$B$38)*I95+SQRT(1-Inputs!$B$38)*_xlfn.NORM.S.INV(RAND())</f>
        <v>5.3023429311741255E-3</v>
      </c>
      <c r="AF95" s="24">
        <f ca="1">SQRT(Inputs!$B$38)*J95+SQRT(1-Inputs!$B$38)*_xlfn.NORM.S.INV(RAND())</f>
        <v>8.112048613179372E-2</v>
      </c>
      <c r="AG95" s="24">
        <f ca="1">SQRT(Inputs!$B$38)*K95+SQRT(1-Inputs!$B$38)*_xlfn.NORM.S.INV(RAND())</f>
        <v>-3.179421888197953E-2</v>
      </c>
      <c r="AH95" s="24">
        <f ca="1">SQRT(Inputs!$B$38)*L95+SQRT(1-Inputs!$B$38)*_xlfn.NORM.S.INV(RAND())</f>
        <v>-0.75809514802966105</v>
      </c>
      <c r="AI95" s="24">
        <f ca="1">SQRT(Inputs!$B$38)*M95+SQRT(1-Inputs!$B$38)*_xlfn.NORM.S.INV(RAND())</f>
        <v>-1.1180847357271317</v>
      </c>
      <c r="AJ95" s="24">
        <f ca="1">SQRT(Inputs!$B$38)*C95+SQRT(1-Inputs!$B$38)*_xlfn.NORM.S.INV(RAND())</f>
        <v>-0.19333453409938983</v>
      </c>
      <c r="AK95" s="24">
        <f ca="1">SQRT(Inputs!$B$38)*D95+SQRT(1-Inputs!$B$38)*_xlfn.NORM.S.INV(RAND())</f>
        <v>-1.0019352725345241</v>
      </c>
      <c r="AL95" s="24">
        <f ca="1">SQRT(Inputs!$B$38)*E95+SQRT(1-Inputs!$B$38)*_xlfn.NORM.S.INV(RAND())</f>
        <v>-0.63504325980920007</v>
      </c>
      <c r="AM95" s="24">
        <f ca="1">SQRT(Inputs!$B$38)*F95+SQRT(1-Inputs!$B$38)*_xlfn.NORM.S.INV(RAND())</f>
        <v>-0.81144210778981352</v>
      </c>
      <c r="AN95" s="24">
        <f ca="1">SQRT(Inputs!$B$38)*G95+SQRT(1-Inputs!$B$38)*_xlfn.NORM.S.INV(RAND())</f>
        <v>1.182103492369333</v>
      </c>
      <c r="AO95" s="24">
        <f ca="1">SQRT(Inputs!$B$38)*H95+SQRT(1-Inputs!$B$38)*_xlfn.NORM.S.INV(RAND())</f>
        <v>-0.75442676636731121</v>
      </c>
      <c r="AP95" s="24">
        <f ca="1">SQRT(Inputs!$B$38)*I95+SQRT(1-Inputs!$B$38)*_xlfn.NORM.S.INV(RAND())</f>
        <v>-0.50468130137621658</v>
      </c>
      <c r="AQ95" s="24">
        <f ca="1">SQRT(Inputs!$B$38)*J95+SQRT(1-Inputs!$B$38)*_xlfn.NORM.S.INV(RAND())</f>
        <v>-0.92051760534466798</v>
      </c>
      <c r="AR95" s="24">
        <f ca="1">SQRT(Inputs!$B$38)*K95+SQRT(1-Inputs!$B$38)*_xlfn.NORM.S.INV(RAND())</f>
        <v>0.45270771783787445</v>
      </c>
      <c r="AS95" s="24">
        <f ca="1">SQRT(Inputs!$B$38)*L95+SQRT(1-Inputs!$B$38)*_xlfn.NORM.S.INV(RAND())</f>
        <v>-1.1205431593398281</v>
      </c>
      <c r="AT95" s="24">
        <f ca="1">SQRT(Inputs!$B$38)*M95+SQRT(1-Inputs!$B$38)*_xlfn.NORM.S.INV(RAND())</f>
        <v>-1.8912127205913891</v>
      </c>
      <c r="AU95" s="15">
        <f ca="1">Inputs!$B$6*EXP($B$8-0.5*C$5^2+C$5*N95)</f>
        <v>5278.4462028962307</v>
      </c>
      <c r="AV95" s="15">
        <f t="shared" ca="1" si="37"/>
        <v>6446.2774731270129</v>
      </c>
      <c r="AW95" s="15">
        <f t="shared" ca="1" si="38"/>
        <v>8252.5285701313369</v>
      </c>
      <c r="AX95" s="15">
        <f t="shared" ca="1" si="39"/>
        <v>8638.3685022237096</v>
      </c>
      <c r="AY95" s="15">
        <f t="shared" ca="1" si="40"/>
        <v>11298.861374544162</v>
      </c>
      <c r="AZ95" s="15">
        <f t="shared" ca="1" si="41"/>
        <v>13943.4983654794</v>
      </c>
      <c r="BA95" s="15">
        <f t="shared" ca="1" si="42"/>
        <v>17352.226387715971</v>
      </c>
      <c r="BB95" s="15">
        <f t="shared" ca="1" si="43"/>
        <v>21031.153533001998</v>
      </c>
      <c r="BC95" s="15">
        <f t="shared" ca="1" si="44"/>
        <v>28742.627781983752</v>
      </c>
      <c r="BD95" s="15">
        <f t="shared" ca="1" si="45"/>
        <v>34600.801386121333</v>
      </c>
      <c r="BE95" s="15">
        <f t="shared" ca="1" si="46"/>
        <v>40335.904173299306</v>
      </c>
      <c r="BF95" s="15">
        <f ca="1">Inputs!$B$13*EXP($B$9-0.5*C$6^2+C$6*Y95)</f>
        <v>12120.177439089926</v>
      </c>
      <c r="BG95" s="15">
        <f t="shared" ca="1" si="47"/>
        <v>12348.100052623644</v>
      </c>
      <c r="BH95" s="15">
        <f t="shared" ca="1" si="48"/>
        <v>17254.342104642139</v>
      </c>
      <c r="BI95" s="15">
        <f t="shared" ca="1" si="49"/>
        <v>14231.79173710645</v>
      </c>
      <c r="BJ95" s="15">
        <f t="shared" ca="1" si="50"/>
        <v>17567.752746321959</v>
      </c>
      <c r="BK95" s="15">
        <f t="shared" ca="1" si="51"/>
        <v>24293.143289622654</v>
      </c>
      <c r="BL95" s="15">
        <f t="shared" ca="1" si="52"/>
        <v>29861.70697374508</v>
      </c>
      <c r="BM95" s="15">
        <f t="shared" ca="1" si="53"/>
        <v>37078.258881723872</v>
      </c>
      <c r="BN95" s="15">
        <f t="shared" ca="1" si="54"/>
        <v>45428.199671562397</v>
      </c>
      <c r="BO95" s="15">
        <f t="shared" ca="1" si="55"/>
        <v>51179.991706851331</v>
      </c>
      <c r="BP95" s="15">
        <f t="shared" ca="1" si="56"/>
        <v>55498.076011455327</v>
      </c>
      <c r="BQ95" s="15">
        <f ca="1">Inputs!$B$20*EXP($B$10-0.5*C$7^2+C$7*AJ95)</f>
        <v>4005.2299492091888</v>
      </c>
      <c r="BR95" s="15">
        <f t="shared" ca="1" si="57"/>
        <v>3953.447161922305</v>
      </c>
      <c r="BS95" s="15">
        <f t="shared" ca="1" si="58"/>
        <v>4511.2258374294124</v>
      </c>
      <c r="BT95" s="15">
        <f t="shared" ca="1" si="59"/>
        <v>5027.3974383776576</v>
      </c>
      <c r="BU95" s="15">
        <f t="shared" ca="1" si="60"/>
        <v>9274.5232260615594</v>
      </c>
      <c r="BV95" s="15">
        <f t="shared" ca="1" si="61"/>
        <v>10886.573876827293</v>
      </c>
      <c r="BW95" s="15">
        <f t="shared" ca="1" si="62"/>
        <v>13652.56220016406</v>
      </c>
      <c r="BX95" s="15">
        <f t="shared" ca="1" si="63"/>
        <v>15877.489596433028</v>
      </c>
      <c r="BY95" s="15">
        <f t="shared" ca="1" si="64"/>
        <v>24259.881319840119</v>
      </c>
      <c r="BZ95" s="15">
        <f t="shared" ca="1" si="65"/>
        <v>27703.060506254762</v>
      </c>
      <c r="CA95" s="15">
        <f t="shared" ca="1" si="66"/>
        <v>27807.177366436619</v>
      </c>
      <c r="CB95" s="15">
        <f ca="1">(AU95*DCF!C$10-DCF!C$5*MAX(AU95*DCF!C$10,0)-MAX(AU95-Inputs!$B$6,0)/Inputs!$B$10)*DCF!C$6</f>
        <v>1040.8196928690754</v>
      </c>
      <c r="CC95" s="15">
        <f ca="1">(AV95*DCF!D$10-DCF!D$5*MAX(AV95*DCF!D$10,0)-MAX(AV95-AU95,0)/Inputs!$B$10)*DCF!D$6</f>
        <v>1286.4913710481865</v>
      </c>
      <c r="CD95" s="15">
        <f ca="1">(AW95*DCF!E$10-DCF!E$5*MAX(AW95*DCF!E$10,0)-MAX(AW95-AV95,0)/Inputs!$B$10)*DCF!E$6</f>
        <v>1498.5349307118306</v>
      </c>
      <c r="CE95" s="15">
        <f ca="1">(AX95*DCF!F$10-DCF!F$5*MAX(AX95*DCF!F$10,0)-MAX(AX95-AW95,0)/Inputs!$B$10)*DCF!F$6</f>
        <v>1805.458353437826</v>
      </c>
      <c r="CF95" s="15">
        <f ca="1">(AY95*DCF!G$10-DCF!G$5*MAX(AY95*DCF!G$10,0)-MAX(AY95-AX95,0)/Inputs!$B$10)*DCF!G$6</f>
        <v>1816.6229785929784</v>
      </c>
      <c r="CG95" s="15">
        <f ca="1">(AZ95*DCF!H$10-DCF!H$5*MAX(AZ95*DCF!H$10,0)-MAX(AZ95-AY95,0)/Inputs!$B$10)*DCF!H$6</f>
        <v>2237.5374999497121</v>
      </c>
      <c r="CH95" s="15">
        <f ca="1">(BA95*DCF!I$10-DCF!I$5*MAX(BA95*DCF!I$10,0)-MAX(BA95-AZ95,0)/Inputs!$B$10)*DCF!I$6</f>
        <v>2610.4679232066228</v>
      </c>
      <c r="CI95" s="15">
        <f ca="1">(BB95*DCF!J$10-DCF!J$5*MAX(BB95*DCF!J$10,0)-MAX(BB95-BA95,0)/Inputs!$B$10)*DCF!J$6</f>
        <v>3051.5139603459343</v>
      </c>
      <c r="CJ95" s="15">
        <f ca="1">(BC95*DCF!K$10-DCF!K$5*MAX(BC95*DCF!K$10,0)-MAX(BC95-BB95,0)/Inputs!$B$10)*DCF!K$6</f>
        <v>3547.6124589902506</v>
      </c>
      <c r="CK95" s="15">
        <f ca="1">(BD95*DCF!L$10-DCF!L$5*MAX(BD95*DCF!L$10,0)-MAX(BD95-BC95,0)/Inputs!$B$10)*DCF!L$6</f>
        <v>4460.90211762118</v>
      </c>
      <c r="CL95" s="15">
        <f ca="1">(BE95*DCF!M$10-DCF!M$5*MAX(BE95*DCF!M$10,0)-MAX(BE95-BD95,0)/Inputs!$B$10)*DCF!M$6</f>
        <v>5006.7984783451875</v>
      </c>
      <c r="CM95" s="15">
        <f ca="1">(BF95*DCF!C$28-DCF!C$5*MAX(BF95*DCF!C$28,0)-MAX(BF95-Inputs!$B$13,0)/Inputs!$B$17)*DCF!C$6</f>
        <v>3529.6736250655581</v>
      </c>
      <c r="CN95" s="15">
        <f ca="1">(BG95*DCF!D$28-DCF!D$5*MAX(BG95*DCF!D$28,0)-MAX(BG95-BF95,0)/Inputs!$B$17)*DCF!D$6</f>
        <v>3588.1739161031087</v>
      </c>
      <c r="CO95" s="15">
        <f ca="1">(BH95*DCF!E$28-DCF!E$5*MAX(BH95*DCF!E$28,0)-MAX(BH95-BG95,0)/Inputs!$B$17)*DCF!E$6</f>
        <v>3919.7841474023048</v>
      </c>
      <c r="CP95" s="15">
        <f ca="1">(BI95*DCF!F$28-DCF!F$5*MAX(BI95*DCF!F$28,0)-MAX(BI95-BH95,0)/Inputs!$B$17)*DCF!F$6</f>
        <v>3863.556578955428</v>
      </c>
      <c r="CQ95" s="15">
        <f ca="1">(BJ95*DCF!G$28-DCF!G$5*MAX(BJ95*DCF!G$28,0)-MAX(BJ95-BI95,0)/Inputs!$B$17)*DCF!G$6</f>
        <v>3997.0110497100359</v>
      </c>
      <c r="CR95" s="15">
        <f ca="1">(BK95*DCF!H$28-DCF!H$5*MAX(BK95*DCF!H$28,0)-MAX(BK95-BJ95,0)/Inputs!$B$17)*DCF!H$6</f>
        <v>4963.0254030808064</v>
      </c>
      <c r="CS95" s="15">
        <f ca="1">(BL95*DCF!I$28-DCF!I$5*MAX(BL95*DCF!I$28,0)-MAX(BL95-BK95,0)/Inputs!$B$17)*DCF!I$6</f>
        <v>6222.811482408204</v>
      </c>
      <c r="CT95" s="15">
        <f ca="1">(BM95*DCF!J$28-DCF!J$5*MAX(BM95*DCF!J$28,0)-MAX(BM95-BL95,0)/Inputs!$B$17)*DCF!J$6</f>
        <v>7314.6740028769755</v>
      </c>
      <c r="CU95" s="15">
        <f ca="1">(BN95*DCF!K$28-DCF!K$5*MAX(BN95*DCF!K$28,0)-MAX(BN95-BM95,0)/Inputs!$B$17)*DCF!K$6</f>
        <v>8570.9175498958157</v>
      </c>
      <c r="CV95" s="15">
        <f ca="1">(BO95*DCF!L$28-DCF!L$5*MAX(BO95*DCF!L$28,0)-MAX(BO95-BN95,0)/Inputs!$B$17)*DCF!L$6</f>
        <v>9560.6577472480676</v>
      </c>
      <c r="CW95" s="15">
        <f ca="1">(BP95*DCF!M$28-DCF!M$5*MAX(BP95*DCF!M$28,0)-MAX(BP95-BO95,0)/Inputs!$B$17)*DCF!M$6</f>
        <v>9990.6339749352155</v>
      </c>
      <c r="CX95" s="15">
        <f ca="1">(BQ95*DCF!C$46-DCF!C$5*MAX(BQ95*DCF!C$46,0)-MAX(BQ95-Inputs!$B$20,0)/Inputs!$B$24)*DCF!C$6</f>
        <v>-1296.4641680433178</v>
      </c>
      <c r="CY95" s="15">
        <f ca="1">(BR95*DCF!D$46-DCF!D$5*MAX(BR95*DCF!D$46,0)-MAX(BR95-BQ95,0)/Inputs!$B$24)*DCF!D$6</f>
        <v>-674.76123496052435</v>
      </c>
      <c r="CZ95" s="15">
        <f ca="1">(BS95*DCF!E$46-DCF!E$5*MAX(BS95*DCF!E$46,0)-MAX(BS95-BR95,0)/Inputs!$B$24)*DCF!E$6</f>
        <v>-753.32130839035131</v>
      </c>
      <c r="DA95" s="15">
        <f ca="1">(BT95*DCF!F$46-DCF!F$5*MAX(BT95*DCF!F$46,0)-MAX(BT95-BS95,0)/Inputs!$B$24)*DCF!F$6</f>
        <v>-554.08126442826745</v>
      </c>
      <c r="DB95" s="15">
        <f ca="1">(BU95*DCF!G$46-DCF!G$5*MAX(BU95*DCF!G$46,0)-MAX(BU95-BT95,0)/Inputs!$B$24)*DCF!G$6</f>
        <v>-1740.6258391215651</v>
      </c>
      <c r="DC95" s="15">
        <f ca="1">(BV95*DCF!H$46-DCF!H$5*MAX(BV95*DCF!H$46,0)-MAX(BV95-BU95,0)/Inputs!$B$24)*DCF!H$6</f>
        <v>-500.93486252723994</v>
      </c>
      <c r="DD95" s="15">
        <f ca="1">(BW95*DCF!I$46-DCF!I$5*MAX(BW95*DCF!I$46,0)-MAX(BW95-BV95,0)/Inputs!$B$24)*DCF!I$6</f>
        <v>-478.69702850101231</v>
      </c>
      <c r="DE95" s="15">
        <f ca="1">(BX95*DCF!J$46-DCF!J$5*MAX(BX95*DCF!J$46,0)-MAX(BX95-BW95,0)/Inputs!$B$24)*DCF!J$6</f>
        <v>76.002373837602505</v>
      </c>
      <c r="DF95" s="15">
        <f ca="1">(BY95*DCF!K$46-DCF!K$5*MAX(BY95*DCF!K$46,0)-MAX(BY95-BX95,0)/Inputs!$B$24)*DCF!K$6</f>
        <v>-667.65737452509632</v>
      </c>
      <c r="DG95" s="15">
        <f ca="1">(BZ95*DCF!L$46-DCF!L$5*MAX(BZ95*DCF!L$46,0)-MAX(BZ95-BY95,0)/Inputs!$B$24)*DCF!L$6</f>
        <v>1135.7817160962979</v>
      </c>
      <c r="DH95" s="15">
        <f ca="1">(CA95*DCF!M$46-DCF!M$5*MAX(CA95*DCF!M$46,0)-MAX(CA95-BZ95,0)/Inputs!$B$24)*DCF!M$6</f>
        <v>2158.2072726294723</v>
      </c>
      <c r="DI95" s="15">
        <f ca="1">SUM(CB95:CL95)+BE95*DCF!M$10*(1+Inputs!$B$30)*(1-Inputs!$B$33)*(1-Inputs!$B$30/Inputs!$B$31)/(Inputs!$B$29-Inputs!$B$30)*DCF!M$6</f>
        <v>140618.11446652462</v>
      </c>
      <c r="DJ95" s="15">
        <f ca="1">SUM(CM95:CW95)+BP95*DCF!M$28*(1+Inputs!$B$30)*(1-Inputs!$B$33)*(1-Inputs!$B$30/Inputs!$B$31)/(Inputs!$B$29-Inputs!$B$30)*DCF!M$6</f>
        <v>271456.7587122948</v>
      </c>
      <c r="DK95" s="15">
        <f ca="1">SUM(CX95:DH95)+CA95*DCF!M$46*(1+Inputs!$B$30)*(1-Inputs!$B$33)*(1-Inputs!$B$30/Inputs!$B$31)/(Inputs!$B$29-Inputs!$B$30)*DCF!M$6</f>
        <v>39696.63846131404</v>
      </c>
      <c r="DM95" s="15">
        <f ca="1">DI95+DJ95+DK95+Inputs!$B$34+Inputs!$B$36-Inputs!$B$35</f>
        <v>528622.51164013345</v>
      </c>
    </row>
    <row r="96" spans="1:117" x14ac:dyDescent="0.75">
      <c r="A96" s="11">
        <v>83</v>
      </c>
      <c r="C96" s="24">
        <f t="shared" ca="1" si="68"/>
        <v>1.0240842634969645</v>
      </c>
      <c r="D96" s="24">
        <f t="shared" ca="1" si="68"/>
        <v>0.1770795469587737</v>
      </c>
      <c r="E96" s="24">
        <f t="shared" ca="1" si="68"/>
        <v>-0.65144145993378011</v>
      </c>
      <c r="F96" s="24">
        <f t="shared" ca="1" si="68"/>
        <v>-0.2073884971997095</v>
      </c>
      <c r="G96" s="24">
        <f t="shared" ca="1" si="68"/>
        <v>-0.4107788804608179</v>
      </c>
      <c r="H96" s="24">
        <f t="shared" ca="1" si="68"/>
        <v>0.43139643013453105</v>
      </c>
      <c r="I96" s="24">
        <f t="shared" ca="1" si="68"/>
        <v>-2.0506509187921522</v>
      </c>
      <c r="J96" s="24">
        <f t="shared" ca="1" si="68"/>
        <v>0.48171894532129395</v>
      </c>
      <c r="K96" s="24">
        <f t="shared" ca="1" si="68"/>
        <v>0.84476603788242688</v>
      </c>
      <c r="L96" s="24">
        <f t="shared" ca="1" si="68"/>
        <v>-0.57782703019617088</v>
      </c>
      <c r="M96" s="24">
        <f t="shared" ca="1" si="68"/>
        <v>-1.8506287874211578</v>
      </c>
      <c r="N96" s="24">
        <f ca="1">SQRT(Inputs!$B$38)*C96+SQRT(1-Inputs!$B$38)*_xlfn.NORM.S.INV(RAND())</f>
        <v>1.5862350421832927</v>
      </c>
      <c r="O96" s="24">
        <f ca="1">SQRT(Inputs!$B$38)*D96+SQRT(1-Inputs!$B$38)*_xlfn.NORM.S.INV(RAND())</f>
        <v>-0.83627150599715505</v>
      </c>
      <c r="P96" s="24">
        <f ca="1">SQRT(Inputs!$B$38)*E96+SQRT(1-Inputs!$B$38)*_xlfn.NORM.S.INV(RAND())</f>
        <v>0.74721391219670585</v>
      </c>
      <c r="Q96" s="24">
        <f ca="1">SQRT(Inputs!$B$38)*F96+SQRT(1-Inputs!$B$38)*_xlfn.NORM.S.INV(RAND())</f>
        <v>-1.8971936381021743</v>
      </c>
      <c r="R96" s="24">
        <f ca="1">SQRT(Inputs!$B$38)*G96+SQRT(1-Inputs!$B$38)*_xlfn.NORM.S.INV(RAND())</f>
        <v>-1.1224779841623456E-3</v>
      </c>
      <c r="S96" s="24">
        <f ca="1">SQRT(Inputs!$B$38)*H96+SQRT(1-Inputs!$B$38)*_xlfn.NORM.S.INV(RAND())</f>
        <v>-0.30357477122658882</v>
      </c>
      <c r="T96" s="24">
        <f ca="1">SQRT(Inputs!$B$38)*I96+SQRT(1-Inputs!$B$38)*_xlfn.NORM.S.INV(RAND())</f>
        <v>-0.81934605235626812</v>
      </c>
      <c r="U96" s="24">
        <f ca="1">SQRT(Inputs!$B$38)*J96+SQRT(1-Inputs!$B$38)*_xlfn.NORM.S.INV(RAND())</f>
        <v>0.65757423141859728</v>
      </c>
      <c r="V96" s="24">
        <f ca="1">SQRT(Inputs!$B$38)*K96+SQRT(1-Inputs!$B$38)*_xlfn.NORM.S.INV(RAND())</f>
        <v>0.35196058137209807</v>
      </c>
      <c r="W96" s="24">
        <f ca="1">SQRT(Inputs!$B$38)*L96+SQRT(1-Inputs!$B$38)*_xlfn.NORM.S.INV(RAND())</f>
        <v>-0.88100267482392414</v>
      </c>
      <c r="X96" s="24">
        <f ca="1">SQRT(Inputs!$B$38)*M96+SQRT(1-Inputs!$B$38)*_xlfn.NORM.S.INV(RAND())</f>
        <v>-1.2213396625817985</v>
      </c>
      <c r="Y96" s="24">
        <f ca="1">SQRT(Inputs!$B$38)*C96+SQRT(1-Inputs!$B$38)*_xlfn.NORM.S.INV(RAND())</f>
        <v>0.34376235467475613</v>
      </c>
      <c r="Z96" s="24">
        <f ca="1">SQRT(Inputs!$B$38)*D96+SQRT(1-Inputs!$B$38)*_xlfn.NORM.S.INV(RAND())</f>
        <v>-0.63134367542775982</v>
      </c>
      <c r="AA96" s="24">
        <f ca="1">SQRT(Inputs!$B$38)*E96+SQRT(1-Inputs!$B$38)*_xlfn.NORM.S.INV(RAND())</f>
        <v>0.94547443992876623</v>
      </c>
      <c r="AB96" s="24">
        <f ca="1">SQRT(Inputs!$B$38)*F96+SQRT(1-Inputs!$B$38)*_xlfn.NORM.S.INV(RAND())</f>
        <v>0.76781132917198625</v>
      </c>
      <c r="AC96" s="24">
        <f ca="1">SQRT(Inputs!$B$38)*G96+SQRT(1-Inputs!$B$38)*_xlfn.NORM.S.INV(RAND())</f>
        <v>7.1431370208925538E-2</v>
      </c>
      <c r="AD96" s="24">
        <f ca="1">SQRT(Inputs!$B$38)*H96+SQRT(1-Inputs!$B$38)*_xlfn.NORM.S.INV(RAND())</f>
        <v>0.45615498585345027</v>
      </c>
      <c r="AE96" s="24">
        <f ca="1">SQRT(Inputs!$B$38)*I96+SQRT(1-Inputs!$B$38)*_xlfn.NORM.S.INV(RAND())</f>
        <v>-1.6493866139474129</v>
      </c>
      <c r="AF96" s="24">
        <f ca="1">SQRT(Inputs!$B$38)*J96+SQRT(1-Inputs!$B$38)*_xlfn.NORM.S.INV(RAND())</f>
        <v>-4.8216279077927249E-3</v>
      </c>
      <c r="AG96" s="24">
        <f ca="1">SQRT(Inputs!$B$38)*K96+SQRT(1-Inputs!$B$38)*_xlfn.NORM.S.INV(RAND())</f>
        <v>-0.49493365724971239</v>
      </c>
      <c r="AH96" s="24">
        <f ca="1">SQRT(Inputs!$B$38)*L96+SQRT(1-Inputs!$B$38)*_xlfn.NORM.S.INV(RAND())</f>
        <v>-9.0108227016836795E-2</v>
      </c>
      <c r="AI96" s="24">
        <f ca="1">SQRT(Inputs!$B$38)*M96+SQRT(1-Inputs!$B$38)*_xlfn.NORM.S.INV(RAND())</f>
        <v>0.26426745454011891</v>
      </c>
      <c r="AJ96" s="24">
        <f ca="1">SQRT(Inputs!$B$38)*C96+SQRT(1-Inputs!$B$38)*_xlfn.NORM.S.INV(RAND())</f>
        <v>0.24294704495050073</v>
      </c>
      <c r="AK96" s="24">
        <f ca="1">SQRT(Inputs!$B$38)*D96+SQRT(1-Inputs!$B$38)*_xlfn.NORM.S.INV(RAND())</f>
        <v>9.2984667287958692E-2</v>
      </c>
      <c r="AL96" s="24">
        <f ca="1">SQRT(Inputs!$B$38)*E96+SQRT(1-Inputs!$B$38)*_xlfn.NORM.S.INV(RAND())</f>
        <v>-0.31272289421831423</v>
      </c>
      <c r="AM96" s="24">
        <f ca="1">SQRT(Inputs!$B$38)*F96+SQRT(1-Inputs!$B$38)*_xlfn.NORM.S.INV(RAND())</f>
        <v>0.27161661281948746</v>
      </c>
      <c r="AN96" s="24">
        <f ca="1">SQRT(Inputs!$B$38)*G96+SQRT(1-Inputs!$B$38)*_xlfn.NORM.S.INV(RAND())</f>
        <v>-0.57377636418978439</v>
      </c>
      <c r="AO96" s="24">
        <f ca="1">SQRT(Inputs!$B$38)*H96+SQRT(1-Inputs!$B$38)*_xlfn.NORM.S.INV(RAND())</f>
        <v>-0.73208727899471537</v>
      </c>
      <c r="AP96" s="24">
        <f ca="1">SQRT(Inputs!$B$38)*I96+SQRT(1-Inputs!$B$38)*_xlfn.NORM.S.INV(RAND())</f>
        <v>-1.3083535292198709</v>
      </c>
      <c r="AQ96" s="24">
        <f ca="1">SQRT(Inputs!$B$38)*J96+SQRT(1-Inputs!$B$38)*_xlfn.NORM.S.INV(RAND())</f>
        <v>-0.54488982930938801</v>
      </c>
      <c r="AR96" s="24">
        <f ca="1">SQRT(Inputs!$B$38)*K96+SQRT(1-Inputs!$B$38)*_xlfn.NORM.S.INV(RAND())</f>
        <v>1.1210637500639096</v>
      </c>
      <c r="AS96" s="24">
        <f ca="1">SQRT(Inputs!$B$38)*L96+SQRT(1-Inputs!$B$38)*_xlfn.NORM.S.INV(RAND())</f>
        <v>-1.0368754445296473</v>
      </c>
      <c r="AT96" s="24">
        <f ca="1">SQRT(Inputs!$B$38)*M96+SQRT(1-Inputs!$B$38)*_xlfn.NORM.S.INV(RAND())</f>
        <v>-0.18599454651004177</v>
      </c>
      <c r="AU96" s="15">
        <f ca="1">Inputs!$B$6*EXP($B$8-0.5*C$5^2+C$5*N96)</f>
        <v>6414.915858701811</v>
      </c>
      <c r="AV96" s="15">
        <f t="shared" ca="1" si="37"/>
        <v>6905.0296966786709</v>
      </c>
      <c r="AW96" s="15">
        <f t="shared" ca="1" si="38"/>
        <v>9312.2505098781403</v>
      </c>
      <c r="AX96" s="15">
        <f t="shared" ca="1" si="39"/>
        <v>8970.1004007935517</v>
      </c>
      <c r="AY96" s="15">
        <f t="shared" ca="1" si="40"/>
        <v>10960.941182902698</v>
      </c>
      <c r="AZ96" s="15">
        <f t="shared" ca="1" si="41"/>
        <v>12964.795137796869</v>
      </c>
      <c r="BA96" s="15">
        <f t="shared" ca="1" si="42"/>
        <v>14561.781188371237</v>
      </c>
      <c r="BB96" s="15">
        <f t="shared" ca="1" si="43"/>
        <v>19042.16263781783</v>
      </c>
      <c r="BC96" s="15">
        <f t="shared" ca="1" si="44"/>
        <v>24127.76856879516</v>
      </c>
      <c r="BD96" s="15">
        <f t="shared" ca="1" si="45"/>
        <v>27220.706115333604</v>
      </c>
      <c r="BE96" s="15">
        <f t="shared" ca="1" si="46"/>
        <v>29843.952136633583</v>
      </c>
      <c r="BF96" s="15">
        <f ca="1">Inputs!$B$13*EXP($B$9-0.5*C$6^2+C$6*Y96)</f>
        <v>14806.467003594793</v>
      </c>
      <c r="BG96" s="15">
        <f t="shared" ca="1" si="47"/>
        <v>16102.250768905258</v>
      </c>
      <c r="BH96" s="15">
        <f t="shared" ca="1" si="48"/>
        <v>23014.197870563276</v>
      </c>
      <c r="BI96" s="15">
        <f t="shared" ca="1" si="49"/>
        <v>31707.064490381599</v>
      </c>
      <c r="BJ96" s="15">
        <f t="shared" ca="1" si="50"/>
        <v>39273.096929499545</v>
      </c>
      <c r="BK96" s="15">
        <f t="shared" ca="1" si="51"/>
        <v>51288.540616929044</v>
      </c>
      <c r="BL96" s="15">
        <f t="shared" ca="1" si="52"/>
        <v>50877.272648216895</v>
      </c>
      <c r="BM96" s="15">
        <f t="shared" ca="1" si="53"/>
        <v>62501.700254508498</v>
      </c>
      <c r="BN96" s="15">
        <f t="shared" ca="1" si="54"/>
        <v>72442.657001064334</v>
      </c>
      <c r="BO96" s="15">
        <f t="shared" ca="1" si="55"/>
        <v>88204.491461799247</v>
      </c>
      <c r="BP96" s="15">
        <f t="shared" ca="1" si="56"/>
        <v>111862.79413988146</v>
      </c>
      <c r="BQ96" s="15">
        <f ca="1">Inputs!$B$20*EXP($B$10-0.5*C$7^2+C$7*AJ96)</f>
        <v>4675.5299644942161</v>
      </c>
      <c r="BR96" s="15">
        <f t="shared" ca="1" si="57"/>
        <v>6534.2273529463309</v>
      </c>
      <c r="BS96" s="15">
        <f t="shared" ca="1" si="58"/>
        <v>8179.2992273424879</v>
      </c>
      <c r="BT96" s="15">
        <f t="shared" ca="1" si="59"/>
        <v>12110.359225914795</v>
      </c>
      <c r="BU96" s="15">
        <f t="shared" ca="1" si="60"/>
        <v>14607.863472923149</v>
      </c>
      <c r="BV96" s="15">
        <f t="shared" ca="1" si="61"/>
        <v>17233.447275374463</v>
      </c>
      <c r="BW96" s="15">
        <f t="shared" ca="1" si="62"/>
        <v>18231.528362238889</v>
      </c>
      <c r="BX96" s="15">
        <f t="shared" ca="1" si="63"/>
        <v>22860.972998227098</v>
      </c>
      <c r="BY96" s="15">
        <f t="shared" ca="1" si="64"/>
        <v>39695.026666093392</v>
      </c>
      <c r="BZ96" s="15">
        <f t="shared" ca="1" si="65"/>
        <v>46031.490843810505</v>
      </c>
      <c r="CA96" s="15">
        <f t="shared" ca="1" si="66"/>
        <v>62558.094257102108</v>
      </c>
      <c r="CB96" s="15">
        <f ca="1">(AU96*DCF!C$10-DCF!C$5*MAX(AU96*DCF!C$10,0)-MAX(AU96-Inputs!$B$6,0)/Inputs!$B$10)*DCF!C$6</f>
        <v>1032.716461657895</v>
      </c>
      <c r="CC96" s="15">
        <f ca="1">(AV96*DCF!D$10-DCF!D$5*MAX(AV96*DCF!D$10,0)-MAX(AV96-AU96,0)/Inputs!$B$10)*DCF!D$6</f>
        <v>1563.5527763244934</v>
      </c>
      <c r="CD96" s="15">
        <f ca="1">(AW96*DCF!E$10-DCF!E$5*MAX(AW96*DCF!E$10,0)-MAX(AW96-AV96,0)/Inputs!$B$10)*DCF!E$6</f>
        <v>1607.8445899947076</v>
      </c>
      <c r="CE96" s="15">
        <f ca="1">(AX96*DCF!F$10-DCF!F$5*MAX(AX96*DCF!F$10,0)-MAX(AX96-AW96,0)/Inputs!$B$10)*DCF!F$6</f>
        <v>1958.1586219946494</v>
      </c>
      <c r="CF96" s="15">
        <f ca="1">(AY96*DCF!G$10-DCF!G$5*MAX(AY96*DCF!G$10,0)-MAX(AY96-AX96,0)/Inputs!$B$10)*DCF!G$6</f>
        <v>1875.7166577578255</v>
      </c>
      <c r="CG96" s="15">
        <f ca="1">(AZ96*DCF!H$10-DCF!H$5*MAX(AZ96*DCF!H$10,0)-MAX(AZ96-AY96,0)/Inputs!$B$10)*DCF!H$6</f>
        <v>2161.3040818929762</v>
      </c>
      <c r="CH96" s="15">
        <f ca="1">(BA96*DCF!I$10-DCF!I$5*MAX(BA96*DCF!I$10,0)-MAX(BA96-AZ96,0)/Inputs!$B$10)*DCF!I$6</f>
        <v>2397.9445420895049</v>
      </c>
      <c r="CI96" s="15">
        <f ca="1">(BB96*DCF!J$10-DCF!J$5*MAX(BB96*DCF!J$10,0)-MAX(BB96-BA96,0)/Inputs!$B$10)*DCF!J$6</f>
        <v>2588.7513147396066</v>
      </c>
      <c r="CJ96" s="15">
        <f ca="1">(BC96*DCF!K$10-DCF!K$5*MAX(BC96*DCF!K$10,0)-MAX(BC96-BB96,0)/Inputs!$B$10)*DCF!K$6</f>
        <v>3172.2758321932683</v>
      </c>
      <c r="CK96" s="15">
        <f ca="1">(BD96*DCF!L$10-DCF!L$5*MAX(BD96*DCF!L$10,0)-MAX(BD96-BC96,0)/Inputs!$B$10)*DCF!L$6</f>
        <v>3705.4332064590421</v>
      </c>
      <c r="CL96" s="15">
        <f ca="1">(BE96*DCF!M$10-DCF!M$5*MAX(BE96*DCF!M$10,0)-MAX(BE96-BD96,0)/Inputs!$B$10)*DCF!M$6</f>
        <v>3897.9928831603947</v>
      </c>
      <c r="CM96" s="15">
        <f ca="1">(BF96*DCF!C$28-DCF!C$5*MAX(BF96*DCF!C$28,0)-MAX(BF96-Inputs!$B$13,0)/Inputs!$B$17)*DCF!C$6</f>
        <v>3729.1213834669456</v>
      </c>
      <c r="CN96" s="15">
        <f ca="1">(BG96*DCF!D$28-DCF!D$5*MAX(BG96*DCF!D$28,0)-MAX(BG96-BF96,0)/Inputs!$B$17)*DCF!D$6</f>
        <v>4466.0341423628952</v>
      </c>
      <c r="CO96" s="15">
        <f ca="1">(BH96*DCF!E$28-DCF!E$5*MAX(BH96*DCF!E$28,0)-MAX(BH96-BG96,0)/Inputs!$B$17)*DCF!E$6</f>
        <v>5155.7810056664857</v>
      </c>
      <c r="CP96" s="15">
        <f ca="1">(BI96*DCF!F$28-DCF!F$5*MAX(BI96*DCF!F$28,0)-MAX(BI96-BH96,0)/Inputs!$B$17)*DCF!F$6</f>
        <v>7024.9590483370475</v>
      </c>
      <c r="CQ96" s="15">
        <f ca="1">(BJ96*DCF!G$28-DCF!G$5*MAX(BJ96*DCF!G$28,0)-MAX(BJ96-BI96,0)/Inputs!$B$17)*DCF!G$6</f>
        <v>8917.1710495009502</v>
      </c>
      <c r="CR96" s="15">
        <f ca="1">(BK96*DCF!H$28-DCF!H$5*MAX(BK96*DCF!H$28,0)-MAX(BK96-BJ96,0)/Inputs!$B$17)*DCF!H$6</f>
        <v>10817.359194082343</v>
      </c>
      <c r="CS96" s="15">
        <f ca="1">(BL96*DCF!I$28-DCF!I$5*MAX(BL96*DCF!I$28,0)-MAX(BL96-BK96,0)/Inputs!$B$17)*DCF!I$6</f>
        <v>11963.945182489293</v>
      </c>
      <c r="CT96" s="15">
        <f ca="1">(BM96*DCF!J$28-DCF!J$5*MAX(BM96*DCF!J$28,0)-MAX(BM96-BL96,0)/Inputs!$B$17)*DCF!J$6</f>
        <v>12401.763681783594</v>
      </c>
      <c r="CU96" s="15">
        <f ca="1">(BN96*DCF!K$28-DCF!K$5*MAX(BN96*DCF!K$28,0)-MAX(BN96-BM96,0)/Inputs!$B$17)*DCF!K$6</f>
        <v>14081.039723954966</v>
      </c>
      <c r="CV96" s="15">
        <f ca="1">(BO96*DCF!L$28-DCF!L$5*MAX(BO96*DCF!L$28,0)-MAX(BO96-BN96,0)/Inputs!$B$17)*DCF!L$6</f>
        <v>15815.169595888521</v>
      </c>
      <c r="CW96" s="15">
        <f ca="1">(BP96*DCF!M$28-DCF!M$5*MAX(BP96*DCF!M$28,0)-MAX(BP96-BO96,0)/Inputs!$B$17)*DCF!M$6</f>
        <v>18574.09204417414</v>
      </c>
      <c r="CX96" s="15">
        <f ca="1">(BQ96*DCF!C$46-DCF!C$5*MAX(BQ96*DCF!C$46,0)-MAX(BQ96-Inputs!$B$20,0)/Inputs!$B$24)*DCF!C$6</f>
        <v>-1760.8752640837524</v>
      </c>
      <c r="CY96" s="15">
        <f ca="1">(BR96*DCF!D$46-DCF!D$5*MAX(BR96*DCF!D$46,0)-MAX(BR96-BQ96,0)/Inputs!$B$24)*DCF!D$6</f>
        <v>-1908.3309760596715</v>
      </c>
      <c r="CZ96" s="15">
        <f ca="1">(BS96*DCF!E$46-DCF!E$5*MAX(BS96*DCF!E$46,0)-MAX(BS96-BR96,0)/Inputs!$B$24)*DCF!E$6</f>
        <v>-1615.6584196362446</v>
      </c>
      <c r="DA96" s="15">
        <f ca="1">(BT96*DCF!F$46-DCF!F$5*MAX(BT96*DCF!F$46,0)-MAX(BT96-BS96,0)/Inputs!$B$24)*DCF!F$6</f>
        <v>-2313.3761421293561</v>
      </c>
      <c r="DB96" s="15">
        <f ca="1">(BU96*DCF!G$46-DCF!G$5*MAX(BU96*DCF!G$46,0)-MAX(BU96-BT96,0)/Inputs!$B$24)*DCF!G$6</f>
        <v>-1331.4907496498088</v>
      </c>
      <c r="DC96" s="15">
        <f ca="1">(BV96*DCF!H$46-DCF!H$5*MAX(BV96*DCF!H$46,0)-MAX(BV96-BU96,0)/Inputs!$B$24)*DCF!H$6</f>
        <v>-815.88407939288197</v>
      </c>
      <c r="DD96" s="15">
        <f ca="1">(BW96*DCF!I$46-DCF!I$5*MAX(BW96*DCF!I$46,0)-MAX(BW96-BV96,0)/Inputs!$B$24)*DCF!I$6</f>
        <v>134.55374482930878</v>
      </c>
      <c r="DE96" s="15">
        <f ca="1">(BX96*DCF!J$46-DCF!J$5*MAX(BX96*DCF!J$46,0)-MAX(BX96-BW96,0)/Inputs!$B$24)*DCF!J$6</f>
        <v>-268.69850249817756</v>
      </c>
      <c r="DF96" s="15">
        <f ca="1">(BY96*DCF!K$46-DCF!K$5*MAX(BY96*DCF!K$46,0)-MAX(BY96-BX96,0)/Inputs!$B$24)*DCF!K$6</f>
        <v>-1856.3824440632218</v>
      </c>
      <c r="DG96" s="15">
        <f ca="1">(BZ96*DCF!L$46-DCF!L$5*MAX(BZ96*DCF!L$46,0)-MAX(BZ96-BY96,0)/Inputs!$B$24)*DCF!L$6</f>
        <v>1747.9814279227796</v>
      </c>
      <c r="DH96" s="15">
        <f ca="1">(CA96*DCF!M$46-DCF!M$5*MAX(CA96*DCF!M$46,0)-MAX(CA96-BZ96,0)/Inputs!$B$24)*DCF!M$6</f>
        <v>1449.3201309543963</v>
      </c>
      <c r="DI96" s="15">
        <f ca="1">SUM(CB96:CL96)+BE96*DCF!M$10*(1+Inputs!$B$30)*(1-Inputs!$B$33)*(1-Inputs!$B$30/Inputs!$B$31)/(Inputs!$B$29-Inputs!$B$30)*DCF!M$6</f>
        <v>109017.80440992702</v>
      </c>
      <c r="DJ96" s="15">
        <f ca="1">SUM(CM96:CW96)+BP96*DCF!M$28*(1+Inputs!$B$30)*(1-Inputs!$B$33)*(1-Inputs!$B$30/Inputs!$B$31)/(Inputs!$B$29-Inputs!$B$30)*DCF!M$6</f>
        <v>528033.94981651404</v>
      </c>
      <c r="DK96" s="15">
        <f ca="1">SUM(CX96:DH96)+CA96*DCF!M$46*(1+Inputs!$B$30)*(1-Inputs!$B$33)*(1-Inputs!$B$30/Inputs!$B$31)/(Inputs!$B$29-Inputs!$B$30)*DCF!M$6</f>
        <v>88183.382927677434</v>
      </c>
      <c r="DM96" s="15">
        <f ca="1">DI96+DJ96+DK96+Inputs!$B$34+Inputs!$B$36-Inputs!$B$35</f>
        <v>802086.13715411851</v>
      </c>
    </row>
    <row r="97" spans="1:117" x14ac:dyDescent="0.75">
      <c r="A97" s="11">
        <v>84</v>
      </c>
      <c r="C97" s="24">
        <f t="shared" ca="1" si="68"/>
        <v>2.197300424021797</v>
      </c>
      <c r="D97" s="24">
        <f t="shared" ca="1" si="68"/>
        <v>1.7687447554025169</v>
      </c>
      <c r="E97" s="24">
        <f t="shared" ca="1" si="68"/>
        <v>0.3177555779745328</v>
      </c>
      <c r="F97" s="24">
        <f t="shared" ca="1" si="68"/>
        <v>-0.46314225389383351</v>
      </c>
      <c r="G97" s="24">
        <f t="shared" ca="1" si="68"/>
        <v>2.1246739697565</v>
      </c>
      <c r="H97" s="24">
        <f t="shared" ca="1" si="68"/>
        <v>1.2795898161025245</v>
      </c>
      <c r="I97" s="24">
        <f t="shared" ca="1" si="68"/>
        <v>-0.49561646660410924</v>
      </c>
      <c r="J97" s="24">
        <f t="shared" ca="1" si="68"/>
        <v>0.76540545481160494</v>
      </c>
      <c r="K97" s="24">
        <f t="shared" ca="1" si="68"/>
        <v>0.24367854181756599</v>
      </c>
      <c r="L97" s="24">
        <f t="shared" ca="1" si="68"/>
        <v>0.14414269331795301</v>
      </c>
      <c r="M97" s="24">
        <f t="shared" ca="1" si="68"/>
        <v>1.1975691130682058</v>
      </c>
      <c r="N97" s="24">
        <f ca="1">SQRT(Inputs!$B$38)*C97+SQRT(1-Inputs!$B$38)*_xlfn.NORM.S.INV(RAND())</f>
        <v>-0.98483646042417194</v>
      </c>
      <c r="O97" s="24">
        <f ca="1">SQRT(Inputs!$B$38)*D97+SQRT(1-Inputs!$B$38)*_xlfn.NORM.S.INV(RAND())</f>
        <v>0.54486309148393375</v>
      </c>
      <c r="P97" s="24">
        <f ca="1">SQRT(Inputs!$B$38)*E97+SQRT(1-Inputs!$B$38)*_xlfn.NORM.S.INV(RAND())</f>
        <v>-1.0772672906233096</v>
      </c>
      <c r="Q97" s="24">
        <f ca="1">SQRT(Inputs!$B$38)*F97+SQRT(1-Inputs!$B$38)*_xlfn.NORM.S.INV(RAND())</f>
        <v>0.27107753289770647</v>
      </c>
      <c r="R97" s="24">
        <f ca="1">SQRT(Inputs!$B$38)*G97+SQRT(1-Inputs!$B$38)*_xlfn.NORM.S.INV(RAND())</f>
        <v>0.95630199252930692</v>
      </c>
      <c r="S97" s="24">
        <f ca="1">SQRT(Inputs!$B$38)*H97+SQRT(1-Inputs!$B$38)*_xlfn.NORM.S.INV(RAND())</f>
        <v>6.3791219872994076E-2</v>
      </c>
      <c r="T97" s="24">
        <f ca="1">SQRT(Inputs!$B$38)*I97+SQRT(1-Inputs!$B$38)*_xlfn.NORM.S.INV(RAND())</f>
        <v>-0.48478626705823835</v>
      </c>
      <c r="U97" s="24">
        <f ca="1">SQRT(Inputs!$B$38)*J97+SQRT(1-Inputs!$B$38)*_xlfn.NORM.S.INV(RAND())</f>
        <v>1.977930195556928</v>
      </c>
      <c r="V97" s="24">
        <f ca="1">SQRT(Inputs!$B$38)*K97+SQRT(1-Inputs!$B$38)*_xlfn.NORM.S.INV(RAND())</f>
        <v>-0.28561379004313037</v>
      </c>
      <c r="W97" s="24">
        <f ca="1">SQRT(Inputs!$B$38)*L97+SQRT(1-Inputs!$B$38)*_xlfn.NORM.S.INV(RAND())</f>
        <v>0.20463098857565903</v>
      </c>
      <c r="X97" s="24">
        <f ca="1">SQRT(Inputs!$B$38)*M97+SQRT(1-Inputs!$B$38)*_xlfn.NORM.S.INV(RAND())</f>
        <v>0.65614446012422811</v>
      </c>
      <c r="Y97" s="24">
        <f ca="1">SQRT(Inputs!$B$38)*C97+SQRT(1-Inputs!$B$38)*_xlfn.NORM.S.INV(RAND())</f>
        <v>1.5451818383073752</v>
      </c>
      <c r="Z97" s="24">
        <f ca="1">SQRT(Inputs!$B$38)*D97+SQRT(1-Inputs!$B$38)*_xlfn.NORM.S.INV(RAND())</f>
        <v>1.5990510304608136</v>
      </c>
      <c r="AA97" s="24">
        <f ca="1">SQRT(Inputs!$B$38)*E97+SQRT(1-Inputs!$B$38)*_xlfn.NORM.S.INV(RAND())</f>
        <v>0.17337379201986225</v>
      </c>
      <c r="AB97" s="24">
        <f ca="1">SQRT(Inputs!$B$38)*F97+SQRT(1-Inputs!$B$38)*_xlfn.NORM.S.INV(RAND())</f>
        <v>1.3877341117167072</v>
      </c>
      <c r="AC97" s="24">
        <f ca="1">SQRT(Inputs!$B$38)*G97+SQRT(1-Inputs!$B$38)*_xlfn.NORM.S.INV(RAND())</f>
        <v>1.7280629389044484</v>
      </c>
      <c r="AD97" s="24">
        <f ca="1">SQRT(Inputs!$B$38)*H97+SQRT(1-Inputs!$B$38)*_xlfn.NORM.S.INV(RAND())</f>
        <v>1.9063711719970193</v>
      </c>
      <c r="AE97" s="24">
        <f ca="1">SQRT(Inputs!$B$38)*I97+SQRT(1-Inputs!$B$38)*_xlfn.NORM.S.INV(RAND())</f>
        <v>-0.34897343654916146</v>
      </c>
      <c r="AF97" s="24">
        <f ca="1">SQRT(Inputs!$B$38)*J97+SQRT(1-Inputs!$B$38)*_xlfn.NORM.S.INV(RAND())</f>
        <v>-0.15618319075295578</v>
      </c>
      <c r="AG97" s="24">
        <f ca="1">SQRT(Inputs!$B$38)*K97+SQRT(1-Inputs!$B$38)*_xlfn.NORM.S.INV(RAND())</f>
        <v>1.022996278415568</v>
      </c>
      <c r="AH97" s="24">
        <f ca="1">SQRT(Inputs!$B$38)*L97+SQRT(1-Inputs!$B$38)*_xlfn.NORM.S.INV(RAND())</f>
        <v>0.30238081305429237</v>
      </c>
      <c r="AI97" s="24">
        <f ca="1">SQRT(Inputs!$B$38)*M97+SQRT(1-Inputs!$B$38)*_xlfn.NORM.S.INV(RAND())</f>
        <v>-0.13075890658648959</v>
      </c>
      <c r="AJ97" s="24">
        <f ca="1">SQRT(Inputs!$B$38)*C97+SQRT(1-Inputs!$B$38)*_xlfn.NORM.S.INV(RAND())</f>
        <v>-8.1288985656416068E-2</v>
      </c>
      <c r="AK97" s="24">
        <f ca="1">SQRT(Inputs!$B$38)*D97+SQRT(1-Inputs!$B$38)*_xlfn.NORM.S.INV(RAND())</f>
        <v>2.6125716873497549</v>
      </c>
      <c r="AL97" s="24">
        <f ca="1">SQRT(Inputs!$B$38)*E97+SQRT(1-Inputs!$B$38)*_xlfn.NORM.S.INV(RAND())</f>
        <v>-0.51606476654163291</v>
      </c>
      <c r="AM97" s="24">
        <f ca="1">SQRT(Inputs!$B$38)*F97+SQRT(1-Inputs!$B$38)*_xlfn.NORM.S.INV(RAND())</f>
        <v>0.13129134481194449</v>
      </c>
      <c r="AN97" s="24">
        <f ca="1">SQRT(Inputs!$B$38)*G97+SQRT(1-Inputs!$B$38)*_xlfn.NORM.S.INV(RAND())</f>
        <v>0.39809289848702434</v>
      </c>
      <c r="AO97" s="24">
        <f ca="1">SQRT(Inputs!$B$38)*H97+SQRT(1-Inputs!$B$38)*_xlfn.NORM.S.INV(RAND())</f>
        <v>1.1522307757232848</v>
      </c>
      <c r="AP97" s="24">
        <f ca="1">SQRT(Inputs!$B$38)*I97+SQRT(1-Inputs!$B$38)*_xlfn.NORM.S.INV(RAND())</f>
        <v>0.28514168661409278</v>
      </c>
      <c r="AQ97" s="24">
        <f ca="1">SQRT(Inputs!$B$38)*J97+SQRT(1-Inputs!$B$38)*_xlfn.NORM.S.INV(RAND())</f>
        <v>0.59112196641984194</v>
      </c>
      <c r="AR97" s="24">
        <f ca="1">SQRT(Inputs!$B$38)*K97+SQRT(1-Inputs!$B$38)*_xlfn.NORM.S.INV(RAND())</f>
        <v>1.6130242844271929</v>
      </c>
      <c r="AS97" s="24">
        <f ca="1">SQRT(Inputs!$B$38)*L97+SQRT(1-Inputs!$B$38)*_xlfn.NORM.S.INV(RAND())</f>
        <v>-0.25398765567469561</v>
      </c>
      <c r="AT97" s="24">
        <f ca="1">SQRT(Inputs!$B$38)*M97+SQRT(1-Inputs!$B$38)*_xlfn.NORM.S.INV(RAND())</f>
        <v>-0.32895588663905373</v>
      </c>
      <c r="AU97" s="15">
        <f ca="1">Inputs!$B$6*EXP($B$8-0.5*C$5^2+C$5*N97)</f>
        <v>4231.0010955918215</v>
      </c>
      <c r="AV97" s="15">
        <f t="shared" ca="1" si="37"/>
        <v>5579.6933803963284</v>
      </c>
      <c r="AW97" s="15">
        <f t="shared" ca="1" si="38"/>
        <v>5883.3503224351025</v>
      </c>
      <c r="AX97" s="15">
        <f t="shared" ca="1" si="39"/>
        <v>7430.4086444664899</v>
      </c>
      <c r="AY97" s="15">
        <f t="shared" ca="1" si="40"/>
        <v>10153.695980892751</v>
      </c>
      <c r="AZ97" s="15">
        <f t="shared" ca="1" si="41"/>
        <v>12505.785422928231</v>
      </c>
      <c r="BA97" s="15">
        <f t="shared" ca="1" si="42"/>
        <v>14546.771058074277</v>
      </c>
      <c r="BB97" s="15">
        <f t="shared" ca="1" si="43"/>
        <v>21712.981121609748</v>
      </c>
      <c r="BC97" s="15">
        <f t="shared" ca="1" si="44"/>
        <v>25869.718117117456</v>
      </c>
      <c r="BD97" s="15">
        <f t="shared" ca="1" si="45"/>
        <v>32305.283250489658</v>
      </c>
      <c r="BE97" s="15">
        <f t="shared" ca="1" si="46"/>
        <v>42023.832790575616</v>
      </c>
      <c r="BF97" s="15">
        <f ca="1">Inputs!$B$13*EXP($B$9-0.5*C$6^2+C$6*Y97)</f>
        <v>18788.456829451552</v>
      </c>
      <c r="BG97" s="15">
        <f t="shared" ca="1" si="47"/>
        <v>30556.779128850394</v>
      </c>
      <c r="BH97" s="15">
        <f t="shared" ca="1" si="48"/>
        <v>38423.921572225583</v>
      </c>
      <c r="BI97" s="15">
        <f t="shared" ca="1" si="49"/>
        <v>58237.332404687098</v>
      </c>
      <c r="BJ97" s="15">
        <f t="shared" ca="1" si="50"/>
        <v>91590.069755565841</v>
      </c>
      <c r="BK97" s="15">
        <f t="shared" ca="1" si="51"/>
        <v>145720.10630694212</v>
      </c>
      <c r="BL97" s="15">
        <f t="shared" ca="1" si="52"/>
        <v>171084.7998136039</v>
      </c>
      <c r="BM97" s="15">
        <f t="shared" ca="1" si="53"/>
        <v>206259.17403643957</v>
      </c>
      <c r="BN97" s="15">
        <f t="shared" ca="1" si="54"/>
        <v>286757.67014730576</v>
      </c>
      <c r="BO97" s="15">
        <f t="shared" ca="1" si="55"/>
        <v>365447.67043348431</v>
      </c>
      <c r="BP97" s="15">
        <f t="shared" ca="1" si="56"/>
        <v>443183.19740752171</v>
      </c>
      <c r="BQ97" s="15">
        <f ca="1">Inputs!$B$20*EXP($B$10-0.5*C$7^2+C$7*AJ97)</f>
        <v>4167.605335279447</v>
      </c>
      <c r="BR97" s="15">
        <f t="shared" ca="1" si="57"/>
        <v>12964.614385304232</v>
      </c>
      <c r="BS97" s="15">
        <f t="shared" ca="1" si="58"/>
        <v>15308.001545407782</v>
      </c>
      <c r="BT97" s="15">
        <f t="shared" ca="1" si="59"/>
        <v>21846.015966218431</v>
      </c>
      <c r="BU97" s="15">
        <f t="shared" ca="1" si="60"/>
        <v>33337.416874299088</v>
      </c>
      <c r="BV97" s="15">
        <f t="shared" ca="1" si="61"/>
        <v>60129.865841728039</v>
      </c>
      <c r="BW97" s="15">
        <f t="shared" ca="1" si="62"/>
        <v>89127.597720007339</v>
      </c>
      <c r="BX97" s="15">
        <f t="shared" ca="1" si="63"/>
        <v>140342.91196543703</v>
      </c>
      <c r="BY97" s="15">
        <f t="shared" ca="1" si="64"/>
        <v>267737.68064557511</v>
      </c>
      <c r="BZ97" s="15">
        <f t="shared" ca="1" si="65"/>
        <v>358535.89837970771</v>
      </c>
      <c r="CA97" s="15">
        <f t="shared" ca="1" si="66"/>
        <v>475037.77835743182</v>
      </c>
      <c r="CB97" s="15">
        <f ca="1">(AU97*DCF!C$10-DCF!C$5*MAX(AU97*DCF!C$10,0)-MAX(AU97-Inputs!$B$6,0)/Inputs!$B$10)*DCF!C$6</f>
        <v>1048.2881631816335</v>
      </c>
      <c r="CC97" s="15">
        <f ca="1">(AV97*DCF!D$10-DCF!D$5*MAX(AV97*DCF!D$10,0)-MAX(AV97-AU97,0)/Inputs!$B$10)*DCF!D$6</f>
        <v>1031.1691444248081</v>
      </c>
      <c r="CD97" s="15">
        <f ca="1">(AW97*DCF!E$10-DCF!E$5*MAX(AW97*DCF!E$10,0)-MAX(AW97-AV97,0)/Inputs!$B$10)*DCF!E$6</f>
        <v>1289.9758161049724</v>
      </c>
      <c r="CE97" s="15">
        <f ca="1">(AX97*DCF!F$10-DCF!F$5*MAX(AX97*DCF!F$10,0)-MAX(AX97-AW97,0)/Inputs!$B$10)*DCF!F$6</f>
        <v>1300.1418846288718</v>
      </c>
      <c r="CF97" s="15">
        <f ca="1">(AY97*DCF!G$10-DCF!G$5*MAX(AY97*DCF!G$10,0)-MAX(AY97-AX97,0)/Inputs!$B$10)*DCF!G$6</f>
        <v>1568.6030932214394</v>
      </c>
      <c r="CG97" s="15">
        <f ca="1">(AZ97*DCF!H$10-DCF!H$5*MAX(AZ97*DCF!H$10,0)-MAX(AZ97-AY97,0)/Inputs!$B$10)*DCF!H$6</f>
        <v>2010.3515628233183</v>
      </c>
      <c r="CH97" s="15">
        <f ca="1">(BA97*DCF!I$10-DCF!I$5*MAX(BA97*DCF!I$10,0)-MAX(BA97-AZ97,0)/Inputs!$B$10)*DCF!I$6</f>
        <v>2322.3712506469333</v>
      </c>
      <c r="CI97" s="15">
        <f ca="1">(BB97*DCF!J$10-DCF!J$5*MAX(BB97*DCF!J$10,0)-MAX(BB97-BA97,0)/Inputs!$B$10)*DCF!J$6</f>
        <v>2640.0768961612421</v>
      </c>
      <c r="CJ97" s="15">
        <f ca="1">(BC97*DCF!K$10-DCF!K$5*MAX(BC97*DCF!K$10,0)-MAX(BC97-BB97,0)/Inputs!$B$10)*DCF!K$6</f>
        <v>3582.7292445855337</v>
      </c>
      <c r="CK97" s="15">
        <f ca="1">(BD97*DCF!L$10-DCF!L$5*MAX(BD97*DCF!L$10,0)-MAX(BD97-BC97,0)/Inputs!$B$10)*DCF!L$6</f>
        <v>4040.0282577557396</v>
      </c>
      <c r="CL97" s="15">
        <f ca="1">(BE97*DCF!M$10-DCF!M$5*MAX(BE97*DCF!M$10,0)-MAX(BE97-BD97,0)/Inputs!$B$10)*DCF!M$6</f>
        <v>4769.1217605967249</v>
      </c>
      <c r="CM97" s="15">
        <f ca="1">(BF97*DCF!C$28-DCF!C$5*MAX(BF97*DCF!C$28,0)-MAX(BF97-Inputs!$B$13,0)/Inputs!$B$17)*DCF!C$6</f>
        <v>4024.7704286176868</v>
      </c>
      <c r="CN97" s="15">
        <f ca="1">(BG97*DCF!D$28-DCF!D$5*MAX(BG97*DCF!D$28,0)-MAX(BG97-BF97,0)/Inputs!$B$17)*DCF!D$6</f>
        <v>6488.9534896013702</v>
      </c>
      <c r="CO97" s="15">
        <f ca="1">(BH97*DCF!E$28-DCF!E$5*MAX(BH97*DCF!E$28,0)-MAX(BH97-BG97,0)/Inputs!$B$17)*DCF!E$6</f>
        <v>9331.8332965542668</v>
      </c>
      <c r="CP97" s="15">
        <f ca="1">(BI97*DCF!F$28-DCF!F$5*MAX(BI97*DCF!F$28,0)-MAX(BI97-BH97,0)/Inputs!$B$17)*DCF!F$6</f>
        <v>12202.557109410849</v>
      </c>
      <c r="CQ97" s="15">
        <f ca="1">(BJ97*DCF!G$28-DCF!G$5*MAX(BJ97*DCF!G$28,0)-MAX(BJ97-BI97,0)/Inputs!$B$17)*DCF!G$6</f>
        <v>18154.137552334603</v>
      </c>
      <c r="CR97" s="15">
        <f ca="1">(BK97*DCF!H$28-DCF!H$5*MAX(BK97*DCF!H$28,0)-MAX(BK97-BJ97,0)/Inputs!$B$17)*DCF!H$6</f>
        <v>27627.90138097914</v>
      </c>
      <c r="CS97" s="15">
        <f ca="1">(BL97*DCF!I$28-DCF!I$5*MAX(BL97*DCF!I$28,0)-MAX(BL97-BK97,0)/Inputs!$B$17)*DCF!I$6</f>
        <v>36590.499148071154</v>
      </c>
      <c r="CT97" s="15">
        <f ca="1">(BM97*DCF!J$28-DCF!J$5*MAX(BM97*DCF!J$28,0)-MAX(BM97-BL97,0)/Inputs!$B$17)*DCF!J$6</f>
        <v>41349.084020668401</v>
      </c>
      <c r="CU97" s="15">
        <f ca="1">(BN97*DCF!K$28-DCF!K$5*MAX(BN97*DCF!K$28,0)-MAX(BN97-BM97,0)/Inputs!$B$17)*DCF!K$6</f>
        <v>50698.418330569017</v>
      </c>
      <c r="CV97" s="15">
        <f ca="1">(BO97*DCF!L$28-DCF!L$5*MAX(BO97*DCF!L$28,0)-MAX(BO97-BN97,0)/Inputs!$B$17)*DCF!L$6</f>
        <v>64010.576205055819</v>
      </c>
      <c r="CW97" s="15">
        <f ca="1">(BP97*DCF!M$28-DCF!M$5*MAX(BP97*DCF!M$28,0)-MAX(BP97-BO97,0)/Inputs!$B$17)*DCF!M$6</f>
        <v>75259.628192875083</v>
      </c>
      <c r="CX97" s="15">
        <f ca="1">(BQ97*DCF!C$46-DCF!C$5*MAX(BQ97*DCF!C$46,0)-MAX(BQ97-Inputs!$B$20,0)/Inputs!$B$24)*DCF!C$6</f>
        <v>-1408.9644355284852</v>
      </c>
      <c r="CY97" s="15">
        <f ca="1">(BR97*DCF!D$46-DCF!D$5*MAX(BR97*DCF!D$46,0)-MAX(BR97-BQ97,0)/Inputs!$B$24)*DCF!D$6</f>
        <v>-5966.3680766963307</v>
      </c>
      <c r="CZ97" s="15">
        <f ca="1">(BS97*DCF!E$46-DCF!E$5*MAX(BS97*DCF!E$46,0)-MAX(BS97-BR97,0)/Inputs!$B$24)*DCF!E$6</f>
        <v>-2733.89654205953</v>
      </c>
      <c r="DA97" s="15">
        <f ca="1">(BT97*DCF!F$46-DCF!F$5*MAX(BT97*DCF!F$46,0)-MAX(BT97-BS97,0)/Inputs!$B$24)*DCF!F$6</f>
        <v>-3971.6627367285564</v>
      </c>
      <c r="DB97" s="15">
        <f ca="1">(BU97*DCF!G$46-DCF!G$5*MAX(BU97*DCF!G$46,0)-MAX(BU97-BT97,0)/Inputs!$B$24)*DCF!G$6</f>
        <v>-4986.885060077092</v>
      </c>
      <c r="DC97" s="15">
        <f ca="1">(BV97*DCF!H$46-DCF!H$5*MAX(BV97*DCF!H$46,0)-MAX(BV97-BU97,0)/Inputs!$B$24)*DCF!H$6</f>
        <v>-8325.5893565701117</v>
      </c>
      <c r="DD97" s="15">
        <f ca="1">(BW97*DCF!I$46-DCF!I$5*MAX(BW97*DCF!I$46,0)-MAX(BW97-BV97,0)/Inputs!$B$24)*DCF!I$6</f>
        <v>-6265.6906164984302</v>
      </c>
      <c r="DE97" s="15">
        <f ca="1">(BX97*DCF!J$46-DCF!J$5*MAX(BX97*DCF!J$46,0)-MAX(BX97-BW97,0)/Inputs!$B$24)*DCF!J$6</f>
        <v>-7694.4676498095523</v>
      </c>
      <c r="DF97" s="15">
        <f ca="1">(BY97*DCF!K$46-DCF!K$5*MAX(BY97*DCF!K$46,0)-MAX(BY97-BX97,0)/Inputs!$B$24)*DCF!K$6</f>
        <v>-15914.255717284446</v>
      </c>
      <c r="DG97" s="15">
        <f ca="1">(BZ97*DCF!L$46-DCF!L$5*MAX(BZ97*DCF!L$46,0)-MAX(BZ97-BY97,0)/Inputs!$B$24)*DCF!L$6</f>
        <v>4235.9915677149547</v>
      </c>
      <c r="DH97" s="15">
        <f ca="1">(CA97*DCF!M$46-DCF!M$5*MAX(CA97*DCF!M$46,0)-MAX(CA97-BZ97,0)/Inputs!$B$24)*DCF!M$6</f>
        <v>12885.656891878491</v>
      </c>
      <c r="DI97" s="15">
        <f ca="1">SUM(CB97:CL97)+BE97*DCF!M$10*(1+Inputs!$B$30)*(1-Inputs!$B$33)*(1-Inputs!$B$30/Inputs!$B$31)/(Inputs!$B$29-Inputs!$B$30)*DCF!M$6</f>
        <v>142555.73943796224</v>
      </c>
      <c r="DJ97" s="15">
        <f ca="1">SUM(CM97:CW97)+BP97*DCF!M$28*(1+Inputs!$B$30)*(1-Inputs!$B$33)*(1-Inputs!$B$30/Inputs!$B$31)/(Inputs!$B$29-Inputs!$B$30)*DCF!M$6</f>
        <v>1990251.2909896863</v>
      </c>
      <c r="DK97" s="15">
        <f ca="1">SUM(CX97:DH97)+CA97*DCF!M$46*(1+Inputs!$B$30)*(1-Inputs!$B$33)*(1-Inputs!$B$30/Inputs!$B$31)/(Inputs!$B$29-Inputs!$B$30)*DCF!M$6</f>
        <v>694318.5454311393</v>
      </c>
      <c r="DM97" s="15">
        <f ca="1">DI97+DJ97+DK97+Inputs!$B$34+Inputs!$B$36-Inputs!$B$35</f>
        <v>2903976.5758587881</v>
      </c>
    </row>
    <row r="98" spans="1:117" x14ac:dyDescent="0.75">
      <c r="A98" s="11">
        <v>85</v>
      </c>
      <c r="C98" s="24">
        <f t="shared" ca="1" si="68"/>
        <v>-8.4613624687671557E-2</v>
      </c>
      <c r="D98" s="24">
        <f t="shared" ca="1" si="68"/>
        <v>1.1848614943014419</v>
      </c>
      <c r="E98" s="24">
        <f t="shared" ca="1" si="68"/>
        <v>0.65567501141007456</v>
      </c>
      <c r="F98" s="24">
        <f t="shared" ca="1" si="68"/>
        <v>-0.14817937039959725</v>
      </c>
      <c r="G98" s="24">
        <f t="shared" ca="1" si="68"/>
        <v>-1.1000234705850132</v>
      </c>
      <c r="H98" s="24">
        <f t="shared" ca="1" si="68"/>
        <v>1.1375387819899458</v>
      </c>
      <c r="I98" s="24">
        <f t="shared" ca="1" si="68"/>
        <v>-1.39048159530918</v>
      </c>
      <c r="J98" s="24">
        <f t="shared" ca="1" si="68"/>
        <v>0.20090708517318659</v>
      </c>
      <c r="K98" s="24">
        <f t="shared" ca="1" si="68"/>
        <v>0.19648969935616031</v>
      </c>
      <c r="L98" s="24">
        <f t="shared" ca="1" si="68"/>
        <v>-0.28489629902738633</v>
      </c>
      <c r="M98" s="24">
        <f t="shared" ca="1" si="68"/>
        <v>-1.6100979172938901E-2</v>
      </c>
      <c r="N98" s="24">
        <f ca="1">SQRT(Inputs!$B$38)*C98+SQRT(1-Inputs!$B$38)*_xlfn.NORM.S.INV(RAND())</f>
        <v>-1.308442721197798</v>
      </c>
      <c r="O98" s="24">
        <f ca="1">SQRT(Inputs!$B$38)*D98+SQRT(1-Inputs!$B$38)*_xlfn.NORM.S.INV(RAND())</f>
        <v>1.1508034874604505</v>
      </c>
      <c r="P98" s="24">
        <f ca="1">SQRT(Inputs!$B$38)*E98+SQRT(1-Inputs!$B$38)*_xlfn.NORM.S.INV(RAND())</f>
        <v>-2.656711734466749E-2</v>
      </c>
      <c r="Q98" s="24">
        <f ca="1">SQRT(Inputs!$B$38)*F98+SQRT(1-Inputs!$B$38)*_xlfn.NORM.S.INV(RAND())</f>
        <v>1.4236319880733372</v>
      </c>
      <c r="R98" s="24">
        <f ca="1">SQRT(Inputs!$B$38)*G98+SQRT(1-Inputs!$B$38)*_xlfn.NORM.S.INV(RAND())</f>
        <v>0.25767985307661267</v>
      </c>
      <c r="S98" s="24">
        <f ca="1">SQRT(Inputs!$B$38)*H98+SQRT(1-Inputs!$B$38)*_xlfn.NORM.S.INV(RAND())</f>
        <v>-0.62842345618525863</v>
      </c>
      <c r="T98" s="24">
        <f ca="1">SQRT(Inputs!$B$38)*I98+SQRT(1-Inputs!$B$38)*_xlfn.NORM.S.INV(RAND())</f>
        <v>0.16318195822981552</v>
      </c>
      <c r="U98" s="24">
        <f ca="1">SQRT(Inputs!$B$38)*J98+SQRT(1-Inputs!$B$38)*_xlfn.NORM.S.INV(RAND())</f>
        <v>0.97100257729323725</v>
      </c>
      <c r="V98" s="24">
        <f ca="1">SQRT(Inputs!$B$38)*K98+SQRT(1-Inputs!$B$38)*_xlfn.NORM.S.INV(RAND())</f>
        <v>0.40262327934507491</v>
      </c>
      <c r="W98" s="24">
        <f ca="1">SQRT(Inputs!$B$38)*L98+SQRT(1-Inputs!$B$38)*_xlfn.NORM.S.INV(RAND())</f>
        <v>-0.78436536639191734</v>
      </c>
      <c r="X98" s="24">
        <f ca="1">SQRT(Inputs!$B$38)*M98+SQRT(1-Inputs!$B$38)*_xlfn.NORM.S.INV(RAND())</f>
        <v>0.85445038661632777</v>
      </c>
      <c r="Y98" s="24">
        <f ca="1">SQRT(Inputs!$B$38)*C98+SQRT(1-Inputs!$B$38)*_xlfn.NORM.S.INV(RAND())</f>
        <v>-1.5529577477750658</v>
      </c>
      <c r="Z98" s="24">
        <f ca="1">SQRT(Inputs!$B$38)*D98+SQRT(1-Inputs!$B$38)*_xlfn.NORM.S.INV(RAND())</f>
        <v>1.1318620995686348</v>
      </c>
      <c r="AA98" s="24">
        <f ca="1">SQRT(Inputs!$B$38)*E98+SQRT(1-Inputs!$B$38)*_xlfn.NORM.S.INV(RAND())</f>
        <v>0.26072952329773824</v>
      </c>
      <c r="AB98" s="24">
        <f ca="1">SQRT(Inputs!$B$38)*F98+SQRT(1-Inputs!$B$38)*_xlfn.NORM.S.INV(RAND())</f>
        <v>0.10316016360562424</v>
      </c>
      <c r="AC98" s="24">
        <f ca="1">SQRT(Inputs!$B$38)*G98+SQRT(1-Inputs!$B$38)*_xlfn.NORM.S.INV(RAND())</f>
        <v>0.76120444490371997</v>
      </c>
      <c r="AD98" s="24">
        <f ca="1">SQRT(Inputs!$B$38)*H98+SQRT(1-Inputs!$B$38)*_xlfn.NORM.S.INV(RAND())</f>
        <v>0.96452622936643417</v>
      </c>
      <c r="AE98" s="24">
        <f ca="1">SQRT(Inputs!$B$38)*I98+SQRT(1-Inputs!$B$38)*_xlfn.NORM.S.INV(RAND())</f>
        <v>-2.045644375396392</v>
      </c>
      <c r="AF98" s="24">
        <f ca="1">SQRT(Inputs!$B$38)*J98+SQRT(1-Inputs!$B$38)*_xlfn.NORM.S.INV(RAND())</f>
        <v>-0.57142624101259154</v>
      </c>
      <c r="AG98" s="24">
        <f ca="1">SQRT(Inputs!$B$38)*K98+SQRT(1-Inputs!$B$38)*_xlfn.NORM.S.INV(RAND())</f>
        <v>0.52334966238104541</v>
      </c>
      <c r="AH98" s="24">
        <f ca="1">SQRT(Inputs!$B$38)*L98+SQRT(1-Inputs!$B$38)*_xlfn.NORM.S.INV(RAND())</f>
        <v>7.8145493905675684E-2</v>
      </c>
      <c r="AI98" s="24">
        <f ca="1">SQRT(Inputs!$B$38)*M98+SQRT(1-Inputs!$B$38)*_xlfn.NORM.S.INV(RAND())</f>
        <v>0.3408888171290293</v>
      </c>
      <c r="AJ98" s="24">
        <f ca="1">SQRT(Inputs!$B$38)*C98+SQRT(1-Inputs!$B$38)*_xlfn.NORM.S.INV(RAND())</f>
        <v>0.56190862927978003</v>
      </c>
      <c r="AK98" s="24">
        <f ca="1">SQRT(Inputs!$B$38)*D98+SQRT(1-Inputs!$B$38)*_xlfn.NORM.S.INV(RAND())</f>
        <v>0.2546699919788421</v>
      </c>
      <c r="AL98" s="24">
        <f ca="1">SQRT(Inputs!$B$38)*E98+SQRT(1-Inputs!$B$38)*_xlfn.NORM.S.INV(RAND())</f>
        <v>0.36414931357176178</v>
      </c>
      <c r="AM98" s="24">
        <f ca="1">SQRT(Inputs!$B$38)*F98+SQRT(1-Inputs!$B$38)*_xlfn.NORM.S.INV(RAND())</f>
        <v>-0.33643218277600756</v>
      </c>
      <c r="AN98" s="24">
        <f ca="1">SQRT(Inputs!$B$38)*G98+SQRT(1-Inputs!$B$38)*_xlfn.NORM.S.INV(RAND())</f>
        <v>-0.9040356350687635</v>
      </c>
      <c r="AO98" s="24">
        <f ca="1">SQRT(Inputs!$B$38)*H98+SQRT(1-Inputs!$B$38)*_xlfn.NORM.S.INV(RAND())</f>
        <v>1.5423380633746819</v>
      </c>
      <c r="AP98" s="24">
        <f ca="1">SQRT(Inputs!$B$38)*I98+SQRT(1-Inputs!$B$38)*_xlfn.NORM.S.INV(RAND())</f>
        <v>-1.8639278616792176</v>
      </c>
      <c r="AQ98" s="24">
        <f ca="1">SQRT(Inputs!$B$38)*J98+SQRT(1-Inputs!$B$38)*_xlfn.NORM.S.INV(RAND())</f>
        <v>1.6376165723304799</v>
      </c>
      <c r="AR98" s="24">
        <f ca="1">SQRT(Inputs!$B$38)*K98+SQRT(1-Inputs!$B$38)*_xlfn.NORM.S.INV(RAND())</f>
        <v>0.99905504138663592</v>
      </c>
      <c r="AS98" s="24">
        <f ca="1">SQRT(Inputs!$B$38)*L98+SQRT(1-Inputs!$B$38)*_xlfn.NORM.S.INV(RAND())</f>
        <v>1.4498192301185847E-2</v>
      </c>
      <c r="AT98" s="24">
        <f ca="1">SQRT(Inputs!$B$38)*M98+SQRT(1-Inputs!$B$38)*_xlfn.NORM.S.INV(RAND())</f>
        <v>0.33250336001547337</v>
      </c>
      <c r="AU98" s="15">
        <f ca="1">Inputs!$B$6*EXP($B$8-0.5*C$5^2+C$5*N98)</f>
        <v>4015.0728434520493</v>
      </c>
      <c r="AV98" s="15">
        <f t="shared" ca="1" si="37"/>
        <v>5788.3270708008795</v>
      </c>
      <c r="AW98" s="15">
        <f t="shared" ca="1" si="38"/>
        <v>7032.5933460723818</v>
      </c>
      <c r="AX98" s="15">
        <f t="shared" ca="1" si="39"/>
        <v>10257.426453398637</v>
      </c>
      <c r="AY98" s="15">
        <f t="shared" ca="1" si="40"/>
        <v>12918.601515708651</v>
      </c>
      <c r="AZ98" s="15">
        <f t="shared" ca="1" si="41"/>
        <v>14743.400619273909</v>
      </c>
      <c r="BA98" s="15">
        <f t="shared" ca="1" si="42"/>
        <v>18352.933073940094</v>
      </c>
      <c r="BB98" s="15">
        <f t="shared" ca="1" si="43"/>
        <v>24765.385104831395</v>
      </c>
      <c r="BC98" s="15">
        <f t="shared" ca="1" si="44"/>
        <v>31533.332911921167</v>
      </c>
      <c r="BD98" s="15">
        <f t="shared" ca="1" si="45"/>
        <v>35898.608719693024</v>
      </c>
      <c r="BE98" s="15">
        <f t="shared" ca="1" si="46"/>
        <v>47549.26952368483</v>
      </c>
      <c r="BF98" s="15">
        <f ca="1">Inputs!$B$13*EXP($B$9-0.5*C$6^2+C$6*Y98)</f>
        <v>10165.947608848965</v>
      </c>
      <c r="BG98" s="15">
        <f t="shared" ca="1" si="47"/>
        <v>15196.858374384901</v>
      </c>
      <c r="BH98" s="15">
        <f t="shared" ca="1" si="48"/>
        <v>19388.322934179083</v>
      </c>
      <c r="BI98" s="15">
        <f t="shared" ca="1" si="49"/>
        <v>24114.092044825626</v>
      </c>
      <c r="BJ98" s="15">
        <f t="shared" ca="1" si="50"/>
        <v>32990.654570796025</v>
      </c>
      <c r="BK98" s="15">
        <f t="shared" ca="1" si="51"/>
        <v>46171.525988584624</v>
      </c>
      <c r="BL98" s="15">
        <f t="shared" ca="1" si="52"/>
        <v>43508.684532022409</v>
      </c>
      <c r="BM98" s="15">
        <f t="shared" ca="1" si="53"/>
        <v>49816.690970026488</v>
      </c>
      <c r="BN98" s="15">
        <f t="shared" ca="1" si="54"/>
        <v>65233.849772400223</v>
      </c>
      <c r="BO98" s="15">
        <f t="shared" ca="1" si="55"/>
        <v>80995.931800072503</v>
      </c>
      <c r="BP98" s="15">
        <f t="shared" ca="1" si="56"/>
        <v>103616.33947396868</v>
      </c>
      <c r="BQ98" s="15">
        <f ca="1">Inputs!$B$20*EXP($B$10-0.5*C$7^2+C$7*AJ98)</f>
        <v>5235.5540261576716</v>
      </c>
      <c r="BR98" s="15">
        <f t="shared" ca="1" si="57"/>
        <v>7702.4024555061415</v>
      </c>
      <c r="BS98" s="15">
        <f t="shared" ca="1" si="58"/>
        <v>11710.481839894523</v>
      </c>
      <c r="BT98" s="15">
        <f t="shared" ca="1" si="59"/>
        <v>14782.266665407738</v>
      </c>
      <c r="BU98" s="15">
        <f t="shared" ca="1" si="60"/>
        <v>16461.333910688518</v>
      </c>
      <c r="BV98" s="15">
        <f t="shared" ca="1" si="61"/>
        <v>32418.559950809835</v>
      </c>
      <c r="BW98" s="15">
        <f t="shared" ca="1" si="62"/>
        <v>30491.395509909384</v>
      </c>
      <c r="BX98" s="15">
        <f t="shared" ca="1" si="63"/>
        <v>59220.004476225768</v>
      </c>
      <c r="BY98" s="15">
        <f t="shared" ca="1" si="64"/>
        <v>100455.09403519276</v>
      </c>
      <c r="BZ98" s="15">
        <f t="shared" ca="1" si="65"/>
        <v>141328.74109128333</v>
      </c>
      <c r="CA98" s="15">
        <f t="shared" ca="1" si="66"/>
        <v>210607.46563889488</v>
      </c>
      <c r="CB98" s="15">
        <f ca="1">(AU98*DCF!C$10-DCF!C$5*MAX(AU98*DCF!C$10,0)-MAX(AU98-Inputs!$B$6,0)/Inputs!$B$10)*DCF!C$6</f>
        <v>1031.1073064845937</v>
      </c>
      <c r="CC98" s="15">
        <f ca="1">(AV98*DCF!D$10-DCF!D$5*MAX(AV98*DCF!D$10,0)-MAX(AV98-AU98,0)/Inputs!$B$10)*DCF!D$6</f>
        <v>978.50387490002095</v>
      </c>
      <c r="CD98" s="15">
        <f ca="1">(AW98*DCF!E$10-DCF!E$5*MAX(AW98*DCF!E$10,0)-MAX(AW98-AV98,0)/Inputs!$B$10)*DCF!E$6</f>
        <v>1343.4535617993283</v>
      </c>
      <c r="CE98" s="15">
        <f ca="1">(AX98*DCF!F$10-DCF!F$5*MAX(AX98*DCF!F$10,0)-MAX(AX98-AW98,0)/Inputs!$B$10)*DCF!F$6</f>
        <v>1568.1720310434548</v>
      </c>
      <c r="CF98" s="15">
        <f ca="1">(AY98*DCF!G$10-DCF!G$5*MAX(AY98*DCF!G$10,0)-MAX(AY98-AX98,0)/Inputs!$B$10)*DCF!G$6</f>
        <v>2150.2228631545804</v>
      </c>
      <c r="CG98" s="15">
        <f ca="1">(AZ98*DCF!H$10-DCF!H$5*MAX(AZ98*DCF!H$10,0)-MAX(AZ98-AY98,0)/Inputs!$B$10)*DCF!H$6</f>
        <v>2538.4160107194398</v>
      </c>
      <c r="CH98" s="15">
        <f ca="1">(BA98*DCF!I$10-DCF!I$5*MAX(BA98*DCF!I$10,0)-MAX(BA98-AZ98,0)/Inputs!$B$10)*DCF!I$6</f>
        <v>2760.3215664187828</v>
      </c>
      <c r="CI98" s="15">
        <f ca="1">(BB98*DCF!J$10-DCF!J$5*MAX(BB98*DCF!J$10,0)-MAX(BB98-BA98,0)/Inputs!$B$10)*DCF!J$6</f>
        <v>3278.0961111612442</v>
      </c>
      <c r="CJ98" s="15">
        <f ca="1">(BC98*DCF!K$10-DCF!K$5*MAX(BC98*DCF!K$10,0)-MAX(BC98-BB98,0)/Inputs!$B$10)*DCF!K$6</f>
        <v>4128.9505046819941</v>
      </c>
      <c r="CK98" s="15">
        <f ca="1">(BD98*DCF!L$10-DCF!L$5*MAX(BD98*DCF!L$10,0)-MAX(BD98-BC98,0)/Inputs!$B$10)*DCF!L$6</f>
        <v>4849.691999779061</v>
      </c>
      <c r="CL98" s="15">
        <f ca="1">(BE98*DCF!M$10-DCF!M$5*MAX(BE98*DCF!M$10,0)-MAX(BE98-BD98,0)/Inputs!$B$10)*DCF!M$6</f>
        <v>5318.021014991321</v>
      </c>
      <c r="CM98" s="15">
        <f ca="1">(BF98*DCF!C$28-DCF!C$5*MAX(BF98*DCF!C$28,0)-MAX(BF98-Inputs!$B$13,0)/Inputs!$B$17)*DCF!C$6</f>
        <v>3102.5805406351024</v>
      </c>
      <c r="CN98" s="15">
        <f ca="1">(BG98*DCF!D$28-DCF!D$5*MAX(BG98*DCF!D$28,0)-MAX(BG98-BF98,0)/Inputs!$B$17)*DCF!D$6</f>
        <v>3402.5013570645719</v>
      </c>
      <c r="CO98" s="15">
        <f ca="1">(BH98*DCF!E$28-DCF!E$5*MAX(BH98*DCF!E$28,0)-MAX(BH98-BG98,0)/Inputs!$B$17)*DCF!E$6</f>
        <v>4665.0383218969655</v>
      </c>
      <c r="CP98" s="15">
        <f ca="1">(BI98*DCF!F$28-DCF!F$5*MAX(BI98*DCF!F$28,0)-MAX(BI98-BH98,0)/Inputs!$B$17)*DCF!F$6</f>
        <v>5685.9398411157481</v>
      </c>
      <c r="CQ98" s="15">
        <f ca="1">(BJ98*DCF!G$28-DCF!G$5*MAX(BJ98*DCF!G$28,0)-MAX(BJ98-BI98,0)/Inputs!$B$17)*DCF!G$6</f>
        <v>7066.725500630374</v>
      </c>
      <c r="CR98" s="15">
        <f ca="1">(BK98*DCF!H$28-DCF!H$5*MAX(BK98*DCF!H$28,0)-MAX(BK98-BJ98,0)/Inputs!$B$17)*DCF!H$6</f>
        <v>9370.7902586037926</v>
      </c>
      <c r="CS98" s="15">
        <f ca="1">(BL98*DCF!I$28-DCF!I$5*MAX(BL98*DCF!I$28,0)-MAX(BL98-BK98,0)/Inputs!$B$17)*DCF!I$6</f>
        <v>10231.199307842206</v>
      </c>
      <c r="CT98" s="15">
        <f ca="1">(BM98*DCF!J$28-DCF!J$5*MAX(BM98*DCF!J$28,0)-MAX(BM98-BL98,0)/Inputs!$B$17)*DCF!J$6</f>
        <v>10276.867565171708</v>
      </c>
      <c r="CU98" s="15">
        <f ca="1">(BN98*DCF!K$28-DCF!K$5*MAX(BN98*DCF!K$28,0)-MAX(BN98-BM98,0)/Inputs!$B$17)*DCF!K$6</f>
        <v>11887.898698235545</v>
      </c>
      <c r="CV98" s="15">
        <f ca="1">(BO98*DCF!L$28-DCF!L$5*MAX(BO98*DCF!L$28,0)-MAX(BO98-BN98,0)/Inputs!$B$17)*DCF!L$6</f>
        <v>14376.882624006543</v>
      </c>
      <c r="CW98" s="15">
        <f ca="1">(BP98*DCF!M$28-DCF!M$5*MAX(BP98*DCF!M$28,0)-MAX(BP98-BO98,0)/Inputs!$B$17)*DCF!M$6</f>
        <v>17131.006018376564</v>
      </c>
      <c r="CX98" s="15">
        <f ca="1">(BQ98*DCF!C$46-DCF!C$5*MAX(BQ98*DCF!C$46,0)-MAX(BQ98-Inputs!$B$20,0)/Inputs!$B$24)*DCF!C$6</f>
        <v>-2148.8826971069316</v>
      </c>
      <c r="CY98" s="15">
        <f ca="1">(BR98*DCF!D$46-DCF!D$5*MAX(BR98*DCF!D$46,0)-MAX(BR98-BQ98,0)/Inputs!$B$24)*DCF!D$6</f>
        <v>-2367.2042249095903</v>
      </c>
      <c r="CZ98" s="15">
        <f ca="1">(BS98*DCF!E$46-DCF!E$5*MAX(BS98*DCF!E$46,0)-MAX(BS98-BR98,0)/Inputs!$B$24)*DCF!E$6</f>
        <v>-2964.6594196918436</v>
      </c>
      <c r="DA98" s="15">
        <f ca="1">(BT98*DCF!F$46-DCF!F$5*MAX(BT98*DCF!F$46,0)-MAX(BT98-BS98,0)/Inputs!$B$24)*DCF!F$6</f>
        <v>-2195.0720806895529</v>
      </c>
      <c r="DB98" s="15">
        <f ca="1">(BU98*DCF!G$46-DCF!G$5*MAX(BU98*DCF!G$46,0)-MAX(BU98-BT98,0)/Inputs!$B$24)*DCF!G$6</f>
        <v>-1118.5317961253463</v>
      </c>
      <c r="DC98" s="15">
        <f ca="1">(BV98*DCF!H$46-DCF!H$5*MAX(BV98*DCF!H$46,0)-MAX(BV98-BU98,0)/Inputs!$B$24)*DCF!H$6</f>
        <v>-4958.610220421604</v>
      </c>
      <c r="DD98" s="15">
        <f ca="1">(BW98*DCF!I$46-DCF!I$5*MAX(BW98*DCF!I$46,0)-MAX(BW98-BV98,0)/Inputs!$B$24)*DCF!I$6</f>
        <v>704.21059691619723</v>
      </c>
      <c r="DE98" s="15">
        <f ca="1">(BX98*DCF!J$46-DCF!J$5*MAX(BX98*DCF!J$46,0)-MAX(BX98-BW98,0)/Inputs!$B$24)*DCF!J$6</f>
        <v>-5134.2423621162379</v>
      </c>
      <c r="DF98" s="15">
        <f ca="1">(BY98*DCF!K$46-DCF!K$5*MAX(BY98*DCF!K$46,0)-MAX(BY98-BX98,0)/Inputs!$B$24)*DCF!K$6</f>
        <v>-4363.1686036165665</v>
      </c>
      <c r="DG98" s="15">
        <f ca="1">(BZ98*DCF!L$46-DCF!L$5*MAX(BZ98*DCF!L$46,0)-MAX(BZ98-BY98,0)/Inputs!$B$24)*DCF!L$6</f>
        <v>519.56061929412431</v>
      </c>
      <c r="DH98" s="15">
        <f ca="1">(CA98*DCF!M$46-DCF!M$5*MAX(CA98*DCF!M$46,0)-MAX(CA98-BZ98,0)/Inputs!$B$24)*DCF!M$6</f>
        <v>2027.6517633160252</v>
      </c>
      <c r="DI98" s="15">
        <f ca="1">SUM(CB98:CL98)+BE98*DCF!M$10*(1+Inputs!$B$30)*(1-Inputs!$B$33)*(1-Inputs!$B$30/Inputs!$B$31)/(Inputs!$B$29-Inputs!$B$30)*DCF!M$6</f>
        <v>162275.20270354438</v>
      </c>
      <c r="DJ98" s="15">
        <f ca="1">SUM(CM98:CW98)+BP98*DCF!M$28*(1+Inputs!$B$30)*(1-Inputs!$B$33)*(1-Inputs!$B$30/Inputs!$B$31)/(Inputs!$B$29-Inputs!$B$30)*DCF!M$6</f>
        <v>481684.95395397407</v>
      </c>
      <c r="DK98" s="15">
        <f ca="1">SUM(CX98:DH98)+CA98*DCF!M$46*(1+Inputs!$B$30)*(1-Inputs!$B$33)*(1-Inputs!$B$30/Inputs!$B$31)/(Inputs!$B$29-Inputs!$B$30)*DCF!M$6</f>
        <v>303625.14150177164</v>
      </c>
      <c r="DM98" s="15">
        <f ca="1">DI98+DJ98+DK98+Inputs!$B$34+Inputs!$B$36-Inputs!$B$35</f>
        <v>1024436.2981592901</v>
      </c>
    </row>
    <row r="99" spans="1:117" x14ac:dyDescent="0.75">
      <c r="A99" s="11">
        <v>86</v>
      </c>
      <c r="C99" s="24">
        <f t="shared" ca="1" si="68"/>
        <v>-0.25152852190071767</v>
      </c>
      <c r="D99" s="24">
        <f t="shared" ca="1" si="68"/>
        <v>1.5663219256958241</v>
      </c>
      <c r="E99" s="24">
        <f t="shared" ca="1" si="68"/>
        <v>-3.2244928157909536</v>
      </c>
      <c r="F99" s="24">
        <f t="shared" ca="1" si="68"/>
        <v>-1.1680348971288916</v>
      </c>
      <c r="G99" s="24">
        <f t="shared" ca="1" si="68"/>
        <v>-0.1772237379430715</v>
      </c>
      <c r="H99" s="24">
        <f t="shared" ca="1" si="68"/>
        <v>-1.177853636834816</v>
      </c>
      <c r="I99" s="24">
        <f t="shared" ca="1" si="68"/>
        <v>0.64254415184201374</v>
      </c>
      <c r="J99" s="24">
        <f t="shared" ca="1" si="68"/>
        <v>0.81180136516978885</v>
      </c>
      <c r="K99" s="24">
        <f t="shared" ca="1" si="68"/>
        <v>2.034545715249223</v>
      </c>
      <c r="L99" s="24">
        <f t="shared" ca="1" si="68"/>
        <v>0.78223453487824146</v>
      </c>
      <c r="M99" s="24">
        <f t="shared" ca="1" si="68"/>
        <v>0.86807659660388314</v>
      </c>
      <c r="N99" s="24">
        <f ca="1">SQRT(Inputs!$B$38)*C99+SQRT(1-Inputs!$B$38)*_xlfn.NORM.S.INV(RAND())</f>
        <v>-1.4541929913674609</v>
      </c>
      <c r="O99" s="24">
        <f ca="1">SQRT(Inputs!$B$38)*D99+SQRT(1-Inputs!$B$38)*_xlfn.NORM.S.INV(RAND())</f>
        <v>1.0564254236983219</v>
      </c>
      <c r="P99" s="24">
        <f ca="1">SQRT(Inputs!$B$38)*E99+SQRT(1-Inputs!$B$38)*_xlfn.NORM.S.INV(RAND())</f>
        <v>-2.6359840627533022</v>
      </c>
      <c r="Q99" s="24">
        <f ca="1">SQRT(Inputs!$B$38)*F99+SQRT(1-Inputs!$B$38)*_xlfn.NORM.S.INV(RAND())</f>
        <v>-0.88079186584041413</v>
      </c>
      <c r="R99" s="24">
        <f ca="1">SQRT(Inputs!$B$38)*G99+SQRT(1-Inputs!$B$38)*_xlfn.NORM.S.INV(RAND())</f>
        <v>5.4735807104283621E-2</v>
      </c>
      <c r="S99" s="24">
        <f ca="1">SQRT(Inputs!$B$38)*H99+SQRT(1-Inputs!$B$38)*_xlfn.NORM.S.INV(RAND())</f>
        <v>0.4493573227624037</v>
      </c>
      <c r="T99" s="24">
        <f ca="1">SQRT(Inputs!$B$38)*I99+SQRT(1-Inputs!$B$38)*_xlfn.NORM.S.INV(RAND())</f>
        <v>0.53036917542296536</v>
      </c>
      <c r="U99" s="24">
        <f ca="1">SQRT(Inputs!$B$38)*J99+SQRT(1-Inputs!$B$38)*_xlfn.NORM.S.INV(RAND())</f>
        <v>0.27189301493932583</v>
      </c>
      <c r="V99" s="24">
        <f ca="1">SQRT(Inputs!$B$38)*K99+SQRT(1-Inputs!$B$38)*_xlfn.NORM.S.INV(RAND())</f>
        <v>0.48960898498444561</v>
      </c>
      <c r="W99" s="24">
        <f ca="1">SQRT(Inputs!$B$38)*L99+SQRT(1-Inputs!$B$38)*_xlfn.NORM.S.INV(RAND())</f>
        <v>9.9537560005833081E-2</v>
      </c>
      <c r="X99" s="24">
        <f ca="1">SQRT(Inputs!$B$38)*M99+SQRT(1-Inputs!$B$38)*_xlfn.NORM.S.INV(RAND())</f>
        <v>0.87871173896763644</v>
      </c>
      <c r="Y99" s="24">
        <f ca="1">SQRT(Inputs!$B$38)*C99+SQRT(1-Inputs!$B$38)*_xlfn.NORM.S.INV(RAND())</f>
        <v>-0.42005151703872007</v>
      </c>
      <c r="Z99" s="24">
        <f ca="1">SQRT(Inputs!$B$38)*D99+SQRT(1-Inputs!$B$38)*_xlfn.NORM.S.INV(RAND())</f>
        <v>0.67983977685462893</v>
      </c>
      <c r="AA99" s="24">
        <f ca="1">SQRT(Inputs!$B$38)*E99+SQRT(1-Inputs!$B$38)*_xlfn.NORM.S.INV(RAND())</f>
        <v>-0.99563945963563638</v>
      </c>
      <c r="AB99" s="24">
        <f ca="1">SQRT(Inputs!$B$38)*F99+SQRT(1-Inputs!$B$38)*_xlfn.NORM.S.INV(RAND())</f>
        <v>0.2370963476731508</v>
      </c>
      <c r="AC99" s="24">
        <f ca="1">SQRT(Inputs!$B$38)*G99+SQRT(1-Inputs!$B$38)*_xlfn.NORM.S.INV(RAND())</f>
        <v>1.1672688526627493</v>
      </c>
      <c r="AD99" s="24">
        <f ca="1">SQRT(Inputs!$B$38)*H99+SQRT(1-Inputs!$B$38)*_xlfn.NORM.S.INV(RAND())</f>
        <v>-3.1183130941844865</v>
      </c>
      <c r="AE99" s="24">
        <f ca="1">SQRT(Inputs!$B$38)*I99+SQRT(1-Inputs!$B$38)*_xlfn.NORM.S.INV(RAND())</f>
        <v>0.64628955038736424</v>
      </c>
      <c r="AF99" s="24">
        <f ca="1">SQRT(Inputs!$B$38)*J99+SQRT(1-Inputs!$B$38)*_xlfn.NORM.S.INV(RAND())</f>
        <v>0.39277915863422519</v>
      </c>
      <c r="AG99" s="24">
        <f ca="1">SQRT(Inputs!$B$38)*K99+SQRT(1-Inputs!$B$38)*_xlfn.NORM.S.INV(RAND())</f>
        <v>1.7482336361972335</v>
      </c>
      <c r="AH99" s="24">
        <f ca="1">SQRT(Inputs!$B$38)*L99+SQRT(1-Inputs!$B$38)*_xlfn.NORM.S.INV(RAND())</f>
        <v>0.54607340837228002</v>
      </c>
      <c r="AI99" s="24">
        <f ca="1">SQRT(Inputs!$B$38)*M99+SQRT(1-Inputs!$B$38)*_xlfn.NORM.S.INV(RAND())</f>
        <v>-0.39896513034391906</v>
      </c>
      <c r="AJ99" s="24">
        <f ca="1">SQRT(Inputs!$B$38)*C99+SQRT(1-Inputs!$B$38)*_xlfn.NORM.S.INV(RAND())</f>
        <v>5.7362297556438319E-2</v>
      </c>
      <c r="AK99" s="24">
        <f ca="1">SQRT(Inputs!$B$38)*D99+SQRT(1-Inputs!$B$38)*_xlfn.NORM.S.INV(RAND())</f>
        <v>1.8600027856806267</v>
      </c>
      <c r="AL99" s="24">
        <f ca="1">SQRT(Inputs!$B$38)*E99+SQRT(1-Inputs!$B$38)*_xlfn.NORM.S.INV(RAND())</f>
        <v>-2.6399868747100985</v>
      </c>
      <c r="AM99" s="24">
        <f ca="1">SQRT(Inputs!$B$38)*F99+SQRT(1-Inputs!$B$38)*_xlfn.NORM.S.INV(RAND())</f>
        <v>7.56406481147337E-2</v>
      </c>
      <c r="AN99" s="24">
        <f ca="1">SQRT(Inputs!$B$38)*G99+SQRT(1-Inputs!$B$38)*_xlfn.NORM.S.INV(RAND())</f>
        <v>0.57272249429453148</v>
      </c>
      <c r="AO99" s="24">
        <f ca="1">SQRT(Inputs!$B$38)*H99+SQRT(1-Inputs!$B$38)*_xlfn.NORM.S.INV(RAND())</f>
        <v>-1.7037364466629552</v>
      </c>
      <c r="AP99" s="24">
        <f ca="1">SQRT(Inputs!$B$38)*I99+SQRT(1-Inputs!$B$38)*_xlfn.NORM.S.INV(RAND())</f>
        <v>0.10650624812384724</v>
      </c>
      <c r="AQ99" s="24">
        <f ca="1">SQRT(Inputs!$B$38)*J99+SQRT(1-Inputs!$B$38)*_xlfn.NORM.S.INV(RAND())</f>
        <v>0.75344181861544213</v>
      </c>
      <c r="AR99" s="24">
        <f ca="1">SQRT(Inputs!$B$38)*K99+SQRT(1-Inputs!$B$38)*_xlfn.NORM.S.INV(RAND())</f>
        <v>1.3315586354415163</v>
      </c>
      <c r="AS99" s="24">
        <f ca="1">SQRT(Inputs!$B$38)*L99+SQRT(1-Inputs!$B$38)*_xlfn.NORM.S.INV(RAND())</f>
        <v>0.66150035501332383</v>
      </c>
      <c r="AT99" s="24">
        <f ca="1">SQRT(Inputs!$B$38)*M99+SQRT(1-Inputs!$B$38)*_xlfn.NORM.S.INV(RAND())</f>
        <v>-0.7261323788592744</v>
      </c>
      <c r="AU99" s="15">
        <f ca="1">Inputs!$B$6*EXP($B$8-0.5*C$5^2+C$5*N99)</f>
        <v>3921.4537733624879</v>
      </c>
      <c r="AV99" s="15">
        <f t="shared" ca="1" si="37"/>
        <v>5575.4535887050042</v>
      </c>
      <c r="AW99" s="15">
        <f t="shared" ca="1" si="38"/>
        <v>4764.1765048160578</v>
      </c>
      <c r="AX99" s="15">
        <f t="shared" ca="1" si="39"/>
        <v>5210.4842324931496</v>
      </c>
      <c r="AY99" s="15">
        <f t="shared" ca="1" si="40"/>
        <v>6408.57957904663</v>
      </c>
      <c r="AZ99" s="15">
        <f t="shared" ca="1" si="41"/>
        <v>8235.462820902605</v>
      </c>
      <c r="BA99" s="15">
        <f t="shared" ca="1" si="42"/>
        <v>10653.33620361728</v>
      </c>
      <c r="BB99" s="15">
        <f t="shared" ca="1" si="43"/>
        <v>13403.114054043141</v>
      </c>
      <c r="BC99" s="15">
        <f t="shared" ca="1" si="44"/>
        <v>17209.852684089226</v>
      </c>
      <c r="BD99" s="15">
        <f t="shared" ca="1" si="45"/>
        <v>21280.900409994178</v>
      </c>
      <c r="BE99" s="15">
        <f t="shared" ca="1" si="46"/>
        <v>28249.834350922643</v>
      </c>
      <c r="BF99" s="15">
        <f ca="1">Inputs!$B$13*EXP($B$9-0.5*C$6^2+C$6*Y99)</f>
        <v>12725.905373423077</v>
      </c>
      <c r="BG99" s="15">
        <f t="shared" ca="1" si="47"/>
        <v>17533.662016195045</v>
      </c>
      <c r="BH99" s="15">
        <f t="shared" ca="1" si="48"/>
        <v>18161.913605520898</v>
      </c>
      <c r="BI99" s="15">
        <f t="shared" ca="1" si="49"/>
        <v>23059.263066774638</v>
      </c>
      <c r="BJ99" s="15">
        <f t="shared" ca="1" si="50"/>
        <v>33449.199410234294</v>
      </c>
      <c r="BK99" s="15">
        <f t="shared" ca="1" si="51"/>
        <v>26851.335856141759</v>
      </c>
      <c r="BL99" s="15">
        <f t="shared" ca="1" si="52"/>
        <v>35865.110405309679</v>
      </c>
      <c r="BM99" s="15">
        <f t="shared" ca="1" si="53"/>
        <v>46290.437152171726</v>
      </c>
      <c r="BN99" s="15">
        <f t="shared" ca="1" si="54"/>
        <v>70200.037542294594</v>
      </c>
      <c r="BO99" s="15">
        <f t="shared" ca="1" si="55"/>
        <v>92034.298956033846</v>
      </c>
      <c r="BP99" s="15">
        <f t="shared" ca="1" si="56"/>
        <v>108270.70888351208</v>
      </c>
      <c r="BQ99" s="15">
        <f ca="1">Inputs!$B$20*EXP($B$10-0.5*C$7^2+C$7*AJ99)</f>
        <v>4377.679636234383</v>
      </c>
      <c r="BR99" s="15">
        <f t="shared" ca="1" si="57"/>
        <v>10723.09734355048</v>
      </c>
      <c r="BS99" s="15">
        <f t="shared" ca="1" si="58"/>
        <v>6879.5650462226695</v>
      </c>
      <c r="BT99" s="15">
        <f t="shared" ca="1" si="59"/>
        <v>9675.523623062707</v>
      </c>
      <c r="BU99" s="15">
        <f t="shared" ca="1" si="60"/>
        <v>15402.291304678058</v>
      </c>
      <c r="BV99" s="15">
        <f t="shared" ca="1" si="61"/>
        <v>14598.185784826715</v>
      </c>
      <c r="BW99" s="15">
        <f t="shared" ca="1" si="62"/>
        <v>20835.360681189137</v>
      </c>
      <c r="BX99" s="15">
        <f t="shared" ca="1" si="63"/>
        <v>33893.12802933764</v>
      </c>
      <c r="BY99" s="15">
        <f t="shared" ca="1" si="64"/>
        <v>61269.357628984682</v>
      </c>
      <c r="BZ99" s="15">
        <f t="shared" ca="1" si="65"/>
        <v>97086.136896049531</v>
      </c>
      <c r="CA99" s="15">
        <f t="shared" ca="1" si="66"/>
        <v>119867.33166115807</v>
      </c>
      <c r="CB99" s="15">
        <f ca="1">(AU99*DCF!C$10-DCF!C$5*MAX(AU99*DCF!C$10,0)-MAX(AU99-Inputs!$B$6,0)/Inputs!$B$10)*DCF!C$6</f>
        <v>1007.0650758802179</v>
      </c>
      <c r="CC99" s="15">
        <f ca="1">(AV99*DCF!D$10-DCF!D$5*MAX(AV99*DCF!D$10,0)-MAX(AV99-AU99,0)/Inputs!$B$10)*DCF!D$6</f>
        <v>955.69447306770996</v>
      </c>
      <c r="CD99" s="15">
        <f ca="1">(AW99*DCF!E$10-DCF!E$5*MAX(AW99*DCF!E$10,0)-MAX(AW99-AV99,0)/Inputs!$B$10)*DCF!E$6</f>
        <v>1099.9725156549368</v>
      </c>
      <c r="CE99" s="15">
        <f ca="1">(AX99*DCF!F$10-DCF!F$5*MAX(AX99*DCF!F$10,0)-MAX(AX99-AW99,0)/Inputs!$B$10)*DCF!F$6</f>
        <v>1044.5748312286169</v>
      </c>
      <c r="CF99" s="15">
        <f ca="1">(AY99*DCF!G$10-DCF!G$5*MAX(AY99*DCF!G$10,0)-MAX(AY99-AX99,0)/Inputs!$B$10)*DCF!G$6</f>
        <v>1090.1281351089017</v>
      </c>
      <c r="CG99" s="15">
        <f ca="1">(AZ99*DCF!H$10-DCF!H$5*MAX(AZ99*DCF!H$10,0)-MAX(AZ99-AY99,0)/Inputs!$B$10)*DCF!H$6</f>
        <v>1274.5251430227613</v>
      </c>
      <c r="CH99" s="15">
        <f ca="1">(BA99*DCF!I$10-DCF!I$5*MAX(BA99*DCF!I$10,0)-MAX(BA99-AZ99,0)/Inputs!$B$10)*DCF!I$6</f>
        <v>1549.3599401209808</v>
      </c>
      <c r="CI99" s="15">
        <f ca="1">(BB99*DCF!J$10-DCF!J$5*MAX(BB99*DCF!J$10,0)-MAX(BB99-BA99,0)/Inputs!$B$10)*DCF!J$6</f>
        <v>1883.3219507155011</v>
      </c>
      <c r="CJ99" s="15">
        <f ca="1">(BC99*DCF!K$10-DCF!K$5*MAX(BC99*DCF!K$10,0)-MAX(BC99-BB99,0)/Inputs!$B$10)*DCF!K$6</f>
        <v>2237.6244313169236</v>
      </c>
      <c r="CK99" s="15">
        <f ca="1">(BD99*DCF!L$10-DCF!L$5*MAX(BD99*DCF!L$10,0)-MAX(BD99-BC99,0)/Inputs!$B$10)*DCF!L$6</f>
        <v>2683.1120717652484</v>
      </c>
      <c r="CL99" s="15">
        <f ca="1">(BE99*DCF!M$10-DCF!M$5*MAX(BE99*DCF!M$10,0)-MAX(BE99-BD99,0)/Inputs!$B$10)*DCF!M$6</f>
        <v>3153.903389931535</v>
      </c>
      <c r="CM99" s="15">
        <f ca="1">(BF99*DCF!C$28-DCF!C$5*MAX(BF99*DCF!C$28,0)-MAX(BF99-Inputs!$B$13,0)/Inputs!$B$17)*DCF!C$6</f>
        <v>3574.6468402766736</v>
      </c>
      <c r="CN99" s="15">
        <f ca="1">(BG99*DCF!D$28-DCF!D$5*MAX(BG99*DCF!D$28,0)-MAX(BG99-BF99,0)/Inputs!$B$17)*DCF!D$6</f>
        <v>4138.3529310917356</v>
      </c>
      <c r="CO99" s="15">
        <f ca="1">(BH99*DCF!E$28-DCF!E$5*MAX(BH99*DCF!E$28,0)-MAX(BH99-BG99,0)/Inputs!$B$17)*DCF!E$6</f>
        <v>5019.9575916611584</v>
      </c>
      <c r="CP99" s="15">
        <f ca="1">(BI99*DCF!F$28-DCF!F$5*MAX(BI99*DCF!F$28,0)-MAX(BI99-BH99,0)/Inputs!$B$17)*DCF!F$6</f>
        <v>5368.3426438175911</v>
      </c>
      <c r="CQ99" s="15">
        <f ca="1">(BJ99*DCF!G$28-DCF!G$5*MAX(BJ99*DCF!G$28,0)-MAX(BJ99-BI99,0)/Inputs!$B$17)*DCF!G$6</f>
        <v>6931.1639123984532</v>
      </c>
      <c r="CR99" s="15">
        <f ca="1">(BK99*DCF!H$28-DCF!H$5*MAX(BK99*DCF!H$28,0)-MAX(BK99-BJ99,0)/Inputs!$B$17)*DCF!H$6</f>
        <v>6640.631600713793</v>
      </c>
      <c r="CS99" s="15">
        <f ca="1">(BL99*DCF!I$28-DCF!I$5*MAX(BL99*DCF!I$28,0)-MAX(BL99-BK99,0)/Inputs!$B$17)*DCF!I$6</f>
        <v>7140.0366525163599</v>
      </c>
      <c r="CT99" s="15">
        <f ca="1">(BM99*DCF!J$28-DCF!J$5*MAX(BM99*DCF!J$28,0)-MAX(BM99-BL99,0)/Inputs!$B$17)*DCF!J$6</f>
        <v>8944.2971876032861</v>
      </c>
      <c r="CU99" s="15">
        <f ca="1">(BN99*DCF!K$28-DCF!K$5*MAX(BN99*DCF!K$28,0)-MAX(BN99-BM99,0)/Inputs!$B$17)*DCF!K$6</f>
        <v>11896.463311525402</v>
      </c>
      <c r="CV99" s="15">
        <f ca="1">(BO99*DCF!L$28-DCF!L$5*MAX(BO99*DCF!L$28,0)-MAX(BO99-BN99,0)/Inputs!$B$17)*DCF!L$6</f>
        <v>15892.191342747199</v>
      </c>
      <c r="CW99" s="15">
        <f ca="1">(BP99*DCF!M$28-DCF!M$5*MAX(BP99*DCF!M$28,0)-MAX(BP99-BO99,0)/Inputs!$B$17)*DCF!M$6</f>
        <v>18674.03546672791</v>
      </c>
      <c r="CX99" s="15">
        <f ca="1">(BQ99*DCF!C$46-DCF!C$5*MAX(BQ99*DCF!C$46,0)-MAX(BQ99-Inputs!$B$20,0)/Inputs!$B$24)*DCF!C$6</f>
        <v>-1554.5124500469165</v>
      </c>
      <c r="CY99" s="15">
        <f ca="1">(BR99*DCF!D$46-DCF!D$5*MAX(BR99*DCF!D$46,0)-MAX(BR99-BQ99,0)/Inputs!$B$24)*DCF!D$6</f>
        <v>-4537.7197146440758</v>
      </c>
      <c r="CZ99" s="15">
        <f ca="1">(BS99*DCF!E$46-DCF!E$5*MAX(BS99*DCF!E$46,0)-MAX(BS99-BR99,0)/Inputs!$B$24)*DCF!E$6</f>
        <v>-813.520544937252</v>
      </c>
      <c r="DA99" s="15">
        <f ca="1">(BT99*DCF!F$46-DCF!F$5*MAX(BT99*DCF!F$46,0)-MAX(BT99-BS99,0)/Inputs!$B$24)*DCF!F$6</f>
        <v>-1722.7297083787314</v>
      </c>
      <c r="DB99" s="15">
        <f ca="1">(BU99*DCF!G$46-DCF!G$5*MAX(BU99*DCF!G$46,0)-MAX(BU99-BT99,0)/Inputs!$B$24)*DCF!G$6</f>
        <v>-2444.4741492590874</v>
      </c>
      <c r="DC99" s="15">
        <f ca="1">(BV99*DCF!H$46-DCF!H$5*MAX(BV99*DCF!H$46,0)-MAX(BV99-BU99,0)/Inputs!$B$24)*DCF!H$6</f>
        <v>0</v>
      </c>
      <c r="DD99" s="15">
        <f ca="1">(BW99*DCF!I$46-DCF!I$5*MAX(BW99*DCF!I$46,0)-MAX(BW99-BV99,0)/Inputs!$B$24)*DCF!I$6</f>
        <v>-1309.250894103171</v>
      </c>
      <c r="DE99" s="15">
        <f ca="1">(BX99*DCF!J$46-DCF!J$5*MAX(BX99*DCF!J$46,0)-MAX(BX99-BW99,0)/Inputs!$B$24)*DCF!J$6</f>
        <v>-2040.9835994422651</v>
      </c>
      <c r="DF99" s="15">
        <f ca="1">(BY99*DCF!K$46-DCF!K$5*MAX(BY99*DCF!K$46,0)-MAX(BY99-BX99,0)/Inputs!$B$24)*DCF!K$6</f>
        <v>-3206.5370019305674</v>
      </c>
      <c r="DG99" s="15">
        <f ca="1">(BZ99*DCF!L$46-DCF!L$5*MAX(BZ99*DCF!L$46,0)-MAX(BZ99-BY99,0)/Inputs!$B$24)*DCF!L$6</f>
        <v>-1394.3402652991392</v>
      </c>
      <c r="DH99" s="15">
        <f ca="1">(CA99*DCF!M$46-DCF!M$5*MAX(CA99*DCF!M$46,0)-MAX(CA99-BZ99,0)/Inputs!$B$24)*DCF!M$6</f>
        <v>4634.5782825899005</v>
      </c>
      <c r="DI99" s="15">
        <f ca="1">SUM(CB99:CL99)+BE99*DCF!M$10*(1+Inputs!$B$30)*(1-Inputs!$B$33)*(1-Inputs!$B$30/Inputs!$B$31)/(Inputs!$B$29-Inputs!$B$30)*DCF!M$6</f>
        <v>96598.944521817029</v>
      </c>
      <c r="DJ99" s="15">
        <f ca="1">SUM(CM99:CW99)+BP99*DCF!M$28*(1+Inputs!$B$30)*(1-Inputs!$B$33)*(1-Inputs!$B$30/Inputs!$B$31)/(Inputs!$B$29-Inputs!$B$30)*DCF!M$6</f>
        <v>495978.53888737189</v>
      </c>
      <c r="DK99" s="15">
        <f ca="1">SUM(CX99:DH99)+CA99*DCF!M$46*(1+Inputs!$B$30)*(1-Inputs!$B$33)*(1-Inputs!$B$30/Inputs!$B$31)/(Inputs!$B$29-Inputs!$B$30)*DCF!M$6</f>
        <v>170939.60389586474</v>
      </c>
      <c r="DM99" s="15">
        <f ca="1">DI99+DJ99+DK99+Inputs!$B$34+Inputs!$B$36-Inputs!$B$35</f>
        <v>840368.0873050536</v>
      </c>
    </row>
    <row r="100" spans="1:117" x14ac:dyDescent="0.75">
      <c r="A100" s="11">
        <v>87</v>
      </c>
      <c r="C100" s="24">
        <f t="shared" ca="1" si="68"/>
        <v>0.34986113551916637</v>
      </c>
      <c r="D100" s="24">
        <f t="shared" ca="1" si="68"/>
        <v>1.6166324612849243</v>
      </c>
      <c r="E100" s="24">
        <f t="shared" ca="1" si="68"/>
        <v>1.2903345410625071</v>
      </c>
      <c r="F100" s="24">
        <f t="shared" ca="1" si="68"/>
        <v>1.7416472446288234</v>
      </c>
      <c r="G100" s="24">
        <f t="shared" ca="1" si="68"/>
        <v>-0.42276862553757455</v>
      </c>
      <c r="H100" s="24">
        <f t="shared" ca="1" si="68"/>
        <v>-0.71848627970175005</v>
      </c>
      <c r="I100" s="24">
        <f t="shared" ca="1" si="68"/>
        <v>-0.79074193583783969</v>
      </c>
      <c r="J100" s="24">
        <f t="shared" ca="1" si="68"/>
        <v>-0.8595583602890976</v>
      </c>
      <c r="K100" s="24">
        <f t="shared" ca="1" si="68"/>
        <v>-1.7016360943730062</v>
      </c>
      <c r="L100" s="24">
        <f t="shared" ca="1" si="68"/>
        <v>2.0426511134565688</v>
      </c>
      <c r="M100" s="24">
        <f t="shared" ca="1" si="68"/>
        <v>-1.8573544224962999</v>
      </c>
      <c r="N100" s="24">
        <f ca="1">SQRT(Inputs!$B$38)*C100+SQRT(1-Inputs!$B$38)*_xlfn.NORM.S.INV(RAND())</f>
        <v>-0.30965489120156797</v>
      </c>
      <c r="O100" s="24">
        <f ca="1">SQRT(Inputs!$B$38)*D100+SQRT(1-Inputs!$B$38)*_xlfn.NORM.S.INV(RAND())</f>
        <v>0.66783094173708246</v>
      </c>
      <c r="P100" s="24">
        <f ca="1">SQRT(Inputs!$B$38)*E100+SQRT(1-Inputs!$B$38)*_xlfn.NORM.S.INV(RAND())</f>
        <v>2.6957406056845308</v>
      </c>
      <c r="Q100" s="24">
        <f ca="1">SQRT(Inputs!$B$38)*F100+SQRT(1-Inputs!$B$38)*_xlfn.NORM.S.INV(RAND())</f>
        <v>1.5459377238244185</v>
      </c>
      <c r="R100" s="24">
        <f ca="1">SQRT(Inputs!$B$38)*G100+SQRT(1-Inputs!$B$38)*_xlfn.NORM.S.INV(RAND())</f>
        <v>0.29884873712167015</v>
      </c>
      <c r="S100" s="24">
        <f ca="1">SQRT(Inputs!$B$38)*H100+SQRT(1-Inputs!$B$38)*_xlfn.NORM.S.INV(RAND())</f>
        <v>-0.11805212825258615</v>
      </c>
      <c r="T100" s="24">
        <f ca="1">SQRT(Inputs!$B$38)*I100+SQRT(1-Inputs!$B$38)*_xlfn.NORM.S.INV(RAND())</f>
        <v>-0.52568296309705709</v>
      </c>
      <c r="U100" s="24">
        <f ca="1">SQRT(Inputs!$B$38)*J100+SQRT(1-Inputs!$B$38)*_xlfn.NORM.S.INV(RAND())</f>
        <v>-0.58061003775147968</v>
      </c>
      <c r="V100" s="24">
        <f ca="1">SQRT(Inputs!$B$38)*K100+SQRT(1-Inputs!$B$38)*_xlfn.NORM.S.INV(RAND())</f>
        <v>-1.1941017814294368</v>
      </c>
      <c r="W100" s="24">
        <f ca="1">SQRT(Inputs!$B$38)*L100+SQRT(1-Inputs!$B$38)*_xlfn.NORM.S.INV(RAND())</f>
        <v>-0.70378477419318042</v>
      </c>
      <c r="X100" s="24">
        <f ca="1">SQRT(Inputs!$B$38)*M100+SQRT(1-Inputs!$B$38)*_xlfn.NORM.S.INV(RAND())</f>
        <v>-2.0832104225105157</v>
      </c>
      <c r="Y100" s="24">
        <f ca="1">SQRT(Inputs!$B$38)*C100+SQRT(1-Inputs!$B$38)*_xlfn.NORM.S.INV(RAND())</f>
        <v>1.2166316565817197</v>
      </c>
      <c r="Z100" s="24">
        <f ca="1">SQRT(Inputs!$B$38)*D100+SQRT(1-Inputs!$B$38)*_xlfn.NORM.S.INV(RAND())</f>
        <v>1.3711321109613928</v>
      </c>
      <c r="AA100" s="24">
        <f ca="1">SQRT(Inputs!$B$38)*E100+SQRT(1-Inputs!$B$38)*_xlfn.NORM.S.INV(RAND())</f>
        <v>2.1006849429643335</v>
      </c>
      <c r="AB100" s="24">
        <f ca="1">SQRT(Inputs!$B$38)*F100+SQRT(1-Inputs!$B$38)*_xlfn.NORM.S.INV(RAND())</f>
        <v>0.45195059007349137</v>
      </c>
      <c r="AC100" s="24">
        <f ca="1">SQRT(Inputs!$B$38)*G100+SQRT(1-Inputs!$B$38)*_xlfn.NORM.S.INV(RAND())</f>
        <v>-1.4414872388039526</v>
      </c>
      <c r="AD100" s="24">
        <f ca="1">SQRT(Inputs!$B$38)*H100+SQRT(1-Inputs!$B$38)*_xlfn.NORM.S.INV(RAND())</f>
        <v>-1.1005765083728938</v>
      </c>
      <c r="AE100" s="24">
        <f ca="1">SQRT(Inputs!$B$38)*I100+SQRT(1-Inputs!$B$38)*_xlfn.NORM.S.INV(RAND())</f>
        <v>-0.35441113326942725</v>
      </c>
      <c r="AF100" s="24">
        <f ca="1">SQRT(Inputs!$B$38)*J100+SQRT(1-Inputs!$B$38)*_xlfn.NORM.S.INV(RAND())</f>
        <v>-0.53104727660698781</v>
      </c>
      <c r="AG100" s="24">
        <f ca="1">SQRT(Inputs!$B$38)*K100+SQRT(1-Inputs!$B$38)*_xlfn.NORM.S.INV(RAND())</f>
        <v>-1.8511609682888659</v>
      </c>
      <c r="AH100" s="24">
        <f ca="1">SQRT(Inputs!$B$38)*L100+SQRT(1-Inputs!$B$38)*_xlfn.NORM.S.INV(RAND())</f>
        <v>0.18396115334799579</v>
      </c>
      <c r="AI100" s="24">
        <f ca="1">SQRT(Inputs!$B$38)*M100+SQRT(1-Inputs!$B$38)*_xlfn.NORM.S.INV(RAND())</f>
        <v>-1.1618457600527299</v>
      </c>
      <c r="AJ100" s="24">
        <f ca="1">SQRT(Inputs!$B$38)*C100+SQRT(1-Inputs!$B$38)*_xlfn.NORM.S.INV(RAND())</f>
        <v>0.47266455445711208</v>
      </c>
      <c r="AK100" s="24">
        <f ca="1">SQRT(Inputs!$B$38)*D100+SQRT(1-Inputs!$B$38)*_xlfn.NORM.S.INV(RAND())</f>
        <v>1.6830589599132701</v>
      </c>
      <c r="AL100" s="24">
        <f ca="1">SQRT(Inputs!$B$38)*E100+SQRT(1-Inputs!$B$38)*_xlfn.NORM.S.INV(RAND())</f>
        <v>1.0028912405123127</v>
      </c>
      <c r="AM100" s="24">
        <f ca="1">SQRT(Inputs!$B$38)*F100+SQRT(1-Inputs!$B$38)*_xlfn.NORM.S.INV(RAND())</f>
        <v>-0.55485642869823104</v>
      </c>
      <c r="AN100" s="24">
        <f ca="1">SQRT(Inputs!$B$38)*G100+SQRT(1-Inputs!$B$38)*_xlfn.NORM.S.INV(RAND())</f>
        <v>-0.88724041945751098</v>
      </c>
      <c r="AO100" s="24">
        <f ca="1">SQRT(Inputs!$B$38)*H100+SQRT(1-Inputs!$B$38)*_xlfn.NORM.S.INV(RAND())</f>
        <v>-0.28435708038933899</v>
      </c>
      <c r="AP100" s="24">
        <f ca="1">SQRT(Inputs!$B$38)*I100+SQRT(1-Inputs!$B$38)*_xlfn.NORM.S.INV(RAND())</f>
        <v>0.38042227511043125</v>
      </c>
      <c r="AQ100" s="24">
        <f ca="1">SQRT(Inputs!$B$38)*J100+SQRT(1-Inputs!$B$38)*_xlfn.NORM.S.INV(RAND())</f>
        <v>-1.1195613439685417</v>
      </c>
      <c r="AR100" s="24">
        <f ca="1">SQRT(Inputs!$B$38)*K100+SQRT(1-Inputs!$B$38)*_xlfn.NORM.S.INV(RAND())</f>
        <v>2.6168531576498788E-2</v>
      </c>
      <c r="AS100" s="24">
        <f ca="1">SQRT(Inputs!$B$38)*L100+SQRT(1-Inputs!$B$38)*_xlfn.NORM.S.INV(RAND())</f>
        <v>1.4379426496963901</v>
      </c>
      <c r="AT100" s="24">
        <f ca="1">SQRT(Inputs!$B$38)*M100+SQRT(1-Inputs!$B$38)*_xlfn.NORM.S.INV(RAND())</f>
        <v>-1.4623893219576383</v>
      </c>
      <c r="AU100" s="15">
        <f ca="1">Inputs!$B$6*EXP($B$8-0.5*C$5^2+C$5*N100)</f>
        <v>4719.6391607575542</v>
      </c>
      <c r="AV100" s="15">
        <f t="shared" ca="1" si="37"/>
        <v>6337.6481898604825</v>
      </c>
      <c r="AW100" s="15">
        <f t="shared" ca="1" si="38"/>
        <v>11116.250028107681</v>
      </c>
      <c r="AX100" s="15">
        <f t="shared" ca="1" si="39"/>
        <v>16463.313061183238</v>
      </c>
      <c r="AY100" s="15">
        <f t="shared" ca="1" si="40"/>
        <v>20834.468597350129</v>
      </c>
      <c r="AZ100" s="15">
        <f t="shared" ca="1" si="41"/>
        <v>25152.011433739408</v>
      </c>
      <c r="BA100" s="15">
        <f t="shared" ca="1" si="42"/>
        <v>29131.944247233449</v>
      </c>
      <c r="BB100" s="15">
        <f t="shared" ca="1" si="43"/>
        <v>33650.815781887293</v>
      </c>
      <c r="BC100" s="15">
        <f t="shared" ca="1" si="44"/>
        <v>36726.694605046519</v>
      </c>
      <c r="BD100" s="15">
        <f t="shared" ca="1" si="45"/>
        <v>42127.225476570915</v>
      </c>
      <c r="BE100" s="15">
        <f t="shared" ca="1" si="46"/>
        <v>42700.004663273372</v>
      </c>
      <c r="BF100" s="15">
        <f ca="1">Inputs!$B$13*EXP($B$9-0.5*C$6^2+C$6*Y100)</f>
        <v>17603.686989260175</v>
      </c>
      <c r="BG100" s="15">
        <f t="shared" ca="1" si="47"/>
        <v>27476.385388581235</v>
      </c>
      <c r="BH100" s="15">
        <f t="shared" ca="1" si="48"/>
        <v>47564.153107140897</v>
      </c>
      <c r="BI100" s="15">
        <f t="shared" ca="1" si="49"/>
        <v>62420.294734604657</v>
      </c>
      <c r="BJ100" s="15">
        <f t="shared" ca="1" si="50"/>
        <v>62166.123726418169</v>
      </c>
      <c r="BK100" s="15">
        <f t="shared" ca="1" si="51"/>
        <v>65680.315251533058</v>
      </c>
      <c r="BL100" s="15">
        <f t="shared" ca="1" si="52"/>
        <v>77058.603915746178</v>
      </c>
      <c r="BM100" s="15">
        <f t="shared" ca="1" si="53"/>
        <v>88674.46156527687</v>
      </c>
      <c r="BN100" s="15">
        <f t="shared" ca="1" si="54"/>
        <v>87360.986481667365</v>
      </c>
      <c r="BO100" s="15">
        <f t="shared" ca="1" si="55"/>
        <v>109811.94010738599</v>
      </c>
      <c r="BP100" s="15">
        <f t="shared" ca="1" si="56"/>
        <v>118487.91671325454</v>
      </c>
      <c r="BQ100" s="15">
        <f ca="1">Inputs!$B$20*EXP($B$10-0.5*C$7^2+C$7*AJ100)</f>
        <v>5072.4266968248448</v>
      </c>
      <c r="BR100" s="15">
        <f t="shared" ca="1" si="57"/>
        <v>11745.929369275113</v>
      </c>
      <c r="BS100" s="15">
        <f t="shared" ca="1" si="58"/>
        <v>21453.918739996767</v>
      </c>
      <c r="BT100" s="15">
        <f t="shared" ca="1" si="59"/>
        <v>25573.369040803347</v>
      </c>
      <c r="BU100" s="15">
        <f t="shared" ca="1" si="60"/>
        <v>28594.12970197052</v>
      </c>
      <c r="BV100" s="15">
        <f t="shared" ca="1" si="61"/>
        <v>37313.92324110042</v>
      </c>
      <c r="BW100" s="15">
        <f t="shared" ca="1" si="62"/>
        <v>56435.30680379054</v>
      </c>
      <c r="BX100" s="15">
        <f t="shared" ca="1" si="63"/>
        <v>63065.066565013709</v>
      </c>
      <c r="BY100" s="15">
        <f t="shared" ca="1" si="64"/>
        <v>88808.392779866103</v>
      </c>
      <c r="BZ100" s="15">
        <f t="shared" ca="1" si="65"/>
        <v>162314.57344884466</v>
      </c>
      <c r="CA100" s="15">
        <f t="shared" ca="1" si="66"/>
        <v>175825.10715604309</v>
      </c>
      <c r="CB100" s="15">
        <f ca="1">(AU100*DCF!C$10-DCF!C$5*MAX(AU100*DCF!C$10,0)-MAX(AU100-Inputs!$B$6,0)/Inputs!$B$10)*DCF!C$6</f>
        <v>1044.804086681751</v>
      </c>
      <c r="CC100" s="15">
        <f ca="1">(AV100*DCF!D$10-DCF!D$5*MAX(AV100*DCF!D$10,0)-MAX(AV100-AU100,0)/Inputs!$B$10)*DCF!D$6</f>
        <v>1150.2496546791651</v>
      </c>
      <c r="CD100" s="15">
        <f ca="1">(AW100*DCF!E$10-DCF!E$5*MAX(AW100*DCF!E$10,0)-MAX(AW100-AV100,0)/Inputs!$B$10)*DCF!E$6</f>
        <v>1490.2261517917825</v>
      </c>
      <c r="CE100" s="15">
        <f ca="1">(AX100*DCF!F$10-DCF!F$5*MAX(AX100*DCF!F$10,0)-MAX(AX100-AW100,0)/Inputs!$B$10)*DCF!F$6</f>
        <v>2481.3237560077032</v>
      </c>
      <c r="CF100" s="15">
        <f ca="1">(AY100*DCF!G$10-DCF!G$5*MAX(AY100*DCF!G$10,0)-MAX(AY100-AX100,0)/Inputs!$B$10)*DCF!G$6</f>
        <v>3452.5191193695291</v>
      </c>
      <c r="CG100" s="15">
        <f ca="1">(AZ100*DCF!H$10-DCF!H$5*MAX(AZ100*DCF!H$10,0)-MAX(AZ100-AY100,0)/Inputs!$B$10)*DCF!H$6</f>
        <v>4116.6239281531589</v>
      </c>
      <c r="CH100" s="15">
        <f ca="1">(BA100*DCF!I$10-DCF!I$5*MAX(BA100*DCF!I$10,0)-MAX(BA100-AZ100,0)/Inputs!$B$10)*DCF!I$6</f>
        <v>4668.4950517481893</v>
      </c>
      <c r="CI100" s="15">
        <f ca="1">(BB100*DCF!J$10-DCF!J$5*MAX(BB100*DCF!J$10,0)-MAX(BB100-BA100,0)/Inputs!$B$10)*DCF!J$6</f>
        <v>5089.7975529281457</v>
      </c>
      <c r="CJ100" s="15">
        <f ca="1">(BC100*DCF!K$10-DCF!K$5*MAX(BC100*DCF!K$10,0)-MAX(BC100-BB100,0)/Inputs!$B$10)*DCF!K$6</f>
        <v>5481.8317855422674</v>
      </c>
      <c r="CK100" s="15">
        <f ca="1">(BD100*DCF!L$10-DCF!L$5*MAX(BD100*DCF!L$10,0)-MAX(BD100-BC100,0)/Inputs!$B$10)*DCF!L$6</f>
        <v>5655.2106079050282</v>
      </c>
      <c r="CL100" s="15">
        <f ca="1">(BE100*DCF!M$10-DCF!M$5*MAX(BE100*DCF!M$10,0)-MAX(BE100-BD100,0)/Inputs!$B$10)*DCF!M$6</f>
        <v>5957.0983478912813</v>
      </c>
      <c r="CM100" s="15">
        <f ca="1">(BF100*DCF!C$28-DCF!C$5*MAX(BF100*DCF!C$28,0)-MAX(BF100-Inputs!$B$13,0)/Inputs!$B$17)*DCF!C$6</f>
        <v>3936.8053440005729</v>
      </c>
      <c r="CN100" s="15">
        <f ca="1">(BG100*DCF!D$28-DCF!D$5*MAX(BG100*DCF!D$28,0)-MAX(BG100-BF100,0)/Inputs!$B$17)*DCF!D$6</f>
        <v>5986.1299790030862</v>
      </c>
      <c r="CO100" s="15">
        <f ca="1">(BH100*DCF!E$28-DCF!E$5*MAX(BH100*DCF!E$28,0)-MAX(BH100-BG100,0)/Inputs!$B$17)*DCF!E$6</f>
        <v>9511.9925947655829</v>
      </c>
      <c r="CP100" s="15">
        <f ca="1">(BI100*DCF!F$28-DCF!F$5*MAX(BI100*DCF!F$28,0)-MAX(BI100-BH100,0)/Inputs!$B$17)*DCF!F$6</f>
        <v>14240.670413534795</v>
      </c>
      <c r="CQ100" s="15">
        <f ca="1">(BJ100*DCF!G$28-DCF!G$5*MAX(BJ100*DCF!G$28,0)-MAX(BJ100-BI100,0)/Inputs!$B$17)*DCF!G$6</f>
        <v>16129.472453840805</v>
      </c>
      <c r="CR100" s="15">
        <f ca="1">(BK100*DCF!H$28-DCF!H$5*MAX(BK100*DCF!H$28,0)-MAX(BK100-BJ100,0)/Inputs!$B$17)*DCF!H$6</f>
        <v>15697.459852459107</v>
      </c>
      <c r="CS100" s="15">
        <f ca="1">(BL100*DCF!I$28-DCF!I$5*MAX(BL100*DCF!I$28,0)-MAX(BL100-BK100,0)/Inputs!$B$17)*DCF!I$6</f>
        <v>16487.431495213692</v>
      </c>
      <c r="CT100" s="15">
        <f ca="1">(BM100*DCF!J$28-DCF!J$5*MAX(BM100*DCF!J$28,0)-MAX(BM100-BL100,0)/Inputs!$B$17)*DCF!J$6</f>
        <v>18241.598529333831</v>
      </c>
      <c r="CU100" s="15">
        <f ca="1">(BN100*DCF!K$28-DCF!K$5*MAX(BN100*DCF!K$28,0)-MAX(BN100-BM100,0)/Inputs!$B$17)*DCF!K$6</f>
        <v>18449.175563022225</v>
      </c>
      <c r="CV100" s="15">
        <f ca="1">(BO100*DCF!L$28-DCF!L$5*MAX(BO100*DCF!L$28,0)-MAX(BO100-BN100,0)/Inputs!$B$17)*DCF!L$6</f>
        <v>19369.424150770825</v>
      </c>
      <c r="CW100" s="15">
        <f ca="1">(BP100*DCF!M$28-DCF!M$5*MAX(BP100*DCF!M$28,0)-MAX(BP100-BO100,0)/Inputs!$B$17)*DCF!M$6</f>
        <v>21386.686757830365</v>
      </c>
      <c r="CX100" s="15">
        <f ca="1">(BQ100*DCF!C$46-DCF!C$5*MAX(BQ100*DCF!C$46,0)-MAX(BQ100-Inputs!$B$20,0)/Inputs!$B$24)*DCF!C$6</f>
        <v>-2035.8614527654813</v>
      </c>
      <c r="CY100" s="15">
        <f ca="1">(BR100*DCF!D$46-DCF!D$5*MAX(BR100*DCF!D$46,0)-MAX(BR100-BQ100,0)/Inputs!$B$24)*DCF!D$6</f>
        <v>-4852.2844199543706</v>
      </c>
      <c r="CZ100" s="15">
        <f ca="1">(BS100*DCF!E$46-DCF!E$5*MAX(BS100*DCF!E$46,0)-MAX(BS100-BR100,0)/Inputs!$B$24)*DCF!E$6</f>
        <v>-6363.5853982979388</v>
      </c>
      <c r="DA100" s="15">
        <f ca="1">(BT100*DCF!F$46-DCF!F$5*MAX(BT100*DCF!F$46,0)-MAX(BT100-BS100,0)/Inputs!$B$24)*DCF!F$6</f>
        <v>-3362.4365010060123</v>
      </c>
      <c r="DB100" s="15">
        <f ca="1">(BU100*DCF!G$46-DCF!G$5*MAX(BU100*DCF!G$46,0)-MAX(BU100-BT100,0)/Inputs!$B$24)*DCF!G$6</f>
        <v>-1977.9742315456376</v>
      </c>
      <c r="DC100" s="15">
        <f ca="1">(BV100*DCF!H$46-DCF!H$5*MAX(BV100*DCF!H$46,0)-MAX(BV100-BU100,0)/Inputs!$B$24)*DCF!H$6</f>
        <v>-2709.622415223183</v>
      </c>
      <c r="DD100" s="15">
        <f ca="1">(BW100*DCF!I$46-DCF!I$5*MAX(BW100*DCF!I$46,0)-MAX(BW100-BV100,0)/Inputs!$B$24)*DCF!I$6</f>
        <v>-4185.6142163331851</v>
      </c>
      <c r="DE100" s="15">
        <f ca="1">(BX100*DCF!J$46-DCF!J$5*MAX(BX100*DCF!J$46,0)-MAX(BX100-BW100,0)/Inputs!$B$24)*DCF!J$6</f>
        <v>887.30112166567994</v>
      </c>
      <c r="DF100" s="15">
        <f ca="1">(BY100*DCF!K$46-DCF!K$5*MAX(BY100*DCF!K$46,0)-MAX(BY100-BX100,0)/Inputs!$B$24)*DCF!K$6</f>
        <v>-1233.3976834063733</v>
      </c>
      <c r="DG100" s="15">
        <f ca="1">(BZ100*DCF!L$46-DCF!L$5*MAX(BZ100*DCF!L$46,0)-MAX(BZ100-BY100,0)/Inputs!$B$24)*DCF!L$6</f>
        <v>-5414.6368808671905</v>
      </c>
      <c r="DH100" s="15">
        <f ca="1">(CA100*DCF!M$46-DCF!M$5*MAX(CA100*DCF!M$46,0)-MAX(CA100-BZ100,0)/Inputs!$B$24)*DCF!M$6</f>
        <v>10959.537376638633</v>
      </c>
      <c r="DI100" s="15">
        <f ca="1">SUM(CB100:CL100)+BE100*DCF!M$10*(1+Inputs!$B$30)*(1-Inputs!$B$33)*(1-Inputs!$B$30/Inputs!$B$31)/(Inputs!$B$29-Inputs!$B$30)*DCF!M$6</f>
        <v>159422.85766969423</v>
      </c>
      <c r="DJ100" s="15">
        <f ca="1">SUM(CM100:CW100)+BP100*DCF!M$28*(1+Inputs!$B$30)*(1-Inputs!$B$33)*(1-Inputs!$B$30/Inputs!$B$31)/(Inputs!$B$29-Inputs!$B$30)*DCF!M$6</f>
        <v>599108.09920508007</v>
      </c>
      <c r="DK100" s="15">
        <f ca="1">SUM(CX100:DH100)+CA100*DCF!M$46*(1+Inputs!$B$30)*(1-Inputs!$B$33)*(1-Inputs!$B$30/Inputs!$B$31)/(Inputs!$B$29-Inputs!$B$30)*DCF!M$6</f>
        <v>251557.86877757713</v>
      </c>
      <c r="DM100" s="15">
        <f ca="1">DI100+DJ100+DK100+Inputs!$B$34+Inputs!$B$36-Inputs!$B$35</f>
        <v>1086939.8256523514</v>
      </c>
    </row>
    <row r="101" spans="1:117" x14ac:dyDescent="0.75">
      <c r="A101" s="11">
        <v>88</v>
      </c>
      <c r="C101" s="24">
        <f t="shared" ca="1" si="68"/>
        <v>1.2135768374810909</v>
      </c>
      <c r="D101" s="24">
        <f t="shared" ca="1" si="68"/>
        <v>-0.99822740024106271</v>
      </c>
      <c r="E101" s="24">
        <f t="shared" ca="1" si="68"/>
        <v>-0.76292023661085984</v>
      </c>
      <c r="F101" s="24">
        <f t="shared" ca="1" si="68"/>
        <v>-1.30117207163763</v>
      </c>
      <c r="G101" s="24">
        <f t="shared" ca="1" si="68"/>
        <v>-0.50066693118486405</v>
      </c>
      <c r="H101" s="24">
        <f t="shared" ca="1" si="68"/>
        <v>1.7007670984528518</v>
      </c>
      <c r="I101" s="24">
        <f t="shared" ca="1" si="68"/>
        <v>-0.58869728468922267</v>
      </c>
      <c r="J101" s="24">
        <f t="shared" ca="1" si="68"/>
        <v>-1.2657790762814292</v>
      </c>
      <c r="K101" s="24">
        <f t="shared" ca="1" si="68"/>
        <v>0.23162173513785425</v>
      </c>
      <c r="L101" s="24">
        <f t="shared" ca="1" si="68"/>
        <v>-0.48016496367204042</v>
      </c>
      <c r="M101" s="24">
        <f t="shared" ca="1" si="68"/>
        <v>1.0832983914334264</v>
      </c>
      <c r="N101" s="24">
        <f ca="1">SQRT(Inputs!$B$38)*C101+SQRT(1-Inputs!$B$38)*_xlfn.NORM.S.INV(RAND())</f>
        <v>1.9866198760323106</v>
      </c>
      <c r="O101" s="24">
        <f ca="1">SQRT(Inputs!$B$38)*D101+SQRT(1-Inputs!$B$38)*_xlfn.NORM.S.INV(RAND())</f>
        <v>-0.73027843494048739</v>
      </c>
      <c r="P101" s="24">
        <f ca="1">SQRT(Inputs!$B$38)*E101+SQRT(1-Inputs!$B$38)*_xlfn.NORM.S.INV(RAND())</f>
        <v>0.82070706694424445</v>
      </c>
      <c r="Q101" s="24">
        <f ca="1">SQRT(Inputs!$B$38)*F101+SQRT(1-Inputs!$B$38)*_xlfn.NORM.S.INV(RAND())</f>
        <v>-1.6426148066604562</v>
      </c>
      <c r="R101" s="24">
        <f ca="1">SQRT(Inputs!$B$38)*G101+SQRT(1-Inputs!$B$38)*_xlfn.NORM.S.INV(RAND())</f>
        <v>1.9277208258183298E-2</v>
      </c>
      <c r="S101" s="24">
        <f ca="1">SQRT(Inputs!$B$38)*H101+SQRT(1-Inputs!$B$38)*_xlfn.NORM.S.INV(RAND())</f>
        <v>1.1761469045684583</v>
      </c>
      <c r="T101" s="24">
        <f ca="1">SQRT(Inputs!$B$38)*I101+SQRT(1-Inputs!$B$38)*_xlfn.NORM.S.INV(RAND())</f>
        <v>-1.2316677243906153</v>
      </c>
      <c r="U101" s="24">
        <f ca="1">SQRT(Inputs!$B$38)*J101+SQRT(1-Inputs!$B$38)*_xlfn.NORM.S.INV(RAND())</f>
        <v>0.27164983515423269</v>
      </c>
      <c r="V101" s="24">
        <f ca="1">SQRT(Inputs!$B$38)*K101+SQRT(1-Inputs!$B$38)*_xlfn.NORM.S.INV(RAND())</f>
        <v>-0.66950747357570639</v>
      </c>
      <c r="W101" s="24">
        <f ca="1">SQRT(Inputs!$B$38)*L101+SQRT(1-Inputs!$B$38)*_xlfn.NORM.S.INV(RAND())</f>
        <v>-1.2417139918775228</v>
      </c>
      <c r="X101" s="24">
        <f ca="1">SQRT(Inputs!$B$38)*M101+SQRT(1-Inputs!$B$38)*_xlfn.NORM.S.INV(RAND())</f>
        <v>1.037007711450924</v>
      </c>
      <c r="Y101" s="24">
        <f ca="1">SQRT(Inputs!$B$38)*C101+SQRT(1-Inputs!$B$38)*_xlfn.NORM.S.INV(RAND())</f>
        <v>0.84921899580658922</v>
      </c>
      <c r="Z101" s="24">
        <f ca="1">SQRT(Inputs!$B$38)*D101+SQRT(1-Inputs!$B$38)*_xlfn.NORM.S.INV(RAND())</f>
        <v>-1.3050655411217391</v>
      </c>
      <c r="AA101" s="24">
        <f ca="1">SQRT(Inputs!$B$38)*E101+SQRT(1-Inputs!$B$38)*_xlfn.NORM.S.INV(RAND())</f>
        <v>0.4569164083784637</v>
      </c>
      <c r="AB101" s="24">
        <f ca="1">SQRT(Inputs!$B$38)*F101+SQRT(1-Inputs!$B$38)*_xlfn.NORM.S.INV(RAND())</f>
        <v>-1.04851889851694</v>
      </c>
      <c r="AC101" s="24">
        <f ca="1">SQRT(Inputs!$B$38)*G101+SQRT(1-Inputs!$B$38)*_xlfn.NORM.S.INV(RAND())</f>
        <v>0.56660124075728979</v>
      </c>
      <c r="AD101" s="24">
        <f ca="1">SQRT(Inputs!$B$38)*H101+SQRT(1-Inputs!$B$38)*_xlfn.NORM.S.INV(RAND())</f>
        <v>1.2608548864638058</v>
      </c>
      <c r="AE101" s="24">
        <f ca="1">SQRT(Inputs!$B$38)*I101+SQRT(1-Inputs!$B$38)*_xlfn.NORM.S.INV(RAND())</f>
        <v>-1.1883010161376639</v>
      </c>
      <c r="AF101" s="24">
        <f ca="1">SQRT(Inputs!$B$38)*J101+SQRT(1-Inputs!$B$38)*_xlfn.NORM.S.INV(RAND())</f>
        <v>0.52142827416473203</v>
      </c>
      <c r="AG101" s="24">
        <f ca="1">SQRT(Inputs!$B$38)*K101+SQRT(1-Inputs!$B$38)*_xlfn.NORM.S.INV(RAND())</f>
        <v>0.62660602290530787</v>
      </c>
      <c r="AH101" s="24">
        <f ca="1">SQRT(Inputs!$B$38)*L101+SQRT(1-Inputs!$B$38)*_xlfn.NORM.S.INV(RAND())</f>
        <v>-7.6638349585326587E-2</v>
      </c>
      <c r="AI101" s="24">
        <f ca="1">SQRT(Inputs!$B$38)*M101+SQRT(1-Inputs!$B$38)*_xlfn.NORM.S.INV(RAND())</f>
        <v>1.0568121006833266</v>
      </c>
      <c r="AJ101" s="24">
        <f ca="1">SQRT(Inputs!$B$38)*C101+SQRT(1-Inputs!$B$38)*_xlfn.NORM.S.INV(RAND())</f>
        <v>1.2225070180949813</v>
      </c>
      <c r="AK101" s="24">
        <f ca="1">SQRT(Inputs!$B$38)*D101+SQRT(1-Inputs!$B$38)*_xlfn.NORM.S.INV(RAND())</f>
        <v>-1.124953429943746</v>
      </c>
      <c r="AL101" s="24">
        <f ca="1">SQRT(Inputs!$B$38)*E101+SQRT(1-Inputs!$B$38)*_xlfn.NORM.S.INV(RAND())</f>
        <v>-0.54947881492372752</v>
      </c>
      <c r="AM101" s="24">
        <f ca="1">SQRT(Inputs!$B$38)*F101+SQRT(1-Inputs!$B$38)*_xlfn.NORM.S.INV(RAND())</f>
        <v>-1.1904783121891027</v>
      </c>
      <c r="AN101" s="24">
        <f ca="1">SQRT(Inputs!$B$38)*G101+SQRT(1-Inputs!$B$38)*_xlfn.NORM.S.INV(RAND())</f>
        <v>6.0155621438671314E-2</v>
      </c>
      <c r="AO101" s="24">
        <f ca="1">SQRT(Inputs!$B$38)*H101+SQRT(1-Inputs!$B$38)*_xlfn.NORM.S.INV(RAND())</f>
        <v>0.56688793323175068</v>
      </c>
      <c r="AP101" s="24">
        <f ca="1">SQRT(Inputs!$B$38)*I101+SQRT(1-Inputs!$B$38)*_xlfn.NORM.S.INV(RAND())</f>
        <v>-1.1958127613465623</v>
      </c>
      <c r="AQ101" s="24">
        <f ca="1">SQRT(Inputs!$B$38)*J101+SQRT(1-Inputs!$B$38)*_xlfn.NORM.S.INV(RAND())</f>
        <v>-2.1187031219730397</v>
      </c>
      <c r="AR101" s="24">
        <f ca="1">SQRT(Inputs!$B$38)*K101+SQRT(1-Inputs!$B$38)*_xlfn.NORM.S.INV(RAND())</f>
        <v>-1.2882691126521442</v>
      </c>
      <c r="AS101" s="24">
        <f ca="1">SQRT(Inputs!$B$38)*L101+SQRT(1-Inputs!$B$38)*_xlfn.NORM.S.INV(RAND())</f>
        <v>1.4969640116440521</v>
      </c>
      <c r="AT101" s="24">
        <f ca="1">SQRT(Inputs!$B$38)*M101+SQRT(1-Inputs!$B$38)*_xlfn.NORM.S.INV(RAND())</f>
        <v>0.82453085675336035</v>
      </c>
      <c r="AU101" s="15">
        <f ca="1">Inputs!$B$6*EXP($B$8-0.5*C$5^2+C$5*N101)</f>
        <v>6844.4452165227294</v>
      </c>
      <c r="AV101" s="15">
        <f t="shared" ca="1" si="37"/>
        <v>7483.0913274074937</v>
      </c>
      <c r="AW101" s="15">
        <f t="shared" ca="1" si="38"/>
        <v>10192.37134142393</v>
      </c>
      <c r="AX101" s="15">
        <f t="shared" ca="1" si="39"/>
        <v>10135.163176209828</v>
      </c>
      <c r="AY101" s="15">
        <f t="shared" ca="1" si="40"/>
        <v>12414.120822211838</v>
      </c>
      <c r="AZ101" s="15">
        <f t="shared" ca="1" si="41"/>
        <v>17282.253411860547</v>
      </c>
      <c r="BA101" s="15">
        <f t="shared" ca="1" si="42"/>
        <v>18591.220471086752</v>
      </c>
      <c r="BB101" s="15">
        <f t="shared" ca="1" si="43"/>
        <v>23389.309474265865</v>
      </c>
      <c r="BC101" s="15">
        <f t="shared" ca="1" si="44"/>
        <v>26853.190836831931</v>
      </c>
      <c r="BD101" s="15">
        <f t="shared" ca="1" si="45"/>
        <v>29290.422604757434</v>
      </c>
      <c r="BE101" s="15">
        <f t="shared" ca="1" si="46"/>
        <v>39446.915395743868</v>
      </c>
      <c r="BF101" s="15">
        <f ca="1">Inputs!$B$13*EXP($B$9-0.5*C$6^2+C$6*Y101)</f>
        <v>16367.041640906005</v>
      </c>
      <c r="BG101" s="15">
        <f t="shared" ca="1" si="47"/>
        <v>15761.958925422829</v>
      </c>
      <c r="BH101" s="15">
        <f t="shared" ca="1" si="48"/>
        <v>20774.383674333883</v>
      </c>
      <c r="BI101" s="15">
        <f t="shared" ca="1" si="49"/>
        <v>21640.79657729316</v>
      </c>
      <c r="BJ101" s="15">
        <f t="shared" ca="1" si="50"/>
        <v>28787.953140936443</v>
      </c>
      <c r="BK101" s="15">
        <f t="shared" ca="1" si="51"/>
        <v>41948.351264355064</v>
      </c>
      <c r="BL101" s="15">
        <f t="shared" ca="1" si="52"/>
        <v>44174.201097384932</v>
      </c>
      <c r="BM101" s="15">
        <f t="shared" ca="1" si="53"/>
        <v>57933.345403031228</v>
      </c>
      <c r="BN101" s="15">
        <f t="shared" ca="1" si="54"/>
        <v>76806.9677943282</v>
      </c>
      <c r="BO101" s="15">
        <f t="shared" ca="1" si="55"/>
        <v>93664.914919415794</v>
      </c>
      <c r="BP101" s="15">
        <f t="shared" ca="1" si="56"/>
        <v>129947.60098208232</v>
      </c>
      <c r="BQ101" s="15">
        <f ca="1">Inputs!$B$20*EXP($B$10-0.5*C$7^2+C$7*AJ101)</f>
        <v>6617.8826824403804</v>
      </c>
      <c r="BR101" s="15">
        <f t="shared" ca="1" si="57"/>
        <v>6282.0369161996905</v>
      </c>
      <c r="BS101" s="15">
        <f t="shared" ca="1" si="58"/>
        <v>7346.6884334335928</v>
      </c>
      <c r="BT101" s="15">
        <f t="shared" ca="1" si="59"/>
        <v>7412.3665658817972</v>
      </c>
      <c r="BU101" s="15">
        <f t="shared" ca="1" si="60"/>
        <v>10423.271535515574</v>
      </c>
      <c r="BV101" s="15">
        <f t="shared" ca="1" si="61"/>
        <v>16477.40941519423</v>
      </c>
      <c r="BW101" s="15">
        <f t="shared" ca="1" si="62"/>
        <v>17851.897461250457</v>
      </c>
      <c r="BX101" s="15">
        <f t="shared" ca="1" si="63"/>
        <v>16327.972658166876</v>
      </c>
      <c r="BY101" s="15">
        <f t="shared" ca="1" si="64"/>
        <v>17880.477886303073</v>
      </c>
      <c r="BZ101" s="15">
        <f t="shared" ca="1" si="65"/>
        <v>33036.556604641592</v>
      </c>
      <c r="CA101" s="15">
        <f t="shared" ca="1" si="66"/>
        <v>53729.154772246126</v>
      </c>
      <c r="CB101" s="15">
        <f ca="1">(AU101*DCF!C$10-DCF!C$5*MAX(AU101*DCF!C$10,0)-MAX(AU101-Inputs!$B$6,0)/Inputs!$B$10)*DCF!C$6</f>
        <v>1029.6538407769656</v>
      </c>
      <c r="CC101" s="15">
        <f ca="1">(AV101*DCF!D$10-DCF!D$5*MAX(AV101*DCF!D$10,0)-MAX(AV101-AU101,0)/Inputs!$B$10)*DCF!D$6</f>
        <v>1668.2356751927905</v>
      </c>
      <c r="CD101" s="15">
        <f ca="1">(AW101*DCF!E$10-DCF!E$5*MAX(AW101*DCF!E$10,0)-MAX(AW101-AV101,0)/Inputs!$B$10)*DCF!E$6</f>
        <v>1743.0142388519873</v>
      </c>
      <c r="CE101" s="15">
        <f ca="1">(AX101*DCF!F$10-DCF!F$5*MAX(AX101*DCF!F$10,0)-MAX(AX101-AW101,0)/Inputs!$B$10)*DCF!F$6</f>
        <v>2212.4899691270148</v>
      </c>
      <c r="CF101" s="15">
        <f ca="1">(AY101*DCF!G$10-DCF!G$5*MAX(AY101*DCF!G$10,0)-MAX(AY101-AX101,0)/Inputs!$B$10)*DCF!G$6</f>
        <v>2119.7485301623374</v>
      </c>
      <c r="CG101" s="15">
        <f ca="1">(AZ101*DCF!H$10-DCF!H$5*MAX(AZ101*DCF!H$10,0)-MAX(AZ101-AY101,0)/Inputs!$B$10)*DCF!H$6</f>
        <v>2490.9376820523703</v>
      </c>
      <c r="CH101" s="15">
        <f ca="1">(BA101*DCF!I$10-DCF!I$5*MAX(BA101*DCF!I$10,0)-MAX(BA101-AZ101,0)/Inputs!$B$10)*DCF!I$6</f>
        <v>3181.2213105017699</v>
      </c>
      <c r="CI101" s="15">
        <f ca="1">(BB101*DCF!J$10-DCF!J$5*MAX(BB101*DCF!J$10,0)-MAX(BB101-BA101,0)/Inputs!$B$10)*DCF!J$6</f>
        <v>3286.5884542968492</v>
      </c>
      <c r="CJ101" s="15">
        <f ca="1">(BC101*DCF!K$10-DCF!K$5*MAX(BC101*DCF!K$10,0)-MAX(BC101-BB101,0)/Inputs!$B$10)*DCF!K$6</f>
        <v>3838.0417992083917</v>
      </c>
      <c r="CK101" s="15">
        <f ca="1">(BD101*DCF!L$10-DCF!L$5*MAX(BD101*DCF!L$10,0)-MAX(BD101-BC101,0)/Inputs!$B$10)*DCF!L$6</f>
        <v>4102.3791847024868</v>
      </c>
      <c r="CL101" s="15">
        <f ca="1">(BE101*DCF!M$10-DCF!M$5*MAX(BE101*DCF!M$10,0)-MAX(BE101-BD101,0)/Inputs!$B$10)*DCF!M$6</f>
        <v>4353.1683855134379</v>
      </c>
      <c r="CM101" s="15">
        <f ca="1">(BF101*DCF!C$28-DCF!C$5*MAX(BF101*DCF!C$28,0)-MAX(BF101-Inputs!$B$13,0)/Inputs!$B$17)*DCF!C$6</f>
        <v>3844.9886813720213</v>
      </c>
      <c r="CN101" s="15">
        <f ca="1">(BG101*DCF!D$28-DCF!D$5*MAX(BG101*DCF!D$28,0)-MAX(BG101-BF101,0)/Inputs!$B$17)*DCF!D$6</f>
        <v>4642.2604343688517</v>
      </c>
      <c r="CO101" s="15">
        <f ca="1">(BH101*DCF!E$28-DCF!E$5*MAX(BH101*DCF!E$28,0)-MAX(BH101-BG101,0)/Inputs!$B$17)*DCF!E$6</f>
        <v>4895.7954513843133</v>
      </c>
      <c r="CP101" s="15">
        <f ca="1">(BI101*DCF!F$28-DCF!F$5*MAX(BI101*DCF!F$28,0)-MAX(BI101-BH101,0)/Inputs!$B$17)*DCF!F$6</f>
        <v>5717.1620698041825</v>
      </c>
      <c r="CQ101" s="15">
        <f ca="1">(BJ101*DCF!G$28-DCF!G$5*MAX(BJ101*DCF!G$28,0)-MAX(BJ101-BI101,0)/Inputs!$B$17)*DCF!G$6</f>
        <v>6267.1717272680107</v>
      </c>
      <c r="CR101" s="15">
        <f ca="1">(BK101*DCF!H$28-DCF!H$5*MAX(BK101*DCF!H$28,0)-MAX(BK101-BJ101,0)/Inputs!$B$17)*DCF!H$6</f>
        <v>8329.5335315547654</v>
      </c>
      <c r="CS101" s="15">
        <f ca="1">(BL101*DCF!I$28-DCF!I$5*MAX(BL101*DCF!I$28,0)-MAX(BL101-BK101,0)/Inputs!$B$17)*DCF!I$6</f>
        <v>10068.21986000088</v>
      </c>
      <c r="CT101" s="15">
        <f ca="1">(BM101*DCF!J$28-DCF!J$5*MAX(BM101*DCF!J$28,0)-MAX(BM101-BL101,0)/Inputs!$B$17)*DCF!J$6</f>
        <v>11099.595305261819</v>
      </c>
      <c r="CU101" s="15">
        <f ca="1">(BN101*DCF!K$28-DCF!K$5*MAX(BN101*DCF!K$28,0)-MAX(BN101-BM101,0)/Inputs!$B$17)*DCF!K$6</f>
        <v>13908.576428232995</v>
      </c>
      <c r="CV101" s="15">
        <f ca="1">(BO101*DCF!L$28-DCF!L$5*MAX(BO101*DCF!L$28,0)-MAX(BO101-BN101,0)/Inputs!$B$17)*DCF!L$6</f>
        <v>16780.611713557439</v>
      </c>
      <c r="CW101" s="15">
        <f ca="1">(BP101*DCF!M$28-DCF!M$5*MAX(BP101*DCF!M$28,0)-MAX(BP101-BO101,0)/Inputs!$B$17)*DCF!M$6</f>
        <v>20657.156117785315</v>
      </c>
      <c r="CX101" s="15">
        <f ca="1">(BQ101*DCF!C$46-DCF!C$5*MAX(BQ101*DCF!C$46,0)-MAX(BQ101-Inputs!$B$20,0)/Inputs!$B$24)*DCF!C$6</f>
        <v>-3106.6161772104251</v>
      </c>
      <c r="CY101" s="15">
        <f ca="1">(BR101*DCF!D$46-DCF!D$5*MAX(BR101*DCF!D$46,0)-MAX(BR101-BQ101,0)/Inputs!$B$24)*DCF!D$6</f>
        <v>-1072.1972026006331</v>
      </c>
      <c r="CZ101" s="15">
        <f ca="1">(BS101*DCF!E$46-DCF!E$5*MAX(BS101*DCF!E$46,0)-MAX(BS101-BR101,0)/Inputs!$B$24)*DCF!E$6</f>
        <v>-1288.4150174986999</v>
      </c>
      <c r="DA101" s="15">
        <f ca="1">(BT101*DCF!F$46-DCF!F$5*MAX(BT101*DCF!F$46,0)-MAX(BT101-BS101,0)/Inputs!$B$24)*DCF!F$6</f>
        <v>-563.730882152444</v>
      </c>
      <c r="DB101" s="15">
        <f ca="1">(BU101*DCF!G$46-DCF!G$5*MAX(BU101*DCF!G$46,0)-MAX(BU101-BT101,0)/Inputs!$B$24)*DCF!G$6</f>
        <v>-1363.4272041510419</v>
      </c>
      <c r="DC101" s="15">
        <f ca="1">(BV101*DCF!H$46-DCF!H$5*MAX(BV101*DCF!H$46,0)-MAX(BV101-BU101,0)/Inputs!$B$24)*DCF!H$6</f>
        <v>-1881.2862517919143</v>
      </c>
      <c r="DD101" s="15">
        <f ca="1">(BW101*DCF!I$46-DCF!I$5*MAX(BW101*DCF!I$46,0)-MAX(BW101-BV101,0)/Inputs!$B$24)*DCF!I$6</f>
        <v>17.734145560738831</v>
      </c>
      <c r="DE101" s="15">
        <f ca="1">(BX101*DCF!J$46-DCF!J$5*MAX(BX101*DCF!J$46,0)-MAX(BX101-BW101,0)/Inputs!$B$24)*DCF!J$6</f>
        <v>684.91328750388266</v>
      </c>
      <c r="DF101" s="15">
        <f ca="1">(BY101*DCF!K$46-DCF!K$5*MAX(BY101*DCF!K$46,0)-MAX(BY101-BX101,0)/Inputs!$B$24)*DCF!K$6</f>
        <v>641.07007939949142</v>
      </c>
      <c r="DG101" s="15">
        <f ca="1">(BZ101*DCF!L$46-DCF!L$5*MAX(BZ101*DCF!L$46,0)-MAX(BZ101-BY101,0)/Inputs!$B$24)*DCF!L$6</f>
        <v>-1146.206553262844</v>
      </c>
      <c r="DH101" s="15">
        <f ca="1">(CA101*DCF!M$46-DCF!M$5*MAX(CA101*DCF!M$46,0)-MAX(CA101-BZ101,0)/Inputs!$B$24)*DCF!M$6</f>
        <v>-113.76109306609654</v>
      </c>
      <c r="DI101" s="15">
        <f ca="1">SUM(CB101:CL101)+BE101*DCF!M$10*(1+Inputs!$B$30)*(1-Inputs!$B$33)*(1-Inputs!$B$30/Inputs!$B$31)/(Inputs!$B$29-Inputs!$B$30)*DCF!M$6</f>
        <v>139806.76624819587</v>
      </c>
      <c r="DJ101" s="15">
        <f ca="1">SUM(CM101:CW101)+BP101*DCF!M$28*(1+Inputs!$B$30)*(1-Inputs!$B$33)*(1-Inputs!$B$30/Inputs!$B$31)/(Inputs!$B$29-Inputs!$B$30)*DCF!M$6</f>
        <v>588405.59387027484</v>
      </c>
      <c r="DK101" s="15">
        <f ca="1">SUM(CX101:DH101)+CA101*DCF!M$46*(1+Inputs!$B$30)*(1-Inputs!$B$33)*(1-Inputs!$B$30/Inputs!$B$31)/(Inputs!$B$29-Inputs!$B$30)*DCF!M$6</f>
        <v>73879.715033885019</v>
      </c>
      <c r="DM101" s="15">
        <f ca="1">DI101+DJ101+DK101+Inputs!$B$34+Inputs!$B$36-Inputs!$B$35</f>
        <v>878943.07515235571</v>
      </c>
    </row>
    <row r="102" spans="1:117" x14ac:dyDescent="0.75">
      <c r="A102" s="11">
        <v>89</v>
      </c>
      <c r="C102" s="24">
        <f t="shared" ca="1" si="68"/>
        <v>0.41122485304608586</v>
      </c>
      <c r="D102" s="24">
        <f t="shared" ca="1" si="68"/>
        <v>0.67188711679331281</v>
      </c>
      <c r="E102" s="24">
        <f t="shared" ca="1" si="68"/>
        <v>1.442209996941739</v>
      </c>
      <c r="F102" s="24">
        <f t="shared" ca="1" si="68"/>
        <v>-0.98643025173523469</v>
      </c>
      <c r="G102" s="24">
        <f t="shared" ca="1" si="68"/>
        <v>-0.88846963280778035</v>
      </c>
      <c r="H102" s="24">
        <f t="shared" ca="1" si="68"/>
        <v>-1.0890469371826459</v>
      </c>
      <c r="I102" s="24">
        <f t="shared" ca="1" si="68"/>
        <v>0.1661866669026644</v>
      </c>
      <c r="J102" s="24">
        <f t="shared" ca="1" si="68"/>
        <v>-0.93546862499618411</v>
      </c>
      <c r="K102" s="24">
        <f t="shared" ca="1" si="68"/>
        <v>2.4575331210272942</v>
      </c>
      <c r="L102" s="24">
        <f t="shared" ca="1" si="68"/>
        <v>0.20312735689121003</v>
      </c>
      <c r="M102" s="24">
        <f t="shared" ca="1" si="68"/>
        <v>-0.5232304393393763</v>
      </c>
      <c r="N102" s="24">
        <f ca="1">SQRT(Inputs!$B$38)*C102+SQRT(1-Inputs!$B$38)*_xlfn.NORM.S.INV(RAND())</f>
        <v>-0.47892097593320493</v>
      </c>
      <c r="O102" s="24">
        <f ca="1">SQRT(Inputs!$B$38)*D102+SQRT(1-Inputs!$B$38)*_xlfn.NORM.S.INV(RAND())</f>
        <v>1.6154092146155627</v>
      </c>
      <c r="P102" s="24">
        <f ca="1">SQRT(Inputs!$B$38)*E102+SQRT(1-Inputs!$B$38)*_xlfn.NORM.S.INV(RAND())</f>
        <v>1.4117451801204579</v>
      </c>
      <c r="Q102" s="24">
        <f ca="1">SQRT(Inputs!$B$38)*F102+SQRT(1-Inputs!$B$38)*_xlfn.NORM.S.INV(RAND())</f>
        <v>-0.18541118790060918</v>
      </c>
      <c r="R102" s="24">
        <f ca="1">SQRT(Inputs!$B$38)*G102+SQRT(1-Inputs!$B$38)*_xlfn.NORM.S.INV(RAND())</f>
        <v>-0.41246513453215122</v>
      </c>
      <c r="S102" s="24">
        <f ca="1">SQRT(Inputs!$B$38)*H102+SQRT(1-Inputs!$B$38)*_xlfn.NORM.S.INV(RAND())</f>
        <v>-0.31103462324731063</v>
      </c>
      <c r="T102" s="24">
        <f ca="1">SQRT(Inputs!$B$38)*I102+SQRT(1-Inputs!$B$38)*_xlfn.NORM.S.INV(RAND())</f>
        <v>-0.61358945219211403</v>
      </c>
      <c r="U102" s="24">
        <f ca="1">SQRT(Inputs!$B$38)*J102+SQRT(1-Inputs!$B$38)*_xlfn.NORM.S.INV(RAND())</f>
        <v>-0.31101343100704126</v>
      </c>
      <c r="V102" s="24">
        <f ca="1">SQRT(Inputs!$B$38)*K102+SQRT(1-Inputs!$B$38)*_xlfn.NORM.S.INV(RAND())</f>
        <v>0.29499826573129728</v>
      </c>
      <c r="W102" s="24">
        <f ca="1">SQRT(Inputs!$B$38)*L102+SQRT(1-Inputs!$B$38)*_xlfn.NORM.S.INV(RAND())</f>
        <v>1.095848710406824</v>
      </c>
      <c r="X102" s="24">
        <f ca="1">SQRT(Inputs!$B$38)*M102+SQRT(1-Inputs!$B$38)*_xlfn.NORM.S.INV(RAND())</f>
        <v>-6.4802731685177417E-2</v>
      </c>
      <c r="Y102" s="24">
        <f ca="1">SQRT(Inputs!$B$38)*C102+SQRT(1-Inputs!$B$38)*_xlfn.NORM.S.INV(RAND())</f>
        <v>-0.49967438191335845</v>
      </c>
      <c r="Z102" s="24">
        <f ca="1">SQRT(Inputs!$B$38)*D102+SQRT(1-Inputs!$B$38)*_xlfn.NORM.S.INV(RAND())</f>
        <v>0.455804910801201</v>
      </c>
      <c r="AA102" s="24">
        <f ca="1">SQRT(Inputs!$B$38)*E102+SQRT(1-Inputs!$B$38)*_xlfn.NORM.S.INV(RAND())</f>
        <v>1.0465374671919703</v>
      </c>
      <c r="AB102" s="24">
        <f ca="1">SQRT(Inputs!$B$38)*F102+SQRT(1-Inputs!$B$38)*_xlfn.NORM.S.INV(RAND())</f>
        <v>0.43327693223055463</v>
      </c>
      <c r="AC102" s="24">
        <f ca="1">SQRT(Inputs!$B$38)*G102+SQRT(1-Inputs!$B$38)*_xlfn.NORM.S.INV(RAND())</f>
        <v>0.28031278193550802</v>
      </c>
      <c r="AD102" s="24">
        <f ca="1">SQRT(Inputs!$B$38)*H102+SQRT(1-Inputs!$B$38)*_xlfn.NORM.S.INV(RAND())</f>
        <v>-1.3913693717602245</v>
      </c>
      <c r="AE102" s="24">
        <f ca="1">SQRT(Inputs!$B$38)*I102+SQRT(1-Inputs!$B$38)*_xlfn.NORM.S.INV(RAND())</f>
        <v>-0.6411546450606147</v>
      </c>
      <c r="AF102" s="24">
        <f ca="1">SQRT(Inputs!$B$38)*J102+SQRT(1-Inputs!$B$38)*_xlfn.NORM.S.INV(RAND())</f>
        <v>0.56578188356455195</v>
      </c>
      <c r="AG102" s="24">
        <f ca="1">SQRT(Inputs!$B$38)*K102+SQRT(1-Inputs!$B$38)*_xlfn.NORM.S.INV(RAND())</f>
        <v>1.448500286602644</v>
      </c>
      <c r="AH102" s="24">
        <f ca="1">SQRT(Inputs!$B$38)*L102+SQRT(1-Inputs!$B$38)*_xlfn.NORM.S.INV(RAND())</f>
        <v>-0.56131914554700812</v>
      </c>
      <c r="AI102" s="24">
        <f ca="1">SQRT(Inputs!$B$38)*M102+SQRT(1-Inputs!$B$38)*_xlfn.NORM.S.INV(RAND())</f>
        <v>-0.63293939954696921</v>
      </c>
      <c r="AJ102" s="24">
        <f ca="1">SQRT(Inputs!$B$38)*C102+SQRT(1-Inputs!$B$38)*_xlfn.NORM.S.INV(RAND())</f>
        <v>-0.66023267418508935</v>
      </c>
      <c r="AK102" s="24">
        <f ca="1">SQRT(Inputs!$B$38)*D102+SQRT(1-Inputs!$B$38)*_xlfn.NORM.S.INV(RAND())</f>
        <v>0.45200718777515814</v>
      </c>
      <c r="AL102" s="24">
        <f ca="1">SQRT(Inputs!$B$38)*E102+SQRT(1-Inputs!$B$38)*_xlfn.NORM.S.INV(RAND())</f>
        <v>0.2195939942511248</v>
      </c>
      <c r="AM102" s="24">
        <f ca="1">SQRT(Inputs!$B$38)*F102+SQRT(1-Inputs!$B$38)*_xlfn.NORM.S.INV(RAND())</f>
        <v>0.70951729874660963</v>
      </c>
      <c r="AN102" s="24">
        <f ca="1">SQRT(Inputs!$B$38)*G102+SQRT(1-Inputs!$B$38)*_xlfn.NORM.S.INV(RAND())</f>
        <v>-0.14148893268133006</v>
      </c>
      <c r="AO102" s="24">
        <f ca="1">SQRT(Inputs!$B$38)*H102+SQRT(1-Inputs!$B$38)*_xlfn.NORM.S.INV(RAND())</f>
        <v>-1.0351370136717188</v>
      </c>
      <c r="AP102" s="24">
        <f ca="1">SQRT(Inputs!$B$38)*I102+SQRT(1-Inputs!$B$38)*_xlfn.NORM.S.INV(RAND())</f>
        <v>0.89664206347784325</v>
      </c>
      <c r="AQ102" s="24">
        <f ca="1">SQRT(Inputs!$B$38)*J102+SQRT(1-Inputs!$B$38)*_xlfn.NORM.S.INV(RAND())</f>
        <v>-9.9499680631948084E-2</v>
      </c>
      <c r="AR102" s="24">
        <f ca="1">SQRT(Inputs!$B$38)*K102+SQRT(1-Inputs!$B$38)*_xlfn.NORM.S.INV(RAND())</f>
        <v>1.4252027530929881</v>
      </c>
      <c r="AS102" s="24">
        <f ca="1">SQRT(Inputs!$B$38)*L102+SQRT(1-Inputs!$B$38)*_xlfn.NORM.S.INV(RAND())</f>
        <v>0.14201604198488565</v>
      </c>
      <c r="AT102" s="24">
        <f ca="1">SQRT(Inputs!$B$38)*M102+SQRT(1-Inputs!$B$38)*_xlfn.NORM.S.INV(RAND())</f>
        <v>-0.29437095902231347</v>
      </c>
      <c r="AU102" s="15">
        <f ca="1">Inputs!$B$6*EXP($B$8-0.5*C$5^2+C$5*N102)</f>
        <v>4592.0783722637316</v>
      </c>
      <c r="AV102" s="15">
        <f t="shared" ca="1" si="37"/>
        <v>7088.2073245930178</v>
      </c>
      <c r="AW102" s="15">
        <f t="shared" ca="1" si="38"/>
        <v>10455.685720035759</v>
      </c>
      <c r="AX102" s="15">
        <f t="shared" ca="1" si="39"/>
        <v>12473.045231889349</v>
      </c>
      <c r="AY102" s="15">
        <f t="shared" ca="1" si="40"/>
        <v>14526.453325401466</v>
      </c>
      <c r="AZ102" s="15">
        <f t="shared" ca="1" si="41"/>
        <v>17168.037075910263</v>
      </c>
      <c r="BA102" s="15">
        <f t="shared" ca="1" si="42"/>
        <v>19702.519495592893</v>
      </c>
      <c r="BB102" s="15">
        <f t="shared" ca="1" si="43"/>
        <v>23381.83169002302</v>
      </c>
      <c r="BC102" s="15">
        <f t="shared" ca="1" si="44"/>
        <v>29463.98070950848</v>
      </c>
      <c r="BD102" s="15">
        <f t="shared" ca="1" si="45"/>
        <v>39992.220489125575</v>
      </c>
      <c r="BE102" s="15">
        <f t="shared" ca="1" si="46"/>
        <v>48716.947585689682</v>
      </c>
      <c r="BF102" s="15">
        <f ca="1">Inputs!$B$13*EXP($B$9-0.5*C$6^2+C$6*Y102)</f>
        <v>12526.603466220897</v>
      </c>
      <c r="BG102" s="15">
        <f t="shared" ca="1" si="47"/>
        <v>16575.29003063152</v>
      </c>
      <c r="BH102" s="15">
        <f t="shared" ca="1" si="48"/>
        <v>24090.735493504948</v>
      </c>
      <c r="BI102" s="15">
        <f t="shared" ca="1" si="49"/>
        <v>31524.473311315272</v>
      </c>
      <c r="BJ102" s="15">
        <f t="shared" ca="1" si="50"/>
        <v>40240.490473685917</v>
      </c>
      <c r="BK102" s="15">
        <f t="shared" ca="1" si="51"/>
        <v>40864.971804412897</v>
      </c>
      <c r="BL102" s="15">
        <f t="shared" ca="1" si="52"/>
        <v>46195.419933313642</v>
      </c>
      <c r="BM102" s="15">
        <f t="shared" ca="1" si="53"/>
        <v>60918.859013637179</v>
      </c>
      <c r="BN102" s="15">
        <f t="shared" ca="1" si="54"/>
        <v>89124.782643854836</v>
      </c>
      <c r="BO102" s="15">
        <f t="shared" ca="1" si="55"/>
        <v>102732.27648384347</v>
      </c>
      <c r="BP102" s="15">
        <f t="shared" ca="1" si="56"/>
        <v>117694.37730733532</v>
      </c>
      <c r="BQ102" s="15">
        <f ca="1">Inputs!$B$20*EXP($B$10-0.5*C$7^2+C$7*AJ102)</f>
        <v>3393.9699296982399</v>
      </c>
      <c r="BR102" s="15">
        <f t="shared" ca="1" si="57"/>
        <v>5316.048548629572</v>
      </c>
      <c r="BS102" s="15">
        <f t="shared" ca="1" si="58"/>
        <v>7753.6647473374869</v>
      </c>
      <c r="BT102" s="15">
        <f t="shared" ca="1" si="59"/>
        <v>12877.683001357649</v>
      </c>
      <c r="BU102" s="15">
        <f t="shared" ca="1" si="60"/>
        <v>17246.256402185969</v>
      </c>
      <c r="BV102" s="15">
        <f t="shared" ca="1" si="61"/>
        <v>19003.260312620303</v>
      </c>
      <c r="BW102" s="15">
        <f t="shared" ca="1" si="62"/>
        <v>32059.595232780237</v>
      </c>
      <c r="BX102" s="15">
        <f t="shared" ca="1" si="63"/>
        <v>43954.918187610085</v>
      </c>
      <c r="BY102" s="15">
        <f t="shared" ca="1" si="64"/>
        <v>80894.716943013816</v>
      </c>
      <c r="BZ102" s="15">
        <f t="shared" ca="1" si="65"/>
        <v>116508.99537547039</v>
      </c>
      <c r="CA102" s="15">
        <f t="shared" ca="1" si="66"/>
        <v>155318.80278399418</v>
      </c>
      <c r="CB102" s="15">
        <f ca="1">(AU102*DCF!C$10-DCF!C$5*MAX(AU102*DCF!C$10,0)-MAX(AU102-Inputs!$B$6,0)/Inputs!$B$10)*DCF!C$6</f>
        <v>1045.713617840252</v>
      </c>
      <c r="CC102" s="15">
        <f ca="1">(AV102*DCF!D$10-DCF!D$5*MAX(AV102*DCF!D$10,0)-MAX(AV102-AU102,0)/Inputs!$B$10)*DCF!D$6</f>
        <v>1119.0867976512595</v>
      </c>
      <c r="CD102" s="15">
        <f ca="1">(AW102*DCF!E$10-DCF!E$5*MAX(AW102*DCF!E$10,0)-MAX(AW102-AV102,0)/Inputs!$B$10)*DCF!E$6</f>
        <v>1655.555804665096</v>
      </c>
      <c r="CE102" s="15">
        <f ca="1">(AX102*DCF!F$10-DCF!F$5*MAX(AX102*DCF!F$10,0)-MAX(AX102-AW102,0)/Inputs!$B$10)*DCF!F$6</f>
        <v>2303.0833978299174</v>
      </c>
      <c r="CF102" s="15">
        <f ca="1">(AY102*DCF!G$10-DCF!G$5*MAX(AY102*DCF!G$10,0)-MAX(AY102-AX102,0)/Inputs!$B$10)*DCF!G$6</f>
        <v>2598.3277208602362</v>
      </c>
      <c r="CG102" s="15">
        <f ca="1">(AZ102*DCF!H$10-DCF!H$5*MAX(AZ102*DCF!H$10,0)-MAX(AZ102-AY102,0)/Inputs!$B$10)*DCF!H$6</f>
        <v>2864.1261610575348</v>
      </c>
      <c r="CH102" s="15">
        <f ca="1">(BA102*DCF!I$10-DCF!I$5*MAX(BA102*DCF!I$10,0)-MAX(BA102-AZ102,0)/Inputs!$B$10)*DCF!I$6</f>
        <v>3183.1876446763508</v>
      </c>
      <c r="CI102" s="15">
        <f ca="1">(BB102*DCF!J$10-DCF!J$5*MAX(BB102*DCF!J$10,0)-MAX(BB102-BA102,0)/Inputs!$B$10)*DCF!J$6</f>
        <v>3454.837438573833</v>
      </c>
      <c r="CJ102" s="15">
        <f ca="1">(BC102*DCF!K$10-DCF!K$5*MAX(BC102*DCF!K$10,0)-MAX(BC102-BB102,0)/Inputs!$B$10)*DCF!K$6</f>
        <v>3891.8194245701197</v>
      </c>
      <c r="CK102" s="15">
        <f ca="1">(BD102*DCF!L$10-DCF!L$5*MAX(BD102*DCF!L$10,0)-MAX(BD102-BC102,0)/Inputs!$B$10)*DCF!L$6</f>
        <v>4670.11546994931</v>
      </c>
      <c r="CL102" s="15">
        <f ca="1">(BE102*DCF!M$10-DCF!M$5*MAX(BE102*DCF!M$10,0)-MAX(BE102-BD102,0)/Inputs!$B$10)*DCF!M$6</f>
        <v>5832.3295370247433</v>
      </c>
      <c r="CM102" s="15">
        <f ca="1">(BF102*DCF!C$28-DCF!C$5*MAX(BF102*DCF!C$28,0)-MAX(BF102-Inputs!$B$13,0)/Inputs!$B$17)*DCF!C$6</f>
        <v>3559.8493593342482</v>
      </c>
      <c r="CN102" s="15">
        <f ca="1">(BG102*DCF!D$28-DCF!D$5*MAX(BG102*DCF!D$28,0)-MAX(BG102-BF102,0)/Inputs!$B$17)*DCF!D$6</f>
        <v>4018.034728425067</v>
      </c>
      <c r="CO102" s="15">
        <f ca="1">(BH102*DCF!E$28-DCF!E$5*MAX(BH102*DCF!E$28,0)-MAX(BH102-BG102,0)/Inputs!$B$17)*DCF!E$6</f>
        <v>5341.7344098178555</v>
      </c>
      <c r="CP102" s="15">
        <f ca="1">(BI102*DCF!F$28-DCF!F$5*MAX(BI102*DCF!F$28,0)-MAX(BI102-BH102,0)/Inputs!$B$17)*DCF!F$6</f>
        <v>7204.6346532841344</v>
      </c>
      <c r="CQ102" s="15">
        <f ca="1">(BJ102*DCF!G$28-DCF!G$5*MAX(BJ102*DCF!G$28,0)-MAX(BJ102-BI102,0)/Inputs!$B$17)*DCF!G$6</f>
        <v>8974.7525741445916</v>
      </c>
      <c r="CR102" s="15">
        <f ca="1">(BK102*DCF!H$28-DCF!H$5*MAX(BK102*DCF!H$28,0)-MAX(BK102-BJ102,0)/Inputs!$B$17)*DCF!H$6</f>
        <v>10009.331505726157</v>
      </c>
      <c r="CS102" s="15">
        <f ca="1">(BL102*DCF!I$28-DCF!I$5*MAX(BL102*DCF!I$28,0)-MAX(BL102-BK102,0)/Inputs!$B$17)*DCF!I$6</f>
        <v>10097.910574074247</v>
      </c>
      <c r="CT102" s="15">
        <f ca="1">(BM102*DCF!J$28-DCF!J$5*MAX(BM102*DCF!J$28,0)-MAX(BM102-BL102,0)/Inputs!$B$17)*DCF!J$6</f>
        <v>11637.755077133765</v>
      </c>
      <c r="CU102" s="15">
        <f ca="1">(BN102*DCF!K$28-DCF!K$5*MAX(BN102*DCF!K$28,0)-MAX(BN102-BM102,0)/Inputs!$B$17)*DCF!K$6</f>
        <v>15366.809795606785</v>
      </c>
      <c r="CV102" s="15">
        <f ca="1">(BO102*DCF!L$28-DCF!L$5*MAX(BO102*DCF!L$28,0)-MAX(BO102-BN102,0)/Inputs!$B$17)*DCF!L$6</f>
        <v>18957.534877725902</v>
      </c>
      <c r="CW102" s="15">
        <f ca="1">(BP102*DCF!M$28-DCF!M$5*MAX(BP102*DCF!M$28,0)-MAX(BP102-BO102,0)/Inputs!$B$17)*DCF!M$6</f>
        <v>20580.305242970167</v>
      </c>
      <c r="CX102" s="15">
        <f ca="1">(BQ102*DCF!C$46-DCF!C$5*MAX(BQ102*DCF!C$46,0)-MAX(BQ102-Inputs!$B$20,0)/Inputs!$B$24)*DCF!C$6</f>
        <v>-872.95838085328398</v>
      </c>
      <c r="CY102" s="15">
        <f ca="1">(BR102*DCF!D$46-DCF!D$5*MAX(BR102*DCF!D$46,0)-MAX(BR102-BQ102,0)/Inputs!$B$24)*DCF!D$6</f>
        <v>-1727.4605073932491</v>
      </c>
      <c r="CZ102" s="15">
        <f ca="1">(BS102*DCF!E$46-DCF!E$5*MAX(BS102*DCF!E$46,0)-MAX(BS102-BR102,0)/Inputs!$B$24)*DCF!E$6</f>
        <v>-1877.7255555339693</v>
      </c>
      <c r="DA102" s="15">
        <f ca="1">(BT102*DCF!F$46-DCF!F$5*MAX(BT102*DCF!F$46,0)-MAX(BT102-BS102,0)/Inputs!$B$24)*DCF!F$6</f>
        <v>-2803.6513239439109</v>
      </c>
      <c r="DB102" s="15">
        <f ca="1">(BU102*DCF!G$46-DCF!G$5*MAX(BU102*DCF!G$46,0)-MAX(BU102-BT102,0)/Inputs!$B$24)*DCF!G$6</f>
        <v>-2049.6317704947146</v>
      </c>
      <c r="DC102" s="15">
        <f ca="1">(BV102*DCF!H$46-DCF!H$5*MAX(BV102*DCF!H$46,0)-MAX(BV102-BU102,0)/Inputs!$B$24)*DCF!H$6</f>
        <v>-545.97819982590022</v>
      </c>
      <c r="DD102" s="15">
        <f ca="1">(BW102*DCF!I$46-DCF!I$5*MAX(BW102*DCF!I$46,0)-MAX(BW102-BV102,0)/Inputs!$B$24)*DCF!I$6</f>
        <v>-3007.5398868491634</v>
      </c>
      <c r="DE102" s="15">
        <f ca="1">(BX102*DCF!J$46-DCF!J$5*MAX(BX102*DCF!J$46,0)-MAX(BX102-BW102,0)/Inputs!$B$24)*DCF!J$6</f>
        <v>-1310.6580731949807</v>
      </c>
      <c r="DF102" s="15">
        <f ca="1">(BY102*DCF!K$46-DCF!K$5*MAX(BY102*DCF!K$46,0)-MAX(BY102-BX102,0)/Inputs!$B$24)*DCF!K$6</f>
        <v>-4428.2907271632366</v>
      </c>
      <c r="DG102" s="15">
        <f ca="1">(BZ102*DCF!L$46-DCF!L$5*MAX(BZ102*DCF!L$46,0)-MAX(BZ102-BY102,0)/Inputs!$B$24)*DCF!L$6</f>
        <v>-5.9011329868953002</v>
      </c>
      <c r="DH102" s="15">
        <f ca="1">(CA102*DCF!M$46-DCF!M$5*MAX(CA102*DCF!M$46,0)-MAX(CA102-BZ102,0)/Inputs!$B$24)*DCF!M$6</f>
        <v>4062.9536249540661</v>
      </c>
      <c r="DI102" s="15">
        <f ca="1">SUM(CB102:CL102)+BE102*DCF!M$10*(1+Inputs!$B$30)*(1-Inputs!$B$33)*(1-Inputs!$B$30/Inputs!$B$31)/(Inputs!$B$29-Inputs!$B$30)*DCF!M$6</f>
        <v>168198.09236061259</v>
      </c>
      <c r="DJ102" s="15">
        <f ca="1">SUM(CM102:CW102)+BP102*DCF!M$28*(1+Inputs!$B$30)*(1-Inputs!$B$33)*(1-Inputs!$B$30/Inputs!$B$31)/(Inputs!$B$29-Inputs!$B$30)*DCF!M$6</f>
        <v>552475.33065602079</v>
      </c>
      <c r="DK102" s="15">
        <f ca="1">SUM(CX102:DH102)+CA102*DCF!M$46*(1+Inputs!$B$30)*(1-Inputs!$B$33)*(1-Inputs!$B$30/Inputs!$B$31)/(Inputs!$B$29-Inputs!$B$30)*DCF!M$6</f>
        <v>225574.4258591565</v>
      </c>
      <c r="DM102" s="15">
        <f ca="1">DI102+DJ102+DK102+Inputs!$B$34+Inputs!$B$36-Inputs!$B$35</f>
        <v>1023098.8488757899</v>
      </c>
    </row>
    <row r="103" spans="1:117" x14ac:dyDescent="0.75">
      <c r="A103" s="11">
        <v>90</v>
      </c>
      <c r="C103" s="24">
        <f t="shared" ca="1" si="68"/>
        <v>0.28379177588880372</v>
      </c>
      <c r="D103" s="24">
        <f t="shared" ca="1" si="68"/>
        <v>-1.0642312174107298</v>
      </c>
      <c r="E103" s="24">
        <f t="shared" ca="1" si="68"/>
        <v>-2.0711213250028591</v>
      </c>
      <c r="F103" s="24">
        <f t="shared" ca="1" si="68"/>
        <v>0.10349525370283275</v>
      </c>
      <c r="G103" s="24">
        <f t="shared" ca="1" si="68"/>
        <v>-0.21754862380086529</v>
      </c>
      <c r="H103" s="24">
        <f t="shared" ca="1" si="68"/>
        <v>-1.3445613724418395</v>
      </c>
      <c r="I103" s="24">
        <f t="shared" ca="1" si="68"/>
        <v>-1.0958815292333255</v>
      </c>
      <c r="J103" s="24">
        <f t="shared" ca="1" si="68"/>
        <v>0.48995452330108014</v>
      </c>
      <c r="K103" s="24">
        <f t="shared" ca="1" si="68"/>
        <v>0.58340742796285516</v>
      </c>
      <c r="L103" s="24">
        <f t="shared" ca="1" si="68"/>
        <v>0.22767163185865383</v>
      </c>
      <c r="M103" s="24">
        <f t="shared" ca="1" si="68"/>
        <v>-0.44891954900603498</v>
      </c>
      <c r="N103" s="24">
        <f ca="1">SQRT(Inputs!$B$38)*C103+SQRT(1-Inputs!$B$38)*_xlfn.NORM.S.INV(RAND())</f>
        <v>-9.4321724841109428E-2</v>
      </c>
      <c r="O103" s="24">
        <f ca="1">SQRT(Inputs!$B$38)*D103+SQRT(1-Inputs!$B$38)*_xlfn.NORM.S.INV(RAND())</f>
        <v>-1.7433782239360651</v>
      </c>
      <c r="P103" s="24">
        <f ca="1">SQRT(Inputs!$B$38)*E103+SQRT(1-Inputs!$B$38)*_xlfn.NORM.S.INV(RAND())</f>
        <v>-0.96571101150875838</v>
      </c>
      <c r="Q103" s="24">
        <f ca="1">SQRT(Inputs!$B$38)*F103+SQRT(1-Inputs!$B$38)*_xlfn.NORM.S.INV(RAND())</f>
        <v>0.74286607752727762</v>
      </c>
      <c r="R103" s="24">
        <f ca="1">SQRT(Inputs!$B$38)*G103+SQRT(1-Inputs!$B$38)*_xlfn.NORM.S.INV(RAND())</f>
        <v>0.22014417608614292</v>
      </c>
      <c r="S103" s="24">
        <f ca="1">SQRT(Inputs!$B$38)*H103+SQRT(1-Inputs!$B$38)*_xlfn.NORM.S.INV(RAND())</f>
        <v>-1.766181637123355</v>
      </c>
      <c r="T103" s="24">
        <f ca="1">SQRT(Inputs!$B$38)*I103+SQRT(1-Inputs!$B$38)*_xlfn.NORM.S.INV(RAND())</f>
        <v>-0.32819111077739771</v>
      </c>
      <c r="U103" s="24">
        <f ca="1">SQRT(Inputs!$B$38)*J103+SQRT(1-Inputs!$B$38)*_xlfn.NORM.S.INV(RAND())</f>
        <v>-0.6694731648276786</v>
      </c>
      <c r="V103" s="24">
        <f ca="1">SQRT(Inputs!$B$38)*K103+SQRT(1-Inputs!$B$38)*_xlfn.NORM.S.INV(RAND())</f>
        <v>-0.62762326987219186</v>
      </c>
      <c r="W103" s="24">
        <f ca="1">SQRT(Inputs!$B$38)*L103+SQRT(1-Inputs!$B$38)*_xlfn.NORM.S.INV(RAND())</f>
        <v>0.22046836055888841</v>
      </c>
      <c r="X103" s="24">
        <f ca="1">SQRT(Inputs!$B$38)*M103+SQRT(1-Inputs!$B$38)*_xlfn.NORM.S.INV(RAND())</f>
        <v>-0.29688953919197569</v>
      </c>
      <c r="Y103" s="24">
        <f ca="1">SQRT(Inputs!$B$38)*C103+SQRT(1-Inputs!$B$38)*_xlfn.NORM.S.INV(RAND())</f>
        <v>-0.27805985054257687</v>
      </c>
      <c r="Z103" s="24">
        <f ca="1">SQRT(Inputs!$B$38)*D103+SQRT(1-Inputs!$B$38)*_xlfn.NORM.S.INV(RAND())</f>
        <v>-0.87271778387648147</v>
      </c>
      <c r="AA103" s="24">
        <f ca="1">SQRT(Inputs!$B$38)*E103+SQRT(1-Inputs!$B$38)*_xlfn.NORM.S.INV(RAND())</f>
        <v>-2.2246829600741327</v>
      </c>
      <c r="AB103" s="24">
        <f ca="1">SQRT(Inputs!$B$38)*F103+SQRT(1-Inputs!$B$38)*_xlfn.NORM.S.INV(RAND())</f>
        <v>-5.3315894233177091E-2</v>
      </c>
      <c r="AC103" s="24">
        <f ca="1">SQRT(Inputs!$B$38)*G103+SQRT(1-Inputs!$B$38)*_xlfn.NORM.S.INV(RAND())</f>
        <v>0.66103114788419604</v>
      </c>
      <c r="AD103" s="24">
        <f ca="1">SQRT(Inputs!$B$38)*H103+SQRT(1-Inputs!$B$38)*_xlfn.NORM.S.INV(RAND())</f>
        <v>1.1688380307597455</v>
      </c>
      <c r="AE103" s="24">
        <f ca="1">SQRT(Inputs!$B$38)*I103+SQRT(1-Inputs!$B$38)*_xlfn.NORM.S.INV(RAND())</f>
        <v>0.22825367149820586</v>
      </c>
      <c r="AF103" s="24">
        <f ca="1">SQRT(Inputs!$B$38)*J103+SQRT(1-Inputs!$B$38)*_xlfn.NORM.S.INV(RAND())</f>
        <v>0.8810044285711891</v>
      </c>
      <c r="AG103" s="24">
        <f ca="1">SQRT(Inputs!$B$38)*K103+SQRT(1-Inputs!$B$38)*_xlfn.NORM.S.INV(RAND())</f>
        <v>-0.62191977913895169</v>
      </c>
      <c r="AH103" s="24">
        <f ca="1">SQRT(Inputs!$B$38)*L103+SQRT(1-Inputs!$B$38)*_xlfn.NORM.S.INV(RAND())</f>
        <v>-0.18044426262507229</v>
      </c>
      <c r="AI103" s="24">
        <f ca="1">SQRT(Inputs!$B$38)*M103+SQRT(1-Inputs!$B$38)*_xlfn.NORM.S.INV(RAND())</f>
        <v>0.26926243676196981</v>
      </c>
      <c r="AJ103" s="24">
        <f ca="1">SQRT(Inputs!$B$38)*C103+SQRT(1-Inputs!$B$38)*_xlfn.NORM.S.INV(RAND())</f>
        <v>9.8929196867828473E-2</v>
      </c>
      <c r="AK103" s="24">
        <f ca="1">SQRT(Inputs!$B$38)*D103+SQRT(1-Inputs!$B$38)*_xlfn.NORM.S.INV(RAND())</f>
        <v>-9.1995923650368683E-3</v>
      </c>
      <c r="AL103" s="24">
        <f ca="1">SQRT(Inputs!$B$38)*E103+SQRT(1-Inputs!$B$38)*_xlfn.NORM.S.INV(RAND())</f>
        <v>-1.3387111945084822</v>
      </c>
      <c r="AM103" s="24">
        <f ca="1">SQRT(Inputs!$B$38)*F103+SQRT(1-Inputs!$B$38)*_xlfn.NORM.S.INV(RAND())</f>
        <v>-0.17946548916681415</v>
      </c>
      <c r="AN103" s="24">
        <f ca="1">SQRT(Inputs!$B$38)*G103+SQRT(1-Inputs!$B$38)*_xlfn.NORM.S.INV(RAND())</f>
        <v>-0.4039036328366008</v>
      </c>
      <c r="AO103" s="24">
        <f ca="1">SQRT(Inputs!$B$38)*H103+SQRT(1-Inputs!$B$38)*_xlfn.NORM.S.INV(RAND())</f>
        <v>-1.6611573733798433</v>
      </c>
      <c r="AP103" s="24">
        <f ca="1">SQRT(Inputs!$B$38)*I103+SQRT(1-Inputs!$B$38)*_xlfn.NORM.S.INV(RAND())</f>
        <v>0.13027297480361388</v>
      </c>
      <c r="AQ103" s="24">
        <f ca="1">SQRT(Inputs!$B$38)*J103+SQRT(1-Inputs!$B$38)*_xlfn.NORM.S.INV(RAND())</f>
        <v>-6.1807838325794284E-2</v>
      </c>
      <c r="AR103" s="24">
        <f ca="1">SQRT(Inputs!$B$38)*K103+SQRT(1-Inputs!$B$38)*_xlfn.NORM.S.INV(RAND())</f>
        <v>1.2264784495364138</v>
      </c>
      <c r="AS103" s="24">
        <f ca="1">SQRT(Inputs!$B$38)*L103+SQRT(1-Inputs!$B$38)*_xlfn.NORM.S.INV(RAND())</f>
        <v>0.83802367102041486</v>
      </c>
      <c r="AT103" s="24">
        <f ca="1">SQRT(Inputs!$B$38)*M103+SQRT(1-Inputs!$B$38)*_xlfn.NORM.S.INV(RAND())</f>
        <v>-0.13986893293322439</v>
      </c>
      <c r="AU103" s="15">
        <f ca="1">Inputs!$B$6*EXP($B$8-0.5*C$5^2+C$5*N103)</f>
        <v>4887.0506845594446</v>
      </c>
      <c r="AV103" s="15">
        <f t="shared" ca="1" si="37"/>
        <v>4603.6040063044784</v>
      </c>
      <c r="AW103" s="15">
        <f t="shared" ca="1" si="38"/>
        <v>4927.7321611628486</v>
      </c>
      <c r="AX103" s="15">
        <f t="shared" ca="1" si="39"/>
        <v>6601.3571574803054</v>
      </c>
      <c r="AY103" s="15">
        <f t="shared" ca="1" si="40"/>
        <v>8277.6392968431228</v>
      </c>
      <c r="AZ103" s="15">
        <f t="shared" ca="1" si="41"/>
        <v>8334.4361269113524</v>
      </c>
      <c r="BA103" s="15">
        <f t="shared" ca="1" si="42"/>
        <v>9854.8403611006815</v>
      </c>
      <c r="BB103" s="15">
        <f t="shared" ca="1" si="43"/>
        <v>11282.598266609901</v>
      </c>
      <c r="BC103" s="15">
        <f t="shared" ca="1" si="44"/>
        <v>13005.992791648112</v>
      </c>
      <c r="BD103" s="15">
        <f t="shared" ca="1" si="45"/>
        <v>16265.54790454397</v>
      </c>
      <c r="BE103" s="15">
        <f t="shared" ca="1" si="46"/>
        <v>19399.60543706064</v>
      </c>
      <c r="BF103" s="15">
        <f ca="1">Inputs!$B$13*EXP($B$9-0.5*C$6^2+C$6*Y103)</f>
        <v>13089.223119862569</v>
      </c>
      <c r="BG103" s="15">
        <f t="shared" ca="1" si="47"/>
        <v>13628.062504468209</v>
      </c>
      <c r="BH103" s="15">
        <f t="shared" ca="1" si="48"/>
        <v>11513.143509453937</v>
      </c>
      <c r="BI103" s="15">
        <f t="shared" ca="1" si="49"/>
        <v>13978.633864792906</v>
      </c>
      <c r="BJ103" s="15">
        <f t="shared" ca="1" si="50"/>
        <v>18850.103466826375</v>
      </c>
      <c r="BK103" s="15">
        <f t="shared" ca="1" si="51"/>
        <v>27125.46752809759</v>
      </c>
      <c r="BL103" s="15">
        <f t="shared" ca="1" si="52"/>
        <v>34320.693802763082</v>
      </c>
      <c r="BM103" s="15">
        <f t="shared" ca="1" si="53"/>
        <v>47066.898677391182</v>
      </c>
      <c r="BN103" s="15">
        <f t="shared" ca="1" si="54"/>
        <v>53729.060787756694</v>
      </c>
      <c r="BO103" s="15">
        <f t="shared" ca="1" si="55"/>
        <v>64735.900034552069</v>
      </c>
      <c r="BP103" s="15">
        <f t="shared" ca="1" si="56"/>
        <v>82145.906432872085</v>
      </c>
      <c r="BQ103" s="15">
        <f ca="1">Inputs!$B$20*EXP($B$10-0.5*C$7^2+C$7*AJ103)</f>
        <v>4442.6981361042153</v>
      </c>
      <c r="BR103" s="15">
        <f t="shared" ca="1" si="57"/>
        <v>6010.5832598726574</v>
      </c>
      <c r="BS103" s="15">
        <f t="shared" ca="1" si="58"/>
        <v>5603.5892928485973</v>
      </c>
      <c r="BT103" s="15">
        <f t="shared" ca="1" si="59"/>
        <v>7370.81808192267</v>
      </c>
      <c r="BU103" s="15">
        <f t="shared" ca="1" si="60"/>
        <v>9263.9594141324615</v>
      </c>
      <c r="BV103" s="15">
        <f t="shared" ca="1" si="61"/>
        <v>8864.9519444898051</v>
      </c>
      <c r="BW103" s="15">
        <f t="shared" ca="1" si="62"/>
        <v>12716.368790568786</v>
      </c>
      <c r="BX103" s="15">
        <f t="shared" ca="1" si="63"/>
        <v>17566.861962367435</v>
      </c>
      <c r="BY103" s="15">
        <f t="shared" ca="1" si="64"/>
        <v>31123.943437807247</v>
      </c>
      <c r="BZ103" s="15">
        <f t="shared" ca="1" si="65"/>
        <v>50945.025265198325</v>
      </c>
      <c r="CA103" s="15">
        <f t="shared" ca="1" si="66"/>
        <v>69805.552869685009</v>
      </c>
      <c r="CB103" s="15">
        <f ca="1">(AU103*DCF!C$10-DCF!C$5*MAX(AU103*DCF!C$10,0)-MAX(AU103-Inputs!$B$6,0)/Inputs!$B$10)*DCF!C$6</f>
        <v>1043.610412677476</v>
      </c>
      <c r="CC103" s="15">
        <f ca="1">(AV103*DCF!D$10-DCF!D$5*MAX(AV103*DCF!D$10,0)-MAX(AV103-AU103,0)/Inputs!$B$10)*DCF!D$6</f>
        <v>1122.0972881433283</v>
      </c>
      <c r="CD103" s="15">
        <f ca="1">(AW103*DCF!E$10-DCF!E$5*MAX(AW103*DCF!E$10,0)-MAX(AW103-AV103,0)/Inputs!$B$10)*DCF!E$6</f>
        <v>1064.7278299538004</v>
      </c>
      <c r="CE103" s="15">
        <f ca="1">(AX103*DCF!F$10-DCF!F$5*MAX(AX103*DCF!F$10,0)-MAX(AX103-AW103,0)/Inputs!$B$10)*DCF!F$6</f>
        <v>1092.8258793021851</v>
      </c>
      <c r="CF103" s="15">
        <f ca="1">(AY103*DCF!G$10-DCF!G$5*MAX(AY103*DCF!G$10,0)-MAX(AY103-AX103,0)/Inputs!$B$10)*DCF!G$6</f>
        <v>1383.3131508637573</v>
      </c>
      <c r="CG103" s="15">
        <f ca="1">(AZ103*DCF!H$10-DCF!H$5*MAX(AZ103*DCF!H$10,0)-MAX(AZ103-AY103,0)/Inputs!$B$10)*DCF!H$6</f>
        <v>1608.0514567839289</v>
      </c>
      <c r="CH103" s="15">
        <f ca="1">(BA103*DCF!I$10-DCF!I$5*MAX(BA103*DCF!I$10,0)-MAX(BA103-AZ103,0)/Inputs!$B$10)*DCF!I$6</f>
        <v>1550.720263744297</v>
      </c>
      <c r="CI103" s="15">
        <f ca="1">(BB103*DCF!J$10-DCF!J$5*MAX(BB103*DCF!J$10,0)-MAX(BB103-BA103,0)/Inputs!$B$10)*DCF!J$6</f>
        <v>1719.7668588196293</v>
      </c>
      <c r="CJ103" s="15">
        <f ca="1">(BC103*DCF!K$10-DCF!K$5*MAX(BC103*DCF!K$10,0)-MAX(BC103-BB103,0)/Inputs!$B$10)*DCF!K$6</f>
        <v>1852.5069633894591</v>
      </c>
      <c r="CK103" s="15">
        <f ca="1">(BD103*DCF!L$10-DCF!L$5*MAX(BD103*DCF!L$10,0)-MAX(BD103-BC103,0)/Inputs!$B$10)*DCF!L$6</f>
        <v>2031.6406762368811</v>
      </c>
      <c r="CL103" s="15">
        <f ca="1">(BE103*DCF!M$10-DCF!M$5*MAX(BE103*DCF!M$10,0)-MAX(BE103-BD103,0)/Inputs!$B$10)*DCF!M$6</f>
        <v>2363.1385831960083</v>
      </c>
      <c r="CM103" s="15">
        <f ca="1">(BF103*DCF!C$28-DCF!C$5*MAX(BF103*DCF!C$28,0)-MAX(BF103-Inputs!$B$13,0)/Inputs!$B$17)*DCF!C$6</f>
        <v>3601.6219330113822</v>
      </c>
      <c r="CN103" s="15">
        <f ca="1">(BG103*DCF!D$28-DCF!D$5*MAX(BG103*DCF!D$28,0)-MAX(BG103-BF103,0)/Inputs!$B$17)*DCF!D$6</f>
        <v>3898.8195762961782</v>
      </c>
      <c r="CO103" s="15">
        <f ca="1">(BH103*DCF!E$28-DCF!E$5*MAX(BH103*DCF!E$28,0)-MAX(BH103-BG103,0)/Inputs!$B$17)*DCF!E$6</f>
        <v>3260.7272500160975</v>
      </c>
      <c r="CP103" s="15">
        <f ca="1">(BI103*DCF!F$28-DCF!F$5*MAX(BI103*DCF!F$28,0)-MAX(BI103-BH103,0)/Inputs!$B$17)*DCF!F$6</f>
        <v>3345.9493957817285</v>
      </c>
      <c r="CQ103" s="15">
        <f ca="1">(BJ103*DCF!G$28-DCF!G$5*MAX(BJ103*DCF!G$28,0)-MAX(BJ103-BI103,0)/Inputs!$B$17)*DCF!G$6</f>
        <v>4071.4692969725297</v>
      </c>
      <c r="CR103" s="15">
        <f ca="1">(BK103*DCF!H$28-DCF!H$5*MAX(BK103*DCF!H$28,0)-MAX(BK103-BJ103,0)/Inputs!$B$17)*DCF!H$6</f>
        <v>5422.668048587102</v>
      </c>
      <c r="CS103" s="15">
        <f ca="1">(BL103*DCF!I$28-DCF!I$5*MAX(BL103*DCF!I$28,0)-MAX(BL103-BK103,0)/Inputs!$B$17)*DCF!I$6</f>
        <v>7037.8798269229601</v>
      </c>
      <c r="CT103" s="15">
        <f ca="1">(BM103*DCF!J$28-DCF!J$5*MAX(BM103*DCF!J$28,0)-MAX(BM103-BL103,0)/Inputs!$B$17)*DCF!J$6</f>
        <v>8809.7830859309743</v>
      </c>
      <c r="CU103" s="15">
        <f ca="1">(BN103*DCF!K$28-DCF!K$5*MAX(BN103*DCF!K$28,0)-MAX(BN103-BM103,0)/Inputs!$B$17)*DCF!K$6</f>
        <v>10530.650644187293</v>
      </c>
      <c r="CV103" s="15">
        <f ca="1">(BO103*DCF!L$28-DCF!L$5*MAX(BO103*DCF!L$28,0)-MAX(BO103-BN103,0)/Inputs!$B$17)*DCF!L$6</f>
        <v>11670.728640729114</v>
      </c>
      <c r="CW103" s="15">
        <f ca="1">(BP103*DCF!M$28-DCF!M$5*MAX(BP103*DCF!M$28,0)-MAX(BP103-BO103,0)/Inputs!$B$17)*DCF!M$6</f>
        <v>13635.964958031709</v>
      </c>
      <c r="CX103" s="15">
        <f ca="1">(BQ103*DCF!C$46-DCF!C$5*MAX(BQ103*DCF!C$46,0)-MAX(BQ103-Inputs!$B$20,0)/Inputs!$B$24)*DCF!C$6</f>
        <v>-1599.5599095410266</v>
      </c>
      <c r="CY103" s="15">
        <f ca="1">(BR103*DCF!D$46-DCF!D$5*MAX(BR103*DCF!D$46,0)-MAX(BR103-BQ103,0)/Inputs!$B$24)*DCF!D$6</f>
        <v>-1694.8699615305452</v>
      </c>
      <c r="CZ103" s="15">
        <f ca="1">(BS103*DCF!E$46-DCF!E$5*MAX(BS103*DCF!E$46,0)-MAX(BS103-BR103,0)/Inputs!$B$24)*DCF!E$6</f>
        <v>-662.63419046030094</v>
      </c>
      <c r="DA103" s="15">
        <f ca="1">(BT103*DCF!F$46-DCF!F$5*MAX(BT103*DCF!F$46,0)-MAX(BT103-BS103,0)/Inputs!$B$24)*DCF!F$6</f>
        <v>-1180.2934430579846</v>
      </c>
      <c r="DB103" s="15">
        <f ca="1">(BU103*DCF!G$46-DCF!G$5*MAX(BU103*DCF!G$46,0)-MAX(BU103-BT103,0)/Inputs!$B$24)*DCF!G$6</f>
        <v>-948.43663159227651</v>
      </c>
      <c r="DC103" s="15">
        <f ca="1">(BV103*DCF!H$46-DCF!H$5*MAX(BV103*DCF!H$46,0)-MAX(BV103-BU103,0)/Inputs!$B$24)*DCF!H$6</f>
        <v>0</v>
      </c>
      <c r="DD103" s="15">
        <f ca="1">(BW103*DCF!I$46-DCF!I$5*MAX(BW103*DCF!I$46,0)-MAX(BW103-BV103,0)/Inputs!$B$24)*DCF!I$6</f>
        <v>-811.90331662421829</v>
      </c>
      <c r="DE103" s="15">
        <f ca="1">(BX103*DCF!J$46-DCF!J$5*MAX(BX103*DCF!J$46,0)-MAX(BX103-BW103,0)/Inputs!$B$24)*DCF!J$6</f>
        <v>-549.39027646018064</v>
      </c>
      <c r="DF103" s="15">
        <f ca="1">(BY103*DCF!K$46-DCF!K$5*MAX(BY103*DCF!K$46,0)-MAX(BY103-BX103,0)/Inputs!$B$24)*DCF!K$6</f>
        <v>-1543.2204009501254</v>
      </c>
      <c r="DG103" s="15">
        <f ca="1">(BZ103*DCF!L$46-DCF!L$5*MAX(BZ103*DCF!L$46,0)-MAX(BZ103-BY103,0)/Inputs!$B$24)*DCF!L$6</f>
        <v>-963.98257159325055</v>
      </c>
      <c r="DH103" s="15">
        <f ca="1">(CA103*DCF!M$46-DCF!M$5*MAX(CA103*DCF!M$46,0)-MAX(CA103-BZ103,0)/Inputs!$B$24)*DCF!M$6</f>
        <v>1529.571116864289</v>
      </c>
      <c r="DI103" s="15">
        <f ca="1">SUM(CB103:CL103)+BE103*DCF!M$10*(1+Inputs!$B$30)*(1-Inputs!$B$33)*(1-Inputs!$B$30/Inputs!$B$31)/(Inputs!$B$29-Inputs!$B$30)*DCF!M$6</f>
        <v>70821.757827674854</v>
      </c>
      <c r="DJ103" s="15">
        <f ca="1">SUM(CM103:CW103)+BP103*DCF!M$28*(1+Inputs!$B$30)*(1-Inputs!$B$33)*(1-Inputs!$B$30/Inputs!$B$31)/(Inputs!$B$29-Inputs!$B$30)*DCF!M$6</f>
        <v>380103.78781625361</v>
      </c>
      <c r="DK103" s="15">
        <f ca="1">SUM(CX103:DH103)+CA103*DCF!M$46*(1+Inputs!$B$30)*(1-Inputs!$B$33)*(1-Inputs!$B$30/Inputs!$B$31)/(Inputs!$B$29-Inputs!$B$30)*DCF!M$6</f>
        <v>99502.934147947759</v>
      </c>
      <c r="DM103" s="15">
        <f ca="1">DI103+DJ103+DK103+Inputs!$B$34+Inputs!$B$36-Inputs!$B$35</f>
        <v>627279.47979187616</v>
      </c>
    </row>
    <row r="104" spans="1:117" x14ac:dyDescent="0.75">
      <c r="A104" s="11">
        <v>91</v>
      </c>
      <c r="C104" s="24">
        <f t="shared" ref="C104:M113" ca="1" si="69">_xlfn.NORM.S.INV(RAND())</f>
        <v>-0.31287219600093008</v>
      </c>
      <c r="D104" s="24">
        <f t="shared" ca="1" si="69"/>
        <v>-0.34823025895672161</v>
      </c>
      <c r="E104" s="24">
        <f t="shared" ca="1" si="69"/>
        <v>0.9191340535010476</v>
      </c>
      <c r="F104" s="24">
        <f t="shared" ca="1" si="69"/>
        <v>0.77701935305261394</v>
      </c>
      <c r="G104" s="24">
        <f t="shared" ca="1" si="69"/>
        <v>1.5289539480898027</v>
      </c>
      <c r="H104" s="24">
        <f t="shared" ca="1" si="69"/>
        <v>0.20556490566287297</v>
      </c>
      <c r="I104" s="24">
        <f t="shared" ca="1" si="69"/>
        <v>-3.1881576916150657E-2</v>
      </c>
      <c r="J104" s="24">
        <f t="shared" ca="1" si="69"/>
        <v>0.41889976751528663</v>
      </c>
      <c r="K104" s="24">
        <f t="shared" ca="1" si="69"/>
        <v>4.1759687277019938E-2</v>
      </c>
      <c r="L104" s="24">
        <f t="shared" ca="1" si="69"/>
        <v>-0.83032051821291275</v>
      </c>
      <c r="M104" s="24">
        <f t="shared" ca="1" si="69"/>
        <v>1.3356438591777509</v>
      </c>
      <c r="N104" s="24">
        <f ca="1">SQRT(Inputs!$B$38)*C104+SQRT(1-Inputs!$B$38)*_xlfn.NORM.S.INV(RAND())</f>
        <v>-0.63773967440528589</v>
      </c>
      <c r="O104" s="24">
        <f ca="1">SQRT(Inputs!$B$38)*D104+SQRT(1-Inputs!$B$38)*_xlfn.NORM.S.INV(RAND())</f>
        <v>-0.60899883603063121</v>
      </c>
      <c r="P104" s="24">
        <f ca="1">SQRT(Inputs!$B$38)*E104+SQRT(1-Inputs!$B$38)*_xlfn.NORM.S.INV(RAND())</f>
        <v>1.0326234852199287</v>
      </c>
      <c r="Q104" s="24">
        <f ca="1">SQRT(Inputs!$B$38)*F104+SQRT(1-Inputs!$B$38)*_xlfn.NORM.S.INV(RAND())</f>
        <v>-0.66804256397317729</v>
      </c>
      <c r="R104" s="24">
        <f ca="1">SQRT(Inputs!$B$38)*G104+SQRT(1-Inputs!$B$38)*_xlfn.NORM.S.INV(RAND())</f>
        <v>1.4331636574354893</v>
      </c>
      <c r="S104" s="24">
        <f ca="1">SQRT(Inputs!$B$38)*H104+SQRT(1-Inputs!$B$38)*_xlfn.NORM.S.INV(RAND())</f>
        <v>-8.5157388075008958E-2</v>
      </c>
      <c r="T104" s="24">
        <f ca="1">SQRT(Inputs!$B$38)*I104+SQRT(1-Inputs!$B$38)*_xlfn.NORM.S.INV(RAND())</f>
        <v>-0.12243560769142527</v>
      </c>
      <c r="U104" s="24">
        <f ca="1">SQRT(Inputs!$B$38)*J104+SQRT(1-Inputs!$B$38)*_xlfn.NORM.S.INV(RAND())</f>
        <v>2.5391851587701093</v>
      </c>
      <c r="V104" s="24">
        <f ca="1">SQRT(Inputs!$B$38)*K104+SQRT(1-Inputs!$B$38)*_xlfn.NORM.S.INV(RAND())</f>
        <v>1.4385385814784877</v>
      </c>
      <c r="W104" s="24">
        <f ca="1">SQRT(Inputs!$B$38)*L104+SQRT(1-Inputs!$B$38)*_xlfn.NORM.S.INV(RAND())</f>
        <v>0.6579206549022798</v>
      </c>
      <c r="X104" s="24">
        <f ca="1">SQRT(Inputs!$B$38)*M104+SQRT(1-Inputs!$B$38)*_xlfn.NORM.S.INV(RAND())</f>
        <v>1.2390447894052505</v>
      </c>
      <c r="Y104" s="24">
        <f ca="1">SQRT(Inputs!$B$38)*C104+SQRT(1-Inputs!$B$38)*_xlfn.NORM.S.INV(RAND())</f>
        <v>-0.16642834750364471</v>
      </c>
      <c r="Z104" s="24">
        <f ca="1">SQRT(Inputs!$B$38)*D104+SQRT(1-Inputs!$B$38)*_xlfn.NORM.S.INV(RAND())</f>
        <v>-1.3235231537575558</v>
      </c>
      <c r="AA104" s="24">
        <f ca="1">SQRT(Inputs!$B$38)*E104+SQRT(1-Inputs!$B$38)*_xlfn.NORM.S.INV(RAND())</f>
        <v>-0.13383533565998018</v>
      </c>
      <c r="AB104" s="24">
        <f ca="1">SQRT(Inputs!$B$38)*F104+SQRT(1-Inputs!$B$38)*_xlfn.NORM.S.INV(RAND())</f>
        <v>0.33294985158096241</v>
      </c>
      <c r="AC104" s="24">
        <f ca="1">SQRT(Inputs!$B$38)*G104+SQRT(1-Inputs!$B$38)*_xlfn.NORM.S.INV(RAND())</f>
        <v>0.87179089552666078</v>
      </c>
      <c r="AD104" s="24">
        <f ca="1">SQRT(Inputs!$B$38)*H104+SQRT(1-Inputs!$B$38)*_xlfn.NORM.S.INV(RAND())</f>
        <v>-0.51114386333967099</v>
      </c>
      <c r="AE104" s="24">
        <f ca="1">SQRT(Inputs!$B$38)*I104+SQRT(1-Inputs!$B$38)*_xlfn.NORM.S.INV(RAND())</f>
        <v>-1.0597010674056113</v>
      </c>
      <c r="AF104" s="24">
        <f ca="1">SQRT(Inputs!$B$38)*J104+SQRT(1-Inputs!$B$38)*_xlfn.NORM.S.INV(RAND())</f>
        <v>1.7130884600302991</v>
      </c>
      <c r="AG104" s="24">
        <f ca="1">SQRT(Inputs!$B$38)*K104+SQRT(1-Inputs!$B$38)*_xlfn.NORM.S.INV(RAND())</f>
        <v>0.53850766104985248</v>
      </c>
      <c r="AH104" s="24">
        <f ca="1">SQRT(Inputs!$B$38)*L104+SQRT(1-Inputs!$B$38)*_xlfn.NORM.S.INV(RAND())</f>
        <v>-0.31270356782560182</v>
      </c>
      <c r="AI104" s="24">
        <f ca="1">SQRT(Inputs!$B$38)*M104+SQRT(1-Inputs!$B$38)*_xlfn.NORM.S.INV(RAND())</f>
        <v>0.50660547459665484</v>
      </c>
      <c r="AJ104" s="24">
        <f ca="1">SQRT(Inputs!$B$38)*C104+SQRT(1-Inputs!$B$38)*_xlfn.NORM.S.INV(RAND())</f>
        <v>0.36457018818315456</v>
      </c>
      <c r="AK104" s="24">
        <f ca="1">SQRT(Inputs!$B$38)*D104+SQRT(1-Inputs!$B$38)*_xlfn.NORM.S.INV(RAND())</f>
        <v>-0.54846953675385013</v>
      </c>
      <c r="AL104" s="24">
        <f ca="1">SQRT(Inputs!$B$38)*E104+SQRT(1-Inputs!$B$38)*_xlfn.NORM.S.INV(RAND())</f>
        <v>0.5202746046060045</v>
      </c>
      <c r="AM104" s="24">
        <f ca="1">SQRT(Inputs!$B$38)*F104+SQRT(1-Inputs!$B$38)*_xlfn.NORM.S.INV(RAND())</f>
        <v>0.29878157333249167</v>
      </c>
      <c r="AN104" s="24">
        <f ca="1">SQRT(Inputs!$B$38)*G104+SQRT(1-Inputs!$B$38)*_xlfn.NORM.S.INV(RAND())</f>
        <v>0.91296604261952474</v>
      </c>
      <c r="AO104" s="24">
        <f ca="1">SQRT(Inputs!$B$38)*H104+SQRT(1-Inputs!$B$38)*_xlfn.NORM.S.INV(RAND())</f>
        <v>1.3414499275005168E-2</v>
      </c>
      <c r="AP104" s="24">
        <f ca="1">SQRT(Inputs!$B$38)*I104+SQRT(1-Inputs!$B$38)*_xlfn.NORM.S.INV(RAND())</f>
        <v>0.47986383466299415</v>
      </c>
      <c r="AQ104" s="24">
        <f ca="1">SQRT(Inputs!$B$38)*J104+SQRT(1-Inputs!$B$38)*_xlfn.NORM.S.INV(RAND())</f>
        <v>1.0451384925607601</v>
      </c>
      <c r="AR104" s="24">
        <f ca="1">SQRT(Inputs!$B$38)*K104+SQRT(1-Inputs!$B$38)*_xlfn.NORM.S.INV(RAND())</f>
        <v>0.92349545511404463</v>
      </c>
      <c r="AS104" s="24">
        <f ca="1">SQRT(Inputs!$B$38)*L104+SQRT(1-Inputs!$B$38)*_xlfn.NORM.S.INV(RAND())</f>
        <v>-0.51377856405542111</v>
      </c>
      <c r="AT104" s="24">
        <f ca="1">SQRT(Inputs!$B$38)*M104+SQRT(1-Inputs!$B$38)*_xlfn.NORM.S.INV(RAND())</f>
        <v>-0.40250993991371131</v>
      </c>
      <c r="AU104" s="15">
        <f ca="1">Inputs!$B$6*EXP($B$8-0.5*C$5^2+C$5*N104)</f>
        <v>4475.5276476446898</v>
      </c>
      <c r="AV104" s="15">
        <f t="shared" ca="1" si="37"/>
        <v>4981.1700691198193</v>
      </c>
      <c r="AW104" s="15">
        <f t="shared" ca="1" si="38"/>
        <v>6981.3471337131923</v>
      </c>
      <c r="AX104" s="15">
        <f t="shared" ca="1" si="39"/>
        <v>7841.0235255585467</v>
      </c>
      <c r="AY104" s="15">
        <f t="shared" ca="1" si="40"/>
        <v>11328.4582594288</v>
      </c>
      <c r="AZ104" s="15">
        <f t="shared" ca="1" si="41"/>
        <v>13725.692632426531</v>
      </c>
      <c r="BA104" s="15">
        <f t="shared" ca="1" si="42"/>
        <v>16582.876696303705</v>
      </c>
      <c r="BB104" s="15">
        <f t="shared" ca="1" si="43"/>
        <v>26183.876471254989</v>
      </c>
      <c r="BC104" s="15">
        <f t="shared" ca="1" si="44"/>
        <v>36845.697922166604</v>
      </c>
      <c r="BD104" s="15">
        <f t="shared" ca="1" si="45"/>
        <v>48004.479667904321</v>
      </c>
      <c r="BE104" s="15">
        <f t="shared" ca="1" si="46"/>
        <v>65850.775100666346</v>
      </c>
      <c r="BF104" s="15">
        <f ca="1">Inputs!$B$13*EXP($B$9-0.5*C$6^2+C$6*Y104)</f>
        <v>13382.125742117116</v>
      </c>
      <c r="BG104" s="15">
        <f t="shared" ca="1" si="47"/>
        <v>12844.54453988157</v>
      </c>
      <c r="BH104" s="15">
        <f t="shared" ca="1" si="48"/>
        <v>15349.14734945334</v>
      </c>
      <c r="BI104" s="15">
        <f t="shared" ca="1" si="49"/>
        <v>19777.688542217969</v>
      </c>
      <c r="BJ104" s="15">
        <f t="shared" ca="1" si="50"/>
        <v>27492.766361566333</v>
      </c>
      <c r="BK104" s="15">
        <f t="shared" ca="1" si="51"/>
        <v>31473.920600834921</v>
      </c>
      <c r="BL104" s="15">
        <f t="shared" ca="1" si="52"/>
        <v>33700.968187336934</v>
      </c>
      <c r="BM104" s="15">
        <f t="shared" ca="1" si="53"/>
        <v>51250.010843210417</v>
      </c>
      <c r="BN104" s="15">
        <f t="shared" ca="1" si="54"/>
        <v>67232.765872240532</v>
      </c>
      <c r="BO104" s="15">
        <f t="shared" ca="1" si="55"/>
        <v>79770.100668978324</v>
      </c>
      <c r="BP104" s="15">
        <f t="shared" ca="1" si="56"/>
        <v>103982.22371797948</v>
      </c>
      <c r="BQ104" s="15">
        <f ca="1">Inputs!$B$20*EXP($B$10-0.5*C$7^2+C$7*AJ104)</f>
        <v>4881.6346893691216</v>
      </c>
      <c r="BR104" s="15">
        <f t="shared" ca="1" si="57"/>
        <v>5564.8982343951056</v>
      </c>
      <c r="BS104" s="15">
        <f t="shared" ca="1" si="58"/>
        <v>8848.6983816462507</v>
      </c>
      <c r="BT104" s="15">
        <f t="shared" ca="1" si="59"/>
        <v>13195.176688600122</v>
      </c>
      <c r="BU104" s="15">
        <f t="shared" ca="1" si="60"/>
        <v>22807.671985757741</v>
      </c>
      <c r="BV104" s="15">
        <f t="shared" ca="1" si="61"/>
        <v>31828.100676033013</v>
      </c>
      <c r="BW104" s="15">
        <f t="shared" ca="1" si="62"/>
        <v>49162.185215689788</v>
      </c>
      <c r="BX104" s="15">
        <f t="shared" ca="1" si="63"/>
        <v>84788.767592639924</v>
      </c>
      <c r="BY104" s="15">
        <f t="shared" ca="1" si="64"/>
        <v>141763.20048844768</v>
      </c>
      <c r="BZ104" s="15">
        <f t="shared" ca="1" si="65"/>
        <v>180986.20275368873</v>
      </c>
      <c r="CA104" s="15">
        <f t="shared" ca="1" si="66"/>
        <v>236681.58898169504</v>
      </c>
      <c r="CB104" s="15">
        <f ca="1">(AU104*DCF!C$10-DCF!C$5*MAX(AU104*DCF!C$10,0)-MAX(AU104-Inputs!$B$6,0)/Inputs!$B$10)*DCF!C$6</f>
        <v>1046.5446452808831</v>
      </c>
      <c r="CC104" s="15">
        <f ca="1">(AV104*DCF!D$10-DCF!D$5*MAX(AV104*DCF!D$10,0)-MAX(AV104-AU104,0)/Inputs!$B$10)*DCF!D$6</f>
        <v>1090.8387871540187</v>
      </c>
      <c r="CD104" s="15">
        <f ca="1">(AW104*DCF!E$10-DCF!E$5*MAX(AW104*DCF!E$10,0)-MAX(AW104-AV104,0)/Inputs!$B$10)*DCF!E$6</f>
        <v>1161.3592138476063</v>
      </c>
      <c r="CE104" s="15">
        <f ca="1">(AX104*DCF!F$10-DCF!F$5*MAX(AX104*DCF!F$10,0)-MAX(AX104-AW104,0)/Inputs!$B$10)*DCF!F$6</f>
        <v>1532.8055962561655</v>
      </c>
      <c r="CF104" s="15">
        <f ca="1">(AY104*DCF!G$10-DCF!G$5*MAX(AY104*DCF!G$10,0)-MAX(AY104-AX104,0)/Inputs!$B$10)*DCF!G$6</f>
        <v>1663.7685997849499</v>
      </c>
      <c r="CG104" s="15">
        <f ca="1">(AZ104*DCF!H$10-DCF!H$5*MAX(AZ104*DCF!H$10,0)-MAX(AZ104-AY104,0)/Inputs!$B$10)*DCF!H$6</f>
        <v>2239.1811307425737</v>
      </c>
      <c r="CH104" s="15">
        <f ca="1">(BA104*DCF!I$10-DCF!I$5*MAX(BA104*DCF!I$10,0)-MAX(BA104-AZ104,0)/Inputs!$B$10)*DCF!I$6</f>
        <v>2560.4083340719239</v>
      </c>
      <c r="CI104" s="15">
        <f ca="1">(BB104*DCF!J$10-DCF!J$5*MAX(BB104*DCF!J$10,0)-MAX(BB104-BA104,0)/Inputs!$B$10)*DCF!J$6</f>
        <v>3038.3406534365449</v>
      </c>
      <c r="CJ104" s="15">
        <f ca="1">(BC104*DCF!K$10-DCF!K$5*MAX(BC104*DCF!K$10,0)-MAX(BC104-BB104,0)/Inputs!$B$10)*DCF!K$6</f>
        <v>4439.0729197703104</v>
      </c>
      <c r="CK104" s="15">
        <f ca="1">(BD104*DCF!L$10-DCF!L$5*MAX(BD104*DCF!L$10,0)-MAX(BD104-BC104,0)/Inputs!$B$10)*DCF!L$6</f>
        <v>5796.9772293843716</v>
      </c>
      <c r="CL104" s="15">
        <f ca="1">(BE104*DCF!M$10-DCF!M$5*MAX(BE104*DCF!M$10,0)-MAX(BE104-BD104,0)/Inputs!$B$10)*DCF!M$6</f>
        <v>7160.4654082410689</v>
      </c>
      <c r="CM104" s="15">
        <f ca="1">(BF104*DCF!C$28-DCF!C$5*MAX(BF104*DCF!C$28,0)-MAX(BF104-Inputs!$B$13,0)/Inputs!$B$17)*DCF!C$6</f>
        <v>3623.3689450276856</v>
      </c>
      <c r="CN104" s="15">
        <f ca="1">(BG104*DCF!D$28-DCF!D$5*MAX(BG104*DCF!D$28,0)-MAX(BG104-BF104,0)/Inputs!$B$17)*DCF!D$6</f>
        <v>3783.0146111347713</v>
      </c>
      <c r="CO104" s="15">
        <f ca="1">(BH104*DCF!E$28-DCF!E$5*MAX(BH104*DCF!E$28,0)-MAX(BH104-BG104,0)/Inputs!$B$17)*DCF!E$6</f>
        <v>3853.5291046351349</v>
      </c>
      <c r="CP104" s="15">
        <f ca="1">(BI104*DCF!F$28-DCF!F$5*MAX(BI104*DCF!F$28,0)-MAX(BI104-BH104,0)/Inputs!$B$17)*DCF!F$6</f>
        <v>4562.8355552621078</v>
      </c>
      <c r="CQ104" s="15">
        <f ca="1">(BJ104*DCF!G$28-DCF!G$5*MAX(BJ104*DCF!G$28,0)-MAX(BJ104-BI104,0)/Inputs!$B$17)*DCF!G$6</f>
        <v>5835.6069459740247</v>
      </c>
      <c r="CR104" s="15">
        <f ca="1">(BK104*DCF!H$28-DCF!H$5*MAX(BK104*DCF!H$28,0)-MAX(BK104-BJ104,0)/Inputs!$B$17)*DCF!H$6</f>
        <v>7165.2881643394285</v>
      </c>
      <c r="CS104" s="15">
        <f ca="1">(BL104*DCF!I$28-DCF!I$5*MAX(BL104*DCF!I$28,0)-MAX(BL104-BK104,0)/Inputs!$B$17)*DCF!I$6</f>
        <v>7605.2354186257098</v>
      </c>
      <c r="CT104" s="15">
        <f ca="1">(BM104*DCF!J$28-DCF!J$5*MAX(BM104*DCF!J$28,0)-MAX(BM104-BL104,0)/Inputs!$B$17)*DCF!J$6</f>
        <v>9106.1473097448652</v>
      </c>
      <c r="CU104" s="15">
        <f ca="1">(BN104*DCF!K$28-DCF!K$5*MAX(BN104*DCF!K$28,0)-MAX(BN104-BM104,0)/Inputs!$B$17)*DCF!K$6</f>
        <v>12240.758258636302</v>
      </c>
      <c r="CV104" s="15">
        <f ca="1">(BO104*DCF!L$28-DCF!L$5*MAX(BO104*DCF!L$28,0)-MAX(BO104-BN104,0)/Inputs!$B$17)*DCF!L$6</f>
        <v>14497.189109712201</v>
      </c>
      <c r="CW104" s="15">
        <f ca="1">(BP104*DCF!M$28-DCF!M$5*MAX(BP104*DCF!M$28,0)-MAX(BP104-BO104,0)/Inputs!$B$17)*DCF!M$6</f>
        <v>17033.468367858582</v>
      </c>
      <c r="CX104" s="15">
        <f ca="1">(BQ104*DCF!C$46-DCF!C$5*MAX(BQ104*DCF!C$46,0)-MAX(BQ104-Inputs!$B$20,0)/Inputs!$B$24)*DCF!C$6</f>
        <v>-1903.6729949439639</v>
      </c>
      <c r="CY104" s="15">
        <f ca="1">(BR104*DCF!D$46-DCF!D$5*MAX(BR104*DCF!D$46,0)-MAX(BR104-BQ104,0)/Inputs!$B$24)*DCF!D$6</f>
        <v>-1241.3412365670631</v>
      </c>
      <c r="CZ104" s="15">
        <f ca="1">(BS104*DCF!E$46-DCF!E$5*MAX(BS104*DCF!E$46,0)-MAX(BS104-BR104,0)/Inputs!$B$24)*DCF!E$6</f>
        <v>-2340.7576068276758</v>
      </c>
      <c r="DA104" s="15">
        <f ca="1">(BT104*DCF!F$46-DCF!F$5*MAX(BT104*DCF!F$46,0)-MAX(BT104-BS104,0)/Inputs!$B$24)*DCF!F$6</f>
        <v>-2543.646346957536</v>
      </c>
      <c r="DB104" s="15">
        <f ca="1">(BU104*DCF!G$46-DCF!G$5*MAX(BU104*DCF!G$46,0)-MAX(BU104-BT104,0)/Inputs!$B$24)*DCF!G$6</f>
        <v>-4000.6585213897865</v>
      </c>
      <c r="DC104" s="15">
        <f ca="1">(BV104*DCF!H$46-DCF!H$5*MAX(BV104*DCF!H$46,0)-MAX(BV104-BU104,0)/Inputs!$B$24)*DCF!H$6</f>
        <v>-2803.0429464194749</v>
      </c>
      <c r="DD104" s="15">
        <f ca="1">(BW104*DCF!I$46-DCF!I$5*MAX(BW104*DCF!I$46,0)-MAX(BW104-BV104,0)/Inputs!$B$24)*DCF!I$6</f>
        <v>-3840.5253713921138</v>
      </c>
      <c r="DE104" s="15">
        <f ca="1">(BX104*DCF!J$46-DCF!J$5*MAX(BX104*DCF!J$46,0)-MAX(BX104-BW104,0)/Inputs!$B$24)*DCF!J$6</f>
        <v>-5890.9333278179301</v>
      </c>
      <c r="DF104" s="15">
        <f ca="1">(BY104*DCF!K$46-DCF!K$5*MAX(BY104*DCF!K$46,0)-MAX(BY104-BX104,0)/Inputs!$B$24)*DCF!K$6</f>
        <v>-5859.2316848763276</v>
      </c>
      <c r="DG104" s="15">
        <f ca="1">(BZ104*DCF!L$46-DCF!L$5*MAX(BZ104*DCF!L$46,0)-MAX(BZ104-BY104,0)/Inputs!$B$24)*DCF!L$6</f>
        <v>3634.4442395065166</v>
      </c>
      <c r="DH104" s="15">
        <f ca="1">(CA104*DCF!M$46-DCF!M$5*MAX(CA104*DCF!M$46,0)-MAX(CA104-BZ104,0)/Inputs!$B$24)*DCF!M$6</f>
        <v>6911.4417518699956</v>
      </c>
      <c r="DI104" s="15">
        <f ca="1">SUM(CB104:CL104)+BE104*DCF!M$10*(1+Inputs!$B$30)*(1-Inputs!$B$33)*(1-Inputs!$B$30/Inputs!$B$31)/(Inputs!$B$29-Inputs!$B$30)*DCF!M$6</f>
        <v>214993.34040947747</v>
      </c>
      <c r="DJ104" s="15">
        <f ca="1">SUM(CM104:CW104)+BP104*DCF!M$28*(1+Inputs!$B$30)*(1-Inputs!$B$33)*(1-Inputs!$B$30/Inputs!$B$31)/(Inputs!$B$29-Inputs!$B$30)*DCF!M$6</f>
        <v>475151.64663054608</v>
      </c>
      <c r="DK104" s="15">
        <f ca="1">SUM(CX104:DH104)+CA104*DCF!M$46*(1+Inputs!$B$30)*(1-Inputs!$B$33)*(1-Inputs!$B$30/Inputs!$B$31)/(Inputs!$B$29-Inputs!$B$30)*DCF!M$6</f>
        <v>346059.84924644046</v>
      </c>
      <c r="DM104" s="15">
        <f ca="1">DI104+DJ104+DK104+Inputs!$B$34+Inputs!$B$36-Inputs!$B$35</f>
        <v>1113055.836286464</v>
      </c>
    </row>
    <row r="105" spans="1:117" x14ac:dyDescent="0.75">
      <c r="A105" s="11">
        <v>92</v>
      </c>
      <c r="C105" s="24">
        <f t="shared" ca="1" si="69"/>
        <v>1.0041394484989845</v>
      </c>
      <c r="D105" s="24">
        <f t="shared" ca="1" si="69"/>
        <v>0.48261079893195041</v>
      </c>
      <c r="E105" s="24">
        <f t="shared" ca="1" si="69"/>
        <v>0.91155642503748835</v>
      </c>
      <c r="F105" s="24">
        <f t="shared" ca="1" si="69"/>
        <v>0.88615569351562828</v>
      </c>
      <c r="G105" s="24">
        <f t="shared" ca="1" si="69"/>
        <v>0.72214289509014218</v>
      </c>
      <c r="H105" s="24">
        <f t="shared" ca="1" si="69"/>
        <v>0.58470396531010727</v>
      </c>
      <c r="I105" s="24">
        <f t="shared" ca="1" si="69"/>
        <v>0.9572314404798995</v>
      </c>
      <c r="J105" s="24">
        <f t="shared" ca="1" si="69"/>
        <v>-1.2179057384729328</v>
      </c>
      <c r="K105" s="24">
        <f t="shared" ca="1" si="69"/>
        <v>-0.36840110101090784</v>
      </c>
      <c r="L105" s="24">
        <f t="shared" ca="1" si="69"/>
        <v>1.0473799079858472</v>
      </c>
      <c r="M105" s="24">
        <f t="shared" ca="1" si="69"/>
        <v>0.82075145322065113</v>
      </c>
      <c r="N105" s="24">
        <f ca="1">SQRT(Inputs!$B$38)*C105+SQRT(1-Inputs!$B$38)*_xlfn.NORM.S.INV(RAND())</f>
        <v>0.72751802109170916</v>
      </c>
      <c r="O105" s="24">
        <f ca="1">SQRT(Inputs!$B$38)*D105+SQRT(1-Inputs!$B$38)*_xlfn.NORM.S.INV(RAND())</f>
        <v>1.0115106802520861</v>
      </c>
      <c r="P105" s="24">
        <f ca="1">SQRT(Inputs!$B$38)*E105+SQRT(1-Inputs!$B$38)*_xlfn.NORM.S.INV(RAND())</f>
        <v>0.80680067724978533</v>
      </c>
      <c r="Q105" s="24">
        <f ca="1">SQRT(Inputs!$B$38)*F105+SQRT(1-Inputs!$B$38)*_xlfn.NORM.S.INV(RAND())</f>
        <v>-0.10075437274734861</v>
      </c>
      <c r="R105" s="24">
        <f ca="1">SQRT(Inputs!$B$38)*G105+SQRT(1-Inputs!$B$38)*_xlfn.NORM.S.INV(RAND())</f>
        <v>-7.235075253908152E-3</v>
      </c>
      <c r="S105" s="24">
        <f ca="1">SQRT(Inputs!$B$38)*H105+SQRT(1-Inputs!$B$38)*_xlfn.NORM.S.INV(RAND())</f>
        <v>-7.5731551859658575E-2</v>
      </c>
      <c r="T105" s="24">
        <f ca="1">SQRT(Inputs!$B$38)*I105+SQRT(1-Inputs!$B$38)*_xlfn.NORM.S.INV(RAND())</f>
        <v>0.78023051499276885</v>
      </c>
      <c r="U105" s="24">
        <f ca="1">SQRT(Inputs!$B$38)*J105+SQRT(1-Inputs!$B$38)*_xlfn.NORM.S.INV(RAND())</f>
        <v>-1.53984736036338</v>
      </c>
      <c r="V105" s="24">
        <f ca="1">SQRT(Inputs!$B$38)*K105+SQRT(1-Inputs!$B$38)*_xlfn.NORM.S.INV(RAND())</f>
        <v>-0.43726503451361365</v>
      </c>
      <c r="W105" s="24">
        <f ca="1">SQRT(Inputs!$B$38)*L105+SQRT(1-Inputs!$B$38)*_xlfn.NORM.S.INV(RAND())</f>
        <v>0.50189883406139135</v>
      </c>
      <c r="X105" s="24">
        <f ca="1">SQRT(Inputs!$B$38)*M105+SQRT(1-Inputs!$B$38)*_xlfn.NORM.S.INV(RAND())</f>
        <v>0.81209540010912862</v>
      </c>
      <c r="Y105" s="24">
        <f ca="1">SQRT(Inputs!$B$38)*C105+SQRT(1-Inputs!$B$38)*_xlfn.NORM.S.INV(RAND())</f>
        <v>0.34637841730250318</v>
      </c>
      <c r="Z105" s="24">
        <f ca="1">SQRT(Inputs!$B$38)*D105+SQRT(1-Inputs!$B$38)*_xlfn.NORM.S.INV(RAND())</f>
        <v>0.58236851987579863</v>
      </c>
      <c r="AA105" s="24">
        <f ca="1">SQRT(Inputs!$B$38)*E105+SQRT(1-Inputs!$B$38)*_xlfn.NORM.S.INV(RAND())</f>
        <v>2.0051115928490555</v>
      </c>
      <c r="AB105" s="24">
        <f ca="1">SQRT(Inputs!$B$38)*F105+SQRT(1-Inputs!$B$38)*_xlfn.NORM.S.INV(RAND())</f>
        <v>0.78316637319778848</v>
      </c>
      <c r="AC105" s="24">
        <f ca="1">SQRT(Inputs!$B$38)*G105+SQRT(1-Inputs!$B$38)*_xlfn.NORM.S.INV(RAND())</f>
        <v>-0.28148905213062747</v>
      </c>
      <c r="AD105" s="24">
        <f ca="1">SQRT(Inputs!$B$38)*H105+SQRT(1-Inputs!$B$38)*_xlfn.NORM.S.INV(RAND())</f>
        <v>0.22478176550186024</v>
      </c>
      <c r="AE105" s="24">
        <f ca="1">SQRT(Inputs!$B$38)*I105+SQRT(1-Inputs!$B$38)*_xlfn.NORM.S.INV(RAND())</f>
        <v>1.1052148376312876</v>
      </c>
      <c r="AF105" s="24">
        <f ca="1">SQRT(Inputs!$B$38)*J105+SQRT(1-Inputs!$B$38)*_xlfn.NORM.S.INV(RAND())</f>
        <v>-1.7980709628617102</v>
      </c>
      <c r="AG105" s="24">
        <f ca="1">SQRT(Inputs!$B$38)*K105+SQRT(1-Inputs!$B$38)*_xlfn.NORM.S.INV(RAND())</f>
        <v>-0.98747521343484324</v>
      </c>
      <c r="AH105" s="24">
        <f ca="1">SQRT(Inputs!$B$38)*L105+SQRT(1-Inputs!$B$38)*_xlfn.NORM.S.INV(RAND())</f>
        <v>0.62082832095067897</v>
      </c>
      <c r="AI105" s="24">
        <f ca="1">SQRT(Inputs!$B$38)*M105+SQRT(1-Inputs!$B$38)*_xlfn.NORM.S.INV(RAND())</f>
        <v>0.52832204924749027</v>
      </c>
      <c r="AJ105" s="24">
        <f ca="1">SQRT(Inputs!$B$38)*C105+SQRT(1-Inputs!$B$38)*_xlfn.NORM.S.INV(RAND())</f>
        <v>0.4547032642683555</v>
      </c>
      <c r="AK105" s="24">
        <f ca="1">SQRT(Inputs!$B$38)*D105+SQRT(1-Inputs!$B$38)*_xlfn.NORM.S.INV(RAND())</f>
        <v>0.13693601273160499</v>
      </c>
      <c r="AL105" s="24">
        <f ca="1">SQRT(Inputs!$B$38)*E105+SQRT(1-Inputs!$B$38)*_xlfn.NORM.S.INV(RAND())</f>
        <v>-0.33246251614016942</v>
      </c>
      <c r="AM105" s="24">
        <f ca="1">SQRT(Inputs!$B$38)*F105+SQRT(1-Inputs!$B$38)*_xlfn.NORM.S.INV(RAND())</f>
        <v>2.2514733113351775</v>
      </c>
      <c r="AN105" s="24">
        <f ca="1">SQRT(Inputs!$B$38)*G105+SQRT(1-Inputs!$B$38)*_xlfn.NORM.S.INV(RAND())</f>
        <v>0.98228986449093181</v>
      </c>
      <c r="AO105" s="24">
        <f ca="1">SQRT(Inputs!$B$38)*H105+SQRT(1-Inputs!$B$38)*_xlfn.NORM.S.INV(RAND())</f>
        <v>1.2134473795936755</v>
      </c>
      <c r="AP105" s="24">
        <f ca="1">SQRT(Inputs!$B$38)*I105+SQRT(1-Inputs!$B$38)*_xlfn.NORM.S.INV(RAND())</f>
        <v>8.9878993551966158E-3</v>
      </c>
      <c r="AQ105" s="24">
        <f ca="1">SQRT(Inputs!$B$38)*J105+SQRT(1-Inputs!$B$38)*_xlfn.NORM.S.INV(RAND())</f>
        <v>-2.2801120503340053</v>
      </c>
      <c r="AR105" s="24">
        <f ca="1">SQRT(Inputs!$B$38)*K105+SQRT(1-Inputs!$B$38)*_xlfn.NORM.S.INV(RAND())</f>
        <v>1.7439074488936357</v>
      </c>
      <c r="AS105" s="24">
        <f ca="1">SQRT(Inputs!$B$38)*L105+SQRT(1-Inputs!$B$38)*_xlfn.NORM.S.INV(RAND())</f>
        <v>0.5404002993382433</v>
      </c>
      <c r="AT105" s="24">
        <f ca="1">SQRT(Inputs!$B$38)*M105+SQRT(1-Inputs!$B$38)*_xlfn.NORM.S.INV(RAND())</f>
        <v>1.5532564445457573</v>
      </c>
      <c r="AU105" s="15">
        <f ca="1">Inputs!$B$6*EXP($B$8-0.5*C$5^2+C$5*N105)</f>
        <v>5582.4219119205691</v>
      </c>
      <c r="AV105" s="15">
        <f t="shared" ca="1" si="37"/>
        <v>7884.7462732881331</v>
      </c>
      <c r="AW105" s="15">
        <f t="shared" ca="1" si="38"/>
        <v>10719.321691124591</v>
      </c>
      <c r="AX105" s="15">
        <f t="shared" ca="1" si="39"/>
        <v>12923.512357545736</v>
      </c>
      <c r="AY105" s="15">
        <f t="shared" ca="1" si="40"/>
        <v>15780.511372528879</v>
      </c>
      <c r="AZ105" s="15">
        <f t="shared" ca="1" si="41"/>
        <v>19139.70838872949</v>
      </c>
      <c r="BA105" s="15">
        <f t="shared" ca="1" si="42"/>
        <v>25414.988542121959</v>
      </c>
      <c r="BB105" s="15">
        <f t="shared" ca="1" si="43"/>
        <v>26667.228995369111</v>
      </c>
      <c r="BC105" s="15">
        <f t="shared" ca="1" si="44"/>
        <v>31310.683503237404</v>
      </c>
      <c r="BD105" s="15">
        <f t="shared" ca="1" si="45"/>
        <v>40202.193576100879</v>
      </c>
      <c r="BE105" s="15">
        <f t="shared" ca="1" si="46"/>
        <v>53044.529568509737</v>
      </c>
      <c r="BF105" s="15">
        <f ca="1">Inputs!$B$13*EXP($B$9-0.5*C$6^2+C$6*Y105)</f>
        <v>14814.148049130687</v>
      </c>
      <c r="BG105" s="15">
        <f t="shared" ca="1" si="47"/>
        <v>20054.989650981512</v>
      </c>
      <c r="BH105" s="15">
        <f t="shared" ca="1" si="48"/>
        <v>34171.053783874755</v>
      </c>
      <c r="BI105" s="15">
        <f t="shared" ca="1" si="49"/>
        <v>47189.458551059899</v>
      </c>
      <c r="BJ105" s="15">
        <f t="shared" ca="1" si="50"/>
        <v>55550.851628772696</v>
      </c>
      <c r="BK105" s="15">
        <f t="shared" ca="1" si="51"/>
        <v>70296.819170928196</v>
      </c>
      <c r="BL105" s="15">
        <f t="shared" ca="1" si="52"/>
        <v>99648.483230520913</v>
      </c>
      <c r="BM105" s="15">
        <f t="shared" ca="1" si="53"/>
        <v>97969.405675560673</v>
      </c>
      <c r="BN105" s="15">
        <f t="shared" ca="1" si="54"/>
        <v>107043.21691012384</v>
      </c>
      <c r="BO105" s="15">
        <f t="shared" ca="1" si="55"/>
        <v>141561.55700080076</v>
      </c>
      <c r="BP105" s="15">
        <f t="shared" ca="1" si="56"/>
        <v>184983.43238548483</v>
      </c>
      <c r="BQ105" s="15">
        <f ca="1">Inputs!$B$20*EXP($B$10-0.5*C$7^2+C$7*AJ105)</f>
        <v>5040.215216359974</v>
      </c>
      <c r="BR105" s="15">
        <f t="shared" ca="1" si="57"/>
        <v>7142.8970393098243</v>
      </c>
      <c r="BS105" s="15">
        <f t="shared" ca="1" si="58"/>
        <v>8890.6622004749643</v>
      </c>
      <c r="BT105" s="15">
        <f t="shared" ca="1" si="59"/>
        <v>22127.839517178116</v>
      </c>
      <c r="BU105" s="15">
        <f t="shared" ca="1" si="60"/>
        <v>38894.638269577583</v>
      </c>
      <c r="BV105" s="15">
        <f t="shared" ca="1" si="61"/>
        <v>71127.545262733605</v>
      </c>
      <c r="BW105" s="15">
        <f t="shared" ca="1" si="62"/>
        <v>99443.466760507668</v>
      </c>
      <c r="BX105" s="15">
        <f t="shared" ca="1" si="63"/>
        <v>88058.462727180158</v>
      </c>
      <c r="BY105" s="15">
        <f t="shared" ca="1" si="64"/>
        <v>172252.43164902905</v>
      </c>
      <c r="BZ105" s="15">
        <f t="shared" ca="1" si="65"/>
        <v>266938.28573463915</v>
      </c>
      <c r="CA105" s="15">
        <f t="shared" ca="1" si="66"/>
        <v>494157.1844983084</v>
      </c>
      <c r="CB105" s="15">
        <f ca="1">(AU105*DCF!C$10-DCF!C$5*MAX(AU105*DCF!C$10,0)-MAX(AU105-Inputs!$B$6,0)/Inputs!$B$10)*DCF!C$6</f>
        <v>1038.6522918828514</v>
      </c>
      <c r="CC105" s="15">
        <f ca="1">(AV105*DCF!D$10-DCF!D$5*MAX(AV105*DCF!D$10,0)-MAX(AV105-AU105,0)/Inputs!$B$10)*DCF!D$6</f>
        <v>1360.4919473009954</v>
      </c>
      <c r="CD105" s="15">
        <f ca="1">(AW105*DCF!E$10-DCF!E$5*MAX(AW105*DCF!E$10,0)-MAX(AW105-AV105,0)/Inputs!$B$10)*DCF!E$6</f>
        <v>1836.4569726211805</v>
      </c>
      <c r="CE105" s="15">
        <f ca="1">(AX105*DCF!F$10-DCF!F$5*MAX(AX105*DCF!F$10,0)-MAX(AX105-AW105,0)/Inputs!$B$10)*DCF!F$6</f>
        <v>2362.5447222808693</v>
      </c>
      <c r="CF105" s="15">
        <f ca="1">(AY105*DCF!G$10-DCF!G$5*MAX(AY105*DCF!G$10,0)-MAX(AY105-AX105,0)/Inputs!$B$10)*DCF!G$6</f>
        <v>2702.2495886131601</v>
      </c>
      <c r="CG105" s="15">
        <f ca="1">(AZ105*DCF!H$10-DCF!H$5*MAX(AZ105*DCF!H$10,0)-MAX(AZ105-AY105,0)/Inputs!$B$10)*DCF!H$6</f>
        <v>3119.5024604431546</v>
      </c>
      <c r="CH105" s="15">
        <f ca="1">(BA105*DCF!I$10-DCF!I$5*MAX(BA105*DCF!I$10,0)-MAX(BA105-AZ105,0)/Inputs!$B$10)*DCF!I$6</f>
        <v>3613.0254539403904</v>
      </c>
      <c r="CI105" s="15">
        <f ca="1">(BB105*DCF!J$10-DCF!J$5*MAX(BB105*DCF!J$10,0)-MAX(BB105-BA105,0)/Inputs!$B$10)*DCF!J$6</f>
        <v>4386.4019668029487</v>
      </c>
      <c r="CJ105" s="15">
        <f ca="1">(BC105*DCF!K$10-DCF!K$5*MAX(BC105*DCF!K$10,0)-MAX(BC105-BB105,0)/Inputs!$B$10)*DCF!K$6</f>
        <v>4390.5042468156944</v>
      </c>
      <c r="CK105" s="15">
        <f ca="1">(BD105*DCF!L$10-DCF!L$5*MAX(BD105*DCF!L$10,0)-MAX(BD105-BC105,0)/Inputs!$B$10)*DCF!L$6</f>
        <v>4913.4390563547513</v>
      </c>
      <c r="CL105" s="15">
        <f ca="1">(BE105*DCF!M$10-DCF!M$5*MAX(BE105*DCF!M$10,0)-MAX(BE105-BD105,0)/Inputs!$B$10)*DCF!M$6</f>
        <v>5951.1149490701428</v>
      </c>
      <c r="CM105" s="15">
        <f ca="1">(BF105*DCF!C$28-DCF!C$5*MAX(BF105*DCF!C$28,0)-MAX(BF105-Inputs!$B$13,0)/Inputs!$B$17)*DCF!C$6</f>
        <v>3729.6916746725387</v>
      </c>
      <c r="CN105" s="15">
        <f ca="1">(BG105*DCF!D$28-DCF!D$5*MAX(BG105*DCF!D$28,0)-MAX(BG105-BF105,0)/Inputs!$B$17)*DCF!D$6</f>
        <v>4788.5451924051204</v>
      </c>
      <c r="CO105" s="15">
        <f ca="1">(BH105*DCF!E$28-DCF!E$5*MAX(BH105*DCF!E$28,0)-MAX(BH105-BG105,0)/Inputs!$B$17)*DCF!E$6</f>
        <v>6895.768960486128</v>
      </c>
      <c r="CP105" s="15">
        <f ca="1">(BI105*DCF!F$28-DCF!F$5*MAX(BI105*DCF!F$28,0)-MAX(BI105-BH105,0)/Inputs!$B$17)*DCF!F$6</f>
        <v>10440.488626124377</v>
      </c>
      <c r="CQ105" s="15">
        <f ca="1">(BJ105*DCF!G$28-DCF!G$5*MAX(BJ105*DCF!G$28,0)-MAX(BJ105-BI105,0)/Inputs!$B$17)*DCF!G$6</f>
        <v>13006.786202988471</v>
      </c>
      <c r="CR105" s="15">
        <f ca="1">(BK105*DCF!H$28-DCF!H$5*MAX(BK105*DCF!H$28,0)-MAX(BK105-BJ105,0)/Inputs!$B$17)*DCF!H$6</f>
        <v>15094.069414827471</v>
      </c>
      <c r="CS105" s="15">
        <f ca="1">(BL105*DCF!I$28-DCF!I$5*MAX(BL105*DCF!I$28,0)-MAX(BL105-BK105,0)/Inputs!$B$17)*DCF!I$6</f>
        <v>19219.779840657302</v>
      </c>
      <c r="CT105" s="15">
        <f ca="1">(BM105*DCF!J$28-DCF!J$5*MAX(BM105*DCF!J$28,0)-MAX(BM105-BL105,0)/Inputs!$B$17)*DCF!J$6</f>
        <v>21855.310535141529</v>
      </c>
      <c r="CU105" s="15">
        <f ca="1">(BN105*DCF!K$28-DCF!K$5*MAX(BN105*DCF!K$28,0)-MAX(BN105-BM105,0)/Inputs!$B$17)*DCF!K$6</f>
        <v>21494.311603949925</v>
      </c>
      <c r="CV105" s="15">
        <f ca="1">(BO105*DCF!L$28-DCF!L$5*MAX(BO105*DCF!L$28,0)-MAX(BO105-BN105,0)/Inputs!$B$17)*DCF!L$6</f>
        <v>24338.694240749104</v>
      </c>
      <c r="CW105" s="15">
        <f ca="1">(BP105*DCF!M$28-DCF!M$5*MAX(BP105*DCF!M$28,0)-MAX(BP105-BO105,0)/Inputs!$B$17)*DCF!M$6</f>
        <v>30265.933756822917</v>
      </c>
      <c r="CX105" s="15">
        <f ca="1">(BQ105*DCF!C$46-DCF!C$5*MAX(BQ105*DCF!C$46,0)-MAX(BQ105-Inputs!$B$20,0)/Inputs!$B$24)*DCF!C$6</f>
        <v>-2013.5440298106053</v>
      </c>
      <c r="CY105" s="15">
        <f ca="1">(BR105*DCF!D$46-DCF!D$5*MAX(BR105*DCF!D$46,0)-MAX(BR105-BQ105,0)/Inputs!$B$24)*DCF!D$6</f>
        <v>-2116.3228301068457</v>
      </c>
      <c r="CZ105" s="15">
        <f ca="1">(BS105*DCF!E$46-DCF!E$5*MAX(BS105*DCF!E$46,0)-MAX(BS105-BR105,0)/Inputs!$B$24)*DCF!E$6</f>
        <v>-1740.2571963278856</v>
      </c>
      <c r="DA105" s="15">
        <f ca="1">(BT105*DCF!F$46-DCF!F$5*MAX(BT105*DCF!F$46,0)-MAX(BT105-BS105,0)/Inputs!$B$24)*DCF!F$6</f>
        <v>-6431.5638966223842</v>
      </c>
      <c r="DB105" s="15">
        <f ca="1">(BU105*DCF!G$46-DCF!G$5*MAX(BU105*DCF!G$46,0)-MAX(BU105-BT105,0)/Inputs!$B$24)*DCF!G$6</f>
        <v>-6948.3586137795564</v>
      </c>
      <c r="DC105" s="15">
        <f ca="1">(BV105*DCF!H$46-DCF!H$5*MAX(BV105*DCF!H$46,0)-MAX(BV105-BU105,0)/Inputs!$B$24)*DCF!H$6</f>
        <v>-10016.17835382542</v>
      </c>
      <c r="DD105" s="15">
        <f ca="1">(BW105*DCF!I$46-DCF!I$5*MAX(BW105*DCF!I$46,0)-MAX(BW105-BV105,0)/Inputs!$B$24)*DCF!I$6</f>
        <v>-5831.7202388274227</v>
      </c>
      <c r="DE105" s="15">
        <f ca="1">(BX105*DCF!J$46-DCF!J$5*MAX(BX105*DCF!J$46,0)-MAX(BX105-BW105,0)/Inputs!$B$24)*DCF!J$6</f>
        <v>3693.8089291106326</v>
      </c>
      <c r="DF105" s="15">
        <f ca="1">(BY105*DCF!K$46-DCF!K$5*MAX(BY105*DCF!K$46,0)-MAX(BY105-BX105,0)/Inputs!$B$24)*DCF!K$6</f>
        <v>-10785.646365481603</v>
      </c>
      <c r="DG105" s="15">
        <f ca="1">(BZ105*DCF!L$46-DCF!L$5*MAX(BZ105*DCF!L$46,0)-MAX(BZ105-BY105,0)/Inputs!$B$24)*DCF!L$6</f>
        <v>-2975.5134973209783</v>
      </c>
      <c r="DH105" s="15">
        <f ca="1">(CA105*DCF!M$46-DCF!M$5*MAX(CA105*DCF!M$46,0)-MAX(CA105-BZ105,0)/Inputs!$B$24)*DCF!M$6</f>
        <v>-8761.5357867997391</v>
      </c>
      <c r="DI105" s="15">
        <f ca="1">SUM(CB105:CL105)+BE105*DCF!M$10*(1+Inputs!$B$30)*(1-Inputs!$B$33)*(1-Inputs!$B$30/Inputs!$B$31)/(Inputs!$B$29-Inputs!$B$30)*DCF!M$6</f>
        <v>183298.01088657562</v>
      </c>
      <c r="DJ105" s="15">
        <f ca="1">SUM(CM105:CW105)+BP105*DCF!M$28*(1+Inputs!$B$30)*(1-Inputs!$B$33)*(1-Inputs!$B$30/Inputs!$B$31)/(Inputs!$B$29-Inputs!$B$30)*DCF!M$6</f>
        <v>857544.49802410475</v>
      </c>
      <c r="DK105" s="15">
        <f ca="1">SUM(CX105:DH105)+CA105*DCF!M$46*(1+Inputs!$B$30)*(1-Inputs!$B$33)*(1-Inputs!$B$30/Inputs!$B$31)/(Inputs!$B$29-Inputs!$B$30)*DCF!M$6</f>
        <v>710098.71201524651</v>
      </c>
      <c r="DM105" s="15">
        <f ca="1">DI105+DJ105+DK105+Inputs!$B$34+Inputs!$B$36-Inputs!$B$35</f>
        <v>1827792.2209259269</v>
      </c>
    </row>
    <row r="106" spans="1:117" x14ac:dyDescent="0.75">
      <c r="A106" s="11">
        <v>93</v>
      </c>
      <c r="C106" s="24">
        <f t="shared" ca="1" si="69"/>
        <v>-0.15106670269925171</v>
      </c>
      <c r="D106" s="24">
        <f t="shared" ca="1" si="69"/>
        <v>0.1158487140395754</v>
      </c>
      <c r="E106" s="24">
        <f t="shared" ca="1" si="69"/>
        <v>2.9991140135399825</v>
      </c>
      <c r="F106" s="24">
        <f t="shared" ca="1" si="69"/>
        <v>2.3213060251696969</v>
      </c>
      <c r="G106" s="24">
        <f t="shared" ca="1" si="69"/>
        <v>1.0710489600953768</v>
      </c>
      <c r="H106" s="24">
        <f t="shared" ca="1" si="69"/>
        <v>0.55644127807773969</v>
      </c>
      <c r="I106" s="24">
        <f t="shared" ca="1" si="69"/>
        <v>1.5320690464814308</v>
      </c>
      <c r="J106" s="24">
        <f t="shared" ca="1" si="69"/>
        <v>-5.7855445488800915E-2</v>
      </c>
      <c r="K106" s="24">
        <f t="shared" ca="1" si="69"/>
        <v>0.59072547767063244</v>
      </c>
      <c r="L106" s="24">
        <f t="shared" ca="1" si="69"/>
        <v>0.47897896740409007</v>
      </c>
      <c r="M106" s="24">
        <f t="shared" ca="1" si="69"/>
        <v>-0.10376044558773886</v>
      </c>
      <c r="N106" s="24">
        <f ca="1">SQRT(Inputs!$B$38)*C106+SQRT(1-Inputs!$B$38)*_xlfn.NORM.S.INV(RAND())</f>
        <v>-1.7347811389472221</v>
      </c>
      <c r="O106" s="24">
        <f ca="1">SQRT(Inputs!$B$38)*D106+SQRT(1-Inputs!$B$38)*_xlfn.NORM.S.INV(RAND())</f>
        <v>-0.49597379111973472</v>
      </c>
      <c r="P106" s="24">
        <f ca="1">SQRT(Inputs!$B$38)*E106+SQRT(1-Inputs!$B$38)*_xlfn.NORM.S.INV(RAND())</f>
        <v>2.0670874296705475</v>
      </c>
      <c r="Q106" s="24">
        <f ca="1">SQRT(Inputs!$B$38)*F106+SQRT(1-Inputs!$B$38)*_xlfn.NORM.S.INV(RAND())</f>
        <v>2.53182279111026</v>
      </c>
      <c r="R106" s="24">
        <f ca="1">SQRT(Inputs!$B$38)*G106+SQRT(1-Inputs!$B$38)*_xlfn.NORM.S.INV(RAND())</f>
        <v>1.3933973029793152</v>
      </c>
      <c r="S106" s="24">
        <f ca="1">SQRT(Inputs!$B$38)*H106+SQRT(1-Inputs!$B$38)*_xlfn.NORM.S.INV(RAND())</f>
        <v>-0.37089857147450511</v>
      </c>
      <c r="T106" s="24">
        <f ca="1">SQRT(Inputs!$B$38)*I106+SQRT(1-Inputs!$B$38)*_xlfn.NORM.S.INV(RAND())</f>
        <v>1.0531871950046918</v>
      </c>
      <c r="U106" s="24">
        <f ca="1">SQRT(Inputs!$B$38)*J106+SQRT(1-Inputs!$B$38)*_xlfn.NORM.S.INV(RAND())</f>
        <v>-0.14336341515467205</v>
      </c>
      <c r="V106" s="24">
        <f ca="1">SQRT(Inputs!$B$38)*K106+SQRT(1-Inputs!$B$38)*_xlfn.NORM.S.INV(RAND())</f>
        <v>1.7356046583565576</v>
      </c>
      <c r="W106" s="24">
        <f ca="1">SQRT(Inputs!$B$38)*L106+SQRT(1-Inputs!$B$38)*_xlfn.NORM.S.INV(RAND())</f>
        <v>-0.71594709542591883</v>
      </c>
      <c r="X106" s="24">
        <f ca="1">SQRT(Inputs!$B$38)*M106+SQRT(1-Inputs!$B$38)*_xlfn.NORM.S.INV(RAND())</f>
        <v>0.27527476895212133</v>
      </c>
      <c r="Y106" s="24">
        <f ca="1">SQRT(Inputs!$B$38)*C106+SQRT(1-Inputs!$B$38)*_xlfn.NORM.S.INV(RAND())</f>
        <v>0.619839106620657</v>
      </c>
      <c r="Z106" s="24">
        <f ca="1">SQRT(Inputs!$B$38)*D106+SQRT(1-Inputs!$B$38)*_xlfn.NORM.S.INV(RAND())</f>
        <v>0.44953367793591675</v>
      </c>
      <c r="AA106" s="24">
        <f ca="1">SQRT(Inputs!$B$38)*E106+SQRT(1-Inputs!$B$38)*_xlfn.NORM.S.INV(RAND())</f>
        <v>1.45717183546623</v>
      </c>
      <c r="AB106" s="24">
        <f ca="1">SQRT(Inputs!$B$38)*F106+SQRT(1-Inputs!$B$38)*_xlfn.NORM.S.INV(RAND())</f>
        <v>1.8725378345850956</v>
      </c>
      <c r="AC106" s="24">
        <f ca="1">SQRT(Inputs!$B$38)*G106+SQRT(1-Inputs!$B$38)*_xlfn.NORM.S.INV(RAND())</f>
        <v>0.5914539776531007</v>
      </c>
      <c r="AD106" s="24">
        <f ca="1">SQRT(Inputs!$B$38)*H106+SQRT(1-Inputs!$B$38)*_xlfn.NORM.S.INV(RAND())</f>
        <v>0.7298171954284145</v>
      </c>
      <c r="AE106" s="24">
        <f ca="1">SQRT(Inputs!$B$38)*I106+SQRT(1-Inputs!$B$38)*_xlfn.NORM.S.INV(RAND())</f>
        <v>-0.14350283260347874</v>
      </c>
      <c r="AF106" s="24">
        <f ca="1">SQRT(Inputs!$B$38)*J106+SQRT(1-Inputs!$B$38)*_xlfn.NORM.S.INV(RAND())</f>
        <v>0.76326934541159375</v>
      </c>
      <c r="AG106" s="24">
        <f ca="1">SQRT(Inputs!$B$38)*K106+SQRT(1-Inputs!$B$38)*_xlfn.NORM.S.INV(RAND())</f>
        <v>1.0684148220142873</v>
      </c>
      <c r="AH106" s="24">
        <f ca="1">SQRT(Inputs!$B$38)*L106+SQRT(1-Inputs!$B$38)*_xlfn.NORM.S.INV(RAND())</f>
        <v>-5.7386794663716989E-2</v>
      </c>
      <c r="AI106" s="24">
        <f ca="1">SQRT(Inputs!$B$38)*M106+SQRT(1-Inputs!$B$38)*_xlfn.NORM.S.INV(RAND())</f>
        <v>-0.28837447074316358</v>
      </c>
      <c r="AJ106" s="24">
        <f ca="1">SQRT(Inputs!$B$38)*C106+SQRT(1-Inputs!$B$38)*_xlfn.NORM.S.INV(RAND())</f>
        <v>-0.35572071009444356</v>
      </c>
      <c r="AK106" s="24">
        <f ca="1">SQRT(Inputs!$B$38)*D106+SQRT(1-Inputs!$B$38)*_xlfn.NORM.S.INV(RAND())</f>
        <v>1.332995535336853</v>
      </c>
      <c r="AL106" s="24">
        <f ca="1">SQRT(Inputs!$B$38)*E106+SQRT(1-Inputs!$B$38)*_xlfn.NORM.S.INV(RAND())</f>
        <v>2.7833835126349435</v>
      </c>
      <c r="AM106" s="24">
        <f ca="1">SQRT(Inputs!$B$38)*F106+SQRT(1-Inputs!$B$38)*_xlfn.NORM.S.INV(RAND())</f>
        <v>0.62916053895700075</v>
      </c>
      <c r="AN106" s="24">
        <f ca="1">SQRT(Inputs!$B$38)*G106+SQRT(1-Inputs!$B$38)*_xlfn.NORM.S.INV(RAND())</f>
        <v>0.39301400471325693</v>
      </c>
      <c r="AO106" s="24">
        <f ca="1">SQRT(Inputs!$B$38)*H106+SQRT(1-Inputs!$B$38)*_xlfn.NORM.S.INV(RAND())</f>
        <v>-1.0082037271931257</v>
      </c>
      <c r="AP106" s="24">
        <f ca="1">SQRT(Inputs!$B$38)*I106+SQRT(1-Inputs!$B$38)*_xlfn.NORM.S.INV(RAND())</f>
        <v>0.23734490758586935</v>
      </c>
      <c r="AQ106" s="24">
        <f ca="1">SQRT(Inputs!$B$38)*J106+SQRT(1-Inputs!$B$38)*_xlfn.NORM.S.INV(RAND())</f>
        <v>0.23892974088785965</v>
      </c>
      <c r="AR106" s="24">
        <f ca="1">SQRT(Inputs!$B$38)*K106+SQRT(1-Inputs!$B$38)*_xlfn.NORM.S.INV(RAND())</f>
        <v>-0.1411425600124549</v>
      </c>
      <c r="AS106" s="24">
        <f ca="1">SQRT(Inputs!$B$38)*L106+SQRT(1-Inputs!$B$38)*_xlfn.NORM.S.INV(RAND())</f>
        <v>0.51896431953852185</v>
      </c>
      <c r="AT106" s="24">
        <f ca="1">SQRT(Inputs!$B$38)*M106+SQRT(1-Inputs!$B$38)*_xlfn.NORM.S.INV(RAND())</f>
        <v>-0.3117222876879252</v>
      </c>
      <c r="AU106" s="15">
        <f ca="1">Inputs!$B$6*EXP($B$8-0.5*C$5^2+C$5*N106)</f>
        <v>3747.3269754137173</v>
      </c>
      <c r="AV106" s="15">
        <f t="shared" ca="1" si="37"/>
        <v>4240.5867342771462</v>
      </c>
      <c r="AW106" s="15">
        <f t="shared" ca="1" si="38"/>
        <v>6833.3047948848498</v>
      </c>
      <c r="AX106" s="15">
        <f t="shared" ca="1" si="39"/>
        <v>11446.732846505576</v>
      </c>
      <c r="AY106" s="15">
        <f t="shared" ca="1" si="40"/>
        <v>16461.243346315354</v>
      </c>
      <c r="AZ106" s="15">
        <f t="shared" ca="1" si="41"/>
        <v>19326.834859765426</v>
      </c>
      <c r="BA106" s="15">
        <f t="shared" ca="1" si="42"/>
        <v>26407.182843402898</v>
      </c>
      <c r="BB106" s="15">
        <f t="shared" ca="1" si="43"/>
        <v>31869.378393652121</v>
      </c>
      <c r="BC106" s="15">
        <f t="shared" ca="1" si="44"/>
        <v>46150.898314464794</v>
      </c>
      <c r="BD106" s="15">
        <f t="shared" ca="1" si="45"/>
        <v>52877.038749765939</v>
      </c>
      <c r="BE106" s="15">
        <f t="shared" ca="1" si="46"/>
        <v>66439.089631405688</v>
      </c>
      <c r="BF106" s="15">
        <f ca="1">Inputs!$B$13*EXP($B$9-0.5*C$6^2+C$6*Y106)</f>
        <v>15639.435224055907</v>
      </c>
      <c r="BG106" s="15">
        <f t="shared" ca="1" si="47"/>
        <v>20670.807230581639</v>
      </c>
      <c r="BH106" s="15">
        <f t="shared" ca="1" si="48"/>
        <v>32160.644565784554</v>
      </c>
      <c r="BI106" s="15">
        <f t="shared" ca="1" si="49"/>
        <v>52520.86911258757</v>
      </c>
      <c r="BJ106" s="15">
        <f t="shared" ca="1" si="50"/>
        <v>70117.313801539276</v>
      </c>
      <c r="BK106" s="15">
        <f t="shared" ca="1" si="51"/>
        <v>95045.397700531961</v>
      </c>
      <c r="BL106" s="15">
        <f t="shared" ca="1" si="52"/>
        <v>114600.65925124472</v>
      </c>
      <c r="BM106" s="15">
        <f t="shared" ca="1" si="53"/>
        <v>154879.7621540332</v>
      </c>
      <c r="BN106" s="15">
        <f t="shared" ca="1" si="54"/>
        <v>216501.14977790261</v>
      </c>
      <c r="BO106" s="15">
        <f t="shared" ca="1" si="55"/>
        <v>264611.30601336621</v>
      </c>
      <c r="BP106" s="15">
        <f t="shared" ca="1" si="56"/>
        <v>315218.11668001564</v>
      </c>
      <c r="BQ106" s="15">
        <f ca="1">Inputs!$B$20*EXP($B$10-0.5*C$7^2+C$7*AJ106)</f>
        <v>3781.0639147777219</v>
      </c>
      <c r="BR106" s="15">
        <f t="shared" ca="1" si="57"/>
        <v>7834.3638954500311</v>
      </c>
      <c r="BS106" s="15">
        <f t="shared" ca="1" si="58"/>
        <v>23861.894677261556</v>
      </c>
      <c r="BT106" s="15">
        <f t="shared" ca="1" si="59"/>
        <v>38804.36979278276</v>
      </c>
      <c r="BU106" s="15">
        <f t="shared" ca="1" si="60"/>
        <v>59143.444233111426</v>
      </c>
      <c r="BV106" s="15">
        <f t="shared" ca="1" si="61"/>
        <v>65565.473704867938</v>
      </c>
      <c r="BW106" s="15">
        <f t="shared" ca="1" si="62"/>
        <v>96206.359374068881</v>
      </c>
      <c r="BX106" s="15">
        <f t="shared" ca="1" si="63"/>
        <v>141162.23124086694</v>
      </c>
      <c r="BY106" s="15">
        <f t="shared" ca="1" si="64"/>
        <v>192522.53654486945</v>
      </c>
      <c r="BZ106" s="15">
        <f t="shared" ca="1" si="65"/>
        <v>297177.3287445663</v>
      </c>
      <c r="CA106" s="15">
        <f t="shared" ca="1" si="66"/>
        <v>394949.13937303209</v>
      </c>
      <c r="CB106" s="15">
        <f ca="1">(AU106*DCF!C$10-DCF!C$5*MAX(AU106*DCF!C$10,0)-MAX(AU106-Inputs!$B$6,0)/Inputs!$B$10)*DCF!C$6</f>
        <v>962.34772687556642</v>
      </c>
      <c r="CC106" s="15">
        <f ca="1">(AV106*DCF!D$10-DCF!D$5*MAX(AV106*DCF!D$10,0)-MAX(AV106-AU106,0)/Inputs!$B$10)*DCF!D$6</f>
        <v>913.3458047740794</v>
      </c>
      <c r="CD106" s="15">
        <f ca="1">(AW106*DCF!E$10-DCF!E$5*MAX(AW106*DCF!E$10,0)-MAX(AW106-AV106,0)/Inputs!$B$10)*DCF!E$6</f>
        <v>993.71382402884001</v>
      </c>
      <c r="CE106" s="15">
        <f ca="1">(AX106*DCF!F$10-DCF!F$5*MAX(AX106*DCF!F$10,0)-MAX(AX106-AW106,0)/Inputs!$B$10)*DCF!F$6</f>
        <v>1538.8635406796843</v>
      </c>
      <c r="CF106" s="15">
        <f ca="1">(AY106*DCF!G$10-DCF!G$5*MAX(AY106*DCF!G$10,0)-MAX(AY106-AX106,0)/Inputs!$B$10)*DCF!G$6</f>
        <v>2427.7965091930446</v>
      </c>
      <c r="CG106" s="15">
        <f ca="1">(AZ106*DCF!H$10-DCF!H$5*MAX(AZ106*DCF!H$10,0)-MAX(AZ106-AY106,0)/Inputs!$B$10)*DCF!H$6</f>
        <v>3243.4817050792981</v>
      </c>
      <c r="CH106" s="15">
        <f ca="1">(BA106*DCF!I$10-DCF!I$5*MAX(BA106*DCF!I$10,0)-MAX(BA106-AZ106,0)/Inputs!$B$10)*DCF!I$6</f>
        <v>3662.2038262393917</v>
      </c>
      <c r="CI106" s="15">
        <f ca="1">(BB106*DCF!J$10-DCF!J$5*MAX(BB106*DCF!J$10,0)-MAX(BB106-BA106,0)/Inputs!$B$10)*DCF!J$6</f>
        <v>4641.1535537629661</v>
      </c>
      <c r="CJ106" s="15">
        <f ca="1">(BC106*DCF!K$10-DCF!K$5*MAX(BC106*DCF!K$10,0)-MAX(BC106-BB106,0)/Inputs!$B$10)*DCF!K$6</f>
        <v>5430.3580567003337</v>
      </c>
      <c r="CK106" s="15">
        <f ca="1">(BD106*DCF!L$10-DCF!L$5*MAX(BD106*DCF!L$10,0)-MAX(BD106-BC106,0)/Inputs!$B$10)*DCF!L$6</f>
        <v>7105.0640875147374</v>
      </c>
      <c r="CL106" s="15">
        <f ca="1">(BE106*DCF!M$10-DCF!M$5*MAX(BE106*DCF!M$10,0)-MAX(BE106-BD106,0)/Inputs!$B$10)*DCF!M$6</f>
        <v>7755.2829862025774</v>
      </c>
      <c r="CM106" s="15">
        <f ca="1">(BF106*DCF!C$28-DCF!C$5*MAX(BF106*DCF!C$28,0)-MAX(BF106-Inputs!$B$13,0)/Inputs!$B$17)*DCF!C$6</f>
        <v>3790.966408138062</v>
      </c>
      <c r="CN106" s="15">
        <f ca="1">(BG106*DCF!D$28-DCF!D$5*MAX(BG106*DCF!D$28,0)-MAX(BG106-BF106,0)/Inputs!$B$17)*DCF!D$6</f>
        <v>5014.6071414820954</v>
      </c>
      <c r="CO106" s="15">
        <f ca="1">(BH106*DCF!E$28-DCF!E$5*MAX(BH106*DCF!E$28,0)-MAX(BH106-BG106,0)/Inputs!$B$17)*DCF!E$6</f>
        <v>6843.9784240696117</v>
      </c>
      <c r="CP106" s="15">
        <f ca="1">(BI106*DCF!F$28-DCF!F$5*MAX(BI106*DCF!F$28,0)-MAX(BI106-BH106,0)/Inputs!$B$17)*DCF!F$6</f>
        <v>10551.131822433324</v>
      </c>
      <c r="CQ106" s="15">
        <f ca="1">(BJ106*DCF!G$28-DCF!G$5*MAX(BJ106*DCF!G$28,0)-MAX(BJ106-BI106,0)/Inputs!$B$17)*DCF!G$6</f>
        <v>15232.920879302759</v>
      </c>
      <c r="CR106" s="15">
        <f ca="1">(BK106*DCF!H$28-DCF!H$5*MAX(BK106*DCF!H$28,0)-MAX(BK106-BJ106,0)/Inputs!$B$17)*DCF!H$6</f>
        <v>19632.650794025809</v>
      </c>
      <c r="CS106" s="15">
        <f ca="1">(BL106*DCF!I$28-DCF!I$5*MAX(BL106*DCF!I$28,0)-MAX(BL106-BK106,0)/Inputs!$B$17)*DCF!I$6</f>
        <v>24141.913533722145</v>
      </c>
      <c r="CT106" s="15">
        <f ca="1">(BM106*DCF!J$28-DCF!J$5*MAX(BM106*DCF!J$28,0)-MAX(BM106-BL106,0)/Inputs!$B$17)*DCF!J$6</f>
        <v>29210.364512733642</v>
      </c>
      <c r="CU106" s="15">
        <f ca="1">(BN106*DCF!K$28-DCF!K$5*MAX(BN106*DCF!K$28,0)-MAX(BN106-BM106,0)/Inputs!$B$17)*DCF!K$6</f>
        <v>38173.613567398424</v>
      </c>
      <c r="CV106" s="15">
        <f ca="1">(BO106*DCF!L$28-DCF!L$5*MAX(BO106*DCF!L$28,0)-MAX(BO106-BN106,0)/Inputs!$B$17)*DCF!L$6</f>
        <v>47351.765306488523</v>
      </c>
      <c r="CW106" s="15">
        <f ca="1">(BP106*DCF!M$28-DCF!M$5*MAX(BP106*DCF!M$28,0)-MAX(BP106-BO106,0)/Inputs!$B$17)*DCF!M$6</f>
        <v>54018.637348818127</v>
      </c>
      <c r="CX106" s="15">
        <f ca="1">(BQ106*DCF!C$46-DCF!C$5*MAX(BQ106*DCF!C$46,0)-MAX(BQ106-Inputs!$B$20,0)/Inputs!$B$24)*DCF!C$6</f>
        <v>-1141.1528277905695</v>
      </c>
      <c r="CY106" s="15">
        <f ca="1">(BR106*DCF!D$46-DCF!D$5*MAX(BR106*DCF!D$46,0)-MAX(BR106-BQ106,0)/Inputs!$B$24)*DCF!D$6</f>
        <v>-3066.652673533838</v>
      </c>
      <c r="CZ106" s="15">
        <f ca="1">(BS106*DCF!E$46-DCF!E$5*MAX(BS106*DCF!E$46,0)-MAX(BS106-BR106,0)/Inputs!$B$24)*DCF!E$6</f>
        <v>-9139.3219955084751</v>
      </c>
      <c r="DA106" s="15">
        <f ca="1">(BT106*DCF!F$46-DCF!F$5*MAX(BT106*DCF!F$46,0)-MAX(BT106-BS106,0)/Inputs!$B$24)*DCF!F$6</f>
        <v>-8267.0071054847303</v>
      </c>
      <c r="DB106" s="15">
        <f ca="1">(BU106*DCF!G$46-DCF!G$5*MAX(BU106*DCF!G$46,0)-MAX(BU106-BT106,0)/Inputs!$B$24)*DCF!G$6</f>
        <v>-8831.1314015069402</v>
      </c>
      <c r="DC106" s="15">
        <f ca="1">(BV106*DCF!H$46-DCF!H$5*MAX(BV106*DCF!H$46,0)-MAX(BV106-BU106,0)/Inputs!$B$24)*DCF!H$6</f>
        <v>-1995.606309920925</v>
      </c>
      <c r="DD106" s="15">
        <f ca="1">(BW106*DCF!I$46-DCF!I$5*MAX(BW106*DCF!I$46,0)-MAX(BW106-BV106,0)/Inputs!$B$24)*DCF!I$6</f>
        <v>-6573.8897596421157</v>
      </c>
      <c r="DE106" s="15">
        <f ca="1">(BX106*DCF!J$46-DCF!J$5*MAX(BX106*DCF!J$46,0)-MAX(BX106-BW106,0)/Inputs!$B$24)*DCF!J$6</f>
        <v>-6000.1976185456433</v>
      </c>
      <c r="DF106" s="15">
        <f ca="1">(BY106*DCF!K$46-DCF!K$5*MAX(BY106*DCF!K$46,0)-MAX(BY106-BX106,0)/Inputs!$B$24)*DCF!K$6</f>
        <v>-1584.3775020647502</v>
      </c>
      <c r="DG106" s="15">
        <f ca="1">(BZ106*DCF!L$46-DCF!L$5*MAX(BZ106*DCF!L$46,0)-MAX(BZ106-BY106,0)/Inputs!$B$24)*DCF!L$6</f>
        <v>-3141.2320296540734</v>
      </c>
      <c r="DH106" s="15">
        <f ca="1">(CA106*DCF!M$46-DCF!M$5*MAX(CA106*DCF!M$46,0)-MAX(CA106-BZ106,0)/Inputs!$B$24)*DCF!M$6</f>
        <v>10522.659083268147</v>
      </c>
      <c r="DI106" s="15">
        <f ca="1">SUM(CB106:CL106)+BE106*DCF!M$10*(1+Inputs!$B$30)*(1-Inputs!$B$33)*(1-Inputs!$B$30/Inputs!$B$31)/(Inputs!$B$29-Inputs!$B$30)*DCF!M$6</f>
        <v>223574.47663125952</v>
      </c>
      <c r="DJ106" s="15">
        <f ca="1">SUM(CM106:CW106)+BP106*DCF!M$28*(1+Inputs!$B$30)*(1-Inputs!$B$33)*(1-Inputs!$B$30/Inputs!$B$31)/(Inputs!$B$29-Inputs!$B$30)*DCF!M$6</f>
        <v>1423637.4658033471</v>
      </c>
      <c r="DK106" s="15">
        <f ca="1">SUM(CX106:DH106)+CA106*DCF!M$46*(1+Inputs!$B$30)*(1-Inputs!$B$33)*(1-Inputs!$B$30/Inputs!$B$31)/(Inputs!$B$29-Inputs!$B$30)*DCF!M$6</f>
        <v>571420.24404675025</v>
      </c>
      <c r="DM106" s="15">
        <f ca="1">DI106+DJ106+DK106+Inputs!$B$34+Inputs!$B$36-Inputs!$B$35</f>
        <v>2295483.1864813566</v>
      </c>
    </row>
    <row r="107" spans="1:117" x14ac:dyDescent="0.75">
      <c r="A107" s="11">
        <v>94</v>
      </c>
      <c r="C107" s="24">
        <f t="shared" ca="1" si="69"/>
        <v>1.1106414359922114</v>
      </c>
      <c r="D107" s="24">
        <f t="shared" ca="1" si="69"/>
        <v>-0.39442874366548764</v>
      </c>
      <c r="E107" s="24">
        <f t="shared" ca="1" si="69"/>
        <v>-0.23135915463001322</v>
      </c>
      <c r="F107" s="24">
        <f t="shared" ca="1" si="69"/>
        <v>-0.52306583370230808</v>
      </c>
      <c r="G107" s="24">
        <f t="shared" ca="1" si="69"/>
        <v>-0.22301189054355541</v>
      </c>
      <c r="H107" s="24">
        <f t="shared" ca="1" si="69"/>
        <v>-0.35184629902174991</v>
      </c>
      <c r="I107" s="24">
        <f t="shared" ca="1" si="69"/>
        <v>6.2661975816004328E-2</v>
      </c>
      <c r="J107" s="24">
        <f t="shared" ca="1" si="69"/>
        <v>-0.7182775035741209</v>
      </c>
      <c r="K107" s="24">
        <f t="shared" ca="1" si="69"/>
        <v>-0.21544643348080941</v>
      </c>
      <c r="L107" s="24">
        <f t="shared" ca="1" si="69"/>
        <v>0.5943034432803308</v>
      </c>
      <c r="M107" s="24">
        <f t="shared" ca="1" si="69"/>
        <v>0.46897821080980223</v>
      </c>
      <c r="N107" s="24">
        <f ca="1">SQRT(Inputs!$B$38)*C107+SQRT(1-Inputs!$B$38)*_xlfn.NORM.S.INV(RAND())</f>
        <v>2.6082129582935902</v>
      </c>
      <c r="O107" s="24">
        <f ca="1">SQRT(Inputs!$B$38)*D107+SQRT(1-Inputs!$B$38)*_xlfn.NORM.S.INV(RAND())</f>
        <v>0.33791252657442961</v>
      </c>
      <c r="P107" s="24">
        <f ca="1">SQRT(Inputs!$B$38)*E107+SQRT(1-Inputs!$B$38)*_xlfn.NORM.S.INV(RAND())</f>
        <v>-0.34626429173811535</v>
      </c>
      <c r="Q107" s="24">
        <f ca="1">SQRT(Inputs!$B$38)*F107+SQRT(1-Inputs!$B$38)*_xlfn.NORM.S.INV(RAND())</f>
        <v>1.1000661866598653</v>
      </c>
      <c r="R107" s="24">
        <f ca="1">SQRT(Inputs!$B$38)*G107+SQRT(1-Inputs!$B$38)*_xlfn.NORM.S.INV(RAND())</f>
        <v>-0.6683275482251062</v>
      </c>
      <c r="S107" s="24">
        <f ca="1">SQRT(Inputs!$B$38)*H107+SQRT(1-Inputs!$B$38)*_xlfn.NORM.S.INV(RAND())</f>
        <v>0.42760593017453508</v>
      </c>
      <c r="T107" s="24">
        <f ca="1">SQRT(Inputs!$B$38)*I107+SQRT(1-Inputs!$B$38)*_xlfn.NORM.S.INV(RAND())</f>
        <v>-2.2771627992314393E-2</v>
      </c>
      <c r="U107" s="24">
        <f ca="1">SQRT(Inputs!$B$38)*J107+SQRT(1-Inputs!$B$38)*_xlfn.NORM.S.INV(RAND())</f>
        <v>0.31285250138469711</v>
      </c>
      <c r="V107" s="24">
        <f ca="1">SQRT(Inputs!$B$38)*K107+SQRT(1-Inputs!$B$38)*_xlfn.NORM.S.INV(RAND())</f>
        <v>9.7210527755195536E-2</v>
      </c>
      <c r="W107" s="24">
        <f ca="1">SQRT(Inputs!$B$38)*L107+SQRT(1-Inputs!$B$38)*_xlfn.NORM.S.INV(RAND())</f>
        <v>0.12919336930425396</v>
      </c>
      <c r="X107" s="24">
        <f ca="1">SQRT(Inputs!$B$38)*M107+SQRT(1-Inputs!$B$38)*_xlfn.NORM.S.INV(RAND())</f>
        <v>1.6362800447141699</v>
      </c>
      <c r="Y107" s="24">
        <f ca="1">SQRT(Inputs!$B$38)*C107+SQRT(1-Inputs!$B$38)*_xlfn.NORM.S.INV(RAND())</f>
        <v>-0.28185914699033998</v>
      </c>
      <c r="Z107" s="24">
        <f ca="1">SQRT(Inputs!$B$38)*D107+SQRT(1-Inputs!$B$38)*_xlfn.NORM.S.INV(RAND())</f>
        <v>0.99230491881054872</v>
      </c>
      <c r="AA107" s="24">
        <f ca="1">SQRT(Inputs!$B$38)*E107+SQRT(1-Inputs!$B$38)*_xlfn.NORM.S.INV(RAND())</f>
        <v>0.27550923174425535</v>
      </c>
      <c r="AB107" s="24">
        <f ca="1">SQRT(Inputs!$B$38)*F107+SQRT(1-Inputs!$B$38)*_xlfn.NORM.S.INV(RAND())</f>
        <v>0.34527791674630154</v>
      </c>
      <c r="AC107" s="24">
        <f ca="1">SQRT(Inputs!$B$38)*G107+SQRT(1-Inputs!$B$38)*_xlfn.NORM.S.INV(RAND())</f>
        <v>0.41940712462082919</v>
      </c>
      <c r="AD107" s="24">
        <f ca="1">SQRT(Inputs!$B$38)*H107+SQRT(1-Inputs!$B$38)*_xlfn.NORM.S.INV(RAND())</f>
        <v>-1.2824451120813305</v>
      </c>
      <c r="AE107" s="24">
        <f ca="1">SQRT(Inputs!$B$38)*I107+SQRT(1-Inputs!$B$38)*_xlfn.NORM.S.INV(RAND())</f>
        <v>0.61361732894437815</v>
      </c>
      <c r="AF107" s="24">
        <f ca="1">SQRT(Inputs!$B$38)*J107+SQRT(1-Inputs!$B$38)*_xlfn.NORM.S.INV(RAND())</f>
        <v>0.24983692081758524</v>
      </c>
      <c r="AG107" s="24">
        <f ca="1">SQRT(Inputs!$B$38)*K107+SQRT(1-Inputs!$B$38)*_xlfn.NORM.S.INV(RAND())</f>
        <v>6.4495020728237373E-2</v>
      </c>
      <c r="AH107" s="24">
        <f ca="1">SQRT(Inputs!$B$38)*L107+SQRT(1-Inputs!$B$38)*_xlfn.NORM.S.INV(RAND())</f>
        <v>-7.912104521983071E-2</v>
      </c>
      <c r="AI107" s="24">
        <f ca="1">SQRT(Inputs!$B$38)*M107+SQRT(1-Inputs!$B$38)*_xlfn.NORM.S.INV(RAND())</f>
        <v>0.15265971700942865</v>
      </c>
      <c r="AJ107" s="24">
        <f ca="1">SQRT(Inputs!$B$38)*C107+SQRT(1-Inputs!$B$38)*_xlfn.NORM.S.INV(RAND())</f>
        <v>1.1982025843619968</v>
      </c>
      <c r="AK107" s="24">
        <f ca="1">SQRT(Inputs!$B$38)*D107+SQRT(1-Inputs!$B$38)*_xlfn.NORM.S.INV(RAND())</f>
        <v>0.2866014480721788</v>
      </c>
      <c r="AL107" s="24">
        <f ca="1">SQRT(Inputs!$B$38)*E107+SQRT(1-Inputs!$B$38)*_xlfn.NORM.S.INV(RAND())</f>
        <v>1.0561306621867734</v>
      </c>
      <c r="AM107" s="24">
        <f ca="1">SQRT(Inputs!$B$38)*F107+SQRT(1-Inputs!$B$38)*_xlfn.NORM.S.INV(RAND())</f>
        <v>3.6926761839405908E-3</v>
      </c>
      <c r="AN107" s="24">
        <f ca="1">SQRT(Inputs!$B$38)*G107+SQRT(1-Inputs!$B$38)*_xlfn.NORM.S.INV(RAND())</f>
        <v>-1.0156090998025653</v>
      </c>
      <c r="AO107" s="24">
        <f ca="1">SQRT(Inputs!$B$38)*H107+SQRT(1-Inputs!$B$38)*_xlfn.NORM.S.INV(RAND())</f>
        <v>0.57507413624605175</v>
      </c>
      <c r="AP107" s="24">
        <f ca="1">SQRT(Inputs!$B$38)*I107+SQRT(1-Inputs!$B$38)*_xlfn.NORM.S.INV(RAND())</f>
        <v>0.82219027639518494</v>
      </c>
      <c r="AQ107" s="24">
        <f ca="1">SQRT(Inputs!$B$38)*J107+SQRT(1-Inputs!$B$38)*_xlfn.NORM.S.INV(RAND())</f>
        <v>-0.97549276415009267</v>
      </c>
      <c r="AR107" s="24">
        <f ca="1">SQRT(Inputs!$B$38)*K107+SQRT(1-Inputs!$B$38)*_xlfn.NORM.S.INV(RAND())</f>
        <v>0.33203592535464466</v>
      </c>
      <c r="AS107" s="24">
        <f ca="1">SQRT(Inputs!$B$38)*L107+SQRT(1-Inputs!$B$38)*_xlfn.NORM.S.INV(RAND())</f>
        <v>1.1342679068963568</v>
      </c>
      <c r="AT107" s="24">
        <f ca="1">SQRT(Inputs!$B$38)*M107+SQRT(1-Inputs!$B$38)*_xlfn.NORM.S.INV(RAND())</f>
        <v>1.8973325110382355</v>
      </c>
      <c r="AU107" s="15">
        <f ca="1">Inputs!$B$6*EXP($B$8-0.5*C$5^2+C$5*N107)</f>
        <v>7568.96693486204</v>
      </c>
      <c r="AV107" s="15">
        <f t="shared" ca="1" si="37"/>
        <v>9682.5319082970764</v>
      </c>
      <c r="AW107" s="15">
        <f t="shared" ca="1" si="38"/>
        <v>11267.410363002402</v>
      </c>
      <c r="AX107" s="15">
        <f t="shared" ca="1" si="39"/>
        <v>15783.055816402733</v>
      </c>
      <c r="AY107" s="15">
        <f t="shared" ca="1" si="40"/>
        <v>17840.24254560364</v>
      </c>
      <c r="AZ107" s="15">
        <f t="shared" ca="1" si="41"/>
        <v>22871.083509358017</v>
      </c>
      <c r="BA107" s="15">
        <f t="shared" ca="1" si="42"/>
        <v>27921.733753816152</v>
      </c>
      <c r="BB107" s="15">
        <f t="shared" ca="1" si="43"/>
        <v>35273.185589094115</v>
      </c>
      <c r="BC107" s="15">
        <f t="shared" ca="1" si="44"/>
        <v>43607.966825994801</v>
      </c>
      <c r="BD107" s="15">
        <f t="shared" ca="1" si="45"/>
        <v>54073.357521829763</v>
      </c>
      <c r="BE107" s="15">
        <f t="shared" ca="1" si="46"/>
        <v>76908.682435362716</v>
      </c>
      <c r="BF107" s="15">
        <f ca="1">Inputs!$B$13*EXP($B$9-0.5*C$6^2+C$6*Y107)</f>
        <v>13079.368006067925</v>
      </c>
      <c r="BG107" s="15">
        <f t="shared" ca="1" si="47"/>
        <v>19065.865836547393</v>
      </c>
      <c r="BH107" s="15">
        <f t="shared" ca="1" si="48"/>
        <v>24384.1464350922</v>
      </c>
      <c r="BI107" s="15">
        <f t="shared" ca="1" si="49"/>
        <v>31479.144588317835</v>
      </c>
      <c r="BJ107" s="15">
        <f t="shared" ca="1" si="50"/>
        <v>40996.414755296748</v>
      </c>
      <c r="BK107" s="15">
        <f t="shared" ca="1" si="51"/>
        <v>42254.610546644893</v>
      </c>
      <c r="BL107" s="15">
        <f t="shared" ca="1" si="52"/>
        <v>56200.678076997821</v>
      </c>
      <c r="BM107" s="15">
        <f t="shared" ca="1" si="53"/>
        <v>71260.479176793684</v>
      </c>
      <c r="BN107" s="15">
        <f t="shared" ca="1" si="54"/>
        <v>88321.454901436606</v>
      </c>
      <c r="BO107" s="15">
        <f t="shared" ca="1" si="55"/>
        <v>107675.57621743339</v>
      </c>
      <c r="BP107" s="15">
        <f t="shared" ca="1" si="56"/>
        <v>134840.58279899054</v>
      </c>
      <c r="BQ107" s="15">
        <f ca="1">Inputs!$B$20*EXP($B$10-0.5*C$7^2+C$7*AJ107)</f>
        <v>6561.0793232642736</v>
      </c>
      <c r="BR107" s="15">
        <f t="shared" ca="1" si="57"/>
        <v>9750.8604277487084</v>
      </c>
      <c r="BS107" s="15">
        <f t="shared" ca="1" si="58"/>
        <v>18084.344577315085</v>
      </c>
      <c r="BT107" s="15">
        <f t="shared" ca="1" si="59"/>
        <v>24958.54577484382</v>
      </c>
      <c r="BU107" s="15">
        <f t="shared" ca="1" si="60"/>
        <v>27053.18738202595</v>
      </c>
      <c r="BV107" s="15">
        <f t="shared" ca="1" si="61"/>
        <v>42845.410515204028</v>
      </c>
      <c r="BW107" s="15">
        <f t="shared" ca="1" si="62"/>
        <v>71152.597496835457</v>
      </c>
      <c r="BX107" s="15">
        <f t="shared" ca="1" si="63"/>
        <v>81841.207879095222</v>
      </c>
      <c r="BY107" s="15">
        <f t="shared" ca="1" si="64"/>
        <v>122194.62218310544</v>
      </c>
      <c r="BZ107" s="15">
        <f t="shared" ca="1" si="65"/>
        <v>211208.21632784768</v>
      </c>
      <c r="CA107" s="15">
        <f t="shared" ca="1" si="66"/>
        <v>415641.53935104684</v>
      </c>
      <c r="CB107" s="15">
        <f ca="1">(AU107*DCF!C$10-DCF!C$5*MAX(AU107*DCF!C$10,0)-MAX(AU107-Inputs!$B$6,0)/Inputs!$B$10)*DCF!C$6</f>
        <v>1024.4878717858594</v>
      </c>
      <c r="CC107" s="15">
        <f ca="1">(AV107*DCF!D$10-DCF!D$5*MAX(AV107*DCF!D$10,0)-MAX(AV107-AU107,0)/Inputs!$B$10)*DCF!D$6</f>
        <v>1844.7140527997601</v>
      </c>
      <c r="CD107" s="15">
        <f ca="1">(AW107*DCF!E$10-DCF!E$5*MAX(AW107*DCF!E$10,0)-MAX(AW107-AV107,0)/Inputs!$B$10)*DCF!E$6</f>
        <v>2244.4854302650233</v>
      </c>
      <c r="CE107" s="15">
        <f ca="1">(AX107*DCF!F$10-DCF!F$5*MAX(AX107*DCF!F$10,0)-MAX(AX107-AW107,0)/Inputs!$B$10)*DCF!F$6</f>
        <v>2505.8220686577652</v>
      </c>
      <c r="CF107" s="15">
        <f ca="1">(AY107*DCF!G$10-DCF!G$5*MAX(AY107*DCF!G$10,0)-MAX(AY107-AX107,0)/Inputs!$B$10)*DCF!G$6</f>
        <v>3280.3740306146742</v>
      </c>
      <c r="CG107" s="15">
        <f ca="1">(AZ107*DCF!H$10-DCF!H$5*MAX(AZ107*DCF!H$10,0)-MAX(AZ107-AY107,0)/Inputs!$B$10)*DCF!H$6</f>
        <v>3547.1212654926376</v>
      </c>
      <c r="CH107" s="15">
        <f ca="1">(BA107*DCF!I$10-DCF!I$5*MAX(BA107*DCF!I$10,0)-MAX(BA107-AZ107,0)/Inputs!$B$10)*DCF!I$6</f>
        <v>4271.798569989769</v>
      </c>
      <c r="CI107" s="15">
        <f ca="1">(BB107*DCF!J$10-DCF!J$5*MAX(BB107*DCF!J$10,0)-MAX(BB107-BA107,0)/Inputs!$B$10)*DCF!J$6</f>
        <v>4938.9691088860436</v>
      </c>
      <c r="CJ107" s="15">
        <f ca="1">(BC107*DCF!K$10-DCF!K$5*MAX(BC107*DCF!K$10,0)-MAX(BC107-BB107,0)/Inputs!$B$10)*DCF!K$6</f>
        <v>5853.439816525628</v>
      </c>
      <c r="CK107" s="15">
        <f ca="1">(BD107*DCF!L$10-DCF!L$5*MAX(BD107*DCF!L$10,0)-MAX(BD107-BC107,0)/Inputs!$B$10)*DCF!L$6</f>
        <v>6801.9461050723248</v>
      </c>
      <c r="CL107" s="15">
        <f ca="1">(BE107*DCF!M$10-DCF!M$5*MAX(BE107*DCF!M$10,0)-MAX(BE107-BD107,0)/Inputs!$B$10)*DCF!M$6</f>
        <v>8124.8862778600778</v>
      </c>
      <c r="CM107" s="15">
        <f ca="1">(BF107*DCF!C$28-DCF!C$5*MAX(BF107*DCF!C$28,0)-MAX(BF107-Inputs!$B$13,0)/Inputs!$B$17)*DCF!C$6</f>
        <v>3600.8902247171222</v>
      </c>
      <c r="CN107" s="15">
        <f ca="1">(BG107*DCF!D$28-DCF!D$5*MAX(BG107*DCF!D$28,0)-MAX(BG107-BF107,0)/Inputs!$B$17)*DCF!D$6</f>
        <v>4338.1427544665848</v>
      </c>
      <c r="CO107" s="15">
        <f ca="1">(BH107*DCF!E$28-DCF!E$5*MAX(BH107*DCF!E$28,0)-MAX(BH107-BG107,0)/Inputs!$B$17)*DCF!E$6</f>
        <v>5857.8645643438758</v>
      </c>
      <c r="CP107" s="15">
        <f ca="1">(BI107*DCF!F$28-DCF!F$5*MAX(BI107*DCF!F$28,0)-MAX(BI107-BH107,0)/Inputs!$B$17)*DCF!F$6</f>
        <v>7254.0020091144643</v>
      </c>
      <c r="CQ107" s="15">
        <f ca="1">(BJ107*DCF!G$28-DCF!G$5*MAX(BJ107*DCF!G$28,0)-MAX(BJ107-BI107,0)/Inputs!$B$17)*DCF!G$6</f>
        <v>9036.1200242276009</v>
      </c>
      <c r="CR107" s="15">
        <f ca="1">(BK107*DCF!H$28-DCF!H$5*MAX(BK107*DCF!H$28,0)-MAX(BK107-BJ107,0)/Inputs!$B$17)*DCF!H$6</f>
        <v>10254.543055284097</v>
      </c>
      <c r="CS107" s="15">
        <f ca="1">(BL107*DCF!I$28-DCF!I$5*MAX(BL107*DCF!I$28,0)-MAX(BL107-BK107,0)/Inputs!$B$17)*DCF!I$6</f>
        <v>11214.071898395061</v>
      </c>
      <c r="CT107" s="15">
        <f ca="1">(BM107*DCF!J$28-DCF!J$5*MAX(BM107*DCF!J$28,0)-MAX(BM107-BL107,0)/Inputs!$B$17)*DCF!J$6</f>
        <v>13900.196041724159</v>
      </c>
      <c r="CU107" s="15">
        <f ca="1">(BN107*DCF!K$28-DCF!K$5*MAX(BN107*DCF!K$28,0)-MAX(BN107-BM107,0)/Inputs!$B$17)*DCF!K$6</f>
        <v>16562.268114124217</v>
      </c>
      <c r="CV107" s="15">
        <f ca="1">(BO107*DCF!L$28-DCF!L$5*MAX(BO107*DCF!L$28,0)-MAX(BO107-BN107,0)/Inputs!$B$17)*DCF!L$6</f>
        <v>19293.586452485277</v>
      </c>
      <c r="CW107" s="15">
        <f ca="1">(BP107*DCF!M$28-DCF!M$5*MAX(BP107*DCF!M$28,0)-MAX(BP107-BO107,0)/Inputs!$B$17)*DCF!M$6</f>
        <v>22530.827184475485</v>
      </c>
      <c r="CX107" s="15">
        <f ca="1">(BQ107*DCF!C$46-DCF!C$5*MAX(BQ107*DCF!C$46,0)-MAX(BQ107-Inputs!$B$20,0)/Inputs!$B$24)*DCF!C$6</f>
        <v>-3067.2605011068867</v>
      </c>
      <c r="CY107" s="15">
        <f ca="1">(BR107*DCF!D$46-DCF!D$5*MAX(BR107*DCF!D$46,0)-MAX(BR107-BQ107,0)/Inputs!$B$24)*DCF!D$6</f>
        <v>-3025.2976017084384</v>
      </c>
      <c r="CZ107" s="15">
        <f ca="1">(BS107*DCF!E$46-DCF!E$5*MAX(BS107*DCF!E$46,0)-MAX(BS107-BR107,0)/Inputs!$B$24)*DCF!E$6</f>
        <v>-5423.3352680428698</v>
      </c>
      <c r="DA107" s="15">
        <f ca="1">(BT107*DCF!F$46-DCF!F$5*MAX(BT107*DCF!F$46,0)-MAX(BT107-BS107,0)/Inputs!$B$24)*DCF!F$6</f>
        <v>-4320.7530693850476</v>
      </c>
      <c r="DB107" s="15">
        <f ca="1">(BU107*DCF!G$46-DCF!G$5*MAX(BU107*DCF!G$46,0)-MAX(BU107-BT107,0)/Inputs!$B$24)*DCF!G$6</f>
        <v>-1614.6118245506962</v>
      </c>
      <c r="DC107" s="15">
        <f ca="1">(BV107*DCF!H$46-DCF!H$5*MAX(BV107*DCF!H$46,0)-MAX(BV107-BU107,0)/Inputs!$B$24)*DCF!H$6</f>
        <v>-4907.3365780785771</v>
      </c>
      <c r="DD107" s="15">
        <f ca="1">(BW107*DCF!I$46-DCF!I$5*MAX(BW107*DCF!I$46,0)-MAX(BW107-BV107,0)/Inputs!$B$24)*DCF!I$6</f>
        <v>-6482.6014875391074</v>
      </c>
      <c r="DE107" s="15">
        <f ca="1">(BX107*DCF!J$46-DCF!J$5*MAX(BX107*DCF!J$46,0)-MAX(BX107-BW107,0)/Inputs!$B$24)*DCF!J$6</f>
        <v>598.56743982566127</v>
      </c>
      <c r="DF107" s="15">
        <f ca="1">(BY107*DCF!K$46-DCF!K$5*MAX(BY107*DCF!K$46,0)-MAX(BY107-BX107,0)/Inputs!$B$24)*DCF!K$6</f>
        <v>-2905.3473370217584</v>
      </c>
      <c r="DG107" s="15">
        <f ca="1">(BZ107*DCF!L$46-DCF!L$5*MAX(BZ107*DCF!L$46,0)-MAX(BZ107-BY107,0)/Inputs!$B$24)*DCF!L$6</f>
        <v>-5544.2245102555844</v>
      </c>
      <c r="DH107" s="15">
        <f ca="1">(CA107*DCF!M$46-DCF!M$5*MAX(CA107*DCF!M$46,0)-MAX(CA107-BZ107,0)/Inputs!$B$24)*DCF!M$6</f>
        <v>-10153.388303918597</v>
      </c>
      <c r="DI107" s="15">
        <f ca="1">SUM(CB107:CL107)+BE107*DCF!M$10*(1+Inputs!$B$30)*(1-Inputs!$B$33)*(1-Inputs!$B$30/Inputs!$B$31)/(Inputs!$B$29-Inputs!$B$30)*DCF!M$6</f>
        <v>258475.92482760316</v>
      </c>
      <c r="DJ107" s="15">
        <f ca="1">SUM(CM107:CW107)+BP107*DCF!M$28*(1+Inputs!$B$30)*(1-Inputs!$B$33)*(1-Inputs!$B$30/Inputs!$B$31)/(Inputs!$B$29-Inputs!$B$30)*DCF!M$6</f>
        <v>624193.34567229776</v>
      </c>
      <c r="DK107" s="15">
        <f ca="1">SUM(CX107:DH107)+CA107*DCF!M$46*(1+Inputs!$B$30)*(1-Inputs!$B$33)*(1-Inputs!$B$30/Inputs!$B$31)/(Inputs!$B$29-Inputs!$B$30)*DCF!M$6</f>
        <v>595785.46668283967</v>
      </c>
      <c r="DM107" s="15">
        <f ca="1">DI107+DJ107+DK107+Inputs!$B$34+Inputs!$B$36-Inputs!$B$35</f>
        <v>1555305.7371827406</v>
      </c>
    </row>
    <row r="108" spans="1:117" x14ac:dyDescent="0.75">
      <c r="A108" s="11">
        <v>95</v>
      </c>
      <c r="C108" s="24">
        <f t="shared" ca="1" si="69"/>
        <v>1.4824364697279722</v>
      </c>
      <c r="D108" s="24">
        <f t="shared" ca="1" si="69"/>
        <v>0.34695891080405644</v>
      </c>
      <c r="E108" s="24">
        <f t="shared" ca="1" si="69"/>
        <v>-0.47902266550554939</v>
      </c>
      <c r="F108" s="24">
        <f t="shared" ca="1" si="69"/>
        <v>0.70646052449296304</v>
      </c>
      <c r="G108" s="24">
        <f t="shared" ca="1" si="69"/>
        <v>-1.3025813809814197</v>
      </c>
      <c r="H108" s="24">
        <f t="shared" ca="1" si="69"/>
        <v>0.21666071920625926</v>
      </c>
      <c r="I108" s="24">
        <f t="shared" ca="1" si="69"/>
        <v>4.37642247508492E-2</v>
      </c>
      <c r="J108" s="24">
        <f t="shared" ca="1" si="69"/>
        <v>1.0561872133990082</v>
      </c>
      <c r="K108" s="24">
        <f t="shared" ca="1" si="69"/>
        <v>1.4476664097515997</v>
      </c>
      <c r="L108" s="24">
        <f t="shared" ca="1" si="69"/>
        <v>-0.89812622743984727</v>
      </c>
      <c r="M108" s="24">
        <f t="shared" ca="1" si="69"/>
        <v>0.72654862932282427</v>
      </c>
      <c r="N108" s="24">
        <f ca="1">SQRT(Inputs!$B$38)*C108+SQRT(1-Inputs!$B$38)*_xlfn.NORM.S.INV(RAND())</f>
        <v>3.4431823215267938</v>
      </c>
      <c r="O108" s="24">
        <f ca="1">SQRT(Inputs!$B$38)*D108+SQRT(1-Inputs!$B$38)*_xlfn.NORM.S.INV(RAND())</f>
        <v>-0.39969588308549481</v>
      </c>
      <c r="P108" s="24">
        <f ca="1">SQRT(Inputs!$B$38)*E108+SQRT(1-Inputs!$B$38)*_xlfn.NORM.S.INV(RAND())</f>
        <v>3.6072036251544481E-2</v>
      </c>
      <c r="Q108" s="24">
        <f ca="1">SQRT(Inputs!$B$38)*F108+SQRT(1-Inputs!$B$38)*_xlfn.NORM.S.INV(RAND())</f>
        <v>0.99754600208717148</v>
      </c>
      <c r="R108" s="24">
        <f ca="1">SQRT(Inputs!$B$38)*G108+SQRT(1-Inputs!$B$38)*_xlfn.NORM.S.INV(RAND())</f>
        <v>-1.2960282721395953</v>
      </c>
      <c r="S108" s="24">
        <f ca="1">SQRT(Inputs!$B$38)*H108+SQRT(1-Inputs!$B$38)*_xlfn.NORM.S.INV(RAND())</f>
        <v>0.70397440616267581</v>
      </c>
      <c r="T108" s="24">
        <f ca="1">SQRT(Inputs!$B$38)*I108+SQRT(1-Inputs!$B$38)*_xlfn.NORM.S.INV(RAND())</f>
        <v>0.64128069849417035</v>
      </c>
      <c r="U108" s="24">
        <f ca="1">SQRT(Inputs!$B$38)*J108+SQRT(1-Inputs!$B$38)*_xlfn.NORM.S.INV(RAND())</f>
        <v>0.58008790793899145</v>
      </c>
      <c r="V108" s="24">
        <f ca="1">SQRT(Inputs!$B$38)*K108+SQRT(1-Inputs!$B$38)*_xlfn.NORM.S.INV(RAND())</f>
        <v>1.1612418914709046</v>
      </c>
      <c r="W108" s="24">
        <f ca="1">SQRT(Inputs!$B$38)*L108+SQRT(1-Inputs!$B$38)*_xlfn.NORM.S.INV(RAND())</f>
        <v>-0.69006434229547209</v>
      </c>
      <c r="X108" s="24">
        <f ca="1">SQRT(Inputs!$B$38)*M108+SQRT(1-Inputs!$B$38)*_xlfn.NORM.S.INV(RAND())</f>
        <v>5.4719135386483653E-2</v>
      </c>
      <c r="Y108" s="24">
        <f ca="1">SQRT(Inputs!$B$38)*C108+SQRT(1-Inputs!$B$38)*_xlfn.NORM.S.INV(RAND())</f>
        <v>0.45385254418505822</v>
      </c>
      <c r="Z108" s="24">
        <f ca="1">SQRT(Inputs!$B$38)*D108+SQRT(1-Inputs!$B$38)*_xlfn.NORM.S.INV(RAND())</f>
        <v>0.11358540721081553</v>
      </c>
      <c r="AA108" s="24">
        <f ca="1">SQRT(Inputs!$B$38)*E108+SQRT(1-Inputs!$B$38)*_xlfn.NORM.S.INV(RAND())</f>
        <v>-0.34813400982888171</v>
      </c>
      <c r="AB108" s="24">
        <f ca="1">SQRT(Inputs!$B$38)*F108+SQRT(1-Inputs!$B$38)*_xlfn.NORM.S.INV(RAND())</f>
        <v>8.755900271385858E-2</v>
      </c>
      <c r="AC108" s="24">
        <f ca="1">SQRT(Inputs!$B$38)*G108+SQRT(1-Inputs!$B$38)*_xlfn.NORM.S.INV(RAND())</f>
        <v>-1.1346631756911436</v>
      </c>
      <c r="AD108" s="24">
        <f ca="1">SQRT(Inputs!$B$38)*H108+SQRT(1-Inputs!$B$38)*_xlfn.NORM.S.INV(RAND())</f>
        <v>0.87254660167227005</v>
      </c>
      <c r="AE108" s="24">
        <f ca="1">SQRT(Inputs!$B$38)*I108+SQRT(1-Inputs!$B$38)*_xlfn.NORM.S.INV(RAND())</f>
        <v>9.2872611378539013E-2</v>
      </c>
      <c r="AF108" s="24">
        <f ca="1">SQRT(Inputs!$B$38)*J108+SQRT(1-Inputs!$B$38)*_xlfn.NORM.S.INV(RAND())</f>
        <v>9.637260305763401E-2</v>
      </c>
      <c r="AG108" s="24">
        <f ca="1">SQRT(Inputs!$B$38)*K108+SQRT(1-Inputs!$B$38)*_xlfn.NORM.S.INV(RAND())</f>
        <v>1.8920823157013511</v>
      </c>
      <c r="AH108" s="24">
        <f ca="1">SQRT(Inputs!$B$38)*L108+SQRT(1-Inputs!$B$38)*_xlfn.NORM.S.INV(RAND())</f>
        <v>0.32939634902956377</v>
      </c>
      <c r="AI108" s="24">
        <f ca="1">SQRT(Inputs!$B$38)*M108+SQRT(1-Inputs!$B$38)*_xlfn.NORM.S.INV(RAND())</f>
        <v>1.2620926831398391</v>
      </c>
      <c r="AJ108" s="24">
        <f ca="1">SQRT(Inputs!$B$38)*C108+SQRT(1-Inputs!$B$38)*_xlfn.NORM.S.INV(RAND())</f>
        <v>0.82197946092069951</v>
      </c>
      <c r="AK108" s="24">
        <f ca="1">SQRT(Inputs!$B$38)*D108+SQRT(1-Inputs!$B$38)*_xlfn.NORM.S.INV(RAND())</f>
        <v>1.1794718241290127</v>
      </c>
      <c r="AL108" s="24">
        <f ca="1">SQRT(Inputs!$B$38)*E108+SQRT(1-Inputs!$B$38)*_xlfn.NORM.S.INV(RAND())</f>
        <v>0.15298333845006162</v>
      </c>
      <c r="AM108" s="24">
        <f ca="1">SQRT(Inputs!$B$38)*F108+SQRT(1-Inputs!$B$38)*_xlfn.NORM.S.INV(RAND())</f>
        <v>2.0231211522139545</v>
      </c>
      <c r="AN108" s="24">
        <f ca="1">SQRT(Inputs!$B$38)*G108+SQRT(1-Inputs!$B$38)*_xlfn.NORM.S.INV(RAND())</f>
        <v>-1.1698980856759391</v>
      </c>
      <c r="AO108" s="24">
        <f ca="1">SQRT(Inputs!$B$38)*H108+SQRT(1-Inputs!$B$38)*_xlfn.NORM.S.INV(RAND())</f>
        <v>-1.165262654347393</v>
      </c>
      <c r="AP108" s="24">
        <f ca="1">SQRT(Inputs!$B$38)*I108+SQRT(1-Inputs!$B$38)*_xlfn.NORM.S.INV(RAND())</f>
        <v>-1.0398552236858669</v>
      </c>
      <c r="AQ108" s="24">
        <f ca="1">SQRT(Inputs!$B$38)*J108+SQRT(1-Inputs!$B$38)*_xlfn.NORM.S.INV(RAND())</f>
        <v>-0.13699749782131332</v>
      </c>
      <c r="AR108" s="24">
        <f ca="1">SQRT(Inputs!$B$38)*K108+SQRT(1-Inputs!$B$38)*_xlfn.NORM.S.INV(RAND())</f>
        <v>2.4347173519548173</v>
      </c>
      <c r="AS108" s="24">
        <f ca="1">SQRT(Inputs!$B$38)*L108+SQRT(1-Inputs!$B$38)*_xlfn.NORM.S.INV(RAND())</f>
        <v>0.41933513375860393</v>
      </c>
      <c r="AT108" s="24">
        <f ca="1">SQRT(Inputs!$B$38)*M108+SQRT(1-Inputs!$B$38)*_xlfn.NORM.S.INV(RAND())</f>
        <v>0.41935143038861528</v>
      </c>
      <c r="AU108" s="15">
        <f ca="1">Inputs!$B$6*EXP($B$8-0.5*C$5^2+C$5*N108)</f>
        <v>8664.3391046641646</v>
      </c>
      <c r="AV108" s="15">
        <f t="shared" ca="1" si="37"/>
        <v>9944.6074893922578</v>
      </c>
      <c r="AW108" s="15">
        <f t="shared" ca="1" si="38"/>
        <v>12184.827186911392</v>
      </c>
      <c r="AX108" s="15">
        <f t="shared" ca="1" si="39"/>
        <v>16850.928997122937</v>
      </c>
      <c r="AY108" s="15">
        <f t="shared" ca="1" si="40"/>
        <v>17700.93895252229</v>
      </c>
      <c r="AZ108" s="15">
        <f t="shared" ca="1" si="41"/>
        <v>23393.72640533109</v>
      </c>
      <c r="BA108" s="15">
        <f t="shared" ca="1" si="42"/>
        <v>30615.28482491893</v>
      </c>
      <c r="BB108" s="15">
        <f t="shared" ca="1" si="43"/>
        <v>39725.420503990841</v>
      </c>
      <c r="BC108" s="15">
        <f t="shared" ca="1" si="44"/>
        <v>54424.745217958895</v>
      </c>
      <c r="BD108" s="15">
        <f t="shared" ca="1" si="45"/>
        <v>62507.878179295643</v>
      </c>
      <c r="BE108" s="15">
        <f t="shared" ca="1" si="46"/>
        <v>76978.080377056918</v>
      </c>
      <c r="BF108" s="15">
        <f ca="1">Inputs!$B$13*EXP($B$9-0.5*C$6^2+C$6*Y108)</f>
        <v>15133.172231638297</v>
      </c>
      <c r="BG108" s="15">
        <f t="shared" ca="1" si="47"/>
        <v>18825.230222630817</v>
      </c>
      <c r="BH108" s="15">
        <f t="shared" ca="1" si="48"/>
        <v>21710.49396591949</v>
      </c>
      <c r="BI108" s="15">
        <f t="shared" ca="1" si="49"/>
        <v>26937.512760369453</v>
      </c>
      <c r="BJ108" s="15">
        <f t="shared" ca="1" si="50"/>
        <v>28040.977368672047</v>
      </c>
      <c r="BK108" s="15">
        <f t="shared" ca="1" si="51"/>
        <v>38755.918057302551</v>
      </c>
      <c r="BL108" s="15">
        <f t="shared" ca="1" si="52"/>
        <v>48183.404535151254</v>
      </c>
      <c r="BM108" s="15">
        <f t="shared" ca="1" si="53"/>
        <v>59941.148265662749</v>
      </c>
      <c r="BN108" s="15">
        <f t="shared" ca="1" si="54"/>
        <v>92482.080075869977</v>
      </c>
      <c r="BO108" s="15">
        <f t="shared" ca="1" si="55"/>
        <v>118231.05241440487</v>
      </c>
      <c r="BP108" s="15">
        <f t="shared" ca="1" si="56"/>
        <v>167889.48728905956</v>
      </c>
      <c r="BQ108" s="15">
        <f ca="1">Inputs!$B$20*EXP($B$10-0.5*C$7^2+C$7*AJ108)</f>
        <v>5741.4700946842686</v>
      </c>
      <c r="BR108" s="15">
        <f t="shared" ca="1" si="57"/>
        <v>11330.219923878729</v>
      </c>
      <c r="BS108" s="15">
        <f t="shared" ca="1" si="58"/>
        <v>16212.426893322558</v>
      </c>
      <c r="BT108" s="15">
        <f t="shared" ca="1" si="59"/>
        <v>38004.664193646182</v>
      </c>
      <c r="BU108" s="15">
        <f t="shared" ca="1" si="60"/>
        <v>39684.638034070187</v>
      </c>
      <c r="BV108" s="15">
        <f t="shared" ca="1" si="61"/>
        <v>42464.248199012989</v>
      </c>
      <c r="BW108" s="15">
        <f t="shared" ca="1" si="62"/>
        <v>47550.403940032389</v>
      </c>
      <c r="BX108" s="15">
        <f t="shared" ca="1" si="63"/>
        <v>64705.159414413516</v>
      </c>
      <c r="BY108" s="15">
        <f t="shared" ca="1" si="64"/>
        <v>144455.28862317323</v>
      </c>
      <c r="BZ108" s="15">
        <f t="shared" ca="1" si="65"/>
        <v>218934.06945335973</v>
      </c>
      <c r="CA108" s="15">
        <f t="shared" ca="1" si="66"/>
        <v>331328.71429710794</v>
      </c>
      <c r="CB108" s="15">
        <f ca="1">(AU108*DCF!C$10-DCF!C$5*MAX(AU108*DCF!C$10,0)-MAX(AU108-Inputs!$B$6,0)/Inputs!$B$10)*DCF!C$6</f>
        <v>1016.6776729751333</v>
      </c>
      <c r="CC108" s="15">
        <f ca="1">(AV108*DCF!D$10-DCF!D$5*MAX(AV108*DCF!D$10,0)-MAX(AV108-AU108,0)/Inputs!$B$10)*DCF!D$6</f>
        <v>2111.770764423105</v>
      </c>
      <c r="CD108" s="15">
        <f ca="1">(AW108*DCF!E$10-DCF!E$5*MAX(AW108*DCF!E$10,0)-MAX(AW108-AV108,0)/Inputs!$B$10)*DCF!E$6</f>
        <v>2308.6923841970956</v>
      </c>
      <c r="CE108" s="15">
        <f ca="1">(AX108*DCF!F$10-DCF!F$5*MAX(AX108*DCF!F$10,0)-MAX(AX108-AW108,0)/Inputs!$B$10)*DCF!F$6</f>
        <v>2707.6308445555628</v>
      </c>
      <c r="CF108" s="15">
        <f ca="1">(AY108*DCF!G$10-DCF!G$5*MAX(AY108*DCF!G$10,0)-MAX(AY108-AX108,0)/Inputs!$B$10)*DCF!G$6</f>
        <v>3483.7121770065655</v>
      </c>
      <c r="CG108" s="15">
        <f ca="1">(AZ108*DCF!H$10-DCF!H$5*MAX(AZ108*DCF!H$10,0)-MAX(AZ108-AY108,0)/Inputs!$B$10)*DCF!H$6</f>
        <v>3531.0522925365585</v>
      </c>
      <c r="CH108" s="15">
        <f ca="1">(BA108*DCF!I$10-DCF!I$5*MAX(BA108*DCF!I$10,0)-MAX(BA108-AZ108,0)/Inputs!$B$10)*DCF!I$6</f>
        <v>4407.7070871711257</v>
      </c>
      <c r="CI108" s="15">
        <f ca="1">(BB108*DCF!J$10-DCF!J$5*MAX(BB108*DCF!J$10,0)-MAX(BB108-BA108,0)/Inputs!$B$10)*DCF!J$6</f>
        <v>5436.4833951679411</v>
      </c>
      <c r="CJ108" s="15">
        <f ca="1">(BC108*DCF!K$10-DCF!K$5*MAX(BC108*DCF!K$10,0)-MAX(BC108-BB108,0)/Inputs!$B$10)*DCF!K$6</f>
        <v>6703.8282185334938</v>
      </c>
      <c r="CK108" s="15">
        <f ca="1">(BD108*DCF!L$10-DCF!L$5*MAX(BD108*DCF!L$10,0)-MAX(BD108-BC108,0)/Inputs!$B$10)*DCF!L$6</f>
        <v>8382.096707975039</v>
      </c>
      <c r="CL108" s="15">
        <f ca="1">(BE108*DCF!M$10-DCF!M$5*MAX(BE108*DCF!M$10,0)-MAX(BE108-BD108,0)/Inputs!$B$10)*DCF!M$6</f>
        <v>9133.9825139875375</v>
      </c>
      <c r="CM108" s="15">
        <f ca="1">(BF108*DCF!C$28-DCF!C$5*MAX(BF108*DCF!C$28,0)-MAX(BF108-Inputs!$B$13,0)/Inputs!$B$17)*DCF!C$6</f>
        <v>3753.3781226704509</v>
      </c>
      <c r="CN108" s="15">
        <f ca="1">(BG108*DCF!D$28-DCF!D$5*MAX(BG108*DCF!D$28,0)-MAX(BG108-BF108,0)/Inputs!$B$17)*DCF!D$6</f>
        <v>4756.7792331585943</v>
      </c>
      <c r="CO108" s="15">
        <f ca="1">(BH108*DCF!E$28-DCF!E$5*MAX(BH108*DCF!E$28,0)-MAX(BH108-BG108,0)/Inputs!$B$17)*DCF!E$6</f>
        <v>5580.1527090563659</v>
      </c>
      <c r="CP108" s="15">
        <f ca="1">(BI108*DCF!F$28-DCF!F$5*MAX(BI108*DCF!F$28,0)-MAX(BI108-BH108,0)/Inputs!$B$17)*DCF!F$6</f>
        <v>6361.1637662570656</v>
      </c>
      <c r="CQ108" s="15">
        <f ca="1">(BJ108*DCF!G$28-DCF!G$5*MAX(BJ108*DCF!G$28,0)-MAX(BJ108-BI108,0)/Inputs!$B$17)*DCF!G$6</f>
        <v>7089.8524783670182</v>
      </c>
      <c r="CR108" s="15">
        <f ca="1">(BK108*DCF!H$28-DCF!H$5*MAX(BK108*DCF!H$28,0)-MAX(BK108-BJ108,0)/Inputs!$B$17)*DCF!H$6</f>
        <v>7919.9650353499073</v>
      </c>
      <c r="CS108" s="15">
        <f ca="1">(BL108*DCF!I$28-DCF!I$5*MAX(BL108*DCF!I$28,0)-MAX(BL108-BK108,0)/Inputs!$B$17)*DCF!I$6</f>
        <v>9977.340583988047</v>
      </c>
      <c r="CT108" s="15">
        <f ca="1">(BM108*DCF!J$28-DCF!J$5*MAX(BM108*DCF!J$28,0)-MAX(BM108-BL108,0)/Inputs!$B$17)*DCF!J$6</f>
        <v>11812.871391374279</v>
      </c>
      <c r="CU108" s="15">
        <f ca="1">(BN108*DCF!K$28-DCF!K$5*MAX(BN108*DCF!K$28,0)-MAX(BN108-BM108,0)/Inputs!$B$17)*DCF!K$6</f>
        <v>15544.833961463319</v>
      </c>
      <c r="CV108" s="15">
        <f ca="1">(BO108*DCF!L$28-DCF!L$5*MAX(BO108*DCF!L$28,0)-MAX(BO108-BN108,0)/Inputs!$B$17)*DCF!L$6</f>
        <v>20676.037455370322</v>
      </c>
      <c r="CW108" s="15">
        <f ca="1">(BP108*DCF!M$28-DCF!M$5*MAX(BP108*DCF!M$28,0)-MAX(BP108-BO108,0)/Inputs!$B$17)*DCF!M$6</f>
        <v>26397.802384554703</v>
      </c>
      <c r="CX108" s="15">
        <f ca="1">(BQ108*DCF!C$46-DCF!C$5*MAX(BQ108*DCF!C$46,0)-MAX(BQ108-Inputs!$B$20,0)/Inputs!$B$24)*DCF!C$6</f>
        <v>-2499.4019131761679</v>
      </c>
      <c r="CY108" s="15">
        <f ca="1">(BR108*DCF!D$46-DCF!D$5*MAX(BR108*DCF!D$46,0)-MAX(BR108-BQ108,0)/Inputs!$B$24)*DCF!D$6</f>
        <v>-4318.4774781436572</v>
      </c>
      <c r="CZ108" s="15">
        <f ca="1">(BS108*DCF!E$46-DCF!E$5*MAX(BS108*DCF!E$46,0)-MAX(BS108-BR108,0)/Inputs!$B$24)*DCF!E$6</f>
        <v>-3841.5792904111995</v>
      </c>
      <c r="DA108" s="15">
        <f ca="1">(BT108*DCF!F$46-DCF!F$5*MAX(BT108*DCF!F$46,0)-MAX(BT108-BS108,0)/Inputs!$B$24)*DCF!F$6</f>
        <v>-10702.982436618433</v>
      </c>
      <c r="DB108" s="15">
        <f ca="1">(BU108*DCF!G$46-DCF!G$5*MAX(BU108*DCF!G$46,0)-MAX(BU108-BT108,0)/Inputs!$B$24)*DCF!G$6</f>
        <v>-1900.0228238835291</v>
      </c>
      <c r="DC108" s="15">
        <f ca="1">(BV108*DCF!H$46-DCF!H$5*MAX(BV108*DCF!H$46,0)-MAX(BV108-BU108,0)/Inputs!$B$24)*DCF!H$6</f>
        <v>-863.7468278019312</v>
      </c>
      <c r="DD108" s="15">
        <f ca="1">(BW108*DCF!I$46-DCF!I$5*MAX(BW108*DCF!I$46,0)-MAX(BW108-BV108,0)/Inputs!$B$24)*DCF!I$6</f>
        <v>-361.84354433768999</v>
      </c>
      <c r="DE108" s="15">
        <f ca="1">(BX108*DCF!J$46-DCF!J$5*MAX(BX108*DCF!J$46,0)-MAX(BX108-BW108,0)/Inputs!$B$24)*DCF!J$6</f>
        <v>-1834.9584290957928</v>
      </c>
      <c r="DF108" s="15">
        <f ca="1">(BY108*DCF!K$46-DCF!K$5*MAX(BY108*DCF!K$46,0)-MAX(BY108-BX108,0)/Inputs!$B$24)*DCF!K$6</f>
        <v>-11284.889491041249</v>
      </c>
      <c r="DG108" s="15">
        <f ca="1">(BZ108*DCF!L$46-DCF!L$5*MAX(BZ108*DCF!L$46,0)-MAX(BZ108-BY108,0)/Inputs!$B$24)*DCF!L$6</f>
        <v>-1720.8952329550214</v>
      </c>
      <c r="DH108" s="15">
        <f ca="1">(CA108*DCF!M$46-DCF!M$5*MAX(CA108*DCF!M$46,0)-MAX(CA108-BZ108,0)/Inputs!$B$24)*DCF!M$6</f>
        <v>2478.0733675623578</v>
      </c>
      <c r="DI108" s="15">
        <f ca="1">SUM(CB108:CL108)+BE108*DCF!M$10*(1+Inputs!$B$30)*(1-Inputs!$B$33)*(1-Inputs!$B$30/Inputs!$B$31)/(Inputs!$B$29-Inputs!$B$30)*DCF!M$6</f>
        <v>263454.64967761049</v>
      </c>
      <c r="DJ108" s="15">
        <f ca="1">SUM(CM108:CW108)+BP108*DCF!M$28*(1+Inputs!$B$30)*(1-Inputs!$B$33)*(1-Inputs!$B$30/Inputs!$B$31)/(Inputs!$B$29-Inputs!$B$30)*DCF!M$6</f>
        <v>742855.06143372424</v>
      </c>
      <c r="DK108" s="15">
        <f ca="1">SUM(CX108:DH108)+CA108*DCF!M$46*(1+Inputs!$B$30)*(1-Inputs!$B$33)*(1-Inputs!$B$30/Inputs!$B$31)/(Inputs!$B$29-Inputs!$B$30)*DCF!M$6</f>
        <v>475422.7165987186</v>
      </c>
      <c r="DM108" s="15">
        <f ca="1">DI108+DJ108+DK108+Inputs!$B$34+Inputs!$B$36-Inputs!$B$35</f>
        <v>1558583.4277100533</v>
      </c>
    </row>
    <row r="109" spans="1:117" x14ac:dyDescent="0.75">
      <c r="A109" s="11">
        <v>96</v>
      </c>
      <c r="C109" s="24">
        <f t="shared" ca="1" si="69"/>
        <v>-1.2021878383102163</v>
      </c>
      <c r="D109" s="24">
        <f t="shared" ca="1" si="69"/>
        <v>1.6825661479413883</v>
      </c>
      <c r="E109" s="24">
        <f t="shared" ca="1" si="69"/>
        <v>0.6588217925756984</v>
      </c>
      <c r="F109" s="24">
        <f t="shared" ca="1" si="69"/>
        <v>0.61040874692710911</v>
      </c>
      <c r="G109" s="24">
        <f t="shared" ca="1" si="69"/>
        <v>-0.94342679713183974</v>
      </c>
      <c r="H109" s="24">
        <f t="shared" ca="1" si="69"/>
        <v>-0.17646771631508529</v>
      </c>
      <c r="I109" s="24">
        <f t="shared" ca="1" si="69"/>
        <v>-0.22440000351275144</v>
      </c>
      <c r="J109" s="24">
        <f t="shared" ca="1" si="69"/>
        <v>-0.26285165225387697</v>
      </c>
      <c r="K109" s="24">
        <f t="shared" ca="1" si="69"/>
        <v>0.34492338688512236</v>
      </c>
      <c r="L109" s="24">
        <f t="shared" ca="1" si="69"/>
        <v>0.35478104650246384</v>
      </c>
      <c r="M109" s="24">
        <f t="shared" ca="1" si="69"/>
        <v>0.76422995511483471</v>
      </c>
      <c r="N109" s="24">
        <f ca="1">SQRT(Inputs!$B$38)*C109+SQRT(1-Inputs!$B$38)*_xlfn.NORM.S.INV(RAND())</f>
        <v>-3.0812671097214075</v>
      </c>
      <c r="O109" s="24">
        <f ca="1">SQRT(Inputs!$B$38)*D109+SQRT(1-Inputs!$B$38)*_xlfn.NORM.S.INV(RAND())</f>
        <v>2.657836333932063</v>
      </c>
      <c r="P109" s="24">
        <f ca="1">SQRT(Inputs!$B$38)*E109+SQRT(1-Inputs!$B$38)*_xlfn.NORM.S.INV(RAND())</f>
        <v>-0.39096636195690543</v>
      </c>
      <c r="Q109" s="24">
        <f ca="1">SQRT(Inputs!$B$38)*F109+SQRT(1-Inputs!$B$38)*_xlfn.NORM.S.INV(RAND())</f>
        <v>-0.41064185034034195</v>
      </c>
      <c r="R109" s="24">
        <f ca="1">SQRT(Inputs!$B$38)*G109+SQRT(1-Inputs!$B$38)*_xlfn.NORM.S.INV(RAND())</f>
        <v>-1.1137141133548925</v>
      </c>
      <c r="S109" s="24">
        <f ca="1">SQRT(Inputs!$B$38)*H109+SQRT(1-Inputs!$B$38)*_xlfn.NORM.S.INV(RAND())</f>
        <v>0.52263434001923104</v>
      </c>
      <c r="T109" s="24">
        <f ca="1">SQRT(Inputs!$B$38)*I109+SQRT(1-Inputs!$B$38)*_xlfn.NORM.S.INV(RAND())</f>
        <v>0.80415342095436548</v>
      </c>
      <c r="U109" s="24">
        <f ca="1">SQRT(Inputs!$B$38)*J109+SQRT(1-Inputs!$B$38)*_xlfn.NORM.S.INV(RAND())</f>
        <v>0.40518546474696898</v>
      </c>
      <c r="V109" s="24">
        <f ca="1">SQRT(Inputs!$B$38)*K109+SQRT(1-Inputs!$B$38)*_xlfn.NORM.S.INV(RAND())</f>
        <v>-1.5478881624582381</v>
      </c>
      <c r="W109" s="24">
        <f ca="1">SQRT(Inputs!$B$38)*L109+SQRT(1-Inputs!$B$38)*_xlfn.NORM.S.INV(RAND())</f>
        <v>1.3515182585430696</v>
      </c>
      <c r="X109" s="24">
        <f ca="1">SQRT(Inputs!$B$38)*M109+SQRT(1-Inputs!$B$38)*_xlfn.NORM.S.INV(RAND())</f>
        <v>9.9931730604416902E-2</v>
      </c>
      <c r="Y109" s="24">
        <f ca="1">SQRT(Inputs!$B$38)*C109+SQRT(1-Inputs!$B$38)*_xlfn.NORM.S.INV(RAND())</f>
        <v>-1.9885553290109672</v>
      </c>
      <c r="Z109" s="24">
        <f ca="1">SQRT(Inputs!$B$38)*D109+SQRT(1-Inputs!$B$38)*_xlfn.NORM.S.INV(RAND())</f>
        <v>0.88924570487686938</v>
      </c>
      <c r="AA109" s="24">
        <f ca="1">SQRT(Inputs!$B$38)*E109+SQRT(1-Inputs!$B$38)*_xlfn.NORM.S.INV(RAND())</f>
        <v>-6.8030694260044933E-2</v>
      </c>
      <c r="AB109" s="24">
        <f ca="1">SQRT(Inputs!$B$38)*F109+SQRT(1-Inputs!$B$38)*_xlfn.NORM.S.INV(RAND())</f>
        <v>0.46163608412388618</v>
      </c>
      <c r="AC109" s="24">
        <f ca="1">SQRT(Inputs!$B$38)*G109+SQRT(1-Inputs!$B$38)*_xlfn.NORM.S.INV(RAND())</f>
        <v>-0.33433253644076966</v>
      </c>
      <c r="AD109" s="24">
        <f ca="1">SQRT(Inputs!$B$38)*H109+SQRT(1-Inputs!$B$38)*_xlfn.NORM.S.INV(RAND())</f>
        <v>-1.370348448964321</v>
      </c>
      <c r="AE109" s="24">
        <f ca="1">SQRT(Inputs!$B$38)*I109+SQRT(1-Inputs!$B$38)*_xlfn.NORM.S.INV(RAND())</f>
        <v>-0.3788178343284892</v>
      </c>
      <c r="AF109" s="24">
        <f ca="1">SQRT(Inputs!$B$38)*J109+SQRT(1-Inputs!$B$38)*_xlfn.NORM.S.INV(RAND())</f>
        <v>-1.0104061989163611</v>
      </c>
      <c r="AG109" s="24">
        <f ca="1">SQRT(Inputs!$B$38)*K109+SQRT(1-Inputs!$B$38)*_xlfn.NORM.S.INV(RAND())</f>
        <v>-0.75007019411310938</v>
      </c>
      <c r="AH109" s="24">
        <f ca="1">SQRT(Inputs!$B$38)*L109+SQRT(1-Inputs!$B$38)*_xlfn.NORM.S.INV(RAND())</f>
        <v>0.83040048162705615</v>
      </c>
      <c r="AI109" s="24">
        <f ca="1">SQRT(Inputs!$B$38)*M109+SQRT(1-Inputs!$B$38)*_xlfn.NORM.S.INV(RAND())</f>
        <v>1.174068194067307</v>
      </c>
      <c r="AJ109" s="24">
        <f ca="1">SQRT(Inputs!$B$38)*C109+SQRT(1-Inputs!$B$38)*_xlfn.NORM.S.INV(RAND())</f>
        <v>-0.87795212865883188</v>
      </c>
      <c r="AK109" s="24">
        <f ca="1">SQRT(Inputs!$B$38)*D109+SQRT(1-Inputs!$B$38)*_xlfn.NORM.S.INV(RAND())</f>
        <v>1.2160253504238199</v>
      </c>
      <c r="AL109" s="24">
        <f ca="1">SQRT(Inputs!$B$38)*E109+SQRT(1-Inputs!$B$38)*_xlfn.NORM.S.INV(RAND())</f>
        <v>0.30179677823452178</v>
      </c>
      <c r="AM109" s="24">
        <f ca="1">SQRT(Inputs!$B$38)*F109+SQRT(1-Inputs!$B$38)*_xlfn.NORM.S.INV(RAND())</f>
        <v>0.90980565507083189</v>
      </c>
      <c r="AN109" s="24">
        <f ca="1">SQRT(Inputs!$B$38)*G109+SQRT(1-Inputs!$B$38)*_xlfn.NORM.S.INV(RAND())</f>
        <v>-0.78853673926170775</v>
      </c>
      <c r="AO109" s="24">
        <f ca="1">SQRT(Inputs!$B$38)*H109+SQRT(1-Inputs!$B$38)*_xlfn.NORM.S.INV(RAND())</f>
        <v>-0.34013899098512562</v>
      </c>
      <c r="AP109" s="24">
        <f ca="1">SQRT(Inputs!$B$38)*I109+SQRT(1-Inputs!$B$38)*_xlfn.NORM.S.INV(RAND())</f>
        <v>-0.92483623216881838</v>
      </c>
      <c r="AQ109" s="24">
        <f ca="1">SQRT(Inputs!$B$38)*J109+SQRT(1-Inputs!$B$38)*_xlfn.NORM.S.INV(RAND())</f>
        <v>0.63376450965946507</v>
      </c>
      <c r="AR109" s="24">
        <f ca="1">SQRT(Inputs!$B$38)*K109+SQRT(1-Inputs!$B$38)*_xlfn.NORM.S.INV(RAND())</f>
        <v>0.42676781419115251</v>
      </c>
      <c r="AS109" s="24">
        <f ca="1">SQRT(Inputs!$B$38)*L109+SQRT(1-Inputs!$B$38)*_xlfn.NORM.S.INV(RAND())</f>
        <v>-0.41217757748245076</v>
      </c>
      <c r="AT109" s="24">
        <f ca="1">SQRT(Inputs!$B$38)*M109+SQRT(1-Inputs!$B$38)*_xlfn.NORM.S.INV(RAND())</f>
        <v>0.15890985048012507</v>
      </c>
      <c r="AU109" s="15">
        <f ca="1">Inputs!$B$6*EXP($B$8-0.5*C$5^2+C$5*N109)</f>
        <v>3013.4420219315602</v>
      </c>
      <c r="AV109" s="15">
        <f t="shared" ca="1" si="37"/>
        <v>5421.9354200094549</v>
      </c>
      <c r="AW109" s="15">
        <f t="shared" ca="1" si="38"/>
        <v>6271.4931319258721</v>
      </c>
      <c r="AX109" s="15">
        <f t="shared" ca="1" si="39"/>
        <v>7273.9521067165724</v>
      </c>
      <c r="AY109" s="15">
        <f t="shared" ca="1" si="40"/>
        <v>7805.3059767354443</v>
      </c>
      <c r="AZ109" s="15">
        <f t="shared" ca="1" si="41"/>
        <v>10111.616287947734</v>
      </c>
      <c r="BA109" s="15">
        <f t="shared" ca="1" si="42"/>
        <v>13460.542182308067</v>
      </c>
      <c r="BB109" s="15">
        <f t="shared" ca="1" si="43"/>
        <v>17162.57427677443</v>
      </c>
      <c r="BC109" s="15">
        <f t="shared" ca="1" si="44"/>
        <v>18102.439425023633</v>
      </c>
      <c r="BD109" s="15">
        <f t="shared" ca="1" si="45"/>
        <v>25165.570289292154</v>
      </c>
      <c r="BE109" s="15">
        <f t="shared" ca="1" si="46"/>
        <v>31119.134606789976</v>
      </c>
      <c r="BF109" s="15">
        <f ca="1">Inputs!$B$13*EXP($B$9-0.5*C$6^2+C$6*Y109)</f>
        <v>9324.8926279536572</v>
      </c>
      <c r="BG109" s="15">
        <f t="shared" ca="1" si="47"/>
        <v>13342.510160922533</v>
      </c>
      <c r="BH109" s="15">
        <f t="shared" ca="1" si="48"/>
        <v>16119.184246060013</v>
      </c>
      <c r="BI109" s="15">
        <f t="shared" ca="1" si="49"/>
        <v>21185.394042339478</v>
      </c>
      <c r="BJ109" s="15">
        <f t="shared" ca="1" si="50"/>
        <v>24749.942028121488</v>
      </c>
      <c r="BK109" s="15">
        <f t="shared" ca="1" si="51"/>
        <v>25206.062757543757</v>
      </c>
      <c r="BL109" s="15">
        <f t="shared" ca="1" si="52"/>
        <v>29479.308313246918</v>
      </c>
      <c r="BM109" s="15">
        <f t="shared" ca="1" si="53"/>
        <v>31961.904546127658</v>
      </c>
      <c r="BN109" s="15">
        <f t="shared" ca="1" si="54"/>
        <v>35929.969535092787</v>
      </c>
      <c r="BO109" s="15">
        <f t="shared" ca="1" si="55"/>
        <v>48688.091635136203</v>
      </c>
      <c r="BP109" s="15">
        <f t="shared" ca="1" si="56"/>
        <v>68451.590493484153</v>
      </c>
      <c r="BQ109" s="15">
        <f ca="1">Inputs!$B$20*EXP($B$10-0.5*C$7^2+C$7*AJ109)</f>
        <v>3141.7469085727412</v>
      </c>
      <c r="BR109" s="15">
        <f t="shared" ca="1" si="57"/>
        <v>6272.3171566890915</v>
      </c>
      <c r="BS109" s="15">
        <f t="shared" ca="1" si="58"/>
        <v>9366.9736054226323</v>
      </c>
      <c r="BT109" s="15">
        <f t="shared" ca="1" si="59"/>
        <v>16396.409219671048</v>
      </c>
      <c r="BU109" s="15">
        <f t="shared" ca="1" si="60"/>
        <v>18776.302697739513</v>
      </c>
      <c r="BV109" s="15">
        <f t="shared" ca="1" si="61"/>
        <v>24196.139335898344</v>
      </c>
      <c r="BW109" s="15">
        <f t="shared" ca="1" si="62"/>
        <v>27761.899305065257</v>
      </c>
      <c r="BX109" s="15">
        <f t="shared" ca="1" si="63"/>
        <v>44090.002344118853</v>
      </c>
      <c r="BY109" s="15">
        <f t="shared" ca="1" si="64"/>
        <v>67033.450883730562</v>
      </c>
      <c r="BZ109" s="15">
        <f t="shared" ca="1" si="65"/>
        <v>87193.710092709676</v>
      </c>
      <c r="CA109" s="15">
        <f t="shared" ca="1" si="66"/>
        <v>125988.65551823266</v>
      </c>
      <c r="CB109" s="15">
        <f ca="1">(AU109*DCF!C$10-DCF!C$5*MAX(AU109*DCF!C$10,0)-MAX(AU109-Inputs!$B$6,0)/Inputs!$B$10)*DCF!C$6</f>
        <v>773.87938093045136</v>
      </c>
      <c r="CC109" s="15">
        <f ca="1">(AV109*DCF!D$10-DCF!D$5*MAX(AV109*DCF!D$10,0)-MAX(AV109-AU109,0)/Inputs!$B$10)*DCF!D$6</f>
        <v>734.31194584943478</v>
      </c>
      <c r="CD109" s="15">
        <f ca="1">(AW109*DCF!E$10-DCF!E$5*MAX(AW109*DCF!E$10,0)-MAX(AW109-AV109,0)/Inputs!$B$10)*DCF!E$6</f>
        <v>1256.6323520598687</v>
      </c>
      <c r="CE109" s="15">
        <f ca="1">(AX109*DCF!F$10-DCF!F$5*MAX(AX109*DCF!F$10,0)-MAX(AX109-AW109,0)/Inputs!$B$10)*DCF!F$6</f>
        <v>1379.3052937396501</v>
      </c>
      <c r="CF109" s="15">
        <f ca="1">(AY109*DCF!G$10-DCF!G$5*MAX(AY109*DCF!G$10,0)-MAX(AY109-AX109,0)/Inputs!$B$10)*DCF!G$6</f>
        <v>1506.0686644622078</v>
      </c>
      <c r="CG109" s="15">
        <f ca="1">(AZ109*DCF!H$10-DCF!H$5*MAX(AZ109*DCF!H$10,0)-MAX(AZ109-AY109,0)/Inputs!$B$10)*DCF!H$6</f>
        <v>1553.6508133496677</v>
      </c>
      <c r="CH109" s="15">
        <f ca="1">(BA109*DCF!I$10-DCF!I$5*MAX(BA109*DCF!I$10,0)-MAX(BA109-AZ109,0)/Inputs!$B$10)*DCF!I$6</f>
        <v>1909.408832200764</v>
      </c>
      <c r="CI109" s="15">
        <f ca="1">(BB109*DCF!J$10-DCF!J$5*MAX(BB109*DCF!J$10,0)-MAX(BB109-BA109,0)/Inputs!$B$10)*DCF!J$6</f>
        <v>2384.1556093093368</v>
      </c>
      <c r="CJ109" s="15">
        <f ca="1">(BC109*DCF!K$10-DCF!K$5*MAX(BC109*DCF!K$10,0)-MAX(BC109-BB109,0)/Inputs!$B$10)*DCF!K$6</f>
        <v>2782.6352072017125</v>
      </c>
      <c r="CK109" s="15">
        <f ca="1">(BD109*DCF!L$10-DCF!L$5*MAX(BD109*DCF!L$10,0)-MAX(BD109-BC109,0)/Inputs!$B$10)*DCF!L$6</f>
        <v>2882.0693644780563</v>
      </c>
      <c r="CL109" s="15">
        <f ca="1">(BE109*DCF!M$10-DCF!M$5*MAX(BE109*DCF!M$10,0)-MAX(BE109-BD109,0)/Inputs!$B$10)*DCF!M$6</f>
        <v>3680.0955183463634</v>
      </c>
      <c r="CM109" s="15">
        <f ca="1">(BF109*DCF!C$28-DCF!C$5*MAX(BF109*DCF!C$28,0)-MAX(BF109-Inputs!$B$13,0)/Inputs!$B$17)*DCF!C$6</f>
        <v>2845.8960762120696</v>
      </c>
      <c r="CN109" s="15">
        <f ca="1">(BG109*DCF!D$28-DCF!D$5*MAX(BG109*DCF!D$28,0)-MAX(BG109-BF109,0)/Inputs!$B$17)*DCF!D$6</f>
        <v>3072.5349454837719</v>
      </c>
      <c r="CO109" s="15">
        <f ca="1">(BH109*DCF!E$28-DCF!E$5*MAX(BH109*DCF!E$28,0)-MAX(BH109-BG109,0)/Inputs!$B$17)*DCF!E$6</f>
        <v>4017.9957619604656</v>
      </c>
      <c r="CP109" s="15">
        <f ca="1">(BI109*DCF!F$28-DCF!F$5*MAX(BI109*DCF!F$28,0)-MAX(BI109-BH109,0)/Inputs!$B$17)*DCF!F$6</f>
        <v>4828.8928699770895</v>
      </c>
      <c r="CQ109" s="15">
        <f ca="1">(BJ109*DCF!G$28-DCF!G$5*MAX(BJ109*DCF!G$28,0)-MAX(BJ109-BI109,0)/Inputs!$B$17)*DCF!G$6</f>
        <v>5822.038478691099</v>
      </c>
      <c r="CR109" s="15">
        <f ca="1">(BK109*DCF!H$28-DCF!H$5*MAX(BK109*DCF!H$28,0)-MAX(BK109-BJ109,0)/Inputs!$B$17)*DCF!H$6</f>
        <v>6162.8690505946724</v>
      </c>
      <c r="CS109" s="15">
        <f ca="1">(BL109*DCF!I$28-DCF!I$5*MAX(BL109*DCF!I$28,0)-MAX(BL109-BK109,0)/Inputs!$B$17)*DCF!I$6</f>
        <v>6318.807138301062</v>
      </c>
      <c r="CT109" s="15">
        <f ca="1">(BM109*DCF!J$28-DCF!J$5*MAX(BM109*DCF!J$28,0)-MAX(BM109-BL109,0)/Inputs!$B$17)*DCF!J$6</f>
        <v>6800.9860961892864</v>
      </c>
      <c r="CU109" s="15">
        <f ca="1">(BN109*DCF!K$28-DCF!K$5*MAX(BN109*DCF!K$28,0)-MAX(BN109-BM109,0)/Inputs!$B$17)*DCF!K$6</f>
        <v>7101.772021178459</v>
      </c>
      <c r="CV109" s="15">
        <f ca="1">(BO109*DCF!L$28-DCF!L$5*MAX(BO109*DCF!L$28,0)-MAX(BO109-BN109,0)/Inputs!$B$17)*DCF!L$6</f>
        <v>8270.6934484930116</v>
      </c>
      <c r="CW109" s="15">
        <f ca="1">(BP109*DCF!M$28-DCF!M$5*MAX(BP109*DCF!M$28,0)-MAX(BP109-BO109,0)/Inputs!$B$17)*DCF!M$6</f>
        <v>10813.36539519315</v>
      </c>
      <c r="CX109" s="15">
        <f ca="1">(BQ109*DCF!C$46-DCF!C$5*MAX(BQ109*DCF!C$46,0)-MAX(BQ109-Inputs!$B$20,0)/Inputs!$B$24)*DCF!C$6</f>
        <v>-725.57665325005564</v>
      </c>
      <c r="CY109" s="15">
        <f ca="1">(BR109*DCF!D$46-DCF!D$5*MAX(BR109*DCF!D$46,0)-MAX(BR109-BQ109,0)/Inputs!$B$24)*DCF!D$6</f>
        <v>-2406.3266050987468</v>
      </c>
      <c r="CZ109" s="15">
        <f ca="1">(BS109*DCF!E$46-DCF!E$5*MAX(BS109*DCF!E$46,0)-MAX(BS109-BR109,0)/Inputs!$B$24)*DCF!E$6</f>
        <v>-2327.4893155121213</v>
      </c>
      <c r="DA109" s="15">
        <f ca="1">(BT109*DCF!F$46-DCF!F$5*MAX(BT109*DCF!F$46,0)-MAX(BT109-BS109,0)/Inputs!$B$24)*DCF!F$6</f>
        <v>-3753.7299099424658</v>
      </c>
      <c r="DB109" s="15">
        <f ca="1">(BU109*DCF!G$46-DCF!G$5*MAX(BU109*DCF!G$46,0)-MAX(BU109-BT109,0)/Inputs!$B$24)*DCF!G$6</f>
        <v>-1432.1468703760261</v>
      </c>
      <c r="DC109" s="15">
        <f ca="1">(BV109*DCF!H$46-DCF!H$5*MAX(BV109*DCF!H$46,0)-MAX(BV109-BU109,0)/Inputs!$B$24)*DCF!H$6</f>
        <v>-1684.181027417816</v>
      </c>
      <c r="DD109" s="15">
        <f ca="1">(BW109*DCF!I$46-DCF!I$5*MAX(BW109*DCF!I$46,0)-MAX(BW109-BV109,0)/Inputs!$B$24)*DCF!I$6</f>
        <v>-382.41991959404317</v>
      </c>
      <c r="DE109" s="15">
        <f ca="1">(BX109*DCF!J$46-DCF!J$5*MAX(BX109*DCF!J$46,0)-MAX(BX109-BW109,0)/Inputs!$B$24)*DCF!J$6</f>
        <v>-2480.4925234619786</v>
      </c>
      <c r="DF109" s="15">
        <f ca="1">(BY109*DCF!K$46-DCF!K$5*MAX(BY109*DCF!K$46,0)-MAX(BY109-BX109,0)/Inputs!$B$24)*DCF!K$6</f>
        <v>-1791.3595096332886</v>
      </c>
      <c r="DG109" s="15">
        <f ca="1">(BZ109*DCF!L$46-DCF!L$5*MAX(BZ109*DCF!L$46,0)-MAX(BZ109-BY109,0)/Inputs!$B$24)*DCF!L$6</f>
        <v>1464.9646530472983</v>
      </c>
      <c r="DH109" s="15">
        <f ca="1">(CA109*DCF!M$46-DCF!M$5*MAX(CA109*DCF!M$46,0)-MAX(CA109-BZ109,0)/Inputs!$B$24)*DCF!M$6</f>
        <v>1766.6922053522369</v>
      </c>
      <c r="DI109" s="15">
        <f ca="1">SUM(CB109:CL109)+BE109*DCF!M$10*(1+Inputs!$B$30)*(1-Inputs!$B$33)*(1-Inputs!$B$30/Inputs!$B$31)/(Inputs!$B$29-Inputs!$B$30)*DCF!M$6</f>
        <v>107447.1761005779</v>
      </c>
      <c r="DJ109" s="15">
        <f ca="1">SUM(CM109:CW109)+BP109*DCF!M$28*(1+Inputs!$B$30)*(1-Inputs!$B$33)*(1-Inputs!$B$30/Inputs!$B$31)/(Inputs!$B$29-Inputs!$B$30)*DCF!M$6</f>
        <v>320058.09331153031</v>
      </c>
      <c r="DK109" s="15">
        <f ca="1">SUM(CX109:DH109)+CA109*DCF!M$46*(1+Inputs!$B$30)*(1-Inputs!$B$33)*(1-Inputs!$B$30/Inputs!$B$31)/(Inputs!$B$29-Inputs!$B$30)*DCF!M$6</f>
        <v>181041.32026563268</v>
      </c>
      <c r="DM109" s="15">
        <f ca="1">DI109+DJ109+DK109+Inputs!$B$34+Inputs!$B$36-Inputs!$B$35</f>
        <v>685397.58967774094</v>
      </c>
    </row>
    <row r="110" spans="1:117" x14ac:dyDescent="0.75">
      <c r="A110" s="11">
        <v>97</v>
      </c>
      <c r="C110" s="24">
        <f t="shared" ca="1" si="69"/>
        <v>0.24451275215324073</v>
      </c>
      <c r="D110" s="24">
        <f t="shared" ca="1" si="69"/>
        <v>-0.49464958012774651</v>
      </c>
      <c r="E110" s="24">
        <f t="shared" ca="1" si="69"/>
        <v>0.25465425368376954</v>
      </c>
      <c r="F110" s="24">
        <f t="shared" ca="1" si="69"/>
        <v>-0.88873544174347796</v>
      </c>
      <c r="G110" s="24">
        <f t="shared" ca="1" si="69"/>
        <v>-0.95491278233104304</v>
      </c>
      <c r="H110" s="24">
        <f t="shared" ca="1" si="69"/>
        <v>1.191287404023726</v>
      </c>
      <c r="I110" s="24">
        <f t="shared" ca="1" si="69"/>
        <v>-1.8820046745629764</v>
      </c>
      <c r="J110" s="24">
        <f t="shared" ca="1" si="69"/>
        <v>0.46135884434902735</v>
      </c>
      <c r="K110" s="24">
        <f t="shared" ca="1" si="69"/>
        <v>-0.92893451821372242</v>
      </c>
      <c r="L110" s="24">
        <f t="shared" ca="1" si="69"/>
        <v>0.46059645673223143</v>
      </c>
      <c r="M110" s="24">
        <f t="shared" ca="1" si="69"/>
        <v>0.17367036262643135</v>
      </c>
      <c r="N110" s="24">
        <f ca="1">SQRT(Inputs!$B$38)*C110+SQRT(1-Inputs!$B$38)*_xlfn.NORM.S.INV(RAND())</f>
        <v>-0.2838725472353868</v>
      </c>
      <c r="O110" s="24">
        <f ca="1">SQRT(Inputs!$B$38)*D110+SQRT(1-Inputs!$B$38)*_xlfn.NORM.S.INV(RAND())</f>
        <v>-2.3542233523248086</v>
      </c>
      <c r="P110" s="24">
        <f ca="1">SQRT(Inputs!$B$38)*E110+SQRT(1-Inputs!$B$38)*_xlfn.NORM.S.INV(RAND())</f>
        <v>-0.26664574430333587</v>
      </c>
      <c r="Q110" s="24">
        <f ca="1">SQRT(Inputs!$B$38)*F110+SQRT(1-Inputs!$B$38)*_xlfn.NORM.S.INV(RAND())</f>
        <v>-0.20446322561171826</v>
      </c>
      <c r="R110" s="24">
        <f ca="1">SQRT(Inputs!$B$38)*G110+SQRT(1-Inputs!$B$38)*_xlfn.NORM.S.INV(RAND())</f>
        <v>-0.8665298113916392</v>
      </c>
      <c r="S110" s="24">
        <f ca="1">SQRT(Inputs!$B$38)*H110+SQRT(1-Inputs!$B$38)*_xlfn.NORM.S.INV(RAND())</f>
        <v>1.7785906482472633</v>
      </c>
      <c r="T110" s="24">
        <f ca="1">SQRT(Inputs!$B$38)*I110+SQRT(1-Inputs!$B$38)*_xlfn.NORM.S.INV(RAND())</f>
        <v>-1.416337353933923</v>
      </c>
      <c r="U110" s="24">
        <f ca="1">SQRT(Inputs!$B$38)*J110+SQRT(1-Inputs!$B$38)*_xlfn.NORM.S.INV(RAND())</f>
        <v>0.16832677491592499</v>
      </c>
      <c r="V110" s="24">
        <f ca="1">SQRT(Inputs!$B$38)*K110+SQRT(1-Inputs!$B$38)*_xlfn.NORM.S.INV(RAND())</f>
        <v>0.34663389788280385</v>
      </c>
      <c r="W110" s="24">
        <f ca="1">SQRT(Inputs!$B$38)*L110+SQRT(1-Inputs!$B$38)*_xlfn.NORM.S.INV(RAND())</f>
        <v>0.56120692965959118</v>
      </c>
      <c r="X110" s="24">
        <f ca="1">SQRT(Inputs!$B$38)*M110+SQRT(1-Inputs!$B$38)*_xlfn.NORM.S.INV(RAND())</f>
        <v>0.47151756818795304</v>
      </c>
      <c r="Y110" s="24">
        <f ca="1">SQRT(Inputs!$B$38)*C110+SQRT(1-Inputs!$B$38)*_xlfn.NORM.S.INV(RAND())</f>
        <v>-0.46468619704716907</v>
      </c>
      <c r="Z110" s="24">
        <f ca="1">SQRT(Inputs!$B$38)*D110+SQRT(1-Inputs!$B$38)*_xlfn.NORM.S.INV(RAND())</f>
        <v>-1.4868647189091517</v>
      </c>
      <c r="AA110" s="24">
        <f ca="1">SQRT(Inputs!$B$38)*E110+SQRT(1-Inputs!$B$38)*_xlfn.NORM.S.INV(RAND())</f>
        <v>0.64821425078880279</v>
      </c>
      <c r="AB110" s="24">
        <f ca="1">SQRT(Inputs!$B$38)*F110+SQRT(1-Inputs!$B$38)*_xlfn.NORM.S.INV(RAND())</f>
        <v>0.65859053851694871</v>
      </c>
      <c r="AC110" s="24">
        <f ca="1">SQRT(Inputs!$B$38)*G110+SQRT(1-Inputs!$B$38)*_xlfn.NORM.S.INV(RAND())</f>
        <v>-0.34726560053994637</v>
      </c>
      <c r="AD110" s="24">
        <f ca="1">SQRT(Inputs!$B$38)*H110+SQRT(1-Inputs!$B$38)*_xlfn.NORM.S.INV(RAND())</f>
        <v>1.4773138561794532</v>
      </c>
      <c r="AE110" s="24">
        <f ca="1">SQRT(Inputs!$B$38)*I110+SQRT(1-Inputs!$B$38)*_xlfn.NORM.S.INV(RAND())</f>
        <v>0.68460727272280231</v>
      </c>
      <c r="AF110" s="24">
        <f ca="1">SQRT(Inputs!$B$38)*J110+SQRT(1-Inputs!$B$38)*_xlfn.NORM.S.INV(RAND())</f>
        <v>-7.559510057336416E-2</v>
      </c>
      <c r="AG110" s="24">
        <f ca="1">SQRT(Inputs!$B$38)*K110+SQRT(1-Inputs!$B$38)*_xlfn.NORM.S.INV(RAND())</f>
        <v>0.41230325203724372</v>
      </c>
      <c r="AH110" s="24">
        <f ca="1">SQRT(Inputs!$B$38)*L110+SQRT(1-Inputs!$B$38)*_xlfn.NORM.S.INV(RAND())</f>
        <v>-0.32519607181989635</v>
      </c>
      <c r="AI110" s="24">
        <f ca="1">SQRT(Inputs!$B$38)*M110+SQRT(1-Inputs!$B$38)*_xlfn.NORM.S.INV(RAND())</f>
        <v>-0.21692776615033049</v>
      </c>
      <c r="AJ110" s="24">
        <f ca="1">SQRT(Inputs!$B$38)*C110+SQRT(1-Inputs!$B$38)*_xlfn.NORM.S.INV(RAND())</f>
        <v>0.24923894707173022</v>
      </c>
      <c r="AK110" s="24">
        <f ca="1">SQRT(Inputs!$B$38)*D110+SQRT(1-Inputs!$B$38)*_xlfn.NORM.S.INV(RAND())</f>
        <v>0.94821420613174778</v>
      </c>
      <c r="AL110" s="24">
        <f ca="1">SQRT(Inputs!$B$38)*E110+SQRT(1-Inputs!$B$38)*_xlfn.NORM.S.INV(RAND())</f>
        <v>-0.47529500586376905</v>
      </c>
      <c r="AM110" s="24">
        <f ca="1">SQRT(Inputs!$B$38)*F110+SQRT(1-Inputs!$B$38)*_xlfn.NORM.S.INV(RAND())</f>
        <v>-0.9808894367327583</v>
      </c>
      <c r="AN110" s="24">
        <f ca="1">SQRT(Inputs!$B$38)*G110+SQRT(1-Inputs!$B$38)*_xlfn.NORM.S.INV(RAND())</f>
        <v>-1.7468430439171192</v>
      </c>
      <c r="AO110" s="24">
        <f ca="1">SQRT(Inputs!$B$38)*H110+SQRT(1-Inputs!$B$38)*_xlfn.NORM.S.INV(RAND())</f>
        <v>-1.0573381971229208</v>
      </c>
      <c r="AP110" s="24">
        <f ca="1">SQRT(Inputs!$B$38)*I110+SQRT(1-Inputs!$B$38)*_xlfn.NORM.S.INV(RAND())</f>
        <v>-1.06814797946188</v>
      </c>
      <c r="AQ110" s="24">
        <f ca="1">SQRT(Inputs!$B$38)*J110+SQRT(1-Inputs!$B$38)*_xlfn.NORM.S.INV(RAND())</f>
        <v>0.45927213481166951</v>
      </c>
      <c r="AR110" s="24">
        <f ca="1">SQRT(Inputs!$B$38)*K110+SQRT(1-Inputs!$B$38)*_xlfn.NORM.S.INV(RAND())</f>
        <v>-5.3698940361512404E-2</v>
      </c>
      <c r="AS110" s="24">
        <f ca="1">SQRT(Inputs!$B$38)*L110+SQRT(1-Inputs!$B$38)*_xlfn.NORM.S.INV(RAND())</f>
        <v>0.5027864246701188</v>
      </c>
      <c r="AT110" s="24">
        <f ca="1">SQRT(Inputs!$B$38)*M110+SQRT(1-Inputs!$B$38)*_xlfn.NORM.S.INV(RAND())</f>
        <v>-0.74772229438626192</v>
      </c>
      <c r="AU110" s="15">
        <f ca="1">Inputs!$B$6*EXP($B$8-0.5*C$5^2+C$5*N110)</f>
        <v>4739.3775806682752</v>
      </c>
      <c r="AV110" s="15">
        <f t="shared" ca="1" si="37"/>
        <v>4081.0018840570806</v>
      </c>
      <c r="AW110" s="15">
        <f t="shared" ca="1" si="38"/>
        <v>4800.2723349052167</v>
      </c>
      <c r="AX110" s="15">
        <f t="shared" ca="1" si="39"/>
        <v>5712.8409681625581</v>
      </c>
      <c r="AY110" s="15">
        <f t="shared" ca="1" si="40"/>
        <v>6309.7028432137868</v>
      </c>
      <c r="AZ110" s="15">
        <f t="shared" ca="1" si="41"/>
        <v>9386.522640204772</v>
      </c>
      <c r="BA110" s="15">
        <f t="shared" ca="1" si="42"/>
        <v>9904.1783371874717</v>
      </c>
      <c r="BB110" s="15">
        <f t="shared" ca="1" si="43"/>
        <v>12331.961983055035</v>
      </c>
      <c r="BC110" s="15">
        <f t="shared" ca="1" si="44"/>
        <v>15617.436840103157</v>
      </c>
      <c r="BD110" s="15">
        <f t="shared" ca="1" si="45"/>
        <v>20163.973602077866</v>
      </c>
      <c r="BE110" s="15">
        <f t="shared" ca="1" si="46"/>
        <v>25792.603665371269</v>
      </c>
      <c r="BF110" s="15">
        <f ca="1">Inputs!$B$13*EXP($B$9-0.5*C$6^2+C$6*Y110)</f>
        <v>12613.794123925814</v>
      </c>
      <c r="BG110" s="15">
        <f t="shared" ca="1" si="47"/>
        <v>11755.452204724286</v>
      </c>
      <c r="BH110" s="15">
        <f t="shared" ca="1" si="48"/>
        <v>15993.247662267642</v>
      </c>
      <c r="BI110" s="15">
        <f t="shared" ca="1" si="49"/>
        <v>21666.853226953292</v>
      </c>
      <c r="BJ110" s="15">
        <f t="shared" ca="1" si="50"/>
        <v>25265.264582763593</v>
      </c>
      <c r="BK110" s="15">
        <f t="shared" ca="1" si="51"/>
        <v>37916.336993438235</v>
      </c>
      <c r="BL110" s="15">
        <f t="shared" ca="1" si="52"/>
        <v>50896.651035789437</v>
      </c>
      <c r="BM110" s="15">
        <f t="shared" ca="1" si="53"/>
        <v>61978.190404338755</v>
      </c>
      <c r="BN110" s="15">
        <f t="shared" ca="1" si="54"/>
        <v>80086.205819711104</v>
      </c>
      <c r="BO110" s="15">
        <f t="shared" ca="1" si="55"/>
        <v>94882.523865273237</v>
      </c>
      <c r="BP110" s="15">
        <f t="shared" ca="1" si="56"/>
        <v>113947.41181157736</v>
      </c>
      <c r="BQ110" s="15">
        <f ca="1">Inputs!$B$20*EXP($B$10-0.5*C$7^2+C$7*AJ110)</f>
        <v>4685.9756627502866</v>
      </c>
      <c r="BR110" s="15">
        <f t="shared" ca="1" si="57"/>
        <v>8592.4983996379742</v>
      </c>
      <c r="BS110" s="15">
        <f t="shared" ca="1" si="58"/>
        <v>10265.109626696933</v>
      </c>
      <c r="BT110" s="15">
        <f t="shared" ca="1" si="59"/>
        <v>10942.264343696525</v>
      </c>
      <c r="BU110" s="15">
        <f t="shared" ca="1" si="60"/>
        <v>9937.1944310162762</v>
      </c>
      <c r="BV110" s="15">
        <f t="shared" ca="1" si="61"/>
        <v>10894.938199483766</v>
      </c>
      <c r="BW110" s="15">
        <f t="shared" ca="1" si="62"/>
        <v>12127.043232828013</v>
      </c>
      <c r="BX110" s="15">
        <f t="shared" ca="1" si="63"/>
        <v>18597.46405306107</v>
      </c>
      <c r="BY110" s="15">
        <f t="shared" ca="1" si="64"/>
        <v>25791.855688444026</v>
      </c>
      <c r="BZ110" s="15">
        <f t="shared" ca="1" si="65"/>
        <v>39694.01950483588</v>
      </c>
      <c r="CA110" s="15">
        <f t="shared" ca="1" si="66"/>
        <v>48820.531757835481</v>
      </c>
      <c r="CB110" s="15">
        <f ca="1">(AU110*DCF!C$10-DCF!C$5*MAX(AU110*DCF!C$10,0)-MAX(AU110-Inputs!$B$6,0)/Inputs!$B$10)*DCF!C$6</f>
        <v>1044.6633482295956</v>
      </c>
      <c r="CC110" s="15">
        <f ca="1">(AV110*DCF!D$10-DCF!D$5*MAX(AV110*DCF!D$10,0)-MAX(AV110-AU110,0)/Inputs!$B$10)*DCF!D$6</f>
        <v>994.71656135868648</v>
      </c>
      <c r="CD110" s="15">
        <f ca="1">(AW110*DCF!E$10-DCF!E$5*MAX(AW110*DCF!E$10,0)-MAX(AW110-AV110,0)/Inputs!$B$10)*DCF!E$6</f>
        <v>946.29697649840148</v>
      </c>
      <c r="CE110" s="15">
        <f ca="1">(AX110*DCF!F$10-DCF!F$5*MAX(AX110*DCF!F$10,0)-MAX(AX110-AW110,0)/Inputs!$B$10)*DCF!F$6</f>
        <v>1057.2211715401002</v>
      </c>
      <c r="CF110" s="15">
        <f ca="1">(AY110*DCF!G$10-DCF!G$5*MAX(AY110*DCF!G$10,0)-MAX(AY110-AX110,0)/Inputs!$B$10)*DCF!G$6</f>
        <v>1185.3230508053937</v>
      </c>
      <c r="CG110" s="15">
        <f ca="1">(AZ110*DCF!H$10-DCF!H$5*MAX(AZ110*DCF!H$10,0)-MAX(AZ110-AY110,0)/Inputs!$B$10)*DCF!H$6</f>
        <v>1276.055589134774</v>
      </c>
      <c r="CH110" s="15">
        <f ca="1">(BA110*DCF!I$10-DCF!I$5*MAX(BA110*DCF!I$10,0)-MAX(BA110-AZ110,0)/Inputs!$B$10)*DCF!I$6</f>
        <v>1724.2184053542669</v>
      </c>
      <c r="CI110" s="15">
        <f ca="1">(BB110*DCF!J$10-DCF!J$5*MAX(BB110*DCF!J$10,0)-MAX(BB110-BA110,0)/Inputs!$B$10)*DCF!J$6</f>
        <v>1748.3026855759338</v>
      </c>
      <c r="CJ110" s="15">
        <f ca="1">(BC110*DCF!K$10-DCF!K$5*MAX(BC110*DCF!K$10,0)-MAX(BC110-BB110,0)/Inputs!$B$10)*DCF!K$6</f>
        <v>2054.2400479079583</v>
      </c>
      <c r="CK110" s="15">
        <f ca="1">(BD110*DCF!L$10-DCF!L$5*MAX(BD110*DCF!L$10,0)-MAX(BD110-BC110,0)/Inputs!$B$10)*DCF!L$6</f>
        <v>2453.1698384850156</v>
      </c>
      <c r="CL110" s="15">
        <f ca="1">(BE110*DCF!M$10-DCF!M$5*MAX(BE110*DCF!M$10,0)-MAX(BE110-BD110,0)/Inputs!$B$10)*DCF!M$6</f>
        <v>2967.2699774701528</v>
      </c>
      <c r="CM110" s="15">
        <f ca="1">(BF110*DCF!C$28-DCF!C$5*MAX(BF110*DCF!C$28,0)-MAX(BF110-Inputs!$B$13,0)/Inputs!$B$17)*DCF!C$6</f>
        <v>3566.3229657028874</v>
      </c>
      <c r="CN110" s="15">
        <f ca="1">(BG110*DCF!D$28-DCF!D$5*MAX(BG110*DCF!D$28,0)-MAX(BG110-BF110,0)/Inputs!$B$17)*DCF!D$6</f>
        <v>3462.2517998118497</v>
      </c>
      <c r="CO110" s="15">
        <f ca="1">(BH110*DCF!E$28-DCF!E$5*MAX(BH110*DCF!E$28,0)-MAX(BH110-BG110,0)/Inputs!$B$17)*DCF!E$6</f>
        <v>3694.3613684641923</v>
      </c>
      <c r="CP110" s="15">
        <f ca="1">(BI110*DCF!F$28-DCF!F$5*MAX(BI110*DCF!F$28,0)-MAX(BI110-BH110,0)/Inputs!$B$17)*DCF!F$6</f>
        <v>4849.0103562887407</v>
      </c>
      <c r="CQ110" s="15">
        <f ca="1">(BJ110*DCF!G$28-DCF!G$5*MAX(BJ110*DCF!G$28,0)-MAX(BJ110-BI110,0)/Inputs!$B$17)*DCF!G$6</f>
        <v>5950.0473409244405</v>
      </c>
      <c r="CR110" s="15">
        <f ca="1">(BK110*DCF!H$28-DCF!H$5*MAX(BK110*DCF!H$28,0)-MAX(BK110-BJ110,0)/Inputs!$B$17)*DCF!H$6</f>
        <v>7411.5068405119255</v>
      </c>
      <c r="CS110" s="15">
        <f ca="1">(BL110*DCF!I$28-DCF!I$5*MAX(BL110*DCF!I$28,0)-MAX(BL110-BK110,0)/Inputs!$B$17)*DCF!I$6</f>
        <v>10105.429063658186</v>
      </c>
      <c r="CT110" s="15">
        <f ca="1">(BM110*DCF!J$28-DCF!J$5*MAX(BM110*DCF!J$28,0)-MAX(BM110-BL110,0)/Inputs!$B$17)*DCF!J$6</f>
        <v>12356.960070837331</v>
      </c>
      <c r="CU110" s="15">
        <f ca="1">(BN110*DCF!K$28-DCF!K$5*MAX(BN110*DCF!K$28,0)-MAX(BN110-BM110,0)/Inputs!$B$17)*DCF!K$6</f>
        <v>14694.873172907108</v>
      </c>
      <c r="CV110" s="15">
        <f ca="1">(BO110*DCF!L$28-DCF!L$5*MAX(BO110*DCF!L$28,0)-MAX(BO110-BN110,0)/Inputs!$B$17)*DCF!L$6</f>
        <v>17256.827023798622</v>
      </c>
      <c r="CW110" s="15">
        <f ca="1">(BP110*DCF!M$28-DCF!M$5*MAX(BP110*DCF!M$28,0)-MAX(BP110-BO110,0)/Inputs!$B$17)*DCF!M$6</f>
        <v>19446.454976712423</v>
      </c>
      <c r="CX110" s="15">
        <f ca="1">(BQ110*DCF!C$46-DCF!C$5*MAX(BQ110*DCF!C$46,0)-MAX(BQ110-Inputs!$B$20,0)/Inputs!$B$24)*DCF!C$6</f>
        <v>-1768.1124684182123</v>
      </c>
      <c r="CY110" s="15">
        <f ca="1">(BR110*DCF!D$46-DCF!D$5*MAX(BR110*DCF!D$46,0)-MAX(BR110-BQ110,0)/Inputs!$B$24)*DCF!D$6</f>
        <v>-3133.4199219123802</v>
      </c>
      <c r="CZ110" s="15">
        <f ca="1">(BS110*DCF!E$46-DCF!E$5*MAX(BS110*DCF!E$46,0)-MAX(BS110-BR110,0)/Inputs!$B$24)*DCF!E$6</f>
        <v>-1873.1643857015708</v>
      </c>
      <c r="DA110" s="15">
        <f ca="1">(BT110*DCF!F$46-DCF!F$5*MAX(BT110*DCF!F$46,0)-MAX(BT110-BS110,0)/Inputs!$B$24)*DCF!F$6</f>
        <v>-1043.4583107336875</v>
      </c>
      <c r="DB110" s="15">
        <f ca="1">(BU110*DCF!G$46-DCF!G$5*MAX(BU110*DCF!G$46,0)-MAX(BU110-BT110,0)/Inputs!$B$24)*DCF!G$6</f>
        <v>-334.26758716049756</v>
      </c>
      <c r="DC110" s="15">
        <f ca="1">(BV110*DCF!H$46-DCF!H$5*MAX(BV110*DCF!H$46,0)-MAX(BV110-BU110,0)/Inputs!$B$24)*DCF!H$6</f>
        <v>-297.61300785784266</v>
      </c>
      <c r="DD110" s="15">
        <f ca="1">(BW110*DCF!I$46-DCF!I$5*MAX(BW110*DCF!I$46,0)-MAX(BW110-BV110,0)/Inputs!$B$24)*DCF!I$6</f>
        <v>-73.61092685330506</v>
      </c>
      <c r="DE110" s="15">
        <f ca="1">(BX110*DCF!J$46-DCF!J$5*MAX(BX110*DCF!J$46,0)-MAX(BX110-BW110,0)/Inputs!$B$24)*DCF!J$6</f>
        <v>-935.73771604507454</v>
      </c>
      <c r="DF110" s="15">
        <f ca="1">(BY110*DCF!K$46-DCF!K$5*MAX(BY110*DCF!K$46,0)-MAX(BY110-BX110,0)/Inputs!$B$24)*DCF!K$6</f>
        <v>-289.11751836040355</v>
      </c>
      <c r="DG110" s="15">
        <f ca="1">(BZ110*DCF!L$46-DCF!L$5*MAX(BZ110*DCF!L$46,0)-MAX(BZ110-BY110,0)/Inputs!$B$24)*DCF!L$6</f>
        <v>-402.24176093612755</v>
      </c>
      <c r="DH110" s="15">
        <f ca="1">(CA110*DCF!M$46-DCF!M$5*MAX(CA110*DCF!M$46,0)-MAX(CA110-BZ110,0)/Inputs!$B$24)*DCF!M$6</f>
        <v>1919.3840853928389</v>
      </c>
      <c r="DI110" s="15">
        <f ca="1">SUM(CB110:CL110)+BE110*DCF!M$10*(1+Inputs!$B$30)*(1-Inputs!$B$33)*(1-Inputs!$B$30/Inputs!$B$31)/(Inputs!$B$29-Inputs!$B$30)*DCF!M$6</f>
        <v>89232.634724962554</v>
      </c>
      <c r="DJ110" s="15">
        <f ca="1">SUM(CM110:CW110)+BP110*DCF!M$28*(1+Inputs!$B$30)*(1-Inputs!$B$33)*(1-Inputs!$B$30/Inputs!$B$31)/(Inputs!$B$29-Inputs!$B$30)*DCF!M$6</f>
        <v>525616.91680648422</v>
      </c>
      <c r="DK110" s="15">
        <f ca="1">SUM(CX110:DH110)+CA110*DCF!M$46*(1+Inputs!$B$30)*(1-Inputs!$B$33)*(1-Inputs!$B$30/Inputs!$B$31)/(Inputs!$B$29-Inputs!$B$30)*DCF!M$6</f>
        <v>67250.965740721833</v>
      </c>
      <c r="DM110" s="15">
        <f ca="1">DI110+DJ110+DK110+Inputs!$B$34+Inputs!$B$36-Inputs!$B$35</f>
        <v>758951.51727216854</v>
      </c>
    </row>
    <row r="111" spans="1:117" x14ac:dyDescent="0.75">
      <c r="A111" s="11">
        <v>98</v>
      </c>
      <c r="C111" s="24">
        <f t="shared" ca="1" si="69"/>
        <v>-1.6821563090027614</v>
      </c>
      <c r="D111" s="24">
        <f t="shared" ca="1" si="69"/>
        <v>-1.0856671870473891</v>
      </c>
      <c r="E111" s="24">
        <f t="shared" ca="1" si="69"/>
        <v>1.618369035446626</v>
      </c>
      <c r="F111" s="24">
        <f t="shared" ca="1" si="69"/>
        <v>0.43763443237099736</v>
      </c>
      <c r="G111" s="24">
        <f t="shared" ca="1" si="69"/>
        <v>0.34227561852751598</v>
      </c>
      <c r="H111" s="24">
        <f t="shared" ca="1" si="69"/>
        <v>-0.21569152023942859</v>
      </c>
      <c r="I111" s="24">
        <f t="shared" ca="1" si="69"/>
        <v>-0.32831767346645729</v>
      </c>
      <c r="J111" s="24">
        <f t="shared" ca="1" si="69"/>
        <v>-0.18668839966873768</v>
      </c>
      <c r="K111" s="24">
        <f t="shared" ca="1" si="69"/>
        <v>-0.7038772340551217</v>
      </c>
      <c r="L111" s="24">
        <f t="shared" ca="1" si="69"/>
        <v>-0.64076920008538496</v>
      </c>
      <c r="M111" s="24">
        <f t="shared" ca="1" si="69"/>
        <v>-1.2447722559008632</v>
      </c>
      <c r="N111" s="24">
        <f ca="1">SQRT(Inputs!$B$38)*C111+SQRT(1-Inputs!$B$38)*_xlfn.NORM.S.INV(RAND())</f>
        <v>-1.7243869344357301</v>
      </c>
      <c r="O111" s="24">
        <f ca="1">SQRT(Inputs!$B$38)*D111+SQRT(1-Inputs!$B$38)*_xlfn.NORM.S.INV(RAND())</f>
        <v>-0.94169688784176953</v>
      </c>
      <c r="P111" s="24">
        <f ca="1">SQRT(Inputs!$B$38)*E111+SQRT(1-Inputs!$B$38)*_xlfn.NORM.S.INV(RAND())</f>
        <v>0.4769183432764747</v>
      </c>
      <c r="Q111" s="24">
        <f ca="1">SQRT(Inputs!$B$38)*F111+SQRT(1-Inputs!$B$38)*_xlfn.NORM.S.INV(RAND())</f>
        <v>0.59497847846654917</v>
      </c>
      <c r="R111" s="24">
        <f ca="1">SQRT(Inputs!$B$38)*G111+SQRT(1-Inputs!$B$38)*_xlfn.NORM.S.INV(RAND())</f>
        <v>-0.69333890521670083</v>
      </c>
      <c r="S111" s="24">
        <f ca="1">SQRT(Inputs!$B$38)*H111+SQRT(1-Inputs!$B$38)*_xlfn.NORM.S.INV(RAND())</f>
        <v>0.26705148877733897</v>
      </c>
      <c r="T111" s="24">
        <f ca="1">SQRT(Inputs!$B$38)*I111+SQRT(1-Inputs!$B$38)*_xlfn.NORM.S.INV(RAND())</f>
        <v>-0.72834122815763891</v>
      </c>
      <c r="U111" s="24">
        <f ca="1">SQRT(Inputs!$B$38)*J111+SQRT(1-Inputs!$B$38)*_xlfn.NORM.S.INV(RAND())</f>
        <v>4.1764609081274773E-2</v>
      </c>
      <c r="V111" s="24">
        <f ca="1">SQRT(Inputs!$B$38)*K111+SQRT(1-Inputs!$B$38)*_xlfn.NORM.S.INV(RAND())</f>
        <v>-1.0205073545460142</v>
      </c>
      <c r="W111" s="24">
        <f ca="1">SQRT(Inputs!$B$38)*L111+SQRT(1-Inputs!$B$38)*_xlfn.NORM.S.INV(RAND())</f>
        <v>-0.37543884381681025</v>
      </c>
      <c r="X111" s="24">
        <f ca="1">SQRT(Inputs!$B$38)*M111+SQRT(1-Inputs!$B$38)*_xlfn.NORM.S.INV(RAND())</f>
        <v>-2.6110685883112938E-2</v>
      </c>
      <c r="Y111" s="24">
        <f ca="1">SQRT(Inputs!$B$38)*C111+SQRT(1-Inputs!$B$38)*_xlfn.NORM.S.INV(RAND())</f>
        <v>-2.0107649562206289</v>
      </c>
      <c r="Z111" s="24">
        <f ca="1">SQRT(Inputs!$B$38)*D111+SQRT(1-Inputs!$B$38)*_xlfn.NORM.S.INV(RAND())</f>
        <v>-0.46373183121387745</v>
      </c>
      <c r="AA111" s="24">
        <f ca="1">SQRT(Inputs!$B$38)*E111+SQRT(1-Inputs!$B$38)*_xlfn.NORM.S.INV(RAND())</f>
        <v>0.28627055838819571</v>
      </c>
      <c r="AB111" s="24">
        <f ca="1">SQRT(Inputs!$B$38)*F111+SQRT(1-Inputs!$B$38)*_xlfn.NORM.S.INV(RAND())</f>
        <v>-1.7559829001682905</v>
      </c>
      <c r="AC111" s="24">
        <f ca="1">SQRT(Inputs!$B$38)*G111+SQRT(1-Inputs!$B$38)*_xlfn.NORM.S.INV(RAND())</f>
        <v>0.64460440433048061</v>
      </c>
      <c r="AD111" s="24">
        <f ca="1">SQRT(Inputs!$B$38)*H111+SQRT(1-Inputs!$B$38)*_xlfn.NORM.S.INV(RAND())</f>
        <v>0.35985850792176205</v>
      </c>
      <c r="AE111" s="24">
        <f ca="1">SQRT(Inputs!$B$38)*I111+SQRT(1-Inputs!$B$38)*_xlfn.NORM.S.INV(RAND())</f>
        <v>0.65833752518998123</v>
      </c>
      <c r="AF111" s="24">
        <f ca="1">SQRT(Inputs!$B$38)*J111+SQRT(1-Inputs!$B$38)*_xlfn.NORM.S.INV(RAND())</f>
        <v>0.77055652603446456</v>
      </c>
      <c r="AG111" s="24">
        <f ca="1">SQRT(Inputs!$B$38)*K111+SQRT(1-Inputs!$B$38)*_xlfn.NORM.S.INV(RAND())</f>
        <v>5.3552032753182488E-2</v>
      </c>
      <c r="AH111" s="24">
        <f ca="1">SQRT(Inputs!$B$38)*L111+SQRT(1-Inputs!$B$38)*_xlfn.NORM.S.INV(RAND())</f>
        <v>0.41194606175237097</v>
      </c>
      <c r="AI111" s="24">
        <f ca="1">SQRT(Inputs!$B$38)*M111+SQRT(1-Inputs!$B$38)*_xlfn.NORM.S.INV(RAND())</f>
        <v>-1.4072169362357969</v>
      </c>
      <c r="AJ111" s="24">
        <f ca="1">SQRT(Inputs!$B$38)*C111+SQRT(1-Inputs!$B$38)*_xlfn.NORM.S.INV(RAND())</f>
        <v>-0.79913631369219285</v>
      </c>
      <c r="AK111" s="24">
        <f ca="1">SQRT(Inputs!$B$38)*D111+SQRT(1-Inputs!$B$38)*_xlfn.NORM.S.INV(RAND())</f>
        <v>0.84169758024454122</v>
      </c>
      <c r="AL111" s="24">
        <f ca="1">SQRT(Inputs!$B$38)*E111+SQRT(1-Inputs!$B$38)*_xlfn.NORM.S.INV(RAND())</f>
        <v>0.70683674248757333</v>
      </c>
      <c r="AM111" s="24">
        <f ca="1">SQRT(Inputs!$B$38)*F111+SQRT(1-Inputs!$B$38)*_xlfn.NORM.S.INV(RAND())</f>
        <v>0.39536438918364758</v>
      </c>
      <c r="AN111" s="24">
        <f ca="1">SQRT(Inputs!$B$38)*G111+SQRT(1-Inputs!$B$38)*_xlfn.NORM.S.INV(RAND())</f>
        <v>-0.45898291373355837</v>
      </c>
      <c r="AO111" s="24">
        <f ca="1">SQRT(Inputs!$B$38)*H111+SQRT(1-Inputs!$B$38)*_xlfn.NORM.S.INV(RAND())</f>
        <v>-0.23877477737098535</v>
      </c>
      <c r="AP111" s="24">
        <f ca="1">SQRT(Inputs!$B$38)*I111+SQRT(1-Inputs!$B$38)*_xlfn.NORM.S.INV(RAND())</f>
        <v>0.55694393997383518</v>
      </c>
      <c r="AQ111" s="24">
        <f ca="1">SQRT(Inputs!$B$38)*J111+SQRT(1-Inputs!$B$38)*_xlfn.NORM.S.INV(RAND())</f>
        <v>0.24262973471391217</v>
      </c>
      <c r="AR111" s="24">
        <f ca="1">SQRT(Inputs!$B$38)*K111+SQRT(1-Inputs!$B$38)*_xlfn.NORM.S.INV(RAND())</f>
        <v>-0.25436528757109528</v>
      </c>
      <c r="AS111" s="24">
        <f ca="1">SQRT(Inputs!$B$38)*L111+SQRT(1-Inputs!$B$38)*_xlfn.NORM.S.INV(RAND())</f>
        <v>-0.11207487325032023</v>
      </c>
      <c r="AT111" s="24">
        <f ca="1">SQRT(Inputs!$B$38)*M111+SQRT(1-Inputs!$B$38)*_xlfn.NORM.S.INV(RAND())</f>
        <v>-2.5034788621783655E-2</v>
      </c>
      <c r="AU111" s="15">
        <f ca="1">Inputs!$B$6*EXP($B$8-0.5*C$5^2+C$5*N111)</f>
        <v>3753.637317092479</v>
      </c>
      <c r="AV111" s="15">
        <f t="shared" ca="1" si="37"/>
        <v>3978.2762474989063</v>
      </c>
      <c r="AW111" s="15">
        <f t="shared" ca="1" si="38"/>
        <v>5173.0970195926675</v>
      </c>
      <c r="AX111" s="15">
        <f t="shared" ca="1" si="39"/>
        <v>6803.1919279782187</v>
      </c>
      <c r="AY111" s="15">
        <f t="shared" ca="1" si="40"/>
        <v>7667.5002761669894</v>
      </c>
      <c r="AZ111" s="15">
        <f t="shared" ca="1" si="41"/>
        <v>9657.4259894705065</v>
      </c>
      <c r="BA111" s="15">
        <f t="shared" ca="1" si="42"/>
        <v>10950.821116184292</v>
      </c>
      <c r="BB111" s="15">
        <f t="shared" ca="1" si="43"/>
        <v>13463.360069737217</v>
      </c>
      <c r="BC111" s="15">
        <f t="shared" ca="1" si="44"/>
        <v>14942.29141801995</v>
      </c>
      <c r="BD111" s="15">
        <f t="shared" ca="1" si="45"/>
        <v>17674.046242691118</v>
      </c>
      <c r="BE111" s="15">
        <f t="shared" ca="1" si="46"/>
        <v>21605.833660460881</v>
      </c>
      <c r="BF111" s="15">
        <f ca="1">Inputs!$B$13*EXP($B$9-0.5*C$6^2+C$6*Y111)</f>
        <v>9283.9253135335821</v>
      </c>
      <c r="BG111" s="15">
        <f t="shared" ca="1" si="47"/>
        <v>10406.421568945096</v>
      </c>
      <c r="BH111" s="15">
        <f t="shared" ca="1" si="48"/>
        <v>13332.991096786162</v>
      </c>
      <c r="BI111" s="15">
        <f t="shared" ca="1" si="49"/>
        <v>12456.076788314163</v>
      </c>
      <c r="BJ111" s="15">
        <f t="shared" ca="1" si="50"/>
        <v>16757.21897599092</v>
      </c>
      <c r="BK111" s="15">
        <f t="shared" ca="1" si="51"/>
        <v>21598.992017340257</v>
      </c>
      <c r="BL111" s="15">
        <f t="shared" ca="1" si="52"/>
        <v>28894.676100040462</v>
      </c>
      <c r="BM111" s="15">
        <f t="shared" ca="1" si="53"/>
        <v>39085.758188699328</v>
      </c>
      <c r="BN111" s="15">
        <f t="shared" ca="1" si="54"/>
        <v>48380.070793280844</v>
      </c>
      <c r="BO111" s="15">
        <f t="shared" ca="1" si="55"/>
        <v>62446.45382859376</v>
      </c>
      <c r="BP111" s="15">
        <f t="shared" ca="1" si="56"/>
        <v>65532.847429848305</v>
      </c>
      <c r="BQ111" s="15">
        <f ca="1">Inputs!$B$20*EXP($B$10-0.5*C$7^2+C$7*AJ111)</f>
        <v>3230.8122966891251</v>
      </c>
      <c r="BR111" s="15">
        <f t="shared" ca="1" si="57"/>
        <v>5727.1695388958442</v>
      </c>
      <c r="BS111" s="15">
        <f t="shared" ca="1" si="58"/>
        <v>9607.9828515833306</v>
      </c>
      <c r="BT111" s="15">
        <f t="shared" ca="1" si="59"/>
        <v>14695.070159698535</v>
      </c>
      <c r="BU111" s="15">
        <f t="shared" ca="1" si="60"/>
        <v>18224.874404400387</v>
      </c>
      <c r="BV111" s="15">
        <f t="shared" ca="1" si="61"/>
        <v>24028.055001639979</v>
      </c>
      <c r="BW111" s="15">
        <f t="shared" ca="1" si="62"/>
        <v>37724.555351017159</v>
      </c>
      <c r="BX111" s="15">
        <f t="shared" ca="1" si="63"/>
        <v>55393.780103040284</v>
      </c>
      <c r="BY111" s="15">
        <f t="shared" ca="1" si="64"/>
        <v>73929.240238530576</v>
      </c>
      <c r="BZ111" s="15">
        <f t="shared" ca="1" si="65"/>
        <v>101617.71540133751</v>
      </c>
      <c r="CA111" s="15">
        <f t="shared" ca="1" si="66"/>
        <v>142108.44275258068</v>
      </c>
      <c r="CB111" s="15">
        <f ca="1">(AU111*DCF!C$10-DCF!C$5*MAX(AU111*DCF!C$10,0)-MAX(AU111-Inputs!$B$6,0)/Inputs!$B$10)*DCF!C$6</f>
        <v>963.96828014199036</v>
      </c>
      <c r="CC111" s="15">
        <f ca="1">(AV111*DCF!D$10-DCF!D$5*MAX(AV111*DCF!D$10,0)-MAX(AV111-AU111,0)/Inputs!$B$10)*DCF!D$6</f>
        <v>914.90555942983087</v>
      </c>
      <c r="CD111" s="15">
        <f ca="1">(AW111*DCF!E$10-DCF!E$5*MAX(AW111*DCF!E$10,0)-MAX(AW111-AV111,0)/Inputs!$B$10)*DCF!E$6</f>
        <v>925.26263564224939</v>
      </c>
      <c r="CE111" s="15">
        <f ca="1">(AX111*DCF!F$10-DCF!F$5*MAX(AX111*DCF!F$10,0)-MAX(AX111-AW111,0)/Inputs!$B$10)*DCF!F$6</f>
        <v>1145.9436201023666</v>
      </c>
      <c r="CF111" s="15">
        <f ca="1">(AY111*DCF!G$10-DCF!G$5*MAX(AY111*DCF!G$10,0)-MAX(AY111-AX111,0)/Inputs!$B$10)*DCF!G$6</f>
        <v>1413.6755941804086</v>
      </c>
      <c r="CG111" s="15">
        <f ca="1">(AZ111*DCF!H$10-DCF!H$5*MAX(AZ111*DCF!H$10,0)-MAX(AZ111-AY111,0)/Inputs!$B$10)*DCF!H$6</f>
        <v>1521.6491984204195</v>
      </c>
      <c r="CH111" s="15">
        <f ca="1">(BA111*DCF!I$10-DCF!I$5*MAX(BA111*DCF!I$10,0)-MAX(BA111-AZ111,0)/Inputs!$B$10)*DCF!I$6</f>
        <v>1788.1534135039476</v>
      </c>
      <c r="CI111" s="15">
        <f ca="1">(BB111*DCF!J$10-DCF!J$5*MAX(BB111*DCF!J$10,0)-MAX(BB111-BA111,0)/Inputs!$B$10)*DCF!J$6</f>
        <v>1929.6099522367776</v>
      </c>
      <c r="CJ111" s="15">
        <f ca="1">(BC111*DCF!K$10-DCF!K$5*MAX(BC111*DCF!K$10,0)-MAX(BC111-BB111,0)/Inputs!$B$10)*DCF!K$6</f>
        <v>2198.4410684332138</v>
      </c>
      <c r="CK111" s="15">
        <f ca="1">(BD111*DCF!L$10-DCF!L$5*MAX(BD111*DCF!L$10,0)-MAX(BD111-BC111,0)/Inputs!$B$10)*DCF!L$6</f>
        <v>2312.3221326873049</v>
      </c>
      <c r="CL111" s="15">
        <f ca="1">(BE111*DCF!M$10-DCF!M$5*MAX(BE111*DCF!M$10,0)-MAX(BE111-BD111,0)/Inputs!$B$10)*DCF!M$6</f>
        <v>2579.1685625130804</v>
      </c>
      <c r="CM111" s="15">
        <f ca="1">(BF111*DCF!C$28-DCF!C$5*MAX(BF111*DCF!C$28,0)-MAX(BF111-Inputs!$B$13,0)/Inputs!$B$17)*DCF!C$6</f>
        <v>2833.3931205199538</v>
      </c>
      <c r="CN111" s="15">
        <f ca="1">(BG111*DCF!D$28-DCF!D$5*MAX(BG111*DCF!D$28,0)-MAX(BG111-BF111,0)/Inputs!$B$17)*DCF!D$6</f>
        <v>2825.4512464784971</v>
      </c>
      <c r="CO111" s="15">
        <f ca="1">(BH111*DCF!E$28-DCF!E$5*MAX(BH111*DCF!E$28,0)-MAX(BH111-BG111,0)/Inputs!$B$17)*DCF!E$6</f>
        <v>3199.3539214166353</v>
      </c>
      <c r="CP111" s="15">
        <f ca="1">(BI111*DCF!F$28-DCF!F$5*MAX(BI111*DCF!F$28,0)-MAX(BI111-BH111,0)/Inputs!$B$17)*DCF!F$6</f>
        <v>3381.4967442215893</v>
      </c>
      <c r="CQ111" s="15">
        <f ca="1">(BJ111*DCF!G$28-DCF!G$5*MAX(BJ111*DCF!G$28,0)-MAX(BJ111-BI111,0)/Inputs!$B$17)*DCF!G$6</f>
        <v>3624.3779741042845</v>
      </c>
      <c r="CR111" s="15">
        <f ca="1">(BK111*DCF!H$28-DCF!H$5*MAX(BK111*DCF!H$28,0)-MAX(BK111-BJ111,0)/Inputs!$B$17)*DCF!H$6</f>
        <v>4589.3933684144249</v>
      </c>
      <c r="CS111" s="15">
        <f ca="1">(BL111*DCF!I$28-DCF!I$5*MAX(BL111*DCF!I$28,0)-MAX(BL111-BK111,0)/Inputs!$B$17)*DCF!I$6</f>
        <v>5747.5165095695338</v>
      </c>
      <c r="CT111" s="15">
        <f ca="1">(BM111*DCF!J$28-DCF!J$5*MAX(BM111*DCF!J$28,0)-MAX(BM111-BL111,0)/Inputs!$B$17)*DCF!J$6</f>
        <v>7368.11460025217</v>
      </c>
      <c r="CU111" s="15">
        <f ca="1">(BN111*DCF!K$28-DCF!K$5*MAX(BN111*DCF!K$28,0)-MAX(BN111-BM111,0)/Inputs!$B$17)*DCF!K$6</f>
        <v>9078.6302684478469</v>
      </c>
      <c r="CV111" s="15">
        <f ca="1">(BO111*DCF!L$28-DCF!L$5*MAX(BO111*DCF!L$28,0)-MAX(BO111-BN111,0)/Inputs!$B$17)*DCF!L$6</f>
        <v>10867.743586038536</v>
      </c>
      <c r="CW111" s="15">
        <f ca="1">(BP111*DCF!M$28-DCF!M$5*MAX(BP111*DCF!M$28,0)-MAX(BP111-BO111,0)/Inputs!$B$17)*DCF!M$6</f>
        <v>12007.428312855101</v>
      </c>
      <c r="CX111" s="15">
        <f ca="1">(BQ111*DCF!C$46-DCF!C$5*MAX(BQ111*DCF!C$46,0)-MAX(BQ111-Inputs!$B$20,0)/Inputs!$B$24)*DCF!C$6</f>
        <v>-759.91614089315829</v>
      </c>
      <c r="CY111" s="15">
        <f ca="1">(BR111*DCF!D$46-DCF!D$5*MAX(BR111*DCF!D$46,0)-MAX(BR111-BQ111,0)/Inputs!$B$24)*DCF!D$6</f>
        <v>-2042.6691945725058</v>
      </c>
      <c r="CZ111" s="15">
        <f ca="1">(BS111*DCF!E$46-DCF!E$5*MAX(BS111*DCF!E$46,0)-MAX(BS111-BR111,0)/Inputs!$B$24)*DCF!E$6</f>
        <v>-2665.8704717137034</v>
      </c>
      <c r="DA111" s="15">
        <f ca="1">(BT111*DCF!F$46-DCF!F$5*MAX(BT111*DCF!F$46,0)-MAX(BT111-BS111,0)/Inputs!$B$24)*DCF!F$6</f>
        <v>-2922.557222332176</v>
      </c>
      <c r="DB111" s="15">
        <f ca="1">(BU111*DCF!G$46-DCF!G$5*MAX(BU111*DCF!G$46,0)-MAX(BU111-BT111,0)/Inputs!$B$24)*DCF!G$6</f>
        <v>-1800.4051745102092</v>
      </c>
      <c r="DC111" s="15">
        <f ca="1">(BV111*DCF!H$46-DCF!H$5*MAX(BV111*DCF!H$46,0)-MAX(BV111-BU111,0)/Inputs!$B$24)*DCF!H$6</f>
        <v>-1803.3028139147561</v>
      </c>
      <c r="DD111" s="15">
        <f ca="1">(BW111*DCF!I$46-DCF!I$5*MAX(BW111*DCF!I$46,0)-MAX(BW111-BV111,0)/Inputs!$B$24)*DCF!I$6</f>
        <v>-3060.4721669180999</v>
      </c>
      <c r="DE111" s="15">
        <f ca="1">(BX111*DCF!J$46-DCF!J$5*MAX(BX111*DCF!J$46,0)-MAX(BX111-BW111,0)/Inputs!$B$24)*DCF!J$6</f>
        <v>-2361.9738817953412</v>
      </c>
      <c r="DF111" s="15">
        <f ca="1">(BY111*DCF!K$46-DCF!K$5*MAX(BY111*DCF!K$46,0)-MAX(BY111-BX111,0)/Inputs!$B$24)*DCF!K$6</f>
        <v>-317.60930379946024</v>
      </c>
      <c r="DG111" s="15">
        <f ca="1">(BZ111*DCF!L$46-DCF!L$5*MAX(BZ111*DCF!L$46,0)-MAX(BZ111-BY111,0)/Inputs!$B$24)*DCF!L$6</f>
        <v>758.36915783614268</v>
      </c>
      <c r="DH111" s="15">
        <f ca="1">(CA111*DCF!M$46-DCF!M$5*MAX(CA111*DCF!M$46,0)-MAX(CA111-BZ111,0)/Inputs!$B$24)*DCF!M$6</f>
        <v>2675.906522797156</v>
      </c>
      <c r="DI111" s="15">
        <f ca="1">SUM(CB111:CL111)+BE111*DCF!M$10*(1+Inputs!$B$30)*(1-Inputs!$B$33)*(1-Inputs!$B$30/Inputs!$B$31)/(Inputs!$B$29-Inputs!$B$30)*DCF!M$6</f>
        <v>77822.420801926535</v>
      </c>
      <c r="DJ111" s="15">
        <f ca="1">SUM(CM111:CW111)+BP111*DCF!M$28*(1+Inputs!$B$30)*(1-Inputs!$B$33)*(1-Inputs!$B$30/Inputs!$B$31)/(Inputs!$B$29-Inputs!$B$30)*DCF!M$6</f>
        <v>308694.60762493493</v>
      </c>
      <c r="DK111" s="15">
        <f ca="1">SUM(CX111:DH111)+CA111*DCF!M$46*(1+Inputs!$B$30)*(1-Inputs!$B$33)*(1-Inputs!$B$30/Inputs!$B$31)/(Inputs!$B$29-Inputs!$B$30)*DCF!M$6</f>
        <v>205415.98562687539</v>
      </c>
      <c r="DM111" s="15">
        <f ca="1">DI111+DJ111+DK111+Inputs!$B$34+Inputs!$B$36-Inputs!$B$35</f>
        <v>668784.01405373681</v>
      </c>
    </row>
    <row r="112" spans="1:117" x14ac:dyDescent="0.75">
      <c r="A112" s="11">
        <v>99</v>
      </c>
      <c r="C112" s="24">
        <f t="shared" ca="1" si="69"/>
        <v>-0.21839596104922357</v>
      </c>
      <c r="D112" s="24">
        <f t="shared" ca="1" si="69"/>
        <v>-0.37973071187554702</v>
      </c>
      <c r="E112" s="24">
        <f t="shared" ca="1" si="69"/>
        <v>0.87359305335286253</v>
      </c>
      <c r="F112" s="24">
        <f t="shared" ca="1" si="69"/>
        <v>0.33463580623924866</v>
      </c>
      <c r="G112" s="24">
        <f t="shared" ca="1" si="69"/>
        <v>0.65955643303163003</v>
      </c>
      <c r="H112" s="24">
        <f t="shared" ca="1" si="69"/>
        <v>-0.37895676546630347</v>
      </c>
      <c r="I112" s="24">
        <f t="shared" ca="1" si="69"/>
        <v>-0.15299026820930489</v>
      </c>
      <c r="J112" s="24">
        <f t="shared" ca="1" si="69"/>
        <v>-0.40090315640554858</v>
      </c>
      <c r="K112" s="24">
        <f t="shared" ca="1" si="69"/>
        <v>1.2942443261988095</v>
      </c>
      <c r="L112" s="24">
        <f t="shared" ca="1" si="69"/>
        <v>-1.112834863993474</v>
      </c>
      <c r="M112" s="24">
        <f t="shared" ca="1" si="69"/>
        <v>0.88950461726409824</v>
      </c>
      <c r="N112" s="24">
        <f ca="1">SQRT(Inputs!$B$38)*C112+SQRT(1-Inputs!$B$38)*_xlfn.NORM.S.INV(RAND())</f>
        <v>-1.4826478458470003</v>
      </c>
      <c r="O112" s="24">
        <f ca="1">SQRT(Inputs!$B$38)*D112+SQRT(1-Inputs!$B$38)*_xlfn.NORM.S.INV(RAND())</f>
        <v>-1.6168553263052536</v>
      </c>
      <c r="P112" s="24">
        <f ca="1">SQRT(Inputs!$B$38)*E112+SQRT(1-Inputs!$B$38)*_xlfn.NORM.S.INV(RAND())</f>
        <v>2.1240256410089589</v>
      </c>
      <c r="Q112" s="24">
        <f ca="1">SQRT(Inputs!$B$38)*F112+SQRT(1-Inputs!$B$38)*_xlfn.NORM.S.INV(RAND())</f>
        <v>-0.49369085356706943</v>
      </c>
      <c r="R112" s="24">
        <f ca="1">SQRT(Inputs!$B$38)*G112+SQRT(1-Inputs!$B$38)*_xlfn.NORM.S.INV(RAND())</f>
        <v>0.7979308675511716</v>
      </c>
      <c r="S112" s="24">
        <f ca="1">SQRT(Inputs!$B$38)*H112+SQRT(1-Inputs!$B$38)*_xlfn.NORM.S.INV(RAND())</f>
        <v>-1.5261905139404504</v>
      </c>
      <c r="T112" s="24">
        <f ca="1">SQRT(Inputs!$B$38)*I112+SQRT(1-Inputs!$B$38)*_xlfn.NORM.S.INV(RAND())</f>
        <v>0.15514628032607236</v>
      </c>
      <c r="U112" s="24">
        <f ca="1">SQRT(Inputs!$B$38)*J112+SQRT(1-Inputs!$B$38)*_xlfn.NORM.S.INV(RAND())</f>
        <v>-0.40186777127873075</v>
      </c>
      <c r="V112" s="24">
        <f ca="1">SQRT(Inputs!$B$38)*K112+SQRT(1-Inputs!$B$38)*_xlfn.NORM.S.INV(RAND())</f>
        <v>-0.14659960329651966</v>
      </c>
      <c r="W112" s="24">
        <f ca="1">SQRT(Inputs!$B$38)*L112+SQRT(1-Inputs!$B$38)*_xlfn.NORM.S.INV(RAND())</f>
        <v>-2.0934616091249332</v>
      </c>
      <c r="X112" s="24">
        <f ca="1">SQRT(Inputs!$B$38)*M112+SQRT(1-Inputs!$B$38)*_xlfn.NORM.S.INV(RAND())</f>
        <v>0.10744743244786764</v>
      </c>
      <c r="Y112" s="24">
        <f ca="1">SQRT(Inputs!$B$38)*C112+SQRT(1-Inputs!$B$38)*_xlfn.NORM.S.INV(RAND())</f>
        <v>0.16649787528426646</v>
      </c>
      <c r="Z112" s="24">
        <f ca="1">SQRT(Inputs!$B$38)*D112+SQRT(1-Inputs!$B$38)*_xlfn.NORM.S.INV(RAND())</f>
        <v>0.23763039612170994</v>
      </c>
      <c r="AA112" s="24">
        <f ca="1">SQRT(Inputs!$B$38)*E112+SQRT(1-Inputs!$B$38)*_xlfn.NORM.S.INV(RAND())</f>
        <v>0.35904479899108566</v>
      </c>
      <c r="AB112" s="24">
        <f ca="1">SQRT(Inputs!$B$38)*F112+SQRT(1-Inputs!$B$38)*_xlfn.NORM.S.INV(RAND())</f>
        <v>-0.72985033126763355</v>
      </c>
      <c r="AC112" s="24">
        <f ca="1">SQRT(Inputs!$B$38)*G112+SQRT(1-Inputs!$B$38)*_xlfn.NORM.S.INV(RAND())</f>
        <v>-1.0952430121692045</v>
      </c>
      <c r="AD112" s="24">
        <f ca="1">SQRT(Inputs!$B$38)*H112+SQRT(1-Inputs!$B$38)*_xlfn.NORM.S.INV(RAND())</f>
        <v>0.89498200792861726</v>
      </c>
      <c r="AE112" s="24">
        <f ca="1">SQRT(Inputs!$B$38)*I112+SQRT(1-Inputs!$B$38)*_xlfn.NORM.S.INV(RAND())</f>
        <v>-5.9666618686101937E-2</v>
      </c>
      <c r="AF112" s="24">
        <f ca="1">SQRT(Inputs!$B$38)*J112+SQRT(1-Inputs!$B$38)*_xlfn.NORM.S.INV(RAND())</f>
        <v>1.0605165947199822</v>
      </c>
      <c r="AG112" s="24">
        <f ca="1">SQRT(Inputs!$B$38)*K112+SQRT(1-Inputs!$B$38)*_xlfn.NORM.S.INV(RAND())</f>
        <v>0.74464254320773349</v>
      </c>
      <c r="AH112" s="24">
        <f ca="1">SQRT(Inputs!$B$38)*L112+SQRT(1-Inputs!$B$38)*_xlfn.NORM.S.INV(RAND())</f>
        <v>0.74083938307401032</v>
      </c>
      <c r="AI112" s="24">
        <f ca="1">SQRT(Inputs!$B$38)*M112+SQRT(1-Inputs!$B$38)*_xlfn.NORM.S.INV(RAND())</f>
        <v>0.55461953416667154</v>
      </c>
      <c r="AJ112" s="24">
        <f ca="1">SQRT(Inputs!$B$38)*C112+SQRT(1-Inputs!$B$38)*_xlfn.NORM.S.INV(RAND())</f>
        <v>-0.80716461578494547</v>
      </c>
      <c r="AK112" s="24">
        <f ca="1">SQRT(Inputs!$B$38)*D112+SQRT(1-Inputs!$B$38)*_xlfn.NORM.S.INV(RAND())</f>
        <v>-1.419708666944117</v>
      </c>
      <c r="AL112" s="24">
        <f ca="1">SQRT(Inputs!$B$38)*E112+SQRT(1-Inputs!$B$38)*_xlfn.NORM.S.INV(RAND())</f>
        <v>1.7631751919077117</v>
      </c>
      <c r="AM112" s="24">
        <f ca="1">SQRT(Inputs!$B$38)*F112+SQRT(1-Inputs!$B$38)*_xlfn.NORM.S.INV(RAND())</f>
        <v>0.9578766518053472</v>
      </c>
      <c r="AN112" s="24">
        <f ca="1">SQRT(Inputs!$B$38)*G112+SQRT(1-Inputs!$B$38)*_xlfn.NORM.S.INV(RAND())</f>
        <v>1.5858626774625912</v>
      </c>
      <c r="AO112" s="24">
        <f ca="1">SQRT(Inputs!$B$38)*H112+SQRT(1-Inputs!$B$38)*_xlfn.NORM.S.INV(RAND())</f>
        <v>-0.11393897188701509</v>
      </c>
      <c r="AP112" s="24">
        <f ca="1">SQRT(Inputs!$B$38)*I112+SQRT(1-Inputs!$B$38)*_xlfn.NORM.S.INV(RAND())</f>
        <v>-7.7111774593355095E-2</v>
      </c>
      <c r="AQ112" s="24">
        <f ca="1">SQRT(Inputs!$B$38)*J112+SQRT(1-Inputs!$B$38)*_xlfn.NORM.S.INV(RAND())</f>
        <v>1.2722322935512531</v>
      </c>
      <c r="AR112" s="24">
        <f ca="1">SQRT(Inputs!$B$38)*K112+SQRT(1-Inputs!$B$38)*_xlfn.NORM.S.INV(RAND())</f>
        <v>1.4491639465415611</v>
      </c>
      <c r="AS112" s="24">
        <f ca="1">SQRT(Inputs!$B$38)*L112+SQRT(1-Inputs!$B$38)*_xlfn.NORM.S.INV(RAND())</f>
        <v>-0.79155474694145556</v>
      </c>
      <c r="AT112" s="24">
        <f ca="1">SQRT(Inputs!$B$38)*M112+SQRT(1-Inputs!$B$38)*_xlfn.NORM.S.INV(RAND())</f>
        <v>0.64838789341775416</v>
      </c>
      <c r="AU112" s="15">
        <f ca="1">Inputs!$B$6*EXP($B$8-0.5*C$5^2+C$5*N112)</f>
        <v>3903.4327987890474</v>
      </c>
      <c r="AV112" s="15">
        <f t="shared" ca="1" si="37"/>
        <v>3746.0792994419044</v>
      </c>
      <c r="AW112" s="15">
        <f t="shared" ca="1" si="38"/>
        <v>6082.9905742161909</v>
      </c>
      <c r="AX112" s="15">
        <f t="shared" ca="1" si="39"/>
        <v>6982.4942147613101</v>
      </c>
      <c r="AY112" s="15">
        <f t="shared" ca="1" si="40"/>
        <v>9366.7601775634594</v>
      </c>
      <c r="AZ112" s="15">
        <f t="shared" ca="1" si="41"/>
        <v>9683.5928883230135</v>
      </c>
      <c r="BA112" s="15">
        <f t="shared" ca="1" si="42"/>
        <v>12044.231386603262</v>
      </c>
      <c r="BB112" s="15">
        <f t="shared" ca="1" si="43"/>
        <v>14163.892350987622</v>
      </c>
      <c r="BC112" s="15">
        <f t="shared" ca="1" si="44"/>
        <v>17103.408446041332</v>
      </c>
      <c r="BD112" s="15">
        <f t="shared" ca="1" si="45"/>
        <v>17227.152001472434</v>
      </c>
      <c r="BE112" s="15">
        <f t="shared" ca="1" si="46"/>
        <v>21317.26622115817</v>
      </c>
      <c r="BF112" s="15">
        <f ca="1">Inputs!$B$13*EXP($B$9-0.5*C$6^2+C$6*Y112)</f>
        <v>14295.170763877471</v>
      </c>
      <c r="BG112" s="15">
        <f t="shared" ca="1" si="47"/>
        <v>18185.29106016404</v>
      </c>
      <c r="BH112" s="15">
        <f t="shared" ca="1" si="48"/>
        <v>23582.423158156314</v>
      </c>
      <c r="BI112" s="15">
        <f t="shared" ca="1" si="49"/>
        <v>25800.930108898512</v>
      </c>
      <c r="BJ112" s="15">
        <f t="shared" ca="1" si="50"/>
        <v>27010.882995827149</v>
      </c>
      <c r="BK112" s="15">
        <f t="shared" ca="1" si="51"/>
        <v>37446.409822767979</v>
      </c>
      <c r="BL112" s="15">
        <f t="shared" ca="1" si="52"/>
        <v>45644.093885647126</v>
      </c>
      <c r="BM112" s="15">
        <f t="shared" ca="1" si="53"/>
        <v>64007.230818817523</v>
      </c>
      <c r="BN112" s="15">
        <f t="shared" ca="1" si="54"/>
        <v>86068.483338233491</v>
      </c>
      <c r="BO112" s="15">
        <f t="shared" ca="1" si="55"/>
        <v>115422.05067667863</v>
      </c>
      <c r="BP112" s="15">
        <f t="shared" ca="1" si="56"/>
        <v>151276.06885549126</v>
      </c>
      <c r="BQ112" s="15">
        <f ca="1">Inputs!$B$20*EXP($B$10-0.5*C$7^2+C$7*AJ112)</f>
        <v>3221.6256451236568</v>
      </c>
      <c r="BR112" s="15">
        <f t="shared" ca="1" si="57"/>
        <v>2784.8569695721162</v>
      </c>
      <c r="BS112" s="15">
        <f t="shared" ca="1" si="58"/>
        <v>6327.8014514492224</v>
      </c>
      <c r="BT112" s="15">
        <f t="shared" ca="1" si="59"/>
        <v>11217.058842952672</v>
      </c>
      <c r="BU112" s="15">
        <f t="shared" ca="1" si="60"/>
        <v>22816.912670579593</v>
      </c>
      <c r="BV112" s="15">
        <f t="shared" ca="1" si="61"/>
        <v>30940.378879087875</v>
      </c>
      <c r="BW112" s="15">
        <f t="shared" ca="1" si="62"/>
        <v>42476.619362066427</v>
      </c>
      <c r="BX112" s="15">
        <f t="shared" ca="1" si="63"/>
        <v>76670.618574558539</v>
      </c>
      <c r="BY112" s="15">
        <f t="shared" ca="1" si="64"/>
        <v>141753.11683034719</v>
      </c>
      <c r="BZ112" s="15">
        <f t="shared" ca="1" si="65"/>
        <v>171963.97558896878</v>
      </c>
      <c r="CA112" s="15">
        <f t="shared" ca="1" si="66"/>
        <v>271055.96604344324</v>
      </c>
      <c r="CB112" s="15">
        <f ca="1">(AU112*DCF!C$10-DCF!C$5*MAX(AU112*DCF!C$10,0)-MAX(AU112-Inputs!$B$6,0)/Inputs!$B$10)*DCF!C$6</f>
        <v>1002.4371253355721</v>
      </c>
      <c r="CC112" s="15">
        <f ca="1">(AV112*DCF!D$10-DCF!D$5*MAX(AV112*DCF!D$10,0)-MAX(AV112-AU112,0)/Inputs!$B$10)*DCF!D$6</f>
        <v>913.08145038476766</v>
      </c>
      <c r="CD112" s="15">
        <f ca="1">(AW112*DCF!E$10-DCF!E$5*MAX(AW112*DCF!E$10,0)-MAX(AW112-AV112,0)/Inputs!$B$10)*DCF!E$6</f>
        <v>878.09649603137109</v>
      </c>
      <c r="CE112" s="15">
        <f ca="1">(AX112*DCF!F$10-DCF!F$5*MAX(AX112*DCF!F$10,0)-MAX(AX112-AW112,0)/Inputs!$B$10)*DCF!F$6</f>
        <v>1337.1029529117752</v>
      </c>
      <c r="CF112" s="15">
        <f ca="1">(AY112*DCF!G$10-DCF!G$5*MAX(AY112*DCF!G$10,0)-MAX(AY112-AX112,0)/Inputs!$B$10)*DCF!G$6</f>
        <v>1471.6287263051559</v>
      </c>
      <c r="CG112" s="15">
        <f ca="1">(AZ112*DCF!H$10-DCF!H$5*MAX(AZ112*DCF!H$10,0)-MAX(AZ112-AY112,0)/Inputs!$B$10)*DCF!H$6</f>
        <v>1823.8171773614663</v>
      </c>
      <c r="CH112" s="15">
        <f ca="1">(BA112*DCF!I$10-DCF!I$5*MAX(BA112*DCF!I$10,0)-MAX(BA112-AZ112,0)/Inputs!$B$10)*DCF!I$6</f>
        <v>1812.8142764175609</v>
      </c>
      <c r="CI112" s="15">
        <f ca="1">(BB112*DCF!J$10-DCF!J$5*MAX(BB112*DCF!J$10,0)-MAX(BB112-BA112,0)/Inputs!$B$10)*DCF!J$6</f>
        <v>2109.3571023103668</v>
      </c>
      <c r="CJ112" s="15">
        <f ca="1">(BC112*DCF!K$10-DCF!K$5*MAX(BC112*DCF!K$10,0)-MAX(BC112-BB112,0)/Inputs!$B$10)*DCF!K$6</f>
        <v>2341.8865718422153</v>
      </c>
      <c r="CK112" s="15">
        <f ca="1">(BD112*DCF!L$10-DCF!L$5*MAX(BD112*DCF!L$10,0)-MAX(BD112-BC112,0)/Inputs!$B$10)*DCF!L$6</f>
        <v>2582.1800674827973</v>
      </c>
      <c r="CL112" s="15">
        <f ca="1">(BE112*DCF!M$10-DCF!M$5*MAX(BE112*DCF!M$10,0)-MAX(BE112-BD112,0)/Inputs!$B$10)*DCF!M$6</f>
        <v>2519.5341362867425</v>
      </c>
      <c r="CM112" s="15">
        <f ca="1">(BF112*DCF!C$28-DCF!C$5*MAX(BF112*DCF!C$28,0)-MAX(BF112-Inputs!$B$13,0)/Inputs!$B$17)*DCF!C$6</f>
        <v>3691.1593967034401</v>
      </c>
      <c r="CN112" s="15">
        <f ca="1">(BG112*DCF!D$28-DCF!D$5*MAX(BG112*DCF!D$28,0)-MAX(BG112-BF112,0)/Inputs!$B$17)*DCF!D$6</f>
        <v>4526.0466195753479</v>
      </c>
      <c r="CO112" s="15">
        <f ca="1">(BH112*DCF!E$28-DCF!E$5*MAX(BH112*DCF!E$28,0)-MAX(BH112-BG112,0)/Inputs!$B$17)*DCF!E$6</f>
        <v>5615.2617113080714</v>
      </c>
      <c r="CP112" s="15">
        <f ca="1">(BI112*DCF!F$28-DCF!F$5*MAX(BI112*DCF!F$28,0)-MAX(BI112-BH112,0)/Inputs!$B$17)*DCF!F$6</f>
        <v>6600.3586492542008</v>
      </c>
      <c r="CQ112" s="15">
        <f ca="1">(BJ112*DCF!G$28-DCF!G$5*MAX(BJ112*DCF!G$28,0)-MAX(BJ112-BI112,0)/Inputs!$B$17)*DCF!G$6</f>
        <v>6804.6764015397666</v>
      </c>
      <c r="CR112" s="15">
        <f ca="1">(BK112*DCF!H$28-DCF!H$5*MAX(BK112*DCF!H$28,0)-MAX(BK112-BJ112,0)/Inputs!$B$17)*DCF!H$6</f>
        <v>7639.5222742625638</v>
      </c>
      <c r="CS112" s="15">
        <f ca="1">(BL112*DCF!I$28-DCF!I$5*MAX(BL112*DCF!I$28,0)-MAX(BL112-BK112,0)/Inputs!$B$17)*DCF!I$6</f>
        <v>9556.7283215029547</v>
      </c>
      <c r="CT112" s="15">
        <f ca="1">(BM112*DCF!J$28-DCF!J$5*MAX(BM112*DCF!J$28,0)-MAX(BM112-BL112,0)/Inputs!$B$17)*DCF!J$6</f>
        <v>11844.12417209643</v>
      </c>
      <c r="CU112" s="15">
        <f ca="1">(BN112*DCF!K$28-DCF!K$5*MAX(BN112*DCF!K$28,0)-MAX(BN112-BM112,0)/Inputs!$B$17)*DCF!K$6</f>
        <v>15474.01099161837</v>
      </c>
      <c r="CV112" s="15">
        <f ca="1">(BO112*DCF!L$28-DCF!L$5*MAX(BO112*DCF!L$28,0)-MAX(BO112-BN112,0)/Inputs!$B$17)*DCF!L$6</f>
        <v>19707.71671325307</v>
      </c>
      <c r="CW112" s="15">
        <f ca="1">(BP112*DCF!M$28-DCF!M$5*MAX(BP112*DCF!M$28,0)-MAX(BP112-BO112,0)/Inputs!$B$17)*DCF!M$6</f>
        <v>24714.92753069153</v>
      </c>
      <c r="CX112" s="15">
        <f ca="1">(BQ112*DCF!C$46-DCF!C$5*MAX(BQ112*DCF!C$46,0)-MAX(BQ112-Inputs!$B$20,0)/Inputs!$B$24)*DCF!C$6</f>
        <v>-753.55125528197925</v>
      </c>
      <c r="CY112" s="15">
        <f ca="1">(BR112*DCF!D$46-DCF!D$5*MAX(BR112*DCF!D$46,0)-MAX(BR112-BQ112,0)/Inputs!$B$24)*DCF!D$6</f>
        <v>-475.31014100191322</v>
      </c>
      <c r="CZ112" s="15">
        <f ca="1">(BS112*DCF!E$46-DCF!E$5*MAX(BS112*DCF!E$46,0)-MAX(BS112-BR112,0)/Inputs!$B$24)*DCF!E$6</f>
        <v>-2144.8047181998791</v>
      </c>
      <c r="DA112" s="15">
        <f ca="1">(BT112*DCF!F$46-DCF!F$5*MAX(BT112*DCF!F$46,0)-MAX(BT112-BS112,0)/Inputs!$B$24)*DCF!F$6</f>
        <v>-2597.2303220626954</v>
      </c>
      <c r="DB112" s="15">
        <f ca="1">(BU112*DCF!G$46-DCF!G$5*MAX(BU112*DCF!G$46,0)-MAX(BU112-BT112,0)/Inputs!$B$24)*DCF!G$6</f>
        <v>-4669.4775040095583</v>
      </c>
      <c r="DC112" s="15">
        <f ca="1">(BV112*DCF!H$46-DCF!H$5*MAX(BV112*DCF!H$46,0)-MAX(BV112-BU112,0)/Inputs!$B$24)*DCF!H$6</f>
        <v>-2524.3173509906901</v>
      </c>
      <c r="DD112" s="15">
        <f ca="1">(BW112*DCF!I$46-DCF!I$5*MAX(BW112*DCF!I$46,0)-MAX(BW112-BV112,0)/Inputs!$B$24)*DCF!I$6</f>
        <v>-2330.5943700010052</v>
      </c>
      <c r="DE112" s="15">
        <f ca="1">(BX112*DCF!J$46-DCF!J$5*MAX(BX112*DCF!J$46,0)-MAX(BX112-BW112,0)/Inputs!$B$24)*DCF!J$6</f>
        <v>-5851.5695730444204</v>
      </c>
      <c r="DF112" s="15">
        <f ca="1">(BY112*DCF!K$46-DCF!K$5*MAX(BY112*DCF!K$46,0)-MAX(BY112-BX112,0)/Inputs!$B$24)*DCF!K$6</f>
        <v>-7846.0677122348779</v>
      </c>
      <c r="DG112" s="15">
        <f ca="1">(BZ112*DCF!L$46-DCF!L$5*MAX(BZ112*DCF!L$46,0)-MAX(BZ112-BY112,0)/Inputs!$B$24)*DCF!L$6</f>
        <v>5050.2574681664382</v>
      </c>
      <c r="DH112" s="15">
        <f ca="1">(CA112*DCF!M$46-DCF!M$5*MAX(CA112*DCF!M$46,0)-MAX(CA112-BZ112,0)/Inputs!$B$24)*DCF!M$6</f>
        <v>533.92886468291147</v>
      </c>
      <c r="DI112" s="15">
        <f ca="1">SUM(CB112:CL112)+BE112*DCF!M$10*(1+Inputs!$B$30)*(1-Inputs!$B$33)*(1-Inputs!$B$30/Inputs!$B$31)/(Inputs!$B$29-Inputs!$B$30)*DCF!M$6</f>
        <v>78118.169867815959</v>
      </c>
      <c r="DJ112" s="15">
        <f ca="1">SUM(CM112:CW112)+BP112*DCF!M$28*(1+Inputs!$B$30)*(1-Inputs!$B$33)*(1-Inputs!$B$30/Inputs!$B$31)/(Inputs!$B$29-Inputs!$B$30)*DCF!M$6</f>
        <v>677512.26617347181</v>
      </c>
      <c r="DK112" s="15">
        <f ca="1">SUM(CX112:DH112)+CA112*DCF!M$46*(1+Inputs!$B$30)*(1-Inputs!$B$33)*(1-Inputs!$B$30/Inputs!$B$31)/(Inputs!$B$29-Inputs!$B$30)*DCF!M$6</f>
        <v>395475.89552101388</v>
      </c>
      <c r="DM112" s="15">
        <f ca="1">DI112+DJ112+DK112+Inputs!$B$34+Inputs!$B$36-Inputs!$B$35</f>
        <v>1227957.3315623016</v>
      </c>
    </row>
    <row r="113" spans="1:117" x14ac:dyDescent="0.75">
      <c r="A113" s="11">
        <v>100</v>
      </c>
      <c r="C113" s="24">
        <f t="shared" ca="1" si="69"/>
        <v>0.98442263255028406</v>
      </c>
      <c r="D113" s="24">
        <f t="shared" ca="1" si="69"/>
        <v>-4.0802418486619125E-3</v>
      </c>
      <c r="E113" s="24">
        <f t="shared" ca="1" si="69"/>
        <v>-0.28681496596516554</v>
      </c>
      <c r="F113" s="24">
        <f t="shared" ca="1" si="69"/>
        <v>-1.0289527022881253</v>
      </c>
      <c r="G113" s="24">
        <f t="shared" ca="1" si="69"/>
        <v>0.3532607254348209</v>
      </c>
      <c r="H113" s="24">
        <f t="shared" ca="1" si="69"/>
        <v>0.17695300227596172</v>
      </c>
      <c r="I113" s="24">
        <f t="shared" ca="1" si="69"/>
        <v>0.21670580337854756</v>
      </c>
      <c r="J113" s="24">
        <f t="shared" ca="1" si="69"/>
        <v>-0.20537902772679595</v>
      </c>
      <c r="K113" s="24">
        <f t="shared" ca="1" si="69"/>
        <v>3.4905034687364694E-2</v>
      </c>
      <c r="L113" s="24">
        <f t="shared" ca="1" si="69"/>
        <v>-0.20252458122534808</v>
      </c>
      <c r="M113" s="24">
        <f t="shared" ca="1" si="69"/>
        <v>-0.15969054657191317</v>
      </c>
      <c r="N113" s="24">
        <f ca="1">SQRT(Inputs!$B$38)*C113+SQRT(1-Inputs!$B$38)*_xlfn.NORM.S.INV(RAND())</f>
        <v>0.62266600438222253</v>
      </c>
      <c r="O113" s="24">
        <f ca="1">SQRT(Inputs!$B$38)*D113+SQRT(1-Inputs!$B$38)*_xlfn.NORM.S.INV(RAND())</f>
        <v>2.1166723426298923</v>
      </c>
      <c r="P113" s="24">
        <f ca="1">SQRT(Inputs!$B$38)*E113+SQRT(1-Inputs!$B$38)*_xlfn.NORM.S.INV(RAND())</f>
        <v>-0.63802681881709333</v>
      </c>
      <c r="Q113" s="24">
        <f ca="1">SQRT(Inputs!$B$38)*F113+SQRT(1-Inputs!$B$38)*_xlfn.NORM.S.INV(RAND())</f>
        <v>-1.1229021610440073</v>
      </c>
      <c r="R113" s="24">
        <f ca="1">SQRT(Inputs!$B$38)*G113+SQRT(1-Inputs!$B$38)*_xlfn.NORM.S.INV(RAND())</f>
        <v>2.4799825971372829</v>
      </c>
      <c r="S113" s="24">
        <f ca="1">SQRT(Inputs!$B$38)*H113+SQRT(1-Inputs!$B$38)*_xlfn.NORM.S.INV(RAND())</f>
        <v>1.1890845767803584</v>
      </c>
      <c r="T113" s="24">
        <f ca="1">SQRT(Inputs!$B$38)*I113+SQRT(1-Inputs!$B$38)*_xlfn.NORM.S.INV(RAND())</f>
        <v>-0.43743894145681861</v>
      </c>
      <c r="U113" s="24">
        <f ca="1">SQRT(Inputs!$B$38)*J113+SQRT(1-Inputs!$B$38)*_xlfn.NORM.S.INV(RAND())</f>
        <v>6.3893465471270672E-2</v>
      </c>
      <c r="V113" s="24">
        <f ca="1">SQRT(Inputs!$B$38)*K113+SQRT(1-Inputs!$B$38)*_xlfn.NORM.S.INV(RAND())</f>
        <v>0.44338493969095655</v>
      </c>
      <c r="W113" s="24">
        <f ca="1">SQRT(Inputs!$B$38)*L113+SQRT(1-Inputs!$B$38)*_xlfn.NORM.S.INV(RAND())</f>
        <v>1.0545809224388119</v>
      </c>
      <c r="X113" s="24">
        <f ca="1">SQRT(Inputs!$B$38)*M113+SQRT(1-Inputs!$B$38)*_xlfn.NORM.S.INV(RAND())</f>
        <v>-0.31680965894548513</v>
      </c>
      <c r="Y113" s="24">
        <f ca="1">SQRT(Inputs!$B$38)*C113+SQRT(1-Inputs!$B$38)*_xlfn.NORM.S.INV(RAND())</f>
        <v>0.40155860069683036</v>
      </c>
      <c r="Z113" s="24">
        <f ca="1">SQRT(Inputs!$B$38)*D113+SQRT(1-Inputs!$B$38)*_xlfn.NORM.S.INV(RAND())</f>
        <v>-1.1379276111605567</v>
      </c>
      <c r="AA113" s="24">
        <f ca="1">SQRT(Inputs!$B$38)*E113+SQRT(1-Inputs!$B$38)*_xlfn.NORM.S.INV(RAND())</f>
        <v>-0.14577687309070883</v>
      </c>
      <c r="AB113" s="24">
        <f ca="1">SQRT(Inputs!$B$38)*F113+SQRT(1-Inputs!$B$38)*_xlfn.NORM.S.INV(RAND())</f>
        <v>1.0827354009720365</v>
      </c>
      <c r="AC113" s="24">
        <f ca="1">SQRT(Inputs!$B$38)*G113+SQRT(1-Inputs!$B$38)*_xlfn.NORM.S.INV(RAND())</f>
        <v>0.96302404903460725</v>
      </c>
      <c r="AD113" s="24">
        <f ca="1">SQRT(Inputs!$B$38)*H113+SQRT(1-Inputs!$B$38)*_xlfn.NORM.S.INV(RAND())</f>
        <v>-2.112176692991218</v>
      </c>
      <c r="AE113" s="24">
        <f ca="1">SQRT(Inputs!$B$38)*I113+SQRT(1-Inputs!$B$38)*_xlfn.NORM.S.INV(RAND())</f>
        <v>0.75868063640698569</v>
      </c>
      <c r="AF113" s="24">
        <f ca="1">SQRT(Inputs!$B$38)*J113+SQRT(1-Inputs!$B$38)*_xlfn.NORM.S.INV(RAND())</f>
        <v>0.1121596950399732</v>
      </c>
      <c r="AG113" s="24">
        <f ca="1">SQRT(Inputs!$B$38)*K113+SQRT(1-Inputs!$B$38)*_xlfn.NORM.S.INV(RAND())</f>
        <v>-0.65883405946810292</v>
      </c>
      <c r="AH113" s="24">
        <f ca="1">SQRT(Inputs!$B$38)*L113+SQRT(1-Inputs!$B$38)*_xlfn.NORM.S.INV(RAND())</f>
        <v>-0.15495238731165401</v>
      </c>
      <c r="AI113" s="24">
        <f ca="1">SQRT(Inputs!$B$38)*M113+SQRT(1-Inputs!$B$38)*_xlfn.NORM.S.INV(RAND())</f>
        <v>0.98523200920953291</v>
      </c>
      <c r="AJ113" s="24">
        <f ca="1">SQRT(Inputs!$B$38)*C113+SQRT(1-Inputs!$B$38)*_xlfn.NORM.S.INV(RAND())</f>
        <v>0.27005250380605783</v>
      </c>
      <c r="AK113" s="24">
        <f ca="1">SQRT(Inputs!$B$38)*D113+SQRT(1-Inputs!$B$38)*_xlfn.NORM.S.INV(RAND())</f>
        <v>-8.8350803812305048E-2</v>
      </c>
      <c r="AL113" s="24">
        <f ca="1">SQRT(Inputs!$B$38)*E113+SQRT(1-Inputs!$B$38)*_xlfn.NORM.S.INV(RAND())</f>
        <v>-1.3963892062346237</v>
      </c>
      <c r="AM113" s="24">
        <f ca="1">SQRT(Inputs!$B$38)*F113+SQRT(1-Inputs!$B$38)*_xlfn.NORM.S.INV(RAND())</f>
        <v>-9.7752464622554991E-2</v>
      </c>
      <c r="AN113" s="24">
        <f ca="1">SQRT(Inputs!$B$38)*G113+SQRT(1-Inputs!$B$38)*_xlfn.NORM.S.INV(RAND())</f>
        <v>0.67795294445836007</v>
      </c>
      <c r="AO113" s="24">
        <f ca="1">SQRT(Inputs!$B$38)*H113+SQRT(1-Inputs!$B$38)*_xlfn.NORM.S.INV(RAND())</f>
        <v>0.53091434397905368</v>
      </c>
      <c r="AP113" s="24">
        <f ca="1">SQRT(Inputs!$B$38)*I113+SQRT(1-Inputs!$B$38)*_xlfn.NORM.S.INV(RAND())</f>
        <v>-7.3152820258766724E-2</v>
      </c>
      <c r="AQ113" s="24">
        <f ca="1">SQRT(Inputs!$B$38)*J113+SQRT(1-Inputs!$B$38)*_xlfn.NORM.S.INV(RAND())</f>
        <v>0.3844504051558495</v>
      </c>
      <c r="AR113" s="24">
        <f ca="1">SQRT(Inputs!$B$38)*K113+SQRT(1-Inputs!$B$38)*_xlfn.NORM.S.INV(RAND())</f>
        <v>0.47824217773630345</v>
      </c>
      <c r="AS113" s="24">
        <f ca="1">SQRT(Inputs!$B$38)*L113+SQRT(1-Inputs!$B$38)*_xlfn.NORM.S.INV(RAND())</f>
        <v>0.6405116186120321</v>
      </c>
      <c r="AT113" s="24">
        <f ca="1">SQRT(Inputs!$B$38)*M113+SQRT(1-Inputs!$B$38)*_xlfn.NORM.S.INV(RAND())</f>
        <v>1.8804255679360171E-2</v>
      </c>
      <c r="AU113" s="15">
        <f ca="1">Inputs!$B$6*EXP($B$8-0.5*C$5^2+C$5*N113)</f>
        <v>5488.4725799598291</v>
      </c>
      <c r="AV113" s="15">
        <f t="shared" ca="1" si="37"/>
        <v>9119.8326827400124</v>
      </c>
      <c r="AW113" s="15">
        <f t="shared" ca="1" si="38"/>
        <v>10203.076382136947</v>
      </c>
      <c r="AX113" s="15">
        <f t="shared" ca="1" si="39"/>
        <v>10826.424235184959</v>
      </c>
      <c r="AY113" s="15">
        <f t="shared" ca="1" si="40"/>
        <v>17675.761218677115</v>
      </c>
      <c r="AZ113" s="15">
        <f t="shared" ca="1" si="41"/>
        <v>24642.301204298688</v>
      </c>
      <c r="BA113" s="15">
        <f t="shared" ca="1" si="42"/>
        <v>28806.399334469857</v>
      </c>
      <c r="BB113" s="15">
        <f t="shared" ca="1" si="43"/>
        <v>35494.300330904793</v>
      </c>
      <c r="BC113" s="15">
        <f t="shared" ca="1" si="44"/>
        <v>45372.450596853872</v>
      </c>
      <c r="BD113" s="15">
        <f t="shared" ca="1" si="45"/>
        <v>61347.940873331405</v>
      </c>
      <c r="BE113" s="15">
        <f t="shared" ca="1" si="46"/>
        <v>73035.874964261791</v>
      </c>
      <c r="BF113" s="15">
        <f ca="1">Inputs!$B$13*EXP($B$9-0.5*C$6^2+C$6*Y113)</f>
        <v>14977.094749429112</v>
      </c>
      <c r="BG113" s="15">
        <f t="shared" ca="1" si="47"/>
        <v>14865.005644810692</v>
      </c>
      <c r="BH113" s="15">
        <f t="shared" ca="1" si="48"/>
        <v>17728.437652487053</v>
      </c>
      <c r="BI113" s="15">
        <f t="shared" ca="1" si="49"/>
        <v>25637.884780613476</v>
      </c>
      <c r="BJ113" s="15">
        <f t="shared" ca="1" si="50"/>
        <v>36110.744439751063</v>
      </c>
      <c r="BK113" s="15">
        <f t="shared" ca="1" si="51"/>
        <v>33243.421777395772</v>
      </c>
      <c r="BL113" s="15">
        <f t="shared" ca="1" si="52"/>
        <v>45054.426944171471</v>
      </c>
      <c r="BM113" s="15">
        <f t="shared" ca="1" si="53"/>
        <v>56158.665667117413</v>
      </c>
      <c r="BN113" s="15">
        <f t="shared" ca="1" si="54"/>
        <v>63824.772823534186</v>
      </c>
      <c r="BO113" s="15">
        <f t="shared" ca="1" si="55"/>
        <v>77128.007586330859</v>
      </c>
      <c r="BP113" s="15">
        <f t="shared" ca="1" si="56"/>
        <v>106140.56853191605</v>
      </c>
      <c r="BQ113" s="15">
        <f ca="1">Inputs!$B$20*EXP($B$10-0.5*C$7^2+C$7*AJ113)</f>
        <v>4720.6965115571284</v>
      </c>
      <c r="BR113" s="15">
        <f t="shared" ca="1" si="57"/>
        <v>6228.150532493617</v>
      </c>
      <c r="BS113" s="15">
        <f t="shared" ca="1" si="58"/>
        <v>5711.0316220424938</v>
      </c>
      <c r="BT113" s="15">
        <f t="shared" ca="1" si="59"/>
        <v>7674.913335686977</v>
      </c>
      <c r="BU113" s="15">
        <f t="shared" ca="1" si="60"/>
        <v>12532.641047607878</v>
      </c>
      <c r="BV113" s="15">
        <f t="shared" ca="1" si="61"/>
        <v>19652.038816381333</v>
      </c>
      <c r="BW113" s="15">
        <f t="shared" ca="1" si="62"/>
        <v>27001.993601989572</v>
      </c>
      <c r="BX113" s="15">
        <f t="shared" ca="1" si="63"/>
        <v>40792.497218035365</v>
      </c>
      <c r="BY113" s="15">
        <f t="shared" ca="1" si="64"/>
        <v>62633.808253362193</v>
      </c>
      <c r="BZ113" s="15">
        <f t="shared" ca="1" si="65"/>
        <v>98866.01127208356</v>
      </c>
      <c r="CA113" s="15">
        <f t="shared" ca="1" si="66"/>
        <v>139341.57712784605</v>
      </c>
      <c r="CB113" s="15">
        <f ca="1">(AU113*DCF!C$10-DCF!C$5*MAX(AU113*DCF!C$10,0)-MAX(AU113-Inputs!$B$6,0)/Inputs!$B$10)*DCF!C$6</f>
        <v>1039.3221673653377</v>
      </c>
      <c r="CC113" s="15">
        <f ca="1">(AV113*DCF!D$10-DCF!D$5*MAX(AV113*DCF!D$10,0)-MAX(AV113-AU113,0)/Inputs!$B$10)*DCF!D$6</f>
        <v>1337.4853099619893</v>
      </c>
      <c r="CD113" s="15">
        <f ca="1">(AW113*DCF!E$10-DCF!E$5*MAX(AW113*DCF!E$10,0)-MAX(AW113-AV113,0)/Inputs!$B$10)*DCF!E$6</f>
        <v>2111.7365772863141</v>
      </c>
      <c r="CE113" s="15">
        <f ca="1">(AX113*DCF!F$10-DCF!F$5*MAX(AX113*DCF!F$10,0)-MAX(AX113-AW113,0)/Inputs!$B$10)*DCF!F$6</f>
        <v>2233.6879230366371</v>
      </c>
      <c r="CF113" s="15">
        <f ca="1">(AY113*DCF!G$10-DCF!G$5*MAX(AY113*DCF!G$10,0)-MAX(AY113-AX113,0)/Inputs!$B$10)*DCF!G$6</f>
        <v>2325.3502290991328</v>
      </c>
      <c r="CG113" s="15">
        <f ca="1">(AZ113*DCF!H$10-DCF!H$5*MAX(AZ113*DCF!H$10,0)-MAX(AZ113-AY113,0)/Inputs!$B$10)*DCF!H$6</f>
        <v>3547.2863881018061</v>
      </c>
      <c r="CH113" s="15">
        <f ca="1">(BA113*DCF!I$10-DCF!I$5*MAX(BA113*DCF!I$10,0)-MAX(BA113-AZ113,0)/Inputs!$B$10)*DCF!I$6</f>
        <v>4578.820307596684</v>
      </c>
      <c r="CI113" s="15">
        <f ca="1">(BB113*DCF!J$10-DCF!J$5*MAX(BB113*DCF!J$10,0)-MAX(BB113-BA113,0)/Inputs!$B$10)*DCF!J$6</f>
        <v>5077.463106825212</v>
      </c>
      <c r="CJ113" s="15">
        <f ca="1">(BC113*DCF!K$10-DCF!K$5*MAX(BC113*DCF!K$10,0)-MAX(BC113-BB113,0)/Inputs!$B$10)*DCF!K$6</f>
        <v>5921.4451961876684</v>
      </c>
      <c r="CK113" s="15">
        <f ca="1">(BD113*DCF!L$10-DCF!L$5*MAX(BD113*DCF!L$10,0)-MAX(BD113-BC113,0)/Inputs!$B$10)*DCF!L$6</f>
        <v>7186.5465156493165</v>
      </c>
      <c r="CL113" s="15">
        <f ca="1">(BE113*DCF!M$10-DCF!M$5*MAX(BE113*DCF!M$10,0)-MAX(BE113-BD113,0)/Inputs!$B$10)*DCF!M$6</f>
        <v>8910.0579952111366</v>
      </c>
      <c r="CM113" s="15">
        <f ca="1">(BF113*DCF!C$28-DCF!C$5*MAX(BF113*DCF!C$28,0)-MAX(BF113-Inputs!$B$13,0)/Inputs!$B$17)*DCF!C$6</f>
        <v>3741.7899065768174</v>
      </c>
      <c r="CN113" s="15">
        <f ca="1">(BG113*DCF!D$28-DCF!D$5*MAX(BG113*DCF!D$28,0)-MAX(BG113-BF113,0)/Inputs!$B$17)*DCF!D$6</f>
        <v>4378.0870060681955</v>
      </c>
      <c r="CO113" s="15">
        <f ca="1">(BH113*DCF!E$28-DCF!E$5*MAX(BH113*DCF!E$28,0)-MAX(BH113-BG113,0)/Inputs!$B$17)*DCF!E$6</f>
        <v>4456.6661894118697</v>
      </c>
      <c r="CP113" s="15">
        <f ca="1">(BI113*DCF!F$28-DCF!F$5*MAX(BI113*DCF!F$28,0)-MAX(BI113-BH113,0)/Inputs!$B$17)*DCF!F$6</f>
        <v>5519.9705259152752</v>
      </c>
      <c r="CQ113" s="15">
        <f ca="1">(BJ113*DCF!G$28-DCF!G$5*MAX(BJ113*DCF!G$28,0)-MAX(BJ113-BI113,0)/Inputs!$B$17)*DCF!G$6</f>
        <v>7607.7750808758365</v>
      </c>
      <c r="CR113" s="15">
        <f ca="1">(BK113*DCF!H$28-DCF!H$5*MAX(BK113*DCF!H$28,0)-MAX(BK113-BJ113,0)/Inputs!$B$17)*DCF!H$6</f>
        <v>8221.464971186424</v>
      </c>
      <c r="CS113" s="15">
        <f ca="1">(BL113*DCF!I$28-DCF!I$5*MAX(BL113*DCF!I$28,0)-MAX(BL113-BK113,0)/Inputs!$B$17)*DCF!I$6</f>
        <v>8899.443996521075</v>
      </c>
      <c r="CT113" s="15">
        <f ca="1">(BM113*DCF!J$28-DCF!J$5*MAX(BM113*DCF!J$28,0)-MAX(BM113-BL113,0)/Inputs!$B$17)*DCF!J$6</f>
        <v>11055.713189351978</v>
      </c>
      <c r="CU113" s="15">
        <f ca="1">(BN113*DCF!K$28-DCF!K$5*MAX(BN113*DCF!K$28,0)-MAX(BN113-BM113,0)/Inputs!$B$17)*DCF!K$6</f>
        <v>12539.725855664921</v>
      </c>
      <c r="CV113" s="15">
        <f ca="1">(BO113*DCF!L$28-DCF!L$5*MAX(BO113*DCF!L$28,0)-MAX(BO113-BN113,0)/Inputs!$B$17)*DCF!L$6</f>
        <v>13883.373224237717</v>
      </c>
      <c r="CW113" s="15">
        <f ca="1">(BP113*DCF!M$28-DCF!M$5*MAX(BP113*DCF!M$28,0)-MAX(BP113-BO113,0)/Inputs!$B$17)*DCF!M$6</f>
        <v>16937.781544589343</v>
      </c>
      <c r="CX113" s="15">
        <f ca="1">(BQ113*DCF!C$46-DCF!C$5*MAX(BQ113*DCF!C$46,0)-MAX(BQ113-Inputs!$B$20,0)/Inputs!$B$24)*DCF!C$6</f>
        <v>-1792.1684837578257</v>
      </c>
      <c r="CY113" s="15">
        <f ca="1">(BR113*DCF!D$46-DCF!D$5*MAX(BR113*DCF!D$46,0)-MAX(BR113-BQ113,0)/Inputs!$B$24)*DCF!D$6</f>
        <v>-1706.2181712778608</v>
      </c>
      <c r="CZ113" s="15">
        <f ca="1">(BS113*DCF!E$46-DCF!E$5*MAX(BS113*DCF!E$46,0)-MAX(BS113-BR113,0)/Inputs!$B$24)*DCF!E$6</f>
        <v>-675.33943295860956</v>
      </c>
      <c r="DA113" s="15">
        <f ca="1">(BT113*DCF!F$46-DCF!F$5*MAX(BT113*DCF!F$46,0)-MAX(BT113-BS113,0)/Inputs!$B$24)*DCF!F$6</f>
        <v>-1274.0471285832177</v>
      </c>
      <c r="DB113" s="15">
        <f ca="1">(BU113*DCF!G$46-DCF!G$5*MAX(BU113*DCF!G$46,0)-MAX(BU113-BT113,0)/Inputs!$B$24)*DCF!G$6</f>
        <v>-2055.6169086759301</v>
      </c>
      <c r="DC113" s="15">
        <f ca="1">(BV113*DCF!H$46-DCF!H$5*MAX(BV113*DCF!H$46,0)-MAX(BV113-BU113,0)/Inputs!$B$24)*DCF!H$6</f>
        <v>-2212.3092353724928</v>
      </c>
      <c r="DD113" s="15">
        <f ca="1">(BW113*DCF!I$46-DCF!I$5*MAX(BW113*DCF!I$46,0)-MAX(BW113-BV113,0)/Inputs!$B$24)*DCF!I$6</f>
        <v>-1486.2661744891054</v>
      </c>
      <c r="DE113" s="15">
        <f ca="1">(BX113*DCF!J$46-DCF!J$5*MAX(BX113*DCF!J$46,0)-MAX(BX113-BW113,0)/Inputs!$B$24)*DCF!J$6</f>
        <v>-1945.8838336495999</v>
      </c>
      <c r="DF113" s="15">
        <f ca="1">(BY113*DCF!K$46-DCF!K$5*MAX(BY113*DCF!K$46,0)-MAX(BY113-BX113,0)/Inputs!$B$24)*DCF!K$6</f>
        <v>-1772.687435233878</v>
      </c>
      <c r="DG113" s="15">
        <f ca="1">(BZ113*DCF!L$46-DCF!L$5*MAX(BZ113*DCF!L$46,0)-MAX(BZ113-BY113,0)/Inputs!$B$24)*DCF!L$6</f>
        <v>-1365.3175490030819</v>
      </c>
      <c r="DH113" s="15">
        <f ca="1">(CA113*DCF!M$46-DCF!M$5*MAX(CA113*DCF!M$46,0)-MAX(CA113-BZ113,0)/Inputs!$B$24)*DCF!M$6</f>
        <v>2462.1647238412456</v>
      </c>
      <c r="DI113" s="15">
        <f ca="1">SUM(CB113:CL113)+BE113*DCF!M$10*(1+Inputs!$B$30)*(1-Inputs!$B$33)*(1-Inputs!$B$30/Inputs!$B$31)/(Inputs!$B$29-Inputs!$B$30)*DCF!M$6</f>
        <v>247529.00754132392</v>
      </c>
      <c r="DJ113" s="15">
        <f ca="1">SUM(CM113:CW113)+BP113*DCF!M$28*(1+Inputs!$B$30)*(1-Inputs!$B$33)*(1-Inputs!$B$30/Inputs!$B$31)/(Inputs!$B$29-Inputs!$B$30)*DCF!M$6</f>
        <v>491095.93254111602</v>
      </c>
      <c r="DK113" s="15">
        <f ca="1">SUM(CX113:DH113)+CA113*DCF!M$46*(1+Inputs!$B$30)*(1-Inputs!$B$33)*(1-Inputs!$B$30/Inputs!$B$31)/(Inputs!$B$29-Inputs!$B$30)*DCF!M$6</f>
        <v>201614.89467550523</v>
      </c>
      <c r="DM113" s="15">
        <f ca="1">DI113+DJ113+DK113+Inputs!$B$34+Inputs!$B$36-Inputs!$B$35</f>
        <v>1017090.8347579452</v>
      </c>
    </row>
    <row r="114" spans="1:117" x14ac:dyDescent="0.75">
      <c r="A114" s="11">
        <v>101</v>
      </c>
      <c r="C114" s="24">
        <f t="shared" ref="C114:M123" ca="1" si="70">_xlfn.NORM.S.INV(RAND())</f>
        <v>1.6576989826637585</v>
      </c>
      <c r="D114" s="24">
        <f t="shared" ca="1" si="70"/>
        <v>-0.94150756443921413</v>
      </c>
      <c r="E114" s="24">
        <f t="shared" ca="1" si="70"/>
        <v>0.16878949143279273</v>
      </c>
      <c r="F114" s="24">
        <f t="shared" ca="1" si="70"/>
        <v>-4.7892150771491657E-2</v>
      </c>
      <c r="G114" s="24">
        <f t="shared" ca="1" si="70"/>
        <v>-1.2431494937476528</v>
      </c>
      <c r="H114" s="24">
        <f t="shared" ca="1" si="70"/>
        <v>-0.92836297112644461</v>
      </c>
      <c r="I114" s="24">
        <f t="shared" ca="1" si="70"/>
        <v>-0.83387389164603865</v>
      </c>
      <c r="J114" s="24">
        <f t="shared" ca="1" si="70"/>
        <v>0.49740141534609184</v>
      </c>
      <c r="K114" s="24">
        <f t="shared" ca="1" si="70"/>
        <v>1.0057359992163051</v>
      </c>
      <c r="L114" s="24">
        <f t="shared" ca="1" si="70"/>
        <v>0.10564524636360162</v>
      </c>
      <c r="M114" s="24">
        <f t="shared" ca="1" si="70"/>
        <v>-0.54420254167748072</v>
      </c>
      <c r="N114" s="24">
        <f ca="1">SQRT(Inputs!$B$38)*C114+SQRT(1-Inputs!$B$38)*_xlfn.NORM.S.INV(RAND())</f>
        <v>0.3040590207814603</v>
      </c>
      <c r="O114" s="24">
        <f ca="1">SQRT(Inputs!$B$38)*D114+SQRT(1-Inputs!$B$38)*_xlfn.NORM.S.INV(RAND())</f>
        <v>0.63239992376104193</v>
      </c>
      <c r="P114" s="24">
        <f ca="1">SQRT(Inputs!$B$38)*E114+SQRT(1-Inputs!$B$38)*_xlfn.NORM.S.INV(RAND())</f>
        <v>0.71089875059861007</v>
      </c>
      <c r="Q114" s="24">
        <f ca="1">SQRT(Inputs!$B$38)*F114+SQRT(1-Inputs!$B$38)*_xlfn.NORM.S.INV(RAND())</f>
        <v>-0.33966447121263177</v>
      </c>
      <c r="R114" s="24">
        <f ca="1">SQRT(Inputs!$B$38)*G114+SQRT(1-Inputs!$B$38)*_xlfn.NORM.S.INV(RAND())</f>
        <v>-0.92910748751696448</v>
      </c>
      <c r="S114" s="24">
        <f ca="1">SQRT(Inputs!$B$38)*H114+SQRT(1-Inputs!$B$38)*_xlfn.NORM.S.INV(RAND())</f>
        <v>-0.63254621937214228</v>
      </c>
      <c r="T114" s="24">
        <f ca="1">SQRT(Inputs!$B$38)*I114+SQRT(1-Inputs!$B$38)*_xlfn.NORM.S.INV(RAND())</f>
        <v>0.28677526946410264</v>
      </c>
      <c r="U114" s="24">
        <f ca="1">SQRT(Inputs!$B$38)*J114+SQRT(1-Inputs!$B$38)*_xlfn.NORM.S.INV(RAND())</f>
        <v>0.11936749243510147</v>
      </c>
      <c r="V114" s="24">
        <f ca="1">SQRT(Inputs!$B$38)*K114+SQRT(1-Inputs!$B$38)*_xlfn.NORM.S.INV(RAND())</f>
        <v>1.37357890650883</v>
      </c>
      <c r="W114" s="24">
        <f ca="1">SQRT(Inputs!$B$38)*L114+SQRT(1-Inputs!$B$38)*_xlfn.NORM.S.INV(RAND())</f>
        <v>-0.74577063453287495</v>
      </c>
      <c r="X114" s="24">
        <f ca="1">SQRT(Inputs!$B$38)*M114+SQRT(1-Inputs!$B$38)*_xlfn.NORM.S.INV(RAND())</f>
        <v>-1.9013063327934212</v>
      </c>
      <c r="Y114" s="24">
        <f ca="1">SQRT(Inputs!$B$38)*C114+SQRT(1-Inputs!$B$38)*_xlfn.NORM.S.INV(RAND())</f>
        <v>0.63071942648266566</v>
      </c>
      <c r="Z114" s="24">
        <f ca="1">SQRT(Inputs!$B$38)*D114+SQRT(1-Inputs!$B$38)*_xlfn.NORM.S.INV(RAND())</f>
        <v>0.217381984617809</v>
      </c>
      <c r="AA114" s="24">
        <f ca="1">SQRT(Inputs!$B$38)*E114+SQRT(1-Inputs!$B$38)*_xlfn.NORM.S.INV(RAND())</f>
        <v>0.50400729100381403</v>
      </c>
      <c r="AB114" s="24">
        <f ca="1">SQRT(Inputs!$B$38)*F114+SQRT(1-Inputs!$B$38)*_xlfn.NORM.S.INV(RAND())</f>
        <v>-0.94450881224942895</v>
      </c>
      <c r="AC114" s="24">
        <f ca="1">SQRT(Inputs!$B$38)*G114+SQRT(1-Inputs!$B$38)*_xlfn.NORM.S.INV(RAND())</f>
        <v>-0.18131799846849017</v>
      </c>
      <c r="AD114" s="24">
        <f ca="1">SQRT(Inputs!$B$38)*H114+SQRT(1-Inputs!$B$38)*_xlfn.NORM.S.INV(RAND())</f>
        <v>-2.2477353521221821E-2</v>
      </c>
      <c r="AE114" s="24">
        <f ca="1">SQRT(Inputs!$B$38)*I114+SQRT(1-Inputs!$B$38)*_xlfn.NORM.S.INV(RAND())</f>
        <v>-1.4546612748558256</v>
      </c>
      <c r="AF114" s="24">
        <f ca="1">SQRT(Inputs!$B$38)*J114+SQRT(1-Inputs!$B$38)*_xlfn.NORM.S.INV(RAND())</f>
        <v>1.7792250390530699</v>
      </c>
      <c r="AG114" s="24">
        <f ca="1">SQRT(Inputs!$B$38)*K114+SQRT(1-Inputs!$B$38)*_xlfn.NORM.S.INV(RAND())</f>
        <v>1.7354946478676281</v>
      </c>
      <c r="AH114" s="24">
        <f ca="1">SQRT(Inputs!$B$38)*L114+SQRT(1-Inputs!$B$38)*_xlfn.NORM.S.INV(RAND())</f>
        <v>-1.737428131202374</v>
      </c>
      <c r="AI114" s="24">
        <f ca="1">SQRT(Inputs!$B$38)*M114+SQRT(1-Inputs!$B$38)*_xlfn.NORM.S.INV(RAND())</f>
        <v>0.76228446898455615</v>
      </c>
      <c r="AJ114" s="24">
        <f ca="1">SQRT(Inputs!$B$38)*C114+SQRT(1-Inputs!$B$38)*_xlfn.NORM.S.INV(RAND())</f>
        <v>-0.22395130580936962</v>
      </c>
      <c r="AK114" s="24">
        <f ca="1">SQRT(Inputs!$B$38)*D114+SQRT(1-Inputs!$B$38)*_xlfn.NORM.S.INV(RAND())</f>
        <v>0.50102328866935453</v>
      </c>
      <c r="AL114" s="24">
        <f ca="1">SQRT(Inputs!$B$38)*E114+SQRT(1-Inputs!$B$38)*_xlfn.NORM.S.INV(RAND())</f>
        <v>-1.3700042474467582</v>
      </c>
      <c r="AM114" s="24">
        <f ca="1">SQRT(Inputs!$B$38)*F114+SQRT(1-Inputs!$B$38)*_xlfn.NORM.S.INV(RAND())</f>
        <v>-0.91311009056208436</v>
      </c>
      <c r="AN114" s="24">
        <f ca="1">SQRT(Inputs!$B$38)*G114+SQRT(1-Inputs!$B$38)*_xlfn.NORM.S.INV(RAND())</f>
        <v>0.94273550986148968</v>
      </c>
      <c r="AO114" s="24">
        <f ca="1">SQRT(Inputs!$B$38)*H114+SQRT(1-Inputs!$B$38)*_xlfn.NORM.S.INV(RAND())</f>
        <v>-0.28339008858444736</v>
      </c>
      <c r="AP114" s="24">
        <f ca="1">SQRT(Inputs!$B$38)*I114+SQRT(1-Inputs!$B$38)*_xlfn.NORM.S.INV(RAND())</f>
        <v>-1.7094178216641616</v>
      </c>
      <c r="AQ114" s="24">
        <f ca="1">SQRT(Inputs!$B$38)*J114+SQRT(1-Inputs!$B$38)*_xlfn.NORM.S.INV(RAND())</f>
        <v>-0.17423390355700175</v>
      </c>
      <c r="AR114" s="24">
        <f ca="1">SQRT(Inputs!$B$38)*K114+SQRT(1-Inputs!$B$38)*_xlfn.NORM.S.INV(RAND())</f>
        <v>2.0478693257469169</v>
      </c>
      <c r="AS114" s="24">
        <f ca="1">SQRT(Inputs!$B$38)*L114+SQRT(1-Inputs!$B$38)*_xlfn.NORM.S.INV(RAND())</f>
        <v>1.0062367300850763</v>
      </c>
      <c r="AT114" s="24">
        <f ca="1">SQRT(Inputs!$B$38)*M114+SQRT(1-Inputs!$B$38)*_xlfn.NORM.S.INV(RAND())</f>
        <v>0.10338923263271327</v>
      </c>
      <c r="AU114" s="15">
        <f ca="1">Inputs!$B$6*EXP($B$8-0.5*C$5^2+C$5*N114)</f>
        <v>5212.5861052168011</v>
      </c>
      <c r="AV114" s="15">
        <f t="shared" ca="1" si="37"/>
        <v>6963.2200370108703</v>
      </c>
      <c r="AW114" s="15">
        <f t="shared" ca="1" si="38"/>
        <v>9344.8415947314879</v>
      </c>
      <c r="AX114" s="15">
        <f t="shared" ca="1" si="39"/>
        <v>10935.093411501828</v>
      </c>
      <c r="AY114" s="15">
        <f t="shared" ca="1" si="40"/>
        <v>11989.616916919471</v>
      </c>
      <c r="AZ114" s="15">
        <f t="shared" ca="1" si="41"/>
        <v>13676.98288275264</v>
      </c>
      <c r="BA114" s="15">
        <f t="shared" ca="1" si="42"/>
        <v>17247.089628239719</v>
      </c>
      <c r="BB114" s="15">
        <f t="shared" ca="1" si="43"/>
        <v>21369.740016580279</v>
      </c>
      <c r="BC114" s="15">
        <f t="shared" ca="1" si="44"/>
        <v>29883.318049275724</v>
      </c>
      <c r="BD114" s="15">
        <f t="shared" ca="1" si="45"/>
        <v>34143.207617194326</v>
      </c>
      <c r="BE114" s="15">
        <f t="shared" ca="1" si="46"/>
        <v>35185.580773694841</v>
      </c>
      <c r="BF114" s="15">
        <f ca="1">Inputs!$B$13*EXP($B$9-0.5*C$6^2+C$6*Y114)</f>
        <v>15673.205867499617</v>
      </c>
      <c r="BG114" s="15">
        <f t="shared" ca="1" si="47"/>
        <v>19865.614906971561</v>
      </c>
      <c r="BH114" s="15">
        <f t="shared" ca="1" si="48"/>
        <v>26388.333876253993</v>
      </c>
      <c r="BI114" s="15">
        <f t="shared" ca="1" si="49"/>
        <v>27932.497108272084</v>
      </c>
      <c r="BJ114" s="15">
        <f t="shared" ca="1" si="50"/>
        <v>33360.024329188993</v>
      </c>
      <c r="BK114" s="15">
        <f t="shared" ca="1" si="51"/>
        <v>40818.007220797663</v>
      </c>
      <c r="BL114" s="15">
        <f t="shared" ca="1" si="52"/>
        <v>41525.474373513825</v>
      </c>
      <c r="BM114" s="15">
        <f t="shared" ca="1" si="53"/>
        <v>63669.925860649382</v>
      </c>
      <c r="BN114" s="15">
        <f t="shared" ca="1" si="54"/>
        <v>96408.96439507333</v>
      </c>
      <c r="BO114" s="15">
        <f t="shared" ca="1" si="55"/>
        <v>96928.821692534431</v>
      </c>
      <c r="BP114" s="15">
        <f t="shared" ca="1" si="56"/>
        <v>130062.56699345594</v>
      </c>
      <c r="BQ114" s="15">
        <f ca="1">Inputs!$B$20*EXP($B$10-0.5*C$7^2+C$7*AJ114)</f>
        <v>3961.9715023572844</v>
      </c>
      <c r="BR114" s="15">
        <f t="shared" ca="1" si="57"/>
        <v>6303.0790734629527</v>
      </c>
      <c r="BS114" s="15">
        <f t="shared" ca="1" si="58"/>
        <v>5823.7031850519461</v>
      </c>
      <c r="BT114" s="15">
        <f t="shared" ca="1" si="59"/>
        <v>6319.2408177603784</v>
      </c>
      <c r="BU114" s="15">
        <f t="shared" ca="1" si="60"/>
        <v>11001.680133307356</v>
      </c>
      <c r="BV114" s="15">
        <f t="shared" ca="1" si="61"/>
        <v>14359.775862526179</v>
      </c>
      <c r="BW114" s="15">
        <f t="shared" ca="1" si="62"/>
        <v>13955.117966995374</v>
      </c>
      <c r="BX114" s="15">
        <f t="shared" ca="1" si="63"/>
        <v>18848.475631720317</v>
      </c>
      <c r="BY114" s="15">
        <f t="shared" ca="1" si="64"/>
        <v>39077.527111911819</v>
      </c>
      <c r="BZ114" s="15">
        <f t="shared" ca="1" si="65"/>
        <v>65972.665943153639</v>
      </c>
      <c r="CA114" s="15">
        <f t="shared" ca="1" si="66"/>
        <v>94389.903899492521</v>
      </c>
      <c r="CB114" s="15">
        <f ca="1">(AU114*DCF!C$10-DCF!C$5*MAX(AU114*DCF!C$10,0)-MAX(AU114-Inputs!$B$6,0)/Inputs!$B$10)*DCF!C$6</f>
        <v>1041.289287104488</v>
      </c>
      <c r="CC114" s="15">
        <f ca="1">(AV114*DCF!D$10-DCF!D$5*MAX(AV114*DCF!D$10,0)-MAX(AV114-AU114,0)/Inputs!$B$10)*DCF!D$6</f>
        <v>1270.3914428309715</v>
      </c>
      <c r="CD114" s="15">
        <f ca="1">(AW114*DCF!E$10-DCF!E$5*MAX(AW114*DCF!E$10,0)-MAX(AW114-AV114,0)/Inputs!$B$10)*DCF!E$6</f>
        <v>1621.135365122886</v>
      </c>
      <c r="CE114" s="15">
        <f ca="1">(AX114*DCF!F$10-DCF!F$5*MAX(AX114*DCF!F$10,0)-MAX(AX114-AW114,0)/Inputs!$B$10)*DCF!F$6</f>
        <v>2056.2214885524986</v>
      </c>
      <c r="CF114" s="15">
        <f ca="1">(AY114*DCF!G$10-DCF!G$5*MAX(AY114*DCF!G$10,0)-MAX(AY114-AX114,0)/Inputs!$B$10)*DCF!G$6</f>
        <v>2267.641211565814</v>
      </c>
      <c r="CG114" s="15">
        <f ca="1">(AZ114*DCF!H$10-DCF!H$5*MAX(AZ114*DCF!H$10,0)-MAX(AZ114-AY114,0)/Inputs!$B$10)*DCF!H$6</f>
        <v>2355.7739596707606</v>
      </c>
      <c r="CH114" s="15">
        <f ca="1">(BA114*DCF!I$10-DCF!I$5*MAX(BA114*DCF!I$10,0)-MAX(BA114-AZ114,0)/Inputs!$B$10)*DCF!I$6</f>
        <v>2564.7915078387359</v>
      </c>
      <c r="CI114" s="15">
        <f ca="1">(BB114*DCF!J$10-DCF!J$5*MAX(BB114*DCF!J$10,0)-MAX(BB114-BA114,0)/Inputs!$B$10)*DCF!J$6</f>
        <v>3042.3772410456363</v>
      </c>
      <c r="CJ114" s="15">
        <f ca="1">(BC114*DCF!K$10-DCF!K$5*MAX(BC114*DCF!K$10,0)-MAX(BC114-BB114,0)/Inputs!$B$10)*DCF!K$6</f>
        <v>3618.9629529760696</v>
      </c>
      <c r="CK114" s="15">
        <f ca="1">(BD114*DCF!L$10-DCF!L$5*MAX(BD114*DCF!L$10,0)-MAX(BD114-BC114,0)/Inputs!$B$10)*DCF!L$6</f>
        <v>4598.572280037165</v>
      </c>
      <c r="CL114" s="15">
        <f ca="1">(BE114*DCF!M$10-DCF!M$5*MAX(BE114*DCF!M$10,0)-MAX(BE114-BD114,0)/Inputs!$B$10)*DCF!M$6</f>
        <v>4840.6179279031376</v>
      </c>
      <c r="CM114" s="15">
        <f ca="1">(BF114*DCF!C$28-DCF!C$5*MAX(BF114*DCF!C$28,0)-MAX(BF114-Inputs!$B$13,0)/Inputs!$B$17)*DCF!C$6</f>
        <v>3793.4737622310886</v>
      </c>
      <c r="CN114" s="15">
        <f ca="1">(BG114*DCF!D$28-DCF!D$5*MAX(BG114*DCF!D$28,0)-MAX(BG114-BF114,0)/Inputs!$B$17)*DCF!D$6</f>
        <v>4956.4486983843317</v>
      </c>
      <c r="CO114" s="15">
        <f ca="1">(BH114*DCF!E$28-DCF!E$5*MAX(BH114*DCF!E$28,0)-MAX(BH114-BG114,0)/Inputs!$B$17)*DCF!E$6</f>
        <v>6188.1079110907758</v>
      </c>
      <c r="CP114" s="15">
        <f ca="1">(BI114*DCF!F$28-DCF!F$5*MAX(BI114*DCF!F$28,0)-MAX(BI114-BH114,0)/Inputs!$B$17)*DCF!F$6</f>
        <v>7301.7978750802167</v>
      </c>
      <c r="CQ114" s="15">
        <f ca="1">(BJ114*DCF!G$28-DCF!G$5*MAX(BJ114*DCF!G$28,0)-MAX(BJ114-BI114,0)/Inputs!$B$17)*DCF!G$6</f>
        <v>7742.6549528472196</v>
      </c>
      <c r="CR114" s="15">
        <f ca="1">(BK114*DCF!H$28-DCF!H$5*MAX(BK114*DCF!H$28,0)-MAX(BK114-BJ114,0)/Inputs!$B$17)*DCF!H$6</f>
        <v>8935.9822758079972</v>
      </c>
      <c r="CS114" s="15">
        <f ca="1">(BL114*DCF!I$28-DCF!I$5*MAX(BL114*DCF!I$28,0)-MAX(BL114-BK114,0)/Inputs!$B$17)*DCF!I$6</f>
        <v>9663.2981904689004</v>
      </c>
      <c r="CT114" s="15">
        <f ca="1">(BM114*DCF!J$28-DCF!J$5*MAX(BM114*DCF!J$28,0)-MAX(BM114-BL114,0)/Inputs!$B$17)*DCF!J$6</f>
        <v>11267.505743681973</v>
      </c>
      <c r="CU114" s="15">
        <f ca="1">(BN114*DCF!K$28-DCF!K$5*MAX(BN114*DCF!K$28,0)-MAX(BN114-BM114,0)/Inputs!$B$17)*DCF!K$6</f>
        <v>16349.860652653164</v>
      </c>
      <c r="CV114" s="15">
        <f ca="1">(BO114*DCF!L$28-DCF!L$5*MAX(BO114*DCF!L$28,0)-MAX(BO114-BN114,0)/Inputs!$B$17)*DCF!L$6</f>
        <v>19280.511731308256</v>
      </c>
      <c r="CW114" s="15">
        <f ca="1">(BP114*DCF!M$28-DCF!M$5*MAX(BP114*DCF!M$28,0)-MAX(BP114-BO114,0)/Inputs!$B$17)*DCF!M$6</f>
        <v>21007.939831973148</v>
      </c>
      <c r="CX114" s="15">
        <f ca="1">(BQ114*DCF!C$46-DCF!C$5*MAX(BQ114*DCF!C$46,0)-MAX(BQ114-Inputs!$B$20,0)/Inputs!$B$24)*DCF!C$6</f>
        <v>-1266.4929577533148</v>
      </c>
      <c r="CY114" s="15">
        <f ca="1">(BR114*DCF!D$46-DCF!D$5*MAX(BR114*DCF!D$46,0)-MAX(BR114-BQ114,0)/Inputs!$B$24)*DCF!D$6</f>
        <v>-2074.7197757696076</v>
      </c>
      <c r="CZ114" s="15">
        <f ca="1">(BS114*DCF!E$46-DCF!E$5*MAX(BS114*DCF!E$46,0)-MAX(BS114-BR114,0)/Inputs!$B$24)*DCF!E$6</f>
        <v>-688.66304146038658</v>
      </c>
      <c r="DA114" s="15">
        <f ca="1">(BT114*DCF!F$46-DCF!F$5*MAX(BT114*DCF!F$46,0)-MAX(BT114-BS114,0)/Inputs!$B$24)*DCF!F$6</f>
        <v>-640.64798684620337</v>
      </c>
      <c r="DB114" s="15">
        <f ca="1">(BU114*DCF!G$46-DCF!G$5*MAX(BU114*DCF!G$46,0)-MAX(BU114-BT114,0)/Inputs!$B$24)*DCF!G$6</f>
        <v>-1945.1548550639379</v>
      </c>
      <c r="DC114" s="15">
        <f ca="1">(BV114*DCF!H$46-DCF!H$5*MAX(BV114*DCF!H$46,0)-MAX(BV114-BU114,0)/Inputs!$B$24)*DCF!H$6</f>
        <v>-1043.5076724608459</v>
      </c>
      <c r="DD114" s="15">
        <f ca="1">(BW114*DCF!I$46-DCF!I$5*MAX(BW114*DCF!I$46,0)-MAX(BW114-BV114,0)/Inputs!$B$24)*DCF!I$6</f>
        <v>322.29885806243209</v>
      </c>
      <c r="DE114" s="15">
        <f ca="1">(BX114*DCF!J$46-DCF!J$5*MAX(BX114*DCF!J$46,0)-MAX(BX114-BW114,0)/Inputs!$B$24)*DCF!J$6</f>
        <v>-506.99709137488514</v>
      </c>
      <c r="DF114" s="15">
        <f ca="1">(BY114*DCF!K$46-DCF!K$5*MAX(BY114*DCF!K$46,0)-MAX(BY114-BX114,0)/Inputs!$B$24)*DCF!K$6</f>
        <v>-2723.3400986804136</v>
      </c>
      <c r="DG114" s="15">
        <f ca="1">(BZ114*DCF!L$46-DCF!L$5*MAX(BZ114*DCF!L$46,0)-MAX(BZ114-BY114,0)/Inputs!$B$24)*DCF!L$6</f>
        <v>-1526.0738561320343</v>
      </c>
      <c r="DH114" s="15">
        <f ca="1">(CA114*DCF!M$46-DCF!M$5*MAX(CA114*DCF!M$46,0)-MAX(CA114-BZ114,0)/Inputs!$B$24)*DCF!M$6</f>
        <v>1458.9981938413657</v>
      </c>
      <c r="DI114" s="15">
        <f ca="1">SUM(CB114:CL114)+BE114*DCF!M$10*(1+Inputs!$B$30)*(1-Inputs!$B$33)*(1-Inputs!$B$30/Inputs!$B$31)/(Inputs!$B$29-Inputs!$B$30)*DCF!M$6</f>
        <v>127199.71123897847</v>
      </c>
      <c r="DJ114" s="15">
        <f ca="1">SUM(CM114:CW114)+BP114*DCF!M$28*(1+Inputs!$B$30)*(1-Inputs!$B$33)*(1-Inputs!$B$30/Inputs!$B$31)/(Inputs!$B$29-Inputs!$B$30)*DCF!M$6</f>
        <v>599108.70674843912</v>
      </c>
      <c r="DK114" s="15">
        <f ca="1">SUM(CX114:DH114)+CA114*DCF!M$46*(1+Inputs!$B$30)*(1-Inputs!$B$33)*(1-Inputs!$B$30/Inputs!$B$31)/(Inputs!$B$29-Inputs!$B$30)*DCF!M$6</f>
        <v>135303.67234388963</v>
      </c>
      <c r="DM114" s="15">
        <f ca="1">DI114+DJ114+DK114+Inputs!$B$34+Inputs!$B$36-Inputs!$B$35</f>
        <v>938463.09033130715</v>
      </c>
    </row>
    <row r="115" spans="1:117" x14ac:dyDescent="0.75">
      <c r="A115" s="11">
        <v>102</v>
      </c>
      <c r="C115" s="24">
        <f t="shared" ca="1" si="70"/>
        <v>0.23056637855350309</v>
      </c>
      <c r="D115" s="24">
        <f t="shared" ca="1" si="70"/>
        <v>0.58782875015324609</v>
      </c>
      <c r="E115" s="24">
        <f t="shared" ca="1" si="70"/>
        <v>1.815423816588229</v>
      </c>
      <c r="F115" s="24">
        <f t="shared" ca="1" si="70"/>
        <v>-0.69812380317336087</v>
      </c>
      <c r="G115" s="24">
        <f t="shared" ca="1" si="70"/>
        <v>-0.40642424244019526</v>
      </c>
      <c r="H115" s="24">
        <f t="shared" ca="1" si="70"/>
        <v>-1.0154925059877018</v>
      </c>
      <c r="I115" s="24">
        <f t="shared" ca="1" si="70"/>
        <v>-0.68647770059409152</v>
      </c>
      <c r="J115" s="24">
        <f t="shared" ca="1" si="70"/>
        <v>0.47576999237729839</v>
      </c>
      <c r="K115" s="24">
        <f t="shared" ca="1" si="70"/>
        <v>-0.68279658055288839</v>
      </c>
      <c r="L115" s="24">
        <f t="shared" ca="1" si="70"/>
        <v>-1.8147735460710421</v>
      </c>
      <c r="M115" s="24">
        <f t="shared" ca="1" si="70"/>
        <v>-2.0982754857682449</v>
      </c>
      <c r="N115" s="24">
        <f ca="1">SQRT(Inputs!$B$38)*C115+SQRT(1-Inputs!$B$38)*_xlfn.NORM.S.INV(RAND())</f>
        <v>-0.78073534816751144</v>
      </c>
      <c r="O115" s="24">
        <f ca="1">SQRT(Inputs!$B$38)*D115+SQRT(1-Inputs!$B$38)*_xlfn.NORM.S.INV(RAND())</f>
        <v>1.088476416136926</v>
      </c>
      <c r="P115" s="24">
        <f ca="1">SQRT(Inputs!$B$38)*E115+SQRT(1-Inputs!$B$38)*_xlfn.NORM.S.INV(RAND())</f>
        <v>2.8050295084886461</v>
      </c>
      <c r="Q115" s="24">
        <f ca="1">SQRT(Inputs!$B$38)*F115+SQRT(1-Inputs!$B$38)*_xlfn.NORM.S.INV(RAND())</f>
        <v>-1.3416262991914041</v>
      </c>
      <c r="R115" s="24">
        <f ca="1">SQRT(Inputs!$B$38)*G115+SQRT(1-Inputs!$B$38)*_xlfn.NORM.S.INV(RAND())</f>
        <v>-0.66314697718146542</v>
      </c>
      <c r="S115" s="24">
        <f ca="1">SQRT(Inputs!$B$38)*H115+SQRT(1-Inputs!$B$38)*_xlfn.NORM.S.INV(RAND())</f>
        <v>-1.6589461648099846</v>
      </c>
      <c r="T115" s="24">
        <f ca="1">SQRT(Inputs!$B$38)*I115+SQRT(1-Inputs!$B$38)*_xlfn.NORM.S.INV(RAND())</f>
        <v>0.36139191395118109</v>
      </c>
      <c r="U115" s="24">
        <f ca="1">SQRT(Inputs!$B$38)*J115+SQRT(1-Inputs!$B$38)*_xlfn.NORM.S.INV(RAND())</f>
        <v>-0.38076457677348496</v>
      </c>
      <c r="V115" s="24">
        <f ca="1">SQRT(Inputs!$B$38)*K115+SQRT(1-Inputs!$B$38)*_xlfn.NORM.S.INV(RAND())</f>
        <v>-0.51724616641735599</v>
      </c>
      <c r="W115" s="24">
        <f ca="1">SQRT(Inputs!$B$38)*L115+SQRT(1-Inputs!$B$38)*_xlfn.NORM.S.INV(RAND())</f>
        <v>-1.2115667487513053</v>
      </c>
      <c r="X115" s="24">
        <f ca="1">SQRT(Inputs!$B$38)*M115+SQRT(1-Inputs!$B$38)*_xlfn.NORM.S.INV(RAND())</f>
        <v>-1.753187372949587</v>
      </c>
      <c r="Y115" s="24">
        <f ca="1">SQRT(Inputs!$B$38)*C115+SQRT(1-Inputs!$B$38)*_xlfn.NORM.S.INV(RAND())</f>
        <v>-6.4492393122817238E-2</v>
      </c>
      <c r="Z115" s="24">
        <f ca="1">SQRT(Inputs!$B$38)*D115+SQRT(1-Inputs!$B$38)*_xlfn.NORM.S.INV(RAND())</f>
        <v>0.9736907650380584</v>
      </c>
      <c r="AA115" s="24">
        <f ca="1">SQRT(Inputs!$B$38)*E115+SQRT(1-Inputs!$B$38)*_xlfn.NORM.S.INV(RAND())</f>
        <v>0.34948499442616332</v>
      </c>
      <c r="AB115" s="24">
        <f ca="1">SQRT(Inputs!$B$38)*F115+SQRT(1-Inputs!$B$38)*_xlfn.NORM.S.INV(RAND())</f>
        <v>0.70815054647509634</v>
      </c>
      <c r="AC115" s="24">
        <f ca="1">SQRT(Inputs!$B$38)*G115+SQRT(1-Inputs!$B$38)*_xlfn.NORM.S.INV(RAND())</f>
        <v>-1.4900983696589882</v>
      </c>
      <c r="AD115" s="24">
        <f ca="1">SQRT(Inputs!$B$38)*H115+SQRT(1-Inputs!$B$38)*_xlfn.NORM.S.INV(RAND())</f>
        <v>-1.5635728704298497</v>
      </c>
      <c r="AE115" s="24">
        <f ca="1">SQRT(Inputs!$B$38)*I115+SQRT(1-Inputs!$B$38)*_xlfn.NORM.S.INV(RAND())</f>
        <v>1.2918106640741711</v>
      </c>
      <c r="AF115" s="24">
        <f ca="1">SQRT(Inputs!$B$38)*J115+SQRT(1-Inputs!$B$38)*_xlfn.NORM.S.INV(RAND())</f>
        <v>-3.1474710659638472E-2</v>
      </c>
      <c r="AG115" s="24">
        <f ca="1">SQRT(Inputs!$B$38)*K115+SQRT(1-Inputs!$B$38)*_xlfn.NORM.S.INV(RAND())</f>
        <v>0.14981805423698358</v>
      </c>
      <c r="AH115" s="24">
        <f ca="1">SQRT(Inputs!$B$38)*L115+SQRT(1-Inputs!$B$38)*_xlfn.NORM.S.INV(RAND())</f>
        <v>-1.8018982880996268</v>
      </c>
      <c r="AI115" s="24">
        <f ca="1">SQRT(Inputs!$B$38)*M115+SQRT(1-Inputs!$B$38)*_xlfn.NORM.S.INV(RAND())</f>
        <v>-0.7726601325286705</v>
      </c>
      <c r="AJ115" s="24">
        <f ca="1">SQRT(Inputs!$B$38)*C115+SQRT(1-Inputs!$B$38)*_xlfn.NORM.S.INV(RAND())</f>
        <v>-0.89069584679641545</v>
      </c>
      <c r="AK115" s="24">
        <f ca="1">SQRT(Inputs!$B$38)*D115+SQRT(1-Inputs!$B$38)*_xlfn.NORM.S.INV(RAND())</f>
        <v>-0.11082602526146396</v>
      </c>
      <c r="AL115" s="24">
        <f ca="1">SQRT(Inputs!$B$38)*E115+SQRT(1-Inputs!$B$38)*_xlfn.NORM.S.INV(RAND())</f>
        <v>-0.26009065545153875</v>
      </c>
      <c r="AM115" s="24">
        <f ca="1">SQRT(Inputs!$B$38)*F115+SQRT(1-Inputs!$B$38)*_xlfn.NORM.S.INV(RAND())</f>
        <v>-0.10703096611114127</v>
      </c>
      <c r="AN115" s="24">
        <f ca="1">SQRT(Inputs!$B$38)*G115+SQRT(1-Inputs!$B$38)*_xlfn.NORM.S.INV(RAND())</f>
        <v>-1.1531531135728053</v>
      </c>
      <c r="AO115" s="24">
        <f ca="1">SQRT(Inputs!$B$38)*H115+SQRT(1-Inputs!$B$38)*_xlfn.NORM.S.INV(RAND())</f>
        <v>-0.27652371861322605</v>
      </c>
      <c r="AP115" s="24">
        <f ca="1">SQRT(Inputs!$B$38)*I115+SQRT(1-Inputs!$B$38)*_xlfn.NORM.S.INV(RAND())</f>
        <v>-0.42509938693765059</v>
      </c>
      <c r="AQ115" s="24">
        <f ca="1">SQRT(Inputs!$B$38)*J115+SQRT(1-Inputs!$B$38)*_xlfn.NORM.S.INV(RAND())</f>
        <v>-0.83702708549339477</v>
      </c>
      <c r="AR115" s="24">
        <f ca="1">SQRT(Inputs!$B$38)*K115+SQRT(1-Inputs!$B$38)*_xlfn.NORM.S.INV(RAND())</f>
        <v>-0.7056971501928857</v>
      </c>
      <c r="AS115" s="24">
        <f ca="1">SQRT(Inputs!$B$38)*L115+SQRT(1-Inputs!$B$38)*_xlfn.NORM.S.INV(RAND())</f>
        <v>-1.1421044288650268</v>
      </c>
      <c r="AT115" s="24">
        <f ca="1">SQRT(Inputs!$B$38)*M115+SQRT(1-Inputs!$B$38)*_xlfn.NORM.S.INV(RAND())</f>
        <v>-2.6359187054923052</v>
      </c>
      <c r="AU115" s="15">
        <f ca="1">Inputs!$B$6*EXP($B$8-0.5*C$5^2+C$5*N115)</f>
        <v>4373.1217152532126</v>
      </c>
      <c r="AV115" s="15">
        <f t="shared" ca="1" si="37"/>
        <v>6246.9969276630427</v>
      </c>
      <c r="AW115" s="15">
        <f t="shared" ca="1" si="38"/>
        <v>11119.964803693991</v>
      </c>
      <c r="AX115" s="15">
        <f t="shared" ca="1" si="39"/>
        <v>11481.26799116708</v>
      </c>
      <c r="AY115" s="15">
        <f t="shared" ca="1" si="40"/>
        <v>12985.607645692628</v>
      </c>
      <c r="AZ115" s="15">
        <f t="shared" ca="1" si="41"/>
        <v>13230.018707391482</v>
      </c>
      <c r="BA115" s="15">
        <f t="shared" ca="1" si="42"/>
        <v>16814.251345281955</v>
      </c>
      <c r="BB115" s="15">
        <f t="shared" ca="1" si="43"/>
        <v>19815.238337590607</v>
      </c>
      <c r="BC115" s="15">
        <f t="shared" ca="1" si="44"/>
        <v>23086.652048495765</v>
      </c>
      <c r="BD115" s="15">
        <f t="shared" ca="1" si="45"/>
        <v>25253.135618289998</v>
      </c>
      <c r="BE115" s="15">
        <f t="shared" ca="1" si="46"/>
        <v>26377.562576217624</v>
      </c>
      <c r="BF115" s="15">
        <f ca="1">Inputs!$B$13*EXP($B$9-0.5*C$6^2+C$6*Y115)</f>
        <v>13655.310371770118</v>
      </c>
      <c r="BG115" s="15">
        <f t="shared" ca="1" si="47"/>
        <v>19838.67580532988</v>
      </c>
      <c r="BH115" s="15">
        <f t="shared" ca="1" si="48"/>
        <v>25685.749936499069</v>
      </c>
      <c r="BI115" s="15">
        <f t="shared" ca="1" si="49"/>
        <v>35064.232400625486</v>
      </c>
      <c r="BJ115" s="15">
        <f t="shared" ca="1" si="50"/>
        <v>34677.611318381154</v>
      </c>
      <c r="BK115" s="15">
        <f t="shared" ca="1" si="51"/>
        <v>34399.755775695463</v>
      </c>
      <c r="BL115" s="15">
        <f t="shared" ca="1" si="52"/>
        <v>49956.518518575802</v>
      </c>
      <c r="BM115" s="15">
        <f t="shared" ca="1" si="53"/>
        <v>61167.707552359578</v>
      </c>
      <c r="BN115" s="15">
        <f t="shared" ca="1" si="54"/>
        <v>76591.440410088049</v>
      </c>
      <c r="BO115" s="15">
        <f t="shared" ca="1" si="55"/>
        <v>76429.521117605327</v>
      </c>
      <c r="BP115" s="15">
        <f t="shared" ca="1" si="56"/>
        <v>86185.682308189163</v>
      </c>
      <c r="BQ115" s="15">
        <f ca="1">Inputs!$B$20*EXP($B$10-0.5*C$7^2+C$7*AJ115)</f>
        <v>3127.5783322319221</v>
      </c>
      <c r="BR115" s="15">
        <f t="shared" ca="1" si="57"/>
        <v>4096.9565675674467</v>
      </c>
      <c r="BS115" s="15">
        <f t="shared" ca="1" si="58"/>
        <v>5206.5263165412925</v>
      </c>
      <c r="BT115" s="15">
        <f t="shared" ca="1" si="59"/>
        <v>6979.9110586195702</v>
      </c>
      <c r="BU115" s="15">
        <f t="shared" ca="1" si="60"/>
        <v>7318.045033145062</v>
      </c>
      <c r="BV115" s="15">
        <f t="shared" ca="1" si="61"/>
        <v>9566.5549665581439</v>
      </c>
      <c r="BW115" s="15">
        <f t="shared" ca="1" si="62"/>
        <v>12200.946677586217</v>
      </c>
      <c r="BX115" s="15">
        <f t="shared" ca="1" si="63"/>
        <v>14428.802478339707</v>
      </c>
      <c r="BY115" s="15">
        <f t="shared" ca="1" si="64"/>
        <v>17663.785834988936</v>
      </c>
      <c r="BZ115" s="15">
        <f t="shared" ca="1" si="65"/>
        <v>20090.995673912319</v>
      </c>
      <c r="CA115" s="15">
        <f t="shared" ca="1" si="66"/>
        <v>17666.817597181758</v>
      </c>
      <c r="CB115" s="15">
        <f ca="1">(AU115*DCF!C$10-DCF!C$5*MAX(AU115*DCF!C$10,0)-MAX(AU115-Inputs!$B$6,0)/Inputs!$B$10)*DCF!C$6</f>
        <v>1047.2748178317515</v>
      </c>
      <c r="CC115" s="15">
        <f ca="1">(AV115*DCF!D$10-DCF!D$5*MAX(AV115*DCF!D$10,0)-MAX(AV115-AU115,0)/Inputs!$B$10)*DCF!D$6</f>
        <v>1065.7677513550236</v>
      </c>
      <c r="CD115" s="15">
        <f ca="1">(AW115*DCF!E$10-DCF!E$5*MAX(AW115*DCF!E$10,0)-MAX(AW115-AV115,0)/Inputs!$B$10)*DCF!E$6</f>
        <v>1469.8286947755978</v>
      </c>
      <c r="CE115" s="15">
        <f ca="1">(AX115*DCF!F$10-DCF!F$5*MAX(AX115*DCF!F$10,0)-MAX(AX115-AW115,0)/Inputs!$B$10)*DCF!F$6</f>
        <v>2431.1642694109501</v>
      </c>
      <c r="CF115" s="15">
        <f ca="1">(AY115*DCF!G$10-DCF!G$5*MAX(AY115*DCF!G$10,0)-MAX(AY115-AX115,0)/Inputs!$B$10)*DCF!G$6</f>
        <v>2386.3925531106602</v>
      </c>
      <c r="CG115" s="15">
        <f ca="1">(AZ115*DCF!H$10-DCF!H$5*MAX(AZ115*DCF!H$10,0)-MAX(AZ115-AY115,0)/Inputs!$B$10)*DCF!H$6</f>
        <v>2525.2180560412639</v>
      </c>
      <c r="CH115" s="15">
        <f ca="1">(BA115*DCF!I$10-DCF!I$5*MAX(BA115*DCF!I$10,0)-MAX(BA115-AZ115,0)/Inputs!$B$10)*DCF!I$6</f>
        <v>2483.4106022504611</v>
      </c>
      <c r="CI115" s="15">
        <f ca="1">(BB115*DCF!J$10-DCF!J$5*MAX(BB115*DCF!J$10,0)-MAX(BB115-BA115,0)/Inputs!$B$10)*DCF!J$6</f>
        <v>2945.5907501224297</v>
      </c>
      <c r="CJ115" s="15">
        <f ca="1">(BC115*DCF!K$10-DCF!K$5*MAX(BC115*DCF!K$10,0)-MAX(BC115-BB115,0)/Inputs!$B$10)*DCF!K$6</f>
        <v>3258.63208658351</v>
      </c>
      <c r="CK115" s="15">
        <f ca="1">(BD115*DCF!L$10-DCF!L$5*MAX(BD115*DCF!L$10,0)-MAX(BD115-BC115,0)/Inputs!$B$10)*DCF!L$6</f>
        <v>3528.491660039459</v>
      </c>
      <c r="CL115" s="15">
        <f ca="1">(BE115*DCF!M$10-DCF!M$5*MAX(BE115*DCF!M$10,0)-MAX(BE115-BD115,0)/Inputs!$B$10)*DCF!M$6</f>
        <v>3587.8904336041255</v>
      </c>
      <c r="CM115" s="15">
        <f ca="1">(BF115*DCF!C$28-DCF!C$5*MAX(BF115*DCF!C$28,0)-MAX(BF115-Inputs!$B$13,0)/Inputs!$B$17)*DCF!C$6</f>
        <v>3643.6519639300232</v>
      </c>
      <c r="CN115" s="15">
        <f ca="1">(BG115*DCF!D$28-DCF!D$5*MAX(BG115*DCF!D$28,0)-MAX(BG115-BF115,0)/Inputs!$B$17)*DCF!D$6</f>
        <v>4523.7522281731599</v>
      </c>
      <c r="CO115" s="15">
        <f ca="1">(BH115*DCF!E$28-DCF!E$5*MAX(BH115*DCF!E$28,0)-MAX(BH115-BG115,0)/Inputs!$B$17)*DCF!E$6</f>
        <v>6122.2839263190162</v>
      </c>
      <c r="CP115" s="15">
        <f ca="1">(BI115*DCF!F$28-DCF!F$5*MAX(BI115*DCF!F$28,0)-MAX(BI115-BH115,0)/Inputs!$B$17)*DCF!F$6</f>
        <v>7811.5145038286373</v>
      </c>
      <c r="CQ115" s="15">
        <f ca="1">(BJ115*DCF!G$28-DCF!G$5*MAX(BJ115*DCF!G$28,0)-MAX(BJ115-BI115,0)/Inputs!$B$17)*DCF!G$6</f>
        <v>8997.3693548329265</v>
      </c>
      <c r="CR115" s="15">
        <f ca="1">(BK115*DCF!H$28-DCF!H$5*MAX(BK115*DCF!H$28,0)-MAX(BK115-BJ115,0)/Inputs!$B$17)*DCF!H$6</f>
        <v>8507.4391264846327</v>
      </c>
      <c r="CS115" s="15">
        <f ca="1">(BL115*DCF!I$28-DCF!I$5*MAX(BL115*DCF!I$28,0)-MAX(BL115-BK115,0)/Inputs!$B$17)*DCF!I$6</f>
        <v>9514.5546716600056</v>
      </c>
      <c r="CT115" s="15">
        <f ca="1">(BM115*DCF!J$28-DCF!J$5*MAX(BM115*DCF!J$28,0)-MAX(BM115-BL115,0)/Inputs!$B$17)*DCF!J$6</f>
        <v>12158.964624937407</v>
      </c>
      <c r="CU115" s="15">
        <f ca="1">(BN115*DCF!K$28-DCF!K$5*MAX(BN115*DCF!K$28,0)-MAX(BN115-BM115,0)/Inputs!$B$17)*DCF!K$6</f>
        <v>14285.626173946179</v>
      </c>
      <c r="CV115" s="15">
        <f ca="1">(BO115*DCF!L$28-DCF!L$5*MAX(BO115*DCF!L$28,0)-MAX(BO115-BN115,0)/Inputs!$B$17)*DCF!L$6</f>
        <v>15249.293708945352</v>
      </c>
      <c r="CW115" s="15">
        <f ca="1">(BP115*DCF!M$28-DCF!M$5*MAX(BP115*DCF!M$28,0)-MAX(BP115-BO115,0)/Inputs!$B$17)*DCF!M$6</f>
        <v>15196.093018760013</v>
      </c>
      <c r="CX115" s="15">
        <f ca="1">(BQ115*DCF!C$46-DCF!C$5*MAX(BQ115*DCF!C$46,0)-MAX(BQ115-Inputs!$B$20,0)/Inputs!$B$24)*DCF!C$6</f>
        <v>-722.30446471868868</v>
      </c>
      <c r="CY115" s="15">
        <f ca="1">(BR115*DCF!D$46-DCF!D$5*MAX(BR115*DCF!D$46,0)-MAX(BR115-BQ115,0)/Inputs!$B$24)*DCF!D$6</f>
        <v>-1112.8805902692973</v>
      </c>
      <c r="CZ115" s="15">
        <f ca="1">(BS115*DCF!E$46-DCF!E$5*MAX(BS115*DCF!E$46,0)-MAX(BS115-BR115,0)/Inputs!$B$24)*DCF!E$6</f>
        <v>-1053.0426512468957</v>
      </c>
      <c r="DA115" s="15">
        <f ca="1">(BT115*DCF!F$46-DCF!F$5*MAX(BT115*DCF!F$46,0)-MAX(BT115-BS115,0)/Inputs!$B$24)*DCF!F$6</f>
        <v>-1154.0666992116687</v>
      </c>
      <c r="DB115" s="15">
        <f ca="1">(BU115*DCF!G$46-DCF!G$5*MAX(BU115*DCF!G$46,0)-MAX(BU115-BT115,0)/Inputs!$B$24)*DCF!G$6</f>
        <v>-359.90616454223414</v>
      </c>
      <c r="DC115" s="15">
        <f ca="1">(BV115*DCF!H$46-DCF!H$5*MAX(BV115*DCF!H$46,0)-MAX(BV115-BU115,0)/Inputs!$B$24)*DCF!H$6</f>
        <v>-698.71068495917871</v>
      </c>
      <c r="DD115" s="15">
        <f ca="1">(BW115*DCF!I$46-DCF!I$5*MAX(BW115*DCF!I$46,0)-MAX(BW115-BV115,0)/Inputs!$B$24)*DCF!I$6</f>
        <v>-474.4463550933981</v>
      </c>
      <c r="DE115" s="15">
        <f ca="1">(BX115*DCF!J$46-DCF!J$5*MAX(BX115*DCF!J$46,0)-MAX(BX115-BW115,0)/Inputs!$B$24)*DCF!J$6</f>
        <v>14.457391483280306</v>
      </c>
      <c r="DF115" s="15">
        <f ca="1">(BY115*DCF!K$46-DCF!K$5*MAX(BY115*DCF!K$46,0)-MAX(BY115-BX115,0)/Inputs!$B$24)*DCF!K$6</f>
        <v>216.52958663534702</v>
      </c>
      <c r="DG115" s="15">
        <f ca="1">(BZ115*DCF!L$46-DCF!L$5*MAX(BZ115*DCF!L$46,0)-MAX(BZ115-BY115,0)/Inputs!$B$24)*DCF!L$6</f>
        <v>839.51207589374644</v>
      </c>
      <c r="DH115" s="15">
        <f ca="1">(CA115*DCF!M$46-DCF!M$5*MAX(CA115*DCF!M$46,0)-MAX(CA115-BZ115,0)/Inputs!$B$24)*DCF!M$6</f>
        <v>1385.0091480018345</v>
      </c>
      <c r="DI115" s="15">
        <f ca="1">SUM(CB115:CL115)+BE115*DCF!M$10*(1+Inputs!$B$30)*(1-Inputs!$B$33)*(1-Inputs!$B$30/Inputs!$B$31)/(Inputs!$B$29-Inputs!$B$30)*DCF!M$6</f>
        <v>100138.76713189374</v>
      </c>
      <c r="DJ115" s="15">
        <f ca="1">SUM(CM115:CW115)+BP115*DCF!M$28*(1+Inputs!$B$30)*(1-Inputs!$B$33)*(1-Inputs!$B$30/Inputs!$B$31)/(Inputs!$B$29-Inputs!$B$30)*DCF!M$6</f>
        <v>425818.40137028799</v>
      </c>
      <c r="DK115" s="15">
        <f ca="1">SUM(CX115:DH115)+CA115*DCF!M$46*(1+Inputs!$B$30)*(1-Inputs!$B$33)*(1-Inputs!$B$30/Inputs!$B$31)/(Inputs!$B$29-Inputs!$B$30)*DCF!M$6</f>
        <v>24195.143365547367</v>
      </c>
      <c r="DM115" s="15">
        <f ca="1">DI115+DJ115+DK115+Inputs!$B$34+Inputs!$B$36-Inputs!$B$35</f>
        <v>627003.31186772918</v>
      </c>
    </row>
    <row r="116" spans="1:117" x14ac:dyDescent="0.75">
      <c r="A116" s="11">
        <v>103</v>
      </c>
      <c r="C116" s="24">
        <f t="shared" ca="1" si="70"/>
        <v>0.44808165904472169</v>
      </c>
      <c r="D116" s="24">
        <f t="shared" ca="1" si="70"/>
        <v>-0.54513501793817476</v>
      </c>
      <c r="E116" s="24">
        <f t="shared" ca="1" si="70"/>
        <v>-2.2675904088681262</v>
      </c>
      <c r="F116" s="24">
        <f t="shared" ca="1" si="70"/>
        <v>-0.7665079369151051</v>
      </c>
      <c r="G116" s="24">
        <f t="shared" ca="1" si="70"/>
        <v>-1.5855713085632965</v>
      </c>
      <c r="H116" s="24">
        <f t="shared" ca="1" si="70"/>
        <v>-0.52537301659911839</v>
      </c>
      <c r="I116" s="24">
        <f t="shared" ca="1" si="70"/>
        <v>0.32418039748352934</v>
      </c>
      <c r="J116" s="24">
        <f t="shared" ca="1" si="70"/>
        <v>-1.9373107059139458</v>
      </c>
      <c r="K116" s="24">
        <f t="shared" ca="1" si="70"/>
        <v>-1.050157946171169</v>
      </c>
      <c r="L116" s="24">
        <f t="shared" ca="1" si="70"/>
        <v>0.99852180014274405</v>
      </c>
      <c r="M116" s="24">
        <f t="shared" ca="1" si="70"/>
        <v>0.61309435436206716</v>
      </c>
      <c r="N116" s="24">
        <f ca="1">SQRT(Inputs!$B$38)*C116+SQRT(1-Inputs!$B$38)*_xlfn.NORM.S.INV(RAND())</f>
        <v>1.4150077262118048</v>
      </c>
      <c r="O116" s="24">
        <f ca="1">SQRT(Inputs!$B$38)*D116+SQRT(1-Inputs!$B$38)*_xlfn.NORM.S.INV(RAND())</f>
        <v>0.41024873068361345</v>
      </c>
      <c r="P116" s="24">
        <f ca="1">SQRT(Inputs!$B$38)*E116+SQRT(1-Inputs!$B$38)*_xlfn.NORM.S.INV(RAND())</f>
        <v>-1.3884897658028781</v>
      </c>
      <c r="Q116" s="24">
        <f ca="1">SQRT(Inputs!$B$38)*F116+SQRT(1-Inputs!$B$38)*_xlfn.NORM.S.INV(RAND())</f>
        <v>-0.37722102045993089</v>
      </c>
      <c r="R116" s="24">
        <f ca="1">SQRT(Inputs!$B$38)*G116+SQRT(1-Inputs!$B$38)*_xlfn.NORM.S.INV(RAND())</f>
        <v>7.6648027504535476E-2</v>
      </c>
      <c r="S116" s="24">
        <f ca="1">SQRT(Inputs!$B$38)*H116+SQRT(1-Inputs!$B$38)*_xlfn.NORM.S.INV(RAND())</f>
        <v>-0.7020800171163819</v>
      </c>
      <c r="T116" s="24">
        <f ca="1">SQRT(Inputs!$B$38)*I116+SQRT(1-Inputs!$B$38)*_xlfn.NORM.S.INV(RAND())</f>
        <v>0.66380854198015482</v>
      </c>
      <c r="U116" s="24">
        <f ca="1">SQRT(Inputs!$B$38)*J116+SQRT(1-Inputs!$B$38)*_xlfn.NORM.S.INV(RAND())</f>
        <v>-1.8378697035411453</v>
      </c>
      <c r="V116" s="24">
        <f ca="1">SQRT(Inputs!$B$38)*K116+SQRT(1-Inputs!$B$38)*_xlfn.NORM.S.INV(RAND())</f>
        <v>-1.2910003180648988</v>
      </c>
      <c r="W116" s="24">
        <f ca="1">SQRT(Inputs!$B$38)*L116+SQRT(1-Inputs!$B$38)*_xlfn.NORM.S.INV(RAND())</f>
        <v>0.64224148594898089</v>
      </c>
      <c r="X116" s="24">
        <f ca="1">SQRT(Inputs!$B$38)*M116+SQRT(1-Inputs!$B$38)*_xlfn.NORM.S.INV(RAND())</f>
        <v>1.4605648802450877</v>
      </c>
      <c r="Y116" s="24">
        <f ca="1">SQRT(Inputs!$B$38)*C116+SQRT(1-Inputs!$B$38)*_xlfn.NORM.S.INV(RAND())</f>
        <v>-0.10273847381333737</v>
      </c>
      <c r="Z116" s="24">
        <f ca="1">SQRT(Inputs!$B$38)*D116+SQRT(1-Inputs!$B$38)*_xlfn.NORM.S.INV(RAND())</f>
        <v>-1.6416539358127351</v>
      </c>
      <c r="AA116" s="24">
        <f ca="1">SQRT(Inputs!$B$38)*E116+SQRT(1-Inputs!$B$38)*_xlfn.NORM.S.INV(RAND())</f>
        <v>-1.7713164600855538</v>
      </c>
      <c r="AB116" s="24">
        <f ca="1">SQRT(Inputs!$B$38)*F116+SQRT(1-Inputs!$B$38)*_xlfn.NORM.S.INV(RAND())</f>
        <v>0.74989711584643182</v>
      </c>
      <c r="AC116" s="24">
        <f ca="1">SQRT(Inputs!$B$38)*G116+SQRT(1-Inputs!$B$38)*_xlfn.NORM.S.INV(RAND())</f>
        <v>-1.3421685306333568</v>
      </c>
      <c r="AD116" s="24">
        <f ca="1">SQRT(Inputs!$B$38)*H116+SQRT(1-Inputs!$B$38)*_xlfn.NORM.S.INV(RAND())</f>
        <v>8.9019344949855139E-2</v>
      </c>
      <c r="AE116" s="24">
        <f ca="1">SQRT(Inputs!$B$38)*I116+SQRT(1-Inputs!$B$38)*_xlfn.NORM.S.INV(RAND())</f>
        <v>-0.22943545781117314</v>
      </c>
      <c r="AF116" s="24">
        <f ca="1">SQRT(Inputs!$B$38)*J116+SQRT(1-Inputs!$B$38)*_xlfn.NORM.S.INV(RAND())</f>
        <v>-1.6476845945660892</v>
      </c>
      <c r="AG116" s="24">
        <f ca="1">SQRT(Inputs!$B$38)*K116+SQRT(1-Inputs!$B$38)*_xlfn.NORM.S.INV(RAND())</f>
        <v>-1.4735023708143786</v>
      </c>
      <c r="AH116" s="24">
        <f ca="1">SQRT(Inputs!$B$38)*L116+SQRT(1-Inputs!$B$38)*_xlfn.NORM.S.INV(RAND())</f>
        <v>2.4305968679503156</v>
      </c>
      <c r="AI116" s="24">
        <f ca="1">SQRT(Inputs!$B$38)*M116+SQRT(1-Inputs!$B$38)*_xlfn.NORM.S.INV(RAND())</f>
        <v>-2.021248793336262</v>
      </c>
      <c r="AJ116" s="24">
        <f ca="1">SQRT(Inputs!$B$38)*C116+SQRT(1-Inputs!$B$38)*_xlfn.NORM.S.INV(RAND())</f>
        <v>0.40250671707801217</v>
      </c>
      <c r="AK116" s="24">
        <f ca="1">SQRT(Inputs!$B$38)*D116+SQRT(1-Inputs!$B$38)*_xlfn.NORM.S.INV(RAND())</f>
        <v>0.27680389053659582</v>
      </c>
      <c r="AL116" s="24">
        <f ca="1">SQRT(Inputs!$B$38)*E116+SQRT(1-Inputs!$B$38)*_xlfn.NORM.S.INV(RAND())</f>
        <v>-0.5703158678186121</v>
      </c>
      <c r="AM116" s="24">
        <f ca="1">SQRT(Inputs!$B$38)*F116+SQRT(1-Inputs!$B$38)*_xlfn.NORM.S.INV(RAND())</f>
        <v>-0.4470807005903441</v>
      </c>
      <c r="AN116" s="24">
        <f ca="1">SQRT(Inputs!$B$38)*G116+SQRT(1-Inputs!$B$38)*_xlfn.NORM.S.INV(RAND())</f>
        <v>-1.2054530140502917</v>
      </c>
      <c r="AO116" s="24">
        <f ca="1">SQRT(Inputs!$B$38)*H116+SQRT(1-Inputs!$B$38)*_xlfn.NORM.S.INV(RAND())</f>
        <v>-1.2660274864559811</v>
      </c>
      <c r="AP116" s="24">
        <f ca="1">SQRT(Inputs!$B$38)*I116+SQRT(1-Inputs!$B$38)*_xlfn.NORM.S.INV(RAND())</f>
        <v>0.42497857394007621</v>
      </c>
      <c r="AQ116" s="24">
        <f ca="1">SQRT(Inputs!$B$38)*J116+SQRT(1-Inputs!$B$38)*_xlfn.NORM.S.INV(RAND())</f>
        <v>-0.10088098262802814</v>
      </c>
      <c r="AR116" s="24">
        <f ca="1">SQRT(Inputs!$B$38)*K116+SQRT(1-Inputs!$B$38)*_xlfn.NORM.S.INV(RAND())</f>
        <v>-0.3787463233781686</v>
      </c>
      <c r="AS116" s="24">
        <f ca="1">SQRT(Inputs!$B$38)*L116+SQRT(1-Inputs!$B$38)*_xlfn.NORM.S.INV(RAND())</f>
        <v>0.17349132409570456</v>
      </c>
      <c r="AT116" s="24">
        <f ca="1">SQRT(Inputs!$B$38)*M116+SQRT(1-Inputs!$B$38)*_xlfn.NORM.S.INV(RAND())</f>
        <v>-0.14097394921294121</v>
      </c>
      <c r="AU116" s="15">
        <f ca="1">Inputs!$B$6*EXP($B$8-0.5*C$5^2+C$5*N116)</f>
        <v>6239.5545238991717</v>
      </c>
      <c r="AV116" s="15">
        <f t="shared" ca="1" si="37"/>
        <v>8067.2395822625203</v>
      </c>
      <c r="AW116" s="15">
        <f t="shared" ca="1" si="38"/>
        <v>8156.5874121994584</v>
      </c>
      <c r="AX116" s="15">
        <f t="shared" ca="1" si="39"/>
        <v>9499.9499512372568</v>
      </c>
      <c r="AY116" s="15">
        <f t="shared" ca="1" si="40"/>
        <v>11714.301795264224</v>
      </c>
      <c r="AZ116" s="15">
        <f t="shared" ca="1" si="41"/>
        <v>13260.991682276268</v>
      </c>
      <c r="BA116" s="15">
        <f t="shared" ca="1" si="42"/>
        <v>17395.577912682413</v>
      </c>
      <c r="BB116" s="15">
        <f t="shared" ca="1" si="43"/>
        <v>17715.741758608623</v>
      </c>
      <c r="BC116" s="15">
        <f t="shared" ca="1" si="44"/>
        <v>19155.053466369169</v>
      </c>
      <c r="BD116" s="15">
        <f t="shared" ca="1" si="45"/>
        <v>24919.621575224406</v>
      </c>
      <c r="BE116" s="15">
        <f t="shared" ca="1" si="46"/>
        <v>34880.519536907377</v>
      </c>
      <c r="BF116" s="15">
        <f ca="1">Inputs!$B$13*EXP($B$9-0.5*C$6^2+C$6*Y116)</f>
        <v>13552.164645980945</v>
      </c>
      <c r="BG116" s="15">
        <f t="shared" ca="1" si="47"/>
        <v>12282.095249227646</v>
      </c>
      <c r="BH116" s="15">
        <f t="shared" ca="1" si="48"/>
        <v>11186.357200210245</v>
      </c>
      <c r="BI116" s="15">
        <f t="shared" ca="1" si="49"/>
        <v>15369.204027533347</v>
      </c>
      <c r="BJ116" s="15">
        <f t="shared" ca="1" si="50"/>
        <v>15527.332763441307</v>
      </c>
      <c r="BK116" s="15">
        <f t="shared" ca="1" si="51"/>
        <v>19289.220852397331</v>
      </c>
      <c r="BL116" s="15">
        <f t="shared" ca="1" si="52"/>
        <v>23000.34450458939</v>
      </c>
      <c r="BM116" s="15">
        <f t="shared" ca="1" si="53"/>
        <v>23039.214596928636</v>
      </c>
      <c r="BN116" s="15">
        <f t="shared" ca="1" si="54"/>
        <v>23748.792030430308</v>
      </c>
      <c r="BO116" s="15">
        <f t="shared" ca="1" si="55"/>
        <v>38760.496312348478</v>
      </c>
      <c r="BP116" s="15">
        <f t="shared" ca="1" si="56"/>
        <v>37942.659490492828</v>
      </c>
      <c r="BQ116" s="15">
        <f ca="1">Inputs!$B$20*EXP($B$10-0.5*C$7^2+C$7*AJ116)</f>
        <v>4947.7630787289527</v>
      </c>
      <c r="BR116" s="15">
        <f t="shared" ca="1" si="57"/>
        <v>7330.3588601434449</v>
      </c>
      <c r="BS116" s="15">
        <f t="shared" ca="1" si="58"/>
        <v>8521.5256442579848</v>
      </c>
      <c r="BT116" s="15">
        <f t="shared" ca="1" si="59"/>
        <v>10449.066632688549</v>
      </c>
      <c r="BU116" s="15">
        <f t="shared" ca="1" si="60"/>
        <v>10817.494701593951</v>
      </c>
      <c r="BV116" s="15">
        <f t="shared" ca="1" si="61"/>
        <v>11315.357501961713</v>
      </c>
      <c r="BW116" s="15">
        <f t="shared" ca="1" si="62"/>
        <v>17276.023517480739</v>
      </c>
      <c r="BX116" s="15">
        <f t="shared" ca="1" si="63"/>
        <v>23679.523830149214</v>
      </c>
      <c r="BY116" s="15">
        <f t="shared" ca="1" si="64"/>
        <v>30859.808516019064</v>
      </c>
      <c r="BZ116" s="15">
        <f t="shared" ca="1" si="65"/>
        <v>44703.903683166558</v>
      </c>
      <c r="CA116" s="15">
        <f t="shared" ca="1" si="66"/>
        <v>61241.858094196185</v>
      </c>
      <c r="CB116" s="15">
        <f ca="1">(AU116*DCF!C$10-DCF!C$5*MAX(AU116*DCF!C$10,0)-MAX(AU116-Inputs!$B$6,0)/Inputs!$B$10)*DCF!C$6</f>
        <v>1033.9668192315867</v>
      </c>
      <c r="CC116" s="15">
        <f ca="1">(AV116*DCF!D$10-DCF!D$5*MAX(AV116*DCF!D$10,0)-MAX(AV116-AU116,0)/Inputs!$B$10)*DCF!D$6</f>
        <v>1520.7018268564741</v>
      </c>
      <c r="CD116" s="15">
        <f ca="1">(AW116*DCF!E$10-DCF!E$5*MAX(AW116*DCF!E$10,0)-MAX(AW116-AV116,0)/Inputs!$B$10)*DCF!E$6</f>
        <v>1863.1013601878367</v>
      </c>
      <c r="CE116" s="15">
        <f ca="1">(AX116*DCF!F$10-DCF!F$5*MAX(AX116*DCF!F$10,0)-MAX(AX116-AW116,0)/Inputs!$B$10)*DCF!F$6</f>
        <v>1794.3034959338697</v>
      </c>
      <c r="CF116" s="15">
        <f ca="1">(AY116*DCF!G$10-DCF!G$5*MAX(AY116*DCF!G$10,0)-MAX(AY116-AX116,0)/Inputs!$B$10)*DCF!G$6</f>
        <v>1987.9762755017068</v>
      </c>
      <c r="CG116" s="15">
        <f ca="1">(AZ116*DCF!H$10-DCF!H$5*MAX(AZ116*DCF!H$10,0)-MAX(AZ116-AY116,0)/Inputs!$B$10)*DCF!H$6</f>
        <v>2299.9885294621713</v>
      </c>
      <c r="CH116" s="15">
        <f ca="1">(BA116*DCF!I$10-DCF!I$5*MAX(BA116*DCF!I$10,0)-MAX(BA116-AZ116,0)/Inputs!$B$10)*DCF!I$6</f>
        <v>2499.3204874377316</v>
      </c>
      <c r="CI116" s="15">
        <f ca="1">(BB116*DCF!J$10-DCF!J$5*MAX(BB116*DCF!J$10,0)-MAX(BB116-BA116,0)/Inputs!$B$10)*DCF!J$6</f>
        <v>2991.5468370708845</v>
      </c>
      <c r="CJ116" s="15">
        <f ca="1">(BC116*DCF!K$10-DCF!K$5*MAX(BC116*DCF!K$10,0)-MAX(BC116-BB116,0)/Inputs!$B$10)*DCF!K$6</f>
        <v>2882.1742474214534</v>
      </c>
      <c r="CK116" s="15">
        <f ca="1">(BD116*DCF!L$10-DCF!L$5*MAX(BD116*DCF!L$10,0)-MAX(BD116-BC116,0)/Inputs!$B$10)*DCF!L$6</f>
        <v>3012.9008112833758</v>
      </c>
      <c r="CL116" s="15">
        <f ca="1">(BE116*DCF!M$10-DCF!M$5*MAX(BE116*DCF!M$10,0)-MAX(BE116-BD116,0)/Inputs!$B$10)*DCF!M$6</f>
        <v>3732.1567601279498</v>
      </c>
      <c r="CM116" s="15">
        <f ca="1">(BF116*DCF!C$28-DCF!C$5*MAX(BF116*DCF!C$28,0)-MAX(BF116-Inputs!$B$13,0)/Inputs!$B$17)*DCF!C$6</f>
        <v>3635.9937486470681</v>
      </c>
      <c r="CN116" s="15">
        <f ca="1">(BG116*DCF!D$28-DCF!D$5*MAX(BG116*DCF!D$28,0)-MAX(BG116-BF116,0)/Inputs!$B$17)*DCF!D$6</f>
        <v>3617.3603228134043</v>
      </c>
      <c r="CO116" s="15">
        <f ca="1">(BH116*DCF!E$28-DCF!E$5*MAX(BH116*DCF!E$28,0)-MAX(BH116-BG116,0)/Inputs!$B$17)*DCF!E$6</f>
        <v>3168.1755483363513</v>
      </c>
      <c r="CP116" s="15">
        <f ca="1">(BI116*DCF!F$28-DCF!F$5*MAX(BI116*DCF!F$28,0)-MAX(BI116-BH116,0)/Inputs!$B$17)*DCF!F$6</f>
        <v>3410.7806755338934</v>
      </c>
      <c r="CQ116" s="15">
        <f ca="1">(BJ116*DCF!G$28-DCF!G$5*MAX(BJ116*DCF!G$28,0)-MAX(BJ116-BI116,0)/Inputs!$B$17)*DCF!G$6</f>
        <v>4002.0885997505115</v>
      </c>
      <c r="CR116" s="15">
        <f ca="1">(BK116*DCF!H$28-DCF!H$5*MAX(BK116*DCF!H$28,0)-MAX(BK116-BJ116,0)/Inputs!$B$17)*DCF!H$6</f>
        <v>4185.9452924422749</v>
      </c>
      <c r="CS116" s="15">
        <f ca="1">(BL116*DCF!I$28-DCF!I$5*MAX(BL116*DCF!I$28,0)-MAX(BL116-BK116,0)/Inputs!$B$17)*DCF!I$6</f>
        <v>4875.9408477005954</v>
      </c>
      <c r="CT116" s="15">
        <f ca="1">(BM116*DCF!J$28-DCF!J$5*MAX(BM116*DCF!J$28,0)-MAX(BM116-BL116,0)/Inputs!$B$17)*DCF!J$6</f>
        <v>5134.5036315482994</v>
      </c>
      <c r="CU116" s="15">
        <f ca="1">(BN116*DCF!K$28-DCF!K$5*MAX(BN116*DCF!K$28,0)-MAX(BN116-BM116,0)/Inputs!$B$17)*DCF!K$6</f>
        <v>4928.4328966939865</v>
      </c>
      <c r="CV116" s="15">
        <f ca="1">(BO116*DCF!L$28-DCF!L$5*MAX(BO116*DCF!L$28,0)-MAX(BO116-BN116,0)/Inputs!$B$17)*DCF!L$6</f>
        <v>6034.9332209318072</v>
      </c>
      <c r="CW116" s="15">
        <f ca="1">(BP116*DCF!M$28-DCF!M$5*MAX(BP116*DCF!M$28,0)-MAX(BP116-BO116,0)/Inputs!$B$17)*DCF!M$6</f>
        <v>7138.9333416428126</v>
      </c>
      <c r="CX116" s="15">
        <f ca="1">(BQ116*DCF!C$46-DCF!C$5*MAX(BQ116*DCF!C$46,0)-MAX(BQ116-Inputs!$B$20,0)/Inputs!$B$24)*DCF!C$6</f>
        <v>-1949.4894309900365</v>
      </c>
      <c r="CY116" s="15">
        <f ca="1">(BR116*DCF!D$46-DCF!D$5*MAX(BR116*DCF!D$46,0)-MAX(BR116-BQ116,0)/Inputs!$B$24)*DCF!D$6</f>
        <v>-2267.755153837023</v>
      </c>
      <c r="CZ116" s="15">
        <f ca="1">(BS116*DCF!E$46-DCF!E$5*MAX(BS116*DCF!E$46,0)-MAX(BS116-BR116,0)/Inputs!$B$24)*DCF!E$6</f>
        <v>-1477.2103985178758</v>
      </c>
      <c r="DA116" s="15">
        <f ca="1">(BT116*DCF!F$46-DCF!F$5*MAX(BT116*DCF!F$46,0)-MAX(BT116-BS116,0)/Inputs!$B$24)*DCF!F$6</f>
        <v>-1462.845704337635</v>
      </c>
      <c r="DB116" s="15">
        <f ca="1">(BU116*DCF!G$46-DCF!G$5*MAX(BU116*DCF!G$46,0)-MAX(BU116-BT116,0)/Inputs!$B$24)*DCF!G$6</f>
        <v>-487.81107213171703</v>
      </c>
      <c r="DC116" s="15">
        <f ca="1">(BV116*DCF!H$46-DCF!H$5*MAX(BV116*DCF!H$46,0)-MAX(BV116-BU116,0)/Inputs!$B$24)*DCF!H$6</f>
        <v>-154.70781475829355</v>
      </c>
      <c r="DD116" s="15">
        <f ca="1">(BW116*DCF!I$46-DCF!I$5*MAX(BW116*DCF!I$46,0)-MAX(BW116-BV116,0)/Inputs!$B$24)*DCF!I$6</f>
        <v>-1312.0801626052796</v>
      </c>
      <c r="DE116" s="15">
        <f ca="1">(BX116*DCF!J$46-DCF!J$5*MAX(BX116*DCF!J$46,0)-MAX(BX116-BW116,0)/Inputs!$B$24)*DCF!J$6</f>
        <v>-704.81314082003689</v>
      </c>
      <c r="DF116" s="15">
        <f ca="1">(BY116*DCF!K$46-DCF!K$5*MAX(BY116*DCF!K$46,0)-MAX(BY116-BX116,0)/Inputs!$B$24)*DCF!K$6</f>
        <v>3.8366680737324383</v>
      </c>
      <c r="DG116" s="15">
        <f ca="1">(BZ116*DCF!L$46-DCF!L$5*MAX(BZ116*DCF!L$46,0)-MAX(BZ116-BY116,0)/Inputs!$B$24)*DCF!L$6</f>
        <v>-42.790472756898907</v>
      </c>
      <c r="DH116" s="15">
        <f ca="1">(CA116*DCF!M$46-DCF!M$5*MAX(CA116*DCF!M$46,0)-MAX(CA116-BZ116,0)/Inputs!$B$24)*DCF!M$6</f>
        <v>1343.7593862694382</v>
      </c>
      <c r="DI116" s="15">
        <f ca="1">SUM(CB116:CL116)+BE116*DCF!M$10*(1+Inputs!$B$30)*(1-Inputs!$B$33)*(1-Inputs!$B$30/Inputs!$B$31)/(Inputs!$B$29-Inputs!$B$30)*DCF!M$6</f>
        <v>122691.08456884862</v>
      </c>
      <c r="DJ116" s="15">
        <f ca="1">SUM(CM116:CW116)+BP116*DCF!M$28*(1+Inputs!$B$30)*(1-Inputs!$B$33)*(1-Inputs!$B$30/Inputs!$B$31)/(Inputs!$B$29-Inputs!$B$30)*DCF!M$6</f>
        <v>190926.318928402</v>
      </c>
      <c r="DK116" s="15">
        <f ca="1">SUM(CX116:DH116)+CA116*DCF!M$46*(1+Inputs!$B$30)*(1-Inputs!$B$33)*(1-Inputs!$B$30/Inputs!$B$31)/(Inputs!$B$29-Inputs!$B$30)*DCF!M$6</f>
        <v>86175.259879078803</v>
      </c>
      <c r="DM116" s="15">
        <f ca="1">DI116+DJ116+DK116+Inputs!$B$34+Inputs!$B$36-Inputs!$B$35</f>
        <v>476643.66337632947</v>
      </c>
    </row>
    <row r="117" spans="1:117" x14ac:dyDescent="0.75">
      <c r="A117" s="11">
        <v>104</v>
      </c>
      <c r="C117" s="24">
        <f t="shared" ca="1" si="70"/>
        <v>-0.80014523410107907</v>
      </c>
      <c r="D117" s="24">
        <f t="shared" ca="1" si="70"/>
        <v>7.1605446252293065E-2</v>
      </c>
      <c r="E117" s="24">
        <f t="shared" ca="1" si="70"/>
        <v>-1.12494860244138</v>
      </c>
      <c r="F117" s="24">
        <f t="shared" ca="1" si="70"/>
        <v>0.59857077899364097</v>
      </c>
      <c r="G117" s="24">
        <f t="shared" ca="1" si="70"/>
        <v>0.18431601190891558</v>
      </c>
      <c r="H117" s="24">
        <f t="shared" ca="1" si="70"/>
        <v>-0.97143365084167621</v>
      </c>
      <c r="I117" s="24">
        <f t="shared" ca="1" si="70"/>
        <v>1.3787448310401331</v>
      </c>
      <c r="J117" s="24">
        <f t="shared" ca="1" si="70"/>
        <v>-0.26745644905743926</v>
      </c>
      <c r="K117" s="24">
        <f t="shared" ca="1" si="70"/>
        <v>-2.082191467735905</v>
      </c>
      <c r="L117" s="24">
        <f t="shared" ca="1" si="70"/>
        <v>0.87208351330080525</v>
      </c>
      <c r="M117" s="24">
        <f t="shared" ca="1" si="70"/>
        <v>0.82953305057152371</v>
      </c>
      <c r="N117" s="24">
        <f ca="1">SQRT(Inputs!$B$38)*C117+SQRT(1-Inputs!$B$38)*_xlfn.NORM.S.INV(RAND())</f>
        <v>-0.43394467484773086</v>
      </c>
      <c r="O117" s="24">
        <f ca="1">SQRT(Inputs!$B$38)*D117+SQRT(1-Inputs!$B$38)*_xlfn.NORM.S.INV(RAND())</f>
        <v>-0.23647544026976047</v>
      </c>
      <c r="P117" s="24">
        <f ca="1">SQRT(Inputs!$B$38)*E117+SQRT(1-Inputs!$B$38)*_xlfn.NORM.S.INV(RAND())</f>
        <v>-1.3602581523104273</v>
      </c>
      <c r="Q117" s="24">
        <f ca="1">SQRT(Inputs!$B$38)*F117+SQRT(1-Inputs!$B$38)*_xlfn.NORM.S.INV(RAND())</f>
        <v>0.96775975106972123</v>
      </c>
      <c r="R117" s="24">
        <f ca="1">SQRT(Inputs!$B$38)*G117+SQRT(1-Inputs!$B$38)*_xlfn.NORM.S.INV(RAND())</f>
        <v>1.0511260121608008</v>
      </c>
      <c r="S117" s="24">
        <f ca="1">SQRT(Inputs!$B$38)*H117+SQRT(1-Inputs!$B$38)*_xlfn.NORM.S.INV(RAND())</f>
        <v>0.94316188043299964</v>
      </c>
      <c r="T117" s="24">
        <f ca="1">SQRT(Inputs!$B$38)*I117+SQRT(1-Inputs!$B$38)*_xlfn.NORM.S.INV(RAND())</f>
        <v>1.4728101232659179</v>
      </c>
      <c r="U117" s="24">
        <f ca="1">SQRT(Inputs!$B$38)*J117+SQRT(1-Inputs!$B$38)*_xlfn.NORM.S.INV(RAND())</f>
        <v>-1.5690999491689912</v>
      </c>
      <c r="V117" s="24">
        <f ca="1">SQRT(Inputs!$B$38)*K117+SQRT(1-Inputs!$B$38)*_xlfn.NORM.S.INV(RAND())</f>
        <v>-1.1624531949205157</v>
      </c>
      <c r="W117" s="24">
        <f ca="1">SQRT(Inputs!$B$38)*L117+SQRT(1-Inputs!$B$38)*_xlfn.NORM.S.INV(RAND())</f>
        <v>0.91232542890849033</v>
      </c>
      <c r="X117" s="24">
        <f ca="1">SQRT(Inputs!$B$38)*M117+SQRT(1-Inputs!$B$38)*_xlfn.NORM.S.INV(RAND())</f>
        <v>0.26106524954110621</v>
      </c>
      <c r="Y117" s="24">
        <f ca="1">SQRT(Inputs!$B$38)*C117+SQRT(1-Inputs!$B$38)*_xlfn.NORM.S.INV(RAND())</f>
        <v>-0.82838704476798442</v>
      </c>
      <c r="Z117" s="24">
        <f ca="1">SQRT(Inputs!$B$38)*D117+SQRT(1-Inputs!$B$38)*_xlfn.NORM.S.INV(RAND())</f>
        <v>1.9430692038243236</v>
      </c>
      <c r="AA117" s="24">
        <f ca="1">SQRT(Inputs!$B$38)*E117+SQRT(1-Inputs!$B$38)*_xlfn.NORM.S.INV(RAND())</f>
        <v>-1.6076952331423697</v>
      </c>
      <c r="AB117" s="24">
        <f ca="1">SQRT(Inputs!$B$38)*F117+SQRT(1-Inputs!$B$38)*_xlfn.NORM.S.INV(RAND())</f>
        <v>1.1060942483711078</v>
      </c>
      <c r="AC117" s="24">
        <f ca="1">SQRT(Inputs!$B$38)*G117+SQRT(1-Inputs!$B$38)*_xlfn.NORM.S.INV(RAND())</f>
        <v>0.73522250060237382</v>
      </c>
      <c r="AD117" s="24">
        <f ca="1">SQRT(Inputs!$B$38)*H117+SQRT(1-Inputs!$B$38)*_xlfn.NORM.S.INV(RAND())</f>
        <v>-1.6413727463318626</v>
      </c>
      <c r="AE117" s="24">
        <f ca="1">SQRT(Inputs!$B$38)*I117+SQRT(1-Inputs!$B$38)*_xlfn.NORM.S.INV(RAND())</f>
        <v>1.5414371672790015</v>
      </c>
      <c r="AF117" s="24">
        <f ca="1">SQRT(Inputs!$B$38)*J117+SQRT(1-Inputs!$B$38)*_xlfn.NORM.S.INV(RAND())</f>
        <v>0.52317057671323164</v>
      </c>
      <c r="AG117" s="24">
        <f ca="1">SQRT(Inputs!$B$38)*K117+SQRT(1-Inputs!$B$38)*_xlfn.NORM.S.INV(RAND())</f>
        <v>-3.2742420256288089</v>
      </c>
      <c r="AH117" s="24">
        <f ca="1">SQRT(Inputs!$B$38)*L117+SQRT(1-Inputs!$B$38)*_xlfn.NORM.S.INV(RAND())</f>
        <v>0.71768646019346427</v>
      </c>
      <c r="AI117" s="24">
        <f ca="1">SQRT(Inputs!$B$38)*M117+SQRT(1-Inputs!$B$38)*_xlfn.NORM.S.INV(RAND())</f>
        <v>0.61693687375217043</v>
      </c>
      <c r="AJ117" s="24">
        <f ca="1">SQRT(Inputs!$B$38)*C117+SQRT(1-Inputs!$B$38)*_xlfn.NORM.S.INV(RAND())</f>
        <v>-0.27428209444530227</v>
      </c>
      <c r="AK117" s="24">
        <f ca="1">SQRT(Inputs!$B$38)*D117+SQRT(1-Inputs!$B$38)*_xlfn.NORM.S.INV(RAND())</f>
        <v>-0.28835231272591599</v>
      </c>
      <c r="AL117" s="24">
        <f ca="1">SQRT(Inputs!$B$38)*E117+SQRT(1-Inputs!$B$38)*_xlfn.NORM.S.INV(RAND())</f>
        <v>-1.4829258944590065</v>
      </c>
      <c r="AM117" s="24">
        <f ca="1">SQRT(Inputs!$B$38)*F117+SQRT(1-Inputs!$B$38)*_xlfn.NORM.S.INV(RAND())</f>
        <v>-0.54403226651116832</v>
      </c>
      <c r="AN117" s="24">
        <f ca="1">SQRT(Inputs!$B$38)*G117+SQRT(1-Inputs!$B$38)*_xlfn.NORM.S.INV(RAND())</f>
        <v>-2.0111669796012905</v>
      </c>
      <c r="AO117" s="24">
        <f ca="1">SQRT(Inputs!$B$38)*H117+SQRT(1-Inputs!$B$38)*_xlfn.NORM.S.INV(RAND())</f>
        <v>-0.90446400696751938</v>
      </c>
      <c r="AP117" s="24">
        <f ca="1">SQRT(Inputs!$B$38)*I117+SQRT(1-Inputs!$B$38)*_xlfn.NORM.S.INV(RAND())</f>
        <v>0.71128208474882493</v>
      </c>
      <c r="AQ117" s="24">
        <f ca="1">SQRT(Inputs!$B$38)*J117+SQRT(1-Inputs!$B$38)*_xlfn.NORM.S.INV(RAND())</f>
        <v>0.47411878408454367</v>
      </c>
      <c r="AR117" s="24">
        <f ca="1">SQRT(Inputs!$B$38)*K117+SQRT(1-Inputs!$B$38)*_xlfn.NORM.S.INV(RAND())</f>
        <v>-0.67262605774714046</v>
      </c>
      <c r="AS117" s="24">
        <f ca="1">SQRT(Inputs!$B$38)*L117+SQRT(1-Inputs!$B$38)*_xlfn.NORM.S.INV(RAND())</f>
        <v>0.32348571018022909</v>
      </c>
      <c r="AT117" s="24">
        <f ca="1">SQRT(Inputs!$B$38)*M117+SQRT(1-Inputs!$B$38)*_xlfn.NORM.S.INV(RAND())</f>
        <v>-1.5609327021387518</v>
      </c>
      <c r="AU117" s="15">
        <f ca="1">Inputs!$B$6*EXP($B$8-0.5*C$5^2+C$5*N117)</f>
        <v>4625.6327766318409</v>
      </c>
      <c r="AV117" s="15">
        <f t="shared" ca="1" si="37"/>
        <v>5438.0829617748986</v>
      </c>
      <c r="AW117" s="15">
        <f t="shared" ca="1" si="38"/>
        <v>5519.2888615099455</v>
      </c>
      <c r="AX117" s="15">
        <f t="shared" ca="1" si="39"/>
        <v>7604.5140433733359</v>
      </c>
      <c r="AY117" s="15">
        <f t="shared" ca="1" si="40"/>
        <v>10507.331432034134</v>
      </c>
      <c r="AZ117" s="15">
        <f t="shared" ca="1" si="41"/>
        <v>14257.208366581654</v>
      </c>
      <c r="BA117" s="15">
        <f t="shared" ca="1" si="42"/>
        <v>20354.901655766276</v>
      </c>
      <c r="BB117" s="15">
        <f t="shared" ca="1" si="43"/>
        <v>21295.31886243886</v>
      </c>
      <c r="BC117" s="15">
        <f t="shared" ca="1" si="44"/>
        <v>23312.947117573614</v>
      </c>
      <c r="BD117" s="15">
        <f t="shared" ca="1" si="45"/>
        <v>31104.724457871209</v>
      </c>
      <c r="BE117" s="15">
        <f t="shared" ca="1" si="46"/>
        <v>39032.003022788427</v>
      </c>
      <c r="BF117" s="15">
        <f ca="1">Inputs!$B$13*EXP($B$9-0.5*C$6^2+C$6*Y117)</f>
        <v>11736.317967582771</v>
      </c>
      <c r="BG117" s="15">
        <f t="shared" ca="1" si="47"/>
        <v>20309.852343263239</v>
      </c>
      <c r="BH117" s="15">
        <f t="shared" ca="1" si="48"/>
        <v>19006.79018951071</v>
      </c>
      <c r="BI117" s="15">
        <f t="shared" ca="1" si="49"/>
        <v>27585.569994591799</v>
      </c>
      <c r="BJ117" s="15">
        <f t="shared" ca="1" si="50"/>
        <v>37598.928524004521</v>
      </c>
      <c r="BK117" s="15">
        <f t="shared" ca="1" si="51"/>
        <v>36904.696304644211</v>
      </c>
      <c r="BL117" s="15">
        <f t="shared" ca="1" si="52"/>
        <v>55356.376378501423</v>
      </c>
      <c r="BM117" s="15">
        <f t="shared" ca="1" si="53"/>
        <v>72614.200001840771</v>
      </c>
      <c r="BN117" s="15">
        <f t="shared" ca="1" si="54"/>
        <v>60322.261742281749</v>
      </c>
      <c r="BO117" s="15">
        <f t="shared" ca="1" si="55"/>
        <v>80677.686407152913</v>
      </c>
      <c r="BP117" s="15">
        <f t="shared" ca="1" si="56"/>
        <v>106488.11549824373</v>
      </c>
      <c r="BQ117" s="15">
        <f ca="1">Inputs!$B$20*EXP($B$10-0.5*C$7^2+C$7*AJ117)</f>
        <v>3891.8720789468048</v>
      </c>
      <c r="BR117" s="15">
        <f t="shared" ca="1" si="57"/>
        <v>4818.6648317559702</v>
      </c>
      <c r="BS117" s="15">
        <f t="shared" ca="1" si="58"/>
        <v>4310.1105264934104</v>
      </c>
      <c r="BT117" s="15">
        <f t="shared" ca="1" si="59"/>
        <v>5152.320997945606</v>
      </c>
      <c r="BU117" s="15">
        <f t="shared" ca="1" si="60"/>
        <v>4389.173071856475</v>
      </c>
      <c r="BV117" s="15">
        <f t="shared" ca="1" si="61"/>
        <v>4980.8309892767174</v>
      </c>
      <c r="BW117" s="15">
        <f t="shared" ca="1" si="62"/>
        <v>8079.6730336149722</v>
      </c>
      <c r="BX117" s="15">
        <f t="shared" ca="1" si="63"/>
        <v>12427.541125101036</v>
      </c>
      <c r="BY117" s="15">
        <f t="shared" ca="1" si="64"/>
        <v>15310.403281713217</v>
      </c>
      <c r="BZ117" s="15">
        <f t="shared" ca="1" si="65"/>
        <v>22798.911144895115</v>
      </c>
      <c r="CA117" s="15">
        <f t="shared" ca="1" si="66"/>
        <v>24267.914075530192</v>
      </c>
      <c r="CB117" s="15">
        <f ca="1">(AU117*DCF!C$10-DCF!C$5*MAX(AU117*DCF!C$10,0)-MAX(AU117-Inputs!$B$6,0)/Inputs!$B$10)*DCF!C$6</f>
        <v>1045.4743689563427</v>
      </c>
      <c r="CC117" s="15">
        <f ca="1">(AV117*DCF!D$10-DCF!D$5*MAX(AV117*DCF!D$10,0)-MAX(AV117-AU117,0)/Inputs!$B$10)*DCF!D$6</f>
        <v>1127.4011658146308</v>
      </c>
      <c r="CD117" s="15">
        <f ca="1">(AW117*DCF!E$10-DCF!E$5*MAX(AW117*DCF!E$10,0)-MAX(AW117-AV117,0)/Inputs!$B$10)*DCF!E$6</f>
        <v>1256.0250069456538</v>
      </c>
      <c r="CE117" s="15">
        <f ca="1">(AX117*DCF!F$10-DCF!F$5*MAX(AX117*DCF!F$10,0)-MAX(AX117-AW117,0)/Inputs!$B$10)*DCF!F$6</f>
        <v>1226.1696349316369</v>
      </c>
      <c r="CF117" s="15">
        <f ca="1">(AY117*DCF!G$10-DCF!G$5*MAX(AY117*DCF!G$10,0)-MAX(AY117-AX117,0)/Inputs!$B$10)*DCF!G$6</f>
        <v>1606.9573094264281</v>
      </c>
      <c r="CG117" s="15">
        <f ca="1">(AZ117*DCF!H$10-DCF!H$5*MAX(AZ117*DCF!H$10,0)-MAX(AZ117-AY117,0)/Inputs!$B$10)*DCF!H$6</f>
        <v>2102.1893556479317</v>
      </c>
      <c r="CH117" s="15">
        <f ca="1">(BA117*DCF!I$10-DCF!I$5*MAX(BA117*DCF!I$10,0)-MAX(BA117-AZ117,0)/Inputs!$B$10)*DCF!I$6</f>
        <v>2717.8626401477241</v>
      </c>
      <c r="CI117" s="15">
        <f ca="1">(BB117*DCF!J$10-DCF!J$5*MAX(BB117*DCF!J$10,0)-MAX(BB117-BA117,0)/Inputs!$B$10)*DCF!J$6</f>
        <v>3511.8213980019332</v>
      </c>
      <c r="CJ117" s="15">
        <f ca="1">(BC117*DCF!K$10-DCF!K$5*MAX(BC117*DCF!K$10,0)-MAX(BC117-BB117,0)/Inputs!$B$10)*DCF!K$6</f>
        <v>3470.5728360722851</v>
      </c>
      <c r="CK117" s="15">
        <f ca="1">(BD117*DCF!L$10-DCF!L$5*MAX(BD117*DCF!L$10,0)-MAX(BD117-BC117,0)/Inputs!$B$10)*DCF!L$6</f>
        <v>3683.5809646960147</v>
      </c>
      <c r="CL117" s="15">
        <f ca="1">(BE117*DCF!M$10-DCF!M$5*MAX(BE117*DCF!M$10,0)-MAX(BE117-BD117,0)/Inputs!$B$10)*DCF!M$6</f>
        <v>4560.9223414444104</v>
      </c>
      <c r="CM117" s="15">
        <f ca="1">(BF117*DCF!C$28-DCF!C$5*MAX(BF117*DCF!C$28,0)-MAX(BF117-Inputs!$B$13,0)/Inputs!$B$17)*DCF!C$6</f>
        <v>3501.1733799151975</v>
      </c>
      <c r="CN117" s="15">
        <f ca="1">(BG117*DCF!D$28-DCF!D$5*MAX(BG117*DCF!D$28,0)-MAX(BG117-BF117,0)/Inputs!$B$17)*DCF!D$6</f>
        <v>4152.5919620211853</v>
      </c>
      <c r="CO117" s="15">
        <f ca="1">(BH117*DCF!E$28-DCF!E$5*MAX(BH117*DCF!E$28,0)-MAX(BH117-BG117,0)/Inputs!$B$17)*DCF!E$6</f>
        <v>5383.0614250039607</v>
      </c>
      <c r="CP117" s="15">
        <f ca="1">(BI117*DCF!F$28-DCF!F$5*MAX(BI117*DCF!F$28,0)-MAX(BI117-BH117,0)/Inputs!$B$17)*DCF!F$6</f>
        <v>5926.8531643524166</v>
      </c>
      <c r="CQ117" s="15">
        <f ca="1">(BJ117*DCF!G$28-DCF!G$5*MAX(BJ117*DCF!G$28,0)-MAX(BJ117-BI117,0)/Inputs!$B$17)*DCF!G$6</f>
        <v>8071.1792830583308</v>
      </c>
      <c r="CR117" s="15">
        <f ca="1">(BK117*DCF!H$28-DCF!H$5*MAX(BK117*DCF!H$28,0)-MAX(BK117-BJ117,0)/Inputs!$B$17)*DCF!H$6</f>
        <v>9126.9385556216366</v>
      </c>
      <c r="CS117" s="15">
        <f ca="1">(BL117*DCF!I$28-DCF!I$5*MAX(BL117*DCF!I$28,0)-MAX(BL117-BK117,0)/Inputs!$B$17)*DCF!I$6</f>
        <v>10368.838260183349</v>
      </c>
      <c r="CT117" s="15">
        <f ca="1">(BM117*DCF!J$28-DCF!J$5*MAX(BM117*DCF!J$28,0)-MAX(BM117-BL117,0)/Inputs!$B$17)*DCF!J$6</f>
        <v>13910.748335446669</v>
      </c>
      <c r="CU117" s="15">
        <f ca="1">(BN117*DCF!K$28-DCF!K$5*MAX(BN117*DCF!K$28,0)-MAX(BN117-BM117,0)/Inputs!$B$17)*DCF!K$6</f>
        <v>12739.0502564377</v>
      </c>
      <c r="CV117" s="15">
        <f ca="1">(BO117*DCF!L$28-DCF!L$5*MAX(BO117*DCF!L$28,0)-MAX(BO117-BN117,0)/Inputs!$B$17)*DCF!L$6</f>
        <v>13793.641609457402</v>
      </c>
      <c r="CW117" s="15">
        <f ca="1">(BP117*DCF!M$28-DCF!M$5*MAX(BP117*DCF!M$28,0)-MAX(BP117-BO117,0)/Inputs!$B$17)*DCF!M$6</f>
        <v>17337.885463877512</v>
      </c>
      <c r="CX117" s="15">
        <f ca="1">(BQ117*DCF!C$46-DCF!C$5*MAX(BQ117*DCF!C$46,0)-MAX(BQ117-Inputs!$B$20,0)/Inputs!$B$24)*DCF!C$6</f>
        <v>-1217.925227907717</v>
      </c>
      <c r="CY117" s="15">
        <f ca="1">(BR117*DCF!D$46-DCF!D$5*MAX(BR117*DCF!D$46,0)-MAX(BR117-BQ117,0)/Inputs!$B$24)*DCF!D$6</f>
        <v>-1217.8884886095946</v>
      </c>
      <c r="CZ117" s="15">
        <f ca="1">(BS117*DCF!E$46-DCF!E$5*MAX(BS117*DCF!E$46,0)-MAX(BS117-BR117,0)/Inputs!$B$24)*DCF!E$6</f>
        <v>-509.67807422330105</v>
      </c>
      <c r="DA117" s="15">
        <f ca="1">(BT117*DCF!F$46-DCF!F$5*MAX(BT117*DCF!F$46,0)-MAX(BT117-BS117,0)/Inputs!$B$24)*DCF!F$6</f>
        <v>-681.90004748842205</v>
      </c>
      <c r="DB117" s="15">
        <f ca="1">(BU117*DCF!G$46-DCF!G$5*MAX(BU117*DCF!G$46,0)-MAX(BU117-BT117,0)/Inputs!$B$24)*DCF!G$6</f>
        <v>-147.6431101901311</v>
      </c>
      <c r="DC117" s="15">
        <f ca="1">(BV117*DCF!H$46-DCF!H$5*MAX(BV117*DCF!H$46,0)-MAX(BV117-BU117,0)/Inputs!$B$24)*DCF!H$6</f>
        <v>-183.85407269013476</v>
      </c>
      <c r="DD117" s="15">
        <f ca="1">(BW117*DCF!I$46-DCF!I$5*MAX(BW117*DCF!I$46,0)-MAX(BW117-BV117,0)/Inputs!$B$24)*DCF!I$6</f>
        <v>-702.95449037111257</v>
      </c>
      <c r="DE117" s="15">
        <f ca="1">(BX117*DCF!J$46-DCF!J$5*MAX(BX117*DCF!J$46,0)-MAX(BX117-BW117,0)/Inputs!$B$24)*DCF!J$6</f>
        <v>-631.68260991892942</v>
      </c>
      <c r="DF117" s="15">
        <f ca="1">(BY117*DCF!K$46-DCF!K$5*MAX(BY117*DCF!K$46,0)-MAX(BY117-BX117,0)/Inputs!$B$24)*DCF!K$6</f>
        <v>168.35684369234843</v>
      </c>
      <c r="DG117" s="15">
        <f ca="1">(BZ117*DCF!L$46-DCF!L$5*MAX(BZ117*DCF!L$46,0)-MAX(BZ117-BY117,0)/Inputs!$B$24)*DCF!L$6</f>
        <v>-118.69085406014534</v>
      </c>
      <c r="DH117" s="15">
        <f ca="1">(CA117*DCF!M$46-DCF!M$5*MAX(CA117*DCF!M$46,0)-MAX(CA117-BZ117,0)/Inputs!$B$24)*DCF!M$6</f>
        <v>1595.4050307116513</v>
      </c>
      <c r="DI117" s="15">
        <f ca="1">SUM(CB117:CL117)+BE117*DCF!M$10*(1+Inputs!$B$30)*(1-Inputs!$B$33)*(1-Inputs!$B$30/Inputs!$B$31)/(Inputs!$B$29-Inputs!$B$30)*DCF!M$6</f>
        <v>134935.55757931131</v>
      </c>
      <c r="DJ117" s="15">
        <f ca="1">SUM(CM117:CW117)+BP117*DCF!M$28*(1+Inputs!$B$30)*(1-Inputs!$B$33)*(1-Inputs!$B$30/Inputs!$B$31)/(Inputs!$B$29-Inputs!$B$30)*DCF!M$6</f>
        <v>499455.73981692223</v>
      </c>
      <c r="DK117" s="15">
        <f ca="1">SUM(CX117:DH117)+CA117*DCF!M$46*(1+Inputs!$B$30)*(1-Inputs!$B$33)*(1-Inputs!$B$30/Inputs!$B$31)/(Inputs!$B$29-Inputs!$B$30)*DCF!M$6</f>
        <v>33872.614777912306</v>
      </c>
      <c r="DM117" s="15">
        <f ca="1">DI117+DJ117+DK117+Inputs!$B$34+Inputs!$B$36-Inputs!$B$35</f>
        <v>745114.91217414581</v>
      </c>
    </row>
    <row r="118" spans="1:117" x14ac:dyDescent="0.75">
      <c r="A118" s="11">
        <v>105</v>
      </c>
      <c r="C118" s="24">
        <f t="shared" ca="1" si="70"/>
        <v>-1.0022330382291107</v>
      </c>
      <c r="D118" s="24">
        <f t="shared" ca="1" si="70"/>
        <v>-1.3428547728326261</v>
      </c>
      <c r="E118" s="24">
        <f t="shared" ca="1" si="70"/>
        <v>0.83321150397761035</v>
      </c>
      <c r="F118" s="24">
        <f t="shared" ca="1" si="70"/>
        <v>-0.37583156312572874</v>
      </c>
      <c r="G118" s="24">
        <f t="shared" ca="1" si="70"/>
        <v>0.43831883934667099</v>
      </c>
      <c r="H118" s="24">
        <f t="shared" ca="1" si="70"/>
        <v>-0.72863323805259939</v>
      </c>
      <c r="I118" s="24">
        <f t="shared" ca="1" si="70"/>
        <v>0.55023232439337455</v>
      </c>
      <c r="J118" s="24">
        <f t="shared" ca="1" si="70"/>
        <v>1.5964512519920946</v>
      </c>
      <c r="K118" s="24">
        <f t="shared" ca="1" si="70"/>
        <v>-0.37038255094819383</v>
      </c>
      <c r="L118" s="24">
        <f t="shared" ca="1" si="70"/>
        <v>0.83449714403974595</v>
      </c>
      <c r="M118" s="24">
        <f t="shared" ca="1" si="70"/>
        <v>-0.62805356771227561</v>
      </c>
      <c r="N118" s="24">
        <f ca="1">SQRT(Inputs!$B$38)*C118+SQRT(1-Inputs!$B$38)*_xlfn.NORM.S.INV(RAND())</f>
        <v>-0.81160529415615579</v>
      </c>
      <c r="O118" s="24">
        <f ca="1">SQRT(Inputs!$B$38)*D118+SQRT(1-Inputs!$B$38)*_xlfn.NORM.S.INV(RAND())</f>
        <v>-2.9745559685183336</v>
      </c>
      <c r="P118" s="24">
        <f ca="1">SQRT(Inputs!$B$38)*E118+SQRT(1-Inputs!$B$38)*_xlfn.NORM.S.INV(RAND())</f>
        <v>0.77672686082766851</v>
      </c>
      <c r="Q118" s="24">
        <f ca="1">SQRT(Inputs!$B$38)*F118+SQRT(1-Inputs!$B$38)*_xlfn.NORM.S.INV(RAND())</f>
        <v>-0.20676151112447208</v>
      </c>
      <c r="R118" s="24">
        <f ca="1">SQRT(Inputs!$B$38)*G118+SQRT(1-Inputs!$B$38)*_xlfn.NORM.S.INV(RAND())</f>
        <v>0.69188393985328367</v>
      </c>
      <c r="S118" s="24">
        <f ca="1">SQRT(Inputs!$B$38)*H118+SQRT(1-Inputs!$B$38)*_xlfn.NORM.S.INV(RAND())</f>
        <v>0.47143982980972116</v>
      </c>
      <c r="T118" s="24">
        <f ca="1">SQRT(Inputs!$B$38)*I118+SQRT(1-Inputs!$B$38)*_xlfn.NORM.S.INV(RAND())</f>
        <v>1.1622977020179419</v>
      </c>
      <c r="U118" s="24">
        <f ca="1">SQRT(Inputs!$B$38)*J118+SQRT(1-Inputs!$B$38)*_xlfn.NORM.S.INV(RAND())</f>
        <v>1.7230901803649306</v>
      </c>
      <c r="V118" s="24">
        <f ca="1">SQRT(Inputs!$B$38)*K118+SQRT(1-Inputs!$B$38)*_xlfn.NORM.S.INV(RAND())</f>
        <v>-0.36753841906926199</v>
      </c>
      <c r="W118" s="24">
        <f ca="1">SQRT(Inputs!$B$38)*L118+SQRT(1-Inputs!$B$38)*_xlfn.NORM.S.INV(RAND())</f>
        <v>0.37442489993718425</v>
      </c>
      <c r="X118" s="24">
        <f ca="1">SQRT(Inputs!$B$38)*M118+SQRT(1-Inputs!$B$38)*_xlfn.NORM.S.INV(RAND())</f>
        <v>-1.3740503351213056</v>
      </c>
      <c r="Y118" s="24">
        <f ca="1">SQRT(Inputs!$B$38)*C118+SQRT(1-Inputs!$B$38)*_xlfn.NORM.S.INV(RAND())</f>
        <v>-3.8919159229953149E-2</v>
      </c>
      <c r="Z118" s="24">
        <f ca="1">SQRT(Inputs!$B$38)*D118+SQRT(1-Inputs!$B$38)*_xlfn.NORM.S.INV(RAND())</f>
        <v>-0.58464234057645315</v>
      </c>
      <c r="AA118" s="24">
        <f ca="1">SQRT(Inputs!$B$38)*E118+SQRT(1-Inputs!$B$38)*_xlfn.NORM.S.INV(RAND())</f>
        <v>1.0166249222255055</v>
      </c>
      <c r="AB118" s="24">
        <f ca="1">SQRT(Inputs!$B$38)*F118+SQRT(1-Inputs!$B$38)*_xlfn.NORM.S.INV(RAND())</f>
        <v>-0.78273937583847009</v>
      </c>
      <c r="AC118" s="24">
        <f ca="1">SQRT(Inputs!$B$38)*G118+SQRT(1-Inputs!$B$38)*_xlfn.NORM.S.INV(RAND())</f>
        <v>1.3902906771062089</v>
      </c>
      <c r="AD118" s="24">
        <f ca="1">SQRT(Inputs!$B$38)*H118+SQRT(1-Inputs!$B$38)*_xlfn.NORM.S.INV(RAND())</f>
        <v>1.5179820550088985E-2</v>
      </c>
      <c r="AE118" s="24">
        <f ca="1">SQRT(Inputs!$B$38)*I118+SQRT(1-Inputs!$B$38)*_xlfn.NORM.S.INV(RAND())</f>
        <v>0.43447162675040518</v>
      </c>
      <c r="AF118" s="24">
        <f ca="1">SQRT(Inputs!$B$38)*J118+SQRT(1-Inputs!$B$38)*_xlfn.NORM.S.INV(RAND())</f>
        <v>1.639350127806912</v>
      </c>
      <c r="AG118" s="24">
        <f ca="1">SQRT(Inputs!$B$38)*K118+SQRT(1-Inputs!$B$38)*_xlfn.NORM.S.INV(RAND())</f>
        <v>-0.4728391386564969</v>
      </c>
      <c r="AH118" s="24">
        <f ca="1">SQRT(Inputs!$B$38)*L118+SQRT(1-Inputs!$B$38)*_xlfn.NORM.S.INV(RAND())</f>
        <v>0.182905112003592</v>
      </c>
      <c r="AI118" s="24">
        <f ca="1">SQRT(Inputs!$B$38)*M118+SQRT(1-Inputs!$B$38)*_xlfn.NORM.S.INV(RAND())</f>
        <v>-1.8578638396570502</v>
      </c>
      <c r="AJ118" s="24">
        <f ca="1">SQRT(Inputs!$B$38)*C118+SQRT(1-Inputs!$B$38)*_xlfn.NORM.S.INV(RAND())</f>
        <v>-0.51901816121676869</v>
      </c>
      <c r="AK118" s="24">
        <f ca="1">SQRT(Inputs!$B$38)*D118+SQRT(1-Inputs!$B$38)*_xlfn.NORM.S.INV(RAND())</f>
        <v>-1.4155872192787611</v>
      </c>
      <c r="AL118" s="24">
        <f ca="1">SQRT(Inputs!$B$38)*E118+SQRT(1-Inputs!$B$38)*_xlfn.NORM.S.INV(RAND())</f>
        <v>0.85162792359915129</v>
      </c>
      <c r="AM118" s="24">
        <f ca="1">SQRT(Inputs!$B$38)*F118+SQRT(1-Inputs!$B$38)*_xlfn.NORM.S.INV(RAND())</f>
        <v>-0.8762691599071617</v>
      </c>
      <c r="AN118" s="24">
        <f ca="1">SQRT(Inputs!$B$38)*G118+SQRT(1-Inputs!$B$38)*_xlfn.NORM.S.INV(RAND())</f>
        <v>0.93200037974655758</v>
      </c>
      <c r="AO118" s="24">
        <f ca="1">SQRT(Inputs!$B$38)*H118+SQRT(1-Inputs!$B$38)*_xlfn.NORM.S.INV(RAND())</f>
        <v>-0.33279117107660289</v>
      </c>
      <c r="AP118" s="24">
        <f ca="1">SQRT(Inputs!$B$38)*I118+SQRT(1-Inputs!$B$38)*_xlfn.NORM.S.INV(RAND())</f>
        <v>1.3948096850100116</v>
      </c>
      <c r="AQ118" s="24">
        <f ca="1">SQRT(Inputs!$B$38)*J118+SQRT(1-Inputs!$B$38)*_xlfn.NORM.S.INV(RAND())</f>
        <v>1.9555533541341976</v>
      </c>
      <c r="AR118" s="24">
        <f ca="1">SQRT(Inputs!$B$38)*K118+SQRT(1-Inputs!$B$38)*_xlfn.NORM.S.INV(RAND())</f>
        <v>0.55184534951937314</v>
      </c>
      <c r="AS118" s="24">
        <f ca="1">SQRT(Inputs!$B$38)*L118+SQRT(1-Inputs!$B$38)*_xlfn.NORM.S.INV(RAND())</f>
        <v>-0.43793811806664301</v>
      </c>
      <c r="AT118" s="24">
        <f ca="1">SQRT(Inputs!$B$38)*M118+SQRT(1-Inputs!$B$38)*_xlfn.NORM.S.INV(RAND())</f>
        <v>1.7993797826176985</v>
      </c>
      <c r="AU118" s="15">
        <f ca="1">Inputs!$B$6*EXP($B$8-0.5*C$5^2+C$5*N118)</f>
        <v>4351.3236766905566</v>
      </c>
      <c r="AV118" s="15">
        <f t="shared" ca="1" si="37"/>
        <v>3420.2308449654538</v>
      </c>
      <c r="AW118" s="15">
        <f t="shared" ca="1" si="38"/>
        <v>4630.9845581322515</v>
      </c>
      <c r="AX118" s="15">
        <f t="shared" ca="1" si="39"/>
        <v>5509.7880243656837</v>
      </c>
      <c r="AY118" s="15">
        <f t="shared" ca="1" si="40"/>
        <v>7300.2035357166606</v>
      </c>
      <c r="AZ118" s="15">
        <f t="shared" ca="1" si="41"/>
        <v>9404.1008441613594</v>
      </c>
      <c r="BA118" s="15">
        <f t="shared" ca="1" si="42"/>
        <v>12996.847652832806</v>
      </c>
      <c r="BB118" s="15">
        <f t="shared" ca="1" si="43"/>
        <v>18910.470226327943</v>
      </c>
      <c r="BC118" s="15">
        <f t="shared" ca="1" si="44"/>
        <v>22353.220027946896</v>
      </c>
      <c r="BD118" s="15">
        <f t="shared" ca="1" si="45"/>
        <v>28360.844869612727</v>
      </c>
      <c r="BE118" s="15">
        <f t="shared" ca="1" si="46"/>
        <v>30664.475315067499</v>
      </c>
      <c r="BF118" s="15">
        <f ca="1">Inputs!$B$13*EXP($B$9-0.5*C$6^2+C$6*Y118)</f>
        <v>13724.716325834941</v>
      </c>
      <c r="BG118" s="15">
        <f t="shared" ca="1" si="47"/>
        <v>15052.138131586484</v>
      </c>
      <c r="BH118" s="15">
        <f t="shared" ca="1" si="48"/>
        <v>21768.699734400241</v>
      </c>
      <c r="BI118" s="15">
        <f t="shared" ca="1" si="49"/>
        <v>23623.485864820344</v>
      </c>
      <c r="BJ118" s="15">
        <f t="shared" ca="1" si="50"/>
        <v>35387.168261203136</v>
      </c>
      <c r="BK118" s="15">
        <f t="shared" ca="1" si="51"/>
        <v>43520.891135335623</v>
      </c>
      <c r="BL118" s="15">
        <f t="shared" ca="1" si="52"/>
        <v>56556.528548418202</v>
      </c>
      <c r="BM118" s="15">
        <f t="shared" ca="1" si="53"/>
        <v>85222.848399899842</v>
      </c>
      <c r="BN118" s="15">
        <f t="shared" ca="1" si="54"/>
        <v>99039.507671442727</v>
      </c>
      <c r="BO118" s="15">
        <f t="shared" ca="1" si="55"/>
        <v>124476.45065623838</v>
      </c>
      <c r="BP118" s="15">
        <f t="shared" ca="1" si="56"/>
        <v>124126.59074074564</v>
      </c>
      <c r="BQ118" s="15">
        <f ca="1">Inputs!$B$20*EXP($B$10-0.5*C$7^2+C$7*AJ118)</f>
        <v>3568.2905729669878</v>
      </c>
      <c r="BR118" s="15">
        <f t="shared" ca="1" si="57"/>
        <v>3088.5630894351625</v>
      </c>
      <c r="BS118" s="15">
        <f t="shared" ca="1" si="58"/>
        <v>5401.4275250653418</v>
      </c>
      <c r="BT118" s="15">
        <f t="shared" ca="1" si="59"/>
        <v>5917.9527552011014</v>
      </c>
      <c r="BU118" s="15">
        <f t="shared" ca="1" si="60"/>
        <v>10276.316884687576</v>
      </c>
      <c r="BV118" s="15">
        <f t="shared" ca="1" si="61"/>
        <v>13264.547547211758</v>
      </c>
      <c r="BW118" s="15">
        <f t="shared" ca="1" si="62"/>
        <v>24866.40359445184</v>
      </c>
      <c r="BX118" s="15">
        <f t="shared" ca="1" si="63"/>
        <v>51473.679925383993</v>
      </c>
      <c r="BY118" s="15">
        <f t="shared" ca="1" si="64"/>
        <v>80154.798117312763</v>
      </c>
      <c r="BZ118" s="15">
        <f t="shared" ca="1" si="65"/>
        <v>103768.71387167167</v>
      </c>
      <c r="CA118" s="15">
        <f t="shared" ca="1" si="66"/>
        <v>200685.09555382226</v>
      </c>
      <c r="CB118" s="15">
        <f ca="1">(AU118*DCF!C$10-DCF!C$5*MAX(AU118*DCF!C$10,0)-MAX(AU118-Inputs!$B$6,0)/Inputs!$B$10)*DCF!C$6</f>
        <v>1047.4302417320037</v>
      </c>
      <c r="CC118" s="15">
        <f ca="1">(AV118*DCF!D$10-DCF!D$5*MAX(AV118*DCF!D$10,0)-MAX(AV118-AU118,0)/Inputs!$B$10)*DCF!D$6</f>
        <v>833.65809715694945</v>
      </c>
      <c r="CD118" s="15">
        <f ca="1">(AW118*DCF!E$10-DCF!E$5*MAX(AW118*DCF!E$10,0)-MAX(AW118-AV118,0)/Inputs!$B$10)*DCF!E$6</f>
        <v>796.50873985566034</v>
      </c>
      <c r="CE118" s="15">
        <f ca="1">(AX118*DCF!F$10-DCF!F$5*MAX(AX118*DCF!F$10,0)-MAX(AX118-AW118,0)/Inputs!$B$10)*DCF!F$6</f>
        <v>1019.9207316323193</v>
      </c>
      <c r="CF118" s="15">
        <f ca="1">(AY118*DCF!G$10-DCF!G$5*MAX(AY118*DCF!G$10,0)-MAX(AY118-AX118,0)/Inputs!$B$10)*DCF!G$6</f>
        <v>1159.9840282616178</v>
      </c>
      <c r="CG118" s="15">
        <f ca="1">(AZ118*DCF!H$10-DCF!H$5*MAX(AZ118*DCF!H$10,0)-MAX(AZ118-AY118,0)/Inputs!$B$10)*DCF!H$6</f>
        <v>1452.2282398247692</v>
      </c>
      <c r="CH118" s="15">
        <f ca="1">(BA118*DCF!I$10-DCF!I$5*MAX(BA118*DCF!I$10,0)-MAX(BA118-AZ118,0)/Inputs!$B$10)*DCF!I$6</f>
        <v>1784.7135846343269</v>
      </c>
      <c r="CI118" s="15">
        <f ca="1">(BB118*DCF!J$10-DCF!J$5*MAX(BB118*DCF!J$10,0)-MAX(BB118-BA118,0)/Inputs!$B$10)*DCF!J$6</f>
        <v>2348.9685169272097</v>
      </c>
      <c r="CJ118" s="15">
        <f ca="1">(BC118*DCF!K$10-DCF!K$5*MAX(BC118*DCF!K$10,0)-MAX(BC118-BB118,0)/Inputs!$B$10)*DCF!K$6</f>
        <v>3116.5768657756121</v>
      </c>
      <c r="CK118" s="15">
        <f ca="1">(BD118*DCF!L$10-DCF!L$5*MAX(BD118*DCF!L$10,0)-MAX(BD118-BC118,0)/Inputs!$B$10)*DCF!L$6</f>
        <v>3500.4715512830217</v>
      </c>
      <c r="CL118" s="15">
        <f ca="1">(BE118*DCF!M$10-DCF!M$5*MAX(BE118*DCF!M$10,0)-MAX(BE118-BD118,0)/Inputs!$B$10)*DCF!M$6</f>
        <v>4051.9608119198469</v>
      </c>
      <c r="CM118" s="15">
        <f ca="1">(BF118*DCF!C$28-DCF!C$5*MAX(BF118*DCF!C$28,0)-MAX(BF118-Inputs!$B$13,0)/Inputs!$B$17)*DCF!C$6</f>
        <v>3648.8051172389041</v>
      </c>
      <c r="CN118" s="15">
        <f ca="1">(BG118*DCF!D$28-DCF!D$5*MAX(BG118*DCF!D$28,0)-MAX(BG118-BF118,0)/Inputs!$B$17)*DCF!D$6</f>
        <v>4150.0019064554608</v>
      </c>
      <c r="CO118" s="15">
        <f ca="1">(BH118*DCF!E$28-DCF!E$5*MAX(BH118*DCF!E$28,0)-MAX(BH118-BG118,0)/Inputs!$B$17)*DCF!E$6</f>
        <v>4841.5415479963458</v>
      </c>
      <c r="CP118" s="15">
        <f ca="1">(BI118*DCF!F$28-DCF!F$5*MAX(BI118*DCF!F$28,0)-MAX(BI118-BH118,0)/Inputs!$B$17)*DCF!F$6</f>
        <v>6075.4610171321247</v>
      </c>
      <c r="CQ118" s="15">
        <f ca="1">(BJ118*DCF!G$28-DCF!G$5*MAX(BJ118*DCF!G$28,0)-MAX(BJ118-BI118,0)/Inputs!$B$17)*DCF!G$6</f>
        <v>7202.9341189619026</v>
      </c>
      <c r="CR118" s="15">
        <f ca="1">(BK118*DCF!H$28-DCF!H$5*MAX(BK118*DCF!H$28,0)-MAX(BK118-BJ118,0)/Inputs!$B$17)*DCF!H$6</f>
        <v>9499.4442584359276</v>
      </c>
      <c r="CS118" s="15">
        <f ca="1">(BL118*DCF!I$28-DCF!I$5*MAX(BL118*DCF!I$28,0)-MAX(BL118-BK118,0)/Inputs!$B$17)*DCF!I$6</f>
        <v>11428.425850594167</v>
      </c>
      <c r="CT118" s="15">
        <f ca="1">(BM118*DCF!J$28-DCF!J$5*MAX(BM118*DCF!J$28,0)-MAX(BM118-BL118,0)/Inputs!$B$17)*DCF!J$6</f>
        <v>15210.850247444299</v>
      </c>
      <c r="CU118" s="15">
        <f ca="1">(BN118*DCF!K$28-DCF!K$5*MAX(BN118*DCF!K$28,0)-MAX(BN118-BM118,0)/Inputs!$B$17)*DCF!K$6</f>
        <v>19223.126700910176</v>
      </c>
      <c r="CV118" s="15">
        <f ca="1">(BO118*DCF!L$28-DCF!L$5*MAX(BO118*DCF!L$28,0)-MAX(BO118-BN118,0)/Inputs!$B$17)*DCF!L$6</f>
        <v>21957.43213641542</v>
      </c>
      <c r="CW118" s="15">
        <f ca="1">(BP118*DCF!M$28-DCF!M$5*MAX(BP118*DCF!M$28,0)-MAX(BP118-BO118,0)/Inputs!$B$17)*DCF!M$6</f>
        <v>23354.489883493708</v>
      </c>
      <c r="CX118" s="15">
        <f ca="1">(BQ118*DCF!C$46-DCF!C$5*MAX(BQ118*DCF!C$46,0)-MAX(BQ118-Inputs!$B$20,0)/Inputs!$B$24)*DCF!C$6</f>
        <v>-993.73480806026873</v>
      </c>
      <c r="CY118" s="15">
        <f ca="1">(BR118*DCF!D$46-DCF!D$5*MAX(BR118*DCF!D$46,0)-MAX(BR118-BQ118,0)/Inputs!$B$24)*DCF!D$6</f>
        <v>-527.14569314426558</v>
      </c>
      <c r="CZ118" s="15">
        <f ca="1">(BS118*DCF!E$46-DCF!E$5*MAX(BS118*DCF!E$46,0)-MAX(BS118-BR118,0)/Inputs!$B$24)*DCF!E$6</f>
        <v>-1550.3956978044853</v>
      </c>
      <c r="DA118" s="15">
        <f ca="1">(BT118*DCF!F$46-DCF!F$5*MAX(BT118*DCF!F$46,0)-MAX(BT118-BS118,0)/Inputs!$B$24)*DCF!F$6</f>
        <v>-619.06590068582102</v>
      </c>
      <c r="DB118" s="15">
        <f ca="1">(BU118*DCF!G$46-DCF!G$5*MAX(BU118*DCF!G$46,0)-MAX(BU118-BT118,0)/Inputs!$B$24)*DCF!G$6</f>
        <v>-1811.7425788762628</v>
      </c>
      <c r="DC118" s="15">
        <f ca="1">(BV118*DCF!H$46-DCF!H$5*MAX(BV118*DCF!H$46,0)-MAX(BV118-BU118,0)/Inputs!$B$24)*DCF!H$6</f>
        <v>-928.57436918634869</v>
      </c>
      <c r="DD118" s="15">
        <f ca="1">(BW118*DCF!I$46-DCF!I$5*MAX(BW118*DCF!I$46,0)-MAX(BW118-BV118,0)/Inputs!$B$24)*DCF!I$6</f>
        <v>-2756.1448185084164</v>
      </c>
      <c r="DE118" s="15">
        <f ca="1">(BX118*DCF!J$46-DCF!J$5*MAX(BX118*DCF!J$46,0)-MAX(BX118-BW118,0)/Inputs!$B$24)*DCF!J$6</f>
        <v>-4896.6364923440733</v>
      </c>
      <c r="DF118" s="15">
        <f ca="1">(BY118*DCF!K$46-DCF!K$5*MAX(BY118*DCF!K$46,0)-MAX(BY118-BX118,0)/Inputs!$B$24)*DCF!K$6</f>
        <v>-2447.4006293414427</v>
      </c>
      <c r="DG118" s="15">
        <f ca="1">(BZ118*DCF!L$46-DCF!L$5*MAX(BZ118*DCF!L$46,0)-MAX(BZ118-BY118,0)/Inputs!$B$24)*DCF!L$6</f>
        <v>1829.1441321332252</v>
      </c>
      <c r="DH118" s="15">
        <f ca="1">(CA118*DCF!M$46-DCF!M$5*MAX(CA118*DCF!M$46,0)-MAX(CA118-BZ118,0)/Inputs!$B$24)*DCF!M$6</f>
        <v>-4528.0466392055559</v>
      </c>
      <c r="DI118" s="15">
        <f ca="1">SUM(CB118:CL118)+BE118*DCF!M$10*(1+Inputs!$B$30)*(1-Inputs!$B$33)*(1-Inputs!$B$30/Inputs!$B$31)/(Inputs!$B$29-Inputs!$B$30)*DCF!M$6</f>
        <v>106452.06170654335</v>
      </c>
      <c r="DJ118" s="15">
        <f ca="1">SUM(CM118:CW118)+BP118*DCF!M$28*(1+Inputs!$B$30)*(1-Inputs!$B$33)*(1-Inputs!$B$30/Inputs!$B$31)/(Inputs!$B$29-Inputs!$B$30)*DCF!M$6</f>
        <v>587187.10403272032</v>
      </c>
      <c r="DK118" s="15">
        <f ca="1">SUM(CX118:DH118)+CA118*DCF!M$46*(1+Inputs!$B$30)*(1-Inputs!$B$33)*(1-Inputs!$B$30/Inputs!$B$31)/(Inputs!$B$29-Inputs!$B$30)*DCF!M$6</f>
        <v>291053.18690050038</v>
      </c>
      <c r="DM118" s="15">
        <f ca="1">DI118+DJ118+DK118+Inputs!$B$34+Inputs!$B$36-Inputs!$B$35</f>
        <v>1061543.3526397641</v>
      </c>
    </row>
    <row r="119" spans="1:117" x14ac:dyDescent="0.75">
      <c r="A119" s="11">
        <v>106</v>
      </c>
      <c r="C119" s="24">
        <f t="shared" ca="1" si="70"/>
        <v>2.7399266443123236</v>
      </c>
      <c r="D119" s="24">
        <f t="shared" ca="1" si="70"/>
        <v>-1.077136877051458</v>
      </c>
      <c r="E119" s="24">
        <f t="shared" ca="1" si="70"/>
        <v>0.24086478450205015</v>
      </c>
      <c r="F119" s="24">
        <f t="shared" ca="1" si="70"/>
        <v>-0.68152035113805653</v>
      </c>
      <c r="G119" s="24">
        <f t="shared" ca="1" si="70"/>
        <v>-0.8813781353112633</v>
      </c>
      <c r="H119" s="24">
        <f t="shared" ca="1" si="70"/>
        <v>-0.68962021997216449</v>
      </c>
      <c r="I119" s="24">
        <f t="shared" ca="1" si="70"/>
        <v>-0.36485935115254153</v>
      </c>
      <c r="J119" s="24">
        <f t="shared" ca="1" si="70"/>
        <v>-1.1581111298254347</v>
      </c>
      <c r="K119" s="24">
        <f t="shared" ca="1" si="70"/>
        <v>-9.2534145621182465E-2</v>
      </c>
      <c r="L119" s="24">
        <f t="shared" ca="1" si="70"/>
        <v>-0.76387025217148929</v>
      </c>
      <c r="M119" s="24">
        <f t="shared" ca="1" si="70"/>
        <v>2.8058764844754966</v>
      </c>
      <c r="N119" s="24">
        <f ca="1">SQRT(Inputs!$B$38)*C119+SQRT(1-Inputs!$B$38)*_xlfn.NORM.S.INV(RAND())</f>
        <v>1.4819448656327712</v>
      </c>
      <c r="O119" s="24">
        <f ca="1">SQRT(Inputs!$B$38)*D119+SQRT(1-Inputs!$B$38)*_xlfn.NORM.S.INV(RAND())</f>
        <v>1.4145778963396678</v>
      </c>
      <c r="P119" s="24">
        <f ca="1">SQRT(Inputs!$B$38)*E119+SQRT(1-Inputs!$B$38)*_xlfn.NORM.S.INV(RAND())</f>
        <v>1.0753585495201681</v>
      </c>
      <c r="Q119" s="24">
        <f ca="1">SQRT(Inputs!$B$38)*F119+SQRT(1-Inputs!$B$38)*_xlfn.NORM.S.INV(RAND())</f>
        <v>-0.66081482567471994</v>
      </c>
      <c r="R119" s="24">
        <f ca="1">SQRT(Inputs!$B$38)*G119+SQRT(1-Inputs!$B$38)*_xlfn.NORM.S.INV(RAND())</f>
        <v>-1.3841739709153282</v>
      </c>
      <c r="S119" s="24">
        <f ca="1">SQRT(Inputs!$B$38)*H119+SQRT(1-Inputs!$B$38)*_xlfn.NORM.S.INV(RAND())</f>
        <v>0.11180412463012035</v>
      </c>
      <c r="T119" s="24">
        <f ca="1">SQRT(Inputs!$B$38)*I119+SQRT(1-Inputs!$B$38)*_xlfn.NORM.S.INV(RAND())</f>
        <v>-0.32513550264521407</v>
      </c>
      <c r="U119" s="24">
        <f ca="1">SQRT(Inputs!$B$38)*J119+SQRT(1-Inputs!$B$38)*_xlfn.NORM.S.INV(RAND())</f>
        <v>0.10037291970389184</v>
      </c>
      <c r="V119" s="24">
        <f ca="1">SQRT(Inputs!$B$38)*K119+SQRT(1-Inputs!$B$38)*_xlfn.NORM.S.INV(RAND())</f>
        <v>0.52257100692912906</v>
      </c>
      <c r="W119" s="24">
        <f ca="1">SQRT(Inputs!$B$38)*L119+SQRT(1-Inputs!$B$38)*_xlfn.NORM.S.INV(RAND())</f>
        <v>0.99273540327917442</v>
      </c>
      <c r="X119" s="24">
        <f ca="1">SQRT(Inputs!$B$38)*M119+SQRT(1-Inputs!$B$38)*_xlfn.NORM.S.INV(RAND())</f>
        <v>1.4573423802629477</v>
      </c>
      <c r="Y119" s="24">
        <f ca="1">SQRT(Inputs!$B$38)*C119+SQRT(1-Inputs!$B$38)*_xlfn.NORM.S.INV(RAND())</f>
        <v>2.2516542228797158</v>
      </c>
      <c r="Z119" s="24">
        <f ca="1">SQRT(Inputs!$B$38)*D119+SQRT(1-Inputs!$B$38)*_xlfn.NORM.S.INV(RAND())</f>
        <v>-0.81153865727428975</v>
      </c>
      <c r="AA119" s="24">
        <f ca="1">SQRT(Inputs!$B$38)*E119+SQRT(1-Inputs!$B$38)*_xlfn.NORM.S.INV(RAND())</f>
        <v>-0.3860347864007691</v>
      </c>
      <c r="AB119" s="24">
        <f ca="1">SQRT(Inputs!$B$38)*F119+SQRT(1-Inputs!$B$38)*_xlfn.NORM.S.INV(RAND())</f>
        <v>-1.8387490859472098</v>
      </c>
      <c r="AC119" s="24">
        <f ca="1">SQRT(Inputs!$B$38)*G119+SQRT(1-Inputs!$B$38)*_xlfn.NORM.S.INV(RAND())</f>
        <v>-2.027998260796732</v>
      </c>
      <c r="AD119" s="24">
        <f ca="1">SQRT(Inputs!$B$38)*H119+SQRT(1-Inputs!$B$38)*_xlfn.NORM.S.INV(RAND())</f>
        <v>0.36726996575342624</v>
      </c>
      <c r="AE119" s="24">
        <f ca="1">SQRT(Inputs!$B$38)*I119+SQRT(1-Inputs!$B$38)*_xlfn.NORM.S.INV(RAND())</f>
        <v>-0.33140822250411828</v>
      </c>
      <c r="AF119" s="24">
        <f ca="1">SQRT(Inputs!$B$38)*J119+SQRT(1-Inputs!$B$38)*_xlfn.NORM.S.INV(RAND())</f>
        <v>0.4963964699361465</v>
      </c>
      <c r="AG119" s="24">
        <f ca="1">SQRT(Inputs!$B$38)*K119+SQRT(1-Inputs!$B$38)*_xlfn.NORM.S.INV(RAND())</f>
        <v>-0.84402605632089656</v>
      </c>
      <c r="AH119" s="24">
        <f ca="1">SQRT(Inputs!$B$38)*L119+SQRT(1-Inputs!$B$38)*_xlfn.NORM.S.INV(RAND())</f>
        <v>1.3737180441175298</v>
      </c>
      <c r="AI119" s="24">
        <f ca="1">SQRT(Inputs!$B$38)*M119+SQRT(1-Inputs!$B$38)*_xlfn.NORM.S.INV(RAND())</f>
        <v>1.0530184110001319</v>
      </c>
      <c r="AJ119" s="24">
        <f ca="1">SQRT(Inputs!$B$38)*C119+SQRT(1-Inputs!$B$38)*_xlfn.NORM.S.INV(RAND())</f>
        <v>2.7609484836843707</v>
      </c>
      <c r="AK119" s="24">
        <f ca="1">SQRT(Inputs!$B$38)*D119+SQRT(1-Inputs!$B$38)*_xlfn.NORM.S.INV(RAND())</f>
        <v>-1.1520014839919011</v>
      </c>
      <c r="AL119" s="24">
        <f ca="1">SQRT(Inputs!$B$38)*E119+SQRT(1-Inputs!$B$38)*_xlfn.NORM.S.INV(RAND())</f>
        <v>0.57360035322030944</v>
      </c>
      <c r="AM119" s="24">
        <f ca="1">SQRT(Inputs!$B$38)*F119+SQRT(1-Inputs!$B$38)*_xlfn.NORM.S.INV(RAND())</f>
        <v>-1.494705495937434</v>
      </c>
      <c r="AN119" s="24">
        <f ca="1">SQRT(Inputs!$B$38)*G119+SQRT(1-Inputs!$B$38)*_xlfn.NORM.S.INV(RAND())</f>
        <v>-0.31499484174662284</v>
      </c>
      <c r="AO119" s="24">
        <f ca="1">SQRT(Inputs!$B$38)*H119+SQRT(1-Inputs!$B$38)*_xlfn.NORM.S.INV(RAND())</f>
        <v>-2.3753447909780356</v>
      </c>
      <c r="AP119" s="24">
        <f ca="1">SQRT(Inputs!$B$38)*I119+SQRT(1-Inputs!$B$38)*_xlfn.NORM.S.INV(RAND())</f>
        <v>-0.83377714913496448</v>
      </c>
      <c r="AQ119" s="24">
        <f ca="1">SQRT(Inputs!$B$38)*J119+SQRT(1-Inputs!$B$38)*_xlfn.NORM.S.INV(RAND())</f>
        <v>-1.9352807922601152</v>
      </c>
      <c r="AR119" s="24">
        <f ca="1">SQRT(Inputs!$B$38)*K119+SQRT(1-Inputs!$B$38)*_xlfn.NORM.S.INV(RAND())</f>
        <v>0.38254702097067622</v>
      </c>
      <c r="AS119" s="24">
        <f ca="1">SQRT(Inputs!$B$38)*L119+SQRT(1-Inputs!$B$38)*_xlfn.NORM.S.INV(RAND())</f>
        <v>0.35741736539431929</v>
      </c>
      <c r="AT119" s="24">
        <f ca="1">SQRT(Inputs!$B$38)*M119+SQRT(1-Inputs!$B$38)*_xlfn.NORM.S.INV(RAND())</f>
        <v>2.7041713968163816</v>
      </c>
      <c r="AU119" s="15">
        <f ca="1">Inputs!$B$6*EXP($B$8-0.5*C$5^2+C$5*N119)</f>
        <v>6307.5296989932722</v>
      </c>
      <c r="AV119" s="15">
        <f t="shared" ca="1" si="37"/>
        <v>9452.8399076394253</v>
      </c>
      <c r="AW119" s="15">
        <f t="shared" ca="1" si="38"/>
        <v>13325.192960820514</v>
      </c>
      <c r="AX119" s="15">
        <f t="shared" ca="1" si="39"/>
        <v>14979.564621154799</v>
      </c>
      <c r="AY119" s="15">
        <f t="shared" ca="1" si="40"/>
        <v>15574.024906889763</v>
      </c>
      <c r="AZ119" s="15">
        <f t="shared" ca="1" si="41"/>
        <v>19283.411248522316</v>
      </c>
      <c r="BA119" s="15">
        <f t="shared" ca="1" si="42"/>
        <v>22808.468297421838</v>
      </c>
      <c r="BB119" s="15">
        <f t="shared" ca="1" si="43"/>
        <v>28206.750122103491</v>
      </c>
      <c r="BC119" s="15">
        <f t="shared" ca="1" si="44"/>
        <v>36333.424905055646</v>
      </c>
      <c r="BD119" s="15">
        <f t="shared" ca="1" si="45"/>
        <v>48842.946909079845</v>
      </c>
      <c r="BE119" s="15">
        <f t="shared" ca="1" si="46"/>
        <v>68346.439170590325</v>
      </c>
      <c r="BF119" s="15">
        <f ca="1">Inputs!$B$13*EXP($B$9-0.5*C$6^2+C$6*Y119)</f>
        <v>21613.091117955977</v>
      </c>
      <c r="BG119" s="15">
        <f t="shared" ca="1" si="47"/>
        <v>22752.61588330911</v>
      </c>
      <c r="BH119" s="15">
        <f t="shared" ca="1" si="48"/>
        <v>26075.384113135919</v>
      </c>
      <c r="BI119" s="15">
        <f t="shared" ca="1" si="49"/>
        <v>24052.032534483755</v>
      </c>
      <c r="BJ119" s="15">
        <f t="shared" ca="1" si="50"/>
        <v>22012.188444133939</v>
      </c>
      <c r="BK119" s="15">
        <f t="shared" ca="1" si="51"/>
        <v>28400.956925880208</v>
      </c>
      <c r="BL119" s="15">
        <f t="shared" ca="1" si="52"/>
        <v>33420.543349469684</v>
      </c>
      <c r="BM119" s="15">
        <f t="shared" ca="1" si="53"/>
        <v>43694.111299027914</v>
      </c>
      <c r="BN119" s="15">
        <f t="shared" ca="1" si="54"/>
        <v>48568.787910128383</v>
      </c>
      <c r="BO119" s="15">
        <f t="shared" ca="1" si="55"/>
        <v>70105.355079514688</v>
      </c>
      <c r="BP119" s="15">
        <f t="shared" ca="1" si="56"/>
        <v>97220.052642283685</v>
      </c>
      <c r="BQ119" s="15">
        <f ca="1">Inputs!$B$20*EXP($B$10-0.5*C$7^2+C$7*AJ119)</f>
        <v>11420.77467723361</v>
      </c>
      <c r="BR119" s="15">
        <f t="shared" ca="1" si="57"/>
        <v>10748.464541767175</v>
      </c>
      <c r="BS119" s="15">
        <f t="shared" ca="1" si="58"/>
        <v>17354.813377591214</v>
      </c>
      <c r="BT119" s="15">
        <f t="shared" ca="1" si="59"/>
        <v>16166.82659395914</v>
      </c>
      <c r="BU119" s="15">
        <f t="shared" ca="1" si="60"/>
        <v>20761.026176157207</v>
      </c>
      <c r="BV119" s="15">
        <f t="shared" ca="1" si="61"/>
        <v>16914.074309022148</v>
      </c>
      <c r="BW119" s="15">
        <f t="shared" ca="1" si="62"/>
        <v>19784.328288352444</v>
      </c>
      <c r="BX119" s="15">
        <f t="shared" ca="1" si="63"/>
        <v>18773.222204007576</v>
      </c>
      <c r="BY119" s="15">
        <f t="shared" ca="1" si="64"/>
        <v>28301.920989832561</v>
      </c>
      <c r="BZ119" s="15">
        <f t="shared" ca="1" si="65"/>
        <v>42408.452564166342</v>
      </c>
      <c r="CA119" s="15">
        <f t="shared" ca="1" si="66"/>
        <v>96322.540108988062</v>
      </c>
      <c r="CB119" s="15">
        <f ca="1">(AU119*DCF!C$10-DCF!C$5*MAX(AU119*DCF!C$10,0)-MAX(AU119-Inputs!$B$6,0)/Inputs!$B$10)*DCF!C$6</f>
        <v>1033.4821441172146</v>
      </c>
      <c r="CC119" s="15">
        <f ca="1">(AV119*DCF!D$10-DCF!D$5*MAX(AV119*DCF!D$10,0)-MAX(AV119-AU119,0)/Inputs!$B$10)*DCF!D$6</f>
        <v>1537.1641108365047</v>
      </c>
      <c r="CD119" s="15">
        <f ca="1">(AW119*DCF!E$10-DCF!E$5*MAX(AW119*DCF!E$10,0)-MAX(AW119-AV119,0)/Inputs!$B$10)*DCF!E$6</f>
        <v>2204.3606672223564</v>
      </c>
      <c r="CE119" s="15">
        <f ca="1">(AX119*DCF!F$10-DCF!F$5*MAX(AX119*DCF!F$10,0)-MAX(AX119-AW119,0)/Inputs!$B$10)*DCF!F$6</f>
        <v>2925.7813582855074</v>
      </c>
      <c r="CF119" s="15">
        <f ca="1">(AY119*DCF!G$10-DCF!G$5*MAX(AY119*DCF!G$10,0)-MAX(AY119-AX119,0)/Inputs!$B$10)*DCF!G$6</f>
        <v>3094.6041920689186</v>
      </c>
      <c r="CG119" s="15">
        <f ca="1">(AZ119*DCF!H$10-DCF!H$5*MAX(AZ119*DCF!H$10,0)-MAX(AZ119-AY119,0)/Inputs!$B$10)*DCF!H$6</f>
        <v>3085.2200810431809</v>
      </c>
      <c r="CH119" s="15">
        <f ca="1">(BA119*DCF!I$10-DCF!I$5*MAX(BA119*DCF!I$10,0)-MAX(BA119-AZ119,0)/Inputs!$B$10)*DCF!I$6</f>
        <v>3588.0422396238996</v>
      </c>
      <c r="CI119" s="15">
        <f ca="1">(BB119*DCF!J$10-DCF!J$5*MAX(BB119*DCF!J$10,0)-MAX(BB119-BA119,0)/Inputs!$B$10)*DCF!J$6</f>
        <v>4022.3231157757477</v>
      </c>
      <c r="CJ119" s="15">
        <f ca="1">(BC119*DCF!K$10-DCF!K$5*MAX(BC119*DCF!K$10,0)-MAX(BC119-BB119,0)/Inputs!$B$10)*DCF!K$6</f>
        <v>4711.4871326597477</v>
      </c>
      <c r="CK119" s="15">
        <f ca="1">(BD119*DCF!L$10-DCF!L$5*MAX(BD119*DCF!L$10,0)-MAX(BD119-BC119,0)/Inputs!$B$10)*DCF!L$6</f>
        <v>5748.7614478309542</v>
      </c>
      <c r="CL119" s="15">
        <f ca="1">(BE119*DCF!M$10-DCF!M$5*MAX(BE119*DCF!M$10,0)-MAX(BE119-BD119,0)/Inputs!$B$10)*DCF!M$6</f>
        <v>7314.6660193543639</v>
      </c>
      <c r="CM119" s="15">
        <f ca="1">(BF119*DCF!C$28-DCF!C$5*MAX(BF119*DCF!C$28,0)-MAX(BF119-Inputs!$B$13,0)/Inputs!$B$17)*DCF!C$6</f>
        <v>4234.4898068224511</v>
      </c>
      <c r="CN119" s="15">
        <f ca="1">(BG119*DCF!D$28-DCF!D$5*MAX(BG119*DCF!D$28,0)-MAX(BG119-BF119,0)/Inputs!$B$17)*DCF!D$6</f>
        <v>6458.0572604219324</v>
      </c>
      <c r="CO119" s="15">
        <f ca="1">(BH119*DCF!E$28-DCF!E$5*MAX(BH119*DCF!E$28,0)-MAX(BH119-BG119,0)/Inputs!$B$17)*DCF!E$6</f>
        <v>6730.1412097749344</v>
      </c>
      <c r="CP119" s="15">
        <f ca="1">(BI119*DCF!F$28-DCF!F$5*MAX(BI119*DCF!F$28,0)-MAX(BI119-BH119,0)/Inputs!$B$17)*DCF!F$6</f>
        <v>6529.4932818310153</v>
      </c>
      <c r="CQ119" s="15">
        <f ca="1">(BJ119*DCF!G$28-DCF!G$5*MAX(BJ119*DCF!G$28,0)-MAX(BJ119-BI119,0)/Inputs!$B$17)*DCF!G$6</f>
        <v>5711.2292978230362</v>
      </c>
      <c r="CR119" s="15">
        <f ca="1">(BK119*DCF!H$28-DCF!H$5*MAX(BK119*DCF!H$28,0)-MAX(BK119-BJ119,0)/Inputs!$B$17)*DCF!H$6</f>
        <v>6031.2346572738115</v>
      </c>
      <c r="CS119" s="15">
        <f ca="1">(BL119*DCF!I$28-DCF!I$5*MAX(BL119*DCF!I$28,0)-MAX(BL119-BK119,0)/Inputs!$B$17)*DCF!I$6</f>
        <v>7138.4777317020016</v>
      </c>
      <c r="CT119" s="15">
        <f ca="1">(BM119*DCF!J$28-DCF!J$5*MAX(BM119*DCF!J$28,0)-MAX(BM119-BL119,0)/Inputs!$B$17)*DCF!J$6</f>
        <v>8385.2229614991757</v>
      </c>
      <c r="CU119" s="15">
        <f ca="1">(BN119*DCF!K$28-DCF!K$5*MAX(BN119*DCF!K$28,0)-MAX(BN119-BM119,0)/Inputs!$B$17)*DCF!K$6</f>
        <v>9659.8306991899171</v>
      </c>
      <c r="CV119" s="15">
        <f ca="1">(BO119*DCF!L$28-DCF!L$5*MAX(BO119*DCF!L$28,0)-MAX(BO119-BN119,0)/Inputs!$B$17)*DCF!L$6</f>
        <v>11550.591353772124</v>
      </c>
      <c r="CW119" s="15">
        <f ca="1">(BP119*DCF!M$28-DCF!M$5*MAX(BP119*DCF!M$28,0)-MAX(BP119-BO119,0)/Inputs!$B$17)*DCF!M$6</f>
        <v>15457.76136952126</v>
      </c>
      <c r="CX119" s="15">
        <f ca="1">(BQ119*DCF!C$46-DCF!C$5*MAX(BQ119*DCF!C$46,0)-MAX(BQ119-Inputs!$B$20,0)/Inputs!$B$24)*DCF!C$6</f>
        <v>-6434.2549726791758</v>
      </c>
      <c r="CY119" s="15">
        <f ca="1">(BR119*DCF!D$46-DCF!D$5*MAX(BR119*DCF!D$46,0)-MAX(BR119-BQ119,0)/Inputs!$B$24)*DCF!D$6</f>
        <v>-1834.5122398463352</v>
      </c>
      <c r="CZ119" s="15">
        <f ca="1">(BS119*DCF!E$46-DCF!E$5*MAX(BS119*DCF!E$46,0)-MAX(BS119-BR119,0)/Inputs!$B$24)*DCF!E$6</f>
        <v>-4656.2777400723116</v>
      </c>
      <c r="DA119" s="15">
        <f ca="1">(BT119*DCF!F$46-DCF!F$5*MAX(BT119*DCF!F$46,0)-MAX(BT119-BS119,0)/Inputs!$B$24)*DCF!F$6</f>
        <v>-1177.3705270470437</v>
      </c>
      <c r="DB119" s="15">
        <f ca="1">(BU119*DCF!G$46-DCF!G$5*MAX(BU119*DCF!G$46,0)-MAX(BU119-BT119,0)/Inputs!$B$24)*DCF!G$6</f>
        <v>-2243.7578709377099</v>
      </c>
      <c r="DC119" s="15">
        <f ca="1">(BV119*DCF!H$46-DCF!H$5*MAX(BV119*DCF!H$46,0)-MAX(BV119-BU119,0)/Inputs!$B$24)*DCF!H$6</f>
        <v>0</v>
      </c>
      <c r="DD119" s="15">
        <f ca="1">(BW119*DCF!I$46-DCF!I$5*MAX(BW119*DCF!I$46,0)-MAX(BW119-BV119,0)/Inputs!$B$24)*DCF!I$6</f>
        <v>-367.01215045480444</v>
      </c>
      <c r="DE119" s="15">
        <f ca="1">(BX119*DCF!J$46-DCF!J$5*MAX(BX119*DCF!J$46,0)-MAX(BX119-BW119,0)/Inputs!$B$24)*DCF!J$6</f>
        <v>787.48474204214335</v>
      </c>
      <c r="DF119" s="15">
        <f ca="1">(BY119*DCF!K$46-DCF!K$5*MAX(BY119*DCF!K$46,0)-MAX(BY119-BX119,0)/Inputs!$B$24)*DCF!K$6</f>
        <v>-717.57728716648103</v>
      </c>
      <c r="DG119" s="15">
        <f ca="1">(BZ119*DCF!L$46-DCF!L$5*MAX(BZ119*DCF!L$46,0)-MAX(BZ119-BY119,0)/Inputs!$B$24)*DCF!L$6</f>
        <v>-260.85464311501573</v>
      </c>
      <c r="DH119" s="15">
        <f ca="1">(CA119*DCF!M$46-DCF!M$5*MAX(CA119*DCF!M$46,0)-MAX(CA119-BZ119,0)/Inputs!$B$24)*DCF!M$6</f>
        <v>-3719.7651648795345</v>
      </c>
      <c r="DI119" s="15">
        <f ca="1">SUM(CB119:CL119)+BE119*DCF!M$10*(1+Inputs!$B$30)*(1-Inputs!$B$33)*(1-Inputs!$B$30/Inputs!$B$31)/(Inputs!$B$29-Inputs!$B$30)*DCF!M$6</f>
        <v>229474.93650866474</v>
      </c>
      <c r="DJ119" s="15">
        <f ca="1">SUM(CM119:CW119)+BP119*DCF!M$28*(1+Inputs!$B$30)*(1-Inputs!$B$33)*(1-Inputs!$B$30/Inputs!$B$31)/(Inputs!$B$29-Inputs!$B$30)*DCF!M$6</f>
        <v>448639.45243707148</v>
      </c>
      <c r="DK119" s="15">
        <f ca="1">SUM(CX119:DH119)+CA119*DCF!M$46*(1+Inputs!$B$30)*(1-Inputs!$B$33)*(1-Inputs!$B$30/Inputs!$B$31)/(Inputs!$B$29-Inputs!$B$30)*DCF!M$6</f>
        <v>128302.15928864572</v>
      </c>
      <c r="DM119" s="15">
        <f ca="1">DI119+DJ119+DK119+Inputs!$B$34+Inputs!$B$36-Inputs!$B$35</f>
        <v>883267.54823438195</v>
      </c>
    </row>
    <row r="120" spans="1:117" x14ac:dyDescent="0.75">
      <c r="A120" s="11">
        <v>107</v>
      </c>
      <c r="C120" s="24">
        <f t="shared" ca="1" si="70"/>
        <v>1.7208311243388636</v>
      </c>
      <c r="D120" s="24">
        <f t="shared" ca="1" si="70"/>
        <v>-1.5034177044204053</v>
      </c>
      <c r="E120" s="24">
        <f t="shared" ca="1" si="70"/>
        <v>0.66136490520767566</v>
      </c>
      <c r="F120" s="24">
        <f t="shared" ca="1" si="70"/>
        <v>0.73598342545104101</v>
      </c>
      <c r="G120" s="24">
        <f t="shared" ca="1" si="70"/>
        <v>0.39735069894467479</v>
      </c>
      <c r="H120" s="24">
        <f t="shared" ca="1" si="70"/>
        <v>-9.4140226504286217E-2</v>
      </c>
      <c r="I120" s="24">
        <f t="shared" ca="1" si="70"/>
        <v>-1.1188003858700803</v>
      </c>
      <c r="J120" s="24">
        <f t="shared" ca="1" si="70"/>
        <v>-2.1107804064095776</v>
      </c>
      <c r="K120" s="24">
        <f t="shared" ca="1" si="70"/>
        <v>-5.462165880165093E-2</v>
      </c>
      <c r="L120" s="24">
        <f t="shared" ca="1" si="70"/>
        <v>-1.3994992213542314</v>
      </c>
      <c r="M120" s="24">
        <f t="shared" ca="1" si="70"/>
        <v>-1.2433350752585099</v>
      </c>
      <c r="N120" s="24">
        <f ca="1">SQRT(Inputs!$B$38)*C120+SQRT(1-Inputs!$B$38)*_xlfn.NORM.S.INV(RAND())</f>
        <v>1.0417375678867362</v>
      </c>
      <c r="O120" s="24">
        <f ca="1">SQRT(Inputs!$B$38)*D120+SQRT(1-Inputs!$B$38)*_xlfn.NORM.S.INV(RAND())</f>
        <v>-1.283615222787819</v>
      </c>
      <c r="P120" s="24">
        <f ca="1">SQRT(Inputs!$B$38)*E120+SQRT(1-Inputs!$B$38)*_xlfn.NORM.S.INV(RAND())</f>
        <v>0.75679023689387215</v>
      </c>
      <c r="Q120" s="24">
        <f ca="1">SQRT(Inputs!$B$38)*F120+SQRT(1-Inputs!$B$38)*_xlfn.NORM.S.INV(RAND())</f>
        <v>4.1411733965613151E-2</v>
      </c>
      <c r="R120" s="24">
        <f ca="1">SQRT(Inputs!$B$38)*G120+SQRT(1-Inputs!$B$38)*_xlfn.NORM.S.INV(RAND())</f>
        <v>-1.0759148728884955</v>
      </c>
      <c r="S120" s="24">
        <f ca="1">SQRT(Inputs!$B$38)*H120+SQRT(1-Inputs!$B$38)*_xlfn.NORM.S.INV(RAND())</f>
        <v>-1.4655024065808266</v>
      </c>
      <c r="T120" s="24">
        <f ca="1">SQRT(Inputs!$B$38)*I120+SQRT(1-Inputs!$B$38)*_xlfn.NORM.S.INV(RAND())</f>
        <v>-0.60811351228990429</v>
      </c>
      <c r="U120" s="24">
        <f ca="1">SQRT(Inputs!$B$38)*J120+SQRT(1-Inputs!$B$38)*_xlfn.NORM.S.INV(RAND())</f>
        <v>-0.98353235330957245</v>
      </c>
      <c r="V120" s="24">
        <f ca="1">SQRT(Inputs!$B$38)*K120+SQRT(1-Inputs!$B$38)*_xlfn.NORM.S.INV(RAND())</f>
        <v>0.44950663805701141</v>
      </c>
      <c r="W120" s="24">
        <f ca="1">SQRT(Inputs!$B$38)*L120+SQRT(1-Inputs!$B$38)*_xlfn.NORM.S.INV(RAND())</f>
        <v>0.20297218882654433</v>
      </c>
      <c r="X120" s="24">
        <f ca="1">SQRT(Inputs!$B$38)*M120+SQRT(1-Inputs!$B$38)*_xlfn.NORM.S.INV(RAND())</f>
        <v>-0.49239756083459468</v>
      </c>
      <c r="Y120" s="24">
        <f ca="1">SQRT(Inputs!$B$38)*C120+SQRT(1-Inputs!$B$38)*_xlfn.NORM.S.INV(RAND())</f>
        <v>1.406739680653565</v>
      </c>
      <c r="Z120" s="24">
        <f ca="1">SQRT(Inputs!$B$38)*D120+SQRT(1-Inputs!$B$38)*_xlfn.NORM.S.INV(RAND())</f>
        <v>-1.6465669386732773</v>
      </c>
      <c r="AA120" s="24">
        <f ca="1">SQRT(Inputs!$B$38)*E120+SQRT(1-Inputs!$B$38)*_xlfn.NORM.S.INV(RAND())</f>
        <v>0.30549086663626612</v>
      </c>
      <c r="AB120" s="24">
        <f ca="1">SQRT(Inputs!$B$38)*F120+SQRT(1-Inputs!$B$38)*_xlfn.NORM.S.INV(RAND())</f>
        <v>-0.53893990247999524</v>
      </c>
      <c r="AC120" s="24">
        <f ca="1">SQRT(Inputs!$B$38)*G120+SQRT(1-Inputs!$B$38)*_xlfn.NORM.S.INV(RAND())</f>
        <v>0.68870476340028153</v>
      </c>
      <c r="AD120" s="24">
        <f ca="1">SQRT(Inputs!$B$38)*H120+SQRT(1-Inputs!$B$38)*_xlfn.NORM.S.INV(RAND())</f>
        <v>-0.34898599947194636</v>
      </c>
      <c r="AE120" s="24">
        <f ca="1">SQRT(Inputs!$B$38)*I120+SQRT(1-Inputs!$B$38)*_xlfn.NORM.S.INV(RAND())</f>
        <v>0.13239585075510085</v>
      </c>
      <c r="AF120" s="24">
        <f ca="1">SQRT(Inputs!$B$38)*J120+SQRT(1-Inputs!$B$38)*_xlfn.NORM.S.INV(RAND())</f>
        <v>-2.3233947482648913</v>
      </c>
      <c r="AG120" s="24">
        <f ca="1">SQRT(Inputs!$B$38)*K120+SQRT(1-Inputs!$B$38)*_xlfn.NORM.S.INV(RAND())</f>
        <v>-0.40109142381294666</v>
      </c>
      <c r="AH120" s="24">
        <f ca="1">SQRT(Inputs!$B$38)*L120+SQRT(1-Inputs!$B$38)*_xlfn.NORM.S.INV(RAND())</f>
        <v>-1.9169085186107591</v>
      </c>
      <c r="AI120" s="24">
        <f ca="1">SQRT(Inputs!$B$38)*M120+SQRT(1-Inputs!$B$38)*_xlfn.NORM.S.INV(RAND())</f>
        <v>-0.44691852739004223</v>
      </c>
      <c r="AJ120" s="24">
        <f ca="1">SQRT(Inputs!$B$38)*C120+SQRT(1-Inputs!$B$38)*_xlfn.NORM.S.INV(RAND())</f>
        <v>-1.748440071530073</v>
      </c>
      <c r="AK120" s="24">
        <f ca="1">SQRT(Inputs!$B$38)*D120+SQRT(1-Inputs!$B$38)*_xlfn.NORM.S.INV(RAND())</f>
        <v>0.55455494816180673</v>
      </c>
      <c r="AL120" s="24">
        <f ca="1">SQRT(Inputs!$B$38)*E120+SQRT(1-Inputs!$B$38)*_xlfn.NORM.S.INV(RAND())</f>
        <v>1.4686609813591769</v>
      </c>
      <c r="AM120" s="24">
        <f ca="1">SQRT(Inputs!$B$38)*F120+SQRT(1-Inputs!$B$38)*_xlfn.NORM.S.INV(RAND())</f>
        <v>-0.7288306947259634</v>
      </c>
      <c r="AN120" s="24">
        <f ca="1">SQRT(Inputs!$B$38)*G120+SQRT(1-Inputs!$B$38)*_xlfn.NORM.S.INV(RAND())</f>
        <v>0.75995426123374399</v>
      </c>
      <c r="AO120" s="24">
        <f ca="1">SQRT(Inputs!$B$38)*H120+SQRT(1-Inputs!$B$38)*_xlfn.NORM.S.INV(RAND())</f>
        <v>0.48206120204047587</v>
      </c>
      <c r="AP120" s="24">
        <f ca="1">SQRT(Inputs!$B$38)*I120+SQRT(1-Inputs!$B$38)*_xlfn.NORM.S.INV(RAND())</f>
        <v>-1.4727478942152676</v>
      </c>
      <c r="AQ120" s="24">
        <f ca="1">SQRT(Inputs!$B$38)*J120+SQRT(1-Inputs!$B$38)*_xlfn.NORM.S.INV(RAND())</f>
        <v>-1.9596008297704832</v>
      </c>
      <c r="AR120" s="24">
        <f ca="1">SQRT(Inputs!$B$38)*K120+SQRT(1-Inputs!$B$38)*_xlfn.NORM.S.INV(RAND())</f>
        <v>0.8769454608858307</v>
      </c>
      <c r="AS120" s="24">
        <f ca="1">SQRT(Inputs!$B$38)*L120+SQRT(1-Inputs!$B$38)*_xlfn.NORM.S.INV(RAND())</f>
        <v>0.30516416064978447</v>
      </c>
      <c r="AT120" s="24">
        <f ca="1">SQRT(Inputs!$B$38)*M120+SQRT(1-Inputs!$B$38)*_xlfn.NORM.S.INV(RAND())</f>
        <v>0.53721198932388747</v>
      </c>
      <c r="AU120" s="15">
        <f ca="1">Inputs!$B$6*EXP($B$8-0.5*C$5^2+C$5*N120)</f>
        <v>5873.7096448244292</v>
      </c>
      <c r="AV120" s="15">
        <f t="shared" ca="1" si="37"/>
        <v>5920.0018625378398</v>
      </c>
      <c r="AW120" s="15">
        <f t="shared" ca="1" si="38"/>
        <v>7994.1428852503241</v>
      </c>
      <c r="AX120" s="15">
        <f t="shared" ca="1" si="39"/>
        <v>9810.6722164547409</v>
      </c>
      <c r="AY120" s="15">
        <f t="shared" ca="1" si="40"/>
        <v>10573.906167588288</v>
      </c>
      <c r="AZ120" s="15">
        <f t="shared" ca="1" si="41"/>
        <v>11004.870535207658</v>
      </c>
      <c r="BA120" s="15">
        <f t="shared" ca="1" si="42"/>
        <v>12636.73737332462</v>
      </c>
      <c r="BB120" s="15">
        <f t="shared" ca="1" si="43"/>
        <v>14019.392869820878</v>
      </c>
      <c r="BC120" s="15">
        <f t="shared" ca="1" si="44"/>
        <v>17931.617208635816</v>
      </c>
      <c r="BD120" s="15">
        <f t="shared" ca="1" si="45"/>
        <v>22388.96068483881</v>
      </c>
      <c r="BE120" s="15">
        <f t="shared" ca="1" si="46"/>
        <v>26231.593958306326</v>
      </c>
      <c r="BF120" s="15">
        <f ca="1">Inputs!$B$13*EXP($B$9-0.5*C$6^2+C$6*Y120)</f>
        <v>18279.804017471106</v>
      </c>
      <c r="BG120" s="15">
        <f t="shared" ca="1" si="47"/>
        <v>16551.994273111093</v>
      </c>
      <c r="BH120" s="15">
        <f t="shared" ca="1" si="48"/>
        <v>21274.578195338814</v>
      </c>
      <c r="BI120" s="15">
        <f t="shared" ca="1" si="49"/>
        <v>23970.084410846506</v>
      </c>
      <c r="BJ120" s="15">
        <f t="shared" ca="1" si="50"/>
        <v>32452.711192610739</v>
      </c>
      <c r="BK120" s="15">
        <f t="shared" ca="1" si="51"/>
        <v>37981.418523465443</v>
      </c>
      <c r="BL120" s="15">
        <f t="shared" ca="1" si="52"/>
        <v>47462.984068312311</v>
      </c>
      <c r="BM120" s="15">
        <f t="shared" ca="1" si="53"/>
        <v>43715.242422050891</v>
      </c>
      <c r="BN120" s="15">
        <f t="shared" ca="1" si="54"/>
        <v>51241.20810025977</v>
      </c>
      <c r="BO120" s="15">
        <f t="shared" ca="1" si="55"/>
        <v>50453.84384242622</v>
      </c>
      <c r="BP120" s="15">
        <f t="shared" ca="1" si="56"/>
        <v>59033.16007178471</v>
      </c>
      <c r="BQ120" s="15">
        <f ca="1">Inputs!$B$20*EXP($B$10-0.5*C$7^2+C$7*AJ120)</f>
        <v>2307.1938022641975</v>
      </c>
      <c r="BR120" s="15">
        <f t="shared" ca="1" si="57"/>
        <v>3733.436290991629</v>
      </c>
      <c r="BS120" s="15">
        <f t="shared" ca="1" si="58"/>
        <v>7795.1369267151131</v>
      </c>
      <c r="BT120" s="15">
        <f t="shared" ca="1" si="59"/>
        <v>8877.3689784195685</v>
      </c>
      <c r="BU120" s="15">
        <f t="shared" ca="1" si="60"/>
        <v>14786.677360908454</v>
      </c>
      <c r="BV120" s="15">
        <f t="shared" ca="1" si="61"/>
        <v>22932.717889899523</v>
      </c>
      <c r="BW120" s="15">
        <f t="shared" ca="1" si="62"/>
        <v>23431.259232392673</v>
      </c>
      <c r="BX120" s="15">
        <f t="shared" ca="1" si="63"/>
        <v>22125.633806303824</v>
      </c>
      <c r="BY120" s="15">
        <f t="shared" ca="1" si="64"/>
        <v>36665.111383433359</v>
      </c>
      <c r="BZ120" s="15">
        <f t="shared" ca="1" si="65"/>
        <v>54414.886568613903</v>
      </c>
      <c r="CA120" s="15">
        <f t="shared" ca="1" si="66"/>
        <v>84092.890432855012</v>
      </c>
      <c r="CB120" s="15">
        <f ca="1">(AU120*DCF!C$10-DCF!C$5*MAX(AU120*DCF!C$10,0)-MAX(AU120-Inputs!$B$6,0)/Inputs!$B$10)*DCF!C$6</f>
        <v>1036.5753584278816</v>
      </c>
      <c r="CC120" s="15">
        <f ca="1">(AV120*DCF!D$10-DCF!D$5*MAX(AV120*DCF!D$10,0)-MAX(AV120-AU120,0)/Inputs!$B$10)*DCF!D$6</f>
        <v>1431.6732015614664</v>
      </c>
      <c r="CD120" s="15">
        <f ca="1">(AW120*DCF!E$10-DCF!E$5*MAX(AW120*DCF!E$10,0)-MAX(AW120-AV120,0)/Inputs!$B$10)*DCF!E$6</f>
        <v>1378.5378841860754</v>
      </c>
      <c r="CE120" s="15">
        <f ca="1">(AX120*DCF!F$10-DCF!F$5*MAX(AX120*DCF!F$10,0)-MAX(AX120-AW120,0)/Inputs!$B$10)*DCF!F$6</f>
        <v>1763.6793929687251</v>
      </c>
      <c r="CF120" s="15">
        <f ca="1">(AY120*DCF!G$10-DCF!G$5*MAX(AY120*DCF!G$10,0)-MAX(AY120-AX120,0)/Inputs!$B$10)*DCF!G$6</f>
        <v>2031.9392694968324</v>
      </c>
      <c r="CG120" s="15">
        <f ca="1">(AZ120*DCF!H$10-DCF!H$5*MAX(AZ120*DCF!H$10,0)-MAX(AZ120-AY120,0)/Inputs!$B$10)*DCF!H$6</f>
        <v>2060.0780584767581</v>
      </c>
      <c r="CH120" s="15">
        <f ca="1">(BA120*DCF!I$10-DCF!I$5*MAX(BA120*DCF!I$10,0)-MAX(BA120-AZ120,0)/Inputs!$B$10)*DCF!I$6</f>
        <v>2040.5875916240457</v>
      </c>
      <c r="CI120" s="15">
        <f ca="1">(BB120*DCF!J$10-DCF!J$5*MAX(BB120*DCF!J$10,0)-MAX(BB120-BA120,0)/Inputs!$B$10)*DCF!J$6</f>
        <v>2196.2416898396777</v>
      </c>
      <c r="CJ120" s="15">
        <f ca="1">(BC120*DCF!K$10-DCF!K$5*MAX(BC120*DCF!K$10,0)-MAX(BC120-BB120,0)/Inputs!$B$10)*DCF!K$6</f>
        <v>2339.0505347238804</v>
      </c>
      <c r="CK120" s="15">
        <f ca="1">(BD120*DCF!L$10-DCF!L$5*MAX(BD120*DCF!L$10,0)-MAX(BD120-BC120,0)/Inputs!$B$10)*DCF!L$6</f>
        <v>2800.2743368627162</v>
      </c>
      <c r="CL120" s="15">
        <f ca="1">(BE120*DCF!M$10-DCF!M$5*MAX(BE120*DCF!M$10,0)-MAX(BE120-BD120,0)/Inputs!$B$10)*DCF!M$6</f>
        <v>3242.5735854786872</v>
      </c>
      <c r="CM120" s="15">
        <f ca="1">(BF120*DCF!C$28-DCF!C$5*MAX(BF120*DCF!C$28,0)-MAX(BF120-Inputs!$B$13,0)/Inputs!$B$17)*DCF!C$6</f>
        <v>3987.0047072693405</v>
      </c>
      <c r="CN120" s="15">
        <f ca="1">(BG120*DCF!D$28-DCF!D$5*MAX(BG120*DCF!D$28,0)-MAX(BG120-BF120,0)/Inputs!$B$17)*DCF!D$6</f>
        <v>4874.9440654884947</v>
      </c>
      <c r="CO120" s="15">
        <f ca="1">(BH120*DCF!E$28-DCF!E$5*MAX(BH120*DCF!E$28,0)-MAX(BH120-BG120,0)/Inputs!$B$17)*DCF!E$6</f>
        <v>5094.5830837617659</v>
      </c>
      <c r="CP120" s="15">
        <f ca="1">(BI120*DCF!F$28-DCF!F$5*MAX(BI120*DCF!F$28,0)-MAX(BI120-BH120,0)/Inputs!$B$17)*DCF!F$6</f>
        <v>6016.4870125887574</v>
      </c>
      <c r="CQ120" s="15">
        <f ca="1">(BJ120*DCF!G$28-DCF!G$5*MAX(BJ120*DCF!G$28,0)-MAX(BJ120-BI120,0)/Inputs!$B$17)*DCF!G$6</f>
        <v>6993.4081103610515</v>
      </c>
      <c r="CR120" s="15">
        <f ca="1">(BK120*DCF!H$28-DCF!H$5*MAX(BK120*DCF!H$28,0)-MAX(BK120-BJ120,0)/Inputs!$B$17)*DCF!H$6</f>
        <v>8534.2178754640718</v>
      </c>
      <c r="CS120" s="15">
        <f ca="1">(BL120*DCF!I$28-DCF!I$5*MAX(BL120*DCF!I$28,0)-MAX(BL120-BK120,0)/Inputs!$B$17)*DCF!I$6</f>
        <v>9800.1695191948202</v>
      </c>
      <c r="CT120" s="15">
        <f ca="1">(BM120*DCF!J$28-DCF!J$5*MAX(BM120*DCF!J$28,0)-MAX(BM120-BL120,0)/Inputs!$B$17)*DCF!J$6</f>
        <v>9752.1281431152966</v>
      </c>
      <c r="CU120" s="15">
        <f ca="1">(BN120*DCF!K$28-DCF!K$5*MAX(BN120*DCF!K$28,0)-MAX(BN120-BM120,0)/Inputs!$B$17)*DCF!K$6</f>
        <v>9899.4534391778598</v>
      </c>
      <c r="CV120" s="15">
        <f ca="1">(BO120*DCF!L$28-DCF!L$5*MAX(BO120*DCF!L$28,0)-MAX(BO120-BN120,0)/Inputs!$B$17)*DCF!L$6</f>
        <v>10066.600866365961</v>
      </c>
      <c r="CW120" s="15">
        <f ca="1">(BP120*DCF!M$28-DCF!M$5*MAX(BP120*DCF!M$28,0)-MAX(BP120-BO120,0)/Inputs!$B$17)*DCF!M$6</f>
        <v>10210.34361299649</v>
      </c>
      <c r="CX120" s="15">
        <f ca="1">(BQ120*DCF!C$46-DCF!C$5*MAX(BQ120*DCF!C$46,0)-MAX(BQ120-Inputs!$B$20,0)/Inputs!$B$24)*DCF!C$6</f>
        <v>-532.83921530350983</v>
      </c>
      <c r="CY120" s="15">
        <f ca="1">(BR120*DCF!D$46-DCF!D$5*MAX(BR120*DCF!D$46,0)-MAX(BR120-BQ120,0)/Inputs!$B$24)*DCF!D$6</f>
        <v>-1245.7763410649513</v>
      </c>
      <c r="CZ120" s="15">
        <f ca="1">(BS120*DCF!E$46-DCF!E$5*MAX(BS120*DCF!E$46,0)-MAX(BS120-BR120,0)/Inputs!$B$24)*DCF!E$6</f>
        <v>-2522.7990876880212</v>
      </c>
      <c r="DA120" s="15">
        <f ca="1">(BT120*DCF!F$46-DCF!F$5*MAX(BT120*DCF!F$46,0)-MAX(BT120-BS120,0)/Inputs!$B$24)*DCF!F$6</f>
        <v>-1040.5810380072562</v>
      </c>
      <c r="DB120" s="15">
        <f ca="1">(BU120*DCF!G$46-DCF!G$5*MAX(BU120*DCF!G$46,0)-MAX(BU120-BT120,0)/Inputs!$B$24)*DCF!G$6</f>
        <v>-2485.169197705296</v>
      </c>
      <c r="DC120" s="15">
        <f ca="1">(BV120*DCF!H$46-DCF!H$5*MAX(BV120*DCF!H$46,0)-MAX(BV120-BU120,0)/Inputs!$B$24)*DCF!H$6</f>
        <v>-2531.33218276556</v>
      </c>
      <c r="DD120" s="15">
        <f ca="1">(BW120*DCF!I$46-DCF!I$5*MAX(BW120*DCF!I$46,0)-MAX(BW120-BV120,0)/Inputs!$B$24)*DCF!I$6</f>
        <v>398.04208018833936</v>
      </c>
      <c r="DE120" s="15">
        <f ca="1">(BX120*DCF!J$46-DCF!J$5*MAX(BX120*DCF!J$46,0)-MAX(BX120-BW120,0)/Inputs!$B$24)*DCF!J$6</f>
        <v>928.10913550880082</v>
      </c>
      <c r="DF120" s="15">
        <f ca="1">(BY120*DCF!K$46-DCF!K$5*MAX(BY120*DCF!K$46,0)-MAX(BY120-BX120,0)/Inputs!$B$24)*DCF!K$6</f>
        <v>-1467.3512903119849</v>
      </c>
      <c r="DG120" s="15">
        <f ca="1">(BZ120*DCF!L$46-DCF!L$5*MAX(BZ120*DCF!L$46,0)-MAX(BZ120-BY120,0)/Inputs!$B$24)*DCF!L$6</f>
        <v>-255.3834815231771</v>
      </c>
      <c r="DH120" s="15">
        <f ca="1">(CA120*DCF!M$46-DCF!M$5*MAX(CA120*DCF!M$46,0)-MAX(CA120-BZ120,0)/Inputs!$B$24)*DCF!M$6</f>
        <v>388.18183127447935</v>
      </c>
      <c r="DI120" s="15">
        <f ca="1">SUM(CB120:CL120)+BE120*DCF!M$10*(1+Inputs!$B$30)*(1-Inputs!$B$33)*(1-Inputs!$B$30/Inputs!$B$31)/(Inputs!$B$29-Inputs!$B$30)*DCF!M$6</f>
        <v>95324.08376653296</v>
      </c>
      <c r="DJ120" s="15">
        <f ca="1">SUM(CM120:CW120)+BP120*DCF!M$28*(1+Inputs!$B$30)*(1-Inputs!$B$33)*(1-Inputs!$B$30/Inputs!$B$31)/(Inputs!$B$29-Inputs!$B$30)*DCF!M$6</f>
        <v>304282.7605857891</v>
      </c>
      <c r="DK120" s="15">
        <f ca="1">SUM(CX120:DH120)+CA120*DCF!M$46*(1+Inputs!$B$30)*(1-Inputs!$B$33)*(1-Inputs!$B$30/Inputs!$B$31)/(Inputs!$B$29-Inputs!$B$30)*DCF!M$6</f>
        <v>119650.67126148543</v>
      </c>
      <c r="DM120" s="15">
        <f ca="1">DI120+DJ120+DK120+Inputs!$B$34+Inputs!$B$36-Inputs!$B$35</f>
        <v>596108.51561380748</v>
      </c>
    </row>
    <row r="121" spans="1:117" x14ac:dyDescent="0.75">
      <c r="A121" s="11">
        <v>108</v>
      </c>
      <c r="C121" s="24">
        <f t="shared" ca="1" si="70"/>
        <v>1.4674591814074278</v>
      </c>
      <c r="D121" s="24">
        <f t="shared" ca="1" si="70"/>
        <v>0.93359493837638463</v>
      </c>
      <c r="E121" s="24">
        <f t="shared" ca="1" si="70"/>
        <v>1.9318988999928857</v>
      </c>
      <c r="F121" s="24">
        <f t="shared" ca="1" si="70"/>
        <v>0.8438773780594897</v>
      </c>
      <c r="G121" s="24">
        <f t="shared" ca="1" si="70"/>
        <v>-0.19128990076026783</v>
      </c>
      <c r="H121" s="24">
        <f t="shared" ca="1" si="70"/>
        <v>0.41853289217512696</v>
      </c>
      <c r="I121" s="24">
        <f t="shared" ca="1" si="70"/>
        <v>-0.12396097379644468</v>
      </c>
      <c r="J121" s="24">
        <f t="shared" ca="1" si="70"/>
        <v>0.89220153209578223</v>
      </c>
      <c r="K121" s="24">
        <f t="shared" ca="1" si="70"/>
        <v>3.0629042699393736E-2</v>
      </c>
      <c r="L121" s="24">
        <f t="shared" ca="1" si="70"/>
        <v>3.47577496725687E-2</v>
      </c>
      <c r="M121" s="24">
        <f t="shared" ca="1" si="70"/>
        <v>1.9305713400286071</v>
      </c>
      <c r="N121" s="24">
        <f ca="1">SQRT(Inputs!$B$38)*C121+SQRT(1-Inputs!$B$38)*_xlfn.NORM.S.INV(RAND())</f>
        <v>0.68551056302222968</v>
      </c>
      <c r="O121" s="24">
        <f ca="1">SQRT(Inputs!$B$38)*D121+SQRT(1-Inputs!$B$38)*_xlfn.NORM.S.INV(RAND())</f>
        <v>0.31605127616825834</v>
      </c>
      <c r="P121" s="24">
        <f ca="1">SQRT(Inputs!$B$38)*E121+SQRT(1-Inputs!$B$38)*_xlfn.NORM.S.INV(RAND())</f>
        <v>1.8174675671061178</v>
      </c>
      <c r="Q121" s="24">
        <f ca="1">SQRT(Inputs!$B$38)*F121+SQRT(1-Inputs!$B$38)*_xlfn.NORM.S.INV(RAND())</f>
        <v>-0.792150404566625</v>
      </c>
      <c r="R121" s="24">
        <f ca="1">SQRT(Inputs!$B$38)*G121+SQRT(1-Inputs!$B$38)*_xlfn.NORM.S.INV(RAND())</f>
        <v>0.53674318841125346</v>
      </c>
      <c r="S121" s="24">
        <f ca="1">SQRT(Inputs!$B$38)*H121+SQRT(1-Inputs!$B$38)*_xlfn.NORM.S.INV(RAND())</f>
        <v>1.5943517628235688</v>
      </c>
      <c r="T121" s="24">
        <f ca="1">SQRT(Inputs!$B$38)*I121+SQRT(1-Inputs!$B$38)*_xlfn.NORM.S.INV(RAND())</f>
        <v>-1.3446136265377209</v>
      </c>
      <c r="U121" s="24">
        <f ca="1">SQRT(Inputs!$B$38)*J121+SQRT(1-Inputs!$B$38)*_xlfn.NORM.S.INV(RAND())</f>
        <v>1.4453987137776139</v>
      </c>
      <c r="V121" s="24">
        <f ca="1">SQRT(Inputs!$B$38)*K121+SQRT(1-Inputs!$B$38)*_xlfn.NORM.S.INV(RAND())</f>
        <v>-6.511296909652188E-2</v>
      </c>
      <c r="W121" s="24">
        <f ca="1">SQRT(Inputs!$B$38)*L121+SQRT(1-Inputs!$B$38)*_xlfn.NORM.S.INV(RAND())</f>
        <v>-0.91037861294246702</v>
      </c>
      <c r="X121" s="24">
        <f ca="1">SQRT(Inputs!$B$38)*M121+SQRT(1-Inputs!$B$38)*_xlfn.NORM.S.INV(RAND())</f>
        <v>1.1261342130696519</v>
      </c>
      <c r="Y121" s="24">
        <f ca="1">SQRT(Inputs!$B$38)*C121+SQRT(1-Inputs!$B$38)*_xlfn.NORM.S.INV(RAND())</f>
        <v>1.3193466921224499</v>
      </c>
      <c r="Z121" s="24">
        <f ca="1">SQRT(Inputs!$B$38)*D121+SQRT(1-Inputs!$B$38)*_xlfn.NORM.S.INV(RAND())</f>
        <v>0.35049554146378614</v>
      </c>
      <c r="AA121" s="24">
        <f ca="1">SQRT(Inputs!$B$38)*E121+SQRT(1-Inputs!$B$38)*_xlfn.NORM.S.INV(RAND())</f>
        <v>0.7233449433435355</v>
      </c>
      <c r="AB121" s="24">
        <f ca="1">SQRT(Inputs!$B$38)*F121+SQRT(1-Inputs!$B$38)*_xlfn.NORM.S.INV(RAND())</f>
        <v>-0.16168467167992201</v>
      </c>
      <c r="AC121" s="24">
        <f ca="1">SQRT(Inputs!$B$38)*G121+SQRT(1-Inputs!$B$38)*_xlfn.NORM.S.INV(RAND())</f>
        <v>-0.72755627642193743</v>
      </c>
      <c r="AD121" s="24">
        <f ca="1">SQRT(Inputs!$B$38)*H121+SQRT(1-Inputs!$B$38)*_xlfn.NORM.S.INV(RAND())</f>
        <v>1.0967016863011076</v>
      </c>
      <c r="AE121" s="24">
        <f ca="1">SQRT(Inputs!$B$38)*I121+SQRT(1-Inputs!$B$38)*_xlfn.NORM.S.INV(RAND())</f>
        <v>-2.0569134654818071</v>
      </c>
      <c r="AF121" s="24">
        <f ca="1">SQRT(Inputs!$B$38)*J121+SQRT(1-Inputs!$B$38)*_xlfn.NORM.S.INV(RAND())</f>
        <v>0.73335619236977412</v>
      </c>
      <c r="AG121" s="24">
        <f ca="1">SQRT(Inputs!$B$38)*K121+SQRT(1-Inputs!$B$38)*_xlfn.NORM.S.INV(RAND())</f>
        <v>-9.469465146502791E-2</v>
      </c>
      <c r="AH121" s="24">
        <f ca="1">SQRT(Inputs!$B$38)*L121+SQRT(1-Inputs!$B$38)*_xlfn.NORM.S.INV(RAND())</f>
        <v>0.24689127924484705</v>
      </c>
      <c r="AI121" s="24">
        <f ca="1">SQRT(Inputs!$B$38)*M121+SQRT(1-Inputs!$B$38)*_xlfn.NORM.S.INV(RAND())</f>
        <v>0.82510624424522194</v>
      </c>
      <c r="AJ121" s="24">
        <f ca="1">SQRT(Inputs!$B$38)*C121+SQRT(1-Inputs!$B$38)*_xlfn.NORM.S.INV(RAND())</f>
        <v>0.24189636990045715</v>
      </c>
      <c r="AK121" s="24">
        <f ca="1">SQRT(Inputs!$B$38)*D121+SQRT(1-Inputs!$B$38)*_xlfn.NORM.S.INV(RAND())</f>
        <v>0.97421184044900433</v>
      </c>
      <c r="AL121" s="24">
        <f ca="1">SQRT(Inputs!$B$38)*E121+SQRT(1-Inputs!$B$38)*_xlfn.NORM.S.INV(RAND())</f>
        <v>1.4044453697728525</v>
      </c>
      <c r="AM121" s="24">
        <f ca="1">SQRT(Inputs!$B$38)*F121+SQRT(1-Inputs!$B$38)*_xlfn.NORM.S.INV(RAND())</f>
        <v>-1.3010502136853126</v>
      </c>
      <c r="AN121" s="24">
        <f ca="1">SQRT(Inputs!$B$38)*G121+SQRT(1-Inputs!$B$38)*_xlfn.NORM.S.INV(RAND())</f>
        <v>-2.1445340937639332</v>
      </c>
      <c r="AO121" s="24">
        <f ca="1">SQRT(Inputs!$B$38)*H121+SQRT(1-Inputs!$B$38)*_xlfn.NORM.S.INV(RAND())</f>
        <v>-9.0307637028832904E-2</v>
      </c>
      <c r="AP121" s="24">
        <f ca="1">SQRT(Inputs!$B$38)*I121+SQRT(1-Inputs!$B$38)*_xlfn.NORM.S.INV(RAND())</f>
        <v>-0.41254666976654353</v>
      </c>
      <c r="AQ121" s="24">
        <f ca="1">SQRT(Inputs!$B$38)*J121+SQRT(1-Inputs!$B$38)*_xlfn.NORM.S.INV(RAND())</f>
        <v>-0.33702489180450523</v>
      </c>
      <c r="AR121" s="24">
        <f ca="1">SQRT(Inputs!$B$38)*K121+SQRT(1-Inputs!$B$38)*_xlfn.NORM.S.INV(RAND())</f>
        <v>0.57527649963409844</v>
      </c>
      <c r="AS121" s="24">
        <f ca="1">SQRT(Inputs!$B$38)*L121+SQRT(1-Inputs!$B$38)*_xlfn.NORM.S.INV(RAND())</f>
        <v>0.16118041346053666</v>
      </c>
      <c r="AT121" s="24">
        <f ca="1">SQRT(Inputs!$B$38)*M121+SQRT(1-Inputs!$B$38)*_xlfn.NORM.S.INV(RAND())</f>
        <v>1.0087072839340194</v>
      </c>
      <c r="AU121" s="15">
        <f ca="1">Inputs!$B$6*EXP($B$8-0.5*C$5^2+C$5*N121)</f>
        <v>5544.5909016427959</v>
      </c>
      <c r="AV121" s="15">
        <f t="shared" ca="1" si="37"/>
        <v>7070.1053074362326</v>
      </c>
      <c r="AW121" s="15">
        <f t="shared" ca="1" si="38"/>
        <v>11015.607578861755</v>
      </c>
      <c r="AX121" s="15">
        <f t="shared" ca="1" si="39"/>
        <v>12181.707804466652</v>
      </c>
      <c r="AY121" s="15">
        <f t="shared" ca="1" si="40"/>
        <v>15850.372076365567</v>
      </c>
      <c r="AZ121" s="15">
        <f t="shared" ca="1" si="41"/>
        <v>23105.969678880312</v>
      </c>
      <c r="BA121" s="15">
        <f t="shared" ca="1" si="42"/>
        <v>24563.93766772169</v>
      </c>
      <c r="BB121" s="15">
        <f t="shared" ca="1" si="43"/>
        <v>34759.972757453419</v>
      </c>
      <c r="BC121" s="15">
        <f t="shared" ca="1" si="44"/>
        <v>42305.379222337186</v>
      </c>
      <c r="BD121" s="15">
        <f t="shared" ca="1" si="45"/>
        <v>47597.543328983687</v>
      </c>
      <c r="BE121" s="15">
        <f t="shared" ca="1" si="46"/>
        <v>64624.531550617809</v>
      </c>
      <c r="BF121" s="15">
        <f ca="1">Inputs!$B$13*EXP($B$9-0.5*C$6^2+C$6*Y121)</f>
        <v>17965.825800457555</v>
      </c>
      <c r="BG121" s="15">
        <f t="shared" ca="1" si="47"/>
        <v>23325.050364176303</v>
      </c>
      <c r="BH121" s="15">
        <f t="shared" ca="1" si="48"/>
        <v>32131.547917889551</v>
      </c>
      <c r="BI121" s="15">
        <f t="shared" ca="1" si="49"/>
        <v>38367.049220883084</v>
      </c>
      <c r="BJ121" s="15">
        <f t="shared" ca="1" si="50"/>
        <v>42352.553532002115</v>
      </c>
      <c r="BK121" s="15">
        <f t="shared" ca="1" si="51"/>
        <v>60350.092469026655</v>
      </c>
      <c r="BL121" s="15">
        <f t="shared" ca="1" si="52"/>
        <v>56786.542794823799</v>
      </c>
      <c r="BM121" s="15">
        <f t="shared" ca="1" si="53"/>
        <v>76460.851695746605</v>
      </c>
      <c r="BN121" s="15">
        <f t="shared" ca="1" si="54"/>
        <v>92976.186939493055</v>
      </c>
      <c r="BO121" s="15">
        <f t="shared" ca="1" si="55"/>
        <v>117728.23578853982</v>
      </c>
      <c r="BP121" s="15">
        <f t="shared" ca="1" si="56"/>
        <v>159100.33938338293</v>
      </c>
      <c r="BQ121" s="15">
        <f ca="1">Inputs!$B$20*EXP($B$10-0.5*C$7^2+C$7*AJ121)</f>
        <v>4673.7879236364224</v>
      </c>
      <c r="BR121" s="15">
        <f t="shared" ca="1" si="57"/>
        <v>8641.2010838300084</v>
      </c>
      <c r="BS121" s="15">
        <f t="shared" ca="1" si="58"/>
        <v>17712.483583058842</v>
      </c>
      <c r="BT121" s="15">
        <f t="shared" ca="1" si="59"/>
        <v>17359.904498119671</v>
      </c>
      <c r="BU121" s="15">
        <f t="shared" ca="1" si="60"/>
        <v>14318.980095807925</v>
      </c>
      <c r="BV121" s="15">
        <f t="shared" ca="1" si="61"/>
        <v>19520.595507770882</v>
      </c>
      <c r="BW121" s="15">
        <f t="shared" ca="1" si="62"/>
        <v>24962.314020130561</v>
      </c>
      <c r="BX121" s="15">
        <f t="shared" ca="1" si="63"/>
        <v>32632.789267054057</v>
      </c>
      <c r="BY121" s="15">
        <f t="shared" ca="1" si="64"/>
        <v>51044.085493862687</v>
      </c>
      <c r="BZ121" s="15">
        <f t="shared" ca="1" si="65"/>
        <v>73775.94320036807</v>
      </c>
      <c r="CA121" s="15">
        <f t="shared" ca="1" si="66"/>
        <v>123977.74224476774</v>
      </c>
      <c r="CB121" s="15">
        <f ca="1">(AU121*DCF!C$10-DCF!C$5*MAX(AU121*DCF!C$10,0)-MAX(AU121-Inputs!$B$6,0)/Inputs!$B$10)*DCF!C$6</f>
        <v>1038.9220337291624</v>
      </c>
      <c r="CC121" s="15">
        <f ca="1">(AV121*DCF!D$10-DCF!D$5*MAX(AV121*DCF!D$10,0)-MAX(AV121-AU121,0)/Inputs!$B$10)*DCF!D$6</f>
        <v>1351.3335079919264</v>
      </c>
      <c r="CD121" s="15">
        <f ca="1">(AW121*DCF!E$10-DCF!E$5*MAX(AW121*DCF!E$10,0)-MAX(AW121-AV121,0)/Inputs!$B$10)*DCF!E$6</f>
        <v>1654.6379348525898</v>
      </c>
      <c r="CE121" s="15">
        <f ca="1">(AX121*DCF!F$10-DCF!F$5*MAX(AX121*DCF!F$10,0)-MAX(AX121-AW121,0)/Inputs!$B$10)*DCF!F$6</f>
        <v>2416.6108539985353</v>
      </c>
      <c r="CF121" s="15">
        <f ca="1">(AY121*DCF!G$10-DCF!G$5*MAX(AY121*DCF!G$10,0)-MAX(AY121-AX121,0)/Inputs!$B$10)*DCF!G$6</f>
        <v>2560.6275883727922</v>
      </c>
      <c r="CG121" s="15">
        <f ca="1">(AZ121*DCF!H$10-DCF!H$5*MAX(AZ121*DCF!H$10,0)-MAX(AZ121-AY121,0)/Inputs!$B$10)*DCF!H$6</f>
        <v>3197.6791585365991</v>
      </c>
      <c r="CH121" s="15">
        <f ca="1">(BA121*DCF!I$10-DCF!I$5*MAX(BA121*DCF!I$10,0)-MAX(BA121-AZ121,0)/Inputs!$B$10)*DCF!I$6</f>
        <v>4247.7774839608483</v>
      </c>
      <c r="CI121" s="15">
        <f ca="1">(BB121*DCF!J$10-DCF!J$5*MAX(BB121*DCF!J$10,0)-MAX(BB121-BA121,0)/Inputs!$B$10)*DCF!J$6</f>
        <v>4419.8508789132202</v>
      </c>
      <c r="CJ121" s="15">
        <f ca="1">(BC121*DCF!K$10-DCF!K$5*MAX(BC121*DCF!K$10,0)-MAX(BC121-BB121,0)/Inputs!$B$10)*DCF!K$6</f>
        <v>5754.2445836047127</v>
      </c>
      <c r="CK121" s="15">
        <f ca="1">(BD121*DCF!L$10-DCF!L$5*MAX(BD121*DCF!L$10,0)-MAX(BD121-BC121,0)/Inputs!$B$10)*DCF!L$6</f>
        <v>6494.2521407444756</v>
      </c>
      <c r="CL121" s="15">
        <f ca="1">(BE121*DCF!M$10-DCF!M$5*MAX(BE121*DCF!M$10,0)-MAX(BE121-BD121,0)/Inputs!$B$10)*DCF!M$6</f>
        <v>7085.3015836287623</v>
      </c>
      <c r="CM121" s="15">
        <f ca="1">(BF121*DCF!C$28-DCF!C$5*MAX(BF121*DCF!C$28,0)-MAX(BF121-Inputs!$B$13,0)/Inputs!$B$17)*DCF!C$6</f>
        <v>3963.6929048494999</v>
      </c>
      <c r="CN121" s="15">
        <f ca="1">(BG121*DCF!D$28-DCF!D$5*MAX(BG121*DCF!D$28,0)-MAX(BG121-BF121,0)/Inputs!$B$17)*DCF!D$6</f>
        <v>5726.3969789205757</v>
      </c>
      <c r="CO121" s="15">
        <f ca="1">(BH121*DCF!E$28-DCF!E$5*MAX(BH121*DCF!E$28,0)-MAX(BH121-BG121,0)/Inputs!$B$17)*DCF!E$6</f>
        <v>7364.5870706216574</v>
      </c>
      <c r="CP121" s="15">
        <f ca="1">(BI121*DCF!F$28-DCF!F$5*MAX(BI121*DCF!F$28,0)-MAX(BI121-BH121,0)/Inputs!$B$17)*DCF!F$6</f>
        <v>9280.3716704760373</v>
      </c>
      <c r="CQ121" s="15">
        <f ca="1">(BJ121*DCF!G$28-DCF!G$5*MAX(BJ121*DCF!G$28,0)-MAX(BJ121-BI121,0)/Inputs!$B$17)*DCF!G$6</f>
        <v>10318.368888620611</v>
      </c>
      <c r="CR121" s="15">
        <f ca="1">(BK121*DCF!H$28-DCF!H$5*MAX(BK121*DCF!H$28,0)-MAX(BK121-BJ121,0)/Inputs!$B$17)*DCF!H$6</f>
        <v>12128.931217791638</v>
      </c>
      <c r="CS121" s="15">
        <f ca="1">(BL121*DCF!I$28-DCF!I$5*MAX(BL121*DCF!I$28,0)-MAX(BL121-BK121,0)/Inputs!$B$17)*DCF!I$6</f>
        <v>13353.528004496227</v>
      </c>
      <c r="CT121" s="15">
        <f ca="1">(BM121*DCF!J$28-DCF!J$5*MAX(BM121*DCF!J$28,0)-MAX(BM121-BL121,0)/Inputs!$B$17)*DCF!J$6</f>
        <v>14448.464790527018</v>
      </c>
      <c r="CU121" s="15">
        <f ca="1">(BN121*DCF!K$28-DCF!K$5*MAX(BN121*DCF!K$28,0)-MAX(BN121-BM121,0)/Inputs!$B$17)*DCF!K$6</f>
        <v>17612.10316566411</v>
      </c>
      <c r="CV121" s="15">
        <f ca="1">(BO121*DCF!L$28-DCF!L$5*MAX(BO121*DCF!L$28,0)-MAX(BO121-BN121,0)/Inputs!$B$17)*DCF!L$6</f>
        <v>20688.518539643857</v>
      </c>
      <c r="CW121" s="15">
        <f ca="1">(BP121*DCF!M$28-DCF!M$5*MAX(BP121*DCF!M$28,0)-MAX(BP121-BO121,0)/Inputs!$B$17)*DCF!M$6</f>
        <v>25610.273578366265</v>
      </c>
      <c r="CX121" s="15">
        <f ca="1">(BQ121*DCF!C$46-DCF!C$5*MAX(BQ121*DCF!C$46,0)-MAX(BQ121-Inputs!$B$20,0)/Inputs!$B$24)*DCF!C$6</f>
        <v>-1759.6683073693457</v>
      </c>
      <c r="CY121" s="15">
        <f ca="1">(BR121*DCF!D$46-DCF!D$5*MAX(BR121*DCF!D$46,0)-MAX(BR121-BQ121,0)/Inputs!$B$24)*DCF!D$6</f>
        <v>-3167.7137725309067</v>
      </c>
      <c r="CZ121" s="15">
        <f ca="1">(BS121*DCF!E$46-DCF!E$5*MAX(BS121*DCF!E$46,0)-MAX(BS121-BR121,0)/Inputs!$B$24)*DCF!E$6</f>
        <v>-5670.1818561831378</v>
      </c>
      <c r="DA121" s="15">
        <f ca="1">(BT121*DCF!F$46-DCF!F$5*MAX(BT121*DCF!F$46,0)-MAX(BT121-BS121,0)/Inputs!$B$24)*DCF!F$6</f>
        <v>-1264.2580032419417</v>
      </c>
      <c r="DB121" s="15">
        <f ca="1">(BU121*DCF!G$46-DCF!G$5*MAX(BU121*DCF!G$46,0)-MAX(BU121-BT121,0)/Inputs!$B$24)*DCF!G$6</f>
        <v>-481.66219957270209</v>
      </c>
      <c r="DC121" s="15">
        <f ca="1">(BV121*DCF!H$46-DCF!H$5*MAX(BV121*DCF!H$46,0)-MAX(BV121-BU121,0)/Inputs!$B$24)*DCF!H$6</f>
        <v>-1616.3701184410847</v>
      </c>
      <c r="DD121" s="15">
        <f ca="1">(BW121*DCF!I$46-DCF!I$5*MAX(BW121*DCF!I$46,0)-MAX(BW121-BV121,0)/Inputs!$B$24)*DCF!I$6</f>
        <v>-985.59255206421767</v>
      </c>
      <c r="DE121" s="15">
        <f ca="1">(BX121*DCF!J$46-DCF!J$5*MAX(BX121*DCF!J$46,0)-MAX(BX121-BW121,0)/Inputs!$B$24)*DCF!J$6</f>
        <v>-665.2294748805848</v>
      </c>
      <c r="DF121" s="15">
        <f ca="1">(BY121*DCF!K$46-DCF!K$5*MAX(BY121*DCF!K$46,0)-MAX(BY121-BX121,0)/Inputs!$B$24)*DCF!K$6</f>
        <v>-1594.4687809223519</v>
      </c>
      <c r="DG121" s="15">
        <f ca="1">(BZ121*DCF!L$46-DCF!L$5*MAX(BZ121*DCF!L$46,0)-MAX(BZ121-BY121,0)/Inputs!$B$24)*DCF!L$6</f>
        <v>-44.50492944130184</v>
      </c>
      <c r="DH121" s="15">
        <f ca="1">(CA121*DCF!M$46-DCF!M$5*MAX(CA121*DCF!M$46,0)-MAX(CA121-BZ121,0)/Inputs!$B$24)*DCF!M$6</f>
        <v>-775.62895679362077</v>
      </c>
      <c r="DI121" s="15">
        <f ca="1">SUM(CB121:CL121)+BE121*DCF!M$10*(1+Inputs!$B$30)*(1-Inputs!$B$33)*(1-Inputs!$B$30/Inputs!$B$31)/(Inputs!$B$29-Inputs!$B$30)*DCF!M$6</f>
        <v>220072.16362466343</v>
      </c>
      <c r="DJ121" s="15">
        <f ca="1">SUM(CM121:CW121)+BP121*DCF!M$28*(1+Inputs!$B$30)*(1-Inputs!$B$33)*(1-Inputs!$B$30/Inputs!$B$31)/(Inputs!$B$29-Inputs!$B$30)*DCF!M$6</f>
        <v>730866.36799416249</v>
      </c>
      <c r="DK121" s="15">
        <f ca="1">SUM(CX121:DH121)+CA121*DCF!M$46*(1+Inputs!$B$30)*(1-Inputs!$B$33)*(1-Inputs!$B$30/Inputs!$B$31)/(Inputs!$B$29-Inputs!$B$30)*DCF!M$6</f>
        <v>173658.99666139629</v>
      </c>
      <c r="DM121" s="15">
        <f ca="1">DI121+DJ121+DK121+Inputs!$B$34+Inputs!$B$36-Inputs!$B$35</f>
        <v>1201448.5282802221</v>
      </c>
    </row>
    <row r="122" spans="1:117" x14ac:dyDescent="0.75">
      <c r="A122" s="11">
        <v>109</v>
      </c>
      <c r="C122" s="24">
        <f t="shared" ca="1" si="70"/>
        <v>0.46267860942235794</v>
      </c>
      <c r="D122" s="24">
        <f t="shared" ca="1" si="70"/>
        <v>0.82955432279571695</v>
      </c>
      <c r="E122" s="24">
        <f t="shared" ca="1" si="70"/>
        <v>1.9552328698234016</v>
      </c>
      <c r="F122" s="24">
        <f t="shared" ca="1" si="70"/>
        <v>-1.0724589147930372</v>
      </c>
      <c r="G122" s="24">
        <f t="shared" ca="1" si="70"/>
        <v>-0.23899793262837629</v>
      </c>
      <c r="H122" s="24">
        <f t="shared" ca="1" si="70"/>
        <v>-2.557190844099988E-2</v>
      </c>
      <c r="I122" s="24">
        <f t="shared" ca="1" si="70"/>
        <v>-0.56698310389854878</v>
      </c>
      <c r="J122" s="24">
        <f t="shared" ca="1" si="70"/>
        <v>-2.9420445381885946E-2</v>
      </c>
      <c r="K122" s="24">
        <f t="shared" ca="1" si="70"/>
        <v>-0.38073173701398255</v>
      </c>
      <c r="L122" s="24">
        <f t="shared" ca="1" si="70"/>
        <v>-2.8141687810404226</v>
      </c>
      <c r="M122" s="24">
        <f t="shared" ca="1" si="70"/>
        <v>-1.438685387339623</v>
      </c>
      <c r="N122" s="24">
        <f ca="1">SQRT(Inputs!$B$38)*C122+SQRT(1-Inputs!$B$38)*_xlfn.NORM.S.INV(RAND())</f>
        <v>-7.1165181295205771E-3</v>
      </c>
      <c r="O122" s="24">
        <f ca="1">SQRT(Inputs!$B$38)*D122+SQRT(1-Inputs!$B$38)*_xlfn.NORM.S.INV(RAND())</f>
        <v>-0.26065824661400327</v>
      </c>
      <c r="P122" s="24">
        <f ca="1">SQRT(Inputs!$B$38)*E122+SQRT(1-Inputs!$B$38)*_xlfn.NORM.S.INV(RAND())</f>
        <v>0.29165871347184669</v>
      </c>
      <c r="Q122" s="24">
        <f ca="1">SQRT(Inputs!$B$38)*F122+SQRT(1-Inputs!$B$38)*_xlfn.NORM.S.INV(RAND())</f>
        <v>-1.271748668991729</v>
      </c>
      <c r="R122" s="24">
        <f ca="1">SQRT(Inputs!$B$38)*G122+SQRT(1-Inputs!$B$38)*_xlfn.NORM.S.INV(RAND())</f>
        <v>-0.92447251627047111</v>
      </c>
      <c r="S122" s="24">
        <f ca="1">SQRT(Inputs!$B$38)*H122+SQRT(1-Inputs!$B$38)*_xlfn.NORM.S.INV(RAND())</f>
        <v>-0.61854259769618702</v>
      </c>
      <c r="T122" s="24">
        <f ca="1">SQRT(Inputs!$B$38)*I122+SQRT(1-Inputs!$B$38)*_xlfn.NORM.S.INV(RAND())</f>
        <v>-1.2078487671062954</v>
      </c>
      <c r="U122" s="24">
        <f ca="1">SQRT(Inputs!$B$38)*J122+SQRT(1-Inputs!$B$38)*_xlfn.NORM.S.INV(RAND())</f>
        <v>-2.7668774610502302E-3</v>
      </c>
      <c r="V122" s="24">
        <f ca="1">SQRT(Inputs!$B$38)*K122+SQRT(1-Inputs!$B$38)*_xlfn.NORM.S.INV(RAND())</f>
        <v>0.36984355619170683</v>
      </c>
      <c r="W122" s="24">
        <f ca="1">SQRT(Inputs!$B$38)*L122+SQRT(1-Inputs!$B$38)*_xlfn.NORM.S.INV(RAND())</f>
        <v>-1.0695881990464482</v>
      </c>
      <c r="X122" s="24">
        <f ca="1">SQRT(Inputs!$B$38)*M122+SQRT(1-Inputs!$B$38)*_xlfn.NORM.S.INV(RAND())</f>
        <v>0.52547520232956058</v>
      </c>
      <c r="Y122" s="24">
        <f ca="1">SQRT(Inputs!$B$38)*C122+SQRT(1-Inputs!$B$38)*_xlfn.NORM.S.INV(RAND())</f>
        <v>0.76178787574501761</v>
      </c>
      <c r="Z122" s="24">
        <f ca="1">SQRT(Inputs!$B$38)*D122+SQRT(1-Inputs!$B$38)*_xlfn.NORM.S.INV(RAND())</f>
        <v>0.5337473045010187</v>
      </c>
      <c r="AA122" s="24">
        <f ca="1">SQRT(Inputs!$B$38)*E122+SQRT(1-Inputs!$B$38)*_xlfn.NORM.S.INV(RAND())</f>
        <v>2.5368872062295678</v>
      </c>
      <c r="AB122" s="24">
        <f ca="1">SQRT(Inputs!$B$38)*F122+SQRT(1-Inputs!$B$38)*_xlfn.NORM.S.INV(RAND())</f>
        <v>-5.9023259758528401E-2</v>
      </c>
      <c r="AC122" s="24">
        <f ca="1">SQRT(Inputs!$B$38)*G122+SQRT(1-Inputs!$B$38)*_xlfn.NORM.S.INV(RAND())</f>
        <v>5.9628723379395981E-2</v>
      </c>
      <c r="AD122" s="24">
        <f ca="1">SQRT(Inputs!$B$38)*H122+SQRT(1-Inputs!$B$38)*_xlfn.NORM.S.INV(RAND())</f>
        <v>-0.75398098760352827</v>
      </c>
      <c r="AE122" s="24">
        <f ca="1">SQRT(Inputs!$B$38)*I122+SQRT(1-Inputs!$B$38)*_xlfn.NORM.S.INV(RAND())</f>
        <v>0.24978777455658385</v>
      </c>
      <c r="AF122" s="24">
        <f ca="1">SQRT(Inputs!$B$38)*J122+SQRT(1-Inputs!$B$38)*_xlfn.NORM.S.INV(RAND())</f>
        <v>0.14741191077546079</v>
      </c>
      <c r="AG122" s="24">
        <f ca="1">SQRT(Inputs!$B$38)*K122+SQRT(1-Inputs!$B$38)*_xlfn.NORM.S.INV(RAND())</f>
        <v>0.27661493345093013</v>
      </c>
      <c r="AH122" s="24">
        <f ca="1">SQRT(Inputs!$B$38)*L122+SQRT(1-Inputs!$B$38)*_xlfn.NORM.S.INV(RAND())</f>
        <v>-2.7653234246236718</v>
      </c>
      <c r="AI122" s="24">
        <f ca="1">SQRT(Inputs!$B$38)*M122+SQRT(1-Inputs!$B$38)*_xlfn.NORM.S.INV(RAND())</f>
        <v>0.71321798000200376</v>
      </c>
      <c r="AJ122" s="24">
        <f ca="1">SQRT(Inputs!$B$38)*C122+SQRT(1-Inputs!$B$38)*_xlfn.NORM.S.INV(RAND())</f>
        <v>0.69464786303246995</v>
      </c>
      <c r="AK122" s="24">
        <f ca="1">SQRT(Inputs!$B$38)*D122+SQRT(1-Inputs!$B$38)*_xlfn.NORM.S.INV(RAND())</f>
        <v>0.78366287995235839</v>
      </c>
      <c r="AL122" s="24">
        <f ca="1">SQRT(Inputs!$B$38)*E122+SQRT(1-Inputs!$B$38)*_xlfn.NORM.S.INV(RAND())</f>
        <v>-0.17251604396942333</v>
      </c>
      <c r="AM122" s="24">
        <f ca="1">SQRT(Inputs!$B$38)*F122+SQRT(1-Inputs!$B$38)*_xlfn.NORM.S.INV(RAND())</f>
        <v>-0.26095310435555352</v>
      </c>
      <c r="AN122" s="24">
        <f ca="1">SQRT(Inputs!$B$38)*G122+SQRT(1-Inputs!$B$38)*_xlfn.NORM.S.INV(RAND())</f>
        <v>0.59933354288416751</v>
      </c>
      <c r="AO122" s="24">
        <f ca="1">SQRT(Inputs!$B$38)*H122+SQRT(1-Inputs!$B$38)*_xlfn.NORM.S.INV(RAND())</f>
        <v>0.17668649967900563</v>
      </c>
      <c r="AP122" s="24">
        <f ca="1">SQRT(Inputs!$B$38)*I122+SQRT(1-Inputs!$B$38)*_xlfn.NORM.S.INV(RAND())</f>
        <v>0.47124863449379617</v>
      </c>
      <c r="AQ122" s="24">
        <f ca="1">SQRT(Inputs!$B$38)*J122+SQRT(1-Inputs!$B$38)*_xlfn.NORM.S.INV(RAND())</f>
        <v>-0.12904089837244448</v>
      </c>
      <c r="AR122" s="24">
        <f ca="1">SQRT(Inputs!$B$38)*K122+SQRT(1-Inputs!$B$38)*_xlfn.NORM.S.INV(RAND())</f>
        <v>-0.30389610300568815</v>
      </c>
      <c r="AS122" s="24">
        <f ca="1">SQRT(Inputs!$B$38)*L122+SQRT(1-Inputs!$B$38)*_xlfn.NORM.S.INV(RAND())</f>
        <v>-3.0149647264809367</v>
      </c>
      <c r="AT122" s="24">
        <f ca="1">SQRT(Inputs!$B$38)*M122+SQRT(1-Inputs!$B$38)*_xlfn.NORM.S.INV(RAND())</f>
        <v>-2.1072565621839754</v>
      </c>
      <c r="AU122" s="15">
        <f ca="1">Inputs!$B$6*EXP($B$8-0.5*C$5^2+C$5*N122)</f>
        <v>4956.5263589354608</v>
      </c>
      <c r="AV122" s="15">
        <f t="shared" ca="1" si="37"/>
        <v>5806.4126835982597</v>
      </c>
      <c r="AW122" s="15">
        <f t="shared" ca="1" si="38"/>
        <v>7363.9599995031931</v>
      </c>
      <c r="AX122" s="15">
        <f t="shared" ca="1" si="39"/>
        <v>7669.892192130771</v>
      </c>
      <c r="AY122" s="15">
        <f t="shared" ca="1" si="40"/>
        <v>8414.0900713340834</v>
      </c>
      <c r="AZ122" s="15">
        <f t="shared" ca="1" si="41"/>
        <v>9613.0647123076869</v>
      </c>
      <c r="BA122" s="15">
        <f t="shared" ca="1" si="42"/>
        <v>10366.97483159578</v>
      </c>
      <c r="BB122" s="15">
        <f t="shared" ca="1" si="43"/>
        <v>12688.818188146694</v>
      </c>
      <c r="BC122" s="15">
        <f t="shared" ca="1" si="44"/>
        <v>16105.409071112066</v>
      </c>
      <c r="BD122" s="15">
        <f t="shared" ca="1" si="45"/>
        <v>17852.269646565419</v>
      </c>
      <c r="BE122" s="15">
        <f t="shared" ca="1" si="46"/>
        <v>22948.105261852092</v>
      </c>
      <c r="BF122" s="15">
        <f ca="1">Inputs!$B$13*EXP($B$9-0.5*C$6^2+C$6*Y122)</f>
        <v>16085.795879913601</v>
      </c>
      <c r="BG122" s="15">
        <f t="shared" ca="1" si="47"/>
        <v>21586.299138784743</v>
      </c>
      <c r="BH122" s="15">
        <f t="shared" ca="1" si="48"/>
        <v>40171.534784879215</v>
      </c>
      <c r="BI122" s="15">
        <f t="shared" ca="1" si="49"/>
        <v>48731.26885095879</v>
      </c>
      <c r="BJ122" s="15">
        <f t="shared" ca="1" si="50"/>
        <v>60257.064186748052</v>
      </c>
      <c r="BK122" s="15">
        <f t="shared" ca="1" si="51"/>
        <v>66739.402554234577</v>
      </c>
      <c r="BL122" s="15">
        <f t="shared" ca="1" si="52"/>
        <v>84678.489081601554</v>
      </c>
      <c r="BM122" s="15">
        <f t="shared" ca="1" si="53"/>
        <v>106011.82604169252</v>
      </c>
      <c r="BN122" s="15">
        <f t="shared" ca="1" si="54"/>
        <v>134775.6304123431</v>
      </c>
      <c r="BO122" s="15">
        <f t="shared" ca="1" si="55"/>
        <v>120241.99446043135</v>
      </c>
      <c r="BP122" s="15">
        <f t="shared" ca="1" si="56"/>
        <v>160450.58028933729</v>
      </c>
      <c r="BQ122" s="15">
        <f ca="1">Inputs!$B$20*EXP($B$10-0.5*C$7^2+C$7*AJ122)</f>
        <v>5487.940113800676</v>
      </c>
      <c r="BR122" s="15">
        <f t="shared" ca="1" si="57"/>
        <v>9550.6590551417758</v>
      </c>
      <c r="BS122" s="15">
        <f t="shared" ca="1" si="58"/>
        <v>12446.386606183598</v>
      </c>
      <c r="BT122" s="15">
        <f t="shared" ca="1" si="59"/>
        <v>16025.398721678906</v>
      </c>
      <c r="BU122" s="15">
        <f t="shared" ca="1" si="60"/>
        <v>25675.33699408457</v>
      </c>
      <c r="BV122" s="15">
        <f t="shared" ca="1" si="61"/>
        <v>37172.469690479964</v>
      </c>
      <c r="BW122" s="15">
        <f t="shared" ca="1" si="62"/>
        <v>57312.582575026725</v>
      </c>
      <c r="BX122" s="15">
        <f t="shared" ca="1" si="63"/>
        <v>78113.737769704181</v>
      </c>
      <c r="BY122" s="15">
        <f t="shared" ca="1" si="64"/>
        <v>103268.312762071</v>
      </c>
      <c r="BZ122" s="15">
        <f t="shared" ca="1" si="65"/>
        <v>83245.219825852851</v>
      </c>
      <c r="CA122" s="15">
        <f t="shared" ca="1" si="66"/>
        <v>80410.986737112136</v>
      </c>
      <c r="CB122" s="15">
        <f ca="1">(AU122*DCF!C$10-DCF!C$5*MAX(AU122*DCF!C$10,0)-MAX(AU122-Inputs!$B$6,0)/Inputs!$B$10)*DCF!C$6</f>
        <v>1043.1150387357736</v>
      </c>
      <c r="CC122" s="15">
        <f ca="1">(AV122*DCF!D$10-DCF!D$5*MAX(AV122*DCF!D$10,0)-MAX(AV122-AU122,0)/Inputs!$B$10)*DCF!D$6</f>
        <v>1208.051217308604</v>
      </c>
      <c r="CD122" s="15">
        <f ca="1">(AW122*DCF!E$10-DCF!E$5*MAX(AW122*DCF!E$10,0)-MAX(AW122-AV122,0)/Inputs!$B$10)*DCF!E$6</f>
        <v>1349.3969833192969</v>
      </c>
      <c r="CE122" s="15">
        <f ca="1">(AX122*DCF!F$10-DCF!F$5*MAX(AX122*DCF!F$10,0)-MAX(AX122-AW122,0)/Inputs!$B$10)*DCF!F$6</f>
        <v>1610.6683378264047</v>
      </c>
      <c r="CF122" s="15">
        <f ca="1">(AY122*DCF!G$10-DCF!G$5*MAX(AY122*DCF!G$10,0)-MAX(AY122-AX122,0)/Inputs!$B$10)*DCF!G$6</f>
        <v>1590.590150268808</v>
      </c>
      <c r="CG122" s="15">
        <f ca="1">(AZ122*DCF!H$10-DCF!H$5*MAX(AZ122*DCF!H$10,0)-MAX(AZ122-AY122,0)/Inputs!$B$10)*DCF!H$6</f>
        <v>1653.4839672047981</v>
      </c>
      <c r="CH122" s="15">
        <f ca="1">(BA122*DCF!I$10-DCF!I$5*MAX(BA122*DCF!I$10,0)-MAX(BA122-AZ122,0)/Inputs!$B$10)*DCF!I$6</f>
        <v>1770.0004391504374</v>
      </c>
      <c r="CI122" s="15">
        <f ca="1">(BB122*DCF!J$10-DCF!J$5*MAX(BB122*DCF!J$10,0)-MAX(BB122-BA122,0)/Inputs!$B$10)*DCF!J$6</f>
        <v>1825.5935434819069</v>
      </c>
      <c r="CJ122" s="15">
        <f ca="1">(BC122*DCF!K$10-DCF!K$5*MAX(BC122*DCF!K$10,0)-MAX(BC122-BB122,0)/Inputs!$B$10)*DCF!K$6</f>
        <v>2114.4414925454921</v>
      </c>
      <c r="CK122" s="15">
        <f ca="1">(BD122*DCF!L$10-DCF!L$5*MAX(BD122*DCF!L$10,0)-MAX(BD122-BC122,0)/Inputs!$B$10)*DCF!L$6</f>
        <v>2466.564384334376</v>
      </c>
      <c r="CL122" s="15">
        <f ca="1">(BE122*DCF!M$10-DCF!M$5*MAX(BE122*DCF!M$10,0)-MAX(BE122-BD122,0)/Inputs!$B$10)*DCF!M$6</f>
        <v>2629.522451532468</v>
      </c>
      <c r="CM122" s="15">
        <f ca="1">(BF122*DCF!C$28-DCF!C$5*MAX(BF122*DCF!C$28,0)-MAX(BF122-Inputs!$B$13,0)/Inputs!$B$17)*DCF!C$6</f>
        <v>3824.1071512008075</v>
      </c>
      <c r="CN122" s="15">
        <f ca="1">(BG122*DCF!D$28-DCF!D$5*MAX(BG122*DCF!D$28,0)-MAX(BG122-BF122,0)/Inputs!$B$17)*DCF!D$6</f>
        <v>5184.153417563266</v>
      </c>
      <c r="CO122" s="15">
        <f ca="1">(BH122*DCF!E$28-DCF!E$5*MAX(BH122*DCF!E$28,0)-MAX(BH122-BG122,0)/Inputs!$B$17)*DCF!E$6</f>
        <v>7714.3998391170653</v>
      </c>
      <c r="CP122" s="15">
        <f ca="1">(BI122*DCF!F$28-DCF!F$5*MAX(BI122*DCF!F$28,0)-MAX(BI122-BH122,0)/Inputs!$B$17)*DCF!F$6</f>
        <v>11670.820985736558</v>
      </c>
      <c r="CQ122" s="15">
        <f ca="1">(BJ122*DCF!G$28-DCF!G$5*MAX(BJ122*DCF!G$28,0)-MAX(BJ122-BI122,0)/Inputs!$B$17)*DCF!G$6</f>
        <v>13695.627557755823</v>
      </c>
      <c r="CR122" s="15">
        <f ca="1">(BK122*DCF!H$28-DCF!H$5*MAX(BK122*DCF!H$28,0)-MAX(BK122-BJ122,0)/Inputs!$B$17)*DCF!H$6</f>
        <v>15498.217104474754</v>
      </c>
      <c r="CS122" s="15">
        <f ca="1">(BL122*DCF!I$28-DCF!I$5*MAX(BL122*DCF!I$28,0)-MAX(BL122-BK122,0)/Inputs!$B$17)*DCF!I$6</f>
        <v>17337.595005064595</v>
      </c>
      <c r="CT122" s="15">
        <f ca="1">(BM122*DCF!J$28-DCF!J$5*MAX(BM122*DCF!J$28,0)-MAX(BM122-BL122,0)/Inputs!$B$17)*DCF!J$6</f>
        <v>20820.811717513177</v>
      </c>
      <c r="CU122" s="15">
        <f ca="1">(BN122*DCF!K$28-DCF!K$5*MAX(BN122*DCF!K$28,0)-MAX(BN122-BM122,0)/Inputs!$B$17)*DCF!K$6</f>
        <v>24939.170456657495</v>
      </c>
      <c r="CV122" s="15">
        <f ca="1">(BO122*DCF!L$28-DCF!L$5*MAX(BO122*DCF!L$28,0)-MAX(BO122-BN122,0)/Inputs!$B$17)*DCF!L$6</f>
        <v>23990.801759114147</v>
      </c>
      <c r="CW122" s="15">
        <f ca="1">(BP122*DCF!M$28-DCF!M$5*MAX(BP122*DCF!M$28,0)-MAX(BP122-BO122,0)/Inputs!$B$17)*DCF!M$6</f>
        <v>25985.942486812659</v>
      </c>
      <c r="CX122" s="15">
        <f ca="1">(BQ122*DCF!C$46-DCF!C$5*MAX(BQ122*DCF!C$46,0)-MAX(BQ122-Inputs!$B$20,0)/Inputs!$B$24)*DCF!C$6</f>
        <v>-2323.7460372752953</v>
      </c>
      <c r="CY122" s="15">
        <f ca="1">(BR122*DCF!D$46-DCF!D$5*MAX(BR122*DCF!D$46,0)-MAX(BR122-BQ122,0)/Inputs!$B$24)*DCF!D$6</f>
        <v>-3363.6032251056054</v>
      </c>
      <c r="CZ122" s="15">
        <f ca="1">(BS122*DCF!E$46-DCF!E$5*MAX(BS122*DCF!E$46,0)-MAX(BS122-BR122,0)/Inputs!$B$24)*DCF!E$6</f>
        <v>-2613.2229694682601</v>
      </c>
      <c r="DA122" s="15">
        <f ca="1">(BT122*DCF!F$46-DCF!F$5*MAX(BT122*DCF!F$46,0)-MAX(BT122-BS122,0)/Inputs!$B$24)*DCF!F$6</f>
        <v>-2470.3023076679256</v>
      </c>
      <c r="DB122" s="15">
        <f ca="1">(BU122*DCF!G$46-DCF!G$5*MAX(BU122*DCF!G$46,0)-MAX(BU122-BT122,0)/Inputs!$B$24)*DCF!G$6</f>
        <v>-4109.7161835462375</v>
      </c>
      <c r="DC122" s="15">
        <f ca="1">(BV122*DCF!H$46-DCF!H$5*MAX(BV122*DCF!H$46,0)-MAX(BV122-BU122,0)/Inputs!$B$24)*DCF!H$6</f>
        <v>-3572.6635413040858</v>
      </c>
      <c r="DD122" s="15">
        <f ca="1">(BW122*DCF!I$46-DCF!I$5*MAX(BW122*DCF!I$46,0)-MAX(BW122-BV122,0)/Inputs!$B$24)*DCF!I$6</f>
        <v>-4457.7909705956308</v>
      </c>
      <c r="DE122" s="15">
        <f ca="1">(BX122*DCF!J$46-DCF!J$5*MAX(BX122*DCF!J$46,0)-MAX(BX122-BW122,0)/Inputs!$B$24)*DCF!J$6</f>
        <v>-2239.4712892273965</v>
      </c>
      <c r="DF122" s="15">
        <f ca="1">(BY122*DCF!K$46-DCF!K$5*MAX(BY122*DCF!K$46,0)-MAX(BY122-BX122,0)/Inputs!$B$24)*DCF!K$6</f>
        <v>-263.17048641469341</v>
      </c>
      <c r="DG122" s="15">
        <f ca="1">(BZ122*DCF!L$46-DCF!L$5*MAX(BZ122*DCF!L$46,0)-MAX(BZ122-BY122,0)/Inputs!$B$24)*DCF!L$6</f>
        <v>5754.3576466406894</v>
      </c>
      <c r="DH122" s="15">
        <f ca="1">(CA122*DCF!M$46-DCF!M$5*MAX(CA122*DCF!M$46,0)-MAX(CA122-BZ122,0)/Inputs!$B$24)*DCF!M$6</f>
        <v>6303.9057044727979</v>
      </c>
      <c r="DI122" s="15">
        <f ca="1">SUM(CB122:CL122)+BE122*DCF!M$10*(1+Inputs!$B$30)*(1-Inputs!$B$33)*(1-Inputs!$B$30/Inputs!$B$31)/(Inputs!$B$29-Inputs!$B$30)*DCF!M$6</f>
        <v>83126.308406719443</v>
      </c>
      <c r="DJ122" s="15">
        <f ca="1">SUM(CM122:CW122)+BP122*DCF!M$28*(1+Inputs!$B$30)*(1-Inputs!$B$33)*(1-Inputs!$B$30/Inputs!$B$31)/(Inputs!$B$29-Inputs!$B$30)*DCF!M$6</f>
        <v>766043.09639367322</v>
      </c>
      <c r="DK122" s="15">
        <f ca="1">SUM(CX122:DH122)+CA122*DCF!M$46*(1+Inputs!$B$30)*(1-Inputs!$B$33)*(1-Inputs!$B$30/Inputs!$B$31)/(Inputs!$B$29-Inputs!$B$30)*DCF!M$6</f>
        <v>110969.48712639842</v>
      </c>
      <c r="DM122" s="15">
        <f ca="1">DI122+DJ122+DK122+Inputs!$B$34+Inputs!$B$36-Inputs!$B$35</f>
        <v>1036989.8919267911</v>
      </c>
    </row>
    <row r="123" spans="1:117" x14ac:dyDescent="0.75">
      <c r="A123" s="11">
        <v>110</v>
      </c>
      <c r="C123" s="24">
        <f t="shared" ca="1" si="70"/>
        <v>0.46259944218562576</v>
      </c>
      <c r="D123" s="24">
        <f t="shared" ca="1" si="70"/>
        <v>-0.77592137820397367</v>
      </c>
      <c r="E123" s="24">
        <f t="shared" ca="1" si="70"/>
        <v>-2.1759302107819423</v>
      </c>
      <c r="F123" s="24">
        <f t="shared" ca="1" si="70"/>
        <v>-0.90488682042145663</v>
      </c>
      <c r="G123" s="24">
        <f t="shared" ca="1" si="70"/>
        <v>0.65469322838717514</v>
      </c>
      <c r="H123" s="24">
        <f t="shared" ca="1" si="70"/>
        <v>-1.2919122441851281</v>
      </c>
      <c r="I123" s="24">
        <f t="shared" ca="1" si="70"/>
        <v>2.1895902460166288</v>
      </c>
      <c r="J123" s="24">
        <f t="shared" ca="1" si="70"/>
        <v>-0.79902489332737758</v>
      </c>
      <c r="K123" s="24">
        <f t="shared" ca="1" si="70"/>
        <v>1.4286854318009949</v>
      </c>
      <c r="L123" s="24">
        <f t="shared" ca="1" si="70"/>
        <v>4.395219144357667E-2</v>
      </c>
      <c r="M123" s="24">
        <f t="shared" ca="1" si="70"/>
        <v>-0.15835396105381905</v>
      </c>
      <c r="N123" s="24">
        <f ca="1">SQRT(Inputs!$B$38)*C123+SQRT(1-Inputs!$B$38)*_xlfn.NORM.S.INV(RAND())</f>
        <v>-0.94602797975189101</v>
      </c>
      <c r="O123" s="24">
        <f ca="1">SQRT(Inputs!$B$38)*D123+SQRT(1-Inputs!$B$38)*_xlfn.NORM.S.INV(RAND())</f>
        <v>-2.2286907565186977</v>
      </c>
      <c r="P123" s="24">
        <f ca="1">SQRT(Inputs!$B$38)*E123+SQRT(1-Inputs!$B$38)*_xlfn.NORM.S.INV(RAND())</f>
        <v>-1.3947613482784718</v>
      </c>
      <c r="Q123" s="24">
        <f ca="1">SQRT(Inputs!$B$38)*F123+SQRT(1-Inputs!$B$38)*_xlfn.NORM.S.INV(RAND())</f>
        <v>-1.3627337375174517</v>
      </c>
      <c r="R123" s="24">
        <f ca="1">SQRT(Inputs!$B$38)*G123+SQRT(1-Inputs!$B$38)*_xlfn.NORM.S.INV(RAND())</f>
        <v>1.0774015451144745</v>
      </c>
      <c r="S123" s="24">
        <f ca="1">SQRT(Inputs!$B$38)*H123+SQRT(1-Inputs!$B$38)*_xlfn.NORM.S.INV(RAND())</f>
        <v>-0.18611884962791059</v>
      </c>
      <c r="T123" s="24">
        <f ca="1">SQRT(Inputs!$B$38)*I123+SQRT(1-Inputs!$B$38)*_xlfn.NORM.S.INV(RAND())</f>
        <v>0.40721957532007369</v>
      </c>
      <c r="U123" s="24">
        <f ca="1">SQRT(Inputs!$B$38)*J123+SQRT(1-Inputs!$B$38)*_xlfn.NORM.S.INV(RAND())</f>
        <v>-0.78128535501118646</v>
      </c>
      <c r="V123" s="24">
        <f ca="1">SQRT(Inputs!$B$38)*K123+SQRT(1-Inputs!$B$38)*_xlfn.NORM.S.INV(RAND())</f>
        <v>2.2406762453140798</v>
      </c>
      <c r="W123" s="24">
        <f ca="1">SQRT(Inputs!$B$38)*L123+SQRT(1-Inputs!$B$38)*_xlfn.NORM.S.INV(RAND())</f>
        <v>-0.23577782048543025</v>
      </c>
      <c r="X123" s="24">
        <f ca="1">SQRT(Inputs!$B$38)*M123+SQRT(1-Inputs!$B$38)*_xlfn.NORM.S.INV(RAND())</f>
        <v>-0.71432257560518564</v>
      </c>
      <c r="Y123" s="24">
        <f ca="1">SQRT(Inputs!$B$38)*C123+SQRT(1-Inputs!$B$38)*_xlfn.NORM.S.INV(RAND())</f>
        <v>5.7046383072366647E-2</v>
      </c>
      <c r="Z123" s="24">
        <f ca="1">SQRT(Inputs!$B$38)*D123+SQRT(1-Inputs!$B$38)*_xlfn.NORM.S.INV(RAND())</f>
        <v>-0.21539554896874269</v>
      </c>
      <c r="AA123" s="24">
        <f ca="1">SQRT(Inputs!$B$38)*E123+SQRT(1-Inputs!$B$38)*_xlfn.NORM.S.INV(RAND())</f>
        <v>-1.4766684854678191</v>
      </c>
      <c r="AB123" s="24">
        <f ca="1">SQRT(Inputs!$B$38)*F123+SQRT(1-Inputs!$B$38)*_xlfn.NORM.S.INV(RAND())</f>
        <v>0.10391400284307745</v>
      </c>
      <c r="AC123" s="24">
        <f ca="1">SQRT(Inputs!$B$38)*G123+SQRT(1-Inputs!$B$38)*_xlfn.NORM.S.INV(RAND())</f>
        <v>-0.6742137934119099</v>
      </c>
      <c r="AD123" s="24">
        <f ca="1">SQRT(Inputs!$B$38)*H123+SQRT(1-Inputs!$B$38)*_xlfn.NORM.S.INV(RAND())</f>
        <v>-1.7211896202886909</v>
      </c>
      <c r="AE123" s="24">
        <f ca="1">SQRT(Inputs!$B$38)*I123+SQRT(1-Inputs!$B$38)*_xlfn.NORM.S.INV(RAND())</f>
        <v>-0.74443402476139853</v>
      </c>
      <c r="AF123" s="24">
        <f ca="1">SQRT(Inputs!$B$38)*J123+SQRT(1-Inputs!$B$38)*_xlfn.NORM.S.INV(RAND())</f>
        <v>-0.33134136722207475</v>
      </c>
      <c r="AG123" s="24">
        <f ca="1">SQRT(Inputs!$B$38)*K123+SQRT(1-Inputs!$B$38)*_xlfn.NORM.S.INV(RAND())</f>
        <v>0.81748028003162854</v>
      </c>
      <c r="AH123" s="24">
        <f ca="1">SQRT(Inputs!$B$38)*L123+SQRT(1-Inputs!$B$38)*_xlfn.NORM.S.INV(RAND())</f>
        <v>-0.1142460899370476</v>
      </c>
      <c r="AI123" s="24">
        <f ca="1">SQRT(Inputs!$B$38)*M123+SQRT(1-Inputs!$B$38)*_xlfn.NORM.S.INV(RAND())</f>
        <v>-0.3063730425847081</v>
      </c>
      <c r="AJ123" s="24">
        <f ca="1">SQRT(Inputs!$B$38)*C123+SQRT(1-Inputs!$B$38)*_xlfn.NORM.S.INV(RAND())</f>
        <v>-1.6168145152100384</v>
      </c>
      <c r="AK123" s="24">
        <f ca="1">SQRT(Inputs!$B$38)*D123+SQRT(1-Inputs!$B$38)*_xlfn.NORM.S.INV(RAND())</f>
        <v>-2.4964030124891901</v>
      </c>
      <c r="AL123" s="24">
        <f ca="1">SQRT(Inputs!$B$38)*E123+SQRT(1-Inputs!$B$38)*_xlfn.NORM.S.INV(RAND())</f>
        <v>-1.4815471221854482</v>
      </c>
      <c r="AM123" s="24">
        <f ca="1">SQRT(Inputs!$B$38)*F123+SQRT(1-Inputs!$B$38)*_xlfn.NORM.S.INV(RAND())</f>
        <v>-0.65621199152722465</v>
      </c>
      <c r="AN123" s="24">
        <f ca="1">SQRT(Inputs!$B$38)*G123+SQRT(1-Inputs!$B$38)*_xlfn.NORM.S.INV(RAND())</f>
        <v>1.4910714450264306</v>
      </c>
      <c r="AO123" s="24">
        <f ca="1">SQRT(Inputs!$B$38)*H123+SQRT(1-Inputs!$B$38)*_xlfn.NORM.S.INV(RAND())</f>
        <v>0.66463813214789302</v>
      </c>
      <c r="AP123" s="24">
        <f ca="1">SQRT(Inputs!$B$38)*I123+SQRT(1-Inputs!$B$38)*_xlfn.NORM.S.INV(RAND())</f>
        <v>1.8761549577529095</v>
      </c>
      <c r="AQ123" s="24">
        <f ca="1">SQRT(Inputs!$B$38)*J123+SQRT(1-Inputs!$B$38)*_xlfn.NORM.S.INV(RAND())</f>
        <v>-0.2983650098592141</v>
      </c>
      <c r="AR123" s="24">
        <f ca="1">SQRT(Inputs!$B$38)*K123+SQRT(1-Inputs!$B$38)*_xlfn.NORM.S.INV(RAND())</f>
        <v>2.8769501015196286</v>
      </c>
      <c r="AS123" s="24">
        <f ca="1">SQRT(Inputs!$B$38)*L123+SQRT(1-Inputs!$B$38)*_xlfn.NORM.S.INV(RAND())</f>
        <v>0.42346312738654529</v>
      </c>
      <c r="AT123" s="24">
        <f ca="1">SQRT(Inputs!$B$38)*M123+SQRT(1-Inputs!$B$38)*_xlfn.NORM.S.INV(RAND())</f>
        <v>-0.81042933215648583</v>
      </c>
      <c r="AU123" s="15">
        <f ca="1">Inputs!$B$6*EXP($B$8-0.5*C$5^2+C$5*N123)</f>
        <v>4257.6641095288214</v>
      </c>
      <c r="AV123" s="15">
        <f t="shared" ca="1" si="37"/>
        <v>3734.5028019417673</v>
      </c>
      <c r="AW123" s="15">
        <f t="shared" ca="1" si="38"/>
        <v>3772.6711574703431</v>
      </c>
      <c r="AX123" s="15">
        <f t="shared" ca="1" si="39"/>
        <v>3884.9922163361357</v>
      </c>
      <c r="AY123" s="15">
        <f t="shared" ca="1" si="40"/>
        <v>5384.4806754736201</v>
      </c>
      <c r="AZ123" s="15">
        <f t="shared" ca="1" si="41"/>
        <v>6451.7699916525607</v>
      </c>
      <c r="BA123" s="15">
        <f t="shared" ca="1" si="42"/>
        <v>8239.084625663585</v>
      </c>
      <c r="BB123" s="15">
        <f t="shared" ca="1" si="43"/>
        <v>9327.673667967545</v>
      </c>
      <c r="BC123" s="15">
        <f t="shared" ca="1" si="44"/>
        <v>14182.530362414274</v>
      </c>
      <c r="BD123" s="15">
        <f t="shared" ca="1" si="45"/>
        <v>16995.959616783566</v>
      </c>
      <c r="BE123" s="15">
        <f t="shared" ca="1" si="46"/>
        <v>19514.527642772795</v>
      </c>
      <c r="BF123" s="15">
        <f ca="1">Inputs!$B$13*EXP($B$9-0.5*C$6^2+C$6*Y123)</f>
        <v>13988.327975865212</v>
      </c>
      <c r="BG123" s="15">
        <f t="shared" ca="1" si="47"/>
        <v>16398.195513096183</v>
      </c>
      <c r="BH123" s="15">
        <f t="shared" ca="1" si="48"/>
        <v>15683.249666798509</v>
      </c>
      <c r="BI123" s="15">
        <f t="shared" ca="1" si="49"/>
        <v>19508.196306448001</v>
      </c>
      <c r="BJ123" s="15">
        <f t="shared" ca="1" si="50"/>
        <v>21700.894881796838</v>
      </c>
      <c r="BK123" s="15">
        <f t="shared" ca="1" si="51"/>
        <v>21069.999966539515</v>
      </c>
      <c r="BL123" s="15">
        <f t="shared" ca="1" si="52"/>
        <v>23501.716922504471</v>
      </c>
      <c r="BM123" s="15">
        <f t="shared" ca="1" si="53"/>
        <v>27723.714546204821</v>
      </c>
      <c r="BN123" s="15">
        <f t="shared" ca="1" si="54"/>
        <v>37606.013825361624</v>
      </c>
      <c r="BO123" s="15">
        <f t="shared" ca="1" si="55"/>
        <v>45659.91425819655</v>
      </c>
      <c r="BP123" s="15">
        <f t="shared" ca="1" si="56"/>
        <v>54281.552914804626</v>
      </c>
      <c r="BQ123" s="15">
        <f ca="1">Inputs!$B$20*EXP($B$10-0.5*C$7^2+C$7*AJ123)</f>
        <v>2417.4597239672976</v>
      </c>
      <c r="BR123" s="15">
        <f t="shared" ca="1" si="57"/>
        <v>1484.5194379906306</v>
      </c>
      <c r="BS123" s="15">
        <f t="shared" ca="1" si="58"/>
        <v>1328.3715063160623</v>
      </c>
      <c r="BT123" s="15">
        <f t="shared" ca="1" si="59"/>
        <v>1541.8903233516885</v>
      </c>
      <c r="BU123" s="15">
        <f t="shared" ca="1" si="60"/>
        <v>3065.2797552335451</v>
      </c>
      <c r="BV123" s="15">
        <f t="shared" ca="1" si="61"/>
        <v>4953.583134080176</v>
      </c>
      <c r="BW123" s="15">
        <f t="shared" ca="1" si="62"/>
        <v>10282.159465950261</v>
      </c>
      <c r="BX123" s="15">
        <f t="shared" ca="1" si="63"/>
        <v>13546.266160077495</v>
      </c>
      <c r="BY123" s="15">
        <f t="shared" ca="1" si="64"/>
        <v>32912.420308383465</v>
      </c>
      <c r="BZ123" s="15">
        <f t="shared" ca="1" si="65"/>
        <v>49919.392860144486</v>
      </c>
      <c r="CA123" s="15">
        <f t="shared" ca="1" si="66"/>
        <v>60716.585293509932</v>
      </c>
      <c r="CB123" s="15">
        <f ca="1">(AU123*DCF!C$10-DCF!C$5*MAX(AU123*DCF!C$10,0)-MAX(AU123-Inputs!$B$6,0)/Inputs!$B$10)*DCF!C$6</f>
        <v>1048.0980511398254</v>
      </c>
      <c r="CC123" s="15">
        <f ca="1">(AV123*DCF!D$10-DCF!D$5*MAX(AV123*DCF!D$10,0)-MAX(AV123-AU123,0)/Inputs!$B$10)*DCF!D$6</f>
        <v>910.25975754730541</v>
      </c>
      <c r="CD123" s="15">
        <f ca="1">(AW123*DCF!E$10-DCF!E$5*MAX(AW123*DCF!E$10,0)-MAX(AW123-AV123,0)/Inputs!$B$10)*DCF!E$6</f>
        <v>862.45262010889837</v>
      </c>
      <c r="CE123" s="15">
        <f ca="1">(AX123*DCF!F$10-DCF!F$5*MAX(AX123*DCF!F$10,0)-MAX(AX123-AW123,0)/Inputs!$B$10)*DCF!F$6</f>
        <v>824.71638179490981</v>
      </c>
      <c r="CF123" s="15">
        <f ca="1">(AY123*DCF!G$10-DCF!G$5*MAX(AY123*DCF!G$10,0)-MAX(AY123-AX123,0)/Inputs!$B$10)*DCF!G$6</f>
        <v>821.18998745836677</v>
      </c>
      <c r="CG123" s="15">
        <f ca="1">(AZ123*DCF!H$10-DCF!H$5*MAX(AZ123*DCF!H$10,0)-MAX(AZ123-AY123,0)/Inputs!$B$10)*DCF!H$6</f>
        <v>1063.0994198388905</v>
      </c>
      <c r="CH123" s="15">
        <f ca="1">(BA123*DCF!I$10-DCF!I$5*MAX(BA123*DCF!I$10,0)-MAX(BA123-AZ123,0)/Inputs!$B$10)*DCF!I$6</f>
        <v>1211.7979765636135</v>
      </c>
      <c r="CI123" s="15">
        <f ca="1">(BB123*DCF!J$10-DCF!J$5*MAX(BB123*DCF!J$10,0)-MAX(BB123-BA123,0)/Inputs!$B$10)*DCF!J$6</f>
        <v>1435.6927137979626</v>
      </c>
      <c r="CJ123" s="15">
        <f ca="1">(BC123*DCF!K$10-DCF!K$5*MAX(BC123*DCF!K$10,0)-MAX(BC123-BB123,0)/Inputs!$B$10)*DCF!K$6</f>
        <v>1603.5535828751545</v>
      </c>
      <c r="CK123" s="15">
        <f ca="1">(BD123*DCF!L$10-DCF!L$5*MAX(BD123*DCF!L$10,0)-MAX(BD123-BC123,0)/Inputs!$B$10)*DCF!L$6</f>
        <v>2199.4919488429673</v>
      </c>
      <c r="CL123" s="15">
        <f ca="1">(BE123*DCF!M$10-DCF!M$5*MAX(BE123*DCF!M$10,0)-MAX(BE123-BD123,0)/Inputs!$B$10)*DCF!M$6</f>
        <v>2452.8823908340642</v>
      </c>
      <c r="CM123" s="15">
        <f ca="1">(BF123*DCF!C$28-DCF!C$5*MAX(BF123*DCF!C$28,0)-MAX(BF123-Inputs!$B$13,0)/Inputs!$B$17)*DCF!C$6</f>
        <v>3668.3773753386067</v>
      </c>
      <c r="CN123" s="15">
        <f ca="1">(BG123*DCF!D$28-DCF!D$5*MAX(BG123*DCF!D$28,0)-MAX(BG123-BF123,0)/Inputs!$B$17)*DCF!D$6</f>
        <v>4315.51154626881</v>
      </c>
      <c r="CO123" s="15">
        <f ca="1">(BH123*DCF!E$28-DCF!E$5*MAX(BH123*DCF!E$28,0)-MAX(BH123-BG123,0)/Inputs!$B$17)*DCF!E$6</f>
        <v>4441.7755685355196</v>
      </c>
      <c r="CP123" s="15">
        <f ca="1">(BI123*DCF!F$28-DCF!F$5*MAX(BI123*DCF!F$28,0)-MAX(BI123-BH123,0)/Inputs!$B$17)*DCF!F$6</f>
        <v>4599.5694408427862</v>
      </c>
      <c r="CQ123" s="15">
        <f ca="1">(BJ123*DCF!G$28-DCF!G$5*MAX(BJ123*DCF!G$28,0)-MAX(BJ123-BI123,0)/Inputs!$B$17)*DCF!G$6</f>
        <v>5261.6715821405769</v>
      </c>
      <c r="CR123" s="15">
        <f ca="1">(BK123*DCF!H$28-DCF!H$5*MAX(BK123*DCF!H$28,0)-MAX(BK123-BJ123,0)/Inputs!$B$17)*DCF!H$6</f>
        <v>5210.8434513077364</v>
      </c>
      <c r="CS123" s="15">
        <f ca="1">(BL123*DCF!I$28-DCF!I$5*MAX(BL123*DCF!I$28,0)-MAX(BL123-BK123,0)/Inputs!$B$17)*DCF!I$6</f>
        <v>5177.4741784616917</v>
      </c>
      <c r="CT123" s="15">
        <f ca="1">(BM123*DCF!J$28-DCF!J$5*MAX(BM123*DCF!J$28,0)-MAX(BM123-BL123,0)/Inputs!$B$17)*DCF!J$6</f>
        <v>5624.8874713118985</v>
      </c>
      <c r="CU123" s="15">
        <f ca="1">(BN123*DCF!K$28-DCF!K$5*MAX(BN123*DCF!K$28,0)-MAX(BN123-BM123,0)/Inputs!$B$17)*DCF!K$6</f>
        <v>6731.3095497826353</v>
      </c>
      <c r="CV123" s="15">
        <f ca="1">(BO123*DCF!L$28-DCF!L$5*MAX(BO123*DCF!L$28,0)-MAX(BO123-BN123,0)/Inputs!$B$17)*DCF!L$6</f>
        <v>8198.7990265992339</v>
      </c>
      <c r="CW123" s="15">
        <f ca="1">(BP123*DCF!M$28-DCF!M$5*MAX(BP123*DCF!M$28,0)-MAX(BP123-BO123,0)/Inputs!$B$17)*DCF!M$6</f>
        <v>9311.9020936412835</v>
      </c>
      <c r="CX123" s="15">
        <f ca="1">(BQ123*DCF!C$46-DCF!C$5*MAX(BQ123*DCF!C$46,0)-MAX(BQ123-Inputs!$B$20,0)/Inputs!$B$24)*DCF!C$6</f>
        <v>-558.30478613563457</v>
      </c>
      <c r="CY123" s="15">
        <f ca="1">(BR123*DCF!D$46-DCF!D$5*MAX(BR123*DCF!D$46,0)-MAX(BR123-BQ123,0)/Inputs!$B$24)*DCF!D$6</f>
        <v>-253.37284862418693</v>
      </c>
      <c r="CZ123" s="15">
        <f ca="1">(BS123*DCF!E$46-DCF!E$5*MAX(BS123*DCF!E$46,0)-MAX(BS123-BR123,0)/Inputs!$B$24)*DCF!E$6</f>
        <v>-157.0822434901917</v>
      </c>
      <c r="DA123" s="15">
        <f ca="1">(BT123*DCF!F$46-DCF!F$5*MAX(BT123*DCF!F$46,0)-MAX(BT123-BS123,0)/Inputs!$B$24)*DCF!F$6</f>
        <v>-190.03915304811869</v>
      </c>
      <c r="DB123" s="15">
        <f ca="1">(BU123*DCF!G$46-DCF!G$5*MAX(BU123*DCF!G$46,0)-MAX(BU123-BT123,0)/Inputs!$B$24)*DCF!G$6</f>
        <v>-615.5480610977404</v>
      </c>
      <c r="DC123" s="15">
        <f ca="1">(BV123*DCF!H$46-DCF!H$5*MAX(BV123*DCF!H$46,0)-MAX(BV123-BU123,0)/Inputs!$B$24)*DCF!H$6</f>
        <v>-586.77870514983113</v>
      </c>
      <c r="DD123" s="15">
        <f ca="1">(BW123*DCF!I$46-DCF!I$5*MAX(BW123*DCF!I$46,0)-MAX(BW123-BV123,0)/Inputs!$B$24)*DCF!I$6</f>
        <v>-1292.1576680599214</v>
      </c>
      <c r="DE123" s="15">
        <f ca="1">(BX123*DCF!J$46-DCF!J$5*MAX(BX123*DCF!J$46,0)-MAX(BX123-BW123,0)/Inputs!$B$24)*DCF!J$6</f>
        <v>-297.35937282802564</v>
      </c>
      <c r="DF123" s="15">
        <f ca="1">(BY123*DCF!K$46-DCF!K$5*MAX(BY123*DCF!K$46,0)-MAX(BY123-BX123,0)/Inputs!$B$24)*DCF!K$6</f>
        <v>-2864.1246919593364</v>
      </c>
      <c r="DG123" s="15">
        <f ca="1">(BZ123*DCF!L$46-DCF!L$5*MAX(BZ123*DCF!L$46,0)-MAX(BZ123-BY123,0)/Inputs!$B$24)*DCF!L$6</f>
        <v>-398.03748966302754</v>
      </c>
      <c r="DH123" s="15">
        <f ca="1">(CA123*DCF!M$46-DCF!M$5*MAX(CA123*DCF!M$46,0)-MAX(CA123-BZ123,0)/Inputs!$B$24)*DCF!M$6</f>
        <v>2502.7219367155285</v>
      </c>
      <c r="DI123" s="15">
        <f ca="1">SUM(CB123:CL123)+BE123*DCF!M$10*(1+Inputs!$B$30)*(1-Inputs!$B$33)*(1-Inputs!$B$30/Inputs!$B$31)/(Inputs!$B$29-Inputs!$B$30)*DCF!M$6</f>
        <v>68742.42331355183</v>
      </c>
      <c r="DJ123" s="15">
        <f ca="1">SUM(CM123:CW123)+BP123*DCF!M$28*(1+Inputs!$B$30)*(1-Inputs!$B$33)*(1-Inputs!$B$30/Inputs!$B$31)/(Inputs!$B$29-Inputs!$B$30)*DCF!M$6</f>
        <v>263963.82736573543</v>
      </c>
      <c r="DK123" s="15">
        <f ca="1">SUM(CX123:DH123)+CA123*DCF!M$46*(1+Inputs!$B$30)*(1-Inputs!$B$33)*(1-Inputs!$B$30/Inputs!$B$31)/(Inputs!$B$29-Inputs!$B$30)*DCF!M$6</f>
        <v>89164.950119747955</v>
      </c>
      <c r="DM123" s="15">
        <f ca="1">DI123+DJ123+DK123+Inputs!$B$34+Inputs!$B$36-Inputs!$B$35</f>
        <v>498722.2007990352</v>
      </c>
    </row>
    <row r="124" spans="1:117" x14ac:dyDescent="0.75">
      <c r="A124" s="11">
        <v>111</v>
      </c>
      <c r="C124" s="24">
        <f t="shared" ref="C124:M133" ca="1" si="71">_xlfn.NORM.S.INV(RAND())</f>
        <v>3.2905330448212986</v>
      </c>
      <c r="D124" s="24">
        <f t="shared" ca="1" si="71"/>
        <v>0.7705798646918991</v>
      </c>
      <c r="E124" s="24">
        <f t="shared" ca="1" si="71"/>
        <v>0.90462418370677566</v>
      </c>
      <c r="F124" s="24">
        <f t="shared" ca="1" si="71"/>
        <v>1.6181030206070186</v>
      </c>
      <c r="G124" s="24">
        <f t="shared" ca="1" si="71"/>
        <v>0.94734930990742794</v>
      </c>
      <c r="H124" s="24">
        <f t="shared" ca="1" si="71"/>
        <v>0.23664683749294799</v>
      </c>
      <c r="I124" s="24">
        <f t="shared" ca="1" si="71"/>
        <v>-1.1271715178147053</v>
      </c>
      <c r="J124" s="24">
        <f t="shared" ca="1" si="71"/>
        <v>5.9913963684261731E-2</v>
      </c>
      <c r="K124" s="24">
        <f t="shared" ca="1" si="71"/>
        <v>-1.0825849278469466</v>
      </c>
      <c r="L124" s="24">
        <f t="shared" ca="1" si="71"/>
        <v>0.5125278960597156</v>
      </c>
      <c r="M124" s="24">
        <f t="shared" ca="1" si="71"/>
        <v>-0.40990042397816712</v>
      </c>
      <c r="N124" s="24">
        <f ca="1">SQRT(Inputs!$B$38)*C124+SQRT(1-Inputs!$B$38)*_xlfn.NORM.S.INV(RAND())</f>
        <v>2.8932668916395081</v>
      </c>
      <c r="O124" s="24">
        <f ca="1">SQRT(Inputs!$B$38)*D124+SQRT(1-Inputs!$B$38)*_xlfn.NORM.S.INV(RAND())</f>
        <v>1.7477002386620835</v>
      </c>
      <c r="P124" s="24">
        <f ca="1">SQRT(Inputs!$B$38)*E124+SQRT(1-Inputs!$B$38)*_xlfn.NORM.S.INV(RAND())</f>
        <v>0.33824062719758252</v>
      </c>
      <c r="Q124" s="24">
        <f ca="1">SQRT(Inputs!$B$38)*F124+SQRT(1-Inputs!$B$38)*_xlfn.NORM.S.INV(RAND())</f>
        <v>1.1528416670973174</v>
      </c>
      <c r="R124" s="24">
        <f ca="1">SQRT(Inputs!$B$38)*G124+SQRT(1-Inputs!$B$38)*_xlfn.NORM.S.INV(RAND())</f>
        <v>2.0323894401474272</v>
      </c>
      <c r="S124" s="24">
        <f ca="1">SQRT(Inputs!$B$38)*H124+SQRT(1-Inputs!$B$38)*_xlfn.NORM.S.INV(RAND())</f>
        <v>2.1309863777401683E-2</v>
      </c>
      <c r="T124" s="24">
        <f ca="1">SQRT(Inputs!$B$38)*I124+SQRT(1-Inputs!$B$38)*_xlfn.NORM.S.INV(RAND())</f>
        <v>-1.5911469723222584</v>
      </c>
      <c r="U124" s="24">
        <f ca="1">SQRT(Inputs!$B$38)*J124+SQRT(1-Inputs!$B$38)*_xlfn.NORM.S.INV(RAND())</f>
        <v>0.29857145348372466</v>
      </c>
      <c r="V124" s="24">
        <f ca="1">SQRT(Inputs!$B$38)*K124+SQRT(1-Inputs!$B$38)*_xlfn.NORM.S.INV(RAND())</f>
        <v>0.15509691447536922</v>
      </c>
      <c r="W124" s="24">
        <f ca="1">SQRT(Inputs!$B$38)*L124+SQRT(1-Inputs!$B$38)*_xlfn.NORM.S.INV(RAND())</f>
        <v>1.5857873709170347</v>
      </c>
      <c r="X124" s="24">
        <f ca="1">SQRT(Inputs!$B$38)*M124+SQRT(1-Inputs!$B$38)*_xlfn.NORM.S.INV(RAND())</f>
        <v>9.0513634342011901E-2</v>
      </c>
      <c r="Y124" s="24">
        <f ca="1">SQRT(Inputs!$B$38)*C124+SQRT(1-Inputs!$B$38)*_xlfn.NORM.S.INV(RAND())</f>
        <v>1.0976107651790632</v>
      </c>
      <c r="Z124" s="24">
        <f ca="1">SQRT(Inputs!$B$38)*D124+SQRT(1-Inputs!$B$38)*_xlfn.NORM.S.INV(RAND())</f>
        <v>2.0247176183753735</v>
      </c>
      <c r="AA124" s="24">
        <f ca="1">SQRT(Inputs!$B$38)*E124+SQRT(1-Inputs!$B$38)*_xlfn.NORM.S.INV(RAND())</f>
        <v>0.19787345736058665</v>
      </c>
      <c r="AB124" s="24">
        <f ca="1">SQRT(Inputs!$B$38)*F124+SQRT(1-Inputs!$B$38)*_xlfn.NORM.S.INV(RAND())</f>
        <v>1.4382921977178738</v>
      </c>
      <c r="AC124" s="24">
        <f ca="1">SQRT(Inputs!$B$38)*G124+SQRT(1-Inputs!$B$38)*_xlfn.NORM.S.INV(RAND())</f>
        <v>1.6293298432897068</v>
      </c>
      <c r="AD124" s="24">
        <f ca="1">SQRT(Inputs!$B$38)*H124+SQRT(1-Inputs!$B$38)*_xlfn.NORM.S.INV(RAND())</f>
        <v>-1.1266844446192847</v>
      </c>
      <c r="AE124" s="24">
        <f ca="1">SQRT(Inputs!$B$38)*I124+SQRT(1-Inputs!$B$38)*_xlfn.NORM.S.INV(RAND())</f>
        <v>-0.20569120843948652</v>
      </c>
      <c r="AF124" s="24">
        <f ca="1">SQRT(Inputs!$B$38)*J124+SQRT(1-Inputs!$B$38)*_xlfn.NORM.S.INV(RAND())</f>
        <v>0.31285728173679406</v>
      </c>
      <c r="AG124" s="24">
        <f ca="1">SQRT(Inputs!$B$38)*K124+SQRT(1-Inputs!$B$38)*_xlfn.NORM.S.INV(RAND())</f>
        <v>-1.1196189568587596</v>
      </c>
      <c r="AH124" s="24">
        <f ca="1">SQRT(Inputs!$B$38)*L124+SQRT(1-Inputs!$B$38)*_xlfn.NORM.S.INV(RAND())</f>
        <v>1.3348777695304732</v>
      </c>
      <c r="AI124" s="24">
        <f ca="1">SQRT(Inputs!$B$38)*M124+SQRT(1-Inputs!$B$38)*_xlfn.NORM.S.INV(RAND())</f>
        <v>-0.25134696747368679</v>
      </c>
      <c r="AJ124" s="24">
        <f ca="1">SQRT(Inputs!$B$38)*C124+SQRT(1-Inputs!$B$38)*_xlfn.NORM.S.INV(RAND())</f>
        <v>1.7172647324917008</v>
      </c>
      <c r="AK124" s="24">
        <f ca="1">SQRT(Inputs!$B$38)*D124+SQRT(1-Inputs!$B$38)*_xlfn.NORM.S.INV(RAND())</f>
        <v>-0.78569337990722732</v>
      </c>
      <c r="AL124" s="24">
        <f ca="1">SQRT(Inputs!$B$38)*E124+SQRT(1-Inputs!$B$38)*_xlfn.NORM.S.INV(RAND())</f>
        <v>1.295503307739911</v>
      </c>
      <c r="AM124" s="24">
        <f ca="1">SQRT(Inputs!$B$38)*F124+SQRT(1-Inputs!$B$38)*_xlfn.NORM.S.INV(RAND())</f>
        <v>1.298665573078627</v>
      </c>
      <c r="AN124" s="24">
        <f ca="1">SQRT(Inputs!$B$38)*G124+SQRT(1-Inputs!$B$38)*_xlfn.NORM.S.INV(RAND())</f>
        <v>-1.2143878966859731</v>
      </c>
      <c r="AO124" s="24">
        <f ca="1">SQRT(Inputs!$B$38)*H124+SQRT(1-Inputs!$B$38)*_xlfn.NORM.S.INV(RAND())</f>
        <v>-3.8405146536179602E-2</v>
      </c>
      <c r="AP124" s="24">
        <f ca="1">SQRT(Inputs!$B$38)*I124+SQRT(1-Inputs!$B$38)*_xlfn.NORM.S.INV(RAND())</f>
        <v>-0.3075574964107991</v>
      </c>
      <c r="AQ124" s="24">
        <f ca="1">SQRT(Inputs!$B$38)*J124+SQRT(1-Inputs!$B$38)*_xlfn.NORM.S.INV(RAND())</f>
        <v>-0.2850282396776182</v>
      </c>
      <c r="AR124" s="24">
        <f ca="1">SQRT(Inputs!$B$38)*K124+SQRT(1-Inputs!$B$38)*_xlfn.NORM.S.INV(RAND())</f>
        <v>-0.63824003100655535</v>
      </c>
      <c r="AS124" s="24">
        <f ca="1">SQRT(Inputs!$B$38)*L124+SQRT(1-Inputs!$B$38)*_xlfn.NORM.S.INV(RAND())</f>
        <v>0.68090128339285472</v>
      </c>
      <c r="AT124" s="24">
        <f ca="1">SQRT(Inputs!$B$38)*M124+SQRT(1-Inputs!$B$38)*_xlfn.NORM.S.INV(RAND())</f>
        <v>0.3974031281590964</v>
      </c>
      <c r="AU124" s="15">
        <f ca="1">Inputs!$B$6*EXP($B$8-0.5*C$5^2+C$5*N124)</f>
        <v>7926.401476918044</v>
      </c>
      <c r="AV124" s="15">
        <f t="shared" ca="1" si="37"/>
        <v>12475.290127180044</v>
      </c>
      <c r="AW124" s="15">
        <f t="shared" ca="1" si="38"/>
        <v>15921.458815353291</v>
      </c>
      <c r="AX124" s="15">
        <f t="shared" ca="1" si="39"/>
        <v>22449.843243356027</v>
      </c>
      <c r="AY124" s="15">
        <f t="shared" ca="1" si="40"/>
        <v>34785.985535265063</v>
      </c>
      <c r="AZ124" s="15">
        <f t="shared" ca="1" si="41"/>
        <v>42644.15268905415</v>
      </c>
      <c r="BA124" s="15">
        <f t="shared" ca="1" si="42"/>
        <v>44180.188588946272</v>
      </c>
      <c r="BB124" s="15">
        <f t="shared" ca="1" si="43"/>
        <v>55732.493355476166</v>
      </c>
      <c r="BC124" s="15">
        <f t="shared" ca="1" si="44"/>
        <v>69287.734954881496</v>
      </c>
      <c r="BD124" s="15">
        <f t="shared" ca="1" si="45"/>
        <v>98456.026825530018</v>
      </c>
      <c r="BE124" s="15">
        <f t="shared" ca="1" si="46"/>
        <v>121643.94643360333</v>
      </c>
      <c r="BF124" s="15">
        <f ca="1">Inputs!$B$13*EXP($B$9-0.5*C$6^2+C$6*Y124)</f>
        <v>17193.179273492609</v>
      </c>
      <c r="BG124" s="15">
        <f t="shared" ca="1" si="47"/>
        <v>30194.603991249558</v>
      </c>
      <c r="BH124" s="15">
        <f t="shared" ca="1" si="48"/>
        <v>38123.097911421217</v>
      </c>
      <c r="BI124" s="15">
        <f t="shared" ca="1" si="49"/>
        <v>58232.789701778886</v>
      </c>
      <c r="BJ124" s="15">
        <f t="shared" ca="1" si="50"/>
        <v>90288.754340122527</v>
      </c>
      <c r="BK124" s="15">
        <f t="shared" ca="1" si="51"/>
        <v>95054.227397979455</v>
      </c>
      <c r="BL124" s="15">
        <f t="shared" ca="1" si="52"/>
        <v>113691.35438361879</v>
      </c>
      <c r="BM124" s="15">
        <f t="shared" ca="1" si="53"/>
        <v>145289.6430591328</v>
      </c>
      <c r="BN124" s="15">
        <f t="shared" ca="1" si="54"/>
        <v>156252.16345824173</v>
      </c>
      <c r="BO124" s="15">
        <f t="shared" ca="1" si="55"/>
        <v>224522.16092104308</v>
      </c>
      <c r="BP124" s="15">
        <f t="shared" ca="1" si="56"/>
        <v>268586.31954361708</v>
      </c>
      <c r="BQ124" s="15">
        <f ca="1">Inputs!$B$20*EXP($B$10-0.5*C$7^2+C$7*AJ124)</f>
        <v>7887.3284536143492</v>
      </c>
      <c r="BR124" s="15">
        <f t="shared" ca="1" si="57"/>
        <v>8338.7930225679102</v>
      </c>
      <c r="BS124" s="15">
        <f t="shared" ca="1" si="58"/>
        <v>16566.094356054589</v>
      </c>
      <c r="BT124" s="15">
        <f t="shared" ca="1" si="59"/>
        <v>32112.356575206762</v>
      </c>
      <c r="BU124" s="15">
        <f t="shared" ca="1" si="60"/>
        <v>33172.823457110302</v>
      </c>
      <c r="BV124" s="15">
        <f t="shared" ca="1" si="61"/>
        <v>45755.347841438212</v>
      </c>
      <c r="BW124" s="15">
        <f t="shared" ca="1" si="62"/>
        <v>59825.184435443836</v>
      </c>
      <c r="BX124" s="15">
        <f t="shared" ca="1" si="63"/>
        <v>79027.906787272383</v>
      </c>
      <c r="BY124" s="15">
        <f t="shared" ca="1" si="64"/>
        <v>98002.934272144776</v>
      </c>
      <c r="BZ124" s="15">
        <f t="shared" ca="1" si="65"/>
        <v>155848.24071759178</v>
      </c>
      <c r="CA124" s="15">
        <f t="shared" ca="1" si="66"/>
        <v>234938.27793922464</v>
      </c>
      <c r="CB124" s="15">
        <f ca="1">(AU124*DCF!C$10-DCF!C$5*MAX(AU124*DCF!C$10,0)-MAX(AU124-Inputs!$B$6,0)/Inputs!$B$10)*DCF!C$6</f>
        <v>1021.939299791573</v>
      </c>
      <c r="CC124" s="15">
        <f ca="1">(AV124*DCF!D$10-DCF!D$5*MAX(AV124*DCF!D$10,0)-MAX(AV124-AU124,0)/Inputs!$B$10)*DCF!D$6</f>
        <v>1931.6400066907902</v>
      </c>
      <c r="CD124" s="15">
        <f ca="1">(AW124*DCF!E$10-DCF!E$5*MAX(AW124*DCF!E$10,0)-MAX(AW124-AV124,0)/Inputs!$B$10)*DCF!E$6</f>
        <v>2899.7914919691484</v>
      </c>
      <c r="CE124" s="15">
        <f ca="1">(AX124*DCF!F$10-DCF!F$5*MAX(AX124*DCF!F$10,0)-MAX(AX124-AW124,0)/Inputs!$B$10)*DCF!F$6</f>
        <v>3542.3700602512536</v>
      </c>
      <c r="CF124" s="15">
        <f ca="1">(AY124*DCF!G$10-DCF!G$5*MAX(AY124*DCF!G$10,0)-MAX(AY124-AX124,0)/Inputs!$B$10)*DCF!G$6</f>
        <v>4796.0794549555985</v>
      </c>
      <c r="CG124" s="15">
        <f ca="1">(AZ124*DCF!H$10-DCF!H$5*MAX(AZ124*DCF!H$10,0)-MAX(AZ124-AY124,0)/Inputs!$B$10)*DCF!H$6</f>
        <v>6884.0343780313278</v>
      </c>
      <c r="CH124" s="15">
        <f ca="1">(BA124*DCF!I$10-DCF!I$5*MAX(BA124*DCF!I$10,0)-MAX(BA124-AZ124,0)/Inputs!$B$10)*DCF!I$6</f>
        <v>7818.1450515850456</v>
      </c>
      <c r="CI124" s="15">
        <f ca="1">(BB124*DCF!J$10-DCF!J$5*MAX(BB124*DCF!J$10,0)-MAX(BB124-BA124,0)/Inputs!$B$10)*DCF!J$6</f>
        <v>7813.2637565957893</v>
      </c>
      <c r="CJ124" s="15">
        <f ca="1">(BC124*DCF!K$10-DCF!K$5*MAX(BC124*DCF!K$10,0)-MAX(BC124-BB124,0)/Inputs!$B$10)*DCF!K$6</f>
        <v>9256.6850850851897</v>
      </c>
      <c r="CK124" s="15">
        <f ca="1">(BD124*DCF!L$10-DCF!L$5*MAX(BD124*DCF!L$10,0)-MAX(BD124-BC124,0)/Inputs!$B$10)*DCF!L$6</f>
        <v>11077.108667181859</v>
      </c>
      <c r="CL124" s="15">
        <f ca="1">(BE124*DCF!M$10-DCF!M$5*MAX(BE124*DCF!M$10,0)-MAX(BE124-BD124,0)/Inputs!$B$10)*DCF!M$6</f>
        <v>14395.4894322938</v>
      </c>
      <c r="CM124" s="15">
        <f ca="1">(BF124*DCF!C$28-DCF!C$5*MAX(BF124*DCF!C$28,0)-MAX(BF124-Inputs!$B$13,0)/Inputs!$B$17)*DCF!C$6</f>
        <v>3906.3265583930333</v>
      </c>
      <c r="CN124" s="15">
        <f ca="1">(BG124*DCF!D$28-DCF!D$5*MAX(BG124*DCF!D$28,0)-MAX(BG124-BF124,0)/Inputs!$B$17)*DCF!D$6</f>
        <v>6119.207275322221</v>
      </c>
      <c r="CO124" s="15">
        <f ca="1">(BH124*DCF!E$28-DCF!E$5*MAX(BH124*DCF!E$28,0)-MAX(BH124-BG124,0)/Inputs!$B$17)*DCF!E$6</f>
        <v>9234.5431476281046</v>
      </c>
      <c r="CP124" s="15">
        <f ca="1">(BI124*DCF!F$28-DCF!F$5*MAX(BI124*DCF!F$28,0)-MAX(BI124-BH124,0)/Inputs!$B$17)*DCF!F$6</f>
        <v>12147.381253767207</v>
      </c>
      <c r="CQ124" s="15">
        <f ca="1">(BJ124*DCF!G$28-DCF!G$5*MAX(BJ124*DCF!G$28,0)-MAX(BJ124-BI124,0)/Inputs!$B$17)*DCF!G$6</f>
        <v>18034.605754444441</v>
      </c>
      <c r="CR124" s="15">
        <f ca="1">(BK124*DCF!H$28-DCF!H$5*MAX(BK124*DCF!H$28,0)-MAX(BK124-BJ124,0)/Inputs!$B$17)*DCF!H$6</f>
        <v>22767.538365878561</v>
      </c>
      <c r="CS124" s="15">
        <f ca="1">(BL124*DCF!I$28-DCF!I$5*MAX(BL124*DCF!I$28,0)-MAX(BL124-BK124,0)/Inputs!$B$17)*DCF!I$6</f>
        <v>24059.868190000565</v>
      </c>
      <c r="CT124" s="15">
        <f ca="1">(BM124*DCF!J$28-DCF!J$5*MAX(BM124*DCF!J$28,0)-MAX(BM124-BL124,0)/Inputs!$B$17)*DCF!J$6</f>
        <v>28221.976871531715</v>
      </c>
      <c r="CU124" s="15">
        <f ca="1">(BN124*DCF!K$28-DCF!K$5*MAX(BN124*DCF!K$28,0)-MAX(BN124-BM124,0)/Inputs!$B$17)*DCF!K$6</f>
        <v>31655.074313216403</v>
      </c>
      <c r="CV124" s="15">
        <f ca="1">(BO124*DCF!L$28-DCF!L$5*MAX(BO124*DCF!L$28,0)-MAX(BO124-BN124,0)/Inputs!$B$17)*DCF!L$6</f>
        <v>37072.019743368735</v>
      </c>
      <c r="CW124" s="15">
        <f ca="1">(BP124*DCF!M$28-DCF!M$5*MAX(BP124*DCF!M$28,0)-MAX(BP124-BO124,0)/Inputs!$B$17)*DCF!M$6</f>
        <v>45928.728712952143</v>
      </c>
      <c r="CX124" s="15">
        <f ca="1">(BQ124*DCF!C$46-DCF!C$5*MAX(BQ124*DCF!C$46,0)-MAX(BQ124-Inputs!$B$20,0)/Inputs!$B$24)*DCF!C$6</f>
        <v>-3986.1398061993186</v>
      </c>
      <c r="CY124" s="15">
        <f ca="1">(BR124*DCF!D$46-DCF!D$5*MAX(BR124*DCF!D$46,0)-MAX(BR124-BQ124,0)/Inputs!$B$24)*DCF!D$6</f>
        <v>-1615.8736898615812</v>
      </c>
      <c r="CZ124" s="15">
        <f ca="1">(BS124*DCF!E$46-DCF!E$5*MAX(BS124*DCF!E$46,0)-MAX(BS124-BR124,0)/Inputs!$B$24)*DCF!E$6</f>
        <v>-5201.9451929749266</v>
      </c>
      <c r="DA124" s="15">
        <f ca="1">(BT124*DCF!F$46-DCF!F$5*MAX(BT124*DCF!F$46,0)-MAX(BT124-BS124,0)/Inputs!$B$24)*DCF!F$6</f>
        <v>-7999.5103644441524</v>
      </c>
      <c r="DB124" s="15">
        <f ca="1">(BU124*DCF!G$46-DCF!G$5*MAX(BU124*DCF!G$46,0)-MAX(BU124-BT124,0)/Inputs!$B$24)*DCF!G$6</f>
        <v>-1472.588346405937</v>
      </c>
      <c r="DC124" s="15">
        <f ca="1">(BV124*DCF!H$46-DCF!H$5*MAX(BV124*DCF!H$46,0)-MAX(BV124-BU124,0)/Inputs!$B$24)*DCF!H$6</f>
        <v>-3909.9423580239063</v>
      </c>
      <c r="DD124" s="15">
        <f ca="1">(BW124*DCF!I$46-DCF!I$5*MAX(BW124*DCF!I$46,0)-MAX(BW124-BV124,0)/Inputs!$B$24)*DCF!I$6</f>
        <v>-2657.2199657425817</v>
      </c>
      <c r="DE124" s="15">
        <f ca="1">(BX124*DCF!J$46-DCF!J$5*MAX(BX124*DCF!J$46,0)-MAX(BX124-BW124,0)/Inputs!$B$24)*DCF!J$6</f>
        <v>-1777.2461524316873</v>
      </c>
      <c r="DF124" s="15">
        <f ca="1">(BY124*DCF!K$46-DCF!K$5*MAX(BY124*DCF!K$46,0)-MAX(BY124-BX124,0)/Inputs!$B$24)*DCF!K$6</f>
        <v>949.87805886495516</v>
      </c>
      <c r="DG124" s="15">
        <f ca="1">(BZ124*DCF!L$46-DCF!L$5*MAX(BZ124*DCF!L$46,0)-MAX(BZ124-BY124,0)/Inputs!$B$24)*DCF!L$6</f>
        <v>-2317.5165377675594</v>
      </c>
      <c r="DH124" s="15">
        <f ca="1">(CA124*DCF!M$46-DCF!M$5*MAX(CA124*DCF!M$46,0)-MAX(CA124-BZ124,0)/Inputs!$B$24)*DCF!M$6</f>
        <v>1883.9762055516419</v>
      </c>
      <c r="DI124" s="15">
        <f ca="1">SUM(CB124:CL124)+BE124*DCF!M$10*(1+Inputs!$B$30)*(1-Inputs!$B$33)*(1-Inputs!$B$30/Inputs!$B$31)/(Inputs!$B$29-Inputs!$B$30)*DCF!M$6</f>
        <v>409973.2581838136</v>
      </c>
      <c r="DJ124" s="15">
        <f ca="1">SUM(CM124:CW124)+BP124*DCF!M$28*(1+Inputs!$B$30)*(1-Inputs!$B$33)*(1-Inputs!$B$30/Inputs!$B$31)/(Inputs!$B$29-Inputs!$B$30)*DCF!M$6</f>
        <v>1235786.3088215359</v>
      </c>
      <c r="DK124" s="15">
        <f ca="1">SUM(CX124:DH124)+CA124*DCF!M$46*(1+Inputs!$B$30)*(1-Inputs!$B$33)*(1-Inputs!$B$30/Inputs!$B$31)/(Inputs!$B$29-Inputs!$B$30)*DCF!M$6</f>
        <v>335138.27976276691</v>
      </c>
      <c r="DM124" s="15">
        <f ca="1">DI124+DJ124+DK124+Inputs!$B$34+Inputs!$B$36-Inputs!$B$35</f>
        <v>2057748.8467681166</v>
      </c>
    </row>
    <row r="125" spans="1:117" x14ac:dyDescent="0.75">
      <c r="A125" s="11">
        <v>112</v>
      </c>
      <c r="C125" s="24">
        <f t="shared" ca="1" si="71"/>
        <v>0.67144805994129197</v>
      </c>
      <c r="D125" s="24">
        <f t="shared" ca="1" si="71"/>
        <v>1.0025543555196641</v>
      </c>
      <c r="E125" s="24">
        <f t="shared" ca="1" si="71"/>
        <v>1.5267222984261557</v>
      </c>
      <c r="F125" s="24">
        <f t="shared" ca="1" si="71"/>
        <v>-1.5055184536609763</v>
      </c>
      <c r="G125" s="24">
        <f t="shared" ca="1" si="71"/>
        <v>0.20340882519322703</v>
      </c>
      <c r="H125" s="24">
        <f t="shared" ca="1" si="71"/>
        <v>-1.3987069087235762</v>
      </c>
      <c r="I125" s="24">
        <f t="shared" ca="1" si="71"/>
        <v>1.6416191560900357</v>
      </c>
      <c r="J125" s="24">
        <f t="shared" ca="1" si="71"/>
        <v>0.82526437068975311</v>
      </c>
      <c r="K125" s="24">
        <f t="shared" ca="1" si="71"/>
        <v>-7.9803028414094118E-2</v>
      </c>
      <c r="L125" s="24">
        <f t="shared" ca="1" si="71"/>
        <v>-0.64058887773850481</v>
      </c>
      <c r="M125" s="24">
        <f t="shared" ca="1" si="71"/>
        <v>-1.249211156922805</v>
      </c>
      <c r="N125" s="24">
        <f ca="1">SQRT(Inputs!$B$38)*C125+SQRT(1-Inputs!$B$38)*_xlfn.NORM.S.INV(RAND())</f>
        <v>1.1001706374635731</v>
      </c>
      <c r="O125" s="24">
        <f ca="1">SQRT(Inputs!$B$38)*D125+SQRT(1-Inputs!$B$38)*_xlfn.NORM.S.INV(RAND())</f>
        <v>0.99252270496627371</v>
      </c>
      <c r="P125" s="24">
        <f ca="1">SQRT(Inputs!$B$38)*E125+SQRT(1-Inputs!$B$38)*_xlfn.NORM.S.INV(RAND())</f>
        <v>0.21378645095687654</v>
      </c>
      <c r="Q125" s="24">
        <f ca="1">SQRT(Inputs!$B$38)*F125+SQRT(1-Inputs!$B$38)*_xlfn.NORM.S.INV(RAND())</f>
        <v>-0.72992192999356043</v>
      </c>
      <c r="R125" s="24">
        <f ca="1">SQRT(Inputs!$B$38)*G125+SQRT(1-Inputs!$B$38)*_xlfn.NORM.S.INV(RAND())</f>
        <v>1.7880271624956767</v>
      </c>
      <c r="S125" s="24">
        <f ca="1">SQRT(Inputs!$B$38)*H125+SQRT(1-Inputs!$B$38)*_xlfn.NORM.S.INV(RAND())</f>
        <v>-0.45119881148302976</v>
      </c>
      <c r="T125" s="24">
        <f ca="1">SQRT(Inputs!$B$38)*I125+SQRT(1-Inputs!$B$38)*_xlfn.NORM.S.INV(RAND())</f>
        <v>0.45314858504576427</v>
      </c>
      <c r="U125" s="24">
        <f ca="1">SQRT(Inputs!$B$38)*J125+SQRT(1-Inputs!$B$38)*_xlfn.NORM.S.INV(RAND())</f>
        <v>0.46180665334800641</v>
      </c>
      <c r="V125" s="24">
        <f ca="1">SQRT(Inputs!$B$38)*K125+SQRT(1-Inputs!$B$38)*_xlfn.NORM.S.INV(RAND())</f>
        <v>-0.52321211568700254</v>
      </c>
      <c r="W125" s="24">
        <f ca="1">SQRT(Inputs!$B$38)*L125+SQRT(1-Inputs!$B$38)*_xlfn.NORM.S.INV(RAND())</f>
        <v>-1.222913923036943</v>
      </c>
      <c r="X125" s="24">
        <f ca="1">SQRT(Inputs!$B$38)*M125+SQRT(1-Inputs!$B$38)*_xlfn.NORM.S.INV(RAND())</f>
        <v>0.25115150969739997</v>
      </c>
      <c r="Y125" s="24">
        <f ca="1">SQRT(Inputs!$B$38)*C125+SQRT(1-Inputs!$B$38)*_xlfn.NORM.S.INV(RAND())</f>
        <v>0.104722260426243</v>
      </c>
      <c r="Z125" s="24">
        <f ca="1">SQRT(Inputs!$B$38)*D125+SQRT(1-Inputs!$B$38)*_xlfn.NORM.S.INV(RAND())</f>
        <v>0.88450762031743801</v>
      </c>
      <c r="AA125" s="24">
        <f ca="1">SQRT(Inputs!$B$38)*E125+SQRT(1-Inputs!$B$38)*_xlfn.NORM.S.INV(RAND())</f>
        <v>2.5528778369165703</v>
      </c>
      <c r="AB125" s="24">
        <f ca="1">SQRT(Inputs!$B$38)*F125+SQRT(1-Inputs!$B$38)*_xlfn.NORM.S.INV(RAND())</f>
        <v>0.6436708496042528</v>
      </c>
      <c r="AC125" s="24">
        <f ca="1">SQRT(Inputs!$B$38)*G125+SQRT(1-Inputs!$B$38)*_xlfn.NORM.S.INV(RAND())</f>
        <v>-6.5541425678993695E-2</v>
      </c>
      <c r="AD125" s="24">
        <f ca="1">SQRT(Inputs!$B$38)*H125+SQRT(1-Inputs!$B$38)*_xlfn.NORM.S.INV(RAND())</f>
        <v>-1.2048556549615053</v>
      </c>
      <c r="AE125" s="24">
        <f ca="1">SQRT(Inputs!$B$38)*I125+SQRT(1-Inputs!$B$38)*_xlfn.NORM.S.INV(RAND())</f>
        <v>1.485817113333558</v>
      </c>
      <c r="AF125" s="24">
        <f ca="1">SQRT(Inputs!$B$38)*J125+SQRT(1-Inputs!$B$38)*_xlfn.NORM.S.INV(RAND())</f>
        <v>0.70460694126298917</v>
      </c>
      <c r="AG125" s="24">
        <f ca="1">SQRT(Inputs!$B$38)*K125+SQRT(1-Inputs!$B$38)*_xlfn.NORM.S.INV(RAND())</f>
        <v>-0.21217088989651331</v>
      </c>
      <c r="AH125" s="24">
        <f ca="1">SQRT(Inputs!$B$38)*L125+SQRT(1-Inputs!$B$38)*_xlfn.NORM.S.INV(RAND())</f>
        <v>-0.66472517200103742</v>
      </c>
      <c r="AI125" s="24">
        <f ca="1">SQRT(Inputs!$B$38)*M125+SQRT(1-Inputs!$B$38)*_xlfn.NORM.S.INV(RAND())</f>
        <v>-0.83532796268461995</v>
      </c>
      <c r="AJ125" s="24">
        <f ca="1">SQRT(Inputs!$B$38)*C125+SQRT(1-Inputs!$B$38)*_xlfn.NORM.S.INV(RAND())</f>
        <v>-0.39297766121872008</v>
      </c>
      <c r="AK125" s="24">
        <f ca="1">SQRT(Inputs!$B$38)*D125+SQRT(1-Inputs!$B$38)*_xlfn.NORM.S.INV(RAND())</f>
        <v>0.42581258283927437</v>
      </c>
      <c r="AL125" s="24">
        <f ca="1">SQRT(Inputs!$B$38)*E125+SQRT(1-Inputs!$B$38)*_xlfn.NORM.S.INV(RAND())</f>
        <v>2.1268181320508139</v>
      </c>
      <c r="AM125" s="24">
        <f ca="1">SQRT(Inputs!$B$38)*F125+SQRT(1-Inputs!$B$38)*_xlfn.NORM.S.INV(RAND())</f>
        <v>-0.78968216017992576</v>
      </c>
      <c r="AN125" s="24">
        <f ca="1">SQRT(Inputs!$B$38)*G125+SQRT(1-Inputs!$B$38)*_xlfn.NORM.S.INV(RAND())</f>
        <v>6.6341343447122586E-2</v>
      </c>
      <c r="AO125" s="24">
        <f ca="1">SQRT(Inputs!$B$38)*H125+SQRT(1-Inputs!$B$38)*_xlfn.NORM.S.INV(RAND())</f>
        <v>-1.6379159790650202</v>
      </c>
      <c r="AP125" s="24">
        <f ca="1">SQRT(Inputs!$B$38)*I125+SQRT(1-Inputs!$B$38)*_xlfn.NORM.S.INV(RAND())</f>
        <v>-0.10853520595392518</v>
      </c>
      <c r="AQ125" s="24">
        <f ca="1">SQRT(Inputs!$B$38)*J125+SQRT(1-Inputs!$B$38)*_xlfn.NORM.S.INV(RAND())</f>
        <v>-0.56345034326597543</v>
      </c>
      <c r="AR125" s="24">
        <f ca="1">SQRT(Inputs!$B$38)*K125+SQRT(1-Inputs!$B$38)*_xlfn.NORM.S.INV(RAND())</f>
        <v>-0.9020477638595491</v>
      </c>
      <c r="AS125" s="24">
        <f ca="1">SQRT(Inputs!$B$38)*L125+SQRT(1-Inputs!$B$38)*_xlfn.NORM.S.INV(RAND())</f>
        <v>-1.1818502447237074</v>
      </c>
      <c r="AT125" s="24">
        <f ca="1">SQRT(Inputs!$B$38)*M125+SQRT(1-Inputs!$B$38)*_xlfn.NORM.S.INV(RAND())</f>
        <v>-2.1697295339231264</v>
      </c>
      <c r="AU125" s="15">
        <f ca="1">Inputs!$B$6*EXP($B$8-0.5*C$5^2+C$5*N125)</f>
        <v>5929.5311254076005</v>
      </c>
      <c r="AV125" s="15">
        <f t="shared" ca="1" si="37"/>
        <v>8351.662546908512</v>
      </c>
      <c r="AW125" s="15">
        <f t="shared" ca="1" si="38"/>
        <v>10481.29263838105</v>
      </c>
      <c r="AX125" s="15">
        <f t="shared" ca="1" si="39"/>
        <v>11681.293621558378</v>
      </c>
      <c r="AY125" s="15">
        <f t="shared" ca="1" si="40"/>
        <v>17590.889359537938</v>
      </c>
      <c r="AZ125" s="15">
        <f t="shared" ca="1" si="41"/>
        <v>20471.308278656499</v>
      </c>
      <c r="BA125" s="15">
        <f t="shared" ca="1" si="42"/>
        <v>26268.380775176589</v>
      </c>
      <c r="BB125" s="15">
        <f t="shared" ca="1" si="43"/>
        <v>33683.473473883474</v>
      </c>
      <c r="BC125" s="15">
        <f t="shared" ca="1" si="44"/>
        <v>39221.881229483733</v>
      </c>
      <c r="BD125" s="15">
        <f t="shared" ca="1" si="45"/>
        <v>42857.007113347136</v>
      </c>
      <c r="BE125" s="15">
        <f t="shared" ca="1" si="46"/>
        <v>53730.907368995977</v>
      </c>
      <c r="BF125" s="15">
        <f ca="1">Inputs!$B$13*EXP($B$9-0.5*C$6^2+C$6*Y125)</f>
        <v>14121.167297501905</v>
      </c>
      <c r="BG125" s="15">
        <f t="shared" ca="1" si="47"/>
        <v>20187.986620972799</v>
      </c>
      <c r="BH125" s="15">
        <f t="shared" ca="1" si="48"/>
        <v>37669.084215726005</v>
      </c>
      <c r="BI125" s="15">
        <f t="shared" ca="1" si="49"/>
        <v>50915.13665574271</v>
      </c>
      <c r="BJ125" s="15">
        <f t="shared" ca="1" si="50"/>
        <v>61831.71745738382</v>
      </c>
      <c r="BK125" s="15">
        <f t="shared" ca="1" si="51"/>
        <v>64406.116206915576</v>
      </c>
      <c r="BL125" s="15">
        <f t="shared" ca="1" si="52"/>
        <v>95914.171672254655</v>
      </c>
      <c r="BM125" s="15">
        <f t="shared" ca="1" si="53"/>
        <v>128684.25763403995</v>
      </c>
      <c r="BN125" s="15">
        <f t="shared" ca="1" si="54"/>
        <v>154292.23909855535</v>
      </c>
      <c r="BO125" s="15">
        <f t="shared" ca="1" si="55"/>
        <v>175724.49984399378</v>
      </c>
      <c r="BP125" s="15">
        <f t="shared" ca="1" si="56"/>
        <v>196753.64837705268</v>
      </c>
      <c r="BQ125" s="15">
        <f ca="1">Inputs!$B$20*EXP($B$10-0.5*C$7^2+C$7*AJ125)</f>
        <v>3731.4281163094856</v>
      </c>
      <c r="BR125" s="15">
        <f t="shared" ca="1" si="57"/>
        <v>5796.1976030062324</v>
      </c>
      <c r="BS125" s="15">
        <f t="shared" ca="1" si="58"/>
        <v>14620.106901115265</v>
      </c>
      <c r="BT125" s="15">
        <f t="shared" ca="1" si="59"/>
        <v>16386.201742666799</v>
      </c>
      <c r="BU125" s="15">
        <f t="shared" ca="1" si="60"/>
        <v>23076.795131614344</v>
      </c>
      <c r="BV125" s="15">
        <f t="shared" ca="1" si="61"/>
        <v>22198.790475282975</v>
      </c>
      <c r="BW125" s="15">
        <f t="shared" ca="1" si="62"/>
        <v>30273.682178527528</v>
      </c>
      <c r="BX125" s="15">
        <f t="shared" ca="1" si="63"/>
        <v>37819.946745469992</v>
      </c>
      <c r="BY125" s="15">
        <f t="shared" ca="1" si="64"/>
        <v>44592.250716319999</v>
      </c>
      <c r="BZ125" s="15">
        <f t="shared" ca="1" si="65"/>
        <v>50350.505589417553</v>
      </c>
      <c r="CA125" s="15">
        <f t="shared" ca="1" si="66"/>
        <v>48099.283180642509</v>
      </c>
      <c r="CB125" s="15">
        <f ca="1">(AU125*DCF!C$10-DCF!C$5*MAX(AU125*DCF!C$10,0)-MAX(AU125-Inputs!$B$6,0)/Inputs!$B$10)*DCF!C$6</f>
        <v>1036.177341321657</v>
      </c>
      <c r="CC125" s="15">
        <f ca="1">(AV125*DCF!D$10-DCF!D$5*MAX(AV125*DCF!D$10,0)-MAX(AV125-AU125,0)/Inputs!$B$10)*DCF!D$6</f>
        <v>1445.0878097020377</v>
      </c>
      <c r="CD125" s="15">
        <f ca="1">(AW125*DCF!E$10-DCF!E$5*MAX(AW125*DCF!E$10,0)-MAX(AW125-AV125,0)/Inputs!$B$10)*DCF!E$6</f>
        <v>1940.2827339119024</v>
      </c>
      <c r="CE125" s="15">
        <f ca="1">(AX125*DCF!F$10-DCF!F$5*MAX(AX125*DCF!F$10,0)-MAX(AX125-AW125,0)/Inputs!$B$10)*DCF!F$6</f>
        <v>2300.3173282188818</v>
      </c>
      <c r="CF125" s="15">
        <f ca="1">(AY125*DCF!G$10-DCF!G$5*MAX(AY125*DCF!G$10,0)-MAX(AY125-AX125,0)/Inputs!$B$10)*DCF!G$6</f>
        <v>2488.4977515133778</v>
      </c>
      <c r="CG125" s="15">
        <f ca="1">(AZ125*DCF!H$10-DCF!H$5*MAX(AZ125*DCF!H$10,0)-MAX(AZ125-AY125,0)/Inputs!$B$10)*DCF!H$6</f>
        <v>3463.04916857428</v>
      </c>
      <c r="CH125" s="15">
        <f ca="1">(BA125*DCF!I$10-DCF!I$5*MAX(BA125*DCF!I$10,0)-MAX(BA125-AZ125,0)/Inputs!$B$10)*DCF!I$6</f>
        <v>3847.3518936840742</v>
      </c>
      <c r="CI125" s="15">
        <f ca="1">(BB125*DCF!J$10-DCF!J$5*MAX(BB125*DCF!J$10,0)-MAX(BB125-BA125,0)/Inputs!$B$10)*DCF!J$6</f>
        <v>4656.5270971327573</v>
      </c>
      <c r="CJ125" s="15">
        <f ca="1">(BC125*DCF!K$10-DCF!K$5*MAX(BC125*DCF!K$10,0)-MAX(BC125-BB125,0)/Inputs!$B$10)*DCF!K$6</f>
        <v>5538.8001951843544</v>
      </c>
      <c r="CK125" s="15">
        <f ca="1">(BD125*DCF!L$10-DCF!L$5*MAX(BD125*DCF!L$10,0)-MAX(BD125-BC125,0)/Inputs!$B$10)*DCF!L$6</f>
        <v>5993.5710055386935</v>
      </c>
      <c r="CL125" s="15">
        <f ca="1">(BE125*DCF!M$10-DCF!M$5*MAX(BE125*DCF!M$10,0)-MAX(BE125-BD125,0)/Inputs!$B$10)*DCF!M$6</f>
        <v>6283.1224156701692</v>
      </c>
      <c r="CM125" s="15">
        <f ca="1">(BF125*DCF!C$28-DCF!C$5*MAX(BF125*DCF!C$28,0)-MAX(BF125-Inputs!$B$13,0)/Inputs!$B$17)*DCF!C$6</f>
        <v>3678.2402379570244</v>
      </c>
      <c r="CN125" s="15">
        <f ca="1">(BG125*DCF!D$28-DCF!D$5*MAX(BG125*DCF!D$28,0)-MAX(BG125-BF125,0)/Inputs!$B$17)*DCF!D$6</f>
        <v>4651.4969486956015</v>
      </c>
      <c r="CO125" s="15">
        <f ca="1">(BH125*DCF!E$28-DCF!E$5*MAX(BH125*DCF!E$28,0)-MAX(BH125-BG125,0)/Inputs!$B$17)*DCF!E$6</f>
        <v>7223.2716898878261</v>
      </c>
      <c r="CP125" s="15">
        <f ca="1">(BI125*DCF!F$28-DCF!F$5*MAX(BI125*DCF!F$28,0)-MAX(BI125-BH125,0)/Inputs!$B$17)*DCF!F$6</f>
        <v>11410.465236886226</v>
      </c>
      <c r="CQ125" s="15">
        <f ca="1">(BJ125*DCF!G$28-DCF!G$5*MAX(BJ125*DCF!G$28,0)-MAX(BJ125-BI125,0)/Inputs!$B$17)*DCF!G$6</f>
        <v>14206.647162021185</v>
      </c>
      <c r="CR125" s="15">
        <f ca="1">(BK125*DCF!H$28-DCF!H$5*MAX(BK125*DCF!H$28,0)-MAX(BK125-BJ125,0)/Inputs!$B$17)*DCF!H$6</f>
        <v>15528.353794236786</v>
      </c>
      <c r="CS125" s="15">
        <f ca="1">(BL125*DCF!I$28-DCF!I$5*MAX(BL125*DCF!I$28,0)-MAX(BL125-BK125,0)/Inputs!$B$17)*DCF!I$6</f>
        <v>18032.136860553655</v>
      </c>
      <c r="CT125" s="15">
        <f ca="1">(BM125*DCF!J$28-DCF!J$5*MAX(BM125*DCF!J$28,0)-MAX(BM125-BL125,0)/Inputs!$B$17)*DCF!J$6</f>
        <v>24362.226654125745</v>
      </c>
      <c r="CU125" s="15">
        <f ca="1">(BN125*DCF!K$28-DCF!K$5*MAX(BN125*DCF!K$28,0)-MAX(BN125-BM125,0)/Inputs!$B$17)*DCF!K$6</f>
        <v>29447.297246760569</v>
      </c>
      <c r="CV125" s="15">
        <f ca="1">(BO125*DCF!L$28-DCF!L$5*MAX(BO125*DCF!L$28,0)-MAX(BO125-BN125,0)/Inputs!$B$17)*DCF!L$6</f>
        <v>32635.630112577019</v>
      </c>
      <c r="CW125" s="15">
        <f ca="1">(BP125*DCF!M$28-DCF!M$5*MAX(BP125*DCF!M$28,0)-MAX(BP125-BO125,0)/Inputs!$B$17)*DCF!M$6</f>
        <v>34821.17588320245</v>
      </c>
      <c r="CX125" s="15">
        <f ca="1">(BQ125*DCF!C$46-DCF!C$5*MAX(BQ125*DCF!C$46,0)-MAX(BQ125-Inputs!$B$20,0)/Inputs!$B$24)*DCF!C$6</f>
        <v>-1106.7631290827844</v>
      </c>
      <c r="CY125" s="15">
        <f ca="1">(BR125*DCF!D$46-DCF!D$5*MAX(BR125*DCF!D$46,0)-MAX(BR125-BQ125,0)/Inputs!$B$24)*DCF!D$6</f>
        <v>-1870.2957625884139</v>
      </c>
      <c r="CZ125" s="15">
        <f ca="1">(BS125*DCF!E$46-DCF!E$5*MAX(BS125*DCF!E$46,0)-MAX(BS125-BR125,0)/Inputs!$B$24)*DCF!E$6</f>
        <v>-5206.9952235066376</v>
      </c>
      <c r="DA125" s="15">
        <f ca="1">(BT125*DCF!F$46-DCF!F$5*MAX(BT125*DCF!F$46,0)-MAX(BT125-BS125,0)/Inputs!$B$24)*DCF!F$6</f>
        <v>-1836.4377746971959</v>
      </c>
      <c r="DB125" s="15">
        <f ca="1">(BU125*DCF!G$46-DCF!G$5*MAX(BU125*DCF!G$46,0)-MAX(BU125-BT125,0)/Inputs!$B$24)*DCF!G$6</f>
        <v>-3026.841220104865</v>
      </c>
      <c r="DC125" s="15">
        <f ca="1">(BV125*DCF!H$46-DCF!H$5*MAX(BV125*DCF!H$46,0)-MAX(BV125-BU125,0)/Inputs!$B$24)*DCF!H$6</f>
        <v>0</v>
      </c>
      <c r="DD125" s="15">
        <f ca="1">(BW125*DCF!I$46-DCF!I$5*MAX(BW125*DCF!I$46,0)-MAX(BW125-BV125,0)/Inputs!$B$24)*DCF!I$6</f>
        <v>-1618.8066032728561</v>
      </c>
      <c r="DE125" s="15">
        <f ca="1">(BX125*DCF!J$46-DCF!J$5*MAX(BX125*DCF!J$46,0)-MAX(BX125-BW125,0)/Inputs!$B$24)*DCF!J$6</f>
        <v>-414.70392406407154</v>
      </c>
      <c r="DF125" s="15">
        <f ca="1">(BY125*DCF!K$46-DCF!K$5*MAX(BY125*DCF!K$46,0)-MAX(BY125-BX125,0)/Inputs!$B$24)*DCF!K$6</f>
        <v>888.22395048254805</v>
      </c>
      <c r="DG125" s="15">
        <f ca="1">(BZ125*DCF!L$46-DCF!L$5*MAX(BZ125*DCF!L$46,0)-MAX(BZ125-BY125,0)/Inputs!$B$24)*DCF!L$6</f>
        <v>2177.3856673982677</v>
      </c>
      <c r="DH125" s="15">
        <f ca="1">(CA125*DCF!M$46-DCF!M$5*MAX(CA125*DCF!M$46,0)-MAX(CA125-BZ125,0)/Inputs!$B$24)*DCF!M$6</f>
        <v>3770.7949861976081</v>
      </c>
      <c r="DI125" s="15">
        <f ca="1">SUM(CB125:CL125)+BE125*DCF!M$10*(1+Inputs!$B$30)*(1-Inputs!$B$33)*(1-Inputs!$B$30/Inputs!$B$31)/(Inputs!$B$29-Inputs!$B$30)*DCF!M$6</f>
        <v>188526.61046606168</v>
      </c>
      <c r="DJ125" s="15">
        <f ca="1">SUM(CM125:CW125)+BP125*DCF!M$28*(1+Inputs!$B$30)*(1-Inputs!$B$33)*(1-Inputs!$B$30/Inputs!$B$31)/(Inputs!$B$29-Inputs!$B$30)*DCF!M$6</f>
        <v>926087.6154682195</v>
      </c>
      <c r="DK125" s="15">
        <f ca="1">SUM(CX125:DH125)+CA125*DCF!M$46*(1+Inputs!$B$30)*(1-Inputs!$B$33)*(1-Inputs!$B$30/Inputs!$B$31)/(Inputs!$B$29-Inputs!$B$30)*DCF!M$6</f>
        <v>66122.750488373538</v>
      </c>
      <c r="DM125" s="15">
        <f ca="1">DI125+DJ125+DK125+Inputs!$B$34+Inputs!$B$36-Inputs!$B$35</f>
        <v>1257587.9764226547</v>
      </c>
    </row>
    <row r="126" spans="1:117" x14ac:dyDescent="0.75">
      <c r="A126" s="11">
        <v>113</v>
      </c>
      <c r="C126" s="24">
        <f t="shared" ca="1" si="71"/>
        <v>1.8278392284558465</v>
      </c>
      <c r="D126" s="24">
        <f t="shared" ca="1" si="71"/>
        <v>-1.9486376248114654</v>
      </c>
      <c r="E126" s="24">
        <f t="shared" ca="1" si="71"/>
        <v>0.29191096348560963</v>
      </c>
      <c r="F126" s="24">
        <f t="shared" ca="1" si="71"/>
        <v>0.4486415553769571</v>
      </c>
      <c r="G126" s="24">
        <f t="shared" ca="1" si="71"/>
        <v>0.16875212330361494</v>
      </c>
      <c r="H126" s="24">
        <f t="shared" ca="1" si="71"/>
        <v>-8.3783365132939908E-2</v>
      </c>
      <c r="I126" s="24">
        <f t="shared" ca="1" si="71"/>
        <v>9.7755598721589745E-2</v>
      </c>
      <c r="J126" s="24">
        <f t="shared" ca="1" si="71"/>
        <v>1.0464282896696078</v>
      </c>
      <c r="K126" s="24">
        <f t="shared" ca="1" si="71"/>
        <v>2.3267731459566039</v>
      </c>
      <c r="L126" s="24">
        <f t="shared" ca="1" si="71"/>
        <v>9.0464467779331967E-2</v>
      </c>
      <c r="M126" s="24">
        <f t="shared" ca="1" si="71"/>
        <v>-1.2327214098689829</v>
      </c>
      <c r="N126" s="24">
        <f ca="1">SQRT(Inputs!$B$38)*C126+SQRT(1-Inputs!$B$38)*_xlfn.NORM.S.INV(RAND())</f>
        <v>0.67491772602427991</v>
      </c>
      <c r="O126" s="24">
        <f ca="1">SQRT(Inputs!$B$38)*D126+SQRT(1-Inputs!$B$38)*_xlfn.NORM.S.INV(RAND())</f>
        <v>-0.28594434756517551</v>
      </c>
      <c r="P126" s="24">
        <f ca="1">SQRT(Inputs!$B$38)*E126+SQRT(1-Inputs!$B$38)*_xlfn.NORM.S.INV(RAND())</f>
        <v>-0.29705368105115038</v>
      </c>
      <c r="Q126" s="24">
        <f ca="1">SQRT(Inputs!$B$38)*F126+SQRT(1-Inputs!$B$38)*_xlfn.NORM.S.INV(RAND())</f>
        <v>-0.96770570431794189</v>
      </c>
      <c r="R126" s="24">
        <f ca="1">SQRT(Inputs!$B$38)*G126+SQRT(1-Inputs!$B$38)*_xlfn.NORM.S.INV(RAND())</f>
        <v>0.31178589662050488</v>
      </c>
      <c r="S126" s="24">
        <f ca="1">SQRT(Inputs!$B$38)*H126+SQRT(1-Inputs!$B$38)*_xlfn.NORM.S.INV(RAND())</f>
        <v>-0.91801404141096121</v>
      </c>
      <c r="T126" s="24">
        <f ca="1">SQRT(Inputs!$B$38)*I126+SQRT(1-Inputs!$B$38)*_xlfn.NORM.S.INV(RAND())</f>
        <v>0.46272343471233623</v>
      </c>
      <c r="U126" s="24">
        <f ca="1">SQRT(Inputs!$B$38)*J126+SQRT(1-Inputs!$B$38)*_xlfn.NORM.S.INV(RAND())</f>
        <v>1.8109881383013278</v>
      </c>
      <c r="V126" s="24">
        <f ca="1">SQRT(Inputs!$B$38)*K126+SQRT(1-Inputs!$B$38)*_xlfn.NORM.S.INV(RAND())</f>
        <v>1.3666263441139752</v>
      </c>
      <c r="W126" s="24">
        <f ca="1">SQRT(Inputs!$B$38)*L126+SQRT(1-Inputs!$B$38)*_xlfn.NORM.S.INV(RAND())</f>
        <v>0.76129261673718107</v>
      </c>
      <c r="X126" s="24">
        <f ca="1">SQRT(Inputs!$B$38)*M126+SQRT(1-Inputs!$B$38)*_xlfn.NORM.S.INV(RAND())</f>
        <v>-0.44294333785919771</v>
      </c>
      <c r="Y126" s="24">
        <f ca="1">SQRT(Inputs!$B$38)*C126+SQRT(1-Inputs!$B$38)*_xlfn.NORM.S.INV(RAND())</f>
        <v>0.62600386929714857</v>
      </c>
      <c r="Z126" s="24">
        <f ca="1">SQRT(Inputs!$B$38)*D126+SQRT(1-Inputs!$B$38)*_xlfn.NORM.S.INV(RAND())</f>
        <v>-2.0900176234884293</v>
      </c>
      <c r="AA126" s="24">
        <f ca="1">SQRT(Inputs!$B$38)*E126+SQRT(1-Inputs!$B$38)*_xlfn.NORM.S.INV(RAND())</f>
        <v>-0.50607118686048258</v>
      </c>
      <c r="AB126" s="24">
        <f ca="1">SQRT(Inputs!$B$38)*F126+SQRT(1-Inputs!$B$38)*_xlfn.NORM.S.INV(RAND())</f>
        <v>-0.20800238539337595</v>
      </c>
      <c r="AC126" s="24">
        <f ca="1">SQRT(Inputs!$B$38)*G126+SQRT(1-Inputs!$B$38)*_xlfn.NORM.S.INV(RAND())</f>
        <v>-1.3685129311604496</v>
      </c>
      <c r="AD126" s="24">
        <f ca="1">SQRT(Inputs!$B$38)*H126+SQRT(1-Inputs!$B$38)*_xlfn.NORM.S.INV(RAND())</f>
        <v>-1.0108930444865398</v>
      </c>
      <c r="AE126" s="24">
        <f ca="1">SQRT(Inputs!$B$38)*I126+SQRT(1-Inputs!$B$38)*_xlfn.NORM.S.INV(RAND())</f>
        <v>-1.0734257419211559</v>
      </c>
      <c r="AF126" s="24">
        <f ca="1">SQRT(Inputs!$B$38)*J126+SQRT(1-Inputs!$B$38)*_xlfn.NORM.S.INV(RAND())</f>
        <v>0.61459219305473756</v>
      </c>
      <c r="AG126" s="24">
        <f ca="1">SQRT(Inputs!$B$38)*K126+SQRT(1-Inputs!$B$38)*_xlfn.NORM.S.INV(RAND())</f>
        <v>1.2465885815653284</v>
      </c>
      <c r="AH126" s="24">
        <f ca="1">SQRT(Inputs!$B$38)*L126+SQRT(1-Inputs!$B$38)*_xlfn.NORM.S.INV(RAND())</f>
        <v>1.2617760688655446</v>
      </c>
      <c r="AI126" s="24">
        <f ca="1">SQRT(Inputs!$B$38)*M126+SQRT(1-Inputs!$B$38)*_xlfn.NORM.S.INV(RAND())</f>
        <v>-8.2464028624244068E-2</v>
      </c>
      <c r="AJ126" s="24">
        <f ca="1">SQRT(Inputs!$B$38)*C126+SQRT(1-Inputs!$B$38)*_xlfn.NORM.S.INV(RAND())</f>
        <v>2.0344414292290276</v>
      </c>
      <c r="AK126" s="24">
        <f ca="1">SQRT(Inputs!$B$38)*D126+SQRT(1-Inputs!$B$38)*_xlfn.NORM.S.INV(RAND())</f>
        <v>4.1665198085119926E-2</v>
      </c>
      <c r="AL126" s="24">
        <f ca="1">SQRT(Inputs!$B$38)*E126+SQRT(1-Inputs!$B$38)*_xlfn.NORM.S.INV(RAND())</f>
        <v>-8.0983909098129248E-2</v>
      </c>
      <c r="AM126" s="24">
        <f ca="1">SQRT(Inputs!$B$38)*F126+SQRT(1-Inputs!$B$38)*_xlfn.NORM.S.INV(RAND())</f>
        <v>1.0160624371310509</v>
      </c>
      <c r="AN126" s="24">
        <f ca="1">SQRT(Inputs!$B$38)*G126+SQRT(1-Inputs!$B$38)*_xlfn.NORM.S.INV(RAND())</f>
        <v>0.89869615726527263</v>
      </c>
      <c r="AO126" s="24">
        <f ca="1">SQRT(Inputs!$B$38)*H126+SQRT(1-Inputs!$B$38)*_xlfn.NORM.S.INV(RAND())</f>
        <v>0.51622479398216448</v>
      </c>
      <c r="AP126" s="24">
        <f ca="1">SQRT(Inputs!$B$38)*I126+SQRT(1-Inputs!$B$38)*_xlfn.NORM.S.INV(RAND())</f>
        <v>-0.93826304643303537</v>
      </c>
      <c r="AQ126" s="24">
        <f ca="1">SQRT(Inputs!$B$38)*J126+SQRT(1-Inputs!$B$38)*_xlfn.NORM.S.INV(RAND())</f>
        <v>0.50450394532961806</v>
      </c>
      <c r="AR126" s="24">
        <f ca="1">SQRT(Inputs!$B$38)*K126+SQRT(1-Inputs!$B$38)*_xlfn.NORM.S.INV(RAND())</f>
        <v>0.24467153054478841</v>
      </c>
      <c r="AS126" s="24">
        <f ca="1">SQRT(Inputs!$B$38)*L126+SQRT(1-Inputs!$B$38)*_xlfn.NORM.S.INV(RAND())</f>
        <v>-0.15172471045626745</v>
      </c>
      <c r="AT126" s="24">
        <f ca="1">SQRT(Inputs!$B$38)*M126+SQRT(1-Inputs!$B$38)*_xlfn.NORM.S.INV(RAND())</f>
        <v>-1.1511500159898183</v>
      </c>
      <c r="AU126" s="15">
        <f ca="1">Inputs!$B$6*EXP($B$8-0.5*C$5^2+C$5*N126)</f>
        <v>5535.0917651750005</v>
      </c>
      <c r="AV126" s="15">
        <f t="shared" ca="1" si="37"/>
        <v>6460.1210521775947</v>
      </c>
      <c r="AW126" s="15">
        <f t="shared" ca="1" si="38"/>
        <v>7567.6057277548989</v>
      </c>
      <c r="AX126" s="15">
        <f t="shared" ca="1" si="39"/>
        <v>8187.1547272640209</v>
      </c>
      <c r="AY126" s="15">
        <f t="shared" ca="1" si="40"/>
        <v>10376.583057652098</v>
      </c>
      <c r="AZ126" s="15">
        <f t="shared" ca="1" si="41"/>
        <v>11470.624855865814</v>
      </c>
      <c r="BA126" s="15">
        <f t="shared" ca="1" si="42"/>
        <v>14733.637754868198</v>
      </c>
      <c r="BB126" s="15">
        <f t="shared" ca="1" si="43"/>
        <v>21627.129829379359</v>
      </c>
      <c r="BC126" s="15">
        <f t="shared" ca="1" si="44"/>
        <v>30222.960095734132</v>
      </c>
      <c r="BD126" s="15">
        <f t="shared" ca="1" si="45"/>
        <v>39758.597806456259</v>
      </c>
      <c r="BE126" s="15">
        <f t="shared" ca="1" si="46"/>
        <v>46792.688903926472</v>
      </c>
      <c r="BF126" s="15">
        <f ca="1">Inputs!$B$13*EXP($B$9-0.5*C$6^2+C$6*Y126)</f>
        <v>15658.560643910238</v>
      </c>
      <c r="BG126" s="15">
        <f t="shared" ca="1" si="47"/>
        <v>13088.212141214553</v>
      </c>
      <c r="BH126" s="15">
        <f t="shared" ca="1" si="48"/>
        <v>14703.928057952297</v>
      </c>
      <c r="BI126" s="15">
        <f t="shared" ca="1" si="49"/>
        <v>17432.671605050571</v>
      </c>
      <c r="BJ126" s="15">
        <f t="shared" ca="1" si="50"/>
        <v>17545.277100784398</v>
      </c>
      <c r="BK126" s="15">
        <f t="shared" ca="1" si="51"/>
        <v>18764.816506330673</v>
      </c>
      <c r="BL126" s="15">
        <f t="shared" ca="1" si="52"/>
        <v>20056.881906032002</v>
      </c>
      <c r="BM126" s="15">
        <f t="shared" ca="1" si="53"/>
        <v>26610.29204302164</v>
      </c>
      <c r="BN126" s="15">
        <f t="shared" ca="1" si="54"/>
        <v>38000.390541293142</v>
      </c>
      <c r="BO126" s="15">
        <f t="shared" ca="1" si="55"/>
        <v>54141.57409465497</v>
      </c>
      <c r="BP126" s="15">
        <f t="shared" ca="1" si="56"/>
        <v>66018.441483946706</v>
      </c>
      <c r="BQ126" s="15">
        <f ca="1">Inputs!$B$20*EXP($B$10-0.5*C$7^2+C$7*AJ126)</f>
        <v>8826.4647107816036</v>
      </c>
      <c r="BR126" s="15">
        <f t="shared" ca="1" si="57"/>
        <v>12135.901365214408</v>
      </c>
      <c r="BS126" s="15">
        <f t="shared" ca="1" si="58"/>
        <v>16236.74031703067</v>
      </c>
      <c r="BT126" s="15">
        <f t="shared" ca="1" si="59"/>
        <v>29224.969957781264</v>
      </c>
      <c r="BU126" s="15">
        <f t="shared" ca="1" si="60"/>
        <v>50340.816372794565</v>
      </c>
      <c r="BV126" s="15">
        <f t="shared" ca="1" si="61"/>
        <v>78677.029392635857</v>
      </c>
      <c r="BW126" s="15">
        <f t="shared" ca="1" si="62"/>
        <v>90015.414276870812</v>
      </c>
      <c r="BX126" s="15">
        <f t="shared" ca="1" si="63"/>
        <v>139300.85613736746</v>
      </c>
      <c r="BY126" s="15">
        <f t="shared" ca="1" si="64"/>
        <v>204538.2940849078</v>
      </c>
      <c r="BZ126" s="15">
        <f t="shared" ca="1" si="65"/>
        <v>279101.55036687327</v>
      </c>
      <c r="CA126" s="15">
        <f t="shared" ca="1" si="66"/>
        <v>319525.37566110934</v>
      </c>
      <c r="CB126" s="15">
        <f ca="1">(AU126*DCF!C$10-DCF!C$5*MAX(AU126*DCF!C$10,0)-MAX(AU126-Inputs!$B$6,0)/Inputs!$B$10)*DCF!C$6</f>
        <v>1038.9897642653116</v>
      </c>
      <c r="CC126" s="15">
        <f ca="1">(AV126*DCF!D$10-DCF!D$5*MAX(AV126*DCF!D$10,0)-MAX(AV126-AU126,0)/Inputs!$B$10)*DCF!D$6</f>
        <v>1349.066558685465</v>
      </c>
      <c r="CD126" s="15">
        <f ca="1">(AW126*DCF!E$10-DCF!E$5*MAX(AW126*DCF!E$10,0)-MAX(AW126-AV126,0)/Inputs!$B$10)*DCF!E$6</f>
        <v>1497.7882846561076</v>
      </c>
      <c r="CE126" s="15">
        <f ca="1">(AX126*DCF!F$10-DCF!F$5*MAX(AX126*DCF!F$10,0)-MAX(AX126-AW126,0)/Inputs!$B$10)*DCF!F$6</f>
        <v>1658.3300428538689</v>
      </c>
      <c r="CF126" s="15">
        <f ca="1">(AY126*DCF!G$10-DCF!G$5*MAX(AY126*DCF!G$10,0)-MAX(AY126-AX126,0)/Inputs!$B$10)*DCF!G$6</f>
        <v>1717.1436395257863</v>
      </c>
      <c r="CG126" s="15">
        <f ca="1">(AZ126*DCF!H$10-DCF!H$5*MAX(AZ126*DCF!H$10,0)-MAX(AZ126-AY126,0)/Inputs!$B$10)*DCF!H$6</f>
        <v>2032.763308872919</v>
      </c>
      <c r="CH126" s="15">
        <f ca="1">(BA126*DCF!I$10-DCF!I$5*MAX(BA126*DCF!I$10,0)-MAX(BA126-AZ126,0)/Inputs!$B$10)*DCF!I$6</f>
        <v>2156.049691997061</v>
      </c>
      <c r="CI126" s="15">
        <f ca="1">(BB126*DCF!J$10-DCF!J$5*MAX(BB126*DCF!J$10,0)-MAX(BB126-BA126,0)/Inputs!$B$10)*DCF!J$6</f>
        <v>2666.6705324165705</v>
      </c>
      <c r="CJ126" s="15">
        <f ca="1">(BC126*DCF!K$10-DCF!K$5*MAX(BC126*DCF!K$10,0)-MAX(BC126-BB126,0)/Inputs!$B$10)*DCF!K$6</f>
        <v>3662.1258071699694</v>
      </c>
      <c r="CK126" s="15">
        <f ca="1">(BD126*DCF!L$10-DCF!L$5*MAX(BD126*DCF!L$10,0)-MAX(BD126-BC126,0)/Inputs!$B$10)*DCF!L$6</f>
        <v>4763.2402459785862</v>
      </c>
      <c r="CL126" s="15">
        <f ca="1">(BE126*DCF!M$10-DCF!M$5*MAX(BE126*DCF!M$10,0)-MAX(BE126-BD126,0)/Inputs!$B$10)*DCF!M$6</f>
        <v>5762.7562829570088</v>
      </c>
      <c r="CM126" s="15">
        <f ca="1">(BF126*DCF!C$28-DCF!C$5*MAX(BF126*DCF!C$28,0)-MAX(BF126-Inputs!$B$13,0)/Inputs!$B$17)*DCF!C$6</f>
        <v>3792.3864047642014</v>
      </c>
      <c r="CN126" s="15">
        <f ca="1">(BG126*DCF!D$28-DCF!D$5*MAX(BG126*DCF!D$28,0)-MAX(BG126-BF126,0)/Inputs!$B$17)*DCF!D$6</f>
        <v>3854.7803396306872</v>
      </c>
      <c r="CO126" s="15">
        <f ca="1">(BH126*DCF!E$28-DCF!E$5*MAX(BH126*DCF!E$28,0)-MAX(BH126-BG126,0)/Inputs!$B$17)*DCF!E$6</f>
        <v>3845.9788834642495</v>
      </c>
      <c r="CP126" s="15">
        <f ca="1">(BI126*DCF!F$28-DCF!F$5*MAX(BI126*DCF!F$28,0)-MAX(BI126-BH126,0)/Inputs!$B$17)*DCF!F$6</f>
        <v>4235.7002553346792</v>
      </c>
      <c r="CQ126" s="15">
        <f ca="1">(BJ126*DCF!G$28-DCF!G$5*MAX(BJ126*DCF!G$28,0)-MAX(BJ126-BI126,0)/Inputs!$B$17)*DCF!G$6</f>
        <v>4533.3161274563345</v>
      </c>
      <c r="CR126" s="15">
        <f ca="1">(BK126*DCF!H$28-DCF!H$5*MAX(BK126*DCF!H$28,0)-MAX(BK126-BJ126,0)/Inputs!$B$17)*DCF!H$6</f>
        <v>4451.2639501197573</v>
      </c>
      <c r="CS126" s="15">
        <f ca="1">(BL126*DCF!I$28-DCF!I$5*MAX(BL126*DCF!I$28,0)-MAX(BL126-BK126,0)/Inputs!$B$17)*DCF!I$6</f>
        <v>4530.985698918068</v>
      </c>
      <c r="CT126" s="15">
        <f ca="1">(BM126*DCF!J$28-DCF!J$5*MAX(BM126*DCF!J$28,0)-MAX(BM126-BL126,0)/Inputs!$B$17)*DCF!J$6</f>
        <v>5067.3755664297623</v>
      </c>
      <c r="CU126" s="15">
        <f ca="1">(BN126*DCF!K$28-DCF!K$5*MAX(BN126*DCF!K$28,0)-MAX(BN126-BM126,0)/Inputs!$B$17)*DCF!K$6</f>
        <v>6629.9099791359804</v>
      </c>
      <c r="CV126" s="15">
        <f ca="1">(BO126*DCF!L$28-DCF!L$5*MAX(BO126*DCF!L$28,0)-MAX(BO126-BN126,0)/Inputs!$B$17)*DCF!L$6</f>
        <v>8975.9786224254149</v>
      </c>
      <c r="CW126" s="15">
        <f ca="1">(BP126*DCF!M$28-DCF!M$5*MAX(BP126*DCF!M$28,0)-MAX(BP126-BO126,0)/Inputs!$B$17)*DCF!M$6</f>
        <v>11179.941598206049</v>
      </c>
      <c r="CX126" s="15">
        <f ca="1">(BQ126*DCF!C$46-DCF!C$5*MAX(BQ126*DCF!C$46,0)-MAX(BQ126-Inputs!$B$20,0)/Inputs!$B$24)*DCF!C$6</f>
        <v>-4636.811577908732</v>
      </c>
      <c r="CY126" s="15">
        <f ca="1">(BR126*DCF!D$46-DCF!D$5*MAX(BR126*DCF!D$46,0)-MAX(BR126-BQ126,0)/Inputs!$B$24)*DCF!D$6</f>
        <v>-3483.4244997919095</v>
      </c>
      <c r="CZ126" s="15">
        <f ca="1">(BS126*DCF!E$46-DCF!E$5*MAX(BS126*DCF!E$46,0)-MAX(BS126-BR126,0)/Inputs!$B$24)*DCF!E$6</f>
        <v>-3536.4606332700359</v>
      </c>
      <c r="DA126" s="15">
        <f ca="1">(BT126*DCF!F$46-DCF!F$5*MAX(BT126*DCF!F$46,0)-MAX(BT126-BS126,0)/Inputs!$B$24)*DCF!F$6</f>
        <v>-6857.7720881379782</v>
      </c>
      <c r="DB126" s="15">
        <f ca="1">(BU126*DCF!G$46-DCF!G$5*MAX(BU126*DCF!G$46,0)-MAX(BU126-BT126,0)/Inputs!$B$24)*DCF!G$6</f>
        <v>-8796.3191372985566</v>
      </c>
      <c r="DC126" s="15">
        <f ca="1">(BV126*DCF!H$46-DCF!H$5*MAX(BV126*DCF!H$46,0)-MAX(BV126-BU126,0)/Inputs!$B$24)*DCF!H$6</f>
        <v>-8805.3045770579647</v>
      </c>
      <c r="DD126" s="15">
        <f ca="1">(BW126*DCF!I$46-DCF!I$5*MAX(BW126*DCF!I$46,0)-MAX(BW126-BV126,0)/Inputs!$B$24)*DCF!I$6</f>
        <v>-1175.870788484242</v>
      </c>
      <c r="DE126" s="15">
        <f ca="1">(BX126*DCF!J$46-DCF!J$5*MAX(BX126*DCF!J$46,0)-MAX(BX126-BW126,0)/Inputs!$B$24)*DCF!J$6</f>
        <v>-7226.4083824850077</v>
      </c>
      <c r="DF126" s="15">
        <f ca="1">(BY126*DCF!K$46-DCF!K$5*MAX(BY126*DCF!K$46,0)-MAX(BY126-BX126,0)/Inputs!$B$24)*DCF!K$6</f>
        <v>-4297.5251889866768</v>
      </c>
      <c r="DG126" s="15">
        <f ca="1">(BZ126*DCF!L$46-DCF!L$5*MAX(BZ126*DCF!L$46,0)-MAX(BZ126-BY126,0)/Inputs!$B$24)*DCF!L$6</f>
        <v>2419.0878118654205</v>
      </c>
      <c r="DH126" s="15">
        <f ca="1">(CA126*DCF!M$46-DCF!M$5*MAX(CA126*DCF!M$46,0)-MAX(CA126-BZ126,0)/Inputs!$B$24)*DCF!M$6</f>
        <v>16598.683897101644</v>
      </c>
      <c r="DI126" s="15">
        <f ca="1">SUM(CB126:CL126)+BE126*DCF!M$10*(1+Inputs!$B$30)*(1-Inputs!$B$33)*(1-Inputs!$B$30/Inputs!$B$31)/(Inputs!$B$29-Inputs!$B$30)*DCF!M$6</f>
        <v>158529.59614825877</v>
      </c>
      <c r="DJ126" s="15">
        <f ca="1">SUM(CM126:CW126)+BP126*DCF!M$28*(1+Inputs!$B$30)*(1-Inputs!$B$33)*(1-Inputs!$B$30/Inputs!$B$31)/(Inputs!$B$29-Inputs!$B$30)*DCF!M$6</f>
        <v>306071.21163033147</v>
      </c>
      <c r="DK126" s="15">
        <f ca="1">SUM(CX126:DH126)+CA126*DCF!M$46*(1+Inputs!$B$30)*(1-Inputs!$B$33)*(1-Inputs!$B$30/Inputs!$B$31)/(Inputs!$B$29-Inputs!$B$30)*DCF!M$6</f>
        <v>464225.95580806729</v>
      </c>
      <c r="DM126" s="15">
        <f ca="1">DI126+DJ126+DK126+Inputs!$B$34+Inputs!$B$36-Inputs!$B$35</f>
        <v>1005677.7635866576</v>
      </c>
    </row>
    <row r="127" spans="1:117" x14ac:dyDescent="0.75">
      <c r="A127" s="11">
        <v>114</v>
      </c>
      <c r="C127" s="24">
        <f t="shared" ca="1" si="71"/>
        <v>1.5785091821029513</v>
      </c>
      <c r="D127" s="24">
        <f t="shared" ca="1" si="71"/>
        <v>0.42554284104582918</v>
      </c>
      <c r="E127" s="24">
        <f t="shared" ca="1" si="71"/>
        <v>-8.4837543247474473E-2</v>
      </c>
      <c r="F127" s="24">
        <f t="shared" ca="1" si="71"/>
        <v>-0.10158669774852853</v>
      </c>
      <c r="G127" s="24">
        <f t="shared" ca="1" si="71"/>
        <v>-0.69586346134850119</v>
      </c>
      <c r="H127" s="24">
        <f t="shared" ca="1" si="71"/>
        <v>-0.84723988030215969</v>
      </c>
      <c r="I127" s="24">
        <f t="shared" ca="1" si="71"/>
        <v>-0.39651157004838816</v>
      </c>
      <c r="J127" s="24">
        <f t="shared" ca="1" si="71"/>
        <v>0.894377757731037</v>
      </c>
      <c r="K127" s="24">
        <f t="shared" ca="1" si="71"/>
        <v>-1.4212742070989519</v>
      </c>
      <c r="L127" s="24">
        <f t="shared" ca="1" si="71"/>
        <v>-0.79969816882953781</v>
      </c>
      <c r="M127" s="24">
        <f t="shared" ca="1" si="71"/>
        <v>-0.22879721890255711</v>
      </c>
      <c r="N127" s="24">
        <f ca="1">SQRT(Inputs!$B$38)*C127+SQRT(1-Inputs!$B$38)*_xlfn.NORM.S.INV(RAND())</f>
        <v>-0.33146897737178038</v>
      </c>
      <c r="O127" s="24">
        <f ca="1">SQRT(Inputs!$B$38)*D127+SQRT(1-Inputs!$B$38)*_xlfn.NORM.S.INV(RAND())</f>
        <v>-0.16037425555746621</v>
      </c>
      <c r="P127" s="24">
        <f ca="1">SQRT(Inputs!$B$38)*E127+SQRT(1-Inputs!$B$38)*_xlfn.NORM.S.INV(RAND())</f>
        <v>-0.73348027369566426</v>
      </c>
      <c r="Q127" s="24">
        <f ca="1">SQRT(Inputs!$B$38)*F127+SQRT(1-Inputs!$B$38)*_xlfn.NORM.S.INV(RAND())</f>
        <v>-0.42298456072868784</v>
      </c>
      <c r="R127" s="24">
        <f ca="1">SQRT(Inputs!$B$38)*G127+SQRT(1-Inputs!$B$38)*_xlfn.NORM.S.INV(RAND())</f>
        <v>-1.0792879578345052</v>
      </c>
      <c r="S127" s="24">
        <f ca="1">SQRT(Inputs!$B$38)*H127+SQRT(1-Inputs!$B$38)*_xlfn.NORM.S.INV(RAND())</f>
        <v>1.6888122375574444</v>
      </c>
      <c r="T127" s="24">
        <f ca="1">SQRT(Inputs!$B$38)*I127+SQRT(1-Inputs!$B$38)*_xlfn.NORM.S.INV(RAND())</f>
        <v>-0.92394181329265734</v>
      </c>
      <c r="U127" s="24">
        <f ca="1">SQRT(Inputs!$B$38)*J127+SQRT(1-Inputs!$B$38)*_xlfn.NORM.S.INV(RAND())</f>
        <v>1.0147723596321323</v>
      </c>
      <c r="V127" s="24">
        <f ca="1">SQRT(Inputs!$B$38)*K127+SQRT(1-Inputs!$B$38)*_xlfn.NORM.S.INV(RAND())</f>
        <v>-8.14666721290076E-2</v>
      </c>
      <c r="W127" s="24">
        <f ca="1">SQRT(Inputs!$B$38)*L127+SQRT(1-Inputs!$B$38)*_xlfn.NORM.S.INV(RAND())</f>
        <v>-3.1022924150969022E-2</v>
      </c>
      <c r="X127" s="24">
        <f ca="1">SQRT(Inputs!$B$38)*M127+SQRT(1-Inputs!$B$38)*_xlfn.NORM.S.INV(RAND())</f>
        <v>0.10545679400890962</v>
      </c>
      <c r="Y127" s="24">
        <f ca="1">SQRT(Inputs!$B$38)*C127+SQRT(1-Inputs!$B$38)*_xlfn.NORM.S.INV(RAND())</f>
        <v>0.80961740989511688</v>
      </c>
      <c r="Z127" s="24">
        <f ca="1">SQRT(Inputs!$B$38)*D127+SQRT(1-Inputs!$B$38)*_xlfn.NORM.S.INV(RAND())</f>
        <v>0.88097149464033264</v>
      </c>
      <c r="AA127" s="24">
        <f ca="1">SQRT(Inputs!$B$38)*E127+SQRT(1-Inputs!$B$38)*_xlfn.NORM.S.INV(RAND())</f>
        <v>-1.4154308998683285</v>
      </c>
      <c r="AB127" s="24">
        <f ca="1">SQRT(Inputs!$B$38)*F127+SQRT(1-Inputs!$B$38)*_xlfn.NORM.S.INV(RAND())</f>
        <v>-1.2099649492790991</v>
      </c>
      <c r="AC127" s="24">
        <f ca="1">SQRT(Inputs!$B$38)*G127+SQRT(1-Inputs!$B$38)*_xlfn.NORM.S.INV(RAND())</f>
        <v>-0.86042063975537963</v>
      </c>
      <c r="AD127" s="24">
        <f ca="1">SQRT(Inputs!$B$38)*H127+SQRT(1-Inputs!$B$38)*_xlfn.NORM.S.INV(RAND())</f>
        <v>0.29305938948959614</v>
      </c>
      <c r="AE127" s="24">
        <f ca="1">SQRT(Inputs!$B$38)*I127+SQRT(1-Inputs!$B$38)*_xlfn.NORM.S.INV(RAND())</f>
        <v>0.30521387070474276</v>
      </c>
      <c r="AF127" s="24">
        <f ca="1">SQRT(Inputs!$B$38)*J127+SQRT(1-Inputs!$B$38)*_xlfn.NORM.S.INV(RAND())</f>
        <v>1.1087363403448118</v>
      </c>
      <c r="AG127" s="24">
        <f ca="1">SQRT(Inputs!$B$38)*K127+SQRT(1-Inputs!$B$38)*_xlfn.NORM.S.INV(RAND())</f>
        <v>-1.3352060058959321</v>
      </c>
      <c r="AH127" s="24">
        <f ca="1">SQRT(Inputs!$B$38)*L127+SQRT(1-Inputs!$B$38)*_xlfn.NORM.S.INV(RAND())</f>
        <v>-0.65311815739702195</v>
      </c>
      <c r="AI127" s="24">
        <f ca="1">SQRT(Inputs!$B$38)*M127+SQRT(1-Inputs!$B$38)*_xlfn.NORM.S.INV(RAND())</f>
        <v>0.14878502323750167</v>
      </c>
      <c r="AJ127" s="24">
        <f ca="1">SQRT(Inputs!$B$38)*C127+SQRT(1-Inputs!$B$38)*_xlfn.NORM.S.INV(RAND())</f>
        <v>2.631925890319164</v>
      </c>
      <c r="AK127" s="24">
        <f ca="1">SQRT(Inputs!$B$38)*D127+SQRT(1-Inputs!$B$38)*_xlfn.NORM.S.INV(RAND())</f>
        <v>-5.7835809579554587E-2</v>
      </c>
      <c r="AL127" s="24">
        <f ca="1">SQRT(Inputs!$B$38)*E127+SQRT(1-Inputs!$B$38)*_xlfn.NORM.S.INV(RAND())</f>
        <v>0.92340835055013315</v>
      </c>
      <c r="AM127" s="24">
        <f ca="1">SQRT(Inputs!$B$38)*F127+SQRT(1-Inputs!$B$38)*_xlfn.NORM.S.INV(RAND())</f>
        <v>1.0547752986210022</v>
      </c>
      <c r="AN127" s="24">
        <f ca="1">SQRT(Inputs!$B$38)*G127+SQRT(1-Inputs!$B$38)*_xlfn.NORM.S.INV(RAND())</f>
        <v>-0.82219956308387609</v>
      </c>
      <c r="AO127" s="24">
        <f ca="1">SQRT(Inputs!$B$38)*H127+SQRT(1-Inputs!$B$38)*_xlfn.NORM.S.INV(RAND())</f>
        <v>-0.79783760118852154</v>
      </c>
      <c r="AP127" s="24">
        <f ca="1">SQRT(Inputs!$B$38)*I127+SQRT(1-Inputs!$B$38)*_xlfn.NORM.S.INV(RAND())</f>
        <v>1.589582933120484</v>
      </c>
      <c r="AQ127" s="24">
        <f ca="1">SQRT(Inputs!$B$38)*J127+SQRT(1-Inputs!$B$38)*_xlfn.NORM.S.INV(RAND())</f>
        <v>-0.28421086849381183</v>
      </c>
      <c r="AR127" s="24">
        <f ca="1">SQRT(Inputs!$B$38)*K127+SQRT(1-Inputs!$B$38)*_xlfn.NORM.S.INV(RAND())</f>
        <v>1.1316674040909138</v>
      </c>
      <c r="AS127" s="24">
        <f ca="1">SQRT(Inputs!$B$38)*L127+SQRT(1-Inputs!$B$38)*_xlfn.NORM.S.INV(RAND())</f>
        <v>-1.4945877445369309</v>
      </c>
      <c r="AT127" s="24">
        <f ca="1">SQRT(Inputs!$B$38)*M127+SQRT(1-Inputs!$B$38)*_xlfn.NORM.S.INV(RAND())</f>
        <v>-0.48465506766641031</v>
      </c>
      <c r="AU127" s="15">
        <f ca="1">Inputs!$B$6*EXP($B$8-0.5*C$5^2+C$5*N127)</f>
        <v>4703.0029699771121</v>
      </c>
      <c r="AV127" s="15">
        <f t="shared" ca="1" si="37"/>
        <v>5591.2561073243351</v>
      </c>
      <c r="AW127" s="15">
        <f t="shared" ca="1" si="38"/>
        <v>6175.358380643208</v>
      </c>
      <c r="AX127" s="15">
        <f t="shared" ca="1" si="39"/>
        <v>7151.4147526355409</v>
      </c>
      <c r="AY127" s="15">
        <f t="shared" ca="1" si="40"/>
        <v>7704.7325585131539</v>
      </c>
      <c r="AZ127" s="15">
        <f t="shared" ca="1" si="41"/>
        <v>11349.057805519771</v>
      </c>
      <c r="BA127" s="15">
        <f t="shared" ca="1" si="42"/>
        <v>12608.239377914042</v>
      </c>
      <c r="BB127" s="15">
        <f t="shared" ca="1" si="43"/>
        <v>17088.287928709389</v>
      </c>
      <c r="BC127" s="15">
        <f t="shared" ca="1" si="44"/>
        <v>20764.865938638151</v>
      </c>
      <c r="BD127" s="15">
        <f t="shared" ca="1" si="45"/>
        <v>25365.210352107009</v>
      </c>
      <c r="BE127" s="15">
        <f t="shared" ca="1" si="46"/>
        <v>31381.792787161085</v>
      </c>
      <c r="BF127" s="15">
        <f ca="1">Inputs!$B$13*EXP($B$9-0.5*C$6^2+C$6*Y127)</f>
        <v>16239.048348360708</v>
      </c>
      <c r="BG127" s="15">
        <f t="shared" ca="1" si="47"/>
        <v>23200.956081018736</v>
      </c>
      <c r="BH127" s="15">
        <f t="shared" ca="1" si="48"/>
        <v>22415.936084058652</v>
      </c>
      <c r="BI127" s="15">
        <f t="shared" ca="1" si="49"/>
        <v>22777.701131998499</v>
      </c>
      <c r="BJ127" s="15">
        <f t="shared" ca="1" si="50"/>
        <v>24666.842911687832</v>
      </c>
      <c r="BK127" s="15">
        <f t="shared" ca="1" si="51"/>
        <v>31506.163566465661</v>
      </c>
      <c r="BL127" s="15">
        <f t="shared" ca="1" si="52"/>
        <v>40262.96387699568</v>
      </c>
      <c r="BM127" s="15">
        <f t="shared" ca="1" si="53"/>
        <v>56800.441373602247</v>
      </c>
      <c r="BN127" s="15">
        <f t="shared" ca="1" si="54"/>
        <v>59528.243573512482</v>
      </c>
      <c r="BO127" s="15">
        <f t="shared" ca="1" si="55"/>
        <v>67888.66270280091</v>
      </c>
      <c r="BP127" s="15">
        <f t="shared" ca="1" si="56"/>
        <v>84978.687646262435</v>
      </c>
      <c r="BQ127" s="15">
        <f ca="1">Inputs!$B$20*EXP($B$10-0.5*C$7^2+C$7*AJ127)</f>
        <v>10909.914432705922</v>
      </c>
      <c r="BR127" s="15">
        <f t="shared" ca="1" si="57"/>
        <v>14533.930906456186</v>
      </c>
      <c r="BS127" s="15">
        <f t="shared" ca="1" si="58"/>
        <v>25947.073732932593</v>
      </c>
      <c r="BT127" s="15">
        <f t="shared" ca="1" si="59"/>
        <v>47179.588573202447</v>
      </c>
      <c r="BU127" s="15">
        <f t="shared" ca="1" si="60"/>
        <v>53589.287279117452</v>
      </c>
      <c r="BV127" s="15">
        <f t="shared" ca="1" si="61"/>
        <v>62291.679297461356</v>
      </c>
      <c r="BW127" s="15">
        <f t="shared" ca="1" si="62"/>
        <v>121689.6838444585</v>
      </c>
      <c r="BX127" s="15">
        <f t="shared" ca="1" si="63"/>
        <v>160776.05194067984</v>
      </c>
      <c r="BY127" s="15">
        <f t="shared" ca="1" si="64"/>
        <v>279733.07425017754</v>
      </c>
      <c r="BZ127" s="15">
        <f t="shared" ca="1" si="65"/>
        <v>298208.4325712506</v>
      </c>
      <c r="CA127" s="15">
        <f t="shared" ca="1" si="66"/>
        <v>384325.69495418889</v>
      </c>
      <c r="CB127" s="15">
        <f ca="1">(AU127*DCF!C$10-DCF!C$5*MAX(AU127*DCF!C$10,0)-MAX(AU127-Inputs!$B$6,0)/Inputs!$B$10)*DCF!C$6</f>
        <v>1044.9227056872639</v>
      </c>
      <c r="CC127" s="15">
        <f ca="1">(AV127*DCF!D$10-DCF!D$5*MAX(AV127*DCF!D$10,0)-MAX(AV127-AU127,0)/Inputs!$B$10)*DCF!D$6</f>
        <v>1146.253516337516</v>
      </c>
      <c r="CD127" s="15">
        <f ca="1">(AW127*DCF!E$10-DCF!E$5*MAX(AW127*DCF!E$10,0)-MAX(AW127-AV127,0)/Inputs!$B$10)*DCF!E$6</f>
        <v>1294.2279260522957</v>
      </c>
      <c r="CE127" s="15">
        <f ca="1">(AX127*DCF!F$10-DCF!F$5*MAX(AX127*DCF!F$10,0)-MAX(AX127-AW127,0)/Inputs!$B$10)*DCF!F$6</f>
        <v>1358.0493116745329</v>
      </c>
      <c r="CF127" s="15">
        <f ca="1">(AY127*DCF!G$10-DCF!G$5*MAX(AY127*DCF!G$10,0)-MAX(AY127-AX127,0)/Inputs!$B$10)*DCF!G$6</f>
        <v>1481.124684571166</v>
      </c>
      <c r="CG127" s="15">
        <f ca="1">(AZ127*DCF!H$10-DCF!H$5*MAX(AZ127*DCF!H$10,0)-MAX(AZ127-AY127,0)/Inputs!$B$10)*DCF!H$6</f>
        <v>1556.3124326409838</v>
      </c>
      <c r="CH127" s="15">
        <f ca="1">(BA127*DCF!I$10-DCF!I$5*MAX(BA127*DCF!I$10,0)-MAX(BA127-AZ127,0)/Inputs!$B$10)*DCF!I$6</f>
        <v>2096.515488762092</v>
      </c>
      <c r="CI127" s="15">
        <f ca="1">(BB127*DCF!J$10-DCF!J$5*MAX(BB127*DCF!J$10,0)-MAX(BB127-BA127,0)/Inputs!$B$10)*DCF!J$6</f>
        <v>2253.5123263383907</v>
      </c>
      <c r="CJ127" s="15">
        <f ca="1">(BC127*DCF!K$10-DCF!K$5*MAX(BC127*DCF!K$10,0)-MAX(BC127-BB127,0)/Inputs!$B$10)*DCF!K$6</f>
        <v>2828.1449768660659</v>
      </c>
      <c r="CK127" s="15">
        <f ca="1">(BD127*DCF!L$10-DCF!L$5*MAX(BD127*DCF!L$10,0)-MAX(BD127-BC127,0)/Inputs!$B$10)*DCF!L$6</f>
        <v>3230.6570463778498</v>
      </c>
      <c r="CL127" s="15">
        <f ca="1">(BE127*DCF!M$10-DCF!M$5*MAX(BE127*DCF!M$10,0)-MAX(BE127-BD127,0)/Inputs!$B$10)*DCF!M$6</f>
        <v>3709.6317973450268</v>
      </c>
      <c r="CM127" s="15">
        <f ca="1">(BF127*DCF!C$28-DCF!C$5*MAX(BF127*DCF!C$28,0)-MAX(BF127-Inputs!$B$13,0)/Inputs!$B$17)*DCF!C$6</f>
        <v>3835.4856197416279</v>
      </c>
      <c r="CN127" s="15">
        <f ca="1">(BG127*DCF!D$28-DCF!D$5*MAX(BG127*DCF!D$28,0)-MAX(BG127-BF127,0)/Inputs!$B$17)*DCF!D$6</f>
        <v>5347.9225480895402</v>
      </c>
      <c r="CO127" s="15">
        <f ca="1">(BH127*DCF!E$28-DCF!E$5*MAX(BH127*DCF!E$28,0)-MAX(BH127-BG127,0)/Inputs!$B$17)*DCF!E$6</f>
        <v>6348.5922471034946</v>
      </c>
      <c r="CP127" s="15">
        <f ca="1">(BI127*DCF!F$28-DCF!F$5*MAX(BI127*DCF!F$28,0)-MAX(BI127-BH127,0)/Inputs!$B$17)*DCF!F$6</f>
        <v>6117.6808279342658</v>
      </c>
      <c r="CQ127" s="15">
        <f ca="1">(BJ127*DCF!G$28-DCF!G$5*MAX(BJ127*DCF!G$28,0)-MAX(BJ127-BI127,0)/Inputs!$B$17)*DCF!G$6</f>
        <v>6082.2645553336033</v>
      </c>
      <c r="CR127" s="15">
        <f ca="1">(BK127*DCF!H$28-DCF!H$5*MAX(BK127*DCF!H$28,0)-MAX(BK127-BJ127,0)/Inputs!$B$17)*DCF!H$6</f>
        <v>6729.183354796126</v>
      </c>
      <c r="CS127" s="15">
        <f ca="1">(BL127*DCF!I$28-DCF!I$5*MAX(BL127*DCF!I$28,0)-MAX(BL127-BK127,0)/Inputs!$B$17)*DCF!I$6</f>
        <v>8211.0889344574716</v>
      </c>
      <c r="CT127" s="15">
        <f ca="1">(BM127*DCF!J$28-DCF!J$5*MAX(BM127*DCF!J$28,0)-MAX(BM127-BL127,0)/Inputs!$B$17)*DCF!J$6</f>
        <v>10478.479371705773</v>
      </c>
      <c r="CU127" s="15">
        <f ca="1">(BN127*DCF!K$28-DCF!K$5*MAX(BN127*DCF!K$28,0)-MAX(BN127-BM127,0)/Inputs!$B$17)*DCF!K$6</f>
        <v>12237.247497190183</v>
      </c>
      <c r="CV127" s="15">
        <f ca="1">(BO127*DCF!L$28-DCF!L$5*MAX(BO127*DCF!L$28,0)-MAX(BO127-BN127,0)/Inputs!$B$17)*DCF!L$6</f>
        <v>12599.217818297457</v>
      </c>
      <c r="CW127" s="15">
        <f ca="1">(BP127*DCF!M$28-DCF!M$5*MAX(BP127*DCF!M$28,0)-MAX(BP127-BO127,0)/Inputs!$B$17)*DCF!M$6</f>
        <v>14202.401436028538</v>
      </c>
      <c r="CX127" s="15">
        <f ca="1">(BQ127*DCF!C$46-DCF!C$5*MAX(BQ127*DCF!C$46,0)-MAX(BQ127-Inputs!$B$20,0)/Inputs!$B$24)*DCF!C$6</f>
        <v>-6080.3102305121856</v>
      </c>
      <c r="CY127" s="15">
        <f ca="1">(BR127*DCF!D$46-DCF!D$5*MAX(BR127*DCF!D$46,0)-MAX(BR127-BQ127,0)/Inputs!$B$24)*DCF!D$6</f>
        <v>-4026.9408173632537</v>
      </c>
      <c r="CZ127" s="15">
        <f ca="1">(BS127*DCF!E$46-DCF!E$5*MAX(BS127*DCF!E$46,0)-MAX(BS127-BR127,0)/Inputs!$B$24)*DCF!E$6</f>
        <v>-7567.0333495087489</v>
      </c>
      <c r="DA127" s="15">
        <f ca="1">(BT127*DCF!F$46-DCF!F$5*MAX(BT127*DCF!F$46,0)-MAX(BT127-BS127,0)/Inputs!$B$24)*DCF!F$6</f>
        <v>-11167.345796352385</v>
      </c>
      <c r="DB127" s="15">
        <f ca="1">(BU127*DCF!G$46-DCF!G$5*MAX(BU127*DCF!G$46,0)-MAX(BU127-BT127,0)/Inputs!$B$24)*DCF!G$6</f>
        <v>-3958.7337490525388</v>
      </c>
      <c r="DC127" s="15">
        <f ca="1">(BV127*DCF!H$46-DCF!H$5*MAX(BV127*DCF!H$46,0)-MAX(BV127-BU127,0)/Inputs!$B$24)*DCF!H$6</f>
        <v>-2704.214999259822</v>
      </c>
      <c r="DD127" s="15">
        <f ca="1">(BW127*DCF!I$46-DCF!I$5*MAX(BW127*DCF!I$46,0)-MAX(BW127-BV127,0)/Inputs!$B$24)*DCF!I$6</f>
        <v>-14240.398849392643</v>
      </c>
      <c r="DE127" s="15">
        <f ca="1">(BX127*DCF!J$46-DCF!J$5*MAX(BX127*DCF!J$46,0)-MAX(BX127-BW127,0)/Inputs!$B$24)*DCF!J$6</f>
        <v>-3620.955588968136</v>
      </c>
      <c r="DF127" s="15">
        <f ca="1">(BY127*DCF!K$46-DCF!K$5*MAX(BY127*DCF!K$46,0)-MAX(BY127-BX127,0)/Inputs!$B$24)*DCF!K$6</f>
        <v>-13162.015767619228</v>
      </c>
      <c r="DG127" s="15">
        <f ca="1">(BZ127*DCF!L$46-DCF!L$5*MAX(BZ127*DCF!L$46,0)-MAX(BZ127-BY127,0)/Inputs!$B$24)*DCF!L$6</f>
        <v>16432.736709214507</v>
      </c>
      <c r="DH127" s="15">
        <f ca="1">(CA127*DCF!M$46-DCF!M$5*MAX(CA127*DCF!M$46,0)-MAX(CA127-BZ127,0)/Inputs!$B$24)*DCF!M$6</f>
        <v>12126.278295941584</v>
      </c>
      <c r="DI127" s="15">
        <f ca="1">SUM(CB127:CL127)+BE127*DCF!M$10*(1+Inputs!$B$30)*(1-Inputs!$B$33)*(1-Inputs!$B$30/Inputs!$B$31)/(Inputs!$B$29-Inputs!$B$30)*DCF!M$6</f>
        <v>109335.2965205712</v>
      </c>
      <c r="DJ127" s="15">
        <f ca="1">SUM(CM127:CW127)+BP127*DCF!M$28*(1+Inputs!$B$30)*(1-Inputs!$B$33)*(1-Inputs!$B$30/Inputs!$B$31)/(Inputs!$B$29-Inputs!$B$30)*DCF!M$6</f>
        <v>407518.64613915648</v>
      </c>
      <c r="DK127" s="15">
        <f ca="1">SUM(CX127:DH127)+CA127*DCF!M$46*(1+Inputs!$B$30)*(1-Inputs!$B$33)*(1-Inputs!$B$30/Inputs!$B$31)/(Inputs!$B$29-Inputs!$B$30)*DCF!M$6</f>
        <v>556244.11654528917</v>
      </c>
      <c r="DM127" s="15">
        <f ca="1">DI127+DJ127+DK127+Inputs!$B$34+Inputs!$B$36-Inputs!$B$35</f>
        <v>1149949.0592050168</v>
      </c>
    </row>
    <row r="128" spans="1:117" x14ac:dyDescent="0.75">
      <c r="A128" s="11">
        <v>115</v>
      </c>
      <c r="C128" s="24">
        <f t="shared" ca="1" si="71"/>
        <v>1.3683114862350791</v>
      </c>
      <c r="D128" s="24">
        <f t="shared" ca="1" si="71"/>
        <v>2.3444939062836729</v>
      </c>
      <c r="E128" s="24">
        <f t="shared" ca="1" si="71"/>
        <v>0.74688701358155374</v>
      </c>
      <c r="F128" s="24">
        <f t="shared" ca="1" si="71"/>
        <v>-2.0044807672271889</v>
      </c>
      <c r="G128" s="24">
        <f t="shared" ca="1" si="71"/>
        <v>0.57152051056292696</v>
      </c>
      <c r="H128" s="24">
        <f t="shared" ca="1" si="71"/>
        <v>7.4996468697141438E-2</v>
      </c>
      <c r="I128" s="24">
        <f t="shared" ca="1" si="71"/>
        <v>0.75037192408052666</v>
      </c>
      <c r="J128" s="24">
        <f t="shared" ca="1" si="71"/>
        <v>1.230997704284013</v>
      </c>
      <c r="K128" s="24">
        <f t="shared" ca="1" si="71"/>
        <v>0.30470285202395414</v>
      </c>
      <c r="L128" s="24">
        <f t="shared" ca="1" si="71"/>
        <v>-1.255849782645744</v>
      </c>
      <c r="M128" s="24">
        <f t="shared" ca="1" si="71"/>
        <v>-0.42588126932719544</v>
      </c>
      <c r="N128" s="24">
        <f ca="1">SQRT(Inputs!$B$38)*C128+SQRT(1-Inputs!$B$38)*_xlfn.NORM.S.INV(RAND())</f>
        <v>-7.2789217257892669E-2</v>
      </c>
      <c r="O128" s="24">
        <f ca="1">SQRT(Inputs!$B$38)*D128+SQRT(1-Inputs!$B$38)*_xlfn.NORM.S.INV(RAND())</f>
        <v>1.1034726327583175</v>
      </c>
      <c r="P128" s="24">
        <f ca="1">SQRT(Inputs!$B$38)*E128+SQRT(1-Inputs!$B$38)*_xlfn.NORM.S.INV(RAND())</f>
        <v>2.4064899086527136</v>
      </c>
      <c r="Q128" s="24">
        <f ca="1">SQRT(Inputs!$B$38)*F128+SQRT(1-Inputs!$B$38)*_xlfn.NORM.S.INV(RAND())</f>
        <v>-1.9855577747032183</v>
      </c>
      <c r="R128" s="24">
        <f ca="1">SQRT(Inputs!$B$38)*G128+SQRT(1-Inputs!$B$38)*_xlfn.NORM.S.INV(RAND())</f>
        <v>0.40695754661256844</v>
      </c>
      <c r="S128" s="24">
        <f ca="1">SQRT(Inputs!$B$38)*H128+SQRT(1-Inputs!$B$38)*_xlfn.NORM.S.INV(RAND())</f>
        <v>0.4947540010504034</v>
      </c>
      <c r="T128" s="24">
        <f ca="1">SQRT(Inputs!$B$38)*I128+SQRT(1-Inputs!$B$38)*_xlfn.NORM.S.INV(RAND())</f>
        <v>0.71464865415106393</v>
      </c>
      <c r="U128" s="24">
        <f ca="1">SQRT(Inputs!$B$38)*J128+SQRT(1-Inputs!$B$38)*_xlfn.NORM.S.INV(RAND())</f>
        <v>1.8724833494207211</v>
      </c>
      <c r="V128" s="24">
        <f ca="1">SQRT(Inputs!$B$38)*K128+SQRT(1-Inputs!$B$38)*_xlfn.NORM.S.INV(RAND())</f>
        <v>1.5091910565831241</v>
      </c>
      <c r="W128" s="24">
        <f ca="1">SQRT(Inputs!$B$38)*L128+SQRT(1-Inputs!$B$38)*_xlfn.NORM.S.INV(RAND())</f>
        <v>-1.1837414473339225</v>
      </c>
      <c r="X128" s="24">
        <f ca="1">SQRT(Inputs!$B$38)*M128+SQRT(1-Inputs!$B$38)*_xlfn.NORM.S.INV(RAND())</f>
        <v>-1.7296500245441826E-2</v>
      </c>
      <c r="Y128" s="24">
        <f ca="1">SQRT(Inputs!$B$38)*C128+SQRT(1-Inputs!$B$38)*_xlfn.NORM.S.INV(RAND())</f>
        <v>1.776723683940475</v>
      </c>
      <c r="Z128" s="24">
        <f ca="1">SQRT(Inputs!$B$38)*D128+SQRT(1-Inputs!$B$38)*_xlfn.NORM.S.INV(RAND())</f>
        <v>1.4725735136315272</v>
      </c>
      <c r="AA128" s="24">
        <f ca="1">SQRT(Inputs!$B$38)*E128+SQRT(1-Inputs!$B$38)*_xlfn.NORM.S.INV(RAND())</f>
        <v>-0.34181378066767243</v>
      </c>
      <c r="AB128" s="24">
        <f ca="1">SQRT(Inputs!$B$38)*F128+SQRT(1-Inputs!$B$38)*_xlfn.NORM.S.INV(RAND())</f>
        <v>-2.3194931306728117</v>
      </c>
      <c r="AC128" s="24">
        <f ca="1">SQRT(Inputs!$B$38)*G128+SQRT(1-Inputs!$B$38)*_xlfn.NORM.S.INV(RAND())</f>
        <v>-0.25719173593197736</v>
      </c>
      <c r="AD128" s="24">
        <f ca="1">SQRT(Inputs!$B$38)*H128+SQRT(1-Inputs!$B$38)*_xlfn.NORM.S.INV(RAND())</f>
        <v>-1.0520908708762531</v>
      </c>
      <c r="AE128" s="24">
        <f ca="1">SQRT(Inputs!$B$38)*I128+SQRT(1-Inputs!$B$38)*_xlfn.NORM.S.INV(RAND())</f>
        <v>0.23564573873302785</v>
      </c>
      <c r="AF128" s="24">
        <f ca="1">SQRT(Inputs!$B$38)*J128+SQRT(1-Inputs!$B$38)*_xlfn.NORM.S.INV(RAND())</f>
        <v>1.2553591499609549</v>
      </c>
      <c r="AG128" s="24">
        <f ca="1">SQRT(Inputs!$B$38)*K128+SQRT(1-Inputs!$B$38)*_xlfn.NORM.S.INV(RAND())</f>
        <v>1.0216266502956053</v>
      </c>
      <c r="AH128" s="24">
        <f ca="1">SQRT(Inputs!$B$38)*L128+SQRT(1-Inputs!$B$38)*_xlfn.NORM.S.INV(RAND())</f>
        <v>-0.30131846972148957</v>
      </c>
      <c r="AI128" s="24">
        <f ca="1">SQRT(Inputs!$B$38)*M128+SQRT(1-Inputs!$B$38)*_xlfn.NORM.S.INV(RAND())</f>
        <v>-0.43956802162989073</v>
      </c>
      <c r="AJ128" s="24">
        <f ca="1">SQRT(Inputs!$B$38)*C128+SQRT(1-Inputs!$B$38)*_xlfn.NORM.S.INV(RAND())</f>
        <v>0.15803562773226321</v>
      </c>
      <c r="AK128" s="24">
        <f ca="1">SQRT(Inputs!$B$38)*D128+SQRT(1-Inputs!$B$38)*_xlfn.NORM.S.INV(RAND())</f>
        <v>0.9597136732853202</v>
      </c>
      <c r="AL128" s="24">
        <f ca="1">SQRT(Inputs!$B$38)*E128+SQRT(1-Inputs!$B$38)*_xlfn.NORM.S.INV(RAND())</f>
        <v>0.41759674661090518</v>
      </c>
      <c r="AM128" s="24">
        <f ca="1">SQRT(Inputs!$B$38)*F128+SQRT(1-Inputs!$B$38)*_xlfn.NORM.S.INV(RAND())</f>
        <v>-2.039812915622027</v>
      </c>
      <c r="AN128" s="24">
        <f ca="1">SQRT(Inputs!$B$38)*G128+SQRT(1-Inputs!$B$38)*_xlfn.NORM.S.INV(RAND())</f>
        <v>5.9231083560892572E-2</v>
      </c>
      <c r="AO128" s="24">
        <f ca="1">SQRT(Inputs!$B$38)*H128+SQRT(1-Inputs!$B$38)*_xlfn.NORM.S.INV(RAND())</f>
        <v>-1.0647324198511896</v>
      </c>
      <c r="AP128" s="24">
        <f ca="1">SQRT(Inputs!$B$38)*I128+SQRT(1-Inputs!$B$38)*_xlfn.NORM.S.INV(RAND())</f>
        <v>-5.0943961928022641E-2</v>
      </c>
      <c r="AQ128" s="24">
        <f ca="1">SQRT(Inputs!$B$38)*J128+SQRT(1-Inputs!$B$38)*_xlfn.NORM.S.INV(RAND())</f>
        <v>2.5588702464925839E-2</v>
      </c>
      <c r="AR128" s="24">
        <f ca="1">SQRT(Inputs!$B$38)*K128+SQRT(1-Inputs!$B$38)*_xlfn.NORM.S.INV(RAND())</f>
        <v>-1.2991439488850385</v>
      </c>
      <c r="AS128" s="24">
        <f ca="1">SQRT(Inputs!$B$38)*L128+SQRT(1-Inputs!$B$38)*_xlfn.NORM.S.INV(RAND())</f>
        <v>0.18648544318886962</v>
      </c>
      <c r="AT128" s="24">
        <f ca="1">SQRT(Inputs!$B$38)*M128+SQRT(1-Inputs!$B$38)*_xlfn.NORM.S.INV(RAND())</f>
        <v>0.74410874587260234</v>
      </c>
      <c r="AU128" s="15">
        <f ca="1">Inputs!$B$6*EXP($B$8-0.5*C$5^2+C$5*N128)</f>
        <v>4904.11438284418</v>
      </c>
      <c r="AV128" s="15">
        <f t="shared" ca="1" si="37"/>
        <v>7020.9827270983633</v>
      </c>
      <c r="AW128" s="15">
        <f t="shared" ca="1" si="38"/>
        <v>11843.615900881732</v>
      </c>
      <c r="AX128" s="15">
        <f t="shared" ca="1" si="39"/>
        <v>11283.206488520769</v>
      </c>
      <c r="AY128" s="15">
        <f t="shared" ca="1" si="40"/>
        <v>14460.424587152165</v>
      </c>
      <c r="AZ128" s="15">
        <f t="shared" ca="1" si="41"/>
        <v>18675.762254085843</v>
      </c>
      <c r="BA128" s="15">
        <f t="shared" ca="1" si="42"/>
        <v>24629.298229490883</v>
      </c>
      <c r="BB128" s="15">
        <f t="shared" ca="1" si="43"/>
        <v>36376.147736860315</v>
      </c>
      <c r="BC128" s="15">
        <f t="shared" ca="1" si="44"/>
        <v>51538.46386926018</v>
      </c>
      <c r="BD128" s="15">
        <f t="shared" ca="1" si="45"/>
        <v>56521.817415377198</v>
      </c>
      <c r="BE128" s="15">
        <f t="shared" ca="1" si="46"/>
        <v>69151.214204703865</v>
      </c>
      <c r="BF128" s="15">
        <f ca="1">Inputs!$B$13*EXP($B$9-0.5*C$6^2+C$6*Y128)</f>
        <v>19670.997029664908</v>
      </c>
      <c r="BG128" s="15">
        <f t="shared" ca="1" si="47"/>
        <v>31270.269765109926</v>
      </c>
      <c r="BH128" s="15">
        <f t="shared" ca="1" si="48"/>
        <v>36100.755332838206</v>
      </c>
      <c r="BI128" s="15">
        <f t="shared" ca="1" si="49"/>
        <v>30924.405406524504</v>
      </c>
      <c r="BJ128" s="15">
        <f t="shared" ca="1" si="50"/>
        <v>36531.55310161307</v>
      </c>
      <c r="BK128" s="15">
        <f t="shared" ca="1" si="51"/>
        <v>38852.265876457372</v>
      </c>
      <c r="BL128" s="15">
        <f t="shared" ca="1" si="52"/>
        <v>49205.223731063532</v>
      </c>
      <c r="BM128" s="15">
        <f t="shared" ca="1" si="53"/>
        <v>70691.578430226582</v>
      </c>
      <c r="BN128" s="15">
        <f t="shared" ca="1" si="54"/>
        <v>98264.843485064324</v>
      </c>
      <c r="BO128" s="15">
        <f t="shared" ca="1" si="55"/>
        <v>116743.33000808764</v>
      </c>
      <c r="BP128" s="15">
        <f t="shared" ca="1" si="56"/>
        <v>136708.50197015767</v>
      </c>
      <c r="BQ128" s="15">
        <f ca="1">Inputs!$B$20*EXP($B$10-0.5*C$7^2+C$7*AJ128)</f>
        <v>4536.8181030633486</v>
      </c>
      <c r="BR128" s="15">
        <f t="shared" ca="1" si="57"/>
        <v>8349.4302743597691</v>
      </c>
      <c r="BS128" s="15">
        <f t="shared" ca="1" si="58"/>
        <v>12890.564392032786</v>
      </c>
      <c r="BT128" s="15">
        <f t="shared" ca="1" si="59"/>
        <v>10408.136498207781</v>
      </c>
      <c r="BU128" s="15">
        <f t="shared" ca="1" si="60"/>
        <v>14632.650048797337</v>
      </c>
      <c r="BV128" s="15">
        <f t="shared" ca="1" si="61"/>
        <v>16016.236589196586</v>
      </c>
      <c r="BW128" s="15">
        <f t="shared" ca="1" si="62"/>
        <v>22110.068509122782</v>
      </c>
      <c r="BX128" s="15">
        <f t="shared" ca="1" si="63"/>
        <v>31083.529423331933</v>
      </c>
      <c r="BY128" s="15">
        <f t="shared" ca="1" si="64"/>
        <v>33968.281739276907</v>
      </c>
      <c r="BZ128" s="15">
        <f t="shared" ca="1" si="65"/>
        <v>49324.560633085632</v>
      </c>
      <c r="CA128" s="15">
        <f t="shared" ca="1" si="66"/>
        <v>79080.958671623361</v>
      </c>
      <c r="CB128" s="15">
        <f ca="1">(AU128*DCF!C$10-DCF!C$5*MAX(AU128*DCF!C$10,0)-MAX(AU128-Inputs!$B$6,0)/Inputs!$B$10)*DCF!C$6</f>
        <v>1043.488745467258</v>
      </c>
      <c r="CC128" s="15">
        <f ca="1">(AV128*DCF!D$10-DCF!D$5*MAX(AV128*DCF!D$10,0)-MAX(AV128-AU128,0)/Inputs!$B$10)*DCF!D$6</f>
        <v>1195.1740307675052</v>
      </c>
      <c r="CD128" s="15">
        <f ca="1">(AW128*DCF!E$10-DCF!E$5*MAX(AW128*DCF!E$10,0)-MAX(AW128-AV128,0)/Inputs!$B$10)*DCF!E$6</f>
        <v>1648.2456729509063</v>
      </c>
      <c r="CE128" s="15">
        <f ca="1">(AX128*DCF!F$10-DCF!F$5*MAX(AX128*DCF!F$10,0)-MAX(AX128-AW128,0)/Inputs!$B$10)*DCF!F$6</f>
        <v>2463.1059945871189</v>
      </c>
      <c r="CF128" s="15">
        <f ca="1">(AY128*DCF!G$10-DCF!G$5*MAX(AY128*DCF!G$10,0)-MAX(AY128-AX128,0)/Inputs!$B$10)*DCF!G$6</f>
        <v>2368.7074656658119</v>
      </c>
      <c r="CG128" s="15">
        <f ca="1">(AZ128*DCF!H$10-DCF!H$5*MAX(AZ128*DCF!H$10,0)-MAX(AZ128-AY128,0)/Inputs!$B$10)*DCF!H$6</f>
        <v>2877.4038647336206</v>
      </c>
      <c r="CH128" s="15">
        <f ca="1">(BA128*DCF!I$10-DCF!I$5*MAX(BA128*DCF!I$10,0)-MAX(BA128-AZ128,0)/Inputs!$B$10)*DCF!I$6</f>
        <v>3522.2858139794298</v>
      </c>
      <c r="CI128" s="15">
        <f ca="1">(BB128*DCF!J$10-DCF!J$5*MAX(BB128*DCF!J$10,0)-MAX(BB128-BA128,0)/Inputs!$B$10)*DCF!J$6</f>
        <v>4462.1898858069117</v>
      </c>
      <c r="CJ128" s="15">
        <f ca="1">(BC128*DCF!K$10-DCF!K$5*MAX(BC128*DCF!K$10,0)-MAX(BC128-BB128,0)/Inputs!$B$10)*DCF!K$6</f>
        <v>6174.3715247816017</v>
      </c>
      <c r="CK128" s="15">
        <f ca="1">(BD128*DCF!L$10-DCF!L$5*MAX(BD128*DCF!L$10,0)-MAX(BD128-BC128,0)/Inputs!$B$10)*DCF!L$6</f>
        <v>7880.1365822331918</v>
      </c>
      <c r="CL128" s="15">
        <f ca="1">(BE128*DCF!M$10-DCF!M$5*MAX(BE128*DCF!M$10,0)-MAX(BE128-BD128,0)/Inputs!$B$10)*DCF!M$6</f>
        <v>8249.4143388895445</v>
      </c>
      <c r="CM128" s="15">
        <f ca="1">(BF128*DCF!C$28-DCF!C$5*MAX(BF128*DCF!C$28,0)-MAX(BF128-Inputs!$B$13,0)/Inputs!$B$17)*DCF!C$6</f>
        <v>4090.2960022406892</v>
      </c>
      <c r="CN128" s="15">
        <f ca="1">(BG128*DCF!D$28-DCF!D$5*MAX(BG128*DCF!D$28,0)-MAX(BG128-BF128,0)/Inputs!$B$17)*DCF!D$6</f>
        <v>6735.1589606426987</v>
      </c>
      <c r="CO128" s="15">
        <f ca="1">(BH128*DCF!E$28-DCF!E$5*MAX(BH128*DCF!E$28,0)-MAX(BH128-BG128,0)/Inputs!$B$17)*DCF!E$6</f>
        <v>9272.3545215007562</v>
      </c>
      <c r="CP128" s="15">
        <f ca="1">(BI128*DCF!F$28-DCF!F$5*MAX(BI128*DCF!F$28,0)-MAX(BI128-BH128,0)/Inputs!$B$17)*DCF!F$6</f>
        <v>8395.1614923613524</v>
      </c>
      <c r="CQ128" s="15">
        <f ca="1">(BJ128*DCF!G$28-DCF!G$5*MAX(BJ128*DCF!G$28,0)-MAX(BJ128-BI128,0)/Inputs!$B$17)*DCF!G$6</f>
        <v>8535.3217658500525</v>
      </c>
      <c r="CR128" s="15">
        <f ca="1">(BK128*DCF!H$28-DCF!H$5*MAX(BK128*DCF!H$28,0)-MAX(BK128-BJ128,0)/Inputs!$B$17)*DCF!H$6</f>
        <v>9248.0203599668494</v>
      </c>
      <c r="CS128" s="15">
        <f ca="1">(BL128*DCF!I$28-DCF!I$5*MAX(BL128*DCF!I$28,0)-MAX(BL128-BK128,0)/Inputs!$B$17)*DCF!I$6</f>
        <v>10084.790956320234</v>
      </c>
      <c r="CT128" s="15">
        <f ca="1">(BM128*DCF!J$28-DCF!J$5*MAX(BM128*DCF!J$28,0)-MAX(BM128-BL128,0)/Inputs!$B$17)*DCF!J$6</f>
        <v>12921.175437364236</v>
      </c>
      <c r="CU128" s="15">
        <f ca="1">(BN128*DCF!K$28-DCF!K$5*MAX(BN128*DCF!K$28,0)-MAX(BN128-BM128,0)/Inputs!$B$17)*DCF!K$6</f>
        <v>17374.529642349764</v>
      </c>
      <c r="CV128" s="15">
        <f ca="1">(BO128*DCF!L$28-DCF!L$5*MAX(BO128*DCF!L$28,0)-MAX(BO128-BN128,0)/Inputs!$B$17)*DCF!L$6</f>
        <v>21201.873201659408</v>
      </c>
      <c r="CW128" s="15">
        <f ca="1">(BP128*DCF!M$28-DCF!M$5*MAX(BP128*DCF!M$28,0)-MAX(BP128-BO128,0)/Inputs!$B$17)*DCF!M$6</f>
        <v>23634.862285553238</v>
      </c>
      <c r="CX128" s="15">
        <f ca="1">(BQ128*DCF!C$46-DCF!C$5*MAX(BQ128*DCF!C$46,0)-MAX(BQ128-Inputs!$B$20,0)/Inputs!$B$24)*DCF!C$6</f>
        <v>-1664.7700483117887</v>
      </c>
      <c r="CY128" s="15">
        <f ca="1">(BR128*DCF!D$46-DCF!D$5*MAX(BR128*DCF!D$46,0)-MAX(BR128-BQ128,0)/Inputs!$B$24)*DCF!D$6</f>
        <v>-3051.8630025400221</v>
      </c>
      <c r="CZ128" s="15">
        <f ca="1">(BS128*DCF!E$46-DCF!E$5*MAX(BS128*DCF!E$46,0)-MAX(BS128-BR128,0)/Inputs!$B$24)*DCF!E$6</f>
        <v>-3314.3217372561758</v>
      </c>
      <c r="DA128" s="15">
        <f ca="1">(BT128*DCF!F$46-DCF!F$5*MAX(BT128*DCF!F$46,0)-MAX(BT128-BS128,0)/Inputs!$B$24)*DCF!F$6</f>
        <v>-757.98630505824542</v>
      </c>
      <c r="DB128" s="15">
        <f ca="1">(BU128*DCF!G$46-DCF!G$5*MAX(BU128*DCF!G$46,0)-MAX(BU128-BT128,0)/Inputs!$B$24)*DCF!G$6</f>
        <v>-1913.2563292771363</v>
      </c>
      <c r="DC128" s="15">
        <f ca="1">(BV128*DCF!H$46-DCF!H$5*MAX(BV128*DCF!H$46,0)-MAX(BV128-BU128,0)/Inputs!$B$24)*DCF!H$6</f>
        <v>-429.94104005368359</v>
      </c>
      <c r="DD128" s="15">
        <f ca="1">(BW128*DCF!I$46-DCF!I$5*MAX(BW128*DCF!I$46,0)-MAX(BW128-BV128,0)/Inputs!$B$24)*DCF!I$6</f>
        <v>-1238.6627995420454</v>
      </c>
      <c r="DE128" s="15">
        <f ca="1">(BX128*DCF!J$46-DCF!J$5*MAX(BX128*DCF!J$46,0)-MAX(BX128-BW128,0)/Inputs!$B$24)*DCF!J$6</f>
        <v>-1075.7471510450287</v>
      </c>
      <c r="DF128" s="15">
        <f ca="1">(BY128*DCF!K$46-DCF!K$5*MAX(BY128*DCF!K$46,0)-MAX(BY128-BX128,0)/Inputs!$B$24)*DCF!K$6</f>
        <v>1233.6940188350147</v>
      </c>
      <c r="DG128" s="15">
        <f ca="1">(BZ128*DCF!L$46-DCF!L$5*MAX(BZ128*DCF!L$46,0)-MAX(BZ128-BY128,0)/Inputs!$B$24)*DCF!L$6</f>
        <v>-65.598014963807813</v>
      </c>
      <c r="DH128" s="15">
        <f ca="1">(CA128*DCF!M$46-DCF!M$5*MAX(CA128*DCF!M$46,0)-MAX(CA128-BZ128,0)/Inputs!$B$24)*DCF!M$6</f>
        <v>-21.122732388943874</v>
      </c>
      <c r="DI128" s="15">
        <f ca="1">SUM(CB128:CL128)+BE128*DCF!M$10*(1+Inputs!$B$30)*(1-Inputs!$B$33)*(1-Inputs!$B$30/Inputs!$B$31)/(Inputs!$B$29-Inputs!$B$30)*DCF!M$6</f>
        <v>234333.26748169534</v>
      </c>
      <c r="DJ128" s="15">
        <f ca="1">SUM(CM128:CW128)+BP128*DCF!M$28*(1+Inputs!$B$30)*(1-Inputs!$B$33)*(1-Inputs!$B$30/Inputs!$B$31)/(Inputs!$B$29-Inputs!$B$30)*DCF!M$6</f>
        <v>638775.63631345844</v>
      </c>
      <c r="DK128" s="15">
        <f ca="1">SUM(CX128:DH128)+CA128*DCF!M$46*(1+Inputs!$B$30)*(1-Inputs!$B$33)*(1-Inputs!$B$30/Inputs!$B$31)/(Inputs!$B$29-Inputs!$B$30)*DCF!M$6</f>
        <v>109968.95470314617</v>
      </c>
      <c r="DM128" s="15">
        <f ca="1">DI128+DJ128+DK128+Inputs!$B$34+Inputs!$B$36-Inputs!$B$35</f>
        <v>1059928.8584983</v>
      </c>
    </row>
    <row r="129" spans="1:117" x14ac:dyDescent="0.75">
      <c r="A129" s="11">
        <v>116</v>
      </c>
      <c r="C129" s="24">
        <f t="shared" ca="1" si="71"/>
        <v>-0.44462794001175393</v>
      </c>
      <c r="D129" s="24">
        <f t="shared" ca="1" si="71"/>
        <v>2.5452425949809379</v>
      </c>
      <c r="E129" s="24">
        <f t="shared" ca="1" si="71"/>
        <v>-1.9320052571426887</v>
      </c>
      <c r="F129" s="24">
        <f t="shared" ca="1" si="71"/>
        <v>0.62109572254932699</v>
      </c>
      <c r="G129" s="24">
        <f t="shared" ca="1" si="71"/>
        <v>-1.9208458913614033</v>
      </c>
      <c r="H129" s="24">
        <f t="shared" ca="1" si="71"/>
        <v>0.21778817073008186</v>
      </c>
      <c r="I129" s="24">
        <f t="shared" ca="1" si="71"/>
        <v>7.678338550003172E-2</v>
      </c>
      <c r="J129" s="24">
        <f t="shared" ca="1" si="71"/>
        <v>-1.1737612938936524</v>
      </c>
      <c r="K129" s="24">
        <f t="shared" ca="1" si="71"/>
        <v>-4.1547228719450491E-2</v>
      </c>
      <c r="L129" s="24">
        <f t="shared" ca="1" si="71"/>
        <v>0.97178186828261581</v>
      </c>
      <c r="M129" s="24">
        <f t="shared" ca="1" si="71"/>
        <v>-0.23442801210298181</v>
      </c>
      <c r="N129" s="24">
        <f ca="1">SQRT(Inputs!$B$38)*C129+SQRT(1-Inputs!$B$38)*_xlfn.NORM.S.INV(RAND())</f>
        <v>0.15946315293737434</v>
      </c>
      <c r="O129" s="24">
        <f ca="1">SQRT(Inputs!$B$38)*D129+SQRT(1-Inputs!$B$38)*_xlfn.NORM.S.INV(RAND())</f>
        <v>1.3017708124110745</v>
      </c>
      <c r="P129" s="24">
        <f ca="1">SQRT(Inputs!$B$38)*E129+SQRT(1-Inputs!$B$38)*_xlfn.NORM.S.INV(RAND())</f>
        <v>-0.96348197024270021</v>
      </c>
      <c r="Q129" s="24">
        <f ca="1">SQRT(Inputs!$B$38)*F129+SQRT(1-Inputs!$B$38)*_xlfn.NORM.S.INV(RAND())</f>
        <v>0.35100475094664113</v>
      </c>
      <c r="R129" s="24">
        <f ca="1">SQRT(Inputs!$B$38)*G129+SQRT(1-Inputs!$B$38)*_xlfn.NORM.S.INV(RAND())</f>
        <v>-1.9275447880977414</v>
      </c>
      <c r="S129" s="24">
        <f ca="1">SQRT(Inputs!$B$38)*H129+SQRT(1-Inputs!$B$38)*_xlfn.NORM.S.INV(RAND())</f>
        <v>0.18699837198108055</v>
      </c>
      <c r="T129" s="24">
        <f ca="1">SQRT(Inputs!$B$38)*I129+SQRT(1-Inputs!$B$38)*_xlfn.NORM.S.INV(RAND())</f>
        <v>-1.241970918288992</v>
      </c>
      <c r="U129" s="24">
        <f ca="1">SQRT(Inputs!$B$38)*J129+SQRT(1-Inputs!$B$38)*_xlfn.NORM.S.INV(RAND())</f>
        <v>0.45195361265446266</v>
      </c>
      <c r="V129" s="24">
        <f ca="1">SQRT(Inputs!$B$38)*K129+SQRT(1-Inputs!$B$38)*_xlfn.NORM.S.INV(RAND())</f>
        <v>8.8955625210800554E-2</v>
      </c>
      <c r="W129" s="24">
        <f ca="1">SQRT(Inputs!$B$38)*L129+SQRT(1-Inputs!$B$38)*_xlfn.NORM.S.INV(RAND())</f>
        <v>1.9266521537396057</v>
      </c>
      <c r="X129" s="24">
        <f ca="1">SQRT(Inputs!$B$38)*M129+SQRT(1-Inputs!$B$38)*_xlfn.NORM.S.INV(RAND())</f>
        <v>-0.11441031397791195</v>
      </c>
      <c r="Y129" s="24">
        <f ca="1">SQRT(Inputs!$B$38)*C129+SQRT(1-Inputs!$B$38)*_xlfn.NORM.S.INV(RAND())</f>
        <v>0.44604137154354506</v>
      </c>
      <c r="Z129" s="24">
        <f ca="1">SQRT(Inputs!$B$38)*D129+SQRT(1-Inputs!$B$38)*_xlfn.NORM.S.INV(RAND())</f>
        <v>1.3429318630069194</v>
      </c>
      <c r="AA129" s="24">
        <f ca="1">SQRT(Inputs!$B$38)*E129+SQRT(1-Inputs!$B$38)*_xlfn.NORM.S.INV(RAND())</f>
        <v>-1.117556893393953</v>
      </c>
      <c r="AB129" s="24">
        <f ca="1">SQRT(Inputs!$B$38)*F129+SQRT(1-Inputs!$B$38)*_xlfn.NORM.S.INV(RAND())</f>
        <v>0.44199716609105882</v>
      </c>
      <c r="AC129" s="24">
        <f ca="1">SQRT(Inputs!$B$38)*G129+SQRT(1-Inputs!$B$38)*_xlfn.NORM.S.INV(RAND())</f>
        <v>-0.97920551642090115</v>
      </c>
      <c r="AD129" s="24">
        <f ca="1">SQRT(Inputs!$B$38)*H129+SQRT(1-Inputs!$B$38)*_xlfn.NORM.S.INV(RAND())</f>
        <v>1.0410929193891376</v>
      </c>
      <c r="AE129" s="24">
        <f ca="1">SQRT(Inputs!$B$38)*I129+SQRT(1-Inputs!$B$38)*_xlfn.NORM.S.INV(RAND())</f>
        <v>-0.46943350490255453</v>
      </c>
      <c r="AF129" s="24">
        <f ca="1">SQRT(Inputs!$B$38)*J129+SQRT(1-Inputs!$B$38)*_xlfn.NORM.S.INV(RAND())</f>
        <v>-0.42913441439965427</v>
      </c>
      <c r="AG129" s="24">
        <f ca="1">SQRT(Inputs!$B$38)*K129+SQRT(1-Inputs!$B$38)*_xlfn.NORM.S.INV(RAND())</f>
        <v>-7.9722830043678944E-2</v>
      </c>
      <c r="AH129" s="24">
        <f ca="1">SQRT(Inputs!$B$38)*L129+SQRT(1-Inputs!$B$38)*_xlfn.NORM.S.INV(RAND())</f>
        <v>0.47104478872800548</v>
      </c>
      <c r="AI129" s="24">
        <f ca="1">SQRT(Inputs!$B$38)*M129+SQRT(1-Inputs!$B$38)*_xlfn.NORM.S.INV(RAND())</f>
        <v>-1.0892237029735468</v>
      </c>
      <c r="AJ129" s="24">
        <f ca="1">SQRT(Inputs!$B$38)*C129+SQRT(1-Inputs!$B$38)*_xlfn.NORM.S.INV(RAND())</f>
        <v>-0.14634911739143688</v>
      </c>
      <c r="AK129" s="24">
        <f ca="1">SQRT(Inputs!$B$38)*D129+SQRT(1-Inputs!$B$38)*_xlfn.NORM.S.INV(RAND())</f>
        <v>2.6521779644706367E-2</v>
      </c>
      <c r="AL129" s="24">
        <f ca="1">SQRT(Inputs!$B$38)*E129+SQRT(1-Inputs!$B$38)*_xlfn.NORM.S.INV(RAND())</f>
        <v>-1.4082292944472321</v>
      </c>
      <c r="AM129" s="24">
        <f ca="1">SQRT(Inputs!$B$38)*F129+SQRT(1-Inputs!$B$38)*_xlfn.NORM.S.INV(RAND())</f>
        <v>0.17021849213181281</v>
      </c>
      <c r="AN129" s="24">
        <f ca="1">SQRT(Inputs!$B$38)*G129+SQRT(1-Inputs!$B$38)*_xlfn.NORM.S.INV(RAND())</f>
        <v>0.62772127761983398</v>
      </c>
      <c r="AO129" s="24">
        <f ca="1">SQRT(Inputs!$B$38)*H129+SQRT(1-Inputs!$B$38)*_xlfn.NORM.S.INV(RAND())</f>
        <v>-0.70813903304356229</v>
      </c>
      <c r="AP129" s="24">
        <f ca="1">SQRT(Inputs!$B$38)*I129+SQRT(1-Inputs!$B$38)*_xlfn.NORM.S.INV(RAND())</f>
        <v>0.11370328553981018</v>
      </c>
      <c r="AQ129" s="24">
        <f ca="1">SQRT(Inputs!$B$38)*J129+SQRT(1-Inputs!$B$38)*_xlfn.NORM.S.INV(RAND())</f>
        <v>-0.18197737259085911</v>
      </c>
      <c r="AR129" s="24">
        <f ca="1">SQRT(Inputs!$B$38)*K129+SQRT(1-Inputs!$B$38)*_xlfn.NORM.S.INV(RAND())</f>
        <v>-0.8595579526898095</v>
      </c>
      <c r="AS129" s="24">
        <f ca="1">SQRT(Inputs!$B$38)*L129+SQRT(1-Inputs!$B$38)*_xlfn.NORM.S.INV(RAND())</f>
        <v>0.55837120313598188</v>
      </c>
      <c r="AT129" s="24">
        <f ca="1">SQRT(Inputs!$B$38)*M129+SQRT(1-Inputs!$B$38)*_xlfn.NORM.S.INV(RAND())</f>
        <v>1.3764305496902587</v>
      </c>
      <c r="AU129" s="15">
        <f ca="1">Inputs!$B$6*EXP($B$8-0.5*C$5^2+C$5*N129)</f>
        <v>5091.9961681443319</v>
      </c>
      <c r="AV129" s="15">
        <f t="shared" ca="1" si="37"/>
        <v>7505.6403317336635</v>
      </c>
      <c r="AW129" s="15">
        <f t="shared" ca="1" si="38"/>
        <v>8036.5094087924235</v>
      </c>
      <c r="AX129" s="15">
        <f t="shared" ca="1" si="39"/>
        <v>10251.610843869943</v>
      </c>
      <c r="AY129" s="15">
        <f t="shared" ca="1" si="40"/>
        <v>10003.081853457075</v>
      </c>
      <c r="AZ129" s="15">
        <f t="shared" ca="1" si="41"/>
        <v>12488.576256284166</v>
      </c>
      <c r="BA129" s="15">
        <f t="shared" ca="1" si="42"/>
        <v>13419.988689747619</v>
      </c>
      <c r="BB129" s="15">
        <f t="shared" ca="1" si="43"/>
        <v>17191.231679095948</v>
      </c>
      <c r="BC129" s="15">
        <f t="shared" ca="1" si="44"/>
        <v>21236.458001173458</v>
      </c>
      <c r="BD129" s="15">
        <f t="shared" ca="1" si="45"/>
        <v>31154.036580626169</v>
      </c>
      <c r="BE129" s="15">
        <f t="shared" ca="1" si="46"/>
        <v>37779.53559539203</v>
      </c>
      <c r="BF129" s="15">
        <f ca="1">Inputs!$B$13*EXP($B$9-0.5*C$6^2+C$6*Y129)</f>
        <v>15109.755939451388</v>
      </c>
      <c r="BG129" s="15">
        <f t="shared" ca="1" si="47"/>
        <v>23464.080691505806</v>
      </c>
      <c r="BH129" s="15">
        <f t="shared" ca="1" si="48"/>
        <v>23818.296070214074</v>
      </c>
      <c r="BI129" s="15">
        <f t="shared" ca="1" si="49"/>
        <v>31209.828744853796</v>
      </c>
      <c r="BJ129" s="15">
        <f t="shared" ca="1" si="50"/>
        <v>33224.537107437696</v>
      </c>
      <c r="BK129" s="15">
        <f t="shared" ca="1" si="51"/>
        <v>46986.093533742875</v>
      </c>
      <c r="BL129" s="15">
        <f t="shared" ca="1" si="52"/>
        <v>54310.234814438627</v>
      </c>
      <c r="BM129" s="15">
        <f t="shared" ca="1" si="53"/>
        <v>63293.256465748498</v>
      </c>
      <c r="BN129" s="15">
        <f t="shared" ca="1" si="54"/>
        <v>77102.637622006776</v>
      </c>
      <c r="BO129" s="15">
        <f t="shared" ca="1" si="55"/>
        <v>100206.05566181506</v>
      </c>
      <c r="BP129" s="15">
        <f t="shared" ca="1" si="56"/>
        <v>109016.38129802347</v>
      </c>
      <c r="BQ129" s="15">
        <f ca="1">Inputs!$B$20*EXP($B$10-0.5*C$7^2+C$7*AJ129)</f>
        <v>4072.5360288271868</v>
      </c>
      <c r="BR129" s="15">
        <f t="shared" ca="1" si="57"/>
        <v>5572.6472700276199</v>
      </c>
      <c r="BS129" s="15">
        <f t="shared" ca="1" si="58"/>
        <v>5092.6074008488076</v>
      </c>
      <c r="BT129" s="15">
        <f t="shared" ca="1" si="59"/>
        <v>7342.2453765031569</v>
      </c>
      <c r="BU129" s="15">
        <f t="shared" ca="1" si="60"/>
        <v>11844.571709477676</v>
      </c>
      <c r="BV129" s="15">
        <f t="shared" ca="1" si="61"/>
        <v>14049.085588425385</v>
      </c>
      <c r="BW129" s="15">
        <f t="shared" ca="1" si="62"/>
        <v>20082.220569717545</v>
      </c>
      <c r="BX129" s="15">
        <f t="shared" ca="1" si="63"/>
        <v>27081.971049852826</v>
      </c>
      <c r="BY129" s="15">
        <f t="shared" ca="1" si="64"/>
        <v>32192.098071918062</v>
      </c>
      <c r="BZ129" s="15">
        <f t="shared" ca="1" si="65"/>
        <v>50052.935039661053</v>
      </c>
      <c r="CA129" s="15">
        <f t="shared" ca="1" si="66"/>
        <v>89791.939146629127</v>
      </c>
      <c r="CB129" s="15">
        <f ca="1">(AU129*DCF!C$10-DCF!C$5*MAX(AU129*DCF!C$10,0)-MAX(AU129-Inputs!$B$6,0)/Inputs!$B$10)*DCF!C$6</f>
        <v>1042.1491148498642</v>
      </c>
      <c r="CC129" s="15">
        <f ca="1">(AV129*DCF!D$10-DCF!D$5*MAX(AV129*DCF!D$10,0)-MAX(AV129-AU129,0)/Inputs!$B$10)*DCF!D$6</f>
        <v>1240.9450220799563</v>
      </c>
      <c r="CD129" s="15">
        <f ca="1">(AW129*DCF!E$10-DCF!E$5*MAX(AW129*DCF!E$10,0)-MAX(AW129-AV129,0)/Inputs!$B$10)*DCF!E$6</f>
        <v>1735.9283916948098</v>
      </c>
      <c r="CE129" s="15">
        <f ca="1">(AX129*DCF!F$10-DCF!F$5*MAX(AX129*DCF!F$10,0)-MAX(AX129-AW129,0)/Inputs!$B$10)*DCF!F$6</f>
        <v>1777.0026195623677</v>
      </c>
      <c r="CF129" s="15">
        <f ca="1">(AY129*DCF!G$10-DCF!G$5*MAX(AY129*DCF!G$10,0)-MAX(AY129-AX129,0)/Inputs!$B$10)*DCF!G$6</f>
        <v>2061.0334694457279</v>
      </c>
      <c r="CG129" s="15">
        <f ca="1">(AZ129*DCF!H$10-DCF!H$5*MAX(AZ129*DCF!H$10,0)-MAX(AZ129-AY129,0)/Inputs!$B$10)*DCF!H$6</f>
        <v>1983.321948386842</v>
      </c>
      <c r="CH129" s="15">
        <f ca="1">(BA129*DCF!I$10-DCF!I$5*MAX(BA129*DCF!I$10,0)-MAX(BA129-AZ129,0)/Inputs!$B$10)*DCF!I$6</f>
        <v>2298.55809810562</v>
      </c>
      <c r="CI129" s="15">
        <f ca="1">(BB129*DCF!J$10-DCF!J$5*MAX(BB129*DCF!J$10,0)-MAX(BB129-BA129,0)/Inputs!$B$10)*DCF!J$6</f>
        <v>2378.5855154268161</v>
      </c>
      <c r="CJ129" s="15">
        <f ca="1">(BC129*DCF!K$10-DCF!K$5*MAX(BC129*DCF!K$10,0)-MAX(BC129-BB129,0)/Inputs!$B$10)*DCF!K$6</f>
        <v>2852.4585732796263</v>
      </c>
      <c r="CK129" s="15">
        <f ca="1">(BD129*DCF!L$10-DCF!L$5*MAX(BD129*DCF!L$10,0)-MAX(BD129-BC129,0)/Inputs!$B$10)*DCF!L$6</f>
        <v>3416.1176505788203</v>
      </c>
      <c r="CL129" s="15">
        <f ca="1">(BE129*DCF!M$10-DCF!M$5*MAX(BE129*DCF!M$10,0)-MAX(BE129-BD129,0)/Inputs!$B$10)*DCF!M$6</f>
        <v>4539.6944646259526</v>
      </c>
      <c r="CM129" s="15">
        <f ca="1">(BF129*DCF!C$28-DCF!C$5*MAX(BF129*DCF!C$28,0)-MAX(BF129-Inputs!$B$13,0)/Inputs!$B$17)*DCF!C$6</f>
        <v>3751.639543535699</v>
      </c>
      <c r="CN129" s="15">
        <f ca="1">(BG129*DCF!D$28-DCF!D$5*MAX(BG129*DCF!D$28,0)-MAX(BG129-BF129,0)/Inputs!$B$17)*DCF!D$6</f>
        <v>5128.3524225012088</v>
      </c>
      <c r="CO129" s="15">
        <f ca="1">(BH129*DCF!E$28-DCF!E$5*MAX(BH129*DCF!E$28,0)-MAX(BH129-BG129,0)/Inputs!$B$17)*DCF!E$6</f>
        <v>6675.9545907806587</v>
      </c>
      <c r="CP129" s="15">
        <f ca="1">(BI129*DCF!F$28-DCF!F$5*MAX(BI129*DCF!F$28,0)-MAX(BI129-BH129,0)/Inputs!$B$17)*DCF!F$6</f>
        <v>7126.9010549164832</v>
      </c>
      <c r="CQ129" s="15">
        <f ca="1">(BJ129*DCF!G$28-DCF!G$5*MAX(BJ129*DCF!G$28,0)-MAX(BJ129-BI129,0)/Inputs!$B$17)*DCF!G$6</f>
        <v>8281.5041826631877</v>
      </c>
      <c r="CR129" s="15">
        <f ca="1">(BK129*DCF!H$28-DCF!H$5*MAX(BK129*DCF!H$28,0)-MAX(BK129-BJ129,0)/Inputs!$B$17)*DCF!H$6</f>
        <v>9482.01964518352</v>
      </c>
      <c r="CS129" s="15">
        <f ca="1">(BL129*DCF!I$28-DCF!I$5*MAX(BL129*DCF!I$28,0)-MAX(BL129-BK129,0)/Inputs!$B$17)*DCF!I$6</f>
        <v>11719.977850470681</v>
      </c>
      <c r="CT129" s="15">
        <f ca="1">(BM129*DCF!J$28-DCF!J$5*MAX(BM129*DCF!J$28,0)-MAX(BM129-BL129,0)/Inputs!$B$17)*DCF!J$6</f>
        <v>12928.575281455371</v>
      </c>
      <c r="CU129" s="15">
        <f ca="1">(BN129*DCF!K$28-DCF!K$5*MAX(BN129*DCF!K$28,0)-MAX(BN129-BM129,0)/Inputs!$B$17)*DCF!K$6</f>
        <v>14591.319034209344</v>
      </c>
      <c r="CV129" s="15">
        <f ca="1">(BO129*DCF!L$28-DCF!L$5*MAX(BO129*DCF!L$28,0)-MAX(BO129-BN129,0)/Inputs!$B$17)*DCF!L$6</f>
        <v>17379.021141150482</v>
      </c>
      <c r="CW129" s="15">
        <f ca="1">(BP129*DCF!M$28-DCF!M$5*MAX(BP129*DCF!M$28,0)-MAX(BP129-BO129,0)/Inputs!$B$17)*DCF!M$6</f>
        <v>19590.568639221736</v>
      </c>
      <c r="CX129" s="15">
        <f ca="1">(BQ129*DCF!C$46-DCF!C$5*MAX(BQ129*DCF!C$46,0)-MAX(BQ129-Inputs!$B$20,0)/Inputs!$B$24)*DCF!C$6</f>
        <v>-1343.0965557694135</v>
      </c>
      <c r="CY129" s="15">
        <f ca="1">(BR129*DCF!D$46-DCF!D$5*MAX(BR129*DCF!D$46,0)-MAX(BR129-BQ129,0)/Inputs!$B$24)*DCF!D$6</f>
        <v>-1591.2059477458329</v>
      </c>
      <c r="CZ129" s="15">
        <f ca="1">(BS129*DCF!E$46-DCF!E$5*MAX(BS129*DCF!E$46,0)-MAX(BS129-BR129,0)/Inputs!$B$24)*DCF!E$6</f>
        <v>-602.20969204510243</v>
      </c>
      <c r="DA129" s="15">
        <f ca="1">(BT129*DCF!F$46-DCF!F$5*MAX(BT129*DCF!F$46,0)-MAX(BT129-BS129,0)/Inputs!$B$24)*DCF!F$6</f>
        <v>-1353.8730329505006</v>
      </c>
      <c r="DB129" s="15">
        <f ca="1">(BU129*DCF!G$46-DCF!G$5*MAX(BU129*DCF!G$46,0)-MAX(BU129-BT129,0)/Inputs!$B$24)*DCF!G$6</f>
        <v>-1912.9216135965426</v>
      </c>
      <c r="DC129" s="15">
        <f ca="1">(BV129*DCF!H$46-DCF!H$5*MAX(BV129*DCF!H$46,0)-MAX(BV129-BU129,0)/Inputs!$B$24)*DCF!H$6</f>
        <v>-685.03918060236242</v>
      </c>
      <c r="DD129" s="15">
        <f ca="1">(BW129*DCF!I$46-DCF!I$5*MAX(BW129*DCF!I$46,0)-MAX(BW129-BV129,0)/Inputs!$B$24)*DCF!I$6</f>
        <v>-1268.0729906522104</v>
      </c>
      <c r="DE129" s="15">
        <f ca="1">(BX129*DCF!J$46-DCF!J$5*MAX(BX129*DCF!J$46,0)-MAX(BX129-BW129,0)/Inputs!$B$24)*DCF!J$6</f>
        <v>-720.20569467345626</v>
      </c>
      <c r="DF129" s="15">
        <f ca="1">(BY129*DCF!K$46-DCF!K$5*MAX(BY129*DCF!K$46,0)-MAX(BY129-BX129,0)/Inputs!$B$24)*DCF!K$6</f>
        <v>587.07496756620833</v>
      </c>
      <c r="DG129" s="15">
        <f ca="1">(BZ129*DCF!L$46-DCF!L$5*MAX(BZ129*DCF!L$46,0)-MAX(BZ129-BY129,0)/Inputs!$B$24)*DCF!L$6</f>
        <v>-582.03870039803655</v>
      </c>
      <c r="DH129" s="15">
        <f ca="1">(CA129*DCF!M$46-DCF!M$5*MAX(CA129*DCF!M$46,0)-MAX(CA129-BZ129,0)/Inputs!$B$24)*DCF!M$6</f>
        <v>-1268.3495860826561</v>
      </c>
      <c r="DI129" s="15">
        <f ca="1">SUM(CB129:CL129)+BE129*DCF!M$10*(1+Inputs!$B$30)*(1-Inputs!$B$33)*(1-Inputs!$B$30/Inputs!$B$31)/(Inputs!$B$29-Inputs!$B$30)*DCF!M$6</f>
        <v>130466.74201265145</v>
      </c>
      <c r="DJ129" s="15">
        <f ca="1">SUM(CM129:CW129)+BP129*DCF!M$28*(1+Inputs!$B$30)*(1-Inputs!$B$33)*(1-Inputs!$B$30/Inputs!$B$31)/(Inputs!$B$29-Inputs!$B$30)*DCF!M$6</f>
        <v>521181.20771249005</v>
      </c>
      <c r="DK129" s="15">
        <f ca="1">SUM(CX129:DH129)+CA129*DCF!M$46*(1+Inputs!$B$30)*(1-Inputs!$B$33)*(1-Inputs!$B$30/Inputs!$B$31)/(Inputs!$B$29-Inputs!$B$30)*DCF!M$6</f>
        <v>128089.03642890634</v>
      </c>
      <c r="DM129" s="15">
        <f ca="1">DI129+DJ129+DK129+Inputs!$B$34+Inputs!$B$36-Inputs!$B$35</f>
        <v>856587.98615404789</v>
      </c>
    </row>
    <row r="130" spans="1:117" x14ac:dyDescent="0.75">
      <c r="A130" s="11">
        <v>117</v>
      </c>
      <c r="C130" s="24">
        <f t="shared" ca="1" si="71"/>
        <v>0.14755002846605692</v>
      </c>
      <c r="D130" s="24">
        <f t="shared" ca="1" si="71"/>
        <v>0.59796593204111248</v>
      </c>
      <c r="E130" s="24">
        <f t="shared" ca="1" si="71"/>
        <v>1.1663611996491259</v>
      </c>
      <c r="F130" s="24">
        <f t="shared" ca="1" si="71"/>
        <v>0.877994117246786</v>
      </c>
      <c r="G130" s="24">
        <f t="shared" ca="1" si="71"/>
        <v>-0.43035147101973814</v>
      </c>
      <c r="H130" s="24">
        <f t="shared" ca="1" si="71"/>
        <v>0.71552818918303374</v>
      </c>
      <c r="I130" s="24">
        <f t="shared" ca="1" si="71"/>
        <v>-0.50165558308116964</v>
      </c>
      <c r="J130" s="24">
        <f t="shared" ca="1" si="71"/>
        <v>-0.77596197216564045</v>
      </c>
      <c r="K130" s="24">
        <f t="shared" ca="1" si="71"/>
        <v>-0.79948352564758374</v>
      </c>
      <c r="L130" s="24">
        <f t="shared" ca="1" si="71"/>
        <v>-0.60726243192236706</v>
      </c>
      <c r="M130" s="24">
        <f t="shared" ca="1" si="71"/>
        <v>-0.3671866807988825</v>
      </c>
      <c r="N130" s="24">
        <f ca="1">SQRT(Inputs!$B$38)*C130+SQRT(1-Inputs!$B$38)*_xlfn.NORM.S.INV(RAND())</f>
        <v>1.0866251085884819</v>
      </c>
      <c r="O130" s="24">
        <f ca="1">SQRT(Inputs!$B$38)*D130+SQRT(1-Inputs!$B$38)*_xlfn.NORM.S.INV(RAND())</f>
        <v>-1.2702242292320443</v>
      </c>
      <c r="P130" s="24">
        <f ca="1">SQRT(Inputs!$B$38)*E130+SQRT(1-Inputs!$B$38)*_xlfn.NORM.S.INV(RAND())</f>
        <v>-0.7046484904839857</v>
      </c>
      <c r="Q130" s="24">
        <f ca="1">SQRT(Inputs!$B$38)*F130+SQRT(1-Inputs!$B$38)*_xlfn.NORM.S.INV(RAND())</f>
        <v>0.77492513631012105</v>
      </c>
      <c r="R130" s="24">
        <f ca="1">SQRT(Inputs!$B$38)*G130+SQRT(1-Inputs!$B$38)*_xlfn.NORM.S.INV(RAND())</f>
        <v>1.2997171726456862</v>
      </c>
      <c r="S130" s="24">
        <f ca="1">SQRT(Inputs!$B$38)*H130+SQRT(1-Inputs!$B$38)*_xlfn.NORM.S.INV(RAND())</f>
        <v>0.14183784428335883</v>
      </c>
      <c r="T130" s="24">
        <f ca="1">SQRT(Inputs!$B$38)*I130+SQRT(1-Inputs!$B$38)*_xlfn.NORM.S.INV(RAND())</f>
        <v>0.24310043976145002</v>
      </c>
      <c r="U130" s="24">
        <f ca="1">SQRT(Inputs!$B$38)*J130+SQRT(1-Inputs!$B$38)*_xlfn.NORM.S.INV(RAND())</f>
        <v>1.4078274114293354E-2</v>
      </c>
      <c r="V130" s="24">
        <f ca="1">SQRT(Inputs!$B$38)*K130+SQRT(1-Inputs!$B$38)*_xlfn.NORM.S.INV(RAND())</f>
        <v>-0.28814320096923268</v>
      </c>
      <c r="W130" s="24">
        <f ca="1">SQRT(Inputs!$B$38)*L130+SQRT(1-Inputs!$B$38)*_xlfn.NORM.S.INV(RAND())</f>
        <v>-1.4402259175279188</v>
      </c>
      <c r="X130" s="24">
        <f ca="1">SQRT(Inputs!$B$38)*M130+SQRT(1-Inputs!$B$38)*_xlfn.NORM.S.INV(RAND())</f>
        <v>-1.1607036182256432</v>
      </c>
      <c r="Y130" s="24">
        <f ca="1">SQRT(Inputs!$B$38)*C130+SQRT(1-Inputs!$B$38)*_xlfn.NORM.S.INV(RAND())</f>
        <v>-0.84466995160811431</v>
      </c>
      <c r="Z130" s="24">
        <f ca="1">SQRT(Inputs!$B$38)*D130+SQRT(1-Inputs!$B$38)*_xlfn.NORM.S.INV(RAND())</f>
        <v>0.10080061416500885</v>
      </c>
      <c r="AA130" s="24">
        <f ca="1">SQRT(Inputs!$B$38)*E130+SQRT(1-Inputs!$B$38)*_xlfn.NORM.S.INV(RAND())</f>
        <v>-0.41737684259241903</v>
      </c>
      <c r="AB130" s="24">
        <f ca="1">SQRT(Inputs!$B$38)*F130+SQRT(1-Inputs!$B$38)*_xlfn.NORM.S.INV(RAND())</f>
        <v>-0.47225018694536308</v>
      </c>
      <c r="AC130" s="24">
        <f ca="1">SQRT(Inputs!$B$38)*G130+SQRT(1-Inputs!$B$38)*_xlfn.NORM.S.INV(RAND())</f>
        <v>-0.27784038616965845</v>
      </c>
      <c r="AD130" s="24">
        <f ca="1">SQRT(Inputs!$B$38)*H130+SQRT(1-Inputs!$B$38)*_xlfn.NORM.S.INV(RAND())</f>
        <v>-0.25248355023780389</v>
      </c>
      <c r="AE130" s="24">
        <f ca="1">SQRT(Inputs!$B$38)*I130+SQRT(1-Inputs!$B$38)*_xlfn.NORM.S.INV(RAND())</f>
        <v>1.6790392819651558</v>
      </c>
      <c r="AF130" s="24">
        <f ca="1">SQRT(Inputs!$B$38)*J130+SQRT(1-Inputs!$B$38)*_xlfn.NORM.S.INV(RAND())</f>
        <v>0.80438590485530814</v>
      </c>
      <c r="AG130" s="24">
        <f ca="1">SQRT(Inputs!$B$38)*K130+SQRT(1-Inputs!$B$38)*_xlfn.NORM.S.INV(RAND())</f>
        <v>-0.3334750278393338</v>
      </c>
      <c r="AH130" s="24">
        <f ca="1">SQRT(Inputs!$B$38)*L130+SQRT(1-Inputs!$B$38)*_xlfn.NORM.S.INV(RAND())</f>
        <v>-0.87527679100275646</v>
      </c>
      <c r="AI130" s="24">
        <f ca="1">SQRT(Inputs!$B$38)*M130+SQRT(1-Inputs!$B$38)*_xlfn.NORM.S.INV(RAND())</f>
        <v>0.13786963638854477</v>
      </c>
      <c r="AJ130" s="24">
        <f ca="1">SQRT(Inputs!$B$38)*C130+SQRT(1-Inputs!$B$38)*_xlfn.NORM.S.INV(RAND())</f>
        <v>1.2460926052372594</v>
      </c>
      <c r="AK130" s="24">
        <f ca="1">SQRT(Inputs!$B$38)*D130+SQRT(1-Inputs!$B$38)*_xlfn.NORM.S.INV(RAND())</f>
        <v>0.50260372405079035</v>
      </c>
      <c r="AL130" s="24">
        <f ca="1">SQRT(Inputs!$B$38)*E130+SQRT(1-Inputs!$B$38)*_xlfn.NORM.S.INV(RAND())</f>
        <v>-0.65206527852853469</v>
      </c>
      <c r="AM130" s="24">
        <f ca="1">SQRT(Inputs!$B$38)*F130+SQRT(1-Inputs!$B$38)*_xlfn.NORM.S.INV(RAND())</f>
        <v>9.2518206939424086E-2</v>
      </c>
      <c r="AN130" s="24">
        <f ca="1">SQRT(Inputs!$B$38)*G130+SQRT(1-Inputs!$B$38)*_xlfn.NORM.S.INV(RAND())</f>
        <v>-0.76727870497117878</v>
      </c>
      <c r="AO130" s="24">
        <f ca="1">SQRT(Inputs!$B$38)*H130+SQRT(1-Inputs!$B$38)*_xlfn.NORM.S.INV(RAND())</f>
        <v>0.23635871800950375</v>
      </c>
      <c r="AP130" s="24">
        <f ca="1">SQRT(Inputs!$B$38)*I130+SQRT(1-Inputs!$B$38)*_xlfn.NORM.S.INV(RAND())</f>
        <v>-0.95318165565069013</v>
      </c>
      <c r="AQ130" s="24">
        <f ca="1">SQRT(Inputs!$B$38)*J130+SQRT(1-Inputs!$B$38)*_xlfn.NORM.S.INV(RAND())</f>
        <v>7.2967711437094906E-2</v>
      </c>
      <c r="AR130" s="24">
        <f ca="1">SQRT(Inputs!$B$38)*K130+SQRT(1-Inputs!$B$38)*_xlfn.NORM.S.INV(RAND())</f>
        <v>-1.5789305656322967</v>
      </c>
      <c r="AS130" s="24">
        <f ca="1">SQRT(Inputs!$B$38)*L130+SQRT(1-Inputs!$B$38)*_xlfn.NORM.S.INV(RAND())</f>
        <v>-0.78124700189587415</v>
      </c>
      <c r="AT130" s="24">
        <f ca="1">SQRT(Inputs!$B$38)*M130+SQRT(1-Inputs!$B$38)*_xlfn.NORM.S.INV(RAND())</f>
        <v>0.98302275487150337</v>
      </c>
      <c r="AU130" s="15">
        <f ca="1">Inputs!$B$6*EXP($B$8-0.5*C$5^2+C$5*N130)</f>
        <v>5916.5439443596651</v>
      </c>
      <c r="AV130" s="15">
        <f t="shared" ca="1" si="37"/>
        <v>5974.9262365630739</v>
      </c>
      <c r="AW130" s="15">
        <f t="shared" ca="1" si="38"/>
        <v>6624.8224199765336</v>
      </c>
      <c r="AX130" s="15">
        <f t="shared" ca="1" si="39"/>
        <v>8910.4538873378115</v>
      </c>
      <c r="AY130" s="15">
        <f t="shared" ca="1" si="40"/>
        <v>12674.458835882346</v>
      </c>
      <c r="AZ130" s="15">
        <f t="shared" ca="1" si="41"/>
        <v>15745.221117057725</v>
      </c>
      <c r="BA130" s="15">
        <f t="shared" ca="1" si="42"/>
        <v>19764.64977919494</v>
      </c>
      <c r="BB130" s="15">
        <f t="shared" ca="1" si="43"/>
        <v>24232.109163183915</v>
      </c>
      <c r="BC130" s="15">
        <f t="shared" ca="1" si="44"/>
        <v>28864.060064485409</v>
      </c>
      <c r="BD130" s="15">
        <f t="shared" ca="1" si="45"/>
        <v>30904.6185317501</v>
      </c>
      <c r="BE130" s="15">
        <f t="shared" ca="1" si="46"/>
        <v>34070.525740520003</v>
      </c>
      <c r="BF130" s="15">
        <f ca="1">Inputs!$B$13*EXP($B$9-0.5*C$6^2+C$6*Y130)</f>
        <v>11698.493644158676</v>
      </c>
      <c r="BG130" s="15">
        <f t="shared" ca="1" si="47"/>
        <v>14519.056818412304</v>
      </c>
      <c r="BH130" s="15">
        <f t="shared" ca="1" si="48"/>
        <v>16553.132308028467</v>
      </c>
      <c r="BI130" s="15">
        <f t="shared" ca="1" si="49"/>
        <v>18842.857230006957</v>
      </c>
      <c r="BJ130" s="15">
        <f t="shared" ca="1" si="50"/>
        <v>22193.249568463762</v>
      </c>
      <c r="BK130" s="15">
        <f t="shared" ca="1" si="51"/>
        <v>26317.638925791798</v>
      </c>
      <c r="BL130" s="15">
        <f t="shared" ca="1" si="52"/>
        <v>40186.234780074403</v>
      </c>
      <c r="BM130" s="15">
        <f t="shared" ca="1" si="53"/>
        <v>54588.75233296871</v>
      </c>
      <c r="BN130" s="15">
        <f t="shared" ca="1" si="54"/>
        <v>64507.270966983553</v>
      </c>
      <c r="BO130" s="15">
        <f t="shared" ca="1" si="55"/>
        <v>71691.510845917102</v>
      </c>
      <c r="BP130" s="15">
        <f t="shared" ca="1" si="56"/>
        <v>89627.940732781877</v>
      </c>
      <c r="BQ130" s="15">
        <f ca="1">Inputs!$B$20*EXP($B$10-0.5*C$7^2+C$7*AJ130)</f>
        <v>6673.4761210646202</v>
      </c>
      <c r="BR130" s="15">
        <f t="shared" ca="1" si="57"/>
        <v>10622.127196580084</v>
      </c>
      <c r="BS130" s="15">
        <f t="shared" ca="1" si="58"/>
        <v>12061.656621064671</v>
      </c>
      <c r="BT130" s="15">
        <f t="shared" ca="1" si="59"/>
        <v>17038.968804510856</v>
      </c>
      <c r="BU130" s="15">
        <f t="shared" ca="1" si="60"/>
        <v>19612.753160509779</v>
      </c>
      <c r="BV130" s="15">
        <f t="shared" ca="1" si="61"/>
        <v>28779.451262360013</v>
      </c>
      <c r="BW130" s="15">
        <f t="shared" ca="1" si="62"/>
        <v>32823.141839162825</v>
      </c>
      <c r="BX130" s="15">
        <f t="shared" ca="1" si="63"/>
        <v>46584.928264014066</v>
      </c>
      <c r="BY130" s="15">
        <f t="shared" ca="1" si="64"/>
        <v>48254.837660051307</v>
      </c>
      <c r="BZ130" s="15">
        <f t="shared" ca="1" si="65"/>
        <v>58650.088106395589</v>
      </c>
      <c r="CA130" s="15">
        <f t="shared" ca="1" si="66"/>
        <v>98110.487015816703</v>
      </c>
      <c r="CB130" s="15">
        <f ca="1">(AU130*DCF!C$10-DCF!C$5*MAX(AU130*DCF!C$10,0)-MAX(AU130-Inputs!$B$6,0)/Inputs!$B$10)*DCF!C$6</f>
        <v>1036.2699422373748</v>
      </c>
      <c r="CC130" s="15">
        <f ca="1">(AV130*DCF!D$10-DCF!D$5*MAX(AV130*DCF!D$10,0)-MAX(AV130-AU130,0)/Inputs!$B$10)*DCF!D$6</f>
        <v>1442.1127973850389</v>
      </c>
      <c r="CD130" s="15">
        <f ca="1">(AW130*DCF!E$10-DCF!E$5*MAX(AW130*DCF!E$10,0)-MAX(AW130-AV130,0)/Inputs!$B$10)*DCF!E$6</f>
        <v>1383.1825046795495</v>
      </c>
      <c r="CE130" s="15">
        <f ca="1">(AX130*DCF!F$10-DCF!F$5*MAX(AX130*DCF!F$10,0)-MAX(AX130-AW130,0)/Inputs!$B$10)*DCF!F$6</f>
        <v>1469.5546422570862</v>
      </c>
      <c r="CF130" s="15">
        <f ca="1">(AY130*DCF!G$10-DCF!G$5*MAX(AY130*DCF!G$10,0)-MAX(AY130-AX130,0)/Inputs!$B$10)*DCF!G$6</f>
        <v>1887.9367798400112</v>
      </c>
      <c r="CG130" s="15">
        <f ca="1">(AZ130*DCF!H$10-DCF!H$5*MAX(AZ130*DCF!H$10,0)-MAX(AZ130-AY130,0)/Inputs!$B$10)*DCF!H$6</f>
        <v>2511.6770799237493</v>
      </c>
      <c r="CH130" s="15">
        <f ca="1">(BA130*DCF!I$10-DCF!I$5*MAX(BA130*DCF!I$10,0)-MAX(BA130-AZ130,0)/Inputs!$B$10)*DCF!I$6</f>
        <v>2950.9533693964163</v>
      </c>
      <c r="CI130" s="15">
        <f ca="1">(BB130*DCF!J$10-DCF!J$5*MAX(BB130*DCF!J$10,0)-MAX(BB130-BA130,0)/Inputs!$B$10)*DCF!J$6</f>
        <v>3481.3163069333068</v>
      </c>
      <c r="CJ130" s="15">
        <f ca="1">(BC130*DCF!K$10-DCF!K$5*MAX(BC130*DCF!K$10,0)-MAX(BC130-BB130,0)/Inputs!$B$10)*DCF!K$6</f>
        <v>3998.2474959771789</v>
      </c>
      <c r="CK130" s="15">
        <f ca="1">(BD130*DCF!L$10-DCF!L$5*MAX(BD130*DCF!L$10,0)-MAX(BD130-BC130,0)/Inputs!$B$10)*DCF!L$6</f>
        <v>4397.1269064663757</v>
      </c>
      <c r="CL130" s="15">
        <f ca="1">(BE130*DCF!M$10-DCF!M$5*MAX(BE130*DCF!M$10,0)-MAX(BE130-BD130,0)/Inputs!$B$10)*DCF!M$6</f>
        <v>4429.5904082407833</v>
      </c>
      <c r="CM130" s="15">
        <f ca="1">(BF130*DCF!C$28-DCF!C$5*MAX(BF130*DCF!C$28,0)-MAX(BF130-Inputs!$B$13,0)/Inputs!$B$17)*DCF!C$6</f>
        <v>3498.365054029684</v>
      </c>
      <c r="CN130" s="15">
        <f ca="1">(BG130*DCF!D$28-DCF!D$5*MAX(BG130*DCF!D$28,0)-MAX(BG130-BF130,0)/Inputs!$B$17)*DCF!D$6</f>
        <v>3674.4416509687503</v>
      </c>
      <c r="CO130" s="15">
        <f ca="1">(BH130*DCF!E$28-DCF!E$5*MAX(BH130*DCF!E$28,0)-MAX(BH130-BG130,0)/Inputs!$B$17)*DCF!E$6</f>
        <v>4287.2535416508135</v>
      </c>
      <c r="CP130" s="15">
        <f ca="1">(BI130*DCF!F$28-DCF!F$5*MAX(BI130*DCF!F$28,0)-MAX(BI130-BH130,0)/Inputs!$B$17)*DCF!F$6</f>
        <v>4698.4587869264924</v>
      </c>
      <c r="CQ130" s="15">
        <f ca="1">(BJ130*DCF!G$28-DCF!G$5*MAX(BJ130*DCF!G$28,0)-MAX(BJ130-BI130,0)/Inputs!$B$17)*DCF!G$6</f>
        <v>5194.7040867437308</v>
      </c>
      <c r="CR130" s="15">
        <f ca="1">(BK130*DCF!H$28-DCF!H$5*MAX(BK130*DCF!H$28,0)-MAX(BK130-BJ130,0)/Inputs!$B$17)*DCF!H$6</f>
        <v>5867.8281005866693</v>
      </c>
      <c r="CS130" s="15">
        <f ca="1">(BL130*DCF!I$28-DCF!I$5*MAX(BL130*DCF!I$28,0)-MAX(BL130-BK130,0)/Inputs!$B$17)*DCF!I$6</f>
        <v>7459.3464802733306</v>
      </c>
      <c r="CT130" s="15">
        <f ca="1">(BM130*DCF!J$28-DCF!J$5*MAX(BM130*DCF!J$28,0)-MAX(BM130-BL130,0)/Inputs!$B$17)*DCF!J$6</f>
        <v>10268.167357518996</v>
      </c>
      <c r="CU130" s="15">
        <f ca="1">(BN130*DCF!K$28-DCF!K$5*MAX(BN130*DCF!K$28,0)-MAX(BN130-BM130,0)/Inputs!$B$17)*DCF!K$6</f>
        <v>12407.967616108848</v>
      </c>
      <c r="CV130" s="15">
        <f ca="1">(BO130*DCF!L$28-DCF!L$5*MAX(BO130*DCF!L$28,0)-MAX(BO130-BN130,0)/Inputs!$B$17)*DCF!L$6</f>
        <v>13491.052487590214</v>
      </c>
      <c r="CW130" s="15">
        <f ca="1">(BP130*DCF!M$28-DCF!M$5*MAX(BP130*DCF!M$28,0)-MAX(BP130-BO130,0)/Inputs!$B$17)*DCF!M$6</f>
        <v>14988.687994946677</v>
      </c>
      <c r="CX130" s="15">
        <f ca="1">(BQ130*DCF!C$46-DCF!C$5*MAX(BQ130*DCF!C$46,0)-MAX(BQ130-Inputs!$B$20,0)/Inputs!$B$24)*DCF!C$6</f>
        <v>-3145.1335711764109</v>
      </c>
      <c r="CY130" s="15">
        <f ca="1">(BR130*DCF!D$46-DCF!D$5*MAX(BR130*DCF!D$46,0)-MAX(BR130-BQ130,0)/Inputs!$B$24)*DCF!D$6</f>
        <v>-3497.8060383905181</v>
      </c>
      <c r="CZ130" s="15">
        <f ca="1">(BS130*DCF!E$46-DCF!E$5*MAX(BS130*DCF!E$46,0)-MAX(BS130-BR130,0)/Inputs!$B$24)*DCF!E$6</f>
        <v>-1993.7347658742715</v>
      </c>
      <c r="DA130" s="15">
        <f ca="1">(BT130*DCF!F$46-DCF!F$5*MAX(BT130*DCF!F$46,0)-MAX(BT130-BS130,0)/Inputs!$B$24)*DCF!F$6</f>
        <v>-3053.2821477566954</v>
      </c>
      <c r="DB130" s="15">
        <f ca="1">(BU130*DCF!G$46-DCF!G$5*MAX(BU130*DCF!G$46,0)-MAX(BU130-BT130,0)/Inputs!$B$24)*DCF!G$6</f>
        <v>-1525.5044718391052</v>
      </c>
      <c r="DC130" s="15">
        <f ca="1">(BV130*DCF!H$46-DCF!H$5*MAX(BV130*DCF!H$46,0)-MAX(BV130-BU130,0)/Inputs!$B$24)*DCF!H$6</f>
        <v>-2848.4952698588409</v>
      </c>
      <c r="DD130" s="15">
        <f ca="1">(BW130*DCF!I$46-DCF!I$5*MAX(BW130*DCF!I$46,0)-MAX(BW130-BV130,0)/Inputs!$B$24)*DCF!I$6</f>
        <v>-402.72395011914847</v>
      </c>
      <c r="DE130" s="15">
        <f ca="1">(BX130*DCF!J$46-DCF!J$5*MAX(BX130*DCF!J$46,0)-MAX(BX130-BW130,0)/Inputs!$B$24)*DCF!J$6</f>
        <v>-1695.2920440306452</v>
      </c>
      <c r="DF130" s="15">
        <f ca="1">(BY130*DCF!K$46-DCF!K$5*MAX(BY130*DCF!K$46,0)-MAX(BY130-BX130,0)/Inputs!$B$24)*DCF!K$6</f>
        <v>2347.3938695779693</v>
      </c>
      <c r="DG130" s="15">
        <f ca="1">(BZ130*DCF!L$46-DCF!L$5*MAX(BZ130*DCF!L$46,0)-MAX(BZ130-BY130,0)/Inputs!$B$24)*DCF!L$6</f>
        <v>1701.7299194962591</v>
      </c>
      <c r="DH130" s="15">
        <f ca="1">(CA130*DCF!M$46-DCF!M$5*MAX(CA130*DCF!M$46,0)-MAX(CA130-BZ130,0)/Inputs!$B$24)*DCF!M$6</f>
        <v>-557.96394433921182</v>
      </c>
      <c r="DI130" s="15">
        <f ca="1">SUM(CB130:CL130)+BE130*DCF!M$10*(1+Inputs!$B$30)*(1-Inputs!$B$33)*(1-Inputs!$B$30/Inputs!$B$31)/(Inputs!$B$29-Inputs!$B$30)*DCF!M$6</f>
        <v>123806.69190526528</v>
      </c>
      <c r="DJ130" s="15">
        <f ca="1">SUM(CM130:CW130)+BP130*DCF!M$28*(1+Inputs!$B$30)*(1-Inputs!$B$33)*(1-Inputs!$B$30/Inputs!$B$31)/(Inputs!$B$29-Inputs!$B$30)*DCF!M$6</f>
        <v>418417.26551221055</v>
      </c>
      <c r="DK130" s="15">
        <f ca="1">SUM(CX130:DH130)+CA130*DCF!M$46*(1+Inputs!$B$30)*(1-Inputs!$B$33)*(1-Inputs!$B$30/Inputs!$B$31)/(Inputs!$B$29-Inputs!$B$30)*DCF!M$6</f>
        <v>137019.62244229933</v>
      </c>
      <c r="DM130" s="15">
        <f ca="1">DI130+DJ130+DK130+Inputs!$B$34+Inputs!$B$36-Inputs!$B$35</f>
        <v>756094.57985977526</v>
      </c>
    </row>
    <row r="131" spans="1:117" x14ac:dyDescent="0.75">
      <c r="A131" s="11">
        <v>118</v>
      </c>
      <c r="C131" s="24">
        <f t="shared" ca="1" si="71"/>
        <v>-1.1798069330560366</v>
      </c>
      <c r="D131" s="24">
        <f t="shared" ca="1" si="71"/>
        <v>1.3299528792867024</v>
      </c>
      <c r="E131" s="24">
        <f t="shared" ca="1" si="71"/>
        <v>-6.3039730903848137E-2</v>
      </c>
      <c r="F131" s="24">
        <f t="shared" ca="1" si="71"/>
        <v>-1.5398740811523079</v>
      </c>
      <c r="G131" s="24">
        <f t="shared" ca="1" si="71"/>
        <v>1.7660425536092463</v>
      </c>
      <c r="H131" s="24">
        <f t="shared" ca="1" si="71"/>
        <v>2.1280188647764957</v>
      </c>
      <c r="I131" s="24">
        <f t="shared" ca="1" si="71"/>
        <v>-2.2400553779751333</v>
      </c>
      <c r="J131" s="24">
        <f t="shared" ca="1" si="71"/>
        <v>-0.53676882871666953</v>
      </c>
      <c r="K131" s="24">
        <f t="shared" ca="1" si="71"/>
        <v>-1.1370078093895815</v>
      </c>
      <c r="L131" s="24">
        <f t="shared" ca="1" si="71"/>
        <v>-0.84824214379567997</v>
      </c>
      <c r="M131" s="24">
        <f t="shared" ca="1" si="71"/>
        <v>-1.0039022484058733</v>
      </c>
      <c r="N131" s="24">
        <f ca="1">SQRT(Inputs!$B$38)*C131+SQRT(1-Inputs!$B$38)*_xlfn.NORM.S.INV(RAND())</f>
        <v>-0.32051787219032485</v>
      </c>
      <c r="O131" s="24">
        <f ca="1">SQRT(Inputs!$B$38)*D131+SQRT(1-Inputs!$B$38)*_xlfn.NORM.S.INV(RAND())</f>
        <v>0.98563592275676648</v>
      </c>
      <c r="P131" s="24">
        <f ca="1">SQRT(Inputs!$B$38)*E131+SQRT(1-Inputs!$B$38)*_xlfn.NORM.S.INV(RAND())</f>
        <v>-7.7906178701496825E-2</v>
      </c>
      <c r="Q131" s="24">
        <f ca="1">SQRT(Inputs!$B$38)*F131+SQRT(1-Inputs!$B$38)*_xlfn.NORM.S.INV(RAND())</f>
        <v>-1.890248656860634</v>
      </c>
      <c r="R131" s="24">
        <f ca="1">SQRT(Inputs!$B$38)*G131+SQRT(1-Inputs!$B$38)*_xlfn.NORM.S.INV(RAND())</f>
        <v>0.19267336483493824</v>
      </c>
      <c r="S131" s="24">
        <f ca="1">SQRT(Inputs!$B$38)*H131+SQRT(1-Inputs!$B$38)*_xlfn.NORM.S.INV(RAND())</f>
        <v>0.82650148285286273</v>
      </c>
      <c r="T131" s="24">
        <f ca="1">SQRT(Inputs!$B$38)*I131+SQRT(1-Inputs!$B$38)*_xlfn.NORM.S.INV(RAND())</f>
        <v>-2.5536209487718979</v>
      </c>
      <c r="U131" s="24">
        <f ca="1">SQRT(Inputs!$B$38)*J131+SQRT(1-Inputs!$B$38)*_xlfn.NORM.S.INV(RAND())</f>
        <v>-0.58094188380407497</v>
      </c>
      <c r="V131" s="24">
        <f ca="1">SQRT(Inputs!$B$38)*K131+SQRT(1-Inputs!$B$38)*_xlfn.NORM.S.INV(RAND())</f>
        <v>-0.59146264019398143</v>
      </c>
      <c r="W131" s="24">
        <f ca="1">SQRT(Inputs!$B$38)*L131+SQRT(1-Inputs!$B$38)*_xlfn.NORM.S.INV(RAND())</f>
        <v>0.58383966419818811</v>
      </c>
      <c r="X131" s="24">
        <f ca="1">SQRT(Inputs!$B$38)*M131+SQRT(1-Inputs!$B$38)*_xlfn.NORM.S.INV(RAND())</f>
        <v>-0.3106690022226426</v>
      </c>
      <c r="Y131" s="24">
        <f ca="1">SQRT(Inputs!$B$38)*C131+SQRT(1-Inputs!$B$38)*_xlfn.NORM.S.INV(RAND())</f>
        <v>1.840783176674474</v>
      </c>
      <c r="Z131" s="24">
        <f ca="1">SQRT(Inputs!$B$38)*D131+SQRT(1-Inputs!$B$38)*_xlfn.NORM.S.INV(RAND())</f>
        <v>2.4410390885523241</v>
      </c>
      <c r="AA131" s="24">
        <f ca="1">SQRT(Inputs!$B$38)*E131+SQRT(1-Inputs!$B$38)*_xlfn.NORM.S.INV(RAND())</f>
        <v>1.3118570050783327</v>
      </c>
      <c r="AB131" s="24">
        <f ca="1">SQRT(Inputs!$B$38)*F131+SQRT(1-Inputs!$B$38)*_xlfn.NORM.S.INV(RAND())</f>
        <v>1.1940903542212911</v>
      </c>
      <c r="AC131" s="24">
        <f ca="1">SQRT(Inputs!$B$38)*G131+SQRT(1-Inputs!$B$38)*_xlfn.NORM.S.INV(RAND())</f>
        <v>-1.0110462427936864</v>
      </c>
      <c r="AD131" s="24">
        <f ca="1">SQRT(Inputs!$B$38)*H131+SQRT(1-Inputs!$B$38)*_xlfn.NORM.S.INV(RAND())</f>
        <v>1.4516381720032396</v>
      </c>
      <c r="AE131" s="24">
        <f ca="1">SQRT(Inputs!$B$38)*I131+SQRT(1-Inputs!$B$38)*_xlfn.NORM.S.INV(RAND())</f>
        <v>-1.9387250020963531</v>
      </c>
      <c r="AF131" s="24">
        <f ca="1">SQRT(Inputs!$B$38)*J131+SQRT(1-Inputs!$B$38)*_xlfn.NORM.S.INV(RAND())</f>
        <v>-0.83075159615716887</v>
      </c>
      <c r="AG131" s="24">
        <f ca="1">SQRT(Inputs!$B$38)*K131+SQRT(1-Inputs!$B$38)*_xlfn.NORM.S.INV(RAND())</f>
        <v>-1.722849898184069</v>
      </c>
      <c r="AH131" s="24">
        <f ca="1">SQRT(Inputs!$B$38)*L131+SQRT(1-Inputs!$B$38)*_xlfn.NORM.S.INV(RAND())</f>
        <v>0.66386480503341316</v>
      </c>
      <c r="AI131" s="24">
        <f ca="1">SQRT(Inputs!$B$38)*M131+SQRT(1-Inputs!$B$38)*_xlfn.NORM.S.INV(RAND())</f>
        <v>-1.3909060412984737</v>
      </c>
      <c r="AJ131" s="24">
        <f ca="1">SQRT(Inputs!$B$38)*C131+SQRT(1-Inputs!$B$38)*_xlfn.NORM.S.INV(RAND())</f>
        <v>-0.85642976310382357</v>
      </c>
      <c r="AK131" s="24">
        <f ca="1">SQRT(Inputs!$B$38)*D131+SQRT(1-Inputs!$B$38)*_xlfn.NORM.S.INV(RAND())</f>
        <v>0.76505798205687758</v>
      </c>
      <c r="AL131" s="24">
        <f ca="1">SQRT(Inputs!$B$38)*E131+SQRT(1-Inputs!$B$38)*_xlfn.NORM.S.INV(RAND())</f>
        <v>-0.77982501095642143</v>
      </c>
      <c r="AM131" s="24">
        <f ca="1">SQRT(Inputs!$B$38)*F131+SQRT(1-Inputs!$B$38)*_xlfn.NORM.S.INV(RAND())</f>
        <v>-5.1597494195465554E-2</v>
      </c>
      <c r="AN131" s="24">
        <f ca="1">SQRT(Inputs!$B$38)*G131+SQRT(1-Inputs!$B$38)*_xlfn.NORM.S.INV(RAND())</f>
        <v>0.22485931656669111</v>
      </c>
      <c r="AO131" s="24">
        <f ca="1">SQRT(Inputs!$B$38)*H131+SQRT(1-Inputs!$B$38)*_xlfn.NORM.S.INV(RAND())</f>
        <v>0.91557915103002707</v>
      </c>
      <c r="AP131" s="24">
        <f ca="1">SQRT(Inputs!$B$38)*I131+SQRT(1-Inputs!$B$38)*_xlfn.NORM.S.INV(RAND())</f>
        <v>-0.67160778604403781</v>
      </c>
      <c r="AQ131" s="24">
        <f ca="1">SQRT(Inputs!$B$38)*J131+SQRT(1-Inputs!$B$38)*_xlfn.NORM.S.INV(RAND())</f>
        <v>7.2040178783976672E-2</v>
      </c>
      <c r="AR131" s="24">
        <f ca="1">SQRT(Inputs!$B$38)*K131+SQRT(1-Inputs!$B$38)*_xlfn.NORM.S.INV(RAND())</f>
        <v>1.0040148402041833</v>
      </c>
      <c r="AS131" s="24">
        <f ca="1">SQRT(Inputs!$B$38)*L131+SQRT(1-Inputs!$B$38)*_xlfn.NORM.S.INV(RAND())</f>
        <v>-1.1327845011035724</v>
      </c>
      <c r="AT131" s="24">
        <f ca="1">SQRT(Inputs!$B$38)*M131+SQRT(1-Inputs!$B$38)*_xlfn.NORM.S.INV(RAND())</f>
        <v>-1.8203956996067787</v>
      </c>
      <c r="AU131" s="15">
        <f ca="1">Inputs!$B$6*EXP($B$8-0.5*C$5^2+C$5*N131)</f>
        <v>4711.3473257447858</v>
      </c>
      <c r="AV131" s="15">
        <f t="shared" ca="1" si="37"/>
        <v>6629.1515916687822</v>
      </c>
      <c r="AW131" s="15">
        <f t="shared" ca="1" si="38"/>
        <v>7998.582814769461</v>
      </c>
      <c r="AX131" s="15">
        <f t="shared" ca="1" si="39"/>
        <v>7711.3873340678638</v>
      </c>
      <c r="AY131" s="15">
        <f t="shared" ca="1" si="40"/>
        <v>9638.566673449126</v>
      </c>
      <c r="AZ131" s="15">
        <f t="shared" ca="1" si="41"/>
        <v>12911.459117606952</v>
      </c>
      <c r="BA131" s="15">
        <f t="shared" ca="1" si="42"/>
        <v>12094.72356618033</v>
      </c>
      <c r="BB131" s="15">
        <f t="shared" ca="1" si="43"/>
        <v>13970.361187351687</v>
      </c>
      <c r="BC131" s="15">
        <f t="shared" ca="1" si="44"/>
        <v>16160.617789017342</v>
      </c>
      <c r="BD131" s="15">
        <f t="shared" ca="1" si="45"/>
        <v>20909.501904908651</v>
      </c>
      <c r="BE131" s="15">
        <f t="shared" ca="1" si="46"/>
        <v>24907.080899281158</v>
      </c>
      <c r="BF131" s="15">
        <f ca="1">Inputs!$B$13*EXP($B$9-0.5*C$6^2+C$6*Y131)</f>
        <v>19922.404753541265</v>
      </c>
      <c r="BG131" s="15">
        <f t="shared" ca="1" si="47"/>
        <v>37717.185108743804</v>
      </c>
      <c r="BH131" s="15">
        <f t="shared" ca="1" si="48"/>
        <v>57284.801832006335</v>
      </c>
      <c r="BI131" s="15">
        <f t="shared" ca="1" si="49"/>
        <v>84274.234732694909</v>
      </c>
      <c r="BJ131" s="15">
        <f t="shared" ca="1" si="50"/>
        <v>89303.625429819484</v>
      </c>
      <c r="BK131" s="15">
        <f t="shared" ca="1" si="51"/>
        <v>133552.95639717666</v>
      </c>
      <c r="BL131" s="15">
        <f t="shared" ca="1" si="52"/>
        <v>127606.48696219674</v>
      </c>
      <c r="BM131" s="15">
        <f t="shared" ca="1" si="53"/>
        <v>141475.33222959176</v>
      </c>
      <c r="BN131" s="15">
        <f t="shared" ca="1" si="54"/>
        <v>141539.45541466869</v>
      </c>
      <c r="BO131" s="15">
        <f t="shared" ca="1" si="55"/>
        <v>188120.5707549545</v>
      </c>
      <c r="BP131" s="15">
        <f t="shared" ca="1" si="56"/>
        <v>197783.5221345145</v>
      </c>
      <c r="BQ131" s="15">
        <f ca="1">Inputs!$B$20*EXP($B$10-0.5*C$7^2+C$7*AJ131)</f>
        <v>3165.8215519961532</v>
      </c>
      <c r="BR131" s="15">
        <f t="shared" ca="1" si="57"/>
        <v>5477.0204373489287</v>
      </c>
      <c r="BS131" s="15">
        <f t="shared" ca="1" si="58"/>
        <v>5995.2082221683058</v>
      </c>
      <c r="BT131" s="15">
        <f t="shared" ca="1" si="59"/>
        <v>8154.9555244019075</v>
      </c>
      <c r="BU131" s="15">
        <f t="shared" ca="1" si="60"/>
        <v>11933.747411586664</v>
      </c>
      <c r="BV131" s="15">
        <f t="shared" ca="1" si="61"/>
        <v>20407.026803540859</v>
      </c>
      <c r="BW131" s="15">
        <f t="shared" ca="1" si="62"/>
        <v>24703.535333917436</v>
      </c>
      <c r="BX131" s="15">
        <f t="shared" ca="1" si="63"/>
        <v>35054.488617117197</v>
      </c>
      <c r="BY131" s="15">
        <f t="shared" ca="1" si="64"/>
        <v>59519.500867669551</v>
      </c>
      <c r="BZ131" s="15">
        <f t="shared" ca="1" si="65"/>
        <v>67814.261205255534</v>
      </c>
      <c r="CA131" s="15">
        <f t="shared" ca="1" si="66"/>
        <v>68931.139427720642</v>
      </c>
      <c r="CB131" s="15">
        <f ca="1">(AU131*DCF!C$10-DCF!C$5*MAX(AU131*DCF!C$10,0)-MAX(AU131-Inputs!$B$6,0)/Inputs!$B$10)*DCF!C$6</f>
        <v>1044.8632089433358</v>
      </c>
      <c r="CC131" s="15">
        <f ca="1">(AV131*DCF!D$10-DCF!D$5*MAX(AV131*DCF!D$10,0)-MAX(AV131-AU131,0)/Inputs!$B$10)*DCF!D$6</f>
        <v>1148.2044116991328</v>
      </c>
      <c r="CD131" s="15">
        <f ca="1">(AW131*DCF!E$10-DCF!E$5*MAX(AW131*DCF!E$10,0)-MAX(AW131-AV131,0)/Inputs!$B$10)*DCF!E$6</f>
        <v>1538.2928233217683</v>
      </c>
      <c r="CE131" s="15">
        <f ca="1">(AX131*DCF!F$10-DCF!F$5*MAX(AX131*DCF!F$10,0)-MAX(AX131-AW131,0)/Inputs!$B$10)*DCF!F$6</f>
        <v>1683.3835655183377</v>
      </c>
      <c r="CF131" s="15">
        <f ca="1">(AY131*DCF!G$10-DCF!G$5*MAX(AY131*DCF!G$10,0)-MAX(AY131-AX131,0)/Inputs!$B$10)*DCF!G$6</f>
        <v>1615.4916436424983</v>
      </c>
      <c r="CG131" s="15">
        <f ca="1">(AZ131*DCF!H$10-DCF!H$5*MAX(AZ131*DCF!H$10,0)-MAX(AZ131-AY131,0)/Inputs!$B$10)*DCF!H$6</f>
        <v>1925.6083210242239</v>
      </c>
      <c r="CH131" s="15">
        <f ca="1">(BA131*DCF!I$10-DCF!I$5*MAX(BA131*DCF!I$10,0)-MAX(BA131-AZ131,0)/Inputs!$B$10)*DCF!I$6</f>
        <v>2209.264778678049</v>
      </c>
      <c r="CI131" s="15">
        <f ca="1">(BB131*DCF!J$10-DCF!J$5*MAX(BB131*DCF!J$10,0)-MAX(BB131-BA131,0)/Inputs!$B$10)*DCF!J$6</f>
        <v>2113.1244220573794</v>
      </c>
      <c r="CJ131" s="15">
        <f ca="1">(BC131*DCF!K$10-DCF!K$5*MAX(BC131*DCF!K$10,0)-MAX(BC131-BB131,0)/Inputs!$B$10)*DCF!K$6</f>
        <v>2294.9973406158238</v>
      </c>
      <c r="CK131" s="15">
        <f ca="1">(BD131*DCF!L$10-DCF!L$5*MAX(BD131*DCF!L$10,0)-MAX(BD131-BC131,0)/Inputs!$B$10)*DCF!L$6</f>
        <v>2539.4428943430185</v>
      </c>
      <c r="CL131" s="15">
        <f ca="1">(BE131*DCF!M$10-DCF!M$5*MAX(BE131*DCF!M$10,0)-MAX(BE131-BD131,0)/Inputs!$B$10)*DCF!M$6</f>
        <v>3037.1577395939544</v>
      </c>
      <c r="CM131" s="15">
        <f ca="1">(BF131*DCF!C$28-DCF!C$5*MAX(BF131*DCF!C$28,0)-MAX(BF131-Inputs!$B$13,0)/Inputs!$B$17)*DCF!C$6</f>
        <v>4108.962160809182</v>
      </c>
      <c r="CN131" s="15">
        <f ca="1">(BG131*DCF!D$28-DCF!D$5*MAX(BG131*DCF!D$28,0)-MAX(BG131-BF131,0)/Inputs!$B$17)*DCF!D$6</f>
        <v>7312.1383827918362</v>
      </c>
      <c r="CO131" s="15">
        <f ca="1">(BH131*DCF!E$28-DCF!E$5*MAX(BH131*DCF!E$28,0)-MAX(BH131-BG131,0)/Inputs!$B$17)*DCF!E$6</f>
        <v>12367.568005237075</v>
      </c>
      <c r="CP131" s="15">
        <f ca="1">(BI131*DCF!F$28-DCF!F$5*MAX(BI131*DCF!F$28,0)-MAX(BI131-BH131,0)/Inputs!$B$17)*DCF!F$6</f>
        <v>17964.382013799415</v>
      </c>
      <c r="CQ131" s="15">
        <f ca="1">(BJ131*DCF!G$28-DCF!G$5*MAX(BJ131*DCF!G$28,0)-MAX(BJ131-BI131,0)/Inputs!$B$17)*DCF!G$6</f>
        <v>22324.609331477546</v>
      </c>
      <c r="CR131" s="15">
        <f ca="1">(BK131*DCF!H$28-DCF!H$5*MAX(BK131*DCF!H$28,0)-MAX(BK131-BJ131,0)/Inputs!$B$17)*DCF!H$6</f>
        <v>26154.015331509581</v>
      </c>
      <c r="CS131" s="15">
        <f ca="1">(BL131*DCF!I$28-DCF!I$5*MAX(BL131*DCF!I$28,0)-MAX(BL131-BK131,0)/Inputs!$B$17)*DCF!I$6</f>
        <v>30007.052962562102</v>
      </c>
      <c r="CT131" s="15">
        <f ca="1">(BM131*DCF!J$28-DCF!J$5*MAX(BM131*DCF!J$28,0)-MAX(BM131-BL131,0)/Inputs!$B$17)*DCF!J$6</f>
        <v>29721.848272991669</v>
      </c>
      <c r="CU131" s="15">
        <f ca="1">(BN131*DCF!K$28-DCF!K$5*MAX(BN131*DCF!K$28,0)-MAX(BN131-BM131,0)/Inputs!$B$17)*DCF!K$6</f>
        <v>29882.905555076704</v>
      </c>
      <c r="CV131" s="15">
        <f ca="1">(BO131*DCF!L$28-DCF!L$5*MAX(BO131*DCF!L$28,0)-MAX(BO131-BN131,0)/Inputs!$B$17)*DCF!L$6</f>
        <v>32263.271618518062</v>
      </c>
      <c r="CW131" s="15">
        <f ca="1">(BP131*DCF!M$28-DCF!M$5*MAX(BP131*DCF!M$28,0)-MAX(BP131-BO131,0)/Inputs!$B$17)*DCF!M$6</f>
        <v>36203.034211339473</v>
      </c>
      <c r="CX131" s="15">
        <f ca="1">(BQ131*DCF!C$46-DCF!C$5*MAX(BQ131*DCF!C$46,0)-MAX(BQ131-Inputs!$B$20,0)/Inputs!$B$24)*DCF!C$6</f>
        <v>-731.13661708918085</v>
      </c>
      <c r="CY131" s="15">
        <f ca="1">(BR131*DCF!D$46-DCF!D$5*MAX(BR131*DCF!D$46,0)-MAX(BR131-BQ131,0)/Inputs!$B$24)*DCF!D$6</f>
        <v>-1920.9690425752326</v>
      </c>
      <c r="CZ131" s="15">
        <f ca="1">(BS131*DCF!E$46-DCF!E$5*MAX(BS131*DCF!E$46,0)-MAX(BS131-BR131,0)/Inputs!$B$24)*DCF!E$6</f>
        <v>-913.1991700037878</v>
      </c>
      <c r="DA131" s="15">
        <f ca="1">(BT131*DCF!F$46-DCF!F$5*MAX(BT131*DCF!F$46,0)-MAX(BT131-BS131,0)/Inputs!$B$24)*DCF!F$6</f>
        <v>-1380.3276884125592</v>
      </c>
      <c r="DB131" s="15">
        <f ca="1">(BU131*DCF!G$46-DCF!G$5*MAX(BU131*DCF!G$46,0)-MAX(BU131-BT131,0)/Inputs!$B$24)*DCF!G$6</f>
        <v>-1672.5386157572916</v>
      </c>
      <c r="DC131" s="15">
        <f ca="1">(BV131*DCF!H$46-DCF!H$5*MAX(BV131*DCF!H$46,0)-MAX(BV131-BU131,0)/Inputs!$B$24)*DCF!H$6</f>
        <v>-2633.0196544055721</v>
      </c>
      <c r="DD131" s="15">
        <f ca="1">(BW131*DCF!I$46-DCF!I$5*MAX(BW131*DCF!I$46,0)-MAX(BW131-BV131,0)/Inputs!$B$24)*DCF!I$6</f>
        <v>-662.82366336180496</v>
      </c>
      <c r="DE131" s="15">
        <f ca="1">(BX131*DCF!J$46-DCF!J$5*MAX(BX131*DCF!J$46,0)-MAX(BX131-BW131,0)/Inputs!$B$24)*DCF!J$6</f>
        <v>-1274.4648683260441</v>
      </c>
      <c r="DF131" s="15">
        <f ca="1">(BY131*DCF!K$46-DCF!K$5*MAX(BY131*DCF!K$46,0)-MAX(BY131-BX131,0)/Inputs!$B$24)*DCF!K$6</f>
        <v>-2593.3239573050664</v>
      </c>
      <c r="DG131" s="15">
        <f ca="1">(BZ131*DCF!L$46-DCF!L$5*MAX(BZ131*DCF!L$46,0)-MAX(BZ131-BY131,0)/Inputs!$B$24)*DCF!L$6</f>
        <v>2810.5548052723261</v>
      </c>
      <c r="DH131" s="15">
        <f ca="1">(CA131*DCF!M$46-DCF!M$5*MAX(CA131*DCF!M$46,0)-MAX(CA131-BZ131,0)/Inputs!$B$24)*DCF!M$6</f>
        <v>5170.4404244244142</v>
      </c>
      <c r="DI131" s="15">
        <f ca="1">SUM(CB131:CL131)+BE131*DCF!M$10*(1+Inputs!$B$30)*(1-Inputs!$B$33)*(1-Inputs!$B$30/Inputs!$B$31)/(Inputs!$B$29-Inputs!$B$30)*DCF!M$6</f>
        <v>90466.566654184717</v>
      </c>
      <c r="DJ131" s="15">
        <f ca="1">SUM(CM131:CW131)+BP131*DCF!M$28*(1+Inputs!$B$30)*(1-Inputs!$B$33)*(1-Inputs!$B$30/Inputs!$B$31)/(Inputs!$B$29-Inputs!$B$30)*DCF!M$6</f>
        <v>982221.99786834395</v>
      </c>
      <c r="DK131" s="15">
        <f ca="1">SUM(CX131:DH131)+CA131*DCF!M$46*(1+Inputs!$B$30)*(1-Inputs!$B$33)*(1-Inputs!$B$30/Inputs!$B$31)/(Inputs!$B$29-Inputs!$B$30)*DCF!M$6</f>
        <v>100774.89892318271</v>
      </c>
      <c r="DM131" s="15">
        <f ca="1">DI131+DJ131+DK131+Inputs!$B$34+Inputs!$B$36-Inputs!$B$35</f>
        <v>1250314.4634457112</v>
      </c>
    </row>
    <row r="132" spans="1:117" x14ac:dyDescent="0.75">
      <c r="A132" s="11">
        <v>119</v>
      </c>
      <c r="C132" s="24">
        <f t="shared" ca="1" si="71"/>
        <v>1.7605043572731462</v>
      </c>
      <c r="D132" s="24">
        <f t="shared" ca="1" si="71"/>
        <v>-0.81587410912227876</v>
      </c>
      <c r="E132" s="24">
        <f t="shared" ca="1" si="71"/>
        <v>-0.54120036552852024</v>
      </c>
      <c r="F132" s="24">
        <f t="shared" ca="1" si="71"/>
        <v>-0.82647121452356387</v>
      </c>
      <c r="G132" s="24">
        <f t="shared" ca="1" si="71"/>
        <v>-1.4731251798253779</v>
      </c>
      <c r="H132" s="24">
        <f t="shared" ca="1" si="71"/>
        <v>0.80637221073899823</v>
      </c>
      <c r="I132" s="24">
        <f t="shared" ca="1" si="71"/>
        <v>-0.76668818031882169</v>
      </c>
      <c r="J132" s="24">
        <f t="shared" ca="1" si="71"/>
        <v>-0.92213045114461878</v>
      </c>
      <c r="K132" s="24">
        <f t="shared" ca="1" si="71"/>
        <v>-1.2993980653273862</v>
      </c>
      <c r="L132" s="24">
        <f t="shared" ca="1" si="71"/>
        <v>0.53153239615280989</v>
      </c>
      <c r="M132" s="24">
        <f t="shared" ca="1" si="71"/>
        <v>0.5077014645720429</v>
      </c>
      <c r="N132" s="24">
        <f ca="1">SQRT(Inputs!$B$38)*C132+SQRT(1-Inputs!$B$38)*_xlfn.NORM.S.INV(RAND())</f>
        <v>0.9911148640069436</v>
      </c>
      <c r="O132" s="24">
        <f ca="1">SQRT(Inputs!$B$38)*D132+SQRT(1-Inputs!$B$38)*_xlfn.NORM.S.INV(RAND())</f>
        <v>-2.4782362373505582</v>
      </c>
      <c r="P132" s="24">
        <f ca="1">SQRT(Inputs!$B$38)*E132+SQRT(1-Inputs!$B$38)*_xlfn.NORM.S.INV(RAND())</f>
        <v>0.10502489394909692</v>
      </c>
      <c r="Q132" s="24">
        <f ca="1">SQRT(Inputs!$B$38)*F132+SQRT(1-Inputs!$B$38)*_xlfn.NORM.S.INV(RAND())</f>
        <v>-1.0590304188295909</v>
      </c>
      <c r="R132" s="24">
        <f ca="1">SQRT(Inputs!$B$38)*G132+SQRT(1-Inputs!$B$38)*_xlfn.NORM.S.INV(RAND())</f>
        <v>-1.1647539991975298</v>
      </c>
      <c r="S132" s="24">
        <f ca="1">SQRT(Inputs!$B$38)*H132+SQRT(1-Inputs!$B$38)*_xlfn.NORM.S.INV(RAND())</f>
        <v>0.89688016777616719</v>
      </c>
      <c r="T132" s="24">
        <f ca="1">SQRT(Inputs!$B$38)*I132+SQRT(1-Inputs!$B$38)*_xlfn.NORM.S.INV(RAND())</f>
        <v>2.7388144416932825E-2</v>
      </c>
      <c r="U132" s="24">
        <f ca="1">SQRT(Inputs!$B$38)*J132+SQRT(1-Inputs!$B$38)*_xlfn.NORM.S.INV(RAND())</f>
        <v>-1.2405971597628911</v>
      </c>
      <c r="V132" s="24">
        <f ca="1">SQRT(Inputs!$B$38)*K132+SQRT(1-Inputs!$B$38)*_xlfn.NORM.S.INV(RAND())</f>
        <v>-1.5264168594974381</v>
      </c>
      <c r="W132" s="24">
        <f ca="1">SQRT(Inputs!$B$38)*L132+SQRT(1-Inputs!$B$38)*_xlfn.NORM.S.INV(RAND())</f>
        <v>-0.70285308156190074</v>
      </c>
      <c r="X132" s="24">
        <f ca="1">SQRT(Inputs!$B$38)*M132+SQRT(1-Inputs!$B$38)*_xlfn.NORM.S.INV(RAND())</f>
        <v>0.49968548669411134</v>
      </c>
      <c r="Y132" s="24">
        <f ca="1">SQRT(Inputs!$B$38)*C132+SQRT(1-Inputs!$B$38)*_xlfn.NORM.S.INV(RAND())</f>
        <v>0.86308702308478957</v>
      </c>
      <c r="Z132" s="24">
        <f ca="1">SQRT(Inputs!$B$38)*D132+SQRT(1-Inputs!$B$38)*_xlfn.NORM.S.INV(RAND())</f>
        <v>-2.626149108312124</v>
      </c>
      <c r="AA132" s="24">
        <f ca="1">SQRT(Inputs!$B$38)*E132+SQRT(1-Inputs!$B$38)*_xlfn.NORM.S.INV(RAND())</f>
        <v>-0.46417345311710478</v>
      </c>
      <c r="AB132" s="24">
        <f ca="1">SQRT(Inputs!$B$38)*F132+SQRT(1-Inputs!$B$38)*_xlfn.NORM.S.INV(RAND())</f>
        <v>-1.7420162089986888</v>
      </c>
      <c r="AC132" s="24">
        <f ca="1">SQRT(Inputs!$B$38)*G132+SQRT(1-Inputs!$B$38)*_xlfn.NORM.S.INV(RAND())</f>
        <v>0.62712691126182007</v>
      </c>
      <c r="AD132" s="24">
        <f ca="1">SQRT(Inputs!$B$38)*H132+SQRT(1-Inputs!$B$38)*_xlfn.NORM.S.INV(RAND())</f>
        <v>4.3248314664017296E-2</v>
      </c>
      <c r="AE132" s="24">
        <f ca="1">SQRT(Inputs!$B$38)*I132+SQRT(1-Inputs!$B$38)*_xlfn.NORM.S.INV(RAND())</f>
        <v>-0.72132302913567092</v>
      </c>
      <c r="AF132" s="24">
        <f ca="1">SQRT(Inputs!$B$38)*J132+SQRT(1-Inputs!$B$38)*_xlfn.NORM.S.INV(RAND())</f>
        <v>0.39969181160511658</v>
      </c>
      <c r="AG132" s="24">
        <f ca="1">SQRT(Inputs!$B$38)*K132+SQRT(1-Inputs!$B$38)*_xlfn.NORM.S.INV(RAND())</f>
        <v>2.7732407895678657E-2</v>
      </c>
      <c r="AH132" s="24">
        <f ca="1">SQRT(Inputs!$B$38)*L132+SQRT(1-Inputs!$B$38)*_xlfn.NORM.S.INV(RAND())</f>
        <v>-0.44425133693261792</v>
      </c>
      <c r="AI132" s="24">
        <f ca="1">SQRT(Inputs!$B$38)*M132+SQRT(1-Inputs!$B$38)*_xlfn.NORM.S.INV(RAND())</f>
        <v>0.3681169976828253</v>
      </c>
      <c r="AJ132" s="24">
        <f ca="1">SQRT(Inputs!$B$38)*C132+SQRT(1-Inputs!$B$38)*_xlfn.NORM.S.INV(RAND())</f>
        <v>0.83712774355418329</v>
      </c>
      <c r="AK132" s="24">
        <f ca="1">SQRT(Inputs!$B$38)*D132+SQRT(1-Inputs!$B$38)*_xlfn.NORM.S.INV(RAND())</f>
        <v>-0.36891514806717762</v>
      </c>
      <c r="AL132" s="24">
        <f ca="1">SQRT(Inputs!$B$38)*E132+SQRT(1-Inputs!$B$38)*_xlfn.NORM.S.INV(RAND())</f>
        <v>-9.6387161461177678E-2</v>
      </c>
      <c r="AM132" s="24">
        <f ca="1">SQRT(Inputs!$B$38)*F132+SQRT(1-Inputs!$B$38)*_xlfn.NORM.S.INV(RAND())</f>
        <v>0.32048295317889119</v>
      </c>
      <c r="AN132" s="24">
        <f ca="1">SQRT(Inputs!$B$38)*G132+SQRT(1-Inputs!$B$38)*_xlfn.NORM.S.INV(RAND())</f>
        <v>-1.2118100230742079</v>
      </c>
      <c r="AO132" s="24">
        <f ca="1">SQRT(Inputs!$B$38)*H132+SQRT(1-Inputs!$B$38)*_xlfn.NORM.S.INV(RAND())</f>
        <v>1.0925753139144203</v>
      </c>
      <c r="AP132" s="24">
        <f ca="1">SQRT(Inputs!$B$38)*I132+SQRT(1-Inputs!$B$38)*_xlfn.NORM.S.INV(RAND())</f>
        <v>0.36705707604387411</v>
      </c>
      <c r="AQ132" s="24">
        <f ca="1">SQRT(Inputs!$B$38)*J132+SQRT(1-Inputs!$B$38)*_xlfn.NORM.S.INV(RAND())</f>
        <v>-0.44978863484136133</v>
      </c>
      <c r="AR132" s="24">
        <f ca="1">SQRT(Inputs!$B$38)*K132+SQRT(1-Inputs!$B$38)*_xlfn.NORM.S.INV(RAND())</f>
        <v>-2.0737245339707924</v>
      </c>
      <c r="AS132" s="24">
        <f ca="1">SQRT(Inputs!$B$38)*L132+SQRT(1-Inputs!$B$38)*_xlfn.NORM.S.INV(RAND())</f>
        <v>0.36327638542158325</v>
      </c>
      <c r="AT132" s="24">
        <f ca="1">SQRT(Inputs!$B$38)*M132+SQRT(1-Inputs!$B$38)*_xlfn.NORM.S.INV(RAND())</f>
        <v>0.17210095965439925</v>
      </c>
      <c r="AU132" s="15">
        <f ca="1">Inputs!$B$6*EXP($B$8-0.5*C$5^2+C$5*N132)</f>
        <v>5825.774478091862</v>
      </c>
      <c r="AV132" s="15">
        <f t="shared" ca="1" si="37"/>
        <v>4925.8398511773803</v>
      </c>
      <c r="AW132" s="15">
        <f t="shared" ca="1" si="38"/>
        <v>6091.877284180021</v>
      </c>
      <c r="AX132" s="15">
        <f t="shared" ca="1" si="39"/>
        <v>6515.8425458545462</v>
      </c>
      <c r="AY132" s="15">
        <f t="shared" ca="1" si="40"/>
        <v>6950.2642217052935</v>
      </c>
      <c r="AZ132" s="15">
        <f t="shared" ca="1" si="41"/>
        <v>9382.7466963355473</v>
      </c>
      <c r="BA132" s="15">
        <f t="shared" ca="1" si="42"/>
        <v>11515.04269274842</v>
      </c>
      <c r="BB132" s="15">
        <f t="shared" ca="1" si="43"/>
        <v>12450.145969304711</v>
      </c>
      <c r="BC132" s="15">
        <f t="shared" ca="1" si="44"/>
        <v>13159.192645484049</v>
      </c>
      <c r="BD132" s="15">
        <f t="shared" ca="1" si="45"/>
        <v>15095.520933248537</v>
      </c>
      <c r="BE132" s="15">
        <f t="shared" ca="1" si="46"/>
        <v>19358.930933119529</v>
      </c>
      <c r="BF132" s="15">
        <f ca="1">Inputs!$B$13*EXP($B$9-0.5*C$6^2+C$6*Y132)</f>
        <v>16412.101533439487</v>
      </c>
      <c r="BG132" s="15">
        <f t="shared" ca="1" si="47"/>
        <v>12453.160747033655</v>
      </c>
      <c r="BH132" s="15">
        <f t="shared" ca="1" si="48"/>
        <v>14088.039842945351</v>
      </c>
      <c r="BI132" s="15">
        <f t="shared" ca="1" si="49"/>
        <v>13189.790020734266</v>
      </c>
      <c r="BJ132" s="15">
        <f t="shared" ca="1" si="50"/>
        <v>17699.639891449795</v>
      </c>
      <c r="BK132" s="15">
        <f t="shared" ca="1" si="51"/>
        <v>21851.234847097883</v>
      </c>
      <c r="BL132" s="15">
        <f t="shared" ca="1" si="52"/>
        <v>24446.221869028486</v>
      </c>
      <c r="BM132" s="15">
        <f t="shared" ca="1" si="53"/>
        <v>31579.395039487317</v>
      </c>
      <c r="BN132" s="15">
        <f t="shared" ca="1" si="54"/>
        <v>38967.990144639378</v>
      </c>
      <c r="BO132" s="15">
        <f t="shared" ca="1" si="55"/>
        <v>45533.004651974028</v>
      </c>
      <c r="BP132" s="15">
        <f t="shared" ca="1" si="56"/>
        <v>58429.353958300322</v>
      </c>
      <c r="BQ132" s="15">
        <f ca="1">Inputs!$B$20*EXP($B$10-0.5*C$7^2+C$7*AJ132)</f>
        <v>5772.4010772666661</v>
      </c>
      <c r="BR132" s="15">
        <f t="shared" ca="1" si="57"/>
        <v>6966.4764546211954</v>
      </c>
      <c r="BS132" s="15">
        <f t="shared" ca="1" si="58"/>
        <v>9279.374936152617</v>
      </c>
      <c r="BT132" s="15">
        <f t="shared" ca="1" si="59"/>
        <v>13916.402047191959</v>
      </c>
      <c r="BU132" s="15">
        <f t="shared" ca="1" si="60"/>
        <v>14384.942354063718</v>
      </c>
      <c r="BV132" s="15">
        <f t="shared" ca="1" si="61"/>
        <v>25599.375541416579</v>
      </c>
      <c r="BW132" s="15">
        <f t="shared" ca="1" si="62"/>
        <v>38608.314684128927</v>
      </c>
      <c r="BX132" s="15">
        <f t="shared" ca="1" si="63"/>
        <v>49343.78331698593</v>
      </c>
      <c r="BY132" s="15">
        <f t="shared" ca="1" si="64"/>
        <v>46495.91653693538</v>
      </c>
      <c r="BZ132" s="15">
        <f t="shared" ca="1" si="65"/>
        <v>69745.966552030397</v>
      </c>
      <c r="CA132" s="15">
        <f t="shared" ca="1" si="66"/>
        <v>101014.42549379289</v>
      </c>
      <c r="CB132" s="15">
        <f ca="1">(AU132*DCF!C$10-DCF!C$5*MAX(AU132*DCF!C$10,0)-MAX(AU132-Inputs!$B$6,0)/Inputs!$B$10)*DCF!C$6</f>
        <v>1036.9171447106885</v>
      </c>
      <c r="CC132" s="15">
        <f ca="1">(AV132*DCF!D$10-DCF!D$5*MAX(AV132*DCF!D$10,0)-MAX(AV132-AU132,0)/Inputs!$B$10)*DCF!D$6</f>
        <v>1200.6400922549085</v>
      </c>
      <c r="CD132" s="15">
        <f ca="1">(AW132*DCF!E$10-DCF!E$5*MAX(AW132*DCF!E$10,0)-MAX(AW132-AV132,0)/Inputs!$B$10)*DCF!E$6</f>
        <v>1143.8775729142774</v>
      </c>
      <c r="CE132" s="15">
        <f ca="1">(AX132*DCF!F$10-DCF!F$5*MAX(AX132*DCF!F$10,0)-MAX(AX132-AW132,0)/Inputs!$B$10)*DCF!F$6</f>
        <v>1334.1813839481924</v>
      </c>
      <c r="CF132" s="15">
        <f ca="1">(AY132*DCF!G$10-DCF!G$5*MAX(AY132*DCF!G$10,0)-MAX(AY132-AX132,0)/Inputs!$B$10)*DCF!G$6</f>
        <v>1348.5280336505202</v>
      </c>
      <c r="CG132" s="15">
        <f ca="1">(AZ132*DCF!H$10-DCF!H$5*MAX(AZ132*DCF!H$10,0)-MAX(AZ132-AY132,0)/Inputs!$B$10)*DCF!H$6</f>
        <v>1389.7361297831887</v>
      </c>
      <c r="CH132" s="15">
        <f ca="1">(BA132*DCF!I$10-DCF!I$5*MAX(BA132*DCF!I$10,0)-MAX(BA132-AZ132,0)/Inputs!$B$10)*DCF!I$6</f>
        <v>1753.6069776168795</v>
      </c>
      <c r="CI132" s="15">
        <f ca="1">(BB132*DCF!J$10-DCF!J$5*MAX(BB132*DCF!J$10,0)-MAX(BB132-BA132,0)/Inputs!$B$10)*DCF!J$6</f>
        <v>1994.774444412609</v>
      </c>
      <c r="CJ132" s="15">
        <f ca="1">(BC132*DCF!K$10-DCF!K$5*MAX(BC132*DCF!K$10,0)-MAX(BC132-BB132,0)/Inputs!$B$10)*DCF!K$6</f>
        <v>2019.162937082554</v>
      </c>
      <c r="CK132" s="15">
        <f ca="1">(BD132*DCF!L$10-DCF!L$5*MAX(BD132*DCF!L$10,0)-MAX(BD132-BC132,0)/Inputs!$B$10)*DCF!L$6</f>
        <v>2026.2930131709106</v>
      </c>
      <c r="CL132" s="15">
        <f ca="1">(BE132*DCF!M$10-DCF!M$5*MAX(BE132*DCF!M$10,0)-MAX(BE132-BD132,0)/Inputs!$B$10)*DCF!M$6</f>
        <v>2222.4856653522966</v>
      </c>
      <c r="CM132" s="15">
        <f ca="1">(BF132*DCF!C$28-DCF!C$5*MAX(BF132*DCF!C$28,0)-MAX(BF132-Inputs!$B$13,0)/Inputs!$B$17)*DCF!C$6</f>
        <v>3848.3342233710528</v>
      </c>
      <c r="CN132" s="15">
        <f ca="1">(BG132*DCF!D$28-DCF!D$5*MAX(BG132*DCF!D$28,0)-MAX(BG132-BF132,0)/Inputs!$B$17)*DCF!D$6</f>
        <v>3667.7430573394777</v>
      </c>
      <c r="CO132" s="15">
        <f ca="1">(BH132*DCF!E$28-DCF!E$5*MAX(BH132*DCF!E$28,0)-MAX(BH132-BG132,0)/Inputs!$B$17)*DCF!E$6</f>
        <v>3667.7715753574184</v>
      </c>
      <c r="CP132" s="15">
        <f ca="1">(BI132*DCF!F$28-DCF!F$5*MAX(BI132*DCF!F$28,0)-MAX(BI132-BH132,0)/Inputs!$B$17)*DCF!F$6</f>
        <v>3580.6805601842934</v>
      </c>
      <c r="CQ132" s="15">
        <f ca="1">(BJ132*DCF!G$28-DCF!G$5*MAX(BJ132*DCF!G$28,0)-MAX(BJ132-BI132,0)/Inputs!$B$17)*DCF!G$6</f>
        <v>3833.7936602400086</v>
      </c>
      <c r="CR132" s="15">
        <f ca="1">(BK132*DCF!H$28-DCF!H$5*MAX(BK132*DCF!H$28,0)-MAX(BK132-BJ132,0)/Inputs!$B$17)*DCF!H$6</f>
        <v>4759.0101088102501</v>
      </c>
      <c r="CS132" s="15">
        <f ca="1">(BL132*DCF!I$28-DCF!I$5*MAX(BL132*DCF!I$28,0)-MAX(BL132-BK132,0)/Inputs!$B$17)*DCF!I$6</f>
        <v>5376.1431253171759</v>
      </c>
      <c r="CT132" s="15">
        <f ca="1">(BM132*DCF!J$28-DCF!J$5*MAX(BM132*DCF!J$28,0)-MAX(BM132-BL132,0)/Inputs!$B$17)*DCF!J$6</f>
        <v>6099.0262095462012</v>
      </c>
      <c r="CU132" s="15">
        <f ca="1">(BN132*DCF!K$28-DCF!K$5*MAX(BN132*DCF!K$28,0)-MAX(BN132-BM132,0)/Inputs!$B$17)*DCF!K$6</f>
        <v>7324.3816574615093</v>
      </c>
      <c r="CV132" s="15">
        <f ca="1">(BO132*DCF!L$28-DCF!L$5*MAX(BO132*DCF!L$28,0)-MAX(BO132-BN132,0)/Inputs!$B$17)*DCF!L$6</f>
        <v>8341.9478215072504</v>
      </c>
      <c r="CW132" s="15">
        <f ca="1">(BP132*DCF!M$28-DCF!M$5*MAX(BP132*DCF!M$28,0)-MAX(BP132-BO132,0)/Inputs!$B$17)*DCF!M$6</f>
        <v>9645.4858811808572</v>
      </c>
      <c r="CX132" s="15">
        <f ca="1">(BQ132*DCF!C$46-DCF!C$5*MAX(BQ132*DCF!C$46,0)-MAX(BQ132-Inputs!$B$20,0)/Inputs!$B$24)*DCF!C$6</f>
        <v>-2520.8321551501149</v>
      </c>
      <c r="CY132" s="15">
        <f ca="1">(BR132*DCF!D$46-DCF!D$5*MAX(BR132*DCF!D$46,0)-MAX(BR132-BQ132,0)/Inputs!$B$24)*DCF!D$6</f>
        <v>-1698.517122264456</v>
      </c>
      <c r="CZ132" s="15">
        <f ca="1">(BS132*DCF!E$46-DCF!E$5*MAX(BS132*DCF!E$46,0)-MAX(BS132-BR132,0)/Inputs!$B$24)*DCF!E$6</f>
        <v>-2008.9831511355746</v>
      </c>
      <c r="DA132" s="15">
        <f ca="1">(BT132*DCF!F$46-DCF!F$5*MAX(BT132*DCF!F$46,0)-MAX(BT132-BS132,0)/Inputs!$B$24)*DCF!F$6</f>
        <v>-2701.9685420206265</v>
      </c>
      <c r="DB132" s="15">
        <f ca="1">(BU132*DCF!G$46-DCF!G$5*MAX(BU132*DCF!G$46,0)-MAX(BU132-BT132,0)/Inputs!$B$24)*DCF!G$6</f>
        <v>-641.48874162044717</v>
      </c>
      <c r="DC132" s="15">
        <f ca="1">(BV132*DCF!H$46-DCF!H$5*MAX(BV132*DCF!H$46,0)-MAX(BV132-BU132,0)/Inputs!$B$24)*DCF!H$6</f>
        <v>-3484.8164009977486</v>
      </c>
      <c r="DD132" s="15">
        <f ca="1">(BW132*DCF!I$46-DCF!I$5*MAX(BW132*DCF!I$46,0)-MAX(BW132-BV132,0)/Inputs!$B$24)*DCF!I$6</f>
        <v>-2842.6891788454195</v>
      </c>
      <c r="DE132" s="15">
        <f ca="1">(BX132*DCF!J$46-DCF!J$5*MAX(BX132*DCF!J$46,0)-MAX(BX132-BW132,0)/Inputs!$B$24)*DCF!J$6</f>
        <v>-777.03567053649112</v>
      </c>
      <c r="DF132" s="15">
        <f ca="1">(BY132*DCF!K$46-DCF!K$5*MAX(BY132*DCF!K$46,0)-MAX(BY132-BX132,0)/Inputs!$B$24)*DCF!K$6</f>
        <v>2656.0017474543984</v>
      </c>
      <c r="DG132" s="15">
        <f ca="1">(BZ132*DCF!L$46-DCF!L$5*MAX(BZ132*DCF!L$46,0)-MAX(BZ132-BY132,0)/Inputs!$B$24)*DCF!L$6</f>
        <v>-440.34725358195533</v>
      </c>
      <c r="DH132" s="15">
        <f ca="1">(CA132*DCF!M$46-DCF!M$5*MAX(CA132*DCF!M$46,0)-MAX(CA132-BZ132,0)/Inputs!$B$24)*DCF!M$6</f>
        <v>1382.2692615327794</v>
      </c>
      <c r="DI132" s="15">
        <f ca="1">SUM(CB132:CL132)+BE132*DCF!M$10*(1+Inputs!$B$30)*(1-Inputs!$B$33)*(1-Inputs!$B$30/Inputs!$B$31)/(Inputs!$B$29-Inputs!$B$30)*DCF!M$6</f>
        <v>71346.364177128387</v>
      </c>
      <c r="DJ132" s="15">
        <f ca="1">SUM(CM132:CW132)+BP132*DCF!M$28*(1+Inputs!$B$30)*(1-Inputs!$B$33)*(1-Inputs!$B$30/Inputs!$B$31)/(Inputs!$B$29-Inputs!$B$30)*DCF!M$6</f>
        <v>276957.20416587224</v>
      </c>
      <c r="DK132" s="15">
        <f ca="1">SUM(CX132:DH132)+CA132*DCF!M$46*(1+Inputs!$B$30)*(1-Inputs!$B$33)*(1-Inputs!$B$30/Inputs!$B$31)/(Inputs!$B$29-Inputs!$B$30)*DCF!M$6</f>
        <v>143101.86052989913</v>
      </c>
      <c r="DM132" s="15">
        <f ca="1">DI132+DJ132+DK132+Inputs!$B$34+Inputs!$B$36-Inputs!$B$35</f>
        <v>568256.42887289973</v>
      </c>
    </row>
    <row r="133" spans="1:117" x14ac:dyDescent="0.75">
      <c r="A133" s="11">
        <v>120</v>
      </c>
      <c r="C133" s="24">
        <f t="shared" ca="1" si="71"/>
        <v>-0.42405946993596988</v>
      </c>
      <c r="D133" s="24">
        <f t="shared" ca="1" si="71"/>
        <v>0.53042055130313759</v>
      </c>
      <c r="E133" s="24">
        <f t="shared" ca="1" si="71"/>
        <v>9.8717908691704534E-2</v>
      </c>
      <c r="F133" s="24">
        <f t="shared" ca="1" si="71"/>
        <v>0.56176237374323035</v>
      </c>
      <c r="G133" s="24">
        <f t="shared" ca="1" si="71"/>
        <v>0.7799794047918932</v>
      </c>
      <c r="H133" s="24">
        <f t="shared" ca="1" si="71"/>
        <v>-0.91466170837216709</v>
      </c>
      <c r="I133" s="24">
        <f t="shared" ca="1" si="71"/>
        <v>-0.76998128250340914</v>
      </c>
      <c r="J133" s="24">
        <f t="shared" ca="1" si="71"/>
        <v>-0.9537627087416789</v>
      </c>
      <c r="K133" s="24">
        <f t="shared" ca="1" si="71"/>
        <v>0.47627080636526725</v>
      </c>
      <c r="L133" s="24">
        <f t="shared" ca="1" si="71"/>
        <v>0.23020206993946374</v>
      </c>
      <c r="M133" s="24">
        <f t="shared" ca="1" si="71"/>
        <v>1.3534402369332657</v>
      </c>
      <c r="N133" s="24">
        <f ca="1">SQRT(Inputs!$B$38)*C133+SQRT(1-Inputs!$B$38)*_xlfn.NORM.S.INV(RAND())</f>
        <v>-0.27715634777476128</v>
      </c>
      <c r="O133" s="24">
        <f ca="1">SQRT(Inputs!$B$38)*D133+SQRT(1-Inputs!$B$38)*_xlfn.NORM.S.INV(RAND())</f>
        <v>0.98524112470742053</v>
      </c>
      <c r="P133" s="24">
        <f ca="1">SQRT(Inputs!$B$38)*E133+SQRT(1-Inputs!$B$38)*_xlfn.NORM.S.INV(RAND())</f>
        <v>1.2008363813526812</v>
      </c>
      <c r="Q133" s="24">
        <f ca="1">SQRT(Inputs!$B$38)*F133+SQRT(1-Inputs!$B$38)*_xlfn.NORM.S.INV(RAND())</f>
        <v>0.33405104292729626</v>
      </c>
      <c r="R133" s="24">
        <f ca="1">SQRT(Inputs!$B$38)*G133+SQRT(1-Inputs!$B$38)*_xlfn.NORM.S.INV(RAND())</f>
        <v>0.24447647101553821</v>
      </c>
      <c r="S133" s="24">
        <f ca="1">SQRT(Inputs!$B$38)*H133+SQRT(1-Inputs!$B$38)*_xlfn.NORM.S.INV(RAND())</f>
        <v>-0.65438717745438169</v>
      </c>
      <c r="T133" s="24">
        <f ca="1">SQRT(Inputs!$B$38)*I133+SQRT(1-Inputs!$B$38)*_xlfn.NORM.S.INV(RAND())</f>
        <v>-3.448394030241092E-2</v>
      </c>
      <c r="U133" s="24">
        <f ca="1">SQRT(Inputs!$B$38)*J133+SQRT(1-Inputs!$B$38)*_xlfn.NORM.S.INV(RAND())</f>
        <v>0.24486940526983281</v>
      </c>
      <c r="V133" s="24">
        <f ca="1">SQRT(Inputs!$B$38)*K133+SQRT(1-Inputs!$B$38)*_xlfn.NORM.S.INV(RAND())</f>
        <v>-0.74883607358930604</v>
      </c>
      <c r="W133" s="24">
        <f ca="1">SQRT(Inputs!$B$38)*L133+SQRT(1-Inputs!$B$38)*_xlfn.NORM.S.INV(RAND())</f>
        <v>0.48823796470267755</v>
      </c>
      <c r="X133" s="24">
        <f ca="1">SQRT(Inputs!$B$38)*M133+SQRT(1-Inputs!$B$38)*_xlfn.NORM.S.INV(RAND())</f>
        <v>-0.72802496932699567</v>
      </c>
      <c r="Y133" s="24">
        <f ca="1">SQRT(Inputs!$B$38)*C133+SQRT(1-Inputs!$B$38)*_xlfn.NORM.S.INV(RAND())</f>
        <v>-0.19274181427380294</v>
      </c>
      <c r="Z133" s="24">
        <f ca="1">SQRT(Inputs!$B$38)*D133+SQRT(1-Inputs!$B$38)*_xlfn.NORM.S.INV(RAND())</f>
        <v>0.15955983415128971</v>
      </c>
      <c r="AA133" s="24">
        <f ca="1">SQRT(Inputs!$B$38)*E133+SQRT(1-Inputs!$B$38)*_xlfn.NORM.S.INV(RAND())</f>
        <v>-0.46584217794971333</v>
      </c>
      <c r="AB133" s="24">
        <f ca="1">SQRT(Inputs!$B$38)*F133+SQRT(1-Inputs!$B$38)*_xlfn.NORM.S.INV(RAND())</f>
        <v>-0.10361321904061593</v>
      </c>
      <c r="AC133" s="24">
        <f ca="1">SQRT(Inputs!$B$38)*G133+SQRT(1-Inputs!$B$38)*_xlfn.NORM.S.INV(RAND())</f>
        <v>0.59380288620298483</v>
      </c>
      <c r="AD133" s="24">
        <f ca="1">SQRT(Inputs!$B$38)*H133+SQRT(1-Inputs!$B$38)*_xlfn.NORM.S.INV(RAND())</f>
        <v>1.0352753855687131</v>
      </c>
      <c r="AE133" s="24">
        <f ca="1">SQRT(Inputs!$B$38)*I133+SQRT(1-Inputs!$B$38)*_xlfn.NORM.S.INV(RAND())</f>
        <v>-0.76442201419292877</v>
      </c>
      <c r="AF133" s="24">
        <f ca="1">SQRT(Inputs!$B$38)*J133+SQRT(1-Inputs!$B$38)*_xlfn.NORM.S.INV(RAND())</f>
        <v>-0.56161433905784175</v>
      </c>
      <c r="AG133" s="24">
        <f ca="1">SQRT(Inputs!$B$38)*K133+SQRT(1-Inputs!$B$38)*_xlfn.NORM.S.INV(RAND())</f>
        <v>-0.76753879998703245</v>
      </c>
      <c r="AH133" s="24">
        <f ca="1">SQRT(Inputs!$B$38)*L133+SQRT(1-Inputs!$B$38)*_xlfn.NORM.S.INV(RAND())</f>
        <v>-0.18645788702546415</v>
      </c>
      <c r="AI133" s="24">
        <f ca="1">SQRT(Inputs!$B$38)*M133+SQRT(1-Inputs!$B$38)*_xlfn.NORM.S.INV(RAND())</f>
        <v>0.23778865247530878</v>
      </c>
      <c r="AJ133" s="24">
        <f ca="1">SQRT(Inputs!$B$38)*C133+SQRT(1-Inputs!$B$38)*_xlfn.NORM.S.INV(RAND())</f>
        <v>-1.8239680640604909</v>
      </c>
      <c r="AK133" s="24">
        <f ca="1">SQRT(Inputs!$B$38)*D133+SQRT(1-Inputs!$B$38)*_xlfn.NORM.S.INV(RAND())</f>
        <v>2.1708218092892801</v>
      </c>
      <c r="AL133" s="24">
        <f ca="1">SQRT(Inputs!$B$38)*E133+SQRT(1-Inputs!$B$38)*_xlfn.NORM.S.INV(RAND())</f>
        <v>0.44664913402460443</v>
      </c>
      <c r="AM133" s="24">
        <f ca="1">SQRT(Inputs!$B$38)*F133+SQRT(1-Inputs!$B$38)*_xlfn.NORM.S.INV(RAND())</f>
        <v>0.14036309430308766</v>
      </c>
      <c r="AN133" s="24">
        <f ca="1">SQRT(Inputs!$B$38)*G133+SQRT(1-Inputs!$B$38)*_xlfn.NORM.S.INV(RAND())</f>
        <v>0.94405065838888946</v>
      </c>
      <c r="AO133" s="24">
        <f ca="1">SQRT(Inputs!$B$38)*H133+SQRT(1-Inputs!$B$38)*_xlfn.NORM.S.INV(RAND())</f>
        <v>-0.30570174136993822</v>
      </c>
      <c r="AP133" s="24">
        <f ca="1">SQRT(Inputs!$B$38)*I133+SQRT(1-Inputs!$B$38)*_xlfn.NORM.S.INV(RAND())</f>
        <v>-0.28358957506415128</v>
      </c>
      <c r="AQ133" s="24">
        <f ca="1">SQRT(Inputs!$B$38)*J133+SQRT(1-Inputs!$B$38)*_xlfn.NORM.S.INV(RAND())</f>
        <v>-0.61752873817756992</v>
      </c>
      <c r="AR133" s="24">
        <f ca="1">SQRT(Inputs!$B$38)*K133+SQRT(1-Inputs!$B$38)*_xlfn.NORM.S.INV(RAND())</f>
        <v>0.8246599187739817</v>
      </c>
      <c r="AS133" s="24">
        <f ca="1">SQRT(Inputs!$B$38)*L133+SQRT(1-Inputs!$B$38)*_xlfn.NORM.S.INV(RAND())</f>
        <v>-0.28989344739126521</v>
      </c>
      <c r="AT133" s="24">
        <f ca="1">SQRT(Inputs!$B$38)*M133+SQRT(1-Inputs!$B$38)*_xlfn.NORM.S.INV(RAND())</f>
        <v>1.0726346066943129</v>
      </c>
      <c r="AU133" s="15">
        <f ca="1">Inputs!$B$6*EXP($B$8-0.5*C$5^2+C$5*N133)</f>
        <v>4744.5329004645082</v>
      </c>
      <c r="AV133" s="15">
        <f t="shared" ca="1" si="37"/>
        <v>6675.4582012379851</v>
      </c>
      <c r="AW133" s="15">
        <f t="shared" ca="1" si="38"/>
        <v>9570.6744425664183</v>
      </c>
      <c r="AX133" s="15">
        <f t="shared" ca="1" si="39"/>
        <v>12182.8060162817</v>
      </c>
      <c r="AY133" s="15">
        <f t="shared" ca="1" si="40"/>
        <v>15319.857984195229</v>
      </c>
      <c r="AZ133" s="15">
        <f t="shared" ca="1" si="41"/>
        <v>17433.926395660412</v>
      </c>
      <c r="BA133" s="15">
        <f t="shared" ca="1" si="42"/>
        <v>21257.808421692866</v>
      </c>
      <c r="BB133" s="15">
        <f t="shared" ca="1" si="43"/>
        <v>26672.438527483322</v>
      </c>
      <c r="BC133" s="15">
        <f t="shared" ca="1" si="44"/>
        <v>30388.941682259883</v>
      </c>
      <c r="BD133" s="15">
        <f t="shared" ca="1" si="45"/>
        <v>38968.874115985687</v>
      </c>
      <c r="BE133" s="15">
        <f t="shared" ca="1" si="46"/>
        <v>44687.720684857624</v>
      </c>
      <c r="BF133" s="15">
        <f ca="1">Inputs!$B$13*EXP($B$9-0.5*C$6^2+C$6*Y133)</f>
        <v>13312.498524923203</v>
      </c>
      <c r="BG133" s="15">
        <f t="shared" ca="1" si="47"/>
        <v>16698.31335064329</v>
      </c>
      <c r="BH133" s="15">
        <f t="shared" ca="1" si="48"/>
        <v>18885.278068911786</v>
      </c>
      <c r="BI133" s="15">
        <f t="shared" ca="1" si="49"/>
        <v>22752.650799242379</v>
      </c>
      <c r="BJ133" s="15">
        <f t="shared" ca="1" si="50"/>
        <v>30385.921577442088</v>
      </c>
      <c r="BK133" s="15">
        <f t="shared" ca="1" si="51"/>
        <v>42937.706533960183</v>
      </c>
      <c r="BL133" s="15">
        <f t="shared" ca="1" si="52"/>
        <v>47769.308735700673</v>
      </c>
      <c r="BM133" s="15">
        <f t="shared" ca="1" si="53"/>
        <v>54761.740869426387</v>
      </c>
      <c r="BN133" s="15">
        <f t="shared" ca="1" si="54"/>
        <v>61431.668010664849</v>
      </c>
      <c r="BO133" s="15">
        <f t="shared" ca="1" si="55"/>
        <v>73964.728312328516</v>
      </c>
      <c r="BP133" s="15">
        <f t="shared" ca="1" si="56"/>
        <v>93522.641813678492</v>
      </c>
      <c r="BQ133" s="15">
        <f ca="1">Inputs!$B$20*EXP($B$10-0.5*C$7^2+C$7*AJ133)</f>
        <v>2246.2081107490767</v>
      </c>
      <c r="BR133" s="15">
        <f t="shared" ca="1" si="57"/>
        <v>6072.8902449348934</v>
      </c>
      <c r="BS133" s="15">
        <f t="shared" ca="1" si="58"/>
        <v>9454.4059376539608</v>
      </c>
      <c r="BT133" s="15">
        <f t="shared" ca="1" si="59"/>
        <v>13524.509836344921</v>
      </c>
      <c r="BU133" s="15">
        <f t="shared" ca="1" si="60"/>
        <v>23553.41292414366</v>
      </c>
      <c r="BV133" s="15">
        <f t="shared" ca="1" si="61"/>
        <v>30588.585113495996</v>
      </c>
      <c r="BW133" s="15">
        <f t="shared" ca="1" si="62"/>
        <v>40198.019784677257</v>
      </c>
      <c r="BX133" s="15">
        <f t="shared" ca="1" si="63"/>
        <v>49676.615593705246</v>
      </c>
      <c r="BY133" s="15">
        <f t="shared" ca="1" si="64"/>
        <v>81501.352620959457</v>
      </c>
      <c r="BZ133" s="15">
        <f t="shared" ca="1" si="65"/>
        <v>108422.97468889644</v>
      </c>
      <c r="CA133" s="15">
        <f t="shared" ca="1" si="66"/>
        <v>184282.3867607534</v>
      </c>
      <c r="CB133" s="15">
        <f ca="1">(AU133*DCF!C$10-DCF!C$5*MAX(AU133*DCF!C$10,0)-MAX(AU133-Inputs!$B$6,0)/Inputs!$B$10)*DCF!C$6</f>
        <v>1044.62658988056</v>
      </c>
      <c r="CC133" s="15">
        <f ca="1">(AV133*DCF!D$10-DCF!D$5*MAX(AV133*DCF!D$10,0)-MAX(AV133-AU133,0)/Inputs!$B$10)*DCF!D$6</f>
        <v>1156.2921131184751</v>
      </c>
      <c r="CD133" s="15">
        <f ca="1">(AW133*DCF!E$10-DCF!E$5*MAX(AW133*DCF!E$10,0)-MAX(AW133-AV133,0)/Inputs!$B$10)*DCF!E$6</f>
        <v>1557.5937831657693</v>
      </c>
      <c r="CE133" s="15">
        <f ca="1">(AX133*DCF!F$10-DCF!F$5*MAX(AX133*DCF!F$10,0)-MAX(AX133-AW133,0)/Inputs!$B$10)*DCF!F$6</f>
        <v>2115.9673196675653</v>
      </c>
      <c r="CF133" s="15">
        <f ca="1">(AY133*DCF!G$10-DCF!G$5*MAX(AY133*DCF!G$10,0)-MAX(AY133-AX133,0)/Inputs!$B$10)*DCF!G$6</f>
        <v>2553.5056170235675</v>
      </c>
      <c r="CG133" s="15">
        <f ca="1">(AZ133*DCF!H$10-DCF!H$5*MAX(AZ133*DCF!H$10,0)-MAX(AZ133-AY133,0)/Inputs!$B$10)*DCF!H$6</f>
        <v>3009.4185686147457</v>
      </c>
      <c r="CH133" s="15">
        <f ca="1">(BA133*DCF!I$10-DCF!I$5*MAX(BA133*DCF!I$10,0)-MAX(BA133-AZ133,0)/Inputs!$B$10)*DCF!I$6</f>
        <v>3255.7754824429544</v>
      </c>
      <c r="CI133" s="15">
        <f ca="1">(BB133*DCF!J$10-DCF!J$5*MAX(BB133*DCF!J$10,0)-MAX(BB133-BA133,0)/Inputs!$B$10)*DCF!J$6</f>
        <v>3756.5543734343737</v>
      </c>
      <c r="CJ133" s="15">
        <f ca="1">(BC133*DCF!K$10-DCF!K$5*MAX(BC133*DCF!K$10,0)-MAX(BC133-BB133,0)/Inputs!$B$10)*DCF!K$6</f>
        <v>4371.877695538019</v>
      </c>
      <c r="CK133" s="15">
        <f ca="1">(BD133*DCF!L$10-DCF!L$5*MAX(BD133*DCF!L$10,0)-MAX(BD133-BC133,0)/Inputs!$B$10)*DCF!L$6</f>
        <v>4767.7230626291448</v>
      </c>
      <c r="CL133" s="15">
        <f ca="1">(BE133*DCF!M$10-DCF!M$5*MAX(BE133*DCF!M$10,0)-MAX(BE133-BD133,0)/Inputs!$B$10)*DCF!M$6</f>
        <v>5622.8380536961822</v>
      </c>
      <c r="CM133" s="15">
        <f ca="1">(BF133*DCF!C$28-DCF!C$5*MAX(BF133*DCF!C$28,0)-MAX(BF133-Inputs!$B$13,0)/Inputs!$B$17)*DCF!C$6</f>
        <v>3618.1993636926923</v>
      </c>
      <c r="CN133" s="15">
        <f ca="1">(BG133*DCF!D$28-DCF!D$5*MAX(BG133*DCF!D$28,0)-MAX(BG133-BF133,0)/Inputs!$B$17)*DCF!D$6</f>
        <v>4195.6888678371824</v>
      </c>
      <c r="CO133" s="15">
        <f ca="1">(BH133*DCF!E$28-DCF!E$5*MAX(BH133*DCF!E$28,0)-MAX(BH133-BG133,0)/Inputs!$B$17)*DCF!E$6</f>
        <v>4917.6263858741304</v>
      </c>
      <c r="CP133" s="15">
        <f ca="1">(BI133*DCF!F$28-DCF!F$5*MAX(BI133*DCF!F$28,0)-MAX(BI133-BH133,0)/Inputs!$B$17)*DCF!F$6</f>
        <v>5472.6290335028343</v>
      </c>
      <c r="CQ133" s="15">
        <f ca="1">(BJ133*DCF!G$28-DCF!G$5*MAX(BJ133*DCF!G$28,0)-MAX(BJ133-BI133,0)/Inputs!$B$17)*DCF!G$6</f>
        <v>6600.0171532046752</v>
      </c>
      <c r="CR133" s="15">
        <f ca="1">(BK133*DCF!H$28-DCF!H$5*MAX(BK133*DCF!H$28,0)-MAX(BK133-BJ133,0)/Inputs!$B$17)*DCF!H$6</f>
        <v>8668.7734113056795</v>
      </c>
      <c r="CS133" s="15">
        <f ca="1">(BL133*DCF!I$28-DCF!I$5*MAX(BL133*DCF!I$28,0)-MAX(BL133-BK133,0)/Inputs!$B$17)*DCF!I$6</f>
        <v>10539.614989790791</v>
      </c>
      <c r="CT133" s="15">
        <f ca="1">(BM133*DCF!J$28-DCF!J$5*MAX(BM133*DCF!J$28,0)-MAX(BM133-BL133,0)/Inputs!$B$17)*DCF!J$6</f>
        <v>11289.274956798568</v>
      </c>
      <c r="CU133" s="15">
        <f ca="1">(BN133*DCF!K$28-DCF!K$5*MAX(BN133*DCF!K$28,0)-MAX(BN133-BM133,0)/Inputs!$B$17)*DCF!K$6</f>
        <v>12156.361027176396</v>
      </c>
      <c r="CV133" s="15">
        <f ca="1">(BO133*DCF!L$28-DCF!L$5*MAX(BO133*DCF!L$28,0)-MAX(BO133-BN133,0)/Inputs!$B$17)*DCF!L$6</f>
        <v>13339.379136774227</v>
      </c>
      <c r="CW133" s="15">
        <f ca="1">(BP133*DCF!M$28-DCF!M$5*MAX(BP133*DCF!M$28,0)-MAX(BP133-BO133,0)/Inputs!$B$17)*DCF!M$6</f>
        <v>15551.987657034664</v>
      </c>
      <c r="CX133" s="15">
        <f ca="1">(BQ133*DCF!C$46-DCF!C$5*MAX(BQ133*DCF!C$46,0)-MAX(BQ133-Inputs!$B$20,0)/Inputs!$B$24)*DCF!C$6</f>
        <v>-518.75475998823936</v>
      </c>
      <c r="CY133" s="15">
        <f ca="1">(BR133*DCF!D$46-DCF!D$5*MAX(BR133*DCF!D$46,0)-MAX(BR133-BQ133,0)/Inputs!$B$24)*DCF!D$6</f>
        <v>-2669.3142454905724</v>
      </c>
      <c r="CZ133" s="15">
        <f ca="1">(BS133*DCF!E$46-DCF!E$5*MAX(BS133*DCF!E$46,0)-MAX(BS133-BR133,0)/Inputs!$B$24)*DCF!E$6</f>
        <v>-2450.900357898603</v>
      </c>
      <c r="DA133" s="15">
        <f ca="1">(BT133*DCF!F$46-DCF!F$5*MAX(BT133*DCF!F$46,0)-MAX(BT133-BS133,0)/Inputs!$B$24)*DCF!F$6</f>
        <v>-2466.9938100692648</v>
      </c>
      <c r="DB133" s="15">
        <f ca="1">(BU133*DCF!G$46-DCF!G$5*MAX(BU133*DCF!G$46,0)-MAX(BU133-BT133,0)/Inputs!$B$24)*DCF!G$6</f>
        <v>-4165.8151267111971</v>
      </c>
      <c r="DC133" s="15">
        <f ca="1">(BV133*DCF!H$46-DCF!H$5*MAX(BV133*DCF!H$46,0)-MAX(BV133-BU133,0)/Inputs!$B$24)*DCF!H$6</f>
        <v>-2186.1366526260667</v>
      </c>
      <c r="DD133" s="15">
        <f ca="1">(BW133*DCF!I$46-DCF!I$5*MAX(BW133*DCF!I$46,0)-MAX(BW133-BV133,0)/Inputs!$B$24)*DCF!I$6</f>
        <v>-1830.1081013269807</v>
      </c>
      <c r="DE133" s="15">
        <f ca="1">(BX133*DCF!J$46-DCF!J$5*MAX(BX133*DCF!J$46,0)-MAX(BX133-BW133,0)/Inputs!$B$24)*DCF!J$6</f>
        <v>-429.77213870287437</v>
      </c>
      <c r="DF133" s="15">
        <f ca="1">(BY133*DCF!K$46-DCF!K$5*MAX(BY133*DCF!K$46,0)-MAX(BY133-BX133,0)/Inputs!$B$24)*DCF!K$6</f>
        <v>-3140.5838163149288</v>
      </c>
      <c r="DG133" s="15">
        <f ca="1">(BZ133*DCF!L$46-DCF!L$5*MAX(BZ133*DCF!L$46,0)-MAX(BZ133-BY133,0)/Inputs!$B$24)*DCF!L$6</f>
        <v>1402.3267206662899</v>
      </c>
      <c r="DH133" s="15">
        <f ca="1">(CA133*DCF!M$46-DCF!M$5*MAX(CA133*DCF!M$46,0)-MAX(CA133-BZ133,0)/Inputs!$B$24)*DCF!M$6</f>
        <v>-1411.8645987619088</v>
      </c>
      <c r="DI133" s="15">
        <f ca="1">SUM(CB133:CL133)+BE133*DCF!M$10*(1+Inputs!$B$30)*(1-Inputs!$B$33)*(1-Inputs!$B$30/Inputs!$B$31)/(Inputs!$B$29-Inputs!$B$30)*DCF!M$6</f>
        <v>157578.69025909985</v>
      </c>
      <c r="DJ133" s="15">
        <f ca="1">SUM(CM133:CW133)+BP133*DCF!M$28*(1+Inputs!$B$30)*(1-Inputs!$B$33)*(1-Inputs!$B$30/Inputs!$B$31)/(Inputs!$B$29-Inputs!$B$30)*DCF!M$6</f>
        <v>443382.55048482527</v>
      </c>
      <c r="DK133" s="15">
        <f ca="1">SUM(CX133:DH133)+CA133*DCF!M$46*(1+Inputs!$B$30)*(1-Inputs!$B$33)*(1-Inputs!$B$30/Inputs!$B$31)/(Inputs!$B$29-Inputs!$B$30)*DCF!M$6</f>
        <v>265054.48268914438</v>
      </c>
      <c r="DM133" s="15">
        <f ca="1">DI133+DJ133+DK133+Inputs!$B$34+Inputs!$B$36-Inputs!$B$35</f>
        <v>942866.72343306942</v>
      </c>
    </row>
    <row r="134" spans="1:117" x14ac:dyDescent="0.75">
      <c r="A134" s="11">
        <v>121</v>
      </c>
      <c r="C134" s="24">
        <f t="shared" ref="C134:M143" ca="1" si="72">_xlfn.NORM.S.INV(RAND())</f>
        <v>-0.16684580585461434</v>
      </c>
      <c r="D134" s="24">
        <f t="shared" ca="1" si="72"/>
        <v>-0.26358104412071176</v>
      </c>
      <c r="E134" s="24">
        <f t="shared" ca="1" si="72"/>
        <v>0.1562945500855954</v>
      </c>
      <c r="F134" s="24">
        <f t="shared" ca="1" si="72"/>
        <v>1.257934027560383</v>
      </c>
      <c r="G134" s="24">
        <f t="shared" ca="1" si="72"/>
        <v>0.31970739593987429</v>
      </c>
      <c r="H134" s="24">
        <f t="shared" ca="1" si="72"/>
        <v>-0.2244579276267164</v>
      </c>
      <c r="I134" s="24">
        <f t="shared" ca="1" si="72"/>
        <v>3.0119263767008735</v>
      </c>
      <c r="J134" s="24">
        <f t="shared" ca="1" si="72"/>
        <v>-0.58453138457081566</v>
      </c>
      <c r="K134" s="24">
        <f t="shared" ca="1" si="72"/>
        <v>0.49925353462542366</v>
      </c>
      <c r="L134" s="24">
        <f t="shared" ca="1" si="72"/>
        <v>-1.5556431872072989</v>
      </c>
      <c r="M134" s="24">
        <f t="shared" ca="1" si="72"/>
        <v>-0.49790455512968168</v>
      </c>
      <c r="N134" s="24">
        <f ca="1">SQRT(Inputs!$B$38)*C134+SQRT(1-Inputs!$B$38)*_xlfn.NORM.S.INV(RAND())</f>
        <v>0.60695353946180008</v>
      </c>
      <c r="O134" s="24">
        <f ca="1">SQRT(Inputs!$B$38)*D134+SQRT(1-Inputs!$B$38)*_xlfn.NORM.S.INV(RAND())</f>
        <v>0.8081282278484675</v>
      </c>
      <c r="P134" s="24">
        <f ca="1">SQRT(Inputs!$B$38)*E134+SQRT(1-Inputs!$B$38)*_xlfn.NORM.S.INV(RAND())</f>
        <v>1.34996588510257</v>
      </c>
      <c r="Q134" s="24">
        <f ca="1">SQRT(Inputs!$B$38)*F134+SQRT(1-Inputs!$B$38)*_xlfn.NORM.S.INV(RAND())</f>
        <v>0.37210325533450156</v>
      </c>
      <c r="R134" s="24">
        <f ca="1">SQRT(Inputs!$B$38)*G134+SQRT(1-Inputs!$B$38)*_xlfn.NORM.S.INV(RAND())</f>
        <v>-0.96958862125083289</v>
      </c>
      <c r="S134" s="24">
        <f ca="1">SQRT(Inputs!$B$38)*H134+SQRT(1-Inputs!$B$38)*_xlfn.NORM.S.INV(RAND())</f>
        <v>-0.84599922484745926</v>
      </c>
      <c r="T134" s="24">
        <f ca="1">SQRT(Inputs!$B$38)*I134+SQRT(1-Inputs!$B$38)*_xlfn.NORM.S.INV(RAND())</f>
        <v>2.3578997665516748</v>
      </c>
      <c r="U134" s="24">
        <f ca="1">SQRT(Inputs!$B$38)*J134+SQRT(1-Inputs!$B$38)*_xlfn.NORM.S.INV(RAND())</f>
        <v>2.0962162080017421</v>
      </c>
      <c r="V134" s="24">
        <f ca="1">SQRT(Inputs!$B$38)*K134+SQRT(1-Inputs!$B$38)*_xlfn.NORM.S.INV(RAND())</f>
        <v>-1.2830201882558958</v>
      </c>
      <c r="W134" s="24">
        <f ca="1">SQRT(Inputs!$B$38)*L134+SQRT(1-Inputs!$B$38)*_xlfn.NORM.S.INV(RAND())</f>
        <v>-1.568072863936957</v>
      </c>
      <c r="X134" s="24">
        <f ca="1">SQRT(Inputs!$B$38)*M134+SQRT(1-Inputs!$B$38)*_xlfn.NORM.S.INV(RAND())</f>
        <v>-1.1972077085291333</v>
      </c>
      <c r="Y134" s="24">
        <f ca="1">SQRT(Inputs!$B$38)*C134+SQRT(1-Inputs!$B$38)*_xlfn.NORM.S.INV(RAND())</f>
        <v>0.55143295216827348</v>
      </c>
      <c r="Z134" s="24">
        <f ca="1">SQRT(Inputs!$B$38)*D134+SQRT(1-Inputs!$B$38)*_xlfn.NORM.S.INV(RAND())</f>
        <v>-0.58574277510552231</v>
      </c>
      <c r="AA134" s="24">
        <f ca="1">SQRT(Inputs!$B$38)*E134+SQRT(1-Inputs!$B$38)*_xlfn.NORM.S.INV(RAND())</f>
        <v>1.5856834195601408</v>
      </c>
      <c r="AB134" s="24">
        <f ca="1">SQRT(Inputs!$B$38)*F134+SQRT(1-Inputs!$B$38)*_xlfn.NORM.S.INV(RAND())</f>
        <v>-0.29649959845472551</v>
      </c>
      <c r="AC134" s="24">
        <f ca="1">SQRT(Inputs!$B$38)*G134+SQRT(1-Inputs!$B$38)*_xlfn.NORM.S.INV(RAND())</f>
        <v>0.55019279705442192</v>
      </c>
      <c r="AD134" s="24">
        <f ca="1">SQRT(Inputs!$B$38)*H134+SQRT(1-Inputs!$B$38)*_xlfn.NORM.S.INV(RAND())</f>
        <v>1.3648302120945097</v>
      </c>
      <c r="AE134" s="24">
        <f ca="1">SQRT(Inputs!$B$38)*I134+SQRT(1-Inputs!$B$38)*_xlfn.NORM.S.INV(RAND())</f>
        <v>1.6206805155239279</v>
      </c>
      <c r="AF134" s="24">
        <f ca="1">SQRT(Inputs!$B$38)*J134+SQRT(1-Inputs!$B$38)*_xlfn.NORM.S.INV(RAND())</f>
        <v>-0.60346170225564755</v>
      </c>
      <c r="AG134" s="24">
        <f ca="1">SQRT(Inputs!$B$38)*K134+SQRT(1-Inputs!$B$38)*_xlfn.NORM.S.INV(RAND())</f>
        <v>-0.50234052334369861</v>
      </c>
      <c r="AH134" s="24">
        <f ca="1">SQRT(Inputs!$B$38)*L134+SQRT(1-Inputs!$B$38)*_xlfn.NORM.S.INV(RAND())</f>
        <v>-1.7511441346004404</v>
      </c>
      <c r="AI134" s="24">
        <f ca="1">SQRT(Inputs!$B$38)*M134+SQRT(1-Inputs!$B$38)*_xlfn.NORM.S.INV(RAND())</f>
        <v>0.42443837546002849</v>
      </c>
      <c r="AJ134" s="24">
        <f ca="1">SQRT(Inputs!$B$38)*C134+SQRT(1-Inputs!$B$38)*_xlfn.NORM.S.INV(RAND())</f>
        <v>-1.4373858429573261</v>
      </c>
      <c r="AK134" s="24">
        <f ca="1">SQRT(Inputs!$B$38)*D134+SQRT(1-Inputs!$B$38)*_xlfn.NORM.S.INV(RAND())</f>
        <v>1.4095836479703696</v>
      </c>
      <c r="AL134" s="24">
        <f ca="1">SQRT(Inputs!$B$38)*E134+SQRT(1-Inputs!$B$38)*_xlfn.NORM.S.INV(RAND())</f>
        <v>-0.84465109172784125</v>
      </c>
      <c r="AM134" s="24">
        <f ca="1">SQRT(Inputs!$B$38)*F134+SQRT(1-Inputs!$B$38)*_xlfn.NORM.S.INV(RAND())</f>
        <v>-0.89007720706045346</v>
      </c>
      <c r="AN134" s="24">
        <f ca="1">SQRT(Inputs!$B$38)*G134+SQRT(1-Inputs!$B$38)*_xlfn.NORM.S.INV(RAND())</f>
        <v>1.5801521697744316</v>
      </c>
      <c r="AO134" s="24">
        <f ca="1">SQRT(Inputs!$B$38)*H134+SQRT(1-Inputs!$B$38)*_xlfn.NORM.S.INV(RAND())</f>
        <v>-1.7705262038839686</v>
      </c>
      <c r="AP134" s="24">
        <f ca="1">SQRT(Inputs!$B$38)*I134+SQRT(1-Inputs!$B$38)*_xlfn.NORM.S.INV(RAND())</f>
        <v>2.2937862733713259</v>
      </c>
      <c r="AQ134" s="24">
        <f ca="1">SQRT(Inputs!$B$38)*J134+SQRT(1-Inputs!$B$38)*_xlfn.NORM.S.INV(RAND())</f>
        <v>2.3180766835397759</v>
      </c>
      <c r="AR134" s="24">
        <f ca="1">SQRT(Inputs!$B$38)*K134+SQRT(1-Inputs!$B$38)*_xlfn.NORM.S.INV(RAND())</f>
        <v>2.2049140316542029</v>
      </c>
      <c r="AS134" s="24">
        <f ca="1">SQRT(Inputs!$B$38)*L134+SQRT(1-Inputs!$B$38)*_xlfn.NORM.S.INV(RAND())</f>
        <v>-1.1452872708584214</v>
      </c>
      <c r="AT134" s="24">
        <f ca="1">SQRT(Inputs!$B$38)*M134+SQRT(1-Inputs!$B$38)*_xlfn.NORM.S.INV(RAND())</f>
        <v>-0.55381265953318426</v>
      </c>
      <c r="AU134" s="15">
        <f ca="1">Inputs!$B$6*EXP($B$8-0.5*C$5^2+C$5*N134)</f>
        <v>5474.5307989461062</v>
      </c>
      <c r="AV134" s="15">
        <f t="shared" ca="1" si="37"/>
        <v>7504.5549915796428</v>
      </c>
      <c r="AW134" s="15">
        <f t="shared" ca="1" si="38"/>
        <v>10977.972451910027</v>
      </c>
      <c r="AX134" s="15">
        <f t="shared" ca="1" si="39"/>
        <v>14040.790086049967</v>
      </c>
      <c r="AY134" s="15">
        <f t="shared" ca="1" si="40"/>
        <v>15322.200417045326</v>
      </c>
      <c r="AZ134" s="15">
        <f t="shared" ca="1" si="41"/>
        <v>17072.530749923346</v>
      </c>
      <c r="BA134" s="15">
        <f t="shared" ca="1" si="42"/>
        <v>26740.068081495923</v>
      </c>
      <c r="BB134" s="15">
        <f t="shared" ca="1" si="43"/>
        <v>40388.916109603997</v>
      </c>
      <c r="BC134" s="15">
        <f t="shared" ca="1" si="44"/>
        <v>43703.958207087948</v>
      </c>
      <c r="BD134" s="15">
        <f t="shared" ca="1" si="45"/>
        <v>46237.405519995511</v>
      </c>
      <c r="BE134" s="15">
        <f t="shared" ca="1" si="46"/>
        <v>50804.825116280153</v>
      </c>
      <c r="BF134" s="15">
        <f ca="1">Inputs!$B$13*EXP($B$9-0.5*C$6^2+C$6*Y134)</f>
        <v>15428.774829014306</v>
      </c>
      <c r="BG134" s="15">
        <f t="shared" ca="1" si="47"/>
        <v>16917.64959300173</v>
      </c>
      <c r="BH134" s="15">
        <f t="shared" ca="1" si="48"/>
        <v>26888.349500586133</v>
      </c>
      <c r="BI134" s="15">
        <f t="shared" ca="1" si="49"/>
        <v>31446.984468981878</v>
      </c>
      <c r="BJ134" s="15">
        <f t="shared" ca="1" si="50"/>
        <v>41733.936949994473</v>
      </c>
      <c r="BK134" s="15">
        <f t="shared" ca="1" si="51"/>
        <v>61679.541881963618</v>
      </c>
      <c r="BL134" s="15">
        <f t="shared" ca="1" si="52"/>
        <v>93473.186195424583</v>
      </c>
      <c r="BM134" s="15">
        <f t="shared" ca="1" si="53"/>
        <v>106600.10044037485</v>
      </c>
      <c r="BN134" s="15">
        <f t="shared" ca="1" si="54"/>
        <v>123445.33126901413</v>
      </c>
      <c r="BO134" s="15">
        <f t="shared" ca="1" si="55"/>
        <v>123913.25545801347</v>
      </c>
      <c r="BP134" s="15">
        <f t="shared" ca="1" si="56"/>
        <v>160027.18964392893</v>
      </c>
      <c r="BQ134" s="15">
        <f ca="1">Inputs!$B$20*EXP($B$10-0.5*C$7^2+C$7*AJ134)</f>
        <v>2576.308426435508</v>
      </c>
      <c r="BR134" s="15">
        <f t="shared" ca="1" si="57"/>
        <v>5469.5406764539994</v>
      </c>
      <c r="BS134" s="15">
        <f t="shared" ca="1" si="58"/>
        <v>5876.5842647697127</v>
      </c>
      <c r="BT134" s="15">
        <f t="shared" ca="1" si="59"/>
        <v>6415.2674297692183</v>
      </c>
      <c r="BU134" s="15">
        <f t="shared" ca="1" si="60"/>
        <v>13031.444296044341</v>
      </c>
      <c r="BV134" s="15">
        <f t="shared" ca="1" si="61"/>
        <v>12166.649592343807</v>
      </c>
      <c r="BW134" s="15">
        <f t="shared" ca="1" si="62"/>
        <v>27588.224746674405</v>
      </c>
      <c r="BX134" s="15">
        <f t="shared" ca="1" si="63"/>
        <v>61412.817006566278</v>
      </c>
      <c r="BY134" s="15">
        <f t="shared" ca="1" si="64"/>
        <v>131207.57346403963</v>
      </c>
      <c r="BZ134" s="15">
        <f t="shared" ca="1" si="65"/>
        <v>149149.72662024401</v>
      </c>
      <c r="CA134" s="15">
        <f t="shared" ca="1" si="66"/>
        <v>189873.67758523827</v>
      </c>
      <c r="CB134" s="15">
        <f ca="1">(AU134*DCF!C$10-DCF!C$5*MAX(AU134*DCF!C$10,0)-MAX(AU134-Inputs!$B$6,0)/Inputs!$B$10)*DCF!C$6</f>
        <v>1039.42157474896</v>
      </c>
      <c r="CC134" s="15">
        <f ca="1">(AV134*DCF!D$10-DCF!D$5*MAX(AV134*DCF!D$10,0)-MAX(AV134-AU134,0)/Inputs!$B$10)*DCF!D$6</f>
        <v>1334.2161676400465</v>
      </c>
      <c r="CD134" s="15">
        <f ca="1">(AW134*DCF!E$10-DCF!E$5*MAX(AW134*DCF!E$10,0)-MAX(AW134-AV134,0)/Inputs!$B$10)*DCF!E$6</f>
        <v>1752.2816324227576</v>
      </c>
      <c r="CE134" s="15">
        <f ca="1">(AX134*DCF!F$10-DCF!F$5*MAX(AX134*DCF!F$10,0)-MAX(AX134-AW134,0)/Inputs!$B$10)*DCF!F$6</f>
        <v>2427.7856857034603</v>
      </c>
      <c r="CF134" s="15">
        <f ca="1">(AY134*DCF!G$10-DCF!G$5*MAX(AY134*DCF!G$10,0)-MAX(AY134-AX134,0)/Inputs!$B$10)*DCF!G$6</f>
        <v>2910.6746421943299</v>
      </c>
      <c r="CG134" s="15">
        <f ca="1">(AZ134*DCF!H$10-DCF!H$5*MAX(AZ134*DCF!H$10,0)-MAX(AZ134-AY134,0)/Inputs!$B$10)*DCF!H$6</f>
        <v>3003.8415614927676</v>
      </c>
      <c r="CH134" s="15">
        <f ca="1">(BA134*DCF!I$10-DCF!I$5*MAX(BA134*DCF!I$10,0)-MAX(BA134-AZ134,0)/Inputs!$B$10)*DCF!I$6</f>
        <v>3298.6201155689014</v>
      </c>
      <c r="CI134" s="15">
        <f ca="1">(BB134*DCF!J$10-DCF!J$5*MAX(BB134*DCF!J$10,0)-MAX(BB134-BA134,0)/Inputs!$B$10)*DCF!J$6</f>
        <v>4862.5737160957669</v>
      </c>
      <c r="CJ134" s="15">
        <f ca="1">(BC134*DCF!K$10-DCF!K$5*MAX(BC134*DCF!K$10,0)-MAX(BC134-BB134,0)/Inputs!$B$10)*DCF!K$6</f>
        <v>6571.5799523018477</v>
      </c>
      <c r="CK134" s="15">
        <f ca="1">(BD134*DCF!L$10-DCF!L$5*MAX(BD134*DCF!L$10,0)-MAX(BD134-BC134,0)/Inputs!$B$10)*DCF!L$6</f>
        <v>6645.8642437633507</v>
      </c>
      <c r="CL134" s="15">
        <f ca="1">(BE134*DCF!M$10-DCF!M$5*MAX(BE134*DCF!M$10,0)-MAX(BE134-BD134,0)/Inputs!$B$10)*DCF!M$6</f>
        <v>6623.5908626490991</v>
      </c>
      <c r="CM134" s="15">
        <f ca="1">(BF134*DCF!C$28-DCF!C$5*MAX(BF134*DCF!C$28,0)-MAX(BF134-Inputs!$B$13,0)/Inputs!$B$17)*DCF!C$6</f>
        <v>3775.3255985506767</v>
      </c>
      <c r="CN134" s="15">
        <f ca="1">(BG134*DCF!D$28-DCF!D$5*MAX(BG134*DCF!D$28,0)-MAX(BG134-BF134,0)/Inputs!$B$17)*DCF!D$6</f>
        <v>4664.9927390958446</v>
      </c>
      <c r="CO134" s="15">
        <f ca="1">(BH134*DCF!E$28-DCF!E$5*MAX(BH134*DCF!E$28,0)-MAX(BH134-BG134,0)/Inputs!$B$17)*DCF!E$6</f>
        <v>5650.1716571691877</v>
      </c>
      <c r="CP134" s="15">
        <f ca="1">(BI134*DCF!F$28-DCF!F$5*MAX(BI134*DCF!F$28,0)-MAX(BI134-BH134,0)/Inputs!$B$17)*DCF!F$6</f>
        <v>7707.0563919166507</v>
      </c>
      <c r="CQ134" s="15">
        <f ca="1">(BJ134*DCF!G$28-DCF!G$5*MAX(BJ134*DCF!G$28,0)-MAX(BJ134-BI134,0)/Inputs!$B$17)*DCF!G$6</f>
        <v>9098.022791519079</v>
      </c>
      <c r="CR134" s="15">
        <f ca="1">(BK134*DCF!H$28-DCF!H$5*MAX(BK134*DCF!H$28,0)-MAX(BK134-BJ134,0)/Inputs!$B$17)*DCF!H$6</f>
        <v>12155.043939099633</v>
      </c>
      <c r="CS134" s="15">
        <f ca="1">(BL134*DCF!I$28-DCF!I$5*MAX(BL134*DCF!I$28,0)-MAX(BL134-BK134,0)/Inputs!$B$17)*DCF!I$6</f>
        <v>17417.140957097155</v>
      </c>
      <c r="CT134" s="15">
        <f ca="1">(BM134*DCF!J$28-DCF!J$5*MAX(BM134*DCF!J$28,0)-MAX(BM134-BL134,0)/Inputs!$B$17)*DCF!J$6</f>
        <v>22040.150359906955</v>
      </c>
      <c r="CU134" s="15">
        <f ca="1">(BN134*DCF!K$28-DCF!K$5*MAX(BN134*DCF!K$28,0)-MAX(BN134-BM134,0)/Inputs!$B$17)*DCF!K$6</f>
        <v>24006.267756872665</v>
      </c>
      <c r="CV134" s="15">
        <f ca="1">(BO134*DCF!L$28-DCF!L$5*MAX(BO134*DCF!L$28,0)-MAX(BO134-BN134,0)/Inputs!$B$17)*DCF!L$6</f>
        <v>24670.348985193799</v>
      </c>
      <c r="CW134" s="15">
        <f ca="1">(BP134*DCF!M$28-DCF!M$5*MAX(BP134*DCF!M$28,0)-MAX(BP134-BO134,0)/Inputs!$B$17)*DCF!M$6</f>
        <v>26334.287445362497</v>
      </c>
      <c r="CX134" s="15">
        <f ca="1">(BQ134*DCF!C$46-DCF!C$5*MAX(BQ134*DCF!C$46,0)-MAX(BQ134-Inputs!$B$20,0)/Inputs!$B$24)*DCF!C$6</f>
        <v>-594.99039871489788</v>
      </c>
      <c r="CY134" s="15">
        <f ca="1">(BR134*DCF!D$46-DCF!D$5*MAX(BR134*DCF!D$46,0)-MAX(BR134-BQ134,0)/Inputs!$B$24)*DCF!D$6</f>
        <v>-2168.0412272080348</v>
      </c>
      <c r="CZ134" s="15">
        <f ca="1">(BS134*DCF!E$46-DCF!E$5*MAX(BS134*DCF!E$46,0)-MAX(BS134-BR134,0)/Inputs!$B$24)*DCF!E$6</f>
        <v>-855.36169799118807</v>
      </c>
      <c r="DA134" s="15">
        <f ca="1">(BT134*DCF!F$46-DCF!F$5*MAX(BT134*DCF!F$46,0)-MAX(BT134-BS134,0)/Inputs!$B$24)*DCF!F$6</f>
        <v>-663.35190410074188</v>
      </c>
      <c r="DB134" s="15">
        <f ca="1">(BU134*DCF!G$46-DCF!G$5*MAX(BU134*DCF!G$46,0)-MAX(BU134-BT134,0)/Inputs!$B$24)*DCF!G$6</f>
        <v>-2663.9032172501015</v>
      </c>
      <c r="DC134" s="15">
        <f ca="1">(BV134*DCF!H$46-DCF!H$5*MAX(BV134*DCF!H$46,0)-MAX(BV134-BU134,0)/Inputs!$B$24)*DCF!H$6</f>
        <v>0</v>
      </c>
      <c r="DD134" s="15">
        <f ca="1">(BW134*DCF!I$46-DCF!I$5*MAX(BW134*DCF!I$46,0)-MAX(BW134-BV134,0)/Inputs!$B$24)*DCF!I$6</f>
        <v>-3789.7768918289671</v>
      </c>
      <c r="DE134" s="15">
        <f ca="1">(BX134*DCF!J$46-DCF!J$5*MAX(BX134*DCF!J$46,0)-MAX(BX134-BW134,0)/Inputs!$B$24)*DCF!J$6</f>
        <v>-6393.6314549866047</v>
      </c>
      <c r="DF134" s="15">
        <f ca="1">(BY134*DCF!K$46-DCF!K$5*MAX(BY134*DCF!K$46,0)-MAX(BY134-BX134,0)/Inputs!$B$24)*DCF!K$6</f>
        <v>-9602.8420284059303</v>
      </c>
      <c r="DG134" s="15">
        <f ca="1">(BZ134*DCF!L$46-DCF!L$5*MAX(BZ134*DCF!L$46,0)-MAX(BZ134-BY134,0)/Inputs!$B$24)*DCF!L$6</f>
        <v>6249.6627794998631</v>
      </c>
      <c r="DH134" s="15">
        <f ca="1">(CA134*DCF!M$46-DCF!M$5*MAX(CA134*DCF!M$46,0)-MAX(CA134-BZ134,0)/Inputs!$B$24)*DCF!M$6</f>
        <v>6371.7565877178231</v>
      </c>
      <c r="DI134" s="15">
        <f ca="1">SUM(CB134:CL134)+BE134*DCF!M$10*(1+Inputs!$B$30)*(1-Inputs!$B$33)*(1-Inputs!$B$30/Inputs!$B$31)/(Inputs!$B$29-Inputs!$B$30)*DCF!M$6</f>
        <v>181860.95027745058</v>
      </c>
      <c r="DJ134" s="15">
        <f ca="1">SUM(CM134:CW134)+BP134*DCF!M$28*(1+Inputs!$B$30)*(1-Inputs!$B$33)*(1-Inputs!$B$30/Inputs!$B$31)/(Inputs!$B$29-Inputs!$B$30)*DCF!M$6</f>
        <v>751329.18851453625</v>
      </c>
      <c r="DK134" s="15">
        <f ca="1">SUM(CX134:DH134)+CA134*DCF!M$46*(1+Inputs!$B$30)*(1-Inputs!$B$33)*(1-Inputs!$B$30/Inputs!$B$31)/(Inputs!$B$29-Inputs!$B$30)*DCF!M$6</f>
        <v>279456.71806849347</v>
      </c>
      <c r="DM134" s="15">
        <f ca="1">DI134+DJ134+DK134+Inputs!$B$34+Inputs!$B$36-Inputs!$B$35</f>
        <v>1289497.8568604803</v>
      </c>
    </row>
    <row r="135" spans="1:117" x14ac:dyDescent="0.75">
      <c r="A135" s="11">
        <v>122</v>
      </c>
      <c r="C135" s="24">
        <f t="shared" ca="1" si="72"/>
        <v>0.55514998805125249</v>
      </c>
      <c r="D135" s="24">
        <f t="shared" ca="1" si="72"/>
        <v>1.3531117734245035</v>
      </c>
      <c r="E135" s="24">
        <f t="shared" ca="1" si="72"/>
        <v>-0.81345004765733775</v>
      </c>
      <c r="F135" s="24">
        <f t="shared" ca="1" si="72"/>
        <v>0.48233087464704749</v>
      </c>
      <c r="G135" s="24">
        <f t="shared" ca="1" si="72"/>
        <v>-0.42714165196296511</v>
      </c>
      <c r="H135" s="24">
        <f t="shared" ca="1" si="72"/>
        <v>1.3920766319362949</v>
      </c>
      <c r="I135" s="24">
        <f t="shared" ca="1" si="72"/>
        <v>0.75860623251208625</v>
      </c>
      <c r="J135" s="24">
        <f t="shared" ca="1" si="72"/>
        <v>1.2917406563812261</v>
      </c>
      <c r="K135" s="24">
        <f t="shared" ca="1" si="72"/>
        <v>0.27755309904338843</v>
      </c>
      <c r="L135" s="24">
        <f t="shared" ca="1" si="72"/>
        <v>-2.0818877198868568</v>
      </c>
      <c r="M135" s="24">
        <f t="shared" ca="1" si="72"/>
        <v>0.5688122315053975</v>
      </c>
      <c r="N135" s="24">
        <f ca="1">SQRT(Inputs!$B$38)*C135+SQRT(1-Inputs!$B$38)*_xlfn.NORM.S.INV(RAND())</f>
        <v>0.92023154540309759</v>
      </c>
      <c r="O135" s="24">
        <f ca="1">SQRT(Inputs!$B$38)*D135+SQRT(1-Inputs!$B$38)*_xlfn.NORM.S.INV(RAND())</f>
        <v>-0.31709934191615274</v>
      </c>
      <c r="P135" s="24">
        <f ca="1">SQRT(Inputs!$B$38)*E135+SQRT(1-Inputs!$B$38)*_xlfn.NORM.S.INV(RAND())</f>
        <v>-0.92059239991835051</v>
      </c>
      <c r="Q135" s="24">
        <f ca="1">SQRT(Inputs!$B$38)*F135+SQRT(1-Inputs!$B$38)*_xlfn.NORM.S.INV(RAND())</f>
        <v>1.0197034677503511</v>
      </c>
      <c r="R135" s="24">
        <f ca="1">SQRT(Inputs!$B$38)*G135+SQRT(1-Inputs!$B$38)*_xlfn.NORM.S.INV(RAND())</f>
        <v>1.1831027387496031</v>
      </c>
      <c r="S135" s="24">
        <f ca="1">SQRT(Inputs!$B$38)*H135+SQRT(1-Inputs!$B$38)*_xlfn.NORM.S.INV(RAND())</f>
        <v>0.53236215824642441</v>
      </c>
      <c r="T135" s="24">
        <f ca="1">SQRT(Inputs!$B$38)*I135+SQRT(1-Inputs!$B$38)*_xlfn.NORM.S.INV(RAND())</f>
        <v>-0.41703327689622754</v>
      </c>
      <c r="U135" s="24">
        <f ca="1">SQRT(Inputs!$B$38)*J135+SQRT(1-Inputs!$B$38)*_xlfn.NORM.S.INV(RAND())</f>
        <v>2.1994844241662124</v>
      </c>
      <c r="V135" s="24">
        <f ca="1">SQRT(Inputs!$B$38)*K135+SQRT(1-Inputs!$B$38)*_xlfn.NORM.S.INV(RAND())</f>
        <v>1.830829172866975</v>
      </c>
      <c r="W135" s="24">
        <f ca="1">SQRT(Inputs!$B$38)*L135+SQRT(1-Inputs!$B$38)*_xlfn.NORM.S.INV(RAND())</f>
        <v>-0.64143354023603538</v>
      </c>
      <c r="X135" s="24">
        <f ca="1">SQRT(Inputs!$B$38)*M135+SQRT(1-Inputs!$B$38)*_xlfn.NORM.S.INV(RAND())</f>
        <v>0.22548812382384181</v>
      </c>
      <c r="Y135" s="24">
        <f ca="1">SQRT(Inputs!$B$38)*C135+SQRT(1-Inputs!$B$38)*_xlfn.NORM.S.INV(RAND())</f>
        <v>0.61418855748672219</v>
      </c>
      <c r="Z135" s="24">
        <f ca="1">SQRT(Inputs!$B$38)*D135+SQRT(1-Inputs!$B$38)*_xlfn.NORM.S.INV(RAND())</f>
        <v>0.20448701298692706</v>
      </c>
      <c r="AA135" s="24">
        <f ca="1">SQRT(Inputs!$B$38)*E135+SQRT(1-Inputs!$B$38)*_xlfn.NORM.S.INV(RAND())</f>
        <v>-0.69672731939030719</v>
      </c>
      <c r="AB135" s="24">
        <f ca="1">SQRT(Inputs!$B$38)*F135+SQRT(1-Inputs!$B$38)*_xlfn.NORM.S.INV(RAND())</f>
        <v>0.18106918401964403</v>
      </c>
      <c r="AC135" s="24">
        <f ca="1">SQRT(Inputs!$B$38)*G135+SQRT(1-Inputs!$B$38)*_xlfn.NORM.S.INV(RAND())</f>
        <v>-1.8846368282320056</v>
      </c>
      <c r="AD135" s="24">
        <f ca="1">SQRT(Inputs!$B$38)*H135+SQRT(1-Inputs!$B$38)*_xlfn.NORM.S.INV(RAND())</f>
        <v>-0.21423272870117327</v>
      </c>
      <c r="AE135" s="24">
        <f ca="1">SQRT(Inputs!$B$38)*I135+SQRT(1-Inputs!$B$38)*_xlfn.NORM.S.INV(RAND())</f>
        <v>0.37334794992518194</v>
      </c>
      <c r="AF135" s="24">
        <f ca="1">SQRT(Inputs!$B$38)*J135+SQRT(1-Inputs!$B$38)*_xlfn.NORM.S.INV(RAND())</f>
        <v>-0.22749423969721383</v>
      </c>
      <c r="AG135" s="24">
        <f ca="1">SQRT(Inputs!$B$38)*K135+SQRT(1-Inputs!$B$38)*_xlfn.NORM.S.INV(RAND())</f>
        <v>1.9055585393842094</v>
      </c>
      <c r="AH135" s="24">
        <f ca="1">SQRT(Inputs!$B$38)*L135+SQRT(1-Inputs!$B$38)*_xlfn.NORM.S.INV(RAND())</f>
        <v>-2.1120337446854074</v>
      </c>
      <c r="AI135" s="24">
        <f ca="1">SQRT(Inputs!$B$38)*M135+SQRT(1-Inputs!$B$38)*_xlfn.NORM.S.INV(RAND())</f>
        <v>9.0483755388896719E-2</v>
      </c>
      <c r="AJ135" s="24">
        <f ca="1">SQRT(Inputs!$B$38)*C135+SQRT(1-Inputs!$B$38)*_xlfn.NORM.S.INV(RAND())</f>
        <v>0.133165549451461</v>
      </c>
      <c r="AK135" s="24">
        <f ca="1">SQRT(Inputs!$B$38)*D135+SQRT(1-Inputs!$B$38)*_xlfn.NORM.S.INV(RAND())</f>
        <v>-1.1692564876609775</v>
      </c>
      <c r="AL135" s="24">
        <f ca="1">SQRT(Inputs!$B$38)*E135+SQRT(1-Inputs!$B$38)*_xlfn.NORM.S.INV(RAND())</f>
        <v>-0.49809165050265081</v>
      </c>
      <c r="AM135" s="24">
        <f ca="1">SQRT(Inputs!$B$38)*F135+SQRT(1-Inputs!$B$38)*_xlfn.NORM.S.INV(RAND())</f>
        <v>0.36478891994895002</v>
      </c>
      <c r="AN135" s="24">
        <f ca="1">SQRT(Inputs!$B$38)*G135+SQRT(1-Inputs!$B$38)*_xlfn.NORM.S.INV(RAND())</f>
        <v>3.509581196646322E-2</v>
      </c>
      <c r="AO135" s="24">
        <f ca="1">SQRT(Inputs!$B$38)*H135+SQRT(1-Inputs!$B$38)*_xlfn.NORM.S.INV(RAND())</f>
        <v>1.555327537279771</v>
      </c>
      <c r="AP135" s="24">
        <f ca="1">SQRT(Inputs!$B$38)*I135+SQRT(1-Inputs!$B$38)*_xlfn.NORM.S.INV(RAND())</f>
        <v>0.28747551560982232</v>
      </c>
      <c r="AQ135" s="24">
        <f ca="1">SQRT(Inputs!$B$38)*J135+SQRT(1-Inputs!$B$38)*_xlfn.NORM.S.INV(RAND())</f>
        <v>1.34358308915862</v>
      </c>
      <c r="AR135" s="24">
        <f ca="1">SQRT(Inputs!$B$38)*K135+SQRT(1-Inputs!$B$38)*_xlfn.NORM.S.INV(RAND())</f>
        <v>0.30059435087894304</v>
      </c>
      <c r="AS135" s="24">
        <f ca="1">SQRT(Inputs!$B$38)*L135+SQRT(1-Inputs!$B$38)*_xlfn.NORM.S.INV(RAND())</f>
        <v>-1.0111233419533519</v>
      </c>
      <c r="AT135" s="24">
        <f ca="1">SQRT(Inputs!$B$38)*M135+SQRT(1-Inputs!$B$38)*_xlfn.NORM.S.INV(RAND())</f>
        <v>1.5762082579339869</v>
      </c>
      <c r="AU135" s="15">
        <f ca="1">Inputs!$B$6*EXP($B$8-0.5*C$5^2+C$5*N135)</f>
        <v>5759.3109882404078</v>
      </c>
      <c r="AV135" s="15">
        <f t="shared" ca="1" si="37"/>
        <v>6691.0912500109598</v>
      </c>
      <c r="AW135" s="15">
        <f t="shared" ca="1" si="38"/>
        <v>7205.9136287659339</v>
      </c>
      <c r="AX135" s="15">
        <f t="shared" ca="1" si="39"/>
        <v>9992.9965906644684</v>
      </c>
      <c r="AY135" s="15">
        <f t="shared" ca="1" si="40"/>
        <v>14022.020942996327</v>
      </c>
      <c r="AZ135" s="15">
        <f t="shared" ca="1" si="41"/>
        <v>18184.714429725638</v>
      </c>
      <c r="BA135" s="15">
        <f t="shared" ca="1" si="42"/>
        <v>21303.04583824837</v>
      </c>
      <c r="BB135" s="15">
        <f t="shared" ca="1" si="43"/>
        <v>32511.333190079429</v>
      </c>
      <c r="BC135" s="15">
        <f t="shared" ca="1" si="44"/>
        <v>47515.290093426593</v>
      </c>
      <c r="BD135" s="15">
        <f t="shared" ca="1" si="45"/>
        <v>54821.027855779335</v>
      </c>
      <c r="BE135" s="15">
        <f t="shared" ca="1" si="46"/>
        <v>68570.035909163897</v>
      </c>
      <c r="BF135" s="15">
        <f ca="1">Inputs!$B$13*EXP($B$9-0.5*C$6^2+C$6*Y135)</f>
        <v>15621.925607714051</v>
      </c>
      <c r="BG135" s="15">
        <f t="shared" ca="1" si="47"/>
        <v>19754.600251654523</v>
      </c>
      <c r="BH135" s="15">
        <f t="shared" ca="1" si="48"/>
        <v>21502.459909327768</v>
      </c>
      <c r="BI135" s="15">
        <f t="shared" ca="1" si="49"/>
        <v>27066.166684161602</v>
      </c>
      <c r="BJ135" s="15">
        <f t="shared" ca="1" si="50"/>
        <v>25287.904804522546</v>
      </c>
      <c r="BK135" s="15">
        <f t="shared" ca="1" si="51"/>
        <v>30143.973839828686</v>
      </c>
      <c r="BL135" s="15">
        <f t="shared" ca="1" si="52"/>
        <v>38863.809780792239</v>
      </c>
      <c r="BM135" s="15">
        <f t="shared" ca="1" si="53"/>
        <v>46440.821401776157</v>
      </c>
      <c r="BN135" s="15">
        <f t="shared" ca="1" si="54"/>
        <v>71768.485365352142</v>
      </c>
      <c r="BO135" s="15">
        <f t="shared" ca="1" si="55"/>
        <v>69080.945226966738</v>
      </c>
      <c r="BP135" s="15">
        <f t="shared" ca="1" si="56"/>
        <v>85901.823340599512</v>
      </c>
      <c r="BQ135" s="15">
        <f ca="1">Inputs!$B$20*EXP($B$10-0.5*C$7^2+C$7*AJ135)</f>
        <v>4496.9748796952999</v>
      </c>
      <c r="BR135" s="15">
        <f t="shared" ca="1" si="57"/>
        <v>4209.1214806204171</v>
      </c>
      <c r="BS135" s="15">
        <f t="shared" ca="1" si="58"/>
        <v>4995.6517067285677</v>
      </c>
      <c r="BT135" s="15">
        <f t="shared" ca="1" si="59"/>
        <v>7579.632520428203</v>
      </c>
      <c r="BU135" s="15">
        <f t="shared" ca="1" si="60"/>
        <v>10594.046482987691</v>
      </c>
      <c r="BV135" s="15">
        <f t="shared" ca="1" si="61"/>
        <v>20924.810616284714</v>
      </c>
      <c r="BW135" s="15">
        <f t="shared" ca="1" si="62"/>
        <v>31031.160908021742</v>
      </c>
      <c r="BX135" s="15">
        <f t="shared" ca="1" si="63"/>
        <v>56818.424748121091</v>
      </c>
      <c r="BY135" s="15">
        <f t="shared" ca="1" si="64"/>
        <v>84325.074031704542</v>
      </c>
      <c r="BZ135" s="15">
        <f t="shared" ca="1" si="65"/>
        <v>98249.799021947751</v>
      </c>
      <c r="CA135" s="15">
        <f t="shared" ca="1" si="66"/>
        <v>182623.7311565511</v>
      </c>
      <c r="CB135" s="15">
        <f ca="1">(AU135*DCF!C$10-DCF!C$5*MAX(AU135*DCF!C$10,0)-MAX(AU135-Inputs!$B$6,0)/Inputs!$B$10)*DCF!C$6</f>
        <v>1037.3910412398366</v>
      </c>
      <c r="CC135" s="15">
        <f ca="1">(AV135*DCF!D$10-DCF!D$5*MAX(AV135*DCF!D$10,0)-MAX(AV135-AU135,0)/Inputs!$B$10)*DCF!D$6</f>
        <v>1403.7179311240159</v>
      </c>
      <c r="CD135" s="15">
        <f ca="1">(AW135*DCF!E$10-DCF!E$5*MAX(AW135*DCF!E$10,0)-MAX(AW135-AV135,0)/Inputs!$B$10)*DCF!E$6</f>
        <v>1547.7714290374156</v>
      </c>
      <c r="CE135" s="15">
        <f ca="1">(AX135*DCF!F$10-DCF!F$5*MAX(AX135*DCF!F$10,0)-MAX(AX135-AW135,0)/Inputs!$B$10)*DCF!F$6</f>
        <v>1601.5323655905711</v>
      </c>
      <c r="CF135" s="15">
        <f ca="1">(AY135*DCF!G$10-DCF!G$5*MAX(AY135*DCF!G$10,0)-MAX(AY135-AX135,0)/Inputs!$B$10)*DCF!G$6</f>
        <v>2114.6469629021585</v>
      </c>
      <c r="CG135" s="15">
        <f ca="1">(AZ135*DCF!H$10-DCF!H$5*MAX(AZ135*DCF!H$10,0)-MAX(AZ135-AY135,0)/Inputs!$B$10)*DCF!H$6</f>
        <v>2791.414495381357</v>
      </c>
      <c r="CH135" s="15">
        <f ca="1">(BA135*DCF!I$10-DCF!I$5*MAX(BA135*DCF!I$10,0)-MAX(BA135-AZ135,0)/Inputs!$B$10)*DCF!I$6</f>
        <v>3379.7737297115946</v>
      </c>
      <c r="CI135" s="15">
        <f ca="1">(BB135*DCF!J$10-DCF!J$5*MAX(BB135*DCF!J$10,0)-MAX(BB135-BA135,0)/Inputs!$B$10)*DCF!J$6</f>
        <v>3880.5889618358806</v>
      </c>
      <c r="CJ135" s="15">
        <f ca="1">(BC135*DCF!K$10-DCF!K$5*MAX(BC135*DCF!K$10,0)-MAX(BC135-BB135,0)/Inputs!$B$10)*DCF!K$6</f>
        <v>5548.8730408116517</v>
      </c>
      <c r="CK135" s="15">
        <f ca="1">(BD135*DCF!L$10-DCF!L$5*MAX(BD135*DCF!L$10,0)-MAX(BD135-BC135,0)/Inputs!$B$10)*DCF!L$6</f>
        <v>7323.303292648161</v>
      </c>
      <c r="CL135" s="15">
        <f ca="1">(BE135*DCF!M$10-DCF!M$5*MAX(BE135*DCF!M$10,0)-MAX(BE135-BD135,0)/Inputs!$B$10)*DCF!M$6</f>
        <v>8033.6530359676508</v>
      </c>
      <c r="CM135" s="15">
        <f ca="1">(BF135*DCF!C$28-DCF!C$5*MAX(BF135*DCF!C$28,0)-MAX(BF135-Inputs!$B$13,0)/Inputs!$B$17)*DCF!C$6</f>
        <v>3789.6663793638004</v>
      </c>
      <c r="CN135" s="15">
        <f ca="1">(BG135*DCF!D$28-DCF!D$5*MAX(BG135*DCF!D$28,0)-MAX(BG135-BF135,0)/Inputs!$B$17)*DCF!D$6</f>
        <v>4936.4964073388928</v>
      </c>
      <c r="CO135" s="15">
        <f ca="1">(BH135*DCF!E$28-DCF!E$5*MAX(BH135*DCF!E$28,0)-MAX(BH135-BG135,0)/Inputs!$B$17)*DCF!E$6</f>
        <v>5745.4004490381221</v>
      </c>
      <c r="CP135" s="15">
        <f ca="1">(BI135*DCF!F$28-DCF!F$5*MAX(BI135*DCF!F$28,0)-MAX(BI135-BH135,0)/Inputs!$B$17)*DCF!F$6</f>
        <v>6334.7905491229485</v>
      </c>
      <c r="CQ135" s="15">
        <f ca="1">(BJ135*DCF!G$28-DCF!G$5*MAX(BJ135*DCF!G$28,0)-MAX(BJ135-BI135,0)/Inputs!$B$17)*DCF!G$6</f>
        <v>6561.1387603142712</v>
      </c>
      <c r="CR135" s="15">
        <f ca="1">(BK135*DCF!H$28-DCF!H$5*MAX(BK135*DCF!H$28,0)-MAX(BK135-BJ135,0)/Inputs!$B$17)*DCF!H$6</f>
        <v>6700.440451313083</v>
      </c>
      <c r="CS135" s="15">
        <f ca="1">(BL135*DCF!I$28-DCF!I$5*MAX(BL135*DCF!I$28,0)-MAX(BL135-BK135,0)/Inputs!$B$17)*DCF!I$6</f>
        <v>7887.3791196250686</v>
      </c>
      <c r="CT135" s="15">
        <f ca="1">(BM135*DCF!J$28-DCF!J$5*MAX(BM135*DCF!J$28,0)-MAX(BM135-BL135,0)/Inputs!$B$17)*DCF!J$6</f>
        <v>9355.5086778808181</v>
      </c>
      <c r="CU135" s="15">
        <f ca="1">(BN135*DCF!K$28-DCF!K$5*MAX(BN135*DCF!K$28,0)-MAX(BN135-BM135,0)/Inputs!$B$17)*DCF!K$6</f>
        <v>12053.999294369707</v>
      </c>
      <c r="CV135" s="15">
        <f ca="1">(BO135*DCF!L$28-DCF!L$5*MAX(BO135*DCF!L$28,0)-MAX(BO135-BN135,0)/Inputs!$B$17)*DCF!L$6</f>
        <v>13783.0985730843</v>
      </c>
      <c r="CW135" s="15">
        <f ca="1">(BP135*DCF!M$28-DCF!M$5*MAX(BP135*DCF!M$28,0)-MAX(BP135-BO135,0)/Inputs!$B$17)*DCF!M$6</f>
        <v>14404.223357716128</v>
      </c>
      <c r="CX135" s="15">
        <f ca="1">(BQ135*DCF!C$46-DCF!C$5*MAX(BQ135*DCF!C$46,0)-MAX(BQ135-Inputs!$B$20,0)/Inputs!$B$24)*DCF!C$6</f>
        <v>-1637.1650436687989</v>
      </c>
      <c r="CY135" s="15">
        <f ca="1">(BR135*DCF!D$46-DCF!D$5*MAX(BR135*DCF!D$46,0)-MAX(BR135-BQ135,0)/Inputs!$B$24)*DCF!D$6</f>
        <v>-718.39887876010516</v>
      </c>
      <c r="CZ135" s="15">
        <f ca="1">(BS135*DCF!E$46-DCF!E$5*MAX(BS135*DCF!E$46,0)-MAX(BS135-BR135,0)/Inputs!$B$24)*DCF!E$6</f>
        <v>-900.7730747000445</v>
      </c>
      <c r="DA135" s="15">
        <f ca="1">(BT135*DCF!F$46-DCF!F$5*MAX(BT135*DCF!F$46,0)-MAX(BT135-BS135,0)/Inputs!$B$24)*DCF!F$6</f>
        <v>-1492.9058623627993</v>
      </c>
      <c r="DB135" s="15">
        <f ca="1">(BU135*DCF!G$46-DCF!G$5*MAX(BU135*DCF!G$46,0)-MAX(BU135-BT135,0)/Inputs!$B$24)*DCF!G$6</f>
        <v>-1370.3520918648808</v>
      </c>
      <c r="DC135" s="15">
        <f ca="1">(BV135*DCF!H$46-DCF!H$5*MAX(BV135*DCF!H$46,0)-MAX(BV135-BU135,0)/Inputs!$B$24)*DCF!H$6</f>
        <v>-3210.2216567800215</v>
      </c>
      <c r="DD135" s="15">
        <f ca="1">(BW135*DCF!I$46-DCF!I$5*MAX(BW135*DCF!I$46,0)-MAX(BW135-BV135,0)/Inputs!$B$24)*DCF!I$6</f>
        <v>-2184.4655111126112</v>
      </c>
      <c r="DE135" s="15">
        <f ca="1">(BX135*DCF!J$46-DCF!J$5*MAX(BX135*DCF!J$46,0)-MAX(BX135-BW135,0)/Inputs!$B$24)*DCF!J$6</f>
        <v>-4454.9853158954802</v>
      </c>
      <c r="DF135" s="15">
        <f ca="1">(BY135*DCF!K$46-DCF!K$5*MAX(BY135*DCF!K$46,0)-MAX(BY135-BX135,0)/Inputs!$B$24)*DCF!K$6</f>
        <v>-1921.4669726140169</v>
      </c>
      <c r="DG135" s="15">
        <f ca="1">(BZ135*DCF!L$46-DCF!L$5*MAX(BZ135*DCF!L$46,0)-MAX(BZ135-BY135,0)/Inputs!$B$24)*DCF!L$6</f>
        <v>3640.3432162522959</v>
      </c>
      <c r="DH135" s="15">
        <f ca="1">(CA135*DCF!M$46-DCF!M$5*MAX(CA135*DCF!M$46,0)-MAX(CA135-BZ135,0)/Inputs!$B$24)*DCF!M$6</f>
        <v>-3321.9098841439659</v>
      </c>
      <c r="DI135" s="15">
        <f ca="1">SUM(CB135:CL135)+BE135*DCF!M$10*(1+Inputs!$B$30)*(1-Inputs!$B$33)*(1-Inputs!$B$30/Inputs!$B$31)/(Inputs!$B$29-Inputs!$B$30)*DCF!M$6</f>
        <v>229493.98296630767</v>
      </c>
      <c r="DJ135" s="15">
        <f ca="1">SUM(CM135:CW135)+BP135*DCF!M$28*(1+Inputs!$B$30)*(1-Inputs!$B$33)*(1-Inputs!$B$30/Inputs!$B$31)/(Inputs!$B$29-Inputs!$B$30)*DCF!M$6</f>
        <v>410306.68907370674</v>
      </c>
      <c r="DK135" s="15">
        <f ca="1">SUM(CX135:DH135)+CA135*DCF!M$46*(1+Inputs!$B$30)*(1-Inputs!$B$33)*(1-Inputs!$B$30/Inputs!$B$31)/(Inputs!$B$29-Inputs!$B$30)*DCF!M$6</f>
        <v>264785.62045630463</v>
      </c>
      <c r="DM135" s="15">
        <f ca="1">DI135+DJ135+DK135+Inputs!$B$34+Inputs!$B$36-Inputs!$B$35</f>
        <v>981437.29249631905</v>
      </c>
    </row>
    <row r="136" spans="1:117" x14ac:dyDescent="0.75">
      <c r="A136" s="11">
        <v>123</v>
      </c>
      <c r="C136" s="24">
        <f t="shared" ca="1" si="72"/>
        <v>1.5261030794837118</v>
      </c>
      <c r="D136" s="24">
        <f t="shared" ca="1" si="72"/>
        <v>0.60958723021114292</v>
      </c>
      <c r="E136" s="24">
        <f t="shared" ca="1" si="72"/>
        <v>-0.90448472651128575</v>
      </c>
      <c r="F136" s="24">
        <f t="shared" ca="1" si="72"/>
        <v>-3.8897430223810953E-2</v>
      </c>
      <c r="G136" s="24">
        <f t="shared" ca="1" si="72"/>
        <v>1.8512332944073824</v>
      </c>
      <c r="H136" s="24">
        <f t="shared" ca="1" si="72"/>
        <v>1.0838756788409325</v>
      </c>
      <c r="I136" s="24">
        <f t="shared" ca="1" si="72"/>
        <v>0.83729332610229645</v>
      </c>
      <c r="J136" s="24">
        <f t="shared" ca="1" si="72"/>
        <v>1.3521786757288858</v>
      </c>
      <c r="K136" s="24">
        <f t="shared" ca="1" si="72"/>
        <v>-2.132428833276804</v>
      </c>
      <c r="L136" s="24">
        <f t="shared" ca="1" si="72"/>
        <v>1.3321747843171781</v>
      </c>
      <c r="M136" s="24">
        <f t="shared" ca="1" si="72"/>
        <v>2.3889844127637718</v>
      </c>
      <c r="N136" s="24">
        <f ca="1">SQRT(Inputs!$B$38)*C136+SQRT(1-Inputs!$B$38)*_xlfn.NORM.S.INV(RAND())</f>
        <v>0.58849228246687213</v>
      </c>
      <c r="O136" s="24">
        <f ca="1">SQRT(Inputs!$B$38)*D136+SQRT(1-Inputs!$B$38)*_xlfn.NORM.S.INV(RAND())</f>
        <v>-0.91418819028507192</v>
      </c>
      <c r="P136" s="24">
        <f ca="1">SQRT(Inputs!$B$38)*E136+SQRT(1-Inputs!$B$38)*_xlfn.NORM.S.INV(RAND())</f>
        <v>0.35621850589234683</v>
      </c>
      <c r="Q136" s="24">
        <f ca="1">SQRT(Inputs!$B$38)*F136+SQRT(1-Inputs!$B$38)*_xlfn.NORM.S.INV(RAND())</f>
        <v>0.20609785474313475</v>
      </c>
      <c r="R136" s="24">
        <f ca="1">SQRT(Inputs!$B$38)*G136+SQRT(1-Inputs!$B$38)*_xlfn.NORM.S.INV(RAND())</f>
        <v>1.3486029373446318</v>
      </c>
      <c r="S136" s="24">
        <f ca="1">SQRT(Inputs!$B$38)*H136+SQRT(1-Inputs!$B$38)*_xlfn.NORM.S.INV(RAND())</f>
        <v>0.26487560391971859</v>
      </c>
      <c r="T136" s="24">
        <f ca="1">SQRT(Inputs!$B$38)*I136+SQRT(1-Inputs!$B$38)*_xlfn.NORM.S.INV(RAND())</f>
        <v>0.31851495835778509</v>
      </c>
      <c r="U136" s="24">
        <f ca="1">SQRT(Inputs!$B$38)*J136+SQRT(1-Inputs!$B$38)*_xlfn.NORM.S.INV(RAND())</f>
        <v>0.58063018955088452</v>
      </c>
      <c r="V136" s="24">
        <f ca="1">SQRT(Inputs!$B$38)*K136+SQRT(1-Inputs!$B$38)*_xlfn.NORM.S.INV(RAND())</f>
        <v>-2.1109147160721307</v>
      </c>
      <c r="W136" s="24">
        <f ca="1">SQRT(Inputs!$B$38)*L136+SQRT(1-Inputs!$B$38)*_xlfn.NORM.S.INV(RAND())</f>
        <v>1.6018047514238796</v>
      </c>
      <c r="X136" s="24">
        <f ca="1">SQRT(Inputs!$B$38)*M136+SQRT(1-Inputs!$B$38)*_xlfn.NORM.S.INV(RAND())</f>
        <v>1.5469309543954584</v>
      </c>
      <c r="Y136" s="24">
        <f ca="1">SQRT(Inputs!$B$38)*C136+SQRT(1-Inputs!$B$38)*_xlfn.NORM.S.INV(RAND())</f>
        <v>1.1588567745483429</v>
      </c>
      <c r="Z136" s="24">
        <f ca="1">SQRT(Inputs!$B$38)*D136+SQRT(1-Inputs!$B$38)*_xlfn.NORM.S.INV(RAND())</f>
        <v>0.75603550009664722</v>
      </c>
      <c r="AA136" s="24">
        <f ca="1">SQRT(Inputs!$B$38)*E136+SQRT(1-Inputs!$B$38)*_xlfn.NORM.S.INV(RAND())</f>
        <v>-1.2178556199897865</v>
      </c>
      <c r="AB136" s="24">
        <f ca="1">SQRT(Inputs!$B$38)*F136+SQRT(1-Inputs!$B$38)*_xlfn.NORM.S.INV(RAND())</f>
        <v>-0.26636380138842958</v>
      </c>
      <c r="AC136" s="24">
        <f ca="1">SQRT(Inputs!$B$38)*G136+SQRT(1-Inputs!$B$38)*_xlfn.NORM.S.INV(RAND())</f>
        <v>0.67701693858661327</v>
      </c>
      <c r="AD136" s="24">
        <f ca="1">SQRT(Inputs!$B$38)*H136+SQRT(1-Inputs!$B$38)*_xlfn.NORM.S.INV(RAND())</f>
        <v>0.8205325388323077</v>
      </c>
      <c r="AE136" s="24">
        <f ca="1">SQRT(Inputs!$B$38)*I136+SQRT(1-Inputs!$B$38)*_xlfn.NORM.S.INV(RAND())</f>
        <v>-0.70540996369056241</v>
      </c>
      <c r="AF136" s="24">
        <f ca="1">SQRT(Inputs!$B$38)*J136+SQRT(1-Inputs!$B$38)*_xlfn.NORM.S.INV(RAND())</f>
        <v>1.445714090815106</v>
      </c>
      <c r="AG136" s="24">
        <f ca="1">SQRT(Inputs!$B$38)*K136+SQRT(1-Inputs!$B$38)*_xlfn.NORM.S.INV(RAND())</f>
        <v>-0.29817018562652742</v>
      </c>
      <c r="AH136" s="24">
        <f ca="1">SQRT(Inputs!$B$38)*L136+SQRT(1-Inputs!$B$38)*_xlfn.NORM.S.INV(RAND())</f>
        <v>-3.0151068708631601E-2</v>
      </c>
      <c r="AI136" s="24">
        <f ca="1">SQRT(Inputs!$B$38)*M136+SQRT(1-Inputs!$B$38)*_xlfn.NORM.S.INV(RAND())</f>
        <v>1.1166355103975638</v>
      </c>
      <c r="AJ136" s="24">
        <f ca="1">SQRT(Inputs!$B$38)*C136+SQRT(1-Inputs!$B$38)*_xlfn.NORM.S.INV(RAND())</f>
        <v>1.127860107535285</v>
      </c>
      <c r="AK136" s="24">
        <f ca="1">SQRT(Inputs!$B$38)*D136+SQRT(1-Inputs!$B$38)*_xlfn.NORM.S.INV(RAND())</f>
        <v>1.128438037869931</v>
      </c>
      <c r="AL136" s="24">
        <f ca="1">SQRT(Inputs!$B$38)*E136+SQRT(1-Inputs!$B$38)*_xlfn.NORM.S.INV(RAND())</f>
        <v>0.68684279303592288</v>
      </c>
      <c r="AM136" s="24">
        <f ca="1">SQRT(Inputs!$B$38)*F136+SQRT(1-Inputs!$B$38)*_xlfn.NORM.S.INV(RAND())</f>
        <v>-0.34157837916484862</v>
      </c>
      <c r="AN136" s="24">
        <f ca="1">SQRT(Inputs!$B$38)*G136+SQRT(1-Inputs!$B$38)*_xlfn.NORM.S.INV(RAND())</f>
        <v>0.65283355378219343</v>
      </c>
      <c r="AO136" s="24">
        <f ca="1">SQRT(Inputs!$B$38)*H136+SQRT(1-Inputs!$B$38)*_xlfn.NORM.S.INV(RAND())</f>
        <v>1.1728325704148483</v>
      </c>
      <c r="AP136" s="24">
        <f ca="1">SQRT(Inputs!$B$38)*I136+SQRT(1-Inputs!$B$38)*_xlfn.NORM.S.INV(RAND())</f>
        <v>0.70716086683889579</v>
      </c>
      <c r="AQ136" s="24">
        <f ca="1">SQRT(Inputs!$B$38)*J136+SQRT(1-Inputs!$B$38)*_xlfn.NORM.S.INV(RAND())</f>
        <v>0.82608314819103934</v>
      </c>
      <c r="AR136" s="24">
        <f ca="1">SQRT(Inputs!$B$38)*K136+SQRT(1-Inputs!$B$38)*_xlfn.NORM.S.INV(RAND())</f>
        <v>-1.5125568289263294</v>
      </c>
      <c r="AS136" s="24">
        <f ca="1">SQRT(Inputs!$B$38)*L136+SQRT(1-Inputs!$B$38)*_xlfn.NORM.S.INV(RAND())</f>
        <v>1.464427896733139</v>
      </c>
      <c r="AT136" s="24">
        <f ca="1">SQRT(Inputs!$B$38)*M136+SQRT(1-Inputs!$B$38)*_xlfn.NORM.S.INV(RAND())</f>
        <v>2.0512619295515857</v>
      </c>
      <c r="AU136" s="15">
        <f ca="1">Inputs!$B$6*EXP($B$8-0.5*C$5^2+C$5*N136)</f>
        <v>5458.1952387587116</v>
      </c>
      <c r="AV136" s="15">
        <f t="shared" ca="1" si="37"/>
        <v>5808.2896807313164</v>
      </c>
      <c r="AW136" s="15">
        <f t="shared" ca="1" si="38"/>
        <v>7430.765947646014</v>
      </c>
      <c r="AX136" s="15">
        <f t="shared" ca="1" si="39"/>
        <v>9308.8477292222087</v>
      </c>
      <c r="AY136" s="15">
        <f t="shared" ca="1" si="40"/>
        <v>13316.957941131126</v>
      </c>
      <c r="AZ136" s="15">
        <f t="shared" ca="1" si="41"/>
        <v>16769.053732336659</v>
      </c>
      <c r="BA136" s="15">
        <f t="shared" ca="1" si="42"/>
        <v>21216.646544151419</v>
      </c>
      <c r="BB136" s="15">
        <f t="shared" ca="1" si="43"/>
        <v>27531.541975564458</v>
      </c>
      <c r="BC136" s="15">
        <f t="shared" ca="1" si="44"/>
        <v>27503.108724585825</v>
      </c>
      <c r="BD136" s="15">
        <f t="shared" ca="1" si="45"/>
        <v>39139.779154629083</v>
      </c>
      <c r="BE136" s="15">
        <f t="shared" ca="1" si="46"/>
        <v>55217.42393693747</v>
      </c>
      <c r="BF136" s="15">
        <f ca="1">Inputs!$B$13*EXP($B$9-0.5*C$6^2+C$6*Y136)</f>
        <v>17403.209290679431</v>
      </c>
      <c r="BG136" s="15">
        <f t="shared" ca="1" si="47"/>
        <v>24309.959783133811</v>
      </c>
      <c r="BH136" s="15">
        <f t="shared" ca="1" si="48"/>
        <v>24269.832192439128</v>
      </c>
      <c r="BI136" s="15">
        <f t="shared" ca="1" si="49"/>
        <v>28516.492328220291</v>
      </c>
      <c r="BJ136" s="15">
        <f t="shared" ca="1" si="50"/>
        <v>38543.029629537086</v>
      </c>
      <c r="BK136" s="15">
        <f t="shared" ca="1" si="51"/>
        <v>52895.086611767743</v>
      </c>
      <c r="BL136" s="15">
        <f t="shared" ca="1" si="52"/>
        <v>59298.908448388371</v>
      </c>
      <c r="BM136" s="15">
        <f t="shared" ca="1" si="53"/>
        <v>87231.44643759483</v>
      </c>
      <c r="BN136" s="15">
        <f t="shared" ca="1" si="54"/>
        <v>103518.02600787817</v>
      </c>
      <c r="BO136" s="15">
        <f t="shared" ca="1" si="55"/>
        <v>126922.64041979719</v>
      </c>
      <c r="BP136" s="15">
        <f t="shared" ca="1" si="56"/>
        <v>177285.80844772793</v>
      </c>
      <c r="BQ136" s="15">
        <f ca="1">Inputs!$B$20*EXP($B$10-0.5*C$7^2+C$7*AJ136)</f>
        <v>6399.4104032341129</v>
      </c>
      <c r="BR136" s="15">
        <f t="shared" ca="1" si="57"/>
        <v>12425.573715620045</v>
      </c>
      <c r="BS136" s="15">
        <f t="shared" ca="1" si="58"/>
        <v>20725.965544339</v>
      </c>
      <c r="BT136" s="15">
        <f t="shared" ca="1" si="59"/>
        <v>26127.312279507427</v>
      </c>
      <c r="BU136" s="15">
        <f t="shared" ca="1" si="60"/>
        <v>42405.692157245227</v>
      </c>
      <c r="BV136" s="15">
        <f t="shared" ca="1" si="61"/>
        <v>76841.926919140678</v>
      </c>
      <c r="BW136" s="15">
        <f t="shared" ca="1" si="62"/>
        <v>124540.73175881911</v>
      </c>
      <c r="BX136" s="15">
        <f t="shared" ca="1" si="63"/>
        <v>205563.75666596263</v>
      </c>
      <c r="BY136" s="15">
        <f t="shared" ca="1" si="64"/>
        <v>215653.76851758201</v>
      </c>
      <c r="BZ136" s="15">
        <f t="shared" ca="1" si="65"/>
        <v>396072.86117790907</v>
      </c>
      <c r="CA136" s="15">
        <f t="shared" ca="1" si="66"/>
        <v>801055.56709617446</v>
      </c>
      <c r="CB136" s="15">
        <f ca="1">(AU136*DCF!C$10-DCF!C$5*MAX(AU136*DCF!C$10,0)-MAX(AU136-Inputs!$B$6,0)/Inputs!$B$10)*DCF!C$6</f>
        <v>1039.5380502047599</v>
      </c>
      <c r="CC136" s="15">
        <f ca="1">(AV136*DCF!D$10-DCF!D$5*MAX(AV136*DCF!D$10,0)-MAX(AV136-AU136,0)/Inputs!$B$10)*DCF!D$6</f>
        <v>1330.3698927547564</v>
      </c>
      <c r="CD136" s="15">
        <f ca="1">(AW136*DCF!E$10-DCF!E$5*MAX(AW136*DCF!E$10,0)-MAX(AW136-AV136,0)/Inputs!$B$10)*DCF!E$6</f>
        <v>1350.1967247001123</v>
      </c>
      <c r="CE136" s="15">
        <f ca="1">(AX136*DCF!F$10-DCF!F$5*MAX(AX136*DCF!F$10,0)-MAX(AX136-AW136,0)/Inputs!$B$10)*DCF!F$6</f>
        <v>1641.3243682969892</v>
      </c>
      <c r="CF136" s="15">
        <f ca="1">(AY136*DCF!G$10-DCF!G$5*MAX(AY136*DCF!G$10,0)-MAX(AY136-AX136,0)/Inputs!$B$10)*DCF!G$6</f>
        <v>1973.3959480416047</v>
      </c>
      <c r="CG136" s="15">
        <f ca="1">(AZ136*DCF!H$10-DCF!H$5*MAX(AZ136*DCF!H$10,0)-MAX(AZ136-AY136,0)/Inputs!$B$10)*DCF!H$6</f>
        <v>2642.7423155438337</v>
      </c>
      <c r="CH136" s="15">
        <f ca="1">(BA136*DCF!I$10-DCF!I$5*MAX(BA136*DCF!I$10,0)-MAX(BA136-AZ136,0)/Inputs!$B$10)*DCF!I$6</f>
        <v>3145.9462872877857</v>
      </c>
      <c r="CI136" s="15">
        <f ca="1">(BB136*DCF!J$10-DCF!J$5*MAX(BB136*DCF!J$10,0)-MAX(BB136-BA136,0)/Inputs!$B$10)*DCF!J$6</f>
        <v>3767.5581436074076</v>
      </c>
      <c r="CJ136" s="15">
        <f ca="1">(BC136*DCF!K$10-DCF!K$5*MAX(BC136*DCF!K$10,0)-MAX(BC136-BB136,0)/Inputs!$B$10)*DCF!K$6</f>
        <v>4427.5588021934755</v>
      </c>
      <c r="CK136" s="15">
        <f ca="1">(BD136*DCF!L$10-DCF!L$5*MAX(BD136*DCF!L$10,0)-MAX(BD136-BC136,0)/Inputs!$B$10)*DCF!L$6</f>
        <v>4398.2130765532174</v>
      </c>
      <c r="CL136" s="15">
        <f ca="1">(BE136*DCF!M$10-DCF!M$5*MAX(BE136*DCF!M$10,0)-MAX(BE136-BD136,0)/Inputs!$B$10)*DCF!M$6</f>
        <v>5871.2462448447495</v>
      </c>
      <c r="CM136" s="15">
        <f ca="1">(BF136*DCF!C$28-DCF!C$5*MAX(BF136*DCF!C$28,0)-MAX(BF136-Inputs!$B$13,0)/Inputs!$B$17)*DCF!C$6</f>
        <v>3921.920564593418</v>
      </c>
      <c r="CN136" s="15">
        <f ca="1">(BG136*DCF!D$28-DCF!D$5*MAX(BG136*DCF!D$28,0)-MAX(BG136-BF136,0)/Inputs!$B$17)*DCF!D$6</f>
        <v>5686.3172844876399</v>
      </c>
      <c r="CO136" s="15">
        <f ca="1">(BH136*DCF!E$28-DCF!E$5*MAX(BH136*DCF!E$28,0)-MAX(BH136-BG136,0)/Inputs!$B$17)*DCF!E$6</f>
        <v>6873.6486362930473</v>
      </c>
      <c r="CP136" s="15">
        <f ca="1">(BI136*DCF!F$28-DCF!F$5*MAX(BI136*DCF!F$28,0)-MAX(BI136-BH136,0)/Inputs!$B$17)*DCF!F$6</f>
        <v>6968.3049168062289</v>
      </c>
      <c r="CQ136" s="15">
        <f ca="1">(BJ136*DCF!G$28-DCF!G$5*MAX(BJ136*DCF!G$28,0)-MAX(BJ136-BI136,0)/Inputs!$B$17)*DCF!G$6</f>
        <v>8313.9169385193072</v>
      </c>
      <c r="CR136" s="15">
        <f ca="1">(BK136*DCF!H$28-DCF!H$5*MAX(BK136*DCF!H$28,0)-MAX(BK136-BJ136,0)/Inputs!$B$17)*DCF!H$6</f>
        <v>10851.631610845099</v>
      </c>
      <c r="CS136" s="15">
        <f ca="1">(BL136*DCF!I$28-DCF!I$5*MAX(BL136*DCF!I$28,0)-MAX(BL136-BK136,0)/Inputs!$B$17)*DCF!I$6</f>
        <v>13025.173661252185</v>
      </c>
      <c r="CT136" s="15">
        <f ca="1">(BM136*DCF!J$28-DCF!J$5*MAX(BM136*DCF!J$28,0)-MAX(BM136-BL136,0)/Inputs!$B$17)*DCF!J$6</f>
        <v>15756.227837261069</v>
      </c>
      <c r="CU136" s="15">
        <f ca="1">(BN136*DCF!K$28-DCF!K$5*MAX(BN136*DCF!K$28,0)-MAX(BN136-BM136,0)/Inputs!$B$17)*DCF!K$6</f>
        <v>19866.382344847538</v>
      </c>
      <c r="CV136" s="15">
        <f ca="1">(BO136*DCF!L$28-DCF!L$5*MAX(BO136*DCF!L$28,0)-MAX(BO136-BN136,0)/Inputs!$B$17)*DCF!L$6</f>
        <v>22675.45970635855</v>
      </c>
      <c r="CW136" s="15">
        <f ca="1">(BP136*DCF!M$28-DCF!M$5*MAX(BP136*DCF!M$28,0)-MAX(BP136-BO136,0)/Inputs!$B$17)*DCF!M$6</f>
        <v>28092.061231457807</v>
      </c>
      <c r="CX136" s="15">
        <f ca="1">(BQ136*DCF!C$46-DCF!C$5*MAX(BQ136*DCF!C$46,0)-MAX(BQ136-Inputs!$B$20,0)/Inputs!$B$24)*DCF!C$6</f>
        <v>-2955.249702009778</v>
      </c>
      <c r="CY136" s="15">
        <f ca="1">(BR136*DCF!D$46-DCF!D$5*MAX(BR136*DCF!D$46,0)-MAX(BR136-BQ136,0)/Inputs!$B$24)*DCF!D$6</f>
        <v>-4692.0695288295101</v>
      </c>
      <c r="CZ136" s="15">
        <f ca="1">(BS136*DCF!E$46-DCF!E$5*MAX(BS136*DCF!E$46,0)-MAX(BS136-BR136,0)/Inputs!$B$24)*DCF!E$6</f>
        <v>-5722.6674649397555</v>
      </c>
      <c r="DA136" s="15">
        <f ca="1">(BT136*DCF!F$46-DCF!F$5*MAX(BT136*DCF!F$46,0)-MAX(BT136-BS136,0)/Inputs!$B$24)*DCF!F$6</f>
        <v>-3869.5571655334766</v>
      </c>
      <c r="DB136" s="15">
        <f ca="1">(BU136*DCF!G$46-DCF!G$5*MAX(BU136*DCF!G$46,0)-MAX(BU136-BT136,0)/Inputs!$B$24)*DCF!G$6</f>
        <v>-6902.1690701077287</v>
      </c>
      <c r="DC136" s="15">
        <f ca="1">(BV136*DCF!H$46-DCF!H$5*MAX(BV136*DCF!H$46,0)-MAX(BV136-BU136,0)/Inputs!$B$24)*DCF!H$6</f>
        <v>-10700.848957947977</v>
      </c>
      <c r="DD136" s="15">
        <f ca="1">(BW136*DCF!I$46-DCF!I$5*MAX(BW136*DCF!I$46,0)-MAX(BW136-BV136,0)/Inputs!$B$24)*DCF!I$6</f>
        <v>-10816.165146760617</v>
      </c>
      <c r="DE136" s="15">
        <f ca="1">(BX136*DCF!J$46-DCF!J$5*MAX(BX136*DCF!J$46,0)-MAX(BX136-BW136,0)/Inputs!$B$24)*DCF!J$6</f>
        <v>-12863.151503293786</v>
      </c>
      <c r="DF136" s="15">
        <f ca="1">(BY136*DCF!K$46-DCF!K$5*MAX(BY136*DCF!K$46,0)-MAX(BY136-BX136,0)/Inputs!$B$24)*DCF!K$6</f>
        <v>9847.0780361321158</v>
      </c>
      <c r="DG136" s="15">
        <f ca="1">(BZ136*DCF!L$46-DCF!L$5*MAX(BZ136*DCF!L$46,0)-MAX(BZ136-BY136,0)/Inputs!$B$24)*DCF!L$6</f>
        <v>-13450.75440659826</v>
      </c>
      <c r="DH136" s="15">
        <f ca="1">(CA136*DCF!M$46-DCF!M$5*MAX(CA136*DCF!M$46,0)-MAX(CA136-BZ136,0)/Inputs!$B$24)*DCF!M$6</f>
        <v>-21864.533100017867</v>
      </c>
      <c r="DI136" s="15">
        <f ca="1">SUM(CB136:CL136)+BE136*DCF!M$10*(1+Inputs!$B$30)*(1-Inputs!$B$33)*(1-Inputs!$B$30/Inputs!$B$31)/(Inputs!$B$29-Inputs!$B$30)*DCF!M$6</f>
        <v>185258.91084536599</v>
      </c>
      <c r="DJ136" s="15">
        <f ca="1">SUM(CM136:CW136)+BP136*DCF!M$28*(1+Inputs!$B$30)*(1-Inputs!$B$33)*(1-Inputs!$B$30/Inputs!$B$31)/(Inputs!$B$29-Inputs!$B$30)*DCF!M$6</f>
        <v>799882.71042891336</v>
      </c>
      <c r="DK136" s="15">
        <f ca="1">SUM(CX136:DH136)+CA136*DCF!M$46*(1+Inputs!$B$30)*(1-Inputs!$B$33)*(1-Inputs!$B$30/Inputs!$B$31)/(Inputs!$B$29-Inputs!$B$30)*DCF!M$6</f>
        <v>1154536.7098189292</v>
      </c>
      <c r="DM136" s="15">
        <f ca="1">DI136+DJ136+DK136+Inputs!$B$34+Inputs!$B$36-Inputs!$B$35</f>
        <v>2216529.3310932084</v>
      </c>
    </row>
    <row r="137" spans="1:117" x14ac:dyDescent="0.75">
      <c r="A137" s="11">
        <v>124</v>
      </c>
      <c r="C137" s="24">
        <f t="shared" ca="1" si="72"/>
        <v>0.14353484603680539</v>
      </c>
      <c r="D137" s="24">
        <f t="shared" ca="1" si="72"/>
        <v>1.3222127899601865</v>
      </c>
      <c r="E137" s="24">
        <f t="shared" ca="1" si="72"/>
        <v>1.4583512494187514</v>
      </c>
      <c r="F137" s="24">
        <f t="shared" ca="1" si="72"/>
        <v>-0.96240718392538593</v>
      </c>
      <c r="G137" s="24">
        <f t="shared" ca="1" si="72"/>
        <v>-0.76073151086675272</v>
      </c>
      <c r="H137" s="24">
        <f t="shared" ca="1" si="72"/>
        <v>0.86595311465300306</v>
      </c>
      <c r="I137" s="24">
        <f t="shared" ca="1" si="72"/>
        <v>1.6378114671868034</v>
      </c>
      <c r="J137" s="24">
        <f t="shared" ca="1" si="72"/>
        <v>-1.2943752655491962</v>
      </c>
      <c r="K137" s="24">
        <f t="shared" ca="1" si="72"/>
        <v>5.0966837567853147E-2</v>
      </c>
      <c r="L137" s="24">
        <f t="shared" ca="1" si="72"/>
        <v>-0.18522780164558517</v>
      </c>
      <c r="M137" s="24">
        <f t="shared" ca="1" si="72"/>
        <v>1.1372743995835095</v>
      </c>
      <c r="N137" s="24">
        <f ca="1">SQRT(Inputs!$B$38)*C137+SQRT(1-Inputs!$B$38)*_xlfn.NORM.S.INV(RAND())</f>
        <v>0.30810093071791972</v>
      </c>
      <c r="O137" s="24">
        <f ca="1">SQRT(Inputs!$B$38)*D137+SQRT(1-Inputs!$B$38)*_xlfn.NORM.S.INV(RAND())</f>
        <v>1.8025211461843522</v>
      </c>
      <c r="P137" s="24">
        <f ca="1">SQRT(Inputs!$B$38)*E137+SQRT(1-Inputs!$B$38)*_xlfn.NORM.S.INV(RAND())</f>
        <v>1.2786928893493239</v>
      </c>
      <c r="Q137" s="24">
        <f ca="1">SQRT(Inputs!$B$38)*F137+SQRT(1-Inputs!$B$38)*_xlfn.NORM.S.INV(RAND())</f>
        <v>-3.6102995649363423E-2</v>
      </c>
      <c r="R137" s="24">
        <f ca="1">SQRT(Inputs!$B$38)*G137+SQRT(1-Inputs!$B$38)*_xlfn.NORM.S.INV(RAND())</f>
        <v>-0.24618050468003341</v>
      </c>
      <c r="S137" s="24">
        <f ca="1">SQRT(Inputs!$B$38)*H137+SQRT(1-Inputs!$B$38)*_xlfn.NORM.S.INV(RAND())</f>
        <v>0.8551122939145086</v>
      </c>
      <c r="T137" s="24">
        <f ca="1">SQRT(Inputs!$B$38)*I137+SQRT(1-Inputs!$B$38)*_xlfn.NORM.S.INV(RAND())</f>
        <v>0.75511990173650279</v>
      </c>
      <c r="U137" s="24">
        <f ca="1">SQRT(Inputs!$B$38)*J137+SQRT(1-Inputs!$B$38)*_xlfn.NORM.S.INV(RAND())</f>
        <v>-1.9115101134778159</v>
      </c>
      <c r="V137" s="24">
        <f ca="1">SQRT(Inputs!$B$38)*K137+SQRT(1-Inputs!$B$38)*_xlfn.NORM.S.INV(RAND())</f>
        <v>-0.19834773189222479</v>
      </c>
      <c r="W137" s="24">
        <f ca="1">SQRT(Inputs!$B$38)*L137+SQRT(1-Inputs!$B$38)*_xlfn.NORM.S.INV(RAND())</f>
        <v>1.9297041118920555</v>
      </c>
      <c r="X137" s="24">
        <f ca="1">SQRT(Inputs!$B$38)*M137+SQRT(1-Inputs!$B$38)*_xlfn.NORM.S.INV(RAND())</f>
        <v>2.2467737075502257</v>
      </c>
      <c r="Y137" s="24">
        <f ca="1">SQRT(Inputs!$B$38)*C137+SQRT(1-Inputs!$B$38)*_xlfn.NORM.S.INV(RAND())</f>
        <v>1.1571973559009439</v>
      </c>
      <c r="Z137" s="24">
        <f ca="1">SQRT(Inputs!$B$38)*D137+SQRT(1-Inputs!$B$38)*_xlfn.NORM.S.INV(RAND())</f>
        <v>-0.77506804068980506</v>
      </c>
      <c r="AA137" s="24">
        <f ca="1">SQRT(Inputs!$B$38)*E137+SQRT(1-Inputs!$B$38)*_xlfn.NORM.S.INV(RAND())</f>
        <v>0.23402724460405899</v>
      </c>
      <c r="AB137" s="24">
        <f ca="1">SQRT(Inputs!$B$38)*F137+SQRT(1-Inputs!$B$38)*_xlfn.NORM.S.INV(RAND())</f>
        <v>0.40709099439130025</v>
      </c>
      <c r="AC137" s="24">
        <f ca="1">SQRT(Inputs!$B$38)*G137+SQRT(1-Inputs!$B$38)*_xlfn.NORM.S.INV(RAND())</f>
        <v>-0.18145500937208661</v>
      </c>
      <c r="AD137" s="24">
        <f ca="1">SQRT(Inputs!$B$38)*H137+SQRT(1-Inputs!$B$38)*_xlfn.NORM.S.INV(RAND())</f>
        <v>1.2551991489569758</v>
      </c>
      <c r="AE137" s="24">
        <f ca="1">SQRT(Inputs!$B$38)*I137+SQRT(1-Inputs!$B$38)*_xlfn.NORM.S.INV(RAND())</f>
        <v>0.57225120336451496</v>
      </c>
      <c r="AF137" s="24">
        <f ca="1">SQRT(Inputs!$B$38)*J137+SQRT(1-Inputs!$B$38)*_xlfn.NORM.S.INV(RAND())</f>
        <v>-2.1156309348177209</v>
      </c>
      <c r="AG137" s="24">
        <f ca="1">SQRT(Inputs!$B$38)*K137+SQRT(1-Inputs!$B$38)*_xlfn.NORM.S.INV(RAND())</f>
        <v>0.41158519341605876</v>
      </c>
      <c r="AH137" s="24">
        <f ca="1">SQRT(Inputs!$B$38)*L137+SQRT(1-Inputs!$B$38)*_xlfn.NORM.S.INV(RAND())</f>
        <v>-0.96046803284432514</v>
      </c>
      <c r="AI137" s="24">
        <f ca="1">SQRT(Inputs!$B$38)*M137+SQRT(1-Inputs!$B$38)*_xlfn.NORM.S.INV(RAND())</f>
        <v>2.0993713522891015</v>
      </c>
      <c r="AJ137" s="24">
        <f ca="1">SQRT(Inputs!$B$38)*C137+SQRT(1-Inputs!$B$38)*_xlfn.NORM.S.INV(RAND())</f>
        <v>0.29063699007597643</v>
      </c>
      <c r="AK137" s="24">
        <f ca="1">SQRT(Inputs!$B$38)*D137+SQRT(1-Inputs!$B$38)*_xlfn.NORM.S.INV(RAND())</f>
        <v>-0.1117414609242281</v>
      </c>
      <c r="AL137" s="24">
        <f ca="1">SQRT(Inputs!$B$38)*E137+SQRT(1-Inputs!$B$38)*_xlfn.NORM.S.INV(RAND())</f>
        <v>1.1275989039104424</v>
      </c>
      <c r="AM137" s="24">
        <f ca="1">SQRT(Inputs!$B$38)*F137+SQRT(1-Inputs!$B$38)*_xlfn.NORM.S.INV(RAND())</f>
        <v>-0.54415483366967676</v>
      </c>
      <c r="AN137" s="24">
        <f ca="1">SQRT(Inputs!$B$38)*G137+SQRT(1-Inputs!$B$38)*_xlfn.NORM.S.INV(RAND())</f>
        <v>-0.36609360486792453</v>
      </c>
      <c r="AO137" s="24">
        <f ca="1">SQRT(Inputs!$B$38)*H137+SQRT(1-Inputs!$B$38)*_xlfn.NORM.S.INV(RAND())</f>
        <v>-1.3553293466477543</v>
      </c>
      <c r="AP137" s="24">
        <f ca="1">SQRT(Inputs!$B$38)*I137+SQRT(1-Inputs!$B$38)*_xlfn.NORM.S.INV(RAND())</f>
        <v>-0.50431386685654023</v>
      </c>
      <c r="AQ137" s="24">
        <f ca="1">SQRT(Inputs!$B$38)*J137+SQRT(1-Inputs!$B$38)*_xlfn.NORM.S.INV(RAND())</f>
        <v>-1.3838502158017922</v>
      </c>
      <c r="AR137" s="24">
        <f ca="1">SQRT(Inputs!$B$38)*K137+SQRT(1-Inputs!$B$38)*_xlfn.NORM.S.INV(RAND())</f>
        <v>0.36562879897326905</v>
      </c>
      <c r="AS137" s="24">
        <f ca="1">SQRT(Inputs!$B$38)*L137+SQRT(1-Inputs!$B$38)*_xlfn.NORM.S.INV(RAND())</f>
        <v>-0.14550997338483751</v>
      </c>
      <c r="AT137" s="24">
        <f ca="1">SQRT(Inputs!$B$38)*M137+SQRT(1-Inputs!$B$38)*_xlfn.NORM.S.INV(RAND())</f>
        <v>-1.3942105451232298</v>
      </c>
      <c r="AU137" s="15">
        <f ca="1">Inputs!$B$6*EXP($B$8-0.5*C$5^2+C$5*N137)</f>
        <v>5215.9976931833016</v>
      </c>
      <c r="AV137" s="15">
        <f t="shared" ca="1" si="37"/>
        <v>8275.8493932608562</v>
      </c>
      <c r="AW137" s="15">
        <f t="shared" ca="1" si="38"/>
        <v>11990.429254465142</v>
      </c>
      <c r="AX137" s="15">
        <f t="shared" ca="1" si="39"/>
        <v>14573.230092486197</v>
      </c>
      <c r="AY137" s="15">
        <f t="shared" ca="1" si="40"/>
        <v>17305.212392389261</v>
      </c>
      <c r="AZ137" s="15">
        <f t="shared" ca="1" si="41"/>
        <v>23254.55821194674</v>
      </c>
      <c r="BA137" s="15">
        <f t="shared" ca="1" si="42"/>
        <v>30797.916624868885</v>
      </c>
      <c r="BB137" s="15">
        <f t="shared" ca="1" si="43"/>
        <v>31134.191389048072</v>
      </c>
      <c r="BC137" s="15">
        <f t="shared" ca="1" si="44"/>
        <v>37408.322623430053</v>
      </c>
      <c r="BD137" s="15">
        <f t="shared" ca="1" si="45"/>
        <v>54893.94607150527</v>
      </c>
      <c r="BE137" s="15">
        <f t="shared" ca="1" si="46"/>
        <v>82540.097412461211</v>
      </c>
      <c r="BF137" s="15">
        <f ca="1">Inputs!$B$13*EXP($B$9-0.5*C$6^2+C$6*Y137)</f>
        <v>17397.484995622191</v>
      </c>
      <c r="BG137" s="15">
        <f t="shared" ca="1" si="47"/>
        <v>18435.668184996997</v>
      </c>
      <c r="BH137" s="15">
        <f t="shared" ca="1" si="48"/>
        <v>23416.49666615055</v>
      </c>
      <c r="BI137" s="15">
        <f t="shared" ca="1" si="49"/>
        <v>30518.927391470523</v>
      </c>
      <c r="BJ137" s="15">
        <f t="shared" ca="1" si="50"/>
        <v>36448.300677036685</v>
      </c>
      <c r="BK137" s="15">
        <f t="shared" ca="1" si="51"/>
        <v>53069.743826332808</v>
      </c>
      <c r="BL137" s="15">
        <f t="shared" ca="1" si="52"/>
        <v>70207.954382371667</v>
      </c>
      <c r="BM137" s="15">
        <f t="shared" ca="1" si="53"/>
        <v>66354.947505130069</v>
      </c>
      <c r="BN137" s="15">
        <f t="shared" ca="1" si="54"/>
        <v>85734.331589100344</v>
      </c>
      <c r="BO137" s="15">
        <f t="shared" ca="1" si="55"/>
        <v>94343.756349170333</v>
      </c>
      <c r="BP137" s="15">
        <f t="shared" ca="1" si="56"/>
        <v>147299.93815024305</v>
      </c>
      <c r="BQ137" s="15">
        <f ca="1">Inputs!$B$20*EXP($B$10-0.5*C$7^2+C$7*AJ137)</f>
        <v>4755.2882551633311</v>
      </c>
      <c r="BR137" s="15">
        <f t="shared" ca="1" si="57"/>
        <v>6227.3568412342429</v>
      </c>
      <c r="BS137" s="15">
        <f t="shared" ca="1" si="58"/>
        <v>11789.024364883197</v>
      </c>
      <c r="BT137" s="15">
        <f t="shared" ca="1" si="59"/>
        <v>14092.187292899634</v>
      </c>
      <c r="BU137" s="15">
        <f t="shared" ca="1" si="60"/>
        <v>17874.449241352831</v>
      </c>
      <c r="BV137" s="15">
        <f t="shared" ca="1" si="61"/>
        <v>18324.681504201533</v>
      </c>
      <c r="BW137" s="15">
        <f t="shared" ca="1" si="62"/>
        <v>22982.281968589017</v>
      </c>
      <c r="BX137" s="15">
        <f t="shared" ca="1" si="63"/>
        <v>24356.835153234832</v>
      </c>
      <c r="BY137" s="15">
        <f t="shared" ca="1" si="64"/>
        <v>36600.936176521245</v>
      </c>
      <c r="BZ137" s="15">
        <f t="shared" ca="1" si="65"/>
        <v>50000.688625827759</v>
      </c>
      <c r="CA137" s="15">
        <f t="shared" ca="1" si="66"/>
        <v>54822.776008537017</v>
      </c>
      <c r="CB137" s="15">
        <f ca="1">(AU137*DCF!C$10-DCF!C$5*MAX(AU137*DCF!C$10,0)-MAX(AU137-Inputs!$B$6,0)/Inputs!$B$10)*DCF!C$6</f>
        <v>1041.2649618742025</v>
      </c>
      <c r="CC137" s="15">
        <f ca="1">(AV137*DCF!D$10-DCF!D$5*MAX(AV137*DCF!D$10,0)-MAX(AV137-AU137,0)/Inputs!$B$10)*DCF!D$6</f>
        <v>1271.1174675121197</v>
      </c>
      <c r="CD137" s="15">
        <f ca="1">(AW137*DCF!E$10-DCF!E$5*MAX(AW137*DCF!E$10,0)-MAX(AW137-AV137,0)/Inputs!$B$10)*DCF!E$6</f>
        <v>1931.722031560543</v>
      </c>
      <c r="CE137" s="15">
        <f ca="1">(AX137*DCF!F$10-DCF!F$5*MAX(AX137*DCF!F$10,0)-MAX(AX137-AW137,0)/Inputs!$B$10)*DCF!F$6</f>
        <v>2643.8960848279885</v>
      </c>
      <c r="CF137" s="15">
        <f ca="1">(AY137*DCF!G$10-DCF!G$5*MAX(AY137*DCF!G$10,0)-MAX(AY137-AX137,0)/Inputs!$B$10)*DCF!G$6</f>
        <v>3040.4291288260874</v>
      </c>
      <c r="CG137" s="15">
        <f ca="1">(AZ137*DCF!H$10-DCF!H$5*MAX(AZ137*DCF!H$10,0)-MAX(AZ137-AY137,0)/Inputs!$B$10)*DCF!H$6</f>
        <v>3458.4761505350361</v>
      </c>
      <c r="CH137" s="15">
        <f ca="1">(BA137*DCF!I$10-DCF!I$5*MAX(BA137*DCF!I$10,0)-MAX(BA137-AZ137,0)/Inputs!$B$10)*DCF!I$6</f>
        <v>4388.2807808344905</v>
      </c>
      <c r="CI137" s="15">
        <f ca="1">(BB137*DCF!J$10-DCF!J$5*MAX(BB137*DCF!J$10,0)-MAX(BB137-BA137,0)/Inputs!$B$10)*DCF!J$6</f>
        <v>5291.7425846351634</v>
      </c>
      <c r="CJ137" s="15">
        <f ca="1">(BC137*DCF!K$10-DCF!K$5*MAX(BC137*DCF!K$10,0)-MAX(BC137-BB137,0)/Inputs!$B$10)*DCF!K$6</f>
        <v>5143.856298267724</v>
      </c>
      <c r="CK137" s="15">
        <f ca="1">(BD137*DCF!L$10-DCF!L$5*MAX(BD137*DCF!L$10,0)-MAX(BD137-BC137,0)/Inputs!$B$10)*DCF!L$6</f>
        <v>6017.8767003033026</v>
      </c>
      <c r="CL137" s="15">
        <f ca="1">(BE137*DCF!M$10-DCF!M$5*MAX(BE137*DCF!M$10,0)-MAX(BE137-BD137,0)/Inputs!$B$10)*DCF!M$6</f>
        <v>8344.8471481228298</v>
      </c>
      <c r="CM137" s="15">
        <f ca="1">(BF137*DCF!C$28-DCF!C$5*MAX(BF137*DCF!C$28,0)-MAX(BF137-Inputs!$B$13,0)/Inputs!$B$17)*DCF!C$6</f>
        <v>3921.4955553789687</v>
      </c>
      <c r="CN137" s="15">
        <f ca="1">(BG137*DCF!D$28-DCF!D$5*MAX(BG137*DCF!D$28,0)-MAX(BG137-BF137,0)/Inputs!$B$17)*DCF!D$6</f>
        <v>5208.2374026351417</v>
      </c>
      <c r="CO137" s="15">
        <f ca="1">(BH137*DCF!E$28-DCF!E$5*MAX(BH137*DCF!E$28,0)-MAX(BH137-BG137,0)/Inputs!$B$17)*DCF!E$6</f>
        <v>5650.3160867616061</v>
      </c>
      <c r="CP137" s="15">
        <f ca="1">(BI137*DCF!F$28-DCF!F$5*MAX(BI137*DCF!F$28,0)-MAX(BI137-BH137,0)/Inputs!$B$17)*DCF!F$6</f>
        <v>6991.9751158890131</v>
      </c>
      <c r="CQ137" s="15">
        <f ca="1">(BJ137*DCF!G$28-DCF!G$5*MAX(BJ137*DCF!G$28,0)-MAX(BJ137-BI137,0)/Inputs!$B$17)*DCF!G$6</f>
        <v>8459.5261315412099</v>
      </c>
      <c r="CR137" s="15">
        <f ca="1">(BK137*DCF!H$28-DCF!H$5*MAX(BK137*DCF!H$28,0)-MAX(BK137-BJ137,0)/Inputs!$B$17)*DCF!H$6</f>
        <v>10542.227343624689</v>
      </c>
      <c r="CS137" s="15">
        <f ca="1">(BL137*DCF!I$28-DCF!I$5*MAX(BL137*DCF!I$28,0)-MAX(BL137-BK137,0)/Inputs!$B$17)*DCF!I$6</f>
        <v>14049.755076631975</v>
      </c>
      <c r="CT137" s="15">
        <f ca="1">(BM137*DCF!J$28-DCF!J$5*MAX(BM137*DCF!J$28,0)-MAX(BM137-BL137,0)/Inputs!$B$17)*DCF!J$6</f>
        <v>14802.661843945423</v>
      </c>
      <c r="CU137" s="15">
        <f ca="1">(BN137*DCF!K$28-DCF!K$5*MAX(BN137*DCF!K$28,0)-MAX(BN137-BM137,0)/Inputs!$B$17)*DCF!K$6</f>
        <v>15731.936905921482</v>
      </c>
      <c r="CV137" s="15">
        <f ca="1">(BO137*DCF!L$28-DCF!L$5*MAX(BO137*DCF!L$28,0)-MAX(BO137-BN137,0)/Inputs!$B$17)*DCF!L$6</f>
        <v>17849.38888748212</v>
      </c>
      <c r="CW137" s="15">
        <f ca="1">(BP137*DCF!M$28-DCF!M$5*MAX(BP137*DCF!M$28,0)-MAX(BP137-BO137,0)/Inputs!$B$17)*DCF!M$6</f>
        <v>22179.159580152827</v>
      </c>
      <c r="CX137" s="15">
        <f ca="1">(BQ137*DCF!C$46-DCF!C$5*MAX(BQ137*DCF!C$46,0)-MAX(BQ137-Inputs!$B$20,0)/Inputs!$B$24)*DCF!C$6</f>
        <v>-1816.135049766742</v>
      </c>
      <c r="CY137" s="15">
        <f ca="1">(BR137*DCF!D$46-DCF!D$5*MAX(BR137*DCF!D$46,0)-MAX(BR137-BQ137,0)/Inputs!$B$24)*DCF!D$6</f>
        <v>-1690.9840353576408</v>
      </c>
      <c r="CZ137" s="15">
        <f ca="1">(BS137*DCF!E$46-DCF!E$5*MAX(BS137*DCF!E$46,0)-MAX(BS137-BR137,0)/Inputs!$B$24)*DCF!E$6</f>
        <v>-3586.3288849160772</v>
      </c>
      <c r="DA137" s="15">
        <f ca="1">(BT137*DCF!F$46-DCF!F$5*MAX(BT137*DCF!F$46,0)-MAX(BT137-BS137,0)/Inputs!$B$24)*DCF!F$6</f>
        <v>-1864.9366068986199</v>
      </c>
      <c r="DB137" s="15">
        <f ca="1">(BU137*DCF!G$46-DCF!G$5*MAX(BU137*DCF!G$46,0)-MAX(BU137-BT137,0)/Inputs!$B$24)*DCF!G$6</f>
        <v>-1873.5393479676429</v>
      </c>
      <c r="DC137" s="15">
        <f ca="1">(BV137*DCF!H$46-DCF!H$5*MAX(BV137*DCF!H$46,0)-MAX(BV137-BU137,0)/Inputs!$B$24)*DCF!H$6</f>
        <v>-139.90691706139083</v>
      </c>
      <c r="DD137" s="15">
        <f ca="1">(BW137*DCF!I$46-DCF!I$5*MAX(BW137*DCF!I$46,0)-MAX(BW137-BV137,0)/Inputs!$B$24)*DCF!I$6</f>
        <v>-806.23220216042091</v>
      </c>
      <c r="DE137" s="15">
        <f ca="1">(BX137*DCF!J$46-DCF!J$5*MAX(BX137*DCF!J$46,0)-MAX(BX137-BW137,0)/Inputs!$B$24)*DCF!J$6</f>
        <v>657.1928126398974</v>
      </c>
      <c r="DF137" s="15">
        <f ca="1">(BY137*DCF!K$46-DCF!K$5*MAX(BY137*DCF!K$46,0)-MAX(BY137-BX137,0)/Inputs!$B$24)*DCF!K$6</f>
        <v>-908.71108495631438</v>
      </c>
      <c r="DG137" s="15">
        <f ca="1">(BZ137*DCF!L$46-DCF!L$5*MAX(BZ137*DCF!L$46,0)-MAX(BZ137-BY137,0)/Inputs!$B$24)*DCF!L$6</f>
        <v>423.90805038031959</v>
      </c>
      <c r="DH137" s="15">
        <f ca="1">(CA137*DCF!M$46-DCF!M$5*MAX(CA137*DCF!M$46,0)-MAX(CA137-BZ137,0)/Inputs!$B$24)*DCF!M$6</f>
        <v>3289.8031731479819</v>
      </c>
      <c r="DI137" s="15">
        <f ca="1">SUM(CB137:CL137)+BE137*DCF!M$10*(1+Inputs!$B$30)*(1-Inputs!$B$33)*(1-Inputs!$B$30/Inputs!$B$31)/(Inputs!$B$29-Inputs!$B$30)*DCF!M$6</f>
        <v>272283.69191597198</v>
      </c>
      <c r="DJ137" s="15">
        <f ca="1">SUM(CM137:CW137)+BP137*DCF!M$28*(1+Inputs!$B$30)*(1-Inputs!$B$33)*(1-Inputs!$B$30/Inputs!$B$31)/(Inputs!$B$29-Inputs!$B$30)*DCF!M$6</f>
        <v>671970.24754617584</v>
      </c>
      <c r="DK137" s="15">
        <f ca="1">SUM(CX137:DH137)+CA137*DCF!M$46*(1+Inputs!$B$30)*(1-Inputs!$B$33)*(1-Inputs!$B$30/Inputs!$B$31)/(Inputs!$B$29-Inputs!$B$30)*DCF!M$6</f>
        <v>76446.635789261301</v>
      </c>
      <c r="DM137" s="15">
        <f ca="1">DI137+DJ137+DK137+Inputs!$B$34+Inputs!$B$36-Inputs!$B$35</f>
        <v>1097551.5752514093</v>
      </c>
    </row>
    <row r="138" spans="1:117" x14ac:dyDescent="0.75">
      <c r="A138" s="11">
        <v>125</v>
      </c>
      <c r="C138" s="24">
        <f t="shared" ca="1" si="72"/>
        <v>-2.1206000876207107</v>
      </c>
      <c r="D138" s="24">
        <f t="shared" ca="1" si="72"/>
        <v>2.5927022566403677</v>
      </c>
      <c r="E138" s="24">
        <f t="shared" ca="1" si="72"/>
        <v>1.0268491778379478</v>
      </c>
      <c r="F138" s="24">
        <f t="shared" ca="1" si="72"/>
        <v>-0.92540373366917406</v>
      </c>
      <c r="G138" s="24">
        <f t="shared" ca="1" si="72"/>
        <v>-0.36623844062812694</v>
      </c>
      <c r="H138" s="24">
        <f t="shared" ca="1" si="72"/>
        <v>1.1716547233974994</v>
      </c>
      <c r="I138" s="24">
        <f t="shared" ca="1" si="72"/>
        <v>-0.12817318621883581</v>
      </c>
      <c r="J138" s="24">
        <f t="shared" ca="1" si="72"/>
        <v>2.0856762480672777</v>
      </c>
      <c r="K138" s="24">
        <f t="shared" ca="1" si="72"/>
        <v>-0.444644732610465</v>
      </c>
      <c r="L138" s="24">
        <f t="shared" ca="1" si="72"/>
        <v>1.4073969986411154</v>
      </c>
      <c r="M138" s="24">
        <f t="shared" ca="1" si="72"/>
        <v>0.35117415749558234</v>
      </c>
      <c r="N138" s="24">
        <f ca="1">SQRT(Inputs!$B$38)*C138+SQRT(1-Inputs!$B$38)*_xlfn.NORM.S.INV(RAND())</f>
        <v>-2.47381062173632</v>
      </c>
      <c r="O138" s="24">
        <f ca="1">SQRT(Inputs!$B$38)*D138+SQRT(1-Inputs!$B$38)*_xlfn.NORM.S.INV(RAND())</f>
        <v>1.7707353204163705</v>
      </c>
      <c r="P138" s="24">
        <f ca="1">SQRT(Inputs!$B$38)*E138+SQRT(1-Inputs!$B$38)*_xlfn.NORM.S.INV(RAND())</f>
        <v>-0.26631274526663884</v>
      </c>
      <c r="Q138" s="24">
        <f ca="1">SQRT(Inputs!$B$38)*F138+SQRT(1-Inputs!$B$38)*_xlfn.NORM.S.INV(RAND())</f>
        <v>0.35945276564643069</v>
      </c>
      <c r="R138" s="24">
        <f ca="1">SQRT(Inputs!$B$38)*G138+SQRT(1-Inputs!$B$38)*_xlfn.NORM.S.INV(RAND())</f>
        <v>0.36545301220103821</v>
      </c>
      <c r="S138" s="24">
        <f ca="1">SQRT(Inputs!$B$38)*H138+SQRT(1-Inputs!$B$38)*_xlfn.NORM.S.INV(RAND())</f>
        <v>2.0585385143456523</v>
      </c>
      <c r="T138" s="24">
        <f ca="1">SQRT(Inputs!$B$38)*I138+SQRT(1-Inputs!$B$38)*_xlfn.NORM.S.INV(RAND())</f>
        <v>-0.65368418962534147</v>
      </c>
      <c r="U138" s="24">
        <f ca="1">SQRT(Inputs!$B$38)*J138+SQRT(1-Inputs!$B$38)*_xlfn.NORM.S.INV(RAND())</f>
        <v>0.47771139238341154</v>
      </c>
      <c r="V138" s="24">
        <f ca="1">SQRT(Inputs!$B$38)*K138+SQRT(1-Inputs!$B$38)*_xlfn.NORM.S.INV(RAND())</f>
        <v>1.3639017513368645</v>
      </c>
      <c r="W138" s="24">
        <f ca="1">SQRT(Inputs!$B$38)*L138+SQRT(1-Inputs!$B$38)*_xlfn.NORM.S.INV(RAND())</f>
        <v>-0.88282505010381584</v>
      </c>
      <c r="X138" s="24">
        <f ca="1">SQRT(Inputs!$B$38)*M138+SQRT(1-Inputs!$B$38)*_xlfn.NORM.S.INV(RAND())</f>
        <v>0.82978490763559865</v>
      </c>
      <c r="Y138" s="24">
        <f ca="1">SQRT(Inputs!$B$38)*C138+SQRT(1-Inputs!$B$38)*_xlfn.NORM.S.INV(RAND())</f>
        <v>-1.0057563834679741</v>
      </c>
      <c r="Z138" s="24">
        <f ca="1">SQRT(Inputs!$B$38)*D138+SQRT(1-Inputs!$B$38)*_xlfn.NORM.S.INV(RAND())</f>
        <v>1.454419153798328</v>
      </c>
      <c r="AA138" s="24">
        <f ca="1">SQRT(Inputs!$B$38)*E138+SQRT(1-Inputs!$B$38)*_xlfn.NORM.S.INV(RAND())</f>
        <v>-0.11557098704294211</v>
      </c>
      <c r="AB138" s="24">
        <f ca="1">SQRT(Inputs!$B$38)*F138+SQRT(1-Inputs!$B$38)*_xlfn.NORM.S.INV(RAND())</f>
        <v>-0.14328187438104967</v>
      </c>
      <c r="AC138" s="24">
        <f ca="1">SQRT(Inputs!$B$38)*G138+SQRT(1-Inputs!$B$38)*_xlfn.NORM.S.INV(RAND())</f>
        <v>-0.88376589421038609</v>
      </c>
      <c r="AD138" s="24">
        <f ca="1">SQRT(Inputs!$B$38)*H138+SQRT(1-Inputs!$B$38)*_xlfn.NORM.S.INV(RAND())</f>
        <v>-0.43469446789976696</v>
      </c>
      <c r="AE138" s="24">
        <f ca="1">SQRT(Inputs!$B$38)*I138+SQRT(1-Inputs!$B$38)*_xlfn.NORM.S.INV(RAND())</f>
        <v>-2.2589725834021461</v>
      </c>
      <c r="AF138" s="24">
        <f ca="1">SQRT(Inputs!$B$38)*J138+SQRT(1-Inputs!$B$38)*_xlfn.NORM.S.INV(RAND())</f>
        <v>0.93920368091431039</v>
      </c>
      <c r="AG138" s="24">
        <f ca="1">SQRT(Inputs!$B$38)*K138+SQRT(1-Inputs!$B$38)*_xlfn.NORM.S.INV(RAND())</f>
        <v>-1.2176939223837124</v>
      </c>
      <c r="AH138" s="24">
        <f ca="1">SQRT(Inputs!$B$38)*L138+SQRT(1-Inputs!$B$38)*_xlfn.NORM.S.INV(RAND())</f>
        <v>0.73989967449083105</v>
      </c>
      <c r="AI138" s="24">
        <f ca="1">SQRT(Inputs!$B$38)*M138+SQRT(1-Inputs!$B$38)*_xlfn.NORM.S.INV(RAND())</f>
        <v>0.78255089284406165</v>
      </c>
      <c r="AJ138" s="24">
        <f ca="1">SQRT(Inputs!$B$38)*C138+SQRT(1-Inputs!$B$38)*_xlfn.NORM.S.INV(RAND())</f>
        <v>-0.41960927233259337</v>
      </c>
      <c r="AK138" s="24">
        <f ca="1">SQRT(Inputs!$B$38)*D138+SQRT(1-Inputs!$B$38)*_xlfn.NORM.S.INV(RAND())</f>
        <v>2.1716759865326991</v>
      </c>
      <c r="AL138" s="24">
        <f ca="1">SQRT(Inputs!$B$38)*E138+SQRT(1-Inputs!$B$38)*_xlfn.NORM.S.INV(RAND())</f>
        <v>0.84630657295318801</v>
      </c>
      <c r="AM138" s="24">
        <f ca="1">SQRT(Inputs!$B$38)*F138+SQRT(1-Inputs!$B$38)*_xlfn.NORM.S.INV(RAND())</f>
        <v>-1.0253290949589906</v>
      </c>
      <c r="AN138" s="24">
        <f ca="1">SQRT(Inputs!$B$38)*G138+SQRT(1-Inputs!$B$38)*_xlfn.NORM.S.INV(RAND())</f>
        <v>0.39868409721473397</v>
      </c>
      <c r="AO138" s="24">
        <f ca="1">SQRT(Inputs!$B$38)*H138+SQRT(1-Inputs!$B$38)*_xlfn.NORM.S.INV(RAND())</f>
        <v>1.4560727250018948</v>
      </c>
      <c r="AP138" s="24">
        <f ca="1">SQRT(Inputs!$B$38)*I138+SQRT(1-Inputs!$B$38)*_xlfn.NORM.S.INV(RAND())</f>
        <v>-1.0903448861042098</v>
      </c>
      <c r="AQ138" s="24">
        <f ca="1">SQRT(Inputs!$B$38)*J138+SQRT(1-Inputs!$B$38)*_xlfn.NORM.S.INV(RAND())</f>
        <v>2.3021787997992078</v>
      </c>
      <c r="AR138" s="24">
        <f ca="1">SQRT(Inputs!$B$38)*K138+SQRT(1-Inputs!$B$38)*_xlfn.NORM.S.INV(RAND())</f>
        <v>0.69289833926338673</v>
      </c>
      <c r="AS138" s="24">
        <f ca="1">SQRT(Inputs!$B$38)*L138+SQRT(1-Inputs!$B$38)*_xlfn.NORM.S.INV(RAND())</f>
        <v>-0.5299223153171263</v>
      </c>
      <c r="AT138" s="24">
        <f ca="1">SQRT(Inputs!$B$38)*M138+SQRT(1-Inputs!$B$38)*_xlfn.NORM.S.INV(RAND())</f>
        <v>0.48367480242256145</v>
      </c>
      <c r="AU138" s="15">
        <f ca="1">Inputs!$B$6*EXP($B$8-0.5*C$5^2+C$5*N138)</f>
        <v>3324.8142375343323</v>
      </c>
      <c r="AV138" s="15">
        <f t="shared" ca="1" si="37"/>
        <v>5250.6477492170407</v>
      </c>
      <c r="AW138" s="15">
        <f t="shared" ca="1" si="38"/>
        <v>6176.3439326422613</v>
      </c>
      <c r="AX138" s="15">
        <f t="shared" ca="1" si="39"/>
        <v>7887.0482151875422</v>
      </c>
      <c r="AY138" s="15">
        <f t="shared" ca="1" si="40"/>
        <v>10059.071143325549</v>
      </c>
      <c r="AZ138" s="15">
        <f t="shared" ca="1" si="41"/>
        <v>15432.70319718577</v>
      </c>
      <c r="BA138" s="15">
        <f t="shared" ca="1" si="42"/>
        <v>17636.836790833982</v>
      </c>
      <c r="BB138" s="15">
        <f t="shared" ca="1" si="43"/>
        <v>22651.465599522096</v>
      </c>
      <c r="BC138" s="15">
        <f t="shared" ca="1" si="44"/>
        <v>31646.099991636667</v>
      </c>
      <c r="BD138" s="15">
        <f t="shared" ca="1" si="45"/>
        <v>35696.726958963431</v>
      </c>
      <c r="BE138" s="15">
        <f t="shared" ca="1" si="46"/>
        <v>47175.766980625071</v>
      </c>
      <c r="BF138" s="15">
        <f ca="1">Inputs!$B$13*EXP($B$9-0.5*C$6^2+C$6*Y138)</f>
        <v>11330.804425091834</v>
      </c>
      <c r="BG138" s="15">
        <f t="shared" ca="1" si="47"/>
        <v>17953.261683075576</v>
      </c>
      <c r="BH138" s="15">
        <f t="shared" ca="1" si="48"/>
        <v>21519.119920127352</v>
      </c>
      <c r="BI138" s="15">
        <f t="shared" ca="1" si="49"/>
        <v>25768.041867015974</v>
      </c>
      <c r="BJ138" s="15">
        <f t="shared" ca="1" si="50"/>
        <v>27811.450805546679</v>
      </c>
      <c r="BK138" s="15">
        <f t="shared" ca="1" si="51"/>
        <v>32171.863479443844</v>
      </c>
      <c r="BL138" s="15">
        <f t="shared" ca="1" si="52"/>
        <v>29489.786682738162</v>
      </c>
      <c r="BM138" s="15">
        <f t="shared" ca="1" si="53"/>
        <v>40735.315435397526</v>
      </c>
      <c r="BN138" s="15">
        <f t="shared" ca="1" si="54"/>
        <v>43297.044016711508</v>
      </c>
      <c r="BO138" s="15">
        <f t="shared" ca="1" si="55"/>
        <v>58057.114117220146</v>
      </c>
      <c r="BP138" s="15">
        <f t="shared" ca="1" si="56"/>
        <v>78082.196389776829</v>
      </c>
      <c r="BQ138" s="15">
        <f ca="1">Inputs!$B$20*EXP($B$10-0.5*C$7^2+C$7*AJ138)</f>
        <v>3696.3478402059764</v>
      </c>
      <c r="BR138" s="15">
        <f t="shared" ca="1" si="57"/>
        <v>9996.2264351148406</v>
      </c>
      <c r="BS138" s="15">
        <f t="shared" ca="1" si="58"/>
        <v>17455.183790243846</v>
      </c>
      <c r="BT138" s="15">
        <f t="shared" ca="1" si="59"/>
        <v>18390.987570098252</v>
      </c>
      <c r="BU138" s="15">
        <f t="shared" ca="1" si="60"/>
        <v>28068.99587880641</v>
      </c>
      <c r="BV138" s="15">
        <f t="shared" ca="1" si="61"/>
        <v>54214.425548572421</v>
      </c>
      <c r="BW138" s="15">
        <f t="shared" ca="1" si="62"/>
        <v>60062.681542783175</v>
      </c>
      <c r="BX138" s="15">
        <f t="shared" ca="1" si="63"/>
        <v>133277.19232628692</v>
      </c>
      <c r="BY138" s="15">
        <f t="shared" ca="1" si="64"/>
        <v>213216.30570094282</v>
      </c>
      <c r="BZ138" s="15">
        <f t="shared" ca="1" si="65"/>
        <v>271402.27768863918</v>
      </c>
      <c r="CA138" s="15">
        <f t="shared" ca="1" si="66"/>
        <v>415454.37429335283</v>
      </c>
      <c r="CB138" s="15">
        <f ca="1">(AU138*DCF!C$10-DCF!C$5*MAX(AU138*DCF!C$10,0)-MAX(AU138-Inputs!$B$6,0)/Inputs!$B$10)*DCF!C$6</f>
        <v>853.84260427966387</v>
      </c>
      <c r="CC138" s="15">
        <f ca="1">(AV138*DCF!D$10-DCF!D$5*MAX(AV138*DCF!D$10,0)-MAX(AV138-AU138,0)/Inputs!$B$10)*DCF!D$6</f>
        <v>810.24571772052809</v>
      </c>
      <c r="CD138" s="15">
        <f ca="1">(AW138*DCF!E$10-DCF!E$5*MAX(AW138*DCF!E$10,0)-MAX(AW138-AV138,0)/Inputs!$B$10)*DCF!E$6</f>
        <v>1217.5143797874566</v>
      </c>
      <c r="CE138" s="15">
        <f ca="1">(AX138*DCF!F$10-DCF!F$5*MAX(AX138*DCF!F$10,0)-MAX(AX138-AW138,0)/Inputs!$B$10)*DCF!F$6</f>
        <v>1365.7749080547082</v>
      </c>
      <c r="CF138" s="15">
        <f ca="1">(AY138*DCF!G$10-DCF!G$5*MAX(AY138*DCF!G$10,0)-MAX(AY138-AX138,0)/Inputs!$B$10)*DCF!G$6</f>
        <v>1655.0691519083202</v>
      </c>
      <c r="CG138" s="15">
        <f ca="1">(AZ138*DCF!H$10-DCF!H$5*MAX(AZ138*DCF!H$10,0)-MAX(AZ138-AY138,0)/Inputs!$B$10)*DCF!H$6</f>
        <v>2042.0856890773678</v>
      </c>
      <c r="CH138" s="15">
        <f ca="1">(BA138*DCF!I$10-DCF!I$5*MAX(BA138*DCF!I$10,0)-MAX(BA138-AZ138,0)/Inputs!$B$10)*DCF!I$6</f>
        <v>2860.0515526980089</v>
      </c>
      <c r="CI138" s="15">
        <f ca="1">(BB138*DCF!J$10-DCF!J$5*MAX(BB138*DCF!J$10,0)-MAX(BB138-BA138,0)/Inputs!$B$10)*DCF!J$6</f>
        <v>3127.1596941183889</v>
      </c>
      <c r="CJ138" s="15">
        <f ca="1">(BC138*DCF!K$10-DCF!K$5*MAX(BC138*DCF!K$10,0)-MAX(BC138-BB138,0)/Inputs!$B$10)*DCF!K$6</f>
        <v>3835.4019679598841</v>
      </c>
      <c r="CK138" s="15">
        <f ca="1">(BD138*DCF!L$10-DCF!L$5*MAX(BD138*DCF!L$10,0)-MAX(BD138-BC138,0)/Inputs!$B$10)*DCF!L$6</f>
        <v>4859.9335809626054</v>
      </c>
      <c r="CL138" s="15">
        <f ca="1">(BE138*DCF!M$10-DCF!M$5*MAX(BE138*DCF!M$10,0)-MAX(BE138-BD138,0)/Inputs!$B$10)*DCF!M$6</f>
        <v>5285.816911467773</v>
      </c>
      <c r="CM138" s="15">
        <f ca="1">(BF138*DCF!C$28-DCF!C$5*MAX(BF138*DCF!C$28,0)-MAX(BF138-Inputs!$B$13,0)/Inputs!$B$17)*DCF!C$6</f>
        <v>3458.0872016723306</v>
      </c>
      <c r="CN138" s="15">
        <f ca="1">(BG138*DCF!D$28-DCF!D$5*MAX(BG138*DCF!D$28,0)-MAX(BG138-BF138,0)/Inputs!$B$17)*DCF!D$6</f>
        <v>3874.7758659911437</v>
      </c>
      <c r="CO138" s="15">
        <f ca="1">(BH138*DCF!E$28-DCF!E$5*MAX(BH138*DCF!E$28,0)-MAX(BH138-BG138,0)/Inputs!$B$17)*DCF!E$6</f>
        <v>5391.8163651112327</v>
      </c>
      <c r="CP138" s="15">
        <f ca="1">(BI138*DCF!F$28-DCF!F$5*MAX(BI138*DCF!F$28,0)-MAX(BI138-BH138,0)/Inputs!$B$17)*DCF!F$6</f>
        <v>6221.7612146821211</v>
      </c>
      <c r="CQ138" s="15">
        <f ca="1">(BJ138*DCF!G$28-DCF!G$5*MAX(BJ138*DCF!G$28,0)-MAX(BJ138-BI138,0)/Inputs!$B$17)*DCF!G$6</f>
        <v>6872.2107193229504</v>
      </c>
      <c r="CR138" s="15">
        <f ca="1">(BK138*DCF!H$28-DCF!H$5*MAX(BK138*DCF!H$28,0)-MAX(BK138-BJ138,0)/Inputs!$B$17)*DCF!H$6</f>
        <v>7278.9710210305593</v>
      </c>
      <c r="CS138" s="15">
        <f ca="1">(BL138*DCF!I$28-DCF!I$5*MAX(BL138*DCF!I$28,0)-MAX(BL138-BK138,0)/Inputs!$B$17)*DCF!I$6</f>
        <v>6934.6129018169249</v>
      </c>
      <c r="CT138" s="15">
        <f ca="1">(BM138*DCF!J$28-DCF!J$5*MAX(BM138*DCF!J$28,0)-MAX(BM138-BL138,0)/Inputs!$B$17)*DCF!J$6</f>
        <v>7596.2917925681886</v>
      </c>
      <c r="CU138" s="15">
        <f ca="1">(BN138*DCF!K$28-DCF!K$5*MAX(BN138*DCF!K$28,0)-MAX(BN138-BM138,0)/Inputs!$B$17)*DCF!K$6</f>
        <v>8829.8321055486613</v>
      </c>
      <c r="CV138" s="15">
        <f ca="1">(BO138*DCF!L$28-DCF!L$5*MAX(BO138*DCF!L$28,0)-MAX(BO138-BN138,0)/Inputs!$B$17)*DCF!L$6</f>
        <v>9913.4863337940315</v>
      </c>
      <c r="CW138" s="15">
        <f ca="1">(BP138*DCF!M$28-DCF!M$5*MAX(BP138*DCF!M$28,0)-MAX(BP138-BO138,0)/Inputs!$B$17)*DCF!M$6</f>
        <v>12598.026650994792</v>
      </c>
      <c r="CX138" s="15">
        <f ca="1">(BQ138*DCF!C$46-DCF!C$5*MAX(BQ138*DCF!C$46,0)-MAX(BQ138-Inputs!$B$20,0)/Inputs!$B$24)*DCF!C$6</f>
        <v>-1082.4580879025241</v>
      </c>
      <c r="CY138" s="15">
        <f ca="1">(BR138*DCF!D$46-DCF!D$5*MAX(BR138*DCF!D$46,0)-MAX(BR138-BQ138,0)/Inputs!$B$24)*DCF!D$6</f>
        <v>-4394.2286401676047</v>
      </c>
      <c r="CZ138" s="15">
        <f ca="1">(BS138*DCF!E$46-DCF!E$5*MAX(BS138*DCF!E$46,0)-MAX(BS138-BR138,0)/Inputs!$B$24)*DCF!E$6</f>
        <v>-5004.2215224952197</v>
      </c>
      <c r="DA138" s="15">
        <f ca="1">(BT138*DCF!F$46-DCF!F$5*MAX(BT138*DCF!F$46,0)-MAX(BT138-BS138,0)/Inputs!$B$24)*DCF!F$6</f>
        <v>-1680.1037308070388</v>
      </c>
      <c r="DB138" s="15">
        <f ca="1">(BU138*DCF!G$46-DCF!G$5*MAX(BU138*DCF!G$46,0)-MAX(BU138-BT138,0)/Inputs!$B$24)*DCF!G$6</f>
        <v>-4199.6763447517433</v>
      </c>
      <c r="DC138" s="15">
        <f ca="1">(BV138*DCF!H$46-DCF!H$5*MAX(BV138*DCF!H$46,0)-MAX(BV138-BU138,0)/Inputs!$B$24)*DCF!H$6</f>
        <v>-8124.5320741743626</v>
      </c>
      <c r="DD138" s="15">
        <f ca="1">(BW138*DCF!I$46-DCF!I$5*MAX(BW138*DCF!I$46,0)-MAX(BW138-BV138,0)/Inputs!$B$24)*DCF!I$6</f>
        <v>-291.6371441203537</v>
      </c>
      <c r="DE138" s="15">
        <f ca="1">(BX138*DCF!J$46-DCF!J$5*MAX(BX138*DCF!J$46,0)-MAX(BX138-BW138,0)/Inputs!$B$24)*DCF!J$6</f>
        <v>-13824.682549830457</v>
      </c>
      <c r="DF138" s="15">
        <f ca="1">(BY138*DCF!K$46-DCF!K$5*MAX(BY138*DCF!K$46,0)-MAX(BY138-BX138,0)/Inputs!$B$24)*DCF!K$6</f>
        <v>-7403.3270657600997</v>
      </c>
      <c r="DG138" s="15">
        <f ca="1">(BZ138*DCF!L$46-DCF!L$5*MAX(BZ138*DCF!L$46,0)-MAX(BZ138-BY138,0)/Inputs!$B$24)*DCF!L$6</f>
        <v>5593.1066979690213</v>
      </c>
      <c r="DH138" s="15">
        <f ca="1">(CA138*DCF!M$46-DCF!M$5*MAX(CA138*DCF!M$46,0)-MAX(CA138-BZ138,0)/Inputs!$B$24)*DCF!M$6</f>
        <v>2455.0083513775794</v>
      </c>
      <c r="DI138" s="15">
        <f ca="1">SUM(CB138:CL138)+BE138*DCF!M$10*(1+Inputs!$B$30)*(1-Inputs!$B$33)*(1-Inputs!$B$30/Inputs!$B$31)/(Inputs!$B$29-Inputs!$B$30)*DCF!M$6</f>
        <v>159203.6795000502</v>
      </c>
      <c r="DJ138" s="15">
        <f ca="1">SUM(CM138:CW138)+BP138*DCF!M$28*(1+Inputs!$B$30)*(1-Inputs!$B$33)*(1-Inputs!$B$30/Inputs!$B$31)/(Inputs!$B$29-Inputs!$B$30)*DCF!M$6</f>
        <v>368708.25228307111</v>
      </c>
      <c r="DK138" s="15">
        <f ca="1">SUM(CX138:DH138)+CA138*DCF!M$46*(1+Inputs!$B$30)*(1-Inputs!$B$33)*(1-Inputs!$B$30/Inputs!$B$31)/(Inputs!$B$29-Inputs!$B$30)*DCF!M$6</f>
        <v>604384.92426364555</v>
      </c>
      <c r="DM138" s="15">
        <f ca="1">DI138+DJ138+DK138+Inputs!$B$34+Inputs!$B$36-Inputs!$B$35</f>
        <v>1209147.856046767</v>
      </c>
    </row>
    <row r="139" spans="1:117" x14ac:dyDescent="0.75">
      <c r="A139" s="11">
        <v>126</v>
      </c>
      <c r="C139" s="24">
        <f t="shared" ca="1" si="72"/>
        <v>-1.4665705203503339</v>
      </c>
      <c r="D139" s="24">
        <f t="shared" ca="1" si="72"/>
        <v>-0.18720822278672933</v>
      </c>
      <c r="E139" s="24">
        <f t="shared" ca="1" si="72"/>
        <v>-0.60168389077263107</v>
      </c>
      <c r="F139" s="24">
        <f t="shared" ca="1" si="72"/>
        <v>0.92111176163234987</v>
      </c>
      <c r="G139" s="24">
        <f t="shared" ca="1" si="72"/>
        <v>0.92433398313860959</v>
      </c>
      <c r="H139" s="24">
        <f t="shared" ca="1" si="72"/>
        <v>-0.16597735327352867</v>
      </c>
      <c r="I139" s="24">
        <f t="shared" ca="1" si="72"/>
        <v>-1.7742101326731539</v>
      </c>
      <c r="J139" s="24">
        <f t="shared" ca="1" si="72"/>
        <v>-0.61033604185718393</v>
      </c>
      <c r="K139" s="24">
        <f t="shared" ca="1" si="72"/>
        <v>1.3256231853773506</v>
      </c>
      <c r="L139" s="24">
        <f t="shared" ca="1" si="72"/>
        <v>-0.78680066173792951</v>
      </c>
      <c r="M139" s="24">
        <f t="shared" ca="1" si="72"/>
        <v>-0.12554582842117462</v>
      </c>
      <c r="N139" s="24">
        <f ca="1">SQRT(Inputs!$B$38)*C139+SQRT(1-Inputs!$B$38)*_xlfn.NORM.S.INV(RAND())</f>
        <v>-2.2143374314628228</v>
      </c>
      <c r="O139" s="24">
        <f ca="1">SQRT(Inputs!$B$38)*D139+SQRT(1-Inputs!$B$38)*_xlfn.NORM.S.INV(RAND())</f>
        <v>-0.45635228911864967</v>
      </c>
      <c r="P139" s="24">
        <f ca="1">SQRT(Inputs!$B$38)*E139+SQRT(1-Inputs!$B$38)*_xlfn.NORM.S.INV(RAND())</f>
        <v>-2.3788299042690628</v>
      </c>
      <c r="Q139" s="24">
        <f ca="1">SQRT(Inputs!$B$38)*F139+SQRT(1-Inputs!$B$38)*_xlfn.NORM.S.INV(RAND())</f>
        <v>1.8303149561549006</v>
      </c>
      <c r="R139" s="24">
        <f ca="1">SQRT(Inputs!$B$38)*G139+SQRT(1-Inputs!$B$38)*_xlfn.NORM.S.INV(RAND())</f>
        <v>0.89201380664784613</v>
      </c>
      <c r="S139" s="24">
        <f ca="1">SQRT(Inputs!$B$38)*H139+SQRT(1-Inputs!$B$38)*_xlfn.NORM.S.INV(RAND())</f>
        <v>1.3195064919263657</v>
      </c>
      <c r="T139" s="24">
        <f ca="1">SQRT(Inputs!$B$38)*I139+SQRT(1-Inputs!$B$38)*_xlfn.NORM.S.INV(RAND())</f>
        <v>-0.99539164687447146</v>
      </c>
      <c r="U139" s="24">
        <f ca="1">SQRT(Inputs!$B$38)*J139+SQRT(1-Inputs!$B$38)*_xlfn.NORM.S.INV(RAND())</f>
        <v>-6.2557539964062825E-2</v>
      </c>
      <c r="V139" s="24">
        <f ca="1">SQRT(Inputs!$B$38)*K139+SQRT(1-Inputs!$B$38)*_xlfn.NORM.S.INV(RAND())</f>
        <v>0.51517295189825962</v>
      </c>
      <c r="W139" s="24">
        <f ca="1">SQRT(Inputs!$B$38)*L139+SQRT(1-Inputs!$B$38)*_xlfn.NORM.S.INV(RAND())</f>
        <v>-1.0425697951082515</v>
      </c>
      <c r="X139" s="24">
        <f ca="1">SQRT(Inputs!$B$38)*M139+SQRT(1-Inputs!$B$38)*_xlfn.NORM.S.INV(RAND())</f>
        <v>-1.2972107584984338</v>
      </c>
      <c r="Y139" s="24">
        <f ca="1">SQRT(Inputs!$B$38)*C139+SQRT(1-Inputs!$B$38)*_xlfn.NORM.S.INV(RAND())</f>
        <v>-1.9920025616062302</v>
      </c>
      <c r="Z139" s="24">
        <f ca="1">SQRT(Inputs!$B$38)*D139+SQRT(1-Inputs!$B$38)*_xlfn.NORM.S.INV(RAND())</f>
        <v>1.0187654641799047</v>
      </c>
      <c r="AA139" s="24">
        <f ca="1">SQRT(Inputs!$B$38)*E139+SQRT(1-Inputs!$B$38)*_xlfn.NORM.S.INV(RAND())</f>
        <v>0.98132205828210917</v>
      </c>
      <c r="AB139" s="24">
        <f ca="1">SQRT(Inputs!$B$38)*F139+SQRT(1-Inputs!$B$38)*_xlfn.NORM.S.INV(RAND())</f>
        <v>0.30887869168956095</v>
      </c>
      <c r="AC139" s="24">
        <f ca="1">SQRT(Inputs!$B$38)*G139+SQRT(1-Inputs!$B$38)*_xlfn.NORM.S.INV(RAND())</f>
        <v>1.0078624692849238</v>
      </c>
      <c r="AD139" s="24">
        <f ca="1">SQRT(Inputs!$B$38)*H139+SQRT(1-Inputs!$B$38)*_xlfn.NORM.S.INV(RAND())</f>
        <v>0.3446096863576894</v>
      </c>
      <c r="AE139" s="24">
        <f ca="1">SQRT(Inputs!$B$38)*I139+SQRT(1-Inputs!$B$38)*_xlfn.NORM.S.INV(RAND())</f>
        <v>-2.8467298913722558</v>
      </c>
      <c r="AF139" s="24">
        <f ca="1">SQRT(Inputs!$B$38)*J139+SQRT(1-Inputs!$B$38)*_xlfn.NORM.S.INV(RAND())</f>
        <v>-1.9512535315777779</v>
      </c>
      <c r="AG139" s="24">
        <f ca="1">SQRT(Inputs!$B$38)*K139+SQRT(1-Inputs!$B$38)*_xlfn.NORM.S.INV(RAND())</f>
        <v>1.1838796185308424</v>
      </c>
      <c r="AH139" s="24">
        <f ca="1">SQRT(Inputs!$B$38)*L139+SQRT(1-Inputs!$B$38)*_xlfn.NORM.S.INV(RAND())</f>
        <v>-0.525438558588743</v>
      </c>
      <c r="AI139" s="24">
        <f ca="1">SQRT(Inputs!$B$38)*M139+SQRT(1-Inputs!$B$38)*_xlfn.NORM.S.INV(RAND())</f>
        <v>-1.3953582829213944</v>
      </c>
      <c r="AJ139" s="24">
        <f ca="1">SQRT(Inputs!$B$38)*C139+SQRT(1-Inputs!$B$38)*_xlfn.NORM.S.INV(RAND())</f>
        <v>-1.61125962794616</v>
      </c>
      <c r="AK139" s="24">
        <f ca="1">SQRT(Inputs!$B$38)*D139+SQRT(1-Inputs!$B$38)*_xlfn.NORM.S.INV(RAND())</f>
        <v>-2.0730584042359572</v>
      </c>
      <c r="AL139" s="24">
        <f ca="1">SQRT(Inputs!$B$38)*E139+SQRT(1-Inputs!$B$38)*_xlfn.NORM.S.INV(RAND())</f>
        <v>-5.4200979307112485E-2</v>
      </c>
      <c r="AM139" s="24">
        <f ca="1">SQRT(Inputs!$B$38)*F139+SQRT(1-Inputs!$B$38)*_xlfn.NORM.S.INV(RAND())</f>
        <v>-0.4649072839613474</v>
      </c>
      <c r="AN139" s="24">
        <f ca="1">SQRT(Inputs!$B$38)*G139+SQRT(1-Inputs!$B$38)*_xlfn.NORM.S.INV(RAND())</f>
        <v>0.42944673256189125</v>
      </c>
      <c r="AO139" s="24">
        <f ca="1">SQRT(Inputs!$B$38)*H139+SQRT(1-Inputs!$B$38)*_xlfn.NORM.S.INV(RAND())</f>
        <v>-0.30687577591885096</v>
      </c>
      <c r="AP139" s="24">
        <f ca="1">SQRT(Inputs!$B$38)*I139+SQRT(1-Inputs!$B$38)*_xlfn.NORM.S.INV(RAND())</f>
        <v>-1.5021750931491544</v>
      </c>
      <c r="AQ139" s="24">
        <f ca="1">SQRT(Inputs!$B$38)*J139+SQRT(1-Inputs!$B$38)*_xlfn.NORM.S.INV(RAND())</f>
        <v>-0.19659373212376066</v>
      </c>
      <c r="AR139" s="24">
        <f ca="1">SQRT(Inputs!$B$38)*K139+SQRT(1-Inputs!$B$38)*_xlfn.NORM.S.INV(RAND())</f>
        <v>0.53143635318094296</v>
      </c>
      <c r="AS139" s="24">
        <f ca="1">SQRT(Inputs!$B$38)*L139+SQRT(1-Inputs!$B$38)*_xlfn.NORM.S.INV(RAND())</f>
        <v>1.4623361309379592</v>
      </c>
      <c r="AT139" s="24">
        <f ca="1">SQRT(Inputs!$B$38)*M139+SQRT(1-Inputs!$B$38)*_xlfn.NORM.S.INV(RAND())</f>
        <v>0.45131514320154054</v>
      </c>
      <c r="AU139" s="15">
        <f ca="1">Inputs!$B$6*EXP($B$8-0.5*C$5^2+C$5*N139)</f>
        <v>3467.4363865186911</v>
      </c>
      <c r="AV139" s="15">
        <f t="shared" ca="1" si="37"/>
        <v>3946.779845349899</v>
      </c>
      <c r="AW139" s="15">
        <f t="shared" ca="1" si="38"/>
        <v>3491.5169390679816</v>
      </c>
      <c r="AX139" s="15">
        <f t="shared" ca="1" si="39"/>
        <v>5358.0002425366429</v>
      </c>
      <c r="AY139" s="15">
        <f t="shared" ca="1" si="40"/>
        <v>7266.9716476837066</v>
      </c>
      <c r="AZ139" s="15">
        <f t="shared" ca="1" si="41"/>
        <v>10277.652571376595</v>
      </c>
      <c r="BA139" s="15">
        <f t="shared" ca="1" si="42"/>
        <v>11332.897262267072</v>
      </c>
      <c r="BB139" s="15">
        <f t="shared" ca="1" si="43"/>
        <v>13788.22881995543</v>
      </c>
      <c r="BC139" s="15">
        <f t="shared" ca="1" si="44"/>
        <v>17748.090083851934</v>
      </c>
      <c r="BD139" s="15">
        <f t="shared" ca="1" si="45"/>
        <v>19722.90211392385</v>
      </c>
      <c r="BE139" s="15">
        <f t="shared" ca="1" si="46"/>
        <v>21474.676717901471</v>
      </c>
      <c r="BF139" s="15">
        <f ca="1">Inputs!$B$13*EXP($B$9-0.5*C$6^2+C$6*Y139)</f>
        <v>9318.5221183830545</v>
      </c>
      <c r="BG139" s="15">
        <f t="shared" ca="1" si="47"/>
        <v>13648.67058330737</v>
      </c>
      <c r="BH139" s="15">
        <f t="shared" ca="1" si="48"/>
        <v>19623.738454655489</v>
      </c>
      <c r="BI139" s="15">
        <f t="shared" ca="1" si="49"/>
        <v>25192.075846681837</v>
      </c>
      <c r="BJ139" s="15">
        <f t="shared" ca="1" si="50"/>
        <v>35712.903701296593</v>
      </c>
      <c r="BK139" s="15">
        <f t="shared" ca="1" si="51"/>
        <v>45936.203130174959</v>
      </c>
      <c r="BL139" s="15">
        <f t="shared" ca="1" si="52"/>
        <v>39018.536893025601</v>
      </c>
      <c r="BM139" s="15">
        <f t="shared" ca="1" si="53"/>
        <v>37637.98408083804</v>
      </c>
      <c r="BN139" s="15">
        <f t="shared" ca="1" si="54"/>
        <v>53345.912048768783</v>
      </c>
      <c r="BO139" s="15">
        <f t="shared" ca="1" si="55"/>
        <v>61747.718311170371</v>
      </c>
      <c r="BP139" s="15">
        <f t="shared" ca="1" si="56"/>
        <v>64886.696655777072</v>
      </c>
      <c r="BQ139" s="15">
        <f ca="1">Inputs!$B$20*EXP($B$10-0.5*C$7^2+C$7*AJ139)</f>
        <v>2422.2273522419791</v>
      </c>
      <c r="BR139" s="15">
        <f t="shared" ca="1" si="57"/>
        <v>1701.4947288478302</v>
      </c>
      <c r="BS139" s="15">
        <f t="shared" ca="1" si="58"/>
        <v>2294.0245786988926</v>
      </c>
      <c r="BT139" s="15">
        <f t="shared" ca="1" si="59"/>
        <v>2799.8014707474322</v>
      </c>
      <c r="BU139" s="15">
        <f t="shared" ca="1" si="60"/>
        <v>4305.0855976196299</v>
      </c>
      <c r="BV139" s="15">
        <f t="shared" ca="1" si="61"/>
        <v>5589.4935519414521</v>
      </c>
      <c r="BW139" s="15">
        <f t="shared" ca="1" si="62"/>
        <v>5675.5462577908502</v>
      </c>
      <c r="BX139" s="15">
        <f t="shared" ca="1" si="63"/>
        <v>7631.3897410062855</v>
      </c>
      <c r="BY139" s="15">
        <f t="shared" ca="1" si="64"/>
        <v>11837.28574544402</v>
      </c>
      <c r="BZ139" s="15">
        <f t="shared" ca="1" si="65"/>
        <v>21732.173461612794</v>
      </c>
      <c r="CA139" s="15">
        <f t="shared" ca="1" si="66"/>
        <v>33076.204708867022</v>
      </c>
      <c r="CB139" s="15">
        <f ca="1">(AU139*DCF!C$10-DCF!C$5*MAX(AU139*DCF!C$10,0)-MAX(AU139-Inputs!$B$6,0)/Inputs!$B$10)*DCF!C$6</f>
        <v>890.46927224264653</v>
      </c>
      <c r="CC139" s="15">
        <f ca="1">(AV139*DCF!D$10-DCF!D$5*MAX(AV139*DCF!D$10,0)-MAX(AV139-AU139,0)/Inputs!$B$10)*DCF!D$6</f>
        <v>845.12549162180972</v>
      </c>
      <c r="CD139" s="15">
        <f ca="1">(AW139*DCF!E$10-DCF!E$5*MAX(AW139*DCF!E$10,0)-MAX(AW139-AV139,0)/Inputs!$B$10)*DCF!E$6</f>
        <v>806.13568095893106</v>
      </c>
      <c r="CE139" s="15">
        <f ca="1">(AX139*DCF!F$10-DCF!F$5*MAX(AX139*DCF!F$10,0)-MAX(AX139-AW139,0)/Inputs!$B$10)*DCF!F$6</f>
        <v>781.27401408709511</v>
      </c>
      <c r="CF139" s="15">
        <f ca="1">(AY139*DCF!G$10-DCF!G$5*MAX(AY139*DCF!G$10,0)-MAX(AY139-AX139,0)/Inputs!$B$10)*DCF!G$6</f>
        <v>1130.3484434896282</v>
      </c>
      <c r="CG139" s="15">
        <f ca="1">(AZ139*DCF!H$10-DCF!H$5*MAX(AZ139*DCF!H$10,0)-MAX(AZ139-AY139,0)/Inputs!$B$10)*DCF!H$6</f>
        <v>1460.8132471133517</v>
      </c>
      <c r="CH139" s="15">
        <f ca="1">(BA139*DCF!I$10-DCF!I$5*MAX(BA139*DCF!I$10,0)-MAX(BA139-AZ139,0)/Inputs!$B$10)*DCF!I$6</f>
        <v>1897.0098027246961</v>
      </c>
      <c r="CI139" s="15">
        <f ca="1">(BB139*DCF!J$10-DCF!J$5*MAX(BB139*DCF!J$10,0)-MAX(BB139-BA139,0)/Inputs!$B$10)*DCF!J$6</f>
        <v>1994.0270217161578</v>
      </c>
      <c r="CJ139" s="15">
        <f ca="1">(BC139*DCF!K$10-DCF!K$5*MAX(BC139*DCF!K$10,0)-MAX(BC139-BB139,0)/Inputs!$B$10)*DCF!K$6</f>
        <v>2302.8371707520396</v>
      </c>
      <c r="CK139" s="15">
        <f ca="1">(BD139*DCF!L$10-DCF!L$5*MAX(BD139*DCF!L$10,0)-MAX(BD139-BC139,0)/Inputs!$B$10)*DCF!L$6</f>
        <v>2719.213518359958</v>
      </c>
      <c r="CL139" s="15">
        <f ca="1">(BE139*DCF!M$10-DCF!M$5*MAX(BE139*DCF!M$10,0)-MAX(BE139-BD139,0)/Inputs!$B$10)*DCF!M$6</f>
        <v>2821.0864453698587</v>
      </c>
      <c r="CM139" s="15">
        <f ca="1">(BF139*DCF!C$28-DCF!C$5*MAX(BF139*DCF!C$28,0)-MAX(BF139-Inputs!$B$13,0)/Inputs!$B$17)*DCF!C$6</f>
        <v>2843.9518384697385</v>
      </c>
      <c r="CN139" s="15">
        <f ca="1">(BG139*DCF!D$28-DCF!D$5*MAX(BG139*DCF!D$28,0)-MAX(BG139-BF139,0)/Inputs!$B$17)*DCF!D$6</f>
        <v>3096.0290738904769</v>
      </c>
      <c r="CO139" s="15">
        <f ca="1">(BH139*DCF!E$28-DCF!E$5*MAX(BH139*DCF!E$28,0)-MAX(BH139-BG139,0)/Inputs!$B$17)*DCF!E$6</f>
        <v>4380.1885274130163</v>
      </c>
      <c r="CP139" s="15">
        <f ca="1">(BI139*DCF!F$28-DCF!F$5*MAX(BI139*DCF!F$28,0)-MAX(BI139-BH139,0)/Inputs!$B$17)*DCF!F$6</f>
        <v>5825.1811748638283</v>
      </c>
      <c r="CQ139" s="15">
        <f ca="1">(BJ139*DCF!G$28-DCF!G$5*MAX(BJ139*DCF!G$28,0)-MAX(BJ139-BI139,0)/Inputs!$B$17)*DCF!G$6</f>
        <v>7496.4845062634904</v>
      </c>
      <c r="CR139" s="15">
        <f ca="1">(BK139*DCF!H$28-DCF!H$5*MAX(BK139*DCF!H$28,0)-MAX(BK139-BJ139,0)/Inputs!$B$17)*DCF!H$6</f>
        <v>9772.1160065707609</v>
      </c>
      <c r="CS139" s="15">
        <f ca="1">(BL139*DCF!I$28-DCF!I$5*MAX(BL139*DCF!I$28,0)-MAX(BL139-BK139,0)/Inputs!$B$17)*DCF!I$6</f>
        <v>9175.3274535138626</v>
      </c>
      <c r="CT139" s="15">
        <f ca="1">(BM139*DCF!J$28-DCF!J$5*MAX(BM139*DCF!J$28,0)-MAX(BM139-BL139,0)/Inputs!$B$17)*DCF!J$6</f>
        <v>8396.3950207838298</v>
      </c>
      <c r="CU139" s="15">
        <f ca="1">(BN139*DCF!K$28-DCF!K$5*MAX(BN139*DCF!K$28,0)-MAX(BN139-BM139,0)/Inputs!$B$17)*DCF!K$6</f>
        <v>9341.7502263389561</v>
      </c>
      <c r="CV139" s="15">
        <f ca="1">(BO139*DCF!L$28-DCF!L$5*MAX(BO139*DCF!L$28,0)-MAX(BO139-BN139,0)/Inputs!$B$17)*DCF!L$6</f>
        <v>11369.287491396763</v>
      </c>
      <c r="CW139" s="15">
        <f ca="1">(BP139*DCF!M$28-DCF!M$5*MAX(BP139*DCF!M$28,0)-MAX(BP139-BO139,0)/Inputs!$B$17)*DCF!M$6</f>
        <v>11880.358087493143</v>
      </c>
      <c r="CX139" s="15">
        <f ca="1">(BQ139*DCF!C$46-DCF!C$5*MAX(BQ139*DCF!C$46,0)-MAX(BQ139-Inputs!$B$20,0)/Inputs!$B$24)*DCF!C$6</f>
        <v>-559.40585502124225</v>
      </c>
      <c r="CY139" s="15">
        <f ca="1">(BR139*DCF!D$46-DCF!D$5*MAX(BR139*DCF!D$46,0)-MAX(BR139-BQ139,0)/Inputs!$B$24)*DCF!D$6</f>
        <v>-290.40547084431921</v>
      </c>
      <c r="CZ139" s="15">
        <f ca="1">(BS139*DCF!E$46-DCF!E$5*MAX(BS139*DCF!E$46,0)-MAX(BS139-BR139,0)/Inputs!$B$24)*DCF!E$6</f>
        <v>-504.83135535013264</v>
      </c>
      <c r="DA139" s="15">
        <f ca="1">(BT139*DCF!F$46-DCF!F$5*MAX(BT139*DCF!F$46,0)-MAX(BT139-BS139,0)/Inputs!$B$24)*DCF!F$6</f>
        <v>-388.06860001716632</v>
      </c>
      <c r="DB139" s="15">
        <f ca="1">(BU139*DCF!G$46-DCF!G$5*MAX(BU139*DCF!G$46,0)-MAX(BU139-BT139,0)/Inputs!$B$24)*DCF!G$6</f>
        <v>-651.16241319026119</v>
      </c>
      <c r="DC139" s="15">
        <f ca="1">(BV139*DCF!H$46-DCF!H$5*MAX(BV139*DCF!H$46,0)-MAX(BV139-BU139,0)/Inputs!$B$24)*DCF!H$6</f>
        <v>-399.12190210740238</v>
      </c>
      <c r="DD139" s="15">
        <f ca="1">(BW139*DCF!I$46-DCF!I$5*MAX(BW139*DCF!I$46,0)-MAX(BW139-BV139,0)/Inputs!$B$24)*DCF!I$6</f>
        <v>106.37653765358073</v>
      </c>
      <c r="DE139" s="15">
        <f ca="1">(BX139*DCF!J$46-DCF!J$5*MAX(BX139*DCF!J$46,0)-MAX(BX139-BW139,0)/Inputs!$B$24)*DCF!J$6</f>
        <v>-198.54204767316313</v>
      </c>
      <c r="DF139" s="15">
        <f ca="1">(BY139*DCF!K$46-DCF!K$5*MAX(BY139*DCF!K$46,0)-MAX(BY139-BX139,0)/Inputs!$B$24)*DCF!K$6</f>
        <v>-354.1472549067845</v>
      </c>
      <c r="DG139" s="15">
        <f ca="1">(BZ139*DCF!L$46-DCF!L$5*MAX(BZ139*DCF!L$46,0)-MAX(BZ139-BY139,0)/Inputs!$B$24)*DCF!L$6</f>
        <v>-737.00129018825123</v>
      </c>
      <c r="DH139" s="15">
        <f ca="1">(CA139*DCF!M$46-DCF!M$5*MAX(CA139*DCF!M$46,0)-MAX(CA139-BZ139,0)/Inputs!$B$24)*DCF!M$6</f>
        <v>221.50455834281456</v>
      </c>
      <c r="DI139" s="15">
        <f ca="1">SUM(CB139:CL139)+BE139*DCF!M$10*(1+Inputs!$B$30)*(1-Inputs!$B$33)*(1-Inputs!$B$30/Inputs!$B$31)/(Inputs!$B$29-Inputs!$B$30)*DCF!M$6</f>
        <v>77412.649387557278</v>
      </c>
      <c r="DJ139" s="15">
        <f ca="1">SUM(CM139:CW139)+BP139*DCF!M$28*(1+Inputs!$B$30)*(1-Inputs!$B$33)*(1-Inputs!$B$30/Inputs!$B$31)/(Inputs!$B$29-Inputs!$B$30)*DCF!M$6</f>
        <v>324351.11584801466</v>
      </c>
      <c r="DK139" s="15">
        <f ca="1">SUM(CX139:DH139)+CA139*DCF!M$46*(1+Inputs!$B$30)*(1-Inputs!$B$33)*(1-Inputs!$B$30/Inputs!$B$31)/(Inputs!$B$29-Inputs!$B$30)*DCF!M$6</f>
        <v>47384.925513533075</v>
      </c>
      <c r="DM139" s="15">
        <f ca="1">DI139+DJ139+DK139+Inputs!$B$34+Inputs!$B$36-Inputs!$B$35</f>
        <v>525999.69074910507</v>
      </c>
    </row>
    <row r="140" spans="1:117" x14ac:dyDescent="0.75">
      <c r="A140" s="11">
        <v>127</v>
      </c>
      <c r="C140" s="24">
        <f t="shared" ca="1" si="72"/>
        <v>-1.378255136740114E-2</v>
      </c>
      <c r="D140" s="24">
        <f t="shared" ca="1" si="72"/>
        <v>-1.8208501900383431</v>
      </c>
      <c r="E140" s="24">
        <f t="shared" ca="1" si="72"/>
        <v>-0.47342502894157423</v>
      </c>
      <c r="F140" s="24">
        <f t="shared" ca="1" si="72"/>
        <v>1.2660226332013367</v>
      </c>
      <c r="G140" s="24">
        <f t="shared" ca="1" si="72"/>
        <v>1.1483728601520748</v>
      </c>
      <c r="H140" s="24">
        <f t="shared" ca="1" si="72"/>
        <v>-0.97755255588743939</v>
      </c>
      <c r="I140" s="24">
        <f t="shared" ca="1" si="72"/>
        <v>-0.5914810439037973</v>
      </c>
      <c r="J140" s="24">
        <f t="shared" ca="1" si="72"/>
        <v>-2.257113548347056E-3</v>
      </c>
      <c r="K140" s="24">
        <f t="shared" ca="1" si="72"/>
        <v>-0.37462859735968851</v>
      </c>
      <c r="L140" s="24">
        <f t="shared" ca="1" si="72"/>
        <v>1.4152858344973533</v>
      </c>
      <c r="M140" s="24">
        <f t="shared" ca="1" si="72"/>
        <v>-0.40346228447329369</v>
      </c>
      <c r="N140" s="24">
        <f ca="1">SQRT(Inputs!$B$38)*C140+SQRT(1-Inputs!$B$38)*_xlfn.NORM.S.INV(RAND())</f>
        <v>-1.3602920970714609E-2</v>
      </c>
      <c r="O140" s="24">
        <f ca="1">SQRT(Inputs!$B$38)*D140+SQRT(1-Inputs!$B$38)*_xlfn.NORM.S.INV(RAND())</f>
        <v>-1.4291984593752578</v>
      </c>
      <c r="P140" s="24">
        <f ca="1">SQRT(Inputs!$B$38)*E140+SQRT(1-Inputs!$B$38)*_xlfn.NORM.S.INV(RAND())</f>
        <v>-0.48313091766054567</v>
      </c>
      <c r="Q140" s="24">
        <f ca="1">SQRT(Inputs!$B$38)*F140+SQRT(1-Inputs!$B$38)*_xlfn.NORM.S.INV(RAND())</f>
        <v>0.95741189446993658</v>
      </c>
      <c r="R140" s="24">
        <f ca="1">SQRT(Inputs!$B$38)*G140+SQRT(1-Inputs!$B$38)*_xlfn.NORM.S.INV(RAND())</f>
        <v>0.95564903548933955</v>
      </c>
      <c r="S140" s="24">
        <f ca="1">SQRT(Inputs!$B$38)*H140+SQRT(1-Inputs!$B$38)*_xlfn.NORM.S.INV(RAND())</f>
        <v>-2.0099634858211841</v>
      </c>
      <c r="T140" s="24">
        <f ca="1">SQRT(Inputs!$B$38)*I140+SQRT(1-Inputs!$B$38)*_xlfn.NORM.S.INV(RAND())</f>
        <v>-1.0062698903739302</v>
      </c>
      <c r="U140" s="24">
        <f ca="1">SQRT(Inputs!$B$38)*J140+SQRT(1-Inputs!$B$38)*_xlfn.NORM.S.INV(RAND())</f>
        <v>-8.3428744764158153E-2</v>
      </c>
      <c r="V140" s="24">
        <f ca="1">SQRT(Inputs!$B$38)*K140+SQRT(1-Inputs!$B$38)*_xlfn.NORM.S.INV(RAND())</f>
        <v>-0.80800450736435303</v>
      </c>
      <c r="W140" s="24">
        <f ca="1">SQRT(Inputs!$B$38)*L140+SQRT(1-Inputs!$B$38)*_xlfn.NORM.S.INV(RAND())</f>
        <v>2.4960402294611939</v>
      </c>
      <c r="X140" s="24">
        <f ca="1">SQRT(Inputs!$B$38)*M140+SQRT(1-Inputs!$B$38)*_xlfn.NORM.S.INV(RAND())</f>
        <v>-2.9795974769210365E-2</v>
      </c>
      <c r="Y140" s="24">
        <f ca="1">SQRT(Inputs!$B$38)*C140+SQRT(1-Inputs!$B$38)*_xlfn.NORM.S.INV(RAND())</f>
        <v>0.27091381296932182</v>
      </c>
      <c r="Z140" s="24">
        <f ca="1">SQRT(Inputs!$B$38)*D140+SQRT(1-Inputs!$B$38)*_xlfn.NORM.S.INV(RAND())</f>
        <v>0.45972231586797963</v>
      </c>
      <c r="AA140" s="24">
        <f ca="1">SQRT(Inputs!$B$38)*E140+SQRT(1-Inputs!$B$38)*_xlfn.NORM.S.INV(RAND())</f>
        <v>0.78212194619712139</v>
      </c>
      <c r="AB140" s="24">
        <f ca="1">SQRT(Inputs!$B$38)*F140+SQRT(1-Inputs!$B$38)*_xlfn.NORM.S.INV(RAND())</f>
        <v>2.1743264548008536</v>
      </c>
      <c r="AC140" s="24">
        <f ca="1">SQRT(Inputs!$B$38)*G140+SQRT(1-Inputs!$B$38)*_xlfn.NORM.S.INV(RAND())</f>
        <v>0.61355644178861146</v>
      </c>
      <c r="AD140" s="24">
        <f ca="1">SQRT(Inputs!$B$38)*H140+SQRT(1-Inputs!$B$38)*_xlfn.NORM.S.INV(RAND())</f>
        <v>0.23905139673660447</v>
      </c>
      <c r="AE140" s="24">
        <f ca="1">SQRT(Inputs!$B$38)*I140+SQRT(1-Inputs!$B$38)*_xlfn.NORM.S.INV(RAND())</f>
        <v>-0.26870897838503244</v>
      </c>
      <c r="AF140" s="24">
        <f ca="1">SQRT(Inputs!$B$38)*J140+SQRT(1-Inputs!$B$38)*_xlfn.NORM.S.INV(RAND())</f>
        <v>0.53090309023115834</v>
      </c>
      <c r="AG140" s="24">
        <f ca="1">SQRT(Inputs!$B$38)*K140+SQRT(1-Inputs!$B$38)*_xlfn.NORM.S.INV(RAND())</f>
        <v>-1.1465881387637689</v>
      </c>
      <c r="AH140" s="24">
        <f ca="1">SQRT(Inputs!$B$38)*L140+SQRT(1-Inputs!$B$38)*_xlfn.NORM.S.INV(RAND())</f>
        <v>0.54154416368810088</v>
      </c>
      <c r="AI140" s="24">
        <f ca="1">SQRT(Inputs!$B$38)*M140+SQRT(1-Inputs!$B$38)*_xlfn.NORM.S.INV(RAND())</f>
        <v>0.31940024093521818</v>
      </c>
      <c r="AJ140" s="24">
        <f ca="1">SQRT(Inputs!$B$38)*C140+SQRT(1-Inputs!$B$38)*_xlfn.NORM.S.INV(RAND())</f>
        <v>1.8014466225230452</v>
      </c>
      <c r="AK140" s="24">
        <f ca="1">SQRT(Inputs!$B$38)*D140+SQRT(1-Inputs!$B$38)*_xlfn.NORM.S.INV(RAND())</f>
        <v>-0.68113587278607368</v>
      </c>
      <c r="AL140" s="24">
        <f ca="1">SQRT(Inputs!$B$38)*E140+SQRT(1-Inputs!$B$38)*_xlfn.NORM.S.INV(RAND())</f>
        <v>-0.67357747889699837</v>
      </c>
      <c r="AM140" s="24">
        <f ca="1">SQRT(Inputs!$B$38)*F140+SQRT(1-Inputs!$B$38)*_xlfn.NORM.S.INV(RAND())</f>
        <v>1.2483122560224098</v>
      </c>
      <c r="AN140" s="24">
        <f ca="1">SQRT(Inputs!$B$38)*G140+SQRT(1-Inputs!$B$38)*_xlfn.NORM.S.INV(RAND())</f>
        <v>1.9683644033579424</v>
      </c>
      <c r="AO140" s="24">
        <f ca="1">SQRT(Inputs!$B$38)*H140+SQRT(1-Inputs!$B$38)*_xlfn.NORM.S.INV(RAND())</f>
        <v>0.90460146429112165</v>
      </c>
      <c r="AP140" s="24">
        <f ca="1">SQRT(Inputs!$B$38)*I140+SQRT(1-Inputs!$B$38)*_xlfn.NORM.S.INV(RAND())</f>
        <v>-0.12907330669429845</v>
      </c>
      <c r="AQ140" s="24">
        <f ca="1">SQRT(Inputs!$B$38)*J140+SQRT(1-Inputs!$B$38)*_xlfn.NORM.S.INV(RAND())</f>
        <v>1.3242981909322802</v>
      </c>
      <c r="AR140" s="24">
        <f ca="1">SQRT(Inputs!$B$38)*K140+SQRT(1-Inputs!$B$38)*_xlfn.NORM.S.INV(RAND())</f>
        <v>-4.2475132484585149E-2</v>
      </c>
      <c r="AS140" s="24">
        <f ca="1">SQRT(Inputs!$B$38)*L140+SQRT(1-Inputs!$B$38)*_xlfn.NORM.S.INV(RAND())</f>
        <v>1.359807816722316</v>
      </c>
      <c r="AT140" s="24">
        <f ca="1">SQRT(Inputs!$B$38)*M140+SQRT(1-Inputs!$B$38)*_xlfn.NORM.S.INV(RAND())</f>
        <v>-0.99546534892264638</v>
      </c>
      <c r="AU140" s="15">
        <f ca="1">Inputs!$B$6*EXP($B$8-0.5*C$5^2+C$5*N140)</f>
        <v>4951.3248664429948</v>
      </c>
      <c r="AV140" s="15">
        <f t="shared" ca="1" si="37"/>
        <v>4884.66232372985</v>
      </c>
      <c r="AW140" s="15">
        <f t="shared" ca="1" si="38"/>
        <v>5580.2329372047834</v>
      </c>
      <c r="AX140" s="15">
        <f t="shared" ca="1" si="39"/>
        <v>7678.5500544207962</v>
      </c>
      <c r="AY140" s="15">
        <f t="shared" ca="1" si="40"/>
        <v>10491.982516205973</v>
      </c>
      <c r="AZ140" s="15">
        <f t="shared" ca="1" si="41"/>
        <v>10284.154612218705</v>
      </c>
      <c r="BA140" s="15">
        <f t="shared" ca="1" si="42"/>
        <v>11327.163417447806</v>
      </c>
      <c r="BB140" s="15">
        <f t="shared" ca="1" si="43"/>
        <v>13752.465132084535</v>
      </c>
      <c r="BC140" s="15">
        <f t="shared" ca="1" si="44"/>
        <v>15579.478733358688</v>
      </c>
      <c r="BD140" s="15">
        <f t="shared" ca="1" si="45"/>
        <v>24105.399440205892</v>
      </c>
      <c r="BE140" s="15">
        <f t="shared" ca="1" si="46"/>
        <v>29458.023177672028</v>
      </c>
      <c r="BF140" s="15">
        <f ca="1">Inputs!$B$13*EXP($B$9-0.5*C$6^2+C$6*Y140)</f>
        <v>14594.167898368847</v>
      </c>
      <c r="BG140" s="15">
        <f t="shared" ca="1" si="47"/>
        <v>19324.760752339895</v>
      </c>
      <c r="BH140" s="15">
        <f t="shared" ca="1" si="48"/>
        <v>26881.713436896349</v>
      </c>
      <c r="BI140" s="15">
        <f t="shared" ca="1" si="49"/>
        <v>45987.265200354683</v>
      </c>
      <c r="BJ140" s="15">
        <f t="shared" ca="1" si="50"/>
        <v>61590.623273739686</v>
      </c>
      <c r="BK140" s="15">
        <f t="shared" ca="1" si="51"/>
        <v>78091.409609989743</v>
      </c>
      <c r="BL140" s="15">
        <f t="shared" ca="1" si="52"/>
        <v>92642.990880436395</v>
      </c>
      <c r="BM140" s="15">
        <f t="shared" ca="1" si="53"/>
        <v>121642.02755766777</v>
      </c>
      <c r="BN140" s="15">
        <f t="shared" ca="1" si="54"/>
        <v>130398.15520835288</v>
      </c>
      <c r="BO140" s="15">
        <f t="shared" ca="1" si="55"/>
        <v>170865.80771897902</v>
      </c>
      <c r="BP140" s="15">
        <f t="shared" ca="1" si="56"/>
        <v>218053.40851469699</v>
      </c>
      <c r="BQ140" s="15">
        <f ca="1">Inputs!$B$20*EXP($B$10-0.5*C$7^2+C$7*AJ140)</f>
        <v>8126.3781926750171</v>
      </c>
      <c r="BR140" s="15">
        <f t="shared" ca="1" si="57"/>
        <v>8881.5999716134393</v>
      </c>
      <c r="BS140" s="15">
        <f t="shared" ca="1" si="58"/>
        <v>10023.131795630978</v>
      </c>
      <c r="BT140" s="15">
        <f t="shared" ca="1" si="59"/>
        <v>19174.266641099148</v>
      </c>
      <c r="BU140" s="15">
        <f t="shared" ca="1" si="60"/>
        <v>42785.074039669424</v>
      </c>
      <c r="BV140" s="15">
        <f t="shared" ca="1" si="61"/>
        <v>72982.890480579197</v>
      </c>
      <c r="BW140" s="15">
        <f t="shared" ca="1" si="62"/>
        <v>99098.977070437468</v>
      </c>
      <c r="BX140" s="15">
        <f t="shared" ca="1" si="63"/>
        <v>180751.24666580654</v>
      </c>
      <c r="BY140" s="15">
        <f t="shared" ca="1" si="64"/>
        <v>251213.37837353323</v>
      </c>
      <c r="BZ140" s="15">
        <f t="shared" ca="1" si="65"/>
        <v>452593.3187212522</v>
      </c>
      <c r="CA140" s="15">
        <f t="shared" ca="1" si="66"/>
        <v>532679.67454528774</v>
      </c>
      <c r="CB140" s="15">
        <f ca="1">(AU140*DCF!C$10-DCF!C$5*MAX(AU140*DCF!C$10,0)-MAX(AU140-Inputs!$B$6,0)/Inputs!$B$10)*DCF!C$6</f>
        <v>1043.1521263043633</v>
      </c>
      <c r="CC140" s="15">
        <f ca="1">(AV140*DCF!D$10-DCF!D$5*MAX(AV140*DCF!D$10,0)-MAX(AV140-AU140,0)/Inputs!$B$10)*DCF!D$6</f>
        <v>1190.6033489081642</v>
      </c>
      <c r="CD140" s="15">
        <f ca="1">(AW140*DCF!E$10-DCF!E$5*MAX(AW140*DCF!E$10,0)-MAX(AW140-AV140,0)/Inputs!$B$10)*DCF!E$6</f>
        <v>1131.7156484680095</v>
      </c>
      <c r="CE140" s="15">
        <f ca="1">(AX140*DCF!F$10-DCF!F$5*MAX(AX140*DCF!F$10,0)-MAX(AX140-AW140,0)/Inputs!$B$10)*DCF!F$6</f>
        <v>1239.6074709936127</v>
      </c>
      <c r="CF140" s="15">
        <f ca="1">(AY140*DCF!G$10-DCF!G$5*MAX(AY140*DCF!G$10,0)-MAX(AY140-AX140,0)/Inputs!$B$10)*DCF!G$6</f>
        <v>1620.9761487750729</v>
      </c>
      <c r="CG140" s="15">
        <f ca="1">(AZ140*DCF!H$10-DCF!H$5*MAX(AZ140*DCF!H$10,0)-MAX(AZ140-AY140,0)/Inputs!$B$10)*DCF!H$6</f>
        <v>1996.6759946006389</v>
      </c>
      <c r="CH140" s="15">
        <f ca="1">(BA140*DCF!I$10-DCF!I$5*MAX(BA140*DCF!I$10,0)-MAX(BA140-AZ140,0)/Inputs!$B$10)*DCF!I$6</f>
        <v>1897.9695524026481</v>
      </c>
      <c r="CI140" s="15">
        <f ca="1">(BB140*DCF!J$10-DCF!J$5*MAX(BB140*DCF!J$10,0)-MAX(BB140-BA140,0)/Inputs!$B$10)*DCF!J$6</f>
        <v>1992.4404177565384</v>
      </c>
      <c r="CJ140" s="15">
        <f ca="1">(BC140*DCF!K$10-DCF!K$5*MAX(BC140*DCF!K$10,0)-MAX(BC140-BB140,0)/Inputs!$B$10)*DCF!K$6</f>
        <v>2252.2917762821721</v>
      </c>
      <c r="CK140" s="15">
        <f ca="1">(BD140*DCF!L$10-DCF!L$5*MAX(BD140*DCF!L$10,0)-MAX(BD140-BC140,0)/Inputs!$B$10)*DCF!L$6</f>
        <v>2533.0130289831686</v>
      </c>
      <c r="CL140" s="15">
        <f ca="1">(BE140*DCF!M$10-DCF!M$5*MAX(BE140*DCF!M$10,0)-MAX(BE140-BD140,0)/Inputs!$B$10)*DCF!M$6</f>
        <v>3517.4799840843607</v>
      </c>
      <c r="CM140" s="15">
        <f ca="1">(BF140*DCF!C$28-DCF!C$5*MAX(BF140*DCF!C$28,0)-MAX(BF140-Inputs!$B$13,0)/Inputs!$B$17)*DCF!C$6</f>
        <v>3713.3589052861021</v>
      </c>
      <c r="CN140" s="15">
        <f ca="1">(BG140*DCF!D$28-DCF!D$5*MAX(BG140*DCF!D$28,0)-MAX(BG140-BF140,0)/Inputs!$B$17)*DCF!D$6</f>
        <v>4682.3353925298879</v>
      </c>
      <c r="CO140" s="15">
        <f ca="1">(BH140*DCF!E$28-DCF!E$5*MAX(BH140*DCF!E$28,0)-MAX(BH140-BG140,0)/Inputs!$B$17)*DCF!E$6</f>
        <v>6124.0085587213434</v>
      </c>
      <c r="CP140" s="15">
        <f ca="1">(BI140*DCF!F$28-DCF!F$5*MAX(BI140*DCF!F$28,0)-MAX(BI140-BH140,0)/Inputs!$B$17)*DCF!F$6</f>
        <v>9005.8634728482921</v>
      </c>
      <c r="CQ140" s="15">
        <f ca="1">(BJ140*DCF!G$28-DCF!G$5*MAX(BJ140*DCF!G$28,0)-MAX(BJ140-BI140,0)/Inputs!$B$17)*DCF!G$6</f>
        <v>13355.823809497209</v>
      </c>
      <c r="CR140" s="15">
        <f ca="1">(BK140*DCF!H$28-DCF!H$5*MAX(BK140*DCF!H$28,0)-MAX(BK140-BJ140,0)/Inputs!$B$17)*DCF!H$6</f>
        <v>16749.108031849159</v>
      </c>
      <c r="CS140" s="15">
        <f ca="1">(BL140*DCF!I$28-DCF!I$5*MAX(BL140*DCF!I$28,0)-MAX(BL140-BK140,0)/Inputs!$B$17)*DCF!I$6</f>
        <v>19696.682647921443</v>
      </c>
      <c r="CT140" s="15">
        <f ca="1">(BM140*DCF!J$28-DCF!J$5*MAX(BM140*DCF!J$28,0)-MAX(BM140-BL140,0)/Inputs!$B$17)*DCF!J$6</f>
        <v>23291.235056377049</v>
      </c>
      <c r="CU140" s="15">
        <f ca="1">(BN140*DCF!K$28-DCF!K$5*MAX(BN140*DCF!K$28,0)-MAX(BN140-BM140,0)/Inputs!$B$17)*DCF!K$6</f>
        <v>26465.394987716365</v>
      </c>
      <c r="CV140" s="15">
        <f ca="1">(BO140*DCF!L$28-DCF!L$5*MAX(BO140*DCF!L$28,0)-MAX(BO140-BN140,0)/Inputs!$B$17)*DCF!L$6</f>
        <v>29512.332730833237</v>
      </c>
      <c r="CW140" s="15">
        <f ca="1">(BP140*DCF!M$28-DCF!M$5*MAX(BP140*DCF!M$28,0)-MAX(BP140-BO140,0)/Inputs!$B$17)*DCF!M$6</f>
        <v>36094.444784401509</v>
      </c>
      <c r="CX140" s="15">
        <f ca="1">(BQ140*DCF!C$46-DCF!C$5*MAX(BQ140*DCF!C$46,0)-MAX(BQ140-Inputs!$B$20,0)/Inputs!$B$24)*DCF!C$6</f>
        <v>-4151.7631819919288</v>
      </c>
      <c r="CY140" s="15">
        <f ca="1">(BR140*DCF!D$46-DCF!D$5*MAX(BR140*DCF!D$46,0)-MAX(BR140-BQ140,0)/Inputs!$B$24)*DCF!D$6</f>
        <v>-1838.1288577287405</v>
      </c>
      <c r="CZ140" s="15">
        <f ca="1">(BS140*DCF!E$46-DCF!E$5*MAX(BS140*DCF!E$46,0)-MAX(BS140-BR140,0)/Inputs!$B$24)*DCF!E$6</f>
        <v>-1635.2132055687969</v>
      </c>
      <c r="DA140" s="15">
        <f ca="1">(BT140*DCF!F$46-DCF!F$5*MAX(BT140*DCF!F$46,0)-MAX(BT140-BS140,0)/Inputs!$B$24)*DCF!F$6</f>
        <v>-4728.6088124414873</v>
      </c>
      <c r="DB140" s="15">
        <f ca="1">(BU140*DCF!G$46-DCF!G$5*MAX(BU140*DCF!G$46,0)-MAX(BU140-BT140,0)/Inputs!$B$24)*DCF!G$6</f>
        <v>-9381.414473994806</v>
      </c>
      <c r="DC140" s="15">
        <f ca="1">(BV140*DCF!H$46-DCF!H$5*MAX(BV140*DCF!H$46,0)-MAX(BV140-BU140,0)/Inputs!$B$24)*DCF!H$6</f>
        <v>-9383.7864339215903</v>
      </c>
      <c r="DD140" s="15">
        <f ca="1">(BW140*DCF!I$46-DCF!I$5*MAX(BW140*DCF!I$46,0)-MAX(BW140-BV140,0)/Inputs!$B$24)*DCF!I$6</f>
        <v>-5208.1888614822537</v>
      </c>
      <c r="DE140" s="15">
        <f ca="1">(BX140*DCF!J$46-DCF!J$5*MAX(BX140*DCF!J$46,0)-MAX(BX140-BW140,0)/Inputs!$B$24)*DCF!J$6</f>
        <v>-14070.833073766857</v>
      </c>
      <c r="DF140" s="15">
        <f ca="1">(BY140*DCF!K$46-DCF!K$5*MAX(BY140*DCF!K$46,0)-MAX(BY140-BX140,0)/Inputs!$B$24)*DCF!K$6</f>
        <v>-2911.1995682550923</v>
      </c>
      <c r="DG140" s="15">
        <f ca="1">(BZ140*DCF!L$46-DCF!L$5*MAX(BZ140*DCF!L$46,0)-MAX(BZ140-BY140,0)/Inputs!$B$24)*DCF!L$6</f>
        <v>-14287.265905578641</v>
      </c>
      <c r="DH140" s="15">
        <f ca="1">(CA140*DCF!M$46-DCF!M$5*MAX(CA140*DCF!M$46,0)-MAX(CA140-BZ140,0)/Inputs!$B$24)*DCF!M$6</f>
        <v>25017.446327170863</v>
      </c>
      <c r="DI140" s="15">
        <f ca="1">SUM(CB140:CL140)+BE140*DCF!M$10*(1+Inputs!$B$30)*(1-Inputs!$B$33)*(1-Inputs!$B$30/Inputs!$B$31)/(Inputs!$B$29-Inputs!$B$30)*DCF!M$6</f>
        <v>102397.99354304923</v>
      </c>
      <c r="DJ140" s="15">
        <f ca="1">SUM(CM140:CW140)+BP140*DCF!M$28*(1+Inputs!$B$30)*(1-Inputs!$B$33)*(1-Inputs!$B$30/Inputs!$B$31)/(Inputs!$B$29-Inputs!$B$30)*DCF!M$6</f>
        <v>997817.94751694112</v>
      </c>
      <c r="DK140" s="15">
        <f ca="1">SUM(CX140:DH140)+CA140*DCF!M$46*(1+Inputs!$B$30)*(1-Inputs!$B$33)*(1-Inputs!$B$30/Inputs!$B$31)/(Inputs!$B$29-Inputs!$B$30)*DCF!M$6</f>
        <v>781006.92074077786</v>
      </c>
      <c r="DM140" s="15">
        <f ca="1">DI140+DJ140+DK140+Inputs!$B$34+Inputs!$B$36-Inputs!$B$35</f>
        <v>1958073.8618007682</v>
      </c>
    </row>
    <row r="141" spans="1:117" x14ac:dyDescent="0.75">
      <c r="A141" s="11">
        <v>128</v>
      </c>
      <c r="C141" s="24">
        <f t="shared" ca="1" si="72"/>
        <v>0.17547377779534282</v>
      </c>
      <c r="D141" s="24">
        <f t="shared" ca="1" si="72"/>
        <v>-1.495307689804293</v>
      </c>
      <c r="E141" s="24">
        <f t="shared" ca="1" si="72"/>
        <v>0.93090831108846694</v>
      </c>
      <c r="F141" s="24">
        <f t="shared" ca="1" si="72"/>
        <v>0.11428173586531361</v>
      </c>
      <c r="G141" s="24">
        <f t="shared" ca="1" si="72"/>
        <v>8.039028938259396E-2</v>
      </c>
      <c r="H141" s="24">
        <f t="shared" ca="1" si="72"/>
        <v>-0.44125011105446427</v>
      </c>
      <c r="I141" s="24">
        <f t="shared" ca="1" si="72"/>
        <v>0.72648368147510944</v>
      </c>
      <c r="J141" s="24">
        <f t="shared" ca="1" si="72"/>
        <v>-0.52146751012608483</v>
      </c>
      <c r="K141" s="24">
        <f t="shared" ca="1" si="72"/>
        <v>0.28034735626702345</v>
      </c>
      <c r="L141" s="24">
        <f t="shared" ca="1" si="72"/>
        <v>1.1242891516845213</v>
      </c>
      <c r="M141" s="24">
        <f t="shared" ca="1" si="72"/>
        <v>0.13128360684204954</v>
      </c>
      <c r="N141" s="24">
        <f ca="1">SQRT(Inputs!$B$38)*C141+SQRT(1-Inputs!$B$38)*_xlfn.NORM.S.INV(RAND())</f>
        <v>0.23869866460630973</v>
      </c>
      <c r="O141" s="24">
        <f ca="1">SQRT(Inputs!$B$38)*D141+SQRT(1-Inputs!$B$38)*_xlfn.NORM.S.INV(RAND())</f>
        <v>-1.0142648242067771</v>
      </c>
      <c r="P141" s="24">
        <f ca="1">SQRT(Inputs!$B$38)*E141+SQRT(1-Inputs!$B$38)*_xlfn.NORM.S.INV(RAND())</f>
        <v>0.7005617901641612</v>
      </c>
      <c r="Q141" s="24">
        <f ca="1">SQRT(Inputs!$B$38)*F141+SQRT(1-Inputs!$B$38)*_xlfn.NORM.S.INV(RAND())</f>
        <v>-0.33253433658936155</v>
      </c>
      <c r="R141" s="24">
        <f ca="1">SQRT(Inputs!$B$38)*G141+SQRT(1-Inputs!$B$38)*_xlfn.NORM.S.INV(RAND())</f>
        <v>0.74145384727306585</v>
      </c>
      <c r="S141" s="24">
        <f ca="1">SQRT(Inputs!$B$38)*H141+SQRT(1-Inputs!$B$38)*_xlfn.NORM.S.INV(RAND())</f>
        <v>-1.4805084386535807</v>
      </c>
      <c r="T141" s="24">
        <f ca="1">SQRT(Inputs!$B$38)*I141+SQRT(1-Inputs!$B$38)*_xlfn.NORM.S.INV(RAND())</f>
        <v>-1.4449000756184802</v>
      </c>
      <c r="U141" s="24">
        <f ca="1">SQRT(Inputs!$B$38)*J141+SQRT(1-Inputs!$B$38)*_xlfn.NORM.S.INV(RAND())</f>
        <v>-0.17165395612703815</v>
      </c>
      <c r="V141" s="24">
        <f ca="1">SQRT(Inputs!$B$38)*K141+SQRT(1-Inputs!$B$38)*_xlfn.NORM.S.INV(RAND())</f>
        <v>-0.59488544429808499</v>
      </c>
      <c r="W141" s="24">
        <f ca="1">SQRT(Inputs!$B$38)*L141+SQRT(1-Inputs!$B$38)*_xlfn.NORM.S.INV(RAND())</f>
        <v>0.82039588348676018</v>
      </c>
      <c r="X141" s="24">
        <f ca="1">SQRT(Inputs!$B$38)*M141+SQRT(1-Inputs!$B$38)*_xlfn.NORM.S.INV(RAND())</f>
        <v>-0.74926814406791764</v>
      </c>
      <c r="Y141" s="24">
        <f ca="1">SQRT(Inputs!$B$38)*C141+SQRT(1-Inputs!$B$38)*_xlfn.NORM.S.INV(RAND())</f>
        <v>-0.53659932856636938</v>
      </c>
      <c r="Z141" s="24">
        <f ca="1">SQRT(Inputs!$B$38)*D141+SQRT(1-Inputs!$B$38)*_xlfn.NORM.S.INV(RAND())</f>
        <v>-1.084552528396697</v>
      </c>
      <c r="AA141" s="24">
        <f ca="1">SQRT(Inputs!$B$38)*E141+SQRT(1-Inputs!$B$38)*_xlfn.NORM.S.INV(RAND())</f>
        <v>-0.46872139219231412</v>
      </c>
      <c r="AB141" s="24">
        <f ca="1">SQRT(Inputs!$B$38)*F141+SQRT(1-Inputs!$B$38)*_xlfn.NORM.S.INV(RAND())</f>
        <v>-0.57558473757243889</v>
      </c>
      <c r="AC141" s="24">
        <f ca="1">SQRT(Inputs!$B$38)*G141+SQRT(1-Inputs!$B$38)*_xlfn.NORM.S.INV(RAND())</f>
        <v>0.26950651578612256</v>
      </c>
      <c r="AD141" s="24">
        <f ca="1">SQRT(Inputs!$B$38)*H141+SQRT(1-Inputs!$B$38)*_xlfn.NORM.S.INV(RAND())</f>
        <v>-0.25701015017263501</v>
      </c>
      <c r="AE141" s="24">
        <f ca="1">SQRT(Inputs!$B$38)*I141+SQRT(1-Inputs!$B$38)*_xlfn.NORM.S.INV(RAND())</f>
        <v>0.84042063547224743</v>
      </c>
      <c r="AF141" s="24">
        <f ca="1">SQRT(Inputs!$B$38)*J141+SQRT(1-Inputs!$B$38)*_xlfn.NORM.S.INV(RAND())</f>
        <v>-0.50262917042416766</v>
      </c>
      <c r="AG141" s="24">
        <f ca="1">SQRT(Inputs!$B$38)*K141+SQRT(1-Inputs!$B$38)*_xlfn.NORM.S.INV(RAND())</f>
        <v>-0.97682640250871933</v>
      </c>
      <c r="AH141" s="24">
        <f ca="1">SQRT(Inputs!$B$38)*L141+SQRT(1-Inputs!$B$38)*_xlfn.NORM.S.INV(RAND())</f>
        <v>-0.13215414744132814</v>
      </c>
      <c r="AI141" s="24">
        <f ca="1">SQRT(Inputs!$B$38)*M141+SQRT(1-Inputs!$B$38)*_xlfn.NORM.S.INV(RAND())</f>
        <v>-0.85893398875538152</v>
      </c>
      <c r="AJ141" s="24">
        <f ca="1">SQRT(Inputs!$B$38)*C141+SQRT(1-Inputs!$B$38)*_xlfn.NORM.S.INV(RAND())</f>
        <v>1.1458551574477127</v>
      </c>
      <c r="AK141" s="24">
        <f ca="1">SQRT(Inputs!$B$38)*D141+SQRT(1-Inputs!$B$38)*_xlfn.NORM.S.INV(RAND())</f>
        <v>-0.53844064927571567</v>
      </c>
      <c r="AL141" s="24">
        <f ca="1">SQRT(Inputs!$B$38)*E141+SQRT(1-Inputs!$B$38)*_xlfn.NORM.S.INV(RAND())</f>
        <v>1.2230258849895934</v>
      </c>
      <c r="AM141" s="24">
        <f ca="1">SQRT(Inputs!$B$38)*F141+SQRT(1-Inputs!$B$38)*_xlfn.NORM.S.INV(RAND())</f>
        <v>-0.95782227131014752</v>
      </c>
      <c r="AN141" s="24">
        <f ca="1">SQRT(Inputs!$B$38)*G141+SQRT(1-Inputs!$B$38)*_xlfn.NORM.S.INV(RAND())</f>
        <v>-1.9653030012123081</v>
      </c>
      <c r="AO141" s="24">
        <f ca="1">SQRT(Inputs!$B$38)*H141+SQRT(1-Inputs!$B$38)*_xlfn.NORM.S.INV(RAND())</f>
        <v>0.25665159864100501</v>
      </c>
      <c r="AP141" s="24">
        <f ca="1">SQRT(Inputs!$B$38)*I141+SQRT(1-Inputs!$B$38)*_xlfn.NORM.S.INV(RAND())</f>
        <v>0.80355922585767192</v>
      </c>
      <c r="AQ141" s="24">
        <f ca="1">SQRT(Inputs!$B$38)*J141+SQRT(1-Inputs!$B$38)*_xlfn.NORM.S.INV(RAND())</f>
        <v>-0.30958304022788652</v>
      </c>
      <c r="AR141" s="24">
        <f ca="1">SQRT(Inputs!$B$38)*K141+SQRT(1-Inputs!$B$38)*_xlfn.NORM.S.INV(RAND())</f>
        <v>0.98306361908104734</v>
      </c>
      <c r="AS141" s="24">
        <f ca="1">SQRT(Inputs!$B$38)*L141+SQRT(1-Inputs!$B$38)*_xlfn.NORM.S.INV(RAND())</f>
        <v>0.47998914998761455</v>
      </c>
      <c r="AT141" s="24">
        <f ca="1">SQRT(Inputs!$B$38)*M141+SQRT(1-Inputs!$B$38)*_xlfn.NORM.S.INV(RAND())</f>
        <v>0.28605088476008289</v>
      </c>
      <c r="AU141" s="15">
        <f ca="1">Inputs!$B$6*EXP($B$8-0.5*C$5^2+C$5*N141)</f>
        <v>5157.7272349368777</v>
      </c>
      <c r="AV141" s="15">
        <f t="shared" ca="1" si="37"/>
        <v>5408.3795302702392</v>
      </c>
      <c r="AW141" s="15">
        <f t="shared" ca="1" si="38"/>
        <v>7248.0881311859412</v>
      </c>
      <c r="AX141" s="15">
        <f t="shared" ca="1" si="39"/>
        <v>8489.0850196863012</v>
      </c>
      <c r="AY141" s="15">
        <f t="shared" ca="1" si="40"/>
        <v>11312.931688226703</v>
      </c>
      <c r="AZ141" s="15">
        <f t="shared" ca="1" si="41"/>
        <v>11754.576802479802</v>
      </c>
      <c r="BA141" s="15">
        <f t="shared" ca="1" si="42"/>
        <v>12365.806677942855</v>
      </c>
      <c r="BB141" s="15">
        <f t="shared" ca="1" si="43"/>
        <v>14881.372922818937</v>
      </c>
      <c r="BC141" s="15">
        <f t="shared" ca="1" si="44"/>
        <v>17208.770093282539</v>
      </c>
      <c r="BD141" s="15">
        <f t="shared" ca="1" si="45"/>
        <v>22763.798550492553</v>
      </c>
      <c r="BE141" s="15">
        <f t="shared" ca="1" si="46"/>
        <v>26054.022923360055</v>
      </c>
      <c r="BF141" s="15">
        <f ca="1">Inputs!$B$13*EXP($B$9-0.5*C$6^2+C$6*Y141)</f>
        <v>12435.239965306888</v>
      </c>
      <c r="BG141" s="15">
        <f t="shared" ca="1" si="47"/>
        <v>12461.614858081659</v>
      </c>
      <c r="BH141" s="15">
        <f t="shared" ca="1" si="48"/>
        <v>14086.973884290575</v>
      </c>
      <c r="BI141" s="15">
        <f t="shared" ca="1" si="49"/>
        <v>15782.534237472146</v>
      </c>
      <c r="BJ141" s="15">
        <f t="shared" ca="1" si="50"/>
        <v>20114.798044915973</v>
      </c>
      <c r="BK141" s="15">
        <f t="shared" ca="1" si="51"/>
        <v>23838.233132245223</v>
      </c>
      <c r="BL141" s="15">
        <f t="shared" ca="1" si="52"/>
        <v>32651.731496857945</v>
      </c>
      <c r="BM141" s="15">
        <f t="shared" ca="1" si="53"/>
        <v>37706.553244168914</v>
      </c>
      <c r="BN141" s="15">
        <f t="shared" ca="1" si="54"/>
        <v>41251.497752238865</v>
      </c>
      <c r="BO141" s="15">
        <f t="shared" ca="1" si="55"/>
        <v>49981.981374572111</v>
      </c>
      <c r="BP141" s="15">
        <f t="shared" ca="1" si="56"/>
        <v>55813.908478552403</v>
      </c>
      <c r="BQ141" s="15">
        <f ca="1">Inputs!$B$20*EXP($B$10-0.5*C$7^2+C$7*AJ141)</f>
        <v>6440.3854725160518</v>
      </c>
      <c r="BR141" s="15">
        <f t="shared" ca="1" si="57"/>
        <v>7365.2421307728764</v>
      </c>
      <c r="BS141" s="15">
        <f t="shared" ca="1" si="58"/>
        <v>14330.581384093315</v>
      </c>
      <c r="BT141" s="15">
        <f t="shared" ca="1" si="59"/>
        <v>15368.640425114645</v>
      </c>
      <c r="BU141" s="15">
        <f t="shared" ca="1" si="60"/>
        <v>13238.382142156772</v>
      </c>
      <c r="BV141" s="15">
        <f t="shared" ca="1" si="61"/>
        <v>19514.814860142844</v>
      </c>
      <c r="BW141" s="15">
        <f t="shared" ca="1" si="62"/>
        <v>32280.358960523925</v>
      </c>
      <c r="BX141" s="15">
        <f t="shared" ca="1" si="63"/>
        <v>42432.334814439826</v>
      </c>
      <c r="BY141" s="15">
        <f t="shared" ca="1" si="64"/>
        <v>71758.228757451638</v>
      </c>
      <c r="BZ141" s="15">
        <f t="shared" ca="1" si="65"/>
        <v>109975.03522307149</v>
      </c>
      <c r="CA141" s="15">
        <f t="shared" ca="1" si="66"/>
        <v>162537.07355095787</v>
      </c>
      <c r="CB141" s="15">
        <f ca="1">(AU141*DCF!C$10-DCF!C$5*MAX(AU141*DCF!C$10,0)-MAX(AU141-Inputs!$B$6,0)/Inputs!$B$10)*DCF!C$6</f>
        <v>1041.680440627674</v>
      </c>
      <c r="CC141" s="15">
        <f ca="1">(AV141*DCF!D$10-DCF!D$5*MAX(AV141*DCF!D$10,0)-MAX(AV141-AU141,0)/Inputs!$B$10)*DCF!D$6</f>
        <v>1257.1408677543222</v>
      </c>
      <c r="CD141" s="15">
        <f ca="1">(AW141*DCF!E$10-DCF!E$5*MAX(AW141*DCF!E$10,0)-MAX(AW141-AV141,0)/Inputs!$B$10)*DCF!E$6</f>
        <v>1259.0896072932139</v>
      </c>
      <c r="CE141" s="15">
        <f ca="1">(AX141*DCF!F$10-DCF!F$5*MAX(AX141*DCF!F$10,0)-MAX(AX141-AW141,0)/Inputs!$B$10)*DCF!F$6</f>
        <v>1594.9330463094989</v>
      </c>
      <c r="CF141" s="15">
        <f ca="1">(AY141*DCF!G$10-DCF!G$5*MAX(AY141*DCF!G$10,0)-MAX(AY141-AX141,0)/Inputs!$B$10)*DCF!G$6</f>
        <v>1788.1226012799682</v>
      </c>
      <c r="CG141" s="15">
        <f ca="1">(AZ141*DCF!H$10-DCF!H$5*MAX(AZ141*DCF!H$10,0)-MAX(AZ141-AY141,0)/Inputs!$B$10)*DCF!H$6</f>
        <v>2203.7375099758906</v>
      </c>
      <c r="CH141" s="15">
        <f ca="1">(BA141*DCF!I$10-DCF!I$5*MAX(BA141*DCF!I$10,0)-MAX(BA141-AZ141,0)/Inputs!$B$10)*DCF!I$6</f>
        <v>2158.5186589206337</v>
      </c>
      <c r="CI141" s="15">
        <f ca="1">(BB141*DCF!J$10-DCF!J$5*MAX(BB141*DCF!J$10,0)-MAX(BB141-BA141,0)/Inputs!$B$10)*DCF!J$6</f>
        <v>2172.485511961092</v>
      </c>
      <c r="CJ141" s="15">
        <f ca="1">(BC141*DCF!K$10-DCF!K$5*MAX(BC141*DCF!K$10,0)-MAX(BC141-BB141,0)/Inputs!$B$10)*DCF!K$6</f>
        <v>2444.5354362110274</v>
      </c>
      <c r="CK141" s="15">
        <f ca="1">(BD141*DCF!L$10-DCF!L$5*MAX(BD141*DCF!L$10,0)-MAX(BD141-BC141,0)/Inputs!$B$10)*DCF!L$6</f>
        <v>2714.8585737939984</v>
      </c>
      <c r="CL141" s="15">
        <f ca="1">(BE141*DCF!M$10-DCF!M$5*MAX(BE141*DCF!M$10,0)-MAX(BE141-BD141,0)/Inputs!$B$10)*DCF!M$6</f>
        <v>3283.5071613502055</v>
      </c>
      <c r="CM141" s="15">
        <f ca="1">(BF141*DCF!C$28-DCF!C$5*MAX(BF141*DCF!C$28,0)-MAX(BF141-Inputs!$B$13,0)/Inputs!$B$17)*DCF!C$6</f>
        <v>3553.0659337133548</v>
      </c>
      <c r="CN141" s="15">
        <f ca="1">(BG141*DCF!D$28-DCF!D$5*MAX(BG141*DCF!D$28,0)-MAX(BG141-BF141,0)/Inputs!$B$17)*DCF!D$6</f>
        <v>3664.6060141193752</v>
      </c>
      <c r="CO141" s="15">
        <f ca="1">(BH141*DCF!E$28-DCF!E$5*MAX(BH141*DCF!E$28,0)-MAX(BH141-BG141,0)/Inputs!$B$17)*DCF!E$6</f>
        <v>3669.3459515821846</v>
      </c>
      <c r="CP141" s="15">
        <f ca="1">(BI141*DCF!F$28-DCF!F$5*MAX(BI141*DCF!F$28,0)-MAX(BI141-BH141,0)/Inputs!$B$17)*DCF!F$6</f>
        <v>3975.8387572372758</v>
      </c>
      <c r="CQ141" s="15">
        <f ca="1">(BJ141*DCF!G$28-DCF!G$5*MAX(BJ141*DCF!G$28,0)-MAX(BJ141-BI141,0)/Inputs!$B$17)*DCF!G$6</f>
        <v>4490.2929884151226</v>
      </c>
      <c r="CR141" s="15">
        <f ca="1">(BK141*DCF!H$28-DCF!H$5*MAX(BK141*DCF!H$28,0)-MAX(BK141-BJ141,0)/Inputs!$B$17)*DCF!H$6</f>
        <v>5316.9407345896934</v>
      </c>
      <c r="CS141" s="15">
        <f ca="1">(BL141*DCF!I$28-DCF!I$5*MAX(BL141*DCF!I$28,0)-MAX(BL141-BK141,0)/Inputs!$B$17)*DCF!I$6</f>
        <v>6413.1466152436997</v>
      </c>
      <c r="CT141" s="15">
        <f ca="1">(BM141*DCF!J$28-DCF!J$5*MAX(BM141*DCF!J$28,0)-MAX(BM141-BL141,0)/Inputs!$B$17)*DCF!J$6</f>
        <v>7741.4635649230413</v>
      </c>
      <c r="CU141" s="15">
        <f ca="1">(BN141*DCF!K$28-DCF!K$5*MAX(BN141*DCF!K$28,0)-MAX(BN141-BM141,0)/Inputs!$B$17)*DCF!K$6</f>
        <v>8277.4161775284192</v>
      </c>
      <c r="CV141" s="15">
        <f ca="1">(BO141*DCF!L$28-DCF!L$5*MAX(BO141*DCF!L$28,0)-MAX(BO141-BN141,0)/Inputs!$B$17)*DCF!L$6</f>
        <v>8984.5856198740021</v>
      </c>
      <c r="CW141" s="15">
        <f ca="1">(BP141*DCF!M$28-DCF!M$5*MAX(BP141*DCF!M$28,0)-MAX(BP141-BO141,0)/Inputs!$B$17)*DCF!M$6</f>
        <v>9891.8189259525425</v>
      </c>
      <c r="CX141" s="15">
        <f ca="1">(BQ141*DCF!C$46-DCF!C$5*MAX(BQ141*DCF!C$46,0)-MAX(BQ141-Inputs!$B$20,0)/Inputs!$B$24)*DCF!C$6</f>
        <v>-2983.6388955076568</v>
      </c>
      <c r="CY141" s="15">
        <f ca="1">(BR141*DCF!D$46-DCF!D$5*MAX(BR141*DCF!D$46,0)-MAX(BR141-BQ141,0)/Inputs!$B$24)*DCF!D$6</f>
        <v>-1651.7037311270421</v>
      </c>
      <c r="CZ141" s="15">
        <f ca="1">(BS141*DCF!E$46-DCF!E$5*MAX(BS141*DCF!E$46,0)-MAX(BS141-BR141,0)/Inputs!$B$24)*DCF!E$6</f>
        <v>-4440.161180985433</v>
      </c>
      <c r="DA141" s="15">
        <f ca="1">(BT141*DCF!F$46-DCF!F$5*MAX(BT141*DCF!F$46,0)-MAX(BT141-BS141,0)/Inputs!$B$24)*DCF!F$6</f>
        <v>-1497.2316760992821</v>
      </c>
      <c r="DB141" s="15">
        <f ca="1">(BU141*DCF!G$46-DCF!G$5*MAX(BU141*DCF!G$46,0)-MAX(BU141-BT141,0)/Inputs!$B$24)*DCF!G$6</f>
        <v>-445.31301941274415</v>
      </c>
      <c r="DC141" s="15">
        <f ca="1">(BV141*DCF!H$46-DCF!H$5*MAX(BV141*DCF!H$46,0)-MAX(BV141-BU141,0)/Inputs!$B$24)*DCF!H$6</f>
        <v>-1950.363010772872</v>
      </c>
      <c r="DD141" s="15">
        <f ca="1">(BW141*DCF!I$46-DCF!I$5*MAX(BW141*DCF!I$46,0)-MAX(BW141-BV141,0)/Inputs!$B$24)*DCF!I$6</f>
        <v>-2918.9664680376754</v>
      </c>
      <c r="DE141" s="15">
        <f ca="1">(BX141*DCF!J$46-DCF!J$5*MAX(BX141*DCF!J$46,0)-MAX(BX141-BW141,0)/Inputs!$B$24)*DCF!J$6</f>
        <v>-912.21906511002408</v>
      </c>
      <c r="DF141" s="15">
        <f ca="1">(BY141*DCF!K$46-DCF!K$5*MAX(BY141*DCF!K$46,0)-MAX(BY141-BX141,0)/Inputs!$B$24)*DCF!K$6</f>
        <v>-3084.9935435296366</v>
      </c>
      <c r="DG141" s="15">
        <f ca="1">(BZ141*DCF!L$46-DCF!L$5*MAX(BZ141*DCF!L$46,0)-MAX(BZ141-BY141,0)/Inputs!$B$24)*DCF!L$6</f>
        <v>-1046.5243998347885</v>
      </c>
      <c r="DH141" s="15">
        <f ca="1">(CA141*DCF!M$46-DCF!M$5*MAX(CA141*DCF!M$46,0)-MAX(CA141-BZ141,0)/Inputs!$B$24)*DCF!M$6</f>
        <v>1753.8485994488333</v>
      </c>
      <c r="DI141" s="15">
        <f ca="1">SUM(CB141:CL141)+BE141*DCF!M$10*(1+Inputs!$B$30)*(1-Inputs!$B$33)*(1-Inputs!$B$30/Inputs!$B$31)/(Inputs!$B$29-Inputs!$B$30)*DCF!M$6</f>
        <v>94427.29973997442</v>
      </c>
      <c r="DJ141" s="15">
        <f ca="1">SUM(CM141:CW141)+BP141*DCF!M$28*(1+Inputs!$B$30)*(1-Inputs!$B$33)*(1-Inputs!$B$30/Inputs!$B$31)/(Inputs!$B$29-Inputs!$B$30)*DCF!M$6</f>
        <v>273086.31509430287</v>
      </c>
      <c r="DK141" s="15">
        <f ca="1">SUM(CX141:DH141)+CA141*DCF!M$46*(1+Inputs!$B$30)*(1-Inputs!$B$33)*(1-Inputs!$B$30/Inputs!$B$31)/(Inputs!$B$29-Inputs!$B$30)*DCF!M$6</f>
        <v>232124.30306603413</v>
      </c>
      <c r="DM141" s="15">
        <f ca="1">DI141+DJ141+DK141+Inputs!$B$34+Inputs!$B$36-Inputs!$B$35</f>
        <v>676488.91790031141</v>
      </c>
    </row>
    <row r="142" spans="1:117" x14ac:dyDescent="0.75">
      <c r="A142" s="11">
        <v>129</v>
      </c>
      <c r="C142" s="24">
        <f t="shared" ca="1" si="72"/>
        <v>-0.30556629936935509</v>
      </c>
      <c r="D142" s="24">
        <f t="shared" ca="1" si="72"/>
        <v>0.96538879076360873</v>
      </c>
      <c r="E142" s="24">
        <f t="shared" ca="1" si="72"/>
        <v>-0.95424858314490379</v>
      </c>
      <c r="F142" s="24">
        <f t="shared" ca="1" si="72"/>
        <v>0.26478936798049657</v>
      </c>
      <c r="G142" s="24">
        <f t="shared" ca="1" si="72"/>
        <v>-0.75062223182557264</v>
      </c>
      <c r="H142" s="24">
        <f t="shared" ca="1" si="72"/>
        <v>-6.3402526136099549E-2</v>
      </c>
      <c r="I142" s="24">
        <f t="shared" ca="1" si="72"/>
        <v>0.12591923759360521</v>
      </c>
      <c r="J142" s="24">
        <f t="shared" ca="1" si="72"/>
        <v>1.4557970146937851</v>
      </c>
      <c r="K142" s="24">
        <f t="shared" ca="1" si="72"/>
        <v>-0.43728592774605618</v>
      </c>
      <c r="L142" s="24">
        <f t="shared" ca="1" si="72"/>
        <v>-1.0018573042398697</v>
      </c>
      <c r="M142" s="24">
        <f t="shared" ca="1" si="72"/>
        <v>-1.0032688235824341</v>
      </c>
      <c r="N142" s="24">
        <f ca="1">SQRT(Inputs!$B$38)*C142+SQRT(1-Inputs!$B$38)*_xlfn.NORM.S.INV(RAND())</f>
        <v>-1.3740347617578115</v>
      </c>
      <c r="O142" s="24">
        <f ca="1">SQRT(Inputs!$B$38)*D142+SQRT(1-Inputs!$B$38)*_xlfn.NORM.S.INV(RAND())</f>
        <v>-0.35849952835342236</v>
      </c>
      <c r="P142" s="24">
        <f ca="1">SQRT(Inputs!$B$38)*E142+SQRT(1-Inputs!$B$38)*_xlfn.NORM.S.INV(RAND())</f>
        <v>-1.5111245175781423</v>
      </c>
      <c r="Q142" s="24">
        <f ca="1">SQRT(Inputs!$B$38)*F142+SQRT(1-Inputs!$B$38)*_xlfn.NORM.S.INV(RAND())</f>
        <v>0.83350003979501774</v>
      </c>
      <c r="R142" s="24">
        <f ca="1">SQRT(Inputs!$B$38)*G142+SQRT(1-Inputs!$B$38)*_xlfn.NORM.S.INV(RAND())</f>
        <v>-0.39179809909843266</v>
      </c>
      <c r="S142" s="24">
        <f ca="1">SQRT(Inputs!$B$38)*H142+SQRT(1-Inputs!$B$38)*_xlfn.NORM.S.INV(RAND())</f>
        <v>-1.2518254395458845</v>
      </c>
      <c r="T142" s="24">
        <f ca="1">SQRT(Inputs!$B$38)*I142+SQRT(1-Inputs!$B$38)*_xlfn.NORM.S.INV(RAND())</f>
        <v>-0.55610016689070807</v>
      </c>
      <c r="U142" s="24">
        <f ca="1">SQRT(Inputs!$B$38)*J142+SQRT(1-Inputs!$B$38)*_xlfn.NORM.S.INV(RAND())</f>
        <v>0.77441372160223598</v>
      </c>
      <c r="V142" s="24">
        <f ca="1">SQRT(Inputs!$B$38)*K142+SQRT(1-Inputs!$B$38)*_xlfn.NORM.S.INV(RAND())</f>
        <v>-1.084372273051897</v>
      </c>
      <c r="W142" s="24">
        <f ca="1">SQRT(Inputs!$B$38)*L142+SQRT(1-Inputs!$B$38)*_xlfn.NORM.S.INV(RAND())</f>
        <v>0.23669354268671638</v>
      </c>
      <c r="X142" s="24">
        <f ca="1">SQRT(Inputs!$B$38)*M142+SQRT(1-Inputs!$B$38)*_xlfn.NORM.S.INV(RAND())</f>
        <v>-0.81311259493757182</v>
      </c>
      <c r="Y142" s="24">
        <f ca="1">SQRT(Inputs!$B$38)*C142+SQRT(1-Inputs!$B$38)*_xlfn.NORM.S.INV(RAND())</f>
        <v>-0.86799856717778678</v>
      </c>
      <c r="Z142" s="24">
        <f ca="1">SQRT(Inputs!$B$38)*D142+SQRT(1-Inputs!$B$38)*_xlfn.NORM.S.INV(RAND())</f>
        <v>-1.6308915959978285</v>
      </c>
      <c r="AA142" s="24">
        <f ca="1">SQRT(Inputs!$B$38)*E142+SQRT(1-Inputs!$B$38)*_xlfn.NORM.S.INV(RAND())</f>
        <v>-0.48521781424661414</v>
      </c>
      <c r="AB142" s="24">
        <f ca="1">SQRT(Inputs!$B$38)*F142+SQRT(1-Inputs!$B$38)*_xlfn.NORM.S.INV(RAND())</f>
        <v>3.149146877611117E-2</v>
      </c>
      <c r="AC142" s="24">
        <f ca="1">SQRT(Inputs!$B$38)*G142+SQRT(1-Inputs!$B$38)*_xlfn.NORM.S.INV(RAND())</f>
        <v>3.0525740345186014E-2</v>
      </c>
      <c r="AD142" s="24">
        <f ca="1">SQRT(Inputs!$B$38)*H142+SQRT(1-Inputs!$B$38)*_xlfn.NORM.S.INV(RAND())</f>
        <v>0.36843405083263836</v>
      </c>
      <c r="AE142" s="24">
        <f ca="1">SQRT(Inputs!$B$38)*I142+SQRT(1-Inputs!$B$38)*_xlfn.NORM.S.INV(RAND())</f>
        <v>0.69746794061336481</v>
      </c>
      <c r="AF142" s="24">
        <f ca="1">SQRT(Inputs!$B$38)*J142+SQRT(1-Inputs!$B$38)*_xlfn.NORM.S.INV(RAND())</f>
        <v>-0.15763361601323067</v>
      </c>
      <c r="AG142" s="24">
        <f ca="1">SQRT(Inputs!$B$38)*K142+SQRT(1-Inputs!$B$38)*_xlfn.NORM.S.INV(RAND())</f>
        <v>0.30733796602125085</v>
      </c>
      <c r="AH142" s="24">
        <f ca="1">SQRT(Inputs!$B$38)*L142+SQRT(1-Inputs!$B$38)*_xlfn.NORM.S.INV(RAND())</f>
        <v>-0.82216219022366888</v>
      </c>
      <c r="AI142" s="24">
        <f ca="1">SQRT(Inputs!$B$38)*M142+SQRT(1-Inputs!$B$38)*_xlfn.NORM.S.INV(RAND())</f>
        <v>-1.6061255186600509E-2</v>
      </c>
      <c r="AJ142" s="24">
        <f ca="1">SQRT(Inputs!$B$38)*C142+SQRT(1-Inputs!$B$38)*_xlfn.NORM.S.INV(RAND())</f>
        <v>1.1429285023375482</v>
      </c>
      <c r="AK142" s="24">
        <f ca="1">SQRT(Inputs!$B$38)*D142+SQRT(1-Inputs!$B$38)*_xlfn.NORM.S.INV(RAND())</f>
        <v>-0.4423266534121465</v>
      </c>
      <c r="AL142" s="24">
        <f ca="1">SQRT(Inputs!$B$38)*E142+SQRT(1-Inputs!$B$38)*_xlfn.NORM.S.INV(RAND())</f>
        <v>0.10151623125412979</v>
      </c>
      <c r="AM142" s="24">
        <f ca="1">SQRT(Inputs!$B$38)*F142+SQRT(1-Inputs!$B$38)*_xlfn.NORM.S.INV(RAND())</f>
        <v>2.9333967719936044E-2</v>
      </c>
      <c r="AN142" s="24">
        <f ca="1">SQRT(Inputs!$B$38)*G142+SQRT(1-Inputs!$B$38)*_xlfn.NORM.S.INV(RAND())</f>
        <v>0.47421281476825022</v>
      </c>
      <c r="AO142" s="24">
        <f ca="1">SQRT(Inputs!$B$38)*H142+SQRT(1-Inputs!$B$38)*_xlfn.NORM.S.INV(RAND())</f>
        <v>0.199521101464712</v>
      </c>
      <c r="AP142" s="24">
        <f ca="1">SQRT(Inputs!$B$38)*I142+SQRT(1-Inputs!$B$38)*_xlfn.NORM.S.INV(RAND())</f>
        <v>0.11124685773838322</v>
      </c>
      <c r="AQ142" s="24">
        <f ca="1">SQRT(Inputs!$B$38)*J142+SQRT(1-Inputs!$B$38)*_xlfn.NORM.S.INV(RAND())</f>
        <v>0.35580841485353043</v>
      </c>
      <c r="AR142" s="24">
        <f ca="1">SQRT(Inputs!$B$38)*K142+SQRT(1-Inputs!$B$38)*_xlfn.NORM.S.INV(RAND())</f>
        <v>0.35630836263705912</v>
      </c>
      <c r="AS142" s="24">
        <f ca="1">SQRT(Inputs!$B$38)*L142+SQRT(1-Inputs!$B$38)*_xlfn.NORM.S.INV(RAND())</f>
        <v>-0.21562681406506679</v>
      </c>
      <c r="AT142" s="24">
        <f ca="1">SQRT(Inputs!$B$38)*M142+SQRT(1-Inputs!$B$38)*_xlfn.NORM.S.INV(RAND())</f>
        <v>-1.2325039776416644</v>
      </c>
      <c r="AU142" s="15">
        <f ca="1">Inputs!$B$6*EXP($B$8-0.5*C$5^2+C$5*N142)</f>
        <v>3972.6679819521214</v>
      </c>
      <c r="AV142" s="15">
        <f t="shared" ref="AV142:AV205" ca="1" si="73">AU142*EXP($B$8-0.5*D$5^2+D$5*O142)</f>
        <v>4587.3837952015492</v>
      </c>
      <c r="AW142" s="15">
        <f t="shared" ref="AW142:AW205" ca="1" si="74">AV142*EXP($B$8-0.5*E$5^2+E$5*P142)</f>
        <v>4562.1010406542982</v>
      </c>
      <c r="AX142" s="15">
        <f t="shared" ref="AX142:AX205" ca="1" si="75">AW142*EXP($B$8-0.5*F$5^2+F$5*Q142)</f>
        <v>6181.1406079584422</v>
      </c>
      <c r="AY142" s="15">
        <f t="shared" ref="AY142:AY205" ca="1" si="76">AX142*EXP($B$8-0.5*G$5^2+G$5*R142)</f>
        <v>7216.1235150992461</v>
      </c>
      <c r="AZ142" s="15">
        <f t="shared" ref="AZ142:AZ205" ca="1" si="77">AY142*EXP($B$8-0.5*H$5^2+H$5*S142)</f>
        <v>7689.0447052800355</v>
      </c>
      <c r="BA142" s="15">
        <f t="shared" ref="BA142:BA205" ca="1" si="78">AZ142*EXP($B$8-0.5*I$5^2+I$5*T142)</f>
        <v>8877.4161150671862</v>
      </c>
      <c r="BB142" s="15">
        <f t="shared" ref="BB142:BB205" ca="1" si="79">BA142*EXP($B$8-0.5*J$5^2+J$5*U142)</f>
        <v>11745.519886729577</v>
      </c>
      <c r="BC142" s="15">
        <f t="shared" ref="BC142:BC205" ca="1" si="80">BB142*EXP($B$8-0.5*K$5^2+K$5*V142)</f>
        <v>12955.632349241636</v>
      </c>
      <c r="BD142" s="15">
        <f t="shared" ref="BD142:BD205" ca="1" si="81">BC142*EXP($B$8-0.5*L$5^2+L$5*W142)</f>
        <v>16227.173812556382</v>
      </c>
      <c r="BE142" s="15">
        <f t="shared" ref="BE142:BE205" ca="1" si="82">BD142*EXP($B$8-0.5*M$5^2+M$5*X142)</f>
        <v>18464.92443500473</v>
      </c>
      <c r="BF142" s="15">
        <f ca="1">Inputs!$B$13*EXP($B$9-0.5*C$6^2+C$6*Y142)</f>
        <v>11644.514852155988</v>
      </c>
      <c r="BG142" s="15">
        <f t="shared" ref="BG142:BG205" ca="1" si="83">BF142*EXP($B$9-0.5*D$6^2+D$6*Z142)</f>
        <v>10573.738472761217</v>
      </c>
      <c r="BH142" s="15">
        <f t="shared" ref="BH142:BH205" ca="1" si="84">BG142*EXP($B$9-0.5*E$6^2+E$6*AA142)</f>
        <v>11920.204230242889</v>
      </c>
      <c r="BI142" s="15">
        <f t="shared" ref="BI142:BI205" ca="1" si="85">BH142*EXP($B$9-0.5*F$6^2+F$6*AB142)</f>
        <v>14663.024934336338</v>
      </c>
      <c r="BJ142" s="15">
        <f t="shared" ref="BJ142:BJ205" ca="1" si="86">BI142*EXP($B$9-0.5*G$6^2+G$6*AC142)</f>
        <v>18055.184401310151</v>
      </c>
      <c r="BK142" s="15">
        <f t="shared" ref="BK142:BK205" ca="1" si="87">BJ142*EXP($B$9-0.5*H$6^2+H$6*AD142)</f>
        <v>23299.173070764104</v>
      </c>
      <c r="BL142" s="15">
        <f t="shared" ref="BL142:BL205" ca="1" si="88">BK142*EXP($B$9-0.5*I$6^2+I$6*AE142)</f>
        <v>31327.6018244968</v>
      </c>
      <c r="BM142" s="15">
        <f t="shared" ref="BM142:BM205" ca="1" si="89">BL142*EXP($B$9-0.5*J$6^2+J$6*AF142)</f>
        <v>37761.631182344296</v>
      </c>
      <c r="BN142" s="15">
        <f t="shared" ref="BN142:BN205" ca="1" si="90">BM142*EXP($B$9-0.5*K$6^2+K$6*AG142)</f>
        <v>48184.433130028294</v>
      </c>
      <c r="BO142" s="15">
        <f t="shared" ref="BO142:BO205" ca="1" si="91">BN142*EXP($B$9-0.5*L$6^2+L$6*AH142)</f>
        <v>53882.430236728571</v>
      </c>
      <c r="BP142" s="15">
        <f t="shared" ref="BP142:BP205" ca="1" si="92">BO142*EXP($B$9-0.5*M$6^2+M$6*AI142)</f>
        <v>66198.606313939876</v>
      </c>
      <c r="BQ142" s="15">
        <f ca="1">Inputs!$B$20*EXP($B$10-0.5*C$7^2+C$7*AJ142)</f>
        <v>6433.7036026566248</v>
      </c>
      <c r="BR142" s="15">
        <f t="shared" ref="BR142:BR205" ca="1" si="93">BQ142*EXP($B$10-0.5*D$7^2+D$7*AK142)</f>
        <v>7585.6459847108727</v>
      </c>
      <c r="BS142" s="15">
        <f t="shared" ref="BS142:BS205" ca="1" si="94">BR142*EXP($B$10-0.5*E$7^2+E$7*AL142)</f>
        <v>10695.047962460023</v>
      </c>
      <c r="BT142" s="15">
        <f t="shared" ref="BT142:BT205" ca="1" si="95">BS142*EXP($B$10-0.5*F$7^2+F$7*AM142)</f>
        <v>14860.059162796364</v>
      </c>
      <c r="BU142" s="15">
        <f t="shared" ref="BU142:BU205" ca="1" si="96">BT142*EXP($B$10-0.5*G$7^2+G$7*AN142)</f>
        <v>23098.266534301285</v>
      </c>
      <c r="BV142" s="15">
        <f t="shared" ref="BV142:BV205" ca="1" si="97">BU142*EXP($B$10-0.5*H$7^2+H$7*AO142)</f>
        <v>33613.901608606306</v>
      </c>
      <c r="BW142" s="15">
        <f t="shared" ref="BW142:BW205" ca="1" si="98">BV142*EXP($B$10-0.5*I$7^2+I$7*AP142)</f>
        <v>48023.831752455277</v>
      </c>
      <c r="BX142" s="15">
        <f t="shared" ref="BX142:BX205" ca="1" si="99">BW142*EXP($B$10-0.5*J$7^2+J$7*AQ142)</f>
        <v>72135.253444108632</v>
      </c>
      <c r="BY142" s="15">
        <f t="shared" ref="BY142:BY205" ca="1" si="100">BX142*EXP($B$10-0.5*K$7^2+K$7*AR142)</f>
        <v>108204.28314360658</v>
      </c>
      <c r="BZ142" s="15">
        <f t="shared" ref="BZ142:BZ205" ca="1" si="101">BY142*EXP($B$10-0.5*L$7^2+L$7*AS142)</f>
        <v>145925.18567810379</v>
      </c>
      <c r="CA142" s="15">
        <f t="shared" ref="CA142:CA205" ca="1" si="102">BZ142*EXP($B$10-0.5*M$7^2+M$7*AT142)</f>
        <v>164662.57805491213</v>
      </c>
      <c r="CB142" s="15">
        <f ca="1">(AU142*DCF!C$10-DCF!C$5*MAX(AU142*DCF!C$10,0)-MAX(AU142-Inputs!$B$6,0)/Inputs!$B$10)*DCF!C$6</f>
        <v>1020.2173515005018</v>
      </c>
      <c r="CC142" s="15">
        <f ca="1">(AV142*DCF!D$10-DCF!D$5*MAX(AV142*DCF!D$10,0)-MAX(AV142-AU142,0)/Inputs!$B$10)*DCF!D$6</f>
        <v>968.26135877016736</v>
      </c>
      <c r="CD142" s="15">
        <f ca="1">(AW142*DCF!E$10-DCF!E$5*MAX(AW142*DCF!E$10,0)-MAX(AW142-AV142,0)/Inputs!$B$10)*DCF!E$6</f>
        <v>1053.3165077506428</v>
      </c>
      <c r="CE142" s="15">
        <f ca="1">(AX142*DCF!F$10-DCF!F$5*MAX(AX142*DCF!F$10,0)-MAX(AX142-AW142,0)/Inputs!$B$10)*DCF!F$6</f>
        <v>1012.451150679796</v>
      </c>
      <c r="CF142" s="15">
        <f ca="1">(AY142*DCF!G$10-DCF!G$5*MAX(AY142*DCF!G$10,0)-MAX(AY142-AX142,0)/Inputs!$B$10)*DCF!G$6</f>
        <v>1287.8673949991842</v>
      </c>
      <c r="CG142" s="15">
        <f ca="1">(AZ142*DCF!H$10-DCF!H$5*MAX(AZ142*DCF!H$10,0)-MAX(AZ142-AY142,0)/Inputs!$B$10)*DCF!H$6</f>
        <v>1408.8579091930417</v>
      </c>
      <c r="CH142" s="15">
        <f ca="1">(BA142*DCF!I$10-DCF!I$5*MAX(BA142*DCF!I$10,0)-MAX(BA142-AZ142,0)/Inputs!$B$10)*DCF!I$6</f>
        <v>1426.6455271195578</v>
      </c>
      <c r="CI142" s="15">
        <f ca="1">(BB142*DCF!J$10-DCF!J$5*MAX(BB142*DCF!J$10,0)-MAX(BB142-BA142,0)/Inputs!$B$10)*DCF!J$6</f>
        <v>1580.9446019396491</v>
      </c>
      <c r="CJ142" s="15">
        <f ca="1">(BC142*DCF!K$10-DCF!K$5*MAX(BC142*DCF!K$10,0)-MAX(BC142-BB142,0)/Inputs!$B$10)*DCF!K$6</f>
        <v>1916.2514161206179</v>
      </c>
      <c r="CK142" s="15">
        <f ca="1">(BD142*DCF!L$10-DCF!L$5*MAX(BD142*DCF!L$10,0)-MAX(BD142-BC142,0)/Inputs!$B$10)*DCF!L$6</f>
        <v>2024.303104259571</v>
      </c>
      <c r="CL142" s="15">
        <f ca="1">(BE142*DCF!M$10-DCF!M$5*MAX(BE142*DCF!M$10,0)-MAX(BE142-BD142,0)/Inputs!$B$10)*DCF!M$6</f>
        <v>2338.3164419620889</v>
      </c>
      <c r="CM142" s="15">
        <f ca="1">(BF142*DCF!C$28-DCF!C$5*MAX(BF142*DCF!C$28,0)-MAX(BF142-Inputs!$B$13,0)/Inputs!$B$17)*DCF!C$6</f>
        <v>3494.3573144291558</v>
      </c>
      <c r="CN142" s="15">
        <f ca="1">(BG142*DCF!D$28-DCF!D$5*MAX(BG142*DCF!D$28,0)-MAX(BG142-BF142,0)/Inputs!$B$17)*DCF!D$6</f>
        <v>3114.2098509272919</v>
      </c>
      <c r="CO142" s="15">
        <f ca="1">(BH142*DCF!E$28-DCF!E$5*MAX(BH142*DCF!E$28,0)-MAX(BH142-BG142,0)/Inputs!$B$17)*DCF!E$6</f>
        <v>3110.644227455598</v>
      </c>
      <c r="CP142" s="15">
        <f ca="1">(BI142*DCF!F$28-DCF!F$5*MAX(BI142*DCF!F$28,0)-MAX(BI142-BH142,0)/Inputs!$B$17)*DCF!F$6</f>
        <v>3481.2511701804215</v>
      </c>
      <c r="CQ142" s="15">
        <f ca="1">(BJ142*DCF!G$28-DCF!G$5*MAX(BJ142*DCF!G$28,0)-MAX(BJ142-BI142,0)/Inputs!$B$17)*DCF!G$6</f>
        <v>4114.0268653080602</v>
      </c>
      <c r="CR142" s="15">
        <f ca="1">(BK142*DCF!H$28-DCF!H$5*MAX(BK142*DCF!H$28,0)-MAX(BK142-BJ142,0)/Inputs!$B$17)*DCF!H$6</f>
        <v>4947.3738795528388</v>
      </c>
      <c r="CS142" s="15">
        <f ca="1">(BL142*DCF!I$28-DCF!I$5*MAX(BL142*DCF!I$28,0)-MAX(BL142-BK142,0)/Inputs!$B$17)*DCF!I$6</f>
        <v>6214.455058495686</v>
      </c>
      <c r="CT142" s="15">
        <f ca="1">(BM142*DCF!J$28-DCF!J$5*MAX(BM142*DCF!J$28,0)-MAX(BM142-BL142,0)/Inputs!$B$17)*DCF!J$6</f>
        <v>7570.8788548822486</v>
      </c>
      <c r="CU142" s="15">
        <f ca="1">(BN142*DCF!K$28-DCF!K$5*MAX(BN142*DCF!K$28,0)-MAX(BN142-BM142,0)/Inputs!$B$17)*DCF!K$6</f>
        <v>8899.0899611143286</v>
      </c>
      <c r="CV142" s="15">
        <f ca="1">(BO142*DCF!L$28-DCF!L$5*MAX(BO142*DCF!L$28,0)-MAX(BO142-BN142,0)/Inputs!$B$17)*DCF!L$6</f>
        <v>10105.93794367364</v>
      </c>
      <c r="CW142" s="15">
        <f ca="1">(BP142*DCF!M$28-DCF!M$5*MAX(BP142*DCF!M$28,0)-MAX(BP142-BO142,0)/Inputs!$B$17)*DCF!M$6</f>
        <v>11167.919613084372</v>
      </c>
      <c r="CX142" s="15">
        <f ca="1">(BQ142*DCF!C$46-DCF!C$5*MAX(BQ142*DCF!C$46,0)-MAX(BQ142-Inputs!$B$20,0)/Inputs!$B$24)*DCF!C$6</f>
        <v>-2979.0094244734123</v>
      </c>
      <c r="CY142" s="15">
        <f ca="1">(BR142*DCF!D$46-DCF!D$5*MAX(BR142*DCF!D$46,0)-MAX(BR142-BQ142,0)/Inputs!$B$24)*DCF!D$6</f>
        <v>-1786.2171224716528</v>
      </c>
      <c r="CZ142" s="15">
        <f ca="1">(BS142*DCF!E$46-DCF!E$5*MAX(BS142*DCF!E$46,0)-MAX(BS142-BR142,0)/Inputs!$B$24)*DCF!E$6</f>
        <v>-2490.3487021826945</v>
      </c>
      <c r="DA142" s="15">
        <f ca="1">(BT142*DCF!F$46-DCF!F$5*MAX(BT142*DCF!F$46,0)-MAX(BT142-BS142,0)/Inputs!$B$24)*DCF!F$6</f>
        <v>-2598.8157047861873</v>
      </c>
      <c r="DB142" s="15">
        <f ca="1">(BU142*DCF!G$46-DCF!G$5*MAX(BU142*DCF!G$46,0)-MAX(BU142-BT142,0)/Inputs!$B$24)*DCF!G$6</f>
        <v>-3548.1502422825001</v>
      </c>
      <c r="DC142" s="15">
        <f ca="1">(BV142*DCF!H$46-DCF!H$5*MAX(BV142*DCF!H$46,0)-MAX(BV142-BU142,0)/Inputs!$B$24)*DCF!H$6</f>
        <v>-3267.6691689752079</v>
      </c>
      <c r="DD142" s="15">
        <f ca="1">(BW142*DCF!I$46-DCF!I$5*MAX(BW142*DCF!I$46,0)-MAX(BW142-BV142,0)/Inputs!$B$24)*DCF!I$6</f>
        <v>-3027.4044812874486</v>
      </c>
      <c r="DE142" s="15">
        <f ca="1">(BX142*DCF!J$46-DCF!J$5*MAX(BX142*DCF!J$46,0)-MAX(BX142-BW142,0)/Inputs!$B$24)*DCF!J$6</f>
        <v>-3368.0807622499215</v>
      </c>
      <c r="DF142" s="15">
        <f ca="1">(BY142*DCF!K$46-DCF!K$5*MAX(BY142*DCF!K$46,0)-MAX(BY142-BX142,0)/Inputs!$B$24)*DCF!K$6</f>
        <v>-2654.9620474179228</v>
      </c>
      <c r="DG142" s="15">
        <f ca="1">(BZ142*DCF!L$46-DCF!L$5*MAX(BZ142*DCF!L$46,0)-MAX(BZ142-BY142,0)/Inputs!$B$24)*DCF!L$6</f>
        <v>1550.768208211291</v>
      </c>
      <c r="DH142" s="15">
        <f ca="1">(CA142*DCF!M$46-DCF!M$5*MAX(CA142*DCF!M$46,0)-MAX(CA142-BZ142,0)/Inputs!$B$24)*DCF!M$6</f>
        <v>8991.7317099269367</v>
      </c>
      <c r="DI142" s="15">
        <f ca="1">SUM(CB142:CL142)+BE142*DCF!M$10*(1+Inputs!$B$30)*(1-Inputs!$B$33)*(1-Inputs!$B$30/Inputs!$B$31)/(Inputs!$B$29-Inputs!$B$30)*DCF!M$6</f>
        <v>67425.561640260625</v>
      </c>
      <c r="DJ142" s="15">
        <f ca="1">SUM(CM142:CW142)+BP142*DCF!M$28*(1+Inputs!$B$30)*(1-Inputs!$B$33)*(1-Inputs!$B$30/Inputs!$B$31)/(Inputs!$B$29-Inputs!$B$30)*DCF!M$6</f>
        <v>311862.27374928893</v>
      </c>
      <c r="DK142" s="15">
        <f ca="1">SUM(CX142:DH142)+CA142*DCF!M$46*(1+Inputs!$B$30)*(1-Inputs!$B$33)*(1-Inputs!$B$30/Inputs!$B$31)/(Inputs!$B$29-Inputs!$B$30)*DCF!M$6</f>
        <v>239409.6934642315</v>
      </c>
      <c r="DM142" s="15">
        <f ca="1">DI142+DJ142+DK142+Inputs!$B$34+Inputs!$B$36-Inputs!$B$35</f>
        <v>695548.52885378106</v>
      </c>
    </row>
    <row r="143" spans="1:117" x14ac:dyDescent="0.75">
      <c r="A143" s="11">
        <v>130</v>
      </c>
      <c r="C143" s="24">
        <f t="shared" ca="1" si="72"/>
        <v>0.59483677595949136</v>
      </c>
      <c r="D143" s="24">
        <f t="shared" ca="1" si="72"/>
        <v>-0.28358680975988576</v>
      </c>
      <c r="E143" s="24">
        <f t="shared" ca="1" si="72"/>
        <v>0.75913652760111872</v>
      </c>
      <c r="F143" s="24">
        <f t="shared" ca="1" si="72"/>
        <v>-4.4698900730416304E-2</v>
      </c>
      <c r="G143" s="24">
        <f t="shared" ca="1" si="72"/>
        <v>-0.65356996453495098</v>
      </c>
      <c r="H143" s="24">
        <f t="shared" ca="1" si="72"/>
        <v>-1.373192075933741</v>
      </c>
      <c r="I143" s="24">
        <f t="shared" ca="1" si="72"/>
        <v>-1.117986825120129</v>
      </c>
      <c r="J143" s="24">
        <f t="shared" ca="1" si="72"/>
        <v>-2.1936399088645921</v>
      </c>
      <c r="K143" s="24">
        <f t="shared" ca="1" si="72"/>
        <v>0.30997011348642389</v>
      </c>
      <c r="L143" s="24">
        <f t="shared" ca="1" si="72"/>
        <v>-1.5953969079658754</v>
      </c>
      <c r="M143" s="24">
        <f t="shared" ca="1" si="72"/>
        <v>-0.6659835890317054</v>
      </c>
      <c r="N143" s="24">
        <f ca="1">SQRT(Inputs!$B$38)*C143+SQRT(1-Inputs!$B$38)*_xlfn.NORM.S.INV(RAND())</f>
        <v>0.18066572654632501</v>
      </c>
      <c r="O143" s="24">
        <f ca="1">SQRT(Inputs!$B$38)*D143+SQRT(1-Inputs!$B$38)*_xlfn.NORM.S.INV(RAND())</f>
        <v>0.19905576436058461</v>
      </c>
      <c r="P143" s="24">
        <f ca="1">SQRT(Inputs!$B$38)*E143+SQRT(1-Inputs!$B$38)*_xlfn.NORM.S.INV(RAND())</f>
        <v>0.50003663993738345</v>
      </c>
      <c r="Q143" s="24">
        <f ca="1">SQRT(Inputs!$B$38)*F143+SQRT(1-Inputs!$B$38)*_xlfn.NORM.S.INV(RAND())</f>
        <v>2.4163521126795578E-2</v>
      </c>
      <c r="R143" s="24">
        <f ca="1">SQRT(Inputs!$B$38)*G143+SQRT(1-Inputs!$B$38)*_xlfn.NORM.S.INV(RAND())</f>
        <v>-1.3544966485360248</v>
      </c>
      <c r="S143" s="24">
        <f ca="1">SQRT(Inputs!$B$38)*H143+SQRT(1-Inputs!$B$38)*_xlfn.NORM.S.INV(RAND())</f>
        <v>-0.59143569313091571</v>
      </c>
      <c r="T143" s="24">
        <f ca="1">SQRT(Inputs!$B$38)*I143+SQRT(1-Inputs!$B$38)*_xlfn.NORM.S.INV(RAND())</f>
        <v>-0.39657888477946507</v>
      </c>
      <c r="U143" s="24">
        <f ca="1">SQRT(Inputs!$B$38)*J143+SQRT(1-Inputs!$B$38)*_xlfn.NORM.S.INV(RAND())</f>
        <v>-0.53579518097847989</v>
      </c>
      <c r="V143" s="24">
        <f ca="1">SQRT(Inputs!$B$38)*K143+SQRT(1-Inputs!$B$38)*_xlfn.NORM.S.INV(RAND())</f>
        <v>7.7425507652932227E-2</v>
      </c>
      <c r="W143" s="24">
        <f ca="1">SQRT(Inputs!$B$38)*L143+SQRT(1-Inputs!$B$38)*_xlfn.NORM.S.INV(RAND())</f>
        <v>-2.6415366546489736</v>
      </c>
      <c r="X143" s="24">
        <f ca="1">SQRT(Inputs!$B$38)*M143+SQRT(1-Inputs!$B$38)*_xlfn.NORM.S.INV(RAND())</f>
        <v>0.31972344127621904</v>
      </c>
      <c r="Y143" s="24">
        <f ca="1">SQRT(Inputs!$B$38)*C143+SQRT(1-Inputs!$B$38)*_xlfn.NORM.S.INV(RAND())</f>
        <v>0.89522782305865789</v>
      </c>
      <c r="Z143" s="24">
        <f ca="1">SQRT(Inputs!$B$38)*D143+SQRT(1-Inputs!$B$38)*_xlfn.NORM.S.INV(RAND())</f>
        <v>1.7310187243943707</v>
      </c>
      <c r="AA143" s="24">
        <f ca="1">SQRT(Inputs!$B$38)*E143+SQRT(1-Inputs!$B$38)*_xlfn.NORM.S.INV(RAND())</f>
        <v>-2.9258297212004625E-2</v>
      </c>
      <c r="AB143" s="24">
        <f ca="1">SQRT(Inputs!$B$38)*F143+SQRT(1-Inputs!$B$38)*_xlfn.NORM.S.INV(RAND())</f>
        <v>-0.51800941623149632</v>
      </c>
      <c r="AC143" s="24">
        <f ca="1">SQRT(Inputs!$B$38)*G143+SQRT(1-Inputs!$B$38)*_xlfn.NORM.S.INV(RAND())</f>
        <v>-1.4262880238870963</v>
      </c>
      <c r="AD143" s="24">
        <f ca="1">SQRT(Inputs!$B$38)*H143+SQRT(1-Inputs!$B$38)*_xlfn.NORM.S.INV(RAND())</f>
        <v>-0.85454302871223098</v>
      </c>
      <c r="AE143" s="24">
        <f ca="1">SQRT(Inputs!$B$38)*I143+SQRT(1-Inputs!$B$38)*_xlfn.NORM.S.INV(RAND())</f>
        <v>-1.50722308486686E-2</v>
      </c>
      <c r="AF143" s="24">
        <f ca="1">SQRT(Inputs!$B$38)*J143+SQRT(1-Inputs!$B$38)*_xlfn.NORM.S.INV(RAND())</f>
        <v>-1.622142350981302</v>
      </c>
      <c r="AG143" s="24">
        <f ca="1">SQRT(Inputs!$B$38)*K143+SQRT(1-Inputs!$B$38)*_xlfn.NORM.S.INV(RAND())</f>
        <v>-0.48089135915847225</v>
      </c>
      <c r="AH143" s="24">
        <f ca="1">SQRT(Inputs!$B$38)*L143+SQRT(1-Inputs!$B$38)*_xlfn.NORM.S.INV(RAND())</f>
        <v>-2.2956170598873653</v>
      </c>
      <c r="AI143" s="24">
        <f ca="1">SQRT(Inputs!$B$38)*M143+SQRT(1-Inputs!$B$38)*_xlfn.NORM.S.INV(RAND())</f>
        <v>-1.3502518419985567</v>
      </c>
      <c r="AJ143" s="24">
        <f ca="1">SQRT(Inputs!$B$38)*C143+SQRT(1-Inputs!$B$38)*_xlfn.NORM.S.INV(RAND())</f>
        <v>-0.76663499951167324</v>
      </c>
      <c r="AK143" s="24">
        <f ca="1">SQRT(Inputs!$B$38)*D143+SQRT(1-Inputs!$B$38)*_xlfn.NORM.S.INV(RAND())</f>
        <v>-0.18093724004857495</v>
      </c>
      <c r="AL143" s="24">
        <f ca="1">SQRT(Inputs!$B$38)*E143+SQRT(1-Inputs!$B$38)*_xlfn.NORM.S.INV(RAND())</f>
        <v>2.4678118308842978E-2</v>
      </c>
      <c r="AM143" s="24">
        <f ca="1">SQRT(Inputs!$B$38)*F143+SQRT(1-Inputs!$B$38)*_xlfn.NORM.S.INV(RAND())</f>
        <v>-9.8281507842029894E-2</v>
      </c>
      <c r="AN143" s="24">
        <f ca="1">SQRT(Inputs!$B$38)*G143+SQRT(1-Inputs!$B$38)*_xlfn.NORM.S.INV(RAND())</f>
        <v>-0.30902505586123569</v>
      </c>
      <c r="AO143" s="24">
        <f ca="1">SQRT(Inputs!$B$38)*H143+SQRT(1-Inputs!$B$38)*_xlfn.NORM.S.INV(RAND())</f>
        <v>-0.91855244444809037</v>
      </c>
      <c r="AP143" s="24">
        <f ca="1">SQRT(Inputs!$B$38)*I143+SQRT(1-Inputs!$B$38)*_xlfn.NORM.S.INV(RAND())</f>
        <v>-1.5392146778779816</v>
      </c>
      <c r="AQ143" s="24">
        <f ca="1">SQRT(Inputs!$B$38)*J143+SQRT(1-Inputs!$B$38)*_xlfn.NORM.S.INV(RAND())</f>
        <v>-1.6599670754915958</v>
      </c>
      <c r="AR143" s="24">
        <f ca="1">SQRT(Inputs!$B$38)*K143+SQRT(1-Inputs!$B$38)*_xlfn.NORM.S.INV(RAND())</f>
        <v>2.7769142238539185E-2</v>
      </c>
      <c r="AS143" s="24">
        <f ca="1">SQRT(Inputs!$B$38)*L143+SQRT(1-Inputs!$B$38)*_xlfn.NORM.S.INV(RAND())</f>
        <v>-2.1769102665784028</v>
      </c>
      <c r="AT143" s="24">
        <f ca="1">SQRT(Inputs!$B$38)*M143+SQRT(1-Inputs!$B$38)*_xlfn.NORM.S.INV(RAND())</f>
        <v>1.2005839741545574</v>
      </c>
      <c r="AU143" s="15">
        <f ca="1">Inputs!$B$6*EXP($B$8-0.5*C$5^2+C$5*N143)</f>
        <v>5109.502564431059</v>
      </c>
      <c r="AV143" s="15">
        <f t="shared" ca="1" si="73"/>
        <v>6404.1902577798073</v>
      </c>
      <c r="AW143" s="15">
        <f t="shared" ca="1" si="74"/>
        <v>8353.6089131952267</v>
      </c>
      <c r="AX143" s="15">
        <f t="shared" ca="1" si="75"/>
        <v>10229.753072701431</v>
      </c>
      <c r="AY143" s="15">
        <f t="shared" ca="1" si="76"/>
        <v>10672.645132899921</v>
      </c>
      <c r="AZ143" s="15">
        <f t="shared" ca="1" si="77"/>
        <v>12229.906759265254</v>
      </c>
      <c r="BA143" s="15">
        <f t="shared" ca="1" si="78"/>
        <v>14357.805923410722</v>
      </c>
      <c r="BB143" s="15">
        <f t="shared" ca="1" si="79"/>
        <v>16659.585098566153</v>
      </c>
      <c r="BC143" s="15">
        <f t="shared" ca="1" si="80"/>
        <v>20556.818479005913</v>
      </c>
      <c r="BD143" s="15">
        <f t="shared" ca="1" si="81"/>
        <v>19670.858340271217</v>
      </c>
      <c r="BE143" s="15">
        <f t="shared" ca="1" si="82"/>
        <v>24816.358572691275</v>
      </c>
      <c r="BF143" s="15">
        <f ca="1">Inputs!$B$13*EXP($B$9-0.5*C$6^2+C$6*Y143)</f>
        <v>16517.010685180136</v>
      </c>
      <c r="BG143" s="15">
        <f t="shared" ca="1" si="83"/>
        <v>27509.921506208088</v>
      </c>
      <c r="BH143" s="15">
        <f t="shared" ca="1" si="84"/>
        <v>33449.349866883575</v>
      </c>
      <c r="BI143" s="15">
        <f t="shared" ca="1" si="85"/>
        <v>37809.019372105089</v>
      </c>
      <c r="BJ143" s="15">
        <f t="shared" ca="1" si="86"/>
        <v>37737.652607651471</v>
      </c>
      <c r="BK143" s="15">
        <f t="shared" ca="1" si="87"/>
        <v>41229.053847815107</v>
      </c>
      <c r="BL143" s="15">
        <f t="shared" ca="1" si="88"/>
        <v>50546.092307265128</v>
      </c>
      <c r="BM143" s="15">
        <f t="shared" ca="1" si="89"/>
        <v>50792.425666781208</v>
      </c>
      <c r="BN143" s="15">
        <f t="shared" ca="1" si="90"/>
        <v>58970.160629295111</v>
      </c>
      <c r="BO143" s="15">
        <f t="shared" ca="1" si="91"/>
        <v>55563.431356721274</v>
      </c>
      <c r="BP143" s="15">
        <f t="shared" ca="1" si="92"/>
        <v>58687.177866665807</v>
      </c>
      <c r="BQ143" s="15">
        <f ca="1">Inputs!$B$20*EXP($B$10-0.5*C$7^2+C$7*AJ143)</f>
        <v>3268.2714747169707</v>
      </c>
      <c r="BR143" s="15">
        <f t="shared" ca="1" si="93"/>
        <v>4186.9841935328914</v>
      </c>
      <c r="BS143" s="15">
        <f t="shared" ca="1" si="94"/>
        <v>5774.4073870316452</v>
      </c>
      <c r="BT143" s="15">
        <f t="shared" ca="1" si="95"/>
        <v>7759.0055407557729</v>
      </c>
      <c r="BU143" s="15">
        <f t="shared" ca="1" si="96"/>
        <v>9978.3202862369144</v>
      </c>
      <c r="BV143" s="15">
        <f t="shared" ca="1" si="97"/>
        <v>11287.507272008053</v>
      </c>
      <c r="BW143" s="15">
        <f t="shared" ca="1" si="98"/>
        <v>11371.785079214585</v>
      </c>
      <c r="BX143" s="15">
        <f t="shared" ca="1" si="99"/>
        <v>11402.925577957199</v>
      </c>
      <c r="BY143" s="15">
        <f t="shared" ca="1" si="100"/>
        <v>16062.548005075263</v>
      </c>
      <c r="BZ143" s="15">
        <f t="shared" ca="1" si="101"/>
        <v>15104.809952211435</v>
      </c>
      <c r="CA143" s="15">
        <f t="shared" ca="1" si="102"/>
        <v>26263.475724120977</v>
      </c>
      <c r="CB143" s="15">
        <f ca="1">(AU143*DCF!C$10-DCF!C$5*MAX(AU143*DCF!C$10,0)-MAX(AU143-Inputs!$B$6,0)/Inputs!$B$10)*DCF!C$6</f>
        <v>1042.0242911239852</v>
      </c>
      <c r="CC143" s="15">
        <f ca="1">(AV143*DCF!D$10-DCF!D$5*MAX(AV143*DCF!D$10,0)-MAX(AV143-AU143,0)/Inputs!$B$10)*DCF!D$6</f>
        <v>1245.302278729961</v>
      </c>
      <c r="CD143" s="15">
        <f ca="1">(AW143*DCF!E$10-DCF!E$5*MAX(AW143*DCF!E$10,0)-MAX(AW143-AV143,0)/Inputs!$B$10)*DCF!E$6</f>
        <v>1489.6255098987244</v>
      </c>
      <c r="CE143" s="15">
        <f ca="1">(AX143*DCF!F$10-DCF!F$5*MAX(AX143*DCF!F$10,0)-MAX(AX143-AW143,0)/Inputs!$B$10)*DCF!F$6</f>
        <v>1842.7597082605803</v>
      </c>
      <c r="CF143" s="15">
        <f ca="1">(AY143*DCF!G$10-DCF!G$5*MAX(AY143*DCF!G$10,0)-MAX(AY143-AX143,0)/Inputs!$B$10)*DCF!G$6</f>
        <v>2113.8586783361729</v>
      </c>
      <c r="CG143" s="15">
        <f ca="1">(AZ143*DCF!H$10-DCF!H$5*MAX(AZ143*DCF!H$10,0)-MAX(AZ143-AY143,0)/Inputs!$B$10)*DCF!H$6</f>
        <v>2097.9254502353238</v>
      </c>
      <c r="CH143" s="15">
        <f ca="1">(BA143*DCF!I$10-DCF!I$5*MAX(BA143*DCF!I$10,0)-MAX(BA143-AZ143,0)/Inputs!$B$10)*DCF!I$6</f>
        <v>2273.5973500824589</v>
      </c>
      <c r="CI143" s="15">
        <f ca="1">(BB143*DCF!J$10-DCF!J$5*MAX(BB143*DCF!J$10,0)-MAX(BB143-BA143,0)/Inputs!$B$10)*DCF!J$6</f>
        <v>2510.0267548363727</v>
      </c>
      <c r="CJ143" s="15">
        <f ca="1">(BC143*DCF!K$10-DCF!K$5*MAX(BC143*DCF!K$10,0)-MAX(BC143-BB143,0)/Inputs!$B$10)*DCF!K$6</f>
        <v>2763.764284246955</v>
      </c>
      <c r="CK143" s="15">
        <f ca="1">(BD143*DCF!L$10-DCF!L$5*MAX(BD143*DCF!L$10,0)-MAX(BD143-BC143,0)/Inputs!$B$10)*DCF!L$6</f>
        <v>2966.7394981138559</v>
      </c>
      <c r="CL143" s="15">
        <f ca="1">(BE143*DCF!M$10-DCF!M$5*MAX(BE143*DCF!M$10,0)-MAX(BE143-BD143,0)/Inputs!$B$10)*DCF!M$6</f>
        <v>2887.224188588737</v>
      </c>
      <c r="CM143" s="15">
        <f ca="1">(BF143*DCF!C$28-DCF!C$5*MAX(BF143*DCF!C$28,0)-MAX(BF143-Inputs!$B$13,0)/Inputs!$B$17)*DCF!C$6</f>
        <v>3856.1233669641115</v>
      </c>
      <c r="CN143" s="15">
        <f ca="1">(BG143*DCF!D$28-DCF!D$5*MAX(BG143*DCF!D$28,0)-MAX(BG143-BF143,0)/Inputs!$B$17)*DCF!D$6</f>
        <v>5757.0144682473565</v>
      </c>
      <c r="CO143" s="15">
        <f ca="1">(BH143*DCF!E$28-DCF!E$5*MAX(BH143*DCF!E$28,0)-MAX(BH143-BG143,0)/Inputs!$B$17)*DCF!E$6</f>
        <v>8302.8719213071472</v>
      </c>
      <c r="CP143" s="15">
        <f ca="1">(BI143*DCF!F$28-DCF!F$5*MAX(BI143*DCF!F$28,0)-MAX(BI143-BH143,0)/Inputs!$B$17)*DCF!F$6</f>
        <v>9470.4060940880481</v>
      </c>
      <c r="CQ143" s="15">
        <f ca="1">(BJ143*DCF!G$28-DCF!G$5*MAX(BJ143*DCF!G$28,0)-MAX(BJ143-BI143,0)/Inputs!$B$17)*DCF!G$6</f>
        <v>9791.3202838004727</v>
      </c>
      <c r="CR143" s="15">
        <f ca="1">(BK143*DCF!H$28-DCF!H$5*MAX(BK143*DCF!H$28,0)-MAX(BK143-BJ143,0)/Inputs!$B$17)*DCF!H$6</f>
        <v>9653.9341139038879</v>
      </c>
      <c r="CS143" s="15">
        <f ca="1">(BL143*DCF!I$28-DCF!I$5*MAX(BL143*DCF!I$28,0)-MAX(BL143-BK143,0)/Inputs!$B$17)*DCF!I$6</f>
        <v>10548.786465985122</v>
      </c>
      <c r="CT143" s="15">
        <f ca="1">(BM143*DCF!J$28-DCF!J$5*MAX(BM143*DCF!J$28,0)-MAX(BM143-BL143,0)/Inputs!$B$17)*DCF!J$6</f>
        <v>11298.265737905189</v>
      </c>
      <c r="CU143" s="15">
        <f ca="1">(BN143*DCF!K$28-DCF!K$5*MAX(BN143*DCF!K$28,0)-MAX(BN143-BM143,0)/Inputs!$B$17)*DCF!K$6</f>
        <v>11451.845566146292</v>
      </c>
      <c r="CV143" s="15">
        <f ca="1">(BO143*DCF!L$28-DCF!L$5*MAX(BO143*DCF!L$28,0)-MAX(BO143-BN143,0)/Inputs!$B$17)*DCF!L$6</f>
        <v>11086.0708250636</v>
      </c>
      <c r="CW143" s="15">
        <f ca="1">(BP143*DCF!M$28-DCF!M$5*MAX(BP143*DCF!M$28,0)-MAX(BP143-BO143,0)/Inputs!$B$17)*DCF!M$6</f>
        <v>10715.507194208305</v>
      </c>
      <c r="CX143" s="15">
        <f ca="1">(BQ143*DCF!C$46-DCF!C$5*MAX(BQ143*DCF!C$46,0)-MAX(BQ143-Inputs!$B$20,0)/Inputs!$B$24)*DCF!C$6</f>
        <v>-785.86938202099589</v>
      </c>
      <c r="CY143" s="15">
        <f ca="1">(BR143*DCF!D$46-DCF!D$5*MAX(BR143*DCF!D$46,0)-MAX(BR143-BQ143,0)/Inputs!$B$24)*DCF!D$6</f>
        <v>-1106.6276512132774</v>
      </c>
      <c r="CZ143" s="15">
        <f ca="1">(BS143*DCF!E$46-DCF!E$5*MAX(BS143*DCF!E$46,0)-MAX(BS143-BR143,0)/Inputs!$B$24)*DCF!E$6</f>
        <v>-1308.5522493219698</v>
      </c>
      <c r="DA143" s="15">
        <f ca="1">(BT143*DCF!F$46-DCF!F$5*MAX(BT143*DCF!F$46,0)-MAX(BT143-BS143,0)/Inputs!$B$24)*DCF!F$6</f>
        <v>-1287.7147653574323</v>
      </c>
      <c r="DB143" s="15">
        <f ca="1">(BU143*DCF!G$46-DCF!G$5*MAX(BU143*DCF!G$46,0)-MAX(BU143-BT143,0)/Inputs!$B$24)*DCF!G$6</f>
        <v>-1082.184611749839</v>
      </c>
      <c r="DC143" s="15">
        <f ca="1">(BV143*DCF!H$46-DCF!H$5*MAX(BV143*DCF!H$46,0)-MAX(BV143-BU143,0)/Inputs!$B$24)*DCF!H$6</f>
        <v>-406.82183430663298</v>
      </c>
      <c r="DD143" s="15">
        <f ca="1">(BW143*DCF!I$46-DCF!I$5*MAX(BW143*DCF!I$46,0)-MAX(BW143-BV143,0)/Inputs!$B$24)*DCF!I$6</f>
        <v>238.44288567517233</v>
      </c>
      <c r="DE143" s="15">
        <f ca="1">(BX143*DCF!J$46-DCF!J$5*MAX(BX143*DCF!J$46,0)-MAX(BX143-BW143,0)/Inputs!$B$24)*DCF!J$6</f>
        <v>470.06323437039902</v>
      </c>
      <c r="DF143" s="15">
        <f ca="1">(BY143*DCF!K$46-DCF!K$5*MAX(BY143*DCF!K$46,0)-MAX(BY143-BX143,0)/Inputs!$B$24)*DCF!K$6</f>
        <v>-223.93707599174007</v>
      </c>
      <c r="DG143" s="15">
        <f ca="1">(BZ143*DCF!L$46-DCF!L$5*MAX(BZ143*DCF!L$46,0)-MAX(BZ143-BY143,0)/Inputs!$B$24)*DCF!L$6</f>
        <v>1044.1257627932725</v>
      </c>
      <c r="DH143" s="15">
        <f ca="1">(CA143*DCF!M$46-DCF!M$5*MAX(CA143*DCF!M$46,0)-MAX(CA143-BZ143,0)/Inputs!$B$24)*DCF!M$6</f>
        <v>-273.83484886637683</v>
      </c>
      <c r="DI143" s="15">
        <f ca="1">SUM(CB143:CL143)+BE143*DCF!M$10*(1+Inputs!$B$30)*(1-Inputs!$B$33)*(1-Inputs!$B$30/Inputs!$B$31)/(Inputs!$B$29-Inputs!$B$30)*DCF!M$6</f>
        <v>92297.102062622085</v>
      </c>
      <c r="DJ143" s="15">
        <f ca="1">SUM(CM143:CW143)+BP143*DCF!M$28*(1+Inputs!$B$30)*(1-Inputs!$B$33)*(1-Inputs!$B$30/Inputs!$B$31)/(Inputs!$B$29-Inputs!$B$30)*DCF!M$6</f>
        <v>319701.73545164213</v>
      </c>
      <c r="DK143" s="15">
        <f ca="1">SUM(CX143:DH143)+CA143*DCF!M$46*(1+Inputs!$B$30)*(1-Inputs!$B$33)*(1-Inputs!$B$30/Inputs!$B$31)/(Inputs!$B$29-Inputs!$B$30)*DCF!M$6</f>
        <v>35883.534041088977</v>
      </c>
      <c r="DM143" s="15">
        <f ca="1">DI143+DJ143+DK143+Inputs!$B$34+Inputs!$B$36-Inputs!$B$35</f>
        <v>524733.37155535317</v>
      </c>
    </row>
    <row r="144" spans="1:117" x14ac:dyDescent="0.75">
      <c r="A144" s="11">
        <v>131</v>
      </c>
      <c r="C144" s="24">
        <f t="shared" ref="C144:M153" ca="1" si="103">_xlfn.NORM.S.INV(RAND())</f>
        <v>0.95239703144232812</v>
      </c>
      <c r="D144" s="24">
        <f t="shared" ca="1" si="103"/>
        <v>1.4985951098383976</v>
      </c>
      <c r="E144" s="24">
        <f t="shared" ca="1" si="103"/>
        <v>0.48460144764125562</v>
      </c>
      <c r="F144" s="24">
        <f t="shared" ca="1" si="103"/>
        <v>1.67415100061056E-2</v>
      </c>
      <c r="G144" s="24">
        <f t="shared" ca="1" si="103"/>
        <v>-0.40051788638821445</v>
      </c>
      <c r="H144" s="24">
        <f t="shared" ca="1" si="103"/>
        <v>0.4718272324087413</v>
      </c>
      <c r="I144" s="24">
        <f t="shared" ca="1" si="103"/>
        <v>-0.17497040244198264</v>
      </c>
      <c r="J144" s="24">
        <f t="shared" ca="1" si="103"/>
        <v>0.32829774594643207</v>
      </c>
      <c r="K144" s="24">
        <f t="shared" ca="1" si="103"/>
        <v>0.47618527243782011</v>
      </c>
      <c r="L144" s="24">
        <f t="shared" ca="1" si="103"/>
        <v>1.0761121688532413</v>
      </c>
      <c r="M144" s="24">
        <f t="shared" ca="1" si="103"/>
        <v>-1.7530691326745056</v>
      </c>
      <c r="N144" s="24">
        <f ca="1">SQRT(Inputs!$B$38)*C144+SQRT(1-Inputs!$B$38)*_xlfn.NORM.S.INV(RAND())</f>
        <v>0.56704085072659149</v>
      </c>
      <c r="O144" s="24">
        <f ca="1">SQRT(Inputs!$B$38)*D144+SQRT(1-Inputs!$B$38)*_xlfn.NORM.S.INV(RAND())</f>
        <v>-1.5243669818316907</v>
      </c>
      <c r="P144" s="24">
        <f ca="1">SQRT(Inputs!$B$38)*E144+SQRT(1-Inputs!$B$38)*_xlfn.NORM.S.INV(RAND())</f>
        <v>1.6356103660047663</v>
      </c>
      <c r="Q144" s="24">
        <f ca="1">SQRT(Inputs!$B$38)*F144+SQRT(1-Inputs!$B$38)*_xlfn.NORM.S.INV(RAND())</f>
        <v>-0.19748179308879471</v>
      </c>
      <c r="R144" s="24">
        <f ca="1">SQRT(Inputs!$B$38)*G144+SQRT(1-Inputs!$B$38)*_xlfn.NORM.S.INV(RAND())</f>
        <v>-0.22112746346536391</v>
      </c>
      <c r="S144" s="24">
        <f ca="1">SQRT(Inputs!$B$38)*H144+SQRT(1-Inputs!$B$38)*_xlfn.NORM.S.INV(RAND())</f>
        <v>-0.50643161926272828</v>
      </c>
      <c r="T144" s="24">
        <f ca="1">SQRT(Inputs!$B$38)*I144+SQRT(1-Inputs!$B$38)*_xlfn.NORM.S.INV(RAND())</f>
        <v>0.33553710800557618</v>
      </c>
      <c r="U144" s="24">
        <f ca="1">SQRT(Inputs!$B$38)*J144+SQRT(1-Inputs!$B$38)*_xlfn.NORM.S.INV(RAND())</f>
        <v>-1.1995525499253714</v>
      </c>
      <c r="V144" s="24">
        <f ca="1">SQRT(Inputs!$B$38)*K144+SQRT(1-Inputs!$B$38)*_xlfn.NORM.S.INV(RAND())</f>
        <v>1.6039760400588066</v>
      </c>
      <c r="W144" s="24">
        <f ca="1">SQRT(Inputs!$B$38)*L144+SQRT(1-Inputs!$B$38)*_xlfn.NORM.S.INV(RAND())</f>
        <v>0.73616475303840123</v>
      </c>
      <c r="X144" s="24">
        <f ca="1">SQRT(Inputs!$B$38)*M144+SQRT(1-Inputs!$B$38)*_xlfn.NORM.S.INV(RAND())</f>
        <v>-0.77542377715336475</v>
      </c>
      <c r="Y144" s="24">
        <f ca="1">SQRT(Inputs!$B$38)*C144+SQRT(1-Inputs!$B$38)*_xlfn.NORM.S.INV(RAND())</f>
        <v>0.86495491848549722</v>
      </c>
      <c r="Z144" s="24">
        <f ca="1">SQRT(Inputs!$B$38)*D144+SQRT(1-Inputs!$B$38)*_xlfn.NORM.S.INV(RAND())</f>
        <v>0.57978176250297886</v>
      </c>
      <c r="AA144" s="24">
        <f ca="1">SQRT(Inputs!$B$38)*E144+SQRT(1-Inputs!$B$38)*_xlfn.NORM.S.INV(RAND())</f>
        <v>1.2614046797414293</v>
      </c>
      <c r="AB144" s="24">
        <f ca="1">SQRT(Inputs!$B$38)*F144+SQRT(1-Inputs!$B$38)*_xlfn.NORM.S.INV(RAND())</f>
        <v>0.12178468888162791</v>
      </c>
      <c r="AC144" s="24">
        <f ca="1">SQRT(Inputs!$B$38)*G144+SQRT(1-Inputs!$B$38)*_xlfn.NORM.S.INV(RAND())</f>
        <v>-1.0158243184098881</v>
      </c>
      <c r="AD144" s="24">
        <f ca="1">SQRT(Inputs!$B$38)*H144+SQRT(1-Inputs!$B$38)*_xlfn.NORM.S.INV(RAND())</f>
        <v>-1.428959635134855</v>
      </c>
      <c r="AE144" s="24">
        <f ca="1">SQRT(Inputs!$B$38)*I144+SQRT(1-Inputs!$B$38)*_xlfn.NORM.S.INV(RAND())</f>
        <v>0.73622382843157397</v>
      </c>
      <c r="AF144" s="24">
        <f ca="1">SQRT(Inputs!$B$38)*J144+SQRT(1-Inputs!$B$38)*_xlfn.NORM.S.INV(RAND())</f>
        <v>-8.5199655334401436E-2</v>
      </c>
      <c r="AG144" s="24">
        <f ca="1">SQRT(Inputs!$B$38)*K144+SQRT(1-Inputs!$B$38)*_xlfn.NORM.S.INV(RAND())</f>
        <v>-0.31938044908339386</v>
      </c>
      <c r="AH144" s="24">
        <f ca="1">SQRT(Inputs!$B$38)*L144+SQRT(1-Inputs!$B$38)*_xlfn.NORM.S.INV(RAND())</f>
        <v>1.6970517167212256</v>
      </c>
      <c r="AI144" s="24">
        <f ca="1">SQRT(Inputs!$B$38)*M144+SQRT(1-Inputs!$B$38)*_xlfn.NORM.S.INV(RAND())</f>
        <v>-1.3081246094305252</v>
      </c>
      <c r="AJ144" s="24">
        <f ca="1">SQRT(Inputs!$B$38)*C144+SQRT(1-Inputs!$B$38)*_xlfn.NORM.S.INV(RAND())</f>
        <v>3.4142573566042138</v>
      </c>
      <c r="AK144" s="24">
        <f ca="1">SQRT(Inputs!$B$38)*D144+SQRT(1-Inputs!$B$38)*_xlfn.NORM.S.INV(RAND())</f>
        <v>-0.26250466882528845</v>
      </c>
      <c r="AL144" s="24">
        <f ca="1">SQRT(Inputs!$B$38)*E144+SQRT(1-Inputs!$B$38)*_xlfn.NORM.S.INV(RAND())</f>
        <v>-0.95204894163243525</v>
      </c>
      <c r="AM144" s="24">
        <f ca="1">SQRT(Inputs!$B$38)*F144+SQRT(1-Inputs!$B$38)*_xlfn.NORM.S.INV(RAND())</f>
        <v>0.29223136505900199</v>
      </c>
      <c r="AN144" s="24">
        <f ca="1">SQRT(Inputs!$B$38)*G144+SQRT(1-Inputs!$B$38)*_xlfn.NORM.S.INV(RAND())</f>
        <v>-0.60596552177974916</v>
      </c>
      <c r="AO144" s="24">
        <f ca="1">SQRT(Inputs!$B$38)*H144+SQRT(1-Inputs!$B$38)*_xlfn.NORM.S.INV(RAND())</f>
        <v>0.35248498134288425</v>
      </c>
      <c r="AP144" s="24">
        <f ca="1">SQRT(Inputs!$B$38)*I144+SQRT(1-Inputs!$B$38)*_xlfn.NORM.S.INV(RAND())</f>
        <v>-0.91832870826994728</v>
      </c>
      <c r="AQ144" s="24">
        <f ca="1">SQRT(Inputs!$B$38)*J144+SQRT(1-Inputs!$B$38)*_xlfn.NORM.S.INV(RAND())</f>
        <v>-0.37506690584496466</v>
      </c>
      <c r="AR144" s="24">
        <f ca="1">SQRT(Inputs!$B$38)*K144+SQRT(1-Inputs!$B$38)*_xlfn.NORM.S.INV(RAND())</f>
        <v>0.52607431412940975</v>
      </c>
      <c r="AS144" s="24">
        <f ca="1">SQRT(Inputs!$B$38)*L144+SQRT(1-Inputs!$B$38)*_xlfn.NORM.S.INV(RAND())</f>
        <v>1.9081961606023174</v>
      </c>
      <c r="AT144" s="24">
        <f ca="1">SQRT(Inputs!$B$38)*M144+SQRT(1-Inputs!$B$38)*_xlfn.NORM.S.INV(RAND())</f>
        <v>-0.27575428650713107</v>
      </c>
      <c r="AU144" s="15">
        <f ca="1">Inputs!$B$6*EXP($B$8-0.5*C$5^2+C$5*N144)</f>
        <v>5439.27501963955</v>
      </c>
      <c r="AV144" s="15">
        <f t="shared" ca="1" si="73"/>
        <v>5291.4797482661188</v>
      </c>
      <c r="AW144" s="15">
        <f t="shared" ca="1" si="74"/>
        <v>8044.6444524483522</v>
      </c>
      <c r="AX144" s="15">
        <f t="shared" ca="1" si="75"/>
        <v>9582.347320469331</v>
      </c>
      <c r="AY144" s="15">
        <f t="shared" ca="1" si="76"/>
        <v>11412.051410098333</v>
      </c>
      <c r="AZ144" s="15">
        <f t="shared" ca="1" si="77"/>
        <v>13200.186061672961</v>
      </c>
      <c r="BA144" s="15">
        <f t="shared" ca="1" si="78"/>
        <v>16731.00187206917</v>
      </c>
      <c r="BB144" s="15">
        <f t="shared" ca="1" si="79"/>
        <v>18164.220445841929</v>
      </c>
      <c r="BC144" s="15">
        <f t="shared" ca="1" si="80"/>
        <v>25971.984964772098</v>
      </c>
      <c r="BD144" s="15">
        <f t="shared" ca="1" si="81"/>
        <v>34086.191779480039</v>
      </c>
      <c r="BE144" s="15">
        <f t="shared" ca="1" si="82"/>
        <v>38920.099027390577</v>
      </c>
      <c r="BF144" s="15">
        <f ca="1">Inputs!$B$13*EXP($B$9-0.5*C$6^2+C$6*Y144)</f>
        <v>16418.180157679493</v>
      </c>
      <c r="BG144" s="15">
        <f t="shared" ca="1" si="83"/>
        <v>22216.112778678773</v>
      </c>
      <c r="BH144" s="15">
        <f t="shared" ca="1" si="84"/>
        <v>33460.627734261216</v>
      </c>
      <c r="BI144" s="15">
        <f t="shared" ca="1" si="85"/>
        <v>41735.89545495472</v>
      </c>
      <c r="BJ144" s="15">
        <f t="shared" ca="1" si="86"/>
        <v>44196.196239144425</v>
      </c>
      <c r="BK144" s="15">
        <f t="shared" ca="1" si="87"/>
        <v>44652.960571029798</v>
      </c>
      <c r="BL144" s="15">
        <f t="shared" ca="1" si="88"/>
        <v>60341.780263122157</v>
      </c>
      <c r="BM144" s="15">
        <f t="shared" ca="1" si="89"/>
        <v>73392.152491106681</v>
      </c>
      <c r="BN144" s="15">
        <f t="shared" ca="1" si="90"/>
        <v>86873.769259777677</v>
      </c>
      <c r="BO144" s="15">
        <f t="shared" ca="1" si="91"/>
        <v>130198.29069126255</v>
      </c>
      <c r="BP144" s="15">
        <f t="shared" ca="1" si="92"/>
        <v>138175.892486155</v>
      </c>
      <c r="BQ144" s="15">
        <f ca="1">Inputs!$B$20*EXP($B$10-0.5*C$7^2+C$7*AJ144)</f>
        <v>14398.89380276798</v>
      </c>
      <c r="BR144" s="15">
        <f t="shared" ca="1" si="93"/>
        <v>17974.726127009177</v>
      </c>
      <c r="BS144" s="15">
        <f t="shared" ca="1" si="94"/>
        <v>18725.809070438729</v>
      </c>
      <c r="BT144" s="15">
        <f t="shared" ca="1" si="95"/>
        <v>27875.980204337935</v>
      </c>
      <c r="BU144" s="15">
        <f t="shared" ca="1" si="96"/>
        <v>33363.928940008831</v>
      </c>
      <c r="BV144" s="15">
        <f t="shared" ca="1" si="97"/>
        <v>50255.501934478962</v>
      </c>
      <c r="BW144" s="15">
        <f t="shared" ca="1" si="98"/>
        <v>57741.075916675014</v>
      </c>
      <c r="BX144" s="15">
        <f t="shared" ca="1" si="99"/>
        <v>74910.398189182932</v>
      </c>
      <c r="BY144" s="15">
        <f t="shared" ca="1" si="100"/>
        <v>116076.7030985536</v>
      </c>
      <c r="BZ144" s="15">
        <f t="shared" ca="1" si="101"/>
        <v>231309.07675203372</v>
      </c>
      <c r="CA144" s="15">
        <f t="shared" ca="1" si="102"/>
        <v>309381.24575939053</v>
      </c>
      <c r="CB144" s="15">
        <f ca="1">(AU144*DCF!C$10-DCF!C$5*MAX(AU144*DCF!C$10,0)-MAX(AU144-Inputs!$B$6,0)/Inputs!$B$10)*DCF!C$6</f>
        <v>1039.672954739435</v>
      </c>
      <c r="CC144" s="15">
        <f ca="1">(AV144*DCF!D$10-DCF!D$5*MAX(AV144*DCF!D$10,0)-MAX(AV144-AU144,0)/Inputs!$B$10)*DCF!D$6</f>
        <v>1289.762340041297</v>
      </c>
      <c r="CD144" s="15">
        <f ca="1">(AW144*DCF!E$10-DCF!E$5*MAX(AW144*DCF!E$10,0)-MAX(AW144-AV144,0)/Inputs!$B$10)*DCF!E$6</f>
        <v>1237.2536395581858</v>
      </c>
      <c r="CE144" s="15">
        <f ca="1">(AX144*DCF!F$10-DCF!F$5*MAX(AX144*DCF!F$10,0)-MAX(AX144-AW144,0)/Inputs!$B$10)*DCF!F$6</f>
        <v>1771.8533061223695</v>
      </c>
      <c r="CF144" s="15">
        <f ca="1">(AY144*DCF!G$10-DCF!G$5*MAX(AY144*DCF!G$10,0)-MAX(AY144-AX144,0)/Inputs!$B$10)*DCF!G$6</f>
        <v>1999.6365975770473</v>
      </c>
      <c r="CG144" s="15">
        <f ca="1">(AZ144*DCF!H$10-DCF!H$5*MAX(AZ144*DCF!H$10,0)-MAX(AZ144-AY144,0)/Inputs!$B$10)*DCF!H$6</f>
        <v>2245.310228189433</v>
      </c>
      <c r="CH144" s="15">
        <f ca="1">(BA144*DCF!I$10-DCF!I$5*MAX(BA144*DCF!I$10,0)-MAX(BA144-AZ144,0)/Inputs!$B$10)*DCF!I$6</f>
        <v>2476.9661917100043</v>
      </c>
      <c r="CI144" s="15">
        <f ca="1">(BB144*DCF!J$10-DCF!J$5*MAX(BB144*DCF!J$10,0)-MAX(BB144-BA144,0)/Inputs!$B$10)*DCF!J$6</f>
        <v>2899.8417180806409</v>
      </c>
      <c r="CJ144" s="15">
        <f ca="1">(BC144*DCF!K$10-DCF!K$5*MAX(BC144*DCF!K$10,0)-MAX(BC144-BB144,0)/Inputs!$B$10)*DCF!K$6</f>
        <v>3088.1042902129793</v>
      </c>
      <c r="CK144" s="15">
        <f ca="1">(BD144*DCF!L$10-DCF!L$5*MAX(BD144*DCF!L$10,0)-MAX(BD144-BC144,0)/Inputs!$B$10)*DCF!L$6</f>
        <v>4091.5475806503182</v>
      </c>
      <c r="CL144" s="15">
        <f ca="1">(BE144*DCF!M$10-DCF!M$5*MAX(BE144*DCF!M$10,0)-MAX(BE144-BD144,0)/Inputs!$B$10)*DCF!M$6</f>
        <v>4914.6674965239517</v>
      </c>
      <c r="CM144" s="15">
        <f ca="1">(BF144*DCF!C$28-DCF!C$5*MAX(BF144*DCF!C$28,0)-MAX(BF144-Inputs!$B$13,0)/Inputs!$B$17)*DCF!C$6</f>
        <v>3848.7855403083081</v>
      </c>
      <c r="CN144" s="15">
        <f ca="1">(BG144*DCF!D$28-DCF!D$5*MAX(BG144*DCF!D$28,0)-MAX(BG144-BF144,0)/Inputs!$B$17)*DCF!D$6</f>
        <v>5306.1927404483131</v>
      </c>
      <c r="CO144" s="15">
        <f ca="1">(BH144*DCF!E$28-DCF!E$5*MAX(BH144*DCF!E$28,0)-MAX(BH144-BG144,0)/Inputs!$B$17)*DCF!E$6</f>
        <v>7260.5064696730178</v>
      </c>
      <c r="CP144" s="15">
        <f ca="1">(BI144*DCF!F$28-DCF!F$5*MAX(BI144*DCF!F$28,0)-MAX(BI144-BH144,0)/Inputs!$B$17)*DCF!F$6</f>
        <v>9823.5529674011796</v>
      </c>
      <c r="CQ144" s="15">
        <f ca="1">(BJ144*DCF!G$28-DCF!G$5*MAX(BJ144*DCF!G$28,0)-MAX(BJ144-BI144,0)/Inputs!$B$17)*DCF!G$6</f>
        <v>11053.240142724006</v>
      </c>
      <c r="CR144" s="15">
        <f ca="1">(BK144*DCF!H$28-DCF!H$5*MAX(BK144*DCF!H$28,0)-MAX(BK144-BJ144,0)/Inputs!$B$17)*DCF!H$6</f>
        <v>10972.201434446413</v>
      </c>
      <c r="CS144" s="15">
        <f ca="1">(BL144*DCF!I$28-DCF!I$5*MAX(BL144*DCF!I$28,0)-MAX(BL144-BK144,0)/Inputs!$B$17)*DCF!I$6</f>
        <v>11937.726291235453</v>
      </c>
      <c r="CT144" s="15">
        <f ca="1">(BM144*DCF!J$28-DCF!J$5*MAX(BM144*DCF!J$28,0)-MAX(BM144-BL144,0)/Inputs!$B$17)*DCF!J$6</f>
        <v>14642.170008400653</v>
      </c>
      <c r="CU144" s="15">
        <f ca="1">(BN144*DCF!K$28-DCF!K$5*MAX(BN144*DCF!K$28,0)-MAX(BN144-BM144,0)/Inputs!$B$17)*DCF!K$6</f>
        <v>16694.964975190098</v>
      </c>
      <c r="CV144" s="15">
        <f ca="1">(BO144*DCF!L$28-DCF!L$5*MAX(BO144*DCF!L$28,0)-MAX(BO144-BN144,0)/Inputs!$B$17)*DCF!L$6</f>
        <v>21075.049995581579</v>
      </c>
      <c r="CW144" s="15">
        <f ca="1">(BP144*DCF!M$28-DCF!M$5*MAX(BP144*DCF!M$28,0)-MAX(BP144-BO144,0)/Inputs!$B$17)*DCF!M$6</f>
        <v>25163.990585084463</v>
      </c>
      <c r="CX144" s="15">
        <f ca="1">(BQ144*DCF!C$46-DCF!C$5*MAX(BQ144*DCF!C$46,0)-MAX(BQ144-Inputs!$B$20,0)/Inputs!$B$24)*DCF!C$6</f>
        <v>-8497.616953418923</v>
      </c>
      <c r="CY144" s="15">
        <f ca="1">(BR144*DCF!D$46-DCF!D$5*MAX(BR144*DCF!D$46,0)-MAX(BR144-BQ144,0)/Inputs!$B$24)*DCF!D$6</f>
        <v>-4593.6445444990877</v>
      </c>
      <c r="CZ144" s="15">
        <f ca="1">(BS144*DCF!E$46-DCF!E$5*MAX(BS144*DCF!E$46,0)-MAX(BS144-BR144,0)/Inputs!$B$24)*DCF!E$6</f>
        <v>-2510.4157459726616</v>
      </c>
      <c r="DA144" s="15">
        <f ca="1">(BT144*DCF!F$46-DCF!F$5*MAX(BT144*DCF!F$46,0)-MAX(BT144-BS144,0)/Inputs!$B$24)*DCF!F$6</f>
        <v>-5361.9716926989868</v>
      </c>
      <c r="DB144" s="15">
        <f ca="1">(BU144*DCF!G$46-DCF!G$5*MAX(BU144*DCF!G$46,0)-MAX(BU144-BT144,0)/Inputs!$B$24)*DCF!G$6</f>
        <v>-2968.3341765193322</v>
      </c>
      <c r="DC144" s="15">
        <f ca="1">(BV144*DCF!H$46-DCF!H$5*MAX(BV144*DCF!H$46,0)-MAX(BV144-BU144,0)/Inputs!$B$24)*DCF!H$6</f>
        <v>-5248.9528116467272</v>
      </c>
      <c r="DD144" s="15">
        <f ca="1">(BW144*DCF!I$46-DCF!I$5*MAX(BW144*DCF!I$46,0)-MAX(BW144-BV144,0)/Inputs!$B$24)*DCF!I$6</f>
        <v>-815.26617965803473</v>
      </c>
      <c r="DE144" s="15">
        <f ca="1">(BX144*DCF!J$46-DCF!J$5*MAX(BX144*DCF!J$46,0)-MAX(BX144-BW144,0)/Inputs!$B$24)*DCF!J$6</f>
        <v>-1410.7397685188187</v>
      </c>
      <c r="DF144" s="15">
        <f ca="1">(BY144*DCF!K$46-DCF!K$5*MAX(BY144*DCF!K$46,0)-MAX(BY144-BX144,0)/Inputs!$B$24)*DCF!K$6</f>
        <v>-3453.959812304041</v>
      </c>
      <c r="DG144" s="15">
        <f ca="1">(BZ144*DCF!L$46-DCF!L$5*MAX(BZ144*DCF!L$46,0)-MAX(BZ144-BY144,0)/Inputs!$B$24)*DCF!L$6</f>
        <v>-10088.142090199879</v>
      </c>
      <c r="DH144" s="15">
        <f ca="1">(CA144*DCF!M$46-DCF!M$5*MAX(CA144*DCF!M$46,0)-MAX(CA144-BZ144,0)/Inputs!$B$24)*DCF!M$6</f>
        <v>7932.8043141109365</v>
      </c>
      <c r="DI144" s="15">
        <f ca="1">SUM(CB144:CL144)+BE144*DCF!M$10*(1+Inputs!$B$30)*(1-Inputs!$B$33)*(1-Inputs!$B$30/Inputs!$B$31)/(Inputs!$B$29-Inputs!$B$30)*DCF!M$6</f>
        <v>135369.76660166265</v>
      </c>
      <c r="DJ144" s="15">
        <f ca="1">SUM(CM144:CW144)+BP144*DCF!M$28*(1+Inputs!$B$30)*(1-Inputs!$B$33)*(1-Inputs!$B$30/Inputs!$B$31)/(Inputs!$B$29-Inputs!$B$30)*DCF!M$6</f>
        <v>650505.49578514439</v>
      </c>
      <c r="DK144" s="15">
        <f ca="1">SUM(CX144:DH144)+CA144*DCF!M$46*(1+Inputs!$B$30)*(1-Inputs!$B$33)*(1-Inputs!$B$30/Inputs!$B$31)/(Inputs!$B$29-Inputs!$B$30)*DCF!M$6</f>
        <v>441323.81503413228</v>
      </c>
      <c r="DM144" s="15">
        <f ca="1">DI144+DJ144+DK144+Inputs!$B$34+Inputs!$B$36-Inputs!$B$35</f>
        <v>1304050.0774209392</v>
      </c>
    </row>
    <row r="145" spans="1:117" x14ac:dyDescent="0.75">
      <c r="A145" s="11">
        <v>132</v>
      </c>
      <c r="C145" s="24">
        <f t="shared" ca="1" si="103"/>
        <v>0.46406833032678257</v>
      </c>
      <c r="D145" s="24">
        <f t="shared" ca="1" si="103"/>
        <v>-0.13043008114853974</v>
      </c>
      <c r="E145" s="24">
        <f t="shared" ca="1" si="103"/>
        <v>-0.42003029889208526</v>
      </c>
      <c r="F145" s="24">
        <f t="shared" ca="1" si="103"/>
        <v>1.5942788125313627</v>
      </c>
      <c r="G145" s="24">
        <f t="shared" ca="1" si="103"/>
        <v>0.15446476311964583</v>
      </c>
      <c r="H145" s="24">
        <f t="shared" ca="1" si="103"/>
        <v>-0.63636599645101899</v>
      </c>
      <c r="I145" s="24">
        <f t="shared" ca="1" si="103"/>
        <v>0.47888650370797647</v>
      </c>
      <c r="J145" s="24">
        <f t="shared" ca="1" si="103"/>
        <v>0.20945941593466952</v>
      </c>
      <c r="K145" s="24">
        <f t="shared" ca="1" si="103"/>
        <v>1.7745835705400281</v>
      </c>
      <c r="L145" s="24">
        <f t="shared" ca="1" si="103"/>
        <v>0.52445542495550435</v>
      </c>
      <c r="M145" s="24">
        <f t="shared" ca="1" si="103"/>
        <v>1.3282283526011296</v>
      </c>
      <c r="N145" s="24">
        <f ca="1">SQRT(Inputs!$B$38)*C145+SQRT(1-Inputs!$B$38)*_xlfn.NORM.S.INV(RAND())</f>
        <v>-1.1807972734784602</v>
      </c>
      <c r="O145" s="24">
        <f ca="1">SQRT(Inputs!$B$38)*D145+SQRT(1-Inputs!$B$38)*_xlfn.NORM.S.INV(RAND())</f>
        <v>-0.60518724060300511</v>
      </c>
      <c r="P145" s="24">
        <f ca="1">SQRT(Inputs!$B$38)*E145+SQRT(1-Inputs!$B$38)*_xlfn.NORM.S.INV(RAND())</f>
        <v>0.32437419702655046</v>
      </c>
      <c r="Q145" s="24">
        <f ca="1">SQRT(Inputs!$B$38)*F145+SQRT(1-Inputs!$B$38)*_xlfn.NORM.S.INV(RAND())</f>
        <v>0.79462141048349777</v>
      </c>
      <c r="R145" s="24">
        <f ca="1">SQRT(Inputs!$B$38)*G145+SQRT(1-Inputs!$B$38)*_xlfn.NORM.S.INV(RAND())</f>
        <v>0.57107573743699014</v>
      </c>
      <c r="S145" s="24">
        <f ca="1">SQRT(Inputs!$B$38)*H145+SQRT(1-Inputs!$B$38)*_xlfn.NORM.S.INV(RAND())</f>
        <v>-1.3134849896948906</v>
      </c>
      <c r="T145" s="24">
        <f ca="1">SQRT(Inputs!$B$38)*I145+SQRT(1-Inputs!$B$38)*_xlfn.NORM.S.INV(RAND())</f>
        <v>-2.4553299058487634</v>
      </c>
      <c r="U145" s="24">
        <f ca="1">SQRT(Inputs!$B$38)*J145+SQRT(1-Inputs!$B$38)*_xlfn.NORM.S.INV(RAND())</f>
        <v>0.55834205354299393</v>
      </c>
      <c r="V145" s="24">
        <f ca="1">SQRT(Inputs!$B$38)*K145+SQRT(1-Inputs!$B$38)*_xlfn.NORM.S.INV(RAND())</f>
        <v>1.0015743254175495</v>
      </c>
      <c r="W145" s="24">
        <f ca="1">SQRT(Inputs!$B$38)*L145+SQRT(1-Inputs!$B$38)*_xlfn.NORM.S.INV(RAND())</f>
        <v>0.41968705272753681</v>
      </c>
      <c r="X145" s="24">
        <f ca="1">SQRT(Inputs!$B$38)*M145+SQRT(1-Inputs!$B$38)*_xlfn.NORM.S.INV(RAND())</f>
        <v>-1.8921018605974615E-2</v>
      </c>
      <c r="Y145" s="24">
        <f ca="1">SQRT(Inputs!$B$38)*C145+SQRT(1-Inputs!$B$38)*_xlfn.NORM.S.INV(RAND())</f>
        <v>0.39240023694116172</v>
      </c>
      <c r="Z145" s="24">
        <f ca="1">SQRT(Inputs!$B$38)*D145+SQRT(1-Inputs!$B$38)*_xlfn.NORM.S.INV(RAND())</f>
        <v>0.60919496875924717</v>
      </c>
      <c r="AA145" s="24">
        <f ca="1">SQRT(Inputs!$B$38)*E145+SQRT(1-Inputs!$B$38)*_xlfn.NORM.S.INV(RAND())</f>
        <v>-0.83083642624955034</v>
      </c>
      <c r="AB145" s="24">
        <f ca="1">SQRT(Inputs!$B$38)*F145+SQRT(1-Inputs!$B$38)*_xlfn.NORM.S.INV(RAND())</f>
        <v>0.58577591632584469</v>
      </c>
      <c r="AC145" s="24">
        <f ca="1">SQRT(Inputs!$B$38)*G145+SQRT(1-Inputs!$B$38)*_xlfn.NORM.S.INV(RAND())</f>
        <v>0.20217176581229895</v>
      </c>
      <c r="AD145" s="24">
        <f ca="1">SQRT(Inputs!$B$38)*H145+SQRT(1-Inputs!$B$38)*_xlfn.NORM.S.INV(RAND())</f>
        <v>0.55126878258896084</v>
      </c>
      <c r="AE145" s="24">
        <f ca="1">SQRT(Inputs!$B$38)*I145+SQRT(1-Inputs!$B$38)*_xlfn.NORM.S.INV(RAND())</f>
        <v>1.0751738410935845</v>
      </c>
      <c r="AF145" s="24">
        <f ca="1">SQRT(Inputs!$B$38)*J145+SQRT(1-Inputs!$B$38)*_xlfn.NORM.S.INV(RAND())</f>
        <v>0.59166721913588738</v>
      </c>
      <c r="AG145" s="24">
        <f ca="1">SQRT(Inputs!$B$38)*K145+SQRT(1-Inputs!$B$38)*_xlfn.NORM.S.INV(RAND())</f>
        <v>0.42374498518840154</v>
      </c>
      <c r="AH145" s="24">
        <f ca="1">SQRT(Inputs!$B$38)*L145+SQRT(1-Inputs!$B$38)*_xlfn.NORM.S.INV(RAND())</f>
        <v>1.1515215739411959</v>
      </c>
      <c r="AI145" s="24">
        <f ca="1">SQRT(Inputs!$B$38)*M145+SQRT(1-Inputs!$B$38)*_xlfn.NORM.S.INV(RAND())</f>
        <v>0.79006008233189151</v>
      </c>
      <c r="AJ145" s="24">
        <f ca="1">SQRT(Inputs!$B$38)*C145+SQRT(1-Inputs!$B$38)*_xlfn.NORM.S.INV(RAND())</f>
        <v>-0.69222867877180283</v>
      </c>
      <c r="AK145" s="24">
        <f ca="1">SQRT(Inputs!$B$38)*D145+SQRT(1-Inputs!$B$38)*_xlfn.NORM.S.INV(RAND())</f>
        <v>1.3322328237870018</v>
      </c>
      <c r="AL145" s="24">
        <f ca="1">SQRT(Inputs!$B$38)*E145+SQRT(1-Inputs!$B$38)*_xlfn.NORM.S.INV(RAND())</f>
        <v>0.2121990418885977</v>
      </c>
      <c r="AM145" s="24">
        <f ca="1">SQRT(Inputs!$B$38)*F145+SQRT(1-Inputs!$B$38)*_xlfn.NORM.S.INV(RAND())</f>
        <v>1.8217939997084436</v>
      </c>
      <c r="AN145" s="24">
        <f ca="1">SQRT(Inputs!$B$38)*G145+SQRT(1-Inputs!$B$38)*_xlfn.NORM.S.INV(RAND())</f>
        <v>-0.15682041514101885</v>
      </c>
      <c r="AO145" s="24">
        <f ca="1">SQRT(Inputs!$B$38)*H145+SQRT(1-Inputs!$B$38)*_xlfn.NORM.S.INV(RAND())</f>
        <v>-2.4501243713046472</v>
      </c>
      <c r="AP145" s="24">
        <f ca="1">SQRT(Inputs!$B$38)*I145+SQRT(1-Inputs!$B$38)*_xlfn.NORM.S.INV(RAND())</f>
        <v>5.1702355626950247E-2</v>
      </c>
      <c r="AQ145" s="24">
        <f ca="1">SQRT(Inputs!$B$38)*J145+SQRT(1-Inputs!$B$38)*_xlfn.NORM.S.INV(RAND())</f>
        <v>-1.2080984077592738</v>
      </c>
      <c r="AR145" s="24">
        <f ca="1">SQRT(Inputs!$B$38)*K145+SQRT(1-Inputs!$B$38)*_xlfn.NORM.S.INV(RAND())</f>
        <v>-0.438060738947877</v>
      </c>
      <c r="AS145" s="24">
        <f ca="1">SQRT(Inputs!$B$38)*L145+SQRT(1-Inputs!$B$38)*_xlfn.NORM.S.INV(RAND())</f>
        <v>-0.32633225566303525</v>
      </c>
      <c r="AT145" s="24">
        <f ca="1">SQRT(Inputs!$B$38)*M145+SQRT(1-Inputs!$B$38)*_xlfn.NORM.S.INV(RAND())</f>
        <v>0.77070396859350865</v>
      </c>
      <c r="AU145" s="15">
        <f ca="1">Inputs!$B$6*EXP($B$8-0.5*C$5^2+C$5*N145)</f>
        <v>4098.896746304762</v>
      </c>
      <c r="AV145" s="15">
        <f t="shared" ca="1" si="73"/>
        <v>4564.5450104826223</v>
      </c>
      <c r="AW145" s="15">
        <f t="shared" ca="1" si="74"/>
        <v>5814.5676478498317</v>
      </c>
      <c r="AX145" s="15">
        <f t="shared" ca="1" si="75"/>
        <v>7839.9210106918417</v>
      </c>
      <c r="AY145" s="15">
        <f t="shared" ca="1" si="76"/>
        <v>10241.989579124249</v>
      </c>
      <c r="AZ145" s="15">
        <f t="shared" ca="1" si="77"/>
        <v>10839.367356587287</v>
      </c>
      <c r="BA145" s="15">
        <f t="shared" ca="1" si="78"/>
        <v>10258.69676702451</v>
      </c>
      <c r="BB145" s="15">
        <f t="shared" ca="1" si="79"/>
        <v>13282.388844601199</v>
      </c>
      <c r="BC145" s="15">
        <f t="shared" ca="1" si="80"/>
        <v>17918.862811883741</v>
      </c>
      <c r="BD145" s="15">
        <f t="shared" ca="1" si="81"/>
        <v>22831.167174123802</v>
      </c>
      <c r="BE145" s="15">
        <f t="shared" ca="1" si="82"/>
        <v>27928.49591516365</v>
      </c>
      <c r="BF145" s="15">
        <f ca="1">Inputs!$B$13*EXP($B$9-0.5*C$6^2+C$6*Y145)</f>
        <v>14949.926640835069</v>
      </c>
      <c r="BG145" s="15">
        <f t="shared" ca="1" si="83"/>
        <v>20337.006857342163</v>
      </c>
      <c r="BH145" s="15">
        <f t="shared" ca="1" si="84"/>
        <v>21649.453066923379</v>
      </c>
      <c r="BI145" s="15">
        <f t="shared" ca="1" si="85"/>
        <v>29002.718958198446</v>
      </c>
      <c r="BJ145" s="15">
        <f t="shared" ca="1" si="86"/>
        <v>36606.852296118574</v>
      </c>
      <c r="BK145" s="15">
        <f t="shared" ca="1" si="87"/>
        <v>48429.647132172482</v>
      </c>
      <c r="BL145" s="15">
        <f t="shared" ca="1" si="88"/>
        <v>68384.171200614859</v>
      </c>
      <c r="BM145" s="15">
        <f t="shared" ca="1" si="89"/>
        <v>90470.080729059875</v>
      </c>
      <c r="BN145" s="15">
        <f t="shared" ca="1" si="90"/>
        <v>117062.90011294585</v>
      </c>
      <c r="BO145" s="15">
        <f t="shared" ca="1" si="91"/>
        <v>164663.05763170027</v>
      </c>
      <c r="BP145" s="15">
        <f t="shared" ca="1" si="92"/>
        <v>221647.19245945584</v>
      </c>
      <c r="BQ145" s="15">
        <f ca="1">Inputs!$B$20*EXP($B$10-0.5*C$7^2+C$7*AJ145)</f>
        <v>3355.6714281311697</v>
      </c>
      <c r="BR145" s="15">
        <f t="shared" ca="1" si="93"/>
        <v>6951.2667701393366</v>
      </c>
      <c r="BS145" s="15">
        <f t="shared" ca="1" si="94"/>
        <v>10117.184251079412</v>
      </c>
      <c r="BT145" s="15">
        <f t="shared" ca="1" si="95"/>
        <v>22496.31773886185</v>
      </c>
      <c r="BU145" s="15">
        <f t="shared" ca="1" si="96"/>
        <v>30016.318073464874</v>
      </c>
      <c r="BV145" s="15">
        <f t="shared" ca="1" si="97"/>
        <v>24045.840405784133</v>
      </c>
      <c r="BW145" s="15">
        <f t="shared" ca="1" si="98"/>
        <v>33923.810402686075</v>
      </c>
      <c r="BX145" s="15">
        <f t="shared" ca="1" si="99"/>
        <v>37242.097513928806</v>
      </c>
      <c r="BY145" s="15">
        <f t="shared" ca="1" si="100"/>
        <v>47987.25244962384</v>
      </c>
      <c r="BZ145" s="15">
        <f t="shared" ca="1" si="101"/>
        <v>63412.253130257151</v>
      </c>
      <c r="CA145" s="15">
        <f t="shared" ca="1" si="102"/>
        <v>102149.05587070467</v>
      </c>
      <c r="CB145" s="15">
        <f ca="1">(AU145*DCF!C$10-DCF!C$5*MAX(AU145*DCF!C$10,0)-MAX(AU145-Inputs!$B$6,0)/Inputs!$B$10)*DCF!C$6</f>
        <v>1049.2300907384381</v>
      </c>
      <c r="CC145" s="15">
        <f ca="1">(AV145*DCF!D$10-DCF!D$5*MAX(AV145*DCF!D$10,0)-MAX(AV145-AU145,0)/Inputs!$B$10)*DCF!D$6</f>
        <v>999.04078018880898</v>
      </c>
      <c r="CD145" s="15">
        <f ca="1">(AW145*DCF!E$10-DCF!E$5*MAX(AW145*DCF!E$10,0)-MAX(AW145-AV145,0)/Inputs!$B$10)*DCF!E$6</f>
        <v>1060.9342462924285</v>
      </c>
      <c r="CE145" s="15">
        <f ca="1">(AX145*DCF!F$10-DCF!F$5*MAX(AX145*DCF!F$10,0)-MAX(AX145-AW145,0)/Inputs!$B$10)*DCF!F$6</f>
        <v>1290.0164418749957</v>
      </c>
      <c r="CF145" s="15">
        <f ca="1">(AY145*DCF!G$10-DCF!G$5*MAX(AY145*DCF!G$10,0)-MAX(AY145-AX145,0)/Inputs!$B$10)*DCF!G$6</f>
        <v>1648.5388911345888</v>
      </c>
      <c r="CG145" s="15">
        <f ca="1">(AZ145*DCF!H$10-DCF!H$5*MAX(AZ145*DCF!H$10,0)-MAX(AZ145-AY145,0)/Inputs!$B$10)*DCF!H$6</f>
        <v>1998.3958133625774</v>
      </c>
      <c r="CH145" s="15">
        <f ca="1">(BA145*DCF!I$10-DCF!I$5*MAX(BA145*DCF!I$10,0)-MAX(BA145-AZ145,0)/Inputs!$B$10)*DCF!I$6</f>
        <v>1873.8896609344552</v>
      </c>
      <c r="CI145" s="15">
        <f ca="1">(BB145*DCF!J$10-DCF!J$5*MAX(BB145*DCF!J$10,0)-MAX(BB145-BA145,0)/Inputs!$B$10)*DCF!J$6</f>
        <v>1821.0980372730612</v>
      </c>
      <c r="CJ145" s="15">
        <f ca="1">(BC145*DCF!K$10-DCF!K$5*MAX(BC145*DCF!K$10,0)-MAX(BC145-BB145,0)/Inputs!$B$10)*DCF!K$6</f>
        <v>2235.6133588028706</v>
      </c>
      <c r="CK145" s="15">
        <f ca="1">(BD145*DCF!L$10-DCF!L$5*MAX(BD145*DCF!L$10,0)-MAX(BD145-BC145,0)/Inputs!$B$10)*DCF!L$6</f>
        <v>2808.1336754073545</v>
      </c>
      <c r="CL145" s="15">
        <f ca="1">(BE145*DCF!M$10-DCF!M$5*MAX(BE145*DCF!M$10,0)-MAX(BE145-BD145,0)/Inputs!$B$10)*DCF!M$6</f>
        <v>3332.1416194940821</v>
      </c>
      <c r="CM145" s="15">
        <f ca="1">(BF145*DCF!C$28-DCF!C$5*MAX(BF145*DCF!C$28,0)-MAX(BF145-Inputs!$B$13,0)/Inputs!$B$17)*DCF!C$6</f>
        <v>3739.7727679813793</v>
      </c>
      <c r="CN145" s="15">
        <f ca="1">(BG145*DCF!D$28-DCF!D$5*MAX(BG145*DCF!D$28,0)-MAX(BG145-BF145,0)/Inputs!$B$17)*DCF!D$6</f>
        <v>4840.4063625781446</v>
      </c>
      <c r="CO145" s="15">
        <f ca="1">(BH145*DCF!E$28-DCF!E$5*MAX(BH145*DCF!E$28,0)-MAX(BH145-BG145,0)/Inputs!$B$17)*DCF!E$6</f>
        <v>5872.845525942168</v>
      </c>
      <c r="CP145" s="15">
        <f ca="1">(BI145*DCF!F$28-DCF!F$5*MAX(BI145*DCF!F$28,0)-MAX(BI145-BH145,0)/Inputs!$B$17)*DCF!F$6</f>
        <v>6534.6959577791076</v>
      </c>
      <c r="CQ145" s="15">
        <f ca="1">(BJ145*DCF!G$28-DCF!G$5*MAX(BJ145*DCF!G$28,0)-MAX(BJ145-BI145,0)/Inputs!$B$17)*DCF!G$6</f>
        <v>8218.9854558429106</v>
      </c>
      <c r="CR145" s="15">
        <f ca="1">(BK145*DCF!H$28-DCF!H$5*MAX(BK145*DCF!H$28,0)-MAX(BK145-BJ145,0)/Inputs!$B$17)*DCF!H$6</f>
        <v>10140.255519000251</v>
      </c>
      <c r="CS145" s="15">
        <f ca="1">(BL145*DCF!I$28-DCF!I$5*MAX(BL145*DCF!I$28,0)-MAX(BL145-BK145,0)/Inputs!$B$17)*DCF!I$6</f>
        <v>13216.659593038661</v>
      </c>
      <c r="CT145" s="15">
        <f ca="1">(BM145*DCF!J$28-DCF!J$5*MAX(BM145*DCF!J$28,0)-MAX(BM145-BL145,0)/Inputs!$B$17)*DCF!J$6</f>
        <v>17253.927317796981</v>
      </c>
      <c r="CU145" s="15">
        <f ca="1">(BN145*DCF!K$28-DCF!K$5*MAX(BN145*DCF!K$28,0)-MAX(BN145-BM145,0)/Inputs!$B$17)*DCF!K$6</f>
        <v>21464.455550297251</v>
      </c>
      <c r="CV145" s="15">
        <f ca="1">(BO145*DCF!L$28-DCF!L$5*MAX(BO145*DCF!L$28,0)-MAX(BO145-BN145,0)/Inputs!$B$17)*DCF!L$6</f>
        <v>27467.699058463051</v>
      </c>
      <c r="CW145" s="15">
        <f ca="1">(BP145*DCF!M$28-DCF!M$5*MAX(BP145*DCF!M$28,0)-MAX(BP145-BO145,0)/Inputs!$B$17)*DCF!M$6</f>
        <v>35746.604231398611</v>
      </c>
      <c r="CX145" s="15">
        <f ca="1">(BQ145*DCF!C$46-DCF!C$5*MAX(BQ145*DCF!C$46,0)-MAX(BQ145-Inputs!$B$20,0)/Inputs!$B$24)*DCF!C$6</f>
        <v>-846.42362226178034</v>
      </c>
      <c r="CY145" s="15">
        <f ca="1">(BR145*DCF!D$46-DCF!D$5*MAX(BR145*DCF!D$46,0)-MAX(BR145-BQ145,0)/Inputs!$B$24)*DCF!D$6</f>
        <v>-2720.6298183099384</v>
      </c>
      <c r="CZ145" s="15">
        <f ca="1">(BS145*DCF!E$46-DCF!E$5*MAX(BS145*DCF!E$46,0)-MAX(BS145-BR145,0)/Inputs!$B$24)*DCF!E$6</f>
        <v>-2444.292167686398</v>
      </c>
      <c r="DA145" s="15">
        <f ca="1">(BT145*DCF!F$46-DCF!F$5*MAX(BT145*DCF!F$46,0)-MAX(BT145-BS145,0)/Inputs!$B$24)*DCF!F$6</f>
        <v>-6145.9579274778025</v>
      </c>
      <c r="DB145" s="15">
        <f ca="1">(BU145*DCF!G$46-DCF!G$5*MAX(BU145*DCF!G$46,0)-MAX(BU145-BT145,0)/Inputs!$B$24)*DCF!G$6</f>
        <v>-3539.2691704836798</v>
      </c>
      <c r="DC145" s="15">
        <f ca="1">(BV145*DCF!H$46-DCF!H$5*MAX(BV145*DCF!H$46,0)-MAX(BV145-BU145,0)/Inputs!$B$24)*DCF!H$6</f>
        <v>0</v>
      </c>
      <c r="DD145" s="15">
        <f ca="1">(BW145*DCF!I$46-DCF!I$5*MAX(BW145*DCF!I$46,0)-MAX(BW145-BV145,0)/Inputs!$B$24)*DCF!I$6</f>
        <v>-2052.0995022918873</v>
      </c>
      <c r="DE145" s="15">
        <f ca="1">(BX145*DCF!J$46-DCF!J$5*MAX(BX145*DCF!J$46,0)-MAX(BX145-BW145,0)/Inputs!$B$24)*DCF!J$6</f>
        <v>682.2474449731094</v>
      </c>
      <c r="DF145" s="15">
        <f ca="1">(BY145*DCF!K$46-DCF!K$5*MAX(BY145*DCF!K$46,0)-MAX(BY145-BX145,0)/Inputs!$B$24)*DCF!K$6</f>
        <v>108.91511672165112</v>
      </c>
      <c r="DG145" s="15">
        <f ca="1">(BZ145*DCF!L$46-DCF!L$5*MAX(BZ145*DCF!L$46,0)-MAX(BZ145-BY145,0)/Inputs!$B$24)*DCF!L$6</f>
        <v>892.66714534355469</v>
      </c>
      <c r="DH145" s="15">
        <f ca="1">(CA145*DCF!M$46-DCF!M$5*MAX(CA145*DCF!M$46,0)-MAX(CA145-BZ145,0)/Inputs!$B$24)*DCF!M$6</f>
        <v>-90.083735239916649</v>
      </c>
      <c r="DI145" s="15">
        <f ca="1">SUM(CB145:CL145)+BE145*DCF!M$10*(1+Inputs!$B$30)*(1-Inputs!$B$33)*(1-Inputs!$B$30/Inputs!$B$31)/(Inputs!$B$29-Inputs!$B$30)*DCF!M$6</f>
        <v>97842.406063529183</v>
      </c>
      <c r="DJ145" s="15">
        <f ca="1">SUM(CM145:CW145)+BP145*DCF!M$28*(1+Inputs!$B$30)*(1-Inputs!$B$33)*(1-Inputs!$B$30/Inputs!$B$31)/(Inputs!$B$29-Inputs!$B$30)*DCF!M$6</f>
        <v>976959.06413392699</v>
      </c>
      <c r="DK145" s="15">
        <f ca="1">SUM(CX145:DH145)+CA145*DCF!M$46*(1+Inputs!$B$30)*(1-Inputs!$B$33)*(1-Inputs!$B$30/Inputs!$B$31)/(Inputs!$B$29-Inputs!$B$30)*DCF!M$6</f>
        <v>141779.61446861783</v>
      </c>
      <c r="DM145" s="15">
        <f ca="1">DI145+DJ145+DK145+Inputs!$B$34+Inputs!$B$36-Inputs!$B$35</f>
        <v>1293432.084666074</v>
      </c>
    </row>
    <row r="146" spans="1:117" x14ac:dyDescent="0.75">
      <c r="A146" s="11">
        <v>133</v>
      </c>
      <c r="C146" s="24">
        <f t="shared" ca="1" si="103"/>
        <v>-0.89815074690273955</v>
      </c>
      <c r="D146" s="24">
        <f t="shared" ca="1" si="103"/>
        <v>-1.4972438137570809</v>
      </c>
      <c r="E146" s="24">
        <f t="shared" ca="1" si="103"/>
        <v>-0.92054245761176268</v>
      </c>
      <c r="F146" s="24">
        <f t="shared" ca="1" si="103"/>
        <v>0.76826166184717504</v>
      </c>
      <c r="G146" s="24">
        <f t="shared" ca="1" si="103"/>
        <v>-0.89078538192496393</v>
      </c>
      <c r="H146" s="24">
        <f t="shared" ca="1" si="103"/>
        <v>0.56937659611221392</v>
      </c>
      <c r="I146" s="24">
        <f t="shared" ca="1" si="103"/>
        <v>-0.58279337293951328</v>
      </c>
      <c r="J146" s="24">
        <f t="shared" ca="1" si="103"/>
        <v>1.927984723911947</v>
      </c>
      <c r="K146" s="24">
        <f t="shared" ca="1" si="103"/>
        <v>-6.8457979912837932E-2</v>
      </c>
      <c r="L146" s="24">
        <f t="shared" ca="1" si="103"/>
        <v>2.0908140555625732</v>
      </c>
      <c r="M146" s="24">
        <f t="shared" ca="1" si="103"/>
        <v>0.85666422097993933</v>
      </c>
      <c r="N146" s="24">
        <f ca="1">SQRT(Inputs!$B$38)*C146+SQRT(1-Inputs!$B$38)*_xlfn.NORM.S.INV(RAND())</f>
        <v>-1.3835562124846987</v>
      </c>
      <c r="O146" s="24">
        <f ca="1">SQRT(Inputs!$B$38)*D146+SQRT(1-Inputs!$B$38)*_xlfn.NORM.S.INV(RAND())</f>
        <v>-0.42077198861062209</v>
      </c>
      <c r="P146" s="24">
        <f ca="1">SQRT(Inputs!$B$38)*E146+SQRT(1-Inputs!$B$38)*_xlfn.NORM.S.INV(RAND())</f>
        <v>-0.31759760881738075</v>
      </c>
      <c r="Q146" s="24">
        <f ca="1">SQRT(Inputs!$B$38)*F146+SQRT(1-Inputs!$B$38)*_xlfn.NORM.S.INV(RAND())</f>
        <v>2.2181729665573173</v>
      </c>
      <c r="R146" s="24">
        <f ca="1">SQRT(Inputs!$B$38)*G146+SQRT(1-Inputs!$B$38)*_xlfn.NORM.S.INV(RAND())</f>
        <v>0.2968351988134415</v>
      </c>
      <c r="S146" s="24">
        <f ca="1">SQRT(Inputs!$B$38)*H146+SQRT(1-Inputs!$B$38)*_xlfn.NORM.S.INV(RAND())</f>
        <v>-0.57968519723329881</v>
      </c>
      <c r="T146" s="24">
        <f ca="1">SQRT(Inputs!$B$38)*I146+SQRT(1-Inputs!$B$38)*_xlfn.NORM.S.INV(RAND())</f>
        <v>-0.83593199932355611</v>
      </c>
      <c r="U146" s="24">
        <f ca="1">SQRT(Inputs!$B$38)*J146+SQRT(1-Inputs!$B$38)*_xlfn.NORM.S.INV(RAND())</f>
        <v>3.0889239977739029</v>
      </c>
      <c r="V146" s="24">
        <f ca="1">SQRT(Inputs!$B$38)*K146+SQRT(1-Inputs!$B$38)*_xlfn.NORM.S.INV(RAND())</f>
        <v>-5.2937682495051736E-2</v>
      </c>
      <c r="W146" s="24">
        <f ca="1">SQRT(Inputs!$B$38)*L146+SQRT(1-Inputs!$B$38)*_xlfn.NORM.S.INV(RAND())</f>
        <v>0.12825230554155342</v>
      </c>
      <c r="X146" s="24">
        <f ca="1">SQRT(Inputs!$B$38)*M146+SQRT(1-Inputs!$B$38)*_xlfn.NORM.S.INV(RAND())</f>
        <v>0.85277906230329625</v>
      </c>
      <c r="Y146" s="24">
        <f ca="1">SQRT(Inputs!$B$38)*C146+SQRT(1-Inputs!$B$38)*_xlfn.NORM.S.INV(RAND())</f>
        <v>0.47723991401489674</v>
      </c>
      <c r="Z146" s="24">
        <f ca="1">SQRT(Inputs!$B$38)*D146+SQRT(1-Inputs!$B$38)*_xlfn.NORM.S.INV(RAND())</f>
        <v>-0.69156634164424857</v>
      </c>
      <c r="AA146" s="24">
        <f ca="1">SQRT(Inputs!$B$38)*E146+SQRT(1-Inputs!$B$38)*_xlfn.NORM.S.INV(RAND())</f>
        <v>0.63218163873501465</v>
      </c>
      <c r="AB146" s="24">
        <f ca="1">SQRT(Inputs!$B$38)*F146+SQRT(1-Inputs!$B$38)*_xlfn.NORM.S.INV(RAND())</f>
        <v>-0.12686540439716509</v>
      </c>
      <c r="AC146" s="24">
        <f ca="1">SQRT(Inputs!$B$38)*G146+SQRT(1-Inputs!$B$38)*_xlfn.NORM.S.INV(RAND())</f>
        <v>-0.31892030925236897</v>
      </c>
      <c r="AD146" s="24">
        <f ca="1">SQRT(Inputs!$B$38)*H146+SQRT(1-Inputs!$B$38)*_xlfn.NORM.S.INV(RAND())</f>
        <v>0.40754532044962144</v>
      </c>
      <c r="AE146" s="24">
        <f ca="1">SQRT(Inputs!$B$38)*I146+SQRT(1-Inputs!$B$38)*_xlfn.NORM.S.INV(RAND())</f>
        <v>-0.52125137025332813</v>
      </c>
      <c r="AF146" s="24">
        <f ca="1">SQRT(Inputs!$B$38)*J146+SQRT(1-Inputs!$B$38)*_xlfn.NORM.S.INV(RAND())</f>
        <v>-0.63302530681441116</v>
      </c>
      <c r="AG146" s="24">
        <f ca="1">SQRT(Inputs!$B$38)*K146+SQRT(1-Inputs!$B$38)*_xlfn.NORM.S.INV(RAND())</f>
        <v>-1.1631824562258493</v>
      </c>
      <c r="AH146" s="24">
        <f ca="1">SQRT(Inputs!$B$38)*L146+SQRT(1-Inputs!$B$38)*_xlfn.NORM.S.INV(RAND())</f>
        <v>0.99150266399410014</v>
      </c>
      <c r="AI146" s="24">
        <f ca="1">SQRT(Inputs!$B$38)*M146+SQRT(1-Inputs!$B$38)*_xlfn.NORM.S.INV(RAND())</f>
        <v>0.89936273377949871</v>
      </c>
      <c r="AJ146" s="24">
        <f ca="1">SQRT(Inputs!$B$38)*C146+SQRT(1-Inputs!$B$38)*_xlfn.NORM.S.INV(RAND())</f>
        <v>-1.3165438475666758</v>
      </c>
      <c r="AK146" s="24">
        <f ca="1">SQRT(Inputs!$B$38)*D146+SQRT(1-Inputs!$B$38)*_xlfn.NORM.S.INV(RAND())</f>
        <v>0.55139296276665939</v>
      </c>
      <c r="AL146" s="24">
        <f ca="1">SQRT(Inputs!$B$38)*E146+SQRT(1-Inputs!$B$38)*_xlfn.NORM.S.INV(RAND())</f>
        <v>-1.6352628469475263</v>
      </c>
      <c r="AM146" s="24">
        <f ca="1">SQRT(Inputs!$B$38)*F146+SQRT(1-Inputs!$B$38)*_xlfn.NORM.S.INV(RAND())</f>
        <v>1.7149999299795091</v>
      </c>
      <c r="AN146" s="24">
        <f ca="1">SQRT(Inputs!$B$38)*G146+SQRT(1-Inputs!$B$38)*_xlfn.NORM.S.INV(RAND())</f>
        <v>-0.66888667988355266</v>
      </c>
      <c r="AO146" s="24">
        <f ca="1">SQRT(Inputs!$B$38)*H146+SQRT(1-Inputs!$B$38)*_xlfn.NORM.S.INV(RAND())</f>
        <v>0.57180880593749028</v>
      </c>
      <c r="AP146" s="24">
        <f ca="1">SQRT(Inputs!$B$38)*I146+SQRT(1-Inputs!$B$38)*_xlfn.NORM.S.INV(RAND())</f>
        <v>1.1328328981035602</v>
      </c>
      <c r="AQ146" s="24">
        <f ca="1">SQRT(Inputs!$B$38)*J146+SQRT(1-Inputs!$B$38)*_xlfn.NORM.S.INV(RAND())</f>
        <v>2.297992950935015</v>
      </c>
      <c r="AR146" s="24">
        <f ca="1">SQRT(Inputs!$B$38)*K146+SQRT(1-Inputs!$B$38)*_xlfn.NORM.S.INV(RAND())</f>
        <v>0.39609519093544326</v>
      </c>
      <c r="AS146" s="24">
        <f ca="1">SQRT(Inputs!$B$38)*L146+SQRT(1-Inputs!$B$38)*_xlfn.NORM.S.INV(RAND())</f>
        <v>1.803589704674526</v>
      </c>
      <c r="AT146" s="24">
        <f ca="1">SQRT(Inputs!$B$38)*M146+SQRT(1-Inputs!$B$38)*_xlfn.NORM.S.INV(RAND())</f>
        <v>0.84878942621700526</v>
      </c>
      <c r="AU146" s="15">
        <f ca="1">Inputs!$B$6*EXP($B$8-0.5*C$5^2+C$5*N146)</f>
        <v>3966.5497579520252</v>
      </c>
      <c r="AV146" s="15">
        <f t="shared" ca="1" si="73"/>
        <v>4538.5726626714704</v>
      </c>
      <c r="AW146" s="15">
        <f t="shared" ca="1" si="74"/>
        <v>5301.9265739224802</v>
      </c>
      <c r="AX146" s="15">
        <f t="shared" ca="1" si="75"/>
        <v>8540.1707798119442</v>
      </c>
      <c r="AY146" s="15">
        <f t="shared" ca="1" si="76"/>
        <v>10805.120616980366</v>
      </c>
      <c r="AZ146" s="15">
        <f t="shared" ca="1" si="77"/>
        <v>12397.743722335781</v>
      </c>
      <c r="BA146" s="15">
        <f t="shared" ca="1" si="78"/>
        <v>13900.730183775406</v>
      </c>
      <c r="BB146" s="15">
        <f t="shared" ca="1" si="79"/>
        <v>23191.659126903982</v>
      </c>
      <c r="BC146" s="15">
        <f t="shared" ca="1" si="80"/>
        <v>28259.1048821361</v>
      </c>
      <c r="BD146" s="15">
        <f t="shared" ca="1" si="81"/>
        <v>35037.868005904442</v>
      </c>
      <c r="BE146" s="15">
        <f t="shared" ca="1" si="82"/>
        <v>46402.116901503447</v>
      </c>
      <c r="BF146" s="15">
        <f ca="1">Inputs!$B$13*EXP($B$9-0.5*C$6^2+C$6*Y146)</f>
        <v>15203.499975446635</v>
      </c>
      <c r="BG146" s="15">
        <f t="shared" ca="1" si="83"/>
        <v>16355.33587834372</v>
      </c>
      <c r="BH146" s="15">
        <f t="shared" ca="1" si="84"/>
        <v>22192.281137089423</v>
      </c>
      <c r="BI146" s="15">
        <f t="shared" ca="1" si="85"/>
        <v>26641.350653297577</v>
      </c>
      <c r="BJ146" s="15">
        <f t="shared" ca="1" si="86"/>
        <v>31193.112306354349</v>
      </c>
      <c r="BK146" s="15">
        <f t="shared" ca="1" si="87"/>
        <v>40467.818365611813</v>
      </c>
      <c r="BL146" s="15">
        <f t="shared" ca="1" si="88"/>
        <v>46462.842541447812</v>
      </c>
      <c r="BM146" s="15">
        <f t="shared" ca="1" si="89"/>
        <v>52793.608399856312</v>
      </c>
      <c r="BN146" s="15">
        <f t="shared" ca="1" si="90"/>
        <v>56481.407148349688</v>
      </c>
      <c r="BO146" s="15">
        <f t="shared" ca="1" si="91"/>
        <v>77983.774386260207</v>
      </c>
      <c r="BP146" s="15">
        <f t="shared" ca="1" si="92"/>
        <v>106279.23920722638</v>
      </c>
      <c r="BQ146" s="15">
        <f ca="1">Inputs!$B$20*EXP($B$10-0.5*C$7^2+C$7*AJ146)</f>
        <v>2689.1310067761392</v>
      </c>
      <c r="BR146" s="15">
        <f t="shared" ca="1" si="93"/>
        <v>4347.1088745901116</v>
      </c>
      <c r="BS146" s="15">
        <f t="shared" ca="1" si="94"/>
        <v>3721.8693140764367</v>
      </c>
      <c r="BT146" s="15">
        <f t="shared" ca="1" si="95"/>
        <v>8047.2206335237461</v>
      </c>
      <c r="BU146" s="15">
        <f t="shared" ca="1" si="96"/>
        <v>9485.9494274189401</v>
      </c>
      <c r="BV146" s="15">
        <f t="shared" ca="1" si="97"/>
        <v>15012.29788365475</v>
      </c>
      <c r="BW146" s="15">
        <f t="shared" ca="1" si="98"/>
        <v>26624.858166613853</v>
      </c>
      <c r="BX146" s="15">
        <f t="shared" ca="1" si="99"/>
        <v>59030.162699118402</v>
      </c>
      <c r="BY146" s="15">
        <f t="shared" ca="1" si="100"/>
        <v>89222.997291306077</v>
      </c>
      <c r="BZ146" s="15">
        <f t="shared" ca="1" si="101"/>
        <v>174410.58852575312</v>
      </c>
      <c r="CA146" s="15">
        <f t="shared" ca="1" si="102"/>
        <v>284878.86076616083</v>
      </c>
      <c r="CB146" s="15">
        <f ca="1">(AU146*DCF!C$10-DCF!C$5*MAX(AU146*DCF!C$10,0)-MAX(AU146-Inputs!$B$6,0)/Inputs!$B$10)*DCF!C$6</f>
        <v>1018.6461358052504</v>
      </c>
      <c r="CC146" s="15">
        <f ca="1">(AV146*DCF!D$10-DCF!D$5*MAX(AV146*DCF!D$10,0)-MAX(AV146-AU146,0)/Inputs!$B$10)*DCF!D$6</f>
        <v>966.77352429277323</v>
      </c>
      <c r="CD146" s="15">
        <f ca="1">(AW146*DCF!E$10-DCF!E$5*MAX(AW146*DCF!E$10,0)-MAX(AW146-AV146,0)/Inputs!$B$10)*DCF!E$6</f>
        <v>1052.1915337713326</v>
      </c>
      <c r="CE146" s="15">
        <f ca="1">(AX146*DCF!F$10-DCF!F$5*MAX(AX146*DCF!F$10,0)-MAX(AX146-AW146,0)/Inputs!$B$10)*DCF!F$6</f>
        <v>1190.5073371501744</v>
      </c>
      <c r="CF146" s="15">
        <f ca="1">(AY146*DCF!G$10-DCF!G$5*MAX(AY146*DCF!G$10,0)-MAX(AY146-AX146,0)/Inputs!$B$10)*DCF!G$6</f>
        <v>1790.922914599973</v>
      </c>
      <c r="CG146" s="15">
        <f ca="1">(AZ146*DCF!H$10-DCF!H$5*MAX(AZ146*DCF!H$10,0)-MAX(AZ146-AY146,0)/Inputs!$B$10)*DCF!H$6</f>
        <v>2124.2320524688657</v>
      </c>
      <c r="CH146" s="15">
        <f ca="1">(BA146*DCF!I$10-DCF!I$5*MAX(BA146*DCF!I$10,0)-MAX(BA146-AZ146,0)/Inputs!$B$10)*DCF!I$6</f>
        <v>2292.6138648300353</v>
      </c>
      <c r="CI146" s="15">
        <f ca="1">(BB146*DCF!J$10-DCF!J$5*MAX(BB146*DCF!J$10,0)-MAX(BB146-BA146,0)/Inputs!$B$10)*DCF!J$6</f>
        <v>2571.8553392366957</v>
      </c>
      <c r="CJ146" s="15">
        <f ca="1">(BC146*DCF!K$10-DCF!K$5*MAX(BC146*DCF!K$10,0)-MAX(BC146-BB146,0)/Inputs!$B$10)*DCF!K$6</f>
        <v>3839.8967771542852</v>
      </c>
      <c r="CK146" s="15">
        <f ca="1">(BD146*DCF!L$10-DCF!L$5*MAX(BD146*DCF!L$10,0)-MAX(BD146-BC146,0)/Inputs!$B$10)*DCF!L$6</f>
        <v>4407.7729445966525</v>
      </c>
      <c r="CL146" s="15">
        <f ca="1">(BE146*DCF!M$10-DCF!M$5*MAX(BE146*DCF!M$10,0)-MAX(BE146-BD146,0)/Inputs!$B$10)*DCF!M$6</f>
        <v>5190.3579054182874</v>
      </c>
      <c r="CM146" s="15">
        <f ca="1">(BF146*DCF!C$28-DCF!C$5*MAX(BF146*DCF!C$28,0)-MAX(BF146-Inputs!$B$13,0)/Inputs!$B$17)*DCF!C$6</f>
        <v>3758.5997156965122</v>
      </c>
      <c r="CN146" s="15">
        <f ca="1">(BG146*DCF!D$28-DCF!D$5*MAX(BG146*DCF!D$28,0)-MAX(BG146-BF146,0)/Inputs!$B$17)*DCF!D$6</f>
        <v>4571.28422320752</v>
      </c>
      <c r="CO146" s="15">
        <f ca="1">(BH146*DCF!E$28-DCF!E$5*MAX(BH146*DCF!E$28,0)-MAX(BH146-BG146,0)/Inputs!$B$17)*DCF!E$6</f>
        <v>5134.8676174045559</v>
      </c>
      <c r="CP146" s="15">
        <f ca="1">(BI146*DCF!F$28-DCF!F$5*MAX(BI146*DCF!F$28,0)-MAX(BI146-BH146,0)/Inputs!$B$17)*DCF!F$6</f>
        <v>6422.4015178826548</v>
      </c>
      <c r="CQ146" s="15">
        <f ca="1">(BJ146*DCF!G$28-DCF!G$5*MAX(BJ146*DCF!G$28,0)-MAX(BJ146-BI146,0)/Inputs!$B$17)*DCF!G$6</f>
        <v>7327.7283052152652</v>
      </c>
      <c r="CR146" s="15">
        <f ca="1">(BK146*DCF!H$28-DCF!H$5*MAX(BK146*DCF!H$28,0)-MAX(BK146-BJ146,0)/Inputs!$B$17)*DCF!H$6</f>
        <v>8567.1089118324162</v>
      </c>
      <c r="CS146" s="15">
        <f ca="1">(BL146*DCF!I$28-DCF!I$5*MAX(BL146*DCF!I$28,0)-MAX(BL146-BK146,0)/Inputs!$B$17)*DCF!I$6</f>
        <v>10065.408775771135</v>
      </c>
      <c r="CT146" s="15">
        <f ca="1">(BM146*DCF!J$28-DCF!J$5*MAX(BM146*DCF!J$28,0)-MAX(BM146-BL146,0)/Inputs!$B$17)*DCF!J$6</f>
        <v>10937.94957182886</v>
      </c>
      <c r="CU146" s="15">
        <f ca="1">(BN146*DCF!K$28-DCF!K$5*MAX(BN146*DCF!K$28,0)-MAX(BN146-BM146,0)/Inputs!$B$17)*DCF!K$6</f>
        <v>11476.219940412406</v>
      </c>
      <c r="CV146" s="15">
        <f ca="1">(BO146*DCF!L$28-DCF!L$5*MAX(BO146*DCF!L$28,0)-MAX(BO146-BN146,0)/Inputs!$B$17)*DCF!L$6</f>
        <v>13126.371151767185</v>
      </c>
      <c r="CW146" s="15">
        <f ca="1">(BP146*DCF!M$28-DCF!M$5*MAX(BP146*DCF!M$28,0)-MAX(BP146-BO146,0)/Inputs!$B$17)*DCF!M$6</f>
        <v>17038.829207319006</v>
      </c>
      <c r="CX146" s="15">
        <f ca="1">(BQ146*DCF!C$46-DCF!C$5*MAX(BQ146*DCF!C$46,0)-MAX(BQ146-Inputs!$B$20,0)/Inputs!$B$24)*DCF!C$6</f>
        <v>-621.0464218882538</v>
      </c>
      <c r="CY146" s="15">
        <f ca="1">(BR146*DCF!D$46-DCF!D$5*MAX(BR146*DCF!D$46,0)-MAX(BR146-BQ146,0)/Inputs!$B$24)*DCF!D$6</f>
        <v>-1449.395502733501</v>
      </c>
      <c r="CZ146" s="15">
        <f ca="1">(BS146*DCF!E$46-DCF!E$5*MAX(BS146*DCF!E$46,0)-MAX(BS146-BR146,0)/Inputs!$B$24)*DCF!E$6</f>
        <v>-440.11752665020128</v>
      </c>
      <c r="DA146" s="15">
        <f ca="1">(BT146*DCF!F$46-DCF!F$5*MAX(BT146*DCF!F$46,0)-MAX(BT146-BS146,0)/Inputs!$B$24)*DCF!F$6</f>
        <v>-2161.0466351396881</v>
      </c>
      <c r="DB146" s="15">
        <f ca="1">(BU146*DCF!G$46-DCF!G$5*MAX(BU146*DCF!G$46,0)-MAX(BU146-BT146,0)/Inputs!$B$24)*DCF!G$6</f>
        <v>-803.04853724699717</v>
      </c>
      <c r="DC146" s="15">
        <f ca="1">(BV146*DCF!H$46-DCF!H$5*MAX(BV146*DCF!H$46,0)-MAX(BV146-BU146,0)/Inputs!$B$24)*DCF!H$6</f>
        <v>-1717.2789222765002</v>
      </c>
      <c r="DD146" s="15">
        <f ca="1">(BW146*DCF!I$46-DCF!I$5*MAX(BW146*DCF!I$46,0)-MAX(BW146-BV146,0)/Inputs!$B$24)*DCF!I$6</f>
        <v>-2718.6054006121121</v>
      </c>
      <c r="DE146" s="15">
        <f ca="1">(BX146*DCF!J$46-DCF!J$5*MAX(BX146*DCF!J$46,0)-MAX(BX146-BW146,0)/Inputs!$B$24)*DCF!J$6</f>
        <v>-6117.2052949946783</v>
      </c>
      <c r="DF146" s="15">
        <f ca="1">(BY146*DCF!K$46-DCF!K$5*MAX(BY146*DCF!K$46,0)-MAX(BY146-BX146,0)/Inputs!$B$24)*DCF!K$6</f>
        <v>-2299.7251096380487</v>
      </c>
      <c r="DG146" s="15">
        <f ca="1">(BZ146*DCF!L$46-DCF!L$5*MAX(BZ146*DCF!L$46,0)-MAX(BZ146-BY146,0)/Inputs!$B$24)*DCF!L$6</f>
        <v>-7222.0373822769998</v>
      </c>
      <c r="DH146" s="15">
        <f ca="1">(CA146*DCF!M$46-DCF!M$5*MAX(CA146*DCF!M$46,0)-MAX(CA146-BZ146,0)/Inputs!$B$24)*DCF!M$6</f>
        <v>-760.69267546681294</v>
      </c>
      <c r="DI146" s="15">
        <f ca="1">SUM(CB146:CL146)+BE146*DCF!M$10*(1+Inputs!$B$30)*(1-Inputs!$B$33)*(1-Inputs!$B$30/Inputs!$B$31)/(Inputs!$B$29-Inputs!$B$30)*DCF!M$6</f>
        <v>155583.47527068111</v>
      </c>
      <c r="DJ146" s="15">
        <f ca="1">SUM(CM146:CW146)+BP146*DCF!M$28*(1+Inputs!$B$30)*(1-Inputs!$B$33)*(1-Inputs!$B$30/Inputs!$B$31)/(Inputs!$B$29-Inputs!$B$30)*DCF!M$6</f>
        <v>492795.47308654542</v>
      </c>
      <c r="DK146" s="15">
        <f ca="1">SUM(CX146:DH146)+CA146*DCF!M$46*(1+Inputs!$B$30)*(1-Inputs!$B$33)*(1-Inputs!$B$30/Inputs!$B$31)/(Inputs!$B$29-Inputs!$B$30)*DCF!M$6</f>
        <v>414146.26539394696</v>
      </c>
      <c r="DM146" s="15">
        <f ca="1">DI146+DJ146+DK146+Inputs!$B$34+Inputs!$B$36-Inputs!$B$35</f>
        <v>1139376.2137511736</v>
      </c>
    </row>
    <row r="147" spans="1:117" x14ac:dyDescent="0.75">
      <c r="A147" s="11">
        <v>134</v>
      </c>
      <c r="C147" s="24">
        <f t="shared" ca="1" si="103"/>
        <v>-1.3588185153143095</v>
      </c>
      <c r="D147" s="24">
        <f t="shared" ca="1" si="103"/>
        <v>-0.25379292155373229</v>
      </c>
      <c r="E147" s="24">
        <f t="shared" ca="1" si="103"/>
        <v>3.6135200719748746E-2</v>
      </c>
      <c r="F147" s="24">
        <f t="shared" ca="1" si="103"/>
        <v>-0.37346201452826422</v>
      </c>
      <c r="G147" s="24">
        <f t="shared" ca="1" si="103"/>
        <v>-0.82439264935745715</v>
      </c>
      <c r="H147" s="24">
        <f t="shared" ca="1" si="103"/>
        <v>1.2550765934132342</v>
      </c>
      <c r="I147" s="24">
        <f t="shared" ca="1" si="103"/>
        <v>-2.4900328890003123</v>
      </c>
      <c r="J147" s="24">
        <f t="shared" ca="1" si="103"/>
        <v>-0.41832060653795333</v>
      </c>
      <c r="K147" s="24">
        <f t="shared" ca="1" si="103"/>
        <v>-0.81195002352357526</v>
      </c>
      <c r="L147" s="24">
        <f t="shared" ca="1" si="103"/>
        <v>1.813908071436626</v>
      </c>
      <c r="M147" s="24">
        <f t="shared" ca="1" si="103"/>
        <v>0.72204142691517947</v>
      </c>
      <c r="N147" s="24">
        <f ca="1">SQRT(Inputs!$B$38)*C147+SQRT(1-Inputs!$B$38)*_xlfn.NORM.S.INV(RAND())</f>
        <v>-1.5659164553937919</v>
      </c>
      <c r="O147" s="24">
        <f ca="1">SQRT(Inputs!$B$38)*D147+SQRT(1-Inputs!$B$38)*_xlfn.NORM.S.INV(RAND())</f>
        <v>0.47141977344765185</v>
      </c>
      <c r="P147" s="24">
        <f ca="1">SQRT(Inputs!$B$38)*E147+SQRT(1-Inputs!$B$38)*_xlfn.NORM.S.INV(RAND())</f>
        <v>-3.2120681008317602E-2</v>
      </c>
      <c r="Q147" s="24">
        <f ca="1">SQRT(Inputs!$B$38)*F147+SQRT(1-Inputs!$B$38)*_xlfn.NORM.S.INV(RAND())</f>
        <v>-1.7037596097558366E-2</v>
      </c>
      <c r="R147" s="24">
        <f ca="1">SQRT(Inputs!$B$38)*G147+SQRT(1-Inputs!$B$38)*_xlfn.NORM.S.INV(RAND())</f>
        <v>-1.7225662581381358</v>
      </c>
      <c r="S147" s="24">
        <f ca="1">SQRT(Inputs!$B$38)*H147+SQRT(1-Inputs!$B$38)*_xlfn.NORM.S.INV(RAND())</f>
        <v>-0.1359349770668149</v>
      </c>
      <c r="T147" s="24">
        <f ca="1">SQRT(Inputs!$B$38)*I147+SQRT(1-Inputs!$B$38)*_xlfn.NORM.S.INV(RAND())</f>
        <v>-0.91860464529786556</v>
      </c>
      <c r="U147" s="24">
        <f ca="1">SQRT(Inputs!$B$38)*J147+SQRT(1-Inputs!$B$38)*_xlfn.NORM.S.INV(RAND())</f>
        <v>1.4515097997715403</v>
      </c>
      <c r="V147" s="24">
        <f ca="1">SQRT(Inputs!$B$38)*K147+SQRT(1-Inputs!$B$38)*_xlfn.NORM.S.INV(RAND())</f>
        <v>-0.23131378347941306</v>
      </c>
      <c r="W147" s="24">
        <f ca="1">SQRT(Inputs!$B$38)*L147+SQRT(1-Inputs!$B$38)*_xlfn.NORM.S.INV(RAND())</f>
        <v>1.8784611588212026</v>
      </c>
      <c r="X147" s="24">
        <f ca="1">SQRT(Inputs!$B$38)*M147+SQRT(1-Inputs!$B$38)*_xlfn.NORM.S.INV(RAND())</f>
        <v>0.47939232824730865</v>
      </c>
      <c r="Y147" s="24">
        <f ca="1">SQRT(Inputs!$B$38)*C147+SQRT(1-Inputs!$B$38)*_xlfn.NORM.S.INV(RAND())</f>
        <v>-1.4808977944025925</v>
      </c>
      <c r="Z147" s="24">
        <f ca="1">SQRT(Inputs!$B$38)*D147+SQRT(1-Inputs!$B$38)*_xlfn.NORM.S.INV(RAND())</f>
        <v>-2.330570048727409</v>
      </c>
      <c r="AA147" s="24">
        <f ca="1">SQRT(Inputs!$B$38)*E147+SQRT(1-Inputs!$B$38)*_xlfn.NORM.S.INV(RAND())</f>
        <v>-9.9590997875390136E-2</v>
      </c>
      <c r="AB147" s="24">
        <f ca="1">SQRT(Inputs!$B$38)*F147+SQRT(1-Inputs!$B$38)*_xlfn.NORM.S.INV(RAND())</f>
        <v>-0.18596314058427238</v>
      </c>
      <c r="AC147" s="24">
        <f ca="1">SQRT(Inputs!$B$38)*G147+SQRT(1-Inputs!$B$38)*_xlfn.NORM.S.INV(RAND())</f>
        <v>0.34929872805844558</v>
      </c>
      <c r="AD147" s="24">
        <f ca="1">SQRT(Inputs!$B$38)*H147+SQRT(1-Inputs!$B$38)*_xlfn.NORM.S.INV(RAND())</f>
        <v>1.2114205580201882</v>
      </c>
      <c r="AE147" s="24">
        <f ca="1">SQRT(Inputs!$B$38)*I147+SQRT(1-Inputs!$B$38)*_xlfn.NORM.S.INV(RAND())</f>
        <v>-1.0250122634803431</v>
      </c>
      <c r="AF147" s="24">
        <f ca="1">SQRT(Inputs!$B$38)*J147+SQRT(1-Inputs!$B$38)*_xlfn.NORM.S.INV(RAND())</f>
        <v>-1.3858750674912261</v>
      </c>
      <c r="AG147" s="24">
        <f ca="1">SQRT(Inputs!$B$38)*K147+SQRT(1-Inputs!$B$38)*_xlfn.NORM.S.INV(RAND())</f>
        <v>-0.26217943734539301</v>
      </c>
      <c r="AH147" s="24">
        <f ca="1">SQRT(Inputs!$B$38)*L147+SQRT(1-Inputs!$B$38)*_xlfn.NORM.S.INV(RAND())</f>
        <v>0.80558288189083416</v>
      </c>
      <c r="AI147" s="24">
        <f ca="1">SQRT(Inputs!$B$38)*M147+SQRT(1-Inputs!$B$38)*_xlfn.NORM.S.INV(RAND())</f>
        <v>0.97116657510949245</v>
      </c>
      <c r="AJ147" s="24">
        <f ca="1">SQRT(Inputs!$B$38)*C147+SQRT(1-Inputs!$B$38)*_xlfn.NORM.S.INV(RAND())</f>
        <v>-0.56526610667241195</v>
      </c>
      <c r="AK147" s="24">
        <f ca="1">SQRT(Inputs!$B$38)*D147+SQRT(1-Inputs!$B$38)*_xlfn.NORM.S.INV(RAND())</f>
        <v>0.17477028525787761</v>
      </c>
      <c r="AL147" s="24">
        <f ca="1">SQRT(Inputs!$B$38)*E147+SQRT(1-Inputs!$B$38)*_xlfn.NORM.S.INV(RAND())</f>
        <v>0.23946832666067405</v>
      </c>
      <c r="AM147" s="24">
        <f ca="1">SQRT(Inputs!$B$38)*F147+SQRT(1-Inputs!$B$38)*_xlfn.NORM.S.INV(RAND())</f>
        <v>-0.31458065929882995</v>
      </c>
      <c r="AN147" s="24">
        <f ca="1">SQRT(Inputs!$B$38)*G147+SQRT(1-Inputs!$B$38)*_xlfn.NORM.S.INV(RAND())</f>
        <v>-0.7637775335303687</v>
      </c>
      <c r="AO147" s="24">
        <f ca="1">SQRT(Inputs!$B$38)*H147+SQRT(1-Inputs!$B$38)*_xlfn.NORM.S.INV(RAND())</f>
        <v>1.3790908793868804</v>
      </c>
      <c r="AP147" s="24">
        <f ca="1">SQRT(Inputs!$B$38)*I147+SQRT(1-Inputs!$B$38)*_xlfn.NORM.S.INV(RAND())</f>
        <v>-0.93622307273666694</v>
      </c>
      <c r="AQ147" s="24">
        <f ca="1">SQRT(Inputs!$B$38)*J147+SQRT(1-Inputs!$B$38)*_xlfn.NORM.S.INV(RAND())</f>
        <v>0.80562765404773051</v>
      </c>
      <c r="AR147" s="24">
        <f ca="1">SQRT(Inputs!$B$38)*K147+SQRT(1-Inputs!$B$38)*_xlfn.NORM.S.INV(RAND())</f>
        <v>-2.0318422746974938</v>
      </c>
      <c r="AS147" s="24">
        <f ca="1">SQRT(Inputs!$B$38)*L147+SQRT(1-Inputs!$B$38)*_xlfn.NORM.S.INV(RAND())</f>
        <v>0.75261918474515843</v>
      </c>
      <c r="AT147" s="24">
        <f ca="1">SQRT(Inputs!$B$38)*M147+SQRT(1-Inputs!$B$38)*_xlfn.NORM.S.INV(RAND())</f>
        <v>2.2085392303690721E-2</v>
      </c>
      <c r="AU147" s="15">
        <f ca="1">Inputs!$B$6*EXP($B$8-0.5*C$5^2+C$5*N147)</f>
        <v>3851.1716431395653</v>
      </c>
      <c r="AV147" s="15">
        <f t="shared" ca="1" si="73"/>
        <v>5024.2395093675641</v>
      </c>
      <c r="AW147" s="15">
        <f t="shared" ca="1" si="74"/>
        <v>6099.6857237734876</v>
      </c>
      <c r="AX147" s="15">
        <f t="shared" ca="1" si="75"/>
        <v>7431.2692041304463</v>
      </c>
      <c r="AY147" s="15">
        <f t="shared" ca="1" si="76"/>
        <v>7426.7924942440968</v>
      </c>
      <c r="AZ147" s="15">
        <f t="shared" ca="1" si="77"/>
        <v>8948.2137514903279</v>
      </c>
      <c r="BA147" s="15">
        <f t="shared" ca="1" si="78"/>
        <v>9946.5753827344452</v>
      </c>
      <c r="BB147" s="15">
        <f t="shared" ca="1" si="79"/>
        <v>14083.834842373373</v>
      </c>
      <c r="BC147" s="15">
        <f t="shared" ca="1" si="80"/>
        <v>16868.231468856979</v>
      </c>
      <c r="BD147" s="15">
        <f t="shared" ca="1" si="81"/>
        <v>24634.526735844836</v>
      </c>
      <c r="BE147" s="15">
        <f t="shared" ca="1" si="82"/>
        <v>31533.688941131219</v>
      </c>
      <c r="BF147" s="15">
        <f ca="1">Inputs!$B$13*EXP($B$9-0.5*C$6^2+C$6*Y147)</f>
        <v>10312.217782797652</v>
      </c>
      <c r="BG147" s="15">
        <f t="shared" ca="1" si="83"/>
        <v>8253.346082229411</v>
      </c>
      <c r="BH147" s="15">
        <f t="shared" ca="1" si="84"/>
        <v>9918.8712942553484</v>
      </c>
      <c r="BI147" s="15">
        <f t="shared" ca="1" si="85"/>
        <v>11799.567215295616</v>
      </c>
      <c r="BJ147" s="15">
        <f t="shared" ca="1" si="86"/>
        <v>15212.484049955334</v>
      </c>
      <c r="BK147" s="15">
        <f t="shared" ca="1" si="87"/>
        <v>22018.177909077836</v>
      </c>
      <c r="BL147" s="15">
        <f t="shared" ca="1" si="88"/>
        <v>23682.373580992407</v>
      </c>
      <c r="BM147" s="15">
        <f t="shared" ca="1" si="89"/>
        <v>24506.626674910152</v>
      </c>
      <c r="BN147" s="15">
        <f t="shared" ca="1" si="90"/>
        <v>29207.847164849423</v>
      </c>
      <c r="BO147" s="15">
        <f t="shared" ca="1" si="91"/>
        <v>39465.044474894952</v>
      </c>
      <c r="BP147" s="15">
        <f t="shared" ca="1" si="92"/>
        <v>54223.78356993528</v>
      </c>
      <c r="BQ147" s="15">
        <f ca="1">Inputs!$B$20*EXP($B$10-0.5*C$7^2+C$7*AJ147)</f>
        <v>3510.2361148119367</v>
      </c>
      <c r="BR147" s="15">
        <f t="shared" ca="1" si="93"/>
        <v>5034.7726545242576</v>
      </c>
      <c r="BS147" s="15">
        <f t="shared" ca="1" si="94"/>
        <v>7385.4486604273525</v>
      </c>
      <c r="BT147" s="15">
        <f t="shared" ca="1" si="95"/>
        <v>9376.3256617438074</v>
      </c>
      <c r="BU147" s="15">
        <f t="shared" ca="1" si="96"/>
        <v>10801.793297782167</v>
      </c>
      <c r="BV147" s="15">
        <f t="shared" ca="1" si="97"/>
        <v>20504.608738458486</v>
      </c>
      <c r="BW147" s="15">
        <f t="shared" ca="1" si="98"/>
        <v>23469.721050558837</v>
      </c>
      <c r="BX147" s="15">
        <f t="shared" ca="1" si="99"/>
        <v>38579.98964841196</v>
      </c>
      <c r="BY147" s="15">
        <f t="shared" ca="1" si="100"/>
        <v>36645.826832997765</v>
      </c>
      <c r="BZ147" s="15">
        <f t="shared" ca="1" si="101"/>
        <v>59049.084005727673</v>
      </c>
      <c r="CA147" s="15">
        <f t="shared" ca="1" si="102"/>
        <v>83272.210583112261</v>
      </c>
      <c r="CB147" s="15">
        <f ca="1">(AU147*DCF!C$10-DCF!C$5*MAX(AU147*DCF!C$10,0)-MAX(AU147-Inputs!$B$6,0)/Inputs!$B$10)*DCF!C$6</f>
        <v>989.01598416664126</v>
      </c>
      <c r="CC147" s="15">
        <f ca="1">(AV147*DCF!D$10-DCF!D$5*MAX(AV147*DCF!D$10,0)-MAX(AV147-AU147,0)/Inputs!$B$10)*DCF!D$6</f>
        <v>938.60244449032268</v>
      </c>
      <c r="CD147" s="15">
        <f ca="1">(AW147*DCF!E$10-DCF!E$5*MAX(AW147*DCF!E$10,0)-MAX(AW147-AV147,0)/Inputs!$B$10)*DCF!E$6</f>
        <v>1166.0853112788118</v>
      </c>
      <c r="CE147" s="15">
        <f ca="1">(AX147*DCF!F$10-DCF!F$5*MAX(AX147*DCF!F$10,0)-MAX(AX147-AW147,0)/Inputs!$B$10)*DCF!F$6</f>
        <v>1345.1647157366365</v>
      </c>
      <c r="CF147" s="15">
        <f ca="1">(AY147*DCF!G$10-DCF!G$5*MAX(AY147*DCF!G$10,0)-MAX(AY147-AX147,0)/Inputs!$B$10)*DCF!G$6</f>
        <v>1530.215200226052</v>
      </c>
      <c r="CG147" s="15">
        <f ca="1">(AZ147*DCF!H$10-DCF!H$5*MAX(AZ147*DCF!H$10,0)-MAX(AZ147-AY147,0)/Inputs!$B$10)*DCF!H$6</f>
        <v>1467.1464989373649</v>
      </c>
      <c r="CH147" s="15">
        <f ca="1">(BA147*DCF!I$10-DCF!I$5*MAX(BA147*DCF!I$10,0)-MAX(BA147-AZ147,0)/Inputs!$B$10)*DCF!I$6</f>
        <v>1653.1101832948916</v>
      </c>
      <c r="CI147" s="15">
        <f ca="1">(BB147*DCF!J$10-DCF!J$5*MAX(BB147*DCF!J$10,0)-MAX(BB147-BA147,0)/Inputs!$B$10)*DCF!J$6</f>
        <v>1789.8852434714104</v>
      </c>
      <c r="CJ147" s="15">
        <f ca="1">(BC147*DCF!K$10-DCF!K$5*MAX(BC147*DCF!K$10,0)-MAX(BC147-BB147,0)/Inputs!$B$10)*DCF!K$6</f>
        <v>2325.7412197271992</v>
      </c>
      <c r="CK147" s="15">
        <f ca="1">(BD147*DCF!L$10-DCF!L$5*MAX(BD147*DCF!L$10,0)-MAX(BD147-BC147,0)/Inputs!$B$10)*DCF!L$6</f>
        <v>2711.0473558151707</v>
      </c>
      <c r="CL147" s="15">
        <f ca="1">(BE147*DCF!M$10-DCF!M$5*MAX(BE147*DCF!M$10,0)-MAX(BE147-BD147,0)/Inputs!$B$10)*DCF!M$6</f>
        <v>3625.6327254650164</v>
      </c>
      <c r="CM147" s="15">
        <f ca="1">(BF147*DCF!C$28-DCF!C$5*MAX(BF147*DCF!C$28,0)-MAX(BF147-Inputs!$B$13,0)/Inputs!$B$17)*DCF!C$6</f>
        <v>3147.2212384657191</v>
      </c>
      <c r="CN147" s="15">
        <f ca="1">(BG147*DCF!D$28-DCF!D$5*MAX(BG147*DCF!D$28,0)-MAX(BG147-BF147,0)/Inputs!$B$17)*DCF!D$6</f>
        <v>2430.8007748255795</v>
      </c>
      <c r="CO147" s="15">
        <f ca="1">(BH147*DCF!E$28-DCF!E$5*MAX(BH147*DCF!E$28,0)-MAX(BH147-BG147,0)/Inputs!$B$17)*DCF!E$6</f>
        <v>2480.9488766554455</v>
      </c>
      <c r="CP147" s="15">
        <f ca="1">(BI147*DCF!F$28-DCF!F$5*MAX(BI147*DCF!F$28,0)-MAX(BI147-BH147,0)/Inputs!$B$17)*DCF!F$6</f>
        <v>2860.8612690833857</v>
      </c>
      <c r="CQ147" s="15">
        <f ca="1">(BJ147*DCF!G$28-DCF!G$5*MAX(BJ147*DCF!G$28,0)-MAX(BJ147-BI147,0)/Inputs!$B$17)*DCF!G$6</f>
        <v>3372.975507456621</v>
      </c>
      <c r="CR147" s="15">
        <f ca="1">(BK147*DCF!H$28-DCF!H$5*MAX(BK147*DCF!H$28,0)-MAX(BK147-BJ147,0)/Inputs!$B$17)*DCF!H$6</f>
        <v>4387.9244837148717</v>
      </c>
      <c r="CS147" s="15">
        <f ca="1">(BL147*DCF!I$28-DCF!I$5*MAX(BL147*DCF!I$28,0)-MAX(BL147-BK147,0)/Inputs!$B$17)*DCF!I$6</f>
        <v>5330.1189747132321</v>
      </c>
      <c r="CT147" s="15">
        <f ca="1">(BM147*DCF!J$28-DCF!J$5*MAX(BM147*DCF!J$28,0)-MAX(BM147-BL147,0)/Inputs!$B$17)*DCF!J$6</f>
        <v>5357.7229738988153</v>
      </c>
      <c r="CU147" s="15">
        <f ca="1">(BN147*DCF!K$28-DCF!K$5*MAX(BN147*DCF!K$28,0)-MAX(BN147-BM147,0)/Inputs!$B$17)*DCF!K$6</f>
        <v>5592.370703150812</v>
      </c>
      <c r="CV147" s="15">
        <f ca="1">(BO147*DCF!L$28-DCF!L$5*MAX(BO147*DCF!L$28,0)-MAX(BO147-BN147,0)/Inputs!$B$17)*DCF!L$6</f>
        <v>6713.4857596753145</v>
      </c>
      <c r="CW147" s="15">
        <f ca="1">(BP147*DCF!M$28-DCF!M$5*MAX(BP147*DCF!M$28,0)-MAX(BP147-BO147,0)/Inputs!$B$17)*DCF!M$6</f>
        <v>8659.533313967293</v>
      </c>
      <c r="CX147" s="15">
        <f ca="1">(BQ147*DCF!C$46-DCF!C$5*MAX(BQ147*DCF!C$46,0)-MAX(BQ147-Inputs!$B$20,0)/Inputs!$B$24)*DCF!C$6</f>
        <v>-953.51231973113397</v>
      </c>
      <c r="CY147" s="15">
        <f ca="1">(BR147*DCF!D$46-DCF!D$5*MAX(BR147*DCF!D$46,0)-MAX(BR147-BQ147,0)/Inputs!$B$24)*DCF!D$6</f>
        <v>-1509.8253664042261</v>
      </c>
      <c r="CZ147" s="15">
        <f ca="1">(BS147*DCF!E$46-DCF!E$5*MAX(BS147*DCF!E$46,0)-MAX(BS147-BR147,0)/Inputs!$B$24)*DCF!E$6</f>
        <v>-1799.9139315665298</v>
      </c>
      <c r="DA147" s="15">
        <f ca="1">(BT147*DCF!F$46-DCF!F$5*MAX(BT147*DCF!F$46,0)-MAX(BT147-BS147,0)/Inputs!$B$24)*DCF!F$6</f>
        <v>-1407.7845689434944</v>
      </c>
      <c r="DB147" s="15">
        <f ca="1">(BU147*DCF!G$46-DCF!G$5*MAX(BU147*DCF!G$46,0)-MAX(BU147-BT147,0)/Inputs!$B$24)*DCF!G$6</f>
        <v>-842.85013376141842</v>
      </c>
      <c r="DC147" s="15">
        <f ca="1">(BV147*DCF!H$46-DCF!H$5*MAX(BV147*DCF!H$46,0)-MAX(BV147-BU147,0)/Inputs!$B$24)*DCF!H$6</f>
        <v>-3015.0904480536119</v>
      </c>
      <c r="DD147" s="15">
        <f ca="1">(BW147*DCF!I$46-DCF!I$5*MAX(BW147*DCF!I$46,0)-MAX(BW147-BV147,0)/Inputs!$B$24)*DCF!I$6</f>
        <v>-309.12673394820928</v>
      </c>
      <c r="DE147" s="15">
        <f ca="1">(BX147*DCF!J$46-DCF!J$5*MAX(BX147*DCF!J$46,0)-MAX(BX147-BW147,0)/Inputs!$B$24)*DCF!J$6</f>
        <v>-2388.6725173535801</v>
      </c>
      <c r="DF147" s="15">
        <f ca="1">(BY147*DCF!K$46-DCF!K$5*MAX(BY147*DCF!K$46,0)-MAX(BY147-BX147,0)/Inputs!$B$24)*DCF!K$6</f>
        <v>2093.3317881374669</v>
      </c>
      <c r="DG147" s="15">
        <f ca="1">(BZ147*DCF!L$46-DCF!L$5*MAX(BZ147*DCF!L$46,0)-MAX(BZ147-BY147,0)/Inputs!$B$24)*DCF!L$6</f>
        <v>-988.14130495333416</v>
      </c>
      <c r="DH147" s="15">
        <f ca="1">(CA147*DCF!M$46-DCF!M$5*MAX(CA147*DCF!M$46,0)-MAX(CA147-BZ147,0)/Inputs!$B$24)*DCF!M$6</f>
        <v>1464.2196620090847</v>
      </c>
      <c r="DI147" s="15">
        <f ca="1">SUM(CB147:CL147)+BE147*DCF!M$10*(1+Inputs!$B$30)*(1-Inputs!$B$33)*(1-Inputs!$B$30/Inputs!$B$31)/(Inputs!$B$29-Inputs!$B$30)*DCF!M$6</f>
        <v>107300.32019564512</v>
      </c>
      <c r="DJ147" s="15">
        <f ca="1">SUM(CM147:CW147)+BP147*DCF!M$28*(1+Inputs!$B$30)*(1-Inputs!$B$33)*(1-Inputs!$B$30/Inputs!$B$31)/(Inputs!$B$29-Inputs!$B$30)*DCF!M$6</f>
        <v>251541.30615618918</v>
      </c>
      <c r="DK147" s="15">
        <f ca="1">SUM(CX147:DH147)+CA147*DCF!M$46*(1+Inputs!$B$30)*(1-Inputs!$B$33)*(1-Inputs!$B$30/Inputs!$B$31)/(Inputs!$B$29-Inputs!$B$30)*DCF!M$6</f>
        <v>119091.3359108693</v>
      </c>
      <c r="DM147" s="15">
        <f ca="1">DI147+DJ147+DK147+Inputs!$B$34+Inputs!$B$36-Inputs!$B$35</f>
        <v>554783.96226270357</v>
      </c>
    </row>
    <row r="148" spans="1:117" x14ac:dyDescent="0.75">
      <c r="A148" s="11">
        <v>135</v>
      </c>
      <c r="C148" s="24">
        <f t="shared" ca="1" si="103"/>
        <v>0.1990975105531306</v>
      </c>
      <c r="D148" s="24">
        <f t="shared" ca="1" si="103"/>
        <v>-0.67603683430716865</v>
      </c>
      <c r="E148" s="24">
        <f t="shared" ca="1" si="103"/>
        <v>-0.6772681379984532</v>
      </c>
      <c r="F148" s="24">
        <f t="shared" ca="1" si="103"/>
        <v>-1.4614374835958204</v>
      </c>
      <c r="G148" s="24">
        <f t="shared" ca="1" si="103"/>
        <v>-0.1193393758833081</v>
      </c>
      <c r="H148" s="24">
        <f t="shared" ca="1" si="103"/>
        <v>0.59836299739574073</v>
      </c>
      <c r="I148" s="24">
        <f t="shared" ca="1" si="103"/>
        <v>0.80892885070420095</v>
      </c>
      <c r="J148" s="24">
        <f t="shared" ca="1" si="103"/>
        <v>-0.5278703444316698</v>
      </c>
      <c r="K148" s="24">
        <f t="shared" ca="1" si="103"/>
        <v>-0.36180409734294716</v>
      </c>
      <c r="L148" s="24">
        <f t="shared" ca="1" si="103"/>
        <v>0.17861920828608446</v>
      </c>
      <c r="M148" s="24">
        <f t="shared" ca="1" si="103"/>
        <v>0.7676959415740835</v>
      </c>
      <c r="N148" s="24">
        <f ca="1">SQRT(Inputs!$B$38)*C148+SQRT(1-Inputs!$B$38)*_xlfn.NORM.S.INV(RAND())</f>
        <v>0.62312292716983919</v>
      </c>
      <c r="O148" s="24">
        <f ca="1">SQRT(Inputs!$B$38)*D148+SQRT(1-Inputs!$B$38)*_xlfn.NORM.S.INV(RAND())</f>
        <v>-1.9319956616565133</v>
      </c>
      <c r="P148" s="24">
        <f ca="1">SQRT(Inputs!$B$38)*E148+SQRT(1-Inputs!$B$38)*_xlfn.NORM.S.INV(RAND())</f>
        <v>-1.5832866293574834</v>
      </c>
      <c r="Q148" s="24">
        <f ca="1">SQRT(Inputs!$B$38)*F148+SQRT(1-Inputs!$B$38)*_xlfn.NORM.S.INV(RAND())</f>
        <v>-2.1247668833318136</v>
      </c>
      <c r="R148" s="24">
        <f ca="1">SQRT(Inputs!$B$38)*G148+SQRT(1-Inputs!$B$38)*_xlfn.NORM.S.INV(RAND())</f>
        <v>-1.0815694723822578</v>
      </c>
      <c r="S148" s="24">
        <f ca="1">SQRT(Inputs!$B$38)*H148+SQRT(1-Inputs!$B$38)*_xlfn.NORM.S.INV(RAND())</f>
        <v>0.71351828665728756</v>
      </c>
      <c r="T148" s="24">
        <f ca="1">SQRT(Inputs!$B$38)*I148+SQRT(1-Inputs!$B$38)*_xlfn.NORM.S.INV(RAND())</f>
        <v>2.5560169058547957</v>
      </c>
      <c r="U148" s="24">
        <f ca="1">SQRT(Inputs!$B$38)*J148+SQRT(1-Inputs!$B$38)*_xlfn.NORM.S.INV(RAND())</f>
        <v>-0.51515566815154323</v>
      </c>
      <c r="V148" s="24">
        <f ca="1">SQRT(Inputs!$B$38)*K148+SQRT(1-Inputs!$B$38)*_xlfn.NORM.S.INV(RAND())</f>
        <v>-0.50340987342070176</v>
      </c>
      <c r="W148" s="24">
        <f ca="1">SQRT(Inputs!$B$38)*L148+SQRT(1-Inputs!$B$38)*_xlfn.NORM.S.INV(RAND())</f>
        <v>0.18259986453701582</v>
      </c>
      <c r="X148" s="24">
        <f ca="1">SQRT(Inputs!$B$38)*M148+SQRT(1-Inputs!$B$38)*_xlfn.NORM.S.INV(RAND())</f>
        <v>1.3594459901919129</v>
      </c>
      <c r="Y148" s="24">
        <f ca="1">SQRT(Inputs!$B$38)*C148+SQRT(1-Inputs!$B$38)*_xlfn.NORM.S.INV(RAND())</f>
        <v>0.68045302907039429</v>
      </c>
      <c r="Z148" s="24">
        <f ca="1">SQRT(Inputs!$B$38)*D148+SQRT(1-Inputs!$B$38)*_xlfn.NORM.S.INV(RAND())</f>
        <v>-1.4135295589230443</v>
      </c>
      <c r="AA148" s="24">
        <f ca="1">SQRT(Inputs!$B$38)*E148+SQRT(1-Inputs!$B$38)*_xlfn.NORM.S.INV(RAND())</f>
        <v>-0.80103821421315791</v>
      </c>
      <c r="AB148" s="24">
        <f ca="1">SQRT(Inputs!$B$38)*F148+SQRT(1-Inputs!$B$38)*_xlfn.NORM.S.INV(RAND())</f>
        <v>-1.3692824602191658</v>
      </c>
      <c r="AC148" s="24">
        <f ca="1">SQRT(Inputs!$B$38)*G148+SQRT(1-Inputs!$B$38)*_xlfn.NORM.S.INV(RAND())</f>
        <v>0.20093201917235515</v>
      </c>
      <c r="AD148" s="24">
        <f ca="1">SQRT(Inputs!$B$38)*H148+SQRT(1-Inputs!$B$38)*_xlfn.NORM.S.INV(RAND())</f>
        <v>-0.90860241084192483</v>
      </c>
      <c r="AE148" s="24">
        <f ca="1">SQRT(Inputs!$B$38)*I148+SQRT(1-Inputs!$B$38)*_xlfn.NORM.S.INV(RAND())</f>
        <v>0.51762025643539555</v>
      </c>
      <c r="AF148" s="24">
        <f ca="1">SQRT(Inputs!$B$38)*J148+SQRT(1-Inputs!$B$38)*_xlfn.NORM.S.INV(RAND())</f>
        <v>0.54025876993061062</v>
      </c>
      <c r="AG148" s="24">
        <f ca="1">SQRT(Inputs!$B$38)*K148+SQRT(1-Inputs!$B$38)*_xlfn.NORM.S.INV(RAND())</f>
        <v>-2.3610078105837613</v>
      </c>
      <c r="AH148" s="24">
        <f ca="1">SQRT(Inputs!$B$38)*L148+SQRT(1-Inputs!$B$38)*_xlfn.NORM.S.INV(RAND())</f>
        <v>-0.98787666594179058</v>
      </c>
      <c r="AI148" s="24">
        <f ca="1">SQRT(Inputs!$B$38)*M148+SQRT(1-Inputs!$B$38)*_xlfn.NORM.S.INV(RAND())</f>
        <v>-0.57927634823355356</v>
      </c>
      <c r="AJ148" s="24">
        <f ca="1">SQRT(Inputs!$B$38)*C148+SQRT(1-Inputs!$B$38)*_xlfn.NORM.S.INV(RAND())</f>
        <v>1.9158032305894381</v>
      </c>
      <c r="AK148" s="24">
        <f ca="1">SQRT(Inputs!$B$38)*D148+SQRT(1-Inputs!$B$38)*_xlfn.NORM.S.INV(RAND())</f>
        <v>-0.19957361742950688</v>
      </c>
      <c r="AL148" s="24">
        <f ca="1">SQRT(Inputs!$B$38)*E148+SQRT(1-Inputs!$B$38)*_xlfn.NORM.S.INV(RAND())</f>
        <v>-1.1601181589145371</v>
      </c>
      <c r="AM148" s="24">
        <f ca="1">SQRT(Inputs!$B$38)*F148+SQRT(1-Inputs!$B$38)*_xlfn.NORM.S.INV(RAND())</f>
        <v>-1.5780967399030152</v>
      </c>
      <c r="AN148" s="24">
        <f ca="1">SQRT(Inputs!$B$38)*G148+SQRT(1-Inputs!$B$38)*_xlfn.NORM.S.INV(RAND())</f>
        <v>-0.67649005449778032</v>
      </c>
      <c r="AO148" s="24">
        <f ca="1">SQRT(Inputs!$B$38)*H148+SQRT(1-Inputs!$B$38)*_xlfn.NORM.S.INV(RAND())</f>
        <v>-0.39718381161948596</v>
      </c>
      <c r="AP148" s="24">
        <f ca="1">SQRT(Inputs!$B$38)*I148+SQRT(1-Inputs!$B$38)*_xlfn.NORM.S.INV(RAND())</f>
        <v>-0.39686351562689443</v>
      </c>
      <c r="AQ148" s="24">
        <f ca="1">SQRT(Inputs!$B$38)*J148+SQRT(1-Inputs!$B$38)*_xlfn.NORM.S.INV(RAND())</f>
        <v>1.9259876243702401E-3</v>
      </c>
      <c r="AR148" s="24">
        <f ca="1">SQRT(Inputs!$B$38)*K148+SQRT(1-Inputs!$B$38)*_xlfn.NORM.S.INV(RAND())</f>
        <v>-8.1522306265845959E-2</v>
      </c>
      <c r="AS148" s="24">
        <f ca="1">SQRT(Inputs!$B$38)*L148+SQRT(1-Inputs!$B$38)*_xlfn.NORM.S.INV(RAND())</f>
        <v>0.10740946067869411</v>
      </c>
      <c r="AT148" s="24">
        <f ca="1">SQRT(Inputs!$B$38)*M148+SQRT(1-Inputs!$B$38)*_xlfn.NORM.S.INV(RAND())</f>
        <v>-0.40828382068462843</v>
      </c>
      <c r="AU148" s="15">
        <f ca="1">Inputs!$B$6*EXP($B$8-0.5*C$5^2+C$5*N148)</f>
        <v>5488.8785415969733</v>
      </c>
      <c r="AV148" s="15">
        <f t="shared" ca="1" si="73"/>
        <v>5029.103052254135</v>
      </c>
      <c r="AW148" s="15">
        <f t="shared" ca="1" si="74"/>
        <v>4952.9419263926029</v>
      </c>
      <c r="AX148" s="15">
        <f t="shared" ca="1" si="75"/>
        <v>4637.226360773614</v>
      </c>
      <c r="AY148" s="15">
        <f t="shared" ca="1" si="76"/>
        <v>4994.685866083566</v>
      </c>
      <c r="AZ148" s="15">
        <f t="shared" ca="1" si="77"/>
        <v>6607.9646378509105</v>
      </c>
      <c r="BA148" s="15">
        <f t="shared" ca="1" si="78"/>
        <v>10566.650890224384</v>
      </c>
      <c r="BB148" s="15">
        <f t="shared" ca="1" si="79"/>
        <v>12286.028667208107</v>
      </c>
      <c r="BC148" s="15">
        <f t="shared" ca="1" si="80"/>
        <v>14333.532385595992</v>
      </c>
      <c r="BD148" s="15">
        <f t="shared" ca="1" si="81"/>
        <v>17862.414389650268</v>
      </c>
      <c r="BE148" s="15">
        <f t="shared" ca="1" si="82"/>
        <v>24773.184443895854</v>
      </c>
      <c r="BF148" s="15">
        <f ca="1">Inputs!$B$13*EXP($B$9-0.5*C$6^2+C$6*Y148)</f>
        <v>15828.501281932195</v>
      </c>
      <c r="BG148" s="15">
        <f t="shared" ca="1" si="83"/>
        <v>14947.900219942725</v>
      </c>
      <c r="BH148" s="15">
        <f t="shared" ca="1" si="84"/>
        <v>15991.399678807433</v>
      </c>
      <c r="BI148" s="15">
        <f t="shared" ca="1" si="85"/>
        <v>15855.855884392386</v>
      </c>
      <c r="BJ148" s="15">
        <f t="shared" ca="1" si="86"/>
        <v>20009.477691831569</v>
      </c>
      <c r="BK148" s="15">
        <f t="shared" ca="1" si="87"/>
        <v>21700.408435483143</v>
      </c>
      <c r="BL148" s="15">
        <f t="shared" ca="1" si="88"/>
        <v>28505.755483476274</v>
      </c>
      <c r="BM148" s="15">
        <f t="shared" ca="1" si="89"/>
        <v>37472.130875938979</v>
      </c>
      <c r="BN148" s="15">
        <f t="shared" ca="1" si="90"/>
        <v>34729.046693680444</v>
      </c>
      <c r="BO148" s="15">
        <f t="shared" ca="1" si="91"/>
        <v>38094.967173717705</v>
      </c>
      <c r="BP148" s="15">
        <f t="shared" ca="1" si="92"/>
        <v>43909.333360536366</v>
      </c>
      <c r="BQ148" s="15">
        <f ca="1">Inputs!$B$20*EXP($B$10-0.5*C$7^2+C$7*AJ148)</f>
        <v>8462.76241330638</v>
      </c>
      <c r="BR148" s="15">
        <f t="shared" ca="1" si="93"/>
        <v>10777.671858170186</v>
      </c>
      <c r="BS148" s="15">
        <f t="shared" ca="1" si="94"/>
        <v>10576.711527253459</v>
      </c>
      <c r="BT148" s="15">
        <f t="shared" ca="1" si="95"/>
        <v>9639.5058996889693</v>
      </c>
      <c r="BU148" s="15">
        <f t="shared" ca="1" si="96"/>
        <v>11342.026565973933</v>
      </c>
      <c r="BV148" s="15">
        <f t="shared" ca="1" si="97"/>
        <v>14429.293126874181</v>
      </c>
      <c r="BW148" s="15">
        <f t="shared" ca="1" si="98"/>
        <v>18513.068223237202</v>
      </c>
      <c r="BX148" s="15">
        <f t="shared" ca="1" si="99"/>
        <v>25903.500031650012</v>
      </c>
      <c r="BY148" s="15">
        <f t="shared" ca="1" si="100"/>
        <v>35733.489814500135</v>
      </c>
      <c r="BZ148" s="15">
        <f t="shared" ca="1" si="101"/>
        <v>51138.950328012514</v>
      </c>
      <c r="CA148" s="15">
        <f t="shared" ca="1" si="102"/>
        <v>66807.500151423141</v>
      </c>
      <c r="CB148" s="15">
        <f ca="1">(AU148*DCF!C$10-DCF!C$5*MAX(AU148*DCF!C$10,0)-MAX(AU148-Inputs!$B$6,0)/Inputs!$B$10)*DCF!C$6</f>
        <v>1039.3192727865062</v>
      </c>
      <c r="CC148" s="15">
        <f ca="1">(AV148*DCF!D$10-DCF!D$5*MAX(AV148*DCF!D$10,0)-MAX(AV148-AU148,0)/Inputs!$B$10)*DCF!D$6</f>
        <v>1225.809797932144</v>
      </c>
      <c r="CD148" s="15">
        <f ca="1">(AW148*DCF!E$10-DCF!E$5*MAX(AW148*DCF!E$10,0)-MAX(AW148-AV148,0)/Inputs!$B$10)*DCF!E$6</f>
        <v>1143.5554466043504</v>
      </c>
      <c r="CE148" s="15">
        <f ca="1">(AX148*DCF!F$10-DCF!F$5*MAX(AX148*DCF!F$10,0)-MAX(AX148-AW148,0)/Inputs!$B$10)*DCF!F$6</f>
        <v>1012.2991242869936</v>
      </c>
      <c r="CF148" s="15">
        <f ca="1">(AY148*DCF!G$10-DCF!G$5*MAX(AY148*DCF!G$10,0)-MAX(AY148-AX148,0)/Inputs!$B$10)*DCF!G$6</f>
        <v>960.39442475263547</v>
      </c>
      <c r="CG148" s="15">
        <f ca="1">(AZ148*DCF!H$10-DCF!H$5*MAX(AZ148*DCF!H$10,0)-MAX(AZ148-AY148,0)/Inputs!$B$10)*DCF!H$6</f>
        <v>996.47450643892807</v>
      </c>
      <c r="CH148" s="15">
        <f ca="1">(BA148*DCF!I$10-DCF!I$5*MAX(BA148*DCF!I$10,0)-MAX(BA148-AZ148,0)/Inputs!$B$10)*DCF!I$6</f>
        <v>1280.7783998285122</v>
      </c>
      <c r="CI148" s="15">
        <f ca="1">(BB148*DCF!J$10-DCF!J$5*MAX(BB148*DCF!J$10,0)-MAX(BB148-BA148,0)/Inputs!$B$10)*DCF!J$6</f>
        <v>1847.7676578340654</v>
      </c>
      <c r="CJ148" s="15">
        <f ca="1">(BC148*DCF!K$10-DCF!K$5*MAX(BC148*DCF!K$10,0)-MAX(BC148-BB148,0)/Inputs!$B$10)*DCF!K$6</f>
        <v>2020.8491643860059</v>
      </c>
      <c r="CK148" s="15">
        <f ca="1">(BD148*DCF!L$10-DCF!L$5*MAX(BD148*DCF!L$10,0)-MAX(BD148-BC148,0)/Inputs!$B$10)*DCF!L$6</f>
        <v>2237.6501803425062</v>
      </c>
      <c r="CL148" s="15">
        <f ca="1">(BE148*DCF!M$10-DCF!M$5*MAX(BE148*DCF!M$10,0)-MAX(BE148-BD148,0)/Inputs!$B$10)*DCF!M$6</f>
        <v>2670.2514186383637</v>
      </c>
      <c r="CM148" s="15">
        <f ca="1">(BF148*DCF!C$28-DCF!C$5*MAX(BF148*DCF!C$28,0)-MAX(BF148-Inputs!$B$13,0)/Inputs!$B$17)*DCF!C$6</f>
        <v>3805.0039124828932</v>
      </c>
      <c r="CN148" s="15">
        <f ca="1">(BG148*DCF!D$28-DCF!D$5*MAX(BG148*DCF!D$28,0)-MAX(BG148-BF148,0)/Inputs!$B$17)*DCF!D$6</f>
        <v>4402.5013703093418</v>
      </c>
      <c r="CO148" s="15">
        <f ca="1">(BH148*DCF!E$28-DCF!E$5*MAX(BH148*DCF!E$28,0)-MAX(BH148-BG148,0)/Inputs!$B$17)*DCF!E$6</f>
        <v>4323.3897591928389</v>
      </c>
      <c r="CP148" s="15">
        <f ca="1">(BI148*DCF!F$28-DCF!F$5*MAX(BI148*DCF!F$28,0)-MAX(BI148-BH148,0)/Inputs!$B$17)*DCF!F$6</f>
        <v>4304.4472156931988</v>
      </c>
      <c r="CQ148" s="15">
        <f ca="1">(BJ148*DCF!G$28-DCF!G$5*MAX(BJ148*DCF!G$28,0)-MAX(BJ148-BI148,0)/Inputs!$B$17)*DCF!G$6</f>
        <v>4493.0126433774622</v>
      </c>
      <c r="CR148" s="15">
        <f ca="1">(BK148*DCF!H$28-DCF!H$5*MAX(BK148*DCF!H$28,0)-MAX(BK148-BJ148,0)/Inputs!$B$17)*DCF!H$6</f>
        <v>5104.0272367601956</v>
      </c>
      <c r="CS148" s="15">
        <f ca="1">(BL148*DCF!I$28-DCF!I$5*MAX(BL148*DCF!I$28,0)-MAX(BL148-BK148,0)/Inputs!$B$17)*DCF!I$6</f>
        <v>5726.4390422491242</v>
      </c>
      <c r="CT148" s="15">
        <f ca="1">(BM148*DCF!J$28-DCF!J$5*MAX(BM148*DCF!J$28,0)-MAX(BM148-BL148,0)/Inputs!$B$17)*DCF!J$6</f>
        <v>7170.5278554205725</v>
      </c>
      <c r="CU148" s="15">
        <f ca="1">(BN148*DCF!K$28-DCF!K$5*MAX(BN148*DCF!K$28,0)-MAX(BN148-BM148,0)/Inputs!$B$17)*DCF!K$6</f>
        <v>7334.1923596817687</v>
      </c>
      <c r="CV148" s="15">
        <f ca="1">(BO148*DCF!L$28-DCF!L$5*MAX(BO148*DCF!L$28,0)-MAX(BO148-BN148,0)/Inputs!$B$17)*DCF!L$6</f>
        <v>7219.8860447605357</v>
      </c>
      <c r="CW148" s="15">
        <f ca="1">(BP148*DCF!M$28-DCF!M$5*MAX(BP148*DCF!M$28,0)-MAX(BP148-BO148,0)/Inputs!$B$17)*DCF!M$6</f>
        <v>7653.8018372711185</v>
      </c>
      <c r="CX148" s="15">
        <f ca="1">(BQ148*DCF!C$46-DCF!C$5*MAX(BQ148*DCF!C$46,0)-MAX(BQ148-Inputs!$B$20,0)/Inputs!$B$24)*DCF!C$6</f>
        <v>-4384.823842937446</v>
      </c>
      <c r="CY148" s="15">
        <f ca="1">(BR148*DCF!D$46-DCF!D$5*MAX(BR148*DCF!D$46,0)-MAX(BR148-BQ148,0)/Inputs!$B$24)*DCF!D$6</f>
        <v>-2827.2498922632817</v>
      </c>
      <c r="CZ148" s="15">
        <f ca="1">(BS148*DCF!E$46-DCF!E$5*MAX(BS148*DCF!E$46,0)-MAX(BS148-BR148,0)/Inputs!$B$24)*DCF!E$6</f>
        <v>-1250.7145535341238</v>
      </c>
      <c r="DA148" s="15">
        <f ca="1">(BT148*DCF!F$46-DCF!F$5*MAX(BT148*DCF!F$46,0)-MAX(BT148-BS148,0)/Inputs!$B$24)*DCF!F$6</f>
        <v>-702.00976522075337</v>
      </c>
      <c r="DB148" s="15">
        <f ca="1">(BU148*DCF!G$46-DCF!G$5*MAX(BU148*DCF!G$46,0)-MAX(BU148-BT148,0)/Inputs!$B$24)*DCF!G$6</f>
        <v>-954.21767900823863</v>
      </c>
      <c r="DC148" s="15">
        <f ca="1">(BV148*DCF!H$46-DCF!H$5*MAX(BV148*DCF!H$46,0)-MAX(BV148-BU148,0)/Inputs!$B$24)*DCF!H$6</f>
        <v>-959.34916780369463</v>
      </c>
      <c r="DD148" s="15">
        <f ca="1">(BW148*DCF!I$46-DCF!I$5*MAX(BW148*DCF!I$46,0)-MAX(BW148-BV148,0)/Inputs!$B$24)*DCF!I$6</f>
        <v>-744.72736133881892</v>
      </c>
      <c r="DE148" s="15">
        <f ca="1">(BX148*DCF!J$46-DCF!J$5*MAX(BX148*DCF!J$46,0)-MAX(BX148-BW148,0)/Inputs!$B$24)*DCF!J$6</f>
        <v>-873.24159949841942</v>
      </c>
      <c r="DF148" s="15">
        <f ca="1">(BY148*DCF!K$46-DCF!K$5*MAX(BY148*DCF!K$46,0)-MAX(BY148-BX148,0)/Inputs!$B$24)*DCF!K$6</f>
        <v>-366.86957056155779</v>
      </c>
      <c r="DG148" s="15">
        <f ca="1">(BZ148*DCF!L$46-DCF!L$5*MAX(BZ148*DCF!L$46,0)-MAX(BZ148-BY148,0)/Inputs!$B$24)*DCF!L$6</f>
        <v>48.692401814354916</v>
      </c>
      <c r="DH148" s="15">
        <f ca="1">(CA148*DCF!M$46-DCF!M$5*MAX(CA148*DCF!M$46,0)-MAX(CA148-BZ148,0)/Inputs!$B$24)*DCF!M$6</f>
        <v>1961.8382935849531</v>
      </c>
      <c r="DI148" s="15">
        <f ca="1">SUM(CB148:CL148)+BE148*DCF!M$10*(1+Inputs!$B$30)*(1-Inputs!$B$33)*(1-Inputs!$B$30/Inputs!$B$31)/(Inputs!$B$29-Inputs!$B$30)*DCF!M$6</f>
        <v>85379.249292643566</v>
      </c>
      <c r="DJ148" s="15">
        <f ca="1">SUM(CM148:CW148)+BP148*DCF!M$28*(1+Inputs!$B$30)*(1-Inputs!$B$33)*(1-Inputs!$B$30/Inputs!$B$31)/(Inputs!$B$29-Inputs!$B$30)*DCF!M$6</f>
        <v>224470.90312145988</v>
      </c>
      <c r="DK148" s="15">
        <f ca="1">SUM(CX148:DH148)+CA148*DCF!M$46*(1+Inputs!$B$30)*(1-Inputs!$B$33)*(1-Inputs!$B$30/Inputs!$B$31)/(Inputs!$B$29-Inputs!$B$30)*DCF!M$6</f>
        <v>92239.6363516454</v>
      </c>
      <c r="DM148" s="15">
        <f ca="1">DI148+DJ148+DK148+Inputs!$B$34+Inputs!$B$36-Inputs!$B$35</f>
        <v>478940.78876574885</v>
      </c>
    </row>
    <row r="149" spans="1:117" x14ac:dyDescent="0.75">
      <c r="A149" s="11">
        <v>136</v>
      </c>
      <c r="C149" s="24">
        <f t="shared" ca="1" si="103"/>
        <v>1.1114449406694151</v>
      </c>
      <c r="D149" s="24">
        <f t="shared" ca="1" si="103"/>
        <v>-0.87556165371374273</v>
      </c>
      <c r="E149" s="24">
        <f t="shared" ca="1" si="103"/>
        <v>-1.0728224281938723</v>
      </c>
      <c r="F149" s="24">
        <f t="shared" ca="1" si="103"/>
        <v>-0.45094334829058075</v>
      </c>
      <c r="G149" s="24">
        <f t="shared" ca="1" si="103"/>
        <v>0.59626872981914691</v>
      </c>
      <c r="H149" s="24">
        <f t="shared" ca="1" si="103"/>
        <v>-2.3395960427497564</v>
      </c>
      <c r="I149" s="24">
        <f t="shared" ca="1" si="103"/>
        <v>0.87425464576637435</v>
      </c>
      <c r="J149" s="24">
        <f t="shared" ca="1" si="103"/>
        <v>-0.94127412793962306</v>
      </c>
      <c r="K149" s="24">
        <f t="shared" ca="1" si="103"/>
        <v>9.879672728335645E-2</v>
      </c>
      <c r="L149" s="24">
        <f t="shared" ca="1" si="103"/>
        <v>1.7426910339658634</v>
      </c>
      <c r="M149" s="24">
        <f t="shared" ca="1" si="103"/>
        <v>0.87213176573096973</v>
      </c>
      <c r="N149" s="24">
        <f ca="1">SQRT(Inputs!$B$38)*C149+SQRT(1-Inputs!$B$38)*_xlfn.NORM.S.INV(RAND())</f>
        <v>0.54784738757379869</v>
      </c>
      <c r="O149" s="24">
        <f ca="1">SQRT(Inputs!$B$38)*D149+SQRT(1-Inputs!$B$38)*_xlfn.NORM.S.INV(RAND())</f>
        <v>-0.64777646915420939</v>
      </c>
      <c r="P149" s="24">
        <f ca="1">SQRT(Inputs!$B$38)*E149+SQRT(1-Inputs!$B$38)*_xlfn.NORM.S.INV(RAND())</f>
        <v>-0.27536772323578712</v>
      </c>
      <c r="Q149" s="24">
        <f ca="1">SQRT(Inputs!$B$38)*F149+SQRT(1-Inputs!$B$38)*_xlfn.NORM.S.INV(RAND())</f>
        <v>-0.9737418849585221</v>
      </c>
      <c r="R149" s="24">
        <f ca="1">SQRT(Inputs!$B$38)*G149+SQRT(1-Inputs!$B$38)*_xlfn.NORM.S.INV(RAND())</f>
        <v>1.6486555821267517</v>
      </c>
      <c r="S149" s="24">
        <f ca="1">SQRT(Inputs!$B$38)*H149+SQRT(1-Inputs!$B$38)*_xlfn.NORM.S.INV(RAND())</f>
        <v>-1.5578491744248637</v>
      </c>
      <c r="T149" s="24">
        <f ca="1">SQRT(Inputs!$B$38)*I149+SQRT(1-Inputs!$B$38)*_xlfn.NORM.S.INV(RAND())</f>
        <v>-0.30783997250509421</v>
      </c>
      <c r="U149" s="24">
        <f ca="1">SQRT(Inputs!$B$38)*J149+SQRT(1-Inputs!$B$38)*_xlfn.NORM.S.INV(RAND())</f>
        <v>-0.67143603305958111</v>
      </c>
      <c r="V149" s="24">
        <f ca="1">SQRT(Inputs!$B$38)*K149+SQRT(1-Inputs!$B$38)*_xlfn.NORM.S.INV(RAND())</f>
        <v>0.83379437021568803</v>
      </c>
      <c r="W149" s="24">
        <f ca="1">SQRT(Inputs!$B$38)*L149+SQRT(1-Inputs!$B$38)*_xlfn.NORM.S.INV(RAND())</f>
        <v>0.39119546018738849</v>
      </c>
      <c r="X149" s="24">
        <f ca="1">SQRT(Inputs!$B$38)*M149+SQRT(1-Inputs!$B$38)*_xlfn.NORM.S.INV(RAND())</f>
        <v>1.1128031731281989</v>
      </c>
      <c r="Y149" s="24">
        <f ca="1">SQRT(Inputs!$B$38)*C149+SQRT(1-Inputs!$B$38)*_xlfn.NORM.S.INV(RAND())</f>
        <v>0.81028891665126879</v>
      </c>
      <c r="Z149" s="24">
        <f ca="1">SQRT(Inputs!$B$38)*D149+SQRT(1-Inputs!$B$38)*_xlfn.NORM.S.INV(RAND())</f>
        <v>-0.42285126696059555</v>
      </c>
      <c r="AA149" s="24">
        <f ca="1">SQRT(Inputs!$B$38)*E149+SQRT(1-Inputs!$B$38)*_xlfn.NORM.S.INV(RAND())</f>
        <v>-0.13525155175611098</v>
      </c>
      <c r="AB149" s="24">
        <f ca="1">SQRT(Inputs!$B$38)*F149+SQRT(1-Inputs!$B$38)*_xlfn.NORM.S.INV(RAND())</f>
        <v>-0.21461315330238556</v>
      </c>
      <c r="AC149" s="24">
        <f ca="1">SQRT(Inputs!$B$38)*G149+SQRT(1-Inputs!$B$38)*_xlfn.NORM.S.INV(RAND())</f>
        <v>1.1534885703302966E-2</v>
      </c>
      <c r="AD149" s="24">
        <f ca="1">SQRT(Inputs!$B$38)*H149+SQRT(1-Inputs!$B$38)*_xlfn.NORM.S.INV(RAND())</f>
        <v>-1.6016530887579925</v>
      </c>
      <c r="AE149" s="24">
        <f ca="1">SQRT(Inputs!$B$38)*I149+SQRT(1-Inputs!$B$38)*_xlfn.NORM.S.INV(RAND())</f>
        <v>0.37315519455173507</v>
      </c>
      <c r="AF149" s="24">
        <f ca="1">SQRT(Inputs!$B$38)*J149+SQRT(1-Inputs!$B$38)*_xlfn.NORM.S.INV(RAND())</f>
        <v>-0.22323005049592343</v>
      </c>
      <c r="AG149" s="24">
        <f ca="1">SQRT(Inputs!$B$38)*K149+SQRT(1-Inputs!$B$38)*_xlfn.NORM.S.INV(RAND())</f>
        <v>0.23423038564472565</v>
      </c>
      <c r="AH149" s="24">
        <f ca="1">SQRT(Inputs!$B$38)*L149+SQRT(1-Inputs!$B$38)*_xlfn.NORM.S.INV(RAND())</f>
        <v>-9.3218416940232252E-2</v>
      </c>
      <c r="AI149" s="24">
        <f ca="1">SQRT(Inputs!$B$38)*M149+SQRT(1-Inputs!$B$38)*_xlfn.NORM.S.INV(RAND())</f>
        <v>-1.0313911925961956</v>
      </c>
      <c r="AJ149" s="24">
        <f ca="1">SQRT(Inputs!$B$38)*C149+SQRT(1-Inputs!$B$38)*_xlfn.NORM.S.INV(RAND())</f>
        <v>1.694128077148108</v>
      </c>
      <c r="AK149" s="24">
        <f ca="1">SQRT(Inputs!$B$38)*D149+SQRT(1-Inputs!$B$38)*_xlfn.NORM.S.INV(RAND())</f>
        <v>-1.2195337223158895</v>
      </c>
      <c r="AL149" s="24">
        <f ca="1">SQRT(Inputs!$B$38)*E149+SQRT(1-Inputs!$B$38)*_xlfn.NORM.S.INV(RAND())</f>
        <v>-0.88535466002834828</v>
      </c>
      <c r="AM149" s="24">
        <f ca="1">SQRT(Inputs!$B$38)*F149+SQRT(1-Inputs!$B$38)*_xlfn.NORM.S.INV(RAND())</f>
        <v>-4.7334243481352317E-2</v>
      </c>
      <c r="AN149" s="24">
        <f ca="1">SQRT(Inputs!$B$38)*G149+SQRT(1-Inputs!$B$38)*_xlfn.NORM.S.INV(RAND())</f>
        <v>1.078018970396621</v>
      </c>
      <c r="AO149" s="24">
        <f ca="1">SQRT(Inputs!$B$38)*H149+SQRT(1-Inputs!$B$38)*_xlfn.NORM.S.INV(RAND())</f>
        <v>-2.0882971637216241</v>
      </c>
      <c r="AP149" s="24">
        <f ca="1">SQRT(Inputs!$B$38)*I149+SQRT(1-Inputs!$B$38)*_xlfn.NORM.S.INV(RAND())</f>
        <v>0.81568921992514376</v>
      </c>
      <c r="AQ149" s="24">
        <f ca="1">SQRT(Inputs!$B$38)*J149+SQRT(1-Inputs!$B$38)*_xlfn.NORM.S.INV(RAND())</f>
        <v>-1.5389225879810202</v>
      </c>
      <c r="AR149" s="24">
        <f ca="1">SQRT(Inputs!$B$38)*K149+SQRT(1-Inputs!$B$38)*_xlfn.NORM.S.INV(RAND())</f>
        <v>0.86614762758245301</v>
      </c>
      <c r="AS149" s="24">
        <f ca="1">SQRT(Inputs!$B$38)*L149+SQRT(1-Inputs!$B$38)*_xlfn.NORM.S.INV(RAND())</f>
        <v>0.54052022428939539</v>
      </c>
      <c r="AT149" s="24">
        <f ca="1">SQRT(Inputs!$B$38)*M149+SQRT(1-Inputs!$B$38)*_xlfn.NORM.S.INV(RAND())</f>
        <v>0.6533593385524461</v>
      </c>
      <c r="AU149" s="15">
        <f ca="1">Inputs!$B$6*EXP($B$8-0.5*C$5^2+C$5*N149)</f>
        <v>5422.4019345023362</v>
      </c>
      <c r="AV149" s="15">
        <f t="shared" ca="1" si="73"/>
        <v>6000.7105529834207</v>
      </c>
      <c r="AW149" s="15">
        <f t="shared" ca="1" si="74"/>
        <v>7050.0280229305026</v>
      </c>
      <c r="AX149" s="15">
        <f t="shared" ca="1" si="75"/>
        <v>7621.4540401873628</v>
      </c>
      <c r="AY149" s="15">
        <f t="shared" ca="1" si="76"/>
        <v>11291.865977622856</v>
      </c>
      <c r="AZ149" s="15">
        <f t="shared" ca="1" si="77"/>
        <v>11633.18902509209</v>
      </c>
      <c r="BA149" s="15">
        <f t="shared" ca="1" si="78"/>
        <v>13784.69555127047</v>
      </c>
      <c r="BB149" s="15">
        <f t="shared" ca="1" si="79"/>
        <v>15778.703013830913</v>
      </c>
      <c r="BC149" s="15">
        <f t="shared" ca="1" si="80"/>
        <v>20944.587828932341</v>
      </c>
      <c r="BD149" s="15">
        <f t="shared" ca="1" si="81"/>
        <v>26615.346718735604</v>
      </c>
      <c r="BE149" s="15">
        <f t="shared" ca="1" si="82"/>
        <v>36092.55940042813</v>
      </c>
      <c r="BF149" s="15">
        <f ca="1">Inputs!$B$13*EXP($B$9-0.5*C$6^2+C$6*Y149)</f>
        <v>16241.210310109254</v>
      </c>
      <c r="BG149" s="15">
        <f t="shared" ca="1" si="83"/>
        <v>18339.678059852315</v>
      </c>
      <c r="BH149" s="15">
        <f t="shared" ca="1" si="84"/>
        <v>21910.649041185952</v>
      </c>
      <c r="BI149" s="15">
        <f t="shared" ca="1" si="85"/>
        <v>25950.391635289212</v>
      </c>
      <c r="BJ149" s="15">
        <f t="shared" ca="1" si="86"/>
        <v>31866.430110578218</v>
      </c>
      <c r="BK149" s="15">
        <f t="shared" ca="1" si="87"/>
        <v>31447.639802819442</v>
      </c>
      <c r="BL149" s="15">
        <f t="shared" ca="1" si="88"/>
        <v>40543.57825957406</v>
      </c>
      <c r="BM149" s="15">
        <f t="shared" ca="1" si="89"/>
        <v>48473.754068569528</v>
      </c>
      <c r="BN149" s="15">
        <f t="shared" ca="1" si="90"/>
        <v>61313.745663378839</v>
      </c>
      <c r="BO149" s="15">
        <f t="shared" ca="1" si="91"/>
        <v>74627.203497109178</v>
      </c>
      <c r="BP149" s="15">
        <f t="shared" ca="1" si="92"/>
        <v>81722.294602742913</v>
      </c>
      <c r="BQ149" s="15">
        <f ca="1">Inputs!$B$20*EXP($B$10-0.5*C$7^2+C$7*AJ149)</f>
        <v>7822.8685329883392</v>
      </c>
      <c r="BR149" s="15">
        <f t="shared" ca="1" si="93"/>
        <v>7206.1389330693455</v>
      </c>
      <c r="BS149" s="15">
        <f t="shared" ca="1" si="94"/>
        <v>7652.4369553525776</v>
      </c>
      <c r="BT149" s="15">
        <f t="shared" ca="1" si="95"/>
        <v>10420.841625237224</v>
      </c>
      <c r="BU149" s="15">
        <f t="shared" ca="1" si="96"/>
        <v>18746.203401134127</v>
      </c>
      <c r="BV149" s="15">
        <f t="shared" ca="1" si="97"/>
        <v>16292.929633034457</v>
      </c>
      <c r="BW149" s="15">
        <f t="shared" ca="1" si="98"/>
        <v>27020.169426503038</v>
      </c>
      <c r="BX149" s="15">
        <f t="shared" ca="1" si="99"/>
        <v>27759.678351747712</v>
      </c>
      <c r="BY149" s="15">
        <f t="shared" ca="1" si="100"/>
        <v>45906.534863033259</v>
      </c>
      <c r="BZ149" s="15">
        <f t="shared" ca="1" si="101"/>
        <v>71142.577005034706</v>
      </c>
      <c r="CA149" s="15">
        <f t="shared" ca="1" si="102"/>
        <v>112236.66538900619</v>
      </c>
      <c r="CB149" s="15">
        <f ca="1">(AU149*DCF!C$10-DCF!C$5*MAX(AU149*DCF!C$10,0)-MAX(AU149-Inputs!$B$6,0)/Inputs!$B$10)*DCF!C$6</f>
        <v>1039.7932628439357</v>
      </c>
      <c r="CC149" s="15">
        <f ca="1">(AV149*DCF!D$10-DCF!D$5*MAX(AV149*DCF!D$10,0)-MAX(AV149-AU149,0)/Inputs!$B$10)*DCF!D$6</f>
        <v>1321.6271226052961</v>
      </c>
      <c r="CD149" s="15">
        <f ca="1">(AW149*DCF!E$10-DCF!E$5*MAX(AW149*DCF!E$10,0)-MAX(AW149-AV149,0)/Inputs!$B$10)*DCF!E$6</f>
        <v>1391.3894952652643</v>
      </c>
      <c r="CE149" s="15">
        <f ca="1">(AX149*DCF!F$10-DCF!F$5*MAX(AX149*DCF!F$10,0)-MAX(AX149-AW149,0)/Inputs!$B$10)*DCF!F$6</f>
        <v>1544.8516839107704</v>
      </c>
      <c r="CF149" s="15">
        <f ca="1">(AY149*DCF!G$10-DCF!G$5*MAX(AY149*DCF!G$10,0)-MAX(AY149-AX149,0)/Inputs!$B$10)*DCF!G$6</f>
        <v>1621.0577509624593</v>
      </c>
      <c r="CG149" s="15">
        <f ca="1">(AZ149*DCF!H$10-DCF!H$5*MAX(AZ149*DCF!H$10,0)-MAX(AZ149-AY149,0)/Inputs!$B$10)*DCF!H$6</f>
        <v>2197.9839673951396</v>
      </c>
      <c r="CH149" s="15">
        <f ca="1">(BA149*DCF!I$10-DCF!I$5*MAX(BA149*DCF!I$10,0)-MAX(BA149-AZ149,0)/Inputs!$B$10)*DCF!I$6</f>
        <v>2165.0385577220859</v>
      </c>
      <c r="CI149" s="15">
        <f ca="1">(BB149*DCF!J$10-DCF!J$5*MAX(BB149*DCF!J$10,0)-MAX(BB149-BA149,0)/Inputs!$B$10)*DCF!J$6</f>
        <v>2405.503076536696</v>
      </c>
      <c r="CJ149" s="15">
        <f ca="1">(BC149*DCF!K$10-DCF!K$5*MAX(BC149*DCF!K$10,0)-MAX(BC149-BB149,0)/Inputs!$B$10)*DCF!K$6</f>
        <v>2648.5970335436123</v>
      </c>
      <c r="CK149" s="15">
        <f ca="1">(BD149*DCF!L$10-DCF!L$5*MAX(BD149*DCF!L$10,0)-MAX(BD149-BC149,0)/Inputs!$B$10)*DCF!L$6</f>
        <v>3280.7794597060465</v>
      </c>
      <c r="CL149" s="15">
        <f ca="1">(BE149*DCF!M$10-DCF!M$5*MAX(BE149*DCF!M$10,0)-MAX(BE149-BD149,0)/Inputs!$B$10)*DCF!M$6</f>
        <v>3960.9726362778783</v>
      </c>
      <c r="CM149" s="15">
        <f ca="1">(BF149*DCF!C$28-DCF!C$5*MAX(BF149*DCF!C$28,0)-MAX(BF149-Inputs!$B$13,0)/Inputs!$B$17)*DCF!C$6</f>
        <v>3835.6461379635634</v>
      </c>
      <c r="CN149" s="15">
        <f ca="1">(BG149*DCF!D$28-DCF!D$5*MAX(BG149*DCF!D$28,0)-MAX(BG149-BF149,0)/Inputs!$B$17)*DCF!D$6</f>
        <v>4953.7587865078849</v>
      </c>
      <c r="CO149" s="15">
        <f ca="1">(BH149*DCF!E$28-DCF!E$5*MAX(BH149*DCF!E$28,0)-MAX(BH149-BG149,0)/Inputs!$B$17)*DCF!E$6</f>
        <v>5501.6967324140342</v>
      </c>
      <c r="CP149" s="15">
        <f ca="1">(BI149*DCF!F$28-DCF!F$5*MAX(BI149*DCF!F$28,0)-MAX(BI149-BH149,0)/Inputs!$B$17)*DCF!F$6</f>
        <v>6309.3487810245997</v>
      </c>
      <c r="CQ149" s="15">
        <f ca="1">(BJ149*DCF!G$28-DCF!G$5*MAX(BJ149*DCF!G$28,0)-MAX(BJ149-BI149,0)/Inputs!$B$17)*DCF!G$6</f>
        <v>7272.9678338785197</v>
      </c>
      <c r="CR149" s="15">
        <f ca="1">(BK149*DCF!H$28-DCF!H$5*MAX(BK149*DCF!H$28,0)-MAX(BK149-BJ149,0)/Inputs!$B$17)*DCF!H$6</f>
        <v>7777.3482764992905</v>
      </c>
      <c r="CS149" s="15">
        <f ca="1">(BL149*DCF!I$28-DCF!I$5*MAX(BL149*DCF!I$28,0)-MAX(BL149-BK149,0)/Inputs!$B$17)*DCF!I$6</f>
        <v>8228.3995377554875</v>
      </c>
      <c r="CT149" s="15">
        <f ca="1">(BM149*DCF!J$28-DCF!J$5*MAX(BM149*DCF!J$28,0)-MAX(BM149-BL149,0)/Inputs!$B$17)*DCF!J$6</f>
        <v>9762.1947429835527</v>
      </c>
      <c r="CU149" s="15">
        <f ca="1">(BN149*DCF!K$28-DCF!K$5*MAX(BN149*DCF!K$28,0)-MAX(BN149-BM149,0)/Inputs!$B$17)*DCF!K$6</f>
        <v>11375.707094002912</v>
      </c>
      <c r="CV149" s="15">
        <f ca="1">(BO149*DCF!L$28-DCF!L$5*MAX(BO149*DCF!L$28,0)-MAX(BO149-BN149,0)/Inputs!$B$17)*DCF!L$6</f>
        <v>13383.253559353441</v>
      </c>
      <c r="CW149" s="15">
        <f ca="1">(BP149*DCF!M$28-DCF!M$5*MAX(BP149*DCF!M$28,0)-MAX(BP149-BO149,0)/Inputs!$B$17)*DCF!M$6</f>
        <v>14634.46063695691</v>
      </c>
      <c r="CX149" s="15">
        <f ca="1">(BQ149*DCF!C$46-DCF!C$5*MAX(BQ149*DCF!C$46,0)-MAX(BQ149-Inputs!$B$20,0)/Inputs!$B$24)*DCF!C$6</f>
        <v>-3941.4793531097043</v>
      </c>
      <c r="CY149" s="15">
        <f ca="1">(BR149*DCF!D$46-DCF!D$5*MAX(BR149*DCF!D$46,0)-MAX(BR149-BQ149,0)/Inputs!$B$24)*DCF!D$6</f>
        <v>-1229.9198665426723</v>
      </c>
      <c r="CZ149" s="15">
        <f ca="1">(BS149*DCF!E$46-DCF!E$5*MAX(BS149*DCF!E$46,0)-MAX(BS149-BR149,0)/Inputs!$B$24)*DCF!E$6</f>
        <v>-1080.8323878566468</v>
      </c>
      <c r="DA149" s="15">
        <f ca="1">(BT149*DCF!F$46-DCF!F$5*MAX(BT149*DCF!F$46,0)-MAX(BT149-BS149,0)/Inputs!$B$24)*DCF!F$6</f>
        <v>-1766.9752289890519</v>
      </c>
      <c r="DB149" s="15">
        <f ca="1">(BU149*DCF!G$46-DCF!G$5*MAX(BU149*DCF!G$46,0)-MAX(BU149-BT149,0)/Inputs!$B$24)*DCF!G$6</f>
        <v>-3431.0724567862799</v>
      </c>
      <c r="DC149" s="15">
        <f ca="1">(BV149*DCF!H$46-DCF!H$5*MAX(BV149*DCF!H$46,0)-MAX(BV149-BU149,0)/Inputs!$B$24)*DCF!H$6</f>
        <v>0</v>
      </c>
      <c r="DD149" s="15">
        <f ca="1">(BW149*DCF!I$46-DCF!I$5*MAX(BW149*DCF!I$46,0)-MAX(BW149-BV149,0)/Inputs!$B$24)*DCF!I$6</f>
        <v>-2455.3342704255952</v>
      </c>
      <c r="DE149" s="15">
        <f ca="1">(BX149*DCF!J$46-DCF!J$5*MAX(BX149*DCF!J$46,0)-MAX(BX149-BW149,0)/Inputs!$B$24)*DCF!J$6</f>
        <v>968.33603450680778</v>
      </c>
      <c r="DF149" s="15">
        <f ca="1">(BY149*DCF!K$46-DCF!K$5*MAX(BY149*DCF!K$46,0)-MAX(BY149-BX149,0)/Inputs!$B$24)*DCF!K$6</f>
        <v>-1823.1621134035001</v>
      </c>
      <c r="DG149" s="15">
        <f ca="1">(BZ149*DCF!L$46-DCF!L$5*MAX(BZ149*DCF!L$46,0)-MAX(BZ149-BY149,0)/Inputs!$B$24)*DCF!L$6</f>
        <v>-793.24266361309924</v>
      </c>
      <c r="DH149" s="15">
        <f ca="1">(CA149*DCF!M$46-DCF!M$5*MAX(CA149*DCF!M$46,0)-MAX(CA149-BZ149,0)/Inputs!$B$24)*DCF!M$6</f>
        <v>207.94007616422013</v>
      </c>
      <c r="DI149" s="15">
        <f ca="1">SUM(CB149:CL149)+BE149*DCF!M$10*(1+Inputs!$B$30)*(1-Inputs!$B$33)*(1-Inputs!$B$30/Inputs!$B$31)/(Inputs!$B$29-Inputs!$B$30)*DCF!M$6</f>
        <v>124023.66413284893</v>
      </c>
      <c r="DJ149" s="15">
        <f ca="1">SUM(CM149:CW149)+BP149*DCF!M$28*(1+Inputs!$B$30)*(1-Inputs!$B$33)*(1-Inputs!$B$30/Inputs!$B$31)/(Inputs!$B$29-Inputs!$B$30)*DCF!M$6</f>
        <v>396280.41751254542</v>
      </c>
      <c r="DK149" s="15">
        <f ca="1">SUM(CX149:DH149)+CA149*DCF!M$46*(1+Inputs!$B$30)*(1-Inputs!$B$33)*(1-Inputs!$B$30/Inputs!$B$31)/(Inputs!$B$29-Inputs!$B$30)*DCF!M$6</f>
        <v>158185.43774430832</v>
      </c>
      <c r="DM149" s="15">
        <f ca="1">DI149+DJ149+DK149+Inputs!$B$34+Inputs!$B$36-Inputs!$B$35</f>
        <v>755340.51938970271</v>
      </c>
    </row>
    <row r="150" spans="1:117" x14ac:dyDescent="0.75">
      <c r="A150" s="11">
        <v>137</v>
      </c>
      <c r="C150" s="24">
        <f t="shared" ca="1" si="103"/>
        <v>0.80616369578060887</v>
      </c>
      <c r="D150" s="24">
        <f t="shared" ca="1" si="103"/>
        <v>-1.3846915455568765</v>
      </c>
      <c r="E150" s="24">
        <f t="shared" ca="1" si="103"/>
        <v>-0.48440183797610042</v>
      </c>
      <c r="F150" s="24">
        <f t="shared" ca="1" si="103"/>
        <v>-2.7173569231443202</v>
      </c>
      <c r="G150" s="24">
        <f t="shared" ca="1" si="103"/>
        <v>-0.90164434970777174</v>
      </c>
      <c r="H150" s="24">
        <f t="shared" ca="1" si="103"/>
        <v>-0.31023699992974774</v>
      </c>
      <c r="I150" s="24">
        <f t="shared" ca="1" si="103"/>
        <v>-0.64333865762435849</v>
      </c>
      <c r="J150" s="24">
        <f t="shared" ca="1" si="103"/>
        <v>-1.5526976793070923</v>
      </c>
      <c r="K150" s="24">
        <f t="shared" ca="1" si="103"/>
        <v>-0.64372722198781074</v>
      </c>
      <c r="L150" s="24">
        <f t="shared" ca="1" si="103"/>
        <v>0.78959403694246999</v>
      </c>
      <c r="M150" s="24">
        <f t="shared" ca="1" si="103"/>
        <v>0.90399524555604127</v>
      </c>
      <c r="N150" s="24">
        <f ca="1">SQRT(Inputs!$B$38)*C150+SQRT(1-Inputs!$B$38)*_xlfn.NORM.S.INV(RAND())</f>
        <v>-0.1764845957403855</v>
      </c>
      <c r="O150" s="24">
        <f ca="1">SQRT(Inputs!$B$38)*D150+SQRT(1-Inputs!$B$38)*_xlfn.NORM.S.INV(RAND())</f>
        <v>-0.53371972760891229</v>
      </c>
      <c r="P150" s="24">
        <f ca="1">SQRT(Inputs!$B$38)*E150+SQRT(1-Inputs!$B$38)*_xlfn.NORM.S.INV(RAND())</f>
        <v>0.33545920146005442</v>
      </c>
      <c r="Q150" s="24">
        <f ca="1">SQRT(Inputs!$B$38)*F150+SQRT(1-Inputs!$B$38)*_xlfn.NORM.S.INV(RAND())</f>
        <v>-2.0436822599731519</v>
      </c>
      <c r="R150" s="24">
        <f ca="1">SQRT(Inputs!$B$38)*G150+SQRT(1-Inputs!$B$38)*_xlfn.NORM.S.INV(RAND())</f>
        <v>1.0267466046387614</v>
      </c>
      <c r="S150" s="24">
        <f ca="1">SQRT(Inputs!$B$38)*H150+SQRT(1-Inputs!$B$38)*_xlfn.NORM.S.INV(RAND())</f>
        <v>0.22942434296432115</v>
      </c>
      <c r="T150" s="24">
        <f ca="1">SQRT(Inputs!$B$38)*I150+SQRT(1-Inputs!$B$38)*_xlfn.NORM.S.INV(RAND())</f>
        <v>-1.4788811247111076</v>
      </c>
      <c r="U150" s="24">
        <f ca="1">SQRT(Inputs!$B$38)*J150+SQRT(1-Inputs!$B$38)*_xlfn.NORM.S.INV(RAND())</f>
        <v>-2.7892919851996405</v>
      </c>
      <c r="V150" s="24">
        <f ca="1">SQRT(Inputs!$B$38)*K150+SQRT(1-Inputs!$B$38)*_xlfn.NORM.S.INV(RAND())</f>
        <v>-1.0399596351197893</v>
      </c>
      <c r="W150" s="24">
        <f ca="1">SQRT(Inputs!$B$38)*L150+SQRT(1-Inputs!$B$38)*_xlfn.NORM.S.INV(RAND())</f>
        <v>1.0326769787733658</v>
      </c>
      <c r="X150" s="24">
        <f ca="1">SQRT(Inputs!$B$38)*M150+SQRT(1-Inputs!$B$38)*_xlfn.NORM.S.INV(RAND())</f>
        <v>1.2495550564746398</v>
      </c>
      <c r="Y150" s="24">
        <f ca="1">SQRT(Inputs!$B$38)*C150+SQRT(1-Inputs!$B$38)*_xlfn.NORM.S.INV(RAND())</f>
        <v>-0.1210184193978579</v>
      </c>
      <c r="Z150" s="24">
        <f ca="1">SQRT(Inputs!$B$38)*D150+SQRT(1-Inputs!$B$38)*_xlfn.NORM.S.INV(RAND())</f>
        <v>-1.6483384112434627</v>
      </c>
      <c r="AA150" s="24">
        <f ca="1">SQRT(Inputs!$B$38)*E150+SQRT(1-Inputs!$B$38)*_xlfn.NORM.S.INV(RAND())</f>
        <v>0.61593972964039878</v>
      </c>
      <c r="AB150" s="24">
        <f ca="1">SQRT(Inputs!$B$38)*F150+SQRT(1-Inputs!$B$38)*_xlfn.NORM.S.INV(RAND())</f>
        <v>-2.5257655199483771</v>
      </c>
      <c r="AC150" s="24">
        <f ca="1">SQRT(Inputs!$B$38)*G150+SQRT(1-Inputs!$B$38)*_xlfn.NORM.S.INV(RAND())</f>
        <v>-0.44013070752421235</v>
      </c>
      <c r="AD150" s="24">
        <f ca="1">SQRT(Inputs!$B$38)*H150+SQRT(1-Inputs!$B$38)*_xlfn.NORM.S.INV(RAND())</f>
        <v>-0.19585357761550901</v>
      </c>
      <c r="AE150" s="24">
        <f ca="1">SQRT(Inputs!$B$38)*I150+SQRT(1-Inputs!$B$38)*_xlfn.NORM.S.INV(RAND())</f>
        <v>1.1325083741367787</v>
      </c>
      <c r="AF150" s="24">
        <f ca="1">SQRT(Inputs!$B$38)*J150+SQRT(1-Inputs!$B$38)*_xlfn.NORM.S.INV(RAND())</f>
        <v>-0.59937744866447173</v>
      </c>
      <c r="AG150" s="24">
        <f ca="1">SQRT(Inputs!$B$38)*K150+SQRT(1-Inputs!$B$38)*_xlfn.NORM.S.INV(RAND())</f>
        <v>-0.69311848352988692</v>
      </c>
      <c r="AH150" s="24">
        <f ca="1">SQRT(Inputs!$B$38)*L150+SQRT(1-Inputs!$B$38)*_xlfn.NORM.S.INV(RAND())</f>
        <v>-1.0655425761628208</v>
      </c>
      <c r="AI150" s="24">
        <f ca="1">SQRT(Inputs!$B$38)*M150+SQRT(1-Inputs!$B$38)*_xlfn.NORM.S.INV(RAND())</f>
        <v>0.76937641684483005</v>
      </c>
      <c r="AJ150" s="24">
        <f ca="1">SQRT(Inputs!$B$38)*C150+SQRT(1-Inputs!$B$38)*_xlfn.NORM.S.INV(RAND())</f>
        <v>0.86736238220051542</v>
      </c>
      <c r="AK150" s="24">
        <f ca="1">SQRT(Inputs!$B$38)*D150+SQRT(1-Inputs!$B$38)*_xlfn.NORM.S.INV(RAND())</f>
        <v>-0.2026702223845277</v>
      </c>
      <c r="AL150" s="24">
        <f ca="1">SQRT(Inputs!$B$38)*E150+SQRT(1-Inputs!$B$38)*_xlfn.NORM.S.INV(RAND())</f>
        <v>-0.23748206174257558</v>
      </c>
      <c r="AM150" s="24">
        <f ca="1">SQRT(Inputs!$B$38)*F150+SQRT(1-Inputs!$B$38)*_xlfn.NORM.S.INV(RAND())</f>
        <v>-2.691332719340342</v>
      </c>
      <c r="AN150" s="24">
        <f ca="1">SQRT(Inputs!$B$38)*G150+SQRT(1-Inputs!$B$38)*_xlfn.NORM.S.INV(RAND())</f>
        <v>-0.68135962662366101</v>
      </c>
      <c r="AO150" s="24">
        <f ca="1">SQRT(Inputs!$B$38)*H150+SQRT(1-Inputs!$B$38)*_xlfn.NORM.S.INV(RAND())</f>
        <v>-0.50956670412288085</v>
      </c>
      <c r="AP150" s="24">
        <f ca="1">SQRT(Inputs!$B$38)*I150+SQRT(1-Inputs!$B$38)*_xlfn.NORM.S.INV(RAND())</f>
        <v>-0.73518796765239958</v>
      </c>
      <c r="AQ150" s="24">
        <f ca="1">SQRT(Inputs!$B$38)*J150+SQRT(1-Inputs!$B$38)*_xlfn.NORM.S.INV(RAND())</f>
        <v>9.4800896974868154E-2</v>
      </c>
      <c r="AR150" s="24">
        <f ca="1">SQRT(Inputs!$B$38)*K150+SQRT(1-Inputs!$B$38)*_xlfn.NORM.S.INV(RAND())</f>
        <v>-1.1282255701697042</v>
      </c>
      <c r="AS150" s="24">
        <f ca="1">SQRT(Inputs!$B$38)*L150+SQRT(1-Inputs!$B$38)*_xlfn.NORM.S.INV(RAND())</f>
        <v>0.96235027981845589</v>
      </c>
      <c r="AT150" s="24">
        <f ca="1">SQRT(Inputs!$B$38)*M150+SQRT(1-Inputs!$B$38)*_xlfn.NORM.S.INV(RAND())</f>
        <v>0.39829718284509635</v>
      </c>
      <c r="AU150" s="15">
        <f ca="1">Inputs!$B$6*EXP($B$8-0.5*C$5^2+C$5*N150)</f>
        <v>4822.4834451153183</v>
      </c>
      <c r="AV150" s="15">
        <f t="shared" ca="1" si="73"/>
        <v>5427.0626187010839</v>
      </c>
      <c r="AW150" s="15">
        <f t="shared" ca="1" si="74"/>
        <v>6923.6340514698122</v>
      </c>
      <c r="AX150" s="15">
        <f t="shared" ca="1" si="75"/>
        <v>6548.3009065151937</v>
      </c>
      <c r="AY150" s="15">
        <f t="shared" ca="1" si="76"/>
        <v>9022.2126837907908</v>
      </c>
      <c r="AZ150" s="15">
        <f t="shared" ca="1" si="77"/>
        <v>11316.735322114549</v>
      </c>
      <c r="BA150" s="15">
        <f t="shared" ca="1" si="78"/>
        <v>11862.932747893434</v>
      </c>
      <c r="BB150" s="15">
        <f t="shared" ca="1" si="79"/>
        <v>10982.834508633327</v>
      </c>
      <c r="BC150" s="15">
        <f t="shared" ca="1" si="80"/>
        <v>12166.416914396706</v>
      </c>
      <c r="BD150" s="15">
        <f t="shared" ca="1" si="81"/>
        <v>16416.50435956458</v>
      </c>
      <c r="BE150" s="15">
        <f t="shared" ca="1" si="82"/>
        <v>22541.123147942377</v>
      </c>
      <c r="BF150" s="15">
        <f ca="1">Inputs!$B$13*EXP($B$9-0.5*C$6^2+C$6*Y150)</f>
        <v>13503.141067475106</v>
      </c>
      <c r="BG150" s="15">
        <f t="shared" ca="1" si="83"/>
        <v>12222.914624965751</v>
      </c>
      <c r="BH150" s="15">
        <f t="shared" ca="1" si="84"/>
        <v>16540.450588964748</v>
      </c>
      <c r="BI150" s="15">
        <f t="shared" ca="1" si="85"/>
        <v>13725.995220408426</v>
      </c>
      <c r="BJ150" s="15">
        <f t="shared" ca="1" si="86"/>
        <v>15792.771340716736</v>
      </c>
      <c r="BK150" s="15">
        <f t="shared" ca="1" si="87"/>
        <v>18872.641689789809</v>
      </c>
      <c r="BL150" s="15">
        <f t="shared" ca="1" si="88"/>
        <v>26847.497994869231</v>
      </c>
      <c r="BM150" s="15">
        <f t="shared" ca="1" si="89"/>
        <v>30633.367206491239</v>
      </c>
      <c r="BN150" s="15">
        <f t="shared" ca="1" si="90"/>
        <v>34672.322513582883</v>
      </c>
      <c r="BO150" s="15">
        <f t="shared" ca="1" si="91"/>
        <v>37690.934597835694</v>
      </c>
      <c r="BP150" s="15">
        <f t="shared" ca="1" si="92"/>
        <v>50615.699908373252</v>
      </c>
      <c r="BQ150" s="15">
        <f ca="1">Inputs!$B$20*EXP($B$10-0.5*C$7^2+C$7*AJ150)</f>
        <v>5834.6356878543347</v>
      </c>
      <c r="BR150" s="15">
        <f t="shared" ca="1" si="93"/>
        <v>7423.3418144212446</v>
      </c>
      <c r="BS150" s="15">
        <f t="shared" ca="1" si="94"/>
        <v>9495.2444686678609</v>
      </c>
      <c r="BT150" s="15">
        <f t="shared" ca="1" si="95"/>
        <v>6462.1927517325867</v>
      </c>
      <c r="BU150" s="15">
        <f t="shared" ca="1" si="96"/>
        <v>7594.5853963325862</v>
      </c>
      <c r="BV150" s="15">
        <f t="shared" ca="1" si="97"/>
        <v>9420.2463103696955</v>
      </c>
      <c r="BW150" s="15">
        <f t="shared" ca="1" si="98"/>
        <v>11251.16422868219</v>
      </c>
      <c r="BX150" s="15">
        <f t="shared" ca="1" si="99"/>
        <v>16038.49627614346</v>
      </c>
      <c r="BY150" s="15">
        <f t="shared" ca="1" si="100"/>
        <v>18109.594519846432</v>
      </c>
      <c r="BZ150" s="15">
        <f t="shared" ca="1" si="101"/>
        <v>30327.867953007433</v>
      </c>
      <c r="CA150" s="15">
        <f t="shared" ca="1" si="102"/>
        <v>45725.951955175653</v>
      </c>
      <c r="CB150" s="15">
        <f ca="1">(AU150*DCF!C$10-DCF!C$5*MAX(AU150*DCF!C$10,0)-MAX(AU150-Inputs!$B$6,0)/Inputs!$B$10)*DCF!C$6</f>
        <v>1044.0707886032305</v>
      </c>
      <c r="CC150" s="15">
        <f ca="1">(AV150*DCF!D$10-DCF!D$5*MAX(AV150*DCF!D$10,0)-MAX(AV150-AU150,0)/Inputs!$B$10)*DCF!D$6</f>
        <v>1175.3989376481561</v>
      </c>
      <c r="CD150" s="15">
        <f ca="1">(AW150*DCF!E$10-DCF!E$5*MAX(AW150*DCF!E$10,0)-MAX(AW150-AV150,0)/Inputs!$B$10)*DCF!E$6</f>
        <v>1261.4670253134241</v>
      </c>
      <c r="CE150" s="15">
        <f ca="1">(AX150*DCF!F$10-DCF!F$5*MAX(AX150*DCF!F$10,0)-MAX(AX150-AW150,0)/Inputs!$B$10)*DCF!F$6</f>
        <v>1429.4836519749251</v>
      </c>
      <c r="CF150" s="15">
        <f ca="1">(AY150*DCF!G$10-DCF!G$5*MAX(AY150*DCF!G$10,0)-MAX(AY150-AX150,0)/Inputs!$B$10)*DCF!G$6</f>
        <v>1383.4067381481102</v>
      </c>
      <c r="CG150" s="15">
        <f ca="1">(AZ150*DCF!H$10-DCF!H$5*MAX(AZ150*DCF!H$10,0)-MAX(AZ150-AY150,0)/Inputs!$B$10)*DCF!H$6</f>
        <v>1789.7186508866121</v>
      </c>
      <c r="CH150" s="15">
        <f ca="1">(BA150*DCF!I$10-DCF!I$5*MAX(BA150*DCF!I$10,0)-MAX(BA150-AZ150,0)/Inputs!$B$10)*DCF!I$6</f>
        <v>2077.3295370768033</v>
      </c>
      <c r="CI150" s="15">
        <f ca="1">(BB150*DCF!J$10-DCF!J$5*MAX(BB150*DCF!J$10,0)-MAX(BB150-BA150,0)/Inputs!$B$10)*DCF!J$6</f>
        <v>1884.6798854198773</v>
      </c>
      <c r="CJ150" s="15">
        <f ca="1">(BC150*DCF!K$10-DCF!K$5*MAX(BC150*DCF!K$10,0)-MAX(BC150-BB150,0)/Inputs!$B$10)*DCF!K$6</f>
        <v>1792.9142100664772</v>
      </c>
      <c r="CK150" s="15">
        <f ca="1">(BD150*DCF!L$10-DCF!L$5*MAX(BD150*DCF!L$10,0)-MAX(BD150-BC150,0)/Inputs!$B$10)*DCF!L$6</f>
        <v>1926.315911557195</v>
      </c>
      <c r="CL150" s="15">
        <f ca="1">(BE150*DCF!M$10-DCF!M$5*MAX(BE150*DCF!M$10,0)-MAX(BE150-BD150,0)/Inputs!$B$10)*DCF!M$6</f>
        <v>2449.1928688558196</v>
      </c>
      <c r="CM150" s="15">
        <f ca="1">(BF150*DCF!C$28-DCF!C$5*MAX(BF150*DCF!C$28,0)-MAX(BF150-Inputs!$B$13,0)/Inputs!$B$17)*DCF!C$6</f>
        <v>3632.3539166010373</v>
      </c>
      <c r="CN150" s="15">
        <f ca="1">(BG150*DCF!D$28-DCF!D$5*MAX(BG150*DCF!D$28,0)-MAX(BG150-BF150,0)/Inputs!$B$17)*DCF!D$6</f>
        <v>3599.9302640375804</v>
      </c>
      <c r="CO150" s="15">
        <f ca="1">(BH150*DCF!E$28-DCF!E$5*MAX(BH150*DCF!E$28,0)-MAX(BH150-BG150,0)/Inputs!$B$17)*DCF!E$6</f>
        <v>3833.6232248310826</v>
      </c>
      <c r="CP150" s="15">
        <f ca="1">(BI150*DCF!F$28-DCF!F$5*MAX(BI150*DCF!F$28,0)-MAX(BI150-BH150,0)/Inputs!$B$17)*DCF!F$6</f>
        <v>3726.2461477884035</v>
      </c>
      <c r="CQ150" s="15">
        <f ca="1">(BJ150*DCF!G$28-DCF!G$5*MAX(BJ150*DCF!G$28,0)-MAX(BJ150-BI150,0)/Inputs!$B$17)*DCF!G$6</f>
        <v>3749.9430175790576</v>
      </c>
      <c r="CR150" s="15">
        <f ca="1">(BK150*DCF!H$28-DCF!H$5*MAX(BK150*DCF!H$28,0)-MAX(BK150-BJ150,0)/Inputs!$B$17)*DCF!H$6</f>
        <v>4188.887086463068</v>
      </c>
      <c r="CS150" s="15">
        <f ca="1">(BL150*DCF!I$28-DCF!I$5*MAX(BL150*DCF!I$28,0)-MAX(BL150-BK150,0)/Inputs!$B$17)*DCF!I$6</f>
        <v>5168.6343252090619</v>
      </c>
      <c r="CT150" s="15">
        <f ca="1">(BM150*DCF!J$28-DCF!J$5*MAX(BM150*DCF!J$28,0)-MAX(BM150-BL150,0)/Inputs!$B$17)*DCF!J$6</f>
        <v>6331.8086282851373</v>
      </c>
      <c r="CU150" s="15">
        <f ca="1">(BN150*DCF!K$28-DCF!K$5*MAX(BN150*DCF!K$28,0)-MAX(BN150-BM150,0)/Inputs!$B$17)*DCF!K$6</f>
        <v>6827.4949374914931</v>
      </c>
      <c r="CV150" s="15">
        <f ca="1">(BO150*DCF!L$28-DCF!L$5*MAX(BO150*DCF!L$28,0)-MAX(BO150-BN150,0)/Inputs!$B$17)*DCF!L$6</f>
        <v>7178.5715893941124</v>
      </c>
      <c r="CW150" s="15">
        <f ca="1">(BP150*DCF!M$28-DCF!M$5*MAX(BP150*DCF!M$28,0)-MAX(BP150-BO150,0)/Inputs!$B$17)*DCF!M$6</f>
        <v>8172.3720787913808</v>
      </c>
      <c r="CX150" s="15">
        <f ca="1">(BQ150*DCF!C$46-DCF!C$5*MAX(BQ150*DCF!C$46,0)-MAX(BQ150-Inputs!$B$20,0)/Inputs!$B$24)*DCF!C$6</f>
        <v>-2563.9508229937655</v>
      </c>
      <c r="CY150" s="15">
        <f ca="1">(BR150*DCF!D$46-DCF!D$5*MAX(BR150*DCF!D$46,0)-MAX(BR150-BQ150,0)/Inputs!$B$24)*DCF!D$6</f>
        <v>-1944.8790499007016</v>
      </c>
      <c r="CZ150" s="15">
        <f ca="1">(BS150*DCF!E$46-DCF!E$5*MAX(BS150*DCF!E$46,0)-MAX(BS150-BR150,0)/Inputs!$B$24)*DCF!E$6</f>
        <v>-1939.5161786070748</v>
      </c>
      <c r="DA150" s="15">
        <f ca="1">(BT150*DCF!F$46-DCF!F$5*MAX(BT150*DCF!F$46,0)-MAX(BT150-BS150,0)/Inputs!$B$24)*DCF!F$6</f>
        <v>-470.61773328043967</v>
      </c>
      <c r="DB150" s="15">
        <f ca="1">(BU150*DCF!G$46-DCF!G$5*MAX(BU150*DCF!G$46,0)-MAX(BU150-BT150,0)/Inputs!$B$24)*DCF!G$6</f>
        <v>-636.38135996067797</v>
      </c>
      <c r="DC150" s="15">
        <f ca="1">(BV150*DCF!H$46-DCF!H$5*MAX(BV150*DCF!H$46,0)-MAX(BV150-BU150,0)/Inputs!$B$24)*DCF!H$6</f>
        <v>-567.31294302702213</v>
      </c>
      <c r="DD150" s="15">
        <f ca="1">(BW150*DCF!I$46-DCF!I$5*MAX(BW150*DCF!I$46,0)-MAX(BW150-BV150,0)/Inputs!$B$24)*DCF!I$6</f>
        <v>-265.73570579235837</v>
      </c>
      <c r="DE150" s="15">
        <f ca="1">(BX150*DCF!J$46-DCF!J$5*MAX(BX150*DCF!J$46,0)-MAX(BX150-BW150,0)/Inputs!$B$24)*DCF!J$6</f>
        <v>-596.7516910516257</v>
      </c>
      <c r="DF150" s="15">
        <f ca="1">(BY150*DCF!K$46-DCF!K$5*MAX(BY150*DCF!K$46,0)-MAX(BY150-BX150,0)/Inputs!$B$24)*DCF!K$6</f>
        <v>527.11651172045674</v>
      </c>
      <c r="DG150" s="15">
        <f ca="1">(BZ150*DCF!L$46-DCF!L$5*MAX(BZ150*DCF!L$46,0)-MAX(BZ150-BY150,0)/Inputs!$B$24)*DCF!L$6</f>
        <v>-668.61055835765785</v>
      </c>
      <c r="DH150" s="15">
        <f ca="1">(CA150*DCF!M$46-DCF!M$5*MAX(CA150*DCF!M$46,0)-MAX(CA150-BZ150,0)/Inputs!$B$24)*DCF!M$6</f>
        <v>365.67022767952909</v>
      </c>
      <c r="DI150" s="15">
        <f ca="1">SUM(CB150:CL150)+BE150*DCF!M$10*(1+Inputs!$B$30)*(1-Inputs!$B$33)*(1-Inputs!$B$30/Inputs!$B$31)/(Inputs!$B$29-Inputs!$B$30)*DCF!M$6</f>
        <v>80946.222001769667</v>
      </c>
      <c r="DJ150" s="15">
        <f ca="1">SUM(CM150:CW150)+BP150*DCF!M$28*(1+Inputs!$B$30)*(1-Inputs!$B$33)*(1-Inputs!$B$30/Inputs!$B$31)/(Inputs!$B$29-Inputs!$B$30)*DCF!M$6</f>
        <v>244228.74810759461</v>
      </c>
      <c r="DK150" s="15">
        <f ca="1">SUM(CX150:DH150)+CA150*DCF!M$46*(1+Inputs!$B$30)*(1-Inputs!$B$33)*(1-Inputs!$B$30/Inputs!$B$31)/(Inputs!$B$29-Inputs!$B$30)*DCF!M$6</f>
        <v>61936.769004412432</v>
      </c>
      <c r="DM150" s="15">
        <f ca="1">DI150+DJ150+DK150+Inputs!$B$34+Inputs!$B$36-Inputs!$B$35</f>
        <v>463962.73911377671</v>
      </c>
    </row>
    <row r="151" spans="1:117" x14ac:dyDescent="0.75">
      <c r="A151" s="11">
        <v>138</v>
      </c>
      <c r="C151" s="24">
        <f t="shared" ca="1" si="103"/>
        <v>2.577660196043245</v>
      </c>
      <c r="D151" s="24">
        <f t="shared" ca="1" si="103"/>
        <v>0.5286967481766901</v>
      </c>
      <c r="E151" s="24">
        <f t="shared" ca="1" si="103"/>
        <v>-4.8638083067396469E-2</v>
      </c>
      <c r="F151" s="24">
        <f t="shared" ca="1" si="103"/>
        <v>-0.17613960676637463</v>
      </c>
      <c r="G151" s="24">
        <f t="shared" ca="1" si="103"/>
        <v>-0.46838149100555077</v>
      </c>
      <c r="H151" s="24">
        <f t="shared" ca="1" si="103"/>
        <v>-1.0219729217684759</v>
      </c>
      <c r="I151" s="24">
        <f t="shared" ca="1" si="103"/>
        <v>0.26843393889096745</v>
      </c>
      <c r="J151" s="24">
        <f t="shared" ca="1" si="103"/>
        <v>-0.74120298458663925</v>
      </c>
      <c r="K151" s="24">
        <f t="shared" ca="1" si="103"/>
        <v>0.91654043067503355</v>
      </c>
      <c r="L151" s="24">
        <f t="shared" ca="1" si="103"/>
        <v>0.11750779676448476</v>
      </c>
      <c r="M151" s="24">
        <f t="shared" ca="1" si="103"/>
        <v>0.10443946841607922</v>
      </c>
      <c r="N151" s="24">
        <f ca="1">SQRT(Inputs!$B$38)*C151+SQRT(1-Inputs!$B$38)*_xlfn.NORM.S.INV(RAND())</f>
        <v>1.5871756095367093</v>
      </c>
      <c r="O151" s="24">
        <f ca="1">SQRT(Inputs!$B$38)*D151+SQRT(1-Inputs!$B$38)*_xlfn.NORM.S.INV(RAND())</f>
        <v>-1.0232732697005333</v>
      </c>
      <c r="P151" s="24">
        <f ca="1">SQRT(Inputs!$B$38)*E151+SQRT(1-Inputs!$B$38)*_xlfn.NORM.S.INV(RAND())</f>
        <v>-0.90119798861760914</v>
      </c>
      <c r="Q151" s="24">
        <f ca="1">SQRT(Inputs!$B$38)*F151+SQRT(1-Inputs!$B$38)*_xlfn.NORM.S.INV(RAND())</f>
        <v>-0.97629078954194659</v>
      </c>
      <c r="R151" s="24">
        <f ca="1">SQRT(Inputs!$B$38)*G151+SQRT(1-Inputs!$B$38)*_xlfn.NORM.S.INV(RAND())</f>
        <v>0.21216015513765574</v>
      </c>
      <c r="S151" s="24">
        <f ca="1">SQRT(Inputs!$B$38)*H151+SQRT(1-Inputs!$B$38)*_xlfn.NORM.S.INV(RAND())</f>
        <v>0.36175938511195171</v>
      </c>
      <c r="T151" s="24">
        <f ca="1">SQRT(Inputs!$B$38)*I151+SQRT(1-Inputs!$B$38)*_xlfn.NORM.S.INV(RAND())</f>
        <v>3.6426364653310117E-2</v>
      </c>
      <c r="U151" s="24">
        <f ca="1">SQRT(Inputs!$B$38)*J151+SQRT(1-Inputs!$B$38)*_xlfn.NORM.S.INV(RAND())</f>
        <v>-0.3228722653039317</v>
      </c>
      <c r="V151" s="24">
        <f ca="1">SQRT(Inputs!$B$38)*K151+SQRT(1-Inputs!$B$38)*_xlfn.NORM.S.INV(RAND())</f>
        <v>0.8693485044298862</v>
      </c>
      <c r="W151" s="24">
        <f ca="1">SQRT(Inputs!$B$38)*L151+SQRT(1-Inputs!$B$38)*_xlfn.NORM.S.INV(RAND())</f>
        <v>-1.358271723189175</v>
      </c>
      <c r="X151" s="24">
        <f ca="1">SQRT(Inputs!$B$38)*M151+SQRT(1-Inputs!$B$38)*_xlfn.NORM.S.INV(RAND())</f>
        <v>2.4043272540692696E-2</v>
      </c>
      <c r="Y151" s="24">
        <f ca="1">SQRT(Inputs!$B$38)*C151+SQRT(1-Inputs!$B$38)*_xlfn.NORM.S.INV(RAND())</f>
        <v>2.0715508958801401</v>
      </c>
      <c r="Z151" s="24">
        <f ca="1">SQRT(Inputs!$B$38)*D151+SQRT(1-Inputs!$B$38)*_xlfn.NORM.S.INV(RAND())</f>
        <v>0.69192830060480814</v>
      </c>
      <c r="AA151" s="24">
        <f ca="1">SQRT(Inputs!$B$38)*E151+SQRT(1-Inputs!$B$38)*_xlfn.NORM.S.INV(RAND())</f>
        <v>-0.9253727324522143</v>
      </c>
      <c r="AB151" s="24">
        <f ca="1">SQRT(Inputs!$B$38)*F151+SQRT(1-Inputs!$B$38)*_xlfn.NORM.S.INV(RAND())</f>
        <v>0.87352747190172786</v>
      </c>
      <c r="AC151" s="24">
        <f ca="1">SQRT(Inputs!$B$38)*G151+SQRT(1-Inputs!$B$38)*_xlfn.NORM.S.INV(RAND())</f>
        <v>-1.8712740704204878</v>
      </c>
      <c r="AD151" s="24">
        <f ca="1">SQRT(Inputs!$B$38)*H151+SQRT(1-Inputs!$B$38)*_xlfn.NORM.S.INV(RAND())</f>
        <v>-0.23391307836660791</v>
      </c>
      <c r="AE151" s="24">
        <f ca="1">SQRT(Inputs!$B$38)*I151+SQRT(1-Inputs!$B$38)*_xlfn.NORM.S.INV(RAND())</f>
        <v>-5.6336802479758363E-2</v>
      </c>
      <c r="AF151" s="24">
        <f ca="1">SQRT(Inputs!$B$38)*J151+SQRT(1-Inputs!$B$38)*_xlfn.NORM.S.INV(RAND())</f>
        <v>-1.0917232367448508</v>
      </c>
      <c r="AG151" s="24">
        <f ca="1">SQRT(Inputs!$B$38)*K151+SQRT(1-Inputs!$B$38)*_xlfn.NORM.S.INV(RAND())</f>
        <v>0.6799236915289173</v>
      </c>
      <c r="AH151" s="24">
        <f ca="1">SQRT(Inputs!$B$38)*L151+SQRT(1-Inputs!$B$38)*_xlfn.NORM.S.INV(RAND())</f>
        <v>-0.38780348926617547</v>
      </c>
      <c r="AI151" s="24">
        <f ca="1">SQRT(Inputs!$B$38)*M151+SQRT(1-Inputs!$B$38)*_xlfn.NORM.S.INV(RAND())</f>
        <v>0.39246051226420936</v>
      </c>
      <c r="AJ151" s="24">
        <f ca="1">SQRT(Inputs!$B$38)*C151+SQRT(1-Inputs!$B$38)*_xlfn.NORM.S.INV(RAND())</f>
        <v>1.3855629724896579</v>
      </c>
      <c r="AK151" s="24">
        <f ca="1">SQRT(Inputs!$B$38)*D151+SQRT(1-Inputs!$B$38)*_xlfn.NORM.S.INV(RAND())</f>
        <v>0.97039219340385174</v>
      </c>
      <c r="AL151" s="24">
        <f ca="1">SQRT(Inputs!$B$38)*E151+SQRT(1-Inputs!$B$38)*_xlfn.NORM.S.INV(RAND())</f>
        <v>0.60954832937339676</v>
      </c>
      <c r="AM151" s="24">
        <f ca="1">SQRT(Inputs!$B$38)*F151+SQRT(1-Inputs!$B$38)*_xlfn.NORM.S.INV(RAND())</f>
        <v>0.53290506518194314</v>
      </c>
      <c r="AN151" s="24">
        <f ca="1">SQRT(Inputs!$B$38)*G151+SQRT(1-Inputs!$B$38)*_xlfn.NORM.S.INV(RAND())</f>
        <v>5.2613728969297668E-2</v>
      </c>
      <c r="AO151" s="24">
        <f ca="1">SQRT(Inputs!$B$38)*H151+SQRT(1-Inputs!$B$38)*_xlfn.NORM.S.INV(RAND())</f>
        <v>0.26585098666335083</v>
      </c>
      <c r="AP151" s="24">
        <f ca="1">SQRT(Inputs!$B$38)*I151+SQRT(1-Inputs!$B$38)*_xlfn.NORM.S.INV(RAND())</f>
        <v>0.44672649774899775</v>
      </c>
      <c r="AQ151" s="24">
        <f ca="1">SQRT(Inputs!$B$38)*J151+SQRT(1-Inputs!$B$38)*_xlfn.NORM.S.INV(RAND())</f>
        <v>-2.1312007757136215</v>
      </c>
      <c r="AR151" s="24">
        <f ca="1">SQRT(Inputs!$B$38)*K151+SQRT(1-Inputs!$B$38)*_xlfn.NORM.S.INV(RAND())</f>
        <v>-0.50568196711422209</v>
      </c>
      <c r="AS151" s="24">
        <f ca="1">SQRT(Inputs!$B$38)*L151+SQRT(1-Inputs!$B$38)*_xlfn.NORM.S.INV(RAND())</f>
        <v>-0.50398320257962004</v>
      </c>
      <c r="AT151" s="24">
        <f ca="1">SQRT(Inputs!$B$38)*M151+SQRT(1-Inputs!$B$38)*_xlfn.NORM.S.INV(RAND())</f>
        <v>-0.80731242918261126</v>
      </c>
      <c r="AU151" s="15">
        <f ca="1">Inputs!$B$6*EXP($B$8-0.5*C$5^2+C$5*N151)</f>
        <v>6415.8926202265593</v>
      </c>
      <c r="AV151" s="15">
        <f t="shared" ca="1" si="73"/>
        <v>6718.7833964521269</v>
      </c>
      <c r="AW151" s="15">
        <f t="shared" ca="1" si="74"/>
        <v>7254.689486724903</v>
      </c>
      <c r="AX151" s="15">
        <f t="shared" ca="1" si="75"/>
        <v>7840.2068834160127</v>
      </c>
      <c r="AY151" s="15">
        <f t="shared" ca="1" si="76"/>
        <v>9821.9074580409488</v>
      </c>
      <c r="AZ151" s="15">
        <f t="shared" ca="1" si="77"/>
        <v>12500.654755412284</v>
      </c>
      <c r="BA151" s="15">
        <f t="shared" ca="1" si="78"/>
        <v>15356.036540212082</v>
      </c>
      <c r="BB151" s="15">
        <f t="shared" ca="1" si="79"/>
        <v>18202.033174726941</v>
      </c>
      <c r="BC151" s="15">
        <f t="shared" ca="1" si="80"/>
        <v>24244.371626493372</v>
      </c>
      <c r="BD151" s="15">
        <f t="shared" ca="1" si="81"/>
        <v>26158.086358528086</v>
      </c>
      <c r="BE151" s="15">
        <f t="shared" ca="1" si="82"/>
        <v>32123.64991809952</v>
      </c>
      <c r="BF151" s="15">
        <f ca="1">Inputs!$B$13*EXP($B$9-0.5*C$6^2+C$6*Y151)</f>
        <v>20855.008448884244</v>
      </c>
      <c r="BG151" s="15">
        <f t="shared" ca="1" si="83"/>
        <v>28796.626207334994</v>
      </c>
      <c r="BH151" s="15">
        <f t="shared" ca="1" si="84"/>
        <v>30178.104848614956</v>
      </c>
      <c r="BI151" s="15">
        <f t="shared" ca="1" si="85"/>
        <v>42258.969035101036</v>
      </c>
      <c r="BJ151" s="15">
        <f t="shared" ca="1" si="86"/>
        <v>39558.655600176164</v>
      </c>
      <c r="BK151" s="15">
        <f t="shared" ca="1" si="87"/>
        <v>47028.979396438619</v>
      </c>
      <c r="BL151" s="15">
        <f t="shared" ca="1" si="88"/>
        <v>57349.199878534535</v>
      </c>
      <c r="BM151" s="15">
        <f t="shared" ca="1" si="89"/>
        <v>61553.897890839296</v>
      </c>
      <c r="BN151" s="15">
        <f t="shared" ca="1" si="90"/>
        <v>82130.11668833757</v>
      </c>
      <c r="BO151" s="15">
        <f t="shared" ca="1" si="91"/>
        <v>96598.497369617617</v>
      </c>
      <c r="BP151" s="15">
        <f t="shared" ca="1" si="92"/>
        <v>124300.51949027198</v>
      </c>
      <c r="BQ151" s="15">
        <f ca="1">Inputs!$B$20*EXP($B$10-0.5*C$7^2+C$7*AJ151)</f>
        <v>7011.8993047919375</v>
      </c>
      <c r="BR151" s="15">
        <f t="shared" ca="1" si="93"/>
        <v>12948.336043291449</v>
      </c>
      <c r="BS151" s="15">
        <f t="shared" ca="1" si="94"/>
        <v>21123.763464834963</v>
      </c>
      <c r="BT151" s="15">
        <f t="shared" ca="1" si="95"/>
        <v>33495.053304325214</v>
      </c>
      <c r="BU151" s="15">
        <f t="shared" ca="1" si="96"/>
        <v>47014.875223787596</v>
      </c>
      <c r="BV151" s="15">
        <f t="shared" ca="1" si="97"/>
        <v>69448.829816333397</v>
      </c>
      <c r="BW151" s="15">
        <f t="shared" ca="1" si="98"/>
        <v>106522.03804254241</v>
      </c>
      <c r="BX151" s="15">
        <f t="shared" ca="1" si="99"/>
        <v>97185.000674283059</v>
      </c>
      <c r="BY151" s="15">
        <f t="shared" ca="1" si="100"/>
        <v>123615.30935550098</v>
      </c>
      <c r="BZ151" s="15">
        <f t="shared" ca="1" si="101"/>
        <v>158101.59856238752</v>
      </c>
      <c r="CA151" s="15">
        <f t="shared" ca="1" si="102"/>
        <v>192404.33404739643</v>
      </c>
      <c r="CB151" s="15">
        <f ca="1">(AU151*DCF!C$10-DCF!C$5*MAX(AU151*DCF!C$10,0)-MAX(AU151-Inputs!$B$6,0)/Inputs!$B$10)*DCF!C$6</f>
        <v>1032.7094971741249</v>
      </c>
      <c r="CC151" s="15">
        <f ca="1">(AV151*DCF!D$10-DCF!D$5*MAX(AV151*DCF!D$10,0)-MAX(AV151-AU151,0)/Inputs!$B$10)*DCF!D$6</f>
        <v>1563.8059460539764</v>
      </c>
      <c r="CD151" s="15">
        <f ca="1">(AW151*DCF!E$10-DCF!E$5*MAX(AW151*DCF!E$10,0)-MAX(AW151-AV151,0)/Inputs!$B$10)*DCF!E$6</f>
        <v>1554.2840732481625</v>
      </c>
      <c r="CE151" s="15">
        <f ca="1">(AX151*DCF!F$10-DCF!F$5*MAX(AX151*DCF!F$10,0)-MAX(AX151-AW151,0)/Inputs!$B$10)*DCF!F$6</f>
        <v>1589.6730142708495</v>
      </c>
      <c r="CF151" s="15">
        <f ca="1">(AY151*DCF!G$10-DCF!G$5*MAX(AY151*DCF!G$10,0)-MAX(AY151-AX151,0)/Inputs!$B$10)*DCF!G$6</f>
        <v>1642.7872275045461</v>
      </c>
      <c r="CG151" s="15">
        <f ca="1">(AZ151*DCF!H$10-DCF!H$5*MAX(AZ151*DCF!H$10,0)-MAX(AZ151-AY151,0)/Inputs!$B$10)*DCF!H$6</f>
        <v>1951.3514817136875</v>
      </c>
      <c r="CH151" s="15">
        <f ca="1">(BA151*DCF!I$10-DCF!I$5*MAX(BA151*DCF!I$10,0)-MAX(BA151-AZ151,0)/Inputs!$B$10)*DCF!I$6</f>
        <v>2336.6050297343922</v>
      </c>
      <c r="CI151" s="15">
        <f ca="1">(BB151*DCF!J$10-DCF!J$5*MAX(BB151*DCF!J$10,0)-MAX(BB151-BA151,0)/Inputs!$B$10)*DCF!J$6</f>
        <v>2692.2472357033585</v>
      </c>
      <c r="CJ151" s="15">
        <f ca="1">(BC151*DCF!K$10-DCF!K$5*MAX(BC151*DCF!K$10,0)-MAX(BC151-BB151,0)/Inputs!$B$10)*DCF!K$6</f>
        <v>3057.119063060858</v>
      </c>
      <c r="CK151" s="15">
        <f ca="1">(BD151*DCF!L$10-DCF!L$5*MAX(BD151*DCF!L$10,0)-MAX(BD151-BC151,0)/Inputs!$B$10)*DCF!L$6</f>
        <v>3697.6625435878273</v>
      </c>
      <c r="CL151" s="15">
        <f ca="1">(BE151*DCF!M$10-DCF!M$5*MAX(BE151*DCF!M$10,0)-MAX(BE151-BD151,0)/Inputs!$B$10)*DCF!M$6</f>
        <v>3820.4121835434426</v>
      </c>
      <c r="CM151" s="15">
        <f ca="1">(BF151*DCF!C$28-DCF!C$5*MAX(BF151*DCF!C$28,0)-MAX(BF151-Inputs!$B$13,0)/Inputs!$B$17)*DCF!C$6</f>
        <v>4178.2047767098584</v>
      </c>
      <c r="CN151" s="15">
        <f ca="1">(BG151*DCF!D$28-DCF!D$5*MAX(BG151*DCF!D$28,0)-MAX(BG151-BF151,0)/Inputs!$B$17)*DCF!D$6</f>
        <v>6786.9593899273095</v>
      </c>
      <c r="CO151" s="15">
        <f ca="1">(BH151*DCF!E$28-DCF!E$5*MAX(BH151*DCF!E$28,0)-MAX(BH151-BG151,0)/Inputs!$B$17)*DCF!E$6</f>
        <v>8274.7062334013808</v>
      </c>
      <c r="CP151" s="15">
        <f ca="1">(BI151*DCF!F$28-DCF!F$5*MAX(BI151*DCF!F$28,0)-MAX(BI151-BH151,0)/Inputs!$B$17)*DCF!F$6</f>
        <v>9272.6846775634149</v>
      </c>
      <c r="CQ151" s="15">
        <f ca="1">(BJ151*DCF!G$28-DCF!G$5*MAX(BJ151*DCF!G$28,0)-MAX(BJ151-BI151,0)/Inputs!$B$17)*DCF!G$6</f>
        <v>10263.793326120898</v>
      </c>
      <c r="CR151" s="15">
        <f ca="1">(BK151*DCF!H$28-DCF!H$5*MAX(BK151*DCF!H$28,0)-MAX(BK151-BJ151,0)/Inputs!$B$17)*DCF!H$6</f>
        <v>10470.106788558196</v>
      </c>
      <c r="CS151" s="15">
        <f ca="1">(BL151*DCF!I$28-DCF!I$5*MAX(BL151*DCF!I$28,0)-MAX(BL151-BK151,0)/Inputs!$B$17)*DCF!I$6</f>
        <v>12004.570498043713</v>
      </c>
      <c r="CT151" s="15">
        <f ca="1">(BM151*DCF!J$28-DCF!J$5*MAX(BM151*DCF!J$28,0)-MAX(BM151-BL151,0)/Inputs!$B$17)*DCF!J$6</f>
        <v>13174.120605084066</v>
      </c>
      <c r="CU151" s="15">
        <f ca="1">(BN151*DCF!K$28-DCF!K$5*MAX(BN151*DCF!K$28,0)-MAX(BN151-BM151,0)/Inputs!$B$17)*DCF!K$6</f>
        <v>14824.190840129515</v>
      </c>
      <c r="CV151" s="15">
        <f ca="1">(BO151*DCF!L$28-DCF!L$5*MAX(BO151*DCF!L$28,0)-MAX(BO151-BN151,0)/Inputs!$B$17)*DCF!L$6</f>
        <v>17636.306415581494</v>
      </c>
      <c r="CW151" s="15">
        <f ca="1">(BP151*DCF!M$28-DCF!M$5*MAX(BP151*DCF!M$28,0)-MAX(BP151-BO151,0)/Inputs!$B$17)*DCF!M$6</f>
        <v>20491.574959509766</v>
      </c>
      <c r="CX151" s="15">
        <f ca="1">(BQ151*DCF!C$46-DCF!C$5*MAX(BQ151*DCF!C$46,0)-MAX(BQ151-Inputs!$B$20,0)/Inputs!$B$24)*DCF!C$6</f>
        <v>-3379.6069086318271</v>
      </c>
      <c r="CY151" s="15">
        <f ca="1">(BR151*DCF!D$46-DCF!D$5*MAX(BR151*DCF!D$46,0)-MAX(BR151-BQ151,0)/Inputs!$B$24)*DCF!D$6</f>
        <v>-4743.0072829087958</v>
      </c>
      <c r="CZ151" s="15">
        <f ca="1">(BS151*DCF!E$46-DCF!E$5*MAX(BS151*DCF!E$46,0)-MAX(BS151-BR151,0)/Inputs!$B$24)*DCF!E$6</f>
        <v>-5720.450232563704</v>
      </c>
      <c r="DA151" s="15">
        <f ca="1">(BT151*DCF!F$46-DCF!F$5*MAX(BT151*DCF!F$46,0)-MAX(BT151-BS151,0)/Inputs!$B$24)*DCF!F$6</f>
        <v>-6944.099270365924</v>
      </c>
      <c r="DB151" s="15">
        <f ca="1">(BU151*DCF!G$46-DCF!G$5*MAX(BU151*DCF!G$46,0)-MAX(BU151-BT151,0)/Inputs!$B$24)*DCF!G$6</f>
        <v>-6129.2884871189217</v>
      </c>
      <c r="DC151" s="15">
        <f ca="1">(BV151*DCF!H$46-DCF!H$5*MAX(BV151*DCF!H$46,0)-MAX(BV151-BU151,0)/Inputs!$B$24)*DCF!H$6</f>
        <v>-6971.2139345132737</v>
      </c>
      <c r="DD151" s="15">
        <f ca="1">(BW151*DCF!I$46-DCF!I$5*MAX(BW151*DCF!I$46,0)-MAX(BW151-BV151,0)/Inputs!$B$24)*DCF!I$6</f>
        <v>-8182.1161309423305</v>
      </c>
      <c r="DE151" s="15">
        <f ca="1">(BX151*DCF!J$46-DCF!J$5*MAX(BX151*DCF!J$46,0)-MAX(BX151-BW151,0)/Inputs!$B$24)*DCF!J$6</f>
        <v>4076.6419506831317</v>
      </c>
      <c r="DF151" s="15">
        <f ca="1">(BY151*DCF!K$46-DCF!K$5*MAX(BY151*DCF!K$46,0)-MAX(BY151-BX151,0)/Inputs!$B$24)*DCF!K$6</f>
        <v>586.59701767494414</v>
      </c>
      <c r="DG151" s="15">
        <f ca="1">(BZ151*DCF!L$46-DCF!L$5*MAX(BZ151*DCF!L$46,0)-MAX(BZ151-BY151,0)/Inputs!$B$24)*DCF!L$6</f>
        <v>3124.4711874837062</v>
      </c>
      <c r="DH151" s="15">
        <f ca="1">(CA151*DCF!M$46-DCF!M$5*MAX(CA151*DCF!M$46,0)-MAX(CA151-BZ151,0)/Inputs!$B$24)*DCF!M$6</f>
        <v>7912.5450187406168</v>
      </c>
      <c r="DI151" s="15">
        <f ca="1">SUM(CB151:CL151)+BE151*DCF!M$10*(1+Inputs!$B$30)*(1-Inputs!$B$33)*(1-Inputs!$B$30/Inputs!$B$31)/(Inputs!$B$29-Inputs!$B$30)*DCF!M$6</f>
        <v>114339.19980895989</v>
      </c>
      <c r="DJ151" s="15">
        <f ca="1">SUM(CM151:CW151)+BP151*DCF!M$28*(1+Inputs!$B$30)*(1-Inputs!$B$33)*(1-Inputs!$B$30/Inputs!$B$31)/(Inputs!$B$29-Inputs!$B$30)*DCF!M$6</f>
        <v>588617.20443814015</v>
      </c>
      <c r="DK151" s="15">
        <f ca="1">SUM(CX151:DH151)+CA151*DCF!M$46*(1+Inputs!$B$30)*(1-Inputs!$B$33)*(1-Inputs!$B$30/Inputs!$B$31)/(Inputs!$B$29-Inputs!$B$30)*DCF!M$6</f>
        <v>271110.36511521839</v>
      </c>
      <c r="DM151" s="15">
        <f ca="1">DI151+DJ151+DK151+Inputs!$B$34+Inputs!$B$36-Inputs!$B$35</f>
        <v>1050917.7693623183</v>
      </c>
    </row>
    <row r="152" spans="1:117" x14ac:dyDescent="0.75">
      <c r="A152" s="11">
        <v>139</v>
      </c>
      <c r="C152" s="24">
        <f t="shared" ca="1" si="103"/>
        <v>0.18056432362187866</v>
      </c>
      <c r="D152" s="24">
        <f t="shared" ca="1" si="103"/>
        <v>0.74432265196724168</v>
      </c>
      <c r="E152" s="24">
        <f t="shared" ca="1" si="103"/>
        <v>1.9263287228751873</v>
      </c>
      <c r="F152" s="24">
        <f t="shared" ca="1" si="103"/>
        <v>-0.57650767478724141</v>
      </c>
      <c r="G152" s="24">
        <f t="shared" ca="1" si="103"/>
        <v>-9.8388919868477517E-2</v>
      </c>
      <c r="H152" s="24">
        <f t="shared" ca="1" si="103"/>
        <v>1.4375608101686088</v>
      </c>
      <c r="I152" s="24">
        <f t="shared" ca="1" si="103"/>
        <v>-1.1232765773712485</v>
      </c>
      <c r="J152" s="24">
        <f t="shared" ca="1" si="103"/>
        <v>0.36305093436924418</v>
      </c>
      <c r="K152" s="24">
        <f t="shared" ca="1" si="103"/>
        <v>-2.3127384722375615</v>
      </c>
      <c r="L152" s="24">
        <f t="shared" ca="1" si="103"/>
        <v>4.4049797509341113E-2</v>
      </c>
      <c r="M152" s="24">
        <f t="shared" ca="1" si="103"/>
        <v>0.95164117793678726</v>
      </c>
      <c r="N152" s="24">
        <f ca="1">SQRT(Inputs!$B$38)*C152+SQRT(1-Inputs!$B$38)*_xlfn.NORM.S.INV(RAND())</f>
        <v>7.4575572582231617E-2</v>
      </c>
      <c r="O152" s="24">
        <f ca="1">SQRT(Inputs!$B$38)*D152+SQRT(1-Inputs!$B$38)*_xlfn.NORM.S.INV(RAND())</f>
        <v>1.5495227345882512</v>
      </c>
      <c r="P152" s="24">
        <f ca="1">SQRT(Inputs!$B$38)*E152+SQRT(1-Inputs!$B$38)*_xlfn.NORM.S.INV(RAND())</f>
        <v>2.9275447446526215E-3</v>
      </c>
      <c r="Q152" s="24">
        <f ca="1">SQRT(Inputs!$B$38)*F152+SQRT(1-Inputs!$B$38)*_xlfn.NORM.S.INV(RAND())</f>
        <v>-1.0382640005349819</v>
      </c>
      <c r="R152" s="24">
        <f ca="1">SQRT(Inputs!$B$38)*G152+SQRT(1-Inputs!$B$38)*_xlfn.NORM.S.INV(RAND())</f>
        <v>-7.81255716474719E-2</v>
      </c>
      <c r="S152" s="24">
        <f ca="1">SQRT(Inputs!$B$38)*H152+SQRT(1-Inputs!$B$38)*_xlfn.NORM.S.INV(RAND())</f>
        <v>-0.8948596656276826</v>
      </c>
      <c r="T152" s="24">
        <f ca="1">SQRT(Inputs!$B$38)*I152+SQRT(1-Inputs!$B$38)*_xlfn.NORM.S.INV(RAND())</f>
        <v>0.10346625513747942</v>
      </c>
      <c r="U152" s="24">
        <f ca="1">SQRT(Inputs!$B$38)*J152+SQRT(1-Inputs!$B$38)*_xlfn.NORM.S.INV(RAND())</f>
        <v>-0.35285238628154336</v>
      </c>
      <c r="V152" s="24">
        <f ca="1">SQRT(Inputs!$B$38)*K152+SQRT(1-Inputs!$B$38)*_xlfn.NORM.S.INV(RAND())</f>
        <v>-0.35278060020375768</v>
      </c>
      <c r="W152" s="24">
        <f ca="1">SQRT(Inputs!$B$38)*L152+SQRT(1-Inputs!$B$38)*_xlfn.NORM.S.INV(RAND())</f>
        <v>0.14031327275610805</v>
      </c>
      <c r="X152" s="24">
        <f ca="1">SQRT(Inputs!$B$38)*M152+SQRT(1-Inputs!$B$38)*_xlfn.NORM.S.INV(RAND())</f>
        <v>0.73383997725749806</v>
      </c>
      <c r="Y152" s="24">
        <f ca="1">SQRT(Inputs!$B$38)*C152+SQRT(1-Inputs!$B$38)*_xlfn.NORM.S.INV(RAND())</f>
        <v>8.4464106475481415E-3</v>
      </c>
      <c r="Z152" s="24">
        <f ca="1">SQRT(Inputs!$B$38)*D152+SQRT(1-Inputs!$B$38)*_xlfn.NORM.S.INV(RAND())</f>
        <v>1.5418793484956022</v>
      </c>
      <c r="AA152" s="24">
        <f ca="1">SQRT(Inputs!$B$38)*E152+SQRT(1-Inputs!$B$38)*_xlfn.NORM.S.INV(RAND())</f>
        <v>1.2912042937001262</v>
      </c>
      <c r="AB152" s="24">
        <f ca="1">SQRT(Inputs!$B$38)*F152+SQRT(1-Inputs!$B$38)*_xlfn.NORM.S.INV(RAND())</f>
        <v>-0.63843525939230128</v>
      </c>
      <c r="AC152" s="24">
        <f ca="1">SQRT(Inputs!$B$38)*G152+SQRT(1-Inputs!$B$38)*_xlfn.NORM.S.INV(RAND())</f>
        <v>1.1130398517889044</v>
      </c>
      <c r="AD152" s="24">
        <f ca="1">SQRT(Inputs!$B$38)*H152+SQRT(1-Inputs!$B$38)*_xlfn.NORM.S.INV(RAND())</f>
        <v>1.152785423864378</v>
      </c>
      <c r="AE152" s="24">
        <f ca="1">SQRT(Inputs!$B$38)*I152+SQRT(1-Inputs!$B$38)*_xlfn.NORM.S.INV(RAND())</f>
        <v>6.7252916786270101E-3</v>
      </c>
      <c r="AF152" s="24">
        <f ca="1">SQRT(Inputs!$B$38)*J152+SQRT(1-Inputs!$B$38)*_xlfn.NORM.S.INV(RAND())</f>
        <v>0.64368159342070008</v>
      </c>
      <c r="AG152" s="24">
        <f ca="1">SQRT(Inputs!$B$38)*K152+SQRT(1-Inputs!$B$38)*_xlfn.NORM.S.INV(RAND())</f>
        <v>0.15122247429462132</v>
      </c>
      <c r="AH152" s="24">
        <f ca="1">SQRT(Inputs!$B$38)*L152+SQRT(1-Inputs!$B$38)*_xlfn.NORM.S.INV(RAND())</f>
        <v>-0.583383855506722</v>
      </c>
      <c r="AI152" s="24">
        <f ca="1">SQRT(Inputs!$B$38)*M152+SQRT(1-Inputs!$B$38)*_xlfn.NORM.S.INV(RAND())</f>
        <v>0.74861350256004355</v>
      </c>
      <c r="AJ152" s="24">
        <f ca="1">SQRT(Inputs!$B$38)*C152+SQRT(1-Inputs!$B$38)*_xlfn.NORM.S.INV(RAND())</f>
        <v>0.88838212043516274</v>
      </c>
      <c r="AK152" s="24">
        <f ca="1">SQRT(Inputs!$B$38)*D152+SQRT(1-Inputs!$B$38)*_xlfn.NORM.S.INV(RAND())</f>
        <v>1.544862155539164</v>
      </c>
      <c r="AL152" s="24">
        <f ca="1">SQRT(Inputs!$B$38)*E152+SQRT(1-Inputs!$B$38)*_xlfn.NORM.S.INV(RAND())</f>
        <v>7.3024406586493451E-2</v>
      </c>
      <c r="AM152" s="24">
        <f ca="1">SQRT(Inputs!$B$38)*F152+SQRT(1-Inputs!$B$38)*_xlfn.NORM.S.INV(RAND())</f>
        <v>0.36429287419750506</v>
      </c>
      <c r="AN152" s="24">
        <f ca="1">SQRT(Inputs!$B$38)*G152+SQRT(1-Inputs!$B$38)*_xlfn.NORM.S.INV(RAND())</f>
        <v>0.51867842001152453</v>
      </c>
      <c r="AO152" s="24">
        <f ca="1">SQRT(Inputs!$B$38)*H152+SQRT(1-Inputs!$B$38)*_xlfn.NORM.S.INV(RAND())</f>
        <v>0.7374781017766765</v>
      </c>
      <c r="AP152" s="24">
        <f ca="1">SQRT(Inputs!$B$38)*I152+SQRT(1-Inputs!$B$38)*_xlfn.NORM.S.INV(RAND())</f>
        <v>-3.5013213381016679</v>
      </c>
      <c r="AQ152" s="24">
        <f ca="1">SQRT(Inputs!$B$38)*J152+SQRT(1-Inputs!$B$38)*_xlfn.NORM.S.INV(RAND())</f>
        <v>-0.24630125754661217</v>
      </c>
      <c r="AR152" s="24">
        <f ca="1">SQRT(Inputs!$B$38)*K152+SQRT(1-Inputs!$B$38)*_xlfn.NORM.S.INV(RAND())</f>
        <v>-2.1584615142338777</v>
      </c>
      <c r="AS152" s="24">
        <f ca="1">SQRT(Inputs!$B$38)*L152+SQRT(1-Inputs!$B$38)*_xlfn.NORM.S.INV(RAND())</f>
        <v>0.78376360953493662</v>
      </c>
      <c r="AT152" s="24">
        <f ca="1">SQRT(Inputs!$B$38)*M152+SQRT(1-Inputs!$B$38)*_xlfn.NORM.S.INV(RAND())</f>
        <v>0.71511900255488858</v>
      </c>
      <c r="AU152" s="15">
        <f ca="1">Inputs!$B$6*EXP($B$8-0.5*C$5^2+C$5*N152)</f>
        <v>5022.5055085590757</v>
      </c>
      <c r="AV152" s="15">
        <f t="shared" ca="1" si="73"/>
        <v>7677.8628232044812</v>
      </c>
      <c r="AW152" s="15">
        <f t="shared" ca="1" si="74"/>
        <v>9365.4906252262863</v>
      </c>
      <c r="AX152" s="15">
        <f t="shared" ca="1" si="75"/>
        <v>10043.306248755182</v>
      </c>
      <c r="AY152" s="15">
        <f t="shared" ca="1" si="76"/>
        <v>12162.465585167802</v>
      </c>
      <c r="AZ152" s="15">
        <f t="shared" ca="1" si="77"/>
        <v>13479.124200713522</v>
      </c>
      <c r="BA152" s="15">
        <f t="shared" ca="1" si="78"/>
        <v>16674.592287706466</v>
      </c>
      <c r="BB152" s="15">
        <f t="shared" ca="1" si="79"/>
        <v>19705.683312807138</v>
      </c>
      <c r="BC152" s="15">
        <f t="shared" ca="1" si="80"/>
        <v>23326.412270537076</v>
      </c>
      <c r="BD152" s="15">
        <f t="shared" ca="1" si="81"/>
        <v>28954.57186884552</v>
      </c>
      <c r="BE152" s="15">
        <f t="shared" ca="1" si="82"/>
        <v>37932.594909690401</v>
      </c>
      <c r="BF152" s="15">
        <f ca="1">Inputs!$B$13*EXP($B$9-0.5*C$6^2+C$6*Y152)</f>
        <v>13854.199969878327</v>
      </c>
      <c r="BG152" s="15">
        <f t="shared" ca="1" si="83"/>
        <v>22300.661626333444</v>
      </c>
      <c r="BH152" s="15">
        <f t="shared" ca="1" si="84"/>
        <v>33754.389341234899</v>
      </c>
      <c r="BI152" s="15">
        <f t="shared" ca="1" si="85"/>
        <v>37453.116055310551</v>
      </c>
      <c r="BJ152" s="15">
        <f t="shared" ca="1" si="86"/>
        <v>53905.544511705222</v>
      </c>
      <c r="BK152" s="15">
        <f t="shared" ca="1" si="87"/>
        <v>77401.218954144453</v>
      </c>
      <c r="BL152" s="15">
        <f t="shared" ca="1" si="88"/>
        <v>95160.957414556338</v>
      </c>
      <c r="BM152" s="15">
        <f t="shared" ca="1" si="89"/>
        <v>126711.03514204502</v>
      </c>
      <c r="BN152" s="15">
        <f t="shared" ca="1" si="90"/>
        <v>158688.53959838982</v>
      </c>
      <c r="BO152" s="15">
        <f t="shared" ca="1" si="91"/>
        <v>182448.421384941</v>
      </c>
      <c r="BP152" s="15">
        <f t="shared" ca="1" si="92"/>
        <v>244436.93635266687</v>
      </c>
      <c r="BQ152" s="15">
        <f ca="1">Inputs!$B$20*EXP($B$10-0.5*C$7^2+C$7*AJ152)</f>
        <v>5878.2974189501601</v>
      </c>
      <c r="BR152" s="15">
        <f t="shared" ca="1" si="93"/>
        <v>13027.545821012996</v>
      </c>
      <c r="BS152" s="15">
        <f t="shared" ca="1" si="94"/>
        <v>18217.927595198322</v>
      </c>
      <c r="BT152" s="15">
        <f t="shared" ca="1" si="95"/>
        <v>27637.480927355358</v>
      </c>
      <c r="BU152" s="15">
        <f t="shared" ca="1" si="96"/>
        <v>43424.020018412208</v>
      </c>
      <c r="BV152" s="15">
        <f t="shared" ca="1" si="97"/>
        <v>71335.623090168432</v>
      </c>
      <c r="BW152" s="15">
        <f t="shared" ca="1" si="98"/>
        <v>47444.289560742647</v>
      </c>
      <c r="BX152" s="15">
        <f t="shared" ca="1" si="99"/>
        <v>63161.456730055288</v>
      </c>
      <c r="BY152" s="15">
        <f t="shared" ca="1" si="100"/>
        <v>58558.993366076269</v>
      </c>
      <c r="BZ152" s="15">
        <f t="shared" ca="1" si="101"/>
        <v>94900.554844324754</v>
      </c>
      <c r="CA152" s="15">
        <f t="shared" ca="1" si="102"/>
        <v>151370.12986430162</v>
      </c>
      <c r="CB152" s="15">
        <f ca="1">(AU152*DCF!C$10-DCF!C$5*MAX(AU152*DCF!C$10,0)-MAX(AU152-Inputs!$B$6,0)/Inputs!$B$10)*DCF!C$6</f>
        <v>1042.6445956387793</v>
      </c>
      <c r="CC152" s="15">
        <f ca="1">(AV152*DCF!D$10-DCF!D$5*MAX(AV152*DCF!D$10,0)-MAX(AV152-AU152,0)/Inputs!$B$10)*DCF!D$6</f>
        <v>1223.9876618044259</v>
      </c>
      <c r="CD152" s="15">
        <f ca="1">(AW152*DCF!E$10-DCF!E$5*MAX(AW152*DCF!E$10,0)-MAX(AW152-AV152,0)/Inputs!$B$10)*DCF!E$6</f>
        <v>1782.2190307881283</v>
      </c>
      <c r="CE152" s="15">
        <f ca="1">(AX152*DCF!F$10-DCF!F$5*MAX(AX152*DCF!F$10,0)-MAX(AX152-AW152,0)/Inputs!$B$10)*DCF!F$6</f>
        <v>2051.4011220183547</v>
      </c>
      <c r="CF152" s="15">
        <f ca="1">(AY152*DCF!G$10-DCF!G$5*MAX(AY152*DCF!G$10,0)-MAX(AY152-AX152,0)/Inputs!$B$10)*DCF!G$6</f>
        <v>2098.6135198900811</v>
      </c>
      <c r="CG152" s="15">
        <f ca="1">(AZ152*DCF!H$10-DCF!H$5*MAX(AZ152*DCF!H$10,0)-MAX(AZ152-AY152,0)/Inputs!$B$10)*DCF!H$6</f>
        <v>2383.185290483952</v>
      </c>
      <c r="CH152" s="15">
        <f ca="1">(BA152*DCF!I$10-DCF!I$5*MAX(BA152*DCF!I$10,0)-MAX(BA152-AZ152,0)/Inputs!$B$10)*DCF!I$6</f>
        <v>2521.6709946347937</v>
      </c>
      <c r="CI152" s="15">
        <f ca="1">(BB152*DCF!J$10-DCF!J$5*MAX(BB152*DCF!J$10,0)-MAX(BB152-BA152,0)/Inputs!$B$10)*DCF!J$6</f>
        <v>2922.2290835714043</v>
      </c>
      <c r="CJ152" s="15">
        <f ca="1">(BC152*DCF!K$10-DCF!K$5*MAX(BC152*DCF!K$10,0)-MAX(BC152-BB152,0)/Inputs!$B$10)*DCF!K$6</f>
        <v>3248.3308147603298</v>
      </c>
      <c r="CK152" s="15">
        <f ca="1">(BD152*DCF!L$10-DCF!L$5*MAX(BD152*DCF!L$10,0)-MAX(BD152-BC152,0)/Inputs!$B$10)*DCF!L$6</f>
        <v>3639.0878731047783</v>
      </c>
      <c r="CL152" s="15">
        <f ca="1">(BE152*DCF!M$10-DCF!M$5*MAX(BE152*DCF!M$10,0)-MAX(BE152-BD152,0)/Inputs!$B$10)*DCF!M$6</f>
        <v>4280.2589821338888</v>
      </c>
      <c r="CM152" s="15">
        <f ca="1">(BF152*DCF!C$28-DCF!C$5*MAX(BF152*DCF!C$28,0)-MAX(BF152-Inputs!$B$13,0)/Inputs!$B$17)*DCF!C$6</f>
        <v>3658.418832340707</v>
      </c>
      <c r="CN152" s="15">
        <f ca="1">(BG152*DCF!D$28-DCF!D$5*MAX(BG152*DCF!D$28,0)-MAX(BG152-BF152,0)/Inputs!$B$17)*DCF!D$6</f>
        <v>4766.0416487802213</v>
      </c>
      <c r="CO152" s="15">
        <f ca="1">(BH152*DCF!E$28-DCF!E$5*MAX(BH152*DCF!E$28,0)-MAX(BH152-BG152,0)/Inputs!$B$17)*DCF!E$6</f>
        <v>7302.4720325237085</v>
      </c>
      <c r="CP152" s="15">
        <f ca="1">(BI152*DCF!F$28-DCF!F$5*MAX(BI152*DCF!F$28,0)-MAX(BI152-BH152,0)/Inputs!$B$17)*DCF!F$6</f>
        <v>9494.1228005045014</v>
      </c>
      <c r="CQ152" s="15">
        <f ca="1">(BJ152*DCF!G$28-DCF!G$5*MAX(BJ152*DCF!G$28,0)-MAX(BJ152-BI152,0)/Inputs!$B$17)*DCF!G$6</f>
        <v>11219.066567531801</v>
      </c>
      <c r="CR152" s="15">
        <f ca="1">(BK152*DCF!H$28-DCF!H$5*MAX(BK152*DCF!H$28,0)-MAX(BK152-BJ152,0)/Inputs!$B$17)*DCF!H$6</f>
        <v>15491.606957668822</v>
      </c>
      <c r="CS152" s="15">
        <f ca="1">(BL152*DCF!I$28-DCF!I$5*MAX(BL152*DCF!I$28,0)-MAX(BL152-BK152,0)/Inputs!$B$17)*DCF!I$6</f>
        <v>19828.321215764743</v>
      </c>
      <c r="CT152" s="15">
        <f ca="1">(BM152*DCF!J$28-DCF!J$5*MAX(BM152*DCF!J$28,0)-MAX(BM152-BL152,0)/Inputs!$B$17)*DCF!J$6</f>
        <v>24083.797354352919</v>
      </c>
      <c r="CU152" s="15">
        <f ca="1">(BN152*DCF!K$28-DCF!K$5*MAX(BN152*DCF!K$28,0)-MAX(BN152-BM152,0)/Inputs!$B$17)*DCF!K$6</f>
        <v>29595.540474752244</v>
      </c>
      <c r="CV152" s="15">
        <f ca="1">(BO152*DCF!L$28-DCF!L$5*MAX(BO152*DCF!L$28,0)-MAX(BO152-BN152,0)/Inputs!$B$17)*DCF!L$6</f>
        <v>33713.819392182668</v>
      </c>
      <c r="CW152" s="15">
        <f ca="1">(BP152*DCF!M$28-DCF!M$5*MAX(BP152*DCF!M$28,0)-MAX(BP152-BO152,0)/Inputs!$B$17)*DCF!M$6</f>
        <v>39511.409389811095</v>
      </c>
      <c r="CX152" s="15">
        <f ca="1">(BQ152*DCF!C$46-DCF!C$5*MAX(BQ152*DCF!C$46,0)-MAX(BQ152-Inputs!$B$20,0)/Inputs!$B$24)*DCF!C$6</f>
        <v>-2594.2014450001107</v>
      </c>
      <c r="CY152" s="15">
        <f ca="1">(BR152*DCF!D$46-DCF!D$5*MAX(BR152*DCF!D$46,0)-MAX(BR152-BQ152,0)/Inputs!$B$24)*DCF!D$6</f>
        <v>-5274.023214361604</v>
      </c>
      <c r="CZ152" s="15">
        <f ca="1">(BS152*DCF!E$46-DCF!E$5*MAX(BS152*DCF!E$46,0)-MAX(BS152-BR152,0)/Inputs!$B$24)*DCF!E$6</f>
        <v>-4200.2072643576212</v>
      </c>
      <c r="DA152" s="15">
        <f ca="1">(BT152*DCF!F$46-DCF!F$5*MAX(BT152*DCF!F$46,0)-MAX(BT152-BS152,0)/Inputs!$B$24)*DCF!F$6</f>
        <v>-5442.6932416482332</v>
      </c>
      <c r="DB152" s="15">
        <f ca="1">(BU152*DCF!G$46-DCF!G$5*MAX(BU152*DCF!G$46,0)-MAX(BU152-BT152,0)/Inputs!$B$24)*DCF!G$6</f>
        <v>-6770.9780843351273</v>
      </c>
      <c r="DC152" s="15">
        <f ca="1">(BV152*DCF!H$46-DCF!H$5*MAX(BV152*DCF!H$46,0)-MAX(BV152-BU152,0)/Inputs!$B$24)*DCF!H$6</f>
        <v>-8673.3596373188448</v>
      </c>
      <c r="DD152" s="15">
        <f ca="1">(BW152*DCF!I$46-DCF!I$5*MAX(BW152*DCF!I$46,0)-MAX(BW152-BV152,0)/Inputs!$B$24)*DCF!I$6</f>
        <v>1095.7442554893014</v>
      </c>
      <c r="DE152" s="15">
        <f ca="1">(BX152*DCF!J$46-DCF!J$5*MAX(BX152*DCF!J$46,0)-MAX(BX152-BW152,0)/Inputs!$B$24)*DCF!J$6</f>
        <v>-1518.4875549633932</v>
      </c>
      <c r="DF152" s="15">
        <f ca="1">(BY152*DCF!K$46-DCF!K$5*MAX(BY152*DCF!K$46,0)-MAX(BY152-BX152,0)/Inputs!$B$24)*DCF!K$6</f>
        <v>3345.0849083901189</v>
      </c>
      <c r="DG152" s="15">
        <f ca="1">(BZ152*DCF!L$46-DCF!L$5*MAX(BZ152*DCF!L$46,0)-MAX(BZ152-BY152,0)/Inputs!$B$24)*DCF!L$6</f>
        <v>-1664.1794247371045</v>
      </c>
      <c r="DH152" s="15">
        <f ca="1">(CA152*DCF!M$46-DCF!M$5*MAX(CA152*DCF!M$46,0)-MAX(CA152-BZ152,0)/Inputs!$B$24)*DCF!M$6</f>
        <v>61.509283894641896</v>
      </c>
      <c r="DI152" s="15">
        <f ca="1">SUM(CB152:CL152)+BE152*DCF!M$10*(1+Inputs!$B$30)*(1-Inputs!$B$33)*(1-Inputs!$B$30/Inputs!$B$31)/(Inputs!$B$29-Inputs!$B$30)*DCF!M$6</f>
        <v>132760.54220913621</v>
      </c>
      <c r="DJ152" s="15">
        <f ca="1">SUM(CM152:CW152)+BP152*DCF!M$28*(1+Inputs!$B$30)*(1-Inputs!$B$33)*(1-Inputs!$B$30/Inputs!$B$31)/(Inputs!$B$29-Inputs!$B$30)*DCF!M$6</f>
        <v>1105692.9182839829</v>
      </c>
      <c r="DK152" s="15">
        <f ca="1">SUM(CX152:DH152)+CA152*DCF!M$46*(1+Inputs!$B$30)*(1-Inputs!$B$33)*(1-Inputs!$B$30/Inputs!$B$31)/(Inputs!$B$29-Inputs!$B$30)*DCF!M$6</f>
        <v>202400.36028943927</v>
      </c>
      <c r="DM152" s="15">
        <f ca="1">DI152+DJ152+DK152+Inputs!$B$34+Inputs!$B$36-Inputs!$B$35</f>
        <v>1517704.8207825585</v>
      </c>
    </row>
    <row r="153" spans="1:117" x14ac:dyDescent="0.75">
      <c r="A153" s="11">
        <v>140</v>
      </c>
      <c r="C153" s="24">
        <f t="shared" ca="1" si="103"/>
        <v>0.10666094017847697</v>
      </c>
      <c r="D153" s="24">
        <f t="shared" ca="1" si="103"/>
        <v>0.37079763636779345</v>
      </c>
      <c r="E153" s="24">
        <f t="shared" ca="1" si="103"/>
        <v>0.90106353507494052</v>
      </c>
      <c r="F153" s="24">
        <f t="shared" ca="1" si="103"/>
        <v>-0.65183475878882702</v>
      </c>
      <c r="G153" s="24">
        <f t="shared" ca="1" si="103"/>
        <v>-0.27925667936030879</v>
      </c>
      <c r="H153" s="24">
        <f t="shared" ca="1" si="103"/>
        <v>-9.5624178569267443E-2</v>
      </c>
      <c r="I153" s="24">
        <f t="shared" ca="1" si="103"/>
        <v>-1.3367547803007421E-2</v>
      </c>
      <c r="J153" s="24">
        <f t="shared" ca="1" si="103"/>
        <v>-0.38552191678099718</v>
      </c>
      <c r="K153" s="24">
        <f t="shared" ca="1" si="103"/>
        <v>-0.60941008372934369</v>
      </c>
      <c r="L153" s="24">
        <f t="shared" ca="1" si="103"/>
        <v>0.73535207211718012</v>
      </c>
      <c r="M153" s="24">
        <f t="shared" ca="1" si="103"/>
        <v>-0.97548121816182509</v>
      </c>
      <c r="N153" s="24">
        <f ca="1">SQRT(Inputs!$B$38)*C153+SQRT(1-Inputs!$B$38)*_xlfn.NORM.S.INV(RAND())</f>
        <v>1.1771487673701988</v>
      </c>
      <c r="O153" s="24">
        <f ca="1">SQRT(Inputs!$B$38)*D153+SQRT(1-Inputs!$B$38)*_xlfn.NORM.S.INV(RAND())</f>
        <v>0.69144528391771864</v>
      </c>
      <c r="P153" s="24">
        <f ca="1">SQRT(Inputs!$B$38)*E153+SQRT(1-Inputs!$B$38)*_xlfn.NORM.S.INV(RAND())</f>
        <v>8.4011516841264733E-3</v>
      </c>
      <c r="Q153" s="24">
        <f ca="1">SQRT(Inputs!$B$38)*F153+SQRT(1-Inputs!$B$38)*_xlfn.NORM.S.INV(RAND())</f>
        <v>-0.83179490178704152</v>
      </c>
      <c r="R153" s="24">
        <f ca="1">SQRT(Inputs!$B$38)*G153+SQRT(1-Inputs!$B$38)*_xlfn.NORM.S.INV(RAND())</f>
        <v>-0.35164153090867656</v>
      </c>
      <c r="S153" s="24">
        <f ca="1">SQRT(Inputs!$B$38)*H153+SQRT(1-Inputs!$B$38)*_xlfn.NORM.S.INV(RAND())</f>
        <v>-0.5994450377447903</v>
      </c>
      <c r="T153" s="24">
        <f ca="1">SQRT(Inputs!$B$38)*I153+SQRT(1-Inputs!$B$38)*_xlfn.NORM.S.INV(RAND())</f>
        <v>1.451801799293865</v>
      </c>
      <c r="U153" s="24">
        <f ca="1">SQRT(Inputs!$B$38)*J153+SQRT(1-Inputs!$B$38)*_xlfn.NORM.S.INV(RAND())</f>
        <v>-0.49176231979152485</v>
      </c>
      <c r="V153" s="24">
        <f ca="1">SQRT(Inputs!$B$38)*K153+SQRT(1-Inputs!$B$38)*_xlfn.NORM.S.INV(RAND())</f>
        <v>0.19055890046287355</v>
      </c>
      <c r="W153" s="24">
        <f ca="1">SQRT(Inputs!$B$38)*L153+SQRT(1-Inputs!$B$38)*_xlfn.NORM.S.INV(RAND())</f>
        <v>-0.10300977524572158</v>
      </c>
      <c r="X153" s="24">
        <f ca="1">SQRT(Inputs!$B$38)*M153+SQRT(1-Inputs!$B$38)*_xlfn.NORM.S.INV(RAND())</f>
        <v>-2.0687138821133804</v>
      </c>
      <c r="Y153" s="24">
        <f ca="1">SQRT(Inputs!$B$38)*C153+SQRT(1-Inputs!$B$38)*_xlfn.NORM.S.INV(RAND())</f>
        <v>0.28712650705038834</v>
      </c>
      <c r="Z153" s="24">
        <f ca="1">SQRT(Inputs!$B$38)*D153+SQRT(1-Inputs!$B$38)*_xlfn.NORM.S.INV(RAND())</f>
        <v>0.73111824374157142</v>
      </c>
      <c r="AA153" s="24">
        <f ca="1">SQRT(Inputs!$B$38)*E153+SQRT(1-Inputs!$B$38)*_xlfn.NORM.S.INV(RAND())</f>
        <v>0.94231637119573575</v>
      </c>
      <c r="AB153" s="24">
        <f ca="1">SQRT(Inputs!$B$38)*F153+SQRT(1-Inputs!$B$38)*_xlfn.NORM.S.INV(RAND())</f>
        <v>-0.94343199057117932</v>
      </c>
      <c r="AC153" s="24">
        <f ca="1">SQRT(Inputs!$B$38)*G153+SQRT(1-Inputs!$B$38)*_xlfn.NORM.S.INV(RAND())</f>
        <v>0.59275581731957006</v>
      </c>
      <c r="AD153" s="24">
        <f ca="1">SQRT(Inputs!$B$38)*H153+SQRT(1-Inputs!$B$38)*_xlfn.NORM.S.INV(RAND())</f>
        <v>-0.34935908634573987</v>
      </c>
      <c r="AE153" s="24">
        <f ca="1">SQRT(Inputs!$B$38)*I153+SQRT(1-Inputs!$B$38)*_xlfn.NORM.S.INV(RAND())</f>
        <v>-0.11328031300110664</v>
      </c>
      <c r="AF153" s="24">
        <f ca="1">SQRT(Inputs!$B$38)*J153+SQRT(1-Inputs!$B$38)*_xlfn.NORM.S.INV(RAND())</f>
        <v>1.2430178263549925</v>
      </c>
      <c r="AG153" s="24">
        <f ca="1">SQRT(Inputs!$B$38)*K153+SQRT(1-Inputs!$B$38)*_xlfn.NORM.S.INV(RAND())</f>
        <v>-0.85372024571633709</v>
      </c>
      <c r="AH153" s="24">
        <f ca="1">SQRT(Inputs!$B$38)*L153+SQRT(1-Inputs!$B$38)*_xlfn.NORM.S.INV(RAND())</f>
        <v>-0.2816887674187834</v>
      </c>
      <c r="AI153" s="24">
        <f ca="1">SQRT(Inputs!$B$38)*M153+SQRT(1-Inputs!$B$38)*_xlfn.NORM.S.INV(RAND())</f>
        <v>-0.99068418815527215</v>
      </c>
      <c r="AJ153" s="24">
        <f ca="1">SQRT(Inputs!$B$38)*C153+SQRT(1-Inputs!$B$38)*_xlfn.NORM.S.INV(RAND())</f>
        <v>-1.1773137898604726</v>
      </c>
      <c r="AK153" s="24">
        <f ca="1">SQRT(Inputs!$B$38)*D153+SQRT(1-Inputs!$B$38)*_xlfn.NORM.S.INV(RAND())</f>
        <v>1.3503171465232784</v>
      </c>
      <c r="AL153" s="24">
        <f ca="1">SQRT(Inputs!$B$38)*E153+SQRT(1-Inputs!$B$38)*_xlfn.NORM.S.INV(RAND())</f>
        <v>5.1435818712323167E-2</v>
      </c>
      <c r="AM153" s="24">
        <f ca="1">SQRT(Inputs!$B$38)*F153+SQRT(1-Inputs!$B$38)*_xlfn.NORM.S.INV(RAND())</f>
        <v>-0.10914052813908748</v>
      </c>
      <c r="AN153" s="24">
        <f ca="1">SQRT(Inputs!$B$38)*G153+SQRT(1-Inputs!$B$38)*_xlfn.NORM.S.INV(RAND())</f>
        <v>0.76535905739032717</v>
      </c>
      <c r="AO153" s="24">
        <f ca="1">SQRT(Inputs!$B$38)*H153+SQRT(1-Inputs!$B$38)*_xlfn.NORM.S.INV(RAND())</f>
        <v>0.95634636996357669</v>
      </c>
      <c r="AP153" s="24">
        <f ca="1">SQRT(Inputs!$B$38)*I153+SQRT(1-Inputs!$B$38)*_xlfn.NORM.S.INV(RAND())</f>
        <v>0.37830210196105396</v>
      </c>
      <c r="AQ153" s="24">
        <f ca="1">SQRT(Inputs!$B$38)*J153+SQRT(1-Inputs!$B$38)*_xlfn.NORM.S.INV(RAND())</f>
        <v>-1.5038307278122931</v>
      </c>
      <c r="AR153" s="24">
        <f ca="1">SQRT(Inputs!$B$38)*K153+SQRT(1-Inputs!$B$38)*_xlfn.NORM.S.INV(RAND())</f>
        <v>-0.50169735966829709</v>
      </c>
      <c r="AS153" s="24">
        <f ca="1">SQRT(Inputs!$B$38)*L153+SQRT(1-Inputs!$B$38)*_xlfn.NORM.S.INV(RAND())</f>
        <v>-2.0528446450770583</v>
      </c>
      <c r="AT153" s="24">
        <f ca="1">SQRT(Inputs!$B$38)*M153+SQRT(1-Inputs!$B$38)*_xlfn.NORM.S.INV(RAND())</f>
        <v>-0.45135883923802117</v>
      </c>
      <c r="AU153" s="15">
        <f ca="1">Inputs!$B$6*EXP($B$8-0.5*C$5^2+C$5*N153)</f>
        <v>6003.8794078914716</v>
      </c>
      <c r="AV153" s="15">
        <f t="shared" ca="1" si="73"/>
        <v>8090.1987353061559</v>
      </c>
      <c r="AW153" s="15">
        <f t="shared" ca="1" si="74"/>
        <v>9875.7482132898149</v>
      </c>
      <c r="AX153" s="15">
        <f t="shared" ca="1" si="75"/>
        <v>10867.226348190607</v>
      </c>
      <c r="AY153" s="15">
        <f t="shared" ca="1" si="76"/>
        <v>12746.495696220163</v>
      </c>
      <c r="AZ153" s="15">
        <f t="shared" ca="1" si="77"/>
        <v>14593.479063908635</v>
      </c>
      <c r="BA153" s="15">
        <f t="shared" ca="1" si="78"/>
        <v>20789.232534521645</v>
      </c>
      <c r="BB153" s="15">
        <f t="shared" ca="1" si="79"/>
        <v>24228.72213252521</v>
      </c>
      <c r="BC153" s="15">
        <f t="shared" ca="1" si="80"/>
        <v>30224.912489617203</v>
      </c>
      <c r="BD153" s="15">
        <f t="shared" ca="1" si="81"/>
        <v>36673.317977986713</v>
      </c>
      <c r="BE153" s="15">
        <f t="shared" ca="1" si="82"/>
        <v>37221.055953829258</v>
      </c>
      <c r="BF153" s="15">
        <f ca="1">Inputs!$B$13*EXP($B$9-0.5*C$6^2+C$6*Y153)</f>
        <v>14641.150903197857</v>
      </c>
      <c r="BG153" s="15">
        <f t="shared" ca="1" si="83"/>
        <v>20359.987786992235</v>
      </c>
      <c r="BH153" s="15">
        <f t="shared" ca="1" si="84"/>
        <v>29084.345248101294</v>
      </c>
      <c r="BI153" s="15">
        <f t="shared" ca="1" si="85"/>
        <v>30791.37373838219</v>
      </c>
      <c r="BJ153" s="15">
        <f t="shared" ca="1" si="86"/>
        <v>41115.34398928388</v>
      </c>
      <c r="BK153" s="15">
        <f t="shared" ca="1" si="87"/>
        <v>48117.390278544888</v>
      </c>
      <c r="BL153" s="15">
        <f t="shared" ca="1" si="88"/>
        <v>58245.052352061357</v>
      </c>
      <c r="BM153" s="15">
        <f t="shared" ca="1" si="89"/>
        <v>83550.619978596384</v>
      </c>
      <c r="BN153" s="15">
        <f t="shared" ca="1" si="90"/>
        <v>92764.008419792954</v>
      </c>
      <c r="BO153" s="15">
        <f t="shared" ca="1" si="91"/>
        <v>110459.83069512834</v>
      </c>
      <c r="BP153" s="15">
        <f t="shared" ca="1" si="92"/>
        <v>121520.82380876302</v>
      </c>
      <c r="BQ153" s="15">
        <f ca="1">Inputs!$B$20*EXP($B$10-0.5*C$7^2+C$7*AJ153)</f>
        <v>2825.2605396490085</v>
      </c>
      <c r="BR153" s="15">
        <f t="shared" ca="1" si="93"/>
        <v>5886.2306793529397</v>
      </c>
      <c r="BS153" s="15">
        <f t="shared" ca="1" si="94"/>
        <v>8180.5194570659296</v>
      </c>
      <c r="BT153" s="15">
        <f t="shared" ca="1" si="95"/>
        <v>10960.802729906714</v>
      </c>
      <c r="BU153" s="15">
        <f t="shared" ca="1" si="96"/>
        <v>18280.861420019639</v>
      </c>
      <c r="BV153" s="15">
        <f t="shared" ca="1" si="97"/>
        <v>31549.207608340239</v>
      </c>
      <c r="BW153" s="15">
        <f t="shared" ca="1" si="98"/>
        <v>47695.076558836387</v>
      </c>
      <c r="BX153" s="15">
        <f t="shared" ca="1" si="99"/>
        <v>49346.366291298269</v>
      </c>
      <c r="BY153" s="15">
        <f t="shared" ca="1" si="100"/>
        <v>62814.409616332341</v>
      </c>
      <c r="BZ153" s="15">
        <f t="shared" ca="1" si="101"/>
        <v>60431.762659252847</v>
      </c>
      <c r="CA153" s="15">
        <f t="shared" ca="1" si="102"/>
        <v>78345.558676924367</v>
      </c>
      <c r="CB153" s="15">
        <f ca="1">(AU153*DCF!C$10-DCF!C$5*MAX(AU153*DCF!C$10,0)-MAX(AU153-Inputs!$B$6,0)/Inputs!$B$10)*DCF!C$6</f>
        <v>1035.6472248156481</v>
      </c>
      <c r="CC153" s="15">
        <f ca="1">(AV153*DCF!D$10-DCF!D$5*MAX(AV153*DCF!D$10,0)-MAX(AV153-AU153,0)/Inputs!$B$10)*DCF!D$6</f>
        <v>1463.2367672992161</v>
      </c>
      <c r="CD153" s="15">
        <f ca="1">(AW153*DCF!E$10-DCF!E$5*MAX(AW153*DCF!E$10,0)-MAX(AW153-AV153,0)/Inputs!$B$10)*DCF!E$6</f>
        <v>1877.9733687273549</v>
      </c>
      <c r="CE153" s="15">
        <f ca="1">(AX153*DCF!F$10-DCF!F$5*MAX(AX153*DCF!F$10,0)-MAX(AX153-AW153,0)/Inputs!$B$10)*DCF!F$6</f>
        <v>2165.9961746466711</v>
      </c>
      <c r="CF153" s="15">
        <f ca="1">(AY153*DCF!G$10-DCF!G$5*MAX(AY153*DCF!G$10,0)-MAX(AY153-AX153,0)/Inputs!$B$10)*DCF!G$6</f>
        <v>2265.0579968775319</v>
      </c>
      <c r="CG153" s="15">
        <f ca="1">(AZ153*DCF!H$10-DCF!H$5*MAX(AZ153*DCF!H$10,0)-MAX(AZ153-AY153,0)/Inputs!$B$10)*DCF!H$6</f>
        <v>2505.3694194086488</v>
      </c>
      <c r="CH153" s="15">
        <f ca="1">(BA153*DCF!I$10-DCF!I$5*MAX(BA153*DCF!I$10,0)-MAX(BA153-AZ153,0)/Inputs!$B$10)*DCF!I$6</f>
        <v>2781.1137417851428</v>
      </c>
      <c r="CI153" s="15">
        <f ca="1">(BB153*DCF!J$10-DCF!J$5*MAX(BB153*DCF!J$10,0)-MAX(BB153-BA153,0)/Inputs!$B$10)*DCF!J$6</f>
        <v>3636.5069660970048</v>
      </c>
      <c r="CJ153" s="15">
        <f ca="1">(BC153*DCF!K$10-DCF!K$5*MAX(BC153*DCF!K$10,0)-MAX(BC153-BB153,0)/Inputs!$B$10)*DCF!K$6</f>
        <v>4026.3501247368526</v>
      </c>
      <c r="CK153" s="15">
        <f ca="1">(BD153*DCF!L$10-DCF!L$5*MAX(BD153*DCF!L$10,0)-MAX(BD153-BC153,0)/Inputs!$B$10)*DCF!L$6</f>
        <v>4697.1504912636528</v>
      </c>
      <c r="CL153" s="15">
        <f ca="1">(BE153*DCF!M$10-DCF!M$5*MAX(BE153*DCF!M$10,0)-MAX(BE153-BD153,0)/Inputs!$B$10)*DCF!M$6</f>
        <v>5186.9392602113658</v>
      </c>
      <c r="CM153" s="15">
        <f ca="1">(BF153*DCF!C$28-DCF!C$5*MAX(BF153*DCF!C$28,0)-MAX(BF153-Inputs!$B$13,0)/Inputs!$B$17)*DCF!C$6</f>
        <v>3716.8472317569067</v>
      </c>
      <c r="CN153" s="15">
        <f ca="1">(BG153*DCF!D$28-DCF!D$5*MAX(BG153*DCF!D$28,0)-MAX(BG153-BF153,0)/Inputs!$B$17)*DCF!D$6</f>
        <v>4776.3958683373348</v>
      </c>
      <c r="CO153" s="15">
        <f ca="1">(BH153*DCF!E$28-DCF!E$5*MAX(BH153*DCF!E$28,0)-MAX(BH153-BG153,0)/Inputs!$B$17)*DCF!E$6</f>
        <v>6517.7536963074217</v>
      </c>
      <c r="CP153" s="15">
        <f ca="1">(BI153*DCF!F$28-DCF!F$5*MAX(BI153*DCF!F$28,0)-MAX(BI153-BH153,0)/Inputs!$B$17)*DCF!F$6</f>
        <v>8048.2553803304263</v>
      </c>
      <c r="CQ153" s="15">
        <f ca="1">(BJ153*DCF!G$28-DCF!G$5*MAX(BJ153*DCF!G$28,0)-MAX(BJ153-BI153,0)/Inputs!$B$17)*DCF!G$6</f>
        <v>8931.298131407013</v>
      </c>
      <c r="CR153" s="15">
        <f ca="1">(BK153*DCF!H$28-DCF!H$5*MAX(BK153*DCF!H$28,0)-MAX(BK153-BJ153,0)/Inputs!$B$17)*DCF!H$6</f>
        <v>10812.0399909029</v>
      </c>
      <c r="CS153" s="15">
        <f ca="1">(BL153*DCF!I$28-DCF!I$5*MAX(BL153*DCF!I$28,0)-MAX(BL153-BK153,0)/Inputs!$B$17)*DCF!I$6</f>
        <v>12242.870962923427</v>
      </c>
      <c r="CT153" s="15">
        <f ca="1">(BM153*DCF!J$28-DCF!J$5*MAX(BM153*DCF!J$28,0)-MAX(BM153-BL153,0)/Inputs!$B$17)*DCF!J$6</f>
        <v>15283.412778645832</v>
      </c>
      <c r="CU153" s="15">
        <f ca="1">(BN153*DCF!K$28-DCF!K$5*MAX(BN153*DCF!K$28,0)-MAX(BN153-BM153,0)/Inputs!$B$17)*DCF!K$6</f>
        <v>18461.685841669343</v>
      </c>
      <c r="CV153" s="15">
        <f ca="1">(BO153*DCF!L$28-DCF!L$5*MAX(BO153*DCF!L$28,0)-MAX(BO153-BN153,0)/Inputs!$B$17)*DCF!L$6</f>
        <v>20036.742963575194</v>
      </c>
      <c r="CW153" s="15">
        <f ca="1">(BP153*DCF!M$28-DCF!M$5*MAX(BP153*DCF!M$28,0)-MAX(BP153-BO153,0)/Inputs!$B$17)*DCF!M$6</f>
        <v>21708.028740739748</v>
      </c>
      <c r="CX153" s="15">
        <f ca="1">(BQ153*DCF!C$46-DCF!C$5*MAX(BQ153*DCF!C$46,0)-MAX(BQ153-Inputs!$B$20,0)/Inputs!$B$24)*DCF!C$6</f>
        <v>-652.48511308291188</v>
      </c>
      <c r="CY153" s="15">
        <f ca="1">(BR153*DCF!D$46-DCF!D$5*MAX(BR153*DCF!D$46,0)-MAX(BR153-BQ153,0)/Inputs!$B$24)*DCF!D$6</f>
        <v>-2310.7328585442806</v>
      </c>
      <c r="CZ153" s="15">
        <f ca="1">(BS153*DCF!E$46-DCF!E$5*MAX(BS153*DCF!E$46,0)-MAX(BS153-BR153,0)/Inputs!$B$24)*DCF!E$6</f>
        <v>-1871.7061445544582</v>
      </c>
      <c r="DA153" s="15">
        <f ca="1">(BT153*DCF!F$46-DCF!F$5*MAX(BT153*DCF!F$46,0)-MAX(BT153-BS153,0)/Inputs!$B$24)*DCF!F$6</f>
        <v>-1810.6239853732236</v>
      </c>
      <c r="DB153" s="15">
        <f ca="1">(BU153*DCF!G$46-DCF!G$5*MAX(BU153*DCF!G$46,0)-MAX(BU153-BT153,0)/Inputs!$B$24)*DCF!G$6</f>
        <v>-3077.2551762510752</v>
      </c>
      <c r="DC153" s="15">
        <f ca="1">(BV153*DCF!H$46-DCF!H$5*MAX(BV153*DCF!H$46,0)-MAX(BV153-BU153,0)/Inputs!$B$24)*DCF!H$6</f>
        <v>-4123.0572815147243</v>
      </c>
      <c r="DD153" s="15">
        <f ca="1">(BW153*DCF!I$46-DCF!I$5*MAX(BW153*DCF!I$46,0)-MAX(BW153-BV153,0)/Inputs!$B$24)*DCF!I$6</f>
        <v>-3533.3180855513001</v>
      </c>
      <c r="DE153" s="15">
        <f ca="1">(BX153*DCF!J$46-DCF!J$5*MAX(BX153*DCF!J$46,0)-MAX(BX153-BW153,0)/Inputs!$B$24)*DCF!J$6</f>
        <v>1632.0485080204287</v>
      </c>
      <c r="DF153" s="15">
        <f ca="1">(BY153*DCF!K$46-DCF!K$5*MAX(BY153*DCF!K$46,0)-MAX(BY153-BX153,0)/Inputs!$B$24)*DCF!K$6</f>
        <v>288.8566427141734</v>
      </c>
      <c r="DG153" s="15">
        <f ca="1">(BZ153*DCF!L$46-DCF!L$5*MAX(BZ153*DCF!L$46,0)-MAX(BZ153-BY153,0)/Inputs!$B$24)*DCF!L$6</f>
        <v>4177.3686979951981</v>
      </c>
      <c r="DH153" s="15">
        <f ca="1">(CA153*DCF!M$46-DCF!M$5*MAX(CA153*DCF!M$46,0)-MAX(CA153-BZ153,0)/Inputs!$B$24)*DCF!M$6</f>
        <v>2396.9941547276576</v>
      </c>
      <c r="DI153" s="15">
        <f ca="1">SUM(CB153:CL153)+BE153*DCF!M$10*(1+Inputs!$B$30)*(1-Inputs!$B$33)*(1-Inputs!$B$30/Inputs!$B$31)/(Inputs!$B$29-Inputs!$B$30)*DCF!M$6</f>
        <v>135228.0324528862</v>
      </c>
      <c r="DJ153" s="15">
        <f ca="1">SUM(CM153:CW153)+BP153*DCF!M$28*(1+Inputs!$B$30)*(1-Inputs!$B$33)*(1-Inputs!$B$30/Inputs!$B$31)/(Inputs!$B$29-Inputs!$B$30)*DCF!M$6</f>
        <v>581460.74439502682</v>
      </c>
      <c r="DK153" s="15">
        <f ca="1">SUM(CX153:DH153)+CA153*DCF!M$46*(1+Inputs!$B$30)*(1-Inputs!$B$33)*(1-Inputs!$B$30/Inputs!$B$31)/(Inputs!$B$29-Inputs!$B$30)*DCF!M$6</f>
        <v>112247.60369783046</v>
      </c>
      <c r="DM153" s="15">
        <f ca="1">DI153+DJ153+DK153+Inputs!$B$34+Inputs!$B$36-Inputs!$B$35</f>
        <v>905787.38054574351</v>
      </c>
    </row>
    <row r="154" spans="1:117" x14ac:dyDescent="0.75">
      <c r="A154" s="11">
        <v>141</v>
      </c>
      <c r="C154" s="24">
        <f t="shared" ref="C154:M163" ca="1" si="104">_xlfn.NORM.S.INV(RAND())</f>
        <v>0.71985914654630656</v>
      </c>
      <c r="D154" s="24">
        <f t="shared" ca="1" si="104"/>
        <v>-0.16557330316153784</v>
      </c>
      <c r="E154" s="24">
        <f t="shared" ca="1" si="104"/>
        <v>-0.13714271015192869</v>
      </c>
      <c r="F154" s="24">
        <f t="shared" ca="1" si="104"/>
        <v>0.14611162369750122</v>
      </c>
      <c r="G154" s="24">
        <f t="shared" ca="1" si="104"/>
        <v>-0.47468926143084839</v>
      </c>
      <c r="H154" s="24">
        <f t="shared" ca="1" si="104"/>
        <v>-0.35675624885103868</v>
      </c>
      <c r="I154" s="24">
        <f t="shared" ca="1" si="104"/>
        <v>1.7139656481844903</v>
      </c>
      <c r="J154" s="24">
        <f t="shared" ca="1" si="104"/>
        <v>-1.3821801236449485</v>
      </c>
      <c r="K154" s="24">
        <f t="shared" ca="1" si="104"/>
        <v>-0.83659632212117541</v>
      </c>
      <c r="L154" s="24">
        <f t="shared" ca="1" si="104"/>
        <v>1.6487149653162878</v>
      </c>
      <c r="M154" s="24">
        <f t="shared" ca="1" si="104"/>
        <v>0.1470956311246332</v>
      </c>
      <c r="N154" s="24">
        <f ca="1">SQRT(Inputs!$B$38)*C154+SQRT(1-Inputs!$B$38)*_xlfn.NORM.S.INV(RAND())</f>
        <v>0.94233693610544322</v>
      </c>
      <c r="O154" s="24">
        <f ca="1">SQRT(Inputs!$B$38)*D154+SQRT(1-Inputs!$B$38)*_xlfn.NORM.S.INV(RAND())</f>
        <v>-0.72751388312518528</v>
      </c>
      <c r="P154" s="24">
        <f ca="1">SQRT(Inputs!$B$38)*E154+SQRT(1-Inputs!$B$38)*_xlfn.NORM.S.INV(RAND())</f>
        <v>1.6715475582916168</v>
      </c>
      <c r="Q154" s="24">
        <f ca="1">SQRT(Inputs!$B$38)*F154+SQRT(1-Inputs!$B$38)*_xlfn.NORM.S.INV(RAND())</f>
        <v>0.10838268494827311</v>
      </c>
      <c r="R154" s="24">
        <f ca="1">SQRT(Inputs!$B$38)*G154+SQRT(1-Inputs!$B$38)*_xlfn.NORM.S.INV(RAND())</f>
        <v>-0.64619414076333959</v>
      </c>
      <c r="S154" s="24">
        <f ca="1">SQRT(Inputs!$B$38)*H154+SQRT(1-Inputs!$B$38)*_xlfn.NORM.S.INV(RAND())</f>
        <v>0.32117204718191855</v>
      </c>
      <c r="T154" s="24">
        <f ca="1">SQRT(Inputs!$B$38)*I154+SQRT(1-Inputs!$B$38)*_xlfn.NORM.S.INV(RAND())</f>
        <v>0.97115443251167421</v>
      </c>
      <c r="U154" s="24">
        <f ca="1">SQRT(Inputs!$B$38)*J154+SQRT(1-Inputs!$B$38)*_xlfn.NORM.S.INV(RAND())</f>
        <v>-1.0155146634773295</v>
      </c>
      <c r="V154" s="24">
        <f ca="1">SQRT(Inputs!$B$38)*K154+SQRT(1-Inputs!$B$38)*_xlfn.NORM.S.INV(RAND())</f>
        <v>-0.10097533359150174</v>
      </c>
      <c r="W154" s="24">
        <f ca="1">SQRT(Inputs!$B$38)*L154+SQRT(1-Inputs!$B$38)*_xlfn.NORM.S.INV(RAND())</f>
        <v>0.90389195152840884</v>
      </c>
      <c r="X154" s="24">
        <f ca="1">SQRT(Inputs!$B$38)*M154+SQRT(1-Inputs!$B$38)*_xlfn.NORM.S.INV(RAND())</f>
        <v>0.44398877355817734</v>
      </c>
      <c r="Y154" s="24">
        <f ca="1">SQRT(Inputs!$B$38)*C154+SQRT(1-Inputs!$B$38)*_xlfn.NORM.S.INV(RAND())</f>
        <v>-0.15167255075354963</v>
      </c>
      <c r="Z154" s="24">
        <f ca="1">SQRT(Inputs!$B$38)*D154+SQRT(1-Inputs!$B$38)*_xlfn.NORM.S.INV(RAND())</f>
        <v>0.18702141049926094</v>
      </c>
      <c r="AA154" s="24">
        <f ca="1">SQRT(Inputs!$B$38)*E154+SQRT(1-Inputs!$B$38)*_xlfn.NORM.S.INV(RAND())</f>
        <v>0.32444695737585666</v>
      </c>
      <c r="AB154" s="24">
        <f ca="1">SQRT(Inputs!$B$38)*F154+SQRT(1-Inputs!$B$38)*_xlfn.NORM.S.INV(RAND())</f>
        <v>0.75278414666191229</v>
      </c>
      <c r="AC154" s="24">
        <f ca="1">SQRT(Inputs!$B$38)*G154+SQRT(1-Inputs!$B$38)*_xlfn.NORM.S.INV(RAND())</f>
        <v>-0.43046534809616732</v>
      </c>
      <c r="AD154" s="24">
        <f ca="1">SQRT(Inputs!$B$38)*H154+SQRT(1-Inputs!$B$38)*_xlfn.NORM.S.INV(RAND())</f>
        <v>-0.83295690998916827</v>
      </c>
      <c r="AE154" s="24">
        <f ca="1">SQRT(Inputs!$B$38)*I154+SQRT(1-Inputs!$B$38)*_xlfn.NORM.S.INV(RAND())</f>
        <v>1.1429511734738442</v>
      </c>
      <c r="AF154" s="24">
        <f ca="1">SQRT(Inputs!$B$38)*J154+SQRT(1-Inputs!$B$38)*_xlfn.NORM.S.INV(RAND())</f>
        <v>-1.2800350767035011</v>
      </c>
      <c r="AG154" s="24">
        <f ca="1">SQRT(Inputs!$B$38)*K154+SQRT(1-Inputs!$B$38)*_xlfn.NORM.S.INV(RAND())</f>
        <v>-0.6877847087476352</v>
      </c>
      <c r="AH154" s="24">
        <f ca="1">SQRT(Inputs!$B$38)*L154+SQRT(1-Inputs!$B$38)*_xlfn.NORM.S.INV(RAND())</f>
        <v>0.93915125040571923</v>
      </c>
      <c r="AI154" s="24">
        <f ca="1">SQRT(Inputs!$B$38)*M154+SQRT(1-Inputs!$B$38)*_xlfn.NORM.S.INV(RAND())</f>
        <v>-0.29969612302319049</v>
      </c>
      <c r="AJ154" s="24">
        <f ca="1">SQRT(Inputs!$B$38)*C154+SQRT(1-Inputs!$B$38)*_xlfn.NORM.S.INV(RAND())</f>
        <v>-1.2579473093788633</v>
      </c>
      <c r="AK154" s="24">
        <f ca="1">SQRT(Inputs!$B$38)*D154+SQRT(1-Inputs!$B$38)*_xlfn.NORM.S.INV(RAND())</f>
        <v>0.68054642061084458</v>
      </c>
      <c r="AL154" s="24">
        <f ca="1">SQRT(Inputs!$B$38)*E154+SQRT(1-Inputs!$B$38)*_xlfn.NORM.S.INV(RAND())</f>
        <v>1.0733337161934806</v>
      </c>
      <c r="AM154" s="24">
        <f ca="1">SQRT(Inputs!$B$38)*F154+SQRT(1-Inputs!$B$38)*_xlfn.NORM.S.INV(RAND())</f>
        <v>0.96620254735424438</v>
      </c>
      <c r="AN154" s="24">
        <f ca="1">SQRT(Inputs!$B$38)*G154+SQRT(1-Inputs!$B$38)*_xlfn.NORM.S.INV(RAND())</f>
        <v>-0.74748726635266238</v>
      </c>
      <c r="AO154" s="24">
        <f ca="1">SQRT(Inputs!$B$38)*H154+SQRT(1-Inputs!$B$38)*_xlfn.NORM.S.INV(RAND())</f>
        <v>0.43695010553645824</v>
      </c>
      <c r="AP154" s="24">
        <f ca="1">SQRT(Inputs!$B$38)*I154+SQRT(1-Inputs!$B$38)*_xlfn.NORM.S.INV(RAND())</f>
        <v>1.1262406129074682</v>
      </c>
      <c r="AQ154" s="24">
        <f ca="1">SQRT(Inputs!$B$38)*J154+SQRT(1-Inputs!$B$38)*_xlfn.NORM.S.INV(RAND())</f>
        <v>-0.71488287363372172</v>
      </c>
      <c r="AR154" s="24">
        <f ca="1">SQRT(Inputs!$B$38)*K154+SQRT(1-Inputs!$B$38)*_xlfn.NORM.S.INV(RAND())</f>
        <v>0.15081254428113505</v>
      </c>
      <c r="AS154" s="24">
        <f ca="1">SQRT(Inputs!$B$38)*L154+SQRT(1-Inputs!$B$38)*_xlfn.NORM.S.INV(RAND())</f>
        <v>1.6541294287741595</v>
      </c>
      <c r="AT154" s="24">
        <f ca="1">SQRT(Inputs!$B$38)*M154+SQRT(1-Inputs!$B$38)*_xlfn.NORM.S.INV(RAND())</f>
        <v>0.29745773822912513</v>
      </c>
      <c r="AU154" s="15">
        <f ca="1">Inputs!$B$6*EXP($B$8-0.5*C$5^2+C$5*N154)</f>
        <v>5779.9562591206313</v>
      </c>
      <c r="AV154" s="15">
        <f t="shared" ca="1" si="73"/>
        <v>6321.8454827232108</v>
      </c>
      <c r="AW154" s="15">
        <f t="shared" ca="1" si="74"/>
        <v>9657.8115496265837</v>
      </c>
      <c r="AX154" s="15">
        <f t="shared" ca="1" si="75"/>
        <v>11951.963929209331</v>
      </c>
      <c r="AY154" s="15">
        <f t="shared" ca="1" si="76"/>
        <v>13544.767363876017</v>
      </c>
      <c r="AZ154" s="15">
        <f t="shared" ca="1" si="77"/>
        <v>17161.980889975817</v>
      </c>
      <c r="BA154" s="15">
        <f t="shared" ca="1" si="78"/>
        <v>23248.776639090745</v>
      </c>
      <c r="BB154" s="15">
        <f t="shared" ca="1" si="79"/>
        <v>25710.039466631584</v>
      </c>
      <c r="BC154" s="15">
        <f t="shared" ca="1" si="80"/>
        <v>31182.826044369463</v>
      </c>
      <c r="BD154" s="15">
        <f t="shared" ca="1" si="81"/>
        <v>41572.110677136407</v>
      </c>
      <c r="BE154" s="15">
        <f t="shared" ca="1" si="82"/>
        <v>53043.505686838602</v>
      </c>
      <c r="BF154" s="15">
        <f ca="1">Inputs!$B$13*EXP($B$9-0.5*C$6^2+C$6*Y154)</f>
        <v>13421.329823626384</v>
      </c>
      <c r="BG154" s="15">
        <f t="shared" ca="1" si="83"/>
        <v>16918.449739884589</v>
      </c>
      <c r="BH154" s="15">
        <f t="shared" ca="1" si="84"/>
        <v>21814.06594159114</v>
      </c>
      <c r="BI154" s="15">
        <f t="shared" ca="1" si="85"/>
        <v>29984.188682031225</v>
      </c>
      <c r="BJ154" s="15">
        <f t="shared" ca="1" si="86"/>
        <v>34547.121965144717</v>
      </c>
      <c r="BK154" s="15">
        <f t="shared" ca="1" si="87"/>
        <v>37854.426104539823</v>
      </c>
      <c r="BL154" s="15">
        <f t="shared" ca="1" si="88"/>
        <v>53923.183112610022</v>
      </c>
      <c r="BM154" s="15">
        <f t="shared" ca="1" si="89"/>
        <v>56538.468327505223</v>
      </c>
      <c r="BN154" s="15">
        <f t="shared" ca="1" si="90"/>
        <v>64033.881357803461</v>
      </c>
      <c r="BO154" s="15">
        <f t="shared" ca="1" si="91"/>
        <v>87875.08138860164</v>
      </c>
      <c r="BP154" s="15">
        <f t="shared" ca="1" si="92"/>
        <v>104546.96829023195</v>
      </c>
      <c r="BQ154" s="15">
        <f ca="1">Inputs!$B$20*EXP($B$10-0.5*C$7^2+C$7*AJ154)</f>
        <v>2745.6045110006658</v>
      </c>
      <c r="BR154" s="15">
        <f t="shared" ca="1" si="93"/>
        <v>4624.2339828800705</v>
      </c>
      <c r="BS154" s="15">
        <f t="shared" ca="1" si="94"/>
        <v>8618.7718047609524</v>
      </c>
      <c r="BT154" s="15">
        <f t="shared" ca="1" si="95"/>
        <v>15311.5832949054</v>
      </c>
      <c r="BU154" s="15">
        <f t="shared" ca="1" si="96"/>
        <v>17709.045856841014</v>
      </c>
      <c r="BV154" s="15">
        <f t="shared" ca="1" si="97"/>
        <v>27187.304887966566</v>
      </c>
      <c r="BW154" s="15">
        <f t="shared" ca="1" si="98"/>
        <v>48150.448505587876</v>
      </c>
      <c r="BX154" s="15">
        <f t="shared" ca="1" si="99"/>
        <v>58354.124587958664</v>
      </c>
      <c r="BY154" s="15">
        <f t="shared" ca="1" si="100"/>
        <v>84157.638346921973</v>
      </c>
      <c r="BZ154" s="15">
        <f t="shared" ca="1" si="101"/>
        <v>160050.47491169101</v>
      </c>
      <c r="CA154" s="15">
        <f t="shared" ca="1" si="102"/>
        <v>237025.79472407582</v>
      </c>
      <c r="CB154" s="15">
        <f ca="1">(AU154*DCF!C$10-DCF!C$5*MAX(AU154*DCF!C$10,0)-MAX(AU154-Inputs!$B$6,0)/Inputs!$B$10)*DCF!C$6</f>
        <v>1037.2438367786303</v>
      </c>
      <c r="CC154" s="15">
        <f ca="1">(AV154*DCF!D$10-DCF!D$5*MAX(AV154*DCF!D$10,0)-MAX(AV154-AU154,0)/Inputs!$B$10)*DCF!D$6</f>
        <v>1408.7815023894832</v>
      </c>
      <c r="CD154" s="15">
        <f ca="1">(AW154*DCF!E$10-DCF!E$5*MAX(AW154*DCF!E$10,0)-MAX(AW154-AV154,0)/Inputs!$B$10)*DCF!E$6</f>
        <v>1478.4372411708969</v>
      </c>
      <c r="CE154" s="15">
        <f ca="1">(AX154*DCF!F$10-DCF!F$5*MAX(AX154*DCF!F$10,0)-MAX(AX154-AW154,0)/Inputs!$B$10)*DCF!F$6</f>
        <v>2131.7384466189924</v>
      </c>
      <c r="CF154" s="15">
        <f ca="1">(AY154*DCF!G$10-DCF!G$5*MAX(AY154*DCF!G$10,0)-MAX(AY154-AX154,0)/Inputs!$B$10)*DCF!G$6</f>
        <v>2484.5974694035613</v>
      </c>
      <c r="CG154" s="15">
        <f ca="1">(AZ154*DCF!H$10-DCF!H$5*MAX(AZ154*DCF!H$10,0)-MAX(AZ154-AY154,0)/Inputs!$B$10)*DCF!H$6</f>
        <v>2689.7097910817461</v>
      </c>
      <c r="CH154" s="15">
        <f ca="1">(BA154*DCF!I$10-DCF!I$5*MAX(BA154*DCF!I$10,0)-MAX(BA154-AZ154,0)/Inputs!$B$10)*DCF!I$6</f>
        <v>3248.2556091060319</v>
      </c>
      <c r="CI154" s="15">
        <f ca="1">(BB154*DCF!J$10-DCF!J$5*MAX(BB154*DCF!J$10,0)-MAX(BB154-BA154,0)/Inputs!$B$10)*DCF!J$6</f>
        <v>4038.9386049467248</v>
      </c>
      <c r="CJ154" s="15">
        <f ca="1">(BC154*DCF!K$10-DCF!K$5*MAX(BC154*DCF!K$10,0)-MAX(BC154-BB154,0)/Inputs!$B$10)*DCF!K$6</f>
        <v>4253.8273843121824</v>
      </c>
      <c r="CK154" s="15">
        <f ca="1">(BD154*DCF!L$10-DCF!L$5*MAX(BD154*DCF!L$10,0)-MAX(BD154-BC154,0)/Inputs!$B$10)*DCF!L$6</f>
        <v>4926.3621038094061</v>
      </c>
      <c r="CL154" s="15">
        <f ca="1">(BE154*DCF!M$10-DCF!M$5*MAX(BE154*DCF!M$10,0)-MAX(BE154-BD154,0)/Inputs!$B$10)*DCF!M$6</f>
        <v>6114.7440148847909</v>
      </c>
      <c r="CM154" s="15">
        <f ca="1">(BF154*DCF!C$28-DCF!C$5*MAX(BF154*DCF!C$28,0)-MAX(BF154-Inputs!$B$13,0)/Inputs!$B$17)*DCF!C$6</f>
        <v>3626.2797132041796</v>
      </c>
      <c r="CN154" s="15">
        <f ca="1">(BG154*DCF!D$28-DCF!D$5*MAX(BG154*DCF!D$28,0)-MAX(BG154-BF154,0)/Inputs!$B$17)*DCF!D$6</f>
        <v>4236.7776325444438</v>
      </c>
      <c r="CO154" s="15">
        <f ca="1">(BH154*DCF!E$28-DCF!E$5*MAX(BH154*DCF!E$28,0)-MAX(BH154-BG154,0)/Inputs!$B$17)*DCF!E$6</f>
        <v>5213.2733393248445</v>
      </c>
      <c r="CP154" s="15">
        <f ca="1">(BI154*DCF!F$28-DCF!F$5*MAX(BI154*DCF!F$28,0)-MAX(BI154-BH154,0)/Inputs!$B$17)*DCF!F$6</f>
        <v>6652.4174342427723</v>
      </c>
      <c r="CQ154" s="15">
        <f ca="1">(BJ154*DCF!G$28-DCF!G$5*MAX(BJ154*DCF!G$28,0)-MAX(BJ154-BI154,0)/Inputs!$B$17)*DCF!G$6</f>
        <v>8196.0726001730691</v>
      </c>
      <c r="CR154" s="15">
        <f ca="1">(BK154*DCF!H$28-DCF!H$5*MAX(BK154*DCF!H$28,0)-MAX(BK154-BJ154,0)/Inputs!$B$17)*DCF!H$6</f>
        <v>8847.9549646823743</v>
      </c>
      <c r="CS154" s="15">
        <f ca="1">(BL154*DCF!I$28-DCF!I$5*MAX(BL154*DCF!I$28,0)-MAX(BL154-BK154,0)/Inputs!$B$17)*DCF!I$6</f>
        <v>10373.841024716505</v>
      </c>
      <c r="CT154" s="15">
        <f ca="1">(BM154*DCF!J$28-DCF!J$5*MAX(BM154*DCF!J$28,0)-MAX(BM154-BL154,0)/Inputs!$B$17)*DCF!J$6</f>
        <v>12266.006602718644</v>
      </c>
      <c r="CU154" s="15">
        <f ca="1">(BN154*DCF!K$28-DCF!K$5*MAX(BN154*DCF!K$28,0)-MAX(BN154-BM154,0)/Inputs!$B$17)*DCF!K$6</f>
        <v>12604.793828792024</v>
      </c>
      <c r="CV154" s="15">
        <f ca="1">(BO154*DCF!L$28-DCF!L$5*MAX(BO154*DCF!L$28,0)-MAX(BO154-BN154,0)/Inputs!$B$17)*DCF!L$6</f>
        <v>14835.251685532518</v>
      </c>
      <c r="CW154" s="15">
        <f ca="1">(BP154*DCF!M$28-DCF!M$5*MAX(BP154*DCF!M$28,0)-MAX(BP154-BO154,0)/Inputs!$B$17)*DCF!M$6</f>
        <v>17927.891938672343</v>
      </c>
      <c r="CX154" s="15">
        <f ca="1">(BQ154*DCF!C$46-DCF!C$5*MAX(BQ154*DCF!C$46,0)-MAX(BQ154-Inputs!$B$20,0)/Inputs!$B$24)*DCF!C$6</f>
        <v>-634.08880161678189</v>
      </c>
      <c r="CY154" s="15">
        <f ca="1">(BR154*DCF!D$46-DCF!D$5*MAX(BR154*DCF!D$46,0)-MAX(BR154-BQ154,0)/Inputs!$B$24)*DCF!D$6</f>
        <v>-1590.8445039576436</v>
      </c>
      <c r="CZ154" s="15">
        <f ca="1">(BS154*DCF!E$46-DCF!E$5*MAX(BS154*DCF!E$46,0)-MAX(BS154-BR154,0)/Inputs!$B$24)*DCF!E$6</f>
        <v>-2593.721613819122</v>
      </c>
      <c r="DA154" s="15">
        <f ca="1">(BT154*DCF!F$46-DCF!F$5*MAX(BT154*DCF!F$46,0)-MAX(BT154-BS154,0)/Inputs!$B$24)*DCF!F$6</f>
        <v>-3552.1505422217447</v>
      </c>
      <c r="DB154" s="15">
        <f ca="1">(BU154*DCF!G$46-DCF!G$5*MAX(BU154*DCF!G$46,0)-MAX(BU154-BT154,0)/Inputs!$B$24)*DCF!G$6</f>
        <v>-1402.1563515804432</v>
      </c>
      <c r="DC154" s="15">
        <f ca="1">(BV154*DCF!H$46-DCF!H$5*MAX(BV154*DCF!H$46,0)-MAX(BV154-BU154,0)/Inputs!$B$24)*DCF!H$6</f>
        <v>-2945.3109196656601</v>
      </c>
      <c r="DD154" s="15">
        <f ca="1">(BW154*DCF!I$46-DCF!I$5*MAX(BW154*DCF!I$46,0)-MAX(BW154-BV154,0)/Inputs!$B$24)*DCF!I$6</f>
        <v>-4905.6542919909134</v>
      </c>
      <c r="DE154" s="15">
        <f ca="1">(BX154*DCF!J$46-DCF!J$5*MAX(BX154*DCF!J$46,0)-MAX(BX154-BW154,0)/Inputs!$B$24)*DCF!J$6</f>
        <v>-258.05408198138736</v>
      </c>
      <c r="DF154" s="15">
        <f ca="1">(BY154*DCF!K$46-DCF!K$5*MAX(BY154*DCF!K$46,0)-MAX(BY154-BX154,0)/Inputs!$B$24)*DCF!K$6</f>
        <v>-1513.8086248961304</v>
      </c>
      <c r="DG154" s="15">
        <f ca="1">(BZ154*DCF!L$46-DCF!L$5*MAX(BZ154*DCF!L$46,0)-MAX(BZ154-BY154,0)/Inputs!$B$24)*DCF!L$6</f>
        <v>-6111.2517464998618</v>
      </c>
      <c r="DH154" s="15">
        <f ca="1">(CA154*DCF!M$46-DCF!M$5*MAX(CA154*DCF!M$46,0)-MAX(CA154-BZ154,0)/Inputs!$B$24)*DCF!M$6</f>
        <v>2489.7241095389586</v>
      </c>
      <c r="DI154" s="15">
        <f ca="1">SUM(CB154:CL154)+BE154*DCF!M$10*(1+Inputs!$B$30)*(1-Inputs!$B$33)*(1-Inputs!$B$30/Inputs!$B$31)/(Inputs!$B$29-Inputs!$B$30)*DCF!M$6</f>
        <v>181433.41375872176</v>
      </c>
      <c r="DJ154" s="15">
        <f ca="1">SUM(CM154:CW154)+BP154*DCF!M$28*(1+Inputs!$B$30)*(1-Inputs!$B$33)*(1-Inputs!$B$30/Inputs!$B$31)/(Inputs!$B$29-Inputs!$B$30)*DCF!M$6</f>
        <v>492721.35442093562</v>
      </c>
      <c r="DK154" s="15">
        <f ca="1">SUM(CX154:DH154)+CA154*DCF!M$46*(1+Inputs!$B$30)*(1-Inputs!$B$33)*(1-Inputs!$B$30/Inputs!$B$31)/(Inputs!$B$29-Inputs!$B$30)*DCF!M$6</f>
        <v>343452.63877506263</v>
      </c>
      <c r="DM154" s="15">
        <f ca="1">DI154+DJ154+DK154+Inputs!$B$34+Inputs!$B$36-Inputs!$B$35</f>
        <v>1094458.4069547202</v>
      </c>
    </row>
    <row r="155" spans="1:117" x14ac:dyDescent="0.75">
      <c r="A155" s="11">
        <v>142</v>
      </c>
      <c r="C155" s="24">
        <f t="shared" ca="1" si="104"/>
        <v>-0.72934449618562491</v>
      </c>
      <c r="D155" s="24">
        <f t="shared" ca="1" si="104"/>
        <v>-1.7595002169881548</v>
      </c>
      <c r="E155" s="24">
        <f t="shared" ca="1" si="104"/>
        <v>-1.6125813963442033</v>
      </c>
      <c r="F155" s="24">
        <f t="shared" ca="1" si="104"/>
        <v>0.85003247780103108</v>
      </c>
      <c r="G155" s="24">
        <f t="shared" ca="1" si="104"/>
        <v>-0.12217179357931261</v>
      </c>
      <c r="H155" s="24">
        <f t="shared" ca="1" si="104"/>
        <v>-0.32735078184689315</v>
      </c>
      <c r="I155" s="24">
        <f t="shared" ca="1" si="104"/>
        <v>1.0587920472199666</v>
      </c>
      <c r="J155" s="24">
        <f t="shared" ca="1" si="104"/>
        <v>0.72521641340715615</v>
      </c>
      <c r="K155" s="24">
        <f t="shared" ca="1" si="104"/>
        <v>-0.7013690232725408</v>
      </c>
      <c r="L155" s="24">
        <f t="shared" ca="1" si="104"/>
        <v>1.1786108329381195</v>
      </c>
      <c r="M155" s="24">
        <f t="shared" ca="1" si="104"/>
        <v>0.53065314092761795</v>
      </c>
      <c r="N155" s="24">
        <f ca="1">SQRT(Inputs!$B$38)*C155+SQRT(1-Inputs!$B$38)*_xlfn.NORM.S.INV(RAND())</f>
        <v>-1.1997390515888593</v>
      </c>
      <c r="O155" s="24">
        <f ca="1">SQRT(Inputs!$B$38)*D155+SQRT(1-Inputs!$B$38)*_xlfn.NORM.S.INV(RAND())</f>
        <v>0.30595255821892564</v>
      </c>
      <c r="P155" s="24">
        <f ca="1">SQRT(Inputs!$B$38)*E155+SQRT(1-Inputs!$B$38)*_xlfn.NORM.S.INV(RAND())</f>
        <v>-0.57878005256950171</v>
      </c>
      <c r="Q155" s="24">
        <f ca="1">SQRT(Inputs!$B$38)*F155+SQRT(1-Inputs!$B$38)*_xlfn.NORM.S.INV(RAND())</f>
        <v>-0.33820114573942595</v>
      </c>
      <c r="R155" s="24">
        <f ca="1">SQRT(Inputs!$B$38)*G155+SQRT(1-Inputs!$B$38)*_xlfn.NORM.S.INV(RAND())</f>
        <v>1.6676225657554531</v>
      </c>
      <c r="S155" s="24">
        <f ca="1">SQRT(Inputs!$B$38)*H155+SQRT(1-Inputs!$B$38)*_xlfn.NORM.S.INV(RAND())</f>
        <v>0.61963970255707124</v>
      </c>
      <c r="T155" s="24">
        <f ca="1">SQRT(Inputs!$B$38)*I155+SQRT(1-Inputs!$B$38)*_xlfn.NORM.S.INV(RAND())</f>
        <v>0.62335595443676728</v>
      </c>
      <c r="U155" s="24">
        <f ca="1">SQRT(Inputs!$B$38)*J155+SQRT(1-Inputs!$B$38)*_xlfn.NORM.S.INV(RAND())</f>
        <v>1.0476590083279387</v>
      </c>
      <c r="V155" s="24">
        <f ca="1">SQRT(Inputs!$B$38)*K155+SQRT(1-Inputs!$B$38)*_xlfn.NORM.S.INV(RAND())</f>
        <v>0.939081558310362</v>
      </c>
      <c r="W155" s="24">
        <f ca="1">SQRT(Inputs!$B$38)*L155+SQRT(1-Inputs!$B$38)*_xlfn.NORM.S.INV(RAND())</f>
        <v>2.470609161374905</v>
      </c>
      <c r="X155" s="24">
        <f ca="1">SQRT(Inputs!$B$38)*M155+SQRT(1-Inputs!$B$38)*_xlfn.NORM.S.INV(RAND())</f>
        <v>0.89041773964383242</v>
      </c>
      <c r="Y155" s="24">
        <f ca="1">SQRT(Inputs!$B$38)*C155+SQRT(1-Inputs!$B$38)*_xlfn.NORM.S.INV(RAND())</f>
        <v>-0.40119730967209705</v>
      </c>
      <c r="Z155" s="24">
        <f ca="1">SQRT(Inputs!$B$38)*D155+SQRT(1-Inputs!$B$38)*_xlfn.NORM.S.INV(RAND())</f>
        <v>-1.7759250032779836</v>
      </c>
      <c r="AA155" s="24">
        <f ca="1">SQRT(Inputs!$B$38)*E155+SQRT(1-Inputs!$B$38)*_xlfn.NORM.S.INV(RAND())</f>
        <v>-1.3495751387753603</v>
      </c>
      <c r="AB155" s="24">
        <f ca="1">SQRT(Inputs!$B$38)*F155+SQRT(1-Inputs!$B$38)*_xlfn.NORM.S.INV(RAND())</f>
        <v>-0.61662006945535153</v>
      </c>
      <c r="AC155" s="24">
        <f ca="1">SQRT(Inputs!$B$38)*G155+SQRT(1-Inputs!$B$38)*_xlfn.NORM.S.INV(RAND())</f>
        <v>0.34575701457801894</v>
      </c>
      <c r="AD155" s="24">
        <f ca="1">SQRT(Inputs!$B$38)*H155+SQRT(1-Inputs!$B$38)*_xlfn.NORM.S.INV(RAND())</f>
        <v>7.6805031564041282E-2</v>
      </c>
      <c r="AE155" s="24">
        <f ca="1">SQRT(Inputs!$B$38)*I155+SQRT(1-Inputs!$B$38)*_xlfn.NORM.S.INV(RAND())</f>
        <v>1.8302048330216354</v>
      </c>
      <c r="AF155" s="24">
        <f ca="1">SQRT(Inputs!$B$38)*J155+SQRT(1-Inputs!$B$38)*_xlfn.NORM.S.INV(RAND())</f>
        <v>-1.166104271791415</v>
      </c>
      <c r="AG155" s="24">
        <f ca="1">SQRT(Inputs!$B$38)*K155+SQRT(1-Inputs!$B$38)*_xlfn.NORM.S.INV(RAND())</f>
        <v>0.36746550187170329</v>
      </c>
      <c r="AH155" s="24">
        <f ca="1">SQRT(Inputs!$B$38)*L155+SQRT(1-Inputs!$B$38)*_xlfn.NORM.S.INV(RAND())</f>
        <v>0.21906814211356562</v>
      </c>
      <c r="AI155" s="24">
        <f ca="1">SQRT(Inputs!$B$38)*M155+SQRT(1-Inputs!$B$38)*_xlfn.NORM.S.INV(RAND())</f>
        <v>8.0644390040891467E-2</v>
      </c>
      <c r="AJ155" s="24">
        <f ca="1">SQRT(Inputs!$B$38)*C155+SQRT(1-Inputs!$B$38)*_xlfn.NORM.S.INV(RAND())</f>
        <v>-1.7469400977292346</v>
      </c>
      <c r="AK155" s="24">
        <f ca="1">SQRT(Inputs!$B$38)*D155+SQRT(1-Inputs!$B$38)*_xlfn.NORM.S.INV(RAND())</f>
        <v>6.2763355036704715E-2</v>
      </c>
      <c r="AL155" s="24">
        <f ca="1">SQRT(Inputs!$B$38)*E155+SQRT(1-Inputs!$B$38)*_xlfn.NORM.S.INV(RAND())</f>
        <v>-1.8815187425470112</v>
      </c>
      <c r="AM155" s="24">
        <f ca="1">SQRT(Inputs!$B$38)*F155+SQRT(1-Inputs!$B$38)*_xlfn.NORM.S.INV(RAND())</f>
        <v>1.488156946545554</v>
      </c>
      <c r="AN155" s="24">
        <f ca="1">SQRT(Inputs!$B$38)*G155+SQRT(1-Inputs!$B$38)*_xlfn.NORM.S.INV(RAND())</f>
        <v>0.44215947939627848</v>
      </c>
      <c r="AO155" s="24">
        <f ca="1">SQRT(Inputs!$B$38)*H155+SQRT(1-Inputs!$B$38)*_xlfn.NORM.S.INV(RAND())</f>
        <v>3.0418578354842796E-2</v>
      </c>
      <c r="AP155" s="24">
        <f ca="1">SQRT(Inputs!$B$38)*I155+SQRT(1-Inputs!$B$38)*_xlfn.NORM.S.INV(RAND())</f>
        <v>1.1253275861268004</v>
      </c>
      <c r="AQ155" s="24">
        <f ca="1">SQRT(Inputs!$B$38)*J155+SQRT(1-Inputs!$B$38)*_xlfn.NORM.S.INV(RAND())</f>
        <v>1.0830562940902195</v>
      </c>
      <c r="AR155" s="24">
        <f ca="1">SQRT(Inputs!$B$38)*K155+SQRT(1-Inputs!$B$38)*_xlfn.NORM.S.INV(RAND())</f>
        <v>0.4847355933383613</v>
      </c>
      <c r="AS155" s="24">
        <f ca="1">SQRT(Inputs!$B$38)*L155+SQRT(1-Inputs!$B$38)*_xlfn.NORM.S.INV(RAND())</f>
        <v>0.547813463546867</v>
      </c>
      <c r="AT155" s="24">
        <f ca="1">SQRT(Inputs!$B$38)*M155+SQRT(1-Inputs!$B$38)*_xlfn.NORM.S.INV(RAND())</f>
        <v>0.54557446416964639</v>
      </c>
      <c r="AU155" s="15">
        <f ca="1">Inputs!$B$6*EXP($B$8-0.5*C$5^2+C$5*N155)</f>
        <v>4086.3481051021759</v>
      </c>
      <c r="AV155" s="15">
        <f t="shared" ca="1" si="73"/>
        <v>5202.9167780312155</v>
      </c>
      <c r="AW155" s="15">
        <f t="shared" ca="1" si="74"/>
        <v>5867.6163794541426</v>
      </c>
      <c r="AX155" s="15">
        <f t="shared" ca="1" si="75"/>
        <v>6867.3892157845994</v>
      </c>
      <c r="AY155" s="15">
        <f t="shared" ca="1" si="76"/>
        <v>10197.214485412385</v>
      </c>
      <c r="AZ155" s="15">
        <f t="shared" ca="1" si="77"/>
        <v>13352.156432490732</v>
      </c>
      <c r="BA155" s="15">
        <f t="shared" ca="1" si="78"/>
        <v>17441.168341627505</v>
      </c>
      <c r="BB155" s="15">
        <f t="shared" ca="1" si="79"/>
        <v>23716.502253471004</v>
      </c>
      <c r="BC155" s="15">
        <f t="shared" ca="1" si="80"/>
        <v>31802.777197233125</v>
      </c>
      <c r="BD155" s="15">
        <f t="shared" ca="1" si="81"/>
        <v>49090.043676683868</v>
      </c>
      <c r="BE155" s="15">
        <f t="shared" ca="1" si="82"/>
        <v>65235.254882150039</v>
      </c>
      <c r="BF155" s="15">
        <f ca="1">Inputs!$B$13*EXP($B$9-0.5*C$6^2+C$6*Y155)</f>
        <v>12773.56131029163</v>
      </c>
      <c r="BG155" s="15">
        <f t="shared" ca="1" si="83"/>
        <v>11299.360134675177</v>
      </c>
      <c r="BH155" s="15">
        <f t="shared" ca="1" si="84"/>
        <v>11036.935424553241</v>
      </c>
      <c r="BI155" s="15">
        <f t="shared" ca="1" si="85"/>
        <v>12287.526539999933</v>
      </c>
      <c r="BJ155" s="15">
        <f t="shared" ca="1" si="86"/>
        <v>15833.495729399581</v>
      </c>
      <c r="BK155" s="15">
        <f t="shared" ca="1" si="87"/>
        <v>19636.878249654234</v>
      </c>
      <c r="BL155" s="15">
        <f t="shared" ca="1" si="88"/>
        <v>30578.105775448588</v>
      </c>
      <c r="BM155" s="15">
        <f t="shared" ca="1" si="89"/>
        <v>32518.149081330936</v>
      </c>
      <c r="BN155" s="15">
        <f t="shared" ca="1" si="90"/>
        <v>41793.727474916413</v>
      </c>
      <c r="BO155" s="15">
        <f t="shared" ca="1" si="91"/>
        <v>52749.145632499713</v>
      </c>
      <c r="BP155" s="15">
        <f t="shared" ca="1" si="92"/>
        <v>65520.228697558574</v>
      </c>
      <c r="BQ155" s="15">
        <f ca="1">Inputs!$B$20*EXP($B$10-0.5*C$7^2+C$7*AJ155)</f>
        <v>2308.4215899466863</v>
      </c>
      <c r="BR155" s="15">
        <f t="shared" ca="1" si="93"/>
        <v>3195.2901648725606</v>
      </c>
      <c r="BS155" s="15">
        <f t="shared" ca="1" si="94"/>
        <v>2548.9143943092477</v>
      </c>
      <c r="BT155" s="15">
        <f t="shared" ca="1" si="95"/>
        <v>5192.7324156206269</v>
      </c>
      <c r="BU155" s="15">
        <f t="shared" ca="1" si="96"/>
        <v>8009.1500699767648</v>
      </c>
      <c r="BV155" s="15">
        <f t="shared" ca="1" si="97"/>
        <v>11219.667217768012</v>
      </c>
      <c r="BW155" s="15">
        <f t="shared" ca="1" si="98"/>
        <v>19866.905738820849</v>
      </c>
      <c r="BX155" s="15">
        <f t="shared" ca="1" si="99"/>
        <v>34525.397029817839</v>
      </c>
      <c r="BY155" s="15">
        <f t="shared" ca="1" si="100"/>
        <v>53077.047133441738</v>
      </c>
      <c r="BZ155" s="15">
        <f t="shared" ca="1" si="101"/>
        <v>82365.267165205703</v>
      </c>
      <c r="CA155" s="15">
        <f t="shared" ca="1" si="102"/>
        <v>127476.76480993301</v>
      </c>
      <c r="CB155" s="15">
        <f ca="1">(AU155*DCF!C$10-DCF!C$5*MAX(AU155*DCF!C$10,0)-MAX(AU155-Inputs!$B$6,0)/Inputs!$B$10)*DCF!C$6</f>
        <v>1049.3195647868929</v>
      </c>
      <c r="CC155" s="15">
        <f ca="1">(AV155*DCF!D$10-DCF!D$5*MAX(AV155*DCF!D$10,0)-MAX(AV155-AU155,0)/Inputs!$B$10)*DCF!D$6</f>
        <v>995.92966782534472</v>
      </c>
      <c r="CD155" s="15">
        <f ca="1">(AW155*DCF!E$10-DCF!E$5*MAX(AW155*DCF!E$10,0)-MAX(AW155-AV155,0)/Inputs!$B$10)*DCF!E$6</f>
        <v>1205.0213408585153</v>
      </c>
      <c r="CE155" s="15">
        <f ca="1">(AX155*DCF!F$10-DCF!F$5*MAX(AX155*DCF!F$10,0)-MAX(AX155-AW155,0)/Inputs!$B$10)*DCF!F$6</f>
        <v>1291.1121813980556</v>
      </c>
      <c r="CF155" s="15">
        <f ca="1">(AY155*DCF!G$10-DCF!G$5*MAX(AY155*DCF!G$10,0)-MAX(AY155-AX155,0)/Inputs!$B$10)*DCF!G$6</f>
        <v>1460.9825667258954</v>
      </c>
      <c r="CG155" s="15">
        <f ca="1">(AZ155*DCF!H$10-DCF!H$5*MAX(AZ155*DCF!H$10,0)-MAX(AZ155-AY155,0)/Inputs!$B$10)*DCF!H$6</f>
        <v>2032.1142461118568</v>
      </c>
      <c r="CH155" s="15">
        <f ca="1">(BA155*DCF!I$10-DCF!I$5*MAX(BA155*DCF!I$10,0)-MAX(BA155-AZ155,0)/Inputs!$B$10)*DCF!I$6</f>
        <v>2515.1239811300811</v>
      </c>
      <c r="CI155" s="15">
        <f ca="1">(BB155*DCF!J$10-DCF!J$5*MAX(BB155*DCF!J$10,0)-MAX(BB155-BA155,0)/Inputs!$B$10)*DCF!J$6</f>
        <v>3118.8833715358387</v>
      </c>
      <c r="CJ155" s="15">
        <f ca="1">(BC155*DCF!K$10-DCF!K$5*MAX(BC155*DCF!K$10,0)-MAX(BC155-BB155,0)/Inputs!$B$10)*DCF!K$6</f>
        <v>3987.7809768087918</v>
      </c>
      <c r="CK155" s="15">
        <f ca="1">(BD155*DCF!L$10-DCF!L$5*MAX(BD155*DCF!L$10,0)-MAX(BD155-BC155,0)/Inputs!$B$10)*DCF!L$6</f>
        <v>5168.1886200680328</v>
      </c>
      <c r="CL155" s="15">
        <f ca="1">(BE155*DCF!M$10-DCF!M$5*MAX(BE155*DCF!M$10,0)-MAX(BE155-BD155,0)/Inputs!$B$10)*DCF!M$6</f>
        <v>7276.8202311187306</v>
      </c>
      <c r="CM155" s="15">
        <f ca="1">(BF155*DCF!C$28-DCF!C$5*MAX(BF155*DCF!C$28,0)-MAX(BF155-Inputs!$B$13,0)/Inputs!$B$17)*DCF!C$6</f>
        <v>3578.1851296362947</v>
      </c>
      <c r="CN155" s="15">
        <f ca="1">(BG155*DCF!D$28-DCF!D$5*MAX(BG155*DCF!D$28,0)-MAX(BG155-BF155,0)/Inputs!$B$17)*DCF!D$6</f>
        <v>3327.922165961369</v>
      </c>
      <c r="CO155" s="15">
        <f ca="1">(BH155*DCF!E$28-DCF!E$5*MAX(BH155*DCF!E$28,0)-MAX(BH155-BG155,0)/Inputs!$B$17)*DCF!E$6</f>
        <v>3125.8566407998906</v>
      </c>
      <c r="CP155" s="15">
        <f ca="1">(BI155*DCF!F$28-DCF!F$5*MAX(BI155*DCF!F$28,0)-MAX(BI155-BH155,0)/Inputs!$B$17)*DCF!F$6</f>
        <v>3108.0499118956473</v>
      </c>
      <c r="CQ155" s="15">
        <f ca="1">(BJ155*DCF!G$28-DCF!G$5*MAX(BJ155*DCF!G$28,0)-MAX(BJ155-BI155,0)/Inputs!$B$17)*DCF!G$6</f>
        <v>3511.723607619982</v>
      </c>
      <c r="CR155" s="15">
        <f ca="1">(BK155*DCF!H$28-DCF!H$5*MAX(BK155*DCF!H$28,0)-MAX(BK155-BJ155,0)/Inputs!$B$17)*DCF!H$6</f>
        <v>4265.4777322507489</v>
      </c>
      <c r="CS155" s="15">
        <f ca="1">(BL155*DCF!I$28-DCF!I$5*MAX(BL155*DCF!I$28,0)-MAX(BL155-BK155,0)/Inputs!$B$17)*DCF!I$6</f>
        <v>5620.1328641425252</v>
      </c>
      <c r="CT155" s="15">
        <f ca="1">(BM155*DCF!J$28-DCF!J$5*MAX(BM155*DCF!J$28,0)-MAX(BM155-BL155,0)/Inputs!$B$17)*DCF!J$6</f>
        <v>6997.0128910610147</v>
      </c>
      <c r="CU155" s="15">
        <f ca="1">(BN155*DCF!K$28-DCF!K$5*MAX(BN155*DCF!K$28,0)-MAX(BN155-BM155,0)/Inputs!$B$17)*DCF!K$6</f>
        <v>7689.9996841545299</v>
      </c>
      <c r="CV155" s="15">
        <f ca="1">(BO155*DCF!L$28-DCF!L$5*MAX(BO155*DCF!L$28,0)-MAX(BO155-BN155,0)/Inputs!$B$17)*DCF!L$6</f>
        <v>9284.9379190488617</v>
      </c>
      <c r="CW155" s="15">
        <f ca="1">(BP155*DCF!M$28-DCF!M$5*MAX(BP155*DCF!M$28,0)-MAX(BP155-BO155,0)/Inputs!$B$17)*DCF!M$6</f>
        <v>10992.731909170479</v>
      </c>
      <c r="CX155" s="15">
        <f ca="1">(BQ155*DCF!C$46-DCF!C$5*MAX(BQ155*DCF!C$46,0)-MAX(BQ155-Inputs!$B$20,0)/Inputs!$B$24)*DCF!C$6</f>
        <v>-533.12276904080511</v>
      </c>
      <c r="CY155" s="15">
        <f ca="1">(BR155*DCF!D$46-DCF!D$5*MAX(BR155*DCF!D$46,0)-MAX(BR155-BQ155,0)/Inputs!$B$24)*DCF!D$6</f>
        <v>-923.7809752571718</v>
      </c>
      <c r="CZ155" s="15">
        <f ca="1">(BS155*DCF!E$46-DCF!E$5*MAX(BS155*DCF!E$46,0)-MAX(BS155-BR155,0)/Inputs!$B$24)*DCF!E$6</f>
        <v>-301.41356511999311</v>
      </c>
      <c r="DA155" s="15">
        <f ca="1">(BT155*DCF!F$46-DCF!F$5*MAX(BT155*DCF!F$46,0)-MAX(BT155-BS155,0)/Inputs!$B$24)*DCF!F$6</f>
        <v>-1340.8653244869195</v>
      </c>
      <c r="DB155" s="15">
        <f ca="1">(BU155*DCF!G$46-DCF!G$5*MAX(BU155*DCF!G$46,0)-MAX(BU155-BT155,0)/Inputs!$B$24)*DCF!G$6</f>
        <v>-1216.7992375126958</v>
      </c>
      <c r="DC155" s="15">
        <f ca="1">(BV155*DCF!H$46-DCF!H$5*MAX(BV155*DCF!H$46,0)-MAX(BV155-BU155,0)/Inputs!$B$24)*DCF!H$6</f>
        <v>-997.64853251119735</v>
      </c>
      <c r="DD155" s="15">
        <f ca="1">(BW155*DCF!I$46-DCF!I$5*MAX(BW155*DCF!I$46,0)-MAX(BW155-BV155,0)/Inputs!$B$24)*DCF!I$6</f>
        <v>-2023.4537683689116</v>
      </c>
      <c r="DE155" s="15">
        <f ca="1">(BX155*DCF!J$46-DCF!J$5*MAX(BX155*DCF!J$46,0)-MAX(BX155-BW155,0)/Inputs!$B$24)*DCF!J$6</f>
        <v>-2438.9475013380593</v>
      </c>
      <c r="DF155" s="15">
        <f ca="1">(BY155*DCF!K$46-DCF!K$5*MAX(BY155*DCF!K$46,0)-MAX(BY155-BX155,0)/Inputs!$B$24)*DCF!K$6</f>
        <v>-1512.7221959675335</v>
      </c>
      <c r="DG155" s="15">
        <f ca="1">(BZ155*DCF!L$46-DCF!L$5*MAX(BZ155*DCF!L$46,0)-MAX(BZ155-BY155,0)/Inputs!$B$24)*DCF!L$6</f>
        <v>-934.49128599913092</v>
      </c>
      <c r="DH155" s="15">
        <f ca="1">(CA155*DCF!M$46-DCF!M$5*MAX(CA155*DCF!M$46,0)-MAX(CA155-BZ155,0)/Inputs!$B$24)*DCF!M$6</f>
        <v>562.83973707826908</v>
      </c>
      <c r="DI155" s="15">
        <f ca="1">SUM(CB155:CL155)+BE155*DCF!M$10*(1+Inputs!$B$30)*(1-Inputs!$B$33)*(1-Inputs!$B$30/Inputs!$B$31)/(Inputs!$B$29-Inputs!$B$30)*DCF!M$6</f>
        <v>211651.85373233198</v>
      </c>
      <c r="DJ155" s="15">
        <f ca="1">SUM(CM155:CW155)+BP155*DCF!M$28*(1+Inputs!$B$30)*(1-Inputs!$B$33)*(1-Inputs!$B$30/Inputs!$B$31)/(Inputs!$B$29-Inputs!$B$30)*DCF!M$6</f>
        <v>304626.91429658735</v>
      </c>
      <c r="DK155" s="15">
        <f ca="1">SUM(CX155:DH155)+CA155*DCF!M$46*(1+Inputs!$B$30)*(1-Inputs!$B$33)*(1-Inputs!$B$30/Inputs!$B$31)/(Inputs!$B$29-Inputs!$B$30)*DCF!M$6</f>
        <v>185433.77356577909</v>
      </c>
      <c r="DM155" s="15">
        <f ca="1">DI155+DJ155+DK155+Inputs!$B$34+Inputs!$B$36-Inputs!$B$35</f>
        <v>778563.54159469844</v>
      </c>
    </row>
    <row r="156" spans="1:117" x14ac:dyDescent="0.75">
      <c r="A156" s="11">
        <v>143</v>
      </c>
      <c r="C156" s="24">
        <f t="shared" ca="1" si="104"/>
        <v>1.3220785088619913</v>
      </c>
      <c r="D156" s="24">
        <f t="shared" ca="1" si="104"/>
        <v>0.26460412292636698</v>
      </c>
      <c r="E156" s="24">
        <f t="shared" ca="1" si="104"/>
        <v>0.55023007233545984</v>
      </c>
      <c r="F156" s="24">
        <f t="shared" ca="1" si="104"/>
        <v>-2.0949438492015755</v>
      </c>
      <c r="G156" s="24">
        <f t="shared" ca="1" si="104"/>
        <v>-0.4330725016111624</v>
      </c>
      <c r="H156" s="24">
        <f t="shared" ca="1" si="104"/>
        <v>1.241420912284724</v>
      </c>
      <c r="I156" s="24">
        <f t="shared" ca="1" si="104"/>
        <v>-1.4141836947339899</v>
      </c>
      <c r="J156" s="24">
        <f t="shared" ca="1" si="104"/>
        <v>-1.9068749154247491</v>
      </c>
      <c r="K156" s="24">
        <f t="shared" ca="1" si="104"/>
        <v>0.32981842855568982</v>
      </c>
      <c r="L156" s="24">
        <f t="shared" ca="1" si="104"/>
        <v>0.77257411226364225</v>
      </c>
      <c r="M156" s="24">
        <f t="shared" ca="1" si="104"/>
        <v>0.77895352307139487</v>
      </c>
      <c r="N156" s="24">
        <f ca="1">SQRT(Inputs!$B$38)*C156+SQRT(1-Inputs!$B$38)*_xlfn.NORM.S.INV(RAND())</f>
        <v>0.53851622558049639</v>
      </c>
      <c r="O156" s="24">
        <f ca="1">SQRT(Inputs!$B$38)*D156+SQRT(1-Inputs!$B$38)*_xlfn.NORM.S.INV(RAND())</f>
        <v>-0.86167927101244512</v>
      </c>
      <c r="P156" s="24">
        <f ca="1">SQRT(Inputs!$B$38)*E156+SQRT(1-Inputs!$B$38)*_xlfn.NORM.S.INV(RAND())</f>
        <v>-5.5858745801286247E-2</v>
      </c>
      <c r="Q156" s="24">
        <f ca="1">SQRT(Inputs!$B$38)*F156+SQRT(1-Inputs!$B$38)*_xlfn.NORM.S.INV(RAND())</f>
        <v>-1.8217913007744069</v>
      </c>
      <c r="R156" s="24">
        <f ca="1">SQRT(Inputs!$B$38)*G156+SQRT(1-Inputs!$B$38)*_xlfn.NORM.S.INV(RAND())</f>
        <v>-0.7669932420010126</v>
      </c>
      <c r="S156" s="24">
        <f ca="1">SQRT(Inputs!$B$38)*H156+SQRT(1-Inputs!$B$38)*_xlfn.NORM.S.INV(RAND())</f>
        <v>1.2290344741108128</v>
      </c>
      <c r="T156" s="24">
        <f ca="1">SQRT(Inputs!$B$38)*I156+SQRT(1-Inputs!$B$38)*_xlfn.NORM.S.INV(RAND())</f>
        <v>-1.2704098281805112</v>
      </c>
      <c r="U156" s="24">
        <f ca="1">SQRT(Inputs!$B$38)*J156+SQRT(1-Inputs!$B$38)*_xlfn.NORM.S.INV(RAND())</f>
        <v>-0.47815727313725387</v>
      </c>
      <c r="V156" s="24">
        <f ca="1">SQRT(Inputs!$B$38)*K156+SQRT(1-Inputs!$B$38)*_xlfn.NORM.S.INV(RAND())</f>
        <v>1.1105191427241761</v>
      </c>
      <c r="W156" s="24">
        <f ca="1">SQRT(Inputs!$B$38)*L156+SQRT(1-Inputs!$B$38)*_xlfn.NORM.S.INV(RAND())</f>
        <v>0.83056976077517708</v>
      </c>
      <c r="X156" s="24">
        <f ca="1">SQRT(Inputs!$B$38)*M156+SQRT(1-Inputs!$B$38)*_xlfn.NORM.S.INV(RAND())</f>
        <v>0.18214617489334536</v>
      </c>
      <c r="Y156" s="24">
        <f ca="1">SQRT(Inputs!$B$38)*C156+SQRT(1-Inputs!$B$38)*_xlfn.NORM.S.INV(RAND())</f>
        <v>1.06996567058722</v>
      </c>
      <c r="Z156" s="24">
        <f ca="1">SQRT(Inputs!$B$38)*D156+SQRT(1-Inputs!$B$38)*_xlfn.NORM.S.INV(RAND())</f>
        <v>0.13805155141057798</v>
      </c>
      <c r="AA156" s="24">
        <f ca="1">SQRT(Inputs!$B$38)*E156+SQRT(1-Inputs!$B$38)*_xlfn.NORM.S.INV(RAND())</f>
        <v>0.54622083887667738</v>
      </c>
      <c r="AB156" s="24">
        <f ca="1">SQRT(Inputs!$B$38)*F156+SQRT(1-Inputs!$B$38)*_xlfn.NORM.S.INV(RAND())</f>
        <v>0.70264929798302389</v>
      </c>
      <c r="AC156" s="24">
        <f ca="1">SQRT(Inputs!$B$38)*G156+SQRT(1-Inputs!$B$38)*_xlfn.NORM.S.INV(RAND())</f>
        <v>0.72634571835574013</v>
      </c>
      <c r="AD156" s="24">
        <f ca="1">SQRT(Inputs!$B$38)*H156+SQRT(1-Inputs!$B$38)*_xlfn.NORM.S.INV(RAND())</f>
        <v>0.85853040985901508</v>
      </c>
      <c r="AE156" s="24">
        <f ca="1">SQRT(Inputs!$B$38)*I156+SQRT(1-Inputs!$B$38)*_xlfn.NORM.S.INV(RAND())</f>
        <v>-1.0702998957894672</v>
      </c>
      <c r="AF156" s="24">
        <f ca="1">SQRT(Inputs!$B$38)*J156+SQRT(1-Inputs!$B$38)*_xlfn.NORM.S.INV(RAND())</f>
        <v>-0.28377476186619222</v>
      </c>
      <c r="AG156" s="24">
        <f ca="1">SQRT(Inputs!$B$38)*K156+SQRT(1-Inputs!$B$38)*_xlfn.NORM.S.INV(RAND())</f>
        <v>5.7366503348643655E-2</v>
      </c>
      <c r="AH156" s="24">
        <f ca="1">SQRT(Inputs!$B$38)*L156+SQRT(1-Inputs!$B$38)*_xlfn.NORM.S.INV(RAND())</f>
        <v>-0.84942568608847813</v>
      </c>
      <c r="AI156" s="24">
        <f ca="1">SQRT(Inputs!$B$38)*M156+SQRT(1-Inputs!$B$38)*_xlfn.NORM.S.INV(RAND())</f>
        <v>0.62209653926290198</v>
      </c>
      <c r="AJ156" s="24">
        <f ca="1">SQRT(Inputs!$B$38)*C156+SQRT(1-Inputs!$B$38)*_xlfn.NORM.S.INV(RAND())</f>
        <v>0.7084690383431782</v>
      </c>
      <c r="AK156" s="24">
        <f ca="1">SQRT(Inputs!$B$38)*D156+SQRT(1-Inputs!$B$38)*_xlfn.NORM.S.INV(RAND())</f>
        <v>0.56229339639988707</v>
      </c>
      <c r="AL156" s="24">
        <f ca="1">SQRT(Inputs!$B$38)*E156+SQRT(1-Inputs!$B$38)*_xlfn.NORM.S.INV(RAND())</f>
        <v>0.17214675424979592</v>
      </c>
      <c r="AM156" s="24">
        <f ca="1">SQRT(Inputs!$B$38)*F156+SQRT(1-Inputs!$B$38)*_xlfn.NORM.S.INV(RAND())</f>
        <v>-1.8562518064790359</v>
      </c>
      <c r="AN156" s="24">
        <f ca="1">SQRT(Inputs!$B$38)*G156+SQRT(1-Inputs!$B$38)*_xlfn.NORM.S.INV(RAND())</f>
        <v>0.97392889179802178</v>
      </c>
      <c r="AO156" s="24">
        <f ca="1">SQRT(Inputs!$B$38)*H156+SQRT(1-Inputs!$B$38)*_xlfn.NORM.S.INV(RAND())</f>
        <v>1.7421824261776941</v>
      </c>
      <c r="AP156" s="24">
        <f ca="1">SQRT(Inputs!$B$38)*I156+SQRT(1-Inputs!$B$38)*_xlfn.NORM.S.INV(RAND())</f>
        <v>-0.81234666033750413</v>
      </c>
      <c r="AQ156" s="24">
        <f ca="1">SQRT(Inputs!$B$38)*J156+SQRT(1-Inputs!$B$38)*_xlfn.NORM.S.INV(RAND())</f>
        <v>-0.50601741575029369</v>
      </c>
      <c r="AR156" s="24">
        <f ca="1">SQRT(Inputs!$B$38)*K156+SQRT(1-Inputs!$B$38)*_xlfn.NORM.S.INV(RAND())</f>
        <v>1.072385895626919</v>
      </c>
      <c r="AS156" s="24">
        <f ca="1">SQRT(Inputs!$B$38)*L156+SQRT(1-Inputs!$B$38)*_xlfn.NORM.S.INV(RAND())</f>
        <v>0.42718718315868265</v>
      </c>
      <c r="AT156" s="24">
        <f ca="1">SQRT(Inputs!$B$38)*M156+SQRT(1-Inputs!$B$38)*_xlfn.NORM.S.INV(RAND())</f>
        <v>0.95113276238485578</v>
      </c>
      <c r="AU156" s="15">
        <f ca="1">Inputs!$B$6*EXP($B$8-0.5*C$5^2+C$5*N156)</f>
        <v>5414.2177746887119</v>
      </c>
      <c r="AV156" s="15">
        <f t="shared" ca="1" si="73"/>
        <v>5806.1451545753371</v>
      </c>
      <c r="AW156" s="15">
        <f t="shared" ca="1" si="74"/>
        <v>7026.4260872641225</v>
      </c>
      <c r="AX156" s="15">
        <f t="shared" ca="1" si="75"/>
        <v>6832.3214448009985</v>
      </c>
      <c r="AY156" s="15">
        <f t="shared" ca="1" si="76"/>
        <v>7634.3768401385314</v>
      </c>
      <c r="AZ156" s="15">
        <f t="shared" ca="1" si="77"/>
        <v>10690.236251364575</v>
      </c>
      <c r="BA156" s="15">
        <f t="shared" ca="1" si="78"/>
        <v>11453.385683124921</v>
      </c>
      <c r="BB156" s="15">
        <f t="shared" ca="1" si="79"/>
        <v>13366.506624476351</v>
      </c>
      <c r="BC156" s="15">
        <f t="shared" ca="1" si="80"/>
        <v>18222.980074380852</v>
      </c>
      <c r="BD156" s="15">
        <f t="shared" ca="1" si="81"/>
        <v>24128.347303213333</v>
      </c>
      <c r="BE156" s="15">
        <f t="shared" ca="1" si="82"/>
        <v>30060.787817748544</v>
      </c>
      <c r="BF156" s="15">
        <f ca="1">Inputs!$B$13*EXP($B$9-0.5*C$6^2+C$6*Y156)</f>
        <v>17099.20848741318</v>
      </c>
      <c r="BG156" s="15">
        <f t="shared" ca="1" si="83"/>
        <v>21365.033553784822</v>
      </c>
      <c r="BH156" s="15">
        <f t="shared" ca="1" si="84"/>
        <v>28579.473190218767</v>
      </c>
      <c r="BI156" s="15">
        <f t="shared" ca="1" si="85"/>
        <v>38981.501780452534</v>
      </c>
      <c r="BJ156" s="15">
        <f t="shared" ca="1" si="86"/>
        <v>53063.558675111213</v>
      </c>
      <c r="BK156" s="15">
        <f t="shared" ca="1" si="87"/>
        <v>73200.244056968237</v>
      </c>
      <c r="BL156" s="15">
        <f t="shared" ca="1" si="88"/>
        <v>78272.201672564493</v>
      </c>
      <c r="BM156" s="15">
        <f t="shared" ca="1" si="89"/>
        <v>92880.738615022943</v>
      </c>
      <c r="BN156" s="15">
        <f t="shared" ca="1" si="90"/>
        <v>115019.675912644</v>
      </c>
      <c r="BO156" s="15">
        <f t="shared" ca="1" si="91"/>
        <v>128214.23090668573</v>
      </c>
      <c r="BP156" s="15">
        <f t="shared" ca="1" si="92"/>
        <v>169331.5226942595</v>
      </c>
      <c r="BQ156" s="15">
        <f ca="1">Inputs!$B$20*EXP($B$10-0.5*C$7^2+C$7*AJ156)</f>
        <v>5514.9087664653216</v>
      </c>
      <c r="BR156" s="15">
        <f t="shared" ca="1" si="93"/>
        <v>8946.0292229652077</v>
      </c>
      <c r="BS156" s="15">
        <f t="shared" ca="1" si="94"/>
        <v>12871.532824652886</v>
      </c>
      <c r="BT156" s="15">
        <f t="shared" ca="1" si="95"/>
        <v>10905.468567307178</v>
      </c>
      <c r="BU156" s="15">
        <f t="shared" ca="1" si="96"/>
        <v>19130.064372922028</v>
      </c>
      <c r="BV156" s="15">
        <f t="shared" ca="1" si="97"/>
        <v>39409.332727544897</v>
      </c>
      <c r="BW156" s="15">
        <f t="shared" ca="1" si="98"/>
        <v>46306.505334879665</v>
      </c>
      <c r="BX156" s="15">
        <f t="shared" ca="1" si="99"/>
        <v>58519.156745560766</v>
      </c>
      <c r="BY156" s="15">
        <f t="shared" ca="1" si="100"/>
        <v>100668.76526943794</v>
      </c>
      <c r="BZ156" s="15">
        <f t="shared" ca="1" si="101"/>
        <v>152792.324198402</v>
      </c>
      <c r="CA156" s="15">
        <f t="shared" ca="1" si="102"/>
        <v>254148.29853009933</v>
      </c>
      <c r="CB156" s="15">
        <f ca="1">(AU156*DCF!C$10-DCF!C$5*MAX(AU156*DCF!C$10,0)-MAX(AU156-Inputs!$B$6,0)/Inputs!$B$10)*DCF!C$6</f>
        <v>1039.8516173621585</v>
      </c>
      <c r="CC156" s="15">
        <f ca="1">(AV156*DCF!D$10-DCF!D$5*MAX(AV156*DCF!D$10,0)-MAX(AV156-AU156,0)/Inputs!$B$10)*DCF!D$6</f>
        <v>1319.6473119683526</v>
      </c>
      <c r="CD156" s="15">
        <f ca="1">(AW156*DCF!E$10-DCF!E$5*MAX(AW156*DCF!E$10,0)-MAX(AW156-AV156,0)/Inputs!$B$10)*DCF!E$6</f>
        <v>1347.4321323378956</v>
      </c>
      <c r="CE156" s="15">
        <f ca="1">(AX156*DCF!F$10-DCF!F$5*MAX(AX156*DCF!F$10,0)-MAX(AX156-AW156,0)/Inputs!$B$10)*DCF!F$6</f>
        <v>1491.4848828439472</v>
      </c>
      <c r="CF156" s="15">
        <f ca="1">(AY156*DCF!G$10-DCF!G$5*MAX(AY156*DCF!G$10,0)-MAX(AY156-AX156,0)/Inputs!$B$10)*DCF!G$6</f>
        <v>1418.8169397947324</v>
      </c>
      <c r="CG156" s="15">
        <f ca="1">(AZ156*DCF!H$10-DCF!H$5*MAX(AZ156*DCF!H$10,0)-MAX(AZ156-AY156,0)/Inputs!$B$10)*DCF!H$6</f>
        <v>1532.894414128845</v>
      </c>
      <c r="CH156" s="15">
        <f ca="1">(BA156*DCF!I$10-DCF!I$5*MAX(BA156*DCF!I$10,0)-MAX(BA156-AZ156,0)/Inputs!$B$10)*DCF!I$6</f>
        <v>1966.9324983742301</v>
      </c>
      <c r="CI156" s="15">
        <f ca="1">(BB156*DCF!J$10-DCF!J$5*MAX(BB156*DCF!J$10,0)-MAX(BB156-BA156,0)/Inputs!$B$10)*DCF!J$6</f>
        <v>2003.8215984317687</v>
      </c>
      <c r="CJ156" s="15">
        <f ca="1">(BC156*DCF!K$10-DCF!K$5*MAX(BC156*DCF!K$10,0)-MAX(BC156-BB156,0)/Inputs!$B$10)*DCF!K$6</f>
        <v>2253.7747753538897</v>
      </c>
      <c r="CK156" s="15">
        <f ca="1">(BD156*DCF!L$10-DCF!L$5*MAX(BD156*DCF!L$10,0)-MAX(BD156-BC156,0)/Inputs!$B$10)*DCF!L$6</f>
        <v>2875.3539982687307</v>
      </c>
      <c r="CL156" s="15">
        <f ca="1">(BE156*DCF!M$10-DCF!M$5*MAX(BE156*DCF!M$10,0)-MAX(BE156-BD156,0)/Inputs!$B$10)*DCF!M$6</f>
        <v>3533.2725616757525</v>
      </c>
      <c r="CM156" s="15">
        <f ca="1">(BF156*DCF!C$28-DCF!C$5*MAX(BF156*DCF!C$28,0)-MAX(BF156-Inputs!$B$13,0)/Inputs!$B$17)*DCF!C$6</f>
        <v>3899.3495508185674</v>
      </c>
      <c r="CN156" s="15">
        <f ca="1">(BG156*DCF!D$28-DCF!D$5*MAX(BG156*DCF!D$28,0)-MAX(BG156-BF156,0)/Inputs!$B$17)*DCF!D$6</f>
        <v>5382.3990675433088</v>
      </c>
      <c r="CO156" s="15">
        <f ca="1">(BH156*DCF!E$28-DCF!E$5*MAX(BH156*DCF!E$28,0)-MAX(BH156-BG156,0)/Inputs!$B$17)*DCF!E$6</f>
        <v>6672.3489590926893</v>
      </c>
      <c r="CP156" s="15">
        <f ca="1">(BI156*DCF!F$28-DCF!F$5*MAX(BI156*DCF!F$28,0)-MAX(BI156-BH156,0)/Inputs!$B$17)*DCF!F$6</f>
        <v>8688.5972055591537</v>
      </c>
      <c r="CQ156" s="15">
        <f ca="1">(BJ156*DCF!G$28-DCF!G$5*MAX(BJ156*DCF!G$28,0)-MAX(BJ156-BI156,0)/Inputs!$B$17)*DCF!G$6</f>
        <v>11399.280034371523</v>
      </c>
      <c r="CR156" s="15">
        <f ca="1">(BK156*DCF!H$28-DCF!H$5*MAX(BK156*DCF!H$28,0)-MAX(BK156-BJ156,0)/Inputs!$B$17)*DCF!H$6</f>
        <v>14974.552152237229</v>
      </c>
      <c r="CS156" s="15">
        <f ca="1">(BL156*DCF!I$28-DCF!I$5*MAX(BL156*DCF!I$28,0)-MAX(BL156-BK156,0)/Inputs!$B$17)*DCF!I$6</f>
        <v>17677.964533649305</v>
      </c>
      <c r="CT156" s="15">
        <f ca="1">(BM156*DCF!J$28-DCF!J$5*MAX(BM156*DCF!J$28,0)-MAX(BM156-BL156,0)/Inputs!$B$17)*DCF!J$6</f>
        <v>18783.142673980306</v>
      </c>
      <c r="CU156" s="15">
        <f ca="1">(BN156*DCF!K$28-DCF!K$5*MAX(BN156*DCF!K$28,0)-MAX(BN156-BM156,0)/Inputs!$B$17)*DCF!K$6</f>
        <v>21578.502088033594</v>
      </c>
      <c r="CV156" s="15">
        <f ca="1">(BO156*DCF!L$28-DCF!L$5*MAX(BO156*DCF!L$28,0)-MAX(BO156-BN156,0)/Inputs!$B$17)*DCF!L$6</f>
        <v>24088.444367072272</v>
      </c>
      <c r="CW156" s="15">
        <f ca="1">(BP156*DCF!M$28-DCF!M$5*MAX(BP156*DCF!M$28,0)-MAX(BP156-BO156,0)/Inputs!$B$17)*DCF!M$6</f>
        <v>27561.911633278731</v>
      </c>
      <c r="CX156" s="15">
        <f ca="1">(BQ156*DCF!C$46-DCF!C$5*MAX(BQ156*DCF!C$46,0)-MAX(BQ156-Inputs!$B$20,0)/Inputs!$B$24)*DCF!C$6</f>
        <v>-2342.4310160267814</v>
      </c>
      <c r="CY156" s="15">
        <f ca="1">(BR156*DCF!D$46-DCF!D$5*MAX(BR156*DCF!D$46,0)-MAX(BR156-BQ156,0)/Inputs!$B$24)*DCF!D$6</f>
        <v>-2990.9091821647007</v>
      </c>
      <c r="CZ156" s="15">
        <f ca="1">(BS156*DCF!E$46-DCF!E$5*MAX(BS156*DCF!E$46,0)-MAX(BS156-BR156,0)/Inputs!$B$24)*DCF!E$6</f>
        <v>-3069.4066199156769</v>
      </c>
      <c r="DA156" s="15">
        <f ca="1">(BT156*DCF!F$46-DCF!F$5*MAX(BT156*DCF!F$46,0)-MAX(BT156-BS156,0)/Inputs!$B$24)*DCF!F$6</f>
        <v>-794.20517070326605</v>
      </c>
      <c r="DB156" s="15">
        <f ca="1">(BU156*DCF!G$46-DCF!G$5*MAX(BU156*DCF!G$46,0)-MAX(BU156-BT156,0)/Inputs!$B$24)*DCF!G$6</f>
        <v>-3410.0890999501462</v>
      </c>
      <c r="DC156" s="15">
        <f ca="1">(BV156*DCF!H$46-DCF!H$5*MAX(BV156*DCF!H$46,0)-MAX(BV156-BU156,0)/Inputs!$B$24)*DCF!H$6</f>
        <v>-6301.6583880603393</v>
      </c>
      <c r="DD156" s="15">
        <f ca="1">(BW156*DCF!I$46-DCF!I$5*MAX(BW156*DCF!I$46,0)-MAX(BW156-BV156,0)/Inputs!$B$24)*DCF!I$6</f>
        <v>-910.44474687012701</v>
      </c>
      <c r="DE156" s="15">
        <f ca="1">(BX156*DCF!J$46-DCF!J$5*MAX(BX156*DCF!J$46,0)-MAX(BX156-BW156,0)/Inputs!$B$24)*DCF!J$6</f>
        <v>-783.87887453387418</v>
      </c>
      <c r="DF156" s="15">
        <f ca="1">(BY156*DCF!K$46-DCF!K$5*MAX(BY156*DCF!K$46,0)-MAX(BY156-BX156,0)/Inputs!$B$24)*DCF!K$6</f>
        <v>-4574.9957741548169</v>
      </c>
      <c r="DG156" s="15">
        <f ca="1">(BZ156*DCF!L$46-DCF!L$5*MAX(BZ156*DCF!L$46,0)-MAX(BZ156-BY156,0)/Inputs!$B$24)*DCF!L$6</f>
        <v>-1233.9073906479348</v>
      </c>
      <c r="DH156" s="15">
        <f ca="1">(CA156*DCF!M$46-DCF!M$5*MAX(CA156*DCF!M$46,0)-MAX(CA156-BZ156,0)/Inputs!$B$24)*DCF!M$6</f>
        <v>-1264.865759847755</v>
      </c>
      <c r="DI156" s="15">
        <f ca="1">SUM(CB156:CL156)+BE156*DCF!M$10*(1+Inputs!$B$30)*(1-Inputs!$B$33)*(1-Inputs!$B$30/Inputs!$B$31)/(Inputs!$B$29-Inputs!$B$30)*DCF!M$6</f>
        <v>104442.85274010093</v>
      </c>
      <c r="DJ156" s="15">
        <f ca="1">SUM(CM156:CW156)+BP156*DCF!M$28*(1+Inputs!$B$30)*(1-Inputs!$B$33)*(1-Inputs!$B$30/Inputs!$B$31)/(Inputs!$B$29-Inputs!$B$30)*DCF!M$6</f>
        <v>789042.31471323839</v>
      </c>
      <c r="DK156" s="15">
        <f ca="1">SUM(CX156:DH156)+CA156*DCF!M$46*(1+Inputs!$B$30)*(1-Inputs!$B$33)*(1-Inputs!$B$30/Inputs!$B$31)/(Inputs!$B$29-Inputs!$B$30)*DCF!M$6</f>
        <v>365266.58329523134</v>
      </c>
      <c r="DM156" s="15">
        <f ca="1">DI156+DJ156+DK156+Inputs!$B$34+Inputs!$B$36-Inputs!$B$35</f>
        <v>1335602.7507485705</v>
      </c>
    </row>
    <row r="157" spans="1:117" x14ac:dyDescent="0.75">
      <c r="A157" s="11">
        <v>144</v>
      </c>
      <c r="C157" s="24">
        <f t="shared" ca="1" si="104"/>
        <v>0.36698901455494021</v>
      </c>
      <c r="D157" s="24">
        <f t="shared" ca="1" si="104"/>
        <v>-0.17401996884045606</v>
      </c>
      <c r="E157" s="24">
        <f t="shared" ca="1" si="104"/>
        <v>-6.5312723930898653E-2</v>
      </c>
      <c r="F157" s="24">
        <f t="shared" ca="1" si="104"/>
        <v>-0.12017938194411217</v>
      </c>
      <c r="G157" s="24">
        <f t="shared" ca="1" si="104"/>
        <v>-1.486347285554964</v>
      </c>
      <c r="H157" s="24">
        <f t="shared" ca="1" si="104"/>
        <v>1.2607313863624351E-2</v>
      </c>
      <c r="I157" s="24">
        <f t="shared" ca="1" si="104"/>
        <v>2.3562334832914745E-2</v>
      </c>
      <c r="J157" s="24">
        <f t="shared" ca="1" si="104"/>
        <v>-0.3304074649371978</v>
      </c>
      <c r="K157" s="24">
        <f t="shared" ca="1" si="104"/>
        <v>-0.4140506526068734</v>
      </c>
      <c r="L157" s="24">
        <f t="shared" ca="1" si="104"/>
        <v>0.98557396507218831</v>
      </c>
      <c r="M157" s="24">
        <f t="shared" ca="1" si="104"/>
        <v>7.1529427879281807E-2</v>
      </c>
      <c r="N157" s="24">
        <f ca="1">SQRT(Inputs!$B$38)*C157+SQRT(1-Inputs!$B$38)*_xlfn.NORM.S.INV(RAND())</f>
        <v>1.5524542259911245</v>
      </c>
      <c r="O157" s="24">
        <f ca="1">SQRT(Inputs!$B$38)*D157+SQRT(1-Inputs!$B$38)*_xlfn.NORM.S.INV(RAND())</f>
        <v>-0.84201092347328665</v>
      </c>
      <c r="P157" s="24">
        <f ca="1">SQRT(Inputs!$B$38)*E157+SQRT(1-Inputs!$B$38)*_xlfn.NORM.S.INV(RAND())</f>
        <v>0.81543389664278021</v>
      </c>
      <c r="Q157" s="24">
        <f ca="1">SQRT(Inputs!$B$38)*F157+SQRT(1-Inputs!$B$38)*_xlfn.NORM.S.INV(RAND())</f>
        <v>-0.26524816093488002</v>
      </c>
      <c r="R157" s="24">
        <f ca="1">SQRT(Inputs!$B$38)*G157+SQRT(1-Inputs!$B$38)*_xlfn.NORM.S.INV(RAND())</f>
        <v>-1.425263883736398</v>
      </c>
      <c r="S157" s="24">
        <f ca="1">SQRT(Inputs!$B$38)*H157+SQRT(1-Inputs!$B$38)*_xlfn.NORM.S.INV(RAND())</f>
        <v>-0.53410273407713349</v>
      </c>
      <c r="T157" s="24">
        <f ca="1">SQRT(Inputs!$B$38)*I157+SQRT(1-Inputs!$B$38)*_xlfn.NORM.S.INV(RAND())</f>
        <v>8.4617790609824564E-2</v>
      </c>
      <c r="U157" s="24">
        <f ca="1">SQRT(Inputs!$B$38)*J157+SQRT(1-Inputs!$B$38)*_xlfn.NORM.S.INV(RAND())</f>
        <v>2.4817500649415569E-4</v>
      </c>
      <c r="V157" s="24">
        <f ca="1">SQRT(Inputs!$B$38)*K157+SQRT(1-Inputs!$B$38)*_xlfn.NORM.S.INV(RAND())</f>
        <v>1.1088631389269559</v>
      </c>
      <c r="W157" s="24">
        <f ca="1">SQRT(Inputs!$B$38)*L157+SQRT(1-Inputs!$B$38)*_xlfn.NORM.S.INV(RAND())</f>
        <v>0.36604615209078006</v>
      </c>
      <c r="X157" s="24">
        <f ca="1">SQRT(Inputs!$B$38)*M157+SQRT(1-Inputs!$B$38)*_xlfn.NORM.S.INV(RAND())</f>
        <v>-0.60427830079720923</v>
      </c>
      <c r="Y157" s="24">
        <f ca="1">SQRT(Inputs!$B$38)*C157+SQRT(1-Inputs!$B$38)*_xlfn.NORM.S.INV(RAND())</f>
        <v>-2.5984261174727352E-2</v>
      </c>
      <c r="Z157" s="24">
        <f ca="1">SQRT(Inputs!$B$38)*D157+SQRT(1-Inputs!$B$38)*_xlfn.NORM.S.INV(RAND())</f>
        <v>0.39341718056521946</v>
      </c>
      <c r="AA157" s="24">
        <f ca="1">SQRT(Inputs!$B$38)*E157+SQRT(1-Inputs!$B$38)*_xlfn.NORM.S.INV(RAND())</f>
        <v>-0.14755734234200832</v>
      </c>
      <c r="AB157" s="24">
        <f ca="1">SQRT(Inputs!$B$38)*F157+SQRT(1-Inputs!$B$38)*_xlfn.NORM.S.INV(RAND())</f>
        <v>0.39838743175513835</v>
      </c>
      <c r="AC157" s="24">
        <f ca="1">SQRT(Inputs!$B$38)*G157+SQRT(1-Inputs!$B$38)*_xlfn.NORM.S.INV(RAND())</f>
        <v>-1.1806034967352554</v>
      </c>
      <c r="AD157" s="24">
        <f ca="1">SQRT(Inputs!$B$38)*H157+SQRT(1-Inputs!$B$38)*_xlfn.NORM.S.INV(RAND())</f>
        <v>0.71917479558539821</v>
      </c>
      <c r="AE157" s="24">
        <f ca="1">SQRT(Inputs!$B$38)*I157+SQRT(1-Inputs!$B$38)*_xlfn.NORM.S.INV(RAND())</f>
        <v>0.28599102843259999</v>
      </c>
      <c r="AF157" s="24">
        <f ca="1">SQRT(Inputs!$B$38)*J157+SQRT(1-Inputs!$B$38)*_xlfn.NORM.S.INV(RAND())</f>
        <v>-0.74046500744661214</v>
      </c>
      <c r="AG157" s="24">
        <f ca="1">SQRT(Inputs!$B$38)*K157+SQRT(1-Inputs!$B$38)*_xlfn.NORM.S.INV(RAND())</f>
        <v>0.26674479847362936</v>
      </c>
      <c r="AH157" s="24">
        <f ca="1">SQRT(Inputs!$B$38)*L157+SQRT(1-Inputs!$B$38)*_xlfn.NORM.S.INV(RAND())</f>
        <v>0.41763267842263641</v>
      </c>
      <c r="AI157" s="24">
        <f ca="1">SQRT(Inputs!$B$38)*M157+SQRT(1-Inputs!$B$38)*_xlfn.NORM.S.INV(RAND())</f>
        <v>0.41732787579305897</v>
      </c>
      <c r="AJ157" s="24">
        <f ca="1">SQRT(Inputs!$B$38)*C157+SQRT(1-Inputs!$B$38)*_xlfn.NORM.S.INV(RAND())</f>
        <v>3.0342708976502958E-2</v>
      </c>
      <c r="AK157" s="24">
        <f ca="1">SQRT(Inputs!$B$38)*D157+SQRT(1-Inputs!$B$38)*_xlfn.NORM.S.INV(RAND())</f>
        <v>-1.1662638371152214</v>
      </c>
      <c r="AL157" s="24">
        <f ca="1">SQRT(Inputs!$B$38)*E157+SQRT(1-Inputs!$B$38)*_xlfn.NORM.S.INV(RAND())</f>
        <v>0.91019571155186163</v>
      </c>
      <c r="AM157" s="24">
        <f ca="1">SQRT(Inputs!$B$38)*F157+SQRT(1-Inputs!$B$38)*_xlfn.NORM.S.INV(RAND())</f>
        <v>-0.43083121027115978</v>
      </c>
      <c r="AN157" s="24">
        <f ca="1">SQRT(Inputs!$B$38)*G157+SQRT(1-Inputs!$B$38)*_xlfn.NORM.S.INV(RAND())</f>
        <v>-9.0077601108631611E-2</v>
      </c>
      <c r="AO157" s="24">
        <f ca="1">SQRT(Inputs!$B$38)*H157+SQRT(1-Inputs!$B$38)*_xlfn.NORM.S.INV(RAND())</f>
        <v>-0.70426061600882983</v>
      </c>
      <c r="AP157" s="24">
        <f ca="1">SQRT(Inputs!$B$38)*I157+SQRT(1-Inputs!$B$38)*_xlfn.NORM.S.INV(RAND())</f>
        <v>0.74816502659093842</v>
      </c>
      <c r="AQ157" s="24">
        <f ca="1">SQRT(Inputs!$B$38)*J157+SQRT(1-Inputs!$B$38)*_xlfn.NORM.S.INV(RAND())</f>
        <v>-1.7162922827694032</v>
      </c>
      <c r="AR157" s="24">
        <f ca="1">SQRT(Inputs!$B$38)*K157+SQRT(1-Inputs!$B$38)*_xlfn.NORM.S.INV(RAND())</f>
        <v>0.16811726793951454</v>
      </c>
      <c r="AS157" s="24">
        <f ca="1">SQRT(Inputs!$B$38)*L157+SQRT(1-Inputs!$B$38)*_xlfn.NORM.S.INV(RAND())</f>
        <v>1.6163737137205429</v>
      </c>
      <c r="AT157" s="24">
        <f ca="1">SQRT(Inputs!$B$38)*M157+SQRT(1-Inputs!$B$38)*_xlfn.NORM.S.INV(RAND())</f>
        <v>-0.27702113824009089</v>
      </c>
      <c r="AU157" s="15">
        <f ca="1">Inputs!$B$6*EXP($B$8-0.5*C$5^2+C$5*N157)</f>
        <v>6379.9335187368006</v>
      </c>
      <c r="AV157" s="15">
        <f t="shared" ca="1" si="73"/>
        <v>6861.5818459301372</v>
      </c>
      <c r="AW157" s="15">
        <f t="shared" ca="1" si="74"/>
        <v>9339.1972469642551</v>
      </c>
      <c r="AX157" s="15">
        <f t="shared" ca="1" si="75"/>
        <v>11030.564961891818</v>
      </c>
      <c r="AY157" s="15">
        <f t="shared" ca="1" si="76"/>
        <v>11413.407818608071</v>
      </c>
      <c r="AZ157" s="15">
        <f t="shared" ca="1" si="77"/>
        <v>13161.58880426886</v>
      </c>
      <c r="BA157" s="15">
        <f t="shared" ca="1" si="78"/>
        <v>16249.692438466111</v>
      </c>
      <c r="BB157" s="15">
        <f t="shared" ca="1" si="79"/>
        <v>19895.069758419791</v>
      </c>
      <c r="BC157" s="15">
        <f t="shared" ca="1" si="80"/>
        <v>27119.24065054108</v>
      </c>
      <c r="BD157" s="15">
        <f t="shared" ca="1" si="81"/>
        <v>34380.820930404676</v>
      </c>
      <c r="BE157" s="15">
        <f t="shared" ca="1" si="82"/>
        <v>39873.234904904377</v>
      </c>
      <c r="BF157" s="15">
        <f ca="1">Inputs!$B$13*EXP($B$9-0.5*C$6^2+C$6*Y157)</f>
        <v>13759.955966888288</v>
      </c>
      <c r="BG157" s="15">
        <f t="shared" ca="1" si="83"/>
        <v>18003.458238708041</v>
      </c>
      <c r="BH157" s="15">
        <f t="shared" ca="1" si="84"/>
        <v>21465.10773938461</v>
      </c>
      <c r="BI157" s="15">
        <f t="shared" ca="1" si="85"/>
        <v>27938.212483452495</v>
      </c>
      <c r="BJ157" s="15">
        <f t="shared" ca="1" si="86"/>
        <v>28890.717766380778</v>
      </c>
      <c r="BK157" s="15">
        <f t="shared" ca="1" si="87"/>
        <v>39105.23575258167</v>
      </c>
      <c r="BL157" s="15">
        <f t="shared" ca="1" si="88"/>
        <v>49849.780122186981</v>
      </c>
      <c r="BM157" s="15">
        <f t="shared" ca="1" si="89"/>
        <v>55891.054118683278</v>
      </c>
      <c r="BN157" s="15">
        <f t="shared" ca="1" si="90"/>
        <v>70971.776366391903</v>
      </c>
      <c r="BO157" s="15">
        <f t="shared" ca="1" si="91"/>
        <v>91667.21382951019</v>
      </c>
      <c r="BP157" s="15">
        <f t="shared" ca="1" si="92"/>
        <v>118287.86081947274</v>
      </c>
      <c r="BQ157" s="15">
        <f ca="1">Inputs!$B$20*EXP($B$10-0.5*C$7^2+C$7*AJ157)</f>
        <v>4335.92705238493</v>
      </c>
      <c r="BR157" s="15">
        <f t="shared" ca="1" si="93"/>
        <v>4062.241342138424</v>
      </c>
      <c r="BS157" s="15">
        <f t="shared" ca="1" si="94"/>
        <v>7224.7528590243719</v>
      </c>
      <c r="BT157" s="15">
        <f t="shared" ca="1" si="95"/>
        <v>8896.8124259558936</v>
      </c>
      <c r="BU157" s="15">
        <f t="shared" ca="1" si="96"/>
        <v>12064.078731345415</v>
      </c>
      <c r="BV157" s="15">
        <f t="shared" ca="1" si="97"/>
        <v>14321.956382296823</v>
      </c>
      <c r="BW157" s="15">
        <f t="shared" ca="1" si="98"/>
        <v>23414.481087950389</v>
      </c>
      <c r="BX157" s="15">
        <f t="shared" ca="1" si="99"/>
        <v>23214.976091555956</v>
      </c>
      <c r="BY157" s="15">
        <f t="shared" ca="1" si="100"/>
        <v>33591.399163120499</v>
      </c>
      <c r="BZ157" s="15">
        <f t="shared" ca="1" si="101"/>
        <v>63442.04589589627</v>
      </c>
      <c r="CA157" s="15">
        <f t="shared" ca="1" si="102"/>
        <v>84836.104787387609</v>
      </c>
      <c r="CB157" s="15">
        <f ca="1">(AU157*DCF!C$10-DCF!C$5*MAX(AU157*DCF!C$10,0)-MAX(AU157-Inputs!$B$6,0)/Inputs!$B$10)*DCF!C$6</f>
        <v>1032.9658919771268</v>
      </c>
      <c r="CC157" s="15">
        <f ca="1">(AV157*DCF!D$10-DCF!D$5*MAX(AV157*DCF!D$10,0)-MAX(AV157-AU157,0)/Inputs!$B$10)*DCF!D$6</f>
        <v>1555.0267503004711</v>
      </c>
      <c r="CD157" s="15">
        <f ca="1">(AW157*DCF!E$10-DCF!E$5*MAX(AW157*DCF!E$10,0)-MAX(AW157-AV157,0)/Inputs!$B$10)*DCF!E$6</f>
        <v>1598.2103862936151</v>
      </c>
      <c r="CE157" s="15">
        <f ca="1">(AX157*DCF!F$10-DCF!F$5*MAX(AX157*DCF!F$10,0)-MAX(AX157-AW157,0)/Inputs!$B$10)*DCF!F$6</f>
        <v>2056.0230644018384</v>
      </c>
      <c r="CF157" s="15">
        <f ca="1">(AY157*DCF!G$10-DCF!G$5*MAX(AY157*DCF!G$10,0)-MAX(AY157-AX157,0)/Inputs!$B$10)*DCF!G$6</f>
        <v>2278.027804503376</v>
      </c>
      <c r="CG157" s="15">
        <f ca="1">(AZ157*DCF!H$10-DCF!H$5*MAX(AZ157*DCF!H$10,0)-MAX(AZ157-AY157,0)/Inputs!$B$10)*DCF!H$6</f>
        <v>2244.9110326264845</v>
      </c>
      <c r="CH157" s="15">
        <f ca="1">(BA157*DCF!I$10-DCF!I$5*MAX(BA157*DCF!I$10,0)-MAX(BA157-AZ157,0)/Inputs!$B$10)*DCF!I$6</f>
        <v>2461.6688245411897</v>
      </c>
      <c r="CI157" s="15">
        <f ca="1">(BB157*DCF!J$10-DCF!J$5*MAX(BB157*DCF!J$10,0)-MAX(BB157-BA157,0)/Inputs!$B$10)*DCF!J$6</f>
        <v>2861.6432717171483</v>
      </c>
      <c r="CJ157" s="15">
        <f ca="1">(BC157*DCF!K$10-DCF!K$5*MAX(BC157*DCF!K$10,0)-MAX(BC157-BB157,0)/Inputs!$B$10)*DCF!K$6</f>
        <v>3354.488254415764</v>
      </c>
      <c r="CK157" s="15">
        <f ca="1">(BD157*DCF!L$10-DCF!L$5*MAX(BD157*DCF!L$10,0)-MAX(BD157-BC157,0)/Inputs!$B$10)*DCF!L$6</f>
        <v>4246.2416754509277</v>
      </c>
      <c r="CL157" s="15">
        <f ca="1">(BE157*DCF!M$10-DCF!M$5*MAX(BE157*DCF!M$10,0)-MAX(BE157-BD157,0)/Inputs!$B$10)*DCF!M$6</f>
        <v>4970.5016321706553</v>
      </c>
      <c r="CM157" s="15">
        <f ca="1">(BF157*DCF!C$28-DCF!C$5*MAX(BF157*DCF!C$28,0)-MAX(BF157-Inputs!$B$13,0)/Inputs!$B$17)*DCF!C$6</f>
        <v>3651.4215393505892</v>
      </c>
      <c r="CN157" s="15">
        <f ca="1">(BG157*DCF!D$28-DCF!D$5*MAX(BG157*DCF!D$28,0)-MAX(BG157-BF157,0)/Inputs!$B$17)*DCF!D$6</f>
        <v>4397.1000820871977</v>
      </c>
      <c r="CO157" s="15">
        <f ca="1">(BH157*DCF!E$28-DCF!E$5*MAX(BH157*DCF!E$28,0)-MAX(BH157-BG157,0)/Inputs!$B$17)*DCF!E$6</f>
        <v>5397.0572612890301</v>
      </c>
      <c r="CP157" s="15">
        <f ca="1">(BI157*DCF!F$28-DCF!F$5*MAX(BI157*DCF!F$28,0)-MAX(BI157-BH157,0)/Inputs!$B$17)*DCF!F$6</f>
        <v>6405.9577387614891</v>
      </c>
      <c r="CQ157" s="15">
        <f ca="1">(BJ157*DCF!G$28-DCF!G$5*MAX(BJ157*DCF!G$28,0)-MAX(BJ157-BI157,0)/Inputs!$B$17)*DCF!G$6</f>
        <v>7335.7139387462848</v>
      </c>
      <c r="CR157" s="15">
        <f ca="1">(BK157*DCF!H$28-DCF!H$5*MAX(BK157*DCF!H$28,0)-MAX(BK157-BJ157,0)/Inputs!$B$17)*DCF!H$6</f>
        <v>8084.106799639233</v>
      </c>
      <c r="CS157" s="15">
        <f ca="1">(BL157*DCF!I$28-DCF!I$5*MAX(BL157*DCF!I$28,0)-MAX(BL157-BK157,0)/Inputs!$B$17)*DCF!I$6</f>
        <v>10180.155679414414</v>
      </c>
      <c r="CT157" s="15">
        <f ca="1">(BM157*DCF!J$28-DCF!J$5*MAX(BM157*DCF!J$28,0)-MAX(BM157-BL157,0)/Inputs!$B$17)*DCF!J$6</f>
        <v>11667.321362063243</v>
      </c>
      <c r="CU157" s="15">
        <f ca="1">(BN157*DCF!K$28-DCF!K$5*MAX(BN157*DCF!K$28,0)-MAX(BN157-BM157,0)/Inputs!$B$17)*DCF!K$6</f>
        <v>13140.86158368466</v>
      </c>
      <c r="CV157" s="15">
        <f ca="1">(BO157*DCF!L$28-DCF!L$5*MAX(BO157*DCF!L$28,0)-MAX(BO157-BN157,0)/Inputs!$B$17)*DCF!L$6</f>
        <v>15947.809983920493</v>
      </c>
      <c r="CW157" s="15">
        <f ca="1">(BP157*DCF!M$28-DCF!M$5*MAX(BP157*DCF!M$28,0)-MAX(BP157-BO157,0)/Inputs!$B$17)*DCF!M$6</f>
        <v>19473.323837935382</v>
      </c>
      <c r="CX157" s="15">
        <f ca="1">(BQ157*DCF!C$46-DCF!C$5*MAX(BQ157*DCF!C$46,0)-MAX(BQ157-Inputs!$B$20,0)/Inputs!$B$24)*DCF!C$6</f>
        <v>-1525.5845628533002</v>
      </c>
      <c r="CY157" s="15">
        <f ca="1">(BR157*DCF!D$46-DCF!D$5*MAX(BR157*DCF!D$46,0)-MAX(BR157-BQ157,0)/Inputs!$B$24)*DCF!D$6</f>
        <v>-693.32986441033643</v>
      </c>
      <c r="CZ157" s="15">
        <f ca="1">(BS157*DCF!E$46-DCF!E$5*MAX(BS157*DCF!E$46,0)-MAX(BS157-BR157,0)/Inputs!$B$24)*DCF!E$6</f>
        <v>-2100.9145822095684</v>
      </c>
      <c r="DA157" s="15">
        <f ca="1">(BT157*DCF!F$46-DCF!F$5*MAX(BT157*DCF!F$46,0)-MAX(BT157-BS157,0)/Inputs!$B$24)*DCF!F$6</f>
        <v>-1256.7718769519954</v>
      </c>
      <c r="DB157" s="15">
        <f ca="1">(BU157*DCF!G$46-DCF!G$5*MAX(BU157*DCF!G$46,0)-MAX(BU157-BT157,0)/Inputs!$B$24)*DCF!G$6</f>
        <v>-1471.2175804050298</v>
      </c>
      <c r="DC157" s="15">
        <f ca="1">(BV157*DCF!H$46-DCF!H$5*MAX(BV157*DCF!H$46,0)-MAX(BV157-BU157,0)/Inputs!$B$24)*DCF!H$6</f>
        <v>-701.62164578725606</v>
      </c>
      <c r="DD157" s="15">
        <f ca="1">(BW157*DCF!I$46-DCF!I$5*MAX(BW157*DCF!I$46,0)-MAX(BW157-BV157,0)/Inputs!$B$24)*DCF!I$6</f>
        <v>-2069.3455781999301</v>
      </c>
      <c r="DE157" s="15">
        <f ca="1">(BX157*DCF!J$46-DCF!J$5*MAX(BX157*DCF!J$46,0)-MAX(BX157-BW157,0)/Inputs!$B$24)*DCF!J$6</f>
        <v>973.80403109866108</v>
      </c>
      <c r="DF157" s="15">
        <f ca="1">(BY157*DCF!K$46-DCF!K$5*MAX(BY157*DCF!K$46,0)-MAX(BY157-BX157,0)/Inputs!$B$24)*DCF!K$6</f>
        <v>-623.09452807119555</v>
      </c>
      <c r="DG157" s="15">
        <f ca="1">(BZ157*DCF!L$46-DCF!L$5*MAX(BZ157*DCF!L$46,0)-MAX(BZ157-BY157,0)/Inputs!$B$24)*DCF!L$6</f>
        <v>-2369.8452290513469</v>
      </c>
      <c r="DH157" s="15">
        <f ca="1">(CA157*DCF!M$46-DCF!M$5*MAX(CA157*DCF!M$46,0)-MAX(CA157-BZ157,0)/Inputs!$B$24)*DCF!M$6</f>
        <v>2178.2569644705918</v>
      </c>
      <c r="DI157" s="15">
        <f ca="1">SUM(CB157:CL157)+BE157*DCF!M$10*(1+Inputs!$B$30)*(1-Inputs!$B$33)*(1-Inputs!$B$30/Inputs!$B$31)/(Inputs!$B$29-Inputs!$B$30)*DCF!M$6</f>
        <v>139627.44859769364</v>
      </c>
      <c r="DJ157" s="15">
        <f ca="1">SUM(CM157:CW157)+BP157*DCF!M$28*(1+Inputs!$B$30)*(1-Inputs!$B$33)*(1-Inputs!$B$30/Inputs!$B$31)/(Inputs!$B$29-Inputs!$B$30)*DCF!M$6</f>
        <v>544609.73761438392</v>
      </c>
      <c r="DK157" s="15">
        <f ca="1">SUM(CX157:DH157)+CA157*DCF!M$46*(1+Inputs!$B$30)*(1-Inputs!$B$33)*(1-Inputs!$B$30/Inputs!$B$31)/(Inputs!$B$29-Inputs!$B$30)*DCF!M$6</f>
        <v>121507.00302798879</v>
      </c>
      <c r="DM157" s="15">
        <f ca="1">DI157+DJ157+DK157+Inputs!$B$34+Inputs!$B$36-Inputs!$B$35</f>
        <v>882595.18924006633</v>
      </c>
    </row>
    <row r="158" spans="1:117" x14ac:dyDescent="0.75">
      <c r="A158" s="11">
        <v>145</v>
      </c>
      <c r="C158" s="24">
        <f t="shared" ca="1" si="104"/>
        <v>0.15448933076688834</v>
      </c>
      <c r="D158" s="24">
        <f t="shared" ca="1" si="104"/>
        <v>0.53131740640077618</v>
      </c>
      <c r="E158" s="24">
        <f t="shared" ca="1" si="104"/>
        <v>-1.5920025277588639</v>
      </c>
      <c r="F158" s="24">
        <f t="shared" ca="1" si="104"/>
        <v>-0.12071377720955272</v>
      </c>
      <c r="G158" s="24">
        <f t="shared" ca="1" si="104"/>
        <v>0.70465635696411233</v>
      </c>
      <c r="H158" s="24">
        <f t="shared" ca="1" si="104"/>
        <v>0.93332589307731406</v>
      </c>
      <c r="I158" s="24">
        <f t="shared" ca="1" si="104"/>
        <v>-1.6572642857148001</v>
      </c>
      <c r="J158" s="24">
        <f t="shared" ca="1" si="104"/>
        <v>-1.0570631033429654</v>
      </c>
      <c r="K158" s="24">
        <f t="shared" ca="1" si="104"/>
        <v>-0.61050180439484647</v>
      </c>
      <c r="L158" s="24">
        <f t="shared" ca="1" si="104"/>
        <v>-0.55613967953188037</v>
      </c>
      <c r="M158" s="24">
        <f t="shared" ca="1" si="104"/>
        <v>0.33743289880149618</v>
      </c>
      <c r="N158" s="24">
        <f ca="1">SQRT(Inputs!$B$38)*C158+SQRT(1-Inputs!$B$38)*_xlfn.NORM.S.INV(RAND())</f>
        <v>-1.1674188688517888</v>
      </c>
      <c r="O158" s="24">
        <f ca="1">SQRT(Inputs!$B$38)*D158+SQRT(1-Inputs!$B$38)*_xlfn.NORM.S.INV(RAND())</f>
        <v>-0.1387913441677438</v>
      </c>
      <c r="P158" s="24">
        <f ca="1">SQRT(Inputs!$B$38)*E158+SQRT(1-Inputs!$B$38)*_xlfn.NORM.S.INV(RAND())</f>
        <v>-1.1489398195687344</v>
      </c>
      <c r="Q158" s="24">
        <f ca="1">SQRT(Inputs!$B$38)*F158+SQRT(1-Inputs!$B$38)*_xlfn.NORM.S.INV(RAND())</f>
        <v>0.15517847982627497</v>
      </c>
      <c r="R158" s="24">
        <f ca="1">SQRT(Inputs!$B$38)*G158+SQRT(1-Inputs!$B$38)*_xlfn.NORM.S.INV(RAND())</f>
        <v>8.0314233517365274E-2</v>
      </c>
      <c r="S158" s="24">
        <f ca="1">SQRT(Inputs!$B$38)*H158+SQRT(1-Inputs!$B$38)*_xlfn.NORM.S.INV(RAND())</f>
        <v>0.72902381632801161</v>
      </c>
      <c r="T158" s="24">
        <f ca="1">SQRT(Inputs!$B$38)*I158+SQRT(1-Inputs!$B$38)*_xlfn.NORM.S.INV(RAND())</f>
        <v>-0.74369061927501212</v>
      </c>
      <c r="U158" s="24">
        <f ca="1">SQRT(Inputs!$B$38)*J158+SQRT(1-Inputs!$B$38)*_xlfn.NORM.S.INV(RAND())</f>
        <v>-0.72038268296313113</v>
      </c>
      <c r="V158" s="24">
        <f ca="1">SQRT(Inputs!$B$38)*K158+SQRT(1-Inputs!$B$38)*_xlfn.NORM.S.INV(RAND())</f>
        <v>-0.37324208606013315</v>
      </c>
      <c r="W158" s="24">
        <f ca="1">SQRT(Inputs!$B$38)*L158+SQRT(1-Inputs!$B$38)*_xlfn.NORM.S.INV(RAND())</f>
        <v>-0.90174477656221397</v>
      </c>
      <c r="X158" s="24">
        <f ca="1">SQRT(Inputs!$B$38)*M158+SQRT(1-Inputs!$B$38)*_xlfn.NORM.S.INV(RAND())</f>
        <v>0.94895437058471277</v>
      </c>
      <c r="Y158" s="24">
        <f ca="1">SQRT(Inputs!$B$38)*C158+SQRT(1-Inputs!$B$38)*_xlfn.NORM.S.INV(RAND())</f>
        <v>-0.2544146838915059</v>
      </c>
      <c r="Z158" s="24">
        <f ca="1">SQRT(Inputs!$B$38)*D158+SQRT(1-Inputs!$B$38)*_xlfn.NORM.S.INV(RAND())</f>
        <v>-0.10527407767867575</v>
      </c>
      <c r="AA158" s="24">
        <f ca="1">SQRT(Inputs!$B$38)*E158+SQRT(1-Inputs!$B$38)*_xlfn.NORM.S.INV(RAND())</f>
        <v>-1.3260143632269332</v>
      </c>
      <c r="AB158" s="24">
        <f ca="1">SQRT(Inputs!$B$38)*F158+SQRT(1-Inputs!$B$38)*_xlfn.NORM.S.INV(RAND())</f>
        <v>0.83110952947877925</v>
      </c>
      <c r="AC158" s="24">
        <f ca="1">SQRT(Inputs!$B$38)*G158+SQRT(1-Inputs!$B$38)*_xlfn.NORM.S.INV(RAND())</f>
        <v>-1.3901539094893731</v>
      </c>
      <c r="AD158" s="24">
        <f ca="1">SQRT(Inputs!$B$38)*H158+SQRT(1-Inputs!$B$38)*_xlfn.NORM.S.INV(RAND())</f>
        <v>0.9150826683644242</v>
      </c>
      <c r="AE158" s="24">
        <f ca="1">SQRT(Inputs!$B$38)*I158+SQRT(1-Inputs!$B$38)*_xlfn.NORM.S.INV(RAND())</f>
        <v>-0.43468454111223737</v>
      </c>
      <c r="AF158" s="24">
        <f ca="1">SQRT(Inputs!$B$38)*J158+SQRT(1-Inputs!$B$38)*_xlfn.NORM.S.INV(RAND())</f>
        <v>-1.0559103468486088</v>
      </c>
      <c r="AG158" s="24">
        <f ca="1">SQRT(Inputs!$B$38)*K158+SQRT(1-Inputs!$B$38)*_xlfn.NORM.S.INV(RAND())</f>
        <v>-0.67308017942195808</v>
      </c>
      <c r="AH158" s="24">
        <f ca="1">SQRT(Inputs!$B$38)*L158+SQRT(1-Inputs!$B$38)*_xlfn.NORM.S.INV(RAND())</f>
        <v>-0.58972052254900043</v>
      </c>
      <c r="AI158" s="24">
        <f ca="1">SQRT(Inputs!$B$38)*M158+SQRT(1-Inputs!$B$38)*_xlfn.NORM.S.INV(RAND())</f>
        <v>0.88736966455715072</v>
      </c>
      <c r="AJ158" s="24">
        <f ca="1">SQRT(Inputs!$B$38)*C158+SQRT(1-Inputs!$B$38)*_xlfn.NORM.S.INV(RAND())</f>
        <v>-0.15290027193040825</v>
      </c>
      <c r="AK158" s="24">
        <f ca="1">SQRT(Inputs!$B$38)*D158+SQRT(1-Inputs!$B$38)*_xlfn.NORM.S.INV(RAND())</f>
        <v>1.5810288482491417</v>
      </c>
      <c r="AL158" s="24">
        <f ca="1">SQRT(Inputs!$B$38)*E158+SQRT(1-Inputs!$B$38)*_xlfn.NORM.S.INV(RAND())</f>
        <v>-1.0432275898117613</v>
      </c>
      <c r="AM158" s="24">
        <f ca="1">SQRT(Inputs!$B$38)*F158+SQRT(1-Inputs!$B$38)*_xlfn.NORM.S.INV(RAND())</f>
        <v>1.4076500527293059</v>
      </c>
      <c r="AN158" s="24">
        <f ca="1">SQRT(Inputs!$B$38)*G158+SQRT(1-Inputs!$B$38)*_xlfn.NORM.S.INV(RAND())</f>
        <v>-0.19050716730451872</v>
      </c>
      <c r="AO158" s="24">
        <f ca="1">SQRT(Inputs!$B$38)*H158+SQRT(1-Inputs!$B$38)*_xlfn.NORM.S.INV(RAND())</f>
        <v>1.3756032684238169</v>
      </c>
      <c r="AP158" s="24">
        <f ca="1">SQRT(Inputs!$B$38)*I158+SQRT(1-Inputs!$B$38)*_xlfn.NORM.S.INV(RAND())</f>
        <v>-7.3105654095619532E-2</v>
      </c>
      <c r="AQ158" s="24">
        <f ca="1">SQRT(Inputs!$B$38)*J158+SQRT(1-Inputs!$B$38)*_xlfn.NORM.S.INV(RAND())</f>
        <v>-1.3092461598610394</v>
      </c>
      <c r="AR158" s="24">
        <f ca="1">SQRT(Inputs!$B$38)*K158+SQRT(1-Inputs!$B$38)*_xlfn.NORM.S.INV(RAND())</f>
        <v>0.4347803220034902</v>
      </c>
      <c r="AS158" s="24">
        <f ca="1">SQRT(Inputs!$B$38)*L158+SQRT(1-Inputs!$B$38)*_xlfn.NORM.S.INV(RAND())</f>
        <v>-0.19704071670039822</v>
      </c>
      <c r="AT158" s="24">
        <f ca="1">SQRT(Inputs!$B$38)*M158+SQRT(1-Inputs!$B$38)*_xlfn.NORM.S.INV(RAND())</f>
        <v>0.65226249295558092</v>
      </c>
      <c r="AU158" s="15">
        <f ca="1">Inputs!$B$6*EXP($B$8-0.5*C$5^2+C$5*N158)</f>
        <v>4107.782949967157</v>
      </c>
      <c r="AV158" s="15">
        <f t="shared" ca="1" si="73"/>
        <v>4899.1394490702623</v>
      </c>
      <c r="AW158" s="15">
        <f t="shared" ca="1" si="74"/>
        <v>5116.0612208482989</v>
      </c>
      <c r="AX158" s="15">
        <f t="shared" ca="1" si="75"/>
        <v>6368.4729775628593</v>
      </c>
      <c r="AY158" s="15">
        <f t="shared" ca="1" si="76"/>
        <v>7856.2691368886508</v>
      </c>
      <c r="AZ158" s="15">
        <f t="shared" ca="1" si="77"/>
        <v>10411.598795826158</v>
      </c>
      <c r="BA158" s="15">
        <f t="shared" ca="1" si="78"/>
        <v>11787.047748033991</v>
      </c>
      <c r="BB158" s="15">
        <f t="shared" ca="1" si="79"/>
        <v>13426.085501861771</v>
      </c>
      <c r="BC158" s="15">
        <f t="shared" ca="1" si="80"/>
        <v>15861.639024495335</v>
      </c>
      <c r="BD158" s="15">
        <f t="shared" ca="1" si="81"/>
        <v>17860.257805766727</v>
      </c>
      <c r="BE158" s="15">
        <f t="shared" ca="1" si="82"/>
        <v>23861.191416181424</v>
      </c>
      <c r="BF158" s="15">
        <f ca="1">Inputs!$B$13*EXP($B$9-0.5*C$6^2+C$6*Y158)</f>
        <v>13150.724191516305</v>
      </c>
      <c r="BG158" s="15">
        <f t="shared" ca="1" si="83"/>
        <v>15725.679366575965</v>
      </c>
      <c r="BH158" s="15">
        <f t="shared" ca="1" si="84"/>
        <v>15420.596464251366</v>
      </c>
      <c r="BI158" s="15">
        <f t="shared" ca="1" si="85"/>
        <v>21453.226654460814</v>
      </c>
      <c r="BJ158" s="15">
        <f t="shared" ca="1" si="86"/>
        <v>21524.553119067863</v>
      </c>
      <c r="BK158" s="15">
        <f t="shared" ca="1" si="87"/>
        <v>29922.234721539044</v>
      </c>
      <c r="BL158" s="15">
        <f t="shared" ca="1" si="88"/>
        <v>34742.580389022769</v>
      </c>
      <c r="BM158" s="15">
        <f t="shared" ca="1" si="89"/>
        <v>37456.088424444548</v>
      </c>
      <c r="BN158" s="15">
        <f t="shared" ca="1" si="90"/>
        <v>42496.53227960525</v>
      </c>
      <c r="BO158" s="15">
        <f t="shared" ca="1" si="91"/>
        <v>48823.414512623531</v>
      </c>
      <c r="BP158" s="15">
        <f t="shared" ca="1" si="92"/>
        <v>66448.048061498121</v>
      </c>
      <c r="BQ158" s="15">
        <f ca="1">Inputs!$B$20*EXP($B$10-0.5*C$7^2+C$7*AJ158)</f>
        <v>4063.0841464289483</v>
      </c>
      <c r="BR158" s="15">
        <f t="shared" ca="1" si="93"/>
        <v>9108.672717692456</v>
      </c>
      <c r="BS158" s="15">
        <f t="shared" ca="1" si="94"/>
        <v>9244.0148781721673</v>
      </c>
      <c r="BT158" s="15">
        <f t="shared" ca="1" si="95"/>
        <v>18438.654385289963</v>
      </c>
      <c r="BU158" s="15">
        <f t="shared" ca="1" si="96"/>
        <v>24402.548997442154</v>
      </c>
      <c r="BV158" s="15">
        <f t="shared" ca="1" si="97"/>
        <v>46285.991281589886</v>
      </c>
      <c r="BW158" s="15">
        <f t="shared" ca="1" si="98"/>
        <v>63597.804211775001</v>
      </c>
      <c r="BX158" s="15">
        <f t="shared" ca="1" si="99"/>
        <v>68417.187524926412</v>
      </c>
      <c r="BY158" s="15">
        <f t="shared" ca="1" si="100"/>
        <v>104179.54164692044</v>
      </c>
      <c r="BZ158" s="15">
        <f t="shared" ca="1" si="101"/>
        <v>140978.25215187322</v>
      </c>
      <c r="CA158" s="15">
        <f t="shared" ca="1" si="102"/>
        <v>222368.17709091565</v>
      </c>
      <c r="CB158" s="15">
        <f ca="1">(AU158*DCF!C$10-DCF!C$5*MAX(AU158*DCF!C$10,0)-MAX(AU158-Inputs!$B$6,0)/Inputs!$B$10)*DCF!C$6</f>
        <v>1049.1667305224412</v>
      </c>
      <c r="CC158" s="15">
        <f ca="1">(AV158*DCF!D$10-DCF!D$5*MAX(AV158*DCF!D$10,0)-MAX(AV158-AU158,0)/Inputs!$B$10)*DCF!D$6</f>
        <v>1001.1804790951843</v>
      </c>
      <c r="CD158" s="15">
        <f ca="1">(AW158*DCF!E$10-DCF!E$5*MAX(AW158*DCF!E$10,0)-MAX(AW158-AV158,0)/Inputs!$B$10)*DCF!E$6</f>
        <v>1132.3573289546985</v>
      </c>
      <c r="CE158" s="15">
        <f ca="1">(AX158*DCF!F$10-DCF!F$5*MAX(AX158*DCF!F$10,0)-MAX(AX158-AW158,0)/Inputs!$B$10)*DCF!F$6</f>
        <v>1129.6316660302004</v>
      </c>
      <c r="CF158" s="15">
        <f ca="1">(AY158*DCF!G$10-DCF!G$5*MAX(AY158*DCF!G$10,0)-MAX(AY158-AX158,0)/Inputs!$B$10)*DCF!G$6</f>
        <v>1332.7243696123207</v>
      </c>
      <c r="CG158" s="15">
        <f ca="1">(AZ158*DCF!H$10-DCF!H$5*MAX(AZ158*DCF!H$10,0)-MAX(AZ158-AY158,0)/Inputs!$B$10)*DCF!H$6</f>
        <v>1567.674782975583</v>
      </c>
      <c r="CH158" s="15">
        <f ca="1">(BA158*DCF!I$10-DCF!I$5*MAX(BA158*DCF!I$10,0)-MAX(BA158-AZ158,0)/Inputs!$B$10)*DCF!I$6</f>
        <v>1927.4418112150877</v>
      </c>
      <c r="CI158" s="15">
        <f ca="1">(BB158*DCF!J$10-DCF!J$5*MAX(BB158*DCF!J$10,0)-MAX(BB158-BA158,0)/Inputs!$B$10)*DCF!J$6</f>
        <v>2055.5782625742431</v>
      </c>
      <c r="CJ158" s="15">
        <f ca="1">(BC158*DCF!K$10-DCF!K$5*MAX(BC158*DCF!K$10,0)-MAX(BC158-BB158,0)/Inputs!$B$10)*DCF!K$6</f>
        <v>2212.5287263239529</v>
      </c>
      <c r="CK158" s="15">
        <f ca="1">(BD158*DCF!L$10-DCF!L$5*MAX(BD158*DCF!L$10,0)-MAX(BD158-BC158,0)/Inputs!$B$10)*DCF!L$6</f>
        <v>2435.2127383114116</v>
      </c>
      <c r="CL158" s="15">
        <f ca="1">(BE158*DCF!M$10-DCF!M$5*MAX(BE158*DCF!M$10,0)-MAX(BE158-BD158,0)/Inputs!$B$10)*DCF!M$6</f>
        <v>2650.2470914010928</v>
      </c>
      <c r="CM158" s="15">
        <f ca="1">(BF158*DCF!C$28-DCF!C$5*MAX(BF158*DCF!C$28,0)-MAX(BF158-Inputs!$B$13,0)/Inputs!$B$17)*DCF!C$6</f>
        <v>3606.1881759967628</v>
      </c>
      <c r="CN158" s="15">
        <f ca="1">(BG158*DCF!D$28-DCF!D$5*MAX(BG158*DCF!D$28,0)-MAX(BG158-BF158,0)/Inputs!$B$17)*DCF!D$6</f>
        <v>4082.2192679788832</v>
      </c>
      <c r="CO158" s="15">
        <f ca="1">(BH158*DCF!E$28-DCF!E$5*MAX(BH158*DCF!E$28,0)-MAX(BH158-BG158,0)/Inputs!$B$17)*DCF!E$6</f>
        <v>4367.3875046547728</v>
      </c>
      <c r="CP158" s="15">
        <f ca="1">(BI158*DCF!F$28-DCF!F$5*MAX(BI158*DCF!F$28,0)-MAX(BI158-BH158,0)/Inputs!$B$17)*DCF!F$6</f>
        <v>4725.6502610714961</v>
      </c>
      <c r="CQ158" s="15">
        <f ca="1">(BJ158*DCF!G$28-DCF!G$5*MAX(BJ158*DCF!G$28,0)-MAX(BJ158-BI158,0)/Inputs!$B$17)*DCF!G$6</f>
        <v>5572.7122063286215</v>
      </c>
      <c r="CR158" s="15">
        <f ca="1">(BK158*DCF!H$28-DCF!H$5*MAX(BK158*DCF!H$28,0)-MAX(BK158-BJ158,0)/Inputs!$B$17)*DCF!H$6</f>
        <v>6095.3347182594771</v>
      </c>
      <c r="CS158" s="15">
        <f ca="1">(BL158*DCF!I$28-DCF!I$5*MAX(BL158*DCF!I$28,0)-MAX(BL158-BK158,0)/Inputs!$B$17)*DCF!I$6</f>
        <v>7477.9559133793455</v>
      </c>
      <c r="CT158" s="15">
        <f ca="1">(BM158*DCF!J$28-DCF!J$5*MAX(BM158*DCF!J$28,0)-MAX(BM158-BL158,0)/Inputs!$B$17)*DCF!J$6</f>
        <v>7996.0281898047115</v>
      </c>
      <c r="CU158" s="15">
        <f ca="1">(BN158*DCF!K$28-DCF!K$5*MAX(BN158*DCF!K$28,0)-MAX(BN158-BM158,0)/Inputs!$B$17)*DCF!K$6</f>
        <v>8357.1678441641816</v>
      </c>
      <c r="CV158" s="15">
        <f ca="1">(BO158*DCF!L$28-DCF!L$5*MAX(BO158*DCF!L$28,0)-MAX(BO158-BN158,0)/Inputs!$B$17)*DCF!L$6</f>
        <v>9025.3987179147025</v>
      </c>
      <c r="CW158" s="15">
        <f ca="1">(BP158*DCF!M$28-DCF!M$5*MAX(BP158*DCF!M$28,0)-MAX(BP158-BO158,0)/Inputs!$B$17)*DCF!M$6</f>
        <v>10659.969252551989</v>
      </c>
      <c r="CX158" s="15">
        <f ca="1">(BQ158*DCF!C$46-DCF!C$5*MAX(BQ158*DCF!C$46,0)-MAX(BQ158-Inputs!$B$20,0)/Inputs!$B$24)*DCF!C$6</f>
        <v>-1336.5479074565462</v>
      </c>
      <c r="CY158" s="15">
        <f ca="1">(BR158*DCF!D$46-DCF!D$5*MAX(BR158*DCF!D$46,0)-MAX(BR158-BQ158,0)/Inputs!$B$24)*DCF!D$6</f>
        <v>-3707.5487770868654</v>
      </c>
      <c r="CZ158" s="15">
        <f ca="1">(BS158*DCF!E$46-DCF!E$5*MAX(BS158*DCF!E$46,0)-MAX(BS158-BR158,0)/Inputs!$B$24)*DCF!E$6</f>
        <v>-1146.4690081316617</v>
      </c>
      <c r="DA158" s="15">
        <f ca="1">(BT158*DCF!F$46-DCF!F$5*MAX(BT158*DCF!F$46,0)-MAX(BT158-BS158,0)/Inputs!$B$24)*DCF!F$6</f>
        <v>-4690.8782996718919</v>
      </c>
      <c r="DB158" s="15">
        <f ca="1">(BU158*DCF!G$46-DCF!G$5*MAX(BU158*DCF!G$46,0)-MAX(BU158-BT158,0)/Inputs!$B$24)*DCF!G$6</f>
        <v>-2826.9898500822487</v>
      </c>
      <c r="DC158" s="15">
        <f ca="1">(BV158*DCF!H$46-DCF!H$5*MAX(BV158*DCF!H$46,0)-MAX(BV158-BU158,0)/Inputs!$B$24)*DCF!H$6</f>
        <v>-6800.1456077234507</v>
      </c>
      <c r="DD158" s="15">
        <f ca="1">(BW158*DCF!I$46-DCF!I$5*MAX(BW158*DCF!I$46,0)-MAX(BW158-BV158,0)/Inputs!$B$24)*DCF!I$6</f>
        <v>-3500.7358383440687</v>
      </c>
      <c r="DE158" s="15">
        <f ca="1">(BX158*DCF!J$46-DCF!J$5*MAX(BX158*DCF!J$46,0)-MAX(BX158-BW158,0)/Inputs!$B$24)*DCF!J$6</f>
        <v>1591.89004787052</v>
      </c>
      <c r="DF158" s="15">
        <f ca="1">(BY158*DCF!K$46-DCF!K$5*MAX(BY158*DCF!K$46,0)-MAX(BY158-BX158,0)/Inputs!$B$24)*DCF!K$6</f>
        <v>-2809.7413515637404</v>
      </c>
      <c r="DG158" s="15">
        <f ca="1">(BZ158*DCF!L$46-DCF!L$5*MAX(BZ158*DCF!L$46,0)-MAX(BZ158-BY158,0)/Inputs!$B$24)*DCF!L$6</f>
        <v>1417.504668676442</v>
      </c>
      <c r="DH158" s="15">
        <f ca="1">(CA158*DCF!M$46-DCF!M$5*MAX(CA158*DCF!M$46,0)-MAX(CA158-BZ158,0)/Inputs!$B$24)*DCF!M$6</f>
        <v>417.72385996881667</v>
      </c>
      <c r="DI158" s="15">
        <f ca="1">SUM(CB158:CL158)+BE158*DCF!M$10*(1+Inputs!$B$30)*(1-Inputs!$B$33)*(1-Inputs!$B$30/Inputs!$B$31)/(Inputs!$B$29-Inputs!$B$30)*DCF!M$6</f>
        <v>84899.75522984023</v>
      </c>
      <c r="DJ158" s="15">
        <f ca="1">SUM(CM158:CW158)+BP158*DCF!M$28*(1+Inputs!$B$30)*(1-Inputs!$B$33)*(1-Inputs!$B$30/Inputs!$B$31)/(Inputs!$B$29-Inputs!$B$30)*DCF!M$6</f>
        <v>318533.74063826381</v>
      </c>
      <c r="DK158" s="15">
        <f ca="1">SUM(CX158:DH158)+CA158*DCF!M$46*(1+Inputs!$B$30)*(1-Inputs!$B$33)*(1-Inputs!$B$30/Inputs!$B$31)/(Inputs!$B$29-Inputs!$B$30)*DCF!M$6</f>
        <v>320415.60491353535</v>
      </c>
      <c r="DM158" s="15">
        <f ca="1">DI158+DJ158+DK158+Inputs!$B$34+Inputs!$B$36-Inputs!$B$35</f>
        <v>800700.10078163934</v>
      </c>
    </row>
    <row r="159" spans="1:117" x14ac:dyDescent="0.75">
      <c r="A159" s="11">
        <v>146</v>
      </c>
      <c r="C159" s="24">
        <f t="shared" ca="1" si="104"/>
        <v>0.37106648904780748</v>
      </c>
      <c r="D159" s="24">
        <f t="shared" ca="1" si="104"/>
        <v>-2.0317333084592009</v>
      </c>
      <c r="E159" s="24">
        <f t="shared" ca="1" si="104"/>
        <v>-0.65066699611075474</v>
      </c>
      <c r="F159" s="24">
        <f t="shared" ca="1" si="104"/>
        <v>8.7719506275354783E-2</v>
      </c>
      <c r="G159" s="24">
        <f t="shared" ca="1" si="104"/>
        <v>1.058180285803564</v>
      </c>
      <c r="H159" s="24">
        <f t="shared" ca="1" si="104"/>
        <v>-0.65318463465775656</v>
      </c>
      <c r="I159" s="24">
        <f t="shared" ca="1" si="104"/>
        <v>0.46431816203739906</v>
      </c>
      <c r="J159" s="24">
        <f t="shared" ca="1" si="104"/>
        <v>0.41312977775392756</v>
      </c>
      <c r="K159" s="24">
        <f t="shared" ca="1" si="104"/>
        <v>0.61956498044742914</v>
      </c>
      <c r="L159" s="24">
        <f t="shared" ca="1" si="104"/>
        <v>-0.44614360536757397</v>
      </c>
      <c r="M159" s="24">
        <f t="shared" ca="1" si="104"/>
        <v>-0.15450430830685583</v>
      </c>
      <c r="N159" s="24">
        <f ca="1">SQRT(Inputs!$B$38)*C159+SQRT(1-Inputs!$B$38)*_xlfn.NORM.S.INV(RAND())</f>
        <v>0.53903392875805367</v>
      </c>
      <c r="O159" s="24">
        <f ca="1">SQRT(Inputs!$B$38)*D159+SQRT(1-Inputs!$B$38)*_xlfn.NORM.S.INV(RAND())</f>
        <v>-0.18984947134497465</v>
      </c>
      <c r="P159" s="24">
        <f ca="1">SQRT(Inputs!$B$38)*E159+SQRT(1-Inputs!$B$38)*_xlfn.NORM.S.INV(RAND())</f>
        <v>0.32727264803164285</v>
      </c>
      <c r="Q159" s="24">
        <f ca="1">SQRT(Inputs!$B$38)*F159+SQRT(1-Inputs!$B$38)*_xlfn.NORM.S.INV(RAND())</f>
        <v>-0.21749894031400319</v>
      </c>
      <c r="R159" s="24">
        <f ca="1">SQRT(Inputs!$B$38)*G159+SQRT(1-Inputs!$B$38)*_xlfn.NORM.S.INV(RAND())</f>
        <v>0.52949943667898702</v>
      </c>
      <c r="S159" s="24">
        <f ca="1">SQRT(Inputs!$B$38)*H159+SQRT(1-Inputs!$B$38)*_xlfn.NORM.S.INV(RAND())</f>
        <v>-0.44563217739294458</v>
      </c>
      <c r="T159" s="24">
        <f ca="1">SQRT(Inputs!$B$38)*I159+SQRT(1-Inputs!$B$38)*_xlfn.NORM.S.INV(RAND())</f>
        <v>-0.21690149785136709</v>
      </c>
      <c r="U159" s="24">
        <f ca="1">SQRT(Inputs!$B$38)*J159+SQRT(1-Inputs!$B$38)*_xlfn.NORM.S.INV(RAND())</f>
        <v>0.86207220920259242</v>
      </c>
      <c r="V159" s="24">
        <f ca="1">SQRT(Inputs!$B$38)*K159+SQRT(1-Inputs!$B$38)*_xlfn.NORM.S.INV(RAND())</f>
        <v>-0.26881762497468609</v>
      </c>
      <c r="W159" s="24">
        <f ca="1">SQRT(Inputs!$B$38)*L159+SQRT(1-Inputs!$B$38)*_xlfn.NORM.S.INV(RAND())</f>
        <v>0.59932828076610467</v>
      </c>
      <c r="X159" s="24">
        <f ca="1">SQRT(Inputs!$B$38)*M159+SQRT(1-Inputs!$B$38)*_xlfn.NORM.S.INV(RAND())</f>
        <v>0.5455229170411322</v>
      </c>
      <c r="Y159" s="24">
        <f ca="1">SQRT(Inputs!$B$38)*C159+SQRT(1-Inputs!$B$38)*_xlfn.NORM.S.INV(RAND())</f>
        <v>-1.5209252349902229</v>
      </c>
      <c r="Z159" s="24">
        <f ca="1">SQRT(Inputs!$B$38)*D159+SQRT(1-Inputs!$B$38)*_xlfn.NORM.S.INV(RAND())</f>
        <v>-2.2942330682418675</v>
      </c>
      <c r="AA159" s="24">
        <f ca="1">SQRT(Inputs!$B$38)*E159+SQRT(1-Inputs!$B$38)*_xlfn.NORM.S.INV(RAND())</f>
        <v>-0.59939399132857796</v>
      </c>
      <c r="AB159" s="24">
        <f ca="1">SQRT(Inputs!$B$38)*F159+SQRT(1-Inputs!$B$38)*_xlfn.NORM.S.INV(RAND())</f>
        <v>0.55429578524460721</v>
      </c>
      <c r="AC159" s="24">
        <f ca="1">SQRT(Inputs!$B$38)*G159+SQRT(1-Inputs!$B$38)*_xlfn.NORM.S.INV(RAND())</f>
        <v>0.93696106742604124</v>
      </c>
      <c r="AD159" s="24">
        <f ca="1">SQRT(Inputs!$B$38)*H159+SQRT(1-Inputs!$B$38)*_xlfn.NORM.S.INV(RAND())</f>
        <v>0.26106622765204701</v>
      </c>
      <c r="AE159" s="24">
        <f ca="1">SQRT(Inputs!$B$38)*I159+SQRT(1-Inputs!$B$38)*_xlfn.NORM.S.INV(RAND())</f>
        <v>1.7699769424382856</v>
      </c>
      <c r="AF159" s="24">
        <f ca="1">SQRT(Inputs!$B$38)*J159+SQRT(1-Inputs!$B$38)*_xlfn.NORM.S.INV(RAND())</f>
        <v>0.52539198508385876</v>
      </c>
      <c r="AG159" s="24">
        <f ca="1">SQRT(Inputs!$B$38)*K159+SQRT(1-Inputs!$B$38)*_xlfn.NORM.S.INV(RAND())</f>
        <v>1.1834399306635712E-2</v>
      </c>
      <c r="AH159" s="24">
        <f ca="1">SQRT(Inputs!$B$38)*L159+SQRT(1-Inputs!$B$38)*_xlfn.NORM.S.INV(RAND())</f>
        <v>-0.6002032017257205</v>
      </c>
      <c r="AI159" s="24">
        <f ca="1">SQRT(Inputs!$B$38)*M159+SQRT(1-Inputs!$B$38)*_xlfn.NORM.S.INV(RAND())</f>
        <v>0.52649069109074831</v>
      </c>
      <c r="AJ159" s="24">
        <f ca="1">SQRT(Inputs!$B$38)*C159+SQRT(1-Inputs!$B$38)*_xlfn.NORM.S.INV(RAND())</f>
        <v>-1.3567256121751505</v>
      </c>
      <c r="AK159" s="24">
        <f ca="1">SQRT(Inputs!$B$38)*D159+SQRT(1-Inputs!$B$38)*_xlfn.NORM.S.INV(RAND())</f>
        <v>-1.4892089096819041</v>
      </c>
      <c r="AL159" s="24">
        <f ca="1">SQRT(Inputs!$B$38)*E159+SQRT(1-Inputs!$B$38)*_xlfn.NORM.S.INV(RAND())</f>
        <v>-3.0917362969853257E-2</v>
      </c>
      <c r="AM159" s="24">
        <f ca="1">SQRT(Inputs!$B$38)*F159+SQRT(1-Inputs!$B$38)*_xlfn.NORM.S.INV(RAND())</f>
        <v>0.37775742733456663</v>
      </c>
      <c r="AN159" s="24">
        <f ca="1">SQRT(Inputs!$B$38)*G159+SQRT(1-Inputs!$B$38)*_xlfn.NORM.S.INV(RAND())</f>
        <v>1.8867122528982803</v>
      </c>
      <c r="AO159" s="24">
        <f ca="1">SQRT(Inputs!$B$38)*H159+SQRT(1-Inputs!$B$38)*_xlfn.NORM.S.INV(RAND())</f>
        <v>-0.29416875642052165</v>
      </c>
      <c r="AP159" s="24">
        <f ca="1">SQRT(Inputs!$B$38)*I159+SQRT(1-Inputs!$B$38)*_xlfn.NORM.S.INV(RAND())</f>
        <v>-1.0655924749966428</v>
      </c>
      <c r="AQ159" s="24">
        <f ca="1">SQRT(Inputs!$B$38)*J159+SQRT(1-Inputs!$B$38)*_xlfn.NORM.S.INV(RAND())</f>
        <v>0.66371885356348148</v>
      </c>
      <c r="AR159" s="24">
        <f ca="1">SQRT(Inputs!$B$38)*K159+SQRT(1-Inputs!$B$38)*_xlfn.NORM.S.INV(RAND())</f>
        <v>0.45701497598837881</v>
      </c>
      <c r="AS159" s="24">
        <f ca="1">SQRT(Inputs!$B$38)*L159+SQRT(1-Inputs!$B$38)*_xlfn.NORM.S.INV(RAND())</f>
        <v>0.5568148139284681</v>
      </c>
      <c r="AT159" s="24">
        <f ca="1">SQRT(Inputs!$B$38)*M159+SQRT(1-Inputs!$B$38)*_xlfn.NORM.S.INV(RAND())</f>
        <v>0.39206926851783241</v>
      </c>
      <c r="AU159" s="15">
        <f ca="1">Inputs!$B$6*EXP($B$8-0.5*C$5^2+C$5*N159)</f>
        <v>5414.6715170910475</v>
      </c>
      <c r="AV159" s="15">
        <f t="shared" ca="1" si="73"/>
        <v>6409.4992674638906</v>
      </c>
      <c r="AW159" s="15">
        <f t="shared" ca="1" si="74"/>
        <v>8167.9641271997161</v>
      </c>
      <c r="AX159" s="15">
        <f t="shared" ca="1" si="75"/>
        <v>9704.9385922289039</v>
      </c>
      <c r="AY159" s="15">
        <f t="shared" ca="1" si="76"/>
        <v>12617.016452068421</v>
      </c>
      <c r="AZ159" s="15">
        <f t="shared" ca="1" si="77"/>
        <v>14691.992258972612</v>
      </c>
      <c r="BA159" s="15">
        <f t="shared" ca="1" si="78"/>
        <v>17575.695623503343</v>
      </c>
      <c r="BB159" s="15">
        <f t="shared" ca="1" si="79"/>
        <v>23459.155275511312</v>
      </c>
      <c r="BC159" s="15">
        <f t="shared" ca="1" si="80"/>
        <v>27995.533440283853</v>
      </c>
      <c r="BD159" s="15">
        <f t="shared" ca="1" si="81"/>
        <v>36274.684191936169</v>
      </c>
      <c r="BE159" s="15">
        <f t="shared" ca="1" si="82"/>
        <v>46714.32054572388</v>
      </c>
      <c r="BF159" s="15">
        <f ca="1">Inputs!$B$13*EXP($B$9-0.5*C$6^2+C$6*Y159)</f>
        <v>10230.710571406345</v>
      </c>
      <c r="BG159" s="15">
        <f t="shared" ca="1" si="83"/>
        <v>8241.9745330799778</v>
      </c>
      <c r="BH159" s="15">
        <f t="shared" ca="1" si="84"/>
        <v>9117.2146841662143</v>
      </c>
      <c r="BI159" s="15">
        <f t="shared" ca="1" si="85"/>
        <v>12154.850835998166</v>
      </c>
      <c r="BJ159" s="15">
        <f t="shared" ca="1" si="86"/>
        <v>17055.808030432709</v>
      </c>
      <c r="BK159" s="15">
        <f t="shared" ca="1" si="87"/>
        <v>21690.153108404953</v>
      </c>
      <c r="BL159" s="15">
        <f t="shared" ca="1" si="88"/>
        <v>33512.827183147179</v>
      </c>
      <c r="BM159" s="15">
        <f t="shared" ca="1" si="89"/>
        <v>43972.870673890313</v>
      </c>
      <c r="BN159" s="15">
        <f t="shared" ca="1" si="90"/>
        <v>54157.875849580974</v>
      </c>
      <c r="BO159" s="15">
        <f t="shared" ca="1" si="91"/>
        <v>62145.127946789034</v>
      </c>
      <c r="BP159" s="15">
        <f t="shared" ca="1" si="92"/>
        <v>81190.362272120808</v>
      </c>
      <c r="BQ159" s="15">
        <f ca="1">Inputs!$B$20*EXP($B$10-0.5*C$7^2+C$7*AJ159)</f>
        <v>2651.0779193833564</v>
      </c>
      <c r="BR159" s="15">
        <f t="shared" ca="1" si="93"/>
        <v>2241.6335314010098</v>
      </c>
      <c r="BS159" s="15">
        <f t="shared" ca="1" si="94"/>
        <v>3042.5396976604802</v>
      </c>
      <c r="BT159" s="15">
        <f t="shared" ca="1" si="95"/>
        <v>4632.0127554203327</v>
      </c>
      <c r="BU159" s="15">
        <f t="shared" ca="1" si="96"/>
        <v>10133.576721405007</v>
      </c>
      <c r="BV159" s="15">
        <f t="shared" ca="1" si="97"/>
        <v>13194.616087904822</v>
      </c>
      <c r="BW159" s="15">
        <f t="shared" ca="1" si="98"/>
        <v>14694.736750822003</v>
      </c>
      <c r="BX159" s="15">
        <f t="shared" ca="1" si="99"/>
        <v>23477.979915526987</v>
      </c>
      <c r="BY159" s="15">
        <f t="shared" ca="1" si="100"/>
        <v>35902.563369813754</v>
      </c>
      <c r="BZ159" s="15">
        <f t="shared" ca="1" si="101"/>
        <v>55806.073317559189</v>
      </c>
      <c r="CA159" s="15">
        <f t="shared" ca="1" si="102"/>
        <v>84046.900973237367</v>
      </c>
      <c r="CB159" s="15">
        <f ca="1">(AU159*DCF!C$10-DCF!C$5*MAX(AU159*DCF!C$10,0)-MAX(AU159-Inputs!$B$6,0)/Inputs!$B$10)*DCF!C$6</f>
        <v>1039.8483820979543</v>
      </c>
      <c r="CC159" s="15">
        <f ca="1">(AV159*DCF!D$10-DCF!D$5*MAX(AV159*DCF!D$10,0)-MAX(AV159-AU159,0)/Inputs!$B$10)*DCF!D$6</f>
        <v>1319.7093130755559</v>
      </c>
      <c r="CD159" s="15">
        <f ca="1">(AW159*DCF!E$10-DCF!E$5*MAX(AW159*DCF!E$10,0)-MAX(AW159-AV159,0)/Inputs!$B$10)*DCF!E$6</f>
        <v>1489.7737865326619</v>
      </c>
      <c r="CE159" s="15">
        <f ca="1">(AX159*DCF!F$10-DCF!F$5*MAX(AX159*DCF!F$10,0)-MAX(AX159-AW159,0)/Inputs!$B$10)*DCF!F$6</f>
        <v>1798.7663479791938</v>
      </c>
      <c r="CF159" s="15">
        <f ca="1">(AY159*DCF!G$10-DCF!G$5*MAX(AY159*DCF!G$10,0)-MAX(AY159-AX159,0)/Inputs!$B$10)*DCF!G$6</f>
        <v>2039.8564687061269</v>
      </c>
      <c r="CG159" s="15">
        <f ca="1">(AZ159*DCF!H$10-DCF!H$5*MAX(AZ159*DCF!H$10,0)-MAX(AZ159-AY159,0)/Inputs!$B$10)*DCF!H$6</f>
        <v>2484.01168200438</v>
      </c>
      <c r="CH159" s="15">
        <f ca="1">(BA159*DCF!I$10-DCF!I$5*MAX(BA159*DCF!I$10,0)-MAX(BA159-AZ159,0)/Inputs!$B$10)*DCF!I$6</f>
        <v>2737.410039466768</v>
      </c>
      <c r="CI159" s="15">
        <f ca="1">(BB159*DCF!J$10-DCF!J$5*MAX(BB159*DCF!J$10,0)-MAX(BB159-BA159,0)/Inputs!$B$10)*DCF!J$6</f>
        <v>3134.1041194981108</v>
      </c>
      <c r="CJ159" s="15">
        <f ca="1">(BC159*DCF!K$10-DCF!K$5*MAX(BC159*DCF!K$10,0)-MAX(BC159-BB159,0)/Inputs!$B$10)*DCF!K$6</f>
        <v>3871.8073863282129</v>
      </c>
      <c r="CK159" s="15">
        <f ca="1">(BD159*DCF!L$10-DCF!L$5*MAX(BD159*DCF!L$10,0)-MAX(BD159-BC159,0)/Inputs!$B$10)*DCF!L$6</f>
        <v>4400.2839310269337</v>
      </c>
      <c r="CL159" s="15">
        <f ca="1">(BE159*DCF!M$10-DCF!M$5*MAX(BE159*DCF!M$10,0)-MAX(BE159-BD159,0)/Inputs!$B$10)*DCF!M$6</f>
        <v>5344.8687251927449</v>
      </c>
      <c r="CM159" s="15">
        <f ca="1">(BF159*DCF!C$28-DCF!C$5*MAX(BF159*DCF!C$28,0)-MAX(BF159-Inputs!$B$13,0)/Inputs!$B$17)*DCF!C$6</f>
        <v>3122.3457720838173</v>
      </c>
      <c r="CN159" s="15">
        <f ca="1">(BG159*DCF!D$28-DCF!D$5*MAX(BG159*DCF!D$28,0)-MAX(BG159-BF159,0)/Inputs!$B$17)*DCF!D$6</f>
        <v>2427.4515913298178</v>
      </c>
      <c r="CO159" s="15">
        <f ca="1">(BH159*DCF!E$28-DCF!E$5*MAX(BH159*DCF!E$28,0)-MAX(BH159-BG159,0)/Inputs!$B$17)*DCF!E$6</f>
        <v>2409.6597574345246</v>
      </c>
      <c r="CP159" s="15">
        <f ca="1">(BI159*DCF!F$28-DCF!F$5*MAX(BI159*DCF!F$28,0)-MAX(BI159-BH159,0)/Inputs!$B$17)*DCF!F$6</f>
        <v>2746.6721577761878</v>
      </c>
      <c r="CQ159" s="15">
        <f ca="1">(BJ159*DCF!G$28-DCF!G$5*MAX(BJ159*DCF!G$28,0)-MAX(BJ159-BI159,0)/Inputs!$B$17)*DCF!G$6</f>
        <v>3600.9662109799274</v>
      </c>
      <c r="CR159" s="15">
        <f ca="1">(BK159*DCF!H$28-DCF!H$5*MAX(BK159*DCF!H$28,0)-MAX(BK159-BJ159,0)/Inputs!$B$17)*DCF!H$6</f>
        <v>4644.16699633387</v>
      </c>
      <c r="CS159" s="15">
        <f ca="1">(BL159*DCF!I$28-DCF!I$5*MAX(BL159*DCF!I$28,0)-MAX(BL159-BK159,0)/Inputs!$B$17)*DCF!I$6</f>
        <v>6183.7269137175299</v>
      </c>
      <c r="CT159" s="15">
        <f ca="1">(BM159*DCF!J$28-DCF!J$5*MAX(BM159*DCF!J$28,0)-MAX(BM159-BL159,0)/Inputs!$B$17)*DCF!J$6</f>
        <v>8422.6843102275252</v>
      </c>
      <c r="CU159" s="15">
        <f ca="1">(BN159*DCF!K$28-DCF!K$5*MAX(BN159*DCF!K$28,0)-MAX(BN159-BM159,0)/Inputs!$B$17)*DCF!K$6</f>
        <v>10189.707843881772</v>
      </c>
      <c r="CV159" s="15">
        <f ca="1">(BO159*DCF!L$28-DCF!L$5*MAX(BO159*DCF!L$28,0)-MAX(BO159-BN159,0)/Inputs!$B$17)*DCF!L$6</f>
        <v>11495.486550335372</v>
      </c>
      <c r="CW159" s="15">
        <f ca="1">(BP159*DCF!M$28-DCF!M$5*MAX(BP159*DCF!M$28,0)-MAX(BP159-BO159,0)/Inputs!$B$17)*DCF!M$6</f>
        <v>13285.251504062944</v>
      </c>
      <c r="CX159" s="15">
        <f ca="1">(BQ159*DCF!C$46-DCF!C$5*MAX(BQ159*DCF!C$46,0)-MAX(BQ159-Inputs!$B$20,0)/Inputs!$B$24)*DCF!C$6</f>
        <v>-612.25817999615617</v>
      </c>
      <c r="CY159" s="15">
        <f ca="1">(BR159*DCF!D$46-DCF!D$5*MAX(BR159*DCF!D$46,0)-MAX(BR159-BQ159,0)/Inputs!$B$24)*DCF!D$6</f>
        <v>-382.59456824044241</v>
      </c>
      <c r="CZ159" s="15">
        <f ca="1">(BS159*DCF!E$46-DCF!E$5*MAX(BS159*DCF!E$46,0)-MAX(BS159-BR159,0)/Inputs!$B$24)*DCF!E$6</f>
        <v>-675.48077884887846</v>
      </c>
      <c r="DA159" s="15">
        <f ca="1">(BT159*DCF!F$46-DCF!F$5*MAX(BT159*DCF!F$46,0)-MAX(BT159-BS159,0)/Inputs!$B$24)*DCF!F$6</f>
        <v>-916.10984207506294</v>
      </c>
      <c r="DB159" s="15">
        <f ca="1">(BU159*DCF!G$46-DCF!G$5*MAX(BU159*DCF!G$46,0)-MAX(BU159-BT159,0)/Inputs!$B$24)*DCF!G$6</f>
        <v>-2191.4909199307103</v>
      </c>
      <c r="DC159" s="15">
        <f ca="1">(BV159*DCF!H$46-DCF!H$5*MAX(BV159*DCF!H$46,0)-MAX(BV159-BU159,0)/Inputs!$B$24)*DCF!H$6</f>
        <v>-951.19922784044627</v>
      </c>
      <c r="DD159" s="15">
        <f ca="1">(BW159*DCF!I$46-DCF!I$5*MAX(BW159*DCF!I$46,0)-MAX(BW159-BV159,0)/Inputs!$B$24)*DCF!I$6</f>
        <v>-91.245968808700638</v>
      </c>
      <c r="DE159" s="15">
        <f ca="1">(BX159*DCF!J$46-DCF!J$5*MAX(BX159*DCF!J$46,0)-MAX(BX159-BW159,0)/Inputs!$B$24)*DCF!J$6</f>
        <v>-1344.3362754096154</v>
      </c>
      <c r="DF159" s="15">
        <f ca="1">(BY159*DCF!K$46-DCF!K$5*MAX(BY159*DCF!K$46,0)-MAX(BY159-BX159,0)/Inputs!$B$24)*DCF!K$6</f>
        <v>-992.81785527437603</v>
      </c>
      <c r="DG159" s="15">
        <f ca="1">(BZ159*DCF!L$46-DCF!L$5*MAX(BZ159*DCF!L$46,0)-MAX(BZ159-BY159,0)/Inputs!$B$24)*DCF!L$6</f>
        <v>-646.6145250373055</v>
      </c>
      <c r="DH159" s="15">
        <f ca="1">(CA159*DCF!M$46-DCF!M$5*MAX(CA159*DCF!M$46,0)-MAX(CA159-BZ159,0)/Inputs!$B$24)*DCF!M$6</f>
        <v>685.02703303595285</v>
      </c>
      <c r="DI159" s="15">
        <f ca="1">SUM(CB159:CL159)+BE159*DCF!M$10*(1+Inputs!$B$30)*(1-Inputs!$B$33)*(1-Inputs!$B$30/Inputs!$B$31)/(Inputs!$B$29-Inputs!$B$30)*DCF!M$6</f>
        <v>159667.01199359665</v>
      </c>
      <c r="DJ159" s="15">
        <f ca="1">SUM(CM159:CW159)+BP159*DCF!M$28*(1+Inputs!$B$30)*(1-Inputs!$B$33)*(1-Inputs!$B$30/Inputs!$B$31)/(Inputs!$B$29-Inputs!$B$30)*DCF!M$6</f>
        <v>369799.92205443757</v>
      </c>
      <c r="DK159" s="15">
        <f ca="1">SUM(CX159:DH159)+CA159*DCF!M$46*(1+Inputs!$B$30)*(1-Inputs!$B$33)*(1-Inputs!$B$30/Inputs!$B$31)/(Inputs!$B$29-Inputs!$B$30)*DCF!M$6</f>
        <v>121827.34378808922</v>
      </c>
      <c r="DM159" s="15">
        <f ca="1">DI159+DJ159+DK159+Inputs!$B$34+Inputs!$B$36-Inputs!$B$35</f>
        <v>728145.27783612348</v>
      </c>
    </row>
    <row r="160" spans="1:117" x14ac:dyDescent="0.75">
      <c r="A160" s="11">
        <v>147</v>
      </c>
      <c r="C160" s="24">
        <f t="shared" ca="1" si="104"/>
        <v>1.3928223551554564</v>
      </c>
      <c r="D160" s="24">
        <f t="shared" ca="1" si="104"/>
        <v>0.202168091498823</v>
      </c>
      <c r="E160" s="24">
        <f t="shared" ca="1" si="104"/>
        <v>-0.65663110632153798</v>
      </c>
      <c r="F160" s="24">
        <f t="shared" ca="1" si="104"/>
        <v>-1.0492662048873729</v>
      </c>
      <c r="G160" s="24">
        <f t="shared" ca="1" si="104"/>
        <v>2.1324920911028804</v>
      </c>
      <c r="H160" s="24">
        <f t="shared" ca="1" si="104"/>
        <v>-0.88359329067789738</v>
      </c>
      <c r="I160" s="24">
        <f t="shared" ca="1" si="104"/>
        <v>1.2635795300170447</v>
      </c>
      <c r="J160" s="24">
        <f t="shared" ca="1" si="104"/>
        <v>-0.53968042306937902</v>
      </c>
      <c r="K160" s="24">
        <f t="shared" ca="1" si="104"/>
        <v>0.52053347629450564</v>
      </c>
      <c r="L160" s="24">
        <f t="shared" ca="1" si="104"/>
        <v>0.16814120257712262</v>
      </c>
      <c r="M160" s="24">
        <f t="shared" ca="1" si="104"/>
        <v>-0.47664209171330829</v>
      </c>
      <c r="N160" s="24">
        <f ca="1">SQRT(Inputs!$B$38)*C160+SQRT(1-Inputs!$B$38)*_xlfn.NORM.S.INV(RAND())</f>
        <v>9.6739321451675298E-2</v>
      </c>
      <c r="O160" s="24">
        <f ca="1">SQRT(Inputs!$B$38)*D160+SQRT(1-Inputs!$B$38)*_xlfn.NORM.S.INV(RAND())</f>
        <v>-1.0072422440389646</v>
      </c>
      <c r="P160" s="24">
        <f ca="1">SQRT(Inputs!$B$38)*E160+SQRT(1-Inputs!$B$38)*_xlfn.NORM.S.INV(RAND())</f>
        <v>0.53963044705056495</v>
      </c>
      <c r="Q160" s="24">
        <f ca="1">SQRT(Inputs!$B$38)*F160+SQRT(1-Inputs!$B$38)*_xlfn.NORM.S.INV(RAND())</f>
        <v>3.6129081707017341E-2</v>
      </c>
      <c r="R160" s="24">
        <f ca="1">SQRT(Inputs!$B$38)*G160+SQRT(1-Inputs!$B$38)*_xlfn.NORM.S.INV(RAND())</f>
        <v>2.1120583752474573</v>
      </c>
      <c r="S160" s="24">
        <f ca="1">SQRT(Inputs!$B$38)*H160+SQRT(1-Inputs!$B$38)*_xlfn.NORM.S.INV(RAND())</f>
        <v>0.14868396796974237</v>
      </c>
      <c r="T160" s="24">
        <f ca="1">SQRT(Inputs!$B$38)*I160+SQRT(1-Inputs!$B$38)*_xlfn.NORM.S.INV(RAND())</f>
        <v>1.2144756654783329</v>
      </c>
      <c r="U160" s="24">
        <f ca="1">SQRT(Inputs!$B$38)*J160+SQRT(1-Inputs!$B$38)*_xlfn.NORM.S.INV(RAND())</f>
        <v>-1.3313491292493052</v>
      </c>
      <c r="V160" s="24">
        <f ca="1">SQRT(Inputs!$B$38)*K160+SQRT(1-Inputs!$B$38)*_xlfn.NORM.S.INV(RAND())</f>
        <v>0.60653014290902341</v>
      </c>
      <c r="W160" s="24">
        <f ca="1">SQRT(Inputs!$B$38)*L160+SQRT(1-Inputs!$B$38)*_xlfn.NORM.S.INV(RAND())</f>
        <v>0.9000286177445731</v>
      </c>
      <c r="X160" s="24">
        <f ca="1">SQRT(Inputs!$B$38)*M160+SQRT(1-Inputs!$B$38)*_xlfn.NORM.S.INV(RAND())</f>
        <v>0.67527748486652206</v>
      </c>
      <c r="Y160" s="24">
        <f ca="1">SQRT(Inputs!$B$38)*C160+SQRT(1-Inputs!$B$38)*_xlfn.NORM.S.INV(RAND())</f>
        <v>0.60384207332879047</v>
      </c>
      <c r="Z160" s="24">
        <f ca="1">SQRT(Inputs!$B$38)*D160+SQRT(1-Inputs!$B$38)*_xlfn.NORM.S.INV(RAND())</f>
        <v>0.85236041488281833</v>
      </c>
      <c r="AA160" s="24">
        <f ca="1">SQRT(Inputs!$B$38)*E160+SQRT(1-Inputs!$B$38)*_xlfn.NORM.S.INV(RAND())</f>
        <v>-0.48734165477345426</v>
      </c>
      <c r="AB160" s="24">
        <f ca="1">SQRT(Inputs!$B$38)*F160+SQRT(1-Inputs!$B$38)*_xlfn.NORM.S.INV(RAND())</f>
        <v>-0.93591786113660258</v>
      </c>
      <c r="AC160" s="24">
        <f ca="1">SQRT(Inputs!$B$38)*G160+SQRT(1-Inputs!$B$38)*_xlfn.NORM.S.INV(RAND())</f>
        <v>0.95287688767052603</v>
      </c>
      <c r="AD160" s="24">
        <f ca="1">SQRT(Inputs!$B$38)*H160+SQRT(1-Inputs!$B$38)*_xlfn.NORM.S.INV(RAND())</f>
        <v>-1.6168052036933083</v>
      </c>
      <c r="AE160" s="24">
        <f ca="1">SQRT(Inputs!$B$38)*I160+SQRT(1-Inputs!$B$38)*_xlfn.NORM.S.INV(RAND())</f>
        <v>-0.93123392610351874</v>
      </c>
      <c r="AF160" s="24">
        <f ca="1">SQRT(Inputs!$B$38)*J160+SQRT(1-Inputs!$B$38)*_xlfn.NORM.S.INV(RAND())</f>
        <v>-0.68327312643518878</v>
      </c>
      <c r="AG160" s="24">
        <f ca="1">SQRT(Inputs!$B$38)*K160+SQRT(1-Inputs!$B$38)*_xlfn.NORM.S.INV(RAND())</f>
        <v>1.3458992784267167</v>
      </c>
      <c r="AH160" s="24">
        <f ca="1">SQRT(Inputs!$B$38)*L160+SQRT(1-Inputs!$B$38)*_xlfn.NORM.S.INV(RAND())</f>
        <v>-0.23071596455726462</v>
      </c>
      <c r="AI160" s="24">
        <f ca="1">SQRT(Inputs!$B$38)*M160+SQRT(1-Inputs!$B$38)*_xlfn.NORM.S.INV(RAND())</f>
        <v>-0.44948022421850875</v>
      </c>
      <c r="AJ160" s="24">
        <f ca="1">SQRT(Inputs!$B$38)*C160+SQRT(1-Inputs!$B$38)*_xlfn.NORM.S.INV(RAND())</f>
        <v>0.80416286987545949</v>
      </c>
      <c r="AK160" s="24">
        <f ca="1">SQRT(Inputs!$B$38)*D160+SQRT(1-Inputs!$B$38)*_xlfn.NORM.S.INV(RAND())</f>
        <v>0.6961954978061129</v>
      </c>
      <c r="AL160" s="24">
        <f ca="1">SQRT(Inputs!$B$38)*E160+SQRT(1-Inputs!$B$38)*_xlfn.NORM.S.INV(RAND())</f>
        <v>-8.6696153774627194E-2</v>
      </c>
      <c r="AM160" s="24">
        <f ca="1">SQRT(Inputs!$B$38)*F160+SQRT(1-Inputs!$B$38)*_xlfn.NORM.S.INV(RAND())</f>
        <v>-1.7358340388762872</v>
      </c>
      <c r="AN160" s="24">
        <f ca="1">SQRT(Inputs!$B$38)*G160+SQRT(1-Inputs!$B$38)*_xlfn.NORM.S.INV(RAND())</f>
        <v>2.5670375001194241</v>
      </c>
      <c r="AO160" s="24">
        <f ca="1">SQRT(Inputs!$B$38)*H160+SQRT(1-Inputs!$B$38)*_xlfn.NORM.S.INV(RAND())</f>
        <v>0.51332984832385065</v>
      </c>
      <c r="AP160" s="24">
        <f ca="1">SQRT(Inputs!$B$38)*I160+SQRT(1-Inputs!$B$38)*_xlfn.NORM.S.INV(RAND())</f>
        <v>0.77346713886940111</v>
      </c>
      <c r="AQ160" s="24">
        <f ca="1">SQRT(Inputs!$B$38)*J160+SQRT(1-Inputs!$B$38)*_xlfn.NORM.S.INV(RAND())</f>
        <v>-2.4211581931447226</v>
      </c>
      <c r="AR160" s="24">
        <f ca="1">SQRT(Inputs!$B$38)*K160+SQRT(1-Inputs!$B$38)*_xlfn.NORM.S.INV(RAND())</f>
        <v>1.1732104107322543</v>
      </c>
      <c r="AS160" s="24">
        <f ca="1">SQRT(Inputs!$B$38)*L160+SQRT(1-Inputs!$B$38)*_xlfn.NORM.S.INV(RAND())</f>
        <v>0.92038650718479342</v>
      </c>
      <c r="AT160" s="24">
        <f ca="1">SQRT(Inputs!$B$38)*M160+SQRT(1-Inputs!$B$38)*_xlfn.NORM.S.INV(RAND())</f>
        <v>-0.30369803409386448</v>
      </c>
      <c r="AU160" s="15">
        <f ca="1">Inputs!$B$6*EXP($B$8-0.5*C$5^2+C$5*N160)</f>
        <v>5040.5571856066963</v>
      </c>
      <c r="AV160" s="15">
        <f t="shared" ca="1" si="73"/>
        <v>5290.9756633847028</v>
      </c>
      <c r="AW160" s="15">
        <f t="shared" ca="1" si="74"/>
        <v>6938.4906815441755</v>
      </c>
      <c r="AX160" s="15">
        <f t="shared" ca="1" si="75"/>
        <v>8509.523545418615</v>
      </c>
      <c r="AY160" s="15">
        <f t="shared" ca="1" si="76"/>
        <v>13308.744282284952</v>
      </c>
      <c r="AZ160" s="15">
        <f t="shared" ca="1" si="77"/>
        <v>16545.649879666758</v>
      </c>
      <c r="BA160" s="15">
        <f t="shared" ca="1" si="78"/>
        <v>22991.972553401676</v>
      </c>
      <c r="BB160" s="15">
        <f t="shared" ca="1" si="79"/>
        <v>24634.079599715289</v>
      </c>
      <c r="BC160" s="15">
        <f t="shared" ca="1" si="80"/>
        <v>31989.643136170511</v>
      </c>
      <c r="BD160" s="15">
        <f t="shared" ca="1" si="81"/>
        <v>42632.329642081648</v>
      </c>
      <c r="BE160" s="15">
        <f t="shared" ca="1" si="82"/>
        <v>55554.339893579403</v>
      </c>
      <c r="BF160" s="15">
        <f ca="1">Inputs!$B$13*EXP($B$9-0.5*C$6^2+C$6*Y160)</f>
        <v>15589.915276355263</v>
      </c>
      <c r="BG160" s="15">
        <f t="shared" ca="1" si="83"/>
        <v>22158.838924239233</v>
      </c>
      <c r="BH160" s="15">
        <f t="shared" ca="1" si="84"/>
        <v>24971.759869678554</v>
      </c>
      <c r="BI160" s="15">
        <f t="shared" ca="1" si="85"/>
        <v>26468.005499148905</v>
      </c>
      <c r="BJ160" s="15">
        <f t="shared" ca="1" si="86"/>
        <v>37225.474120548592</v>
      </c>
      <c r="BK160" s="15">
        <f t="shared" ca="1" si="87"/>
        <v>36660.551368491266</v>
      </c>
      <c r="BL160" s="15">
        <f t="shared" ca="1" si="88"/>
        <v>39913.588522173995</v>
      </c>
      <c r="BM160" s="15">
        <f t="shared" ca="1" si="89"/>
        <v>45069.776943119701</v>
      </c>
      <c r="BN160" s="15">
        <f t="shared" ca="1" si="90"/>
        <v>65131.691815560815</v>
      </c>
      <c r="BO160" s="15">
        <f t="shared" ca="1" si="91"/>
        <v>78017.218023471607</v>
      </c>
      <c r="BP160" s="15">
        <f t="shared" ca="1" si="92"/>
        <v>91256.999955151841</v>
      </c>
      <c r="BQ160" s="15">
        <f ca="1">Inputs!$B$20*EXP($B$10-0.5*C$7^2+C$7*AJ160)</f>
        <v>5705.302783079147</v>
      </c>
      <c r="BR160" s="15">
        <f t="shared" ca="1" si="93"/>
        <v>9656.925708410974</v>
      </c>
      <c r="BS160" s="15">
        <f t="shared" ca="1" si="94"/>
        <v>12898.915721916101</v>
      </c>
      <c r="BT160" s="15">
        <f t="shared" ca="1" si="95"/>
        <v>11279.41033955379</v>
      </c>
      <c r="BU160" s="15">
        <f t="shared" ca="1" si="96"/>
        <v>29091.906805683113</v>
      </c>
      <c r="BV160" s="15">
        <f t="shared" ca="1" si="97"/>
        <v>45437.730231747126</v>
      </c>
      <c r="BW160" s="15">
        <f t="shared" ca="1" si="98"/>
        <v>74683.479142634591</v>
      </c>
      <c r="BX160" s="15">
        <f t="shared" ca="1" si="99"/>
        <v>64289.378814603646</v>
      </c>
      <c r="BY160" s="15">
        <f t="shared" ca="1" si="100"/>
        <v>112749.22078534565</v>
      </c>
      <c r="BZ160" s="15">
        <f t="shared" ca="1" si="101"/>
        <v>187368.42189033498</v>
      </c>
      <c r="CA160" s="15">
        <f t="shared" ca="1" si="102"/>
        <v>249368.25353149552</v>
      </c>
      <c r="CB160" s="15">
        <f ca="1">(AU160*DCF!C$10-DCF!C$5*MAX(AU160*DCF!C$10,0)-MAX(AU160-Inputs!$B$6,0)/Inputs!$B$10)*DCF!C$6</f>
        <v>1042.5158839638839</v>
      </c>
      <c r="CC160" s="15">
        <f ca="1">(AV160*DCF!D$10-DCF!D$5*MAX(AV160*DCF!D$10,0)-MAX(AV160-AU160,0)/Inputs!$B$10)*DCF!D$6</f>
        <v>1228.581480877496</v>
      </c>
      <c r="CD160" s="15">
        <f ca="1">(AW160*DCF!E$10-DCF!E$5*MAX(AW160*DCF!E$10,0)-MAX(AW160-AV160,0)/Inputs!$B$10)*DCF!E$6</f>
        <v>1230.89843844289</v>
      </c>
      <c r="CE160" s="15">
        <f ca="1">(AX160*DCF!F$10-DCF!F$5*MAX(AX160*DCF!F$10,0)-MAX(AX160-AW160,0)/Inputs!$B$10)*DCF!F$6</f>
        <v>1530.7224399804641</v>
      </c>
      <c r="CF160" s="15">
        <f ca="1">(AY160*DCF!G$10-DCF!G$5*MAX(AY160*DCF!G$10,0)-MAX(AY160-AX160,0)/Inputs!$B$10)*DCF!G$6</f>
        <v>1819.6384926401802</v>
      </c>
      <c r="CG160" s="15">
        <f ca="1">(AZ160*DCF!H$10-DCF!H$5*MAX(AZ160*DCF!H$10,0)-MAX(AZ160-AY160,0)/Inputs!$B$10)*DCF!H$6</f>
        <v>2637.5791740121549</v>
      </c>
      <c r="CH160" s="15">
        <f ca="1">(BA160*DCF!I$10-DCF!I$5*MAX(BA160*DCF!I$10,0)-MAX(BA160-AZ160,0)/Inputs!$B$10)*DCF!I$6</f>
        <v>3142.3718585702109</v>
      </c>
      <c r="CI160" s="15">
        <f ca="1">(BB160*DCF!J$10-DCF!J$5*MAX(BB160*DCF!J$10,0)-MAX(BB160-BA160,0)/Inputs!$B$10)*DCF!J$6</f>
        <v>3978.4309552492364</v>
      </c>
      <c r="CJ160" s="15">
        <f ca="1">(BC160*DCF!K$10-DCF!K$5*MAX(BC160*DCF!K$10,0)-MAX(BC160-BB160,0)/Inputs!$B$10)*DCF!K$6</f>
        <v>4120.1518654453539</v>
      </c>
      <c r="CK160" s="15">
        <f ca="1">(BD160*DCF!L$10-DCF!L$5*MAX(BD160*DCF!L$10,0)-MAX(BD160-BC160,0)/Inputs!$B$10)*DCF!L$6</f>
        <v>5053.4943196807617</v>
      </c>
      <c r="CL160" s="15">
        <f ca="1">(BE160*DCF!M$10-DCF!M$5*MAX(BE160*DCF!M$10,0)-MAX(BE160-BD160,0)/Inputs!$B$10)*DCF!M$6</f>
        <v>6295.7637063807879</v>
      </c>
      <c r="CM160" s="15">
        <f ca="1">(BF160*DCF!C$28-DCF!C$5*MAX(BF160*DCF!C$28,0)-MAX(BF160-Inputs!$B$13,0)/Inputs!$B$17)*DCF!C$6</f>
        <v>3787.2897223869968</v>
      </c>
      <c r="CN160" s="15">
        <f ca="1">(BG160*DCF!D$28-DCF!D$5*MAX(BG160*DCF!D$28,0)-MAX(BG160-BF160,0)/Inputs!$B$17)*DCF!D$6</f>
        <v>5124.8365336799898</v>
      </c>
      <c r="CO160" s="15">
        <f ca="1">(BH160*DCF!E$28-DCF!E$5*MAX(BH160*DCF!E$28,0)-MAX(BH160-BG160,0)/Inputs!$B$17)*DCF!E$6</f>
        <v>6518.059054221043</v>
      </c>
      <c r="CP160" s="15">
        <f ca="1">(BI160*DCF!F$28-DCF!F$5*MAX(BI160*DCF!F$28,0)-MAX(BI160-BH160,0)/Inputs!$B$17)*DCF!F$6</f>
        <v>6912.9511361146488</v>
      </c>
      <c r="CQ160" s="15">
        <f ca="1">(BJ160*DCF!G$28-DCF!G$5*MAX(BJ160*DCF!G$28,0)-MAX(BJ160-BI160,0)/Inputs!$B$17)*DCF!G$6</f>
        <v>7849.1317381292301</v>
      </c>
      <c r="CR160" s="15">
        <f ca="1">(BK160*DCF!H$28-DCF!H$5*MAX(BK160*DCF!H$28,0)-MAX(BK160-BJ160,0)/Inputs!$B$17)*DCF!H$6</f>
        <v>9066.5588193262938</v>
      </c>
      <c r="CS160" s="15">
        <f ca="1">(BL160*DCF!I$28-DCF!I$5*MAX(BL160*DCF!I$28,0)-MAX(BL160-BK160,0)/Inputs!$B$17)*DCF!I$6</f>
        <v>8918.8910018128172</v>
      </c>
      <c r="CT160" s="15">
        <f ca="1">(BM160*DCF!J$28-DCF!J$5*MAX(BM160*DCF!J$28,0)-MAX(BM160-BL160,0)/Inputs!$B$17)*DCF!J$6</f>
        <v>9370.6333253968842</v>
      </c>
      <c r="CU160" s="15">
        <f ca="1">(BN160*DCF!K$28-DCF!K$5*MAX(BN160*DCF!K$28,0)-MAX(BN160-BM160,0)/Inputs!$B$17)*DCF!K$6</f>
        <v>11297.403899955174</v>
      </c>
      <c r="CV160" s="15">
        <f ca="1">(BO160*DCF!L$28-DCF!L$5*MAX(BO160*DCF!L$28,0)-MAX(BO160-BN160,0)/Inputs!$B$17)*DCF!L$6</f>
        <v>14108.053790370202</v>
      </c>
      <c r="CW160" s="15">
        <f ca="1">(BP160*DCF!M$28-DCF!M$5*MAX(BP160*DCF!M$28,0)-MAX(BP160-BO160,0)/Inputs!$B$17)*DCF!M$6</f>
        <v>15786.128114226165</v>
      </c>
      <c r="CX160" s="15">
        <f ca="1">(BQ160*DCF!C$46-DCF!C$5*MAX(BQ160*DCF!C$46,0)-MAX(BQ160-Inputs!$B$20,0)/Inputs!$B$24)*DCF!C$6</f>
        <v>-2474.3437296160373</v>
      </c>
      <c r="CY160" s="15">
        <f ca="1">(BR160*DCF!D$46-DCF!D$5*MAX(BR160*DCF!D$46,0)-MAX(BR160-BQ160,0)/Inputs!$B$24)*DCF!D$6</f>
        <v>-3334.3367167977713</v>
      </c>
      <c r="CZ160" s="15">
        <f ca="1">(BS160*DCF!E$46-DCF!E$5*MAX(BS160*DCF!E$46,0)-MAX(BS160-BR160,0)/Inputs!$B$24)*DCF!E$6</f>
        <v>-2803.2224555641501</v>
      </c>
      <c r="DA160" s="15">
        <f ca="1">(BT160*DCF!F$46-DCF!F$5*MAX(BT160*DCF!F$46,0)-MAX(BT160-BS160,0)/Inputs!$B$24)*DCF!F$6</f>
        <v>-821.43797479849957</v>
      </c>
      <c r="DB160" s="15">
        <f ca="1">(BU160*DCF!G$46-DCF!G$5*MAX(BU160*DCF!G$46,0)-MAX(BU160-BT160,0)/Inputs!$B$24)*DCF!G$6</f>
        <v>-6970.3661456012524</v>
      </c>
      <c r="DC160" s="15">
        <f ca="1">(BV160*DCF!H$46-DCF!H$5*MAX(BV160*DCF!H$46,0)-MAX(BV160-BU160,0)/Inputs!$B$24)*DCF!H$6</f>
        <v>-5079.3644771276104</v>
      </c>
      <c r="DD160" s="15">
        <f ca="1">(BW160*DCF!I$46-DCF!I$5*MAX(BW160*DCF!I$46,0)-MAX(BW160-BV160,0)/Inputs!$B$24)*DCF!I$6</f>
        <v>-6670.4792285684443</v>
      </c>
      <c r="DE160" s="15">
        <f ca="1">(BX160*DCF!J$46-DCF!J$5*MAX(BX160*DCF!J$46,0)-MAX(BX160-BW160,0)/Inputs!$B$24)*DCF!J$6</f>
        <v>2696.7616076615932</v>
      </c>
      <c r="DF160" s="15">
        <f ca="1">(BY160*DCF!K$46-DCF!K$5*MAX(BY160*DCF!K$46,0)-MAX(BY160-BX160,0)/Inputs!$B$24)*DCF!K$6</f>
        <v>-5430.7589752307777</v>
      </c>
      <c r="DG160" s="15">
        <f ca="1">(BZ160*DCF!L$46-DCF!L$5*MAX(BZ160*DCF!L$46,0)-MAX(BZ160-BY160,0)/Inputs!$B$24)*DCF!L$6</f>
        <v>-3934.6602653621494</v>
      </c>
      <c r="DH160" s="15">
        <f ca="1">(CA160*DCF!M$46-DCF!M$5*MAX(CA160*DCF!M$46,0)-MAX(CA160-BZ160,0)/Inputs!$B$24)*DCF!M$6</f>
        <v>6588.0430584196638</v>
      </c>
      <c r="DI160" s="15">
        <f ca="1">SUM(CB160:CL160)+BE160*DCF!M$10*(1+Inputs!$B$30)*(1-Inputs!$B$33)*(1-Inputs!$B$30/Inputs!$B$31)/(Inputs!$B$29-Inputs!$B$30)*DCF!M$6</f>
        <v>186688.6111691675</v>
      </c>
      <c r="DJ160" s="15">
        <f ca="1">SUM(CM160:CW160)+BP160*DCF!M$28*(1+Inputs!$B$30)*(1-Inputs!$B$33)*(1-Inputs!$B$30/Inputs!$B$31)/(Inputs!$B$29-Inputs!$B$30)*DCF!M$6</f>
        <v>437365.85396773071</v>
      </c>
      <c r="DK160" s="15">
        <f ca="1">SUM(CX160:DH160)+CA160*DCF!M$46*(1+Inputs!$B$30)*(1-Inputs!$B$33)*(1-Inputs!$B$30/Inputs!$B$31)/(Inputs!$B$29-Inputs!$B$30)*DCF!M$6</f>
        <v>357318.69421515136</v>
      </c>
      <c r="DM160" s="15">
        <f ca="1">DI160+DJ160+DK160+Inputs!$B$34+Inputs!$B$36-Inputs!$B$35</f>
        <v>1058224.1593520497</v>
      </c>
    </row>
    <row r="161" spans="1:117" x14ac:dyDescent="0.75">
      <c r="A161" s="11">
        <v>148</v>
      </c>
      <c r="C161" s="24">
        <f t="shared" ca="1" si="104"/>
        <v>-4.105939370740664E-2</v>
      </c>
      <c r="D161" s="24">
        <f t="shared" ca="1" si="104"/>
        <v>-1.5762020830884647</v>
      </c>
      <c r="E161" s="24">
        <f t="shared" ca="1" si="104"/>
        <v>6.7818663592174352E-2</v>
      </c>
      <c r="F161" s="24">
        <f t="shared" ca="1" si="104"/>
        <v>1.2940381481888537</v>
      </c>
      <c r="G161" s="24">
        <f t="shared" ca="1" si="104"/>
        <v>0.18982878250382101</v>
      </c>
      <c r="H161" s="24">
        <f t="shared" ca="1" si="104"/>
        <v>-0.76927264331919054</v>
      </c>
      <c r="I161" s="24">
        <f t="shared" ca="1" si="104"/>
        <v>-1.3307747244834653E-2</v>
      </c>
      <c r="J161" s="24">
        <f t="shared" ca="1" si="104"/>
        <v>0.83748975326002739</v>
      </c>
      <c r="K161" s="24">
        <f t="shared" ca="1" si="104"/>
        <v>-2.0962103169394828</v>
      </c>
      <c r="L161" s="24">
        <f t="shared" ca="1" si="104"/>
        <v>-1.4648464030962758</v>
      </c>
      <c r="M161" s="24">
        <f t="shared" ca="1" si="104"/>
        <v>-1.7138601218151805</v>
      </c>
      <c r="N161" s="24">
        <f ca="1">SQRT(Inputs!$B$38)*C161+SQRT(1-Inputs!$B$38)*_xlfn.NORM.S.INV(RAND())</f>
        <v>3.9845041670797443E-2</v>
      </c>
      <c r="O161" s="24">
        <f ca="1">SQRT(Inputs!$B$38)*D161+SQRT(1-Inputs!$B$38)*_xlfn.NORM.S.INV(RAND())</f>
        <v>-1.3502051597809497</v>
      </c>
      <c r="P161" s="24">
        <f ca="1">SQRT(Inputs!$B$38)*E161+SQRT(1-Inputs!$B$38)*_xlfn.NORM.S.INV(RAND())</f>
        <v>1.6336236531872379</v>
      </c>
      <c r="Q161" s="24">
        <f ca="1">SQRT(Inputs!$B$38)*F161+SQRT(1-Inputs!$B$38)*_xlfn.NORM.S.INV(RAND())</f>
        <v>0.31143068049248279</v>
      </c>
      <c r="R161" s="24">
        <f ca="1">SQRT(Inputs!$B$38)*G161+SQRT(1-Inputs!$B$38)*_xlfn.NORM.S.INV(RAND())</f>
        <v>0.9909254505317725</v>
      </c>
      <c r="S161" s="24">
        <f ca="1">SQRT(Inputs!$B$38)*H161+SQRT(1-Inputs!$B$38)*_xlfn.NORM.S.INV(RAND())</f>
        <v>-1.8169514717263069</v>
      </c>
      <c r="T161" s="24">
        <f ca="1">SQRT(Inputs!$B$38)*I161+SQRT(1-Inputs!$B$38)*_xlfn.NORM.S.INV(RAND())</f>
        <v>0.34279076547485859</v>
      </c>
      <c r="U161" s="24">
        <f ca="1">SQRT(Inputs!$B$38)*J161+SQRT(1-Inputs!$B$38)*_xlfn.NORM.S.INV(RAND())</f>
        <v>-0.19293590247874459</v>
      </c>
      <c r="V161" s="24">
        <f ca="1">SQRT(Inputs!$B$38)*K161+SQRT(1-Inputs!$B$38)*_xlfn.NORM.S.INV(RAND())</f>
        <v>-1.0198784914555885</v>
      </c>
      <c r="W161" s="24">
        <f ca="1">SQRT(Inputs!$B$38)*L161+SQRT(1-Inputs!$B$38)*_xlfn.NORM.S.INV(RAND())</f>
        <v>0.32317151947488543</v>
      </c>
      <c r="X161" s="24">
        <f ca="1">SQRT(Inputs!$B$38)*M161+SQRT(1-Inputs!$B$38)*_xlfn.NORM.S.INV(RAND())</f>
        <v>-1.3847577494252103</v>
      </c>
      <c r="Y161" s="24">
        <f ca="1">SQRT(Inputs!$B$38)*C161+SQRT(1-Inputs!$B$38)*_xlfn.NORM.S.INV(RAND())</f>
        <v>8.1288145413160151E-2</v>
      </c>
      <c r="Z161" s="24">
        <f ca="1">SQRT(Inputs!$B$38)*D161+SQRT(1-Inputs!$B$38)*_xlfn.NORM.S.INV(RAND())</f>
        <v>0.70455889356756973</v>
      </c>
      <c r="AA161" s="24">
        <f ca="1">SQRT(Inputs!$B$38)*E161+SQRT(1-Inputs!$B$38)*_xlfn.NORM.S.INV(RAND())</f>
        <v>-1.0174233198040117</v>
      </c>
      <c r="AB161" s="24">
        <f ca="1">SQRT(Inputs!$B$38)*F161+SQRT(1-Inputs!$B$38)*_xlfn.NORM.S.INV(RAND())</f>
        <v>0.20222648217893513</v>
      </c>
      <c r="AC161" s="24">
        <f ca="1">SQRT(Inputs!$B$38)*G161+SQRT(1-Inputs!$B$38)*_xlfn.NORM.S.INV(RAND())</f>
        <v>-0.86962656787456949</v>
      </c>
      <c r="AD161" s="24">
        <f ca="1">SQRT(Inputs!$B$38)*H161+SQRT(1-Inputs!$B$38)*_xlfn.NORM.S.INV(RAND())</f>
        <v>-0.43875037130069344</v>
      </c>
      <c r="AE161" s="24">
        <f ca="1">SQRT(Inputs!$B$38)*I161+SQRT(1-Inputs!$B$38)*_xlfn.NORM.S.INV(RAND())</f>
        <v>-0.20328004386790971</v>
      </c>
      <c r="AF161" s="24">
        <f ca="1">SQRT(Inputs!$B$38)*J161+SQRT(1-Inputs!$B$38)*_xlfn.NORM.S.INV(RAND())</f>
        <v>0.37104877478377152</v>
      </c>
      <c r="AG161" s="24">
        <f ca="1">SQRT(Inputs!$B$38)*K161+SQRT(1-Inputs!$B$38)*_xlfn.NORM.S.INV(RAND())</f>
        <v>-0.50140025043273062</v>
      </c>
      <c r="AH161" s="24">
        <f ca="1">SQRT(Inputs!$B$38)*L161+SQRT(1-Inputs!$B$38)*_xlfn.NORM.S.INV(RAND())</f>
        <v>-0.71195255641173372</v>
      </c>
      <c r="AI161" s="24">
        <f ca="1">SQRT(Inputs!$B$38)*M161+SQRT(1-Inputs!$B$38)*_xlfn.NORM.S.INV(RAND())</f>
        <v>-1.5018920088950365</v>
      </c>
      <c r="AJ161" s="24">
        <f ca="1">SQRT(Inputs!$B$38)*C161+SQRT(1-Inputs!$B$38)*_xlfn.NORM.S.INV(RAND())</f>
        <v>0.41212060300009767</v>
      </c>
      <c r="AK161" s="24">
        <f ca="1">SQRT(Inputs!$B$38)*D161+SQRT(1-Inputs!$B$38)*_xlfn.NORM.S.INV(RAND())</f>
        <v>-0.41743136505594614</v>
      </c>
      <c r="AL161" s="24">
        <f ca="1">SQRT(Inputs!$B$38)*E161+SQRT(1-Inputs!$B$38)*_xlfn.NORM.S.INV(RAND())</f>
        <v>0.5412331302633927</v>
      </c>
      <c r="AM161" s="24">
        <f ca="1">SQRT(Inputs!$B$38)*F161+SQRT(1-Inputs!$B$38)*_xlfn.NORM.S.INV(RAND())</f>
        <v>0.35368687687841976</v>
      </c>
      <c r="AN161" s="24">
        <f ca="1">SQRT(Inputs!$B$38)*G161+SQRT(1-Inputs!$B$38)*_xlfn.NORM.S.INV(RAND())</f>
        <v>1.0469665776566917</v>
      </c>
      <c r="AO161" s="24">
        <f ca="1">SQRT(Inputs!$B$38)*H161+SQRT(1-Inputs!$B$38)*_xlfn.NORM.S.INV(RAND())</f>
        <v>-1.3858761308482639</v>
      </c>
      <c r="AP161" s="24">
        <f ca="1">SQRT(Inputs!$B$38)*I161+SQRT(1-Inputs!$B$38)*_xlfn.NORM.S.INV(RAND())</f>
        <v>-1.0290100367484869</v>
      </c>
      <c r="AQ161" s="24">
        <f ca="1">SQRT(Inputs!$B$38)*J161+SQRT(1-Inputs!$B$38)*_xlfn.NORM.S.INV(RAND())</f>
        <v>0.55474979550942016</v>
      </c>
      <c r="AR161" s="24">
        <f ca="1">SQRT(Inputs!$B$38)*K161+SQRT(1-Inputs!$B$38)*_xlfn.NORM.S.INV(RAND())</f>
        <v>-1.9851815757113827</v>
      </c>
      <c r="AS161" s="24">
        <f ca="1">SQRT(Inputs!$B$38)*L161+SQRT(1-Inputs!$B$38)*_xlfn.NORM.S.INV(RAND())</f>
        <v>-1.5397737613405138</v>
      </c>
      <c r="AT161" s="24">
        <f ca="1">SQRT(Inputs!$B$38)*M161+SQRT(1-Inputs!$B$38)*_xlfn.NORM.S.INV(RAND())</f>
        <v>-1.6307348299384476</v>
      </c>
      <c r="AU161" s="15">
        <f ca="1">Inputs!$B$6*EXP($B$8-0.5*C$5^2+C$5*N161)</f>
        <v>4994.3485173487088</v>
      </c>
      <c r="AV161" s="15">
        <f t="shared" ca="1" si="73"/>
        <v>4984.6664340578554</v>
      </c>
      <c r="AW161" s="15">
        <f t="shared" ca="1" si="74"/>
        <v>7576.1652610277888</v>
      </c>
      <c r="AX161" s="15">
        <f t="shared" ca="1" si="75"/>
        <v>9616.7183547088425</v>
      </c>
      <c r="AY161" s="15">
        <f t="shared" ca="1" si="76"/>
        <v>13194.546501142117</v>
      </c>
      <c r="AZ161" s="15">
        <f t="shared" ca="1" si="77"/>
        <v>13211.014316508736</v>
      </c>
      <c r="BA161" s="15">
        <f t="shared" ca="1" si="78"/>
        <v>16757.443339780271</v>
      </c>
      <c r="BB161" s="15">
        <f t="shared" ca="1" si="79"/>
        <v>20123.443145270845</v>
      </c>
      <c r="BC161" s="15">
        <f t="shared" ca="1" si="80"/>
        <v>22335.331146122182</v>
      </c>
      <c r="BD161" s="15">
        <f t="shared" ca="1" si="81"/>
        <v>28202.622782792139</v>
      </c>
      <c r="BE161" s="15">
        <f t="shared" ca="1" si="82"/>
        <v>30463.677796674947</v>
      </c>
      <c r="BF161" s="15">
        <f ca="1">Inputs!$B$13*EXP($B$9-0.5*C$6^2+C$6*Y161)</f>
        <v>14055.715908352911</v>
      </c>
      <c r="BG161" s="15">
        <f t="shared" ca="1" si="83"/>
        <v>19452.435587802222</v>
      </c>
      <c r="BH161" s="15">
        <f t="shared" ca="1" si="84"/>
        <v>20076.77021907115</v>
      </c>
      <c r="BI161" s="15">
        <f t="shared" ca="1" si="85"/>
        <v>25354.014985199035</v>
      </c>
      <c r="BJ161" s="15">
        <f t="shared" ca="1" si="86"/>
        <v>27420.420755592444</v>
      </c>
      <c r="BK161" s="15">
        <f t="shared" ca="1" si="87"/>
        <v>31702.015679584263</v>
      </c>
      <c r="BL161" s="15">
        <f t="shared" ca="1" si="88"/>
        <v>37929.627968757632</v>
      </c>
      <c r="BM161" s="15">
        <f t="shared" ca="1" si="89"/>
        <v>48823.095291834456</v>
      </c>
      <c r="BN161" s="15">
        <f t="shared" ca="1" si="90"/>
        <v>56544.621404446734</v>
      </c>
      <c r="BO161" s="15">
        <f t="shared" ca="1" si="91"/>
        <v>64046.496654509538</v>
      </c>
      <c r="BP161" s="15">
        <f t="shared" ca="1" si="92"/>
        <v>66494.885871656472</v>
      </c>
      <c r="BQ161" s="15">
        <f ca="1">Inputs!$B$20*EXP($B$10-0.5*C$7^2+C$7*AJ161)</f>
        <v>4964.6631488921475</v>
      </c>
      <c r="BR161" s="15">
        <f t="shared" ca="1" si="93"/>
        <v>5900.0398838911697</v>
      </c>
      <c r="BS161" s="15">
        <f t="shared" ca="1" si="94"/>
        <v>9438.2457871051756</v>
      </c>
      <c r="BT161" s="15">
        <f t="shared" ca="1" si="95"/>
        <v>14278.494930466177</v>
      </c>
      <c r="BU161" s="15">
        <f t="shared" ca="1" si="96"/>
        <v>25493.518785857421</v>
      </c>
      <c r="BV161" s="15">
        <f t="shared" ca="1" si="97"/>
        <v>25956.412764719451</v>
      </c>
      <c r="BW161" s="15">
        <f t="shared" ca="1" si="98"/>
        <v>29132.13486084123</v>
      </c>
      <c r="BX161" s="15">
        <f t="shared" ca="1" si="99"/>
        <v>45539.038635385637</v>
      </c>
      <c r="BY161" s="15">
        <f t="shared" ca="1" si="100"/>
        <v>43643.882023207618</v>
      </c>
      <c r="BZ161" s="15">
        <f t="shared" ca="1" si="101"/>
        <v>46141.521708555556</v>
      </c>
      <c r="CA161" s="15">
        <f t="shared" ca="1" si="102"/>
        <v>48509.110740938602</v>
      </c>
      <c r="CB161" s="15">
        <f ca="1">(AU161*DCF!C$10-DCF!C$5*MAX(AU161*DCF!C$10,0)-MAX(AU161-Inputs!$B$6,0)/Inputs!$B$10)*DCF!C$6</f>
        <v>1042.8453600048344</v>
      </c>
      <c r="CC161" s="15">
        <f ca="1">(AV161*DCF!D$10-DCF!D$5*MAX(AV161*DCF!D$10,0)-MAX(AV161-AU161,0)/Inputs!$B$10)*DCF!D$6</f>
        <v>1214.9786732950072</v>
      </c>
      <c r="CD161" s="15">
        <f ca="1">(AW161*DCF!E$10-DCF!E$5*MAX(AW161*DCF!E$10,0)-MAX(AW161-AV161,0)/Inputs!$B$10)*DCF!E$6</f>
        <v>1165.5031022236162</v>
      </c>
      <c r="CE161" s="15">
        <f ca="1">(AX161*DCF!F$10-DCF!F$5*MAX(AX161*DCF!F$10,0)-MAX(AX161-AW161,0)/Inputs!$B$10)*DCF!F$6</f>
        <v>1674.7257832796956</v>
      </c>
      <c r="CF161" s="15">
        <f ca="1">(AY161*DCF!G$10-DCF!G$5*MAX(AY161*DCF!G$10,0)-MAX(AY161-AX161,0)/Inputs!$B$10)*DCF!G$6</f>
        <v>2030.8819623454019</v>
      </c>
      <c r="CG161" s="15">
        <f ca="1">(AZ161*DCF!H$10-DCF!H$5*MAX(AZ161*DCF!H$10,0)-MAX(AZ161-AY161,0)/Inputs!$B$10)*DCF!H$6</f>
        <v>2562.0037497291869</v>
      </c>
      <c r="CH161" s="15">
        <f ca="1">(BA161*DCF!I$10-DCF!I$5*MAX(BA161*DCF!I$10,0)-MAX(BA161-AZ161,0)/Inputs!$B$10)*DCF!I$6</f>
        <v>2479.2349693240672</v>
      </c>
      <c r="CI161" s="15">
        <f ca="1">(BB161*DCF!J$10-DCF!J$5*MAX(BB161*DCF!J$10,0)-MAX(BB161-BA161,0)/Inputs!$B$10)*DCF!J$6</f>
        <v>2943.1677333461075</v>
      </c>
      <c r="CJ161" s="15">
        <f ca="1">(BC161*DCF!K$10-DCF!K$5*MAX(BC161*DCF!K$10,0)-MAX(BC161-BB161,0)/Inputs!$B$10)*DCF!K$6</f>
        <v>3285.9989580476126</v>
      </c>
      <c r="CK161" s="15">
        <f ca="1">(BD161*DCF!L$10-DCF!L$5*MAX(BD161*DCF!L$10,0)-MAX(BD161-BC161,0)/Inputs!$B$10)*DCF!L$6</f>
        <v>3494.7560074431321</v>
      </c>
      <c r="CL161" s="15">
        <f ca="1">(BE161*DCF!M$10-DCF!M$5*MAX(BE161*DCF!M$10,0)-MAX(BE161-BD161,0)/Inputs!$B$10)*DCF!M$6</f>
        <v>4028.711775166013</v>
      </c>
      <c r="CM161" s="15">
        <f ca="1">(BF161*DCF!C$28-DCF!C$5*MAX(BF161*DCF!C$28,0)-MAX(BF161-Inputs!$B$13,0)/Inputs!$B$17)*DCF!C$6</f>
        <v>3673.3806974880767</v>
      </c>
      <c r="CN161" s="15">
        <f ca="1">(BG161*DCF!D$28-DCF!D$5*MAX(BG161*DCF!D$28,0)-MAX(BG161-BF161,0)/Inputs!$B$17)*DCF!D$6</f>
        <v>4577.8231827032878</v>
      </c>
      <c r="CO161" s="15">
        <f ca="1">(BH161*DCF!E$28-DCF!E$5*MAX(BH161*DCF!E$28,0)-MAX(BH161-BG161,0)/Inputs!$B$17)*DCF!E$6</f>
        <v>5563.051059921524</v>
      </c>
      <c r="CP161" s="15">
        <f ca="1">(BI161*DCF!F$28-DCF!F$5*MAX(BI161*DCF!F$28,0)-MAX(BI161-BH161,0)/Inputs!$B$17)*DCF!F$6</f>
        <v>5922.1413989694192</v>
      </c>
      <c r="CQ161" s="15">
        <f ca="1">(BJ161*DCF!G$28-DCF!G$5*MAX(BJ161*DCF!G$28,0)-MAX(BJ161-BI161,0)/Inputs!$B$17)*DCF!G$6</f>
        <v>6766.8871661875382</v>
      </c>
      <c r="CR161" s="15">
        <f ca="1">(BK161*DCF!H$28-DCF!H$5*MAX(BK161*DCF!H$28,0)-MAX(BK161-BJ161,0)/Inputs!$B$17)*DCF!H$6</f>
        <v>7175.0185428515806</v>
      </c>
      <c r="CS161" s="15">
        <f ca="1">(BL161*DCF!I$28-DCF!I$5*MAX(BL161*DCF!I$28,0)-MAX(BL161-BK161,0)/Inputs!$B$17)*DCF!I$6</f>
        <v>8025.413928023745</v>
      </c>
      <c r="CT161" s="15">
        <f ca="1">(BM161*DCF!J$28-DCF!J$5*MAX(BM161*DCF!J$28,0)-MAX(BM161-BL161,0)/Inputs!$B$17)*DCF!J$6</f>
        <v>9447.2185887247288</v>
      </c>
      <c r="CU161" s="15">
        <f ca="1">(BN161*DCF!K$28-DCF!K$5*MAX(BN161*DCF!K$28,0)-MAX(BN161-BM161,0)/Inputs!$B$17)*DCF!K$6</f>
        <v>10995.491858316571</v>
      </c>
      <c r="CV161" s="15">
        <f ca="1">(BO161*DCF!L$28-DCF!L$5*MAX(BO161*DCF!L$28,0)-MAX(BO161-BN161,0)/Inputs!$B$17)*DCF!L$6</f>
        <v>11929.770716627667</v>
      </c>
      <c r="CW161" s="15">
        <f ca="1">(BP161*DCF!M$28-DCF!M$5*MAX(BP161*DCF!M$28,0)-MAX(BP161-BO161,0)/Inputs!$B$17)*DCF!M$6</f>
        <v>12255.125788052415</v>
      </c>
      <c r="CX161" s="15">
        <f ca="1">(BQ161*DCF!C$46-DCF!C$5*MAX(BQ161*DCF!C$46,0)-MAX(BQ161-Inputs!$B$20,0)/Inputs!$B$24)*DCF!C$6</f>
        <v>-1961.1984865303559</v>
      </c>
      <c r="CY161" s="15">
        <f ca="1">(BR161*DCF!D$46-DCF!D$5*MAX(BR161*DCF!D$46,0)-MAX(BR161-BQ161,0)/Inputs!$B$24)*DCF!D$6</f>
        <v>-1406.1167059637589</v>
      </c>
      <c r="CZ161" s="15">
        <f ca="1">(BS161*DCF!E$46-DCF!E$5*MAX(BS161*DCF!E$46,0)-MAX(BS161-BR161,0)/Inputs!$B$24)*DCF!E$6</f>
        <v>-2510.752359323114</v>
      </c>
      <c r="DA161" s="15">
        <f ca="1">(BT161*DCF!F$46-DCF!F$5*MAX(BT161*DCF!F$46,0)-MAX(BT161-BS161,0)/Inputs!$B$24)*DCF!F$6</f>
        <v>-2802.338001413324</v>
      </c>
      <c r="DB161" s="15">
        <f ca="1">(BU161*DCF!G$46-DCF!G$5*MAX(BU161*DCF!G$46,0)-MAX(BU161-BT161,0)/Inputs!$B$24)*DCF!G$6</f>
        <v>-4630.064046051325</v>
      </c>
      <c r="DC161" s="15">
        <f ca="1">(BV161*DCF!H$46-DCF!H$5*MAX(BV161*DCF!H$46,0)-MAX(BV161-BU161,0)/Inputs!$B$24)*DCF!H$6</f>
        <v>-143.84146773291141</v>
      </c>
      <c r="DD161" s="15">
        <f ca="1">(BW161*DCF!I$46-DCF!I$5*MAX(BW161*DCF!I$46,0)-MAX(BW161-BV161,0)/Inputs!$B$24)*DCF!I$6</f>
        <v>-238.80901384443681</v>
      </c>
      <c r="DE161" s="15">
        <f ca="1">(BX161*DCF!J$46-DCF!J$5*MAX(BX161*DCF!J$46,0)-MAX(BX161-BW161,0)/Inputs!$B$24)*DCF!J$6</f>
        <v>-2440.6061269153888</v>
      </c>
      <c r="DF161" s="15">
        <f ca="1">(BY161*DCF!K$46-DCF!K$5*MAX(BY161*DCF!K$46,0)-MAX(BY161-BX161,0)/Inputs!$B$24)*DCF!K$6</f>
        <v>2493.084028728631</v>
      </c>
      <c r="DG161" s="15">
        <f ca="1">(BZ161*DCF!L$46-DCF!L$5*MAX(BZ161*DCF!L$46,0)-MAX(BZ161-BY161,0)/Inputs!$B$24)*DCF!L$6</f>
        <v>2624.3261385063252</v>
      </c>
      <c r="DH161" s="15">
        <f ca="1">(CA161*DCF!M$46-DCF!M$5*MAX(CA161*DCF!M$46,0)-MAX(CA161-BZ161,0)/Inputs!$B$24)*DCF!M$6</f>
        <v>3307.9646952071953</v>
      </c>
      <c r="DI161" s="15">
        <f ca="1">SUM(CB161:CL161)+BE161*DCF!M$10*(1+Inputs!$B$30)*(1-Inputs!$B$33)*(1-Inputs!$B$30/Inputs!$B$31)/(Inputs!$B$29-Inputs!$B$30)*DCF!M$6</f>
        <v>110703.62622278591</v>
      </c>
      <c r="DJ161" s="15">
        <f ca="1">SUM(CM161:CW161)+BP161*DCF!M$28*(1+Inputs!$B$30)*(1-Inputs!$B$33)*(1-Inputs!$B$30/Inputs!$B$31)/(Inputs!$B$29-Inputs!$B$30)*DCF!M$6</f>
        <v>333072.85184074094</v>
      </c>
      <c r="DK161" s="15">
        <f ca="1">SUM(CX161:DH161)+CA161*DCF!M$46*(1+Inputs!$B$30)*(1-Inputs!$B$33)*(1-Inputs!$B$30/Inputs!$B$31)/(Inputs!$B$29-Inputs!$B$30)*DCF!M$6</f>
        <v>67292.480131675286</v>
      </c>
      <c r="DM161" s="15">
        <f ca="1">DI161+DJ161+DK161+Inputs!$B$34+Inputs!$B$36-Inputs!$B$35</f>
        <v>587919.95819520217</v>
      </c>
    </row>
    <row r="162" spans="1:117" x14ac:dyDescent="0.75">
      <c r="A162" s="11">
        <v>149</v>
      </c>
      <c r="C162" s="24">
        <f t="shared" ca="1" si="104"/>
        <v>5.1612543714657393E-2</v>
      </c>
      <c r="D162" s="24">
        <f t="shared" ca="1" si="104"/>
        <v>-1.3609106343335526</v>
      </c>
      <c r="E162" s="24">
        <f t="shared" ca="1" si="104"/>
        <v>-0.3250316659440316</v>
      </c>
      <c r="F162" s="24">
        <f t="shared" ca="1" si="104"/>
        <v>0.32651624140017987</v>
      </c>
      <c r="G162" s="24">
        <f t="shared" ca="1" si="104"/>
        <v>-3.1397560894756496E-2</v>
      </c>
      <c r="H162" s="24">
        <f t="shared" ca="1" si="104"/>
        <v>-0.64910905364068761</v>
      </c>
      <c r="I162" s="24">
        <f t="shared" ca="1" si="104"/>
        <v>-1.3962778539408889</v>
      </c>
      <c r="J162" s="24">
        <f t="shared" ca="1" si="104"/>
        <v>-1.2058417156777598E-2</v>
      </c>
      <c r="K162" s="24">
        <f t="shared" ca="1" si="104"/>
        <v>-0.98565933738743894</v>
      </c>
      <c r="L162" s="24">
        <f t="shared" ca="1" si="104"/>
        <v>0.70025411933887394</v>
      </c>
      <c r="M162" s="24">
        <f t="shared" ca="1" si="104"/>
        <v>2.2862365412915531E-2</v>
      </c>
      <c r="N162" s="24">
        <f ca="1">SQRT(Inputs!$B$38)*C162+SQRT(1-Inputs!$B$38)*_xlfn.NORM.S.INV(RAND())</f>
        <v>1.3738075316468348</v>
      </c>
      <c r="O162" s="24">
        <f ca="1">SQRT(Inputs!$B$38)*D162+SQRT(1-Inputs!$B$38)*_xlfn.NORM.S.INV(RAND())</f>
        <v>-0.97546271245535288</v>
      </c>
      <c r="P162" s="24">
        <f ca="1">SQRT(Inputs!$B$38)*E162+SQRT(1-Inputs!$B$38)*_xlfn.NORM.S.INV(RAND())</f>
        <v>0.71658221836264746</v>
      </c>
      <c r="Q162" s="24">
        <f ca="1">SQRT(Inputs!$B$38)*F162+SQRT(1-Inputs!$B$38)*_xlfn.NORM.S.INV(RAND())</f>
        <v>-1.09140655937502</v>
      </c>
      <c r="R162" s="24">
        <f ca="1">SQRT(Inputs!$B$38)*G162+SQRT(1-Inputs!$B$38)*_xlfn.NORM.S.INV(RAND())</f>
        <v>-1.0106527478761651</v>
      </c>
      <c r="S162" s="24">
        <f ca="1">SQRT(Inputs!$B$38)*H162+SQRT(1-Inputs!$B$38)*_xlfn.NORM.S.INV(RAND())</f>
        <v>-0.81494742884494253</v>
      </c>
      <c r="T162" s="24">
        <f ca="1">SQRT(Inputs!$B$38)*I162+SQRT(1-Inputs!$B$38)*_xlfn.NORM.S.INV(RAND())</f>
        <v>-1.3323484158033929</v>
      </c>
      <c r="U162" s="24">
        <f ca="1">SQRT(Inputs!$B$38)*J162+SQRT(1-Inputs!$B$38)*_xlfn.NORM.S.INV(RAND())</f>
        <v>-0.74081267738709344</v>
      </c>
      <c r="V162" s="24">
        <f ca="1">SQRT(Inputs!$B$38)*K162+SQRT(1-Inputs!$B$38)*_xlfn.NORM.S.INV(RAND())</f>
        <v>-0.62919788137193911</v>
      </c>
      <c r="W162" s="24">
        <f ca="1">SQRT(Inputs!$B$38)*L162+SQRT(1-Inputs!$B$38)*_xlfn.NORM.S.INV(RAND())</f>
        <v>-0.20724556584577808</v>
      </c>
      <c r="X162" s="24">
        <f ca="1">SQRT(Inputs!$B$38)*M162+SQRT(1-Inputs!$B$38)*_xlfn.NORM.S.INV(RAND())</f>
        <v>1.4840872582427109</v>
      </c>
      <c r="Y162" s="24">
        <f ca="1">SQRT(Inputs!$B$38)*C162+SQRT(1-Inputs!$B$38)*_xlfn.NORM.S.INV(RAND())</f>
        <v>-0.33233925726952956</v>
      </c>
      <c r="Z162" s="24">
        <f ca="1">SQRT(Inputs!$B$38)*D162+SQRT(1-Inputs!$B$38)*_xlfn.NORM.S.INV(RAND())</f>
        <v>-2.5893488620232552E-2</v>
      </c>
      <c r="AA162" s="24">
        <f ca="1">SQRT(Inputs!$B$38)*E162+SQRT(1-Inputs!$B$38)*_xlfn.NORM.S.INV(RAND())</f>
        <v>0.46264406923763424</v>
      </c>
      <c r="AB162" s="24">
        <f ca="1">SQRT(Inputs!$B$38)*F162+SQRT(1-Inputs!$B$38)*_xlfn.NORM.S.INV(RAND())</f>
        <v>0.7278996116236679</v>
      </c>
      <c r="AC162" s="24">
        <f ca="1">SQRT(Inputs!$B$38)*G162+SQRT(1-Inputs!$B$38)*_xlfn.NORM.S.INV(RAND())</f>
        <v>-0.10473035521063782</v>
      </c>
      <c r="AD162" s="24">
        <f ca="1">SQRT(Inputs!$B$38)*H162+SQRT(1-Inputs!$B$38)*_xlfn.NORM.S.INV(RAND())</f>
        <v>-1.6588986741905665</v>
      </c>
      <c r="AE162" s="24">
        <f ca="1">SQRT(Inputs!$B$38)*I162+SQRT(1-Inputs!$B$38)*_xlfn.NORM.S.INV(RAND())</f>
        <v>-1.1889156001535532</v>
      </c>
      <c r="AF162" s="24">
        <f ca="1">SQRT(Inputs!$B$38)*J162+SQRT(1-Inputs!$B$38)*_xlfn.NORM.S.INV(RAND())</f>
        <v>1.1114530633624444</v>
      </c>
      <c r="AG162" s="24">
        <f ca="1">SQRT(Inputs!$B$38)*K162+SQRT(1-Inputs!$B$38)*_xlfn.NORM.S.INV(RAND())</f>
        <v>-1.4165029655195061</v>
      </c>
      <c r="AH162" s="24">
        <f ca="1">SQRT(Inputs!$B$38)*L162+SQRT(1-Inputs!$B$38)*_xlfn.NORM.S.INV(RAND())</f>
        <v>1.2986524018450853</v>
      </c>
      <c r="AI162" s="24">
        <f ca="1">SQRT(Inputs!$B$38)*M162+SQRT(1-Inputs!$B$38)*_xlfn.NORM.S.INV(RAND())</f>
        <v>-9.9590017300160733E-2</v>
      </c>
      <c r="AJ162" s="24">
        <f ca="1">SQRT(Inputs!$B$38)*C162+SQRT(1-Inputs!$B$38)*_xlfn.NORM.S.INV(RAND())</f>
        <v>1.1821688162507493</v>
      </c>
      <c r="AK162" s="24">
        <f ca="1">SQRT(Inputs!$B$38)*D162+SQRT(1-Inputs!$B$38)*_xlfn.NORM.S.INV(RAND())</f>
        <v>-1.0650724700662642</v>
      </c>
      <c r="AL162" s="24">
        <f ca="1">SQRT(Inputs!$B$38)*E162+SQRT(1-Inputs!$B$38)*_xlfn.NORM.S.INV(RAND())</f>
        <v>0.92699057167003407</v>
      </c>
      <c r="AM162" s="24">
        <f ca="1">SQRT(Inputs!$B$38)*F162+SQRT(1-Inputs!$B$38)*_xlfn.NORM.S.INV(RAND())</f>
        <v>-0.29870434887386876</v>
      </c>
      <c r="AN162" s="24">
        <f ca="1">SQRT(Inputs!$B$38)*G162+SQRT(1-Inputs!$B$38)*_xlfn.NORM.S.INV(RAND())</f>
        <v>-1.3776855989840719</v>
      </c>
      <c r="AO162" s="24">
        <f ca="1">SQRT(Inputs!$B$38)*H162+SQRT(1-Inputs!$B$38)*_xlfn.NORM.S.INV(RAND())</f>
        <v>-1.870620793940885</v>
      </c>
      <c r="AP162" s="24">
        <f ca="1">SQRT(Inputs!$B$38)*I162+SQRT(1-Inputs!$B$38)*_xlfn.NORM.S.INV(RAND())</f>
        <v>-0.20402179579641755</v>
      </c>
      <c r="AQ162" s="24">
        <f ca="1">SQRT(Inputs!$B$38)*J162+SQRT(1-Inputs!$B$38)*_xlfn.NORM.S.INV(RAND())</f>
        <v>-0.46412808410299611</v>
      </c>
      <c r="AR162" s="24">
        <f ca="1">SQRT(Inputs!$B$38)*K162+SQRT(1-Inputs!$B$38)*_xlfn.NORM.S.INV(RAND())</f>
        <v>-1.0534803985651418</v>
      </c>
      <c r="AS162" s="24">
        <f ca="1">SQRT(Inputs!$B$38)*L162+SQRT(1-Inputs!$B$38)*_xlfn.NORM.S.INV(RAND())</f>
        <v>-0.59677980091205352</v>
      </c>
      <c r="AT162" s="24">
        <f ca="1">SQRT(Inputs!$B$38)*M162+SQRT(1-Inputs!$B$38)*_xlfn.NORM.S.INV(RAND())</f>
        <v>1.1607928170950705</v>
      </c>
      <c r="AU162" s="15">
        <f ca="1">Inputs!$B$6*EXP($B$8-0.5*C$5^2+C$5*N162)</f>
        <v>6198.0801274504884</v>
      </c>
      <c r="AV162" s="15">
        <f t="shared" ca="1" si="73"/>
        <v>6536.4763187149665</v>
      </c>
      <c r="AW162" s="15">
        <f t="shared" ca="1" si="74"/>
        <v>8778.8664855080715</v>
      </c>
      <c r="AX162" s="15">
        <f t="shared" ca="1" si="75"/>
        <v>9351.9295179961973</v>
      </c>
      <c r="AY162" s="15">
        <f t="shared" ca="1" si="76"/>
        <v>10156.592540747064</v>
      </c>
      <c r="AZ162" s="15">
        <f t="shared" ca="1" si="77"/>
        <v>11355.593143128008</v>
      </c>
      <c r="BA162" s="15">
        <f t="shared" ca="1" si="78"/>
        <v>12087.628491534706</v>
      </c>
      <c r="BB162" s="15">
        <f t="shared" ca="1" si="79"/>
        <v>13740.309754626975</v>
      </c>
      <c r="BC162" s="15">
        <f t="shared" ca="1" si="80"/>
        <v>15836.707522557193</v>
      </c>
      <c r="BD162" s="15">
        <f t="shared" ca="1" si="81"/>
        <v>19028.996054117033</v>
      </c>
      <c r="BE162" s="15">
        <f t="shared" ca="1" si="82"/>
        <v>26692.412133670532</v>
      </c>
      <c r="BF162" s="15">
        <f ca="1">Inputs!$B$13*EXP($B$9-0.5*C$6^2+C$6*Y162)</f>
        <v>12949.128155898818</v>
      </c>
      <c r="BG162" s="15">
        <f t="shared" ca="1" si="83"/>
        <v>15707.9969860042</v>
      </c>
      <c r="BH162" s="15">
        <f t="shared" ca="1" si="84"/>
        <v>20722.938345020691</v>
      </c>
      <c r="BI162" s="15">
        <f t="shared" ca="1" si="85"/>
        <v>28375.503358714639</v>
      </c>
      <c r="BJ162" s="15">
        <f t="shared" ca="1" si="86"/>
        <v>34265.311183924387</v>
      </c>
      <c r="BK162" s="15">
        <f t="shared" ca="1" si="87"/>
        <v>33552.478305998404</v>
      </c>
      <c r="BL162" s="15">
        <f t="shared" ca="1" si="88"/>
        <v>35330.015077205018</v>
      </c>
      <c r="BM162" s="15">
        <f t="shared" ca="1" si="89"/>
        <v>49858.173283363751</v>
      </c>
      <c r="BN162" s="15">
        <f t="shared" ca="1" si="90"/>
        <v>51745.989645799345</v>
      </c>
      <c r="BO162" s="15">
        <f t="shared" ca="1" si="91"/>
        <v>74042.508625383023</v>
      </c>
      <c r="BP162" s="15">
        <f t="shared" ca="1" si="92"/>
        <v>90109.970402760096</v>
      </c>
      <c r="BQ162" s="15">
        <f ca="1">Inputs!$B$20*EXP($B$10-0.5*C$7^2+C$7*AJ162)</f>
        <v>6523.8730159606976</v>
      </c>
      <c r="BR162" s="15">
        <f t="shared" ca="1" si="93"/>
        <v>6311.6934217191565</v>
      </c>
      <c r="BS162" s="15">
        <f t="shared" ca="1" si="94"/>
        <v>11279.711792031127</v>
      </c>
      <c r="BT162" s="15">
        <f t="shared" ca="1" si="95"/>
        <v>14380.122372850259</v>
      </c>
      <c r="BU162" s="15">
        <f t="shared" ca="1" si="96"/>
        <v>14279.483888807483</v>
      </c>
      <c r="BV162" s="15">
        <f t="shared" ca="1" si="97"/>
        <v>13034.582104415482</v>
      </c>
      <c r="BW162" s="15">
        <f t="shared" ca="1" si="98"/>
        <v>17420.318919628655</v>
      </c>
      <c r="BX162" s="15">
        <f t="shared" ca="1" si="99"/>
        <v>22200.320315010496</v>
      </c>
      <c r="BY162" s="15">
        <f t="shared" ca="1" si="100"/>
        <v>25428.163238341465</v>
      </c>
      <c r="BZ162" s="15">
        <f t="shared" ca="1" si="101"/>
        <v>31972.036175870351</v>
      </c>
      <c r="CA162" s="15">
        <f t="shared" ca="1" si="102"/>
        <v>55199.655729183891</v>
      </c>
      <c r="CB162" s="15">
        <f ca="1">(AU162*DCF!C$10-DCF!C$5*MAX(AU162*DCF!C$10,0)-MAX(AU162-Inputs!$B$6,0)/Inputs!$B$10)*DCF!C$6</f>
        <v>1034.262539070696</v>
      </c>
      <c r="CC162" s="15">
        <f ca="1">(AV162*DCF!D$10-DCF!D$5*MAX(AV162*DCF!D$10,0)-MAX(AV162-AU162,0)/Inputs!$B$10)*DCF!D$6</f>
        <v>1510.7127647309399</v>
      </c>
      <c r="CD162" s="15">
        <f ca="1">(AW162*DCF!E$10-DCF!E$5*MAX(AW162*DCF!E$10,0)-MAX(AW162-AV162,0)/Inputs!$B$10)*DCF!E$6</f>
        <v>1521.821397010985</v>
      </c>
      <c r="CE162" s="15">
        <f ca="1">(AX162*DCF!F$10-DCF!F$5*MAX(AX162*DCF!F$10,0)-MAX(AX162-AW162,0)/Inputs!$B$10)*DCF!F$6</f>
        <v>1922.2711006034308</v>
      </c>
      <c r="CF162" s="15">
        <f ca="1">(AY162*DCF!G$10-DCF!G$5*MAX(AY162*DCF!G$10,0)-MAX(AY162-AX162,0)/Inputs!$B$10)*DCF!G$6</f>
        <v>1937.9926495364077</v>
      </c>
      <c r="CG162" s="15">
        <f ca="1">(AZ162*DCF!H$10-DCF!H$5*MAX(AZ162*DCF!H$10,0)-MAX(AZ162-AY162,0)/Inputs!$B$10)*DCF!H$6</f>
        <v>1991.7925020194452</v>
      </c>
      <c r="CH162" s="15">
        <f ca="1">(BA162*DCF!I$10-DCF!I$5*MAX(BA162*DCF!I$10,0)-MAX(BA162-AZ162,0)/Inputs!$B$10)*DCF!I$6</f>
        <v>2087.8893220312953</v>
      </c>
      <c r="CI162" s="15">
        <f ca="1">(BB162*DCF!J$10-DCF!J$5*MAX(BB162*DCF!J$10,0)-MAX(BB162-BA162,0)/Inputs!$B$10)*DCF!J$6</f>
        <v>2107.4324244488921</v>
      </c>
      <c r="CJ162" s="15">
        <f ca="1">(BC162*DCF!K$10-DCF!K$5*MAX(BC162*DCF!K$10,0)-MAX(BC162-BB162,0)/Inputs!$B$10)*DCF!K$6</f>
        <v>2255.9917976735483</v>
      </c>
      <c r="CK162" s="15">
        <f ca="1">(BD162*DCF!L$10-DCF!L$5*MAX(BD162*DCF!L$10,0)-MAX(BD162-BC162,0)/Inputs!$B$10)*DCF!L$6</f>
        <v>2457.1198649401031</v>
      </c>
      <c r="CL162" s="15">
        <f ca="1">(BE162*DCF!M$10-DCF!M$5*MAX(BE162*DCF!M$10,0)-MAX(BE162-BD162,0)/Inputs!$B$10)*DCF!M$6</f>
        <v>2851.167659369919</v>
      </c>
      <c r="CM162" s="15">
        <f ca="1">(BF162*DCF!C$28-DCF!C$5*MAX(BF162*DCF!C$28,0)-MAX(BF162-Inputs!$B$13,0)/Inputs!$B$17)*DCF!C$6</f>
        <v>3591.2203639120949</v>
      </c>
      <c r="CN162" s="15">
        <f ca="1">(BG162*DCF!D$28-DCF!D$5*MAX(BG162*DCF!D$28,0)-MAX(BG162-BF162,0)/Inputs!$B$17)*DCF!D$6</f>
        <v>4037.7741840843914</v>
      </c>
      <c r="CO162" s="15">
        <f ca="1">(BH162*DCF!E$28-DCF!E$5*MAX(BH162*DCF!E$28,0)-MAX(BH162-BG162,0)/Inputs!$B$17)*DCF!E$6</f>
        <v>4880.729228853279</v>
      </c>
      <c r="CP162" s="15">
        <f ca="1">(BI162*DCF!F$28-DCF!F$5*MAX(BI162*DCF!F$28,0)-MAX(BI162-BH162,0)/Inputs!$B$17)*DCF!F$6</f>
        <v>6309.9313078992409</v>
      </c>
      <c r="CQ162" s="15">
        <f ca="1">(BJ162*DCF!G$28-DCF!G$5*MAX(BJ162*DCF!G$28,0)-MAX(BJ162-BI162,0)/Inputs!$B$17)*DCF!G$6</f>
        <v>7899.7874648325896</v>
      </c>
      <c r="CR162" s="15">
        <f ca="1">(BK162*DCF!H$28-DCF!H$5*MAX(BK162*DCF!H$28,0)-MAX(BK162-BJ162,0)/Inputs!$B$17)*DCF!H$6</f>
        <v>8297.8980604465287</v>
      </c>
      <c r="CS162" s="15">
        <f ca="1">(BL162*DCF!I$28-DCF!I$5*MAX(BL162*DCF!I$28,0)-MAX(BL162-BK162,0)/Inputs!$B$17)*DCF!I$6</f>
        <v>8052.8293251035657</v>
      </c>
      <c r="CT162" s="15">
        <f ca="1">(BM162*DCF!J$28-DCF!J$5*MAX(BM162*DCF!J$28,0)-MAX(BM162-BL162,0)/Inputs!$B$17)*DCF!J$6</f>
        <v>9196.1965894278637</v>
      </c>
      <c r="CU162" s="15">
        <f ca="1">(BN162*DCF!K$28-DCF!K$5*MAX(BN162*DCF!K$28,0)-MAX(BN162-BM162,0)/Inputs!$B$17)*DCF!K$6</f>
        <v>10696.653029254472</v>
      </c>
      <c r="CV162" s="15">
        <f ca="1">(BO162*DCF!L$28-DCF!L$5*MAX(BO162*DCF!L$28,0)-MAX(BO162-BN162,0)/Inputs!$B$17)*DCF!L$6</f>
        <v>12250.14631199547</v>
      </c>
      <c r="CW162" s="15">
        <f ca="1">(BP162*DCF!M$28-DCF!M$5*MAX(BP162*DCF!M$28,0)-MAX(BP162-BO162,0)/Inputs!$B$17)*DCF!M$6</f>
        <v>15274.741840442837</v>
      </c>
      <c r="CX162" s="15">
        <f ca="1">(BQ162*DCF!C$46-DCF!C$5*MAX(BQ162*DCF!C$46,0)-MAX(BQ162-Inputs!$B$20,0)/Inputs!$B$24)*DCF!C$6</f>
        <v>-3041.4824590951716</v>
      </c>
      <c r="CY162" s="15">
        <f ca="1">(BR162*DCF!D$46-DCF!D$5*MAX(BR162*DCF!D$46,0)-MAX(BR162-BQ162,0)/Inputs!$B$24)*DCF!D$6</f>
        <v>-1077.258876494157</v>
      </c>
      <c r="CZ162" s="15">
        <f ca="1">(BS162*DCF!E$46-DCF!E$5*MAX(BS162*DCF!E$46,0)-MAX(BS162-BR162,0)/Inputs!$B$24)*DCF!E$6</f>
        <v>-3292.1016330538573</v>
      </c>
      <c r="DA162" s="15">
        <f ca="1">(BT162*DCF!F$46-DCF!F$5*MAX(BT162*DCF!F$46,0)-MAX(BT162-BS162,0)/Inputs!$B$24)*DCF!F$6</f>
        <v>-2176.2089331913867</v>
      </c>
      <c r="DB162" s="15">
        <f ca="1">(BU162*DCF!G$46-DCF!G$5*MAX(BU162*DCF!G$46,0)-MAX(BU162-BT162,0)/Inputs!$B$24)*DCF!G$6</f>
        <v>-480.33362520418393</v>
      </c>
      <c r="DC162" s="15">
        <f ca="1">(BV162*DCF!H$46-DCF!H$5*MAX(BV162*DCF!H$46,0)-MAX(BV162-BU162,0)/Inputs!$B$24)*DCF!H$6</f>
        <v>0</v>
      </c>
      <c r="DD162" s="15">
        <f ca="1">(BW162*DCF!I$46-DCF!I$5*MAX(BW162*DCF!I$46,0)-MAX(BW162-BV162,0)/Inputs!$B$24)*DCF!I$6</f>
        <v>-856.6463579532649</v>
      </c>
      <c r="DE162" s="15">
        <f ca="1">(BX162*DCF!J$46-DCF!J$5*MAX(BX162*DCF!J$46,0)-MAX(BX162-BW162,0)/Inputs!$B$24)*DCF!J$6</f>
        <v>-336.3362479416096</v>
      </c>
      <c r="DF162" s="15">
        <f ca="1">(BY162*DCF!K$46-DCF!K$5*MAX(BY162*DCF!K$46,0)-MAX(BY162-BX162,0)/Inputs!$B$24)*DCF!K$6</f>
        <v>661.80592253088571</v>
      </c>
      <c r="DG162" s="15">
        <f ca="1">(BZ162*DCF!L$46-DCF!L$5*MAX(BZ162*DCF!L$46,0)-MAX(BZ162-BY162,0)/Inputs!$B$24)*DCF!L$6</f>
        <v>729.17895476572278</v>
      </c>
      <c r="DH162" s="15">
        <f ca="1">(CA162*DCF!M$46-DCF!M$5*MAX(CA162*DCF!M$46,0)-MAX(CA162-BZ162,0)/Inputs!$B$24)*DCF!M$6</f>
        <v>-528.44152477160276</v>
      </c>
      <c r="DI162" s="15">
        <f ca="1">SUM(CB162:CL162)+BE162*DCF!M$10*(1+Inputs!$B$30)*(1-Inputs!$B$33)*(1-Inputs!$B$30/Inputs!$B$31)/(Inputs!$B$29-Inputs!$B$30)*DCF!M$6</f>
        <v>95963.789960049995</v>
      </c>
      <c r="DJ162" s="15">
        <f ca="1">SUM(CM162:CW162)+BP162*DCF!M$28*(1+Inputs!$B$30)*(1-Inputs!$B$33)*(1-Inputs!$B$30/Inputs!$B$31)/(Inputs!$B$29-Inputs!$B$30)*DCF!M$6</f>
        <v>424857.5599887612</v>
      </c>
      <c r="DK162" s="15">
        <f ca="1">SUM(CX162:DH162)+CA162*DCF!M$46*(1+Inputs!$B$30)*(1-Inputs!$B$33)*(1-Inputs!$B$30/Inputs!$B$31)/(Inputs!$B$29-Inputs!$B$30)*DCF!M$6</f>
        <v>74947.38179414632</v>
      </c>
      <c r="DM162" s="15">
        <f ca="1">DI162+DJ162+DK162+Inputs!$B$34+Inputs!$B$36-Inputs!$B$35</f>
        <v>672619.73174295761</v>
      </c>
    </row>
    <row r="163" spans="1:117" x14ac:dyDescent="0.75">
      <c r="A163" s="11">
        <v>150</v>
      </c>
      <c r="C163" s="24">
        <f t="shared" ca="1" si="104"/>
        <v>-0.80086932956290113</v>
      </c>
      <c r="D163" s="24">
        <f t="shared" ca="1" si="104"/>
        <v>1.7872786470976909</v>
      </c>
      <c r="E163" s="24">
        <f t="shared" ca="1" si="104"/>
        <v>-1.3399335026006487</v>
      </c>
      <c r="F163" s="24">
        <f t="shared" ca="1" si="104"/>
        <v>-0.71493561773548331</v>
      </c>
      <c r="G163" s="24">
        <f t="shared" ca="1" si="104"/>
        <v>-1.4831164913269819</v>
      </c>
      <c r="H163" s="24">
        <f t="shared" ca="1" si="104"/>
        <v>0.31374147348941084</v>
      </c>
      <c r="I163" s="24">
        <f t="shared" ca="1" si="104"/>
        <v>-0.49880263093635757</v>
      </c>
      <c r="J163" s="24">
        <f t="shared" ca="1" si="104"/>
        <v>-1.8379618144890191</v>
      </c>
      <c r="K163" s="24">
        <f t="shared" ca="1" si="104"/>
        <v>-1.0400852776702321</v>
      </c>
      <c r="L163" s="24">
        <f t="shared" ca="1" si="104"/>
        <v>2.5127613816561971</v>
      </c>
      <c r="M163" s="24">
        <f t="shared" ca="1" si="104"/>
        <v>0.13714802566746351</v>
      </c>
      <c r="N163" s="24">
        <f ca="1">SQRT(Inputs!$B$38)*C163+SQRT(1-Inputs!$B$38)*_xlfn.NORM.S.INV(RAND())</f>
        <v>0.17213956551195364</v>
      </c>
      <c r="O163" s="24">
        <f ca="1">SQRT(Inputs!$B$38)*D163+SQRT(1-Inputs!$B$38)*_xlfn.NORM.S.INV(RAND())</f>
        <v>2.0462133108662881</v>
      </c>
      <c r="P163" s="24">
        <f ca="1">SQRT(Inputs!$B$38)*E163+SQRT(1-Inputs!$B$38)*_xlfn.NORM.S.INV(RAND())</f>
        <v>-0.87454761783115609</v>
      </c>
      <c r="Q163" s="24">
        <f ca="1">SQRT(Inputs!$B$38)*F163+SQRT(1-Inputs!$B$38)*_xlfn.NORM.S.INV(RAND())</f>
        <v>-0.33983408229787959</v>
      </c>
      <c r="R163" s="24">
        <f ca="1">SQRT(Inputs!$B$38)*G163+SQRT(1-Inputs!$B$38)*_xlfn.NORM.S.INV(RAND())</f>
        <v>-0.97046374537726965</v>
      </c>
      <c r="S163" s="24">
        <f ca="1">SQRT(Inputs!$B$38)*H163+SQRT(1-Inputs!$B$38)*_xlfn.NORM.S.INV(RAND())</f>
        <v>0.53065320553479622</v>
      </c>
      <c r="T163" s="24">
        <f ca="1">SQRT(Inputs!$B$38)*I163+SQRT(1-Inputs!$B$38)*_xlfn.NORM.S.INV(RAND())</f>
        <v>-0.53531307938889849</v>
      </c>
      <c r="U163" s="24">
        <f ca="1">SQRT(Inputs!$B$38)*J163+SQRT(1-Inputs!$B$38)*_xlfn.NORM.S.INV(RAND())</f>
        <v>-1.7750276832583176</v>
      </c>
      <c r="V163" s="24">
        <f ca="1">SQRT(Inputs!$B$38)*K163+SQRT(1-Inputs!$B$38)*_xlfn.NORM.S.INV(RAND())</f>
        <v>0.59081293382968558</v>
      </c>
      <c r="W163" s="24">
        <f ca="1">SQRT(Inputs!$B$38)*L163+SQRT(1-Inputs!$B$38)*_xlfn.NORM.S.INV(RAND())</f>
        <v>2.0471716530742055</v>
      </c>
      <c r="X163" s="24">
        <f ca="1">SQRT(Inputs!$B$38)*M163+SQRT(1-Inputs!$B$38)*_xlfn.NORM.S.INV(RAND())</f>
        <v>-0.13322934664512293</v>
      </c>
      <c r="Y163" s="24">
        <f ca="1">SQRT(Inputs!$B$38)*C163+SQRT(1-Inputs!$B$38)*_xlfn.NORM.S.INV(RAND())</f>
        <v>0.72189359128076691</v>
      </c>
      <c r="Z163" s="24">
        <f ca="1">SQRT(Inputs!$B$38)*D163+SQRT(1-Inputs!$B$38)*_xlfn.NORM.S.INV(RAND())</f>
        <v>1.1507411100704645</v>
      </c>
      <c r="AA163" s="24">
        <f ca="1">SQRT(Inputs!$B$38)*E163+SQRT(1-Inputs!$B$38)*_xlfn.NORM.S.INV(RAND())</f>
        <v>-0.30832725826070484</v>
      </c>
      <c r="AB163" s="24">
        <f ca="1">SQRT(Inputs!$B$38)*F163+SQRT(1-Inputs!$B$38)*_xlfn.NORM.S.INV(RAND())</f>
        <v>0.99419561138300983</v>
      </c>
      <c r="AC163" s="24">
        <f ca="1">SQRT(Inputs!$B$38)*G163+SQRT(1-Inputs!$B$38)*_xlfn.NORM.S.INV(RAND())</f>
        <v>-0.50216982172484759</v>
      </c>
      <c r="AD163" s="24">
        <f ca="1">SQRT(Inputs!$B$38)*H163+SQRT(1-Inputs!$B$38)*_xlfn.NORM.S.INV(RAND())</f>
        <v>-0.14748569290345012</v>
      </c>
      <c r="AE163" s="24">
        <f ca="1">SQRT(Inputs!$B$38)*I163+SQRT(1-Inputs!$B$38)*_xlfn.NORM.S.INV(RAND())</f>
        <v>-0.87163690326894083</v>
      </c>
      <c r="AF163" s="24">
        <f ca="1">SQRT(Inputs!$B$38)*J163+SQRT(1-Inputs!$B$38)*_xlfn.NORM.S.INV(RAND())</f>
        <v>-0.91267662034019437</v>
      </c>
      <c r="AG163" s="24">
        <f ca="1">SQRT(Inputs!$B$38)*K163+SQRT(1-Inputs!$B$38)*_xlfn.NORM.S.INV(RAND())</f>
        <v>-0.97281390357423891</v>
      </c>
      <c r="AH163" s="24">
        <f ca="1">SQRT(Inputs!$B$38)*L163+SQRT(1-Inputs!$B$38)*_xlfn.NORM.S.INV(RAND())</f>
        <v>1.664223569804957</v>
      </c>
      <c r="AI163" s="24">
        <f ca="1">SQRT(Inputs!$B$38)*M163+SQRT(1-Inputs!$B$38)*_xlfn.NORM.S.INV(RAND())</f>
        <v>0.69729953337303408</v>
      </c>
      <c r="AJ163" s="24">
        <f ca="1">SQRT(Inputs!$B$38)*C163+SQRT(1-Inputs!$B$38)*_xlfn.NORM.S.INV(RAND())</f>
        <v>0.52022488830527525</v>
      </c>
      <c r="AK163" s="24">
        <f ca="1">SQRT(Inputs!$B$38)*D163+SQRT(1-Inputs!$B$38)*_xlfn.NORM.S.INV(RAND())</f>
        <v>7.7145857302670096E-2</v>
      </c>
      <c r="AL163" s="24">
        <f ca="1">SQRT(Inputs!$B$38)*E163+SQRT(1-Inputs!$B$38)*_xlfn.NORM.S.INV(RAND())</f>
        <v>-2.146216240233684</v>
      </c>
      <c r="AM163" s="24">
        <f ca="1">SQRT(Inputs!$B$38)*F163+SQRT(1-Inputs!$B$38)*_xlfn.NORM.S.INV(RAND())</f>
        <v>-0.57201399638171868</v>
      </c>
      <c r="AN163" s="24">
        <f ca="1">SQRT(Inputs!$B$38)*G163+SQRT(1-Inputs!$B$38)*_xlfn.NORM.S.INV(RAND())</f>
        <v>-1.4567860146870362</v>
      </c>
      <c r="AO163" s="24">
        <f ca="1">SQRT(Inputs!$B$38)*H163+SQRT(1-Inputs!$B$38)*_xlfn.NORM.S.INV(RAND())</f>
        <v>-0.87004062607291355</v>
      </c>
      <c r="AP163" s="24">
        <f ca="1">SQRT(Inputs!$B$38)*I163+SQRT(1-Inputs!$B$38)*_xlfn.NORM.S.INV(RAND())</f>
        <v>0.92715420640908264</v>
      </c>
      <c r="AQ163" s="24">
        <f ca="1">SQRT(Inputs!$B$38)*J163+SQRT(1-Inputs!$B$38)*_xlfn.NORM.S.INV(RAND())</f>
        <v>-1.5269667115222507</v>
      </c>
      <c r="AR163" s="24">
        <f ca="1">SQRT(Inputs!$B$38)*K163+SQRT(1-Inputs!$B$38)*_xlfn.NORM.S.INV(RAND())</f>
        <v>-0.10187794620901064</v>
      </c>
      <c r="AS163" s="24">
        <f ca="1">SQRT(Inputs!$B$38)*L163+SQRT(1-Inputs!$B$38)*_xlfn.NORM.S.INV(RAND())</f>
        <v>0.60726475450406425</v>
      </c>
      <c r="AT163" s="24">
        <f ca="1">SQRT(Inputs!$B$38)*M163+SQRT(1-Inputs!$B$38)*_xlfn.NORM.S.INV(RAND())</f>
        <v>-0.13780518710519804</v>
      </c>
      <c r="AU163" s="15">
        <f ca="1">Inputs!$B$6*EXP($B$8-0.5*C$5^2+C$5*N163)</f>
        <v>5102.4555184136034</v>
      </c>
      <c r="AV163" s="15">
        <f t="shared" ca="1" si="73"/>
        <v>8391.0329094758781</v>
      </c>
      <c r="AW163" s="15">
        <f t="shared" ca="1" si="74"/>
        <v>9092.9487222211974</v>
      </c>
      <c r="AX163" s="15">
        <f t="shared" ca="1" si="75"/>
        <v>10640.109381009783</v>
      </c>
      <c r="AY163" s="15">
        <f t="shared" ca="1" si="76"/>
        <v>11609.97536102732</v>
      </c>
      <c r="AZ163" s="15">
        <f t="shared" ca="1" si="77"/>
        <v>15053.77576218873</v>
      </c>
      <c r="BA163" s="15">
        <f t="shared" ca="1" si="78"/>
        <v>17418.248092323163</v>
      </c>
      <c r="BB163" s="15">
        <f t="shared" ca="1" si="79"/>
        <v>17850.867312760507</v>
      </c>
      <c r="BC163" s="15">
        <f t="shared" ca="1" si="80"/>
        <v>23145.868085167574</v>
      </c>
      <c r="BD163" s="15">
        <f t="shared" ca="1" si="81"/>
        <v>34340.083758516594</v>
      </c>
      <c r="BE163" s="15">
        <f t="shared" ca="1" si="82"/>
        <v>41571.839322985084</v>
      </c>
      <c r="BF163" s="15">
        <f ca="1">Inputs!$B$13*EXP($B$9-0.5*C$6^2+C$6*Y163)</f>
        <v>15959.075900066273</v>
      </c>
      <c r="BG163" s="15">
        <f t="shared" ca="1" si="83"/>
        <v>23938.289378587291</v>
      </c>
      <c r="BH163" s="15">
        <f t="shared" ca="1" si="84"/>
        <v>27790.082724977547</v>
      </c>
      <c r="BI163" s="15">
        <f t="shared" ca="1" si="85"/>
        <v>39644.505244608554</v>
      </c>
      <c r="BJ163" s="15">
        <f t="shared" ca="1" si="86"/>
        <v>45207.840076432876</v>
      </c>
      <c r="BK163" s="15">
        <f t="shared" ca="1" si="87"/>
        <v>54381.09129748126</v>
      </c>
      <c r="BL163" s="15">
        <f t="shared" ca="1" si="88"/>
        <v>59665.581549954222</v>
      </c>
      <c r="BM163" s="15">
        <f t="shared" ca="1" si="89"/>
        <v>65480.484160317799</v>
      </c>
      <c r="BN163" s="15">
        <f t="shared" ca="1" si="90"/>
        <v>71671.021561970643</v>
      </c>
      <c r="BO163" s="15">
        <f t="shared" ca="1" si="91"/>
        <v>107004.72758055458</v>
      </c>
      <c r="BP163" s="15">
        <f t="shared" ca="1" si="92"/>
        <v>142529.52420745423</v>
      </c>
      <c r="BQ163" s="15">
        <f ca="1">Inputs!$B$20*EXP($B$10-0.5*C$7^2+C$7*AJ163)</f>
        <v>5158.718358898007</v>
      </c>
      <c r="BR163" s="15">
        <f t="shared" ca="1" si="93"/>
        <v>7173.3277577839226</v>
      </c>
      <c r="BS163" s="15">
        <f t="shared" ca="1" si="94"/>
        <v>5303.3432134769337</v>
      </c>
      <c r="BT163" s="15">
        <f t="shared" ca="1" si="95"/>
        <v>6293.2690101960588</v>
      </c>
      <c r="BU163" s="15">
        <f t="shared" ca="1" si="96"/>
        <v>6130.7536470811992</v>
      </c>
      <c r="BV163" s="15">
        <f t="shared" ca="1" si="97"/>
        <v>7011.3420016813088</v>
      </c>
      <c r="BW163" s="15">
        <f t="shared" ca="1" si="98"/>
        <v>11905.172357884541</v>
      </c>
      <c r="BX163" s="15">
        <f t="shared" ca="1" si="99"/>
        <v>12260.353300526382</v>
      </c>
      <c r="BY163" s="15">
        <f t="shared" ca="1" si="100"/>
        <v>16847.233400509645</v>
      </c>
      <c r="BZ163" s="15">
        <f t="shared" ca="1" si="101"/>
        <v>26430.9287251112</v>
      </c>
      <c r="CA163" s="15">
        <f t="shared" ca="1" si="102"/>
        <v>36229.294850045932</v>
      </c>
      <c r="CB163" s="15">
        <f ca="1">(AU163*DCF!C$10-DCF!C$5*MAX(AU163*DCF!C$10,0)-MAX(AU163-Inputs!$B$6,0)/Inputs!$B$10)*DCF!C$6</f>
        <v>1042.0745378181609</v>
      </c>
      <c r="CC163" s="15">
        <f ca="1">(AV163*DCF!D$10-DCF!D$5*MAX(AV163*DCF!D$10,0)-MAX(AV163-AU163,0)/Inputs!$B$10)*DCF!D$6</f>
        <v>1243.4238956767852</v>
      </c>
      <c r="CD163" s="15">
        <f ca="1">(AW163*DCF!E$10-DCF!E$5*MAX(AW163*DCF!E$10,0)-MAX(AW163-AV163,0)/Inputs!$B$10)*DCF!E$6</f>
        <v>1941.3166038581717</v>
      </c>
      <c r="CE163" s="15">
        <f ca="1">(AX163*DCF!F$10-DCF!F$5*MAX(AX163*DCF!F$10,0)-MAX(AX163-AW163,0)/Inputs!$B$10)*DCF!F$6</f>
        <v>2000.7931464280873</v>
      </c>
      <c r="CF163" s="15">
        <f ca="1">(AY163*DCF!G$10-DCF!G$5*MAX(AY163*DCF!G$10,0)-MAX(AY163-AX163,0)/Inputs!$B$10)*DCF!G$6</f>
        <v>2205.6925622927261</v>
      </c>
      <c r="CG163" s="15">
        <f ca="1">(AZ163*DCF!H$10-DCF!H$5*MAX(AZ163*DCF!H$10,0)-MAX(AZ163-AY163,0)/Inputs!$B$10)*DCF!H$6</f>
        <v>2311.1928625185669</v>
      </c>
      <c r="CH163" s="15">
        <f ca="1">(BA163*DCF!I$10-DCF!I$5*MAX(BA163*DCF!I$10,0)-MAX(BA163-AZ163,0)/Inputs!$B$10)*DCF!I$6</f>
        <v>2793.8222010750655</v>
      </c>
      <c r="CI163" s="15">
        <f ca="1">(BB163*DCF!J$10-DCF!J$5*MAX(BB163*DCF!J$10,0)-MAX(BB163-BA163,0)/Inputs!$B$10)*DCF!J$6</f>
        <v>2997.6939368071239</v>
      </c>
      <c r="CJ163" s="15">
        <f ca="1">(BC163*DCF!K$10-DCF!K$5*MAX(BC163*DCF!K$10,0)-MAX(BC163-BB163,0)/Inputs!$B$10)*DCF!K$6</f>
        <v>2984.893533516537</v>
      </c>
      <c r="CK163" s="15">
        <f ca="1">(BD163*DCF!L$10-DCF!L$5*MAX(BD163*DCF!L$10,0)-MAX(BD163-BC163,0)/Inputs!$B$10)*DCF!L$6</f>
        <v>3731.5443039760694</v>
      </c>
      <c r="CL163" s="15">
        <f ca="1">(BE163*DCF!M$10-DCF!M$5*MAX(BE163*DCF!M$10,0)-MAX(BE163-BD163,0)/Inputs!$B$10)*DCF!M$6</f>
        <v>5002.4137477653221</v>
      </c>
      <c r="CM163" s="15">
        <f ca="1">(BF163*DCF!C$28-DCF!C$5*MAX(BF163*DCF!C$28,0)-MAX(BF163-Inputs!$B$13,0)/Inputs!$B$17)*DCF!C$6</f>
        <v>3814.6986286576025</v>
      </c>
      <c r="CN163" s="15">
        <f ca="1">(BG163*DCF!D$28-DCF!D$5*MAX(BG163*DCF!D$28,0)-MAX(BG163-BF163,0)/Inputs!$B$17)*DCF!D$6</f>
        <v>5348.0462512611584</v>
      </c>
      <c r="CO163" s="15">
        <f ca="1">(BH163*DCF!E$28-DCF!E$5*MAX(BH163*DCF!E$28,0)-MAX(BH163-BG163,0)/Inputs!$B$17)*DCF!E$6</f>
        <v>7111.5108207732328</v>
      </c>
      <c r="CP163" s="15">
        <f ca="1">(BI163*DCF!F$28-DCF!F$5*MAX(BI163*DCF!F$28,0)-MAX(BI163-BH163,0)/Inputs!$B$17)*DCF!F$6</f>
        <v>8604.153910310406</v>
      </c>
      <c r="CQ163" s="15">
        <f ca="1">(BJ163*DCF!G$28-DCF!G$5*MAX(BJ163*DCF!G$28,0)-MAX(BJ163-BI163,0)/Inputs!$B$17)*DCF!G$6</f>
        <v>10793.81913904945</v>
      </c>
      <c r="CR163" s="15">
        <f ca="1">(BK163*DCF!H$28-DCF!H$5*MAX(BK163*DCF!H$28,0)-MAX(BK163-BJ163,0)/Inputs!$B$17)*DCF!H$6</f>
        <v>12023.778043916849</v>
      </c>
      <c r="CS163" s="15">
        <f ca="1">(BL163*DCF!I$28-DCF!I$5*MAX(BL163*DCF!I$28,0)-MAX(BL163-BK163,0)/Inputs!$B$17)*DCF!I$6</f>
        <v>13272.056352636157</v>
      </c>
      <c r="CT163" s="15">
        <f ca="1">(BM163*DCF!J$28-DCF!J$5*MAX(BM163*DCF!J$28,0)-MAX(BM163-BL163,0)/Inputs!$B$17)*DCF!J$6</f>
        <v>13836.575338124543</v>
      </c>
      <c r="CU163" s="15">
        <f ca="1">(BN163*DCF!K$28-DCF!K$5*MAX(BN163*DCF!K$28,0)-MAX(BN163-BM163,0)/Inputs!$B$17)*DCF!K$6</f>
        <v>14377.459671595725</v>
      </c>
      <c r="CV163" s="15">
        <f ca="1">(BO163*DCF!L$28-DCF!L$5*MAX(BO163*DCF!L$28,0)-MAX(BO163-BN163,0)/Inputs!$B$17)*DCF!L$6</f>
        <v>17351.621413576959</v>
      </c>
      <c r="CW163" s="15">
        <f ca="1">(BP163*DCF!M$28-DCF!M$5*MAX(BP163*DCF!M$28,0)-MAX(BP163-BO163,0)/Inputs!$B$17)*DCF!M$6</f>
        <v>23103.672996354813</v>
      </c>
      <c r="CX163" s="15">
        <f ca="1">(BQ163*DCF!C$46-DCF!C$5*MAX(BQ163*DCF!C$46,0)-MAX(BQ163-Inputs!$B$20,0)/Inputs!$B$24)*DCF!C$6</f>
        <v>-2095.6478237168635</v>
      </c>
      <c r="CY163" s="15">
        <f ca="1">(BR163*DCF!D$46-DCF!D$5*MAX(BR163*DCF!D$46,0)-MAX(BR163-BQ163,0)/Inputs!$B$24)*DCF!D$6</f>
        <v>-2083.93687181626</v>
      </c>
      <c r="CZ163" s="15">
        <f ca="1">(BS163*DCF!E$46-DCF!E$5*MAX(BS163*DCF!E$46,0)-MAX(BS163-BR163,0)/Inputs!$B$24)*DCF!E$6</f>
        <v>-627.12956880695651</v>
      </c>
      <c r="DA163" s="15">
        <f ca="1">(BT163*DCF!F$46-DCF!F$5*MAX(BT163*DCF!F$46,0)-MAX(BT163-BS163,0)/Inputs!$B$24)*DCF!F$6</f>
        <v>-818.77891493144352</v>
      </c>
      <c r="DB163" s="15">
        <f ca="1">(BU163*DCF!G$46-DCF!G$5*MAX(BU163*DCF!G$46,0)-MAX(BU163-BT163,0)/Inputs!$B$24)*DCF!G$6</f>
        <v>-206.22643979762304</v>
      </c>
      <c r="DC163" s="15">
        <f ca="1">(BV163*DCF!H$46-DCF!H$5*MAX(BV163*DCF!H$46,0)-MAX(BV163-BU163,0)/Inputs!$B$24)*DCF!H$6</f>
        <v>-273.63743573761838</v>
      </c>
      <c r="DD163" s="15">
        <f ca="1">(BW163*DCF!I$46-DCF!I$5*MAX(BW163*DCF!I$46,0)-MAX(BW163-BV163,0)/Inputs!$B$24)*DCF!I$6</f>
        <v>-1129.8748050568781</v>
      </c>
      <c r="DE163" s="15">
        <f ca="1">(BX163*DCF!J$46-DCF!J$5*MAX(BX163*DCF!J$46,0)-MAX(BX163-BW163,0)/Inputs!$B$24)*DCF!J$6</f>
        <v>420.09972391323618</v>
      </c>
      <c r="DF163" s="15">
        <f ca="1">(BY163*DCF!K$46-DCF!K$5*MAX(BY163*DCF!K$46,0)-MAX(BY163-BX163,0)/Inputs!$B$24)*DCF!K$6</f>
        <v>-161.29329814335151</v>
      </c>
      <c r="DG163" s="15">
        <f ca="1">(BZ163*DCF!L$46-DCF!L$5*MAX(BZ163*DCF!L$46,0)-MAX(BZ163-BY163,0)/Inputs!$B$24)*DCF!L$6</f>
        <v>-341.77416014912518</v>
      </c>
      <c r="DH163" s="15">
        <f ca="1">(CA163*DCF!M$46-DCF!M$5*MAX(CA163*DCF!M$46,0)-MAX(CA163-BZ163,0)/Inputs!$B$24)*DCF!M$6</f>
        <v>791.82532262357734</v>
      </c>
      <c r="DI163" s="15">
        <f ca="1">SUM(CB163:CL163)+BE163*DCF!M$10*(1+Inputs!$B$30)*(1-Inputs!$B$33)*(1-Inputs!$B$30/Inputs!$B$31)/(Inputs!$B$29-Inputs!$B$30)*DCF!M$6</f>
        <v>143949.83989826436</v>
      </c>
      <c r="DJ163" s="15">
        <f ca="1">SUM(CM163:CW163)+BP163*DCF!M$28*(1+Inputs!$B$30)*(1-Inputs!$B$33)*(1-Inputs!$B$30/Inputs!$B$31)/(Inputs!$B$29-Inputs!$B$30)*DCF!M$6</f>
        <v>658519.46006916813</v>
      </c>
      <c r="DK163" s="15">
        <f ca="1">SUM(CX163:DH163)+CA163*DCF!M$46*(1+Inputs!$B$30)*(1-Inputs!$B$33)*(1-Inputs!$B$30/Inputs!$B$31)/(Inputs!$B$29-Inputs!$B$30)*DCF!M$6</f>
        <v>49488.407200883608</v>
      </c>
      <c r="DM163" s="15">
        <f ca="1">DI163+DJ163+DK163+Inputs!$B$34+Inputs!$B$36-Inputs!$B$35</f>
        <v>928808.70716831612</v>
      </c>
    </row>
    <row r="164" spans="1:117" x14ac:dyDescent="0.75">
      <c r="A164" s="11">
        <v>151</v>
      </c>
      <c r="C164" s="24">
        <f t="shared" ref="C164:M173" ca="1" si="105">_xlfn.NORM.S.INV(RAND())</f>
        <v>-1.0562677923788146</v>
      </c>
      <c r="D164" s="24">
        <f t="shared" ca="1" si="105"/>
        <v>-0.27835738998562892</v>
      </c>
      <c r="E164" s="24">
        <f t="shared" ca="1" si="105"/>
        <v>0.13563276690560813</v>
      </c>
      <c r="F164" s="24">
        <f t="shared" ca="1" si="105"/>
        <v>1.3344700780006482</v>
      </c>
      <c r="G164" s="24">
        <f t="shared" ca="1" si="105"/>
        <v>0.56980580926574897</v>
      </c>
      <c r="H164" s="24">
        <f t="shared" ca="1" si="105"/>
        <v>-0.37764082381659353</v>
      </c>
      <c r="I164" s="24">
        <f t="shared" ca="1" si="105"/>
        <v>-1.3691288022703438</v>
      </c>
      <c r="J164" s="24">
        <f t="shared" ca="1" si="105"/>
        <v>0.16051188175268308</v>
      </c>
      <c r="K164" s="24">
        <f t="shared" ca="1" si="105"/>
        <v>1.1530268394896781</v>
      </c>
      <c r="L164" s="24">
        <f t="shared" ca="1" si="105"/>
        <v>-0.28050512189489679</v>
      </c>
      <c r="M164" s="24">
        <f t="shared" ca="1" si="105"/>
        <v>-0.89575400246998194</v>
      </c>
      <c r="N164" s="24">
        <f ca="1">SQRT(Inputs!$B$38)*C164+SQRT(1-Inputs!$B$38)*_xlfn.NORM.S.INV(RAND())</f>
        <v>-1.1495585567717683</v>
      </c>
      <c r="O164" s="24">
        <f ca="1">SQRT(Inputs!$B$38)*D164+SQRT(1-Inputs!$B$38)*_xlfn.NORM.S.INV(RAND())</f>
        <v>0.83380424018539379</v>
      </c>
      <c r="P164" s="24">
        <f ca="1">SQRT(Inputs!$B$38)*E164+SQRT(1-Inputs!$B$38)*_xlfn.NORM.S.INV(RAND())</f>
        <v>1.3896072880104721E-2</v>
      </c>
      <c r="Q164" s="24">
        <f ca="1">SQRT(Inputs!$B$38)*F164+SQRT(1-Inputs!$B$38)*_xlfn.NORM.S.INV(RAND())</f>
        <v>1.1314505094335934</v>
      </c>
      <c r="R164" s="24">
        <f ca="1">SQRT(Inputs!$B$38)*G164+SQRT(1-Inputs!$B$38)*_xlfn.NORM.S.INV(RAND())</f>
        <v>0.80416131570171379</v>
      </c>
      <c r="S164" s="24">
        <f ca="1">SQRT(Inputs!$B$38)*H164+SQRT(1-Inputs!$B$38)*_xlfn.NORM.S.INV(RAND())</f>
        <v>-1.7438101212918338</v>
      </c>
      <c r="T164" s="24">
        <f ca="1">SQRT(Inputs!$B$38)*I164+SQRT(1-Inputs!$B$38)*_xlfn.NORM.S.INV(RAND())</f>
        <v>-2.6662588008537615</v>
      </c>
      <c r="U164" s="24">
        <f ca="1">SQRT(Inputs!$B$38)*J164+SQRT(1-Inputs!$B$38)*_xlfn.NORM.S.INV(RAND())</f>
        <v>-0.51409559573558616</v>
      </c>
      <c r="V164" s="24">
        <f ca="1">SQRT(Inputs!$B$38)*K164+SQRT(1-Inputs!$B$38)*_xlfn.NORM.S.INV(RAND())</f>
        <v>-0.13314878730718682</v>
      </c>
      <c r="W164" s="24">
        <f ca="1">SQRT(Inputs!$B$38)*L164+SQRT(1-Inputs!$B$38)*_xlfn.NORM.S.INV(RAND())</f>
        <v>0.40105157438526762</v>
      </c>
      <c r="X164" s="24">
        <f ca="1">SQRT(Inputs!$B$38)*M164+SQRT(1-Inputs!$B$38)*_xlfn.NORM.S.INV(RAND())</f>
        <v>0.46748718393057431</v>
      </c>
      <c r="Y164" s="24">
        <f ca="1">SQRT(Inputs!$B$38)*C164+SQRT(1-Inputs!$B$38)*_xlfn.NORM.S.INV(RAND())</f>
        <v>6.125298076411323E-2</v>
      </c>
      <c r="Z164" s="24">
        <f ca="1">SQRT(Inputs!$B$38)*D164+SQRT(1-Inputs!$B$38)*_xlfn.NORM.S.INV(RAND())</f>
        <v>0.27478045446965138</v>
      </c>
      <c r="AA164" s="24">
        <f ca="1">SQRT(Inputs!$B$38)*E164+SQRT(1-Inputs!$B$38)*_xlfn.NORM.S.INV(RAND())</f>
        <v>-0.62520526411801025</v>
      </c>
      <c r="AB164" s="24">
        <f ca="1">SQRT(Inputs!$B$38)*F164+SQRT(1-Inputs!$B$38)*_xlfn.NORM.S.INV(RAND())</f>
        <v>1.1425422164642762</v>
      </c>
      <c r="AC164" s="24">
        <f ca="1">SQRT(Inputs!$B$38)*G164+SQRT(1-Inputs!$B$38)*_xlfn.NORM.S.INV(RAND())</f>
        <v>-0.66990745619684922</v>
      </c>
      <c r="AD164" s="24">
        <f ca="1">SQRT(Inputs!$B$38)*H164+SQRT(1-Inputs!$B$38)*_xlfn.NORM.S.INV(RAND())</f>
        <v>-0.72326815887429952</v>
      </c>
      <c r="AE164" s="24">
        <f ca="1">SQRT(Inputs!$B$38)*I164+SQRT(1-Inputs!$B$38)*_xlfn.NORM.S.INV(RAND())</f>
        <v>-0.95394748876256474</v>
      </c>
      <c r="AF164" s="24">
        <f ca="1">SQRT(Inputs!$B$38)*J164+SQRT(1-Inputs!$B$38)*_xlfn.NORM.S.INV(RAND())</f>
        <v>-0.32087981763274526</v>
      </c>
      <c r="AG164" s="24">
        <f ca="1">SQRT(Inputs!$B$38)*K164+SQRT(1-Inputs!$B$38)*_xlfn.NORM.S.INV(RAND())</f>
        <v>0.53435201835739254</v>
      </c>
      <c r="AH164" s="24">
        <f ca="1">SQRT(Inputs!$B$38)*L164+SQRT(1-Inputs!$B$38)*_xlfn.NORM.S.INV(RAND())</f>
        <v>-0.68933703140032943</v>
      </c>
      <c r="AI164" s="24">
        <f ca="1">SQRT(Inputs!$B$38)*M164+SQRT(1-Inputs!$B$38)*_xlfn.NORM.S.INV(RAND())</f>
        <v>5.2474258135027485E-2</v>
      </c>
      <c r="AJ164" s="24">
        <f ca="1">SQRT(Inputs!$B$38)*C164+SQRT(1-Inputs!$B$38)*_xlfn.NORM.S.INV(RAND())</f>
        <v>-0.94790865682620629</v>
      </c>
      <c r="AK164" s="24">
        <f ca="1">SQRT(Inputs!$B$38)*D164+SQRT(1-Inputs!$B$38)*_xlfn.NORM.S.INV(RAND())</f>
        <v>0.23041988615385389</v>
      </c>
      <c r="AL164" s="24">
        <f ca="1">SQRT(Inputs!$B$38)*E164+SQRT(1-Inputs!$B$38)*_xlfn.NORM.S.INV(RAND())</f>
        <v>-2.4060053112046662E-2</v>
      </c>
      <c r="AM164" s="24">
        <f ca="1">SQRT(Inputs!$B$38)*F164+SQRT(1-Inputs!$B$38)*_xlfn.NORM.S.INV(RAND())</f>
        <v>-0.48030329958224038</v>
      </c>
      <c r="AN164" s="24">
        <f ca="1">SQRT(Inputs!$B$38)*G164+SQRT(1-Inputs!$B$38)*_xlfn.NORM.S.INV(RAND())</f>
        <v>-0.27308188969336639</v>
      </c>
      <c r="AO164" s="24">
        <f ca="1">SQRT(Inputs!$B$38)*H164+SQRT(1-Inputs!$B$38)*_xlfn.NORM.S.INV(RAND())</f>
        <v>9.479916360087956E-2</v>
      </c>
      <c r="AP164" s="24">
        <f ca="1">SQRT(Inputs!$B$38)*I164+SQRT(1-Inputs!$B$38)*_xlfn.NORM.S.INV(RAND())</f>
        <v>0.46473142725745464</v>
      </c>
      <c r="AQ164" s="24">
        <f ca="1">SQRT(Inputs!$B$38)*J164+SQRT(1-Inputs!$B$38)*_xlfn.NORM.S.INV(RAND())</f>
        <v>-1.2324015549832552</v>
      </c>
      <c r="AR164" s="24">
        <f ca="1">SQRT(Inputs!$B$38)*K164+SQRT(1-Inputs!$B$38)*_xlfn.NORM.S.INV(RAND())</f>
        <v>1.309936483378638</v>
      </c>
      <c r="AS164" s="24">
        <f ca="1">SQRT(Inputs!$B$38)*L164+SQRT(1-Inputs!$B$38)*_xlfn.NORM.S.INV(RAND())</f>
        <v>3.1021377336959033E-2</v>
      </c>
      <c r="AT164" s="24">
        <f ca="1">SQRT(Inputs!$B$38)*M164+SQRT(1-Inputs!$B$38)*_xlfn.NORM.S.INV(RAND())</f>
        <v>-0.28762939175675917</v>
      </c>
      <c r="AU164" s="15">
        <f ca="1">Inputs!$B$6*EXP($B$8-0.5*C$5^2+C$5*N164)</f>
        <v>4119.6761601833823</v>
      </c>
      <c r="AV164" s="15">
        <f t="shared" ca="1" si="73"/>
        <v>5668.6633495751921</v>
      </c>
      <c r="AW164" s="15">
        <f t="shared" ca="1" si="74"/>
        <v>6924.8977770625415</v>
      </c>
      <c r="AX164" s="15">
        <f t="shared" ca="1" si="75"/>
        <v>9738.3008584182026</v>
      </c>
      <c r="AY164" s="15">
        <f t="shared" ca="1" si="76"/>
        <v>13073.082882053704</v>
      </c>
      <c r="AZ164" s="15">
        <f t="shared" ca="1" si="77"/>
        <v>13195.250534857074</v>
      </c>
      <c r="BA164" s="15">
        <f t="shared" ca="1" si="78"/>
        <v>12215.704540058332</v>
      </c>
      <c r="BB164" s="15">
        <f t="shared" ca="1" si="79"/>
        <v>14204.920611069427</v>
      </c>
      <c r="BC164" s="15">
        <f t="shared" ca="1" si="80"/>
        <v>17175.237499122031</v>
      </c>
      <c r="BD164" s="15">
        <f t="shared" ca="1" si="81"/>
        <v>21845.572328890194</v>
      </c>
      <c r="BE164" s="15">
        <f t="shared" ca="1" si="82"/>
        <v>27933.352837459555</v>
      </c>
      <c r="BF164" s="15">
        <f ca="1">Inputs!$B$13*EXP($B$9-0.5*C$6^2+C$6*Y164)</f>
        <v>13999.998383456405</v>
      </c>
      <c r="BG164" s="15">
        <f t="shared" ca="1" si="83"/>
        <v>17929.57929960285</v>
      </c>
      <c r="BH164" s="15">
        <f t="shared" ca="1" si="84"/>
        <v>19748.84957602738</v>
      </c>
      <c r="BI164" s="15">
        <f t="shared" ca="1" si="85"/>
        <v>28823.810771934928</v>
      </c>
      <c r="BJ164" s="15">
        <f t="shared" ca="1" si="86"/>
        <v>32083.48287639748</v>
      </c>
      <c r="BK164" s="15">
        <f t="shared" ca="1" si="87"/>
        <v>35683.856927975656</v>
      </c>
      <c r="BL164" s="15">
        <f t="shared" ca="1" si="88"/>
        <v>38736.041049378153</v>
      </c>
      <c r="BM164" s="15">
        <f t="shared" ca="1" si="89"/>
        <v>45754.253571815214</v>
      </c>
      <c r="BN164" s="15">
        <f t="shared" ca="1" si="90"/>
        <v>59993.225834630401</v>
      </c>
      <c r="BO164" s="15">
        <f t="shared" ca="1" si="91"/>
        <v>68131.50474967809</v>
      </c>
      <c r="BP164" s="15">
        <f t="shared" ca="1" si="92"/>
        <v>84357.144950905029</v>
      </c>
      <c r="BQ164" s="15">
        <f ca="1">Inputs!$B$20*EXP($B$10-0.5*C$7^2+C$7*AJ164)</f>
        <v>3064.7518880848252</v>
      </c>
      <c r="BR164" s="15">
        <f t="shared" ca="1" si="93"/>
        <v>4474.1880086661913</v>
      </c>
      <c r="BS164" s="15">
        <f t="shared" ca="1" si="94"/>
        <v>6084.7282250876488</v>
      </c>
      <c r="BT164" s="15">
        <f t="shared" ca="1" si="95"/>
        <v>7396.3302825343462</v>
      </c>
      <c r="BU164" s="15">
        <f t="shared" ca="1" si="96"/>
        <v>9594.9961334578657</v>
      </c>
      <c r="BV164" s="15">
        <f t="shared" ca="1" si="97"/>
        <v>13637.593023171061</v>
      </c>
      <c r="BW164" s="15">
        <f t="shared" ca="1" si="98"/>
        <v>20997.483052322536</v>
      </c>
      <c r="BX164" s="15">
        <f t="shared" ca="1" si="99"/>
        <v>22939.333541811455</v>
      </c>
      <c r="BY164" s="15">
        <f t="shared" ca="1" si="100"/>
        <v>41296.748513937724</v>
      </c>
      <c r="BZ164" s="15">
        <f t="shared" ca="1" si="101"/>
        <v>58276.513732703861</v>
      </c>
      <c r="CA164" s="15">
        <f t="shared" ca="1" si="102"/>
        <v>77781.876588562693</v>
      </c>
      <c r="CB164" s="15">
        <f ca="1">(AU164*DCF!C$10-DCF!C$5*MAX(AU164*DCF!C$10,0)-MAX(AU164-Inputs!$B$6,0)/Inputs!$B$10)*DCF!C$6</f>
        <v>1049.0819298137442</v>
      </c>
      <c r="CC164" s="15">
        <f ca="1">(AV164*DCF!D$10-DCF!D$5*MAX(AV164*DCF!D$10,0)-MAX(AV164-AU164,0)/Inputs!$B$10)*DCF!D$6</f>
        <v>1004.0183012668327</v>
      </c>
      <c r="CD164" s="15">
        <f ca="1">(AW164*DCF!E$10-DCF!E$5*MAX(AW164*DCF!E$10,0)-MAX(AW164-AV164,0)/Inputs!$B$10)*DCF!E$6</f>
        <v>1315.8926457838611</v>
      </c>
      <c r="CE164" s="15">
        <f ca="1">(AX164*DCF!F$10-DCF!F$5*MAX(AX164*DCF!F$10,0)-MAX(AX164-AW164,0)/Inputs!$B$10)*DCF!F$6</f>
        <v>1540.4561288387933</v>
      </c>
      <c r="CF164" s="15">
        <f ca="1">(AY164*DCF!G$10-DCF!G$5*MAX(AY164*DCF!G$10,0)-MAX(AY164-AX164,0)/Inputs!$B$10)*DCF!G$6</f>
        <v>2052.5732816460563</v>
      </c>
      <c r="CG164" s="15">
        <f ca="1">(AZ164*DCF!H$10-DCF!H$5*MAX(AZ164*DCF!H$10,0)-MAX(AZ164-AY164,0)/Inputs!$B$10)*DCF!H$6</f>
        <v>2540.1742991573997</v>
      </c>
      <c r="CH164" s="15">
        <f ca="1">(BA164*DCF!I$10-DCF!I$5*MAX(BA164*DCF!I$10,0)-MAX(BA164-AZ164,0)/Inputs!$B$10)*DCF!I$6</f>
        <v>2231.3635892061548</v>
      </c>
      <c r="CI164" s="15">
        <f ca="1">(BB164*DCF!J$10-DCF!J$5*MAX(BB164*DCF!J$10,0)-MAX(BB164-BA164,0)/Inputs!$B$10)*DCF!J$6</f>
        <v>2136.1644209706942</v>
      </c>
      <c r="CJ164" s="15">
        <f ca="1">(BC164*DCF!K$10-DCF!K$5*MAX(BC164*DCF!K$10,0)-MAX(BC164-BB164,0)/Inputs!$B$10)*DCF!K$6</f>
        <v>2349.1382536613455</v>
      </c>
      <c r="CK164" s="15">
        <f ca="1">(BD164*DCF!L$10-DCF!L$5*MAX(BD164*DCF!L$10,0)-MAX(BD164-BC164,0)/Inputs!$B$10)*DCF!L$6</f>
        <v>2690.7778090836769</v>
      </c>
      <c r="CL164" s="15">
        <f ca="1">(BE164*DCF!M$10-DCF!M$5*MAX(BE164*DCF!M$10,0)-MAX(BE164-BD164,0)/Inputs!$B$10)*DCF!M$6</f>
        <v>3214.5069475331497</v>
      </c>
      <c r="CM164" s="15">
        <f ca="1">(BF164*DCF!C$28-DCF!C$5*MAX(BF164*DCF!C$28,0)-MAX(BF164-Inputs!$B$13,0)/Inputs!$B$17)*DCF!C$6</f>
        <v>3669.2438629520238</v>
      </c>
      <c r="CN164" s="15">
        <f ca="1">(BG164*DCF!D$28-DCF!D$5*MAX(BG164*DCF!D$28,0)-MAX(BG164-BF164,0)/Inputs!$B$17)*DCF!D$6</f>
        <v>4442.3148489318573</v>
      </c>
      <c r="CO164" s="15">
        <f ca="1">(BH164*DCF!E$28-DCF!E$5*MAX(BH164*DCF!E$28,0)-MAX(BH164-BG164,0)/Inputs!$B$17)*DCF!E$6</f>
        <v>5234.6727270799729</v>
      </c>
      <c r="CP164" s="15">
        <f ca="1">(BI164*DCF!F$28-DCF!F$5*MAX(BI164*DCF!F$28,0)-MAX(BI164-BH164,0)/Inputs!$B$17)*DCF!F$6</f>
        <v>6172.66525412594</v>
      </c>
      <c r="CQ164" s="15">
        <f ca="1">(BJ164*DCF!G$28-DCF!G$5*MAX(BJ164*DCF!G$28,0)-MAX(BJ164-BI164,0)/Inputs!$B$17)*DCF!G$6</f>
        <v>7776.0584026223669</v>
      </c>
      <c r="CR164" s="15">
        <f ca="1">(BK164*DCF!H$28-DCF!H$5*MAX(BK164*DCF!H$28,0)-MAX(BK164-BJ164,0)/Inputs!$B$17)*DCF!H$6</f>
        <v>8265.6144202474479</v>
      </c>
      <c r="CS164" s="15">
        <f ca="1">(BL164*DCF!I$28-DCF!I$5*MAX(BL164*DCF!I$28,0)-MAX(BL164-BK164,0)/Inputs!$B$17)*DCF!I$6</f>
        <v>8670.815704987237</v>
      </c>
      <c r="CT164" s="15">
        <f ca="1">(BM164*DCF!J$28-DCF!J$5*MAX(BM164*DCF!J$28,0)-MAX(BM164-BL164,0)/Inputs!$B$17)*DCF!J$6</f>
        <v>9276.4392511204787</v>
      </c>
      <c r="CU164" s="15">
        <f ca="1">(BN164*DCF!K$28-DCF!K$5*MAX(BN164*DCF!K$28,0)-MAX(BN164-BM164,0)/Inputs!$B$17)*DCF!K$6</f>
        <v>10925.478949848533</v>
      </c>
      <c r="CV164" s="15">
        <f ca="1">(BO164*DCF!L$28-DCF!L$5*MAX(BO164*DCF!L$28,0)-MAX(BO164-BN164,0)/Inputs!$B$17)*DCF!L$6</f>
        <v>12672.805439530224</v>
      </c>
      <c r="CW164" s="15">
        <f ca="1">(BP164*DCF!M$28-DCF!M$5*MAX(BP164*DCF!M$28,0)-MAX(BP164-BO164,0)/Inputs!$B$17)*DCF!M$6</f>
        <v>14175.81031235672</v>
      </c>
      <c r="CX164" s="15">
        <f ca="1">(BQ164*DCF!C$46-DCF!C$5*MAX(BQ164*DCF!C$46,0)-MAX(BQ164-Inputs!$B$20,0)/Inputs!$B$24)*DCF!C$6</f>
        <v>-707.79489332213052</v>
      </c>
      <c r="CY164" s="15">
        <f ca="1">(BR164*DCF!D$46-DCF!D$5*MAX(BR164*DCF!D$46,0)-MAX(BR164-BQ164,0)/Inputs!$B$24)*DCF!D$6</f>
        <v>-1365.0342469362331</v>
      </c>
      <c r="CZ164" s="15">
        <f ca="1">(BS164*DCF!E$46-DCF!E$5*MAX(BS164*DCF!E$46,0)-MAX(BS164-BR164,0)/Inputs!$B$24)*DCF!E$6</f>
        <v>-1354.3603227657629</v>
      </c>
      <c r="DA164" s="15">
        <f ca="1">(BT164*DCF!F$46-DCF!F$5*MAX(BT164*DCF!F$46,0)-MAX(BT164-BS164,0)/Inputs!$B$24)*DCF!F$6</f>
        <v>-1016.2433063617126</v>
      </c>
      <c r="DB164" s="15">
        <f ca="1">(BU164*DCF!G$46-DCF!G$5*MAX(BU164*DCF!G$46,0)-MAX(BU164-BT164,0)/Inputs!$B$24)*DCF!G$6</f>
        <v>-1062.3444644495601</v>
      </c>
      <c r="DC164" s="15">
        <f ca="1">(BV164*DCF!H$46-DCF!H$5*MAX(BV164*DCF!H$46,0)-MAX(BV164-BU164,0)/Inputs!$B$24)*DCF!H$6</f>
        <v>-1256.2122140762781</v>
      </c>
      <c r="DD164" s="15">
        <f ca="1">(BW164*DCF!I$46-DCF!I$5*MAX(BW164*DCF!I$46,0)-MAX(BW164-BV164,0)/Inputs!$B$24)*DCF!I$6</f>
        <v>-1627.794696885516</v>
      </c>
      <c r="DE164" s="15">
        <f ca="1">(BX164*DCF!J$46-DCF!J$5*MAX(BX164*DCF!J$46,0)-MAX(BX164-BW164,0)/Inputs!$B$24)*DCF!J$6</f>
        <v>447.29456413315864</v>
      </c>
      <c r="DF164" s="15">
        <f ca="1">(BY164*DCF!K$46-DCF!K$5*MAX(BY164*DCF!K$46,0)-MAX(BY164-BX164,0)/Inputs!$B$24)*DCF!K$6</f>
        <v>-2138.0696901096026</v>
      </c>
      <c r="DG164" s="15">
        <f ca="1">(BZ164*DCF!L$46-DCF!L$5*MAX(BZ164*DCF!L$46,0)-MAX(BZ164-BY164,0)/Inputs!$B$24)*DCF!L$6</f>
        <v>185.80879592606175</v>
      </c>
      <c r="DH164" s="15">
        <f ca="1">(CA164*DCF!M$46-DCF!M$5*MAX(CA164*DCF!M$46,0)-MAX(CA164-BZ164,0)/Inputs!$B$24)*DCF!M$6</f>
        <v>2020.0767787615775</v>
      </c>
      <c r="DI164" s="15">
        <f ca="1">SUM(CB164:CL164)+BE164*DCF!M$10*(1+Inputs!$B$30)*(1-Inputs!$B$33)*(1-Inputs!$B$30/Inputs!$B$31)/(Inputs!$B$29-Inputs!$B$30)*DCF!M$6</f>
        <v>99863.037933962871</v>
      </c>
      <c r="DJ164" s="15">
        <f ca="1">SUM(CM164:CW164)+BP164*DCF!M$28*(1+Inputs!$B$30)*(1-Inputs!$B$33)*(1-Inputs!$B$30/Inputs!$B$31)/(Inputs!$B$29-Inputs!$B$30)*DCF!M$6</f>
        <v>404304.65238197322</v>
      </c>
      <c r="DK164" s="15">
        <f ca="1">SUM(CX164:DH164)+CA164*DCF!M$46*(1+Inputs!$B$30)*(1-Inputs!$B$33)*(1-Inputs!$B$30/Inputs!$B$31)/(Inputs!$B$29-Inputs!$B$30)*DCF!M$6</f>
        <v>112385.32136213983</v>
      </c>
      <c r="DM164" s="15">
        <f ca="1">DI164+DJ164+DK164+Inputs!$B$34+Inputs!$B$36-Inputs!$B$35</f>
        <v>693404.01167807588</v>
      </c>
    </row>
    <row r="165" spans="1:117" x14ac:dyDescent="0.75">
      <c r="A165" s="11">
        <v>152</v>
      </c>
      <c r="C165" s="24">
        <f t="shared" ca="1" si="105"/>
        <v>-0.94767654715997474</v>
      </c>
      <c r="D165" s="24">
        <f t="shared" ca="1" si="105"/>
        <v>-0.65137235495272916</v>
      </c>
      <c r="E165" s="24">
        <f t="shared" ca="1" si="105"/>
        <v>-0.20667383889211244</v>
      </c>
      <c r="F165" s="24">
        <f t="shared" ca="1" si="105"/>
        <v>-1.8730809268676682</v>
      </c>
      <c r="G165" s="24">
        <f t="shared" ca="1" si="105"/>
        <v>1.4301618127011952</v>
      </c>
      <c r="H165" s="24">
        <f t="shared" ca="1" si="105"/>
        <v>-1.85397569254965</v>
      </c>
      <c r="I165" s="24">
        <f t="shared" ca="1" si="105"/>
        <v>0.25061755329461782</v>
      </c>
      <c r="J165" s="24">
        <f t="shared" ca="1" si="105"/>
        <v>0.69897076521499524</v>
      </c>
      <c r="K165" s="24">
        <f t="shared" ca="1" si="105"/>
        <v>0.791629796420945</v>
      </c>
      <c r="L165" s="24">
        <f t="shared" ca="1" si="105"/>
        <v>-1.3946228098481497</v>
      </c>
      <c r="M165" s="24">
        <f t="shared" ca="1" si="105"/>
        <v>-1.4422642446278815</v>
      </c>
      <c r="N165" s="24">
        <f ca="1">SQRT(Inputs!$B$38)*C165+SQRT(1-Inputs!$B$38)*_xlfn.NORM.S.INV(RAND())</f>
        <v>0.26052685886341065</v>
      </c>
      <c r="O165" s="24">
        <f ca="1">SQRT(Inputs!$B$38)*D165+SQRT(1-Inputs!$B$38)*_xlfn.NORM.S.INV(RAND())</f>
        <v>-0.33730075821857231</v>
      </c>
      <c r="P165" s="24">
        <f ca="1">SQRT(Inputs!$B$38)*E165+SQRT(1-Inputs!$B$38)*_xlfn.NORM.S.INV(RAND())</f>
        <v>0.9860573931610207</v>
      </c>
      <c r="Q165" s="24">
        <f ca="1">SQRT(Inputs!$B$38)*F165+SQRT(1-Inputs!$B$38)*_xlfn.NORM.S.INV(RAND())</f>
        <v>0.29324686958745061</v>
      </c>
      <c r="R165" s="24">
        <f ca="1">SQRT(Inputs!$B$38)*G165+SQRT(1-Inputs!$B$38)*_xlfn.NORM.S.INV(RAND())</f>
        <v>1.2173340946749549</v>
      </c>
      <c r="S165" s="24">
        <f ca="1">SQRT(Inputs!$B$38)*H165+SQRT(1-Inputs!$B$38)*_xlfn.NORM.S.INV(RAND())</f>
        <v>-2.7672839252574173</v>
      </c>
      <c r="T165" s="24">
        <f ca="1">SQRT(Inputs!$B$38)*I165+SQRT(1-Inputs!$B$38)*_xlfn.NORM.S.INV(RAND())</f>
        <v>1.1522234219439906</v>
      </c>
      <c r="U165" s="24">
        <f ca="1">SQRT(Inputs!$B$38)*J165+SQRT(1-Inputs!$B$38)*_xlfn.NORM.S.INV(RAND())</f>
        <v>1.426491079350346</v>
      </c>
      <c r="V165" s="24">
        <f ca="1">SQRT(Inputs!$B$38)*K165+SQRT(1-Inputs!$B$38)*_xlfn.NORM.S.INV(RAND())</f>
        <v>0.80494240874631973</v>
      </c>
      <c r="W165" s="24">
        <f ca="1">SQRT(Inputs!$B$38)*L165+SQRT(1-Inputs!$B$38)*_xlfn.NORM.S.INV(RAND())</f>
        <v>-0.75458445990033163</v>
      </c>
      <c r="X165" s="24">
        <f ca="1">SQRT(Inputs!$B$38)*M165+SQRT(1-Inputs!$B$38)*_xlfn.NORM.S.INV(RAND())</f>
        <v>-0.71668181780876661</v>
      </c>
      <c r="Y165" s="24">
        <f ca="1">SQRT(Inputs!$B$38)*C165+SQRT(1-Inputs!$B$38)*_xlfn.NORM.S.INV(RAND())</f>
        <v>-0.17552562069941241</v>
      </c>
      <c r="Z165" s="24">
        <f ca="1">SQRT(Inputs!$B$38)*D165+SQRT(1-Inputs!$B$38)*_xlfn.NORM.S.INV(RAND())</f>
        <v>0.24467709792294351</v>
      </c>
      <c r="AA165" s="24">
        <f ca="1">SQRT(Inputs!$B$38)*E165+SQRT(1-Inputs!$B$38)*_xlfn.NORM.S.INV(RAND())</f>
        <v>-1.3240826270939565</v>
      </c>
      <c r="AB165" s="24">
        <f ca="1">SQRT(Inputs!$B$38)*F165+SQRT(1-Inputs!$B$38)*_xlfn.NORM.S.INV(RAND())</f>
        <v>-1.6093652125603</v>
      </c>
      <c r="AC165" s="24">
        <f ca="1">SQRT(Inputs!$B$38)*G165+SQRT(1-Inputs!$B$38)*_xlfn.NORM.S.INV(RAND())</f>
        <v>1.0662922614270012</v>
      </c>
      <c r="AD165" s="24">
        <f ca="1">SQRT(Inputs!$B$38)*H165+SQRT(1-Inputs!$B$38)*_xlfn.NORM.S.INV(RAND())</f>
        <v>-0.26952098003694402</v>
      </c>
      <c r="AE165" s="24">
        <f ca="1">SQRT(Inputs!$B$38)*I165+SQRT(1-Inputs!$B$38)*_xlfn.NORM.S.INV(RAND())</f>
        <v>8.4532610929975216E-2</v>
      </c>
      <c r="AF165" s="24">
        <f ca="1">SQRT(Inputs!$B$38)*J165+SQRT(1-Inputs!$B$38)*_xlfn.NORM.S.INV(RAND())</f>
        <v>-0.19110133002525748</v>
      </c>
      <c r="AG165" s="24">
        <f ca="1">SQRT(Inputs!$B$38)*K165+SQRT(1-Inputs!$B$38)*_xlfn.NORM.S.INV(RAND())</f>
        <v>-0.13707464800413771</v>
      </c>
      <c r="AH165" s="24">
        <f ca="1">SQRT(Inputs!$B$38)*L165+SQRT(1-Inputs!$B$38)*_xlfn.NORM.S.INV(RAND())</f>
        <v>-0.6494516298701023</v>
      </c>
      <c r="AI165" s="24">
        <f ca="1">SQRT(Inputs!$B$38)*M165+SQRT(1-Inputs!$B$38)*_xlfn.NORM.S.INV(RAND())</f>
        <v>-0.90263725045499377</v>
      </c>
      <c r="AJ165" s="24">
        <f ca="1">SQRT(Inputs!$B$38)*C165+SQRT(1-Inputs!$B$38)*_xlfn.NORM.S.INV(RAND())</f>
        <v>-0.69151267331385613</v>
      </c>
      <c r="AK165" s="24">
        <f ca="1">SQRT(Inputs!$B$38)*D165+SQRT(1-Inputs!$B$38)*_xlfn.NORM.S.INV(RAND())</f>
        <v>-0.63896650826324819</v>
      </c>
      <c r="AL165" s="24">
        <f ca="1">SQRT(Inputs!$B$38)*E165+SQRT(1-Inputs!$B$38)*_xlfn.NORM.S.INV(RAND())</f>
        <v>0.97099109406899242</v>
      </c>
      <c r="AM165" s="24">
        <f ca="1">SQRT(Inputs!$B$38)*F165+SQRT(1-Inputs!$B$38)*_xlfn.NORM.S.INV(RAND())</f>
        <v>-1.0259146451542718</v>
      </c>
      <c r="AN165" s="24">
        <f ca="1">SQRT(Inputs!$B$38)*G165+SQRT(1-Inputs!$B$38)*_xlfn.NORM.S.INV(RAND())</f>
        <v>-0.69660203744185123</v>
      </c>
      <c r="AO165" s="24">
        <f ca="1">SQRT(Inputs!$B$38)*H165+SQRT(1-Inputs!$B$38)*_xlfn.NORM.S.INV(RAND())</f>
        <v>-0.81186355495265228</v>
      </c>
      <c r="AP165" s="24">
        <f ca="1">SQRT(Inputs!$B$38)*I165+SQRT(1-Inputs!$B$38)*_xlfn.NORM.S.INV(RAND())</f>
        <v>-0.75295161242537811</v>
      </c>
      <c r="AQ165" s="24">
        <f ca="1">SQRT(Inputs!$B$38)*J165+SQRT(1-Inputs!$B$38)*_xlfn.NORM.S.INV(RAND())</f>
        <v>0.92042079201439542</v>
      </c>
      <c r="AR165" s="24">
        <f ca="1">SQRT(Inputs!$B$38)*K165+SQRT(1-Inputs!$B$38)*_xlfn.NORM.S.INV(RAND())</f>
        <v>1.0376303414977708</v>
      </c>
      <c r="AS165" s="24">
        <f ca="1">SQRT(Inputs!$B$38)*L165+SQRT(1-Inputs!$B$38)*_xlfn.NORM.S.INV(RAND())</f>
        <v>-1.4777564207039582</v>
      </c>
      <c r="AT165" s="24">
        <f ca="1">SQRT(Inputs!$B$38)*M165+SQRT(1-Inputs!$B$38)*_xlfn.NORM.S.INV(RAND())</f>
        <v>-2.1978362970749732E-2</v>
      </c>
      <c r="AU165" s="15">
        <f ca="1">Inputs!$B$6*EXP($B$8-0.5*C$5^2+C$5*N165)</f>
        <v>5175.9837673226211</v>
      </c>
      <c r="AV165" s="15">
        <f t="shared" ca="1" si="73"/>
        <v>5995.5546099868543</v>
      </c>
      <c r="AW165" s="15">
        <f t="shared" ca="1" si="74"/>
        <v>8350.4421351969595</v>
      </c>
      <c r="AX165" s="15">
        <f t="shared" ca="1" si="75"/>
        <v>10575.485577027457</v>
      </c>
      <c r="AY165" s="15">
        <f t="shared" ca="1" si="76"/>
        <v>14898.804318756595</v>
      </c>
      <c r="AZ165" s="15">
        <f t="shared" ca="1" si="77"/>
        <v>13435.200990220324</v>
      </c>
      <c r="BA165" s="15">
        <f t="shared" ca="1" si="78"/>
        <v>18548.423829998228</v>
      </c>
      <c r="BB165" s="15">
        <f t="shared" ca="1" si="79"/>
        <v>26197.855732499338</v>
      </c>
      <c r="BC165" s="15">
        <f t="shared" ca="1" si="80"/>
        <v>34678.213741845073</v>
      </c>
      <c r="BD165" s="15">
        <f t="shared" ca="1" si="81"/>
        <v>39588.96917901111</v>
      </c>
      <c r="BE165" s="15">
        <f t="shared" ca="1" si="82"/>
        <v>45445.744785074115</v>
      </c>
      <c r="BF165" s="15">
        <f ca="1">Inputs!$B$13*EXP($B$9-0.5*C$6^2+C$6*Y165)</f>
        <v>13358.012649703081</v>
      </c>
      <c r="BG165" s="15">
        <f t="shared" ca="1" si="83"/>
        <v>17014.726118086644</v>
      </c>
      <c r="BH165" s="15">
        <f t="shared" ca="1" si="84"/>
        <v>16689.981813892431</v>
      </c>
      <c r="BI165" s="15">
        <f t="shared" ca="1" si="85"/>
        <v>15948.153707877582</v>
      </c>
      <c r="BJ165" s="15">
        <f t="shared" ca="1" si="86"/>
        <v>22799.71505335025</v>
      </c>
      <c r="BK165" s="15">
        <f t="shared" ca="1" si="87"/>
        <v>26974.169773249178</v>
      </c>
      <c r="BL165" s="15">
        <f t="shared" ca="1" si="88"/>
        <v>33499.487092990181</v>
      </c>
      <c r="BM165" s="15">
        <f t="shared" ca="1" si="89"/>
        <v>40212.041779309548</v>
      </c>
      <c r="BN165" s="15">
        <f t="shared" ca="1" si="90"/>
        <v>48650.028407664257</v>
      </c>
      <c r="BO165" s="15">
        <f t="shared" ca="1" si="91"/>
        <v>55506.312823687673</v>
      </c>
      <c r="BP165" s="15">
        <f t="shared" ca="1" si="92"/>
        <v>61676.677668218013</v>
      </c>
      <c r="BQ165" s="15">
        <f ca="1">Inputs!$B$20*EXP($B$10-0.5*C$7^2+C$7*AJ165)</f>
        <v>3356.5237250162113</v>
      </c>
      <c r="BR165" s="15">
        <f t="shared" ca="1" si="93"/>
        <v>3717.9199557980469</v>
      </c>
      <c r="BS165" s="15">
        <f t="shared" ca="1" si="94"/>
        <v>6728.8423938003816</v>
      </c>
      <c r="BT165" s="15">
        <f t="shared" ca="1" si="95"/>
        <v>7088.4987913942505</v>
      </c>
      <c r="BU165" s="15">
        <f t="shared" ca="1" si="96"/>
        <v>8299.9727207009601</v>
      </c>
      <c r="BV165" s="15">
        <f t="shared" ca="1" si="97"/>
        <v>9617.3703545008048</v>
      </c>
      <c r="BW165" s="15">
        <f t="shared" ca="1" si="98"/>
        <v>11443.496620546288</v>
      </c>
      <c r="BX165" s="15">
        <f t="shared" ca="1" si="99"/>
        <v>19248.964306722388</v>
      </c>
      <c r="BY165" s="15">
        <f t="shared" ca="1" si="100"/>
        <v>32893.960499384353</v>
      </c>
      <c r="BZ165" s="15">
        <f t="shared" ca="1" si="101"/>
        <v>35175.157267016264</v>
      </c>
      <c r="CA165" s="15">
        <f t="shared" ca="1" si="102"/>
        <v>49217.820667250104</v>
      </c>
      <c r="CB165" s="15">
        <f ca="1">(AU165*DCF!C$10-DCF!C$5*MAX(AU165*DCF!C$10,0)-MAX(AU165-Inputs!$B$6,0)/Inputs!$B$10)*DCF!C$6</f>
        <v>1041.550268297704</v>
      </c>
      <c r="CC165" s="15">
        <f ca="1">(AV165*DCF!D$10-DCF!D$5*MAX(AV165*DCF!D$10,0)-MAX(AV165-AU165,0)/Inputs!$B$10)*DCF!D$6</f>
        <v>1261.5449173441571</v>
      </c>
      <c r="CD165" s="15">
        <f ca="1">(AW165*DCF!E$10-DCF!E$5*MAX(AW165*DCF!E$10,0)-MAX(AW165-AV165,0)/Inputs!$B$10)*DCF!E$6</f>
        <v>1397.5659706459967</v>
      </c>
      <c r="CE165" s="15">
        <f ca="1">(AX165*DCF!F$10-DCF!F$5*MAX(AX165*DCF!F$10,0)-MAX(AX165-AW165,0)/Inputs!$B$10)*DCF!F$6</f>
        <v>1845.6352725428831</v>
      </c>
      <c r="CF165" s="15">
        <f ca="1">(AY165*DCF!G$10-DCF!G$5*MAX(AY165*DCF!G$10,0)-MAX(AY165-AX165,0)/Inputs!$B$10)*DCF!G$6</f>
        <v>2238.7308093409956</v>
      </c>
      <c r="CG165" s="15">
        <f ca="1">(AZ165*DCF!H$10-DCF!H$5*MAX(AZ165*DCF!H$10,0)-MAX(AZ165-AY165,0)/Inputs!$B$10)*DCF!H$6</f>
        <v>2608.4539090783146</v>
      </c>
      <c r="CH165" s="15">
        <f ca="1">(BA165*DCF!I$10-DCF!I$5*MAX(BA165*DCF!I$10,0)-MAX(BA165-AZ165,0)/Inputs!$B$10)*DCF!I$6</f>
        <v>2549.3726883205386</v>
      </c>
      <c r="CI165" s="15">
        <f ca="1">(BB165*DCF!J$10-DCF!J$5*MAX(BB165*DCF!J$10,0)-MAX(BB165-BA165,0)/Inputs!$B$10)*DCF!J$6</f>
        <v>3336.4674789151777</v>
      </c>
      <c r="CJ165" s="15">
        <f ca="1">(BC165*DCF!K$10-DCF!K$5*MAX(BC165*DCF!K$10,0)-MAX(BC165-BB165,0)/Inputs!$B$10)*DCF!K$6</f>
        <v>4395.5144505796134</v>
      </c>
      <c r="CK165" s="15">
        <f ca="1">(BD165*DCF!L$10-DCF!L$5*MAX(BD165*DCF!L$10,0)-MAX(BD165-BC165,0)/Inputs!$B$10)*DCF!L$6</f>
        <v>5335.7291846523603</v>
      </c>
      <c r="CL165" s="15">
        <f ca="1">(BE165*DCF!M$10-DCF!M$5*MAX(BE165*DCF!M$10,0)-MAX(BE165-BD165,0)/Inputs!$B$10)*DCF!M$6</f>
        <v>5713.3279613042932</v>
      </c>
      <c r="CM165" s="15">
        <f ca="1">(BF165*DCF!C$28-DCF!C$5*MAX(BF165*DCF!C$28,0)-MAX(BF165-Inputs!$B$13,0)/Inputs!$B$17)*DCF!C$6</f>
        <v>3621.5786308733032</v>
      </c>
      <c r="CN165" s="15">
        <f ca="1">(BG165*DCF!D$28-DCF!D$5*MAX(BG165*DCF!D$28,0)-MAX(BG165-BF165,0)/Inputs!$B$17)*DCF!D$6</f>
        <v>4231.0846244525146</v>
      </c>
      <c r="CO165" s="15">
        <f ca="1">(BH165*DCF!E$28-DCF!E$5*MAX(BH165*DCF!E$28,0)-MAX(BH165-BG165,0)/Inputs!$B$17)*DCF!E$6</f>
        <v>4726.9000389115572</v>
      </c>
      <c r="CP165" s="15">
        <f ca="1">(BI165*DCF!F$28-DCF!F$5*MAX(BI165*DCF!F$28,0)-MAX(BI165-BH165,0)/Inputs!$B$17)*DCF!F$6</f>
        <v>4329.5036435651546</v>
      </c>
      <c r="CQ165" s="15">
        <f ca="1">(BJ165*DCF!G$28-DCF!G$5*MAX(BJ165*DCF!G$28,0)-MAX(BJ165-BI165,0)/Inputs!$B$17)*DCF!G$6</f>
        <v>4763.1941183844156</v>
      </c>
      <c r="CR165" s="15">
        <f ca="1">(BK165*DCF!H$28-DCF!H$5*MAX(BK165*DCF!H$28,0)-MAX(BK165-BJ165,0)/Inputs!$B$17)*DCF!H$6</f>
        <v>6022.4166701575941</v>
      </c>
      <c r="CS165" s="15">
        <f ca="1">(BL165*DCF!I$28-DCF!I$5*MAX(BL165*DCF!I$28,0)-MAX(BL165-BK165,0)/Inputs!$B$17)*DCF!I$6</f>
        <v>6940.9230476177863</v>
      </c>
      <c r="CT165" s="15">
        <f ca="1">(BM165*DCF!J$28-DCF!J$5*MAX(BM165*DCF!J$28,0)-MAX(BM165-BL165,0)/Inputs!$B$17)*DCF!J$6</f>
        <v>8080.5936589990633</v>
      </c>
      <c r="CU165" s="15">
        <f ca="1">(BN165*DCF!K$28-DCF!K$5*MAX(BN165*DCF!K$28,0)-MAX(BN165-BM165,0)/Inputs!$B$17)*DCF!K$6</f>
        <v>9240.5293160967212</v>
      </c>
      <c r="CV165" s="15">
        <f ca="1">(BO165*DCF!L$28-DCF!L$5*MAX(BO165*DCF!L$28,0)-MAX(BO165-BN165,0)/Inputs!$B$17)*DCF!L$6</f>
        <v>10298.874464384964</v>
      </c>
      <c r="CW165" s="15">
        <f ca="1">(BP165*DCF!M$28-DCF!M$5*MAX(BP165*DCF!M$28,0)-MAX(BP165-BO165,0)/Inputs!$B$17)*DCF!M$6</f>
        <v>10959.526088192048</v>
      </c>
      <c r="CX165" s="15">
        <f ca="1">(BQ165*DCF!C$46-DCF!C$5*MAX(BQ165*DCF!C$46,0)-MAX(BQ165-Inputs!$B$20,0)/Inputs!$B$24)*DCF!C$6</f>
        <v>-847.01412818675146</v>
      </c>
      <c r="CY165" s="15">
        <f ca="1">(BR165*DCF!D$46-DCF!D$5*MAX(BR165*DCF!D$46,0)-MAX(BR165-BQ165,0)/Inputs!$B$24)*DCF!D$6</f>
        <v>-788.76700525409149</v>
      </c>
      <c r="CZ165" s="15">
        <f ca="1">(BS165*DCF!E$46-DCF!E$5*MAX(BS165*DCF!E$46,0)-MAX(BS165-BR165,0)/Inputs!$B$24)*DCF!E$6</f>
        <v>-1982.5200645373454</v>
      </c>
      <c r="DA165" s="15">
        <f ca="1">(BT165*DCF!F$46-DCF!F$5*MAX(BT165*DCF!F$46,0)-MAX(BT165-BS165,0)/Inputs!$B$24)*DCF!F$6</f>
        <v>-647.1915628674119</v>
      </c>
      <c r="DB165" s="15">
        <f ca="1">(BU165*DCF!G$46-DCF!G$5*MAX(BU165*DCF!G$46,0)-MAX(BU165-BT165,0)/Inputs!$B$24)*DCF!G$6</f>
        <v>-686.71057759718042</v>
      </c>
      <c r="DC165" s="15">
        <f ca="1">(BV165*DCF!H$46-DCF!H$5*MAX(BV165*DCF!H$46,0)-MAX(BV165-BU165,0)/Inputs!$B$24)*DCF!H$6</f>
        <v>-409.37324287407813</v>
      </c>
      <c r="DD165" s="15">
        <f ca="1">(BW165*DCF!I$46-DCF!I$5*MAX(BW165*DCF!I$46,0)-MAX(BW165-BV165,0)/Inputs!$B$24)*DCF!I$6</f>
        <v>-259.91821666140083</v>
      </c>
      <c r="DE165" s="15">
        <f ca="1">(BX165*DCF!J$46-DCF!J$5*MAX(BX165*DCF!J$46,0)-MAX(BX165-BW165,0)/Inputs!$B$24)*DCF!J$6</f>
        <v>-1262.4416998194463</v>
      </c>
      <c r="DF165" s="15">
        <f ca="1">(BY165*DCF!K$46-DCF!K$5*MAX(BY165*DCF!K$46,0)-MAX(BY165-BX165,0)/Inputs!$B$24)*DCF!K$6</f>
        <v>-1463.6478896939777</v>
      </c>
      <c r="DG165" s="15">
        <f ca="1">(BZ165*DCF!L$46-DCF!L$5*MAX(BZ165*DCF!L$46,0)-MAX(BZ165-BY165,0)/Inputs!$B$24)*DCF!L$6</f>
        <v>1915.2537579520742</v>
      </c>
      <c r="DH165" s="15">
        <f ca="1">(CA165*DCF!M$46-DCF!M$5*MAX(CA165*DCF!M$46,0)-MAX(CA165-BZ165,0)/Inputs!$B$24)*DCF!M$6</f>
        <v>922.77810579935317</v>
      </c>
      <c r="DI165" s="15">
        <f ca="1">SUM(CB165:CL165)+BE165*DCF!M$10*(1+Inputs!$B$30)*(1-Inputs!$B$33)*(1-Inputs!$B$30/Inputs!$B$31)/(Inputs!$B$29-Inputs!$B$30)*DCF!M$6</f>
        <v>158200.00160564401</v>
      </c>
      <c r="DJ165" s="15">
        <f ca="1">SUM(CM165:CW165)+BP165*DCF!M$28*(1+Inputs!$B$30)*(1-Inputs!$B$33)*(1-Inputs!$B$30/Inputs!$B$31)/(Inputs!$B$29-Inputs!$B$30)*DCF!M$6</f>
        <v>302077.80368867388</v>
      </c>
      <c r="DK165" s="15">
        <f ca="1">SUM(CX165:DH165)+CA165*DCF!M$46*(1+Inputs!$B$30)*(1-Inputs!$B$33)*(1-Inputs!$B$30/Inputs!$B$31)/(Inputs!$B$29-Inputs!$B$30)*DCF!M$6</f>
        <v>70587.028451402773</v>
      </c>
      <c r="DM165" s="15">
        <f ca="1">DI165+DJ165+DK165+Inputs!$B$34+Inputs!$B$36-Inputs!$B$35</f>
        <v>607715.83374572068</v>
      </c>
    </row>
    <row r="166" spans="1:117" x14ac:dyDescent="0.75">
      <c r="A166" s="11">
        <v>153</v>
      </c>
      <c r="C166" s="24">
        <f t="shared" ca="1" si="105"/>
        <v>1.1165453263414145</v>
      </c>
      <c r="D166" s="24">
        <f t="shared" ca="1" si="105"/>
        <v>-1.0329494284955201</v>
      </c>
      <c r="E166" s="24">
        <f t="shared" ca="1" si="105"/>
        <v>0.35361843329795922</v>
      </c>
      <c r="F166" s="24">
        <f t="shared" ca="1" si="105"/>
        <v>1.9676907488235529</v>
      </c>
      <c r="G166" s="24">
        <f t="shared" ca="1" si="105"/>
        <v>-0.74345266231311768</v>
      </c>
      <c r="H166" s="24">
        <f t="shared" ca="1" si="105"/>
        <v>-0.4846004190169339</v>
      </c>
      <c r="I166" s="24">
        <f t="shared" ca="1" si="105"/>
        <v>2.5502305116223273E-2</v>
      </c>
      <c r="J166" s="24">
        <f t="shared" ca="1" si="105"/>
        <v>-1.0981018821260182</v>
      </c>
      <c r="K166" s="24">
        <f t="shared" ca="1" si="105"/>
        <v>-2.3069124329980597</v>
      </c>
      <c r="L166" s="24">
        <f t="shared" ca="1" si="105"/>
        <v>1.4893091424402818</v>
      </c>
      <c r="M166" s="24">
        <f t="shared" ca="1" si="105"/>
        <v>-0.39378484937746067</v>
      </c>
      <c r="N166" s="24">
        <f ca="1">SQRT(Inputs!$B$38)*C166+SQRT(1-Inputs!$B$38)*_xlfn.NORM.S.INV(RAND())</f>
        <v>-0.83996152002266522</v>
      </c>
      <c r="O166" s="24">
        <f ca="1">SQRT(Inputs!$B$38)*D166+SQRT(1-Inputs!$B$38)*_xlfn.NORM.S.INV(RAND())</f>
        <v>-1.2573512463282261</v>
      </c>
      <c r="P166" s="24">
        <f ca="1">SQRT(Inputs!$B$38)*E166+SQRT(1-Inputs!$B$38)*_xlfn.NORM.S.INV(RAND())</f>
        <v>0.58367485657878027</v>
      </c>
      <c r="Q166" s="24">
        <f ca="1">SQRT(Inputs!$B$38)*F166+SQRT(1-Inputs!$B$38)*_xlfn.NORM.S.INV(RAND())</f>
        <v>0.80032612660286806</v>
      </c>
      <c r="R166" s="24">
        <f ca="1">SQRT(Inputs!$B$38)*G166+SQRT(1-Inputs!$B$38)*_xlfn.NORM.S.INV(RAND())</f>
        <v>-1.0465202019470357</v>
      </c>
      <c r="S166" s="24">
        <f ca="1">SQRT(Inputs!$B$38)*H166+SQRT(1-Inputs!$B$38)*_xlfn.NORM.S.INV(RAND())</f>
        <v>-1.7778245794946157</v>
      </c>
      <c r="T166" s="24">
        <f ca="1">SQRT(Inputs!$B$38)*I166+SQRT(1-Inputs!$B$38)*_xlfn.NORM.S.INV(RAND())</f>
        <v>0.2128089816663879</v>
      </c>
      <c r="U166" s="24">
        <f ca="1">SQRT(Inputs!$B$38)*J166+SQRT(1-Inputs!$B$38)*_xlfn.NORM.S.INV(RAND())</f>
        <v>-4.1579449464310692E-2</v>
      </c>
      <c r="V166" s="24">
        <f ca="1">SQRT(Inputs!$B$38)*K166+SQRT(1-Inputs!$B$38)*_xlfn.NORM.S.INV(RAND())</f>
        <v>-1.041425995644274E-2</v>
      </c>
      <c r="W166" s="24">
        <f ca="1">SQRT(Inputs!$B$38)*L166+SQRT(1-Inputs!$B$38)*_xlfn.NORM.S.INV(RAND())</f>
        <v>0.2598178877404016</v>
      </c>
      <c r="X166" s="24">
        <f ca="1">SQRT(Inputs!$B$38)*M166+SQRT(1-Inputs!$B$38)*_xlfn.NORM.S.INV(RAND())</f>
        <v>-0.83106822277217718</v>
      </c>
      <c r="Y166" s="24">
        <f ca="1">SQRT(Inputs!$B$38)*C166+SQRT(1-Inputs!$B$38)*_xlfn.NORM.S.INV(RAND())</f>
        <v>0.10407907524825699</v>
      </c>
      <c r="Z166" s="24">
        <f ca="1">SQRT(Inputs!$B$38)*D166+SQRT(1-Inputs!$B$38)*_xlfn.NORM.S.INV(RAND())</f>
        <v>-0.13348426129884883</v>
      </c>
      <c r="AA166" s="24">
        <f ca="1">SQRT(Inputs!$B$38)*E166+SQRT(1-Inputs!$B$38)*_xlfn.NORM.S.INV(RAND())</f>
        <v>0.17766690565782361</v>
      </c>
      <c r="AB166" s="24">
        <f ca="1">SQRT(Inputs!$B$38)*F166+SQRT(1-Inputs!$B$38)*_xlfn.NORM.S.INV(RAND())</f>
        <v>0.525968194680419</v>
      </c>
      <c r="AC166" s="24">
        <f ca="1">SQRT(Inputs!$B$38)*G166+SQRT(1-Inputs!$B$38)*_xlfn.NORM.S.INV(RAND())</f>
        <v>-1.681219679453744</v>
      </c>
      <c r="AD166" s="24">
        <f ca="1">SQRT(Inputs!$B$38)*H166+SQRT(1-Inputs!$B$38)*_xlfn.NORM.S.INV(RAND())</f>
        <v>-0.82730538528402042</v>
      </c>
      <c r="AE166" s="24">
        <f ca="1">SQRT(Inputs!$B$38)*I166+SQRT(1-Inputs!$B$38)*_xlfn.NORM.S.INV(RAND())</f>
        <v>1.4638855560139152</v>
      </c>
      <c r="AF166" s="24">
        <f ca="1">SQRT(Inputs!$B$38)*J166+SQRT(1-Inputs!$B$38)*_xlfn.NORM.S.INV(RAND())</f>
        <v>-0.41821891220034046</v>
      </c>
      <c r="AG166" s="24">
        <f ca="1">SQRT(Inputs!$B$38)*K166+SQRT(1-Inputs!$B$38)*_xlfn.NORM.S.INV(RAND())</f>
        <v>0.40712954693632009</v>
      </c>
      <c r="AH166" s="24">
        <f ca="1">SQRT(Inputs!$B$38)*L166+SQRT(1-Inputs!$B$38)*_xlfn.NORM.S.INV(RAND())</f>
        <v>0.48931219031850198</v>
      </c>
      <c r="AI166" s="24">
        <f ca="1">SQRT(Inputs!$B$38)*M166+SQRT(1-Inputs!$B$38)*_xlfn.NORM.S.INV(RAND())</f>
        <v>-0.22036446123564565</v>
      </c>
      <c r="AJ166" s="24">
        <f ca="1">SQRT(Inputs!$B$38)*C166+SQRT(1-Inputs!$B$38)*_xlfn.NORM.S.INV(RAND())</f>
        <v>1.2462713971150254</v>
      </c>
      <c r="AK166" s="24">
        <f ca="1">SQRT(Inputs!$B$38)*D166+SQRT(1-Inputs!$B$38)*_xlfn.NORM.S.INV(RAND())</f>
        <v>-1.3217003761834669</v>
      </c>
      <c r="AL166" s="24">
        <f ca="1">SQRT(Inputs!$B$38)*E166+SQRT(1-Inputs!$B$38)*_xlfn.NORM.S.INV(RAND())</f>
        <v>1.2037873911099284E-2</v>
      </c>
      <c r="AM166" s="24">
        <f ca="1">SQRT(Inputs!$B$38)*F166+SQRT(1-Inputs!$B$38)*_xlfn.NORM.S.INV(RAND())</f>
        <v>0.89287839609377451</v>
      </c>
      <c r="AN166" s="24">
        <f ca="1">SQRT(Inputs!$B$38)*G166+SQRT(1-Inputs!$B$38)*_xlfn.NORM.S.INV(RAND())</f>
        <v>0.12950013960349188</v>
      </c>
      <c r="AO166" s="24">
        <f ca="1">SQRT(Inputs!$B$38)*H166+SQRT(1-Inputs!$B$38)*_xlfn.NORM.S.INV(RAND())</f>
        <v>-1.4786079875656055E-2</v>
      </c>
      <c r="AP166" s="24">
        <f ca="1">SQRT(Inputs!$B$38)*I166+SQRT(1-Inputs!$B$38)*_xlfn.NORM.S.INV(RAND())</f>
        <v>-1.2952881352525365</v>
      </c>
      <c r="AQ166" s="24">
        <f ca="1">SQRT(Inputs!$B$38)*J166+SQRT(1-Inputs!$B$38)*_xlfn.NORM.S.INV(RAND())</f>
        <v>-1.4574900115961156</v>
      </c>
      <c r="AR166" s="24">
        <f ca="1">SQRT(Inputs!$B$38)*K166+SQRT(1-Inputs!$B$38)*_xlfn.NORM.S.INV(RAND())</f>
        <v>-0.24505768564890129</v>
      </c>
      <c r="AS166" s="24">
        <f ca="1">SQRT(Inputs!$B$38)*L166+SQRT(1-Inputs!$B$38)*_xlfn.NORM.S.INV(RAND())</f>
        <v>1.4967697738703165</v>
      </c>
      <c r="AT166" s="24">
        <f ca="1">SQRT(Inputs!$B$38)*M166+SQRT(1-Inputs!$B$38)*_xlfn.NORM.S.INV(RAND())</f>
        <v>0.39037536735050626</v>
      </c>
      <c r="AU166" s="15">
        <f ca="1">Inputs!$B$6*EXP($B$8-0.5*C$5^2+C$5*N166)</f>
        <v>4331.3963938018778</v>
      </c>
      <c r="AV166" s="15">
        <f t="shared" ca="1" si="73"/>
        <v>4382.4239758736321</v>
      </c>
      <c r="AW166" s="15">
        <f t="shared" ca="1" si="74"/>
        <v>5781.2756394438184</v>
      </c>
      <c r="AX166" s="15">
        <f t="shared" ca="1" si="75"/>
        <v>7800.5901495522594</v>
      </c>
      <c r="AY166" s="15">
        <f t="shared" ca="1" si="76"/>
        <v>8436.359049480161</v>
      </c>
      <c r="AZ166" s="15">
        <f t="shared" ca="1" si="77"/>
        <v>8483.3613189753505</v>
      </c>
      <c r="BA166" s="15">
        <f t="shared" ca="1" si="78"/>
        <v>10615.280691023439</v>
      </c>
      <c r="BB166" s="15">
        <f t="shared" ca="1" si="79"/>
        <v>12942.310280070855</v>
      </c>
      <c r="BC166" s="15">
        <f t="shared" ca="1" si="80"/>
        <v>15835.10959457681</v>
      </c>
      <c r="BD166" s="15">
        <f t="shared" ca="1" si="81"/>
        <v>19876.718284467381</v>
      </c>
      <c r="BE166" s="15">
        <f t="shared" ca="1" si="82"/>
        <v>22580.787412958958</v>
      </c>
      <c r="BF166" s="15">
        <f ca="1">Inputs!$B$13*EXP($B$9-0.5*C$6^2+C$6*Y166)</f>
        <v>14119.366822590182</v>
      </c>
      <c r="BG166" s="15">
        <f t="shared" ca="1" si="83"/>
        <v>16798.260910595956</v>
      </c>
      <c r="BH166" s="15">
        <f t="shared" ca="1" si="84"/>
        <v>21138.183888466519</v>
      </c>
      <c r="BI166" s="15">
        <f t="shared" ca="1" si="85"/>
        <v>28058.31115539918</v>
      </c>
      <c r="BJ166" s="15">
        <f t="shared" ca="1" si="86"/>
        <v>26994.90875680462</v>
      </c>
      <c r="BK166" s="15">
        <f t="shared" ca="1" si="87"/>
        <v>29601.983399506986</v>
      </c>
      <c r="BL166" s="15">
        <f t="shared" ca="1" si="88"/>
        <v>43958.427826699306</v>
      </c>
      <c r="BM166" s="15">
        <f t="shared" ca="1" si="89"/>
        <v>51298.754161683763</v>
      </c>
      <c r="BN166" s="15">
        <f t="shared" ca="1" si="90"/>
        <v>66245.500320387975</v>
      </c>
      <c r="BO166" s="15">
        <f t="shared" ca="1" si="91"/>
        <v>86278.642012380384</v>
      </c>
      <c r="BP166" s="15">
        <f t="shared" ca="1" si="92"/>
        <v>103574.40295197359</v>
      </c>
      <c r="BQ166" s="15">
        <f ca="1">Inputs!$B$20*EXP($B$10-0.5*C$7^2+C$7*AJ166)</f>
        <v>6673.8993288595439</v>
      </c>
      <c r="BR166" s="15">
        <f t="shared" ca="1" si="93"/>
        <v>5951.4815822926466</v>
      </c>
      <c r="BS166" s="15">
        <f t="shared" ca="1" si="94"/>
        <v>8178.1404940265338</v>
      </c>
      <c r="BT166" s="15">
        <f t="shared" ca="1" si="95"/>
        <v>14251.989912705098</v>
      </c>
      <c r="BU166" s="15">
        <f t="shared" ca="1" si="96"/>
        <v>20380.264668554279</v>
      </c>
      <c r="BV166" s="15">
        <f t="shared" ca="1" si="97"/>
        <v>28260.528075065253</v>
      </c>
      <c r="BW166" s="15">
        <f t="shared" ca="1" si="98"/>
        <v>29980.035071012746</v>
      </c>
      <c r="BX166" s="15">
        <f t="shared" ca="1" si="99"/>
        <v>31307.501496201359</v>
      </c>
      <c r="BY166" s="15">
        <f t="shared" ca="1" si="100"/>
        <v>41857.860941076848</v>
      </c>
      <c r="BZ166" s="15">
        <f t="shared" ca="1" si="101"/>
        <v>77335.193404633363</v>
      </c>
      <c r="CA166" s="15">
        <f t="shared" ca="1" si="102"/>
        <v>116435.84230084739</v>
      </c>
      <c r="CB166" s="15">
        <f ca="1">(AU166*DCF!C$10-DCF!C$5*MAX(AU166*DCF!C$10,0)-MAX(AU166-Inputs!$B$6,0)/Inputs!$B$10)*DCF!C$6</f>
        <v>1047.5723268108554</v>
      </c>
      <c r="CC166" s="15">
        <f ca="1">(AV166*DCF!D$10-DCF!D$5*MAX(AV166*DCF!D$10,0)-MAX(AV166-AU166,0)/Inputs!$B$10)*DCF!D$6</f>
        <v>1055.7444137698267</v>
      </c>
      <c r="CD166" s="15">
        <f ca="1">(AW166*DCF!E$10-DCF!E$5*MAX(AW166*DCF!E$10,0)-MAX(AW166-AV166,0)/Inputs!$B$10)*DCF!E$6</f>
        <v>1019.7251915551209</v>
      </c>
      <c r="CE166" s="15">
        <f ca="1">(AX166*DCF!F$10-DCF!F$5*MAX(AX166*DCF!F$10,0)-MAX(AX166-AW166,0)/Inputs!$B$10)*DCF!F$6</f>
        <v>1282.6871131022963</v>
      </c>
      <c r="CF166" s="15">
        <f ca="1">(AY166*DCF!G$10-DCF!G$5*MAX(AY166*DCF!G$10,0)-MAX(AY166-AX166,0)/Inputs!$B$10)*DCF!G$6</f>
        <v>1616.0203707708592</v>
      </c>
      <c r="CG166" s="15">
        <f ca="1">(AZ166*DCF!H$10-DCF!H$5*MAX(AZ166*DCF!H$10,0)-MAX(AZ166-AY166,0)/Inputs!$B$10)*DCF!H$6</f>
        <v>1638.7045894649643</v>
      </c>
      <c r="CH166" s="15">
        <f ca="1">(BA166*DCF!I$10-DCF!I$5*MAX(BA166*DCF!I$10,0)-MAX(BA166-AZ166,0)/Inputs!$B$10)*DCF!I$6</f>
        <v>1589.315062911335</v>
      </c>
      <c r="CI166" s="15">
        <f ca="1">(BB166*DCF!J$10-DCF!J$5*MAX(BB166*DCF!J$10,0)-MAX(BB166-BA166,0)/Inputs!$B$10)*DCF!J$6</f>
        <v>1868.3074865673748</v>
      </c>
      <c r="CJ166" s="15">
        <f ca="1">(BC166*DCF!K$10-DCF!K$5*MAX(BC166*DCF!K$10,0)-MAX(BC166-BB166,0)/Inputs!$B$10)*DCF!K$6</f>
        <v>2144.2504638696942</v>
      </c>
      <c r="CK166" s="15">
        <f ca="1">(BD166*DCF!L$10-DCF!L$5*MAX(BD166*DCF!L$10,0)-MAX(BD166-BC166,0)/Inputs!$B$10)*DCF!L$6</f>
        <v>2475.1416493705019</v>
      </c>
      <c r="CL166" s="15">
        <f ca="1">(BE166*DCF!M$10-DCF!M$5*MAX(BE166*DCF!M$10,0)-MAX(BE166-BD166,0)/Inputs!$B$10)*DCF!M$6</f>
        <v>2863.4112147979363</v>
      </c>
      <c r="CM166" s="15">
        <f ca="1">(BF166*DCF!C$28-DCF!C$5*MAX(BF166*DCF!C$28,0)-MAX(BF166-Inputs!$B$13,0)/Inputs!$B$17)*DCF!C$6</f>
        <v>3678.1065588890833</v>
      </c>
      <c r="CN166" s="15">
        <f ca="1">(BG166*DCF!D$28-DCF!D$5*MAX(BG166*DCF!D$28,0)-MAX(BG166-BF166,0)/Inputs!$B$17)*DCF!D$6</f>
        <v>4375.9443348187169</v>
      </c>
      <c r="CO166" s="15">
        <f ca="1">(BH166*DCF!E$28-DCF!E$5*MAX(BH166*DCF!E$28,0)-MAX(BH166-BG166,0)/Inputs!$B$17)*DCF!E$6</f>
        <v>5131.3709922462303</v>
      </c>
      <c r="CP166" s="15">
        <f ca="1">(BI166*DCF!F$28-DCF!F$5*MAX(BI166*DCF!F$28,0)-MAX(BI166-BH166,0)/Inputs!$B$17)*DCF!F$6</f>
        <v>6357.1738486749109</v>
      </c>
      <c r="CQ166" s="15">
        <f ca="1">(BJ166*DCF!G$28-DCF!G$5*MAX(BJ166*DCF!G$28,0)-MAX(BJ166-BI166,0)/Inputs!$B$17)*DCF!G$6</f>
        <v>7004.0338867355231</v>
      </c>
      <c r="CR166" s="15">
        <f ca="1">(BK166*DCF!H$28-DCF!H$5*MAX(BK166*DCF!H$28,0)-MAX(BK166-BJ166,0)/Inputs!$B$17)*DCF!H$6</f>
        <v>6915.8308496304971</v>
      </c>
      <c r="CS166" s="15">
        <f ca="1">(BL166*DCF!I$28-DCF!I$5*MAX(BL166*DCF!I$28,0)-MAX(BL166-BK166,0)/Inputs!$B$17)*DCF!I$6</f>
        <v>8276.367905409581</v>
      </c>
      <c r="CT166" s="15">
        <f ca="1">(BM166*DCF!J$28-DCF!J$5*MAX(BM166*DCF!J$28,0)-MAX(BM166-BL166,0)/Inputs!$B$17)*DCF!J$6</f>
        <v>10470.613507013293</v>
      </c>
      <c r="CU166" s="15">
        <f ca="1">(BN166*DCF!K$28-DCF!K$5*MAX(BN166*DCF!K$28,0)-MAX(BN166-BM166,0)/Inputs!$B$17)*DCF!K$6</f>
        <v>12159.161614601018</v>
      </c>
      <c r="CV166" s="15">
        <f ca="1">(BO166*DCF!L$28-DCF!L$5*MAX(BO166*DCF!L$28,0)-MAX(BO166-BN166,0)/Inputs!$B$17)*DCF!L$6</f>
        <v>14947.616671833548</v>
      </c>
      <c r="CW166" s="15">
        <f ca="1">(BP166*DCF!M$28-DCF!M$5*MAX(BP166*DCF!M$28,0)-MAX(BP166-BO166,0)/Inputs!$B$17)*DCF!M$6</f>
        <v>17679.690840040577</v>
      </c>
      <c r="CX166" s="15">
        <f ca="1">(BQ166*DCF!C$46-DCF!C$5*MAX(BQ166*DCF!C$46,0)-MAX(BQ166-Inputs!$B$20,0)/Inputs!$B$24)*DCF!C$6</f>
        <v>-3145.4267867387139</v>
      </c>
      <c r="CY166" s="15">
        <f ca="1">(BR166*DCF!D$46-DCF!D$5*MAX(BR166*DCF!D$46,0)-MAX(BR166-BQ166,0)/Inputs!$B$24)*DCF!D$6</f>
        <v>-1015.7791157527358</v>
      </c>
      <c r="CZ166" s="15">
        <f ca="1">(BS166*DCF!E$46-DCF!E$5*MAX(BS166*DCF!E$46,0)-MAX(BS166-BR166,0)/Inputs!$B$24)*DCF!E$6</f>
        <v>-1844.7669966847643</v>
      </c>
      <c r="DA166" s="15">
        <f ca="1">(BT166*DCF!F$46-DCF!F$5*MAX(BT166*DCF!F$46,0)-MAX(BT166-BS166,0)/Inputs!$B$24)*DCF!F$6</f>
        <v>-3249.6005957650918</v>
      </c>
      <c r="DB166" s="15">
        <f ca="1">(BU166*DCF!G$46-DCF!G$5*MAX(BU166*DCF!G$46,0)-MAX(BU166-BT166,0)/Inputs!$B$24)*DCF!G$6</f>
        <v>-2746.9823849065233</v>
      </c>
      <c r="DC166" s="15">
        <f ca="1">(BV166*DCF!H$46-DCF!H$5*MAX(BV166*DCF!H$46,0)-MAX(BV166-BU166,0)/Inputs!$B$24)*DCF!H$6</f>
        <v>-2448.7435703983178</v>
      </c>
      <c r="DD166" s="15">
        <f ca="1">(BW166*DCF!I$46-DCF!I$5*MAX(BW166*DCF!I$46,0)-MAX(BW166-BV166,0)/Inputs!$B$24)*DCF!I$6</f>
        <v>198.79659091829248</v>
      </c>
      <c r="DE166" s="15">
        <f ca="1">(BX166*DCF!J$46-DCF!J$5*MAX(BX166*DCF!J$46,0)-MAX(BX166-BW166,0)/Inputs!$B$24)*DCF!J$6</f>
        <v>961.24067851013785</v>
      </c>
      <c r="DF166" s="15">
        <f ca="1">(BY166*DCF!K$46-DCF!K$5*MAX(BY166*DCF!K$46,0)-MAX(BY166-BX166,0)/Inputs!$B$24)*DCF!K$6</f>
        <v>-193.49645274940096</v>
      </c>
      <c r="DG166" s="15">
        <f ca="1">(BZ166*DCF!L$46-DCF!L$5*MAX(BZ166*DCF!L$46,0)-MAX(BZ166-BY166,0)/Inputs!$B$24)*DCF!L$6</f>
        <v>-2682.8138416130873</v>
      </c>
      <c r="DH166" s="15">
        <f ca="1">(CA166*DCF!M$46-DCF!M$5*MAX(CA166*DCF!M$46,0)-MAX(CA166-BZ166,0)/Inputs!$B$24)*DCF!M$6</f>
        <v>953.87994348358939</v>
      </c>
      <c r="DI166" s="15">
        <f ca="1">SUM(CB166:CL166)+BE166*DCF!M$10*(1+Inputs!$B$30)*(1-Inputs!$B$33)*(1-Inputs!$B$30/Inputs!$B$31)/(Inputs!$B$29-Inputs!$B$30)*DCF!M$6</f>
        <v>81443.509853256546</v>
      </c>
      <c r="DJ166" s="15">
        <f ca="1">SUM(CM166:CW166)+BP166*DCF!M$28*(1+Inputs!$B$30)*(1-Inputs!$B$33)*(1-Inputs!$B$30/Inputs!$B$31)/(Inputs!$B$29-Inputs!$B$30)*DCF!M$6</f>
        <v>481327.82173660077</v>
      </c>
      <c r="DK166" s="15">
        <f ca="1">SUM(CX166:DH166)+CA166*DCF!M$46*(1+Inputs!$B$30)*(1-Inputs!$B$33)*(1-Inputs!$B$30/Inputs!$B$31)/(Inputs!$B$29-Inputs!$B$30)*DCF!M$6</f>
        <v>164809.91237267846</v>
      </c>
      <c r="DM166" s="15">
        <f ca="1">DI166+DJ166+DK166+Inputs!$B$34+Inputs!$B$36-Inputs!$B$35</f>
        <v>804432.24396253587</v>
      </c>
    </row>
    <row r="167" spans="1:117" x14ac:dyDescent="0.75">
      <c r="A167" s="11">
        <v>154</v>
      </c>
      <c r="C167" s="24">
        <f t="shared" ca="1" si="105"/>
        <v>-0.507236860201425</v>
      </c>
      <c r="D167" s="24">
        <f t="shared" ca="1" si="105"/>
        <v>-0.46789313523864134</v>
      </c>
      <c r="E167" s="24">
        <f t="shared" ca="1" si="105"/>
        <v>-0.55277313009267692</v>
      </c>
      <c r="F167" s="24">
        <f t="shared" ca="1" si="105"/>
        <v>-0.69025460715048759</v>
      </c>
      <c r="G167" s="24">
        <f t="shared" ca="1" si="105"/>
        <v>6.1237999453425729E-2</v>
      </c>
      <c r="H167" s="24">
        <f t="shared" ca="1" si="105"/>
        <v>0.35954505965137157</v>
      </c>
      <c r="I167" s="24">
        <f t="shared" ca="1" si="105"/>
        <v>0.23540226422907023</v>
      </c>
      <c r="J167" s="24">
        <f t="shared" ca="1" si="105"/>
        <v>0.13003409857166004</v>
      </c>
      <c r="K167" s="24">
        <f t="shared" ca="1" si="105"/>
        <v>0.33302089904014315</v>
      </c>
      <c r="L167" s="24">
        <f t="shared" ca="1" si="105"/>
        <v>-1.9080874344151859</v>
      </c>
      <c r="M167" s="24">
        <f t="shared" ca="1" si="105"/>
        <v>8.459511528740464E-2</v>
      </c>
      <c r="N167" s="24">
        <f ca="1">SQRT(Inputs!$B$38)*C167+SQRT(1-Inputs!$B$38)*_xlfn.NORM.S.INV(RAND())</f>
        <v>-0.1424920937142041</v>
      </c>
      <c r="O167" s="24">
        <f ca="1">SQRT(Inputs!$B$38)*D167+SQRT(1-Inputs!$B$38)*_xlfn.NORM.S.INV(RAND())</f>
        <v>0.30434053615820705</v>
      </c>
      <c r="P167" s="24">
        <f ca="1">SQRT(Inputs!$B$38)*E167+SQRT(1-Inputs!$B$38)*_xlfn.NORM.S.INV(RAND())</f>
        <v>-1.1439750181345831</v>
      </c>
      <c r="Q167" s="24">
        <f ca="1">SQRT(Inputs!$B$38)*F167+SQRT(1-Inputs!$B$38)*_xlfn.NORM.S.INV(RAND())</f>
        <v>-1.5119552564540411</v>
      </c>
      <c r="R167" s="24">
        <f ca="1">SQRT(Inputs!$B$38)*G167+SQRT(1-Inputs!$B$38)*_xlfn.NORM.S.INV(RAND())</f>
        <v>1.3149162848077771</v>
      </c>
      <c r="S167" s="24">
        <f ca="1">SQRT(Inputs!$B$38)*H167+SQRT(1-Inputs!$B$38)*_xlfn.NORM.S.INV(RAND())</f>
        <v>1.0419119244641155</v>
      </c>
      <c r="T167" s="24">
        <f ca="1">SQRT(Inputs!$B$38)*I167+SQRT(1-Inputs!$B$38)*_xlfn.NORM.S.INV(RAND())</f>
        <v>0.78763988029914156</v>
      </c>
      <c r="U167" s="24">
        <f ca="1">SQRT(Inputs!$B$38)*J167+SQRT(1-Inputs!$B$38)*_xlfn.NORM.S.INV(RAND())</f>
        <v>-1.4241299316827942</v>
      </c>
      <c r="V167" s="24">
        <f ca="1">SQRT(Inputs!$B$38)*K167+SQRT(1-Inputs!$B$38)*_xlfn.NORM.S.INV(RAND())</f>
        <v>-0.52972570649595696</v>
      </c>
      <c r="W167" s="24">
        <f ca="1">SQRT(Inputs!$B$38)*L167+SQRT(1-Inputs!$B$38)*_xlfn.NORM.S.INV(RAND())</f>
        <v>-2.9064185118709105</v>
      </c>
      <c r="X167" s="24">
        <f ca="1">SQRT(Inputs!$B$38)*M167+SQRT(1-Inputs!$B$38)*_xlfn.NORM.S.INV(RAND())</f>
        <v>-0.30782697758753635</v>
      </c>
      <c r="Y167" s="24">
        <f ca="1">SQRT(Inputs!$B$38)*C167+SQRT(1-Inputs!$B$38)*_xlfn.NORM.S.INV(RAND())</f>
        <v>8.8790862948802951E-2</v>
      </c>
      <c r="Z167" s="24">
        <f ca="1">SQRT(Inputs!$B$38)*D167+SQRT(1-Inputs!$B$38)*_xlfn.NORM.S.INV(RAND())</f>
        <v>-1.5790165445162057</v>
      </c>
      <c r="AA167" s="24">
        <f ca="1">SQRT(Inputs!$B$38)*E167+SQRT(1-Inputs!$B$38)*_xlfn.NORM.S.INV(RAND())</f>
        <v>0.46852828465577739</v>
      </c>
      <c r="AB167" s="24">
        <f ca="1">SQRT(Inputs!$B$38)*F167+SQRT(1-Inputs!$B$38)*_xlfn.NORM.S.INV(RAND())</f>
        <v>0.52435444562201017</v>
      </c>
      <c r="AC167" s="24">
        <f ca="1">SQRT(Inputs!$B$38)*G167+SQRT(1-Inputs!$B$38)*_xlfn.NORM.S.INV(RAND())</f>
        <v>0.55091971211385204</v>
      </c>
      <c r="AD167" s="24">
        <f ca="1">SQRT(Inputs!$B$38)*H167+SQRT(1-Inputs!$B$38)*_xlfn.NORM.S.INV(RAND())</f>
        <v>-0.20939205688980531</v>
      </c>
      <c r="AE167" s="24">
        <f ca="1">SQRT(Inputs!$B$38)*I167+SQRT(1-Inputs!$B$38)*_xlfn.NORM.S.INV(RAND())</f>
        <v>-0.60094891826379937</v>
      </c>
      <c r="AF167" s="24">
        <f ca="1">SQRT(Inputs!$B$38)*J167+SQRT(1-Inputs!$B$38)*_xlfn.NORM.S.INV(RAND())</f>
        <v>-1.1158275838900038</v>
      </c>
      <c r="AG167" s="24">
        <f ca="1">SQRT(Inputs!$B$38)*K167+SQRT(1-Inputs!$B$38)*_xlfn.NORM.S.INV(RAND())</f>
        <v>-0.69773395106465663</v>
      </c>
      <c r="AH167" s="24">
        <f ca="1">SQRT(Inputs!$B$38)*L167+SQRT(1-Inputs!$B$38)*_xlfn.NORM.S.INV(RAND())</f>
        <v>-1.7647951468689855</v>
      </c>
      <c r="AI167" s="24">
        <f ca="1">SQRT(Inputs!$B$38)*M167+SQRT(1-Inputs!$B$38)*_xlfn.NORM.S.INV(RAND())</f>
        <v>4.4237418825414647E-2</v>
      </c>
      <c r="AJ167" s="24">
        <f ca="1">SQRT(Inputs!$B$38)*C167+SQRT(1-Inputs!$B$38)*_xlfn.NORM.S.INV(RAND())</f>
        <v>-1.1330860862444252</v>
      </c>
      <c r="AK167" s="24">
        <f ca="1">SQRT(Inputs!$B$38)*D167+SQRT(1-Inputs!$B$38)*_xlfn.NORM.S.INV(RAND())</f>
        <v>-0.45344327947561208</v>
      </c>
      <c r="AL167" s="24">
        <f ca="1">SQRT(Inputs!$B$38)*E167+SQRT(1-Inputs!$B$38)*_xlfn.NORM.S.INV(RAND())</f>
        <v>-0.81103307482761156</v>
      </c>
      <c r="AM167" s="24">
        <f ca="1">SQRT(Inputs!$B$38)*F167+SQRT(1-Inputs!$B$38)*_xlfn.NORM.S.INV(RAND())</f>
        <v>1.1798689249504832</v>
      </c>
      <c r="AN167" s="24">
        <f ca="1">SQRT(Inputs!$B$38)*G167+SQRT(1-Inputs!$B$38)*_xlfn.NORM.S.INV(RAND())</f>
        <v>-1.3060662662609841</v>
      </c>
      <c r="AO167" s="24">
        <f ca="1">SQRT(Inputs!$B$38)*H167+SQRT(1-Inputs!$B$38)*_xlfn.NORM.S.INV(RAND())</f>
        <v>-0.6752203582995</v>
      </c>
      <c r="AP167" s="24">
        <f ca="1">SQRT(Inputs!$B$38)*I167+SQRT(1-Inputs!$B$38)*_xlfn.NORM.S.INV(RAND())</f>
        <v>-0.72840644861252313</v>
      </c>
      <c r="AQ167" s="24">
        <f ca="1">SQRT(Inputs!$B$38)*J167+SQRT(1-Inputs!$B$38)*_xlfn.NORM.S.INV(RAND())</f>
        <v>-7.836299131197029E-2</v>
      </c>
      <c r="AR167" s="24">
        <f ca="1">SQRT(Inputs!$B$38)*K167+SQRT(1-Inputs!$B$38)*_xlfn.NORM.S.INV(RAND())</f>
        <v>1.9935803135711021</v>
      </c>
      <c r="AS167" s="24">
        <f ca="1">SQRT(Inputs!$B$38)*L167+SQRT(1-Inputs!$B$38)*_xlfn.NORM.S.INV(RAND())</f>
        <v>-1.2511991433068614</v>
      </c>
      <c r="AT167" s="24">
        <f ca="1">SQRT(Inputs!$B$38)*M167+SQRT(1-Inputs!$B$38)*_xlfn.NORM.S.INV(RAND())</f>
        <v>-0.71482950221870101</v>
      </c>
      <c r="AU167" s="15">
        <f ca="1">Inputs!$B$6*EXP($B$8-0.5*C$5^2+C$5*N167)</f>
        <v>4849.0921593510138</v>
      </c>
      <c r="AV167" s="15">
        <f t="shared" ca="1" si="73"/>
        <v>6172.6126031181693</v>
      </c>
      <c r="AW167" s="15">
        <f t="shared" ca="1" si="74"/>
        <v>6450.238624115329</v>
      </c>
      <c r="AX167" s="15">
        <f t="shared" ca="1" si="75"/>
        <v>6519.5942958450814</v>
      </c>
      <c r="AY167" s="15">
        <f t="shared" ca="1" si="76"/>
        <v>9290.1146515866785</v>
      </c>
      <c r="AZ167" s="15">
        <f t="shared" ca="1" si="77"/>
        <v>12743.413830230753</v>
      </c>
      <c r="BA167" s="15">
        <f t="shared" ca="1" si="78"/>
        <v>16934.68672768863</v>
      </c>
      <c r="BB167" s="15">
        <f t="shared" ca="1" si="79"/>
        <v>17976.296150423452</v>
      </c>
      <c r="BC167" s="15">
        <f t="shared" ca="1" si="80"/>
        <v>20918.89302889628</v>
      </c>
      <c r="BD167" s="15">
        <f t="shared" ca="1" si="81"/>
        <v>19527.485221792209</v>
      </c>
      <c r="BE167" s="15">
        <f t="shared" ca="1" si="82"/>
        <v>23266.865536315654</v>
      </c>
      <c r="BF167" s="15">
        <f ca="1">Inputs!$B$13*EXP($B$9-0.5*C$6^2+C$6*Y167)</f>
        <v>14076.637885696689</v>
      </c>
      <c r="BG167" s="15">
        <f t="shared" ca="1" si="83"/>
        <v>12902.421032914897</v>
      </c>
      <c r="BH167" s="15">
        <f t="shared" ca="1" si="84"/>
        <v>17038.273330435211</v>
      </c>
      <c r="BI167" s="15">
        <f t="shared" ca="1" si="85"/>
        <v>22610.572722523386</v>
      </c>
      <c r="BJ167" s="15">
        <f t="shared" ca="1" si="86"/>
        <v>30010.098340320001</v>
      </c>
      <c r="BK167" s="15">
        <f t="shared" ca="1" si="87"/>
        <v>35796.559360019732</v>
      </c>
      <c r="BL167" s="15">
        <f t="shared" ca="1" si="88"/>
        <v>40677.271796848087</v>
      </c>
      <c r="BM167" s="15">
        <f t="shared" ca="1" si="89"/>
        <v>43529.086366169024</v>
      </c>
      <c r="BN167" s="15">
        <f t="shared" ca="1" si="90"/>
        <v>49241.076743643702</v>
      </c>
      <c r="BO167" s="15">
        <f t="shared" ca="1" si="91"/>
        <v>49349.357337068956</v>
      </c>
      <c r="BP167" s="15">
        <f t="shared" ca="1" si="92"/>
        <v>61045.001371489838</v>
      </c>
      <c r="BQ167" s="15">
        <f ca="1">Inputs!$B$20*EXP($B$10-0.5*C$7^2+C$7*AJ167)</f>
        <v>2869.9292777953578</v>
      </c>
      <c r="BR167" s="15">
        <f t="shared" ca="1" si="93"/>
        <v>3371.8595391014555</v>
      </c>
      <c r="BS167" s="15">
        <f t="shared" ca="1" si="94"/>
        <v>3657.9417312238897</v>
      </c>
      <c r="BT167" s="15">
        <f t="shared" ca="1" si="95"/>
        <v>6873.127397834709</v>
      </c>
      <c r="BU167" s="15">
        <f t="shared" ca="1" si="96"/>
        <v>6944.3327808180138</v>
      </c>
      <c r="BV167" s="15">
        <f t="shared" ca="1" si="97"/>
        <v>8298.1289480781452</v>
      </c>
      <c r="BW167" s="15">
        <f t="shared" ca="1" si="98"/>
        <v>9925.1877101007849</v>
      </c>
      <c r="BX167" s="15">
        <f t="shared" ca="1" si="99"/>
        <v>13665.591427023435</v>
      </c>
      <c r="BY167" s="15">
        <f t="shared" ca="1" si="100"/>
        <v>28039.375047057743</v>
      </c>
      <c r="BZ167" s="15">
        <f t="shared" ca="1" si="101"/>
        <v>31259.072950266647</v>
      </c>
      <c r="CA167" s="15">
        <f t="shared" ca="1" si="102"/>
        <v>38671.587859203333</v>
      </c>
      <c r="CB167" s="15">
        <f ca="1">(AU167*DCF!C$10-DCF!C$5*MAX(AU167*DCF!C$10,0)-MAX(AU167-Inputs!$B$6,0)/Inputs!$B$10)*DCF!C$6</f>
        <v>1043.881063727971</v>
      </c>
      <c r="CC167" s="15">
        <f ca="1">(AV167*DCF!D$10-DCF!D$5*MAX(AV167*DCF!D$10,0)-MAX(AV167-AU167,0)/Inputs!$B$10)*DCF!D$6</f>
        <v>1181.8266827104553</v>
      </c>
      <c r="CD167" s="15">
        <f ca="1">(AW167*DCF!E$10-DCF!E$5*MAX(AW167*DCF!E$10,0)-MAX(AW167-AV167,0)/Inputs!$B$10)*DCF!E$6</f>
        <v>1426.7245422633455</v>
      </c>
      <c r="CE167" s="15">
        <f ca="1">(AX167*DCF!F$10-DCF!F$5*MAX(AX167*DCF!F$10,0)-MAX(AX167-AW167,0)/Inputs!$B$10)*DCF!F$6</f>
        <v>1408.785848856691</v>
      </c>
      <c r="CF167" s="15">
        <f ca="1">(AY167*DCF!G$10-DCF!G$5*MAX(AY167*DCF!G$10,0)-MAX(AY167-AX167,0)/Inputs!$B$10)*DCF!G$6</f>
        <v>1381.5919244146858</v>
      </c>
      <c r="CG167" s="15">
        <f ca="1">(AZ167*DCF!H$10-DCF!H$5*MAX(AZ167*DCF!H$10,0)-MAX(AZ167-AY167,0)/Inputs!$B$10)*DCF!H$6</f>
        <v>1860.947758017885</v>
      </c>
      <c r="CH167" s="15">
        <f ca="1">(BA167*DCF!I$10-DCF!I$5*MAX(BA167*DCF!I$10,0)-MAX(BA167-AZ167,0)/Inputs!$B$10)*DCF!I$6</f>
        <v>2405.8338817834356</v>
      </c>
      <c r="CI167" s="15">
        <f ca="1">(BB167*DCF!J$10-DCF!J$5*MAX(BB167*DCF!J$10,0)-MAX(BB167-BA167,0)/Inputs!$B$10)*DCF!J$6</f>
        <v>2926.9353865804937</v>
      </c>
      <c r="CJ167" s="15">
        <f ca="1">(BC167*DCF!K$10-DCF!K$5*MAX(BC167*DCF!K$10,0)-MAX(BC167-BB167,0)/Inputs!$B$10)*DCF!K$6</f>
        <v>2955.6870498667286</v>
      </c>
      <c r="CK167" s="15">
        <f ca="1">(BD167*DCF!L$10-DCF!L$5*MAX(BD167*DCF!L$10,0)-MAX(BD167-BC167,0)/Inputs!$B$10)*DCF!L$6</f>
        <v>2945.116105468674</v>
      </c>
      <c r="CL167" s="15">
        <f ca="1">(BE167*DCF!M$10-DCF!M$5*MAX(BE167*DCF!M$10,0)-MAX(BE167-BD167,0)/Inputs!$B$10)*DCF!M$6</f>
        <v>2836.5467283945704</v>
      </c>
      <c r="CM167" s="15">
        <f ca="1">(BF167*DCF!C$28-DCF!C$5*MAX(BF167*DCF!C$28,0)-MAX(BF167-Inputs!$B$13,0)/Inputs!$B$17)*DCF!C$6</f>
        <v>3674.93408232703</v>
      </c>
      <c r="CN167" s="15">
        <f ca="1">(BG167*DCF!D$28-DCF!D$5*MAX(BG167*DCF!D$28,0)-MAX(BG167-BF167,0)/Inputs!$B$17)*DCF!D$6</f>
        <v>3800.0605731855467</v>
      </c>
      <c r="CO167" s="15">
        <f ca="1">(BH167*DCF!E$28-DCF!E$5*MAX(BH167*DCF!E$28,0)-MAX(BH167-BG167,0)/Inputs!$B$17)*DCF!E$6</f>
        <v>4010.4228394948414</v>
      </c>
      <c r="CP167" s="15">
        <f ca="1">(BI167*DCF!F$28-DCF!F$5*MAX(BI167*DCF!F$28,0)-MAX(BI167-BH167,0)/Inputs!$B$17)*DCF!F$6</f>
        <v>5123.6497309381475</v>
      </c>
      <c r="CQ167" s="15">
        <f ca="1">(BJ167*DCF!G$28-DCF!G$5*MAX(BJ167*DCF!G$28,0)-MAX(BJ167-BI167,0)/Inputs!$B$17)*DCF!G$6</f>
        <v>6541.8205898302322</v>
      </c>
      <c r="CR167" s="15">
        <f ca="1">(BK167*DCF!H$28-DCF!H$5*MAX(BK167*DCF!H$28,0)-MAX(BK167-BJ167,0)/Inputs!$B$17)*DCF!H$6</f>
        <v>7953.8304096239008</v>
      </c>
      <c r="CS167" s="15">
        <f ca="1">(BL167*DCF!I$28-DCF!I$5*MAX(BL167*DCF!I$28,0)-MAX(BL167-BK167,0)/Inputs!$B$17)*DCF!I$6</f>
        <v>8864.8521400898917</v>
      </c>
      <c r="CT167" s="15">
        <f ca="1">(BM167*DCF!J$28-DCF!J$5*MAX(BM167*DCF!J$28,0)-MAX(BM167-BL167,0)/Inputs!$B$17)*DCF!J$6</f>
        <v>9332.4725727764289</v>
      </c>
      <c r="CU167" s="15">
        <f ca="1">(BN167*DCF!K$28-DCF!K$5*MAX(BN167*DCF!K$28,0)-MAX(BN167-BM167,0)/Inputs!$B$17)*DCF!K$6</f>
        <v>9699.2470451537265</v>
      </c>
      <c r="CV167" s="15">
        <f ca="1">(BO167*DCF!L$28-DCF!L$5*MAX(BO167*DCF!L$28,0)-MAX(BO167-BN167,0)/Inputs!$B$17)*DCF!L$6</f>
        <v>9833.9804958127297</v>
      </c>
      <c r="CW167" s="15">
        <f ca="1">(BP167*DCF!M$28-DCF!M$5*MAX(BP167*DCF!M$28,0)-MAX(BP167-BO167,0)/Inputs!$B$17)*DCF!M$6</f>
        <v>10263.128895606967</v>
      </c>
      <c r="CX167" s="15">
        <f ca="1">(BQ167*DCF!C$46-DCF!C$5*MAX(BQ167*DCF!C$46,0)-MAX(BQ167-Inputs!$B$20,0)/Inputs!$B$24)*DCF!C$6</f>
        <v>-662.80121889038287</v>
      </c>
      <c r="CY167" s="15">
        <f ca="1">(BR167*DCF!D$46-DCF!D$5*MAX(BR167*DCF!D$46,0)-MAX(BR167-BQ167,0)/Inputs!$B$24)*DCF!D$6</f>
        <v>-789.66726664355986</v>
      </c>
      <c r="CZ167" s="15">
        <f ca="1">(BS167*DCF!E$46-DCF!E$5*MAX(BS167*DCF!E$46,0)-MAX(BS167-BR167,0)/Inputs!$B$24)*DCF!E$6</f>
        <v>-545.32370308809891</v>
      </c>
      <c r="DA167" s="15">
        <f ca="1">(BT167*DCF!F$46-DCF!F$5*MAX(BT167*DCF!F$46,0)-MAX(BT167-BS167,0)/Inputs!$B$24)*DCF!F$6</f>
        <v>-1671.2953333219145</v>
      </c>
      <c r="DB167" s="15">
        <f ca="1">(BU167*DCF!G$46-DCF!G$5*MAX(BU167*DCF!G$46,0)-MAX(BU167-BT167,0)/Inputs!$B$24)*DCF!G$6</f>
        <v>-257.5457184094297</v>
      </c>
      <c r="DC167" s="15">
        <f ca="1">(BV167*DCF!H$46-DCF!H$5*MAX(BV167*DCF!H$46,0)-MAX(BV167-BU167,0)/Inputs!$B$24)*DCF!H$6</f>
        <v>-420.68386412934757</v>
      </c>
      <c r="DD167" s="15">
        <f ca="1">(BW167*DCF!I$46-DCF!I$5*MAX(BW167*DCF!I$46,0)-MAX(BW167-BV167,0)/Inputs!$B$24)*DCF!I$6</f>
        <v>-237.83957003212325</v>
      </c>
      <c r="DE167" s="15">
        <f ca="1">(BX167*DCF!J$46-DCF!J$5*MAX(BX167*DCF!J$46,0)-MAX(BX167-BW167,0)/Inputs!$B$24)*DCF!J$6</f>
        <v>-418.66019680490029</v>
      </c>
      <c r="DF167" s="15">
        <f ca="1">(BY167*DCF!K$46-DCF!K$5*MAX(BY167*DCF!K$46,0)-MAX(BY167-BX167,0)/Inputs!$B$24)*DCF!K$6</f>
        <v>-1919.4914984538023</v>
      </c>
      <c r="DG167" s="15">
        <f ca="1">(BZ167*DCF!L$46-DCF!L$5*MAX(BZ167*DCF!L$46,0)-MAX(BZ167-BY167,0)/Inputs!$B$24)*DCF!L$6</f>
        <v>1432.1669955106208</v>
      </c>
      <c r="DH167" s="15">
        <f ca="1">(CA167*DCF!M$46-DCF!M$5*MAX(CA167*DCF!M$46,0)-MAX(CA167-BZ167,0)/Inputs!$B$24)*DCF!M$6</f>
        <v>1482.0684928595936</v>
      </c>
      <c r="DI167" s="15">
        <f ca="1">SUM(CB167:CL167)+BE167*DCF!M$10*(1+Inputs!$B$30)*(1-Inputs!$B$33)*(1-Inputs!$B$30/Inputs!$B$31)/(Inputs!$B$29-Inputs!$B$30)*DCF!M$6</f>
        <v>87125.871432096377</v>
      </c>
      <c r="DJ167" s="15">
        <f ca="1">SUM(CM167:CW167)+BP167*DCF!M$28*(1+Inputs!$B$30)*(1-Inputs!$B$33)*(1-Inputs!$B$30/Inputs!$B$31)/(Inputs!$B$29-Inputs!$B$30)*DCF!M$6</f>
        <v>305617.1274460798</v>
      </c>
      <c r="DK167" s="15">
        <f ca="1">SUM(CX167:DH167)+CA167*DCF!M$46*(1+Inputs!$B$30)*(1-Inputs!$B$33)*(1-Inputs!$B$30/Inputs!$B$31)/(Inputs!$B$29-Inputs!$B$30)*DCF!M$6</f>
        <v>55781.782891358824</v>
      </c>
      <c r="DM167" s="15">
        <f ca="1">DI167+DJ167+DK167+Inputs!$B$34+Inputs!$B$36-Inputs!$B$35</f>
        <v>525375.78176953504</v>
      </c>
    </row>
    <row r="168" spans="1:117" x14ac:dyDescent="0.75">
      <c r="A168" s="11">
        <v>155</v>
      </c>
      <c r="C168" s="24">
        <f t="shared" ca="1" si="105"/>
        <v>-8.8386547851736663E-2</v>
      </c>
      <c r="D168" s="24">
        <f t="shared" ca="1" si="105"/>
        <v>-0.76540098671737322</v>
      </c>
      <c r="E168" s="24">
        <f t="shared" ca="1" si="105"/>
        <v>-0.79681904071924581</v>
      </c>
      <c r="F168" s="24">
        <f t="shared" ca="1" si="105"/>
        <v>1.7829764749402395</v>
      </c>
      <c r="G168" s="24">
        <f t="shared" ca="1" si="105"/>
        <v>0.91641653074024798</v>
      </c>
      <c r="H168" s="24">
        <f t="shared" ca="1" si="105"/>
        <v>1.8844858053015519</v>
      </c>
      <c r="I168" s="24">
        <f t="shared" ca="1" si="105"/>
        <v>0.18998869292207859</v>
      </c>
      <c r="J168" s="24">
        <f t="shared" ca="1" si="105"/>
        <v>1.0196530892167179</v>
      </c>
      <c r="K168" s="24">
        <f t="shared" ca="1" si="105"/>
        <v>-1.298082093210813</v>
      </c>
      <c r="L168" s="24">
        <f t="shared" ca="1" si="105"/>
        <v>0.52686657441746687</v>
      </c>
      <c r="M168" s="24">
        <f t="shared" ca="1" si="105"/>
        <v>8.634291446488597E-2</v>
      </c>
      <c r="N168" s="24">
        <f ca="1">SQRT(Inputs!$B$38)*C168+SQRT(1-Inputs!$B$38)*_xlfn.NORM.S.INV(RAND())</f>
        <v>0.21034900531337591</v>
      </c>
      <c r="O168" s="24">
        <f ca="1">SQRT(Inputs!$B$38)*D168+SQRT(1-Inputs!$B$38)*_xlfn.NORM.S.INV(RAND())</f>
        <v>-1.6425680762977888</v>
      </c>
      <c r="P168" s="24">
        <f ca="1">SQRT(Inputs!$B$38)*E168+SQRT(1-Inputs!$B$38)*_xlfn.NORM.S.INV(RAND())</f>
        <v>-0.89167259175918079</v>
      </c>
      <c r="Q168" s="24">
        <f ca="1">SQRT(Inputs!$B$38)*F168+SQRT(1-Inputs!$B$38)*_xlfn.NORM.S.INV(RAND())</f>
        <v>0.6137798744854257</v>
      </c>
      <c r="R168" s="24">
        <f ca="1">SQRT(Inputs!$B$38)*G168+SQRT(1-Inputs!$B$38)*_xlfn.NORM.S.INV(RAND())</f>
        <v>1.345805513547913</v>
      </c>
      <c r="S168" s="24">
        <f ca="1">SQRT(Inputs!$B$38)*H168+SQRT(1-Inputs!$B$38)*_xlfn.NORM.S.INV(RAND())</f>
        <v>-9.879370542187349E-3</v>
      </c>
      <c r="T168" s="24">
        <f ca="1">SQRT(Inputs!$B$38)*I168+SQRT(1-Inputs!$B$38)*_xlfn.NORM.S.INV(RAND())</f>
        <v>0.22159808528132577</v>
      </c>
      <c r="U168" s="24">
        <f ca="1">SQRT(Inputs!$B$38)*J168+SQRT(1-Inputs!$B$38)*_xlfn.NORM.S.INV(RAND())</f>
        <v>0.62200130292323741</v>
      </c>
      <c r="V168" s="24">
        <f ca="1">SQRT(Inputs!$B$38)*K168+SQRT(1-Inputs!$B$38)*_xlfn.NORM.S.INV(RAND())</f>
        <v>-1.2917444327815377</v>
      </c>
      <c r="W168" s="24">
        <f ca="1">SQRT(Inputs!$B$38)*L168+SQRT(1-Inputs!$B$38)*_xlfn.NORM.S.INV(RAND())</f>
        <v>-0.25323970461418421</v>
      </c>
      <c r="X168" s="24">
        <f ca="1">SQRT(Inputs!$B$38)*M168+SQRT(1-Inputs!$B$38)*_xlfn.NORM.S.INV(RAND())</f>
        <v>1.169718347892152</v>
      </c>
      <c r="Y168" s="24">
        <f ca="1">SQRT(Inputs!$B$38)*C168+SQRT(1-Inputs!$B$38)*_xlfn.NORM.S.INV(RAND())</f>
        <v>-0.66380170029336316</v>
      </c>
      <c r="Z168" s="24">
        <f ca="1">SQRT(Inputs!$B$38)*D168+SQRT(1-Inputs!$B$38)*_xlfn.NORM.S.INV(RAND())</f>
        <v>0.89216072170744687</v>
      </c>
      <c r="AA168" s="24">
        <f ca="1">SQRT(Inputs!$B$38)*E168+SQRT(1-Inputs!$B$38)*_xlfn.NORM.S.INV(RAND())</f>
        <v>0.33477400710048399</v>
      </c>
      <c r="AB168" s="24">
        <f ca="1">SQRT(Inputs!$B$38)*F168+SQRT(1-Inputs!$B$38)*_xlfn.NORM.S.INV(RAND())</f>
        <v>1.4398483870637759</v>
      </c>
      <c r="AC168" s="24">
        <f ca="1">SQRT(Inputs!$B$38)*G168+SQRT(1-Inputs!$B$38)*_xlfn.NORM.S.INV(RAND())</f>
        <v>-0.57897467204010145</v>
      </c>
      <c r="AD168" s="24">
        <f ca="1">SQRT(Inputs!$B$38)*H168+SQRT(1-Inputs!$B$38)*_xlfn.NORM.S.INV(RAND())</f>
        <v>1.7640205094282488</v>
      </c>
      <c r="AE168" s="24">
        <f ca="1">SQRT(Inputs!$B$38)*I168+SQRT(1-Inputs!$B$38)*_xlfn.NORM.S.INV(RAND())</f>
        <v>1.1368479759861319</v>
      </c>
      <c r="AF168" s="24">
        <f ca="1">SQRT(Inputs!$B$38)*J168+SQRT(1-Inputs!$B$38)*_xlfn.NORM.S.INV(RAND())</f>
        <v>1.3038687861532279</v>
      </c>
      <c r="AG168" s="24">
        <f ca="1">SQRT(Inputs!$B$38)*K168+SQRT(1-Inputs!$B$38)*_xlfn.NORM.S.INV(RAND())</f>
        <v>2.2533808744418238E-4</v>
      </c>
      <c r="AH168" s="24">
        <f ca="1">SQRT(Inputs!$B$38)*L168+SQRT(1-Inputs!$B$38)*_xlfn.NORM.S.INV(RAND())</f>
        <v>-1.5220479984765367</v>
      </c>
      <c r="AI168" s="24">
        <f ca="1">SQRT(Inputs!$B$38)*M168+SQRT(1-Inputs!$B$38)*_xlfn.NORM.S.INV(RAND())</f>
        <v>0.11288184713154333</v>
      </c>
      <c r="AJ168" s="24">
        <f ca="1">SQRT(Inputs!$B$38)*C168+SQRT(1-Inputs!$B$38)*_xlfn.NORM.S.INV(RAND())</f>
        <v>-0.47286110986409313</v>
      </c>
      <c r="AK168" s="24">
        <f ca="1">SQRT(Inputs!$B$38)*D168+SQRT(1-Inputs!$B$38)*_xlfn.NORM.S.INV(RAND())</f>
        <v>-9.4662323039233109E-2</v>
      </c>
      <c r="AL168" s="24">
        <f ca="1">SQRT(Inputs!$B$38)*E168+SQRT(1-Inputs!$B$38)*_xlfn.NORM.S.INV(RAND())</f>
        <v>0.14565175040258205</v>
      </c>
      <c r="AM168" s="24">
        <f ca="1">SQRT(Inputs!$B$38)*F168+SQRT(1-Inputs!$B$38)*_xlfn.NORM.S.INV(RAND())</f>
        <v>0.36008307832819841</v>
      </c>
      <c r="AN168" s="24">
        <f ca="1">SQRT(Inputs!$B$38)*G168+SQRT(1-Inputs!$B$38)*_xlfn.NORM.S.INV(RAND())</f>
        <v>0.41935750439006803</v>
      </c>
      <c r="AO168" s="24">
        <f ca="1">SQRT(Inputs!$B$38)*H168+SQRT(1-Inputs!$B$38)*_xlfn.NORM.S.INV(RAND())</f>
        <v>2.6673653431889708</v>
      </c>
      <c r="AP168" s="24">
        <f ca="1">SQRT(Inputs!$B$38)*I168+SQRT(1-Inputs!$B$38)*_xlfn.NORM.S.INV(RAND())</f>
        <v>0.51680837322072282</v>
      </c>
      <c r="AQ168" s="24">
        <f ca="1">SQRT(Inputs!$B$38)*J168+SQRT(1-Inputs!$B$38)*_xlfn.NORM.S.INV(RAND())</f>
        <v>0.32425668547621972</v>
      </c>
      <c r="AR168" s="24">
        <f ca="1">SQRT(Inputs!$B$38)*K168+SQRT(1-Inputs!$B$38)*_xlfn.NORM.S.INV(RAND())</f>
        <v>-1.2132003252362678</v>
      </c>
      <c r="AS168" s="24">
        <f ca="1">SQRT(Inputs!$B$38)*L168+SQRT(1-Inputs!$B$38)*_xlfn.NORM.S.INV(RAND())</f>
        <v>1.0688888712636273</v>
      </c>
      <c r="AT168" s="24">
        <f ca="1">SQRT(Inputs!$B$38)*M168+SQRT(1-Inputs!$B$38)*_xlfn.NORM.S.INV(RAND())</f>
        <v>-0.18579016024088413</v>
      </c>
      <c r="AU168" s="15">
        <f ca="1">Inputs!$B$6*EXP($B$8-0.5*C$5^2+C$5*N168)</f>
        <v>5134.112410853767</v>
      </c>
      <c r="AV168" s="15">
        <f t="shared" ca="1" si="73"/>
        <v>4908.555890237215</v>
      </c>
      <c r="AW168" s="15">
        <f t="shared" ca="1" si="74"/>
        <v>5306.887836894789</v>
      </c>
      <c r="AX168" s="15">
        <f t="shared" ca="1" si="75"/>
        <v>6995.5542414727843</v>
      </c>
      <c r="AY168" s="15">
        <f t="shared" ca="1" si="76"/>
        <v>10004.360752151944</v>
      </c>
      <c r="AZ168" s="15">
        <f t="shared" ca="1" si="77"/>
        <v>12222.299439259199</v>
      </c>
      <c r="BA168" s="15">
        <f t="shared" ca="1" si="78"/>
        <v>15307.911030133238</v>
      </c>
      <c r="BB168" s="15">
        <f t="shared" ca="1" si="79"/>
        <v>19946.644893367793</v>
      </c>
      <c r="BC168" s="15">
        <f t="shared" ca="1" si="80"/>
        <v>21565.656754525011</v>
      </c>
      <c r="BD168" s="15">
        <f t="shared" ca="1" si="81"/>
        <v>25801.522654612625</v>
      </c>
      <c r="BE168" s="15">
        <f t="shared" ca="1" si="82"/>
        <v>35170.796714513883</v>
      </c>
      <c r="BF168" s="15">
        <f ca="1">Inputs!$B$13*EXP($B$9-0.5*C$6^2+C$6*Y168)</f>
        <v>12125.574270733709</v>
      </c>
      <c r="BG168" s="15">
        <f t="shared" ca="1" si="83"/>
        <v>17358.989846299701</v>
      </c>
      <c r="BH168" s="15">
        <f t="shared" ca="1" si="84"/>
        <v>22420.452445976407</v>
      </c>
      <c r="BI168" s="15">
        <f t="shared" ca="1" si="85"/>
        <v>34255.30269524191</v>
      </c>
      <c r="BJ168" s="15">
        <f t="shared" ca="1" si="86"/>
        <v>38632.290479010997</v>
      </c>
      <c r="BK168" s="15">
        <f t="shared" ca="1" si="87"/>
        <v>60284.391487399676</v>
      </c>
      <c r="BL168" s="15">
        <f t="shared" ca="1" si="88"/>
        <v>85806.510795491471</v>
      </c>
      <c r="BM168" s="15">
        <f t="shared" ca="1" si="89"/>
        <v>124020.61222448842</v>
      </c>
      <c r="BN168" s="15">
        <f t="shared" ca="1" si="90"/>
        <v>152533.94131073329</v>
      </c>
      <c r="BO168" s="15">
        <f t="shared" ca="1" si="91"/>
        <v>157244.30795408296</v>
      </c>
      <c r="BP168" s="15">
        <f t="shared" ca="1" si="92"/>
        <v>196029.35903458021</v>
      </c>
      <c r="BQ168" s="15">
        <f ca="1">Inputs!$B$20*EXP($B$10-0.5*C$7^2+C$7*AJ168)</f>
        <v>3627.1882344663645</v>
      </c>
      <c r="BR168" s="15">
        <f t="shared" ca="1" si="93"/>
        <v>4775.8712306052357</v>
      </c>
      <c r="BS168" s="15">
        <f t="shared" ca="1" si="94"/>
        <v>6819.426076380827</v>
      </c>
      <c r="BT168" s="15">
        <f t="shared" ca="1" si="95"/>
        <v>10333.981753942178</v>
      </c>
      <c r="BU168" s="15">
        <f t="shared" ca="1" si="96"/>
        <v>15851.194887737574</v>
      </c>
      <c r="BV168" s="15">
        <f t="shared" ca="1" si="97"/>
        <v>40222.589602194741</v>
      </c>
      <c r="BW168" s="15">
        <f t="shared" ca="1" si="98"/>
        <v>62616.149114530592</v>
      </c>
      <c r="BX168" s="15">
        <f t="shared" ca="1" si="99"/>
        <v>93460.922406326645</v>
      </c>
      <c r="BY168" s="15">
        <f t="shared" ca="1" si="100"/>
        <v>103827.99829802915</v>
      </c>
      <c r="BZ168" s="15">
        <f t="shared" ca="1" si="101"/>
        <v>177318.26163049942</v>
      </c>
      <c r="CA168" s="15">
        <f t="shared" ca="1" si="102"/>
        <v>240989.27083881947</v>
      </c>
      <c r="CB168" s="15">
        <f ca="1">(AU168*DCF!C$10-DCF!C$5*MAX(AU168*DCF!C$10,0)-MAX(AU168-Inputs!$B$6,0)/Inputs!$B$10)*DCF!C$6</f>
        <v>1041.848818532512</v>
      </c>
      <c r="CC168" s="15">
        <f ca="1">(AV168*DCF!D$10-DCF!D$5*MAX(AV168*DCF!D$10,0)-MAX(AV168-AU168,0)/Inputs!$B$10)*DCF!D$6</f>
        <v>1196.4272438707349</v>
      </c>
      <c r="CD168" s="15">
        <f ca="1">(AW168*DCF!E$10-DCF!E$5*MAX(AW168*DCF!E$10,0)-MAX(AW168-AV168,0)/Inputs!$B$10)*DCF!E$6</f>
        <v>1135.5550730132586</v>
      </c>
      <c r="CE168" s="15">
        <f ca="1">(AX168*DCF!F$10-DCF!F$5*MAX(AX168*DCF!F$10,0)-MAX(AX168-AW168,0)/Inputs!$B$10)*DCF!F$6</f>
        <v>1175.7487303736896</v>
      </c>
      <c r="CF168" s="15">
        <f ca="1">(AY168*DCF!G$10-DCF!G$5*MAX(AY168*DCF!G$10,0)-MAX(AY168-AX168,0)/Inputs!$B$10)*DCF!G$6</f>
        <v>1482.9523658622231</v>
      </c>
      <c r="CG168" s="15">
        <f ca="1">(AZ168*DCF!H$10-DCF!H$5*MAX(AZ168*DCF!H$10,0)-MAX(AZ168-AY168,0)/Inputs!$B$10)*DCF!H$6</f>
        <v>1979.1334272623899</v>
      </c>
      <c r="CH168" s="15">
        <f ca="1">(BA168*DCF!I$10-DCF!I$5*MAX(BA168*DCF!I$10,0)-MAX(BA168-AZ168,0)/Inputs!$B$10)*DCF!I$6</f>
        <v>2290.0484999477781</v>
      </c>
      <c r="CI168" s="15">
        <f ca="1">(BB168*DCF!J$10-DCF!J$5*MAX(BB168*DCF!J$10,0)-MAX(BB168-BA168,0)/Inputs!$B$10)*DCF!J$6</f>
        <v>2719.9668696129424</v>
      </c>
      <c r="CJ168" s="15">
        <f ca="1">(BC168*DCF!K$10-DCF!K$5*MAX(BC168*DCF!K$10,0)-MAX(BC168-BB168,0)/Inputs!$B$10)*DCF!K$6</f>
        <v>3245.0873763665631</v>
      </c>
      <c r="CK168" s="15">
        <f ca="1">(BD168*DCF!L$10-DCF!L$5*MAX(BD168*DCF!L$10,0)-MAX(BD168-BC168,0)/Inputs!$B$10)*DCF!L$6</f>
        <v>3343.5942116981732</v>
      </c>
      <c r="CL168" s="15">
        <f ca="1">(BE168*DCF!M$10-DCF!M$5*MAX(BE168*DCF!M$10,0)-MAX(BE168-BD168,0)/Inputs!$B$10)*DCF!M$6</f>
        <v>3843.7944208610179</v>
      </c>
      <c r="CM168" s="15">
        <f ca="1">(BF168*DCF!C$28-DCF!C$5*MAX(BF168*DCF!C$28,0)-MAX(BF168-Inputs!$B$13,0)/Inputs!$B$17)*DCF!C$6</f>
        <v>3530.0743212481457</v>
      </c>
      <c r="CN168" s="15">
        <f ca="1">(BG168*DCF!D$28-DCF!D$5*MAX(BG168*DCF!D$28,0)-MAX(BG168-BF168,0)/Inputs!$B$17)*DCF!D$6</f>
        <v>3996.0953817851164</v>
      </c>
      <c r="CO168" s="15">
        <f ca="1">(BH168*DCF!E$28-DCF!E$5*MAX(BH168*DCF!E$28,0)-MAX(BH168-BG168,0)/Inputs!$B$17)*DCF!E$6</f>
        <v>5352.3267527533899</v>
      </c>
      <c r="CP168" s="15">
        <f ca="1">(BI168*DCF!F$28-DCF!F$5*MAX(BI168*DCF!F$28,0)-MAX(BI168-BH168,0)/Inputs!$B$17)*DCF!F$6</f>
        <v>7144.6908155839592</v>
      </c>
      <c r="CQ168" s="15">
        <f ca="1">(BJ168*DCF!G$28-DCF!G$5*MAX(BJ168*DCF!G$28,0)-MAX(BJ168-BI168,0)/Inputs!$B$17)*DCF!G$6</f>
        <v>9287.2747612523672</v>
      </c>
      <c r="CR168" s="15">
        <f ca="1">(BK168*DCF!H$28-DCF!H$5*MAX(BK168*DCF!H$28,0)-MAX(BK168-BJ168,0)/Inputs!$B$17)*DCF!H$6</f>
        <v>11544.866254272672</v>
      </c>
      <c r="CS168" s="15">
        <f ca="1">(BL168*DCF!I$28-DCF!I$5*MAX(BL168*DCF!I$28,0)-MAX(BL168-BK168,0)/Inputs!$B$17)*DCF!I$6</f>
        <v>16514.455058200325</v>
      </c>
      <c r="CT168" s="15">
        <f ca="1">(BM168*DCF!J$28-DCF!J$5*MAX(BM168*DCF!J$28,0)-MAX(BM168-BL168,0)/Inputs!$B$17)*DCF!J$6</f>
        <v>22600.014588995211</v>
      </c>
      <c r="CU168" s="15">
        <f ca="1">(BN168*DCF!K$28-DCF!K$5*MAX(BN168*DCF!K$28,0)-MAX(BN168-BM168,0)/Inputs!$B$17)*DCF!K$6</f>
        <v>28720.107850770939</v>
      </c>
      <c r="CV168" s="15">
        <f ca="1">(BO168*DCF!L$28-DCF!L$5*MAX(BO168*DCF!L$28,0)-MAX(BO168-BN168,0)/Inputs!$B$17)*DCF!L$6</f>
        <v>30840.554134815698</v>
      </c>
      <c r="CW168" s="15">
        <f ca="1">(BP168*DCF!M$28-DCF!M$5*MAX(BP168*DCF!M$28,0)-MAX(BP168-BO168,0)/Inputs!$B$17)*DCF!M$6</f>
        <v>32828.909679720768</v>
      </c>
      <c r="CX168" s="15">
        <f ca="1">(BQ168*DCF!C$46-DCF!C$5*MAX(BQ168*DCF!C$46,0)-MAX(BQ168-Inputs!$B$20,0)/Inputs!$B$24)*DCF!C$6</f>
        <v>-1034.5415019397444</v>
      </c>
      <c r="CY168" s="15">
        <f ca="1">(BR168*DCF!D$46-DCF!D$5*MAX(BR168*DCF!D$46,0)-MAX(BR168-BQ168,0)/Inputs!$B$24)*DCF!D$6</f>
        <v>-1305.2633438253829</v>
      </c>
      <c r="CZ168" s="15">
        <f ca="1">(BS168*DCF!E$46-DCF!E$5*MAX(BS168*DCF!E$46,0)-MAX(BS168-BR168,0)/Inputs!$B$24)*DCF!E$6</f>
        <v>-1611.9220690733159</v>
      </c>
      <c r="DA168" s="15">
        <f ca="1">(BT168*DCF!F$46-DCF!F$5*MAX(BT168*DCF!F$46,0)-MAX(BT168-BS168,0)/Inputs!$B$24)*DCF!F$6</f>
        <v>-2032.3467135191208</v>
      </c>
      <c r="DB168" s="15">
        <f ca="1">(BU168*DCF!G$46-DCF!G$5*MAX(BU168*DCF!G$46,0)-MAX(BU168-BT168,0)/Inputs!$B$24)*DCF!G$6</f>
        <v>-2389.0843692737158</v>
      </c>
      <c r="DC168" s="15">
        <f ca="1">(BV168*DCF!H$46-DCF!H$5*MAX(BV168*DCF!H$46,0)-MAX(BV168-BU168,0)/Inputs!$B$24)*DCF!H$6</f>
        <v>-7573.2615815046511</v>
      </c>
      <c r="DD168" s="15">
        <f ca="1">(BW168*DCF!I$46-DCF!I$5*MAX(BW168*DCF!I$46,0)-MAX(BW168-BV168,0)/Inputs!$B$24)*DCF!I$6</f>
        <v>-4982.1803968802578</v>
      </c>
      <c r="DE168" s="15">
        <f ca="1">(BX168*DCF!J$46-DCF!J$5*MAX(BX168*DCF!J$46,0)-MAX(BX168-BW168,0)/Inputs!$B$24)*DCF!J$6</f>
        <v>-4259.1027761123169</v>
      </c>
      <c r="DF168" s="15">
        <f ca="1">(BY168*DCF!K$46-DCF!K$5*MAX(BY168*DCF!K$46,0)-MAX(BY168-BX168,0)/Inputs!$B$24)*DCF!K$6</f>
        <v>3391.3439593743346</v>
      </c>
      <c r="DG168" s="15">
        <f ca="1">(BZ168*DCF!L$46-DCF!L$5*MAX(BZ168*DCF!L$46,0)-MAX(BZ168-BY168,0)/Inputs!$B$24)*DCF!L$6</f>
        <v>-4373.8990527886781</v>
      </c>
      <c r="DH168" s="15">
        <f ca="1">(CA168*DCF!M$46-DCF!M$5*MAX(CA168*DCF!M$46,0)-MAX(CA168-BZ168,0)/Inputs!$B$24)*DCF!M$6</f>
        <v>5581.7936779042802</v>
      </c>
      <c r="DI168" s="15">
        <f ca="1">SUM(CB168:CL168)+BE168*DCF!M$10*(1+Inputs!$B$30)*(1-Inputs!$B$33)*(1-Inputs!$B$30/Inputs!$B$31)/(Inputs!$B$29-Inputs!$B$30)*DCF!M$6</f>
        <v>121334.94937953203</v>
      </c>
      <c r="DJ168" s="15">
        <f ca="1">SUM(CM168:CW168)+BP168*DCF!M$28*(1+Inputs!$B$30)*(1-Inputs!$B$33)*(1-Inputs!$B$30/Inputs!$B$31)/(Inputs!$B$29-Inputs!$B$30)*DCF!M$6</f>
        <v>899762.43415026611</v>
      </c>
      <c r="DK168" s="15">
        <f ca="1">SUM(CX168:DH168)+CA168*DCF!M$46*(1+Inputs!$B$30)*(1-Inputs!$B$33)*(1-Inputs!$B$30/Inputs!$B$31)/(Inputs!$B$29-Inputs!$B$30)*DCF!M$6</f>
        <v>352009.49555326888</v>
      </c>
      <c r="DM168" s="15">
        <f ca="1">DI168+DJ168+DK168+Inputs!$B$34+Inputs!$B$36-Inputs!$B$35</f>
        <v>1449957.8790830669</v>
      </c>
    </row>
    <row r="169" spans="1:117" x14ac:dyDescent="0.75">
      <c r="A169" s="11">
        <v>156</v>
      </c>
      <c r="C169" s="24">
        <f t="shared" ca="1" si="105"/>
        <v>0.59898218698977368</v>
      </c>
      <c r="D169" s="24">
        <f t="shared" ca="1" si="105"/>
        <v>-0.44106504838502908</v>
      </c>
      <c r="E169" s="24">
        <f t="shared" ca="1" si="105"/>
        <v>-0.40908516271350398</v>
      </c>
      <c r="F169" s="24">
        <f t="shared" ca="1" si="105"/>
        <v>-1.0964911743864048</v>
      </c>
      <c r="G169" s="24">
        <f t="shared" ca="1" si="105"/>
        <v>-3.1916966829768773E-2</v>
      </c>
      <c r="H169" s="24">
        <f t="shared" ca="1" si="105"/>
        <v>-1.4015996360358136</v>
      </c>
      <c r="I169" s="24">
        <f t="shared" ca="1" si="105"/>
        <v>-1.4175165312246465E-2</v>
      </c>
      <c r="J169" s="24">
        <f t="shared" ca="1" si="105"/>
        <v>-0.69400842461770385</v>
      </c>
      <c r="K169" s="24">
        <f t="shared" ca="1" si="105"/>
        <v>-0.29995014569702488</v>
      </c>
      <c r="L169" s="24">
        <f t="shared" ca="1" si="105"/>
        <v>0.28179500808505881</v>
      </c>
      <c r="M169" s="24">
        <f t="shared" ca="1" si="105"/>
        <v>-0.18779659768910817</v>
      </c>
      <c r="N169" s="24">
        <f ca="1">SQRT(Inputs!$B$38)*C169+SQRT(1-Inputs!$B$38)*_xlfn.NORM.S.INV(RAND())</f>
        <v>0.40726687103987846</v>
      </c>
      <c r="O169" s="24">
        <f ca="1">SQRT(Inputs!$B$38)*D169+SQRT(1-Inputs!$B$38)*_xlfn.NORM.S.INV(RAND())</f>
        <v>-0.81675334620160411</v>
      </c>
      <c r="P169" s="24">
        <f ca="1">SQRT(Inputs!$B$38)*E169+SQRT(1-Inputs!$B$38)*_xlfn.NORM.S.INV(RAND())</f>
        <v>0.60652255020617607</v>
      </c>
      <c r="Q169" s="24">
        <f ca="1">SQRT(Inputs!$B$38)*F169+SQRT(1-Inputs!$B$38)*_xlfn.NORM.S.INV(RAND())</f>
        <v>-0.72685354753827991</v>
      </c>
      <c r="R169" s="24">
        <f ca="1">SQRT(Inputs!$B$38)*G169+SQRT(1-Inputs!$B$38)*_xlfn.NORM.S.INV(RAND())</f>
        <v>0.1484918076848292</v>
      </c>
      <c r="S169" s="24">
        <f ca="1">SQRT(Inputs!$B$38)*H169+SQRT(1-Inputs!$B$38)*_xlfn.NORM.S.INV(RAND())</f>
        <v>-0.37429711495570606</v>
      </c>
      <c r="T169" s="24">
        <f ca="1">SQRT(Inputs!$B$38)*I169+SQRT(1-Inputs!$B$38)*_xlfn.NORM.S.INV(RAND())</f>
        <v>0.2409904602150986</v>
      </c>
      <c r="U169" s="24">
        <f ca="1">SQRT(Inputs!$B$38)*J169+SQRT(1-Inputs!$B$38)*_xlfn.NORM.S.INV(RAND())</f>
        <v>0.81151200519362865</v>
      </c>
      <c r="V169" s="24">
        <f ca="1">SQRT(Inputs!$B$38)*K169+SQRT(1-Inputs!$B$38)*_xlfn.NORM.S.INV(RAND())</f>
        <v>-0.82714328233406786</v>
      </c>
      <c r="W169" s="24">
        <f ca="1">SQRT(Inputs!$B$38)*L169+SQRT(1-Inputs!$B$38)*_xlfn.NORM.S.INV(RAND())</f>
        <v>-0.65965198255099156</v>
      </c>
      <c r="X169" s="24">
        <f ca="1">SQRT(Inputs!$B$38)*M169+SQRT(1-Inputs!$B$38)*_xlfn.NORM.S.INV(RAND())</f>
        <v>-1.1836745157261432</v>
      </c>
      <c r="Y169" s="24">
        <f ca="1">SQRT(Inputs!$B$38)*C169+SQRT(1-Inputs!$B$38)*_xlfn.NORM.S.INV(RAND())</f>
        <v>0.18857052934759655</v>
      </c>
      <c r="Z169" s="24">
        <f ca="1">SQRT(Inputs!$B$38)*D169+SQRT(1-Inputs!$B$38)*_xlfn.NORM.S.INV(RAND())</f>
        <v>-1.1525324226140015</v>
      </c>
      <c r="AA169" s="24">
        <f ca="1">SQRT(Inputs!$B$38)*E169+SQRT(1-Inputs!$B$38)*_xlfn.NORM.S.INV(RAND())</f>
        <v>1.462392699251561</v>
      </c>
      <c r="AB169" s="24">
        <f ca="1">SQRT(Inputs!$B$38)*F169+SQRT(1-Inputs!$B$38)*_xlfn.NORM.S.INV(RAND())</f>
        <v>-0.1868427166683847</v>
      </c>
      <c r="AC169" s="24">
        <f ca="1">SQRT(Inputs!$B$38)*G169+SQRT(1-Inputs!$B$38)*_xlfn.NORM.S.INV(RAND())</f>
        <v>-0.16547819311094733</v>
      </c>
      <c r="AD169" s="24">
        <f ca="1">SQRT(Inputs!$B$38)*H169+SQRT(1-Inputs!$B$38)*_xlfn.NORM.S.INV(RAND())</f>
        <v>-1.6588304046092626</v>
      </c>
      <c r="AE169" s="24">
        <f ca="1">SQRT(Inputs!$B$38)*I169+SQRT(1-Inputs!$B$38)*_xlfn.NORM.S.INV(RAND())</f>
        <v>-1.2709782268635832</v>
      </c>
      <c r="AF169" s="24">
        <f ca="1">SQRT(Inputs!$B$38)*J169+SQRT(1-Inputs!$B$38)*_xlfn.NORM.S.INV(RAND())</f>
        <v>0.82501168204402697</v>
      </c>
      <c r="AG169" s="24">
        <f ca="1">SQRT(Inputs!$B$38)*K169+SQRT(1-Inputs!$B$38)*_xlfn.NORM.S.INV(RAND())</f>
        <v>1.4154050219968179</v>
      </c>
      <c r="AH169" s="24">
        <f ca="1">SQRT(Inputs!$B$38)*L169+SQRT(1-Inputs!$B$38)*_xlfn.NORM.S.INV(RAND())</f>
        <v>0.5582492460309636</v>
      </c>
      <c r="AI169" s="24">
        <f ca="1">SQRT(Inputs!$B$38)*M169+SQRT(1-Inputs!$B$38)*_xlfn.NORM.S.INV(RAND())</f>
        <v>-1.416524148198514</v>
      </c>
      <c r="AJ169" s="24">
        <f ca="1">SQRT(Inputs!$B$38)*C169+SQRT(1-Inputs!$B$38)*_xlfn.NORM.S.INV(RAND())</f>
        <v>0.94478469673352361</v>
      </c>
      <c r="AK169" s="24">
        <f ca="1">SQRT(Inputs!$B$38)*D169+SQRT(1-Inputs!$B$38)*_xlfn.NORM.S.INV(RAND())</f>
        <v>-0.79894452426467488</v>
      </c>
      <c r="AL169" s="24">
        <f ca="1">SQRT(Inputs!$B$38)*E169+SQRT(1-Inputs!$B$38)*_xlfn.NORM.S.INV(RAND())</f>
        <v>-0.17272678514212808</v>
      </c>
      <c r="AM169" s="24">
        <f ca="1">SQRT(Inputs!$B$38)*F169+SQRT(1-Inputs!$B$38)*_xlfn.NORM.S.INV(RAND())</f>
        <v>-0.91733643729358794</v>
      </c>
      <c r="AN169" s="24">
        <f ca="1">SQRT(Inputs!$B$38)*G169+SQRT(1-Inputs!$B$38)*_xlfn.NORM.S.INV(RAND())</f>
        <v>0.13244944733621475</v>
      </c>
      <c r="AO169" s="24">
        <f ca="1">SQRT(Inputs!$B$38)*H169+SQRT(1-Inputs!$B$38)*_xlfn.NORM.S.INV(RAND())</f>
        <v>-0.11971598383881266</v>
      </c>
      <c r="AP169" s="24">
        <f ca="1">SQRT(Inputs!$B$38)*I169+SQRT(1-Inputs!$B$38)*_xlfn.NORM.S.INV(RAND())</f>
        <v>-0.56335636289558377</v>
      </c>
      <c r="AQ169" s="24">
        <f ca="1">SQRT(Inputs!$B$38)*J169+SQRT(1-Inputs!$B$38)*_xlfn.NORM.S.INV(RAND())</f>
        <v>5.5179477537707411E-2</v>
      </c>
      <c r="AR169" s="24">
        <f ca="1">SQRT(Inputs!$B$38)*K169+SQRT(1-Inputs!$B$38)*_xlfn.NORM.S.INV(RAND())</f>
        <v>-1.1874312699884454E-2</v>
      </c>
      <c r="AS169" s="24">
        <f ca="1">SQRT(Inputs!$B$38)*L169+SQRT(1-Inputs!$B$38)*_xlfn.NORM.S.INV(RAND())</f>
        <v>0.23626148567811811</v>
      </c>
      <c r="AT169" s="24">
        <f ca="1">SQRT(Inputs!$B$38)*M169+SQRT(1-Inputs!$B$38)*_xlfn.NORM.S.INV(RAND())</f>
        <v>-0.97507380420765344</v>
      </c>
      <c r="AU169" s="15">
        <f ca="1">Inputs!$B$6*EXP($B$8-0.5*C$5^2+C$5*N169)</f>
        <v>5300.4020601800803</v>
      </c>
      <c r="AV169" s="15">
        <f t="shared" ca="1" si="73"/>
        <v>5721.7613036349885</v>
      </c>
      <c r="AW169" s="15">
        <f t="shared" ca="1" si="74"/>
        <v>7571.4210299658798</v>
      </c>
      <c r="AX169" s="15">
        <f t="shared" ca="1" si="75"/>
        <v>8441.5067896723212</v>
      </c>
      <c r="AY169" s="15">
        <f t="shared" ca="1" si="76"/>
        <v>10496.85040054325</v>
      </c>
      <c r="AZ169" s="15">
        <f t="shared" ca="1" si="77"/>
        <v>12319.542371733902</v>
      </c>
      <c r="BA169" s="15">
        <f t="shared" ca="1" si="78"/>
        <v>15461.051602475583</v>
      </c>
      <c r="BB169" s="15">
        <f t="shared" ca="1" si="79"/>
        <v>20532.361903086014</v>
      </c>
      <c r="BC169" s="15">
        <f t="shared" ca="1" si="80"/>
        <v>23217.151610865629</v>
      </c>
      <c r="BD169" s="15">
        <f t="shared" ca="1" si="81"/>
        <v>26741.309667389378</v>
      </c>
      <c r="BE169" s="15">
        <f t="shared" ca="1" si="82"/>
        <v>29419.107395985331</v>
      </c>
      <c r="BF169" s="15">
        <f ca="1">Inputs!$B$13*EXP($B$9-0.5*C$6^2+C$6*Y169)</f>
        <v>14357.861387729094</v>
      </c>
      <c r="BG169" s="15">
        <f t="shared" ca="1" si="83"/>
        <v>14212.902432618437</v>
      </c>
      <c r="BH169" s="15">
        <f t="shared" ca="1" si="84"/>
        <v>22132.279491644051</v>
      </c>
      <c r="BI169" s="15">
        <f t="shared" ca="1" si="85"/>
        <v>26325.169311587477</v>
      </c>
      <c r="BJ169" s="15">
        <f t="shared" ca="1" si="86"/>
        <v>31512.246613047937</v>
      </c>
      <c r="BK169" s="15">
        <f t="shared" ca="1" si="87"/>
        <v>30856.97346730559</v>
      </c>
      <c r="BL169" s="15">
        <f t="shared" ca="1" si="88"/>
        <v>32148.001837537471</v>
      </c>
      <c r="BM169" s="15">
        <f t="shared" ca="1" si="89"/>
        <v>43781.700341678319</v>
      </c>
      <c r="BN169" s="15">
        <f t="shared" ca="1" si="90"/>
        <v>63799.450107312456</v>
      </c>
      <c r="BO169" s="15">
        <f t="shared" ca="1" si="91"/>
        <v>83761.407468828547</v>
      </c>
      <c r="BP169" s="15">
        <f t="shared" ca="1" si="92"/>
        <v>87808.644299079271</v>
      </c>
      <c r="BQ169" s="15">
        <f ca="1">Inputs!$B$20*EXP($B$10-0.5*C$7^2+C$7*AJ169)</f>
        <v>5997.0769934684013</v>
      </c>
      <c r="BR169" s="15">
        <f t="shared" ca="1" si="93"/>
        <v>6313.7190329502464</v>
      </c>
      <c r="BS169" s="15">
        <f t="shared" ca="1" si="94"/>
        <v>8227.519318224342</v>
      </c>
      <c r="BT169" s="15">
        <f t="shared" ca="1" si="95"/>
        <v>8917.7045364398346</v>
      </c>
      <c r="BU169" s="15">
        <f t="shared" ca="1" si="96"/>
        <v>12761.37068394262</v>
      </c>
      <c r="BV169" s="15">
        <f t="shared" ca="1" si="97"/>
        <v>17282.27113202363</v>
      </c>
      <c r="BW169" s="15">
        <f t="shared" ca="1" si="98"/>
        <v>21405.750249066397</v>
      </c>
      <c r="BX169" s="15">
        <f t="shared" ca="1" si="99"/>
        <v>30272.410675884155</v>
      </c>
      <c r="BY169" s="15">
        <f t="shared" ca="1" si="100"/>
        <v>42320.533133692043</v>
      </c>
      <c r="BZ169" s="15">
        <f t="shared" ca="1" si="101"/>
        <v>62017.577338168558</v>
      </c>
      <c r="CA169" s="15">
        <f t="shared" ca="1" si="102"/>
        <v>73256.554892315471</v>
      </c>
      <c r="CB169" s="15">
        <f ca="1">(AU169*DCF!C$10-DCF!C$5*MAX(AU169*DCF!C$10,0)-MAX(AU169-Inputs!$B$6,0)/Inputs!$B$10)*DCF!C$6</f>
        <v>1040.6631436932116</v>
      </c>
      <c r="CC169" s="15">
        <f ca="1">(AV169*DCF!D$10-DCF!D$5*MAX(AV169*DCF!D$10,0)-MAX(AV169-AU169,0)/Inputs!$B$10)*DCF!D$6</f>
        <v>1291.9031303389315</v>
      </c>
      <c r="CD169" s="15">
        <f ca="1">(AW169*DCF!E$10-DCF!E$5*MAX(AW169*DCF!E$10,0)-MAX(AW169-AV169,0)/Inputs!$B$10)*DCF!E$6</f>
        <v>1331.5006210586469</v>
      </c>
      <c r="CE169" s="15">
        <f ca="1">(AX169*DCF!F$10-DCF!F$5*MAX(AX169*DCF!F$10,0)-MAX(AX169-AW169,0)/Inputs!$B$10)*DCF!F$6</f>
        <v>1661.724204458699</v>
      </c>
      <c r="CF169" s="15">
        <f ca="1">(AY169*DCF!G$10-DCF!G$5*MAX(AY169*DCF!G$10,0)-MAX(AY169-AX169,0)/Inputs!$B$10)*DCF!G$6</f>
        <v>1767.6969048924802</v>
      </c>
      <c r="CG169" s="15">
        <f ca="1">(AZ169*DCF!H$10-DCF!H$5*MAX(AZ169*DCF!H$10,0)-MAX(AZ169-AY169,0)/Inputs!$B$10)*DCF!H$6</f>
        <v>2068.1963524982539</v>
      </c>
      <c r="CH169" s="15">
        <f ca="1">(BA169*DCF!I$10-DCF!I$5*MAX(BA169*DCF!I$10,0)-MAX(BA169-AZ169,0)/Inputs!$B$10)*DCF!I$6</f>
        <v>2308.8525245150827</v>
      </c>
      <c r="CI169" s="15">
        <f ca="1">(BB169*DCF!J$10-DCF!J$5*MAX(BB169*DCF!J$10,0)-MAX(BB169-BA169,0)/Inputs!$B$10)*DCF!J$6</f>
        <v>2754.927436737225</v>
      </c>
      <c r="CJ169" s="15">
        <f ca="1">(BC169*DCF!K$10-DCF!K$5*MAX(BC169*DCF!K$10,0)-MAX(BC169-BB169,0)/Inputs!$B$10)*DCF!K$6</f>
        <v>3361.7588506697621</v>
      </c>
      <c r="CK169" s="15">
        <f ca="1">(BD169*DCF!L$10-DCF!L$5*MAX(BD169*DCF!L$10,0)-MAX(BD169-BC169,0)/Inputs!$B$10)*DCF!L$6</f>
        <v>3577.3673119118039</v>
      </c>
      <c r="CL169" s="15">
        <f ca="1">(BE169*DCF!M$10-DCF!M$5*MAX(BE169*DCF!M$10,0)-MAX(BE169-BD169,0)/Inputs!$B$10)*DCF!M$6</f>
        <v>3831.5250109768494</v>
      </c>
      <c r="CM169" s="15">
        <f ca="1">(BF169*DCF!C$28-DCF!C$5*MAX(BF169*DCF!C$28,0)-MAX(BF169-Inputs!$B$13,0)/Inputs!$B$17)*DCF!C$6</f>
        <v>3695.813959847043</v>
      </c>
      <c r="CN169" s="15">
        <f ca="1">(BG169*DCF!D$28-DCF!D$5*MAX(BG169*DCF!D$28,0)-MAX(BG169-BF169,0)/Inputs!$B$17)*DCF!D$6</f>
        <v>4186.027570092745</v>
      </c>
      <c r="CO169" s="15">
        <f ca="1">(BH169*DCF!E$28-DCF!E$5*MAX(BH169*DCF!E$28,0)-MAX(BH169-BG169,0)/Inputs!$B$17)*DCF!E$6</f>
        <v>4707.4554393837007</v>
      </c>
      <c r="CP169" s="15">
        <f ca="1">(BI169*DCF!F$28-DCF!F$5*MAX(BI169*DCF!F$28,0)-MAX(BI169-BH169,0)/Inputs!$B$17)*DCF!F$6</f>
        <v>6383.2081750315829</v>
      </c>
      <c r="CQ169" s="15">
        <f ca="1">(BJ169*DCF!G$28-DCF!G$5*MAX(BJ169*DCF!G$28,0)-MAX(BJ169-BI169,0)/Inputs!$B$17)*DCF!G$6</f>
        <v>7303.6763064426923</v>
      </c>
      <c r="CR169" s="15">
        <f ca="1">(BK169*DCF!H$28-DCF!H$5*MAX(BK169*DCF!H$28,0)-MAX(BK169-BJ169,0)/Inputs!$B$17)*DCF!H$6</f>
        <v>7631.2699750655866</v>
      </c>
      <c r="CS169" s="15">
        <f ca="1">(BL169*DCF!I$28-DCF!I$5*MAX(BL169*DCF!I$28,0)-MAX(BL169-BK169,0)/Inputs!$B$17)*DCF!I$6</f>
        <v>7374.3981182486013</v>
      </c>
      <c r="CT169" s="15">
        <f ca="1">(BM169*DCF!J$28-DCF!J$5*MAX(BM169*DCF!J$28,0)-MAX(BM169-BL169,0)/Inputs!$B$17)*DCF!J$6</f>
        <v>8224.4203884938906</v>
      </c>
      <c r="CU169" s="15">
        <f ca="1">(BN169*DCF!K$28-DCF!K$5*MAX(BN169*DCF!K$28,0)-MAX(BN169-BM169,0)/Inputs!$B$17)*DCF!K$6</f>
        <v>11021.466426180561</v>
      </c>
      <c r="CV169" s="15">
        <f ca="1">(BO169*DCF!L$28-DCF!L$5*MAX(BO169*DCF!L$28,0)-MAX(BO169-BN169,0)/Inputs!$B$17)*DCF!L$6</f>
        <v>14453.430169652447</v>
      </c>
      <c r="CW169" s="15">
        <f ca="1">(BP169*DCF!M$28-DCF!M$5*MAX(BP169*DCF!M$28,0)-MAX(BP169-BO169,0)/Inputs!$B$17)*DCF!M$6</f>
        <v>16098.197268997992</v>
      </c>
      <c r="CX169" s="15">
        <f ca="1">(BQ169*DCF!C$46-DCF!C$5*MAX(BQ169*DCF!C$46,0)-MAX(BQ169-Inputs!$B$20,0)/Inputs!$B$24)*DCF!C$6</f>
        <v>-2676.4967622182917</v>
      </c>
      <c r="CY169" s="15">
        <f ca="1">(BR169*DCF!D$46-DCF!D$5*MAX(BR169*DCF!D$46,0)-MAX(BR169-BQ169,0)/Inputs!$B$24)*DCF!D$6</f>
        <v>-1212.7131309727797</v>
      </c>
      <c r="CZ169" s="15">
        <f ca="1">(BS169*DCF!E$46-DCF!E$5*MAX(BS169*DCF!E$46,0)-MAX(BS169-BR169,0)/Inputs!$B$24)*DCF!E$6</f>
        <v>-1727.2858709324462</v>
      </c>
      <c r="DA169" s="15">
        <f ca="1">(BT169*DCF!F$46-DCF!F$5*MAX(BT169*DCF!F$46,0)-MAX(BT169-BS169,0)/Inputs!$B$24)*DCF!F$6</f>
        <v>-900.76188274399033</v>
      </c>
      <c r="DB169" s="15">
        <f ca="1">(BU169*DCF!G$46-DCF!G$5*MAX(BU169*DCF!G$46,0)-MAX(BU169-BT169,0)/Inputs!$B$24)*DCF!G$6</f>
        <v>-1722.2006468675274</v>
      </c>
      <c r="DC169" s="15">
        <f ca="1">(BV169*DCF!H$46-DCF!H$5*MAX(BV169*DCF!H$46,0)-MAX(BV169-BU169,0)/Inputs!$B$24)*DCF!H$6</f>
        <v>-1404.8421142245522</v>
      </c>
      <c r="DD169" s="15">
        <f ca="1">(BW169*DCF!I$46-DCF!I$5*MAX(BW169*DCF!I$46,0)-MAX(BW169-BV169,0)/Inputs!$B$24)*DCF!I$6</f>
        <v>-689.31723719489059</v>
      </c>
      <c r="DE169" s="15">
        <f ca="1">(BX169*DCF!J$46-DCF!J$5*MAX(BX169*DCF!J$46,0)-MAX(BX169-BW169,0)/Inputs!$B$24)*DCF!J$6</f>
        <v>-1081.4495944466171</v>
      </c>
      <c r="DF169" s="15">
        <f ca="1">(BY169*DCF!K$46-DCF!K$5*MAX(BY169*DCF!K$46,0)-MAX(BY169-BX169,0)/Inputs!$B$24)*DCF!K$6</f>
        <v>-533.97911270281293</v>
      </c>
      <c r="DG169" s="15">
        <f ca="1">(BZ169*DCF!L$46-DCF!L$5*MAX(BZ169*DCF!L$46,0)-MAX(BZ169-BY169,0)/Inputs!$B$24)*DCF!L$6</f>
        <v>-170.51804858144465</v>
      </c>
      <c r="DH169" s="15">
        <f ca="1">(CA169*DCF!M$46-DCF!M$5*MAX(CA169*DCF!M$46,0)-MAX(CA169-BZ169,0)/Inputs!$B$24)*DCF!M$6</f>
        <v>3393.4484092956859</v>
      </c>
      <c r="DI169" s="15">
        <f ca="1">SUM(CB169:CL169)+BE169*DCF!M$10*(1+Inputs!$B$30)*(1-Inputs!$B$33)*(1-Inputs!$B$30/Inputs!$B$31)/(Inputs!$B$29-Inputs!$B$30)*DCF!M$6</f>
        <v>106869.8804021994</v>
      </c>
      <c r="DJ169" s="15">
        <f ca="1">SUM(CM169:CW169)+BP169*DCF!M$28*(1+Inputs!$B$30)*(1-Inputs!$B$33)*(1-Inputs!$B$30/Inputs!$B$31)/(Inputs!$B$29-Inputs!$B$30)*DCF!M$6</f>
        <v>416909.52144203772</v>
      </c>
      <c r="DK169" s="15">
        <f ca="1">SUM(CX169:DH169)+CA169*DCF!M$46*(1+Inputs!$B$30)*(1-Inputs!$B$33)*(1-Inputs!$B$30/Inputs!$B$31)/(Inputs!$B$29-Inputs!$B$30)*DCF!M$6</f>
        <v>104537.1956656137</v>
      </c>
      <c r="DM169" s="15">
        <f ca="1">DI169+DJ169+DK169+Inputs!$B$34+Inputs!$B$36-Inputs!$B$35</f>
        <v>705167.59750985086</v>
      </c>
    </row>
    <row r="170" spans="1:117" x14ac:dyDescent="0.75">
      <c r="A170" s="11">
        <v>157</v>
      </c>
      <c r="C170" s="24">
        <f t="shared" ca="1" si="105"/>
        <v>1.9745333851141584</v>
      </c>
      <c r="D170" s="24">
        <f t="shared" ca="1" si="105"/>
        <v>-1.1797770481287198</v>
      </c>
      <c r="E170" s="24">
        <f t="shared" ca="1" si="105"/>
        <v>6.3210486507474559E-2</v>
      </c>
      <c r="F170" s="24">
        <f t="shared" ca="1" si="105"/>
        <v>-0.22896117782771297</v>
      </c>
      <c r="G170" s="24">
        <f t="shared" ca="1" si="105"/>
        <v>-1.8969003053880953</v>
      </c>
      <c r="H170" s="24">
        <f t="shared" ca="1" si="105"/>
        <v>-0.18706038047153228</v>
      </c>
      <c r="I170" s="24">
        <f t="shared" ca="1" si="105"/>
        <v>-1.0687541303616794</v>
      </c>
      <c r="J170" s="24">
        <f t="shared" ca="1" si="105"/>
        <v>-1.2350740684834716</v>
      </c>
      <c r="K170" s="24">
        <f t="shared" ca="1" si="105"/>
        <v>-0.2664073994591471</v>
      </c>
      <c r="L170" s="24">
        <f t="shared" ca="1" si="105"/>
        <v>-0.79724124121485784</v>
      </c>
      <c r="M170" s="24">
        <f t="shared" ca="1" si="105"/>
        <v>1.2634596721560991</v>
      </c>
      <c r="N170" s="24">
        <f ca="1">SQRT(Inputs!$B$38)*C170+SQRT(1-Inputs!$B$38)*_xlfn.NORM.S.INV(RAND())</f>
        <v>0.15795948383989999</v>
      </c>
      <c r="O170" s="24">
        <f ca="1">SQRT(Inputs!$B$38)*D170+SQRT(1-Inputs!$B$38)*_xlfn.NORM.S.INV(RAND())</f>
        <v>-0.33439049300636664</v>
      </c>
      <c r="P170" s="24">
        <f ca="1">SQRT(Inputs!$B$38)*E170+SQRT(1-Inputs!$B$38)*_xlfn.NORM.S.INV(RAND())</f>
        <v>0.77463445947955023</v>
      </c>
      <c r="Q170" s="24">
        <f ca="1">SQRT(Inputs!$B$38)*F170+SQRT(1-Inputs!$B$38)*_xlfn.NORM.S.INV(RAND())</f>
        <v>-0.41167154738180156</v>
      </c>
      <c r="R170" s="24">
        <f ca="1">SQRT(Inputs!$B$38)*G170+SQRT(1-Inputs!$B$38)*_xlfn.NORM.S.INV(RAND())</f>
        <v>-0.74723316311137777</v>
      </c>
      <c r="S170" s="24">
        <f ca="1">SQRT(Inputs!$B$38)*H170+SQRT(1-Inputs!$B$38)*_xlfn.NORM.S.INV(RAND())</f>
        <v>0.24184988817281636</v>
      </c>
      <c r="T170" s="24">
        <f ca="1">SQRT(Inputs!$B$38)*I170+SQRT(1-Inputs!$B$38)*_xlfn.NORM.S.INV(RAND())</f>
        <v>-0.27107829017408402</v>
      </c>
      <c r="U170" s="24">
        <f ca="1">SQRT(Inputs!$B$38)*J170+SQRT(1-Inputs!$B$38)*_xlfn.NORM.S.INV(RAND())</f>
        <v>-0.20990855352062648</v>
      </c>
      <c r="V170" s="24">
        <f ca="1">SQRT(Inputs!$B$38)*K170+SQRT(1-Inputs!$B$38)*_xlfn.NORM.S.INV(RAND())</f>
        <v>0.13842799379449414</v>
      </c>
      <c r="W170" s="24">
        <f ca="1">SQRT(Inputs!$B$38)*L170+SQRT(1-Inputs!$B$38)*_xlfn.NORM.S.INV(RAND())</f>
        <v>-9.6075489771568379E-2</v>
      </c>
      <c r="X170" s="24">
        <f ca="1">SQRT(Inputs!$B$38)*M170+SQRT(1-Inputs!$B$38)*_xlfn.NORM.S.INV(RAND())</f>
        <v>0.875135722671046</v>
      </c>
      <c r="Y170" s="24">
        <f ca="1">SQRT(Inputs!$B$38)*C170+SQRT(1-Inputs!$B$38)*_xlfn.NORM.S.INV(RAND())</f>
        <v>2.6596034313252526</v>
      </c>
      <c r="Z170" s="24">
        <f ca="1">SQRT(Inputs!$B$38)*D170+SQRT(1-Inputs!$B$38)*_xlfn.NORM.S.INV(RAND())</f>
        <v>-0.32048966916718802</v>
      </c>
      <c r="AA170" s="24">
        <f ca="1">SQRT(Inputs!$B$38)*E170+SQRT(1-Inputs!$B$38)*_xlfn.NORM.S.INV(RAND())</f>
        <v>0.19917334043385826</v>
      </c>
      <c r="AB170" s="24">
        <f ca="1">SQRT(Inputs!$B$38)*F170+SQRT(1-Inputs!$B$38)*_xlfn.NORM.S.INV(RAND())</f>
        <v>-0.72662985846947337</v>
      </c>
      <c r="AC170" s="24">
        <f ca="1">SQRT(Inputs!$B$38)*G170+SQRT(1-Inputs!$B$38)*_xlfn.NORM.S.INV(RAND())</f>
        <v>-0.46310312933665165</v>
      </c>
      <c r="AD170" s="24">
        <f ca="1">SQRT(Inputs!$B$38)*H170+SQRT(1-Inputs!$B$38)*_xlfn.NORM.S.INV(RAND())</f>
        <v>0.98270762677151025</v>
      </c>
      <c r="AE170" s="24">
        <f ca="1">SQRT(Inputs!$B$38)*I170+SQRT(1-Inputs!$B$38)*_xlfn.NORM.S.INV(RAND())</f>
        <v>0.93441711553295359</v>
      </c>
      <c r="AF170" s="24">
        <f ca="1">SQRT(Inputs!$B$38)*J170+SQRT(1-Inputs!$B$38)*_xlfn.NORM.S.INV(RAND())</f>
        <v>-1.2941877467115765</v>
      </c>
      <c r="AG170" s="24">
        <f ca="1">SQRT(Inputs!$B$38)*K170+SQRT(1-Inputs!$B$38)*_xlfn.NORM.S.INV(RAND())</f>
        <v>-2.2377955695782106</v>
      </c>
      <c r="AH170" s="24">
        <f ca="1">SQRT(Inputs!$B$38)*L170+SQRT(1-Inputs!$B$38)*_xlfn.NORM.S.INV(RAND())</f>
        <v>-0.80158532708824626</v>
      </c>
      <c r="AI170" s="24">
        <f ca="1">SQRT(Inputs!$B$38)*M170+SQRT(1-Inputs!$B$38)*_xlfn.NORM.S.INV(RAND())</f>
        <v>0.27613233159450168</v>
      </c>
      <c r="AJ170" s="24">
        <f ca="1">SQRT(Inputs!$B$38)*C170+SQRT(1-Inputs!$B$38)*_xlfn.NORM.S.INV(RAND())</f>
        <v>0.47613903855315687</v>
      </c>
      <c r="AK170" s="24">
        <f ca="1">SQRT(Inputs!$B$38)*D170+SQRT(1-Inputs!$B$38)*_xlfn.NORM.S.INV(RAND())</f>
        <v>-2.3045737776515391</v>
      </c>
      <c r="AL170" s="24">
        <f ca="1">SQRT(Inputs!$B$38)*E170+SQRT(1-Inputs!$B$38)*_xlfn.NORM.S.INV(RAND())</f>
        <v>-0.90717539008082093</v>
      </c>
      <c r="AM170" s="24">
        <f ca="1">SQRT(Inputs!$B$38)*F170+SQRT(1-Inputs!$B$38)*_xlfn.NORM.S.INV(RAND())</f>
        <v>0.34741442782805831</v>
      </c>
      <c r="AN170" s="24">
        <f ca="1">SQRT(Inputs!$B$38)*G170+SQRT(1-Inputs!$B$38)*_xlfn.NORM.S.INV(RAND())</f>
        <v>-2.6661096877388122</v>
      </c>
      <c r="AO170" s="24">
        <f ca="1">SQRT(Inputs!$B$38)*H170+SQRT(1-Inputs!$B$38)*_xlfn.NORM.S.INV(RAND())</f>
        <v>-0.72915697048722916</v>
      </c>
      <c r="AP170" s="24">
        <f ca="1">SQRT(Inputs!$B$38)*I170+SQRT(1-Inputs!$B$38)*_xlfn.NORM.S.INV(RAND())</f>
        <v>-7.1742000425186747E-2</v>
      </c>
      <c r="AQ170" s="24">
        <f ca="1">SQRT(Inputs!$B$38)*J170+SQRT(1-Inputs!$B$38)*_xlfn.NORM.S.INV(RAND())</f>
        <v>-0.83531889987337937</v>
      </c>
      <c r="AR170" s="24">
        <f ca="1">SQRT(Inputs!$B$38)*K170+SQRT(1-Inputs!$B$38)*_xlfn.NORM.S.INV(RAND())</f>
        <v>-0.71771572343132239</v>
      </c>
      <c r="AS170" s="24">
        <f ca="1">SQRT(Inputs!$B$38)*L170+SQRT(1-Inputs!$B$38)*_xlfn.NORM.S.INV(RAND())</f>
        <v>-1.3807716504681926</v>
      </c>
      <c r="AT170" s="24">
        <f ca="1">SQRT(Inputs!$B$38)*M170+SQRT(1-Inputs!$B$38)*_xlfn.NORM.S.INV(RAND())</f>
        <v>-0.21028870245532372</v>
      </c>
      <c r="AU170" s="15">
        <f ca="1">Inputs!$B$6*EXP($B$8-0.5*C$5^2+C$5*N170)</f>
        <v>5090.7569090721172</v>
      </c>
      <c r="AV170" s="15">
        <f t="shared" ca="1" si="73"/>
        <v>5899.3566464913629</v>
      </c>
      <c r="AW170" s="15">
        <f t="shared" ca="1" si="74"/>
        <v>7985.4610713239026</v>
      </c>
      <c r="AX170" s="15">
        <f t="shared" ca="1" si="75"/>
        <v>9260.6957067983549</v>
      </c>
      <c r="AY170" s="15">
        <f t="shared" ca="1" si="76"/>
        <v>10371.728866054582</v>
      </c>
      <c r="AZ170" s="15">
        <f t="shared" ca="1" si="77"/>
        <v>13027.272436141178</v>
      </c>
      <c r="BA170" s="15">
        <f t="shared" ca="1" si="78"/>
        <v>15496.114718477957</v>
      </c>
      <c r="BB170" s="15">
        <f t="shared" ca="1" si="79"/>
        <v>18577.139546956623</v>
      </c>
      <c r="BC170" s="15">
        <f t="shared" ca="1" si="80"/>
        <v>23058.334426014542</v>
      </c>
      <c r="BD170" s="15">
        <f t="shared" ca="1" si="81"/>
        <v>27995.921292898172</v>
      </c>
      <c r="BE170" s="15">
        <f t="shared" ca="1" si="82"/>
        <v>37151.74510314488</v>
      </c>
      <c r="BF170" s="15">
        <f ca="1">Inputs!$B$13*EXP($B$9-0.5*C$6^2+C$6*Y170)</f>
        <v>23433.677327660444</v>
      </c>
      <c r="BG170" s="15">
        <f t="shared" ca="1" si="83"/>
        <v>26954.741194847666</v>
      </c>
      <c r="BH170" s="15">
        <f t="shared" ca="1" si="84"/>
        <v>34039.850537536164</v>
      </c>
      <c r="BI170" s="15">
        <f t="shared" ca="1" si="85"/>
        <v>37260.601013033302</v>
      </c>
      <c r="BJ170" s="15">
        <f t="shared" ca="1" si="86"/>
        <v>42729.346348816951</v>
      </c>
      <c r="BK170" s="15">
        <f t="shared" ca="1" si="87"/>
        <v>59949.358977170516</v>
      </c>
      <c r="BL170" s="15">
        <f t="shared" ca="1" si="88"/>
        <v>83120.262668645752</v>
      </c>
      <c r="BM170" s="15">
        <f t="shared" ca="1" si="89"/>
        <v>86998.520947258148</v>
      </c>
      <c r="BN170" s="15">
        <f t="shared" ca="1" si="90"/>
        <v>81829.294325940893</v>
      </c>
      <c r="BO170" s="15">
        <f t="shared" ca="1" si="91"/>
        <v>91725.05873548481</v>
      </c>
      <c r="BP170" s="15">
        <f t="shared" ca="1" si="92"/>
        <v>116484.1300354893</v>
      </c>
      <c r="BQ170" s="15">
        <f ca="1">Inputs!$B$20*EXP($B$10-0.5*C$7^2+C$7*AJ170)</f>
        <v>5078.6815011208801</v>
      </c>
      <c r="BR170" s="15">
        <f t="shared" ca="1" si="93"/>
        <v>3314.632085061603</v>
      </c>
      <c r="BS170" s="15">
        <f t="shared" ca="1" si="94"/>
        <v>3497.927032019873</v>
      </c>
      <c r="BT170" s="15">
        <f t="shared" ca="1" si="95"/>
        <v>5283.0811038898782</v>
      </c>
      <c r="BU170" s="15">
        <f t="shared" ca="1" si="96"/>
        <v>3840.9764763916796</v>
      </c>
      <c r="BV170" s="15">
        <f t="shared" ca="1" si="97"/>
        <v>4534.3373148035944</v>
      </c>
      <c r="BW170" s="15">
        <f t="shared" ca="1" si="98"/>
        <v>6232.0613688661642</v>
      </c>
      <c r="BX170" s="15">
        <f t="shared" ca="1" si="99"/>
        <v>7372.5411163458393</v>
      </c>
      <c r="BY170" s="15">
        <f t="shared" ca="1" si="100"/>
        <v>9004.7584396395632</v>
      </c>
      <c r="BZ170" s="15">
        <f t="shared" ca="1" si="101"/>
        <v>9802.4586661344747</v>
      </c>
      <c r="CA170" s="15">
        <f t="shared" ca="1" si="102"/>
        <v>13264.430247684757</v>
      </c>
      <c r="CB170" s="15">
        <f ca="1">(AU170*DCF!C$10-DCF!C$5*MAX(AU170*DCF!C$10,0)-MAX(AU170-Inputs!$B$6,0)/Inputs!$B$10)*DCF!C$6</f>
        <v>1042.1579509879355</v>
      </c>
      <c r="CC170" s="15">
        <f ca="1">(AV170*DCF!D$10-DCF!D$5*MAX(AV170*DCF!D$10,0)-MAX(AV170-AU170,0)/Inputs!$B$10)*DCF!D$6</f>
        <v>1240.7723323417092</v>
      </c>
      <c r="CD170" s="15">
        <f ca="1">(AW170*DCF!E$10-DCF!E$5*MAX(AW170*DCF!E$10,0)-MAX(AW170-AV170,0)/Inputs!$B$10)*DCF!E$6</f>
        <v>1373.8387379713251</v>
      </c>
      <c r="CE170" s="15">
        <f ca="1">(AX170*DCF!F$10-DCF!F$5*MAX(AX170*DCF!F$10,0)-MAX(AX170-AW170,0)/Inputs!$B$10)*DCF!F$6</f>
        <v>1756.2504033110406</v>
      </c>
      <c r="CF170" s="15">
        <f ca="1">(AY170*DCF!G$10-DCF!G$5*MAX(AY170*DCF!G$10,0)-MAX(AY170-AX170,0)/Inputs!$B$10)*DCF!G$6</f>
        <v>1923.4296706712455</v>
      </c>
      <c r="CG170" s="15">
        <f ca="1">(AZ170*DCF!H$10-DCF!H$5*MAX(AZ170*DCF!H$10,0)-MAX(AZ170-AY170,0)/Inputs!$B$10)*DCF!H$6</f>
        <v>2057.7149199217752</v>
      </c>
      <c r="CH170" s="15">
        <f ca="1">(BA170*DCF!I$10-DCF!I$5*MAX(BA170*DCF!I$10,0)-MAX(BA170-AZ170,0)/Inputs!$B$10)*DCF!I$6</f>
        <v>2425.5982243595076</v>
      </c>
      <c r="CI170" s="15">
        <f ca="1">(BB170*DCF!J$10-DCF!J$5*MAX(BB170*DCF!J$10,0)-MAX(BB170-BA170,0)/Inputs!$B$10)*DCF!J$6</f>
        <v>2721.0017097049658</v>
      </c>
      <c r="CJ170" s="15">
        <f ca="1">(BC170*DCF!K$10-DCF!K$5*MAX(BC170*DCF!K$10,0)-MAX(BC170-BB170,0)/Inputs!$B$10)*DCF!K$6</f>
        <v>3084.7224568588758</v>
      </c>
      <c r="CK170" s="15">
        <f ca="1">(BD170*DCF!L$10-DCF!L$5*MAX(BD170*DCF!L$10,0)-MAX(BD170-BC170,0)/Inputs!$B$10)*DCF!L$6</f>
        <v>3583.8073721046276</v>
      </c>
      <c r="CL170" s="15">
        <f ca="1">(BE170*DCF!M$10-DCF!M$5*MAX(BE170*DCF!M$10,0)-MAX(BE170-BD170,0)/Inputs!$B$10)*DCF!M$6</f>
        <v>4148.8307731928253</v>
      </c>
      <c r="CM170" s="15">
        <f ca="1">(BF170*DCF!C$28-DCF!C$5*MAX(BF170*DCF!C$28,0)-MAX(BF170-Inputs!$B$13,0)/Inputs!$B$17)*DCF!C$6</f>
        <v>4369.6620694481908</v>
      </c>
      <c r="CN170" s="15">
        <f ca="1">(BG170*DCF!D$28-DCF!D$5*MAX(BG170*DCF!D$28,0)-MAX(BG170-BF170,0)/Inputs!$B$17)*DCF!D$6</f>
        <v>7187.5885985997911</v>
      </c>
      <c r="CO170" s="15">
        <f ca="1">(BH170*DCF!E$28-DCF!E$5*MAX(BH170*DCF!E$28,0)-MAX(BH170-BG170,0)/Inputs!$B$17)*DCF!E$6</f>
        <v>8244.3142744472734</v>
      </c>
      <c r="CP170" s="15">
        <f ca="1">(BI170*DCF!F$28-DCF!F$5*MAX(BI170*DCF!F$28,0)-MAX(BI170-BH170,0)/Inputs!$B$17)*DCF!F$6</f>
        <v>9528.8831667624672</v>
      </c>
      <c r="CQ170" s="15">
        <f ca="1">(BJ170*DCF!G$28-DCF!G$5*MAX(BJ170*DCF!G$28,0)-MAX(BJ170-BI170,0)/Inputs!$B$17)*DCF!G$6</f>
        <v>10166.664155945691</v>
      </c>
      <c r="CR170" s="15">
        <f ca="1">(BK170*DCF!H$28-DCF!H$5*MAX(BK170*DCF!H$28,0)-MAX(BK170-BJ170,0)/Inputs!$B$17)*DCF!H$6</f>
        <v>12150.63117229031</v>
      </c>
      <c r="CS170" s="15">
        <f ca="1">(BL170*DCF!I$28-DCF!I$5*MAX(BL170*DCF!I$28,0)-MAX(BL170-BK170,0)/Inputs!$B$17)*DCF!I$6</f>
        <v>16220.247175511251</v>
      </c>
      <c r="CT170" s="15">
        <f ca="1">(BM170*DCF!J$28-DCF!J$5*MAX(BM170*DCF!J$28,0)-MAX(BM170-BL170,0)/Inputs!$B$17)*DCF!J$6</f>
        <v>18893.667110274942</v>
      </c>
      <c r="CU170" s="15">
        <f ca="1">(BN170*DCF!K$28-DCF!K$5*MAX(BN170*DCF!K$28,0)-MAX(BN170-BM170,0)/Inputs!$B$17)*DCF!K$6</f>
        <v>17280.97492963072</v>
      </c>
      <c r="CV170" s="15">
        <f ca="1">(BO170*DCF!L$28-DCF!L$5*MAX(BO170*DCF!L$28,0)-MAX(BO170-BN170,0)/Inputs!$B$17)*DCF!L$6</f>
        <v>17181.352271129461</v>
      </c>
      <c r="CW170" s="15">
        <f ca="1">(BP170*DCF!M$28-DCF!M$5*MAX(BP170*DCF!M$28,0)-MAX(BP170-BO170,0)/Inputs!$B$17)*DCF!M$6</f>
        <v>19328.537815620824</v>
      </c>
      <c r="CX170" s="15">
        <f ca="1">(BQ170*DCF!C$46-DCF!C$5*MAX(BQ170*DCF!C$46,0)-MAX(BQ170-Inputs!$B$20,0)/Inputs!$B$24)*DCF!C$6</f>
        <v>-2040.1950354186235</v>
      </c>
      <c r="CY170" s="15">
        <f ca="1">(BR170*DCF!D$46-DCF!D$5*MAX(BR170*DCF!D$46,0)-MAX(BR170-BQ170,0)/Inputs!$B$24)*DCF!D$6</f>
        <v>-565.73039870057073</v>
      </c>
      <c r="CZ170" s="15">
        <f ca="1">(BS170*DCF!E$46-DCF!E$5*MAX(BS170*DCF!E$46,0)-MAX(BS170-BR170,0)/Inputs!$B$24)*DCF!E$6</f>
        <v>-485.88578394511893</v>
      </c>
      <c r="DA170" s="15">
        <f ca="1">(BT170*DCF!F$46-DCF!F$5*MAX(BT170*DCF!F$46,0)-MAX(BT170-BS170,0)/Inputs!$B$24)*DCF!F$6</f>
        <v>-1034.7783987649671</v>
      </c>
      <c r="DB170" s="15">
        <f ca="1">(BU170*DCF!G$46-DCF!G$5*MAX(BU170*DCF!G$46,0)-MAX(BU170-BT170,0)/Inputs!$B$24)*DCF!G$6</f>
        <v>-129.20285982291793</v>
      </c>
      <c r="DC170" s="15">
        <f ca="1">(BV170*DCF!H$46-DCF!H$5*MAX(BV170*DCF!H$46,0)-MAX(BV170-BU170,0)/Inputs!$B$24)*DCF!H$6</f>
        <v>-215.45763224416129</v>
      </c>
      <c r="DD170" s="15">
        <f ca="1">(BW170*DCF!I$46-DCF!I$5*MAX(BW170*DCF!I$46,0)-MAX(BW170-BV170,0)/Inputs!$B$24)*DCF!I$6</f>
        <v>-343.41902585512867</v>
      </c>
      <c r="DE170" s="15">
        <f ca="1">(BX170*DCF!J$46-DCF!J$5*MAX(BX170*DCF!J$46,0)-MAX(BX170-BW170,0)/Inputs!$B$24)*DCF!J$6</f>
        <v>6.821110095691755</v>
      </c>
      <c r="DF170" s="15">
        <f ca="1">(BY170*DCF!K$46-DCF!K$5*MAX(BY170*DCF!K$46,0)-MAX(BY170-BX170,0)/Inputs!$B$24)*DCF!K$6</f>
        <v>114.53205746471069</v>
      </c>
      <c r="DG170" s="15">
        <f ca="1">(BZ170*DCF!L$46-DCF!L$5*MAX(BZ170*DCF!L$46,0)-MAX(BZ170-BY170,0)/Inputs!$B$24)*DCF!L$6</f>
        <v>497.07648139392114</v>
      </c>
      <c r="DH170" s="15">
        <f ca="1">(CA170*DCF!M$46-DCF!M$5*MAX(CA170*DCF!M$46,0)-MAX(CA170-BZ170,0)/Inputs!$B$24)*DCF!M$6</f>
        <v>316.13264304684492</v>
      </c>
      <c r="DI170" s="15">
        <f ca="1">SUM(CB170:CL170)+BE170*DCF!M$10*(1+Inputs!$B$30)*(1-Inputs!$B$33)*(1-Inputs!$B$30/Inputs!$B$31)/(Inputs!$B$29-Inputs!$B$30)*DCF!M$6</f>
        <v>128751.92245444722</v>
      </c>
      <c r="DJ170" s="15">
        <f ca="1">SUM(CM170:CW170)+BP170*DCF!M$28*(1+Inputs!$B$30)*(1-Inputs!$B$33)*(1-Inputs!$B$30/Inputs!$B$31)/(Inputs!$B$29-Inputs!$B$30)*DCF!M$6</f>
        <v>572788.35504889104</v>
      </c>
      <c r="DK170" s="15">
        <f ca="1">SUM(CX170:DH170)+CA170*DCF!M$46*(1+Inputs!$B$30)*(1-Inputs!$B$33)*(1-Inputs!$B$30/Inputs!$B$31)/(Inputs!$B$29-Inputs!$B$30)*DCF!M$6</f>
        <v>16628.273592381924</v>
      </c>
      <c r="DM170" s="15">
        <f ca="1">DI170+DJ170+DK170+Inputs!$B$34+Inputs!$B$36-Inputs!$B$35</f>
        <v>795019.55109572026</v>
      </c>
    </row>
    <row r="171" spans="1:117" x14ac:dyDescent="0.75">
      <c r="A171" s="11">
        <v>158</v>
      </c>
      <c r="C171" s="24">
        <f t="shared" ca="1" si="105"/>
        <v>0.66472229409485917</v>
      </c>
      <c r="D171" s="24">
        <f t="shared" ca="1" si="105"/>
        <v>-0.93894004850164114</v>
      </c>
      <c r="E171" s="24">
        <f t="shared" ca="1" si="105"/>
        <v>2.4376319680956824</v>
      </c>
      <c r="F171" s="24">
        <f t="shared" ca="1" si="105"/>
        <v>-1.1214624457371238</v>
      </c>
      <c r="G171" s="24">
        <f t="shared" ca="1" si="105"/>
        <v>0.83736796272060887</v>
      </c>
      <c r="H171" s="24">
        <f t="shared" ca="1" si="105"/>
        <v>-0.29449448299025999</v>
      </c>
      <c r="I171" s="24">
        <f t="shared" ca="1" si="105"/>
        <v>-0.6216370528077072</v>
      </c>
      <c r="J171" s="24">
        <f t="shared" ca="1" si="105"/>
        <v>-0.23741433044426608</v>
      </c>
      <c r="K171" s="24">
        <f t="shared" ca="1" si="105"/>
        <v>-1.9560670535327548E-2</v>
      </c>
      <c r="L171" s="24">
        <f t="shared" ca="1" si="105"/>
        <v>-1.1174301783659353</v>
      </c>
      <c r="M171" s="24">
        <f t="shared" ca="1" si="105"/>
        <v>0.77460609341290054</v>
      </c>
      <c r="N171" s="24">
        <f ca="1">SQRT(Inputs!$B$38)*C171+SQRT(1-Inputs!$B$38)*_xlfn.NORM.S.INV(RAND())</f>
        <v>0.22841368028973769</v>
      </c>
      <c r="O171" s="24">
        <f ca="1">SQRT(Inputs!$B$38)*D171+SQRT(1-Inputs!$B$38)*_xlfn.NORM.S.INV(RAND())</f>
        <v>-0.80973944659115804</v>
      </c>
      <c r="P171" s="24">
        <f ca="1">SQRT(Inputs!$B$38)*E171+SQRT(1-Inputs!$B$38)*_xlfn.NORM.S.INV(RAND())</f>
        <v>-0.25963755754606344</v>
      </c>
      <c r="Q171" s="24">
        <f ca="1">SQRT(Inputs!$B$38)*F171+SQRT(1-Inputs!$B$38)*_xlfn.NORM.S.INV(RAND())</f>
        <v>-0.27591916314303971</v>
      </c>
      <c r="R171" s="24">
        <f ca="1">SQRT(Inputs!$B$38)*G171+SQRT(1-Inputs!$B$38)*_xlfn.NORM.S.INV(RAND())</f>
        <v>1.2447617326332692</v>
      </c>
      <c r="S171" s="24">
        <f ca="1">SQRT(Inputs!$B$38)*H171+SQRT(1-Inputs!$B$38)*_xlfn.NORM.S.INV(RAND())</f>
        <v>-1.2388607353571199</v>
      </c>
      <c r="T171" s="24">
        <f ca="1">SQRT(Inputs!$B$38)*I171+SQRT(1-Inputs!$B$38)*_xlfn.NORM.S.INV(RAND())</f>
        <v>-0.48882237962563657</v>
      </c>
      <c r="U171" s="24">
        <f ca="1">SQRT(Inputs!$B$38)*J171+SQRT(1-Inputs!$B$38)*_xlfn.NORM.S.INV(RAND())</f>
        <v>0.31366276816140726</v>
      </c>
      <c r="V171" s="24">
        <f ca="1">SQRT(Inputs!$B$38)*K171+SQRT(1-Inputs!$B$38)*_xlfn.NORM.S.INV(RAND())</f>
        <v>-1.0736343368629668</v>
      </c>
      <c r="W171" s="24">
        <f ca="1">SQRT(Inputs!$B$38)*L171+SQRT(1-Inputs!$B$38)*_xlfn.NORM.S.INV(RAND())</f>
        <v>-0.5932576840503323</v>
      </c>
      <c r="X171" s="24">
        <f ca="1">SQRT(Inputs!$B$38)*M171+SQRT(1-Inputs!$B$38)*_xlfn.NORM.S.INV(RAND())</f>
        <v>-0.84307725254513244</v>
      </c>
      <c r="Y171" s="24">
        <f ca="1">SQRT(Inputs!$B$38)*C171+SQRT(1-Inputs!$B$38)*_xlfn.NORM.S.INV(RAND())</f>
        <v>-0.17680427773264573</v>
      </c>
      <c r="Z171" s="24">
        <f ca="1">SQRT(Inputs!$B$38)*D171+SQRT(1-Inputs!$B$38)*_xlfn.NORM.S.INV(RAND())</f>
        <v>0.40357539200456127</v>
      </c>
      <c r="AA171" s="24">
        <f ca="1">SQRT(Inputs!$B$38)*E171+SQRT(1-Inputs!$B$38)*_xlfn.NORM.S.INV(RAND())</f>
        <v>1.2013725149836589</v>
      </c>
      <c r="AB171" s="24">
        <f ca="1">SQRT(Inputs!$B$38)*F171+SQRT(1-Inputs!$B$38)*_xlfn.NORM.S.INV(RAND())</f>
        <v>1.2919110789465571</v>
      </c>
      <c r="AC171" s="24">
        <f ca="1">SQRT(Inputs!$B$38)*G171+SQRT(1-Inputs!$B$38)*_xlfn.NORM.S.INV(RAND())</f>
        <v>-0.19204387449980037</v>
      </c>
      <c r="AD171" s="24">
        <f ca="1">SQRT(Inputs!$B$38)*H171+SQRT(1-Inputs!$B$38)*_xlfn.NORM.S.INV(RAND())</f>
        <v>0.94799238420713727</v>
      </c>
      <c r="AE171" s="24">
        <f ca="1">SQRT(Inputs!$B$38)*I171+SQRT(1-Inputs!$B$38)*_xlfn.NORM.S.INV(RAND())</f>
        <v>-0.67153300765730817</v>
      </c>
      <c r="AF171" s="24">
        <f ca="1">SQRT(Inputs!$B$38)*J171+SQRT(1-Inputs!$B$38)*_xlfn.NORM.S.INV(RAND())</f>
        <v>0.80349884356002155</v>
      </c>
      <c r="AG171" s="24">
        <f ca="1">SQRT(Inputs!$B$38)*K171+SQRT(1-Inputs!$B$38)*_xlfn.NORM.S.INV(RAND())</f>
        <v>-1.3730757563219296</v>
      </c>
      <c r="AH171" s="24">
        <f ca="1">SQRT(Inputs!$B$38)*L171+SQRT(1-Inputs!$B$38)*_xlfn.NORM.S.INV(RAND())</f>
        <v>-1.0986218212588605E-2</v>
      </c>
      <c r="AI171" s="24">
        <f ca="1">SQRT(Inputs!$B$38)*M171+SQRT(1-Inputs!$B$38)*_xlfn.NORM.S.INV(RAND())</f>
        <v>0.32026466512831464</v>
      </c>
      <c r="AJ171" s="24">
        <f ca="1">SQRT(Inputs!$B$38)*C171+SQRT(1-Inputs!$B$38)*_xlfn.NORM.S.INV(RAND())</f>
        <v>0.57258642018993688</v>
      </c>
      <c r="AK171" s="24">
        <f ca="1">SQRT(Inputs!$B$38)*D171+SQRT(1-Inputs!$B$38)*_xlfn.NORM.S.INV(RAND())</f>
        <v>-0.82745929508924543</v>
      </c>
      <c r="AL171" s="24">
        <f ca="1">SQRT(Inputs!$B$38)*E171+SQRT(1-Inputs!$B$38)*_xlfn.NORM.S.INV(RAND())</f>
        <v>0.80880608149216193</v>
      </c>
      <c r="AM171" s="24">
        <f ca="1">SQRT(Inputs!$B$38)*F171+SQRT(1-Inputs!$B$38)*_xlfn.NORM.S.INV(RAND())</f>
        <v>-0.6928532842765952</v>
      </c>
      <c r="AN171" s="24">
        <f ca="1">SQRT(Inputs!$B$38)*G171+SQRT(1-Inputs!$B$38)*_xlfn.NORM.S.INV(RAND())</f>
        <v>-0.28590190452148251</v>
      </c>
      <c r="AO171" s="24">
        <f ca="1">SQRT(Inputs!$B$38)*H171+SQRT(1-Inputs!$B$38)*_xlfn.NORM.S.INV(RAND())</f>
        <v>0.46061212004989882</v>
      </c>
      <c r="AP171" s="24">
        <f ca="1">SQRT(Inputs!$B$38)*I171+SQRT(1-Inputs!$B$38)*_xlfn.NORM.S.INV(RAND())</f>
        <v>-1.1126955811814385</v>
      </c>
      <c r="AQ171" s="24">
        <f ca="1">SQRT(Inputs!$B$38)*J171+SQRT(1-Inputs!$B$38)*_xlfn.NORM.S.INV(RAND())</f>
        <v>1.2718146249024911</v>
      </c>
      <c r="AR171" s="24">
        <f ca="1">SQRT(Inputs!$B$38)*K171+SQRT(1-Inputs!$B$38)*_xlfn.NORM.S.INV(RAND())</f>
        <v>0.68800148753178025</v>
      </c>
      <c r="AS171" s="24">
        <f ca="1">SQRT(Inputs!$B$38)*L171+SQRT(1-Inputs!$B$38)*_xlfn.NORM.S.INV(RAND())</f>
        <v>0.48747719996540617</v>
      </c>
      <c r="AT171" s="24">
        <f ca="1">SQRT(Inputs!$B$38)*M171+SQRT(1-Inputs!$B$38)*_xlfn.NORM.S.INV(RAND())</f>
        <v>0.42309755872417576</v>
      </c>
      <c r="AU171" s="15">
        <f ca="1">Inputs!$B$6*EXP($B$8-0.5*C$5^2+C$5*N171)</f>
        <v>5149.1474746868844</v>
      </c>
      <c r="AV171" s="15">
        <f t="shared" ca="1" si="73"/>
        <v>5564.2178674325223</v>
      </c>
      <c r="AW171" s="15">
        <f t="shared" ca="1" si="74"/>
        <v>6551.0925479614762</v>
      </c>
      <c r="AX171" s="15">
        <f t="shared" ca="1" si="75"/>
        <v>7727.2143541016021</v>
      </c>
      <c r="AY171" s="15">
        <f t="shared" ca="1" si="76"/>
        <v>10921.070190174387</v>
      </c>
      <c r="AZ171" s="15">
        <f t="shared" ca="1" si="77"/>
        <v>11653.426824303418</v>
      </c>
      <c r="BA171" s="15">
        <f t="shared" ca="1" si="78"/>
        <v>13549.57991098686</v>
      </c>
      <c r="BB171" s="15">
        <f t="shared" ca="1" si="79"/>
        <v>17118.408610381466</v>
      </c>
      <c r="BC171" s="15">
        <f t="shared" ca="1" si="80"/>
        <v>18901.658802951606</v>
      </c>
      <c r="BD171" s="15">
        <f t="shared" ca="1" si="81"/>
        <v>21906.382391741383</v>
      </c>
      <c r="BE171" s="15">
        <f t="shared" ca="1" si="82"/>
        <v>24859.365440614336</v>
      </c>
      <c r="BF171" s="15">
        <f ca="1">Inputs!$B$13*EXP($B$9-0.5*C$6^2+C$6*Y171)</f>
        <v>13354.626945482407</v>
      </c>
      <c r="BG171" s="15">
        <f t="shared" ca="1" si="83"/>
        <v>17505.184170018241</v>
      </c>
      <c r="BH171" s="15">
        <f t="shared" ca="1" si="84"/>
        <v>26104.087896978668</v>
      </c>
      <c r="BI171" s="15">
        <f t="shared" ca="1" si="85"/>
        <v>38985.480097265288</v>
      </c>
      <c r="BJ171" s="15">
        <f t="shared" ca="1" si="86"/>
        <v>46488.766806715867</v>
      </c>
      <c r="BK171" s="15">
        <f t="shared" ca="1" si="87"/>
        <v>64916.296766196676</v>
      </c>
      <c r="BL171" s="15">
        <f t="shared" ca="1" si="88"/>
        <v>73095.683284682411</v>
      </c>
      <c r="BM171" s="15">
        <f t="shared" ca="1" si="89"/>
        <v>99281.818445453013</v>
      </c>
      <c r="BN171" s="15">
        <f t="shared" ca="1" si="90"/>
        <v>103578.63556827894</v>
      </c>
      <c r="BO171" s="15">
        <f t="shared" ca="1" si="91"/>
        <v>127280.18319355257</v>
      </c>
      <c r="BP171" s="15">
        <f t="shared" ca="1" si="92"/>
        <v>162446.75510442175</v>
      </c>
      <c r="BQ171" s="15">
        <f ca="1">Inputs!$B$20*EXP($B$10-0.5*C$7^2+C$7*AJ171)</f>
        <v>5255.4198552504031</v>
      </c>
      <c r="BR171" s="15">
        <f t="shared" ca="1" si="93"/>
        <v>5483.0246029658056</v>
      </c>
      <c r="BS171" s="15">
        <f t="shared" ca="1" si="94"/>
        <v>9471.7685048444928</v>
      </c>
      <c r="BT171" s="15">
        <f t="shared" ca="1" si="95"/>
        <v>10889.062348522775</v>
      </c>
      <c r="BU171" s="15">
        <f t="shared" ca="1" si="96"/>
        <v>14082.241436879864</v>
      </c>
      <c r="BV171" s="15">
        <f t="shared" ca="1" si="97"/>
        <v>21734.918322412268</v>
      </c>
      <c r="BW171" s="15">
        <f t="shared" ca="1" si="98"/>
        <v>23965.88309094093</v>
      </c>
      <c r="BX171" s="15">
        <f t="shared" ca="1" si="99"/>
        <v>43254.977913678435</v>
      </c>
      <c r="BY171" s="15">
        <f t="shared" ca="1" si="100"/>
        <v>69134.334738610632</v>
      </c>
      <c r="BZ171" s="15">
        <f t="shared" ca="1" si="101"/>
        <v>106099.66645482383</v>
      </c>
      <c r="CA171" s="15">
        <f t="shared" ca="1" si="102"/>
        <v>160675.20020203726</v>
      </c>
      <c r="CB171" s="15">
        <f ca="1">(AU171*DCF!C$10-DCF!C$5*MAX(AU171*DCF!C$10,0)-MAX(AU171-Inputs!$B$6,0)/Inputs!$B$10)*DCF!C$6</f>
        <v>1041.7416158475198</v>
      </c>
      <c r="CC171" s="15">
        <f ca="1">(AV171*DCF!D$10-DCF!D$5*MAX(AV171*DCF!D$10,0)-MAX(AV171-AU171,0)/Inputs!$B$10)*DCF!D$6</f>
        <v>1255.036356740866</v>
      </c>
      <c r="CD171" s="15">
        <f ca="1">(AW171*DCF!E$10-DCF!E$5*MAX(AW171*DCF!E$10,0)-MAX(AW171-AV171,0)/Inputs!$B$10)*DCF!E$6</f>
        <v>1290.2579385168353</v>
      </c>
      <c r="CE171" s="15">
        <f ca="1">(AX171*DCF!F$10-DCF!F$5*MAX(AX171*DCF!F$10,0)-MAX(AX171-AW171,0)/Inputs!$B$10)*DCF!F$6</f>
        <v>1442.1167903900966</v>
      </c>
      <c r="CF171" s="15">
        <f ca="1">(AY171*DCF!G$10-DCF!G$5*MAX(AY171*DCF!G$10,0)-MAX(AY171-AX171,0)/Inputs!$B$10)*DCF!G$6</f>
        <v>1636.2613613268752</v>
      </c>
      <c r="CG171" s="15">
        <f ca="1">(AZ171*DCF!H$10-DCF!H$5*MAX(AZ171*DCF!H$10,0)-MAX(AZ171-AY171,0)/Inputs!$B$10)*DCF!H$6</f>
        <v>2132.4781271128008</v>
      </c>
      <c r="CH171" s="15">
        <f ca="1">(BA171*DCF!I$10-DCF!I$5*MAX(BA171*DCF!I$10,0)-MAX(BA171-AZ171,0)/Inputs!$B$10)*DCF!I$6</f>
        <v>2163.978418139714</v>
      </c>
      <c r="CI171" s="15">
        <f ca="1">(BB171*DCF!J$10-DCF!J$5*MAX(BB171*DCF!J$10,0)-MAX(BB171-BA171,0)/Inputs!$B$10)*DCF!J$6</f>
        <v>2396.7614579849983</v>
      </c>
      <c r="CJ171" s="15">
        <f ca="1">(BC171*DCF!K$10-DCF!K$5*MAX(BC171*DCF!K$10,0)-MAX(BC171-BB171,0)/Inputs!$B$10)*DCF!K$6</f>
        <v>2793.2356239851492</v>
      </c>
      <c r="CK171" s="15">
        <f ca="1">(BD171*DCF!L$10-DCF!L$5*MAX(BD171*DCF!L$10,0)-MAX(BD171-BC171,0)/Inputs!$B$10)*DCF!L$6</f>
        <v>2915.3396249800794</v>
      </c>
      <c r="CL171" s="15">
        <f ca="1">(BE171*DCF!M$10-DCF!M$5*MAX(BE171*DCF!M$10,0)-MAX(BE171-BD171,0)/Inputs!$B$10)*DCF!M$6</f>
        <v>3155.212618322681</v>
      </c>
      <c r="CM171" s="15">
        <f ca="1">(BF171*DCF!C$28-DCF!C$5*MAX(BF171*DCF!C$28,0)-MAX(BF171-Inputs!$B$13,0)/Inputs!$B$17)*DCF!C$6</f>
        <v>3621.3272539829086</v>
      </c>
      <c r="CN171" s="15">
        <f ca="1">(BG171*DCF!D$28-DCF!D$5*MAX(BG171*DCF!D$28,0)-MAX(BG171-BF171,0)/Inputs!$B$17)*DCF!D$6</f>
        <v>4270.1763168404705</v>
      </c>
      <c r="CO171" s="15">
        <f ca="1">(BH171*DCF!E$28-DCF!E$5*MAX(BH171*DCF!E$28,0)-MAX(BH171-BG171,0)/Inputs!$B$17)*DCF!E$6</f>
        <v>5698.4169508428859</v>
      </c>
      <c r="CP171" s="15">
        <f ca="1">(BI171*DCF!F$28-DCF!F$5*MAX(BI171*DCF!F$28,0)-MAX(BI171-BH171,0)/Inputs!$B$17)*DCF!F$6</f>
        <v>8238.2698792400697</v>
      </c>
      <c r="CQ171" s="15">
        <f ca="1">(BJ171*DCF!G$28-DCF!G$5*MAX(BJ171*DCF!G$28,0)-MAX(BJ171-BI171,0)/Inputs!$B$17)*DCF!G$6</f>
        <v>10799.884556152261</v>
      </c>
      <c r="CR171" s="15">
        <f ca="1">(BK171*DCF!H$28-DCF!H$5*MAX(BK171*DCF!H$28,0)-MAX(BK171-BJ171,0)/Inputs!$B$17)*DCF!H$6</f>
        <v>13191.395380357846</v>
      </c>
      <c r="CS171" s="15">
        <f ca="1">(BL171*DCF!I$28-DCF!I$5*MAX(BL171*DCF!I$28,0)-MAX(BL171-BK171,0)/Inputs!$B$17)*DCF!I$6</f>
        <v>16014.679200424775</v>
      </c>
      <c r="CT171" s="15">
        <f ca="1">(BM171*DCF!J$28-DCF!J$5*MAX(BM171*DCF!J$28,0)-MAX(BM171-BL171,0)/Inputs!$B$17)*DCF!J$6</f>
        <v>18676.019922737985</v>
      </c>
      <c r="CU171" s="15">
        <f ca="1">(BN171*DCF!K$28-DCF!K$5*MAX(BN171*DCF!K$28,0)-MAX(BN171-BM171,0)/Inputs!$B$17)*DCF!K$6</f>
        <v>21347.768264576876</v>
      </c>
      <c r="CV171" s="15">
        <f ca="1">(BO171*DCF!L$28-DCF!L$5*MAX(BO171*DCF!L$28,0)-MAX(BO171-BN171,0)/Inputs!$B$17)*DCF!L$6</f>
        <v>22713.198506277462</v>
      </c>
      <c r="CW171" s="15">
        <f ca="1">(BP171*DCF!M$28-DCF!M$5*MAX(BP171*DCF!M$28,0)-MAX(BP171-BO171,0)/Inputs!$B$17)*DCF!M$6</f>
        <v>26888.556064979406</v>
      </c>
      <c r="CX171" s="15">
        <f ca="1">(BQ171*DCF!C$46-DCF!C$5*MAX(BQ171*DCF!C$46,0)-MAX(BQ171-Inputs!$B$20,0)/Inputs!$B$24)*DCF!C$6</f>
        <v>-2162.6465509818036</v>
      </c>
      <c r="CY171" s="15">
        <f ca="1">(BR171*DCF!D$46-DCF!D$5*MAX(BR171*DCF!D$46,0)-MAX(BR171-BQ171,0)/Inputs!$B$24)*DCF!D$6</f>
        <v>-1032.941490498845</v>
      </c>
      <c r="CZ171" s="15">
        <f ca="1">(BS171*DCF!E$46-DCF!E$5*MAX(BS171*DCF!E$46,0)-MAX(BS171-BR171,0)/Inputs!$B$24)*DCF!E$6</f>
        <v>-2692.3061550219118</v>
      </c>
      <c r="DA171" s="15">
        <f ca="1">(BT171*DCF!F$46-DCF!F$5*MAX(BT171*DCF!F$46,0)-MAX(BT171-BS171,0)/Inputs!$B$24)*DCF!F$6</f>
        <v>-1309.0918586828025</v>
      </c>
      <c r="DB171" s="15">
        <f ca="1">(BU171*DCF!G$46-DCF!G$5*MAX(BU171*DCF!G$46,0)-MAX(BU171-BT171,0)/Inputs!$B$24)*DCF!G$6</f>
        <v>-1547.8211346327871</v>
      </c>
      <c r="DC171" s="15">
        <f ca="1">(BV171*DCF!H$46-DCF!H$5*MAX(BV171*DCF!H$46,0)-MAX(BV171-BU171,0)/Inputs!$B$24)*DCF!H$6</f>
        <v>-2378.0224534499766</v>
      </c>
      <c r="DD171" s="15">
        <f ca="1">(BW171*DCF!I$46-DCF!I$5*MAX(BW171*DCF!I$46,0)-MAX(BW171-BV171,0)/Inputs!$B$24)*DCF!I$6</f>
        <v>-86.922320464864839</v>
      </c>
      <c r="DE171" s="15">
        <f ca="1">(BX171*DCF!J$46-DCF!J$5*MAX(BX171*DCF!J$46,0)-MAX(BX171-BW171,0)/Inputs!$B$24)*DCF!J$6</f>
        <v>-3300.7261338032849</v>
      </c>
      <c r="DF171" s="15">
        <f ca="1">(BY171*DCF!K$46-DCF!K$5*MAX(BY171*DCF!K$46,0)-MAX(BY171-BX171,0)/Inputs!$B$24)*DCF!K$6</f>
        <v>-2390.5693381314545</v>
      </c>
      <c r="DG171" s="15">
        <f ca="1">(BZ171*DCF!L$46-DCF!L$5*MAX(BZ171*DCF!L$46,0)-MAX(BZ171-BY171,0)/Inputs!$B$24)*DCF!L$6</f>
        <v>-1031.1978381420338</v>
      </c>
      <c r="DH171" s="15">
        <f ca="1">(CA171*DCF!M$46-DCF!M$5*MAX(CA171*DCF!M$46,0)-MAX(CA171-BZ171,0)/Inputs!$B$24)*DCF!M$6</f>
        <v>1186.9513394948094</v>
      </c>
      <c r="DI171" s="15">
        <f ca="1">SUM(CB171:CL171)+BE171*DCF!M$10*(1+Inputs!$B$30)*(1-Inputs!$B$33)*(1-Inputs!$B$30/Inputs!$B$31)/(Inputs!$B$29-Inputs!$B$30)*DCF!M$6</f>
        <v>91406.362685653425</v>
      </c>
      <c r="DJ171" s="15">
        <f ca="1">SUM(CM171:CW171)+BP171*DCF!M$28*(1+Inputs!$B$30)*(1-Inputs!$B$33)*(1-Inputs!$B$30/Inputs!$B$31)/(Inputs!$B$29-Inputs!$B$30)*DCF!M$6</f>
        <v>754248.31575182173</v>
      </c>
      <c r="DK171" s="15">
        <f ca="1">SUM(CX171:DH171)+CA171*DCF!M$46*(1+Inputs!$B$30)*(1-Inputs!$B$33)*(1-Inputs!$B$30/Inputs!$B$31)/(Inputs!$B$29-Inputs!$B$30)*DCF!M$6</f>
        <v>231677.59877225844</v>
      </c>
      <c r="DM171" s="15">
        <f ca="1">DI171+DJ171+DK171+Inputs!$B$34+Inputs!$B$36-Inputs!$B$35</f>
        <v>1154183.2772097336</v>
      </c>
    </row>
    <row r="172" spans="1:117" x14ac:dyDescent="0.75">
      <c r="A172" s="11">
        <v>159</v>
      </c>
      <c r="C172" s="24">
        <f t="shared" ca="1" si="105"/>
        <v>-1.2143780456568753</v>
      </c>
      <c r="D172" s="24">
        <f t="shared" ca="1" si="105"/>
        <v>-0.13845123629043118</v>
      </c>
      <c r="E172" s="24">
        <f t="shared" ca="1" si="105"/>
        <v>0.28197892019938608</v>
      </c>
      <c r="F172" s="24">
        <f t="shared" ca="1" si="105"/>
        <v>-6.4323500983848272E-2</v>
      </c>
      <c r="G172" s="24">
        <f t="shared" ca="1" si="105"/>
        <v>0.71122641074493043</v>
      </c>
      <c r="H172" s="24">
        <f t="shared" ca="1" si="105"/>
        <v>-0.9203353917073448</v>
      </c>
      <c r="I172" s="24">
        <f t="shared" ca="1" si="105"/>
        <v>0.14161529000651346</v>
      </c>
      <c r="J172" s="24">
        <f t="shared" ca="1" si="105"/>
        <v>0.3396649100831603</v>
      </c>
      <c r="K172" s="24">
        <f t="shared" ca="1" si="105"/>
        <v>-1.1034317349460905</v>
      </c>
      <c r="L172" s="24">
        <f t="shared" ca="1" si="105"/>
        <v>-0.34454436687618289</v>
      </c>
      <c r="M172" s="24">
        <f t="shared" ca="1" si="105"/>
        <v>-0.12543907764217607</v>
      </c>
      <c r="N172" s="24">
        <f ca="1">SQRT(Inputs!$B$38)*C172+SQRT(1-Inputs!$B$38)*_xlfn.NORM.S.INV(RAND())</f>
        <v>-1.3782432411125316</v>
      </c>
      <c r="O172" s="24">
        <f ca="1">SQRT(Inputs!$B$38)*D172+SQRT(1-Inputs!$B$38)*_xlfn.NORM.S.INV(RAND())</f>
        <v>1.0013775248792243</v>
      </c>
      <c r="P172" s="24">
        <f ca="1">SQRT(Inputs!$B$38)*E172+SQRT(1-Inputs!$B$38)*_xlfn.NORM.S.INV(RAND())</f>
        <v>0.30496744096128003</v>
      </c>
      <c r="Q172" s="24">
        <f ca="1">SQRT(Inputs!$B$38)*F172+SQRT(1-Inputs!$B$38)*_xlfn.NORM.S.INV(RAND())</f>
        <v>1.6232787191361595</v>
      </c>
      <c r="R172" s="24">
        <f ca="1">SQRT(Inputs!$B$38)*G172+SQRT(1-Inputs!$B$38)*_xlfn.NORM.S.INV(RAND())</f>
        <v>-1.103625813098418</v>
      </c>
      <c r="S172" s="24">
        <f ca="1">SQRT(Inputs!$B$38)*H172+SQRT(1-Inputs!$B$38)*_xlfn.NORM.S.INV(RAND())</f>
        <v>-1.0840041741373989</v>
      </c>
      <c r="T172" s="24">
        <f ca="1">SQRT(Inputs!$B$38)*I172+SQRT(1-Inputs!$B$38)*_xlfn.NORM.S.INV(RAND())</f>
        <v>-0.24732278183567907</v>
      </c>
      <c r="U172" s="24">
        <f ca="1">SQRT(Inputs!$B$38)*J172+SQRT(1-Inputs!$B$38)*_xlfn.NORM.S.INV(RAND())</f>
        <v>-0.48908056051643073</v>
      </c>
      <c r="V172" s="24">
        <f ca="1">SQRT(Inputs!$B$38)*K172+SQRT(1-Inputs!$B$38)*_xlfn.NORM.S.INV(RAND())</f>
        <v>-0.43731583568015908</v>
      </c>
      <c r="W172" s="24">
        <f ca="1">SQRT(Inputs!$B$38)*L172+SQRT(1-Inputs!$B$38)*_xlfn.NORM.S.INV(RAND())</f>
        <v>-0.48445902228546861</v>
      </c>
      <c r="X172" s="24">
        <f ca="1">SQRT(Inputs!$B$38)*M172+SQRT(1-Inputs!$B$38)*_xlfn.NORM.S.INV(RAND())</f>
        <v>-0.72643669232152841</v>
      </c>
      <c r="Y172" s="24">
        <f ca="1">SQRT(Inputs!$B$38)*C172+SQRT(1-Inputs!$B$38)*_xlfn.NORM.S.INV(RAND())</f>
        <v>-1.6242265800375546</v>
      </c>
      <c r="Z172" s="24">
        <f ca="1">SQRT(Inputs!$B$38)*D172+SQRT(1-Inputs!$B$38)*_xlfn.NORM.S.INV(RAND())</f>
        <v>0.5147107099424949</v>
      </c>
      <c r="AA172" s="24">
        <f ca="1">SQRT(Inputs!$B$38)*E172+SQRT(1-Inputs!$B$38)*_xlfn.NORM.S.INV(RAND())</f>
        <v>-1.9539957982436285</v>
      </c>
      <c r="AB172" s="24">
        <f ca="1">SQRT(Inputs!$B$38)*F172+SQRT(1-Inputs!$B$38)*_xlfn.NORM.S.INV(RAND())</f>
        <v>2.4776693199684861</v>
      </c>
      <c r="AC172" s="24">
        <f ca="1">SQRT(Inputs!$B$38)*G172+SQRT(1-Inputs!$B$38)*_xlfn.NORM.S.INV(RAND())</f>
        <v>-0.40622986235907738</v>
      </c>
      <c r="AD172" s="24">
        <f ca="1">SQRT(Inputs!$B$38)*H172+SQRT(1-Inputs!$B$38)*_xlfn.NORM.S.INV(RAND())</f>
        <v>-2.3720213111695014</v>
      </c>
      <c r="AE172" s="24">
        <f ca="1">SQRT(Inputs!$B$38)*I172+SQRT(1-Inputs!$B$38)*_xlfn.NORM.S.INV(RAND())</f>
        <v>-0.94697877589168755</v>
      </c>
      <c r="AF172" s="24">
        <f ca="1">SQRT(Inputs!$B$38)*J172+SQRT(1-Inputs!$B$38)*_xlfn.NORM.S.INV(RAND())</f>
        <v>0.54108782818911871</v>
      </c>
      <c r="AG172" s="24">
        <f ca="1">SQRT(Inputs!$B$38)*K172+SQRT(1-Inputs!$B$38)*_xlfn.NORM.S.INV(RAND())</f>
        <v>-1.1308226385502902</v>
      </c>
      <c r="AH172" s="24">
        <f ca="1">SQRT(Inputs!$B$38)*L172+SQRT(1-Inputs!$B$38)*_xlfn.NORM.S.INV(RAND())</f>
        <v>0.25644677916297842</v>
      </c>
      <c r="AI172" s="24">
        <f ca="1">SQRT(Inputs!$B$38)*M172+SQRT(1-Inputs!$B$38)*_xlfn.NORM.S.INV(RAND())</f>
        <v>0.22392518912218939</v>
      </c>
      <c r="AJ172" s="24">
        <f ca="1">SQRT(Inputs!$B$38)*C172+SQRT(1-Inputs!$B$38)*_xlfn.NORM.S.INV(RAND())</f>
        <v>-1.660144840012471</v>
      </c>
      <c r="AK172" s="24">
        <f ca="1">SQRT(Inputs!$B$38)*D172+SQRT(1-Inputs!$B$38)*_xlfn.NORM.S.INV(RAND())</f>
        <v>1.3848262593303629E-2</v>
      </c>
      <c r="AL172" s="24">
        <f ca="1">SQRT(Inputs!$B$38)*E172+SQRT(1-Inputs!$B$38)*_xlfn.NORM.S.INV(RAND())</f>
        <v>1.0187432276912785</v>
      </c>
      <c r="AM172" s="24">
        <f ca="1">SQRT(Inputs!$B$38)*F172+SQRT(1-Inputs!$B$38)*_xlfn.NORM.S.INV(RAND())</f>
        <v>7.7046581504895573E-2</v>
      </c>
      <c r="AN172" s="24">
        <f ca="1">SQRT(Inputs!$B$38)*G172+SQRT(1-Inputs!$B$38)*_xlfn.NORM.S.INV(RAND())</f>
        <v>0.13414013733361724</v>
      </c>
      <c r="AO172" s="24">
        <f ca="1">SQRT(Inputs!$B$38)*H172+SQRT(1-Inputs!$B$38)*_xlfn.NORM.S.INV(RAND())</f>
        <v>-0.75668871231093493</v>
      </c>
      <c r="AP172" s="24">
        <f ca="1">SQRT(Inputs!$B$38)*I172+SQRT(1-Inputs!$B$38)*_xlfn.NORM.S.INV(RAND())</f>
        <v>-0.10102412951228915</v>
      </c>
      <c r="AQ172" s="24">
        <f ca="1">SQRT(Inputs!$B$38)*J172+SQRT(1-Inputs!$B$38)*_xlfn.NORM.S.INV(RAND())</f>
        <v>-0.40172832641152262</v>
      </c>
      <c r="AR172" s="24">
        <f ca="1">SQRT(Inputs!$B$38)*K172+SQRT(1-Inputs!$B$38)*_xlfn.NORM.S.INV(RAND())</f>
        <v>7.7962753768207271E-2</v>
      </c>
      <c r="AS172" s="24">
        <f ca="1">SQRT(Inputs!$B$38)*L172+SQRT(1-Inputs!$B$38)*_xlfn.NORM.S.INV(RAND())</f>
        <v>-0.76452970555325539</v>
      </c>
      <c r="AT172" s="24">
        <f ca="1">SQRT(Inputs!$B$38)*M172+SQRT(1-Inputs!$B$38)*_xlfn.NORM.S.INV(RAND())</f>
        <v>1.3296750150531593</v>
      </c>
      <c r="AU172" s="15">
        <f ca="1">Inputs!$B$6*EXP($B$8-0.5*C$5^2+C$5*N172)</f>
        <v>3969.9625652432223</v>
      </c>
      <c r="AV172" s="15">
        <f t="shared" ca="1" si="73"/>
        <v>5598.9220714347921</v>
      </c>
      <c r="AW172" s="15">
        <f t="shared" ca="1" si="74"/>
        <v>7113.568937810488</v>
      </c>
      <c r="AX172" s="15">
        <f t="shared" ca="1" si="75"/>
        <v>10637.579452999234</v>
      </c>
      <c r="AY172" s="15">
        <f t="shared" ca="1" si="76"/>
        <v>11428.099012376062</v>
      </c>
      <c r="AZ172" s="15">
        <f t="shared" ca="1" si="77"/>
        <v>12404.188275388991</v>
      </c>
      <c r="BA172" s="15">
        <f t="shared" ca="1" si="78"/>
        <v>14791.677825218811</v>
      </c>
      <c r="BB172" s="15">
        <f t="shared" ca="1" si="79"/>
        <v>17243.530098172345</v>
      </c>
      <c r="BC172" s="15">
        <f t="shared" ca="1" si="80"/>
        <v>20245.975533169014</v>
      </c>
      <c r="BD172" s="15">
        <f t="shared" ca="1" si="81"/>
        <v>23704.400348525567</v>
      </c>
      <c r="BE172" s="15">
        <f t="shared" ca="1" si="82"/>
        <v>27187.053652862873</v>
      </c>
      <c r="BF172" s="15">
        <f ca="1">Inputs!$B$13*EXP($B$9-0.5*C$6^2+C$6*Y172)</f>
        <v>10023.324068989465</v>
      </c>
      <c r="BG172" s="15">
        <f t="shared" ca="1" si="83"/>
        <v>13404.654890083568</v>
      </c>
      <c r="BH172" s="15">
        <f t="shared" ca="1" si="84"/>
        <v>11844.406190754049</v>
      </c>
      <c r="BI172" s="15">
        <f t="shared" ca="1" si="85"/>
        <v>21231.041588423028</v>
      </c>
      <c r="BJ172" s="15">
        <f t="shared" ca="1" si="86"/>
        <v>24547.544306701613</v>
      </c>
      <c r="BK172" s="15">
        <f t="shared" ca="1" si="87"/>
        <v>21812.913811025206</v>
      </c>
      <c r="BL172" s="15">
        <f t="shared" ca="1" si="88"/>
        <v>23700.053801671387</v>
      </c>
      <c r="BM172" s="15">
        <f t="shared" ca="1" si="89"/>
        <v>31158.023132681596</v>
      </c>
      <c r="BN172" s="15">
        <f t="shared" ca="1" si="90"/>
        <v>33464.02629595319</v>
      </c>
      <c r="BO172" s="15">
        <f t="shared" ca="1" si="91"/>
        <v>42419.884623738442</v>
      </c>
      <c r="BP172" s="15">
        <f t="shared" ca="1" si="92"/>
        <v>53552.462417046794</v>
      </c>
      <c r="BQ172" s="15">
        <f ca="1">Inputs!$B$20*EXP($B$10-0.5*C$7^2+C$7*AJ172)</f>
        <v>2380.5909898524196</v>
      </c>
      <c r="BR172" s="15">
        <f t="shared" ca="1" si="93"/>
        <v>3244.3928254490297</v>
      </c>
      <c r="BS172" s="15">
        <f t="shared" ca="1" si="94"/>
        <v>5952.9180939926018</v>
      </c>
      <c r="BT172" s="15">
        <f t="shared" ca="1" si="95"/>
        <v>8375.3618749958368</v>
      </c>
      <c r="BU172" s="15">
        <f t="shared" ca="1" si="96"/>
        <v>11990.174224648606</v>
      </c>
      <c r="BV172" s="15">
        <f t="shared" ca="1" si="97"/>
        <v>14067.074983619797</v>
      </c>
      <c r="BW172" s="15">
        <f t="shared" ca="1" si="98"/>
        <v>19214.546620813682</v>
      </c>
      <c r="BX172" s="15">
        <f t="shared" ca="1" si="99"/>
        <v>24795.113667638863</v>
      </c>
      <c r="BY172" s="15">
        <f t="shared" ca="1" si="100"/>
        <v>35264.270428082193</v>
      </c>
      <c r="BZ172" s="15">
        <f t="shared" ca="1" si="101"/>
        <v>42992.964190515027</v>
      </c>
      <c r="CA172" s="15">
        <f t="shared" ca="1" si="102"/>
        <v>76488.625536375999</v>
      </c>
      <c r="CB172" s="15">
        <f ca="1">(AU172*DCF!C$10-DCF!C$5*MAX(AU172*DCF!C$10,0)-MAX(AU172-Inputs!$B$6,0)/Inputs!$B$10)*DCF!C$6</f>
        <v>1019.5225758278309</v>
      </c>
      <c r="CC172" s="15">
        <f ca="1">(AV172*DCF!D$10-DCF!D$5*MAX(AV172*DCF!D$10,0)-MAX(AV172-AU172,0)/Inputs!$B$10)*DCF!D$6</f>
        <v>967.52018077435662</v>
      </c>
      <c r="CD172" s="15">
        <f ca="1">(AW172*DCF!E$10-DCF!E$5*MAX(AW172*DCF!E$10,0)-MAX(AW172-AV172,0)/Inputs!$B$10)*DCF!E$6</f>
        <v>1301.2486308782488</v>
      </c>
      <c r="CE172" s="15">
        <f ca="1">(AX172*DCF!F$10-DCF!F$5*MAX(AX172*DCF!F$10,0)-MAX(AX172-AW172,0)/Inputs!$B$10)*DCF!F$6</f>
        <v>1588.9074239144866</v>
      </c>
      <c r="CF172" s="15">
        <f ca="1">(AY172*DCF!G$10-DCF!G$5*MAX(AY172*DCF!G$10,0)-MAX(AY172-AX172,0)/Inputs!$B$10)*DCF!G$6</f>
        <v>2202.6922683745756</v>
      </c>
      <c r="CG172" s="15">
        <f ca="1">(AZ172*DCF!H$10-DCF!H$5*MAX(AZ172*DCF!H$10,0)-MAX(AZ172-AY172,0)/Inputs!$B$10)*DCF!H$6</f>
        <v>2234.9599036052227</v>
      </c>
      <c r="CH172" s="15">
        <f ca="1">(BA172*DCF!I$10-DCF!I$5*MAX(BA172*DCF!I$10,0)-MAX(BA172-AZ172,0)/Inputs!$B$10)*DCF!I$6</f>
        <v>2310.2680003705555</v>
      </c>
      <c r="CI172" s="15">
        <f ca="1">(BB172*DCF!J$10-DCF!J$5*MAX(BB172*DCF!J$10,0)-MAX(BB172-BA172,0)/Inputs!$B$10)*DCF!J$6</f>
        <v>2587.4919667454428</v>
      </c>
      <c r="CJ172" s="15">
        <f ca="1">(BC172*DCF!K$10-DCF!K$5*MAX(BC172*DCF!K$10,0)-MAX(BC172-BB172,0)/Inputs!$B$10)*DCF!K$6</f>
        <v>2838.9802533207971</v>
      </c>
      <c r="CK172" s="15">
        <f ca="1">(BD172*DCF!L$10-DCF!L$5*MAX(BD172*DCF!L$10,0)-MAX(BD172-BC172,0)/Inputs!$B$10)*DCF!L$6</f>
        <v>3127.8440092554379</v>
      </c>
      <c r="CL172" s="15">
        <f ca="1">(BE172*DCF!M$10-DCF!M$5*MAX(BE172*DCF!M$10,0)-MAX(BE172-BD172,0)/Inputs!$B$10)*DCF!M$6</f>
        <v>3420.404760005908</v>
      </c>
      <c r="CM172" s="15">
        <f ca="1">(BF172*DCF!C$28-DCF!C$5*MAX(BF172*DCF!C$28,0)-MAX(BF172-Inputs!$B$13,0)/Inputs!$B$17)*DCF!C$6</f>
        <v>3059.052771613412</v>
      </c>
      <c r="CN172" s="15">
        <f ca="1">(BG172*DCF!D$28-DCF!D$5*MAX(BG172*DCF!D$28,0)-MAX(BG172-BF172,0)/Inputs!$B$17)*DCF!D$6</f>
        <v>3226.5871306648073</v>
      </c>
      <c r="CO172" s="15">
        <f ca="1">(BH172*DCF!E$28-DCF!E$5*MAX(BH172*DCF!E$28,0)-MAX(BH172-BG172,0)/Inputs!$B$17)*DCF!E$6</f>
        <v>3354.5467399704889</v>
      </c>
      <c r="CP172" s="15">
        <f ca="1">(BI172*DCF!F$28-DCF!F$5*MAX(BI172*DCF!F$28,0)-MAX(BI172-BH172,0)/Inputs!$B$17)*DCF!F$6</f>
        <v>4054.6832060741276</v>
      </c>
      <c r="CQ172" s="15">
        <f ca="1">(BJ172*DCF!G$28-DCF!G$5*MAX(BJ172*DCF!G$28,0)-MAX(BJ172-BI172,0)/Inputs!$B$17)*DCF!G$6</f>
        <v>5811.2436178876578</v>
      </c>
      <c r="CR172" s="15">
        <f ca="1">(BK172*DCF!H$28-DCF!H$5*MAX(BK172*DCF!H$28,0)-MAX(BK172-BJ172,0)/Inputs!$B$17)*DCF!H$6</f>
        <v>5394.5742414155593</v>
      </c>
      <c r="CS172" s="15">
        <f ca="1">(BL172*DCF!I$28-DCF!I$5*MAX(BL172*DCF!I$28,0)-MAX(BL172-BK172,0)/Inputs!$B$17)*DCF!I$6</f>
        <v>5302.2771877096884</v>
      </c>
      <c r="CT172" s="15">
        <f ca="1">(BM172*DCF!J$28-DCF!J$5*MAX(BM172*DCF!J$28,0)-MAX(BM172-BL172,0)/Inputs!$B$17)*DCF!J$6</f>
        <v>5961.9599758602362</v>
      </c>
      <c r="CU172" s="15">
        <f ca="1">(BN172*DCF!K$28-DCF!K$5*MAX(BN172*DCF!K$28,0)-MAX(BN172-BM172,0)/Inputs!$B$17)*DCF!K$6</f>
        <v>6784.5865906214513</v>
      </c>
      <c r="CV172" s="15">
        <f ca="1">(BO172*DCF!L$28-DCF!L$5*MAX(BO172*DCF!L$28,0)-MAX(BO172-BN172,0)/Inputs!$B$17)*DCF!L$6</f>
        <v>7450.2870668972391</v>
      </c>
      <c r="CW172" s="15">
        <f ca="1">(BP172*DCF!M$28-DCF!M$5*MAX(BP172*DCF!M$28,0)-MAX(BP172-BO172,0)/Inputs!$B$17)*DCF!M$6</f>
        <v>8912.2595991410199</v>
      </c>
      <c r="CX172" s="15">
        <f ca="1">(BQ172*DCF!C$46-DCF!C$5*MAX(BQ172*DCF!C$46,0)-MAX(BQ172-Inputs!$B$20,0)/Inputs!$B$24)*DCF!C$6</f>
        <v>-549.79006694051259</v>
      </c>
      <c r="CY172" s="15">
        <f ca="1">(BR172*DCF!D$46-DCF!D$5*MAX(BR172*DCF!D$46,0)-MAX(BR172-BQ172,0)/Inputs!$B$24)*DCF!D$6</f>
        <v>-922.31926812825168</v>
      </c>
      <c r="CZ172" s="15">
        <f ca="1">(BS172*DCF!E$46-DCF!E$5*MAX(BS172*DCF!E$46,0)-MAX(BS172-BR172,0)/Inputs!$B$24)*DCF!E$6</f>
        <v>-1771.5690257612682</v>
      </c>
      <c r="DA172" s="15">
        <f ca="1">(BT172*DCF!F$46-DCF!F$5*MAX(BT172*DCF!F$46,0)-MAX(BT172-BS172,0)/Inputs!$B$24)*DCF!F$6</f>
        <v>-1492.0351647672653</v>
      </c>
      <c r="DB172" s="15">
        <f ca="1">(BU172*DCF!G$46-DCF!G$5*MAX(BU172*DCF!G$46,0)-MAX(BU172-BT172,0)/Inputs!$B$24)*DCF!G$6</f>
        <v>-1619.2772256772328</v>
      </c>
      <c r="DC172" s="15">
        <f ca="1">(BV172*DCF!H$46-DCF!H$5*MAX(BV172*DCF!H$46,0)-MAX(BV172-BU172,0)/Inputs!$B$24)*DCF!H$6</f>
        <v>-645.38418546821799</v>
      </c>
      <c r="DD172" s="15">
        <f ca="1">(BW172*DCF!I$46-DCF!I$5*MAX(BW172*DCF!I$46,0)-MAX(BW172-BV172,0)/Inputs!$B$24)*DCF!I$6</f>
        <v>-1033.8725730662566</v>
      </c>
      <c r="DE172" s="15">
        <f ca="1">(BX172*DCF!J$46-DCF!J$5*MAX(BX172*DCF!J$46,0)-MAX(BX172-BW172,0)/Inputs!$B$24)*DCF!J$6</f>
        <v>-439.78877574131013</v>
      </c>
      <c r="DF172" s="15">
        <f ca="1">(BY172*DCF!K$46-DCF!K$5*MAX(BY172*DCF!K$46,0)-MAX(BY172-BX172,0)/Inputs!$B$24)*DCF!K$6</f>
        <v>-550.25182823373302</v>
      </c>
      <c r="DG172" s="15">
        <f ca="1">(BZ172*DCF!L$46-DCF!L$5*MAX(BZ172*DCF!L$46,0)-MAX(BZ172-BY172,0)/Inputs!$B$24)*DCF!L$6</f>
        <v>1222.8759132627481</v>
      </c>
      <c r="DH172" s="15">
        <f ca="1">(CA172*DCF!M$46-DCF!M$5*MAX(CA172*DCF!M$46,0)-MAX(CA172-BZ172,0)/Inputs!$B$24)*DCF!M$6</f>
        <v>-1006.0676464581942</v>
      </c>
      <c r="DI172" s="15">
        <f ca="1">SUM(CB172:CL172)+BE172*DCF!M$10*(1+Inputs!$B$30)*(1-Inputs!$B$33)*(1-Inputs!$B$30/Inputs!$B$31)/(Inputs!$B$29-Inputs!$B$30)*DCF!M$6</f>
        <v>99261.769800556416</v>
      </c>
      <c r="DJ172" s="15">
        <f ca="1">SUM(CM172:CW172)+BP172*DCF!M$28*(1+Inputs!$B$30)*(1-Inputs!$B$33)*(1-Inputs!$B$30/Inputs!$B$31)/(Inputs!$B$29-Inputs!$B$30)*DCF!M$6</f>
        <v>258028.33954738197</v>
      </c>
      <c r="DK172" s="15">
        <f ca="1">SUM(CX172:DH172)+CA172*DCF!M$46*(1+Inputs!$B$30)*(1-Inputs!$B$33)*(1-Inputs!$B$30/Inputs!$B$31)/(Inputs!$B$29-Inputs!$B$30)*DCF!M$6</f>
        <v>109452.99588918503</v>
      </c>
      <c r="DM172" s="15">
        <f ca="1">DI172+DJ172+DK172+Inputs!$B$34+Inputs!$B$36-Inputs!$B$35</f>
        <v>543594.10523712344</v>
      </c>
    </row>
    <row r="173" spans="1:117" x14ac:dyDescent="0.75">
      <c r="A173" s="11">
        <v>160</v>
      </c>
      <c r="C173" s="24">
        <f t="shared" ca="1" si="105"/>
        <v>3.4616202363256604E-2</v>
      </c>
      <c r="D173" s="24">
        <f t="shared" ca="1" si="105"/>
        <v>-0.61091220732140405</v>
      </c>
      <c r="E173" s="24">
        <f t="shared" ca="1" si="105"/>
        <v>-0.28292908532523187</v>
      </c>
      <c r="F173" s="24">
        <f t="shared" ca="1" si="105"/>
        <v>-0.80513449486550148</v>
      </c>
      <c r="G173" s="24">
        <f t="shared" ca="1" si="105"/>
        <v>-0.75678762030504221</v>
      </c>
      <c r="H173" s="24">
        <f t="shared" ca="1" si="105"/>
        <v>-0.64145822857163537</v>
      </c>
      <c r="I173" s="24">
        <f t="shared" ca="1" si="105"/>
        <v>0.27412390841360423</v>
      </c>
      <c r="J173" s="24">
        <f t="shared" ca="1" si="105"/>
        <v>0.23504966706885896</v>
      </c>
      <c r="K173" s="24">
        <f t="shared" ca="1" si="105"/>
        <v>-3.1924494293157468</v>
      </c>
      <c r="L173" s="24">
        <f t="shared" ca="1" si="105"/>
        <v>0.29116371345144926</v>
      </c>
      <c r="M173" s="24">
        <f t="shared" ca="1" si="105"/>
        <v>-0.22637548507284411</v>
      </c>
      <c r="N173" s="24">
        <f ca="1">SQRT(Inputs!$B$38)*C173+SQRT(1-Inputs!$B$38)*_xlfn.NORM.S.INV(RAND())</f>
        <v>1.0936072238668841</v>
      </c>
      <c r="O173" s="24">
        <f ca="1">SQRT(Inputs!$B$38)*D173+SQRT(1-Inputs!$B$38)*_xlfn.NORM.S.INV(RAND())</f>
        <v>0.58725200766202224</v>
      </c>
      <c r="P173" s="24">
        <f ca="1">SQRT(Inputs!$B$38)*E173+SQRT(1-Inputs!$B$38)*_xlfn.NORM.S.INV(RAND())</f>
        <v>1.8768890907181919</v>
      </c>
      <c r="Q173" s="24">
        <f ca="1">SQRT(Inputs!$B$38)*F173+SQRT(1-Inputs!$B$38)*_xlfn.NORM.S.INV(RAND())</f>
        <v>-0.92295245746752475</v>
      </c>
      <c r="R173" s="24">
        <f ca="1">SQRT(Inputs!$B$38)*G173+SQRT(1-Inputs!$B$38)*_xlfn.NORM.S.INV(RAND())</f>
        <v>-0.65582201523840133</v>
      </c>
      <c r="S173" s="24">
        <f ca="1">SQRT(Inputs!$B$38)*H173+SQRT(1-Inputs!$B$38)*_xlfn.NORM.S.INV(RAND())</f>
        <v>-0.66734904697028585</v>
      </c>
      <c r="T173" s="24">
        <f ca="1">SQRT(Inputs!$B$38)*I173+SQRT(1-Inputs!$B$38)*_xlfn.NORM.S.INV(RAND())</f>
        <v>0.97959020557155185</v>
      </c>
      <c r="U173" s="24">
        <f ca="1">SQRT(Inputs!$B$38)*J173+SQRT(1-Inputs!$B$38)*_xlfn.NORM.S.INV(RAND())</f>
        <v>-0.1187619096193267</v>
      </c>
      <c r="V173" s="24">
        <f ca="1">SQRT(Inputs!$B$38)*K173+SQRT(1-Inputs!$B$38)*_xlfn.NORM.S.INV(RAND())</f>
        <v>-2.182693755813768</v>
      </c>
      <c r="W173" s="24">
        <f ca="1">SQRT(Inputs!$B$38)*L173+SQRT(1-Inputs!$B$38)*_xlfn.NORM.S.INV(RAND())</f>
        <v>0.72196513358861036</v>
      </c>
      <c r="X173" s="24">
        <f ca="1">SQRT(Inputs!$B$38)*M173+SQRT(1-Inputs!$B$38)*_xlfn.NORM.S.INV(RAND())</f>
        <v>0.65443942955377099</v>
      </c>
      <c r="Y173" s="24">
        <f ca="1">SQRT(Inputs!$B$38)*C173+SQRT(1-Inputs!$B$38)*_xlfn.NORM.S.INV(RAND())</f>
        <v>-0.61284118118419895</v>
      </c>
      <c r="Z173" s="24">
        <f ca="1">SQRT(Inputs!$B$38)*D173+SQRT(1-Inputs!$B$38)*_xlfn.NORM.S.INV(RAND())</f>
        <v>-0.34274743840630567</v>
      </c>
      <c r="AA173" s="24">
        <f ca="1">SQRT(Inputs!$B$38)*E173+SQRT(1-Inputs!$B$38)*_xlfn.NORM.S.INV(RAND())</f>
        <v>-0.75480482952592098</v>
      </c>
      <c r="AB173" s="24">
        <f ca="1">SQRT(Inputs!$B$38)*F173+SQRT(1-Inputs!$B$38)*_xlfn.NORM.S.INV(RAND())</f>
        <v>-0.4458678519798816</v>
      </c>
      <c r="AC173" s="24">
        <f ca="1">SQRT(Inputs!$B$38)*G173+SQRT(1-Inputs!$B$38)*_xlfn.NORM.S.INV(RAND())</f>
        <v>0.39487909995903897</v>
      </c>
      <c r="AD173" s="24">
        <f ca="1">SQRT(Inputs!$B$38)*H173+SQRT(1-Inputs!$B$38)*_xlfn.NORM.S.INV(RAND())</f>
        <v>3.3596025191872381E-2</v>
      </c>
      <c r="AE173" s="24">
        <f ca="1">SQRT(Inputs!$B$38)*I173+SQRT(1-Inputs!$B$38)*_xlfn.NORM.S.INV(RAND())</f>
        <v>0.68386495869024677</v>
      </c>
      <c r="AF173" s="24">
        <f ca="1">SQRT(Inputs!$B$38)*J173+SQRT(1-Inputs!$B$38)*_xlfn.NORM.S.INV(RAND())</f>
        <v>0.35658004434271595</v>
      </c>
      <c r="AG173" s="24">
        <f ca="1">SQRT(Inputs!$B$38)*K173+SQRT(1-Inputs!$B$38)*_xlfn.NORM.S.INV(RAND())</f>
        <v>-0.900596105471554</v>
      </c>
      <c r="AH173" s="24">
        <f ca="1">SQRT(Inputs!$B$38)*L173+SQRT(1-Inputs!$B$38)*_xlfn.NORM.S.INV(RAND())</f>
        <v>0.10633732510008936</v>
      </c>
      <c r="AI173" s="24">
        <f ca="1">SQRT(Inputs!$B$38)*M173+SQRT(1-Inputs!$B$38)*_xlfn.NORM.S.INV(RAND())</f>
        <v>-1.0628691186429375</v>
      </c>
      <c r="AJ173" s="24">
        <f ca="1">SQRT(Inputs!$B$38)*C173+SQRT(1-Inputs!$B$38)*_xlfn.NORM.S.INV(RAND())</f>
        <v>0.38269696773335021</v>
      </c>
      <c r="AK173" s="24">
        <f ca="1">SQRT(Inputs!$B$38)*D173+SQRT(1-Inputs!$B$38)*_xlfn.NORM.S.INV(RAND())</f>
        <v>-0.80049302575485204</v>
      </c>
      <c r="AL173" s="24">
        <f ca="1">SQRT(Inputs!$B$38)*E173+SQRT(1-Inputs!$B$38)*_xlfn.NORM.S.INV(RAND())</f>
        <v>-0.50989997897442285</v>
      </c>
      <c r="AM173" s="24">
        <f ca="1">SQRT(Inputs!$B$38)*F173+SQRT(1-Inputs!$B$38)*_xlfn.NORM.S.INV(RAND())</f>
        <v>0.756172614680235</v>
      </c>
      <c r="AN173" s="24">
        <f ca="1">SQRT(Inputs!$B$38)*G173+SQRT(1-Inputs!$B$38)*_xlfn.NORM.S.INV(RAND())</f>
        <v>1.6124842961078272</v>
      </c>
      <c r="AO173" s="24">
        <f ca="1">SQRT(Inputs!$B$38)*H173+SQRT(1-Inputs!$B$38)*_xlfn.NORM.S.INV(RAND())</f>
        <v>-0.39913222882890848</v>
      </c>
      <c r="AP173" s="24">
        <f ca="1">SQRT(Inputs!$B$38)*I173+SQRT(1-Inputs!$B$38)*_xlfn.NORM.S.INV(RAND())</f>
        <v>-1.5666568495905075</v>
      </c>
      <c r="AQ173" s="24">
        <f ca="1">SQRT(Inputs!$B$38)*J173+SQRT(1-Inputs!$B$38)*_xlfn.NORM.S.INV(RAND())</f>
        <v>-0.61326032923819096</v>
      </c>
      <c r="AR173" s="24">
        <f ca="1">SQRT(Inputs!$B$38)*K173+SQRT(1-Inputs!$B$38)*_xlfn.NORM.S.INV(RAND())</f>
        <v>-2.6736229285000639</v>
      </c>
      <c r="AS173" s="24">
        <f ca="1">SQRT(Inputs!$B$38)*L173+SQRT(1-Inputs!$B$38)*_xlfn.NORM.S.INV(RAND())</f>
        <v>-1.2825474199075324</v>
      </c>
      <c r="AT173" s="24">
        <f ca="1">SQRT(Inputs!$B$38)*M173+SQRT(1-Inputs!$B$38)*_xlfn.NORM.S.INV(RAND())</f>
        <v>1.824201517668846</v>
      </c>
      <c r="AU173" s="15">
        <f ca="1">Inputs!$B$6*EXP($B$8-0.5*C$5^2+C$5*N173)</f>
        <v>5923.2347000734162</v>
      </c>
      <c r="AV173" s="15">
        <f t="shared" ca="1" si="73"/>
        <v>7860.187204175113</v>
      </c>
      <c r="AW173" s="15">
        <f t="shared" ca="1" si="74"/>
        <v>12345.14700666966</v>
      </c>
      <c r="AX173" s="15">
        <f t="shared" ca="1" si="75"/>
        <v>13430.710054636795</v>
      </c>
      <c r="AY173" s="15">
        <f t="shared" ca="1" si="76"/>
        <v>15203.476976928374</v>
      </c>
      <c r="AZ173" s="15">
        <f t="shared" ca="1" si="77"/>
        <v>17276.807635522815</v>
      </c>
      <c r="BA173" s="15">
        <f t="shared" ca="1" si="78"/>
        <v>23425.00115757206</v>
      </c>
      <c r="BB173" s="15">
        <f t="shared" ca="1" si="79"/>
        <v>28340.11429000114</v>
      </c>
      <c r="BC173" s="15">
        <f t="shared" ca="1" si="80"/>
        <v>28115.363166383511</v>
      </c>
      <c r="BD173" s="15">
        <f t="shared" ca="1" si="81"/>
        <v>36850.232637617359</v>
      </c>
      <c r="BE173" s="15">
        <f t="shared" ca="1" si="82"/>
        <v>47928.616931698314</v>
      </c>
      <c r="BF173" s="15">
        <f ca="1">Inputs!$B$13*EXP($B$9-0.5*C$6^2+C$6*Y173)</f>
        <v>12248.697483379425</v>
      </c>
      <c r="BG173" s="15">
        <f t="shared" ca="1" si="83"/>
        <v>14032.673961438173</v>
      </c>
      <c r="BH173" s="15">
        <f t="shared" ca="1" si="84"/>
        <v>15127.841208875232</v>
      </c>
      <c r="BI173" s="15">
        <f t="shared" ca="1" si="85"/>
        <v>17290.481677054515</v>
      </c>
      <c r="BJ173" s="15">
        <f t="shared" ca="1" si="86"/>
        <v>22438.537858597905</v>
      </c>
      <c r="BK173" s="15">
        <f t="shared" ca="1" si="87"/>
        <v>27665.301279034629</v>
      </c>
      <c r="BL173" s="15">
        <f t="shared" ca="1" si="88"/>
        <v>37132.693977340627</v>
      </c>
      <c r="BM173" s="15">
        <f t="shared" ca="1" si="89"/>
        <v>47711.44581128424</v>
      </c>
      <c r="BN173" s="15">
        <f t="shared" ca="1" si="90"/>
        <v>52676.000995365299</v>
      </c>
      <c r="BO173" s="15">
        <f t="shared" ca="1" si="91"/>
        <v>65618.483308776107</v>
      </c>
      <c r="BP173" s="15">
        <f t="shared" ca="1" si="92"/>
        <v>71601.271235737033</v>
      </c>
      <c r="BQ173" s="15">
        <f ca="1">Inputs!$B$20*EXP($B$10-0.5*C$7^2+C$7*AJ173)</f>
        <v>4913.1210716489122</v>
      </c>
      <c r="BR173" s="15">
        <f t="shared" ca="1" si="93"/>
        <v>5169.987807508197</v>
      </c>
      <c r="BS173" s="15">
        <f t="shared" ca="1" si="94"/>
        <v>6115.2941306273942</v>
      </c>
      <c r="BT173" s="15">
        <f t="shared" ca="1" si="95"/>
        <v>10281.665623124016</v>
      </c>
      <c r="BU173" s="15">
        <f t="shared" ca="1" si="96"/>
        <v>21049.361267737302</v>
      </c>
      <c r="BV173" s="15">
        <f t="shared" ca="1" si="97"/>
        <v>26767.183311278077</v>
      </c>
      <c r="BW173" s="15">
        <f t="shared" ca="1" si="98"/>
        <v>26810.865932008124</v>
      </c>
      <c r="BX173" s="15">
        <f t="shared" ca="1" si="99"/>
        <v>33161.167309912038</v>
      </c>
      <c r="BY173" s="15">
        <f t="shared" ca="1" si="100"/>
        <v>27859.021454756818</v>
      </c>
      <c r="BZ173" s="15">
        <f t="shared" ca="1" si="101"/>
        <v>30879.541123347361</v>
      </c>
      <c r="CA173" s="15">
        <f t="shared" ca="1" si="102"/>
        <v>59983.959222586287</v>
      </c>
      <c r="CB173" s="15">
        <f ca="1">(AU173*DCF!C$10-DCF!C$5*MAX(AU173*DCF!C$10,0)-MAX(AU173-Inputs!$B$6,0)/Inputs!$B$10)*DCF!C$6</f>
        <v>1036.2222359565701</v>
      </c>
      <c r="CC173" s="15">
        <f ca="1">(AV173*DCF!D$10-DCF!D$5*MAX(AV173*DCF!D$10,0)-MAX(AV173-AU173,0)/Inputs!$B$10)*DCF!D$6</f>
        <v>1443.5922055203971</v>
      </c>
      <c r="CD173" s="15">
        <f ca="1">(AW173*DCF!E$10-DCF!E$5*MAX(AW173*DCF!E$10,0)-MAX(AW173-AV173,0)/Inputs!$B$10)*DCF!E$6</f>
        <v>1840.099248409025</v>
      </c>
      <c r="CE173" s="15">
        <f ca="1">(AX173*DCF!F$10-DCF!F$5*MAX(AX173*DCF!F$10,0)-MAX(AX173-AW173,0)/Inputs!$B$10)*DCF!F$6</f>
        <v>2706.0238446123417</v>
      </c>
      <c r="CF173" s="15">
        <f ca="1">(AY173*DCF!G$10-DCF!G$5*MAX(AY173*DCF!G$10,0)-MAX(AY173-AX173,0)/Inputs!$B$10)*DCF!G$6</f>
        <v>2791.7656544149058</v>
      </c>
      <c r="CG173" s="15">
        <f ca="1">(AZ173*DCF!H$10-DCF!H$5*MAX(AZ173*DCF!H$10,0)-MAX(AZ173-AY173,0)/Inputs!$B$10)*DCF!H$6</f>
        <v>2986.1475669785705</v>
      </c>
      <c r="CH173" s="15">
        <f ca="1">(BA173*DCF!I$10-DCF!I$5*MAX(BA173*DCF!I$10,0)-MAX(BA173-AZ173,0)/Inputs!$B$10)*DCF!I$6</f>
        <v>3270.3740139978272</v>
      </c>
      <c r="CI173" s="15">
        <f ca="1">(BB173*DCF!J$10-DCF!J$5*MAX(BB173*DCF!J$10,0)-MAX(BB173-BA173,0)/Inputs!$B$10)*DCF!J$6</f>
        <v>4118.4249697650421</v>
      </c>
      <c r="CJ173" s="15">
        <f ca="1">(BC173*DCF!K$10-DCF!K$5*MAX(BC173*DCF!K$10,0)-MAX(BC173-BB173,0)/Inputs!$B$10)*DCF!K$6</f>
        <v>4526.1219344600522</v>
      </c>
      <c r="CK173" s="15">
        <f ca="1">(BD173*DCF!L$10-DCF!L$5*MAX(BD173*DCF!L$10,0)-MAX(BD173-BC173,0)/Inputs!$B$10)*DCF!L$6</f>
        <v>4428.1557720747205</v>
      </c>
      <c r="CL173" s="15">
        <f ca="1">(BE173*DCF!M$10-DCF!M$5*MAX(BE173*DCF!M$10,0)-MAX(BE173-BD173,0)/Inputs!$B$10)*DCF!M$6</f>
        <v>5439.9163845892599</v>
      </c>
      <c r="CM173" s="15">
        <f ca="1">(BF173*DCF!C$28-DCF!C$5*MAX(BF173*DCF!C$28,0)-MAX(BF173-Inputs!$B$13,0)/Inputs!$B$17)*DCF!C$6</f>
        <v>3539.2157962007504</v>
      </c>
      <c r="CN173" s="15">
        <f ca="1">(BG173*DCF!D$28-DCF!D$5*MAX(BG173*DCF!D$28,0)-MAX(BG173-BF173,0)/Inputs!$B$17)*DCF!D$6</f>
        <v>3752.3421511556644</v>
      </c>
      <c r="CO173" s="15">
        <f ca="1">(BH173*DCF!E$28-DCF!E$5*MAX(BH173*DCF!E$28,0)-MAX(BH173-BG173,0)/Inputs!$B$17)*DCF!E$6</f>
        <v>4068.6316136712353</v>
      </c>
      <c r="CP173" s="15">
        <f ca="1">(BI173*DCF!F$28-DCF!F$5*MAX(BI173*DCF!F$28,0)-MAX(BI173-BH173,0)/Inputs!$B$17)*DCF!F$6</f>
        <v>4300.1674487480286</v>
      </c>
      <c r="CQ173" s="15">
        <f ca="1">(BJ173*DCF!G$28-DCF!G$5*MAX(BJ173*DCF!G$28,0)-MAX(BJ173-BI173,0)/Inputs!$B$17)*DCF!G$6</f>
        <v>4955.9966949591417</v>
      </c>
      <c r="CR173" s="15">
        <f ca="1">(BK173*DCF!H$28-DCF!H$5*MAX(BK173*DCF!H$28,0)-MAX(BK173-BJ173,0)/Inputs!$B$17)*DCF!H$6</f>
        <v>6029.8418760595123</v>
      </c>
      <c r="CS173" s="15">
        <f ca="1">(BL173*DCF!I$28-DCF!I$5*MAX(BL173*DCF!I$28,0)-MAX(BL173-BK173,0)/Inputs!$B$17)*DCF!I$6</f>
        <v>7373.0046681786425</v>
      </c>
      <c r="CT173" s="15">
        <f ca="1">(BM173*DCF!J$28-DCF!J$5*MAX(BM173*DCF!J$28,0)-MAX(BM173-BL173,0)/Inputs!$B$17)*DCF!J$6</f>
        <v>9240.9571723977806</v>
      </c>
      <c r="CU173" s="15">
        <f ca="1">(BN173*DCF!K$28-DCF!K$5*MAX(BN173*DCF!K$28,0)-MAX(BN173-BM173,0)/Inputs!$B$17)*DCF!K$6</f>
        <v>10516.196309126311</v>
      </c>
      <c r="CV173" s="15">
        <f ca="1">(BO173*DCF!L$28-DCF!L$5*MAX(BO173*DCF!L$28,0)-MAX(BO173-BN173,0)/Inputs!$B$17)*DCF!L$6</f>
        <v>11627.801288603912</v>
      </c>
      <c r="CW173" s="15">
        <f ca="1">(BP173*DCF!M$28-DCF!M$5*MAX(BP173*DCF!M$28,0)-MAX(BP173-BO173,0)/Inputs!$B$17)*DCF!M$6</f>
        <v>12846.451170232944</v>
      </c>
      <c r="CX173" s="15">
        <f ca="1">(BQ173*DCF!C$46-DCF!C$5*MAX(BQ173*DCF!C$46,0)-MAX(BQ173-Inputs!$B$20,0)/Inputs!$B$24)*DCF!C$6</f>
        <v>-1925.4880404034036</v>
      </c>
      <c r="CY173" s="15">
        <f ca="1">(BR173*DCF!D$46-DCF!D$5*MAX(BR173*DCF!D$46,0)-MAX(BR173-BQ173,0)/Inputs!$B$24)*DCF!D$6</f>
        <v>-991.99925707110845</v>
      </c>
      <c r="CZ173" s="15">
        <f ca="1">(BS173*DCF!E$46-DCF!E$5*MAX(BS173*DCF!E$46,0)-MAX(BS173-BR173,0)/Inputs!$B$24)*DCF!E$6</f>
        <v>-1095.7579071747393</v>
      </c>
      <c r="DA173" s="15">
        <f ca="1">(BT173*DCF!F$46-DCF!F$5*MAX(BT173*DCF!F$46,0)-MAX(BT173-BS173,0)/Inputs!$B$24)*DCF!F$6</f>
        <v>-2265.8834657928173</v>
      </c>
      <c r="DB173" s="15">
        <f ca="1">(BU173*DCF!G$46-DCF!G$5*MAX(BU173*DCF!G$46,0)-MAX(BU173-BT173,0)/Inputs!$B$24)*DCF!G$6</f>
        <v>-4330.0989957454649</v>
      </c>
      <c r="DC173" s="15">
        <f ca="1">(BV173*DCF!H$46-DCF!H$5*MAX(BV173*DCF!H$46,0)-MAX(BV173-BU173,0)/Inputs!$B$24)*DCF!H$6</f>
        <v>-1776.7781663533842</v>
      </c>
      <c r="DD173" s="15">
        <f ca="1">(BW173*DCF!I$46-DCF!I$5*MAX(BW173*DCF!I$46,0)-MAX(BW173-BV173,0)/Inputs!$B$24)*DCF!I$6</f>
        <v>606.66774931827229</v>
      </c>
      <c r="DE173" s="15">
        <f ca="1">(BX173*DCF!J$46-DCF!J$5*MAX(BX173*DCF!J$46,0)-MAX(BX173-BW173,0)/Inputs!$B$24)*DCF!J$6</f>
        <v>-292.97693607300289</v>
      </c>
      <c r="DF173" s="15">
        <f ca="1">(BY173*DCF!K$46-DCF!K$5*MAX(BY173*DCF!K$46,0)-MAX(BY173-BX173,0)/Inputs!$B$24)*DCF!K$6</f>
        <v>1591.4001739792507</v>
      </c>
      <c r="DG173" s="15">
        <f ca="1">(BZ173*DCF!L$46-DCF!L$5*MAX(BZ173*DCF!L$46,0)-MAX(BZ173-BY173,0)/Inputs!$B$24)*DCF!L$6</f>
        <v>1451.0064116205842</v>
      </c>
      <c r="DH173" s="15">
        <f ca="1">(CA173*DCF!M$46-DCF!M$5*MAX(CA173*DCF!M$46,0)-MAX(CA173-BZ173,0)/Inputs!$B$24)*DCF!M$6</f>
        <v>-1381.9520756898046</v>
      </c>
      <c r="DI173" s="15">
        <f ca="1">SUM(CB173:CL173)+BE173*DCF!M$10*(1+Inputs!$B$30)*(1-Inputs!$B$33)*(1-Inputs!$B$30/Inputs!$B$31)/(Inputs!$B$29-Inputs!$B$30)*DCF!M$6</f>
        <v>167972.818542041</v>
      </c>
      <c r="DJ173" s="15">
        <f ca="1">SUM(CM173:CW173)+BP173*DCF!M$28*(1+Inputs!$B$30)*(1-Inputs!$B$33)*(1-Inputs!$B$30/Inputs!$B$31)/(Inputs!$B$29-Inputs!$B$30)*DCF!M$6</f>
        <v>343940.31909313111</v>
      </c>
      <c r="DK173" s="15">
        <f ca="1">SUM(CX173:DH173)+CA173*DCF!M$46*(1+Inputs!$B$30)*(1-Inputs!$B$33)*(1-Inputs!$B$30/Inputs!$B$31)/(Inputs!$B$29-Inputs!$B$30)*DCF!M$6</f>
        <v>82330.446002948767</v>
      </c>
      <c r="DM173" s="15">
        <f ca="1">DI173+DJ173+DK173+Inputs!$B$34+Inputs!$B$36-Inputs!$B$35</f>
        <v>671094.58363812091</v>
      </c>
    </row>
    <row r="174" spans="1:117" x14ac:dyDescent="0.75">
      <c r="A174" s="11">
        <v>161</v>
      </c>
      <c r="C174" s="24">
        <f t="shared" ref="C174:M183" ca="1" si="106">_xlfn.NORM.S.INV(RAND())</f>
        <v>1.6977558446771335</v>
      </c>
      <c r="D174" s="24">
        <f t="shared" ca="1" si="106"/>
        <v>0.27850919637554039</v>
      </c>
      <c r="E174" s="24">
        <f t="shared" ca="1" si="106"/>
        <v>0.54555929228220967</v>
      </c>
      <c r="F174" s="24">
        <f t="shared" ca="1" si="106"/>
        <v>1.0504723152501234</v>
      </c>
      <c r="G174" s="24">
        <f t="shared" ca="1" si="106"/>
        <v>0.2367914742438941</v>
      </c>
      <c r="H174" s="24">
        <f t="shared" ca="1" si="106"/>
        <v>-0.46012858937005741</v>
      </c>
      <c r="I174" s="24">
        <f t="shared" ca="1" si="106"/>
        <v>0.76182072856151695</v>
      </c>
      <c r="J174" s="24">
        <f t="shared" ca="1" si="106"/>
        <v>2.3623218414947695</v>
      </c>
      <c r="K174" s="24">
        <f t="shared" ca="1" si="106"/>
        <v>-0.56871845529303777</v>
      </c>
      <c r="L174" s="24">
        <f t="shared" ca="1" si="106"/>
        <v>-0.55232376793731353</v>
      </c>
      <c r="M174" s="24">
        <f t="shared" ca="1" si="106"/>
        <v>-1.2401673384964513</v>
      </c>
      <c r="N174" s="24">
        <f ca="1">SQRT(Inputs!$B$38)*C174+SQRT(1-Inputs!$B$38)*_xlfn.NORM.S.INV(RAND())</f>
        <v>1.745919014891602</v>
      </c>
      <c r="O174" s="24">
        <f ca="1">SQRT(Inputs!$B$38)*D174+SQRT(1-Inputs!$B$38)*_xlfn.NORM.S.INV(RAND())</f>
        <v>-0.49500732231710043</v>
      </c>
      <c r="P174" s="24">
        <f ca="1">SQRT(Inputs!$B$38)*E174+SQRT(1-Inputs!$B$38)*_xlfn.NORM.S.INV(RAND())</f>
        <v>0.2839830324910611</v>
      </c>
      <c r="Q174" s="24">
        <f ca="1">SQRT(Inputs!$B$38)*F174+SQRT(1-Inputs!$B$38)*_xlfn.NORM.S.INV(RAND())</f>
        <v>0.73887091094841584</v>
      </c>
      <c r="R174" s="24">
        <f ca="1">SQRT(Inputs!$B$38)*G174+SQRT(1-Inputs!$B$38)*_xlfn.NORM.S.INV(RAND())</f>
        <v>0.14701535412043662</v>
      </c>
      <c r="S174" s="24">
        <f ca="1">SQRT(Inputs!$B$38)*H174+SQRT(1-Inputs!$B$38)*_xlfn.NORM.S.INV(RAND())</f>
        <v>-0.22923465180058572</v>
      </c>
      <c r="T174" s="24">
        <f ca="1">SQRT(Inputs!$B$38)*I174+SQRT(1-Inputs!$B$38)*_xlfn.NORM.S.INV(RAND())</f>
        <v>1.6753443969283213</v>
      </c>
      <c r="U174" s="24">
        <f ca="1">SQRT(Inputs!$B$38)*J174+SQRT(1-Inputs!$B$38)*_xlfn.NORM.S.INV(RAND())</f>
        <v>0.68503377501771145</v>
      </c>
      <c r="V174" s="24">
        <f ca="1">SQRT(Inputs!$B$38)*K174+SQRT(1-Inputs!$B$38)*_xlfn.NORM.S.INV(RAND())</f>
        <v>0.16731850810460602</v>
      </c>
      <c r="W174" s="24">
        <f ca="1">SQRT(Inputs!$B$38)*L174+SQRT(1-Inputs!$B$38)*_xlfn.NORM.S.INV(RAND())</f>
        <v>-1.0656195242748587</v>
      </c>
      <c r="X174" s="24">
        <f ca="1">SQRT(Inputs!$B$38)*M174+SQRT(1-Inputs!$B$38)*_xlfn.NORM.S.INV(RAND())</f>
        <v>-1.1197847219942509</v>
      </c>
      <c r="Y174" s="24">
        <f ca="1">SQRT(Inputs!$B$38)*C174+SQRT(1-Inputs!$B$38)*_xlfn.NORM.S.INV(RAND())</f>
        <v>2.3859737743874629</v>
      </c>
      <c r="Z174" s="24">
        <f ca="1">SQRT(Inputs!$B$38)*D174+SQRT(1-Inputs!$B$38)*_xlfn.NORM.S.INV(RAND())</f>
        <v>0.16075282541326125</v>
      </c>
      <c r="AA174" s="24">
        <f ca="1">SQRT(Inputs!$B$38)*E174+SQRT(1-Inputs!$B$38)*_xlfn.NORM.S.INV(RAND())</f>
        <v>0.56039723827797139</v>
      </c>
      <c r="AB174" s="24">
        <f ca="1">SQRT(Inputs!$B$38)*F174+SQRT(1-Inputs!$B$38)*_xlfn.NORM.S.INV(RAND())</f>
        <v>1.0585207601854423</v>
      </c>
      <c r="AC174" s="24">
        <f ca="1">SQRT(Inputs!$B$38)*G174+SQRT(1-Inputs!$B$38)*_xlfn.NORM.S.INV(RAND())</f>
        <v>-0.66603806161453416</v>
      </c>
      <c r="AD174" s="24">
        <f ca="1">SQRT(Inputs!$B$38)*H174+SQRT(1-Inputs!$B$38)*_xlfn.NORM.S.INV(RAND())</f>
        <v>-2.2301778339087224</v>
      </c>
      <c r="AE174" s="24">
        <f ca="1">SQRT(Inputs!$B$38)*I174+SQRT(1-Inputs!$B$38)*_xlfn.NORM.S.INV(RAND())</f>
        <v>-0.24388955156462067</v>
      </c>
      <c r="AF174" s="24">
        <f ca="1">SQRT(Inputs!$B$38)*J174+SQRT(1-Inputs!$B$38)*_xlfn.NORM.S.INV(RAND())</f>
        <v>1.7454073862651254</v>
      </c>
      <c r="AG174" s="24">
        <f ca="1">SQRT(Inputs!$B$38)*K174+SQRT(1-Inputs!$B$38)*_xlfn.NORM.S.INV(RAND())</f>
        <v>1.4568001391002539</v>
      </c>
      <c r="AH174" s="24">
        <f ca="1">SQRT(Inputs!$B$38)*L174+SQRT(1-Inputs!$B$38)*_xlfn.NORM.S.INV(RAND())</f>
        <v>0.27407870175012311</v>
      </c>
      <c r="AI174" s="24">
        <f ca="1">SQRT(Inputs!$B$38)*M174+SQRT(1-Inputs!$B$38)*_xlfn.NORM.S.INV(RAND())</f>
        <v>-2.2392089463766296</v>
      </c>
      <c r="AJ174" s="24">
        <f ca="1">SQRT(Inputs!$B$38)*C174+SQRT(1-Inputs!$B$38)*_xlfn.NORM.S.INV(RAND())</f>
        <v>1.5540803583121992</v>
      </c>
      <c r="AK174" s="24">
        <f ca="1">SQRT(Inputs!$B$38)*D174+SQRT(1-Inputs!$B$38)*_xlfn.NORM.S.INV(RAND())</f>
        <v>2.1055495355462561</v>
      </c>
      <c r="AL174" s="24">
        <f ca="1">SQRT(Inputs!$B$38)*E174+SQRT(1-Inputs!$B$38)*_xlfn.NORM.S.INV(RAND())</f>
        <v>-0.86954463200448495</v>
      </c>
      <c r="AM174" s="24">
        <f ca="1">SQRT(Inputs!$B$38)*F174+SQRT(1-Inputs!$B$38)*_xlfn.NORM.S.INV(RAND())</f>
        <v>0.22273136190098541</v>
      </c>
      <c r="AN174" s="24">
        <f ca="1">SQRT(Inputs!$B$38)*G174+SQRT(1-Inputs!$B$38)*_xlfn.NORM.S.INV(RAND())</f>
        <v>0.55493660573652082</v>
      </c>
      <c r="AO174" s="24">
        <f ca="1">SQRT(Inputs!$B$38)*H174+SQRT(1-Inputs!$B$38)*_xlfn.NORM.S.INV(RAND())</f>
        <v>1.0783589569790542</v>
      </c>
      <c r="AP174" s="24">
        <f ca="1">SQRT(Inputs!$B$38)*I174+SQRT(1-Inputs!$B$38)*_xlfn.NORM.S.INV(RAND())</f>
        <v>0.76703566609137774</v>
      </c>
      <c r="AQ174" s="24">
        <f ca="1">SQRT(Inputs!$B$38)*J174+SQRT(1-Inputs!$B$38)*_xlfn.NORM.S.INV(RAND())</f>
        <v>1.8282692953026056</v>
      </c>
      <c r="AR174" s="24">
        <f ca="1">SQRT(Inputs!$B$38)*K174+SQRT(1-Inputs!$B$38)*_xlfn.NORM.S.INV(RAND())</f>
        <v>-0.63302332867829536</v>
      </c>
      <c r="AS174" s="24">
        <f ca="1">SQRT(Inputs!$B$38)*L174+SQRT(1-Inputs!$B$38)*_xlfn.NORM.S.INV(RAND())</f>
        <v>-0.90286314266085577</v>
      </c>
      <c r="AT174" s="24">
        <f ca="1">SQRT(Inputs!$B$38)*M174+SQRT(1-Inputs!$B$38)*_xlfn.NORM.S.INV(RAND())</f>
        <v>-0.93965676527214659</v>
      </c>
      <c r="AU174" s="15">
        <f ca="1">Inputs!$B$6*EXP($B$8-0.5*C$5^2+C$5*N174)</f>
        <v>6582.8936781612028</v>
      </c>
      <c r="AV174" s="15">
        <f t="shared" ca="1" si="73"/>
        <v>7450.4570564412888</v>
      </c>
      <c r="AW174" s="15">
        <f t="shared" ca="1" si="74"/>
        <v>9439.2352493299513</v>
      </c>
      <c r="AX174" s="15">
        <f t="shared" ca="1" si="75"/>
        <v>12638.809774734729</v>
      </c>
      <c r="AY174" s="15">
        <f t="shared" ca="1" si="76"/>
        <v>15713.405742662875</v>
      </c>
      <c r="AZ174" s="15">
        <f t="shared" ca="1" si="77"/>
        <v>18738.869948263837</v>
      </c>
      <c r="BA174" s="15">
        <f t="shared" ca="1" si="78"/>
        <v>27326.482047675607</v>
      </c>
      <c r="BB174" s="15">
        <f t="shared" ca="1" si="79"/>
        <v>35832.763973992493</v>
      </c>
      <c r="BC174" s="15">
        <f t="shared" ca="1" si="80"/>
        <v>44600.585378039134</v>
      </c>
      <c r="BD174" s="15">
        <f t="shared" ca="1" si="81"/>
        <v>49456.507978401416</v>
      </c>
      <c r="BE174" s="15">
        <f t="shared" ca="1" si="82"/>
        <v>54726.474431710805</v>
      </c>
      <c r="BF174" s="15">
        <f ca="1">Inputs!$B$13*EXP($B$9-0.5*C$6^2+C$6*Y174)</f>
        <v>22196.34736509396</v>
      </c>
      <c r="BG174" s="15">
        <f t="shared" ca="1" si="83"/>
        <v>27847.616754513314</v>
      </c>
      <c r="BH174" s="15">
        <f t="shared" ca="1" si="84"/>
        <v>37338.753270698777</v>
      </c>
      <c r="BI174" s="15">
        <f t="shared" ca="1" si="85"/>
        <v>53796.358479736446</v>
      </c>
      <c r="BJ174" s="15">
        <f t="shared" ca="1" si="86"/>
        <v>59913.572873556426</v>
      </c>
      <c r="BK174" s="15">
        <f t="shared" ca="1" si="87"/>
        <v>54277.211524133512</v>
      </c>
      <c r="BL174" s="15">
        <f t="shared" ca="1" si="88"/>
        <v>64598.68737908022</v>
      </c>
      <c r="BM174" s="15">
        <f t="shared" ca="1" si="89"/>
        <v>98632.246967327039</v>
      </c>
      <c r="BN174" s="15">
        <f t="shared" ca="1" si="90"/>
        <v>144443.36859040908</v>
      </c>
      <c r="BO174" s="15">
        <f t="shared" ca="1" si="91"/>
        <v>183475.88941211332</v>
      </c>
      <c r="BP174" s="15">
        <f t="shared" ca="1" si="92"/>
        <v>175223.73402929518</v>
      </c>
      <c r="BQ174" s="15">
        <f ca="1">Inputs!$B$20*EXP($B$10-0.5*C$7^2+C$7*AJ174)</f>
        <v>7443.7801609913704</v>
      </c>
      <c r="BR174" s="15">
        <f t="shared" ca="1" si="93"/>
        <v>19712.259862622701</v>
      </c>
      <c r="BS174" s="15">
        <f t="shared" ca="1" si="94"/>
        <v>21028.366612615526</v>
      </c>
      <c r="BT174" s="15">
        <f t="shared" ca="1" si="95"/>
        <v>30738.098622323538</v>
      </c>
      <c r="BU174" s="15">
        <f t="shared" ca="1" si="96"/>
        <v>48721.292849263569</v>
      </c>
      <c r="BV174" s="15">
        <f t="shared" ca="1" si="97"/>
        <v>86426.92017344496</v>
      </c>
      <c r="BW174" s="15">
        <f t="shared" ca="1" si="98"/>
        <v>141861.902909467</v>
      </c>
      <c r="BX174" s="15">
        <f t="shared" ca="1" si="99"/>
        <v>286256.96236116375</v>
      </c>
      <c r="BY174" s="15">
        <f t="shared" ca="1" si="100"/>
        <v>355343.29151589534</v>
      </c>
      <c r="BZ174" s="15">
        <f t="shared" ca="1" si="101"/>
        <v>422344.01059649949</v>
      </c>
      <c r="CA174" s="15">
        <f t="shared" ca="1" si="102"/>
        <v>502031.91274569323</v>
      </c>
      <c r="CB174" s="15">
        <f ca="1">(AU174*DCF!C$10-DCF!C$5*MAX(AU174*DCF!C$10,0)-MAX(AU174-Inputs!$B$6,0)/Inputs!$B$10)*DCF!C$6</f>
        <v>1031.5187498646449</v>
      </c>
      <c r="CC174" s="15">
        <f ca="1">(AV174*DCF!D$10-DCF!D$5*MAX(AV174*DCF!D$10,0)-MAX(AV174-AU174,0)/Inputs!$B$10)*DCF!D$6</f>
        <v>1604.465808270854</v>
      </c>
      <c r="CD174" s="15">
        <f ca="1">(AW174*DCF!E$10-DCF!E$5*MAX(AW174*DCF!E$10,0)-MAX(AW174-AV174,0)/Inputs!$B$10)*DCF!E$6</f>
        <v>1731.4139514120002</v>
      </c>
      <c r="CE174" s="15">
        <f ca="1">(AX174*DCF!F$10-DCF!F$5*MAX(AX174*DCF!F$10,0)-MAX(AX174-AW174,0)/Inputs!$B$10)*DCF!F$6</f>
        <v>2093.2798995846283</v>
      </c>
      <c r="CF174" s="15">
        <f ca="1">(AY174*DCF!G$10-DCF!G$5*MAX(AY174*DCF!G$10,0)-MAX(AY174-AX174,0)/Inputs!$B$10)*DCF!G$6</f>
        <v>2646.5972600718924</v>
      </c>
      <c r="CG174" s="15">
        <f ca="1">(AZ174*DCF!H$10-DCF!H$5*MAX(AZ174*DCF!H$10,0)-MAX(AZ174-AY174,0)/Inputs!$B$10)*DCF!H$6</f>
        <v>3100.9396331862795</v>
      </c>
      <c r="CH174" s="15">
        <f ca="1">(BA174*DCF!I$10-DCF!I$5*MAX(BA174*DCF!I$10,0)-MAX(BA174-AZ174,0)/Inputs!$B$10)*DCF!I$6</f>
        <v>3582.8821299762612</v>
      </c>
      <c r="CI174" s="15">
        <f ca="1">(BB174*DCF!J$10-DCF!J$5*MAX(BB174*DCF!J$10,0)-MAX(BB174-BA174,0)/Inputs!$B$10)*DCF!J$6</f>
        <v>4859.9985879133856</v>
      </c>
      <c r="CJ174" s="15">
        <f ca="1">(BC174*DCF!K$10-DCF!K$5*MAX(BC174*DCF!K$10,0)-MAX(BC174-BB174,0)/Inputs!$B$10)*DCF!K$6</f>
        <v>5952.6164305411248</v>
      </c>
      <c r="CK174" s="15">
        <f ca="1">(BD174*DCF!L$10-DCF!L$5*MAX(BD174*DCF!L$10,0)-MAX(BD174-BC174,0)/Inputs!$B$10)*DCF!L$6</f>
        <v>6831.0324500163342</v>
      </c>
      <c r="CL174" s="15">
        <f ca="1">(BE174*DCF!M$10-DCF!M$5*MAX(BE174*DCF!M$10,0)-MAX(BE174-BD174,0)/Inputs!$B$10)*DCF!M$6</f>
        <v>7093.0595751315886</v>
      </c>
      <c r="CM174" s="15">
        <f ca="1">(BF174*DCF!C$28-DCF!C$5*MAX(BF174*DCF!C$28,0)-MAX(BF174-Inputs!$B$13,0)/Inputs!$B$17)*DCF!C$6</f>
        <v>4277.7945765696841</v>
      </c>
      <c r="CN174" s="15">
        <f ca="1">(BG174*DCF!D$28-DCF!D$5*MAX(BG174*DCF!D$28,0)-MAX(BG174-BF174,0)/Inputs!$B$17)*DCF!D$6</f>
        <v>6996.0905370213222</v>
      </c>
      <c r="CO174" s="15">
        <f ca="1">(BH174*DCF!E$28-DCF!E$5*MAX(BH174*DCF!E$28,0)-MAX(BH174-BG174,0)/Inputs!$B$17)*DCF!E$6</f>
        <v>8704.427432747827</v>
      </c>
      <c r="CP174" s="15">
        <f ca="1">(BI174*DCF!F$28-DCF!F$5*MAX(BI174*DCF!F$28,0)-MAX(BI174-BH174,0)/Inputs!$B$17)*DCF!F$6</f>
        <v>11607.927124168604</v>
      </c>
      <c r="CQ174" s="15">
        <f ca="1">(BJ174*DCF!G$28-DCF!G$5*MAX(BJ174*DCF!G$28,0)-MAX(BJ174-BI174,0)/Inputs!$B$17)*DCF!G$6</f>
        <v>14516.17601467068</v>
      </c>
      <c r="CR174" s="15">
        <f ca="1">(BK174*DCF!H$28-DCF!H$5*MAX(BK174*DCF!H$28,0)-MAX(BK174-BJ174,0)/Inputs!$B$17)*DCF!H$6</f>
        <v>13423.353235639668</v>
      </c>
      <c r="CS174" s="15">
        <f ca="1">(BL174*DCF!I$28-DCF!I$5*MAX(BL174*DCF!I$28,0)-MAX(BL174-BK174,0)/Inputs!$B$17)*DCF!I$6</f>
        <v>13709.129316710407</v>
      </c>
      <c r="CT174" s="15">
        <f ca="1">(BM174*DCF!J$28-DCF!J$5*MAX(BM174*DCF!J$28,0)-MAX(BM174-BL174,0)/Inputs!$B$17)*DCF!J$6</f>
        <v>17490.607183307871</v>
      </c>
      <c r="CU174" s="15">
        <f ca="1">(BN174*DCF!K$28-DCF!K$5*MAX(BN174*DCF!K$28,0)-MAX(BN174-BM174,0)/Inputs!$B$17)*DCF!K$6</f>
        <v>24892.765366811018</v>
      </c>
      <c r="CV174" s="15">
        <f ca="1">(BO174*DCF!L$28-DCF!L$5*MAX(BO174*DCF!L$28,0)-MAX(BO174-BN174,0)/Inputs!$B$17)*DCF!L$6</f>
        <v>32190.696256296356</v>
      </c>
      <c r="CW174" s="15">
        <f ca="1">(BP174*DCF!M$28-DCF!M$5*MAX(BP174*DCF!M$28,0)-MAX(BP174-BO174,0)/Inputs!$B$17)*DCF!M$6</f>
        <v>32968.446964618401</v>
      </c>
      <c r="CX174" s="15">
        <f ca="1">(BQ174*DCF!C$46-DCF!C$5*MAX(BQ174*DCF!C$46,0)-MAX(BQ174-Inputs!$B$20,0)/Inputs!$B$24)*DCF!C$6</f>
        <v>-3678.831520317347</v>
      </c>
      <c r="CY174" s="15">
        <f ca="1">(BR174*DCF!D$46-DCF!D$5*MAX(BR174*DCF!D$46,0)-MAX(BR174-BQ174,0)/Inputs!$B$24)*DCF!D$6</f>
        <v>-8599.2815137657835</v>
      </c>
      <c r="CZ174" s="15">
        <f ca="1">(BS174*DCF!E$46-DCF!E$5*MAX(BS174*DCF!E$46,0)-MAX(BS174-BR174,0)/Inputs!$B$24)*DCF!E$6</f>
        <v>-3005.4140140764089</v>
      </c>
      <c r="DA174" s="15">
        <f ca="1">(BT174*DCF!F$46-DCF!F$5*MAX(BT174*DCF!F$46,0)-MAX(BT174-BS174,0)/Inputs!$B$24)*DCF!F$6</f>
        <v>-5774.1630555403717</v>
      </c>
      <c r="DB174" s="15">
        <f ca="1">(BU174*DCF!G$46-DCF!G$5*MAX(BU174*DCF!G$46,0)-MAX(BU174-BT174,0)/Inputs!$B$24)*DCF!G$6</f>
        <v>-7688.0792633367528</v>
      </c>
      <c r="DC174" s="15">
        <f ca="1">(BV174*DCF!H$46-DCF!H$5*MAX(BV174*DCF!H$46,0)-MAX(BV174-BU174,0)/Inputs!$B$24)*DCF!H$6</f>
        <v>-11716.792664777749</v>
      </c>
      <c r="DD174" s="15">
        <f ca="1">(BW174*DCF!I$46-DCF!I$5*MAX(BW174*DCF!I$46,0)-MAX(BW174-BV174,0)/Inputs!$B$24)*DCF!I$6</f>
        <v>-12636.883381621235</v>
      </c>
      <c r="DE174" s="15">
        <f ca="1">(BX174*DCF!J$46-DCF!J$5*MAX(BX174*DCF!J$46,0)-MAX(BX174-BW174,0)/Inputs!$B$24)*DCF!J$6</f>
        <v>-26283.522942184092</v>
      </c>
      <c r="DF174" s="15">
        <f ca="1">(BY174*DCF!K$46-DCF!K$5*MAX(BY174*DCF!K$46,0)-MAX(BY174-BX174,0)/Inputs!$B$24)*DCF!K$6</f>
        <v>3374.0831633796238</v>
      </c>
      <c r="DG174" s="15">
        <f ca="1">(BZ174*DCF!L$46-DCF!L$5*MAX(BZ174*DCF!L$46,0)-MAX(BZ174-BY174,0)/Inputs!$B$24)*DCF!L$6</f>
        <v>14032.205028975206</v>
      </c>
      <c r="DH174" s="15">
        <f ca="1">(CA174*DCF!M$46-DCF!M$5*MAX(CA174*DCF!M$46,0)-MAX(CA174-BZ174,0)/Inputs!$B$24)*DCF!M$6</f>
        <v>22698.081321357524</v>
      </c>
      <c r="DI174" s="15">
        <f ca="1">SUM(CB174:CL174)+BE174*DCF!M$10*(1+Inputs!$B$30)*(1-Inputs!$B$33)*(1-Inputs!$B$30/Inputs!$B$31)/(Inputs!$B$29-Inputs!$B$30)*DCF!M$6</f>
        <v>192832.30650212537</v>
      </c>
      <c r="DJ174" s="15">
        <f ca="1">SUM(CM174:CW174)+BP174*DCF!M$28*(1+Inputs!$B$30)*(1-Inputs!$B$33)*(1-Inputs!$B$30/Inputs!$B$31)/(Inputs!$B$29-Inputs!$B$30)*DCF!M$6</f>
        <v>830977.37253860733</v>
      </c>
      <c r="DK174" s="15">
        <f ca="1">SUM(CX174:DH174)+CA174*DCF!M$46*(1+Inputs!$B$30)*(1-Inputs!$B$33)*(1-Inputs!$B$30/Inputs!$B$31)/(Inputs!$B$29-Inputs!$B$30)*DCF!M$6</f>
        <v>736922.20774478256</v>
      </c>
      <c r="DM174" s="15">
        <f ca="1">DI174+DJ174+DK174+Inputs!$B$34+Inputs!$B$36-Inputs!$B$35</f>
        <v>1837582.8867855151</v>
      </c>
    </row>
    <row r="175" spans="1:117" x14ac:dyDescent="0.75">
      <c r="A175" s="11">
        <v>162</v>
      </c>
      <c r="C175" s="24">
        <f t="shared" ca="1" si="106"/>
        <v>-0.67437628260846838</v>
      </c>
      <c r="D175" s="24">
        <f t="shared" ca="1" si="106"/>
        <v>-0.43195951188523152</v>
      </c>
      <c r="E175" s="24">
        <f t="shared" ca="1" si="106"/>
        <v>1.0939860303701587</v>
      </c>
      <c r="F175" s="24">
        <f t="shared" ca="1" si="106"/>
        <v>-0.13338051066898252</v>
      </c>
      <c r="G175" s="24">
        <f t="shared" ca="1" si="106"/>
        <v>0.74930472420947092</v>
      </c>
      <c r="H175" s="24">
        <f t="shared" ca="1" si="106"/>
        <v>1.5753743492994254</v>
      </c>
      <c r="I175" s="24">
        <f t="shared" ca="1" si="106"/>
        <v>0.46328729088750115</v>
      </c>
      <c r="J175" s="24">
        <f t="shared" ca="1" si="106"/>
        <v>1.2949636171687922</v>
      </c>
      <c r="K175" s="24">
        <f t="shared" ca="1" si="106"/>
        <v>3.4514290454725509E-3</v>
      </c>
      <c r="L175" s="24">
        <f t="shared" ca="1" si="106"/>
        <v>-0.89696667966307264</v>
      </c>
      <c r="M175" s="24">
        <f t="shared" ca="1" si="106"/>
        <v>0.46907385433580789</v>
      </c>
      <c r="N175" s="24">
        <f ca="1">SQRT(Inputs!$B$38)*C175+SQRT(1-Inputs!$B$38)*_xlfn.NORM.S.INV(RAND())</f>
        <v>-1.0771666263443067</v>
      </c>
      <c r="O175" s="24">
        <f ca="1">SQRT(Inputs!$B$38)*D175+SQRT(1-Inputs!$B$38)*_xlfn.NORM.S.INV(RAND())</f>
        <v>-0.47408397475457353</v>
      </c>
      <c r="P175" s="24">
        <f ca="1">SQRT(Inputs!$B$38)*E175+SQRT(1-Inputs!$B$38)*_xlfn.NORM.S.INV(RAND())</f>
        <v>0.80073761748071803</v>
      </c>
      <c r="Q175" s="24">
        <f ca="1">SQRT(Inputs!$B$38)*F175+SQRT(1-Inputs!$B$38)*_xlfn.NORM.S.INV(RAND())</f>
        <v>-0.35611622461846559</v>
      </c>
      <c r="R175" s="24">
        <f ca="1">SQRT(Inputs!$B$38)*G175+SQRT(1-Inputs!$B$38)*_xlfn.NORM.S.INV(RAND())</f>
        <v>-1.6134068247768363E-2</v>
      </c>
      <c r="S175" s="24">
        <f ca="1">SQRT(Inputs!$B$38)*H175+SQRT(1-Inputs!$B$38)*_xlfn.NORM.S.INV(RAND())</f>
        <v>0.38488167555095892</v>
      </c>
      <c r="T175" s="24">
        <f ca="1">SQRT(Inputs!$B$38)*I175+SQRT(1-Inputs!$B$38)*_xlfn.NORM.S.INV(RAND())</f>
        <v>1.3349250199826481</v>
      </c>
      <c r="U175" s="24">
        <f ca="1">SQRT(Inputs!$B$38)*J175+SQRT(1-Inputs!$B$38)*_xlfn.NORM.S.INV(RAND())</f>
        <v>1.7616454262030852</v>
      </c>
      <c r="V175" s="24">
        <f ca="1">SQRT(Inputs!$B$38)*K175+SQRT(1-Inputs!$B$38)*_xlfn.NORM.S.INV(RAND())</f>
        <v>-3.1778137549163782E-2</v>
      </c>
      <c r="W175" s="24">
        <f ca="1">SQRT(Inputs!$B$38)*L175+SQRT(1-Inputs!$B$38)*_xlfn.NORM.S.INV(RAND())</f>
        <v>-0.69239932893036893</v>
      </c>
      <c r="X175" s="24">
        <f ca="1">SQRT(Inputs!$B$38)*M175+SQRT(1-Inputs!$B$38)*_xlfn.NORM.S.INV(RAND())</f>
        <v>1.193945688745724</v>
      </c>
      <c r="Y175" s="24">
        <f ca="1">SQRT(Inputs!$B$38)*C175+SQRT(1-Inputs!$B$38)*_xlfn.NORM.S.INV(RAND())</f>
        <v>-1.1765683324952516</v>
      </c>
      <c r="Z175" s="24">
        <f ca="1">SQRT(Inputs!$B$38)*D175+SQRT(1-Inputs!$B$38)*_xlfn.NORM.S.INV(RAND())</f>
        <v>-0.78844092417984679</v>
      </c>
      <c r="AA175" s="24">
        <f ca="1">SQRT(Inputs!$B$38)*E175+SQRT(1-Inputs!$B$38)*_xlfn.NORM.S.INV(RAND())</f>
        <v>1.733493494686249</v>
      </c>
      <c r="AB175" s="24">
        <f ca="1">SQRT(Inputs!$B$38)*F175+SQRT(1-Inputs!$B$38)*_xlfn.NORM.S.INV(RAND())</f>
        <v>-0.4649952876729696</v>
      </c>
      <c r="AC175" s="24">
        <f ca="1">SQRT(Inputs!$B$38)*G175+SQRT(1-Inputs!$B$38)*_xlfn.NORM.S.INV(RAND())</f>
        <v>-6.7317534817681657E-2</v>
      </c>
      <c r="AD175" s="24">
        <f ca="1">SQRT(Inputs!$B$38)*H175+SQRT(1-Inputs!$B$38)*_xlfn.NORM.S.INV(RAND())</f>
        <v>0.539933137956771</v>
      </c>
      <c r="AE175" s="24">
        <f ca="1">SQRT(Inputs!$B$38)*I175+SQRT(1-Inputs!$B$38)*_xlfn.NORM.S.INV(RAND())</f>
        <v>-0.63415820496924791</v>
      </c>
      <c r="AF175" s="24">
        <f ca="1">SQRT(Inputs!$B$38)*J175+SQRT(1-Inputs!$B$38)*_xlfn.NORM.S.INV(RAND())</f>
        <v>0.75185670562199947</v>
      </c>
      <c r="AG175" s="24">
        <f ca="1">SQRT(Inputs!$B$38)*K175+SQRT(1-Inputs!$B$38)*_xlfn.NORM.S.INV(RAND())</f>
        <v>-0.60097309700960821</v>
      </c>
      <c r="AH175" s="24">
        <f ca="1">SQRT(Inputs!$B$38)*L175+SQRT(1-Inputs!$B$38)*_xlfn.NORM.S.INV(RAND())</f>
        <v>-0.83466543851132879</v>
      </c>
      <c r="AI175" s="24">
        <f ca="1">SQRT(Inputs!$B$38)*M175+SQRT(1-Inputs!$B$38)*_xlfn.NORM.S.INV(RAND())</f>
        <v>1.7096206685923094</v>
      </c>
      <c r="AJ175" s="24">
        <f ca="1">SQRT(Inputs!$B$38)*C175+SQRT(1-Inputs!$B$38)*_xlfn.NORM.S.INV(RAND())</f>
        <v>0.69538599654050537</v>
      </c>
      <c r="AK175" s="24">
        <f ca="1">SQRT(Inputs!$B$38)*D175+SQRT(1-Inputs!$B$38)*_xlfn.NORM.S.INV(RAND())</f>
        <v>-0.21806841384044273</v>
      </c>
      <c r="AL175" s="24">
        <f ca="1">SQRT(Inputs!$B$38)*E175+SQRT(1-Inputs!$B$38)*_xlfn.NORM.S.INV(RAND())</f>
        <v>2.019515210834661</v>
      </c>
      <c r="AM175" s="24">
        <f ca="1">SQRT(Inputs!$B$38)*F175+SQRT(1-Inputs!$B$38)*_xlfn.NORM.S.INV(RAND())</f>
        <v>-0.20422281555182095</v>
      </c>
      <c r="AN175" s="24">
        <f ca="1">SQRT(Inputs!$B$38)*G175+SQRT(1-Inputs!$B$38)*_xlfn.NORM.S.INV(RAND())</f>
        <v>0.58649318121354821</v>
      </c>
      <c r="AO175" s="24">
        <f ca="1">SQRT(Inputs!$B$38)*H175+SQRT(1-Inputs!$B$38)*_xlfn.NORM.S.INV(RAND())</f>
        <v>1.4639960687797955</v>
      </c>
      <c r="AP175" s="24">
        <f ca="1">SQRT(Inputs!$B$38)*I175+SQRT(1-Inputs!$B$38)*_xlfn.NORM.S.INV(RAND())</f>
        <v>1.4046401431064992</v>
      </c>
      <c r="AQ175" s="24">
        <f ca="1">SQRT(Inputs!$B$38)*J175+SQRT(1-Inputs!$B$38)*_xlfn.NORM.S.INV(RAND())</f>
        <v>0.18260368391727944</v>
      </c>
      <c r="AR175" s="24">
        <f ca="1">SQRT(Inputs!$B$38)*K175+SQRT(1-Inputs!$B$38)*_xlfn.NORM.S.INV(RAND())</f>
        <v>-0.81510551327438152</v>
      </c>
      <c r="AS175" s="24">
        <f ca="1">SQRT(Inputs!$B$38)*L175+SQRT(1-Inputs!$B$38)*_xlfn.NORM.S.INV(RAND())</f>
        <v>-1.3781779521712771</v>
      </c>
      <c r="AT175" s="24">
        <f ca="1">SQRT(Inputs!$B$38)*M175+SQRT(1-Inputs!$B$38)*_xlfn.NORM.S.INV(RAND())</f>
        <v>-0.18095824591796</v>
      </c>
      <c r="AU175" s="15">
        <f ca="1">Inputs!$B$6*EXP($B$8-0.5*C$5^2+C$5*N175)</f>
        <v>4168.2357417843004</v>
      </c>
      <c r="AV175" s="15">
        <f t="shared" ca="1" si="73"/>
        <v>4732.1054366760782</v>
      </c>
      <c r="AW175" s="15">
        <f t="shared" ca="1" si="74"/>
        <v>6428.0438656694259</v>
      </c>
      <c r="AX175" s="15">
        <f t="shared" ca="1" si="75"/>
        <v>7506.4872502096423</v>
      </c>
      <c r="AY175" s="15">
        <f t="shared" ca="1" si="76"/>
        <v>9156.4241316499647</v>
      </c>
      <c r="AZ175" s="15">
        <f t="shared" ca="1" si="77"/>
        <v>11683.383454444189</v>
      </c>
      <c r="BA175" s="15">
        <f t="shared" ca="1" si="78"/>
        <v>16441.287852900179</v>
      </c>
      <c r="BB175" s="15">
        <f t="shared" ca="1" si="79"/>
        <v>24014.731843789246</v>
      </c>
      <c r="BC175" s="15">
        <f t="shared" ca="1" si="80"/>
        <v>29321.85100370002</v>
      </c>
      <c r="BD175" s="15">
        <f t="shared" ca="1" si="81"/>
        <v>33669.361868934124</v>
      </c>
      <c r="BE175" s="15">
        <f t="shared" ca="1" si="82"/>
        <v>45997.06113152107</v>
      </c>
      <c r="BF175" s="15">
        <f ca="1">Inputs!$B$13*EXP($B$9-0.5*C$6^2+C$6*Y175)</f>
        <v>10953.532398428521</v>
      </c>
      <c r="BG175" s="15">
        <f t="shared" ca="1" si="83"/>
        <v>11579.202917893621</v>
      </c>
      <c r="BH175" s="15">
        <f t="shared" ca="1" si="84"/>
        <v>18860.347239726561</v>
      </c>
      <c r="BI175" s="15">
        <f t="shared" ca="1" si="85"/>
        <v>21493.206894639407</v>
      </c>
      <c r="BJ175" s="15">
        <f t="shared" ca="1" si="86"/>
        <v>26094.827360778418</v>
      </c>
      <c r="BK175" s="15">
        <f t="shared" ca="1" si="87"/>
        <v>34469.351376409366</v>
      </c>
      <c r="BL175" s="15">
        <f t="shared" ca="1" si="88"/>
        <v>39000.896769410436</v>
      </c>
      <c r="BM175" s="15">
        <f t="shared" ca="1" si="89"/>
        <v>52634.005658323658</v>
      </c>
      <c r="BN175" s="15">
        <f t="shared" ca="1" si="90"/>
        <v>60235.183712784259</v>
      </c>
      <c r="BO175" s="15">
        <f t="shared" ca="1" si="91"/>
        <v>67260.403035626863</v>
      </c>
      <c r="BP175" s="15">
        <f t="shared" ca="1" si="92"/>
        <v>100478.13751741841</v>
      </c>
      <c r="BQ175" s="15">
        <f ca="1">Inputs!$B$20*EXP($B$10-0.5*C$7^2+C$7*AJ175)</f>
        <v>5489.3770620478808</v>
      </c>
      <c r="BR175" s="15">
        <f t="shared" ca="1" si="93"/>
        <v>6950.0032728237202</v>
      </c>
      <c r="BS175" s="15">
        <f t="shared" ca="1" si="94"/>
        <v>16998.414394010277</v>
      </c>
      <c r="BT175" s="15">
        <f t="shared" ca="1" si="95"/>
        <v>22214.534635035932</v>
      </c>
      <c r="BU175" s="15">
        <f t="shared" ca="1" si="96"/>
        <v>35480.945460837902</v>
      </c>
      <c r="BV175" s="15">
        <f t="shared" ca="1" si="97"/>
        <v>68652.828427655782</v>
      </c>
      <c r="BW175" s="15">
        <f t="shared" ca="1" si="98"/>
        <v>128968.17931891094</v>
      </c>
      <c r="BX175" s="15">
        <f t="shared" ca="1" si="99"/>
        <v>187108.40011231191</v>
      </c>
      <c r="BY175" s="15">
        <f t="shared" ca="1" si="100"/>
        <v>224313.75609082633</v>
      </c>
      <c r="BZ175" s="15">
        <f t="shared" ca="1" si="101"/>
        <v>244301.3889011018</v>
      </c>
      <c r="CA175" s="15">
        <f t="shared" ca="1" si="102"/>
        <v>332309.74650441878</v>
      </c>
      <c r="CB175" s="15">
        <f ca="1">(AU175*DCF!C$10-DCF!C$5*MAX(AU175*DCF!C$10,0)-MAX(AU175-Inputs!$B$6,0)/Inputs!$B$10)*DCF!C$6</f>
        <v>1048.7356913416297</v>
      </c>
      <c r="CC175" s="15">
        <f ca="1">(AV175*DCF!D$10-DCF!D$5*MAX(AV175*DCF!D$10,0)-MAX(AV175-AU175,0)/Inputs!$B$10)*DCF!D$6</f>
        <v>1015.9337736467074</v>
      </c>
      <c r="CD175" s="15">
        <f ca="1">(AW175*DCF!E$10-DCF!E$5*MAX(AW175*DCF!E$10,0)-MAX(AW175-AV175,0)/Inputs!$B$10)*DCF!E$6</f>
        <v>1102.1374368723855</v>
      </c>
      <c r="CE175" s="15">
        <f ca="1">(AX175*DCF!F$10-DCF!F$5*MAX(AX175*DCF!F$10,0)-MAX(AX175-AW175,0)/Inputs!$B$10)*DCF!F$6</f>
        <v>1414.2568731824138</v>
      </c>
      <c r="CF175" s="15">
        <f ca="1">(AY175*DCF!G$10-DCF!G$5*MAX(AY175*DCF!G$10,0)-MAX(AY175-AX175,0)/Inputs!$B$10)*DCF!G$6</f>
        <v>1569.4418589312781</v>
      </c>
      <c r="CG175" s="15">
        <f ca="1">(AZ175*DCF!H$10-DCF!H$5*MAX(AZ175*DCF!H$10,0)-MAX(AZ175-AY175,0)/Inputs!$B$10)*DCF!H$6</f>
        <v>1819.6303484622078</v>
      </c>
      <c r="CH175" s="15">
        <f ca="1">(BA175*DCF!I$10-DCF!I$5*MAX(BA175*DCF!I$10,0)-MAX(BA175-AZ175,0)/Inputs!$B$10)*DCF!I$6</f>
        <v>2222.7604874691901</v>
      </c>
      <c r="CI175" s="15">
        <f ca="1">(BB175*DCF!J$10-DCF!J$5*MAX(BB175*DCF!J$10,0)-MAX(BB175-BA175,0)/Inputs!$B$10)*DCF!J$6</f>
        <v>2973.3530698815298</v>
      </c>
      <c r="CJ175" s="15">
        <f ca="1">(BC175*DCF!K$10-DCF!K$5*MAX(BC175*DCF!K$10,0)-MAX(BC175-BB175,0)/Inputs!$B$10)*DCF!K$6</f>
        <v>3977.4312067697319</v>
      </c>
      <c r="CK175" s="15">
        <f ca="1">(BD175*DCF!L$10-DCF!L$5*MAX(BD175*DCF!L$10,0)-MAX(BD175-BC175,0)/Inputs!$B$10)*DCF!L$6</f>
        <v>4515.776478108809</v>
      </c>
      <c r="CL175" s="15">
        <f ca="1">(BE175*DCF!M$10-DCF!M$5*MAX(BE175*DCF!M$10,0)-MAX(BE175-BD175,0)/Inputs!$B$10)*DCF!M$6</f>
        <v>5018.1048565491992</v>
      </c>
      <c r="CM175" s="15">
        <f ca="1">(BF175*DCF!C$28-DCF!C$5*MAX(BF175*DCF!C$28,0)-MAX(BF175-Inputs!$B$13,0)/Inputs!$B$17)*DCF!C$6</f>
        <v>3342.9462533329265</v>
      </c>
      <c r="CN175" s="15">
        <f ca="1">(BG175*DCF!D$28-DCF!D$5*MAX(BG175*DCF!D$28,0)-MAX(BG175-BF175,0)/Inputs!$B$17)*DCF!D$6</f>
        <v>3276.8581113006312</v>
      </c>
      <c r="CO175" s="15">
        <f ca="1">(BH175*DCF!E$28-DCF!E$5*MAX(BH175*DCF!E$28,0)-MAX(BH175-BG175,0)/Inputs!$B$17)*DCF!E$6</f>
        <v>3906.5728515300802</v>
      </c>
      <c r="CP175" s="15">
        <f ca="1">(BI175*DCF!F$28-DCF!F$5*MAX(BI175*DCF!F$28,0)-MAX(BI175-BH175,0)/Inputs!$B$17)*DCF!F$6</f>
        <v>5355.4858065892795</v>
      </c>
      <c r="CQ175" s="15">
        <f ca="1">(BJ175*DCF!G$28-DCF!G$5*MAX(BJ175*DCF!G$28,0)-MAX(BJ175-BI175,0)/Inputs!$B$17)*DCF!G$6</f>
        <v>5996.5538356936677</v>
      </c>
      <c r="CR175" s="15">
        <f ca="1">(BK175*DCF!H$28-DCF!H$5*MAX(BK175*DCF!H$28,0)-MAX(BK175-BJ175,0)/Inputs!$B$17)*DCF!H$6</f>
        <v>7223.4848732218506</v>
      </c>
      <c r="CS175" s="15">
        <f ca="1">(BL175*DCF!I$28-DCF!I$5*MAX(BL175*DCF!I$28,0)-MAX(BL175-BK175,0)/Inputs!$B$17)*DCF!I$6</f>
        <v>8520.7636363555921</v>
      </c>
      <c r="CT175" s="15">
        <f ca="1">(BM175*DCF!J$28-DCF!J$5*MAX(BM175*DCF!J$28,0)-MAX(BM175-BL175,0)/Inputs!$B$17)*DCF!J$6</f>
        <v>9934.1138766645781</v>
      </c>
      <c r="CU175" s="15">
        <f ca="1">(BN175*DCF!K$28-DCF!K$5*MAX(BN175*DCF!K$28,0)-MAX(BN175-BM175,0)/Inputs!$B$17)*DCF!K$6</f>
        <v>11789.617772262685</v>
      </c>
      <c r="CV175" s="15">
        <f ca="1">(BO175*DCF!L$28-DCF!L$5*MAX(BO175*DCF!L$28,0)-MAX(BO175-BN175,0)/Inputs!$B$17)*DCF!L$6</f>
        <v>12624.946912130883</v>
      </c>
      <c r="CW175" s="15">
        <f ca="1">(BP175*DCF!M$28-DCF!M$5*MAX(BP175*DCF!M$28,0)-MAX(BP175-BO175,0)/Inputs!$B$17)*DCF!M$6</f>
        <v>15432.833075260236</v>
      </c>
      <c r="CX175" s="15">
        <f ca="1">(BQ175*DCF!C$46-DCF!C$5*MAX(BQ175*DCF!C$46,0)-MAX(BQ175-Inputs!$B$20,0)/Inputs!$B$24)*DCF!C$6</f>
        <v>-2324.7416134280929</v>
      </c>
      <c r="CY175" s="15">
        <f ca="1">(BR175*DCF!D$46-DCF!D$5*MAX(BR175*DCF!D$46,0)-MAX(BR175-BQ175,0)/Inputs!$B$24)*DCF!D$6</f>
        <v>-1809.4405623392636</v>
      </c>
      <c r="CZ175" s="15">
        <f ca="1">(BS175*DCF!E$46-DCF!E$5*MAX(BS175*DCF!E$46,0)-MAX(BS175-BR175,0)/Inputs!$B$24)*DCF!E$6</f>
        <v>-5970.8991341406536</v>
      </c>
      <c r="DA175" s="15">
        <f ca="1">(BT175*DCF!F$46-DCF!F$5*MAX(BT175*DCF!F$46,0)-MAX(BT175-BS175,0)/Inputs!$B$24)*DCF!F$6</f>
        <v>-3517.1571370221391</v>
      </c>
      <c r="DB175" s="15">
        <f ca="1">(BU175*DCF!G$46-DCF!G$5*MAX(BU175*DCF!G$46,0)-MAX(BU175-BT175,0)/Inputs!$B$24)*DCF!G$6</f>
        <v>-5656.0673930404992</v>
      </c>
      <c r="DC175" s="15">
        <f ca="1">(BV175*DCF!H$46-DCF!H$5*MAX(BV175*DCF!H$46,0)-MAX(BV175-BU175,0)/Inputs!$B$24)*DCF!H$6</f>
        <v>-10307.959384439599</v>
      </c>
      <c r="DD175" s="15">
        <f ca="1">(BW175*DCF!I$46-DCF!I$5*MAX(BW175*DCF!I$46,0)-MAX(BW175-BV175,0)/Inputs!$B$24)*DCF!I$6</f>
        <v>-14335.63382286211</v>
      </c>
      <c r="DE175" s="15">
        <f ca="1">(BX175*DCF!J$46-DCF!J$5*MAX(BX175*DCF!J$46,0)-MAX(BX175-BW175,0)/Inputs!$B$24)*DCF!J$6</f>
        <v>-7569.1568616514051</v>
      </c>
      <c r="DF175" s="15">
        <f ca="1">(BY175*DCF!K$46-DCF!K$5*MAX(BY175*DCF!K$46,0)-MAX(BY175-BX175,0)/Inputs!$B$24)*DCF!K$6</f>
        <v>3699.2284333230386</v>
      </c>
      <c r="DG175" s="15">
        <f ca="1">(BZ175*DCF!L$46-DCF!L$5*MAX(BZ175*DCF!L$46,0)-MAX(BZ175-BY175,0)/Inputs!$B$24)*DCF!L$6</f>
        <v>12364.15894556324</v>
      </c>
      <c r="DH175" s="15">
        <f ca="1">(CA175*DCF!M$46-DCF!M$5*MAX(CA175*DCF!M$46,0)-MAX(CA175-BZ175,0)/Inputs!$B$24)*DCF!M$6</f>
        <v>7653.0869496909354</v>
      </c>
      <c r="DI175" s="15">
        <f ca="1">SUM(CB175:CL175)+BE175*DCF!M$10*(1+Inputs!$B$30)*(1-Inputs!$B$33)*(1-Inputs!$B$30/Inputs!$B$31)/(Inputs!$B$29-Inputs!$B$30)*DCF!M$6</f>
        <v>154687.99145840286</v>
      </c>
      <c r="DJ175" s="15">
        <f ca="1">SUM(CM175:CW175)+BP175*DCF!M$28*(1+Inputs!$B$30)*(1-Inputs!$B$33)*(1-Inputs!$B$30/Inputs!$B$31)/(Inputs!$B$29-Inputs!$B$30)*DCF!M$6</f>
        <v>460246.82420006511</v>
      </c>
      <c r="DK175" s="15">
        <f ca="1">SUM(CX175:DH175)+CA175*DCF!M$46*(1+Inputs!$B$30)*(1-Inputs!$B$33)*(1-Inputs!$B$30/Inputs!$B$31)/(Inputs!$B$29-Inputs!$B$30)*DCF!M$6</f>
        <v>486015.65112147096</v>
      </c>
      <c r="DM175" s="15">
        <f ca="1">DI175+DJ175+DK175+Inputs!$B$34+Inputs!$B$36-Inputs!$B$35</f>
        <v>1177801.4667799389</v>
      </c>
    </row>
    <row r="176" spans="1:117" x14ac:dyDescent="0.75">
      <c r="A176" s="11">
        <v>163</v>
      </c>
      <c r="C176" s="24">
        <f t="shared" ca="1" si="106"/>
        <v>1.2695791546899782</v>
      </c>
      <c r="D176" s="24">
        <f t="shared" ca="1" si="106"/>
        <v>8.6410428138835732E-2</v>
      </c>
      <c r="E176" s="24">
        <f t="shared" ca="1" si="106"/>
        <v>0.9912875703903623</v>
      </c>
      <c r="F176" s="24">
        <f t="shared" ca="1" si="106"/>
        <v>1.42327825028962</v>
      </c>
      <c r="G176" s="24">
        <f t="shared" ca="1" si="106"/>
        <v>-0.51141617219967117</v>
      </c>
      <c r="H176" s="24">
        <f t="shared" ca="1" si="106"/>
        <v>-0.13811363815964423</v>
      </c>
      <c r="I176" s="24">
        <f t="shared" ca="1" si="106"/>
        <v>-0.29834447402770803</v>
      </c>
      <c r="J176" s="24">
        <f t="shared" ca="1" si="106"/>
        <v>-1.1335210576361758</v>
      </c>
      <c r="K176" s="24">
        <f t="shared" ca="1" si="106"/>
        <v>-0.26414345732434924</v>
      </c>
      <c r="L176" s="24">
        <f t="shared" ca="1" si="106"/>
        <v>0.10619983898157605</v>
      </c>
      <c r="M176" s="24">
        <f t="shared" ca="1" si="106"/>
        <v>0.7307300893175408</v>
      </c>
      <c r="N176" s="24">
        <f ca="1">SQRT(Inputs!$B$38)*C176+SQRT(1-Inputs!$B$38)*_xlfn.NORM.S.INV(RAND())</f>
        <v>0.22040634812022958</v>
      </c>
      <c r="O176" s="24">
        <f ca="1">SQRT(Inputs!$B$38)*D176+SQRT(1-Inputs!$B$38)*_xlfn.NORM.S.INV(RAND())</f>
        <v>0.54496286150145989</v>
      </c>
      <c r="P176" s="24">
        <f ca="1">SQRT(Inputs!$B$38)*E176+SQRT(1-Inputs!$B$38)*_xlfn.NORM.S.INV(RAND())</f>
        <v>-1.1946577493239352</v>
      </c>
      <c r="Q176" s="24">
        <f ca="1">SQRT(Inputs!$B$38)*F176+SQRT(1-Inputs!$B$38)*_xlfn.NORM.S.INV(RAND())</f>
        <v>0.59146189710885577</v>
      </c>
      <c r="R176" s="24">
        <f ca="1">SQRT(Inputs!$B$38)*G176+SQRT(1-Inputs!$B$38)*_xlfn.NORM.S.INV(RAND())</f>
        <v>0.79880635690823598</v>
      </c>
      <c r="S176" s="24">
        <f ca="1">SQRT(Inputs!$B$38)*H176+SQRT(1-Inputs!$B$38)*_xlfn.NORM.S.INV(RAND())</f>
        <v>0.62001858580151681</v>
      </c>
      <c r="T176" s="24">
        <f ca="1">SQRT(Inputs!$B$38)*I176+SQRT(1-Inputs!$B$38)*_xlfn.NORM.S.INV(RAND())</f>
        <v>0.34849005847106246</v>
      </c>
      <c r="U176" s="24">
        <f ca="1">SQRT(Inputs!$B$38)*J176+SQRT(1-Inputs!$B$38)*_xlfn.NORM.S.INV(RAND())</f>
        <v>0.32351983518648686</v>
      </c>
      <c r="V176" s="24">
        <f ca="1">SQRT(Inputs!$B$38)*K176+SQRT(1-Inputs!$B$38)*_xlfn.NORM.S.INV(RAND())</f>
        <v>-0.12242895310796173</v>
      </c>
      <c r="W176" s="24">
        <f ca="1">SQRT(Inputs!$B$38)*L176+SQRT(1-Inputs!$B$38)*_xlfn.NORM.S.INV(RAND())</f>
        <v>-0.97020959341056634</v>
      </c>
      <c r="X176" s="24">
        <f ca="1">SQRT(Inputs!$B$38)*M176+SQRT(1-Inputs!$B$38)*_xlfn.NORM.S.INV(RAND())</f>
        <v>3.7587776655490512E-3</v>
      </c>
      <c r="Y176" s="24">
        <f ca="1">SQRT(Inputs!$B$38)*C176+SQRT(1-Inputs!$B$38)*_xlfn.NORM.S.INV(RAND())</f>
        <v>-0.23866521817497832</v>
      </c>
      <c r="Z176" s="24">
        <f ca="1">SQRT(Inputs!$B$38)*D176+SQRT(1-Inputs!$B$38)*_xlfn.NORM.S.INV(RAND())</f>
        <v>0.80830679243486137</v>
      </c>
      <c r="AA176" s="24">
        <f ca="1">SQRT(Inputs!$B$38)*E176+SQRT(1-Inputs!$B$38)*_xlfn.NORM.S.INV(RAND())</f>
        <v>0.73698004081717361</v>
      </c>
      <c r="AB176" s="24">
        <f ca="1">SQRT(Inputs!$B$38)*F176+SQRT(1-Inputs!$B$38)*_xlfn.NORM.S.INV(RAND())</f>
        <v>0.54362908701384882</v>
      </c>
      <c r="AC176" s="24">
        <f ca="1">SQRT(Inputs!$B$38)*G176+SQRT(1-Inputs!$B$38)*_xlfn.NORM.S.INV(RAND())</f>
        <v>-1.3837387672903316</v>
      </c>
      <c r="AD176" s="24">
        <f ca="1">SQRT(Inputs!$B$38)*H176+SQRT(1-Inputs!$B$38)*_xlfn.NORM.S.INV(RAND())</f>
        <v>0.28053156302686311</v>
      </c>
      <c r="AE176" s="24">
        <f ca="1">SQRT(Inputs!$B$38)*I176+SQRT(1-Inputs!$B$38)*_xlfn.NORM.S.INV(RAND())</f>
        <v>0.11656507838871216</v>
      </c>
      <c r="AF176" s="24">
        <f ca="1">SQRT(Inputs!$B$38)*J176+SQRT(1-Inputs!$B$38)*_xlfn.NORM.S.INV(RAND())</f>
        <v>0.30218339618566792</v>
      </c>
      <c r="AG176" s="24">
        <f ca="1">SQRT(Inputs!$B$38)*K176+SQRT(1-Inputs!$B$38)*_xlfn.NORM.S.INV(RAND())</f>
        <v>-4.8562142986320889E-3</v>
      </c>
      <c r="AH176" s="24">
        <f ca="1">SQRT(Inputs!$B$38)*L176+SQRT(1-Inputs!$B$38)*_xlfn.NORM.S.INV(RAND())</f>
        <v>1.2615294515918594</v>
      </c>
      <c r="AI176" s="24">
        <f ca="1">SQRT(Inputs!$B$38)*M176+SQRT(1-Inputs!$B$38)*_xlfn.NORM.S.INV(RAND())</f>
        <v>0.31579505825313436</v>
      </c>
      <c r="AJ176" s="24">
        <f ca="1">SQRT(Inputs!$B$38)*C176+SQRT(1-Inputs!$B$38)*_xlfn.NORM.S.INV(RAND())</f>
        <v>0.36643261280494721</v>
      </c>
      <c r="AK176" s="24">
        <f ca="1">SQRT(Inputs!$B$38)*D176+SQRT(1-Inputs!$B$38)*_xlfn.NORM.S.INV(RAND())</f>
        <v>1.3678837351411073</v>
      </c>
      <c r="AL176" s="24">
        <f ca="1">SQRT(Inputs!$B$38)*E176+SQRT(1-Inputs!$B$38)*_xlfn.NORM.S.INV(RAND())</f>
        <v>1.2690897489228439</v>
      </c>
      <c r="AM176" s="24">
        <f ca="1">SQRT(Inputs!$B$38)*F176+SQRT(1-Inputs!$B$38)*_xlfn.NORM.S.INV(RAND())</f>
        <v>0.72862573249443552</v>
      </c>
      <c r="AN176" s="24">
        <f ca="1">SQRT(Inputs!$B$38)*G176+SQRT(1-Inputs!$B$38)*_xlfn.NORM.S.INV(RAND())</f>
        <v>-0.52126392096181429</v>
      </c>
      <c r="AO176" s="24">
        <f ca="1">SQRT(Inputs!$B$38)*H176+SQRT(1-Inputs!$B$38)*_xlfn.NORM.S.INV(RAND())</f>
        <v>0.40143027230656658</v>
      </c>
      <c r="AP176" s="24">
        <f ca="1">SQRT(Inputs!$B$38)*I176+SQRT(1-Inputs!$B$38)*_xlfn.NORM.S.INV(RAND())</f>
        <v>9.6743627161858026E-2</v>
      </c>
      <c r="AQ176" s="24">
        <f ca="1">SQRT(Inputs!$B$38)*J176+SQRT(1-Inputs!$B$38)*_xlfn.NORM.S.INV(RAND())</f>
        <v>-0.15067890065687239</v>
      </c>
      <c r="AR176" s="24">
        <f ca="1">SQRT(Inputs!$B$38)*K176+SQRT(1-Inputs!$B$38)*_xlfn.NORM.S.INV(RAND())</f>
        <v>6.4075749169730994E-2</v>
      </c>
      <c r="AS176" s="24">
        <f ca="1">SQRT(Inputs!$B$38)*L176+SQRT(1-Inputs!$B$38)*_xlfn.NORM.S.INV(RAND())</f>
        <v>-2.667509352276029E-2</v>
      </c>
      <c r="AT176" s="24">
        <f ca="1">SQRT(Inputs!$B$38)*M176+SQRT(1-Inputs!$B$38)*_xlfn.NORM.S.INV(RAND())</f>
        <v>-0.62273915942115599</v>
      </c>
      <c r="AU176" s="15">
        <f ca="1">Inputs!$B$6*EXP($B$8-0.5*C$5^2+C$5*N176)</f>
        <v>5142.4776201383893</v>
      </c>
      <c r="AV176" s="15">
        <f t="shared" ca="1" si="73"/>
        <v>6781.8156048612718</v>
      </c>
      <c r="AW176" s="15">
        <f t="shared" ca="1" si="74"/>
        <v>7038.5603252596284</v>
      </c>
      <c r="AX176" s="15">
        <f t="shared" ca="1" si="75"/>
        <v>9252.4156676537586</v>
      </c>
      <c r="AY176" s="15">
        <f t="shared" ca="1" si="76"/>
        <v>12413.045772358972</v>
      </c>
      <c r="AZ176" s="15">
        <f t="shared" ca="1" si="77"/>
        <v>16254.227509630386</v>
      </c>
      <c r="BA176" s="15">
        <f t="shared" ca="1" si="78"/>
        <v>20629.893282393965</v>
      </c>
      <c r="BB176" s="15">
        <f t="shared" ca="1" si="79"/>
        <v>26089.360764407171</v>
      </c>
      <c r="BC176" s="15">
        <f t="shared" ca="1" si="80"/>
        <v>31577.429901977564</v>
      </c>
      <c r="BD176" s="15">
        <f t="shared" ca="1" si="81"/>
        <v>35329.323809343812</v>
      </c>
      <c r="BE176" s="15">
        <f t="shared" ca="1" si="82"/>
        <v>43306.379107954468</v>
      </c>
      <c r="BF176" s="15">
        <f ca="1">Inputs!$B$13*EXP($B$9-0.5*C$6^2+C$6*Y176)</f>
        <v>13191.848802752331</v>
      </c>
      <c r="BG176" s="15">
        <f t="shared" ca="1" si="83"/>
        <v>18601.874874412606</v>
      </c>
      <c r="BH176" s="15">
        <f t="shared" ca="1" si="84"/>
        <v>25683.128553819028</v>
      </c>
      <c r="BI176" s="15">
        <f t="shared" ca="1" si="85"/>
        <v>34183.958116031856</v>
      </c>
      <c r="BJ176" s="15">
        <f t="shared" ca="1" si="86"/>
        <v>34329.34114320542</v>
      </c>
      <c r="BK176" s="15">
        <f t="shared" ca="1" si="87"/>
        <v>43773.039074100547</v>
      </c>
      <c r="BL176" s="15">
        <f t="shared" ca="1" si="88"/>
        <v>54588.302314767803</v>
      </c>
      <c r="BM176" s="15">
        <f t="shared" ca="1" si="89"/>
        <v>69667.613547380592</v>
      </c>
      <c r="BN176" s="15">
        <f t="shared" ca="1" si="90"/>
        <v>85632.592176595645</v>
      </c>
      <c r="BO176" s="15">
        <f t="shared" ca="1" si="91"/>
        <v>122002.70477422103</v>
      </c>
      <c r="BP176" s="15">
        <f t="shared" ca="1" si="92"/>
        <v>155632.31783566644</v>
      </c>
      <c r="BQ176" s="15">
        <f ca="1">Inputs!$B$20*EXP($B$10-0.5*C$7^2+C$7*AJ176)</f>
        <v>4884.8604149718176</v>
      </c>
      <c r="BR176" s="15">
        <f t="shared" ca="1" si="93"/>
        <v>10234.197020427713</v>
      </c>
      <c r="BS176" s="15">
        <f t="shared" ca="1" si="94"/>
        <v>20177.907633005856</v>
      </c>
      <c r="BT176" s="15">
        <f t="shared" ca="1" si="95"/>
        <v>33680.912885659018</v>
      </c>
      <c r="BU176" s="15">
        <f t="shared" ca="1" si="96"/>
        <v>41146.401679332339</v>
      </c>
      <c r="BV176" s="15">
        <f t="shared" ca="1" si="97"/>
        <v>62665.337897218509</v>
      </c>
      <c r="BW176" s="15">
        <f t="shared" ca="1" si="98"/>
        <v>89254.919109111463</v>
      </c>
      <c r="BX176" s="15">
        <f t="shared" ca="1" si="99"/>
        <v>121122.74172323089</v>
      </c>
      <c r="BY176" s="15">
        <f t="shared" ca="1" si="100"/>
        <v>171806.90082141416</v>
      </c>
      <c r="BZ176" s="15">
        <f t="shared" ca="1" si="101"/>
        <v>239889.88503266996</v>
      </c>
      <c r="CA176" s="15">
        <f t="shared" ca="1" si="102"/>
        <v>301671.90829031018</v>
      </c>
      <c r="CB176" s="15">
        <f ca="1">(AU176*DCF!C$10-DCF!C$5*MAX(AU176*DCF!C$10,0)-MAX(AU176-Inputs!$B$6,0)/Inputs!$B$10)*DCF!C$6</f>
        <v>1041.7891730992908</v>
      </c>
      <c r="CC176" s="15">
        <f ca="1">(AV176*DCF!D$10-DCF!D$5*MAX(AV176*DCF!D$10,0)-MAX(AV176-AU176,0)/Inputs!$B$10)*DCF!D$6</f>
        <v>1253.3119453406434</v>
      </c>
      <c r="CD176" s="15">
        <f ca="1">(AW176*DCF!E$10-DCF!E$5*MAX(AW176*DCF!E$10,0)-MAX(AW176-AV176,0)/Inputs!$B$10)*DCF!E$6</f>
        <v>1567.2619913888279</v>
      </c>
      <c r="CE176" s="15">
        <f ca="1">(AX176*DCF!F$10-DCF!F$5*MAX(AX176*DCF!F$10,0)-MAX(AX176-AW176,0)/Inputs!$B$10)*DCF!F$6</f>
        <v>1559.1391859881232</v>
      </c>
      <c r="CF176" s="15">
        <f ca="1">(AY176*DCF!G$10-DCF!G$5*MAX(AY176*DCF!G$10,0)-MAX(AY176-AX176,0)/Inputs!$B$10)*DCF!G$6</f>
        <v>1950.0543439752723</v>
      </c>
      <c r="CG176" s="15">
        <f ca="1">(AZ176*DCF!H$10-DCF!H$5*MAX(AZ176*DCF!H$10,0)-MAX(AZ176-AY176,0)/Inputs!$B$10)*DCF!H$6</f>
        <v>2473.6992501179561</v>
      </c>
      <c r="CH176" s="15">
        <f ca="1">(BA176*DCF!I$10-DCF!I$5*MAX(BA176*DCF!I$10,0)-MAX(BA176-AZ176,0)/Inputs!$B$10)*DCF!I$6</f>
        <v>3050.5664256890213</v>
      </c>
      <c r="CI176" s="15">
        <f ca="1">(BB176*DCF!J$10-DCF!J$5*MAX(BB176*DCF!J$10,0)-MAX(BB176-BA176,0)/Inputs!$B$10)*DCF!J$6</f>
        <v>3649.7025108550665</v>
      </c>
      <c r="CJ176" s="15">
        <f ca="1">(BC176*DCF!K$10-DCF!K$5*MAX(BC176*DCF!K$10,0)-MAX(BC176-BB176,0)/Inputs!$B$10)*DCF!K$6</f>
        <v>4315.2129422794542</v>
      </c>
      <c r="CK176" s="15">
        <f ca="1">(BD176*DCF!L$10-DCF!L$5*MAX(BD176*DCF!L$10,0)-MAX(BD176-BC176,0)/Inputs!$B$10)*DCF!L$6</f>
        <v>4843.1532210365849</v>
      </c>
      <c r="CL176" s="15">
        <f ca="1">(BE176*DCF!M$10-DCF!M$5*MAX(BE176*DCF!M$10,0)-MAX(BE176-BD176,0)/Inputs!$B$10)*DCF!M$6</f>
        <v>5158.1457293410822</v>
      </c>
      <c r="CM176" s="15">
        <f ca="1">(BF176*DCF!C$28-DCF!C$5*MAX(BF176*DCF!C$28,0)-MAX(BF176-Inputs!$B$13,0)/Inputs!$B$17)*DCF!C$6</f>
        <v>3609.2415368981838</v>
      </c>
      <c r="CN176" s="15">
        <f ca="1">(BG176*DCF!D$28-DCF!D$5*MAX(BG176*DCF!D$28,0)-MAX(BG176-BF176,0)/Inputs!$B$17)*DCF!D$6</f>
        <v>4324.474571887371</v>
      </c>
      <c r="CO176" s="15">
        <f ca="1">(BH176*DCF!E$28-DCF!E$5*MAX(BH176*DCF!E$28,0)-MAX(BH176-BG176,0)/Inputs!$B$17)*DCF!E$6</f>
        <v>5878.3017033217475</v>
      </c>
      <c r="CP176" s="15">
        <f ca="1">(BI176*DCF!F$28-DCF!F$5*MAX(BI176*DCF!F$28,0)-MAX(BI176-BH176,0)/Inputs!$B$17)*DCF!F$6</f>
        <v>7732.3338059010475</v>
      </c>
      <c r="CQ176" s="15">
        <f ca="1">(BJ176*DCF!G$28-DCF!G$5*MAX(BJ176*DCF!G$28,0)-MAX(BJ176-BI176,0)/Inputs!$B$17)*DCF!G$6</f>
        <v>8882.5560266037282</v>
      </c>
      <c r="CR176" s="15">
        <f ca="1">(BK176*DCF!H$28-DCF!H$5*MAX(BK176*DCF!H$28,0)-MAX(BK176-BJ176,0)/Inputs!$B$17)*DCF!H$6</f>
        <v>9358.2698643028398</v>
      </c>
      <c r="CS176" s="15">
        <f ca="1">(BL176*DCF!I$28-DCF!I$5*MAX(BL176*DCF!I$28,0)-MAX(BL176-BK176,0)/Inputs!$B$17)*DCF!I$6</f>
        <v>11284.283238313959</v>
      </c>
      <c r="CT176" s="15">
        <f ca="1">(BM176*DCF!J$28-DCF!J$5*MAX(BM176*DCF!J$28,0)-MAX(BM176-BL176,0)/Inputs!$B$17)*DCF!J$6</f>
        <v>13542.267888123979</v>
      </c>
      <c r="CU176" s="15">
        <f ca="1">(BN176*DCF!K$28-DCF!K$5*MAX(BN176*DCF!K$28,0)-MAX(BN176-BM176,0)/Inputs!$B$17)*DCF!K$6</f>
        <v>16128.670436373375</v>
      </c>
      <c r="CV176" s="15">
        <f ca="1">(BO176*DCF!L$28-DCF!L$5*MAX(BO176*DCF!L$28,0)-MAX(BO176-BN176,0)/Inputs!$B$17)*DCF!L$6</f>
        <v>20226.761536746642</v>
      </c>
      <c r="CW176" s="15">
        <f ca="1">(BP176*DCF!M$28-DCF!M$5*MAX(BP176*DCF!M$28,0)-MAX(BP176-BO176,0)/Inputs!$B$17)*DCF!M$6</f>
        <v>25767.071136375514</v>
      </c>
      <c r="CX176" s="15">
        <f ca="1">(BQ176*DCF!C$46-DCF!C$5*MAX(BQ176*DCF!C$46,0)-MAX(BQ176-Inputs!$B$20,0)/Inputs!$B$24)*DCF!C$6</f>
        <v>-1905.9079087564555</v>
      </c>
      <c r="CY176" s="15">
        <f ca="1">(BR176*DCF!D$46-DCF!D$5*MAX(BR176*DCF!D$46,0)-MAX(BR176-BQ176,0)/Inputs!$B$24)*DCF!D$6</f>
        <v>-4029.2562928500261</v>
      </c>
      <c r="CZ176" s="15">
        <f ca="1">(BS176*DCF!E$46-DCF!E$5*MAX(BS176*DCF!E$46,0)-MAX(BS176-BR176,0)/Inputs!$B$24)*DCF!E$6</f>
        <v>-6305.6096874309214</v>
      </c>
      <c r="DA176" s="15">
        <f ca="1">(BT176*DCF!F$46-DCF!F$5*MAX(BT176*DCF!F$46,0)-MAX(BT176-BS176,0)/Inputs!$B$24)*DCF!F$6</f>
        <v>-7369.7280983585042</v>
      </c>
      <c r="DB176" s="15">
        <f ca="1">(BU176*DCF!G$46-DCF!G$5*MAX(BU176*DCF!G$46,0)-MAX(BU176-BT176,0)/Inputs!$B$24)*DCF!G$6</f>
        <v>-3895.3265872727316</v>
      </c>
      <c r="DC176" s="15">
        <f ca="1">(BV176*DCF!H$46-DCF!H$5*MAX(BV176*DCF!H$46,0)-MAX(BV176-BU176,0)/Inputs!$B$24)*DCF!H$6</f>
        <v>-6686.8775809983927</v>
      </c>
      <c r="DD176" s="15">
        <f ca="1">(BW176*DCF!I$46-DCF!I$5*MAX(BW176*DCF!I$46,0)-MAX(BW176-BV176,0)/Inputs!$B$24)*DCF!I$6</f>
        <v>-5571.4631839705071</v>
      </c>
      <c r="DE176" s="15">
        <f ca="1">(BX176*DCF!J$46-DCF!J$5*MAX(BX176*DCF!J$46,0)-MAX(BX176-BW176,0)/Inputs!$B$24)*DCF!J$6</f>
        <v>-3370.0619383366311</v>
      </c>
      <c r="DF176" s="15">
        <f ca="1">(BY176*DCF!K$46-DCF!K$5*MAX(BY176*DCF!K$46,0)-MAX(BY176-BX176,0)/Inputs!$B$24)*DCF!K$6</f>
        <v>-2602.0858625215683</v>
      </c>
      <c r="DG176" s="15">
        <f ca="1">(BZ176*DCF!L$46-DCF!L$5*MAX(BZ176*DCF!L$46,0)-MAX(BZ176-BY176,0)/Inputs!$B$24)*DCF!L$6</f>
        <v>1175.07363541832</v>
      </c>
      <c r="DH176" s="15">
        <f ca="1">(CA176*DCF!M$46-DCF!M$5*MAX(CA176*DCF!M$46,0)-MAX(CA176-BZ176,0)/Inputs!$B$24)*DCF!M$6</f>
        <v>10733.978464639695</v>
      </c>
      <c r="DI176" s="15">
        <f ca="1">SUM(CB176:CL176)+BE176*DCF!M$10*(1+Inputs!$B$30)*(1-Inputs!$B$33)*(1-Inputs!$B$30/Inputs!$B$31)/(Inputs!$B$29-Inputs!$B$30)*DCF!M$6</f>
        <v>151384.26244412697</v>
      </c>
      <c r="DJ176" s="15">
        <f ca="1">SUM(CM176:CW176)+BP176*DCF!M$28*(1+Inputs!$B$30)*(1-Inputs!$B$33)*(1-Inputs!$B$30/Inputs!$B$31)/(Inputs!$B$29-Inputs!$B$30)*DCF!M$6</f>
        <v>704236.6298261903</v>
      </c>
      <c r="DK176" s="15">
        <f ca="1">SUM(CX176:DH176)+CA176*DCF!M$46*(1+Inputs!$B$30)*(1-Inputs!$B$33)*(1-Inputs!$B$30/Inputs!$B$31)/(Inputs!$B$29-Inputs!$B$30)*DCF!M$6</f>
        <v>436593.24049841741</v>
      </c>
      <c r="DM176" s="15">
        <f ca="1">DI176+DJ176+DK176+Inputs!$B$34+Inputs!$B$36-Inputs!$B$35</f>
        <v>1369065.1327687348</v>
      </c>
    </row>
    <row r="177" spans="1:117" x14ac:dyDescent="0.75">
      <c r="A177" s="11">
        <v>164</v>
      </c>
      <c r="C177" s="24">
        <f t="shared" ca="1" si="106"/>
        <v>0.1316006311596758</v>
      </c>
      <c r="D177" s="24">
        <f t="shared" ca="1" si="106"/>
        <v>-0.4199022134507211</v>
      </c>
      <c r="E177" s="24">
        <f t="shared" ca="1" si="106"/>
        <v>0.52981683450130312</v>
      </c>
      <c r="F177" s="24">
        <f t="shared" ca="1" si="106"/>
        <v>-2.4852818504656855</v>
      </c>
      <c r="G177" s="24">
        <f t="shared" ca="1" si="106"/>
        <v>1.0319279859579529</v>
      </c>
      <c r="H177" s="24">
        <f t="shared" ca="1" si="106"/>
        <v>2.0968587696745882</v>
      </c>
      <c r="I177" s="24">
        <f t="shared" ca="1" si="106"/>
        <v>1.6679549862572234</v>
      </c>
      <c r="J177" s="24">
        <f t="shared" ca="1" si="106"/>
        <v>-0.41775316779324545</v>
      </c>
      <c r="K177" s="24">
        <f t="shared" ca="1" si="106"/>
        <v>1.4061016807251479</v>
      </c>
      <c r="L177" s="24">
        <f t="shared" ca="1" si="106"/>
        <v>0.52424809428198504</v>
      </c>
      <c r="M177" s="24">
        <f t="shared" ca="1" si="106"/>
        <v>-3.9431415050179247E-2</v>
      </c>
      <c r="N177" s="24">
        <f ca="1">SQRT(Inputs!$B$38)*C177+SQRT(1-Inputs!$B$38)*_xlfn.NORM.S.INV(RAND())</f>
        <v>1.0474434581293308</v>
      </c>
      <c r="O177" s="24">
        <f ca="1">SQRT(Inputs!$B$38)*D177+SQRT(1-Inputs!$B$38)*_xlfn.NORM.S.INV(RAND())</f>
        <v>0.88296308305824067</v>
      </c>
      <c r="P177" s="24">
        <f ca="1">SQRT(Inputs!$B$38)*E177+SQRT(1-Inputs!$B$38)*_xlfn.NORM.S.INV(RAND())</f>
        <v>1.3131906849162611</v>
      </c>
      <c r="Q177" s="24">
        <f ca="1">SQRT(Inputs!$B$38)*F177+SQRT(1-Inputs!$B$38)*_xlfn.NORM.S.INV(RAND())</f>
        <v>-2.5784692461673449</v>
      </c>
      <c r="R177" s="24">
        <f ca="1">SQRT(Inputs!$B$38)*G177+SQRT(1-Inputs!$B$38)*_xlfn.NORM.S.INV(RAND())</f>
        <v>-0.41670396774479257</v>
      </c>
      <c r="S177" s="24">
        <f ca="1">SQRT(Inputs!$B$38)*H177+SQRT(1-Inputs!$B$38)*_xlfn.NORM.S.INV(RAND())</f>
        <v>2.8381337297573923</v>
      </c>
      <c r="T177" s="24">
        <f ca="1">SQRT(Inputs!$B$38)*I177+SQRT(1-Inputs!$B$38)*_xlfn.NORM.S.INV(RAND())</f>
        <v>9.5041592734462776E-2</v>
      </c>
      <c r="U177" s="24">
        <f ca="1">SQRT(Inputs!$B$38)*J177+SQRT(1-Inputs!$B$38)*_xlfn.NORM.S.INV(RAND())</f>
        <v>-0.16710486684818338</v>
      </c>
      <c r="V177" s="24">
        <f ca="1">SQRT(Inputs!$B$38)*K177+SQRT(1-Inputs!$B$38)*_xlfn.NORM.S.INV(RAND())</f>
        <v>1.0492526592744937</v>
      </c>
      <c r="W177" s="24">
        <f ca="1">SQRT(Inputs!$B$38)*L177+SQRT(1-Inputs!$B$38)*_xlfn.NORM.S.INV(RAND())</f>
        <v>0.36039389191040905</v>
      </c>
      <c r="X177" s="24">
        <f ca="1">SQRT(Inputs!$B$38)*M177+SQRT(1-Inputs!$B$38)*_xlfn.NORM.S.INV(RAND())</f>
        <v>-0.80910219943243322</v>
      </c>
      <c r="Y177" s="24">
        <f ca="1">SQRT(Inputs!$B$38)*C177+SQRT(1-Inputs!$B$38)*_xlfn.NORM.S.INV(RAND())</f>
        <v>0.17041286979168696</v>
      </c>
      <c r="Z177" s="24">
        <f ca="1">SQRT(Inputs!$B$38)*D177+SQRT(1-Inputs!$B$38)*_xlfn.NORM.S.INV(RAND())</f>
        <v>-1.1198721520502455</v>
      </c>
      <c r="AA177" s="24">
        <f ca="1">SQRT(Inputs!$B$38)*E177+SQRT(1-Inputs!$B$38)*_xlfn.NORM.S.INV(RAND())</f>
        <v>0.66502875739972822</v>
      </c>
      <c r="AB177" s="24">
        <f ca="1">SQRT(Inputs!$B$38)*F177+SQRT(1-Inputs!$B$38)*_xlfn.NORM.S.INV(RAND())</f>
        <v>-0.94829971624801956</v>
      </c>
      <c r="AC177" s="24">
        <f ca="1">SQRT(Inputs!$B$38)*G177+SQRT(1-Inputs!$B$38)*_xlfn.NORM.S.INV(RAND())</f>
        <v>0.66578042204701238</v>
      </c>
      <c r="AD177" s="24">
        <f ca="1">SQRT(Inputs!$B$38)*H177+SQRT(1-Inputs!$B$38)*_xlfn.NORM.S.INV(RAND())</f>
        <v>1.4850646890085812</v>
      </c>
      <c r="AE177" s="24">
        <f ca="1">SQRT(Inputs!$B$38)*I177+SQRT(1-Inputs!$B$38)*_xlfn.NORM.S.INV(RAND())</f>
        <v>-0.41907405426154754</v>
      </c>
      <c r="AF177" s="24">
        <f ca="1">SQRT(Inputs!$B$38)*J177+SQRT(1-Inputs!$B$38)*_xlfn.NORM.S.INV(RAND())</f>
        <v>1.2182779309715084</v>
      </c>
      <c r="AG177" s="24">
        <f ca="1">SQRT(Inputs!$B$38)*K177+SQRT(1-Inputs!$B$38)*_xlfn.NORM.S.INV(RAND())</f>
        <v>1.0908746981545576</v>
      </c>
      <c r="AH177" s="24">
        <f ca="1">SQRT(Inputs!$B$38)*L177+SQRT(1-Inputs!$B$38)*_xlfn.NORM.S.INV(RAND())</f>
        <v>0.67764441214400284</v>
      </c>
      <c r="AI177" s="24">
        <f ca="1">SQRT(Inputs!$B$38)*M177+SQRT(1-Inputs!$B$38)*_xlfn.NORM.S.INV(RAND())</f>
        <v>1.1342362029133102</v>
      </c>
      <c r="AJ177" s="24">
        <f ca="1">SQRT(Inputs!$B$38)*C177+SQRT(1-Inputs!$B$38)*_xlfn.NORM.S.INV(RAND())</f>
        <v>0.29156049945639589</v>
      </c>
      <c r="AK177" s="24">
        <f ca="1">SQRT(Inputs!$B$38)*D177+SQRT(1-Inputs!$B$38)*_xlfn.NORM.S.INV(RAND())</f>
        <v>-1.0978073182083825E-3</v>
      </c>
      <c r="AL177" s="24">
        <f ca="1">SQRT(Inputs!$B$38)*E177+SQRT(1-Inputs!$B$38)*_xlfn.NORM.S.INV(RAND())</f>
        <v>0.20232630575256549</v>
      </c>
      <c r="AM177" s="24">
        <f ca="1">SQRT(Inputs!$B$38)*F177+SQRT(1-Inputs!$B$38)*_xlfn.NORM.S.INV(RAND())</f>
        <v>-1.8032137015456096</v>
      </c>
      <c r="AN177" s="24">
        <f ca="1">SQRT(Inputs!$B$38)*G177+SQRT(1-Inputs!$B$38)*_xlfn.NORM.S.INV(RAND())</f>
        <v>0.6137496870889747</v>
      </c>
      <c r="AO177" s="24">
        <f ca="1">SQRT(Inputs!$B$38)*H177+SQRT(1-Inputs!$B$38)*_xlfn.NORM.S.INV(RAND())</f>
        <v>1.7726814831054725</v>
      </c>
      <c r="AP177" s="24">
        <f ca="1">SQRT(Inputs!$B$38)*I177+SQRT(1-Inputs!$B$38)*_xlfn.NORM.S.INV(RAND())</f>
        <v>2.1965416388565862</v>
      </c>
      <c r="AQ177" s="24">
        <f ca="1">SQRT(Inputs!$B$38)*J177+SQRT(1-Inputs!$B$38)*_xlfn.NORM.S.INV(RAND())</f>
        <v>-0.87015254431807842</v>
      </c>
      <c r="AR177" s="24">
        <f ca="1">SQRT(Inputs!$B$38)*K177+SQRT(1-Inputs!$B$38)*_xlfn.NORM.S.INV(RAND())</f>
        <v>2.9351626948415532E-2</v>
      </c>
      <c r="AS177" s="24">
        <f ca="1">SQRT(Inputs!$B$38)*L177+SQRT(1-Inputs!$B$38)*_xlfn.NORM.S.INV(RAND())</f>
        <v>0.20193532222453373</v>
      </c>
      <c r="AT177" s="24">
        <f ca="1">SQRT(Inputs!$B$38)*M177+SQRT(1-Inputs!$B$38)*_xlfn.NORM.S.INV(RAND())</f>
        <v>0.55600410371086961</v>
      </c>
      <c r="AU177" s="15">
        <f ca="1">Inputs!$B$6*EXP($B$8-0.5*C$5^2+C$5*N177)</f>
        <v>5879.1372854491856</v>
      </c>
      <c r="AV177" s="15">
        <f t="shared" ca="1" si="73"/>
        <v>8148.3605291853319</v>
      </c>
      <c r="AW177" s="15">
        <f t="shared" ca="1" si="74"/>
        <v>11860.778775983716</v>
      </c>
      <c r="AX177" s="15">
        <f t="shared" ca="1" si="75"/>
        <v>10492.800937587739</v>
      </c>
      <c r="AY177" s="15">
        <f t="shared" ca="1" si="76"/>
        <v>12214.158021405789</v>
      </c>
      <c r="AZ177" s="15">
        <f t="shared" ca="1" si="77"/>
        <v>20418.847260157374</v>
      </c>
      <c r="BA177" s="15">
        <f t="shared" ca="1" si="78"/>
        <v>25237.239077770828</v>
      </c>
      <c r="BB177" s="15">
        <f t="shared" ca="1" si="79"/>
        <v>30385.07610857586</v>
      </c>
      <c r="BC177" s="15">
        <f t="shared" ca="1" si="80"/>
        <v>41180.666655463698</v>
      </c>
      <c r="BD177" s="15">
        <f t="shared" ca="1" si="81"/>
        <v>52179.809516119531</v>
      </c>
      <c r="BE177" s="15">
        <f t="shared" ca="1" si="82"/>
        <v>59397.172273818156</v>
      </c>
      <c r="BF177" s="15">
        <f ca="1">Inputs!$B$13*EXP($B$9-0.5*C$6^2+C$6*Y177)</f>
        <v>14306.270104727517</v>
      </c>
      <c r="BG177" s="15">
        <f t="shared" ca="1" si="83"/>
        <v>14245.536465414865</v>
      </c>
      <c r="BH177" s="15">
        <f t="shared" ca="1" si="84"/>
        <v>19435.123117194067</v>
      </c>
      <c r="BI177" s="15">
        <f t="shared" ca="1" si="85"/>
        <v>20560.405706543264</v>
      </c>
      <c r="BJ177" s="15">
        <f t="shared" ca="1" si="86"/>
        <v>27744.570165859051</v>
      </c>
      <c r="BK177" s="15">
        <f t="shared" ca="1" si="87"/>
        <v>41681.064577370751</v>
      </c>
      <c r="BL177" s="15">
        <f t="shared" ca="1" si="88"/>
        <v>48493.711141360269</v>
      </c>
      <c r="BM177" s="15">
        <f t="shared" ca="1" si="89"/>
        <v>69349.176334095362</v>
      </c>
      <c r="BN177" s="15">
        <f t="shared" ca="1" si="90"/>
        <v>97202.121640190482</v>
      </c>
      <c r="BO177" s="15">
        <f t="shared" ca="1" si="91"/>
        <v>129398.76779282854</v>
      </c>
      <c r="BP177" s="15">
        <f t="shared" ca="1" si="92"/>
        <v>181105.24950690658</v>
      </c>
      <c r="BQ177" s="15">
        <f ca="1">Inputs!$B$20*EXP($B$10-0.5*C$7^2+C$7*AJ177)</f>
        <v>4756.8461182243545</v>
      </c>
      <c r="BR177" s="15">
        <f t="shared" ca="1" si="93"/>
        <v>6452.177981148262</v>
      </c>
      <c r="BS177" s="15">
        <f t="shared" ca="1" si="94"/>
        <v>9364.1984643206197</v>
      </c>
      <c r="BT177" s="15">
        <f t="shared" ca="1" si="95"/>
        <v>8045.0226870801371</v>
      </c>
      <c r="BU177" s="15">
        <f t="shared" ca="1" si="96"/>
        <v>12934.496251130406</v>
      </c>
      <c r="BV177" s="15">
        <f t="shared" ca="1" si="97"/>
        <v>26829.734659038557</v>
      </c>
      <c r="BW177" s="15">
        <f t="shared" ca="1" si="98"/>
        <v>59597.849732996947</v>
      </c>
      <c r="BX177" s="15">
        <f t="shared" ca="1" si="99"/>
        <v>70013.741739602934</v>
      </c>
      <c r="BY177" s="15">
        <f t="shared" ca="1" si="100"/>
        <v>98653.597683036292</v>
      </c>
      <c r="BZ177" s="15">
        <f t="shared" ca="1" si="101"/>
        <v>143660.06604213908</v>
      </c>
      <c r="CA177" s="15">
        <f t="shared" ca="1" si="102"/>
        <v>222755.21760730806</v>
      </c>
      <c r="CB177" s="15">
        <f ca="1">(AU177*DCF!C$10-DCF!C$5*MAX(AU177*DCF!C$10,0)-MAX(AU177-Inputs!$B$6,0)/Inputs!$B$10)*DCF!C$6</f>
        <v>1036.5366583827999</v>
      </c>
      <c r="CC177" s="15">
        <f ca="1">(AV177*DCF!D$10-DCF!D$5*MAX(AV177*DCF!D$10,0)-MAX(AV177-AU177,0)/Inputs!$B$10)*DCF!D$6</f>
        <v>1432.8169774646074</v>
      </c>
      <c r="CD177" s="15">
        <f ca="1">(AW177*DCF!E$10-DCF!E$5*MAX(AW177*DCF!E$10,0)-MAX(AW177-AV177,0)/Inputs!$B$10)*DCF!E$6</f>
        <v>1902.2746850213855</v>
      </c>
      <c r="CE177" s="15">
        <f ca="1">(AX177*DCF!F$10-DCF!F$5*MAX(AX177*DCF!F$10,0)-MAX(AX177-AW177,0)/Inputs!$B$10)*DCF!F$6</f>
        <v>2290.5617224745101</v>
      </c>
      <c r="CF177" s="15">
        <f ca="1">(AY177*DCF!G$10-DCF!G$5*MAX(AY177*DCF!G$10,0)-MAX(AY177-AX177,0)/Inputs!$B$10)*DCF!G$6</f>
        <v>2185.728689140245</v>
      </c>
      <c r="CG177" s="15">
        <f ca="1">(AZ177*DCF!H$10-DCF!H$5*MAX(AZ177*DCF!H$10,0)-MAX(AZ177-AY177,0)/Inputs!$B$10)*DCF!H$6</f>
        <v>2507.4441787859223</v>
      </c>
      <c r="CH177" s="15">
        <f ca="1">(BA177*DCF!I$10-DCF!I$5*MAX(BA177*DCF!I$10,0)-MAX(BA177-AZ177,0)/Inputs!$B$10)*DCF!I$6</f>
        <v>3819.5378429431098</v>
      </c>
      <c r="CI177" s="15">
        <f ca="1">(BB177*DCF!J$10-DCF!J$5*MAX(BB177*DCF!J$10,0)-MAX(BB177-BA177,0)/Inputs!$B$10)*DCF!J$6</f>
        <v>4434.0796909903147</v>
      </c>
      <c r="CJ177" s="15">
        <f ca="1">(BC177*DCF!K$10-DCF!K$5*MAX(BC177*DCF!K$10,0)-MAX(BC177-BB177,0)/Inputs!$B$10)*DCF!K$6</f>
        <v>5118.2076287362015</v>
      </c>
      <c r="CK177" s="15">
        <f ca="1">(BD177*DCF!L$10-DCF!L$5*MAX(BD177*DCF!L$10,0)-MAX(BD177-BC177,0)/Inputs!$B$10)*DCF!L$6</f>
        <v>6447.3402610515504</v>
      </c>
      <c r="CL177" s="15">
        <f ca="1">(BE177*DCF!M$10-DCF!M$5*MAX(BE177*DCF!M$10,0)-MAX(BE177-BD177,0)/Inputs!$B$10)*DCF!M$6</f>
        <v>7519.5181553682487</v>
      </c>
      <c r="CM177" s="15">
        <f ca="1">(BF177*DCF!C$28-DCF!C$5*MAX(BF177*DCF!C$28,0)-MAX(BF177-Inputs!$B$13,0)/Inputs!$B$17)*DCF!C$6</f>
        <v>3691.9834845759933</v>
      </c>
      <c r="CN177" s="15">
        <f ca="1">(BG177*DCF!D$28-DCF!D$5*MAX(BG177*DCF!D$28,0)-MAX(BG177-BF177,0)/Inputs!$B$17)*DCF!D$6</f>
        <v>4195.6390454164375</v>
      </c>
      <c r="CO177" s="15">
        <f ca="1">(BH177*DCF!E$28-DCF!E$5*MAX(BH177*DCF!E$28,0)-MAX(BH177-BG177,0)/Inputs!$B$17)*DCF!E$6</f>
        <v>4481.5768416746614</v>
      </c>
      <c r="CP177" s="15">
        <f ca="1">(BI177*DCF!F$28-DCF!F$5*MAX(BI177*DCF!F$28,0)-MAX(BI177-BH177,0)/Inputs!$B$17)*DCF!F$6</f>
        <v>5376.7330886681266</v>
      </c>
      <c r="CQ177" s="15">
        <f ca="1">(BJ177*DCF!G$28-DCF!G$5*MAX(BJ177*DCF!G$28,0)-MAX(BJ177-BI177,0)/Inputs!$B$17)*DCF!G$6</f>
        <v>5990.233735801613</v>
      </c>
      <c r="CR177" s="15">
        <f ca="1">(BK177*DCF!H$28-DCF!H$5*MAX(BK177*DCF!H$28,0)-MAX(BK177-BJ177,0)/Inputs!$B$17)*DCF!H$6</f>
        <v>8142.8470018101434</v>
      </c>
      <c r="CS177" s="15">
        <f ca="1">(BL177*DCF!I$28-DCF!I$5*MAX(BL177*DCF!I$28,0)-MAX(BL177-BK177,0)/Inputs!$B$17)*DCF!I$6</f>
        <v>10425.619816251539</v>
      </c>
      <c r="CT177" s="15">
        <f ca="1">(BM177*DCF!J$28-DCF!J$5*MAX(BM177*DCF!J$28,0)-MAX(BM177-BL177,0)/Inputs!$B$17)*DCF!J$6</f>
        <v>12705.359123423785</v>
      </c>
      <c r="CU177" s="15">
        <f ca="1">(BN177*DCF!K$28-DCF!K$5*MAX(BN177*DCF!K$28,0)-MAX(BN177-BM177,0)/Inputs!$B$17)*DCF!K$6</f>
        <v>17115.843501919662</v>
      </c>
      <c r="CV177" s="15">
        <f ca="1">(BO177*DCF!L$28-DCF!L$5*MAX(BO177*DCF!L$28,0)-MAX(BO177-BN177,0)/Inputs!$B$17)*DCF!L$6</f>
        <v>22174.666038831245</v>
      </c>
      <c r="CW177" s="15">
        <f ca="1">(BP177*DCF!M$28-DCF!M$5*MAX(BP177*DCF!M$28,0)-MAX(BP177-BO177,0)/Inputs!$B$17)*DCF!M$6</f>
        <v>28670.277250794257</v>
      </c>
      <c r="CX177" s="15">
        <f ca="1">(BQ177*DCF!C$46-DCF!C$5*MAX(BQ177*DCF!C$46,0)-MAX(BQ177-Inputs!$B$20,0)/Inputs!$B$24)*DCF!C$6</f>
        <v>-1817.2144006173357</v>
      </c>
      <c r="CY177" s="15">
        <f ca="1">(BR177*DCF!D$46-DCF!D$5*MAX(BR177*DCF!D$46,0)-MAX(BR177-BQ177,0)/Inputs!$B$24)*DCF!D$6</f>
        <v>-1824.6203480239212</v>
      </c>
      <c r="CZ177" s="15">
        <f ca="1">(BS177*DCF!E$46-DCF!E$5*MAX(BS177*DCF!E$46,0)-MAX(BS177-BR177,0)/Inputs!$B$24)*DCF!E$6</f>
        <v>-2255.171080509313</v>
      </c>
      <c r="DA177" s="15">
        <f ca="1">(BT177*DCF!F$46-DCF!F$5*MAX(BT177*DCF!F$46,0)-MAX(BT177-BS177,0)/Inputs!$B$24)*DCF!F$6</f>
        <v>-585.88941658669364</v>
      </c>
      <c r="DB177" s="15">
        <f ca="1">(BU177*DCF!G$46-DCF!G$5*MAX(BU177*DCF!G$46,0)-MAX(BU177-BT177,0)/Inputs!$B$24)*DCF!G$6</f>
        <v>-2079.8132011883581</v>
      </c>
      <c r="DC177" s="15">
        <f ca="1">(BV177*DCF!H$46-DCF!H$5*MAX(BV177*DCF!H$46,0)-MAX(BV177-BU177,0)/Inputs!$B$24)*DCF!H$6</f>
        <v>-4317.8601977191993</v>
      </c>
      <c r="DD177" s="15">
        <f ca="1">(BW177*DCF!I$46-DCF!I$5*MAX(BW177*DCF!I$46,0)-MAX(BW177-BV177,0)/Inputs!$B$24)*DCF!I$6</f>
        <v>-8030.022747318998</v>
      </c>
      <c r="DE177" s="15">
        <f ca="1">(BX177*DCF!J$46-DCF!J$5*MAX(BX177*DCF!J$46,0)-MAX(BX177-BW177,0)/Inputs!$B$24)*DCF!J$6</f>
        <v>174.75840937227093</v>
      </c>
      <c r="DF177" s="15">
        <f ca="1">(BY177*DCF!K$46-DCF!K$5*MAX(BY177*DCF!K$46,0)-MAX(BY177-BX177,0)/Inputs!$B$24)*DCF!K$6</f>
        <v>-1380.5793804503189</v>
      </c>
      <c r="DG177" s="15">
        <f ca="1">(BZ177*DCF!L$46-DCF!L$5*MAX(BZ177*DCF!L$46,0)-MAX(BZ177-BY177,0)/Inputs!$B$24)*DCF!L$6</f>
        <v>-254.55689588012163</v>
      </c>
      <c r="DH177" s="15">
        <f ca="1">(CA177*DCF!M$46-DCF!M$5*MAX(CA177*DCF!M$46,0)-MAX(CA177-BZ177,0)/Inputs!$B$24)*DCF!M$6</f>
        <v>927.80291527664326</v>
      </c>
      <c r="DI177" s="15">
        <f ca="1">SUM(CB177:CL177)+BE177*DCF!M$10*(1+Inputs!$B$30)*(1-Inputs!$B$33)*(1-Inputs!$B$30/Inputs!$B$31)/(Inputs!$B$29-Inputs!$B$30)*DCF!M$6</f>
        <v>203997.16237468494</v>
      </c>
      <c r="DJ177" s="15">
        <f ca="1">SUM(CM177:CW177)+BP177*DCF!M$28*(1+Inputs!$B$30)*(1-Inputs!$B$33)*(1-Inputs!$B$30/Inputs!$B$31)/(Inputs!$B$29-Inputs!$B$30)*DCF!M$6</f>
        <v>794995.18459145701</v>
      </c>
      <c r="DK177" s="15">
        <f ca="1">SUM(CX177:DH177)+CA177*DCF!M$46*(1+Inputs!$B$30)*(1-Inputs!$B$33)*(1-Inputs!$B$30/Inputs!$B$31)/(Inputs!$B$29-Inputs!$B$30)*DCF!M$6</f>
        <v>322962.78711965744</v>
      </c>
      <c r="DM177" s="15">
        <f ca="1">DI177+DJ177+DK177+Inputs!$B$34+Inputs!$B$36-Inputs!$B$35</f>
        <v>1398806.1340857993</v>
      </c>
    </row>
    <row r="178" spans="1:117" x14ac:dyDescent="0.75">
      <c r="A178" s="11">
        <v>165</v>
      </c>
      <c r="C178" s="24">
        <f t="shared" ca="1" si="106"/>
        <v>-1.6995536120587069</v>
      </c>
      <c r="D178" s="24">
        <f t="shared" ca="1" si="106"/>
        <v>-2.3433095012967989E-2</v>
      </c>
      <c r="E178" s="24">
        <f t="shared" ca="1" si="106"/>
        <v>-1.3141300966636487</v>
      </c>
      <c r="F178" s="24">
        <f t="shared" ca="1" si="106"/>
        <v>-2.5762899108301176</v>
      </c>
      <c r="G178" s="24">
        <f t="shared" ca="1" si="106"/>
        <v>0.41737989416026677</v>
      </c>
      <c r="H178" s="24">
        <f t="shared" ca="1" si="106"/>
        <v>0.81915559925578463</v>
      </c>
      <c r="I178" s="24">
        <f t="shared" ca="1" si="106"/>
        <v>2.1543700695826988</v>
      </c>
      <c r="J178" s="24">
        <f t="shared" ca="1" si="106"/>
        <v>-5.1553502694105358E-2</v>
      </c>
      <c r="K178" s="24">
        <f t="shared" ca="1" si="106"/>
        <v>0.78159099225859041</v>
      </c>
      <c r="L178" s="24">
        <f t="shared" ca="1" si="106"/>
        <v>-0.56941440126932019</v>
      </c>
      <c r="M178" s="24">
        <f t="shared" ca="1" si="106"/>
        <v>0.69782839695232701</v>
      </c>
      <c r="N178" s="24">
        <f ca="1">SQRT(Inputs!$B$38)*C178+SQRT(1-Inputs!$B$38)*_xlfn.NORM.S.INV(RAND())</f>
        <v>-1.3454700501027765</v>
      </c>
      <c r="O178" s="24">
        <f ca="1">SQRT(Inputs!$B$38)*D178+SQRT(1-Inputs!$B$38)*_xlfn.NORM.S.INV(RAND())</f>
        <v>-0.20625361689858984</v>
      </c>
      <c r="P178" s="24">
        <f ca="1">SQRT(Inputs!$B$38)*E178+SQRT(1-Inputs!$B$38)*_xlfn.NORM.S.INV(RAND())</f>
        <v>0.18853661057475113</v>
      </c>
      <c r="Q178" s="24">
        <f ca="1">SQRT(Inputs!$B$38)*F178+SQRT(1-Inputs!$B$38)*_xlfn.NORM.S.INV(RAND())</f>
        <v>-0.49180668466256461</v>
      </c>
      <c r="R178" s="24">
        <f ca="1">SQRT(Inputs!$B$38)*G178+SQRT(1-Inputs!$B$38)*_xlfn.NORM.S.INV(RAND())</f>
        <v>0.77713841040012055</v>
      </c>
      <c r="S178" s="24">
        <f ca="1">SQRT(Inputs!$B$38)*H178+SQRT(1-Inputs!$B$38)*_xlfn.NORM.S.INV(RAND())</f>
        <v>4.0668969223074225E-2</v>
      </c>
      <c r="T178" s="24">
        <f ca="1">SQRT(Inputs!$B$38)*I178+SQRT(1-Inputs!$B$38)*_xlfn.NORM.S.INV(RAND())</f>
        <v>0.59026277725506882</v>
      </c>
      <c r="U178" s="24">
        <f ca="1">SQRT(Inputs!$B$38)*J178+SQRT(1-Inputs!$B$38)*_xlfn.NORM.S.INV(RAND())</f>
        <v>-0.83994272900510925</v>
      </c>
      <c r="V178" s="24">
        <f ca="1">SQRT(Inputs!$B$38)*K178+SQRT(1-Inputs!$B$38)*_xlfn.NORM.S.INV(RAND())</f>
        <v>0.73976405676663182</v>
      </c>
      <c r="W178" s="24">
        <f ca="1">SQRT(Inputs!$B$38)*L178+SQRT(1-Inputs!$B$38)*_xlfn.NORM.S.INV(RAND())</f>
        <v>-1.4475037438982423</v>
      </c>
      <c r="X178" s="24">
        <f ca="1">SQRT(Inputs!$B$38)*M178+SQRT(1-Inputs!$B$38)*_xlfn.NORM.S.INV(RAND())</f>
        <v>-1.1163192961402508</v>
      </c>
      <c r="Y178" s="24">
        <f ca="1">SQRT(Inputs!$B$38)*C178+SQRT(1-Inputs!$B$38)*_xlfn.NORM.S.INV(RAND())</f>
        <v>0.33519078236717503</v>
      </c>
      <c r="Z178" s="24">
        <f ca="1">SQRT(Inputs!$B$38)*D178+SQRT(1-Inputs!$B$38)*_xlfn.NORM.S.INV(RAND())</f>
        <v>0.24616011583957118</v>
      </c>
      <c r="AA178" s="24">
        <f ca="1">SQRT(Inputs!$B$38)*E178+SQRT(1-Inputs!$B$38)*_xlfn.NORM.S.INV(RAND())</f>
        <v>0.85754808078722666</v>
      </c>
      <c r="AB178" s="24">
        <f ca="1">SQRT(Inputs!$B$38)*F178+SQRT(1-Inputs!$B$38)*_xlfn.NORM.S.INV(RAND())</f>
        <v>0.61175206070711874</v>
      </c>
      <c r="AC178" s="24">
        <f ca="1">SQRT(Inputs!$B$38)*G178+SQRT(1-Inputs!$B$38)*_xlfn.NORM.S.INV(RAND())</f>
        <v>0.34889647514356581</v>
      </c>
      <c r="AD178" s="24">
        <f ca="1">SQRT(Inputs!$B$38)*H178+SQRT(1-Inputs!$B$38)*_xlfn.NORM.S.INV(RAND())</f>
        <v>0.66632436492078984</v>
      </c>
      <c r="AE178" s="24">
        <f ca="1">SQRT(Inputs!$B$38)*I178+SQRT(1-Inputs!$B$38)*_xlfn.NORM.S.INV(RAND())</f>
        <v>1.5916256079797002</v>
      </c>
      <c r="AF178" s="24">
        <f ca="1">SQRT(Inputs!$B$38)*J178+SQRT(1-Inputs!$B$38)*_xlfn.NORM.S.INV(RAND())</f>
        <v>-0.6586728449477004</v>
      </c>
      <c r="AG178" s="24">
        <f ca="1">SQRT(Inputs!$B$38)*K178+SQRT(1-Inputs!$B$38)*_xlfn.NORM.S.INV(RAND())</f>
        <v>-0.61361992167404911</v>
      </c>
      <c r="AH178" s="24">
        <f ca="1">SQRT(Inputs!$B$38)*L178+SQRT(1-Inputs!$B$38)*_xlfn.NORM.S.INV(RAND())</f>
        <v>-0.78856938141187272</v>
      </c>
      <c r="AI178" s="24">
        <f ca="1">SQRT(Inputs!$B$38)*M178+SQRT(1-Inputs!$B$38)*_xlfn.NORM.S.INV(RAND())</f>
        <v>0.7035803323800921</v>
      </c>
      <c r="AJ178" s="24">
        <f ca="1">SQRT(Inputs!$B$38)*C178+SQRT(1-Inputs!$B$38)*_xlfn.NORM.S.INV(RAND())</f>
        <v>-1.8120579562787289</v>
      </c>
      <c r="AK178" s="24">
        <f ca="1">SQRT(Inputs!$B$38)*D178+SQRT(1-Inputs!$B$38)*_xlfn.NORM.S.INV(RAND())</f>
        <v>2.8826587710655827E-3</v>
      </c>
      <c r="AL178" s="24">
        <f ca="1">SQRT(Inputs!$B$38)*E178+SQRT(1-Inputs!$B$38)*_xlfn.NORM.S.INV(RAND())</f>
        <v>-0.10587724875900628</v>
      </c>
      <c r="AM178" s="24">
        <f ca="1">SQRT(Inputs!$B$38)*F178+SQRT(1-Inputs!$B$38)*_xlfn.NORM.S.INV(RAND())</f>
        <v>-1.0447319038588974</v>
      </c>
      <c r="AN178" s="24">
        <f ca="1">SQRT(Inputs!$B$38)*G178+SQRT(1-Inputs!$B$38)*_xlfn.NORM.S.INV(RAND())</f>
        <v>0.35346257230364719</v>
      </c>
      <c r="AO178" s="24">
        <f ca="1">SQRT(Inputs!$B$38)*H178+SQRT(1-Inputs!$B$38)*_xlfn.NORM.S.INV(RAND())</f>
        <v>0.32712607953782585</v>
      </c>
      <c r="AP178" s="24">
        <f ca="1">SQRT(Inputs!$B$38)*I178+SQRT(1-Inputs!$B$38)*_xlfn.NORM.S.INV(RAND())</f>
        <v>2.704127360382941</v>
      </c>
      <c r="AQ178" s="24">
        <f ca="1">SQRT(Inputs!$B$38)*J178+SQRT(1-Inputs!$B$38)*_xlfn.NORM.S.INV(RAND())</f>
        <v>1.0343939578099481</v>
      </c>
      <c r="AR178" s="24">
        <f ca="1">SQRT(Inputs!$B$38)*K178+SQRT(1-Inputs!$B$38)*_xlfn.NORM.S.INV(RAND())</f>
        <v>1.0304010343898522</v>
      </c>
      <c r="AS178" s="24">
        <f ca="1">SQRT(Inputs!$B$38)*L178+SQRT(1-Inputs!$B$38)*_xlfn.NORM.S.INV(RAND())</f>
        <v>-0.12442176821565501</v>
      </c>
      <c r="AT178" s="24">
        <f ca="1">SQRT(Inputs!$B$38)*M178+SQRT(1-Inputs!$B$38)*_xlfn.NORM.S.INV(RAND())</f>
        <v>0.58006098286298391</v>
      </c>
      <c r="AU178" s="15">
        <f ca="1">Inputs!$B$6*EXP($B$8-0.5*C$5^2+C$5*N178)</f>
        <v>3991.0795669442896</v>
      </c>
      <c r="AV178" s="15">
        <f t="shared" ca="1" si="73"/>
        <v>4712.9722576989798</v>
      </c>
      <c r="AW178" s="15">
        <f t="shared" ca="1" si="74"/>
        <v>5894.6456500175718</v>
      </c>
      <c r="AX178" s="15">
        <f t="shared" ca="1" si="75"/>
        <v>6767.8912986146997</v>
      </c>
      <c r="AY178" s="15">
        <f t="shared" ca="1" si="76"/>
        <v>9056.8586581731543</v>
      </c>
      <c r="AZ178" s="15">
        <f t="shared" ca="1" si="77"/>
        <v>11126.500778757576</v>
      </c>
      <c r="BA178" s="15">
        <f t="shared" ca="1" si="78"/>
        <v>14483.66850287779</v>
      </c>
      <c r="BB178" s="15">
        <f t="shared" ca="1" si="79"/>
        <v>16301.240983425829</v>
      </c>
      <c r="BC178" s="15">
        <f t="shared" ca="1" si="80"/>
        <v>21442.687075614871</v>
      </c>
      <c r="BD178" s="15">
        <f t="shared" ca="1" si="81"/>
        <v>22942.964976556334</v>
      </c>
      <c r="BE178" s="15">
        <f t="shared" ca="1" si="82"/>
        <v>25395.726544186855</v>
      </c>
      <c r="BF178" s="15">
        <f ca="1">Inputs!$B$13*EXP($B$9-0.5*C$6^2+C$6*Y178)</f>
        <v>14781.327822426481</v>
      </c>
      <c r="BG178" s="15">
        <f t="shared" ca="1" si="83"/>
        <v>18832.708125464451</v>
      </c>
      <c r="BH178" s="15">
        <f t="shared" ca="1" si="84"/>
        <v>26527.029060466619</v>
      </c>
      <c r="BI178" s="15">
        <f t="shared" ca="1" si="85"/>
        <v>35679.33977192665</v>
      </c>
      <c r="BJ178" s="15">
        <f t="shared" ca="1" si="86"/>
        <v>45996.595189537933</v>
      </c>
      <c r="BK178" s="15">
        <f t="shared" ca="1" si="87"/>
        <v>61812.657015873774</v>
      </c>
      <c r="BL178" s="15">
        <f t="shared" ca="1" si="88"/>
        <v>93322.869078343138</v>
      </c>
      <c r="BM178" s="15">
        <f t="shared" ca="1" si="89"/>
        <v>105701.20382396561</v>
      </c>
      <c r="BN178" s="15">
        <f t="shared" ca="1" si="90"/>
        <v>120782.92921488441</v>
      </c>
      <c r="BO178" s="15">
        <f t="shared" ca="1" si="91"/>
        <v>135594.42314094541</v>
      </c>
      <c r="BP178" s="15">
        <f t="shared" ca="1" si="92"/>
        <v>180739.35907535409</v>
      </c>
      <c r="BQ178" s="15">
        <f ca="1">Inputs!$B$20*EXP($B$10-0.5*C$7^2+C$7*AJ178)</f>
        <v>2255.7168577925954</v>
      </c>
      <c r="BR178" s="15">
        <f t="shared" ca="1" si="93"/>
        <v>3063.5207081498015</v>
      </c>
      <c r="BS178" s="15">
        <f t="shared" ca="1" si="94"/>
        <v>4069.5151063400654</v>
      </c>
      <c r="BT178" s="15">
        <f t="shared" ca="1" si="95"/>
        <v>4265.9203129161351</v>
      </c>
      <c r="BU178" s="15">
        <f t="shared" ca="1" si="96"/>
        <v>6439.9486937513657</v>
      </c>
      <c r="BV178" s="15">
        <f t="shared" ca="1" si="97"/>
        <v>9645.1185443207232</v>
      </c>
      <c r="BW178" s="15">
        <f t="shared" ca="1" si="98"/>
        <v>23854.927271034401</v>
      </c>
      <c r="BX178" s="15">
        <f t="shared" ca="1" si="99"/>
        <v>41053.46043955128</v>
      </c>
      <c r="BY178" s="15">
        <f t="shared" ca="1" si="100"/>
        <v>70058.022934674678</v>
      </c>
      <c r="BZ178" s="15">
        <f t="shared" ca="1" si="101"/>
        <v>96078.299831762939</v>
      </c>
      <c r="CA178" s="15">
        <f t="shared" ca="1" si="102"/>
        <v>149614.50838428325</v>
      </c>
      <c r="CB178" s="15">
        <f ca="1">(AU178*DCF!C$10-DCF!C$5*MAX(AU178*DCF!C$10,0)-MAX(AU178-Inputs!$B$6,0)/Inputs!$B$10)*DCF!C$6</f>
        <v>1024.9456143613729</v>
      </c>
      <c r="CC178" s="15">
        <f ca="1">(AV178*DCF!D$10-DCF!D$5*MAX(AV178*DCF!D$10,0)-MAX(AV178-AU178,0)/Inputs!$B$10)*DCF!D$6</f>
        <v>972.74041910850326</v>
      </c>
      <c r="CD178" s="15">
        <f ca="1">(AW178*DCF!E$10-DCF!E$5*MAX(AW178*DCF!E$10,0)-MAX(AW178-AV178,0)/Inputs!$B$10)*DCF!E$6</f>
        <v>1094.8180627002853</v>
      </c>
      <c r="CE178" s="15">
        <f ca="1">(AX178*DCF!F$10-DCF!F$5*MAX(AX178*DCF!F$10,0)-MAX(AX178-AW178,0)/Inputs!$B$10)*DCF!F$6</f>
        <v>1295.7191154384445</v>
      </c>
      <c r="CF178" s="15">
        <f ca="1">(AY178*DCF!G$10-DCF!G$5*MAX(AY178*DCF!G$10,0)-MAX(AY178-AX178,0)/Inputs!$B$10)*DCF!G$6</f>
        <v>1426.0947026401136</v>
      </c>
      <c r="CG178" s="15">
        <f ca="1">(AZ178*DCF!H$10-DCF!H$5*MAX(AZ178*DCF!H$10,0)-MAX(AZ178-AY178,0)/Inputs!$B$10)*DCF!H$6</f>
        <v>1792.7160452830281</v>
      </c>
      <c r="CH178" s="15">
        <f ca="1">(BA178*DCF!I$10-DCF!I$5*MAX(BA178*DCF!I$10,0)-MAX(BA178-AZ178,0)/Inputs!$B$10)*DCF!I$6</f>
        <v>2094.9447383584738</v>
      </c>
      <c r="CI178" s="15">
        <f ca="1">(BB178*DCF!J$10-DCF!J$5*MAX(BB178*DCF!J$10,0)-MAX(BB178-BA178,0)/Inputs!$B$10)*DCF!J$6</f>
        <v>2521.9076186856128</v>
      </c>
      <c r="CJ178" s="15">
        <f ca="1">(BC178*DCF!K$10-DCF!K$5*MAX(BC178*DCF!K$10,0)-MAX(BC178-BB178,0)/Inputs!$B$10)*DCF!K$6</f>
        <v>2732.2040619216473</v>
      </c>
      <c r="CK178" s="15">
        <f ca="1">(BD178*DCF!L$10-DCF!L$5*MAX(BD178*DCF!L$10,0)-MAX(BD178-BC178,0)/Inputs!$B$10)*DCF!L$6</f>
        <v>3266.2251769295035</v>
      </c>
      <c r="CL178" s="15">
        <f ca="1">(BE178*DCF!M$10-DCF!M$5*MAX(BE178*DCF!M$10,0)-MAX(BE178-BD178,0)/Inputs!$B$10)*DCF!M$6</f>
        <v>3290.6569081107132</v>
      </c>
      <c r="CM178" s="15">
        <f ca="1">(BF178*DCF!C$28-DCF!C$5*MAX(BF178*DCF!C$28,0)-MAX(BF178-Inputs!$B$13,0)/Inputs!$B$17)*DCF!C$6</f>
        <v>3727.2548857526572</v>
      </c>
      <c r="CN178" s="15">
        <f ca="1">(BG178*DCF!D$28-DCF!D$5*MAX(BG178*DCF!D$28,0)-MAX(BG178-BF178,0)/Inputs!$B$17)*DCF!D$6</f>
        <v>4682.3217240601316</v>
      </c>
      <c r="CO178" s="15">
        <f ca="1">(BH178*DCF!E$28-DCF!E$5*MAX(BH178*DCF!E$28,0)-MAX(BH178-BG178,0)/Inputs!$B$17)*DCF!E$6</f>
        <v>5996.4822363303656</v>
      </c>
      <c r="CP178" s="15">
        <f ca="1">(BI178*DCF!F$28-DCF!F$5*MAX(BI178*DCF!F$28,0)-MAX(BI178-BH178,0)/Inputs!$B$17)*DCF!F$6</f>
        <v>8019.6780951683977</v>
      </c>
      <c r="CQ178" s="15">
        <f ca="1">(BJ178*DCF!G$28-DCF!G$5*MAX(BJ178*DCF!G$28,0)-MAX(BJ178-BI178,0)/Inputs!$B$17)*DCF!G$6</f>
        <v>10198.905157884063</v>
      </c>
      <c r="CR178" s="15">
        <f ca="1">(BK178*DCF!H$28-DCF!H$5*MAX(BK178*DCF!H$28,0)-MAX(BK178-BJ178,0)/Inputs!$B$17)*DCF!H$6</f>
        <v>12829.579889311279</v>
      </c>
      <c r="CS178" s="15">
        <f ca="1">(BL178*DCF!I$28-DCF!I$5*MAX(BL178*DCF!I$28,0)-MAX(BL178-BK178,0)/Inputs!$B$17)*DCF!I$6</f>
        <v>17422.474647752046</v>
      </c>
      <c r="CT178" s="15">
        <f ca="1">(BM178*DCF!J$28-DCF!J$5*MAX(BM178*DCF!J$28,0)-MAX(BM178-BL178,0)/Inputs!$B$17)*DCF!J$6</f>
        <v>21938.877317849918</v>
      </c>
      <c r="CU178" s="15">
        <f ca="1">(BN178*DCF!K$28-DCF!K$5*MAX(BN178*DCF!K$28,0)-MAX(BN178-BM178,0)/Inputs!$B$17)*DCF!K$6</f>
        <v>23660.019009865009</v>
      </c>
      <c r="CV178" s="15">
        <f ca="1">(BO178*DCF!L$28-DCF!L$5*MAX(BO178*DCF!L$28,0)-MAX(BO178-BN178,0)/Inputs!$B$17)*DCF!L$6</f>
        <v>25377.988290728641</v>
      </c>
      <c r="CW178" s="15">
        <f ca="1">(BP178*DCF!M$28-DCF!M$5*MAX(BP178*DCF!M$28,0)-MAX(BP178-BO178,0)/Inputs!$B$17)*DCF!M$6</f>
        <v>29287.300663123995</v>
      </c>
      <c r="CX178" s="15">
        <f ca="1">(BQ178*DCF!C$46-DCF!C$5*MAX(BQ178*DCF!C$46,0)-MAX(BQ178-Inputs!$B$20,0)/Inputs!$B$24)*DCF!C$6</f>
        <v>-520.95077547173105</v>
      </c>
      <c r="CY178" s="15">
        <f ca="1">(BR178*DCF!D$46-DCF!D$5*MAX(BR178*DCF!D$46,0)-MAX(BR178-BQ178,0)/Inputs!$B$24)*DCF!D$6</f>
        <v>-867.55474022140038</v>
      </c>
      <c r="CZ178" s="15">
        <f ca="1">(BS178*DCF!E$46-DCF!E$5*MAX(BS178*DCF!E$46,0)-MAX(BS178-BR178,0)/Inputs!$B$24)*DCF!E$6</f>
        <v>-877.76254406097507</v>
      </c>
      <c r="DA178" s="15">
        <f ca="1">(BT178*DCF!F$46-DCF!F$5*MAX(BT178*DCF!F$46,0)-MAX(BT178-BS178,0)/Inputs!$B$24)*DCF!F$6</f>
        <v>-382.18863294876695</v>
      </c>
      <c r="DB178" s="15">
        <f ca="1">(BU178*DCF!G$46-DCF!G$5*MAX(BU178*DCF!G$46,0)-MAX(BU178-BT178,0)/Inputs!$B$24)*DCF!G$6</f>
        <v>-947.92734402970439</v>
      </c>
      <c r="DC178" s="15">
        <f ca="1">(BV178*DCF!H$46-DCF!H$5*MAX(BV178*DCF!H$46,0)-MAX(BV178-BU178,0)/Inputs!$B$24)*DCF!H$6</f>
        <v>-995.98689266292877</v>
      </c>
      <c r="DD178" s="15">
        <f ca="1">(BW178*DCF!I$46-DCF!I$5*MAX(BW178*DCF!I$46,0)-MAX(BW178-BV178,0)/Inputs!$B$24)*DCF!I$6</f>
        <v>-3528.1475804258394</v>
      </c>
      <c r="DE178" s="15">
        <f ca="1">(BX178*DCF!J$46-DCF!J$5*MAX(BX178*DCF!J$46,0)-MAX(BX178-BW178,0)/Inputs!$B$24)*DCF!J$6</f>
        <v>-2838.6909063698481</v>
      </c>
      <c r="DF178" s="15">
        <f ca="1">(BY178*DCF!K$46-DCF!K$5*MAX(BY178*DCF!K$46,0)-MAX(BY178-BX178,0)/Inputs!$B$24)*DCF!K$6</f>
        <v>-3103.3973232923868</v>
      </c>
      <c r="DG178" s="15">
        <f ca="1">(BZ178*DCF!L$46-DCF!L$5*MAX(BZ178*DCF!L$46,0)-MAX(BZ178-BY178,0)/Inputs!$B$24)*DCF!L$6</f>
        <v>752.97376969369748</v>
      </c>
      <c r="DH178" s="15">
        <f ca="1">(CA178*DCF!M$46-DCF!M$5*MAX(CA178*DCF!M$46,0)-MAX(CA178-BZ178,0)/Inputs!$B$24)*DCF!M$6</f>
        <v>537.11389435586477</v>
      </c>
      <c r="DI178" s="15">
        <f ca="1">SUM(CB178:CL178)+BE178*DCF!M$10*(1+Inputs!$B$30)*(1-Inputs!$B$33)*(1-Inputs!$B$30/Inputs!$B$31)/(Inputs!$B$29-Inputs!$B$30)*DCF!M$6</f>
        <v>92189.615259727143</v>
      </c>
      <c r="DJ178" s="15">
        <f ca="1">SUM(CM178:CW178)+BP178*DCF!M$28*(1+Inputs!$B$30)*(1-Inputs!$B$33)*(1-Inputs!$B$30/Inputs!$B$31)/(Inputs!$B$29-Inputs!$B$30)*DCF!M$6</f>
        <v>833807.58370090195</v>
      </c>
      <c r="DK178" s="15">
        <f ca="1">SUM(CX178:DH178)+CA178*DCF!M$46*(1+Inputs!$B$30)*(1-Inputs!$B$33)*(1-Inputs!$B$30/Inputs!$B$31)/(Inputs!$B$29-Inputs!$B$30)*DCF!M$6</f>
        <v>218549.23385818559</v>
      </c>
      <c r="DM178" s="15">
        <f ca="1">DI178+DJ178+DK178+Inputs!$B$34+Inputs!$B$36-Inputs!$B$35</f>
        <v>1221397.4328188146</v>
      </c>
    </row>
    <row r="179" spans="1:117" x14ac:dyDescent="0.75">
      <c r="A179" s="11">
        <v>166</v>
      </c>
      <c r="C179" s="24">
        <f t="shared" ca="1" si="106"/>
        <v>-0.35278924003617679</v>
      </c>
      <c r="D179" s="24">
        <f t="shared" ca="1" si="106"/>
        <v>1.9481273375730335</v>
      </c>
      <c r="E179" s="24">
        <f t="shared" ca="1" si="106"/>
        <v>-1.8608849581677389</v>
      </c>
      <c r="F179" s="24">
        <f t="shared" ca="1" si="106"/>
        <v>0.81309377157321439</v>
      </c>
      <c r="G179" s="24">
        <f t="shared" ca="1" si="106"/>
        <v>-0.55281593056036904</v>
      </c>
      <c r="H179" s="24">
        <f t="shared" ca="1" si="106"/>
        <v>0.53633986571426828</v>
      </c>
      <c r="I179" s="24">
        <f t="shared" ca="1" si="106"/>
        <v>-1.1117185549183164</v>
      </c>
      <c r="J179" s="24">
        <f t="shared" ca="1" si="106"/>
        <v>9.1096683011876817E-2</v>
      </c>
      <c r="K179" s="24">
        <f t="shared" ca="1" si="106"/>
        <v>0.79823195735927732</v>
      </c>
      <c r="L179" s="24">
        <f t="shared" ca="1" si="106"/>
        <v>-0.59906720637237976</v>
      </c>
      <c r="M179" s="24">
        <f t="shared" ca="1" si="106"/>
        <v>-5.9410382988301369E-3</v>
      </c>
      <c r="N179" s="24">
        <f ca="1">SQRT(Inputs!$B$38)*C179+SQRT(1-Inputs!$B$38)*_xlfn.NORM.S.INV(RAND())</f>
        <v>-0.44909035565943201</v>
      </c>
      <c r="O179" s="24">
        <f ca="1">SQRT(Inputs!$B$38)*D179+SQRT(1-Inputs!$B$38)*_xlfn.NORM.S.INV(RAND())</f>
        <v>0.42406045920637037</v>
      </c>
      <c r="P179" s="24">
        <f ca="1">SQRT(Inputs!$B$38)*E179+SQRT(1-Inputs!$B$38)*_xlfn.NORM.S.INV(RAND())</f>
        <v>-2.0515784508147372</v>
      </c>
      <c r="Q179" s="24">
        <f ca="1">SQRT(Inputs!$B$38)*F179+SQRT(1-Inputs!$B$38)*_xlfn.NORM.S.INV(RAND())</f>
        <v>1.3227723344097637</v>
      </c>
      <c r="R179" s="24">
        <f ca="1">SQRT(Inputs!$B$38)*G179+SQRT(1-Inputs!$B$38)*_xlfn.NORM.S.INV(RAND())</f>
        <v>-0.30618687062073913</v>
      </c>
      <c r="S179" s="24">
        <f ca="1">SQRT(Inputs!$B$38)*H179+SQRT(1-Inputs!$B$38)*_xlfn.NORM.S.INV(RAND())</f>
        <v>-0.36843532925431244</v>
      </c>
      <c r="T179" s="24">
        <f ca="1">SQRT(Inputs!$B$38)*I179+SQRT(1-Inputs!$B$38)*_xlfn.NORM.S.INV(RAND())</f>
        <v>-0.51685565150874047</v>
      </c>
      <c r="U179" s="24">
        <f ca="1">SQRT(Inputs!$B$38)*J179+SQRT(1-Inputs!$B$38)*_xlfn.NORM.S.INV(RAND())</f>
        <v>-0.11376244545916686</v>
      </c>
      <c r="V179" s="24">
        <f ca="1">SQRT(Inputs!$B$38)*K179+SQRT(1-Inputs!$B$38)*_xlfn.NORM.S.INV(RAND())</f>
        <v>-0.37192517296160083</v>
      </c>
      <c r="W179" s="24">
        <f ca="1">SQRT(Inputs!$B$38)*L179+SQRT(1-Inputs!$B$38)*_xlfn.NORM.S.INV(RAND())</f>
        <v>-0.47338102743591948</v>
      </c>
      <c r="X179" s="24">
        <f ca="1">SQRT(Inputs!$B$38)*M179+SQRT(1-Inputs!$B$38)*_xlfn.NORM.S.INV(RAND())</f>
        <v>1.3508628729881089</v>
      </c>
      <c r="Y179" s="24">
        <f ca="1">SQRT(Inputs!$B$38)*C179+SQRT(1-Inputs!$B$38)*_xlfn.NORM.S.INV(RAND())</f>
        <v>0.16323563995988202</v>
      </c>
      <c r="Z179" s="24">
        <f ca="1">SQRT(Inputs!$B$38)*D179+SQRT(1-Inputs!$B$38)*_xlfn.NORM.S.INV(RAND())</f>
        <v>0.63965899461566988</v>
      </c>
      <c r="AA179" s="24">
        <f ca="1">SQRT(Inputs!$B$38)*E179+SQRT(1-Inputs!$B$38)*_xlfn.NORM.S.INV(RAND())</f>
        <v>-3.2810382637134872E-2</v>
      </c>
      <c r="AB179" s="24">
        <f ca="1">SQRT(Inputs!$B$38)*F179+SQRT(1-Inputs!$B$38)*_xlfn.NORM.S.INV(RAND())</f>
        <v>1.7324859072835506</v>
      </c>
      <c r="AC179" s="24">
        <f ca="1">SQRT(Inputs!$B$38)*G179+SQRT(1-Inputs!$B$38)*_xlfn.NORM.S.INV(RAND())</f>
        <v>-0.78916096733181362</v>
      </c>
      <c r="AD179" s="24">
        <f ca="1">SQRT(Inputs!$B$38)*H179+SQRT(1-Inputs!$B$38)*_xlfn.NORM.S.INV(RAND())</f>
        <v>-0.27321207227869426</v>
      </c>
      <c r="AE179" s="24">
        <f ca="1">SQRT(Inputs!$B$38)*I179+SQRT(1-Inputs!$B$38)*_xlfn.NORM.S.INV(RAND())</f>
        <v>-2.0161447959099328</v>
      </c>
      <c r="AF179" s="24">
        <f ca="1">SQRT(Inputs!$B$38)*J179+SQRT(1-Inputs!$B$38)*_xlfn.NORM.S.INV(RAND())</f>
        <v>0.38872489959682371</v>
      </c>
      <c r="AG179" s="24">
        <f ca="1">SQRT(Inputs!$B$38)*K179+SQRT(1-Inputs!$B$38)*_xlfn.NORM.S.INV(RAND())</f>
        <v>0.63230708983594919</v>
      </c>
      <c r="AH179" s="24">
        <f ca="1">SQRT(Inputs!$B$38)*L179+SQRT(1-Inputs!$B$38)*_xlfn.NORM.S.INV(RAND())</f>
        <v>-0.3175247096977607</v>
      </c>
      <c r="AI179" s="24">
        <f ca="1">SQRT(Inputs!$B$38)*M179+SQRT(1-Inputs!$B$38)*_xlfn.NORM.S.INV(RAND())</f>
        <v>1.251232731702574</v>
      </c>
      <c r="AJ179" s="24">
        <f ca="1">SQRT(Inputs!$B$38)*C179+SQRT(1-Inputs!$B$38)*_xlfn.NORM.S.INV(RAND())</f>
        <v>0.89791498315186591</v>
      </c>
      <c r="AK179" s="24">
        <f ca="1">SQRT(Inputs!$B$38)*D179+SQRT(1-Inputs!$B$38)*_xlfn.NORM.S.INV(RAND())</f>
        <v>0.73742136921145041</v>
      </c>
      <c r="AL179" s="24">
        <f ca="1">SQRT(Inputs!$B$38)*E179+SQRT(1-Inputs!$B$38)*_xlfn.NORM.S.INV(RAND())</f>
        <v>0.52236747429713137</v>
      </c>
      <c r="AM179" s="24">
        <f ca="1">SQRT(Inputs!$B$38)*F179+SQRT(1-Inputs!$B$38)*_xlfn.NORM.S.INV(RAND())</f>
        <v>-0.59823572503547939</v>
      </c>
      <c r="AN179" s="24">
        <f ca="1">SQRT(Inputs!$B$38)*G179+SQRT(1-Inputs!$B$38)*_xlfn.NORM.S.INV(RAND())</f>
        <v>0.19069342476701934</v>
      </c>
      <c r="AO179" s="24">
        <f ca="1">SQRT(Inputs!$B$38)*H179+SQRT(1-Inputs!$B$38)*_xlfn.NORM.S.INV(RAND())</f>
        <v>1.2652887924229175</v>
      </c>
      <c r="AP179" s="24">
        <f ca="1">SQRT(Inputs!$B$38)*I179+SQRT(1-Inputs!$B$38)*_xlfn.NORM.S.INV(RAND())</f>
        <v>-1.1815862242184481</v>
      </c>
      <c r="AQ179" s="24">
        <f ca="1">SQRT(Inputs!$B$38)*J179+SQRT(1-Inputs!$B$38)*_xlfn.NORM.S.INV(RAND())</f>
        <v>5.808896870763236E-2</v>
      </c>
      <c r="AR179" s="24">
        <f ca="1">SQRT(Inputs!$B$38)*K179+SQRT(1-Inputs!$B$38)*_xlfn.NORM.S.INV(RAND())</f>
        <v>-0.41913183689723171</v>
      </c>
      <c r="AS179" s="24">
        <f ca="1">SQRT(Inputs!$B$38)*L179+SQRT(1-Inputs!$B$38)*_xlfn.NORM.S.INV(RAND())</f>
        <v>-1.1198858595838799</v>
      </c>
      <c r="AT179" s="24">
        <f ca="1">SQRT(Inputs!$B$38)*M179+SQRT(1-Inputs!$B$38)*_xlfn.NORM.S.INV(RAND())</f>
        <v>-0.4489340677681713</v>
      </c>
      <c r="AU179" s="15">
        <f ca="1">Inputs!$B$6*EXP($B$8-0.5*C$5^2+C$5*N179)</f>
        <v>4614.3061051868817</v>
      </c>
      <c r="AV179" s="15">
        <f t="shared" ca="1" si="73"/>
        <v>5978.0524730172338</v>
      </c>
      <c r="AW179" s="15">
        <f t="shared" ca="1" si="74"/>
        <v>5527.1437198690128</v>
      </c>
      <c r="AX179" s="15">
        <f t="shared" ca="1" si="75"/>
        <v>7960.6999351305394</v>
      </c>
      <c r="AY179" s="15">
        <f t="shared" ca="1" si="76"/>
        <v>9387.0433133048318</v>
      </c>
      <c r="AZ179" s="15">
        <f t="shared" ca="1" si="77"/>
        <v>11024.140134145598</v>
      </c>
      <c r="BA179" s="15">
        <f t="shared" ca="1" si="78"/>
        <v>12780.348674446373</v>
      </c>
      <c r="BB179" s="15">
        <f t="shared" ca="1" si="79"/>
        <v>15469.711501358086</v>
      </c>
      <c r="BC179" s="15">
        <f t="shared" ca="1" si="80"/>
        <v>18278.311576790711</v>
      </c>
      <c r="BD179" s="15">
        <f t="shared" ca="1" si="81"/>
        <v>21422.805370450718</v>
      </c>
      <c r="BE179" s="15">
        <f t="shared" ca="1" si="82"/>
        <v>29687.833586852474</v>
      </c>
      <c r="BF179" s="15">
        <f ca="1">Inputs!$B$13*EXP($B$9-0.5*C$6^2+C$6*Y179)</f>
        <v>14285.928628155989</v>
      </c>
      <c r="BG179" s="15">
        <f t="shared" ca="1" si="83"/>
        <v>19540.861847768392</v>
      </c>
      <c r="BH179" s="15">
        <f t="shared" ca="1" si="84"/>
        <v>23745.766016891874</v>
      </c>
      <c r="BI179" s="15">
        <f t="shared" ca="1" si="85"/>
        <v>37951.712702945617</v>
      </c>
      <c r="BJ179" s="15">
        <f t="shared" ca="1" si="86"/>
        <v>41523.698378335066</v>
      </c>
      <c r="BK179" s="15">
        <f t="shared" ca="1" si="87"/>
        <v>49101.69162362277</v>
      </c>
      <c r="BL179" s="15">
        <f t="shared" ca="1" si="88"/>
        <v>46447.082818682618</v>
      </c>
      <c r="BM179" s="15">
        <f t="shared" ca="1" si="89"/>
        <v>59918.208509108452</v>
      </c>
      <c r="BN179" s="15">
        <f t="shared" ca="1" si="90"/>
        <v>79492.753219878723</v>
      </c>
      <c r="BO179" s="15">
        <f t="shared" ca="1" si="91"/>
        <v>94263.447218609916</v>
      </c>
      <c r="BP179" s="15">
        <f t="shared" ca="1" si="92"/>
        <v>133690.61229936776</v>
      </c>
      <c r="BQ179" s="15">
        <f ca="1">Inputs!$B$20*EXP($B$10-0.5*C$7^2+C$7*AJ179)</f>
        <v>5898.2064121630028</v>
      </c>
      <c r="BR179" s="15">
        <f t="shared" ca="1" si="93"/>
        <v>10115.006489673287</v>
      </c>
      <c r="BS179" s="15">
        <f t="shared" ca="1" si="94"/>
        <v>16093.458181954116</v>
      </c>
      <c r="BT179" s="15">
        <f t="shared" ca="1" si="95"/>
        <v>18966.557466093062</v>
      </c>
      <c r="BU179" s="15">
        <f t="shared" ca="1" si="96"/>
        <v>27526.652029334131</v>
      </c>
      <c r="BV179" s="15">
        <f t="shared" ca="1" si="97"/>
        <v>50930.031809533968</v>
      </c>
      <c r="BW179" s="15">
        <f t="shared" ca="1" si="98"/>
        <v>55344.832133272037</v>
      </c>
      <c r="BX179" s="15">
        <f t="shared" ca="1" si="99"/>
        <v>78315.358662207567</v>
      </c>
      <c r="BY179" s="15">
        <f t="shared" ca="1" si="100"/>
        <v>101277.16120340605</v>
      </c>
      <c r="BZ179" s="15">
        <f t="shared" ca="1" si="101"/>
        <v>115665.29656192915</v>
      </c>
      <c r="CA179" s="15">
        <f t="shared" ca="1" si="102"/>
        <v>150016.60270656864</v>
      </c>
      <c r="CB179" s="15">
        <f ca="1">(AU179*DCF!C$10-DCF!C$5*MAX(AU179*DCF!C$10,0)-MAX(AU179-Inputs!$B$6,0)/Inputs!$B$10)*DCF!C$6</f>
        <v>1045.5551301426206</v>
      </c>
      <c r="CC179" s="15">
        <f ca="1">(AV179*DCF!D$10-DCF!D$5*MAX(AV179*DCF!D$10,0)-MAX(AV179-AU179,0)/Inputs!$B$10)*DCF!D$6</f>
        <v>1124.5959303043785</v>
      </c>
      <c r="CD179" s="15">
        <f ca="1">(AW179*DCF!E$10-DCF!E$5*MAX(AW179*DCF!E$10,0)-MAX(AW179-AV179,0)/Inputs!$B$10)*DCF!E$6</f>
        <v>1276.1295001947956</v>
      </c>
      <c r="CE179" s="15">
        <f ca="1">(AX179*DCF!F$10-DCF!F$5*MAX(AX179*DCF!F$10,0)-MAX(AX179-AW179,0)/Inputs!$B$10)*DCF!F$6</f>
        <v>1231.4453955437682</v>
      </c>
      <c r="CF179" s="15">
        <f ca="1">(AY179*DCF!G$10-DCF!G$5*MAX(AY179*DCF!G$10,0)-MAX(AY179-AX179,0)/Inputs!$B$10)*DCF!G$6</f>
        <v>1659.9371355083385</v>
      </c>
      <c r="CG179" s="15">
        <f ca="1">(AZ179*DCF!H$10-DCF!H$5*MAX(AZ179*DCF!H$10,0)-MAX(AZ179-AY179,0)/Inputs!$B$10)*DCF!H$6</f>
        <v>1849.6488250794955</v>
      </c>
      <c r="CH179" s="15">
        <f ca="1">(BA179*DCF!I$10-DCF!I$5*MAX(BA179*DCF!I$10,0)-MAX(BA179-AZ179,0)/Inputs!$B$10)*DCF!I$6</f>
        <v>2046.4237416852693</v>
      </c>
      <c r="CI179" s="15">
        <f ca="1">(BB179*DCF!J$10-DCF!J$5*MAX(BB179*DCF!J$10,0)-MAX(BB179-BA179,0)/Inputs!$B$10)*DCF!J$6</f>
        <v>2247.109769105029</v>
      </c>
      <c r="CJ179" s="15">
        <f ca="1">(BC179*DCF!K$10-DCF!K$5*MAX(BC179*DCF!K$10,0)-MAX(BC179-BB179,0)/Inputs!$B$10)*DCF!K$6</f>
        <v>2549.3533566791534</v>
      </c>
      <c r="CK179" s="15">
        <f ca="1">(BD179*DCF!L$10-DCF!L$5*MAX(BD179*DCF!L$10,0)-MAX(BD179-BC179,0)/Inputs!$B$10)*DCF!L$6</f>
        <v>2824.3324639178868</v>
      </c>
      <c r="CL179" s="15">
        <f ca="1">(BE179*DCF!M$10-DCF!M$5*MAX(BE179*DCF!M$10,0)-MAX(BE179-BD179,0)/Inputs!$B$10)*DCF!M$6</f>
        <v>3201.9913714180339</v>
      </c>
      <c r="CM179" s="15">
        <f ca="1">(BF179*DCF!C$28-DCF!C$5*MAX(BF179*DCF!C$28,0)-MAX(BF179-Inputs!$B$13,0)/Inputs!$B$17)*DCF!C$6</f>
        <v>3690.4731999222558</v>
      </c>
      <c r="CN179" s="15">
        <f ca="1">(BG179*DCF!D$28-DCF!D$5*MAX(BG179*DCF!D$28,0)-MAX(BG179-BF179,0)/Inputs!$B$17)*DCF!D$6</f>
        <v>4634.1163084487844</v>
      </c>
      <c r="CO179" s="15">
        <f ca="1">(BH179*DCF!E$28-DCF!E$5*MAX(BH179*DCF!E$28,0)-MAX(BH179-BG179,0)/Inputs!$B$17)*DCF!E$6</f>
        <v>5896.4950314795233</v>
      </c>
      <c r="CP179" s="15">
        <f ca="1">(BI179*DCF!F$28-DCF!F$5*MAX(BI179*DCF!F$28,0)-MAX(BI179-BH179,0)/Inputs!$B$17)*DCF!F$6</f>
        <v>7716.4731816924232</v>
      </c>
      <c r="CQ179" s="15">
        <f ca="1">(BJ179*DCF!G$28-DCF!G$5*MAX(BJ179*DCF!G$28,0)-MAX(BJ179-BI179,0)/Inputs!$B$17)*DCF!G$6</f>
        <v>10172.865879960158</v>
      </c>
      <c r="CR179" s="15">
        <f ca="1">(BK179*DCF!H$28-DCF!H$5*MAX(BK179*DCF!H$28,0)-MAX(BK179-BJ179,0)/Inputs!$B$17)*DCF!H$6</f>
        <v>10965.982579219983</v>
      </c>
      <c r="CS179" s="15">
        <f ca="1">(BL179*DCF!I$28-DCF!I$5*MAX(BL179*DCF!I$28,0)-MAX(BL179-BK179,0)/Inputs!$B$17)*DCF!I$6</f>
        <v>10922.172589153804</v>
      </c>
      <c r="CT179" s="15">
        <f ca="1">(BM179*DCF!J$28-DCF!J$5*MAX(BM179*DCF!J$28,0)-MAX(BM179-BL179,0)/Inputs!$B$17)*DCF!J$6</f>
        <v>11580.57346974909</v>
      </c>
      <c r="CU179" s="15">
        <f ca="1">(BN179*DCF!K$28-DCF!K$5*MAX(BN179*DCF!K$28,0)-MAX(BN179-BM179,0)/Inputs!$B$17)*DCF!K$6</f>
        <v>14389.915629650142</v>
      </c>
      <c r="CV179" s="15">
        <f ca="1">(BO179*DCF!L$28-DCF!L$5*MAX(BO179*DCF!L$28,0)-MAX(BO179-BN179,0)/Inputs!$B$17)*DCF!L$6</f>
        <v>17136.207642075406</v>
      </c>
      <c r="CW179" s="15">
        <f ca="1">(BP179*DCF!M$28-DCF!M$5*MAX(BP179*DCF!M$28,0)-MAX(BP179-BO179,0)/Inputs!$B$17)*DCF!M$6</f>
        <v>21032.719448290598</v>
      </c>
      <c r="CX179" s="15">
        <f ca="1">(BQ179*DCF!C$46-DCF!C$5*MAX(BQ179*DCF!C$46,0)-MAX(BQ179-Inputs!$B$20,0)/Inputs!$B$24)*DCF!C$6</f>
        <v>-2607.9952047318725</v>
      </c>
      <c r="CY179" s="15">
        <f ca="1">(BR179*DCF!D$46-DCF!D$5*MAX(BR179*DCF!D$46,0)-MAX(BR179-BQ179,0)/Inputs!$B$24)*DCF!D$6</f>
        <v>-3525.6693132416726</v>
      </c>
      <c r="CZ179" s="15">
        <f ca="1">(BS179*DCF!E$46-DCF!E$5*MAX(BS179*DCF!E$46,0)-MAX(BS179-BR179,0)/Inputs!$B$24)*DCF!E$6</f>
        <v>-4259.6205237542808</v>
      </c>
      <c r="DA179" s="15">
        <f ca="1">(BT179*DCF!F$46-DCF!F$5*MAX(BT179*DCF!F$46,0)-MAX(BT179-BS179,0)/Inputs!$B$24)*DCF!F$6</f>
        <v>-2427.4509053565089</v>
      </c>
      <c r="DB179" s="15">
        <f ca="1">(BU179*DCF!G$46-DCF!G$5*MAX(BU179*DCF!G$46,0)-MAX(BU179-BT179,0)/Inputs!$B$24)*DCF!G$6</f>
        <v>-3805.3888724996673</v>
      </c>
      <c r="DC179" s="15">
        <f ca="1">(BV179*DCF!H$46-DCF!H$5*MAX(BV179*DCF!H$46,0)-MAX(BV179-BU179,0)/Inputs!$B$24)*DCF!H$6</f>
        <v>-7272.4568718100927</v>
      </c>
      <c r="DD179" s="15">
        <f ca="1">(BW179*DCF!I$46-DCF!I$5*MAX(BW179*DCF!I$46,0)-MAX(BW179-BV179,0)/Inputs!$B$24)*DCF!I$6</f>
        <v>10.891964240013174</v>
      </c>
      <c r="DE179" s="15">
        <f ca="1">(BX179*DCF!J$46-DCF!J$5*MAX(BX179*DCF!J$46,0)-MAX(BX179-BW179,0)/Inputs!$B$24)*DCF!J$6</f>
        <v>-2806.295685838335</v>
      </c>
      <c r="DF179" s="15">
        <f ca="1">(BY179*DCF!K$46-DCF!K$5*MAX(BY179*DCF!K$46,0)-MAX(BY179-BX179,0)/Inputs!$B$24)*DCF!K$6</f>
        <v>160.25913433015631</v>
      </c>
      <c r="DG179" s="15">
        <f ca="1">(BZ179*DCF!L$46-DCF!L$5*MAX(BZ179*DCF!L$46,0)-MAX(BZ179-BY179,0)/Inputs!$B$24)*DCF!L$6</f>
        <v>4739.3248301666863</v>
      </c>
      <c r="DH179" s="15">
        <f ca="1">(CA179*DCF!M$46-DCF!M$5*MAX(CA179*DCF!M$46,0)-MAX(CA179-BZ179,0)/Inputs!$B$24)*DCF!M$6</f>
        <v>4579.3592784528391</v>
      </c>
      <c r="DI179" s="15">
        <f ca="1">SUM(CB179:CL179)+BE179*DCF!M$10*(1+Inputs!$B$30)*(1-Inputs!$B$33)*(1-Inputs!$B$30/Inputs!$B$31)/(Inputs!$B$29-Inputs!$B$30)*DCF!M$6</f>
        <v>103678.15607274648</v>
      </c>
      <c r="DJ179" s="15">
        <f ca="1">SUM(CM179:CW179)+BP179*DCF!M$28*(1+Inputs!$B$30)*(1-Inputs!$B$33)*(1-Inputs!$B$30/Inputs!$B$31)/(Inputs!$B$29-Inputs!$B$30)*DCF!M$6</f>
        <v>614221.65083226759</v>
      </c>
      <c r="DK179" s="15">
        <f ca="1">SUM(CX179:DH179)+CA179*DCF!M$46*(1+Inputs!$B$30)*(1-Inputs!$B$33)*(1-Inputs!$B$30/Inputs!$B$31)/(Inputs!$B$29-Inputs!$B$30)*DCF!M$6</f>
        <v>214728.39621694753</v>
      </c>
      <c r="DM179" s="15">
        <f ca="1">DI179+DJ179+DK179+Inputs!$B$34+Inputs!$B$36-Inputs!$B$35</f>
        <v>1009479.2031219616</v>
      </c>
    </row>
    <row r="180" spans="1:117" x14ac:dyDescent="0.75">
      <c r="A180" s="11">
        <v>167</v>
      </c>
      <c r="C180" s="24">
        <f t="shared" ca="1" si="106"/>
        <v>0.4841858311353186</v>
      </c>
      <c r="D180" s="24">
        <f t="shared" ca="1" si="106"/>
        <v>0.11417501729533548</v>
      </c>
      <c r="E180" s="24">
        <f t="shared" ca="1" si="106"/>
        <v>-1.1897211178369986</v>
      </c>
      <c r="F180" s="24">
        <f t="shared" ca="1" si="106"/>
        <v>5.7152205470250655E-2</v>
      </c>
      <c r="G180" s="24">
        <f t="shared" ca="1" si="106"/>
        <v>-0.55691839225382034</v>
      </c>
      <c r="H180" s="24">
        <f t="shared" ca="1" si="106"/>
        <v>1.4507525292053371</v>
      </c>
      <c r="I180" s="24">
        <f t="shared" ca="1" si="106"/>
        <v>1.3390307200241578</v>
      </c>
      <c r="J180" s="24">
        <f t="shared" ca="1" si="106"/>
        <v>0.8426279832903889</v>
      </c>
      <c r="K180" s="24">
        <f t="shared" ca="1" si="106"/>
        <v>0.58384849803058192</v>
      </c>
      <c r="L180" s="24">
        <f t="shared" ca="1" si="106"/>
        <v>-1.2556463036999654</v>
      </c>
      <c r="M180" s="24">
        <f t="shared" ca="1" si="106"/>
        <v>-7.2729819455459005E-2</v>
      </c>
      <c r="N180" s="24">
        <f ca="1">SQRT(Inputs!$B$38)*C180+SQRT(1-Inputs!$B$38)*_xlfn.NORM.S.INV(RAND())</f>
        <v>-0.18125385811819067</v>
      </c>
      <c r="O180" s="24">
        <f ca="1">SQRT(Inputs!$B$38)*D180+SQRT(1-Inputs!$B$38)*_xlfn.NORM.S.INV(RAND())</f>
        <v>-0.44786520918885847</v>
      </c>
      <c r="P180" s="24">
        <f ca="1">SQRT(Inputs!$B$38)*E180+SQRT(1-Inputs!$B$38)*_xlfn.NORM.S.INV(RAND())</f>
        <v>-1.6106240517694932</v>
      </c>
      <c r="Q180" s="24">
        <f ca="1">SQRT(Inputs!$B$38)*F180+SQRT(1-Inputs!$B$38)*_xlfn.NORM.S.INV(RAND())</f>
        <v>0.80967599369537169</v>
      </c>
      <c r="R180" s="24">
        <f ca="1">SQRT(Inputs!$B$38)*G180+SQRT(1-Inputs!$B$38)*_xlfn.NORM.S.INV(RAND())</f>
        <v>-0.57814181303408452</v>
      </c>
      <c r="S180" s="24">
        <f ca="1">SQRT(Inputs!$B$38)*H180+SQRT(1-Inputs!$B$38)*_xlfn.NORM.S.INV(RAND())</f>
        <v>-0.21468591400454473</v>
      </c>
      <c r="T180" s="24">
        <f ca="1">SQRT(Inputs!$B$38)*I180+SQRT(1-Inputs!$B$38)*_xlfn.NORM.S.INV(RAND())</f>
        <v>0.81973888816602203</v>
      </c>
      <c r="U180" s="24">
        <f ca="1">SQRT(Inputs!$B$38)*J180+SQRT(1-Inputs!$B$38)*_xlfn.NORM.S.INV(RAND())</f>
        <v>0.71815216930304793</v>
      </c>
      <c r="V180" s="24">
        <f ca="1">SQRT(Inputs!$B$38)*K180+SQRT(1-Inputs!$B$38)*_xlfn.NORM.S.INV(RAND())</f>
        <v>-0.21728069490077462</v>
      </c>
      <c r="W180" s="24">
        <f ca="1">SQRT(Inputs!$B$38)*L180+SQRT(1-Inputs!$B$38)*_xlfn.NORM.S.INV(RAND())</f>
        <v>-0.32819123939966505</v>
      </c>
      <c r="X180" s="24">
        <f ca="1">SQRT(Inputs!$B$38)*M180+SQRT(1-Inputs!$B$38)*_xlfn.NORM.S.INV(RAND())</f>
        <v>-0.49552484147897308</v>
      </c>
      <c r="Y180" s="24">
        <f ca="1">SQRT(Inputs!$B$38)*C180+SQRT(1-Inputs!$B$38)*_xlfn.NORM.S.INV(RAND())</f>
        <v>0.4306053252210858</v>
      </c>
      <c r="Z180" s="24">
        <f ca="1">SQRT(Inputs!$B$38)*D180+SQRT(1-Inputs!$B$38)*_xlfn.NORM.S.INV(RAND())</f>
        <v>-1.8852690879471432E-2</v>
      </c>
      <c r="AA180" s="24">
        <f ca="1">SQRT(Inputs!$B$38)*E180+SQRT(1-Inputs!$B$38)*_xlfn.NORM.S.INV(RAND())</f>
        <v>-1.5104206054961824</v>
      </c>
      <c r="AB180" s="24">
        <f ca="1">SQRT(Inputs!$B$38)*F180+SQRT(1-Inputs!$B$38)*_xlfn.NORM.S.INV(RAND())</f>
        <v>-0.72793844116286521</v>
      </c>
      <c r="AC180" s="24">
        <f ca="1">SQRT(Inputs!$B$38)*G180+SQRT(1-Inputs!$B$38)*_xlfn.NORM.S.INV(RAND())</f>
        <v>5.7826494859873456E-2</v>
      </c>
      <c r="AD180" s="24">
        <f ca="1">SQRT(Inputs!$B$38)*H180+SQRT(1-Inputs!$B$38)*_xlfn.NORM.S.INV(RAND())</f>
        <v>0.28327873262537162</v>
      </c>
      <c r="AE180" s="24">
        <f ca="1">SQRT(Inputs!$B$38)*I180+SQRT(1-Inputs!$B$38)*_xlfn.NORM.S.INV(RAND())</f>
        <v>-0.26431570584827457</v>
      </c>
      <c r="AF180" s="24">
        <f ca="1">SQRT(Inputs!$B$38)*J180+SQRT(1-Inputs!$B$38)*_xlfn.NORM.S.INV(RAND())</f>
        <v>8.5877268300710352E-2</v>
      </c>
      <c r="AG180" s="24">
        <f ca="1">SQRT(Inputs!$B$38)*K180+SQRT(1-Inputs!$B$38)*_xlfn.NORM.S.INV(RAND())</f>
        <v>-0.68758189426148675</v>
      </c>
      <c r="AH180" s="24">
        <f ca="1">SQRT(Inputs!$B$38)*L180+SQRT(1-Inputs!$B$38)*_xlfn.NORM.S.INV(RAND())</f>
        <v>-0.90701599268312982</v>
      </c>
      <c r="AI180" s="24">
        <f ca="1">SQRT(Inputs!$B$38)*M180+SQRT(1-Inputs!$B$38)*_xlfn.NORM.S.INV(RAND())</f>
        <v>0.95369077464981256</v>
      </c>
      <c r="AJ180" s="24">
        <f ca="1">SQRT(Inputs!$B$38)*C180+SQRT(1-Inputs!$B$38)*_xlfn.NORM.S.INV(RAND())</f>
        <v>0.75668277338977652</v>
      </c>
      <c r="AK180" s="24">
        <f ca="1">SQRT(Inputs!$B$38)*D180+SQRT(1-Inputs!$B$38)*_xlfn.NORM.S.INV(RAND())</f>
        <v>0.92274432820534913</v>
      </c>
      <c r="AL180" s="24">
        <f ca="1">SQRT(Inputs!$B$38)*E180+SQRT(1-Inputs!$B$38)*_xlfn.NORM.S.INV(RAND())</f>
        <v>-0.65923559691343625</v>
      </c>
      <c r="AM180" s="24">
        <f ca="1">SQRT(Inputs!$B$38)*F180+SQRT(1-Inputs!$B$38)*_xlfn.NORM.S.INV(RAND())</f>
        <v>0.37794974414805915</v>
      </c>
      <c r="AN180" s="24">
        <f ca="1">SQRT(Inputs!$B$38)*G180+SQRT(1-Inputs!$B$38)*_xlfn.NORM.S.INV(RAND())</f>
        <v>-0.59063102465590311</v>
      </c>
      <c r="AO180" s="24">
        <f ca="1">SQRT(Inputs!$B$38)*H180+SQRT(1-Inputs!$B$38)*_xlfn.NORM.S.INV(RAND())</f>
        <v>5.1687221306073949E-2</v>
      </c>
      <c r="AP180" s="24">
        <f ca="1">SQRT(Inputs!$B$38)*I180+SQRT(1-Inputs!$B$38)*_xlfn.NORM.S.INV(RAND())</f>
        <v>1.6854993071539481</v>
      </c>
      <c r="AQ180" s="24">
        <f ca="1">SQRT(Inputs!$B$38)*J180+SQRT(1-Inputs!$B$38)*_xlfn.NORM.S.INV(RAND())</f>
        <v>0.27772737071289344</v>
      </c>
      <c r="AR180" s="24">
        <f ca="1">SQRT(Inputs!$B$38)*K180+SQRT(1-Inputs!$B$38)*_xlfn.NORM.S.INV(RAND())</f>
        <v>0.57000688602074079</v>
      </c>
      <c r="AS180" s="24">
        <f ca="1">SQRT(Inputs!$B$38)*L180+SQRT(1-Inputs!$B$38)*_xlfn.NORM.S.INV(RAND())</f>
        <v>-0.52040987302645925</v>
      </c>
      <c r="AT180" s="24">
        <f ca="1">SQRT(Inputs!$B$38)*M180+SQRT(1-Inputs!$B$38)*_xlfn.NORM.S.INV(RAND())</f>
        <v>0.31723892024717215</v>
      </c>
      <c r="AU180" s="15">
        <f ca="1">Inputs!$B$6*EXP($B$8-0.5*C$5^2+C$5*N180)</f>
        <v>4818.7618514962469</v>
      </c>
      <c r="AV180" s="15">
        <f t="shared" ca="1" si="73"/>
        <v>5491.7632573531728</v>
      </c>
      <c r="AW180" s="15">
        <f t="shared" ca="1" si="74"/>
        <v>5388.6891600411236</v>
      </c>
      <c r="AX180" s="15">
        <f t="shared" ca="1" si="75"/>
        <v>7279.3771093465684</v>
      </c>
      <c r="AY180" s="15">
        <f t="shared" ca="1" si="76"/>
        <v>8315.304046589401</v>
      </c>
      <c r="AZ180" s="15">
        <f t="shared" ca="1" si="77"/>
        <v>9932.235047354683</v>
      </c>
      <c r="BA180" s="15">
        <f t="shared" ca="1" si="78"/>
        <v>13243.335135328225</v>
      </c>
      <c r="BB180" s="15">
        <f t="shared" ca="1" si="79"/>
        <v>17423.483747053087</v>
      </c>
      <c r="BC180" s="15">
        <f t="shared" ca="1" si="80"/>
        <v>20896.42168220711</v>
      </c>
      <c r="BD180" s="15">
        <f t="shared" ca="1" si="81"/>
        <v>24826.18331238598</v>
      </c>
      <c r="BE180" s="15">
        <f t="shared" ca="1" si="82"/>
        <v>29078.835029703532</v>
      </c>
      <c r="BF180" s="15">
        <f ca="1">Inputs!$B$13*EXP($B$9-0.5*C$6^2+C$6*Y180)</f>
        <v>15063.58833684544</v>
      </c>
      <c r="BG180" s="15">
        <f t="shared" ca="1" si="83"/>
        <v>18296.181493475389</v>
      </c>
      <c r="BH180" s="15">
        <f t="shared" ca="1" si="84"/>
        <v>17400.801724631197</v>
      </c>
      <c r="BI180" s="15">
        <f t="shared" ca="1" si="85"/>
        <v>19043.378337386323</v>
      </c>
      <c r="BJ180" s="15">
        <f t="shared" ca="1" si="86"/>
        <v>23541.353136620084</v>
      </c>
      <c r="BK180" s="15">
        <f t="shared" ca="1" si="87"/>
        <v>30028.599900646586</v>
      </c>
      <c r="BL180" s="15">
        <f t="shared" ca="1" si="88"/>
        <v>35644.427689670934</v>
      </c>
      <c r="BM180" s="15">
        <f t="shared" ca="1" si="89"/>
        <v>44284.626253161805</v>
      </c>
      <c r="BN180" s="15">
        <f t="shared" ca="1" si="90"/>
        <v>50156.742987972611</v>
      </c>
      <c r="BO180" s="15">
        <f t="shared" ca="1" si="91"/>
        <v>55537.473231001495</v>
      </c>
      <c r="BP180" s="15">
        <f t="shared" ca="1" si="92"/>
        <v>76155.883222487377</v>
      </c>
      <c r="BQ180" s="15">
        <f ca="1">Inputs!$B$20*EXP($B$10-0.5*C$7^2+C$7*AJ180)</f>
        <v>5610.0278671450405</v>
      </c>
      <c r="BR180" s="15">
        <f t="shared" ca="1" si="93"/>
        <v>10204.026117686535</v>
      </c>
      <c r="BS180" s="15">
        <f t="shared" ca="1" si="94"/>
        <v>11563.056987554104</v>
      </c>
      <c r="BT180" s="15">
        <f t="shared" ca="1" si="95"/>
        <v>17604.677345399668</v>
      </c>
      <c r="BU180" s="15">
        <f t="shared" ca="1" si="96"/>
        <v>21148.840096561864</v>
      </c>
      <c r="BV180" s="15">
        <f t="shared" ca="1" si="97"/>
        <v>29768.787634212968</v>
      </c>
      <c r="BW180" s="15">
        <f t="shared" ca="1" si="98"/>
        <v>59347.3487493746</v>
      </c>
      <c r="BX180" s="15">
        <f t="shared" ca="1" si="99"/>
        <v>87759.464455735375</v>
      </c>
      <c r="BY180" s="15">
        <f t="shared" ca="1" si="100"/>
        <v>137134.69230579672</v>
      </c>
      <c r="BZ180" s="15">
        <f t="shared" ca="1" si="101"/>
        <v>174863.78100637867</v>
      </c>
      <c r="CA180" s="15">
        <f t="shared" ca="1" si="102"/>
        <v>259875.36436636851</v>
      </c>
      <c r="CB180" s="15">
        <f ca="1">(AU180*DCF!C$10-DCF!C$5*MAX(AU180*DCF!C$10,0)-MAX(AU180-Inputs!$B$6,0)/Inputs!$B$10)*DCF!C$6</f>
        <v>1044.0973242290743</v>
      </c>
      <c r="CC180" s="15">
        <f ca="1">(AV180*DCF!D$10-DCF!D$5*MAX(AV180*DCF!D$10,0)-MAX(AV180-AU180,0)/Inputs!$B$10)*DCF!D$6</f>
        <v>1174.4863093848728</v>
      </c>
      <c r="CD180" s="15">
        <f ca="1">(AW180*DCF!E$10-DCF!E$5*MAX(AW180*DCF!E$10,0)-MAX(AW180-AV180,0)/Inputs!$B$10)*DCF!E$6</f>
        <v>1244.1625463416322</v>
      </c>
      <c r="CE180" s="15">
        <f ca="1">(AX180*DCF!F$10-DCF!F$5*MAX(AX180*DCF!F$10,0)-MAX(AX180-AW180,0)/Inputs!$B$10)*DCF!F$6</f>
        <v>1195.6711353505259</v>
      </c>
      <c r="CF180" s="15">
        <f ca="1">(AY180*DCF!G$10-DCF!G$5*MAX(AY180*DCF!G$10,0)-MAX(AY180-AX180,0)/Inputs!$B$10)*DCF!G$6</f>
        <v>1514.1609262627303</v>
      </c>
      <c r="CG180" s="15">
        <f ca="1">(AZ180*DCF!H$10-DCF!H$5*MAX(AZ180*DCF!H$10,0)-MAX(AZ180-AY180,0)/Inputs!$B$10)*DCF!H$6</f>
        <v>1641.2354721497697</v>
      </c>
      <c r="CH180" s="15">
        <f ca="1">(BA180*DCF!I$10-DCF!I$5*MAX(BA180*DCF!I$10,0)-MAX(BA180-AZ180,0)/Inputs!$B$10)*DCF!I$6</f>
        <v>1875.9377859986705</v>
      </c>
      <c r="CI180" s="15">
        <f ca="1">(BB180*DCF!J$10-DCF!J$5*MAX(BB180*DCF!J$10,0)-MAX(BB180-BA180,0)/Inputs!$B$10)*DCF!J$6</f>
        <v>2356.4776003410125</v>
      </c>
      <c r="CJ180" s="15">
        <f ca="1">(BC180*DCF!K$10-DCF!K$5*MAX(BC180*DCF!K$10,0)-MAX(BC180-BB180,0)/Inputs!$B$10)*DCF!K$6</f>
        <v>2877.8298492803178</v>
      </c>
      <c r="CK180" s="15">
        <f ca="1">(BD180*DCF!L$10-DCF!L$5*MAX(BD180*DCF!L$10,0)-MAX(BD180-BC180,0)/Inputs!$B$10)*DCF!L$6</f>
        <v>3236.0787302287945</v>
      </c>
      <c r="CL180" s="15">
        <f ca="1">(BE180*DCF!M$10-DCF!M$5*MAX(BE180*DCF!M$10,0)-MAX(BE180-BD180,0)/Inputs!$B$10)*DCF!M$6</f>
        <v>3595.3750428744747</v>
      </c>
      <c r="CM180" s="15">
        <f ca="1">(BF180*DCF!C$28-DCF!C$5*MAX(BF180*DCF!C$28,0)-MAX(BF180-Inputs!$B$13,0)/Inputs!$B$17)*DCF!C$6</f>
        <v>3748.211757874692</v>
      </c>
      <c r="CN180" s="15">
        <f ca="1">(BG180*DCF!D$28-DCF!D$5*MAX(BG180*DCF!D$28,0)-MAX(BG180-BF180,0)/Inputs!$B$17)*DCF!D$6</f>
        <v>4698.9870960018061</v>
      </c>
      <c r="CO180" s="15">
        <f ca="1">(BH180*DCF!E$28-DCF!E$5*MAX(BH180*DCF!E$28,0)-MAX(BH180-BG180,0)/Inputs!$B$17)*DCF!E$6</f>
        <v>4928.2168948073131</v>
      </c>
      <c r="CP180" s="15">
        <f ca="1">(BI180*DCF!F$28-DCF!F$5*MAX(BI180*DCF!F$28,0)-MAX(BI180-BH180,0)/Inputs!$B$17)*DCF!F$6</f>
        <v>4870.718564334511</v>
      </c>
      <c r="CQ180" s="15">
        <f ca="1">(BJ180*DCF!G$28-DCF!G$5*MAX(BJ180*DCF!G$28,0)-MAX(BJ180-BI180,0)/Inputs!$B$17)*DCF!G$6</f>
        <v>5351.4677523619694</v>
      </c>
      <c r="CR180" s="15">
        <f ca="1">(BK180*DCF!H$28-DCF!H$5*MAX(BK180*DCF!H$28,0)-MAX(BK180-BJ180,0)/Inputs!$B$17)*DCF!H$6</f>
        <v>6418.4679608599936</v>
      </c>
      <c r="CS180" s="15">
        <f ca="1">(BL180*DCF!I$28-DCF!I$5*MAX(BL180*DCF!I$28,0)-MAX(BL180-BK180,0)/Inputs!$B$17)*DCF!I$6</f>
        <v>7575.8519734076117</v>
      </c>
      <c r="CT180" s="15">
        <f ca="1">(BM180*DCF!J$28-DCF!J$5*MAX(BM180*DCF!J$28,0)-MAX(BM180-BL180,0)/Inputs!$B$17)*DCF!J$6</f>
        <v>8733.5282565645539</v>
      </c>
      <c r="CU180" s="15">
        <f ca="1">(BN180*DCF!K$28-DCF!K$5*MAX(BN180*DCF!K$28,0)-MAX(BN180-BM180,0)/Inputs!$B$17)*DCF!K$6</f>
        <v>9873.0070570784155</v>
      </c>
      <c r="CV180" s="15">
        <f ca="1">(BO180*DCF!L$28-DCF!L$5*MAX(BO180*DCF!L$28,0)-MAX(BO180-BN180,0)/Inputs!$B$17)*DCF!L$6</f>
        <v>10472.053034836545</v>
      </c>
      <c r="CW180" s="15">
        <f ca="1">(BP180*DCF!M$28-DCF!M$5*MAX(BP180*DCF!M$28,0)-MAX(BP180-BO180,0)/Inputs!$B$17)*DCF!M$6</f>
        <v>12173.570295038586</v>
      </c>
      <c r="CX180" s="15">
        <f ca="1">(BQ180*DCF!C$46-DCF!C$5*MAX(BQ180*DCF!C$46,0)-MAX(BQ180-Inputs!$B$20,0)/Inputs!$B$24)*DCF!C$6</f>
        <v>-2408.3333952506055</v>
      </c>
      <c r="CY180" s="15">
        <f ca="1">(BR180*DCF!D$46-DCF!D$5*MAX(BR180*DCF!D$46,0)-MAX(BR180-BQ180,0)/Inputs!$B$24)*DCF!D$6</f>
        <v>-3701.8102171822807</v>
      </c>
      <c r="CZ180" s="15">
        <f ca="1">(BS180*DCF!E$46-DCF!E$5*MAX(BS180*DCF!E$46,0)-MAX(BS180-BR180,0)/Inputs!$B$24)*DCF!E$6</f>
        <v>-1903.0441769446818</v>
      </c>
      <c r="DA180" s="15">
        <f ca="1">(BT180*DCF!F$46-DCF!F$5*MAX(BT180*DCF!F$46,0)-MAX(BT180-BS180,0)/Inputs!$B$24)*DCF!F$6</f>
        <v>-3482.0288720332242</v>
      </c>
      <c r="DB180" s="15">
        <f ca="1">(BU180*DCF!G$46-DCF!G$5*MAX(BU180*DCF!G$46,0)-MAX(BU180-BT180,0)/Inputs!$B$24)*DCF!G$6</f>
        <v>-1903.5915212275188</v>
      </c>
      <c r="DC180" s="15">
        <f ca="1">(BV180*DCF!H$46-DCF!H$5*MAX(BV180*DCF!H$46,0)-MAX(BV180-BU180,0)/Inputs!$B$24)*DCF!H$6</f>
        <v>-2678.595882030248</v>
      </c>
      <c r="DD180" s="15">
        <f ca="1">(BW180*DCF!I$46-DCF!I$5*MAX(BW180*DCF!I$46,0)-MAX(BW180-BV180,0)/Inputs!$B$24)*DCF!I$6</f>
        <v>-7120.2106126832305</v>
      </c>
      <c r="DE180" s="15">
        <f ca="1">(BX180*DCF!J$46-DCF!J$5*MAX(BX180*DCF!J$46,0)-MAX(BX180-BW180,0)/Inputs!$B$24)*DCF!J$6</f>
        <v>-3853.1621184284422</v>
      </c>
      <c r="DF180" s="15">
        <f ca="1">(BY180*DCF!K$46-DCF!K$5*MAX(BY180*DCF!K$46,0)-MAX(BY180-BX180,0)/Inputs!$B$24)*DCF!K$6</f>
        <v>-4262.0247072825496</v>
      </c>
      <c r="DG180" s="15">
        <f ca="1">(BZ180*DCF!L$46-DCF!L$5*MAX(BZ180*DCF!L$46,0)-MAX(BZ180-BY180,0)/Inputs!$B$24)*DCF!L$6</f>
        <v>3549.3071173499311</v>
      </c>
      <c r="DH180" s="15">
        <f ca="1">(CA180*DCF!M$46-DCF!M$5*MAX(CA180*DCF!M$46,0)-MAX(CA180-BZ180,0)/Inputs!$B$24)*DCF!M$6</f>
        <v>2601.0099647211018</v>
      </c>
      <c r="DI180" s="15">
        <f ca="1">SUM(CB180:CL180)+BE180*DCF!M$10*(1+Inputs!$B$30)*(1-Inputs!$B$33)*(1-Inputs!$B$30/Inputs!$B$31)/(Inputs!$B$29-Inputs!$B$30)*DCF!M$6</f>
        <v>102682.29513789187</v>
      </c>
      <c r="DJ180" s="15">
        <f ca="1">SUM(CM180:CW180)+BP180*DCF!M$28*(1+Inputs!$B$30)*(1-Inputs!$B$33)*(1-Inputs!$B$30/Inputs!$B$31)/(Inputs!$B$29-Inputs!$B$30)*DCF!M$6</f>
        <v>361434.52073047601</v>
      </c>
      <c r="DK180" s="15">
        <f ca="1">SUM(CX180:DH180)+CA180*DCF!M$46*(1+Inputs!$B$30)*(1-Inputs!$B$33)*(1-Inputs!$B$30/Inputs!$B$31)/(Inputs!$B$29-Inputs!$B$30)*DCF!M$6</f>
        <v>376635.61309430539</v>
      </c>
      <c r="DM180" s="15">
        <f ca="1">DI180+DJ180+DK180+Inputs!$B$34+Inputs!$B$36-Inputs!$B$35</f>
        <v>917603.42896267329</v>
      </c>
    </row>
    <row r="181" spans="1:117" x14ac:dyDescent="0.75">
      <c r="A181" s="11">
        <v>168</v>
      </c>
      <c r="C181" s="24">
        <f t="shared" ca="1" si="106"/>
        <v>-5.2927646267796953E-2</v>
      </c>
      <c r="D181" s="24">
        <f t="shared" ca="1" si="106"/>
        <v>-1.3076998003467299</v>
      </c>
      <c r="E181" s="24">
        <f t="shared" ca="1" si="106"/>
        <v>0.45048262586826693</v>
      </c>
      <c r="F181" s="24">
        <f t="shared" ca="1" si="106"/>
        <v>2.0270975881533082</v>
      </c>
      <c r="G181" s="24">
        <f t="shared" ca="1" si="106"/>
        <v>-1.7010648270717368</v>
      </c>
      <c r="H181" s="24">
        <f t="shared" ca="1" si="106"/>
        <v>-0.91534489394178953</v>
      </c>
      <c r="I181" s="24">
        <f t="shared" ca="1" si="106"/>
        <v>0.23903797220784342</v>
      </c>
      <c r="J181" s="24">
        <f t="shared" ca="1" si="106"/>
        <v>0.1546127450685526</v>
      </c>
      <c r="K181" s="24">
        <f t="shared" ca="1" si="106"/>
        <v>0.10268689507182671</v>
      </c>
      <c r="L181" s="24">
        <f t="shared" ca="1" si="106"/>
        <v>0.34475816563988576</v>
      </c>
      <c r="M181" s="24">
        <f t="shared" ca="1" si="106"/>
        <v>-1.6587538608525271E-2</v>
      </c>
      <c r="N181" s="24">
        <f ca="1">SQRT(Inputs!$B$38)*C181+SQRT(1-Inputs!$B$38)*_xlfn.NORM.S.INV(RAND())</f>
        <v>6.8851848130023569E-2</v>
      </c>
      <c r="O181" s="24">
        <f ca="1">SQRT(Inputs!$B$38)*D181+SQRT(1-Inputs!$B$38)*_xlfn.NORM.S.INV(RAND())</f>
        <v>-0.67260299905237853</v>
      </c>
      <c r="P181" s="24">
        <f ca="1">SQRT(Inputs!$B$38)*E181+SQRT(1-Inputs!$B$38)*_xlfn.NORM.S.INV(RAND())</f>
        <v>1.6936626214266044</v>
      </c>
      <c r="Q181" s="24">
        <f ca="1">SQRT(Inputs!$B$38)*F181+SQRT(1-Inputs!$B$38)*_xlfn.NORM.S.INV(RAND())</f>
        <v>1.8268559678816314</v>
      </c>
      <c r="R181" s="24">
        <f ca="1">SQRT(Inputs!$B$38)*G181+SQRT(1-Inputs!$B$38)*_xlfn.NORM.S.INV(RAND())</f>
        <v>-0.20480654363603568</v>
      </c>
      <c r="S181" s="24">
        <f ca="1">SQRT(Inputs!$B$38)*H181+SQRT(1-Inputs!$B$38)*_xlfn.NORM.S.INV(RAND())</f>
        <v>-1.2791212221806516</v>
      </c>
      <c r="T181" s="24">
        <f ca="1">SQRT(Inputs!$B$38)*I181+SQRT(1-Inputs!$B$38)*_xlfn.NORM.S.INV(RAND())</f>
        <v>-0.72237703453398294</v>
      </c>
      <c r="U181" s="24">
        <f ca="1">SQRT(Inputs!$B$38)*J181+SQRT(1-Inputs!$B$38)*_xlfn.NORM.S.INV(RAND())</f>
        <v>1.6222852491851785</v>
      </c>
      <c r="V181" s="24">
        <f ca="1">SQRT(Inputs!$B$38)*K181+SQRT(1-Inputs!$B$38)*_xlfn.NORM.S.INV(RAND())</f>
        <v>0.62836181796818857</v>
      </c>
      <c r="W181" s="24">
        <f ca="1">SQRT(Inputs!$B$38)*L181+SQRT(1-Inputs!$B$38)*_xlfn.NORM.S.INV(RAND())</f>
        <v>-0.29254807921120118</v>
      </c>
      <c r="X181" s="24">
        <f ca="1">SQRT(Inputs!$B$38)*M181+SQRT(1-Inputs!$B$38)*_xlfn.NORM.S.INV(RAND())</f>
        <v>1.1530029449115777</v>
      </c>
      <c r="Y181" s="24">
        <f ca="1">SQRT(Inputs!$B$38)*C181+SQRT(1-Inputs!$B$38)*_xlfn.NORM.S.INV(RAND())</f>
        <v>0.60300820432423896</v>
      </c>
      <c r="Z181" s="24">
        <f ca="1">SQRT(Inputs!$B$38)*D181+SQRT(1-Inputs!$B$38)*_xlfn.NORM.S.INV(RAND())</f>
        <v>-0.50795789328669749</v>
      </c>
      <c r="AA181" s="24">
        <f ca="1">SQRT(Inputs!$B$38)*E181+SQRT(1-Inputs!$B$38)*_xlfn.NORM.S.INV(RAND())</f>
        <v>-0.94782085710106845</v>
      </c>
      <c r="AB181" s="24">
        <f ca="1">SQRT(Inputs!$B$38)*F181+SQRT(1-Inputs!$B$38)*_xlfn.NORM.S.INV(RAND())</f>
        <v>0.74517853780811416</v>
      </c>
      <c r="AC181" s="24">
        <f ca="1">SQRT(Inputs!$B$38)*G181+SQRT(1-Inputs!$B$38)*_xlfn.NORM.S.INV(RAND())</f>
        <v>-0.84298169975136894</v>
      </c>
      <c r="AD181" s="24">
        <f ca="1">SQRT(Inputs!$B$38)*H181+SQRT(1-Inputs!$B$38)*_xlfn.NORM.S.INV(RAND())</f>
        <v>-8.1804845119072711E-2</v>
      </c>
      <c r="AE181" s="24">
        <f ca="1">SQRT(Inputs!$B$38)*I181+SQRT(1-Inputs!$B$38)*_xlfn.NORM.S.INV(RAND())</f>
        <v>-1.0812021848745563</v>
      </c>
      <c r="AF181" s="24">
        <f ca="1">SQRT(Inputs!$B$38)*J181+SQRT(1-Inputs!$B$38)*_xlfn.NORM.S.INV(RAND())</f>
        <v>0.55068044694181073</v>
      </c>
      <c r="AG181" s="24">
        <f ca="1">SQRT(Inputs!$B$38)*K181+SQRT(1-Inputs!$B$38)*_xlfn.NORM.S.INV(RAND())</f>
        <v>-1.4853575759151716</v>
      </c>
      <c r="AH181" s="24">
        <f ca="1">SQRT(Inputs!$B$38)*L181+SQRT(1-Inputs!$B$38)*_xlfn.NORM.S.INV(RAND())</f>
        <v>0.22202237398447433</v>
      </c>
      <c r="AI181" s="24">
        <f ca="1">SQRT(Inputs!$B$38)*M181+SQRT(1-Inputs!$B$38)*_xlfn.NORM.S.INV(RAND())</f>
        <v>-0.28890462835555003</v>
      </c>
      <c r="AJ181" s="24">
        <f ca="1">SQRT(Inputs!$B$38)*C181+SQRT(1-Inputs!$B$38)*_xlfn.NORM.S.INV(RAND())</f>
        <v>-0.86517062069270356</v>
      </c>
      <c r="AK181" s="24">
        <f ca="1">SQRT(Inputs!$B$38)*D181+SQRT(1-Inputs!$B$38)*_xlfn.NORM.S.INV(RAND())</f>
        <v>-1.4305415620125848</v>
      </c>
      <c r="AL181" s="24">
        <f ca="1">SQRT(Inputs!$B$38)*E181+SQRT(1-Inputs!$B$38)*_xlfn.NORM.S.INV(RAND())</f>
        <v>-1.3444227610431636</v>
      </c>
      <c r="AM181" s="24">
        <f ca="1">SQRT(Inputs!$B$38)*F181+SQRT(1-Inputs!$B$38)*_xlfn.NORM.S.INV(RAND())</f>
        <v>7.5202124445100216E-2</v>
      </c>
      <c r="AN181" s="24">
        <f ca="1">SQRT(Inputs!$B$38)*G181+SQRT(1-Inputs!$B$38)*_xlfn.NORM.S.INV(RAND())</f>
        <v>-0.66005760216905496</v>
      </c>
      <c r="AO181" s="24">
        <f ca="1">SQRT(Inputs!$B$38)*H181+SQRT(1-Inputs!$B$38)*_xlfn.NORM.S.INV(RAND())</f>
        <v>-0.89784642497642841</v>
      </c>
      <c r="AP181" s="24">
        <f ca="1">SQRT(Inputs!$B$38)*I181+SQRT(1-Inputs!$B$38)*_xlfn.NORM.S.INV(RAND())</f>
        <v>0.99124544082034682</v>
      </c>
      <c r="AQ181" s="24">
        <f ca="1">SQRT(Inputs!$B$38)*J181+SQRT(1-Inputs!$B$38)*_xlfn.NORM.S.INV(RAND())</f>
        <v>1.8273399883991885</v>
      </c>
      <c r="AR181" s="24">
        <f ca="1">SQRT(Inputs!$B$38)*K181+SQRT(1-Inputs!$B$38)*_xlfn.NORM.S.INV(RAND())</f>
        <v>-0.40483323955865858</v>
      </c>
      <c r="AS181" s="24">
        <f ca="1">SQRT(Inputs!$B$38)*L181+SQRT(1-Inputs!$B$38)*_xlfn.NORM.S.INV(RAND())</f>
        <v>-0.67192116831678139</v>
      </c>
      <c r="AT181" s="24">
        <f ca="1">SQRT(Inputs!$B$38)*M181+SQRT(1-Inputs!$B$38)*_xlfn.NORM.S.INV(RAND())</f>
        <v>0.81204964065109342</v>
      </c>
      <c r="AU181" s="15">
        <f ca="1">Inputs!$B$6*EXP($B$8-0.5*C$5^2+C$5*N181)</f>
        <v>5017.8542275069894</v>
      </c>
      <c r="AV181" s="15">
        <f t="shared" ca="1" si="73"/>
        <v>5532.7839312226861</v>
      </c>
      <c r="AW181" s="15">
        <f t="shared" ca="1" si="74"/>
        <v>8477.6214433115783</v>
      </c>
      <c r="AX181" s="15">
        <f t="shared" ca="1" si="75"/>
        <v>13003.938855320206</v>
      </c>
      <c r="AY181" s="15">
        <f t="shared" ca="1" si="76"/>
        <v>15516.527410363953</v>
      </c>
      <c r="AZ181" s="15">
        <f t="shared" ca="1" si="77"/>
        <v>16483.80848825815</v>
      </c>
      <c r="BA181" s="15">
        <f t="shared" ca="1" si="78"/>
        <v>18703.115145265976</v>
      </c>
      <c r="BB181" s="15">
        <f t="shared" ca="1" si="79"/>
        <v>26939.655774991781</v>
      </c>
      <c r="BC181" s="15">
        <f t="shared" ca="1" si="80"/>
        <v>35057.450799954495</v>
      </c>
      <c r="BD181" s="15">
        <f t="shared" ca="1" si="81"/>
        <v>41789.409231479622</v>
      </c>
      <c r="BE181" s="15">
        <f t="shared" ca="1" si="82"/>
        <v>56877.685130436672</v>
      </c>
      <c r="BF181" s="15">
        <f ca="1">Inputs!$B$13*EXP($B$9-0.5*C$6^2+C$6*Y181)</f>
        <v>15587.338279872181</v>
      </c>
      <c r="BG181" s="15">
        <f t="shared" ca="1" si="83"/>
        <v>17333.091644941549</v>
      </c>
      <c r="BH181" s="15">
        <f t="shared" ca="1" si="84"/>
        <v>18097.118387230807</v>
      </c>
      <c r="BI181" s="15">
        <f t="shared" ca="1" si="85"/>
        <v>24846.012565679455</v>
      </c>
      <c r="BJ181" s="15">
        <f t="shared" ca="1" si="86"/>
        <v>26974.418058676041</v>
      </c>
      <c r="BK181" s="15">
        <f t="shared" ca="1" si="87"/>
        <v>32739.324106458229</v>
      </c>
      <c r="BL181" s="15">
        <f t="shared" ca="1" si="88"/>
        <v>34958.367152392362</v>
      </c>
      <c r="BM181" s="15">
        <f t="shared" ca="1" si="89"/>
        <v>46013.920470530029</v>
      </c>
      <c r="BN181" s="15">
        <f t="shared" ca="1" si="90"/>
        <v>47363.752056128978</v>
      </c>
      <c r="BO181" s="15">
        <f t="shared" ca="1" si="91"/>
        <v>59799.776292568429</v>
      </c>
      <c r="BP181" s="15">
        <f t="shared" ca="1" si="92"/>
        <v>71232.181860865734</v>
      </c>
      <c r="BQ181" s="15">
        <f ca="1">Inputs!$B$20*EXP($B$10-0.5*C$7^2+C$7*AJ181)</f>
        <v>3156.0219726281789</v>
      </c>
      <c r="BR181" s="15">
        <f t="shared" ca="1" si="93"/>
        <v>2718.7779001836043</v>
      </c>
      <c r="BS181" s="15">
        <f t="shared" ca="1" si="94"/>
        <v>2530.5271606296219</v>
      </c>
      <c r="BT181" s="15">
        <f t="shared" ca="1" si="95"/>
        <v>3558.5620146723641</v>
      </c>
      <c r="BU181" s="15">
        <f t="shared" ca="1" si="96"/>
        <v>4203.7535676676007</v>
      </c>
      <c r="BV181" s="15">
        <f t="shared" ca="1" si="97"/>
        <v>4777.5347166989341</v>
      </c>
      <c r="BW181" s="15">
        <f t="shared" ca="1" si="98"/>
        <v>8222.9856326756435</v>
      </c>
      <c r="BX181" s="15">
        <f t="shared" ca="1" si="99"/>
        <v>16589.713993058245</v>
      </c>
      <c r="BY181" s="15">
        <f t="shared" ca="1" si="100"/>
        <v>21512.533807151609</v>
      </c>
      <c r="BZ181" s="15">
        <f t="shared" ca="1" si="101"/>
        <v>26677.659997051087</v>
      </c>
      <c r="CA181" s="15">
        <f t="shared" ca="1" si="102"/>
        <v>43291.211136750608</v>
      </c>
      <c r="CB181" s="15">
        <f ca="1">(AU181*DCF!C$10-DCF!C$5*MAX(AU181*DCF!C$10,0)-MAX(AU181-Inputs!$B$6,0)/Inputs!$B$10)*DCF!C$6</f>
        <v>1042.6777601017288</v>
      </c>
      <c r="CC181" s="15">
        <f ca="1">(AV181*DCF!D$10-DCF!D$5*MAX(AV181*DCF!D$10,0)-MAX(AV181-AU181,0)/Inputs!$B$10)*DCF!D$6</f>
        <v>1223.0264682714262</v>
      </c>
      <c r="CD181" s="15">
        <f ca="1">(AW181*DCF!E$10-DCF!E$5*MAX(AW181*DCF!E$10,0)-MAX(AW181-AV181,0)/Inputs!$B$10)*DCF!E$6</f>
        <v>1294.0484805018316</v>
      </c>
      <c r="CE181" s="15">
        <f ca="1">(AX181*DCF!F$10-DCF!F$5*MAX(AX181*DCF!F$10,0)-MAX(AX181-AW181,0)/Inputs!$B$10)*DCF!F$6</f>
        <v>1896.9246950880436</v>
      </c>
      <c r="CF181" s="15">
        <f ca="1">(AY181*DCF!G$10-DCF!G$5*MAX(AY181*DCF!G$10,0)-MAX(AY181-AX181,0)/Inputs!$B$10)*DCF!G$6</f>
        <v>2714.0600153347377</v>
      </c>
      <c r="CG181" s="15">
        <f ca="1">(AZ181*DCF!H$10-DCF!H$5*MAX(AZ181*DCF!H$10,0)-MAX(AZ181-AY181,0)/Inputs!$B$10)*DCF!H$6</f>
        <v>3028.5851453471018</v>
      </c>
      <c r="CH181" s="15">
        <f ca="1">(BA181*DCF!I$10-DCF!I$5*MAX(BA181*DCF!I$10,0)-MAX(BA181-AZ181,0)/Inputs!$B$10)*DCF!I$6</f>
        <v>3052.3327960925308</v>
      </c>
      <c r="CI181" s="15">
        <f ca="1">(BB181*DCF!J$10-DCF!J$5*MAX(BB181*DCF!J$10,0)-MAX(BB181-BA181,0)/Inputs!$B$10)*DCF!J$6</f>
        <v>3374.7954345879216</v>
      </c>
      <c r="CJ181" s="15">
        <f ca="1">(BC181*DCF!K$10-DCF!K$5*MAX(BC181*DCF!K$10,0)-MAX(BC181-BB181,0)/Inputs!$B$10)*DCF!K$6</f>
        <v>4507.3188249441446</v>
      </c>
      <c r="CK181" s="15">
        <f ca="1">(BD181*DCF!L$10-DCF!L$5*MAX(BD181*DCF!L$10,0)-MAX(BD181-BC181,0)/Inputs!$B$10)*DCF!L$6</f>
        <v>5432.0863530423476</v>
      </c>
      <c r="CL181" s="15">
        <f ca="1">(BE181*DCF!M$10-DCF!M$5*MAX(BE181*DCF!M$10,0)-MAX(BE181-BD181,0)/Inputs!$B$10)*DCF!M$6</f>
        <v>6223.7212575739713</v>
      </c>
      <c r="CM181" s="15">
        <f ca="1">(BF181*DCF!C$28-DCF!C$5*MAX(BF181*DCF!C$28,0)-MAX(BF181-Inputs!$B$13,0)/Inputs!$B$17)*DCF!C$6</f>
        <v>3787.098389263886</v>
      </c>
      <c r="CN181" s="15">
        <f ca="1">(BG181*DCF!D$28-DCF!D$5*MAX(BG181*DCF!D$28,0)-MAX(BG181-BF181,0)/Inputs!$B$17)*DCF!D$6</f>
        <v>4732.546021670988</v>
      </c>
      <c r="CO181" s="15">
        <f ca="1">(BH181*DCF!E$28-DCF!E$5*MAX(BH181*DCF!E$28,0)-MAX(BH181-BG181,0)/Inputs!$B$17)*DCF!E$6</f>
        <v>4974.8470183353465</v>
      </c>
      <c r="CP181" s="15">
        <f ca="1">(BI181*DCF!F$28-DCF!F$5*MAX(BI181*DCF!F$28,0)-MAX(BI181-BH181,0)/Inputs!$B$17)*DCF!F$6</f>
        <v>5516.2950865853381</v>
      </c>
      <c r="CQ181" s="15">
        <f ca="1">(BJ181*DCF!G$28-DCF!G$5*MAX(BJ181*DCF!G$28,0)-MAX(BJ181-BI181,0)/Inputs!$B$17)*DCF!G$6</f>
        <v>6640.7406418004857</v>
      </c>
      <c r="CR181" s="15">
        <f ca="1">(BK181*DCF!H$28-DCF!H$5*MAX(BK181*DCF!H$28,0)-MAX(BK181-BJ181,0)/Inputs!$B$17)*DCF!H$6</f>
        <v>7201.0914394995252</v>
      </c>
      <c r="CS181" s="15">
        <f ca="1">(BL181*DCF!I$28-DCF!I$5*MAX(BL181*DCF!I$28,0)-MAX(BL181-BK181,0)/Inputs!$B$17)*DCF!I$6</f>
        <v>7902.065501070846</v>
      </c>
      <c r="CT181" s="15">
        <f ca="1">(BM181*DCF!J$28-DCF!J$5*MAX(BM181*DCF!J$28,0)-MAX(BM181-BL181,0)/Inputs!$B$17)*DCF!J$6</f>
        <v>8799.04811704227</v>
      </c>
      <c r="CU181" s="15">
        <f ca="1">(BN181*DCF!K$28-DCF!K$5*MAX(BN181*DCF!K$28,0)-MAX(BN181-BM181,0)/Inputs!$B$17)*DCF!K$6</f>
        <v>9837.0938965398582</v>
      </c>
      <c r="CV181" s="15">
        <f ca="1">(BO181*DCF!L$28-DCF!L$5*MAX(BO181*DCF!L$28,0)-MAX(BO181-BN181,0)/Inputs!$B$17)*DCF!L$6</f>
        <v>10524.153680866824</v>
      </c>
      <c r="CW181" s="15">
        <f ca="1">(BP181*DCF!M$28-DCF!M$5*MAX(BP181*DCF!M$28,0)-MAX(BP181-BO181,0)/Inputs!$B$17)*DCF!M$6</f>
        <v>12207.368616821816</v>
      </c>
      <c r="CX181" s="15">
        <f ca="1">(BQ181*DCF!C$46-DCF!C$5*MAX(BQ181*DCF!C$46,0)-MAX(BQ181-Inputs!$B$20,0)/Inputs!$B$24)*DCF!C$6</f>
        <v>-728.87343478710829</v>
      </c>
      <c r="CY181" s="15">
        <f ca="1">(BR181*DCF!D$46-DCF!D$5*MAX(BR181*DCF!D$46,0)-MAX(BR181-BQ181,0)/Inputs!$B$24)*DCF!D$6</f>
        <v>-464.03198484111249</v>
      </c>
      <c r="CZ181" s="15">
        <f ca="1">(BS181*DCF!E$46-DCF!E$5*MAX(BS181*DCF!E$46,0)-MAX(BS181-BR181,0)/Inputs!$B$24)*DCF!E$6</f>
        <v>-299.23924272280158</v>
      </c>
      <c r="DA181" s="15">
        <f ca="1">(BT181*DCF!F$46-DCF!F$5*MAX(BT181*DCF!F$46,0)-MAX(BT181-BS181,0)/Inputs!$B$24)*DCF!F$6</f>
        <v>-633.49697387157164</v>
      </c>
      <c r="DB181" s="15">
        <f ca="1">(BU181*DCF!G$46-DCF!G$5*MAX(BU181*DCF!G$46,0)-MAX(BU181-BT181,0)/Inputs!$B$24)*DCF!G$6</f>
        <v>-358.43565541243356</v>
      </c>
      <c r="DC181" s="15">
        <f ca="1">(BV181*DCF!H$46-DCF!H$5*MAX(BV181*DCF!H$46,0)-MAX(BV181-BU181,0)/Inputs!$B$24)*DCF!H$6</f>
        <v>-178.29897644605845</v>
      </c>
      <c r="DD181" s="15">
        <f ca="1">(BW181*DCF!I$46-DCF!I$5*MAX(BW181*DCF!I$46,0)-MAX(BW181-BV181,0)/Inputs!$B$24)*DCF!I$6</f>
        <v>-799.14262864639579</v>
      </c>
      <c r="DE181" s="15">
        <f ca="1">(BX181*DCF!J$46-DCF!J$5*MAX(BX181*DCF!J$46,0)-MAX(BX181-BW181,0)/Inputs!$B$24)*DCF!J$6</f>
        <v>-1522.8270557105291</v>
      </c>
      <c r="DF181" s="15">
        <f ca="1">(BY181*DCF!K$46-DCF!K$5*MAX(BY181*DCF!K$46,0)-MAX(BY181-BX181,0)/Inputs!$B$24)*DCF!K$6</f>
        <v>22.907932377266064</v>
      </c>
      <c r="DG181" s="15">
        <f ca="1">(BZ181*DCF!L$46-DCF!L$5*MAX(BZ181*DCF!L$46,0)-MAX(BZ181-BY181,0)/Inputs!$B$24)*DCF!L$6</f>
        <v>675.21816433630659</v>
      </c>
      <c r="DH181" s="15">
        <f ca="1">(CA181*DCF!M$46-DCF!M$5*MAX(CA181*DCF!M$46,0)-MAX(CA181-BZ181,0)/Inputs!$B$24)*DCF!M$6</f>
        <v>-79.304834117872332</v>
      </c>
      <c r="DI181" s="15">
        <f ca="1">SUM(CB181:CL181)+BE181*DCF!M$10*(1+Inputs!$B$30)*(1-Inputs!$B$33)*(1-Inputs!$B$30/Inputs!$B$31)/(Inputs!$B$29-Inputs!$B$30)*DCF!M$6</f>
        <v>192080.92707841279</v>
      </c>
      <c r="DJ181" s="15">
        <f ca="1">SUM(CM181:CW181)+BP181*DCF!M$28*(1+Inputs!$B$30)*(1-Inputs!$B$33)*(1-Inputs!$B$30/Inputs!$B$31)/(Inputs!$B$29-Inputs!$B$30)*DCF!M$6</f>
        <v>346442.48716533638</v>
      </c>
      <c r="DK181" s="15">
        <f ca="1">SUM(CX181:DH181)+CA181*DCF!M$46*(1+Inputs!$B$30)*(1-Inputs!$B$33)*(1-Inputs!$B$30/Inputs!$B$31)/(Inputs!$B$29-Inputs!$B$30)*DCF!M$6</f>
        <v>62567.815899368616</v>
      </c>
      <c r="DM181" s="15">
        <f ca="1">DI181+DJ181+DK181+Inputs!$B$34+Inputs!$B$36-Inputs!$B$35</f>
        <v>677942.23014311772</v>
      </c>
    </row>
    <row r="182" spans="1:117" x14ac:dyDescent="0.75">
      <c r="A182" s="11">
        <v>169</v>
      </c>
      <c r="C182" s="24">
        <f t="shared" ca="1" si="106"/>
        <v>-5.6322108847856434E-2</v>
      </c>
      <c r="D182" s="24">
        <f t="shared" ca="1" si="106"/>
        <v>-2.5483631752546749</v>
      </c>
      <c r="E182" s="24">
        <f t="shared" ca="1" si="106"/>
        <v>1.0781510188910881</v>
      </c>
      <c r="F182" s="24">
        <f t="shared" ca="1" si="106"/>
        <v>0.65430120113204682</v>
      </c>
      <c r="G182" s="24">
        <f t="shared" ca="1" si="106"/>
        <v>0.35418416811292824</v>
      </c>
      <c r="H182" s="24">
        <f t="shared" ca="1" si="106"/>
        <v>-0.37726786189058531</v>
      </c>
      <c r="I182" s="24">
        <f t="shared" ca="1" si="106"/>
        <v>2.5684803411058617E-2</v>
      </c>
      <c r="J182" s="24">
        <f t="shared" ca="1" si="106"/>
        <v>-0.56312946832788868</v>
      </c>
      <c r="K182" s="24">
        <f t="shared" ca="1" si="106"/>
        <v>-0.9952984274108494</v>
      </c>
      <c r="L182" s="24">
        <f t="shared" ca="1" si="106"/>
        <v>-1.4922626752830954</v>
      </c>
      <c r="M182" s="24">
        <f t="shared" ca="1" si="106"/>
        <v>9.7581134344001424E-2</v>
      </c>
      <c r="N182" s="24">
        <f ca="1">SQRT(Inputs!$B$38)*C182+SQRT(1-Inputs!$B$38)*_xlfn.NORM.S.INV(RAND())</f>
        <v>-0.21491790958499021</v>
      </c>
      <c r="O182" s="24">
        <f ca="1">SQRT(Inputs!$B$38)*D182+SQRT(1-Inputs!$B$38)*_xlfn.NORM.S.INV(RAND())</f>
        <v>-1.0885627909953295</v>
      </c>
      <c r="P182" s="24">
        <f ca="1">SQRT(Inputs!$B$38)*E182+SQRT(1-Inputs!$B$38)*_xlfn.NORM.S.INV(RAND())</f>
        <v>0.34472739531609864</v>
      </c>
      <c r="Q182" s="24">
        <f ca="1">SQRT(Inputs!$B$38)*F182+SQRT(1-Inputs!$B$38)*_xlfn.NORM.S.INV(RAND())</f>
        <v>0.74844737360185909</v>
      </c>
      <c r="R182" s="24">
        <f ca="1">SQRT(Inputs!$B$38)*G182+SQRT(1-Inputs!$B$38)*_xlfn.NORM.S.INV(RAND())</f>
        <v>1.7645095584662329</v>
      </c>
      <c r="S182" s="24">
        <f ca="1">SQRT(Inputs!$B$38)*H182+SQRT(1-Inputs!$B$38)*_xlfn.NORM.S.INV(RAND())</f>
        <v>0.24886143274630429</v>
      </c>
      <c r="T182" s="24">
        <f ca="1">SQRT(Inputs!$B$38)*I182+SQRT(1-Inputs!$B$38)*_xlfn.NORM.S.INV(RAND())</f>
        <v>-0.70000204870579874</v>
      </c>
      <c r="U182" s="24">
        <f ca="1">SQRT(Inputs!$B$38)*J182+SQRT(1-Inputs!$B$38)*_xlfn.NORM.S.INV(RAND())</f>
        <v>-0.55113687727254956</v>
      </c>
      <c r="V182" s="24">
        <f ca="1">SQRT(Inputs!$B$38)*K182+SQRT(1-Inputs!$B$38)*_xlfn.NORM.S.INV(RAND())</f>
        <v>-0.10907364230716465</v>
      </c>
      <c r="W182" s="24">
        <f ca="1">SQRT(Inputs!$B$38)*L182+SQRT(1-Inputs!$B$38)*_xlfn.NORM.S.INV(RAND())</f>
        <v>0.1424068390425246</v>
      </c>
      <c r="X182" s="24">
        <f ca="1">SQRT(Inputs!$B$38)*M182+SQRT(1-Inputs!$B$38)*_xlfn.NORM.S.INV(RAND())</f>
        <v>-1.0392420521208305</v>
      </c>
      <c r="Y182" s="24">
        <f ca="1">SQRT(Inputs!$B$38)*C182+SQRT(1-Inputs!$B$38)*_xlfn.NORM.S.INV(RAND())</f>
        <v>-0.22796917105651957</v>
      </c>
      <c r="Z182" s="24">
        <f ca="1">SQRT(Inputs!$B$38)*D182+SQRT(1-Inputs!$B$38)*_xlfn.NORM.S.INV(RAND())</f>
        <v>-1.5307659924398007</v>
      </c>
      <c r="AA182" s="24">
        <f ca="1">SQRT(Inputs!$B$38)*E182+SQRT(1-Inputs!$B$38)*_xlfn.NORM.S.INV(RAND())</f>
        <v>0.11056047465300944</v>
      </c>
      <c r="AB182" s="24">
        <f ca="1">SQRT(Inputs!$B$38)*F182+SQRT(1-Inputs!$B$38)*_xlfn.NORM.S.INV(RAND())</f>
        <v>-0.42037997777046926</v>
      </c>
      <c r="AC182" s="24">
        <f ca="1">SQRT(Inputs!$B$38)*G182+SQRT(1-Inputs!$B$38)*_xlfn.NORM.S.INV(RAND())</f>
        <v>8.5172963319446418E-2</v>
      </c>
      <c r="AD182" s="24">
        <f ca="1">SQRT(Inputs!$B$38)*H182+SQRT(1-Inputs!$B$38)*_xlfn.NORM.S.INV(RAND())</f>
        <v>-0.61917033572213653</v>
      </c>
      <c r="AE182" s="24">
        <f ca="1">SQRT(Inputs!$B$38)*I182+SQRT(1-Inputs!$B$38)*_xlfn.NORM.S.INV(RAND())</f>
        <v>1.717716628470022</v>
      </c>
      <c r="AF182" s="24">
        <f ca="1">SQRT(Inputs!$B$38)*J182+SQRT(1-Inputs!$B$38)*_xlfn.NORM.S.INV(RAND())</f>
        <v>-1.4186880498692203</v>
      </c>
      <c r="AG182" s="24">
        <f ca="1">SQRT(Inputs!$B$38)*K182+SQRT(1-Inputs!$B$38)*_xlfn.NORM.S.INV(RAND())</f>
        <v>-0.71115034296504809</v>
      </c>
      <c r="AH182" s="24">
        <f ca="1">SQRT(Inputs!$B$38)*L182+SQRT(1-Inputs!$B$38)*_xlfn.NORM.S.INV(RAND())</f>
        <v>-0.55971321911208771</v>
      </c>
      <c r="AI182" s="24">
        <f ca="1">SQRT(Inputs!$B$38)*M182+SQRT(1-Inputs!$B$38)*_xlfn.NORM.S.INV(RAND())</f>
        <v>-0.14239415420462034</v>
      </c>
      <c r="AJ182" s="24">
        <f ca="1">SQRT(Inputs!$B$38)*C182+SQRT(1-Inputs!$B$38)*_xlfn.NORM.S.INV(RAND())</f>
        <v>-0.34074871435892923</v>
      </c>
      <c r="AK182" s="24">
        <f ca="1">SQRT(Inputs!$B$38)*D182+SQRT(1-Inputs!$B$38)*_xlfn.NORM.S.INV(RAND())</f>
        <v>-2.049378595152854</v>
      </c>
      <c r="AL182" s="24">
        <f ca="1">SQRT(Inputs!$B$38)*E182+SQRT(1-Inputs!$B$38)*_xlfn.NORM.S.INV(RAND())</f>
        <v>-1.7626308265443487</v>
      </c>
      <c r="AM182" s="24">
        <f ca="1">SQRT(Inputs!$B$38)*F182+SQRT(1-Inputs!$B$38)*_xlfn.NORM.S.INV(RAND())</f>
        <v>-0.14230841439069425</v>
      </c>
      <c r="AN182" s="24">
        <f ca="1">SQRT(Inputs!$B$38)*G182+SQRT(1-Inputs!$B$38)*_xlfn.NORM.S.INV(RAND())</f>
        <v>1.735894857227408</v>
      </c>
      <c r="AO182" s="24">
        <f ca="1">SQRT(Inputs!$B$38)*H182+SQRT(1-Inputs!$B$38)*_xlfn.NORM.S.INV(RAND())</f>
        <v>-0.84248880465953735</v>
      </c>
      <c r="AP182" s="24">
        <f ca="1">SQRT(Inputs!$B$38)*I182+SQRT(1-Inputs!$B$38)*_xlfn.NORM.S.INV(RAND())</f>
        <v>-0.64200229630159389</v>
      </c>
      <c r="AQ182" s="24">
        <f ca="1">SQRT(Inputs!$B$38)*J182+SQRT(1-Inputs!$B$38)*_xlfn.NORM.S.INV(RAND())</f>
        <v>-1.6060433219963284</v>
      </c>
      <c r="AR182" s="24">
        <f ca="1">SQRT(Inputs!$B$38)*K182+SQRT(1-Inputs!$B$38)*_xlfn.NORM.S.INV(RAND())</f>
        <v>0.58326749854333382</v>
      </c>
      <c r="AS182" s="24">
        <f ca="1">SQRT(Inputs!$B$38)*L182+SQRT(1-Inputs!$B$38)*_xlfn.NORM.S.INV(RAND())</f>
        <v>-0.58337702608440822</v>
      </c>
      <c r="AT182" s="24">
        <f ca="1">SQRT(Inputs!$B$38)*M182+SQRT(1-Inputs!$B$38)*_xlfn.NORM.S.INV(RAND())</f>
        <v>-0.83168466241458594</v>
      </c>
      <c r="AU182" s="15">
        <f ca="1">Inputs!$B$6*EXP($B$8-0.5*C$5^2+C$5*N182)</f>
        <v>4792.5743720539604</v>
      </c>
      <c r="AV182" s="15">
        <f t="shared" ca="1" si="73"/>
        <v>4970.8806959886861</v>
      </c>
      <c r="AW182" s="15">
        <f t="shared" ca="1" si="74"/>
        <v>6349.5877018082338</v>
      </c>
      <c r="AX182" s="15">
        <f t="shared" ca="1" si="75"/>
        <v>8512.0563522352913</v>
      </c>
      <c r="AY182" s="15">
        <f t="shared" ca="1" si="76"/>
        <v>12783.168845983791</v>
      </c>
      <c r="AZ182" s="15">
        <f t="shared" ca="1" si="77"/>
        <v>16068.531470281514</v>
      </c>
      <c r="BA182" s="15">
        <f t="shared" ca="1" si="78"/>
        <v>18274.671889579502</v>
      </c>
      <c r="BB182" s="15">
        <f t="shared" ca="1" si="79"/>
        <v>21171.81769915258</v>
      </c>
      <c r="BC182" s="15">
        <f t="shared" ca="1" si="80"/>
        <v>25658.506505326841</v>
      </c>
      <c r="BD182" s="15">
        <f t="shared" ca="1" si="81"/>
        <v>31855.587393182544</v>
      </c>
      <c r="BE182" s="15">
        <f t="shared" ca="1" si="82"/>
        <v>35509.582007014789</v>
      </c>
      <c r="BF182" s="15">
        <f ca="1">Inputs!$B$13*EXP($B$9-0.5*C$6^2+C$6*Y182)</f>
        <v>13219.85135677136</v>
      </c>
      <c r="BG182" s="15">
        <f t="shared" ca="1" si="83"/>
        <v>12223.059348590399</v>
      </c>
      <c r="BH182" s="15">
        <f t="shared" ca="1" si="84"/>
        <v>15210.711513431108</v>
      </c>
      <c r="BI182" s="15">
        <f t="shared" ca="1" si="85"/>
        <v>17453.536414086408</v>
      </c>
      <c r="BJ182" s="15">
        <f t="shared" ca="1" si="86"/>
        <v>21661.21414104163</v>
      </c>
      <c r="BK182" s="15">
        <f t="shared" ca="1" si="87"/>
        <v>24435.880643335135</v>
      </c>
      <c r="BL182" s="15">
        <f t="shared" ca="1" si="88"/>
        <v>37500.338272157984</v>
      </c>
      <c r="BM182" s="15">
        <f t="shared" ca="1" si="89"/>
        <v>38647.658571135726</v>
      </c>
      <c r="BN182" s="15">
        <f t="shared" ca="1" si="90"/>
        <v>43648.862812101288</v>
      </c>
      <c r="BO182" s="15">
        <f t="shared" ca="1" si="91"/>
        <v>50322.525991919501</v>
      </c>
      <c r="BP182" s="15">
        <f t="shared" ca="1" si="92"/>
        <v>60946.394833995982</v>
      </c>
      <c r="BQ182" s="15">
        <f ca="1">Inputs!$B$20*EXP($B$10-0.5*C$7^2+C$7*AJ182)</f>
        <v>3801.1959338831457</v>
      </c>
      <c r="BR182" s="15">
        <f t="shared" ca="1" si="93"/>
        <v>2690.3077098695348</v>
      </c>
      <c r="BS182" s="15">
        <f t="shared" ca="1" si="94"/>
        <v>2220.6282944257132</v>
      </c>
      <c r="BT182" s="15">
        <f t="shared" ca="1" si="95"/>
        <v>2949.5689296435003</v>
      </c>
      <c r="BU182" s="15">
        <f t="shared" ca="1" si="96"/>
        <v>6221.6093669899719</v>
      </c>
      <c r="BV182" s="15">
        <f t="shared" ca="1" si="97"/>
        <v>7159.5521974858593</v>
      </c>
      <c r="BW182" s="15">
        <f t="shared" ca="1" si="98"/>
        <v>8721.4062125294004</v>
      </c>
      <c r="BX182" s="15">
        <f t="shared" ca="1" si="99"/>
        <v>8840.3411098898468</v>
      </c>
      <c r="BY182" s="15">
        <f t="shared" ca="1" si="100"/>
        <v>13849.185618422756</v>
      </c>
      <c r="BZ182" s="15">
        <f t="shared" ca="1" si="101"/>
        <v>17456.195291348253</v>
      </c>
      <c r="CA182" s="15">
        <f t="shared" ca="1" si="102"/>
        <v>21151.79687551421</v>
      </c>
      <c r="CB182" s="15">
        <f ca="1">(AU182*DCF!C$10-DCF!C$5*MAX(AU182*DCF!C$10,0)-MAX(AU182-Inputs!$B$6,0)/Inputs!$B$10)*DCF!C$6</f>
        <v>1044.2840456251756</v>
      </c>
      <c r="CC182" s="15">
        <f ca="1">(AV182*DCF!D$10-DCF!D$5*MAX(AV182*DCF!D$10,0)-MAX(AV182-AU182,0)/Inputs!$B$10)*DCF!D$6</f>
        <v>1168.1431625524829</v>
      </c>
      <c r="CD182" s="15">
        <f ca="1">(AW182*DCF!E$10-DCF!E$5*MAX(AW182*DCF!E$10,0)-MAX(AW182-AV182,0)/Inputs!$B$10)*DCF!E$6</f>
        <v>1155.4768111379465</v>
      </c>
      <c r="CE182" s="15">
        <f ca="1">(AX182*DCF!F$10-DCF!F$5*MAX(AX182*DCF!F$10,0)-MAX(AX182-AW182,0)/Inputs!$B$10)*DCF!F$6</f>
        <v>1408.2122239033329</v>
      </c>
      <c r="CF182" s="15">
        <f ca="1">(AY182*DCF!G$10-DCF!G$5*MAX(AY182*DCF!G$10,0)-MAX(AY182-AX182,0)/Inputs!$B$10)*DCF!G$6</f>
        <v>1812.8605401442039</v>
      </c>
      <c r="CG182" s="15">
        <f ca="1">(AZ182*DCF!H$10-DCF!H$5*MAX(AZ182*DCF!H$10,0)-MAX(AZ182-AY182,0)/Inputs!$B$10)*DCF!H$6</f>
        <v>2536.341878765596</v>
      </c>
      <c r="CH182" s="15">
        <f ca="1">(BA182*DCF!I$10-DCF!I$5*MAX(BA182*DCF!I$10,0)-MAX(BA182-AZ182,0)/Inputs!$B$10)*DCF!I$6</f>
        <v>2976.2315672239797</v>
      </c>
      <c r="CI182" s="15">
        <f ca="1">(BB182*DCF!J$10-DCF!J$5*MAX(BB182*DCF!J$10,0)-MAX(BB182-BA182,0)/Inputs!$B$10)*DCF!J$6</f>
        <v>3194.118336348834</v>
      </c>
      <c r="CJ182" s="15">
        <f ca="1">(BC182*DCF!K$10-DCF!K$5*MAX(BC182*DCF!K$10,0)-MAX(BC182-BB182,0)/Inputs!$B$10)*DCF!K$6</f>
        <v>3502.5393364611959</v>
      </c>
      <c r="CK182" s="15">
        <f ca="1">(BD182*DCF!L$10-DCF!L$5*MAX(BD182*DCF!L$10,0)-MAX(BD182-BC182,0)/Inputs!$B$10)*DCF!L$6</f>
        <v>4003.0454454140113</v>
      </c>
      <c r="CL182" s="15">
        <f ca="1">(BE182*DCF!M$10-DCF!M$5*MAX(BE182*DCF!M$10,0)-MAX(BE182-BD182,0)/Inputs!$B$10)*DCF!M$6</f>
        <v>4574.3526045606304</v>
      </c>
      <c r="CM182" s="15">
        <f ca="1">(BF182*DCF!C$28-DCF!C$5*MAX(BF182*DCF!C$28,0)-MAX(BF182-Inputs!$B$13,0)/Inputs!$B$17)*DCF!C$6</f>
        <v>3611.3206301956479</v>
      </c>
      <c r="CN182" s="15">
        <f ca="1">(BG182*DCF!D$28-DCF!D$5*MAX(BG182*DCF!D$28,0)-MAX(BG182-BF182,0)/Inputs!$B$17)*DCF!D$6</f>
        <v>3599.9728884829174</v>
      </c>
      <c r="CO182" s="15">
        <f ca="1">(BH182*DCF!E$28-DCF!E$5*MAX(BH182*DCF!E$28,0)-MAX(BH182-BG182,0)/Inputs!$B$17)*DCF!E$6</f>
        <v>3719.1192319694533</v>
      </c>
      <c r="CP182" s="15">
        <f ca="1">(BI182*DCF!F$28-DCF!F$5*MAX(BI182*DCF!F$28,0)-MAX(BI182-BH182,0)/Inputs!$B$17)*DCF!F$6</f>
        <v>4329.8336715058877</v>
      </c>
      <c r="CQ182" s="15">
        <f ca="1">(BJ182*DCF!G$28-DCF!G$5*MAX(BJ182*DCF!G$28,0)-MAX(BJ182-BI182,0)/Inputs!$B$17)*DCF!G$6</f>
        <v>4912.4765251580257</v>
      </c>
      <c r="CR182" s="15">
        <f ca="1">(BK182*DCF!H$28-DCF!H$5*MAX(BK182*DCF!H$28,0)-MAX(BK182-BJ182,0)/Inputs!$B$17)*DCF!H$6</f>
        <v>5612.1575700639141</v>
      </c>
      <c r="CS182" s="15">
        <f ca="1">(BL182*DCF!I$28-DCF!I$5*MAX(BL182*DCF!I$28,0)-MAX(BL182-BK182,0)/Inputs!$B$17)*DCF!I$6</f>
        <v>6943.1682471082677</v>
      </c>
      <c r="CT182" s="15">
        <f ca="1">(BM182*DCF!J$28-DCF!J$5*MAX(BM182*DCF!J$28,0)-MAX(BM182-BL182,0)/Inputs!$B$17)*DCF!J$6</f>
        <v>8469.5109523179399</v>
      </c>
      <c r="CU182" s="15">
        <f ca="1">(BN182*DCF!K$28-DCF!K$5*MAX(BN182*DCF!K$28,0)-MAX(BN182-BM182,0)/Inputs!$B$17)*DCF!K$6</f>
        <v>8605.32706156739</v>
      </c>
      <c r="CV182" s="15">
        <f ca="1">(BO182*DCF!L$28-DCF!L$5*MAX(BO182*DCF!L$28,0)-MAX(BO182-BN182,0)/Inputs!$B$17)*DCF!L$6</f>
        <v>9285.2640818120235</v>
      </c>
      <c r="CW182" s="15">
        <f ca="1">(BP182*DCF!M$28-DCF!M$5*MAX(BP182*DCF!M$28,0)-MAX(BP182-BO182,0)/Inputs!$B$17)*DCF!M$6</f>
        <v>10356.606642236997</v>
      </c>
      <c r="CX182" s="15">
        <f ca="1">(BQ182*DCF!C$46-DCF!C$5*MAX(BQ182*DCF!C$46,0)-MAX(BQ182-Inputs!$B$20,0)/Inputs!$B$24)*DCF!C$6</f>
        <v>-1155.1011089259669</v>
      </c>
      <c r="CY182" s="15">
        <f ca="1">(BR182*DCF!D$46-DCF!D$5*MAX(BR182*DCF!D$46,0)-MAX(BR182-BQ182,0)/Inputs!$B$24)*DCF!D$6</f>
        <v>-459.17278728792155</v>
      </c>
      <c r="CZ182" s="15">
        <f ca="1">(BS182*DCF!E$46-DCF!E$5*MAX(BS182*DCF!E$46,0)-MAX(BS182-BR182,0)/Inputs!$B$24)*DCF!E$6</f>
        <v>-262.59316221978128</v>
      </c>
      <c r="DA182" s="15">
        <f ca="1">(BT182*DCF!F$46-DCF!F$5*MAX(BT182*DCF!F$46,0)-MAX(BT182-BS182,0)/Inputs!$B$24)*DCF!F$6</f>
        <v>-480.23658690808611</v>
      </c>
      <c r="DB182" s="15">
        <f ca="1">(BU182*DCF!G$46-DCF!G$5*MAX(BU182*DCF!G$46,0)-MAX(BU182-BT182,0)/Inputs!$B$24)*DCF!G$6</f>
        <v>-1309.9324022043395</v>
      </c>
      <c r="DC182" s="15">
        <f ca="1">(BV182*DCF!H$46-DCF!H$5*MAX(BV182*DCF!H$46,0)-MAX(BV182-BU182,0)/Inputs!$B$24)*DCF!H$6</f>
        <v>-291.45998770552706</v>
      </c>
      <c r="DD182" s="15">
        <f ca="1">(BW182*DCF!I$46-DCF!I$5*MAX(BW182*DCF!I$46,0)-MAX(BW182-BV182,0)/Inputs!$B$24)*DCF!I$6</f>
        <v>-246.92360989410867</v>
      </c>
      <c r="DE182" s="15">
        <f ca="1">(BX182*DCF!J$46-DCF!J$5*MAX(BX182*DCF!J$46,0)-MAX(BX182-BW182,0)/Inputs!$B$24)*DCF!J$6</f>
        <v>339.28826425369618</v>
      </c>
      <c r="DF182" s="15">
        <f ca="1">(BY182*DCF!K$46-DCF!K$5*MAX(BY182*DCF!K$46,0)-MAX(BY182-BX182,0)/Inputs!$B$24)*DCF!K$6</f>
        <v>-435.9218205028647</v>
      </c>
      <c r="DG182" s="15">
        <f ca="1">(BZ182*DCF!L$46-DCF!L$5*MAX(BZ182*DCF!L$46,0)-MAX(BZ182-BY182,0)/Inputs!$B$24)*DCF!L$6</f>
        <v>390.38785508353453</v>
      </c>
      <c r="DH182" s="15">
        <f ca="1">(CA182*DCF!M$46-DCF!M$5*MAX(CA182*DCF!M$46,0)-MAX(CA182-BZ182,0)/Inputs!$B$24)*DCF!M$6</f>
        <v>885.62942435389505</v>
      </c>
      <c r="DI182" s="15">
        <f ca="1">SUM(CB182:CL182)+BE182*DCF!M$10*(1+Inputs!$B$30)*(1-Inputs!$B$33)*(1-Inputs!$B$30/Inputs!$B$31)/(Inputs!$B$29-Inputs!$B$30)*DCF!M$6</f>
        <v>126199.24224326987</v>
      </c>
      <c r="DJ182" s="15">
        <f ca="1">SUM(CM182:CW182)+BP182*DCF!M$28*(1+Inputs!$B$30)*(1-Inputs!$B$33)*(1-Inputs!$B$30/Inputs!$B$31)/(Inputs!$B$29-Inputs!$B$30)*DCF!M$6</f>
        <v>295597.58784328302</v>
      </c>
      <c r="DK182" s="15">
        <f ca="1">SUM(CX182:DH182)+CA182*DCF!M$46*(1+Inputs!$B$30)*(1-Inputs!$B$33)*(1-Inputs!$B$30/Inputs!$B$31)/(Inputs!$B$29-Inputs!$B$30)*DCF!M$6</f>
        <v>29677.147638105555</v>
      </c>
      <c r="DM182" s="15">
        <f ca="1">DI182+DJ182+DK182+Inputs!$B$34+Inputs!$B$36-Inputs!$B$35</f>
        <v>528324.97772465844</v>
      </c>
    </row>
    <row r="183" spans="1:117" x14ac:dyDescent="0.75">
      <c r="A183" s="11">
        <v>170</v>
      </c>
      <c r="C183" s="24">
        <f t="shared" ca="1" si="106"/>
        <v>-1.0584667873455806</v>
      </c>
      <c r="D183" s="24">
        <f t="shared" ca="1" si="106"/>
        <v>0.45245161793381211</v>
      </c>
      <c r="E183" s="24">
        <f t="shared" ca="1" si="106"/>
        <v>0.38783041365067372</v>
      </c>
      <c r="F183" s="24">
        <f t="shared" ca="1" si="106"/>
        <v>0.71973190290852596</v>
      </c>
      <c r="G183" s="24">
        <f t="shared" ca="1" si="106"/>
        <v>-0.12352942293519849</v>
      </c>
      <c r="H183" s="24">
        <f t="shared" ca="1" si="106"/>
        <v>-0.26818565062086203</v>
      </c>
      <c r="I183" s="24">
        <f t="shared" ca="1" si="106"/>
        <v>0.41896630748502967</v>
      </c>
      <c r="J183" s="24">
        <f t="shared" ca="1" si="106"/>
        <v>-0.23746295139833121</v>
      </c>
      <c r="K183" s="24">
        <f t="shared" ca="1" si="106"/>
        <v>-0.81905385591198065</v>
      </c>
      <c r="L183" s="24">
        <f t="shared" ca="1" si="106"/>
        <v>-1.3265021335159961</v>
      </c>
      <c r="M183" s="24">
        <f t="shared" ca="1" si="106"/>
        <v>-0.55865241377206221</v>
      </c>
      <c r="N183" s="24">
        <f ca="1">SQRT(Inputs!$B$38)*C183+SQRT(1-Inputs!$B$38)*_xlfn.NORM.S.INV(RAND())</f>
        <v>1.8229839157616534</v>
      </c>
      <c r="O183" s="24">
        <f ca="1">SQRT(Inputs!$B$38)*D183+SQRT(1-Inputs!$B$38)*_xlfn.NORM.S.INV(RAND())</f>
        <v>0.88329807304407426</v>
      </c>
      <c r="P183" s="24">
        <f ca="1">SQRT(Inputs!$B$38)*E183+SQRT(1-Inputs!$B$38)*_xlfn.NORM.S.INV(RAND())</f>
        <v>0.42560638085816971</v>
      </c>
      <c r="Q183" s="24">
        <f ca="1">SQRT(Inputs!$B$38)*F183+SQRT(1-Inputs!$B$38)*_xlfn.NORM.S.INV(RAND())</f>
        <v>1.6135298560095717</v>
      </c>
      <c r="R183" s="24">
        <f ca="1">SQRT(Inputs!$B$38)*G183+SQRT(1-Inputs!$B$38)*_xlfn.NORM.S.INV(RAND())</f>
        <v>-0.15699540494144429</v>
      </c>
      <c r="S183" s="24">
        <f ca="1">SQRT(Inputs!$B$38)*H183+SQRT(1-Inputs!$B$38)*_xlfn.NORM.S.INV(RAND())</f>
        <v>0.54517303195970135</v>
      </c>
      <c r="T183" s="24">
        <f ca="1">SQRT(Inputs!$B$38)*I183+SQRT(1-Inputs!$B$38)*_xlfn.NORM.S.INV(RAND())</f>
        <v>1.355887795803935</v>
      </c>
      <c r="U183" s="24">
        <f ca="1">SQRT(Inputs!$B$38)*J183+SQRT(1-Inputs!$B$38)*_xlfn.NORM.S.INV(RAND())</f>
        <v>1.0638939099171805</v>
      </c>
      <c r="V183" s="24">
        <f ca="1">SQRT(Inputs!$B$38)*K183+SQRT(1-Inputs!$B$38)*_xlfn.NORM.S.INV(RAND())</f>
        <v>-1.2720388061160222</v>
      </c>
      <c r="W183" s="24">
        <f ca="1">SQRT(Inputs!$B$38)*L183+SQRT(1-Inputs!$B$38)*_xlfn.NORM.S.INV(RAND())</f>
        <v>-1.2945920335097441</v>
      </c>
      <c r="X183" s="24">
        <f ca="1">SQRT(Inputs!$B$38)*M183+SQRT(1-Inputs!$B$38)*_xlfn.NORM.S.INV(RAND())</f>
        <v>-0.16440147097656041</v>
      </c>
      <c r="Y183" s="24">
        <f ca="1">SQRT(Inputs!$B$38)*C183+SQRT(1-Inputs!$B$38)*_xlfn.NORM.S.INV(RAND())</f>
        <v>-0.92246726931206902</v>
      </c>
      <c r="Z183" s="24">
        <f ca="1">SQRT(Inputs!$B$38)*D183+SQRT(1-Inputs!$B$38)*_xlfn.NORM.S.INV(RAND())</f>
        <v>0.41214151398787136</v>
      </c>
      <c r="AA183" s="24">
        <f ca="1">SQRT(Inputs!$B$38)*E183+SQRT(1-Inputs!$B$38)*_xlfn.NORM.S.INV(RAND())</f>
        <v>0.72107855812471233</v>
      </c>
      <c r="AB183" s="24">
        <f ca="1">SQRT(Inputs!$B$38)*F183+SQRT(1-Inputs!$B$38)*_xlfn.NORM.S.INV(RAND())</f>
        <v>0.29144241757260625</v>
      </c>
      <c r="AC183" s="24">
        <f ca="1">SQRT(Inputs!$B$38)*G183+SQRT(1-Inputs!$B$38)*_xlfn.NORM.S.INV(RAND())</f>
        <v>1.4159568178157653</v>
      </c>
      <c r="AD183" s="24">
        <f ca="1">SQRT(Inputs!$B$38)*H183+SQRT(1-Inputs!$B$38)*_xlfn.NORM.S.INV(RAND())</f>
        <v>0.3781888435477101</v>
      </c>
      <c r="AE183" s="24">
        <f ca="1">SQRT(Inputs!$B$38)*I183+SQRT(1-Inputs!$B$38)*_xlfn.NORM.S.INV(RAND())</f>
        <v>0.83118875351817945</v>
      </c>
      <c r="AF183" s="24">
        <f ca="1">SQRT(Inputs!$B$38)*J183+SQRT(1-Inputs!$B$38)*_xlfn.NORM.S.INV(RAND())</f>
        <v>-0.85861656035336065</v>
      </c>
      <c r="AG183" s="24">
        <f ca="1">SQRT(Inputs!$B$38)*K183+SQRT(1-Inputs!$B$38)*_xlfn.NORM.S.INV(RAND())</f>
        <v>0.41359074853605798</v>
      </c>
      <c r="AH183" s="24">
        <f ca="1">SQRT(Inputs!$B$38)*L183+SQRT(1-Inputs!$B$38)*_xlfn.NORM.S.INV(RAND())</f>
        <v>-2.0384425176755818</v>
      </c>
      <c r="AI183" s="24">
        <f ca="1">SQRT(Inputs!$B$38)*M183+SQRT(1-Inputs!$B$38)*_xlfn.NORM.S.INV(RAND())</f>
        <v>-0.5661507470209155</v>
      </c>
      <c r="AJ183" s="24">
        <f ca="1">SQRT(Inputs!$B$38)*C183+SQRT(1-Inputs!$B$38)*_xlfn.NORM.S.INV(RAND())</f>
        <v>0.83897495624879093</v>
      </c>
      <c r="AK183" s="24">
        <f ca="1">SQRT(Inputs!$B$38)*D183+SQRT(1-Inputs!$B$38)*_xlfn.NORM.S.INV(RAND())</f>
        <v>0.64409423521208276</v>
      </c>
      <c r="AL183" s="24">
        <f ca="1">SQRT(Inputs!$B$38)*E183+SQRT(1-Inputs!$B$38)*_xlfn.NORM.S.INV(RAND())</f>
        <v>-0.37727830837271031</v>
      </c>
      <c r="AM183" s="24">
        <f ca="1">SQRT(Inputs!$B$38)*F183+SQRT(1-Inputs!$B$38)*_xlfn.NORM.S.INV(RAND())</f>
        <v>1.906389775078938</v>
      </c>
      <c r="AN183" s="24">
        <f ca="1">SQRT(Inputs!$B$38)*G183+SQRT(1-Inputs!$B$38)*_xlfn.NORM.S.INV(RAND())</f>
        <v>-0.3782687859108862</v>
      </c>
      <c r="AO183" s="24">
        <f ca="1">SQRT(Inputs!$B$38)*H183+SQRT(1-Inputs!$B$38)*_xlfn.NORM.S.INV(RAND())</f>
        <v>0.43758984076426233</v>
      </c>
      <c r="AP183" s="24">
        <f ca="1">SQRT(Inputs!$B$38)*I183+SQRT(1-Inputs!$B$38)*_xlfn.NORM.S.INV(RAND())</f>
        <v>1.2527467391250973</v>
      </c>
      <c r="AQ183" s="24">
        <f ca="1">SQRT(Inputs!$B$38)*J183+SQRT(1-Inputs!$B$38)*_xlfn.NORM.S.INV(RAND())</f>
        <v>0.46991555693442744</v>
      </c>
      <c r="AR183" s="24">
        <f ca="1">SQRT(Inputs!$B$38)*K183+SQRT(1-Inputs!$B$38)*_xlfn.NORM.S.INV(RAND())</f>
        <v>-1.1671118697839529</v>
      </c>
      <c r="AS183" s="24">
        <f ca="1">SQRT(Inputs!$B$38)*L183+SQRT(1-Inputs!$B$38)*_xlfn.NORM.S.INV(RAND())</f>
        <v>-1.9896262756223337</v>
      </c>
      <c r="AT183" s="24">
        <f ca="1">SQRT(Inputs!$B$38)*M183+SQRT(1-Inputs!$B$38)*_xlfn.NORM.S.INV(RAND())</f>
        <v>1.0817587687007035</v>
      </c>
      <c r="AU183" s="15">
        <f ca="1">Inputs!$B$6*EXP($B$8-0.5*C$5^2+C$5*N183)</f>
        <v>6665.5278639501603</v>
      </c>
      <c r="AV183" s="15">
        <f t="shared" ca="1" si="73"/>
        <v>9238.736354270648</v>
      </c>
      <c r="AW183" s="15">
        <f t="shared" ca="1" si="74"/>
        <v>11930.605925800077</v>
      </c>
      <c r="AX183" s="15">
        <f t="shared" ca="1" si="75"/>
        <v>17819.225452536444</v>
      </c>
      <c r="AY183" s="15">
        <f t="shared" ca="1" si="76"/>
        <v>21381.266908935737</v>
      </c>
      <c r="AZ183" s="15">
        <f t="shared" ca="1" si="77"/>
        <v>27767.832402468368</v>
      </c>
      <c r="BA183" s="15">
        <f t="shared" ca="1" si="78"/>
        <v>39161.74231952845</v>
      </c>
      <c r="BB183" s="15">
        <f t="shared" ca="1" si="79"/>
        <v>53338.829441656417</v>
      </c>
      <c r="BC183" s="15">
        <f t="shared" ca="1" si="80"/>
        <v>57777.988774719903</v>
      </c>
      <c r="BD183" s="15">
        <f t="shared" ca="1" si="81"/>
        <v>62711.067804802507</v>
      </c>
      <c r="BE183" s="15">
        <f t="shared" ca="1" si="82"/>
        <v>75702.295927161293</v>
      </c>
      <c r="BF183" s="15">
        <f ca="1">Inputs!$B$13*EXP($B$9-0.5*C$6^2+C$6*Y183)</f>
        <v>11519.450409265659</v>
      </c>
      <c r="BG183" s="15">
        <f t="shared" ca="1" si="83"/>
        <v>15123.000046811621</v>
      </c>
      <c r="BH183" s="15">
        <f t="shared" ca="1" si="84"/>
        <v>20824.94012354892</v>
      </c>
      <c r="BI183" s="15">
        <f t="shared" ca="1" si="85"/>
        <v>26662.472334029451</v>
      </c>
      <c r="BJ183" s="15">
        <f t="shared" ca="1" si="86"/>
        <v>40087.501429368509</v>
      </c>
      <c r="BK183" s="15">
        <f t="shared" ca="1" si="87"/>
        <v>51799.352636839896</v>
      </c>
      <c r="BL183" s="15">
        <f t="shared" ca="1" si="88"/>
        <v>70865.83472633356</v>
      </c>
      <c r="BM183" s="15">
        <f t="shared" ca="1" si="89"/>
        <v>78296.351383494999</v>
      </c>
      <c r="BN183" s="15">
        <f t="shared" ca="1" si="90"/>
        <v>101187.61460371541</v>
      </c>
      <c r="BO183" s="15">
        <f t="shared" ca="1" si="91"/>
        <v>98235.151005433072</v>
      </c>
      <c r="BP183" s="15">
        <f t="shared" ca="1" si="92"/>
        <v>113397.11067248287</v>
      </c>
      <c r="BQ183" s="15">
        <f ca="1">Inputs!$B$20*EXP($B$10-0.5*C$7^2+C$7*AJ183)</f>
        <v>5776.1842456552595</v>
      </c>
      <c r="BR183" s="15">
        <f t="shared" ca="1" si="93"/>
        <v>9616.4605687477342</v>
      </c>
      <c r="BS183" s="15">
        <f t="shared" ca="1" si="94"/>
        <v>11816.396962060469</v>
      </c>
      <c r="BT183" s="15">
        <f t="shared" ca="1" si="95"/>
        <v>26864.254931041196</v>
      </c>
      <c r="BU183" s="15">
        <f t="shared" ca="1" si="96"/>
        <v>33974.229741264768</v>
      </c>
      <c r="BV183" s="15">
        <f t="shared" ca="1" si="97"/>
        <v>52165.480224988722</v>
      </c>
      <c r="BW183" s="15">
        <f t="shared" ca="1" si="98"/>
        <v>94895.494104136247</v>
      </c>
      <c r="BX183" s="15">
        <f t="shared" ca="1" si="99"/>
        <v>145838.12129498267</v>
      </c>
      <c r="BY183" s="15">
        <f t="shared" ca="1" si="100"/>
        <v>163450.03870736191</v>
      </c>
      <c r="BZ183" s="15">
        <f t="shared" ca="1" si="101"/>
        <v>159088.29830087387</v>
      </c>
      <c r="CA183" s="15">
        <f t="shared" ca="1" si="102"/>
        <v>270835.06943165202</v>
      </c>
      <c r="CB183" s="15">
        <f ca="1">(AU183*DCF!C$10-DCF!C$5*MAX(AU183*DCF!C$10,0)-MAX(AU183-Inputs!$B$6,0)/Inputs!$B$10)*DCF!C$6</f>
        <v>1030.9295533911845</v>
      </c>
      <c r="CC183" s="15">
        <f ca="1">(AV183*DCF!D$10-DCF!D$5*MAX(AV183*DCF!D$10,0)-MAX(AV183-AU183,0)/Inputs!$B$10)*DCF!D$6</f>
        <v>1624.4698512549053</v>
      </c>
      <c r="CD183" s="15">
        <f ca="1">(AW183*DCF!E$10-DCF!E$5*MAX(AW183*DCF!E$10,0)-MAX(AW183-AV183,0)/Inputs!$B$10)*DCF!E$6</f>
        <v>2148.26648666238</v>
      </c>
      <c r="CE183" s="15">
        <f ca="1">(AX183*DCF!F$10-DCF!F$5*MAX(AX183*DCF!F$10,0)-MAX(AX183-AW183,0)/Inputs!$B$10)*DCF!F$6</f>
        <v>2664.632790574628</v>
      </c>
      <c r="CF183" s="15">
        <f ca="1">(AY183*DCF!G$10-DCF!G$5*MAX(AY183*DCF!G$10,0)-MAX(AY183-AX183,0)/Inputs!$B$10)*DCF!G$6</f>
        <v>3720.707069377223</v>
      </c>
      <c r="CG183" s="15">
        <f ca="1">(AZ183*DCF!H$10-DCF!H$5*MAX(AZ183*DCF!H$10,0)-MAX(AZ183-AY183,0)/Inputs!$B$10)*DCF!H$6</f>
        <v>4257.0953806015141</v>
      </c>
      <c r="CH183" s="15">
        <f ca="1">(BA183*DCF!I$10-DCF!I$5*MAX(BA183*DCF!I$10,0)-MAX(BA183-AZ183,0)/Inputs!$B$10)*DCF!I$6</f>
        <v>5284.4212641514669</v>
      </c>
      <c r="CI183" s="15">
        <f ca="1">(BB183*DCF!J$10-DCF!J$5*MAX(BB183*DCF!J$10,0)-MAX(BB183-BA183,0)/Inputs!$B$10)*DCF!J$6</f>
        <v>7004.7629618581013</v>
      </c>
      <c r="CJ183" s="15">
        <f ca="1">(BC183*DCF!K$10-DCF!K$5*MAX(BC183*DCF!K$10,0)-MAX(BC183-BB183,0)/Inputs!$B$10)*DCF!K$6</f>
        <v>8679.9135426873927</v>
      </c>
      <c r="CK183" s="15">
        <f ca="1">(BD183*DCF!L$10-DCF!L$5*MAX(BD183*DCF!L$10,0)-MAX(BD183-BC183,0)/Inputs!$B$10)*DCF!L$6</f>
        <v>8820.0945444808203</v>
      </c>
      <c r="CL183" s="15">
        <f ca="1">(BE183*DCF!M$10-DCF!M$5*MAX(BE183*DCF!M$10,0)-MAX(BE183-BD183,0)/Inputs!$B$10)*DCF!M$6</f>
        <v>9130.6320830592776</v>
      </c>
      <c r="CM183" s="15">
        <f ca="1">(BF183*DCF!C$28-DCF!C$5*MAX(BF183*DCF!C$28,0)-MAX(BF183-Inputs!$B$13,0)/Inputs!$B$17)*DCF!C$6</f>
        <v>3485.0717098093905</v>
      </c>
      <c r="CN183" s="15">
        <f ca="1">(BG183*DCF!D$28-DCF!D$5*MAX(BG183*DCF!D$28,0)-MAX(BG183-BF183,0)/Inputs!$B$17)*DCF!D$6</f>
        <v>3685.2699487098976</v>
      </c>
      <c r="CO183" s="15">
        <f ca="1">(BH183*DCF!E$28-DCF!E$5*MAX(BH183*DCF!E$28,0)-MAX(BH183-BG183,0)/Inputs!$B$17)*DCF!E$6</f>
        <v>4774.2199579463804</v>
      </c>
      <c r="CP183" s="15">
        <f ca="1">(BI183*DCF!F$28-DCF!F$5*MAX(BI183*DCF!F$28,0)-MAX(BI183-BH183,0)/Inputs!$B$17)*DCF!F$6</f>
        <v>6175.3439180187734</v>
      </c>
      <c r="CQ183" s="15">
        <f ca="1">(BJ183*DCF!G$28-DCF!G$5*MAX(BJ183*DCF!G$28,0)-MAX(BJ183-BI183,0)/Inputs!$B$17)*DCF!G$6</f>
        <v>8143.0491181043726</v>
      </c>
      <c r="CR183" s="15">
        <f ca="1">(BK183*DCF!H$28-DCF!H$5*MAX(BK183*DCF!H$28,0)-MAX(BK183-BJ183,0)/Inputs!$B$17)*DCF!H$6</f>
        <v>10990.858393758966</v>
      </c>
      <c r="CS183" s="15">
        <f ca="1">(BL183*DCF!I$28-DCF!I$5*MAX(BL183*DCF!I$28,0)-MAX(BL183-BK183,0)/Inputs!$B$17)*DCF!I$6</f>
        <v>13927.691557051101</v>
      </c>
      <c r="CT183" s="15">
        <f ca="1">(BM183*DCF!J$28-DCF!J$5*MAX(BM183*DCF!J$28,0)-MAX(BM183-BL183,0)/Inputs!$B$17)*DCF!J$6</f>
        <v>16481.36043142189</v>
      </c>
      <c r="CU183" s="15">
        <f ca="1">(BN183*DCF!K$28-DCF!K$5*MAX(BN183*DCF!K$28,0)-MAX(BN183-BM183,0)/Inputs!$B$17)*DCF!K$6</f>
        <v>18565.252757221711</v>
      </c>
      <c r="CV183" s="15">
        <f ca="1">(BO183*DCF!L$28-DCF!L$5*MAX(BO183*DCF!L$28,0)-MAX(BO183-BN183,0)/Inputs!$B$17)*DCF!L$6</f>
        <v>19599.974568980826</v>
      </c>
      <c r="CW183" s="15">
        <f ca="1">(BP183*DCF!M$28-DCF!M$5*MAX(BP183*DCF!M$28,0)-MAX(BP183-BO183,0)/Inputs!$B$17)*DCF!M$6</f>
        <v>19750.881173626927</v>
      </c>
      <c r="CX183" s="15">
        <f ca="1">(BQ183*DCF!C$46-DCF!C$5*MAX(BQ183*DCF!C$46,0)-MAX(BQ183-Inputs!$B$20,0)/Inputs!$B$24)*DCF!C$6</f>
        <v>-2523.4532879828589</v>
      </c>
      <c r="CY183" s="15">
        <f ca="1">(BR183*DCF!D$46-DCF!D$5*MAX(BR183*DCF!D$46,0)-MAX(BR183-BQ183,0)/Inputs!$B$24)*DCF!D$6</f>
        <v>-3279.9195902016941</v>
      </c>
      <c r="CZ183" s="15">
        <f ca="1">(BS183*DCF!E$46-DCF!E$5*MAX(BS183*DCF!E$46,0)-MAX(BS183-BR183,0)/Inputs!$B$24)*DCF!E$6</f>
        <v>-2264.4638776072306</v>
      </c>
      <c r="DA183" s="15">
        <f ca="1">(BT183*DCF!F$46-DCF!F$5*MAX(BT183*DCF!F$46,0)-MAX(BT183-BS183,0)/Inputs!$B$24)*DCF!F$6</f>
        <v>-7435.8256784386112</v>
      </c>
      <c r="DB183" s="15">
        <f ca="1">(BU183*DCF!G$46-DCF!G$5*MAX(BU183*DCF!G$46,0)-MAX(BU183-BT183,0)/Inputs!$B$24)*DCF!G$6</f>
        <v>-3534.4810138237867</v>
      </c>
      <c r="DC183" s="15">
        <f ca="1">(BV183*DCF!H$46-DCF!H$5*MAX(BV183*DCF!H$46,0)-MAX(BV183-BU183,0)/Inputs!$B$24)*DCF!H$6</f>
        <v>-5652.8196281762557</v>
      </c>
      <c r="DD183" s="15">
        <f ca="1">(BW183*DCF!I$46-DCF!I$5*MAX(BW183*DCF!I$46,0)-MAX(BW183-BV183,0)/Inputs!$B$24)*DCF!I$6</f>
        <v>-10074.485735677337</v>
      </c>
      <c r="DE183" s="15">
        <f ca="1">(BX183*DCF!J$46-DCF!J$5*MAX(BX183*DCF!J$46,0)-MAX(BX183-BW183,0)/Inputs!$B$24)*DCF!J$6</f>
        <v>-7391.6466671693579</v>
      </c>
      <c r="DF183" s="15">
        <f ca="1">(BY183*DCF!K$46-DCF!K$5*MAX(BY183*DCF!K$46,0)-MAX(BY183-BX183,0)/Inputs!$B$24)*DCF!K$6</f>
        <v>5022.3604878033539</v>
      </c>
      <c r="DG183" s="15">
        <f ca="1">(BZ183*DCF!L$46-DCF!L$5*MAX(BZ183*DCF!L$46,0)-MAX(BZ183-BY183,0)/Inputs!$B$24)*DCF!L$6</f>
        <v>10997.039442430347</v>
      </c>
      <c r="DH183" s="15">
        <f ca="1">(CA183*DCF!M$46-DCF!M$5*MAX(CA183*DCF!M$46,0)-MAX(CA183-BZ183,0)/Inputs!$B$24)*DCF!M$6</f>
        <v>-2128.9489046914264</v>
      </c>
      <c r="DI183" s="15">
        <f ca="1">SUM(CB183:CL183)+BE183*DCF!M$10*(1+Inputs!$B$30)*(1-Inputs!$B$33)*(1-Inputs!$B$30/Inputs!$B$31)/(Inputs!$B$29-Inputs!$B$30)*DCF!M$6</f>
        <v>265046.41615261789</v>
      </c>
      <c r="DJ183" s="15">
        <f ca="1">SUM(CM183:CW183)+BP183*DCF!M$28*(1+Inputs!$B$30)*(1-Inputs!$B$33)*(1-Inputs!$B$30/Inputs!$B$31)/(Inputs!$B$29-Inputs!$B$30)*DCF!M$6</f>
        <v>546359.85156541108</v>
      </c>
      <c r="DK183" s="15">
        <f ca="1">SUM(CX183:DH183)+CA183*DCF!M$46*(1+Inputs!$B$30)*(1-Inputs!$B$33)*(1-Inputs!$B$30/Inputs!$B$31)/(Inputs!$B$29-Inputs!$B$30)*DCF!M$6</f>
        <v>390476.45535275101</v>
      </c>
      <c r="DM183" s="15">
        <f ca="1">DI183+DJ183+DK183+Inputs!$B$34+Inputs!$B$36-Inputs!$B$35</f>
        <v>1278733.72307078</v>
      </c>
    </row>
    <row r="184" spans="1:117" x14ac:dyDescent="0.75">
      <c r="A184" s="11">
        <v>171</v>
      </c>
      <c r="C184" s="24">
        <f t="shared" ref="C184:M193" ca="1" si="107">_xlfn.NORM.S.INV(RAND())</f>
        <v>9.6913814708871282E-2</v>
      </c>
      <c r="D184" s="24">
        <f t="shared" ca="1" si="107"/>
        <v>0.20802827985790712</v>
      </c>
      <c r="E184" s="24">
        <f t="shared" ca="1" si="107"/>
        <v>-0.41887630400884218</v>
      </c>
      <c r="F184" s="24">
        <f t="shared" ca="1" si="107"/>
        <v>-0.61709208061346787</v>
      </c>
      <c r="G184" s="24">
        <f t="shared" ca="1" si="107"/>
        <v>0.75883887180970377</v>
      </c>
      <c r="H184" s="24">
        <f t="shared" ca="1" si="107"/>
        <v>0.66827122391577609</v>
      </c>
      <c r="I184" s="24">
        <f t="shared" ca="1" si="107"/>
        <v>0.62290343994945341</v>
      </c>
      <c r="J184" s="24">
        <f t="shared" ca="1" si="107"/>
        <v>0.33942573916538549</v>
      </c>
      <c r="K184" s="24">
        <f t="shared" ca="1" si="107"/>
        <v>1.0296126374628112E-2</v>
      </c>
      <c r="L184" s="24">
        <f t="shared" ca="1" si="107"/>
        <v>0.85234652143447875</v>
      </c>
      <c r="M184" s="24">
        <f t="shared" ca="1" si="107"/>
        <v>-1.1314281209640389</v>
      </c>
      <c r="N184" s="24">
        <f ca="1">SQRT(Inputs!$B$38)*C184+SQRT(1-Inputs!$B$38)*_xlfn.NORM.S.INV(RAND())</f>
        <v>-0.3503305776722786</v>
      </c>
      <c r="O184" s="24">
        <f ca="1">SQRT(Inputs!$B$38)*D184+SQRT(1-Inputs!$B$38)*_xlfn.NORM.S.INV(RAND())</f>
        <v>-1.0552227621115984</v>
      </c>
      <c r="P184" s="24">
        <f ca="1">SQRT(Inputs!$B$38)*E184+SQRT(1-Inputs!$B$38)*_xlfn.NORM.S.INV(RAND())</f>
        <v>-1.5393238598525463</v>
      </c>
      <c r="Q184" s="24">
        <f ca="1">SQRT(Inputs!$B$38)*F184+SQRT(1-Inputs!$B$38)*_xlfn.NORM.S.INV(RAND())</f>
        <v>-8.6790653985965638E-2</v>
      </c>
      <c r="R184" s="24">
        <f ca="1">SQRT(Inputs!$B$38)*G184+SQRT(1-Inputs!$B$38)*_xlfn.NORM.S.INV(RAND())</f>
        <v>0.33053798148619806</v>
      </c>
      <c r="S184" s="24">
        <f ca="1">SQRT(Inputs!$B$38)*H184+SQRT(1-Inputs!$B$38)*_xlfn.NORM.S.INV(RAND())</f>
        <v>1.2991475815416897</v>
      </c>
      <c r="T184" s="24">
        <f ca="1">SQRT(Inputs!$B$38)*I184+SQRT(1-Inputs!$B$38)*_xlfn.NORM.S.INV(RAND())</f>
        <v>2.7342629523140745</v>
      </c>
      <c r="U184" s="24">
        <f ca="1">SQRT(Inputs!$B$38)*J184+SQRT(1-Inputs!$B$38)*_xlfn.NORM.S.INV(RAND())</f>
        <v>0.38189013655422605</v>
      </c>
      <c r="V184" s="24">
        <f ca="1">SQRT(Inputs!$B$38)*K184+SQRT(1-Inputs!$B$38)*_xlfn.NORM.S.INV(RAND())</f>
        <v>-0.763703815126895</v>
      </c>
      <c r="W184" s="24">
        <f ca="1">SQRT(Inputs!$B$38)*L184+SQRT(1-Inputs!$B$38)*_xlfn.NORM.S.INV(RAND())</f>
        <v>1.0764711742141797</v>
      </c>
      <c r="X184" s="24">
        <f ca="1">SQRT(Inputs!$B$38)*M184+SQRT(1-Inputs!$B$38)*_xlfn.NORM.S.INV(RAND())</f>
        <v>-0.38983969853470346</v>
      </c>
      <c r="Y184" s="24">
        <f ca="1">SQRT(Inputs!$B$38)*C184+SQRT(1-Inputs!$B$38)*_xlfn.NORM.S.INV(RAND())</f>
        <v>-0.8871741098885042</v>
      </c>
      <c r="Z184" s="24">
        <f ca="1">SQRT(Inputs!$B$38)*D184+SQRT(1-Inputs!$B$38)*_xlfn.NORM.S.INV(RAND())</f>
        <v>-1.8746466845223702</v>
      </c>
      <c r="AA184" s="24">
        <f ca="1">SQRT(Inputs!$B$38)*E184+SQRT(1-Inputs!$B$38)*_xlfn.NORM.S.INV(RAND())</f>
        <v>0.51455518430208058</v>
      </c>
      <c r="AB184" s="24">
        <f ca="1">SQRT(Inputs!$B$38)*F184+SQRT(1-Inputs!$B$38)*_xlfn.NORM.S.INV(RAND())</f>
        <v>0.14489203309504822</v>
      </c>
      <c r="AC184" s="24">
        <f ca="1">SQRT(Inputs!$B$38)*G184+SQRT(1-Inputs!$B$38)*_xlfn.NORM.S.INV(RAND())</f>
        <v>0.64888044157281533</v>
      </c>
      <c r="AD184" s="24">
        <f ca="1">SQRT(Inputs!$B$38)*H184+SQRT(1-Inputs!$B$38)*_xlfn.NORM.S.INV(RAND())</f>
        <v>2.130590748606497</v>
      </c>
      <c r="AE184" s="24">
        <f ca="1">SQRT(Inputs!$B$38)*I184+SQRT(1-Inputs!$B$38)*_xlfn.NORM.S.INV(RAND())</f>
        <v>-0.33533722780015446</v>
      </c>
      <c r="AF184" s="24">
        <f ca="1">SQRT(Inputs!$B$38)*J184+SQRT(1-Inputs!$B$38)*_xlfn.NORM.S.INV(RAND())</f>
        <v>-0.26508226917068745</v>
      </c>
      <c r="AG184" s="24">
        <f ca="1">SQRT(Inputs!$B$38)*K184+SQRT(1-Inputs!$B$38)*_xlfn.NORM.S.INV(RAND())</f>
        <v>0.45713550150734594</v>
      </c>
      <c r="AH184" s="24">
        <f ca="1">SQRT(Inputs!$B$38)*L184+SQRT(1-Inputs!$B$38)*_xlfn.NORM.S.INV(RAND())</f>
        <v>1.0003865079103496</v>
      </c>
      <c r="AI184" s="24">
        <f ca="1">SQRT(Inputs!$B$38)*M184+SQRT(1-Inputs!$B$38)*_xlfn.NORM.S.INV(RAND())</f>
        <v>-0.11137321347309115</v>
      </c>
      <c r="AJ184" s="24">
        <f ca="1">SQRT(Inputs!$B$38)*C184+SQRT(1-Inputs!$B$38)*_xlfn.NORM.S.INV(RAND())</f>
        <v>-0.21121513098747471</v>
      </c>
      <c r="AK184" s="24">
        <f ca="1">SQRT(Inputs!$B$38)*D184+SQRT(1-Inputs!$B$38)*_xlfn.NORM.S.INV(RAND())</f>
        <v>-0.19173060671528208</v>
      </c>
      <c r="AL184" s="24">
        <f ca="1">SQRT(Inputs!$B$38)*E184+SQRT(1-Inputs!$B$38)*_xlfn.NORM.S.INV(RAND())</f>
        <v>1.441778084645535</v>
      </c>
      <c r="AM184" s="24">
        <f ca="1">SQRT(Inputs!$B$38)*F184+SQRT(1-Inputs!$B$38)*_xlfn.NORM.S.INV(RAND())</f>
        <v>-0.85090381309545204</v>
      </c>
      <c r="AN184" s="24">
        <f ca="1">SQRT(Inputs!$B$38)*G184+SQRT(1-Inputs!$B$38)*_xlfn.NORM.S.INV(RAND())</f>
        <v>-0.26386621482888195</v>
      </c>
      <c r="AO184" s="24">
        <f ca="1">SQRT(Inputs!$B$38)*H184+SQRT(1-Inputs!$B$38)*_xlfn.NORM.S.INV(RAND())</f>
        <v>-0.12124158291990761</v>
      </c>
      <c r="AP184" s="24">
        <f ca="1">SQRT(Inputs!$B$38)*I184+SQRT(1-Inputs!$B$38)*_xlfn.NORM.S.INV(RAND())</f>
        <v>0.64737252493529662</v>
      </c>
      <c r="AQ184" s="24">
        <f ca="1">SQRT(Inputs!$B$38)*J184+SQRT(1-Inputs!$B$38)*_xlfn.NORM.S.INV(RAND())</f>
        <v>0.11745347007902218</v>
      </c>
      <c r="AR184" s="24">
        <f ca="1">SQRT(Inputs!$B$38)*K184+SQRT(1-Inputs!$B$38)*_xlfn.NORM.S.INV(RAND())</f>
        <v>0.25852394323890154</v>
      </c>
      <c r="AS184" s="24">
        <f ca="1">SQRT(Inputs!$B$38)*L184+SQRT(1-Inputs!$B$38)*_xlfn.NORM.S.INV(RAND())</f>
        <v>0.70067682557576272</v>
      </c>
      <c r="AT184" s="24">
        <f ca="1">SQRT(Inputs!$B$38)*M184+SQRT(1-Inputs!$B$38)*_xlfn.NORM.S.INV(RAND())</f>
        <v>-0.66733352204912499</v>
      </c>
      <c r="AU184" s="15">
        <f ca="1">Inputs!$B$6*EXP($B$8-0.5*C$5^2+C$5*N184)</f>
        <v>4688.6657289618443</v>
      </c>
      <c r="AV184" s="15">
        <f t="shared" ca="1" si="73"/>
        <v>4887.0038841677842</v>
      </c>
      <c r="AW184" s="15">
        <f t="shared" ca="1" si="74"/>
        <v>4841.6193567560967</v>
      </c>
      <c r="AX184" s="15">
        <f t="shared" ca="1" si="75"/>
        <v>5847.3829816692541</v>
      </c>
      <c r="AY184" s="15">
        <f t="shared" ca="1" si="76"/>
        <v>7427.3522363043439</v>
      </c>
      <c r="AZ184" s="15">
        <f t="shared" ca="1" si="77"/>
        <v>10480.954545652776</v>
      </c>
      <c r="BA184" s="15">
        <f t="shared" ca="1" si="78"/>
        <v>17075.456649326166</v>
      </c>
      <c r="BB184" s="15">
        <f t="shared" ca="1" si="79"/>
        <v>21720.938269530649</v>
      </c>
      <c r="BC184" s="15">
        <f t="shared" ca="1" si="80"/>
        <v>24712.01408360745</v>
      </c>
      <c r="BD184" s="15">
        <f t="shared" ca="1" si="81"/>
        <v>33481.515123887744</v>
      </c>
      <c r="BE184" s="15">
        <f t="shared" ca="1" si="82"/>
        <v>39596.116743712832</v>
      </c>
      <c r="BF184" s="15">
        <f ca="1">Inputs!$B$13*EXP($B$9-0.5*C$6^2+C$6*Y184)</f>
        <v>11600.332180383208</v>
      </c>
      <c r="BG184" s="15">
        <f t="shared" ca="1" si="83"/>
        <v>10080.361629020956</v>
      </c>
      <c r="BH184" s="15">
        <f t="shared" ca="1" si="84"/>
        <v>13413.615253343418</v>
      </c>
      <c r="BI184" s="15">
        <f t="shared" ca="1" si="85"/>
        <v>16790.597041133697</v>
      </c>
      <c r="BJ184" s="15">
        <f t="shared" ca="1" si="86"/>
        <v>22602.396743240526</v>
      </c>
      <c r="BK184" s="15">
        <f t="shared" ca="1" si="87"/>
        <v>37075.144673097479</v>
      </c>
      <c r="BL184" s="15">
        <f t="shared" ca="1" si="88"/>
        <v>43605.599283484356</v>
      </c>
      <c r="BM184" s="15">
        <f t="shared" ca="1" si="89"/>
        <v>51864.339940375285</v>
      </c>
      <c r="BN184" s="15">
        <f t="shared" ca="1" si="90"/>
        <v>67378.437311753005</v>
      </c>
      <c r="BO184" s="15">
        <f t="shared" ca="1" si="91"/>
        <v>93125.401027358006</v>
      </c>
      <c r="BP184" s="15">
        <f t="shared" ca="1" si="92"/>
        <v>113182.71255882909</v>
      </c>
      <c r="BQ184" s="15">
        <f ca="1">Inputs!$B$20*EXP($B$10-0.5*C$7^2+C$7*AJ184)</f>
        <v>3979.909404038473</v>
      </c>
      <c r="BR184" s="15">
        <f t="shared" ca="1" si="93"/>
        <v>5081.2168305346886</v>
      </c>
      <c r="BS184" s="15">
        <f t="shared" ca="1" si="94"/>
        <v>10527.605700941063</v>
      </c>
      <c r="BT184" s="15">
        <f t="shared" ca="1" si="95"/>
        <v>11611.341840687233</v>
      </c>
      <c r="BU184" s="15">
        <f t="shared" ca="1" si="96"/>
        <v>15096.60732209962</v>
      </c>
      <c r="BV184" s="15">
        <f t="shared" ca="1" si="97"/>
        <v>20437.773199487088</v>
      </c>
      <c r="BW184" s="15">
        <f t="shared" ca="1" si="98"/>
        <v>32707.783249574841</v>
      </c>
      <c r="BX184" s="15">
        <f t="shared" ca="1" si="99"/>
        <v>46837.050342646755</v>
      </c>
      <c r="BY184" s="15">
        <f t="shared" ca="1" si="100"/>
        <v>68954.306530843416</v>
      </c>
      <c r="BZ184" s="15">
        <f t="shared" ca="1" si="101"/>
        <v>110053.29765519964</v>
      </c>
      <c r="CA184" s="15">
        <f t="shared" ca="1" si="102"/>
        <v>137304.39794043868</v>
      </c>
      <c r="CB184" s="15">
        <f ca="1">(AU184*DCF!C$10-DCF!C$5*MAX(AU184*DCF!C$10,0)-MAX(AU184-Inputs!$B$6,0)/Inputs!$B$10)*DCF!C$6</f>
        <v>1045.0249327711845</v>
      </c>
      <c r="CC184" s="15">
        <f ca="1">(AV184*DCF!D$10-DCF!D$5*MAX(AV184*DCF!D$10,0)-MAX(AV184-AU184,0)/Inputs!$B$10)*DCF!D$6</f>
        <v>1142.8145201326681</v>
      </c>
      <c r="CD184" s="15">
        <f ca="1">(AW184*DCF!E$10-DCF!E$5*MAX(AW184*DCF!E$10,0)-MAX(AW184-AV184,0)/Inputs!$B$10)*DCF!E$6</f>
        <v>1117.852837381444</v>
      </c>
      <c r="CE184" s="15">
        <f ca="1">(AX184*DCF!F$10-DCF!F$5*MAX(AX184*DCF!F$10,0)-MAX(AX184-AW184,0)/Inputs!$B$10)*DCF!F$6</f>
        <v>1067.1999114825144</v>
      </c>
      <c r="CF184" s="15">
        <f ca="1">(AY184*DCF!G$10-DCF!G$5*MAX(AY184*DCF!G$10,0)-MAX(AY184-AX184,0)/Inputs!$B$10)*DCF!G$6</f>
        <v>1226.6331346076884</v>
      </c>
      <c r="CG184" s="15">
        <f ca="1">(AZ184*DCF!H$10-DCF!H$5*MAX(AZ184*DCF!H$10,0)-MAX(AZ184-AY184,0)/Inputs!$B$10)*DCF!H$6</f>
        <v>1492.6630097531825</v>
      </c>
      <c r="CH184" s="15">
        <f ca="1">(BA184*DCF!I$10-DCF!I$5*MAX(BA184*DCF!I$10,0)-MAX(BA184-AZ184,0)/Inputs!$B$10)*DCF!I$6</f>
        <v>2037.3336198072402</v>
      </c>
      <c r="CI184" s="15">
        <f ca="1">(BB184*DCF!J$10-DCF!J$5*MAX(BB184*DCF!J$10,0)-MAX(BB184-BA184,0)/Inputs!$B$10)*DCF!J$6</f>
        <v>3023.4172185239399</v>
      </c>
      <c r="CJ184" s="15">
        <f ca="1">(BC184*DCF!K$10-DCF!K$5*MAX(BC184*DCF!K$10,0)-MAX(BC184-BB184,0)/Inputs!$B$10)*DCF!K$6</f>
        <v>3559.5323088013747</v>
      </c>
      <c r="CK184" s="15">
        <f ca="1">(BD184*DCF!L$10-DCF!L$5*MAX(BD184*DCF!L$10,0)-MAX(BD184-BC184,0)/Inputs!$B$10)*DCF!L$6</f>
        <v>3915.6106889701618</v>
      </c>
      <c r="CL184" s="15">
        <f ca="1">(BE184*DCF!M$10-DCF!M$5*MAX(BE184*DCF!M$10,0)-MAX(BE184-BD184,0)/Inputs!$B$10)*DCF!M$6</f>
        <v>4857.0697131160168</v>
      </c>
      <c r="CM184" s="15">
        <f ca="1">(BF184*DCF!C$28-DCF!C$5*MAX(BF184*DCF!C$28,0)-MAX(BF184-Inputs!$B$13,0)/Inputs!$B$17)*DCF!C$6</f>
        <v>3491.0769030536644</v>
      </c>
      <c r="CN184" s="15">
        <f ca="1">(BG184*DCF!D$28-DCF!D$5*MAX(BG184*DCF!D$28,0)-MAX(BG184-BF184,0)/Inputs!$B$17)*DCF!D$6</f>
        <v>2968.8989912958164</v>
      </c>
      <c r="CO184" s="15">
        <f ca="1">(BH184*DCF!E$28-DCF!E$5*MAX(BH184*DCF!E$28,0)-MAX(BH184-BG184,0)/Inputs!$B$17)*DCF!E$6</f>
        <v>3142.0362806846979</v>
      </c>
      <c r="CP184" s="15">
        <f ca="1">(BI184*DCF!F$28-DCF!F$5*MAX(BI184*DCF!F$28,0)-MAX(BI184-BH184,0)/Inputs!$B$17)*DCF!F$6</f>
        <v>3943.3719061240554</v>
      </c>
      <c r="CQ184" s="15">
        <f ca="1">(BJ184*DCF!G$28-DCF!G$5*MAX(BJ184*DCF!G$28,0)-MAX(BJ184-BI184,0)/Inputs!$B$17)*DCF!G$6</f>
        <v>4886.8760226000313</v>
      </c>
      <c r="CR184" s="15">
        <f ca="1">(BK184*DCF!H$28-DCF!H$5*MAX(BK184*DCF!H$28,0)-MAX(BK184-BJ184,0)/Inputs!$B$17)*DCF!H$6</f>
        <v>6920.4334460480286</v>
      </c>
      <c r="CS184" s="15">
        <f ca="1">(BL184*DCF!I$28-DCF!I$5*MAX(BL184*DCF!I$28,0)-MAX(BL184-BK184,0)/Inputs!$B$17)*DCF!I$6</f>
        <v>9316.6686637624589</v>
      </c>
      <c r="CT184" s="15">
        <f ca="1">(BM184*DCF!J$28-DCF!J$5*MAX(BM184*DCF!J$28,0)-MAX(BM184-BL184,0)/Inputs!$B$17)*DCF!J$6</f>
        <v>10475.011851866244</v>
      </c>
      <c r="CU184" s="15">
        <f ca="1">(BN184*DCF!K$28-DCF!K$5*MAX(BN184*DCF!K$28,0)-MAX(BN184-BM184,0)/Inputs!$B$17)*DCF!K$6</f>
        <v>12328.925944755167</v>
      </c>
      <c r="CV184" s="15">
        <f ca="1">(BO184*DCF!L$28-DCF!L$5*MAX(BO184*DCF!L$28,0)-MAX(BO184-BN184,0)/Inputs!$B$17)*DCF!L$6</f>
        <v>15667.160318240547</v>
      </c>
      <c r="CW184" s="15">
        <f ca="1">(BP184*DCF!M$28-DCF!M$5*MAX(BP184*DCF!M$28,0)-MAX(BP184-BO184,0)/Inputs!$B$17)*DCF!M$6</f>
        <v>19198.84021870264</v>
      </c>
      <c r="CX184" s="15">
        <f ca="1">(BQ184*DCF!C$46-DCF!C$5*MAX(BQ184*DCF!C$46,0)-MAX(BQ184-Inputs!$B$20,0)/Inputs!$B$24)*DCF!C$6</f>
        <v>-1278.9210651536762</v>
      </c>
      <c r="CY184" s="15">
        <f ca="1">(BR184*DCF!D$46-DCF!D$5*MAX(BR184*DCF!D$46,0)-MAX(BR184-BQ184,0)/Inputs!$B$24)*DCF!D$6</f>
        <v>-1337.1639546683127</v>
      </c>
      <c r="CZ184" s="15">
        <f ca="1">(BS184*DCF!E$46-DCF!E$5*MAX(BS184*DCF!E$46,0)-MAX(BS184-BR184,0)/Inputs!$B$24)*DCF!E$6</f>
        <v>-3391.7242600731502</v>
      </c>
      <c r="DA184" s="15">
        <f ca="1">(BT184*DCF!F$46-DCF!F$5*MAX(BT184*DCF!F$46,0)-MAX(BT184-BS184,0)/Inputs!$B$24)*DCF!F$6</f>
        <v>-1240.233913336448</v>
      </c>
      <c r="DB184" s="15">
        <f ca="1">(BU184*DCF!G$46-DCF!G$5*MAX(BU184*DCF!G$46,0)-MAX(BU184-BT184,0)/Inputs!$B$24)*DCF!G$6</f>
        <v>-1680.1944905706237</v>
      </c>
      <c r="DC184" s="15">
        <f ca="1">(BV184*DCF!H$46-DCF!H$5*MAX(BV184*DCF!H$46,0)-MAX(BV184-BU184,0)/Inputs!$B$24)*DCF!H$6</f>
        <v>-1659.7345705318635</v>
      </c>
      <c r="DD184" s="15">
        <f ca="1">(BW184*DCF!I$46-DCF!I$5*MAX(BW184*DCF!I$46,0)-MAX(BW184-BV184,0)/Inputs!$B$24)*DCF!I$6</f>
        <v>-2766.846282589524</v>
      </c>
      <c r="DE184" s="15">
        <f ca="1">(BX184*DCF!J$46-DCF!J$5*MAX(BX184*DCF!J$46,0)-MAX(BX184-BW184,0)/Inputs!$B$24)*DCF!J$6</f>
        <v>-1782.1660896663495</v>
      </c>
      <c r="DF184" s="15">
        <f ca="1">(BY184*DCF!K$46-DCF!K$5*MAX(BY184*DCF!K$46,0)-MAX(BY184-BX184,0)/Inputs!$B$24)*DCF!K$6</f>
        <v>-1479.2387154478286</v>
      </c>
      <c r="DG184" s="15">
        <f ca="1">(BZ184*DCF!L$46-DCF!L$5*MAX(BZ184*DCF!L$46,0)-MAX(BZ184-BY184,0)/Inputs!$B$24)*DCF!L$6</f>
        <v>-1693.3624795668472</v>
      </c>
      <c r="DH184" s="15">
        <f ca="1">(CA184*DCF!M$46-DCF!M$5*MAX(CA184*DCF!M$46,0)-MAX(CA184-BZ184,0)/Inputs!$B$24)*DCF!M$6</f>
        <v>5067.1143730803151</v>
      </c>
      <c r="DI184" s="15">
        <f ca="1">SUM(CB184:CL184)+BE184*DCF!M$10*(1+Inputs!$B$30)*(1-Inputs!$B$33)*(1-Inputs!$B$30/Inputs!$B$31)/(Inputs!$B$29-Inputs!$B$30)*DCF!M$6</f>
        <v>134681.66839753807</v>
      </c>
      <c r="DJ184" s="15">
        <f ca="1">SUM(CM184:CW184)+BP184*DCF!M$28*(1+Inputs!$B$30)*(1-Inputs!$B$33)*(1-Inputs!$B$30/Inputs!$B$31)/(Inputs!$B$29-Inputs!$B$30)*DCF!M$6</f>
        <v>512324.61486400082</v>
      </c>
      <c r="DK184" s="15">
        <f ca="1">SUM(CX184:DH184)+CA184*DCF!M$46*(1+Inputs!$B$30)*(1-Inputs!$B$33)*(1-Inputs!$B$30/Inputs!$B$31)/(Inputs!$B$29-Inputs!$B$30)*DCF!M$6</f>
        <v>199046.39251310762</v>
      </c>
      <c r="DM184" s="15">
        <f ca="1">DI184+DJ184+DK184+Inputs!$B$34+Inputs!$B$36-Inputs!$B$35</f>
        <v>922903.67577464657</v>
      </c>
    </row>
    <row r="185" spans="1:117" x14ac:dyDescent="0.75">
      <c r="A185" s="11">
        <v>172</v>
      </c>
      <c r="C185" s="24">
        <f t="shared" ca="1" si="107"/>
        <v>0.64212011009581671</v>
      </c>
      <c r="D185" s="24">
        <f t="shared" ca="1" si="107"/>
        <v>-0.82501230423879379</v>
      </c>
      <c r="E185" s="24">
        <f t="shared" ca="1" si="107"/>
        <v>0.90988822981505446</v>
      </c>
      <c r="F185" s="24">
        <f t="shared" ca="1" si="107"/>
        <v>0.40340055005270198</v>
      </c>
      <c r="G185" s="24">
        <f t="shared" ca="1" si="107"/>
        <v>-0.97607947408261786</v>
      </c>
      <c r="H185" s="24">
        <f t="shared" ca="1" si="107"/>
        <v>-1.0241044820584833</v>
      </c>
      <c r="I185" s="24">
        <f t="shared" ca="1" si="107"/>
        <v>0.751773857083054</v>
      </c>
      <c r="J185" s="24">
        <f t="shared" ca="1" si="107"/>
        <v>0.84788389163195754</v>
      </c>
      <c r="K185" s="24">
        <f t="shared" ca="1" si="107"/>
        <v>-0.37590818664269915</v>
      </c>
      <c r="L185" s="24">
        <f t="shared" ca="1" si="107"/>
        <v>-0.7170213166924958</v>
      </c>
      <c r="M185" s="24">
        <f t="shared" ca="1" si="107"/>
        <v>-1.1345645276830052</v>
      </c>
      <c r="N185" s="24">
        <f ca="1">SQRT(Inputs!$B$38)*C185+SQRT(1-Inputs!$B$38)*_xlfn.NORM.S.INV(RAND())</f>
        <v>0.37413386602993304</v>
      </c>
      <c r="O185" s="24">
        <f ca="1">SQRT(Inputs!$B$38)*D185+SQRT(1-Inputs!$B$38)*_xlfn.NORM.S.INV(RAND())</f>
        <v>-0.77684717182690499</v>
      </c>
      <c r="P185" s="24">
        <f ca="1">SQRT(Inputs!$B$38)*E185+SQRT(1-Inputs!$B$38)*_xlfn.NORM.S.INV(RAND())</f>
        <v>0.67400146163284769</v>
      </c>
      <c r="Q185" s="24">
        <f ca="1">SQRT(Inputs!$B$38)*F185+SQRT(1-Inputs!$B$38)*_xlfn.NORM.S.INV(RAND())</f>
        <v>0.35799891927241345</v>
      </c>
      <c r="R185" s="24">
        <f ca="1">SQRT(Inputs!$B$38)*G185+SQRT(1-Inputs!$B$38)*_xlfn.NORM.S.INV(RAND())</f>
        <v>-1.30349031350839</v>
      </c>
      <c r="S185" s="24">
        <f ca="1">SQRT(Inputs!$B$38)*H185+SQRT(1-Inputs!$B$38)*_xlfn.NORM.S.INV(RAND())</f>
        <v>-1.3288492479223506</v>
      </c>
      <c r="T185" s="24">
        <f ca="1">SQRT(Inputs!$B$38)*I185+SQRT(1-Inputs!$B$38)*_xlfn.NORM.S.INV(RAND())</f>
        <v>0.26108193805323116</v>
      </c>
      <c r="U185" s="24">
        <f ca="1">SQRT(Inputs!$B$38)*J185+SQRT(1-Inputs!$B$38)*_xlfn.NORM.S.INV(RAND())</f>
        <v>0.66593665268722735</v>
      </c>
      <c r="V185" s="24">
        <f ca="1">SQRT(Inputs!$B$38)*K185+SQRT(1-Inputs!$B$38)*_xlfn.NORM.S.INV(RAND())</f>
        <v>0.61470167846357338</v>
      </c>
      <c r="W185" s="24">
        <f ca="1">SQRT(Inputs!$B$38)*L185+SQRT(1-Inputs!$B$38)*_xlfn.NORM.S.INV(RAND())</f>
        <v>-0.74666823706153473</v>
      </c>
      <c r="X185" s="24">
        <f ca="1">SQRT(Inputs!$B$38)*M185+SQRT(1-Inputs!$B$38)*_xlfn.NORM.S.INV(RAND())</f>
        <v>0.35357339237493024</v>
      </c>
      <c r="Y185" s="24">
        <f ca="1">SQRT(Inputs!$B$38)*C185+SQRT(1-Inputs!$B$38)*_xlfn.NORM.S.INV(RAND())</f>
        <v>-0.28208692766219989</v>
      </c>
      <c r="Z185" s="24">
        <f ca="1">SQRT(Inputs!$B$38)*D185+SQRT(1-Inputs!$B$38)*_xlfn.NORM.S.INV(RAND())</f>
        <v>-1.6618205209439918</v>
      </c>
      <c r="AA185" s="24">
        <f ca="1">SQRT(Inputs!$B$38)*E185+SQRT(1-Inputs!$B$38)*_xlfn.NORM.S.INV(RAND())</f>
        <v>-1.3923479325048662</v>
      </c>
      <c r="AB185" s="24">
        <f ca="1">SQRT(Inputs!$B$38)*F185+SQRT(1-Inputs!$B$38)*_xlfn.NORM.S.INV(RAND())</f>
        <v>1.0283125094030923</v>
      </c>
      <c r="AC185" s="24">
        <f ca="1">SQRT(Inputs!$B$38)*G185+SQRT(1-Inputs!$B$38)*_xlfn.NORM.S.INV(RAND())</f>
        <v>-1.0190443536834186</v>
      </c>
      <c r="AD185" s="24">
        <f ca="1">SQRT(Inputs!$B$38)*H185+SQRT(1-Inputs!$B$38)*_xlfn.NORM.S.INV(RAND())</f>
        <v>-6.9126744862258283E-2</v>
      </c>
      <c r="AE185" s="24">
        <f ca="1">SQRT(Inputs!$B$38)*I185+SQRT(1-Inputs!$B$38)*_xlfn.NORM.S.INV(RAND())</f>
        <v>8.7844299629357359E-2</v>
      </c>
      <c r="AF185" s="24">
        <f ca="1">SQRT(Inputs!$B$38)*J185+SQRT(1-Inputs!$B$38)*_xlfn.NORM.S.INV(RAND())</f>
        <v>1.5966992765041095</v>
      </c>
      <c r="AG185" s="24">
        <f ca="1">SQRT(Inputs!$B$38)*K185+SQRT(1-Inputs!$B$38)*_xlfn.NORM.S.INV(RAND())</f>
        <v>-0.51092204693303045</v>
      </c>
      <c r="AH185" s="24">
        <f ca="1">SQRT(Inputs!$B$38)*L185+SQRT(1-Inputs!$B$38)*_xlfn.NORM.S.INV(RAND())</f>
        <v>-0.17902447641341296</v>
      </c>
      <c r="AI185" s="24">
        <f ca="1">SQRT(Inputs!$B$38)*M185+SQRT(1-Inputs!$B$38)*_xlfn.NORM.S.INV(RAND())</f>
        <v>0.29623625133621589</v>
      </c>
      <c r="AJ185" s="24">
        <f ca="1">SQRT(Inputs!$B$38)*C185+SQRT(1-Inputs!$B$38)*_xlfn.NORM.S.INV(RAND())</f>
        <v>-0.46890225471101132</v>
      </c>
      <c r="AK185" s="24">
        <f ca="1">SQRT(Inputs!$B$38)*D185+SQRT(1-Inputs!$B$38)*_xlfn.NORM.S.INV(RAND())</f>
        <v>0.26546865616844767</v>
      </c>
      <c r="AL185" s="24">
        <f ca="1">SQRT(Inputs!$B$38)*E185+SQRT(1-Inputs!$B$38)*_xlfn.NORM.S.INV(RAND())</f>
        <v>1.2266383456759591</v>
      </c>
      <c r="AM185" s="24">
        <f ca="1">SQRT(Inputs!$B$38)*F185+SQRT(1-Inputs!$B$38)*_xlfn.NORM.S.INV(RAND())</f>
        <v>1.36196558348663</v>
      </c>
      <c r="AN185" s="24">
        <f ca="1">SQRT(Inputs!$B$38)*G185+SQRT(1-Inputs!$B$38)*_xlfn.NORM.S.INV(RAND())</f>
        <v>1.059933419482306</v>
      </c>
      <c r="AO185" s="24">
        <f ca="1">SQRT(Inputs!$B$38)*H185+SQRT(1-Inputs!$B$38)*_xlfn.NORM.S.INV(RAND())</f>
        <v>-1.6286478081304394</v>
      </c>
      <c r="AP185" s="24">
        <f ca="1">SQRT(Inputs!$B$38)*I185+SQRT(1-Inputs!$B$38)*_xlfn.NORM.S.INV(RAND())</f>
        <v>-0.41745200259581489</v>
      </c>
      <c r="AQ185" s="24">
        <f ca="1">SQRT(Inputs!$B$38)*J185+SQRT(1-Inputs!$B$38)*_xlfn.NORM.S.INV(RAND())</f>
        <v>-0.30590655591498622</v>
      </c>
      <c r="AR185" s="24">
        <f ca="1">SQRT(Inputs!$B$38)*K185+SQRT(1-Inputs!$B$38)*_xlfn.NORM.S.INV(RAND())</f>
        <v>-0.24999082518067747</v>
      </c>
      <c r="AS185" s="24">
        <f ca="1">SQRT(Inputs!$B$38)*L185+SQRT(1-Inputs!$B$38)*_xlfn.NORM.S.INV(RAND())</f>
        <v>-9.9416527565439228E-2</v>
      </c>
      <c r="AT185" s="24">
        <f ca="1">SQRT(Inputs!$B$38)*M185+SQRT(1-Inputs!$B$38)*_xlfn.NORM.S.INV(RAND())</f>
        <v>0.35743170202902663</v>
      </c>
      <c r="AU185" s="15">
        <f ca="1">Inputs!$B$6*EXP($B$8-0.5*C$5^2+C$5*N185)</f>
        <v>5272.0502923615804</v>
      </c>
      <c r="AV185" s="15">
        <f t="shared" ca="1" si="73"/>
        <v>5724.6466190734</v>
      </c>
      <c r="AW185" s="15">
        <f t="shared" ca="1" si="74"/>
        <v>7644.5008479821636</v>
      </c>
      <c r="AX185" s="15">
        <f t="shared" ca="1" si="75"/>
        <v>9760.0776916659579</v>
      </c>
      <c r="AY185" s="15">
        <f t="shared" ca="1" si="76"/>
        <v>10243.473610180094</v>
      </c>
      <c r="AZ185" s="15">
        <f t="shared" ca="1" si="77"/>
        <v>10822.611635436855</v>
      </c>
      <c r="BA185" s="15">
        <f t="shared" ca="1" si="78"/>
        <v>13610.991063930256</v>
      </c>
      <c r="BB185" s="15">
        <f t="shared" ca="1" si="79"/>
        <v>17813.751194700708</v>
      </c>
      <c r="BC185" s="15">
        <f t="shared" ca="1" si="80"/>
        <v>23151.066766564181</v>
      </c>
      <c r="BD185" s="15">
        <f t="shared" ca="1" si="81"/>
        <v>26449.048179512145</v>
      </c>
      <c r="BE185" s="15">
        <f t="shared" ca="1" si="82"/>
        <v>33470.619472829036</v>
      </c>
      <c r="BF185" s="15">
        <f ca="1">Inputs!$B$13*EXP($B$9-0.5*C$6^2+C$6*Y185)</f>
        <v>13078.777394485331</v>
      </c>
      <c r="BG185" s="15">
        <f t="shared" ca="1" si="83"/>
        <v>11810.019576789056</v>
      </c>
      <c r="BH185" s="15">
        <f t="shared" ca="1" si="84"/>
        <v>11454.187901811429</v>
      </c>
      <c r="BI185" s="15">
        <f t="shared" ca="1" si="85"/>
        <v>16426.235960326434</v>
      </c>
      <c r="BJ185" s="15">
        <f t="shared" ca="1" si="86"/>
        <v>17386.478791767015</v>
      </c>
      <c r="BK185" s="15">
        <f t="shared" ca="1" si="87"/>
        <v>21138.728914090418</v>
      </c>
      <c r="BL185" s="15">
        <f t="shared" ca="1" si="88"/>
        <v>26263.664704360937</v>
      </c>
      <c r="BM185" s="15">
        <f t="shared" ca="1" si="89"/>
        <v>39366.568069756875</v>
      </c>
      <c r="BN185" s="15">
        <f t="shared" ca="1" si="90"/>
        <v>45540.52085890773</v>
      </c>
      <c r="BO185" s="15">
        <f t="shared" ca="1" si="91"/>
        <v>54878.926735643043</v>
      </c>
      <c r="BP185" s="15">
        <f t="shared" ca="1" si="92"/>
        <v>69851.150616292114</v>
      </c>
      <c r="BQ185" s="15">
        <f ca="1">Inputs!$B$20*EXP($B$10-0.5*C$7^2+C$7*AJ185)</f>
        <v>3632.2848824398966</v>
      </c>
      <c r="BR185" s="15">
        <f t="shared" ca="1" si="93"/>
        <v>5362.0745969666032</v>
      </c>
      <c r="BS185" s="15">
        <f t="shared" ca="1" si="94"/>
        <v>10443.840178170465</v>
      </c>
      <c r="BT185" s="15">
        <f t="shared" ca="1" si="95"/>
        <v>20583.726332685997</v>
      </c>
      <c r="BU185" s="15">
        <f t="shared" ca="1" si="96"/>
        <v>36866.676417766517</v>
      </c>
      <c r="BV185" s="15">
        <f t="shared" ca="1" si="97"/>
        <v>35538.137010268467</v>
      </c>
      <c r="BW185" s="15">
        <f t="shared" ca="1" si="98"/>
        <v>45397.877466569989</v>
      </c>
      <c r="BX185" s="15">
        <f t="shared" ca="1" si="99"/>
        <v>59719.232067108118</v>
      </c>
      <c r="BY185" s="15">
        <f t="shared" ca="1" si="100"/>
        <v>79768.777165802501</v>
      </c>
      <c r="BZ185" s="15">
        <f t="shared" ca="1" si="101"/>
        <v>109899.75781711121</v>
      </c>
      <c r="CA185" s="15">
        <f t="shared" ca="1" si="102"/>
        <v>164499.21834498274</v>
      </c>
      <c r="CB185" s="15">
        <f ca="1">(AU185*DCF!C$10-DCF!C$5*MAX(AU185*DCF!C$10,0)-MAX(AU185-Inputs!$B$6,0)/Inputs!$B$10)*DCF!C$6</f>
        <v>1040.8652968511999</v>
      </c>
      <c r="CC185" s="15">
        <f ca="1">(AV185*DCF!D$10-DCF!D$5*MAX(AV185*DCF!D$10,0)-MAX(AV185-AU185,0)/Inputs!$B$10)*DCF!D$6</f>
        <v>1284.9900612100214</v>
      </c>
      <c r="CD185" s="15">
        <f ca="1">(AW185*DCF!E$10-DCF!E$5*MAX(AW185*DCF!E$10,0)-MAX(AW185-AV185,0)/Inputs!$B$10)*DCF!E$6</f>
        <v>1332.5628788531815</v>
      </c>
      <c r="CE185" s="15">
        <f ca="1">(AX185*DCF!F$10-DCF!F$5*MAX(AX185*DCF!F$10,0)-MAX(AX185-AW185,0)/Inputs!$B$10)*DCF!F$6</f>
        <v>1690.4103157494033</v>
      </c>
      <c r="CF185" s="15">
        <f ca="1">(AY185*DCF!G$10-DCF!G$5*MAX(AY185*DCF!G$10,0)-MAX(AY185-AX185,0)/Inputs!$B$10)*DCF!G$6</f>
        <v>2017.6467012911412</v>
      </c>
      <c r="CG185" s="15">
        <f ca="1">(AZ185*DCF!H$10-DCF!H$5*MAX(AZ185*DCF!H$10,0)-MAX(AZ185-AY185,0)/Inputs!$B$10)*DCF!H$6</f>
        <v>1998.3814730776642</v>
      </c>
      <c r="CH185" s="15">
        <f ca="1">(BA185*DCF!I$10-DCF!I$5*MAX(BA185*DCF!I$10,0)-MAX(BA185-AZ185,0)/Inputs!$B$10)*DCF!I$6</f>
        <v>2028.8396146556236</v>
      </c>
      <c r="CI185" s="15">
        <f ca="1">(BB185*DCF!J$10-DCF!J$5*MAX(BB185*DCF!J$10,0)-MAX(BB185-BA185,0)/Inputs!$B$10)*DCF!J$6</f>
        <v>2420.0219968009737</v>
      </c>
      <c r="CJ185" s="15">
        <f ca="1">(BC185*DCF!K$10-DCF!K$5*MAX(BC185*DCF!K$10,0)-MAX(BC185-BB185,0)/Inputs!$B$10)*DCF!K$6</f>
        <v>2979.807009955774</v>
      </c>
      <c r="CK185" s="15">
        <f ca="1">(BD185*DCF!L$10-DCF!L$5*MAX(BD185*DCF!L$10,0)-MAX(BD185-BC185,0)/Inputs!$B$10)*DCF!L$6</f>
        <v>3562.5370240385514</v>
      </c>
      <c r="CL185" s="15">
        <f ca="1">(BE185*DCF!M$10-DCF!M$5*MAX(BE185*DCF!M$10,0)-MAX(BE185-BD185,0)/Inputs!$B$10)*DCF!M$6</f>
        <v>3884.335602342233</v>
      </c>
      <c r="CM185" s="15">
        <f ca="1">(BF185*DCF!C$28-DCF!C$5*MAX(BF185*DCF!C$28,0)-MAX(BF185-Inputs!$B$13,0)/Inputs!$B$17)*DCF!C$6</f>
        <v>3600.8463738390224</v>
      </c>
      <c r="CN185" s="15">
        <f ca="1">(BG185*DCF!D$28-DCF!D$5*MAX(BG185*DCF!D$28,0)-MAX(BG185-BF185,0)/Inputs!$B$17)*DCF!D$6</f>
        <v>3478.3231494164461</v>
      </c>
      <c r="CO185" s="15">
        <f ca="1">(BH185*DCF!E$28-DCF!E$5*MAX(BH185*DCF!E$28,0)-MAX(BH185-BG185,0)/Inputs!$B$17)*DCF!E$6</f>
        <v>3244.0299721420461</v>
      </c>
      <c r="CP185" s="15">
        <f ca="1">(BI185*DCF!F$28-DCF!F$5*MAX(BI185*DCF!F$28,0)-MAX(BI185-BH185,0)/Inputs!$B$17)*DCF!F$6</f>
        <v>3554.0504437389218</v>
      </c>
      <c r="CQ185" s="15">
        <f ca="1">(BJ185*DCF!G$28-DCF!G$5*MAX(BJ185*DCF!G$28,0)-MAX(BJ185-BI185,0)/Inputs!$B$17)*DCF!G$6</f>
        <v>4349.5504751510307</v>
      </c>
      <c r="CR185" s="15">
        <f ca="1">(BK185*DCF!H$28-DCF!H$5*MAX(BK185*DCF!H$28,0)-MAX(BK185-BJ185,0)/Inputs!$B$17)*DCF!H$6</f>
        <v>4644.8465107578413</v>
      </c>
      <c r="CS185" s="15">
        <f ca="1">(BL185*DCF!I$28-DCF!I$5*MAX(BL185*DCF!I$28,0)-MAX(BL185-BK185,0)/Inputs!$B$17)*DCF!I$6</f>
        <v>5440.3951183248582</v>
      </c>
      <c r="CT185" s="15">
        <f ca="1">(BM185*DCF!J$28-DCF!J$5*MAX(BM185*DCF!J$28,0)-MAX(BM185-BL185,0)/Inputs!$B$17)*DCF!J$6</f>
        <v>7044.674800473882</v>
      </c>
      <c r="CU185" s="15">
        <f ca="1">(BN185*DCF!K$28-DCF!K$5*MAX(BN185*DCF!K$28,0)-MAX(BN185-BM185,0)/Inputs!$B$17)*DCF!K$6</f>
        <v>8861.167447412914</v>
      </c>
      <c r="CV185" s="15">
        <f ca="1">(BO185*DCF!L$28-DCF!L$5*MAX(BO185*DCF!L$28,0)-MAX(BO185-BN185,0)/Inputs!$B$17)*DCF!L$6</f>
        <v>9892.8415888844029</v>
      </c>
      <c r="CW185" s="15">
        <f ca="1">(BP185*DCF!M$28-DCF!M$5*MAX(BP185*DCF!M$28,0)-MAX(BP185-BO185,0)/Inputs!$B$17)*DCF!M$6</f>
        <v>11577.516308877577</v>
      </c>
      <c r="CX185" s="15">
        <f ca="1">(BQ185*DCF!C$46-DCF!C$5*MAX(BQ185*DCF!C$46,0)-MAX(BQ185-Inputs!$B$20,0)/Inputs!$B$24)*DCF!C$6</f>
        <v>-1038.0726668174802</v>
      </c>
      <c r="CY185" s="15">
        <f ca="1">(BR185*DCF!D$46-DCF!D$5*MAX(BR185*DCF!D$46,0)-MAX(BR185-BQ185,0)/Inputs!$B$24)*DCF!D$6</f>
        <v>-1653.2680011364284</v>
      </c>
      <c r="CZ185" s="15">
        <f ca="1">(BS185*DCF!E$46-DCF!E$5*MAX(BS185*DCF!E$46,0)-MAX(BS185-BR185,0)/Inputs!$B$24)*DCF!E$6</f>
        <v>-3238.0943784755623</v>
      </c>
      <c r="DA185" s="15">
        <f ca="1">(BT185*DCF!F$46-DCF!F$5*MAX(BT185*DCF!F$46,0)-MAX(BT185-BS185,0)/Inputs!$B$24)*DCF!F$6</f>
        <v>-5191.2901869041734</v>
      </c>
      <c r="DB185" s="15">
        <f ca="1">(BU185*DCF!G$46-DCF!G$5*MAX(BU185*DCF!G$46,0)-MAX(BU185-BT185,0)/Inputs!$B$24)*DCF!G$6</f>
        <v>-6717.384851844321</v>
      </c>
      <c r="DC185" s="15">
        <f ca="1">(BV185*DCF!H$46-DCF!H$5*MAX(BV185*DCF!H$46,0)-MAX(BV185-BU185,0)/Inputs!$B$24)*DCF!H$6</f>
        <v>0</v>
      </c>
      <c r="DD185" s="15">
        <f ca="1">(BW185*DCF!I$46-DCF!I$5*MAX(BW185*DCF!I$46,0)-MAX(BW185-BV185,0)/Inputs!$B$24)*DCF!I$6</f>
        <v>-1781.8684805362955</v>
      </c>
      <c r="DE185" s="15">
        <f ca="1">(BX185*DCF!J$46-DCF!J$5*MAX(BX185*DCF!J$46,0)-MAX(BX185-BW185,0)/Inputs!$B$24)*DCF!J$6</f>
        <v>-1292.7326689959727</v>
      </c>
      <c r="DF185" s="15">
        <f ca="1">(BY185*DCF!K$46-DCF!K$5*MAX(BY185*DCF!K$46,0)-MAX(BY185-BX185,0)/Inputs!$B$24)*DCF!K$6</f>
        <v>-354.94596924816972</v>
      </c>
      <c r="DG185" s="15">
        <f ca="1">(BZ185*DCF!L$46-DCF!L$5*MAX(BZ185*DCF!L$46,0)-MAX(BZ185-BY185,0)/Inputs!$B$24)*DCF!L$6</f>
        <v>778.1213684708955</v>
      </c>
      <c r="DH185" s="15">
        <f ca="1">(CA185*DCF!M$46-DCF!M$5*MAX(CA185*DCF!M$46,0)-MAX(CA185-BZ185,0)/Inputs!$B$24)*DCF!M$6</f>
        <v>1481.737308796115</v>
      </c>
      <c r="DI185" s="15">
        <f ca="1">SUM(CB185:CL185)+BE185*DCF!M$10*(1+Inputs!$B$30)*(1-Inputs!$B$33)*(1-Inputs!$B$30/Inputs!$B$31)/(Inputs!$B$29-Inputs!$B$30)*DCF!M$6</f>
        <v>117389.57457083109</v>
      </c>
      <c r="DJ185" s="15">
        <f ca="1">SUM(CM185:CW185)+BP185*DCF!M$28*(1+Inputs!$B$30)*(1-Inputs!$B$33)*(1-Inputs!$B$30/Inputs!$B$31)/(Inputs!$B$29-Inputs!$B$30)*DCF!M$6</f>
        <v>324883.80999033008</v>
      </c>
      <c r="DK185" s="15">
        <f ca="1">SUM(CX185:DH185)+CA185*DCF!M$46*(1+Inputs!$B$30)*(1-Inputs!$B$33)*(1-Inputs!$B$30/Inputs!$B$31)/(Inputs!$B$29-Inputs!$B$30)*DCF!M$6</f>
        <v>235327.47921278328</v>
      </c>
      <c r="DM185" s="15">
        <f ca="1">DI185+DJ185+DK185+Inputs!$B$34+Inputs!$B$36-Inputs!$B$35</f>
        <v>754451.86377394444</v>
      </c>
    </row>
    <row r="186" spans="1:117" x14ac:dyDescent="0.75">
      <c r="A186" s="11">
        <v>173</v>
      </c>
      <c r="C186" s="24">
        <f t="shared" ca="1" si="107"/>
        <v>0.16582383038188478</v>
      </c>
      <c r="D186" s="24">
        <f t="shared" ca="1" si="107"/>
        <v>0.33690278708539517</v>
      </c>
      <c r="E186" s="24">
        <f t="shared" ca="1" si="107"/>
        <v>1.1972321011101434</v>
      </c>
      <c r="F186" s="24">
        <f t="shared" ca="1" si="107"/>
        <v>-1.5708607636521374</v>
      </c>
      <c r="G186" s="24">
        <f t="shared" ca="1" si="107"/>
        <v>-0.80199107306242123</v>
      </c>
      <c r="H186" s="24">
        <f t="shared" ca="1" si="107"/>
        <v>-0.31866913491539772</v>
      </c>
      <c r="I186" s="24">
        <f t="shared" ca="1" si="107"/>
        <v>0.174358171029148</v>
      </c>
      <c r="J186" s="24">
        <f t="shared" ca="1" si="107"/>
        <v>-1.3879805430726826</v>
      </c>
      <c r="K186" s="24">
        <f t="shared" ca="1" si="107"/>
        <v>-2.2116535594454527</v>
      </c>
      <c r="L186" s="24">
        <f t="shared" ca="1" si="107"/>
        <v>0.27776972553654194</v>
      </c>
      <c r="M186" s="24">
        <f t="shared" ca="1" si="107"/>
        <v>-1.4643300724791211</v>
      </c>
      <c r="N186" s="24">
        <f ca="1">SQRT(Inputs!$B$38)*C186+SQRT(1-Inputs!$B$38)*_xlfn.NORM.S.INV(RAND())</f>
        <v>-0.64556486162817761</v>
      </c>
      <c r="O186" s="24">
        <f ca="1">SQRT(Inputs!$B$38)*D186+SQRT(1-Inputs!$B$38)*_xlfn.NORM.S.INV(RAND())</f>
        <v>-1.0524597188535831</v>
      </c>
      <c r="P186" s="24">
        <f ca="1">SQRT(Inputs!$B$38)*E186+SQRT(1-Inputs!$B$38)*_xlfn.NORM.S.INV(RAND())</f>
        <v>0.43660820672343126</v>
      </c>
      <c r="Q186" s="24">
        <f ca="1">SQRT(Inputs!$B$38)*F186+SQRT(1-Inputs!$B$38)*_xlfn.NORM.S.INV(RAND())</f>
        <v>-0.25494347984494448</v>
      </c>
      <c r="R186" s="24">
        <f ca="1">SQRT(Inputs!$B$38)*G186+SQRT(1-Inputs!$B$38)*_xlfn.NORM.S.INV(RAND())</f>
        <v>0.20030592640223538</v>
      </c>
      <c r="S186" s="24">
        <f ca="1">SQRT(Inputs!$B$38)*H186+SQRT(1-Inputs!$B$38)*_xlfn.NORM.S.INV(RAND())</f>
        <v>3.8666945429066291E-2</v>
      </c>
      <c r="T186" s="24">
        <f ca="1">SQRT(Inputs!$B$38)*I186+SQRT(1-Inputs!$B$38)*_xlfn.NORM.S.INV(RAND())</f>
        <v>5.5649382357103309E-2</v>
      </c>
      <c r="U186" s="24">
        <f ca="1">SQRT(Inputs!$B$38)*J186+SQRT(1-Inputs!$B$38)*_xlfn.NORM.S.INV(RAND())</f>
        <v>-0.23419385949332217</v>
      </c>
      <c r="V186" s="24">
        <f ca="1">SQRT(Inputs!$B$38)*K186+SQRT(1-Inputs!$B$38)*_xlfn.NORM.S.INV(RAND())</f>
        <v>-1.5583176578496141</v>
      </c>
      <c r="W186" s="24">
        <f ca="1">SQRT(Inputs!$B$38)*L186+SQRT(1-Inputs!$B$38)*_xlfn.NORM.S.INV(RAND())</f>
        <v>-0.92568301908955519</v>
      </c>
      <c r="X186" s="24">
        <f ca="1">SQRT(Inputs!$B$38)*M186+SQRT(1-Inputs!$B$38)*_xlfn.NORM.S.INV(RAND())</f>
        <v>-0.20380942511442501</v>
      </c>
      <c r="Y186" s="24">
        <f ca="1">SQRT(Inputs!$B$38)*C186+SQRT(1-Inputs!$B$38)*_xlfn.NORM.S.INV(RAND())</f>
        <v>1.5055373090279875</v>
      </c>
      <c r="Z186" s="24">
        <f ca="1">SQRT(Inputs!$B$38)*D186+SQRT(1-Inputs!$B$38)*_xlfn.NORM.S.INV(RAND())</f>
        <v>0.628749403998344</v>
      </c>
      <c r="AA186" s="24">
        <f ca="1">SQRT(Inputs!$B$38)*E186+SQRT(1-Inputs!$B$38)*_xlfn.NORM.S.INV(RAND())</f>
        <v>1.5601600438813508</v>
      </c>
      <c r="AB186" s="24">
        <f ca="1">SQRT(Inputs!$B$38)*F186+SQRT(1-Inputs!$B$38)*_xlfn.NORM.S.INV(RAND())</f>
        <v>0.49402278987845605</v>
      </c>
      <c r="AC186" s="24">
        <f ca="1">SQRT(Inputs!$B$38)*G186+SQRT(1-Inputs!$B$38)*_xlfn.NORM.S.INV(RAND())</f>
        <v>-0.99449523338409396</v>
      </c>
      <c r="AD186" s="24">
        <f ca="1">SQRT(Inputs!$B$38)*H186+SQRT(1-Inputs!$B$38)*_xlfn.NORM.S.INV(RAND())</f>
        <v>-0.24917814753340439</v>
      </c>
      <c r="AE186" s="24">
        <f ca="1">SQRT(Inputs!$B$38)*I186+SQRT(1-Inputs!$B$38)*_xlfn.NORM.S.INV(RAND())</f>
        <v>0.21877075973820909</v>
      </c>
      <c r="AF186" s="24">
        <f ca="1">SQRT(Inputs!$B$38)*J186+SQRT(1-Inputs!$B$38)*_xlfn.NORM.S.INV(RAND())</f>
        <v>-0.21133039363459394</v>
      </c>
      <c r="AG186" s="24">
        <f ca="1">SQRT(Inputs!$B$38)*K186+SQRT(1-Inputs!$B$38)*_xlfn.NORM.S.INV(RAND())</f>
        <v>-1.6849425085607856</v>
      </c>
      <c r="AH186" s="24">
        <f ca="1">SQRT(Inputs!$B$38)*L186+SQRT(1-Inputs!$B$38)*_xlfn.NORM.S.INV(RAND())</f>
        <v>0.87679990576972411</v>
      </c>
      <c r="AI186" s="24">
        <f ca="1">SQRT(Inputs!$B$38)*M186+SQRT(1-Inputs!$B$38)*_xlfn.NORM.S.INV(RAND())</f>
        <v>-0.84565664150363884</v>
      </c>
      <c r="AJ186" s="24">
        <f ca="1">SQRT(Inputs!$B$38)*C186+SQRT(1-Inputs!$B$38)*_xlfn.NORM.S.INV(RAND())</f>
        <v>-0.83719592375242402</v>
      </c>
      <c r="AK186" s="24">
        <f ca="1">SQRT(Inputs!$B$38)*D186+SQRT(1-Inputs!$B$38)*_xlfn.NORM.S.INV(RAND())</f>
        <v>1.5587835331229147</v>
      </c>
      <c r="AL186" s="24">
        <f ca="1">SQRT(Inputs!$B$38)*E186+SQRT(1-Inputs!$B$38)*_xlfn.NORM.S.INV(RAND())</f>
        <v>-0.81714347263643528</v>
      </c>
      <c r="AM186" s="24">
        <f ca="1">SQRT(Inputs!$B$38)*F186+SQRT(1-Inputs!$B$38)*_xlfn.NORM.S.INV(RAND())</f>
        <v>-1.2069193316290281</v>
      </c>
      <c r="AN186" s="24">
        <f ca="1">SQRT(Inputs!$B$38)*G186+SQRT(1-Inputs!$B$38)*_xlfn.NORM.S.INV(RAND())</f>
        <v>-1.1464328029185644</v>
      </c>
      <c r="AO186" s="24">
        <f ca="1">SQRT(Inputs!$B$38)*H186+SQRT(1-Inputs!$B$38)*_xlfn.NORM.S.INV(RAND())</f>
        <v>-0.44396597895174805</v>
      </c>
      <c r="AP186" s="24">
        <f ca="1">SQRT(Inputs!$B$38)*I186+SQRT(1-Inputs!$B$38)*_xlfn.NORM.S.INV(RAND())</f>
        <v>-0.45281147713321224</v>
      </c>
      <c r="AQ186" s="24">
        <f ca="1">SQRT(Inputs!$B$38)*J186+SQRT(1-Inputs!$B$38)*_xlfn.NORM.S.INV(RAND())</f>
        <v>-0.77364033393061427</v>
      </c>
      <c r="AR186" s="24">
        <f ca="1">SQRT(Inputs!$B$38)*K186+SQRT(1-Inputs!$B$38)*_xlfn.NORM.S.INV(RAND())</f>
        <v>-1.2658895100982595</v>
      </c>
      <c r="AS186" s="24">
        <f ca="1">SQRT(Inputs!$B$38)*L186+SQRT(1-Inputs!$B$38)*_xlfn.NORM.S.INV(RAND())</f>
        <v>9.7764296901653558E-2</v>
      </c>
      <c r="AT186" s="24">
        <f ca="1">SQRT(Inputs!$B$38)*M186+SQRT(1-Inputs!$B$38)*_xlfn.NORM.S.INV(RAND())</f>
        <v>-0.96937595659355547</v>
      </c>
      <c r="AU186" s="15">
        <f ca="1">Inputs!$B$6*EXP($B$8-0.5*C$5^2+C$5*N186)</f>
        <v>4469.8621433835624</v>
      </c>
      <c r="AV186" s="15">
        <f t="shared" ca="1" si="73"/>
        <v>4660.8376602057324</v>
      </c>
      <c r="AW186" s="15">
        <f t="shared" ca="1" si="74"/>
        <v>6027.7935596621346</v>
      </c>
      <c r="AX186" s="15">
        <f t="shared" ca="1" si="75"/>
        <v>7128.6236453748343</v>
      </c>
      <c r="AY186" s="15">
        <f t="shared" ca="1" si="76"/>
        <v>8918.1084875171127</v>
      </c>
      <c r="AZ186" s="15">
        <f t="shared" ca="1" si="77"/>
        <v>10953.62877554262</v>
      </c>
      <c r="BA186" s="15">
        <f t="shared" ca="1" si="78"/>
        <v>13482.739406340643</v>
      </c>
      <c r="BB186" s="15">
        <f t="shared" ca="1" si="79"/>
        <v>16124.173532308145</v>
      </c>
      <c r="BC186" s="15">
        <f t="shared" ca="1" si="80"/>
        <v>16990.059787228904</v>
      </c>
      <c r="BD186" s="15">
        <f t="shared" ca="1" si="81"/>
        <v>19088.076676805063</v>
      </c>
      <c r="BE186" s="15">
        <f t="shared" ca="1" si="82"/>
        <v>22959.80620008205</v>
      </c>
      <c r="BF186" s="15">
        <f ca="1">Inputs!$B$13*EXP($B$9-0.5*C$6^2+C$6*Y186)</f>
        <v>18641.368919772485</v>
      </c>
      <c r="BG186" s="15">
        <f t="shared" ca="1" si="83"/>
        <v>25448.261977737944</v>
      </c>
      <c r="BH186" s="15">
        <f t="shared" ca="1" si="84"/>
        <v>40275.762673267905</v>
      </c>
      <c r="BI186" s="15">
        <f t="shared" ca="1" si="85"/>
        <v>53198.843827684439</v>
      </c>
      <c r="BJ186" s="15">
        <f t="shared" ca="1" si="86"/>
        <v>56508.344782714295</v>
      </c>
      <c r="BK186" s="15">
        <f t="shared" ca="1" si="87"/>
        <v>67040.006812096239</v>
      </c>
      <c r="BL186" s="15">
        <f t="shared" ca="1" si="88"/>
        <v>84718.677767473026</v>
      </c>
      <c r="BM186" s="15">
        <f t="shared" ca="1" si="89"/>
        <v>101439.18495260767</v>
      </c>
      <c r="BN186" s="15">
        <f t="shared" ca="1" si="90"/>
        <v>101947.22368073677</v>
      </c>
      <c r="BO186" s="15">
        <f t="shared" ca="1" si="91"/>
        <v>138894.05752061744</v>
      </c>
      <c r="BP186" s="15">
        <f t="shared" ca="1" si="92"/>
        <v>155333.78730675476</v>
      </c>
      <c r="BQ186" s="15">
        <f ca="1">Inputs!$B$20*EXP($B$10-0.5*C$7^2+C$7*AJ186)</f>
        <v>3187.4923352363621</v>
      </c>
      <c r="BR186" s="15">
        <f t="shared" ca="1" si="93"/>
        <v>7095.4555573156586</v>
      </c>
      <c r="BS186" s="15">
        <f t="shared" ca="1" si="94"/>
        <v>7683.9660701678295</v>
      </c>
      <c r="BT186" s="15">
        <f t="shared" ca="1" si="95"/>
        <v>7719.2941173975005</v>
      </c>
      <c r="BU186" s="15">
        <f t="shared" ca="1" si="96"/>
        <v>8106.4179128740079</v>
      </c>
      <c r="BV186" s="15">
        <f t="shared" ca="1" si="97"/>
        <v>10204.833918827739</v>
      </c>
      <c r="BW186" s="15">
        <f t="shared" ca="1" si="98"/>
        <v>12938.879145669946</v>
      </c>
      <c r="BX186" s="15">
        <f t="shared" ca="1" si="99"/>
        <v>15497.161925396369</v>
      </c>
      <c r="BY186" s="15">
        <f t="shared" ca="1" si="100"/>
        <v>17043.491875039177</v>
      </c>
      <c r="BZ186" s="15">
        <f t="shared" ca="1" si="101"/>
        <v>24348.090326557987</v>
      </c>
      <c r="CA186" s="15">
        <f t="shared" ca="1" si="102"/>
        <v>28789.646115311785</v>
      </c>
      <c r="CB186" s="15">
        <f ca="1">(AU186*DCF!C$10-DCF!C$5*MAX(AU186*DCF!C$10,0)-MAX(AU186-Inputs!$B$6,0)/Inputs!$B$10)*DCF!C$6</f>
        <v>1046.5850413360888</v>
      </c>
      <c r="CC186" s="15">
        <f ca="1">(AV186*DCF!D$10-DCF!D$5*MAX(AV186*DCF!D$10,0)-MAX(AV186-AU186,0)/Inputs!$B$10)*DCF!D$6</f>
        <v>1089.4832219437369</v>
      </c>
      <c r="CD186" s="15">
        <f ca="1">(AW186*DCF!E$10-DCF!E$5*MAX(AW186*DCF!E$10,0)-MAX(AW186-AV186,0)/Inputs!$B$10)*DCF!E$6</f>
        <v>1083.8265020340334</v>
      </c>
      <c r="CE186" s="15">
        <f ca="1">(AX186*DCF!F$10-DCF!F$5*MAX(AX186*DCF!F$10,0)-MAX(AX186-AW186,0)/Inputs!$B$10)*DCF!F$6</f>
        <v>1327.111732959288</v>
      </c>
      <c r="CF186" s="15">
        <f ca="1">(AY186*DCF!G$10-DCF!G$5*MAX(AY186*DCF!G$10,0)-MAX(AY186-AX186,0)/Inputs!$B$10)*DCF!G$6</f>
        <v>1493.5158100950525</v>
      </c>
      <c r="CG186" s="15">
        <f ca="1">(AZ186*DCF!H$10-DCF!H$5*MAX(AZ186*DCF!H$10,0)-MAX(AZ186-AY186,0)/Inputs!$B$10)*DCF!H$6</f>
        <v>1765.2117649464478</v>
      </c>
      <c r="CH186" s="15">
        <f ca="1">(BA186*DCF!I$10-DCF!I$5*MAX(BA186*DCF!I$10,0)-MAX(BA186-AZ186,0)/Inputs!$B$10)*DCF!I$6</f>
        <v>2047.9418822280704</v>
      </c>
      <c r="CI186" s="15">
        <f ca="1">(BB186*DCF!J$10-DCF!J$5*MAX(BB186*DCF!J$10,0)-MAX(BB186-BA186,0)/Inputs!$B$10)*DCF!J$6</f>
        <v>2366.6797770067496</v>
      </c>
      <c r="CJ186" s="15">
        <f ca="1">(BC186*DCF!K$10-DCF!K$5*MAX(BC186*DCF!K$10,0)-MAX(BC186-BB186,0)/Inputs!$B$10)*DCF!K$6</f>
        <v>2613.915869336764</v>
      </c>
      <c r="CK186" s="15">
        <f ca="1">(BD186*DCF!L$10-DCF!L$5*MAX(BD186*DCF!L$10,0)-MAX(BD186-BC186,0)/Inputs!$B$10)*DCF!L$6</f>
        <v>2607.5373874280931</v>
      </c>
      <c r="CL186" s="15">
        <f ca="1">(BE186*DCF!M$10-DCF!M$5*MAX(BE186*DCF!M$10,0)-MAX(BE186-BD186,0)/Inputs!$B$10)*DCF!M$6</f>
        <v>2777.4061574076509</v>
      </c>
      <c r="CM186" s="15">
        <f ca="1">(BF186*DCF!C$28-DCF!C$5*MAX(BF186*DCF!C$28,0)-MAX(BF186-Inputs!$B$13,0)/Inputs!$B$17)*DCF!C$6</f>
        <v>4013.8496573571842</v>
      </c>
      <c r="CN186" s="15">
        <f ca="1">(BG186*DCF!D$28-DCF!D$5*MAX(BG186*DCF!D$28,0)-MAX(BG186-BF186,0)/Inputs!$B$17)*DCF!D$6</f>
        <v>6042.8777035867552</v>
      </c>
      <c r="CO186" s="15">
        <f ca="1">(BH186*DCF!E$28-DCF!E$5*MAX(BH186*DCF!E$28,0)-MAX(BH186-BG186,0)/Inputs!$B$17)*DCF!E$6</f>
        <v>8484.5168673895332</v>
      </c>
      <c r="CP186" s="15">
        <f ca="1">(BI186*DCF!F$28-DCF!F$5*MAX(BI186*DCF!F$28,0)-MAX(BI186-BH186,0)/Inputs!$B$17)*DCF!F$6</f>
        <v>12089.233606745947</v>
      </c>
      <c r="CQ186" s="15">
        <f ca="1">(BJ186*DCF!G$28-DCF!G$5*MAX(BJ186*DCF!G$28,0)-MAX(BJ186-BI186,0)/Inputs!$B$17)*DCF!G$6</f>
        <v>14104.893414693079</v>
      </c>
      <c r="CR186" s="15">
        <f ca="1">(BK186*DCF!H$28-DCF!H$5*MAX(BK186*DCF!H$28,0)-MAX(BK186-BJ186,0)/Inputs!$B$17)*DCF!H$6</f>
        <v>14943.408595270868</v>
      </c>
      <c r="CS186" s="15">
        <f ca="1">(BL186*DCF!I$28-DCF!I$5*MAX(BL186*DCF!I$28,0)-MAX(BL186-BK186,0)/Inputs!$B$17)*DCF!I$6</f>
        <v>17384.423114804369</v>
      </c>
      <c r="CT186" s="15">
        <f ca="1">(BM186*DCF!J$28-DCF!J$5*MAX(BM186*DCF!J$28,0)-MAX(BM186-BL186,0)/Inputs!$B$17)*DCF!J$6</f>
        <v>20412.356697025283</v>
      </c>
      <c r="CU186" s="15">
        <f ca="1">(BN186*DCF!K$28-DCF!K$5*MAX(BN186*DCF!K$28,0)-MAX(BN186-BM186,0)/Inputs!$B$17)*DCF!K$6</f>
        <v>21467.316314838677</v>
      </c>
      <c r="CV186" s="15">
        <f ca="1">(BO186*DCF!L$28-DCF!L$5*MAX(BO186*DCF!L$28,0)-MAX(BO186-BN186,0)/Inputs!$B$17)*DCF!L$6</f>
        <v>23531.683986775344</v>
      </c>
      <c r="CW186" s="15">
        <f ca="1">(BP186*DCF!M$28-DCF!M$5*MAX(BP186*DCF!M$28,0)-MAX(BP186-BO186,0)/Inputs!$B$17)*DCF!M$6</f>
        <v>27507.728270441639</v>
      </c>
      <c r="CX186" s="15">
        <f ca="1">(BQ186*DCF!C$46-DCF!C$5*MAX(BQ186*DCF!C$46,0)-MAX(BQ186-Inputs!$B$20,0)/Inputs!$B$24)*DCF!C$6</f>
        <v>-736.14141691370946</v>
      </c>
      <c r="CY186" s="15">
        <f ca="1">(BR186*DCF!D$46-DCF!D$5*MAX(BR186*DCF!D$46,0)-MAX(BR186-BQ186,0)/Inputs!$B$24)*DCF!D$6</f>
        <v>-2878.5242632924851</v>
      </c>
      <c r="CZ186" s="15">
        <f ca="1">(BS186*DCF!E$46-DCF!E$5*MAX(BS186*DCF!E$46,0)-MAX(BS186-BR186,0)/Inputs!$B$24)*DCF!E$6</f>
        <v>-1140.617009314192</v>
      </c>
      <c r="DA186" s="15">
        <f ca="1">(BT186*DCF!F$46-DCF!F$5*MAX(BT186*DCF!F$46,0)-MAX(BT186-BS186,0)/Inputs!$B$24)*DCF!F$6</f>
        <v>-575.0318615303778</v>
      </c>
      <c r="DB186" s="15">
        <f ca="1">(BU186*DCF!G$46-DCF!G$5*MAX(BU186*DCF!G$46,0)-MAX(BU186-BT186,0)/Inputs!$B$24)*DCF!G$6</f>
        <v>-402.90467842894265</v>
      </c>
      <c r="DC186" s="15">
        <f ca="1">(BV186*DCF!H$46-DCF!H$5*MAX(BV186*DCF!H$46,0)-MAX(BV186-BU186,0)/Inputs!$B$24)*DCF!H$6</f>
        <v>-652.06991664193686</v>
      </c>
      <c r="DD186" s="15">
        <f ca="1">(BW186*DCF!I$46-DCF!I$5*MAX(BW186*DCF!I$46,0)-MAX(BW186-BV186,0)/Inputs!$B$24)*DCF!I$6</f>
        <v>-486.01018798069413</v>
      </c>
      <c r="DE186" s="15">
        <f ca="1">(BX186*DCF!J$46-DCF!J$5*MAX(BX186*DCF!J$46,0)-MAX(BX186-BW186,0)/Inputs!$B$24)*DCF!J$6</f>
        <v>-28.351721359279672</v>
      </c>
      <c r="DF186" s="15">
        <f ca="1">(BY186*DCF!K$46-DCF!K$5*MAX(BY186*DCF!K$46,0)-MAX(BY186-BX186,0)/Inputs!$B$24)*DCF!K$6</f>
        <v>594.77142705226049</v>
      </c>
      <c r="DG186" s="15">
        <f ca="1">(BZ186*DCF!L$46-DCF!L$5*MAX(BZ186*DCF!L$46,0)-MAX(BZ186-BY186,0)/Inputs!$B$24)*DCF!L$6</f>
        <v>30.016062343893061</v>
      </c>
      <c r="DH186" s="15">
        <f ca="1">(CA186*DCF!M$46-DCF!M$5*MAX(CA186*DCF!M$46,0)-MAX(CA186-BZ186,0)/Inputs!$B$24)*DCF!M$6</f>
        <v>1328.460471818508</v>
      </c>
      <c r="DI186" s="15">
        <f ca="1">SUM(CB186:CL186)+BE186*DCF!M$10*(1+Inputs!$B$30)*(1-Inputs!$B$33)*(1-Inputs!$B$30/Inputs!$B$31)/(Inputs!$B$29-Inputs!$B$30)*DCF!M$6</f>
        <v>84116.659413555928</v>
      </c>
      <c r="DJ186" s="15">
        <f ca="1">SUM(CM186:CW186)+BP186*DCF!M$28*(1+Inputs!$B$30)*(1-Inputs!$B$33)*(1-Inputs!$B$30/Inputs!$B$31)/(Inputs!$B$29-Inputs!$B$30)*DCF!M$6</f>
        <v>746376.93376411218</v>
      </c>
      <c r="DK186" s="15">
        <f ca="1">SUM(CX186:DH186)+CA186*DCF!M$46*(1+Inputs!$B$30)*(1-Inputs!$B$33)*(1-Inputs!$B$30/Inputs!$B$31)/(Inputs!$B$29-Inputs!$B$30)*DCF!M$6</f>
        <v>39565.80015162543</v>
      </c>
      <c r="DM186" s="15">
        <f ca="1">DI186+DJ186+DK186+Inputs!$B$34+Inputs!$B$36-Inputs!$B$35</f>
        <v>946910.39332929347</v>
      </c>
    </row>
    <row r="187" spans="1:117" x14ac:dyDescent="0.75">
      <c r="A187" s="11">
        <v>174</v>
      </c>
      <c r="C187" s="24">
        <f t="shared" ca="1" si="107"/>
        <v>2.0524776803237383</v>
      </c>
      <c r="D187" s="24">
        <f t="shared" ca="1" si="107"/>
        <v>-0.98886871084226047</v>
      </c>
      <c r="E187" s="24">
        <f t="shared" ca="1" si="107"/>
        <v>0.61048397847821168</v>
      </c>
      <c r="F187" s="24">
        <f t="shared" ca="1" si="107"/>
        <v>-1.0709610760393611</v>
      </c>
      <c r="G187" s="24">
        <f t="shared" ca="1" si="107"/>
        <v>2.0289206853900743</v>
      </c>
      <c r="H187" s="24">
        <f t="shared" ca="1" si="107"/>
        <v>-0.14317267037386575</v>
      </c>
      <c r="I187" s="24">
        <f t="shared" ca="1" si="107"/>
        <v>1.0783280124672092</v>
      </c>
      <c r="J187" s="24">
        <f t="shared" ca="1" si="107"/>
        <v>0.72249675983211548</v>
      </c>
      <c r="K187" s="24">
        <f t="shared" ca="1" si="107"/>
        <v>1.8923992887215639</v>
      </c>
      <c r="L187" s="24">
        <f t="shared" ca="1" si="107"/>
        <v>-0.87319761189001011</v>
      </c>
      <c r="M187" s="24">
        <f t="shared" ca="1" si="107"/>
        <v>0.14790337678941692</v>
      </c>
      <c r="N187" s="24">
        <f ca="1">SQRT(Inputs!$B$38)*C187+SQRT(1-Inputs!$B$38)*_xlfn.NORM.S.INV(RAND())</f>
        <v>3.1972268301798659</v>
      </c>
      <c r="O187" s="24">
        <f ca="1">SQRT(Inputs!$B$38)*D187+SQRT(1-Inputs!$B$38)*_xlfn.NORM.S.INV(RAND())</f>
        <v>-1.0167395855934154</v>
      </c>
      <c r="P187" s="24">
        <f ca="1">SQRT(Inputs!$B$38)*E187+SQRT(1-Inputs!$B$38)*_xlfn.NORM.S.INV(RAND())</f>
        <v>-2.2029698523742094</v>
      </c>
      <c r="Q187" s="24">
        <f ca="1">SQRT(Inputs!$B$38)*F187+SQRT(1-Inputs!$B$38)*_xlfn.NORM.S.INV(RAND())</f>
        <v>1.547223456644542E-2</v>
      </c>
      <c r="R187" s="24">
        <f ca="1">SQRT(Inputs!$B$38)*G187+SQRT(1-Inputs!$B$38)*_xlfn.NORM.S.INV(RAND())</f>
        <v>2.9862221363753561</v>
      </c>
      <c r="S187" s="24">
        <f ca="1">SQRT(Inputs!$B$38)*H187+SQRT(1-Inputs!$B$38)*_xlfn.NORM.S.INV(RAND())</f>
        <v>-0.31917815622280837</v>
      </c>
      <c r="T187" s="24">
        <f ca="1">SQRT(Inputs!$B$38)*I187+SQRT(1-Inputs!$B$38)*_xlfn.NORM.S.INV(RAND())</f>
        <v>0.93301462662443024</v>
      </c>
      <c r="U187" s="24">
        <f ca="1">SQRT(Inputs!$B$38)*J187+SQRT(1-Inputs!$B$38)*_xlfn.NORM.S.INV(RAND())</f>
        <v>0.62166940653352376</v>
      </c>
      <c r="V187" s="24">
        <f ca="1">SQRT(Inputs!$B$38)*K187+SQRT(1-Inputs!$B$38)*_xlfn.NORM.S.INV(RAND())</f>
        <v>0.75317587156502064</v>
      </c>
      <c r="W187" s="24">
        <f ca="1">SQRT(Inputs!$B$38)*L187+SQRT(1-Inputs!$B$38)*_xlfn.NORM.S.INV(RAND())</f>
        <v>-0.42443740981962291</v>
      </c>
      <c r="X187" s="24">
        <f ca="1">SQRT(Inputs!$B$38)*M187+SQRT(1-Inputs!$B$38)*_xlfn.NORM.S.INV(RAND())</f>
        <v>-1.0390509056171164</v>
      </c>
      <c r="Y187" s="24">
        <f ca="1">SQRT(Inputs!$B$38)*C187+SQRT(1-Inputs!$B$38)*_xlfn.NORM.S.INV(RAND())</f>
        <v>0.91829415976702167</v>
      </c>
      <c r="Z187" s="24">
        <f ca="1">SQRT(Inputs!$B$38)*D187+SQRT(1-Inputs!$B$38)*_xlfn.NORM.S.INV(RAND())</f>
        <v>8.5206424624718169E-2</v>
      </c>
      <c r="AA187" s="24">
        <f ca="1">SQRT(Inputs!$B$38)*E187+SQRT(1-Inputs!$B$38)*_xlfn.NORM.S.INV(RAND())</f>
        <v>0.52316738485997138</v>
      </c>
      <c r="AB187" s="24">
        <f ca="1">SQRT(Inputs!$B$38)*F187+SQRT(1-Inputs!$B$38)*_xlfn.NORM.S.INV(RAND())</f>
        <v>-1.3298411160004897</v>
      </c>
      <c r="AC187" s="24">
        <f ca="1">SQRT(Inputs!$B$38)*G187+SQRT(1-Inputs!$B$38)*_xlfn.NORM.S.INV(RAND())</f>
        <v>3.3916820192165611</v>
      </c>
      <c r="AD187" s="24">
        <f ca="1">SQRT(Inputs!$B$38)*H187+SQRT(1-Inputs!$B$38)*_xlfn.NORM.S.INV(RAND())</f>
        <v>0.31649921757425831</v>
      </c>
      <c r="AE187" s="24">
        <f ca="1">SQRT(Inputs!$B$38)*I187+SQRT(1-Inputs!$B$38)*_xlfn.NORM.S.INV(RAND())</f>
        <v>0.34944864279805177</v>
      </c>
      <c r="AF187" s="24">
        <f ca="1">SQRT(Inputs!$B$38)*J187+SQRT(1-Inputs!$B$38)*_xlfn.NORM.S.INV(RAND())</f>
        <v>0.91237177947433845</v>
      </c>
      <c r="AG187" s="24">
        <f ca="1">SQRT(Inputs!$B$38)*K187+SQRT(1-Inputs!$B$38)*_xlfn.NORM.S.INV(RAND())</f>
        <v>-0.40829386815413526</v>
      </c>
      <c r="AH187" s="24">
        <f ca="1">SQRT(Inputs!$B$38)*L187+SQRT(1-Inputs!$B$38)*_xlfn.NORM.S.INV(RAND())</f>
        <v>-0.4341947314066506</v>
      </c>
      <c r="AI187" s="24">
        <f ca="1">SQRT(Inputs!$B$38)*M187+SQRT(1-Inputs!$B$38)*_xlfn.NORM.S.INV(RAND())</f>
        <v>-0.18724497366209902</v>
      </c>
      <c r="AJ187" s="24">
        <f ca="1">SQRT(Inputs!$B$38)*C187+SQRT(1-Inputs!$B$38)*_xlfn.NORM.S.INV(RAND())</f>
        <v>2.2162887353891407</v>
      </c>
      <c r="AK187" s="24">
        <f ca="1">SQRT(Inputs!$B$38)*D187+SQRT(1-Inputs!$B$38)*_xlfn.NORM.S.INV(RAND())</f>
        <v>0.9998509495605391</v>
      </c>
      <c r="AL187" s="24">
        <f ca="1">SQRT(Inputs!$B$38)*E187+SQRT(1-Inputs!$B$38)*_xlfn.NORM.S.INV(RAND())</f>
        <v>1.1562881368692064</v>
      </c>
      <c r="AM187" s="24">
        <f ca="1">SQRT(Inputs!$B$38)*F187+SQRT(1-Inputs!$B$38)*_xlfn.NORM.S.INV(RAND())</f>
        <v>-1.9166667514636015</v>
      </c>
      <c r="AN187" s="24">
        <f ca="1">SQRT(Inputs!$B$38)*G187+SQRT(1-Inputs!$B$38)*_xlfn.NORM.S.INV(RAND())</f>
        <v>2.9069403354000585</v>
      </c>
      <c r="AO187" s="24">
        <f ca="1">SQRT(Inputs!$B$38)*H187+SQRT(1-Inputs!$B$38)*_xlfn.NORM.S.INV(RAND())</f>
        <v>0.16498572672528927</v>
      </c>
      <c r="AP187" s="24">
        <f ca="1">SQRT(Inputs!$B$38)*I187+SQRT(1-Inputs!$B$38)*_xlfn.NORM.S.INV(RAND())</f>
        <v>-1.2469975807918545</v>
      </c>
      <c r="AQ187" s="24">
        <f ca="1">SQRT(Inputs!$B$38)*J187+SQRT(1-Inputs!$B$38)*_xlfn.NORM.S.INV(RAND())</f>
        <v>-3.7529613007076024E-2</v>
      </c>
      <c r="AR187" s="24">
        <f ca="1">SQRT(Inputs!$B$38)*K187+SQRT(1-Inputs!$B$38)*_xlfn.NORM.S.INV(RAND())</f>
        <v>1.5089871216421726</v>
      </c>
      <c r="AS187" s="24">
        <f ca="1">SQRT(Inputs!$B$38)*L187+SQRT(1-Inputs!$B$38)*_xlfn.NORM.S.INV(RAND())</f>
        <v>-0.4295610681025791</v>
      </c>
      <c r="AT187" s="24">
        <f ca="1">SQRT(Inputs!$B$38)*M187+SQRT(1-Inputs!$B$38)*_xlfn.NORM.S.INV(RAND())</f>
        <v>-0.62764733721388399</v>
      </c>
      <c r="AU187" s="15">
        <f ca="1">Inputs!$B$6*EXP($B$8-0.5*C$5^2+C$5*N187)</f>
        <v>8326.1575951117793</v>
      </c>
      <c r="AV187" s="15">
        <f t="shared" ca="1" si="73"/>
        <v>8727.6111813217849</v>
      </c>
      <c r="AW187" s="15">
        <f t="shared" ca="1" si="74"/>
        <v>7906.2072985789264</v>
      </c>
      <c r="AX187" s="15">
        <f t="shared" ca="1" si="75"/>
        <v>9671.3620121201329</v>
      </c>
      <c r="AY187" s="15">
        <f t="shared" ca="1" si="76"/>
        <v>16751.641741533011</v>
      </c>
      <c r="AZ187" s="15">
        <f t="shared" ca="1" si="77"/>
        <v>19780.122072186376</v>
      </c>
      <c r="BA187" s="15">
        <f t="shared" ca="1" si="78"/>
        <v>26688.740871550319</v>
      </c>
      <c r="BB187" s="15">
        <f t="shared" ca="1" si="79"/>
        <v>34775.034557072358</v>
      </c>
      <c r="BC187" s="15">
        <f t="shared" ca="1" si="80"/>
        <v>45802.413765514684</v>
      </c>
      <c r="BD187" s="15">
        <f t="shared" ca="1" si="81"/>
        <v>53928.30558906003</v>
      </c>
      <c r="BE187" s="15">
        <f t="shared" ca="1" si="82"/>
        <v>60115.197548177668</v>
      </c>
      <c r="BF187" s="15">
        <f ca="1">Inputs!$B$13*EXP($B$9-0.5*C$6^2+C$6*Y187)</f>
        <v>16592.713420722437</v>
      </c>
      <c r="BG187" s="15">
        <f t="shared" ca="1" si="83"/>
        <v>20535.432780851363</v>
      </c>
      <c r="BH187" s="15">
        <f t="shared" ca="1" si="84"/>
        <v>27364.904549182807</v>
      </c>
      <c r="BI187" s="15">
        <f t="shared" ca="1" si="85"/>
        <v>27298.177955877632</v>
      </c>
      <c r="BJ187" s="15">
        <f t="shared" ca="1" si="86"/>
        <v>54566.463642282615</v>
      </c>
      <c r="BK187" s="15">
        <f t="shared" ca="1" si="87"/>
        <v>69918.753005457096</v>
      </c>
      <c r="BL187" s="15">
        <f t="shared" ca="1" si="88"/>
        <v>89865.597541587951</v>
      </c>
      <c r="BM187" s="15">
        <f t="shared" ca="1" si="89"/>
        <v>123721.53556315342</v>
      </c>
      <c r="BN187" s="15">
        <f t="shared" ca="1" si="90"/>
        <v>144896.17682970545</v>
      </c>
      <c r="BO187" s="15">
        <f t="shared" ca="1" si="91"/>
        <v>169505.15555970182</v>
      </c>
      <c r="BP187" s="15">
        <f t="shared" ca="1" si="92"/>
        <v>204249.80971509789</v>
      </c>
      <c r="BQ187" s="15">
        <f ca="1">Inputs!$B$20*EXP($B$10-0.5*C$7^2+C$7*AJ187)</f>
        <v>9414.515057465167</v>
      </c>
      <c r="BR187" s="15">
        <f t="shared" ca="1" si="93"/>
        <v>17548.471427027864</v>
      </c>
      <c r="BS187" s="15">
        <f t="shared" ca="1" si="94"/>
        <v>33495.913939345199</v>
      </c>
      <c r="BT187" s="15">
        <f t="shared" ca="1" si="95"/>
        <v>27933.339043983775</v>
      </c>
      <c r="BU187" s="15">
        <f t="shared" ca="1" si="96"/>
        <v>78221.786917862919</v>
      </c>
      <c r="BV187" s="15">
        <f t="shared" ca="1" si="97"/>
        <v>112950.49108666689</v>
      </c>
      <c r="BW187" s="15">
        <f t="shared" ca="1" si="98"/>
        <v>121053.89371333733</v>
      </c>
      <c r="BX187" s="15">
        <f t="shared" ca="1" si="99"/>
        <v>168044.2343776483</v>
      </c>
      <c r="BY187" s="15">
        <f t="shared" ca="1" si="100"/>
        <v>314266.47169681959</v>
      </c>
      <c r="BZ187" s="15">
        <f t="shared" ca="1" si="101"/>
        <v>407477.62497095327</v>
      </c>
      <c r="CA187" s="15">
        <f t="shared" ca="1" si="102"/>
        <v>511974.00936640817</v>
      </c>
      <c r="CB187" s="15">
        <f ca="1">(AU187*DCF!C$10-DCF!C$5*MAX(AU187*DCF!C$10,0)-MAX(AU187-Inputs!$B$6,0)/Inputs!$B$10)*DCF!C$6</f>
        <v>1019.0889674159923</v>
      </c>
      <c r="CC187" s="15">
        <f ca="1">(AV187*DCF!D$10-DCF!D$5*MAX(AV187*DCF!D$10,0)-MAX(AV187-AU187,0)/Inputs!$B$10)*DCF!D$6</f>
        <v>2029.4121476117214</v>
      </c>
      <c r="CD187" s="15">
        <f ca="1">(AW187*DCF!E$10-DCF!E$5*MAX(AW187*DCF!E$10,0)-MAX(AW187-AV187,0)/Inputs!$B$10)*DCF!E$6</f>
        <v>1825.4174090141221</v>
      </c>
      <c r="CE187" s="15">
        <f ca="1">(AX187*DCF!F$10-DCF!F$5*MAX(AX187*DCF!F$10,0)-MAX(AX187-AW187,0)/Inputs!$B$10)*DCF!F$6</f>
        <v>1743.957981588376</v>
      </c>
      <c r="CF187" s="15">
        <f ca="1">(AY187*DCF!G$10-DCF!G$5*MAX(AY187*DCF!G$10,0)-MAX(AY187-AX187,0)/Inputs!$B$10)*DCF!G$6</f>
        <v>2090.5536052735292</v>
      </c>
      <c r="CG187" s="15">
        <f ca="1">(AZ187*DCF!H$10-DCF!H$5*MAX(AZ187*DCF!H$10,0)-MAX(AZ187-AY187,0)/Inputs!$B$10)*DCF!H$6</f>
        <v>3302.5639128429384</v>
      </c>
      <c r="CH187" s="15">
        <f ca="1">(BA187*DCF!I$10-DCF!I$5*MAX(BA187*DCF!I$10,0)-MAX(BA187-AZ187,0)/Inputs!$B$10)*DCF!I$6</f>
        <v>3741.803809781105</v>
      </c>
      <c r="CI187" s="15">
        <f ca="1">(BB187*DCF!J$10-DCF!J$5*MAX(BB187*DCF!J$10,0)-MAX(BB187-BA187,0)/Inputs!$B$10)*DCF!J$6</f>
        <v>4742.1320627363448</v>
      </c>
      <c r="CJ187" s="15">
        <f ca="1">(BC187*DCF!K$10-DCF!K$5*MAX(BC187*DCF!K$10,0)-MAX(BC187-BB187,0)/Inputs!$B$10)*DCF!K$6</f>
        <v>5829.7878036232132</v>
      </c>
      <c r="CK187" s="15">
        <f ca="1">(BD187*DCF!L$10-DCF!L$5*MAX(BD187*DCF!L$10,0)-MAX(BD187-BC187,0)/Inputs!$B$10)*DCF!L$6</f>
        <v>7082.6045992848913</v>
      </c>
      <c r="CL187" s="15">
        <f ca="1">(BE187*DCF!M$10-DCF!M$5*MAX(BE187*DCF!M$10,0)-MAX(BE187-BD187,0)/Inputs!$B$10)*DCF!M$6</f>
        <v>7743.9415559279605</v>
      </c>
      <c r="CM187" s="15">
        <f ca="1">(BF187*DCF!C$28-DCF!C$5*MAX(BF187*DCF!C$28,0)-MAX(BF187-Inputs!$B$13,0)/Inputs!$B$17)*DCF!C$6</f>
        <v>3861.7440346345934</v>
      </c>
      <c r="CN187" s="15">
        <f ca="1">(BG187*DCF!D$28-DCF!D$5*MAX(BG187*DCF!D$28,0)-MAX(BG187-BF187,0)/Inputs!$B$17)*DCF!D$6</f>
        <v>5206.9957675759388</v>
      </c>
      <c r="CO187" s="15">
        <f ca="1">(BH187*DCF!E$28-DCF!E$5*MAX(BH187*DCF!E$28,0)-MAX(BH187-BG187,0)/Inputs!$B$17)*DCF!E$6</f>
        <v>6404.2333606076036</v>
      </c>
      <c r="CP187" s="15">
        <f ca="1">(BI187*DCF!F$28-DCF!F$5*MAX(BI187*DCF!F$28,0)-MAX(BI187-BH187,0)/Inputs!$B$17)*DCF!F$6</f>
        <v>7410.7362574693216</v>
      </c>
      <c r="CQ187" s="15">
        <f ca="1">(BJ187*DCF!G$28-DCF!G$5*MAX(BJ187*DCF!G$28,0)-MAX(BJ187-BI187,0)/Inputs!$B$17)*DCF!G$6</f>
        <v>9571.4267118743974</v>
      </c>
      <c r="CR187" s="15">
        <f ca="1">(BK187*DCF!H$28-DCF!H$5*MAX(BK187*DCF!H$28,0)-MAX(BK187-BJ187,0)/Inputs!$B$17)*DCF!H$6</f>
        <v>14906.364085562123</v>
      </c>
      <c r="CS187" s="15">
        <f ca="1">(BL187*DCF!I$28-DCF!I$5*MAX(BL187*DCF!I$28,0)-MAX(BL187-BK187,0)/Inputs!$B$17)*DCF!I$6</f>
        <v>18269.184486634527</v>
      </c>
      <c r="CT187" s="15">
        <f ca="1">(BM187*DCF!J$28-DCF!J$5*MAX(BM187*DCF!J$28,0)-MAX(BM187-BL187,0)/Inputs!$B$17)*DCF!J$6</f>
        <v>23111.152531917745</v>
      </c>
      <c r="CU187" s="15">
        <f ca="1">(BN187*DCF!K$28-DCF!K$5*MAX(BN187*DCF!K$28,0)-MAX(BN187-BM187,0)/Inputs!$B$17)*DCF!K$6</f>
        <v>28006.031561776053</v>
      </c>
      <c r="CV187" s="15">
        <f ca="1">(BO187*DCF!L$28-DCF!L$5*MAX(BO187*DCF!L$28,0)-MAX(BO187-BN187,0)/Inputs!$B$17)*DCF!L$6</f>
        <v>31035.289447526939</v>
      </c>
      <c r="CW187" s="15">
        <f ca="1">(BP187*DCF!M$28-DCF!M$5*MAX(BP187*DCF!M$28,0)-MAX(BP187-BO187,0)/Inputs!$B$17)*DCF!M$6</f>
        <v>34797.927243644095</v>
      </c>
      <c r="CX187" s="15">
        <f ca="1">(BQ187*DCF!C$46-DCF!C$5*MAX(BQ187*DCF!C$46,0)-MAX(BQ187-Inputs!$B$20,0)/Inputs!$B$24)*DCF!C$6</f>
        <v>-5044.2367603684761</v>
      </c>
      <c r="CY187" s="15">
        <f ca="1">(BR187*DCF!D$46-DCF!D$5*MAX(BR187*DCF!D$46,0)-MAX(BR187-BQ187,0)/Inputs!$B$24)*DCF!D$6</f>
        <v>-6465.8065018742827</v>
      </c>
      <c r="CZ187" s="15">
        <f ca="1">(BS187*DCF!E$46-DCF!E$5*MAX(BS187*DCF!E$46,0)-MAX(BS187-BR187,0)/Inputs!$B$24)*DCF!E$6</f>
        <v>-10246.992956296466</v>
      </c>
      <c r="DA187" s="15">
        <f ca="1">(BT187*DCF!F$46-DCF!F$5*MAX(BT187*DCF!F$46,0)-MAX(BT187-BS187,0)/Inputs!$B$24)*DCF!F$6</f>
        <v>-2034.2823572245004</v>
      </c>
      <c r="DB187" s="15">
        <f ca="1">(BU187*DCF!G$46-DCF!G$5*MAX(BU187*DCF!G$46,0)-MAX(BU187-BT187,0)/Inputs!$B$24)*DCF!G$6</f>
        <v>-19547.266650898327</v>
      </c>
      <c r="DC187" s="15">
        <f ca="1">(BV187*DCF!H$46-DCF!H$5*MAX(BV187*DCF!H$46,0)-MAX(BV187-BU187,0)/Inputs!$B$24)*DCF!H$6</f>
        <v>-10791.732034155013</v>
      </c>
      <c r="DD187" s="15">
        <f ca="1">(BW187*DCF!I$46-DCF!I$5*MAX(BW187*DCF!I$46,0)-MAX(BW187-BV187,0)/Inputs!$B$24)*DCF!I$6</f>
        <v>469.61318284775592</v>
      </c>
      <c r="DE187" s="15">
        <f ca="1">(BX187*DCF!J$46-DCF!J$5*MAX(BX187*DCF!J$46,0)-MAX(BX187-BW187,0)/Inputs!$B$24)*DCF!J$6</f>
        <v>-5412.0798330103462</v>
      </c>
      <c r="DF187" s="15">
        <f ca="1">(BY187*DCF!K$46-DCF!K$5*MAX(BY187*DCF!K$46,0)-MAX(BY187-BX187,0)/Inputs!$B$24)*DCF!K$6</f>
        <v>-17868.604322779847</v>
      </c>
      <c r="DG187" s="15">
        <f ca="1">(BZ187*DCF!L$46-DCF!L$5*MAX(BZ187*DCF!L$46,0)-MAX(BZ187-BY187,0)/Inputs!$B$24)*DCF!L$6</f>
        <v>7073.0517698849144</v>
      </c>
      <c r="DH187" s="15">
        <f ca="1">(CA187*DCF!M$46-DCF!M$5*MAX(CA187*DCF!M$46,0)-MAX(CA187-BZ187,0)/Inputs!$B$24)*DCF!M$6</f>
        <v>18291.135677298102</v>
      </c>
      <c r="DI187" s="15">
        <f ca="1">SUM(CB187:CL187)+BE187*DCF!M$10*(1+Inputs!$B$30)*(1-Inputs!$B$33)*(1-Inputs!$B$30/Inputs!$B$31)/(Inputs!$B$29-Inputs!$B$30)*DCF!M$6</f>
        <v>208452.65357287004</v>
      </c>
      <c r="DJ187" s="15">
        <f ca="1">SUM(CM187:CW187)+BP187*DCF!M$28*(1+Inputs!$B$30)*(1-Inputs!$B$33)*(1-Inputs!$B$30/Inputs!$B$31)/(Inputs!$B$29-Inputs!$B$30)*DCF!M$6</f>
        <v>940487.64730420744</v>
      </c>
      <c r="DK187" s="15">
        <f ca="1">SUM(CX187:DH187)+CA187*DCF!M$46*(1+Inputs!$B$30)*(1-Inputs!$B$33)*(1-Inputs!$B$30/Inputs!$B$31)/(Inputs!$B$29-Inputs!$B$30)*DCF!M$6</f>
        <v>739995.26489237277</v>
      </c>
      <c r="DM187" s="15">
        <f ca="1">DI187+DJ187+DK187+Inputs!$B$34+Inputs!$B$36-Inputs!$B$35</f>
        <v>1965786.5657694503</v>
      </c>
    </row>
    <row r="188" spans="1:117" x14ac:dyDescent="0.75">
      <c r="A188" s="11">
        <v>175</v>
      </c>
      <c r="C188" s="24">
        <f t="shared" ca="1" si="107"/>
        <v>-0.88027984996142838</v>
      </c>
      <c r="D188" s="24">
        <f t="shared" ca="1" si="107"/>
        <v>0.36962081354838183</v>
      </c>
      <c r="E188" s="24">
        <f t="shared" ca="1" si="107"/>
        <v>0.12806861374180606</v>
      </c>
      <c r="F188" s="24">
        <f t="shared" ca="1" si="107"/>
        <v>-0.94105766791816947</v>
      </c>
      <c r="G188" s="24">
        <f t="shared" ca="1" si="107"/>
        <v>0.18428642034766848</v>
      </c>
      <c r="H188" s="24">
        <f t="shared" ca="1" si="107"/>
        <v>0.20854498342680539</v>
      </c>
      <c r="I188" s="24">
        <f t="shared" ca="1" si="107"/>
        <v>-1.6541983017532278</v>
      </c>
      <c r="J188" s="24">
        <f t="shared" ca="1" si="107"/>
        <v>1.5688570902544543</v>
      </c>
      <c r="K188" s="24">
        <f t="shared" ca="1" si="107"/>
        <v>-1.4978926163296429</v>
      </c>
      <c r="L188" s="24">
        <f t="shared" ca="1" si="107"/>
        <v>0.26358903088912861</v>
      </c>
      <c r="M188" s="24">
        <f t="shared" ca="1" si="107"/>
        <v>-0.13955013272192959</v>
      </c>
      <c r="N188" s="24">
        <f ca="1">SQRT(Inputs!$B$38)*C188+SQRT(1-Inputs!$B$38)*_xlfn.NORM.S.INV(RAND())</f>
        <v>-1.0009633935377258</v>
      </c>
      <c r="O188" s="24">
        <f ca="1">SQRT(Inputs!$B$38)*D188+SQRT(1-Inputs!$B$38)*_xlfn.NORM.S.INV(RAND())</f>
        <v>2.2710262641747812</v>
      </c>
      <c r="P188" s="24">
        <f ca="1">SQRT(Inputs!$B$38)*E188+SQRT(1-Inputs!$B$38)*_xlfn.NORM.S.INV(RAND())</f>
        <v>-0.30132829045428278</v>
      </c>
      <c r="Q188" s="24">
        <f ca="1">SQRT(Inputs!$B$38)*F188+SQRT(1-Inputs!$B$38)*_xlfn.NORM.S.INV(RAND())</f>
        <v>7.5457873483207316E-2</v>
      </c>
      <c r="R188" s="24">
        <f ca="1">SQRT(Inputs!$B$38)*G188+SQRT(1-Inputs!$B$38)*_xlfn.NORM.S.INV(RAND())</f>
        <v>1.0343227396039849</v>
      </c>
      <c r="S188" s="24">
        <f ca="1">SQRT(Inputs!$B$38)*H188+SQRT(1-Inputs!$B$38)*_xlfn.NORM.S.INV(RAND())</f>
        <v>-0.31321743075773645</v>
      </c>
      <c r="T188" s="24">
        <f ca="1">SQRT(Inputs!$B$38)*I188+SQRT(1-Inputs!$B$38)*_xlfn.NORM.S.INV(RAND())</f>
        <v>-1.8433605367757433</v>
      </c>
      <c r="U188" s="24">
        <f ca="1">SQRT(Inputs!$B$38)*J188+SQRT(1-Inputs!$B$38)*_xlfn.NORM.S.INV(RAND())</f>
        <v>-0.23603634806181928</v>
      </c>
      <c r="V188" s="24">
        <f ca="1">SQRT(Inputs!$B$38)*K188+SQRT(1-Inputs!$B$38)*_xlfn.NORM.S.INV(RAND())</f>
        <v>-0.68696767182746676</v>
      </c>
      <c r="W188" s="24">
        <f ca="1">SQRT(Inputs!$B$38)*L188+SQRT(1-Inputs!$B$38)*_xlfn.NORM.S.INV(RAND())</f>
        <v>-1.3663028191164082</v>
      </c>
      <c r="X188" s="24">
        <f ca="1">SQRT(Inputs!$B$38)*M188+SQRT(1-Inputs!$B$38)*_xlfn.NORM.S.INV(RAND())</f>
        <v>-1.5947824803305393</v>
      </c>
      <c r="Y188" s="24">
        <f ca="1">SQRT(Inputs!$B$38)*C188+SQRT(1-Inputs!$B$38)*_xlfn.NORM.S.INV(RAND())</f>
        <v>-0.6298504561592333</v>
      </c>
      <c r="Z188" s="24">
        <f ca="1">SQRT(Inputs!$B$38)*D188+SQRT(1-Inputs!$B$38)*_xlfn.NORM.S.INV(RAND())</f>
        <v>-0.59690461407021234</v>
      </c>
      <c r="AA188" s="24">
        <f ca="1">SQRT(Inputs!$B$38)*E188+SQRT(1-Inputs!$B$38)*_xlfn.NORM.S.INV(RAND())</f>
        <v>-0.37781594808672192</v>
      </c>
      <c r="AB188" s="24">
        <f ca="1">SQRT(Inputs!$B$38)*F188+SQRT(1-Inputs!$B$38)*_xlfn.NORM.S.INV(RAND())</f>
        <v>-0.62354856329384034</v>
      </c>
      <c r="AC188" s="24">
        <f ca="1">SQRT(Inputs!$B$38)*G188+SQRT(1-Inputs!$B$38)*_xlfn.NORM.S.INV(RAND())</f>
        <v>0.7288490832960437</v>
      </c>
      <c r="AD188" s="24">
        <f ca="1">SQRT(Inputs!$B$38)*H188+SQRT(1-Inputs!$B$38)*_xlfn.NORM.S.INV(RAND())</f>
        <v>-0.6229391025704043</v>
      </c>
      <c r="AE188" s="24">
        <f ca="1">SQRT(Inputs!$B$38)*I188+SQRT(1-Inputs!$B$38)*_xlfn.NORM.S.INV(RAND())</f>
        <v>-2.2429936378645121</v>
      </c>
      <c r="AF188" s="24">
        <f ca="1">SQRT(Inputs!$B$38)*J188+SQRT(1-Inputs!$B$38)*_xlfn.NORM.S.INV(RAND())</f>
        <v>0.36639744604687985</v>
      </c>
      <c r="AG188" s="24">
        <f ca="1">SQRT(Inputs!$B$38)*K188+SQRT(1-Inputs!$B$38)*_xlfn.NORM.S.INV(RAND())</f>
        <v>-1.5174128843457502</v>
      </c>
      <c r="AH188" s="24">
        <f ca="1">SQRT(Inputs!$B$38)*L188+SQRT(1-Inputs!$B$38)*_xlfn.NORM.S.INV(RAND())</f>
        <v>-1.3024537270377106</v>
      </c>
      <c r="AI188" s="24">
        <f ca="1">SQRT(Inputs!$B$38)*M188+SQRT(1-Inputs!$B$38)*_xlfn.NORM.S.INV(RAND())</f>
        <v>-0.83069970192230835</v>
      </c>
      <c r="AJ188" s="24">
        <f ca="1">SQRT(Inputs!$B$38)*C188+SQRT(1-Inputs!$B$38)*_xlfn.NORM.S.INV(RAND())</f>
        <v>-0.74465227326655214</v>
      </c>
      <c r="AK188" s="24">
        <f ca="1">SQRT(Inputs!$B$38)*D188+SQRT(1-Inputs!$B$38)*_xlfn.NORM.S.INV(RAND())</f>
        <v>-1.6397783311605119</v>
      </c>
      <c r="AL188" s="24">
        <f ca="1">SQRT(Inputs!$B$38)*E188+SQRT(1-Inputs!$B$38)*_xlfn.NORM.S.INV(RAND())</f>
        <v>1.8058643430030281</v>
      </c>
      <c r="AM188" s="24">
        <f ca="1">SQRT(Inputs!$B$38)*F188+SQRT(1-Inputs!$B$38)*_xlfn.NORM.S.INV(RAND())</f>
        <v>-1.7184824203799782</v>
      </c>
      <c r="AN188" s="24">
        <f ca="1">SQRT(Inputs!$B$38)*G188+SQRT(1-Inputs!$B$38)*_xlfn.NORM.S.INV(RAND())</f>
        <v>0.87470544854591747</v>
      </c>
      <c r="AO188" s="24">
        <f ca="1">SQRT(Inputs!$B$38)*H188+SQRT(1-Inputs!$B$38)*_xlfn.NORM.S.INV(RAND())</f>
        <v>0.42573986902354966</v>
      </c>
      <c r="AP188" s="24">
        <f ca="1">SQRT(Inputs!$B$38)*I188+SQRT(1-Inputs!$B$38)*_xlfn.NORM.S.INV(RAND())</f>
        <v>-1.3504170780514437</v>
      </c>
      <c r="AQ188" s="24">
        <f ca="1">SQRT(Inputs!$B$38)*J188+SQRT(1-Inputs!$B$38)*_xlfn.NORM.S.INV(RAND())</f>
        <v>1.785815711340534</v>
      </c>
      <c r="AR188" s="24">
        <f ca="1">SQRT(Inputs!$B$38)*K188+SQRT(1-Inputs!$B$38)*_xlfn.NORM.S.INV(RAND())</f>
        <v>-1.2379525808182326</v>
      </c>
      <c r="AS188" s="24">
        <f ca="1">SQRT(Inputs!$B$38)*L188+SQRT(1-Inputs!$B$38)*_xlfn.NORM.S.INV(RAND())</f>
        <v>-0.9584313371038955</v>
      </c>
      <c r="AT188" s="24">
        <f ca="1">SQRT(Inputs!$B$38)*M188+SQRT(1-Inputs!$B$38)*_xlfn.NORM.S.INV(RAND())</f>
        <v>1.1316517408387354</v>
      </c>
      <c r="AU188" s="15">
        <f ca="1">Inputs!$B$6*EXP($B$8-0.5*C$5^2+C$5*N188)</f>
        <v>4219.9704026085928</v>
      </c>
      <c r="AV188" s="15">
        <f t="shared" ca="1" si="73"/>
        <v>7173.0040404414058</v>
      </c>
      <c r="AW188" s="15">
        <f t="shared" ca="1" si="74"/>
        <v>8397.857828429529</v>
      </c>
      <c r="AX188" s="15">
        <f t="shared" ca="1" si="75"/>
        <v>10350.05461340255</v>
      </c>
      <c r="AY188" s="15">
        <f t="shared" ca="1" si="76"/>
        <v>14272.870931825695</v>
      </c>
      <c r="AZ188" s="15">
        <f t="shared" ca="1" si="77"/>
        <v>16864.287480512059</v>
      </c>
      <c r="BA188" s="15">
        <f t="shared" ca="1" si="78"/>
        <v>17016.575971174323</v>
      </c>
      <c r="BB188" s="15">
        <f t="shared" ca="1" si="79"/>
        <v>20346.575761905122</v>
      </c>
      <c r="BC188" s="15">
        <f t="shared" ca="1" si="80"/>
        <v>23320.499831799843</v>
      </c>
      <c r="BD188" s="15">
        <f t="shared" ca="1" si="81"/>
        <v>25142.395827325323</v>
      </c>
      <c r="BE188" s="15">
        <f t="shared" ca="1" si="82"/>
        <v>26643.53364314697</v>
      </c>
      <c r="BF188" s="15">
        <f ca="1">Inputs!$B$13*EXP($B$9-0.5*C$6^2+C$6*Y188)</f>
        <v>12207.463829448323</v>
      </c>
      <c r="BG188" s="15">
        <f t="shared" ca="1" si="83"/>
        <v>13358.550941821875</v>
      </c>
      <c r="BH188" s="15">
        <f t="shared" ca="1" si="84"/>
        <v>15330.303095888965</v>
      </c>
      <c r="BI188" s="15">
        <f t="shared" ca="1" si="85"/>
        <v>17049.182671101542</v>
      </c>
      <c r="BJ188" s="15">
        <f t="shared" ca="1" si="86"/>
        <v>23216.571426956347</v>
      </c>
      <c r="BK188" s="15">
        <f t="shared" ca="1" si="87"/>
        <v>26177.034818652155</v>
      </c>
      <c r="BL188" s="15">
        <f t="shared" ca="1" si="88"/>
        <v>24044.468115763102</v>
      </c>
      <c r="BM188" s="15">
        <f t="shared" ca="1" si="89"/>
        <v>30932.210395258364</v>
      </c>
      <c r="BN188" s="15">
        <f t="shared" ca="1" si="90"/>
        <v>31717.542369933733</v>
      </c>
      <c r="BO188" s="15">
        <f t="shared" ca="1" si="91"/>
        <v>33542.361574984825</v>
      </c>
      <c r="BP188" s="15">
        <f t="shared" ca="1" si="92"/>
        <v>37576.112149616121</v>
      </c>
      <c r="BQ188" s="15">
        <f ca="1">Inputs!$B$20*EXP($B$10-0.5*C$7^2+C$7*AJ188)</f>
        <v>3293.8534361742823</v>
      </c>
      <c r="BR188" s="15">
        <f t="shared" ca="1" si="93"/>
        <v>2655.0907471718128</v>
      </c>
      <c r="BS188" s="15">
        <f t="shared" ca="1" si="94"/>
        <v>6107.3662301645427</v>
      </c>
      <c r="BT188" s="15">
        <f t="shared" ca="1" si="95"/>
        <v>5364.9294443398576</v>
      </c>
      <c r="BU188" s="15">
        <f t="shared" ca="1" si="96"/>
        <v>9187.748610485869</v>
      </c>
      <c r="BV188" s="15">
        <f t="shared" ca="1" si="97"/>
        <v>14069.647699016483</v>
      </c>
      <c r="BW188" s="15">
        <f t="shared" ca="1" si="98"/>
        <v>14752.571872899158</v>
      </c>
      <c r="BX188" s="15">
        <f t="shared" ca="1" si="99"/>
        <v>29516.292354986697</v>
      </c>
      <c r="BY188" s="15">
        <f t="shared" ca="1" si="100"/>
        <v>32635.443980481166</v>
      </c>
      <c r="BZ188" s="15">
        <f t="shared" ca="1" si="101"/>
        <v>38394.701000318579</v>
      </c>
      <c r="CA188" s="15">
        <f t="shared" ca="1" si="102"/>
        <v>65945.993599109352</v>
      </c>
      <c r="CB188" s="15">
        <f ca="1">(AU188*DCF!C$10-DCF!C$5*MAX(AU188*DCF!C$10,0)-MAX(AU188-Inputs!$B$6,0)/Inputs!$B$10)*DCF!C$6</f>
        <v>1048.3668139887241</v>
      </c>
      <c r="CC188" s="15">
        <f ca="1">(AV188*DCF!D$10-DCF!D$5*MAX(AV188*DCF!D$10,0)-MAX(AV188-AU188,0)/Inputs!$B$10)*DCF!D$6</f>
        <v>1028.3511731454844</v>
      </c>
      <c r="CD188" s="15">
        <f ca="1">(AW188*DCF!E$10-DCF!E$5*MAX(AW188*DCF!E$10,0)-MAX(AW188-AV188,0)/Inputs!$B$10)*DCF!E$6</f>
        <v>1663.0438936340427</v>
      </c>
      <c r="CE188" s="15">
        <f ca="1">(AX188*DCF!F$10-DCF!F$5*MAX(AX188*DCF!F$10,0)-MAX(AX188-AW188,0)/Inputs!$B$10)*DCF!F$6</f>
        <v>1853.1966770791669</v>
      </c>
      <c r="CF188" s="15">
        <f ca="1">(AY188*DCF!G$10-DCF!G$5*MAX(AY188*DCF!G$10,0)-MAX(AY188-AX188,0)/Inputs!$B$10)*DCF!G$6</f>
        <v>2186.7470761309264</v>
      </c>
      <c r="CG188" s="15">
        <f ca="1">(AZ188*DCF!H$10-DCF!H$5*MAX(AZ188*DCF!H$10,0)-MAX(AZ188-AY188,0)/Inputs!$B$10)*DCF!H$6</f>
        <v>2814.0610452864607</v>
      </c>
      <c r="CH188" s="15">
        <f ca="1">(BA188*DCF!I$10-DCF!I$5*MAX(BA188*DCF!I$10,0)-MAX(BA188-AZ188,0)/Inputs!$B$10)*DCF!I$6</f>
        <v>3083.3270151715501</v>
      </c>
      <c r="CI188" s="15">
        <f ca="1">(BB188*DCF!J$10-DCF!J$5*MAX(BB188*DCF!J$10,0)-MAX(BB188-BA188,0)/Inputs!$B$10)*DCF!J$6</f>
        <v>2986.9130171048132</v>
      </c>
      <c r="CJ188" s="15">
        <f ca="1">(BC188*DCF!K$10-DCF!K$5*MAX(BC188*DCF!K$10,0)-MAX(BC188-BB188,0)/Inputs!$B$10)*DCF!K$6</f>
        <v>3337.9218451956594</v>
      </c>
      <c r="CK188" s="15">
        <f ca="1">(BD188*DCF!L$10-DCF!L$5*MAX(BD188*DCF!L$10,0)-MAX(BD188-BC188,0)/Inputs!$B$10)*DCF!L$6</f>
        <v>3556.3507464500512</v>
      </c>
      <c r="CL188" s="15">
        <f ca="1">(BE188*DCF!M$10-DCF!M$5*MAX(BE188*DCF!M$10,0)-MAX(BE188-BD188,0)/Inputs!$B$10)*DCF!M$6</f>
        <v>3580.4202541340446</v>
      </c>
      <c r="CM188" s="15">
        <f ca="1">(BF188*DCF!C$28-DCF!C$5*MAX(BF188*DCF!C$28,0)-MAX(BF188-Inputs!$B$13,0)/Inputs!$B$17)*DCF!C$6</f>
        <v>3536.1543392543649</v>
      </c>
      <c r="CN188" s="15">
        <f ca="1">(BG188*DCF!D$28-DCF!D$5*MAX(BG188*DCF!D$28,0)-MAX(BG188-BF188,0)/Inputs!$B$17)*DCF!D$6</f>
        <v>3688.821693472752</v>
      </c>
      <c r="CO188" s="15">
        <f ca="1">(BH188*DCF!E$28-DCF!E$5*MAX(BH188*DCF!E$28,0)-MAX(BH188-BG188,0)/Inputs!$B$17)*DCF!E$6</f>
        <v>3953.2096061032785</v>
      </c>
      <c r="CP188" s="15">
        <f ca="1">(BI188*DCF!F$28-DCF!F$5*MAX(BI188*DCF!F$28,0)-MAX(BI188-BH188,0)/Inputs!$B$17)*DCF!F$6</f>
        <v>4315.4548093962921</v>
      </c>
      <c r="CQ188" s="15">
        <f ca="1">(BJ188*DCF!G$28-DCF!G$5*MAX(BJ188*DCF!G$28,0)-MAX(BJ188-BI188,0)/Inputs!$B$17)*DCF!G$6</f>
        <v>4986.4217379705196</v>
      </c>
      <c r="CR188" s="15">
        <f ca="1">(BK188*DCF!H$28-DCF!H$5*MAX(BK188*DCF!H$28,0)-MAX(BK188-BJ188,0)/Inputs!$B$17)*DCF!H$6</f>
        <v>6013.8965848078906</v>
      </c>
      <c r="CS188" s="15">
        <f ca="1">(BL188*DCF!I$28-DCF!I$5*MAX(BL188*DCF!I$28,0)-MAX(BL188-BK188,0)/Inputs!$B$17)*DCF!I$6</f>
        <v>5654.1297028268136</v>
      </c>
      <c r="CT188" s="15">
        <f ca="1">(BM188*DCF!J$28-DCF!J$5*MAX(BM188*DCF!J$28,0)-MAX(BM188-BL188,0)/Inputs!$B$17)*DCF!J$6</f>
        <v>5987.1924381852741</v>
      </c>
      <c r="CU188" s="15">
        <f ca="1">(BN188*DCF!K$28-DCF!K$5*MAX(BN188*DCF!K$28,0)-MAX(BN188-BM188,0)/Inputs!$B$17)*DCF!K$6</f>
        <v>6602.020434090462</v>
      </c>
      <c r="CV188" s="15">
        <f ca="1">(BO188*DCF!L$28-DCF!L$5*MAX(BO188*DCF!L$28,0)-MAX(BO188-BN188,0)/Inputs!$B$17)*DCF!L$6</f>
        <v>6485.9238482261835</v>
      </c>
      <c r="CW188" s="15">
        <f ca="1">(BP188*DCF!M$28-DCF!M$5*MAX(BP188*DCF!M$28,0)-MAX(BP188-BO188,0)/Inputs!$B$17)*DCF!M$6</f>
        <v>6648.3269667341865</v>
      </c>
      <c r="CX188" s="15">
        <f ca="1">(BQ188*DCF!C$46-DCF!C$5*MAX(BQ188*DCF!C$46,0)-MAX(BQ188-Inputs!$B$20,0)/Inputs!$B$24)*DCF!C$6</f>
        <v>-803.59360473968741</v>
      </c>
      <c r="CY188" s="15">
        <f ca="1">(BR188*DCF!D$46-DCF!D$5*MAX(BR188*DCF!D$46,0)-MAX(BR188-BQ188,0)/Inputs!$B$24)*DCF!D$6</f>
        <v>-453.16207302560684</v>
      </c>
      <c r="CZ188" s="15">
        <f ca="1">(BS188*DCF!E$46-DCF!E$5*MAX(BS188*DCF!E$46,0)-MAX(BS188-BR188,0)/Inputs!$B$24)*DCF!E$6</f>
        <v>-2082.9986461942881</v>
      </c>
      <c r="DA188" s="15">
        <f ca="1">(BT188*DCF!F$46-DCF!F$5*MAX(BT188*DCF!F$46,0)-MAX(BT188-BS188,0)/Inputs!$B$24)*DCF!F$6</f>
        <v>-390.70808180826492</v>
      </c>
      <c r="DB188" s="15">
        <f ca="1">(BU188*DCF!G$46-DCF!G$5*MAX(BU188*DCF!G$46,0)-MAX(BU188-BT188,0)/Inputs!$B$24)*DCF!G$6</f>
        <v>-1594.9785482891791</v>
      </c>
      <c r="DC188" s="15">
        <f ca="1">(BV188*DCF!H$46-DCF!H$5*MAX(BV188*DCF!H$46,0)-MAX(BV188-BU188,0)/Inputs!$B$24)*DCF!H$6</f>
        <v>-1517.0202298688987</v>
      </c>
      <c r="DD188" s="15">
        <f ca="1">(BW188*DCF!I$46-DCF!I$5*MAX(BW188*DCF!I$46,0)-MAX(BW188-BV188,0)/Inputs!$B$24)*DCF!I$6</f>
        <v>144.67525406181738</v>
      </c>
      <c r="DE188" s="15">
        <f ca="1">(BX188*DCF!J$46-DCF!J$5*MAX(BX188*DCF!J$46,0)-MAX(BX188-BW188,0)/Inputs!$B$24)*DCF!J$6</f>
        <v>-2676.9706488235302</v>
      </c>
      <c r="DF188" s="15">
        <f ca="1">(BY188*DCF!K$46-DCF!K$5*MAX(BY188*DCF!K$46,0)-MAX(BY188-BX188,0)/Inputs!$B$24)*DCF!K$6</f>
        <v>1100.1362965502237</v>
      </c>
      <c r="DG188" s="15">
        <f ca="1">(BZ188*DCF!L$46-DCF!L$5*MAX(BZ188*DCF!L$46,0)-MAX(BZ188-BY188,0)/Inputs!$B$24)*DCF!L$6</f>
        <v>1350.7093151034519</v>
      </c>
      <c r="DH188" s="15">
        <f ca="1">(CA188*DCF!M$46-DCF!M$5*MAX(CA188*DCF!M$46,0)-MAX(CA188-BZ188,0)/Inputs!$B$24)*DCF!M$6</f>
        <v>-589.86147166048488</v>
      </c>
      <c r="DI188" s="15">
        <f ca="1">SUM(CB188:CL188)+BE188*DCF!M$10*(1+Inputs!$B$30)*(1-Inputs!$B$33)*(1-Inputs!$B$30/Inputs!$B$31)/(Inputs!$B$29-Inputs!$B$30)*DCF!M$6</f>
        <v>101288.00601045706</v>
      </c>
      <c r="DJ188" s="15">
        <f ca="1">SUM(CM188:CW188)+BP188*DCF!M$28*(1+Inputs!$B$30)*(1-Inputs!$B$33)*(1-Inputs!$B$30/Inputs!$B$31)/(Inputs!$B$29-Inputs!$B$30)*DCF!M$6</f>
        <v>197304.64150110012</v>
      </c>
      <c r="DK188" s="15">
        <f ca="1">SUM(CX188:DH188)+CA188*DCF!M$46*(1+Inputs!$B$30)*(1-Inputs!$B$33)*(1-Inputs!$B$30/Inputs!$B$31)/(Inputs!$B$29-Inputs!$B$30)*DCF!M$6</f>
        <v>94446.545467865712</v>
      </c>
      <c r="DM188" s="15">
        <f ca="1">DI188+DJ188+DK188+Inputs!$B$34+Inputs!$B$36-Inputs!$B$35</f>
        <v>469890.19297942292</v>
      </c>
    </row>
    <row r="189" spans="1:117" x14ac:dyDescent="0.75">
      <c r="A189" s="11">
        <v>176</v>
      </c>
      <c r="C189" s="24">
        <f t="shared" ca="1" si="107"/>
        <v>0.77793880537016424</v>
      </c>
      <c r="D189" s="24">
        <f t="shared" ca="1" si="107"/>
        <v>0.95141409466364824</v>
      </c>
      <c r="E189" s="24">
        <f t="shared" ca="1" si="107"/>
        <v>0.78195820395552984</v>
      </c>
      <c r="F189" s="24">
        <f t="shared" ca="1" si="107"/>
        <v>-0.97825113070295999</v>
      </c>
      <c r="G189" s="24">
        <f t="shared" ca="1" si="107"/>
        <v>-0.59675308873703448</v>
      </c>
      <c r="H189" s="24">
        <f t="shared" ca="1" si="107"/>
        <v>-1.0544749670436249</v>
      </c>
      <c r="I189" s="24">
        <f t="shared" ca="1" si="107"/>
        <v>0.84478754606251438</v>
      </c>
      <c r="J189" s="24">
        <f t="shared" ca="1" si="107"/>
        <v>0.67326568377072893</v>
      </c>
      <c r="K189" s="24">
        <f t="shared" ca="1" si="107"/>
        <v>2.6643684877244271</v>
      </c>
      <c r="L189" s="24">
        <f t="shared" ca="1" si="107"/>
        <v>-0.63645703136735376</v>
      </c>
      <c r="M189" s="24">
        <f t="shared" ca="1" si="107"/>
        <v>1.30473036835472</v>
      </c>
      <c r="N189" s="24">
        <f ca="1">SQRT(Inputs!$B$38)*C189+SQRT(1-Inputs!$B$38)*_xlfn.NORM.S.INV(RAND())</f>
        <v>-0.58114906795952304</v>
      </c>
      <c r="O189" s="24">
        <f ca="1">SQRT(Inputs!$B$38)*D189+SQRT(1-Inputs!$B$38)*_xlfn.NORM.S.INV(RAND())</f>
        <v>1.318085647622794</v>
      </c>
      <c r="P189" s="24">
        <f ca="1">SQRT(Inputs!$B$38)*E189+SQRT(1-Inputs!$B$38)*_xlfn.NORM.S.INV(RAND())</f>
        <v>-0.44145637672488436</v>
      </c>
      <c r="Q189" s="24">
        <f ca="1">SQRT(Inputs!$B$38)*F189+SQRT(1-Inputs!$B$38)*_xlfn.NORM.S.INV(RAND())</f>
        <v>0.45857289793408562</v>
      </c>
      <c r="R189" s="24">
        <f ca="1">SQRT(Inputs!$B$38)*G189+SQRT(1-Inputs!$B$38)*_xlfn.NORM.S.INV(RAND())</f>
        <v>0.96980244231755619</v>
      </c>
      <c r="S189" s="24">
        <f ca="1">SQRT(Inputs!$B$38)*H189+SQRT(1-Inputs!$B$38)*_xlfn.NORM.S.INV(RAND())</f>
        <v>-0.34196124907985298</v>
      </c>
      <c r="T189" s="24">
        <f ca="1">SQRT(Inputs!$B$38)*I189+SQRT(1-Inputs!$B$38)*_xlfn.NORM.S.INV(RAND())</f>
        <v>2.2292642922105221</v>
      </c>
      <c r="U189" s="24">
        <f ca="1">SQRT(Inputs!$B$38)*J189+SQRT(1-Inputs!$B$38)*_xlfn.NORM.S.INV(RAND())</f>
        <v>0.19871441678983262</v>
      </c>
      <c r="V189" s="24">
        <f ca="1">SQRT(Inputs!$B$38)*K189+SQRT(1-Inputs!$B$38)*_xlfn.NORM.S.INV(RAND())</f>
        <v>0.31277761678651461</v>
      </c>
      <c r="W189" s="24">
        <f ca="1">SQRT(Inputs!$B$38)*L189+SQRT(1-Inputs!$B$38)*_xlfn.NORM.S.INV(RAND())</f>
        <v>1.319062801348855</v>
      </c>
      <c r="X189" s="24">
        <f ca="1">SQRT(Inputs!$B$38)*M189+SQRT(1-Inputs!$B$38)*_xlfn.NORM.S.INV(RAND())</f>
        <v>0.53782101593508591</v>
      </c>
      <c r="Y189" s="24">
        <f ca="1">SQRT(Inputs!$B$38)*C189+SQRT(1-Inputs!$B$38)*_xlfn.NORM.S.INV(RAND())</f>
        <v>0.58597438094777454</v>
      </c>
      <c r="Z189" s="24">
        <f ca="1">SQRT(Inputs!$B$38)*D189+SQRT(1-Inputs!$B$38)*_xlfn.NORM.S.INV(RAND())</f>
        <v>0.7301546458651067</v>
      </c>
      <c r="AA189" s="24">
        <f ca="1">SQRT(Inputs!$B$38)*E189+SQRT(1-Inputs!$B$38)*_xlfn.NORM.S.INV(RAND())</f>
        <v>-0.11275936799587882</v>
      </c>
      <c r="AB189" s="24">
        <f ca="1">SQRT(Inputs!$B$38)*F189+SQRT(1-Inputs!$B$38)*_xlfn.NORM.S.INV(RAND())</f>
        <v>-0.22628268414699515</v>
      </c>
      <c r="AC189" s="24">
        <f ca="1">SQRT(Inputs!$B$38)*G189+SQRT(1-Inputs!$B$38)*_xlfn.NORM.S.INV(RAND())</f>
        <v>0.6650350183343432</v>
      </c>
      <c r="AD189" s="24">
        <f ca="1">SQRT(Inputs!$B$38)*H189+SQRT(1-Inputs!$B$38)*_xlfn.NORM.S.INV(RAND())</f>
        <v>-0.39717050899234319</v>
      </c>
      <c r="AE189" s="24">
        <f ca="1">SQRT(Inputs!$B$38)*I189+SQRT(1-Inputs!$B$38)*_xlfn.NORM.S.INV(RAND())</f>
        <v>1.6273780066551033</v>
      </c>
      <c r="AF189" s="24">
        <f ca="1">SQRT(Inputs!$B$38)*J189+SQRT(1-Inputs!$B$38)*_xlfn.NORM.S.INV(RAND())</f>
        <v>0.4258607554260655</v>
      </c>
      <c r="AG189" s="24">
        <f ca="1">SQRT(Inputs!$B$38)*K189+SQRT(1-Inputs!$B$38)*_xlfn.NORM.S.INV(RAND())</f>
        <v>2.2403986935293068</v>
      </c>
      <c r="AH189" s="24">
        <f ca="1">SQRT(Inputs!$B$38)*L189+SQRT(1-Inputs!$B$38)*_xlfn.NORM.S.INV(RAND())</f>
        <v>-1.1703923805096461</v>
      </c>
      <c r="AI189" s="24">
        <f ca="1">SQRT(Inputs!$B$38)*M189+SQRT(1-Inputs!$B$38)*_xlfn.NORM.S.INV(RAND())</f>
        <v>0.93428197438101068</v>
      </c>
      <c r="AJ189" s="24">
        <f ca="1">SQRT(Inputs!$B$38)*C189+SQRT(1-Inputs!$B$38)*_xlfn.NORM.S.INV(RAND())</f>
        <v>7.323543729800347E-2</v>
      </c>
      <c r="AK189" s="24">
        <f ca="1">SQRT(Inputs!$B$38)*D189+SQRT(1-Inputs!$B$38)*_xlfn.NORM.S.INV(RAND())</f>
        <v>2.3245217418469877</v>
      </c>
      <c r="AL189" s="24">
        <f ca="1">SQRT(Inputs!$B$38)*E189+SQRT(1-Inputs!$B$38)*_xlfn.NORM.S.INV(RAND())</f>
        <v>3.1715570195324663</v>
      </c>
      <c r="AM189" s="24">
        <f ca="1">SQRT(Inputs!$B$38)*F189+SQRT(1-Inputs!$B$38)*_xlfn.NORM.S.INV(RAND())</f>
        <v>-0.72304300367173779</v>
      </c>
      <c r="AN189" s="24">
        <f ca="1">SQRT(Inputs!$B$38)*G189+SQRT(1-Inputs!$B$38)*_xlfn.NORM.S.INV(RAND())</f>
        <v>-0.89525525907083248</v>
      </c>
      <c r="AO189" s="24">
        <f ca="1">SQRT(Inputs!$B$38)*H189+SQRT(1-Inputs!$B$38)*_xlfn.NORM.S.INV(RAND())</f>
        <v>0.38289334537059938</v>
      </c>
      <c r="AP189" s="24">
        <f ca="1">SQRT(Inputs!$B$38)*I189+SQRT(1-Inputs!$B$38)*_xlfn.NORM.S.INV(RAND())</f>
        <v>0.53149406618468198</v>
      </c>
      <c r="AQ189" s="24">
        <f ca="1">SQRT(Inputs!$B$38)*J189+SQRT(1-Inputs!$B$38)*_xlfn.NORM.S.INV(RAND())</f>
        <v>0.50969079038587961</v>
      </c>
      <c r="AR189" s="24">
        <f ca="1">SQRT(Inputs!$B$38)*K189+SQRT(1-Inputs!$B$38)*_xlfn.NORM.S.INV(RAND())</f>
        <v>1.4468769294666459</v>
      </c>
      <c r="AS189" s="24">
        <f ca="1">SQRT(Inputs!$B$38)*L189+SQRT(1-Inputs!$B$38)*_xlfn.NORM.S.INV(RAND())</f>
        <v>-0.63438191112189479</v>
      </c>
      <c r="AT189" s="24">
        <f ca="1">SQRT(Inputs!$B$38)*M189+SQRT(1-Inputs!$B$38)*_xlfn.NORM.S.INV(RAND())</f>
        <v>1.5608541103066458</v>
      </c>
      <c r="AU189" s="15">
        <f ca="1">Inputs!$B$6*EXP($B$8-0.5*C$5^2+C$5*N189)</f>
        <v>4516.7140544516651</v>
      </c>
      <c r="AV189" s="15">
        <f t="shared" ca="1" si="73"/>
        <v>6673.6598143310366</v>
      </c>
      <c r="AW189" s="15">
        <f t="shared" ca="1" si="74"/>
        <v>7666.9576461790639</v>
      </c>
      <c r="AX189" s="15">
        <f t="shared" ca="1" si="75"/>
        <v>9912.5208811643497</v>
      </c>
      <c r="AY189" s="15">
        <f t="shared" ca="1" si="76"/>
        <v>13566.890495244337</v>
      </c>
      <c r="AZ189" s="15">
        <f t="shared" ca="1" si="77"/>
        <v>15979.468362429392</v>
      </c>
      <c r="BA189" s="15">
        <f t="shared" ca="1" si="78"/>
        <v>24693.351957702198</v>
      </c>
      <c r="BB189" s="15">
        <f t="shared" ca="1" si="79"/>
        <v>30840.115321096644</v>
      </c>
      <c r="BC189" s="15">
        <f t="shared" ca="1" si="80"/>
        <v>38929.088749788447</v>
      </c>
      <c r="BD189" s="15">
        <f t="shared" ca="1" si="81"/>
        <v>53954.234525612745</v>
      </c>
      <c r="BE189" s="15">
        <f t="shared" ca="1" si="82"/>
        <v>69433.215431157194</v>
      </c>
      <c r="BF189" s="15">
        <f ca="1">Inputs!$B$13*EXP($B$9-0.5*C$6^2+C$6*Y189)</f>
        <v>15534.789921252368</v>
      </c>
      <c r="BG189" s="15">
        <f t="shared" ca="1" si="83"/>
        <v>21598.926676153438</v>
      </c>
      <c r="BH189" s="15">
        <f t="shared" ca="1" si="84"/>
        <v>25900.958639096705</v>
      </c>
      <c r="BI189" s="15">
        <f t="shared" ca="1" si="85"/>
        <v>30621.357966026149</v>
      </c>
      <c r="BJ189" s="15">
        <f t="shared" ca="1" si="86"/>
        <v>41316.555109881323</v>
      </c>
      <c r="BK189" s="15">
        <f t="shared" ca="1" si="87"/>
        <v>48039.151551797266</v>
      </c>
      <c r="BL189" s="15">
        <f t="shared" ca="1" si="88"/>
        <v>72864.867038198194</v>
      </c>
      <c r="BM189" s="15">
        <f t="shared" ca="1" si="89"/>
        <v>94432.629681848295</v>
      </c>
      <c r="BN189" s="15">
        <f t="shared" ca="1" si="90"/>
        <v>151908.61759767868</v>
      </c>
      <c r="BO189" s="15">
        <f t="shared" ca="1" si="91"/>
        <v>163133.55670427412</v>
      </c>
      <c r="BP189" s="15">
        <f t="shared" ca="1" si="92"/>
        <v>223205.89316650567</v>
      </c>
      <c r="BQ189" s="15">
        <f ca="1">Inputs!$B$20*EXP($B$10-0.5*C$7^2+C$7*AJ189)</f>
        <v>4402.3951648851817</v>
      </c>
      <c r="BR189" s="15">
        <f t="shared" ca="1" si="93"/>
        <v>12497.790998002802</v>
      </c>
      <c r="BS189" s="15">
        <f t="shared" ca="1" si="94"/>
        <v>42555.09569168841</v>
      </c>
      <c r="BT189" s="15">
        <f t="shared" ca="1" si="95"/>
        <v>48536.838295599489</v>
      </c>
      <c r="BU189" s="15">
        <f t="shared" ca="1" si="96"/>
        <v>54164.928095772222</v>
      </c>
      <c r="BV189" s="15">
        <f t="shared" ca="1" si="97"/>
        <v>82148.555771809682</v>
      </c>
      <c r="BW189" s="15">
        <f t="shared" ca="1" si="98"/>
        <v>128282.12364185898</v>
      </c>
      <c r="BX189" s="15">
        <f t="shared" ca="1" si="99"/>
        <v>198725.97366948586</v>
      </c>
      <c r="BY189" s="15">
        <f t="shared" ca="1" si="100"/>
        <v>367255.45227262418</v>
      </c>
      <c r="BZ189" s="15">
        <f t="shared" ca="1" si="101"/>
        <v>458586.72542400961</v>
      </c>
      <c r="CA189" s="15">
        <f t="shared" ca="1" si="102"/>
        <v>850084.44962352596</v>
      </c>
      <c r="CB189" s="15">
        <f ca="1">(AU189*DCF!C$10-DCF!C$5*MAX(AU189*DCF!C$10,0)-MAX(AU189-Inputs!$B$6,0)/Inputs!$B$10)*DCF!C$6</f>
        <v>1046.2509788592502</v>
      </c>
      <c r="CC189" s="15">
        <f ca="1">(AV189*DCF!D$10-DCF!D$5*MAX(AV189*DCF!D$10,0)-MAX(AV189-AU189,0)/Inputs!$B$10)*DCF!D$6</f>
        <v>1100.7445949162434</v>
      </c>
      <c r="CD189" s="15">
        <f ca="1">(AW189*DCF!E$10-DCF!E$5*MAX(AW189*DCF!E$10,0)-MAX(AW189-AV189,0)/Inputs!$B$10)*DCF!E$6</f>
        <v>1546.4466669473818</v>
      </c>
      <c r="CE189" s="15">
        <f ca="1">(AX189*DCF!F$10-DCF!F$5*MAX(AX189*DCF!F$10,0)-MAX(AX189-AW189,0)/Inputs!$B$10)*DCF!F$6</f>
        <v>1696.6414757815116</v>
      </c>
      <c r="CF189" s="15">
        <f ca="1">(AY189*DCF!G$10-DCF!G$5*MAX(AY189*DCF!G$10,0)-MAX(AY189-AX189,0)/Inputs!$B$10)*DCF!G$6</f>
        <v>2092.8870696498684</v>
      </c>
      <c r="CG189" s="15">
        <f ca="1">(AZ189*DCF!H$10-DCF!H$5*MAX(AZ189*DCF!H$10,0)-MAX(AZ189-AY189,0)/Inputs!$B$10)*DCF!H$6</f>
        <v>2674.0287928537941</v>
      </c>
      <c r="CH189" s="15">
        <f ca="1">(BA189*DCF!I$10-DCF!I$5*MAX(BA189*DCF!I$10,0)-MAX(BA189-AZ189,0)/Inputs!$B$10)*DCF!I$6</f>
        <v>3081.1923699427648</v>
      </c>
      <c r="CI189" s="15">
        <f ca="1">(BB189*DCF!J$10-DCF!J$5*MAX(BB189*DCF!J$10,0)-MAX(BB189-BA189,0)/Inputs!$B$10)*DCF!J$6</f>
        <v>4360.794650978175</v>
      </c>
      <c r="CJ189" s="15">
        <f ca="1">(BC189*DCF!K$10-DCF!K$5*MAX(BC189*DCF!K$10,0)-MAX(BC189-BB189,0)/Inputs!$B$10)*DCF!K$6</f>
        <v>5134.6249407371888</v>
      </c>
      <c r="CK189" s="15">
        <f ca="1">(BD189*DCF!L$10-DCF!L$5*MAX(BD189*DCF!L$10,0)-MAX(BD189-BC189,0)/Inputs!$B$10)*DCF!L$6</f>
        <v>6194.3299312882373</v>
      </c>
      <c r="CL189" s="15">
        <f ca="1">(BE189*DCF!M$10-DCF!M$5*MAX(BE189*DCF!M$10,0)-MAX(BE189-BD189,0)/Inputs!$B$10)*DCF!M$6</f>
        <v>7948.7950891352648</v>
      </c>
      <c r="CM189" s="15">
        <f ca="1">(BF189*DCF!C$28-DCF!C$5*MAX(BF189*DCF!C$28,0)-MAX(BF189-Inputs!$B$13,0)/Inputs!$B$17)*DCF!C$6</f>
        <v>3783.1968544208512</v>
      </c>
      <c r="CN189" s="15">
        <f ca="1">(BG189*DCF!D$28-DCF!D$5*MAX(BG189*DCF!D$28,0)-MAX(BG189-BF189,0)/Inputs!$B$17)*DCF!D$6</f>
        <v>5067.6236514708871</v>
      </c>
      <c r="CO189" s="15">
        <f ca="1">(BH189*DCF!E$28-DCF!E$5*MAX(BH189*DCF!E$28,0)-MAX(BH189-BG189,0)/Inputs!$B$17)*DCF!E$6</f>
        <v>6487.7414071845214</v>
      </c>
      <c r="CP189" s="15">
        <f ca="1">(BI189*DCF!F$28-DCF!F$5*MAX(BI189*DCF!F$28,0)-MAX(BI189-BH189,0)/Inputs!$B$17)*DCF!F$6</f>
        <v>7453.468785726549</v>
      </c>
      <c r="CQ189" s="15">
        <f ca="1">(BJ189*DCF!G$28-DCF!G$5*MAX(BJ189*DCF!G$28,0)-MAX(BJ189-BI189,0)/Inputs!$B$17)*DCF!G$6</f>
        <v>8921.0671871095346</v>
      </c>
      <c r="CR189" s="15">
        <f ca="1">(BK189*DCF!H$28-DCF!H$5*MAX(BK189*DCF!H$28,0)-MAX(BK189-BJ189,0)/Inputs!$B$17)*DCF!H$6</f>
        <v>10836.109354514037</v>
      </c>
      <c r="CS189" s="15">
        <f ca="1">(BL189*DCF!I$28-DCF!I$5*MAX(BL189*DCF!I$28,0)-MAX(BL189-BK189,0)/Inputs!$B$17)*DCF!I$6</f>
        <v>13571.143521856218</v>
      </c>
      <c r="CT189" s="15">
        <f ca="1">(BM189*DCF!J$28-DCF!J$5*MAX(BM189*DCF!J$28,0)-MAX(BM189-BL189,0)/Inputs!$B$17)*DCF!J$6</f>
        <v>18206.606735166981</v>
      </c>
      <c r="CU189" s="15">
        <f ca="1">(BN189*DCF!K$28-DCF!K$5*MAX(BN189*DCF!K$28,0)-MAX(BN189-BM189,0)/Inputs!$B$17)*DCF!K$6</f>
        <v>25040.510041834204</v>
      </c>
      <c r="CV189" s="15">
        <f ca="1">(BO189*DCF!L$28-DCF!L$5*MAX(BO189*DCF!L$28,0)-MAX(BO189-BN189,0)/Inputs!$B$17)*DCF!L$6</f>
        <v>31278.448137894204</v>
      </c>
      <c r="CW189" s="15">
        <f ca="1">(BP189*DCF!M$28-DCF!M$5*MAX(BP189*DCF!M$28,0)-MAX(BP189-BO189,0)/Inputs!$B$17)*DCF!M$6</f>
        <v>35717.070824407325</v>
      </c>
      <c r="CX189" s="15">
        <f ca="1">(BQ189*DCF!C$46-DCF!C$5*MAX(BQ189*DCF!C$46,0)-MAX(BQ189-Inputs!$B$20,0)/Inputs!$B$24)*DCF!C$6</f>
        <v>-1571.6363728996639</v>
      </c>
      <c r="CY189" s="15">
        <f ca="1">(BR189*DCF!D$46-DCF!D$5*MAX(BR189*DCF!D$46,0)-MAX(BR189-BQ189,0)/Inputs!$B$24)*DCF!D$6</f>
        <v>-5587.3196752102749</v>
      </c>
      <c r="CZ189" s="15">
        <f ca="1">(BS189*DCF!E$46-DCF!E$5*MAX(BS189*DCF!E$46,0)-MAX(BS189-BR189,0)/Inputs!$B$24)*DCF!E$6</f>
        <v>-16879.976205263294</v>
      </c>
      <c r="DA189" s="15">
        <f ca="1">(BT189*DCF!F$46-DCF!F$5*MAX(BT189*DCF!F$46,0)-MAX(BT189-BS189,0)/Inputs!$B$24)*DCF!F$6</f>
        <v>-5712.9010173790484</v>
      </c>
      <c r="DB189" s="15">
        <f ca="1">(BU189*DCF!G$46-DCF!G$5*MAX(BU189*DCF!G$46,0)-MAX(BU189-BT189,0)/Inputs!$B$24)*DCF!G$6</f>
        <v>-3715.179375612101</v>
      </c>
      <c r="DC189" s="15">
        <f ca="1">(BV189*DCF!H$46-DCF!H$5*MAX(BV189*DCF!H$46,0)-MAX(BV189-BU189,0)/Inputs!$B$24)*DCF!H$6</f>
        <v>-8695.7408417971674</v>
      </c>
      <c r="DD189" s="15">
        <f ca="1">(BW189*DCF!I$46-DCF!I$5*MAX(BW189*DCF!I$46,0)-MAX(BW189-BV189,0)/Inputs!$B$24)*DCF!I$6</f>
        <v>-10280.437269226157</v>
      </c>
      <c r="DE189" s="15">
        <f ca="1">(BX189*DCF!J$46-DCF!J$5*MAX(BX189*DCF!J$46,0)-MAX(BX189-BW189,0)/Inputs!$B$24)*DCF!J$6</f>
        <v>-10344.55324689215</v>
      </c>
      <c r="DF189" s="15">
        <f ca="1">(BY189*DCF!K$46-DCF!K$5*MAX(BY189*DCF!K$46,0)-MAX(BY189-BX189,0)/Inputs!$B$24)*DCF!K$6</f>
        <v>-20306.376964724092</v>
      </c>
      <c r="DG189" s="15">
        <f ca="1">(BZ189*DCF!L$46-DCF!L$5*MAX(BZ189*DCF!L$46,0)-MAX(BZ189-BY189,0)/Inputs!$B$24)*DCF!L$6</f>
        <v>11031.411019775041</v>
      </c>
      <c r="DH189" s="15">
        <f ca="1">(CA189*DCF!M$46-DCF!M$5*MAX(CA189*DCF!M$46,0)-MAX(CA189-BZ189,0)/Inputs!$B$24)*DCF!M$6</f>
        <v>-15201.742158065028</v>
      </c>
      <c r="DI189" s="15">
        <f ca="1">SUM(CB189:CL189)+BE189*DCF!M$10*(1+Inputs!$B$30)*(1-Inputs!$B$33)*(1-Inputs!$B$30/Inputs!$B$31)/(Inputs!$B$29-Inputs!$B$30)*DCF!M$6</f>
        <v>230110.29326522193</v>
      </c>
      <c r="DJ189" s="15">
        <f ca="1">SUM(CM189:CW189)+BP189*DCF!M$28*(1+Inputs!$B$30)*(1-Inputs!$B$33)*(1-Inputs!$B$30/Inputs!$B$31)/(Inputs!$B$29-Inputs!$B$30)*DCF!M$6</f>
        <v>994609.58953459747</v>
      </c>
      <c r="DK189" s="15">
        <f ca="1">SUM(CX189:DH189)+CA189*DCF!M$46*(1+Inputs!$B$30)*(1-Inputs!$B$33)*(1-Inputs!$B$30/Inputs!$B$31)/(Inputs!$B$29-Inputs!$B$30)*DCF!M$6</f>
        <v>1227066.8059512479</v>
      </c>
      <c r="DM189" s="15">
        <f ca="1">DI189+DJ189+DK189+Inputs!$B$34+Inputs!$B$36-Inputs!$B$35</f>
        <v>2528637.688751067</v>
      </c>
    </row>
    <row r="190" spans="1:117" x14ac:dyDescent="0.75">
      <c r="A190" s="11">
        <v>177</v>
      </c>
      <c r="C190" s="24">
        <f t="shared" ca="1" si="107"/>
        <v>0.71919733575568801</v>
      </c>
      <c r="D190" s="24">
        <f t="shared" ca="1" si="107"/>
        <v>-1.0082553811137756</v>
      </c>
      <c r="E190" s="24">
        <f t="shared" ca="1" si="107"/>
        <v>-0.44424927517573365</v>
      </c>
      <c r="F190" s="24">
        <f t="shared" ca="1" si="107"/>
        <v>-0.1257248896743815</v>
      </c>
      <c r="G190" s="24">
        <f t="shared" ca="1" si="107"/>
        <v>-0.93526555198101058</v>
      </c>
      <c r="H190" s="24">
        <f t="shared" ca="1" si="107"/>
        <v>-0.17192627598244392</v>
      </c>
      <c r="I190" s="24">
        <f t="shared" ca="1" si="107"/>
        <v>-0.30104993765147769</v>
      </c>
      <c r="J190" s="24">
        <f t="shared" ca="1" si="107"/>
        <v>7.5399725569142446E-3</v>
      </c>
      <c r="K190" s="24">
        <f t="shared" ca="1" si="107"/>
        <v>0.10251018879707681</v>
      </c>
      <c r="L190" s="24">
        <f t="shared" ca="1" si="107"/>
        <v>0.79070666778490539</v>
      </c>
      <c r="M190" s="24">
        <f t="shared" ca="1" si="107"/>
        <v>-1.3850761948337593</v>
      </c>
      <c r="N190" s="24">
        <f ca="1">SQRT(Inputs!$B$38)*C190+SQRT(1-Inputs!$B$38)*_xlfn.NORM.S.INV(RAND())</f>
        <v>-0.20773679875455653</v>
      </c>
      <c r="O190" s="24">
        <f ca="1">SQRT(Inputs!$B$38)*D190+SQRT(1-Inputs!$B$38)*_xlfn.NORM.S.INV(RAND())</f>
        <v>-0.87328928150941965</v>
      </c>
      <c r="P190" s="24">
        <f ca="1">SQRT(Inputs!$B$38)*E190+SQRT(1-Inputs!$B$38)*_xlfn.NORM.S.INV(RAND())</f>
        <v>-2.0998141764796951</v>
      </c>
      <c r="Q190" s="24">
        <f ca="1">SQRT(Inputs!$B$38)*F190+SQRT(1-Inputs!$B$38)*_xlfn.NORM.S.INV(RAND())</f>
        <v>0.25595346908773792</v>
      </c>
      <c r="R190" s="24">
        <f ca="1">SQRT(Inputs!$B$38)*G190+SQRT(1-Inputs!$B$38)*_xlfn.NORM.S.INV(RAND())</f>
        <v>-0.51496071896543527</v>
      </c>
      <c r="S190" s="24">
        <f ca="1">SQRT(Inputs!$B$38)*H190+SQRT(1-Inputs!$B$38)*_xlfn.NORM.S.INV(RAND())</f>
        <v>1.4105487087255155</v>
      </c>
      <c r="T190" s="24">
        <f ca="1">SQRT(Inputs!$B$38)*I190+SQRT(1-Inputs!$B$38)*_xlfn.NORM.S.INV(RAND())</f>
        <v>1.8358134387027452</v>
      </c>
      <c r="U190" s="24">
        <f ca="1">SQRT(Inputs!$B$38)*J190+SQRT(1-Inputs!$B$38)*_xlfn.NORM.S.INV(RAND())</f>
        <v>-1.4467839828697582</v>
      </c>
      <c r="V190" s="24">
        <f ca="1">SQRT(Inputs!$B$38)*K190+SQRT(1-Inputs!$B$38)*_xlfn.NORM.S.INV(RAND())</f>
        <v>-1.1980520109839556</v>
      </c>
      <c r="W190" s="24">
        <f ca="1">SQRT(Inputs!$B$38)*L190+SQRT(1-Inputs!$B$38)*_xlfn.NORM.S.INV(RAND())</f>
        <v>0.35944255446564793</v>
      </c>
      <c r="X190" s="24">
        <f ca="1">SQRT(Inputs!$B$38)*M190+SQRT(1-Inputs!$B$38)*_xlfn.NORM.S.INV(RAND())</f>
        <v>-1.6784829232582519</v>
      </c>
      <c r="Y190" s="24">
        <f ca="1">SQRT(Inputs!$B$38)*C190+SQRT(1-Inputs!$B$38)*_xlfn.NORM.S.INV(RAND())</f>
        <v>-0.5712319806303322</v>
      </c>
      <c r="Z190" s="24">
        <f ca="1">SQRT(Inputs!$B$38)*D190+SQRT(1-Inputs!$B$38)*_xlfn.NORM.S.INV(RAND())</f>
        <v>-0.13714095760077871</v>
      </c>
      <c r="AA190" s="24">
        <f ca="1">SQRT(Inputs!$B$38)*E190+SQRT(1-Inputs!$B$38)*_xlfn.NORM.S.INV(RAND())</f>
        <v>-0.11210882960222884</v>
      </c>
      <c r="AB190" s="24">
        <f ca="1">SQRT(Inputs!$B$38)*F190+SQRT(1-Inputs!$B$38)*_xlfn.NORM.S.INV(RAND())</f>
        <v>-0.9126975236235837</v>
      </c>
      <c r="AC190" s="24">
        <f ca="1">SQRT(Inputs!$B$38)*G190+SQRT(1-Inputs!$B$38)*_xlfn.NORM.S.INV(RAND())</f>
        <v>-1.2706313319304015</v>
      </c>
      <c r="AD190" s="24">
        <f ca="1">SQRT(Inputs!$B$38)*H190+SQRT(1-Inputs!$B$38)*_xlfn.NORM.S.INV(RAND())</f>
        <v>-1.5121753959671236</v>
      </c>
      <c r="AE190" s="24">
        <f ca="1">SQRT(Inputs!$B$38)*I190+SQRT(1-Inputs!$B$38)*_xlfn.NORM.S.INV(RAND())</f>
        <v>0.25172664306793086</v>
      </c>
      <c r="AF190" s="24">
        <f ca="1">SQRT(Inputs!$B$38)*J190+SQRT(1-Inputs!$B$38)*_xlfn.NORM.S.INV(RAND())</f>
        <v>-0.4985509707701789</v>
      </c>
      <c r="AG190" s="24">
        <f ca="1">SQRT(Inputs!$B$38)*K190+SQRT(1-Inputs!$B$38)*_xlfn.NORM.S.INV(RAND())</f>
        <v>-0.82467952214747819</v>
      </c>
      <c r="AH190" s="24">
        <f ca="1">SQRT(Inputs!$B$38)*L190+SQRT(1-Inputs!$B$38)*_xlfn.NORM.S.INV(RAND())</f>
        <v>0.39013600435350826</v>
      </c>
      <c r="AI190" s="24">
        <f ca="1">SQRT(Inputs!$B$38)*M190+SQRT(1-Inputs!$B$38)*_xlfn.NORM.S.INV(RAND())</f>
        <v>-1.3222994694662469</v>
      </c>
      <c r="AJ190" s="24">
        <f ca="1">SQRT(Inputs!$B$38)*C190+SQRT(1-Inputs!$B$38)*_xlfn.NORM.S.INV(RAND())</f>
        <v>0.1463132081062421</v>
      </c>
      <c r="AK190" s="24">
        <f ca="1">SQRT(Inputs!$B$38)*D190+SQRT(1-Inputs!$B$38)*_xlfn.NORM.S.INV(RAND())</f>
        <v>-0.24212136670772921</v>
      </c>
      <c r="AL190" s="24">
        <f ca="1">SQRT(Inputs!$B$38)*E190+SQRT(1-Inputs!$B$38)*_xlfn.NORM.S.INV(RAND())</f>
        <v>-0.96661727618003157</v>
      </c>
      <c r="AM190" s="24">
        <f ca="1">SQRT(Inputs!$B$38)*F190+SQRT(1-Inputs!$B$38)*_xlfn.NORM.S.INV(RAND())</f>
        <v>-0.37138609647949061</v>
      </c>
      <c r="AN190" s="24">
        <f ca="1">SQRT(Inputs!$B$38)*G190+SQRT(1-Inputs!$B$38)*_xlfn.NORM.S.INV(RAND())</f>
        <v>0.10704064074865793</v>
      </c>
      <c r="AO190" s="24">
        <f ca="1">SQRT(Inputs!$B$38)*H190+SQRT(1-Inputs!$B$38)*_xlfn.NORM.S.INV(RAND())</f>
        <v>-5.1472163537548014E-2</v>
      </c>
      <c r="AP190" s="24">
        <f ca="1">SQRT(Inputs!$B$38)*I190+SQRT(1-Inputs!$B$38)*_xlfn.NORM.S.INV(RAND())</f>
        <v>-0.37653213950593156</v>
      </c>
      <c r="AQ190" s="24">
        <f ca="1">SQRT(Inputs!$B$38)*J190+SQRT(1-Inputs!$B$38)*_xlfn.NORM.S.INV(RAND())</f>
        <v>-0.37172067347337162</v>
      </c>
      <c r="AR190" s="24">
        <f ca="1">SQRT(Inputs!$B$38)*K190+SQRT(1-Inputs!$B$38)*_xlfn.NORM.S.INV(RAND())</f>
        <v>-0.41173419663735072</v>
      </c>
      <c r="AS190" s="24">
        <f ca="1">SQRT(Inputs!$B$38)*L190+SQRT(1-Inputs!$B$38)*_xlfn.NORM.S.INV(RAND())</f>
        <v>-3.8761432029801812E-2</v>
      </c>
      <c r="AT190" s="24">
        <f ca="1">SQRT(Inputs!$B$38)*M190+SQRT(1-Inputs!$B$38)*_xlfn.NORM.S.INV(RAND())</f>
        <v>-0.79960466337635194</v>
      </c>
      <c r="AU190" s="15">
        <f ca="1">Inputs!$B$6*EXP($B$8-0.5*C$5^2+C$5*N190)</f>
        <v>4798.1486362789456</v>
      </c>
      <c r="AV190" s="15">
        <f t="shared" ca="1" si="73"/>
        <v>5136.7036009241965</v>
      </c>
      <c r="AW190" s="15">
        <f t="shared" ca="1" si="74"/>
        <v>4718.4567877262134</v>
      </c>
      <c r="AX190" s="15">
        <f t="shared" ca="1" si="75"/>
        <v>5947.9509101001213</v>
      </c>
      <c r="AY190" s="15">
        <f t="shared" ca="1" si="76"/>
        <v>6844.7227016383777</v>
      </c>
      <c r="AZ190" s="15">
        <f t="shared" ca="1" si="77"/>
        <v>9778.0071736424416</v>
      </c>
      <c r="BA190" s="15">
        <f t="shared" ca="1" si="78"/>
        <v>14500.550815473964</v>
      </c>
      <c r="BB190" s="15">
        <f t="shared" ca="1" si="79"/>
        <v>15357.546108687846</v>
      </c>
      <c r="BC190" s="15">
        <f t="shared" ca="1" si="80"/>
        <v>16754.924353731549</v>
      </c>
      <c r="BD190" s="15">
        <f t="shared" ca="1" si="81"/>
        <v>21228.188894374012</v>
      </c>
      <c r="BE190" s="15">
        <f t="shared" ca="1" si="82"/>
        <v>22324.784717619281</v>
      </c>
      <c r="BF190" s="15">
        <f ca="1">Inputs!$B$13*EXP($B$9-0.5*C$6^2+C$6*Y190)</f>
        <v>12350.15398426816</v>
      </c>
      <c r="BG190" s="15">
        <f t="shared" ca="1" si="83"/>
        <v>14683.680371430699</v>
      </c>
      <c r="BH190" s="15">
        <f t="shared" ca="1" si="84"/>
        <v>17610.247086550615</v>
      </c>
      <c r="BI190" s="15">
        <f t="shared" ca="1" si="85"/>
        <v>18732.239903111265</v>
      </c>
      <c r="BJ190" s="15">
        <f t="shared" ca="1" si="86"/>
        <v>19121.129348906747</v>
      </c>
      <c r="BK190" s="15">
        <f t="shared" ca="1" si="87"/>
        <v>19101.112651567808</v>
      </c>
      <c r="BL190" s="15">
        <f t="shared" ca="1" si="88"/>
        <v>24241.448850791901</v>
      </c>
      <c r="BM190" s="15">
        <f t="shared" ca="1" si="89"/>
        <v>28008.459077044899</v>
      </c>
      <c r="BN190" s="15">
        <f t="shared" ca="1" si="90"/>
        <v>31205.449515246535</v>
      </c>
      <c r="BO190" s="15">
        <f t="shared" ca="1" si="91"/>
        <v>40176.370314184023</v>
      </c>
      <c r="BP190" s="15">
        <f t="shared" ca="1" si="92"/>
        <v>42569.66518647151</v>
      </c>
      <c r="BQ190" s="15">
        <f ca="1">Inputs!$B$20*EXP($B$10-0.5*C$7^2+C$7*AJ190)</f>
        <v>4517.994355346892</v>
      </c>
      <c r="BR190" s="15">
        <f t="shared" ca="1" si="93"/>
        <v>5676.6245162906926</v>
      </c>
      <c r="BS190" s="15">
        <f t="shared" ca="1" si="94"/>
        <v>5889.132963914728</v>
      </c>
      <c r="BT190" s="15">
        <f t="shared" ca="1" si="95"/>
        <v>7366.0616176162057</v>
      </c>
      <c r="BU190" s="15">
        <f t="shared" ca="1" si="96"/>
        <v>10476.337428073435</v>
      </c>
      <c r="BV190" s="15">
        <f t="shared" ca="1" si="97"/>
        <v>14407.557037423125</v>
      </c>
      <c r="BW190" s="15">
        <f t="shared" ca="1" si="98"/>
        <v>18564.895735728696</v>
      </c>
      <c r="BX190" s="15">
        <f t="shared" ca="1" si="99"/>
        <v>24101.334323754978</v>
      </c>
      <c r="BY190" s="15">
        <f t="shared" ca="1" si="100"/>
        <v>31211.909917904515</v>
      </c>
      <c r="BZ190" s="15">
        <f t="shared" ca="1" si="101"/>
        <v>43483.723754473795</v>
      </c>
      <c r="CA190" s="15">
        <f t="shared" ca="1" si="102"/>
        <v>52990.761473971994</v>
      </c>
      <c r="CB190" s="15">
        <f ca="1">(AU190*DCF!C$10-DCF!C$5*MAX(AU190*DCF!C$10,0)-MAX(AU190-Inputs!$B$6,0)/Inputs!$B$10)*DCF!C$6</f>
        <v>1044.2443001276902</v>
      </c>
      <c r="CC190" s="15">
        <f ca="1">(AV190*DCF!D$10-DCF!D$5*MAX(AV190*DCF!D$10,0)-MAX(AV190-AU190,0)/Inputs!$B$10)*DCF!D$6</f>
        <v>1169.4889351848124</v>
      </c>
      <c r="CD190" s="15">
        <f ca="1">(AW190*DCF!E$10-DCF!E$5*MAX(AW190*DCF!E$10,0)-MAX(AW190-AV190,0)/Inputs!$B$10)*DCF!E$6</f>
        <v>1089.4165607755342</v>
      </c>
      <c r="CE190" s="15">
        <f ca="1">(AX190*DCF!F$10-DCF!F$5*MAX(AX190*DCF!F$10,0)-MAX(AX190-AW190,0)/Inputs!$B$10)*DCF!F$6</f>
        <v>1042.6009603935479</v>
      </c>
      <c r="CF190" s="15">
        <f ca="1">(AY190*DCF!G$10-DCF!G$5*MAX(AY190*DCF!G$10,0)-MAX(AY190-AX190,0)/Inputs!$B$10)*DCF!G$6</f>
        <v>1237.9105925647959</v>
      </c>
      <c r="CG190" s="15">
        <f ca="1">(AZ190*DCF!H$10-DCF!H$5*MAX(AZ190*DCF!H$10,0)-MAX(AZ190-AY190,0)/Inputs!$B$10)*DCF!H$6</f>
        <v>1377.5498622688594</v>
      </c>
      <c r="CH190" s="15">
        <f ca="1">(BA190*DCF!I$10-DCF!I$5*MAX(BA190*DCF!I$10,0)-MAX(BA190-AZ190,0)/Inputs!$B$10)*DCF!I$6</f>
        <v>1874.0590320500492</v>
      </c>
      <c r="CI190" s="15">
        <f ca="1">(BB190*DCF!J$10-DCF!J$5*MAX(BB190*DCF!J$10,0)-MAX(BB190-BA190,0)/Inputs!$B$10)*DCF!J$6</f>
        <v>2505.5270322014007</v>
      </c>
      <c r="CJ190" s="15">
        <f ca="1">(BC190*DCF!K$10-DCF!K$5*MAX(BC190*DCF!K$10,0)-MAX(BC190-BB190,0)/Inputs!$B$10)*DCF!K$6</f>
        <v>2501.6620530176806</v>
      </c>
      <c r="CK190" s="15">
        <f ca="1">(BD190*DCF!L$10-DCF!L$5*MAX(BD190*DCF!L$10,0)-MAX(BD190-BC190,0)/Inputs!$B$10)*DCF!L$6</f>
        <v>2623.1490262455604</v>
      </c>
      <c r="CL190" s="15">
        <f ca="1">(BE190*DCF!M$10-DCF!M$5*MAX(BE190*DCF!M$10,0)-MAX(BE190-BD190,0)/Inputs!$B$10)*DCF!M$6</f>
        <v>3019.3157853493703</v>
      </c>
      <c r="CM190" s="15">
        <f ca="1">(BF190*DCF!C$28-DCF!C$5*MAX(BF190*DCF!C$28,0)-MAX(BF190-Inputs!$B$13,0)/Inputs!$B$17)*DCF!C$6</f>
        <v>3546.7485923463651</v>
      </c>
      <c r="CN190" s="15">
        <f ca="1">(BG190*DCF!D$28-DCF!D$5*MAX(BG190*DCF!D$28,0)-MAX(BG190-BF190,0)/Inputs!$B$17)*DCF!D$6</f>
        <v>3826.8343613187694</v>
      </c>
      <c r="CO190" s="15">
        <f ca="1">(BH190*DCF!E$28-DCF!E$5*MAX(BH190*DCF!E$28,0)-MAX(BH190-BG190,0)/Inputs!$B$17)*DCF!E$6</f>
        <v>4410.7495347834201</v>
      </c>
      <c r="CP190" s="15">
        <f ca="1">(BI190*DCF!F$28-DCF!F$5*MAX(BI190*DCF!F$28,0)-MAX(BI190-BH190,0)/Inputs!$B$17)*DCF!F$6</f>
        <v>4881.0331836353353</v>
      </c>
      <c r="CQ190" s="15">
        <f ca="1">(BJ190*DCF!G$28-DCF!G$5*MAX(BJ190*DCF!G$28,0)-MAX(BJ190-BI190,0)/Inputs!$B$17)*DCF!G$6</f>
        <v>4895.714718140026</v>
      </c>
      <c r="CR190" s="15">
        <f ca="1">(BK190*DCF!H$28-DCF!H$5*MAX(BK190*DCF!H$28,0)-MAX(BK190-BJ190,0)/Inputs!$B$17)*DCF!H$6</f>
        <v>4723.9158961166568</v>
      </c>
      <c r="CS190" s="15">
        <f ca="1">(BL190*DCF!I$28-DCF!I$5*MAX(BL190*DCF!I$28,0)-MAX(BL190-BK190,0)/Inputs!$B$17)*DCF!I$6</f>
        <v>4962.6544878717668</v>
      </c>
      <c r="CT190" s="15">
        <f ca="1">(BM190*DCF!J$28-DCF!J$5*MAX(BM190*DCF!J$28,0)-MAX(BM190-BL190,0)/Inputs!$B$17)*DCF!J$6</f>
        <v>5748.7367523423518</v>
      </c>
      <c r="CU190" s="15">
        <f ca="1">(BN190*DCF!K$28-DCF!K$5*MAX(BN190*DCF!K$28,0)-MAX(BN190-BM190,0)/Inputs!$B$17)*DCF!K$6</f>
        <v>6198.4789708237749</v>
      </c>
      <c r="CV190" s="15">
        <f ca="1">(BO190*DCF!L$28-DCF!L$5*MAX(BO190*DCF!L$28,0)-MAX(BO190-BN190,0)/Inputs!$B$17)*DCF!L$6</f>
        <v>7000.9545273321582</v>
      </c>
      <c r="CW190" s="15">
        <f ca="1">(BP190*DCF!M$28-DCF!M$5*MAX(BP190*DCF!M$28,0)-MAX(BP190-BO190,0)/Inputs!$B$17)*DCF!M$6</f>
        <v>7759.3405770726222</v>
      </c>
      <c r="CX190" s="15">
        <f ca="1">(BQ190*DCF!C$46-DCF!C$5*MAX(BQ190*DCF!C$46,0)-MAX(BQ190-Inputs!$B$20,0)/Inputs!$B$24)*DCF!C$6</f>
        <v>-1651.7281907715187</v>
      </c>
      <c r="CY190" s="15">
        <f ca="1">(BR190*DCF!D$46-DCF!D$5*MAX(BR190*DCF!D$46,0)-MAX(BR190-BQ190,0)/Inputs!$B$24)*DCF!D$6</f>
        <v>-1463.2452965070281</v>
      </c>
      <c r="CZ190" s="15">
        <f ca="1">(BS190*DCF!E$46-DCF!E$5*MAX(BS190*DCF!E$46,0)-MAX(BS190-BR190,0)/Inputs!$B$24)*DCF!E$6</f>
        <v>-780.16520652106749</v>
      </c>
      <c r="DA190" s="15">
        <f ca="1">(BT190*DCF!F$46-DCF!F$5*MAX(BT190*DCF!F$46,0)-MAX(BT190-BS190,0)/Inputs!$B$24)*DCF!F$6</f>
        <v>-1074.2395908780313</v>
      </c>
      <c r="DB190" s="15">
        <f ca="1">(BU190*DCF!G$46-DCF!G$5*MAX(BU190*DCF!G$46,0)-MAX(BU190-BT190,0)/Inputs!$B$24)*DCF!G$6</f>
        <v>-1398.6386234562094</v>
      </c>
      <c r="DC190" s="15">
        <f ca="1">(BV190*DCF!H$46-DCF!H$5*MAX(BV190*DCF!H$46,0)-MAX(BV190-BU190,0)/Inputs!$B$24)*DCF!H$6</f>
        <v>-1221.6024066232376</v>
      </c>
      <c r="DD190" s="15">
        <f ca="1">(BW190*DCF!I$46-DCF!I$5*MAX(BW190*DCF!I$46,0)-MAX(BW190-BV190,0)/Inputs!$B$24)*DCF!I$6</f>
        <v>-764.64764912065687</v>
      </c>
      <c r="DE190" s="15">
        <f ca="1">(BX190*DCF!J$46-DCF!J$5*MAX(BX190*DCF!J$46,0)-MAX(BX190-BW190,0)/Inputs!$B$24)*DCF!J$6</f>
        <v>-457.18875380780941</v>
      </c>
      <c r="DF190" s="15">
        <f ca="1">(BY190*DCF!K$46-DCF!K$5*MAX(BY190*DCF!K$46,0)-MAX(BY190-BX190,0)/Inputs!$B$24)*DCF!K$6</f>
        <v>41.026744313621705</v>
      </c>
      <c r="DG190" s="15">
        <f ca="1">(BZ190*DCF!L$46-DCF!L$5*MAX(BZ190*DCF!L$46,0)-MAX(BZ190-BY190,0)/Inputs!$B$24)*DCF!L$6</f>
        <v>228.67663179736149</v>
      </c>
      <c r="DH190" s="15">
        <f ca="1">(CA190*DCF!M$46-DCF!M$5*MAX(CA190*DCF!M$46,0)-MAX(CA190-BZ190,0)/Inputs!$B$24)*DCF!M$6</f>
        <v>2166.76251728541</v>
      </c>
      <c r="DI190" s="15">
        <f ca="1">SUM(CB190:CL190)+BE190*DCF!M$10*(1+Inputs!$B$30)*(1-Inputs!$B$33)*(1-Inputs!$B$30/Inputs!$B$31)/(Inputs!$B$29-Inputs!$B$30)*DCF!M$6</f>
        <v>81615.095224029588</v>
      </c>
      <c r="DJ190" s="15">
        <f ca="1">SUM(CM190:CW190)+BP190*DCF!M$28*(1+Inputs!$B$30)*(1-Inputs!$B$33)*(1-Inputs!$B$30/Inputs!$B$31)/(Inputs!$B$29-Inputs!$B$30)*DCF!M$6</f>
        <v>215917.74978777723</v>
      </c>
      <c r="DK190" s="15">
        <f ca="1">SUM(CX190:DH190)+CA190*DCF!M$46*(1+Inputs!$B$30)*(1-Inputs!$B$33)*(1-Inputs!$B$30/Inputs!$B$31)/(Inputs!$B$29-Inputs!$B$30)*DCF!M$6</f>
        <v>75555.004571456157</v>
      </c>
      <c r="DM190" s="15">
        <f ca="1">DI190+DJ190+DK190+Inputs!$B$34+Inputs!$B$36-Inputs!$B$35</f>
        <v>449938.84958326299</v>
      </c>
    </row>
    <row r="191" spans="1:117" x14ac:dyDescent="0.75">
      <c r="A191" s="11">
        <v>178</v>
      </c>
      <c r="C191" s="24">
        <f t="shared" ca="1" si="107"/>
        <v>-1.8369783363837329E-2</v>
      </c>
      <c r="D191" s="24">
        <f t="shared" ca="1" si="107"/>
        <v>-0.73882012189942903</v>
      </c>
      <c r="E191" s="24">
        <f t="shared" ca="1" si="107"/>
        <v>0.46073914539235483</v>
      </c>
      <c r="F191" s="24">
        <f t="shared" ca="1" si="107"/>
        <v>8.1459439009779075E-2</v>
      </c>
      <c r="G191" s="24">
        <f t="shared" ca="1" si="107"/>
        <v>-0.39857527773702944</v>
      </c>
      <c r="H191" s="24">
        <f t="shared" ca="1" si="107"/>
        <v>1.1564037211272673</v>
      </c>
      <c r="I191" s="24">
        <f t="shared" ca="1" si="107"/>
        <v>0.32984039986344849</v>
      </c>
      <c r="J191" s="24">
        <f t="shared" ca="1" si="107"/>
        <v>0.44255262914508658</v>
      </c>
      <c r="K191" s="24">
        <f t="shared" ca="1" si="107"/>
        <v>-0.46497754658533375</v>
      </c>
      <c r="L191" s="24">
        <f t="shared" ca="1" si="107"/>
        <v>-1.2583004983943871</v>
      </c>
      <c r="M191" s="24">
        <f t="shared" ca="1" si="107"/>
        <v>-1.9938391528244723</v>
      </c>
      <c r="N191" s="24">
        <f ca="1">SQRT(Inputs!$B$38)*C191+SQRT(1-Inputs!$B$38)*_xlfn.NORM.S.INV(RAND())</f>
        <v>-1.5651765824810049</v>
      </c>
      <c r="O191" s="24">
        <f ca="1">SQRT(Inputs!$B$38)*D191+SQRT(1-Inputs!$B$38)*_xlfn.NORM.S.INV(RAND())</f>
        <v>-0.45319612455307917</v>
      </c>
      <c r="P191" s="24">
        <f ca="1">SQRT(Inputs!$B$38)*E191+SQRT(1-Inputs!$B$38)*_xlfn.NORM.S.INV(RAND())</f>
        <v>-0.27128665335691865</v>
      </c>
      <c r="Q191" s="24">
        <f ca="1">SQRT(Inputs!$B$38)*F191+SQRT(1-Inputs!$B$38)*_xlfn.NORM.S.INV(RAND())</f>
        <v>1.3831995290671337</v>
      </c>
      <c r="R191" s="24">
        <f ca="1">SQRT(Inputs!$B$38)*G191+SQRT(1-Inputs!$B$38)*_xlfn.NORM.S.INV(RAND())</f>
        <v>0.52994815685713204</v>
      </c>
      <c r="S191" s="24">
        <f ca="1">SQRT(Inputs!$B$38)*H191+SQRT(1-Inputs!$B$38)*_xlfn.NORM.S.INV(RAND())</f>
        <v>0.2300405314985966</v>
      </c>
      <c r="T191" s="24">
        <f ca="1">SQRT(Inputs!$B$38)*I191+SQRT(1-Inputs!$B$38)*_xlfn.NORM.S.INV(RAND())</f>
        <v>-6.8706685464986345E-2</v>
      </c>
      <c r="U191" s="24">
        <f ca="1">SQRT(Inputs!$B$38)*J191+SQRT(1-Inputs!$B$38)*_xlfn.NORM.S.INV(RAND())</f>
        <v>8.8565570422961815E-3</v>
      </c>
      <c r="V191" s="24">
        <f ca="1">SQRT(Inputs!$B$38)*K191+SQRT(1-Inputs!$B$38)*_xlfn.NORM.S.INV(RAND())</f>
        <v>0.29652004919811137</v>
      </c>
      <c r="W191" s="24">
        <f ca="1">SQRT(Inputs!$B$38)*L191+SQRT(1-Inputs!$B$38)*_xlfn.NORM.S.INV(RAND())</f>
        <v>-1.9681922951302777</v>
      </c>
      <c r="X191" s="24">
        <f ca="1">SQRT(Inputs!$B$38)*M191+SQRT(1-Inputs!$B$38)*_xlfn.NORM.S.INV(RAND())</f>
        <v>-2.9039194045311345</v>
      </c>
      <c r="Y191" s="24">
        <f ca="1">SQRT(Inputs!$B$38)*C191+SQRT(1-Inputs!$B$38)*_xlfn.NORM.S.INV(RAND())</f>
        <v>0.18375735093186513</v>
      </c>
      <c r="Z191" s="24">
        <f ca="1">SQRT(Inputs!$B$38)*D191+SQRT(1-Inputs!$B$38)*_xlfn.NORM.S.INV(RAND())</f>
        <v>-1.1605042048579604</v>
      </c>
      <c r="AA191" s="24">
        <f ca="1">SQRT(Inputs!$B$38)*E191+SQRT(1-Inputs!$B$38)*_xlfn.NORM.S.INV(RAND())</f>
        <v>-1.1942426978894229</v>
      </c>
      <c r="AB191" s="24">
        <f ca="1">SQRT(Inputs!$B$38)*F191+SQRT(1-Inputs!$B$38)*_xlfn.NORM.S.INV(RAND())</f>
        <v>0.15163266195722422</v>
      </c>
      <c r="AC191" s="24">
        <f ca="1">SQRT(Inputs!$B$38)*G191+SQRT(1-Inputs!$B$38)*_xlfn.NORM.S.INV(RAND())</f>
        <v>0.20624389307243168</v>
      </c>
      <c r="AD191" s="24">
        <f ca="1">SQRT(Inputs!$B$38)*H191+SQRT(1-Inputs!$B$38)*_xlfn.NORM.S.INV(RAND())</f>
        <v>0.69378946981908041</v>
      </c>
      <c r="AE191" s="24">
        <f ca="1">SQRT(Inputs!$B$38)*I191+SQRT(1-Inputs!$B$38)*_xlfn.NORM.S.INV(RAND())</f>
        <v>1.0213459205120341</v>
      </c>
      <c r="AF191" s="24">
        <f ca="1">SQRT(Inputs!$B$38)*J191+SQRT(1-Inputs!$B$38)*_xlfn.NORM.S.INV(RAND())</f>
        <v>0.91666595522803651</v>
      </c>
      <c r="AG191" s="24">
        <f ca="1">SQRT(Inputs!$B$38)*K191+SQRT(1-Inputs!$B$38)*_xlfn.NORM.S.INV(RAND())</f>
        <v>-1.3304391558056579</v>
      </c>
      <c r="AH191" s="24">
        <f ca="1">SQRT(Inputs!$B$38)*L191+SQRT(1-Inputs!$B$38)*_xlfn.NORM.S.INV(RAND())</f>
        <v>-0.82618406499069619</v>
      </c>
      <c r="AI191" s="24">
        <f ca="1">SQRT(Inputs!$B$38)*M191+SQRT(1-Inputs!$B$38)*_xlfn.NORM.S.INV(RAND())</f>
        <v>0.4208748149751862</v>
      </c>
      <c r="AJ191" s="24">
        <f ca="1">SQRT(Inputs!$B$38)*C191+SQRT(1-Inputs!$B$38)*_xlfn.NORM.S.INV(RAND())</f>
        <v>-0.49558658385316617</v>
      </c>
      <c r="AK191" s="24">
        <f ca="1">SQRT(Inputs!$B$38)*D191+SQRT(1-Inputs!$B$38)*_xlfn.NORM.S.INV(RAND())</f>
        <v>-0.44358208832112822</v>
      </c>
      <c r="AL191" s="24">
        <f ca="1">SQRT(Inputs!$B$38)*E191+SQRT(1-Inputs!$B$38)*_xlfn.NORM.S.INV(RAND())</f>
        <v>0.58703130667153514</v>
      </c>
      <c r="AM191" s="24">
        <f ca="1">SQRT(Inputs!$B$38)*F191+SQRT(1-Inputs!$B$38)*_xlfn.NORM.S.INV(RAND())</f>
        <v>-1.5647419514366741</v>
      </c>
      <c r="AN191" s="24">
        <f ca="1">SQRT(Inputs!$B$38)*G191+SQRT(1-Inputs!$B$38)*_xlfn.NORM.S.INV(RAND())</f>
        <v>0.33745696169637496</v>
      </c>
      <c r="AO191" s="24">
        <f ca="1">SQRT(Inputs!$B$38)*H191+SQRT(1-Inputs!$B$38)*_xlfn.NORM.S.INV(RAND())</f>
        <v>0.16730515351493708</v>
      </c>
      <c r="AP191" s="24">
        <f ca="1">SQRT(Inputs!$B$38)*I191+SQRT(1-Inputs!$B$38)*_xlfn.NORM.S.INV(RAND())</f>
        <v>-0.74502889378364257</v>
      </c>
      <c r="AQ191" s="24">
        <f ca="1">SQRT(Inputs!$B$38)*J191+SQRT(1-Inputs!$B$38)*_xlfn.NORM.S.INV(RAND())</f>
        <v>-1.1127149664307374</v>
      </c>
      <c r="AR191" s="24">
        <f ca="1">SQRT(Inputs!$B$38)*K191+SQRT(1-Inputs!$B$38)*_xlfn.NORM.S.INV(RAND())</f>
        <v>0.53759092995085311</v>
      </c>
      <c r="AS191" s="24">
        <f ca="1">SQRT(Inputs!$B$38)*L191+SQRT(1-Inputs!$B$38)*_xlfn.NORM.S.INV(RAND())</f>
        <v>-0.39261109080976853</v>
      </c>
      <c r="AT191" s="24">
        <f ca="1">SQRT(Inputs!$B$38)*M191+SQRT(1-Inputs!$B$38)*_xlfn.NORM.S.INV(RAND())</f>
        <v>0.22391040419187536</v>
      </c>
      <c r="AU191" s="15">
        <f ca="1">Inputs!$B$6*EXP($B$8-0.5*C$5^2+C$5*N191)</f>
        <v>3851.6329082726297</v>
      </c>
      <c r="AV191" s="15">
        <f t="shared" ca="1" si="73"/>
        <v>4386.1231939838026</v>
      </c>
      <c r="AW191" s="15">
        <f t="shared" ca="1" si="74"/>
        <v>5155.9423354556429</v>
      </c>
      <c r="AX191" s="15">
        <f t="shared" ca="1" si="75"/>
        <v>7482.3356602507592</v>
      </c>
      <c r="AY191" s="15">
        <f t="shared" ca="1" si="76"/>
        <v>9728.0058651435593</v>
      </c>
      <c r="AZ191" s="15">
        <f t="shared" ca="1" si="77"/>
        <v>12202.853305815122</v>
      </c>
      <c r="BA191" s="15">
        <f t="shared" ca="1" si="78"/>
        <v>14826.17562813232</v>
      </c>
      <c r="BB191" s="15">
        <f t="shared" ca="1" si="79"/>
        <v>18167.870582239473</v>
      </c>
      <c r="BC191" s="15">
        <f t="shared" ca="1" si="80"/>
        <v>22897.112390330025</v>
      </c>
      <c r="BD191" s="15">
        <f t="shared" ca="1" si="81"/>
        <v>23334.586590008432</v>
      </c>
      <c r="BE191" s="15">
        <f t="shared" ca="1" si="82"/>
        <v>21948.329712218474</v>
      </c>
      <c r="BF191" s="15">
        <f ca="1">Inputs!$B$13*EXP($B$9-0.5*C$6^2+C$6*Y191)</f>
        <v>14344.167629136584</v>
      </c>
      <c r="BG191" s="15">
        <f t="shared" ca="1" si="83"/>
        <v>14178.937047344012</v>
      </c>
      <c r="BH191" s="15">
        <f t="shared" ca="1" si="84"/>
        <v>14211.079490712744</v>
      </c>
      <c r="BI191" s="15">
        <f t="shared" ca="1" si="85"/>
        <v>17807.294829912211</v>
      </c>
      <c r="BJ191" s="15">
        <f t="shared" ca="1" si="86"/>
        <v>22489.331372125402</v>
      </c>
      <c r="BK191" s="15">
        <f t="shared" ca="1" si="87"/>
        <v>30335.571448134331</v>
      </c>
      <c r="BL191" s="15">
        <f t="shared" ca="1" si="88"/>
        <v>42537.011818467989</v>
      </c>
      <c r="BM191" s="15">
        <f t="shared" ca="1" si="89"/>
        <v>58593.641517444572</v>
      </c>
      <c r="BN191" s="15">
        <f t="shared" ca="1" si="90"/>
        <v>61442.64937536369</v>
      </c>
      <c r="BO191" s="15">
        <f t="shared" ca="1" si="91"/>
        <v>68676.368291886334</v>
      </c>
      <c r="BP191" s="15">
        <f t="shared" ca="1" si="92"/>
        <v>88655.9710402208</v>
      </c>
      <c r="BQ191" s="15">
        <f ca="1">Inputs!$B$20*EXP($B$10-0.5*C$7^2+C$7*AJ191)</f>
        <v>3598.069403696772</v>
      </c>
      <c r="BR191" s="15">
        <f t="shared" ca="1" si="93"/>
        <v>4240.6058096848674</v>
      </c>
      <c r="BS191" s="15">
        <f t="shared" ca="1" si="94"/>
        <v>6873.4800299341141</v>
      </c>
      <c r="BT191" s="15">
        <f t="shared" ca="1" si="95"/>
        <v>6286.4040737370851</v>
      </c>
      <c r="BU191" s="15">
        <f t="shared" ca="1" si="96"/>
        <v>9453.4426378231201</v>
      </c>
      <c r="BV191" s="15">
        <f t="shared" ca="1" si="97"/>
        <v>13657.692497906886</v>
      </c>
      <c r="BW191" s="15">
        <f t="shared" ca="1" si="98"/>
        <v>16278.259845340617</v>
      </c>
      <c r="BX191" s="15">
        <f t="shared" ca="1" si="99"/>
        <v>18215.538864237762</v>
      </c>
      <c r="BY191" s="15">
        <f t="shared" ca="1" si="100"/>
        <v>28287.978447788119</v>
      </c>
      <c r="BZ191" s="15">
        <f t="shared" ca="1" si="101"/>
        <v>36928.157694630361</v>
      </c>
      <c r="CA191" s="15">
        <f t="shared" ca="1" si="102"/>
        <v>53978.437534343546</v>
      </c>
      <c r="CB191" s="15">
        <f ca="1">(AU191*DCF!C$10-DCF!C$5*MAX(AU191*DCF!C$10,0)-MAX(AU191-Inputs!$B$6,0)/Inputs!$B$10)*DCF!C$6</f>
        <v>989.1344412575769</v>
      </c>
      <c r="CC191" s="15">
        <f ca="1">(AV191*DCF!D$10-DCF!D$5*MAX(AV191*DCF!D$10,0)-MAX(AV191-AU191,0)/Inputs!$B$10)*DCF!D$6</f>
        <v>938.7663459581488</v>
      </c>
      <c r="CD191" s="15">
        <f ca="1">(AW191*DCF!E$10-DCF!E$5*MAX(AW191*DCF!E$10,0)-MAX(AW191-AV191,0)/Inputs!$B$10)*DCF!E$6</f>
        <v>1017.0298594010726</v>
      </c>
      <c r="CE191" s="15">
        <f ca="1">(AX191*DCF!F$10-DCF!F$5*MAX(AX191*DCF!F$10,0)-MAX(AX191-AW191,0)/Inputs!$B$10)*DCF!F$6</f>
        <v>1149.3171773250403</v>
      </c>
      <c r="CF191" s="15">
        <f ca="1">(AY191*DCF!G$10-DCF!G$5*MAX(AY191*DCF!G$10,0)-MAX(AY191-AX191,0)/Inputs!$B$10)*DCF!G$6</f>
        <v>1572.7002328351005</v>
      </c>
      <c r="CG191" s="15">
        <f ca="1">(AZ191*DCF!H$10-DCF!H$5*MAX(AZ191*DCF!H$10,0)-MAX(AZ191-AY191,0)/Inputs!$B$10)*DCF!H$6</f>
        <v>1929.7391916121137</v>
      </c>
      <c r="CH191" s="15">
        <f ca="1">(BA191*DCF!I$10-DCF!I$5*MAX(BA191*DCF!I$10,0)-MAX(BA191-AZ191,0)/Inputs!$B$10)*DCF!I$6</f>
        <v>2277.8846529580351</v>
      </c>
      <c r="CI191" s="15">
        <f ca="1">(BB191*DCF!J$10-DCF!J$5*MAX(BB191*DCF!J$10,0)-MAX(BB191-BA191,0)/Inputs!$B$10)*DCF!J$6</f>
        <v>2611.2699436826333</v>
      </c>
      <c r="CJ191" s="15">
        <f ca="1">(BC191*DCF!K$10-DCF!K$5*MAX(BC191*DCF!K$10,0)-MAX(BC191-BB191,0)/Inputs!$B$10)*DCF!K$6</f>
        <v>3024.0455042578119</v>
      </c>
      <c r="CK191" s="15">
        <f ca="1">(BD191*DCF!L$10-DCF!L$5*MAX(BD191*DCF!L$10,0)-MAX(BD191-BC191,0)/Inputs!$B$10)*DCF!L$6</f>
        <v>3462.7268901677867</v>
      </c>
      <c r="CL191" s="15">
        <f ca="1">(BE191*DCF!M$10-DCF!M$5*MAX(BE191*DCF!M$10,0)-MAX(BE191-BD191,0)/Inputs!$B$10)*DCF!M$6</f>
        <v>3097.1932031119254</v>
      </c>
      <c r="CM191" s="15">
        <f ca="1">(BF191*DCF!C$28-DCF!C$5*MAX(BF191*DCF!C$28,0)-MAX(BF191-Inputs!$B$13,0)/Inputs!$B$17)*DCF!C$6</f>
        <v>3694.7972453828047</v>
      </c>
      <c r="CN191" s="15">
        <f ca="1">(BG191*DCF!D$28-DCF!D$5*MAX(BG191*DCF!D$28,0)-MAX(BG191-BF191,0)/Inputs!$B$17)*DCF!D$6</f>
        <v>4176.0239807582211</v>
      </c>
      <c r="CO191" s="15">
        <f ca="1">(BH191*DCF!E$28-DCF!E$5*MAX(BH191*DCF!E$28,0)-MAX(BH191-BG191,0)/Inputs!$B$17)*DCF!E$6</f>
        <v>4018.4959273988111</v>
      </c>
      <c r="CP191" s="15">
        <f ca="1">(BI191*DCF!F$28-DCF!F$5*MAX(BI191*DCF!F$28,0)-MAX(BI191-BH191,0)/Inputs!$B$17)*DCF!F$6</f>
        <v>4179.4636417961228</v>
      </c>
      <c r="CQ191" s="15">
        <f ca="1">(BJ191*DCF!G$28-DCF!G$5*MAX(BJ191*DCF!G$28,0)-MAX(BJ191-BI191,0)/Inputs!$B$17)*DCF!G$6</f>
        <v>5047.5553570365564</v>
      </c>
      <c r="CR191" s="15">
        <f ca="1">(BK191*DCF!H$28-DCF!H$5*MAX(BK191*DCF!H$28,0)-MAX(BK191-BJ191,0)/Inputs!$B$17)*DCF!H$6</f>
        <v>6283.2359887831744</v>
      </c>
      <c r="CS191" s="15">
        <f ca="1">(BL191*DCF!I$28-DCF!I$5*MAX(BL191*DCF!I$28,0)-MAX(BL191-BK191,0)/Inputs!$B$17)*DCF!I$6</f>
        <v>8251.426762703979</v>
      </c>
      <c r="CT191" s="15">
        <f ca="1">(BM191*DCF!J$28-DCF!J$5*MAX(BM191*DCF!J$28,0)-MAX(BM191-BL191,0)/Inputs!$B$17)*DCF!J$6</f>
        <v>10942.268358837633</v>
      </c>
      <c r="CU191" s="15">
        <f ca="1">(BN191*DCF!K$28-DCF!K$5*MAX(BN191*DCF!K$28,0)-MAX(BN191-BM191,0)/Inputs!$B$17)*DCF!K$6</f>
        <v>12626.691825040551</v>
      </c>
      <c r="CV191" s="15">
        <f ca="1">(BO191*DCF!L$28-DCF!L$5*MAX(BO191*DCF!L$28,0)-MAX(BO191-BN191,0)/Inputs!$B$17)*DCF!L$6</f>
        <v>12883.869624991379</v>
      </c>
      <c r="CW191" s="15">
        <f ca="1">(BP191*DCF!M$28-DCF!M$5*MAX(BP191*DCF!M$28,0)-MAX(BP191-BO191,0)/Inputs!$B$17)*DCF!M$6</f>
        <v>14592.242359046579</v>
      </c>
      <c r="CX191" s="15">
        <f ca="1">(BQ191*DCF!C$46-DCF!C$5*MAX(BQ191*DCF!C$46,0)-MAX(BQ191-Inputs!$B$20,0)/Inputs!$B$24)*DCF!C$6</f>
        <v>-1014.366792399611</v>
      </c>
      <c r="CY191" s="15">
        <f ca="1">(BR191*DCF!D$46-DCF!D$5*MAX(BR191*DCF!D$46,0)-MAX(BR191-BQ191,0)/Inputs!$B$24)*DCF!D$6</f>
        <v>-997.93747040606866</v>
      </c>
      <c r="CZ191" s="15">
        <f ca="1">(BS191*DCF!E$46-DCF!E$5*MAX(BS191*DCF!E$46,0)-MAX(BS191-BR191,0)/Inputs!$B$24)*DCF!E$6</f>
        <v>-1850.607516907731</v>
      </c>
      <c r="DA191" s="15">
        <f ca="1">(BT191*DCF!F$46-DCF!F$5*MAX(BT191*DCF!F$46,0)-MAX(BT191-BS191,0)/Inputs!$B$24)*DCF!F$6</f>
        <v>-457.81569032800257</v>
      </c>
      <c r="DB191" s="15">
        <f ca="1">(BU191*DCF!G$46-DCF!G$5*MAX(BU191*DCF!G$46,0)-MAX(BU191-BT191,0)/Inputs!$B$24)*DCF!G$6</f>
        <v>-1383.3243325311817</v>
      </c>
      <c r="DC191" s="15">
        <f ca="1">(BV191*DCF!H$46-DCF!H$5*MAX(BV191*DCF!H$46,0)-MAX(BV191-BU191,0)/Inputs!$B$24)*DCF!H$6</f>
        <v>-1306.4448841547505</v>
      </c>
      <c r="DD191" s="15">
        <f ca="1">(BW191*DCF!I$46-DCF!I$5*MAX(BW191*DCF!I$46,0)-MAX(BW191-BV191,0)/Inputs!$B$24)*DCF!I$6</f>
        <v>-376.31078724629066</v>
      </c>
      <c r="DE191" s="15">
        <f ca="1">(BX191*DCF!J$46-DCF!J$5*MAX(BX191*DCF!J$46,0)-MAX(BX191-BW191,0)/Inputs!$B$24)*DCF!J$6</f>
        <v>250.35672341390892</v>
      </c>
      <c r="DF191" s="15">
        <f ca="1">(BY191*DCF!K$46-DCF!K$5*MAX(BY191*DCF!K$46,0)-MAX(BY191-BX191,0)/Inputs!$B$24)*DCF!K$6</f>
        <v>-851.57574189125819</v>
      </c>
      <c r="DG191" s="15">
        <f ca="1">(BZ191*DCF!L$46-DCF!L$5*MAX(BZ191*DCF!L$46,0)-MAX(BZ191-BY191,0)/Inputs!$B$24)*DCF!L$6</f>
        <v>597.37164064821104</v>
      </c>
      <c r="DH191" s="15">
        <f ca="1">(CA191*DCF!M$46-DCF!M$5*MAX(CA191*DCF!M$46,0)-MAX(CA191-BZ191,0)/Inputs!$B$24)*DCF!M$6</f>
        <v>667.23092058985935</v>
      </c>
      <c r="DI191" s="15">
        <f ca="1">SUM(CB191:CL191)+BE191*DCF!M$10*(1+Inputs!$B$30)*(1-Inputs!$B$33)*(1-Inputs!$B$30/Inputs!$B$31)/(Inputs!$B$29-Inputs!$B$30)*DCF!M$6</f>
        <v>83152.299268284987</v>
      </c>
      <c r="DJ191" s="15">
        <f ca="1">SUM(CM191:CW191)+BP191*DCF!M$28*(1+Inputs!$B$30)*(1-Inputs!$B$33)*(1-Inputs!$B$30/Inputs!$B$31)/(Inputs!$B$29-Inputs!$B$30)*DCF!M$6</f>
        <v>415670.39075015404</v>
      </c>
      <c r="DK191" s="15">
        <f ca="1">SUM(CX191:DH191)+CA191*DCF!M$46*(1+Inputs!$B$30)*(1-Inputs!$B$33)*(1-Inputs!$B$30/Inputs!$B$31)/(Inputs!$B$29-Inputs!$B$30)*DCF!M$6</f>
        <v>76733.634651575645</v>
      </c>
      <c r="DM191" s="15">
        <f ca="1">DI191+DJ191+DK191+Inputs!$B$34+Inputs!$B$36-Inputs!$B$35</f>
        <v>652407.32467001467</v>
      </c>
    </row>
    <row r="192" spans="1:117" x14ac:dyDescent="0.75">
      <c r="A192" s="11">
        <v>179</v>
      </c>
      <c r="C192" s="24">
        <f t="shared" ca="1" si="107"/>
        <v>0.23305133602367289</v>
      </c>
      <c r="D192" s="24">
        <f t="shared" ca="1" si="107"/>
        <v>0.76787857510859892</v>
      </c>
      <c r="E192" s="24">
        <f t="shared" ca="1" si="107"/>
        <v>0.26093070447638517</v>
      </c>
      <c r="F192" s="24">
        <f t="shared" ca="1" si="107"/>
        <v>0.24545806590443917</v>
      </c>
      <c r="G192" s="24">
        <f t="shared" ca="1" si="107"/>
        <v>1.8921985930677612</v>
      </c>
      <c r="H192" s="24">
        <f t="shared" ca="1" si="107"/>
        <v>1.255720302660291E-2</v>
      </c>
      <c r="I192" s="24">
        <f t="shared" ca="1" si="107"/>
        <v>-0.42933569528494164</v>
      </c>
      <c r="J192" s="24">
        <f t="shared" ca="1" si="107"/>
        <v>6.7997407335259941E-2</v>
      </c>
      <c r="K192" s="24">
        <f t="shared" ca="1" si="107"/>
        <v>-2.7021682123179214</v>
      </c>
      <c r="L192" s="24">
        <f t="shared" ca="1" si="107"/>
        <v>2.1664654163690931</v>
      </c>
      <c r="M192" s="24">
        <f t="shared" ca="1" si="107"/>
        <v>-0.20828621299604591</v>
      </c>
      <c r="N192" s="24">
        <f ca="1">SQRT(Inputs!$B$38)*C192+SQRT(1-Inputs!$B$38)*_xlfn.NORM.S.INV(RAND())</f>
        <v>1.541245057515833</v>
      </c>
      <c r="O192" s="24">
        <f ca="1">SQRT(Inputs!$B$38)*D192+SQRT(1-Inputs!$B$38)*_xlfn.NORM.S.INV(RAND())</f>
        <v>0.64499346199392771</v>
      </c>
      <c r="P192" s="24">
        <f ca="1">SQRT(Inputs!$B$38)*E192+SQRT(1-Inputs!$B$38)*_xlfn.NORM.S.INV(RAND())</f>
        <v>4.2636843717119843E-4</v>
      </c>
      <c r="Q192" s="24">
        <f ca="1">SQRT(Inputs!$B$38)*F192+SQRT(1-Inputs!$B$38)*_xlfn.NORM.S.INV(RAND())</f>
        <v>-1.3784828510542502</v>
      </c>
      <c r="R192" s="24">
        <f ca="1">SQRT(Inputs!$B$38)*G192+SQRT(1-Inputs!$B$38)*_xlfn.NORM.S.INV(RAND())</f>
        <v>0.49594579328580923</v>
      </c>
      <c r="S192" s="24">
        <f ca="1">SQRT(Inputs!$B$38)*H192+SQRT(1-Inputs!$B$38)*_xlfn.NORM.S.INV(RAND())</f>
        <v>4.933872266507712E-2</v>
      </c>
      <c r="T192" s="24">
        <f ca="1">SQRT(Inputs!$B$38)*I192+SQRT(1-Inputs!$B$38)*_xlfn.NORM.S.INV(RAND())</f>
        <v>-0.81384033198129047</v>
      </c>
      <c r="U192" s="24">
        <f ca="1">SQRT(Inputs!$B$38)*J192+SQRT(1-Inputs!$B$38)*_xlfn.NORM.S.INV(RAND())</f>
        <v>0.68095963977394369</v>
      </c>
      <c r="V192" s="24">
        <f ca="1">SQRT(Inputs!$B$38)*K192+SQRT(1-Inputs!$B$38)*_xlfn.NORM.S.INV(RAND())</f>
        <v>-2.1241606966437159</v>
      </c>
      <c r="W192" s="24">
        <f ca="1">SQRT(Inputs!$B$38)*L192+SQRT(1-Inputs!$B$38)*_xlfn.NORM.S.INV(RAND())</f>
        <v>1.209318879900011</v>
      </c>
      <c r="X192" s="24">
        <f ca="1">SQRT(Inputs!$B$38)*M192+SQRT(1-Inputs!$B$38)*_xlfn.NORM.S.INV(RAND())</f>
        <v>-0.9933287001700456</v>
      </c>
      <c r="Y192" s="24">
        <f ca="1">SQRT(Inputs!$B$38)*C192+SQRT(1-Inputs!$B$38)*_xlfn.NORM.S.INV(RAND())</f>
        <v>0.25576633310903518</v>
      </c>
      <c r="Z192" s="24">
        <f ca="1">SQRT(Inputs!$B$38)*D192+SQRT(1-Inputs!$B$38)*_xlfn.NORM.S.INV(RAND())</f>
        <v>0.20853412934207644</v>
      </c>
      <c r="AA192" s="24">
        <f ca="1">SQRT(Inputs!$B$38)*E192+SQRT(1-Inputs!$B$38)*_xlfn.NORM.S.INV(RAND())</f>
        <v>0.78251204086332149</v>
      </c>
      <c r="AB192" s="24">
        <f ca="1">SQRT(Inputs!$B$38)*F192+SQRT(1-Inputs!$B$38)*_xlfn.NORM.S.INV(RAND())</f>
        <v>-0.23881459122722504</v>
      </c>
      <c r="AC192" s="24">
        <f ca="1">SQRT(Inputs!$B$38)*G192+SQRT(1-Inputs!$B$38)*_xlfn.NORM.S.INV(RAND())</f>
        <v>1.0854767461838102</v>
      </c>
      <c r="AD192" s="24">
        <f ca="1">SQRT(Inputs!$B$38)*H192+SQRT(1-Inputs!$B$38)*_xlfn.NORM.S.INV(RAND())</f>
        <v>-9.5338251346266306E-2</v>
      </c>
      <c r="AE192" s="24">
        <f ca="1">SQRT(Inputs!$B$38)*I192+SQRT(1-Inputs!$B$38)*_xlfn.NORM.S.INV(RAND())</f>
        <v>-0.92179109561394157</v>
      </c>
      <c r="AF192" s="24">
        <f ca="1">SQRT(Inputs!$B$38)*J192+SQRT(1-Inputs!$B$38)*_xlfn.NORM.S.INV(RAND())</f>
        <v>-1.6037997113611215</v>
      </c>
      <c r="AG192" s="24">
        <f ca="1">SQRT(Inputs!$B$38)*K192+SQRT(1-Inputs!$B$38)*_xlfn.NORM.S.INV(RAND())</f>
        <v>-1.0362252760517126</v>
      </c>
      <c r="AH192" s="24">
        <f ca="1">SQRT(Inputs!$B$38)*L192+SQRT(1-Inputs!$B$38)*_xlfn.NORM.S.INV(RAND())</f>
        <v>0.7159488707592796</v>
      </c>
      <c r="AI192" s="24">
        <f ca="1">SQRT(Inputs!$B$38)*M192+SQRT(1-Inputs!$B$38)*_xlfn.NORM.S.INV(RAND())</f>
        <v>3.0834852540582297E-3</v>
      </c>
      <c r="AJ192" s="24">
        <f ca="1">SQRT(Inputs!$B$38)*C192+SQRT(1-Inputs!$B$38)*_xlfn.NORM.S.INV(RAND())</f>
        <v>-0.1328182751706295</v>
      </c>
      <c r="AK192" s="24">
        <f ca="1">SQRT(Inputs!$B$38)*D192+SQRT(1-Inputs!$B$38)*_xlfn.NORM.S.INV(RAND())</f>
        <v>0.55533756100241105</v>
      </c>
      <c r="AL192" s="24">
        <f ca="1">SQRT(Inputs!$B$38)*E192+SQRT(1-Inputs!$B$38)*_xlfn.NORM.S.INV(RAND())</f>
        <v>0.81687839330672984</v>
      </c>
      <c r="AM192" s="24">
        <f ca="1">SQRT(Inputs!$B$38)*F192+SQRT(1-Inputs!$B$38)*_xlfn.NORM.S.INV(RAND())</f>
        <v>0.4424420162536945</v>
      </c>
      <c r="AN192" s="24">
        <f ca="1">SQRT(Inputs!$B$38)*G192+SQRT(1-Inputs!$B$38)*_xlfn.NORM.S.INV(RAND())</f>
        <v>-0.15814556275389635</v>
      </c>
      <c r="AO192" s="24">
        <f ca="1">SQRT(Inputs!$B$38)*H192+SQRT(1-Inputs!$B$38)*_xlfn.NORM.S.INV(RAND())</f>
        <v>0.28113633914339292</v>
      </c>
      <c r="AP192" s="24">
        <f ca="1">SQRT(Inputs!$B$38)*I192+SQRT(1-Inputs!$B$38)*_xlfn.NORM.S.INV(RAND())</f>
        <v>0.43232255800610853</v>
      </c>
      <c r="AQ192" s="24">
        <f ca="1">SQRT(Inputs!$B$38)*J192+SQRT(1-Inputs!$B$38)*_xlfn.NORM.S.INV(RAND())</f>
        <v>-0.21117655579871247</v>
      </c>
      <c r="AR192" s="24">
        <f ca="1">SQRT(Inputs!$B$38)*K192+SQRT(1-Inputs!$B$38)*_xlfn.NORM.S.INV(RAND())</f>
        <v>-1.3730329965588641</v>
      </c>
      <c r="AS192" s="24">
        <f ca="1">SQRT(Inputs!$B$38)*L192+SQRT(1-Inputs!$B$38)*_xlfn.NORM.S.INV(RAND())</f>
        <v>0.90969716907033271</v>
      </c>
      <c r="AT192" s="24">
        <f ca="1">SQRT(Inputs!$B$38)*M192+SQRT(1-Inputs!$B$38)*_xlfn.NORM.S.INV(RAND())</f>
        <v>0.58725794951704824</v>
      </c>
      <c r="AU192" s="15">
        <f ca="1">Inputs!$B$6*EXP($B$8-0.5*C$5^2+C$5*N192)</f>
        <v>6368.3678640473827</v>
      </c>
      <c r="AV192" s="15">
        <f t="shared" ca="1" si="73"/>
        <v>8522.935110202643</v>
      </c>
      <c r="AW192" s="15">
        <f t="shared" ca="1" si="74"/>
        <v>10392.806768907025</v>
      </c>
      <c r="AX192" s="15">
        <f t="shared" ca="1" si="75"/>
        <v>10681.187617955173</v>
      </c>
      <c r="AY192" s="15">
        <f t="shared" ca="1" si="76"/>
        <v>13831.891334339944</v>
      </c>
      <c r="AZ192" s="15">
        <f t="shared" ca="1" si="77"/>
        <v>17008.938286319957</v>
      </c>
      <c r="BA192" s="15">
        <f t="shared" ca="1" si="78"/>
        <v>19115.087915125132</v>
      </c>
      <c r="BB192" s="15">
        <f t="shared" ca="1" si="79"/>
        <v>25055.069430010688</v>
      </c>
      <c r="BC192" s="15">
        <f t="shared" ca="1" si="80"/>
        <v>24997.211058163975</v>
      </c>
      <c r="BD192" s="15">
        <f t="shared" ca="1" si="81"/>
        <v>34291.377896148013</v>
      </c>
      <c r="BE192" s="15">
        <f t="shared" ca="1" si="82"/>
        <v>38384.952953858447</v>
      </c>
      <c r="BF192" s="15">
        <f ca="1">Inputs!$B$13*EXP($B$9-0.5*C$6^2+C$6*Y192)</f>
        <v>14550.408036881901</v>
      </c>
      <c r="BG192" s="15">
        <f t="shared" ca="1" si="83"/>
        <v>18413.061288435547</v>
      </c>
      <c r="BH192" s="15">
        <f t="shared" ca="1" si="84"/>
        <v>25615.15091094944</v>
      </c>
      <c r="BI192" s="15">
        <f t="shared" ca="1" si="85"/>
        <v>30225.104727816401</v>
      </c>
      <c r="BJ192" s="15">
        <f t="shared" ca="1" si="86"/>
        <v>43329.911353243515</v>
      </c>
      <c r="BK192" s="15">
        <f t="shared" ca="1" si="87"/>
        <v>52493.465602779856</v>
      </c>
      <c r="BL192" s="15">
        <f t="shared" ca="1" si="88"/>
        <v>57221.400155953801</v>
      </c>
      <c r="BM192" s="15">
        <f t="shared" ca="1" si="89"/>
        <v>57631.438278176727</v>
      </c>
      <c r="BN192" s="15">
        <f t="shared" ca="1" si="90"/>
        <v>62602.400409719383</v>
      </c>
      <c r="BO192" s="15">
        <f t="shared" ca="1" si="91"/>
        <v>83710.33633800596</v>
      </c>
      <c r="BP192" s="15">
        <f t="shared" ca="1" si="92"/>
        <v>103067.74054481658</v>
      </c>
      <c r="BQ192" s="15">
        <f ca="1">Inputs!$B$20*EXP($B$10-0.5*C$7^2+C$7*AJ192)</f>
        <v>4092.1277367055245</v>
      </c>
      <c r="BR192" s="15">
        <f t="shared" ca="1" si="93"/>
        <v>6623.412306825936</v>
      </c>
      <c r="BS192" s="15">
        <f t="shared" ca="1" si="94"/>
        <v>11468.312955859181</v>
      </c>
      <c r="BT192" s="15">
        <f t="shared" ca="1" si="95"/>
        <v>17758.345791070984</v>
      </c>
      <c r="BU192" s="15">
        <f t="shared" ca="1" si="96"/>
        <v>23686.955004367832</v>
      </c>
      <c r="BV192" s="15">
        <f t="shared" ca="1" si="97"/>
        <v>35110.295854397868</v>
      </c>
      <c r="BW192" s="15">
        <f t="shared" ca="1" si="98"/>
        <v>53688.966115256175</v>
      </c>
      <c r="BX192" s="15">
        <f t="shared" ca="1" si="99"/>
        <v>71979.919449393623</v>
      </c>
      <c r="BY192" s="15">
        <f t="shared" ca="1" si="100"/>
        <v>77555.941586699031</v>
      </c>
      <c r="BZ192" s="15">
        <f t="shared" ca="1" si="101"/>
        <v>128630.66331071981</v>
      </c>
      <c r="CA192" s="15">
        <f t="shared" ca="1" si="102"/>
        <v>200561.85225224736</v>
      </c>
      <c r="CB192" s="15">
        <f ca="1">(AU192*DCF!C$10-DCF!C$5*MAX(AU192*DCF!C$10,0)-MAX(AU192-Inputs!$B$6,0)/Inputs!$B$10)*DCF!C$6</f>
        <v>1033.0483571565342</v>
      </c>
      <c r="CC192" s="15">
        <f ca="1">(AV192*DCF!D$10-DCF!D$5*MAX(AV192*DCF!D$10,0)-MAX(AV192-AU192,0)/Inputs!$B$10)*DCF!D$6</f>
        <v>1552.0728581775597</v>
      </c>
      <c r="CD192" s="15">
        <f ca="1">(AW192*DCF!E$10-DCF!E$5*MAX(AW192*DCF!E$10,0)-MAX(AW192-AV192,0)/Inputs!$B$10)*DCF!E$6</f>
        <v>1978.3611113186475</v>
      </c>
      <c r="CE192" s="15">
        <f ca="1">(AX192*DCF!F$10-DCF!F$5*MAX(AX192*DCF!F$10,0)-MAX(AX192-AW192,0)/Inputs!$B$10)*DCF!F$6</f>
        <v>2271.6813296828873</v>
      </c>
      <c r="CF192" s="15">
        <f ca="1">(AY192*DCF!G$10-DCF!G$5*MAX(AY192*DCF!G$10,0)-MAX(AY192-AX192,0)/Inputs!$B$10)*DCF!G$6</f>
        <v>2244.3010919629592</v>
      </c>
      <c r="CG192" s="15">
        <f ca="1">(AZ192*DCF!H$10-DCF!H$5*MAX(AZ192*DCF!H$10,0)-MAX(AZ192-AY192,0)/Inputs!$B$10)*DCF!H$6</f>
        <v>2738.1559260714821</v>
      </c>
      <c r="CH192" s="15">
        <f ca="1">(BA192*DCF!I$10-DCF!I$5*MAX(BA192*DCF!I$10,0)-MAX(BA192-AZ192,0)/Inputs!$B$10)*DCF!I$6</f>
        <v>3146.1469096222636</v>
      </c>
      <c r="CI192" s="15">
        <f ca="1">(BB192*DCF!J$10-DCF!J$5*MAX(BB192*DCF!J$10,0)-MAX(BB192-BA192,0)/Inputs!$B$10)*DCF!J$6</f>
        <v>3399.401734535124</v>
      </c>
      <c r="CJ192" s="15">
        <f ca="1">(BC192*DCF!K$10-DCF!K$5*MAX(BC192*DCF!K$10,0)-MAX(BC192-BB192,0)/Inputs!$B$10)*DCF!K$6</f>
        <v>4024.1495228473918</v>
      </c>
      <c r="CK192" s="15">
        <f ca="1">(BD192*DCF!L$10-DCF!L$5*MAX(BD192*DCF!L$10,0)-MAX(BD192-BC192,0)/Inputs!$B$10)*DCF!L$6</f>
        <v>3969.9056126279224</v>
      </c>
      <c r="CL192" s="15">
        <f ca="1">(BE192*DCF!M$10-DCF!M$5*MAX(BE192*DCF!M$10,0)-MAX(BE192-BD192,0)/Inputs!$B$10)*DCF!M$6</f>
        <v>4927.5920544444416</v>
      </c>
      <c r="CM192" s="15">
        <f ca="1">(BF192*DCF!C$28-DCF!C$5*MAX(BF192*DCF!C$28,0)-MAX(BF192-Inputs!$B$13,0)/Inputs!$B$17)*DCF!C$6</f>
        <v>3710.1098861197211</v>
      </c>
      <c r="CN192" s="15">
        <f ca="1">(BG192*DCF!D$28-DCF!D$5*MAX(BG192*DCF!D$28,0)-MAX(BG192-BF192,0)/Inputs!$B$17)*DCF!D$6</f>
        <v>4598.9901850458446</v>
      </c>
      <c r="CO192" s="15">
        <f ca="1">(BH192*DCF!E$28-DCF!E$5*MAX(BH192*DCF!E$28,0)-MAX(BH192-BG192,0)/Inputs!$B$17)*DCF!E$6</f>
        <v>5835.2341233149937</v>
      </c>
      <c r="CP192" s="15">
        <f ca="1">(BI192*DCF!F$28-DCF!F$5*MAX(BI192*DCF!F$28,0)-MAX(BI192-BH192,0)/Inputs!$B$17)*DCF!F$6</f>
        <v>7366.0048200359888</v>
      </c>
      <c r="CQ192" s="15">
        <f ca="1">(BJ192*DCF!G$28-DCF!G$5*MAX(BJ192*DCF!G$28,0)-MAX(BJ192-BI192,0)/Inputs!$B$17)*DCF!G$6</f>
        <v>9038.1752289743963</v>
      </c>
      <c r="CR192" s="15">
        <f ca="1">(BK192*DCF!H$28-DCF!H$5*MAX(BK192*DCF!H$28,0)-MAX(BK192-BJ192,0)/Inputs!$B$17)*DCF!H$6</f>
        <v>11558.454021197505</v>
      </c>
      <c r="CS192" s="15">
        <f ca="1">(BL192*DCF!I$28-DCF!I$5*MAX(BL192*DCF!I$28,0)-MAX(BL192-BK192,0)/Inputs!$B$17)*DCF!I$6</f>
        <v>12777.182479922931</v>
      </c>
      <c r="CT192" s="15">
        <f ca="1">(BM192*DCF!J$28-DCF!J$5*MAX(BM192*DCF!J$28,0)-MAX(BM192-BL192,0)/Inputs!$B$17)*DCF!J$6</f>
        <v>12802.227386344603</v>
      </c>
      <c r="CU192" s="15">
        <f ca="1">(BN192*DCF!K$28-DCF!K$5*MAX(BN192*DCF!K$28,0)-MAX(BN192-BM192,0)/Inputs!$B$17)*DCF!K$6</f>
        <v>12611.700663747164</v>
      </c>
      <c r="CV192" s="15">
        <f ca="1">(BO192*DCF!L$28-DCF!L$5*MAX(BO192*DCF!L$28,0)-MAX(BO192-BN192,0)/Inputs!$B$17)*DCF!L$6</f>
        <v>14313.571021344082</v>
      </c>
      <c r="CW192" s="15">
        <f ca="1">(BP192*DCF!M$28-DCF!M$5*MAX(BP192*DCF!M$28,0)-MAX(BP192-BO192,0)/Inputs!$B$17)*DCF!M$6</f>
        <v>17368.862362769945</v>
      </c>
      <c r="CX192" s="15">
        <f ca="1">(BQ192*DCF!C$46-DCF!C$5*MAX(BQ192*DCF!C$46,0)-MAX(BQ192-Inputs!$B$20,0)/Inputs!$B$24)*DCF!C$6</f>
        <v>-1356.6704873248436</v>
      </c>
      <c r="CY192" s="15">
        <f ca="1">(BR192*DCF!D$46-DCF!D$5*MAX(BR192*DCF!D$46,0)-MAX(BR192-BQ192,0)/Inputs!$B$24)*DCF!D$6</f>
        <v>-2210.540135304273</v>
      </c>
      <c r="CZ192" s="15">
        <f ca="1">(BS192*DCF!E$46-DCF!E$5*MAX(BS192*DCF!E$46,0)-MAX(BS192-BR192,0)/Inputs!$B$24)*DCF!E$6</f>
        <v>-3265.8744327049717</v>
      </c>
      <c r="DA192" s="15">
        <f ca="1">(BT192*DCF!F$46-DCF!F$5*MAX(BT192*DCF!F$46,0)-MAX(BT192-BS192,0)/Inputs!$B$24)*DCF!F$6</f>
        <v>-3583.6748157395364</v>
      </c>
      <c r="DB192" s="15">
        <f ca="1">(BU192*DCF!G$46-DCF!G$5*MAX(BU192*DCF!G$46,0)-MAX(BU192-BT192,0)/Inputs!$B$24)*DCF!G$6</f>
        <v>-2791.0493709757443</v>
      </c>
      <c r="DC192" s="15">
        <f ca="1">(BV192*DCF!H$46-DCF!H$5*MAX(BV192*DCF!H$46,0)-MAX(BV192-BU192,0)/Inputs!$B$24)*DCF!H$6</f>
        <v>-3549.7331771761947</v>
      </c>
      <c r="DD192" s="15">
        <f ca="1">(BW192*DCF!I$46-DCF!I$5*MAX(BW192*DCF!I$46,0)-MAX(BW192-BV192,0)/Inputs!$B$24)*DCF!I$6</f>
        <v>-4093.2500251435154</v>
      </c>
      <c r="DE192" s="15">
        <f ca="1">(BX192*DCF!J$46-DCF!J$5*MAX(BX192*DCF!J$46,0)-MAX(BX192-BW192,0)/Inputs!$B$24)*DCF!J$6</f>
        <v>-1831.1034782188462</v>
      </c>
      <c r="DF192" s="15">
        <f ca="1">(BY192*DCF!K$46-DCF!K$5*MAX(BY192*DCF!K$46,0)-MAX(BY192-BX192,0)/Inputs!$B$24)*DCF!K$6</f>
        <v>3064.2770383746592</v>
      </c>
      <c r="DG192" s="15">
        <f ca="1">(BZ192*DCF!L$46-DCF!L$5*MAX(BZ192*DCF!L$46,0)-MAX(BZ192-BY192,0)/Inputs!$B$24)*DCF!L$6</f>
        <v>-2666.7360796360613</v>
      </c>
      <c r="DH192" s="15">
        <f ca="1">(CA192*DCF!M$46-DCF!M$5*MAX(CA192*DCF!M$46,0)-MAX(CA192-BZ192,0)/Inputs!$B$24)*DCF!M$6</f>
        <v>685.60098507590908</v>
      </c>
      <c r="DI192" s="15">
        <f ca="1">SUM(CB192:CL192)+BE192*DCF!M$10*(1+Inputs!$B$30)*(1-Inputs!$B$33)*(1-Inputs!$B$30/Inputs!$B$31)/(Inputs!$B$29-Inputs!$B$30)*DCF!M$6</f>
        <v>138110.64816749006</v>
      </c>
      <c r="DJ192" s="15">
        <f ca="1">SUM(CM192:CW192)+BP192*DCF!M$28*(1+Inputs!$B$30)*(1-Inputs!$B$33)*(1-Inputs!$B$30/Inputs!$B$31)/(Inputs!$B$29-Inputs!$B$30)*DCF!M$6</f>
        <v>494432.35866681195</v>
      </c>
      <c r="DK192" s="15">
        <f ca="1">SUM(CX192:DH192)+CA192*DCF!M$46*(1+Inputs!$B$30)*(1-Inputs!$B$33)*(1-Inputs!$B$30/Inputs!$B$31)/(Inputs!$B$29-Inputs!$B$30)*DCF!M$6</f>
        <v>288493.62767341355</v>
      </c>
      <c r="DM192" s="15">
        <f ca="1">DI192+DJ192+DK192+Inputs!$B$34+Inputs!$B$36-Inputs!$B$35</f>
        <v>997887.63450771547</v>
      </c>
    </row>
    <row r="193" spans="1:117" x14ac:dyDescent="0.75">
      <c r="A193" s="11">
        <v>180</v>
      </c>
      <c r="C193" s="24">
        <f t="shared" ca="1" si="107"/>
        <v>4.8478888126568218E-5</v>
      </c>
      <c r="D193" s="24">
        <f t="shared" ca="1" si="107"/>
        <v>-0.92718358746283269</v>
      </c>
      <c r="E193" s="24">
        <f t="shared" ca="1" si="107"/>
        <v>1.3696482992800789</v>
      </c>
      <c r="F193" s="24">
        <f t="shared" ca="1" si="107"/>
        <v>-0.18142339987977651</v>
      </c>
      <c r="G193" s="24">
        <f t="shared" ca="1" si="107"/>
        <v>0.77818348382265912</v>
      </c>
      <c r="H193" s="24">
        <f t="shared" ca="1" si="107"/>
        <v>6.9005214517576144E-2</v>
      </c>
      <c r="I193" s="24">
        <f t="shared" ca="1" si="107"/>
        <v>-0.58931476368054037</v>
      </c>
      <c r="J193" s="24">
        <f t="shared" ca="1" si="107"/>
        <v>-0.5956486100648547</v>
      </c>
      <c r="K193" s="24">
        <f t="shared" ca="1" si="107"/>
        <v>-1.676052976534766</v>
      </c>
      <c r="L193" s="24">
        <f t="shared" ca="1" si="107"/>
        <v>7.5616116006526318E-2</v>
      </c>
      <c r="M193" s="24">
        <f t="shared" ca="1" si="107"/>
        <v>0.31080261835093176</v>
      </c>
      <c r="N193" s="24">
        <f ca="1">SQRT(Inputs!$B$38)*C193+SQRT(1-Inputs!$B$38)*_xlfn.NORM.S.INV(RAND())</f>
        <v>0.11334132723648054</v>
      </c>
      <c r="O193" s="24">
        <f ca="1">SQRT(Inputs!$B$38)*D193+SQRT(1-Inputs!$B$38)*_xlfn.NORM.S.INV(RAND())</f>
        <v>-0.80161248579961375</v>
      </c>
      <c r="P193" s="24">
        <f ca="1">SQRT(Inputs!$B$38)*E193+SQRT(1-Inputs!$B$38)*_xlfn.NORM.S.INV(RAND())</f>
        <v>1.5724614966042321</v>
      </c>
      <c r="Q193" s="24">
        <f ca="1">SQRT(Inputs!$B$38)*F193+SQRT(1-Inputs!$B$38)*_xlfn.NORM.S.INV(RAND())</f>
        <v>0.59875900488791145</v>
      </c>
      <c r="R193" s="24">
        <f ca="1">SQRT(Inputs!$B$38)*G193+SQRT(1-Inputs!$B$38)*_xlfn.NORM.S.INV(RAND())</f>
        <v>1.0502431217548025</v>
      </c>
      <c r="S193" s="24">
        <f ca="1">SQRT(Inputs!$B$38)*H193+SQRT(1-Inputs!$B$38)*_xlfn.NORM.S.INV(RAND())</f>
        <v>-1.9521467513668791</v>
      </c>
      <c r="T193" s="24">
        <f ca="1">SQRT(Inputs!$B$38)*I193+SQRT(1-Inputs!$B$38)*_xlfn.NORM.S.INV(RAND())</f>
        <v>1.6696248109153655E-2</v>
      </c>
      <c r="U193" s="24">
        <f ca="1">SQRT(Inputs!$B$38)*J193+SQRT(1-Inputs!$B$38)*_xlfn.NORM.S.INV(RAND())</f>
        <v>1.3074134229613203</v>
      </c>
      <c r="V193" s="24">
        <f ca="1">SQRT(Inputs!$B$38)*K193+SQRT(1-Inputs!$B$38)*_xlfn.NORM.S.INV(RAND())</f>
        <v>-1.1016488620928802</v>
      </c>
      <c r="W193" s="24">
        <f ca="1">SQRT(Inputs!$B$38)*L193+SQRT(1-Inputs!$B$38)*_xlfn.NORM.S.INV(RAND())</f>
        <v>0.38725179399727327</v>
      </c>
      <c r="X193" s="24">
        <f ca="1">SQRT(Inputs!$B$38)*M193+SQRT(1-Inputs!$B$38)*_xlfn.NORM.S.INV(RAND())</f>
        <v>-0.11312453547042681</v>
      </c>
      <c r="Y193" s="24">
        <f ca="1">SQRT(Inputs!$B$38)*C193+SQRT(1-Inputs!$B$38)*_xlfn.NORM.S.INV(RAND())</f>
        <v>5.1822161072958534E-2</v>
      </c>
      <c r="Z193" s="24">
        <f ca="1">SQRT(Inputs!$B$38)*D193+SQRT(1-Inputs!$B$38)*_xlfn.NORM.S.INV(RAND())</f>
        <v>-0.89257821076555555</v>
      </c>
      <c r="AA193" s="24">
        <f ca="1">SQRT(Inputs!$B$38)*E193+SQRT(1-Inputs!$B$38)*_xlfn.NORM.S.INV(RAND())</f>
        <v>1.7500909972921808</v>
      </c>
      <c r="AB193" s="24">
        <f ca="1">SQRT(Inputs!$B$38)*F193+SQRT(1-Inputs!$B$38)*_xlfn.NORM.S.INV(RAND())</f>
        <v>-1.1109344222794431</v>
      </c>
      <c r="AC193" s="24">
        <f ca="1">SQRT(Inputs!$B$38)*G193+SQRT(1-Inputs!$B$38)*_xlfn.NORM.S.INV(RAND())</f>
        <v>-0.49906420524088052</v>
      </c>
      <c r="AD193" s="24">
        <f ca="1">SQRT(Inputs!$B$38)*H193+SQRT(1-Inputs!$B$38)*_xlfn.NORM.S.INV(RAND())</f>
        <v>-0.93420575247431481</v>
      </c>
      <c r="AE193" s="24">
        <f ca="1">SQRT(Inputs!$B$38)*I193+SQRT(1-Inputs!$B$38)*_xlfn.NORM.S.INV(RAND())</f>
        <v>9.0965727392619655E-2</v>
      </c>
      <c r="AF193" s="24">
        <f ca="1">SQRT(Inputs!$B$38)*J193+SQRT(1-Inputs!$B$38)*_xlfn.NORM.S.INV(RAND())</f>
        <v>-0.12474034792976385</v>
      </c>
      <c r="AG193" s="24">
        <f ca="1">SQRT(Inputs!$B$38)*K193+SQRT(1-Inputs!$B$38)*_xlfn.NORM.S.INV(RAND())</f>
        <v>-0.97695265193581249</v>
      </c>
      <c r="AH193" s="24">
        <f ca="1">SQRT(Inputs!$B$38)*L193+SQRT(1-Inputs!$B$38)*_xlfn.NORM.S.INV(RAND())</f>
        <v>-0.30209176853365144</v>
      </c>
      <c r="AI193" s="24">
        <f ca="1">SQRT(Inputs!$B$38)*M193+SQRT(1-Inputs!$B$38)*_xlfn.NORM.S.INV(RAND())</f>
        <v>0.47838177331763931</v>
      </c>
      <c r="AJ193" s="24">
        <f ca="1">SQRT(Inputs!$B$38)*C193+SQRT(1-Inputs!$B$38)*_xlfn.NORM.S.INV(RAND())</f>
        <v>3.1041295553715108E-2</v>
      </c>
      <c r="AK193" s="24">
        <f ca="1">SQRT(Inputs!$B$38)*D193+SQRT(1-Inputs!$B$38)*_xlfn.NORM.S.INV(RAND())</f>
        <v>-0.99816541590360885</v>
      </c>
      <c r="AL193" s="24">
        <f ca="1">SQRT(Inputs!$B$38)*E193+SQRT(1-Inputs!$B$38)*_xlfn.NORM.S.INV(RAND())</f>
        <v>1.5003296929460972</v>
      </c>
      <c r="AM193" s="24">
        <f ca="1">SQRT(Inputs!$B$38)*F193+SQRT(1-Inputs!$B$38)*_xlfn.NORM.S.INV(RAND())</f>
        <v>-1.0474557033488525</v>
      </c>
      <c r="AN193" s="24">
        <f ca="1">SQRT(Inputs!$B$38)*G193+SQRT(1-Inputs!$B$38)*_xlfn.NORM.S.INV(RAND())</f>
        <v>1.3039238477157968</v>
      </c>
      <c r="AO193" s="24">
        <f ca="1">SQRT(Inputs!$B$38)*H193+SQRT(1-Inputs!$B$38)*_xlfn.NORM.S.INV(RAND())</f>
        <v>-0.46591514910751397</v>
      </c>
      <c r="AP193" s="24">
        <f ca="1">SQRT(Inputs!$B$38)*I193+SQRT(1-Inputs!$B$38)*_xlfn.NORM.S.INV(RAND())</f>
        <v>6.5276172923564468E-2</v>
      </c>
      <c r="AQ193" s="24">
        <f ca="1">SQRT(Inputs!$B$38)*J193+SQRT(1-Inputs!$B$38)*_xlfn.NORM.S.INV(RAND())</f>
        <v>-1.5399347542455921E-2</v>
      </c>
      <c r="AR193" s="24">
        <f ca="1">SQRT(Inputs!$B$38)*K193+SQRT(1-Inputs!$B$38)*_xlfn.NORM.S.INV(RAND())</f>
        <v>-0.90526465608869033</v>
      </c>
      <c r="AS193" s="24">
        <f ca="1">SQRT(Inputs!$B$38)*L193+SQRT(1-Inputs!$B$38)*_xlfn.NORM.S.INV(RAND())</f>
        <v>1.0608040519827404</v>
      </c>
      <c r="AT193" s="24">
        <f ca="1">SQRT(Inputs!$B$38)*M193+SQRT(1-Inputs!$B$38)*_xlfn.NORM.S.INV(RAND())</f>
        <v>-0.73419044577722492</v>
      </c>
      <c r="AU193" s="15">
        <f ca="1">Inputs!$B$6*EXP($B$8-0.5*C$5^2+C$5*N193)</f>
        <v>5054.1214866777291</v>
      </c>
      <c r="AV193" s="15">
        <f t="shared" ca="1" si="73"/>
        <v>5468.0618910979065</v>
      </c>
      <c r="AW193" s="15">
        <f t="shared" ca="1" si="74"/>
        <v>8242.5956211829616</v>
      </c>
      <c r="AX193" s="15">
        <f t="shared" ca="1" si="75"/>
        <v>10845.041450819348</v>
      </c>
      <c r="AY193" s="15">
        <f t="shared" ca="1" si="76"/>
        <v>14983.297437325933</v>
      </c>
      <c r="AZ193" s="15">
        <f t="shared" ca="1" si="77"/>
        <v>14780.307933574199</v>
      </c>
      <c r="BA193" s="15">
        <f t="shared" ca="1" si="78"/>
        <v>18118.951506826557</v>
      </c>
      <c r="BB193" s="15">
        <f t="shared" ca="1" si="79"/>
        <v>25287.768860431301</v>
      </c>
      <c r="BC193" s="15">
        <f t="shared" ca="1" si="80"/>
        <v>27846.627663327279</v>
      </c>
      <c r="BD193" s="15">
        <f t="shared" ca="1" si="81"/>
        <v>35373.067411730721</v>
      </c>
      <c r="BE193" s="15">
        <f t="shared" ca="1" si="82"/>
        <v>42900.847444073406</v>
      </c>
      <c r="BF193" s="15">
        <f ca="1">Inputs!$B$13*EXP($B$9-0.5*C$6^2+C$6*Y193)</f>
        <v>13973.847904954482</v>
      </c>
      <c r="BG193" s="15">
        <f t="shared" ca="1" si="83"/>
        <v>14497.059697750685</v>
      </c>
      <c r="BH193" s="15">
        <f t="shared" ca="1" si="84"/>
        <v>23678.079850091803</v>
      </c>
      <c r="BI193" s="15">
        <f t="shared" ca="1" si="85"/>
        <v>24429.766925794676</v>
      </c>
      <c r="BJ193" s="15">
        <f t="shared" ca="1" si="86"/>
        <v>27870.483041244221</v>
      </c>
      <c r="BK193" s="15">
        <f t="shared" ca="1" si="87"/>
        <v>30120.544670247808</v>
      </c>
      <c r="BL193" s="15">
        <f t="shared" ca="1" si="88"/>
        <v>37438.199464147598</v>
      </c>
      <c r="BM193" s="15">
        <f t="shared" ca="1" si="89"/>
        <v>45311.995240599186</v>
      </c>
      <c r="BN193" s="15">
        <f t="shared" ca="1" si="90"/>
        <v>49571.207916972773</v>
      </c>
      <c r="BO193" s="15">
        <f t="shared" ca="1" si="91"/>
        <v>58887.670389858657</v>
      </c>
      <c r="BP193" s="15">
        <f t="shared" ca="1" si="92"/>
        <v>76516.415321256733</v>
      </c>
      <c r="BQ193" s="15">
        <f ca="1">Inputs!$B$20*EXP($B$10-0.5*C$7^2+C$7*AJ193)</f>
        <v>4337.0015266061728</v>
      </c>
      <c r="BR193" s="15">
        <f t="shared" ca="1" si="93"/>
        <v>4286.0576644814282</v>
      </c>
      <c r="BS193" s="15">
        <f t="shared" ca="1" si="94"/>
        <v>9030.7344478878204</v>
      </c>
      <c r="BT193" s="15">
        <f t="shared" ca="1" si="95"/>
        <v>9459.8189493500995</v>
      </c>
      <c r="BU193" s="15">
        <f t="shared" ca="1" si="96"/>
        <v>17973.507341267101</v>
      </c>
      <c r="BV193" s="15">
        <f t="shared" ca="1" si="97"/>
        <v>22514.491798965646</v>
      </c>
      <c r="BW193" s="15">
        <f t="shared" ca="1" si="98"/>
        <v>31854.771552697592</v>
      </c>
      <c r="BX193" s="15">
        <f t="shared" ca="1" si="99"/>
        <v>44416.68225622717</v>
      </c>
      <c r="BY193" s="15">
        <f t="shared" ca="1" si="100"/>
        <v>52338.021339337545</v>
      </c>
      <c r="BZ193" s="15">
        <f t="shared" ca="1" si="101"/>
        <v>89250.530797761734</v>
      </c>
      <c r="CA193" s="15">
        <f t="shared" ca="1" si="102"/>
        <v>110035.43068943027</v>
      </c>
      <c r="CB193" s="15">
        <f ca="1">(AU193*DCF!C$10-DCF!C$5*MAX(AU193*DCF!C$10,0)-MAX(AU193-Inputs!$B$6,0)/Inputs!$B$10)*DCF!C$6</f>
        <v>1042.4191680795354</v>
      </c>
      <c r="CC193" s="15">
        <f ca="1">(AV193*DCF!D$10-DCF!D$5*MAX(AV193*DCF!D$10,0)-MAX(AV193-AU193,0)/Inputs!$B$10)*DCF!D$6</f>
        <v>1231.8745070239279</v>
      </c>
      <c r="CD193" s="15">
        <f ca="1">(AW193*DCF!E$10-DCF!E$5*MAX(AW193*DCF!E$10,0)-MAX(AW193-AV193,0)/Inputs!$B$10)*DCF!E$6</f>
        <v>1278.1442237410861</v>
      </c>
      <c r="CE193" s="15">
        <f ca="1">(AX193*DCF!F$10-DCF!F$5*MAX(AX193*DCF!F$10,0)-MAX(AX193-AW193,0)/Inputs!$B$10)*DCF!F$6</f>
        <v>1825.9508102051473</v>
      </c>
      <c r="CF193" s="15">
        <f ca="1">(AY193*DCF!G$10-DCF!G$5*MAX(AY193*DCF!G$10,0)-MAX(AY193-AX193,0)/Inputs!$B$10)*DCF!G$6</f>
        <v>2291.7120183821507</v>
      </c>
      <c r="CG193" s="15">
        <f ca="1">(AZ193*DCF!H$10-DCF!H$5*MAX(AZ193*DCF!H$10,0)-MAX(AZ193-AY193,0)/Inputs!$B$10)*DCF!H$6</f>
        <v>2869.607386951388</v>
      </c>
      <c r="CH193" s="15">
        <f ca="1">(BA193*DCF!I$10-DCF!I$5*MAX(BA193*DCF!I$10,0)-MAX(BA193-AZ193,0)/Inputs!$B$10)*DCF!I$6</f>
        <v>2762.0169374208313</v>
      </c>
      <c r="CI193" s="15">
        <f ca="1">(BB193*DCF!J$10-DCF!J$5*MAX(BB193*DCF!J$10,0)-MAX(BB193-BA193,0)/Inputs!$B$10)*DCF!J$6</f>
        <v>3253.1236749647687</v>
      </c>
      <c r="CJ193" s="15">
        <f ca="1">(BC193*DCF!K$10-DCF!K$5*MAX(BC193*DCF!K$10,0)-MAX(BC193-BB193,0)/Inputs!$B$10)*DCF!K$6</f>
        <v>4124.6585549665169</v>
      </c>
      <c r="CK193" s="15">
        <f ca="1">(BD193*DCF!L$10-DCF!L$5*MAX(BD193*DCF!L$10,0)-MAX(BD193-BC193,0)/Inputs!$B$10)*DCF!L$6</f>
        <v>4361.6406956306701</v>
      </c>
      <c r="CL193" s="15">
        <f ca="1">(BE193*DCF!M$10-DCF!M$5*MAX(BE193*DCF!M$10,0)-MAX(BE193-BD193,0)/Inputs!$B$10)*DCF!M$6</f>
        <v>5154.5906974222535</v>
      </c>
      <c r="CM193" s="15">
        <f ca="1">(BF193*DCF!C$28-DCF!C$5*MAX(BF193*DCF!C$28,0)-MAX(BF193-Inputs!$B$13,0)/Inputs!$B$17)*DCF!C$6</f>
        <v>3667.302279889926</v>
      </c>
      <c r="CN193" s="15">
        <f ca="1">(BG193*DCF!D$28-DCF!D$5*MAX(BG193*DCF!D$28,0)-MAX(BG193-BF193,0)/Inputs!$B$17)*DCF!D$6</f>
        <v>4158.0933739564998</v>
      </c>
      <c r="CO193" s="15">
        <f ca="1">(BH193*DCF!E$28-DCF!E$5*MAX(BH193*DCF!E$28,0)-MAX(BH193-BG193,0)/Inputs!$B$17)*DCF!E$6</f>
        <v>4896.6011386527734</v>
      </c>
      <c r="CP193" s="15">
        <f ca="1">(BI193*DCF!F$28-DCF!F$5*MAX(BI193*DCF!F$28,0)-MAX(BI193-BH193,0)/Inputs!$B$17)*DCF!F$6</f>
        <v>6495.1817057699946</v>
      </c>
      <c r="CQ193" s="15">
        <f ca="1">(BJ193*DCF!G$28-DCF!G$5*MAX(BJ193*DCF!G$28,0)-MAX(BJ193-BI193,0)/Inputs!$B$17)*DCF!G$6</f>
        <v>6652.513817302648</v>
      </c>
      <c r="CR193" s="15">
        <f ca="1">(BK193*DCF!H$28-DCF!H$5*MAX(BK193*DCF!H$28,0)-MAX(BK193-BJ193,0)/Inputs!$B$17)*DCF!H$6</f>
        <v>7099.5465763061829</v>
      </c>
      <c r="CS193" s="15">
        <f ca="1">(BL193*DCF!I$28-DCF!I$5*MAX(BL193*DCF!I$28,0)-MAX(BL193-BK193,0)/Inputs!$B$17)*DCF!I$6</f>
        <v>7753.3985055384865</v>
      </c>
      <c r="CT193" s="15">
        <f ca="1">(BM193*DCF!J$28-DCF!J$5*MAX(BM193*DCF!J$28,0)-MAX(BM193-BL193,0)/Inputs!$B$17)*DCF!J$6</f>
        <v>9064.3355781978171</v>
      </c>
      <c r="CU193" s="15">
        <f ca="1">(BN193*DCF!K$28-DCF!K$5*MAX(BN193*DCF!K$28,0)-MAX(BN193-BM193,0)/Inputs!$B$17)*DCF!K$6</f>
        <v>9946.9111311134402</v>
      </c>
      <c r="CV193" s="15">
        <f ca="1">(BO193*DCF!L$28-DCF!L$5*MAX(BO193*DCF!L$28,0)-MAX(BO193-BN193,0)/Inputs!$B$17)*DCF!L$6</f>
        <v>10695.153023658651</v>
      </c>
      <c r="CW193" s="15">
        <f ca="1">(BP193*DCF!M$28-DCF!M$5*MAX(BP193*DCF!M$28,0)-MAX(BP193-BO193,0)/Inputs!$B$17)*DCF!M$6</f>
        <v>12553.908624328173</v>
      </c>
      <c r="CX193" s="15">
        <f ca="1">(BQ193*DCF!C$46-DCF!C$5*MAX(BQ193*DCF!C$46,0)-MAX(BQ193-Inputs!$B$20,0)/Inputs!$B$24)*DCF!C$6</f>
        <v>-1526.3290022675562</v>
      </c>
      <c r="CY193" s="15">
        <f ca="1">(BR193*DCF!D$46-DCF!D$5*MAX(BR193*DCF!D$46,0)-MAX(BR193-BQ193,0)/Inputs!$B$24)*DCF!D$6</f>
        <v>-731.53009117017905</v>
      </c>
      <c r="CZ193" s="15">
        <f ca="1">(BS193*DCF!E$46-DCF!E$5*MAX(BS193*DCF!E$46,0)-MAX(BS193-BR193,0)/Inputs!$B$24)*DCF!E$6</f>
        <v>-2938.1210412840305</v>
      </c>
      <c r="DA193" s="15">
        <f ca="1">(BT193*DCF!F$46-DCF!F$5*MAX(BT193*DCF!F$46,0)-MAX(BT193-BS193,0)/Inputs!$B$24)*DCF!F$6</f>
        <v>-845.16705680775226</v>
      </c>
      <c r="DB193" s="15">
        <f ca="1">(BU193*DCF!G$46-DCF!G$5*MAX(BU193*DCF!G$46,0)-MAX(BU193-BT193,0)/Inputs!$B$24)*DCF!G$6</f>
        <v>-3468.4298407429164</v>
      </c>
      <c r="DC193" s="15">
        <f ca="1">(BV193*DCF!H$46-DCF!H$5*MAX(BV193*DCF!H$46,0)-MAX(BV193-BU193,0)/Inputs!$B$24)*DCF!H$6</f>
        <v>-1411.0830971564324</v>
      </c>
      <c r="DD193" s="15">
        <f ca="1">(BW193*DCF!I$46-DCF!I$5*MAX(BW193*DCF!I$46,0)-MAX(BW193-BV193,0)/Inputs!$B$24)*DCF!I$6</f>
        <v>-1945.5346884597391</v>
      </c>
      <c r="DE193" s="15">
        <f ca="1">(BX193*DCF!J$46-DCF!J$5*MAX(BX193*DCF!J$46,0)-MAX(BX193-BW193,0)/Inputs!$B$24)*DCF!J$6</f>
        <v>-1468.0565282762666</v>
      </c>
      <c r="DF193" s="15">
        <f ca="1">(BY193*DCF!K$46-DCF!K$5*MAX(BY193*DCF!K$46,0)-MAX(BY193-BX193,0)/Inputs!$B$24)*DCF!K$6</f>
        <v>1049.2051967865416</v>
      </c>
      <c r="DG193" s="15">
        <f ca="1">(BZ193*DCF!L$46-DCF!L$5*MAX(BZ193*DCF!L$46,0)-MAX(BZ193-BY193,0)/Inputs!$B$24)*DCF!L$6</f>
        <v>-2183.9469290725601</v>
      </c>
      <c r="DH193" s="15">
        <f ca="1">(CA193*DCF!M$46-DCF!M$5*MAX(CA193*DCF!M$46,0)-MAX(CA193-BZ193,0)/Inputs!$B$24)*DCF!M$6</f>
        <v>4281.1336593267361</v>
      </c>
      <c r="DI193" s="15">
        <f ca="1">SUM(CB193:CL193)+BE193*DCF!M$10*(1+Inputs!$B$30)*(1-Inputs!$B$33)*(1-Inputs!$B$30/Inputs!$B$31)/(Inputs!$B$29-Inputs!$B$30)*DCF!M$6</f>
        <v>149589.36441662186</v>
      </c>
      <c r="DJ193" s="15">
        <f ca="1">SUM(CM193:CW193)+BP193*DCF!M$28*(1+Inputs!$B$30)*(1-Inputs!$B$33)*(1-Inputs!$B$30/Inputs!$B$31)/(Inputs!$B$29-Inputs!$B$30)*DCF!M$6</f>
        <v>366911.20663991605</v>
      </c>
      <c r="DK193" s="15">
        <f ca="1">SUM(CX193:DH193)+CA193*DCF!M$46*(1+Inputs!$B$30)*(1-Inputs!$B$33)*(1-Inputs!$B$30/Inputs!$B$31)/(Inputs!$B$29-Inputs!$B$30)*DCF!M$6</f>
        <v>158939.95095677566</v>
      </c>
      <c r="DM193" s="15">
        <f ca="1">DI193+DJ193+DK193+Inputs!$B$34+Inputs!$B$36-Inputs!$B$35</f>
        <v>752291.5220133136</v>
      </c>
    </row>
    <row r="194" spans="1:117" x14ac:dyDescent="0.75">
      <c r="A194" s="11">
        <v>181</v>
      </c>
      <c r="C194" s="24">
        <f t="shared" ref="C194:M203" ca="1" si="108">_xlfn.NORM.S.INV(RAND())</f>
        <v>-0.61804960794730479</v>
      </c>
      <c r="D194" s="24">
        <f t="shared" ca="1" si="108"/>
        <v>0.66768217753639825</v>
      </c>
      <c r="E194" s="24">
        <f t="shared" ca="1" si="108"/>
        <v>-0.79282170320369749</v>
      </c>
      <c r="F194" s="24">
        <f t="shared" ca="1" si="108"/>
        <v>1.9773566596564691</v>
      </c>
      <c r="G194" s="24">
        <f t="shared" ca="1" si="108"/>
        <v>0.77643403200115091</v>
      </c>
      <c r="H194" s="24">
        <f t="shared" ca="1" si="108"/>
        <v>-1.3231212807203228</v>
      </c>
      <c r="I194" s="24">
        <f t="shared" ca="1" si="108"/>
        <v>0.37055467795572866</v>
      </c>
      <c r="J194" s="24">
        <f t="shared" ca="1" si="108"/>
        <v>-0.40601728486674027</v>
      </c>
      <c r="K194" s="24">
        <f t="shared" ca="1" si="108"/>
        <v>0.1296099927102933</v>
      </c>
      <c r="L194" s="24">
        <f t="shared" ca="1" si="108"/>
        <v>-0.18715026793728867</v>
      </c>
      <c r="M194" s="24">
        <f t="shared" ca="1" si="108"/>
        <v>-0.9075996644726908</v>
      </c>
      <c r="N194" s="24">
        <f ca="1">SQRT(Inputs!$B$38)*C194+SQRT(1-Inputs!$B$38)*_xlfn.NORM.S.INV(RAND())</f>
        <v>-1.5284985978632213</v>
      </c>
      <c r="O194" s="24">
        <f ca="1">SQRT(Inputs!$B$38)*D194+SQRT(1-Inputs!$B$38)*_xlfn.NORM.S.INV(RAND())</f>
        <v>7.1907109934965463E-2</v>
      </c>
      <c r="P194" s="24">
        <f ca="1">SQRT(Inputs!$B$38)*E194+SQRT(1-Inputs!$B$38)*_xlfn.NORM.S.INV(RAND())</f>
        <v>-1.2847163564799813</v>
      </c>
      <c r="Q194" s="24">
        <f ca="1">SQRT(Inputs!$B$38)*F194+SQRT(1-Inputs!$B$38)*_xlfn.NORM.S.INV(RAND())</f>
        <v>0.36586673294181093</v>
      </c>
      <c r="R194" s="24">
        <f ca="1">SQRT(Inputs!$B$38)*G194+SQRT(1-Inputs!$B$38)*_xlfn.NORM.S.INV(RAND())</f>
        <v>-1.0876768924142213</v>
      </c>
      <c r="S194" s="24">
        <f ca="1">SQRT(Inputs!$B$38)*H194+SQRT(1-Inputs!$B$38)*_xlfn.NORM.S.INV(RAND())</f>
        <v>-1.7150551174997588</v>
      </c>
      <c r="T194" s="24">
        <f ca="1">SQRT(Inputs!$B$38)*I194+SQRT(1-Inputs!$B$38)*_xlfn.NORM.S.INV(RAND())</f>
        <v>1.550276198362132</v>
      </c>
      <c r="U194" s="24">
        <f ca="1">SQRT(Inputs!$B$38)*J194+SQRT(1-Inputs!$B$38)*_xlfn.NORM.S.INV(RAND())</f>
        <v>-0.72376636943692585</v>
      </c>
      <c r="V194" s="24">
        <f ca="1">SQRT(Inputs!$B$38)*K194+SQRT(1-Inputs!$B$38)*_xlfn.NORM.S.INV(RAND())</f>
        <v>0.3378486212504449</v>
      </c>
      <c r="W194" s="24">
        <f ca="1">SQRT(Inputs!$B$38)*L194+SQRT(1-Inputs!$B$38)*_xlfn.NORM.S.INV(RAND())</f>
        <v>-0.18017923547503811</v>
      </c>
      <c r="X194" s="24">
        <f ca="1">SQRT(Inputs!$B$38)*M194+SQRT(1-Inputs!$B$38)*_xlfn.NORM.S.INV(RAND())</f>
        <v>0.16616929628934674</v>
      </c>
      <c r="Y194" s="24">
        <f ca="1">SQRT(Inputs!$B$38)*C194+SQRT(1-Inputs!$B$38)*_xlfn.NORM.S.INV(RAND())</f>
        <v>-1.3650997065745527</v>
      </c>
      <c r="Z194" s="24">
        <f ca="1">SQRT(Inputs!$B$38)*D194+SQRT(1-Inputs!$B$38)*_xlfn.NORM.S.INV(RAND())</f>
        <v>0.47883597986852688</v>
      </c>
      <c r="AA194" s="24">
        <f ca="1">SQRT(Inputs!$B$38)*E194+SQRT(1-Inputs!$B$38)*_xlfn.NORM.S.INV(RAND())</f>
        <v>-1.0223946977467808</v>
      </c>
      <c r="AB194" s="24">
        <f ca="1">SQRT(Inputs!$B$38)*F194+SQRT(1-Inputs!$B$38)*_xlfn.NORM.S.INV(RAND())</f>
        <v>-0.1828226803275661</v>
      </c>
      <c r="AC194" s="24">
        <f ca="1">SQRT(Inputs!$B$38)*G194+SQRT(1-Inputs!$B$38)*_xlfn.NORM.S.INV(RAND())</f>
        <v>0.60674135389430528</v>
      </c>
      <c r="AD194" s="24">
        <f ca="1">SQRT(Inputs!$B$38)*H194+SQRT(1-Inputs!$B$38)*_xlfn.NORM.S.INV(RAND())</f>
        <v>-0.45426885809223583</v>
      </c>
      <c r="AE194" s="24">
        <f ca="1">SQRT(Inputs!$B$38)*I194+SQRT(1-Inputs!$B$38)*_xlfn.NORM.S.INV(RAND())</f>
        <v>0.99388820533816102</v>
      </c>
      <c r="AF194" s="24">
        <f ca="1">SQRT(Inputs!$B$38)*J194+SQRT(1-Inputs!$B$38)*_xlfn.NORM.S.INV(RAND())</f>
        <v>-4.3637687243781781E-2</v>
      </c>
      <c r="AG194" s="24">
        <f ca="1">SQRT(Inputs!$B$38)*K194+SQRT(1-Inputs!$B$38)*_xlfn.NORM.S.INV(RAND())</f>
        <v>0.36780678240083259</v>
      </c>
      <c r="AH194" s="24">
        <f ca="1">SQRT(Inputs!$B$38)*L194+SQRT(1-Inputs!$B$38)*_xlfn.NORM.S.INV(RAND())</f>
        <v>0.52942234198460958</v>
      </c>
      <c r="AI194" s="24">
        <f ca="1">SQRT(Inputs!$B$38)*M194+SQRT(1-Inputs!$B$38)*_xlfn.NORM.S.INV(RAND())</f>
        <v>0.91252614707598911</v>
      </c>
      <c r="AJ194" s="24">
        <f ca="1">SQRT(Inputs!$B$38)*C194+SQRT(1-Inputs!$B$38)*_xlfn.NORM.S.INV(RAND())</f>
        <v>-1.7966527751336103</v>
      </c>
      <c r="AK194" s="24">
        <f ca="1">SQRT(Inputs!$B$38)*D194+SQRT(1-Inputs!$B$38)*_xlfn.NORM.S.INV(RAND())</f>
        <v>-3.2680935444566572E-2</v>
      </c>
      <c r="AL194" s="24">
        <f ca="1">SQRT(Inputs!$B$38)*E194+SQRT(1-Inputs!$B$38)*_xlfn.NORM.S.INV(RAND())</f>
        <v>-0.94377851942339475</v>
      </c>
      <c r="AM194" s="24">
        <f ca="1">SQRT(Inputs!$B$38)*F194+SQRT(1-Inputs!$B$38)*_xlfn.NORM.S.INV(RAND())</f>
        <v>1.8782670725213779</v>
      </c>
      <c r="AN194" s="24">
        <f ca="1">SQRT(Inputs!$B$38)*G194+SQRT(1-Inputs!$B$38)*_xlfn.NORM.S.INV(RAND())</f>
        <v>-0.59933556066717064</v>
      </c>
      <c r="AO194" s="24">
        <f ca="1">SQRT(Inputs!$B$38)*H194+SQRT(1-Inputs!$B$38)*_xlfn.NORM.S.INV(RAND())</f>
        <v>-0.2242543547793695</v>
      </c>
      <c r="AP194" s="24">
        <f ca="1">SQRT(Inputs!$B$38)*I194+SQRT(1-Inputs!$B$38)*_xlfn.NORM.S.INV(RAND())</f>
        <v>8.9807163611977783E-2</v>
      </c>
      <c r="AQ194" s="24">
        <f ca="1">SQRT(Inputs!$B$38)*J194+SQRT(1-Inputs!$B$38)*_xlfn.NORM.S.INV(RAND())</f>
        <v>0.71130277204126369</v>
      </c>
      <c r="AR194" s="24">
        <f ca="1">SQRT(Inputs!$B$38)*K194+SQRT(1-Inputs!$B$38)*_xlfn.NORM.S.INV(RAND())</f>
        <v>1.0578372300215253</v>
      </c>
      <c r="AS194" s="24">
        <f ca="1">SQRT(Inputs!$B$38)*L194+SQRT(1-Inputs!$B$38)*_xlfn.NORM.S.INV(RAND())</f>
        <v>-0.21722478157075495</v>
      </c>
      <c r="AT194" s="24">
        <f ca="1">SQRT(Inputs!$B$38)*M194+SQRT(1-Inputs!$B$38)*_xlfn.NORM.S.INV(RAND())</f>
        <v>-1.4663113181015053</v>
      </c>
      <c r="AU194" s="15">
        <f ca="1">Inputs!$B$6*EXP($B$8-0.5*C$5^2+C$5*N194)</f>
        <v>3874.5687588211049</v>
      </c>
      <c r="AV194" s="15">
        <f t="shared" ca="1" si="73"/>
        <v>4766.3932983734958</v>
      </c>
      <c r="AW194" s="15">
        <f t="shared" ca="1" si="74"/>
        <v>4887.1117401893152</v>
      </c>
      <c r="AX194" s="15">
        <f t="shared" ca="1" si="75"/>
        <v>6245.7313488107648</v>
      </c>
      <c r="AY194" s="15">
        <f t="shared" ca="1" si="76"/>
        <v>6722.3854767893954</v>
      </c>
      <c r="AZ194" s="15">
        <f t="shared" ca="1" si="77"/>
        <v>6806.7253124385688</v>
      </c>
      <c r="BA194" s="15">
        <f t="shared" ca="1" si="78"/>
        <v>9797.015879856046</v>
      </c>
      <c r="BB194" s="15">
        <f t="shared" ca="1" si="79"/>
        <v>11155.548981509037</v>
      </c>
      <c r="BC194" s="15">
        <f t="shared" ca="1" si="80"/>
        <v>14115.628782264997</v>
      </c>
      <c r="BD194" s="15">
        <f t="shared" ca="1" si="81"/>
        <v>17003.983409093235</v>
      </c>
      <c r="BE194" s="15">
        <f t="shared" ca="1" si="82"/>
        <v>21153.950266397667</v>
      </c>
      <c r="BF194" s="15">
        <f ca="1">Inputs!$B$13*EXP($B$9-0.5*C$6^2+C$6*Y194)</f>
        <v>10551.690544090307</v>
      </c>
      <c r="BG194" s="15">
        <f t="shared" ca="1" si="83"/>
        <v>14020.214086592963</v>
      </c>
      <c r="BH194" s="15">
        <f t="shared" ca="1" si="84"/>
        <v>14458.272798572685</v>
      </c>
      <c r="BI194" s="15">
        <f t="shared" ca="1" si="85"/>
        <v>17207.990860929414</v>
      </c>
      <c r="BJ194" s="15">
        <f t="shared" ca="1" si="86"/>
        <v>23023.987818692196</v>
      </c>
      <c r="BK194" s="15">
        <f t="shared" ca="1" si="87"/>
        <v>26562.91656734332</v>
      </c>
      <c r="BL194" s="15">
        <f t="shared" ca="1" si="88"/>
        <v>37114.636365273414</v>
      </c>
      <c r="BM194" s="15">
        <f t="shared" ca="1" si="89"/>
        <v>45375.251000846634</v>
      </c>
      <c r="BN194" s="15">
        <f t="shared" ca="1" si="90"/>
        <v>58320.614424067906</v>
      </c>
      <c r="BO194" s="15">
        <f t="shared" ca="1" si="91"/>
        <v>76312.181304500802</v>
      </c>
      <c r="BP194" s="15">
        <f t="shared" ca="1" si="92"/>
        <v>104156.34846408472</v>
      </c>
      <c r="BQ194" s="15">
        <f ca="1">Inputs!$B$20*EXP($B$10-0.5*C$7^2+C$7*AJ194)</f>
        <v>2268.075717668135</v>
      </c>
      <c r="BR194" s="15">
        <f t="shared" ca="1" si="93"/>
        <v>3045.7113221063773</v>
      </c>
      <c r="BS194" s="15">
        <f t="shared" ca="1" si="94"/>
        <v>3180.5235953298825</v>
      </c>
      <c r="BT194" s="15">
        <f t="shared" ca="1" si="95"/>
        <v>7177.6841861650673</v>
      </c>
      <c r="BU194" s="15">
        <f t="shared" ca="1" si="96"/>
        <v>8604.5488214096968</v>
      </c>
      <c r="BV194" s="15">
        <f t="shared" ca="1" si="97"/>
        <v>11381.590092996254</v>
      </c>
      <c r="BW194" s="15">
        <f t="shared" ca="1" si="98"/>
        <v>16187.140224654408</v>
      </c>
      <c r="BX194" s="15">
        <f t="shared" ca="1" si="99"/>
        <v>26110.304108063705</v>
      </c>
      <c r="BY194" s="15">
        <f t="shared" ca="1" si="100"/>
        <v>44791.926879313804</v>
      </c>
      <c r="BZ194" s="15">
        <f t="shared" ca="1" si="101"/>
        <v>60389.0182631219</v>
      </c>
      <c r="CA194" s="15">
        <f t="shared" ca="1" si="102"/>
        <v>65370.027456250376</v>
      </c>
      <c r="CB194" s="15">
        <f ca="1">(AU194*DCF!C$10-DCF!C$5*MAX(AU194*DCF!C$10,0)-MAX(AU194-Inputs!$B$6,0)/Inputs!$B$10)*DCF!C$6</f>
        <v>995.02457675525284</v>
      </c>
      <c r="CC194" s="15">
        <f ca="1">(AV194*DCF!D$10-DCF!D$5*MAX(AV194*DCF!D$10,0)-MAX(AV194-AU194,0)/Inputs!$B$10)*DCF!D$6</f>
        <v>944.32800196035112</v>
      </c>
      <c r="CD194" s="15">
        <f ca="1">(AW194*DCF!E$10-DCF!E$5*MAX(AW194*DCF!E$10,0)-MAX(AW194-AV194,0)/Inputs!$B$10)*DCF!E$6</f>
        <v>1101.1655122882889</v>
      </c>
      <c r="CE194" s="15">
        <f ca="1">(AX194*DCF!F$10-DCF!F$5*MAX(AX194*DCF!F$10,0)-MAX(AX194-AW194,0)/Inputs!$B$10)*DCF!F$6</f>
        <v>1080.7381433045416</v>
      </c>
      <c r="CF194" s="15">
        <f ca="1">(AY194*DCF!G$10-DCF!G$5*MAX(AY194*DCF!G$10,0)-MAX(AY194-AX194,0)/Inputs!$B$10)*DCF!G$6</f>
        <v>1293.4581244416636</v>
      </c>
      <c r="CG194" s="15">
        <f ca="1">(AZ194*DCF!H$10-DCF!H$5*MAX(AZ194*DCF!H$10,0)-MAX(AZ194-AY194,0)/Inputs!$B$10)*DCF!H$6</f>
        <v>1306.5545519400985</v>
      </c>
      <c r="CH194" s="15">
        <f ca="1">(BA194*DCF!I$10-DCF!I$5*MAX(BA194*DCF!I$10,0)-MAX(BA194-AZ194,0)/Inputs!$B$10)*DCF!I$6</f>
        <v>1299.0449816547014</v>
      </c>
      <c r="CI194" s="15">
        <f ca="1">(BB194*DCF!J$10-DCF!J$5*MAX(BB194*DCF!J$10,0)-MAX(BB194-BA194,0)/Inputs!$B$10)*DCF!J$6</f>
        <v>1708.45478499198</v>
      </c>
      <c r="CJ194" s="15">
        <f ca="1">(BC194*DCF!K$10-DCF!K$5*MAX(BC194*DCF!K$10,0)-MAX(BC194-BB194,0)/Inputs!$B$10)*DCF!K$6</f>
        <v>1858.023424230211</v>
      </c>
      <c r="CK194" s="15">
        <f ca="1">(BD194*DCF!L$10-DCF!L$5*MAX(BD194*DCF!L$10,0)-MAX(BD194-BC194,0)/Inputs!$B$10)*DCF!L$6</f>
        <v>2191.0130254969249</v>
      </c>
      <c r="CL194" s="15">
        <f ca="1">(BE194*DCF!M$10-DCF!M$5*MAX(BE194*DCF!M$10,0)-MAX(BE194-BD194,0)/Inputs!$B$10)*DCF!M$6</f>
        <v>2489.33810565045</v>
      </c>
      <c r="CM194" s="15">
        <f ca="1">(BF194*DCF!C$28-DCF!C$5*MAX(BF194*DCF!C$28,0)-MAX(BF194-Inputs!$B$13,0)/Inputs!$B$17)*DCF!C$6</f>
        <v>3220.3067547192177</v>
      </c>
      <c r="CN194" s="15">
        <f ca="1">(BG194*DCF!D$28-DCF!D$5*MAX(BG194*DCF!D$28,0)-MAX(BG194-BF194,0)/Inputs!$B$17)*DCF!D$6</f>
        <v>3389.2813059475438</v>
      </c>
      <c r="CO194" s="15">
        <f ca="1">(BH194*DCF!E$28-DCF!E$5*MAX(BH194*DCF!E$28,0)-MAX(BH194-BG194,0)/Inputs!$B$17)*DCF!E$6</f>
        <v>4008.5049646242392</v>
      </c>
      <c r="CP194" s="15">
        <f ca="1">(BI194*DCF!F$28-DCF!F$5*MAX(BI194*DCF!F$28,0)-MAX(BI194-BH194,0)/Inputs!$B$17)*DCF!F$6</f>
        <v>4170.8866095600624</v>
      </c>
      <c r="CQ194" s="15">
        <f ca="1">(BJ194*DCF!G$28-DCF!G$5*MAX(BJ194*DCF!G$28,0)-MAX(BJ194-BI194,0)/Inputs!$B$17)*DCF!G$6</f>
        <v>4995.5550887907302</v>
      </c>
      <c r="CR194" s="15">
        <f ca="1">(BK194*DCF!H$28-DCF!H$5*MAX(BK194*DCF!H$28,0)-MAX(BK194-BJ194,0)/Inputs!$B$17)*DCF!H$6</f>
        <v>6019.4521159087526</v>
      </c>
      <c r="CS194" s="15">
        <f ca="1">(BL194*DCF!I$28-DCF!I$5*MAX(BL194*DCF!I$28,0)-MAX(BL194-BK194,0)/Inputs!$B$17)*DCF!I$6</f>
        <v>7213.1241845992618</v>
      </c>
      <c r="CT194" s="15">
        <f ca="1">(BM194*DCF!J$28-DCF!J$5*MAX(BM194*DCF!J$28,0)-MAX(BM194-BL194,0)/Inputs!$B$17)*DCF!J$6</f>
        <v>9027.1578431427133</v>
      </c>
      <c r="CU194" s="15">
        <f ca="1">(BN194*DCF!K$28-DCF!K$5*MAX(BN194*DCF!K$28,0)-MAX(BN194-BM194,0)/Inputs!$B$17)*DCF!K$6</f>
        <v>10730.701316667048</v>
      </c>
      <c r="CV194" s="15">
        <f ca="1">(BO194*DCF!L$28-DCF!L$5*MAX(BO194*DCF!L$28,0)-MAX(BO194-BN194,0)/Inputs!$B$17)*DCF!L$6</f>
        <v>13190.106160085941</v>
      </c>
      <c r="CW194" s="15">
        <f ca="1">(BP194*DCF!M$28-DCF!M$5*MAX(BP194*DCF!M$28,0)-MAX(BP194-BO194,0)/Inputs!$B$17)*DCF!M$6</f>
        <v>16686.579372179065</v>
      </c>
      <c r="CX194" s="15">
        <f ca="1">(BQ194*DCF!C$46-DCF!C$5*MAX(BQ194*DCF!C$46,0)-MAX(BQ194-Inputs!$B$20,0)/Inputs!$B$24)*DCF!C$6</f>
        <v>-523.80501562774475</v>
      </c>
      <c r="CY194" s="15">
        <f ca="1">(BR194*DCF!D$46-DCF!D$5*MAX(BR194*DCF!D$46,0)-MAX(BR194-BQ194,0)/Inputs!$B$24)*DCF!D$6</f>
        <v>-851.64255322959457</v>
      </c>
      <c r="CZ194" s="15">
        <f ca="1">(BS194*DCF!E$46-DCF!E$5*MAX(BS194*DCF!E$46,0)-MAX(BS194-BR194,0)/Inputs!$B$24)*DCF!E$6</f>
        <v>-429.24173963633461</v>
      </c>
      <c r="DA194" s="15">
        <f ca="1">(BT194*DCF!F$46-DCF!F$5*MAX(BT194*DCF!F$46,0)-MAX(BT194-BS194,0)/Inputs!$B$24)*DCF!F$6</f>
        <v>-1978.2168742262011</v>
      </c>
      <c r="DB194" s="15">
        <f ca="1">(BU194*DCF!G$46-DCF!G$5*MAX(BU194*DCF!G$46,0)-MAX(BU194-BT194,0)/Inputs!$B$24)*DCF!G$6</f>
        <v>-769.40909373291277</v>
      </c>
      <c r="DC194" s="15">
        <f ca="1">(BV194*DCF!H$46-DCF!H$5*MAX(BV194*DCF!H$46,0)-MAX(BV194-BU194,0)/Inputs!$B$24)*DCF!H$6</f>
        <v>-862.94855993134877</v>
      </c>
      <c r="DD194" s="15">
        <f ca="1">(BW194*DCF!I$46-DCF!I$5*MAX(BW194*DCF!I$46,0)-MAX(BW194-BV194,0)/Inputs!$B$24)*DCF!I$6</f>
        <v>-1005.6392603040998</v>
      </c>
      <c r="DE194" s="15">
        <f ca="1">(BX194*DCF!J$46-DCF!J$5*MAX(BX194*DCF!J$46,0)-MAX(BX194-BW194,0)/Inputs!$B$24)*DCF!J$6</f>
        <v>-1536.2059078521704</v>
      </c>
      <c r="DF194" s="15">
        <f ca="1">(BY194*DCF!K$46-DCF!K$5*MAX(BY194*DCF!K$46,0)-MAX(BY194-BX194,0)/Inputs!$B$24)*DCF!K$6</f>
        <v>-2017.8357245715447</v>
      </c>
      <c r="DG194" s="15">
        <f ca="1">(BZ194*DCF!L$46-DCF!L$5*MAX(BZ194*DCF!L$46,0)-MAX(BZ194-BY194,0)/Inputs!$B$24)*DCF!L$6</f>
        <v>644.74017926859119</v>
      </c>
      <c r="DH194" s="15">
        <f ca="1">(CA194*DCF!M$46-DCF!M$5*MAX(CA194*DCF!M$46,0)-MAX(CA194-BZ194,0)/Inputs!$B$24)*DCF!M$6</f>
        <v>4083.4426935409992</v>
      </c>
      <c r="DI194" s="15">
        <f ca="1">SUM(CB194:CL194)+BE194*DCF!M$10*(1+Inputs!$B$30)*(1-Inputs!$B$33)*(1-Inputs!$B$30/Inputs!$B$31)/(Inputs!$B$29-Inputs!$B$30)*DCF!M$6</f>
        <v>75138.866556132227</v>
      </c>
      <c r="DJ194" s="15">
        <f ca="1">SUM(CM194:CW194)+BP194*DCF!M$28*(1+Inputs!$B$30)*(1-Inputs!$B$33)*(1-Inputs!$B$30/Inputs!$B$31)/(Inputs!$B$29-Inputs!$B$30)*DCF!M$6</f>
        <v>469142.98251711624</v>
      </c>
      <c r="DK194" s="15">
        <f ca="1">SUM(CX194:DH194)+CA194*DCF!M$46*(1+Inputs!$B$30)*(1-Inputs!$B$33)*(1-Inputs!$B$30/Inputs!$B$31)/(Inputs!$B$29-Inputs!$B$30)*DCF!M$6</f>
        <v>95823.044165846542</v>
      </c>
      <c r="DM194" s="15">
        <f ca="1">DI194+DJ194+DK194+Inputs!$B$34+Inputs!$B$36-Inputs!$B$35</f>
        <v>716955.89323909499</v>
      </c>
    </row>
    <row r="195" spans="1:117" x14ac:dyDescent="0.75">
      <c r="A195" s="11">
        <v>182</v>
      </c>
      <c r="C195" s="24">
        <f t="shared" ca="1" si="108"/>
        <v>-2.0558399826923885</v>
      </c>
      <c r="D195" s="24">
        <f t="shared" ca="1" si="108"/>
        <v>9.8242559467173043E-2</v>
      </c>
      <c r="E195" s="24">
        <f t="shared" ca="1" si="108"/>
        <v>0.25401669835072904</v>
      </c>
      <c r="F195" s="24">
        <f t="shared" ca="1" si="108"/>
        <v>-0.8010551921198007</v>
      </c>
      <c r="G195" s="24">
        <f t="shared" ca="1" si="108"/>
        <v>-0.51460229011372649</v>
      </c>
      <c r="H195" s="24">
        <f t="shared" ca="1" si="108"/>
        <v>0.77437861814957409</v>
      </c>
      <c r="I195" s="24">
        <f t="shared" ca="1" si="108"/>
        <v>0.9845208337438931</v>
      </c>
      <c r="J195" s="24">
        <f t="shared" ca="1" si="108"/>
        <v>0.92933207210341129</v>
      </c>
      <c r="K195" s="24">
        <f t="shared" ca="1" si="108"/>
        <v>1.0899289487806367</v>
      </c>
      <c r="L195" s="24">
        <f t="shared" ca="1" si="108"/>
        <v>0.44306415195443388</v>
      </c>
      <c r="M195" s="24">
        <f t="shared" ca="1" si="108"/>
        <v>0.53881502117208258</v>
      </c>
      <c r="N195" s="24">
        <f ca="1">SQRT(Inputs!$B$38)*C195+SQRT(1-Inputs!$B$38)*_xlfn.NORM.S.INV(RAND())</f>
        <v>-1.424129980176563</v>
      </c>
      <c r="O195" s="24">
        <f ca="1">SQRT(Inputs!$B$38)*D195+SQRT(1-Inputs!$B$38)*_xlfn.NORM.S.INV(RAND())</f>
        <v>-0.64412003644664795</v>
      </c>
      <c r="P195" s="24">
        <f ca="1">SQRT(Inputs!$B$38)*E195+SQRT(1-Inputs!$B$38)*_xlfn.NORM.S.INV(RAND())</f>
        <v>0.91711554196290013</v>
      </c>
      <c r="Q195" s="24">
        <f ca="1">SQRT(Inputs!$B$38)*F195+SQRT(1-Inputs!$B$38)*_xlfn.NORM.S.INV(RAND())</f>
        <v>-0.51068767859577935</v>
      </c>
      <c r="R195" s="24">
        <f ca="1">SQRT(Inputs!$B$38)*G195+SQRT(1-Inputs!$B$38)*_xlfn.NORM.S.INV(RAND())</f>
        <v>0.33452662835627556</v>
      </c>
      <c r="S195" s="24">
        <f ca="1">SQRT(Inputs!$B$38)*H195+SQRT(1-Inputs!$B$38)*_xlfn.NORM.S.INV(RAND())</f>
        <v>1.2826747560057332</v>
      </c>
      <c r="T195" s="24">
        <f ca="1">SQRT(Inputs!$B$38)*I195+SQRT(1-Inputs!$B$38)*_xlfn.NORM.S.INV(RAND())</f>
        <v>1.3233818405708044</v>
      </c>
      <c r="U195" s="24">
        <f ca="1">SQRT(Inputs!$B$38)*J195+SQRT(1-Inputs!$B$38)*_xlfn.NORM.S.INV(RAND())</f>
        <v>-0.96495664759409461</v>
      </c>
      <c r="V195" s="24">
        <f ca="1">SQRT(Inputs!$B$38)*K195+SQRT(1-Inputs!$B$38)*_xlfn.NORM.S.INV(RAND())</f>
        <v>0.12550349753509221</v>
      </c>
      <c r="W195" s="24">
        <f ca="1">SQRT(Inputs!$B$38)*L195+SQRT(1-Inputs!$B$38)*_xlfn.NORM.S.INV(RAND())</f>
        <v>-9.7524182180815544E-2</v>
      </c>
      <c r="X195" s="24">
        <f ca="1">SQRT(Inputs!$B$38)*M195+SQRT(1-Inputs!$B$38)*_xlfn.NORM.S.INV(RAND())</f>
        <v>-0.63837524855699246</v>
      </c>
      <c r="Y195" s="24">
        <f ca="1">SQRT(Inputs!$B$38)*C195+SQRT(1-Inputs!$B$38)*_xlfn.NORM.S.INV(RAND())</f>
        <v>-2.6584282355878539</v>
      </c>
      <c r="Z195" s="24">
        <f ca="1">SQRT(Inputs!$B$38)*D195+SQRT(1-Inputs!$B$38)*_xlfn.NORM.S.INV(RAND())</f>
        <v>1.193467960363249</v>
      </c>
      <c r="AA195" s="24">
        <f ca="1">SQRT(Inputs!$B$38)*E195+SQRT(1-Inputs!$B$38)*_xlfn.NORM.S.INV(RAND())</f>
        <v>-0.92389588252963717</v>
      </c>
      <c r="AB195" s="24">
        <f ca="1">SQRT(Inputs!$B$38)*F195+SQRT(1-Inputs!$B$38)*_xlfn.NORM.S.INV(RAND())</f>
        <v>0.427679954748862</v>
      </c>
      <c r="AC195" s="24">
        <f ca="1">SQRT(Inputs!$B$38)*G195+SQRT(1-Inputs!$B$38)*_xlfn.NORM.S.INV(RAND())</f>
        <v>0.27957753030925803</v>
      </c>
      <c r="AD195" s="24">
        <f ca="1">SQRT(Inputs!$B$38)*H195+SQRT(1-Inputs!$B$38)*_xlfn.NORM.S.INV(RAND())</f>
        <v>-0.58516969385629714</v>
      </c>
      <c r="AE195" s="24">
        <f ca="1">SQRT(Inputs!$B$38)*I195+SQRT(1-Inputs!$B$38)*_xlfn.NORM.S.INV(RAND())</f>
        <v>-0.11866163336512758</v>
      </c>
      <c r="AF195" s="24">
        <f ca="1">SQRT(Inputs!$B$38)*J195+SQRT(1-Inputs!$B$38)*_xlfn.NORM.S.INV(RAND())</f>
        <v>0.12709742547581504</v>
      </c>
      <c r="AG195" s="24">
        <f ca="1">SQRT(Inputs!$B$38)*K195+SQRT(1-Inputs!$B$38)*_xlfn.NORM.S.INV(RAND())</f>
        <v>0.34575244956619916</v>
      </c>
      <c r="AH195" s="24">
        <f ca="1">SQRT(Inputs!$B$38)*L195+SQRT(1-Inputs!$B$38)*_xlfn.NORM.S.INV(RAND())</f>
        <v>0.35390886870529309</v>
      </c>
      <c r="AI195" s="24">
        <f ca="1">SQRT(Inputs!$B$38)*M195+SQRT(1-Inputs!$B$38)*_xlfn.NORM.S.INV(RAND())</f>
        <v>1.0023565540884927</v>
      </c>
      <c r="AJ195" s="24">
        <f ca="1">SQRT(Inputs!$B$38)*C195+SQRT(1-Inputs!$B$38)*_xlfn.NORM.S.INV(RAND())</f>
        <v>-0.97630335050390293</v>
      </c>
      <c r="AK195" s="24">
        <f ca="1">SQRT(Inputs!$B$38)*D195+SQRT(1-Inputs!$B$38)*_xlfn.NORM.S.INV(RAND())</f>
        <v>7.1512947708320812E-4</v>
      </c>
      <c r="AL195" s="24">
        <f ca="1">SQRT(Inputs!$B$38)*E195+SQRT(1-Inputs!$B$38)*_xlfn.NORM.S.INV(RAND())</f>
        <v>0.81241889079313312</v>
      </c>
      <c r="AM195" s="24">
        <f ca="1">SQRT(Inputs!$B$38)*F195+SQRT(1-Inputs!$B$38)*_xlfn.NORM.S.INV(RAND())</f>
        <v>-0.70724064188895364</v>
      </c>
      <c r="AN195" s="24">
        <f ca="1">SQRT(Inputs!$B$38)*G195+SQRT(1-Inputs!$B$38)*_xlfn.NORM.S.INV(RAND())</f>
        <v>-1.1337773553040102</v>
      </c>
      <c r="AO195" s="24">
        <f ca="1">SQRT(Inputs!$B$38)*H195+SQRT(1-Inputs!$B$38)*_xlfn.NORM.S.INV(RAND())</f>
        <v>0.5400906867722064</v>
      </c>
      <c r="AP195" s="24">
        <f ca="1">SQRT(Inputs!$B$38)*I195+SQRT(1-Inputs!$B$38)*_xlfn.NORM.S.INV(RAND())</f>
        <v>-0.66737324574096923</v>
      </c>
      <c r="AQ195" s="24">
        <f ca="1">SQRT(Inputs!$B$38)*J195+SQRT(1-Inputs!$B$38)*_xlfn.NORM.S.INV(RAND())</f>
        <v>1.647966408713232</v>
      </c>
      <c r="AR195" s="24">
        <f ca="1">SQRT(Inputs!$B$38)*K195+SQRT(1-Inputs!$B$38)*_xlfn.NORM.S.INV(RAND())</f>
        <v>1.654211264376245</v>
      </c>
      <c r="AS195" s="24">
        <f ca="1">SQRT(Inputs!$B$38)*L195+SQRT(1-Inputs!$B$38)*_xlfn.NORM.S.INV(RAND())</f>
        <v>0.81233069233406319</v>
      </c>
      <c r="AT195" s="24">
        <f ca="1">SQRT(Inputs!$B$38)*M195+SQRT(1-Inputs!$B$38)*_xlfn.NORM.S.INV(RAND())</f>
        <v>-0.68423653186059863</v>
      </c>
      <c r="AU195" s="15">
        <f ca="1">Inputs!$B$6*EXP($B$8-0.5*C$5^2+C$5*N195)</f>
        <v>3940.5836138252776</v>
      </c>
      <c r="AV195" s="15">
        <f t="shared" ca="1" si="73"/>
        <v>4363.1988057047192</v>
      </c>
      <c r="AW195" s="15">
        <f t="shared" ca="1" si="74"/>
        <v>6020.694955496775</v>
      </c>
      <c r="AX195" s="15">
        <f t="shared" ca="1" si="75"/>
        <v>6896.3271700174728</v>
      </c>
      <c r="AY195" s="15">
        <f t="shared" ca="1" si="76"/>
        <v>8763.8037433611626</v>
      </c>
      <c r="AZ195" s="15">
        <f t="shared" ca="1" si="77"/>
        <v>12344.447579737207</v>
      </c>
      <c r="BA195" s="15">
        <f t="shared" ca="1" si="78"/>
        <v>17350.587647319433</v>
      </c>
      <c r="BB195" s="15">
        <f t="shared" ca="1" si="79"/>
        <v>19284.869203769482</v>
      </c>
      <c r="BC195" s="15">
        <f t="shared" ca="1" si="80"/>
        <v>23906.938374686884</v>
      </c>
      <c r="BD195" s="15">
        <f t="shared" ca="1" si="81"/>
        <v>29022.307868466487</v>
      </c>
      <c r="BE195" s="15">
        <f t="shared" ca="1" si="82"/>
        <v>33554.320294900281</v>
      </c>
      <c r="BF195" s="15">
        <f ca="1">Inputs!$B$13*EXP($B$9-0.5*C$6^2+C$6*Y195)</f>
        <v>8165.2446927352767</v>
      </c>
      <c r="BG195" s="15">
        <f t="shared" ca="1" si="83"/>
        <v>12342.490394521052</v>
      </c>
      <c r="BH195" s="15">
        <f t="shared" ca="1" si="84"/>
        <v>12937.773114638405</v>
      </c>
      <c r="BI195" s="15">
        <f t="shared" ca="1" si="85"/>
        <v>16915.43510175452</v>
      </c>
      <c r="BJ195" s="15">
        <f t="shared" ca="1" si="86"/>
        <v>21589.996474450174</v>
      </c>
      <c r="BK195" s="15">
        <f t="shared" ca="1" si="87"/>
        <v>24468.542593912833</v>
      </c>
      <c r="BL195" s="15">
        <f t="shared" ca="1" si="88"/>
        <v>29597.989518008133</v>
      </c>
      <c r="BM195" s="15">
        <f t="shared" ca="1" si="89"/>
        <v>36961.316614966869</v>
      </c>
      <c r="BN195" s="15">
        <f t="shared" ca="1" si="90"/>
        <v>47380.832416519232</v>
      </c>
      <c r="BO195" s="15">
        <f t="shared" ca="1" si="91"/>
        <v>60745.499243683669</v>
      </c>
      <c r="BP195" s="15">
        <f t="shared" ca="1" si="92"/>
        <v>83757.942160527862</v>
      </c>
      <c r="BQ195" s="15">
        <f ca="1">Inputs!$B$20*EXP($B$10-0.5*C$7^2+C$7*AJ195)</f>
        <v>3034.0413501978614</v>
      </c>
      <c r="BR195" s="15">
        <f t="shared" ca="1" si="93"/>
        <v>4117.7386409938563</v>
      </c>
      <c r="BS195" s="15">
        <f t="shared" ca="1" si="94"/>
        <v>7120.6606057165736</v>
      </c>
      <c r="BT195" s="15">
        <f t="shared" ca="1" si="95"/>
        <v>8155.311463822014</v>
      </c>
      <c r="BU195" s="15">
        <f t="shared" ca="1" si="96"/>
        <v>8590.5677130548193</v>
      </c>
      <c r="BV195" s="15">
        <f t="shared" ca="1" si="97"/>
        <v>13498.476205577732</v>
      </c>
      <c r="BW195" s="15">
        <f t="shared" ca="1" si="98"/>
        <v>16355.105543874583</v>
      </c>
      <c r="BX195" s="15">
        <f t="shared" ca="1" si="99"/>
        <v>31830.656223644146</v>
      </c>
      <c r="BY195" s="15">
        <f t="shared" ca="1" si="100"/>
        <v>61204.997441449406</v>
      </c>
      <c r="BZ195" s="15">
        <f t="shared" ca="1" si="101"/>
        <v>99710.931232481074</v>
      </c>
      <c r="CA195" s="15">
        <f t="shared" ca="1" si="102"/>
        <v>124027.98247944337</v>
      </c>
      <c r="CB195" s="15">
        <f ca="1">(AU195*DCF!C$10-DCF!C$5*MAX(AU195*DCF!C$10,0)-MAX(AU195-Inputs!$B$6,0)/Inputs!$B$10)*DCF!C$6</f>
        <v>1011.9777932933617</v>
      </c>
      <c r="CC195" s="15">
        <f ca="1">(AV195*DCF!D$10-DCF!D$5*MAX(AV195*DCF!D$10,0)-MAX(AV195-AU195,0)/Inputs!$B$10)*DCF!D$6</f>
        <v>960.45649527441617</v>
      </c>
      <c r="CD195" s="15">
        <f ca="1">(AW195*DCF!E$10-DCF!E$5*MAX(AW195*DCF!E$10,0)-MAX(AW195-AV195,0)/Inputs!$B$10)*DCF!E$6</f>
        <v>1016.7458511978147</v>
      </c>
      <c r="CE195" s="15">
        <f ca="1">(AX195*DCF!F$10-DCF!F$5*MAX(AX195*DCF!F$10,0)-MAX(AX195-AW195,0)/Inputs!$B$10)*DCF!F$6</f>
        <v>1323.2598762807893</v>
      </c>
      <c r="CF195" s="15">
        <f ca="1">(AY195*DCF!G$10-DCF!G$5*MAX(AY195*DCF!G$10,0)-MAX(AY195-AX195,0)/Inputs!$B$10)*DCF!G$6</f>
        <v>1446.7315254474665</v>
      </c>
      <c r="CG195" s="15">
        <f ca="1">(AZ195*DCF!H$10-DCF!H$5*MAX(AZ195*DCF!H$10,0)-MAX(AZ195-AY195,0)/Inputs!$B$10)*DCF!H$6</f>
        <v>1760.8758473781077</v>
      </c>
      <c r="CH195" s="15">
        <f ca="1">(BA195*DCF!I$10-DCF!I$5*MAX(BA195*DCF!I$10,0)-MAX(BA195-AZ195,0)/Inputs!$B$10)*DCF!I$6</f>
        <v>2348.1370414236853</v>
      </c>
      <c r="CI195" s="15">
        <f ca="1">(BB195*DCF!J$10-DCF!J$5*MAX(BB195*DCF!J$10,0)-MAX(BB195-BA195,0)/Inputs!$B$10)*DCF!J$6</f>
        <v>3016.2198070400564</v>
      </c>
      <c r="CJ195" s="15">
        <f ca="1">(BC195*DCF!K$10-DCF!K$5*MAX(BC195*DCF!K$10,0)-MAX(BC195-BB195,0)/Inputs!$B$10)*DCF!K$6</f>
        <v>3201.6138075777326</v>
      </c>
      <c r="CK195" s="15">
        <f ca="1">(BD195*DCF!L$10-DCF!L$5*MAX(BD195*DCF!L$10,0)-MAX(BD195-BC195,0)/Inputs!$B$10)*DCF!L$6</f>
        <v>3715.615813224591</v>
      </c>
      <c r="CL195" s="15">
        <f ca="1">(BE195*DCF!M$10-DCF!M$5*MAX(BE195*DCF!M$10,0)-MAX(BE195-BD195,0)/Inputs!$B$10)*DCF!M$6</f>
        <v>4193.5512782812639</v>
      </c>
      <c r="CM195" s="15">
        <f ca="1">(BF195*DCF!C$28-DCF!C$5*MAX(BF195*DCF!C$28,0)-MAX(BF195-Inputs!$B$13,0)/Inputs!$B$17)*DCF!C$6</f>
        <v>2491.979131503007</v>
      </c>
      <c r="CN195" s="15">
        <f ca="1">(BG195*DCF!D$28-DCF!D$5*MAX(BG195*DCF!D$28,0)-MAX(BG195-BF195,0)/Inputs!$B$17)*DCF!D$6</f>
        <v>2743.9500527122364</v>
      </c>
      <c r="CO195" s="15">
        <f ca="1">(BH195*DCF!E$28-DCF!E$5*MAX(BH195*DCF!E$28,0)-MAX(BH195-BG195,0)/Inputs!$B$17)*DCF!E$6</f>
        <v>3546.8856915927395</v>
      </c>
      <c r="CP195" s="15">
        <f ca="1">(BI195*DCF!F$28-DCF!F$5*MAX(BI195*DCF!F$28,0)-MAX(BI195-BH195,0)/Inputs!$B$17)*DCF!F$6</f>
        <v>3867.898826478337</v>
      </c>
      <c r="CQ195" s="15">
        <f ca="1">(BJ195*DCF!G$28-DCF!G$5*MAX(BJ195*DCF!G$28,0)-MAX(BJ195-BI195,0)/Inputs!$B$17)*DCF!G$6</f>
        <v>4815.4733442677034</v>
      </c>
      <c r="CR195" s="15">
        <f ca="1">(BK195*DCF!H$28-DCF!H$5*MAX(BK195*DCF!H$28,0)-MAX(BK195-BJ195,0)/Inputs!$B$17)*DCF!H$6</f>
        <v>5604.0952535150327</v>
      </c>
      <c r="CS195" s="15">
        <f ca="1">(BL195*DCF!I$28-DCF!I$5*MAX(BL195*DCF!I$28,0)-MAX(BL195-BK195,0)/Inputs!$B$17)*DCF!I$6</f>
        <v>6223.8242389223815</v>
      </c>
      <c r="CT195" s="15">
        <f ca="1">(BM195*DCF!J$28-DCF!J$5*MAX(BM195*DCF!J$28,0)-MAX(BM195-BL195,0)/Inputs!$B$17)*DCF!J$6</f>
        <v>7269.1249781863153</v>
      </c>
      <c r="CU195" s="15">
        <f ca="1">(BN195*DCF!K$28-DCF!K$5*MAX(BN195*DCF!K$28,0)-MAX(BN195-BM195,0)/Inputs!$B$17)*DCF!K$6</f>
        <v>8729.7854735264682</v>
      </c>
      <c r="CV195" s="15">
        <f ca="1">(BO195*DCF!L$28-DCF!L$5*MAX(BO195*DCF!L$28,0)-MAX(BO195-BN195,0)/Inputs!$B$17)*DCF!L$6</f>
        <v>10607.767802580911</v>
      </c>
      <c r="CW195" s="15">
        <f ca="1">(BP195*DCF!M$28-DCF!M$5*MAX(BP195*DCF!M$28,0)-MAX(BP195-BO195,0)/Inputs!$B$17)*DCF!M$6</f>
        <v>13353.658372426393</v>
      </c>
      <c r="CX195" s="15">
        <f ca="1">(BQ195*DCF!C$46-DCF!C$5*MAX(BQ195*DCF!C$46,0)-MAX(BQ195-Inputs!$B$20,0)/Inputs!$B$24)*DCF!C$6</f>
        <v>-700.70239034592646</v>
      </c>
      <c r="CY195" s="15">
        <f ca="1">(BR195*DCF!D$46-DCF!D$5*MAX(BR195*DCF!D$46,0)-MAX(BR195-BQ195,0)/Inputs!$B$24)*DCF!D$6</f>
        <v>-1165.2065975896346</v>
      </c>
      <c r="CZ195" s="15">
        <f ca="1">(BS195*DCF!E$46-DCF!E$5*MAX(BS195*DCF!E$46,0)-MAX(BS195-BR195,0)/Inputs!$B$24)*DCF!E$6</f>
        <v>-2025.6996839858459</v>
      </c>
      <c r="DA195" s="15">
        <f ca="1">(BT195*DCF!F$46-DCF!F$5*MAX(BT195*DCF!F$46,0)-MAX(BT195-BS195,0)/Inputs!$B$24)*DCF!F$6</f>
        <v>-970.67042785273645</v>
      </c>
      <c r="DB195" s="15">
        <f ca="1">(BU195*DCF!G$46-DCF!G$5*MAX(BU195*DCF!G$46,0)-MAX(BU195-BT195,0)/Inputs!$B$24)*DCF!G$6</f>
        <v>-435.38132760626894</v>
      </c>
      <c r="DC195" s="15">
        <f ca="1">(BV195*DCF!H$46-DCF!H$5*MAX(BV195*DCF!H$46,0)-MAX(BV195-BU195,0)/Inputs!$B$24)*DCF!H$6</f>
        <v>-1525.1024927972433</v>
      </c>
      <c r="DD195" s="15">
        <f ca="1">(BW195*DCF!I$46-DCF!I$5*MAX(BW195*DCF!I$46,0)-MAX(BW195-BV195,0)/Inputs!$B$24)*DCF!I$6</f>
        <v>-442.30027144560552</v>
      </c>
      <c r="DE195" s="15">
        <f ca="1">(BX195*DCF!J$46-DCF!J$5*MAX(BX195*DCF!J$46,0)-MAX(BX195-BW195,0)/Inputs!$B$24)*DCF!J$6</f>
        <v>-2768.6552251621861</v>
      </c>
      <c r="DF195" s="15">
        <f ca="1">(BY195*DCF!K$46-DCF!K$5*MAX(BY195*DCF!K$46,0)-MAX(BY195-BX195,0)/Inputs!$B$24)*DCF!K$6</f>
        <v>-3699.697587355387</v>
      </c>
      <c r="DG195" s="15">
        <f ca="1">(BZ195*DCF!L$46-DCF!L$5*MAX(BZ195*DCF!L$46,0)-MAX(BZ195-BY195,0)/Inputs!$B$24)*DCF!L$6</f>
        <v>-1821.4649903120048</v>
      </c>
      <c r="DH195" s="15">
        <f ca="1">(CA195*DCF!M$46-DCF!M$5*MAX(CA195*DCF!M$46,0)-MAX(CA195-BZ195,0)/Inputs!$B$24)*DCF!M$6</f>
        <v>4639.6766563128431</v>
      </c>
      <c r="DI195" s="15">
        <f ca="1">SUM(CB195:CL195)+BE195*DCF!M$10*(1+Inputs!$B$30)*(1-Inputs!$B$33)*(1-Inputs!$B$30/Inputs!$B$31)/(Inputs!$B$29-Inputs!$B$30)*DCF!M$6</f>
        <v>117377.30222707764</v>
      </c>
      <c r="DJ195" s="15">
        <f ca="1">SUM(CM195:CW195)+BP195*DCF!M$28*(1+Inputs!$B$30)*(1-Inputs!$B$33)*(1-Inputs!$B$30/Inputs!$B$31)/(Inputs!$B$29-Inputs!$B$30)*DCF!M$6</f>
        <v>380053.723988207</v>
      </c>
      <c r="DK195" s="15">
        <f ca="1">SUM(CX195:DH195)+CA195*DCF!M$46*(1+Inputs!$B$30)*(1-Inputs!$B$33)*(1-Inputs!$B$30/Inputs!$B$31)/(Inputs!$B$29-Inputs!$B$30)*DCF!M$6</f>
        <v>180846.74862884227</v>
      </c>
      <c r="DM195" s="15">
        <f ca="1">DI195+DJ195+DK195+Inputs!$B$34+Inputs!$B$36-Inputs!$B$35</f>
        <v>755128.77484412689</v>
      </c>
    </row>
    <row r="196" spans="1:117" x14ac:dyDescent="0.75">
      <c r="A196" s="11">
        <v>183</v>
      </c>
      <c r="C196" s="24">
        <f t="shared" ca="1" si="108"/>
        <v>0.27371618129381359</v>
      </c>
      <c r="D196" s="24">
        <f t="shared" ca="1" si="108"/>
        <v>0.39956892771860225</v>
      </c>
      <c r="E196" s="24">
        <f t="shared" ca="1" si="108"/>
        <v>-0.22765837114997539</v>
      </c>
      <c r="F196" s="24">
        <f t="shared" ca="1" si="108"/>
        <v>-1.4571707359123069</v>
      </c>
      <c r="G196" s="24">
        <f t="shared" ca="1" si="108"/>
        <v>-0.52437412199029632</v>
      </c>
      <c r="H196" s="24">
        <f t="shared" ca="1" si="108"/>
        <v>0.21663414755480967</v>
      </c>
      <c r="I196" s="24">
        <f t="shared" ca="1" si="108"/>
        <v>-0.30288133700382575</v>
      </c>
      <c r="J196" s="24">
        <f t="shared" ca="1" si="108"/>
        <v>-1.7892881185744796</v>
      </c>
      <c r="K196" s="24">
        <f t="shared" ca="1" si="108"/>
        <v>2.1451097836471837</v>
      </c>
      <c r="L196" s="24">
        <f t="shared" ca="1" si="108"/>
        <v>-0.89096087740703955</v>
      </c>
      <c r="M196" s="24">
        <f t="shared" ca="1" si="108"/>
        <v>-0.38923804819158714</v>
      </c>
      <c r="N196" s="24">
        <f ca="1">SQRT(Inputs!$B$38)*C196+SQRT(1-Inputs!$B$38)*_xlfn.NORM.S.INV(RAND())</f>
        <v>0.91283231215936889</v>
      </c>
      <c r="O196" s="24">
        <f ca="1">SQRT(Inputs!$B$38)*D196+SQRT(1-Inputs!$B$38)*_xlfn.NORM.S.INV(RAND())</f>
        <v>-0.1744658073746439</v>
      </c>
      <c r="P196" s="24">
        <f ca="1">SQRT(Inputs!$B$38)*E196+SQRT(1-Inputs!$B$38)*_xlfn.NORM.S.INV(RAND())</f>
        <v>-0.42191229215768522</v>
      </c>
      <c r="Q196" s="24">
        <f ca="1">SQRT(Inputs!$B$38)*F196+SQRT(1-Inputs!$B$38)*_xlfn.NORM.S.INV(RAND())</f>
        <v>-4.0249273031522925E-4</v>
      </c>
      <c r="R196" s="24">
        <f ca="1">SQRT(Inputs!$B$38)*G196+SQRT(1-Inputs!$B$38)*_xlfn.NORM.S.INV(RAND())</f>
        <v>-7.7325444705133417E-2</v>
      </c>
      <c r="S196" s="24">
        <f ca="1">SQRT(Inputs!$B$38)*H196+SQRT(1-Inputs!$B$38)*_xlfn.NORM.S.INV(RAND())</f>
        <v>5.3944381361254318E-3</v>
      </c>
      <c r="T196" s="24">
        <f ca="1">SQRT(Inputs!$B$38)*I196+SQRT(1-Inputs!$B$38)*_xlfn.NORM.S.INV(RAND())</f>
        <v>0.19541076736111601</v>
      </c>
      <c r="U196" s="24">
        <f ca="1">SQRT(Inputs!$B$38)*J196+SQRT(1-Inputs!$B$38)*_xlfn.NORM.S.INV(RAND())</f>
        <v>-2.5900653377819642</v>
      </c>
      <c r="V196" s="24">
        <f ca="1">SQRT(Inputs!$B$38)*K196+SQRT(1-Inputs!$B$38)*_xlfn.NORM.S.INV(RAND())</f>
        <v>0.33633065070733748</v>
      </c>
      <c r="W196" s="24">
        <f ca="1">SQRT(Inputs!$B$38)*L196+SQRT(1-Inputs!$B$38)*_xlfn.NORM.S.INV(RAND())</f>
        <v>-1.1443093655958763</v>
      </c>
      <c r="X196" s="24">
        <f ca="1">SQRT(Inputs!$B$38)*M196+SQRT(1-Inputs!$B$38)*_xlfn.NORM.S.INV(RAND())</f>
        <v>-0.29771675625625116</v>
      </c>
      <c r="Y196" s="24">
        <f ca="1">SQRT(Inputs!$B$38)*C196+SQRT(1-Inputs!$B$38)*_xlfn.NORM.S.INV(RAND())</f>
        <v>-0.99460015686083092</v>
      </c>
      <c r="Z196" s="24">
        <f ca="1">SQRT(Inputs!$B$38)*D196+SQRT(1-Inputs!$B$38)*_xlfn.NORM.S.INV(RAND())</f>
        <v>-0.41412377571447223</v>
      </c>
      <c r="AA196" s="24">
        <f ca="1">SQRT(Inputs!$B$38)*E196+SQRT(1-Inputs!$B$38)*_xlfn.NORM.S.INV(RAND())</f>
        <v>-0.86858886280077863</v>
      </c>
      <c r="AB196" s="24">
        <f ca="1">SQRT(Inputs!$B$38)*F196+SQRT(1-Inputs!$B$38)*_xlfn.NORM.S.INV(RAND())</f>
        <v>0.61364390092022647</v>
      </c>
      <c r="AC196" s="24">
        <f ca="1">SQRT(Inputs!$B$38)*G196+SQRT(1-Inputs!$B$38)*_xlfn.NORM.S.INV(RAND())</f>
        <v>-0.92415762602435159</v>
      </c>
      <c r="AD196" s="24">
        <f ca="1">SQRT(Inputs!$B$38)*H196+SQRT(1-Inputs!$B$38)*_xlfn.NORM.S.INV(RAND())</f>
        <v>-1.4010671125010865</v>
      </c>
      <c r="AE196" s="24">
        <f ca="1">SQRT(Inputs!$B$38)*I196+SQRT(1-Inputs!$B$38)*_xlfn.NORM.S.INV(RAND())</f>
        <v>-0.47294925753108541</v>
      </c>
      <c r="AF196" s="24">
        <f ca="1">SQRT(Inputs!$B$38)*J196+SQRT(1-Inputs!$B$38)*_xlfn.NORM.S.INV(RAND())</f>
        <v>0.30106161026911238</v>
      </c>
      <c r="AG196" s="24">
        <f ca="1">SQRT(Inputs!$B$38)*K196+SQRT(1-Inputs!$B$38)*_xlfn.NORM.S.INV(RAND())</f>
        <v>1.8074944393185586</v>
      </c>
      <c r="AH196" s="24">
        <f ca="1">SQRT(Inputs!$B$38)*L196+SQRT(1-Inputs!$B$38)*_xlfn.NORM.S.INV(RAND())</f>
        <v>-0.16914465775284115</v>
      </c>
      <c r="AI196" s="24">
        <f ca="1">SQRT(Inputs!$B$38)*M196+SQRT(1-Inputs!$B$38)*_xlfn.NORM.S.INV(RAND())</f>
        <v>-1.2874233445751968</v>
      </c>
      <c r="AJ196" s="24">
        <f ca="1">SQRT(Inputs!$B$38)*C196+SQRT(1-Inputs!$B$38)*_xlfn.NORM.S.INV(RAND())</f>
        <v>1.1305371891608151</v>
      </c>
      <c r="AK196" s="24">
        <f ca="1">SQRT(Inputs!$B$38)*D196+SQRT(1-Inputs!$B$38)*_xlfn.NORM.S.INV(RAND())</f>
        <v>-0.12007404739303468</v>
      </c>
      <c r="AL196" s="24">
        <f ca="1">SQRT(Inputs!$B$38)*E196+SQRT(1-Inputs!$B$38)*_xlfn.NORM.S.INV(RAND())</f>
        <v>0.24175294251339302</v>
      </c>
      <c r="AM196" s="24">
        <f ca="1">SQRT(Inputs!$B$38)*F196+SQRT(1-Inputs!$B$38)*_xlfn.NORM.S.INV(RAND())</f>
        <v>0.44358293717391806</v>
      </c>
      <c r="AN196" s="24">
        <f ca="1">SQRT(Inputs!$B$38)*G196+SQRT(1-Inputs!$B$38)*_xlfn.NORM.S.INV(RAND())</f>
        <v>0.27887357158318538</v>
      </c>
      <c r="AO196" s="24">
        <f ca="1">SQRT(Inputs!$B$38)*H196+SQRT(1-Inputs!$B$38)*_xlfn.NORM.S.INV(RAND())</f>
        <v>0.29951295264890954</v>
      </c>
      <c r="AP196" s="24">
        <f ca="1">SQRT(Inputs!$B$38)*I196+SQRT(1-Inputs!$B$38)*_xlfn.NORM.S.INV(RAND())</f>
        <v>2.6650277284293122</v>
      </c>
      <c r="AQ196" s="24">
        <f ca="1">SQRT(Inputs!$B$38)*J196+SQRT(1-Inputs!$B$38)*_xlfn.NORM.S.INV(RAND())</f>
        <v>0.58320459310796791</v>
      </c>
      <c r="AR196" s="24">
        <f ca="1">SQRT(Inputs!$B$38)*K196+SQRT(1-Inputs!$B$38)*_xlfn.NORM.S.INV(RAND())</f>
        <v>-9.1661621821600869E-2</v>
      </c>
      <c r="AS196" s="24">
        <f ca="1">SQRT(Inputs!$B$38)*L196+SQRT(1-Inputs!$B$38)*_xlfn.NORM.S.INV(RAND())</f>
        <v>-0.17010869642278503</v>
      </c>
      <c r="AT196" s="24">
        <f ca="1">SQRT(Inputs!$B$38)*M196+SQRT(1-Inputs!$B$38)*_xlfn.NORM.S.INV(RAND())</f>
        <v>-0.19538630941942337</v>
      </c>
      <c r="AU196" s="15">
        <f ca="1">Inputs!$B$6*EXP($B$8-0.5*C$5^2+C$5*N196)</f>
        <v>5752.4169798755356</v>
      </c>
      <c r="AV196" s="15">
        <f t="shared" ca="1" si="73"/>
        <v>6824.7174114556019</v>
      </c>
      <c r="AW196" s="15">
        <f t="shared" ca="1" si="74"/>
        <v>7861.1942673387994</v>
      </c>
      <c r="AX196" s="15">
        <f t="shared" ca="1" si="75"/>
        <v>9597.2464143235902</v>
      </c>
      <c r="AY196" s="15">
        <f t="shared" ca="1" si="76"/>
        <v>11623.37225847306</v>
      </c>
      <c r="AZ196" s="15">
        <f t="shared" ca="1" si="77"/>
        <v>14224.145343428128</v>
      </c>
      <c r="BA196" s="15">
        <f t="shared" ca="1" si="78"/>
        <v>17766.377907788494</v>
      </c>
      <c r="BB196" s="15">
        <f t="shared" ca="1" si="79"/>
        <v>16779.923618601417</v>
      </c>
      <c r="BC196" s="15">
        <f t="shared" ca="1" si="80"/>
        <v>21229.29753322036</v>
      </c>
      <c r="BD196" s="15">
        <f t="shared" ca="1" si="81"/>
        <v>23368.027009381811</v>
      </c>
      <c r="BE196" s="15">
        <f t="shared" ca="1" si="82"/>
        <v>27868.495571406576</v>
      </c>
      <c r="BF196" s="15">
        <f ca="1">Inputs!$B$13*EXP($B$9-0.5*C$6^2+C$6*Y196)</f>
        <v>11355.892455030029</v>
      </c>
      <c r="BG196" s="15">
        <f t="shared" ca="1" si="83"/>
        <v>12843.355515380179</v>
      </c>
      <c r="BH196" s="15">
        <f t="shared" ca="1" si="84"/>
        <v>13586.858564812337</v>
      </c>
      <c r="BI196" s="15">
        <f t="shared" ca="1" si="85"/>
        <v>18279.89569977413</v>
      </c>
      <c r="BJ196" s="15">
        <f t="shared" ca="1" si="86"/>
        <v>19614.95668055362</v>
      </c>
      <c r="BK196" s="15">
        <f t="shared" ca="1" si="87"/>
        <v>19893.074085858989</v>
      </c>
      <c r="BL196" s="15">
        <f t="shared" ca="1" si="88"/>
        <v>22983.5109383091</v>
      </c>
      <c r="BM196" s="15">
        <f t="shared" ca="1" si="89"/>
        <v>29328.320661269518</v>
      </c>
      <c r="BN196" s="15">
        <f t="shared" ca="1" si="90"/>
        <v>44793.750924926469</v>
      </c>
      <c r="BO196" s="15">
        <f t="shared" ca="1" si="91"/>
        <v>54041.053219913905</v>
      </c>
      <c r="BP196" s="15">
        <f t="shared" ca="1" si="92"/>
        <v>57486.965567769199</v>
      </c>
      <c r="BQ196" s="15">
        <f ca="1">Inputs!$B$20*EXP($B$10-0.5*C$7^2+C$7*AJ196)</f>
        <v>6405.4896219488937</v>
      </c>
      <c r="BR196" s="15">
        <f t="shared" ca="1" si="93"/>
        <v>8366.2334505714862</v>
      </c>
      <c r="BS196" s="15">
        <f t="shared" ca="1" si="94"/>
        <v>12280.38434372271</v>
      </c>
      <c r="BT196" s="15">
        <f t="shared" ca="1" si="95"/>
        <v>19021.506776458464</v>
      </c>
      <c r="BU196" s="15">
        <f t="shared" ca="1" si="96"/>
        <v>28201.766491077338</v>
      </c>
      <c r="BV196" s="15">
        <f t="shared" ca="1" si="97"/>
        <v>41975.863886925363</v>
      </c>
      <c r="BW196" s="15">
        <f t="shared" ca="1" si="98"/>
        <v>102961.81892381038</v>
      </c>
      <c r="BX196" s="15">
        <f t="shared" ca="1" si="99"/>
        <v>161869.55173580334</v>
      </c>
      <c r="BY196" s="15">
        <f t="shared" ca="1" si="100"/>
        <v>222863.86542232338</v>
      </c>
      <c r="BZ196" s="15">
        <f t="shared" ca="1" si="101"/>
        <v>303081.57631099812</v>
      </c>
      <c r="CA196" s="15">
        <f t="shared" ca="1" si="102"/>
        <v>411209.55948248156</v>
      </c>
      <c r="CB196" s="15">
        <f ca="1">(AU196*DCF!C$10-DCF!C$5*MAX(AU196*DCF!C$10,0)-MAX(AU196-Inputs!$B$6,0)/Inputs!$B$10)*DCF!C$6</f>
        <v>1037.4401967482718</v>
      </c>
      <c r="CC196" s="15">
        <f ca="1">(AV196*DCF!D$10-DCF!D$5*MAX(AV196*DCF!D$10,0)-MAX(AV196-AU196,0)/Inputs!$B$10)*DCF!D$6</f>
        <v>1402.0262369546717</v>
      </c>
      <c r="CD196" s="15">
        <f ca="1">(AW196*DCF!E$10-DCF!E$5*MAX(AW196*DCF!E$10,0)-MAX(AW196-AV196,0)/Inputs!$B$10)*DCF!E$6</f>
        <v>1581.5671064578532</v>
      </c>
      <c r="CE196" s="15">
        <f ca="1">(AX196*DCF!F$10-DCF!F$5*MAX(AX196*DCF!F$10,0)-MAX(AX196-AW196,0)/Inputs!$B$10)*DCF!F$6</f>
        <v>1733.834187269319</v>
      </c>
      <c r="CF196" s="15">
        <f ca="1">(AY196*DCF!G$10-DCF!G$5*MAX(AY196*DCF!G$10,0)-MAX(AY196-AX196,0)/Inputs!$B$10)*DCF!G$6</f>
        <v>2005.4214574998703</v>
      </c>
      <c r="CG196" s="15">
        <f ca="1">(AZ196*DCF!H$10-DCF!H$5*MAX(AZ196*DCF!H$10,0)-MAX(AZ196-AY196,0)/Inputs!$B$10)*DCF!H$6</f>
        <v>2299.8141348927393</v>
      </c>
      <c r="CH196" s="15">
        <f ca="1">(BA196*DCF!I$10-DCF!I$5*MAX(BA196*DCF!I$10,0)-MAX(BA196-AZ196,0)/Inputs!$B$10)*DCF!I$6</f>
        <v>2664.2188751457866</v>
      </c>
      <c r="CI196" s="15">
        <f ca="1">(BB196*DCF!J$10-DCF!J$5*MAX(BB196*DCF!J$10,0)-MAX(BB196-BA196,0)/Inputs!$B$10)*DCF!J$6</f>
        <v>2879.4738278174523</v>
      </c>
      <c r="CJ196" s="15">
        <f ca="1">(BC196*DCF!K$10-DCF!K$5*MAX(BC196*DCF!K$10,0)-MAX(BC196-BB196,0)/Inputs!$B$10)*DCF!K$6</f>
        <v>2794.731342237732</v>
      </c>
      <c r="CK196" s="15">
        <f ca="1">(BD196*DCF!L$10-DCF!L$5*MAX(BD196*DCF!L$10,0)-MAX(BD196-BC196,0)/Inputs!$B$10)*DCF!L$6</f>
        <v>3247.7704883369311</v>
      </c>
      <c r="CL196" s="15">
        <f ca="1">(BE196*DCF!M$10-DCF!M$5*MAX(BE196*DCF!M$10,0)-MAX(BE196-BD196,0)/Inputs!$B$10)*DCF!M$6</f>
        <v>3394.9761207216497</v>
      </c>
      <c r="CM196" s="15">
        <f ca="1">(BF196*DCF!C$28-DCF!C$5*MAX(BF196*DCF!C$28,0)-MAX(BF196-Inputs!$B$13,0)/Inputs!$B$17)*DCF!C$6</f>
        <v>3465.7439038789557</v>
      </c>
      <c r="CN196" s="15">
        <f ca="1">(BG196*DCF!D$28-DCF!D$5*MAX(BG196*DCF!D$28,0)-MAX(BG196-BF196,0)/Inputs!$B$17)*DCF!D$6</f>
        <v>3465.3203456021806</v>
      </c>
      <c r="CO196" s="15">
        <f ca="1">(BH196*DCF!E$28-DCF!E$5*MAX(BH196*DCF!E$28,0)-MAX(BH196-BG196,0)/Inputs!$B$17)*DCF!E$6</f>
        <v>3701.5060622979699</v>
      </c>
      <c r="CP196" s="15">
        <f ca="1">(BI196*DCF!F$28-DCF!F$5*MAX(BI196*DCF!F$28,0)-MAX(BI196-BH196,0)/Inputs!$B$17)*DCF!F$6</f>
        <v>4108.0685847396162</v>
      </c>
      <c r="CQ196" s="15">
        <f ca="1">(BJ196*DCF!G$28-DCF!G$5*MAX(BJ196*DCF!G$28,0)-MAX(BJ196-BI196,0)/Inputs!$B$17)*DCF!G$6</f>
        <v>4864.7052608421327</v>
      </c>
      <c r="CR196" s="15">
        <f ca="1">(BK196*DCF!H$28-DCF!H$5*MAX(BK196*DCF!H$28,0)-MAX(BK196-BJ196,0)/Inputs!$B$17)*DCF!H$6</f>
        <v>4876.5650564895914</v>
      </c>
      <c r="CS196" s="15">
        <f ca="1">(BL196*DCF!I$28-DCF!I$5*MAX(BL196*DCF!I$28,0)-MAX(BL196-BK196,0)/Inputs!$B$17)*DCF!I$6</f>
        <v>4961.0699677642215</v>
      </c>
      <c r="CT196" s="15">
        <f ca="1">(BM196*DCF!J$28-DCF!J$5*MAX(BM196*DCF!J$28,0)-MAX(BM196-BL196,0)/Inputs!$B$17)*DCF!J$6</f>
        <v>5701.3803001852229</v>
      </c>
      <c r="CU196" s="15">
        <f ca="1">(BN196*DCF!K$28-DCF!K$5*MAX(BN196*DCF!K$28,0)-MAX(BN196-BM196,0)/Inputs!$B$17)*DCF!K$6</f>
        <v>7565.3799298100375</v>
      </c>
      <c r="CV196" s="15">
        <f ca="1">(BO196*DCF!L$28-DCF!L$5*MAX(BO196*DCF!L$28,0)-MAX(BO196-BN196,0)/Inputs!$B$17)*DCF!L$6</f>
        <v>9735.9767578259743</v>
      </c>
      <c r="CW196" s="15">
        <f ca="1">(BP196*DCF!M$28-DCF!M$5*MAX(BP196*DCF!M$28,0)-MAX(BP196-BO196,0)/Inputs!$B$17)*DCF!M$6</f>
        <v>10456.011172879402</v>
      </c>
      <c r="CX196" s="15">
        <f ca="1">(BQ196*DCF!C$46-DCF!C$5*MAX(BQ196*DCF!C$46,0)-MAX(BQ196-Inputs!$B$20,0)/Inputs!$B$24)*DCF!C$6</f>
        <v>-2959.461631835261</v>
      </c>
      <c r="CY196" s="15">
        <f ca="1">(BR196*DCF!D$46-DCF!D$5*MAX(BR196*DCF!D$46,0)-MAX(BR196-BQ196,0)/Inputs!$B$24)*DCF!D$6</f>
        <v>-2264.5540629481993</v>
      </c>
      <c r="CZ196" s="15">
        <f ca="1">(BS196*DCF!E$46-DCF!E$5*MAX(BS196*DCF!E$46,0)-MAX(BS196-BR196,0)/Inputs!$B$24)*DCF!E$6</f>
        <v>-2995.027357609009</v>
      </c>
      <c r="DA196" s="15">
        <f ca="1">(BT196*DCF!F$46-DCF!F$5*MAX(BT196*DCF!F$46,0)-MAX(BT196-BS196,0)/Inputs!$B$24)*DCF!F$6</f>
        <v>-3839.9221674968649</v>
      </c>
      <c r="DB196" s="15">
        <f ca="1">(BU196*DCF!G$46-DCF!G$5*MAX(BU196*DCF!G$46,0)-MAX(BU196-BT196,0)/Inputs!$B$24)*DCF!G$6</f>
        <v>-4036.7096930856246</v>
      </c>
      <c r="DC196" s="15">
        <f ca="1">(BV196*DCF!H$46-DCF!H$5*MAX(BV196*DCF!H$46,0)-MAX(BV196-BU196,0)/Inputs!$B$24)*DCF!H$6</f>
        <v>-4280.2163704648101</v>
      </c>
      <c r="DD196" s="15">
        <f ca="1">(BW196*DCF!I$46-DCF!I$5*MAX(BW196*DCF!I$46,0)-MAX(BW196-BV196,0)/Inputs!$B$24)*DCF!I$6</f>
        <v>-15128.765303051203</v>
      </c>
      <c r="DE196" s="15">
        <f ca="1">(BX196*DCF!J$46-DCF!J$5*MAX(BX196*DCF!J$46,0)-MAX(BX196-BW196,0)/Inputs!$B$24)*DCF!J$6</f>
        <v>-8831.3883847446377</v>
      </c>
      <c r="DF196" s="15">
        <f ca="1">(BY196*DCF!K$46-DCF!K$5*MAX(BY196*DCF!K$46,0)-MAX(BY196-BX196,0)/Inputs!$B$24)*DCF!K$6</f>
        <v>-2211.2550580454072</v>
      </c>
      <c r="DG196" s="15">
        <f ca="1">(BZ196*DCF!L$46-DCF!L$5*MAX(BZ196*DCF!L$46,0)-MAX(BZ196-BY196,0)/Inputs!$B$24)*DCF!L$6</f>
        <v>2797.0943383179842</v>
      </c>
      <c r="DH196" s="15">
        <f ca="1">(CA196*DCF!M$46-DCF!M$5*MAX(CA196*DCF!M$46,0)-MAX(CA196-BZ196,0)/Inputs!$B$24)*DCF!M$6</f>
        <v>9632.39012532776</v>
      </c>
      <c r="DI196" s="15">
        <f ca="1">SUM(CB196:CL196)+BE196*DCF!M$10*(1+Inputs!$B$30)*(1-Inputs!$B$33)*(1-Inputs!$B$30/Inputs!$B$31)/(Inputs!$B$29-Inputs!$B$30)*DCF!M$6</f>
        <v>102599.66567200945</v>
      </c>
      <c r="DJ196" s="15">
        <f ca="1">SUM(CM196:CW196)+BP196*DCF!M$28*(1+Inputs!$B$30)*(1-Inputs!$B$33)*(1-Inputs!$B$30/Inputs!$B$31)/(Inputs!$B$29-Inputs!$B$30)*DCF!M$6</f>
        <v>276217.70782434609</v>
      </c>
      <c r="DK196" s="15">
        <f ca="1">SUM(CX196:DH196)+CA196*DCF!M$46*(1+Inputs!$B$30)*(1-Inputs!$B$33)*(1-Inputs!$B$30/Inputs!$B$31)/(Inputs!$B$29-Inputs!$B$30)*DCF!M$6</f>
        <v>601660.87428060651</v>
      </c>
      <c r="DM196" s="15">
        <f ca="1">DI196+DJ196+DK196+Inputs!$B$34+Inputs!$B$36-Inputs!$B$35</f>
        <v>1057329.2477769621</v>
      </c>
    </row>
    <row r="197" spans="1:117" x14ac:dyDescent="0.75">
      <c r="A197" s="11">
        <v>184</v>
      </c>
      <c r="C197" s="24">
        <f t="shared" ca="1" si="108"/>
        <v>-0.2670342940284256</v>
      </c>
      <c r="D197" s="24">
        <f t="shared" ca="1" si="108"/>
        <v>2.0965380587013969</v>
      </c>
      <c r="E197" s="24">
        <f t="shared" ca="1" si="108"/>
        <v>9.5362909768463441E-2</v>
      </c>
      <c r="F197" s="24">
        <f t="shared" ca="1" si="108"/>
        <v>0.51802382899578514</v>
      </c>
      <c r="G197" s="24">
        <f t="shared" ca="1" si="108"/>
        <v>-0.34990852547609652</v>
      </c>
      <c r="H197" s="24">
        <f t="shared" ca="1" si="108"/>
        <v>-0.79302738271792284</v>
      </c>
      <c r="I197" s="24">
        <f t="shared" ca="1" si="108"/>
        <v>-1.4070804158010259</v>
      </c>
      <c r="J197" s="24">
        <f t="shared" ca="1" si="108"/>
        <v>-1.4229993647288395</v>
      </c>
      <c r="K197" s="24">
        <f t="shared" ca="1" si="108"/>
        <v>0.92789542640194733</v>
      </c>
      <c r="L197" s="24">
        <f t="shared" ca="1" si="108"/>
        <v>-2.1443941584820441</v>
      </c>
      <c r="M197" s="24">
        <f t="shared" ca="1" si="108"/>
        <v>-0.37036987561267987</v>
      </c>
      <c r="N197" s="24">
        <f ca="1">SQRT(Inputs!$B$38)*C197+SQRT(1-Inputs!$B$38)*_xlfn.NORM.S.INV(RAND())</f>
        <v>0.74139565329514423</v>
      </c>
      <c r="O197" s="24">
        <f ca="1">SQRT(Inputs!$B$38)*D197+SQRT(1-Inputs!$B$38)*_xlfn.NORM.S.INV(RAND())</f>
        <v>0.60002965737710723</v>
      </c>
      <c r="P197" s="24">
        <f ca="1">SQRT(Inputs!$B$38)*E197+SQRT(1-Inputs!$B$38)*_xlfn.NORM.S.INV(RAND())</f>
        <v>-7.4585994802340128E-2</v>
      </c>
      <c r="Q197" s="24">
        <f ca="1">SQRT(Inputs!$B$38)*F197+SQRT(1-Inputs!$B$38)*_xlfn.NORM.S.INV(RAND())</f>
        <v>0.61600793418426369</v>
      </c>
      <c r="R197" s="24">
        <f ca="1">SQRT(Inputs!$B$38)*G197+SQRT(1-Inputs!$B$38)*_xlfn.NORM.S.INV(RAND())</f>
        <v>1.34139180392129</v>
      </c>
      <c r="S197" s="24">
        <f ca="1">SQRT(Inputs!$B$38)*H197+SQRT(1-Inputs!$B$38)*_xlfn.NORM.S.INV(RAND())</f>
        <v>-0.40373225309023719</v>
      </c>
      <c r="T197" s="24">
        <f ca="1">SQRT(Inputs!$B$38)*I197+SQRT(1-Inputs!$B$38)*_xlfn.NORM.S.INV(RAND())</f>
        <v>-1.2995448353776411</v>
      </c>
      <c r="U197" s="24">
        <f ca="1">SQRT(Inputs!$B$38)*J197+SQRT(1-Inputs!$B$38)*_xlfn.NORM.S.INV(RAND())</f>
        <v>-1.7635794143239538</v>
      </c>
      <c r="V197" s="24">
        <f ca="1">SQRT(Inputs!$B$38)*K197+SQRT(1-Inputs!$B$38)*_xlfn.NORM.S.INV(RAND())</f>
        <v>0.72224620990440147</v>
      </c>
      <c r="W197" s="24">
        <f ca="1">SQRT(Inputs!$B$38)*L197+SQRT(1-Inputs!$B$38)*_xlfn.NORM.S.INV(RAND())</f>
        <v>-0.66503390745790281</v>
      </c>
      <c r="X197" s="24">
        <f ca="1">SQRT(Inputs!$B$38)*M197+SQRT(1-Inputs!$B$38)*_xlfn.NORM.S.INV(RAND())</f>
        <v>1.1905154972030196</v>
      </c>
      <c r="Y197" s="24">
        <f ca="1">SQRT(Inputs!$B$38)*C197+SQRT(1-Inputs!$B$38)*_xlfn.NORM.S.INV(RAND())</f>
        <v>-0.2254256042338294</v>
      </c>
      <c r="Z197" s="24">
        <f ca="1">SQRT(Inputs!$B$38)*D197+SQRT(1-Inputs!$B$38)*_xlfn.NORM.S.INV(RAND())</f>
        <v>2.0291094432824814</v>
      </c>
      <c r="AA197" s="24">
        <f ca="1">SQRT(Inputs!$B$38)*E197+SQRT(1-Inputs!$B$38)*_xlfn.NORM.S.INV(RAND())</f>
        <v>-1.1895694505948617</v>
      </c>
      <c r="AB197" s="24">
        <f ca="1">SQRT(Inputs!$B$38)*F197+SQRT(1-Inputs!$B$38)*_xlfn.NORM.S.INV(RAND())</f>
        <v>1.2575047697466899</v>
      </c>
      <c r="AC197" s="24">
        <f ca="1">SQRT(Inputs!$B$38)*G197+SQRT(1-Inputs!$B$38)*_xlfn.NORM.S.INV(RAND())</f>
        <v>-0.27608320101239769</v>
      </c>
      <c r="AD197" s="24">
        <f ca="1">SQRT(Inputs!$B$38)*H197+SQRT(1-Inputs!$B$38)*_xlfn.NORM.S.INV(RAND())</f>
        <v>-0.42906080230971827</v>
      </c>
      <c r="AE197" s="24">
        <f ca="1">SQRT(Inputs!$B$38)*I197+SQRT(1-Inputs!$B$38)*_xlfn.NORM.S.INV(RAND())</f>
        <v>-9.6337811158060171E-2</v>
      </c>
      <c r="AF197" s="24">
        <f ca="1">SQRT(Inputs!$B$38)*J197+SQRT(1-Inputs!$B$38)*_xlfn.NORM.S.INV(RAND())</f>
        <v>-1.6378266494245488</v>
      </c>
      <c r="AG197" s="24">
        <f ca="1">SQRT(Inputs!$B$38)*K197+SQRT(1-Inputs!$B$38)*_xlfn.NORM.S.INV(RAND())</f>
        <v>1.3154175662558338</v>
      </c>
      <c r="AH197" s="24">
        <f ca="1">SQRT(Inputs!$B$38)*L197+SQRT(1-Inputs!$B$38)*_xlfn.NORM.S.INV(RAND())</f>
        <v>-0.95714375384767969</v>
      </c>
      <c r="AI197" s="24">
        <f ca="1">SQRT(Inputs!$B$38)*M197+SQRT(1-Inputs!$B$38)*_xlfn.NORM.S.INV(RAND())</f>
        <v>0.34335576888317909</v>
      </c>
      <c r="AJ197" s="24">
        <f ca="1">SQRT(Inputs!$B$38)*C197+SQRT(1-Inputs!$B$38)*_xlfn.NORM.S.INV(RAND())</f>
        <v>1.4233015845198209</v>
      </c>
      <c r="AK197" s="24">
        <f ca="1">SQRT(Inputs!$B$38)*D197+SQRT(1-Inputs!$B$38)*_xlfn.NORM.S.INV(RAND())</f>
        <v>1.3732111050850093</v>
      </c>
      <c r="AL197" s="24">
        <f ca="1">SQRT(Inputs!$B$38)*E197+SQRT(1-Inputs!$B$38)*_xlfn.NORM.S.INV(RAND())</f>
        <v>-0.23488436093935045</v>
      </c>
      <c r="AM197" s="24">
        <f ca="1">SQRT(Inputs!$B$38)*F197+SQRT(1-Inputs!$B$38)*_xlfn.NORM.S.INV(RAND())</f>
        <v>4.4741576735012806E-2</v>
      </c>
      <c r="AN197" s="24">
        <f ca="1">SQRT(Inputs!$B$38)*G197+SQRT(1-Inputs!$B$38)*_xlfn.NORM.S.INV(RAND())</f>
        <v>-0.11280445579269685</v>
      </c>
      <c r="AO197" s="24">
        <f ca="1">SQRT(Inputs!$B$38)*H197+SQRT(1-Inputs!$B$38)*_xlfn.NORM.S.INV(RAND())</f>
        <v>-2.1707474717716777</v>
      </c>
      <c r="AP197" s="24">
        <f ca="1">SQRT(Inputs!$B$38)*I197+SQRT(1-Inputs!$B$38)*_xlfn.NORM.S.INV(RAND())</f>
        <v>-1.2811710646846097</v>
      </c>
      <c r="AQ197" s="24">
        <f ca="1">SQRT(Inputs!$B$38)*J197+SQRT(1-Inputs!$B$38)*_xlfn.NORM.S.INV(RAND())</f>
        <v>-1.6143600658933921</v>
      </c>
      <c r="AR197" s="24">
        <f ca="1">SQRT(Inputs!$B$38)*K197+SQRT(1-Inputs!$B$38)*_xlfn.NORM.S.INV(RAND())</f>
        <v>-0.6136182756739299</v>
      </c>
      <c r="AS197" s="24">
        <f ca="1">SQRT(Inputs!$B$38)*L197+SQRT(1-Inputs!$B$38)*_xlfn.NORM.S.INV(RAND())</f>
        <v>-1.438841802987755</v>
      </c>
      <c r="AT197" s="24">
        <f ca="1">SQRT(Inputs!$B$38)*M197+SQRT(1-Inputs!$B$38)*_xlfn.NORM.S.INV(RAND())</f>
        <v>-0.78568724769160703</v>
      </c>
      <c r="AU197" s="15">
        <f ca="1">Inputs!$B$6*EXP($B$8-0.5*C$5^2+C$5*N197)</f>
        <v>5594.9764443206359</v>
      </c>
      <c r="AV197" s="15">
        <f t="shared" ca="1" si="73"/>
        <v>7438.5473181724856</v>
      </c>
      <c r="AW197" s="15">
        <f t="shared" ca="1" si="74"/>
        <v>8979.2014592099986</v>
      </c>
      <c r="AX197" s="15">
        <f t="shared" ca="1" si="75"/>
        <v>11839.703444069726</v>
      </c>
      <c r="AY197" s="15">
        <f t="shared" ca="1" si="76"/>
        <v>16923.265776413955</v>
      </c>
      <c r="AZ197" s="15">
        <f t="shared" ca="1" si="77"/>
        <v>19797.57647429789</v>
      </c>
      <c r="BA197" s="15">
        <f t="shared" ca="1" si="78"/>
        <v>21146.297330288588</v>
      </c>
      <c r="BB197" s="15">
        <f t="shared" ca="1" si="79"/>
        <v>21696.382020935336</v>
      </c>
      <c r="BC197" s="15">
        <f t="shared" ca="1" si="80"/>
        <v>28491.247737807877</v>
      </c>
      <c r="BD197" s="15">
        <f t="shared" ca="1" si="81"/>
        <v>32799.451804639415</v>
      </c>
      <c r="BE197" s="15">
        <f t="shared" ca="1" si="82"/>
        <v>44794.645158699233</v>
      </c>
      <c r="BF197" s="15">
        <f ca="1">Inputs!$B$13*EXP($B$9-0.5*C$6^2+C$6*Y197)</f>
        <v>13226.519230431488</v>
      </c>
      <c r="BG197" s="15">
        <f t="shared" ca="1" si="83"/>
        <v>23246.783584289613</v>
      </c>
      <c r="BH197" s="15">
        <f t="shared" ca="1" si="84"/>
        <v>23317.548321305341</v>
      </c>
      <c r="BI197" s="15">
        <f t="shared" ca="1" si="85"/>
        <v>34639.954424462063</v>
      </c>
      <c r="BJ197" s="15">
        <f t="shared" ca="1" si="86"/>
        <v>40809.516927887169</v>
      </c>
      <c r="BK197" s="15">
        <f t="shared" ca="1" si="87"/>
        <v>47244.050388412652</v>
      </c>
      <c r="BL197" s="15">
        <f t="shared" ca="1" si="88"/>
        <v>57313.593502495249</v>
      </c>
      <c r="BM197" s="15">
        <f t="shared" ca="1" si="89"/>
        <v>57480.801809005119</v>
      </c>
      <c r="BN197" s="15">
        <f t="shared" ca="1" si="90"/>
        <v>82764.362877155814</v>
      </c>
      <c r="BO197" s="15">
        <f t="shared" ca="1" si="91"/>
        <v>91110.743715638411</v>
      </c>
      <c r="BP197" s="15">
        <f t="shared" ca="1" si="92"/>
        <v>116588.5806279001</v>
      </c>
      <c r="BQ197" s="15">
        <f ca="1">Inputs!$B$20*EXP($B$10-0.5*C$7^2+C$7*AJ197)</f>
        <v>7106.3861598522408</v>
      </c>
      <c r="BR197" s="15">
        <f t="shared" ca="1" si="93"/>
        <v>14913.692579050346</v>
      </c>
      <c r="BS197" s="15">
        <f t="shared" ca="1" si="94"/>
        <v>19090.437956829795</v>
      </c>
      <c r="BT197" s="15">
        <f t="shared" ca="1" si="95"/>
        <v>26632.324513601372</v>
      </c>
      <c r="BU197" s="15">
        <f t="shared" ca="1" si="96"/>
        <v>35915.384835049525</v>
      </c>
      <c r="BV197" s="15">
        <f t="shared" ca="1" si="97"/>
        <v>30640.71921770574</v>
      </c>
      <c r="BW197" s="15">
        <f t="shared" ca="1" si="98"/>
        <v>32602.314543778721</v>
      </c>
      <c r="BX197" s="15">
        <f t="shared" ca="1" si="99"/>
        <v>32991.863396008688</v>
      </c>
      <c r="BY197" s="15">
        <f t="shared" ca="1" si="100"/>
        <v>41106.575519610815</v>
      </c>
      <c r="BZ197" s="15">
        <f t="shared" ca="1" si="101"/>
        <v>44272.907644572893</v>
      </c>
      <c r="CA197" s="15">
        <f t="shared" ca="1" si="102"/>
        <v>54086.085069047032</v>
      </c>
      <c r="CB197" s="15">
        <f ca="1">(AU197*DCF!C$10-DCF!C$5*MAX(AU197*DCF!C$10,0)-MAX(AU197-Inputs!$B$6,0)/Inputs!$B$10)*DCF!C$6</f>
        <v>1038.5627758291087</v>
      </c>
      <c r="CC197" s="15">
        <f ca="1">(AV197*DCF!D$10-DCF!D$5*MAX(AV197*DCF!D$10,0)-MAX(AV197-AU197,0)/Inputs!$B$10)*DCF!D$6</f>
        <v>1363.5890063892634</v>
      </c>
      <c r="CD197" s="15">
        <f ca="1">(AW197*DCF!E$10-DCF!E$5*MAX(AW197*DCF!E$10,0)-MAX(AW197-AV197,0)/Inputs!$B$10)*DCF!E$6</f>
        <v>1726.1355664404502</v>
      </c>
      <c r="CE197" s="15">
        <f ca="1">(AX197*DCF!F$10-DCF!F$5*MAX(AX197*DCF!F$10,0)-MAX(AX197-AW197,0)/Inputs!$B$10)*DCF!F$6</f>
        <v>1989.3888502160328</v>
      </c>
      <c r="CF197" s="15">
        <f ca="1">(AY197*DCF!G$10-DCF!G$5*MAX(AY197*DCF!G$10,0)-MAX(AY197-AX197,0)/Inputs!$B$10)*DCF!G$6</f>
        <v>2509.7185851621621</v>
      </c>
      <c r="CG197" s="15">
        <f ca="1">(AZ197*DCF!H$10-DCF!H$5*MAX(AZ197*DCF!H$10,0)-MAX(AZ197-AY197,0)/Inputs!$B$10)*DCF!H$6</f>
        <v>3333.328279686953</v>
      </c>
      <c r="CH197" s="15">
        <f ca="1">(BA197*DCF!I$10-DCF!I$5*MAX(BA197*DCF!I$10,0)-MAX(BA197-AZ197,0)/Inputs!$B$10)*DCF!I$6</f>
        <v>3641.4196276730054</v>
      </c>
      <c r="CI197" s="15">
        <f ca="1">(BB197*DCF!J$10-DCF!J$5*MAX(BB197*DCF!J$10,0)-MAX(BB197-BA197,0)/Inputs!$B$10)*DCF!J$6</f>
        <v>3639.7932272366988</v>
      </c>
      <c r="CJ197" s="15">
        <f ca="1">(BC197*DCF!K$10-DCF!K$5*MAX(BC197*DCF!K$10,0)-MAX(BC197-BB197,0)/Inputs!$B$10)*DCF!K$6</f>
        <v>3635.4555502147327</v>
      </c>
      <c r="CK197" s="15">
        <f ca="1">(BD197*DCF!L$10-DCF!L$5*MAX(BD197*DCF!L$10,0)-MAX(BD197-BC197,0)/Inputs!$B$10)*DCF!L$6</f>
        <v>4389.6605036977608</v>
      </c>
      <c r="CL197" s="15">
        <f ca="1">(BE197*DCF!M$10-DCF!M$5*MAX(BE197*DCF!M$10,0)-MAX(BE197-BD197,0)/Inputs!$B$10)*DCF!M$6</f>
        <v>4888.1497942482047</v>
      </c>
      <c r="CM197" s="15">
        <f ca="1">(BF197*DCF!C$28-DCF!C$5*MAX(BF197*DCF!C$28,0)-MAX(BF197-Inputs!$B$13,0)/Inputs!$B$17)*DCF!C$6</f>
        <v>3611.8156968751259</v>
      </c>
      <c r="CN197" s="15">
        <f ca="1">(BG197*DCF!D$28-DCF!D$5*MAX(BG197*DCF!D$28,0)-MAX(BG197-BF197,0)/Inputs!$B$17)*DCF!D$6</f>
        <v>4708.9321129590517</v>
      </c>
      <c r="CO197" s="15">
        <f ca="1">(BH197*DCF!E$28-DCF!E$5*MAX(BH197*DCF!E$28,0)-MAX(BH197-BG197,0)/Inputs!$B$17)*DCF!E$6</f>
        <v>6589.9981315944642</v>
      </c>
      <c r="CP197" s="15">
        <f ca="1">(BI197*DCF!F$28-DCF!F$5*MAX(BI197*DCF!F$28,0)-MAX(BI197-BH197,0)/Inputs!$B$17)*DCF!F$6</f>
        <v>7342.4121846056369</v>
      </c>
      <c r="CQ197" s="15">
        <f ca="1">(BJ197*DCF!G$28-DCF!G$5*MAX(BJ197*DCF!G$28,0)-MAX(BJ197-BI197,0)/Inputs!$B$17)*DCF!G$6</f>
        <v>9550.6793226125901</v>
      </c>
      <c r="CR197" s="15">
        <f ca="1">(BK197*DCF!H$28-DCF!H$5*MAX(BK197*DCF!H$28,0)-MAX(BK197-BJ197,0)/Inputs!$B$17)*DCF!H$6</f>
        <v>10684.228967911966</v>
      </c>
      <c r="CS197" s="15">
        <f ca="1">(BL197*DCF!I$28-DCF!I$5*MAX(BL197*DCF!I$28,0)-MAX(BL197-BK197,0)/Inputs!$B$17)*DCF!I$6</f>
        <v>12032.177437961125</v>
      </c>
      <c r="CT197" s="15">
        <f ca="1">(BM197*DCF!J$28-DCF!J$5*MAX(BM197*DCF!J$28,0)-MAX(BM197-BL197,0)/Inputs!$B$17)*DCF!J$6</f>
        <v>12800.820198343696</v>
      </c>
      <c r="CU197" s="15">
        <f ca="1">(BN197*DCF!K$28-DCF!K$5*MAX(BN197*DCF!K$28,0)-MAX(BN197-BM197,0)/Inputs!$B$17)*DCF!K$6</f>
        <v>14381.546274194861</v>
      </c>
      <c r="CV197" s="15">
        <f ca="1">(BO197*DCF!L$28-DCF!L$5*MAX(BO197*DCF!L$28,0)-MAX(BO197-BN197,0)/Inputs!$B$17)*DCF!L$6</f>
        <v>17234.098864915693</v>
      </c>
      <c r="CW197" s="15">
        <f ca="1">(BP197*DCF!M$28-DCF!M$5*MAX(BP197*DCF!M$28,0)-MAX(BP197-BO197,0)/Inputs!$B$17)*DCF!M$6</f>
        <v>19273.059051744538</v>
      </c>
      <c r="CX197" s="15">
        <f ca="1">(BQ197*DCF!C$46-DCF!C$5*MAX(BQ197*DCF!C$46,0)-MAX(BQ197-Inputs!$B$20,0)/Inputs!$B$24)*DCF!C$6</f>
        <v>-3445.0712423918526</v>
      </c>
      <c r="CY197" s="15">
        <f ca="1">(BR197*DCF!D$46-DCF!D$5*MAX(BR197*DCF!D$46,0)-MAX(BR197-BQ197,0)/Inputs!$B$24)*DCF!D$6</f>
        <v>-5876.7323739817248</v>
      </c>
      <c r="CZ197" s="15">
        <f ca="1">(BS197*DCF!E$46-DCF!E$5*MAX(BS197*DCF!E$46,0)-MAX(BS197-BR197,0)/Inputs!$B$24)*DCF!E$6</f>
        <v>-3903.8355712804846</v>
      </c>
      <c r="DA197" s="15">
        <f ca="1">(BT197*DCF!F$46-DCF!F$5*MAX(BT197*DCF!F$46,0)-MAX(BT197-BS197,0)/Inputs!$B$24)*DCF!F$6</f>
        <v>-4685.7735660224544</v>
      </c>
      <c r="DB197" s="15">
        <f ca="1">(BU197*DCF!G$46-DCF!G$5*MAX(BU197*DCF!G$46,0)-MAX(BU197-BT197,0)/Inputs!$B$24)*DCF!G$6</f>
        <v>-4330.7606669732595</v>
      </c>
      <c r="DC197" s="15">
        <f ca="1">(BV197*DCF!H$46-DCF!H$5*MAX(BV197*DCF!H$46,0)-MAX(BV197-BU197,0)/Inputs!$B$24)*DCF!H$6</f>
        <v>0</v>
      </c>
      <c r="DD197" s="15">
        <f ca="1">(BW197*DCF!I$46-DCF!I$5*MAX(BW197*DCF!I$46,0)-MAX(BW197-BV197,0)/Inputs!$B$24)*DCF!I$6</f>
        <v>189.86495740402188</v>
      </c>
      <c r="DE197" s="15">
        <f ca="1">(BX197*DCF!J$46-DCF!J$5*MAX(BX197*DCF!J$46,0)-MAX(BX197-BW197,0)/Inputs!$B$24)*DCF!J$6</f>
        <v>1280.6154179678454</v>
      </c>
      <c r="DF197" s="15">
        <f ca="1">(BY197*DCF!K$46-DCF!K$5*MAX(BY197*DCF!K$46,0)-MAX(BY197-BX197,0)/Inputs!$B$24)*DCF!K$6</f>
        <v>360.25632788034562</v>
      </c>
      <c r="DG197" s="15">
        <f ca="1">(BZ197*DCF!L$46-DCF!L$5*MAX(BZ197*DCF!L$46,0)-MAX(BZ197-BY197,0)/Inputs!$B$24)*DCF!L$6</f>
        <v>2343.8301477734735</v>
      </c>
      <c r="DH197" s="15">
        <f ca="1">(CA197*DCF!M$46-DCF!M$5*MAX(CA197*DCF!M$46,0)-MAX(CA197-BZ197,0)/Inputs!$B$24)*DCF!M$6</f>
        <v>2188.6311844550301</v>
      </c>
      <c r="DI197" s="15">
        <f ca="1">SUM(CB197:CL197)+BE197*DCF!M$10*(1+Inputs!$B$30)*(1-Inputs!$B$33)*(1-Inputs!$B$30/Inputs!$B$31)/(Inputs!$B$29-Inputs!$B$30)*DCF!M$6</f>
        <v>156819.29159131384</v>
      </c>
      <c r="DJ197" s="15">
        <f ca="1">SUM(CM197:CW197)+BP197*DCF!M$28*(1+Inputs!$B$30)*(1-Inputs!$B$33)*(1-Inputs!$B$30/Inputs!$B$31)/(Inputs!$B$29-Inputs!$B$30)*DCF!M$6</f>
        <v>550833.18372614263</v>
      </c>
      <c r="DK197" s="15">
        <f ca="1">SUM(CX197:DH197)+CA197*DCF!M$46*(1+Inputs!$B$30)*(1-Inputs!$B$33)*(1-Inputs!$B$30/Inputs!$B$31)/(Inputs!$B$29-Inputs!$B$30)*DCF!M$6</f>
        <v>67744.51903793677</v>
      </c>
      <c r="DM197" s="15">
        <f ca="1">DI197+DJ197+DK197+Inputs!$B$34+Inputs!$B$36-Inputs!$B$35</f>
        <v>852247.99435539334</v>
      </c>
    </row>
    <row r="198" spans="1:117" x14ac:dyDescent="0.75">
      <c r="A198" s="11">
        <v>185</v>
      </c>
      <c r="C198" s="24">
        <f t="shared" ca="1" si="108"/>
        <v>-0.32135084539289777</v>
      </c>
      <c r="D198" s="24">
        <f t="shared" ca="1" si="108"/>
        <v>0.96510129263589284</v>
      </c>
      <c r="E198" s="24">
        <f t="shared" ca="1" si="108"/>
        <v>-1.4100782227740125</v>
      </c>
      <c r="F198" s="24">
        <f t="shared" ca="1" si="108"/>
        <v>-1.2370169813263923</v>
      </c>
      <c r="G198" s="24">
        <f t="shared" ca="1" si="108"/>
        <v>-1.4000100089148104</v>
      </c>
      <c r="H198" s="24">
        <f t="shared" ca="1" si="108"/>
        <v>-4.7495501597689088E-2</v>
      </c>
      <c r="I198" s="24">
        <f t="shared" ca="1" si="108"/>
        <v>0.26149354961018295</v>
      </c>
      <c r="J198" s="24">
        <f t="shared" ca="1" si="108"/>
        <v>1.4780336693342129</v>
      </c>
      <c r="K198" s="24">
        <f t="shared" ca="1" si="108"/>
        <v>-1.6624768003266883</v>
      </c>
      <c r="L198" s="24">
        <f t="shared" ca="1" si="108"/>
        <v>-1.6868657336704955</v>
      </c>
      <c r="M198" s="24">
        <f t="shared" ca="1" si="108"/>
        <v>-1.0912253957192581</v>
      </c>
      <c r="N198" s="24">
        <f ca="1">SQRT(Inputs!$B$38)*C198+SQRT(1-Inputs!$B$38)*_xlfn.NORM.S.INV(RAND())</f>
        <v>-0.96695956566707886</v>
      </c>
      <c r="O198" s="24">
        <f ca="1">SQRT(Inputs!$B$38)*D198+SQRT(1-Inputs!$B$38)*_xlfn.NORM.S.INV(RAND())</f>
        <v>1.3066953594474726</v>
      </c>
      <c r="P198" s="24">
        <f ca="1">SQRT(Inputs!$B$38)*E198+SQRT(1-Inputs!$B$38)*_xlfn.NORM.S.INV(RAND())</f>
        <v>-1.363203219921727</v>
      </c>
      <c r="Q198" s="24">
        <f ca="1">SQRT(Inputs!$B$38)*F198+SQRT(1-Inputs!$B$38)*_xlfn.NORM.S.INV(RAND())</f>
        <v>-0.10739655043333707</v>
      </c>
      <c r="R198" s="24">
        <f ca="1">SQRT(Inputs!$B$38)*G198+SQRT(1-Inputs!$B$38)*_xlfn.NORM.S.INV(RAND())</f>
        <v>-0.52107803455081403</v>
      </c>
      <c r="S198" s="24">
        <f ca="1">SQRT(Inputs!$B$38)*H198+SQRT(1-Inputs!$B$38)*_xlfn.NORM.S.INV(RAND())</f>
        <v>-1.8957008841496403</v>
      </c>
      <c r="T198" s="24">
        <f ca="1">SQRT(Inputs!$B$38)*I198+SQRT(1-Inputs!$B$38)*_xlfn.NORM.S.INV(RAND())</f>
        <v>0.63025040812345812</v>
      </c>
      <c r="U198" s="24">
        <f ca="1">SQRT(Inputs!$B$38)*J198+SQRT(1-Inputs!$B$38)*_xlfn.NORM.S.INV(RAND())</f>
        <v>1.5446187664484401</v>
      </c>
      <c r="V198" s="24">
        <f ca="1">SQRT(Inputs!$B$38)*K198+SQRT(1-Inputs!$B$38)*_xlfn.NORM.S.INV(RAND())</f>
        <v>-1.8628187881194072</v>
      </c>
      <c r="W198" s="24">
        <f ca="1">SQRT(Inputs!$B$38)*L198+SQRT(1-Inputs!$B$38)*_xlfn.NORM.S.INV(RAND())</f>
        <v>-1.6007135433000004</v>
      </c>
      <c r="X198" s="24">
        <f ca="1">SQRT(Inputs!$B$38)*M198+SQRT(1-Inputs!$B$38)*_xlfn.NORM.S.INV(RAND())</f>
        <v>0.90846098620757232</v>
      </c>
      <c r="Y198" s="24">
        <f ca="1">SQRT(Inputs!$B$38)*C198+SQRT(1-Inputs!$B$38)*_xlfn.NORM.S.INV(RAND())</f>
        <v>-1.2740565777742028</v>
      </c>
      <c r="Z198" s="24">
        <f ca="1">SQRT(Inputs!$B$38)*D198+SQRT(1-Inputs!$B$38)*_xlfn.NORM.S.INV(RAND())</f>
        <v>0.43154794630662041</v>
      </c>
      <c r="AA198" s="24">
        <f ca="1">SQRT(Inputs!$B$38)*E198+SQRT(1-Inputs!$B$38)*_xlfn.NORM.S.INV(RAND())</f>
        <v>-0.62263542322644894</v>
      </c>
      <c r="AB198" s="24">
        <f ca="1">SQRT(Inputs!$B$38)*F198+SQRT(1-Inputs!$B$38)*_xlfn.NORM.S.INV(RAND())</f>
        <v>-0.71049159881821056</v>
      </c>
      <c r="AC198" s="24">
        <f ca="1">SQRT(Inputs!$B$38)*G198+SQRT(1-Inputs!$B$38)*_xlfn.NORM.S.INV(RAND())</f>
        <v>-2.0402037512802611</v>
      </c>
      <c r="AD198" s="24">
        <f ca="1">SQRT(Inputs!$B$38)*H198+SQRT(1-Inputs!$B$38)*_xlfn.NORM.S.INV(RAND())</f>
        <v>-2.4537610287274154E-2</v>
      </c>
      <c r="AE198" s="24">
        <f ca="1">SQRT(Inputs!$B$38)*I198+SQRT(1-Inputs!$B$38)*_xlfn.NORM.S.INV(RAND())</f>
        <v>-6.6228491787600041E-2</v>
      </c>
      <c r="AF198" s="24">
        <f ca="1">SQRT(Inputs!$B$38)*J198+SQRT(1-Inputs!$B$38)*_xlfn.NORM.S.INV(RAND())</f>
        <v>0.2592008197713993</v>
      </c>
      <c r="AG198" s="24">
        <f ca="1">SQRT(Inputs!$B$38)*K198+SQRT(1-Inputs!$B$38)*_xlfn.NORM.S.INV(RAND())</f>
        <v>-0.60100351610607938</v>
      </c>
      <c r="AH198" s="24">
        <f ca="1">SQRT(Inputs!$B$38)*L198+SQRT(1-Inputs!$B$38)*_xlfn.NORM.S.INV(RAND())</f>
        <v>-1.7669401596256467</v>
      </c>
      <c r="AI198" s="24">
        <f ca="1">SQRT(Inputs!$B$38)*M198+SQRT(1-Inputs!$B$38)*_xlfn.NORM.S.INV(RAND())</f>
        <v>-1.7576393026019941</v>
      </c>
      <c r="AJ198" s="24">
        <f ca="1">SQRT(Inputs!$B$38)*C198+SQRT(1-Inputs!$B$38)*_xlfn.NORM.S.INV(RAND())</f>
        <v>-0.72797289236883678</v>
      </c>
      <c r="AK198" s="24">
        <f ca="1">SQRT(Inputs!$B$38)*D198+SQRT(1-Inputs!$B$38)*_xlfn.NORM.S.INV(RAND())</f>
        <v>0.33003681639003879</v>
      </c>
      <c r="AL198" s="24">
        <f ca="1">SQRT(Inputs!$B$38)*E198+SQRT(1-Inputs!$B$38)*_xlfn.NORM.S.INV(RAND())</f>
        <v>-0.90958864970596642</v>
      </c>
      <c r="AM198" s="24">
        <f ca="1">SQRT(Inputs!$B$38)*F198+SQRT(1-Inputs!$B$38)*_xlfn.NORM.S.INV(RAND())</f>
        <v>-0.69367127829577846</v>
      </c>
      <c r="AN198" s="24">
        <f ca="1">SQRT(Inputs!$B$38)*G198+SQRT(1-Inputs!$B$38)*_xlfn.NORM.S.INV(RAND())</f>
        <v>1.9965075315635405E-2</v>
      </c>
      <c r="AO198" s="24">
        <f ca="1">SQRT(Inputs!$B$38)*H198+SQRT(1-Inputs!$B$38)*_xlfn.NORM.S.INV(RAND())</f>
        <v>-0.67165713310979036</v>
      </c>
      <c r="AP198" s="24">
        <f ca="1">SQRT(Inputs!$B$38)*I198+SQRT(1-Inputs!$B$38)*_xlfn.NORM.S.INV(RAND())</f>
        <v>-0.10390319455362138</v>
      </c>
      <c r="AQ198" s="24">
        <f ca="1">SQRT(Inputs!$B$38)*J198+SQRT(1-Inputs!$B$38)*_xlfn.NORM.S.INV(RAND())</f>
        <v>1.4275005870113837</v>
      </c>
      <c r="AR198" s="24">
        <f ca="1">SQRT(Inputs!$B$38)*K198+SQRT(1-Inputs!$B$38)*_xlfn.NORM.S.INV(RAND())</f>
        <v>-0.83061249489308375</v>
      </c>
      <c r="AS198" s="24">
        <f ca="1">SQRT(Inputs!$B$38)*L198+SQRT(1-Inputs!$B$38)*_xlfn.NORM.S.INV(RAND())</f>
        <v>0.14600190072692287</v>
      </c>
      <c r="AT198" s="24">
        <f ca="1">SQRT(Inputs!$B$38)*M198+SQRT(1-Inputs!$B$38)*_xlfn.NORM.S.INV(RAND())</f>
        <v>-0.50958074426895583</v>
      </c>
      <c r="AU198" s="15">
        <f ca="1">Inputs!$B$6*EXP($B$8-0.5*C$5^2+C$5*N198)</f>
        <v>4243.2624478196576</v>
      </c>
      <c r="AV198" s="15">
        <f t="shared" ca="1" si="73"/>
        <v>6259.1308811439212</v>
      </c>
      <c r="AW198" s="15">
        <f t="shared" ca="1" si="74"/>
        <v>6350.0743720710452</v>
      </c>
      <c r="AX198" s="15">
        <f t="shared" ca="1" si="75"/>
        <v>7649.475899523517</v>
      </c>
      <c r="AY198" s="15">
        <f t="shared" ca="1" si="76"/>
        <v>8796.49967688994</v>
      </c>
      <c r="AZ198" s="15">
        <f t="shared" ca="1" si="77"/>
        <v>8731.4315580289021</v>
      </c>
      <c r="BA198" s="15">
        <f t="shared" ca="1" si="78"/>
        <v>11413.608998980244</v>
      </c>
      <c r="BB198" s="15">
        <f t="shared" ca="1" si="79"/>
        <v>16312.543235583862</v>
      </c>
      <c r="BC198" s="15">
        <f t="shared" ca="1" si="80"/>
        <v>16690.66735793855</v>
      </c>
      <c r="BD198" s="15">
        <f t="shared" ca="1" si="81"/>
        <v>17604.369942912359</v>
      </c>
      <c r="BE198" s="15">
        <f t="shared" ca="1" si="82"/>
        <v>23432.743803418947</v>
      </c>
      <c r="BF198" s="15">
        <f ca="1">Inputs!$B$13*EXP($B$9-0.5*C$6^2+C$6*Y198)</f>
        <v>10743.868053945709</v>
      </c>
      <c r="BG198" s="15">
        <f t="shared" ca="1" si="83"/>
        <v>14154.274513175589</v>
      </c>
      <c r="BH198" s="15">
        <f t="shared" ca="1" si="84"/>
        <v>15597.120405278083</v>
      </c>
      <c r="BI198" s="15">
        <f t="shared" ca="1" si="85"/>
        <v>17115.335640050449</v>
      </c>
      <c r="BJ198" s="15">
        <f t="shared" ca="1" si="86"/>
        <v>15636.256152360434</v>
      </c>
      <c r="BK198" s="15">
        <f t="shared" ca="1" si="87"/>
        <v>19126.539449393913</v>
      </c>
      <c r="BL198" s="15">
        <f t="shared" ca="1" si="88"/>
        <v>23293.86189038969</v>
      </c>
      <c r="BM198" s="15">
        <f t="shared" ca="1" si="89"/>
        <v>29570.173593945543</v>
      </c>
      <c r="BN198" s="15">
        <f t="shared" ca="1" si="90"/>
        <v>33840.448274952156</v>
      </c>
      <c r="BO198" s="15">
        <f t="shared" ca="1" si="91"/>
        <v>33906.407884720313</v>
      </c>
      <c r="BP198" s="15">
        <f t="shared" ca="1" si="92"/>
        <v>34197.224577412606</v>
      </c>
      <c r="BQ198" s="15">
        <f ca="1">Inputs!$B$20*EXP($B$10-0.5*C$7^2+C$7*AJ198)</f>
        <v>3313.3972555771838</v>
      </c>
      <c r="BR198" s="15">
        <f t="shared" ca="1" si="93"/>
        <v>4992.6590257030011</v>
      </c>
      <c r="BS198" s="15">
        <f t="shared" ca="1" si="94"/>
        <v>5265.0962547384497</v>
      </c>
      <c r="BT198" s="15">
        <f t="shared" ca="1" si="95"/>
        <v>6051.6322829706696</v>
      </c>
      <c r="BU198" s="15">
        <f t="shared" ca="1" si="96"/>
        <v>8427.4507548181882</v>
      </c>
      <c r="BV198" s="15">
        <f t="shared" ca="1" si="97"/>
        <v>10078.468090343566</v>
      </c>
      <c r="BW198" s="15">
        <f t="shared" ca="1" si="98"/>
        <v>13758.029171718235</v>
      </c>
      <c r="BX198" s="15">
        <f t="shared" ca="1" si="99"/>
        <v>25618.49734410545</v>
      </c>
      <c r="BY198" s="15">
        <f t="shared" ca="1" si="100"/>
        <v>30621.593012482634</v>
      </c>
      <c r="BZ198" s="15">
        <f t="shared" ca="1" si="101"/>
        <v>44135.220518320406</v>
      </c>
      <c r="CA198" s="15">
        <f t="shared" ca="1" si="102"/>
        <v>56629.297749467914</v>
      </c>
      <c r="CB198" s="15">
        <f ca="1">(AU198*DCF!C$10-DCF!C$5*MAX(AU198*DCF!C$10,0)-MAX(AU198-Inputs!$B$6,0)/Inputs!$B$10)*DCF!C$6</f>
        <v>1048.2007375547757</v>
      </c>
      <c r="CC198" s="15">
        <f ca="1">(AV198*DCF!D$10-DCF!D$5*MAX(AV198*DCF!D$10,0)-MAX(AV198-AU198,0)/Inputs!$B$10)*DCF!D$6</f>
        <v>1034.1039896177551</v>
      </c>
      <c r="CD198" s="15">
        <f ca="1">(AW198*DCF!E$10-DCF!E$5*MAX(AW198*DCF!E$10,0)-MAX(AW198-AV198,0)/Inputs!$B$10)*DCF!E$6</f>
        <v>1445.6468475554984</v>
      </c>
      <c r="CE198" s="15">
        <f ca="1">(AX198*DCF!F$10-DCF!F$5*MAX(AX198*DCF!F$10,0)-MAX(AX198-AW198,0)/Inputs!$B$10)*DCF!F$6</f>
        <v>1399.4951561038276</v>
      </c>
      <c r="CF198" s="15">
        <f ca="1">(AY198*DCF!G$10-DCF!G$5*MAX(AY198*DCF!G$10,0)-MAX(AY198-AX198,0)/Inputs!$B$10)*DCF!G$6</f>
        <v>1591.9516684420573</v>
      </c>
      <c r="CG198" s="15">
        <f ca="1">(AZ198*DCF!H$10-DCF!H$5*MAX(AZ198*DCF!H$10,0)-MAX(AZ198-AY198,0)/Inputs!$B$10)*DCF!H$6</f>
        <v>1695.2136998894832</v>
      </c>
      <c r="CH198" s="15">
        <f ca="1">(BA198*DCF!I$10-DCF!I$5*MAX(BA198*DCF!I$10,0)-MAX(BA198-AZ198,0)/Inputs!$B$10)*DCF!I$6</f>
        <v>1644.8789190698612</v>
      </c>
      <c r="CI198" s="15">
        <f ca="1">(BB198*DCF!J$10-DCF!J$5*MAX(BB198*DCF!J$10,0)-MAX(BB198-BA198,0)/Inputs!$B$10)*DCF!J$6</f>
        <v>2056.9175140165321</v>
      </c>
      <c r="CJ198" s="15">
        <f ca="1">(BC198*DCF!K$10-DCF!K$5*MAX(BC198*DCF!K$10,0)-MAX(BC198-BB198,0)/Inputs!$B$10)*DCF!K$6</f>
        <v>2633.9977699466058</v>
      </c>
      <c r="CK198" s="15">
        <f ca="1">(BD198*DCF!L$10-DCF!L$5*MAX(BD198*DCF!L$10,0)-MAX(BD198-BC198,0)/Inputs!$B$10)*DCF!L$6</f>
        <v>2536.917213144066</v>
      </c>
      <c r="CL198" s="15">
        <f ca="1">(BE198*DCF!M$10-DCF!M$5*MAX(BE198*DCF!M$10,0)-MAX(BE198-BD198,0)/Inputs!$B$10)*DCF!M$6</f>
        <v>2610.4016975903701</v>
      </c>
      <c r="CM198" s="15">
        <f ca="1">(BF198*DCF!C$28-DCF!C$5*MAX(BF198*DCF!C$28,0)-MAX(BF198-Inputs!$B$13,0)/Inputs!$B$17)*DCF!C$6</f>
        <v>3278.9580704023792</v>
      </c>
      <c r="CN198" s="15">
        <f ca="1">(BG198*DCF!D$28-DCF!D$5*MAX(BG198*DCF!D$28,0)-MAX(BG198-BF198,0)/Inputs!$B$17)*DCF!D$6</f>
        <v>3441.1642320288361</v>
      </c>
      <c r="CO198" s="15">
        <f ca="1">(BH198*DCF!E$28-DCF!E$5*MAX(BH198*DCF!E$28,0)-MAX(BH198-BG198,0)/Inputs!$B$17)*DCF!E$6</f>
        <v>4133.0171631432831</v>
      </c>
      <c r="CP198" s="15">
        <f ca="1">(BI198*DCF!F$28-DCF!F$5*MAX(BI198*DCF!F$28,0)-MAX(BI198-BH198,0)/Inputs!$B$17)*DCF!F$6</f>
        <v>4369.9477128586532</v>
      </c>
      <c r="CQ198" s="15">
        <f ca="1">(BJ198*DCF!G$28-DCF!G$5*MAX(BJ198*DCF!G$28,0)-MAX(BJ198-BI198,0)/Inputs!$B$17)*DCF!G$6</f>
        <v>4056.9452906634965</v>
      </c>
      <c r="CR198" s="15">
        <f ca="1">(BK198*DCF!H$28-DCF!H$5*MAX(BK198*DCF!H$28,0)-MAX(BK198-BJ198,0)/Inputs!$B$17)*DCF!H$6</f>
        <v>4187.9121491297101</v>
      </c>
      <c r="CS198" s="15">
        <f ca="1">(BL198*DCF!I$28-DCF!I$5*MAX(BL198*DCF!I$28,0)-MAX(BL198-BK198,0)/Inputs!$B$17)*DCF!I$6</f>
        <v>4879.4838404290331</v>
      </c>
      <c r="CT198" s="15">
        <f ca="1">(BM198*DCF!J$28-DCF!J$5*MAX(BM198*DCF!J$28,0)-MAX(BM198-BL198,0)/Inputs!$B$17)*DCF!J$6</f>
        <v>5764.4158597605219</v>
      </c>
      <c r="CU198" s="15">
        <f ca="1">(BN198*DCF!K$28-DCF!K$5*MAX(BN198*DCF!K$28,0)-MAX(BN198-BM198,0)/Inputs!$B$17)*DCF!K$6</f>
        <v>6623.4835041875958</v>
      </c>
      <c r="CV198" s="15">
        <f ca="1">(BO198*DCF!L$28-DCF!L$5*MAX(BO198*DCF!L$28,0)-MAX(BO198-BN198,0)/Inputs!$B$17)*DCF!L$6</f>
        <v>6757.5766243834887</v>
      </c>
      <c r="CW198" s="15">
        <f ca="1">(BP198*DCF!M$28-DCF!M$5*MAX(BP198*DCF!M$28,0)-MAX(BP198-BO198,0)/Inputs!$B$17)*DCF!M$6</f>
        <v>6403.8290790260189</v>
      </c>
      <c r="CX198" s="15">
        <f ca="1">(BQ198*DCF!C$46-DCF!C$5*MAX(BQ198*DCF!C$46,0)-MAX(BQ198-Inputs!$B$20,0)/Inputs!$B$24)*DCF!C$6</f>
        <v>-817.1343572128294</v>
      </c>
      <c r="CY198" s="15">
        <f ca="1">(BR198*DCF!D$46-DCF!D$5*MAX(BR198*DCF!D$46,0)-MAX(BR198-BQ198,0)/Inputs!$B$24)*DCF!D$6</f>
        <v>-1568.6575235483756</v>
      </c>
      <c r="CZ198" s="15">
        <f ca="1">(BS198*DCF!E$46-DCF!E$5*MAX(BS198*DCF!E$46,0)-MAX(BS198-BR198,0)/Inputs!$B$24)*DCF!E$6</f>
        <v>-729.99405495066583</v>
      </c>
      <c r="DA198" s="15">
        <f ca="1">(BT198*DCF!F$46-DCF!F$5*MAX(BT198*DCF!F$46,0)-MAX(BT198-BS198,0)/Inputs!$B$24)*DCF!F$6</f>
        <v>-727.12075636382485</v>
      </c>
      <c r="DB198" s="15">
        <f ca="1">(BU198*DCF!G$46-DCF!G$5*MAX(BU198*DCF!G$46,0)-MAX(BU198-BT198,0)/Inputs!$B$24)*DCF!G$6</f>
        <v>-1082.6611862705413</v>
      </c>
      <c r="DC198" s="15">
        <f ca="1">(BV198*DCF!H$46-DCF!H$5*MAX(BV198*DCF!H$46,0)-MAX(BV198-BU198,0)/Inputs!$B$24)*DCF!H$6</f>
        <v>-513.0435210634605</v>
      </c>
      <c r="DD198" s="15">
        <f ca="1">(BW198*DCF!I$46-DCF!I$5*MAX(BW198*DCF!I$46,0)-MAX(BW198-BV198,0)/Inputs!$B$24)*DCF!I$6</f>
        <v>-738.51262469023152</v>
      </c>
      <c r="DE198" s="15">
        <f ca="1">(BX198*DCF!J$46-DCF!J$5*MAX(BX198*DCF!J$46,0)-MAX(BX198-BW198,0)/Inputs!$B$24)*DCF!J$6</f>
        <v>-2070.5772875617008</v>
      </c>
      <c r="DF198" s="15">
        <f ca="1">(BY198*DCF!K$46-DCF!K$5*MAX(BY198*DCF!K$46,0)-MAX(BY198-BX198,0)/Inputs!$B$24)*DCF!K$6</f>
        <v>523.58231361774824</v>
      </c>
      <c r="DG198" s="15">
        <f ca="1">(BZ198*DCF!L$46-DCF!L$5*MAX(BZ198*DCF!L$46,0)-MAX(BZ198-BY198,0)/Inputs!$B$24)*DCF!L$6</f>
        <v>-7.3149800904899482</v>
      </c>
      <c r="DH198" s="15">
        <f ca="1">(CA198*DCF!M$46-DCF!M$5*MAX(CA198*DCF!M$46,0)-MAX(CA198-BZ198,0)/Inputs!$B$24)*DCF!M$6</f>
        <v>1827.5503527661169</v>
      </c>
      <c r="DI198" s="15">
        <f ca="1">SUM(CB198:CL198)+BE198*DCF!M$10*(1+Inputs!$B$30)*(1-Inputs!$B$33)*(1-Inputs!$B$30/Inputs!$B$31)/(Inputs!$B$29-Inputs!$B$30)*DCF!M$6</f>
        <v>84911.361083803728</v>
      </c>
      <c r="DJ198" s="15">
        <f ca="1">SUM(CM198:CW198)+BP198*DCF!M$28*(1+Inputs!$B$30)*(1-Inputs!$B$33)*(1-Inputs!$B$30/Inputs!$B$31)/(Inputs!$B$29-Inputs!$B$30)*DCF!M$6</f>
        <v>180791.83780657192</v>
      </c>
      <c r="DK198" s="15">
        <f ca="1">SUM(CX198:DH198)+CA198*DCF!M$46*(1+Inputs!$B$30)*(1-Inputs!$B$33)*(1-Inputs!$B$30/Inputs!$B$31)/(Inputs!$B$29-Inputs!$B$30)*DCF!M$6</f>
        <v>81651.718864469469</v>
      </c>
      <c r="DM198" s="15">
        <f ca="1">DI198+DJ198+DK198+Inputs!$B$34+Inputs!$B$36-Inputs!$B$35</f>
        <v>424205.91775484511</v>
      </c>
    </row>
    <row r="199" spans="1:117" x14ac:dyDescent="0.75">
      <c r="A199" s="11">
        <v>186</v>
      </c>
      <c r="C199" s="24">
        <f t="shared" ca="1" si="108"/>
        <v>-0.69002945065834664</v>
      </c>
      <c r="D199" s="24">
        <f t="shared" ca="1" si="108"/>
        <v>0.68033847635921429</v>
      </c>
      <c r="E199" s="24">
        <f t="shared" ca="1" si="108"/>
        <v>-0.22443337313984546</v>
      </c>
      <c r="F199" s="24">
        <f t="shared" ca="1" si="108"/>
        <v>-1.5899711462349233</v>
      </c>
      <c r="G199" s="24">
        <f t="shared" ca="1" si="108"/>
        <v>0.56548814366270406</v>
      </c>
      <c r="H199" s="24">
        <f t="shared" ca="1" si="108"/>
        <v>1.0729358476577191</v>
      </c>
      <c r="I199" s="24">
        <f t="shared" ca="1" si="108"/>
        <v>1.4993559148419537</v>
      </c>
      <c r="J199" s="24">
        <f t="shared" ca="1" si="108"/>
        <v>-0.80993226448914268</v>
      </c>
      <c r="K199" s="24">
        <f t="shared" ca="1" si="108"/>
        <v>1.4321589689405363</v>
      </c>
      <c r="L199" s="24">
        <f t="shared" ca="1" si="108"/>
        <v>1.3472412981754371</v>
      </c>
      <c r="M199" s="24">
        <f t="shared" ca="1" si="108"/>
        <v>0.10072316438060899</v>
      </c>
      <c r="N199" s="24">
        <f ca="1">SQRT(Inputs!$B$38)*C199+SQRT(1-Inputs!$B$38)*_xlfn.NORM.S.INV(RAND())</f>
        <v>-0.8773937470920653</v>
      </c>
      <c r="O199" s="24">
        <f ca="1">SQRT(Inputs!$B$38)*D199+SQRT(1-Inputs!$B$38)*_xlfn.NORM.S.INV(RAND())</f>
        <v>0.60398464184601941</v>
      </c>
      <c r="P199" s="24">
        <f ca="1">SQRT(Inputs!$B$38)*E199+SQRT(1-Inputs!$B$38)*_xlfn.NORM.S.INV(RAND())</f>
        <v>-9.4493500652268886E-2</v>
      </c>
      <c r="Q199" s="24">
        <f ca="1">SQRT(Inputs!$B$38)*F199+SQRT(1-Inputs!$B$38)*_xlfn.NORM.S.INV(RAND())</f>
        <v>-2.1869188791602334</v>
      </c>
      <c r="R199" s="24">
        <f ca="1">SQRT(Inputs!$B$38)*G199+SQRT(1-Inputs!$B$38)*_xlfn.NORM.S.INV(RAND())</f>
        <v>-0.31855033144553713</v>
      </c>
      <c r="S199" s="24">
        <f ca="1">SQRT(Inputs!$B$38)*H199+SQRT(1-Inputs!$B$38)*_xlfn.NORM.S.INV(RAND())</f>
        <v>0.89344524539399628</v>
      </c>
      <c r="T199" s="24">
        <f ca="1">SQRT(Inputs!$B$38)*I199+SQRT(1-Inputs!$B$38)*_xlfn.NORM.S.INV(RAND())</f>
        <v>1.8689701689996538</v>
      </c>
      <c r="U199" s="24">
        <f ca="1">SQRT(Inputs!$B$38)*J199+SQRT(1-Inputs!$B$38)*_xlfn.NORM.S.INV(RAND())</f>
        <v>-0.63611826160314411</v>
      </c>
      <c r="V199" s="24">
        <f ca="1">SQRT(Inputs!$B$38)*K199+SQRT(1-Inputs!$B$38)*_xlfn.NORM.S.INV(RAND())</f>
        <v>0.33943623911884901</v>
      </c>
      <c r="W199" s="24">
        <f ca="1">SQRT(Inputs!$B$38)*L199+SQRT(1-Inputs!$B$38)*_xlfn.NORM.S.INV(RAND())</f>
        <v>-3.9305577893443688E-2</v>
      </c>
      <c r="X199" s="24">
        <f ca="1">SQRT(Inputs!$B$38)*M199+SQRT(1-Inputs!$B$38)*_xlfn.NORM.S.INV(RAND())</f>
        <v>-0.17280709870578453</v>
      </c>
      <c r="Y199" s="24">
        <f ca="1">SQRT(Inputs!$B$38)*C199+SQRT(1-Inputs!$B$38)*_xlfn.NORM.S.INV(RAND())</f>
        <v>7.7135867040564743E-3</v>
      </c>
      <c r="Z199" s="24">
        <f ca="1">SQRT(Inputs!$B$38)*D199+SQRT(1-Inputs!$B$38)*_xlfn.NORM.S.INV(RAND())</f>
        <v>0.12766245041194035</v>
      </c>
      <c r="AA199" s="24">
        <f ca="1">SQRT(Inputs!$B$38)*E199+SQRT(1-Inputs!$B$38)*_xlfn.NORM.S.INV(RAND())</f>
        <v>-0.56917435023986696</v>
      </c>
      <c r="AB199" s="24">
        <f ca="1">SQRT(Inputs!$B$38)*F199+SQRT(1-Inputs!$B$38)*_xlfn.NORM.S.INV(RAND())</f>
        <v>-2.19634640036905</v>
      </c>
      <c r="AC199" s="24">
        <f ca="1">SQRT(Inputs!$B$38)*G199+SQRT(1-Inputs!$B$38)*_xlfn.NORM.S.INV(RAND())</f>
        <v>-0.69110513794058726</v>
      </c>
      <c r="AD199" s="24">
        <f ca="1">SQRT(Inputs!$B$38)*H199+SQRT(1-Inputs!$B$38)*_xlfn.NORM.S.INV(RAND())</f>
        <v>0.46409858540356574</v>
      </c>
      <c r="AE199" s="24">
        <f ca="1">SQRT(Inputs!$B$38)*I199+SQRT(1-Inputs!$B$38)*_xlfn.NORM.S.INV(RAND())</f>
        <v>1.2379287407734791</v>
      </c>
      <c r="AF199" s="24">
        <f ca="1">SQRT(Inputs!$B$38)*J199+SQRT(1-Inputs!$B$38)*_xlfn.NORM.S.INV(RAND())</f>
        <v>-1.1847122579196545</v>
      </c>
      <c r="AG199" s="24">
        <f ca="1">SQRT(Inputs!$B$38)*K199+SQRT(1-Inputs!$B$38)*_xlfn.NORM.S.INV(RAND())</f>
        <v>0.33776788193461044</v>
      </c>
      <c r="AH199" s="24">
        <f ca="1">SQRT(Inputs!$B$38)*L199+SQRT(1-Inputs!$B$38)*_xlfn.NORM.S.INV(RAND())</f>
        <v>0.89643597418393628</v>
      </c>
      <c r="AI199" s="24">
        <f ca="1">SQRT(Inputs!$B$38)*M199+SQRT(1-Inputs!$B$38)*_xlfn.NORM.S.INV(RAND())</f>
        <v>2.1425507250031965</v>
      </c>
      <c r="AJ199" s="24">
        <f ca="1">SQRT(Inputs!$B$38)*C199+SQRT(1-Inputs!$B$38)*_xlfn.NORM.S.INV(RAND())</f>
        <v>0.47716597530346494</v>
      </c>
      <c r="AK199" s="24">
        <f ca="1">SQRT(Inputs!$B$38)*D199+SQRT(1-Inputs!$B$38)*_xlfn.NORM.S.INV(RAND())</f>
        <v>-5.0560921605563691E-2</v>
      </c>
      <c r="AL199" s="24">
        <f ca="1">SQRT(Inputs!$B$38)*E199+SQRT(1-Inputs!$B$38)*_xlfn.NORM.S.INV(RAND())</f>
        <v>0.46264676628186446</v>
      </c>
      <c r="AM199" s="24">
        <f ca="1">SQRT(Inputs!$B$38)*F199+SQRT(1-Inputs!$B$38)*_xlfn.NORM.S.INV(RAND())</f>
        <v>-1.1205494597322396</v>
      </c>
      <c r="AN199" s="24">
        <f ca="1">SQRT(Inputs!$B$38)*G199+SQRT(1-Inputs!$B$38)*_xlfn.NORM.S.INV(RAND())</f>
        <v>0.94797797318022514</v>
      </c>
      <c r="AO199" s="24">
        <f ca="1">SQRT(Inputs!$B$38)*H199+SQRT(1-Inputs!$B$38)*_xlfn.NORM.S.INV(RAND())</f>
        <v>1.2807941301994377</v>
      </c>
      <c r="AP199" s="24">
        <f ca="1">SQRT(Inputs!$B$38)*I199+SQRT(1-Inputs!$B$38)*_xlfn.NORM.S.INV(RAND())</f>
        <v>-2.1924740538763365E-2</v>
      </c>
      <c r="AQ199" s="24">
        <f ca="1">SQRT(Inputs!$B$38)*J199+SQRT(1-Inputs!$B$38)*_xlfn.NORM.S.INV(RAND())</f>
        <v>-0.70680048734227041</v>
      </c>
      <c r="AR199" s="24">
        <f ca="1">SQRT(Inputs!$B$38)*K199+SQRT(1-Inputs!$B$38)*_xlfn.NORM.S.INV(RAND())</f>
        <v>1.1863078547249297</v>
      </c>
      <c r="AS199" s="24">
        <f ca="1">SQRT(Inputs!$B$38)*L199+SQRT(1-Inputs!$B$38)*_xlfn.NORM.S.INV(RAND())</f>
        <v>0.29798000120305418</v>
      </c>
      <c r="AT199" s="24">
        <f ca="1">SQRT(Inputs!$B$38)*M199+SQRT(1-Inputs!$B$38)*_xlfn.NORM.S.INV(RAND())</f>
        <v>0.82459116964193613</v>
      </c>
      <c r="AU199" s="15">
        <f ca="1">Inputs!$B$6*EXP($B$8-0.5*C$5^2+C$5*N199)</f>
        <v>4305.2306475376845</v>
      </c>
      <c r="AV199" s="15">
        <f t="shared" ca="1" si="73"/>
        <v>5727.1536816022945</v>
      </c>
      <c r="AW199" s="15">
        <f t="shared" ca="1" si="74"/>
        <v>6894.8096039291377</v>
      </c>
      <c r="AX199" s="15">
        <f t="shared" ca="1" si="75"/>
        <v>6405.3831895840021</v>
      </c>
      <c r="AY199" s="15">
        <f t="shared" ca="1" si="76"/>
        <v>7542.1576156325445</v>
      </c>
      <c r="AZ199" s="15">
        <f t="shared" ca="1" si="77"/>
        <v>10177.942858123111</v>
      </c>
      <c r="BA199" s="15">
        <f t="shared" ca="1" si="78"/>
        <v>15146.11442396671</v>
      </c>
      <c r="BB199" s="15">
        <f t="shared" ca="1" si="79"/>
        <v>17398.511597062508</v>
      </c>
      <c r="BC199" s="15">
        <f t="shared" ca="1" si="80"/>
        <v>22018.510411480824</v>
      </c>
      <c r="BD199" s="15">
        <f t="shared" ca="1" si="81"/>
        <v>26875.764139907744</v>
      </c>
      <c r="BE199" s="15">
        <f t="shared" ca="1" si="82"/>
        <v>32418.520152166653</v>
      </c>
      <c r="BF199" s="15">
        <f ca="1">Inputs!$B$13*EXP($B$9-0.5*C$6^2+C$6*Y199)</f>
        <v>13852.187368842207</v>
      </c>
      <c r="BG199" s="15">
        <f t="shared" ca="1" si="83"/>
        <v>17275.546847131616</v>
      </c>
      <c r="BH199" s="15">
        <f t="shared" ca="1" si="84"/>
        <v>19206.112399935842</v>
      </c>
      <c r="BI199" s="15">
        <f t="shared" ca="1" si="85"/>
        <v>16767.0418574289</v>
      </c>
      <c r="BJ199" s="15">
        <f t="shared" ca="1" si="86"/>
        <v>18606.279873310708</v>
      </c>
      <c r="BK199" s="15">
        <f t="shared" ca="1" si="87"/>
        <v>24325.087828963606</v>
      </c>
      <c r="BL199" s="15">
        <f t="shared" ca="1" si="88"/>
        <v>35079.928341309977</v>
      </c>
      <c r="BM199" s="15">
        <f t="shared" ca="1" si="89"/>
        <v>37219.455097541948</v>
      </c>
      <c r="BN199" s="15">
        <f t="shared" ca="1" si="90"/>
        <v>47666.110427087777</v>
      </c>
      <c r="BO199" s="15">
        <f t="shared" ca="1" si="91"/>
        <v>65089.248064914194</v>
      </c>
      <c r="BP199" s="15">
        <f t="shared" ca="1" si="92"/>
        <v>102122.92668442929</v>
      </c>
      <c r="BQ199" s="15">
        <f ca="1">Inputs!$B$20*EXP($B$10-0.5*C$7^2+C$7*AJ199)</f>
        <v>5080.5316801776989</v>
      </c>
      <c r="BR199" s="15">
        <f t="shared" ca="1" si="93"/>
        <v>6783.8195448935576</v>
      </c>
      <c r="BS199" s="15">
        <f t="shared" ca="1" si="94"/>
        <v>10609.831699599599</v>
      </c>
      <c r="BT199" s="15">
        <f t="shared" ca="1" si="95"/>
        <v>10902.867054346007</v>
      </c>
      <c r="BU199" s="15">
        <f t="shared" ca="1" si="96"/>
        <v>19005.781619271016</v>
      </c>
      <c r="BV199" s="15">
        <f t="shared" ca="1" si="97"/>
        <v>35287.705749488734</v>
      </c>
      <c r="BW199" s="15">
        <f t="shared" ca="1" si="98"/>
        <v>49014.031747566602</v>
      </c>
      <c r="BX199" s="15">
        <f t="shared" ca="1" si="99"/>
        <v>59497.037355641733</v>
      </c>
      <c r="BY199" s="15">
        <f t="shared" ca="1" si="100"/>
        <v>104606.32469082859</v>
      </c>
      <c r="BZ199" s="15">
        <f t="shared" ca="1" si="101"/>
        <v>155041.90434493488</v>
      </c>
      <c r="CA199" s="15">
        <f t="shared" ca="1" si="102"/>
        <v>252155.81199364067</v>
      </c>
      <c r="CB199" s="15">
        <f ca="1">(AU199*DCF!C$10-DCF!C$5*MAX(AU199*DCF!C$10,0)-MAX(AU199-Inputs!$B$6,0)/Inputs!$B$10)*DCF!C$6</f>
        <v>1047.7588932455233</v>
      </c>
      <c r="CC199" s="15">
        <f ca="1">(AV199*DCF!D$10-DCF!D$5*MAX(AV199*DCF!D$10,0)-MAX(AV199-AU199,0)/Inputs!$B$10)*DCF!D$6</f>
        <v>1049.2561922107986</v>
      </c>
      <c r="CD199" s="15">
        <f ca="1">(AW199*DCF!E$10-DCF!E$5*MAX(AW199*DCF!E$10,0)-MAX(AW199-AV199,0)/Inputs!$B$10)*DCF!E$6</f>
        <v>1328.8973131173886</v>
      </c>
      <c r="CE199" s="15">
        <f ca="1">(AX199*DCF!F$10-DCF!F$5*MAX(AX199*DCF!F$10,0)-MAX(AX199-AW199,0)/Inputs!$B$10)*DCF!F$6</f>
        <v>1398.2849421344147</v>
      </c>
      <c r="CF199" s="15">
        <f ca="1">(AY199*DCF!G$10-DCF!G$5*MAX(AY199*DCF!G$10,0)-MAX(AY199-AX199,0)/Inputs!$B$10)*DCF!G$6</f>
        <v>1335.4773226413997</v>
      </c>
      <c r="CG199" s="15">
        <f ca="1">(AZ199*DCF!H$10-DCF!H$5*MAX(AZ199*DCF!H$10,0)-MAX(AZ199-AY199,0)/Inputs!$B$10)*DCF!H$6</f>
        <v>1508.0239838564526</v>
      </c>
      <c r="CH199" s="15">
        <f ca="1">(BA199*DCF!I$10-DCF!I$5*MAX(BA199*DCF!I$10,0)-MAX(BA199-AZ199,0)/Inputs!$B$10)*DCF!I$6</f>
        <v>1951.6883675270647</v>
      </c>
      <c r="CI199" s="15">
        <f ca="1">(BB199*DCF!J$10-DCF!J$5*MAX(BB199*DCF!J$10,0)-MAX(BB199-BA199,0)/Inputs!$B$10)*DCF!J$6</f>
        <v>2644.3112851895607</v>
      </c>
      <c r="CJ199" s="15">
        <f ca="1">(BC199*DCF!K$10-DCF!K$5*MAX(BC199*DCF!K$10,0)-MAX(BC199-BB199,0)/Inputs!$B$10)*DCF!K$6</f>
        <v>2897.8970522222171</v>
      </c>
      <c r="CK199" s="15">
        <f ca="1">(BD199*DCF!L$10-DCF!L$5*MAX(BD199*DCF!L$10,0)-MAX(BD199-BC199,0)/Inputs!$B$10)*DCF!L$6</f>
        <v>3425.254748071156</v>
      </c>
      <c r="CL199" s="15">
        <f ca="1">(BE199*DCF!M$10-DCF!M$5*MAX(BE199*DCF!M$10,0)-MAX(BE199-BD199,0)/Inputs!$B$10)*DCF!M$6</f>
        <v>3912.5310666214996</v>
      </c>
      <c r="CM199" s="15">
        <f ca="1">(BF199*DCF!C$28-DCF!C$5*MAX(BF199*DCF!C$28,0)-MAX(BF199-Inputs!$B$13,0)/Inputs!$B$17)*DCF!C$6</f>
        <v>3658.2694036378166</v>
      </c>
      <c r="CN199" s="15">
        <f ca="1">(BG199*DCF!D$28-DCF!D$5*MAX(BG199*DCF!D$28,0)-MAX(BG199-BF199,0)/Inputs!$B$17)*DCF!D$6</f>
        <v>4357.6874499556925</v>
      </c>
      <c r="CO199" s="15">
        <f ca="1">(BH199*DCF!E$28-DCF!E$5*MAX(BH199*DCF!E$28,0)-MAX(BH199-BG199,0)/Inputs!$B$17)*DCF!E$6</f>
        <v>5059.0251275728306</v>
      </c>
      <c r="CP199" s="15">
        <f ca="1">(BI199*DCF!F$28-DCF!F$5*MAX(BI199*DCF!F$28,0)-MAX(BI199-BH199,0)/Inputs!$B$17)*DCF!F$6</f>
        <v>4551.8102059482044</v>
      </c>
      <c r="CQ199" s="15">
        <f ca="1">(BJ199*DCF!G$28-DCF!G$5*MAX(BJ199*DCF!G$28,0)-MAX(BJ199-BI199,0)/Inputs!$B$17)*DCF!G$6</f>
        <v>4518.1988137508188</v>
      </c>
      <c r="CR199" s="15">
        <f ca="1">(BK199*DCF!H$28-DCF!H$5*MAX(BK199*DCF!H$28,0)-MAX(BK199-BJ199,0)/Inputs!$B$17)*DCF!H$6</f>
        <v>5127.3203259341008</v>
      </c>
      <c r="CS199" s="15">
        <f ca="1">(BL199*DCF!I$28-DCF!I$5*MAX(BL199*DCF!I$28,0)-MAX(BL199-BK199,0)/Inputs!$B$17)*DCF!I$6</f>
        <v>6705.5023635199032</v>
      </c>
      <c r="CT199" s="15">
        <f ca="1">(BM199*DCF!J$28-DCF!J$5*MAX(BM199*DCF!J$28,0)-MAX(BM199-BL199,0)/Inputs!$B$17)*DCF!J$6</f>
        <v>8019.3445423112234</v>
      </c>
      <c r="CU199" s="15">
        <f ca="1">(BN199*DCF!K$28-DCF!K$5*MAX(BN199*DCF!K$28,0)-MAX(BN199-BM199,0)/Inputs!$B$17)*DCF!K$6</f>
        <v>8786.7071754192166</v>
      </c>
      <c r="CV199" s="15">
        <f ca="1">(BO199*DCF!L$28-DCF!L$5*MAX(BO199*DCF!L$28,0)-MAX(BO199-BN199,0)/Inputs!$B$17)*DCF!L$6</f>
        <v>11015.214127487372</v>
      </c>
      <c r="CW199" s="15">
        <f ca="1">(BP199*DCF!M$28-DCF!M$5*MAX(BP199*DCF!M$28,0)-MAX(BP199-BO199,0)/Inputs!$B$17)*DCF!M$6</f>
        <v>15343.427721192758</v>
      </c>
      <c r="CX199" s="15">
        <f ca="1">(BQ199*DCF!C$46-DCF!C$5*MAX(BQ199*DCF!C$46,0)-MAX(BQ199-Inputs!$B$20,0)/Inputs!$B$24)*DCF!C$6</f>
        <v>-2041.4769146727706</v>
      </c>
      <c r="CY199" s="15">
        <f ca="1">(BR199*DCF!D$46-DCF!D$5*MAX(BR199*DCF!D$46,0)-MAX(BR199-BQ199,0)/Inputs!$B$24)*DCF!D$6</f>
        <v>-1884.6185888978155</v>
      </c>
      <c r="CZ199" s="15">
        <f ca="1">(BS199*DCF!E$46-DCF!E$5*MAX(BS199*DCF!E$46,0)-MAX(BS199-BR199,0)/Inputs!$B$24)*DCF!E$6</f>
        <v>-2762.7397345170739</v>
      </c>
      <c r="DA199" s="15">
        <f ca="1">(BT199*DCF!F$46-DCF!F$5*MAX(BT199*DCF!F$46,0)-MAX(BT199-BS199,0)/Inputs!$B$24)*DCF!F$6</f>
        <v>-900.71914829879483</v>
      </c>
      <c r="DB199" s="15">
        <f ca="1">(BU199*DCF!G$46-DCF!G$5*MAX(BU199*DCF!G$46,0)-MAX(BU199-BT199,0)/Inputs!$B$24)*DCF!G$6</f>
        <v>-3364.9773084297676</v>
      </c>
      <c r="DC199" s="15">
        <f ca="1">(BV199*DCF!H$46-DCF!H$5*MAX(BV199*DCF!H$46,0)-MAX(BV199-BU199,0)/Inputs!$B$24)*DCF!H$6</f>
        <v>-5059.5081624608556</v>
      </c>
      <c r="DD199" s="15">
        <f ca="1">(BW199*DCF!I$46-DCF!I$5*MAX(BW199*DCF!I$46,0)-MAX(BW199-BV199,0)/Inputs!$B$24)*DCF!I$6</f>
        <v>-2808.2991239739895</v>
      </c>
      <c r="DE199" s="15">
        <f ca="1">(BX199*DCF!J$46-DCF!J$5*MAX(BX199*DCF!J$46,0)-MAX(BX199-BW199,0)/Inputs!$B$24)*DCF!J$6</f>
        <v>-284.18567945608777</v>
      </c>
      <c r="DF199" s="15">
        <f ca="1">(BY199*DCF!K$46-DCF!K$5*MAX(BY199*DCF!K$46,0)-MAX(BY199-BX199,0)/Inputs!$B$24)*DCF!K$6</f>
        <v>-5075.1117173302473</v>
      </c>
      <c r="DG199" s="15">
        <f ca="1">(BZ199*DCF!L$46-DCF!L$5*MAX(BZ199*DCF!L$46,0)-MAX(BZ199-BY199,0)/Inputs!$B$24)*DCF!L$6</f>
        <v>-696.40896370086273</v>
      </c>
      <c r="DH199" s="15">
        <f ca="1">(CA199*DCF!M$46-DCF!M$5*MAX(CA199*DCF!M$46,0)-MAX(CA199-BZ199,0)/Inputs!$B$24)*DCF!M$6</f>
        <v>-534.23854784029822</v>
      </c>
      <c r="DI199" s="15">
        <f ca="1">SUM(CB199:CL199)+BE199*DCF!M$10*(1+Inputs!$B$30)*(1-Inputs!$B$33)*(1-Inputs!$B$30/Inputs!$B$31)/(Inputs!$B$29-Inputs!$B$30)*DCF!M$6</f>
        <v>112720.55144086614</v>
      </c>
      <c r="DJ199" s="15">
        <f ca="1">SUM(CM199:CW199)+BP199*DCF!M$28*(1+Inputs!$B$30)*(1-Inputs!$B$33)*(1-Inputs!$B$30/Inputs!$B$31)/(Inputs!$B$29-Inputs!$B$30)*DCF!M$6</f>
        <v>456088.44778828777</v>
      </c>
      <c r="DK199" s="15">
        <f ca="1">SUM(CX199:DH199)+CA199*DCF!M$46*(1+Inputs!$B$30)*(1-Inputs!$B$33)*(1-Inputs!$B$30/Inputs!$B$31)/(Inputs!$B$29-Inputs!$B$30)*DCF!M$6</f>
        <v>364450.47121804417</v>
      </c>
      <c r="DM199" s="15">
        <f ca="1">DI199+DJ199+DK199+Inputs!$B$34+Inputs!$B$36-Inputs!$B$35</f>
        <v>1010110.470447198</v>
      </c>
    </row>
    <row r="200" spans="1:117" x14ac:dyDescent="0.75">
      <c r="A200" s="11">
        <v>187</v>
      </c>
      <c r="C200" s="24">
        <f t="shared" ca="1" si="108"/>
        <v>-0.37036682564541268</v>
      </c>
      <c r="D200" s="24">
        <f t="shared" ca="1" si="108"/>
        <v>-9.858069019240695E-2</v>
      </c>
      <c r="E200" s="24">
        <f t="shared" ca="1" si="108"/>
        <v>0.27135682169428904</v>
      </c>
      <c r="F200" s="24">
        <f t="shared" ca="1" si="108"/>
        <v>0.54798141379009224</v>
      </c>
      <c r="G200" s="24">
        <f t="shared" ca="1" si="108"/>
        <v>-0.59531171609959477</v>
      </c>
      <c r="H200" s="24">
        <f t="shared" ca="1" si="108"/>
        <v>1.355055526216457</v>
      </c>
      <c r="I200" s="24">
        <f t="shared" ca="1" si="108"/>
        <v>-0.97852576051171269</v>
      </c>
      <c r="J200" s="24">
        <f t="shared" ca="1" si="108"/>
        <v>0.15352087844762277</v>
      </c>
      <c r="K200" s="24">
        <f t="shared" ca="1" si="108"/>
        <v>-1.4408062674973372</v>
      </c>
      <c r="L200" s="24">
        <f t="shared" ca="1" si="108"/>
        <v>0.2757235546542332</v>
      </c>
      <c r="M200" s="24">
        <f t="shared" ca="1" si="108"/>
        <v>-0.46134256909014532</v>
      </c>
      <c r="N200" s="24">
        <f ca="1">SQRT(Inputs!$B$38)*C200+SQRT(1-Inputs!$B$38)*_xlfn.NORM.S.INV(RAND())</f>
        <v>0.4410284539378046</v>
      </c>
      <c r="O200" s="24">
        <f ca="1">SQRT(Inputs!$B$38)*D200+SQRT(1-Inputs!$B$38)*_xlfn.NORM.S.INV(RAND())</f>
        <v>0.70830442572177565</v>
      </c>
      <c r="P200" s="24">
        <f ca="1">SQRT(Inputs!$B$38)*E200+SQRT(1-Inputs!$B$38)*_xlfn.NORM.S.INV(RAND())</f>
        <v>5.5029152734262413E-2</v>
      </c>
      <c r="Q200" s="24">
        <f ca="1">SQRT(Inputs!$B$38)*F200+SQRT(1-Inputs!$B$38)*_xlfn.NORM.S.INV(RAND())</f>
        <v>0.43760754054343365</v>
      </c>
      <c r="R200" s="24">
        <f ca="1">SQRT(Inputs!$B$38)*G200+SQRT(1-Inputs!$B$38)*_xlfn.NORM.S.INV(RAND())</f>
        <v>0.21284311458828981</v>
      </c>
      <c r="S200" s="24">
        <f ca="1">SQRT(Inputs!$B$38)*H200+SQRT(1-Inputs!$B$38)*_xlfn.NORM.S.INV(RAND())</f>
        <v>0.61900608227020981</v>
      </c>
      <c r="T200" s="24">
        <f ca="1">SQRT(Inputs!$B$38)*I200+SQRT(1-Inputs!$B$38)*_xlfn.NORM.S.INV(RAND())</f>
        <v>-7.2249481909046842E-2</v>
      </c>
      <c r="U200" s="24">
        <f ca="1">SQRT(Inputs!$B$38)*J200+SQRT(1-Inputs!$B$38)*_xlfn.NORM.S.INV(RAND())</f>
        <v>-0.83459127231781516</v>
      </c>
      <c r="V200" s="24">
        <f ca="1">SQRT(Inputs!$B$38)*K200+SQRT(1-Inputs!$B$38)*_xlfn.NORM.S.INV(RAND())</f>
        <v>-2.1115336634073181</v>
      </c>
      <c r="W200" s="24">
        <f ca="1">SQRT(Inputs!$B$38)*L200+SQRT(1-Inputs!$B$38)*_xlfn.NORM.S.INV(RAND())</f>
        <v>-5.6626654622562111E-2</v>
      </c>
      <c r="X200" s="24">
        <f ca="1">SQRT(Inputs!$B$38)*M200+SQRT(1-Inputs!$B$38)*_xlfn.NORM.S.INV(RAND())</f>
        <v>-0.28203558821200797</v>
      </c>
      <c r="Y200" s="24">
        <f ca="1">SQRT(Inputs!$B$38)*C200+SQRT(1-Inputs!$B$38)*_xlfn.NORM.S.INV(RAND())</f>
        <v>0.65887978901275845</v>
      </c>
      <c r="Z200" s="24">
        <f ca="1">SQRT(Inputs!$B$38)*D200+SQRT(1-Inputs!$B$38)*_xlfn.NORM.S.INV(RAND())</f>
        <v>0.44569506590708446</v>
      </c>
      <c r="AA200" s="24">
        <f ca="1">SQRT(Inputs!$B$38)*E200+SQRT(1-Inputs!$B$38)*_xlfn.NORM.S.INV(RAND())</f>
        <v>0.86576818121365084</v>
      </c>
      <c r="AB200" s="24">
        <f ca="1">SQRT(Inputs!$B$38)*F200+SQRT(1-Inputs!$B$38)*_xlfn.NORM.S.INV(RAND())</f>
        <v>-0.20431973234866052</v>
      </c>
      <c r="AC200" s="24">
        <f ca="1">SQRT(Inputs!$B$38)*G200+SQRT(1-Inputs!$B$38)*_xlfn.NORM.S.INV(RAND())</f>
        <v>-0.97215750195593298</v>
      </c>
      <c r="AD200" s="24">
        <f ca="1">SQRT(Inputs!$B$38)*H200+SQRT(1-Inputs!$B$38)*_xlfn.NORM.S.INV(RAND())</f>
        <v>1.4512322698600473</v>
      </c>
      <c r="AE200" s="24">
        <f ca="1">SQRT(Inputs!$B$38)*I200+SQRT(1-Inputs!$B$38)*_xlfn.NORM.S.INV(RAND())</f>
        <v>0.31941596449268539</v>
      </c>
      <c r="AF200" s="24">
        <f ca="1">SQRT(Inputs!$B$38)*J200+SQRT(1-Inputs!$B$38)*_xlfn.NORM.S.INV(RAND())</f>
        <v>0.75391420120419084</v>
      </c>
      <c r="AG200" s="24">
        <f ca="1">SQRT(Inputs!$B$38)*K200+SQRT(1-Inputs!$B$38)*_xlfn.NORM.S.INV(RAND())</f>
        <v>-1.3525316976199206</v>
      </c>
      <c r="AH200" s="24">
        <f ca="1">SQRT(Inputs!$B$38)*L200+SQRT(1-Inputs!$B$38)*_xlfn.NORM.S.INV(RAND())</f>
        <v>0.30321261812962774</v>
      </c>
      <c r="AI200" s="24">
        <f ca="1">SQRT(Inputs!$B$38)*M200+SQRT(1-Inputs!$B$38)*_xlfn.NORM.S.INV(RAND())</f>
        <v>3.9458329007718895E-2</v>
      </c>
      <c r="AJ200" s="24">
        <f ca="1">SQRT(Inputs!$B$38)*C200+SQRT(1-Inputs!$B$38)*_xlfn.NORM.S.INV(RAND())</f>
        <v>-0.50023957223837923</v>
      </c>
      <c r="AK200" s="24">
        <f ca="1">SQRT(Inputs!$B$38)*D200+SQRT(1-Inputs!$B$38)*_xlfn.NORM.S.INV(RAND())</f>
        <v>0.22247492331192495</v>
      </c>
      <c r="AL200" s="24">
        <f ca="1">SQRT(Inputs!$B$38)*E200+SQRT(1-Inputs!$B$38)*_xlfn.NORM.S.INV(RAND())</f>
        <v>0.86286025841112934</v>
      </c>
      <c r="AM200" s="24">
        <f ca="1">SQRT(Inputs!$B$38)*F200+SQRT(1-Inputs!$B$38)*_xlfn.NORM.S.INV(RAND())</f>
        <v>-0.16472045599133006</v>
      </c>
      <c r="AN200" s="24">
        <f ca="1">SQRT(Inputs!$B$38)*G200+SQRT(1-Inputs!$B$38)*_xlfn.NORM.S.INV(RAND())</f>
        <v>-1.0022899526257443</v>
      </c>
      <c r="AO200" s="24">
        <f ca="1">SQRT(Inputs!$B$38)*H200+SQRT(1-Inputs!$B$38)*_xlfn.NORM.S.INV(RAND())</f>
        <v>2.5784566638369695</v>
      </c>
      <c r="AP200" s="24">
        <f ca="1">SQRT(Inputs!$B$38)*I200+SQRT(1-Inputs!$B$38)*_xlfn.NORM.S.INV(RAND())</f>
        <v>-0.64624750384265695</v>
      </c>
      <c r="AQ200" s="24">
        <f ca="1">SQRT(Inputs!$B$38)*J200+SQRT(1-Inputs!$B$38)*_xlfn.NORM.S.INV(RAND())</f>
        <v>-0.4541013774616588</v>
      </c>
      <c r="AR200" s="24">
        <f ca="1">SQRT(Inputs!$B$38)*K200+SQRT(1-Inputs!$B$38)*_xlfn.NORM.S.INV(RAND())</f>
        <v>-1.4660819204211166</v>
      </c>
      <c r="AS200" s="24">
        <f ca="1">SQRT(Inputs!$B$38)*L200+SQRT(1-Inputs!$B$38)*_xlfn.NORM.S.INV(RAND())</f>
        <v>-0.70070126005686384</v>
      </c>
      <c r="AT200" s="24">
        <f ca="1">SQRT(Inputs!$B$38)*M200+SQRT(1-Inputs!$B$38)*_xlfn.NORM.S.INV(RAND())</f>
        <v>-2.8280878932141191</v>
      </c>
      <c r="AU200" s="15">
        <f ca="1">Inputs!$B$6*EXP($B$8-0.5*C$5^2+C$5*N200)</f>
        <v>5329.4485396412865</v>
      </c>
      <c r="AV200" s="15">
        <f t="shared" ca="1" si="73"/>
        <v>7199.229963603565</v>
      </c>
      <c r="AW200" s="15">
        <f t="shared" ca="1" si="74"/>
        <v>8843.5828107495363</v>
      </c>
      <c r="AX200" s="15">
        <f t="shared" ca="1" si="75"/>
        <v>11403.857098704751</v>
      </c>
      <c r="AY200" s="15">
        <f t="shared" ca="1" si="76"/>
        <v>14287.449935808196</v>
      </c>
      <c r="AZ200" s="15">
        <f t="shared" ca="1" si="77"/>
        <v>18706.574884319809</v>
      </c>
      <c r="BA200" s="15">
        <f t="shared" ca="1" si="78"/>
        <v>22719.616455622338</v>
      </c>
      <c r="BB200" s="15">
        <f t="shared" ca="1" si="79"/>
        <v>25584.4413584383</v>
      </c>
      <c r="BC200" s="15">
        <f t="shared" ca="1" si="80"/>
        <v>25556.492011995138</v>
      </c>
      <c r="BD200" s="15">
        <f t="shared" ca="1" si="81"/>
        <v>31143.722830722261</v>
      </c>
      <c r="BE200" s="15">
        <f t="shared" ca="1" si="82"/>
        <v>37194.804788818394</v>
      </c>
      <c r="BF200" s="15">
        <f ca="1">Inputs!$B$13*EXP($B$9-0.5*C$6^2+C$6*Y200)</f>
        <v>15760.949791721005</v>
      </c>
      <c r="BG200" s="15">
        <f t="shared" ca="1" si="83"/>
        <v>20816.99079205441</v>
      </c>
      <c r="BH200" s="15">
        <f t="shared" ca="1" si="84"/>
        <v>29362.01723745764</v>
      </c>
      <c r="BI200" s="15">
        <f t="shared" ca="1" si="85"/>
        <v>34830.735169900763</v>
      </c>
      <c r="BJ200" s="15">
        <f t="shared" ca="1" si="86"/>
        <v>37116.875621609928</v>
      </c>
      <c r="BK200" s="15">
        <f t="shared" ca="1" si="87"/>
        <v>55504.964365553897</v>
      </c>
      <c r="BL200" s="15">
        <f t="shared" ca="1" si="88"/>
        <v>71062.642570912489</v>
      </c>
      <c r="BM200" s="15">
        <f t="shared" ca="1" si="89"/>
        <v>95927.734444440881</v>
      </c>
      <c r="BN200" s="15">
        <f t="shared" ca="1" si="90"/>
        <v>100326.08068996891</v>
      </c>
      <c r="BO200" s="15">
        <f t="shared" ca="1" si="91"/>
        <v>127869.21316291325</v>
      </c>
      <c r="BP200" s="15">
        <f t="shared" ca="1" si="92"/>
        <v>158088.19795109547</v>
      </c>
      <c r="BQ200" s="15">
        <f ca="1">Inputs!$B$20*EXP($B$10-0.5*C$7^2+C$7*AJ200)</f>
        <v>3592.1362830453481</v>
      </c>
      <c r="BR200" s="15">
        <f t="shared" ca="1" si="93"/>
        <v>5230.8939858765398</v>
      </c>
      <c r="BS200" s="15">
        <f t="shared" ca="1" si="94"/>
        <v>9177.5975801873483</v>
      </c>
      <c r="BT200" s="15">
        <f t="shared" ca="1" si="95"/>
        <v>12118.763216107831</v>
      </c>
      <c r="BU200" s="15">
        <f t="shared" ca="1" si="96"/>
        <v>13178.231170479381</v>
      </c>
      <c r="BV200" s="15">
        <f t="shared" ca="1" si="97"/>
        <v>32776.742742837974</v>
      </c>
      <c r="BW200" s="15">
        <f t="shared" ca="1" si="98"/>
        <v>39891.120579878858</v>
      </c>
      <c r="BX200" s="15">
        <f t="shared" ca="1" si="99"/>
        <v>50939.226810879183</v>
      </c>
      <c r="BY200" s="15">
        <f t="shared" ca="1" si="100"/>
        <v>53916.850313155439</v>
      </c>
      <c r="BZ200" s="15">
        <f t="shared" ca="1" si="101"/>
        <v>66509.385596450506</v>
      </c>
      <c r="CA200" s="15">
        <f t="shared" ca="1" si="102"/>
        <v>56520.922984510325</v>
      </c>
      <c r="CB200" s="15">
        <f ca="1">(AU200*DCF!C$10-DCF!C$5*MAX(AU200*DCF!C$10,0)-MAX(AU200-Inputs!$B$6,0)/Inputs!$B$10)*DCF!C$6</f>
        <v>1040.4560371173848</v>
      </c>
      <c r="CC200" s="15">
        <f ca="1">(AV200*DCF!D$10-DCF!D$5*MAX(AV200*DCF!D$10,0)-MAX(AV200-AU200,0)/Inputs!$B$10)*DCF!D$6</f>
        <v>1298.8662658693468</v>
      </c>
      <c r="CD200" s="15">
        <f ca="1">(AW200*DCF!E$10-DCF!E$5*MAX(AW200*DCF!E$10,0)-MAX(AW200-AV200,0)/Inputs!$B$10)*DCF!E$6</f>
        <v>1671.4661364251288</v>
      </c>
      <c r="CE200" s="15">
        <f ca="1">(AX200*DCF!F$10-DCF!F$5*MAX(AX200*DCF!F$10,0)-MAX(AX200-AW200,0)/Inputs!$B$10)*DCF!F$6</f>
        <v>1956.7142278321141</v>
      </c>
      <c r="CF200" s="15">
        <f ca="1">(AY200*DCF!G$10-DCF!G$5*MAX(AY200*DCF!G$10,0)-MAX(AY200-AX200,0)/Inputs!$B$10)*DCF!G$6</f>
        <v>2389.5076442265308</v>
      </c>
      <c r="CG200" s="15">
        <f ca="1">(AZ200*DCF!H$10-DCF!H$5*MAX(AZ200*DCF!H$10,0)-MAX(AZ200-AY200,0)/Inputs!$B$10)*DCF!H$6</f>
        <v>2847.2000737806284</v>
      </c>
      <c r="CH200" s="15">
        <f ca="1">(BA200*DCF!I$10-DCF!I$5*MAX(BA200*DCF!I$10,0)-MAX(BA200-AZ200,0)/Inputs!$B$10)*DCF!I$6</f>
        <v>3491.7656903464663</v>
      </c>
      <c r="CI200" s="15">
        <f ca="1">(BB200*DCF!J$10-DCF!J$5*MAX(BB200*DCF!J$10,0)-MAX(BB200-BA200,0)/Inputs!$B$10)*DCF!J$6</f>
        <v>3956.2324958136601</v>
      </c>
      <c r="CJ200" s="15">
        <f ca="1">(BC200*DCF!K$10-DCF!K$5*MAX(BC200*DCF!K$10,0)-MAX(BC200-BB200,0)/Inputs!$B$10)*DCF!K$6</f>
        <v>4114.1847743104654</v>
      </c>
      <c r="CK200" s="15">
        <f ca="1">(BD200*DCF!L$10-DCF!L$5*MAX(BD200*DCF!L$10,0)-MAX(BD200-BC200,0)/Inputs!$B$10)*DCF!L$6</f>
        <v>3974.5462208737154</v>
      </c>
      <c r="CL200" s="15">
        <f ca="1">(BE200*DCF!M$10-DCF!M$5*MAX(BE200*DCF!M$10,0)-MAX(BE200-BD200,0)/Inputs!$B$10)*DCF!M$6</f>
        <v>4525.8016398950476</v>
      </c>
      <c r="CM200" s="15">
        <f ca="1">(BF200*DCF!C$28-DCF!C$5*MAX(BF200*DCF!C$28,0)-MAX(BF200-Inputs!$B$13,0)/Inputs!$B$17)*DCF!C$6</f>
        <v>3799.9884467351494</v>
      </c>
      <c r="CN200" s="15">
        <f ca="1">(BG200*DCF!D$28-DCF!D$5*MAX(BG200*DCF!D$28,0)-MAX(BG200-BF200,0)/Inputs!$B$17)*DCF!D$6</f>
        <v>5052.3985444425234</v>
      </c>
      <c r="CO200" s="15">
        <f ca="1">(BH200*DCF!E$28-DCF!E$5*MAX(BH200*DCF!E$28,0)-MAX(BH200-BG200,0)/Inputs!$B$17)*DCF!E$6</f>
        <v>6631.7390227869446</v>
      </c>
      <c r="CP200" s="15">
        <f ca="1">(BI200*DCF!F$28-DCF!F$5*MAX(BI200*DCF!F$28,0)-MAX(BI200-BH200,0)/Inputs!$B$17)*DCF!F$6</f>
        <v>8459.960587740854</v>
      </c>
      <c r="CQ200" s="15">
        <f ca="1">(BJ200*DCF!G$28-DCF!G$5*MAX(BJ200*DCF!G$28,0)-MAX(BJ200-BI200,0)/Inputs!$B$17)*DCF!G$6</f>
        <v>9245.7487452831465</v>
      </c>
      <c r="CR200" s="15">
        <f ca="1">(BK200*DCF!H$28-DCF!H$5*MAX(BK200*DCF!H$28,0)-MAX(BK200-BJ200,0)/Inputs!$B$17)*DCF!H$6</f>
        <v>10869.99710304051</v>
      </c>
      <c r="CS200" s="15">
        <f ca="1">(BL200*DCF!I$28-DCF!I$5*MAX(BL200*DCF!I$28,0)-MAX(BL200-BK200,0)/Inputs!$B$17)*DCF!I$6</f>
        <v>14477.592447002158</v>
      </c>
      <c r="CT200" s="15">
        <f ca="1">(BM200*DCF!J$28-DCF!J$5*MAX(BM200*DCF!J$28,0)-MAX(BM200-BL200,0)/Inputs!$B$17)*DCF!J$6</f>
        <v>18102.940294954184</v>
      </c>
      <c r="CU200" s="15">
        <f ca="1">(BN200*DCF!K$28-DCF!K$5*MAX(BN200*DCF!K$28,0)-MAX(BN200-BM200,0)/Inputs!$B$17)*DCF!K$6</f>
        <v>20648.447244706105</v>
      </c>
      <c r="CV200" s="15">
        <f ca="1">(BO200*DCF!L$28-DCF!L$5*MAX(BO200*DCF!L$28,0)-MAX(BO200-BN200,0)/Inputs!$B$17)*DCF!L$6</f>
        <v>22396.040617528652</v>
      </c>
      <c r="CW200" s="15">
        <f ca="1">(BP200*DCF!M$28-DCF!M$5*MAX(BP200*DCF!M$28,0)-MAX(BP200-BO200,0)/Inputs!$B$17)*DCF!M$6</f>
        <v>26585.652892183494</v>
      </c>
      <c r="CX200" s="15">
        <f ca="1">(BQ200*DCF!C$46-DCF!C$5*MAX(BQ200*DCF!C$46,0)-MAX(BQ200-Inputs!$B$20,0)/Inputs!$B$24)*DCF!C$6</f>
        <v>-1010.2560852508185</v>
      </c>
      <c r="CY200" s="15">
        <f ca="1">(BR200*DCF!D$46-DCF!D$5*MAX(BR200*DCF!D$46,0)-MAX(BR200-BQ200,0)/Inputs!$B$24)*DCF!D$6</f>
        <v>-1592.0359262385773</v>
      </c>
      <c r="CZ200" s="15">
        <f ca="1">(BS200*DCF!E$46-DCF!E$5*MAX(BS200*DCF!E$46,0)-MAX(BS200-BR200,0)/Inputs!$B$24)*DCF!E$6</f>
        <v>-2640.9487990993011</v>
      </c>
      <c r="DA200" s="15">
        <f ca="1">(BT200*DCF!F$46-DCF!F$5*MAX(BT200*DCF!F$46,0)-MAX(BT200-BS200,0)/Inputs!$B$24)*DCF!F$6</f>
        <v>-1953.5363434398439</v>
      </c>
      <c r="DB200" s="15">
        <f ca="1">(BU200*DCF!G$46-DCF!G$5*MAX(BU200*DCF!G$46,0)-MAX(BU200-BT200,0)/Inputs!$B$24)*DCF!G$6</f>
        <v>-799.67374688905784</v>
      </c>
      <c r="DC200" s="15">
        <f ca="1">(BV200*DCF!H$46-DCF!H$5*MAX(BV200*DCF!H$46,0)-MAX(BV200-BU200,0)/Inputs!$B$24)*DCF!H$6</f>
        <v>-6090.1173890377231</v>
      </c>
      <c r="DD200" s="15">
        <f ca="1">(BW200*DCF!I$46-DCF!I$5*MAX(BW200*DCF!I$46,0)-MAX(BW200-BV200,0)/Inputs!$B$24)*DCF!I$6</f>
        <v>-1120.961762957249</v>
      </c>
      <c r="DE200" s="15">
        <f ca="1">(BX200*DCF!J$46-DCF!J$5*MAX(BX200*DCF!J$46,0)-MAX(BX200-BW200,0)/Inputs!$B$24)*DCF!J$6</f>
        <v>-793.0176124453601</v>
      </c>
      <c r="DF200" s="15">
        <f ca="1">(BY200*DCF!K$46-DCF!K$5*MAX(BY200*DCF!K$46,0)-MAX(BY200-BX200,0)/Inputs!$B$24)*DCF!K$6</f>
        <v>2350.4717880675471</v>
      </c>
      <c r="DG200" s="15">
        <f ca="1">(BZ200*DCF!L$46-DCF!L$5*MAX(BZ200*DCF!L$46,0)-MAX(BZ200-BY200,0)/Inputs!$B$24)*DCF!L$6</f>
        <v>1747.7539767672736</v>
      </c>
      <c r="DH200" s="15">
        <f ca="1">(CA200*DCF!M$46-DCF!M$5*MAX(CA200*DCF!M$46,0)-MAX(CA200-BZ200,0)/Inputs!$B$24)*DCF!M$6</f>
        <v>4431.0184874236566</v>
      </c>
      <c r="DI200" s="15">
        <f ca="1">SUM(CB200:CL200)+BE200*DCF!M$10*(1+Inputs!$B$30)*(1-Inputs!$B$33)*(1-Inputs!$B$30/Inputs!$B$31)/(Inputs!$B$29-Inputs!$B$30)*DCF!M$6</f>
        <v>134780.37478414667</v>
      </c>
      <c r="DJ200" s="15">
        <f ca="1">SUM(CM200:CW200)+BP200*DCF!M$28*(1+Inputs!$B$30)*(1-Inputs!$B$33)*(1-Inputs!$B$30/Inputs!$B$31)/(Inputs!$B$29-Inputs!$B$30)*DCF!M$6</f>
        <v>732885.89981026738</v>
      </c>
      <c r="DK200" s="15">
        <f ca="1">SUM(CX200:DH200)+CA200*DCF!M$46*(1+Inputs!$B$30)*(1-Inputs!$B$33)*(1-Inputs!$B$30/Inputs!$B$31)/(Inputs!$B$29-Inputs!$B$30)*DCF!M$6</f>
        <v>79916.738852302238</v>
      </c>
      <c r="DM200" s="15">
        <f ca="1">DI200+DJ200+DK200+Inputs!$B$34+Inputs!$B$36-Inputs!$B$35</f>
        <v>1024434.0134467162</v>
      </c>
    </row>
    <row r="201" spans="1:117" x14ac:dyDescent="0.75">
      <c r="A201" s="11">
        <v>188</v>
      </c>
      <c r="C201" s="24">
        <f t="shared" ca="1" si="108"/>
        <v>0.365718694898718</v>
      </c>
      <c r="D201" s="24">
        <f t="shared" ca="1" si="108"/>
        <v>0.66957906205828432</v>
      </c>
      <c r="E201" s="24">
        <f t="shared" ca="1" si="108"/>
        <v>-1.9686270861183444</v>
      </c>
      <c r="F201" s="24">
        <f t="shared" ca="1" si="108"/>
        <v>-0.56883501350569987</v>
      </c>
      <c r="G201" s="24">
        <f t="shared" ca="1" si="108"/>
        <v>1.4517777208894451</v>
      </c>
      <c r="H201" s="24">
        <f t="shared" ca="1" si="108"/>
        <v>-0.78904685632720617</v>
      </c>
      <c r="I201" s="24">
        <f t="shared" ca="1" si="108"/>
        <v>-0.84988226910429698</v>
      </c>
      <c r="J201" s="24">
        <f t="shared" ca="1" si="108"/>
        <v>-0.86833701435802035</v>
      </c>
      <c r="K201" s="24">
        <f t="shared" ca="1" si="108"/>
        <v>-0.28501930322376118</v>
      </c>
      <c r="L201" s="24">
        <f t="shared" ca="1" si="108"/>
        <v>1.6392958147699117</v>
      </c>
      <c r="M201" s="24">
        <f t="shared" ca="1" si="108"/>
        <v>0.77078410187922974</v>
      </c>
      <c r="N201" s="24">
        <f ca="1">SQRT(Inputs!$B$38)*C201+SQRT(1-Inputs!$B$38)*_xlfn.NORM.S.INV(RAND())</f>
        <v>0.50814596719616167</v>
      </c>
      <c r="O201" s="24">
        <f ca="1">SQRT(Inputs!$B$38)*D201+SQRT(1-Inputs!$B$38)*_xlfn.NORM.S.INV(RAND())</f>
        <v>0.43363460279318583</v>
      </c>
      <c r="P201" s="24">
        <f ca="1">SQRT(Inputs!$B$38)*E201+SQRT(1-Inputs!$B$38)*_xlfn.NORM.S.INV(RAND())</f>
        <v>-1.138858851738684</v>
      </c>
      <c r="Q201" s="24">
        <f ca="1">SQRT(Inputs!$B$38)*F201+SQRT(1-Inputs!$B$38)*_xlfn.NORM.S.INV(RAND())</f>
        <v>-9.6702566231309517E-2</v>
      </c>
      <c r="R201" s="24">
        <f ca="1">SQRT(Inputs!$B$38)*G201+SQRT(1-Inputs!$B$38)*_xlfn.NORM.S.INV(RAND())</f>
        <v>-8.2023011274932611E-2</v>
      </c>
      <c r="S201" s="24">
        <f ca="1">SQRT(Inputs!$B$38)*H201+SQRT(1-Inputs!$B$38)*_xlfn.NORM.S.INV(RAND())</f>
        <v>-0.70880579256062171</v>
      </c>
      <c r="T201" s="24">
        <f ca="1">SQRT(Inputs!$B$38)*I201+SQRT(1-Inputs!$B$38)*_xlfn.NORM.S.INV(RAND())</f>
        <v>-1.4971747699474223</v>
      </c>
      <c r="U201" s="24">
        <f ca="1">SQRT(Inputs!$B$38)*J201+SQRT(1-Inputs!$B$38)*_xlfn.NORM.S.INV(RAND())</f>
        <v>0.54823269530246144</v>
      </c>
      <c r="V201" s="24">
        <f ca="1">SQRT(Inputs!$B$38)*K201+SQRT(1-Inputs!$B$38)*_xlfn.NORM.S.INV(RAND())</f>
        <v>-1.0236798901049746</v>
      </c>
      <c r="W201" s="24">
        <f ca="1">SQRT(Inputs!$B$38)*L201+SQRT(1-Inputs!$B$38)*_xlfn.NORM.S.INV(RAND())</f>
        <v>0.58010830234142197</v>
      </c>
      <c r="X201" s="24">
        <f ca="1">SQRT(Inputs!$B$38)*M201+SQRT(1-Inputs!$B$38)*_xlfn.NORM.S.INV(RAND())</f>
        <v>1.2103023008327438</v>
      </c>
      <c r="Y201" s="24">
        <f ca="1">SQRT(Inputs!$B$38)*C201+SQRT(1-Inputs!$B$38)*_xlfn.NORM.S.INV(RAND())</f>
        <v>0.30595193037468171</v>
      </c>
      <c r="Z201" s="24">
        <f ca="1">SQRT(Inputs!$B$38)*D201+SQRT(1-Inputs!$B$38)*_xlfn.NORM.S.INV(RAND())</f>
        <v>0.93988535500518955</v>
      </c>
      <c r="AA201" s="24">
        <f ca="1">SQRT(Inputs!$B$38)*E201+SQRT(1-Inputs!$B$38)*_xlfn.NORM.S.INV(RAND())</f>
        <v>-1.398282992188316</v>
      </c>
      <c r="AB201" s="24">
        <f ca="1">SQRT(Inputs!$B$38)*F201+SQRT(1-Inputs!$B$38)*_xlfn.NORM.S.INV(RAND())</f>
        <v>0.25827682299068283</v>
      </c>
      <c r="AC201" s="24">
        <f ca="1">SQRT(Inputs!$B$38)*G201+SQRT(1-Inputs!$B$38)*_xlfn.NORM.S.INV(RAND())</f>
        <v>0.96223274568187478</v>
      </c>
      <c r="AD201" s="24">
        <f ca="1">SQRT(Inputs!$B$38)*H201+SQRT(1-Inputs!$B$38)*_xlfn.NORM.S.INV(RAND())</f>
        <v>-0.40553219866366141</v>
      </c>
      <c r="AE201" s="24">
        <f ca="1">SQRT(Inputs!$B$38)*I201+SQRT(1-Inputs!$B$38)*_xlfn.NORM.S.INV(RAND())</f>
        <v>1.1578835439457342</v>
      </c>
      <c r="AF201" s="24">
        <f ca="1">SQRT(Inputs!$B$38)*J201+SQRT(1-Inputs!$B$38)*_xlfn.NORM.S.INV(RAND())</f>
        <v>0.49625677291220832</v>
      </c>
      <c r="AG201" s="24">
        <f ca="1">SQRT(Inputs!$B$38)*K201+SQRT(1-Inputs!$B$38)*_xlfn.NORM.S.INV(RAND())</f>
        <v>-0.30485284689553716</v>
      </c>
      <c r="AH201" s="24">
        <f ca="1">SQRT(Inputs!$B$38)*L201+SQRT(1-Inputs!$B$38)*_xlfn.NORM.S.INV(RAND())</f>
        <v>1.5769186565875268</v>
      </c>
      <c r="AI201" s="24">
        <f ca="1">SQRT(Inputs!$B$38)*M201+SQRT(1-Inputs!$B$38)*_xlfn.NORM.S.INV(RAND())</f>
        <v>0.79403943116584785</v>
      </c>
      <c r="AJ201" s="24">
        <f ca="1">SQRT(Inputs!$B$38)*C201+SQRT(1-Inputs!$B$38)*_xlfn.NORM.S.INV(RAND())</f>
        <v>1.1807801124403379</v>
      </c>
      <c r="AK201" s="24">
        <f ca="1">SQRT(Inputs!$B$38)*D201+SQRT(1-Inputs!$B$38)*_xlfn.NORM.S.INV(RAND())</f>
        <v>-0.1452113023603151</v>
      </c>
      <c r="AL201" s="24">
        <f ca="1">SQRT(Inputs!$B$38)*E201+SQRT(1-Inputs!$B$38)*_xlfn.NORM.S.INV(RAND())</f>
        <v>-0.13247599313541347</v>
      </c>
      <c r="AM201" s="24">
        <f ca="1">SQRT(Inputs!$B$38)*F201+SQRT(1-Inputs!$B$38)*_xlfn.NORM.S.INV(RAND())</f>
        <v>-0.62384780188020983</v>
      </c>
      <c r="AN201" s="24">
        <f ca="1">SQRT(Inputs!$B$38)*G201+SQRT(1-Inputs!$B$38)*_xlfn.NORM.S.INV(RAND())</f>
        <v>1.6661189227944218</v>
      </c>
      <c r="AO201" s="24">
        <f ca="1">SQRT(Inputs!$B$38)*H201+SQRT(1-Inputs!$B$38)*_xlfn.NORM.S.INV(RAND())</f>
        <v>0.3873939981313026</v>
      </c>
      <c r="AP201" s="24">
        <f ca="1">SQRT(Inputs!$B$38)*I201+SQRT(1-Inputs!$B$38)*_xlfn.NORM.S.INV(RAND())</f>
        <v>-0.74882355344835505</v>
      </c>
      <c r="AQ201" s="24">
        <f ca="1">SQRT(Inputs!$B$38)*J201+SQRT(1-Inputs!$B$38)*_xlfn.NORM.S.INV(RAND())</f>
        <v>1.1025722415596146</v>
      </c>
      <c r="AR201" s="24">
        <f ca="1">SQRT(Inputs!$B$38)*K201+SQRT(1-Inputs!$B$38)*_xlfn.NORM.S.INV(RAND())</f>
        <v>-1.4018884297926397</v>
      </c>
      <c r="AS201" s="24">
        <f ca="1">SQRT(Inputs!$B$38)*L201+SQRT(1-Inputs!$B$38)*_xlfn.NORM.S.INV(RAND())</f>
        <v>1.6753947719699984</v>
      </c>
      <c r="AT201" s="24">
        <f ca="1">SQRT(Inputs!$B$38)*M201+SQRT(1-Inputs!$B$38)*_xlfn.NORM.S.INV(RAND())</f>
        <v>-0.24169215203971717</v>
      </c>
      <c r="AU201" s="15">
        <f ca="1">Inputs!$B$6*EXP($B$8-0.5*C$5^2+C$5*N201)</f>
        <v>5387.6661109918241</v>
      </c>
      <c r="AV201" s="15">
        <f t="shared" ca="1" si="73"/>
        <v>6989.8097219710917</v>
      </c>
      <c r="AW201" s="15">
        <f t="shared" ca="1" si="74"/>
        <v>7309.2330491426865</v>
      </c>
      <c r="AX201" s="15">
        <f t="shared" ca="1" si="75"/>
        <v>8816.6765559388696</v>
      </c>
      <c r="AY201" s="15">
        <f t="shared" ca="1" si="76"/>
        <v>10672.155581621979</v>
      </c>
      <c r="AZ201" s="15">
        <f t="shared" ca="1" si="77"/>
        <v>12072.30187716109</v>
      </c>
      <c r="BA201" s="15">
        <f t="shared" ca="1" si="78"/>
        <v>12630.76029016838</v>
      </c>
      <c r="BB201" s="15">
        <f t="shared" ca="1" si="79"/>
        <v>16337.04908325277</v>
      </c>
      <c r="BC201" s="15">
        <f t="shared" ca="1" si="80"/>
        <v>18126.099298051075</v>
      </c>
      <c r="BD201" s="15">
        <f t="shared" ca="1" si="81"/>
        <v>23444.366998698137</v>
      </c>
      <c r="BE201" s="15">
        <f t="shared" ca="1" si="82"/>
        <v>32076.037103376795</v>
      </c>
      <c r="BF201" s="15">
        <f ca="1">Inputs!$B$13*EXP($B$9-0.5*C$6^2+C$6*Y201)</f>
        <v>14695.895186020076</v>
      </c>
      <c r="BG201" s="15">
        <f t="shared" ca="1" si="83"/>
        <v>21220.618784643153</v>
      </c>
      <c r="BH201" s="15">
        <f t="shared" ca="1" si="84"/>
        <v>20560.999445155532</v>
      </c>
      <c r="BI201" s="15">
        <f t="shared" ca="1" si="85"/>
        <v>26190.505326109214</v>
      </c>
      <c r="BJ201" s="15">
        <f t="shared" ca="1" si="86"/>
        <v>36884.898379992679</v>
      </c>
      <c r="BK201" s="15">
        <f t="shared" ca="1" si="87"/>
        <v>42837.628513307063</v>
      </c>
      <c r="BL201" s="15">
        <f t="shared" ca="1" si="88"/>
        <v>61139.894156724651</v>
      </c>
      <c r="BM201" s="15">
        <f t="shared" ca="1" si="89"/>
        <v>79933.080427939727</v>
      </c>
      <c r="BN201" s="15">
        <f t="shared" ca="1" si="90"/>
        <v>94781.082640255379</v>
      </c>
      <c r="BO201" s="15">
        <f t="shared" ca="1" si="91"/>
        <v>140079.20441914914</v>
      </c>
      <c r="BP201" s="15">
        <f t="shared" ca="1" si="92"/>
        <v>188640.7547520239</v>
      </c>
      <c r="BQ201" s="15">
        <f ca="1">Inputs!$B$20*EXP($B$10-0.5*C$7^2+C$7*AJ201)</f>
        <v>6520.6604787525675</v>
      </c>
      <c r="BR201" s="15">
        <f t="shared" ca="1" si="93"/>
        <v>8448.9399406294669</v>
      </c>
      <c r="BS201" s="15">
        <f t="shared" ca="1" si="94"/>
        <v>11137.978858145481</v>
      </c>
      <c r="BT201" s="15">
        <f t="shared" ca="1" si="95"/>
        <v>13038.497703934199</v>
      </c>
      <c r="BU201" s="15">
        <f t="shared" ca="1" si="96"/>
        <v>27042.028039659202</v>
      </c>
      <c r="BV201" s="15">
        <f t="shared" ca="1" si="97"/>
        <v>41054.558959941904</v>
      </c>
      <c r="BW201" s="15">
        <f t="shared" ca="1" si="98"/>
        <v>48892.61201365303</v>
      </c>
      <c r="BX201" s="15">
        <f t="shared" ca="1" si="99"/>
        <v>85300.355652820479</v>
      </c>
      <c r="BY201" s="15">
        <f t="shared" ca="1" si="100"/>
        <v>91402.258250665996</v>
      </c>
      <c r="BZ201" s="15">
        <f t="shared" ca="1" si="101"/>
        <v>174509.12304514425</v>
      </c>
      <c r="CA201" s="15">
        <f t="shared" ca="1" si="102"/>
        <v>234827.07686639923</v>
      </c>
      <c r="CB201" s="15">
        <f ca="1">(AU201*DCF!C$10-DCF!C$5*MAX(AU201*DCF!C$10,0)-MAX(AU201-Inputs!$B$6,0)/Inputs!$B$10)*DCF!C$6</f>
        <v>1040.0409354569074</v>
      </c>
      <c r="CC201" s="15">
        <f ca="1">(AV201*DCF!D$10-DCF!D$5*MAX(AV201*DCF!D$10,0)-MAX(AV201-AU201,0)/Inputs!$B$10)*DCF!D$6</f>
        <v>1313.0779768637394</v>
      </c>
      <c r="CD201" s="15">
        <f ca="1">(AW201*DCF!E$10-DCF!E$5*MAX(AW201*DCF!E$10,0)-MAX(AW201-AV201,0)/Inputs!$B$10)*DCF!E$6</f>
        <v>1615.6381967147224</v>
      </c>
      <c r="CE201" s="15">
        <f ca="1">(AX201*DCF!F$10-DCF!F$5*MAX(AX201*DCF!F$10,0)-MAX(AX201-AW201,0)/Inputs!$B$10)*DCF!F$6</f>
        <v>1611.0048213153564</v>
      </c>
      <c r="CF201" s="15">
        <f ca="1">(AY201*DCF!G$10-DCF!G$5*MAX(AY201*DCF!G$10,0)-MAX(AY201-AX201,0)/Inputs!$B$10)*DCF!G$6</f>
        <v>1842.2341850488165</v>
      </c>
      <c r="CG201" s="15">
        <f ca="1">(AZ201*DCF!H$10-DCF!H$5*MAX(AZ201*DCF!H$10,0)-MAX(AZ201-AY201,0)/Inputs!$B$10)*DCF!H$6</f>
        <v>2095.2249929806048</v>
      </c>
      <c r="CH201" s="15">
        <f ca="1">(BA201*DCF!I$10-DCF!I$5*MAX(BA201*DCF!I$10,0)-MAX(BA201-AZ201,0)/Inputs!$B$10)*DCF!I$6</f>
        <v>2215.5723871245477</v>
      </c>
      <c r="CI201" s="15">
        <f ca="1">(BB201*DCF!J$10-DCF!J$5*MAX(BB201*DCF!J$10,0)-MAX(BB201-BA201,0)/Inputs!$B$10)*DCF!J$6</f>
        <v>2241.8485380840079</v>
      </c>
      <c r="CJ201" s="15">
        <f ca="1">(BC201*DCF!K$10-DCF!K$5*MAX(BC201*DCF!K$10,0)-MAX(BC201-BB201,0)/Inputs!$B$10)*DCF!K$6</f>
        <v>2667.5710844340169</v>
      </c>
      <c r="CK201" s="15">
        <f ca="1">(BD201*DCF!L$10-DCF!L$5*MAX(BD201*DCF!L$10,0)-MAX(BD201-BC201,0)/Inputs!$B$10)*DCF!L$6</f>
        <v>2848.1182367653619</v>
      </c>
      <c r="CL201" s="15">
        <f ca="1">(BE201*DCF!M$10-DCF!M$5*MAX(BE201*DCF!M$10,0)-MAX(BE201-BD201,0)/Inputs!$B$10)*DCF!M$6</f>
        <v>3495.198485645838</v>
      </c>
      <c r="CM201" s="15">
        <f ca="1">(BF201*DCF!C$28-DCF!C$5*MAX(BF201*DCF!C$28,0)-MAX(BF201-Inputs!$B$13,0)/Inputs!$B$17)*DCF!C$6</f>
        <v>3720.9118064172326</v>
      </c>
      <c r="CN201" s="15">
        <f ca="1">(BG201*DCF!D$28-DCF!D$5*MAX(BG201*DCF!D$28,0)-MAX(BG201-BF201,0)/Inputs!$B$17)*DCF!D$6</f>
        <v>4857.9389607005032</v>
      </c>
      <c r="CO201" s="15">
        <f ca="1">(BH201*DCF!E$28-DCF!E$5*MAX(BH201*DCF!E$28,0)-MAX(BH201-BG201,0)/Inputs!$B$17)*DCF!E$6</f>
        <v>5823.241161141782</v>
      </c>
      <c r="CP201" s="15">
        <f ca="1">(BI201*DCF!F$28-DCF!F$5*MAX(BI201*DCF!F$28,0)-MAX(BI201-BH201,0)/Inputs!$B$17)*DCF!F$6</f>
        <v>6085.0917887838059</v>
      </c>
      <c r="CQ201" s="15">
        <f ca="1">(BJ201*DCF!G$28-DCF!G$5*MAX(BJ201*DCF!G$28,0)-MAX(BJ201-BI201,0)/Inputs!$B$17)*DCF!G$6</f>
        <v>7771.3754656470073</v>
      </c>
      <c r="CR201" s="15">
        <f ca="1">(BK201*DCF!H$28-DCF!H$5*MAX(BK201*DCF!H$28,0)-MAX(BK201-BJ201,0)/Inputs!$B$17)*DCF!H$6</f>
        <v>9669.3309392799729</v>
      </c>
      <c r="CS201" s="15">
        <f ca="1">(BL201*DCF!I$28-DCF!I$5*MAX(BL201*DCF!I$28,0)-MAX(BL201-BK201,0)/Inputs!$B$17)*DCF!I$6</f>
        <v>11750.295582242929</v>
      </c>
      <c r="CT201" s="15">
        <f ca="1">(BM201*DCF!J$28-DCF!J$5*MAX(BM201*DCF!J$28,0)-MAX(BM201-BL201,0)/Inputs!$B$17)*DCF!J$6</f>
        <v>15339.889712757786</v>
      </c>
      <c r="CU201" s="15">
        <f ca="1">(BN201*DCF!K$28-DCF!K$5*MAX(BN201*DCF!K$28,0)-MAX(BN201-BM201,0)/Inputs!$B$17)*DCF!K$6</f>
        <v>18197.492962536508</v>
      </c>
      <c r="CV201" s="15">
        <f ca="1">(BO201*DCF!L$28-DCF!L$5*MAX(BO201*DCF!L$28,0)-MAX(BO201-BN201,0)/Inputs!$B$17)*DCF!L$6</f>
        <v>22823.183513165375</v>
      </c>
      <c r="CW201" s="15">
        <f ca="1">(BP201*DCF!M$28-DCF!M$5*MAX(BP201*DCF!M$28,0)-MAX(BP201-BO201,0)/Inputs!$B$17)*DCF!M$6</f>
        <v>30416.820623362742</v>
      </c>
      <c r="CX201" s="15">
        <f ca="1">(BQ201*DCF!C$46-DCF!C$5*MAX(BQ201*DCF!C$46,0)-MAX(BQ201-Inputs!$B$20,0)/Inputs!$B$24)*DCF!C$6</f>
        <v>-3039.256682738499</v>
      </c>
      <c r="CY201" s="15">
        <f ca="1">(BR201*DCF!D$46-DCF!D$5*MAX(BR201*DCF!D$46,0)-MAX(BR201-BQ201,0)/Inputs!$B$24)*DCF!D$6</f>
        <v>-2264.8178562491394</v>
      </c>
      <c r="CZ201" s="15">
        <f ca="1">(BS201*DCF!E$46-DCF!E$5*MAX(BS201*DCF!E$46,0)-MAX(BS201-BR201,0)/Inputs!$B$24)*DCF!E$6</f>
        <v>-2377.0305058661556</v>
      </c>
      <c r="DA201" s="15">
        <f ca="1">(BT201*DCF!F$46-DCF!F$5*MAX(BT201*DCF!F$46,0)-MAX(BT201-BS201,0)/Inputs!$B$24)*DCF!F$6</f>
        <v>-1641.5848302068619</v>
      </c>
      <c r="DB201" s="15">
        <f ca="1">(BU201*DCF!G$46-DCF!G$5*MAX(BU201*DCF!G$46,0)-MAX(BU201-BT201,0)/Inputs!$B$24)*DCF!G$6</f>
        <v>-5620.15132369188</v>
      </c>
      <c r="DC201" s="15">
        <f ca="1">(BV201*DCF!H$46-DCF!H$5*MAX(BV201*DCF!H$46,0)-MAX(BV201-BU201,0)/Inputs!$B$24)*DCF!H$6</f>
        <v>-4354.3081272764439</v>
      </c>
      <c r="DD201" s="15">
        <f ca="1">(BW201*DCF!I$46-DCF!I$5*MAX(BW201*DCF!I$46,0)-MAX(BW201-BV201,0)/Inputs!$B$24)*DCF!I$6</f>
        <v>-1120.8079885035104</v>
      </c>
      <c r="DE201" s="15">
        <f ca="1">(BX201*DCF!J$46-DCF!J$5*MAX(BX201*DCF!J$46,0)-MAX(BX201-BW201,0)/Inputs!$B$24)*DCF!J$6</f>
        <v>-6076.6248281922753</v>
      </c>
      <c r="DF201" s="15">
        <f ca="1">(BY201*DCF!K$46-DCF!K$5*MAX(BY201*DCF!K$46,0)-MAX(BY201-BX201,0)/Inputs!$B$24)*DCF!K$6</f>
        <v>3726.3980997008953</v>
      </c>
      <c r="DG201" s="15">
        <f ca="1">(BZ201*DCF!L$46-DCF!L$5*MAX(BZ201*DCF!L$46,0)-MAX(BZ201-BY201,0)/Inputs!$B$24)*DCF!L$6</f>
        <v>-6744.3508134254071</v>
      </c>
      <c r="DH201" s="15">
        <f ca="1">(CA201*DCF!M$46-DCF!M$5*MAX(CA201*DCF!M$46,0)-MAX(CA201-BZ201,0)/Inputs!$B$24)*DCF!M$6</f>
        <v>5799.6788732150371</v>
      </c>
      <c r="DI201" s="15">
        <f ca="1">SUM(CB201:CL201)+BE201*DCF!M$10*(1+Inputs!$B$30)*(1-Inputs!$B$33)*(1-Inputs!$B$30/Inputs!$B$31)/(Inputs!$B$29-Inputs!$B$30)*DCF!M$6</f>
        <v>112253.56526081095</v>
      </c>
      <c r="DJ201" s="15">
        <f ca="1">SUM(CM201:CW201)+BP201*DCF!M$28*(1+Inputs!$B$30)*(1-Inputs!$B$33)*(1-Inputs!$B$30/Inputs!$B$31)/(Inputs!$B$29-Inputs!$B$30)*DCF!M$6</f>
        <v>836441.85917019518</v>
      </c>
      <c r="DK201" s="15">
        <f ca="1">SUM(CX201:DH201)+CA201*DCF!M$46*(1+Inputs!$B$30)*(1-Inputs!$B$33)*(1-Inputs!$B$30/Inputs!$B$31)/(Inputs!$B$29-Inputs!$B$30)*DCF!M$6</f>
        <v>339357.62189777044</v>
      </c>
      <c r="DM201" s="15">
        <f ca="1">DI201+DJ201+DK201+Inputs!$B$34+Inputs!$B$36-Inputs!$B$35</f>
        <v>1364904.0463287765</v>
      </c>
    </row>
    <row r="202" spans="1:117" x14ac:dyDescent="0.75">
      <c r="A202" s="11">
        <v>189</v>
      </c>
      <c r="C202" s="24">
        <f t="shared" ca="1" si="108"/>
        <v>-1.0080929304071302</v>
      </c>
      <c r="D202" s="24">
        <f t="shared" ca="1" si="108"/>
        <v>0.42150706748710076</v>
      </c>
      <c r="E202" s="24">
        <f t="shared" ca="1" si="108"/>
        <v>0.25920654246385177</v>
      </c>
      <c r="F202" s="24">
        <f t="shared" ca="1" si="108"/>
        <v>-0.289078679242255</v>
      </c>
      <c r="G202" s="24">
        <f t="shared" ca="1" si="108"/>
        <v>-0.58287930673230914</v>
      </c>
      <c r="H202" s="24">
        <f t="shared" ca="1" si="108"/>
        <v>-1.0855289717786267</v>
      </c>
      <c r="I202" s="24">
        <f t="shared" ca="1" si="108"/>
        <v>0.47081066660888293</v>
      </c>
      <c r="J202" s="24">
        <f t="shared" ca="1" si="108"/>
        <v>-0.18620880215805169</v>
      </c>
      <c r="K202" s="24">
        <f t="shared" ca="1" si="108"/>
        <v>-1.3443344107033408</v>
      </c>
      <c r="L202" s="24">
        <f t="shared" ca="1" si="108"/>
        <v>-1.2768415239403672</v>
      </c>
      <c r="M202" s="24">
        <f t="shared" ca="1" si="108"/>
        <v>-0.37206106000434741</v>
      </c>
      <c r="N202" s="24">
        <f ca="1">SQRT(Inputs!$B$38)*C202+SQRT(1-Inputs!$B$38)*_xlfn.NORM.S.INV(RAND())</f>
        <v>-0.47758616920158103</v>
      </c>
      <c r="O202" s="24">
        <f ca="1">SQRT(Inputs!$B$38)*D202+SQRT(1-Inputs!$B$38)*_xlfn.NORM.S.INV(RAND())</f>
        <v>3.9563406492114567E-2</v>
      </c>
      <c r="P202" s="24">
        <f ca="1">SQRT(Inputs!$B$38)*E202+SQRT(1-Inputs!$B$38)*_xlfn.NORM.S.INV(RAND())</f>
        <v>0.40204093423032689</v>
      </c>
      <c r="Q202" s="24">
        <f ca="1">SQRT(Inputs!$B$38)*F202+SQRT(1-Inputs!$B$38)*_xlfn.NORM.S.INV(RAND())</f>
        <v>0.31754002686577826</v>
      </c>
      <c r="R202" s="24">
        <f ca="1">SQRT(Inputs!$B$38)*G202+SQRT(1-Inputs!$B$38)*_xlfn.NORM.S.INV(RAND())</f>
        <v>-1.4125536486944714</v>
      </c>
      <c r="S202" s="24">
        <f ca="1">SQRT(Inputs!$B$38)*H202+SQRT(1-Inputs!$B$38)*_xlfn.NORM.S.INV(RAND())</f>
        <v>-1.4722230729148333</v>
      </c>
      <c r="T202" s="24">
        <f ca="1">SQRT(Inputs!$B$38)*I202+SQRT(1-Inputs!$B$38)*_xlfn.NORM.S.INV(RAND())</f>
        <v>-2.9126261654161545E-3</v>
      </c>
      <c r="U202" s="24">
        <f ca="1">SQRT(Inputs!$B$38)*J202+SQRT(1-Inputs!$B$38)*_xlfn.NORM.S.INV(RAND())</f>
        <v>-0.80918985670380339</v>
      </c>
      <c r="V202" s="24">
        <f ca="1">SQRT(Inputs!$B$38)*K202+SQRT(1-Inputs!$B$38)*_xlfn.NORM.S.INV(RAND())</f>
        <v>-0.87984015217318268</v>
      </c>
      <c r="W202" s="24">
        <f ca="1">SQRT(Inputs!$B$38)*L202+SQRT(1-Inputs!$B$38)*_xlfn.NORM.S.INV(RAND())</f>
        <v>-2.0923524926802495</v>
      </c>
      <c r="X202" s="24">
        <f ca="1">SQRT(Inputs!$B$38)*M202+SQRT(1-Inputs!$B$38)*_xlfn.NORM.S.INV(RAND())</f>
        <v>-0.13461665960343705</v>
      </c>
      <c r="Y202" s="24">
        <f ca="1">SQRT(Inputs!$B$38)*C202+SQRT(1-Inputs!$B$38)*_xlfn.NORM.S.INV(RAND())</f>
        <v>0.40475796127494656</v>
      </c>
      <c r="Z202" s="24">
        <f ca="1">SQRT(Inputs!$B$38)*D202+SQRT(1-Inputs!$B$38)*_xlfn.NORM.S.INV(RAND())</f>
        <v>1.1403820252046462</v>
      </c>
      <c r="AA202" s="24">
        <f ca="1">SQRT(Inputs!$B$38)*E202+SQRT(1-Inputs!$B$38)*_xlfn.NORM.S.INV(RAND())</f>
        <v>1.161746802809744</v>
      </c>
      <c r="AB202" s="24">
        <f ca="1">SQRT(Inputs!$B$38)*F202+SQRT(1-Inputs!$B$38)*_xlfn.NORM.S.INV(RAND())</f>
        <v>-0.99877381230701778</v>
      </c>
      <c r="AC202" s="24">
        <f ca="1">SQRT(Inputs!$B$38)*G202+SQRT(1-Inputs!$B$38)*_xlfn.NORM.S.INV(RAND())</f>
        <v>-0.73056552252134943</v>
      </c>
      <c r="AD202" s="24">
        <f ca="1">SQRT(Inputs!$B$38)*H202+SQRT(1-Inputs!$B$38)*_xlfn.NORM.S.INV(RAND())</f>
        <v>-0.51542885886465073</v>
      </c>
      <c r="AE202" s="24">
        <f ca="1">SQRT(Inputs!$B$38)*I202+SQRT(1-Inputs!$B$38)*_xlfn.NORM.S.INV(RAND())</f>
        <v>0.14476360363410284</v>
      </c>
      <c r="AF202" s="24">
        <f ca="1">SQRT(Inputs!$B$38)*J202+SQRT(1-Inputs!$B$38)*_xlfn.NORM.S.INV(RAND())</f>
        <v>3.6483251504835598E-2</v>
      </c>
      <c r="AG202" s="24">
        <f ca="1">SQRT(Inputs!$B$38)*K202+SQRT(1-Inputs!$B$38)*_xlfn.NORM.S.INV(RAND())</f>
        <v>-0.82257413278985625</v>
      </c>
      <c r="AH202" s="24">
        <f ca="1">SQRT(Inputs!$B$38)*L202+SQRT(1-Inputs!$B$38)*_xlfn.NORM.S.INV(RAND())</f>
        <v>-1.4962313160377461</v>
      </c>
      <c r="AI202" s="24">
        <f ca="1">SQRT(Inputs!$B$38)*M202+SQRT(1-Inputs!$B$38)*_xlfn.NORM.S.INV(RAND())</f>
        <v>-0.37744612918230258</v>
      </c>
      <c r="AJ202" s="24">
        <f ca="1">SQRT(Inputs!$B$38)*C202+SQRT(1-Inputs!$B$38)*_xlfn.NORM.S.INV(RAND())</f>
        <v>0.33860044332543404</v>
      </c>
      <c r="AK202" s="24">
        <f ca="1">SQRT(Inputs!$B$38)*D202+SQRT(1-Inputs!$B$38)*_xlfn.NORM.S.INV(RAND())</f>
        <v>0.64081492326609535</v>
      </c>
      <c r="AL202" s="24">
        <f ca="1">SQRT(Inputs!$B$38)*E202+SQRT(1-Inputs!$B$38)*_xlfn.NORM.S.INV(RAND())</f>
        <v>1.1553974323725553</v>
      </c>
      <c r="AM202" s="24">
        <f ca="1">SQRT(Inputs!$B$38)*F202+SQRT(1-Inputs!$B$38)*_xlfn.NORM.S.INV(RAND())</f>
        <v>2.0109318387251642</v>
      </c>
      <c r="AN202" s="24">
        <f ca="1">SQRT(Inputs!$B$38)*G202+SQRT(1-Inputs!$B$38)*_xlfn.NORM.S.INV(RAND())</f>
        <v>-0.6324783242467128</v>
      </c>
      <c r="AO202" s="24">
        <f ca="1">SQRT(Inputs!$B$38)*H202+SQRT(1-Inputs!$B$38)*_xlfn.NORM.S.INV(RAND())</f>
        <v>-0.21032029983762346</v>
      </c>
      <c r="AP202" s="24">
        <f ca="1">SQRT(Inputs!$B$38)*I202+SQRT(1-Inputs!$B$38)*_xlfn.NORM.S.INV(RAND())</f>
        <v>0.59171024898446856</v>
      </c>
      <c r="AQ202" s="24">
        <f ca="1">SQRT(Inputs!$B$38)*J202+SQRT(1-Inputs!$B$38)*_xlfn.NORM.S.INV(RAND())</f>
        <v>-0.19315495416350112</v>
      </c>
      <c r="AR202" s="24">
        <f ca="1">SQRT(Inputs!$B$38)*K202+SQRT(1-Inputs!$B$38)*_xlfn.NORM.S.INV(RAND())</f>
        <v>-0.42982322553047669</v>
      </c>
      <c r="AS202" s="24">
        <f ca="1">SQRT(Inputs!$B$38)*L202+SQRT(1-Inputs!$B$38)*_xlfn.NORM.S.INV(RAND())</f>
        <v>-0.65747993601431864</v>
      </c>
      <c r="AT202" s="24">
        <f ca="1">SQRT(Inputs!$B$38)*M202+SQRT(1-Inputs!$B$38)*_xlfn.NORM.S.INV(RAND())</f>
        <v>0.61623770869676786</v>
      </c>
      <c r="AU202" s="15">
        <f ca="1">Inputs!$B$6*EXP($B$8-0.5*C$5^2+C$5*N202)</f>
        <v>4593.0706864885606</v>
      </c>
      <c r="AV202" s="15">
        <f t="shared" ca="1" si="73"/>
        <v>5623.469173479144</v>
      </c>
      <c r="AW202" s="15">
        <f t="shared" ca="1" si="74"/>
        <v>7238.9208111903945</v>
      </c>
      <c r="AX202" s="15">
        <f t="shared" ca="1" si="75"/>
        <v>9195.6569698843432</v>
      </c>
      <c r="AY202" s="15">
        <f t="shared" ca="1" si="76"/>
        <v>9528.9491369281877</v>
      </c>
      <c r="AZ202" s="15">
        <f t="shared" ca="1" si="77"/>
        <v>9909.9869707989565</v>
      </c>
      <c r="BA202" s="15">
        <f t="shared" ca="1" si="78"/>
        <v>12123.593863266549</v>
      </c>
      <c r="BB202" s="15">
        <f t="shared" ca="1" si="79"/>
        <v>13687.104524571132</v>
      </c>
      <c r="BC202" s="15">
        <f t="shared" ca="1" si="80"/>
        <v>15398.287766644255</v>
      </c>
      <c r="BD202" s="15">
        <f t="shared" ca="1" si="81"/>
        <v>15511.303787138677</v>
      </c>
      <c r="BE202" s="15">
        <f t="shared" ca="1" si="82"/>
        <v>18775.491616613286</v>
      </c>
      <c r="BF202" s="15">
        <f ca="1">Inputs!$B$13*EXP($B$9-0.5*C$6^2+C$6*Y202)</f>
        <v>14986.597222318487</v>
      </c>
      <c r="BG202" s="15">
        <f t="shared" ca="1" si="83"/>
        <v>22437.6120500461</v>
      </c>
      <c r="BH202" s="15">
        <f t="shared" ca="1" si="84"/>
        <v>33240.243443906234</v>
      </c>
      <c r="BI202" s="15">
        <f t="shared" ca="1" si="85"/>
        <v>34892.699414015624</v>
      </c>
      <c r="BJ202" s="15">
        <f t="shared" ca="1" si="86"/>
        <v>38500.590131954938</v>
      </c>
      <c r="BK202" s="15">
        <f t="shared" ca="1" si="87"/>
        <v>44050.052871205167</v>
      </c>
      <c r="BL202" s="15">
        <f t="shared" ca="1" si="88"/>
        <v>55134.87083598844</v>
      </c>
      <c r="BM202" s="15">
        <f t="shared" ca="1" si="89"/>
        <v>68080.513871050091</v>
      </c>
      <c r="BN202" s="15">
        <f t="shared" ca="1" si="90"/>
        <v>75870.618582921743</v>
      </c>
      <c r="BO202" s="15">
        <f t="shared" ca="1" si="91"/>
        <v>78448.628767187212</v>
      </c>
      <c r="BP202" s="15">
        <f t="shared" ca="1" si="92"/>
        <v>92513.571921328432</v>
      </c>
      <c r="BQ202" s="15">
        <f ca="1">Inputs!$B$20*EXP($B$10-0.5*C$7^2+C$7*AJ202)</f>
        <v>4836.8763114705544</v>
      </c>
      <c r="BR202" s="15">
        <f t="shared" ca="1" si="93"/>
        <v>8044.2749446702055</v>
      </c>
      <c r="BS202" s="15">
        <f t="shared" ca="1" si="94"/>
        <v>15350.705747090627</v>
      </c>
      <c r="BT202" s="15">
        <f t="shared" ca="1" si="95"/>
        <v>35869.761906329812</v>
      </c>
      <c r="BU202" s="15">
        <f t="shared" ca="1" si="96"/>
        <v>42656.911219871639</v>
      </c>
      <c r="BV202" s="15">
        <f t="shared" ca="1" si="97"/>
        <v>56601.459891246821</v>
      </c>
      <c r="BW202" s="15">
        <f t="shared" ca="1" si="98"/>
        <v>89521.79837338427</v>
      </c>
      <c r="BX202" s="15">
        <f t="shared" ca="1" si="99"/>
        <v>120454.81383247751</v>
      </c>
      <c r="BY202" s="15">
        <f t="shared" ca="1" si="100"/>
        <v>155453.45472056922</v>
      </c>
      <c r="BZ202" s="15">
        <f t="shared" ca="1" si="101"/>
        <v>193290.05281537122</v>
      </c>
      <c r="CA202" s="15">
        <f t="shared" ca="1" si="102"/>
        <v>302935.25946544571</v>
      </c>
      <c r="CB202" s="15">
        <f ca="1">(AU202*DCF!C$10-DCF!C$5*MAX(AU202*DCF!C$10,0)-MAX(AU202-Inputs!$B$6,0)/Inputs!$B$10)*DCF!C$6</f>
        <v>1045.7065424629582</v>
      </c>
      <c r="CC202" s="15">
        <f ca="1">(AV202*DCF!D$10-DCF!D$5*MAX(AV202*DCF!D$10,0)-MAX(AV202-AU202,0)/Inputs!$B$10)*DCF!D$6</f>
        <v>1119.4468096739381</v>
      </c>
      <c r="CD202" s="15">
        <f ca="1">(AW202*DCF!E$10-DCF!E$5*MAX(AW202*DCF!E$10,0)-MAX(AW202-AV202,0)/Inputs!$B$10)*DCF!E$6</f>
        <v>1307.48497400835</v>
      </c>
      <c r="CE202" s="15">
        <f ca="1">(AX202*DCF!F$10-DCF!F$5*MAX(AX202*DCF!F$10,0)-MAX(AX202-AW202,0)/Inputs!$B$10)*DCF!F$6</f>
        <v>1600.2489801162571</v>
      </c>
      <c r="CF202" s="15">
        <f ca="1">(AY202*DCF!G$10-DCF!G$5*MAX(AY202*DCF!G$10,0)-MAX(AY202-AX202,0)/Inputs!$B$10)*DCF!G$6</f>
        <v>1899.2787221175217</v>
      </c>
      <c r="CG202" s="15">
        <f ca="1">(AZ202*DCF!H$10-DCF!H$5*MAX(AZ202*DCF!H$10,0)-MAX(AZ202-AY202,0)/Inputs!$B$10)*DCF!H$6</f>
        <v>1856.3709802251324</v>
      </c>
      <c r="CH202" s="15">
        <f ca="1">(BA202*DCF!I$10-DCF!I$5*MAX(BA202*DCF!I$10,0)-MAX(BA202-AZ202,0)/Inputs!$B$10)*DCF!I$6</f>
        <v>1851.4292406268789</v>
      </c>
      <c r="CI202" s="15">
        <f ca="1">(BB202*DCF!J$10-DCF!J$5*MAX(BB202*DCF!J$10,0)-MAX(BB202-BA202,0)/Inputs!$B$10)*DCF!J$6</f>
        <v>2111.8146188052733</v>
      </c>
      <c r="CJ202" s="15">
        <f ca="1">(BC202*DCF!K$10-DCF!K$5*MAX(BC202*DCF!K$10,0)-MAX(BC202-BB202,0)/Inputs!$B$10)*DCF!K$6</f>
        <v>2239.3374276109507</v>
      </c>
      <c r="CK202" s="15">
        <f ca="1">(BD202*DCF!L$10-DCF!L$5*MAX(BD202*DCF!L$10,0)-MAX(BD202-BC202,0)/Inputs!$B$10)*DCF!L$6</f>
        <v>2324.7847722088072</v>
      </c>
      <c r="CL202" s="15">
        <f ca="1">(BE202*DCF!M$10-DCF!M$5*MAX(BE202*DCF!M$10,0)-MAX(BE202-BD202,0)/Inputs!$B$10)*DCF!M$6</f>
        <v>2259.5225964119259</v>
      </c>
      <c r="CM202" s="15">
        <f ca="1">(BF202*DCF!C$28-DCF!C$5*MAX(BF202*DCF!C$28,0)-MAX(BF202-Inputs!$B$13,0)/Inputs!$B$17)*DCF!C$6</f>
        <v>3742.4954324970681</v>
      </c>
      <c r="CN202" s="15">
        <f ca="1">(BG202*DCF!D$28-DCF!D$5*MAX(BG202*DCF!D$28,0)-MAX(BG202-BF202,0)/Inputs!$B$17)*DCF!D$6</f>
        <v>5018.7511565917712</v>
      </c>
      <c r="CO202" s="15">
        <f ca="1">(BH202*DCF!E$28-DCF!E$5*MAX(BH202*DCF!E$28,0)-MAX(BH202-BG202,0)/Inputs!$B$17)*DCF!E$6</f>
        <v>7285.1788819685298</v>
      </c>
      <c r="CP202" s="15">
        <f ca="1">(BI202*DCF!F$28-DCF!F$5*MAX(BI202*DCF!F$28,0)-MAX(BI202-BH202,0)/Inputs!$B$17)*DCF!F$6</f>
        <v>9171.5930586910072</v>
      </c>
      <c r="CQ202" s="15">
        <f ca="1">(BJ202*DCF!G$28-DCF!G$5*MAX(BJ202*DCF!G$28,0)-MAX(BJ202-BI202,0)/Inputs!$B$17)*DCF!G$6</f>
        <v>9382.4586357222834</v>
      </c>
      <c r="CR202" s="15">
        <f ca="1">(BK202*DCF!H$28-DCF!H$5*MAX(BK202*DCF!H$28,0)-MAX(BK202-BJ202,0)/Inputs!$B$17)*DCF!H$6</f>
        <v>10031.833295259117</v>
      </c>
      <c r="CS202" s="15">
        <f ca="1">(BL202*DCF!I$28-DCF!I$5*MAX(BL202*DCF!I$28,0)-MAX(BL202-BK202,0)/Inputs!$B$17)*DCF!I$6</f>
        <v>11374.121119349882</v>
      </c>
      <c r="CT202" s="15">
        <f ca="1">(BM202*DCF!J$28-DCF!J$5*MAX(BM202*DCF!J$28,0)-MAX(BM202-BL202,0)/Inputs!$B$17)*DCF!J$6</f>
        <v>13471.119878361918</v>
      </c>
      <c r="CU202" s="15">
        <f ca="1">(BN202*DCF!K$28-DCF!K$5*MAX(BN202*DCF!K$28,0)-MAX(BN202-BM202,0)/Inputs!$B$17)*DCF!K$6</f>
        <v>15068.418458415508</v>
      </c>
      <c r="CV202" s="15">
        <f ca="1">(BO202*DCF!L$28-DCF!L$5*MAX(BO202*DCF!L$28,0)-MAX(BO202-BN202,0)/Inputs!$B$17)*DCF!L$6</f>
        <v>15360.441914707026</v>
      </c>
      <c r="CW202" s="15">
        <f ca="1">(BP202*DCF!M$28-DCF!M$5*MAX(BP202*DCF!M$28,0)-MAX(BP202-BO202,0)/Inputs!$B$17)*DCF!M$6</f>
        <v>15936.300322681831</v>
      </c>
      <c r="CX202" s="15">
        <f ca="1">(BQ202*DCF!C$46-DCF!C$5*MAX(BQ202*DCF!C$46,0)-MAX(BQ202-Inputs!$B$20,0)/Inputs!$B$24)*DCF!C$6</f>
        <v>-1872.6625714576589</v>
      </c>
      <c r="CY202" s="15">
        <f ca="1">(BR202*DCF!D$46-DCF!D$5*MAX(BR202*DCF!D$46,0)-MAX(BR202-BQ202,0)/Inputs!$B$24)*DCF!D$6</f>
        <v>-2741.5405110988841</v>
      </c>
      <c r="CZ202" s="15">
        <f ca="1">(BS202*DCF!E$46-DCF!E$5*MAX(BS202*DCF!E$46,0)-MAX(BS202-BR202,0)/Inputs!$B$24)*DCF!E$6</f>
        <v>-4695.2415616330291</v>
      </c>
      <c r="DA202" s="15">
        <f ca="1">(BT202*DCF!F$46-DCF!F$5*MAX(BT202*DCF!F$46,0)-MAX(BT202-BS202,0)/Inputs!$B$24)*DCF!F$6</f>
        <v>-10083.899852379165</v>
      </c>
      <c r="DB202" s="15">
        <f ca="1">(BU202*DCF!G$46-DCF!G$5*MAX(BU202*DCF!G$46,0)-MAX(BU202-BT202,0)/Inputs!$B$24)*DCF!G$6</f>
        <v>-3717.9571450494527</v>
      </c>
      <c r="DC202" s="15">
        <f ca="1">(BV202*DCF!H$46-DCF!H$5*MAX(BV202*DCF!H$46,0)-MAX(BV202-BU202,0)/Inputs!$B$24)*DCF!H$6</f>
        <v>-4333.1830599625819</v>
      </c>
      <c r="DD202" s="15">
        <f ca="1">(BW202*DCF!I$46-DCF!I$5*MAX(BW202*DCF!I$46,0)-MAX(BW202-BV202,0)/Inputs!$B$24)*DCF!I$6</f>
        <v>-7382.6150074238139</v>
      </c>
      <c r="DE202" s="15">
        <f ca="1">(BX202*DCF!J$46-DCF!J$5*MAX(BX202*DCF!J$46,0)-MAX(BX202-BW202,0)/Inputs!$B$24)*DCF!J$6</f>
        <v>-3150.1840808418165</v>
      </c>
      <c r="DF202" s="15">
        <f ca="1">(BY202*DCF!K$46-DCF!K$5*MAX(BY202*DCF!K$46,0)-MAX(BY202-BX202,0)/Inputs!$B$24)*DCF!K$6</f>
        <v>306.28488266036771</v>
      </c>
      <c r="DG202" s="15">
        <f ca="1">(BZ202*DCF!L$46-DCF!L$5*MAX(BZ202*DCF!L$46,0)-MAX(BZ202-BY202,0)/Inputs!$B$24)*DCF!L$6</f>
        <v>4798.7004663964553</v>
      </c>
      <c r="DH202" s="15">
        <f ca="1">(CA202*DCF!M$46-DCF!M$5*MAX(CA202*DCF!M$46,0)-MAX(CA202-BZ202,0)/Inputs!$B$24)*DCF!M$6</f>
        <v>826.92506513092712</v>
      </c>
      <c r="DI202" s="15">
        <f ca="1">SUM(CB202:CL202)+BE202*DCF!M$10*(1+Inputs!$B$30)*(1-Inputs!$B$33)*(1-Inputs!$B$30/Inputs!$B$31)/(Inputs!$B$29-Inputs!$B$30)*DCF!M$6</f>
        <v>71867.867113476226</v>
      </c>
      <c r="DJ202" s="15">
        <f ca="1">SUM(CM202:CW202)+BP202*DCF!M$28*(1+Inputs!$B$30)*(1-Inputs!$B$33)*(1-Inputs!$B$30/Inputs!$B$31)/(Inputs!$B$29-Inputs!$B$30)*DCF!M$6</f>
        <v>459131.37085077516</v>
      </c>
      <c r="DK202" s="15">
        <f ca="1">SUM(CX202:DH202)+CA202*DCF!M$46*(1+Inputs!$B$30)*(1-Inputs!$B$33)*(1-Inputs!$B$30/Inputs!$B$31)/(Inputs!$B$29-Inputs!$B$30)*DCF!M$6</f>
        <v>436328.42273346975</v>
      </c>
      <c r="DM202" s="15">
        <f ca="1">DI202+DJ202+DK202+Inputs!$B$34+Inputs!$B$36-Inputs!$B$35</f>
        <v>1044178.6606977212</v>
      </c>
    </row>
    <row r="203" spans="1:117" x14ac:dyDescent="0.75">
      <c r="A203" s="11">
        <v>190</v>
      </c>
      <c r="C203" s="24">
        <f t="shared" ca="1" si="108"/>
        <v>1.6399936842714824</v>
      </c>
      <c r="D203" s="24">
        <f t="shared" ca="1" si="108"/>
        <v>-1.2965528534652744</v>
      </c>
      <c r="E203" s="24">
        <f t="shared" ca="1" si="108"/>
        <v>2.576057266574598</v>
      </c>
      <c r="F203" s="24">
        <f t="shared" ca="1" si="108"/>
        <v>-0.88624354933251226</v>
      </c>
      <c r="G203" s="24">
        <f t="shared" ca="1" si="108"/>
        <v>-0.48920392441558264</v>
      </c>
      <c r="H203" s="24">
        <f t="shared" ca="1" si="108"/>
        <v>0.98685648745911669</v>
      </c>
      <c r="I203" s="24">
        <f t="shared" ca="1" si="108"/>
        <v>0.72552543910335232</v>
      </c>
      <c r="J203" s="24">
        <f t="shared" ca="1" si="108"/>
        <v>-1.4944256904323903</v>
      </c>
      <c r="K203" s="24">
        <f t="shared" ca="1" si="108"/>
        <v>0.45666524937349773</v>
      </c>
      <c r="L203" s="24">
        <f t="shared" ca="1" si="108"/>
        <v>1.95689245781745</v>
      </c>
      <c r="M203" s="24">
        <f t="shared" ca="1" si="108"/>
        <v>-2.3144846876015519</v>
      </c>
      <c r="N203" s="24">
        <f ca="1">SQRT(Inputs!$B$38)*C203+SQRT(1-Inputs!$B$38)*_xlfn.NORM.S.INV(RAND())</f>
        <v>0.81617382564155172</v>
      </c>
      <c r="O203" s="24">
        <f ca="1">SQRT(Inputs!$B$38)*D203+SQRT(1-Inputs!$B$38)*_xlfn.NORM.S.INV(RAND())</f>
        <v>-0.21383546798983349</v>
      </c>
      <c r="P203" s="24">
        <f ca="1">SQRT(Inputs!$B$38)*E203+SQRT(1-Inputs!$B$38)*_xlfn.NORM.S.INV(RAND())</f>
        <v>1.2666961916727466</v>
      </c>
      <c r="Q203" s="24">
        <f ca="1">SQRT(Inputs!$B$38)*F203+SQRT(1-Inputs!$B$38)*_xlfn.NORM.S.INV(RAND())</f>
        <v>-1.7466371978541746</v>
      </c>
      <c r="R203" s="24">
        <f ca="1">SQRT(Inputs!$B$38)*G203+SQRT(1-Inputs!$B$38)*_xlfn.NORM.S.INV(RAND())</f>
        <v>1.8457226718679802</v>
      </c>
      <c r="S203" s="24">
        <f ca="1">SQRT(Inputs!$B$38)*H203+SQRT(1-Inputs!$B$38)*_xlfn.NORM.S.INV(RAND())</f>
        <v>1.7943961287110759</v>
      </c>
      <c r="T203" s="24">
        <f ca="1">SQRT(Inputs!$B$38)*I203+SQRT(1-Inputs!$B$38)*_xlfn.NORM.S.INV(RAND())</f>
        <v>-0.29903548733052993</v>
      </c>
      <c r="U203" s="24">
        <f ca="1">SQRT(Inputs!$B$38)*J203+SQRT(1-Inputs!$B$38)*_xlfn.NORM.S.INV(RAND())</f>
        <v>-0.15632315650091133</v>
      </c>
      <c r="V203" s="24">
        <f ca="1">SQRT(Inputs!$B$38)*K203+SQRT(1-Inputs!$B$38)*_xlfn.NORM.S.INV(RAND())</f>
        <v>0.55388189158641321</v>
      </c>
      <c r="W203" s="24">
        <f ca="1">SQRT(Inputs!$B$38)*L203+SQRT(1-Inputs!$B$38)*_xlfn.NORM.S.INV(RAND())</f>
        <v>1.6189332922447908</v>
      </c>
      <c r="X203" s="24">
        <f ca="1">SQRT(Inputs!$B$38)*M203+SQRT(1-Inputs!$B$38)*_xlfn.NORM.S.INV(RAND())</f>
        <v>0.30638231425617457</v>
      </c>
      <c r="Y203" s="24">
        <f ca="1">SQRT(Inputs!$B$38)*C203+SQRT(1-Inputs!$B$38)*_xlfn.NORM.S.INV(RAND())</f>
        <v>0.38827686786502258</v>
      </c>
      <c r="Z203" s="24">
        <f ca="1">SQRT(Inputs!$B$38)*D203+SQRT(1-Inputs!$B$38)*_xlfn.NORM.S.INV(RAND())</f>
        <v>-2.2880560500167291E-2</v>
      </c>
      <c r="AA203" s="24">
        <f ca="1">SQRT(Inputs!$B$38)*E203+SQRT(1-Inputs!$B$38)*_xlfn.NORM.S.INV(RAND())</f>
        <v>1.8388335797479778</v>
      </c>
      <c r="AB203" s="24">
        <f ca="1">SQRT(Inputs!$B$38)*F203+SQRT(1-Inputs!$B$38)*_xlfn.NORM.S.INV(RAND())</f>
        <v>2.2911124718193512</v>
      </c>
      <c r="AC203" s="24">
        <f ca="1">SQRT(Inputs!$B$38)*G203+SQRT(1-Inputs!$B$38)*_xlfn.NORM.S.INV(RAND())</f>
        <v>-0.75842804086900939</v>
      </c>
      <c r="AD203" s="24">
        <f ca="1">SQRT(Inputs!$B$38)*H203+SQRT(1-Inputs!$B$38)*_xlfn.NORM.S.INV(RAND())</f>
        <v>1.8430413647552171</v>
      </c>
      <c r="AE203" s="24">
        <f ca="1">SQRT(Inputs!$B$38)*I203+SQRT(1-Inputs!$B$38)*_xlfn.NORM.S.INV(RAND())</f>
        <v>0.38877179333815148</v>
      </c>
      <c r="AF203" s="24">
        <f ca="1">SQRT(Inputs!$B$38)*J203+SQRT(1-Inputs!$B$38)*_xlfn.NORM.S.INV(RAND())</f>
        <v>-0.39417612529587648</v>
      </c>
      <c r="AG203" s="24">
        <f ca="1">SQRT(Inputs!$B$38)*K203+SQRT(1-Inputs!$B$38)*_xlfn.NORM.S.INV(RAND())</f>
        <v>0.11567151825414365</v>
      </c>
      <c r="AH203" s="24">
        <f ca="1">SQRT(Inputs!$B$38)*L203+SQRT(1-Inputs!$B$38)*_xlfn.NORM.S.INV(RAND())</f>
        <v>0.88017942473212762</v>
      </c>
      <c r="AI203" s="24">
        <f ca="1">SQRT(Inputs!$B$38)*M203+SQRT(1-Inputs!$B$38)*_xlfn.NORM.S.INV(RAND())</f>
        <v>-0.77210314296315086</v>
      </c>
      <c r="AJ203" s="24">
        <f ca="1">SQRT(Inputs!$B$38)*C203+SQRT(1-Inputs!$B$38)*_xlfn.NORM.S.INV(RAND())</f>
        <v>1.9009320484092811</v>
      </c>
      <c r="AK203" s="24">
        <f ca="1">SQRT(Inputs!$B$38)*D203+SQRT(1-Inputs!$B$38)*_xlfn.NORM.S.INV(RAND())</f>
        <v>1.446007870210773</v>
      </c>
      <c r="AL203" s="24">
        <f ca="1">SQRT(Inputs!$B$38)*E203+SQRT(1-Inputs!$B$38)*_xlfn.NORM.S.INV(RAND())</f>
        <v>1.8765349186630826</v>
      </c>
      <c r="AM203" s="24">
        <f ca="1">SQRT(Inputs!$B$38)*F203+SQRT(1-Inputs!$B$38)*_xlfn.NORM.S.INV(RAND())</f>
        <v>1.1236553979201154</v>
      </c>
      <c r="AN203" s="24">
        <f ca="1">SQRT(Inputs!$B$38)*G203+SQRT(1-Inputs!$B$38)*_xlfn.NORM.S.INV(RAND())</f>
        <v>-0.9086225013717526</v>
      </c>
      <c r="AO203" s="24">
        <f ca="1">SQRT(Inputs!$B$38)*H203+SQRT(1-Inputs!$B$38)*_xlfn.NORM.S.INV(RAND())</f>
        <v>1.3397693678530622</v>
      </c>
      <c r="AP203" s="24">
        <f ca="1">SQRT(Inputs!$B$38)*I203+SQRT(1-Inputs!$B$38)*_xlfn.NORM.S.INV(RAND())</f>
        <v>-0.34340680966904519</v>
      </c>
      <c r="AQ203" s="24">
        <f ca="1">SQRT(Inputs!$B$38)*J203+SQRT(1-Inputs!$B$38)*_xlfn.NORM.S.INV(RAND())</f>
        <v>-1.2286597077301848</v>
      </c>
      <c r="AR203" s="24">
        <f ca="1">SQRT(Inputs!$B$38)*K203+SQRT(1-Inputs!$B$38)*_xlfn.NORM.S.INV(RAND())</f>
        <v>0.34401609768904112</v>
      </c>
      <c r="AS203" s="24">
        <f ca="1">SQRT(Inputs!$B$38)*L203+SQRT(1-Inputs!$B$38)*_xlfn.NORM.S.INV(RAND())</f>
        <v>0.68246909643237097</v>
      </c>
      <c r="AT203" s="24">
        <f ca="1">SQRT(Inputs!$B$38)*M203+SQRT(1-Inputs!$B$38)*_xlfn.NORM.S.INV(RAND())</f>
        <v>-0.24399747236904723</v>
      </c>
      <c r="AU203" s="15">
        <f ca="1">Inputs!$B$6*EXP($B$8-0.5*C$5^2+C$5*N203)</f>
        <v>5663.1127923208996</v>
      </c>
      <c r="AV203" s="15">
        <f t="shared" ca="1" si="73"/>
        <v>6679.9862469782029</v>
      </c>
      <c r="AW203" s="15">
        <f t="shared" ca="1" si="74"/>
        <v>9662.6216901629687</v>
      </c>
      <c r="AX203" s="15">
        <f t="shared" ca="1" si="75"/>
        <v>9484.325955043385</v>
      </c>
      <c r="AY203" s="15">
        <f t="shared" ca="1" si="76"/>
        <v>14379.032483438832</v>
      </c>
      <c r="AZ203" s="15">
        <f t="shared" ca="1" si="77"/>
        <v>21427.987070310348</v>
      </c>
      <c r="BA203" s="15">
        <f t="shared" ca="1" si="78"/>
        <v>25414.405840935044</v>
      </c>
      <c r="BB203" s="15">
        <f t="shared" ca="1" si="79"/>
        <v>30631.451675289089</v>
      </c>
      <c r="BC203" s="15">
        <f t="shared" ca="1" si="80"/>
        <v>39576.145420826178</v>
      </c>
      <c r="BD203" s="15">
        <f t="shared" ca="1" si="81"/>
        <v>56411.267557438252</v>
      </c>
      <c r="BE203" s="15">
        <f t="shared" ca="1" si="82"/>
        <v>71080.894739312833</v>
      </c>
      <c r="BF203" s="15">
        <f ca="1">Inputs!$B$13*EXP($B$9-0.5*C$6^2+C$6*Y203)</f>
        <v>14937.710840857204</v>
      </c>
      <c r="BG203" s="15">
        <f t="shared" ca="1" si="83"/>
        <v>18130.109695340019</v>
      </c>
      <c r="BH203" s="15">
        <f t="shared" ca="1" si="84"/>
        <v>30051.018647432564</v>
      </c>
      <c r="BI203" s="15">
        <f t="shared" ca="1" si="85"/>
        <v>52341.547264681758</v>
      </c>
      <c r="BJ203" s="15">
        <f t="shared" ca="1" si="86"/>
        <v>57522.153318482029</v>
      </c>
      <c r="BK203" s="15">
        <f t="shared" ca="1" si="87"/>
        <v>90732.268358545771</v>
      </c>
      <c r="BL203" s="15">
        <f t="shared" ca="1" si="88"/>
        <v>117212.70929795585</v>
      </c>
      <c r="BM203" s="15">
        <f t="shared" ca="1" si="89"/>
        <v>137194.44018262875</v>
      </c>
      <c r="BN203" s="15">
        <f t="shared" ca="1" si="90"/>
        <v>171087.16131128071</v>
      </c>
      <c r="BO203" s="15">
        <f t="shared" ca="1" si="91"/>
        <v>233182.67981656664</v>
      </c>
      <c r="BP203" s="15">
        <f t="shared" ca="1" si="92"/>
        <v>262964.83777851285</v>
      </c>
      <c r="BQ203" s="15">
        <f ca="1">Inputs!$B$20*EXP($B$10-0.5*C$7^2+C$7*AJ203)</f>
        <v>8418.2426565038095</v>
      </c>
      <c r="BR203" s="15">
        <f t="shared" ca="1" si="93"/>
        <v>18079.990154947838</v>
      </c>
      <c r="BS203" s="15">
        <f t="shared" ca="1" si="94"/>
        <v>42441.191694809888</v>
      </c>
      <c r="BT203" s="15">
        <f t="shared" ca="1" si="95"/>
        <v>78577.969948552185</v>
      </c>
      <c r="BU203" s="15">
        <f t="shared" ca="1" si="96"/>
        <v>87406.308843592924</v>
      </c>
      <c r="BV203" s="15">
        <f t="shared" ca="1" si="97"/>
        <v>164456.4666772504</v>
      </c>
      <c r="BW203" s="15">
        <f t="shared" ca="1" si="98"/>
        <v>213401.73179496941</v>
      </c>
      <c r="BX203" s="15">
        <f t="shared" ca="1" si="99"/>
        <v>233312.10900180566</v>
      </c>
      <c r="BY203" s="15">
        <f t="shared" ca="1" si="100"/>
        <v>349150.59758796229</v>
      </c>
      <c r="BZ203" s="15">
        <f t="shared" ca="1" si="101"/>
        <v>555393.49136073177</v>
      </c>
      <c r="CA203" s="15">
        <f t="shared" ca="1" si="102"/>
        <v>747055.57320230536</v>
      </c>
      <c r="CB203" s="15">
        <f ca="1">(AU203*DCF!C$10-DCF!C$5*MAX(AU203*DCF!C$10,0)-MAX(AU203-Inputs!$B$6,0)/Inputs!$B$10)*DCF!C$6</f>
        <v>1038.0769515231882</v>
      </c>
      <c r="CC203" s="15">
        <f ca="1">(AV203*DCF!D$10-DCF!D$5*MAX(AV203*DCF!D$10,0)-MAX(AV203-AU203,0)/Inputs!$B$10)*DCF!D$6</f>
        <v>1380.2634138303381</v>
      </c>
      <c r="CD203" s="15">
        <f ca="1">(AW203*DCF!E$10-DCF!E$5*MAX(AW203*DCF!E$10,0)-MAX(AW203-AV203,0)/Inputs!$B$10)*DCF!E$6</f>
        <v>1559.1325145249873</v>
      </c>
      <c r="CE203" s="15">
        <f ca="1">(AX203*DCF!F$10-DCF!F$5*MAX(AX203*DCF!F$10,0)-MAX(AX203-AW203,0)/Inputs!$B$10)*DCF!F$6</f>
        <v>2070.4132409747453</v>
      </c>
      <c r="CF203" s="15">
        <f ca="1">(AY203*DCF!G$10-DCF!G$5*MAX(AY203*DCF!G$10,0)-MAX(AY203-AX203,0)/Inputs!$B$10)*DCF!G$6</f>
        <v>2021.8064921806774</v>
      </c>
      <c r="CG203" s="15">
        <f ca="1">(AZ203*DCF!H$10-DCF!H$5*MAX(AZ203*DCF!H$10,0)-MAX(AZ203-AY203,0)/Inputs!$B$10)*DCF!H$6</f>
        <v>2908.5908034894733</v>
      </c>
      <c r="CH203" s="15">
        <f ca="1">(BA203*DCF!I$10-DCF!I$5*MAX(BA203*DCF!I$10,0)-MAX(BA203-AZ203,0)/Inputs!$B$10)*DCF!I$6</f>
        <v>3988.3724769158657</v>
      </c>
      <c r="CI203" s="15">
        <f ca="1">(BB203*DCF!J$10-DCF!J$5*MAX(BB203*DCF!J$10,0)-MAX(BB203-BA203,0)/Inputs!$B$10)*DCF!J$6</f>
        <v>4465.870856201218</v>
      </c>
      <c r="CJ203" s="15">
        <f ca="1">(BC203*DCF!K$10-DCF!K$5*MAX(BC203*DCF!K$10,0)-MAX(BC203-BB203,0)/Inputs!$B$10)*DCF!K$6</f>
        <v>5119.0028550823499</v>
      </c>
      <c r="CK203" s="15">
        <f ca="1">(BD203*DCF!L$10-DCF!L$5*MAX(BD203*DCF!L$10,0)-MAX(BD203-BC203,0)/Inputs!$B$10)*DCF!L$6</f>
        <v>6330.8379858248072</v>
      </c>
      <c r="CL203" s="15">
        <f ca="1">(BE203*DCF!M$10-DCF!M$5*MAX(BE203*DCF!M$10,0)-MAX(BE203-BD203,0)/Inputs!$B$10)*DCF!M$6</f>
        <v>8277.9899008386074</v>
      </c>
      <c r="CM203" s="15">
        <f ca="1">(BF203*DCF!C$28-DCF!C$5*MAX(BF203*DCF!C$28,0)-MAX(BF203-Inputs!$B$13,0)/Inputs!$B$17)*DCF!C$6</f>
        <v>3738.8657868595892</v>
      </c>
      <c r="CN203" s="15">
        <f ca="1">(BG203*DCF!D$28-DCF!D$5*MAX(BG203*DCF!D$28,0)-MAX(BG203-BF203,0)/Inputs!$B$17)*DCF!D$6</f>
        <v>4658.6504087440699</v>
      </c>
      <c r="CO203" s="15">
        <f ca="1">(BH203*DCF!E$28-DCF!E$5*MAX(BH203*DCF!E$28,0)-MAX(BH203-BG203,0)/Inputs!$B$17)*DCF!E$6</f>
        <v>6161.5365169757379</v>
      </c>
      <c r="CP203" s="15">
        <f ca="1">(BI203*DCF!F$28-DCF!F$5*MAX(BI203*DCF!F$28,0)-MAX(BI203-BH203,0)/Inputs!$B$17)*DCF!F$6</f>
        <v>10151.008297411023</v>
      </c>
      <c r="CQ203" s="15">
        <f ca="1">(BJ203*DCF!G$28-DCF!G$5*MAX(BJ203*DCF!G$28,0)-MAX(BJ203-BI203,0)/Inputs!$B$17)*DCF!G$6</f>
        <v>14053.232337689426</v>
      </c>
      <c r="CR203" s="15">
        <f ca="1">(BK203*DCF!H$28-DCF!H$5*MAX(BK203*DCF!H$28,0)-MAX(BK203-BJ203,0)/Inputs!$B$17)*DCF!H$6</f>
        <v>17279.171106048409</v>
      </c>
      <c r="CS203" s="15">
        <f ca="1">(BL203*DCF!I$28-DCF!I$5*MAX(BL203*DCF!I$28,0)-MAX(BL203-BK203,0)/Inputs!$B$17)*DCF!I$6</f>
        <v>23762.169486177499</v>
      </c>
      <c r="CT203" s="15">
        <f ca="1">(BM203*DCF!J$28-DCF!J$5*MAX(BM203*DCF!J$28,0)-MAX(BM203-BL203,0)/Inputs!$B$17)*DCF!J$6</f>
        <v>27956.335264529123</v>
      </c>
      <c r="CU203" s="15">
        <f ca="1">(BN203*DCF!K$28-DCF!K$5*MAX(BN203*DCF!K$28,0)-MAX(BN203-BM203,0)/Inputs!$B$17)*DCF!K$6</f>
        <v>31979.332961016597</v>
      </c>
      <c r="CV203" s="15">
        <f ca="1">(BO203*DCF!L$28-DCF!L$5*MAX(BO203*DCF!L$28,0)-MAX(BO203-BN203,0)/Inputs!$B$17)*DCF!L$6</f>
        <v>39498.627636118879</v>
      </c>
      <c r="CW203" s="15">
        <f ca="1">(BP203*DCF!M$28-DCF!M$5*MAX(BP203*DCF!M$28,0)-MAX(BP203-BO203,0)/Inputs!$B$17)*DCF!M$6</f>
        <v>46363.914048702085</v>
      </c>
      <c r="CX203" s="15">
        <f ca="1">(BQ203*DCF!C$46-DCF!C$5*MAX(BQ203*DCF!C$46,0)-MAX(BQ203-Inputs!$B$20,0)/Inputs!$B$24)*DCF!C$6</f>
        <v>-4353.9787458455949</v>
      </c>
      <c r="CY203" s="15">
        <f ca="1">(BR203*DCF!D$46-DCF!D$5*MAX(BR203*DCF!D$46,0)-MAX(BR203-BQ203,0)/Inputs!$B$24)*DCF!D$6</f>
        <v>-7208.4201464291409</v>
      </c>
      <c r="CZ203" s="15">
        <f ca="1">(BS203*DCF!E$46-DCF!E$5*MAX(BS203*DCF!E$46,0)-MAX(BS203-BR203,0)/Inputs!$B$24)*DCF!E$6</f>
        <v>-14621.259807312979</v>
      </c>
      <c r="DA203" s="15">
        <f ca="1">(BT203*DCF!F$46-DCF!F$5*MAX(BT203*DCF!F$46,0)-MAX(BT203-BS203,0)/Inputs!$B$24)*DCF!F$6</f>
        <v>-18881.087912368977</v>
      </c>
      <c r="DB203" s="15">
        <f ca="1">(BU203*DCF!G$46-DCF!G$5*MAX(BU203*DCF!G$46,0)-MAX(BU203-BT203,0)/Inputs!$B$24)*DCF!G$6</f>
        <v>-5909.8543133317207</v>
      </c>
      <c r="DC203" s="15">
        <f ca="1">(BV203*DCF!H$46-DCF!H$5*MAX(BV203*DCF!H$46,0)-MAX(BV203-BU203,0)/Inputs!$B$24)*DCF!H$6</f>
        <v>-23942.864452659407</v>
      </c>
      <c r="DD203" s="15">
        <f ca="1">(BW203*DCF!I$46-DCF!I$5*MAX(BW203*DCF!I$46,0)-MAX(BW203-BV203,0)/Inputs!$B$24)*DCF!I$6</f>
        <v>-9121.696436710643</v>
      </c>
      <c r="DE203" s="15">
        <f ca="1">(BX203*DCF!J$46-DCF!J$5*MAX(BX203*DCF!J$46,0)-MAX(BX203-BW203,0)/Inputs!$B$24)*DCF!J$6</f>
        <v>4506.8908522062093</v>
      </c>
      <c r="DF203" s="15">
        <f ca="1">(BY203*DCF!K$46-DCF!K$5*MAX(BY203*DCF!K$46,0)-MAX(BY203-BX203,0)/Inputs!$B$24)*DCF!K$6</f>
        <v>-8432.6977453548807</v>
      </c>
      <c r="DG203" s="15">
        <f ca="1">(BZ203*DCF!L$46-DCF!L$5*MAX(BZ203*DCF!L$46,0)-MAX(BZ203-BY203,0)/Inputs!$B$24)*DCF!L$6</f>
        <v>-8281.6672473751078</v>
      </c>
      <c r="DH203" s="15">
        <f ca="1">(CA203*DCF!M$46-DCF!M$5*MAX(CA203*DCF!M$46,0)-MAX(CA203-BZ203,0)/Inputs!$B$24)*DCF!M$6</f>
        <v>18498.07810706085</v>
      </c>
      <c r="DI203" s="15">
        <f ca="1">SUM(CB203:CL203)+BE203*DCF!M$10*(1+Inputs!$B$30)*(1-Inputs!$B$33)*(1-Inputs!$B$30/Inputs!$B$31)/(Inputs!$B$29-Inputs!$B$30)*DCF!M$6</f>
        <v>236979.42749841884</v>
      </c>
      <c r="DJ203" s="15">
        <f ca="1">SUM(CM203:CW203)+BP203*DCF!M$28*(1+Inputs!$B$30)*(1-Inputs!$B$33)*(1-Inputs!$B$30/Inputs!$B$31)/(Inputs!$B$29-Inputs!$B$30)*DCF!M$6</f>
        <v>1201382.3383670573</v>
      </c>
      <c r="DK203" s="15">
        <f ca="1">SUM(CX203:DH203)+CA203*DCF!M$46*(1+Inputs!$B$30)*(1-Inputs!$B$33)*(1-Inputs!$B$30/Inputs!$B$31)/(Inputs!$B$29-Inputs!$B$30)*DCF!M$6</f>
        <v>1077287.8527125851</v>
      </c>
      <c r="DM203" s="15">
        <f ca="1">DI203+DJ203+DK203+Inputs!$B$34+Inputs!$B$36-Inputs!$B$35</f>
        <v>2592500.6185780615</v>
      </c>
    </row>
    <row r="204" spans="1:117" x14ac:dyDescent="0.75">
      <c r="A204" s="11">
        <v>191</v>
      </c>
      <c r="C204" s="24">
        <f t="shared" ref="C204:M213" ca="1" si="109">_xlfn.NORM.S.INV(RAND())</f>
        <v>-0.14045309675349124</v>
      </c>
      <c r="D204" s="24">
        <f t="shared" ca="1" si="109"/>
        <v>-0.65773964096390747</v>
      </c>
      <c r="E204" s="24">
        <f t="shared" ca="1" si="109"/>
        <v>0.70367280993260439</v>
      </c>
      <c r="F204" s="24">
        <f t="shared" ca="1" si="109"/>
        <v>0.32362172068927153</v>
      </c>
      <c r="G204" s="24">
        <f t="shared" ca="1" si="109"/>
        <v>-1.4672251092089434</v>
      </c>
      <c r="H204" s="24">
        <f t="shared" ca="1" si="109"/>
        <v>-0.17427238996642327</v>
      </c>
      <c r="I204" s="24">
        <f t="shared" ca="1" si="109"/>
        <v>-0.86003163583581443</v>
      </c>
      <c r="J204" s="24">
        <f t="shared" ca="1" si="109"/>
        <v>-1.4597751809372306</v>
      </c>
      <c r="K204" s="24">
        <f t="shared" ca="1" si="109"/>
        <v>-0.4716869137554946</v>
      </c>
      <c r="L204" s="24">
        <f t="shared" ca="1" si="109"/>
        <v>-0.46443273823029624</v>
      </c>
      <c r="M204" s="24">
        <f t="shared" ca="1" si="109"/>
        <v>0.12383716517119597</v>
      </c>
      <c r="N204" s="24">
        <f ca="1">SQRT(Inputs!$B$38)*C204+SQRT(1-Inputs!$B$38)*_xlfn.NORM.S.INV(RAND())</f>
        <v>-1.4103106236387359</v>
      </c>
      <c r="O204" s="24">
        <f ca="1">SQRT(Inputs!$B$38)*D204+SQRT(1-Inputs!$B$38)*_xlfn.NORM.S.INV(RAND())</f>
        <v>-0.14098886512835873</v>
      </c>
      <c r="P204" s="24">
        <f ca="1">SQRT(Inputs!$B$38)*E204+SQRT(1-Inputs!$B$38)*_xlfn.NORM.S.INV(RAND())</f>
        <v>1.3777250224437605</v>
      </c>
      <c r="Q204" s="24">
        <f ca="1">SQRT(Inputs!$B$38)*F204+SQRT(1-Inputs!$B$38)*_xlfn.NORM.S.INV(RAND())</f>
        <v>-0.28490011441992003</v>
      </c>
      <c r="R204" s="24">
        <f ca="1">SQRT(Inputs!$B$38)*G204+SQRT(1-Inputs!$B$38)*_xlfn.NORM.S.INV(RAND())</f>
        <v>-2.3228923058117346</v>
      </c>
      <c r="S204" s="24">
        <f ca="1">SQRT(Inputs!$B$38)*H204+SQRT(1-Inputs!$B$38)*_xlfn.NORM.S.INV(RAND())</f>
        <v>0.25907363731924038</v>
      </c>
      <c r="T204" s="24">
        <f ca="1">SQRT(Inputs!$B$38)*I204+SQRT(1-Inputs!$B$38)*_xlfn.NORM.S.INV(RAND())</f>
        <v>-0.25710971825692042</v>
      </c>
      <c r="U204" s="24">
        <f ca="1">SQRT(Inputs!$B$38)*J204+SQRT(1-Inputs!$B$38)*_xlfn.NORM.S.INV(RAND())</f>
        <v>-0.26448165427197456</v>
      </c>
      <c r="V204" s="24">
        <f ca="1">SQRT(Inputs!$B$38)*K204+SQRT(1-Inputs!$B$38)*_xlfn.NORM.S.INV(RAND())</f>
        <v>0.69477427269859227</v>
      </c>
      <c r="W204" s="24">
        <f ca="1">SQRT(Inputs!$B$38)*L204+SQRT(1-Inputs!$B$38)*_xlfn.NORM.S.INV(RAND())</f>
        <v>-0.30658521177447101</v>
      </c>
      <c r="X204" s="24">
        <f ca="1">SQRT(Inputs!$B$38)*M204+SQRT(1-Inputs!$B$38)*_xlfn.NORM.S.INV(RAND())</f>
        <v>-0.90655990473886805</v>
      </c>
      <c r="Y204" s="24">
        <f ca="1">SQRT(Inputs!$B$38)*C204+SQRT(1-Inputs!$B$38)*_xlfn.NORM.S.INV(RAND())</f>
        <v>0.69735812478480563</v>
      </c>
      <c r="Z204" s="24">
        <f ca="1">SQRT(Inputs!$B$38)*D204+SQRT(1-Inputs!$B$38)*_xlfn.NORM.S.INV(RAND())</f>
        <v>-1.2372238597215619</v>
      </c>
      <c r="AA204" s="24">
        <f ca="1">SQRT(Inputs!$B$38)*E204+SQRT(1-Inputs!$B$38)*_xlfn.NORM.S.INV(RAND())</f>
        <v>-0.21573212591919594</v>
      </c>
      <c r="AB204" s="24">
        <f ca="1">SQRT(Inputs!$B$38)*F204+SQRT(1-Inputs!$B$38)*_xlfn.NORM.S.INV(RAND())</f>
        <v>-1.1540302842279435</v>
      </c>
      <c r="AC204" s="24">
        <f ca="1">SQRT(Inputs!$B$38)*G204+SQRT(1-Inputs!$B$38)*_xlfn.NORM.S.INV(RAND())</f>
        <v>0.2178074901774576</v>
      </c>
      <c r="AD204" s="24">
        <f ca="1">SQRT(Inputs!$B$38)*H204+SQRT(1-Inputs!$B$38)*_xlfn.NORM.S.INV(RAND())</f>
        <v>6.80213802333752E-2</v>
      </c>
      <c r="AE204" s="24">
        <f ca="1">SQRT(Inputs!$B$38)*I204+SQRT(1-Inputs!$B$38)*_xlfn.NORM.S.INV(RAND())</f>
        <v>0.18824563263366234</v>
      </c>
      <c r="AF204" s="24">
        <f ca="1">SQRT(Inputs!$B$38)*J204+SQRT(1-Inputs!$B$38)*_xlfn.NORM.S.INV(RAND())</f>
        <v>-0.46268455804089414</v>
      </c>
      <c r="AG204" s="24">
        <f ca="1">SQRT(Inputs!$B$38)*K204+SQRT(1-Inputs!$B$38)*_xlfn.NORM.S.INV(RAND())</f>
        <v>9.1379784247025309E-2</v>
      </c>
      <c r="AH204" s="24">
        <f ca="1">SQRT(Inputs!$B$38)*L204+SQRT(1-Inputs!$B$38)*_xlfn.NORM.S.INV(RAND())</f>
        <v>1.070290771893645</v>
      </c>
      <c r="AI204" s="24">
        <f ca="1">SQRT(Inputs!$B$38)*M204+SQRT(1-Inputs!$B$38)*_xlfn.NORM.S.INV(RAND())</f>
        <v>-0.47453957278673564</v>
      </c>
      <c r="AJ204" s="24">
        <f ca="1">SQRT(Inputs!$B$38)*C204+SQRT(1-Inputs!$B$38)*_xlfn.NORM.S.INV(RAND())</f>
        <v>1.812808204114492</v>
      </c>
      <c r="AK204" s="24">
        <f ca="1">SQRT(Inputs!$B$38)*D204+SQRT(1-Inputs!$B$38)*_xlfn.NORM.S.INV(RAND())</f>
        <v>-0.14762043596348948</v>
      </c>
      <c r="AL204" s="24">
        <f ca="1">SQRT(Inputs!$B$38)*E204+SQRT(1-Inputs!$B$38)*_xlfn.NORM.S.INV(RAND())</f>
        <v>-0.50577415436092088</v>
      </c>
      <c r="AM204" s="24">
        <f ca="1">SQRT(Inputs!$B$38)*F204+SQRT(1-Inputs!$B$38)*_xlfn.NORM.S.INV(RAND())</f>
        <v>-1.4026029651492062</v>
      </c>
      <c r="AN204" s="24">
        <f ca="1">SQRT(Inputs!$B$38)*G204+SQRT(1-Inputs!$B$38)*_xlfn.NORM.S.INV(RAND())</f>
        <v>-0.95433245370056752</v>
      </c>
      <c r="AO204" s="24">
        <f ca="1">SQRT(Inputs!$B$38)*H204+SQRT(1-Inputs!$B$38)*_xlfn.NORM.S.INV(RAND())</f>
        <v>-0.6842434547823546</v>
      </c>
      <c r="AP204" s="24">
        <f ca="1">SQRT(Inputs!$B$38)*I204+SQRT(1-Inputs!$B$38)*_xlfn.NORM.S.INV(RAND())</f>
        <v>-0.64223068281130702</v>
      </c>
      <c r="AQ204" s="24">
        <f ca="1">SQRT(Inputs!$B$38)*J204+SQRT(1-Inputs!$B$38)*_xlfn.NORM.S.INV(RAND())</f>
        <v>0.85828557905579195</v>
      </c>
      <c r="AR204" s="24">
        <f ca="1">SQRT(Inputs!$B$38)*K204+SQRT(1-Inputs!$B$38)*_xlfn.NORM.S.INV(RAND())</f>
        <v>-0.2434942144903173</v>
      </c>
      <c r="AS204" s="24">
        <f ca="1">SQRT(Inputs!$B$38)*L204+SQRT(1-Inputs!$B$38)*_xlfn.NORM.S.INV(RAND())</f>
        <v>1.729965489398936</v>
      </c>
      <c r="AT204" s="24">
        <f ca="1">SQRT(Inputs!$B$38)*M204+SQRT(1-Inputs!$B$38)*_xlfn.NORM.S.INV(RAND())</f>
        <v>1.0765455865561009</v>
      </c>
      <c r="AU204" s="15">
        <f ca="1">Inputs!$B$6*EXP($B$8-0.5*C$5^2+C$5*N204)</f>
        <v>3949.408494288663</v>
      </c>
      <c r="AV204" s="15">
        <f t="shared" ca="1" si="73"/>
        <v>4708.7327933360966</v>
      </c>
      <c r="AW204" s="15">
        <f t="shared" ca="1" si="74"/>
        <v>6913.9672374435941</v>
      </c>
      <c r="AX204" s="15">
        <f t="shared" ca="1" si="75"/>
        <v>8146.0909910008313</v>
      </c>
      <c r="AY204" s="15">
        <f t="shared" ca="1" si="76"/>
        <v>7589.9479790543191</v>
      </c>
      <c r="AZ204" s="15">
        <f t="shared" ca="1" si="77"/>
        <v>9551.352047207587</v>
      </c>
      <c r="BA204" s="15">
        <f t="shared" ca="1" si="78"/>
        <v>11378.082943135092</v>
      </c>
      <c r="BB204" s="15">
        <f t="shared" ca="1" si="79"/>
        <v>13565.960287115444</v>
      </c>
      <c r="BC204" s="15">
        <f t="shared" ca="1" si="80"/>
        <v>17767.364080292507</v>
      </c>
      <c r="BD204" s="15">
        <f t="shared" ca="1" si="81"/>
        <v>21151.379454478392</v>
      </c>
      <c r="BE204" s="15">
        <f t="shared" ca="1" si="82"/>
        <v>23864.205022178088</v>
      </c>
      <c r="BF204" s="15">
        <f ca="1">Inputs!$B$13*EXP($B$9-0.5*C$6^2+C$6*Y204)</f>
        <v>15881.63785179058</v>
      </c>
      <c r="BG204" s="15">
        <f t="shared" ca="1" si="83"/>
        <v>15482.874650937611</v>
      </c>
      <c r="BH204" s="15">
        <f t="shared" ca="1" si="84"/>
        <v>18252.318570911808</v>
      </c>
      <c r="BI204" s="15">
        <f t="shared" ca="1" si="85"/>
        <v>18707.255623815803</v>
      </c>
      <c r="BJ204" s="15">
        <f t="shared" ca="1" si="86"/>
        <v>23665.33054704492</v>
      </c>
      <c r="BK204" s="15">
        <f t="shared" ca="1" si="87"/>
        <v>29314.930466835616</v>
      </c>
      <c r="BL204" s="15">
        <f t="shared" ca="1" si="88"/>
        <v>36899.119671769142</v>
      </c>
      <c r="BM204" s="15">
        <f t="shared" ca="1" si="89"/>
        <v>42823.453664646979</v>
      </c>
      <c r="BN204" s="15">
        <f t="shared" ca="1" si="90"/>
        <v>53247.394042092688</v>
      </c>
      <c r="BO204" s="15">
        <f t="shared" ca="1" si="91"/>
        <v>74194.979836919403</v>
      </c>
      <c r="BP204" s="15">
        <f t="shared" ca="1" si="92"/>
        <v>86540.067292507083</v>
      </c>
      <c r="BQ204" s="15">
        <f ca="1">Inputs!$B$20*EXP($B$10-0.5*C$7^2+C$7*AJ204)</f>
        <v>8159.1915869948798</v>
      </c>
      <c r="BR204" s="15">
        <f t="shared" ca="1" si="93"/>
        <v>10563.929413604594</v>
      </c>
      <c r="BS204" s="15">
        <f t="shared" ca="1" si="94"/>
        <v>12510.306181191005</v>
      </c>
      <c r="BT204" s="15">
        <f t="shared" ca="1" si="95"/>
        <v>11938.945267615591</v>
      </c>
      <c r="BU204" s="15">
        <f t="shared" ca="1" si="96"/>
        <v>13134.225033241779</v>
      </c>
      <c r="BV204" s="15">
        <f t="shared" ca="1" si="97"/>
        <v>15662.866071246453</v>
      </c>
      <c r="BW204" s="15">
        <f t="shared" ca="1" si="98"/>
        <v>19078.793030153032</v>
      </c>
      <c r="BX204" s="15">
        <f t="shared" ca="1" si="99"/>
        <v>31694.92495630464</v>
      </c>
      <c r="BY204" s="15">
        <f t="shared" ca="1" si="100"/>
        <v>42388.520594811947</v>
      </c>
      <c r="BZ204" s="15">
        <f t="shared" ca="1" si="101"/>
        <v>81745.957926123257</v>
      </c>
      <c r="CA204" s="15">
        <f t="shared" ca="1" si="102"/>
        <v>139037.0758173622</v>
      </c>
      <c r="CB204" s="15">
        <f ca="1">(AU204*DCF!C$10-DCF!C$5*MAX(AU204*DCF!C$10,0)-MAX(AU204-Inputs!$B$6,0)/Inputs!$B$10)*DCF!C$6</f>
        <v>1014.2441030415122</v>
      </c>
      <c r="CC204" s="15">
        <f ca="1">(AV204*DCF!D$10-DCF!D$5*MAX(AV204*DCF!D$10,0)-MAX(AV204-AU204,0)/Inputs!$B$10)*DCF!D$6</f>
        <v>962.58036036407611</v>
      </c>
      <c r="CD204" s="15">
        <f ca="1">(AW204*DCF!E$10-DCF!E$5*MAX(AW204*DCF!E$10,0)-MAX(AW204-AV204,0)/Inputs!$B$10)*DCF!E$6</f>
        <v>1099.6148547600037</v>
      </c>
      <c r="CE204" s="15">
        <f ca="1">(AX204*DCF!F$10-DCF!F$5*MAX(AX204*DCF!F$10,0)-MAX(AX204-AW204,0)/Inputs!$B$10)*DCF!F$6</f>
        <v>1521.9042758621404</v>
      </c>
      <c r="CF204" s="15">
        <f ca="1">(AY204*DCF!G$10-DCF!G$5*MAX(AY204*DCF!G$10,0)-MAX(AY204-AX204,0)/Inputs!$B$10)*DCF!G$6</f>
        <v>1563.8317315954614</v>
      </c>
      <c r="CG204" s="15">
        <f ca="1">(AZ204*DCF!H$10-DCF!H$5*MAX(AZ204*DCF!H$10,0)-MAX(AZ204-AY204,0)/Inputs!$B$10)*DCF!H$6</f>
        <v>1506.1193958596768</v>
      </c>
      <c r="CH204" s="15">
        <f ca="1">(BA204*DCF!I$10-DCF!I$5*MAX(BA204*DCF!I$10,0)-MAX(BA204-AZ204,0)/Inputs!$B$10)*DCF!I$6</f>
        <v>1778.7128101820949</v>
      </c>
      <c r="CI204" s="15">
        <f ca="1">(BB204*DCF!J$10-DCF!J$5*MAX(BB204*DCF!J$10,0)-MAX(BB204-BA204,0)/Inputs!$B$10)*DCF!J$6</f>
        <v>1996.4135045415023</v>
      </c>
      <c r="CJ204" s="15">
        <f ca="1">(BC204*DCF!K$10-DCF!K$5*MAX(BC204*DCF!K$10,0)-MAX(BC204-BB204,0)/Inputs!$B$10)*DCF!K$6</f>
        <v>2272.1276974903149</v>
      </c>
      <c r="CK204" s="15">
        <f ca="1">(BD204*DCF!L$10-DCF!L$5*MAX(BD204*DCF!L$10,0)-MAX(BD204-BC204,0)/Inputs!$B$10)*DCF!L$6</f>
        <v>2752.4222558083115</v>
      </c>
      <c r="CL204" s="15">
        <f ca="1">(BE204*DCF!M$10-DCF!M$5*MAX(BE204*DCF!M$10,0)-MAX(BE204-BD204,0)/Inputs!$B$10)*DCF!M$6</f>
        <v>3043.4719890166898</v>
      </c>
      <c r="CM204" s="15">
        <f ca="1">(BF204*DCF!C$28-DCF!C$5*MAX(BF204*DCF!C$28,0)-MAX(BF204-Inputs!$B$13,0)/Inputs!$B$17)*DCF!C$6</f>
        <v>3808.9491199867402</v>
      </c>
      <c r="CN204" s="15">
        <f ca="1">(BG204*DCF!D$28-DCF!D$5*MAX(BG204*DCF!D$28,0)-MAX(BG204-BF204,0)/Inputs!$B$17)*DCF!D$6</f>
        <v>4560.0636787861686</v>
      </c>
      <c r="CO204" s="15">
        <f ca="1">(BH204*DCF!E$28-DCF!E$5*MAX(BH204*DCF!E$28,0)-MAX(BH204-BG204,0)/Inputs!$B$17)*DCF!E$6</f>
        <v>4623.5623523262375</v>
      </c>
      <c r="CP204" s="15">
        <f ca="1">(BI204*DCF!F$28-DCF!F$5*MAX(BI204*DCF!F$28,0)-MAX(BI204-BH204,0)/Inputs!$B$17)*DCF!F$6</f>
        <v>4995.6986553084189</v>
      </c>
      <c r="CQ204" s="15">
        <f ca="1">(BJ204*DCF!G$28-DCF!G$5*MAX(BJ204*DCF!G$28,0)-MAX(BJ204-BI204,0)/Inputs!$B$17)*DCF!G$6</f>
        <v>5306.2503364888162</v>
      </c>
      <c r="CR204" s="15">
        <f ca="1">(BK204*DCF!H$28-DCF!H$5*MAX(BK204*DCF!H$28,0)-MAX(BK204-BJ204,0)/Inputs!$B$17)*DCF!H$6</f>
        <v>6372.1164484071187</v>
      </c>
      <c r="CS204" s="15">
        <f ca="1">(BL204*DCF!I$28-DCF!I$5*MAX(BL204*DCF!I$28,0)-MAX(BL204-BK204,0)/Inputs!$B$17)*DCF!I$6</f>
        <v>7588.3763959330363</v>
      </c>
      <c r="CT204" s="15">
        <f ca="1">(BM204*DCF!J$28-DCF!J$5*MAX(BM204*DCF!J$28,0)-MAX(BM204-BL204,0)/Inputs!$B$17)*DCF!J$6</f>
        <v>8767.6669245990743</v>
      </c>
      <c r="CU204" s="15">
        <f ca="1">(BN204*DCF!K$28-DCF!K$5*MAX(BN204*DCF!K$28,0)-MAX(BN204-BM204,0)/Inputs!$B$17)*DCF!K$6</f>
        <v>9968.1629725804978</v>
      </c>
      <c r="CV204" s="15">
        <f ca="1">(BO204*DCF!L$28-DCF!L$5*MAX(BO204*DCF!L$28,0)-MAX(BO204-BN204,0)/Inputs!$B$17)*DCF!L$6</f>
        <v>12433.201558230154</v>
      </c>
      <c r="CW204" s="15">
        <f ca="1">(BP204*DCF!M$28-DCF!M$5*MAX(BP204*DCF!M$28,0)-MAX(BP204-BO204,0)/Inputs!$B$17)*DCF!M$6</f>
        <v>14992.155216959729</v>
      </c>
      <c r="CX204" s="15">
        <f ca="1">(BQ204*DCF!C$46-DCF!C$5*MAX(BQ204*DCF!C$46,0)-MAX(BQ204-Inputs!$B$20,0)/Inputs!$B$24)*DCF!C$6</f>
        <v>-4174.4976353313259</v>
      </c>
      <c r="CY204" s="15">
        <f ca="1">(BR204*DCF!D$46-DCF!D$5*MAX(BR204*DCF!D$46,0)-MAX(BR204-BQ204,0)/Inputs!$B$24)*DCF!D$6</f>
        <v>-2829.0980663618884</v>
      </c>
      <c r="CZ204" s="15">
        <f ca="1">(BS204*DCF!E$46-DCF!E$5*MAX(BS204*DCF!E$46,0)-MAX(BS204-BR204,0)/Inputs!$B$24)*DCF!E$6</f>
        <v>-2246.5736268807832</v>
      </c>
      <c r="DA204" s="15">
        <f ca="1">(BT204*DCF!F$46-DCF!F$5*MAX(BT204*DCF!F$46,0)-MAX(BT204-BS204,0)/Inputs!$B$24)*DCF!F$6</f>
        <v>-869.46947815786677</v>
      </c>
      <c r="DB204" s="15">
        <f ca="1">(BU204*DCF!G$46-DCF!G$5*MAX(BU204*DCF!G$46,0)-MAX(BU204-BT204,0)/Inputs!$B$24)*DCF!G$6</f>
        <v>-843.87787737020585</v>
      </c>
      <c r="DC204" s="15">
        <f ca="1">(BV204*DCF!H$46-DCF!H$5*MAX(BV204*DCF!H$46,0)-MAX(BV204-BU204,0)/Inputs!$B$24)*DCF!H$6</f>
        <v>-785.75970931926133</v>
      </c>
      <c r="DD204" s="15">
        <f ca="1">(BW204*DCF!I$46-DCF!I$5*MAX(BW204*DCF!I$46,0)-MAX(BW204-BV204,0)/Inputs!$B$24)*DCF!I$6</f>
        <v>-539.948363468867</v>
      </c>
      <c r="DE204" s="15">
        <f ca="1">(BX204*DCF!J$46-DCF!J$5*MAX(BX204*DCF!J$46,0)-MAX(BX204-BW204,0)/Inputs!$B$24)*DCF!J$6</f>
        <v>-2016.0776391990298</v>
      </c>
      <c r="DF204" s="15">
        <f ca="1">(BY204*DCF!K$46-DCF!K$5*MAX(BY204*DCF!K$46,0)-MAX(BY204-BX204,0)/Inputs!$B$24)*DCF!K$6</f>
        <v>-198.27245600858484</v>
      </c>
      <c r="DG204" s="15">
        <f ca="1">(BZ204*DCF!L$46-DCF!L$5*MAX(BZ204*DCF!L$46,0)-MAX(BZ204-BY204,0)/Inputs!$B$24)*DCF!L$6</f>
        <v>-3255.9987293585355</v>
      </c>
      <c r="DH204" s="15">
        <f ca="1">(CA204*DCF!M$46-DCF!M$5*MAX(CA204*DCF!M$46,0)-MAX(CA204-BZ204,0)/Inputs!$B$24)*DCF!M$6</f>
        <v>-1077.1023692581107</v>
      </c>
      <c r="DI204" s="15">
        <f ca="1">SUM(CB204:CL204)+BE204*DCF!M$10*(1+Inputs!$B$30)*(1-Inputs!$B$33)*(1-Inputs!$B$30/Inputs!$B$31)/(Inputs!$B$29-Inputs!$B$30)*DCF!M$6</f>
        <v>85925.841126685336</v>
      </c>
      <c r="DJ204" s="15">
        <f ca="1">SUM(CM204:CW204)+BP204*DCF!M$28*(1+Inputs!$B$30)*(1-Inputs!$B$33)*(1-Inputs!$B$30/Inputs!$B$31)/(Inputs!$B$29-Inputs!$B$30)*DCF!M$6</f>
        <v>404539.07252489403</v>
      </c>
      <c r="DK204" s="15">
        <f ca="1">SUM(CX204:DH204)+CA204*DCF!M$46*(1+Inputs!$B$30)*(1-Inputs!$B$33)*(1-Inputs!$B$30/Inputs!$B$31)/(Inputs!$B$29-Inputs!$B$30)*DCF!M$6</f>
        <v>196131.11325745692</v>
      </c>
      <c r="DM204" s="15">
        <f ca="1">DI204+DJ204+DK204+Inputs!$B$34+Inputs!$B$36-Inputs!$B$35</f>
        <v>763447.02690903633</v>
      </c>
    </row>
    <row r="205" spans="1:117" x14ac:dyDescent="0.75">
      <c r="A205" s="11">
        <v>192</v>
      </c>
      <c r="C205" s="24">
        <f t="shared" ca="1" si="109"/>
        <v>0.90896917339769456</v>
      </c>
      <c r="D205" s="24">
        <f t="shared" ca="1" si="109"/>
        <v>0.83331254966082879</v>
      </c>
      <c r="E205" s="24">
        <f t="shared" ca="1" si="109"/>
        <v>0.55568144815775566</v>
      </c>
      <c r="F205" s="24">
        <f t="shared" ca="1" si="109"/>
        <v>-7.6387559408460717E-2</v>
      </c>
      <c r="G205" s="24">
        <f t="shared" ca="1" si="109"/>
        <v>-1.3961314926752504</v>
      </c>
      <c r="H205" s="24">
        <f t="shared" ca="1" si="109"/>
        <v>-0.88841444752747356</v>
      </c>
      <c r="I205" s="24">
        <f t="shared" ca="1" si="109"/>
        <v>-0.65897009136159701</v>
      </c>
      <c r="J205" s="24">
        <f t="shared" ca="1" si="109"/>
        <v>-7.4931303159125509E-2</v>
      </c>
      <c r="K205" s="24">
        <f t="shared" ca="1" si="109"/>
        <v>-2.0622790257920558</v>
      </c>
      <c r="L205" s="24">
        <f t="shared" ca="1" si="109"/>
        <v>0.90543494419027015</v>
      </c>
      <c r="M205" s="24">
        <f t="shared" ca="1" si="109"/>
        <v>0.72624994990190117</v>
      </c>
      <c r="N205" s="24">
        <f ca="1">SQRT(Inputs!$B$38)*C205+SQRT(1-Inputs!$B$38)*_xlfn.NORM.S.INV(RAND())</f>
        <v>2.0829511641722398</v>
      </c>
      <c r="O205" s="24">
        <f ca="1">SQRT(Inputs!$B$38)*D205+SQRT(1-Inputs!$B$38)*_xlfn.NORM.S.INV(RAND())</f>
        <v>1.2531040886644265</v>
      </c>
      <c r="P205" s="24">
        <f ca="1">SQRT(Inputs!$B$38)*E205+SQRT(1-Inputs!$B$38)*_xlfn.NORM.S.INV(RAND())</f>
        <v>-0.28127206027236029</v>
      </c>
      <c r="Q205" s="24">
        <f ca="1">SQRT(Inputs!$B$38)*F205+SQRT(1-Inputs!$B$38)*_xlfn.NORM.S.INV(RAND())</f>
        <v>0.73956469688222704</v>
      </c>
      <c r="R205" s="24">
        <f ca="1">SQRT(Inputs!$B$38)*G205+SQRT(1-Inputs!$B$38)*_xlfn.NORM.S.INV(RAND())</f>
        <v>-0.96509657859434828</v>
      </c>
      <c r="S205" s="24">
        <f ca="1">SQRT(Inputs!$B$38)*H205+SQRT(1-Inputs!$B$38)*_xlfn.NORM.S.INV(RAND())</f>
        <v>-4.4640238989634151E-2</v>
      </c>
      <c r="T205" s="24">
        <f ca="1">SQRT(Inputs!$B$38)*I205+SQRT(1-Inputs!$B$38)*_xlfn.NORM.S.INV(RAND())</f>
        <v>-1.3038892693447455</v>
      </c>
      <c r="U205" s="24">
        <f ca="1">SQRT(Inputs!$B$38)*J205+SQRT(1-Inputs!$B$38)*_xlfn.NORM.S.INV(RAND())</f>
        <v>-1.4956411726397383</v>
      </c>
      <c r="V205" s="24">
        <f ca="1">SQRT(Inputs!$B$38)*K205+SQRT(1-Inputs!$B$38)*_xlfn.NORM.S.INV(RAND())</f>
        <v>-0.32886720763139266</v>
      </c>
      <c r="W205" s="24">
        <f ca="1">SQRT(Inputs!$B$38)*L205+SQRT(1-Inputs!$B$38)*_xlfn.NORM.S.INV(RAND())</f>
        <v>0.72744331732235212</v>
      </c>
      <c r="X205" s="24">
        <f ca="1">SQRT(Inputs!$B$38)*M205+SQRT(1-Inputs!$B$38)*_xlfn.NORM.S.INV(RAND())</f>
        <v>-0.48548079584990073</v>
      </c>
      <c r="Y205" s="24">
        <f ca="1">SQRT(Inputs!$B$38)*C205+SQRT(1-Inputs!$B$38)*_xlfn.NORM.S.INV(RAND())</f>
        <v>0.28704698115787131</v>
      </c>
      <c r="Z205" s="24">
        <f ca="1">SQRT(Inputs!$B$38)*D205+SQRT(1-Inputs!$B$38)*_xlfn.NORM.S.INV(RAND())</f>
        <v>1.7841060042711923</v>
      </c>
      <c r="AA205" s="24">
        <f ca="1">SQRT(Inputs!$B$38)*E205+SQRT(1-Inputs!$B$38)*_xlfn.NORM.S.INV(RAND())</f>
        <v>-0.44502706058973263</v>
      </c>
      <c r="AB205" s="24">
        <f ca="1">SQRT(Inputs!$B$38)*F205+SQRT(1-Inputs!$B$38)*_xlfn.NORM.S.INV(RAND())</f>
        <v>-1.8110979502700186</v>
      </c>
      <c r="AC205" s="24">
        <f ca="1">SQRT(Inputs!$B$38)*G205+SQRT(1-Inputs!$B$38)*_xlfn.NORM.S.INV(RAND())</f>
        <v>-1.6416320901690509</v>
      </c>
      <c r="AD205" s="24">
        <f ca="1">SQRT(Inputs!$B$38)*H205+SQRT(1-Inputs!$B$38)*_xlfn.NORM.S.INV(RAND())</f>
        <v>-0.47864153528809572</v>
      </c>
      <c r="AE205" s="24">
        <f ca="1">SQRT(Inputs!$B$38)*I205+SQRT(1-Inputs!$B$38)*_xlfn.NORM.S.INV(RAND())</f>
        <v>-2.20024041147951</v>
      </c>
      <c r="AF205" s="24">
        <f ca="1">SQRT(Inputs!$B$38)*J205+SQRT(1-Inputs!$B$38)*_xlfn.NORM.S.INV(RAND())</f>
        <v>1.963838832741519</v>
      </c>
      <c r="AG205" s="24">
        <f ca="1">SQRT(Inputs!$B$38)*K205+SQRT(1-Inputs!$B$38)*_xlfn.NORM.S.INV(RAND())</f>
        <v>-0.54966336573657881</v>
      </c>
      <c r="AH205" s="24">
        <f ca="1">SQRT(Inputs!$B$38)*L205+SQRT(1-Inputs!$B$38)*_xlfn.NORM.S.INV(RAND())</f>
        <v>1.7892921824351604</v>
      </c>
      <c r="AI205" s="24">
        <f ca="1">SQRT(Inputs!$B$38)*M205+SQRT(1-Inputs!$B$38)*_xlfn.NORM.S.INV(RAND())</f>
        <v>0.3804476486998799</v>
      </c>
      <c r="AJ205" s="24">
        <f ca="1">SQRT(Inputs!$B$38)*C205+SQRT(1-Inputs!$B$38)*_xlfn.NORM.S.INV(RAND())</f>
        <v>-0.27482179086521902</v>
      </c>
      <c r="AK205" s="24">
        <f ca="1">SQRT(Inputs!$B$38)*D205+SQRT(1-Inputs!$B$38)*_xlfn.NORM.S.INV(RAND())</f>
        <v>-0.62596600447833139</v>
      </c>
      <c r="AL205" s="24">
        <f ca="1">SQRT(Inputs!$B$38)*E205+SQRT(1-Inputs!$B$38)*_xlfn.NORM.S.INV(RAND())</f>
        <v>0.66784960474712607</v>
      </c>
      <c r="AM205" s="24">
        <f ca="1">SQRT(Inputs!$B$38)*F205+SQRT(1-Inputs!$B$38)*_xlfn.NORM.S.INV(RAND())</f>
        <v>1.442452113815093</v>
      </c>
      <c r="AN205" s="24">
        <f ca="1">SQRT(Inputs!$B$38)*G205+SQRT(1-Inputs!$B$38)*_xlfn.NORM.S.INV(RAND())</f>
        <v>-0.90262982105408207</v>
      </c>
      <c r="AO205" s="24">
        <f ca="1">SQRT(Inputs!$B$38)*H205+SQRT(1-Inputs!$B$38)*_xlfn.NORM.S.INV(RAND())</f>
        <v>-0.83357689857550143</v>
      </c>
      <c r="AP205" s="24">
        <f ca="1">SQRT(Inputs!$B$38)*I205+SQRT(1-Inputs!$B$38)*_xlfn.NORM.S.INV(RAND())</f>
        <v>-2.7470964537895486</v>
      </c>
      <c r="AQ205" s="24">
        <f ca="1">SQRT(Inputs!$B$38)*J205+SQRT(1-Inputs!$B$38)*_xlfn.NORM.S.INV(RAND())</f>
        <v>0.89089973183930093</v>
      </c>
      <c r="AR205" s="24">
        <f ca="1">SQRT(Inputs!$B$38)*K205+SQRT(1-Inputs!$B$38)*_xlfn.NORM.S.INV(RAND())</f>
        <v>-0.34699152143674472</v>
      </c>
      <c r="AS205" s="24">
        <f ca="1">SQRT(Inputs!$B$38)*L205+SQRT(1-Inputs!$B$38)*_xlfn.NORM.S.INV(RAND())</f>
        <v>1.0765176917100672</v>
      </c>
      <c r="AT205" s="24">
        <f ca="1">SQRT(Inputs!$B$38)*M205+SQRT(1-Inputs!$B$38)*_xlfn.NORM.S.INV(RAND())</f>
        <v>1.5212578805438104</v>
      </c>
      <c r="AU205" s="15">
        <f ca="1">Inputs!$B$6*EXP($B$8-0.5*C$5^2+C$5*N205)</f>
        <v>6952.0101492556705</v>
      </c>
      <c r="AV205" s="15">
        <f t="shared" ca="1" si="73"/>
        <v>10174.251193825588</v>
      </c>
      <c r="AW205" s="15">
        <f t="shared" ca="1" si="74"/>
        <v>11943.861399951906</v>
      </c>
      <c r="AX205" s="15">
        <f t="shared" ca="1" si="75"/>
        <v>15993.803859277654</v>
      </c>
      <c r="AY205" s="15">
        <f t="shared" ca="1" si="76"/>
        <v>17462.611650146595</v>
      </c>
      <c r="AZ205" s="15">
        <f t="shared" ca="1" si="77"/>
        <v>21252.51634502018</v>
      </c>
      <c r="BA205" s="15">
        <f t="shared" ca="1" si="78"/>
        <v>22690.036571401735</v>
      </c>
      <c r="BB205" s="15">
        <f t="shared" ca="1" si="79"/>
        <v>23913.693536301202</v>
      </c>
      <c r="BC205" s="15">
        <f t="shared" ca="1" si="80"/>
        <v>28373.023260044225</v>
      </c>
      <c r="BD205" s="15">
        <f t="shared" ca="1" si="81"/>
        <v>37207.002219034453</v>
      </c>
      <c r="BE205" s="15">
        <f t="shared" ca="1" si="82"/>
        <v>43620.337854225647</v>
      </c>
      <c r="BF205" s="15">
        <f ca="1">Inputs!$B$13*EXP($B$9-0.5*C$6^2+C$6*Y205)</f>
        <v>14640.920075201604</v>
      </c>
      <c r="BG205" s="15">
        <f t="shared" ca="1" si="83"/>
        <v>24619.904912692298</v>
      </c>
      <c r="BH205" s="15">
        <f t="shared" ca="1" si="84"/>
        <v>27940.648464752627</v>
      </c>
      <c r="BI205" s="15">
        <f t="shared" ca="1" si="85"/>
        <v>25882.482409707893</v>
      </c>
      <c r="BJ205" s="15">
        <f t="shared" ca="1" si="86"/>
        <v>25044.04705806337</v>
      </c>
      <c r="BK205" s="15">
        <f t="shared" ca="1" si="87"/>
        <v>28797.756594491129</v>
      </c>
      <c r="BL205" s="15">
        <f t="shared" ca="1" si="88"/>
        <v>26598.648600129134</v>
      </c>
      <c r="BM205" s="15">
        <f t="shared" ca="1" si="89"/>
        <v>41729.144166861828</v>
      </c>
      <c r="BN205" s="15">
        <f t="shared" ca="1" si="90"/>
        <v>48050.029726322951</v>
      </c>
      <c r="BO205" s="15">
        <f t="shared" ca="1" si="91"/>
        <v>72789.176649596702</v>
      </c>
      <c r="BP205" s="15">
        <f t="shared" ca="1" si="92"/>
        <v>93535.893443737819</v>
      </c>
      <c r="BQ205" s="15">
        <f ca="1">Inputs!$B$20*EXP($B$10-0.5*C$7^2+C$7*AJ205)</f>
        <v>3891.1271642892589</v>
      </c>
      <c r="BR205" s="15">
        <f t="shared" ca="1" si="93"/>
        <v>4327.9158696739796</v>
      </c>
      <c r="BS205" s="15">
        <f t="shared" ca="1" si="94"/>
        <v>7179.7297776275127</v>
      </c>
      <c r="BT205" s="15">
        <f t="shared" ca="1" si="95"/>
        <v>14452.456362018829</v>
      </c>
      <c r="BU205" s="15">
        <f t="shared" ca="1" si="96"/>
        <v>16099.537141582738</v>
      </c>
      <c r="BV205" s="15">
        <f t="shared" ca="1" si="97"/>
        <v>18563.869376400042</v>
      </c>
      <c r="BW205" s="15">
        <f t="shared" ca="1" si="98"/>
        <v>14483.479504806575</v>
      </c>
      <c r="BX205" s="15">
        <f t="shared" ca="1" si="99"/>
        <v>24218.725517966148</v>
      </c>
      <c r="BY205" s="15">
        <f t="shared" ca="1" si="100"/>
        <v>31754.852078690794</v>
      </c>
      <c r="BZ205" s="15">
        <f t="shared" ca="1" si="101"/>
        <v>54307.292006741918</v>
      </c>
      <c r="CA205" s="15">
        <f t="shared" ca="1" si="102"/>
        <v>99963.838005501821</v>
      </c>
      <c r="CB205" s="15">
        <f ca="1">(AU205*DCF!C$10-DCF!C$5*MAX(AU205*DCF!C$10,0)-MAX(AU205-Inputs!$B$6,0)/Inputs!$B$10)*DCF!C$6</f>
        <v>1028.886883634118</v>
      </c>
      <c r="CC205" s="15">
        <f ca="1">(AV205*DCF!D$10-DCF!D$5*MAX(AV205*DCF!D$10,0)-MAX(AV205-AU205,0)/Inputs!$B$10)*DCF!D$6</f>
        <v>1694.2456535263441</v>
      </c>
      <c r="CD205" s="15">
        <f ca="1">(AW205*DCF!E$10-DCF!E$5*MAX(AW205*DCF!E$10,0)-MAX(AW205-AV205,0)/Inputs!$B$10)*DCF!E$6</f>
        <v>2359.057966030738</v>
      </c>
      <c r="CE205" s="15">
        <f ca="1">(AX205*DCF!F$10-DCF!F$5*MAX(AX205*DCF!F$10,0)-MAX(AX205-AW205,0)/Inputs!$B$10)*DCF!F$6</f>
        <v>2648.7292774873008</v>
      </c>
      <c r="CF205" s="15">
        <f ca="1">(AY205*DCF!G$10-DCF!G$5*MAX(AY205*DCF!G$10,0)-MAX(AY205-AX205,0)/Inputs!$B$10)*DCF!G$6</f>
        <v>3315.6636180789078</v>
      </c>
      <c r="CG205" s="15">
        <f ca="1">(AZ205*DCF!H$10-DCF!H$5*MAX(AZ205*DCF!H$10,0)-MAX(AZ205-AY205,0)/Inputs!$B$10)*DCF!H$6</f>
        <v>3453.225770831471</v>
      </c>
      <c r="CH205" s="15">
        <f ca="1">(BA205*DCF!I$10-DCF!I$5*MAX(BA205*DCF!I$10,0)-MAX(BA205-AZ205,0)/Inputs!$B$10)*DCF!I$6</f>
        <v>3908.838263252173</v>
      </c>
      <c r="CI205" s="15">
        <f ca="1">(BB205*DCF!J$10-DCF!J$5*MAX(BB205*DCF!J$10,0)-MAX(BB205-BA205,0)/Inputs!$B$10)*DCF!J$6</f>
        <v>3918.2202495725196</v>
      </c>
      <c r="CJ205" s="15">
        <f ca="1">(BC205*DCF!K$10-DCF!K$5*MAX(BC205*DCF!K$10,0)-MAX(BC205-BB205,0)/Inputs!$B$10)*DCF!K$6</f>
        <v>3943.3627936396733</v>
      </c>
      <c r="CK205" s="15">
        <f ca="1">(BD205*DCF!L$10-DCF!L$5*MAX(BD205*DCF!L$10,0)-MAX(BD205-BC205,0)/Inputs!$B$10)*DCF!L$6</f>
        <v>4469.1469477817036</v>
      </c>
      <c r="CL205" s="15">
        <f ca="1">(BE205*DCF!M$10-DCF!M$5*MAX(BE205*DCF!M$10,0)-MAX(BE205-BD205,0)/Inputs!$B$10)*DCF!M$6</f>
        <v>5389.2523911918015</v>
      </c>
      <c r="CM205" s="15">
        <f ca="1">(BF205*DCF!C$28-DCF!C$5*MAX(BF205*DCF!C$28,0)-MAX(BF205-Inputs!$B$13,0)/Inputs!$B$17)*DCF!C$6</f>
        <v>3716.8300935723128</v>
      </c>
      <c r="CN205" s="15">
        <f ca="1">(BG205*DCF!D$28-DCF!D$5*MAX(BG205*DCF!D$28,0)-MAX(BG205-BF205,0)/Inputs!$B$17)*DCF!D$6</f>
        <v>5122.1548270750291</v>
      </c>
      <c r="CO205" s="15">
        <f ca="1">(BH205*DCF!E$28-DCF!E$5*MAX(BH205*DCF!E$28,0)-MAX(BH205-BG205,0)/Inputs!$B$17)*DCF!E$6</f>
        <v>7258.8163239954911</v>
      </c>
      <c r="CP205" s="15">
        <f ca="1">(BI205*DCF!F$28-DCF!F$5*MAX(BI205*DCF!F$28,0)-MAX(BI205-BH205,0)/Inputs!$B$17)*DCF!F$6</f>
        <v>7026.4122073259296</v>
      </c>
      <c r="CQ205" s="15">
        <f ca="1">(BJ205*DCF!G$28-DCF!G$5*MAX(BJ205*DCF!G$28,0)-MAX(BJ205-BI205,0)/Inputs!$B$17)*DCF!G$6</f>
        <v>6497.8680178520472</v>
      </c>
      <c r="CR205" s="15">
        <f ca="1">(BK205*DCF!H$28-DCF!H$5*MAX(BK205*DCF!H$28,0)-MAX(BK205-BJ205,0)/Inputs!$B$17)*DCF!H$6</f>
        <v>6538.7818040960292</v>
      </c>
      <c r="CS205" s="15">
        <f ca="1">(BL205*DCF!I$28-DCF!I$5*MAX(BL205*DCF!I$28,0)-MAX(BL205-BK205,0)/Inputs!$B$17)*DCF!I$6</f>
        <v>6254.7530010218316</v>
      </c>
      <c r="CT205" s="15">
        <f ca="1">(BM205*DCF!J$28-DCF!J$5*MAX(BM205*DCF!J$28,0)-MAX(BM205-BL205,0)/Inputs!$B$17)*DCF!J$6</f>
        <v>7302.8832399260928</v>
      </c>
      <c r="CU205" s="15">
        <f ca="1">(BN205*DCF!K$28-DCF!K$5*MAX(BN205*DCF!K$28,0)-MAX(BN205-BM205,0)/Inputs!$B$17)*DCF!K$6</f>
        <v>9373.1363360424766</v>
      </c>
      <c r="CV205" s="15">
        <f ca="1">(BO205*DCF!L$28-DCF!L$5*MAX(BO205*DCF!L$28,0)-MAX(BO205-BN205,0)/Inputs!$B$17)*DCF!L$6</f>
        <v>11723.692850671299</v>
      </c>
      <c r="CW205" s="15">
        <f ca="1">(BP205*DCF!M$28-DCF!M$5*MAX(BP205*DCF!M$28,0)-MAX(BP205-BO205,0)/Inputs!$B$17)*DCF!M$6</f>
        <v>15430.217610269839</v>
      </c>
      <c r="CX205" s="15">
        <f ca="1">(BQ205*DCF!C$46-DCF!C$5*MAX(BQ205*DCF!C$46,0)-MAX(BQ205-Inputs!$B$20,0)/Inputs!$B$24)*DCF!C$6</f>
        <v>-1217.4091207546828</v>
      </c>
      <c r="CY205" s="15">
        <f ca="1">(BR205*DCF!D$46-DCF!D$5*MAX(BR205*DCF!D$46,0)-MAX(BR205-BQ205,0)/Inputs!$B$24)*DCF!D$6</f>
        <v>-925.04842556280641</v>
      </c>
      <c r="CZ205" s="15">
        <f ca="1">(BS205*DCF!E$46-DCF!E$5*MAX(BS205*DCF!E$46,0)-MAX(BS205-BR205,0)/Inputs!$B$24)*DCF!E$6</f>
        <v>-1973.1220803720519</v>
      </c>
      <c r="DA205" s="15">
        <f ca="1">(BT205*DCF!F$46-DCF!F$5*MAX(BT205*DCF!F$46,0)-MAX(BT205-BS205,0)/Inputs!$B$24)*DCF!F$6</f>
        <v>-3700.7489054839912</v>
      </c>
      <c r="DB205" s="15">
        <f ca="1">(BU205*DCF!G$46-DCF!G$5*MAX(BU205*DCF!G$46,0)-MAX(BU205-BT205,0)/Inputs!$B$24)*DCF!G$6</f>
        <v>-1095.6020525440028</v>
      </c>
      <c r="DC205" s="15">
        <f ca="1">(BV205*DCF!H$46-DCF!H$5*MAX(BV205*DCF!H$46,0)-MAX(BV205-BU205,0)/Inputs!$B$24)*DCF!H$6</f>
        <v>-765.77614275536052</v>
      </c>
      <c r="DD205" s="15">
        <f ca="1">(BW205*DCF!I$46-DCF!I$5*MAX(BW205*DCF!I$46,0)-MAX(BW205-BV205,0)/Inputs!$B$24)*DCF!I$6</f>
        <v>334.50157255638373</v>
      </c>
      <c r="DE205" s="15">
        <f ca="1">(BX205*DCF!J$46-DCF!J$5*MAX(BX205*DCF!J$46,0)-MAX(BX205-BW205,0)/Inputs!$B$24)*DCF!J$6</f>
        <v>-1565.7196482827947</v>
      </c>
      <c r="DF205" s="15">
        <f ca="1">(BY205*DCF!K$46-DCF!K$5*MAX(BY205*DCF!K$46,0)-MAX(BY205-BX205,0)/Inputs!$B$24)*DCF!K$6</f>
        <v>-32.207239734358048</v>
      </c>
      <c r="DG205" s="15">
        <f ca="1">(BZ205*DCF!L$46-DCF!L$5*MAX(BZ205*DCF!L$46,0)-MAX(BZ205-BY205,0)/Inputs!$B$24)*DCF!L$6</f>
        <v>-1349.6800448068611</v>
      </c>
      <c r="DH205" s="15">
        <f ca="1">(CA205*DCF!M$46-DCF!M$5*MAX(CA205*DCF!M$46,0)-MAX(CA205-BZ205,0)/Inputs!$B$24)*DCF!M$6</f>
        <v>-1708.0114585181868</v>
      </c>
      <c r="DI205" s="15">
        <f ca="1">SUM(CB205:CL205)+BE205*DCF!M$10*(1+Inputs!$B$30)*(1-Inputs!$B$33)*(1-Inputs!$B$30/Inputs!$B$31)/(Inputs!$B$29-Inputs!$B$30)*DCF!M$6</f>
        <v>157524.60688258969</v>
      </c>
      <c r="DJ205" s="15">
        <f ca="1">SUM(CM205:CW205)+BP205*DCF!M$28*(1+Inputs!$B$30)*(1-Inputs!$B$33)*(1-Inputs!$B$30/Inputs!$B$31)/(Inputs!$B$29-Inputs!$B$30)*DCF!M$6</f>
        <v>433327.71742926812</v>
      </c>
      <c r="DK205" s="15">
        <f ca="1">SUM(CX205:DH205)+CA205*DCF!M$46*(1+Inputs!$B$30)*(1-Inputs!$B$33)*(1-Inputs!$B$30/Inputs!$B$31)/(Inputs!$B$29-Inputs!$B$30)*DCF!M$6</f>
        <v>140557.11148386422</v>
      </c>
      <c r="DM205" s="15">
        <f ca="1">DI205+DJ205+DK205+Inputs!$B$34+Inputs!$B$36-Inputs!$B$35</f>
        <v>808260.43579572206</v>
      </c>
    </row>
    <row r="206" spans="1:117" x14ac:dyDescent="0.75">
      <c r="A206" s="11">
        <v>193</v>
      </c>
      <c r="C206" s="24">
        <f t="shared" ca="1" si="109"/>
        <v>-0.11510459436111914</v>
      </c>
      <c r="D206" s="24">
        <f t="shared" ca="1" si="109"/>
        <v>2.033413291489452</v>
      </c>
      <c r="E206" s="24">
        <f t="shared" ca="1" si="109"/>
        <v>-0.28371191383809546</v>
      </c>
      <c r="F206" s="24">
        <f t="shared" ca="1" si="109"/>
        <v>0.82227895713194454</v>
      </c>
      <c r="G206" s="24">
        <f t="shared" ca="1" si="109"/>
        <v>1.3071022548868489</v>
      </c>
      <c r="H206" s="24">
        <f t="shared" ca="1" si="109"/>
        <v>0.27120247891482763</v>
      </c>
      <c r="I206" s="24">
        <f t="shared" ca="1" si="109"/>
        <v>-0.2847566216749019</v>
      </c>
      <c r="J206" s="24">
        <f t="shared" ca="1" si="109"/>
        <v>-0.4139839316422928</v>
      </c>
      <c r="K206" s="24">
        <f t="shared" ca="1" si="109"/>
        <v>-0.71338345524946112</v>
      </c>
      <c r="L206" s="24">
        <f t="shared" ca="1" si="109"/>
        <v>-1.0857302177823456</v>
      </c>
      <c r="M206" s="24">
        <f t="shared" ca="1" si="109"/>
        <v>-1.022741470636743</v>
      </c>
      <c r="N206" s="24">
        <f ca="1">SQRT(Inputs!$B$38)*C206+SQRT(1-Inputs!$B$38)*_xlfn.NORM.S.INV(RAND())</f>
        <v>0.43009382597165141</v>
      </c>
      <c r="O206" s="24">
        <f ca="1">SQRT(Inputs!$B$38)*D206+SQRT(1-Inputs!$B$38)*_xlfn.NORM.S.INV(RAND())</f>
        <v>1.336346003836743</v>
      </c>
      <c r="P206" s="24">
        <f ca="1">SQRT(Inputs!$B$38)*E206+SQRT(1-Inputs!$B$38)*_xlfn.NORM.S.INV(RAND())</f>
        <v>-0.58964638987970741</v>
      </c>
      <c r="Q206" s="24">
        <f ca="1">SQRT(Inputs!$B$38)*F206+SQRT(1-Inputs!$B$38)*_xlfn.NORM.S.INV(RAND())</f>
        <v>0.76013339835838611</v>
      </c>
      <c r="R206" s="24">
        <f ca="1">SQRT(Inputs!$B$38)*G206+SQRT(1-Inputs!$B$38)*_xlfn.NORM.S.INV(RAND())</f>
        <v>0.56113280382280684</v>
      </c>
      <c r="S206" s="24">
        <f ca="1">SQRT(Inputs!$B$38)*H206+SQRT(1-Inputs!$B$38)*_xlfn.NORM.S.INV(RAND())</f>
        <v>-0.71413859715084316</v>
      </c>
      <c r="T206" s="24">
        <f ca="1">SQRT(Inputs!$B$38)*I206+SQRT(1-Inputs!$B$38)*_xlfn.NORM.S.INV(RAND())</f>
        <v>-0.48640566587150402</v>
      </c>
      <c r="U206" s="24">
        <f ca="1">SQRT(Inputs!$B$38)*J206+SQRT(1-Inputs!$B$38)*_xlfn.NORM.S.INV(RAND())</f>
        <v>-1.42691558604311</v>
      </c>
      <c r="V206" s="24">
        <f ca="1">SQRT(Inputs!$B$38)*K206+SQRT(1-Inputs!$B$38)*_xlfn.NORM.S.INV(RAND())</f>
        <v>-0.59470449053090091</v>
      </c>
      <c r="W206" s="24">
        <f ca="1">SQRT(Inputs!$B$38)*L206+SQRT(1-Inputs!$B$38)*_xlfn.NORM.S.INV(RAND())</f>
        <v>-0.30159249572847024</v>
      </c>
      <c r="X206" s="24">
        <f ca="1">SQRT(Inputs!$B$38)*M206+SQRT(1-Inputs!$B$38)*_xlfn.NORM.S.INV(RAND())</f>
        <v>0.32845795093425945</v>
      </c>
      <c r="Y206" s="24">
        <f ca="1">SQRT(Inputs!$B$38)*C206+SQRT(1-Inputs!$B$38)*_xlfn.NORM.S.INV(RAND())</f>
        <v>-1.1517961602250149</v>
      </c>
      <c r="Z206" s="24">
        <f ca="1">SQRT(Inputs!$B$38)*D206+SQRT(1-Inputs!$B$38)*_xlfn.NORM.S.INV(RAND())</f>
        <v>0.11940346403284241</v>
      </c>
      <c r="AA206" s="24">
        <f ca="1">SQRT(Inputs!$B$38)*E206+SQRT(1-Inputs!$B$38)*_xlfn.NORM.S.INV(RAND())</f>
        <v>-0.77034862330325937</v>
      </c>
      <c r="AB206" s="24">
        <f ca="1">SQRT(Inputs!$B$38)*F206+SQRT(1-Inputs!$B$38)*_xlfn.NORM.S.INV(RAND())</f>
        <v>0.92010114573669033</v>
      </c>
      <c r="AC206" s="24">
        <f ca="1">SQRT(Inputs!$B$38)*G206+SQRT(1-Inputs!$B$38)*_xlfn.NORM.S.INV(RAND())</f>
        <v>-0.40184783158155124</v>
      </c>
      <c r="AD206" s="24">
        <f ca="1">SQRT(Inputs!$B$38)*H206+SQRT(1-Inputs!$B$38)*_xlfn.NORM.S.INV(RAND())</f>
        <v>-2.6669672899553798E-2</v>
      </c>
      <c r="AE206" s="24">
        <f ca="1">SQRT(Inputs!$B$38)*I206+SQRT(1-Inputs!$B$38)*_xlfn.NORM.S.INV(RAND())</f>
        <v>-0.73289579355094692</v>
      </c>
      <c r="AF206" s="24">
        <f ca="1">SQRT(Inputs!$B$38)*J206+SQRT(1-Inputs!$B$38)*_xlfn.NORM.S.INV(RAND())</f>
        <v>-2.8293878746183108</v>
      </c>
      <c r="AG206" s="24">
        <f ca="1">SQRT(Inputs!$B$38)*K206+SQRT(1-Inputs!$B$38)*_xlfn.NORM.S.INV(RAND())</f>
        <v>-1.8678195458718481</v>
      </c>
      <c r="AH206" s="24">
        <f ca="1">SQRT(Inputs!$B$38)*L206+SQRT(1-Inputs!$B$38)*_xlfn.NORM.S.INV(RAND())</f>
        <v>-1.0416275858345569</v>
      </c>
      <c r="AI206" s="24">
        <f ca="1">SQRT(Inputs!$B$38)*M206+SQRT(1-Inputs!$B$38)*_xlfn.NORM.S.INV(RAND())</f>
        <v>-1.1619576899379087</v>
      </c>
      <c r="AJ206" s="24">
        <f ca="1">SQRT(Inputs!$B$38)*C206+SQRT(1-Inputs!$B$38)*_xlfn.NORM.S.INV(RAND())</f>
        <v>0.63539903594286318</v>
      </c>
      <c r="AK206" s="24">
        <f ca="1">SQRT(Inputs!$B$38)*D206+SQRT(1-Inputs!$B$38)*_xlfn.NORM.S.INV(RAND())</f>
        <v>1.0622315387547618</v>
      </c>
      <c r="AL206" s="24">
        <f ca="1">SQRT(Inputs!$B$38)*E206+SQRT(1-Inputs!$B$38)*_xlfn.NORM.S.INV(RAND())</f>
        <v>2.8172086433441601E-2</v>
      </c>
      <c r="AM206" s="24">
        <f ca="1">SQRT(Inputs!$B$38)*F206+SQRT(1-Inputs!$B$38)*_xlfn.NORM.S.INV(RAND())</f>
        <v>-0.29090120093910504</v>
      </c>
      <c r="AN206" s="24">
        <f ca="1">SQRT(Inputs!$B$38)*G206+SQRT(1-Inputs!$B$38)*_xlfn.NORM.S.INV(RAND())</f>
        <v>0.3085882825158407</v>
      </c>
      <c r="AO206" s="24">
        <f ca="1">SQRT(Inputs!$B$38)*H206+SQRT(1-Inputs!$B$38)*_xlfn.NORM.S.INV(RAND())</f>
        <v>0.49539719196744192</v>
      </c>
      <c r="AP206" s="24">
        <f ca="1">SQRT(Inputs!$B$38)*I206+SQRT(1-Inputs!$B$38)*_xlfn.NORM.S.INV(RAND())</f>
        <v>-0.24537449816249954</v>
      </c>
      <c r="AQ206" s="24">
        <f ca="1">SQRT(Inputs!$B$38)*J206+SQRT(1-Inputs!$B$38)*_xlfn.NORM.S.INV(RAND())</f>
        <v>0.71651266808551284</v>
      </c>
      <c r="AR206" s="24">
        <f ca="1">SQRT(Inputs!$B$38)*K206+SQRT(1-Inputs!$B$38)*_xlfn.NORM.S.INV(RAND())</f>
        <v>0.13723044600478235</v>
      </c>
      <c r="AS206" s="24">
        <f ca="1">SQRT(Inputs!$B$38)*L206+SQRT(1-Inputs!$B$38)*_xlfn.NORM.S.INV(RAND())</f>
        <v>-1.9428596051259446</v>
      </c>
      <c r="AT206" s="24">
        <f ca="1">SQRT(Inputs!$B$38)*M206+SQRT(1-Inputs!$B$38)*_xlfn.NORM.S.INV(RAND())</f>
        <v>0.32218387524027448</v>
      </c>
      <c r="AU206" s="15">
        <f ca="1">Inputs!$B$6*EXP($B$8-0.5*C$5^2+C$5*N206)</f>
        <v>5320.0236428418093</v>
      </c>
      <c r="AV206" s="15">
        <f t="shared" ref="AV206:AV269" ca="1" si="110">AU206*EXP($B$8-0.5*D$5^2+D$5*O206)</f>
        <v>7881.7208432516009</v>
      </c>
      <c r="AW206" s="15">
        <f t="shared" ref="AW206:AW269" ca="1" si="111">AV206*EXP($B$8-0.5*E$5^2+E$5*P206)</f>
        <v>8875.6333206024065</v>
      </c>
      <c r="AX206" s="15">
        <f t="shared" ref="AX206:AX269" ca="1" si="112">AW206*EXP($B$8-0.5*F$5^2+F$5*Q206)</f>
        <v>11915.777147990404</v>
      </c>
      <c r="AY206" s="15">
        <f t="shared" ref="AY206:AY269" ca="1" si="113">AX206*EXP($B$8-0.5*G$5^2+G$5*R206)</f>
        <v>15548.579040487451</v>
      </c>
      <c r="AZ206" s="15">
        <f t="shared" ref="AZ206:AZ269" ca="1" si="114">AY206*EXP($B$8-0.5*H$5^2+H$5*S206)</f>
        <v>17578.167851531394</v>
      </c>
      <c r="BA206" s="15">
        <f t="shared" ref="BA206:BA269" ca="1" si="115">AZ206*EXP($B$8-0.5*I$5^2+I$5*T206)</f>
        <v>20443.517933546802</v>
      </c>
      <c r="BB206" s="15">
        <f t="shared" ref="BB206:BB269" ca="1" si="116">BA206*EXP($B$8-0.5*J$5^2+J$5*U206)</f>
        <v>21694.890868269609</v>
      </c>
      <c r="BC206" s="15">
        <f t="shared" ref="BC206:BC269" ca="1" si="117">BB206*EXP($B$8-0.5*K$5^2+K$5*V206)</f>
        <v>25088.337781911181</v>
      </c>
      <c r="BD206" s="15">
        <f t="shared" ref="BD206:BD269" ca="1" si="118">BC206*EXP($B$8-0.5*L$5^2+L$5*W206)</f>
        <v>29880.674221715777</v>
      </c>
      <c r="BE206" s="15">
        <f t="shared" ref="BE206:BE269" ca="1" si="119">BD206*EXP($B$8-0.5*M$5^2+M$5*X206)</f>
        <v>37726.85795218472</v>
      </c>
      <c r="BF206" s="15">
        <f ca="1">Inputs!$B$13*EXP($B$9-0.5*C$6^2+C$6*Y206)</f>
        <v>11007.457786257379</v>
      </c>
      <c r="BG206" s="15">
        <f t="shared" ref="BG206:BG269" ca="1" si="120">BF206*EXP($B$9-0.5*D$6^2+D$6*Z206)</f>
        <v>13707.3427572251</v>
      </c>
      <c r="BH206" s="15">
        <f t="shared" ref="BH206:BH269" ca="1" si="121">BG206*EXP($B$9-0.5*E$6^2+E$6*AA206)</f>
        <v>14739.072691695588</v>
      </c>
      <c r="BI206" s="15">
        <f t="shared" ref="BI206:BI269" ca="1" si="122">BH206*EXP($B$9-0.5*F$6^2+F$6*AB206)</f>
        <v>20787.888405872014</v>
      </c>
      <c r="BJ206" s="15">
        <f t="shared" ref="BJ206:BJ269" ca="1" si="123">BI206*EXP($B$9-0.5*G$6^2+G$6*AC206)</f>
        <v>24050.352742157756</v>
      </c>
      <c r="BK206" s="15">
        <f t="shared" ref="BK206:BK269" ca="1" si="124">BJ206*EXP($B$9-0.5*H$6^2+H$6*AD206)</f>
        <v>29410.270144003141</v>
      </c>
      <c r="BL206" s="15">
        <f t="shared" ref="BL206:BL269" ca="1" si="125">BK206*EXP($B$9-0.5*I$6^2+I$6*AE206)</f>
        <v>32853.636830365096</v>
      </c>
      <c r="BM206" s="15">
        <f t="shared" ref="BM206:BM269" ca="1" si="126">BL206*EXP($B$9-0.5*J$6^2+J$6*AF206)</f>
        <v>28415.957182392944</v>
      </c>
      <c r="BN206" s="15">
        <f t="shared" ref="BN206:BN269" ca="1" si="127">BM206*EXP($B$9-0.5*K$6^2+K$6*AG206)</f>
        <v>27939.220108319132</v>
      </c>
      <c r="BO206" s="15">
        <f t="shared" ref="BO206:BO269" ca="1" si="128">BN206*EXP($B$9-0.5*L$6^2+L$6*AH206)</f>
        <v>30456.187691434683</v>
      </c>
      <c r="BP206" s="15">
        <f t="shared" ref="BP206:BP269" ca="1" si="129">BO206*EXP($B$9-0.5*M$6^2+M$6*AI206)</f>
        <v>32862.04090959247</v>
      </c>
      <c r="BQ206" s="15">
        <f ca="1">Inputs!$B$20*EXP($B$10-0.5*C$7^2+C$7*AJ206)</f>
        <v>5373.8169361607252</v>
      </c>
      <c r="BR206" s="15">
        <f t="shared" ref="BR206:BR269" ca="1" si="130">BQ206*EXP($B$10-0.5*D$7^2+D$7*AK206)</f>
        <v>10217.106953253409</v>
      </c>
      <c r="BS206" s="15">
        <f t="shared" ref="BS206:BS269" ca="1" si="131">BR206*EXP($B$10-0.5*E$7^2+E$7*AL206)</f>
        <v>14104.894542300219</v>
      </c>
      <c r="BT206" s="15">
        <f t="shared" ref="BT206:BT269" ca="1" si="132">BS206*EXP($B$10-0.5*F$7^2+F$7*AM206)</f>
        <v>18018.698997766747</v>
      </c>
      <c r="BU206" s="15">
        <f t="shared" ref="BU206:BU269" ca="1" si="133">BT206*EXP($B$10-0.5*G$7^2+G$7*AN206)</f>
        <v>26907.752960873055</v>
      </c>
      <c r="BV206" s="15">
        <f t="shared" ref="BV206:BV269" ca="1" si="134">BU206*EXP($B$10-0.5*H$7^2+H$7*AO206)</f>
        <v>41856.916878481985</v>
      </c>
      <c r="BW206" s="15">
        <f t="shared" ref="BW206:BW269" ca="1" si="135">BV206*EXP($B$10-0.5*I$7^2+I$7*AP206)</f>
        <v>55453.01494454631</v>
      </c>
      <c r="BX206" s="15">
        <f t="shared" ref="BX206:BX269" ca="1" si="136">BW206*EXP($B$10-0.5*J$7^2+J$7*AQ206)</f>
        <v>89540.716082068015</v>
      </c>
      <c r="BY206" s="15">
        <f t="shared" ref="BY206:BY269" ca="1" si="137">BX206*EXP($B$10-0.5*K$7^2+K$7*AR206)</f>
        <v>128799.44476293655</v>
      </c>
      <c r="BZ206" s="15">
        <f t="shared" ref="BZ206:BZ269" ca="1" si="138">BY206*EXP($B$10-0.5*L$7^2+L$7*AS206)</f>
        <v>126444.7952659826</v>
      </c>
      <c r="CA206" s="15">
        <f t="shared" ref="CA206:CA269" ca="1" si="139">BZ206*EXP($B$10-0.5*M$7^2+M$7*AT206)</f>
        <v>188082.25729792379</v>
      </c>
      <c r="CB206" s="15">
        <f ca="1">(AU206*DCF!C$10-DCF!C$5*MAX(AU206*DCF!C$10,0)-MAX(AU206-Inputs!$B$6,0)/Inputs!$B$10)*DCF!C$6</f>
        <v>1040.5232383114662</v>
      </c>
      <c r="CC206" s="15">
        <f ca="1">(AV206*DCF!D$10-DCF!D$5*MAX(AV206*DCF!D$10,0)-MAX(AV206-AU206,0)/Inputs!$B$10)*DCF!D$6</f>
        <v>1296.5132406951896</v>
      </c>
      <c r="CD206" s="15">
        <f ca="1">(AW206*DCF!E$10-DCF!E$5*MAX(AW206*DCF!E$10,0)-MAX(AW206-AV206,0)/Inputs!$B$10)*DCF!E$6</f>
        <v>1825.3721960536063</v>
      </c>
      <c r="CE206" s="15">
        <f ca="1">(AX206*DCF!F$10-DCF!F$5*MAX(AX206*DCF!F$10,0)-MAX(AX206-AW206,0)/Inputs!$B$10)*DCF!F$6</f>
        <v>1968.6166049580224</v>
      </c>
      <c r="CF206" s="15">
        <f ca="1">(AY206*DCF!G$10-DCF!G$5*MAX(AY206*DCF!G$10,0)-MAX(AY206-AX206,0)/Inputs!$B$10)*DCF!G$6</f>
        <v>2505.3395660597421</v>
      </c>
      <c r="CG206" s="15">
        <f ca="1">(AZ206*DCF!H$10-DCF!H$5*MAX(AZ206*DCF!H$10,0)-MAX(AZ206-AY206,0)/Inputs!$B$10)*DCF!H$6</f>
        <v>3052.4240182857739</v>
      </c>
      <c r="CH206" s="15">
        <f ca="1">(BA206*DCF!I$10-DCF!I$5*MAX(BA206*DCF!I$10,0)-MAX(BA206-AZ206,0)/Inputs!$B$10)*DCF!I$6</f>
        <v>3264.2671384077366</v>
      </c>
      <c r="CI206" s="15">
        <f ca="1">(BB206*DCF!J$10-DCF!J$5*MAX(BB206*DCF!J$10,0)-MAX(BB206-BA206,0)/Inputs!$B$10)*DCF!J$6</f>
        <v>3533.2686648922236</v>
      </c>
      <c r="CJ206" s="15">
        <f ca="1">(BC206*DCF!K$10-DCF!K$5*MAX(BC206*DCF!K$10,0)-MAX(BC206-BB206,0)/Inputs!$B$10)*DCF!K$6</f>
        <v>3563.7885517092636</v>
      </c>
      <c r="CK206" s="15">
        <f ca="1">(BD206*DCF!L$10-DCF!L$5*MAX(BD206*DCF!L$10,0)-MAX(BD206-BC206,0)/Inputs!$B$10)*DCF!L$6</f>
        <v>3886.8471862013967</v>
      </c>
      <c r="CL206" s="15">
        <f ca="1">(BE206*DCF!M$10-DCF!M$5*MAX(BE206*DCF!M$10,0)-MAX(BE206-BD206,0)/Inputs!$B$10)*DCF!M$6</f>
        <v>4386.4371356407682</v>
      </c>
      <c r="CM206" s="15">
        <f ca="1">(BF206*DCF!C$28-DCF!C$5*MAX(BF206*DCF!C$28,0)-MAX(BF206-Inputs!$B$13,0)/Inputs!$B$17)*DCF!C$6</f>
        <v>3359.4039280486986</v>
      </c>
      <c r="CN206" s="15">
        <f ca="1">(BG206*DCF!D$28-DCF!D$5*MAX(BG206*DCF!D$28,0)-MAX(BG206-BF206,0)/Inputs!$B$17)*DCF!D$6</f>
        <v>3461.1193325409618</v>
      </c>
      <c r="CO206" s="15">
        <f ca="1">(BH206*DCF!E$28-DCF!E$5*MAX(BH206*DCF!E$28,0)-MAX(BH206-BG206,0)/Inputs!$B$17)*DCF!E$6</f>
        <v>3971.0280682062562</v>
      </c>
      <c r="CP206" s="15">
        <f ca="1">(BI206*DCF!F$28-DCF!F$5*MAX(BI206*DCF!F$28,0)-MAX(BI206-BH206,0)/Inputs!$B$17)*DCF!F$6</f>
        <v>4542.0816216930343</v>
      </c>
      <c r="CQ206" s="15">
        <f ca="1">(BJ206*DCF!G$28-DCF!G$5*MAX(BJ206*DCF!G$28,0)-MAX(BJ206-BI206,0)/Inputs!$B$17)*DCF!G$6</f>
        <v>5691.3322163023886</v>
      </c>
      <c r="CR206" s="15">
        <f ca="1">(BK206*DCF!H$28-DCF!H$5*MAX(BK206*DCF!H$28,0)-MAX(BK206-BJ206,0)/Inputs!$B$17)*DCF!H$6</f>
        <v>6440.7035361960252</v>
      </c>
      <c r="CS206" s="15">
        <f ca="1">(BL206*DCF!I$28-DCF!I$5*MAX(BL206*DCF!I$28,0)-MAX(BL206-BK206,0)/Inputs!$B$17)*DCF!I$6</f>
        <v>7231.4037968037328</v>
      </c>
      <c r="CT206" s="15">
        <f ca="1">(BM206*DCF!J$28-DCF!J$5*MAX(BM206*DCF!J$28,0)-MAX(BM206-BL206,0)/Inputs!$B$17)*DCF!J$6</f>
        <v>6339.1174427569977</v>
      </c>
      <c r="CU206" s="15">
        <f ca="1">(BN206*DCF!K$28-DCF!K$5*MAX(BN206*DCF!K$28,0)-MAX(BN206-BM206,0)/Inputs!$B$17)*DCF!K$6</f>
        <v>5900.2948298949032</v>
      </c>
      <c r="CV206" s="15">
        <f ca="1">(BO206*DCF!L$28-DCF!L$5*MAX(BO206*DCF!L$28,0)-MAX(BO206-BN206,0)/Inputs!$B$17)*DCF!L$6</f>
        <v>5791.8496369330342</v>
      </c>
      <c r="CW206" s="15">
        <f ca="1">(BP206*DCF!M$28-DCF!M$5*MAX(BP206*DCF!M$28,0)-MAX(BP206-BO206,0)/Inputs!$B$17)*DCF!M$6</f>
        <v>5931.5327512728072</v>
      </c>
      <c r="CX206" s="15">
        <f ca="1">(BQ206*DCF!C$46-DCF!C$5*MAX(BQ206*DCF!C$46,0)-MAX(BQ206-Inputs!$B$20,0)/Inputs!$B$24)*DCF!C$6</f>
        <v>-2244.6768610813338</v>
      </c>
      <c r="CY206" s="15">
        <f ca="1">(BR206*DCF!D$46-DCF!D$5*MAX(BR206*DCF!D$46,0)-MAX(BR206-BQ206,0)/Inputs!$B$24)*DCF!D$6</f>
        <v>-3810.4135382423701</v>
      </c>
      <c r="CZ206" s="15">
        <f ca="1">(BS206*DCF!E$46-DCF!E$5*MAX(BS206*DCF!E$46,0)-MAX(BS206-BR206,0)/Inputs!$B$24)*DCF!E$6</f>
        <v>-3200.3871765937133</v>
      </c>
      <c r="DA206" s="15">
        <f ca="1">(BT206*DCF!F$46-DCF!F$5*MAX(BT206*DCF!F$46,0)-MAX(BT206-BS206,0)/Inputs!$B$24)*DCF!F$6</f>
        <v>-2737.3755109550843</v>
      </c>
      <c r="DB206" s="15">
        <f ca="1">(BU206*DCF!G$46-DCF!G$5*MAX(BU206*DCF!G$46,0)-MAX(BU206-BT206,0)/Inputs!$B$24)*DCF!G$6</f>
        <v>-3895.2257733024139</v>
      </c>
      <c r="DC206" s="15">
        <f ca="1">(BV206*DCF!H$46-DCF!H$5*MAX(BV206*DCF!H$46,0)-MAX(BV206-BU206,0)/Inputs!$B$24)*DCF!H$6</f>
        <v>-4645.36109234998</v>
      </c>
      <c r="DD206" s="15">
        <f ca="1">(BW206*DCF!I$46-DCF!I$5*MAX(BW206*DCF!I$46,0)-MAX(BW206-BV206,0)/Inputs!$B$24)*DCF!I$6</f>
        <v>-2622.2049101267057</v>
      </c>
      <c r="DE206" s="15">
        <f ca="1">(BX206*DCF!J$46-DCF!J$5*MAX(BX206*DCF!J$46,0)-MAX(BX206-BW206,0)/Inputs!$B$24)*DCF!J$6</f>
        <v>-5283.5160703160327</v>
      </c>
      <c r="DF206" s="15">
        <f ca="1">(BY206*DCF!K$46-DCF!K$5*MAX(BY206*DCF!K$46,0)-MAX(BY206-BX206,0)/Inputs!$B$24)*DCF!K$6</f>
        <v>-2259.8890386217008</v>
      </c>
      <c r="DG206" s="15">
        <f ca="1">(BZ206*DCF!L$46-DCF!L$5*MAX(BZ206*DCF!L$46,0)-MAX(BZ206-BY206,0)/Inputs!$B$24)*DCF!L$6</f>
        <v>8740.5448149318891</v>
      </c>
      <c r="DH206" s="15">
        <f ca="1">(CA206*DCF!M$46-DCF!M$5*MAX(CA206*DCF!M$46,0)-MAX(CA206-BZ206,0)/Inputs!$B$24)*DCF!M$6</f>
        <v>1859.2171466931829</v>
      </c>
      <c r="DI206" s="15">
        <f ca="1">SUM(CB206:CL206)+BE206*DCF!M$10*(1+Inputs!$B$30)*(1-Inputs!$B$33)*(1-Inputs!$B$30/Inputs!$B$31)/(Inputs!$B$29-Inputs!$B$30)*DCF!M$6</f>
        <v>135317.74210819456</v>
      </c>
      <c r="DJ206" s="15">
        <f ca="1">SUM(CM206:CW206)+BP206*DCF!M$28*(1+Inputs!$B$30)*(1-Inputs!$B$33)*(1-Inputs!$B$30/Inputs!$B$31)/(Inputs!$B$29-Inputs!$B$30)*DCF!M$6</f>
        <v>180600.52636984826</v>
      </c>
      <c r="DK206" s="15">
        <f ca="1">SUM(CX206:DH206)+CA206*DCF!M$46*(1+Inputs!$B$30)*(1-Inputs!$B$33)*(1-Inputs!$B$30/Inputs!$B$31)/(Inputs!$B$29-Inputs!$B$30)*DCF!M$6</f>
        <v>270698.16154031066</v>
      </c>
      <c r="DM206" s="15">
        <f ca="1">DI206+DJ206+DK206+Inputs!$B$34+Inputs!$B$36-Inputs!$B$35</f>
        <v>663467.43001835351</v>
      </c>
    </row>
    <row r="207" spans="1:117" x14ac:dyDescent="0.75">
      <c r="A207" s="11">
        <v>194</v>
      </c>
      <c r="C207" s="24">
        <f t="shared" ca="1" si="109"/>
        <v>0.2619922826582996</v>
      </c>
      <c r="D207" s="24">
        <f t="shared" ca="1" si="109"/>
        <v>1.0174755172811654</v>
      </c>
      <c r="E207" s="24">
        <f t="shared" ca="1" si="109"/>
        <v>0.51248552731683406</v>
      </c>
      <c r="F207" s="24">
        <f t="shared" ca="1" si="109"/>
        <v>0.21877732796826563</v>
      </c>
      <c r="G207" s="24">
        <f t="shared" ca="1" si="109"/>
        <v>-0.88312397348307681</v>
      </c>
      <c r="H207" s="24">
        <f t="shared" ca="1" si="109"/>
        <v>-0.14426827174028248</v>
      </c>
      <c r="I207" s="24">
        <f t="shared" ca="1" si="109"/>
        <v>0.24517282335088825</v>
      </c>
      <c r="J207" s="24">
        <f t="shared" ca="1" si="109"/>
        <v>1.0240815459006194</v>
      </c>
      <c r="K207" s="24">
        <f t="shared" ca="1" si="109"/>
        <v>-9.9922806880564471E-2</v>
      </c>
      <c r="L207" s="24">
        <f t="shared" ca="1" si="109"/>
        <v>-0.59310324454414076</v>
      </c>
      <c r="M207" s="24">
        <f t="shared" ca="1" si="109"/>
        <v>0.44628093857580675</v>
      </c>
      <c r="N207" s="24">
        <f ca="1">SQRT(Inputs!$B$38)*C207+SQRT(1-Inputs!$B$38)*_xlfn.NORM.S.INV(RAND())</f>
        <v>0.46245983624037262</v>
      </c>
      <c r="O207" s="24">
        <f ca="1">SQRT(Inputs!$B$38)*D207+SQRT(1-Inputs!$B$38)*_xlfn.NORM.S.INV(RAND())</f>
        <v>0.45996199946017191</v>
      </c>
      <c r="P207" s="24">
        <f ca="1">SQRT(Inputs!$B$38)*E207+SQRT(1-Inputs!$B$38)*_xlfn.NORM.S.INV(RAND())</f>
        <v>0.83838729421253777</v>
      </c>
      <c r="Q207" s="24">
        <f ca="1">SQRT(Inputs!$B$38)*F207+SQRT(1-Inputs!$B$38)*_xlfn.NORM.S.INV(RAND())</f>
        <v>-1.4936361320217064</v>
      </c>
      <c r="R207" s="24">
        <f ca="1">SQRT(Inputs!$B$38)*G207+SQRT(1-Inputs!$B$38)*_xlfn.NORM.S.INV(RAND())</f>
        <v>-2.123699054460801</v>
      </c>
      <c r="S207" s="24">
        <f ca="1">SQRT(Inputs!$B$38)*H207+SQRT(1-Inputs!$B$38)*_xlfn.NORM.S.INV(RAND())</f>
        <v>-0.24834265138084083</v>
      </c>
      <c r="T207" s="24">
        <f ca="1">SQRT(Inputs!$B$38)*I207+SQRT(1-Inputs!$B$38)*_xlfn.NORM.S.INV(RAND())</f>
        <v>-0.13069924742514899</v>
      </c>
      <c r="U207" s="24">
        <f ca="1">SQRT(Inputs!$B$38)*J207+SQRT(1-Inputs!$B$38)*_xlfn.NORM.S.INV(RAND())</f>
        <v>-0.38091908624162207</v>
      </c>
      <c r="V207" s="24">
        <f ca="1">SQRT(Inputs!$B$38)*K207+SQRT(1-Inputs!$B$38)*_xlfn.NORM.S.INV(RAND())</f>
        <v>-1.1030213996852873</v>
      </c>
      <c r="W207" s="24">
        <f ca="1">SQRT(Inputs!$B$38)*L207+SQRT(1-Inputs!$B$38)*_xlfn.NORM.S.INV(RAND())</f>
        <v>-2.3156894491929556</v>
      </c>
      <c r="X207" s="24">
        <f ca="1">SQRT(Inputs!$B$38)*M207+SQRT(1-Inputs!$B$38)*_xlfn.NORM.S.INV(RAND())</f>
        <v>0.4471192577290779</v>
      </c>
      <c r="Y207" s="24">
        <f ca="1">SQRT(Inputs!$B$38)*C207+SQRT(1-Inputs!$B$38)*_xlfn.NORM.S.INV(RAND())</f>
        <v>0.66135707181762315</v>
      </c>
      <c r="Z207" s="24">
        <f ca="1">SQRT(Inputs!$B$38)*D207+SQRT(1-Inputs!$B$38)*_xlfn.NORM.S.INV(RAND())</f>
        <v>-0.68218108081887985</v>
      </c>
      <c r="AA207" s="24">
        <f ca="1">SQRT(Inputs!$B$38)*E207+SQRT(1-Inputs!$B$38)*_xlfn.NORM.S.INV(RAND())</f>
        <v>1.2759371958926637</v>
      </c>
      <c r="AB207" s="24">
        <f ca="1">SQRT(Inputs!$B$38)*F207+SQRT(1-Inputs!$B$38)*_xlfn.NORM.S.INV(RAND())</f>
        <v>0.62568436190926635</v>
      </c>
      <c r="AC207" s="24">
        <f ca="1">SQRT(Inputs!$B$38)*G207+SQRT(1-Inputs!$B$38)*_xlfn.NORM.S.INV(RAND())</f>
        <v>-0.51666149792758043</v>
      </c>
      <c r="AD207" s="24">
        <f ca="1">SQRT(Inputs!$B$38)*H207+SQRT(1-Inputs!$B$38)*_xlfn.NORM.S.INV(RAND())</f>
        <v>-0.9964209991043832</v>
      </c>
      <c r="AE207" s="24">
        <f ca="1">SQRT(Inputs!$B$38)*I207+SQRT(1-Inputs!$B$38)*_xlfn.NORM.S.INV(RAND())</f>
        <v>1.0340918019093799</v>
      </c>
      <c r="AF207" s="24">
        <f ca="1">SQRT(Inputs!$B$38)*J207+SQRT(1-Inputs!$B$38)*_xlfn.NORM.S.INV(RAND())</f>
        <v>0.33338902607669429</v>
      </c>
      <c r="AG207" s="24">
        <f ca="1">SQRT(Inputs!$B$38)*K207+SQRT(1-Inputs!$B$38)*_xlfn.NORM.S.INV(RAND())</f>
        <v>9.0407802400417916E-2</v>
      </c>
      <c r="AH207" s="24">
        <f ca="1">SQRT(Inputs!$B$38)*L207+SQRT(1-Inputs!$B$38)*_xlfn.NORM.S.INV(RAND())</f>
        <v>0.90604052747890096</v>
      </c>
      <c r="AI207" s="24">
        <f ca="1">SQRT(Inputs!$B$38)*M207+SQRT(1-Inputs!$B$38)*_xlfn.NORM.S.INV(RAND())</f>
        <v>0.20476778031267057</v>
      </c>
      <c r="AJ207" s="24">
        <f ca="1">SQRT(Inputs!$B$38)*C207+SQRT(1-Inputs!$B$38)*_xlfn.NORM.S.INV(RAND())</f>
        <v>-0.21071878569850344</v>
      </c>
      <c r="AK207" s="24">
        <f ca="1">SQRT(Inputs!$B$38)*D207+SQRT(1-Inputs!$B$38)*_xlfn.NORM.S.INV(RAND())</f>
        <v>0.58324767874270311</v>
      </c>
      <c r="AL207" s="24">
        <f ca="1">SQRT(Inputs!$B$38)*E207+SQRT(1-Inputs!$B$38)*_xlfn.NORM.S.INV(RAND())</f>
        <v>0.85166620973259577</v>
      </c>
      <c r="AM207" s="24">
        <f ca="1">SQRT(Inputs!$B$38)*F207+SQRT(1-Inputs!$B$38)*_xlfn.NORM.S.INV(RAND())</f>
        <v>-0.40294332091154483</v>
      </c>
      <c r="AN207" s="24">
        <f ca="1">SQRT(Inputs!$B$38)*G207+SQRT(1-Inputs!$B$38)*_xlfn.NORM.S.INV(RAND())</f>
        <v>0.14342929330353721</v>
      </c>
      <c r="AO207" s="24">
        <f ca="1">SQRT(Inputs!$B$38)*H207+SQRT(1-Inputs!$B$38)*_xlfn.NORM.S.INV(RAND())</f>
        <v>1.2904909578398183E-2</v>
      </c>
      <c r="AP207" s="24">
        <f ca="1">SQRT(Inputs!$B$38)*I207+SQRT(1-Inputs!$B$38)*_xlfn.NORM.S.INV(RAND())</f>
        <v>0.50376122409354096</v>
      </c>
      <c r="AQ207" s="24">
        <f ca="1">SQRT(Inputs!$B$38)*J207+SQRT(1-Inputs!$B$38)*_xlfn.NORM.S.INV(RAND())</f>
        <v>-0.36480800290483828</v>
      </c>
      <c r="AR207" s="24">
        <f ca="1">SQRT(Inputs!$B$38)*K207+SQRT(1-Inputs!$B$38)*_xlfn.NORM.S.INV(RAND())</f>
        <v>0.77574537016894529</v>
      </c>
      <c r="AS207" s="24">
        <f ca="1">SQRT(Inputs!$B$38)*L207+SQRT(1-Inputs!$B$38)*_xlfn.NORM.S.INV(RAND())</f>
        <v>1.3715482511865711</v>
      </c>
      <c r="AT207" s="24">
        <f ca="1">SQRT(Inputs!$B$38)*M207+SQRT(1-Inputs!$B$38)*_xlfn.NORM.S.INV(RAND())</f>
        <v>0.65529304905192498</v>
      </c>
      <c r="AU207" s="15">
        <f ca="1">Inputs!$B$6*EXP($B$8-0.5*C$5^2+C$5*N207)</f>
        <v>5347.9693767167337</v>
      </c>
      <c r="AV207" s="15">
        <f t="shared" ca="1" si="110"/>
        <v>6965.2183044301109</v>
      </c>
      <c r="AW207" s="15">
        <f t="shared" ca="1" si="111"/>
        <v>9509.6514645207171</v>
      </c>
      <c r="AX207" s="15">
        <f t="shared" ca="1" si="112"/>
        <v>9633.9268099562414</v>
      </c>
      <c r="AY207" s="15">
        <f t="shared" ca="1" si="113"/>
        <v>9187.4722097777576</v>
      </c>
      <c r="AZ207" s="15">
        <f t="shared" ca="1" si="114"/>
        <v>10933.401203333731</v>
      </c>
      <c r="BA207" s="15">
        <f t="shared" ca="1" si="115"/>
        <v>13197.913538201252</v>
      </c>
      <c r="BB207" s="15">
        <f t="shared" ca="1" si="116"/>
        <v>15553.220217040254</v>
      </c>
      <c r="BC207" s="15">
        <f t="shared" ca="1" si="117"/>
        <v>17124.775068318268</v>
      </c>
      <c r="BD207" s="15">
        <f t="shared" ca="1" si="118"/>
        <v>16893.84697450434</v>
      </c>
      <c r="BE207" s="15">
        <f t="shared" ca="1" si="119"/>
        <v>21561.67664741246</v>
      </c>
      <c r="BF207" s="15">
        <f ca="1">Inputs!$B$13*EXP($B$9-0.5*C$6^2+C$6*Y207)</f>
        <v>15768.692140985771</v>
      </c>
      <c r="BG207" s="15">
        <f t="shared" ca="1" si="120"/>
        <v>16992.09881298268</v>
      </c>
      <c r="BH207" s="15">
        <f t="shared" ca="1" si="121"/>
        <v>25654.279896597578</v>
      </c>
      <c r="BI207" s="15">
        <f t="shared" ca="1" si="122"/>
        <v>34579.550918291483</v>
      </c>
      <c r="BJ207" s="15">
        <f t="shared" ca="1" si="123"/>
        <v>39349.833785224204</v>
      </c>
      <c r="BK207" s="15">
        <f t="shared" ca="1" si="124"/>
        <v>42167.967732681667</v>
      </c>
      <c r="BL207" s="15">
        <f t="shared" ca="1" si="125"/>
        <v>59226.329500650085</v>
      </c>
      <c r="BM207" s="15">
        <f t="shared" ca="1" si="126"/>
        <v>75880.424268568328</v>
      </c>
      <c r="BN207" s="15">
        <f t="shared" ca="1" si="127"/>
        <v>94339.991520176714</v>
      </c>
      <c r="BO207" s="15">
        <f t="shared" ca="1" si="128"/>
        <v>128967.48606844172</v>
      </c>
      <c r="BP207" s="15">
        <f t="shared" ca="1" si="129"/>
        <v>162460.4214234557</v>
      </c>
      <c r="BQ207" s="15">
        <f ca="1">Inputs!$B$20*EXP($B$10-0.5*C$7^2+C$7*AJ207)</f>
        <v>3980.6101091895184</v>
      </c>
      <c r="BR207" s="15">
        <f t="shared" ca="1" si="130"/>
        <v>6500.2746143645436</v>
      </c>
      <c r="BS207" s="15">
        <f t="shared" ca="1" si="131"/>
        <v>11368.117562104428</v>
      </c>
      <c r="BT207" s="15">
        <f t="shared" ca="1" si="132"/>
        <v>14101.887531361896</v>
      </c>
      <c r="BU207" s="15">
        <f t="shared" ca="1" si="133"/>
        <v>20233.700699205107</v>
      </c>
      <c r="BV207" s="15">
        <f t="shared" ca="1" si="134"/>
        <v>28232.882777087554</v>
      </c>
      <c r="BW207" s="15">
        <f t="shared" ca="1" si="135"/>
        <v>43830.081989425555</v>
      </c>
      <c r="BX207" s="15">
        <f t="shared" ca="1" si="136"/>
        <v>56980.03425940864</v>
      </c>
      <c r="BY207" s="15">
        <f t="shared" ca="1" si="137"/>
        <v>92612.8289291205</v>
      </c>
      <c r="BZ207" s="15">
        <f t="shared" ca="1" si="138"/>
        <v>167214.47040604617</v>
      </c>
      <c r="CA207" s="15">
        <f t="shared" ca="1" si="139"/>
        <v>263893.23268594022</v>
      </c>
      <c r="CB207" s="15">
        <f ca="1">(AU207*DCF!C$10-DCF!C$5*MAX(AU207*DCF!C$10,0)-MAX(AU207-Inputs!$B$6,0)/Inputs!$B$10)*DCF!C$6</f>
        <v>1040.3239802478674</v>
      </c>
      <c r="CC207" s="15">
        <f ca="1">(AV207*DCF!D$10-DCF!D$5*MAX(AV207*DCF!D$10,0)-MAX(AV207-AU207,0)/Inputs!$B$10)*DCF!D$6</f>
        <v>1303.400949288121</v>
      </c>
      <c r="CD207" s="15">
        <f ca="1">(AW207*DCF!E$10-DCF!E$5*MAX(AW207*DCF!E$10,0)-MAX(AW207-AV207,0)/Inputs!$B$10)*DCF!E$6</f>
        <v>1622.5154253496235</v>
      </c>
      <c r="CE207" s="15">
        <f ca="1">(AX207*DCF!F$10-DCF!F$5*MAX(AX207*DCF!F$10,0)-MAX(AX207-AW207,0)/Inputs!$B$10)*DCF!F$6</f>
        <v>2077.2122509478872</v>
      </c>
      <c r="CF207" s="15">
        <f ca="1">(AY207*DCF!G$10-DCF!G$5*MAX(AY207*DCF!G$10,0)-MAX(AY207-AX207,0)/Inputs!$B$10)*DCF!G$6</f>
        <v>1892.9853820410626</v>
      </c>
      <c r="CG207" s="15">
        <f ca="1">(AZ207*DCF!H$10-DCF!H$5*MAX(AZ207*DCF!H$10,0)-MAX(AZ207-AY207,0)/Inputs!$B$10)*DCF!H$6</f>
        <v>1812.7066932367097</v>
      </c>
      <c r="CH207" s="15">
        <f ca="1">(BA207*DCF!I$10-DCF!I$5*MAX(BA207*DCF!I$10,0)-MAX(BA207-AZ207,0)/Inputs!$B$10)*DCF!I$6</f>
        <v>2039.3179778170099</v>
      </c>
      <c r="CI207" s="15">
        <f ca="1">(BB207*DCF!J$10-DCF!J$5*MAX(BB207*DCF!J$10,0)-MAX(BB207-BA207,0)/Inputs!$B$10)*DCF!J$6</f>
        <v>2312.0607629203614</v>
      </c>
      <c r="CJ207" s="15">
        <f ca="1">(BC207*DCF!K$10-DCF!K$5*MAX(BC207*DCF!K$10,0)-MAX(BC207-BB207,0)/Inputs!$B$10)*DCF!K$6</f>
        <v>2536.8200048117642</v>
      </c>
      <c r="CK207" s="15">
        <f ca="1">(BD207*DCF!L$10-DCF!L$5*MAX(BD207*DCF!L$10,0)-MAX(BD207-BC207,0)/Inputs!$B$10)*DCF!L$6</f>
        <v>2547.9133765986062</v>
      </c>
      <c r="CL207" s="15">
        <f ca="1">(BE207*DCF!M$10-DCF!M$5*MAX(BE207*DCF!M$10,0)-MAX(BE207-BD207,0)/Inputs!$B$10)*DCF!M$6</f>
        <v>2485.0093249236766</v>
      </c>
      <c r="CM207" s="15">
        <f ca="1">(BF207*DCF!C$28-DCF!C$5*MAX(BF207*DCF!C$28,0)-MAX(BF207-Inputs!$B$13,0)/Inputs!$B$17)*DCF!C$6</f>
        <v>3800.5632895317049</v>
      </c>
      <c r="CN207" s="15">
        <f ca="1">(BG207*DCF!D$28-DCF!D$5*MAX(BG207*DCF!D$28,0)-MAX(BG207-BF207,0)/Inputs!$B$17)*DCF!D$6</f>
        <v>4743.5562670964864</v>
      </c>
      <c r="CO207" s="15">
        <f ca="1">(BH207*DCF!E$28-DCF!E$5*MAX(BH207*DCF!E$28,0)-MAX(BH207-BG207,0)/Inputs!$B$17)*DCF!E$6</f>
        <v>5558.5522196566853</v>
      </c>
      <c r="CP207" s="15">
        <f ca="1">(BI207*DCF!F$28-DCF!F$5*MAX(BI207*DCF!F$28,0)-MAX(BI207-BH207,0)/Inputs!$B$17)*DCF!F$6</f>
        <v>7762.4505549513697</v>
      </c>
      <c r="CQ207" s="15">
        <f ca="1">(BJ207*DCF!G$28-DCF!G$5*MAX(BJ207*DCF!G$28,0)-MAX(BJ207-BI207,0)/Inputs!$B$17)*DCF!G$6</f>
        <v>9407.2984683276554</v>
      </c>
      <c r="CR207" s="15">
        <f ca="1">(BK207*DCF!H$28-DCF!H$5*MAX(BK207*DCF!H$28,0)-MAX(BK207-BJ207,0)/Inputs!$B$17)*DCF!H$6</f>
        <v>9990.7447194287197</v>
      </c>
      <c r="CS207" s="15">
        <f ca="1">(BL207*DCF!I$28-DCF!I$5*MAX(BL207*DCF!I$28,0)-MAX(BL207-BK207,0)/Inputs!$B$17)*DCF!I$6</f>
        <v>11478.853382455194</v>
      </c>
      <c r="CT207" s="15">
        <f ca="1">(BM207*DCF!J$28-DCF!J$5*MAX(BM207*DCF!J$28,0)-MAX(BM207-BL207,0)/Inputs!$B$17)*DCF!J$6</f>
        <v>14719.437011640721</v>
      </c>
      <c r="CU207" s="15">
        <f ca="1">(BN207*DCF!K$28-DCF!K$5*MAX(BN207*DCF!K$28,0)-MAX(BN207-BM207,0)/Inputs!$B$17)*DCF!K$6</f>
        <v>17661.973302293445</v>
      </c>
      <c r="CV207" s="15">
        <f ca="1">(BO207*DCF!L$28-DCF!L$5*MAX(BO207*DCF!L$28,0)-MAX(BO207-BN207,0)/Inputs!$B$17)*DCF!L$6</f>
        <v>21813.56173289767</v>
      </c>
      <c r="CW207" s="15">
        <f ca="1">(BP207*DCF!M$28-DCF!M$5*MAX(BP207*DCF!M$28,0)-MAX(BP207-BO207,0)/Inputs!$B$17)*DCF!M$6</f>
        <v>27066.069438906787</v>
      </c>
      <c r="CX207" s="15">
        <f ca="1">(BQ207*DCF!C$46-DCF!C$5*MAX(BQ207*DCF!C$46,0)-MAX(BQ207-Inputs!$B$20,0)/Inputs!$B$24)*DCF!C$6</f>
        <v>-1279.4065421636387</v>
      </c>
      <c r="CY207" s="15">
        <f ca="1">(BR207*DCF!D$46-DCF!D$5*MAX(BR207*DCF!D$46,0)-MAX(BR207-BQ207,0)/Inputs!$B$24)*DCF!D$6</f>
        <v>-2184.5652175523228</v>
      </c>
      <c r="CZ207" s="15">
        <f ca="1">(BS207*DCF!E$46-DCF!E$5*MAX(BS207*DCF!E$46,0)-MAX(BS207-BR207,0)/Inputs!$B$24)*DCF!E$6</f>
        <v>-3263.0693754988665</v>
      </c>
      <c r="DA207" s="15">
        <f ca="1">(BT207*DCF!F$46-DCF!F$5*MAX(BT207*DCF!F$46,0)-MAX(BT207-BS207,0)/Inputs!$B$24)*DCF!F$6</f>
        <v>-2022.4406758358623</v>
      </c>
      <c r="DB207" s="15">
        <f ca="1">(BU207*DCF!G$46-DCF!G$5*MAX(BU207*DCF!G$46,0)-MAX(BU207-BT207,0)/Inputs!$B$24)*DCF!G$6</f>
        <v>-2743.2425144369695</v>
      </c>
      <c r="DC207" s="15">
        <f ca="1">(BV207*DCF!H$46-DCF!H$5*MAX(BV207*DCF!H$46,0)-MAX(BV207-BU207,0)/Inputs!$B$24)*DCF!H$6</f>
        <v>-2485.696818900215</v>
      </c>
      <c r="DD207" s="15">
        <f ca="1">(BW207*DCF!I$46-DCF!I$5*MAX(BW207*DCF!I$46,0)-MAX(BW207-BV207,0)/Inputs!$B$24)*DCF!I$6</f>
        <v>-3465.0797768582202</v>
      </c>
      <c r="DE207" s="15">
        <f ca="1">(BX207*DCF!J$46-DCF!J$5*MAX(BX207*DCF!J$46,0)-MAX(BX207-BW207,0)/Inputs!$B$24)*DCF!J$6</f>
        <v>-1096.9976799556509</v>
      </c>
      <c r="DF207" s="15">
        <f ca="1">(BY207*DCF!K$46-DCF!K$5*MAX(BY207*DCF!K$46,0)-MAX(BY207-BX207,0)/Inputs!$B$24)*DCF!K$6</f>
        <v>-3438.7319254630829</v>
      </c>
      <c r="DG207" s="15">
        <f ca="1">(BZ207*DCF!L$46-DCF!L$5*MAX(BZ207*DCF!L$46,0)-MAX(BZ207-BY207,0)/Inputs!$B$24)*DCF!L$6</f>
        <v>-5323.8360645482862</v>
      </c>
      <c r="DH207" s="15">
        <f ca="1">(CA207*DCF!M$46-DCF!M$5*MAX(CA207*DCF!M$46,0)-MAX(CA207-BZ207,0)/Inputs!$B$24)*DCF!M$6</f>
        <v>476.89899547915371</v>
      </c>
      <c r="DI207" s="15">
        <f ca="1">SUM(CB207:CL207)+BE207*DCF!M$10*(1+Inputs!$B$30)*(1-Inputs!$B$33)*(1-Inputs!$B$30/Inputs!$B$31)/(Inputs!$B$29-Inputs!$B$30)*DCF!M$6</f>
        <v>81676.697361587838</v>
      </c>
      <c r="DJ207" s="15">
        <f ca="1">SUM(CM207:CW207)+BP207*DCF!M$28*(1+Inputs!$B$30)*(1-Inputs!$B$33)*(1-Inputs!$B$30/Inputs!$B$31)/(Inputs!$B$29-Inputs!$B$30)*DCF!M$6</f>
        <v>736842.39523804816</v>
      </c>
      <c r="DK207" s="15">
        <f ca="1">SUM(CX207:DH207)+CA207*DCF!M$46*(1+Inputs!$B$30)*(1-Inputs!$B$33)*(1-Inputs!$B$30/Inputs!$B$31)/(Inputs!$B$29-Inputs!$B$30)*DCF!M$6</f>
        <v>381184.03028854984</v>
      </c>
      <c r="DM207" s="15">
        <f ca="1">DI207+DJ207+DK207+Inputs!$B$34+Inputs!$B$36-Inputs!$B$35</f>
        <v>1276554.1228881858</v>
      </c>
    </row>
    <row r="208" spans="1:117" x14ac:dyDescent="0.75">
      <c r="A208" s="11">
        <v>195</v>
      </c>
      <c r="C208" s="24">
        <f t="shared" ca="1" si="109"/>
        <v>-0.68496895714167627</v>
      </c>
      <c r="D208" s="24">
        <f t="shared" ca="1" si="109"/>
        <v>0.5616155725783657</v>
      </c>
      <c r="E208" s="24">
        <f t="shared" ca="1" si="109"/>
        <v>-0.91782026845863318</v>
      </c>
      <c r="F208" s="24">
        <f t="shared" ca="1" si="109"/>
        <v>-0.77193424086706097</v>
      </c>
      <c r="G208" s="24">
        <f t="shared" ca="1" si="109"/>
        <v>1.329394359086788</v>
      </c>
      <c r="H208" s="24">
        <f t="shared" ca="1" si="109"/>
        <v>-0.61408180151238922</v>
      </c>
      <c r="I208" s="24">
        <f t="shared" ca="1" si="109"/>
        <v>-9.2070375166999535E-2</v>
      </c>
      <c r="J208" s="24">
        <f t="shared" ca="1" si="109"/>
        <v>2.1855934380928757</v>
      </c>
      <c r="K208" s="24">
        <f t="shared" ca="1" si="109"/>
        <v>1.3706403459157865</v>
      </c>
      <c r="L208" s="24">
        <f t="shared" ca="1" si="109"/>
        <v>-7.2691655816183504E-2</v>
      </c>
      <c r="M208" s="24">
        <f t="shared" ca="1" si="109"/>
        <v>-0.71414532712246215</v>
      </c>
      <c r="N208" s="24">
        <f ca="1">SQRT(Inputs!$B$38)*C208+SQRT(1-Inputs!$B$38)*_xlfn.NORM.S.INV(RAND())</f>
        <v>0.33079672147098688</v>
      </c>
      <c r="O208" s="24">
        <f ca="1">SQRT(Inputs!$B$38)*D208+SQRT(1-Inputs!$B$38)*_xlfn.NORM.S.INV(RAND())</f>
        <v>-0.65698121333860771</v>
      </c>
      <c r="P208" s="24">
        <f ca="1">SQRT(Inputs!$B$38)*E208+SQRT(1-Inputs!$B$38)*_xlfn.NORM.S.INV(RAND())</f>
        <v>-0.80110306703693013</v>
      </c>
      <c r="Q208" s="24">
        <f ca="1">SQRT(Inputs!$B$38)*F208+SQRT(1-Inputs!$B$38)*_xlfn.NORM.S.INV(RAND())</f>
        <v>-0.15920525556760728</v>
      </c>
      <c r="R208" s="24">
        <f ca="1">SQRT(Inputs!$B$38)*G208+SQRT(1-Inputs!$B$38)*_xlfn.NORM.S.INV(RAND())</f>
        <v>-0.15208561468833925</v>
      </c>
      <c r="S208" s="24">
        <f ca="1">SQRT(Inputs!$B$38)*H208+SQRT(1-Inputs!$B$38)*_xlfn.NORM.S.INV(RAND())</f>
        <v>1.3925956519212197</v>
      </c>
      <c r="T208" s="24">
        <f ca="1">SQRT(Inputs!$B$38)*I208+SQRT(1-Inputs!$B$38)*_xlfn.NORM.S.INV(RAND())</f>
        <v>-0.76843274395510441</v>
      </c>
      <c r="U208" s="24">
        <f ca="1">SQRT(Inputs!$B$38)*J208+SQRT(1-Inputs!$B$38)*_xlfn.NORM.S.INV(RAND())</f>
        <v>1.457436351689084</v>
      </c>
      <c r="V208" s="24">
        <f ca="1">SQRT(Inputs!$B$38)*K208+SQRT(1-Inputs!$B$38)*_xlfn.NORM.S.INV(RAND())</f>
        <v>-0.66440768219203172</v>
      </c>
      <c r="W208" s="24">
        <f ca="1">SQRT(Inputs!$B$38)*L208+SQRT(1-Inputs!$B$38)*_xlfn.NORM.S.INV(RAND())</f>
        <v>-0.17955539277332189</v>
      </c>
      <c r="X208" s="24">
        <f ca="1">SQRT(Inputs!$B$38)*M208+SQRT(1-Inputs!$B$38)*_xlfn.NORM.S.INV(RAND())</f>
        <v>-0.70819708170365614</v>
      </c>
      <c r="Y208" s="24">
        <f ca="1">SQRT(Inputs!$B$38)*C208+SQRT(1-Inputs!$B$38)*_xlfn.NORM.S.INV(RAND())</f>
        <v>1.6848343162146462</v>
      </c>
      <c r="Z208" s="24">
        <f ca="1">SQRT(Inputs!$B$38)*D208+SQRT(1-Inputs!$B$38)*_xlfn.NORM.S.INV(RAND())</f>
        <v>0.38389687337174971</v>
      </c>
      <c r="AA208" s="24">
        <f ca="1">SQRT(Inputs!$B$38)*E208+SQRT(1-Inputs!$B$38)*_xlfn.NORM.S.INV(RAND())</f>
        <v>-2.2671540801355472E-2</v>
      </c>
      <c r="AB208" s="24">
        <f ca="1">SQRT(Inputs!$B$38)*F208+SQRT(1-Inputs!$B$38)*_xlfn.NORM.S.INV(RAND())</f>
        <v>8.5929918792384152E-2</v>
      </c>
      <c r="AC208" s="24">
        <f ca="1">SQRT(Inputs!$B$38)*G208+SQRT(1-Inputs!$B$38)*_xlfn.NORM.S.INV(RAND())</f>
        <v>0.73435721742511573</v>
      </c>
      <c r="AD208" s="24">
        <f ca="1">SQRT(Inputs!$B$38)*H208+SQRT(1-Inputs!$B$38)*_xlfn.NORM.S.INV(RAND())</f>
        <v>-0.63710885434654618</v>
      </c>
      <c r="AE208" s="24">
        <f ca="1">SQRT(Inputs!$B$38)*I208+SQRT(1-Inputs!$B$38)*_xlfn.NORM.S.INV(RAND())</f>
        <v>0.38058936064849264</v>
      </c>
      <c r="AF208" s="24">
        <f ca="1">SQRT(Inputs!$B$38)*J208+SQRT(1-Inputs!$B$38)*_xlfn.NORM.S.INV(RAND())</f>
        <v>1.7817101681335994</v>
      </c>
      <c r="AG208" s="24">
        <f ca="1">SQRT(Inputs!$B$38)*K208+SQRT(1-Inputs!$B$38)*_xlfn.NORM.S.INV(RAND())</f>
        <v>0.36808848990370707</v>
      </c>
      <c r="AH208" s="24">
        <f ca="1">SQRT(Inputs!$B$38)*L208+SQRT(1-Inputs!$B$38)*_xlfn.NORM.S.INV(RAND())</f>
        <v>-0.73111485303806778</v>
      </c>
      <c r="AI208" s="24">
        <f ca="1">SQRT(Inputs!$B$38)*M208+SQRT(1-Inputs!$B$38)*_xlfn.NORM.S.INV(RAND())</f>
        <v>-0.487898023279911</v>
      </c>
      <c r="AJ208" s="24">
        <f ca="1">SQRT(Inputs!$B$38)*C208+SQRT(1-Inputs!$B$38)*_xlfn.NORM.S.INV(RAND())</f>
        <v>-1.10780207624836</v>
      </c>
      <c r="AK208" s="24">
        <f ca="1">SQRT(Inputs!$B$38)*D208+SQRT(1-Inputs!$B$38)*_xlfn.NORM.S.INV(RAND())</f>
        <v>-0.63171949249007064</v>
      </c>
      <c r="AL208" s="24">
        <f ca="1">SQRT(Inputs!$B$38)*E208+SQRT(1-Inputs!$B$38)*_xlfn.NORM.S.INV(RAND())</f>
        <v>-1.3794304142063671</v>
      </c>
      <c r="AM208" s="24">
        <f ca="1">SQRT(Inputs!$B$38)*F208+SQRT(1-Inputs!$B$38)*_xlfn.NORM.S.INV(RAND())</f>
        <v>-0.45567735500499396</v>
      </c>
      <c r="AN208" s="24">
        <f ca="1">SQRT(Inputs!$B$38)*G208+SQRT(1-Inputs!$B$38)*_xlfn.NORM.S.INV(RAND())</f>
        <v>0.22736123157610066</v>
      </c>
      <c r="AO208" s="24">
        <f ca="1">SQRT(Inputs!$B$38)*H208+SQRT(1-Inputs!$B$38)*_xlfn.NORM.S.INV(RAND())</f>
        <v>-0.28746041815905088</v>
      </c>
      <c r="AP208" s="24">
        <f ca="1">SQRT(Inputs!$B$38)*I208+SQRT(1-Inputs!$B$38)*_xlfn.NORM.S.INV(RAND())</f>
        <v>0.34463853033104852</v>
      </c>
      <c r="AQ208" s="24">
        <f ca="1">SQRT(Inputs!$B$38)*J208+SQRT(1-Inputs!$B$38)*_xlfn.NORM.S.INV(RAND())</f>
        <v>1.1107005142924524</v>
      </c>
      <c r="AR208" s="24">
        <f ca="1">SQRT(Inputs!$B$38)*K208+SQRT(1-Inputs!$B$38)*_xlfn.NORM.S.INV(RAND())</f>
        <v>1.566943117528055</v>
      </c>
      <c r="AS208" s="24">
        <f ca="1">SQRT(Inputs!$B$38)*L208+SQRT(1-Inputs!$B$38)*_xlfn.NORM.S.INV(RAND())</f>
        <v>0.20562305799892078</v>
      </c>
      <c r="AT208" s="24">
        <f ca="1">SQRT(Inputs!$B$38)*M208+SQRT(1-Inputs!$B$38)*_xlfn.NORM.S.INV(RAND())</f>
        <v>-1.133156544161861</v>
      </c>
      <c r="AU208" s="15">
        <f ca="1">Inputs!$B$6*EXP($B$8-0.5*C$5^2+C$5*N208)</f>
        <v>5235.195664345043</v>
      </c>
      <c r="AV208" s="15">
        <f t="shared" ca="1" si="110"/>
        <v>5785.7027828428363</v>
      </c>
      <c r="AW208" s="15">
        <f t="shared" ca="1" si="111"/>
        <v>6332.0988049811331</v>
      </c>
      <c r="AX208" s="15">
        <f t="shared" ca="1" si="112"/>
        <v>7578.6095414870233</v>
      </c>
      <c r="AY208" s="15">
        <f t="shared" ca="1" si="113"/>
        <v>9098.7801390146815</v>
      </c>
      <c r="AZ208" s="15">
        <f t="shared" ca="1" si="114"/>
        <v>12972.362393201354</v>
      </c>
      <c r="BA208" s="15">
        <f t="shared" ca="1" si="115"/>
        <v>14648.12656824326</v>
      </c>
      <c r="BB208" s="15">
        <f t="shared" ca="1" si="116"/>
        <v>20753.306688908451</v>
      </c>
      <c r="BC208" s="15">
        <f t="shared" ca="1" si="117"/>
        <v>23838.536934930355</v>
      </c>
      <c r="BD208" s="15">
        <f t="shared" ca="1" si="118"/>
        <v>28718.078786562437</v>
      </c>
      <c r="BE208" s="15">
        <f t="shared" ca="1" si="119"/>
        <v>32992.105598081289</v>
      </c>
      <c r="BF208" s="15">
        <f ca="1">Inputs!$B$13*EXP($B$9-0.5*C$6^2+C$6*Y208)</f>
        <v>19315.897548524921</v>
      </c>
      <c r="BG208" s="15">
        <f t="shared" ca="1" si="120"/>
        <v>25229.447562921097</v>
      </c>
      <c r="BH208" s="15">
        <f t="shared" ca="1" si="121"/>
        <v>30710.049841048287</v>
      </c>
      <c r="BI208" s="15">
        <f t="shared" ca="1" si="122"/>
        <v>38094.248574231235</v>
      </c>
      <c r="BJ208" s="15">
        <f t="shared" ca="1" si="123"/>
        <v>51915.704272738578</v>
      </c>
      <c r="BK208" s="15">
        <f t="shared" ca="1" si="124"/>
        <v>58422.9269826581</v>
      </c>
      <c r="BL208" s="15">
        <f t="shared" ca="1" si="125"/>
        <v>75393.817194836854</v>
      </c>
      <c r="BM208" s="15">
        <f t="shared" ca="1" si="126"/>
        <v>115635.06532666605</v>
      </c>
      <c r="BN208" s="15">
        <f t="shared" ca="1" si="127"/>
        <v>148630.26824585692</v>
      </c>
      <c r="BO208" s="15">
        <f t="shared" ca="1" si="128"/>
        <v>167974.74069334555</v>
      </c>
      <c r="BP208" s="15">
        <f t="shared" ca="1" si="129"/>
        <v>195627.27149404152</v>
      </c>
      <c r="BQ208" s="15">
        <f ca="1">Inputs!$B$20*EXP($B$10-0.5*C$7^2+C$7*AJ208)</f>
        <v>2895.7819790734079</v>
      </c>
      <c r="BR208" s="15">
        <f t="shared" ca="1" si="130"/>
        <v>3214.9609873897675</v>
      </c>
      <c r="BS208" s="15">
        <f t="shared" ca="1" si="131"/>
        <v>2962.4187804710245</v>
      </c>
      <c r="BT208" s="15">
        <f t="shared" ca="1" si="132"/>
        <v>3624.3254075870896</v>
      </c>
      <c r="BU208" s="15">
        <f t="shared" ca="1" si="133"/>
        <v>5306.954263759103</v>
      </c>
      <c r="BV208" s="15">
        <f t="shared" ca="1" si="134"/>
        <v>6920.4721762291992</v>
      </c>
      <c r="BW208" s="15">
        <f t="shared" ca="1" si="135"/>
        <v>10387.870568408698</v>
      </c>
      <c r="BX208" s="15">
        <f t="shared" ca="1" si="136"/>
        <v>18152.724594140993</v>
      </c>
      <c r="BY208" s="15">
        <f t="shared" ca="1" si="137"/>
        <v>34326.68695590728</v>
      </c>
      <c r="BZ208" s="15">
        <f t="shared" ca="1" si="138"/>
        <v>50020.663145122562</v>
      </c>
      <c r="CA208" s="15">
        <f t="shared" ca="1" si="139"/>
        <v>57448.829819439379</v>
      </c>
      <c r="CB208" s="15">
        <f ca="1">(AU208*DCF!C$10-DCF!C$5*MAX(AU208*DCF!C$10,0)-MAX(AU208-Inputs!$B$6,0)/Inputs!$B$10)*DCF!C$6</f>
        <v>1041.1280769179568</v>
      </c>
      <c r="CC208" s="15">
        <f ca="1">(AV208*DCF!D$10-DCF!D$5*MAX(AV208*DCF!D$10,0)-MAX(AV208-AU208,0)/Inputs!$B$10)*DCF!D$6</f>
        <v>1275.9991034173393</v>
      </c>
      <c r="CD208" s="15">
        <f ca="1">(AW208*DCF!E$10-DCF!E$5*MAX(AW208*DCF!E$10,0)-MAX(AW208-AV208,0)/Inputs!$B$10)*DCF!E$6</f>
        <v>1338.9098041793375</v>
      </c>
      <c r="CE208" s="15">
        <f ca="1">(AX208*DCF!F$10-DCF!F$5*MAX(AX208*DCF!F$10,0)-MAX(AX208-AW208,0)/Inputs!$B$10)*DCF!F$6</f>
        <v>1395.0304053624716</v>
      </c>
      <c r="CF208" s="15">
        <f ca="1">(AY208*DCF!G$10-DCF!G$5*MAX(AY208*DCF!G$10,0)-MAX(AY208-AX208,0)/Inputs!$B$10)*DCF!G$6</f>
        <v>1582.5082217310589</v>
      </c>
      <c r="CG208" s="15">
        <f ca="1">(AZ208*DCF!H$10-DCF!H$5*MAX(AZ208*DCF!H$10,0)-MAX(AZ208-AY208,0)/Inputs!$B$10)*DCF!H$6</f>
        <v>1830.7694911063058</v>
      </c>
      <c r="CH208" s="15">
        <f ca="1">(BA208*DCF!I$10-DCF!I$5*MAX(BA208*DCF!I$10,0)-MAX(BA208-AZ208,0)/Inputs!$B$10)*DCF!I$6</f>
        <v>2400.7943205544702</v>
      </c>
      <c r="CI208" s="15">
        <f ca="1">(BB208*DCF!J$10-DCF!J$5*MAX(BB208*DCF!J$10,0)-MAX(BB208-BA208,0)/Inputs!$B$10)*DCF!J$6</f>
        <v>2636.176140225728</v>
      </c>
      <c r="CJ208" s="15">
        <f ca="1">(BC208*DCF!K$10-DCF!K$5*MAX(BC208*DCF!K$10,0)-MAX(BC208-BB208,0)/Inputs!$B$10)*DCF!K$6</f>
        <v>3405.7363288094457</v>
      </c>
      <c r="CK208" s="15">
        <f ca="1">(BD208*DCF!L$10-DCF!L$5*MAX(BD208*DCF!L$10,0)-MAX(BD208-BC208,0)/Inputs!$B$10)*DCF!L$6</f>
        <v>3700.2286149753359</v>
      </c>
      <c r="CL208" s="15">
        <f ca="1">(BE208*DCF!M$10-DCF!M$5*MAX(BE208*DCF!M$10,0)-MAX(BE208-BD208,0)/Inputs!$B$10)*DCF!M$6</f>
        <v>4145.0346511029757</v>
      </c>
      <c r="CM208" s="15">
        <f ca="1">(BF208*DCF!C$28-DCF!C$5*MAX(BF208*DCF!C$28,0)-MAX(BF208-Inputs!$B$13,0)/Inputs!$B$17)*DCF!C$6</f>
        <v>4063.9310874307994</v>
      </c>
      <c r="CN208" s="15">
        <f ca="1">(BG208*DCF!D$28-DCF!D$5*MAX(BG208*DCF!D$28,0)-MAX(BG208-BF208,0)/Inputs!$B$17)*DCF!D$6</f>
        <v>6169.0228423642666</v>
      </c>
      <c r="CO208" s="15">
        <f ca="1">(BH208*DCF!E$28-DCF!E$5*MAX(BH208*DCF!E$28,0)-MAX(BH208-BG208,0)/Inputs!$B$17)*DCF!E$6</f>
        <v>7617.4816820287488</v>
      </c>
      <c r="CP208" s="15">
        <f ca="1">(BI208*DCF!F$28-DCF!F$5*MAX(BI208*DCF!F$28,0)-MAX(BI208-BH208,0)/Inputs!$B$17)*DCF!F$6</f>
        <v>8997.1749570004777</v>
      </c>
      <c r="CQ208" s="15">
        <f ca="1">(BJ208*DCF!G$28-DCF!G$5*MAX(BJ208*DCF!G$28,0)-MAX(BJ208-BI208,0)/Inputs!$B$17)*DCF!G$6</f>
        <v>11145.291047696868</v>
      </c>
      <c r="CR208" s="15">
        <f ca="1">(BK208*DCF!H$28-DCF!H$5*MAX(BK208*DCF!H$28,0)-MAX(BK208-BJ208,0)/Inputs!$B$17)*DCF!H$6</f>
        <v>13437.594613738367</v>
      </c>
      <c r="CS208" s="15">
        <f ca="1">(BL208*DCF!I$28-DCF!I$5*MAX(BL208*DCF!I$28,0)-MAX(BL208-BK208,0)/Inputs!$B$17)*DCF!I$6</f>
        <v>15293.242065878378</v>
      </c>
      <c r="CT208" s="15">
        <f ca="1">(BM208*DCF!J$28-DCF!J$5*MAX(BM208*DCF!J$28,0)-MAX(BM208-BL208,0)/Inputs!$B$17)*DCF!J$6</f>
        <v>20460.558399330504</v>
      </c>
      <c r="CU208" s="15">
        <f ca="1">(BN208*DCF!K$28-DCF!K$5*MAX(BN208*DCF!K$28,0)-MAX(BN208-BM208,0)/Inputs!$B$17)*DCF!K$6</f>
        <v>27346.747706152266</v>
      </c>
      <c r="CV208" s="15">
        <f ca="1">(BO208*DCF!L$28-DCF!L$5*MAX(BO208*DCF!L$28,0)-MAX(BO208-BN208,0)/Inputs!$B$17)*DCF!L$6</f>
        <v>31325.627222827803</v>
      </c>
      <c r="CW208" s="15">
        <f ca="1">(BP208*DCF!M$28-DCF!M$5*MAX(BP208*DCF!M$28,0)-MAX(BP208-BO208,0)/Inputs!$B$17)*DCF!M$6</f>
        <v>33916.917861465357</v>
      </c>
      <c r="CX208" s="15">
        <f ca="1">(BQ208*DCF!C$46-DCF!C$5*MAX(BQ208*DCF!C$46,0)-MAX(BQ208-Inputs!$B$20,0)/Inputs!$B$24)*DCF!C$6</f>
        <v>-668.77181964743829</v>
      </c>
      <c r="CY208" s="15">
        <f ca="1">(BR208*DCF!D$46-DCF!D$5*MAX(BR208*DCF!D$46,0)-MAX(BR208-BQ208,0)/Inputs!$B$24)*DCF!D$6</f>
        <v>-684.90990011030692</v>
      </c>
      <c r="CZ208" s="15">
        <f ca="1">(BS208*DCF!E$46-DCF!E$5*MAX(BS208*DCF!E$46,0)-MAX(BS208-BR208,0)/Inputs!$B$24)*DCF!E$6</f>
        <v>-350.31117874877549</v>
      </c>
      <c r="DA208" s="15">
        <f ca="1">(BT208*DCF!F$46-DCF!F$5*MAX(BT208*DCF!F$46,0)-MAX(BT208-BS208,0)/Inputs!$B$24)*DCF!F$6</f>
        <v>-504.96741831134034</v>
      </c>
      <c r="DB208" s="15">
        <f ca="1">(BU208*DCF!G$46-DCF!G$5*MAX(BU208*DCF!G$46,0)-MAX(BU208-BT208,0)/Inputs!$B$24)*DCF!G$6</f>
        <v>-744.51855870084898</v>
      </c>
      <c r="DC208" s="15">
        <f ca="1">(BV208*DCF!H$46-DCF!H$5*MAX(BV208*DCF!H$46,0)-MAX(BV208-BU208,0)/Inputs!$B$24)*DCF!H$6</f>
        <v>-501.39080511180902</v>
      </c>
      <c r="DD208" s="15">
        <f ca="1">(BW208*DCF!I$46-DCF!I$5*MAX(BW208*DCF!I$46,0)-MAX(BW208-BV208,0)/Inputs!$B$24)*DCF!I$6</f>
        <v>-755.44404337435287</v>
      </c>
      <c r="DE208" s="15">
        <f ca="1">(BX208*DCF!J$46-DCF!J$5*MAX(BX208*DCF!J$46,0)-MAX(BX208-BW208,0)/Inputs!$B$24)*DCF!J$6</f>
        <v>-1297.6558441900022</v>
      </c>
      <c r="DF208" s="15">
        <f ca="1">(BY208*DCF!K$46-DCF!K$5*MAX(BY208*DCF!K$46,0)-MAX(BY208-BX208,0)/Inputs!$B$24)*DCF!K$6</f>
        <v>-2001.3351185213044</v>
      </c>
      <c r="DG208" s="15">
        <f ca="1">(BZ208*DCF!L$46-DCF!L$5*MAX(BZ208*DCF!L$46,0)-MAX(BZ208-BY208,0)/Inputs!$B$24)*DCF!L$6</f>
        <v>-93.901686847628568</v>
      </c>
      <c r="DH208" s="15">
        <f ca="1">(CA208*DCF!M$46-DCF!M$5*MAX(CA208*DCF!M$46,0)-MAX(CA208-BZ208,0)/Inputs!$B$24)*DCF!M$6</f>
        <v>2950.8584533495127</v>
      </c>
      <c r="DI208" s="15">
        <f ca="1">SUM(CB208:CL208)+BE208*DCF!M$10*(1+Inputs!$B$30)*(1-Inputs!$B$33)*(1-Inputs!$B$30/Inputs!$B$31)/(Inputs!$B$29-Inputs!$B$30)*DCF!M$6</f>
        <v>116569.78131327382</v>
      </c>
      <c r="DJ208" s="15">
        <f ca="1">SUM(CM208:CW208)+BP208*DCF!M$28*(1+Inputs!$B$30)*(1-Inputs!$B$33)*(1-Inputs!$B$30/Inputs!$B$31)/(Inputs!$B$29-Inputs!$B$30)*DCF!M$6</f>
        <v>905684.63411361282</v>
      </c>
      <c r="DK208" s="15">
        <f ca="1">SUM(CX208:DH208)+CA208*DCF!M$46*(1+Inputs!$B$30)*(1-Inputs!$B$33)*(1-Inputs!$B$30/Inputs!$B$31)/(Inputs!$B$29-Inputs!$B$30)*DCF!M$6</f>
        <v>84170.348229579162</v>
      </c>
      <c r="DM208" s="15">
        <f ca="1">DI208+DJ208+DK208+Inputs!$B$34+Inputs!$B$36-Inputs!$B$35</f>
        <v>1183275.7636564658</v>
      </c>
    </row>
    <row r="209" spans="1:117" x14ac:dyDescent="0.75">
      <c r="A209" s="11">
        <v>196</v>
      </c>
      <c r="C209" s="24">
        <f t="shared" ca="1" si="109"/>
        <v>0.13360975102576467</v>
      </c>
      <c r="D209" s="24">
        <f t="shared" ca="1" si="109"/>
        <v>-0.40456569322639108</v>
      </c>
      <c r="E209" s="24">
        <f t="shared" ca="1" si="109"/>
        <v>-1.3028574164601396</v>
      </c>
      <c r="F209" s="24">
        <f t="shared" ca="1" si="109"/>
        <v>0.81632188783370463</v>
      </c>
      <c r="G209" s="24">
        <f t="shared" ca="1" si="109"/>
        <v>1.15943373348752</v>
      </c>
      <c r="H209" s="24">
        <f t="shared" ca="1" si="109"/>
        <v>0.67787094446335372</v>
      </c>
      <c r="I209" s="24">
        <f t="shared" ca="1" si="109"/>
        <v>-1.3239854465021121</v>
      </c>
      <c r="J209" s="24">
        <f t="shared" ca="1" si="109"/>
        <v>0.33512521736689976</v>
      </c>
      <c r="K209" s="24">
        <f t="shared" ca="1" si="109"/>
        <v>-1.7736218693757153</v>
      </c>
      <c r="L209" s="24">
        <f t="shared" ca="1" si="109"/>
        <v>-2.7393761050365772</v>
      </c>
      <c r="M209" s="24">
        <f t="shared" ca="1" si="109"/>
        <v>-1.3736489617315726</v>
      </c>
      <c r="N209" s="24">
        <f ca="1">SQRT(Inputs!$B$38)*C209+SQRT(1-Inputs!$B$38)*_xlfn.NORM.S.INV(RAND())</f>
        <v>0.32604386900219051</v>
      </c>
      <c r="O209" s="24">
        <f ca="1">SQRT(Inputs!$B$38)*D209+SQRT(1-Inputs!$B$38)*_xlfn.NORM.S.INV(RAND())</f>
        <v>5.644490897456847E-2</v>
      </c>
      <c r="P209" s="24">
        <f ca="1">SQRT(Inputs!$B$38)*E209+SQRT(1-Inputs!$B$38)*_xlfn.NORM.S.INV(RAND())</f>
        <v>-0.43251387399869612</v>
      </c>
      <c r="Q209" s="24">
        <f ca="1">SQRT(Inputs!$B$38)*F209+SQRT(1-Inputs!$B$38)*_xlfn.NORM.S.INV(RAND())</f>
        <v>3.1300771097026781E-2</v>
      </c>
      <c r="R209" s="24">
        <f ca="1">SQRT(Inputs!$B$38)*G209+SQRT(1-Inputs!$B$38)*_xlfn.NORM.S.INV(RAND())</f>
        <v>-0.5521457061317343</v>
      </c>
      <c r="S209" s="24">
        <f ca="1">SQRT(Inputs!$B$38)*H209+SQRT(1-Inputs!$B$38)*_xlfn.NORM.S.INV(RAND())</f>
        <v>0.73981714028248691</v>
      </c>
      <c r="T209" s="24">
        <f ca="1">SQRT(Inputs!$B$38)*I209+SQRT(1-Inputs!$B$38)*_xlfn.NORM.S.INV(RAND())</f>
        <v>0.35981883186091879</v>
      </c>
      <c r="U209" s="24">
        <f ca="1">SQRT(Inputs!$B$38)*J209+SQRT(1-Inputs!$B$38)*_xlfn.NORM.S.INV(RAND())</f>
        <v>-2.1450085722242198</v>
      </c>
      <c r="V209" s="24">
        <f ca="1">SQRT(Inputs!$B$38)*K209+SQRT(1-Inputs!$B$38)*_xlfn.NORM.S.INV(RAND())</f>
        <v>-2.8223107198013242</v>
      </c>
      <c r="W209" s="24">
        <f ca="1">SQRT(Inputs!$B$38)*L209+SQRT(1-Inputs!$B$38)*_xlfn.NORM.S.INV(RAND())</f>
        <v>-2.2479970236685061</v>
      </c>
      <c r="X209" s="24">
        <f ca="1">SQRT(Inputs!$B$38)*M209+SQRT(1-Inputs!$B$38)*_xlfn.NORM.S.INV(RAND())</f>
        <v>-1.0361129367567281</v>
      </c>
      <c r="Y209" s="24">
        <f ca="1">SQRT(Inputs!$B$38)*C209+SQRT(1-Inputs!$B$38)*_xlfn.NORM.S.INV(RAND())</f>
        <v>3.8055308397048536E-2</v>
      </c>
      <c r="Z209" s="24">
        <f ca="1">SQRT(Inputs!$B$38)*D209+SQRT(1-Inputs!$B$38)*_xlfn.NORM.S.INV(RAND())</f>
        <v>0.70999719512386461</v>
      </c>
      <c r="AA209" s="24">
        <f ca="1">SQRT(Inputs!$B$38)*E209+SQRT(1-Inputs!$B$38)*_xlfn.NORM.S.INV(RAND())</f>
        <v>-1.6934012196520811</v>
      </c>
      <c r="AB209" s="24">
        <f ca="1">SQRT(Inputs!$B$38)*F209+SQRT(1-Inputs!$B$38)*_xlfn.NORM.S.INV(RAND())</f>
        <v>0.35478471124357419</v>
      </c>
      <c r="AC209" s="24">
        <f ca="1">SQRT(Inputs!$B$38)*G209+SQRT(1-Inputs!$B$38)*_xlfn.NORM.S.INV(RAND())</f>
        <v>1.1661897463272222</v>
      </c>
      <c r="AD209" s="24">
        <f ca="1">SQRT(Inputs!$B$38)*H209+SQRT(1-Inputs!$B$38)*_xlfn.NORM.S.INV(RAND())</f>
        <v>1.4788210768358967</v>
      </c>
      <c r="AE209" s="24">
        <f ca="1">SQRT(Inputs!$B$38)*I209+SQRT(1-Inputs!$B$38)*_xlfn.NORM.S.INV(RAND())</f>
        <v>-1.337002521814437</v>
      </c>
      <c r="AF209" s="24">
        <f ca="1">SQRT(Inputs!$B$38)*J209+SQRT(1-Inputs!$B$38)*_xlfn.NORM.S.INV(RAND())</f>
        <v>0.71520764841717011</v>
      </c>
      <c r="AG209" s="24">
        <f ca="1">SQRT(Inputs!$B$38)*K209+SQRT(1-Inputs!$B$38)*_xlfn.NORM.S.INV(RAND())</f>
        <v>-1.4433986571092017</v>
      </c>
      <c r="AH209" s="24">
        <f ca="1">SQRT(Inputs!$B$38)*L209+SQRT(1-Inputs!$B$38)*_xlfn.NORM.S.INV(RAND())</f>
        <v>-1.4696697777935892</v>
      </c>
      <c r="AI209" s="24">
        <f ca="1">SQRT(Inputs!$B$38)*M209+SQRT(1-Inputs!$B$38)*_xlfn.NORM.S.INV(RAND())</f>
        <v>-0.64927300378805719</v>
      </c>
      <c r="AJ209" s="24">
        <f ca="1">SQRT(Inputs!$B$38)*C209+SQRT(1-Inputs!$B$38)*_xlfn.NORM.S.INV(RAND())</f>
        <v>0.15710903676192683</v>
      </c>
      <c r="AK209" s="24">
        <f ca="1">SQRT(Inputs!$B$38)*D209+SQRT(1-Inputs!$B$38)*_xlfn.NORM.S.INV(RAND())</f>
        <v>-0.21276532401372358</v>
      </c>
      <c r="AL209" s="24">
        <f ca="1">SQRT(Inputs!$B$38)*E209+SQRT(1-Inputs!$B$38)*_xlfn.NORM.S.INV(RAND())</f>
        <v>-0.55022811756252366</v>
      </c>
      <c r="AM209" s="24">
        <f ca="1">SQRT(Inputs!$B$38)*F209+SQRT(1-Inputs!$B$38)*_xlfn.NORM.S.INV(RAND())</f>
        <v>-0.18573756472357494</v>
      </c>
      <c r="AN209" s="24">
        <f ca="1">SQRT(Inputs!$B$38)*G209+SQRT(1-Inputs!$B$38)*_xlfn.NORM.S.INV(RAND())</f>
        <v>1.430754862649493</v>
      </c>
      <c r="AO209" s="24">
        <f ca="1">SQRT(Inputs!$B$38)*H209+SQRT(1-Inputs!$B$38)*_xlfn.NORM.S.INV(RAND())</f>
        <v>-0.68492008069706301</v>
      </c>
      <c r="AP209" s="24">
        <f ca="1">SQRT(Inputs!$B$38)*I209+SQRT(1-Inputs!$B$38)*_xlfn.NORM.S.INV(RAND())</f>
        <v>-1.1719844442209371</v>
      </c>
      <c r="AQ209" s="24">
        <f ca="1">SQRT(Inputs!$B$38)*J209+SQRT(1-Inputs!$B$38)*_xlfn.NORM.S.INV(RAND())</f>
        <v>-1.0994673393891956</v>
      </c>
      <c r="AR209" s="24">
        <f ca="1">SQRT(Inputs!$B$38)*K209+SQRT(1-Inputs!$B$38)*_xlfn.NORM.S.INV(RAND())</f>
        <v>-0.63779034432295134</v>
      </c>
      <c r="AS209" s="24">
        <f ca="1">SQRT(Inputs!$B$38)*L209+SQRT(1-Inputs!$B$38)*_xlfn.NORM.S.INV(RAND())</f>
        <v>-1.0550646898604126</v>
      </c>
      <c r="AT209" s="24">
        <f ca="1">SQRT(Inputs!$B$38)*M209+SQRT(1-Inputs!$B$38)*_xlfn.NORM.S.INV(RAND())</f>
        <v>-1.8500674099078274</v>
      </c>
      <c r="AU209" s="15">
        <f ca="1">Inputs!$B$6*EXP($B$8-0.5*C$5^2+C$5*N209)</f>
        <v>5231.169469245192</v>
      </c>
      <c r="AV209" s="15">
        <f t="shared" ca="1" si="110"/>
        <v>6420.6345408685947</v>
      </c>
      <c r="AW209" s="15">
        <f t="shared" ca="1" si="111"/>
        <v>7385.174903173217</v>
      </c>
      <c r="AX209" s="15">
        <f t="shared" ca="1" si="112"/>
        <v>9051.8854047432123</v>
      </c>
      <c r="AY209" s="15">
        <f t="shared" ca="1" si="113"/>
        <v>10371.498148407649</v>
      </c>
      <c r="AZ209" s="15">
        <f t="shared" ca="1" si="114"/>
        <v>13761.27736776046</v>
      </c>
      <c r="BA209" s="15">
        <f t="shared" ca="1" si="115"/>
        <v>17486.557639833078</v>
      </c>
      <c r="BB209" s="15">
        <f t="shared" ca="1" si="116"/>
        <v>17268.739347773215</v>
      </c>
      <c r="BC209" s="15">
        <f t="shared" ca="1" si="117"/>
        <v>16106.028295197744</v>
      </c>
      <c r="BD209" s="15">
        <f t="shared" ca="1" si="118"/>
        <v>15989.757539985461</v>
      </c>
      <c r="BE209" s="15">
        <f t="shared" ca="1" si="119"/>
        <v>17828.942947780422</v>
      </c>
      <c r="BF209" s="15">
        <f ca="1">Inputs!$B$13*EXP($B$9-0.5*C$6^2+C$6*Y209)</f>
        <v>13935.761822820779</v>
      </c>
      <c r="BG209" s="15">
        <f t="shared" ca="1" si="120"/>
        <v>19305.359537868313</v>
      </c>
      <c r="BH209" s="15">
        <f t="shared" ca="1" si="121"/>
        <v>17811.743200760433</v>
      </c>
      <c r="BI209" s="15">
        <f t="shared" ca="1" si="122"/>
        <v>23028.056402568411</v>
      </c>
      <c r="BJ209" s="15">
        <f t="shared" ca="1" si="123"/>
        <v>33398.736268628803</v>
      </c>
      <c r="BK209" s="15">
        <f t="shared" ca="1" si="124"/>
        <v>50132.766910392558</v>
      </c>
      <c r="BL209" s="15">
        <f t="shared" ca="1" si="125"/>
        <v>51785.291261254883</v>
      </c>
      <c r="BM209" s="15">
        <f t="shared" ca="1" si="126"/>
        <v>69569.837141380121</v>
      </c>
      <c r="BN209" s="15">
        <f t="shared" ca="1" si="127"/>
        <v>71971.666760982203</v>
      </c>
      <c r="BO209" s="15">
        <f t="shared" ca="1" si="128"/>
        <v>74647.313935432423</v>
      </c>
      <c r="BP209" s="15">
        <f t="shared" ca="1" si="129"/>
        <v>85360.963796245211</v>
      </c>
      <c r="BQ209" s="15">
        <f ca="1">Inputs!$B$20*EXP($B$10-0.5*C$7^2+C$7*AJ209)</f>
        <v>4535.3273419355946</v>
      </c>
      <c r="BR209" s="15">
        <f t="shared" ca="1" si="130"/>
        <v>5751.7765176759131</v>
      </c>
      <c r="BS209" s="15">
        <f t="shared" ca="1" si="131"/>
        <v>6725.1144612724738</v>
      </c>
      <c r="BT209" s="15">
        <f t="shared" ca="1" si="132"/>
        <v>8831.5005867673772</v>
      </c>
      <c r="BU209" s="15">
        <f t="shared" ca="1" si="133"/>
        <v>17302.652959782186</v>
      </c>
      <c r="BV209" s="15">
        <f t="shared" ca="1" si="134"/>
        <v>20630.667210826123</v>
      </c>
      <c r="BW209" s="15">
        <f t="shared" ca="1" si="135"/>
        <v>22464.614897679388</v>
      </c>
      <c r="BX209" s="15">
        <f t="shared" ca="1" si="136"/>
        <v>25204.984040871783</v>
      </c>
      <c r="BY209" s="15">
        <f t="shared" ca="1" si="137"/>
        <v>31259.526250849125</v>
      </c>
      <c r="BZ209" s="15">
        <f t="shared" ca="1" si="138"/>
        <v>36128.434340636195</v>
      </c>
      <c r="CA209" s="15">
        <f t="shared" ca="1" si="139"/>
        <v>36530.33589119136</v>
      </c>
      <c r="CB209" s="15">
        <f ca="1">(AU209*DCF!C$10-DCF!C$5*MAX(AU209*DCF!C$10,0)-MAX(AU209-Inputs!$B$6,0)/Inputs!$B$10)*DCF!C$6</f>
        <v>1041.156784406651</v>
      </c>
      <c r="CC209" s="15">
        <f ca="1">(AV209*DCF!D$10-DCF!D$5*MAX(AV209*DCF!D$10,0)-MAX(AV209-AU209,0)/Inputs!$B$10)*DCF!D$6</f>
        <v>1274.9662437625745</v>
      </c>
      <c r="CD209" s="15">
        <f ca="1">(AW209*DCF!E$10-DCF!E$5*MAX(AW209*DCF!E$10,0)-MAX(AW209-AV209,0)/Inputs!$B$10)*DCF!E$6</f>
        <v>1487.8648902273044</v>
      </c>
      <c r="CE209" s="15">
        <f ca="1">(AX209*DCF!F$10-DCF!F$5*MAX(AX209*DCF!F$10,0)-MAX(AX209-AW209,0)/Inputs!$B$10)*DCF!F$6</f>
        <v>1629.2110252404211</v>
      </c>
      <c r="CF209" s="15">
        <f ca="1">(AY209*DCF!G$10-DCF!G$5*MAX(AY209*DCF!G$10,0)-MAX(AY209-AX209,0)/Inputs!$B$10)*DCF!G$6</f>
        <v>1883.2895329762159</v>
      </c>
      <c r="CG209" s="15">
        <f ca="1">(AZ209*DCF!H$10-DCF!H$5*MAX(AZ209*DCF!H$10,0)-MAX(AZ209-AY209,0)/Inputs!$B$10)*DCF!H$6</f>
        <v>2069.8458014424182</v>
      </c>
      <c r="CH209" s="15">
        <f ca="1">(BA209*DCF!I$10-DCF!I$5*MAX(BA209*DCF!I$10,0)-MAX(BA209-AZ209,0)/Inputs!$B$10)*DCF!I$6</f>
        <v>2583.0796825883135</v>
      </c>
      <c r="CI209" s="15">
        <f ca="1">(BB209*DCF!J$10-DCF!J$5*MAX(BB209*DCF!J$10,0)-MAX(BB209-BA209,0)/Inputs!$B$10)*DCF!J$6</f>
        <v>2963.3557411543743</v>
      </c>
      <c r="CJ209" s="15">
        <f ca="1">(BC209*DCF!K$10-DCF!K$5*MAX(BC209*DCF!K$10,0)-MAX(BC209-BB209,0)/Inputs!$B$10)*DCF!K$6</f>
        <v>2592.8118912257191</v>
      </c>
      <c r="CK209" s="15">
        <f ca="1">(BD209*DCF!L$10-DCF!L$5*MAX(BD209*DCF!L$10,0)-MAX(BD209-BC209,0)/Inputs!$B$10)*DCF!L$6</f>
        <v>2411.5594977379442</v>
      </c>
      <c r="CL209" s="15">
        <f ca="1">(BE209*DCF!M$10-DCF!M$5*MAX(BE209*DCF!M$10,0)-MAX(BE209-BD209,0)/Inputs!$B$10)*DCF!M$6</f>
        <v>2296.1841018232344</v>
      </c>
      <c r="CM209" s="15">
        <f ca="1">(BF209*DCF!C$28-DCF!C$5*MAX(BF209*DCF!C$28,0)-MAX(BF209-Inputs!$B$13,0)/Inputs!$B$17)*DCF!C$6</f>
        <v>3664.4745193207646</v>
      </c>
      <c r="CN209" s="15">
        <f ca="1">(BG209*DCF!D$28-DCF!D$5*MAX(BG209*DCF!D$28,0)-MAX(BG209-BF209,0)/Inputs!$B$17)*DCF!D$6</f>
        <v>4540.2922524023707</v>
      </c>
      <c r="CO209" s="15">
        <f ca="1">(BH209*DCF!E$28-DCF!E$5*MAX(BH209*DCF!E$28,0)-MAX(BH209-BG209,0)/Inputs!$B$17)*DCF!E$6</f>
        <v>5044.6028382532659</v>
      </c>
      <c r="CP209" s="15">
        <f ca="1">(BI209*DCF!F$28-DCF!F$5*MAX(BI209*DCF!F$28,0)-MAX(BI209-BH209,0)/Inputs!$B$17)*DCF!F$6</f>
        <v>5301.7984659216436</v>
      </c>
      <c r="CQ209" s="15">
        <f ca="1">(BJ209*DCF!G$28-DCF!G$5*MAX(BJ209*DCF!G$28,0)-MAX(BJ209-BI209,0)/Inputs!$B$17)*DCF!G$6</f>
        <v>6921.3096167139429</v>
      </c>
      <c r="CR209" s="15">
        <f ca="1">(BK209*DCF!H$28-DCF!H$5*MAX(BK209*DCF!H$28,0)-MAX(BK209-BJ209,0)/Inputs!$B$17)*DCF!H$6</f>
        <v>9798.3876127200092</v>
      </c>
      <c r="CS209" s="15">
        <f ca="1">(BL209*DCF!I$28-DCF!I$5*MAX(BL209*DCF!I$28,0)-MAX(BL209-BK209,0)/Inputs!$B$17)*DCF!I$6</f>
        <v>11940.280610922322</v>
      </c>
      <c r="CT209" s="15">
        <f ca="1">(BM209*DCF!J$28-DCF!J$5*MAX(BM209*DCF!J$28,0)-MAX(BM209-BL209,0)/Inputs!$B$17)*DCF!J$6</f>
        <v>13161.763616914437</v>
      </c>
      <c r="CU209" s="15">
        <f ca="1">(BN209*DCF!K$28-DCF!K$5*MAX(BN209*DCF!K$28,0)-MAX(BN209-BM209,0)/Inputs!$B$17)*DCF!K$6</f>
        <v>14905.017134622487</v>
      </c>
      <c r="CV209" s="15">
        <f ca="1">(BO209*DCF!L$28-DCF!L$5*MAX(BO209*DCF!L$28,0)-MAX(BO209-BN209,0)/Inputs!$B$17)*DCF!L$6</f>
        <v>14590.952028406669</v>
      </c>
      <c r="CW209" s="15">
        <f ca="1">(BP209*DCF!M$28-DCF!M$5*MAX(BP209*DCF!M$28,0)-MAX(BP209-BO209,0)/Inputs!$B$17)*DCF!M$6</f>
        <v>14940.837282655162</v>
      </c>
      <c r="CX209" s="15">
        <f ca="1">(BQ209*DCF!C$46-DCF!C$5*MAX(BQ209*DCF!C$46,0)-MAX(BQ209-Inputs!$B$20,0)/Inputs!$B$24)*DCF!C$6</f>
        <v>-1663.7371884080333</v>
      </c>
      <c r="CY209" s="15">
        <f ca="1">(BR209*DCF!D$46-DCF!D$5*MAX(BR209*DCF!D$46,0)-MAX(BR209-BQ209,0)/Inputs!$B$24)*DCF!D$6</f>
        <v>-1500.7428842484342</v>
      </c>
      <c r="CZ209" s="15">
        <f ca="1">(BS209*DCF!E$46-DCF!E$5*MAX(BS209*DCF!E$46,0)-MAX(BS209-BR209,0)/Inputs!$B$24)*DCF!E$6</f>
        <v>-1178.9195161442472</v>
      </c>
      <c r="DA209" s="15">
        <f ca="1">(BT209*DCF!F$46-DCF!F$5*MAX(BT209*DCF!F$46,0)-MAX(BT209-BS209,0)/Inputs!$B$24)*DCF!F$6</f>
        <v>-1410.1674859721561</v>
      </c>
      <c r="DB209" s="15">
        <f ca="1">(BU209*DCF!G$46-DCF!G$5*MAX(BU209*DCF!G$46,0)-MAX(BU209-BT209,0)/Inputs!$B$24)*DCF!G$6</f>
        <v>-3431.5553484466009</v>
      </c>
      <c r="DC209" s="15">
        <f ca="1">(BV209*DCF!H$46-DCF!H$5*MAX(BV209*DCF!H$46,0)-MAX(BV209-BU209,0)/Inputs!$B$24)*DCF!H$6</f>
        <v>-1034.1600374302745</v>
      </c>
      <c r="DD209" s="15">
        <f ca="1">(BW209*DCF!I$46-DCF!I$5*MAX(BW209*DCF!I$46,0)-MAX(BW209-BV209,0)/Inputs!$B$24)*DCF!I$6</f>
        <v>-7.6264459108154217</v>
      </c>
      <c r="DE209" s="15">
        <f ca="1">(BX209*DCF!J$46-DCF!J$5*MAX(BX209*DCF!J$46,0)-MAX(BX209-BW209,0)/Inputs!$B$24)*DCF!J$6</f>
        <v>330.57823443986535</v>
      </c>
      <c r="DF209" s="15">
        <f ca="1">(BY209*DCF!K$46-DCF!K$5*MAX(BY209*DCF!K$46,0)-MAX(BY209-BX209,0)/Inputs!$B$24)*DCF!K$6</f>
        <v>302.44679448601113</v>
      </c>
      <c r="DG209" s="15">
        <f ca="1">(BZ209*DCF!L$46-DCF!L$5*MAX(BZ209*DCF!L$46,0)-MAX(BZ209-BY209,0)/Inputs!$B$24)*DCF!L$6</f>
        <v>1395.5416979756699</v>
      </c>
      <c r="DH209" s="15">
        <f ca="1">(CA209*DCF!M$46-DCF!M$5*MAX(CA209*DCF!M$46,0)-MAX(CA209-BZ209,0)/Inputs!$B$24)*DCF!M$6</f>
        <v>2779.8149225853731</v>
      </c>
      <c r="DI209" s="15">
        <f ca="1">SUM(CB209:CL209)+BE209*DCF!M$10*(1+Inputs!$B$30)*(1-Inputs!$B$33)*(1-Inputs!$B$30/Inputs!$B$31)/(Inputs!$B$29-Inputs!$B$30)*DCF!M$6</f>
        <v>71851.509179621193</v>
      </c>
      <c r="DJ209" s="15">
        <f ca="1">SUM(CM209:CW209)+BP209*DCF!M$28*(1+Inputs!$B$30)*(1-Inputs!$B$33)*(1-Inputs!$B$30/Inputs!$B$31)/(Inputs!$B$29-Inputs!$B$30)*DCF!M$6</f>
        <v>421557.30401463923</v>
      </c>
      <c r="DK209" s="15">
        <f ca="1">SUM(CX209:DH209)+CA209*DCF!M$46*(1+Inputs!$B$30)*(1-Inputs!$B$33)*(1-Inputs!$B$30/Inputs!$B$31)/(Inputs!$B$29-Inputs!$B$30)*DCF!M$6</f>
        <v>51061.699325631154</v>
      </c>
      <c r="DM209" s="15">
        <f ca="1">DI209+DJ209+DK209+Inputs!$B$34+Inputs!$B$36-Inputs!$B$35</f>
        <v>621321.51251989161</v>
      </c>
    </row>
    <row r="210" spans="1:117" x14ac:dyDescent="0.75">
      <c r="A210" s="11">
        <v>197</v>
      </c>
      <c r="C210" s="24">
        <f t="shared" ca="1" si="109"/>
        <v>-1.1048044856223957</v>
      </c>
      <c r="D210" s="24">
        <f t="shared" ca="1" si="109"/>
        <v>-0.52416077951163997</v>
      </c>
      <c r="E210" s="24">
        <f t="shared" ca="1" si="109"/>
        <v>0.15007482811083836</v>
      </c>
      <c r="F210" s="24">
        <f t="shared" ca="1" si="109"/>
        <v>0.53941335481332986</v>
      </c>
      <c r="G210" s="24">
        <f t="shared" ca="1" si="109"/>
        <v>1.5130828987720992</v>
      </c>
      <c r="H210" s="24">
        <f t="shared" ca="1" si="109"/>
        <v>-1.0515392546134894</v>
      </c>
      <c r="I210" s="24">
        <f t="shared" ca="1" si="109"/>
        <v>1.8928362343352552</v>
      </c>
      <c r="J210" s="24">
        <f t="shared" ca="1" si="109"/>
        <v>-8.8432186506637742E-2</v>
      </c>
      <c r="K210" s="24">
        <f t="shared" ca="1" si="109"/>
        <v>-3.3568093755640991</v>
      </c>
      <c r="L210" s="24">
        <f t="shared" ca="1" si="109"/>
        <v>0.15636312989957354</v>
      </c>
      <c r="M210" s="24">
        <f t="shared" ca="1" si="109"/>
        <v>-1.2152305089126574</v>
      </c>
      <c r="N210" s="24">
        <f ca="1">SQRT(Inputs!$B$38)*C210+SQRT(1-Inputs!$B$38)*_xlfn.NORM.S.INV(RAND())</f>
        <v>0.47153052804003104</v>
      </c>
      <c r="O210" s="24">
        <f ca="1">SQRT(Inputs!$B$38)*D210+SQRT(1-Inputs!$B$38)*_xlfn.NORM.S.INV(RAND())</f>
        <v>-1.1424101889137865</v>
      </c>
      <c r="P210" s="24">
        <f ca="1">SQRT(Inputs!$B$38)*E210+SQRT(1-Inputs!$B$38)*_xlfn.NORM.S.INV(RAND())</f>
        <v>0.41187471847653567</v>
      </c>
      <c r="Q210" s="24">
        <f ca="1">SQRT(Inputs!$B$38)*F210+SQRT(1-Inputs!$B$38)*_xlfn.NORM.S.INV(RAND())</f>
        <v>-8.2259540924877639E-2</v>
      </c>
      <c r="R210" s="24">
        <f ca="1">SQRT(Inputs!$B$38)*G210+SQRT(1-Inputs!$B$38)*_xlfn.NORM.S.INV(RAND())</f>
        <v>0.72764037390342928</v>
      </c>
      <c r="S210" s="24">
        <f ca="1">SQRT(Inputs!$B$38)*H210+SQRT(1-Inputs!$B$38)*_xlfn.NORM.S.INV(RAND())</f>
        <v>-1.0675749039105809</v>
      </c>
      <c r="T210" s="24">
        <f ca="1">SQRT(Inputs!$B$38)*I210+SQRT(1-Inputs!$B$38)*_xlfn.NORM.S.INV(RAND())</f>
        <v>0.1637515946667033</v>
      </c>
      <c r="U210" s="24">
        <f ca="1">SQRT(Inputs!$B$38)*J210+SQRT(1-Inputs!$B$38)*_xlfn.NORM.S.INV(RAND())</f>
        <v>-1.0508218946338415</v>
      </c>
      <c r="V210" s="24">
        <f ca="1">SQRT(Inputs!$B$38)*K210+SQRT(1-Inputs!$B$38)*_xlfn.NORM.S.INV(RAND())</f>
        <v>-1.4356139520296551</v>
      </c>
      <c r="W210" s="24">
        <f ca="1">SQRT(Inputs!$B$38)*L210+SQRT(1-Inputs!$B$38)*_xlfn.NORM.S.INV(RAND())</f>
        <v>1.7379200245881652</v>
      </c>
      <c r="X210" s="24">
        <f ca="1">SQRT(Inputs!$B$38)*M210+SQRT(1-Inputs!$B$38)*_xlfn.NORM.S.INV(RAND())</f>
        <v>-1.3462621613004471</v>
      </c>
      <c r="Y210" s="24">
        <f ca="1">SQRT(Inputs!$B$38)*C210+SQRT(1-Inputs!$B$38)*_xlfn.NORM.S.INV(RAND())</f>
        <v>-0.62000003040799689</v>
      </c>
      <c r="Z210" s="24">
        <f ca="1">SQRT(Inputs!$B$38)*D210+SQRT(1-Inputs!$B$38)*_xlfn.NORM.S.INV(RAND())</f>
        <v>-1.3097856872309974</v>
      </c>
      <c r="AA210" s="24">
        <f ca="1">SQRT(Inputs!$B$38)*E210+SQRT(1-Inputs!$B$38)*_xlfn.NORM.S.INV(RAND())</f>
        <v>0.99336098067119238</v>
      </c>
      <c r="AB210" s="24">
        <f ca="1">SQRT(Inputs!$B$38)*F210+SQRT(1-Inputs!$B$38)*_xlfn.NORM.S.INV(RAND())</f>
        <v>-0.33886653497316294</v>
      </c>
      <c r="AC210" s="24">
        <f ca="1">SQRT(Inputs!$B$38)*G210+SQRT(1-Inputs!$B$38)*_xlfn.NORM.S.INV(RAND())</f>
        <v>1.7383883787236136</v>
      </c>
      <c r="AD210" s="24">
        <f ca="1">SQRT(Inputs!$B$38)*H210+SQRT(1-Inputs!$B$38)*_xlfn.NORM.S.INV(RAND())</f>
        <v>-1.4448631790428594</v>
      </c>
      <c r="AE210" s="24">
        <f ca="1">SQRT(Inputs!$B$38)*I210+SQRT(1-Inputs!$B$38)*_xlfn.NORM.S.INV(RAND())</f>
        <v>-9.9451169938518769E-2</v>
      </c>
      <c r="AF210" s="24">
        <f ca="1">SQRT(Inputs!$B$38)*J210+SQRT(1-Inputs!$B$38)*_xlfn.NORM.S.INV(RAND())</f>
        <v>0.38112634758785313</v>
      </c>
      <c r="AG210" s="24">
        <f ca="1">SQRT(Inputs!$B$38)*K210+SQRT(1-Inputs!$B$38)*_xlfn.NORM.S.INV(RAND())</f>
        <v>-2.4560380350563373</v>
      </c>
      <c r="AH210" s="24">
        <f ca="1">SQRT(Inputs!$B$38)*L210+SQRT(1-Inputs!$B$38)*_xlfn.NORM.S.INV(RAND())</f>
        <v>0.93972283307181204</v>
      </c>
      <c r="AI210" s="24">
        <f ca="1">SQRT(Inputs!$B$38)*M210+SQRT(1-Inputs!$B$38)*_xlfn.NORM.S.INV(RAND())</f>
        <v>-0.68536570901196914</v>
      </c>
      <c r="AJ210" s="24">
        <f ca="1">SQRT(Inputs!$B$38)*C210+SQRT(1-Inputs!$B$38)*_xlfn.NORM.S.INV(RAND())</f>
        <v>1.6561782527342066</v>
      </c>
      <c r="AK210" s="24">
        <f ca="1">SQRT(Inputs!$B$38)*D210+SQRT(1-Inputs!$B$38)*_xlfn.NORM.S.INV(RAND())</f>
        <v>-0.14901513527586666</v>
      </c>
      <c r="AL210" s="24">
        <f ca="1">SQRT(Inputs!$B$38)*E210+SQRT(1-Inputs!$B$38)*_xlfn.NORM.S.INV(RAND())</f>
        <v>-1.8124401611400118</v>
      </c>
      <c r="AM210" s="24">
        <f ca="1">SQRT(Inputs!$B$38)*F210+SQRT(1-Inputs!$B$38)*_xlfn.NORM.S.INV(RAND())</f>
        <v>-0.16429724754394065</v>
      </c>
      <c r="AN210" s="24">
        <f ca="1">SQRT(Inputs!$B$38)*G210+SQRT(1-Inputs!$B$38)*_xlfn.NORM.S.INV(RAND())</f>
        <v>0.35226042850945566</v>
      </c>
      <c r="AO210" s="24">
        <f ca="1">SQRT(Inputs!$B$38)*H210+SQRT(1-Inputs!$B$38)*_xlfn.NORM.S.INV(RAND())</f>
        <v>-1.7196943819536881</v>
      </c>
      <c r="AP210" s="24">
        <f ca="1">SQRT(Inputs!$B$38)*I210+SQRT(1-Inputs!$B$38)*_xlfn.NORM.S.INV(RAND())</f>
        <v>0.3861873565624806</v>
      </c>
      <c r="AQ210" s="24">
        <f ca="1">SQRT(Inputs!$B$38)*J210+SQRT(1-Inputs!$B$38)*_xlfn.NORM.S.INV(RAND())</f>
        <v>0.11133301128197198</v>
      </c>
      <c r="AR210" s="24">
        <f ca="1">SQRT(Inputs!$B$38)*K210+SQRT(1-Inputs!$B$38)*_xlfn.NORM.S.INV(RAND())</f>
        <v>-2.8676149086977398</v>
      </c>
      <c r="AS210" s="24">
        <f ca="1">SQRT(Inputs!$B$38)*L210+SQRT(1-Inputs!$B$38)*_xlfn.NORM.S.INV(RAND())</f>
        <v>-0.4105141177807351</v>
      </c>
      <c r="AT210" s="24">
        <f ca="1">SQRT(Inputs!$B$38)*M210+SQRT(1-Inputs!$B$38)*_xlfn.NORM.S.INV(RAND())</f>
        <v>0.45317244294132453</v>
      </c>
      <c r="AU210" s="15">
        <f ca="1">Inputs!$B$6*EXP($B$8-0.5*C$5^2+C$5*N210)</f>
        <v>5355.8275719920812</v>
      </c>
      <c r="AV210" s="15">
        <f t="shared" ca="1" si="110"/>
        <v>5511.2819538362646</v>
      </c>
      <c r="AW210" s="15">
        <f t="shared" ca="1" si="111"/>
        <v>7103.9219567283635</v>
      </c>
      <c r="AX210" s="15">
        <f t="shared" ca="1" si="112"/>
        <v>8584.4984404597271</v>
      </c>
      <c r="AY210" s="15">
        <f t="shared" ca="1" si="113"/>
        <v>11421.643046007028</v>
      </c>
      <c r="AZ210" s="15">
        <f t="shared" ca="1" si="114"/>
        <v>12419.62995051623</v>
      </c>
      <c r="BA210" s="15">
        <f t="shared" ca="1" si="115"/>
        <v>15461.170234573243</v>
      </c>
      <c r="BB210" s="15">
        <f t="shared" ca="1" si="116"/>
        <v>17037.611796894133</v>
      </c>
      <c r="BC210" s="15">
        <f t="shared" ca="1" si="117"/>
        <v>18166.455352859906</v>
      </c>
      <c r="BD210" s="15">
        <f t="shared" ca="1" si="118"/>
        <v>26183.996392655423</v>
      </c>
      <c r="BE210" s="15">
        <f t="shared" ca="1" si="119"/>
        <v>28382.554881095559</v>
      </c>
      <c r="BF210" s="15">
        <f ca="1">Inputs!$B$13*EXP($B$9-0.5*C$6^2+C$6*Y210)</f>
        <v>12231.326151553874</v>
      </c>
      <c r="BG210" s="15">
        <f t="shared" ca="1" si="120"/>
        <v>11769.111145510724</v>
      </c>
      <c r="BH210" s="15">
        <f t="shared" ca="1" si="121"/>
        <v>16955.173345925141</v>
      </c>
      <c r="BI210" s="15">
        <f t="shared" ca="1" si="122"/>
        <v>19700.852506286777</v>
      </c>
      <c r="BJ210" s="15">
        <f t="shared" ca="1" si="123"/>
        <v>31029.753451389912</v>
      </c>
      <c r="BK210" s="15">
        <f t="shared" ca="1" si="124"/>
        <v>31282.638269207997</v>
      </c>
      <c r="BL210" s="15">
        <f t="shared" ca="1" si="125"/>
        <v>37934.875683340477</v>
      </c>
      <c r="BM210" s="15">
        <f t="shared" ca="1" si="126"/>
        <v>48891.019141937417</v>
      </c>
      <c r="BN210" s="15">
        <f t="shared" ca="1" si="127"/>
        <v>44798.946787937813</v>
      </c>
      <c r="BO210" s="15">
        <f t="shared" ca="1" si="128"/>
        <v>61482.649168862241</v>
      </c>
      <c r="BP210" s="15">
        <f t="shared" ca="1" si="129"/>
        <v>70019.949305270115</v>
      </c>
      <c r="BQ210" s="15">
        <f ca="1">Inputs!$B$20*EXP($B$10-0.5*C$7^2+C$7*AJ210)</f>
        <v>7718.277069692751</v>
      </c>
      <c r="BR210" s="15">
        <f t="shared" ca="1" si="130"/>
        <v>9988.6400452093658</v>
      </c>
      <c r="BS210" s="15">
        <f t="shared" ca="1" si="131"/>
        <v>8127.6973932575311</v>
      </c>
      <c r="BT210" s="15">
        <f t="shared" ca="1" si="132"/>
        <v>10733.590711037406</v>
      </c>
      <c r="BU210" s="15">
        <f t="shared" ca="1" si="133"/>
        <v>16199.006177652223</v>
      </c>
      <c r="BV210" s="15">
        <f t="shared" ca="1" si="134"/>
        <v>15298.20603452574</v>
      </c>
      <c r="BW210" s="15">
        <f t="shared" ca="1" si="135"/>
        <v>23165.965089883579</v>
      </c>
      <c r="BX210" s="15">
        <f t="shared" ca="1" si="136"/>
        <v>33132.632741968009</v>
      </c>
      <c r="BY210" s="15">
        <f t="shared" ca="1" si="137"/>
        <v>26820.875759482282</v>
      </c>
      <c r="BZ210" s="15">
        <f t="shared" ca="1" si="138"/>
        <v>34897.903833478551</v>
      </c>
      <c r="CA210" s="15">
        <f t="shared" ca="1" si="139"/>
        <v>53131.880350226806</v>
      </c>
      <c r="CB210" s="15">
        <f ca="1">(AU210*DCF!C$10-DCF!C$5*MAX(AU210*DCF!C$10,0)-MAX(AU210-Inputs!$B$6,0)/Inputs!$B$10)*DCF!C$6</f>
        <v>1040.2679499149031</v>
      </c>
      <c r="CC210" s="15">
        <f ca="1">(AV210*DCF!D$10-DCF!D$5*MAX(AV210*DCF!D$10,0)-MAX(AV210-AU210,0)/Inputs!$B$10)*DCF!D$6</f>
        <v>1305.4341560554506</v>
      </c>
      <c r="CD210" s="15">
        <f ca="1">(AW210*DCF!E$10-DCF!E$5*MAX(AW210*DCF!E$10,0)-MAX(AW210-AV210,0)/Inputs!$B$10)*DCF!E$6</f>
        <v>1281.4540123432982</v>
      </c>
      <c r="CE210" s="15">
        <f ca="1">(AX210*DCF!F$10-DCF!F$5*MAX(AX210*DCF!F$10,0)-MAX(AX210-AW210,0)/Inputs!$B$10)*DCF!F$6</f>
        <v>1565.9110701127941</v>
      </c>
      <c r="CF210" s="15">
        <f ca="1">(AY210*DCF!G$10-DCF!G$5*MAX(AY210*DCF!G$10,0)-MAX(AY210-AX210,0)/Inputs!$B$10)*DCF!G$6</f>
        <v>1807.9653796659595</v>
      </c>
      <c r="CG210" s="15">
        <f ca="1">(AZ210*DCF!H$10-DCF!H$5*MAX(AZ210*DCF!H$10,0)-MAX(AZ210-AY210,0)/Inputs!$B$10)*DCF!H$6</f>
        <v>2234.0695970924157</v>
      </c>
      <c r="CH210" s="15">
        <f ca="1">(BA210*DCF!I$10-DCF!I$5*MAX(BA210*DCF!I$10,0)-MAX(BA210-AZ210,0)/Inputs!$B$10)*DCF!I$6</f>
        <v>2325.272604123074</v>
      </c>
      <c r="CI210" s="15">
        <f ca="1">(BB210*DCF!J$10-DCF!J$5*MAX(BB210*DCF!J$10,0)-MAX(BB210-BA210,0)/Inputs!$B$10)*DCF!J$6</f>
        <v>2684.8099760346495</v>
      </c>
      <c r="CJ210" s="15">
        <f ca="1">(BC210*DCF!K$10-DCF!K$5*MAX(BC210*DCF!K$10,0)-MAX(BC210-BB210,0)/Inputs!$B$10)*DCF!K$6</f>
        <v>2766.4866431811761</v>
      </c>
      <c r="CK210" s="15">
        <f ca="1">(BD210*DCF!L$10-DCF!L$5*MAX(BD210*DCF!L$10,0)-MAX(BD210-BC210,0)/Inputs!$B$10)*DCF!L$6</f>
        <v>2912.2466982788501</v>
      </c>
      <c r="CL210" s="15">
        <f ca="1">(BE210*DCF!M$10-DCF!M$5*MAX(BE210*DCF!M$10,0)-MAX(BE210-BD210,0)/Inputs!$B$10)*DCF!M$6</f>
        <v>3742.50429217082</v>
      </c>
      <c r="CM210" s="15">
        <f ca="1">(BF210*DCF!C$28-DCF!C$5*MAX(BF210*DCF!C$28,0)-MAX(BF210-Inputs!$B$13,0)/Inputs!$B$17)*DCF!C$6</f>
        <v>3537.9260345760795</v>
      </c>
      <c r="CN210" s="15">
        <f ca="1">(BG210*DCF!D$28-DCF!D$5*MAX(BG210*DCF!D$28,0)-MAX(BG210-BF210,0)/Inputs!$B$17)*DCF!D$6</f>
        <v>3466.2746729006763</v>
      </c>
      <c r="CO210" s="15">
        <f ca="1">(BH210*DCF!E$28-DCF!E$5*MAX(BH210*DCF!E$28,0)-MAX(BH210-BG210,0)/Inputs!$B$17)*DCF!E$6</f>
        <v>3779.9055282166532</v>
      </c>
      <c r="CP210" s="15">
        <f ca="1">(BI210*DCF!F$28-DCF!F$5*MAX(BI210*DCF!F$28,0)-MAX(BI210-BH210,0)/Inputs!$B$17)*DCF!F$6</f>
        <v>4848.3682280967305</v>
      </c>
      <c r="CQ210" s="15">
        <f ca="1">(BJ210*DCF!G$28-DCF!G$5*MAX(BJ210*DCF!G$28,0)-MAX(BJ210-BI210,0)/Inputs!$B$17)*DCF!G$6</f>
        <v>6145.4957319339064</v>
      </c>
      <c r="CR210" s="15">
        <f ca="1">(BK210*DCF!H$28-DCF!H$5*MAX(BK210*DCF!H$28,0)-MAX(BK210-BJ210,0)/Inputs!$B$17)*DCF!H$6</f>
        <v>7697.2503729771179</v>
      </c>
      <c r="CS210" s="15">
        <f ca="1">(BL210*DCF!I$28-DCF!I$5*MAX(BL210*DCF!I$28,0)-MAX(BL210-BK210,0)/Inputs!$B$17)*DCF!I$6</f>
        <v>7965.7012207848757</v>
      </c>
      <c r="CT210" s="15">
        <f ca="1">(BM210*DCF!J$28-DCF!J$5*MAX(BM210*DCF!J$28,0)-MAX(BM210-BL210,0)/Inputs!$B$17)*DCF!J$6</f>
        <v>9454.0609025141894</v>
      </c>
      <c r="CU210" s="15">
        <f ca="1">(BN210*DCF!K$28-DCF!K$5*MAX(BN210*DCF!K$28,0)-MAX(BN210-BM210,0)/Inputs!$B$17)*DCF!K$6</f>
        <v>9460.7864175457362</v>
      </c>
      <c r="CV210" s="15">
        <f ca="1">(BO210*DCF!L$28-DCF!L$5*MAX(BO210*DCF!L$28,0)-MAX(BO210-BN210,0)/Inputs!$B$17)*DCF!L$6</f>
        <v>10379.290277986267</v>
      </c>
      <c r="CW210" s="15">
        <f ca="1">(BP210*DCF!M$28-DCF!M$5*MAX(BP210*DCF!M$28,0)-MAX(BP210-BO210,0)/Inputs!$B$17)*DCF!M$6</f>
        <v>12281.906227983067</v>
      </c>
      <c r="CX210" s="15">
        <f ca="1">(BQ210*DCF!C$46-DCF!C$5*MAX(BQ210*DCF!C$46,0)-MAX(BQ210-Inputs!$B$20,0)/Inputs!$B$24)*DCF!C$6</f>
        <v>-3869.0141360457856</v>
      </c>
      <c r="CY210" s="15">
        <f ca="1">(BR210*DCF!D$46-DCF!D$5*MAX(BR210*DCF!D$46,0)-MAX(BR210-BQ210,0)/Inputs!$B$24)*DCF!D$6</f>
        <v>-2673.5729535494288</v>
      </c>
      <c r="CZ210" s="15">
        <f ca="1">(BS210*DCF!E$46-DCF!E$5*MAX(BS210*DCF!E$46,0)-MAX(BS210-BR210,0)/Inputs!$B$24)*DCF!E$6</f>
        <v>-961.11436813558385</v>
      </c>
      <c r="DA210" s="15">
        <f ca="1">(BT210*DCF!F$46-DCF!F$5*MAX(BT210*DCF!F$46,0)-MAX(BT210-BS210,0)/Inputs!$B$24)*DCF!F$6</f>
        <v>-1730.5760740904984</v>
      </c>
      <c r="DB210" s="15">
        <f ca="1">(BU210*DCF!G$46-DCF!G$5*MAX(BU210*DCF!G$46,0)-MAX(BU210-BT210,0)/Inputs!$B$24)*DCF!G$6</f>
        <v>-2383.3603420326408</v>
      </c>
      <c r="DC210" s="15">
        <f ca="1">(BV210*DCF!H$46-DCF!H$5*MAX(BV210*DCF!H$46,0)-MAX(BV210-BU210,0)/Inputs!$B$24)*DCF!H$6</f>
        <v>0</v>
      </c>
      <c r="DD210" s="15">
        <f ca="1">(BW210*DCF!I$46-DCF!I$5*MAX(BW210*DCF!I$46,0)-MAX(BW210-BV210,0)/Inputs!$B$24)*DCF!I$6</f>
        <v>-1723.5023140190187</v>
      </c>
      <c r="DE210" s="15">
        <f ca="1">(BX210*DCF!J$46-DCF!J$5*MAX(BX210*DCF!J$46,0)-MAX(BX210-BW210,0)/Inputs!$B$24)*DCF!J$6</f>
        <v>-1253.1751351263927</v>
      </c>
      <c r="DF210" s="15">
        <f ca="1">(BY210*DCF!K$46-DCF!K$5*MAX(BY210*DCF!K$46,0)-MAX(BY210-BX210,0)/Inputs!$B$24)*DCF!K$6</f>
        <v>1532.0978311902647</v>
      </c>
      <c r="DG210" s="15">
        <f ca="1">(BZ210*DCF!L$46-DCF!L$5*MAX(BZ210*DCF!L$46,0)-MAX(BZ210-BY210,0)/Inputs!$B$24)*DCF!L$6</f>
        <v>584.47255480053286</v>
      </c>
      <c r="DH210" s="15">
        <f ca="1">(CA210*DCF!M$46-DCF!M$5*MAX(CA210*DCF!M$46,0)-MAX(CA210-BZ210,0)/Inputs!$B$24)*DCF!M$6</f>
        <v>353.40503295891551</v>
      </c>
      <c r="DI210" s="15">
        <f ca="1">SUM(CB210:CL210)+BE210*DCF!M$10*(1+Inputs!$B$30)*(1-Inputs!$B$33)*(1-Inputs!$B$30/Inputs!$B$31)/(Inputs!$B$29-Inputs!$B$30)*DCF!M$6</f>
        <v>102655.44793349563</v>
      </c>
      <c r="DJ210" s="15">
        <f ca="1">SUM(CM210:CW210)+BP210*DCF!M$28*(1+Inputs!$B$30)*(1-Inputs!$B$33)*(1-Inputs!$B$30/Inputs!$B$31)/(Inputs!$B$29-Inputs!$B$30)*DCF!M$6</f>
        <v>338838.89206156961</v>
      </c>
      <c r="DK210" s="15">
        <f ca="1">SUM(CX210:DH210)+CA210*DCF!M$46*(1+Inputs!$B$30)*(1-Inputs!$B$33)*(1-Inputs!$B$30/Inputs!$B$31)/(Inputs!$B$29-Inputs!$B$30)*DCF!M$6</f>
        <v>70023.840990985176</v>
      </c>
      <c r="DM210" s="15">
        <f ca="1">DI210+DJ210+DK210+Inputs!$B$34+Inputs!$B$36-Inputs!$B$35</f>
        <v>588369.1809860504</v>
      </c>
    </row>
    <row r="211" spans="1:117" x14ac:dyDescent="0.75">
      <c r="A211" s="11">
        <v>198</v>
      </c>
      <c r="C211" s="24">
        <f t="shared" ca="1" si="109"/>
        <v>0.60773108542424481</v>
      </c>
      <c r="D211" s="24">
        <f t="shared" ca="1" si="109"/>
        <v>0.28993482174101992</v>
      </c>
      <c r="E211" s="24">
        <f t="shared" ca="1" si="109"/>
        <v>0.17800328455896716</v>
      </c>
      <c r="F211" s="24">
        <f t="shared" ca="1" si="109"/>
        <v>1.0794691531566665</v>
      </c>
      <c r="G211" s="24">
        <f t="shared" ca="1" si="109"/>
        <v>-1.1792413929112411</v>
      </c>
      <c r="H211" s="24">
        <f t="shared" ca="1" si="109"/>
        <v>1.31477650348288</v>
      </c>
      <c r="I211" s="24">
        <f t="shared" ca="1" si="109"/>
        <v>0.22449976781158726</v>
      </c>
      <c r="J211" s="24">
        <f t="shared" ca="1" si="109"/>
        <v>0.12114161954147555</v>
      </c>
      <c r="K211" s="24">
        <f t="shared" ca="1" si="109"/>
        <v>0.22678013389542515</v>
      </c>
      <c r="L211" s="24">
        <f t="shared" ca="1" si="109"/>
        <v>-0.26903356314357069</v>
      </c>
      <c r="M211" s="24">
        <f t="shared" ca="1" si="109"/>
        <v>-0.36171067828608999</v>
      </c>
      <c r="N211" s="24">
        <f ca="1">SQRT(Inputs!$B$38)*C211+SQRT(1-Inputs!$B$38)*_xlfn.NORM.S.INV(RAND())</f>
        <v>1.7310436158148312E-3</v>
      </c>
      <c r="O211" s="24">
        <f ca="1">SQRT(Inputs!$B$38)*D211+SQRT(1-Inputs!$B$38)*_xlfn.NORM.S.INV(RAND())</f>
        <v>-0.23783541176663595</v>
      </c>
      <c r="P211" s="24">
        <f ca="1">SQRT(Inputs!$B$38)*E211+SQRT(1-Inputs!$B$38)*_xlfn.NORM.S.INV(RAND())</f>
        <v>0.64116527574512583</v>
      </c>
      <c r="Q211" s="24">
        <f ca="1">SQRT(Inputs!$B$38)*F211+SQRT(1-Inputs!$B$38)*_xlfn.NORM.S.INV(RAND())</f>
        <v>1.0028770618322131</v>
      </c>
      <c r="R211" s="24">
        <f ca="1">SQRT(Inputs!$B$38)*G211+SQRT(1-Inputs!$B$38)*_xlfn.NORM.S.INV(RAND())</f>
        <v>-0.3232517576099489</v>
      </c>
      <c r="S211" s="24">
        <f ca="1">SQRT(Inputs!$B$38)*H211+SQRT(1-Inputs!$B$38)*_xlfn.NORM.S.INV(RAND())</f>
        <v>0.86060022038891981</v>
      </c>
      <c r="T211" s="24">
        <f ca="1">SQRT(Inputs!$B$38)*I211+SQRT(1-Inputs!$B$38)*_xlfn.NORM.S.INV(RAND())</f>
        <v>0.198198747720707</v>
      </c>
      <c r="U211" s="24">
        <f ca="1">SQRT(Inputs!$B$38)*J211+SQRT(1-Inputs!$B$38)*_xlfn.NORM.S.INV(RAND())</f>
        <v>-0.3196794307089027</v>
      </c>
      <c r="V211" s="24">
        <f ca="1">SQRT(Inputs!$B$38)*K211+SQRT(1-Inputs!$B$38)*_xlfn.NORM.S.INV(RAND())</f>
        <v>0.20484769987117707</v>
      </c>
      <c r="W211" s="24">
        <f ca="1">SQRT(Inputs!$B$38)*L211+SQRT(1-Inputs!$B$38)*_xlfn.NORM.S.INV(RAND())</f>
        <v>0.51962768242319057</v>
      </c>
      <c r="X211" s="24">
        <f ca="1">SQRT(Inputs!$B$38)*M211+SQRT(1-Inputs!$B$38)*_xlfn.NORM.S.INV(RAND())</f>
        <v>1.1411178018769537</v>
      </c>
      <c r="Y211" s="24">
        <f ca="1">SQRT(Inputs!$B$38)*C211+SQRT(1-Inputs!$B$38)*_xlfn.NORM.S.INV(RAND())</f>
        <v>5.4300853721391262E-2</v>
      </c>
      <c r="Z211" s="24">
        <f ca="1">SQRT(Inputs!$B$38)*D211+SQRT(1-Inputs!$B$38)*_xlfn.NORM.S.INV(RAND())</f>
        <v>-0.4328341140644526</v>
      </c>
      <c r="AA211" s="24">
        <f ca="1">SQRT(Inputs!$B$38)*E211+SQRT(1-Inputs!$B$38)*_xlfn.NORM.S.INV(RAND())</f>
        <v>-0.56658098318535721</v>
      </c>
      <c r="AB211" s="24">
        <f ca="1">SQRT(Inputs!$B$38)*F211+SQRT(1-Inputs!$B$38)*_xlfn.NORM.S.INV(RAND())</f>
        <v>0.2178344645795583</v>
      </c>
      <c r="AC211" s="24">
        <f ca="1">SQRT(Inputs!$B$38)*G211+SQRT(1-Inputs!$B$38)*_xlfn.NORM.S.INV(RAND())</f>
        <v>-1.0031712874523908</v>
      </c>
      <c r="AD211" s="24">
        <f ca="1">SQRT(Inputs!$B$38)*H211+SQRT(1-Inputs!$B$38)*_xlfn.NORM.S.INV(RAND())</f>
        <v>0.49916571141779009</v>
      </c>
      <c r="AE211" s="24">
        <f ca="1">SQRT(Inputs!$B$38)*I211+SQRT(1-Inputs!$B$38)*_xlfn.NORM.S.INV(RAND())</f>
        <v>-0.9899915988166812</v>
      </c>
      <c r="AF211" s="24">
        <f ca="1">SQRT(Inputs!$B$38)*J211+SQRT(1-Inputs!$B$38)*_xlfn.NORM.S.INV(RAND())</f>
        <v>0.87998051854657644</v>
      </c>
      <c r="AG211" s="24">
        <f ca="1">SQRT(Inputs!$B$38)*K211+SQRT(1-Inputs!$B$38)*_xlfn.NORM.S.INV(RAND())</f>
        <v>0.59194975513441628</v>
      </c>
      <c r="AH211" s="24">
        <f ca="1">SQRT(Inputs!$B$38)*L211+SQRT(1-Inputs!$B$38)*_xlfn.NORM.S.INV(RAND())</f>
        <v>9.0566437721893406E-2</v>
      </c>
      <c r="AI211" s="24">
        <f ca="1">SQRT(Inputs!$B$38)*M211+SQRT(1-Inputs!$B$38)*_xlfn.NORM.S.INV(RAND())</f>
        <v>3.6811304176145782E-2</v>
      </c>
      <c r="AJ211" s="24">
        <f ca="1">SQRT(Inputs!$B$38)*C211+SQRT(1-Inputs!$B$38)*_xlfn.NORM.S.INV(RAND())</f>
        <v>-0.61226476316713241</v>
      </c>
      <c r="AK211" s="24">
        <f ca="1">SQRT(Inputs!$B$38)*D211+SQRT(1-Inputs!$B$38)*_xlfn.NORM.S.INV(RAND())</f>
        <v>-0.49238795201286512</v>
      </c>
      <c r="AL211" s="24">
        <f ca="1">SQRT(Inputs!$B$38)*E211+SQRT(1-Inputs!$B$38)*_xlfn.NORM.S.INV(RAND())</f>
        <v>0.98191653458620198</v>
      </c>
      <c r="AM211" s="24">
        <f ca="1">SQRT(Inputs!$B$38)*F211+SQRT(1-Inputs!$B$38)*_xlfn.NORM.S.INV(RAND())</f>
        <v>1.8545404558989651</v>
      </c>
      <c r="AN211" s="24">
        <f ca="1">SQRT(Inputs!$B$38)*G211+SQRT(1-Inputs!$B$38)*_xlfn.NORM.S.INV(RAND())</f>
        <v>-1.5296041978315649</v>
      </c>
      <c r="AO211" s="24">
        <f ca="1">SQRT(Inputs!$B$38)*H211+SQRT(1-Inputs!$B$38)*_xlfn.NORM.S.INV(RAND())</f>
        <v>-1.4952677714740559</v>
      </c>
      <c r="AP211" s="24">
        <f ca="1">SQRT(Inputs!$B$38)*I211+SQRT(1-Inputs!$B$38)*_xlfn.NORM.S.INV(RAND())</f>
        <v>-9.1240869637794014E-2</v>
      </c>
      <c r="AQ211" s="24">
        <f ca="1">SQRT(Inputs!$B$38)*J211+SQRT(1-Inputs!$B$38)*_xlfn.NORM.S.INV(RAND())</f>
        <v>-0.46061210378690243</v>
      </c>
      <c r="AR211" s="24">
        <f ca="1">SQRT(Inputs!$B$38)*K211+SQRT(1-Inputs!$B$38)*_xlfn.NORM.S.INV(RAND())</f>
        <v>9.4808740109062789E-2</v>
      </c>
      <c r="AS211" s="24">
        <f ca="1">SQRT(Inputs!$B$38)*L211+SQRT(1-Inputs!$B$38)*_xlfn.NORM.S.INV(RAND())</f>
        <v>-0.32707912656303817</v>
      </c>
      <c r="AT211" s="24">
        <f ca="1">SQRT(Inputs!$B$38)*M211+SQRT(1-Inputs!$B$38)*_xlfn.NORM.S.INV(RAND())</f>
        <v>1.2007363984561426E-2</v>
      </c>
      <c r="AU211" s="15">
        <f ca="1">Inputs!$B$6*EXP($B$8-0.5*C$5^2+C$5*N211)</f>
        <v>4963.630092617097</v>
      </c>
      <c r="AV211" s="15">
        <f t="shared" ca="1" si="110"/>
        <v>5834.2796865210712</v>
      </c>
      <c r="AW211" s="15">
        <f t="shared" ca="1" si="111"/>
        <v>7756.4716960511878</v>
      </c>
      <c r="AX211" s="15">
        <f t="shared" ca="1" si="112"/>
        <v>10733.909701045059</v>
      </c>
      <c r="AY211" s="15">
        <f t="shared" ca="1" si="113"/>
        <v>12631.937487652738</v>
      </c>
      <c r="AZ211" s="15">
        <f t="shared" ca="1" si="114"/>
        <v>16984.923030085334</v>
      </c>
      <c r="BA211" s="15">
        <f t="shared" ca="1" si="115"/>
        <v>21220.861943745542</v>
      </c>
      <c r="BB211" s="15">
        <f t="shared" ca="1" si="116"/>
        <v>25161.858209683673</v>
      </c>
      <c r="BC211" s="15">
        <f t="shared" ca="1" si="117"/>
        <v>31432.30821116265</v>
      </c>
      <c r="BD211" s="15">
        <f t="shared" ca="1" si="118"/>
        <v>40425.336319235546</v>
      </c>
      <c r="BE211" s="15">
        <f t="shared" ca="1" si="119"/>
        <v>54961.57858378828</v>
      </c>
      <c r="BF211" s="15">
        <f ca="1">Inputs!$B$13*EXP($B$9-0.5*C$6^2+C$6*Y211)</f>
        <v>13980.716272643818</v>
      </c>
      <c r="BG211" s="15">
        <f t="shared" ca="1" si="120"/>
        <v>15758.702246108684</v>
      </c>
      <c r="BH211" s="15">
        <f t="shared" ca="1" si="121"/>
        <v>17527.295757305634</v>
      </c>
      <c r="BI211" s="15">
        <f t="shared" ca="1" si="122"/>
        <v>22187.641820645844</v>
      </c>
      <c r="BJ211" s="15">
        <f t="shared" ca="1" si="123"/>
        <v>23538.479408161711</v>
      </c>
      <c r="BK211" s="15">
        <f t="shared" ca="1" si="124"/>
        <v>30920.510857271034</v>
      </c>
      <c r="BL211" s="15">
        <f t="shared" ca="1" si="125"/>
        <v>33408.848518458632</v>
      </c>
      <c r="BM211" s="15">
        <f t="shared" ca="1" si="126"/>
        <v>45810.579981386851</v>
      </c>
      <c r="BN211" s="15">
        <f t="shared" ca="1" si="127"/>
        <v>60483.114962118263</v>
      </c>
      <c r="BO211" s="15">
        <f t="shared" ca="1" si="128"/>
        <v>75205.808915165966</v>
      </c>
      <c r="BP211" s="15">
        <f t="shared" ca="1" si="129"/>
        <v>92951.113962443575</v>
      </c>
      <c r="BQ211" s="15">
        <f ca="1">Inputs!$B$20*EXP($B$10-0.5*C$7^2+C$7*AJ211)</f>
        <v>3452.2068546655773</v>
      </c>
      <c r="BR211" s="15">
        <f t="shared" ca="1" si="130"/>
        <v>4006.1177956868651</v>
      </c>
      <c r="BS211" s="15">
        <f t="shared" ca="1" si="131"/>
        <v>7273.2208153781139</v>
      </c>
      <c r="BT211" s="15">
        <f t="shared" ca="1" si="132"/>
        <v>16312.079771340948</v>
      </c>
      <c r="BU211" s="15">
        <f t="shared" ca="1" si="133"/>
        <v>15613.300595862587</v>
      </c>
      <c r="BV211" s="15">
        <f t="shared" ca="1" si="134"/>
        <v>15509.79592507806</v>
      </c>
      <c r="BW211" s="15">
        <f t="shared" ca="1" si="135"/>
        <v>21229.104807668144</v>
      </c>
      <c r="BX211" s="15">
        <f t="shared" ca="1" si="136"/>
        <v>27073.28396233332</v>
      </c>
      <c r="BY211" s="15">
        <f t="shared" ca="1" si="137"/>
        <v>38628.646618128769</v>
      </c>
      <c r="BZ211" s="15">
        <f t="shared" ca="1" si="138"/>
        <v>51038.41321947777</v>
      </c>
      <c r="CA211" s="15">
        <f t="shared" ca="1" si="139"/>
        <v>71846.617396324596</v>
      </c>
      <c r="CB211" s="15">
        <f ca="1">(AU211*DCF!C$10-DCF!C$5*MAX(AU211*DCF!C$10,0)-MAX(AU211-Inputs!$B$6,0)/Inputs!$B$10)*DCF!C$6</f>
        <v>1043.0643878484482</v>
      </c>
      <c r="CC211" s="15">
        <f ca="1">(AV211*DCF!D$10-DCF!D$5*MAX(AV211*DCF!D$10,0)-MAX(AV211-AU211,0)/Inputs!$B$10)*DCF!D$6</f>
        <v>1209.7810306871902</v>
      </c>
      <c r="CD211" s="15">
        <f ca="1">(AW211*DCF!E$10-DCF!E$5*MAX(AW211*DCF!E$10,0)-MAX(AW211-AV211,0)/Inputs!$B$10)*DCF!E$6</f>
        <v>1357.8886002390871</v>
      </c>
      <c r="CE211" s="15">
        <f ca="1">(AX211*DCF!F$10-DCF!F$5*MAX(AX211*DCF!F$10,0)-MAX(AX211-AW211,0)/Inputs!$B$10)*DCF!F$6</f>
        <v>1723.6643517927339</v>
      </c>
      <c r="CF211" s="15">
        <f ca="1">(AY211*DCF!G$10-DCF!G$5*MAX(AY211*DCF!G$10,0)-MAX(AY211-AX211,0)/Inputs!$B$10)*DCF!G$6</f>
        <v>2237.8487448754645</v>
      </c>
      <c r="CG211" s="15">
        <f ca="1">(AZ211*DCF!H$10-DCF!H$5*MAX(AZ211*DCF!H$10,0)-MAX(AZ211-AY211,0)/Inputs!$B$10)*DCF!H$6</f>
        <v>2524.6843686261882</v>
      </c>
      <c r="CH211" s="15">
        <f ca="1">(BA211*DCF!I$10-DCF!I$5*MAX(BA211*DCF!I$10,0)-MAX(BA211-AZ211,0)/Inputs!$B$10)*DCF!I$6</f>
        <v>3181.4349419947721</v>
      </c>
      <c r="CI211" s="15">
        <f ca="1">(BB211*DCF!J$10-DCF!J$5*MAX(BB211*DCF!J$10,0)-MAX(BB211-BA211,0)/Inputs!$B$10)*DCF!J$6</f>
        <v>3720.6402107568101</v>
      </c>
      <c r="CJ211" s="15">
        <f ca="1">(BC211*DCF!K$10-DCF!K$5*MAX(BC211*DCF!K$10,0)-MAX(BC211-BB211,0)/Inputs!$B$10)*DCF!K$6</f>
        <v>4182.329269803522</v>
      </c>
      <c r="CK211" s="15">
        <f ca="1">(BD211*DCF!L$10-DCF!L$5*MAX(BD211*DCF!L$10,0)-MAX(BD211-BC211,0)/Inputs!$B$10)*DCF!L$6</f>
        <v>4933.965299621681</v>
      </c>
      <c r="CL211" s="15">
        <f ca="1">(BE211*DCF!M$10-DCF!M$5*MAX(BE211*DCF!M$10,0)-MAX(BE211-BD211,0)/Inputs!$B$10)*DCF!M$6</f>
        <v>6019.2801568883451</v>
      </c>
      <c r="CM211" s="15">
        <f ca="1">(BF211*DCF!C$28-DCF!C$5*MAX(BF211*DCF!C$28,0)-MAX(BF211-Inputs!$B$13,0)/Inputs!$B$17)*DCF!C$6</f>
        <v>3667.8122325613049</v>
      </c>
      <c r="CN211" s="15">
        <f ca="1">(BG211*DCF!D$28-DCF!D$5*MAX(BG211*DCF!D$28,0)-MAX(BG211-BF211,0)/Inputs!$B$17)*DCF!D$6</f>
        <v>4261.9753390724472</v>
      </c>
      <c r="CO211" s="15">
        <f ca="1">(BH211*DCF!E$28-DCF!E$5*MAX(BH211*DCF!E$28,0)-MAX(BH211-BG211,0)/Inputs!$B$17)*DCF!E$6</f>
        <v>4615.4768205172631</v>
      </c>
      <c r="CP211" s="15">
        <f ca="1">(BI211*DCF!F$28-DCF!F$5*MAX(BI211*DCF!F$28,0)-MAX(BI211-BH211,0)/Inputs!$B$17)*DCF!F$6</f>
        <v>5174.8706494636272</v>
      </c>
      <c r="CQ211" s="15">
        <f ca="1">(BJ211*DCF!G$28-DCF!G$5*MAX(BJ211*DCF!G$28,0)-MAX(BJ211-BI211,0)/Inputs!$B$17)*DCF!G$6</f>
        <v>5880.0395308019943</v>
      </c>
      <c r="CR211" s="15">
        <f ca="1">(BK211*DCF!H$28-DCF!H$5*MAX(BK211*DCF!H$28,0)-MAX(BK211-BJ211,0)/Inputs!$B$17)*DCF!H$6</f>
        <v>6500.02295141799</v>
      </c>
      <c r="CS211" s="15">
        <f ca="1">(BL211*DCF!I$28-DCF!I$5*MAX(BL211*DCF!I$28,0)-MAX(BL211-BK211,0)/Inputs!$B$17)*DCF!I$6</f>
        <v>7499.0394551461841</v>
      </c>
      <c r="CT211" s="15">
        <f ca="1">(BM211*DCF!J$28-DCF!J$5*MAX(BM211*DCF!J$28,0)-MAX(BM211-BL211,0)/Inputs!$B$17)*DCF!J$6</f>
        <v>8575.1940820817199</v>
      </c>
      <c r="CU211" s="15">
        <f ca="1">(BN211*DCF!K$28-DCF!K$5*MAX(BN211*DCF!K$28,0)-MAX(BN211-BM211,0)/Inputs!$B$17)*DCF!K$6</f>
        <v>10975.829661689273</v>
      </c>
      <c r="CV211" s="15">
        <f ca="1">(BO211*DCF!L$28-DCF!L$5*MAX(BO211*DCF!L$28,0)-MAX(BO211-BN211,0)/Inputs!$B$17)*DCF!L$6</f>
        <v>13339.240068328822</v>
      </c>
      <c r="CW211" s="15">
        <f ca="1">(BP211*DCF!M$28-DCF!M$5*MAX(BP211*DCF!M$28,0)-MAX(BP211-BO211,0)/Inputs!$B$17)*DCF!M$6</f>
        <v>15633.922877533165</v>
      </c>
      <c r="CX211" s="15">
        <f ca="1">(BQ211*DCF!C$46-DCF!C$5*MAX(BQ211*DCF!C$46,0)-MAX(BQ211-Inputs!$B$20,0)/Inputs!$B$24)*DCF!C$6</f>
        <v>-913.30728960663555</v>
      </c>
      <c r="CY211" s="15">
        <f ca="1">(BR211*DCF!D$46-DCF!D$5*MAX(BR211*DCF!D$46,0)-MAX(BR211-BQ211,0)/Inputs!$B$24)*DCF!D$6</f>
        <v>-920.1000845045985</v>
      </c>
      <c r="CZ211" s="15">
        <f ca="1">(BS211*DCF!E$46-DCF!E$5*MAX(BS211*DCF!E$46,0)-MAX(BS211-BR211,0)/Inputs!$B$24)*DCF!E$6</f>
        <v>-2147.8730934847617</v>
      </c>
      <c r="DA211" s="15">
        <f ca="1">(BT211*DCF!F$46-DCF!F$5*MAX(BT211*DCF!F$46,0)-MAX(BT211-BS211,0)/Inputs!$B$24)*DCF!F$6</f>
        <v>-4479.283067779369</v>
      </c>
      <c r="DB211" s="15">
        <f ca="1">(BU211*DCF!G$46-DCF!G$5*MAX(BU211*DCF!G$46,0)-MAX(BU211-BT211,0)/Inputs!$B$24)*DCF!G$6</f>
        <v>-525.20058392948215</v>
      </c>
      <c r="DC211" s="15">
        <f ca="1">(BV211*DCF!H$46-DCF!H$5*MAX(BV211*DCF!H$46,0)-MAX(BV211-BU211,0)/Inputs!$B$24)*DCF!H$6</f>
        <v>0</v>
      </c>
      <c r="DD211" s="15">
        <f ca="1">(BW211*DCF!I$46-DCF!I$5*MAX(BW211*DCF!I$46,0)-MAX(BW211-BV211,0)/Inputs!$B$24)*DCF!I$6</f>
        <v>-1151.4979222724478</v>
      </c>
      <c r="DE211" s="15">
        <f ca="1">(BX211*DCF!J$46-DCF!J$5*MAX(BX211*DCF!J$46,0)-MAX(BX211-BW211,0)/Inputs!$B$24)*DCF!J$6</f>
        <v>-414.13145781107158</v>
      </c>
      <c r="DF211" s="15">
        <f ca="1">(BY211*DCF!K$46-DCF!K$5*MAX(BY211*DCF!K$46,0)-MAX(BY211-BX211,0)/Inputs!$B$24)*DCF!K$6</f>
        <v>-624.15895300903367</v>
      </c>
      <c r="DG211" s="15">
        <f ca="1">(BZ211*DCF!L$46-DCF!L$5*MAX(BZ211*DCF!L$46,0)-MAX(BZ211-BY211,0)/Inputs!$B$24)*DCF!L$6</f>
        <v>719.67825862438099</v>
      </c>
      <c r="DH211" s="15">
        <f ca="1">(CA211*DCF!M$46-DCF!M$5*MAX(CA211*DCF!M$46,0)-MAX(CA211-BZ211,0)/Inputs!$B$24)*DCF!M$6</f>
        <v>1282.4087031979413</v>
      </c>
      <c r="DI211" s="15">
        <f ca="1">SUM(CB211:CL211)+BE211*DCF!M$10*(1+Inputs!$B$30)*(1-Inputs!$B$33)*(1-Inputs!$B$30/Inputs!$B$31)/(Inputs!$B$29-Inputs!$B$30)*DCF!M$6</f>
        <v>185093.38135345274</v>
      </c>
      <c r="DJ211" s="15">
        <f ca="1">SUM(CM211:CW211)+BP211*DCF!M$28*(1+Inputs!$B$30)*(1-Inputs!$B$33)*(1-Inputs!$B$30/Inputs!$B$31)/(Inputs!$B$29-Inputs!$B$30)*DCF!M$6</f>
        <v>431035.66274690029</v>
      </c>
      <c r="DK211" s="15">
        <f ca="1">SUM(CX211:DH211)+CA211*DCF!M$46*(1+Inputs!$B$30)*(1-Inputs!$B$33)*(1-Inputs!$B$30/Inputs!$B$31)/(Inputs!$B$29-Inputs!$B$30)*DCF!M$6</f>
        <v>101909.91578005285</v>
      </c>
      <c r="DM211" s="15">
        <f ca="1">DI211+DJ211+DK211+Inputs!$B$34+Inputs!$B$36-Inputs!$B$35</f>
        <v>794889.95988040592</v>
      </c>
    </row>
    <row r="212" spans="1:117" x14ac:dyDescent="0.75">
      <c r="A212" s="11">
        <v>199</v>
      </c>
      <c r="C212" s="24">
        <f t="shared" ca="1" si="109"/>
        <v>0.93258754457765647</v>
      </c>
      <c r="D212" s="24">
        <f t="shared" ca="1" si="109"/>
        <v>0.25145142462642556</v>
      </c>
      <c r="E212" s="24">
        <f t="shared" ca="1" si="109"/>
        <v>0.25308626187954841</v>
      </c>
      <c r="F212" s="24">
        <f t="shared" ca="1" si="109"/>
        <v>1.0313562852710807</v>
      </c>
      <c r="G212" s="24">
        <f t="shared" ca="1" si="109"/>
        <v>0.3568822552750599</v>
      </c>
      <c r="H212" s="24">
        <f t="shared" ca="1" si="109"/>
        <v>-0.44160533499301924</v>
      </c>
      <c r="I212" s="24">
        <f t="shared" ca="1" si="109"/>
        <v>-0.13964757695630164</v>
      </c>
      <c r="J212" s="24">
        <f t="shared" ca="1" si="109"/>
        <v>-4.379788378533947E-2</v>
      </c>
      <c r="K212" s="24">
        <f t="shared" ca="1" si="109"/>
        <v>0.11616039936201884</v>
      </c>
      <c r="L212" s="24">
        <f t="shared" ca="1" si="109"/>
        <v>1.1521216223993569</v>
      </c>
      <c r="M212" s="24">
        <f t="shared" ca="1" si="109"/>
        <v>-0.26007153014046608</v>
      </c>
      <c r="N212" s="24">
        <f ca="1">SQRT(Inputs!$B$38)*C212+SQRT(1-Inputs!$B$38)*_xlfn.NORM.S.INV(RAND())</f>
        <v>0.67634522057735724</v>
      </c>
      <c r="O212" s="24">
        <f ca="1">SQRT(Inputs!$B$38)*D212+SQRT(1-Inputs!$B$38)*_xlfn.NORM.S.INV(RAND())</f>
        <v>-1.0990111003585439</v>
      </c>
      <c r="P212" s="24">
        <f ca="1">SQRT(Inputs!$B$38)*E212+SQRT(1-Inputs!$B$38)*_xlfn.NORM.S.INV(RAND())</f>
        <v>1.3326877287727013</v>
      </c>
      <c r="Q212" s="24">
        <f ca="1">SQRT(Inputs!$B$38)*F212+SQRT(1-Inputs!$B$38)*_xlfn.NORM.S.INV(RAND())</f>
        <v>-0.4223779483546134</v>
      </c>
      <c r="R212" s="24">
        <f ca="1">SQRT(Inputs!$B$38)*G212+SQRT(1-Inputs!$B$38)*_xlfn.NORM.S.INV(RAND())</f>
        <v>1.105555040456937</v>
      </c>
      <c r="S212" s="24">
        <f ca="1">SQRT(Inputs!$B$38)*H212+SQRT(1-Inputs!$B$38)*_xlfn.NORM.S.INV(RAND())</f>
        <v>-1.1304278902125089</v>
      </c>
      <c r="T212" s="24">
        <f ca="1">SQRT(Inputs!$B$38)*I212+SQRT(1-Inputs!$B$38)*_xlfn.NORM.S.INV(RAND())</f>
        <v>-0.50614265525165669</v>
      </c>
      <c r="U212" s="24">
        <f ca="1">SQRT(Inputs!$B$38)*J212+SQRT(1-Inputs!$B$38)*_xlfn.NORM.S.INV(RAND())</f>
        <v>-0.18785621242559183</v>
      </c>
      <c r="V212" s="24">
        <f ca="1">SQRT(Inputs!$B$38)*K212+SQRT(1-Inputs!$B$38)*_xlfn.NORM.S.INV(RAND())</f>
        <v>-0.24837865016822419</v>
      </c>
      <c r="W212" s="24">
        <f ca="1">SQRT(Inputs!$B$38)*L212+SQRT(1-Inputs!$B$38)*_xlfn.NORM.S.INV(RAND())</f>
        <v>0.90513826667014596</v>
      </c>
      <c r="X212" s="24">
        <f ca="1">SQRT(Inputs!$B$38)*M212+SQRT(1-Inputs!$B$38)*_xlfn.NORM.S.INV(RAND())</f>
        <v>0.70278619152860378</v>
      </c>
      <c r="Y212" s="24">
        <f ca="1">SQRT(Inputs!$B$38)*C212+SQRT(1-Inputs!$B$38)*_xlfn.NORM.S.INV(RAND())</f>
        <v>-0.22945185265716705</v>
      </c>
      <c r="Z212" s="24">
        <f ca="1">SQRT(Inputs!$B$38)*D212+SQRT(1-Inputs!$B$38)*_xlfn.NORM.S.INV(RAND())</f>
        <v>-0.10735151082895852</v>
      </c>
      <c r="AA212" s="24">
        <f ca="1">SQRT(Inputs!$B$38)*E212+SQRT(1-Inputs!$B$38)*_xlfn.NORM.S.INV(RAND())</f>
        <v>-0.39567439976761593</v>
      </c>
      <c r="AB212" s="24">
        <f ca="1">SQRT(Inputs!$B$38)*F212+SQRT(1-Inputs!$B$38)*_xlfn.NORM.S.INV(RAND())</f>
        <v>0.66105520909290227</v>
      </c>
      <c r="AC212" s="24">
        <f ca="1">SQRT(Inputs!$B$38)*G212+SQRT(1-Inputs!$B$38)*_xlfn.NORM.S.INV(RAND())</f>
        <v>-0.53426583293123275</v>
      </c>
      <c r="AD212" s="24">
        <f ca="1">SQRT(Inputs!$B$38)*H212+SQRT(1-Inputs!$B$38)*_xlfn.NORM.S.INV(RAND())</f>
        <v>-0.58385784090926496</v>
      </c>
      <c r="AE212" s="24">
        <f ca="1">SQRT(Inputs!$B$38)*I212+SQRT(1-Inputs!$B$38)*_xlfn.NORM.S.INV(RAND())</f>
        <v>0.25739535197211605</v>
      </c>
      <c r="AF212" s="24">
        <f ca="1">SQRT(Inputs!$B$38)*J212+SQRT(1-Inputs!$B$38)*_xlfn.NORM.S.INV(RAND())</f>
        <v>1.1213820618183901</v>
      </c>
      <c r="AG212" s="24">
        <f ca="1">SQRT(Inputs!$B$38)*K212+SQRT(1-Inputs!$B$38)*_xlfn.NORM.S.INV(RAND())</f>
        <v>-0.24864593878220215</v>
      </c>
      <c r="AH212" s="24">
        <f ca="1">SQRT(Inputs!$B$38)*L212+SQRT(1-Inputs!$B$38)*_xlfn.NORM.S.INV(RAND())</f>
        <v>0.9562184845285473</v>
      </c>
      <c r="AI212" s="24">
        <f ca="1">SQRT(Inputs!$B$38)*M212+SQRT(1-Inputs!$B$38)*_xlfn.NORM.S.INV(RAND())</f>
        <v>0.14767312765328416</v>
      </c>
      <c r="AJ212" s="24">
        <f ca="1">SQRT(Inputs!$B$38)*C212+SQRT(1-Inputs!$B$38)*_xlfn.NORM.S.INV(RAND())</f>
        <v>0.99018224095050078</v>
      </c>
      <c r="AK212" s="24">
        <f ca="1">SQRT(Inputs!$B$38)*D212+SQRT(1-Inputs!$B$38)*_xlfn.NORM.S.INV(RAND())</f>
        <v>0.20281319921982116</v>
      </c>
      <c r="AL212" s="24">
        <f ca="1">SQRT(Inputs!$B$38)*E212+SQRT(1-Inputs!$B$38)*_xlfn.NORM.S.INV(RAND())</f>
        <v>-1.3685485325236411</v>
      </c>
      <c r="AM212" s="24">
        <f ca="1">SQRT(Inputs!$B$38)*F212+SQRT(1-Inputs!$B$38)*_xlfn.NORM.S.INV(RAND())</f>
        <v>0.625415570905133</v>
      </c>
      <c r="AN212" s="24">
        <f ca="1">SQRT(Inputs!$B$38)*G212+SQRT(1-Inputs!$B$38)*_xlfn.NORM.S.INV(RAND())</f>
        <v>0.2014893218293668</v>
      </c>
      <c r="AO212" s="24">
        <f ca="1">SQRT(Inputs!$B$38)*H212+SQRT(1-Inputs!$B$38)*_xlfn.NORM.S.INV(RAND())</f>
        <v>0.22796656200990822</v>
      </c>
      <c r="AP212" s="24">
        <f ca="1">SQRT(Inputs!$B$38)*I212+SQRT(1-Inputs!$B$38)*_xlfn.NORM.S.INV(RAND())</f>
        <v>0.57367672550406235</v>
      </c>
      <c r="AQ212" s="24">
        <f ca="1">SQRT(Inputs!$B$38)*J212+SQRT(1-Inputs!$B$38)*_xlfn.NORM.S.INV(RAND())</f>
        <v>0.18006610457683908</v>
      </c>
      <c r="AR212" s="24">
        <f ca="1">SQRT(Inputs!$B$38)*K212+SQRT(1-Inputs!$B$38)*_xlfn.NORM.S.INV(RAND())</f>
        <v>-1.422533278123949</v>
      </c>
      <c r="AS212" s="24">
        <f ca="1">SQRT(Inputs!$B$38)*L212+SQRT(1-Inputs!$B$38)*_xlfn.NORM.S.INV(RAND())</f>
        <v>1.1268628274619006</v>
      </c>
      <c r="AT212" s="24">
        <f ca="1">SQRT(Inputs!$B$38)*M212+SQRT(1-Inputs!$B$38)*_xlfn.NORM.S.INV(RAND())</f>
        <v>0.27730406025682519</v>
      </c>
      <c r="AU212" s="15">
        <f ca="1">Inputs!$B$6*EXP($B$8-0.5*C$5^2+C$5*N212)</f>
        <v>5536.3709228488851</v>
      </c>
      <c r="AV212" s="15">
        <f t="shared" ca="1" si="110"/>
        <v>5733.5351478586954</v>
      </c>
      <c r="AW212" s="15">
        <f t="shared" ca="1" si="111"/>
        <v>8367.7278931221535</v>
      </c>
      <c r="AX212" s="15">
        <f t="shared" ca="1" si="112"/>
        <v>9691.0372307920043</v>
      </c>
      <c r="AY212" s="15">
        <f t="shared" ca="1" si="113"/>
        <v>13475.717160518212</v>
      </c>
      <c r="AZ212" s="15">
        <f t="shared" ca="1" si="114"/>
        <v>14552.113132894126</v>
      </c>
      <c r="BA212" s="15">
        <f t="shared" ca="1" si="115"/>
        <v>16889.273900384094</v>
      </c>
      <c r="BB212" s="15">
        <f t="shared" ca="1" si="116"/>
        <v>20292.078645232286</v>
      </c>
      <c r="BC212" s="15">
        <f t="shared" ca="1" si="117"/>
        <v>24263.852932657457</v>
      </c>
      <c r="BD212" s="15">
        <f t="shared" ca="1" si="118"/>
        <v>32351.6916449743</v>
      </c>
      <c r="BE212" s="15">
        <f t="shared" ca="1" si="119"/>
        <v>42263.362455263865</v>
      </c>
      <c r="BF212" s="15">
        <f ca="1">Inputs!$B$13*EXP($B$9-0.5*C$6^2+C$6*Y212)</f>
        <v>13215.966108460616</v>
      </c>
      <c r="BG212" s="15">
        <f t="shared" ca="1" si="120"/>
        <v>15797.772980975044</v>
      </c>
      <c r="BH212" s="15">
        <f t="shared" ca="1" si="121"/>
        <v>18075.94027703044</v>
      </c>
      <c r="BI212" s="15">
        <f t="shared" ca="1" si="122"/>
        <v>24497.672865642769</v>
      </c>
      <c r="BJ212" s="15">
        <f t="shared" ca="1" si="123"/>
        <v>27806.499800269918</v>
      </c>
      <c r="BK212" s="15">
        <f t="shared" ca="1" si="124"/>
        <v>31519.507336725994</v>
      </c>
      <c r="BL212" s="15">
        <f t="shared" ca="1" si="125"/>
        <v>40031.177782571242</v>
      </c>
      <c r="BM212" s="15">
        <f t="shared" ca="1" si="126"/>
        <v>56562.23876465849</v>
      </c>
      <c r="BN212" s="15">
        <f t="shared" ca="1" si="127"/>
        <v>67522.255567039116</v>
      </c>
      <c r="BO212" s="15">
        <f t="shared" ca="1" si="128"/>
        <v>92846.267871840784</v>
      </c>
      <c r="BP212" s="15">
        <f t="shared" ca="1" si="129"/>
        <v>116204.38255940858</v>
      </c>
      <c r="BQ212" s="15">
        <f ca="1">Inputs!$B$20*EXP($B$10-0.5*C$7^2+C$7*AJ212)</f>
        <v>6094.4218731427163</v>
      </c>
      <c r="BR212" s="15">
        <f t="shared" ca="1" si="130"/>
        <v>8819.4970313192134</v>
      </c>
      <c r="BS212" s="15">
        <f t="shared" ca="1" si="131"/>
        <v>8152.144469184178</v>
      </c>
      <c r="BT212" s="15">
        <f t="shared" ca="1" si="132"/>
        <v>13244.053166080843</v>
      </c>
      <c r="BU212" s="15">
        <f t="shared" ca="1" si="133"/>
        <v>19271.711991961725</v>
      </c>
      <c r="BV212" s="15">
        <f t="shared" ca="1" si="134"/>
        <v>28225.594953570064</v>
      </c>
      <c r="BW212" s="15">
        <f t="shared" ca="1" si="135"/>
        <v>44472.000196779496</v>
      </c>
      <c r="BX212" s="15">
        <f t="shared" ca="1" si="136"/>
        <v>64487.634337877746</v>
      </c>
      <c r="BY212" s="15">
        <f t="shared" ca="1" si="137"/>
        <v>68828.312654570676</v>
      </c>
      <c r="BZ212" s="15">
        <f t="shared" ca="1" si="138"/>
        <v>118804.97629771879</v>
      </c>
      <c r="CA212" s="15">
        <f t="shared" ca="1" si="139"/>
        <v>175314.53607400888</v>
      </c>
      <c r="CB212" s="15">
        <f ca="1">(AU212*DCF!C$10-DCF!C$5*MAX(AU212*DCF!C$10,0)-MAX(AU212-Inputs!$B$6,0)/Inputs!$B$10)*DCF!C$6</f>
        <v>1038.9806436430988</v>
      </c>
      <c r="CC212" s="15">
        <f ca="1">(AV212*DCF!D$10-DCF!D$5*MAX(AV212*DCF!D$10,0)-MAX(AV212-AU212,0)/Inputs!$B$10)*DCF!D$6</f>
        <v>1349.4370127506591</v>
      </c>
      <c r="CD212" s="15">
        <f ca="1">(AW212*DCF!E$10-DCF!E$5*MAX(AW212*DCF!E$10,0)-MAX(AW212-AV212,0)/Inputs!$B$10)*DCF!E$6</f>
        <v>1338.6458749311353</v>
      </c>
      <c r="CE212" s="15">
        <f ca="1">(AX212*DCF!F$10-DCF!F$5*MAX(AX212*DCF!F$10,0)-MAX(AX212-AW212,0)/Inputs!$B$10)*DCF!F$6</f>
        <v>1840.1901185555771</v>
      </c>
      <c r="CF212" s="15">
        <f ca="1">(AY212*DCF!G$10-DCF!G$5*MAX(AY212*DCF!G$10,0)-MAX(AY212-AX212,0)/Inputs!$B$10)*DCF!G$6</f>
        <v>2049.0538349681437</v>
      </c>
      <c r="CG212" s="15">
        <f ca="1">(AZ212*DCF!H$10-DCF!H$5*MAX(AZ212*DCF!H$10,0)-MAX(AZ212-AY212,0)/Inputs!$B$10)*DCF!H$6</f>
        <v>2634.1698008746162</v>
      </c>
      <c r="CH212" s="15">
        <f ca="1">(BA212*DCF!I$10-DCF!I$5*MAX(BA212*DCF!I$10,0)-MAX(BA212-AZ212,0)/Inputs!$B$10)*DCF!I$6</f>
        <v>2701.67796642957</v>
      </c>
      <c r="CI212" s="15">
        <f ca="1">(BB212*DCF!J$10-DCF!J$5*MAX(BB212*DCF!J$10,0)-MAX(BB212-BA212,0)/Inputs!$B$10)*DCF!J$6</f>
        <v>2966.5287943656185</v>
      </c>
      <c r="CJ212" s="15">
        <f ca="1">(BC212*DCF!K$10-DCF!K$5*MAX(BC212*DCF!K$10,0)-MAX(BC212-BB212,0)/Inputs!$B$10)*DCF!K$6</f>
        <v>3350.1027037124486</v>
      </c>
      <c r="CK212" s="15">
        <f ca="1">(BD212*DCF!L$10-DCF!L$5*MAX(BD212*DCF!L$10,0)-MAX(BD212-BC212,0)/Inputs!$B$10)*DCF!L$6</f>
        <v>3833.3617997448132</v>
      </c>
      <c r="CL212" s="15">
        <f ca="1">(BE212*DCF!M$10-DCF!M$5*MAX(BE212*DCF!M$10,0)-MAX(BE212-BD212,0)/Inputs!$B$10)*DCF!M$6</f>
        <v>4779.8520951634118</v>
      </c>
      <c r="CM212" s="15">
        <f ca="1">(BF212*DCF!C$28-DCF!C$5*MAX(BF212*DCF!C$28,0)-MAX(BF212-Inputs!$B$13,0)/Inputs!$B$17)*DCF!C$6</f>
        <v>3611.0321638751702</v>
      </c>
      <c r="CN212" s="15">
        <f ca="1">(BG212*DCF!D$28-DCF!D$5*MAX(BG212*DCF!D$28,0)-MAX(BG212-BF212,0)/Inputs!$B$17)*DCF!D$6</f>
        <v>4101.9907189580153</v>
      </c>
      <c r="CO212" s="15">
        <f ca="1">(BH212*DCF!E$28-DCF!E$5*MAX(BH212*DCF!E$28,0)-MAX(BH212-BG212,0)/Inputs!$B$17)*DCF!E$6</f>
        <v>4670.432739087546</v>
      </c>
      <c r="CP212" s="15">
        <f ca="1">(BI212*DCF!F$28-DCF!F$5*MAX(BI212*DCF!F$28,0)-MAX(BI212-BH212,0)/Inputs!$B$17)*DCF!F$6</f>
        <v>5481.294972206616</v>
      </c>
      <c r="CQ212" s="15">
        <f ca="1">(BJ212*DCF!G$28-DCF!G$5*MAX(BJ212*DCF!G$28,0)-MAX(BJ212-BI212,0)/Inputs!$B$17)*DCF!G$6</f>
        <v>6658.0953373007242</v>
      </c>
      <c r="CR212" s="15">
        <f ca="1">(BK212*DCF!H$28-DCF!H$5*MAX(BK212*DCF!H$28,0)-MAX(BK212-BJ212,0)/Inputs!$B$17)*DCF!H$6</f>
        <v>7218.2247395397962</v>
      </c>
      <c r="CS212" s="15">
        <f ca="1">(BL212*DCF!I$28-DCF!I$5*MAX(BL212*DCF!I$28,0)-MAX(BL212-BK212,0)/Inputs!$B$17)*DCF!I$6</f>
        <v>8191.7673809808766</v>
      </c>
      <c r="CT212" s="15">
        <f ca="1">(BM212*DCF!J$28-DCF!J$5*MAX(BM212*DCF!J$28,0)-MAX(BM212-BL212,0)/Inputs!$B$17)*DCF!J$6</f>
        <v>10426.191192592856</v>
      </c>
      <c r="CU212" s="15">
        <f ca="1">(BN212*DCF!K$28-DCF!K$5*MAX(BN212*DCF!K$28,0)-MAX(BN212-BM212,0)/Inputs!$B$17)*DCF!K$6</f>
        <v>12917.112158460897</v>
      </c>
      <c r="CV212" s="15">
        <f ca="1">(BO212*DCF!L$28-DCF!L$5*MAX(BO212*DCF!L$28,0)-MAX(BO212-BN212,0)/Inputs!$B$17)*DCF!L$6</f>
        <v>15659.325052142955</v>
      </c>
      <c r="CW212" s="15">
        <f ca="1">(BP212*DCF!M$28-DCF!M$5*MAX(BP212*DCF!M$28,0)-MAX(BP212-BO212,0)/Inputs!$B$17)*DCF!M$6</f>
        <v>19422.342497989335</v>
      </c>
      <c r="CX212" s="15">
        <f ca="1">(BQ212*DCF!C$46-DCF!C$5*MAX(BQ212*DCF!C$46,0)-MAX(BQ212-Inputs!$B$20,0)/Inputs!$B$24)*DCF!C$6</f>
        <v>-2743.9412516000339</v>
      </c>
      <c r="CY212" s="15">
        <f ca="1">(BR212*DCF!D$46-DCF!D$5*MAX(BR212*DCF!D$46,0)-MAX(BR212-BQ212,0)/Inputs!$B$24)*DCF!D$6</f>
        <v>-2668.0494197330754</v>
      </c>
      <c r="CZ212" s="15">
        <f ca="1">(BS212*DCF!E$46-DCF!E$5*MAX(BS212*DCF!E$46,0)-MAX(BS212-BR212,0)/Inputs!$B$24)*DCF!E$6</f>
        <v>-964.00527742946235</v>
      </c>
      <c r="DA212" s="15">
        <f ca="1">(BT212*DCF!F$46-DCF!F$5*MAX(BT212*DCF!F$46,0)-MAX(BT212-BS212,0)/Inputs!$B$24)*DCF!F$6</f>
        <v>-2818.6406108987367</v>
      </c>
      <c r="DB212" s="15">
        <f ca="1">(BU212*DCF!G$46-DCF!G$5*MAX(BU212*DCF!G$46,0)-MAX(BU212-BT212,0)/Inputs!$B$24)*DCF!G$6</f>
        <v>-2675.847652185314</v>
      </c>
      <c r="DC212" s="15">
        <f ca="1">(BV212*DCF!H$46-DCF!H$5*MAX(BV212*DCF!H$46,0)-MAX(BV212-BU212,0)/Inputs!$B$24)*DCF!H$6</f>
        <v>-2782.3642689686699</v>
      </c>
      <c r="DD212" s="15">
        <f ca="1">(BW212*DCF!I$46-DCF!I$5*MAX(BW212*DCF!I$46,0)-MAX(BW212-BV212,0)/Inputs!$B$24)*DCF!I$6</f>
        <v>-3636.6163636443298</v>
      </c>
      <c r="DE212" s="15">
        <f ca="1">(BX212*DCF!J$46-DCF!J$5*MAX(BX212*DCF!J$46,0)-MAX(BX212-BW212,0)/Inputs!$B$24)*DCF!J$6</f>
        <v>-2602.7412866292743</v>
      </c>
      <c r="DF212" s="15">
        <f ca="1">(BY212*DCF!K$46-DCF!K$5*MAX(BY212*DCF!K$46,0)-MAX(BY212-BX212,0)/Inputs!$B$24)*DCF!K$6</f>
        <v>2868.3521067056608</v>
      </c>
      <c r="DG212" s="15">
        <f ca="1">(BZ212*DCF!L$46-DCF!L$5*MAX(BZ212*DCF!L$46,0)-MAX(BZ212-BY212,0)/Inputs!$B$24)*DCF!L$6</f>
        <v>-3097.4462452573575</v>
      </c>
      <c r="DH212" s="15">
        <f ca="1">(CA212*DCF!M$46-DCF!M$5*MAX(CA212*DCF!M$46,0)-MAX(CA212-BZ212,0)/Inputs!$B$24)*DCF!M$6</f>
        <v>1930.2976751016329</v>
      </c>
      <c r="DI212" s="15">
        <f ca="1">SUM(CB212:CL212)+BE212*DCF!M$10*(1+Inputs!$B$30)*(1-Inputs!$B$33)*(1-Inputs!$B$30/Inputs!$B$31)/(Inputs!$B$29-Inputs!$B$30)*DCF!M$6</f>
        <v>145501.49723324942</v>
      </c>
      <c r="DJ212" s="15">
        <f ca="1">SUM(CM212:CW212)+BP212*DCF!M$28*(1+Inputs!$B$30)*(1-Inputs!$B$33)*(1-Inputs!$B$30/Inputs!$B$31)/(Inputs!$B$29-Inputs!$B$30)*DCF!M$6</f>
        <v>529555.58669541823</v>
      </c>
      <c r="DK212" s="15">
        <f ca="1">SUM(CX212:DH212)+CA212*DCF!M$46*(1+Inputs!$B$30)*(1-Inputs!$B$33)*(1-Inputs!$B$30/Inputs!$B$31)/(Inputs!$B$29-Inputs!$B$30)*DCF!M$6</f>
        <v>251866.03751029726</v>
      </c>
      <c r="DM212" s="15">
        <f ca="1">DI212+DJ212+DK212+Inputs!$B$34+Inputs!$B$36-Inputs!$B$35</f>
        <v>1003774.121438965</v>
      </c>
    </row>
    <row r="213" spans="1:117" x14ac:dyDescent="0.75">
      <c r="A213" s="11">
        <v>200</v>
      </c>
      <c r="C213" s="24">
        <f t="shared" ca="1" si="109"/>
        <v>-1.6604372676574</v>
      </c>
      <c r="D213" s="24">
        <f t="shared" ca="1" si="109"/>
        <v>-1.1664217130905892</v>
      </c>
      <c r="E213" s="24">
        <f t="shared" ca="1" si="109"/>
        <v>1.2286986501358506</v>
      </c>
      <c r="F213" s="24">
        <f t="shared" ca="1" si="109"/>
        <v>1.3587820624485916</v>
      </c>
      <c r="G213" s="24">
        <f t="shared" ca="1" si="109"/>
        <v>-0.91565852208684395</v>
      </c>
      <c r="H213" s="24">
        <f t="shared" ca="1" si="109"/>
        <v>7.6408402042516269E-2</v>
      </c>
      <c r="I213" s="24">
        <f t="shared" ca="1" si="109"/>
        <v>0.41910318079079523</v>
      </c>
      <c r="J213" s="24">
        <f t="shared" ca="1" si="109"/>
        <v>0.56796395651370546</v>
      </c>
      <c r="K213" s="24">
        <f t="shared" ca="1" si="109"/>
        <v>1.281771851462016</v>
      </c>
      <c r="L213" s="24">
        <f t="shared" ca="1" si="109"/>
        <v>0.48603333198198573</v>
      </c>
      <c r="M213" s="24">
        <f t="shared" ca="1" si="109"/>
        <v>0.50330839569798214</v>
      </c>
      <c r="N213" s="24">
        <f ca="1">SQRT(Inputs!$B$38)*C213+SQRT(1-Inputs!$B$38)*_xlfn.NORM.S.INV(RAND())</f>
        <v>-0.81859898577722434</v>
      </c>
      <c r="O213" s="24">
        <f ca="1">SQRT(Inputs!$B$38)*D213+SQRT(1-Inputs!$B$38)*_xlfn.NORM.S.INV(RAND())</f>
        <v>-2.0358327036633184</v>
      </c>
      <c r="P213" s="24">
        <f ca="1">SQRT(Inputs!$B$38)*E213+SQRT(1-Inputs!$B$38)*_xlfn.NORM.S.INV(RAND())</f>
        <v>-7.2995226783882039E-2</v>
      </c>
      <c r="Q213" s="24">
        <f ca="1">SQRT(Inputs!$B$38)*F213+SQRT(1-Inputs!$B$38)*_xlfn.NORM.S.INV(RAND())</f>
        <v>0.78007564842663857</v>
      </c>
      <c r="R213" s="24">
        <f ca="1">SQRT(Inputs!$B$38)*G213+SQRT(1-Inputs!$B$38)*_xlfn.NORM.S.INV(RAND())</f>
        <v>-1.088374605903337</v>
      </c>
      <c r="S213" s="24">
        <f ca="1">SQRT(Inputs!$B$38)*H213+SQRT(1-Inputs!$B$38)*_xlfn.NORM.S.INV(RAND())</f>
        <v>-0.76833731264900373</v>
      </c>
      <c r="T213" s="24">
        <f ca="1">SQRT(Inputs!$B$38)*I213+SQRT(1-Inputs!$B$38)*_xlfn.NORM.S.INV(RAND())</f>
        <v>-0.91244031295201644</v>
      </c>
      <c r="U213" s="24">
        <f ca="1">SQRT(Inputs!$B$38)*J213+SQRT(1-Inputs!$B$38)*_xlfn.NORM.S.INV(RAND())</f>
        <v>0.55005168268094706</v>
      </c>
      <c r="V213" s="24">
        <f ca="1">SQRT(Inputs!$B$38)*K213+SQRT(1-Inputs!$B$38)*_xlfn.NORM.S.INV(RAND())</f>
        <v>1.4205741546609731</v>
      </c>
      <c r="W213" s="24">
        <f ca="1">SQRT(Inputs!$B$38)*L213+SQRT(1-Inputs!$B$38)*_xlfn.NORM.S.INV(RAND())</f>
        <v>-0.67252709213677064</v>
      </c>
      <c r="X213" s="24">
        <f ca="1">SQRT(Inputs!$B$38)*M213+SQRT(1-Inputs!$B$38)*_xlfn.NORM.S.INV(RAND())</f>
        <v>0.77449271774701689</v>
      </c>
      <c r="Y213" s="24">
        <f ca="1">SQRT(Inputs!$B$38)*C213+SQRT(1-Inputs!$B$38)*_xlfn.NORM.S.INV(RAND())</f>
        <v>-1.2574462205658725</v>
      </c>
      <c r="Z213" s="24">
        <f ca="1">SQRT(Inputs!$B$38)*D213+SQRT(1-Inputs!$B$38)*_xlfn.NORM.S.INV(RAND())</f>
        <v>-1.6084155530624256</v>
      </c>
      <c r="AA213" s="24">
        <f ca="1">SQRT(Inputs!$B$38)*E213+SQRT(1-Inputs!$B$38)*_xlfn.NORM.S.INV(RAND())</f>
        <v>-0.12404171321415858</v>
      </c>
      <c r="AB213" s="24">
        <f ca="1">SQRT(Inputs!$B$38)*F213+SQRT(1-Inputs!$B$38)*_xlfn.NORM.S.INV(RAND())</f>
        <v>2.2547862764682431</v>
      </c>
      <c r="AC213" s="24">
        <f ca="1">SQRT(Inputs!$B$38)*G213+SQRT(1-Inputs!$B$38)*_xlfn.NORM.S.INV(RAND())</f>
        <v>-0.37002297990171529</v>
      </c>
      <c r="AD213" s="24">
        <f ca="1">SQRT(Inputs!$B$38)*H213+SQRT(1-Inputs!$B$38)*_xlfn.NORM.S.INV(RAND())</f>
        <v>-0.26120786488767794</v>
      </c>
      <c r="AE213" s="24">
        <f ca="1">SQRT(Inputs!$B$38)*I213+SQRT(1-Inputs!$B$38)*_xlfn.NORM.S.INV(RAND())</f>
        <v>-0.78032044322978189</v>
      </c>
      <c r="AF213" s="24">
        <f ca="1">SQRT(Inputs!$B$38)*J213+SQRT(1-Inputs!$B$38)*_xlfn.NORM.S.INV(RAND())</f>
        <v>0.23281078017676443</v>
      </c>
      <c r="AG213" s="24">
        <f ca="1">SQRT(Inputs!$B$38)*K213+SQRT(1-Inputs!$B$38)*_xlfn.NORM.S.INV(RAND())</f>
        <v>1.611797871388748</v>
      </c>
      <c r="AH213" s="24">
        <f ca="1">SQRT(Inputs!$B$38)*L213+SQRT(1-Inputs!$B$38)*_xlfn.NORM.S.INV(RAND())</f>
        <v>-0.26722047380630909</v>
      </c>
      <c r="AI213" s="24">
        <f ca="1">SQRT(Inputs!$B$38)*M213+SQRT(1-Inputs!$B$38)*_xlfn.NORM.S.INV(RAND())</f>
        <v>0.15436768431145356</v>
      </c>
      <c r="AJ213" s="24">
        <f ca="1">SQRT(Inputs!$B$38)*C213+SQRT(1-Inputs!$B$38)*_xlfn.NORM.S.INV(RAND())</f>
        <v>-0.11483569081366252</v>
      </c>
      <c r="AK213" s="24">
        <f ca="1">SQRT(Inputs!$B$38)*D213+SQRT(1-Inputs!$B$38)*_xlfn.NORM.S.INV(RAND())</f>
        <v>-0.6093825220897594</v>
      </c>
      <c r="AL213" s="24">
        <f ca="1">SQRT(Inputs!$B$38)*E213+SQRT(1-Inputs!$B$38)*_xlfn.NORM.S.INV(RAND())</f>
        <v>1.5733630016132811</v>
      </c>
      <c r="AM213" s="24">
        <f ca="1">SQRT(Inputs!$B$38)*F213+SQRT(1-Inputs!$B$38)*_xlfn.NORM.S.INV(RAND())</f>
        <v>3.4943839509979369E-2</v>
      </c>
      <c r="AN213" s="24">
        <f ca="1">SQRT(Inputs!$B$38)*G213+SQRT(1-Inputs!$B$38)*_xlfn.NORM.S.INV(RAND())</f>
        <v>0.26743404175523622</v>
      </c>
      <c r="AO213" s="24">
        <f ca="1">SQRT(Inputs!$B$38)*H213+SQRT(1-Inputs!$B$38)*_xlfn.NORM.S.INV(RAND())</f>
        <v>-0.31747053919292889</v>
      </c>
      <c r="AP213" s="24">
        <f ca="1">SQRT(Inputs!$B$38)*I213+SQRT(1-Inputs!$B$38)*_xlfn.NORM.S.INV(RAND())</f>
        <v>-0.52714364118541646</v>
      </c>
      <c r="AQ213" s="24">
        <f ca="1">SQRT(Inputs!$B$38)*J213+SQRT(1-Inputs!$B$38)*_xlfn.NORM.S.INV(RAND())</f>
        <v>-0.23196239486899051</v>
      </c>
      <c r="AR213" s="24">
        <f ca="1">SQRT(Inputs!$B$38)*K213+SQRT(1-Inputs!$B$38)*_xlfn.NORM.S.INV(RAND())</f>
        <v>0.96861240640062307</v>
      </c>
      <c r="AS213" s="24">
        <f ca="1">SQRT(Inputs!$B$38)*L213+SQRT(1-Inputs!$B$38)*_xlfn.NORM.S.INV(RAND())</f>
        <v>0.89151454561680488</v>
      </c>
      <c r="AT213" s="24">
        <f ca="1">SQRT(Inputs!$B$38)*M213+SQRT(1-Inputs!$B$38)*_xlfn.NORM.S.INV(RAND())</f>
        <v>-0.53182151260620258</v>
      </c>
      <c r="AU213" s="15">
        <f ca="1">Inputs!$B$6*EXP($B$8-0.5*C$5^2+C$5*N213)</f>
        <v>4346.4003723959468</v>
      </c>
      <c r="AV213" s="15">
        <f t="shared" ca="1" si="110"/>
        <v>3921.986636119665</v>
      </c>
      <c r="AW213" s="15">
        <f t="shared" ca="1" si="111"/>
        <v>4735.3150561024813</v>
      </c>
      <c r="AX213" s="15">
        <f t="shared" ca="1" si="112"/>
        <v>6373.1467639301163</v>
      </c>
      <c r="AY213" s="15">
        <f t="shared" ca="1" si="113"/>
        <v>6858.965904232823</v>
      </c>
      <c r="AZ213" s="15">
        <f t="shared" ca="1" si="114"/>
        <v>7708.1389029161937</v>
      </c>
      <c r="BA213" s="15">
        <f t="shared" ca="1" si="115"/>
        <v>8573.6736603961581</v>
      </c>
      <c r="BB213" s="15">
        <f t="shared" ca="1" si="116"/>
        <v>11091.498304918769</v>
      </c>
      <c r="BC213" s="15">
        <f t="shared" ca="1" si="117"/>
        <v>15580.807041451386</v>
      </c>
      <c r="BD213" s="15">
        <f t="shared" ca="1" si="118"/>
        <v>17924.23725793288</v>
      </c>
      <c r="BE213" s="15">
        <f t="shared" ca="1" si="119"/>
        <v>23569.161705850365</v>
      </c>
      <c r="BF213" s="15">
        <f ca="1">Inputs!$B$13*EXP($B$9-0.5*C$6^2+C$6*Y213)</f>
        <v>10779.305550098317</v>
      </c>
      <c r="BG213" s="15">
        <f t="shared" ca="1" si="120"/>
        <v>9827.8664712841965</v>
      </c>
      <c r="BH213" s="15">
        <f t="shared" ca="1" si="121"/>
        <v>11763.328829872959</v>
      </c>
      <c r="BI213" s="15">
        <f t="shared" ca="1" si="122"/>
        <v>20374.610795445446</v>
      </c>
      <c r="BJ213" s="15">
        <f t="shared" ca="1" si="123"/>
        <v>23680.598913044079</v>
      </c>
      <c r="BK213" s="15">
        <f t="shared" ca="1" si="124"/>
        <v>28048.062918452481</v>
      </c>
      <c r="BL213" s="15">
        <f t="shared" ca="1" si="125"/>
        <v>31139.971292986749</v>
      </c>
      <c r="BM213" s="15">
        <f t="shared" ca="1" si="126"/>
        <v>39400.960354892362</v>
      </c>
      <c r="BN213" s="15">
        <f t="shared" ca="1" si="127"/>
        <v>58783.061250931372</v>
      </c>
      <c r="BO213" s="15">
        <f t="shared" ca="1" si="128"/>
        <v>70114.438632348756</v>
      </c>
      <c r="BP213" s="15">
        <f t="shared" ca="1" si="129"/>
        <v>87820.300017476053</v>
      </c>
      <c r="BQ213" s="15">
        <f ca="1">Inputs!$B$20*EXP($B$10-0.5*C$7^2+C$7*AJ213)</f>
        <v>4118.3111948602336</v>
      </c>
      <c r="BR213" s="15">
        <f t="shared" ca="1" si="130"/>
        <v>4604.7896282021857</v>
      </c>
      <c r="BS213" s="15">
        <f t="shared" ca="1" si="131"/>
        <v>9907.9623458712595</v>
      </c>
      <c r="BT213" s="15">
        <f t="shared" ca="1" si="132"/>
        <v>13786.730271387642</v>
      </c>
      <c r="BU213" s="15">
        <f t="shared" ca="1" si="133"/>
        <v>20384.052939129077</v>
      </c>
      <c r="BV213" s="15">
        <f t="shared" ca="1" si="134"/>
        <v>26402.469693798175</v>
      </c>
      <c r="BW213" s="15">
        <f t="shared" ca="1" si="135"/>
        <v>32953.594779777719</v>
      </c>
      <c r="BX213" s="15">
        <f t="shared" ca="1" si="136"/>
        <v>43996.628497140737</v>
      </c>
      <c r="BY213" s="15">
        <f t="shared" ca="1" si="137"/>
        <v>74198.20667662732</v>
      </c>
      <c r="BZ213" s="15">
        <f t="shared" ca="1" si="138"/>
        <v>122651.02403061267</v>
      </c>
      <c r="CA213" s="15">
        <f t="shared" ca="1" si="139"/>
        <v>156751.1133569965</v>
      </c>
      <c r="CB213" s="15">
        <f ca="1">(AU213*DCF!C$10-DCF!C$5*MAX(AU213*DCF!C$10,0)-MAX(AU213-Inputs!$B$6,0)/Inputs!$B$10)*DCF!C$6</f>
        <v>1047.4653457691584</v>
      </c>
      <c r="CC213" s="15">
        <f ca="1">(AV213*DCF!D$10-DCF!D$5*MAX(AV213*DCF!D$10,0)-MAX(AV213-AU213,0)/Inputs!$B$10)*DCF!D$6</f>
        <v>955.95767196688416</v>
      </c>
      <c r="CD213" s="15">
        <f ca="1">(AW213*DCF!E$10-DCF!E$5*MAX(AW213*DCF!E$10,0)-MAX(AW213-AV213,0)/Inputs!$B$10)*DCF!E$6</f>
        <v>910.11362510829736</v>
      </c>
      <c r="CE213" s="15">
        <f ca="1">(AX213*DCF!F$10-DCF!F$5*MAX(AX213*DCF!F$10,0)-MAX(AX213-AW213,0)/Inputs!$B$10)*DCF!F$6</f>
        <v>1050.4556100002892</v>
      </c>
      <c r="CF213" s="15">
        <f ca="1">(AY213*DCF!G$10-DCF!G$5*MAX(AY213*DCF!G$10,0)-MAX(AY213-AX213,0)/Inputs!$B$10)*DCF!G$6</f>
        <v>1319.8374612650664</v>
      </c>
      <c r="CG213" s="15">
        <f ca="1">(AZ213*DCF!H$10-DCF!H$5*MAX(AZ213*DCF!H$10,0)-MAX(AZ213-AY213,0)/Inputs!$B$10)*DCF!H$6</f>
        <v>1345.7548075548261</v>
      </c>
      <c r="CH213" s="15">
        <f ca="1">(BA213*DCF!I$10-DCF!I$5*MAX(BA213*DCF!I$10,0)-MAX(BA213-AZ213,0)/Inputs!$B$10)*DCF!I$6</f>
        <v>1424.1193833616276</v>
      </c>
      <c r="CI213" s="15">
        <f ca="1">(BB213*DCF!J$10-DCF!J$5*MAX(BB213*DCF!J$10,0)-MAX(BB213-BA213,0)/Inputs!$B$10)*DCF!J$6</f>
        <v>1521.7920105400522</v>
      </c>
      <c r="CJ213" s="15">
        <f ca="1">(BC213*DCF!K$10-DCF!K$5*MAX(BC213*DCF!K$10,0)-MAX(BC213-BB213,0)/Inputs!$B$10)*DCF!K$6</f>
        <v>1879.8248211933751</v>
      </c>
      <c r="CK213" s="15">
        <f ca="1">(BD213*DCF!L$10-DCF!L$5*MAX(BD213*DCF!L$10,0)-MAX(BD213-BC213,0)/Inputs!$B$10)*DCF!L$6</f>
        <v>2400.2723547725827</v>
      </c>
      <c r="CL213" s="15">
        <f ca="1">(BE213*DCF!M$10-DCF!M$5*MAX(BE213*DCF!M$10,0)-MAX(BE213-BD213,0)/Inputs!$B$10)*DCF!M$6</f>
        <v>2651.5670205326446</v>
      </c>
      <c r="CM213" s="15">
        <f ca="1">(BF213*DCF!C$28-DCF!C$5*MAX(BF213*DCF!C$28,0)-MAX(BF213-Inputs!$B$13,0)/Inputs!$B$17)*DCF!C$6</f>
        <v>3289.7733618245193</v>
      </c>
      <c r="CN213" s="15">
        <f ca="1">(BG213*DCF!D$28-DCF!D$5*MAX(BG213*DCF!D$28,0)-MAX(BG213-BF213,0)/Inputs!$B$17)*DCF!D$6</f>
        <v>2894.5333438419016</v>
      </c>
      <c r="CO213" s="15">
        <f ca="1">(BH213*DCF!E$28-DCF!E$5*MAX(BH213*DCF!E$28,0)-MAX(BH213-BG213,0)/Inputs!$B$17)*DCF!E$6</f>
        <v>2950.1311980096625</v>
      </c>
      <c r="CP213" s="15">
        <f ca="1">(BI213*DCF!F$28-DCF!F$5*MAX(BI213*DCF!F$28,0)-MAX(BI213-BH213,0)/Inputs!$B$17)*DCF!F$6</f>
        <v>3963.3501526154919</v>
      </c>
      <c r="CQ213" s="15">
        <f ca="1">(BJ213*DCF!G$28-DCF!G$5*MAX(BJ213*DCF!G$28,0)-MAX(BJ213-BI213,0)/Inputs!$B$17)*DCF!G$6</f>
        <v>5588.0765099702576</v>
      </c>
      <c r="CR213" s="15">
        <f ca="1">(BK213*DCF!H$28-DCF!H$5*MAX(BK213*DCF!H$28,0)-MAX(BK213-BJ213,0)/Inputs!$B$17)*DCF!H$6</f>
        <v>6258.014066495266</v>
      </c>
      <c r="CS213" s="15">
        <f ca="1">(BL213*DCF!I$28-DCF!I$5*MAX(BL213*DCF!I$28,0)-MAX(BL213-BK213,0)/Inputs!$B$17)*DCF!I$6</f>
        <v>6878.8751836039282</v>
      </c>
      <c r="CT213" s="15">
        <f ca="1">(BM213*DCF!J$28-DCF!J$5*MAX(BM213*DCF!J$28,0)-MAX(BM213-BL213,0)/Inputs!$B$17)*DCF!J$6</f>
        <v>7694.3454189904733</v>
      </c>
      <c r="CU213" s="15">
        <f ca="1">(BN213*DCF!K$28-DCF!K$5*MAX(BN213*DCF!K$28,0)-MAX(BN213-BM213,0)/Inputs!$B$17)*DCF!K$6</f>
        <v>10039.947729235093</v>
      </c>
      <c r="CV213" s="15">
        <f ca="1">(BO213*DCF!L$28-DCF!L$5*MAX(BO213*DCF!L$28,0)-MAX(BO213-BN213,0)/Inputs!$B$17)*DCF!L$6</f>
        <v>12707.137954739455</v>
      </c>
      <c r="CW213" s="15">
        <f ca="1">(BP213*DCF!M$28-DCF!M$5*MAX(BP213*DCF!M$28,0)-MAX(BP213-BO213,0)/Inputs!$B$17)*DCF!M$6</f>
        <v>14672.680235471918</v>
      </c>
      <c r="CX213" s="15">
        <f ca="1">(BQ213*DCF!C$46-DCF!C$5*MAX(BQ213*DCF!C$46,0)-MAX(BQ213-Inputs!$B$20,0)/Inputs!$B$24)*DCF!C$6</f>
        <v>-1374.8114514043189</v>
      </c>
      <c r="CY213" s="15">
        <f ca="1">(BR213*DCF!D$46-DCF!D$5*MAX(BR213*DCF!D$46,0)-MAX(BR213-BQ213,0)/Inputs!$B$24)*DCF!D$6</f>
        <v>-993.50651382121691</v>
      </c>
      <c r="CZ213" s="15">
        <f ca="1">(BS213*DCF!E$46-DCF!E$5*MAX(BS213*DCF!E$46,0)-MAX(BS213-BR213,0)/Inputs!$B$24)*DCF!E$6</f>
        <v>-3261.9984897254012</v>
      </c>
      <c r="DA213" s="15">
        <f ca="1">(BT213*DCF!F$46-DCF!F$5*MAX(BT213*DCF!F$46,0)-MAX(BT213-BS213,0)/Inputs!$B$24)*DCF!F$6</f>
        <v>-2416.4188836087542</v>
      </c>
      <c r="DB213" s="15">
        <f ca="1">(BU213*DCF!G$46-DCF!G$5*MAX(BU213*DCF!G$46,0)-MAX(BU213-BT213,0)/Inputs!$B$24)*DCF!G$6</f>
        <v>-2904.8882651493241</v>
      </c>
      <c r="DC213" s="15">
        <f ca="1">(BV213*DCF!H$46-DCF!H$5*MAX(BV213*DCF!H$46,0)-MAX(BV213-BU213,0)/Inputs!$B$24)*DCF!H$6</f>
        <v>-1870.1861310621587</v>
      </c>
      <c r="DD213" s="15">
        <f ca="1">(BW213*DCF!I$46-DCF!I$5*MAX(BW213*DCF!I$46,0)-MAX(BW213-BV213,0)/Inputs!$B$24)*DCF!I$6</f>
        <v>-1119.4985350116931</v>
      </c>
      <c r="DE213" s="15">
        <f ca="1">(BX213*DCF!J$46-DCF!J$5*MAX(BX213*DCF!J$46,0)-MAX(BX213-BW213,0)/Inputs!$B$24)*DCF!J$6</f>
        <v>-1082.8952597439259</v>
      </c>
      <c r="DF213" s="15">
        <f ca="1">(BY213*DCF!K$46-DCF!K$5*MAX(BY213*DCF!K$46,0)-MAX(BY213-BX213,0)/Inputs!$B$24)*DCF!K$6</f>
        <v>-3160.1331808828904</v>
      </c>
      <c r="DG213" s="15">
        <f ca="1">(BZ213*DCF!L$46-DCF!L$5*MAX(BZ213*DCF!L$46,0)-MAX(BZ213-BY213,0)/Inputs!$B$24)*DCF!L$6</f>
        <v>-2486.7352280856758</v>
      </c>
      <c r="DH213" s="15">
        <f ca="1">(CA213*DCF!M$46-DCF!M$5*MAX(CA213*DCF!M$46,0)-MAX(CA213-BZ213,0)/Inputs!$B$24)*DCF!M$6</f>
        <v>5159.8369099705606</v>
      </c>
      <c r="DI213" s="15">
        <f ca="1">SUM(CB213:CL213)+BE213*DCF!M$10*(1+Inputs!$B$30)*(1-Inputs!$B$33)*(1-Inputs!$B$30/Inputs!$B$31)/(Inputs!$B$29-Inputs!$B$30)*DCF!M$6</f>
        <v>82100.448809344351</v>
      </c>
      <c r="DJ213" s="15">
        <f ca="1">SUM(CM213:CW213)+BP213*DCF!M$28*(1+Inputs!$B$30)*(1-Inputs!$B$33)*(1-Inputs!$B$30/Inputs!$B$31)/(Inputs!$B$29-Inputs!$B$30)*DCF!M$6</f>
        <v>402810.27349063766</v>
      </c>
      <c r="DK213" s="15">
        <f ca="1">SUM(CX213:DH213)+CA213*DCF!M$46*(1+Inputs!$B$30)*(1-Inputs!$B$33)*(1-Inputs!$B$30/Inputs!$B$31)/(Inputs!$B$29-Inputs!$B$30)*DCF!M$6</f>
        <v>226844.55457781252</v>
      </c>
      <c r="DM213" s="15">
        <f ca="1">DI213+DJ213+DK213+Inputs!$B$34+Inputs!$B$36-Inputs!$B$35</f>
        <v>788606.27687779453</v>
      </c>
    </row>
    <row r="214" spans="1:117" x14ac:dyDescent="0.75">
      <c r="A214" s="11">
        <v>201</v>
      </c>
      <c r="C214" s="24">
        <f t="shared" ref="C214:M223" ca="1" si="140">_xlfn.NORM.S.INV(RAND())</f>
        <v>-1.4931131726078068E-2</v>
      </c>
      <c r="D214" s="24">
        <f t="shared" ca="1" si="140"/>
        <v>-1.1262908867262817</v>
      </c>
      <c r="E214" s="24">
        <f t="shared" ca="1" si="140"/>
        <v>-0.96272703768856249</v>
      </c>
      <c r="F214" s="24">
        <f t="shared" ca="1" si="140"/>
        <v>-0.46290157398822118</v>
      </c>
      <c r="G214" s="24">
        <f t="shared" ca="1" si="140"/>
        <v>-0.76377173481530647</v>
      </c>
      <c r="H214" s="24">
        <f t="shared" ca="1" si="140"/>
        <v>1.064252009959245</v>
      </c>
      <c r="I214" s="24">
        <f t="shared" ca="1" si="140"/>
        <v>1.2920690589753419</v>
      </c>
      <c r="J214" s="24">
        <f t="shared" ca="1" si="140"/>
        <v>-0.19867954818910458</v>
      </c>
      <c r="K214" s="24">
        <f t="shared" ca="1" si="140"/>
        <v>-2.5633895176148704</v>
      </c>
      <c r="L214" s="24">
        <f t="shared" ca="1" si="140"/>
        <v>0.3058774473316524</v>
      </c>
      <c r="M214" s="24">
        <f t="shared" ca="1" si="140"/>
        <v>-0.41127800842013007</v>
      </c>
      <c r="N214" s="24">
        <f ca="1">SQRT(Inputs!$B$38)*C214+SQRT(1-Inputs!$B$38)*_xlfn.NORM.S.INV(RAND())</f>
        <v>0.27093732377537633</v>
      </c>
      <c r="O214" s="24">
        <f ca="1">SQRT(Inputs!$B$38)*D214+SQRT(1-Inputs!$B$38)*_xlfn.NORM.S.INV(RAND())</f>
        <v>-0.2512298670021601</v>
      </c>
      <c r="P214" s="24">
        <f ca="1">SQRT(Inputs!$B$38)*E214+SQRT(1-Inputs!$B$38)*_xlfn.NORM.S.INV(RAND())</f>
        <v>1.2077268949276192</v>
      </c>
      <c r="Q214" s="24">
        <f ca="1">SQRT(Inputs!$B$38)*F214+SQRT(1-Inputs!$B$38)*_xlfn.NORM.S.INV(RAND())</f>
        <v>0.37498587300173969</v>
      </c>
      <c r="R214" s="24">
        <f ca="1">SQRT(Inputs!$B$38)*G214+SQRT(1-Inputs!$B$38)*_xlfn.NORM.S.INV(RAND())</f>
        <v>-0.50410800105466358</v>
      </c>
      <c r="S214" s="24">
        <f ca="1">SQRT(Inputs!$B$38)*H214+SQRT(1-Inputs!$B$38)*_xlfn.NORM.S.INV(RAND())</f>
        <v>0.82079187813171717</v>
      </c>
      <c r="T214" s="24">
        <f ca="1">SQRT(Inputs!$B$38)*I214+SQRT(1-Inputs!$B$38)*_xlfn.NORM.S.INV(RAND())</f>
        <v>1.115602232207638</v>
      </c>
      <c r="U214" s="24">
        <f ca="1">SQRT(Inputs!$B$38)*J214+SQRT(1-Inputs!$B$38)*_xlfn.NORM.S.INV(RAND())</f>
        <v>-1.0795876202369239</v>
      </c>
      <c r="V214" s="24">
        <f ca="1">SQRT(Inputs!$B$38)*K214+SQRT(1-Inputs!$B$38)*_xlfn.NORM.S.INV(RAND())</f>
        <v>-1.2373554976466981</v>
      </c>
      <c r="W214" s="24">
        <f ca="1">SQRT(Inputs!$B$38)*L214+SQRT(1-Inputs!$B$38)*_xlfn.NORM.S.INV(RAND())</f>
        <v>0.33315470113381984</v>
      </c>
      <c r="X214" s="24">
        <f ca="1">SQRT(Inputs!$B$38)*M214+SQRT(1-Inputs!$B$38)*_xlfn.NORM.S.INV(RAND())</f>
        <v>-0.26152611812076165</v>
      </c>
      <c r="Y214" s="24">
        <f ca="1">SQRT(Inputs!$B$38)*C214+SQRT(1-Inputs!$B$38)*_xlfn.NORM.S.INV(RAND())</f>
        <v>5.0370593006294012E-2</v>
      </c>
      <c r="Z214" s="24">
        <f ca="1">SQRT(Inputs!$B$38)*D214+SQRT(1-Inputs!$B$38)*_xlfn.NORM.S.INV(RAND())</f>
        <v>-1.1173178828901755</v>
      </c>
      <c r="AA214" s="24">
        <f ca="1">SQRT(Inputs!$B$38)*E214+SQRT(1-Inputs!$B$38)*_xlfn.NORM.S.INV(RAND())</f>
        <v>-1.0068859630225744</v>
      </c>
      <c r="AB214" s="24">
        <f ca="1">SQRT(Inputs!$B$38)*F214+SQRT(1-Inputs!$B$38)*_xlfn.NORM.S.INV(RAND())</f>
        <v>-0.65584768803170812</v>
      </c>
      <c r="AC214" s="24">
        <f ca="1">SQRT(Inputs!$B$38)*G214+SQRT(1-Inputs!$B$38)*_xlfn.NORM.S.INV(RAND())</f>
        <v>-1.6154140716993035</v>
      </c>
      <c r="AD214" s="24">
        <f ca="1">SQRT(Inputs!$B$38)*H214+SQRT(1-Inputs!$B$38)*_xlfn.NORM.S.INV(RAND())</f>
        <v>1.5572084561384028</v>
      </c>
      <c r="AE214" s="24">
        <f ca="1">SQRT(Inputs!$B$38)*I214+SQRT(1-Inputs!$B$38)*_xlfn.NORM.S.INV(RAND())</f>
        <v>1.9178925159374469</v>
      </c>
      <c r="AF214" s="24">
        <f ca="1">SQRT(Inputs!$B$38)*J214+SQRT(1-Inputs!$B$38)*_xlfn.NORM.S.INV(RAND())</f>
        <v>-0.72351983120398167</v>
      </c>
      <c r="AG214" s="24">
        <f ca="1">SQRT(Inputs!$B$38)*K214+SQRT(1-Inputs!$B$38)*_xlfn.NORM.S.INV(RAND())</f>
        <v>9.8950631976657544E-3</v>
      </c>
      <c r="AH214" s="24">
        <f ca="1">SQRT(Inputs!$B$38)*L214+SQRT(1-Inputs!$B$38)*_xlfn.NORM.S.INV(RAND())</f>
        <v>0.30427480503804477</v>
      </c>
      <c r="AI214" s="24">
        <f ca="1">SQRT(Inputs!$B$38)*M214+SQRT(1-Inputs!$B$38)*_xlfn.NORM.S.INV(RAND())</f>
        <v>0.18539373350716157</v>
      </c>
      <c r="AJ214" s="24">
        <f ca="1">SQRT(Inputs!$B$38)*C214+SQRT(1-Inputs!$B$38)*_xlfn.NORM.S.INV(RAND())</f>
        <v>-1.1693858321766819</v>
      </c>
      <c r="AK214" s="24">
        <f ca="1">SQRT(Inputs!$B$38)*D214+SQRT(1-Inputs!$B$38)*_xlfn.NORM.S.INV(RAND())</f>
        <v>-0.22592125119337841</v>
      </c>
      <c r="AL214" s="24">
        <f ca="1">SQRT(Inputs!$B$38)*E214+SQRT(1-Inputs!$B$38)*_xlfn.NORM.S.INV(RAND())</f>
        <v>-1.2664907535749437</v>
      </c>
      <c r="AM214" s="24">
        <f ca="1">SQRT(Inputs!$B$38)*F214+SQRT(1-Inputs!$B$38)*_xlfn.NORM.S.INV(RAND())</f>
        <v>0.68749601470110278</v>
      </c>
      <c r="AN214" s="24">
        <f ca="1">SQRT(Inputs!$B$38)*G214+SQRT(1-Inputs!$B$38)*_xlfn.NORM.S.INV(RAND())</f>
        <v>-1.1994655382298292</v>
      </c>
      <c r="AO214" s="24">
        <f ca="1">SQRT(Inputs!$B$38)*H214+SQRT(1-Inputs!$B$38)*_xlfn.NORM.S.INV(RAND())</f>
        <v>-0.37372526912569293</v>
      </c>
      <c r="AP214" s="24">
        <f ca="1">SQRT(Inputs!$B$38)*I214+SQRT(1-Inputs!$B$38)*_xlfn.NORM.S.INV(RAND())</f>
        <v>0.96208887567921808</v>
      </c>
      <c r="AQ214" s="24">
        <f ca="1">SQRT(Inputs!$B$38)*J214+SQRT(1-Inputs!$B$38)*_xlfn.NORM.S.INV(RAND())</f>
        <v>-1.0272681830581927</v>
      </c>
      <c r="AR214" s="24">
        <f ca="1">SQRT(Inputs!$B$38)*K214+SQRT(1-Inputs!$B$38)*_xlfn.NORM.S.INV(RAND())</f>
        <v>-1.0228848429091957</v>
      </c>
      <c r="AS214" s="24">
        <f ca="1">SQRT(Inputs!$B$38)*L214+SQRT(1-Inputs!$B$38)*_xlfn.NORM.S.INV(RAND())</f>
        <v>1.2473033821240824</v>
      </c>
      <c r="AT214" s="24">
        <f ca="1">SQRT(Inputs!$B$38)*M214+SQRT(1-Inputs!$B$38)*_xlfn.NORM.S.INV(RAND())</f>
        <v>-0.36121696139626114</v>
      </c>
      <c r="AU214" s="15">
        <f ca="1">Inputs!$B$6*EXP($B$8-0.5*C$5^2+C$5*N214)</f>
        <v>5184.713553978705</v>
      </c>
      <c r="AV214" s="15">
        <f t="shared" ca="1" si="110"/>
        <v>6082.1523966418454</v>
      </c>
      <c r="AW214" s="15">
        <f t="shared" ca="1" si="111"/>
        <v>8728.153869296757</v>
      </c>
      <c r="AX214" s="15">
        <f t="shared" ca="1" si="112"/>
        <v>11167.30063408674</v>
      </c>
      <c r="AY214" s="15">
        <f t="shared" ca="1" si="113"/>
        <v>12867.291641759222</v>
      </c>
      <c r="AZ214" s="15">
        <f t="shared" ca="1" si="114"/>
        <v>17225.703019286138</v>
      </c>
      <c r="BA214" s="15">
        <f t="shared" ca="1" si="115"/>
        <v>23690.555862714158</v>
      </c>
      <c r="BB214" s="15">
        <f t="shared" ca="1" si="116"/>
        <v>26030.946443414068</v>
      </c>
      <c r="BC214" s="15">
        <f t="shared" ca="1" si="117"/>
        <v>28291.951553215978</v>
      </c>
      <c r="BD214" s="15">
        <f t="shared" ca="1" si="118"/>
        <v>35757.367365682141</v>
      </c>
      <c r="BE214" s="15">
        <f t="shared" ca="1" si="119"/>
        <v>42784.706832125295</v>
      </c>
      <c r="BF214" s="15">
        <f ca="1">Inputs!$B$13*EXP($B$9-0.5*C$6^2+C$6*Y214)</f>
        <v>13969.82722905322</v>
      </c>
      <c r="BG214" s="15">
        <f t="shared" ca="1" si="120"/>
        <v>13916.934546387001</v>
      </c>
      <c r="BH214" s="15">
        <f t="shared" ca="1" si="121"/>
        <v>14388.729993511137</v>
      </c>
      <c r="BI214" s="15">
        <f t="shared" ca="1" si="122"/>
        <v>15922.681430024992</v>
      </c>
      <c r="BJ214" s="15">
        <f t="shared" ca="1" si="123"/>
        <v>15465.219198370356</v>
      </c>
      <c r="BK214" s="15">
        <f t="shared" ca="1" si="124"/>
        <v>23462.942420991127</v>
      </c>
      <c r="BL214" s="15">
        <f t="shared" ca="1" si="125"/>
        <v>36953.514657015439</v>
      </c>
      <c r="BM214" s="15">
        <f t="shared" ca="1" si="126"/>
        <v>41519.204054547081</v>
      </c>
      <c r="BN214" s="15">
        <f t="shared" ca="1" si="127"/>
        <v>51124.007769342563</v>
      </c>
      <c r="BO214" s="15">
        <f t="shared" ca="1" si="128"/>
        <v>65167.439922062877</v>
      </c>
      <c r="BP214" s="15">
        <f t="shared" ca="1" si="129"/>
        <v>81911.47018652632</v>
      </c>
      <c r="BQ214" s="15">
        <f ca="1">Inputs!$B$20*EXP($B$10-0.5*C$7^2+C$7*AJ214)</f>
        <v>2833.2160960688202</v>
      </c>
      <c r="BR214" s="15">
        <f t="shared" ca="1" si="130"/>
        <v>3578.1501217329469</v>
      </c>
      <c r="BS214" s="15">
        <f t="shared" ca="1" si="131"/>
        <v>3405.7780214649702</v>
      </c>
      <c r="BT214" s="15">
        <f t="shared" ca="1" si="132"/>
        <v>5623.9076045928878</v>
      </c>
      <c r="BU214" s="15">
        <f t="shared" ca="1" si="133"/>
        <v>5830.6446020044987</v>
      </c>
      <c r="BV214" s="15">
        <f t="shared" ca="1" si="134"/>
        <v>7457.0368460523132</v>
      </c>
      <c r="BW214" s="15">
        <f t="shared" ca="1" si="135"/>
        <v>12755.92487525117</v>
      </c>
      <c r="BX214" s="15">
        <f t="shared" ca="1" si="136"/>
        <v>14520.628260519252</v>
      </c>
      <c r="BY214" s="15">
        <f t="shared" ca="1" si="137"/>
        <v>16729.516168363076</v>
      </c>
      <c r="BZ214" s="15">
        <f t="shared" ca="1" si="138"/>
        <v>29523.417280640875</v>
      </c>
      <c r="CA214" s="15">
        <f t="shared" ca="1" si="139"/>
        <v>38893.085352648151</v>
      </c>
      <c r="CB214" s="15">
        <f ca="1">(AU214*DCF!C$10-DCF!C$5*MAX(AU214*DCF!C$10,0)-MAX(AU214-Inputs!$B$6,0)/Inputs!$B$10)*DCF!C$6</f>
        <v>1041.4880233628419</v>
      </c>
      <c r="CC214" s="15">
        <f ca="1">(AV214*DCF!D$10-DCF!D$5*MAX(AV214*DCF!D$10,0)-MAX(AV214-AU214,0)/Inputs!$B$10)*DCF!D$6</f>
        <v>1263.666467311165</v>
      </c>
      <c r="CD214" s="15">
        <f ca="1">(AW214*DCF!E$10-DCF!E$5*MAX(AW214*DCF!E$10,0)-MAX(AW214-AV214,0)/Inputs!$B$10)*DCF!E$6</f>
        <v>1419.2026809034312</v>
      </c>
      <c r="CE214" s="15">
        <f ca="1">(AX214*DCF!F$10-DCF!F$5*MAX(AX214*DCF!F$10,0)-MAX(AX214-AW214,0)/Inputs!$B$10)*DCF!F$6</f>
        <v>1930.2779630692532</v>
      </c>
      <c r="CF214" s="15">
        <f ca="1">(AY214*DCF!G$10-DCF!G$5*MAX(AY214*DCF!G$10,0)-MAX(AY214-AX214,0)/Inputs!$B$10)*DCF!G$6</f>
        <v>2324.4071703872114</v>
      </c>
      <c r="CG214" s="15">
        <f ca="1">(AZ214*DCF!H$10-DCF!H$5*MAX(AZ214*DCF!H$10,0)-MAX(AZ214-AY214,0)/Inputs!$B$10)*DCF!H$6</f>
        <v>2570.4685219447106</v>
      </c>
      <c r="CH214" s="15">
        <f ca="1">(BA214*DCF!I$10-DCF!I$5*MAX(BA214*DCF!I$10,0)-MAX(BA214-AZ214,0)/Inputs!$B$10)*DCF!I$6</f>
        <v>3266.9379477165439</v>
      </c>
      <c r="CI214" s="15">
        <f ca="1">(BB214*DCF!J$10-DCF!J$5*MAX(BB214*DCF!J$10,0)-MAX(BB214-BA214,0)/Inputs!$B$10)*DCF!J$6</f>
        <v>4112.3231839648697</v>
      </c>
      <c r="CJ214" s="15">
        <f ca="1">(BC214*DCF!K$10-DCF!K$5*MAX(BC214*DCF!K$10,0)-MAX(BC214-BB214,0)/Inputs!$B$10)*DCF!K$6</f>
        <v>4238.0435321628165</v>
      </c>
      <c r="CK214" s="15">
        <f ca="1">(BD214*DCF!L$10-DCF!L$5*MAX(BD214*DCF!L$10,0)-MAX(BD214-BC214,0)/Inputs!$B$10)*DCF!L$6</f>
        <v>4427.4918195023174</v>
      </c>
      <c r="CL214" s="15">
        <f ca="1">(BE214*DCF!M$10-DCF!M$5*MAX(BE214*DCF!M$10,0)-MAX(BE214-BD214,0)/Inputs!$B$10)*DCF!M$6</f>
        <v>5197.9847276659602</v>
      </c>
      <c r="CM214" s="15">
        <f ca="1">(BF214*DCF!C$28-DCF!C$5*MAX(BF214*DCF!C$28,0)-MAX(BF214-Inputs!$B$13,0)/Inputs!$B$17)*DCF!C$6</f>
        <v>3667.0037585367695</v>
      </c>
      <c r="CN214" s="15">
        <f ca="1">(BG214*DCF!D$28-DCF!D$5*MAX(BG214*DCF!D$28,0)-MAX(BG214-BF214,0)/Inputs!$B$17)*DCF!D$6</f>
        <v>4098.8582014503809</v>
      </c>
      <c r="CO214" s="15">
        <f ca="1">(BH214*DCF!E$28-DCF!E$5*MAX(BH214*DCF!E$28,0)-MAX(BH214-BG214,0)/Inputs!$B$17)*DCF!E$6</f>
        <v>3982.1601578026339</v>
      </c>
      <c r="CP214" s="15">
        <f ca="1">(BI214*DCF!F$28-DCF!F$5*MAX(BI214*DCF!F$28,0)-MAX(BI214-BH214,0)/Inputs!$B$17)*DCF!F$6</f>
        <v>4043.3084861205921</v>
      </c>
      <c r="CQ214" s="15">
        <f ca="1">(BJ214*DCF!G$28-DCF!G$5*MAX(BJ214*DCF!G$28,0)-MAX(BJ214-BI214,0)/Inputs!$B$17)*DCF!G$6</f>
        <v>4012.5684552971402</v>
      </c>
      <c r="CR214" s="15">
        <f ca="1">(BK214*DCF!H$28-DCF!H$5*MAX(BK214*DCF!H$28,0)-MAX(BK214-BJ214,0)/Inputs!$B$17)*DCF!H$6</f>
        <v>4560.0227766941825</v>
      </c>
      <c r="CS214" s="15">
        <f ca="1">(BL214*DCF!I$28-DCF!I$5*MAX(BL214*DCF!I$28,0)-MAX(BL214-BK214,0)/Inputs!$B$17)*DCF!I$6</f>
        <v>6753.4205036245885</v>
      </c>
      <c r="CT214" s="15">
        <f ca="1">(BM214*DCF!J$28-DCF!J$5*MAX(BM214*DCF!J$28,0)-MAX(BM214-BL214,0)/Inputs!$B$17)*DCF!J$6</f>
        <v>8656.8561622002526</v>
      </c>
      <c r="CU214" s="15">
        <f ca="1">(BN214*DCF!K$28-DCF!K$5*MAX(BN214*DCF!K$28,0)-MAX(BN214-BM214,0)/Inputs!$B$17)*DCF!K$6</f>
        <v>9620.072724917005</v>
      </c>
      <c r="CV214" s="15">
        <f ca="1">(BO214*DCF!L$28-DCF!L$5*MAX(BO214*DCF!L$28,0)-MAX(BO214-BN214,0)/Inputs!$B$17)*DCF!L$6</f>
        <v>11413.23435547525</v>
      </c>
      <c r="CW214" s="15">
        <f ca="1">(BP214*DCF!M$28-DCF!M$5*MAX(BP214*DCF!M$28,0)-MAX(BP214-BO214,0)/Inputs!$B$17)*DCF!M$6</f>
        <v>13661.468862053778</v>
      </c>
      <c r="CX214" s="15">
        <f ca="1">(BQ214*DCF!C$46-DCF!C$5*MAX(BQ214*DCF!C$46,0)-MAX(BQ214-Inputs!$B$20,0)/Inputs!$B$24)*DCF!C$6</f>
        <v>-654.32242403436953</v>
      </c>
      <c r="CY214" s="15">
        <f ca="1">(BR214*DCF!D$46-DCF!D$5*MAX(BR214*DCF!D$46,0)-MAX(BR214-BQ214,0)/Inputs!$B$24)*DCF!D$6</f>
        <v>-928.56394747736886</v>
      </c>
      <c r="CZ214" s="15">
        <f ca="1">(BS214*DCF!E$46-DCF!E$5*MAX(BS214*DCF!E$46,0)-MAX(BS214-BR214,0)/Inputs!$B$24)*DCF!E$6</f>
        <v>-402.73918094266401</v>
      </c>
      <c r="DA214" s="15">
        <f ca="1">(BT214*DCF!F$46-DCF!F$5*MAX(BT214*DCF!F$46,0)-MAX(BT214-BS214,0)/Inputs!$B$24)*DCF!F$6</f>
        <v>-1217.2596104647082</v>
      </c>
      <c r="DB214" s="15">
        <f ca="1">(BU214*DCF!G$46-DCF!G$5*MAX(BU214*DCF!G$46,0)-MAX(BU214-BT214,0)/Inputs!$B$24)*DCF!G$6</f>
        <v>-265.67360576925716</v>
      </c>
      <c r="DC214" s="15">
        <f ca="1">(BV214*DCF!H$46-DCF!H$5*MAX(BV214*DCF!H$46,0)-MAX(BV214-BU214,0)/Inputs!$B$24)*DCF!H$6</f>
        <v>-505.39142476724663</v>
      </c>
      <c r="DD214" s="15">
        <f ca="1">(BW214*DCF!I$46-DCF!I$5*MAX(BW214*DCF!I$46,0)-MAX(BW214-BV214,0)/Inputs!$B$24)*DCF!I$6</f>
        <v>-1226.5027339808473</v>
      </c>
      <c r="DE214" s="15">
        <f ca="1">(BX214*DCF!J$46-DCF!J$5*MAX(BX214*DCF!J$46,0)-MAX(BX214-BW214,0)/Inputs!$B$24)*DCF!J$6</f>
        <v>141.12968279082895</v>
      </c>
      <c r="DF214" s="15">
        <f ca="1">(BY214*DCF!K$46-DCF!K$5*MAX(BY214*DCF!K$46,0)-MAX(BY214-BX214,0)/Inputs!$B$24)*DCF!K$6</f>
        <v>414.52703875850239</v>
      </c>
      <c r="DG214" s="15">
        <f ca="1">(BZ214*DCF!L$46-DCF!L$5*MAX(BZ214*DCF!L$46,0)-MAX(BZ214-BY214,0)/Inputs!$B$24)*DCF!L$6</f>
        <v>-854.48498212699008</v>
      </c>
      <c r="DH214" s="15">
        <f ca="1">(CA214*DCF!M$46-DCF!M$5*MAX(CA214*DCF!M$46,0)-MAX(CA214-BZ214,0)/Inputs!$B$24)*DCF!M$6</f>
        <v>1090.2780265257136</v>
      </c>
      <c r="DI214" s="15">
        <f ca="1">SUM(CB214:CL214)+BE214*DCF!M$10*(1+Inputs!$B$30)*(1-Inputs!$B$33)*(1-Inputs!$B$30/Inputs!$B$31)/(Inputs!$B$29-Inputs!$B$30)*DCF!M$6</f>
        <v>150862.69692097249</v>
      </c>
      <c r="DJ214" s="15">
        <f ca="1">SUM(CM214:CW214)+BP214*DCF!M$28*(1+Inputs!$B$30)*(1-Inputs!$B$33)*(1-Inputs!$B$30/Inputs!$B$31)/(Inputs!$B$29-Inputs!$B$30)*DCF!M$6</f>
        <v>378416.58070572087</v>
      </c>
      <c r="DK214" s="15">
        <f ca="1">SUM(CX214:DH214)+CA214*DCF!M$46*(1+Inputs!$B$30)*(1-Inputs!$B$33)*(1-Inputs!$B$30/Inputs!$B$31)/(Inputs!$B$29-Inputs!$B$30)*DCF!M$6</f>
        <v>55724.313974194905</v>
      </c>
      <c r="DM214" s="15">
        <f ca="1">DI214+DJ214+DK214+Inputs!$B$34+Inputs!$B$36-Inputs!$B$35</f>
        <v>661854.59160088829</v>
      </c>
    </row>
    <row r="215" spans="1:117" x14ac:dyDescent="0.75">
      <c r="A215" s="11">
        <v>202</v>
      </c>
      <c r="C215" s="24">
        <f t="shared" ca="1" si="140"/>
        <v>0.43303078197627576</v>
      </c>
      <c r="D215" s="24">
        <f t="shared" ca="1" si="140"/>
        <v>0.13395908521462721</v>
      </c>
      <c r="E215" s="24">
        <f t="shared" ca="1" si="140"/>
        <v>0.1147150982524818</v>
      </c>
      <c r="F215" s="24">
        <f t="shared" ca="1" si="140"/>
        <v>1.1377982379867209</v>
      </c>
      <c r="G215" s="24">
        <f t="shared" ca="1" si="140"/>
        <v>0.46304943557352979</v>
      </c>
      <c r="H215" s="24">
        <f t="shared" ca="1" si="140"/>
        <v>-1.0979482306852648</v>
      </c>
      <c r="I215" s="24">
        <f t="shared" ca="1" si="140"/>
        <v>1.2467662078680484</v>
      </c>
      <c r="J215" s="24">
        <f t="shared" ca="1" si="140"/>
        <v>-1.0383605225414929</v>
      </c>
      <c r="K215" s="24">
        <f t="shared" ca="1" si="140"/>
        <v>0.22345570203158158</v>
      </c>
      <c r="L215" s="24">
        <f t="shared" ca="1" si="140"/>
        <v>0.2861896920694631</v>
      </c>
      <c r="M215" s="24">
        <f t="shared" ca="1" si="140"/>
        <v>-0.26389638008811256</v>
      </c>
      <c r="N215" s="24">
        <f ca="1">SQRT(Inputs!$B$38)*C215+SQRT(1-Inputs!$B$38)*_xlfn.NORM.S.INV(RAND())</f>
        <v>0.62039989846468402</v>
      </c>
      <c r="O215" s="24">
        <f ca="1">SQRT(Inputs!$B$38)*D215+SQRT(1-Inputs!$B$38)*_xlfn.NORM.S.INV(RAND())</f>
        <v>1.4848322114076087</v>
      </c>
      <c r="P215" s="24">
        <f ca="1">SQRT(Inputs!$B$38)*E215+SQRT(1-Inputs!$B$38)*_xlfn.NORM.S.INV(RAND())</f>
        <v>0.18184667021479028</v>
      </c>
      <c r="Q215" s="24">
        <f ca="1">SQRT(Inputs!$B$38)*F215+SQRT(1-Inputs!$B$38)*_xlfn.NORM.S.INV(RAND())</f>
        <v>1.2457990154818201</v>
      </c>
      <c r="R215" s="24">
        <f ca="1">SQRT(Inputs!$B$38)*G215+SQRT(1-Inputs!$B$38)*_xlfn.NORM.S.INV(RAND())</f>
        <v>0.41140605384243645</v>
      </c>
      <c r="S215" s="24">
        <f ca="1">SQRT(Inputs!$B$38)*H215+SQRT(1-Inputs!$B$38)*_xlfn.NORM.S.INV(RAND())</f>
        <v>-1.8039980724936933</v>
      </c>
      <c r="T215" s="24">
        <f ca="1">SQRT(Inputs!$B$38)*I215+SQRT(1-Inputs!$B$38)*_xlfn.NORM.S.INV(RAND())</f>
        <v>2.30799003701688</v>
      </c>
      <c r="U215" s="24">
        <f ca="1">SQRT(Inputs!$B$38)*J215+SQRT(1-Inputs!$B$38)*_xlfn.NORM.S.INV(RAND())</f>
        <v>-0.62410536150984097</v>
      </c>
      <c r="V215" s="24">
        <f ca="1">SQRT(Inputs!$B$38)*K215+SQRT(1-Inputs!$B$38)*_xlfn.NORM.S.INV(RAND())</f>
        <v>1.8501499311109222</v>
      </c>
      <c r="W215" s="24">
        <f ca="1">SQRT(Inputs!$B$38)*L215+SQRT(1-Inputs!$B$38)*_xlfn.NORM.S.INV(RAND())</f>
        <v>-1.1503229736836991</v>
      </c>
      <c r="X215" s="24">
        <f ca="1">SQRT(Inputs!$B$38)*M215+SQRT(1-Inputs!$B$38)*_xlfn.NORM.S.INV(RAND())</f>
        <v>-0.22491680090299651</v>
      </c>
      <c r="Y215" s="24">
        <f ca="1">SQRT(Inputs!$B$38)*C215+SQRT(1-Inputs!$B$38)*_xlfn.NORM.S.INV(RAND())</f>
        <v>0.55557022139176804</v>
      </c>
      <c r="Z215" s="24">
        <f ca="1">SQRT(Inputs!$B$38)*D215+SQRT(1-Inputs!$B$38)*_xlfn.NORM.S.INV(RAND())</f>
        <v>-0.4278100400013034</v>
      </c>
      <c r="AA215" s="24">
        <f ca="1">SQRT(Inputs!$B$38)*E215+SQRT(1-Inputs!$B$38)*_xlfn.NORM.S.INV(RAND())</f>
        <v>1.3434202345635768</v>
      </c>
      <c r="AB215" s="24">
        <f ca="1">SQRT(Inputs!$B$38)*F215+SQRT(1-Inputs!$B$38)*_xlfn.NORM.S.INV(RAND())</f>
        <v>0.96417828409543849</v>
      </c>
      <c r="AC215" s="24">
        <f ca="1">SQRT(Inputs!$B$38)*G215+SQRT(1-Inputs!$B$38)*_xlfn.NORM.S.INV(RAND())</f>
        <v>0.33922993095139753</v>
      </c>
      <c r="AD215" s="24">
        <f ca="1">SQRT(Inputs!$B$38)*H215+SQRT(1-Inputs!$B$38)*_xlfn.NORM.S.INV(RAND())</f>
        <v>-1.1026075804152509</v>
      </c>
      <c r="AE215" s="24">
        <f ca="1">SQRT(Inputs!$B$38)*I215+SQRT(1-Inputs!$B$38)*_xlfn.NORM.S.INV(RAND())</f>
        <v>1.3402569530665445</v>
      </c>
      <c r="AF215" s="24">
        <f ca="1">SQRT(Inputs!$B$38)*J215+SQRT(1-Inputs!$B$38)*_xlfn.NORM.S.INV(RAND())</f>
        <v>-1.4947586951935317</v>
      </c>
      <c r="AG215" s="24">
        <f ca="1">SQRT(Inputs!$B$38)*K215+SQRT(1-Inputs!$B$38)*_xlfn.NORM.S.INV(RAND())</f>
        <v>-1.1602799705285971</v>
      </c>
      <c r="AH215" s="24">
        <f ca="1">SQRT(Inputs!$B$38)*L215+SQRT(1-Inputs!$B$38)*_xlfn.NORM.S.INV(RAND())</f>
        <v>-0.81052250883895449</v>
      </c>
      <c r="AI215" s="24">
        <f ca="1">SQRT(Inputs!$B$38)*M215+SQRT(1-Inputs!$B$38)*_xlfn.NORM.S.INV(RAND())</f>
        <v>1.5427414378680488</v>
      </c>
      <c r="AJ215" s="24">
        <f ca="1">SQRT(Inputs!$B$38)*C215+SQRT(1-Inputs!$B$38)*_xlfn.NORM.S.INV(RAND())</f>
        <v>-3.3915416939419851E-2</v>
      </c>
      <c r="AK215" s="24">
        <f ca="1">SQRT(Inputs!$B$38)*D215+SQRT(1-Inputs!$B$38)*_xlfn.NORM.S.INV(RAND())</f>
        <v>-0.30873893692555271</v>
      </c>
      <c r="AL215" s="24">
        <f ca="1">SQRT(Inputs!$B$38)*E215+SQRT(1-Inputs!$B$38)*_xlfn.NORM.S.INV(RAND())</f>
        <v>0.62638470087331621</v>
      </c>
      <c r="AM215" s="24">
        <f ca="1">SQRT(Inputs!$B$38)*F215+SQRT(1-Inputs!$B$38)*_xlfn.NORM.S.INV(RAND())</f>
        <v>-1.8810267200096153E-2</v>
      </c>
      <c r="AN215" s="24">
        <f ca="1">SQRT(Inputs!$B$38)*G215+SQRT(1-Inputs!$B$38)*_xlfn.NORM.S.INV(RAND())</f>
        <v>-1.2113845448912166</v>
      </c>
      <c r="AO215" s="24">
        <f ca="1">SQRT(Inputs!$B$38)*H215+SQRT(1-Inputs!$B$38)*_xlfn.NORM.S.INV(RAND())</f>
        <v>0.77476814968522711</v>
      </c>
      <c r="AP215" s="24">
        <f ca="1">SQRT(Inputs!$B$38)*I215+SQRT(1-Inputs!$B$38)*_xlfn.NORM.S.INV(RAND())</f>
        <v>1.1206692587028455</v>
      </c>
      <c r="AQ215" s="24">
        <f ca="1">SQRT(Inputs!$B$38)*J215+SQRT(1-Inputs!$B$38)*_xlfn.NORM.S.INV(RAND())</f>
        <v>-0.78286021103539372</v>
      </c>
      <c r="AR215" s="24">
        <f ca="1">SQRT(Inputs!$B$38)*K215+SQRT(1-Inputs!$B$38)*_xlfn.NORM.S.INV(RAND())</f>
        <v>0.49855918536371652</v>
      </c>
      <c r="AS215" s="24">
        <f ca="1">SQRT(Inputs!$B$38)*L215+SQRT(1-Inputs!$B$38)*_xlfn.NORM.S.INV(RAND())</f>
        <v>-0.9118911436711914</v>
      </c>
      <c r="AT215" s="24">
        <f ca="1">SQRT(Inputs!$B$38)*M215+SQRT(1-Inputs!$B$38)*_xlfn.NORM.S.INV(RAND())</f>
        <v>-0.89908584378330703</v>
      </c>
      <c r="AU215" s="15">
        <f ca="1">Inputs!$B$6*EXP($B$8-0.5*C$5^2+C$5*N215)</f>
        <v>5486.4596592434846</v>
      </c>
      <c r="AV215" s="15">
        <f t="shared" ca="1" si="110"/>
        <v>8307.7093006626255</v>
      </c>
      <c r="AW215" s="15">
        <f t="shared" ca="1" si="111"/>
        <v>10381.311603821319</v>
      </c>
      <c r="AX215" s="15">
        <f t="shared" ca="1" si="112"/>
        <v>14809.020385533286</v>
      </c>
      <c r="AY215" s="15">
        <f t="shared" ca="1" si="113"/>
        <v>18988.928958871689</v>
      </c>
      <c r="AZ215" s="15">
        <f t="shared" ca="1" si="114"/>
        <v>19039.767972945334</v>
      </c>
      <c r="BA215" s="15">
        <f t="shared" ca="1" si="115"/>
        <v>29665.911942194351</v>
      </c>
      <c r="BB215" s="15">
        <f t="shared" ca="1" si="116"/>
        <v>34118.605305668687</v>
      </c>
      <c r="BC215" s="15">
        <f t="shared" ca="1" si="117"/>
        <v>49957.402391321142</v>
      </c>
      <c r="BD215" s="15">
        <f t="shared" ca="1" si="118"/>
        <v>54959.40107048308</v>
      </c>
      <c r="BE215" s="15">
        <f t="shared" ca="1" si="119"/>
        <v>65980.123141029559</v>
      </c>
      <c r="BF215" s="15">
        <f ca="1">Inputs!$B$13*EXP($B$9-0.5*C$6^2+C$6*Y215)</f>
        <v>15441.434764048603</v>
      </c>
      <c r="BG215" s="15">
        <f t="shared" ca="1" si="120"/>
        <v>17420.971978307192</v>
      </c>
      <c r="BH215" s="15">
        <f t="shared" ca="1" si="121"/>
        <v>26597.820666583681</v>
      </c>
      <c r="BI215" s="15">
        <f t="shared" ca="1" si="122"/>
        <v>37768.754783921162</v>
      </c>
      <c r="BJ215" s="15">
        <f t="shared" ca="1" si="123"/>
        <v>48622.401035427472</v>
      </c>
      <c r="BK215" s="15">
        <f t="shared" ca="1" si="124"/>
        <v>51356.775890539495</v>
      </c>
      <c r="BL215" s="15">
        <f t="shared" ca="1" si="125"/>
        <v>75051.808058065173</v>
      </c>
      <c r="BM215" s="15">
        <f t="shared" ca="1" si="126"/>
        <v>76620.511587289715</v>
      </c>
      <c r="BN215" s="15">
        <f t="shared" ca="1" si="127"/>
        <v>82001.210938963137</v>
      </c>
      <c r="BO215" s="15">
        <f t="shared" ca="1" si="128"/>
        <v>91822.325419278626</v>
      </c>
      <c r="BP215" s="15">
        <f t="shared" ca="1" si="129"/>
        <v>134601.30599800777</v>
      </c>
      <c r="BQ215" s="15">
        <f ca="1">Inputs!$B$20*EXP($B$10-0.5*C$7^2+C$7*AJ215)</f>
        <v>4238.2234993436232</v>
      </c>
      <c r="BR215" s="15">
        <f t="shared" ca="1" si="130"/>
        <v>5213.6302535332898</v>
      </c>
      <c r="BS215" s="15">
        <f t="shared" ca="1" si="131"/>
        <v>8546.6825516382232</v>
      </c>
      <c r="BT215" s="15">
        <f t="shared" ca="1" si="132"/>
        <v>11726.011866154511</v>
      </c>
      <c r="BU215" s="15">
        <f t="shared" ca="1" si="133"/>
        <v>12122.053598966473</v>
      </c>
      <c r="BV215" s="15">
        <f t="shared" ca="1" si="134"/>
        <v>20081.738696844168</v>
      </c>
      <c r="BW215" s="15">
        <f t="shared" ca="1" si="135"/>
        <v>35524.124438951592</v>
      </c>
      <c r="BX215" s="15">
        <f t="shared" ca="1" si="136"/>
        <v>42469.404395542566</v>
      </c>
      <c r="BY215" s="15">
        <f t="shared" ca="1" si="137"/>
        <v>65462.541491351898</v>
      </c>
      <c r="BZ215" s="15">
        <f t="shared" ca="1" si="138"/>
        <v>77676.617100902818</v>
      </c>
      <c r="CA215" s="15">
        <f t="shared" ca="1" si="139"/>
        <v>93000.723676966023</v>
      </c>
      <c r="CB215" s="15">
        <f ca="1">(AU215*DCF!C$10-DCF!C$5*MAX(AU215*DCF!C$10,0)-MAX(AU215-Inputs!$B$6,0)/Inputs!$B$10)*DCF!C$6</f>
        <v>1039.33651984883</v>
      </c>
      <c r="CC215" s="15">
        <f ca="1">(AV215*DCF!D$10-DCF!D$5*MAX(AV215*DCF!D$10,0)-MAX(AV215-AU215,0)/Inputs!$B$10)*DCF!D$6</f>
        <v>1337.0599714418775</v>
      </c>
      <c r="CD215" s="15">
        <f ca="1">(AW215*DCF!E$10-DCF!E$5*MAX(AW215*DCF!E$10,0)-MAX(AW215-AV215,0)/Inputs!$B$10)*DCF!E$6</f>
        <v>1929.8184827291518</v>
      </c>
      <c r="CE215" s="15">
        <f ca="1">(AX215*DCF!F$10-DCF!F$5*MAX(AX215*DCF!F$10,0)-MAX(AX215-AW215,0)/Inputs!$B$10)*DCF!F$6</f>
        <v>2311.489127575458</v>
      </c>
      <c r="CF215" s="15">
        <f ca="1">(AY215*DCF!G$10-DCF!G$5*MAX(AY215*DCF!G$10,0)-MAX(AY215-AX215,0)/Inputs!$B$10)*DCF!G$6</f>
        <v>3109.0253831555233</v>
      </c>
      <c r="CG215" s="15">
        <f ca="1">(AZ215*DCF!H$10-DCF!H$5*MAX(AZ215*DCF!H$10,0)-MAX(AZ215-AY215,0)/Inputs!$B$10)*DCF!H$6</f>
        <v>3687.5572304704406</v>
      </c>
      <c r="CH215" s="15">
        <f ca="1">(BA215*DCF!I$10-DCF!I$5*MAX(BA215*DCF!I$10,0)-MAX(BA215-AZ215,0)/Inputs!$B$10)*DCF!I$6</f>
        <v>3675.8199786900004</v>
      </c>
      <c r="CI215" s="15">
        <f ca="1">(BB215*DCF!J$10-DCF!J$5*MAX(BB215*DCF!J$10,0)-MAX(BB215-BA215,0)/Inputs!$B$10)*DCF!J$6</f>
        <v>5180.0995319459862</v>
      </c>
      <c r="CJ215" s="15">
        <f ca="1">(BC215*DCF!K$10-DCF!K$5*MAX(BC215*DCF!K$10,0)-MAX(BC215-BB215,0)/Inputs!$B$10)*DCF!K$6</f>
        <v>5825.1489833032556</v>
      </c>
      <c r="CK215" s="15">
        <f ca="1">(BD215*DCF!L$10-DCF!L$5*MAX(BD215*DCF!L$10,0)-MAX(BD215-BC215,0)/Inputs!$B$10)*DCF!L$6</f>
        <v>7642.0833689711371</v>
      </c>
      <c r="CL215" s="15">
        <f ca="1">(BE215*DCF!M$10-DCF!M$5*MAX(BE215*DCF!M$10,0)-MAX(BE215-BD215,0)/Inputs!$B$10)*DCF!M$6</f>
        <v>7994.105758463962</v>
      </c>
      <c r="CM215" s="15">
        <f ca="1">(BF215*DCF!C$28-DCF!C$5*MAX(BF215*DCF!C$28,0)-MAX(BF215-Inputs!$B$13,0)/Inputs!$B$17)*DCF!C$6</f>
        <v>3776.2655551724283</v>
      </c>
      <c r="CN215" s="15">
        <f ca="1">(BG215*DCF!D$28-DCF!D$5*MAX(BG215*DCF!D$28,0)-MAX(BG215-BF215,0)/Inputs!$B$17)*DCF!D$6</f>
        <v>4708.551992769063</v>
      </c>
      <c r="CO215" s="15">
        <f ca="1">(BH215*DCF!E$28-DCF!E$5*MAX(BH215*DCF!E$28,0)-MAX(BH215-BG215,0)/Inputs!$B$17)*DCF!E$6</f>
        <v>5724.3458662308321</v>
      </c>
      <c r="CP215" s="15">
        <f ca="1">(BI215*DCF!F$28-DCF!F$5*MAX(BI215*DCF!F$28,0)-MAX(BI215-BH215,0)/Inputs!$B$17)*DCF!F$6</f>
        <v>8219.3769361145569</v>
      </c>
      <c r="CQ215" s="15">
        <f ca="1">(BJ215*DCF!G$28-DCF!G$5*MAX(BJ215*DCF!G$28,0)-MAX(BJ215-BI215,0)/Inputs!$B$17)*DCF!G$6</f>
        <v>10789.974767164933</v>
      </c>
      <c r="CR215" s="15">
        <f ca="1">(BK215*DCF!H$28-DCF!H$5*MAX(BK215*DCF!H$28,0)-MAX(BK215-BJ215,0)/Inputs!$B$17)*DCF!H$6</f>
        <v>12276.252166862656</v>
      </c>
      <c r="CS215" s="15">
        <f ca="1">(BL215*DCF!I$28-DCF!I$5*MAX(BL215*DCF!I$28,0)-MAX(BL215-BK215,0)/Inputs!$B$17)*DCF!I$6</f>
        <v>14247.697064506812</v>
      </c>
      <c r="CT215" s="15">
        <f ca="1">(BM215*DCF!J$28-DCF!J$5*MAX(BM215*DCF!J$28,0)-MAX(BM215-BL215,0)/Inputs!$B$17)*DCF!J$6</f>
        <v>16884.737571180522</v>
      </c>
      <c r="CU215" s="15">
        <f ca="1">(BN215*DCF!K$28-DCF!K$5*MAX(BN215*DCF!K$28,0)-MAX(BN215-BM215,0)/Inputs!$B$17)*DCF!K$6</f>
        <v>16658.216835824798</v>
      </c>
      <c r="CV215" s="15">
        <f ca="1">(BO215*DCF!L$28-DCF!L$5*MAX(BO215*DCF!L$28,0)-MAX(BO215-BN215,0)/Inputs!$B$17)*DCF!L$6</f>
        <v>17209.205780131582</v>
      </c>
      <c r="CW215" s="15">
        <f ca="1">(BP215*DCF!M$28-DCF!M$5*MAX(BP215*DCF!M$28,0)-MAX(BP215-BO215,0)/Inputs!$B$17)*DCF!M$6</f>
        <v>20853.708091548098</v>
      </c>
      <c r="CX215" s="15">
        <f ca="1">(BQ215*DCF!C$46-DCF!C$5*MAX(BQ215*DCF!C$46,0)-MAX(BQ215-Inputs!$B$20,0)/Inputs!$B$24)*DCF!C$6</f>
        <v>-1457.8915699840345</v>
      </c>
      <c r="CY215" s="15">
        <f ca="1">(BR215*DCF!D$46-DCF!D$5*MAX(BR215*DCF!D$46,0)-MAX(BR215-BQ215,0)/Inputs!$B$24)*DCF!D$6</f>
        <v>-1306.0430662504925</v>
      </c>
      <c r="CZ215" s="15">
        <f ca="1">(BS215*DCF!E$46-DCF!E$5*MAX(BS215*DCF!E$46,0)-MAX(BS215-BR215,0)/Inputs!$B$24)*DCF!E$6</f>
        <v>-2324.4575510565105</v>
      </c>
      <c r="DA215" s="15">
        <f ca="1">(BT215*DCF!F$46-DCF!F$5*MAX(BT215*DCF!F$46,0)-MAX(BT215-BS215,0)/Inputs!$B$24)*DCF!F$6</f>
        <v>-2011.6566312777275</v>
      </c>
      <c r="DB215" s="15">
        <f ca="1">(BU215*DCF!G$46-DCF!G$5*MAX(BU215*DCF!G$46,0)-MAX(BU215-BT215,0)/Inputs!$B$24)*DCF!G$6</f>
        <v>-540.98254690445174</v>
      </c>
      <c r="DC215" s="15">
        <f ca="1">(BV215*DCF!H$46-DCF!H$5*MAX(BV215*DCF!H$46,0)-MAX(BV215-BU215,0)/Inputs!$B$24)*DCF!H$6</f>
        <v>-2473.4233743657496</v>
      </c>
      <c r="DD215" s="15">
        <f ca="1">(BW215*DCF!I$46-DCF!I$5*MAX(BW215*DCF!I$46,0)-MAX(BW215-BV215,0)/Inputs!$B$24)*DCF!I$6</f>
        <v>-3612.4681273841593</v>
      </c>
      <c r="DE215" s="15">
        <f ca="1">(BX215*DCF!J$46-DCF!J$5*MAX(BX215*DCF!J$46,0)-MAX(BX215-BW215,0)/Inputs!$B$24)*DCF!J$6</f>
        <v>-60.300736740132649</v>
      </c>
      <c r="DF215" s="15">
        <f ca="1">(BY215*DCF!K$46-DCF!K$5*MAX(BY215*DCF!K$46,0)-MAX(BY215-BX215,0)/Inputs!$B$24)*DCF!K$6</f>
        <v>-1893.2674633475237</v>
      </c>
      <c r="DG215" s="15">
        <f ca="1">(BZ215*DCF!L$46-DCF!L$5*MAX(BZ215*DCF!L$46,0)-MAX(BZ215-BY215,0)/Inputs!$B$24)*DCF!L$6</f>
        <v>2605.3398102708434</v>
      </c>
      <c r="DH215" s="15">
        <f ca="1">(CA215*DCF!M$46-DCF!M$5*MAX(CA215*DCF!M$46,0)-MAX(CA215-BZ215,0)/Inputs!$B$24)*DCF!M$6</f>
        <v>4087.2921916301502</v>
      </c>
      <c r="DI215" s="15">
        <f ca="1">SUM(CB215:CL215)+BE215*DCF!M$10*(1+Inputs!$B$30)*(1-Inputs!$B$33)*(1-Inputs!$B$30/Inputs!$B$31)/(Inputs!$B$29-Inputs!$B$30)*DCF!M$6</f>
        <v>227355.0995348843</v>
      </c>
      <c r="DJ215" s="15">
        <f ca="1">SUM(CM215:CW215)+BP215*DCF!M$28*(1+Inputs!$B$30)*(1-Inputs!$B$33)*(1-Inputs!$B$30/Inputs!$B$31)/(Inputs!$B$29-Inputs!$B$30)*DCF!M$6</f>
        <v>630811.2853081217</v>
      </c>
      <c r="DK215" s="15">
        <f ca="1">SUM(CX215:DH215)+CA215*DCF!M$46*(1+Inputs!$B$30)*(1-Inputs!$B$33)*(1-Inputs!$B$30/Inputs!$B$31)/(Inputs!$B$29-Inputs!$B$30)*DCF!M$6</f>
        <v>134802.27637917438</v>
      </c>
      <c r="DM215" s="15">
        <f ca="1">DI215+DJ215+DK215+Inputs!$B$34+Inputs!$B$36-Inputs!$B$35</f>
        <v>1069819.6612221804</v>
      </c>
    </row>
    <row r="216" spans="1:117" x14ac:dyDescent="0.75">
      <c r="A216" s="11">
        <v>203</v>
      </c>
      <c r="C216" s="24">
        <f t="shared" ca="1" si="140"/>
        <v>1.6475221658726011</v>
      </c>
      <c r="D216" s="24">
        <f t="shared" ca="1" si="140"/>
        <v>-1.1592513811767031</v>
      </c>
      <c r="E216" s="24">
        <f t="shared" ca="1" si="140"/>
        <v>-4.1742739770857316E-2</v>
      </c>
      <c r="F216" s="24">
        <f t="shared" ca="1" si="140"/>
        <v>-0.21220320385349439</v>
      </c>
      <c r="G216" s="24">
        <f t="shared" ca="1" si="140"/>
        <v>-1.6809741917522552</v>
      </c>
      <c r="H216" s="24">
        <f t="shared" ca="1" si="140"/>
        <v>-0.79372339275063031</v>
      </c>
      <c r="I216" s="24">
        <f t="shared" ca="1" si="140"/>
        <v>-0.94736377916491488</v>
      </c>
      <c r="J216" s="24">
        <f t="shared" ca="1" si="140"/>
        <v>-0.81877852506146409</v>
      </c>
      <c r="K216" s="24">
        <f t="shared" ca="1" si="140"/>
        <v>-0.61675570854132022</v>
      </c>
      <c r="L216" s="24">
        <f t="shared" ca="1" si="140"/>
        <v>-0.93365510837658194</v>
      </c>
      <c r="M216" s="24">
        <f t="shared" ca="1" si="140"/>
        <v>-1.9475562404332833</v>
      </c>
      <c r="N216" s="24">
        <f ca="1">SQRT(Inputs!$B$38)*C216+SQRT(1-Inputs!$B$38)*_xlfn.NORM.S.INV(RAND())</f>
        <v>2.3816169177731297</v>
      </c>
      <c r="O216" s="24">
        <f ca="1">SQRT(Inputs!$B$38)*D216+SQRT(1-Inputs!$B$38)*_xlfn.NORM.S.INV(RAND())</f>
        <v>-1.3344474379420261</v>
      </c>
      <c r="P216" s="24">
        <f ca="1">SQRT(Inputs!$B$38)*E216+SQRT(1-Inputs!$B$38)*_xlfn.NORM.S.INV(RAND())</f>
        <v>0.63752060986487746</v>
      </c>
      <c r="Q216" s="24">
        <f ca="1">SQRT(Inputs!$B$38)*F216+SQRT(1-Inputs!$B$38)*_xlfn.NORM.S.INV(RAND())</f>
        <v>0.13375604778234351</v>
      </c>
      <c r="R216" s="24">
        <f ca="1">SQRT(Inputs!$B$38)*G216+SQRT(1-Inputs!$B$38)*_xlfn.NORM.S.INV(RAND())</f>
        <v>-1.5317988090011829</v>
      </c>
      <c r="S216" s="24">
        <f ca="1">SQRT(Inputs!$B$38)*H216+SQRT(1-Inputs!$B$38)*_xlfn.NORM.S.INV(RAND())</f>
        <v>0.3578445767273975</v>
      </c>
      <c r="T216" s="24">
        <f ca="1">SQRT(Inputs!$B$38)*I216+SQRT(1-Inputs!$B$38)*_xlfn.NORM.S.INV(RAND())</f>
        <v>-1.5180535634084884</v>
      </c>
      <c r="U216" s="24">
        <f ca="1">SQRT(Inputs!$B$38)*J216+SQRT(1-Inputs!$B$38)*_xlfn.NORM.S.INV(RAND())</f>
        <v>-0.65325363404626857</v>
      </c>
      <c r="V216" s="24">
        <f ca="1">SQRT(Inputs!$B$38)*K216+SQRT(1-Inputs!$B$38)*_xlfn.NORM.S.INV(RAND())</f>
        <v>-1.5801491367183871</v>
      </c>
      <c r="W216" s="24">
        <f ca="1">SQRT(Inputs!$B$38)*L216+SQRT(1-Inputs!$B$38)*_xlfn.NORM.S.INV(RAND())</f>
        <v>-0.86563103158562216</v>
      </c>
      <c r="X216" s="24">
        <f ca="1">SQRT(Inputs!$B$38)*M216+SQRT(1-Inputs!$B$38)*_xlfn.NORM.S.INV(RAND())</f>
        <v>-0.48255752385828388</v>
      </c>
      <c r="Y216" s="24">
        <f ca="1">SQRT(Inputs!$B$38)*C216+SQRT(1-Inputs!$B$38)*_xlfn.NORM.S.INV(RAND())</f>
        <v>0.95178401951707425</v>
      </c>
      <c r="Z216" s="24">
        <f ca="1">SQRT(Inputs!$B$38)*D216+SQRT(1-Inputs!$B$38)*_xlfn.NORM.S.INV(RAND())</f>
        <v>1.1648481007144329E-2</v>
      </c>
      <c r="AA216" s="24">
        <f ca="1">SQRT(Inputs!$B$38)*E216+SQRT(1-Inputs!$B$38)*_xlfn.NORM.S.INV(RAND())</f>
        <v>-0.90808809600535512</v>
      </c>
      <c r="AB216" s="24">
        <f ca="1">SQRT(Inputs!$B$38)*F216+SQRT(1-Inputs!$B$38)*_xlfn.NORM.S.INV(RAND())</f>
        <v>1.1725247885110472</v>
      </c>
      <c r="AC216" s="24">
        <f ca="1">SQRT(Inputs!$B$38)*G216+SQRT(1-Inputs!$B$38)*_xlfn.NORM.S.INV(RAND())</f>
        <v>-1.5961222623461797</v>
      </c>
      <c r="AD216" s="24">
        <f ca="1">SQRT(Inputs!$B$38)*H216+SQRT(1-Inputs!$B$38)*_xlfn.NORM.S.INV(RAND())</f>
        <v>-0.23341294110306415</v>
      </c>
      <c r="AE216" s="24">
        <f ca="1">SQRT(Inputs!$B$38)*I216+SQRT(1-Inputs!$B$38)*_xlfn.NORM.S.INV(RAND())</f>
        <v>1.3507714381028713E-2</v>
      </c>
      <c r="AF216" s="24">
        <f ca="1">SQRT(Inputs!$B$38)*J216+SQRT(1-Inputs!$B$38)*_xlfn.NORM.S.INV(RAND())</f>
        <v>-0.38906840898996004</v>
      </c>
      <c r="AG216" s="24">
        <f ca="1">SQRT(Inputs!$B$38)*K216+SQRT(1-Inputs!$B$38)*_xlfn.NORM.S.INV(RAND())</f>
        <v>-0.84847699992034564</v>
      </c>
      <c r="AH216" s="24">
        <f ca="1">SQRT(Inputs!$B$38)*L216+SQRT(1-Inputs!$B$38)*_xlfn.NORM.S.INV(RAND())</f>
        <v>-0.26237546290935121</v>
      </c>
      <c r="AI216" s="24">
        <f ca="1">SQRT(Inputs!$B$38)*M216+SQRT(1-Inputs!$B$38)*_xlfn.NORM.S.INV(RAND())</f>
        <v>-1.4553227464100038E-2</v>
      </c>
      <c r="AJ216" s="24">
        <f ca="1">SQRT(Inputs!$B$38)*C216+SQRT(1-Inputs!$B$38)*_xlfn.NORM.S.INV(RAND())</f>
        <v>2.130033057683959</v>
      </c>
      <c r="AK216" s="24">
        <f ca="1">SQRT(Inputs!$B$38)*D216+SQRT(1-Inputs!$B$38)*_xlfn.NORM.S.INV(RAND())</f>
        <v>-0.26351600394885133</v>
      </c>
      <c r="AL216" s="24">
        <f ca="1">SQRT(Inputs!$B$38)*E216+SQRT(1-Inputs!$B$38)*_xlfn.NORM.S.INV(RAND())</f>
        <v>-0.73861785482324016</v>
      </c>
      <c r="AM216" s="24">
        <f ca="1">SQRT(Inputs!$B$38)*F216+SQRT(1-Inputs!$B$38)*_xlfn.NORM.S.INV(RAND())</f>
        <v>1.2280743611388147</v>
      </c>
      <c r="AN216" s="24">
        <f ca="1">SQRT(Inputs!$B$38)*G216+SQRT(1-Inputs!$B$38)*_xlfn.NORM.S.INV(RAND())</f>
        <v>0.79073427718463196</v>
      </c>
      <c r="AO216" s="24">
        <f ca="1">SQRT(Inputs!$B$38)*H216+SQRT(1-Inputs!$B$38)*_xlfn.NORM.S.INV(RAND())</f>
        <v>-0.60001253448535508</v>
      </c>
      <c r="AP216" s="24">
        <f ca="1">SQRT(Inputs!$B$38)*I216+SQRT(1-Inputs!$B$38)*_xlfn.NORM.S.INV(RAND())</f>
        <v>0.40309078962635647</v>
      </c>
      <c r="AQ216" s="24">
        <f ca="1">SQRT(Inputs!$B$38)*J216+SQRT(1-Inputs!$B$38)*_xlfn.NORM.S.INV(RAND())</f>
        <v>-1.4740685016825847</v>
      </c>
      <c r="AR216" s="24">
        <f ca="1">SQRT(Inputs!$B$38)*K216+SQRT(1-Inputs!$B$38)*_xlfn.NORM.S.INV(RAND())</f>
        <v>-1.8906459871403716</v>
      </c>
      <c r="AS216" s="24">
        <f ca="1">SQRT(Inputs!$B$38)*L216+SQRT(1-Inputs!$B$38)*_xlfn.NORM.S.INV(RAND())</f>
        <v>-0.6705931016329566</v>
      </c>
      <c r="AT216" s="24">
        <f ca="1">SQRT(Inputs!$B$38)*M216+SQRT(1-Inputs!$B$38)*_xlfn.NORM.S.INV(RAND())</f>
        <v>-0.59708088511101609</v>
      </c>
      <c r="AU216" s="15">
        <f ca="1">Inputs!$B$6*EXP($B$8-0.5*C$5^2+C$5*N216)</f>
        <v>7296.3687427296209</v>
      </c>
      <c r="AV216" s="15">
        <f t="shared" ca="1" si="110"/>
        <v>7299.1156131283906</v>
      </c>
      <c r="AW216" s="15">
        <f t="shared" ca="1" si="111"/>
        <v>9699.1508120665694</v>
      </c>
      <c r="AX216" s="15">
        <f t="shared" ca="1" si="112"/>
        <v>12041.232957597509</v>
      </c>
      <c r="AY216" s="15">
        <f t="shared" ca="1" si="113"/>
        <v>12305.097176981477</v>
      </c>
      <c r="AZ216" s="15">
        <f t="shared" ca="1" si="114"/>
        <v>15654.339492851102</v>
      </c>
      <c r="BA216" s="15">
        <f t="shared" ca="1" si="115"/>
        <v>16342.750400360688</v>
      </c>
      <c r="BB216" s="15">
        <f t="shared" ca="1" si="116"/>
        <v>18740.89900526093</v>
      </c>
      <c r="BC216" s="15">
        <f t="shared" ca="1" si="117"/>
        <v>19705.734899909297</v>
      </c>
      <c r="BD216" s="15">
        <f t="shared" ca="1" si="118"/>
        <v>22263.799242419042</v>
      </c>
      <c r="BE216" s="15">
        <f t="shared" ca="1" si="119"/>
        <v>26108.339659138073</v>
      </c>
      <c r="BF216" s="15">
        <f ca="1">Inputs!$B$13*EXP($B$9-0.5*C$6^2+C$6*Y216)</f>
        <v>16703.243728196729</v>
      </c>
      <c r="BG216" s="15">
        <f t="shared" ca="1" si="120"/>
        <v>20399.664033154517</v>
      </c>
      <c r="BH216" s="15">
        <f t="shared" ca="1" si="121"/>
        <v>21439.684878701264</v>
      </c>
      <c r="BI216" s="15">
        <f t="shared" ca="1" si="122"/>
        <v>31436.35759215743</v>
      </c>
      <c r="BJ216" s="15">
        <f t="shared" ca="1" si="123"/>
        <v>30618.209645789451</v>
      </c>
      <c r="BK216" s="15">
        <f t="shared" ca="1" si="124"/>
        <v>36402.683010753404</v>
      </c>
      <c r="BL216" s="15">
        <f t="shared" ca="1" si="125"/>
        <v>44794.646903419845</v>
      </c>
      <c r="BM216" s="15">
        <f t="shared" ca="1" si="126"/>
        <v>52464.252945891443</v>
      </c>
      <c r="BN216" s="15">
        <f t="shared" ca="1" si="127"/>
        <v>58286.261810494347</v>
      </c>
      <c r="BO216" s="15">
        <f t="shared" ca="1" si="128"/>
        <v>69561.037853304369</v>
      </c>
      <c r="BP216" s="15">
        <f t="shared" ca="1" si="129"/>
        <v>85475.554145673726</v>
      </c>
      <c r="BQ216" s="15">
        <f ca="1">Inputs!$B$20*EXP($B$10-0.5*C$7^2+C$7*AJ216)</f>
        <v>9130.8542709757421</v>
      </c>
      <c r="BR216" s="15">
        <f t="shared" ca="1" si="130"/>
        <v>11394.757265878785</v>
      </c>
      <c r="BS216" s="15">
        <f t="shared" ca="1" si="131"/>
        <v>12621.320144975085</v>
      </c>
      <c r="BT216" s="15">
        <f t="shared" ca="1" si="132"/>
        <v>24016.759673415803</v>
      </c>
      <c r="BU216" s="15">
        <f t="shared" ca="1" si="133"/>
        <v>40302.806740024651</v>
      </c>
      <c r="BV216" s="15">
        <f t="shared" ca="1" si="134"/>
        <v>48982.813333722443</v>
      </c>
      <c r="BW216" s="15">
        <f t="shared" ca="1" si="135"/>
        <v>74440.168679177616</v>
      </c>
      <c r="BX216" s="15">
        <f t="shared" ca="1" si="136"/>
        <v>77478.324249561265</v>
      </c>
      <c r="BY216" s="15">
        <f t="shared" ca="1" si="137"/>
        <v>75609.230167350965</v>
      </c>
      <c r="BZ216" s="15">
        <f t="shared" ca="1" si="138"/>
        <v>93785.784125518752</v>
      </c>
      <c r="CA216" s="15">
        <f t="shared" ca="1" si="139"/>
        <v>118478.65404448172</v>
      </c>
      <c r="CB216" s="15">
        <f ca="1">(AU216*DCF!C$10-DCF!C$5*MAX(AU216*DCF!C$10,0)-MAX(AU216-Inputs!$B$6,0)/Inputs!$B$10)*DCF!C$6</f>
        <v>1026.4315454838895</v>
      </c>
      <c r="CC216" s="15">
        <f ca="1">(AV216*DCF!D$10-DCF!D$5*MAX(AV216*DCF!D$10,0)-MAX(AV216-AU216,0)/Inputs!$B$10)*DCF!D$6</f>
        <v>1778.440228358917</v>
      </c>
      <c r="CD216" s="15">
        <f ca="1">(AW216*DCF!E$10-DCF!E$5*MAX(AW216*DCF!E$10,0)-MAX(AW216-AV216,0)/Inputs!$B$10)*DCF!E$6</f>
        <v>1698.7922087355419</v>
      </c>
      <c r="CE216" s="15">
        <f ca="1">(AX216*DCF!F$10-DCF!F$5*MAX(AX216*DCF!F$10,0)-MAX(AX216-AW216,0)/Inputs!$B$10)*DCF!F$6</f>
        <v>2141.2527372740242</v>
      </c>
      <c r="CF216" s="15">
        <f ca="1">(AY216*DCF!G$10-DCF!G$5*MAX(AY216*DCF!G$10,0)-MAX(AY216-AX216,0)/Inputs!$B$10)*DCF!G$6</f>
        <v>2484.6210950063496</v>
      </c>
      <c r="CG216" s="15">
        <f ca="1">(AZ216*DCF!H$10-DCF!H$5*MAX(AZ216*DCF!H$10,0)-MAX(AZ216-AY216,0)/Inputs!$B$10)*DCF!H$6</f>
        <v>2444.5832248215679</v>
      </c>
      <c r="CH216" s="15">
        <f ca="1">(BA216*DCF!I$10-DCF!I$5*MAX(BA216*DCF!I$10,0)-MAX(BA216-AZ216,0)/Inputs!$B$10)*DCF!I$6</f>
        <v>2872.3008042218557</v>
      </c>
      <c r="CI216" s="15">
        <f ca="1">(BB216*DCF!J$10-DCF!J$5*MAX(BB216*DCF!J$10,0)-MAX(BB216-BA216,0)/Inputs!$B$10)*DCF!J$6</f>
        <v>2852.5818515114497</v>
      </c>
      <c r="CJ216" s="15">
        <f ca="1">(BC216*DCF!K$10-DCF!K$5*MAX(BC216*DCF!K$10,0)-MAX(BC216-BB216,0)/Inputs!$B$10)*DCF!K$6</f>
        <v>3037.2445052136914</v>
      </c>
      <c r="CK216" s="15">
        <f ca="1">(BD216*DCF!L$10-DCF!L$5*MAX(BD216*DCF!L$10,0)-MAX(BD216-BC216,0)/Inputs!$B$10)*DCF!L$6</f>
        <v>3027.0051552773211</v>
      </c>
      <c r="CL216" s="15">
        <f ca="1">(BE216*DCF!M$10-DCF!M$5*MAX(BE216*DCF!M$10,0)-MAX(BE216-BD216,0)/Inputs!$B$10)*DCF!M$6</f>
        <v>3224.9529810501635</v>
      </c>
      <c r="CM216" s="15">
        <f ca="1">(BF216*DCF!C$28-DCF!C$5*MAX(BF216*DCF!C$28,0)-MAX(BF216-Inputs!$B$13,0)/Inputs!$B$17)*DCF!C$6</f>
        <v>3869.9505297021587</v>
      </c>
      <c r="CN216" s="15">
        <f ca="1">(BG216*DCF!D$28-DCF!D$5*MAX(BG216*DCF!D$28,0)-MAX(BG216-BF216,0)/Inputs!$B$17)*DCF!D$6</f>
        <v>5219.5556212214378</v>
      </c>
      <c r="CO216" s="15">
        <f ca="1">(BH216*DCF!E$28-DCF!E$5*MAX(BH216*DCF!E$28,0)-MAX(BH216-BG216,0)/Inputs!$B$17)*DCF!E$6</f>
        <v>5867.1267291876547</v>
      </c>
      <c r="CP216" s="15">
        <f ca="1">(BI216*DCF!F$28-DCF!F$5*MAX(BI216*DCF!F$28,0)-MAX(BI216-BH216,0)/Inputs!$B$17)*DCF!F$6</f>
        <v>6714.0907485482303</v>
      </c>
      <c r="CQ216" s="15">
        <f ca="1">(BJ216*DCF!G$28-DCF!G$5*MAX(BJ216*DCF!G$28,0)-MAX(BJ216-BI216,0)/Inputs!$B$17)*DCF!G$6</f>
        <v>7944.1267922872685</v>
      </c>
      <c r="CR216" s="15">
        <f ca="1">(BK216*DCF!H$28-DCF!H$5*MAX(BK216*DCF!H$28,0)-MAX(BK216-BJ216,0)/Inputs!$B$17)*DCF!H$6</f>
        <v>8104.0403014131152</v>
      </c>
      <c r="CS216" s="15">
        <f ca="1">(BL216*DCF!I$28-DCF!I$5*MAX(BL216*DCF!I$28,0)-MAX(BL216-BK216,0)/Inputs!$B$17)*DCF!I$6</f>
        <v>9329.0931721230208</v>
      </c>
      <c r="CT216" s="15">
        <f ca="1">(BM216*DCF!J$28-DCF!J$5*MAX(BM216*DCF!J$28,0)-MAX(BM216-BL216,0)/Inputs!$B$17)*DCF!J$6</f>
        <v>10686.956692051432</v>
      </c>
      <c r="CU216" s="15">
        <f ca="1">(BN216*DCF!K$28-DCF!K$5*MAX(BN216*DCF!K$28,0)-MAX(BN216-BM216,0)/Inputs!$B$17)*DCF!K$6</f>
        <v>11595.96267139635</v>
      </c>
      <c r="CV216" s="15">
        <f ca="1">(BO216*DCF!L$28-DCF!L$5*MAX(BO216*DCF!L$28,0)-MAX(BO216-BN216,0)/Inputs!$B$17)*DCF!L$6</f>
        <v>12603.127419353063</v>
      </c>
      <c r="CW216" s="15">
        <f ca="1">(BP216*DCF!M$28-DCF!M$5*MAX(BP216*DCF!M$28,0)-MAX(BP216-BO216,0)/Inputs!$B$17)*DCF!M$6</f>
        <v>14418.760840445686</v>
      </c>
      <c r="CX216" s="15">
        <f ca="1">(BQ216*DCF!C$46-DCF!C$5*MAX(BQ216*DCF!C$46,0)-MAX(BQ216-Inputs!$B$20,0)/Inputs!$B$24)*DCF!C$6</f>
        <v>-4847.7050376275347</v>
      </c>
      <c r="CY216" s="15">
        <f ca="1">(BR216*DCF!D$46-DCF!D$5*MAX(BR216*DCF!D$46,0)-MAX(BR216-BQ216,0)/Inputs!$B$24)*DCF!D$6</f>
        <v>-2910.8079519351245</v>
      </c>
      <c r="CZ216" s="15">
        <f ca="1">(BS216*DCF!E$46-DCF!E$5*MAX(BS216*DCF!E$46,0)-MAX(BS216-BR216,0)/Inputs!$B$24)*DCF!E$6</f>
        <v>-1975.9704027081816</v>
      </c>
      <c r="DA216" s="15">
        <f ca="1">(BT216*DCF!F$46-DCF!F$5*MAX(BT216*DCF!F$46,0)-MAX(BT216-BS216,0)/Inputs!$B$24)*DCF!F$6</f>
        <v>-5898.4920545846981</v>
      </c>
      <c r="DB216" s="15">
        <f ca="1">(BU216*DCF!G$46-DCF!G$5*MAX(BU216*DCF!G$46,0)-MAX(BU216-BT216,0)/Inputs!$B$24)*DCF!G$6</f>
        <v>-6834.0112503177661</v>
      </c>
      <c r="DC216" s="15">
        <f ca="1">(BV216*DCF!H$46-DCF!H$5*MAX(BV216*DCF!H$46,0)-MAX(BV216-BU216,0)/Inputs!$B$24)*DCF!H$6</f>
        <v>-2697.2588657088149</v>
      </c>
      <c r="DD216" s="15">
        <f ca="1">(BW216*DCF!I$46-DCF!I$5*MAX(BW216*DCF!I$46,0)-MAX(BW216-BV216,0)/Inputs!$B$24)*DCF!I$6</f>
        <v>-5588.5973414536556</v>
      </c>
      <c r="DE216" s="15">
        <f ca="1">(BX216*DCF!J$46-DCF!J$5*MAX(BX216*DCF!J$46,0)-MAX(BX216-BW216,0)/Inputs!$B$24)*DCF!J$6</f>
        <v>2444.3321653134517</v>
      </c>
      <c r="DF216" s="15">
        <f ca="1">(BY216*DCF!K$46-DCF!K$5*MAX(BY216*DCF!K$46,0)-MAX(BY216-BX216,0)/Inputs!$B$24)*DCF!K$6</f>
        <v>4319.0512717098536</v>
      </c>
      <c r="DG216" s="15">
        <f ca="1">(BZ216*DCF!L$46-DCF!L$5*MAX(BZ216*DCF!L$46,0)-MAX(BZ216-BY216,0)/Inputs!$B$24)*DCF!L$6</f>
        <v>2369.5634046943146</v>
      </c>
      <c r="DH216" s="15">
        <f ca="1">(CA216*DCF!M$46-DCF!M$5*MAX(CA216*DCF!M$46,0)-MAX(CA216-BZ216,0)/Inputs!$B$24)*DCF!M$6</f>
        <v>4126.0638681387982</v>
      </c>
      <c r="DI216" s="15">
        <f ca="1">SUM(CB216:CL216)+BE216*DCF!M$10*(1+Inputs!$B$30)*(1-Inputs!$B$33)*(1-Inputs!$B$30/Inputs!$B$31)/(Inputs!$B$29-Inputs!$B$30)*DCF!M$6</f>
        <v>99248.060855386357</v>
      </c>
      <c r="DJ216" s="15">
        <f ca="1">SUM(CM216:CW216)+BP216*DCF!M$28*(1+Inputs!$B$30)*(1-Inputs!$B$33)*(1-Inputs!$B$30/Inputs!$B$31)/(Inputs!$B$29-Inputs!$B$30)*DCF!M$6</f>
        <v>413525.5881638623</v>
      </c>
      <c r="DK216" s="15">
        <f ca="1">SUM(CX216:DH216)+CA216*DCF!M$46*(1+Inputs!$B$30)*(1-Inputs!$B$33)*(1-Inputs!$B$30/Inputs!$B$31)/(Inputs!$B$29-Inputs!$B$30)*DCF!M$6</f>
        <v>165688.20165207519</v>
      </c>
      <c r="DM216" s="15">
        <f ca="1">DI216+DJ216+DK216+Inputs!$B$34+Inputs!$B$36-Inputs!$B$35</f>
        <v>755312.85067132383</v>
      </c>
    </row>
    <row r="217" spans="1:117" x14ac:dyDescent="0.75">
      <c r="A217" s="11">
        <v>204</v>
      </c>
      <c r="C217" s="24">
        <f t="shared" ca="1" si="140"/>
        <v>-8.822151478184298E-2</v>
      </c>
      <c r="D217" s="24">
        <f t="shared" ca="1" si="140"/>
        <v>-1.5736187509423358</v>
      </c>
      <c r="E217" s="24">
        <f t="shared" ca="1" si="140"/>
        <v>-0.1306260262460972</v>
      </c>
      <c r="F217" s="24">
        <f t="shared" ca="1" si="140"/>
        <v>0.66504430040740947</v>
      </c>
      <c r="G217" s="24">
        <f t="shared" ca="1" si="140"/>
        <v>1.191447262367938</v>
      </c>
      <c r="H217" s="24">
        <f t="shared" ca="1" si="140"/>
        <v>1.0777096510764288</v>
      </c>
      <c r="I217" s="24">
        <f t="shared" ca="1" si="140"/>
        <v>1.0043750799230653</v>
      </c>
      <c r="J217" s="24">
        <f t="shared" ca="1" si="140"/>
        <v>-2.1795345725645543</v>
      </c>
      <c r="K217" s="24">
        <f t="shared" ca="1" si="140"/>
        <v>-1.0246404142638768</v>
      </c>
      <c r="L217" s="24">
        <f t="shared" ca="1" si="140"/>
        <v>1.7114927691264454</v>
      </c>
      <c r="M217" s="24">
        <f t="shared" ca="1" si="140"/>
        <v>-0.54857100831389138</v>
      </c>
      <c r="N217" s="24">
        <f ca="1">SQRT(Inputs!$B$38)*C217+SQRT(1-Inputs!$B$38)*_xlfn.NORM.S.INV(RAND())</f>
        <v>-0.92310098744235791</v>
      </c>
      <c r="O217" s="24">
        <f ca="1">SQRT(Inputs!$B$38)*D217+SQRT(1-Inputs!$B$38)*_xlfn.NORM.S.INV(RAND())</f>
        <v>-0.90306785193316086</v>
      </c>
      <c r="P217" s="24">
        <f ca="1">SQRT(Inputs!$B$38)*E217+SQRT(1-Inputs!$B$38)*_xlfn.NORM.S.INV(RAND())</f>
        <v>-0.19706296201209664</v>
      </c>
      <c r="Q217" s="24">
        <f ca="1">SQRT(Inputs!$B$38)*F217+SQRT(1-Inputs!$B$38)*_xlfn.NORM.S.INV(RAND())</f>
        <v>1.0593501123924527</v>
      </c>
      <c r="R217" s="24">
        <f ca="1">SQRT(Inputs!$B$38)*G217+SQRT(1-Inputs!$B$38)*_xlfn.NORM.S.INV(RAND())</f>
        <v>0.47850258964741432</v>
      </c>
      <c r="S217" s="24">
        <f ca="1">SQRT(Inputs!$B$38)*H217+SQRT(1-Inputs!$B$38)*_xlfn.NORM.S.INV(RAND())</f>
        <v>0.11627766091775121</v>
      </c>
      <c r="T217" s="24">
        <f ca="1">SQRT(Inputs!$B$38)*I217+SQRT(1-Inputs!$B$38)*_xlfn.NORM.S.INV(RAND())</f>
        <v>0.49077303569342934</v>
      </c>
      <c r="U217" s="24">
        <f ca="1">SQRT(Inputs!$B$38)*J217+SQRT(1-Inputs!$B$38)*_xlfn.NORM.S.INV(RAND())</f>
        <v>9.5389946054678321E-2</v>
      </c>
      <c r="V217" s="24">
        <f ca="1">SQRT(Inputs!$B$38)*K217+SQRT(1-Inputs!$B$38)*_xlfn.NORM.S.INV(RAND())</f>
        <v>7.5181377354262779E-2</v>
      </c>
      <c r="W217" s="24">
        <f ca="1">SQRT(Inputs!$B$38)*L217+SQRT(1-Inputs!$B$38)*_xlfn.NORM.S.INV(RAND())</f>
        <v>0.30437850699769109</v>
      </c>
      <c r="X217" s="24">
        <f ca="1">SQRT(Inputs!$B$38)*M217+SQRT(1-Inputs!$B$38)*_xlfn.NORM.S.INV(RAND())</f>
        <v>0.48383980661974807</v>
      </c>
      <c r="Y217" s="24">
        <f ca="1">SQRT(Inputs!$B$38)*C217+SQRT(1-Inputs!$B$38)*_xlfn.NORM.S.INV(RAND())</f>
        <v>-0.15460355546239613</v>
      </c>
      <c r="Z217" s="24">
        <f ca="1">SQRT(Inputs!$B$38)*D217+SQRT(1-Inputs!$B$38)*_xlfn.NORM.S.INV(RAND())</f>
        <v>-1.1204089678316527</v>
      </c>
      <c r="AA217" s="24">
        <f ca="1">SQRT(Inputs!$B$38)*E217+SQRT(1-Inputs!$B$38)*_xlfn.NORM.S.INV(RAND())</f>
        <v>-0.53495877341253228</v>
      </c>
      <c r="AB217" s="24">
        <f ca="1">SQRT(Inputs!$B$38)*F217+SQRT(1-Inputs!$B$38)*_xlfn.NORM.S.INV(RAND())</f>
        <v>1.3473457934646742</v>
      </c>
      <c r="AC217" s="24">
        <f ca="1">SQRT(Inputs!$B$38)*G217+SQRT(1-Inputs!$B$38)*_xlfn.NORM.S.INV(RAND())</f>
        <v>0.91637644908107851</v>
      </c>
      <c r="AD217" s="24">
        <f ca="1">SQRT(Inputs!$B$38)*H217+SQRT(1-Inputs!$B$38)*_xlfn.NORM.S.INV(RAND())</f>
        <v>0.60631012386417071</v>
      </c>
      <c r="AE217" s="24">
        <f ca="1">SQRT(Inputs!$B$38)*I217+SQRT(1-Inputs!$B$38)*_xlfn.NORM.S.INV(RAND())</f>
        <v>1.0214852949734619</v>
      </c>
      <c r="AF217" s="24">
        <f ca="1">SQRT(Inputs!$B$38)*J217+SQRT(1-Inputs!$B$38)*_xlfn.NORM.S.INV(RAND())</f>
        <v>-0.88190994852985671</v>
      </c>
      <c r="AG217" s="24">
        <f ca="1">SQRT(Inputs!$B$38)*K217+SQRT(1-Inputs!$B$38)*_xlfn.NORM.S.INV(RAND())</f>
        <v>-1.5043665006581421</v>
      </c>
      <c r="AH217" s="24">
        <f ca="1">SQRT(Inputs!$B$38)*L217+SQRT(1-Inputs!$B$38)*_xlfn.NORM.S.INV(RAND())</f>
        <v>0.99035499654278203</v>
      </c>
      <c r="AI217" s="24">
        <f ca="1">SQRT(Inputs!$B$38)*M217+SQRT(1-Inputs!$B$38)*_xlfn.NORM.S.INV(RAND())</f>
        <v>0.87726611447535796</v>
      </c>
      <c r="AJ217" s="24">
        <f ca="1">SQRT(Inputs!$B$38)*C217+SQRT(1-Inputs!$B$38)*_xlfn.NORM.S.INV(RAND())</f>
        <v>0.77578036811411377</v>
      </c>
      <c r="AK217" s="24">
        <f ca="1">SQRT(Inputs!$B$38)*D217+SQRT(1-Inputs!$B$38)*_xlfn.NORM.S.INV(RAND())</f>
        <v>-0.95125768717091252</v>
      </c>
      <c r="AL217" s="24">
        <f ca="1">SQRT(Inputs!$B$38)*E217+SQRT(1-Inputs!$B$38)*_xlfn.NORM.S.INV(RAND())</f>
        <v>0.44405151631250417</v>
      </c>
      <c r="AM217" s="24">
        <f ca="1">SQRT(Inputs!$B$38)*F217+SQRT(1-Inputs!$B$38)*_xlfn.NORM.S.INV(RAND())</f>
        <v>0.72386407107179163</v>
      </c>
      <c r="AN217" s="24">
        <f ca="1">SQRT(Inputs!$B$38)*G217+SQRT(1-Inputs!$B$38)*_xlfn.NORM.S.INV(RAND())</f>
        <v>0.41211541308002031</v>
      </c>
      <c r="AO217" s="24">
        <f ca="1">SQRT(Inputs!$B$38)*H217+SQRT(1-Inputs!$B$38)*_xlfn.NORM.S.INV(RAND())</f>
        <v>0.36856810744432678</v>
      </c>
      <c r="AP217" s="24">
        <f ca="1">SQRT(Inputs!$B$38)*I217+SQRT(1-Inputs!$B$38)*_xlfn.NORM.S.INV(RAND())</f>
        <v>1.2685380755834834</v>
      </c>
      <c r="AQ217" s="24">
        <f ca="1">SQRT(Inputs!$B$38)*J217+SQRT(1-Inputs!$B$38)*_xlfn.NORM.S.INV(RAND())</f>
        <v>-1.1770600179900872</v>
      </c>
      <c r="AR217" s="24">
        <f ca="1">SQRT(Inputs!$B$38)*K217+SQRT(1-Inputs!$B$38)*_xlfn.NORM.S.INV(RAND())</f>
        <v>0.67871116625503225</v>
      </c>
      <c r="AS217" s="24">
        <f ca="1">SQRT(Inputs!$B$38)*L217+SQRT(1-Inputs!$B$38)*_xlfn.NORM.S.INV(RAND())</f>
        <v>0.94588047956201304</v>
      </c>
      <c r="AT217" s="24">
        <f ca="1">SQRT(Inputs!$B$38)*M217+SQRT(1-Inputs!$B$38)*_xlfn.NORM.S.INV(RAND())</f>
        <v>-0.23166625228309831</v>
      </c>
      <c r="AU217" s="15">
        <f ca="1">Inputs!$B$6*EXP($B$8-0.5*C$5^2+C$5*N217)</f>
        <v>4273.4947774658986</v>
      </c>
      <c r="AV217" s="15">
        <f t="shared" ca="1" si="110"/>
        <v>4555.0428907685791</v>
      </c>
      <c r="AW217" s="15">
        <f t="shared" ca="1" si="111"/>
        <v>5408.3847897438836</v>
      </c>
      <c r="AX217" s="15">
        <f t="shared" ca="1" si="112"/>
        <v>7537.4666596274346</v>
      </c>
      <c r="AY217" s="15">
        <f t="shared" ca="1" si="113"/>
        <v>9740.9811590485169</v>
      </c>
      <c r="AZ217" s="15">
        <f t="shared" ca="1" si="114"/>
        <v>12067.009241227122</v>
      </c>
      <c r="BA217" s="15">
        <f t="shared" ca="1" si="115"/>
        <v>15545.242416241606</v>
      </c>
      <c r="BB217" s="15">
        <f t="shared" ca="1" si="116"/>
        <v>19214.877086599605</v>
      </c>
      <c r="BC217" s="15">
        <f t="shared" ca="1" si="117"/>
        <v>23704.742997589259</v>
      </c>
      <c r="BD217" s="15">
        <f t="shared" ca="1" si="118"/>
        <v>29879.199724062513</v>
      </c>
      <c r="BE217" s="15">
        <f t="shared" ca="1" si="119"/>
        <v>38262.684813594642</v>
      </c>
      <c r="BF217" s="15">
        <f ca="1">Inputs!$B$13*EXP($B$9-0.5*C$6^2+C$6*Y217)</f>
        <v>13413.533425092965</v>
      </c>
      <c r="BG217" s="15">
        <f t="shared" ca="1" si="120"/>
        <v>13355.295987022933</v>
      </c>
      <c r="BH217" s="15">
        <f t="shared" ca="1" si="121"/>
        <v>14932.267475387378</v>
      </c>
      <c r="BI217" s="15">
        <f t="shared" ca="1" si="122"/>
        <v>22491.878784018951</v>
      </c>
      <c r="BJ217" s="15">
        <f t="shared" ca="1" si="123"/>
        <v>31467.320949032688</v>
      </c>
      <c r="BK217" s="15">
        <f t="shared" ca="1" si="124"/>
        <v>41943.346440536858</v>
      </c>
      <c r="BL217" s="15">
        <f t="shared" ca="1" si="125"/>
        <v>58814.677395762461</v>
      </c>
      <c r="BM217" s="15">
        <f t="shared" ca="1" si="126"/>
        <v>64793.82621635159</v>
      </c>
      <c r="BN217" s="15">
        <f t="shared" ca="1" si="127"/>
        <v>66542.817681487519</v>
      </c>
      <c r="BO217" s="15">
        <f t="shared" ca="1" si="128"/>
        <v>91863.289448755357</v>
      </c>
      <c r="BP217" s="15">
        <f t="shared" ca="1" si="129"/>
        <v>124881.73866483523</v>
      </c>
      <c r="BQ217" s="15">
        <f ca="1">Inputs!$B$20*EXP($B$10-0.5*C$7^2+C$7*AJ217)</f>
        <v>5648.156863930737</v>
      </c>
      <c r="BR217" s="15">
        <f t="shared" ca="1" si="130"/>
        <v>5665.5861877369434</v>
      </c>
      <c r="BS217" s="15">
        <f t="shared" ca="1" si="131"/>
        <v>8813.7283583553035</v>
      </c>
      <c r="BT217" s="15">
        <f t="shared" ca="1" si="132"/>
        <v>14693.487649988212</v>
      </c>
      <c r="BU217" s="15">
        <f t="shared" ca="1" si="133"/>
        <v>22498.738282045466</v>
      </c>
      <c r="BV217" s="15">
        <f t="shared" ca="1" si="134"/>
        <v>34012.476866583209</v>
      </c>
      <c r="BW217" s="15">
        <f t="shared" ca="1" si="135"/>
        <v>62080.063242734665</v>
      </c>
      <c r="BX217" s="15">
        <f t="shared" ca="1" si="136"/>
        <v>68577.872488137582</v>
      </c>
      <c r="BY217" s="15">
        <f t="shared" ca="1" si="137"/>
        <v>109413.2092304269</v>
      </c>
      <c r="BZ217" s="15">
        <f t="shared" ca="1" si="138"/>
        <v>182678.73458491993</v>
      </c>
      <c r="CA217" s="15">
        <f t="shared" ca="1" si="139"/>
        <v>246258.80862215318</v>
      </c>
      <c r="CB217" s="15">
        <f ca="1">(AU217*DCF!C$10-DCF!C$5*MAX(AU217*DCF!C$10,0)-MAX(AU217-Inputs!$B$6,0)/Inputs!$B$10)*DCF!C$6</f>
        <v>1047.9851756557628</v>
      </c>
      <c r="CC217" s="15">
        <f ca="1">(AV217*DCF!D$10-DCF!D$5*MAX(AV217*DCF!D$10,0)-MAX(AV217-AU217,0)/Inputs!$B$10)*DCF!D$6</f>
        <v>1041.6127064309396</v>
      </c>
      <c r="CD217" s="15">
        <f ca="1">(AW217*DCF!E$10-DCF!E$5*MAX(AW217*DCF!E$10,0)-MAX(AW217-AV217,0)/Inputs!$B$10)*DCF!E$6</f>
        <v>1056.5020197432996</v>
      </c>
      <c r="CE217" s="15">
        <f ca="1">(AX217*DCF!F$10-DCF!F$5*MAX(AX217*DCF!F$10,0)-MAX(AX217-AW217,0)/Inputs!$B$10)*DCF!F$6</f>
        <v>1202.407808470022</v>
      </c>
      <c r="CF217" s="15">
        <f ca="1">(AY217*DCF!G$10-DCF!G$5*MAX(AY217*DCF!G$10,0)-MAX(AY217-AX217,0)/Inputs!$B$10)*DCF!G$6</f>
        <v>1583.4767155256638</v>
      </c>
      <c r="CG217" s="15">
        <f ca="1">(AZ217*DCF!H$10-DCF!H$5*MAX(AZ217*DCF!H$10,0)-MAX(AZ217-AY217,0)/Inputs!$B$10)*DCF!H$6</f>
        <v>1929.7905140740588</v>
      </c>
      <c r="CH217" s="15">
        <f ca="1">(BA217*DCF!I$10-DCF!I$5*MAX(BA217*DCF!I$10,0)-MAX(BA217-AZ217,0)/Inputs!$B$10)*DCF!I$6</f>
        <v>2268.9965902989134</v>
      </c>
      <c r="CI217" s="15">
        <f ca="1">(BB217*DCF!J$10-DCF!J$5*MAX(BB217*DCF!J$10,0)-MAX(BB217-BA217,0)/Inputs!$B$10)*DCF!J$6</f>
        <v>2741.2448292404565</v>
      </c>
      <c r="CJ217" s="15">
        <f ca="1">(BC217*DCF!K$10-DCF!K$5*MAX(BC217*DCF!K$10,0)-MAX(BC217-BB217,0)/Inputs!$B$10)*DCF!K$6</f>
        <v>3187.5700430279903</v>
      </c>
      <c r="CK217" s="15">
        <f ca="1">(BD217*DCF!L$10-DCF!L$5*MAX(BD217*DCF!L$10,0)-MAX(BD217-BC217,0)/Inputs!$B$10)*DCF!L$6</f>
        <v>3707.8942723710907</v>
      </c>
      <c r="CL217" s="15">
        <f ca="1">(BE217*DCF!M$10-DCF!M$5*MAX(BE217*DCF!M$10,0)-MAX(BE217-BD217,0)/Inputs!$B$10)*DCF!M$6</f>
        <v>4397.8628478400551</v>
      </c>
      <c r="CM217" s="15">
        <f ca="1">(BF217*DCF!C$28-DCF!C$5*MAX(BF217*DCF!C$28,0)-MAX(BF217-Inputs!$B$13,0)/Inputs!$B$17)*DCF!C$6</f>
        <v>3625.7008574353745</v>
      </c>
      <c r="CN217" s="15">
        <f ca="1">(BG217*DCF!D$28-DCF!D$5*MAX(BG217*DCF!D$28,0)-MAX(BG217-BF217,0)/Inputs!$B$17)*DCF!D$6</f>
        <v>3933.4426921924291</v>
      </c>
      <c r="CO217" s="15">
        <f ca="1">(BH217*DCF!E$28-DCF!E$5*MAX(BH217*DCF!E$28,0)-MAX(BH217-BG217,0)/Inputs!$B$17)*DCF!E$6</f>
        <v>3918.2846659185425</v>
      </c>
      <c r="CP217" s="15">
        <f ca="1">(BI217*DCF!F$28-DCF!F$5*MAX(BI217*DCF!F$28,0)-MAX(BI217-BH217,0)/Inputs!$B$17)*DCF!F$6</f>
        <v>4729.6059068671511</v>
      </c>
      <c r="CQ217" s="15">
        <f ca="1">(BJ217*DCF!G$28-DCF!G$5*MAX(BJ217*DCF!G$28,0)-MAX(BJ217-BI217,0)/Inputs!$B$17)*DCF!G$6</f>
        <v>6654.8544564894637</v>
      </c>
      <c r="CR217" s="15">
        <f ca="1">(BK217*DCF!H$28-DCF!H$5*MAX(BK217*DCF!H$28,0)-MAX(BK217-BJ217,0)/Inputs!$B$17)*DCF!H$6</f>
        <v>8745.3719573793696</v>
      </c>
      <c r="CS217" s="15">
        <f ca="1">(BL217*DCF!I$28-DCF!I$5*MAX(BL217*DCF!I$28,0)-MAX(BL217-BK217,0)/Inputs!$B$17)*DCF!I$6</f>
        <v>11408.896795237939</v>
      </c>
      <c r="CT217" s="15">
        <f ca="1">(BM217*DCF!J$28-DCF!J$5*MAX(BM217*DCF!J$28,0)-MAX(BM217-BL217,0)/Inputs!$B$17)*DCF!J$6</f>
        <v>13661.6159069602</v>
      </c>
      <c r="CU217" s="15">
        <f ca="1">(BN217*DCF!K$28-DCF!K$5*MAX(BN217*DCF!K$28,0)-MAX(BN217-BM217,0)/Inputs!$B$17)*DCF!K$6</f>
        <v>13838.499212713481</v>
      </c>
      <c r="CV217" s="15">
        <f ca="1">(BO217*DCF!L$28-DCF!L$5*MAX(BO217*DCF!L$28,0)-MAX(BO217-BN217,0)/Inputs!$B$17)*DCF!L$6</f>
        <v>15463.600841870364</v>
      </c>
      <c r="CW217" s="15">
        <f ca="1">(BP217*DCF!M$28-DCF!M$5*MAX(BP217*DCF!M$28,0)-MAX(BP217-BO217,0)/Inputs!$B$17)*DCF!M$6</f>
        <v>20045.215664253545</v>
      </c>
      <c r="CX217" s="15">
        <f ca="1">(BQ217*DCF!C$46-DCF!C$5*MAX(BQ217*DCF!C$46,0)-MAX(BQ217-Inputs!$B$20,0)/Inputs!$B$24)*DCF!C$6</f>
        <v>-2434.7507140397715</v>
      </c>
      <c r="CY217" s="15">
        <f ca="1">(BR217*DCF!D$46-DCF!D$5*MAX(BR217*DCF!D$46,0)-MAX(BR217-BQ217,0)/Inputs!$B$24)*DCF!D$6</f>
        <v>-974.42038686044884</v>
      </c>
      <c r="CZ217" s="15">
        <f ca="1">(BS217*DCF!E$46-DCF!E$5*MAX(BS217*DCF!E$46,0)-MAX(BS217-BR217,0)/Inputs!$B$24)*DCF!E$6</f>
        <v>-2283.1497009025256</v>
      </c>
      <c r="DA217" s="15">
        <f ca="1">(BT217*DCF!F$46-DCF!F$5*MAX(BT217*DCF!F$46,0)-MAX(BT217-BS217,0)/Inputs!$B$24)*DCF!F$6</f>
        <v>-3211.0789014413926</v>
      </c>
      <c r="DB217" s="15">
        <f ca="1">(BU217*DCF!G$46-DCF!G$5*MAX(BU217*DCF!G$46,0)-MAX(BU217-BT217,0)/Inputs!$B$24)*DCF!G$6</f>
        <v>-3382.3452034302936</v>
      </c>
      <c r="DC217" s="15">
        <f ca="1">(BV217*DCF!H$46-DCF!H$5*MAX(BV217*DCF!H$46,0)-MAX(BV217-BU217,0)/Inputs!$B$24)*DCF!H$6</f>
        <v>-3577.8237192983561</v>
      </c>
      <c r="DD217" s="15">
        <f ca="1">(BW217*DCF!I$46-DCF!I$5*MAX(BW217*DCF!I$46,0)-MAX(BW217-BV217,0)/Inputs!$B$24)*DCF!I$6</f>
        <v>-6623.3551176454384</v>
      </c>
      <c r="DE217" s="15">
        <f ca="1">(BX217*DCF!J$46-DCF!J$5*MAX(BX217*DCF!J$46,0)-MAX(BX217-BW217,0)/Inputs!$B$24)*DCF!J$6</f>
        <v>1153.5392019611065</v>
      </c>
      <c r="DF217" s="15">
        <f ca="1">(BY217*DCF!K$46-DCF!K$5*MAX(BY217*DCF!K$46,0)-MAX(BY217-BX217,0)/Inputs!$B$24)*DCF!K$6</f>
        <v>-3753.5224109343685</v>
      </c>
      <c r="DG217" s="15">
        <f ca="1">(BZ217*DCF!L$46-DCF!L$5*MAX(BZ217*DCF!L$46,0)-MAX(BZ217-BY217,0)/Inputs!$B$24)*DCF!L$6</f>
        <v>-3952.4953564960879</v>
      </c>
      <c r="DH217" s="15">
        <f ca="1">(CA217*DCF!M$46-DCF!M$5*MAX(CA217*DCF!M$46,0)-MAX(CA217-BZ217,0)/Inputs!$B$24)*DCF!M$6</f>
        <v>6013.9153155758686</v>
      </c>
      <c r="DI217" s="15">
        <f ca="1">SUM(CB217:CL217)+BE217*DCF!M$10*(1+Inputs!$B$30)*(1-Inputs!$B$33)*(1-Inputs!$B$30/Inputs!$B$31)/(Inputs!$B$29-Inputs!$B$30)*DCF!M$6</f>
        <v>130650.90133053815</v>
      </c>
      <c r="DJ217" s="15">
        <f ca="1">SUM(CM217:CW217)+BP217*DCF!M$28*(1+Inputs!$B$30)*(1-Inputs!$B$33)*(1-Inputs!$B$30/Inputs!$B$31)/(Inputs!$B$29-Inputs!$B$30)*DCF!M$6</f>
        <v>569421.79574967816</v>
      </c>
      <c r="DK217" s="15">
        <f ca="1">SUM(CX217:DH217)+CA217*DCF!M$46*(1+Inputs!$B$30)*(1-Inputs!$B$33)*(1-Inputs!$B$30/Inputs!$B$31)/(Inputs!$B$29-Inputs!$B$30)*DCF!M$6</f>
        <v>357719.80235708517</v>
      </c>
      <c r="DM217" s="15">
        <f ca="1">DI217+DJ217+DK217+Inputs!$B$34+Inputs!$B$36-Inputs!$B$35</f>
        <v>1134643.4994373014</v>
      </c>
    </row>
    <row r="218" spans="1:117" x14ac:dyDescent="0.75">
      <c r="A218" s="11">
        <v>205</v>
      </c>
      <c r="C218" s="24">
        <f t="shared" ca="1" si="140"/>
        <v>0.15597686045852482</v>
      </c>
      <c r="D218" s="24">
        <f t="shared" ca="1" si="140"/>
        <v>0.3326352219882196</v>
      </c>
      <c r="E218" s="24">
        <f t="shared" ca="1" si="140"/>
        <v>0.43349475818234218</v>
      </c>
      <c r="F218" s="24">
        <f t="shared" ca="1" si="140"/>
        <v>0.75666108485483008</v>
      </c>
      <c r="G218" s="24">
        <f t="shared" ca="1" si="140"/>
        <v>0.59573666942090087</v>
      </c>
      <c r="H218" s="24">
        <f t="shared" ca="1" si="140"/>
        <v>-1.5394882111158947</v>
      </c>
      <c r="I218" s="24">
        <f t="shared" ca="1" si="140"/>
        <v>1.2665867065947831</v>
      </c>
      <c r="J218" s="24">
        <f t="shared" ca="1" si="140"/>
        <v>0.53208745077084629</v>
      </c>
      <c r="K218" s="24">
        <f t="shared" ca="1" si="140"/>
        <v>0.42829263935971335</v>
      </c>
      <c r="L218" s="24">
        <f t="shared" ca="1" si="140"/>
        <v>-0.7332346783072875</v>
      </c>
      <c r="M218" s="24">
        <f t="shared" ca="1" si="140"/>
        <v>-0.24681418428953975</v>
      </c>
      <c r="N218" s="24">
        <f ca="1">SQRT(Inputs!$B$38)*C218+SQRT(1-Inputs!$B$38)*_xlfn.NORM.S.INV(RAND())</f>
        <v>1.0780007899574342</v>
      </c>
      <c r="O218" s="24">
        <f ca="1">SQRT(Inputs!$B$38)*D218+SQRT(1-Inputs!$B$38)*_xlfn.NORM.S.INV(RAND())</f>
        <v>1.5380085186190904</v>
      </c>
      <c r="P218" s="24">
        <f ca="1">SQRT(Inputs!$B$38)*E218+SQRT(1-Inputs!$B$38)*_xlfn.NORM.S.INV(RAND())</f>
        <v>-1.9580646264726415E-2</v>
      </c>
      <c r="Q218" s="24">
        <f ca="1">SQRT(Inputs!$B$38)*F218+SQRT(1-Inputs!$B$38)*_xlfn.NORM.S.INV(RAND())</f>
        <v>-0.16404404888157714</v>
      </c>
      <c r="R218" s="24">
        <f ca="1">SQRT(Inputs!$B$38)*G218+SQRT(1-Inputs!$B$38)*_xlfn.NORM.S.INV(RAND())</f>
        <v>1.302833433253495</v>
      </c>
      <c r="S218" s="24">
        <f ca="1">SQRT(Inputs!$B$38)*H218+SQRT(1-Inputs!$B$38)*_xlfn.NORM.S.INV(RAND())</f>
        <v>-0.72579380834304374</v>
      </c>
      <c r="T218" s="24">
        <f ca="1">SQRT(Inputs!$B$38)*I218+SQRT(1-Inputs!$B$38)*_xlfn.NORM.S.INV(RAND())</f>
        <v>1.2925632595492567</v>
      </c>
      <c r="U218" s="24">
        <f ca="1">SQRT(Inputs!$B$38)*J218+SQRT(1-Inputs!$B$38)*_xlfn.NORM.S.INV(RAND())</f>
        <v>0.70452136323376635</v>
      </c>
      <c r="V218" s="24">
        <f ca="1">SQRT(Inputs!$B$38)*K218+SQRT(1-Inputs!$B$38)*_xlfn.NORM.S.INV(RAND())</f>
        <v>1.8044934860451789</v>
      </c>
      <c r="W218" s="24">
        <f ca="1">SQRT(Inputs!$B$38)*L218+SQRT(1-Inputs!$B$38)*_xlfn.NORM.S.INV(RAND())</f>
        <v>1.9955740493855323</v>
      </c>
      <c r="X218" s="24">
        <f ca="1">SQRT(Inputs!$B$38)*M218+SQRT(1-Inputs!$B$38)*_xlfn.NORM.S.INV(RAND())</f>
        <v>1.3983476402729778</v>
      </c>
      <c r="Y218" s="24">
        <f ca="1">SQRT(Inputs!$B$38)*C218+SQRT(1-Inputs!$B$38)*_xlfn.NORM.S.INV(RAND())</f>
        <v>0.65714256654152958</v>
      </c>
      <c r="Z218" s="24">
        <f ca="1">SQRT(Inputs!$B$38)*D218+SQRT(1-Inputs!$B$38)*_xlfn.NORM.S.INV(RAND())</f>
        <v>0.95274646684373165</v>
      </c>
      <c r="AA218" s="24">
        <f ca="1">SQRT(Inputs!$B$38)*E218+SQRT(1-Inputs!$B$38)*_xlfn.NORM.S.INV(RAND())</f>
        <v>-0.20657264206622669</v>
      </c>
      <c r="AB218" s="24">
        <f ca="1">SQRT(Inputs!$B$38)*F218+SQRT(1-Inputs!$B$38)*_xlfn.NORM.S.INV(RAND())</f>
        <v>1.6378190085904054</v>
      </c>
      <c r="AC218" s="24">
        <f ca="1">SQRT(Inputs!$B$38)*G218+SQRT(1-Inputs!$B$38)*_xlfn.NORM.S.INV(RAND())</f>
        <v>6.0152699066591264E-2</v>
      </c>
      <c r="AD218" s="24">
        <f ca="1">SQRT(Inputs!$B$38)*H218+SQRT(1-Inputs!$B$38)*_xlfn.NORM.S.INV(RAND())</f>
        <v>-0.94030457423679126</v>
      </c>
      <c r="AE218" s="24">
        <f ca="1">SQRT(Inputs!$B$38)*I218+SQRT(1-Inputs!$B$38)*_xlfn.NORM.S.INV(RAND())</f>
        <v>1.471421883088198</v>
      </c>
      <c r="AF218" s="24">
        <f ca="1">SQRT(Inputs!$B$38)*J218+SQRT(1-Inputs!$B$38)*_xlfn.NORM.S.INV(RAND())</f>
        <v>1.5211880703501304</v>
      </c>
      <c r="AG218" s="24">
        <f ca="1">SQRT(Inputs!$B$38)*K218+SQRT(1-Inputs!$B$38)*_xlfn.NORM.S.INV(RAND())</f>
        <v>0.4892392534317852</v>
      </c>
      <c r="AH218" s="24">
        <f ca="1">SQRT(Inputs!$B$38)*L218+SQRT(1-Inputs!$B$38)*_xlfn.NORM.S.INV(RAND())</f>
        <v>-1.6509373072378577</v>
      </c>
      <c r="AI218" s="24">
        <f ca="1">SQRT(Inputs!$B$38)*M218+SQRT(1-Inputs!$B$38)*_xlfn.NORM.S.INV(RAND())</f>
        <v>-0.24770575602217842</v>
      </c>
      <c r="AJ218" s="24">
        <f ca="1">SQRT(Inputs!$B$38)*C218+SQRT(1-Inputs!$B$38)*_xlfn.NORM.S.INV(RAND())</f>
        <v>-0.27656493871811982</v>
      </c>
      <c r="AK218" s="24">
        <f ca="1">SQRT(Inputs!$B$38)*D218+SQRT(1-Inputs!$B$38)*_xlfn.NORM.S.INV(RAND())</f>
        <v>-0.35680925259476048</v>
      </c>
      <c r="AL218" s="24">
        <f ca="1">SQRT(Inputs!$B$38)*E218+SQRT(1-Inputs!$B$38)*_xlfn.NORM.S.INV(RAND())</f>
        <v>2.9904064615167294</v>
      </c>
      <c r="AM218" s="24">
        <f ca="1">SQRT(Inputs!$B$38)*F218+SQRT(1-Inputs!$B$38)*_xlfn.NORM.S.INV(RAND())</f>
        <v>1.6722144206730467</v>
      </c>
      <c r="AN218" s="24">
        <f ca="1">SQRT(Inputs!$B$38)*G218+SQRT(1-Inputs!$B$38)*_xlfn.NORM.S.INV(RAND())</f>
        <v>0.55832432600141013</v>
      </c>
      <c r="AO218" s="24">
        <f ca="1">SQRT(Inputs!$B$38)*H218+SQRT(1-Inputs!$B$38)*_xlfn.NORM.S.INV(RAND())</f>
        <v>0.44208871191359111</v>
      </c>
      <c r="AP218" s="24">
        <f ca="1">SQRT(Inputs!$B$38)*I218+SQRT(1-Inputs!$B$38)*_xlfn.NORM.S.INV(RAND())</f>
        <v>2.1401446209215957</v>
      </c>
      <c r="AQ218" s="24">
        <f ca="1">SQRT(Inputs!$B$38)*J218+SQRT(1-Inputs!$B$38)*_xlfn.NORM.S.INV(RAND())</f>
        <v>0.4378879967525463</v>
      </c>
      <c r="AR218" s="24">
        <f ca="1">SQRT(Inputs!$B$38)*K218+SQRT(1-Inputs!$B$38)*_xlfn.NORM.S.INV(RAND())</f>
        <v>-0.73297753996278059</v>
      </c>
      <c r="AS218" s="24">
        <f ca="1">SQRT(Inputs!$B$38)*L218+SQRT(1-Inputs!$B$38)*_xlfn.NORM.S.INV(RAND())</f>
        <v>0.1404498683231466</v>
      </c>
      <c r="AT218" s="24">
        <f ca="1">SQRT(Inputs!$B$38)*M218+SQRT(1-Inputs!$B$38)*_xlfn.NORM.S.INV(RAND())</f>
        <v>-0.98499164378776083</v>
      </c>
      <c r="AU218" s="15">
        <f ca="1">Inputs!$B$6*EXP($B$8-0.5*C$5^2+C$5*N218)</f>
        <v>5908.2899457089115</v>
      </c>
      <c r="AV218" s="15">
        <f t="shared" ca="1" si="110"/>
        <v>9016.6764146135483</v>
      </c>
      <c r="AW218" s="15">
        <f t="shared" ca="1" si="111"/>
        <v>10965.240996042356</v>
      </c>
      <c r="AX218" s="15">
        <f t="shared" ca="1" si="112"/>
        <v>13115.881640512969</v>
      </c>
      <c r="AY218" s="15">
        <f t="shared" ca="1" si="113"/>
        <v>18663.158524262657</v>
      </c>
      <c r="AZ218" s="15">
        <f t="shared" ca="1" si="114"/>
        <v>21072.237118825811</v>
      </c>
      <c r="BA218" s="15">
        <f t="shared" ca="1" si="115"/>
        <v>29522.448412171809</v>
      </c>
      <c r="BB218" s="15">
        <f t="shared" ca="1" si="116"/>
        <v>38787.956193301587</v>
      </c>
      <c r="BC218" s="15">
        <f t="shared" ca="1" si="117"/>
        <v>56544.640525692623</v>
      </c>
      <c r="BD218" s="15">
        <f t="shared" ca="1" si="118"/>
        <v>83487.868382118089</v>
      </c>
      <c r="BE218" s="15">
        <f t="shared" ca="1" si="119"/>
        <v>116199.38505617504</v>
      </c>
      <c r="BF218" s="15">
        <f ca="1">Inputs!$B$13*EXP($B$9-0.5*C$6^2+C$6*Y218)</f>
        <v>15755.522649821774</v>
      </c>
      <c r="BG218" s="15">
        <f t="shared" ca="1" si="120"/>
        <v>22803.560002186721</v>
      </c>
      <c r="BH218" s="15">
        <f t="shared" ca="1" si="121"/>
        <v>26923.335396474184</v>
      </c>
      <c r="BI218" s="15">
        <f t="shared" ca="1" si="122"/>
        <v>42407.817053932238</v>
      </c>
      <c r="BJ218" s="15">
        <f t="shared" ca="1" si="123"/>
        <v>52441.966436360184</v>
      </c>
      <c r="BK218" s="15">
        <f t="shared" ca="1" si="124"/>
        <v>56628.713150114178</v>
      </c>
      <c r="BL218" s="15">
        <f t="shared" ca="1" si="125"/>
        <v>84174.817786607731</v>
      </c>
      <c r="BM218" s="15">
        <f t="shared" ca="1" si="126"/>
        <v>124991.50087307359</v>
      </c>
      <c r="BN218" s="15">
        <f t="shared" ca="1" si="127"/>
        <v>163005.91787693917</v>
      </c>
      <c r="BO218" s="15">
        <f t="shared" ca="1" si="128"/>
        <v>165540.84185823999</v>
      </c>
      <c r="BP218" s="15">
        <f t="shared" ca="1" si="129"/>
        <v>198111.18524524861</v>
      </c>
      <c r="BQ218" s="15">
        <f ca="1">Inputs!$B$20*EXP($B$10-0.5*C$7^2+C$7*AJ218)</f>
        <v>3888.7221625580346</v>
      </c>
      <c r="BR218" s="15">
        <f t="shared" ca="1" si="130"/>
        <v>4711.218798132184</v>
      </c>
      <c r="BS218" s="15">
        <f t="shared" ca="1" si="131"/>
        <v>15228.480207853607</v>
      </c>
      <c r="BT218" s="15">
        <f t="shared" ca="1" si="132"/>
        <v>32558.682516265832</v>
      </c>
      <c r="BU218" s="15">
        <f t="shared" ca="1" si="133"/>
        <v>51649.322583288456</v>
      </c>
      <c r="BV218" s="15">
        <f t="shared" ca="1" si="134"/>
        <v>79384.994038919336</v>
      </c>
      <c r="BW218" s="15">
        <f t="shared" ca="1" si="135"/>
        <v>174248.36958457899</v>
      </c>
      <c r="BX218" s="15">
        <f t="shared" ca="1" si="136"/>
        <v>266076.01001292339</v>
      </c>
      <c r="BY218" s="15">
        <f t="shared" ca="1" si="137"/>
        <v>324035.40079467738</v>
      </c>
      <c r="BZ218" s="15">
        <f t="shared" ca="1" si="138"/>
        <v>466559.15628802037</v>
      </c>
      <c r="CA218" s="15">
        <f t="shared" ca="1" si="139"/>
        <v>550139.72600580915</v>
      </c>
      <c r="CB218" s="15">
        <f ca="1">(AU218*DCF!C$10-DCF!C$5*MAX(AU218*DCF!C$10,0)-MAX(AU218-Inputs!$B$6,0)/Inputs!$B$10)*DCF!C$6</f>
        <v>1036.328794718954</v>
      </c>
      <c r="CC218" s="15">
        <f ca="1">(AV218*DCF!D$10-DCF!D$5*MAX(AV218*DCF!D$10,0)-MAX(AV218-AU218,0)/Inputs!$B$10)*DCF!D$6</f>
        <v>1439.8551018951675</v>
      </c>
      <c r="CD218" s="15">
        <f ca="1">(AW218*DCF!E$10-DCF!E$5*MAX(AW218*DCF!E$10,0)-MAX(AW218-AV218,0)/Inputs!$B$10)*DCF!E$6</f>
        <v>2092.8021569747566</v>
      </c>
      <c r="CE218" s="15">
        <f ca="1">(AX218*DCF!F$10-DCF!F$5*MAX(AX218*DCF!F$10,0)-MAX(AX218-AW218,0)/Inputs!$B$10)*DCF!F$6</f>
        <v>2415.6810620840679</v>
      </c>
      <c r="CF218" s="15">
        <f ca="1">(AY218*DCF!G$10-DCF!G$5*MAX(AY218*DCF!G$10,0)-MAX(AY218-AX218,0)/Inputs!$B$10)*DCF!G$6</f>
        <v>2779.071872898121</v>
      </c>
      <c r="CG218" s="15">
        <f ca="1">(AZ218*DCF!H$10-DCF!H$5*MAX(AZ218*DCF!H$10,0)-MAX(AZ218-AY218,0)/Inputs!$B$10)*DCF!H$6</f>
        <v>3663.4148584459904</v>
      </c>
      <c r="CH218" s="15">
        <f ca="1">(BA218*DCF!I$10-DCF!I$5*MAX(BA218*DCF!I$10,0)-MAX(BA218-AZ218,0)/Inputs!$B$10)*DCF!I$6</f>
        <v>4006.5436219558269</v>
      </c>
      <c r="CI218" s="15">
        <f ca="1">(BB218*DCF!J$10-DCF!J$5*MAX(BB218*DCF!J$10,0)-MAX(BB218-BA218,0)/Inputs!$B$10)*DCF!J$6</f>
        <v>5252.0682624922501</v>
      </c>
      <c r="CJ218" s="15">
        <f ca="1">(BC218*DCF!K$10-DCF!K$5*MAX(BC218*DCF!K$10,0)-MAX(BC218-BB218,0)/Inputs!$B$10)*DCF!K$6</f>
        <v>6617.113512348551</v>
      </c>
      <c r="CK218" s="15">
        <f ca="1">(BD218*DCF!L$10-DCF!L$5*MAX(BD218*DCF!L$10,0)-MAX(BD218-BC218,0)/Inputs!$B$10)*DCF!L$6</f>
        <v>9107.3625438694526</v>
      </c>
      <c r="CL218" s="15">
        <f ca="1">(BE218*DCF!M$10-DCF!M$5*MAX(BE218*DCF!M$10,0)-MAX(BE218-BD218,0)/Inputs!$B$10)*DCF!M$6</f>
        <v>12489.49597344659</v>
      </c>
      <c r="CM218" s="15">
        <f ca="1">(BF218*DCF!C$28-DCF!C$5*MAX(BF218*DCF!C$28,0)-MAX(BF218-Inputs!$B$13,0)/Inputs!$B$17)*DCF!C$6</f>
        <v>3799.5855001203722</v>
      </c>
      <c r="CN218" s="15">
        <f ca="1">(BG218*DCF!D$28-DCF!D$5*MAX(BG218*DCF!D$28,0)-MAX(BG218-BF218,0)/Inputs!$B$17)*DCF!D$6</f>
        <v>5212.5048405116113</v>
      </c>
      <c r="CO218" s="15">
        <f ca="1">(BH218*DCF!E$28-DCF!E$5*MAX(BH218*DCF!E$28,0)-MAX(BH218-BG218,0)/Inputs!$B$17)*DCF!E$6</f>
        <v>6813.2169707278026</v>
      </c>
      <c r="CP218" s="15">
        <f ca="1">(BI218*DCF!F$28-DCF!F$5*MAX(BI218*DCF!F$28,0)-MAX(BI218-BH218,0)/Inputs!$B$17)*DCF!F$6</f>
        <v>8693.4106350224265</v>
      </c>
      <c r="CQ218" s="15">
        <f ca="1">(BJ218*DCF!G$28-DCF!G$5*MAX(BJ218*DCF!G$28,0)-MAX(BJ218-BI218,0)/Inputs!$B$17)*DCF!G$6</f>
        <v>11918.821267134534</v>
      </c>
      <c r="CR218" s="15">
        <f ca="1">(BK218*DCF!H$28-DCF!H$5*MAX(BK218*DCF!H$28,0)-MAX(BK218-BJ218,0)/Inputs!$B$17)*DCF!H$6</f>
        <v>13354.402586884791</v>
      </c>
      <c r="CS218" s="15">
        <f ca="1">(BL218*DCF!I$28-DCF!I$5*MAX(BL218*DCF!I$28,0)-MAX(BL218-BK218,0)/Inputs!$B$17)*DCF!I$6</f>
        <v>15840.253547144726</v>
      </c>
      <c r="CT218" s="15">
        <f ca="1">(BM218*DCF!J$28-DCF!J$5*MAX(BM218*DCF!J$28,0)-MAX(BM218-BL218,0)/Inputs!$B$17)*DCF!J$6</f>
        <v>22471.52228963071</v>
      </c>
      <c r="CU218" s="15">
        <f ca="1">(BN218*DCF!K$28-DCF!K$5*MAX(BN218*DCF!K$28,0)-MAX(BN218-BM218,0)/Inputs!$B$17)*DCF!K$6</f>
        <v>29767.857001971934</v>
      </c>
      <c r="CV218" s="15">
        <f ca="1">(BO218*DCF!L$28-DCF!L$5*MAX(BO218*DCF!L$28,0)-MAX(BO218-BN218,0)/Inputs!$B$17)*DCF!L$6</f>
        <v>32742.041756622344</v>
      </c>
      <c r="CW218" s="15">
        <f ca="1">(BP218*DCF!M$28-DCF!M$5*MAX(BP218*DCF!M$28,0)-MAX(BP218-BO218,0)/Inputs!$B$17)*DCF!M$6</f>
        <v>33870.218068937138</v>
      </c>
      <c r="CX218" s="15">
        <f ca="1">(BQ218*DCF!C$46-DCF!C$5*MAX(BQ218*DCF!C$46,0)-MAX(BQ218-Inputs!$B$20,0)/Inputs!$B$24)*DCF!C$6</f>
        <v>-1215.7428378000238</v>
      </c>
      <c r="CY218" s="15">
        <f ca="1">(BR218*DCF!D$46-DCF!D$5*MAX(BR218*DCF!D$46,0)-MAX(BR218-BQ218,0)/Inputs!$B$24)*DCF!D$6</f>
        <v>-1155.0476688561027</v>
      </c>
      <c r="CZ218" s="15">
        <f ca="1">(BS218*DCF!E$46-DCF!E$5*MAX(BS218*DCF!E$46,0)-MAX(BS218-BR218,0)/Inputs!$B$24)*DCF!E$6</f>
        <v>-5946.409211437157</v>
      </c>
      <c r="DA218" s="15">
        <f ca="1">(BT218*DCF!F$46-DCF!F$5*MAX(BT218*DCF!F$46,0)-MAX(BT218-BS218,0)/Inputs!$B$24)*DCF!F$6</f>
        <v>-8681.6036225076878</v>
      </c>
      <c r="DB218" s="15">
        <f ca="1">(BU218*DCF!G$46-DCF!G$5*MAX(BU218*DCF!G$46,0)-MAX(BU218-BT218,0)/Inputs!$B$24)*DCF!G$6</f>
        <v>-8159.0952986546208</v>
      </c>
      <c r="DC218" s="15">
        <f ca="1">(BV218*DCF!H$46-DCF!H$5*MAX(BV218*DCF!H$46,0)-MAX(BV218-BU218,0)/Inputs!$B$24)*DCF!H$6</f>
        <v>-8618.6899655587913</v>
      </c>
      <c r="DD218" s="15">
        <f ca="1">(BW218*DCF!I$46-DCF!I$5*MAX(BW218*DCF!I$46,0)-MAX(BW218-BV218,0)/Inputs!$B$24)*DCF!I$6</f>
        <v>-23207.271648479953</v>
      </c>
      <c r="DE218" s="15">
        <f ca="1">(BX218*DCF!J$46-DCF!J$5*MAX(BX218*DCF!J$46,0)-MAX(BX218-BW218,0)/Inputs!$B$24)*DCF!J$6</f>
        <v>-13190.037374746003</v>
      </c>
      <c r="DF218" s="15">
        <f ca="1">(BY218*DCF!K$46-DCF!K$5*MAX(BY218*DCF!K$46,0)-MAX(BY218-BX218,0)/Inputs!$B$24)*DCF!K$6</f>
        <v>4311.4755609615286</v>
      </c>
      <c r="DG218" s="15">
        <f ca="1">(BZ218*DCF!L$46-DCF!L$5*MAX(BZ218*DCF!L$46,0)-MAX(BZ218-BY218,0)/Inputs!$B$24)*DCF!L$6</f>
        <v>-2.5211281685678468</v>
      </c>
      <c r="DH218" s="15">
        <f ca="1">(CA218*DCF!M$46-DCF!M$5*MAX(CA218*DCF!M$46,0)-MAX(CA218-BZ218,0)/Inputs!$B$24)*DCF!M$6</f>
        <v>25655.758748045588</v>
      </c>
      <c r="DI218" s="15">
        <f ca="1">SUM(CB218:CL218)+BE218*DCF!M$10*(1+Inputs!$B$30)*(1-Inputs!$B$33)*(1-Inputs!$B$30/Inputs!$B$31)/(Inputs!$B$29-Inputs!$B$30)*DCF!M$6</f>
        <v>374284.16295025824</v>
      </c>
      <c r="DJ218" s="15">
        <f ca="1">SUM(CM218:CW218)+BP218*DCF!M$28*(1+Inputs!$B$30)*(1-Inputs!$B$33)*(1-Inputs!$B$30/Inputs!$B$31)/(Inputs!$B$29-Inputs!$B$30)*DCF!M$6</f>
        <v>919611.89884703164</v>
      </c>
      <c r="DK218" s="15">
        <f ca="1">SUM(CX218:DH218)+CA218*DCF!M$46*(1+Inputs!$B$30)*(1-Inputs!$B$33)*(1-Inputs!$B$30/Inputs!$B$31)/(Inputs!$B$29-Inputs!$B$30)*DCF!M$6</f>
        <v>810372.00017441821</v>
      </c>
      <c r="DM218" s="15">
        <f ca="1">DI218+DJ218+DK218+Inputs!$B$34+Inputs!$B$36-Inputs!$B$35</f>
        <v>2181119.0619717082</v>
      </c>
    </row>
    <row r="219" spans="1:117" x14ac:dyDescent="0.75">
      <c r="A219" s="11">
        <v>206</v>
      </c>
      <c r="C219" s="24">
        <f t="shared" ca="1" si="140"/>
        <v>-0.35193331602542588</v>
      </c>
      <c r="D219" s="24">
        <f t="shared" ca="1" si="140"/>
        <v>-1.0890386359497548</v>
      </c>
      <c r="E219" s="24">
        <f t="shared" ca="1" si="140"/>
        <v>1.0431410045984952</v>
      </c>
      <c r="F219" s="24">
        <f t="shared" ca="1" si="140"/>
        <v>0.25287464091869383</v>
      </c>
      <c r="G219" s="24">
        <f t="shared" ca="1" si="140"/>
        <v>0.24236265866426002</v>
      </c>
      <c r="H219" s="24">
        <f t="shared" ca="1" si="140"/>
        <v>0.42816660451322353</v>
      </c>
      <c r="I219" s="24">
        <f t="shared" ca="1" si="140"/>
        <v>-0.44544797425551014</v>
      </c>
      <c r="J219" s="24">
        <f t="shared" ca="1" si="140"/>
        <v>-0.52910388658346541</v>
      </c>
      <c r="K219" s="24">
        <f t="shared" ca="1" si="140"/>
        <v>1.4299749848523344</v>
      </c>
      <c r="L219" s="24">
        <f t="shared" ca="1" si="140"/>
        <v>-0.65683675243101314</v>
      </c>
      <c r="M219" s="24">
        <f t="shared" ca="1" si="140"/>
        <v>-0.33591154518767158</v>
      </c>
      <c r="N219" s="24">
        <f ca="1">SQRT(Inputs!$B$38)*C219+SQRT(1-Inputs!$B$38)*_xlfn.NORM.S.INV(RAND())</f>
        <v>-1.0014239929688333</v>
      </c>
      <c r="O219" s="24">
        <f ca="1">SQRT(Inputs!$B$38)*D219+SQRT(1-Inputs!$B$38)*_xlfn.NORM.S.INV(RAND())</f>
        <v>-1.5331107404519027</v>
      </c>
      <c r="P219" s="24">
        <f ca="1">SQRT(Inputs!$B$38)*E219+SQRT(1-Inputs!$B$38)*_xlfn.NORM.S.INV(RAND())</f>
        <v>0.91859761673384888</v>
      </c>
      <c r="Q219" s="24">
        <f ca="1">SQRT(Inputs!$B$38)*F219+SQRT(1-Inputs!$B$38)*_xlfn.NORM.S.INV(RAND())</f>
        <v>1.3142024897851008</v>
      </c>
      <c r="R219" s="24">
        <f ca="1">SQRT(Inputs!$B$38)*G219+SQRT(1-Inputs!$B$38)*_xlfn.NORM.S.INV(RAND())</f>
        <v>0.30199800307961921</v>
      </c>
      <c r="S219" s="24">
        <f ca="1">SQRT(Inputs!$B$38)*H219+SQRT(1-Inputs!$B$38)*_xlfn.NORM.S.INV(RAND())</f>
        <v>1.428406026009269</v>
      </c>
      <c r="T219" s="24">
        <f ca="1">SQRT(Inputs!$B$38)*I219+SQRT(1-Inputs!$B$38)*_xlfn.NORM.S.INV(RAND())</f>
        <v>0.13615677959741362</v>
      </c>
      <c r="U219" s="24">
        <f ca="1">SQRT(Inputs!$B$38)*J219+SQRT(1-Inputs!$B$38)*_xlfn.NORM.S.INV(RAND())</f>
        <v>0.86133375189844819</v>
      </c>
      <c r="V219" s="24">
        <f ca="1">SQRT(Inputs!$B$38)*K219+SQRT(1-Inputs!$B$38)*_xlfn.NORM.S.INV(RAND())</f>
        <v>0.92282845303173189</v>
      </c>
      <c r="W219" s="24">
        <f ca="1">SQRT(Inputs!$B$38)*L219+SQRT(1-Inputs!$B$38)*_xlfn.NORM.S.INV(RAND())</f>
        <v>1.1307410546249657</v>
      </c>
      <c r="X219" s="24">
        <f ca="1">SQRT(Inputs!$B$38)*M219+SQRT(1-Inputs!$B$38)*_xlfn.NORM.S.INV(RAND())</f>
        <v>-0.82300616604931376</v>
      </c>
      <c r="Y219" s="24">
        <f ca="1">SQRT(Inputs!$B$38)*C219+SQRT(1-Inputs!$B$38)*_xlfn.NORM.S.INV(RAND())</f>
        <v>0.46079060897980328</v>
      </c>
      <c r="Z219" s="24">
        <f ca="1">SQRT(Inputs!$B$38)*D219+SQRT(1-Inputs!$B$38)*_xlfn.NORM.S.INV(RAND())</f>
        <v>1.7653709286265196E-2</v>
      </c>
      <c r="AA219" s="24">
        <f ca="1">SQRT(Inputs!$B$38)*E219+SQRT(1-Inputs!$B$38)*_xlfn.NORM.S.INV(RAND())</f>
        <v>0.37380059256428366</v>
      </c>
      <c r="AB219" s="24">
        <f ca="1">SQRT(Inputs!$B$38)*F219+SQRT(1-Inputs!$B$38)*_xlfn.NORM.S.INV(RAND())</f>
        <v>-0.45912589469585563</v>
      </c>
      <c r="AC219" s="24">
        <f ca="1">SQRT(Inputs!$B$38)*G219+SQRT(1-Inputs!$B$38)*_xlfn.NORM.S.INV(RAND())</f>
        <v>-7.8887219689371568E-2</v>
      </c>
      <c r="AD219" s="24">
        <f ca="1">SQRT(Inputs!$B$38)*H219+SQRT(1-Inputs!$B$38)*_xlfn.NORM.S.INV(RAND())</f>
        <v>-0.48294730903859712</v>
      </c>
      <c r="AE219" s="24">
        <f ca="1">SQRT(Inputs!$B$38)*I219+SQRT(1-Inputs!$B$38)*_xlfn.NORM.S.INV(RAND())</f>
        <v>0.39778445273366769</v>
      </c>
      <c r="AF219" s="24">
        <f ca="1">SQRT(Inputs!$B$38)*J219+SQRT(1-Inputs!$B$38)*_xlfn.NORM.S.INV(RAND())</f>
        <v>-0.91010244315055622</v>
      </c>
      <c r="AG219" s="24">
        <f ca="1">SQRT(Inputs!$B$38)*K219+SQRT(1-Inputs!$B$38)*_xlfn.NORM.S.INV(RAND())</f>
        <v>-0.29333041912766822</v>
      </c>
      <c r="AH219" s="24">
        <f ca="1">SQRT(Inputs!$B$38)*L219+SQRT(1-Inputs!$B$38)*_xlfn.NORM.S.INV(RAND())</f>
        <v>-0.35689456861520658</v>
      </c>
      <c r="AI219" s="24">
        <f ca="1">SQRT(Inputs!$B$38)*M219+SQRT(1-Inputs!$B$38)*_xlfn.NORM.S.INV(RAND())</f>
        <v>0.53074406812566011</v>
      </c>
      <c r="AJ219" s="24">
        <f ca="1">SQRT(Inputs!$B$38)*C219+SQRT(1-Inputs!$B$38)*_xlfn.NORM.S.INV(RAND())</f>
        <v>-1.0985954137748795</v>
      </c>
      <c r="AK219" s="24">
        <f ca="1">SQRT(Inputs!$B$38)*D219+SQRT(1-Inputs!$B$38)*_xlfn.NORM.S.INV(RAND())</f>
        <v>-1.019282837585106</v>
      </c>
      <c r="AL219" s="24">
        <f ca="1">SQRT(Inputs!$B$38)*E219+SQRT(1-Inputs!$B$38)*_xlfn.NORM.S.INV(RAND())</f>
        <v>0.25245960318498839</v>
      </c>
      <c r="AM219" s="24">
        <f ca="1">SQRT(Inputs!$B$38)*F219+SQRT(1-Inputs!$B$38)*_xlfn.NORM.S.INV(RAND())</f>
        <v>-0.9660551568757858</v>
      </c>
      <c r="AN219" s="24">
        <f ca="1">SQRT(Inputs!$B$38)*G219+SQRT(1-Inputs!$B$38)*_xlfn.NORM.S.INV(RAND())</f>
        <v>0.17572597900784986</v>
      </c>
      <c r="AO219" s="24">
        <f ca="1">SQRT(Inputs!$B$38)*H219+SQRT(1-Inputs!$B$38)*_xlfn.NORM.S.INV(RAND())</f>
        <v>0.68955599384107158</v>
      </c>
      <c r="AP219" s="24">
        <f ca="1">SQRT(Inputs!$B$38)*I219+SQRT(1-Inputs!$B$38)*_xlfn.NORM.S.INV(RAND())</f>
        <v>0.47139004819867913</v>
      </c>
      <c r="AQ219" s="24">
        <f ca="1">SQRT(Inputs!$B$38)*J219+SQRT(1-Inputs!$B$38)*_xlfn.NORM.S.INV(RAND())</f>
        <v>-0.60681912154073125</v>
      </c>
      <c r="AR219" s="24">
        <f ca="1">SQRT(Inputs!$B$38)*K219+SQRT(1-Inputs!$B$38)*_xlfn.NORM.S.INV(RAND())</f>
        <v>0.47399478199701389</v>
      </c>
      <c r="AS219" s="24">
        <f ca="1">SQRT(Inputs!$B$38)*L219+SQRT(1-Inputs!$B$38)*_xlfn.NORM.S.INV(RAND())</f>
        <v>5.591643232775817E-2</v>
      </c>
      <c r="AT219" s="24">
        <f ca="1">SQRT(Inputs!$B$38)*M219+SQRT(1-Inputs!$B$38)*_xlfn.NORM.S.INV(RAND())</f>
        <v>-1.066341645945428</v>
      </c>
      <c r="AU219" s="15">
        <f ca="1">Inputs!$B$6*EXP($B$8-0.5*C$5^2+C$5*N219)</f>
        <v>4219.6557790566312</v>
      </c>
      <c r="AV219" s="15">
        <f t="shared" ca="1" si="110"/>
        <v>4099.7257950006788</v>
      </c>
      <c r="AW219" s="15">
        <f t="shared" ca="1" si="111"/>
        <v>5658.2645611222997</v>
      </c>
      <c r="AX219" s="15">
        <f t="shared" ca="1" si="112"/>
        <v>8140.831517621722</v>
      </c>
      <c r="AY219" s="15">
        <f t="shared" ca="1" si="113"/>
        <v>10306.084282401916</v>
      </c>
      <c r="AZ219" s="15">
        <f t="shared" ca="1" si="114"/>
        <v>14751.704217483439</v>
      </c>
      <c r="BA219" s="15">
        <f t="shared" ca="1" si="115"/>
        <v>18311.403439275815</v>
      </c>
      <c r="BB219" s="15">
        <f t="shared" ca="1" si="116"/>
        <v>24439.332866006382</v>
      </c>
      <c r="BC219" s="15">
        <f t="shared" ca="1" si="117"/>
        <v>32720.684859946825</v>
      </c>
      <c r="BD219" s="15">
        <f t="shared" ca="1" si="118"/>
        <v>44557.810994236752</v>
      </c>
      <c r="BE219" s="15">
        <f t="shared" ca="1" si="119"/>
        <v>50656.729419677751</v>
      </c>
      <c r="BF219" s="15">
        <f ca="1">Inputs!$B$13*EXP($B$9-0.5*C$6^2+C$6*Y219)</f>
        <v>15154.001555529121</v>
      </c>
      <c r="BG219" s="15">
        <f t="shared" ca="1" si="120"/>
        <v>18527.640459326929</v>
      </c>
      <c r="BH219" s="15">
        <f t="shared" ca="1" si="121"/>
        <v>24085.250067501063</v>
      </c>
      <c r="BI219" s="15">
        <f t="shared" ca="1" si="122"/>
        <v>27472.301391888894</v>
      </c>
      <c r="BJ219" s="15">
        <f t="shared" ca="1" si="123"/>
        <v>33298.44632648777</v>
      </c>
      <c r="BK219" s="15">
        <f t="shared" ca="1" si="124"/>
        <v>38266.922010805953</v>
      </c>
      <c r="BL219" s="15">
        <f t="shared" ca="1" si="125"/>
        <v>49492.991887995653</v>
      </c>
      <c r="BM219" s="15">
        <f t="shared" ca="1" si="126"/>
        <v>54333.864118321326</v>
      </c>
      <c r="BN219" s="15">
        <f t="shared" ca="1" si="127"/>
        <v>64515.695186830308</v>
      </c>
      <c r="BO219" s="15">
        <f t="shared" ca="1" si="128"/>
        <v>76154.166939065602</v>
      </c>
      <c r="BP219" s="15">
        <f t="shared" ca="1" si="129"/>
        <v>99540.621393389447</v>
      </c>
      <c r="BQ219" s="15">
        <f ca="1">Inputs!$B$20*EXP($B$10-0.5*C$7^2+C$7*AJ219)</f>
        <v>2905.2534482305987</v>
      </c>
      <c r="BR219" s="15">
        <f t="shared" ca="1" si="130"/>
        <v>2851.9366654960008</v>
      </c>
      <c r="BS219" s="15">
        <f t="shared" ca="1" si="131"/>
        <v>4199.1105229564582</v>
      </c>
      <c r="BT219" s="15">
        <f t="shared" ca="1" si="132"/>
        <v>4493.5644744547026</v>
      </c>
      <c r="BU219" s="15">
        <f t="shared" ca="1" si="133"/>
        <v>6498.0490826969708</v>
      </c>
      <c r="BV219" s="15">
        <f t="shared" ca="1" si="134"/>
        <v>10560.158522179054</v>
      </c>
      <c r="BW219" s="15">
        <f t="shared" ca="1" si="135"/>
        <v>16282.159275766362</v>
      </c>
      <c r="BX219" s="15">
        <f t="shared" ca="1" si="136"/>
        <v>20164.700230012601</v>
      </c>
      <c r="BY219" s="15">
        <f t="shared" ca="1" si="137"/>
        <v>30936.229042524355</v>
      </c>
      <c r="BZ219" s="15">
        <f t="shared" ca="1" si="138"/>
        <v>43856.366787727202</v>
      </c>
      <c r="CA219" s="15">
        <f t="shared" ca="1" si="139"/>
        <v>50970.723332999805</v>
      </c>
      <c r="CB219" s="15">
        <f ca="1">(AU219*DCF!C$10-DCF!C$5*MAX(AU219*DCF!C$10,0)-MAX(AU219-Inputs!$B$6,0)/Inputs!$B$10)*DCF!C$6</f>
        <v>1048.3690573107281</v>
      </c>
      <c r="CC219" s="15">
        <f ca="1">(AV219*DCF!D$10-DCF!D$5*MAX(AV219*DCF!D$10,0)-MAX(AV219-AU219,0)/Inputs!$B$10)*DCF!D$6</f>
        <v>999.28038780085592</v>
      </c>
      <c r="CD219" s="15">
        <f ca="1">(AW219*DCF!E$10-DCF!E$5*MAX(AW219*DCF!E$10,0)-MAX(AW219-AV219,0)/Inputs!$B$10)*DCF!E$6</f>
        <v>955.35574333688623</v>
      </c>
      <c r="CE219" s="15">
        <f ca="1">(AX219*DCF!F$10-DCF!F$5*MAX(AX219*DCF!F$10,0)-MAX(AX219-AW219,0)/Inputs!$B$10)*DCF!F$6</f>
        <v>1260.5699127960897</v>
      </c>
      <c r="CF219" s="15">
        <f ca="1">(AY219*DCF!G$10-DCF!G$5*MAX(AY219*DCF!G$10,0)-MAX(AY219-AX219,0)/Inputs!$B$10)*DCF!G$6</f>
        <v>1707.2650440519633</v>
      </c>
      <c r="CG219" s="15">
        <f ca="1">(AZ219*DCF!H$10-DCF!H$5*MAX(AZ219*DCF!H$10,0)-MAX(AZ219-AY219,0)/Inputs!$B$10)*DCF!H$6</f>
        <v>2074.6544372061139</v>
      </c>
      <c r="CH219" s="15">
        <f ca="1">(BA219*DCF!I$10-DCF!I$5*MAX(BA219*DCF!I$10,0)-MAX(BA219-AZ219,0)/Inputs!$B$10)*DCF!I$6</f>
        <v>2760.9100133612237</v>
      </c>
      <c r="CI219" s="15">
        <f ca="1">(BB219*DCF!J$10-DCF!J$5*MAX(BB219*DCF!J$10,0)-MAX(BB219-BA219,0)/Inputs!$B$10)*DCF!J$6</f>
        <v>3265.2595025363103</v>
      </c>
      <c r="CJ219" s="15">
        <f ca="1">(BC219*DCF!K$10-DCF!K$5*MAX(BC219*DCF!K$10,0)-MAX(BC219-BB219,0)/Inputs!$B$10)*DCF!K$6</f>
        <v>4108.2415514171871</v>
      </c>
      <c r="CK219" s="15">
        <f ca="1">(BD219*DCF!L$10-DCF!L$5*MAX(BD219*DCF!L$10,0)-MAX(BD219-BC219,0)/Inputs!$B$10)*DCF!L$6</f>
        <v>5189.4331388629153</v>
      </c>
      <c r="CL219" s="15">
        <f ca="1">(BE219*DCF!M$10-DCF!M$5*MAX(BE219*DCF!M$10,0)-MAX(BE219-BD219,0)/Inputs!$B$10)*DCF!M$6</f>
        <v>6419.7387453163965</v>
      </c>
      <c r="CM219" s="15">
        <f ca="1">(BF219*DCF!C$28-DCF!C$5*MAX(BF219*DCF!C$28,0)-MAX(BF219-Inputs!$B$13,0)/Inputs!$B$17)*DCF!C$6</f>
        <v>3754.9246283092825</v>
      </c>
      <c r="CN219" s="15">
        <f ca="1">(BG219*DCF!D$28-DCF!D$5*MAX(BG219*DCF!D$28,0)-MAX(BG219-BF219,0)/Inputs!$B$17)*DCF!D$6</f>
        <v>4737.0655750055203</v>
      </c>
      <c r="CO219" s="15">
        <f ca="1">(BH219*DCF!E$28-DCF!E$5*MAX(BH219*DCF!E$28,0)-MAX(BH219-BG219,0)/Inputs!$B$17)*DCF!E$6</f>
        <v>5726.043337274572</v>
      </c>
      <c r="CP219" s="15">
        <f ca="1">(BI219*DCF!F$28-DCF!F$5*MAX(BI219*DCF!F$28,0)-MAX(BI219-BH219,0)/Inputs!$B$17)*DCF!F$6</f>
        <v>6841.3399537499981</v>
      </c>
      <c r="CQ219" s="15">
        <f ca="1">(BJ219*DCF!G$28-DCF!G$5*MAX(BJ219*DCF!G$28,0)-MAX(BJ219-BI219,0)/Inputs!$B$17)*DCF!G$6</f>
        <v>7659.6345112763074</v>
      </c>
      <c r="CR219" s="15">
        <f ca="1">(BK219*DCF!H$28-DCF!H$5*MAX(BK219*DCF!H$28,0)-MAX(BK219-BJ219,0)/Inputs!$B$17)*DCF!H$6</f>
        <v>8691.8703135482392</v>
      </c>
      <c r="CS219" s="15">
        <f ca="1">(BL219*DCF!I$28-DCF!I$5*MAX(BL219*DCF!I$28,0)-MAX(BL219-BK219,0)/Inputs!$B$17)*DCF!I$6</f>
        <v>10027.142169967932</v>
      </c>
      <c r="CT219" s="15">
        <f ca="1">(BM219*DCF!J$28-DCF!J$5*MAX(BM219*DCF!J$28,0)-MAX(BM219-BL219,0)/Inputs!$B$17)*DCF!J$6</f>
        <v>11479.102187941977</v>
      </c>
      <c r="CU219" s="15">
        <f ca="1">(BN219*DCF!K$28-DCF!K$5*MAX(BN219*DCF!K$28,0)-MAX(BN219-BM219,0)/Inputs!$B$17)*DCF!K$6</f>
        <v>12377.4944041737</v>
      </c>
      <c r="CV219" s="15">
        <f ca="1">(BO219*DCF!L$28-DCF!L$5*MAX(BO219*DCF!L$28,0)-MAX(BO219-BN219,0)/Inputs!$B$17)*DCF!L$6</f>
        <v>13877.442284929404</v>
      </c>
      <c r="CW219" s="15">
        <f ca="1">(BP219*DCF!M$28-DCF!M$5*MAX(BP219*DCF!M$28,0)-MAX(BP219-BO219,0)/Inputs!$B$17)*DCF!M$6</f>
        <v>16284.083888852307</v>
      </c>
      <c r="CX219" s="15">
        <f ca="1">(BQ219*DCF!C$46-DCF!C$5*MAX(BQ219*DCF!C$46,0)-MAX(BQ219-Inputs!$B$20,0)/Inputs!$B$24)*DCF!C$6</f>
        <v>-670.95922591930685</v>
      </c>
      <c r="CY219" s="15">
        <f ca="1">(BR219*DCF!D$46-DCF!D$5*MAX(BR219*DCF!D$46,0)-MAX(BR219-BQ219,0)/Inputs!$B$24)*DCF!D$6</f>
        <v>-486.75908077738967</v>
      </c>
      <c r="CZ219" s="15">
        <f ca="1">(BS219*DCF!E$46-DCF!E$5*MAX(BS219*DCF!E$46,0)-MAX(BS219-BR219,0)/Inputs!$B$24)*DCF!E$6</f>
        <v>-1027.5709780407701</v>
      </c>
      <c r="DA219" s="15">
        <f ca="1">(BT219*DCF!F$46-DCF!F$5*MAX(BT219*DCF!F$46,0)-MAX(BT219-BS219,0)/Inputs!$B$24)*DCF!F$6</f>
        <v>-434.4697676516206</v>
      </c>
      <c r="DB219" s="15">
        <f ca="1">(BU219*DCF!G$46-DCF!G$5*MAX(BU219*DCF!G$46,0)-MAX(BU219-BT219,0)/Inputs!$B$24)*DCF!G$6</f>
        <v>-892.85055099713918</v>
      </c>
      <c r="DC219" s="15">
        <f ca="1">(BV219*DCF!H$46-DCF!H$5*MAX(BV219*DCF!H$46,0)-MAX(BV219-BU219,0)/Inputs!$B$24)*DCF!H$6</f>
        <v>-1262.2756193615839</v>
      </c>
      <c r="DD219" s="15">
        <f ca="1">(BW219*DCF!I$46-DCF!I$5*MAX(BW219*DCF!I$46,0)-MAX(BW219-BV219,0)/Inputs!$B$24)*DCF!I$6</f>
        <v>-1266.5222786567022</v>
      </c>
      <c r="DE219" s="15">
        <f ca="1">(BX219*DCF!J$46-DCF!J$5*MAX(BX219*DCF!J$46,0)-MAX(BX219-BW219,0)/Inputs!$B$24)*DCF!J$6</f>
        <v>-183.73303312818021</v>
      </c>
      <c r="DF219" s="15">
        <f ca="1">(BY219*DCF!K$46-DCF!K$5*MAX(BY219*DCF!K$46,0)-MAX(BY219-BX219,0)/Inputs!$B$24)*DCF!K$6</f>
        <v>-871.55707736777322</v>
      </c>
      <c r="DG219" s="15">
        <f ca="1">(BZ219*DCF!L$46-DCF!L$5*MAX(BZ219*DCF!L$46,0)-MAX(BZ219-BY219,0)/Inputs!$B$24)*DCF!L$6</f>
        <v>107.71786127412588</v>
      </c>
      <c r="DH219" s="15">
        <f ca="1">(CA219*DCF!M$46-DCF!M$5*MAX(CA219*DCF!M$46,0)-MAX(CA219-BZ219,0)/Inputs!$B$24)*DCF!M$6</f>
        <v>2508.6042874682985</v>
      </c>
      <c r="DI219" s="15">
        <f ca="1">SUM(CB219:CL219)+BE219*DCF!M$10*(1+Inputs!$B$30)*(1-Inputs!$B$33)*(1-Inputs!$B$30/Inputs!$B$31)/(Inputs!$B$29-Inputs!$B$30)*DCF!M$6</f>
        <v>170767.42537485863</v>
      </c>
      <c r="DJ219" s="15">
        <f ca="1">SUM(CM219:CW219)+BP219*DCF!M$28*(1+Inputs!$B$30)*(1-Inputs!$B$33)*(1-Inputs!$B$30/Inputs!$B$31)/(Inputs!$B$29-Inputs!$B$30)*DCF!M$6</f>
        <v>470819.96409003215</v>
      </c>
      <c r="DK219" s="15">
        <f ca="1">SUM(CX219:DH219)+CA219*DCF!M$46*(1+Inputs!$B$30)*(1-Inputs!$B$33)*(1-Inputs!$B$30/Inputs!$B$31)/(Inputs!$B$29-Inputs!$B$30)*DCF!M$6</f>
        <v>74326.400677829151</v>
      </c>
      <c r="DM219" s="15">
        <f ca="1">DI219+DJ219+DK219+Inputs!$B$34+Inputs!$B$36-Inputs!$B$35</f>
        <v>792764.79014271998</v>
      </c>
    </row>
    <row r="220" spans="1:117" x14ac:dyDescent="0.75">
      <c r="A220" s="11">
        <v>207</v>
      </c>
      <c r="C220" s="24">
        <f t="shared" ca="1" si="140"/>
        <v>-0.38096832319294982</v>
      </c>
      <c r="D220" s="24">
        <f t="shared" ca="1" si="140"/>
        <v>-0.91399459737043376</v>
      </c>
      <c r="E220" s="24">
        <f t="shared" ca="1" si="140"/>
        <v>0.33106264940544061</v>
      </c>
      <c r="F220" s="24">
        <f t="shared" ca="1" si="140"/>
        <v>-7.3051761854548272E-2</v>
      </c>
      <c r="G220" s="24">
        <f t="shared" ca="1" si="140"/>
        <v>1.0841363874592123</v>
      </c>
      <c r="H220" s="24">
        <f t="shared" ca="1" si="140"/>
        <v>-0.73306485738274729</v>
      </c>
      <c r="I220" s="24">
        <f t="shared" ca="1" si="140"/>
        <v>-0.34333640037963248</v>
      </c>
      <c r="J220" s="24">
        <f t="shared" ca="1" si="140"/>
        <v>-0.84682911403736871</v>
      </c>
      <c r="K220" s="24">
        <f t="shared" ca="1" si="140"/>
        <v>-0.29565912892508533</v>
      </c>
      <c r="L220" s="24">
        <f t="shared" ca="1" si="140"/>
        <v>0.17729126933821232</v>
      </c>
      <c r="M220" s="24">
        <f t="shared" ca="1" si="140"/>
        <v>0.21379477359310192</v>
      </c>
      <c r="N220" s="24">
        <f ca="1">SQRT(Inputs!$B$38)*C220+SQRT(1-Inputs!$B$38)*_xlfn.NORM.S.INV(RAND())</f>
        <v>-0.56303501916924903</v>
      </c>
      <c r="O220" s="24">
        <f ca="1">SQRT(Inputs!$B$38)*D220+SQRT(1-Inputs!$B$38)*_xlfn.NORM.S.INV(RAND())</f>
        <v>1.1629302415312865</v>
      </c>
      <c r="P220" s="24">
        <f ca="1">SQRT(Inputs!$B$38)*E220+SQRT(1-Inputs!$B$38)*_xlfn.NORM.S.INV(RAND())</f>
        <v>-0.43996412275760433</v>
      </c>
      <c r="Q220" s="24">
        <f ca="1">SQRT(Inputs!$B$38)*F220+SQRT(1-Inputs!$B$38)*_xlfn.NORM.S.INV(RAND())</f>
        <v>-0.88173720368810482</v>
      </c>
      <c r="R220" s="24">
        <f ca="1">SQRT(Inputs!$B$38)*G220+SQRT(1-Inputs!$B$38)*_xlfn.NORM.S.INV(RAND())</f>
        <v>1.6169595975405153</v>
      </c>
      <c r="S220" s="24">
        <f ca="1">SQRT(Inputs!$B$38)*H220+SQRT(1-Inputs!$B$38)*_xlfn.NORM.S.INV(RAND())</f>
        <v>4.8040132638286603E-2</v>
      </c>
      <c r="T220" s="24">
        <f ca="1">SQRT(Inputs!$B$38)*I220+SQRT(1-Inputs!$B$38)*_xlfn.NORM.S.INV(RAND())</f>
        <v>-5.3883985423950398E-2</v>
      </c>
      <c r="U220" s="24">
        <f ca="1">SQRT(Inputs!$B$38)*J220+SQRT(1-Inputs!$B$38)*_xlfn.NORM.S.INV(RAND())</f>
        <v>-4.0384402201895708E-2</v>
      </c>
      <c r="V220" s="24">
        <f ca="1">SQRT(Inputs!$B$38)*K220+SQRT(1-Inputs!$B$38)*_xlfn.NORM.S.INV(RAND())</f>
        <v>0.67369431050986439</v>
      </c>
      <c r="W220" s="24">
        <f ca="1">SQRT(Inputs!$B$38)*L220+SQRT(1-Inputs!$B$38)*_xlfn.NORM.S.INV(RAND())</f>
        <v>0.43160628799376355</v>
      </c>
      <c r="X220" s="24">
        <f ca="1">SQRT(Inputs!$B$38)*M220+SQRT(1-Inputs!$B$38)*_xlfn.NORM.S.INV(RAND())</f>
        <v>0.88040332554773049</v>
      </c>
      <c r="Y220" s="24">
        <f ca="1">SQRT(Inputs!$B$38)*C220+SQRT(1-Inputs!$B$38)*_xlfn.NORM.S.INV(RAND())</f>
        <v>7.4573655823148843E-2</v>
      </c>
      <c r="Z220" s="24">
        <f ca="1">SQRT(Inputs!$B$38)*D220+SQRT(1-Inputs!$B$38)*_xlfn.NORM.S.INV(RAND())</f>
        <v>-0.29917206529221152</v>
      </c>
      <c r="AA220" s="24">
        <f ca="1">SQRT(Inputs!$B$38)*E220+SQRT(1-Inputs!$B$38)*_xlfn.NORM.S.INV(RAND())</f>
        <v>1.5386978837979235</v>
      </c>
      <c r="AB220" s="24">
        <f ca="1">SQRT(Inputs!$B$38)*F220+SQRT(1-Inputs!$B$38)*_xlfn.NORM.S.INV(RAND())</f>
        <v>-0.47312667244381007</v>
      </c>
      <c r="AC220" s="24">
        <f ca="1">SQRT(Inputs!$B$38)*G220+SQRT(1-Inputs!$B$38)*_xlfn.NORM.S.INV(RAND())</f>
        <v>0.53260291271128124</v>
      </c>
      <c r="AD220" s="24">
        <f ca="1">SQRT(Inputs!$B$38)*H220+SQRT(1-Inputs!$B$38)*_xlfn.NORM.S.INV(RAND())</f>
        <v>-1.140355014244224</v>
      </c>
      <c r="AE220" s="24">
        <f ca="1">SQRT(Inputs!$B$38)*I220+SQRT(1-Inputs!$B$38)*_xlfn.NORM.S.INV(RAND())</f>
        <v>0.51817543430786417</v>
      </c>
      <c r="AF220" s="24">
        <f ca="1">SQRT(Inputs!$B$38)*J220+SQRT(1-Inputs!$B$38)*_xlfn.NORM.S.INV(RAND())</f>
        <v>1.0238466141399494</v>
      </c>
      <c r="AG220" s="24">
        <f ca="1">SQRT(Inputs!$B$38)*K220+SQRT(1-Inputs!$B$38)*_xlfn.NORM.S.INV(RAND())</f>
        <v>0.69441706624091004</v>
      </c>
      <c r="AH220" s="24">
        <f ca="1">SQRT(Inputs!$B$38)*L220+SQRT(1-Inputs!$B$38)*_xlfn.NORM.S.INV(RAND())</f>
        <v>-1.247376666180837</v>
      </c>
      <c r="AI220" s="24">
        <f ca="1">SQRT(Inputs!$B$38)*M220+SQRT(1-Inputs!$B$38)*_xlfn.NORM.S.INV(RAND())</f>
        <v>1.2336636399049887</v>
      </c>
      <c r="AJ220" s="24">
        <f ca="1">SQRT(Inputs!$B$38)*C220+SQRT(1-Inputs!$B$38)*_xlfn.NORM.S.INV(RAND())</f>
        <v>0.20710142184580366</v>
      </c>
      <c r="AK220" s="24">
        <f ca="1">SQRT(Inputs!$B$38)*D220+SQRT(1-Inputs!$B$38)*_xlfn.NORM.S.INV(RAND())</f>
        <v>-0.84543304611602865</v>
      </c>
      <c r="AL220" s="24">
        <f ca="1">SQRT(Inputs!$B$38)*E220+SQRT(1-Inputs!$B$38)*_xlfn.NORM.S.INV(RAND())</f>
        <v>1.1254212442316727</v>
      </c>
      <c r="AM220" s="24">
        <f ca="1">SQRT(Inputs!$B$38)*F220+SQRT(1-Inputs!$B$38)*_xlfn.NORM.S.INV(RAND())</f>
        <v>0.77832520273435746</v>
      </c>
      <c r="AN220" s="24">
        <f ca="1">SQRT(Inputs!$B$38)*G220+SQRT(1-Inputs!$B$38)*_xlfn.NORM.S.INV(RAND())</f>
        <v>-7.6425866361276573E-2</v>
      </c>
      <c r="AO220" s="24">
        <f ca="1">SQRT(Inputs!$B$38)*H220+SQRT(1-Inputs!$B$38)*_xlfn.NORM.S.INV(RAND())</f>
        <v>0.32201264628882953</v>
      </c>
      <c r="AP220" s="24">
        <f ca="1">SQRT(Inputs!$B$38)*I220+SQRT(1-Inputs!$B$38)*_xlfn.NORM.S.INV(RAND())</f>
        <v>0.10551535385129374</v>
      </c>
      <c r="AQ220" s="24">
        <f ca="1">SQRT(Inputs!$B$38)*J220+SQRT(1-Inputs!$B$38)*_xlfn.NORM.S.INV(RAND())</f>
        <v>1.608829295566282</v>
      </c>
      <c r="AR220" s="24">
        <f ca="1">SQRT(Inputs!$B$38)*K220+SQRT(1-Inputs!$B$38)*_xlfn.NORM.S.INV(RAND())</f>
        <v>9.5690854996586083E-2</v>
      </c>
      <c r="AS220" s="24">
        <f ca="1">SQRT(Inputs!$B$38)*L220+SQRT(1-Inputs!$B$38)*_xlfn.NORM.S.INV(RAND())</f>
        <v>-0.3197004394888337</v>
      </c>
      <c r="AT220" s="24">
        <f ca="1">SQRT(Inputs!$B$38)*M220+SQRT(1-Inputs!$B$38)*_xlfn.NORM.S.INV(RAND())</f>
        <v>1.7752322894817509</v>
      </c>
      <c r="AU220" s="15">
        <f ca="1">Inputs!$B$6*EXP($B$8-0.5*C$5^2+C$5*N220)</f>
        <v>4529.9772941208848</v>
      </c>
      <c r="AV220" s="15">
        <f t="shared" ca="1" si="110"/>
        <v>6542.2933795179279</v>
      </c>
      <c r="AW220" s="15">
        <f t="shared" ca="1" si="111"/>
        <v>7517.5517796843478</v>
      </c>
      <c r="AX220" s="15">
        <f t="shared" ca="1" si="112"/>
        <v>8220.8245460404505</v>
      </c>
      <c r="AY220" s="15">
        <f t="shared" ca="1" si="113"/>
        <v>12134.883951524873</v>
      </c>
      <c r="AZ220" s="15">
        <f t="shared" ca="1" si="114"/>
        <v>14920.011584485223</v>
      </c>
      <c r="BA220" s="15">
        <f t="shared" ca="1" si="115"/>
        <v>18155.601772602491</v>
      </c>
      <c r="BB220" s="15">
        <f t="shared" ca="1" si="116"/>
        <v>22138.233921180283</v>
      </c>
      <c r="BC220" s="15">
        <f t="shared" ca="1" si="117"/>
        <v>28935.547878500558</v>
      </c>
      <c r="BD220" s="15">
        <f t="shared" ca="1" si="118"/>
        <v>36909.108197795096</v>
      </c>
      <c r="BE220" s="15">
        <f t="shared" ca="1" si="119"/>
        <v>49003.417631964177</v>
      </c>
      <c r="BF220" s="15">
        <f ca="1">Inputs!$B$13*EXP($B$9-0.5*C$6^2+C$6*Y220)</f>
        <v>14037.018341602303</v>
      </c>
      <c r="BG220" s="15">
        <f t="shared" ca="1" si="120"/>
        <v>16208.398590357694</v>
      </c>
      <c r="BH220" s="15">
        <f t="shared" ca="1" si="121"/>
        <v>25561.116188795491</v>
      </c>
      <c r="BI220" s="15">
        <f t="shared" ca="1" si="122"/>
        <v>29092.952356358535</v>
      </c>
      <c r="BJ220" s="15">
        <f t="shared" ca="1" si="123"/>
        <v>38512.081330734603</v>
      </c>
      <c r="BK220" s="15">
        <f t="shared" ca="1" si="124"/>
        <v>40469.3729178879</v>
      </c>
      <c r="BL220" s="15">
        <f t="shared" ca="1" si="125"/>
        <v>53164.577684454547</v>
      </c>
      <c r="BM220" s="15">
        <f t="shared" ca="1" si="126"/>
        <v>74214.44120187794</v>
      </c>
      <c r="BN220" s="15">
        <f t="shared" ca="1" si="127"/>
        <v>99194.957541776312</v>
      </c>
      <c r="BO220" s="15">
        <f t="shared" ca="1" si="128"/>
        <v>105575.73914609187</v>
      </c>
      <c r="BP220" s="15">
        <f t="shared" ca="1" si="129"/>
        <v>149436.69558142088</v>
      </c>
      <c r="BQ220" s="15">
        <f ca="1">Inputs!$B$20*EXP($B$10-0.5*C$7^2+C$7*AJ220)</f>
        <v>4616.462391876822</v>
      </c>
      <c r="BR220" s="15">
        <f t="shared" ca="1" si="130"/>
        <v>4788.9806352119231</v>
      </c>
      <c r="BS220" s="15">
        <f t="shared" ca="1" si="131"/>
        <v>9060.3624781943563</v>
      </c>
      <c r="BT220" s="15">
        <f t="shared" ca="1" si="132"/>
        <v>15322.002551386424</v>
      </c>
      <c r="BU220" s="15">
        <f t="shared" ca="1" si="133"/>
        <v>20845.38244285524</v>
      </c>
      <c r="BV220" s="15">
        <f t="shared" ca="1" si="134"/>
        <v>31184.206751556689</v>
      </c>
      <c r="BW220" s="15">
        <f t="shared" ca="1" si="135"/>
        <v>44498.539443171998</v>
      </c>
      <c r="BX220" s="15">
        <f t="shared" ca="1" si="136"/>
        <v>85927.174705354628</v>
      </c>
      <c r="BY220" s="15">
        <f t="shared" ca="1" si="137"/>
        <v>122623.12579671036</v>
      </c>
      <c r="BZ220" s="15">
        <f t="shared" ca="1" si="138"/>
        <v>162236.718499929</v>
      </c>
      <c r="CA220" s="15">
        <f t="shared" ca="1" si="139"/>
        <v>312416.72029764304</v>
      </c>
      <c r="CB220" s="15">
        <f ca="1">(AU220*DCF!C$10-DCF!C$5*MAX(AU220*DCF!C$10,0)-MAX(AU220-Inputs!$B$6,0)/Inputs!$B$10)*DCF!C$6</f>
        <v>1046.1564095963579</v>
      </c>
      <c r="CC220" s="15">
        <f ca="1">(AV220*DCF!D$10-DCF!D$5*MAX(AV220*DCF!D$10,0)-MAX(AV220-AU220,0)/Inputs!$B$10)*DCF!D$6</f>
        <v>1103.989077303966</v>
      </c>
      <c r="CD220" s="15">
        <f ca="1">(AW220*DCF!E$10-DCF!E$5*MAX(AW220*DCF!E$10,0)-MAX(AW220-AV220,0)/Inputs!$B$10)*DCF!E$6</f>
        <v>1516.0144577728013</v>
      </c>
      <c r="CE220" s="15">
        <f ca="1">(AX220*DCF!F$10-DCF!F$5*MAX(AX220*DCF!F$10,0)-MAX(AX220-AW220,0)/Inputs!$B$10)*DCF!F$6</f>
        <v>1648.2592705085074</v>
      </c>
      <c r="CF220" s="15">
        <f ca="1">(AY220*DCF!G$10-DCF!G$5*MAX(AY220*DCF!G$10,0)-MAX(AY220-AX220,0)/Inputs!$B$10)*DCF!G$6</f>
        <v>1747.9197926502404</v>
      </c>
      <c r="CG220" s="15">
        <f ca="1">(AZ220*DCF!H$10-DCF!H$5*MAX(AZ220*DCF!H$10,0)-MAX(AZ220-AY220,0)/Inputs!$B$10)*DCF!H$6</f>
        <v>2402.1816097356427</v>
      </c>
      <c r="CH220" s="15">
        <f ca="1">(BA220*DCF!I$10-DCF!I$5*MAX(BA220*DCF!I$10,0)-MAX(BA220-AZ220,0)/Inputs!$B$10)*DCF!I$6</f>
        <v>2785.6159697985977</v>
      </c>
      <c r="CI220" s="15">
        <f ca="1">(BB220*DCF!J$10-DCF!J$5*MAX(BB220*DCF!J$10,0)-MAX(BB220-BA220,0)/Inputs!$B$10)*DCF!J$6</f>
        <v>3195.470035150784</v>
      </c>
      <c r="CJ220" s="15">
        <f ca="1">(BC220*DCF!K$10-DCF!K$5*MAX(BC220*DCF!K$10,0)-MAX(BC220-BB220,0)/Inputs!$B$10)*DCF!K$6</f>
        <v>3706.6380209713666</v>
      </c>
      <c r="CK220" s="15">
        <f ca="1">(BD220*DCF!L$10-DCF!L$5*MAX(BD220*DCF!L$10,0)-MAX(BD220-BC220,0)/Inputs!$B$10)*DCF!L$6</f>
        <v>4535.4849261411164</v>
      </c>
      <c r="CL220" s="15">
        <f ca="1">(BE220*DCF!M$10-DCF!M$5*MAX(BE220*DCF!M$10,0)-MAX(BE220-BD220,0)/Inputs!$B$10)*DCF!M$6</f>
        <v>5470.2215518697576</v>
      </c>
      <c r="CM220" s="15">
        <f ca="1">(BF220*DCF!C$28-DCF!C$5*MAX(BF220*DCF!C$28,0)-MAX(BF220-Inputs!$B$13,0)/Inputs!$B$17)*DCF!C$6</f>
        <v>3671.9924674829258</v>
      </c>
      <c r="CN220" s="15">
        <f ca="1">(BG220*DCF!D$28-DCF!D$5*MAX(BG220*DCF!D$28,0)-MAX(BG220-BF220,0)/Inputs!$B$17)*DCF!D$6</f>
        <v>4310.4922482662405</v>
      </c>
      <c r="CO220" s="15">
        <f ca="1">(BH220*DCF!E$28-DCF!E$5*MAX(BH220*DCF!E$28,0)-MAX(BH220-BG220,0)/Inputs!$B$17)*DCF!E$6</f>
        <v>5396.071356706032</v>
      </c>
      <c r="CP220" s="15">
        <f ca="1">(BI220*DCF!F$28-DCF!F$5*MAX(BI220*DCF!F$28,0)-MAX(BI220-BH220,0)/Inputs!$B$17)*DCF!F$6</f>
        <v>7254.9436320602563</v>
      </c>
      <c r="CQ220" s="15">
        <f ca="1">(BJ220*DCF!G$28-DCF!G$5*MAX(BJ220*DCF!G$28,0)-MAX(BJ220-BI220,0)/Inputs!$B$17)*DCF!G$6</f>
        <v>8408.0472477207695</v>
      </c>
      <c r="CR220" s="15">
        <f ca="1">(BK220*DCF!H$28-DCF!H$5*MAX(BK220*DCF!H$28,0)-MAX(BK220-BJ220,0)/Inputs!$B$17)*DCF!H$6</f>
        <v>9704.4142260932658</v>
      </c>
      <c r="CS220" s="15">
        <f ca="1">(BL220*DCF!I$28-DCF!I$5*MAX(BL220*DCF!I$28,0)-MAX(BL220-BK220,0)/Inputs!$B$17)*DCF!I$6</f>
        <v>10679.660824742312</v>
      </c>
      <c r="CT220" s="15">
        <f ca="1">(BM220*DCF!J$28-DCF!J$5*MAX(BM220*DCF!J$28,0)-MAX(BM220-BL220,0)/Inputs!$B$17)*DCF!J$6</f>
        <v>13764.941455974711</v>
      </c>
      <c r="CU220" s="15">
        <f ca="1">(BN220*DCF!K$28-DCF!K$5*MAX(BN220*DCF!K$28,0)-MAX(BN220-BM220,0)/Inputs!$B$17)*DCF!K$6</f>
        <v>17888.531318206977</v>
      </c>
      <c r="CV220" s="15">
        <f ca="1">(BO220*DCF!L$28-DCF!L$5*MAX(BO220*DCF!L$28,0)-MAX(BO220-BN220,0)/Inputs!$B$17)*DCF!L$6</f>
        <v>20342.579902670172</v>
      </c>
      <c r="CW220" s="15">
        <f ca="1">(BP220*DCF!M$28-DCF!M$5*MAX(BP220*DCF!M$28,0)-MAX(BP220-BO220,0)/Inputs!$B$17)*DCF!M$6</f>
        <v>23531.898347561142</v>
      </c>
      <c r="CX220" s="15">
        <f ca="1">(BQ220*DCF!C$46-DCF!C$5*MAX(BQ220*DCF!C$46,0)-MAX(BQ220-Inputs!$B$20,0)/Inputs!$B$24)*DCF!C$6</f>
        <v>-1719.9508488753963</v>
      </c>
      <c r="CY220" s="15">
        <f ca="1">(BR220*DCF!D$46-DCF!D$5*MAX(BR220*DCF!D$46,0)-MAX(BR220-BQ220,0)/Inputs!$B$24)*DCF!D$6</f>
        <v>-890.9794163582377</v>
      </c>
      <c r="CZ220" s="15">
        <f ca="1">(BS220*DCF!E$46-DCF!E$5*MAX(BS220*DCF!E$46,0)-MAX(BS220-BR220,0)/Inputs!$B$24)*DCF!E$6</f>
        <v>-2755.0647715425466</v>
      </c>
      <c r="DA220" s="15">
        <f ca="1">(BT220*DCF!F$46-DCF!F$5*MAX(BT220*DCF!F$46,0)-MAX(BT220-BS220,0)/Inputs!$B$24)*DCF!F$6</f>
        <v>-3395.9061950736427</v>
      </c>
      <c r="DB220" s="15">
        <f ca="1">(BU220*DCF!G$46-DCF!G$5*MAX(BU220*DCF!G$46,0)-MAX(BU220-BT220,0)/Inputs!$B$24)*DCF!G$6</f>
        <v>-2559.1533467591757</v>
      </c>
      <c r="DC220" s="15">
        <f ca="1">(BV220*DCF!H$46-DCF!H$5*MAX(BV220*DCF!H$46,0)-MAX(BV220-BU220,0)/Inputs!$B$24)*DCF!H$6</f>
        <v>-3212.726306901433</v>
      </c>
      <c r="DD220" s="15">
        <f ca="1">(BW220*DCF!I$46-DCF!I$5*MAX(BW220*DCF!I$46,0)-MAX(BW220-BV220,0)/Inputs!$B$24)*DCF!I$6</f>
        <v>-2794.3188287228036</v>
      </c>
      <c r="DE220" s="15">
        <f ca="1">(BX220*DCF!J$46-DCF!J$5*MAX(BX220*DCF!J$46,0)-MAX(BX220-BW220,0)/Inputs!$B$24)*DCF!J$6</f>
        <v>-7381.7899314863071</v>
      </c>
      <c r="DF220" s="15">
        <f ca="1">(BY220*DCF!K$46-DCF!K$5*MAX(BY220*DCF!K$46,0)-MAX(BY220-BX220,0)/Inputs!$B$24)*DCF!K$6</f>
        <v>-1984.8887295209909</v>
      </c>
      <c r="DG220" s="15">
        <f ca="1">(BZ220*DCF!L$46-DCF!L$5*MAX(BZ220*DCF!L$46,0)-MAX(BZ220-BY220,0)/Inputs!$B$24)*DCF!L$6</f>
        <v>2249.987053470616</v>
      </c>
      <c r="DH220" s="15">
        <f ca="1">(CA220*DCF!M$46-DCF!M$5*MAX(CA220*DCF!M$46,0)-MAX(CA220-BZ220,0)/Inputs!$B$24)*DCF!M$6</f>
        <v>-6903.8158094679266</v>
      </c>
      <c r="DI220" s="15">
        <f ca="1">SUM(CB220:CL220)+BE220*DCF!M$10*(1+Inputs!$B$30)*(1-Inputs!$B$33)*(1-Inputs!$B$30/Inputs!$B$31)/(Inputs!$B$29-Inputs!$B$30)*DCF!M$6</f>
        <v>165535.11039436917</v>
      </c>
      <c r="DJ220" s="15">
        <f ca="1">SUM(CM220:CW220)+BP220*DCF!M$28*(1+Inputs!$B$30)*(1-Inputs!$B$33)*(1-Inputs!$B$30/Inputs!$B$31)/(Inputs!$B$29-Inputs!$B$30)*DCF!M$6</f>
        <v>679465.97289257578</v>
      </c>
      <c r="DK220" s="15">
        <f ca="1">SUM(CX220:DH220)+CA220*DCF!M$46*(1+Inputs!$B$30)*(1-Inputs!$B$33)*(1-Inputs!$B$30/Inputs!$B$31)/(Inputs!$B$29-Inputs!$B$30)*DCF!M$6</f>
        <v>451684.65057530429</v>
      </c>
      <c r="DM220" s="15">
        <f ca="1">DI220+DJ220+DK220+Inputs!$B$34+Inputs!$B$36-Inputs!$B$35</f>
        <v>1373536.7338622492</v>
      </c>
    </row>
    <row r="221" spans="1:117" x14ac:dyDescent="0.75">
      <c r="A221" s="11">
        <v>208</v>
      </c>
      <c r="C221" s="24">
        <f t="shared" ca="1" si="140"/>
        <v>-2.1044869046997094</v>
      </c>
      <c r="D221" s="24">
        <f t="shared" ca="1" si="140"/>
        <v>0.46490525386696246</v>
      </c>
      <c r="E221" s="24">
        <f t="shared" ca="1" si="140"/>
        <v>-2.3571293553652541E-2</v>
      </c>
      <c r="F221" s="24">
        <f t="shared" ca="1" si="140"/>
        <v>0.61382121271181356</v>
      </c>
      <c r="G221" s="24">
        <f t="shared" ca="1" si="140"/>
        <v>-0.70464732465145863</v>
      </c>
      <c r="H221" s="24">
        <f t="shared" ca="1" si="140"/>
        <v>-1.171833974305468</v>
      </c>
      <c r="I221" s="24">
        <f t="shared" ca="1" si="140"/>
        <v>-0.87084700037798268</v>
      </c>
      <c r="J221" s="24">
        <f t="shared" ca="1" si="140"/>
        <v>0.59859498124833643</v>
      </c>
      <c r="K221" s="24">
        <f t="shared" ca="1" si="140"/>
        <v>-1.627169123911508</v>
      </c>
      <c r="L221" s="24">
        <f t="shared" ca="1" si="140"/>
        <v>0.46987215592163528</v>
      </c>
      <c r="M221" s="24">
        <f t="shared" ca="1" si="140"/>
        <v>0.53272599256671638</v>
      </c>
      <c r="N221" s="24">
        <f ca="1">SQRT(Inputs!$B$38)*C221+SQRT(1-Inputs!$B$38)*_xlfn.NORM.S.INV(RAND())</f>
        <v>-2.9562402622378157</v>
      </c>
      <c r="O221" s="24">
        <f ca="1">SQRT(Inputs!$B$38)*D221+SQRT(1-Inputs!$B$38)*_xlfn.NORM.S.INV(RAND())</f>
        <v>-0.735062756873189</v>
      </c>
      <c r="P221" s="24">
        <f ca="1">SQRT(Inputs!$B$38)*E221+SQRT(1-Inputs!$B$38)*_xlfn.NORM.S.INV(RAND())</f>
        <v>0.26213394580734606</v>
      </c>
      <c r="Q221" s="24">
        <f ca="1">SQRT(Inputs!$B$38)*F221+SQRT(1-Inputs!$B$38)*_xlfn.NORM.S.INV(RAND())</f>
        <v>-0.93194916844455988</v>
      </c>
      <c r="R221" s="24">
        <f ca="1">SQRT(Inputs!$B$38)*G221+SQRT(1-Inputs!$B$38)*_xlfn.NORM.S.INV(RAND())</f>
        <v>-1.5015069728188228</v>
      </c>
      <c r="S221" s="24">
        <f ca="1">SQRT(Inputs!$B$38)*H221+SQRT(1-Inputs!$B$38)*_xlfn.NORM.S.INV(RAND())</f>
        <v>-0.92713482065014285</v>
      </c>
      <c r="T221" s="24">
        <f ca="1">SQRT(Inputs!$B$38)*I221+SQRT(1-Inputs!$B$38)*_xlfn.NORM.S.INV(RAND())</f>
        <v>-1.0024261991934418</v>
      </c>
      <c r="U221" s="24">
        <f ca="1">SQRT(Inputs!$B$38)*J221+SQRT(1-Inputs!$B$38)*_xlfn.NORM.S.INV(RAND())</f>
        <v>-2.9564061787625828E-2</v>
      </c>
      <c r="V221" s="24">
        <f ca="1">SQRT(Inputs!$B$38)*K221+SQRT(1-Inputs!$B$38)*_xlfn.NORM.S.INV(RAND())</f>
        <v>-1.4740748251924045</v>
      </c>
      <c r="W221" s="24">
        <f ca="1">SQRT(Inputs!$B$38)*L221+SQRT(1-Inputs!$B$38)*_xlfn.NORM.S.INV(RAND())</f>
        <v>0.35109750096046283</v>
      </c>
      <c r="X221" s="24">
        <f ca="1">SQRT(Inputs!$B$38)*M221+SQRT(1-Inputs!$B$38)*_xlfn.NORM.S.INV(RAND())</f>
        <v>0.43066428660334177</v>
      </c>
      <c r="Y221" s="24">
        <f ca="1">SQRT(Inputs!$B$38)*C221+SQRT(1-Inputs!$B$38)*_xlfn.NORM.S.INV(RAND())</f>
        <v>-0.44805165569721217</v>
      </c>
      <c r="Z221" s="24">
        <f ca="1">SQRT(Inputs!$B$38)*D221+SQRT(1-Inputs!$B$38)*_xlfn.NORM.S.INV(RAND())</f>
        <v>0.38105969442013654</v>
      </c>
      <c r="AA221" s="24">
        <f ca="1">SQRT(Inputs!$B$38)*E221+SQRT(1-Inputs!$B$38)*_xlfn.NORM.S.INV(RAND())</f>
        <v>1.6226410280421404</v>
      </c>
      <c r="AB221" s="24">
        <f ca="1">SQRT(Inputs!$B$38)*F221+SQRT(1-Inputs!$B$38)*_xlfn.NORM.S.INV(RAND())</f>
        <v>1.0438759593900941</v>
      </c>
      <c r="AC221" s="24">
        <f ca="1">SQRT(Inputs!$B$38)*G221+SQRT(1-Inputs!$B$38)*_xlfn.NORM.S.INV(RAND())</f>
        <v>-1.9571425170988921E-2</v>
      </c>
      <c r="AD221" s="24">
        <f ca="1">SQRT(Inputs!$B$38)*H221+SQRT(1-Inputs!$B$38)*_xlfn.NORM.S.INV(RAND())</f>
        <v>0.1826710666187159</v>
      </c>
      <c r="AE221" s="24">
        <f ca="1">SQRT(Inputs!$B$38)*I221+SQRT(1-Inputs!$B$38)*_xlfn.NORM.S.INV(RAND())</f>
        <v>-0.51463410713057689</v>
      </c>
      <c r="AF221" s="24">
        <f ca="1">SQRT(Inputs!$B$38)*J221+SQRT(1-Inputs!$B$38)*_xlfn.NORM.S.INV(RAND())</f>
        <v>-0.19929038011613792</v>
      </c>
      <c r="AG221" s="24">
        <f ca="1">SQRT(Inputs!$B$38)*K221+SQRT(1-Inputs!$B$38)*_xlfn.NORM.S.INV(RAND())</f>
        <v>0.26440013124617301</v>
      </c>
      <c r="AH221" s="24">
        <f ca="1">SQRT(Inputs!$B$38)*L221+SQRT(1-Inputs!$B$38)*_xlfn.NORM.S.INV(RAND())</f>
        <v>-1.1705315193058667</v>
      </c>
      <c r="AI221" s="24">
        <f ca="1">SQRT(Inputs!$B$38)*M221+SQRT(1-Inputs!$B$38)*_xlfn.NORM.S.INV(RAND())</f>
        <v>1.3943731416639822</v>
      </c>
      <c r="AJ221" s="24">
        <f ca="1">SQRT(Inputs!$B$38)*C221+SQRT(1-Inputs!$B$38)*_xlfn.NORM.S.INV(RAND())</f>
        <v>-1.0786295568758693</v>
      </c>
      <c r="AK221" s="24">
        <f ca="1">SQRT(Inputs!$B$38)*D221+SQRT(1-Inputs!$B$38)*_xlfn.NORM.S.INV(RAND())</f>
        <v>-8.9722922006119143E-2</v>
      </c>
      <c r="AL221" s="24">
        <f ca="1">SQRT(Inputs!$B$38)*E221+SQRT(1-Inputs!$B$38)*_xlfn.NORM.S.INV(RAND())</f>
        <v>0.54230008664159712</v>
      </c>
      <c r="AM221" s="24">
        <f ca="1">SQRT(Inputs!$B$38)*F221+SQRT(1-Inputs!$B$38)*_xlfn.NORM.S.INV(RAND())</f>
        <v>1.104010209123629</v>
      </c>
      <c r="AN221" s="24">
        <f ca="1">SQRT(Inputs!$B$38)*G221+SQRT(1-Inputs!$B$38)*_xlfn.NORM.S.INV(RAND())</f>
        <v>0.30183819359119146</v>
      </c>
      <c r="AO221" s="24">
        <f ca="1">SQRT(Inputs!$B$38)*H221+SQRT(1-Inputs!$B$38)*_xlfn.NORM.S.INV(RAND())</f>
        <v>-0.95096173798067374</v>
      </c>
      <c r="AP221" s="24">
        <f ca="1">SQRT(Inputs!$B$38)*I221+SQRT(1-Inputs!$B$38)*_xlfn.NORM.S.INV(RAND())</f>
        <v>-0.62389764576391638</v>
      </c>
      <c r="AQ221" s="24">
        <f ca="1">SQRT(Inputs!$B$38)*J221+SQRT(1-Inputs!$B$38)*_xlfn.NORM.S.INV(RAND())</f>
        <v>-0.39658757806834516</v>
      </c>
      <c r="AR221" s="24">
        <f ca="1">SQRT(Inputs!$B$38)*K221+SQRT(1-Inputs!$B$38)*_xlfn.NORM.S.INV(RAND())</f>
        <v>-0.99605870805966867</v>
      </c>
      <c r="AS221" s="24">
        <f ca="1">SQRT(Inputs!$B$38)*L221+SQRT(1-Inputs!$B$38)*_xlfn.NORM.S.INV(RAND())</f>
        <v>0.68074991533291629</v>
      </c>
      <c r="AT221" s="24">
        <f ca="1">SQRT(Inputs!$B$38)*M221+SQRT(1-Inputs!$B$38)*_xlfn.NORM.S.INV(RAND())</f>
        <v>1.178336602393117</v>
      </c>
      <c r="AU221" s="15">
        <f ca="1">Inputs!$B$6*EXP($B$8-0.5*C$5^2+C$5*N221)</f>
        <v>3075.0508404724487</v>
      </c>
      <c r="AV221" s="15">
        <f t="shared" ca="1" si="110"/>
        <v>3359.6156106306835</v>
      </c>
      <c r="AW221" s="15">
        <f t="shared" ca="1" si="111"/>
        <v>4243.8849875882843</v>
      </c>
      <c r="AX221" s="15">
        <f t="shared" ca="1" si="112"/>
        <v>4611.8818504445653</v>
      </c>
      <c r="AY221" s="15">
        <f t="shared" ca="1" si="113"/>
        <v>4729.6464192507137</v>
      </c>
      <c r="AZ221" s="15">
        <f t="shared" ca="1" si="114"/>
        <v>5223.0621083251253</v>
      </c>
      <c r="BA221" s="15">
        <f t="shared" ca="1" si="115"/>
        <v>5755.0946008783458</v>
      </c>
      <c r="BB221" s="15">
        <f t="shared" ca="1" si="116"/>
        <v>7025.1500253723161</v>
      </c>
      <c r="BC221" s="15">
        <f t="shared" ca="1" si="117"/>
        <v>7462.8499289624706</v>
      </c>
      <c r="BD221" s="15">
        <f t="shared" ca="1" si="118"/>
        <v>9447.919739892468</v>
      </c>
      <c r="BE221" s="15">
        <f t="shared" ca="1" si="119"/>
        <v>12040.3546842336</v>
      </c>
      <c r="BF221" s="15">
        <f ca="1">Inputs!$B$13*EXP($B$9-0.5*C$6^2+C$6*Y221)</f>
        <v>12655.460046438664</v>
      </c>
      <c r="BG221" s="15">
        <f t="shared" ca="1" si="120"/>
        <v>16521.461167455731</v>
      </c>
      <c r="BH221" s="15">
        <f t="shared" ca="1" si="121"/>
        <v>26420.112637579095</v>
      </c>
      <c r="BI221" s="15">
        <f t="shared" ca="1" si="122"/>
        <v>37979.459420422594</v>
      </c>
      <c r="BJ221" s="15">
        <f t="shared" ca="1" si="123"/>
        <v>46429.175450427378</v>
      </c>
      <c r="BK221" s="15">
        <f t="shared" ca="1" si="124"/>
        <v>58417.917987088193</v>
      </c>
      <c r="BL221" s="15">
        <f t="shared" ca="1" si="125"/>
        <v>67129.665670713177</v>
      </c>
      <c r="BM221" s="15">
        <f t="shared" ca="1" si="126"/>
        <v>80499.028914773939</v>
      </c>
      <c r="BN221" s="15">
        <f t="shared" ca="1" si="127"/>
        <v>102190.84497922774</v>
      </c>
      <c r="BO221" s="15">
        <f t="shared" ca="1" si="128"/>
        <v>109740.22833581602</v>
      </c>
      <c r="BP221" s="15">
        <f t="shared" ca="1" si="129"/>
        <v>158185.44973357057</v>
      </c>
      <c r="BQ221" s="15">
        <f ca="1">Inputs!$B$20*EXP($B$10-0.5*C$7^2+C$7*AJ221)</f>
        <v>2925.9001467370695</v>
      </c>
      <c r="BR221" s="15">
        <f t="shared" ca="1" si="130"/>
        <v>3858.5423697543838</v>
      </c>
      <c r="BS221" s="15">
        <f t="shared" ca="1" si="131"/>
        <v>6174.3705685508612</v>
      </c>
      <c r="BT221" s="15">
        <f t="shared" ca="1" si="132"/>
        <v>11372.809392627543</v>
      </c>
      <c r="BU221" s="15">
        <f t="shared" ca="1" si="133"/>
        <v>16955.57103910701</v>
      </c>
      <c r="BV221" s="15">
        <f t="shared" ca="1" si="134"/>
        <v>19040.656000790776</v>
      </c>
      <c r="BW221" s="15">
        <f t="shared" ca="1" si="135"/>
        <v>23283.416505286288</v>
      </c>
      <c r="BX221" s="15">
        <f t="shared" ca="1" si="136"/>
        <v>30076.704396688005</v>
      </c>
      <c r="BY221" s="15">
        <f t="shared" ca="1" si="137"/>
        <v>34830.301897368445</v>
      </c>
      <c r="BZ221" s="15">
        <f t="shared" ca="1" si="138"/>
        <v>55387.01741385043</v>
      </c>
      <c r="CA221" s="15">
        <f t="shared" ca="1" si="139"/>
        <v>95924.155592401425</v>
      </c>
      <c r="CB221" s="15">
        <f ca="1">(AU221*DCF!C$10-DCF!C$5*MAX(AU221*DCF!C$10,0)-MAX(AU221-Inputs!$B$6,0)/Inputs!$B$10)*DCF!C$6</f>
        <v>789.70108714058733</v>
      </c>
      <c r="CC221" s="15">
        <f ca="1">(AV221*DCF!D$10-DCF!D$5*MAX(AV221*DCF!D$10,0)-MAX(AV221-AU221,0)/Inputs!$B$10)*DCF!D$6</f>
        <v>749.49987282860161</v>
      </c>
      <c r="CD221" s="15">
        <f ca="1">(AW221*DCF!E$10-DCF!E$5*MAX(AW221*DCF!E$10,0)-MAX(AW221-AV221,0)/Inputs!$B$10)*DCF!E$6</f>
        <v>780.67140390191491</v>
      </c>
      <c r="CE221" s="15">
        <f ca="1">(AX221*DCF!F$10-DCF!F$5*MAX(AX221*DCF!F$10,0)-MAX(AX221-AW221,0)/Inputs!$B$10)*DCF!F$6</f>
        <v>930.19543462515435</v>
      </c>
      <c r="CF221" s="15">
        <f ca="1">(AY221*DCF!G$10-DCF!G$5*MAX(AY221*DCF!G$10,0)-MAX(AY221-AX221,0)/Inputs!$B$10)*DCF!G$6</f>
        <v>951.85924634023695</v>
      </c>
      <c r="CG221" s="15">
        <f ca="1">(AZ221*DCF!H$10-DCF!H$5*MAX(AZ221*DCF!H$10,0)-MAX(AZ221-AY221,0)/Inputs!$B$10)*DCF!H$6</f>
        <v>926.44645349842642</v>
      </c>
      <c r="CH221" s="15">
        <f ca="1">(BA221*DCF!I$10-DCF!I$5*MAX(BA221*DCF!I$10,0)-MAX(BA221-AZ221,0)/Inputs!$B$10)*DCF!I$6</f>
        <v>963.97386757658126</v>
      </c>
      <c r="CI221" s="15">
        <f ca="1">(BB221*DCF!J$10-DCF!J$5*MAX(BB221*DCF!J$10,0)-MAX(BB221-BA221,0)/Inputs!$B$10)*DCF!J$6</f>
        <v>1013.0760742319865</v>
      </c>
      <c r="CJ221" s="15">
        <f ca="1">(BC221*DCF!K$10-DCF!K$5*MAX(BC221*DCF!K$10,0)-MAX(BC221-BB221,0)/Inputs!$B$10)*DCF!K$6</f>
        <v>1140.127661018189</v>
      </c>
      <c r="CK221" s="15">
        <f ca="1">(BD221*DCF!L$10-DCF!L$5*MAX(BD221*DCF!L$10,0)-MAX(BD221-BC221,0)/Inputs!$B$10)*DCF!L$6</f>
        <v>1168.2242904732454</v>
      </c>
      <c r="CL221" s="15">
        <f ca="1">(BE221*DCF!M$10-DCF!M$5*MAX(BE221*DCF!M$10,0)-MAX(BE221-BD221,0)/Inputs!$B$10)*DCF!M$6</f>
        <v>1389.3557224250187</v>
      </c>
      <c r="CM221" s="15">
        <f ca="1">(BF221*DCF!C$28-DCF!C$5*MAX(BF221*DCF!C$28,0)-MAX(BF221-Inputs!$B$13,0)/Inputs!$B$17)*DCF!C$6</f>
        <v>3569.4165171043146</v>
      </c>
      <c r="CN221" s="15">
        <f ca="1">(BG221*DCF!D$28-DCF!D$5*MAX(BG221*DCF!D$28,0)-MAX(BG221-BF221,0)/Inputs!$B$17)*DCF!D$6</f>
        <v>4041.156067855688</v>
      </c>
      <c r="CO221" s="15">
        <f ca="1">(BH221*DCF!E$28-DCF!E$5*MAX(BH221*DCF!E$28,0)-MAX(BH221-BG221,0)/Inputs!$B$17)*DCF!E$6</f>
        <v>5531.7583952248915</v>
      </c>
      <c r="CP221" s="15">
        <f ca="1">(BI221*DCF!F$28-DCF!F$5*MAX(BI221*DCF!F$28,0)-MAX(BI221-BH221,0)/Inputs!$B$17)*DCF!F$6</f>
        <v>8205.8610296969637</v>
      </c>
      <c r="CQ221" s="15">
        <f ca="1">(BJ221*DCF!G$28-DCF!G$5*MAX(BJ221*DCF!G$28,0)-MAX(BJ221-BI221,0)/Inputs!$B$17)*DCF!G$6</f>
        <v>10625.243064507755</v>
      </c>
      <c r="CR221" s="15">
        <f ca="1">(BK221*DCF!H$28-DCF!H$5*MAX(BK221*DCF!H$28,0)-MAX(BK221-BJ221,0)/Inputs!$B$17)*DCF!H$6</f>
        <v>12584.681483705715</v>
      </c>
      <c r="CS221" s="15">
        <f ca="1">(BL221*DCF!I$28-DCF!I$5*MAX(BL221*DCF!I$28,0)-MAX(BL221-BK221,0)/Inputs!$B$17)*DCF!I$6</f>
        <v>14535.341891204938</v>
      </c>
      <c r="CT221" s="15">
        <f ca="1">(BM221*DCF!J$28-DCF!J$5*MAX(BM221*DCF!J$28,0)-MAX(BM221-BL221,0)/Inputs!$B$17)*DCF!J$6</f>
        <v>16185.29783538403</v>
      </c>
      <c r="CU221" s="15">
        <f ca="1">(BN221*DCF!K$28-DCF!K$5*MAX(BN221*DCF!K$28,0)-MAX(BN221-BM221,0)/Inputs!$B$17)*DCF!K$6</f>
        <v>18924.034491372266</v>
      </c>
      <c r="CV221" s="15">
        <f ca="1">(BO221*DCF!L$28-DCF!L$5*MAX(BO221*DCF!L$28,0)-MAX(BO221-BN221,0)/Inputs!$B$17)*DCF!L$6</f>
        <v>21041.253671225506</v>
      </c>
      <c r="CW221" s="15">
        <f ca="1">(BP221*DCF!M$28-DCF!M$5*MAX(BP221*DCF!M$28,0)-MAX(BP221-BO221,0)/Inputs!$B$17)*DCF!M$6</f>
        <v>24698.79700126217</v>
      </c>
      <c r="CX221" s="15">
        <f ca="1">(BQ221*DCF!C$46-DCF!C$5*MAX(BQ221*DCF!C$46,0)-MAX(BQ221-Inputs!$B$20,0)/Inputs!$B$24)*DCF!C$6</f>
        <v>-675.72751656745254</v>
      </c>
      <c r="CY221" s="15">
        <f ca="1">(BR221*DCF!D$46-DCF!D$5*MAX(BR221*DCF!D$46,0)-MAX(BR221-BQ221,0)/Inputs!$B$24)*DCF!D$6</f>
        <v>-1056.5138950739799</v>
      </c>
      <c r="CZ221" s="15">
        <f ca="1">(BS221*DCF!E$46-DCF!E$5*MAX(BS221*DCF!E$46,0)-MAX(BS221-BR221,0)/Inputs!$B$24)*DCF!E$6</f>
        <v>-1642.9657923405014</v>
      </c>
      <c r="DA221" s="15">
        <f ca="1">(BT221*DCF!F$46-DCF!F$5*MAX(BT221*DCF!F$46,0)-MAX(BT221-BS221,0)/Inputs!$B$24)*DCF!F$6</f>
        <v>-2721.1557953906968</v>
      </c>
      <c r="DB221" s="15">
        <f ca="1">(BU221*DCF!G$46-DCF!G$5*MAX(BU221*DCF!G$46,0)-MAX(BU221-BT221,0)/Inputs!$B$24)*DCF!G$6</f>
        <v>-2448.2826256113785</v>
      </c>
      <c r="DC221" s="15">
        <f ca="1">(BV221*DCF!H$46-DCF!H$5*MAX(BV221*DCF!H$46,0)-MAX(BV221-BU221,0)/Inputs!$B$24)*DCF!H$6</f>
        <v>-647.92737631570867</v>
      </c>
      <c r="DD221" s="15">
        <f ca="1">(BW221*DCF!I$46-DCF!I$5*MAX(BW221*DCF!I$46,0)-MAX(BW221-BV221,0)/Inputs!$B$24)*DCF!I$6</f>
        <v>-680.19287914868835</v>
      </c>
      <c r="DE221" s="15">
        <f ca="1">(BX221*DCF!J$46-DCF!J$5*MAX(BX221*DCF!J$46,0)-MAX(BX221-BW221,0)/Inputs!$B$24)*DCF!J$6</f>
        <v>-539.83440922285547</v>
      </c>
      <c r="DF221" s="15">
        <f ca="1">(BY221*DCF!K$46-DCF!K$5*MAX(BY221*DCF!K$46,0)-MAX(BY221-BX221,0)/Inputs!$B$24)*DCF!K$6</f>
        <v>825.11819940025737</v>
      </c>
      <c r="DG221" s="15">
        <f ca="1">(BZ221*DCF!L$46-DCF!L$5*MAX(BZ221*DCF!L$46,0)-MAX(BZ221-BY221,0)/Inputs!$B$24)*DCF!L$6</f>
        <v>-823.40452322061572</v>
      </c>
      <c r="DH221" s="15">
        <f ca="1">(CA221*DCF!M$46-DCF!M$5*MAX(CA221*DCF!M$46,0)-MAX(CA221-BZ221,0)/Inputs!$B$24)*DCF!M$6</f>
        <v>-954.46276390016351</v>
      </c>
      <c r="DI221" s="15">
        <f ca="1">SUM(CB221:CL221)+BE221*DCF!M$10*(1+Inputs!$B$30)*(1-Inputs!$B$33)*(1-Inputs!$B$30/Inputs!$B$31)/(Inputs!$B$29-Inputs!$B$30)*DCF!M$6</f>
        <v>44311.597417489807</v>
      </c>
      <c r="DJ221" s="15">
        <f ca="1">SUM(CM221:CW221)+BP221*DCF!M$28*(1+Inputs!$B$30)*(1-Inputs!$B$33)*(1-Inputs!$B$30/Inputs!$B$31)/(Inputs!$B$29-Inputs!$B$30)*DCF!M$6</f>
        <v>726919.10597460787</v>
      </c>
      <c r="DK221" s="15">
        <f ca="1">SUM(CX221:DH221)+CA221*DCF!M$46*(1+Inputs!$B$30)*(1-Inputs!$B$33)*(1-Inputs!$B$30/Inputs!$B$31)/(Inputs!$B$29-Inputs!$B$30)*DCF!M$6</f>
        <v>136944.75811110443</v>
      </c>
      <c r="DM221" s="15">
        <f ca="1">DI221+DJ221+DK221+Inputs!$B$34+Inputs!$B$36-Inputs!$B$35</f>
        <v>985026.4615032021</v>
      </c>
    </row>
    <row r="222" spans="1:117" x14ac:dyDescent="0.75">
      <c r="A222" s="11">
        <v>209</v>
      </c>
      <c r="C222" s="24">
        <f t="shared" ca="1" si="140"/>
        <v>0.73912125777147808</v>
      </c>
      <c r="D222" s="24">
        <f t="shared" ca="1" si="140"/>
        <v>-0.7689542600569601</v>
      </c>
      <c r="E222" s="24">
        <f t="shared" ca="1" si="140"/>
        <v>0.53316647553883079</v>
      </c>
      <c r="F222" s="24">
        <f t="shared" ca="1" si="140"/>
        <v>0.1991040988156699</v>
      </c>
      <c r="G222" s="24">
        <f t="shared" ca="1" si="140"/>
        <v>-0.94653842045333492</v>
      </c>
      <c r="H222" s="24">
        <f t="shared" ca="1" si="140"/>
        <v>-1.2795390769560526</v>
      </c>
      <c r="I222" s="24">
        <f t="shared" ca="1" si="140"/>
        <v>-1.080942885387274</v>
      </c>
      <c r="J222" s="24">
        <f t="shared" ca="1" si="140"/>
        <v>0.76442284151460305</v>
      </c>
      <c r="K222" s="24">
        <f t="shared" ca="1" si="140"/>
        <v>0.66485288673781173</v>
      </c>
      <c r="L222" s="24">
        <f t="shared" ca="1" si="140"/>
        <v>0.64411249995580622</v>
      </c>
      <c r="M222" s="24">
        <f t="shared" ca="1" si="140"/>
        <v>1.7747449422241941</v>
      </c>
      <c r="N222" s="24">
        <f ca="1">SQRT(Inputs!$B$38)*C222+SQRT(1-Inputs!$B$38)*_xlfn.NORM.S.INV(RAND())</f>
        <v>0.2516671790125477</v>
      </c>
      <c r="O222" s="24">
        <f ca="1">SQRT(Inputs!$B$38)*D222+SQRT(1-Inputs!$B$38)*_xlfn.NORM.S.INV(RAND())</f>
        <v>-0.84915064176928112</v>
      </c>
      <c r="P222" s="24">
        <f ca="1">SQRT(Inputs!$B$38)*E222+SQRT(1-Inputs!$B$38)*_xlfn.NORM.S.INV(RAND())</f>
        <v>1.7871808198917885</v>
      </c>
      <c r="Q222" s="24">
        <f ca="1">SQRT(Inputs!$B$38)*F222+SQRT(1-Inputs!$B$38)*_xlfn.NORM.S.INV(RAND())</f>
        <v>9.182165470726289E-2</v>
      </c>
      <c r="R222" s="24">
        <f ca="1">SQRT(Inputs!$B$38)*G222+SQRT(1-Inputs!$B$38)*_xlfn.NORM.S.INV(RAND())</f>
        <v>-0.69871616759629407</v>
      </c>
      <c r="S222" s="24">
        <f ca="1">SQRT(Inputs!$B$38)*H222+SQRT(1-Inputs!$B$38)*_xlfn.NORM.S.INV(RAND())</f>
        <v>-0.66936195862961578</v>
      </c>
      <c r="T222" s="24">
        <f ca="1">SQRT(Inputs!$B$38)*I222+SQRT(1-Inputs!$B$38)*_xlfn.NORM.S.INV(RAND())</f>
        <v>-1.3700351785433096</v>
      </c>
      <c r="U222" s="24">
        <f ca="1">SQRT(Inputs!$B$38)*J222+SQRT(1-Inputs!$B$38)*_xlfn.NORM.S.INV(RAND())</f>
        <v>0.90185526378497838</v>
      </c>
      <c r="V222" s="24">
        <f ca="1">SQRT(Inputs!$B$38)*K222+SQRT(1-Inputs!$B$38)*_xlfn.NORM.S.INV(RAND())</f>
        <v>0.57058171836228311</v>
      </c>
      <c r="W222" s="24">
        <f ca="1">SQRT(Inputs!$B$38)*L222+SQRT(1-Inputs!$B$38)*_xlfn.NORM.S.INV(RAND())</f>
        <v>0.30270714199149407</v>
      </c>
      <c r="X222" s="24">
        <f ca="1">SQRT(Inputs!$B$38)*M222+SQRT(1-Inputs!$B$38)*_xlfn.NORM.S.INV(RAND())</f>
        <v>0.12614680926070321</v>
      </c>
      <c r="Y222" s="24">
        <f ca="1">SQRT(Inputs!$B$38)*C222+SQRT(1-Inputs!$B$38)*_xlfn.NORM.S.INV(RAND())</f>
        <v>0.23904145883595568</v>
      </c>
      <c r="Z222" s="24">
        <f ca="1">SQRT(Inputs!$B$38)*D222+SQRT(1-Inputs!$B$38)*_xlfn.NORM.S.INV(RAND())</f>
        <v>-0.40049268062096072</v>
      </c>
      <c r="AA222" s="24">
        <f ca="1">SQRT(Inputs!$B$38)*E222+SQRT(1-Inputs!$B$38)*_xlfn.NORM.S.INV(RAND())</f>
        <v>1.5292090329859582</v>
      </c>
      <c r="AB222" s="24">
        <f ca="1">SQRT(Inputs!$B$38)*F222+SQRT(1-Inputs!$B$38)*_xlfn.NORM.S.INV(RAND())</f>
        <v>-0.20614215892438098</v>
      </c>
      <c r="AC222" s="24">
        <f ca="1">SQRT(Inputs!$B$38)*G222+SQRT(1-Inputs!$B$38)*_xlfn.NORM.S.INV(RAND())</f>
        <v>-0.45345061873055326</v>
      </c>
      <c r="AD222" s="24">
        <f ca="1">SQRT(Inputs!$B$38)*H222+SQRT(1-Inputs!$B$38)*_xlfn.NORM.S.INV(RAND())</f>
        <v>-1.0079322014726544</v>
      </c>
      <c r="AE222" s="24">
        <f ca="1">SQRT(Inputs!$B$38)*I222+SQRT(1-Inputs!$B$38)*_xlfn.NORM.S.INV(RAND())</f>
        <v>-7.1187394606490595E-2</v>
      </c>
      <c r="AF222" s="24">
        <f ca="1">SQRT(Inputs!$B$38)*J222+SQRT(1-Inputs!$B$38)*_xlfn.NORM.S.INV(RAND())</f>
        <v>0.41737092068773035</v>
      </c>
      <c r="AG222" s="24">
        <f ca="1">SQRT(Inputs!$B$38)*K222+SQRT(1-Inputs!$B$38)*_xlfn.NORM.S.INV(RAND())</f>
        <v>0.54122343360629033</v>
      </c>
      <c r="AH222" s="24">
        <f ca="1">SQRT(Inputs!$B$38)*L222+SQRT(1-Inputs!$B$38)*_xlfn.NORM.S.INV(RAND())</f>
        <v>1.1105194645688448</v>
      </c>
      <c r="AI222" s="24">
        <f ca="1">SQRT(Inputs!$B$38)*M222+SQRT(1-Inputs!$B$38)*_xlfn.NORM.S.INV(RAND())</f>
        <v>0.99017012814460437</v>
      </c>
      <c r="AJ222" s="24">
        <f ca="1">SQRT(Inputs!$B$38)*C222+SQRT(1-Inputs!$B$38)*_xlfn.NORM.S.INV(RAND())</f>
        <v>0.64431730227496542</v>
      </c>
      <c r="AK222" s="24">
        <f ca="1">SQRT(Inputs!$B$38)*D222+SQRT(1-Inputs!$B$38)*_xlfn.NORM.S.INV(RAND())</f>
        <v>0.55980254035129973</v>
      </c>
      <c r="AL222" s="24">
        <f ca="1">SQRT(Inputs!$B$38)*E222+SQRT(1-Inputs!$B$38)*_xlfn.NORM.S.INV(RAND())</f>
        <v>-0.33627956289418731</v>
      </c>
      <c r="AM222" s="24">
        <f ca="1">SQRT(Inputs!$B$38)*F222+SQRT(1-Inputs!$B$38)*_xlfn.NORM.S.INV(RAND())</f>
        <v>-0.29443176438774787</v>
      </c>
      <c r="AN222" s="24">
        <f ca="1">SQRT(Inputs!$B$38)*G222+SQRT(1-Inputs!$B$38)*_xlfn.NORM.S.INV(RAND())</f>
        <v>-1.2448779840625175</v>
      </c>
      <c r="AO222" s="24">
        <f ca="1">SQRT(Inputs!$B$38)*H222+SQRT(1-Inputs!$B$38)*_xlfn.NORM.S.INV(RAND())</f>
        <v>-1.563027699321127</v>
      </c>
      <c r="AP222" s="24">
        <f ca="1">SQRT(Inputs!$B$38)*I222+SQRT(1-Inputs!$B$38)*_xlfn.NORM.S.INV(RAND())</f>
        <v>1.2273264280043774</v>
      </c>
      <c r="AQ222" s="24">
        <f ca="1">SQRT(Inputs!$B$38)*J222+SQRT(1-Inputs!$B$38)*_xlfn.NORM.S.INV(RAND())</f>
        <v>-0.63805994471454941</v>
      </c>
      <c r="AR222" s="24">
        <f ca="1">SQRT(Inputs!$B$38)*K222+SQRT(1-Inputs!$B$38)*_xlfn.NORM.S.INV(RAND())</f>
        <v>-0.1764094811197166</v>
      </c>
      <c r="AS222" s="24">
        <f ca="1">SQRT(Inputs!$B$38)*L222+SQRT(1-Inputs!$B$38)*_xlfn.NORM.S.INV(RAND())</f>
        <v>-0.82991765906626125</v>
      </c>
      <c r="AT222" s="24">
        <f ca="1">SQRT(Inputs!$B$38)*M222+SQRT(1-Inputs!$B$38)*_xlfn.NORM.S.INV(RAND())</f>
        <v>0.31853711425507369</v>
      </c>
      <c r="AU222" s="15">
        <f ca="1">Inputs!$B$6*EXP($B$8-0.5*C$5^2+C$5*N222)</f>
        <v>5168.5659835613615</v>
      </c>
      <c r="AV222" s="15">
        <f t="shared" ca="1" si="110"/>
        <v>5552.930676636247</v>
      </c>
      <c r="AW222" s="15">
        <f t="shared" ca="1" si="111"/>
        <v>8616.4958638946591</v>
      </c>
      <c r="AX222" s="15">
        <f t="shared" ca="1" si="112"/>
        <v>10641.250527167993</v>
      </c>
      <c r="AY222" s="15">
        <f t="shared" ca="1" si="113"/>
        <v>11985.633906465062</v>
      </c>
      <c r="AZ222" s="15">
        <f t="shared" ca="1" si="114"/>
        <v>13617.121711337608</v>
      </c>
      <c r="BA222" s="15">
        <f t="shared" ca="1" si="115"/>
        <v>14437.886312471403</v>
      </c>
      <c r="BB222" s="15">
        <f t="shared" ca="1" si="116"/>
        <v>19347.929559684235</v>
      </c>
      <c r="BC222" s="15">
        <f t="shared" ca="1" si="117"/>
        <v>25038.050341421349</v>
      </c>
      <c r="BD222" s="15">
        <f t="shared" ca="1" si="118"/>
        <v>31554.864946283913</v>
      </c>
      <c r="BE222" s="15">
        <f t="shared" ca="1" si="119"/>
        <v>39113.26005765827</v>
      </c>
      <c r="BF222" s="15">
        <f ca="1">Inputs!$B$13*EXP($B$9-0.5*C$6^2+C$6*Y222)</f>
        <v>14502.243611724754</v>
      </c>
      <c r="BG222" s="15">
        <f t="shared" ca="1" si="120"/>
        <v>16442.225823928951</v>
      </c>
      <c r="BH222" s="15">
        <f t="shared" ca="1" si="121"/>
        <v>25889.092309185369</v>
      </c>
      <c r="BI222" s="15">
        <f t="shared" ca="1" si="122"/>
        <v>30702.359546716845</v>
      </c>
      <c r="BJ222" s="15">
        <f t="shared" ca="1" si="123"/>
        <v>35257.572649748734</v>
      </c>
      <c r="BK222" s="15">
        <f t="shared" ca="1" si="124"/>
        <v>37723.463825317689</v>
      </c>
      <c r="BL222" s="15">
        <f t="shared" ca="1" si="125"/>
        <v>45913.20049884609</v>
      </c>
      <c r="BM222" s="15">
        <f t="shared" ca="1" si="126"/>
        <v>59440.634457432345</v>
      </c>
      <c r="BN222" s="15">
        <f t="shared" ca="1" si="127"/>
        <v>78003.087380865807</v>
      </c>
      <c r="BO222" s="15">
        <f t="shared" ca="1" si="128"/>
        <v>109199.03495317172</v>
      </c>
      <c r="BP222" s="15">
        <f t="shared" ca="1" si="129"/>
        <v>150359.56910527579</v>
      </c>
      <c r="BQ222" s="15">
        <f ca="1">Inputs!$B$20*EXP($B$10-0.5*C$7^2+C$7*AJ222)</f>
        <v>5390.8420626965335</v>
      </c>
      <c r="BR222" s="15">
        <f t="shared" ca="1" si="130"/>
        <v>8737.8591862844132</v>
      </c>
      <c r="BS222" s="15">
        <f t="shared" ca="1" si="131"/>
        <v>10863.972521590769</v>
      </c>
      <c r="BT222" s="15">
        <f t="shared" ca="1" si="132"/>
        <v>13865.642878092985</v>
      </c>
      <c r="BU222" s="15">
        <f t="shared" ca="1" si="133"/>
        <v>14218.251224541507</v>
      </c>
      <c r="BV222" s="15">
        <f t="shared" ca="1" si="134"/>
        <v>13910.012287603977</v>
      </c>
      <c r="BW222" s="15">
        <f t="shared" ca="1" si="135"/>
        <v>25168.266774497923</v>
      </c>
      <c r="BX222" s="15">
        <f t="shared" ca="1" si="136"/>
        <v>30975.127573786489</v>
      </c>
      <c r="BY222" s="15">
        <f t="shared" ca="1" si="137"/>
        <v>41960.996284537992</v>
      </c>
      <c r="BZ222" s="15">
        <f t="shared" ca="1" si="138"/>
        <v>50546.120981237742</v>
      </c>
      <c r="CA222" s="15">
        <f t="shared" ca="1" si="139"/>
        <v>75136.898877841959</v>
      </c>
      <c r="CB222" s="15">
        <f ca="1">(AU222*DCF!C$10-DCF!C$5*MAX(AU222*DCF!C$10,0)-MAX(AU222-Inputs!$B$6,0)/Inputs!$B$10)*DCF!C$6</f>
        <v>1041.6031584180737</v>
      </c>
      <c r="CC222" s="15">
        <f ca="1">(AV222*DCF!D$10-DCF!D$5*MAX(AV222*DCF!D$10,0)-MAX(AV222-AU222,0)/Inputs!$B$10)*DCF!D$6</f>
        <v>1259.7719616919453</v>
      </c>
      <c r="CD222" s="15">
        <f ca="1">(AW222*DCF!E$10-DCF!E$5*MAX(AW222*DCF!E$10,0)-MAX(AW222-AV222,0)/Inputs!$B$10)*DCF!E$6</f>
        <v>1299.3699843593904</v>
      </c>
      <c r="CE222" s="15">
        <f ca="1">(AX222*DCF!F$10-DCF!F$5*MAX(AX222*DCF!F$10,0)-MAX(AX222-AW222,0)/Inputs!$B$10)*DCF!F$6</f>
        <v>1901.6667854266052</v>
      </c>
      <c r="CF222" s="15">
        <f ca="1">(AY222*DCF!G$10-DCF!G$5*MAX(AY222*DCF!G$10,0)-MAX(AY222-AX222,0)/Inputs!$B$10)*DCF!G$6</f>
        <v>2211.1044757574514</v>
      </c>
      <c r="CG222" s="15">
        <f ca="1">(AZ222*DCF!H$10-DCF!H$5*MAX(AZ222*DCF!H$10,0)-MAX(AZ222-AY222,0)/Inputs!$B$10)*DCF!H$6</f>
        <v>2354.0740395302469</v>
      </c>
      <c r="CH222" s="15">
        <f ca="1">(BA222*DCF!I$10-DCF!I$5*MAX(BA222*DCF!I$10,0)-MAX(BA222-AZ222,0)/Inputs!$B$10)*DCF!I$6</f>
        <v>2502.6409820101408</v>
      </c>
      <c r="CI222" s="15">
        <f ca="1">(BB222*DCF!J$10-DCF!J$5*MAX(BB222*DCF!J$10,0)-MAX(BB222-BA222,0)/Inputs!$B$10)*DCF!J$6</f>
        <v>2576.1134628169448</v>
      </c>
      <c r="CJ222" s="15">
        <f ca="1">(BC222*DCF!K$10-DCF!K$5*MAX(BC222*DCF!K$10,0)-MAX(BC222-BB222,0)/Inputs!$B$10)*DCF!K$6</f>
        <v>3234.193701677008</v>
      </c>
      <c r="CK222" s="15">
        <f ca="1">(BD222*DCF!L$10-DCF!L$5*MAX(BD222*DCF!L$10,0)-MAX(BD222-BC222,0)/Inputs!$B$10)*DCF!L$6</f>
        <v>3916.3440353441351</v>
      </c>
      <c r="CL222" s="15">
        <f ca="1">(BE222*DCF!M$10-DCF!M$5*MAX(BE222*DCF!M$10,0)-MAX(BE222-BD222,0)/Inputs!$B$10)*DCF!M$6</f>
        <v>4616.4558300579511</v>
      </c>
      <c r="CM222" s="15">
        <f ca="1">(BF222*DCF!C$28-DCF!C$5*MAX(BF222*DCF!C$28,0)-MAX(BF222-Inputs!$B$13,0)/Inputs!$B$17)*DCF!C$6</f>
        <v>3706.533843254047</v>
      </c>
      <c r="CN222" s="15">
        <f ca="1">(BG222*DCF!D$28-DCF!D$5*MAX(BG222*DCF!D$28,0)-MAX(BG222-BF222,0)/Inputs!$B$17)*DCF!D$6</f>
        <v>4428.7275722091008</v>
      </c>
      <c r="CO222" s="15">
        <f ca="1">(BH222*DCF!E$28-DCF!E$5*MAX(BH222*DCF!E$28,0)-MAX(BH222-BG222,0)/Inputs!$B$17)*DCF!E$6</f>
        <v>5470.4045844356624</v>
      </c>
      <c r="CP222" s="15">
        <f ca="1">(BI222*DCF!F$28-DCF!F$5*MAX(BI222*DCF!F$28,0)-MAX(BI222-BH222,0)/Inputs!$B$17)*DCF!F$6</f>
        <v>7458.5505102181742</v>
      </c>
      <c r="CQ222" s="15">
        <f ca="1">(BJ222*DCF!G$28-DCF!G$5*MAX(BJ222*DCF!G$28,0)-MAX(BJ222-BI222,0)/Inputs!$B$17)*DCF!G$6</f>
        <v>8381.7028784910526</v>
      </c>
      <c r="CR222" s="15">
        <f ca="1">(BK222*DCF!H$28-DCF!H$5*MAX(BK222*DCF!H$28,0)-MAX(BK222-BJ222,0)/Inputs!$B$17)*DCF!H$6</f>
        <v>8946.2985097026158</v>
      </c>
      <c r="CS222" s="15">
        <f ca="1">(BL222*DCF!I$28-DCF!I$5*MAX(BL222*DCF!I$28,0)-MAX(BL222-BK222,0)/Inputs!$B$17)*DCF!I$6</f>
        <v>9621.1502529165973</v>
      </c>
      <c r="CT222" s="15">
        <f ca="1">(BM222*DCF!J$28-DCF!J$5*MAX(BM222*DCF!J$28,0)-MAX(BM222-BL222,0)/Inputs!$B$17)*DCF!J$6</f>
        <v>11466.568793351778</v>
      </c>
      <c r="CU222" s="15">
        <f ca="1">(BN222*DCF!K$28-DCF!K$5*MAX(BN222*DCF!K$28,0)-MAX(BN222-BM222,0)/Inputs!$B$17)*DCF!K$6</f>
        <v>14199.290944621733</v>
      </c>
      <c r="CV222" s="15">
        <f ca="1">(BO222*DCF!L$28-DCF!L$5*MAX(BO222*DCF!L$28,0)-MAX(BO222-BN222,0)/Inputs!$B$17)*DCF!L$6</f>
        <v>18257.626060496754</v>
      </c>
      <c r="CW222" s="15">
        <f ca="1">(BP222*DCF!M$28-DCF!M$5*MAX(BP222*DCF!M$28,0)-MAX(BP222-BO222,0)/Inputs!$B$17)*DCF!M$6</f>
        <v>23987.807543723789</v>
      </c>
      <c r="CX222" s="15">
        <f ca="1">(BQ222*DCF!C$46-DCF!C$5*MAX(BQ222*DCF!C$46,0)-MAX(BQ222-Inputs!$B$20,0)/Inputs!$B$24)*DCF!C$6</f>
        <v>-2256.4725607597229</v>
      </c>
      <c r="CY222" s="15">
        <f ca="1">(BR222*DCF!D$46-DCF!D$5*MAX(BR222*DCF!D$46,0)-MAX(BR222-BQ222,0)/Inputs!$B$24)*DCF!D$6</f>
        <v>-2919.4932174587925</v>
      </c>
      <c r="CZ222" s="15">
        <f ca="1">(BS222*DCF!E$46-DCF!E$5*MAX(BS222*DCF!E$46,0)-MAX(BS222-BR222,0)/Inputs!$B$24)*DCF!E$6</f>
        <v>-2122.73901207685</v>
      </c>
      <c r="DA222" s="15">
        <f ca="1">(BT222*DCF!F$46-DCF!F$5*MAX(BT222*DCF!F$46,0)-MAX(BT222-BS222,0)/Inputs!$B$24)*DCF!F$6</f>
        <v>-2102.7868465052743</v>
      </c>
      <c r="DB222" s="15">
        <f ca="1">(BU222*DCF!G$46-DCF!G$5*MAX(BU222*DCF!G$46,0)-MAX(BU222-BT222,0)/Inputs!$B$24)*DCF!G$6</f>
        <v>-596.88436041425859</v>
      </c>
      <c r="DC222" s="15">
        <f ca="1">(BV222*DCF!H$46-DCF!H$5*MAX(BV222*DCF!H$46,0)-MAX(BV222-BU222,0)/Inputs!$B$24)*DCF!H$6</f>
        <v>0</v>
      </c>
      <c r="DD222" s="15">
        <f ca="1">(BW222*DCF!I$46-DCF!I$5*MAX(BW222*DCF!I$46,0)-MAX(BW222-BV222,0)/Inputs!$B$24)*DCF!I$6</f>
        <v>-2650.5384558094925</v>
      </c>
      <c r="DE222" s="15">
        <f ca="1">(BX222*DCF!J$46-DCF!J$5*MAX(BX222*DCF!J$46,0)-MAX(BX222-BW222,0)/Inputs!$B$24)*DCF!J$6</f>
        <v>-240.56369321741823</v>
      </c>
      <c r="DF222" s="15">
        <f ca="1">(BY222*DCF!K$46-DCF!K$5*MAX(BY222*DCF!K$46,0)-MAX(BY222-BX222,0)/Inputs!$B$24)*DCF!K$6</f>
        <v>-294.29318634657767</v>
      </c>
      <c r="DG222" s="15">
        <f ca="1">(BZ222*DCF!L$46-DCF!L$5*MAX(BZ222*DCF!L$46,0)-MAX(BZ222-BY222,0)/Inputs!$B$24)*DCF!L$6</f>
        <v>1551.1775875353469</v>
      </c>
      <c r="DH222" s="15">
        <f ca="1">(CA222*DCF!M$46-DCF!M$5*MAX(CA222*DCF!M$46,0)-MAX(CA222-BZ222,0)/Inputs!$B$24)*DCF!M$6</f>
        <v>749.58337252190483</v>
      </c>
      <c r="DI222" s="15">
        <f ca="1">SUM(CB222:CL222)+BE222*DCF!M$10*(1+Inputs!$B$30)*(1-Inputs!$B$33)*(1-Inputs!$B$30/Inputs!$B$31)/(Inputs!$B$29-Inputs!$B$30)*DCF!M$6</f>
        <v>135766.05837687207</v>
      </c>
      <c r="DJ222" s="15">
        <f ca="1">SUM(CM222:CW222)+BP222*DCF!M$28*(1+Inputs!$B$30)*(1-Inputs!$B$33)*(1-Inputs!$B$30/Inputs!$B$31)/(Inputs!$B$29-Inputs!$B$30)*DCF!M$6</f>
        <v>673861.55365268188</v>
      </c>
      <c r="DK222" s="15">
        <f ca="1">SUM(CX222:DH222)+CA222*DCF!M$46*(1+Inputs!$B$30)*(1-Inputs!$B$33)*(1-Inputs!$B$30/Inputs!$B$31)/(Inputs!$B$29-Inputs!$B$30)*DCF!M$6</f>
        <v>105287.53582728072</v>
      </c>
      <c r="DM222" s="15">
        <f ca="1">DI222+DJ222+DK222+Inputs!$B$34+Inputs!$B$36-Inputs!$B$35</f>
        <v>991766.14785683469</v>
      </c>
    </row>
    <row r="223" spans="1:117" x14ac:dyDescent="0.75">
      <c r="A223" s="11">
        <v>210</v>
      </c>
      <c r="C223" s="24">
        <f t="shared" ca="1" si="140"/>
        <v>-0.90198317922909255</v>
      </c>
      <c r="D223" s="24">
        <f t="shared" ca="1" si="140"/>
        <v>2.1603094083119676</v>
      </c>
      <c r="E223" s="24">
        <f t="shared" ca="1" si="140"/>
        <v>0.23490902097966943</v>
      </c>
      <c r="F223" s="24">
        <f t="shared" ca="1" si="140"/>
        <v>0.12622355563699805</v>
      </c>
      <c r="G223" s="24">
        <f t="shared" ca="1" si="140"/>
        <v>0.11650139076978536</v>
      </c>
      <c r="H223" s="24">
        <f t="shared" ca="1" si="140"/>
        <v>0.16645968759214561</v>
      </c>
      <c r="I223" s="24">
        <f t="shared" ca="1" si="140"/>
        <v>-1.2785351178433602</v>
      </c>
      <c r="J223" s="24">
        <f t="shared" ca="1" si="140"/>
        <v>0.75764592959661214</v>
      </c>
      <c r="K223" s="24">
        <f t="shared" ca="1" si="140"/>
        <v>-2.4307485186667743</v>
      </c>
      <c r="L223" s="24">
        <f t="shared" ca="1" si="140"/>
        <v>0.72219161244436025</v>
      </c>
      <c r="M223" s="24">
        <f t="shared" ca="1" si="140"/>
        <v>8.1825486736686756E-2</v>
      </c>
      <c r="N223" s="24">
        <f ca="1">SQRT(Inputs!$B$38)*C223+SQRT(1-Inputs!$B$38)*_xlfn.NORM.S.INV(RAND())</f>
        <v>-1.6481806281897238</v>
      </c>
      <c r="O223" s="24">
        <f ca="1">SQRT(Inputs!$B$38)*D223+SQRT(1-Inputs!$B$38)*_xlfn.NORM.S.INV(RAND())</f>
        <v>0.56815733447599692</v>
      </c>
      <c r="P223" s="24">
        <f ca="1">SQRT(Inputs!$B$38)*E223+SQRT(1-Inputs!$B$38)*_xlfn.NORM.S.INV(RAND())</f>
        <v>7.8043989182623452E-3</v>
      </c>
      <c r="Q223" s="24">
        <f ca="1">SQRT(Inputs!$B$38)*F223+SQRT(1-Inputs!$B$38)*_xlfn.NORM.S.INV(RAND())</f>
        <v>-1.3126115925833812</v>
      </c>
      <c r="R223" s="24">
        <f ca="1">SQRT(Inputs!$B$38)*G223+SQRT(1-Inputs!$B$38)*_xlfn.NORM.S.INV(RAND())</f>
        <v>0.39856325353809352</v>
      </c>
      <c r="S223" s="24">
        <f ca="1">SQRT(Inputs!$B$38)*H223+SQRT(1-Inputs!$B$38)*_xlfn.NORM.S.INV(RAND())</f>
        <v>0.69169516276643594</v>
      </c>
      <c r="T223" s="24">
        <f ca="1">SQRT(Inputs!$B$38)*I223+SQRT(1-Inputs!$B$38)*_xlfn.NORM.S.INV(RAND())</f>
        <v>0.18236274721495094</v>
      </c>
      <c r="U223" s="24">
        <f ca="1">SQRT(Inputs!$B$38)*J223+SQRT(1-Inputs!$B$38)*_xlfn.NORM.S.INV(RAND())</f>
        <v>1.2965491800894697</v>
      </c>
      <c r="V223" s="24">
        <f ca="1">SQRT(Inputs!$B$38)*K223+SQRT(1-Inputs!$B$38)*_xlfn.NORM.S.INV(RAND())</f>
        <v>-1.7886480615646847</v>
      </c>
      <c r="W223" s="24">
        <f ca="1">SQRT(Inputs!$B$38)*L223+SQRT(1-Inputs!$B$38)*_xlfn.NORM.S.INV(RAND())</f>
        <v>0.58550009602769004</v>
      </c>
      <c r="X223" s="24">
        <f ca="1">SQRT(Inputs!$B$38)*M223+SQRT(1-Inputs!$B$38)*_xlfn.NORM.S.INV(RAND())</f>
        <v>-0.9337665886649168</v>
      </c>
      <c r="Y223" s="24">
        <f ca="1">SQRT(Inputs!$B$38)*C223+SQRT(1-Inputs!$B$38)*_xlfn.NORM.S.INV(RAND())</f>
        <v>0.36469986641514796</v>
      </c>
      <c r="Z223" s="24">
        <f ca="1">SQRT(Inputs!$B$38)*D223+SQRT(1-Inputs!$B$38)*_xlfn.NORM.S.INV(RAND())</f>
        <v>0.27949292965598638</v>
      </c>
      <c r="AA223" s="24">
        <f ca="1">SQRT(Inputs!$B$38)*E223+SQRT(1-Inputs!$B$38)*_xlfn.NORM.S.INV(RAND())</f>
        <v>0.51452708515985868</v>
      </c>
      <c r="AB223" s="24">
        <f ca="1">SQRT(Inputs!$B$38)*F223+SQRT(1-Inputs!$B$38)*_xlfn.NORM.S.INV(RAND())</f>
        <v>-0.23956573311200935</v>
      </c>
      <c r="AC223" s="24">
        <f ca="1">SQRT(Inputs!$B$38)*G223+SQRT(1-Inputs!$B$38)*_xlfn.NORM.S.INV(RAND())</f>
        <v>0.14116449319168484</v>
      </c>
      <c r="AD223" s="24">
        <f ca="1">SQRT(Inputs!$B$38)*H223+SQRT(1-Inputs!$B$38)*_xlfn.NORM.S.INV(RAND())</f>
        <v>1.2024649400913237</v>
      </c>
      <c r="AE223" s="24">
        <f ca="1">SQRT(Inputs!$B$38)*I223+SQRT(1-Inputs!$B$38)*_xlfn.NORM.S.INV(RAND())</f>
        <v>-1.3282074924152538</v>
      </c>
      <c r="AF223" s="24">
        <f ca="1">SQRT(Inputs!$B$38)*J223+SQRT(1-Inputs!$B$38)*_xlfn.NORM.S.INV(RAND())</f>
        <v>0.89428412271506041</v>
      </c>
      <c r="AG223" s="24">
        <f ca="1">SQRT(Inputs!$B$38)*K223+SQRT(1-Inputs!$B$38)*_xlfn.NORM.S.INV(RAND())</f>
        <v>-0.82449949912925491</v>
      </c>
      <c r="AH223" s="24">
        <f ca="1">SQRT(Inputs!$B$38)*L223+SQRT(1-Inputs!$B$38)*_xlfn.NORM.S.INV(RAND())</f>
        <v>-0.42871914491975988</v>
      </c>
      <c r="AI223" s="24">
        <f ca="1">SQRT(Inputs!$B$38)*M223+SQRT(1-Inputs!$B$38)*_xlfn.NORM.S.INV(RAND())</f>
        <v>-0.27599853269863628</v>
      </c>
      <c r="AJ223" s="24">
        <f ca="1">SQRT(Inputs!$B$38)*C223+SQRT(1-Inputs!$B$38)*_xlfn.NORM.S.INV(RAND())</f>
        <v>-0.18886607555387341</v>
      </c>
      <c r="AK223" s="24">
        <f ca="1">SQRT(Inputs!$B$38)*D223+SQRT(1-Inputs!$B$38)*_xlfn.NORM.S.INV(RAND())</f>
        <v>-0.12861037010149823</v>
      </c>
      <c r="AL223" s="24">
        <f ca="1">SQRT(Inputs!$B$38)*E223+SQRT(1-Inputs!$B$38)*_xlfn.NORM.S.INV(RAND())</f>
        <v>1.1204047382434097</v>
      </c>
      <c r="AM223" s="24">
        <f ca="1">SQRT(Inputs!$B$38)*F223+SQRT(1-Inputs!$B$38)*_xlfn.NORM.S.INV(RAND())</f>
        <v>1.6719597850425851</v>
      </c>
      <c r="AN223" s="24">
        <f ca="1">SQRT(Inputs!$B$38)*G223+SQRT(1-Inputs!$B$38)*_xlfn.NORM.S.INV(RAND())</f>
        <v>1.2529256414760419</v>
      </c>
      <c r="AO223" s="24">
        <f ca="1">SQRT(Inputs!$B$38)*H223+SQRT(1-Inputs!$B$38)*_xlfn.NORM.S.INV(RAND())</f>
        <v>1.261055174287018</v>
      </c>
      <c r="AP223" s="24">
        <f ca="1">SQRT(Inputs!$B$38)*I223+SQRT(1-Inputs!$B$38)*_xlfn.NORM.S.INV(RAND())</f>
        <v>-1.2706806651937264</v>
      </c>
      <c r="AQ223" s="24">
        <f ca="1">SQRT(Inputs!$B$38)*J223+SQRT(1-Inputs!$B$38)*_xlfn.NORM.S.INV(RAND())</f>
        <v>0.86145462213990431</v>
      </c>
      <c r="AR223" s="24">
        <f ca="1">SQRT(Inputs!$B$38)*K223+SQRT(1-Inputs!$B$38)*_xlfn.NORM.S.INV(RAND())</f>
        <v>-1.1416529938256108</v>
      </c>
      <c r="AS223" s="24">
        <f ca="1">SQRT(Inputs!$B$38)*L223+SQRT(1-Inputs!$B$38)*_xlfn.NORM.S.INV(RAND())</f>
        <v>0.85078841451372411</v>
      </c>
      <c r="AT223" s="24">
        <f ca="1">SQRT(Inputs!$B$38)*M223+SQRT(1-Inputs!$B$38)*_xlfn.NORM.S.INV(RAND())</f>
        <v>1.292929333015417</v>
      </c>
      <c r="AU223" s="15">
        <f ca="1">Inputs!$B$6*EXP($B$8-0.5*C$5^2+C$5*N223)</f>
        <v>3800.2280202389716</v>
      </c>
      <c r="AV223" s="15">
        <f t="shared" ca="1" si="110"/>
        <v>5028.7993809127292</v>
      </c>
      <c r="AW223" s="15">
        <f t="shared" ca="1" si="111"/>
        <v>6138.1878077479796</v>
      </c>
      <c r="AX223" s="15">
        <f t="shared" ca="1" si="112"/>
        <v>6360.6409966770407</v>
      </c>
      <c r="AY223" s="15">
        <f t="shared" ca="1" si="113"/>
        <v>8143.734967666438</v>
      </c>
      <c r="AZ223" s="15">
        <f t="shared" ca="1" si="114"/>
        <v>10748.292777686851</v>
      </c>
      <c r="BA223" s="15">
        <f t="shared" ca="1" si="115"/>
        <v>13406.614725388701</v>
      </c>
      <c r="BB223" s="15">
        <f t="shared" ca="1" si="116"/>
        <v>18690.626400420457</v>
      </c>
      <c r="BC223" s="15">
        <f t="shared" ca="1" si="117"/>
        <v>19261.286777190708</v>
      </c>
      <c r="BD223" s="15">
        <f t="shared" ca="1" si="118"/>
        <v>24925.189818855713</v>
      </c>
      <c r="BE223" s="15">
        <f t="shared" ca="1" si="119"/>
        <v>28052.435371295189</v>
      </c>
      <c r="BF223" s="15">
        <f ca="1">Inputs!$B$13*EXP($B$9-0.5*C$6^2+C$6*Y223)</f>
        <v>14868.053613256279</v>
      </c>
      <c r="BG223" s="15">
        <f t="shared" ca="1" si="120"/>
        <v>19057.481985126593</v>
      </c>
      <c r="BH223" s="15">
        <f t="shared" ca="1" si="121"/>
        <v>25359.06439736428</v>
      </c>
      <c r="BI223" s="15">
        <f t="shared" ca="1" si="122"/>
        <v>29919.471022756254</v>
      </c>
      <c r="BJ223" s="15">
        <f t="shared" ca="1" si="123"/>
        <v>37433.327181018765</v>
      </c>
      <c r="BK223" s="15">
        <f t="shared" ca="1" si="124"/>
        <v>54114.064927868989</v>
      </c>
      <c r="BL223" s="15">
        <f t="shared" ca="1" si="125"/>
        <v>55961.571194089265</v>
      </c>
      <c r="BM223" s="15">
        <f t="shared" ca="1" si="126"/>
        <v>76871.593001304966</v>
      </c>
      <c r="BN223" s="15">
        <f t="shared" ca="1" si="127"/>
        <v>85647.85226552836</v>
      </c>
      <c r="BO223" s="15">
        <f t="shared" ca="1" si="128"/>
        <v>100257.96463386374</v>
      </c>
      <c r="BP223" s="15">
        <f t="shared" ca="1" si="129"/>
        <v>119599.84115265467</v>
      </c>
      <c r="BQ223" s="15">
        <f ca="1">Inputs!$B$20*EXP($B$10-0.5*C$7^2+C$7*AJ223)</f>
        <v>4011.5828105812457</v>
      </c>
      <c r="BR223" s="15">
        <f t="shared" ca="1" si="130"/>
        <v>5225.3580144127336</v>
      </c>
      <c r="BS223" s="15">
        <f t="shared" ca="1" si="131"/>
        <v>9871.7200623104254</v>
      </c>
      <c r="BT223" s="15">
        <f t="shared" ca="1" si="132"/>
        <v>21104.452040201177</v>
      </c>
      <c r="BU223" s="15">
        <f t="shared" ca="1" si="133"/>
        <v>39606.355648534627</v>
      </c>
      <c r="BV223" s="15">
        <f t="shared" ca="1" si="134"/>
        <v>73210.132897517862</v>
      </c>
      <c r="BW223" s="15">
        <f t="shared" ca="1" si="135"/>
        <v>78070.135082659443</v>
      </c>
      <c r="BX223" s="15">
        <f t="shared" ca="1" si="136"/>
        <v>129777.58076460437</v>
      </c>
      <c r="BY223" s="15">
        <f t="shared" ca="1" si="137"/>
        <v>146160.17391938291</v>
      </c>
      <c r="BZ223" s="15">
        <f t="shared" ca="1" si="138"/>
        <v>239803.3950860161</v>
      </c>
      <c r="CA223" s="15">
        <f t="shared" ca="1" si="139"/>
        <v>423856.61629332317</v>
      </c>
      <c r="CB223" s="15">
        <f ca="1">(AU223*DCF!C$10-DCF!C$5*MAX(AU223*DCF!C$10,0)-MAX(AU223-Inputs!$B$6,0)/Inputs!$B$10)*DCF!C$6</f>
        <v>975.93319741788707</v>
      </c>
      <c r="CC223" s="15">
        <f ca="1">(AV223*DCF!D$10-DCF!D$5*MAX(AV223*DCF!D$10,0)-MAX(AV223-AU223,0)/Inputs!$B$10)*DCF!D$6</f>
        <v>926.18080779638581</v>
      </c>
      <c r="CD223" s="15">
        <f ca="1">(AW223*DCF!E$10-DCF!E$5*MAX(AW223*DCF!E$10,0)-MAX(AW223-AV223,0)/Inputs!$B$10)*DCF!E$6</f>
        <v>1167.3296377238933</v>
      </c>
      <c r="CE223" s="15">
        <f ca="1">(AX223*DCF!F$10-DCF!F$5*MAX(AX223*DCF!F$10,0)-MAX(AX223-AW223,0)/Inputs!$B$10)*DCF!F$6</f>
        <v>1342.2307993729555</v>
      </c>
      <c r="CF223" s="15">
        <f ca="1">(AY223*DCF!G$10-DCF!G$5*MAX(AY223*DCF!G$10,0)-MAX(AY223-AX223,0)/Inputs!$B$10)*DCF!G$6</f>
        <v>1335.1924432746994</v>
      </c>
      <c r="CG223" s="15">
        <f ca="1">(AZ223*DCF!H$10-DCF!H$5*MAX(AZ223*DCF!H$10,0)-MAX(AZ223-AY223,0)/Inputs!$B$10)*DCF!H$6</f>
        <v>1624.3028203022764</v>
      </c>
      <c r="CH223" s="15">
        <f ca="1">(BA223*DCF!I$10-DCF!I$5*MAX(BA223*DCF!I$10,0)-MAX(BA223-AZ223,0)/Inputs!$B$10)*DCF!I$6</f>
        <v>2012.8414969275809</v>
      </c>
      <c r="CI223" s="15">
        <f ca="1">(BB223*DCF!J$10-DCF!J$5*MAX(BB223*DCF!J$10,0)-MAX(BB223-BA223,0)/Inputs!$B$10)*DCF!J$6</f>
        <v>2406.6499627998251</v>
      </c>
      <c r="CJ223" s="15">
        <f ca="1">(BC223*DCF!K$10-DCF!K$5*MAX(BC223*DCF!K$10,0)-MAX(BC223-BB223,0)/Inputs!$B$10)*DCF!K$6</f>
        <v>3020.8740673830962</v>
      </c>
      <c r="CK223" s="15">
        <f ca="1">(BD223*DCF!L$10-DCF!L$5*MAX(BD223*DCF!L$10,0)-MAX(BD223-BC223,0)/Inputs!$B$10)*DCF!L$6</f>
        <v>3026.7582314057863</v>
      </c>
      <c r="CL223" s="15">
        <f ca="1">(BE223*DCF!M$10-DCF!M$5*MAX(BE223*DCF!M$10,0)-MAX(BE223-BD223,0)/Inputs!$B$10)*DCF!M$6</f>
        <v>3584.9785668271411</v>
      </c>
      <c r="CM223" s="15">
        <f ca="1">(BF223*DCF!C$28-DCF!C$5*MAX(BF223*DCF!C$28,0)-MAX(BF223-Inputs!$B$13,0)/Inputs!$B$17)*DCF!C$6</f>
        <v>3733.6939773551212</v>
      </c>
      <c r="CN223" s="15">
        <f ca="1">(BG223*DCF!D$28-DCF!D$5*MAX(BG223*DCF!D$28,0)-MAX(BG223-BF223,0)/Inputs!$B$17)*DCF!D$6</f>
        <v>4719.0708273384334</v>
      </c>
      <c r="CO223" s="15">
        <f ca="1">(BH223*DCF!E$28-DCF!E$5*MAX(BH223*DCF!E$28,0)-MAX(BH223-BG223,0)/Inputs!$B$17)*DCF!E$6</f>
        <v>5940.1834385374023</v>
      </c>
      <c r="CP223" s="15">
        <f ca="1">(BI223*DCF!F$28-DCF!F$5*MAX(BI223*DCF!F$28,0)-MAX(BI223-BH223,0)/Inputs!$B$17)*DCF!F$6</f>
        <v>7292.0541691286753</v>
      </c>
      <c r="CQ223" s="15">
        <f ca="1">(BJ223*DCF!G$28-DCF!G$5*MAX(BJ223*DCF!G$28,0)-MAX(BJ223-BI223,0)/Inputs!$B$17)*DCF!G$6</f>
        <v>8448.6043649659186</v>
      </c>
      <c r="CR223" s="15">
        <f ca="1">(BK223*DCF!H$28-DCF!H$5*MAX(BK223*DCF!H$28,0)-MAX(BK223-BJ223,0)/Inputs!$B$17)*DCF!H$6</f>
        <v>10791.286757302483</v>
      </c>
      <c r="CS223" s="15">
        <f ca="1">(BL223*DCF!I$28-DCF!I$5*MAX(BL223*DCF!I$28,0)-MAX(BL223-BK223,0)/Inputs!$B$17)*DCF!I$6</f>
        <v>12894.359638440726</v>
      </c>
      <c r="CT223" s="15">
        <f ca="1">(BM223*DCF!J$28-DCF!J$5*MAX(BM223*DCF!J$28,0)-MAX(BM223-BL223,0)/Inputs!$B$17)*DCF!J$6</f>
        <v>14376.248762909756</v>
      </c>
      <c r="CU223" s="15">
        <f ca="1">(BN223*DCF!K$28-DCF!K$5*MAX(BN223*DCF!K$28,0)-MAX(BN223-BM223,0)/Inputs!$B$17)*DCF!K$6</f>
        <v>17012.415480140651</v>
      </c>
      <c r="CV223" s="15">
        <f ca="1">(BO223*DCF!L$28-DCF!L$5*MAX(BO223*DCF!L$28,0)-MAX(BO223-BN223,0)/Inputs!$B$17)*DCF!L$6</f>
        <v>18350.409769827857</v>
      </c>
      <c r="CW223" s="15">
        <f ca="1">(BP223*DCF!M$28-DCF!M$5*MAX(BP223*DCF!M$28,0)-MAX(BP223-BO223,0)/Inputs!$B$17)*DCF!M$6</f>
        <v>20481.009739451161</v>
      </c>
      <c r="CX223" s="15">
        <f ca="1">(BQ223*DCF!C$46-DCF!C$5*MAX(BQ223*DCF!C$46,0)-MAX(BQ223-Inputs!$B$20,0)/Inputs!$B$24)*DCF!C$6</f>
        <v>-1300.8656886244196</v>
      </c>
      <c r="CY223" s="15">
        <f ca="1">(BR223*DCF!D$46-DCF!D$5*MAX(BR223*DCF!D$46,0)-MAX(BR223-BQ223,0)/Inputs!$B$24)*DCF!D$6</f>
        <v>-1409.7545603620827</v>
      </c>
      <c r="CZ223" s="15">
        <f ca="1">(BS223*DCF!E$46-DCF!E$5*MAX(BS223*DCF!E$46,0)-MAX(BS223-BR223,0)/Inputs!$B$24)*DCF!E$6</f>
        <v>-2998.8160922796455</v>
      </c>
      <c r="DA223" s="15">
        <f ca="1">(BT223*DCF!F$46-DCF!F$5*MAX(BT223*DCF!F$46,0)-MAX(BT223-BS223,0)/Inputs!$B$24)*DCF!F$6</f>
        <v>-5627.1524369872723</v>
      </c>
      <c r="DB223" s="15">
        <f ca="1">(BU223*DCF!G$46-DCF!G$5*MAX(BU223*DCF!G$46,0)-MAX(BU223-BT223,0)/Inputs!$B$24)*DCF!G$6</f>
        <v>-7555.9543722759345</v>
      </c>
      <c r="DC223" s="15">
        <f ca="1">(BV223*DCF!H$46-DCF!H$5*MAX(BV223*DCF!H$46,0)-MAX(BV223-BU223,0)/Inputs!$B$24)*DCF!H$6</f>
        <v>-10442.167886362311</v>
      </c>
      <c r="DD223" s="15">
        <f ca="1">(BW223*DCF!I$46-DCF!I$5*MAX(BW223*DCF!I$46,0)-MAX(BW223-BV223,0)/Inputs!$B$24)*DCF!I$6</f>
        <v>407.94141201735067</v>
      </c>
      <c r="DE223" s="15">
        <f ca="1">(BX223*DCF!J$46-DCF!J$5*MAX(BX223*DCF!J$46,0)-MAX(BX223-BW223,0)/Inputs!$B$24)*DCF!J$6</f>
        <v>-8268.1592851435635</v>
      </c>
      <c r="DF223" s="15">
        <f ca="1">(BY223*DCF!K$46-DCF!K$5*MAX(BY223*DCF!K$46,0)-MAX(BY223-BX223,0)/Inputs!$B$24)*DCF!K$6</f>
        <v>4335.8574691237181</v>
      </c>
      <c r="DG223" s="15">
        <f ca="1">(BZ223*DCF!L$46-DCF!L$5*MAX(BZ223*DCF!L$46,0)-MAX(BZ223-BY223,0)/Inputs!$B$24)*DCF!L$6</f>
        <v>-4615.2718808598693</v>
      </c>
      <c r="DH223" s="15">
        <f ca="1">(CA223*DCF!M$46-DCF!M$5*MAX(CA223*DCF!M$46,0)-MAX(CA223-BZ223,0)/Inputs!$B$24)*DCF!M$6</f>
        <v>-5248.7719077168458</v>
      </c>
      <c r="DI223" s="15">
        <f ca="1">SUM(CB223:CL223)+BE223*DCF!M$10*(1+Inputs!$B$30)*(1-Inputs!$B$33)*(1-Inputs!$B$30/Inputs!$B$31)/(Inputs!$B$29-Inputs!$B$30)*DCF!M$6</f>
        <v>99493.570624600747</v>
      </c>
      <c r="DJ223" s="15">
        <f ca="1">SUM(CM223:CW223)+BP223*DCF!M$28*(1+Inputs!$B$30)*(1-Inputs!$B$33)*(1-Inputs!$B$30/Inputs!$B$31)/(Inputs!$B$29-Inputs!$B$30)*DCF!M$6</f>
        <v>567836.58955474221</v>
      </c>
      <c r="DK223" s="15">
        <f ca="1">SUM(CX223:DH223)+CA223*DCF!M$46*(1+Inputs!$B$30)*(1-Inputs!$B$33)*(1-Inputs!$B$30/Inputs!$B$31)/(Inputs!$B$29-Inputs!$B$30)*DCF!M$6</f>
        <v>612609.42258598481</v>
      </c>
      <c r="DM223" s="15">
        <f ca="1">DI223+DJ223+DK223+Inputs!$B$34+Inputs!$B$36-Inputs!$B$35</f>
        <v>1356790.5827653278</v>
      </c>
    </row>
    <row r="224" spans="1:117" x14ac:dyDescent="0.75">
      <c r="A224" s="11">
        <v>211</v>
      </c>
      <c r="C224" s="24">
        <f t="shared" ref="C224:M233" ca="1" si="141">_xlfn.NORM.S.INV(RAND())</f>
        <v>1.5132047998649008</v>
      </c>
      <c r="D224" s="24">
        <f t="shared" ca="1" si="141"/>
        <v>-0.39090331873906059</v>
      </c>
      <c r="E224" s="24">
        <f t="shared" ca="1" si="141"/>
        <v>0.38518764335270861</v>
      </c>
      <c r="F224" s="24">
        <f t="shared" ca="1" si="141"/>
        <v>1.6483924305579531</v>
      </c>
      <c r="G224" s="24">
        <f t="shared" ca="1" si="141"/>
        <v>0.43428525554836861</v>
      </c>
      <c r="H224" s="24">
        <f t="shared" ca="1" si="141"/>
        <v>-0.77760947037772421</v>
      </c>
      <c r="I224" s="24">
        <f t="shared" ca="1" si="141"/>
        <v>-0.42351581810391442</v>
      </c>
      <c r="J224" s="24">
        <f t="shared" ca="1" si="141"/>
        <v>-0.69225687348077569</v>
      </c>
      <c r="K224" s="24">
        <f t="shared" ca="1" si="141"/>
        <v>1.1086243701925045</v>
      </c>
      <c r="L224" s="24">
        <f t="shared" ca="1" si="141"/>
        <v>2.1157071667882668</v>
      </c>
      <c r="M224" s="24">
        <f t="shared" ca="1" si="141"/>
        <v>0.58667830478935368</v>
      </c>
      <c r="N224" s="24">
        <f ca="1">SQRT(Inputs!$B$38)*C224+SQRT(1-Inputs!$B$38)*_xlfn.NORM.S.INV(RAND())</f>
        <v>0.1178478957129675</v>
      </c>
      <c r="O224" s="24">
        <f ca="1">SQRT(Inputs!$B$38)*D224+SQRT(1-Inputs!$B$38)*_xlfn.NORM.S.INV(RAND())</f>
        <v>-1.0216559129739116</v>
      </c>
      <c r="P224" s="24">
        <f ca="1">SQRT(Inputs!$B$38)*E224+SQRT(1-Inputs!$B$38)*_xlfn.NORM.S.INV(RAND())</f>
        <v>0.9362315182945351</v>
      </c>
      <c r="Q224" s="24">
        <f ca="1">SQRT(Inputs!$B$38)*F224+SQRT(1-Inputs!$B$38)*_xlfn.NORM.S.INV(RAND())</f>
        <v>0.13886691829411257</v>
      </c>
      <c r="R224" s="24">
        <f ca="1">SQRT(Inputs!$B$38)*G224+SQRT(1-Inputs!$B$38)*_xlfn.NORM.S.INV(RAND())</f>
        <v>-0.74143202439647937</v>
      </c>
      <c r="S224" s="24">
        <f ca="1">SQRT(Inputs!$B$38)*H224+SQRT(1-Inputs!$B$38)*_xlfn.NORM.S.INV(RAND())</f>
        <v>-0.776244895817368</v>
      </c>
      <c r="T224" s="24">
        <f ca="1">SQRT(Inputs!$B$38)*I224+SQRT(1-Inputs!$B$38)*_xlfn.NORM.S.INV(RAND())</f>
        <v>0.5138952167116343</v>
      </c>
      <c r="U224" s="24">
        <f ca="1">SQRT(Inputs!$B$38)*J224+SQRT(1-Inputs!$B$38)*_xlfn.NORM.S.INV(RAND())</f>
        <v>-1.1329091448554975</v>
      </c>
      <c r="V224" s="24">
        <f ca="1">SQRT(Inputs!$B$38)*K224+SQRT(1-Inputs!$B$38)*_xlfn.NORM.S.INV(RAND())</f>
        <v>0.59132013148515927</v>
      </c>
      <c r="W224" s="24">
        <f ca="1">SQRT(Inputs!$B$38)*L224+SQRT(1-Inputs!$B$38)*_xlfn.NORM.S.INV(RAND())</f>
        <v>0.37993577172902848</v>
      </c>
      <c r="X224" s="24">
        <f ca="1">SQRT(Inputs!$B$38)*M224+SQRT(1-Inputs!$B$38)*_xlfn.NORM.S.INV(RAND())</f>
        <v>-0.48399672557747414</v>
      </c>
      <c r="Y224" s="24">
        <f ca="1">SQRT(Inputs!$B$38)*C224+SQRT(1-Inputs!$B$38)*_xlfn.NORM.S.INV(RAND())</f>
        <v>0.59772190233699563</v>
      </c>
      <c r="Z224" s="24">
        <f ca="1">SQRT(Inputs!$B$38)*D224+SQRT(1-Inputs!$B$38)*_xlfn.NORM.S.INV(RAND())</f>
        <v>-0.41131108658719628</v>
      </c>
      <c r="AA224" s="24">
        <f ca="1">SQRT(Inputs!$B$38)*E224+SQRT(1-Inputs!$B$38)*_xlfn.NORM.S.INV(RAND())</f>
        <v>0.46912672189008769</v>
      </c>
      <c r="AB224" s="24">
        <f ca="1">SQRT(Inputs!$B$38)*F224+SQRT(1-Inputs!$B$38)*_xlfn.NORM.S.INV(RAND())</f>
        <v>1.7382926942136172</v>
      </c>
      <c r="AC224" s="24">
        <f ca="1">SQRT(Inputs!$B$38)*G224+SQRT(1-Inputs!$B$38)*_xlfn.NORM.S.INV(RAND())</f>
        <v>0.41486416145523075</v>
      </c>
      <c r="AD224" s="24">
        <f ca="1">SQRT(Inputs!$B$38)*H224+SQRT(1-Inputs!$B$38)*_xlfn.NORM.S.INV(RAND())</f>
        <v>1.0715876952076511</v>
      </c>
      <c r="AE224" s="24">
        <f ca="1">SQRT(Inputs!$B$38)*I224+SQRT(1-Inputs!$B$38)*_xlfn.NORM.S.INV(RAND())</f>
        <v>-1.1960199724174774</v>
      </c>
      <c r="AF224" s="24">
        <f ca="1">SQRT(Inputs!$B$38)*J224+SQRT(1-Inputs!$B$38)*_xlfn.NORM.S.INV(RAND())</f>
        <v>0.34721385531539078</v>
      </c>
      <c r="AG224" s="24">
        <f ca="1">SQRT(Inputs!$B$38)*K224+SQRT(1-Inputs!$B$38)*_xlfn.NORM.S.INV(RAND())</f>
        <v>-0.51309044844403351</v>
      </c>
      <c r="AH224" s="24">
        <f ca="1">SQRT(Inputs!$B$38)*L224+SQRT(1-Inputs!$B$38)*_xlfn.NORM.S.INV(RAND())</f>
        <v>1.8844884574929761</v>
      </c>
      <c r="AI224" s="24">
        <f ca="1">SQRT(Inputs!$B$38)*M224+SQRT(1-Inputs!$B$38)*_xlfn.NORM.S.INV(RAND())</f>
        <v>1.0881392915114925</v>
      </c>
      <c r="AJ224" s="24">
        <f ca="1">SQRT(Inputs!$B$38)*C224+SQRT(1-Inputs!$B$38)*_xlfn.NORM.S.INV(RAND())</f>
        <v>8.6950612897823132E-2</v>
      </c>
      <c r="AK224" s="24">
        <f ca="1">SQRT(Inputs!$B$38)*D224+SQRT(1-Inputs!$B$38)*_xlfn.NORM.S.INV(RAND())</f>
        <v>-0.41860378749007254</v>
      </c>
      <c r="AL224" s="24">
        <f ca="1">SQRT(Inputs!$B$38)*E224+SQRT(1-Inputs!$B$38)*_xlfn.NORM.S.INV(RAND())</f>
        <v>1.1598740009640356</v>
      </c>
      <c r="AM224" s="24">
        <f ca="1">SQRT(Inputs!$B$38)*F224+SQRT(1-Inputs!$B$38)*_xlfn.NORM.S.INV(RAND())</f>
        <v>0.96653071976888949</v>
      </c>
      <c r="AN224" s="24">
        <f ca="1">SQRT(Inputs!$B$38)*G224+SQRT(1-Inputs!$B$38)*_xlfn.NORM.S.INV(RAND())</f>
        <v>-0.81481510174812921</v>
      </c>
      <c r="AO224" s="24">
        <f ca="1">SQRT(Inputs!$B$38)*H224+SQRT(1-Inputs!$B$38)*_xlfn.NORM.S.INV(RAND())</f>
        <v>-1.7132532492667427</v>
      </c>
      <c r="AP224" s="24">
        <f ca="1">SQRT(Inputs!$B$38)*I224+SQRT(1-Inputs!$B$38)*_xlfn.NORM.S.INV(RAND())</f>
        <v>0.90862628984971605</v>
      </c>
      <c r="AQ224" s="24">
        <f ca="1">SQRT(Inputs!$B$38)*J224+SQRT(1-Inputs!$B$38)*_xlfn.NORM.S.INV(RAND())</f>
        <v>-0.2178969980884283</v>
      </c>
      <c r="AR224" s="24">
        <f ca="1">SQRT(Inputs!$B$38)*K224+SQRT(1-Inputs!$B$38)*_xlfn.NORM.S.INV(RAND())</f>
        <v>0.86980128939938917</v>
      </c>
      <c r="AS224" s="24">
        <f ca="1">SQRT(Inputs!$B$38)*L224+SQRT(1-Inputs!$B$38)*_xlfn.NORM.S.INV(RAND())</f>
        <v>1.2554577115131635</v>
      </c>
      <c r="AT224" s="24">
        <f ca="1">SQRT(Inputs!$B$38)*M224+SQRT(1-Inputs!$B$38)*_xlfn.NORM.S.INV(RAND())</f>
        <v>0.73302179832527159</v>
      </c>
      <c r="AU224" s="15">
        <f ca="1">Inputs!$B$6*EXP($B$8-0.5*C$5^2+C$5*N224)</f>
        <v>5057.8097734909643</v>
      </c>
      <c r="AV224" s="15">
        <f t="shared" ca="1" si="110"/>
        <v>5297.8458973575607</v>
      </c>
      <c r="AW224" s="15">
        <f t="shared" ca="1" si="111"/>
        <v>7329.270020351315</v>
      </c>
      <c r="AX224" s="15">
        <f t="shared" ca="1" si="112"/>
        <v>9104.9019296064544</v>
      </c>
      <c r="AY224" s="15">
        <f t="shared" ca="1" si="113"/>
        <v>10204.155051791877</v>
      </c>
      <c r="AZ224" s="15">
        <f t="shared" ca="1" si="114"/>
        <v>11457.497283812832</v>
      </c>
      <c r="BA224" s="15">
        <f t="shared" ca="1" si="115"/>
        <v>14795.804764586801</v>
      </c>
      <c r="BB224" s="15">
        <f t="shared" ca="1" si="116"/>
        <v>16170.862471033932</v>
      </c>
      <c r="BC224" s="15">
        <f t="shared" ca="1" si="117"/>
        <v>20968.55959662138</v>
      </c>
      <c r="BD224" s="15">
        <f t="shared" ca="1" si="118"/>
        <v>26617.761370635017</v>
      </c>
      <c r="BE224" s="15">
        <f t="shared" ca="1" si="119"/>
        <v>31210.057983516577</v>
      </c>
      <c r="BF224" s="15">
        <f ca="1">Inputs!$B$13*EXP($B$9-0.5*C$6^2+C$6*Y224)</f>
        <v>15571.011350411853</v>
      </c>
      <c r="BG224" s="15">
        <f t="shared" ca="1" si="120"/>
        <v>17619.535970852743</v>
      </c>
      <c r="BH224" s="15">
        <f t="shared" ca="1" si="121"/>
        <v>23269.762132656066</v>
      </c>
      <c r="BI224" s="15">
        <f t="shared" ca="1" si="122"/>
        <v>37224.19393678382</v>
      </c>
      <c r="BJ224" s="15">
        <f t="shared" ca="1" si="123"/>
        <v>48446.662211613781</v>
      </c>
      <c r="BK224" s="15">
        <f t="shared" ca="1" si="124"/>
        <v>68798.236157294145</v>
      </c>
      <c r="BL224" s="15">
        <f t="shared" ca="1" si="125"/>
        <v>72376.350721939016</v>
      </c>
      <c r="BM224" s="15">
        <f t="shared" ca="1" si="126"/>
        <v>92887.544440797268</v>
      </c>
      <c r="BN224" s="15">
        <f t="shared" ca="1" si="127"/>
        <v>107427.40076023008</v>
      </c>
      <c r="BO224" s="15">
        <f t="shared" ca="1" si="128"/>
        <v>164548.51202035882</v>
      </c>
      <c r="BP224" s="15">
        <f t="shared" ca="1" si="129"/>
        <v>229100.85264848269</v>
      </c>
      <c r="BQ224" s="15">
        <f ca="1">Inputs!$B$20*EXP($B$10-0.5*C$7^2+C$7*AJ224)</f>
        <v>4423.8629448508691</v>
      </c>
      <c r="BR224" s="15">
        <f t="shared" ca="1" si="130"/>
        <v>5255.3920501164748</v>
      </c>
      <c r="BS224" s="15">
        <f t="shared" ca="1" si="131"/>
        <v>10041.646439269229</v>
      </c>
      <c r="BT224" s="15">
        <f t="shared" ca="1" si="132"/>
        <v>17840.911280253196</v>
      </c>
      <c r="BU224" s="15">
        <f t="shared" ca="1" si="133"/>
        <v>20300.973772489138</v>
      </c>
      <c r="BV224" s="15">
        <f t="shared" ca="1" si="134"/>
        <v>19199.912225594449</v>
      </c>
      <c r="BW224" s="15">
        <f t="shared" ca="1" si="135"/>
        <v>32473.621765898242</v>
      </c>
      <c r="BX224" s="15">
        <f t="shared" ca="1" si="136"/>
        <v>43478.237383860564</v>
      </c>
      <c r="BY224" s="15">
        <f t="shared" ca="1" si="137"/>
        <v>71950.795428716461</v>
      </c>
      <c r="BZ224" s="15">
        <f t="shared" ca="1" si="138"/>
        <v>127165.66561910359</v>
      </c>
      <c r="CA224" s="15">
        <f t="shared" ca="1" si="139"/>
        <v>203480.56721393895</v>
      </c>
      <c r="CB224" s="15">
        <f ca="1">(AU224*DCF!C$10-DCF!C$5*MAX(AU224*DCF!C$10,0)-MAX(AU224-Inputs!$B$6,0)/Inputs!$B$10)*DCF!C$6</f>
        <v>1042.3928699371536</v>
      </c>
      <c r="CC224" s="15">
        <f ca="1">(AV224*DCF!D$10-DCF!D$5*MAX(AV224*DCF!D$10,0)-MAX(AV224-AU224,0)/Inputs!$B$10)*DCF!D$6</f>
        <v>1232.787519139865</v>
      </c>
      <c r="CD224" s="15">
        <f ca="1">(AW224*DCF!E$10-DCF!E$5*MAX(AW224*DCF!E$10,0)-MAX(AW224-AV224,0)/Inputs!$B$10)*DCF!E$6</f>
        <v>1234.6509383612597</v>
      </c>
      <c r="CE224" s="15">
        <f ca="1">(AX224*DCF!F$10-DCF!F$5*MAX(AX224*DCF!F$10,0)-MAX(AX224-AW224,0)/Inputs!$B$10)*DCF!F$6</f>
        <v>1618.1206036656513</v>
      </c>
      <c r="CF224" s="15">
        <f ca="1">(AY224*DCF!G$10-DCF!G$5*MAX(AY224*DCF!G$10,0)-MAX(AY224-AX224,0)/Inputs!$B$10)*DCF!G$6</f>
        <v>1891.1671140711885</v>
      </c>
      <c r="CG224" s="15">
        <f ca="1">(AZ224*DCF!H$10-DCF!H$5*MAX(AZ224*DCF!H$10,0)-MAX(AZ224-AY224,0)/Inputs!$B$10)*DCF!H$6</f>
        <v>2001.9279334822922</v>
      </c>
      <c r="CH224" s="15">
        <f ca="1">(BA224*DCF!I$10-DCF!I$5*MAX(BA224*DCF!I$10,0)-MAX(BA224-AZ224,0)/Inputs!$B$10)*DCF!I$6</f>
        <v>2155.0543873190691</v>
      </c>
      <c r="CI224" s="15">
        <f ca="1">(BB224*DCF!J$10-DCF!J$5*MAX(BB224*DCF!J$10,0)-MAX(BB224-BA224,0)/Inputs!$B$10)*DCF!J$6</f>
        <v>2566.5901853955675</v>
      </c>
      <c r="CJ224" s="15">
        <f ca="1">(BC224*DCF!K$10-DCF!K$5*MAX(BC224*DCF!K$10,0)-MAX(BC224-BB224,0)/Inputs!$B$10)*DCF!K$6</f>
        <v>2703.9967748384115</v>
      </c>
      <c r="CK224" s="15">
        <f ca="1">(BD224*DCF!L$10-DCF!L$5*MAX(BD224*DCF!L$10,0)-MAX(BD224-BC224,0)/Inputs!$B$10)*DCF!L$6</f>
        <v>3283.9313192411605</v>
      </c>
      <c r="CL224" s="15">
        <f ca="1">(BE224*DCF!M$10-DCF!M$5*MAX(BE224*DCF!M$10,0)-MAX(BE224-BD224,0)/Inputs!$B$10)*DCF!M$6</f>
        <v>3855.5439551450754</v>
      </c>
      <c r="CM224" s="15">
        <f ca="1">(BF224*DCF!C$28-DCF!C$5*MAX(BF224*DCF!C$28,0)-MAX(BF224-Inputs!$B$13,0)/Inputs!$B$17)*DCF!C$6</f>
        <v>3785.8861709217281</v>
      </c>
      <c r="CN224" s="15">
        <f ca="1">(BG224*DCF!D$28-DCF!D$5*MAX(BG224*DCF!D$28,0)-MAX(BG224-BF224,0)/Inputs!$B$17)*DCF!D$6</f>
        <v>4752.3154914307388</v>
      </c>
      <c r="CO224" s="15">
        <f ca="1">(BH224*DCF!E$28-DCF!E$5*MAX(BH224*DCF!E$28,0)-MAX(BH224-BG224,0)/Inputs!$B$17)*DCF!E$6</f>
        <v>5476.8291853130622</v>
      </c>
      <c r="CP224" s="15">
        <f ca="1">(BI224*DCF!F$28-DCF!F$5*MAX(BI224*DCF!F$28,0)-MAX(BI224-BH224,0)/Inputs!$B$17)*DCF!F$6</f>
        <v>7564.7632599018616</v>
      </c>
      <c r="CQ224" s="15">
        <f ca="1">(BJ224*DCF!G$28-DCF!G$5*MAX(BJ224*DCF!G$28,0)-MAX(BJ224-BI224,0)/Inputs!$B$17)*DCF!G$6</f>
        <v>10682.345775193526</v>
      </c>
      <c r="CR224" s="15">
        <f ca="1">(BK224*DCF!H$28-DCF!H$5*MAX(BK224*DCF!H$28,0)-MAX(BK224-BJ224,0)/Inputs!$B$17)*DCF!H$6</f>
        <v>13852.499380209179</v>
      </c>
      <c r="CS224" s="15">
        <f ca="1">(BL224*DCF!I$28-DCF!I$5*MAX(BL224*DCF!I$28,0)-MAX(BL224-BK224,0)/Inputs!$B$17)*DCF!I$6</f>
        <v>16505.949551231159</v>
      </c>
      <c r="CT224" s="15">
        <f ca="1">(BM224*DCF!J$28-DCF!J$5*MAX(BM224*DCF!J$28,0)-MAX(BM224-BL224,0)/Inputs!$B$17)*DCF!J$6</f>
        <v>18002.016867446862</v>
      </c>
      <c r="CU224" s="15">
        <f ca="1">(BN224*DCF!K$28-DCF!K$5*MAX(BN224*DCF!K$28,0)-MAX(BN224-BM224,0)/Inputs!$B$17)*DCF!K$6</f>
        <v>20905.92707601489</v>
      </c>
      <c r="CV224" s="15">
        <f ca="1">(BO224*DCF!L$28-DCF!L$5*MAX(BO224*DCF!L$28,0)-MAX(BO224-BN224,0)/Inputs!$B$17)*DCF!L$6</f>
        <v>26367.533012814063</v>
      </c>
      <c r="CW224" s="15">
        <f ca="1">(BP224*DCF!M$28-DCF!M$5*MAX(BP224*DCF!M$28,0)-MAX(BP224-BO224,0)/Inputs!$B$17)*DCF!M$6</f>
        <v>36357.924542234919</v>
      </c>
      <c r="CX224" s="15">
        <f ca="1">(BQ224*DCF!C$46-DCF!C$5*MAX(BQ224*DCF!C$46,0)-MAX(BQ224-Inputs!$B$20,0)/Inputs!$B$24)*DCF!C$6</f>
        <v>-1586.5101234532581</v>
      </c>
      <c r="CY224" s="15">
        <f ca="1">(BR224*DCF!D$46-DCF!D$5*MAX(BR224*DCF!D$46,0)-MAX(BR224-BQ224,0)/Inputs!$B$24)*DCF!D$6</f>
        <v>-1251.7794325265784</v>
      </c>
      <c r="CZ224" s="15">
        <f ca="1">(BS224*DCF!E$46-DCF!E$5*MAX(BS224*DCF!E$46,0)-MAX(BS224-BR224,0)/Inputs!$B$24)*DCF!E$6</f>
        <v>-3074.0518919665483</v>
      </c>
      <c r="DA224" s="15">
        <f ca="1">(BT224*DCF!F$46-DCF!F$5*MAX(BT224*DCF!F$46,0)-MAX(BT224-BS224,0)/Inputs!$B$24)*DCF!F$6</f>
        <v>-4139.2468404454667</v>
      </c>
      <c r="DB224" s="15">
        <f ca="1">(BU224*DCF!G$46-DCF!G$5*MAX(BU224*DCF!G$46,0)-MAX(BU224-BT224,0)/Inputs!$B$24)*DCF!G$6</f>
        <v>-1510.4010653680036</v>
      </c>
      <c r="DC224" s="15">
        <f ca="1">(BV224*DCF!H$46-DCF!H$5*MAX(BV224*DCF!H$46,0)-MAX(BV224-BU224,0)/Inputs!$B$24)*DCF!H$6</f>
        <v>0</v>
      </c>
      <c r="DD224" s="15">
        <f ca="1">(BW224*DCF!I$46-DCF!I$5*MAX(BW224*DCF!I$46,0)-MAX(BW224-BV224,0)/Inputs!$B$24)*DCF!I$6</f>
        <v>-3060.3776277894754</v>
      </c>
      <c r="DE224" s="15">
        <f ca="1">(BX224*DCF!J$46-DCF!J$5*MAX(BX224*DCF!J$46,0)-MAX(BX224-BW224,0)/Inputs!$B$24)*DCF!J$6</f>
        <v>-1094.4524807038638</v>
      </c>
      <c r="DF224" s="15">
        <f ca="1">(BY224*DCF!K$46-DCF!K$5*MAX(BY224*DCF!K$46,0)-MAX(BY224-BX224,0)/Inputs!$B$24)*DCF!K$6</f>
        <v>-2864.9489310726303</v>
      </c>
      <c r="DG224" s="15">
        <f ca="1">(BZ224*DCF!L$46-DCF!L$5*MAX(BZ224*DCF!L$46,0)-MAX(BZ224-BY224,0)/Inputs!$B$24)*DCF!L$6</f>
        <v>-3704.9340103780678</v>
      </c>
      <c r="DH224" s="15">
        <f ca="1">(CA224*DCF!M$46-DCF!M$5*MAX(CA224*DCF!M$46,0)-MAX(CA224-BZ224,0)/Inputs!$B$24)*DCF!M$6</f>
        <v>-2.0255224300318471</v>
      </c>
      <c r="DI224" s="15">
        <f ca="1">SUM(CB224:CL224)+BE224*DCF!M$10*(1+Inputs!$B$30)*(1-Inputs!$B$33)*(1-Inputs!$B$30/Inputs!$B$31)/(Inputs!$B$29-Inputs!$B$30)*DCF!M$6</f>
        <v>110444.1676790144</v>
      </c>
      <c r="DJ224" s="15">
        <f ca="1">SUM(CM224:CW224)+BP224*DCF!M$28*(1+Inputs!$B$30)*(1-Inputs!$B$33)*(1-Inputs!$B$30/Inputs!$B$31)/(Inputs!$B$29-Inputs!$B$30)*DCF!M$6</f>
        <v>1014374.9269338723</v>
      </c>
      <c r="DK224" s="15">
        <f ca="1">SUM(CX224:DH224)+CA224*DCF!M$46*(1+Inputs!$B$30)*(1-Inputs!$B$33)*(1-Inputs!$B$30/Inputs!$B$31)/(Inputs!$B$29-Inputs!$B$30)*DCF!M$6</f>
        <v>292316.33280071832</v>
      </c>
      <c r="DM224" s="15">
        <f ca="1">DI224+DJ224+DK224+Inputs!$B$34+Inputs!$B$36-Inputs!$B$35</f>
        <v>1493986.4274136049</v>
      </c>
    </row>
    <row r="225" spans="1:117" x14ac:dyDescent="0.75">
      <c r="A225" s="11">
        <v>212</v>
      </c>
      <c r="C225" s="24">
        <f t="shared" ca="1" si="141"/>
        <v>-0.24687162744818791</v>
      </c>
      <c r="D225" s="24">
        <f t="shared" ca="1" si="141"/>
        <v>-0.44073328789799221</v>
      </c>
      <c r="E225" s="24">
        <f t="shared" ca="1" si="141"/>
        <v>-0.66399546549139976</v>
      </c>
      <c r="F225" s="24">
        <f t="shared" ca="1" si="141"/>
        <v>1.7091478809708966</v>
      </c>
      <c r="G225" s="24">
        <f t="shared" ca="1" si="141"/>
        <v>0.40081743269809295</v>
      </c>
      <c r="H225" s="24">
        <f t="shared" ca="1" si="141"/>
        <v>-2.0501779057627414</v>
      </c>
      <c r="I225" s="24">
        <f t="shared" ca="1" si="141"/>
        <v>0.5574175568853329</v>
      </c>
      <c r="J225" s="24">
        <f t="shared" ca="1" si="141"/>
        <v>-0.46004291805265013</v>
      </c>
      <c r="K225" s="24">
        <f t="shared" ca="1" si="141"/>
        <v>-0.82849756433143318</v>
      </c>
      <c r="L225" s="24">
        <f t="shared" ca="1" si="141"/>
        <v>0.35916551549821618</v>
      </c>
      <c r="M225" s="24">
        <f t="shared" ca="1" si="141"/>
        <v>0.57297209312287256</v>
      </c>
      <c r="N225" s="24">
        <f ca="1">SQRT(Inputs!$B$38)*C225+SQRT(1-Inputs!$B$38)*_xlfn.NORM.S.INV(RAND())</f>
        <v>-1.3228689651400005E-2</v>
      </c>
      <c r="O225" s="24">
        <f ca="1">SQRT(Inputs!$B$38)*D225+SQRT(1-Inputs!$B$38)*_xlfn.NORM.S.INV(RAND())</f>
        <v>-1.0948478148880258</v>
      </c>
      <c r="P225" s="24">
        <f ca="1">SQRT(Inputs!$B$38)*E225+SQRT(1-Inputs!$B$38)*_xlfn.NORM.S.INV(RAND())</f>
        <v>0.29685052095372727</v>
      </c>
      <c r="Q225" s="24">
        <f ca="1">SQRT(Inputs!$B$38)*F225+SQRT(1-Inputs!$B$38)*_xlfn.NORM.S.INV(RAND())</f>
        <v>0.86966038635637921</v>
      </c>
      <c r="R225" s="24">
        <f ca="1">SQRT(Inputs!$B$38)*G225+SQRT(1-Inputs!$B$38)*_xlfn.NORM.S.INV(RAND())</f>
        <v>-0.77984050931993654</v>
      </c>
      <c r="S225" s="24">
        <f ca="1">SQRT(Inputs!$B$38)*H225+SQRT(1-Inputs!$B$38)*_xlfn.NORM.S.INV(RAND())</f>
        <v>-0.69085035247214965</v>
      </c>
      <c r="T225" s="24">
        <f ca="1">SQRT(Inputs!$B$38)*I225+SQRT(1-Inputs!$B$38)*_xlfn.NORM.S.INV(RAND())</f>
        <v>0.434139681808554</v>
      </c>
      <c r="U225" s="24">
        <f ca="1">SQRT(Inputs!$B$38)*J225+SQRT(1-Inputs!$B$38)*_xlfn.NORM.S.INV(RAND())</f>
        <v>-0.44627030978031951</v>
      </c>
      <c r="V225" s="24">
        <f ca="1">SQRT(Inputs!$B$38)*K225+SQRT(1-Inputs!$B$38)*_xlfn.NORM.S.INV(RAND())</f>
        <v>-2.5106828717014271</v>
      </c>
      <c r="W225" s="24">
        <f ca="1">SQRT(Inputs!$B$38)*L225+SQRT(1-Inputs!$B$38)*_xlfn.NORM.S.INV(RAND())</f>
        <v>-0.5539464749471753</v>
      </c>
      <c r="X225" s="24">
        <f ca="1">SQRT(Inputs!$B$38)*M225+SQRT(1-Inputs!$B$38)*_xlfn.NORM.S.INV(RAND())</f>
        <v>-1.6318688760936702</v>
      </c>
      <c r="Y225" s="24">
        <f ca="1">SQRT(Inputs!$B$38)*C225+SQRT(1-Inputs!$B$38)*_xlfn.NORM.S.INV(RAND())</f>
        <v>-1.229689144748817</v>
      </c>
      <c r="Z225" s="24">
        <f ca="1">SQRT(Inputs!$B$38)*D225+SQRT(1-Inputs!$B$38)*_xlfn.NORM.S.INV(RAND())</f>
        <v>-1.5523923669332618</v>
      </c>
      <c r="AA225" s="24">
        <f ca="1">SQRT(Inputs!$B$38)*E225+SQRT(1-Inputs!$B$38)*_xlfn.NORM.S.INV(RAND())</f>
        <v>-0.85362167613030471</v>
      </c>
      <c r="AB225" s="24">
        <f ca="1">SQRT(Inputs!$B$38)*F225+SQRT(1-Inputs!$B$38)*_xlfn.NORM.S.INV(RAND())</f>
        <v>1.4065207510827928</v>
      </c>
      <c r="AC225" s="24">
        <f ca="1">SQRT(Inputs!$B$38)*G225+SQRT(1-Inputs!$B$38)*_xlfn.NORM.S.INV(RAND())</f>
        <v>1.3586031308136317</v>
      </c>
      <c r="AD225" s="24">
        <f ca="1">SQRT(Inputs!$B$38)*H225+SQRT(1-Inputs!$B$38)*_xlfn.NORM.S.INV(RAND())</f>
        <v>-1.0435508467768229</v>
      </c>
      <c r="AE225" s="24">
        <f ca="1">SQRT(Inputs!$B$38)*I225+SQRT(1-Inputs!$B$38)*_xlfn.NORM.S.INV(RAND())</f>
        <v>0.36028673880092127</v>
      </c>
      <c r="AF225" s="24">
        <f ca="1">SQRT(Inputs!$B$38)*J225+SQRT(1-Inputs!$B$38)*_xlfn.NORM.S.INV(RAND())</f>
        <v>0.17673799812474111</v>
      </c>
      <c r="AG225" s="24">
        <f ca="1">SQRT(Inputs!$B$38)*K225+SQRT(1-Inputs!$B$38)*_xlfn.NORM.S.INV(RAND())</f>
        <v>0.74018300987383689</v>
      </c>
      <c r="AH225" s="24">
        <f ca="1">SQRT(Inputs!$B$38)*L225+SQRT(1-Inputs!$B$38)*_xlfn.NORM.S.INV(RAND())</f>
        <v>-0.25043271950732149</v>
      </c>
      <c r="AI225" s="24">
        <f ca="1">SQRT(Inputs!$B$38)*M225+SQRT(1-Inputs!$B$38)*_xlfn.NORM.S.INV(RAND())</f>
        <v>0.63006943805479509</v>
      </c>
      <c r="AJ225" s="24">
        <f ca="1">SQRT(Inputs!$B$38)*C225+SQRT(1-Inputs!$B$38)*_xlfn.NORM.S.INV(RAND())</f>
        <v>-0.92345084938880806</v>
      </c>
      <c r="AK225" s="24">
        <f ca="1">SQRT(Inputs!$B$38)*D225+SQRT(1-Inputs!$B$38)*_xlfn.NORM.S.INV(RAND())</f>
        <v>-0.21194800390003204</v>
      </c>
      <c r="AL225" s="24">
        <f ca="1">SQRT(Inputs!$B$38)*E225+SQRT(1-Inputs!$B$38)*_xlfn.NORM.S.INV(RAND())</f>
        <v>-0.94918700840583381</v>
      </c>
      <c r="AM225" s="24">
        <f ca="1">SQRT(Inputs!$B$38)*F225+SQRT(1-Inputs!$B$38)*_xlfn.NORM.S.INV(RAND())</f>
        <v>-0.31106973181480302</v>
      </c>
      <c r="AN225" s="24">
        <f ca="1">SQRT(Inputs!$B$38)*G225+SQRT(1-Inputs!$B$38)*_xlfn.NORM.S.INV(RAND())</f>
        <v>-0.47689032994272612</v>
      </c>
      <c r="AO225" s="24">
        <f ca="1">SQRT(Inputs!$B$38)*H225+SQRT(1-Inputs!$B$38)*_xlfn.NORM.S.INV(RAND())</f>
        <v>-0.52645910181645961</v>
      </c>
      <c r="AP225" s="24">
        <f ca="1">SQRT(Inputs!$B$38)*I225+SQRT(1-Inputs!$B$38)*_xlfn.NORM.S.INV(RAND())</f>
        <v>1.0919566766734001</v>
      </c>
      <c r="AQ225" s="24">
        <f ca="1">SQRT(Inputs!$B$38)*J225+SQRT(1-Inputs!$B$38)*_xlfn.NORM.S.INV(RAND())</f>
        <v>-1.2697397687159753</v>
      </c>
      <c r="AR225" s="24">
        <f ca="1">SQRT(Inputs!$B$38)*K225+SQRT(1-Inputs!$B$38)*_xlfn.NORM.S.INV(RAND())</f>
        <v>-0.89688200923866668</v>
      </c>
      <c r="AS225" s="24">
        <f ca="1">SQRT(Inputs!$B$38)*L225+SQRT(1-Inputs!$B$38)*_xlfn.NORM.S.INV(RAND())</f>
        <v>0.69452937804357284</v>
      </c>
      <c r="AT225" s="24">
        <f ca="1">SQRT(Inputs!$B$38)*M225+SQRT(1-Inputs!$B$38)*_xlfn.NORM.S.INV(RAND())</f>
        <v>-0.33441187870538269</v>
      </c>
      <c r="AU225" s="15">
        <f ca="1">Inputs!$B$6*EXP($B$8-0.5*C$5^2+C$5*N225)</f>
        <v>4951.6248167597632</v>
      </c>
      <c r="AV225" s="15">
        <f t="shared" ca="1" si="110"/>
        <v>5131.1047221494518</v>
      </c>
      <c r="AW225" s="15">
        <f t="shared" ca="1" si="111"/>
        <v>6512.0619902923154</v>
      </c>
      <c r="AX225" s="15">
        <f t="shared" ca="1" si="112"/>
        <v>8863.0709398856816</v>
      </c>
      <c r="AY225" s="15">
        <f t="shared" ca="1" si="113"/>
        <v>9888.6705908549884</v>
      </c>
      <c r="AZ225" s="15">
        <f t="shared" ca="1" si="114"/>
        <v>11208.165999499592</v>
      </c>
      <c r="BA225" s="15">
        <f t="shared" ca="1" si="115"/>
        <v>14353.514255270049</v>
      </c>
      <c r="BB225" s="15">
        <f t="shared" ca="1" si="116"/>
        <v>16804.660270869324</v>
      </c>
      <c r="BC225" s="15">
        <f t="shared" ca="1" si="117"/>
        <v>16151.830451424599</v>
      </c>
      <c r="BD225" s="15">
        <f t="shared" ca="1" si="118"/>
        <v>18788.38091229101</v>
      </c>
      <c r="BE225" s="15">
        <f t="shared" ca="1" si="119"/>
        <v>19843.009614931212</v>
      </c>
      <c r="BF225" s="15">
        <f ca="1">Inputs!$B$13*EXP($B$9-0.5*C$6^2+C$6*Y225)</f>
        <v>10838.785157224504</v>
      </c>
      <c r="BG225" s="15">
        <f t="shared" ca="1" si="120"/>
        <v>9982.4981891811531</v>
      </c>
      <c r="BH225" s="15">
        <f t="shared" ca="1" si="121"/>
        <v>10586.633805220548</v>
      </c>
      <c r="BI225" s="15">
        <f t="shared" ca="1" si="122"/>
        <v>16092.128661866109</v>
      </c>
      <c r="BJ225" s="15">
        <f t="shared" ca="1" si="123"/>
        <v>23995.60110325176</v>
      </c>
      <c r="BK225" s="15">
        <f t="shared" ca="1" si="124"/>
        <v>25549.640253091784</v>
      </c>
      <c r="BL225" s="15">
        <f t="shared" ca="1" si="125"/>
        <v>32884.751166092065</v>
      </c>
      <c r="BM225" s="15">
        <f t="shared" ca="1" si="126"/>
        <v>41319.775860427886</v>
      </c>
      <c r="BN225" s="15">
        <f t="shared" ca="1" si="127"/>
        <v>55531.700975780383</v>
      </c>
      <c r="BO225" s="15">
        <f t="shared" ca="1" si="128"/>
        <v>66365.707134200828</v>
      </c>
      <c r="BP225" s="15">
        <f t="shared" ca="1" si="129"/>
        <v>87727.874410035525</v>
      </c>
      <c r="BQ225" s="15">
        <f ca="1">Inputs!$B$20*EXP($B$10-0.5*C$7^2+C$7*AJ225)</f>
        <v>3091.4535256203453</v>
      </c>
      <c r="BR225" s="15">
        <f t="shared" ca="1" si="130"/>
        <v>3921.6498523633704</v>
      </c>
      <c r="BS225" s="15">
        <f t="shared" ca="1" si="131"/>
        <v>4088.8774523315578</v>
      </c>
      <c r="BT225" s="15">
        <f t="shared" ca="1" si="132"/>
        <v>5195.8893275383452</v>
      </c>
      <c r="BU225" s="15">
        <f t="shared" ca="1" si="133"/>
        <v>6416.0974321717858</v>
      </c>
      <c r="BV225" s="15">
        <f t="shared" ca="1" si="134"/>
        <v>7928.2308412810498</v>
      </c>
      <c r="BW225" s="15">
        <f t="shared" ca="1" si="135"/>
        <v>13939.883741923401</v>
      </c>
      <c r="BX225" s="15">
        <f t="shared" ca="1" si="136"/>
        <v>15115.477255182666</v>
      </c>
      <c r="BY225" s="15">
        <f t="shared" ca="1" si="137"/>
        <v>17839.783247740932</v>
      </c>
      <c r="BZ225" s="15">
        <f t="shared" ca="1" si="138"/>
        <v>28440.710301624706</v>
      </c>
      <c r="CA225" s="15">
        <f t="shared" ca="1" si="139"/>
        <v>37645.656796012219</v>
      </c>
      <c r="CB225" s="15">
        <f ca="1">(AU225*DCF!C$10-DCF!C$5*MAX(AU225*DCF!C$10,0)-MAX(AU225-Inputs!$B$6,0)/Inputs!$B$10)*DCF!C$6</f>
        <v>1043.1499876051414</v>
      </c>
      <c r="CC225" s="15">
        <f ca="1">(AV225*DCF!D$10-DCF!D$5*MAX(AV225*DCF!D$10,0)-MAX(AV225-AU225,0)/Inputs!$B$10)*DCF!D$6</f>
        <v>1206.910536324039</v>
      </c>
      <c r="CD225" s="15">
        <f ca="1">(AW225*DCF!E$10-DCF!E$5*MAX(AW225*DCF!E$10,0)-MAX(AW225-AV225,0)/Inputs!$B$10)*DCF!E$6</f>
        <v>1192.4826857135772</v>
      </c>
      <c r="CE225" s="15">
        <f ca="1">(AX225*DCF!F$10-DCF!F$5*MAX(AX225*DCF!F$10,0)-MAX(AX225-AW225,0)/Inputs!$B$10)*DCF!F$6</f>
        <v>1445.6075871870814</v>
      </c>
      <c r="CF225" s="15">
        <f ca="1">(AY225*DCF!G$10-DCF!G$5*MAX(AY225*DCF!G$10,0)-MAX(AY225-AX225,0)/Inputs!$B$10)*DCF!G$6</f>
        <v>1840.3222135423798</v>
      </c>
      <c r="CG225" s="15">
        <f ca="1">(AZ225*DCF!H$10-DCF!H$5*MAX(AZ225*DCF!H$10,0)-MAX(AZ225-AY225,0)/Inputs!$B$10)*DCF!H$6</f>
        <v>1941.7734033300144</v>
      </c>
      <c r="CH225" s="15">
        <f ca="1">(BA225*DCF!I$10-DCF!I$5*MAX(BA225*DCF!I$10,0)-MAX(BA225-AZ225,0)/Inputs!$B$10)*DCF!I$6</f>
        <v>2105.9161196544483</v>
      </c>
      <c r="CI225" s="15">
        <f ca="1">(BB225*DCF!J$10-DCF!J$5*MAX(BB225*DCF!J$10,0)-MAX(BB225-BA225,0)/Inputs!$B$10)*DCF!J$6</f>
        <v>2512.2879077237462</v>
      </c>
      <c r="CJ225" s="15">
        <f ca="1">(BC225*DCF!K$10-DCF!K$5*MAX(BC225*DCF!K$10,0)-MAX(BC225-BB225,0)/Inputs!$B$10)*DCF!K$6</f>
        <v>2600.1853027913862</v>
      </c>
      <c r="CK225" s="15">
        <f ca="1">(BD225*DCF!L$10-DCF!L$5*MAX(BD225*DCF!L$10,0)-MAX(BD225-BC225,0)/Inputs!$B$10)*DCF!L$6</f>
        <v>2492.6964567477498</v>
      </c>
      <c r="CL225" s="15">
        <f ca="1">(BE225*DCF!M$10-DCF!M$5*MAX(BE225*DCF!M$10,0)-MAX(BE225-BD225,0)/Inputs!$B$10)*DCF!M$6</f>
        <v>2674.1186399364728</v>
      </c>
      <c r="CM225" s="15">
        <f ca="1">(BF225*DCF!C$28-DCF!C$5*MAX(BF225*DCF!C$28,0)-MAX(BF225-Inputs!$B$13,0)/Inputs!$B$17)*DCF!C$6</f>
        <v>3307.9261478445551</v>
      </c>
      <c r="CN225" s="15">
        <f ca="1">(BG225*DCF!D$28-DCF!D$5*MAX(BG225*DCF!D$28,0)-MAX(BG225-BF225,0)/Inputs!$B$17)*DCF!D$6</f>
        <v>2940.075951159175</v>
      </c>
      <c r="CO225" s="15">
        <f ca="1">(BH225*DCF!E$28-DCF!E$5*MAX(BH225*DCF!E$28,0)-MAX(BH225-BG225,0)/Inputs!$B$17)*DCF!E$6</f>
        <v>2879.256389808415</v>
      </c>
      <c r="CP225" s="15">
        <f ca="1">(BI225*DCF!F$28-DCF!F$5*MAX(BI225*DCF!F$28,0)-MAX(BI225-BH225,0)/Inputs!$B$17)*DCF!F$6</f>
        <v>3366.226691511833</v>
      </c>
      <c r="CQ225" s="15">
        <f ca="1">(BJ225*DCF!G$28-DCF!G$5*MAX(BJ225*DCF!G$28,0)-MAX(BJ225-BI225,0)/Inputs!$B$17)*DCF!G$6</f>
        <v>4896.5547724728967</v>
      </c>
      <c r="CR225" s="15">
        <f ca="1">(BK225*DCF!H$28-DCF!H$5*MAX(BK225*DCF!H$28,0)-MAX(BK225-BJ225,0)/Inputs!$B$17)*DCF!H$6</f>
        <v>6077.2538447972956</v>
      </c>
      <c r="CS225" s="15">
        <f ca="1">(BL225*DCF!I$28-DCF!I$5*MAX(BL225*DCF!I$28,0)-MAX(BL225-BK225,0)/Inputs!$B$17)*DCF!I$6</f>
        <v>6680.1358207350386</v>
      </c>
      <c r="CT225" s="15">
        <f ca="1">(BM225*DCF!J$28-DCF!J$5*MAX(BM225*DCF!J$28,0)-MAX(BM225-BL225,0)/Inputs!$B$17)*DCF!J$6</f>
        <v>8099.3248667314365</v>
      </c>
      <c r="CU225" s="15">
        <f ca="1">(BN225*DCF!K$28-DCF!K$5*MAX(BN225*DCF!K$28,0)-MAX(BN225-BM225,0)/Inputs!$B$17)*DCF!K$6</f>
        <v>9986.5926213568691</v>
      </c>
      <c r="CV225" s="15">
        <f ca="1">(BO225*DCF!L$28-DCF!L$5*MAX(BO225*DCF!L$28,0)-MAX(BO225-BN225,0)/Inputs!$B$17)*DCF!L$6</f>
        <v>12015.465718700245</v>
      </c>
      <c r="CW225" s="15">
        <f ca="1">(BP225*DCF!M$28-DCF!M$5*MAX(BP225*DCF!M$28,0)-MAX(BP225-BO225,0)/Inputs!$B$17)*DCF!M$6</f>
        <v>14273.103598750517</v>
      </c>
      <c r="CX225" s="15">
        <f ca="1">(BQ225*DCF!C$46-DCF!C$5*MAX(BQ225*DCF!C$46,0)-MAX(BQ225-Inputs!$B$20,0)/Inputs!$B$24)*DCF!C$6</f>
        <v>-713.96155326104974</v>
      </c>
      <c r="CY225" s="15">
        <f ca="1">(BR225*DCF!D$46-DCF!D$5*MAX(BR225*DCF!D$46,0)-MAX(BR225-BQ225,0)/Inputs!$B$24)*DCF!D$6</f>
        <v>-1023.5720571077228</v>
      </c>
      <c r="CZ225" s="15">
        <f ca="1">(BS225*DCF!E$46-DCF!E$5*MAX(BS225*DCF!E$46,0)-MAX(BS225-BR225,0)/Inputs!$B$24)*DCF!E$6</f>
        <v>-549.43339421242899</v>
      </c>
      <c r="DA225" s="15">
        <f ca="1">(BT225*DCF!F$46-DCF!F$5*MAX(BT225*DCF!F$46,0)-MAX(BT225-BS225,0)/Inputs!$B$24)*DCF!F$6</f>
        <v>-781.49553082734212</v>
      </c>
      <c r="DB225" s="15">
        <f ca="1">(BU225*DCF!G$46-DCF!G$5*MAX(BU225*DCF!G$46,0)-MAX(BU225-BT225,0)/Inputs!$B$24)*DCF!G$6</f>
        <v>-626.27873898783093</v>
      </c>
      <c r="DC225" s="15">
        <f ca="1">(BV225*DCF!H$46-DCF!H$5*MAX(BV225*DCF!H$46,0)-MAX(BV225-BU225,0)/Inputs!$B$24)*DCF!H$6</f>
        <v>-469.8861918855888</v>
      </c>
      <c r="DD225" s="15">
        <f ca="1">(BW225*DCF!I$46-DCF!I$5*MAX(BW225*DCF!I$46,0)-MAX(BW225-BV225,0)/Inputs!$B$24)*DCF!I$6</f>
        <v>-1403.765965980052</v>
      </c>
      <c r="DE225" s="15">
        <f ca="1">(BX225*DCF!J$46-DCF!J$5*MAX(BX225*DCF!J$46,0)-MAX(BX225-BW225,0)/Inputs!$B$24)*DCF!J$6</f>
        <v>322.30426604470171</v>
      </c>
      <c r="DF225" s="15">
        <f ca="1">(BY225*DCF!K$46-DCF!K$5*MAX(BY225*DCF!K$46,0)-MAX(BY225-BX225,0)/Inputs!$B$24)*DCF!K$6</f>
        <v>351.68549535332096</v>
      </c>
      <c r="DG225" s="15">
        <f ca="1">(BZ225*DCF!L$46-DCF!L$5*MAX(BZ225*DCF!L$46,0)-MAX(BZ225-BY225,0)/Inputs!$B$24)*DCF!L$6</f>
        <v>-433.05017307097745</v>
      </c>
      <c r="DH225" s="15">
        <f ca="1">(CA225*DCF!M$46-DCF!M$5*MAX(CA225*DCF!M$46,0)-MAX(CA225-BZ225,0)/Inputs!$B$24)*DCF!M$6</f>
        <v>1026.9205913458241</v>
      </c>
      <c r="DI225" s="15">
        <f ca="1">SUM(CB225:CL225)+BE225*DCF!M$10*(1+Inputs!$B$30)*(1-Inputs!$B$33)*(1-Inputs!$B$30/Inputs!$B$31)/(Inputs!$B$29-Inputs!$B$30)*DCF!M$6</f>
        <v>76278.808995547195</v>
      </c>
      <c r="DJ225" s="15">
        <f ca="1">SUM(CM225:CW225)+BP225*DCF!M$28*(1+Inputs!$B$30)*(1-Inputs!$B$33)*(1-Inputs!$B$30/Inputs!$B$31)/(Inputs!$B$29-Inputs!$B$30)*DCF!M$6</f>
        <v>400052.36250942916</v>
      </c>
      <c r="DK225" s="15">
        <f ca="1">SUM(CX225:DH225)+CA225*DCF!M$46*(1+Inputs!$B$30)*(1-Inputs!$B$33)*(1-Inputs!$B$30/Inputs!$B$31)/(Inputs!$B$29-Inputs!$B$30)*DCF!M$6</f>
        <v>53904.111567175976</v>
      </c>
      <c r="DM225" s="15">
        <f ca="1">DI225+DJ225+DK225+Inputs!$B$34+Inputs!$B$36-Inputs!$B$35</f>
        <v>607086.28307215229</v>
      </c>
    </row>
    <row r="226" spans="1:117" x14ac:dyDescent="0.75">
      <c r="A226" s="11">
        <v>213</v>
      </c>
      <c r="C226" s="24">
        <f t="shared" ca="1" si="141"/>
        <v>0.90938691531973803</v>
      </c>
      <c r="D226" s="24">
        <f t="shared" ca="1" si="141"/>
        <v>-0.65254167993953638</v>
      </c>
      <c r="E226" s="24">
        <f t="shared" ca="1" si="141"/>
        <v>-0.46101845881254561</v>
      </c>
      <c r="F226" s="24">
        <f t="shared" ca="1" si="141"/>
        <v>0.1096343362090596</v>
      </c>
      <c r="G226" s="24">
        <f t="shared" ca="1" si="141"/>
        <v>0.63250098032614077</v>
      </c>
      <c r="H226" s="24">
        <f t="shared" ca="1" si="141"/>
        <v>0.16480598047946005</v>
      </c>
      <c r="I226" s="24">
        <f t="shared" ca="1" si="141"/>
        <v>-9.9427556191357569E-2</v>
      </c>
      <c r="J226" s="24">
        <f t="shared" ca="1" si="141"/>
        <v>-1.5250552904098467</v>
      </c>
      <c r="K226" s="24">
        <f t="shared" ca="1" si="141"/>
        <v>1.1259799152296406</v>
      </c>
      <c r="L226" s="24">
        <f t="shared" ca="1" si="141"/>
        <v>-9.7248119490613016E-3</v>
      </c>
      <c r="M226" s="24">
        <f t="shared" ca="1" si="141"/>
        <v>-0.84549076066575046</v>
      </c>
      <c r="N226" s="24">
        <f ca="1">SQRT(Inputs!$B$38)*C226+SQRT(1-Inputs!$B$38)*_xlfn.NORM.S.INV(RAND())</f>
        <v>-0.39475784374956308</v>
      </c>
      <c r="O226" s="24">
        <f ca="1">SQRT(Inputs!$B$38)*D226+SQRT(1-Inputs!$B$38)*_xlfn.NORM.S.INV(RAND())</f>
        <v>-6.4270427132337438E-2</v>
      </c>
      <c r="P226" s="24">
        <f ca="1">SQRT(Inputs!$B$38)*E226+SQRT(1-Inputs!$B$38)*_xlfn.NORM.S.INV(RAND())</f>
        <v>0.93107203464973343</v>
      </c>
      <c r="Q226" s="24">
        <f ca="1">SQRT(Inputs!$B$38)*F226+SQRT(1-Inputs!$B$38)*_xlfn.NORM.S.INV(RAND())</f>
        <v>0.68231709099984583</v>
      </c>
      <c r="R226" s="24">
        <f ca="1">SQRT(Inputs!$B$38)*G226+SQRT(1-Inputs!$B$38)*_xlfn.NORM.S.INV(RAND())</f>
        <v>0.82182750313510877</v>
      </c>
      <c r="S226" s="24">
        <f ca="1">SQRT(Inputs!$B$38)*H226+SQRT(1-Inputs!$B$38)*_xlfn.NORM.S.INV(RAND())</f>
        <v>0.14753219390221906</v>
      </c>
      <c r="T226" s="24">
        <f ca="1">SQRT(Inputs!$B$38)*I226+SQRT(1-Inputs!$B$38)*_xlfn.NORM.S.INV(RAND())</f>
        <v>-0.52449047722864728</v>
      </c>
      <c r="U226" s="24">
        <f ca="1">SQRT(Inputs!$B$38)*J226+SQRT(1-Inputs!$B$38)*_xlfn.NORM.S.INV(RAND())</f>
        <v>-1.5715544037663642</v>
      </c>
      <c r="V226" s="24">
        <f ca="1">SQRT(Inputs!$B$38)*K226+SQRT(1-Inputs!$B$38)*_xlfn.NORM.S.INV(RAND())</f>
        <v>0.1373602507114462</v>
      </c>
      <c r="W226" s="24">
        <f ca="1">SQRT(Inputs!$B$38)*L226+SQRT(1-Inputs!$B$38)*_xlfn.NORM.S.INV(RAND())</f>
        <v>-0.10447160380679922</v>
      </c>
      <c r="X226" s="24">
        <f ca="1">SQRT(Inputs!$B$38)*M226+SQRT(1-Inputs!$B$38)*_xlfn.NORM.S.INV(RAND())</f>
        <v>-1.1977053676332061</v>
      </c>
      <c r="Y226" s="24">
        <f ca="1">SQRT(Inputs!$B$38)*C226+SQRT(1-Inputs!$B$38)*_xlfn.NORM.S.INV(RAND())</f>
        <v>0.50266464395016952</v>
      </c>
      <c r="Z226" s="24">
        <f ca="1">SQRT(Inputs!$B$38)*D226+SQRT(1-Inputs!$B$38)*_xlfn.NORM.S.INV(RAND())</f>
        <v>-0.6355808944048239</v>
      </c>
      <c r="AA226" s="24">
        <f ca="1">SQRT(Inputs!$B$38)*E226+SQRT(1-Inputs!$B$38)*_xlfn.NORM.S.INV(RAND())</f>
        <v>-0.53721212118361905</v>
      </c>
      <c r="AB226" s="24">
        <f ca="1">SQRT(Inputs!$B$38)*F226+SQRT(1-Inputs!$B$38)*_xlfn.NORM.S.INV(RAND())</f>
        <v>3.7565069430361975E-4</v>
      </c>
      <c r="AC226" s="24">
        <f ca="1">SQRT(Inputs!$B$38)*G226+SQRT(1-Inputs!$B$38)*_xlfn.NORM.S.INV(RAND())</f>
        <v>-5.7435543409168122E-2</v>
      </c>
      <c r="AD226" s="24">
        <f ca="1">SQRT(Inputs!$B$38)*H226+SQRT(1-Inputs!$B$38)*_xlfn.NORM.S.INV(RAND())</f>
        <v>-0.63278626234306112</v>
      </c>
      <c r="AE226" s="24">
        <f ca="1">SQRT(Inputs!$B$38)*I226+SQRT(1-Inputs!$B$38)*_xlfn.NORM.S.INV(RAND())</f>
        <v>1.9408640149805333E-2</v>
      </c>
      <c r="AF226" s="24">
        <f ca="1">SQRT(Inputs!$B$38)*J226+SQRT(1-Inputs!$B$38)*_xlfn.NORM.S.INV(RAND())</f>
        <v>-0.58695465414656212</v>
      </c>
      <c r="AG226" s="24">
        <f ca="1">SQRT(Inputs!$B$38)*K226+SQRT(1-Inputs!$B$38)*_xlfn.NORM.S.INV(RAND())</f>
        <v>0.71501209493700424</v>
      </c>
      <c r="AH226" s="24">
        <f ca="1">SQRT(Inputs!$B$38)*L226+SQRT(1-Inputs!$B$38)*_xlfn.NORM.S.INV(RAND())</f>
        <v>-1.0936107283971501</v>
      </c>
      <c r="AI226" s="24">
        <f ca="1">SQRT(Inputs!$B$38)*M226+SQRT(1-Inputs!$B$38)*_xlfn.NORM.S.INV(RAND())</f>
        <v>-0.53771783271733742</v>
      </c>
      <c r="AJ226" s="24">
        <f ca="1">SQRT(Inputs!$B$38)*C226+SQRT(1-Inputs!$B$38)*_xlfn.NORM.S.INV(RAND())</f>
        <v>1.0247453269284759</v>
      </c>
      <c r="AK226" s="24">
        <f ca="1">SQRT(Inputs!$B$38)*D226+SQRT(1-Inputs!$B$38)*_xlfn.NORM.S.INV(RAND())</f>
        <v>-1.1286843256711421E-2</v>
      </c>
      <c r="AL226" s="24">
        <f ca="1">SQRT(Inputs!$B$38)*E226+SQRT(1-Inputs!$B$38)*_xlfn.NORM.S.INV(RAND())</f>
        <v>0.29912955239864142</v>
      </c>
      <c r="AM226" s="24">
        <f ca="1">SQRT(Inputs!$B$38)*F226+SQRT(1-Inputs!$B$38)*_xlfn.NORM.S.INV(RAND())</f>
        <v>-0.55299668707904004</v>
      </c>
      <c r="AN226" s="24">
        <f ca="1">SQRT(Inputs!$B$38)*G226+SQRT(1-Inputs!$B$38)*_xlfn.NORM.S.INV(RAND())</f>
        <v>-0.66841791513102222</v>
      </c>
      <c r="AO226" s="24">
        <f ca="1">SQRT(Inputs!$B$38)*H226+SQRT(1-Inputs!$B$38)*_xlfn.NORM.S.INV(RAND())</f>
        <v>-0.37164182538287516</v>
      </c>
      <c r="AP226" s="24">
        <f ca="1">SQRT(Inputs!$B$38)*I226+SQRT(1-Inputs!$B$38)*_xlfn.NORM.S.INV(RAND())</f>
        <v>-1.0400157012432563</v>
      </c>
      <c r="AQ226" s="24">
        <f ca="1">SQRT(Inputs!$B$38)*J226+SQRT(1-Inputs!$B$38)*_xlfn.NORM.S.INV(RAND())</f>
        <v>-0.68439975592500513</v>
      </c>
      <c r="AR226" s="24">
        <f ca="1">SQRT(Inputs!$B$38)*K226+SQRT(1-Inputs!$B$38)*_xlfn.NORM.S.INV(RAND())</f>
        <v>0.67210626365268622</v>
      </c>
      <c r="AS226" s="24">
        <f ca="1">SQRT(Inputs!$B$38)*L226+SQRT(1-Inputs!$B$38)*_xlfn.NORM.S.INV(RAND())</f>
        <v>0.85139747625017126</v>
      </c>
      <c r="AT226" s="24">
        <f ca="1">SQRT(Inputs!$B$38)*M226+SQRT(1-Inputs!$B$38)*_xlfn.NORM.S.INV(RAND())</f>
        <v>-0.66269319008354421</v>
      </c>
      <c r="AU226" s="15">
        <f ca="1">Inputs!$B$6*EXP($B$8-0.5*C$5^2+C$5*N226)</f>
        <v>4655.0677787239174</v>
      </c>
      <c r="AV226" s="15">
        <f t="shared" ca="1" si="110"/>
        <v>5613.0236151459012</v>
      </c>
      <c r="AW226" s="15">
        <f t="shared" ca="1" si="111"/>
        <v>7759.8984326195632</v>
      </c>
      <c r="AX226" s="15">
        <f t="shared" ca="1" si="112"/>
        <v>10317.083037983006</v>
      </c>
      <c r="AY226" s="15">
        <f t="shared" ca="1" si="113"/>
        <v>13878.668046018618</v>
      </c>
      <c r="AZ226" s="15">
        <f t="shared" ca="1" si="114"/>
        <v>17252.000224088933</v>
      </c>
      <c r="BA226" s="15">
        <f t="shared" ca="1" si="115"/>
        <v>19984.36741568859</v>
      </c>
      <c r="BB226" s="15">
        <f t="shared" ca="1" si="116"/>
        <v>20902.524770922784</v>
      </c>
      <c r="BC226" s="15">
        <f t="shared" ca="1" si="117"/>
        <v>25941.977281817704</v>
      </c>
      <c r="BD226" s="15">
        <f t="shared" ca="1" si="118"/>
        <v>31472.326317011983</v>
      </c>
      <c r="BE226" s="15">
        <f t="shared" ca="1" si="119"/>
        <v>34579.655645795472</v>
      </c>
      <c r="BF226" s="15">
        <f ca="1">Inputs!$B$13*EXP($B$9-0.5*C$6^2+C$6*Y226)</f>
        <v>15280.325057009335</v>
      </c>
      <c r="BG226" s="15">
        <f t="shared" ca="1" si="120"/>
        <v>16604.878144800008</v>
      </c>
      <c r="BH226" s="15">
        <f t="shared" ca="1" si="121"/>
        <v>18558.617684980763</v>
      </c>
      <c r="BI226" s="15">
        <f t="shared" ca="1" si="122"/>
        <v>22719.853268659994</v>
      </c>
      <c r="BJ226" s="15">
        <f t="shared" ca="1" si="123"/>
        <v>27623.414456798739</v>
      </c>
      <c r="BK226" s="15">
        <f t="shared" ca="1" si="124"/>
        <v>31104.08999067076</v>
      </c>
      <c r="BL226" s="15">
        <f t="shared" ca="1" si="125"/>
        <v>38303.841622668675</v>
      </c>
      <c r="BM226" s="15">
        <f t="shared" ca="1" si="126"/>
        <v>43772.714329016904</v>
      </c>
      <c r="BN226" s="15">
        <f t="shared" ca="1" si="127"/>
        <v>58651.145792729854</v>
      </c>
      <c r="BO226" s="15">
        <f t="shared" ca="1" si="128"/>
        <v>63549.702722961265</v>
      </c>
      <c r="BP226" s="15">
        <f t="shared" ca="1" si="129"/>
        <v>73594.881124894586</v>
      </c>
      <c r="BQ226" s="15">
        <f ca="1">Inputs!$B$20*EXP($B$10-0.5*C$7^2+C$7*AJ226)</f>
        <v>6169.5927695245946</v>
      </c>
      <c r="BR226" s="15">
        <f t="shared" ca="1" si="130"/>
        <v>8341.390063485982</v>
      </c>
      <c r="BS226" s="15">
        <f t="shared" ca="1" si="131"/>
        <v>12447.353739756247</v>
      </c>
      <c r="BT226" s="15">
        <f t="shared" ca="1" si="132"/>
        <v>14844.658998238203</v>
      </c>
      <c r="BU226" s="15">
        <f t="shared" ca="1" si="133"/>
        <v>17500.658194481966</v>
      </c>
      <c r="BV226" s="15">
        <f t="shared" ca="1" si="134"/>
        <v>22392.777128660477</v>
      </c>
      <c r="BW226" s="15">
        <f t="shared" ca="1" si="135"/>
        <v>25074.020574626073</v>
      </c>
      <c r="BX226" s="15">
        <f t="shared" ca="1" si="136"/>
        <v>30573.784926717461</v>
      </c>
      <c r="BY226" s="15">
        <f t="shared" ca="1" si="137"/>
        <v>48717.629170653287</v>
      </c>
      <c r="BZ226" s="15">
        <f t="shared" ca="1" si="138"/>
        <v>79939.430127933898</v>
      </c>
      <c r="CA226" s="15">
        <f t="shared" ca="1" si="139"/>
        <v>99816.089369593217</v>
      </c>
      <c r="CB226" s="15">
        <f ca="1">(AU226*DCF!C$10-DCF!C$5*MAX(AU226*DCF!C$10,0)-MAX(AU226-Inputs!$B$6,0)/Inputs!$B$10)*DCF!C$6</f>
        <v>1045.2644921449073</v>
      </c>
      <c r="CC226" s="15">
        <f ca="1">(AV226*DCF!D$10-DCF!D$5*MAX(AV226*DCF!D$10,0)-MAX(AV226-AU226,0)/Inputs!$B$10)*DCF!D$6</f>
        <v>1134.5640199788454</v>
      </c>
      <c r="CD226" s="15">
        <f ca="1">(AW226*DCF!E$10-DCF!E$5*MAX(AW226*DCF!E$10,0)-MAX(AW226-AV226,0)/Inputs!$B$10)*DCF!E$6</f>
        <v>1308.0719063228253</v>
      </c>
      <c r="CE226" s="15">
        <f ca="1">(AX226*DCF!F$10-DCF!F$5*MAX(AX226*DCF!F$10,0)-MAX(AX226-AW226,0)/Inputs!$B$10)*DCF!F$6</f>
        <v>1720.1160686952851</v>
      </c>
      <c r="CF226" s="15">
        <f ca="1">(AY226*DCF!G$10-DCF!G$5*MAX(AY226*DCF!G$10,0)-MAX(AY226-AX226,0)/Inputs!$B$10)*DCF!G$6</f>
        <v>2174.9604736993192</v>
      </c>
      <c r="CG226" s="15">
        <f ca="1">(AZ226*DCF!H$10-DCF!H$5*MAX(AZ226*DCF!H$10,0)-MAX(AZ226-AY226,0)/Inputs!$B$10)*DCF!H$6</f>
        <v>2750.4926148629656</v>
      </c>
      <c r="CH226" s="15">
        <f ca="1">(BA226*DCF!I$10-DCF!I$5*MAX(BA226*DCF!I$10,0)-MAX(BA226-AZ226,0)/Inputs!$B$10)*DCF!I$6</f>
        <v>3202.2109419844387</v>
      </c>
      <c r="CI226" s="15">
        <f ca="1">(BB226*DCF!J$10-DCF!J$5*MAX(BB226*DCF!J$10,0)-MAX(BB226-BA226,0)/Inputs!$B$10)*DCF!J$6</f>
        <v>3447.7901341606575</v>
      </c>
      <c r="CJ226" s="15">
        <f ca="1">(BC226*DCF!K$10-DCF!K$5*MAX(BC226*DCF!K$10,0)-MAX(BC226-BB226,0)/Inputs!$B$10)*DCF!K$6</f>
        <v>3470.795074857916</v>
      </c>
      <c r="CK226" s="15">
        <f ca="1">(BD226*DCF!L$10-DCF!L$5*MAX(BD226*DCF!L$10,0)-MAX(BD226-BC226,0)/Inputs!$B$10)*DCF!L$6</f>
        <v>4031.4616109265758</v>
      </c>
      <c r="CL226" s="15">
        <f ca="1">(BE226*DCF!M$10-DCF!M$5*MAX(BE226*DCF!M$10,0)-MAX(BE226-BD226,0)/Inputs!$B$10)*DCF!M$6</f>
        <v>4508.4329766486235</v>
      </c>
      <c r="CM226" s="15">
        <f ca="1">(BF226*DCF!C$28-DCF!C$5*MAX(BF226*DCF!C$28,0)-MAX(BF226-Inputs!$B$13,0)/Inputs!$B$17)*DCF!C$6</f>
        <v>3764.3037136977509</v>
      </c>
      <c r="CN226" s="15">
        <f ca="1">(BG226*DCF!D$28-DCF!D$5*MAX(BG226*DCF!D$28,0)-MAX(BG226-BF226,0)/Inputs!$B$17)*DCF!D$6</f>
        <v>4607.9316815187649</v>
      </c>
      <c r="CO226" s="15">
        <f ca="1">(BH226*DCF!E$28-DCF!E$5*MAX(BH226*DCF!E$28,0)-MAX(BH226-BG226,0)/Inputs!$B$17)*DCF!E$6</f>
        <v>4871.0758207925082</v>
      </c>
      <c r="CP226" s="15">
        <f ca="1">(BI226*DCF!F$28-DCF!F$5*MAX(BI226*DCF!F$28,0)-MAX(BI226-BH226,0)/Inputs!$B$17)*DCF!F$6</f>
        <v>5410.2229905561189</v>
      </c>
      <c r="CQ226" s="15">
        <f ca="1">(BJ226*DCF!G$28-DCF!G$5*MAX(BJ226*DCF!G$28,0)-MAX(BJ226-BI226,0)/Inputs!$B$17)*DCF!G$6</f>
        <v>6342.3739084827876</v>
      </c>
      <c r="CR226" s="15">
        <f ca="1">(BK226*DCF!H$28-DCF!H$5*MAX(BK226*DCF!H$28,0)-MAX(BK226-BJ226,0)/Inputs!$B$17)*DCF!H$6</f>
        <v>7151.5853198142731</v>
      </c>
      <c r="CS226" s="15">
        <f ca="1">(BL226*DCF!I$28-DCF!I$5*MAX(BL226*DCF!I$28,0)-MAX(BL226-BK226,0)/Inputs!$B$17)*DCF!I$6</f>
        <v>7973.8796064717744</v>
      </c>
      <c r="CT226" s="15">
        <f ca="1">(BM226*DCF!J$28-DCF!J$5*MAX(BM226*DCF!J$28,0)-MAX(BM226-BL226,0)/Inputs!$B$17)*DCF!J$6</f>
        <v>9039.8213029794097</v>
      </c>
      <c r="CU226" s="15">
        <f ca="1">(BN226*DCF!K$28-DCF!K$5*MAX(BN226*DCF!K$28,0)-MAX(BN226-BM226,0)/Inputs!$B$17)*DCF!K$6</f>
        <v>10563.728913111652</v>
      </c>
      <c r="CV226" s="15">
        <f ca="1">(BO226*DCF!L$28-DCF!L$5*MAX(BO226*DCF!L$28,0)-MAX(BO226-BN226,0)/Inputs!$B$17)*DCF!L$6</f>
        <v>12125.219708526367</v>
      </c>
      <c r="CW226" s="15">
        <f ca="1">(BP226*DCF!M$28-DCF!M$5*MAX(BP226*DCF!M$28,0)-MAX(BP226-BO226,0)/Inputs!$B$17)*DCF!M$6</f>
        <v>12796.916069699409</v>
      </c>
      <c r="CX226" s="15">
        <f ca="1">(BQ226*DCF!C$46-DCF!C$5*MAX(BQ226*DCF!C$46,0)-MAX(BQ226-Inputs!$B$20,0)/Inputs!$B$24)*DCF!C$6</f>
        <v>-2796.0227040586101</v>
      </c>
      <c r="CY226" s="15">
        <f ca="1">(BR226*DCF!D$46-DCF!D$5*MAX(BR226*DCF!D$46,0)-MAX(BR226-BQ226,0)/Inputs!$B$24)*DCF!D$6</f>
        <v>-2350.3686378852221</v>
      </c>
      <c r="CZ226" s="15">
        <f ca="1">(BS226*DCF!E$46-DCF!E$5*MAX(BS226*DCF!E$46,0)-MAX(BS226-BR226,0)/Inputs!$B$24)*DCF!E$6</f>
        <v>-3090.3790979886326</v>
      </c>
      <c r="DA226" s="15">
        <f ca="1">(BT226*DCF!F$46-DCF!F$5*MAX(BT226*DCF!F$46,0)-MAX(BT226-BS226,0)/Inputs!$B$24)*DCF!F$6</f>
        <v>-1954.0165525589944</v>
      </c>
      <c r="DB226" s="15">
        <f ca="1">(BU226*DCF!G$46-DCF!G$5*MAX(BU226*DCF!G$46,0)-MAX(BU226-BT226,0)/Inputs!$B$24)*DCF!G$6</f>
        <v>-1482.1132180635095</v>
      </c>
      <c r="DC226" s="15">
        <f ca="1">(BV226*DCF!H$46-DCF!H$5*MAX(BV226*DCF!H$46,0)-MAX(BV226-BU226,0)/Inputs!$B$24)*DCF!H$6</f>
        <v>-1520.1959842859494</v>
      </c>
      <c r="DD226" s="15">
        <f ca="1">(BW226*DCF!I$46-DCF!I$5*MAX(BW226*DCF!I$46,0)-MAX(BW226-BV226,0)/Inputs!$B$24)*DCF!I$6</f>
        <v>-190.58704481240201</v>
      </c>
      <c r="DE226" s="15">
        <f ca="1">(BX226*DCF!J$46-DCF!J$5*MAX(BX226*DCF!J$46,0)-MAX(BX226-BW226,0)/Inputs!$B$24)*DCF!J$6</f>
        <v>-175.96194653923203</v>
      </c>
      <c r="DF226" s="15">
        <f ca="1">(BY226*DCF!K$46-DCF!K$5*MAX(BY226*DCF!K$46,0)-MAX(BY226-BX226,0)/Inputs!$B$24)*DCF!K$6</f>
        <v>-1661.8451104712251</v>
      </c>
      <c r="DG226" s="15">
        <f ca="1">(BZ226*DCF!L$46-DCF!L$5*MAX(BZ226*DCF!L$46,0)-MAX(BZ226-BY226,0)/Inputs!$B$24)*DCF!L$6</f>
        <v>-1539.7540105232501</v>
      </c>
      <c r="DH226" s="15">
        <f ca="1">(CA226*DCF!M$46-DCF!M$5*MAX(CA226*DCF!M$46,0)-MAX(CA226-BZ226,0)/Inputs!$B$24)*DCF!M$6</f>
        <v>3669.8507538729286</v>
      </c>
      <c r="DI226" s="15">
        <f ca="1">SUM(CB226:CL226)+BE226*DCF!M$10*(1+Inputs!$B$30)*(1-Inputs!$B$33)*(1-Inputs!$B$30/Inputs!$B$31)/(Inputs!$B$29-Inputs!$B$30)*DCF!M$6</f>
        <v>125029.79924513839</v>
      </c>
      <c r="DJ226" s="15">
        <f ca="1">SUM(CM226:CW226)+BP226*DCF!M$28*(1+Inputs!$B$30)*(1-Inputs!$B$33)*(1-Inputs!$B$30/Inputs!$B$31)/(Inputs!$B$29-Inputs!$B$30)*DCF!M$6</f>
        <v>357734.42885183077</v>
      </c>
      <c r="DK226" s="15">
        <f ca="1">SUM(CX226:DH226)+CA226*DCF!M$46*(1+Inputs!$B$30)*(1-Inputs!$B$33)*(1-Inputs!$B$30/Inputs!$B$31)/(Inputs!$B$29-Inputs!$B$30)*DCF!M$6</f>
        <v>141236.10458374934</v>
      </c>
      <c r="DM226" s="15">
        <f ca="1">DI226+DJ226+DK226+Inputs!$B$34+Inputs!$B$36-Inputs!$B$35</f>
        <v>700851.33268071851</v>
      </c>
    </row>
    <row r="227" spans="1:117" x14ac:dyDescent="0.75">
      <c r="A227" s="11">
        <v>214</v>
      </c>
      <c r="C227" s="24">
        <f t="shared" ca="1" si="141"/>
        <v>-0.84961473009462429</v>
      </c>
      <c r="D227" s="24">
        <f t="shared" ca="1" si="141"/>
        <v>1.3220832760767292</v>
      </c>
      <c r="E227" s="24">
        <f t="shared" ca="1" si="141"/>
        <v>-0.17534475949187014</v>
      </c>
      <c r="F227" s="24">
        <f t="shared" ca="1" si="141"/>
        <v>0.56621669499197735</v>
      </c>
      <c r="G227" s="24">
        <f t="shared" ca="1" si="141"/>
        <v>-0.60909306440729016</v>
      </c>
      <c r="H227" s="24">
        <f t="shared" ca="1" si="141"/>
        <v>-0.39132784073865151</v>
      </c>
      <c r="I227" s="24">
        <f t="shared" ca="1" si="141"/>
        <v>-0.15533053400659658</v>
      </c>
      <c r="J227" s="24">
        <f t="shared" ca="1" si="141"/>
        <v>0.96403909861980519</v>
      </c>
      <c r="K227" s="24">
        <f t="shared" ca="1" si="141"/>
        <v>1.369066178552286</v>
      </c>
      <c r="L227" s="24">
        <f t="shared" ca="1" si="141"/>
        <v>-0.59446338688178513</v>
      </c>
      <c r="M227" s="24">
        <f t="shared" ca="1" si="141"/>
        <v>0.48097905301343591</v>
      </c>
      <c r="N227" s="24">
        <f ca="1">SQRT(Inputs!$B$38)*C227+SQRT(1-Inputs!$B$38)*_xlfn.NORM.S.INV(RAND())</f>
        <v>-0.42487564979460563</v>
      </c>
      <c r="O227" s="24">
        <f ca="1">SQRT(Inputs!$B$38)*D227+SQRT(1-Inputs!$B$38)*_xlfn.NORM.S.INV(RAND())</f>
        <v>0.49930635231696641</v>
      </c>
      <c r="P227" s="24">
        <f ca="1">SQRT(Inputs!$B$38)*E227+SQRT(1-Inputs!$B$38)*_xlfn.NORM.S.INV(RAND())</f>
        <v>0.38875305327825338</v>
      </c>
      <c r="Q227" s="24">
        <f ca="1">SQRT(Inputs!$B$38)*F227+SQRT(1-Inputs!$B$38)*_xlfn.NORM.S.INV(RAND())</f>
        <v>0.14456947665369199</v>
      </c>
      <c r="R227" s="24">
        <f ca="1">SQRT(Inputs!$B$38)*G227+SQRT(1-Inputs!$B$38)*_xlfn.NORM.S.INV(RAND())</f>
        <v>-0.45282778751598207</v>
      </c>
      <c r="S227" s="24">
        <f ca="1">SQRT(Inputs!$B$38)*H227+SQRT(1-Inputs!$B$38)*_xlfn.NORM.S.INV(RAND())</f>
        <v>0.68077404158279975</v>
      </c>
      <c r="T227" s="24">
        <f ca="1">SQRT(Inputs!$B$38)*I227+SQRT(1-Inputs!$B$38)*_xlfn.NORM.S.INV(RAND())</f>
        <v>-0.96306743433584985</v>
      </c>
      <c r="U227" s="24">
        <f ca="1">SQRT(Inputs!$B$38)*J227+SQRT(1-Inputs!$B$38)*_xlfn.NORM.S.INV(RAND())</f>
        <v>1.1182377261520364</v>
      </c>
      <c r="V227" s="24">
        <f ca="1">SQRT(Inputs!$B$38)*K227+SQRT(1-Inputs!$B$38)*_xlfn.NORM.S.INV(RAND())</f>
        <v>1.1437227709178548</v>
      </c>
      <c r="W227" s="24">
        <f ca="1">SQRT(Inputs!$B$38)*L227+SQRT(1-Inputs!$B$38)*_xlfn.NORM.S.INV(RAND())</f>
        <v>0.66484739011831251</v>
      </c>
      <c r="X227" s="24">
        <f ca="1">SQRT(Inputs!$B$38)*M227+SQRT(1-Inputs!$B$38)*_xlfn.NORM.S.INV(RAND())</f>
        <v>1.374213441013779</v>
      </c>
      <c r="Y227" s="24">
        <f ca="1">SQRT(Inputs!$B$38)*C227+SQRT(1-Inputs!$B$38)*_xlfn.NORM.S.INV(RAND())</f>
        <v>0.44708735196112354</v>
      </c>
      <c r="Z227" s="24">
        <f ca="1">SQRT(Inputs!$B$38)*D227+SQRT(1-Inputs!$B$38)*_xlfn.NORM.S.INV(RAND())</f>
        <v>1.5727901075314401</v>
      </c>
      <c r="AA227" s="24">
        <f ca="1">SQRT(Inputs!$B$38)*E227+SQRT(1-Inputs!$B$38)*_xlfn.NORM.S.INV(RAND())</f>
        <v>8.9638249183588425E-2</v>
      </c>
      <c r="AB227" s="24">
        <f ca="1">SQRT(Inputs!$B$38)*F227+SQRT(1-Inputs!$B$38)*_xlfn.NORM.S.INV(RAND())</f>
        <v>1.1415271056355523</v>
      </c>
      <c r="AC227" s="24">
        <f ca="1">SQRT(Inputs!$B$38)*G227+SQRT(1-Inputs!$B$38)*_xlfn.NORM.S.INV(RAND())</f>
        <v>0.48116792969942274</v>
      </c>
      <c r="AD227" s="24">
        <f ca="1">SQRT(Inputs!$B$38)*H227+SQRT(1-Inputs!$B$38)*_xlfn.NORM.S.INV(RAND())</f>
        <v>0.59732492383571933</v>
      </c>
      <c r="AE227" s="24">
        <f ca="1">SQRT(Inputs!$B$38)*I227+SQRT(1-Inputs!$B$38)*_xlfn.NORM.S.INV(RAND())</f>
        <v>-0.16968139048483005</v>
      </c>
      <c r="AF227" s="24">
        <f ca="1">SQRT(Inputs!$B$38)*J227+SQRT(1-Inputs!$B$38)*_xlfn.NORM.S.INV(RAND())</f>
        <v>6.3790653633967576E-2</v>
      </c>
      <c r="AG227" s="24">
        <f ca="1">SQRT(Inputs!$B$38)*K227+SQRT(1-Inputs!$B$38)*_xlfn.NORM.S.INV(RAND())</f>
        <v>1.0109199832829003</v>
      </c>
      <c r="AH227" s="24">
        <f ca="1">SQRT(Inputs!$B$38)*L227+SQRT(1-Inputs!$B$38)*_xlfn.NORM.S.INV(RAND())</f>
        <v>-1.0026245948390085</v>
      </c>
      <c r="AI227" s="24">
        <f ca="1">SQRT(Inputs!$B$38)*M227+SQRT(1-Inputs!$B$38)*_xlfn.NORM.S.INV(RAND())</f>
        <v>-4.5707620407763383E-2</v>
      </c>
      <c r="AJ227" s="24">
        <f ca="1">SQRT(Inputs!$B$38)*C227+SQRT(1-Inputs!$B$38)*_xlfn.NORM.S.INV(RAND())</f>
        <v>-0.53286008990408229</v>
      </c>
      <c r="AK227" s="24">
        <f ca="1">SQRT(Inputs!$B$38)*D227+SQRT(1-Inputs!$B$38)*_xlfn.NORM.S.INV(RAND())</f>
        <v>0.22614407142582227</v>
      </c>
      <c r="AL227" s="24">
        <f ca="1">SQRT(Inputs!$B$38)*E227+SQRT(1-Inputs!$B$38)*_xlfn.NORM.S.INV(RAND())</f>
        <v>0.80583531518542351</v>
      </c>
      <c r="AM227" s="24">
        <f ca="1">SQRT(Inputs!$B$38)*F227+SQRT(1-Inputs!$B$38)*_xlfn.NORM.S.INV(RAND())</f>
        <v>-1.745019567932576</v>
      </c>
      <c r="AN227" s="24">
        <f ca="1">SQRT(Inputs!$B$38)*G227+SQRT(1-Inputs!$B$38)*_xlfn.NORM.S.INV(RAND())</f>
        <v>1.0337264645051849</v>
      </c>
      <c r="AO227" s="24">
        <f ca="1">SQRT(Inputs!$B$38)*H227+SQRT(1-Inputs!$B$38)*_xlfn.NORM.S.INV(RAND())</f>
        <v>-0.9106477905297351</v>
      </c>
      <c r="AP227" s="24">
        <f ca="1">SQRT(Inputs!$B$38)*I227+SQRT(1-Inputs!$B$38)*_xlfn.NORM.S.INV(RAND())</f>
        <v>-0.19080726179132868</v>
      </c>
      <c r="AQ227" s="24">
        <f ca="1">SQRT(Inputs!$B$38)*J227+SQRT(1-Inputs!$B$38)*_xlfn.NORM.S.INV(RAND())</f>
        <v>1.9980053920150522</v>
      </c>
      <c r="AR227" s="24">
        <f ca="1">SQRT(Inputs!$B$38)*K227+SQRT(1-Inputs!$B$38)*_xlfn.NORM.S.INV(RAND())</f>
        <v>0.58392532371005257</v>
      </c>
      <c r="AS227" s="24">
        <f ca="1">SQRT(Inputs!$B$38)*L227+SQRT(1-Inputs!$B$38)*_xlfn.NORM.S.INV(RAND())</f>
        <v>-1.7201009296678773</v>
      </c>
      <c r="AT227" s="24">
        <f ca="1">SQRT(Inputs!$B$38)*M227+SQRT(1-Inputs!$B$38)*_xlfn.NORM.S.INV(RAND())</f>
        <v>-0.66469152856399072</v>
      </c>
      <c r="AU227" s="15">
        <f ca="1">Inputs!$B$6*EXP($B$8-0.5*C$5^2+C$5*N227)</f>
        <v>4632.4283356538645</v>
      </c>
      <c r="AV227" s="15">
        <f t="shared" ca="1" si="110"/>
        <v>6068.2976028485919</v>
      </c>
      <c r="AW227" s="15">
        <f t="shared" ca="1" si="111"/>
        <v>7797.5469607353598</v>
      </c>
      <c r="AX227" s="15">
        <f t="shared" ca="1" si="112"/>
        <v>9693.5299571822161</v>
      </c>
      <c r="AY227" s="15">
        <f t="shared" ca="1" si="113"/>
        <v>11236.261664399308</v>
      </c>
      <c r="AZ227" s="15">
        <f t="shared" ca="1" si="114"/>
        <v>14812.058077707165</v>
      </c>
      <c r="BA227" s="15">
        <f t="shared" ca="1" si="115"/>
        <v>16388.21534145952</v>
      </c>
      <c r="BB227" s="15">
        <f t="shared" ca="1" si="116"/>
        <v>22442.835954504524</v>
      </c>
      <c r="BC227" s="15">
        <f t="shared" ca="1" si="117"/>
        <v>30695.251285383849</v>
      </c>
      <c r="BD227" s="15">
        <f t="shared" ca="1" si="118"/>
        <v>40017.277972790311</v>
      </c>
      <c r="BE227" s="15">
        <f t="shared" ca="1" si="119"/>
        <v>55574.217490225536</v>
      </c>
      <c r="BF227" s="15">
        <f ca="1">Inputs!$B$13*EXP($B$9-0.5*C$6^2+C$6*Y227)</f>
        <v>15112.889471702189</v>
      </c>
      <c r="BG227" s="15">
        <f t="shared" ca="1" si="120"/>
        <v>24462.794927472733</v>
      </c>
      <c r="BH227" s="15">
        <f t="shared" ca="1" si="121"/>
        <v>30336.720891182078</v>
      </c>
      <c r="BI227" s="15">
        <f t="shared" ca="1" si="122"/>
        <v>44270.087008987561</v>
      </c>
      <c r="BJ227" s="15">
        <f t="shared" ca="1" si="123"/>
        <v>58170.079476914121</v>
      </c>
      <c r="BK227" s="15">
        <f t="shared" ca="1" si="124"/>
        <v>77441.133939239604</v>
      </c>
      <c r="BL227" s="15">
        <f t="shared" ca="1" si="125"/>
        <v>93058.141240328798</v>
      </c>
      <c r="BM227" s="15">
        <f t="shared" ca="1" si="126"/>
        <v>115298.61980603336</v>
      </c>
      <c r="BN227" s="15">
        <f t="shared" ca="1" si="127"/>
        <v>160065.36823260173</v>
      </c>
      <c r="BO227" s="15">
        <f t="shared" ca="1" si="128"/>
        <v>175278.08002557087</v>
      </c>
      <c r="BP227" s="15">
        <f t="shared" ca="1" si="129"/>
        <v>214620.18201117203</v>
      </c>
      <c r="BQ227" s="15">
        <f ca="1">Inputs!$B$20*EXP($B$10-0.5*C$7^2+C$7*AJ227)</f>
        <v>3550.8150104136612</v>
      </c>
      <c r="BR227" s="15">
        <f t="shared" ca="1" si="130"/>
        <v>5176.7503449532078</v>
      </c>
      <c r="BS227" s="15">
        <f t="shared" ca="1" si="131"/>
        <v>8935.0617043138482</v>
      </c>
      <c r="BT227" s="15">
        <f t="shared" ca="1" si="132"/>
        <v>7794.427915833764</v>
      </c>
      <c r="BU227" s="15">
        <f t="shared" ca="1" si="133"/>
        <v>13872.037184598938</v>
      </c>
      <c r="BV227" s="15">
        <f t="shared" ca="1" si="134"/>
        <v>15720.063123852844</v>
      </c>
      <c r="BW227" s="15">
        <f t="shared" ca="1" si="135"/>
        <v>21068.224133798016</v>
      </c>
      <c r="BX227" s="15">
        <f t="shared" ca="1" si="136"/>
        <v>43984.154494759205</v>
      </c>
      <c r="BY227" s="15">
        <f t="shared" ca="1" si="137"/>
        <v>68913.787713340993</v>
      </c>
      <c r="BZ227" s="15">
        <f t="shared" ca="1" si="138"/>
        <v>70481.915375909477</v>
      </c>
      <c r="CA227" s="15">
        <f t="shared" ca="1" si="139"/>
        <v>87975.750414874536</v>
      </c>
      <c r="CB227" s="15">
        <f ca="1">(AU227*DCF!C$10-DCF!C$5*MAX(AU227*DCF!C$10,0)-MAX(AU227-Inputs!$B$6,0)/Inputs!$B$10)*DCF!C$6</f>
        <v>1045.4259154092697</v>
      </c>
      <c r="CC227" s="15">
        <f ca="1">(AV227*DCF!D$10-DCF!D$5*MAX(AV227*DCF!D$10,0)-MAX(AV227-AU227,0)/Inputs!$B$10)*DCF!D$6</f>
        <v>1129.0072878904525</v>
      </c>
      <c r="CD227" s="15">
        <f ca="1">(AW227*DCF!E$10-DCF!E$5*MAX(AW227*DCF!E$10,0)-MAX(AW227-AV227,0)/Inputs!$B$10)*DCF!E$6</f>
        <v>1410.8309002204062</v>
      </c>
      <c r="CE227" s="15">
        <f ca="1">(AX227*DCF!F$10-DCF!F$5*MAX(AX227*DCF!F$10,0)-MAX(AX227-AW227,0)/Inputs!$B$10)*DCF!F$6</f>
        <v>1721.5750866076262</v>
      </c>
      <c r="CF227" s="15">
        <f ca="1">(AY227*DCF!G$10-DCF!G$5*MAX(AY227*DCF!G$10,0)-MAX(AY227-AX227,0)/Inputs!$B$10)*DCF!G$6</f>
        <v>2018.5779561863608</v>
      </c>
      <c r="CG227" s="15">
        <f ca="1">(AZ227*DCF!H$10-DCF!H$5*MAX(AZ227*DCF!H$10,0)-MAX(AZ227-AY227,0)/Inputs!$B$10)*DCF!H$6</f>
        <v>2240.8249423987272</v>
      </c>
      <c r="CH227" s="15">
        <f ca="1">(BA227*DCF!I$10-DCF!I$5*MAX(BA227*DCF!I$10,0)-MAX(BA227-AZ227,0)/Inputs!$B$10)*DCF!I$6</f>
        <v>2734.9840841508694</v>
      </c>
      <c r="CI227" s="15">
        <f ca="1">(BB227*DCF!J$10-DCF!J$5*MAX(BB227*DCF!J$10,0)-MAX(BB227-BA227,0)/Inputs!$B$10)*DCF!J$6</f>
        <v>2933.7647426839485</v>
      </c>
      <c r="CJ227" s="15">
        <f ca="1">(BC227*DCF!K$10-DCF!K$5*MAX(BC227*DCF!K$10,0)-MAX(BC227-BB227,0)/Inputs!$B$10)*DCF!K$6</f>
        <v>3786.2299668943378</v>
      </c>
      <c r="CK227" s="15">
        <f ca="1">(BD227*DCF!L$10-DCF!L$5*MAX(BD227*DCF!L$10,0)-MAX(BD227-BC227,0)/Inputs!$B$10)*DCF!L$6</f>
        <v>4829.8774980941644</v>
      </c>
      <c r="CL227" s="15">
        <f ca="1">(BE227*DCF!M$10-DCF!M$5*MAX(BE227*DCF!M$10,0)-MAX(BE227-BD227,0)/Inputs!$B$10)*DCF!M$6</f>
        <v>5983.7982375746105</v>
      </c>
      <c r="CM227" s="15">
        <f ca="1">(BF227*DCF!C$28-DCF!C$5*MAX(BF227*DCF!C$28,0)-MAX(BF227-Inputs!$B$13,0)/Inputs!$B$17)*DCF!C$6</f>
        <v>3751.8721975248886</v>
      </c>
      <c r="CN227" s="15">
        <f ca="1">(BG227*DCF!D$28-DCF!D$5*MAX(BG227*DCF!D$28,0)-MAX(BG227-BF227,0)/Inputs!$B$17)*DCF!D$6</f>
        <v>5210.0937880464689</v>
      </c>
      <c r="CO227" s="15">
        <f ca="1">(BH227*DCF!E$28-DCF!E$5*MAX(BH227*DCF!E$28,0)-MAX(BH227-BG227,0)/Inputs!$B$17)*DCF!E$6</f>
        <v>7434.2295913524649</v>
      </c>
      <c r="CP227" s="15">
        <f ca="1">(BI227*DCF!F$28-DCF!F$5*MAX(BI227*DCF!F$28,0)-MAX(BI227-BH227,0)/Inputs!$B$17)*DCF!F$6</f>
        <v>9481.3729752682648</v>
      </c>
      <c r="CQ227" s="15">
        <f ca="1">(BJ227*DCF!G$28-DCF!G$5*MAX(BJ227*DCF!G$28,0)-MAX(BJ227-BI227,0)/Inputs!$B$17)*DCF!G$6</f>
        <v>12754.827037460385</v>
      </c>
      <c r="CR227" s="15">
        <f ca="1">(BK227*DCF!H$28-DCF!H$5*MAX(BK227*DCF!H$28,0)-MAX(BK227-BJ227,0)/Inputs!$B$17)*DCF!H$6</f>
        <v>16157.865760926168</v>
      </c>
      <c r="CS227" s="15">
        <f ca="1">(BL227*DCF!I$28-DCF!I$5*MAX(BL227*DCF!I$28,0)-MAX(BL227-BK227,0)/Inputs!$B$17)*DCF!I$6</f>
        <v>19641.385217496645</v>
      </c>
      <c r="CT227" s="15">
        <f ca="1">(BM227*DCF!J$28-DCF!J$5*MAX(BM227*DCF!J$28,0)-MAX(BM227-BL227,0)/Inputs!$B$17)*DCF!J$6</f>
        <v>22772.25811674085</v>
      </c>
      <c r="CU227" s="15">
        <f ca="1">(BN227*DCF!K$28-DCF!K$5*MAX(BN227*DCF!K$28,0)-MAX(BN227-BM227,0)/Inputs!$B$17)*DCF!K$6</f>
        <v>28319.791562707502</v>
      </c>
      <c r="CV227" s="15">
        <f ca="1">(BO227*DCF!L$28-DCF!L$5*MAX(BO227*DCF!L$28,0)-MAX(BO227-BN227,0)/Inputs!$B$17)*DCF!L$6</f>
        <v>33250.312323485472</v>
      </c>
      <c r="CW227" s="15">
        <f ca="1">(BP227*DCF!M$28-DCF!M$5*MAX(BP227*DCF!M$28,0)-MAX(BP227-BO227,0)/Inputs!$B$17)*DCF!M$6</f>
        <v>36268.556309489271</v>
      </c>
      <c r="CX227" s="15">
        <f ca="1">(BQ227*DCF!C$46-DCF!C$5*MAX(BQ227*DCF!C$46,0)-MAX(BQ227-Inputs!$B$20,0)/Inputs!$B$24)*DCF!C$6</f>
        <v>-981.62702800022714</v>
      </c>
      <c r="CY227" s="15">
        <f ca="1">(BR227*DCF!D$46-DCF!D$5*MAX(BR227*DCF!D$46,0)-MAX(BR227-BQ227,0)/Inputs!$B$24)*DCF!D$6</f>
        <v>-1577.3236712642681</v>
      </c>
      <c r="CZ227" s="15">
        <f ca="1">(BS227*DCF!E$46-DCF!E$5*MAX(BS227*DCF!E$46,0)-MAX(BS227-BR227,0)/Inputs!$B$24)*DCF!E$6</f>
        <v>-2538.0094768294571</v>
      </c>
      <c r="DA227" s="15">
        <f ca="1">(BT227*DCF!F$46-DCF!F$5*MAX(BT227*DCF!F$46,0)-MAX(BT227-BS227,0)/Inputs!$B$24)*DCF!F$6</f>
        <v>-567.63952096352784</v>
      </c>
      <c r="DB227" s="15">
        <f ca="1">(BU227*DCF!G$46-DCF!G$5*MAX(BU227*DCF!G$46,0)-MAX(BU227-BT227,0)/Inputs!$B$24)*DCF!G$6</f>
        <v>-2511.015602206428</v>
      </c>
      <c r="DC227" s="15">
        <f ca="1">(BV227*DCF!H$46-DCF!H$5*MAX(BV227*DCF!H$46,0)-MAX(BV227-BU227,0)/Inputs!$B$24)*DCF!H$6</f>
        <v>-574.26273758035882</v>
      </c>
      <c r="DD227" s="15">
        <f ca="1">(BW227*DCF!I$46-DCF!I$5*MAX(BW227*DCF!I$46,0)-MAX(BW227-BV227,0)/Inputs!$B$24)*DCF!I$6</f>
        <v>-1048.6713276094408</v>
      </c>
      <c r="DE227" s="15">
        <f ca="1">(BX227*DCF!J$46-DCF!J$5*MAX(BX227*DCF!J$46,0)-MAX(BX227-BW227,0)/Inputs!$B$24)*DCF!J$6</f>
        <v>-4231.9167238731334</v>
      </c>
      <c r="DF227" s="15">
        <f ca="1">(BY227*DCF!K$46-DCF!K$5*MAX(BY227*DCF!K$46,0)-MAX(BY227-BX227,0)/Inputs!$B$24)*DCF!K$6</f>
        <v>-2170.5107363921379</v>
      </c>
      <c r="DG227" s="15">
        <f ca="1">(BZ227*DCF!L$46-DCF!L$5*MAX(BZ227*DCF!L$46,0)-MAX(BZ227-BY227,0)/Inputs!$B$24)*DCF!L$6</f>
        <v>4517.216827192904</v>
      </c>
      <c r="DH227" s="15">
        <f ca="1">(CA227*DCF!M$46-DCF!M$5*MAX(CA227*DCF!M$46,0)-MAX(CA227-BZ227,0)/Inputs!$B$24)*DCF!M$6</f>
        <v>3239.7588291426923</v>
      </c>
      <c r="DI227" s="15">
        <f ca="1">SUM(CB227:CL227)+BE227*DCF!M$10*(1+Inputs!$B$30)*(1-Inputs!$B$33)*(1-Inputs!$B$30/Inputs!$B$31)/(Inputs!$B$29-Inputs!$B$30)*DCF!M$6</f>
        <v>184498.67878635504</v>
      </c>
      <c r="DJ227" s="15">
        <f ca="1">SUM(CM227:CW227)+BP227*DCF!M$28*(1+Inputs!$B$30)*(1-Inputs!$B$33)*(1-Inputs!$B$30/Inputs!$B$31)/(Inputs!$B$29-Inputs!$B$30)*DCF!M$6</f>
        <v>991430.30434075068</v>
      </c>
      <c r="DK227" s="15">
        <f ca="1">SUM(CX227:DH227)+CA227*DCF!M$46*(1+Inputs!$B$30)*(1-Inputs!$B$33)*(1-Inputs!$B$30/Inputs!$B$31)/(Inputs!$B$29-Inputs!$B$30)*DCF!M$6</f>
        <v>127576.93036687134</v>
      </c>
      <c r="DM227" s="15">
        <f ca="1">DI227+DJ227+DK227+Inputs!$B$34+Inputs!$B$36-Inputs!$B$35</f>
        <v>1380356.9134939772</v>
      </c>
    </row>
    <row r="228" spans="1:117" x14ac:dyDescent="0.75">
      <c r="A228" s="11">
        <v>215</v>
      </c>
      <c r="C228" s="24">
        <f t="shared" ca="1" si="141"/>
        <v>-0.36198701588884113</v>
      </c>
      <c r="D228" s="24">
        <f t="shared" ca="1" si="141"/>
        <v>-1.755824015499613E-2</v>
      </c>
      <c r="E228" s="24">
        <f t="shared" ca="1" si="141"/>
        <v>-0.28766352665958056</v>
      </c>
      <c r="F228" s="24">
        <f t="shared" ca="1" si="141"/>
        <v>0.50229653589034773</v>
      </c>
      <c r="G228" s="24">
        <f t="shared" ca="1" si="141"/>
        <v>0.20518734035228942</v>
      </c>
      <c r="H228" s="24">
        <f t="shared" ca="1" si="141"/>
        <v>-1.0892850598902077</v>
      </c>
      <c r="I228" s="24">
        <f t="shared" ca="1" si="141"/>
        <v>0.79592898134748258</v>
      </c>
      <c r="J228" s="24">
        <f t="shared" ca="1" si="141"/>
        <v>-1.3304501859321438</v>
      </c>
      <c r="K228" s="24">
        <f t="shared" ca="1" si="141"/>
        <v>1.4790171199226012</v>
      </c>
      <c r="L228" s="24">
        <f t="shared" ca="1" si="141"/>
        <v>0.64096088846407751</v>
      </c>
      <c r="M228" s="24">
        <f t="shared" ca="1" si="141"/>
        <v>0.52911536799453451</v>
      </c>
      <c r="N228" s="24">
        <f ca="1">SQRT(Inputs!$B$38)*C228+SQRT(1-Inputs!$B$38)*_xlfn.NORM.S.INV(RAND())</f>
        <v>-1.0087205571844393</v>
      </c>
      <c r="O228" s="24">
        <f ca="1">SQRT(Inputs!$B$38)*D228+SQRT(1-Inputs!$B$38)*_xlfn.NORM.S.INV(RAND())</f>
        <v>-0.68995996803670956</v>
      </c>
      <c r="P228" s="24">
        <f ca="1">SQRT(Inputs!$B$38)*E228+SQRT(1-Inputs!$B$38)*_xlfn.NORM.S.INV(RAND())</f>
        <v>1.6069512914269934</v>
      </c>
      <c r="Q228" s="24">
        <f ca="1">SQRT(Inputs!$B$38)*F228+SQRT(1-Inputs!$B$38)*_xlfn.NORM.S.INV(RAND())</f>
        <v>-1.4739822338324549E-2</v>
      </c>
      <c r="R228" s="24">
        <f ca="1">SQRT(Inputs!$B$38)*G228+SQRT(1-Inputs!$B$38)*_xlfn.NORM.S.INV(RAND())</f>
        <v>1.2236984047686454</v>
      </c>
      <c r="S228" s="24">
        <f ca="1">SQRT(Inputs!$B$38)*H228+SQRT(1-Inputs!$B$38)*_xlfn.NORM.S.INV(RAND())</f>
        <v>-1.6093900622044925</v>
      </c>
      <c r="T228" s="24">
        <f ca="1">SQRT(Inputs!$B$38)*I228+SQRT(1-Inputs!$B$38)*_xlfn.NORM.S.INV(RAND())</f>
        <v>1.4865066721088831</v>
      </c>
      <c r="U228" s="24">
        <f ca="1">SQRT(Inputs!$B$38)*J228+SQRT(1-Inputs!$B$38)*_xlfn.NORM.S.INV(RAND())</f>
        <v>-1.1345020122151124</v>
      </c>
      <c r="V228" s="24">
        <f ca="1">SQRT(Inputs!$B$38)*K228+SQRT(1-Inputs!$B$38)*_xlfn.NORM.S.INV(RAND())</f>
        <v>1.8578451097205155</v>
      </c>
      <c r="W228" s="24">
        <f ca="1">SQRT(Inputs!$B$38)*L228+SQRT(1-Inputs!$B$38)*_xlfn.NORM.S.INV(RAND())</f>
        <v>-2.6691680383413852E-2</v>
      </c>
      <c r="X228" s="24">
        <f ca="1">SQRT(Inputs!$B$38)*M228+SQRT(1-Inputs!$B$38)*_xlfn.NORM.S.INV(RAND())</f>
        <v>0.89034930844590365</v>
      </c>
      <c r="Y228" s="24">
        <f ca="1">SQRT(Inputs!$B$38)*C228+SQRT(1-Inputs!$B$38)*_xlfn.NORM.S.INV(RAND())</f>
        <v>-2.5060041740214265</v>
      </c>
      <c r="Z228" s="24">
        <f ca="1">SQRT(Inputs!$B$38)*D228+SQRT(1-Inputs!$B$38)*_xlfn.NORM.S.INV(RAND())</f>
        <v>-0.75431005716594657</v>
      </c>
      <c r="AA228" s="24">
        <f ca="1">SQRT(Inputs!$B$38)*E228+SQRT(1-Inputs!$B$38)*_xlfn.NORM.S.INV(RAND())</f>
        <v>0.44827919915558567</v>
      </c>
      <c r="AB228" s="24">
        <f ca="1">SQRT(Inputs!$B$38)*F228+SQRT(1-Inputs!$B$38)*_xlfn.NORM.S.INV(RAND())</f>
        <v>-5.5361998013833402E-2</v>
      </c>
      <c r="AC228" s="24">
        <f ca="1">SQRT(Inputs!$B$38)*G228+SQRT(1-Inputs!$B$38)*_xlfn.NORM.S.INV(RAND())</f>
        <v>-0.28418704538934392</v>
      </c>
      <c r="AD228" s="24">
        <f ca="1">SQRT(Inputs!$B$38)*H228+SQRT(1-Inputs!$B$38)*_xlfn.NORM.S.INV(RAND())</f>
        <v>-1.106168559982847</v>
      </c>
      <c r="AE228" s="24">
        <f ca="1">SQRT(Inputs!$B$38)*I228+SQRT(1-Inputs!$B$38)*_xlfn.NORM.S.INV(RAND())</f>
        <v>2.1037443610778008</v>
      </c>
      <c r="AF228" s="24">
        <f ca="1">SQRT(Inputs!$B$38)*J228+SQRT(1-Inputs!$B$38)*_xlfn.NORM.S.INV(RAND())</f>
        <v>-0.64190233630677151</v>
      </c>
      <c r="AG228" s="24">
        <f ca="1">SQRT(Inputs!$B$38)*K228+SQRT(1-Inputs!$B$38)*_xlfn.NORM.S.INV(RAND())</f>
        <v>0.94291714165914864</v>
      </c>
      <c r="AH228" s="24">
        <f ca="1">SQRT(Inputs!$B$38)*L228+SQRT(1-Inputs!$B$38)*_xlfn.NORM.S.INV(RAND())</f>
        <v>-0.43548021018575145</v>
      </c>
      <c r="AI228" s="24">
        <f ca="1">SQRT(Inputs!$B$38)*M228+SQRT(1-Inputs!$B$38)*_xlfn.NORM.S.INV(RAND())</f>
        <v>2.3781442532985919E-2</v>
      </c>
      <c r="AJ228" s="24">
        <f ca="1">SQRT(Inputs!$B$38)*C228+SQRT(1-Inputs!$B$38)*_xlfn.NORM.S.INV(RAND())</f>
        <v>-0.40124630061593225</v>
      </c>
      <c r="AK228" s="24">
        <f ca="1">SQRT(Inputs!$B$38)*D228+SQRT(1-Inputs!$B$38)*_xlfn.NORM.S.INV(RAND())</f>
        <v>-0.72032630662954888</v>
      </c>
      <c r="AL228" s="24">
        <f ca="1">SQRT(Inputs!$B$38)*E228+SQRT(1-Inputs!$B$38)*_xlfn.NORM.S.INV(RAND())</f>
        <v>0.36911604496317352</v>
      </c>
      <c r="AM228" s="24">
        <f ca="1">SQRT(Inputs!$B$38)*F228+SQRT(1-Inputs!$B$38)*_xlfn.NORM.S.INV(RAND())</f>
        <v>0.21362318665832719</v>
      </c>
      <c r="AN228" s="24">
        <f ca="1">SQRT(Inputs!$B$38)*G228+SQRT(1-Inputs!$B$38)*_xlfn.NORM.S.INV(RAND())</f>
        <v>0.48882389817272831</v>
      </c>
      <c r="AO228" s="24">
        <f ca="1">SQRT(Inputs!$B$38)*H228+SQRT(1-Inputs!$B$38)*_xlfn.NORM.S.INV(RAND())</f>
        <v>3.5140246008675491E-2</v>
      </c>
      <c r="AP228" s="24">
        <f ca="1">SQRT(Inputs!$B$38)*I228+SQRT(1-Inputs!$B$38)*_xlfn.NORM.S.INV(RAND())</f>
        <v>-0.39442383723343416</v>
      </c>
      <c r="AQ228" s="24">
        <f ca="1">SQRT(Inputs!$B$38)*J228+SQRT(1-Inputs!$B$38)*_xlfn.NORM.S.INV(RAND())</f>
        <v>0.52478850899158513</v>
      </c>
      <c r="AR228" s="24">
        <f ca="1">SQRT(Inputs!$B$38)*K228+SQRT(1-Inputs!$B$38)*_xlfn.NORM.S.INV(RAND())</f>
        <v>1.1048813366114754</v>
      </c>
      <c r="AS228" s="24">
        <f ca="1">SQRT(Inputs!$B$38)*L228+SQRT(1-Inputs!$B$38)*_xlfn.NORM.S.INV(RAND())</f>
        <v>-9.9692258738197648E-2</v>
      </c>
      <c r="AT228" s="24">
        <f ca="1">SQRT(Inputs!$B$38)*M228+SQRT(1-Inputs!$B$38)*_xlfn.NORM.S.INV(RAND())</f>
        <v>0.49195203570162416</v>
      </c>
      <c r="AU228" s="15">
        <f ca="1">Inputs!$B$6*EXP($B$8-0.5*C$5^2+C$5*N228)</f>
        <v>4214.6748127951041</v>
      </c>
      <c r="AV228" s="15">
        <f t="shared" ca="1" si="110"/>
        <v>4635.3380157611855</v>
      </c>
      <c r="AW228" s="15">
        <f t="shared" ca="1" si="111"/>
        <v>7019.9226968784742</v>
      </c>
      <c r="AX228" s="15">
        <f t="shared" ca="1" si="112"/>
        <v>8554.8527086125614</v>
      </c>
      <c r="AY228" s="15">
        <f t="shared" ca="1" si="113"/>
        <v>12061.086593858672</v>
      </c>
      <c r="AZ228" s="15">
        <f t="shared" ca="1" si="114"/>
        <v>12355.337151247197</v>
      </c>
      <c r="BA228" s="15">
        <f t="shared" ca="1" si="115"/>
        <v>17664.919534990058</v>
      </c>
      <c r="BB228" s="15">
        <f t="shared" ca="1" si="116"/>
        <v>19303.539407362568</v>
      </c>
      <c r="BC228" s="15">
        <f t="shared" ca="1" si="117"/>
        <v>28285.777806387723</v>
      </c>
      <c r="BD228" s="15">
        <f t="shared" ca="1" si="118"/>
        <v>34566.340369642181</v>
      </c>
      <c r="BE228" s="15">
        <f t="shared" ca="1" si="119"/>
        <v>45934.568418458352</v>
      </c>
      <c r="BF228" s="15">
        <f ca="1">Inputs!$B$13*EXP($B$9-0.5*C$6^2+C$6*Y228)</f>
        <v>8415.7454756642401</v>
      </c>
      <c r="BG228" s="15">
        <f t="shared" ca="1" si="120"/>
        <v>8951.414560678837</v>
      </c>
      <c r="BH228" s="15">
        <f t="shared" ca="1" si="121"/>
        <v>11781.144454465752</v>
      </c>
      <c r="BI228" s="15">
        <f t="shared" ca="1" si="122"/>
        <v>14299.521931629422</v>
      </c>
      <c r="BJ228" s="15">
        <f t="shared" ca="1" si="123"/>
        <v>16826.676545013695</v>
      </c>
      <c r="BK228" s="15">
        <f t="shared" ca="1" si="124"/>
        <v>17764.34297282379</v>
      </c>
      <c r="BL228" s="15">
        <f t="shared" ca="1" si="125"/>
        <v>28660.406130055646</v>
      </c>
      <c r="BM228" s="15">
        <f t="shared" ca="1" si="126"/>
        <v>32529.619494066639</v>
      </c>
      <c r="BN228" s="15">
        <f t="shared" ca="1" si="127"/>
        <v>44793.305183788521</v>
      </c>
      <c r="BO228" s="15">
        <f t="shared" ca="1" si="128"/>
        <v>52393.11264349617</v>
      </c>
      <c r="BP228" s="15">
        <f t="shared" ca="1" si="129"/>
        <v>64660.087975913761</v>
      </c>
      <c r="BQ228" s="15">
        <f ca="1">Inputs!$B$20*EXP($B$10-0.5*C$7^2+C$7*AJ228)</f>
        <v>3720.5008269886248</v>
      </c>
      <c r="BR228" s="15">
        <f t="shared" ca="1" si="130"/>
        <v>4015.9686332590986</v>
      </c>
      <c r="BS228" s="15">
        <f t="shared" ca="1" si="131"/>
        <v>6114.4637353693424</v>
      </c>
      <c r="BT228" s="15">
        <f t="shared" ca="1" si="132"/>
        <v>8916.4533947544078</v>
      </c>
      <c r="BU228" s="15">
        <f t="shared" ca="1" si="133"/>
        <v>13908.696056998155</v>
      </c>
      <c r="BV228" s="15">
        <f t="shared" ca="1" si="134"/>
        <v>19504.820460219173</v>
      </c>
      <c r="BW228" s="15">
        <f t="shared" ca="1" si="135"/>
        <v>25037.995274701374</v>
      </c>
      <c r="BX228" s="15">
        <f t="shared" ca="1" si="136"/>
        <v>38904.74076289549</v>
      </c>
      <c r="BY228" s="15">
        <f t="shared" ca="1" si="137"/>
        <v>67344.060075227768</v>
      </c>
      <c r="BZ228" s="15">
        <f t="shared" ca="1" si="138"/>
        <v>92777.161855862942</v>
      </c>
      <c r="CA228" s="15">
        <f t="shared" ca="1" si="139"/>
        <v>142229.51264852617</v>
      </c>
      <c r="CB228" s="15">
        <f ca="1">(AU228*DCF!C$10-DCF!C$5*MAX(AU228*DCF!C$10,0)-MAX(AU228-Inputs!$B$6,0)/Inputs!$B$10)*DCF!C$6</f>
        <v>1048.4045724879843</v>
      </c>
      <c r="CC228" s="15">
        <f ca="1">(AV228*DCF!D$10-DCF!D$5*MAX(AV228*DCF!D$10,0)-MAX(AV228-AU228,0)/Inputs!$B$10)*DCF!D$6</f>
        <v>1027.2645254523939</v>
      </c>
      <c r="CD228" s="15">
        <f ca="1">(AW228*DCF!E$10-DCF!E$5*MAX(AW228*DCF!E$10,0)-MAX(AW228-AV228,0)/Inputs!$B$10)*DCF!E$6</f>
        <v>1083.6811831057987</v>
      </c>
      <c r="CE228" s="15">
        <f ca="1">(AX228*DCF!F$10-DCF!F$5*MAX(AX228*DCF!F$10,0)-MAX(AX228-AW228,0)/Inputs!$B$10)*DCF!F$6</f>
        <v>1548.129832501101</v>
      </c>
      <c r="CF228" s="15">
        <f ca="1">(AY228*DCF!G$10-DCF!G$5*MAX(AY228*DCF!G$10,0)-MAX(AY228-AX228,0)/Inputs!$B$10)*DCF!G$6</f>
        <v>1811.1057090352774</v>
      </c>
      <c r="CG228" s="15">
        <f ca="1">(AZ228*DCF!H$10-DCF!H$5*MAX(AZ228*DCF!H$10,0)-MAX(AZ228-AY228,0)/Inputs!$B$10)*DCF!H$6</f>
        <v>2346.548108571762</v>
      </c>
      <c r="CH228" s="15">
        <f ca="1">(BA228*DCF!I$10-DCF!I$5*MAX(BA228*DCF!I$10,0)-MAX(BA228-AZ228,0)/Inputs!$B$10)*DCF!I$6</f>
        <v>2355.7788389310754</v>
      </c>
      <c r="CI228" s="15">
        <f ca="1">(BB228*DCF!J$10-DCF!J$5*MAX(BB228*DCF!J$10,0)-MAX(BB228-BA228,0)/Inputs!$B$10)*DCF!J$6</f>
        <v>3064.2263134060358</v>
      </c>
      <c r="CJ228" s="15">
        <f ca="1">(BC228*DCF!K$10-DCF!K$5*MAX(BC228*DCF!K$10,0)-MAX(BC228-BB228,0)/Inputs!$B$10)*DCF!K$6</f>
        <v>3296.1793135501175</v>
      </c>
      <c r="CK228" s="15">
        <f ca="1">(BD228*DCF!L$10-DCF!L$5*MAX(BD228*DCF!L$10,0)-MAX(BD228-BC228,0)/Inputs!$B$10)*DCF!L$6</f>
        <v>4401.083009539102</v>
      </c>
      <c r="CL228" s="15">
        <f ca="1">(BE228*DCF!M$10-DCF!M$5*MAX(BE228*DCF!M$10,0)-MAX(BE228-BD228,0)/Inputs!$B$10)*DCF!M$6</f>
        <v>5123.9054147981142</v>
      </c>
      <c r="CM228" s="15">
        <f ca="1">(BF228*DCF!C$28-DCF!C$5*MAX(BF228*DCF!C$28,0)-MAX(BF228-Inputs!$B$13,0)/Inputs!$B$17)*DCF!C$6</f>
        <v>2568.4303276367295</v>
      </c>
      <c r="CN228" s="15">
        <f ca="1">(BG228*DCF!D$28-DCF!D$5*MAX(BG228*DCF!D$28,0)-MAX(BG228-BF228,0)/Inputs!$B$17)*DCF!D$6</f>
        <v>2522.1152657886428</v>
      </c>
      <c r="CO228" s="15">
        <f ca="1">(BH228*DCF!E$28-DCF!E$5*MAX(BH228*DCF!E$28,0)-MAX(BH228-BG228,0)/Inputs!$B$17)*DCF!E$6</f>
        <v>2778.9290783376227</v>
      </c>
      <c r="CP228" s="15">
        <f ca="1">(BI228*DCF!F$28-DCF!F$5*MAX(BI228*DCF!F$28,0)-MAX(BI228-BH228,0)/Inputs!$B$17)*DCF!F$6</f>
        <v>3423.4331169864872</v>
      </c>
      <c r="CQ228" s="15">
        <f ca="1">(BJ228*DCF!G$28-DCF!G$5*MAX(BJ228*DCF!G$28,0)-MAX(BJ228-BI228,0)/Inputs!$B$17)*DCF!G$6</f>
        <v>3940.7664524988973</v>
      </c>
      <c r="CR228" s="15">
        <f ca="1">(BK228*DCF!H$28-DCF!H$5*MAX(BK228*DCF!H$28,0)-MAX(BK228-BJ228,0)/Inputs!$B$17)*DCF!H$6</f>
        <v>4247.6309577145157</v>
      </c>
      <c r="CS228" s="15">
        <f ca="1">(BL228*DCF!I$28-DCF!I$5*MAX(BL228*DCF!I$28,0)-MAX(BL228-BK228,0)/Inputs!$B$17)*DCF!I$6</f>
        <v>5175.6624397897485</v>
      </c>
      <c r="CT228" s="15">
        <f ca="1">(BM228*DCF!J$28-DCF!J$5*MAX(BM228*DCF!J$28,0)-MAX(BM228-BL228,0)/Inputs!$B$17)*DCF!J$6</f>
        <v>6743.7795547124169</v>
      </c>
      <c r="CU228" s="15">
        <f ca="1">(BN228*DCF!K$28-DCF!K$5*MAX(BN228*DCF!K$28,0)-MAX(BN228-BM228,0)/Inputs!$B$17)*DCF!K$6</f>
        <v>7957.4568599945042</v>
      </c>
      <c r="CV228" s="15">
        <f ca="1">(BO228*DCF!L$28-DCF!L$5*MAX(BO228*DCF!L$28,0)-MAX(BO228-BN228,0)/Inputs!$B$17)*DCF!L$6</f>
        <v>9593.5948105519292</v>
      </c>
      <c r="CW228" s="15">
        <f ca="1">(BP228*DCF!M$28-DCF!M$5*MAX(BP228*DCF!M$28,0)-MAX(BP228-BO228,0)/Inputs!$B$17)*DCF!M$6</f>
        <v>10883.589357737139</v>
      </c>
      <c r="CX228" s="15">
        <f ca="1">(BQ228*DCF!C$46-DCF!C$5*MAX(BQ228*DCF!C$46,0)-MAX(BQ228-Inputs!$B$20,0)/Inputs!$B$24)*DCF!C$6</f>
        <v>-1099.1922588835737</v>
      </c>
      <c r="CY228" s="15">
        <f ca="1">(BR228*DCF!D$46-DCF!D$5*MAX(BR228*DCF!D$46,0)-MAX(BR228-BQ228,0)/Inputs!$B$24)*DCF!D$6</f>
        <v>-811.50585242829743</v>
      </c>
      <c r="CZ228" s="15">
        <f ca="1">(BS228*DCF!E$46-DCF!E$5*MAX(BS228*DCF!E$46,0)-MAX(BS228-BR228,0)/Inputs!$B$24)*DCF!E$6</f>
        <v>-1550.214981382969</v>
      </c>
      <c r="DA228" s="15">
        <f ca="1">(BT228*DCF!F$46-DCF!F$5*MAX(BT228*DCF!F$46,0)-MAX(BT228-BS228,0)/Inputs!$B$24)*DCF!F$6</f>
        <v>-1669.6455229569481</v>
      </c>
      <c r="DB228" s="15">
        <f ca="1">(BU228*DCF!G$46-DCF!G$5*MAX(BU228*DCF!G$46,0)-MAX(BU228-BT228,0)/Inputs!$B$24)*DCF!G$6</f>
        <v>-2147.152852036786</v>
      </c>
      <c r="DC228" s="15">
        <f ca="1">(BV228*DCF!H$46-DCF!H$5*MAX(BV228*DCF!H$46,0)-MAX(BV228-BU228,0)/Inputs!$B$24)*DCF!H$6</f>
        <v>-1738.9613702778333</v>
      </c>
      <c r="DD228" s="15">
        <f ca="1">(BW228*DCF!I$46-DCF!I$5*MAX(BW228*DCF!I$46,0)-MAX(BW228-BV228,0)/Inputs!$B$24)*DCF!I$6</f>
        <v>-1010.0982304605134</v>
      </c>
      <c r="DE228" s="15">
        <f ca="1">(BX228*DCF!J$46-DCF!J$5*MAX(BX228*DCF!J$46,0)-MAX(BX228-BW228,0)/Inputs!$B$24)*DCF!J$6</f>
        <v>-2045.2880940165624</v>
      </c>
      <c r="DF228" s="15">
        <f ca="1">(BY228*DCF!K$46-DCF!K$5*MAX(BY228*DCF!K$46,0)-MAX(BY228-BX228,0)/Inputs!$B$24)*DCF!K$6</f>
        <v>-3119.9584070962464</v>
      </c>
      <c r="DG228" s="15">
        <f ca="1">(BZ228*DCF!L$46-DCF!L$5*MAX(BZ228*DCF!L$46,0)-MAX(BZ228-BY228,0)/Inputs!$B$24)*DCF!L$6</f>
        <v>657.66103208912284</v>
      </c>
      <c r="DH228" s="15">
        <f ca="1">(CA228*DCF!M$46-DCF!M$5*MAX(CA228*DCF!M$46,0)-MAX(CA228-BZ228,0)/Inputs!$B$24)*DCF!M$6</f>
        <v>811.91499754024665</v>
      </c>
      <c r="DI228" s="15">
        <f ca="1">SUM(CB228:CL228)+BE228*DCF!M$10*(1+Inputs!$B$30)*(1-Inputs!$B$33)*(1-Inputs!$B$30/Inputs!$B$31)/(Inputs!$B$29-Inputs!$B$30)*DCF!M$6</f>
        <v>154942.81815173241</v>
      </c>
      <c r="DJ228" s="15">
        <f ca="1">SUM(CM228:CW228)+BP228*DCF!M$28*(1+Inputs!$B$30)*(1-Inputs!$B$33)*(1-Inputs!$B$30/Inputs!$B$31)/(Inputs!$B$29-Inputs!$B$30)*DCF!M$6</f>
        <v>299768.5613925666</v>
      </c>
      <c r="DK228" s="15">
        <f ca="1">SUM(CX228:DH228)+CA228*DCF!M$46*(1+Inputs!$B$30)*(1-Inputs!$B$33)*(1-Inputs!$B$30/Inputs!$B$31)/(Inputs!$B$29-Inputs!$B$30)*DCF!M$6</f>
        <v>206181.23317755884</v>
      </c>
      <c r="DM228" s="15">
        <f ca="1">DI228+DJ228+DK228+Inputs!$B$34+Inputs!$B$36-Inputs!$B$35</f>
        <v>737743.61272185785</v>
      </c>
    </row>
    <row r="229" spans="1:117" x14ac:dyDescent="0.75">
      <c r="A229" s="11">
        <v>216</v>
      </c>
      <c r="C229" s="24">
        <f t="shared" ca="1" si="141"/>
        <v>-0.43572533317388784</v>
      </c>
      <c r="D229" s="24">
        <f t="shared" ca="1" si="141"/>
        <v>-1.6597671718324636</v>
      </c>
      <c r="E229" s="24">
        <f t="shared" ca="1" si="141"/>
        <v>-1.9928268612554097E-2</v>
      </c>
      <c r="F229" s="24">
        <f t="shared" ca="1" si="141"/>
        <v>0.15365253814949717</v>
      </c>
      <c r="G229" s="24">
        <f t="shared" ca="1" si="141"/>
        <v>-1.4443877385701218</v>
      </c>
      <c r="H229" s="24">
        <f t="shared" ca="1" si="141"/>
        <v>-1.9088702298510341</v>
      </c>
      <c r="I229" s="24">
        <f t="shared" ca="1" si="141"/>
        <v>-0.8168525927151491</v>
      </c>
      <c r="J229" s="24">
        <f t="shared" ca="1" si="141"/>
        <v>-0.77427426599614324</v>
      </c>
      <c r="K229" s="24">
        <f t="shared" ca="1" si="141"/>
        <v>-0.83440643988791796</v>
      </c>
      <c r="L229" s="24">
        <f t="shared" ca="1" si="141"/>
        <v>0.49207802915146415</v>
      </c>
      <c r="M229" s="24">
        <f t="shared" ca="1" si="141"/>
        <v>-1.7896538937818673</v>
      </c>
      <c r="N229" s="24">
        <f ca="1">SQRT(Inputs!$B$38)*C229+SQRT(1-Inputs!$B$38)*_xlfn.NORM.S.INV(RAND())</f>
        <v>-0.12931214831787566</v>
      </c>
      <c r="O229" s="24">
        <f ca="1">SQRT(Inputs!$B$38)*D229+SQRT(1-Inputs!$B$38)*_xlfn.NORM.S.INV(RAND())</f>
        <v>-2.0124424468681728</v>
      </c>
      <c r="P229" s="24">
        <f ca="1">SQRT(Inputs!$B$38)*E229+SQRT(1-Inputs!$B$38)*_xlfn.NORM.S.INV(RAND())</f>
        <v>0.79017586689769137</v>
      </c>
      <c r="Q229" s="24">
        <f ca="1">SQRT(Inputs!$B$38)*F229+SQRT(1-Inputs!$B$38)*_xlfn.NORM.S.INV(RAND())</f>
        <v>-0.17675364290660783</v>
      </c>
      <c r="R229" s="24">
        <f ca="1">SQRT(Inputs!$B$38)*G229+SQRT(1-Inputs!$B$38)*_xlfn.NORM.S.INV(RAND())</f>
        <v>-1.5418612882913862</v>
      </c>
      <c r="S229" s="24">
        <f ca="1">SQRT(Inputs!$B$38)*H229+SQRT(1-Inputs!$B$38)*_xlfn.NORM.S.INV(RAND())</f>
        <v>-1.5202301897505275</v>
      </c>
      <c r="T229" s="24">
        <f ca="1">SQRT(Inputs!$B$38)*I229+SQRT(1-Inputs!$B$38)*_xlfn.NORM.S.INV(RAND())</f>
        <v>-1.0493063338768813</v>
      </c>
      <c r="U229" s="24">
        <f ca="1">SQRT(Inputs!$B$38)*J229+SQRT(1-Inputs!$B$38)*_xlfn.NORM.S.INV(RAND())</f>
        <v>-0.85409559028185256</v>
      </c>
      <c r="V229" s="24">
        <f ca="1">SQRT(Inputs!$B$38)*K229+SQRT(1-Inputs!$B$38)*_xlfn.NORM.S.INV(RAND())</f>
        <v>-1.2818228427172134</v>
      </c>
      <c r="W229" s="24">
        <f ca="1">SQRT(Inputs!$B$38)*L229+SQRT(1-Inputs!$B$38)*_xlfn.NORM.S.INV(RAND())</f>
        <v>1.2645198943666132</v>
      </c>
      <c r="X229" s="24">
        <f ca="1">SQRT(Inputs!$B$38)*M229+SQRT(1-Inputs!$B$38)*_xlfn.NORM.S.INV(RAND())</f>
        <v>-1.6800845870055479</v>
      </c>
      <c r="Y229" s="24">
        <f ca="1">SQRT(Inputs!$B$38)*C229+SQRT(1-Inputs!$B$38)*_xlfn.NORM.S.INV(RAND())</f>
        <v>-1.3707833085814864</v>
      </c>
      <c r="Z229" s="24">
        <f ca="1">SQRT(Inputs!$B$38)*D229+SQRT(1-Inputs!$B$38)*_xlfn.NORM.S.INV(RAND())</f>
        <v>-1.5363990081671552E-2</v>
      </c>
      <c r="AA229" s="24">
        <f ca="1">SQRT(Inputs!$B$38)*E229+SQRT(1-Inputs!$B$38)*_xlfn.NORM.S.INV(RAND())</f>
        <v>-5.9101157877928197E-2</v>
      </c>
      <c r="AB229" s="24">
        <f ca="1">SQRT(Inputs!$B$38)*F229+SQRT(1-Inputs!$B$38)*_xlfn.NORM.S.INV(RAND())</f>
        <v>5.4340126983961845E-2</v>
      </c>
      <c r="AC229" s="24">
        <f ca="1">SQRT(Inputs!$B$38)*G229+SQRT(1-Inputs!$B$38)*_xlfn.NORM.S.INV(RAND())</f>
        <v>-0.93468051434356969</v>
      </c>
      <c r="AD229" s="24">
        <f ca="1">SQRT(Inputs!$B$38)*H229+SQRT(1-Inputs!$B$38)*_xlfn.NORM.S.INV(RAND())</f>
        <v>-0.57699482539055769</v>
      </c>
      <c r="AE229" s="24">
        <f ca="1">SQRT(Inputs!$B$38)*I229+SQRT(1-Inputs!$B$38)*_xlfn.NORM.S.INV(RAND())</f>
        <v>-0.17212024808765769</v>
      </c>
      <c r="AF229" s="24">
        <f ca="1">SQRT(Inputs!$B$38)*J229+SQRT(1-Inputs!$B$38)*_xlfn.NORM.S.INV(RAND())</f>
        <v>-0.25178767008085401</v>
      </c>
      <c r="AG229" s="24">
        <f ca="1">SQRT(Inputs!$B$38)*K229+SQRT(1-Inputs!$B$38)*_xlfn.NORM.S.INV(RAND())</f>
        <v>-1.977503500313686</v>
      </c>
      <c r="AH229" s="24">
        <f ca="1">SQRT(Inputs!$B$38)*L229+SQRT(1-Inputs!$B$38)*_xlfn.NORM.S.INV(RAND())</f>
        <v>-0.28177723847686087</v>
      </c>
      <c r="AI229" s="24">
        <f ca="1">SQRT(Inputs!$B$38)*M229+SQRT(1-Inputs!$B$38)*_xlfn.NORM.S.INV(RAND())</f>
        <v>-0.84634518053742513</v>
      </c>
      <c r="AJ229" s="24">
        <f ca="1">SQRT(Inputs!$B$38)*C229+SQRT(1-Inputs!$B$38)*_xlfn.NORM.S.INV(RAND())</f>
        <v>-2.0332126418954566</v>
      </c>
      <c r="AK229" s="24">
        <f ca="1">SQRT(Inputs!$B$38)*D229+SQRT(1-Inputs!$B$38)*_xlfn.NORM.S.INV(RAND())</f>
        <v>-0.41106785968280546</v>
      </c>
      <c r="AL229" s="24">
        <f ca="1">SQRT(Inputs!$B$38)*E229+SQRT(1-Inputs!$B$38)*_xlfn.NORM.S.INV(RAND())</f>
        <v>-0.51829525885863859</v>
      </c>
      <c r="AM229" s="24">
        <f ca="1">SQRT(Inputs!$B$38)*F229+SQRT(1-Inputs!$B$38)*_xlfn.NORM.S.INV(RAND())</f>
        <v>-0.26434921539408723</v>
      </c>
      <c r="AN229" s="24">
        <f ca="1">SQRT(Inputs!$B$38)*G229+SQRT(1-Inputs!$B$38)*_xlfn.NORM.S.INV(RAND())</f>
        <v>-1.2255668370999553</v>
      </c>
      <c r="AO229" s="24">
        <f ca="1">SQRT(Inputs!$B$38)*H229+SQRT(1-Inputs!$B$38)*_xlfn.NORM.S.INV(RAND())</f>
        <v>-0.87545044346343948</v>
      </c>
      <c r="AP229" s="24">
        <f ca="1">SQRT(Inputs!$B$38)*I229+SQRT(1-Inputs!$B$38)*_xlfn.NORM.S.INV(RAND())</f>
        <v>-0.81635771915772803</v>
      </c>
      <c r="AQ229" s="24">
        <f ca="1">SQRT(Inputs!$B$38)*J229+SQRT(1-Inputs!$B$38)*_xlfn.NORM.S.INV(RAND())</f>
        <v>-1.0106607067665743</v>
      </c>
      <c r="AR229" s="24">
        <f ca="1">SQRT(Inputs!$B$38)*K229+SQRT(1-Inputs!$B$38)*_xlfn.NORM.S.INV(RAND())</f>
        <v>-2.4250019141481283E-2</v>
      </c>
      <c r="AS229" s="24">
        <f ca="1">SQRT(Inputs!$B$38)*L229+SQRT(1-Inputs!$B$38)*_xlfn.NORM.S.INV(RAND())</f>
        <v>1.389442758263526E-3</v>
      </c>
      <c r="AT229" s="24">
        <f ca="1">SQRT(Inputs!$B$38)*M229+SQRT(1-Inputs!$B$38)*_xlfn.NORM.S.INV(RAND())</f>
        <v>2.8382752833953417E-2</v>
      </c>
      <c r="AU229" s="15">
        <f ca="1">Inputs!$B$6*EXP($B$8-0.5*C$5^2+C$5*N229)</f>
        <v>4859.4486359477896</v>
      </c>
      <c r="AV229" s="15">
        <f t="shared" ca="1" si="110"/>
        <v>4400.0434542756766</v>
      </c>
      <c r="AW229" s="15">
        <f t="shared" ca="1" si="111"/>
        <v>5968.4656250870939</v>
      </c>
      <c r="AX229" s="15">
        <f t="shared" ca="1" si="112"/>
        <v>7127.74922841035</v>
      </c>
      <c r="AY229" s="15">
        <f t="shared" ca="1" si="113"/>
        <v>7275.387480012565</v>
      </c>
      <c r="AZ229" s="15">
        <f t="shared" ca="1" si="114"/>
        <v>7526.4173761095262</v>
      </c>
      <c r="BA229" s="15">
        <f t="shared" ca="1" si="115"/>
        <v>8252.4846709529247</v>
      </c>
      <c r="BB229" s="15">
        <f t="shared" ca="1" si="116"/>
        <v>9274.9376986821935</v>
      </c>
      <c r="BC229" s="15">
        <f t="shared" ca="1" si="117"/>
        <v>10037.366230375654</v>
      </c>
      <c r="BD229" s="15">
        <f t="shared" ca="1" si="118"/>
        <v>13840.617775596567</v>
      </c>
      <c r="BE229" s="15">
        <f t="shared" ca="1" si="119"/>
        <v>14553.466700510004</v>
      </c>
      <c r="BF229" s="15">
        <f ca="1">Inputs!$B$13*EXP($B$9-0.5*C$6^2+C$6*Y229)</f>
        <v>10539.808006655576</v>
      </c>
      <c r="BG229" s="15">
        <f t="shared" ca="1" si="120"/>
        <v>12809.674887702651</v>
      </c>
      <c r="BH229" s="15">
        <f t="shared" ca="1" si="121"/>
        <v>15498.398648909917</v>
      </c>
      <c r="BI229" s="15">
        <f t="shared" ca="1" si="122"/>
        <v>19131.721686429766</v>
      </c>
      <c r="BJ229" s="15">
        <f t="shared" ca="1" si="123"/>
        <v>20497.879919054154</v>
      </c>
      <c r="BK229" s="15">
        <f t="shared" ca="1" si="124"/>
        <v>23256.685786040372</v>
      </c>
      <c r="BL229" s="15">
        <f t="shared" ca="1" si="125"/>
        <v>27937.866269579135</v>
      </c>
      <c r="BM229" s="15">
        <f t="shared" ca="1" si="126"/>
        <v>33284.120945520735</v>
      </c>
      <c r="BN229" s="15">
        <f t="shared" ca="1" si="127"/>
        <v>32298.375776268625</v>
      </c>
      <c r="BO229" s="15">
        <f t="shared" ca="1" si="128"/>
        <v>38459.27414474055</v>
      </c>
      <c r="BP229" s="15">
        <f t="shared" ca="1" si="129"/>
        <v>43008.022137240543</v>
      </c>
      <c r="BQ229" s="15">
        <f ca="1">Inputs!$B$20*EXP($B$10-0.5*C$7^2+C$7*AJ229)</f>
        <v>2085.5405558382372</v>
      </c>
      <c r="BR229" s="15">
        <f t="shared" ca="1" si="130"/>
        <v>2483.4846232100626</v>
      </c>
      <c r="BS229" s="15">
        <f t="shared" ca="1" si="131"/>
        <v>2930.5029183817319</v>
      </c>
      <c r="BT229" s="15">
        <f t="shared" ca="1" si="132"/>
        <v>3769.8215976208635</v>
      </c>
      <c r="BU229" s="15">
        <f t="shared" ca="1" si="133"/>
        <v>3883.79506891764</v>
      </c>
      <c r="BV229" s="15">
        <f t="shared" ca="1" si="134"/>
        <v>4436.2321416749819</v>
      </c>
      <c r="BW229" s="15">
        <f t="shared" ca="1" si="135"/>
        <v>5208.210160934279</v>
      </c>
      <c r="BX229" s="15">
        <f t="shared" ca="1" si="136"/>
        <v>5948.5056946148052</v>
      </c>
      <c r="BY229" s="15">
        <f t="shared" ca="1" si="137"/>
        <v>8296.2855607454549</v>
      </c>
      <c r="BZ229" s="15">
        <f t="shared" ca="1" si="138"/>
        <v>11643.824247601036</v>
      </c>
      <c r="CA229" s="15">
        <f t="shared" ca="1" si="139"/>
        <v>16438.741483805126</v>
      </c>
      <c r="CB229" s="15">
        <f ca="1">(AU229*DCF!C$10-DCF!C$5*MAX(AU229*DCF!C$10,0)-MAX(AU229-Inputs!$B$6,0)/Inputs!$B$10)*DCF!C$6</f>
        <v>1043.8072202038888</v>
      </c>
      <c r="CC229" s="15">
        <f ca="1">(AV229*DCF!D$10-DCF!D$5*MAX(AV229*DCF!D$10,0)-MAX(AV229-AU229,0)/Inputs!$B$10)*DCF!D$6</f>
        <v>1072.4807826637798</v>
      </c>
      <c r="CD229" s="15">
        <f ca="1">(AW229*DCF!E$10-DCF!E$5*MAX(AW229*DCF!E$10,0)-MAX(AW229-AV229,0)/Inputs!$B$10)*DCF!E$6</f>
        <v>1024.7500789965059</v>
      </c>
      <c r="CE229" s="15">
        <f ca="1">(AX229*DCF!F$10-DCF!F$5*MAX(AX229*DCF!F$10,0)-MAX(AX229-AW229,0)/Inputs!$B$10)*DCF!F$6</f>
        <v>1314.7581213473961</v>
      </c>
      <c r="CF229" s="15">
        <f ca="1">(AY229*DCF!G$10-DCF!G$5*MAX(AY229*DCF!G$10,0)-MAX(AY229-AX229,0)/Inputs!$B$10)*DCF!G$6</f>
        <v>1470.6411106838154</v>
      </c>
      <c r="CG229" s="15">
        <f ca="1">(AZ229*DCF!H$10-DCF!H$5*MAX(AZ229*DCF!H$10,0)-MAX(AZ229-AY229,0)/Inputs!$B$10)*DCF!H$6</f>
        <v>1416.6844737769607</v>
      </c>
      <c r="CH229" s="15">
        <f ca="1">(BA229*DCF!I$10-DCF!I$5*MAX(BA229*DCF!I$10,0)-MAX(BA229-AZ229,0)/Inputs!$B$10)*DCF!I$6</f>
        <v>1388.3274223708997</v>
      </c>
      <c r="CI229" s="15">
        <f ca="1">(BB229*DCF!J$10-DCF!J$5*MAX(BB229*DCF!J$10,0)-MAX(BB229-BA229,0)/Inputs!$B$10)*DCF!J$6</f>
        <v>1436.6649222787964</v>
      </c>
      <c r="CJ229" s="15">
        <f ca="1">(BC229*DCF!K$10-DCF!K$5*MAX(BC229*DCF!K$10,0)-MAX(BC229-BB229,0)/Inputs!$B$10)*DCF!K$6</f>
        <v>1509.126373919644</v>
      </c>
      <c r="CK229" s="15">
        <f ca="1">(BD229*DCF!L$10-DCF!L$5*MAX(BD229*DCF!L$10,0)-MAX(BD229-BC229,0)/Inputs!$B$10)*DCF!L$6</f>
        <v>1595.6063484867846</v>
      </c>
      <c r="CL229" s="15">
        <f ca="1">(BE229*DCF!M$10-DCF!M$5*MAX(BE229*DCF!M$10,0)-MAX(BE229-BD229,0)/Inputs!$B$10)*DCF!M$6</f>
        <v>1968.5249658520711</v>
      </c>
      <c r="CM229" s="15">
        <f ca="1">(BF229*DCF!C$28-DCF!C$5*MAX(BF229*DCF!C$28,0)-MAX(BF229-Inputs!$B$13,0)/Inputs!$B$17)*DCF!C$6</f>
        <v>3216.6802822213394</v>
      </c>
      <c r="CN229" s="15">
        <f ca="1">(BG229*DCF!D$28-DCF!D$5*MAX(BG229*DCF!D$28,0)-MAX(BG229-BF229,0)/Inputs!$B$17)*DCF!D$6</f>
        <v>3288.4780160725322</v>
      </c>
      <c r="CO229" s="15">
        <f ca="1">(BH229*DCF!E$28-DCF!E$5*MAX(BH229*DCF!E$28,0)-MAX(BH229-BG229,0)/Inputs!$B$17)*DCF!E$6</f>
        <v>3859.5120250935161</v>
      </c>
      <c r="CP229" s="15">
        <f ca="1">(BI229*DCF!F$28-DCF!F$5*MAX(BI229*DCF!F$28,0)-MAX(BI229-BH229,0)/Inputs!$B$17)*DCF!F$6</f>
        <v>4532.2546037838092</v>
      </c>
      <c r="CQ229" s="15">
        <f ca="1">(BJ229*DCF!G$28-DCF!G$5*MAX(BJ229*DCF!G$28,0)-MAX(BJ229-BI229,0)/Inputs!$B$17)*DCF!G$6</f>
        <v>5088.5561432334298</v>
      </c>
      <c r="CR229" s="15">
        <f ca="1">(BK229*DCF!H$28-DCF!H$5*MAX(BK229*DCF!H$28,0)-MAX(BK229-BJ229,0)/Inputs!$B$17)*DCF!H$6</f>
        <v>5322.9939697395876</v>
      </c>
      <c r="CS229" s="15">
        <f ca="1">(BL229*DCF!I$28-DCF!I$5*MAX(BL229*DCF!I$28,0)-MAX(BL229-BK229,0)/Inputs!$B$17)*DCF!I$6</f>
        <v>5897.7811919236447</v>
      </c>
      <c r="CT229" s="15">
        <f ca="1">(BM229*DCF!J$28-DCF!J$5*MAX(BM229*DCF!J$28,0)-MAX(BM229-BL229,0)/Inputs!$B$17)*DCF!J$6</f>
        <v>6716.2524021533291</v>
      </c>
      <c r="CU229" s="15">
        <f ca="1">(BN229*DCF!K$28-DCF!K$5*MAX(BN229*DCF!K$28,0)-MAX(BN229-BM229,0)/Inputs!$B$17)*DCF!K$6</f>
        <v>6820.8754169904978</v>
      </c>
      <c r="CV229" s="15">
        <f ca="1">(BO229*DCF!L$28-DCF!L$5*MAX(BO229*DCF!L$28,0)-MAX(BO229-BN229,0)/Inputs!$B$17)*DCF!L$6</f>
        <v>6976.3165235754623</v>
      </c>
      <c r="CW229" s="15">
        <f ca="1">(BP229*DCF!M$28-DCF!M$5*MAX(BP229*DCF!M$28,0)-MAX(BP229-BO229,0)/Inputs!$B$17)*DCF!M$6</f>
        <v>7616.512273277016</v>
      </c>
      <c r="CX229" s="15">
        <f ca="1">(BQ229*DCF!C$46-DCF!C$5*MAX(BQ229*DCF!C$46,0)-MAX(BQ229-Inputs!$B$20,0)/Inputs!$B$24)*DCF!C$6</f>
        <v>-481.6490891081379</v>
      </c>
      <c r="CY229" s="15">
        <f ca="1">(BR229*DCF!D$46-DCF!D$5*MAX(BR229*DCF!D$46,0)-MAX(BR229-BQ229,0)/Inputs!$B$24)*DCF!D$6</f>
        <v>-593.67233988376938</v>
      </c>
      <c r="CZ229" s="15">
        <f ca="1">(BS229*DCF!E$46-DCF!E$5*MAX(BS229*DCF!E$46,0)-MAX(BS229-BR229,0)/Inputs!$B$24)*DCF!E$6</f>
        <v>-522.73937822468383</v>
      </c>
      <c r="DA229" s="15">
        <f ca="1">(BT229*DCF!F$46-DCF!F$5*MAX(BT229*DCF!F$46,0)-MAX(BT229-BS229,0)/Inputs!$B$24)*DCF!F$6</f>
        <v>-580.16470736748818</v>
      </c>
      <c r="DB229" s="15">
        <f ca="1">(BU229*DCF!G$46-DCF!G$5*MAX(BU229*DCF!G$46,0)-MAX(BU229-BT229,0)/Inputs!$B$24)*DCF!G$6</f>
        <v>-168.98161657968117</v>
      </c>
      <c r="DC229" s="15">
        <f ca="1">(BV229*DCF!H$46-DCF!H$5*MAX(BV229*DCF!H$46,0)-MAX(BV229-BU229,0)/Inputs!$B$24)*DCF!H$6</f>
        <v>-171.66643552124069</v>
      </c>
      <c r="DD229" s="15">
        <f ca="1">(BW229*DCF!I$46-DCF!I$5*MAX(BW229*DCF!I$46,0)-MAX(BW229-BV229,0)/Inputs!$B$24)*DCF!I$6</f>
        <v>-101.31939271567873</v>
      </c>
      <c r="DE229" s="15">
        <f ca="1">(BX229*DCF!J$46-DCF!J$5*MAX(BX229*DCF!J$46,0)-MAX(BX229-BW229,0)/Inputs!$B$24)*DCF!J$6</f>
        <v>53.209078655414096</v>
      </c>
      <c r="DF229" s="15">
        <f ca="1">(BY229*DCF!K$46-DCF!K$5*MAX(BY229*DCF!K$46,0)-MAX(BY229-BX229,0)/Inputs!$B$24)*DCF!K$6</f>
        <v>-101.23203556791398</v>
      </c>
      <c r="DG229" s="15">
        <f ca="1">(BZ229*DCF!L$46-DCF!L$5*MAX(BZ229*DCF!L$46,0)-MAX(BZ229-BY229,0)/Inputs!$B$24)*DCF!L$6</f>
        <v>47.324633983971921</v>
      </c>
      <c r="DH229" s="15">
        <f ca="1">(CA229*DCF!M$46-DCF!M$5*MAX(CA229*DCF!M$46,0)-MAX(CA229-BZ229,0)/Inputs!$B$24)*DCF!M$6</f>
        <v>286.32563162004084</v>
      </c>
      <c r="DI229" s="15">
        <f ca="1">SUM(CB229:CL229)+BE229*DCF!M$10*(1+Inputs!$B$30)*(1-Inputs!$B$33)*(1-Inputs!$B$30/Inputs!$B$31)/(Inputs!$B$29-Inputs!$B$30)*DCF!M$6</f>
        <v>55743.862097773672</v>
      </c>
      <c r="DJ229" s="15">
        <f ca="1">SUM(CM229:CW229)+BP229*DCF!M$28*(1+Inputs!$B$30)*(1-Inputs!$B$33)*(1-Inputs!$B$30/Inputs!$B$31)/(Inputs!$B$29-Inputs!$B$30)*DCF!M$6</f>
        <v>218925.40528827257</v>
      </c>
      <c r="DK229" s="15">
        <f ca="1">SUM(CX229:DH229)+CA229*DCF!M$46*(1+Inputs!$B$30)*(1-Inputs!$B$33)*(1-Inputs!$B$30/Inputs!$B$31)/(Inputs!$B$29-Inputs!$B$30)*DCF!M$6</f>
        <v>23081.675976669489</v>
      </c>
      <c r="DM229" s="15">
        <f ca="1">DI229+DJ229+DK229+Inputs!$B$34+Inputs!$B$36-Inputs!$B$35</f>
        <v>374601.94336271571</v>
      </c>
    </row>
    <row r="230" spans="1:117" x14ac:dyDescent="0.75">
      <c r="A230" s="11">
        <v>217</v>
      </c>
      <c r="C230" s="24">
        <f t="shared" ca="1" si="141"/>
        <v>0.26900876947319324</v>
      </c>
      <c r="D230" s="24">
        <f t="shared" ca="1" si="141"/>
        <v>-1.0672649644113161</v>
      </c>
      <c r="E230" s="24">
        <f t="shared" ca="1" si="141"/>
        <v>-6.7304758116037297E-2</v>
      </c>
      <c r="F230" s="24">
        <f t="shared" ca="1" si="141"/>
        <v>0.11052455457300286</v>
      </c>
      <c r="G230" s="24">
        <f t="shared" ca="1" si="141"/>
        <v>-0.99281489662132538</v>
      </c>
      <c r="H230" s="24">
        <f t="shared" ca="1" si="141"/>
        <v>0.76858517675539129</v>
      </c>
      <c r="I230" s="24">
        <f t="shared" ca="1" si="141"/>
        <v>-0.14364916525942925</v>
      </c>
      <c r="J230" s="24">
        <f t="shared" ca="1" si="141"/>
        <v>-0.12514473920971458</v>
      </c>
      <c r="K230" s="24">
        <f t="shared" ca="1" si="141"/>
        <v>-2.7545313948531214</v>
      </c>
      <c r="L230" s="24">
        <f t="shared" ca="1" si="141"/>
        <v>1.2522772758046674</v>
      </c>
      <c r="M230" s="24">
        <f t="shared" ca="1" si="141"/>
        <v>-1.3580303535173044</v>
      </c>
      <c r="N230" s="24">
        <f ca="1">SQRT(Inputs!$B$38)*C230+SQRT(1-Inputs!$B$38)*_xlfn.NORM.S.INV(RAND())</f>
        <v>1.5814488909794124</v>
      </c>
      <c r="O230" s="24">
        <f ca="1">SQRT(Inputs!$B$38)*D230+SQRT(1-Inputs!$B$38)*_xlfn.NORM.S.INV(RAND())</f>
        <v>-1.1501551768920075</v>
      </c>
      <c r="P230" s="24">
        <f ca="1">SQRT(Inputs!$B$38)*E230+SQRT(1-Inputs!$B$38)*_xlfn.NORM.S.INV(RAND())</f>
        <v>-1.7711984299936634</v>
      </c>
      <c r="Q230" s="24">
        <f ca="1">SQRT(Inputs!$B$38)*F230+SQRT(1-Inputs!$B$38)*_xlfn.NORM.S.INV(RAND())</f>
        <v>-0.31377631584672877</v>
      </c>
      <c r="R230" s="24">
        <f ca="1">SQRT(Inputs!$B$38)*G230+SQRT(1-Inputs!$B$38)*_xlfn.NORM.S.INV(RAND())</f>
        <v>1.5040850649874944</v>
      </c>
      <c r="S230" s="24">
        <f ca="1">SQRT(Inputs!$B$38)*H230+SQRT(1-Inputs!$B$38)*_xlfn.NORM.S.INV(RAND())</f>
        <v>1.6448712493128903</v>
      </c>
      <c r="T230" s="24">
        <f ca="1">SQRT(Inputs!$B$38)*I230+SQRT(1-Inputs!$B$38)*_xlfn.NORM.S.INV(RAND())</f>
        <v>0.65193196633036388</v>
      </c>
      <c r="U230" s="24">
        <f ca="1">SQRT(Inputs!$B$38)*J230+SQRT(1-Inputs!$B$38)*_xlfn.NORM.S.INV(RAND())</f>
        <v>-0.33286892501966309</v>
      </c>
      <c r="V230" s="24">
        <f ca="1">SQRT(Inputs!$B$38)*K230+SQRT(1-Inputs!$B$38)*_xlfn.NORM.S.INV(RAND())</f>
        <v>-1.9437596338162142</v>
      </c>
      <c r="W230" s="24">
        <f ca="1">SQRT(Inputs!$B$38)*L230+SQRT(1-Inputs!$B$38)*_xlfn.NORM.S.INV(RAND())</f>
        <v>-0.21990043291421579</v>
      </c>
      <c r="X230" s="24">
        <f ca="1">SQRT(Inputs!$B$38)*M230+SQRT(1-Inputs!$B$38)*_xlfn.NORM.S.INV(RAND())</f>
        <v>1.1474486395218522</v>
      </c>
      <c r="Y230" s="24">
        <f ca="1">SQRT(Inputs!$B$38)*C230+SQRT(1-Inputs!$B$38)*_xlfn.NORM.S.INV(RAND())</f>
        <v>0.87494775309605599</v>
      </c>
      <c r="Z230" s="24">
        <f ca="1">SQRT(Inputs!$B$38)*D230+SQRT(1-Inputs!$B$38)*_xlfn.NORM.S.INV(RAND())</f>
        <v>0.70832502300202094</v>
      </c>
      <c r="AA230" s="24">
        <f ca="1">SQRT(Inputs!$B$38)*E230+SQRT(1-Inputs!$B$38)*_xlfn.NORM.S.INV(RAND())</f>
        <v>-1.2051316476011262</v>
      </c>
      <c r="AB230" s="24">
        <f ca="1">SQRT(Inputs!$B$38)*F230+SQRT(1-Inputs!$B$38)*_xlfn.NORM.S.INV(RAND())</f>
        <v>0.28361490753892843</v>
      </c>
      <c r="AC230" s="24">
        <f ca="1">SQRT(Inputs!$B$38)*G230+SQRT(1-Inputs!$B$38)*_xlfn.NORM.S.INV(RAND())</f>
        <v>-0.83348780912222376</v>
      </c>
      <c r="AD230" s="24">
        <f ca="1">SQRT(Inputs!$B$38)*H230+SQRT(1-Inputs!$B$38)*_xlfn.NORM.S.INV(RAND())</f>
        <v>-0.33378846330177875</v>
      </c>
      <c r="AE230" s="24">
        <f ca="1">SQRT(Inputs!$B$38)*I230+SQRT(1-Inputs!$B$38)*_xlfn.NORM.S.INV(RAND())</f>
        <v>3.2181712120537651E-2</v>
      </c>
      <c r="AF230" s="24">
        <f ca="1">SQRT(Inputs!$B$38)*J230+SQRT(1-Inputs!$B$38)*_xlfn.NORM.S.INV(RAND())</f>
        <v>-0.73378610174799686</v>
      </c>
      <c r="AG230" s="24">
        <f ca="1">SQRT(Inputs!$B$38)*K230+SQRT(1-Inputs!$B$38)*_xlfn.NORM.S.INV(RAND())</f>
        <v>-1.8806560743354255</v>
      </c>
      <c r="AH230" s="24">
        <f ca="1">SQRT(Inputs!$B$38)*L230+SQRT(1-Inputs!$B$38)*_xlfn.NORM.S.INV(RAND())</f>
        <v>1.9582011962307981</v>
      </c>
      <c r="AI230" s="24">
        <f ca="1">SQRT(Inputs!$B$38)*M230+SQRT(1-Inputs!$B$38)*_xlfn.NORM.S.INV(RAND())</f>
        <v>-1.6287145145332693</v>
      </c>
      <c r="AJ230" s="24">
        <f ca="1">SQRT(Inputs!$B$38)*C230+SQRT(1-Inputs!$B$38)*_xlfn.NORM.S.INV(RAND())</f>
        <v>1.5468433556453958</v>
      </c>
      <c r="AK230" s="24">
        <f ca="1">SQRT(Inputs!$B$38)*D230+SQRT(1-Inputs!$B$38)*_xlfn.NORM.S.INV(RAND())</f>
        <v>-0.23274856652324077</v>
      </c>
      <c r="AL230" s="24">
        <f ca="1">SQRT(Inputs!$B$38)*E230+SQRT(1-Inputs!$B$38)*_xlfn.NORM.S.INV(RAND())</f>
        <v>-0.86390344490310611</v>
      </c>
      <c r="AM230" s="24">
        <f ca="1">SQRT(Inputs!$B$38)*F230+SQRT(1-Inputs!$B$38)*_xlfn.NORM.S.INV(RAND())</f>
        <v>0.64671592790499499</v>
      </c>
      <c r="AN230" s="24">
        <f ca="1">SQRT(Inputs!$B$38)*G230+SQRT(1-Inputs!$B$38)*_xlfn.NORM.S.INV(RAND())</f>
        <v>-0.27746804125332325</v>
      </c>
      <c r="AO230" s="24">
        <f ca="1">SQRT(Inputs!$B$38)*H230+SQRT(1-Inputs!$B$38)*_xlfn.NORM.S.INV(RAND())</f>
        <v>0.85780769536246471</v>
      </c>
      <c r="AP230" s="24">
        <f ca="1">SQRT(Inputs!$B$38)*I230+SQRT(1-Inputs!$B$38)*_xlfn.NORM.S.INV(RAND())</f>
        <v>-0.8903276708583433</v>
      </c>
      <c r="AQ230" s="24">
        <f ca="1">SQRT(Inputs!$B$38)*J230+SQRT(1-Inputs!$B$38)*_xlfn.NORM.S.INV(RAND())</f>
        <v>1.4087429501093591</v>
      </c>
      <c r="AR230" s="24">
        <f ca="1">SQRT(Inputs!$B$38)*K230+SQRT(1-Inputs!$B$38)*_xlfn.NORM.S.INV(RAND())</f>
        <v>-0.42690432139209045</v>
      </c>
      <c r="AS230" s="24">
        <f ca="1">SQRT(Inputs!$B$38)*L230+SQRT(1-Inputs!$B$38)*_xlfn.NORM.S.INV(RAND())</f>
        <v>0.34048519990874582</v>
      </c>
      <c r="AT230" s="24">
        <f ca="1">SQRT(Inputs!$B$38)*M230+SQRT(1-Inputs!$B$38)*_xlfn.NORM.S.INV(RAND())</f>
        <v>-4.2332125955281907E-2</v>
      </c>
      <c r="AU230" s="15">
        <f ca="1">Inputs!$B$6*EXP($B$8-0.5*C$5^2+C$5*N230)</f>
        <v>6409.9478336984566</v>
      </c>
      <c r="AV230" s="15">
        <f t="shared" ca="1" si="110"/>
        <v>6588.4913574786669</v>
      </c>
      <c r="AW230" s="15">
        <f t="shared" ca="1" si="111"/>
        <v>6326.3200154881206</v>
      </c>
      <c r="AX230" s="15">
        <f t="shared" ca="1" si="112"/>
        <v>7426.8788744247613</v>
      </c>
      <c r="AY230" s="15">
        <f t="shared" ca="1" si="113"/>
        <v>10819.359517771385</v>
      </c>
      <c r="AZ230" s="15">
        <f t="shared" ca="1" si="114"/>
        <v>15859.96946446326</v>
      </c>
      <c r="BA230" s="15">
        <f t="shared" ca="1" si="115"/>
        <v>20779.035163832221</v>
      </c>
      <c r="BB230" s="15">
        <f t="shared" ca="1" si="116"/>
        <v>24605.441946299121</v>
      </c>
      <c r="BC230" s="15">
        <f t="shared" ca="1" si="117"/>
        <v>24979.857791842802</v>
      </c>
      <c r="BD230" s="15">
        <f t="shared" ca="1" si="118"/>
        <v>29979.672690963445</v>
      </c>
      <c r="BE230" s="15">
        <f t="shared" ca="1" si="119"/>
        <v>40783.34693078808</v>
      </c>
      <c r="BF230" s="15">
        <f ca="1">Inputs!$B$13*EXP($B$9-0.5*C$6^2+C$6*Y230)</f>
        <v>16450.737736810228</v>
      </c>
      <c r="BG230" s="15">
        <f t="shared" ca="1" si="120"/>
        <v>22782.507436495085</v>
      </c>
      <c r="BH230" s="15">
        <f t="shared" ca="1" si="121"/>
        <v>22792.95188357868</v>
      </c>
      <c r="BI230" s="15">
        <f t="shared" ca="1" si="122"/>
        <v>29147.008621697736</v>
      </c>
      <c r="BJ230" s="15">
        <f t="shared" ca="1" si="123"/>
        <v>31687.188384809542</v>
      </c>
      <c r="BK230" s="15">
        <f t="shared" ca="1" si="124"/>
        <v>37162.290633648961</v>
      </c>
      <c r="BL230" s="15">
        <f t="shared" ca="1" si="125"/>
        <v>45840.166789703355</v>
      </c>
      <c r="BM230" s="15">
        <f t="shared" ca="1" si="126"/>
        <v>51438.178201611925</v>
      </c>
      <c r="BN230" s="15">
        <f t="shared" ca="1" si="127"/>
        <v>50497.456423348638</v>
      </c>
      <c r="BO230" s="15">
        <f t="shared" ca="1" si="128"/>
        <v>78013.470315258615</v>
      </c>
      <c r="BP230" s="15">
        <f t="shared" ca="1" si="129"/>
        <v>79840.323845583116</v>
      </c>
      <c r="BQ230" s="15">
        <f ca="1">Inputs!$B$20*EXP($B$10-0.5*C$7^2+C$7*AJ230)</f>
        <v>7424.6976729116841</v>
      </c>
      <c r="BR230" s="15">
        <f t="shared" ca="1" si="130"/>
        <v>9356.5552368875287</v>
      </c>
      <c r="BS230" s="15">
        <f t="shared" ca="1" si="131"/>
        <v>9997.4384474063227</v>
      </c>
      <c r="BT230" s="15">
        <f t="shared" ca="1" si="132"/>
        <v>16332.945947189799</v>
      </c>
      <c r="BU230" s="15">
        <f t="shared" ca="1" si="133"/>
        <v>21165.67429023184</v>
      </c>
      <c r="BV230" s="15">
        <f t="shared" ca="1" si="134"/>
        <v>35725.827839547077</v>
      </c>
      <c r="BW230" s="15">
        <f t="shared" ca="1" si="135"/>
        <v>41291.186287853627</v>
      </c>
      <c r="BX230" s="15">
        <f t="shared" ca="1" si="136"/>
        <v>76598.745460803897</v>
      </c>
      <c r="BY230" s="15">
        <f t="shared" ca="1" si="137"/>
        <v>98910.047296895718</v>
      </c>
      <c r="BZ230" s="15">
        <f t="shared" ca="1" si="138"/>
        <v>147749.18389391695</v>
      </c>
      <c r="CA230" s="15">
        <f t="shared" ca="1" si="139"/>
        <v>205987.38840457666</v>
      </c>
      <c r="CB230" s="15">
        <f ca="1">(AU230*DCF!C$10-DCF!C$5*MAX(AU230*DCF!C$10,0)-MAX(AU230-Inputs!$B$6,0)/Inputs!$B$10)*DCF!C$6</f>
        <v>1032.7518845616737</v>
      </c>
      <c r="CC230" s="15">
        <f ca="1">(AV230*DCF!D$10-DCF!D$5*MAX(AV230*DCF!D$10,0)-MAX(AV230-AU230,0)/Inputs!$B$10)*DCF!D$6</f>
        <v>1562.3669673637999</v>
      </c>
      <c r="CD230" s="15">
        <f ca="1">(AW230*DCF!E$10-DCF!E$5*MAX(AW230*DCF!E$10,0)-MAX(AW230-AV230,0)/Inputs!$B$10)*DCF!E$6</f>
        <v>1460.6465850373277</v>
      </c>
      <c r="CE230" s="15">
        <f ca="1">(AX230*DCF!F$10-DCF!F$5*MAX(AX230*DCF!F$10,0)-MAX(AX230-AW230,0)/Inputs!$B$10)*DCF!F$6</f>
        <v>1392.276809704128</v>
      </c>
      <c r="CF230" s="15">
        <f ca="1">(AY230*DCF!G$10-DCF!G$5*MAX(AY230*DCF!G$10,0)-MAX(AY230-AX230,0)/Inputs!$B$10)*DCF!G$6</f>
        <v>1577.1257893273785</v>
      </c>
      <c r="CG230" s="15">
        <f ca="1">(AZ230*DCF!H$10-DCF!H$5*MAX(AZ230*DCF!H$10,0)-MAX(AZ230-AY230,0)/Inputs!$B$10)*DCF!H$6</f>
        <v>2184.1737866781036</v>
      </c>
      <c r="CH230" s="15">
        <f ca="1">(BA230*DCF!I$10-DCF!I$5*MAX(BA230*DCF!I$10,0)-MAX(BA230-AZ230,0)/Inputs!$B$10)*DCF!I$6</f>
        <v>2988.6725797401996</v>
      </c>
      <c r="CI230" s="15">
        <f ca="1">(BB230*DCF!J$10-DCF!J$5*MAX(BB230*DCF!J$10,0)-MAX(BB230-BA230,0)/Inputs!$B$10)*DCF!J$6</f>
        <v>3642.5220368307614</v>
      </c>
      <c r="CJ230" s="15">
        <f ca="1">(BC230*DCF!K$10-DCF!K$5*MAX(BC230*DCF!K$10,0)-MAX(BC230-BB230,0)/Inputs!$B$10)*DCF!K$6</f>
        <v>3968.9434069448703</v>
      </c>
      <c r="CK230" s="15">
        <f ca="1">(BD230*DCF!L$10-DCF!L$5*MAX(BD230*DCF!L$10,0)-MAX(BD230-BC230,0)/Inputs!$B$10)*DCF!L$6</f>
        <v>3874.9477137568379</v>
      </c>
      <c r="CL230" s="15">
        <f ca="1">(BE230*DCF!M$10-DCF!M$5*MAX(BE230*DCF!M$10,0)-MAX(BE230-BD230,0)/Inputs!$B$10)*DCF!M$6</f>
        <v>4464.4434214384482</v>
      </c>
      <c r="CM230" s="15">
        <f ca="1">(BF230*DCF!C$28-DCF!C$5*MAX(BF230*DCF!C$28,0)-MAX(BF230-Inputs!$B$13,0)/Inputs!$B$17)*DCF!C$6</f>
        <v>3851.202828549458</v>
      </c>
      <c r="CN230" s="15">
        <f ca="1">(BG230*DCF!D$28-DCF!D$5*MAX(BG230*DCF!D$28,0)-MAX(BG230-BF230,0)/Inputs!$B$17)*DCF!D$6</f>
        <v>5359.1171052816735</v>
      </c>
      <c r="CO230" s="15">
        <f ca="1">(BH230*DCF!E$28-DCF!E$5*MAX(BH230*DCF!E$28,0)-MAX(BH230-BG230,0)/Inputs!$B$17)*DCF!E$6</f>
        <v>6453.3113780834419</v>
      </c>
      <c r="CP230" s="15">
        <f ca="1">(BI230*DCF!F$28-DCF!F$5*MAX(BI230*DCF!F$28,0)-MAX(BI230-BH230,0)/Inputs!$B$17)*DCF!F$6</f>
        <v>6755.7886207424881</v>
      </c>
      <c r="CQ230" s="15">
        <f ca="1">(BJ230*DCF!G$28-DCF!G$5*MAX(BJ230*DCF!G$28,0)-MAX(BJ230-BI230,0)/Inputs!$B$17)*DCF!G$6</f>
        <v>7794.2482942009692</v>
      </c>
      <c r="CR230" s="15">
        <f ca="1">(BK230*DCF!H$28-DCF!H$5*MAX(BK230*DCF!H$28,0)-MAX(BK230-BJ230,0)/Inputs!$B$17)*DCF!H$6</f>
        <v>8339.9672364933267</v>
      </c>
      <c r="CS230" s="15">
        <f ca="1">(BL230*DCF!I$28-DCF!I$5*MAX(BL230*DCF!I$28,0)-MAX(BL230-BK230,0)/Inputs!$B$17)*DCF!I$6</f>
        <v>9533.9131736553245</v>
      </c>
      <c r="CT230" s="15">
        <f ca="1">(BM230*DCF!J$28-DCF!J$5*MAX(BM230*DCF!J$28,0)-MAX(BM230-BL230,0)/Inputs!$B$17)*DCF!J$6</f>
        <v>10732.733368505636</v>
      </c>
      <c r="CU230" s="15">
        <f ca="1">(BN230*DCF!K$28-DCF!K$5*MAX(BN230*DCF!K$28,0)-MAX(BN230-BM230,0)/Inputs!$B$17)*DCF!K$6</f>
        <v>10664.216105617428</v>
      </c>
      <c r="CV230" s="15">
        <f ca="1">(BO230*DCF!L$28-DCF!L$5*MAX(BO230*DCF!L$28,0)-MAX(BO230-BN230,0)/Inputs!$B$17)*DCF!L$6</f>
        <v>12451.841966347742</v>
      </c>
      <c r="CW230" s="15">
        <f ca="1">(BP230*DCF!M$28-DCF!M$5*MAX(BP230*DCF!M$28,0)-MAX(BP230-BO230,0)/Inputs!$B$17)*DCF!M$6</f>
        <v>14831.045610221665</v>
      </c>
      <c r="CX230" s="15">
        <f ca="1">(BQ230*DCF!C$46-DCF!C$5*MAX(BQ230*DCF!C$46,0)-MAX(BQ230-Inputs!$B$20,0)/Inputs!$B$24)*DCF!C$6</f>
        <v>-3665.6103969365017</v>
      </c>
      <c r="CY230" s="15">
        <f ca="1">(BR230*DCF!D$46-DCF!D$5*MAX(BR230*DCF!D$46,0)-MAX(BR230-BQ230,0)/Inputs!$B$24)*DCF!D$6</f>
        <v>-2421.2533679227499</v>
      </c>
      <c r="CZ230" s="15">
        <f ca="1">(BS230*DCF!E$46-DCF!E$5*MAX(BS230*DCF!E$46,0)-MAX(BS230-BR230,0)/Inputs!$B$24)*DCF!E$6</f>
        <v>-1434.8330216028819</v>
      </c>
      <c r="DA230" s="15">
        <f ca="1">(BT230*DCF!F$46-DCF!F$5*MAX(BT230*DCF!F$46,0)-MAX(BT230-BS230,0)/Inputs!$B$24)*DCF!F$6</f>
        <v>-3496.426949977184</v>
      </c>
      <c r="DB230" s="15">
        <f ca="1">(BU230*DCF!G$46-DCF!G$5*MAX(BU230*DCF!G$46,0)-MAX(BU230-BT230,0)/Inputs!$B$24)*DCF!G$6</f>
        <v>-2337.6057964031656</v>
      </c>
      <c r="DC230" s="15">
        <f ca="1">(BV230*DCF!H$46-DCF!H$5*MAX(BV230*DCF!H$46,0)-MAX(BV230-BU230,0)/Inputs!$B$24)*DCF!H$6</f>
        <v>-4524.4785039087865</v>
      </c>
      <c r="DD230" s="15">
        <f ca="1">(BW230*DCF!I$46-DCF!I$5*MAX(BW230*DCF!I$46,0)-MAX(BW230-BV230,0)/Inputs!$B$24)*DCF!I$6</f>
        <v>-643.96316095762279</v>
      </c>
      <c r="DE230" s="15">
        <f ca="1">(BX230*DCF!J$46-DCF!J$5*MAX(BX230*DCF!J$46,0)-MAX(BX230-BW230,0)/Inputs!$B$24)*DCF!J$6</f>
        <v>-6149.882359876513</v>
      </c>
      <c r="DF230" s="15">
        <f ca="1">(BY230*DCF!K$46-DCF!K$5*MAX(BY230*DCF!K$46,0)-MAX(BY230-BX230,0)/Inputs!$B$24)*DCF!K$6</f>
        <v>184.39704066039317</v>
      </c>
      <c r="DG230" s="15">
        <f ca="1">(BZ230*DCF!L$46-DCF!L$5*MAX(BZ230*DCF!L$46,0)-MAX(BZ230-BY230,0)/Inputs!$B$24)*DCF!L$6</f>
        <v>-839.24066510910416</v>
      </c>
      <c r="DH230" s="15">
        <f ca="1">(CA230*DCF!M$46-DCF!M$5*MAX(CA230*DCF!M$46,0)-MAX(CA230-BZ230,0)/Inputs!$B$24)*DCF!M$6</f>
        <v>3973.5449937497397</v>
      </c>
      <c r="DI230" s="15">
        <f ca="1">SUM(CB230:CL230)+BE230*DCF!M$10*(1+Inputs!$B$30)*(1-Inputs!$B$33)*(1-Inputs!$B$30/Inputs!$B$31)/(Inputs!$B$29-Inputs!$B$30)*DCF!M$6</f>
        <v>141649.46479369854</v>
      </c>
      <c r="DJ230" s="15">
        <f ca="1">SUM(CM230:CW230)+BP230*DCF!M$28*(1+Inputs!$B$30)*(1-Inputs!$B$33)*(1-Inputs!$B$30/Inputs!$B$31)/(Inputs!$B$29-Inputs!$B$30)*DCF!M$6</f>
        <v>393029.62174268754</v>
      </c>
      <c r="DK230" s="15">
        <f ca="1">SUM(CX230:DH230)+CA230*DCF!M$46*(1+Inputs!$B$30)*(1-Inputs!$B$33)*(1-Inputs!$B$30/Inputs!$B$31)/(Inputs!$B$29-Inputs!$B$30)*DCF!M$6</f>
        <v>297125.55105124734</v>
      </c>
      <c r="DM230" s="15">
        <f ca="1">DI230+DJ230+DK230+Inputs!$B$34+Inputs!$B$36-Inputs!$B$35</f>
        <v>908655.63758763345</v>
      </c>
    </row>
    <row r="231" spans="1:117" x14ac:dyDescent="0.75">
      <c r="A231" s="11">
        <v>218</v>
      </c>
      <c r="C231" s="24">
        <f t="shared" ca="1" si="141"/>
        <v>0.66484445310488982</v>
      </c>
      <c r="D231" s="24">
        <f t="shared" ca="1" si="141"/>
        <v>0.68666147728359406</v>
      </c>
      <c r="E231" s="24">
        <f t="shared" ca="1" si="141"/>
        <v>-9.4541124544094864E-3</v>
      </c>
      <c r="F231" s="24">
        <f t="shared" ca="1" si="141"/>
        <v>-0.66268082137421191</v>
      </c>
      <c r="G231" s="24">
        <f t="shared" ca="1" si="141"/>
        <v>1.4557678018860074</v>
      </c>
      <c r="H231" s="24">
        <f t="shared" ca="1" si="141"/>
        <v>-0.42172993738727016</v>
      </c>
      <c r="I231" s="24">
        <f t="shared" ca="1" si="141"/>
        <v>-0.68605276575136254</v>
      </c>
      <c r="J231" s="24">
        <f t="shared" ca="1" si="141"/>
        <v>0.38693917509602538</v>
      </c>
      <c r="K231" s="24">
        <f t="shared" ca="1" si="141"/>
        <v>-0.66110648817627826</v>
      </c>
      <c r="L231" s="24">
        <f t="shared" ca="1" si="141"/>
        <v>3.1587006606591195</v>
      </c>
      <c r="M231" s="24">
        <f t="shared" ca="1" si="141"/>
        <v>-0.2553341161829138</v>
      </c>
      <c r="N231" s="24">
        <f ca="1">SQRT(Inputs!$B$38)*C231+SQRT(1-Inputs!$B$38)*_xlfn.NORM.S.INV(RAND())</f>
        <v>-1.708160779893618</v>
      </c>
      <c r="O231" s="24">
        <f ca="1">SQRT(Inputs!$B$38)*D231+SQRT(1-Inputs!$B$38)*_xlfn.NORM.S.INV(RAND())</f>
        <v>-0.88742966745399343</v>
      </c>
      <c r="P231" s="24">
        <f ca="1">SQRT(Inputs!$B$38)*E231+SQRT(1-Inputs!$B$38)*_xlfn.NORM.S.INV(RAND())</f>
        <v>0.38894216728140252</v>
      </c>
      <c r="Q231" s="24">
        <f ca="1">SQRT(Inputs!$B$38)*F231+SQRT(1-Inputs!$B$38)*_xlfn.NORM.S.INV(RAND())</f>
        <v>-1.6387164441557811</v>
      </c>
      <c r="R231" s="24">
        <f ca="1">SQRT(Inputs!$B$38)*G231+SQRT(1-Inputs!$B$38)*_xlfn.NORM.S.INV(RAND())</f>
        <v>1.3981806441235181</v>
      </c>
      <c r="S231" s="24">
        <f ca="1">SQRT(Inputs!$B$38)*H231+SQRT(1-Inputs!$B$38)*_xlfn.NORM.S.INV(RAND())</f>
        <v>-0.22307689331678279</v>
      </c>
      <c r="T231" s="24">
        <f ca="1">SQRT(Inputs!$B$38)*I231+SQRT(1-Inputs!$B$38)*_xlfn.NORM.S.INV(RAND())</f>
        <v>-0.76684082572891721</v>
      </c>
      <c r="U231" s="24">
        <f ca="1">SQRT(Inputs!$B$38)*J231+SQRT(1-Inputs!$B$38)*_xlfn.NORM.S.INV(RAND())</f>
        <v>0.7725868757067893</v>
      </c>
      <c r="V231" s="24">
        <f ca="1">SQRT(Inputs!$B$38)*K231+SQRT(1-Inputs!$B$38)*_xlfn.NORM.S.INV(RAND())</f>
        <v>-0.59331039351135706</v>
      </c>
      <c r="W231" s="24">
        <f ca="1">SQRT(Inputs!$B$38)*L231+SQRT(1-Inputs!$B$38)*_xlfn.NORM.S.INV(RAND())</f>
        <v>0.86911294168618436</v>
      </c>
      <c r="X231" s="24">
        <f ca="1">SQRT(Inputs!$B$38)*M231+SQRT(1-Inputs!$B$38)*_xlfn.NORM.S.INV(RAND())</f>
        <v>-0.17518414333943774</v>
      </c>
      <c r="Y231" s="24">
        <f ca="1">SQRT(Inputs!$B$38)*C231+SQRT(1-Inputs!$B$38)*_xlfn.NORM.S.INV(RAND())</f>
        <v>0.41971168702435141</v>
      </c>
      <c r="Z231" s="24">
        <f ca="1">SQRT(Inputs!$B$38)*D231+SQRT(1-Inputs!$B$38)*_xlfn.NORM.S.INV(RAND())</f>
        <v>0.93770364232162962</v>
      </c>
      <c r="AA231" s="24">
        <f ca="1">SQRT(Inputs!$B$38)*E231+SQRT(1-Inputs!$B$38)*_xlfn.NORM.S.INV(RAND())</f>
        <v>0.95977083524761975</v>
      </c>
      <c r="AB231" s="24">
        <f ca="1">SQRT(Inputs!$B$38)*F231+SQRT(1-Inputs!$B$38)*_xlfn.NORM.S.INV(RAND())</f>
        <v>1.3150563154194823</v>
      </c>
      <c r="AC231" s="24">
        <f ca="1">SQRT(Inputs!$B$38)*G231+SQRT(1-Inputs!$B$38)*_xlfn.NORM.S.INV(RAND())</f>
        <v>-0.22617137039358803</v>
      </c>
      <c r="AD231" s="24">
        <f ca="1">SQRT(Inputs!$B$38)*H231+SQRT(1-Inputs!$B$38)*_xlfn.NORM.S.INV(RAND())</f>
        <v>-0.77192253072107719</v>
      </c>
      <c r="AE231" s="24">
        <f ca="1">SQRT(Inputs!$B$38)*I231+SQRT(1-Inputs!$B$38)*_xlfn.NORM.S.INV(RAND())</f>
        <v>-1.327037739928953</v>
      </c>
      <c r="AF231" s="24">
        <f ca="1">SQRT(Inputs!$B$38)*J231+SQRT(1-Inputs!$B$38)*_xlfn.NORM.S.INV(RAND())</f>
        <v>0.69156949617688679</v>
      </c>
      <c r="AG231" s="24">
        <f ca="1">SQRT(Inputs!$B$38)*K231+SQRT(1-Inputs!$B$38)*_xlfn.NORM.S.INV(RAND())</f>
        <v>-1.0913680317216401E-2</v>
      </c>
      <c r="AH231" s="24">
        <f ca="1">SQRT(Inputs!$B$38)*L231+SQRT(1-Inputs!$B$38)*_xlfn.NORM.S.INV(RAND())</f>
        <v>1.2176801994868041</v>
      </c>
      <c r="AI231" s="24">
        <f ca="1">SQRT(Inputs!$B$38)*M231+SQRT(1-Inputs!$B$38)*_xlfn.NORM.S.INV(RAND())</f>
        <v>-1.4053668947472904</v>
      </c>
      <c r="AJ231" s="24">
        <f ca="1">SQRT(Inputs!$B$38)*C231+SQRT(1-Inputs!$B$38)*_xlfn.NORM.S.INV(RAND())</f>
        <v>1.1475889583234937</v>
      </c>
      <c r="AK231" s="24">
        <f ca="1">SQRT(Inputs!$B$38)*D231+SQRT(1-Inputs!$B$38)*_xlfn.NORM.S.INV(RAND())</f>
        <v>-0.58318259519336202</v>
      </c>
      <c r="AL231" s="24">
        <f ca="1">SQRT(Inputs!$B$38)*E231+SQRT(1-Inputs!$B$38)*_xlfn.NORM.S.INV(RAND())</f>
        <v>0.86126842644272639</v>
      </c>
      <c r="AM231" s="24">
        <f ca="1">SQRT(Inputs!$B$38)*F231+SQRT(1-Inputs!$B$38)*_xlfn.NORM.S.INV(RAND())</f>
        <v>-1.3979757065948477</v>
      </c>
      <c r="AN231" s="24">
        <f ca="1">SQRT(Inputs!$B$38)*G231+SQRT(1-Inputs!$B$38)*_xlfn.NORM.S.INV(RAND())</f>
        <v>0.83034297740980167</v>
      </c>
      <c r="AO231" s="24">
        <f ca="1">SQRT(Inputs!$B$38)*H231+SQRT(1-Inputs!$B$38)*_xlfn.NORM.S.INV(RAND())</f>
        <v>-0.14052423822835347</v>
      </c>
      <c r="AP231" s="24">
        <f ca="1">SQRT(Inputs!$B$38)*I231+SQRT(1-Inputs!$B$38)*_xlfn.NORM.S.INV(RAND())</f>
        <v>0.7355239123359455</v>
      </c>
      <c r="AQ231" s="24">
        <f ca="1">SQRT(Inputs!$B$38)*J231+SQRT(1-Inputs!$B$38)*_xlfn.NORM.S.INV(RAND())</f>
        <v>-0.12043220167842411</v>
      </c>
      <c r="AR231" s="24">
        <f ca="1">SQRT(Inputs!$B$38)*K231+SQRT(1-Inputs!$B$38)*_xlfn.NORM.S.INV(RAND())</f>
        <v>-2.3109947971533211</v>
      </c>
      <c r="AS231" s="24">
        <f ca="1">SQRT(Inputs!$B$38)*L231+SQRT(1-Inputs!$B$38)*_xlfn.NORM.S.INV(RAND())</f>
        <v>0.59630093792672856</v>
      </c>
      <c r="AT231" s="24">
        <f ca="1">SQRT(Inputs!$B$38)*M231+SQRT(1-Inputs!$B$38)*_xlfn.NORM.S.INV(RAND())</f>
        <v>-0.49602280776177965</v>
      </c>
      <c r="AU231" s="15">
        <f ca="1">Inputs!$B$6*EXP($B$8-0.5*C$5^2+C$5*N231)</f>
        <v>3763.509495894345</v>
      </c>
      <c r="AV231" s="15">
        <f t="shared" ca="1" si="110"/>
        <v>4020.6927657419506</v>
      </c>
      <c r="AW231" s="15">
        <f t="shared" ca="1" si="111"/>
        <v>5166.5792336114964</v>
      </c>
      <c r="AX231" s="15">
        <f t="shared" ca="1" si="112"/>
        <v>5140.0828272263088</v>
      </c>
      <c r="AY231" s="15">
        <f t="shared" ca="1" si="113"/>
        <v>7395.9474746085189</v>
      </c>
      <c r="AZ231" s="15">
        <f t="shared" ca="1" si="114"/>
        <v>8825.9483329058967</v>
      </c>
      <c r="BA231" s="15">
        <f t="shared" ca="1" si="115"/>
        <v>9967.7411130450928</v>
      </c>
      <c r="BB231" s="15">
        <f t="shared" ca="1" si="116"/>
        <v>13185.692020499882</v>
      </c>
      <c r="BC231" s="15">
        <f t="shared" ca="1" si="117"/>
        <v>15250.208801945713</v>
      </c>
      <c r="BD231" s="15">
        <f t="shared" ca="1" si="118"/>
        <v>20265.141072510782</v>
      </c>
      <c r="BE231" s="15">
        <f t="shared" ca="1" si="119"/>
        <v>24439.255450012781</v>
      </c>
      <c r="BF231" s="15">
        <f ca="1">Inputs!$B$13*EXP($B$9-0.5*C$6^2+C$6*Y231)</f>
        <v>15031.091533141129</v>
      </c>
      <c r="BG231" s="15">
        <f t="shared" ca="1" si="120"/>
        <v>21696.09385064551</v>
      </c>
      <c r="BH231" s="15">
        <f t="shared" ca="1" si="121"/>
        <v>31082.832683640267</v>
      </c>
      <c r="BI231" s="15">
        <f t="shared" ca="1" si="122"/>
        <v>46586.719480952102</v>
      </c>
      <c r="BJ231" s="15">
        <f t="shared" ca="1" si="123"/>
        <v>55280.35617262961</v>
      </c>
      <c r="BK231" s="15">
        <f t="shared" ca="1" si="124"/>
        <v>61077.937314471688</v>
      </c>
      <c r="BL231" s="15">
        <f t="shared" ca="1" si="125"/>
        <v>63172.772530817783</v>
      </c>
      <c r="BM231" s="15">
        <f t="shared" ca="1" si="126"/>
        <v>84619.253713414859</v>
      </c>
      <c r="BN231" s="15">
        <f t="shared" ca="1" si="127"/>
        <v>103935.06508000019</v>
      </c>
      <c r="BO231" s="15">
        <f t="shared" ca="1" si="128"/>
        <v>147325.81120601503</v>
      </c>
      <c r="BP231" s="15">
        <f t="shared" ca="1" si="129"/>
        <v>154639.74618532826</v>
      </c>
      <c r="BQ231" s="15">
        <f ca="1">Inputs!$B$20*EXP($B$10-0.5*C$7^2+C$7*AJ231)</f>
        <v>6444.347200129444</v>
      </c>
      <c r="BR231" s="15">
        <f t="shared" ca="1" si="130"/>
        <v>7265.7950501016394</v>
      </c>
      <c r="BS231" s="15">
        <f t="shared" ca="1" si="131"/>
        <v>12742.002490288427</v>
      </c>
      <c r="BT231" s="15">
        <f t="shared" ca="1" si="132"/>
        <v>12174.829529201983</v>
      </c>
      <c r="BU231" s="15">
        <f t="shared" ca="1" si="133"/>
        <v>20627.476240144373</v>
      </c>
      <c r="BV231" s="15">
        <f t="shared" ca="1" si="134"/>
        <v>27804.403543842189</v>
      </c>
      <c r="BW231" s="15">
        <f t="shared" ca="1" si="135"/>
        <v>45335.021555246727</v>
      </c>
      <c r="BX231" s="15">
        <f t="shared" ca="1" si="136"/>
        <v>61895.743169793612</v>
      </c>
      <c r="BY231" s="15">
        <f t="shared" ca="1" si="137"/>
        <v>55735.007275001612</v>
      </c>
      <c r="BZ231" s="15">
        <f t="shared" ca="1" si="138"/>
        <v>87264.290853782324</v>
      </c>
      <c r="CA231" s="15">
        <f t="shared" ca="1" si="139"/>
        <v>112237.70183966495</v>
      </c>
      <c r="CB231" s="15">
        <f ca="1">(AU231*DCF!C$10-DCF!C$5*MAX(AU231*DCF!C$10,0)-MAX(AU231-Inputs!$B$6,0)/Inputs!$B$10)*DCF!C$6</f>
        <v>966.50354565034263</v>
      </c>
      <c r="CC231" s="15">
        <f ca="1">(AV231*DCF!D$10-DCF!D$5*MAX(AV231*DCF!D$10,0)-MAX(AV231-AU231,0)/Inputs!$B$10)*DCF!D$6</f>
        <v>917.30921296223346</v>
      </c>
      <c r="CD231" s="15">
        <f ca="1">(AW231*DCF!E$10-DCF!E$5*MAX(AW231*DCF!E$10,0)-MAX(AW231-AV231,0)/Inputs!$B$10)*DCF!E$6</f>
        <v>934.77981437653068</v>
      </c>
      <c r="CE231" s="15">
        <f ca="1">(AX231*DCF!F$10-DCF!F$5*MAX(AX231*DCF!F$10,0)-MAX(AX231-AW231,0)/Inputs!$B$10)*DCF!F$6</f>
        <v>1122.071889519699</v>
      </c>
      <c r="CF231" s="15">
        <f ca="1">(AY231*DCF!G$10-DCF!G$5*MAX(AY231*DCF!G$10,0)-MAX(AY231-AX231,0)/Inputs!$B$10)*DCF!G$6</f>
        <v>1090.2437273761102</v>
      </c>
      <c r="CG231" s="15">
        <f ca="1">(AZ231*DCF!H$10-DCF!H$5*MAX(AZ231*DCF!H$10,0)-MAX(AZ231-AY231,0)/Inputs!$B$10)*DCF!H$6</f>
        <v>1459.6419109811516</v>
      </c>
      <c r="CH231" s="15">
        <f ca="1">(BA231*DCF!I$10-DCF!I$5*MAX(BA231*DCF!I$10,0)-MAX(BA231-AZ231,0)/Inputs!$B$10)*DCF!I$6</f>
        <v>1633.448656302608</v>
      </c>
      <c r="CI231" s="15">
        <f ca="1">(BB231*DCF!J$10-DCF!J$5*MAX(BB231*DCF!J$10,0)-MAX(BB231-BA231,0)/Inputs!$B$10)*DCF!J$6</f>
        <v>1775.0679133498179</v>
      </c>
      <c r="CJ231" s="15">
        <f ca="1">(BC231*DCF!K$10-DCF!K$5*MAX(BC231*DCF!K$10,0)-MAX(BC231-BB231,0)/Inputs!$B$10)*DCF!K$6</f>
        <v>2166.037775668734</v>
      </c>
      <c r="CK231" s="15">
        <f ca="1">(BD231*DCF!L$10-DCF!L$5*MAX(BD231*DCF!L$10,0)-MAX(BD231-BC231,0)/Inputs!$B$10)*DCF!L$6</f>
        <v>2407.856693578246</v>
      </c>
      <c r="CL231" s="15">
        <f ca="1">(BE231*DCF!M$10-DCF!M$5*MAX(BE231*DCF!M$10,0)-MAX(BE231-BD231,0)/Inputs!$B$10)*DCF!M$6</f>
        <v>2950.0524800470639</v>
      </c>
      <c r="CM231" s="15">
        <f ca="1">(BF231*DCF!C$28-DCF!C$5*MAX(BF231*DCF!C$28,0)-MAX(BF231-Inputs!$B$13,0)/Inputs!$B$17)*DCF!C$6</f>
        <v>3745.7989819998656</v>
      </c>
      <c r="CN231" s="15">
        <f ca="1">(BG231*DCF!D$28-DCF!D$5*MAX(BG231*DCF!D$28,0)-MAX(BG231-BF231,0)/Inputs!$B$17)*DCF!D$6</f>
        <v>4968.0494514411766</v>
      </c>
      <c r="CO231" s="15">
        <f ca="1">(BH231*DCF!E$28-DCF!E$5*MAX(BH231*DCF!E$28,0)-MAX(BH231-BG231,0)/Inputs!$B$17)*DCF!E$6</f>
        <v>6953.2146731422517</v>
      </c>
      <c r="CP231" s="15">
        <f ca="1">(BI231*DCF!F$28-DCF!F$5*MAX(BI231*DCF!F$28,0)-MAX(BI231-BH231,0)/Inputs!$B$17)*DCF!F$6</f>
        <v>9824.3395556321648</v>
      </c>
      <c r="CQ231" s="15">
        <f ca="1">(BJ231*DCF!G$28-DCF!G$5*MAX(BJ231*DCF!G$28,0)-MAX(BJ231-BI231,0)/Inputs!$B$17)*DCF!G$6</f>
        <v>12880.724010946316</v>
      </c>
      <c r="CR231" s="15">
        <f ca="1">(BK231*DCF!H$28-DCF!H$5*MAX(BK231*DCF!H$28,0)-MAX(BK231-BJ231,0)/Inputs!$B$17)*DCF!H$6</f>
        <v>14204.466345420205</v>
      </c>
      <c r="CS231" s="15">
        <f ca="1">(BL231*DCF!I$28-DCF!I$5*MAX(BL231*DCF!I$28,0)-MAX(BL231-BK231,0)/Inputs!$B$17)*DCF!I$6</f>
        <v>14554.596247134286</v>
      </c>
      <c r="CT231" s="15">
        <f ca="1">(BM231*DCF!J$28-DCF!J$5*MAX(BM231*DCF!J$28,0)-MAX(BM231-BL231,0)/Inputs!$B$17)*DCF!J$6</f>
        <v>16033.490153855464</v>
      </c>
      <c r="CU231" s="15">
        <f ca="1">(BN231*DCF!K$28-DCF!K$5*MAX(BN231*DCF!K$28,0)-MAX(BN231-BM231,0)/Inputs!$B$17)*DCF!K$6</f>
        <v>19583.413458544353</v>
      </c>
      <c r="CV231" s="15">
        <f ca="1">(BO231*DCF!L$28-DCF!L$5*MAX(BO231*DCF!L$28,0)-MAX(BO231-BN231,0)/Inputs!$B$17)*DCF!L$6</f>
        <v>24484.856408149604</v>
      </c>
      <c r="CW231" s="15">
        <f ca="1">(BP231*DCF!M$28-DCF!M$5*MAX(BP231*DCF!M$28,0)-MAX(BP231-BO231,0)/Inputs!$B$17)*DCF!M$6</f>
        <v>28331.046017485634</v>
      </c>
      <c r="CX231" s="15">
        <f ca="1">(BQ231*DCF!C$46-DCF!C$5*MAX(BQ231*DCF!C$46,0)-MAX(BQ231-Inputs!$B$20,0)/Inputs!$B$24)*DCF!C$6</f>
        <v>-2986.3837414291761</v>
      </c>
      <c r="CY231" s="15">
        <f ca="1">(BR231*DCF!D$46-DCF!D$5*MAX(BR231*DCF!D$46,0)-MAX(BR231-BQ231,0)/Inputs!$B$24)*DCF!D$6</f>
        <v>-1590.6067534683532</v>
      </c>
      <c r="CZ231" s="15">
        <f ca="1">(BS231*DCF!E$46-DCF!E$5*MAX(BS231*DCF!E$46,0)-MAX(BS231-BR231,0)/Inputs!$B$24)*DCF!E$6</f>
        <v>-3665.3341952827491</v>
      </c>
      <c r="DA231" s="15">
        <f ca="1">(BT231*DCF!F$46-DCF!F$5*MAX(BT231*DCF!F$46,0)-MAX(BT231-BS231,0)/Inputs!$B$24)*DCF!F$6</f>
        <v>-886.64806146065575</v>
      </c>
      <c r="DB231" s="15">
        <f ca="1">(BU231*DCF!G$46-DCF!G$5*MAX(BU231*DCF!G$46,0)-MAX(BU231-BT231,0)/Inputs!$B$24)*DCF!G$6</f>
        <v>-3537.1708954553587</v>
      </c>
      <c r="DC231" s="15">
        <f ca="1">(BV231*DCF!H$46-DCF!H$5*MAX(BV231*DCF!H$46,0)-MAX(BV231-BU231,0)/Inputs!$B$24)*DCF!H$6</f>
        <v>-2230.1861858609291</v>
      </c>
      <c r="DD231" s="15">
        <f ca="1">(BW231*DCF!I$46-DCF!I$5*MAX(BW231*DCF!I$46,0)-MAX(BW231-BV231,0)/Inputs!$B$24)*DCF!I$6</f>
        <v>-3985.3323561664483</v>
      </c>
      <c r="DE231" s="15">
        <f ca="1">(BX231*DCF!J$46-DCF!J$5*MAX(BX231*DCF!J$46,0)-MAX(BX231-BW231,0)/Inputs!$B$24)*DCF!J$6</f>
        <v>-1795.2775948208734</v>
      </c>
      <c r="DF231" s="15">
        <f ca="1">(BY231*DCF!K$46-DCF!K$5*MAX(BY231*DCF!K$46,0)-MAX(BY231-BX231,0)/Inputs!$B$24)*DCF!K$6</f>
        <v>3183.7694090661521</v>
      </c>
      <c r="DG231" s="15">
        <f ca="1">(BZ231*DCF!L$46-DCF!L$5*MAX(BZ231*DCF!L$46,0)-MAX(BZ231-BY231,0)/Inputs!$B$24)*DCF!L$6</f>
        <v>-1103.004555111077</v>
      </c>
      <c r="DH231" s="15">
        <f ca="1">(CA231*DCF!M$46-DCF!M$5*MAX(CA231*DCF!M$46,0)-MAX(CA231-BZ231,0)/Inputs!$B$24)*DCF!M$6</f>
        <v>3578.1488653265174</v>
      </c>
      <c r="DI231" s="15">
        <f ca="1">SUM(CB231:CL231)+BE231*DCF!M$10*(1+Inputs!$B$30)*(1-Inputs!$B$33)*(1-Inputs!$B$30/Inputs!$B$31)/(Inputs!$B$29-Inputs!$B$30)*DCF!M$6</f>
        <v>85437.784712894703</v>
      </c>
      <c r="DJ231" s="15">
        <f ca="1">SUM(CM231:CW231)+BP231*DCF!M$28*(1+Inputs!$B$30)*(1-Inputs!$B$33)*(1-Inputs!$B$30/Inputs!$B$31)/(Inputs!$B$29-Inputs!$B$30)*DCF!M$6</f>
        <v>729383.27334736986</v>
      </c>
      <c r="DK231" s="15">
        <f ca="1">SUM(CX231:DH231)+CA231*DCF!M$46*(1+Inputs!$B$30)*(1-Inputs!$B$33)*(1-Inputs!$B$30/Inputs!$B$31)/(Inputs!$B$29-Inputs!$B$30)*DCF!M$6</f>
        <v>158514.75638519478</v>
      </c>
      <c r="DM231" s="15">
        <f ca="1">DI231+DJ231+DK231+Inputs!$B$34+Inputs!$B$36-Inputs!$B$35</f>
        <v>1050186.8144454593</v>
      </c>
    </row>
    <row r="232" spans="1:117" x14ac:dyDescent="0.75">
      <c r="A232" s="11">
        <v>219</v>
      </c>
      <c r="C232" s="24">
        <f t="shared" ca="1" si="141"/>
        <v>0.21621459321866013</v>
      </c>
      <c r="D232" s="24">
        <f t="shared" ca="1" si="141"/>
        <v>0.8231797279501436</v>
      </c>
      <c r="E232" s="24">
        <f t="shared" ca="1" si="141"/>
        <v>1.4120198485409234</v>
      </c>
      <c r="F232" s="24">
        <f t="shared" ca="1" si="141"/>
        <v>2.186402011494704</v>
      </c>
      <c r="G232" s="24">
        <f t="shared" ca="1" si="141"/>
        <v>-1.1525649238318183</v>
      </c>
      <c r="H232" s="24">
        <f t="shared" ca="1" si="141"/>
        <v>-0.56698567642767539</v>
      </c>
      <c r="I232" s="24">
        <f t="shared" ca="1" si="141"/>
        <v>-1.299503553636516</v>
      </c>
      <c r="J232" s="24">
        <f t="shared" ca="1" si="141"/>
        <v>-0.6833388062206236</v>
      </c>
      <c r="K232" s="24">
        <f t="shared" ca="1" si="141"/>
        <v>-0.37915800910687797</v>
      </c>
      <c r="L232" s="24">
        <f t="shared" ca="1" si="141"/>
        <v>0.96115206802206765</v>
      </c>
      <c r="M232" s="24">
        <f t="shared" ca="1" si="141"/>
        <v>-0.89147567643830083</v>
      </c>
      <c r="N232" s="24">
        <f ca="1">SQRT(Inputs!$B$38)*C232+SQRT(1-Inputs!$B$38)*_xlfn.NORM.S.INV(RAND())</f>
        <v>-0.62111350481571659</v>
      </c>
      <c r="O232" s="24">
        <f ca="1">SQRT(Inputs!$B$38)*D232+SQRT(1-Inputs!$B$38)*_xlfn.NORM.S.INV(RAND())</f>
        <v>0.33124513697616453</v>
      </c>
      <c r="P232" s="24">
        <f ca="1">SQRT(Inputs!$B$38)*E232+SQRT(1-Inputs!$B$38)*_xlfn.NORM.S.INV(RAND())</f>
        <v>1.3493798244306587</v>
      </c>
      <c r="Q232" s="24">
        <f ca="1">SQRT(Inputs!$B$38)*F232+SQRT(1-Inputs!$B$38)*_xlfn.NORM.S.INV(RAND())</f>
        <v>1.1311113463935956</v>
      </c>
      <c r="R232" s="24">
        <f ca="1">SQRT(Inputs!$B$38)*G232+SQRT(1-Inputs!$B$38)*_xlfn.NORM.S.INV(RAND())</f>
        <v>0.12278406903792494</v>
      </c>
      <c r="S232" s="24">
        <f ca="1">SQRT(Inputs!$B$38)*H232+SQRT(1-Inputs!$B$38)*_xlfn.NORM.S.INV(RAND())</f>
        <v>-1.244850440068404</v>
      </c>
      <c r="T232" s="24">
        <f ca="1">SQRT(Inputs!$B$38)*I232+SQRT(1-Inputs!$B$38)*_xlfn.NORM.S.INV(RAND())</f>
        <v>-0.8596479121036803</v>
      </c>
      <c r="U232" s="24">
        <f ca="1">SQRT(Inputs!$B$38)*J232+SQRT(1-Inputs!$B$38)*_xlfn.NORM.S.INV(RAND())</f>
        <v>-0.27784421175406476</v>
      </c>
      <c r="V232" s="24">
        <f ca="1">SQRT(Inputs!$B$38)*K232+SQRT(1-Inputs!$B$38)*_xlfn.NORM.S.INV(RAND())</f>
        <v>5.4348153031116314E-2</v>
      </c>
      <c r="W232" s="24">
        <f ca="1">SQRT(Inputs!$B$38)*L232+SQRT(1-Inputs!$B$38)*_xlfn.NORM.S.INV(RAND())</f>
        <v>0.80874614417861601</v>
      </c>
      <c r="X232" s="24">
        <f ca="1">SQRT(Inputs!$B$38)*M232+SQRT(1-Inputs!$B$38)*_xlfn.NORM.S.INV(RAND())</f>
        <v>-0.42612815596012327</v>
      </c>
      <c r="Y232" s="24">
        <f ca="1">SQRT(Inputs!$B$38)*C232+SQRT(1-Inputs!$B$38)*_xlfn.NORM.S.INV(RAND())</f>
        <v>-0.11771972485913113</v>
      </c>
      <c r="Z232" s="24">
        <f ca="1">SQRT(Inputs!$B$38)*D232+SQRT(1-Inputs!$B$38)*_xlfn.NORM.S.INV(RAND())</f>
        <v>-3.1673140164329594E-2</v>
      </c>
      <c r="AA232" s="24">
        <f ca="1">SQRT(Inputs!$B$38)*E232+SQRT(1-Inputs!$B$38)*_xlfn.NORM.S.INV(RAND())</f>
        <v>-0.21193289129676418</v>
      </c>
      <c r="AB232" s="24">
        <f ca="1">SQRT(Inputs!$B$38)*F232+SQRT(1-Inputs!$B$38)*_xlfn.NORM.S.INV(RAND())</f>
        <v>-0.71846940517529467</v>
      </c>
      <c r="AC232" s="24">
        <f ca="1">SQRT(Inputs!$B$38)*G232+SQRT(1-Inputs!$B$38)*_xlfn.NORM.S.INV(RAND())</f>
        <v>-0.82339582034018455</v>
      </c>
      <c r="AD232" s="24">
        <f ca="1">SQRT(Inputs!$B$38)*H232+SQRT(1-Inputs!$B$38)*_xlfn.NORM.S.INV(RAND())</f>
        <v>-0.36033456695746785</v>
      </c>
      <c r="AE232" s="24">
        <f ca="1">SQRT(Inputs!$B$38)*I232+SQRT(1-Inputs!$B$38)*_xlfn.NORM.S.INV(RAND())</f>
        <v>0.35452389785671867</v>
      </c>
      <c r="AF232" s="24">
        <f ca="1">SQRT(Inputs!$B$38)*J232+SQRT(1-Inputs!$B$38)*_xlfn.NORM.S.INV(RAND())</f>
        <v>-1.301362006739591</v>
      </c>
      <c r="AG232" s="24">
        <f ca="1">SQRT(Inputs!$B$38)*K232+SQRT(1-Inputs!$B$38)*_xlfn.NORM.S.INV(RAND())</f>
        <v>0.49575740648132816</v>
      </c>
      <c r="AH232" s="24">
        <f ca="1">SQRT(Inputs!$B$38)*L232+SQRT(1-Inputs!$B$38)*_xlfn.NORM.S.INV(RAND())</f>
        <v>0.11950331252243129</v>
      </c>
      <c r="AI232" s="24">
        <f ca="1">SQRT(Inputs!$B$38)*M232+SQRT(1-Inputs!$B$38)*_xlfn.NORM.S.INV(RAND())</f>
        <v>-1.2787067483443251</v>
      </c>
      <c r="AJ232" s="24">
        <f ca="1">SQRT(Inputs!$B$38)*C232+SQRT(1-Inputs!$B$38)*_xlfn.NORM.S.INV(RAND())</f>
        <v>-1.5872314716082225</v>
      </c>
      <c r="AK232" s="24">
        <f ca="1">SQRT(Inputs!$B$38)*D232+SQRT(1-Inputs!$B$38)*_xlfn.NORM.S.INV(RAND())</f>
        <v>1.6012681379372458</v>
      </c>
      <c r="AL232" s="24">
        <f ca="1">SQRT(Inputs!$B$38)*E232+SQRT(1-Inputs!$B$38)*_xlfn.NORM.S.INV(RAND())</f>
        <v>0.45759867194983644</v>
      </c>
      <c r="AM232" s="24">
        <f ca="1">SQRT(Inputs!$B$38)*F232+SQRT(1-Inputs!$B$38)*_xlfn.NORM.S.INV(RAND())</f>
        <v>0.8677409986998601</v>
      </c>
      <c r="AN232" s="24">
        <f ca="1">SQRT(Inputs!$B$38)*G232+SQRT(1-Inputs!$B$38)*_xlfn.NORM.S.INV(RAND())</f>
        <v>-0.83920412162675939</v>
      </c>
      <c r="AO232" s="24">
        <f ca="1">SQRT(Inputs!$B$38)*H232+SQRT(1-Inputs!$B$38)*_xlfn.NORM.S.INV(RAND())</f>
        <v>0.77460882343965909</v>
      </c>
      <c r="AP232" s="24">
        <f ca="1">SQRT(Inputs!$B$38)*I232+SQRT(1-Inputs!$B$38)*_xlfn.NORM.S.INV(RAND())</f>
        <v>-0.32662297464121876</v>
      </c>
      <c r="AQ232" s="24">
        <f ca="1">SQRT(Inputs!$B$38)*J232+SQRT(1-Inputs!$B$38)*_xlfn.NORM.S.INV(RAND())</f>
        <v>0.40838836957039776</v>
      </c>
      <c r="AR232" s="24">
        <f ca="1">SQRT(Inputs!$B$38)*K232+SQRT(1-Inputs!$B$38)*_xlfn.NORM.S.INV(RAND())</f>
        <v>-1.3678363278992278</v>
      </c>
      <c r="AS232" s="24">
        <f ca="1">SQRT(Inputs!$B$38)*L232+SQRT(1-Inputs!$B$38)*_xlfn.NORM.S.INV(RAND())</f>
        <v>1.0582865465934654</v>
      </c>
      <c r="AT232" s="24">
        <f ca="1">SQRT(Inputs!$B$38)*M232+SQRT(1-Inputs!$B$38)*_xlfn.NORM.S.INV(RAND())</f>
        <v>0.44841110900701286</v>
      </c>
      <c r="AU232" s="15">
        <f ca="1">Inputs!$B$6*EXP($B$8-0.5*C$5^2+C$5*N232)</f>
        <v>4487.588989137399</v>
      </c>
      <c r="AV232" s="15">
        <f t="shared" ca="1" si="110"/>
        <v>5735.0823085428547</v>
      </c>
      <c r="AW232" s="15">
        <f t="shared" ca="1" si="111"/>
        <v>8388.8517036774265</v>
      </c>
      <c r="AX232" s="15">
        <f t="shared" ca="1" si="112"/>
        <v>11796.520742530998</v>
      </c>
      <c r="AY232" s="15">
        <f t="shared" ca="1" si="113"/>
        <v>14624.770632971075</v>
      </c>
      <c r="AZ232" s="15">
        <f t="shared" ca="1" si="114"/>
        <v>15595.204192802543</v>
      </c>
      <c r="BA232" s="15">
        <f t="shared" ca="1" si="115"/>
        <v>17442.473106749501</v>
      </c>
      <c r="BB232" s="15">
        <f t="shared" ca="1" si="116"/>
        <v>20768.640984234065</v>
      </c>
      <c r="BC232" s="15">
        <f t="shared" ca="1" si="117"/>
        <v>25570.094949058726</v>
      </c>
      <c r="BD232" s="15">
        <f t="shared" ca="1" si="118"/>
        <v>33787.341130904118</v>
      </c>
      <c r="BE232" s="15">
        <f t="shared" ca="1" si="119"/>
        <v>39825.945530588782</v>
      </c>
      <c r="BF232" s="15">
        <f ca="1">Inputs!$B$13*EXP($B$9-0.5*C$6^2+C$6*Y232)</f>
        <v>13511.974450364283</v>
      </c>
      <c r="BG232" s="15">
        <f t="shared" ca="1" si="120"/>
        <v>16373.675624193465</v>
      </c>
      <c r="BH232" s="15">
        <f t="shared" ca="1" si="121"/>
        <v>19314.625301077893</v>
      </c>
      <c r="BI232" s="15">
        <f t="shared" ca="1" si="122"/>
        <v>21168.690601602095</v>
      </c>
      <c r="BJ232" s="15">
        <f t="shared" ca="1" si="123"/>
        <v>23047.057561107256</v>
      </c>
      <c r="BK232" s="15">
        <f t="shared" ca="1" si="124"/>
        <v>26931.756775666068</v>
      </c>
      <c r="BL232" s="15">
        <f t="shared" ca="1" si="125"/>
        <v>34637.785307245133</v>
      </c>
      <c r="BM232" s="15">
        <f t="shared" ca="1" si="126"/>
        <v>36221.632279266654</v>
      </c>
      <c r="BN232" s="15">
        <f t="shared" ca="1" si="127"/>
        <v>47274.847551125968</v>
      </c>
      <c r="BO232" s="15">
        <f t="shared" ca="1" si="128"/>
        <v>58980.463299239535</v>
      </c>
      <c r="BP232" s="15">
        <f t="shared" ca="1" si="129"/>
        <v>62803.327084867713</v>
      </c>
      <c r="BQ232" s="15">
        <f ca="1">Inputs!$B$20*EXP($B$10-0.5*C$7^2+C$7*AJ232)</f>
        <v>2442.9586871748738</v>
      </c>
      <c r="BR232" s="15">
        <f t="shared" ca="1" si="130"/>
        <v>5511.9703451524447</v>
      </c>
      <c r="BS232" s="15">
        <f t="shared" ca="1" si="131"/>
        <v>8608.1817588472641</v>
      </c>
      <c r="BT232" s="15">
        <f t="shared" ca="1" si="132"/>
        <v>14902.820750831155</v>
      </c>
      <c r="BU232" s="15">
        <f t="shared" ca="1" si="133"/>
        <v>16857.973453203631</v>
      </c>
      <c r="BV232" s="15">
        <f t="shared" ca="1" si="134"/>
        <v>27926.395735675498</v>
      </c>
      <c r="BW232" s="15">
        <f t="shared" ca="1" si="135"/>
        <v>36366.759991915504</v>
      </c>
      <c r="BX232" s="15">
        <f t="shared" ca="1" si="136"/>
        <v>55204.340661965645</v>
      </c>
      <c r="BY232" s="15">
        <f t="shared" ca="1" si="137"/>
        <v>59539.988108851016</v>
      </c>
      <c r="BZ232" s="15">
        <f t="shared" ca="1" si="138"/>
        <v>101484.86040561165</v>
      </c>
      <c r="CA232" s="15">
        <f t="shared" ca="1" si="139"/>
        <v>154379.50698465598</v>
      </c>
      <c r="CB232" s="15">
        <f ca="1">(AU232*DCF!C$10-DCF!C$5*MAX(AU232*DCF!C$10,0)-MAX(AU232-Inputs!$B$6,0)/Inputs!$B$10)*DCF!C$6</f>
        <v>1046.4586457662165</v>
      </c>
      <c r="CC232" s="15">
        <f ca="1">(AV232*DCF!D$10-DCF!D$5*MAX(AV232*DCF!D$10,0)-MAX(AV232-AU232,0)/Inputs!$B$10)*DCF!D$6</f>
        <v>1093.7188620825737</v>
      </c>
      <c r="CD232" s="15">
        <f ca="1">(AW232*DCF!E$10-DCF!E$5*MAX(AW232*DCF!E$10,0)-MAX(AW232-AV232,0)/Inputs!$B$10)*DCF!E$6</f>
        <v>1339.1135542727011</v>
      </c>
      <c r="CE232" s="15">
        <f ca="1">(AX232*DCF!F$10-DCF!F$5*MAX(AX232*DCF!F$10,0)-MAX(AX232-AW232,0)/Inputs!$B$10)*DCF!F$6</f>
        <v>1866.1102372158352</v>
      </c>
      <c r="CF232" s="15">
        <f ca="1">(AY232*DCF!G$10-DCF!G$5*MAX(AY232*DCF!G$10,0)-MAX(AY232-AX232,0)/Inputs!$B$10)*DCF!G$6</f>
        <v>2469.6470203111385</v>
      </c>
      <c r="CG232" s="15">
        <f ca="1">(AZ232*DCF!H$10-DCF!H$5*MAX(AZ232*DCF!H$10,0)-MAX(AZ232-AY232,0)/Inputs!$B$10)*DCF!H$6</f>
        <v>2855.5022043209078</v>
      </c>
      <c r="CH232" s="15">
        <f ca="1">(BA232*DCF!I$10-DCF!I$5*MAX(BA232*DCF!I$10,0)-MAX(BA232-AZ232,0)/Inputs!$B$10)*DCF!I$6</f>
        <v>2883.0867089034064</v>
      </c>
      <c r="CI232" s="15">
        <f ca="1">(BB232*DCF!J$10-DCF!J$5*MAX(BB232*DCF!J$10,0)-MAX(BB232-BA232,0)/Inputs!$B$10)*DCF!J$6</f>
        <v>3059.9210518922796</v>
      </c>
      <c r="CJ232" s="15">
        <f ca="1">(BC232*DCF!K$10-DCF!K$5*MAX(BC232*DCF!K$10,0)-MAX(BC232-BB232,0)/Inputs!$B$10)*DCF!K$6</f>
        <v>3444.2441651947011</v>
      </c>
      <c r="CK232" s="15">
        <f ca="1">(BD232*DCF!L$10-DCF!L$5*MAX(BD232*DCF!L$10,0)-MAX(BD232-BC232,0)/Inputs!$B$10)*DCF!L$6</f>
        <v>4033.1505613871636</v>
      </c>
      <c r="CL232" s="15">
        <f ca="1">(BE232*DCF!M$10-DCF!M$5*MAX(BE232*DCF!M$10,0)-MAX(BE232-BD232,0)/Inputs!$B$10)*DCF!M$6</f>
        <v>4898.5802075294505</v>
      </c>
      <c r="CM232" s="15">
        <f ca="1">(BF232*DCF!C$28-DCF!C$5*MAX(BF232*DCF!C$28,0)-MAX(BF232-Inputs!$B$13,0)/Inputs!$B$17)*DCF!C$6</f>
        <v>3633.0097648906726</v>
      </c>
      <c r="CN232" s="15">
        <f ca="1">(BG232*DCF!D$28-DCF!D$5*MAX(BG232*DCF!D$28,0)-MAX(BG232-BF232,0)/Inputs!$B$17)*DCF!D$6</f>
        <v>4211.8930423765169</v>
      </c>
      <c r="CO232" s="15">
        <f ca="1">(BH232*DCF!E$28-DCF!E$5*MAX(BH232*DCF!E$28,0)-MAX(BH232-BG232,0)/Inputs!$B$17)*DCF!E$6</f>
        <v>4890.6251102663791</v>
      </c>
      <c r="CP232" s="15">
        <f ca="1">(BI232*DCF!F$28-DCF!F$5*MAX(BI232*DCF!F$28,0)-MAX(BI232-BH232,0)/Inputs!$B$17)*DCF!F$6</f>
        <v>5409.1800030689465</v>
      </c>
      <c r="CQ232" s="15">
        <f ca="1">(BJ232*DCF!G$28-DCF!G$5*MAX(BJ232*DCF!G$28,0)-MAX(BJ232-BI232,0)/Inputs!$B$17)*DCF!G$6</f>
        <v>5663.8111751621809</v>
      </c>
      <c r="CR232" s="15">
        <f ca="1">(BK232*DCF!H$28-DCF!H$5*MAX(BK232*DCF!H$28,0)-MAX(BK232-BJ232,0)/Inputs!$B$17)*DCF!H$6</f>
        <v>6056.9473418857197</v>
      </c>
      <c r="CS232" s="15">
        <f ca="1">(BL232*DCF!I$28-DCF!I$5*MAX(BL232*DCF!I$28,0)-MAX(BL232-BK232,0)/Inputs!$B$17)*DCF!I$6</f>
        <v>7039.12907359159</v>
      </c>
      <c r="CT232" s="15">
        <f ca="1">(BM232*DCF!J$28-DCF!J$5*MAX(BM232*DCF!J$28,0)-MAX(BM232-BL232,0)/Inputs!$B$17)*DCF!J$6</f>
        <v>7870.4258182816138</v>
      </c>
      <c r="CU232" s="15">
        <f ca="1">(BN232*DCF!K$28-DCF!K$5*MAX(BN232*DCF!K$28,0)-MAX(BN232-BM232,0)/Inputs!$B$17)*DCF!K$6</f>
        <v>8629.7835027346937</v>
      </c>
      <c r="CV232" s="15">
        <f ca="1">(BO232*DCF!L$28-DCF!L$5*MAX(BO232*DCF!L$28,0)-MAX(BO232-BN232,0)/Inputs!$B$17)*DCF!L$6</f>
        <v>10443.330479821201</v>
      </c>
      <c r="CW232" s="15">
        <f ca="1">(BP232*DCF!M$28-DCF!M$5*MAX(BP232*DCF!M$28,0)-MAX(BP232-BO232,0)/Inputs!$B$17)*DCF!M$6</f>
        <v>11416.88565173612</v>
      </c>
      <c r="CX232" s="15">
        <f ca="1">(BQ232*DCF!C$46-DCF!C$5*MAX(BQ232*DCF!C$46,0)-MAX(BQ232-Inputs!$B$20,0)/Inputs!$B$24)*DCF!C$6</f>
        <v>-564.19369218819259</v>
      </c>
      <c r="CY232" s="15">
        <f ca="1">(BR232*DCF!D$46-DCF!D$5*MAX(BR232*DCF!D$46,0)-MAX(BR232-BQ232,0)/Inputs!$B$24)*DCF!D$6</f>
        <v>-2250.2865964567732</v>
      </c>
      <c r="CZ232" s="15">
        <f ca="1">(BS232*DCF!E$46-DCF!E$5*MAX(BS232*DCF!E$46,0)-MAX(BS232-BR232,0)/Inputs!$B$24)*DCF!E$6</f>
        <v>-2238.3737828790859</v>
      </c>
      <c r="DA232" s="15">
        <f ca="1">(BT232*DCF!F$46-DCF!F$5*MAX(BT232*DCF!F$46,0)-MAX(BT232-BS232,0)/Inputs!$B$24)*DCF!F$6</f>
        <v>-3377.394675595197</v>
      </c>
      <c r="DB232" s="15">
        <f ca="1">(BU232*DCF!G$46-DCF!G$5*MAX(BU232*DCF!G$46,0)-MAX(BU232-BT232,0)/Inputs!$B$24)*DCF!G$6</f>
        <v>-1224.7436596545654</v>
      </c>
      <c r="DC232" s="15">
        <f ca="1">(BV232*DCF!H$46-DCF!H$5*MAX(BV232*DCF!H$46,0)-MAX(BV232-BU232,0)/Inputs!$B$24)*DCF!H$6</f>
        <v>-3439.4444069296369</v>
      </c>
      <c r="DD232" s="15">
        <f ca="1">(BW232*DCF!I$46-DCF!I$5*MAX(BW232*DCF!I$46,0)-MAX(BW232-BV232,0)/Inputs!$B$24)*DCF!I$6</f>
        <v>-1582.9976411259383</v>
      </c>
      <c r="DE232" s="15">
        <f ca="1">(BX232*DCF!J$46-DCF!J$5*MAX(BX232*DCF!J$46,0)-MAX(BX232-BW232,0)/Inputs!$B$24)*DCF!J$6</f>
        <v>-2679.7492435613972</v>
      </c>
      <c r="DF232" s="15">
        <f ca="1">(BY232*DCF!K$46-DCF!K$5*MAX(BY232*DCF!K$46,0)-MAX(BY232-BX232,0)/Inputs!$B$24)*DCF!K$6</f>
        <v>2339.0044749600897</v>
      </c>
      <c r="DG232" s="15">
        <f ca="1">(BZ232*DCF!L$46-DCF!L$5*MAX(BZ232*DCF!L$46,0)-MAX(BZ232-BY232,0)/Inputs!$B$24)*DCF!L$6</f>
        <v>-2477.0847106200058</v>
      </c>
      <c r="DH232" s="15">
        <f ca="1">(CA232*DCF!M$46-DCF!M$5*MAX(CA232*DCF!M$46,0)-MAX(CA232-BZ232,0)/Inputs!$B$24)*DCF!M$6</f>
        <v>1044.7935868147106</v>
      </c>
      <c r="DI232" s="15">
        <f ca="1">SUM(CB232:CL232)+BE232*DCF!M$10*(1+Inputs!$B$30)*(1-Inputs!$B$33)*(1-Inputs!$B$30/Inputs!$B$31)/(Inputs!$B$29-Inputs!$B$30)*DCF!M$6</f>
        <v>139825.66627411387</v>
      </c>
      <c r="DJ232" s="15">
        <f ca="1">SUM(CM232:CW232)+BP232*DCF!M$28*(1+Inputs!$B$30)*(1-Inputs!$B$33)*(1-Inputs!$B$30/Inputs!$B$31)/(Inputs!$B$29-Inputs!$B$30)*DCF!M$6</f>
        <v>308308.34065076406</v>
      </c>
      <c r="DK232" s="15">
        <f ca="1">SUM(CX232:DH232)+CA232*DCF!M$46*(1+Inputs!$B$30)*(1-Inputs!$B$33)*(1-Inputs!$B$30/Inputs!$B$31)/(Inputs!$B$29-Inputs!$B$30)*DCF!M$6</f>
        <v>222238.5348727284</v>
      </c>
      <c r="DM232" s="15">
        <f ca="1">DI232+DJ232+DK232+Inputs!$B$34+Inputs!$B$36-Inputs!$B$35</f>
        <v>747223.54179760627</v>
      </c>
    </row>
    <row r="233" spans="1:117" x14ac:dyDescent="0.75">
      <c r="A233" s="11">
        <v>220</v>
      </c>
      <c r="C233" s="24">
        <f t="shared" ca="1" si="141"/>
        <v>-0.13010467188272049</v>
      </c>
      <c r="D233" s="24">
        <f t="shared" ca="1" si="141"/>
        <v>-1.1413232936039637</v>
      </c>
      <c r="E233" s="24">
        <f t="shared" ca="1" si="141"/>
        <v>0.82234194763387347</v>
      </c>
      <c r="F233" s="24">
        <f t="shared" ca="1" si="141"/>
        <v>-0.76119766446482651</v>
      </c>
      <c r="G233" s="24">
        <f t="shared" ca="1" si="141"/>
        <v>0.67656243334185695</v>
      </c>
      <c r="H233" s="24">
        <f t="shared" ca="1" si="141"/>
        <v>1.037651657322695</v>
      </c>
      <c r="I233" s="24">
        <f t="shared" ca="1" si="141"/>
        <v>1.2583022788279306</v>
      </c>
      <c r="J233" s="24">
        <f t="shared" ca="1" si="141"/>
        <v>-0.42660505936070203</v>
      </c>
      <c r="K233" s="24">
        <f t="shared" ca="1" si="141"/>
        <v>1.1819174398178678</v>
      </c>
      <c r="L233" s="24">
        <f t="shared" ca="1" si="141"/>
        <v>0.53743757683597715</v>
      </c>
      <c r="M233" s="24">
        <f t="shared" ca="1" si="141"/>
        <v>1.3639788027303799</v>
      </c>
      <c r="N233" s="24">
        <f ca="1">SQRT(Inputs!$B$38)*C233+SQRT(1-Inputs!$B$38)*_xlfn.NORM.S.INV(RAND())</f>
        <v>0.55443256903067473</v>
      </c>
      <c r="O233" s="24">
        <f ca="1">SQRT(Inputs!$B$38)*D233+SQRT(1-Inputs!$B$38)*_xlfn.NORM.S.INV(RAND())</f>
        <v>0.50023530390445259</v>
      </c>
      <c r="P233" s="24">
        <f ca="1">SQRT(Inputs!$B$38)*E233+SQRT(1-Inputs!$B$38)*_xlfn.NORM.S.INV(RAND())</f>
        <v>-0.88785964202170653</v>
      </c>
      <c r="Q233" s="24">
        <f ca="1">SQRT(Inputs!$B$38)*F233+SQRT(1-Inputs!$B$38)*_xlfn.NORM.S.INV(RAND())</f>
        <v>-1.1896777373092535</v>
      </c>
      <c r="R233" s="24">
        <f ca="1">SQRT(Inputs!$B$38)*G233+SQRT(1-Inputs!$B$38)*_xlfn.NORM.S.INV(RAND())</f>
        <v>-1.1686759805962734</v>
      </c>
      <c r="S233" s="24">
        <f ca="1">SQRT(Inputs!$B$38)*H233+SQRT(1-Inputs!$B$38)*_xlfn.NORM.S.INV(RAND())</f>
        <v>-0.37837820857698157</v>
      </c>
      <c r="T233" s="24">
        <f ca="1">SQRT(Inputs!$B$38)*I233+SQRT(1-Inputs!$B$38)*_xlfn.NORM.S.INV(RAND())</f>
        <v>-0.51873628728634724</v>
      </c>
      <c r="U233" s="24">
        <f ca="1">SQRT(Inputs!$B$38)*J233+SQRT(1-Inputs!$B$38)*_xlfn.NORM.S.INV(RAND())</f>
        <v>0.99917643687231117</v>
      </c>
      <c r="V233" s="24">
        <f ca="1">SQRT(Inputs!$B$38)*K233+SQRT(1-Inputs!$B$38)*_xlfn.NORM.S.INV(RAND())</f>
        <v>-0.29140392085632028</v>
      </c>
      <c r="W233" s="24">
        <f ca="1">SQRT(Inputs!$B$38)*L233+SQRT(1-Inputs!$B$38)*_xlfn.NORM.S.INV(RAND())</f>
        <v>-1.0308772307129379</v>
      </c>
      <c r="X233" s="24">
        <f ca="1">SQRT(Inputs!$B$38)*M233+SQRT(1-Inputs!$B$38)*_xlfn.NORM.S.INV(RAND())</f>
        <v>-0.14254962080145428</v>
      </c>
      <c r="Y233" s="24">
        <f ca="1">SQRT(Inputs!$B$38)*C233+SQRT(1-Inputs!$B$38)*_xlfn.NORM.S.INV(RAND())</f>
        <v>0.17136098860523152</v>
      </c>
      <c r="Z233" s="24">
        <f ca="1">SQRT(Inputs!$B$38)*D233+SQRT(1-Inputs!$B$38)*_xlfn.NORM.S.INV(RAND())</f>
        <v>-1.3064354064566026</v>
      </c>
      <c r="AA233" s="24">
        <f ca="1">SQRT(Inputs!$B$38)*E233+SQRT(1-Inputs!$B$38)*_xlfn.NORM.S.INV(RAND())</f>
        <v>0.42042792295698078</v>
      </c>
      <c r="AB233" s="24">
        <f ca="1">SQRT(Inputs!$B$38)*F233+SQRT(1-Inputs!$B$38)*_xlfn.NORM.S.INV(RAND())</f>
        <v>-7.4127870161417919E-2</v>
      </c>
      <c r="AC233" s="24">
        <f ca="1">SQRT(Inputs!$B$38)*G233+SQRT(1-Inputs!$B$38)*_xlfn.NORM.S.INV(RAND())</f>
        <v>-0.21546676652469859</v>
      </c>
      <c r="AD233" s="24">
        <f ca="1">SQRT(Inputs!$B$38)*H233+SQRT(1-Inputs!$B$38)*_xlfn.NORM.S.INV(RAND())</f>
        <v>1.1881346754944935</v>
      </c>
      <c r="AE233" s="24">
        <f ca="1">SQRT(Inputs!$B$38)*I233+SQRT(1-Inputs!$B$38)*_xlfn.NORM.S.INV(RAND())</f>
        <v>0.5205801890513615</v>
      </c>
      <c r="AF233" s="24">
        <f ca="1">SQRT(Inputs!$B$38)*J233+SQRT(1-Inputs!$B$38)*_xlfn.NORM.S.INV(RAND())</f>
        <v>-1.1291013146552997</v>
      </c>
      <c r="AG233" s="24">
        <f ca="1">SQRT(Inputs!$B$38)*K233+SQRT(1-Inputs!$B$38)*_xlfn.NORM.S.INV(RAND())</f>
        <v>6.5866004775883003E-2</v>
      </c>
      <c r="AH233" s="24">
        <f ca="1">SQRT(Inputs!$B$38)*L233+SQRT(1-Inputs!$B$38)*_xlfn.NORM.S.INV(RAND())</f>
        <v>7.4341650799005371E-2</v>
      </c>
      <c r="AI233" s="24">
        <f ca="1">SQRT(Inputs!$B$38)*M233+SQRT(1-Inputs!$B$38)*_xlfn.NORM.S.INV(RAND())</f>
        <v>-2.0098075897805185</v>
      </c>
      <c r="AJ233" s="24">
        <f ca="1">SQRT(Inputs!$B$38)*C233+SQRT(1-Inputs!$B$38)*_xlfn.NORM.S.INV(RAND())</f>
        <v>-1.2259382306371724</v>
      </c>
      <c r="AK233" s="24">
        <f ca="1">SQRT(Inputs!$B$38)*D233+SQRT(1-Inputs!$B$38)*_xlfn.NORM.S.INV(RAND())</f>
        <v>0.38341969203210613</v>
      </c>
      <c r="AL233" s="24">
        <f ca="1">SQRT(Inputs!$B$38)*E233+SQRT(1-Inputs!$B$38)*_xlfn.NORM.S.INV(RAND())</f>
        <v>-0.82836880356368792</v>
      </c>
      <c r="AM233" s="24">
        <f ca="1">SQRT(Inputs!$B$38)*F233+SQRT(1-Inputs!$B$38)*_xlfn.NORM.S.INV(RAND())</f>
        <v>-0.28641731100469092</v>
      </c>
      <c r="AN233" s="24">
        <f ca="1">SQRT(Inputs!$B$38)*G233+SQRT(1-Inputs!$B$38)*_xlfn.NORM.S.INV(RAND())</f>
        <v>0.74773965924100039</v>
      </c>
      <c r="AO233" s="24">
        <f ca="1">SQRT(Inputs!$B$38)*H233+SQRT(1-Inputs!$B$38)*_xlfn.NORM.S.INV(RAND())</f>
        <v>1.062195659838169</v>
      </c>
      <c r="AP233" s="24">
        <f ca="1">SQRT(Inputs!$B$38)*I233+SQRT(1-Inputs!$B$38)*_xlfn.NORM.S.INV(RAND())</f>
        <v>0.86017193230252897</v>
      </c>
      <c r="AQ233" s="24">
        <f ca="1">SQRT(Inputs!$B$38)*J233+SQRT(1-Inputs!$B$38)*_xlfn.NORM.S.INV(RAND())</f>
        <v>0.24918579490625234</v>
      </c>
      <c r="AR233" s="24">
        <f ca="1">SQRT(Inputs!$B$38)*K233+SQRT(1-Inputs!$B$38)*_xlfn.NORM.S.INV(RAND())</f>
        <v>0.26576855139400191</v>
      </c>
      <c r="AS233" s="24">
        <f ca="1">SQRT(Inputs!$B$38)*L233+SQRT(1-Inputs!$B$38)*_xlfn.NORM.S.INV(RAND())</f>
        <v>-0.29142226603274091</v>
      </c>
      <c r="AT233" s="24">
        <f ca="1">SQRT(Inputs!$B$38)*M233+SQRT(1-Inputs!$B$38)*_xlfn.NORM.S.INV(RAND())</f>
        <v>-0.55523304057322875</v>
      </c>
      <c r="AU233" s="15">
        <f ca="1">Inputs!$B$6*EXP($B$8-0.5*C$5^2+C$5*N233)</f>
        <v>5428.1850992213349</v>
      </c>
      <c r="AV233" s="15">
        <f t="shared" ca="1" si="110"/>
        <v>7111.6787253389621</v>
      </c>
      <c r="AW233" s="15">
        <f t="shared" ca="1" si="111"/>
        <v>7692.750599992477</v>
      </c>
      <c r="AX233" s="15">
        <f t="shared" ca="1" si="112"/>
        <v>8094.9182812437703</v>
      </c>
      <c r="AY233" s="15">
        <f t="shared" ca="1" si="113"/>
        <v>8630.6653729602931</v>
      </c>
      <c r="AZ233" s="15">
        <f t="shared" ca="1" si="114"/>
        <v>10124.758454905324</v>
      </c>
      <c r="BA233" s="15">
        <f t="shared" ca="1" si="115"/>
        <v>11735.380288272141</v>
      </c>
      <c r="BB233" s="15">
        <f t="shared" ca="1" si="116"/>
        <v>15880.445003312281</v>
      </c>
      <c r="BC233" s="15">
        <f t="shared" ca="1" si="117"/>
        <v>18910.028079466705</v>
      </c>
      <c r="BD233" s="15">
        <f t="shared" ca="1" si="118"/>
        <v>21037.122380277247</v>
      </c>
      <c r="BE233" s="15">
        <f t="shared" ca="1" si="119"/>
        <v>25445.767435081372</v>
      </c>
      <c r="BF233" s="15">
        <f ca="1">Inputs!$B$13*EXP($B$9-0.5*C$6^2+C$6*Y233)</f>
        <v>14308.959397825485</v>
      </c>
      <c r="BG233" s="15">
        <f t="shared" ca="1" si="120"/>
        <v>13776.557466426688</v>
      </c>
      <c r="BH233" s="15">
        <f t="shared" ca="1" si="121"/>
        <v>18048.053286007053</v>
      </c>
      <c r="BI233" s="15">
        <f t="shared" ca="1" si="122"/>
        <v>21842.883577243119</v>
      </c>
      <c r="BJ233" s="15">
        <f t="shared" ca="1" si="123"/>
        <v>25959.050264242404</v>
      </c>
      <c r="BK233" s="15">
        <f t="shared" ca="1" si="124"/>
        <v>37453.571048521284</v>
      </c>
      <c r="BL233" s="15">
        <f t="shared" ca="1" si="125"/>
        <v>49218.057298262036</v>
      </c>
      <c r="BM233" s="15">
        <f t="shared" ca="1" si="126"/>
        <v>52581.874743090448</v>
      </c>
      <c r="BN233" s="15">
        <f t="shared" ca="1" si="127"/>
        <v>65181.581568937982</v>
      </c>
      <c r="BO233" s="15">
        <f t="shared" ca="1" si="128"/>
        <v>80895.257804795358</v>
      </c>
      <c r="BP233" s="15">
        <f t="shared" ca="1" si="129"/>
        <v>79291.102268213479</v>
      </c>
      <c r="BQ233" s="15">
        <f ca="1">Inputs!$B$20*EXP($B$10-0.5*C$7^2+C$7*AJ233)</f>
        <v>2776.9531553912007</v>
      </c>
      <c r="BR233" s="15">
        <f t="shared" ca="1" si="130"/>
        <v>4255.8831152463281</v>
      </c>
      <c r="BS233" s="15">
        <f t="shared" ca="1" si="131"/>
        <v>4594.0392726878872</v>
      </c>
      <c r="BT233" s="15">
        <f t="shared" ca="1" si="132"/>
        <v>5875.6935604231103</v>
      </c>
      <c r="BU233" s="15">
        <f t="shared" ca="1" si="133"/>
        <v>9758.0238986376335</v>
      </c>
      <c r="BV233" s="15">
        <f t="shared" ca="1" si="134"/>
        <v>17246.882233647997</v>
      </c>
      <c r="BW233" s="15">
        <f t="shared" ca="1" si="135"/>
        <v>28872.756632230819</v>
      </c>
      <c r="BX233" s="15">
        <f t="shared" ca="1" si="136"/>
        <v>42451.782006909634</v>
      </c>
      <c r="BY233" s="15">
        <f t="shared" ca="1" si="137"/>
        <v>62584.92665263723</v>
      </c>
      <c r="BZ233" s="15">
        <f t="shared" ca="1" si="138"/>
        <v>83234.656513593654</v>
      </c>
      <c r="CA233" s="15">
        <f t="shared" ca="1" si="139"/>
        <v>105934.36678746669</v>
      </c>
      <c r="CB233" s="15">
        <f ca="1">(AU233*DCF!C$10-DCF!C$5*MAX(AU233*DCF!C$10,0)-MAX(AU233-Inputs!$B$6,0)/Inputs!$B$10)*DCF!C$6</f>
        <v>1039.7520278486934</v>
      </c>
      <c r="CC233" s="15">
        <f ca="1">(AV233*DCF!D$10-DCF!D$5*MAX(AV233*DCF!D$10,0)-MAX(AV233-AU233,0)/Inputs!$B$10)*DCF!D$6</f>
        <v>1322.9476486889166</v>
      </c>
      <c r="CD233" s="15">
        <f ca="1">(AW233*DCF!E$10-DCF!E$5*MAX(AW233*DCF!E$10,0)-MAX(AW233-AV233,0)/Inputs!$B$10)*DCF!E$6</f>
        <v>1645.2522059221856</v>
      </c>
      <c r="CE233" s="15">
        <f ca="1">(AX233*DCF!F$10-DCF!F$5*MAX(AX233*DCF!F$10,0)-MAX(AX233-AW233,0)/Inputs!$B$10)*DCF!F$6</f>
        <v>1683.4266364978157</v>
      </c>
      <c r="CF233" s="15">
        <f ca="1">(AY233*DCF!G$10-DCF!G$5*MAX(AY233*DCF!G$10,0)-MAX(AY233-AX233,0)/Inputs!$B$10)*DCF!G$6</f>
        <v>1675.2811362728819</v>
      </c>
      <c r="CG233" s="15">
        <f ca="1">(AZ233*DCF!H$10-DCF!H$5*MAX(AZ233*DCF!H$10,0)-MAX(AZ233-AY233,0)/Inputs!$B$10)*DCF!H$6</f>
        <v>1700.426104466706</v>
      </c>
      <c r="CH233" s="15">
        <f ca="1">(BA233*DCF!I$10-DCF!I$5*MAX(BA233*DCF!I$10,0)-MAX(BA233-AZ233,0)/Inputs!$B$10)*DCF!I$6</f>
        <v>1879.4274589285185</v>
      </c>
      <c r="CI233" s="15">
        <f ca="1">(BB233*DCF!J$10-DCF!J$5*MAX(BB233*DCF!J$10,0)-MAX(BB233-BA233,0)/Inputs!$B$10)*DCF!J$6</f>
        <v>2097.0049579710712</v>
      </c>
      <c r="CJ233" s="15">
        <f ca="1">(BC233*DCF!K$10-DCF!K$5*MAX(BC233*DCF!K$10,0)-MAX(BC233-BB233,0)/Inputs!$B$10)*DCF!K$6</f>
        <v>2620.1153120628537</v>
      </c>
      <c r="CK233" s="15">
        <f ca="1">(BD233*DCF!L$10-DCF!L$5*MAX(BD233*DCF!L$10,0)-MAX(BD233-BC233,0)/Inputs!$B$10)*DCF!L$6</f>
        <v>2897.73036242431</v>
      </c>
      <c r="CL233" s="15">
        <f ca="1">(BE233*DCF!M$10-DCF!M$5*MAX(BE233*DCF!M$10,0)-MAX(BE233-BD233,0)/Inputs!$B$10)*DCF!M$6</f>
        <v>3064.0671440708538</v>
      </c>
      <c r="CM233" s="15">
        <f ca="1">(BF233*DCF!C$28-DCF!C$5*MAX(BF233*DCF!C$28,0)-MAX(BF233-Inputs!$B$13,0)/Inputs!$B$17)*DCF!C$6</f>
        <v>3692.1831553364209</v>
      </c>
      <c r="CN233" s="15">
        <f ca="1">(BG233*DCF!D$28-DCF!D$5*MAX(BG233*DCF!D$28,0)-MAX(BG233-BF233,0)/Inputs!$B$17)*DCF!D$6</f>
        <v>4057.5139137717156</v>
      </c>
      <c r="CO233" s="15">
        <f ca="1">(BH233*DCF!E$28-DCF!E$5*MAX(BH233*DCF!E$28,0)-MAX(BH233-BG233,0)/Inputs!$B$17)*DCF!E$6</f>
        <v>4269.6770324079698</v>
      </c>
      <c r="CP233" s="15">
        <f ca="1">(BI233*DCF!F$28-DCF!F$5*MAX(BI233*DCF!F$28,0)-MAX(BI233-BH233,0)/Inputs!$B$17)*DCF!F$6</f>
        <v>5238.8586944411927</v>
      </c>
      <c r="CQ233" s="15">
        <f ca="1">(BJ233*DCF!G$28-DCF!G$5*MAX(BJ233*DCF!G$28,0)-MAX(BJ233-BI233,0)/Inputs!$B$17)*DCF!G$6</f>
        <v>6042.9739678130691</v>
      </c>
      <c r="CR233" s="15">
        <f ca="1">(BK233*DCF!H$28-DCF!H$5*MAX(BK233*DCF!H$28,0)-MAX(BK233-BJ233,0)/Inputs!$B$17)*DCF!H$6</f>
        <v>7476.7553825596287</v>
      </c>
      <c r="CS233" s="15">
        <f ca="1">(BL233*DCF!I$28-DCF!I$5*MAX(BL233*DCF!I$28,0)-MAX(BL233-BK233,0)/Inputs!$B$17)*DCF!I$6</f>
        <v>9885.2112103742893</v>
      </c>
      <c r="CT233" s="15">
        <f ca="1">(BM233*DCF!J$28-DCF!J$5*MAX(BM233*DCF!J$28,0)-MAX(BM233-BL233,0)/Inputs!$B$17)*DCF!J$6</f>
        <v>11284.108512105635</v>
      </c>
      <c r="CU233" s="15">
        <f ca="1">(BN233*DCF!K$28-DCF!K$5*MAX(BN233*DCF!K$28,0)-MAX(BN233-BM233,0)/Inputs!$B$17)*DCF!K$6</f>
        <v>12221.960868858934</v>
      </c>
      <c r="CV233" s="15">
        <f ca="1">(BO233*DCF!L$28-DCF!L$5*MAX(BO233*DCF!L$28,0)-MAX(BO233-BN233,0)/Inputs!$B$17)*DCF!L$6</f>
        <v>14362.273244874134</v>
      </c>
      <c r="CW233" s="15">
        <f ca="1">(BP233*DCF!M$28-DCF!M$5*MAX(BP233*DCF!M$28,0)-MAX(BP233-BO233,0)/Inputs!$B$17)*DCF!M$6</f>
        <v>14918.666779802128</v>
      </c>
      <c r="CX233" s="15">
        <f ca="1">(BQ233*DCF!C$46-DCF!C$5*MAX(BQ233*DCF!C$46,0)-MAX(BQ233-Inputs!$B$20,0)/Inputs!$B$24)*DCF!C$6</f>
        <v>-641.32867330050817</v>
      </c>
      <c r="CY233" s="15">
        <f ca="1">(BR233*DCF!D$46-DCF!D$5*MAX(BR233*DCF!D$46,0)-MAX(BR233-BQ233,0)/Inputs!$B$24)*DCF!D$6</f>
        <v>-1357.4271369322612</v>
      </c>
      <c r="CZ233" s="15">
        <f ca="1">(BS233*DCF!E$46-DCF!E$5*MAX(BS233*DCF!E$46,0)-MAX(BS233-BR233,0)/Inputs!$B$24)*DCF!E$6</f>
        <v>-676.54499078952711</v>
      </c>
      <c r="DA233" s="15">
        <f ca="1">(BT233*DCF!F$46-DCF!F$5*MAX(BT233*DCF!F$46,0)-MAX(BT233-BS233,0)/Inputs!$B$24)*DCF!F$6</f>
        <v>-894.59599638564964</v>
      </c>
      <c r="DB233" s="15">
        <f ca="1">(BU233*DCF!G$46-DCF!G$5*MAX(BU233*DCF!G$46,0)-MAX(BU233-BT233,0)/Inputs!$B$24)*DCF!G$6</f>
        <v>-1634.1798647428668</v>
      </c>
      <c r="DC233" s="15">
        <f ca="1">(BV233*DCF!H$46-DCF!H$5*MAX(BV233*DCF!H$46,0)-MAX(BV233-BU233,0)/Inputs!$B$24)*DCF!H$6</f>
        <v>-2327.1168426081649</v>
      </c>
      <c r="DD233" s="15">
        <f ca="1">(BW233*DCF!I$46-DCF!I$5*MAX(BW233*DCF!I$46,0)-MAX(BW233-BV233,0)/Inputs!$B$24)*DCF!I$6</f>
        <v>-2670.5112818576722</v>
      </c>
      <c r="DE233" s="15">
        <f ca="1">(BX233*DCF!J$46-DCF!J$5*MAX(BX233*DCF!J$46,0)-MAX(BX233-BW233,0)/Inputs!$B$24)*DCF!J$6</f>
        <v>-1820.2008520296372</v>
      </c>
      <c r="DF233" s="15">
        <f ca="1">(BY233*DCF!K$46-DCF!K$5*MAX(BY233*DCF!K$46,0)-MAX(BY233-BX233,0)/Inputs!$B$24)*DCF!K$6</f>
        <v>-1357.0244551345606</v>
      </c>
      <c r="DG233" s="15">
        <f ca="1">(BZ233*DCF!L$46-DCF!L$5*MAX(BZ233*DCF!L$46,0)-MAX(BZ233-BY233,0)/Inputs!$B$24)*DCF!L$6</f>
        <v>1080.5247198590439</v>
      </c>
      <c r="DH233" s="15">
        <f ca="1">(CA233*DCF!M$46-DCF!M$5*MAX(CA233*DCF!M$46,0)-MAX(CA233-BZ233,0)/Inputs!$B$24)*DCF!M$6</f>
        <v>3559.3233687414727</v>
      </c>
      <c r="DI233" s="15">
        <f ca="1">SUM(CB233:CL233)+BE233*DCF!M$10*(1+Inputs!$B$30)*(1-Inputs!$B$33)*(1-Inputs!$B$30/Inputs!$B$31)/(Inputs!$B$29-Inputs!$B$30)*DCF!M$6</f>
        <v>92441.338252425994</v>
      </c>
      <c r="DJ233" s="15">
        <f ca="1">SUM(CM233:CW233)+BP233*DCF!M$28*(1+Inputs!$B$30)*(1-Inputs!$B$33)*(1-Inputs!$B$30/Inputs!$B$31)/(Inputs!$B$29-Inputs!$B$30)*DCF!M$6</f>
        <v>387674.43093396927</v>
      </c>
      <c r="DK233" s="15">
        <f ca="1">SUM(CX233:DH233)+CA233*DCF!M$46*(1+Inputs!$B$30)*(1-Inputs!$B$33)*(1-Inputs!$B$30/Inputs!$B$31)/(Inputs!$B$29-Inputs!$B$30)*DCF!M$6</f>
        <v>155047.99777620807</v>
      </c>
      <c r="DM233" s="15">
        <f ca="1">DI233+DJ233+DK233+Inputs!$B$34+Inputs!$B$36-Inputs!$B$35</f>
        <v>712014.76696260332</v>
      </c>
    </row>
    <row r="234" spans="1:117" x14ac:dyDescent="0.75">
      <c r="A234" s="11">
        <v>221</v>
      </c>
      <c r="C234" s="24">
        <f t="shared" ref="C234:M243" ca="1" si="142">_xlfn.NORM.S.INV(RAND())</f>
        <v>-0.12737022810552942</v>
      </c>
      <c r="D234" s="24">
        <f t="shared" ca="1" si="142"/>
        <v>-1.2223423908266047</v>
      </c>
      <c r="E234" s="24">
        <f t="shared" ca="1" si="142"/>
        <v>-1.7875970178746601</v>
      </c>
      <c r="F234" s="24">
        <f t="shared" ca="1" si="142"/>
        <v>1.0271053786415176</v>
      </c>
      <c r="G234" s="24">
        <f t="shared" ca="1" si="142"/>
        <v>-0.39241786466770073</v>
      </c>
      <c r="H234" s="24">
        <f t="shared" ca="1" si="142"/>
        <v>-1.2206051015050834</v>
      </c>
      <c r="I234" s="24">
        <f t="shared" ca="1" si="142"/>
        <v>0.45015605182139617</v>
      </c>
      <c r="J234" s="24">
        <f t="shared" ca="1" si="142"/>
        <v>-0.51921177567009302</v>
      </c>
      <c r="K234" s="24">
        <f t="shared" ca="1" si="142"/>
        <v>-0.30510405580870076</v>
      </c>
      <c r="L234" s="24">
        <f t="shared" ca="1" si="142"/>
        <v>1.1551271298535708</v>
      </c>
      <c r="M234" s="24">
        <f t="shared" ca="1" si="142"/>
        <v>-0.43586604424608916</v>
      </c>
      <c r="N234" s="24">
        <f ca="1">SQRT(Inputs!$B$38)*C234+SQRT(1-Inputs!$B$38)*_xlfn.NORM.S.INV(RAND())</f>
        <v>0.48724002643628384</v>
      </c>
      <c r="O234" s="24">
        <f ca="1">SQRT(Inputs!$B$38)*D234+SQRT(1-Inputs!$B$38)*_xlfn.NORM.S.INV(RAND())</f>
        <v>-1.0044944302134988</v>
      </c>
      <c r="P234" s="24">
        <f ca="1">SQRT(Inputs!$B$38)*E234+SQRT(1-Inputs!$B$38)*_xlfn.NORM.S.INV(RAND())</f>
        <v>-0.13859770349205647</v>
      </c>
      <c r="Q234" s="24">
        <f ca="1">SQRT(Inputs!$B$38)*F234+SQRT(1-Inputs!$B$38)*_xlfn.NORM.S.INV(RAND())</f>
        <v>0.9650055998711754</v>
      </c>
      <c r="R234" s="24">
        <f ca="1">SQRT(Inputs!$B$38)*G234+SQRT(1-Inputs!$B$38)*_xlfn.NORM.S.INV(RAND())</f>
        <v>0.73630350398964239</v>
      </c>
      <c r="S234" s="24">
        <f ca="1">SQRT(Inputs!$B$38)*H234+SQRT(1-Inputs!$B$38)*_xlfn.NORM.S.INV(RAND())</f>
        <v>-0.53394175762497187</v>
      </c>
      <c r="T234" s="24">
        <f ca="1">SQRT(Inputs!$B$38)*I234+SQRT(1-Inputs!$B$38)*_xlfn.NORM.S.INV(RAND())</f>
        <v>1.2452180297038731</v>
      </c>
      <c r="U234" s="24">
        <f ca="1">SQRT(Inputs!$B$38)*J234+SQRT(1-Inputs!$B$38)*_xlfn.NORM.S.INV(RAND())</f>
        <v>8.4908341120055686E-2</v>
      </c>
      <c r="V234" s="24">
        <f ca="1">SQRT(Inputs!$B$38)*K234+SQRT(1-Inputs!$B$38)*_xlfn.NORM.S.INV(RAND())</f>
        <v>-1.0126984894548459</v>
      </c>
      <c r="W234" s="24">
        <f ca="1">SQRT(Inputs!$B$38)*L234+SQRT(1-Inputs!$B$38)*_xlfn.NORM.S.INV(RAND())</f>
        <v>-0.15608257870234765</v>
      </c>
      <c r="X234" s="24">
        <f ca="1">SQRT(Inputs!$B$38)*M234+SQRT(1-Inputs!$B$38)*_xlfn.NORM.S.INV(RAND())</f>
        <v>-0.59711723248702364</v>
      </c>
      <c r="Y234" s="24">
        <f ca="1">SQRT(Inputs!$B$38)*C234+SQRT(1-Inputs!$B$38)*_xlfn.NORM.S.INV(RAND())</f>
        <v>-0.64614255367229823</v>
      </c>
      <c r="Z234" s="24">
        <f ca="1">SQRT(Inputs!$B$38)*D234+SQRT(1-Inputs!$B$38)*_xlfn.NORM.S.INV(RAND())</f>
        <v>0.42696402845932924</v>
      </c>
      <c r="AA234" s="24">
        <f ca="1">SQRT(Inputs!$B$38)*E234+SQRT(1-Inputs!$B$38)*_xlfn.NORM.S.INV(RAND())</f>
        <v>-1.3288411540359015</v>
      </c>
      <c r="AB234" s="24">
        <f ca="1">SQRT(Inputs!$B$38)*F234+SQRT(1-Inputs!$B$38)*_xlfn.NORM.S.INV(RAND())</f>
        <v>-8.6991335947742221E-2</v>
      </c>
      <c r="AC234" s="24">
        <f ca="1">SQRT(Inputs!$B$38)*G234+SQRT(1-Inputs!$B$38)*_xlfn.NORM.S.INV(RAND())</f>
        <v>-2.056905159181742</v>
      </c>
      <c r="AD234" s="24">
        <f ca="1">SQRT(Inputs!$B$38)*H234+SQRT(1-Inputs!$B$38)*_xlfn.NORM.S.INV(RAND())</f>
        <v>-0.83832796949714017</v>
      </c>
      <c r="AE234" s="24">
        <f ca="1">SQRT(Inputs!$B$38)*I234+SQRT(1-Inputs!$B$38)*_xlfn.NORM.S.INV(RAND())</f>
        <v>-0.74140562869370707</v>
      </c>
      <c r="AF234" s="24">
        <f ca="1">SQRT(Inputs!$B$38)*J234+SQRT(1-Inputs!$B$38)*_xlfn.NORM.S.INV(RAND())</f>
        <v>0.9693881960652595</v>
      </c>
      <c r="AG234" s="24">
        <f ca="1">SQRT(Inputs!$B$38)*K234+SQRT(1-Inputs!$B$38)*_xlfn.NORM.S.INV(RAND())</f>
        <v>-7.2339046617810987E-2</v>
      </c>
      <c r="AH234" s="24">
        <f ca="1">SQRT(Inputs!$B$38)*L234+SQRT(1-Inputs!$B$38)*_xlfn.NORM.S.INV(RAND())</f>
        <v>1.187524559759757</v>
      </c>
      <c r="AI234" s="24">
        <f ca="1">SQRT(Inputs!$B$38)*M234+SQRT(1-Inputs!$B$38)*_xlfn.NORM.S.INV(RAND())</f>
        <v>0.19186457730905701</v>
      </c>
      <c r="AJ234" s="24">
        <f ca="1">SQRT(Inputs!$B$38)*C234+SQRT(1-Inputs!$B$38)*_xlfn.NORM.S.INV(RAND())</f>
        <v>0.55940665976091797</v>
      </c>
      <c r="AK234" s="24">
        <f ca="1">SQRT(Inputs!$B$38)*D234+SQRT(1-Inputs!$B$38)*_xlfn.NORM.S.INV(RAND())</f>
        <v>-1.0223593380638163</v>
      </c>
      <c r="AL234" s="24">
        <f ca="1">SQRT(Inputs!$B$38)*E234+SQRT(1-Inputs!$B$38)*_xlfn.NORM.S.INV(RAND())</f>
        <v>-1.0643064770584982</v>
      </c>
      <c r="AM234" s="24">
        <f ca="1">SQRT(Inputs!$B$38)*F234+SQRT(1-Inputs!$B$38)*_xlfn.NORM.S.INV(RAND())</f>
        <v>0.32976898969591517</v>
      </c>
      <c r="AN234" s="24">
        <f ca="1">SQRT(Inputs!$B$38)*G234+SQRT(1-Inputs!$B$38)*_xlfn.NORM.S.INV(RAND())</f>
        <v>0.36444612700401824</v>
      </c>
      <c r="AO234" s="24">
        <f ca="1">SQRT(Inputs!$B$38)*H234+SQRT(1-Inputs!$B$38)*_xlfn.NORM.S.INV(RAND())</f>
        <v>4.5949604182379145E-2</v>
      </c>
      <c r="AP234" s="24">
        <f ca="1">SQRT(Inputs!$B$38)*I234+SQRT(1-Inputs!$B$38)*_xlfn.NORM.S.INV(RAND())</f>
        <v>0.37785021202177604</v>
      </c>
      <c r="AQ234" s="24">
        <f ca="1">SQRT(Inputs!$B$38)*J234+SQRT(1-Inputs!$B$38)*_xlfn.NORM.S.INV(RAND())</f>
        <v>0.41762681963654219</v>
      </c>
      <c r="AR234" s="24">
        <f ca="1">SQRT(Inputs!$B$38)*K234+SQRT(1-Inputs!$B$38)*_xlfn.NORM.S.INV(RAND())</f>
        <v>5.0354747342297917E-2</v>
      </c>
      <c r="AS234" s="24">
        <f ca="1">SQRT(Inputs!$B$38)*L234+SQRT(1-Inputs!$B$38)*_xlfn.NORM.S.INV(RAND())</f>
        <v>-0.42039348693130507</v>
      </c>
      <c r="AT234" s="24">
        <f ca="1">SQRT(Inputs!$B$38)*M234+SQRT(1-Inputs!$B$38)*_xlfn.NORM.S.INV(RAND())</f>
        <v>0.91701450892529612</v>
      </c>
      <c r="AU234" s="15">
        <f ca="1">Inputs!$B$6*EXP($B$8-0.5*C$5^2+C$5*N234)</f>
        <v>5369.4644775572242</v>
      </c>
      <c r="AV234" s="15">
        <f t="shared" ca="1" si="110"/>
        <v>5638.5008919942929</v>
      </c>
      <c r="AW234" s="15">
        <f t="shared" ca="1" si="111"/>
        <v>6747.8209752353869</v>
      </c>
      <c r="AX234" s="15">
        <f t="shared" ca="1" si="112"/>
        <v>9293.9955484422408</v>
      </c>
      <c r="AY234" s="15">
        <f t="shared" ca="1" si="113"/>
        <v>12378.143535765312</v>
      </c>
      <c r="AZ234" s="15">
        <f t="shared" ca="1" si="114"/>
        <v>14274.345221488515</v>
      </c>
      <c r="BA234" s="15">
        <f t="shared" ca="1" si="115"/>
        <v>19899.672763829796</v>
      </c>
      <c r="BB234" s="15">
        <f t="shared" ca="1" si="116"/>
        <v>24571.404020691756</v>
      </c>
      <c r="BC234" s="15">
        <f t="shared" ca="1" si="117"/>
        <v>27291.102500864985</v>
      </c>
      <c r="BD234" s="15">
        <f t="shared" ca="1" si="118"/>
        <v>32949.615960438874</v>
      </c>
      <c r="BE234" s="15">
        <f t="shared" ca="1" si="119"/>
        <v>38238.323841716818</v>
      </c>
      <c r="BF234" s="15">
        <f ca="1">Inputs!$B$13*EXP($B$9-0.5*C$6^2+C$6*Y234)</f>
        <v>12168.098905693188</v>
      </c>
      <c r="BG234" s="15">
        <f t="shared" ca="1" si="120"/>
        <v>16017.34270696179</v>
      </c>
      <c r="BH234" s="15">
        <f t="shared" ca="1" si="121"/>
        <v>15699.239225827825</v>
      </c>
      <c r="BI234" s="15">
        <f t="shared" ca="1" si="122"/>
        <v>18962.619804637605</v>
      </c>
      <c r="BJ234" s="15">
        <f t="shared" ca="1" si="123"/>
        <v>17282.245047080294</v>
      </c>
      <c r="BK234" s="15">
        <f t="shared" ca="1" si="124"/>
        <v>18922.8863551623</v>
      </c>
      <c r="BL234" s="15">
        <f t="shared" ca="1" si="125"/>
        <v>21115.087140883741</v>
      </c>
      <c r="BM234" s="15">
        <f t="shared" ca="1" si="126"/>
        <v>29276.612607111452</v>
      </c>
      <c r="BN234" s="15">
        <f t="shared" ca="1" si="127"/>
        <v>35695.782147470527</v>
      </c>
      <c r="BO234" s="15">
        <f t="shared" ca="1" si="128"/>
        <v>50420.984275261035</v>
      </c>
      <c r="BP234" s="15">
        <f t="shared" ca="1" si="129"/>
        <v>63422.560496375074</v>
      </c>
      <c r="BQ234" s="15">
        <f ca="1">Inputs!$B$20*EXP($B$10-0.5*C$7^2+C$7*AJ234)</f>
        <v>5230.9100287563924</v>
      </c>
      <c r="BR234" s="15">
        <f t="shared" ca="1" si="130"/>
        <v>5129.8985994437362</v>
      </c>
      <c r="BS234" s="15">
        <f t="shared" ca="1" si="131"/>
        <v>5174.6995081289024</v>
      </c>
      <c r="BT234" s="15">
        <f t="shared" ca="1" si="132"/>
        <v>7779.4936889904275</v>
      </c>
      <c r="BU234" s="15">
        <f t="shared" ca="1" si="133"/>
        <v>11775.387872657493</v>
      </c>
      <c r="BV234" s="15">
        <f t="shared" ca="1" si="134"/>
        <v>16553.445880364587</v>
      </c>
      <c r="BW234" s="15">
        <f t="shared" ca="1" si="135"/>
        <v>25022.573333421984</v>
      </c>
      <c r="BX234" s="15">
        <f t="shared" ca="1" si="136"/>
        <v>38054.404607371202</v>
      </c>
      <c r="BY234" s="15">
        <f t="shared" ca="1" si="137"/>
        <v>53836.863075198802</v>
      </c>
      <c r="BZ234" s="15">
        <f t="shared" ca="1" si="138"/>
        <v>69922.570380677658</v>
      </c>
      <c r="CA234" s="15">
        <f t="shared" ca="1" si="139"/>
        <v>115603.23725549725</v>
      </c>
      <c r="CB234" s="15">
        <f ca="1">(AU234*DCF!C$10-DCF!C$5*MAX(AU234*DCF!C$10,0)-MAX(AU234-Inputs!$B$6,0)/Inputs!$B$10)*DCF!C$6</f>
        <v>1040.1707163475703</v>
      </c>
      <c r="CC234" s="15">
        <f ca="1">(AV234*DCF!D$10-DCF!D$5*MAX(AV234*DCF!D$10,0)-MAX(AV234-AU234,0)/Inputs!$B$10)*DCF!D$6</f>
        <v>1308.7489043566475</v>
      </c>
      <c r="CD234" s="15">
        <f ca="1">(AW234*DCF!E$10-DCF!E$5*MAX(AW234*DCF!E$10,0)-MAX(AW234-AV234,0)/Inputs!$B$10)*DCF!E$6</f>
        <v>1308.0996253610999</v>
      </c>
      <c r="CE234" s="15">
        <f ca="1">(AX234*DCF!F$10-DCF!F$5*MAX(AX234*DCF!F$10,0)-MAX(AX234-AW234,0)/Inputs!$B$10)*DCF!F$6</f>
        <v>1499.0686149269861</v>
      </c>
      <c r="CF234" s="15">
        <f ca="1">(AY234*DCF!G$10-DCF!G$5*MAX(AY234*DCF!G$10,0)-MAX(AY234-AX234,0)/Inputs!$B$10)*DCF!G$6</f>
        <v>1957.5642771130795</v>
      </c>
      <c r="CG234" s="15">
        <f ca="1">(AZ234*DCF!H$10-DCF!H$5*MAX(AZ234*DCF!H$10,0)-MAX(AZ234-AY234,0)/Inputs!$B$10)*DCF!H$6</f>
        <v>2434.6697602717527</v>
      </c>
      <c r="CH234" s="15">
        <f ca="1">(BA234*DCF!I$10-DCF!I$5*MAX(BA234*DCF!I$10,0)-MAX(BA234-AZ234,0)/Inputs!$B$10)*DCF!I$6</f>
        <v>2712.1934610731751</v>
      </c>
      <c r="CI234" s="15">
        <f ca="1">(BB234*DCF!J$10-DCF!J$5*MAX(BB234*DCF!J$10,0)-MAX(BB234-BA234,0)/Inputs!$B$10)*DCF!J$6</f>
        <v>3508.5860555521408</v>
      </c>
      <c r="CJ234" s="15">
        <f ca="1">(BC234*DCF!K$10-DCF!K$5*MAX(BC234*DCF!K$10,0)-MAX(BC234-BB234,0)/Inputs!$B$10)*DCF!K$6</f>
        <v>4012.712819206346</v>
      </c>
      <c r="CK234" s="15">
        <f ca="1">(BD234*DCF!L$10-DCF!L$5*MAX(BD234*DCF!L$10,0)-MAX(BD234-BC234,0)/Inputs!$B$10)*DCF!L$6</f>
        <v>4237.6912460117746</v>
      </c>
      <c r="CL234" s="15">
        <f ca="1">(BE234*DCF!M$10-DCF!M$5*MAX(BE234*DCF!M$10,0)-MAX(BE234-BD234,0)/Inputs!$B$10)*DCF!M$6</f>
        <v>4764.1294045551422</v>
      </c>
      <c r="CM234" s="15">
        <f ca="1">(BF234*DCF!C$28-DCF!C$5*MAX(BF234*DCF!C$28,0)-MAX(BF234-Inputs!$B$13,0)/Inputs!$B$17)*DCF!C$6</f>
        <v>3533.2316290944686</v>
      </c>
      <c r="CN234" s="15">
        <f ca="1">(BG234*DCF!D$28-DCF!D$5*MAX(BG234*DCF!D$28,0)-MAX(BG234-BF234,0)/Inputs!$B$17)*DCF!D$6</f>
        <v>3896.2566589667858</v>
      </c>
      <c r="CO234" s="15">
        <f ca="1">(BH234*DCF!E$28-DCF!E$5*MAX(BH234*DCF!E$28,0)-MAX(BH234-BG234,0)/Inputs!$B$17)*DCF!E$6</f>
        <v>4446.3040963698004</v>
      </c>
      <c r="CP234" s="15">
        <f ca="1">(BI234*DCF!F$28-DCF!F$5*MAX(BI234*DCF!F$28,0)-MAX(BI234-BH234,0)/Inputs!$B$17)*DCF!F$6</f>
        <v>4553.7017691614337</v>
      </c>
      <c r="CQ234" s="15">
        <f ca="1">(BJ234*DCF!G$28-DCF!G$5*MAX(BJ234*DCF!G$28,0)-MAX(BJ234-BI234,0)/Inputs!$B$17)*DCF!G$6</f>
        <v>4484.0095974803226</v>
      </c>
      <c r="CR234" s="15">
        <f ca="1">(BK234*DCF!H$28-DCF!H$5*MAX(BK234*DCF!H$28,0)-MAX(BK234-BJ234,0)/Inputs!$B$17)*DCF!H$6</f>
        <v>4424.928949638087</v>
      </c>
      <c r="CS234" s="15">
        <f ca="1">(BL234*DCF!I$28-DCF!I$5*MAX(BL234*DCF!I$28,0)-MAX(BL234-BK234,0)/Inputs!$B$17)*DCF!I$6</f>
        <v>4650.6288502168854</v>
      </c>
      <c r="CT234" s="15">
        <f ca="1">(BM234*DCF!J$28-DCF!J$5*MAX(BM234*DCF!J$28,0)-MAX(BM234-BL234,0)/Inputs!$B$17)*DCF!J$6</f>
        <v>5448.9634443980822</v>
      </c>
      <c r="CU234" s="15">
        <f ca="1">(BN234*DCF!K$28-DCF!K$5*MAX(BN234*DCF!K$28,0)-MAX(BN234-BM234,0)/Inputs!$B$17)*DCF!K$6</f>
        <v>6752.0879125701458</v>
      </c>
      <c r="CV234" s="15">
        <f ca="1">(BO234*DCF!L$28-DCF!L$5*MAX(BO234*DCF!L$28,0)-MAX(BO234-BN234,0)/Inputs!$B$17)*DCF!L$6</f>
        <v>8393.8635181783557</v>
      </c>
      <c r="CW234" s="15">
        <f ca="1">(BP234*DCF!M$28-DCF!M$5*MAX(BP234*DCF!M$28,0)-MAX(BP234-BO234,0)/Inputs!$B$17)*DCF!M$6</f>
        <v>10573.961411634318</v>
      </c>
      <c r="CX234" s="15">
        <f ca="1">(BQ234*DCF!C$46-DCF!C$5*MAX(BQ234*DCF!C$46,0)-MAX(BQ234-Inputs!$B$20,0)/Inputs!$B$24)*DCF!C$6</f>
        <v>-2145.6651469443827</v>
      </c>
      <c r="CY234" s="15">
        <f ca="1">(BR234*DCF!D$46-DCF!D$5*MAX(BR234*DCF!D$46,0)-MAX(BR234-BQ234,0)/Inputs!$B$24)*DCF!D$6</f>
        <v>-875.55406014325945</v>
      </c>
      <c r="CZ234" s="15">
        <f ca="1">(BS234*DCF!E$46-DCF!E$5*MAX(BS234*DCF!E$46,0)-MAX(BS234-BR234,0)/Inputs!$B$24)*DCF!E$6</f>
        <v>-629.5765115182403</v>
      </c>
      <c r="DA234" s="15">
        <f ca="1">(BT234*DCF!F$46-DCF!F$5*MAX(BT234*DCF!F$46,0)-MAX(BT234-BS234,0)/Inputs!$B$24)*DCF!F$6</f>
        <v>-1515.0398212205719</v>
      </c>
      <c r="DB234" s="15">
        <f ca="1">(BU234*DCF!G$46-DCF!G$5*MAX(BU234*DCF!G$46,0)-MAX(BU234-BT234,0)/Inputs!$B$24)*DCF!G$6</f>
        <v>-1740.2406368669799</v>
      </c>
      <c r="DC234" s="15">
        <f ca="1">(BV234*DCF!H$46-DCF!H$5*MAX(BV234*DCF!H$46,0)-MAX(BV234-BU234,0)/Inputs!$B$24)*DCF!H$6</f>
        <v>-1484.752250247848</v>
      </c>
      <c r="DD234" s="15">
        <f ca="1">(BW234*DCF!I$46-DCF!I$5*MAX(BW234*DCF!I$46,0)-MAX(BW234-BV234,0)/Inputs!$B$24)*DCF!I$6</f>
        <v>-1853.2528297806844</v>
      </c>
      <c r="DE234" s="15">
        <f ca="1">(BX234*DCF!J$46-DCF!J$5*MAX(BX234*DCF!J$46,0)-MAX(BX234-BW234,0)/Inputs!$B$24)*DCF!J$6</f>
        <v>-1859.5517345373314</v>
      </c>
      <c r="DF234" s="15">
        <f ca="1">(BY234*DCF!K$46-DCF!K$5*MAX(BY234*DCF!K$46,0)-MAX(BY234-BX234,0)/Inputs!$B$24)*DCF!K$6</f>
        <v>-790.94079671752081</v>
      </c>
      <c r="DG234" s="15">
        <f ca="1">(BZ234*DCF!L$46-DCF!L$5*MAX(BZ234*DCF!L$46,0)-MAX(BZ234-BY234,0)/Inputs!$B$24)*DCF!L$6</f>
        <v>1193.1752016529649</v>
      </c>
      <c r="DH234" s="15">
        <f ca="1">(CA234*DCF!M$46-DCF!M$5*MAX(CA234*DCF!M$46,0)-MAX(CA234-BZ234,0)/Inputs!$B$24)*DCF!M$6</f>
        <v>-486.98656890045879</v>
      </c>
      <c r="DI234" s="15">
        <f ca="1">SUM(CB234:CL234)+BE234*DCF!M$10*(1+Inputs!$B$30)*(1-Inputs!$B$33)*(1-Inputs!$B$30/Inputs!$B$31)/(Inputs!$B$29-Inputs!$B$30)*DCF!M$6</f>
        <v>135201.39578575914</v>
      </c>
      <c r="DJ234" s="15">
        <f ca="1">SUM(CM234:CW234)+BP234*DCF!M$28*(1+Inputs!$B$30)*(1-Inputs!$B$33)*(1-Inputs!$B$30/Inputs!$B$31)/(Inputs!$B$29-Inputs!$B$30)*DCF!M$6</f>
        <v>296499.03722164268</v>
      </c>
      <c r="DK234" s="15">
        <f ca="1">SUM(CX234:DH234)+CA234*DCF!M$46*(1+Inputs!$B$30)*(1-Inputs!$B$33)*(1-Inputs!$B$30/Inputs!$B$31)/(Inputs!$B$29-Inputs!$B$30)*DCF!M$6</f>
        <v>166547.91372066666</v>
      </c>
      <c r="DM234" s="15">
        <f ca="1">DI234+DJ234+DK234+Inputs!$B$34+Inputs!$B$36-Inputs!$B$35</f>
        <v>675099.34672806854</v>
      </c>
    </row>
    <row r="235" spans="1:117" x14ac:dyDescent="0.75">
      <c r="A235" s="11">
        <v>222</v>
      </c>
      <c r="C235" s="24">
        <f t="shared" ca="1" si="142"/>
        <v>-0.23320892958520947</v>
      </c>
      <c r="D235" s="24">
        <f t="shared" ca="1" si="142"/>
        <v>0.82100891673760745</v>
      </c>
      <c r="E235" s="24">
        <f t="shared" ca="1" si="142"/>
        <v>0.92269170235630538</v>
      </c>
      <c r="F235" s="24">
        <f t="shared" ca="1" si="142"/>
        <v>-1.8675977804774886</v>
      </c>
      <c r="G235" s="24">
        <f t="shared" ca="1" si="142"/>
        <v>-0.14899526375605401</v>
      </c>
      <c r="H235" s="24">
        <f t="shared" ca="1" si="142"/>
        <v>-0.29589980477274247</v>
      </c>
      <c r="I235" s="24">
        <f t="shared" ca="1" si="142"/>
        <v>0.27702647658263407</v>
      </c>
      <c r="J235" s="24">
        <f t="shared" ca="1" si="142"/>
        <v>-0.39770302967032711</v>
      </c>
      <c r="K235" s="24">
        <f t="shared" ca="1" si="142"/>
        <v>0.44050892506832856</v>
      </c>
      <c r="L235" s="24">
        <f t="shared" ca="1" si="142"/>
        <v>-0.60867441141619649</v>
      </c>
      <c r="M235" s="24">
        <f t="shared" ca="1" si="142"/>
        <v>0.63693596774593197</v>
      </c>
      <c r="N235" s="24">
        <f ca="1">SQRT(Inputs!$B$38)*C235+SQRT(1-Inputs!$B$38)*_xlfn.NORM.S.INV(RAND())</f>
        <v>-0.85531406409028332</v>
      </c>
      <c r="O235" s="24">
        <f ca="1">SQRT(Inputs!$B$38)*D235+SQRT(1-Inputs!$B$38)*_xlfn.NORM.S.INV(RAND())</f>
        <v>-0.51763590194581977</v>
      </c>
      <c r="P235" s="24">
        <f ca="1">SQRT(Inputs!$B$38)*E235+SQRT(1-Inputs!$B$38)*_xlfn.NORM.S.INV(RAND())</f>
        <v>8.2196759024531663E-2</v>
      </c>
      <c r="Q235" s="24">
        <f ca="1">SQRT(Inputs!$B$38)*F235+SQRT(1-Inputs!$B$38)*_xlfn.NORM.S.INV(RAND())</f>
        <v>-0.4205857423468371</v>
      </c>
      <c r="R235" s="24">
        <f ca="1">SQRT(Inputs!$B$38)*G235+SQRT(1-Inputs!$B$38)*_xlfn.NORM.S.INV(RAND())</f>
        <v>-1.2087390924985442</v>
      </c>
      <c r="S235" s="24">
        <f ca="1">SQRT(Inputs!$B$38)*H235+SQRT(1-Inputs!$B$38)*_xlfn.NORM.S.INV(RAND())</f>
        <v>0.59109868662339737</v>
      </c>
      <c r="T235" s="24">
        <f ca="1">SQRT(Inputs!$B$38)*I235+SQRT(1-Inputs!$B$38)*_xlfn.NORM.S.INV(RAND())</f>
        <v>-0.74501037534327186</v>
      </c>
      <c r="U235" s="24">
        <f ca="1">SQRT(Inputs!$B$38)*J235+SQRT(1-Inputs!$B$38)*_xlfn.NORM.S.INV(RAND())</f>
        <v>0.91152250224727405</v>
      </c>
      <c r="V235" s="24">
        <f ca="1">SQRT(Inputs!$B$38)*K235+SQRT(1-Inputs!$B$38)*_xlfn.NORM.S.INV(RAND())</f>
        <v>0.55934272012376507</v>
      </c>
      <c r="W235" s="24">
        <f ca="1">SQRT(Inputs!$B$38)*L235+SQRT(1-Inputs!$B$38)*_xlfn.NORM.S.INV(RAND())</f>
        <v>1.0393726395693552</v>
      </c>
      <c r="X235" s="24">
        <f ca="1">SQRT(Inputs!$B$38)*M235+SQRT(1-Inputs!$B$38)*_xlfn.NORM.S.INV(RAND())</f>
        <v>1.3134438549943892</v>
      </c>
      <c r="Y235" s="24">
        <f ca="1">SQRT(Inputs!$B$38)*C235+SQRT(1-Inputs!$B$38)*_xlfn.NORM.S.INV(RAND())</f>
        <v>-1.0068707239313004</v>
      </c>
      <c r="Z235" s="24">
        <f ca="1">SQRT(Inputs!$B$38)*D235+SQRT(1-Inputs!$B$38)*_xlfn.NORM.S.INV(RAND())</f>
        <v>8.2708068842545557E-2</v>
      </c>
      <c r="AA235" s="24">
        <f ca="1">SQRT(Inputs!$B$38)*E235+SQRT(1-Inputs!$B$38)*_xlfn.NORM.S.INV(RAND())</f>
        <v>-0.96117778648755592</v>
      </c>
      <c r="AB235" s="24">
        <f ca="1">SQRT(Inputs!$B$38)*F235+SQRT(1-Inputs!$B$38)*_xlfn.NORM.S.INV(RAND())</f>
        <v>-2.0129073521257719</v>
      </c>
      <c r="AC235" s="24">
        <f ca="1">SQRT(Inputs!$B$38)*G235+SQRT(1-Inputs!$B$38)*_xlfn.NORM.S.INV(RAND())</f>
        <v>0.23107642532767941</v>
      </c>
      <c r="AD235" s="24">
        <f ca="1">SQRT(Inputs!$B$38)*H235+SQRT(1-Inputs!$B$38)*_xlfn.NORM.S.INV(RAND())</f>
        <v>-0.32085915134162341</v>
      </c>
      <c r="AE235" s="24">
        <f ca="1">SQRT(Inputs!$B$38)*I235+SQRT(1-Inputs!$B$38)*_xlfn.NORM.S.INV(RAND())</f>
        <v>0.78726143549912908</v>
      </c>
      <c r="AF235" s="24">
        <f ca="1">SQRT(Inputs!$B$38)*J235+SQRT(1-Inputs!$B$38)*_xlfn.NORM.S.INV(RAND())</f>
        <v>-9.4978290124167725E-2</v>
      </c>
      <c r="AG235" s="24">
        <f ca="1">SQRT(Inputs!$B$38)*K235+SQRT(1-Inputs!$B$38)*_xlfn.NORM.S.INV(RAND())</f>
        <v>0.63968663679068538</v>
      </c>
      <c r="AH235" s="24">
        <f ca="1">SQRT(Inputs!$B$38)*L235+SQRT(1-Inputs!$B$38)*_xlfn.NORM.S.INV(RAND())</f>
        <v>6.6741042095819381E-2</v>
      </c>
      <c r="AI235" s="24">
        <f ca="1">SQRT(Inputs!$B$38)*M235+SQRT(1-Inputs!$B$38)*_xlfn.NORM.S.INV(RAND())</f>
        <v>-0.47255367472528187</v>
      </c>
      <c r="AJ235" s="24">
        <f ca="1">SQRT(Inputs!$B$38)*C235+SQRT(1-Inputs!$B$38)*_xlfn.NORM.S.INV(RAND())</f>
        <v>0.75004737128670318</v>
      </c>
      <c r="AK235" s="24">
        <f ca="1">SQRT(Inputs!$B$38)*D235+SQRT(1-Inputs!$B$38)*_xlfn.NORM.S.INV(RAND())</f>
        <v>-4.3100190600323329E-2</v>
      </c>
      <c r="AL235" s="24">
        <f ca="1">SQRT(Inputs!$B$38)*E235+SQRT(1-Inputs!$B$38)*_xlfn.NORM.S.INV(RAND())</f>
        <v>-0.36678478742930432</v>
      </c>
      <c r="AM235" s="24">
        <f ca="1">SQRT(Inputs!$B$38)*F235+SQRT(1-Inputs!$B$38)*_xlfn.NORM.S.INV(RAND())</f>
        <v>0.58084551667274642</v>
      </c>
      <c r="AN235" s="24">
        <f ca="1">SQRT(Inputs!$B$38)*G235+SQRT(1-Inputs!$B$38)*_xlfn.NORM.S.INV(RAND())</f>
        <v>0.35313351630078238</v>
      </c>
      <c r="AO235" s="24">
        <f ca="1">SQRT(Inputs!$B$38)*H235+SQRT(1-Inputs!$B$38)*_xlfn.NORM.S.INV(RAND())</f>
        <v>1.8678874196725164</v>
      </c>
      <c r="AP235" s="24">
        <f ca="1">SQRT(Inputs!$B$38)*I235+SQRT(1-Inputs!$B$38)*_xlfn.NORM.S.INV(RAND())</f>
        <v>0.93324617566551404</v>
      </c>
      <c r="AQ235" s="24">
        <f ca="1">SQRT(Inputs!$B$38)*J235+SQRT(1-Inputs!$B$38)*_xlfn.NORM.S.INV(RAND())</f>
        <v>6.8480621847952255E-2</v>
      </c>
      <c r="AR235" s="24">
        <f ca="1">SQRT(Inputs!$B$38)*K235+SQRT(1-Inputs!$B$38)*_xlfn.NORM.S.INV(RAND())</f>
        <v>0.90100675505591554</v>
      </c>
      <c r="AS235" s="24">
        <f ca="1">SQRT(Inputs!$B$38)*L235+SQRT(1-Inputs!$B$38)*_xlfn.NORM.S.INV(RAND())</f>
        <v>-4.1919320635083079E-2</v>
      </c>
      <c r="AT235" s="24">
        <f ca="1">SQRT(Inputs!$B$38)*M235+SQRT(1-Inputs!$B$38)*_xlfn.NORM.S.INV(RAND())</f>
        <v>8.7012528237850162E-2</v>
      </c>
      <c r="AU235" s="15">
        <f ca="1">Inputs!$B$6*EXP($B$8-0.5*C$5^2+C$5*N235)</f>
        <v>4320.6455298451883</v>
      </c>
      <c r="AV235" s="15">
        <f t="shared" ca="1" si="110"/>
        <v>4873.8230850686086</v>
      </c>
      <c r="AW235" s="15">
        <f t="shared" ca="1" si="111"/>
        <v>6009.016398124204</v>
      </c>
      <c r="AX235" s="15">
        <f t="shared" ca="1" si="112"/>
        <v>6960.8671148761896</v>
      </c>
      <c r="AY235" s="15">
        <f t="shared" ca="1" si="113"/>
        <v>7386.9156043258999</v>
      </c>
      <c r="AZ235" s="15">
        <f t="shared" ca="1" si="114"/>
        <v>9642.0203103906806</v>
      </c>
      <c r="BA235" s="15">
        <f t="shared" ca="1" si="115"/>
        <v>10914.294627558231</v>
      </c>
      <c r="BB235" s="15">
        <f t="shared" ca="1" si="116"/>
        <v>14640.206151006454</v>
      </c>
      <c r="BC235" s="15">
        <f t="shared" ca="1" si="117"/>
        <v>18925.267949574318</v>
      </c>
      <c r="BD235" s="15">
        <f t="shared" ca="1" si="118"/>
        <v>25552.418623776604</v>
      </c>
      <c r="BE235" s="15">
        <f t="shared" ca="1" si="119"/>
        <v>35290.193852243872</v>
      </c>
      <c r="BF235" s="15">
        <f ca="1">Inputs!$B$13*EXP($B$9-0.5*C$6^2+C$6*Y235)</f>
        <v>11328.301552109555</v>
      </c>
      <c r="BG235" s="15">
        <f t="shared" ca="1" si="120"/>
        <v>14013.785607196958</v>
      </c>
      <c r="BH235" s="15">
        <f t="shared" ca="1" si="121"/>
        <v>14599.122439788669</v>
      </c>
      <c r="BI235" s="15">
        <f t="shared" ca="1" si="122"/>
        <v>13110.098944592191</v>
      </c>
      <c r="BJ235" s="15">
        <f t="shared" ca="1" si="123"/>
        <v>16616.48348781915</v>
      </c>
      <c r="BK235" s="15">
        <f t="shared" ca="1" si="124"/>
        <v>19521.912065290024</v>
      </c>
      <c r="BL235" s="15">
        <f t="shared" ca="1" si="125"/>
        <v>26555.999796281962</v>
      </c>
      <c r="BM235" s="15">
        <f t="shared" ca="1" si="126"/>
        <v>32260.165584143411</v>
      </c>
      <c r="BN235" s="15">
        <f t="shared" ca="1" si="127"/>
        <v>42837.032003301036</v>
      </c>
      <c r="BO235" s="15">
        <f t="shared" ca="1" si="128"/>
        <v>53117.037427055351</v>
      </c>
      <c r="BP235" s="15">
        <f t="shared" ca="1" si="129"/>
        <v>61968.968335442085</v>
      </c>
      <c r="BQ235" s="15">
        <f ca="1">Inputs!$B$20*EXP($B$10-0.5*C$7^2+C$7*AJ235)</f>
        <v>5596.8404024935035</v>
      </c>
      <c r="BR235" s="15">
        <f t="shared" ca="1" si="130"/>
        <v>7490.9526885703362</v>
      </c>
      <c r="BS235" s="15">
        <f t="shared" ca="1" si="131"/>
        <v>9232.4238636407081</v>
      </c>
      <c r="BT235" s="15">
        <f t="shared" ca="1" si="132"/>
        <v>14824.735085432751</v>
      </c>
      <c r="BU235" s="15">
        <f t="shared" ca="1" si="133"/>
        <v>22378.03923393882</v>
      </c>
      <c r="BV235" s="15">
        <f t="shared" ca="1" si="134"/>
        <v>47424.679169874173</v>
      </c>
      <c r="BW235" s="15">
        <f t="shared" ca="1" si="135"/>
        <v>80630.415778902592</v>
      </c>
      <c r="BX235" s="15">
        <f t="shared" ca="1" si="136"/>
        <v>114333.50391342303</v>
      </c>
      <c r="BY235" s="15">
        <f t="shared" ca="1" si="137"/>
        <v>190340.00885823098</v>
      </c>
      <c r="BZ235" s="15">
        <f t="shared" ca="1" si="138"/>
        <v>265023.47788504686</v>
      </c>
      <c r="CA235" s="15">
        <f t="shared" ca="1" si="139"/>
        <v>378078.51205527608</v>
      </c>
      <c r="CB235" s="15">
        <f ca="1">(AU235*DCF!C$10-DCF!C$5*MAX(AU235*DCF!C$10,0)-MAX(AU235-Inputs!$B$6,0)/Inputs!$B$10)*DCF!C$6</f>
        <v>1047.6489823871093</v>
      </c>
      <c r="CC235" s="15">
        <f ca="1">(AV235*DCF!D$10-DCF!D$5*MAX(AV235*DCF!D$10,0)-MAX(AV235-AU235,0)/Inputs!$B$10)*DCF!D$6</f>
        <v>1053.0834887617891</v>
      </c>
      <c r="CD235" s="15">
        <f ca="1">(AW235*DCF!E$10-DCF!E$5*MAX(AW235*DCF!E$10,0)-MAX(AW235-AV235,0)/Inputs!$B$10)*DCF!E$6</f>
        <v>1131.6936864771008</v>
      </c>
      <c r="CE235" s="15">
        <f ca="1">(AX235*DCF!F$10-DCF!F$5*MAX(AX235*DCF!F$10,0)-MAX(AX235-AW235,0)/Inputs!$B$10)*DCF!F$6</f>
        <v>1321.489662751181</v>
      </c>
      <c r="CF235" s="15">
        <f ca="1">(AY235*DCF!G$10-DCF!G$5*MAX(AY235*DCF!G$10,0)-MAX(AY235-AX235,0)/Inputs!$B$10)*DCF!G$6</f>
        <v>1440.1050894918878</v>
      </c>
      <c r="CG235" s="15">
        <f ca="1">(AZ235*DCF!H$10-DCF!H$5*MAX(AZ235*DCF!H$10,0)-MAX(AZ235-AY235,0)/Inputs!$B$10)*DCF!H$6</f>
        <v>1471.5708906500461</v>
      </c>
      <c r="CH235" s="15">
        <f ca="1">(BA235*DCF!I$10-DCF!I$5*MAX(BA235*DCF!I$10,0)-MAX(BA235-AZ235,0)/Inputs!$B$10)*DCF!I$6</f>
        <v>1784.9459092941752</v>
      </c>
      <c r="CI235" s="15">
        <f ca="1">(BB235*DCF!J$10-DCF!J$5*MAX(BB235*DCF!J$10,0)-MAX(BB235-BA235,0)/Inputs!$B$10)*DCF!J$6</f>
        <v>1947.6928522545597</v>
      </c>
      <c r="CJ235" s="15">
        <f ca="1">(BC235*DCF!K$10-DCF!K$5*MAX(BC235*DCF!K$10,0)-MAX(BC235-BB235,0)/Inputs!$B$10)*DCF!K$6</f>
        <v>2446.8207771557477</v>
      </c>
      <c r="CK235" s="15">
        <f ca="1">(BD235*DCF!L$10-DCF!L$5*MAX(BD235*DCF!L$10,0)-MAX(BD235-BC235,0)/Inputs!$B$10)*DCF!L$6</f>
        <v>2996.7927473240566</v>
      </c>
      <c r="CL235" s="15">
        <f ca="1">(BE235*DCF!M$10-DCF!M$5*MAX(BE235*DCF!M$10,0)-MAX(BE235-BD235,0)/Inputs!$B$10)*DCF!M$6</f>
        <v>3816.6214992968848</v>
      </c>
      <c r="CM235" s="15">
        <f ca="1">(BF235*DCF!C$28-DCF!C$5*MAX(BF235*DCF!C$28,0)-MAX(BF235-Inputs!$B$13,0)/Inputs!$B$17)*DCF!C$6</f>
        <v>3457.3233412522995</v>
      </c>
      <c r="CN235" s="15">
        <f ca="1">(BG235*DCF!D$28-DCF!D$5*MAX(BG235*DCF!D$28,0)-MAX(BG235-BF235,0)/Inputs!$B$17)*DCF!D$6</f>
        <v>3554.4461952312959</v>
      </c>
      <c r="CO235" s="15">
        <f ca="1">(BH235*DCF!E$28-DCF!E$5*MAX(BH235*DCF!E$28,0)-MAX(BH235-BG235,0)/Inputs!$B$17)*DCF!E$6</f>
        <v>4019.369600726418</v>
      </c>
      <c r="CP235" s="15">
        <f ca="1">(BI235*DCF!F$28-DCF!F$5*MAX(BI235*DCF!F$28,0)-MAX(BI235-BH235,0)/Inputs!$B$17)*DCF!F$6</f>
        <v>3559.0465321433981</v>
      </c>
      <c r="CQ235" s="15">
        <f ca="1">(BJ235*DCF!G$28-DCF!G$5*MAX(BJ235*DCF!G$28,0)-MAX(BJ235-BI235,0)/Inputs!$B$17)*DCF!G$6</f>
        <v>3721.5334684906356</v>
      </c>
      <c r="CR235" s="15">
        <f ca="1">(BK235*DCF!H$28-DCF!H$5*MAX(BK235*DCF!H$28,0)-MAX(BK235-BJ235,0)/Inputs!$B$17)*DCF!H$6</f>
        <v>4376.5621693993016</v>
      </c>
      <c r="CS235" s="15">
        <f ca="1">(BL235*DCF!I$28-DCF!I$5*MAX(BL235*DCF!I$28,0)-MAX(BL235-BK235,0)/Inputs!$B$17)*DCF!I$6</f>
        <v>5235.1167702407865</v>
      </c>
      <c r="CT235" s="15">
        <f ca="1">(BM235*DCF!J$28-DCF!J$5*MAX(BM235*DCF!J$28,0)-MAX(BM235-BL235,0)/Inputs!$B$17)*DCF!J$6</f>
        <v>6440.3692617351126</v>
      </c>
      <c r="CU235" s="15">
        <f ca="1">(BN235*DCF!K$28-DCF!K$5*MAX(BN235*DCF!K$28,0)-MAX(BN235-BM235,0)/Inputs!$B$17)*DCF!K$6</f>
        <v>7750.9376574143271</v>
      </c>
      <c r="CV235" s="15">
        <f ca="1">(BO235*DCF!L$28-DCF!L$5*MAX(BO235*DCF!L$28,0)-MAX(BO235-BN235,0)/Inputs!$B$17)*DCF!L$6</f>
        <v>9434.7641311386215</v>
      </c>
      <c r="CW235" s="15">
        <f ca="1">(BP235*DCF!M$28-DCF!M$5*MAX(BP235*DCF!M$28,0)-MAX(BP235-BO235,0)/Inputs!$B$17)*DCF!M$6</f>
        <v>10734.221742601776</v>
      </c>
      <c r="CX235" s="15">
        <f ca="1">(BQ235*DCF!C$46-DCF!C$5*MAX(BQ235*DCF!C$46,0)-MAX(BQ235-Inputs!$B$20,0)/Inputs!$B$24)*DCF!C$6</f>
        <v>-2399.1965837137436</v>
      </c>
      <c r="CY235" s="15">
        <f ca="1">(BR235*DCF!D$46-DCF!D$5*MAX(BR235*DCF!D$46,0)-MAX(BR235-BQ235,0)/Inputs!$B$24)*DCF!D$6</f>
        <v>-2086.7329225735771</v>
      </c>
      <c r="CZ235" s="15">
        <f ca="1">(BS235*DCF!E$46-DCF!E$5*MAX(BS235*DCF!E$46,0)-MAX(BS235-BR235,0)/Inputs!$B$24)*DCF!E$6</f>
        <v>-1778.1901920010737</v>
      </c>
      <c r="DA235" s="15">
        <f ca="1">(BT235*DCF!F$46-DCF!F$5*MAX(BT235*DCF!F$46,0)-MAX(BT235-BS235,0)/Inputs!$B$24)*DCF!F$6</f>
        <v>-3115.9682403443271</v>
      </c>
      <c r="DB235" s="15">
        <f ca="1">(BU235*DCF!G$46-DCF!G$5*MAX(BU235*DCF!G$46,0)-MAX(BU235-BT235,0)/Inputs!$B$24)*DCF!G$6</f>
        <v>-3293.5353067122737</v>
      </c>
      <c r="DC235" s="15">
        <f ca="1">(BV235*DCF!H$46-DCF!H$5*MAX(BV235*DCF!H$46,0)-MAX(BV235-BU235,0)/Inputs!$B$24)*DCF!H$6</f>
        <v>-7783.0898967828834</v>
      </c>
      <c r="DD235" s="15">
        <f ca="1">(BW235*DCF!I$46-DCF!I$5*MAX(BW235*DCF!I$46,0)-MAX(BW235-BV235,0)/Inputs!$B$24)*DCF!I$6</f>
        <v>-7669.8916959439102</v>
      </c>
      <c r="DE235" s="15">
        <f ca="1">(BX235*DCF!J$46-DCF!J$5*MAX(BX235*DCF!J$46,0)-MAX(BX235-BW235,0)/Inputs!$B$24)*DCF!J$6</f>
        <v>-4141.5341164758393</v>
      </c>
      <c r="DF235" s="15">
        <f ca="1">(BY235*DCF!K$46-DCF!K$5*MAX(BY235*DCF!K$46,0)-MAX(BY235-BX235,0)/Inputs!$B$24)*DCF!K$6</f>
        <v>-7746.7130988678082</v>
      </c>
      <c r="DG235" s="15">
        <f ca="1">(BZ235*DCF!L$46-DCF!L$5*MAX(BZ235*DCF!L$46,0)-MAX(BZ235-BY235,0)/Inputs!$B$24)*DCF!L$6</f>
        <v>1418.7311241874754</v>
      </c>
      <c r="DH235" s="15">
        <f ca="1">(CA235*DCF!M$46-DCF!M$5*MAX(CA235*DCF!M$46,0)-MAX(CA235-BZ235,0)/Inputs!$B$24)*DCF!M$6</f>
        <v>6005.0155119012288</v>
      </c>
      <c r="DI235" s="15">
        <f ca="1">SUM(CB235:CL235)+BE235*DCF!M$10*(1+Inputs!$B$30)*(1-Inputs!$B$33)*(1-Inputs!$B$30/Inputs!$B$31)/(Inputs!$B$29-Inputs!$B$30)*DCF!M$6</f>
        <v>118671.54174114155</v>
      </c>
      <c r="DJ235" s="15">
        <f ca="1">SUM(CM235:CW235)+BP235*DCF!M$28*(1+Inputs!$B$30)*(1-Inputs!$B$33)*(1-Inputs!$B$30/Inputs!$B$31)/(Inputs!$B$29-Inputs!$B$30)*DCF!M$6</f>
        <v>292230.96864678408</v>
      </c>
      <c r="DK235" s="15">
        <f ca="1">SUM(CX235:DH235)+CA235*DCF!M$46*(1+Inputs!$B$30)*(1-Inputs!$B$33)*(1-Inputs!$B$30/Inputs!$B$31)/(Inputs!$B$29-Inputs!$B$30)*DCF!M$6</f>
        <v>551963.06048299302</v>
      </c>
      <c r="DM235" s="15">
        <f ca="1">DI235+DJ235+DK235+Inputs!$B$34+Inputs!$B$36-Inputs!$B$35</f>
        <v>1039716.5708709187</v>
      </c>
    </row>
    <row r="236" spans="1:117" x14ac:dyDescent="0.75">
      <c r="A236" s="11">
        <v>223</v>
      </c>
      <c r="C236" s="24">
        <f t="shared" ca="1" si="142"/>
        <v>-2.1271596430991369</v>
      </c>
      <c r="D236" s="24">
        <f t="shared" ca="1" si="142"/>
        <v>1.0299913831986307</v>
      </c>
      <c r="E236" s="24">
        <f t="shared" ca="1" si="142"/>
        <v>1.8176206160683563</v>
      </c>
      <c r="F236" s="24">
        <f t="shared" ca="1" si="142"/>
        <v>0.84766927135991876</v>
      </c>
      <c r="G236" s="24">
        <f t="shared" ca="1" si="142"/>
        <v>-0.22382778279417032</v>
      </c>
      <c r="H236" s="24">
        <f t="shared" ca="1" si="142"/>
        <v>-0.66918358369498909</v>
      </c>
      <c r="I236" s="24">
        <f t="shared" ca="1" si="142"/>
        <v>-1.0346657778130397</v>
      </c>
      <c r="J236" s="24">
        <f t="shared" ca="1" si="142"/>
        <v>-0.22410175053420214</v>
      </c>
      <c r="K236" s="24">
        <f t="shared" ca="1" si="142"/>
        <v>2.1260606514274982E-2</v>
      </c>
      <c r="L236" s="24">
        <f t="shared" ca="1" si="142"/>
        <v>-1.4847421716982998</v>
      </c>
      <c r="M236" s="24">
        <f t="shared" ca="1" si="142"/>
        <v>-0.67631379979484718</v>
      </c>
      <c r="N236" s="24">
        <f ca="1">SQRT(Inputs!$B$38)*C236+SQRT(1-Inputs!$B$38)*_xlfn.NORM.S.INV(RAND())</f>
        <v>-2.3100300496612078</v>
      </c>
      <c r="O236" s="24">
        <f ca="1">SQRT(Inputs!$B$38)*D236+SQRT(1-Inputs!$B$38)*_xlfn.NORM.S.INV(RAND())</f>
        <v>-0.29858316235592308</v>
      </c>
      <c r="P236" s="24">
        <f ca="1">SQRT(Inputs!$B$38)*E236+SQRT(1-Inputs!$B$38)*_xlfn.NORM.S.INV(RAND())</f>
        <v>2.0724413129950858</v>
      </c>
      <c r="Q236" s="24">
        <f ca="1">SQRT(Inputs!$B$38)*F236+SQRT(1-Inputs!$B$38)*_xlfn.NORM.S.INV(RAND())</f>
        <v>0.25921081924610645</v>
      </c>
      <c r="R236" s="24">
        <f ca="1">SQRT(Inputs!$B$38)*G236+SQRT(1-Inputs!$B$38)*_xlfn.NORM.S.INV(RAND())</f>
        <v>0.20868108996197426</v>
      </c>
      <c r="S236" s="24">
        <f ca="1">SQRT(Inputs!$B$38)*H236+SQRT(1-Inputs!$B$38)*_xlfn.NORM.S.INV(RAND())</f>
        <v>0.22869425723956815</v>
      </c>
      <c r="T236" s="24">
        <f ca="1">SQRT(Inputs!$B$38)*I236+SQRT(1-Inputs!$B$38)*_xlfn.NORM.S.INV(RAND())</f>
        <v>1.4161074960846114</v>
      </c>
      <c r="U236" s="24">
        <f ca="1">SQRT(Inputs!$B$38)*J236+SQRT(1-Inputs!$B$38)*_xlfn.NORM.S.INV(RAND())</f>
        <v>-0.41830446816831579</v>
      </c>
      <c r="V236" s="24">
        <f ca="1">SQRT(Inputs!$B$38)*K236+SQRT(1-Inputs!$B$38)*_xlfn.NORM.S.INV(RAND())</f>
        <v>-1.8661909924896412</v>
      </c>
      <c r="W236" s="24">
        <f ca="1">SQRT(Inputs!$B$38)*L236+SQRT(1-Inputs!$B$38)*_xlfn.NORM.S.INV(RAND())</f>
        <v>-1.9796988829188082</v>
      </c>
      <c r="X236" s="24">
        <f ca="1">SQRT(Inputs!$B$38)*M236+SQRT(1-Inputs!$B$38)*_xlfn.NORM.S.INV(RAND())</f>
        <v>-7.9463518131560884E-2</v>
      </c>
      <c r="Y236" s="24">
        <f ca="1">SQRT(Inputs!$B$38)*C236+SQRT(1-Inputs!$B$38)*_xlfn.NORM.S.INV(RAND())</f>
        <v>-0.41527248088772228</v>
      </c>
      <c r="Z236" s="24">
        <f ca="1">SQRT(Inputs!$B$38)*D236+SQRT(1-Inputs!$B$38)*_xlfn.NORM.S.INV(RAND())</f>
        <v>0.68219080160207368</v>
      </c>
      <c r="AA236" s="24">
        <f ca="1">SQRT(Inputs!$B$38)*E236+SQRT(1-Inputs!$B$38)*_xlfn.NORM.S.INV(RAND())</f>
        <v>1.3307639697955791</v>
      </c>
      <c r="AB236" s="24">
        <f ca="1">SQRT(Inputs!$B$38)*F236+SQRT(1-Inputs!$B$38)*_xlfn.NORM.S.INV(RAND())</f>
        <v>1.6805818272516162</v>
      </c>
      <c r="AC236" s="24">
        <f ca="1">SQRT(Inputs!$B$38)*G236+SQRT(1-Inputs!$B$38)*_xlfn.NORM.S.INV(RAND())</f>
        <v>0.38408157374429064</v>
      </c>
      <c r="AD236" s="24">
        <f ca="1">SQRT(Inputs!$B$38)*H236+SQRT(1-Inputs!$B$38)*_xlfn.NORM.S.INV(RAND())</f>
        <v>-0.47983242582535585</v>
      </c>
      <c r="AE236" s="24">
        <f ca="1">SQRT(Inputs!$B$38)*I236+SQRT(1-Inputs!$B$38)*_xlfn.NORM.S.INV(RAND())</f>
        <v>-2.5204914338811779E-2</v>
      </c>
      <c r="AF236" s="24">
        <f ca="1">SQRT(Inputs!$B$38)*J236+SQRT(1-Inputs!$B$38)*_xlfn.NORM.S.INV(RAND())</f>
        <v>-0.62386209114831137</v>
      </c>
      <c r="AG236" s="24">
        <f ca="1">SQRT(Inputs!$B$38)*K236+SQRT(1-Inputs!$B$38)*_xlfn.NORM.S.INV(RAND())</f>
        <v>-0.26102433975609007</v>
      </c>
      <c r="AH236" s="24">
        <f ca="1">SQRT(Inputs!$B$38)*L236+SQRT(1-Inputs!$B$38)*_xlfn.NORM.S.INV(RAND())</f>
        <v>-0.37414759585106067</v>
      </c>
      <c r="AI236" s="24">
        <f ca="1">SQRT(Inputs!$B$38)*M236+SQRT(1-Inputs!$B$38)*_xlfn.NORM.S.INV(RAND())</f>
        <v>-0.73259635200173812</v>
      </c>
      <c r="AJ236" s="24">
        <f ca="1">SQRT(Inputs!$B$38)*C236+SQRT(1-Inputs!$B$38)*_xlfn.NORM.S.INV(RAND())</f>
        <v>4.8893861906952329E-2</v>
      </c>
      <c r="AK236" s="24">
        <f ca="1">SQRT(Inputs!$B$38)*D236+SQRT(1-Inputs!$B$38)*_xlfn.NORM.S.INV(RAND())</f>
        <v>-8.9275808470063778E-2</v>
      </c>
      <c r="AL236" s="24">
        <f ca="1">SQRT(Inputs!$B$38)*E236+SQRT(1-Inputs!$B$38)*_xlfn.NORM.S.INV(RAND())</f>
        <v>0.65919159459916643</v>
      </c>
      <c r="AM236" s="24">
        <f ca="1">SQRT(Inputs!$B$38)*F236+SQRT(1-Inputs!$B$38)*_xlfn.NORM.S.INV(RAND())</f>
        <v>1.9739532849535393</v>
      </c>
      <c r="AN236" s="24">
        <f ca="1">SQRT(Inputs!$B$38)*G236+SQRT(1-Inputs!$B$38)*_xlfn.NORM.S.INV(RAND())</f>
        <v>-0.2409774461563291</v>
      </c>
      <c r="AO236" s="24">
        <f ca="1">SQRT(Inputs!$B$38)*H236+SQRT(1-Inputs!$B$38)*_xlfn.NORM.S.INV(RAND())</f>
        <v>6.613669923278831E-3</v>
      </c>
      <c r="AP236" s="24">
        <f ca="1">SQRT(Inputs!$B$38)*I236+SQRT(1-Inputs!$B$38)*_xlfn.NORM.S.INV(RAND())</f>
        <v>0.82405927254981837</v>
      </c>
      <c r="AQ236" s="24">
        <f ca="1">SQRT(Inputs!$B$38)*J236+SQRT(1-Inputs!$B$38)*_xlfn.NORM.S.INV(RAND())</f>
        <v>-0.64892289186813745</v>
      </c>
      <c r="AR236" s="24">
        <f ca="1">SQRT(Inputs!$B$38)*K236+SQRT(1-Inputs!$B$38)*_xlfn.NORM.S.INV(RAND())</f>
        <v>-0.23297012520167307</v>
      </c>
      <c r="AS236" s="24">
        <f ca="1">SQRT(Inputs!$B$38)*L236+SQRT(1-Inputs!$B$38)*_xlfn.NORM.S.INV(RAND())</f>
        <v>-0.68455923285690834</v>
      </c>
      <c r="AT236" s="24">
        <f ca="1">SQRT(Inputs!$B$38)*M236+SQRT(1-Inputs!$B$38)*_xlfn.NORM.S.INV(RAND())</f>
        <v>-0.92660774590024619</v>
      </c>
      <c r="AU236" s="15">
        <f ca="1">Inputs!$B$6*EXP($B$8-0.5*C$5^2+C$5*N236)</f>
        <v>3414.1394464542664</v>
      </c>
      <c r="AV236" s="15">
        <f t="shared" ca="1" si="110"/>
        <v>3977.3154035704083</v>
      </c>
      <c r="AW236" s="15">
        <f t="shared" ca="1" si="111"/>
        <v>6413.6978271792168</v>
      </c>
      <c r="AX236" s="15">
        <f t="shared" ca="1" si="112"/>
        <v>8088.2138348923318</v>
      </c>
      <c r="AY236" s="15">
        <f t="shared" ca="1" si="113"/>
        <v>10128.484789304905</v>
      </c>
      <c r="AZ236" s="15">
        <f t="shared" ca="1" si="114"/>
        <v>12703.332407536611</v>
      </c>
      <c r="BA236" s="15">
        <f t="shared" ca="1" si="115"/>
        <v>18029.133819337676</v>
      </c>
      <c r="BB236" s="15">
        <f t="shared" ca="1" si="116"/>
        <v>21167.189545687732</v>
      </c>
      <c r="BC236" s="15">
        <f t="shared" ca="1" si="117"/>
        <v>21650.795300168415</v>
      </c>
      <c r="BD236" s="15">
        <f t="shared" ca="1" si="118"/>
        <v>22040.723121674295</v>
      </c>
      <c r="BE236" s="15">
        <f t="shared" ca="1" si="119"/>
        <v>26813.312681538428</v>
      </c>
      <c r="BF236" s="15">
        <f ca="1">Inputs!$B$13*EXP($B$9-0.5*C$6^2+C$6*Y236)</f>
        <v>12737.968027965964</v>
      </c>
      <c r="BG236" s="15">
        <f t="shared" ca="1" si="120"/>
        <v>17557.728530882301</v>
      </c>
      <c r="BH236" s="15">
        <f t="shared" ca="1" si="121"/>
        <v>26750.404802533456</v>
      </c>
      <c r="BI236" s="15">
        <f t="shared" ca="1" si="122"/>
        <v>42413.679883717276</v>
      </c>
      <c r="BJ236" s="15">
        <f t="shared" ca="1" si="123"/>
        <v>54956.298490815629</v>
      </c>
      <c r="BK236" s="15">
        <f t="shared" ca="1" si="124"/>
        <v>63183.140157912261</v>
      </c>
      <c r="BL236" s="15">
        <f t="shared" ca="1" si="125"/>
        <v>77359.76593945999</v>
      </c>
      <c r="BM236" s="15">
        <f t="shared" ca="1" si="126"/>
        <v>88000.489062669192</v>
      </c>
      <c r="BN236" s="15">
        <f t="shared" ca="1" si="127"/>
        <v>104896.55229773751</v>
      </c>
      <c r="BO236" s="15">
        <f t="shared" ca="1" si="128"/>
        <v>123571.55981186</v>
      </c>
      <c r="BP236" s="15">
        <f t="shared" ca="1" si="129"/>
        <v>139979.29837977339</v>
      </c>
      <c r="BQ236" s="15">
        <f ca="1">Inputs!$B$20*EXP($B$10-0.5*C$7^2+C$7*AJ236)</f>
        <v>4364.5505319605445</v>
      </c>
      <c r="BR236" s="15">
        <f t="shared" ca="1" si="130"/>
        <v>5756.5855893937141</v>
      </c>
      <c r="BS236" s="15">
        <f t="shared" ca="1" si="131"/>
        <v>9526.0824519795297</v>
      </c>
      <c r="BT236" s="15">
        <f t="shared" ca="1" si="132"/>
        <v>22044.565188084347</v>
      </c>
      <c r="BU236" s="15">
        <f t="shared" ca="1" si="133"/>
        <v>28820.650445083767</v>
      </c>
      <c r="BV236" s="15">
        <f t="shared" ca="1" si="134"/>
        <v>40157.633273132131</v>
      </c>
      <c r="BW236" s="15">
        <f t="shared" ca="1" si="135"/>
        <v>66715.440010485676</v>
      </c>
      <c r="BX236" s="15">
        <f t="shared" ca="1" si="136"/>
        <v>81929.512241226315</v>
      </c>
      <c r="BY236" s="15">
        <f t="shared" ca="1" si="137"/>
        <v>109792.6736198922</v>
      </c>
      <c r="BZ236" s="15">
        <f t="shared" ca="1" si="138"/>
        <v>135837.76595515187</v>
      </c>
      <c r="CA236" s="15">
        <f t="shared" ca="1" si="139"/>
        <v>161842.49565803545</v>
      </c>
      <c r="CB236" s="15">
        <f ca="1">(AU236*DCF!C$10-DCF!C$5*MAX(AU236*DCF!C$10,0)-MAX(AU236-Inputs!$B$6,0)/Inputs!$B$10)*DCF!C$6</f>
        <v>876.78213219403642</v>
      </c>
      <c r="CC236" s="15">
        <f ca="1">(AV236*DCF!D$10-DCF!D$5*MAX(AV236*DCF!D$10,0)-MAX(AV236-AU236,0)/Inputs!$B$10)*DCF!D$6</f>
        <v>832.12796641200509</v>
      </c>
      <c r="CD236" s="15">
        <f ca="1">(AW236*DCF!E$10-DCF!E$5*MAX(AW236*DCF!E$10,0)-MAX(AW236-AV236,0)/Inputs!$B$10)*DCF!E$6</f>
        <v>932.0465143394764</v>
      </c>
      <c r="CE236" s="15">
        <f ca="1">(AX236*DCF!F$10-DCF!F$5*MAX(AX236*DCF!F$10,0)-MAX(AX236-AW236,0)/Inputs!$B$10)*DCF!F$6</f>
        <v>1417.2189250220044</v>
      </c>
      <c r="CF236" s="15">
        <f ca="1">(AY236*DCF!G$10-DCF!G$5*MAX(AY236*DCF!G$10,0)-MAX(AY236-AX236,0)/Inputs!$B$10)*DCF!G$6</f>
        <v>1694.6961352142944</v>
      </c>
      <c r="CG236" s="15">
        <f ca="1">(AZ236*DCF!H$10-DCF!H$5*MAX(AZ236*DCF!H$10,0)-MAX(AZ236-AY236,0)/Inputs!$B$10)*DCF!H$6</f>
        <v>2009.1507439299273</v>
      </c>
      <c r="CH236" s="15">
        <f ca="1">(BA236*DCF!I$10-DCF!I$5*MAX(BA236*DCF!I$10,0)-MAX(BA236-AZ236,0)/Inputs!$B$10)*DCF!I$6</f>
        <v>2419.6470132388131</v>
      </c>
      <c r="CI236" s="15">
        <f ca="1">(BB236*DCF!J$10-DCF!J$5*MAX(BB236*DCF!J$10,0)-MAX(BB236-BA236,0)/Inputs!$B$10)*DCF!J$6</f>
        <v>3156.818206464668</v>
      </c>
      <c r="CJ236" s="15">
        <f ca="1">(BC236*DCF!K$10-DCF!K$5*MAX(BC236*DCF!K$10,0)-MAX(BC236-BB236,0)/Inputs!$B$10)*DCF!K$6</f>
        <v>3417.7328857607949</v>
      </c>
      <c r="CK236" s="15">
        <f ca="1">(BD236*DCF!L$10-DCF!L$5*MAX(BD236*DCF!L$10,0)-MAX(BD236-BC236,0)/Inputs!$B$10)*DCF!L$6</f>
        <v>3273.7361916181671</v>
      </c>
      <c r="CL236" s="15">
        <f ca="1">(BE236*DCF!M$10-DCF!M$5*MAX(BE236*DCF!M$10,0)-MAX(BE236-BD236,0)/Inputs!$B$10)*DCF!M$6</f>
        <v>3213.5684063971521</v>
      </c>
      <c r="CM236" s="15">
        <f ca="1">(BF236*DCF!C$28-DCF!C$5*MAX(BF236*DCF!C$28,0)-MAX(BF236-Inputs!$B$13,0)/Inputs!$B$17)*DCF!C$6</f>
        <v>3575.5424508767883</v>
      </c>
      <c r="CN236" s="15">
        <f ca="1">(BG236*DCF!D$28-DCF!D$5*MAX(BG236*DCF!D$28,0)-MAX(BG236-BF236,0)/Inputs!$B$17)*DCF!D$6</f>
        <v>4142.8801009914068</v>
      </c>
      <c r="CO236" s="15">
        <f ca="1">(BH236*DCF!E$28-DCF!E$5*MAX(BH236*DCF!E$28,0)-MAX(BH236-BG236,0)/Inputs!$B$17)*DCF!E$6</f>
        <v>5764.4410116926883</v>
      </c>
      <c r="CP236" s="15">
        <f ca="1">(BI236*DCF!F$28-DCF!F$5*MAX(BI236*DCF!F$28,0)-MAX(BI236-BH236,0)/Inputs!$B$17)*DCF!F$6</f>
        <v>8662.4500700421577</v>
      </c>
      <c r="CQ236" s="15">
        <f ca="1">(BJ236*DCF!G$28-DCF!G$5*MAX(BJ236*DCF!G$28,0)-MAX(BJ236-BI236,0)/Inputs!$B$17)*DCF!G$6</f>
        <v>12149.284051905915</v>
      </c>
      <c r="CR236" s="15">
        <f ca="1">(BK236*DCF!H$28-DCF!H$5*MAX(BK236*DCF!H$28,0)-MAX(BK236-BJ236,0)/Inputs!$B$17)*DCF!H$6</f>
        <v>14347.667322785475</v>
      </c>
      <c r="CS236" s="15">
        <f ca="1">(BL236*DCF!I$28-DCF!I$5*MAX(BL236*DCF!I$28,0)-MAX(BL236-BK236,0)/Inputs!$B$17)*DCF!I$6</f>
        <v>16156.603494152376</v>
      </c>
      <c r="CT236" s="15">
        <f ca="1">(BM236*DCF!J$28-DCF!J$5*MAX(BM236*DCF!J$28,0)-MAX(BM236-BL236,0)/Inputs!$B$17)*DCF!J$6</f>
        <v>18220.541582936614</v>
      </c>
      <c r="CU236" s="15">
        <f ca="1">(BN236*DCF!K$28-DCF!K$5*MAX(BN236*DCF!K$28,0)-MAX(BN236-BM236,0)/Inputs!$B$17)*DCF!K$6</f>
        <v>20082.850352865597</v>
      </c>
      <c r="CV236" s="15">
        <f ca="1">(BO236*DCF!L$28-DCF!L$5*MAX(BO236*DCF!L$28,0)-MAX(BO236-BN236,0)/Inputs!$B$17)*DCF!L$6</f>
        <v>22542.011693353317</v>
      </c>
      <c r="CW236" s="15">
        <f ca="1">(BP236*DCF!M$28-DCF!M$5*MAX(BP236*DCF!M$28,0)-MAX(BP236-BO236,0)/Inputs!$B$17)*DCF!M$6</f>
        <v>24622.116273981479</v>
      </c>
      <c r="CX236" s="15">
        <f ca="1">(BQ236*DCF!C$46-DCF!C$5*MAX(BQ236*DCF!C$46,0)-MAX(BQ236-Inputs!$B$20,0)/Inputs!$B$24)*DCF!C$6</f>
        <v>-1545.4160729518783</v>
      </c>
      <c r="CY236" s="15">
        <f ca="1">(BR236*DCF!D$46-DCF!D$5*MAX(BR236*DCF!D$46,0)-MAX(BR236-BQ236,0)/Inputs!$B$24)*DCF!D$6</f>
        <v>-1576.484718864853</v>
      </c>
      <c r="CZ236" s="15">
        <f ca="1">(BS236*DCF!E$46-DCF!E$5*MAX(BS236*DCF!E$46,0)-MAX(BS236-BR236,0)/Inputs!$B$24)*DCF!E$6</f>
        <v>-2612.3077267245812</v>
      </c>
      <c r="DA236" s="15">
        <f ca="1">(BT236*DCF!F$46-DCF!F$5*MAX(BT236*DCF!F$46,0)-MAX(BT236-BS236,0)/Inputs!$B$24)*DCF!F$6</f>
        <v>-6163.7999170126359</v>
      </c>
      <c r="DB236" s="15">
        <f ca="1">(BU236*DCF!G$46-DCF!G$5*MAX(BU236*DCF!G$46,0)-MAX(BU236-BT236,0)/Inputs!$B$24)*DCF!G$6</f>
        <v>-3248.8109396771411</v>
      </c>
      <c r="DC236" s="15">
        <f ca="1">(BV236*DCF!H$46-DCF!H$5*MAX(BV236*DCF!H$46,0)-MAX(BV236-BU236,0)/Inputs!$B$24)*DCF!H$6</f>
        <v>-3522.8979509697697</v>
      </c>
      <c r="DD236" s="15">
        <f ca="1">(BW236*DCF!I$46-DCF!I$5*MAX(BW236*DCF!I$46,0)-MAX(BW236-BV236,0)/Inputs!$B$24)*DCF!I$6</f>
        <v>-6082.8999669995746</v>
      </c>
      <c r="DE236" s="15">
        <f ca="1">(BX236*DCF!J$46-DCF!J$5*MAX(BX236*DCF!J$46,0)-MAX(BX236-BW236,0)/Inputs!$B$24)*DCF!J$6</f>
        <v>-597.80698309138097</v>
      </c>
      <c r="DF236" s="15">
        <f ca="1">(BY236*DCF!K$46-DCF!K$5*MAX(BY236*DCF!K$46,0)-MAX(BY236-BX236,0)/Inputs!$B$24)*DCF!K$6</f>
        <v>-554.00875334615932</v>
      </c>
      <c r="DG236" s="15">
        <f ca="1">(BZ236*DCF!L$46-DCF!L$5*MAX(BZ236*DCF!L$46,0)-MAX(BZ236-BY236,0)/Inputs!$B$24)*DCF!L$6</f>
        <v>3495.7462498311706</v>
      </c>
      <c r="DH236" s="15">
        <f ca="1">(CA236*DCF!M$46-DCF!M$5*MAX(CA236*DCF!M$46,0)-MAX(CA236-BZ236,0)/Inputs!$B$24)*DCF!M$6</f>
        <v>7251.3664050869565</v>
      </c>
      <c r="DI236" s="15">
        <f ca="1">SUM(CB236:CL236)+BE236*DCF!M$10*(1+Inputs!$B$30)*(1-Inputs!$B$33)*(1-Inputs!$B$30/Inputs!$B$31)/(Inputs!$B$29-Inputs!$B$30)*DCF!M$6</f>
        <v>97865.328882666261</v>
      </c>
      <c r="DJ236" s="15">
        <f ca="1">SUM(CM236:CW236)+BP236*DCF!M$28*(1+Inputs!$B$30)*(1-Inputs!$B$33)*(1-Inputs!$B$30/Inputs!$B$31)/(Inputs!$B$29-Inputs!$B$30)*DCF!M$6</f>
        <v>669685.37297292019</v>
      </c>
      <c r="DK236" s="15">
        <f ca="1">SUM(CX236:DH236)+CA236*DCF!M$46*(1+Inputs!$B$30)*(1-Inputs!$B$33)*(1-Inputs!$B$30/Inputs!$B$31)/(Inputs!$B$29-Inputs!$B$30)*DCF!M$6</f>
        <v>235070.34938181317</v>
      </c>
      <c r="DM236" s="15">
        <f ca="1">DI236+DJ236+DK236+Inputs!$B$34+Inputs!$B$36-Inputs!$B$35</f>
        <v>1079472.0512373997</v>
      </c>
    </row>
    <row r="237" spans="1:117" x14ac:dyDescent="0.75">
      <c r="A237" s="11">
        <v>224</v>
      </c>
      <c r="C237" s="24">
        <f t="shared" ca="1" si="142"/>
        <v>-0.16756201455682068</v>
      </c>
      <c r="D237" s="24">
        <f t="shared" ca="1" si="142"/>
        <v>-0.388723165011158</v>
      </c>
      <c r="E237" s="24">
        <f t="shared" ca="1" si="142"/>
        <v>-0.92278570798232673</v>
      </c>
      <c r="F237" s="24">
        <f t="shared" ca="1" si="142"/>
        <v>-0.53470680819214889</v>
      </c>
      <c r="G237" s="24">
        <f t="shared" ca="1" si="142"/>
        <v>0.55370538718451456</v>
      </c>
      <c r="H237" s="24">
        <f t="shared" ca="1" si="142"/>
        <v>-0.19070580782691121</v>
      </c>
      <c r="I237" s="24">
        <f t="shared" ca="1" si="142"/>
        <v>-0.20477333597501129</v>
      </c>
      <c r="J237" s="24">
        <f t="shared" ca="1" si="142"/>
        <v>0.35582475268553532</v>
      </c>
      <c r="K237" s="24">
        <f t="shared" ca="1" si="142"/>
        <v>0.42068205413471227</v>
      </c>
      <c r="L237" s="24">
        <f t="shared" ca="1" si="142"/>
        <v>-0.79982859633610737</v>
      </c>
      <c r="M237" s="24">
        <f t="shared" ca="1" si="142"/>
        <v>-0.98384876758663531</v>
      </c>
      <c r="N237" s="24">
        <f ca="1">SQRT(Inputs!$B$38)*C237+SQRT(1-Inputs!$B$38)*_xlfn.NORM.S.INV(RAND())</f>
        <v>-1.6034353329169613</v>
      </c>
      <c r="O237" s="24">
        <f ca="1">SQRT(Inputs!$B$38)*D237+SQRT(1-Inputs!$B$38)*_xlfn.NORM.S.INV(RAND())</f>
        <v>0.36136839737429205</v>
      </c>
      <c r="P237" s="24">
        <f ca="1">SQRT(Inputs!$B$38)*E237+SQRT(1-Inputs!$B$38)*_xlfn.NORM.S.INV(RAND())</f>
        <v>1.4682960056467147</v>
      </c>
      <c r="Q237" s="24">
        <f ca="1">SQRT(Inputs!$B$38)*F237+SQRT(1-Inputs!$B$38)*_xlfn.NORM.S.INV(RAND())</f>
        <v>-0.5340011068981918</v>
      </c>
      <c r="R237" s="24">
        <f ca="1">SQRT(Inputs!$B$38)*G237+SQRT(1-Inputs!$B$38)*_xlfn.NORM.S.INV(RAND())</f>
        <v>-0.21557458579020788</v>
      </c>
      <c r="S237" s="24">
        <f ca="1">SQRT(Inputs!$B$38)*H237+SQRT(1-Inputs!$B$38)*_xlfn.NORM.S.INV(RAND())</f>
        <v>0.35298786108590907</v>
      </c>
      <c r="T237" s="24">
        <f ca="1">SQRT(Inputs!$B$38)*I237+SQRT(1-Inputs!$B$38)*_xlfn.NORM.S.INV(RAND())</f>
        <v>0.16573206865692122</v>
      </c>
      <c r="U237" s="24">
        <f ca="1">SQRT(Inputs!$B$38)*J237+SQRT(1-Inputs!$B$38)*_xlfn.NORM.S.INV(RAND())</f>
        <v>1.285375770742502</v>
      </c>
      <c r="V237" s="24">
        <f ca="1">SQRT(Inputs!$B$38)*K237+SQRT(1-Inputs!$B$38)*_xlfn.NORM.S.INV(RAND())</f>
        <v>0.47554676696526926</v>
      </c>
      <c r="W237" s="24">
        <f ca="1">SQRT(Inputs!$B$38)*L237+SQRT(1-Inputs!$B$38)*_xlfn.NORM.S.INV(RAND())</f>
        <v>0.58308629029319237</v>
      </c>
      <c r="X237" s="24">
        <f ca="1">SQRT(Inputs!$B$38)*M237+SQRT(1-Inputs!$B$38)*_xlfn.NORM.S.INV(RAND())</f>
        <v>0.8137447788773513</v>
      </c>
      <c r="Y237" s="24">
        <f ca="1">SQRT(Inputs!$B$38)*C237+SQRT(1-Inputs!$B$38)*_xlfn.NORM.S.INV(RAND())</f>
        <v>-0.32456987980097579</v>
      </c>
      <c r="Z237" s="24">
        <f ca="1">SQRT(Inputs!$B$38)*D237+SQRT(1-Inputs!$B$38)*_xlfn.NORM.S.INV(RAND())</f>
        <v>-0.30646801209397534</v>
      </c>
      <c r="AA237" s="24">
        <f ca="1">SQRT(Inputs!$B$38)*E237+SQRT(1-Inputs!$B$38)*_xlfn.NORM.S.INV(RAND())</f>
        <v>1.3529236626386352</v>
      </c>
      <c r="AB237" s="24">
        <f ca="1">SQRT(Inputs!$B$38)*F237+SQRT(1-Inputs!$B$38)*_xlfn.NORM.S.INV(RAND())</f>
        <v>-0.85279421904131125</v>
      </c>
      <c r="AC237" s="24">
        <f ca="1">SQRT(Inputs!$B$38)*G237+SQRT(1-Inputs!$B$38)*_xlfn.NORM.S.INV(RAND())</f>
        <v>0.87790991566407217</v>
      </c>
      <c r="AD237" s="24">
        <f ca="1">SQRT(Inputs!$B$38)*H237+SQRT(1-Inputs!$B$38)*_xlfn.NORM.S.INV(RAND())</f>
        <v>0.43122273192699345</v>
      </c>
      <c r="AE237" s="24">
        <f ca="1">SQRT(Inputs!$B$38)*I237+SQRT(1-Inputs!$B$38)*_xlfn.NORM.S.INV(RAND())</f>
        <v>-0.99144866866204096</v>
      </c>
      <c r="AF237" s="24">
        <f ca="1">SQRT(Inputs!$B$38)*J237+SQRT(1-Inputs!$B$38)*_xlfn.NORM.S.INV(RAND())</f>
        <v>2.1621872704233271</v>
      </c>
      <c r="AG237" s="24">
        <f ca="1">SQRT(Inputs!$B$38)*K237+SQRT(1-Inputs!$B$38)*_xlfn.NORM.S.INV(RAND())</f>
        <v>1.7571731671341548</v>
      </c>
      <c r="AH237" s="24">
        <f ca="1">SQRT(Inputs!$B$38)*L237+SQRT(1-Inputs!$B$38)*_xlfn.NORM.S.INV(RAND())</f>
        <v>0.1955361451956571</v>
      </c>
      <c r="AI237" s="24">
        <f ca="1">SQRT(Inputs!$B$38)*M237+SQRT(1-Inputs!$B$38)*_xlfn.NORM.S.INV(RAND())</f>
        <v>-1.1550050347689176</v>
      </c>
      <c r="AJ237" s="24">
        <f ca="1">SQRT(Inputs!$B$38)*C237+SQRT(1-Inputs!$B$38)*_xlfn.NORM.S.INV(RAND())</f>
        <v>-1.5144328288584681</v>
      </c>
      <c r="AK237" s="24">
        <f ca="1">SQRT(Inputs!$B$38)*D237+SQRT(1-Inputs!$B$38)*_xlfn.NORM.S.INV(RAND())</f>
        <v>-2.3665236234826961</v>
      </c>
      <c r="AL237" s="24">
        <f ca="1">SQRT(Inputs!$B$38)*E237+SQRT(1-Inputs!$B$38)*_xlfn.NORM.S.INV(RAND())</f>
        <v>-2.1927821296100252</v>
      </c>
      <c r="AM237" s="24">
        <f ca="1">SQRT(Inputs!$B$38)*F237+SQRT(1-Inputs!$B$38)*_xlfn.NORM.S.INV(RAND())</f>
        <v>6.8160763659371959E-2</v>
      </c>
      <c r="AN237" s="24">
        <f ca="1">SQRT(Inputs!$B$38)*G237+SQRT(1-Inputs!$B$38)*_xlfn.NORM.S.INV(RAND())</f>
        <v>-0.3954617539369692</v>
      </c>
      <c r="AO237" s="24">
        <f ca="1">SQRT(Inputs!$B$38)*H237+SQRT(1-Inputs!$B$38)*_xlfn.NORM.S.INV(RAND())</f>
        <v>-0.13398238664218362</v>
      </c>
      <c r="AP237" s="24">
        <f ca="1">SQRT(Inputs!$B$38)*I237+SQRT(1-Inputs!$B$38)*_xlfn.NORM.S.INV(RAND())</f>
        <v>1.0507940646044549</v>
      </c>
      <c r="AQ237" s="24">
        <f ca="1">SQRT(Inputs!$B$38)*J237+SQRT(1-Inputs!$B$38)*_xlfn.NORM.S.INV(RAND())</f>
        <v>1.034549543539246</v>
      </c>
      <c r="AR237" s="24">
        <f ca="1">SQRT(Inputs!$B$38)*K237+SQRT(1-Inputs!$B$38)*_xlfn.NORM.S.INV(RAND())</f>
        <v>-0.39951932376272081</v>
      </c>
      <c r="AS237" s="24">
        <f ca="1">SQRT(Inputs!$B$38)*L237+SQRT(1-Inputs!$B$38)*_xlfn.NORM.S.INV(RAND())</f>
        <v>-0.4365103707860491</v>
      </c>
      <c r="AT237" s="24">
        <f ca="1">SQRT(Inputs!$B$38)*M237+SQRT(1-Inputs!$B$38)*_xlfn.NORM.S.INV(RAND())</f>
        <v>0.10552908854511089</v>
      </c>
      <c r="AU237" s="15">
        <f ca="1">Inputs!$B$6*EXP($B$8-0.5*C$5^2+C$5*N237)</f>
        <v>3827.8532189916787</v>
      </c>
      <c r="AV237" s="15">
        <f t="shared" ca="1" si="110"/>
        <v>4913.6631885546494</v>
      </c>
      <c r="AW237" s="15">
        <f t="shared" ca="1" si="111"/>
        <v>7303.5521612370085</v>
      </c>
      <c r="AX237" s="15">
        <f t="shared" ca="1" si="112"/>
        <v>8341.4285863126188</v>
      </c>
      <c r="AY237" s="15">
        <f t="shared" ca="1" si="113"/>
        <v>9940.6295877042121</v>
      </c>
      <c r="AZ237" s="15">
        <f t="shared" ca="1" si="114"/>
        <v>12639.541571958942</v>
      </c>
      <c r="BA237" s="15">
        <f t="shared" ca="1" si="115"/>
        <v>15738.199542360777</v>
      </c>
      <c r="BB237" s="15">
        <f t="shared" ca="1" si="116"/>
        <v>21916.621112105346</v>
      </c>
      <c r="BC237" s="15">
        <f t="shared" ca="1" si="117"/>
        <v>28103.183387786154</v>
      </c>
      <c r="BD237" s="15">
        <f t="shared" ca="1" si="118"/>
        <v>36358.892239979199</v>
      </c>
      <c r="BE237" s="15">
        <f t="shared" ca="1" si="119"/>
        <v>47980.717380997819</v>
      </c>
      <c r="BF237" s="15">
        <f ca="1">Inputs!$B$13*EXP($B$9-0.5*C$6^2+C$6*Y237)</f>
        <v>12969.088562951491</v>
      </c>
      <c r="BG237" s="15">
        <f t="shared" ca="1" si="120"/>
        <v>14955.569710356473</v>
      </c>
      <c r="BH237" s="15">
        <f t="shared" ca="1" si="121"/>
        <v>22869.737183618003</v>
      </c>
      <c r="BI237" s="15">
        <f t="shared" ca="1" si="122"/>
        <v>24552.162757047179</v>
      </c>
      <c r="BJ237" s="15">
        <f t="shared" ca="1" si="123"/>
        <v>34159.831745570285</v>
      </c>
      <c r="BK237" s="15">
        <f t="shared" ca="1" si="124"/>
        <v>44459.724122488355</v>
      </c>
      <c r="BL237" s="15">
        <f t="shared" ca="1" si="125"/>
        <v>48028.564347839121</v>
      </c>
      <c r="BM237" s="15">
        <f t="shared" ca="1" si="126"/>
        <v>77229.047322037266</v>
      </c>
      <c r="BN237" s="15">
        <f t="shared" ca="1" si="127"/>
        <v>117244.36780561095</v>
      </c>
      <c r="BO237" s="15">
        <f t="shared" ca="1" si="128"/>
        <v>147573.49360160701</v>
      </c>
      <c r="BP237" s="15">
        <f t="shared" ca="1" si="129"/>
        <v>159356.37752758732</v>
      </c>
      <c r="BQ237" s="15">
        <f ca="1">Inputs!$B$20*EXP($B$10-0.5*C$7^2+C$7*AJ237)</f>
        <v>2506.8583098067961</v>
      </c>
      <c r="BR237" s="15">
        <f t="shared" ca="1" si="130"/>
        <v>1604.241755864462</v>
      </c>
      <c r="BS237" s="15">
        <f t="shared" ca="1" si="131"/>
        <v>1170.2824233187616</v>
      </c>
      <c r="BT237" s="15">
        <f t="shared" ca="1" si="132"/>
        <v>1642.6763313154581</v>
      </c>
      <c r="BU237" s="15">
        <f t="shared" ca="1" si="133"/>
        <v>2068.8074692334744</v>
      </c>
      <c r="BV237" s="15">
        <f t="shared" ca="1" si="134"/>
        <v>2792.721680380741</v>
      </c>
      <c r="BW237" s="15">
        <f t="shared" ca="1" si="135"/>
        <v>4867.7350608218858</v>
      </c>
      <c r="BX237" s="15">
        <f t="shared" ca="1" si="136"/>
        <v>8377.455931280354</v>
      </c>
      <c r="BY237" s="15">
        <f t="shared" ca="1" si="137"/>
        <v>10874.426418155203</v>
      </c>
      <c r="BZ237" s="15">
        <f t="shared" ca="1" si="138"/>
        <v>14081.77033281249</v>
      </c>
      <c r="CA237" s="15">
        <f t="shared" ca="1" si="139"/>
        <v>20155.051346059452</v>
      </c>
      <c r="CB237" s="15">
        <f ca="1">(AU237*DCF!C$10-DCF!C$5*MAX(AU237*DCF!C$10,0)-MAX(AU237-Inputs!$B$6,0)/Inputs!$B$10)*DCF!C$6</f>
        <v>983.02760028120235</v>
      </c>
      <c r="CC237" s="15">
        <f ca="1">(AV237*DCF!D$10-DCF!D$5*MAX(AV237*DCF!D$10,0)-MAX(AV237-AU237,0)/Inputs!$B$10)*DCF!D$6</f>
        <v>932.92576982253763</v>
      </c>
      <c r="CD237" s="15">
        <f ca="1">(AW237*DCF!E$10-DCF!E$5*MAX(AW237*DCF!E$10,0)-MAX(AW237-AV237,0)/Inputs!$B$10)*DCF!E$6</f>
        <v>1147.9719653050427</v>
      </c>
      <c r="CE237" s="15">
        <f ca="1">(AX237*DCF!F$10-DCF!F$5*MAX(AX237*DCF!F$10,0)-MAX(AX237-AW237,0)/Inputs!$B$10)*DCF!F$6</f>
        <v>1604.9642147133898</v>
      </c>
      <c r="CF237" s="15">
        <f ca="1">(AY237*DCF!G$10-DCF!G$5*MAX(AY237*DCF!G$10,0)-MAX(AY237-AX237,0)/Inputs!$B$10)*DCF!G$6</f>
        <v>1740.7717452072689</v>
      </c>
      <c r="CG237" s="15">
        <f ca="1">(AZ237*DCF!H$10-DCF!H$5*MAX(AZ237*DCF!H$10,0)-MAX(AZ237-AY237,0)/Inputs!$B$10)*DCF!H$6</f>
        <v>1974.7358551112673</v>
      </c>
      <c r="CH237" s="15">
        <f ca="1">(BA237*DCF!I$10-DCF!I$5*MAX(BA237*DCF!I$10,0)-MAX(BA237-AZ237,0)/Inputs!$B$10)*DCF!I$6</f>
        <v>2366.5064508125224</v>
      </c>
      <c r="CI237" s="15">
        <f ca="1">(BB237*DCF!J$10-DCF!J$5*MAX(BB237*DCF!J$10,0)-MAX(BB237-BA237,0)/Inputs!$B$10)*DCF!J$6</f>
        <v>2824.7050598273267</v>
      </c>
      <c r="CJ237" s="15">
        <f ca="1">(BC237*DCF!K$10-DCF!K$5*MAX(BC237*DCF!K$10,0)-MAX(BC237-BB237,0)/Inputs!$B$10)*DCF!K$6</f>
        <v>3658.1366438978316</v>
      </c>
      <c r="CK237" s="15">
        <f ca="1">(BD237*DCF!L$10-DCF!L$5*MAX(BD237*DCF!L$10,0)-MAX(BD237-BC237,0)/Inputs!$B$10)*DCF!L$6</f>
        <v>4416.0155231268545</v>
      </c>
      <c r="CL237" s="15">
        <f ca="1">(BE237*DCF!M$10-DCF!M$5*MAX(BE237*DCF!M$10,0)-MAX(BE237-BD237,0)/Inputs!$B$10)*DCF!M$6</f>
        <v>5382.3486160733764</v>
      </c>
      <c r="CM237" s="15">
        <f ca="1">(BF237*DCF!C$28-DCF!C$5*MAX(BF237*DCF!C$28,0)-MAX(BF237-Inputs!$B$13,0)/Inputs!$B$17)*DCF!C$6</f>
        <v>3592.7023554650668</v>
      </c>
      <c r="CN237" s="15">
        <f ca="1">(BG237*DCF!D$28-DCF!D$5*MAX(BG237*DCF!D$28,0)-MAX(BG237-BF237,0)/Inputs!$B$17)*DCF!D$6</f>
        <v>3980.9527039703221</v>
      </c>
      <c r="CO237" s="15">
        <f ca="1">(BH237*DCF!E$28-DCF!E$5*MAX(BH237*DCF!E$28,0)-MAX(BH237-BG237,0)/Inputs!$B$17)*DCF!E$6</f>
        <v>4917.3433268946956</v>
      </c>
      <c r="CP237" s="15">
        <f ca="1">(BI237*DCF!F$28-DCF!F$5*MAX(BI237*DCF!F$28,0)-MAX(BI237-BH237,0)/Inputs!$B$17)*DCF!F$6</f>
        <v>6358.9532949880295</v>
      </c>
      <c r="CQ237" s="15">
        <f ca="1">(BJ237*DCF!G$28-DCF!G$5*MAX(BJ237*DCF!G$28,0)-MAX(BJ237-BI237,0)/Inputs!$B$17)*DCF!G$6</f>
        <v>7247.1125045958224</v>
      </c>
      <c r="CR237" s="15">
        <f ca="1">(BK237*DCF!H$28-DCF!H$5*MAX(BK237*DCF!H$28,0)-MAX(BK237-BJ237,0)/Inputs!$B$17)*DCF!H$6</f>
        <v>9395.066063723023</v>
      </c>
      <c r="CS237" s="15">
        <f ca="1">(BL237*DCF!I$28-DCF!I$5*MAX(BL237*DCF!I$28,0)-MAX(BL237-BK237,0)/Inputs!$B$17)*DCF!I$6</f>
        <v>10781.824790763421</v>
      </c>
      <c r="CT237" s="15">
        <f ca="1">(BM237*DCF!J$28-DCF!J$5*MAX(BM237*DCF!J$28,0)-MAX(BM237-BL237,0)/Inputs!$B$17)*DCF!J$6</f>
        <v>13356.743323742256</v>
      </c>
      <c r="CU237" s="15">
        <f ca="1">(BN237*DCF!K$28-DCF!K$5*MAX(BN237*DCF!K$28,0)-MAX(BN237-BM237,0)/Inputs!$B$17)*DCF!K$6</f>
        <v>19858.700886610128</v>
      </c>
      <c r="CV237" s="15">
        <f ca="1">(BO237*DCF!L$28-DCF!L$5*MAX(BO237*DCF!L$28,0)-MAX(BO237-BN237,0)/Inputs!$B$17)*DCF!L$6</f>
        <v>26012.218365296027</v>
      </c>
      <c r="CW237" s="15">
        <f ca="1">(BP237*DCF!M$28-DCF!M$5*MAX(BP237*DCF!M$28,0)-MAX(BP237-BO237,0)/Inputs!$B$17)*DCF!M$6</f>
        <v>28751.352194945852</v>
      </c>
      <c r="CX237" s="15">
        <f ca="1">(BQ237*DCF!C$46-DCF!C$5*MAX(BQ237*DCF!C$46,0)-MAX(BQ237-Inputs!$B$20,0)/Inputs!$B$24)*DCF!C$6</f>
        <v>-578.95111080988363</v>
      </c>
      <c r="CY237" s="15">
        <f ca="1">(BR237*DCF!D$46-DCF!D$5*MAX(BR237*DCF!D$46,0)-MAX(BR237-BQ237,0)/Inputs!$B$24)*DCF!D$6</f>
        <v>-273.8066563247059</v>
      </c>
      <c r="CZ237" s="15">
        <f ca="1">(BS237*DCF!E$46-DCF!E$5*MAX(BS237*DCF!E$46,0)-MAX(BS237-BR237,0)/Inputs!$B$24)*DCF!E$6</f>
        <v>-138.38793417201626</v>
      </c>
      <c r="DA237" s="15">
        <f ca="1">(BT237*DCF!F$46-DCF!F$5*MAX(BT237*DCF!F$46,0)-MAX(BT237-BS237,0)/Inputs!$B$24)*DCF!F$6</f>
        <v>-291.64363165061599</v>
      </c>
      <c r="DB237" s="15">
        <f ca="1">(BU237*DCF!G$46-DCF!G$5*MAX(BU237*DCF!G$46,0)-MAX(BU237-BT237,0)/Inputs!$B$24)*DCF!G$6</f>
        <v>-212.93269127290446</v>
      </c>
      <c r="DC237" s="15">
        <f ca="1">(BV237*DCF!H$46-DCF!H$5*MAX(BV237*DCF!H$46,0)-MAX(BV237-BU237,0)/Inputs!$B$24)*DCF!H$6</f>
        <v>-224.9519056180512</v>
      </c>
      <c r="DD237" s="15">
        <f ca="1">(BW237*DCF!I$46-DCF!I$5*MAX(BW237*DCF!I$46,0)-MAX(BW237-BV237,0)/Inputs!$B$24)*DCF!I$6</f>
        <v>-483.23384067460898</v>
      </c>
      <c r="DE237" s="15">
        <f ca="1">(BX237*DCF!J$46-DCF!J$5*MAX(BX237*DCF!J$46,0)-MAX(BX237-BW237,0)/Inputs!$B$24)*DCF!J$6</f>
        <v>-579.30953105411049</v>
      </c>
      <c r="DF237" s="15">
        <f ca="1">(BY237*DCF!K$46-DCF!K$5*MAX(BY237*DCF!K$46,0)-MAX(BY237-BX237,0)/Inputs!$B$24)*DCF!K$6</f>
        <v>9.4922368201725948</v>
      </c>
      <c r="DG237" s="15">
        <f ca="1">(BZ237*DCF!L$46-DCF!L$5*MAX(BZ237*DCF!L$46,0)-MAX(BZ237-BY237,0)/Inputs!$B$24)*DCF!L$6</f>
        <v>247.575133689805</v>
      </c>
      <c r="DH237" s="15">
        <f ca="1">(CA237*DCF!M$46-DCF!M$5*MAX(CA237*DCF!M$46,0)-MAX(CA237-BZ237,0)/Inputs!$B$24)*DCF!M$6</f>
        <v>310.41986469554229</v>
      </c>
      <c r="DI237" s="15">
        <f ca="1">SUM(CB237:CL237)+BE237*DCF!M$10*(1+Inputs!$B$30)*(1-Inputs!$B$33)*(1-Inputs!$B$30/Inputs!$B$31)/(Inputs!$B$29-Inputs!$B$30)*DCF!M$6</f>
        <v>160563.08039479851</v>
      </c>
      <c r="DJ237" s="15">
        <f ca="1">SUM(CM237:CW237)+BP237*DCF!M$28*(1+Inputs!$B$30)*(1-Inputs!$B$33)*(1-Inputs!$B$30/Inputs!$B$31)/(Inputs!$B$29-Inputs!$B$30)*DCF!M$6</f>
        <v>725574.17771661258</v>
      </c>
      <c r="DK237" s="15">
        <f ca="1">SUM(CX237:DH237)+CA237*DCF!M$46*(1+Inputs!$B$30)*(1-Inputs!$B$33)*(1-Inputs!$B$30/Inputs!$B$31)/(Inputs!$B$29-Inputs!$B$30)*DCF!M$6</f>
        <v>28946.366833098491</v>
      </c>
      <c r="DM237" s="15">
        <f ca="1">DI237+DJ237+DK237+Inputs!$B$34+Inputs!$B$36-Inputs!$B$35</f>
        <v>991934.62494450959</v>
      </c>
    </row>
    <row r="238" spans="1:117" x14ac:dyDescent="0.75">
      <c r="A238" s="11">
        <v>225</v>
      </c>
      <c r="C238" s="24">
        <f t="shared" ca="1" si="142"/>
        <v>-1.3802782659259163</v>
      </c>
      <c r="D238" s="24">
        <f t="shared" ca="1" si="142"/>
        <v>1.3337505049955112</v>
      </c>
      <c r="E238" s="24">
        <f t="shared" ca="1" si="142"/>
        <v>0.66423050503564385</v>
      </c>
      <c r="F238" s="24">
        <f t="shared" ca="1" si="142"/>
        <v>-0.50030111059996996</v>
      </c>
      <c r="G238" s="24">
        <f t="shared" ca="1" si="142"/>
        <v>0.17250408744785262</v>
      </c>
      <c r="H238" s="24">
        <f t="shared" ca="1" si="142"/>
        <v>-0.11654361768086985</v>
      </c>
      <c r="I238" s="24">
        <f t="shared" ca="1" si="142"/>
        <v>-0.12303879503290131</v>
      </c>
      <c r="J238" s="24">
        <f t="shared" ca="1" si="142"/>
        <v>-0.14240578190053471</v>
      </c>
      <c r="K238" s="24">
        <f t="shared" ca="1" si="142"/>
        <v>0.81303422430446615</v>
      </c>
      <c r="L238" s="24">
        <f t="shared" ca="1" si="142"/>
        <v>-0.55800197649712924</v>
      </c>
      <c r="M238" s="24">
        <f t="shared" ca="1" si="142"/>
        <v>-0.92971406948400726</v>
      </c>
      <c r="N238" s="24">
        <f ca="1">SQRT(Inputs!$B$38)*C238+SQRT(1-Inputs!$B$38)*_xlfn.NORM.S.INV(RAND())</f>
        <v>-0.40667557920460101</v>
      </c>
      <c r="O238" s="24">
        <f ca="1">SQRT(Inputs!$B$38)*D238+SQRT(1-Inputs!$B$38)*_xlfn.NORM.S.INV(RAND())</f>
        <v>1.4218430989883903</v>
      </c>
      <c r="P238" s="24">
        <f ca="1">SQRT(Inputs!$B$38)*E238+SQRT(1-Inputs!$B$38)*_xlfn.NORM.S.INV(RAND())</f>
        <v>1.1311529741332942</v>
      </c>
      <c r="Q238" s="24">
        <f ca="1">SQRT(Inputs!$B$38)*F238+SQRT(1-Inputs!$B$38)*_xlfn.NORM.S.INV(RAND())</f>
        <v>0.47591983887066047</v>
      </c>
      <c r="R238" s="24">
        <f ca="1">SQRT(Inputs!$B$38)*G238+SQRT(1-Inputs!$B$38)*_xlfn.NORM.S.INV(RAND())</f>
        <v>-0.86801263165800469</v>
      </c>
      <c r="S238" s="24">
        <f ca="1">SQRT(Inputs!$B$38)*H238+SQRT(1-Inputs!$B$38)*_xlfn.NORM.S.INV(RAND())</f>
        <v>9.8867445051702585E-2</v>
      </c>
      <c r="T238" s="24">
        <f ca="1">SQRT(Inputs!$B$38)*I238+SQRT(1-Inputs!$B$38)*_xlfn.NORM.S.INV(RAND())</f>
        <v>-2.374918281292468E-2</v>
      </c>
      <c r="U238" s="24">
        <f ca="1">SQRT(Inputs!$B$38)*J238+SQRT(1-Inputs!$B$38)*_xlfn.NORM.S.INV(RAND())</f>
        <v>0.55096008073409553</v>
      </c>
      <c r="V238" s="24">
        <f ca="1">SQRT(Inputs!$B$38)*K238+SQRT(1-Inputs!$B$38)*_xlfn.NORM.S.INV(RAND())</f>
        <v>0.36273710128947717</v>
      </c>
      <c r="W238" s="24">
        <f ca="1">SQRT(Inputs!$B$38)*L238+SQRT(1-Inputs!$B$38)*_xlfn.NORM.S.INV(RAND())</f>
        <v>0.47051323643649023</v>
      </c>
      <c r="X238" s="24">
        <f ca="1">SQRT(Inputs!$B$38)*M238+SQRT(1-Inputs!$B$38)*_xlfn.NORM.S.INV(RAND())</f>
        <v>-1.7888733567726385</v>
      </c>
      <c r="Y238" s="24">
        <f ca="1">SQRT(Inputs!$B$38)*C238+SQRT(1-Inputs!$B$38)*_xlfn.NORM.S.INV(RAND())</f>
        <v>0.35476444139225694</v>
      </c>
      <c r="Z238" s="24">
        <f ca="1">SQRT(Inputs!$B$38)*D238+SQRT(1-Inputs!$B$38)*_xlfn.NORM.S.INV(RAND())</f>
        <v>0.27603548132098327</v>
      </c>
      <c r="AA238" s="24">
        <f ca="1">SQRT(Inputs!$B$38)*E238+SQRT(1-Inputs!$B$38)*_xlfn.NORM.S.INV(RAND())</f>
        <v>-0.84218501103023069</v>
      </c>
      <c r="AB238" s="24">
        <f ca="1">SQRT(Inputs!$B$38)*F238+SQRT(1-Inputs!$B$38)*_xlfn.NORM.S.INV(RAND())</f>
        <v>7.0347804835674599E-2</v>
      </c>
      <c r="AC238" s="24">
        <f ca="1">SQRT(Inputs!$B$38)*G238+SQRT(1-Inputs!$B$38)*_xlfn.NORM.S.INV(RAND())</f>
        <v>1.0886356184094541</v>
      </c>
      <c r="AD238" s="24">
        <f ca="1">SQRT(Inputs!$B$38)*H238+SQRT(1-Inputs!$B$38)*_xlfn.NORM.S.INV(RAND())</f>
        <v>0.84206680576073334</v>
      </c>
      <c r="AE238" s="24">
        <f ca="1">SQRT(Inputs!$B$38)*I238+SQRT(1-Inputs!$B$38)*_xlfn.NORM.S.INV(RAND())</f>
        <v>0.334737695795635</v>
      </c>
      <c r="AF238" s="24">
        <f ca="1">SQRT(Inputs!$B$38)*J238+SQRT(1-Inputs!$B$38)*_xlfn.NORM.S.INV(RAND())</f>
        <v>0.67244225027078741</v>
      </c>
      <c r="AG238" s="24">
        <f ca="1">SQRT(Inputs!$B$38)*K238+SQRT(1-Inputs!$B$38)*_xlfn.NORM.S.INV(RAND())</f>
        <v>0.16964677254870614</v>
      </c>
      <c r="AH238" s="24">
        <f ca="1">SQRT(Inputs!$B$38)*L238+SQRT(1-Inputs!$B$38)*_xlfn.NORM.S.INV(RAND())</f>
        <v>-0.70426309529542386</v>
      </c>
      <c r="AI238" s="24">
        <f ca="1">SQRT(Inputs!$B$38)*M238+SQRT(1-Inputs!$B$38)*_xlfn.NORM.S.INV(RAND())</f>
        <v>-0.733857620939391</v>
      </c>
      <c r="AJ238" s="24">
        <f ca="1">SQRT(Inputs!$B$38)*C238+SQRT(1-Inputs!$B$38)*_xlfn.NORM.S.INV(RAND())</f>
        <v>-1.3087195101101894</v>
      </c>
      <c r="AK238" s="24">
        <f ca="1">SQRT(Inputs!$B$38)*D238+SQRT(1-Inputs!$B$38)*_xlfn.NORM.S.INV(RAND())</f>
        <v>2.1441883775754897</v>
      </c>
      <c r="AL238" s="24">
        <f ca="1">SQRT(Inputs!$B$38)*E238+SQRT(1-Inputs!$B$38)*_xlfn.NORM.S.INV(RAND())</f>
        <v>-0.75985358909021428</v>
      </c>
      <c r="AM238" s="24">
        <f ca="1">SQRT(Inputs!$B$38)*F238+SQRT(1-Inputs!$B$38)*_xlfn.NORM.S.INV(RAND())</f>
        <v>-1.004016572279089</v>
      </c>
      <c r="AN238" s="24">
        <f ca="1">SQRT(Inputs!$B$38)*G238+SQRT(1-Inputs!$B$38)*_xlfn.NORM.S.INV(RAND())</f>
        <v>0.88604788240974497</v>
      </c>
      <c r="AO238" s="24">
        <f ca="1">SQRT(Inputs!$B$38)*H238+SQRT(1-Inputs!$B$38)*_xlfn.NORM.S.INV(RAND())</f>
        <v>0.41627030613161103</v>
      </c>
      <c r="AP238" s="24">
        <f ca="1">SQRT(Inputs!$B$38)*I238+SQRT(1-Inputs!$B$38)*_xlfn.NORM.S.INV(RAND())</f>
        <v>1.8006554981578295</v>
      </c>
      <c r="AQ238" s="24">
        <f ca="1">SQRT(Inputs!$B$38)*J238+SQRT(1-Inputs!$B$38)*_xlfn.NORM.S.INV(RAND())</f>
        <v>0.24498900083694153</v>
      </c>
      <c r="AR238" s="24">
        <f ca="1">SQRT(Inputs!$B$38)*K238+SQRT(1-Inputs!$B$38)*_xlfn.NORM.S.INV(RAND())</f>
        <v>-0.96364020149712726</v>
      </c>
      <c r="AS238" s="24">
        <f ca="1">SQRT(Inputs!$B$38)*L238+SQRT(1-Inputs!$B$38)*_xlfn.NORM.S.INV(RAND())</f>
        <v>1.2712880677334821</v>
      </c>
      <c r="AT238" s="24">
        <f ca="1">SQRT(Inputs!$B$38)*M238+SQRT(1-Inputs!$B$38)*_xlfn.NORM.S.INV(RAND())</f>
        <v>-1.4770740801215718</v>
      </c>
      <c r="AU238" s="15">
        <f ca="1">Inputs!$B$6*EXP($B$8-0.5*C$5^2+C$5*N238)</f>
        <v>4646.0960626150527</v>
      </c>
      <c r="AV238" s="15">
        <f t="shared" ca="1" si="110"/>
        <v>6970.3583280414668</v>
      </c>
      <c r="AW238" s="15">
        <f t="shared" ca="1" si="111"/>
        <v>9899.987413620911</v>
      </c>
      <c r="AX238" s="15">
        <f t="shared" ca="1" si="112"/>
        <v>12827.348619033146</v>
      </c>
      <c r="AY238" s="15">
        <f t="shared" ca="1" si="113"/>
        <v>14165.061385560946</v>
      </c>
      <c r="AZ238" s="15">
        <f t="shared" ca="1" si="114"/>
        <v>17513.896233511437</v>
      </c>
      <c r="BA238" s="15">
        <f t="shared" ca="1" si="115"/>
        <v>21379.324605556129</v>
      </c>
      <c r="BB238" s="15">
        <f t="shared" ca="1" si="116"/>
        <v>27660.292959551771</v>
      </c>
      <c r="BC238" s="15">
        <f t="shared" ca="1" si="117"/>
        <v>35084.027398841601</v>
      </c>
      <c r="BD238" s="15">
        <f t="shared" ca="1" si="118"/>
        <v>44915.033330953222</v>
      </c>
      <c r="BE238" s="15">
        <f t="shared" ca="1" si="119"/>
        <v>46762.690878799614</v>
      </c>
      <c r="BF238" s="15">
        <f ca="1">Inputs!$B$13*EXP($B$9-0.5*C$6^2+C$6*Y238)</f>
        <v>14838.797201080994</v>
      </c>
      <c r="BG238" s="15">
        <f t="shared" ca="1" si="120"/>
        <v>19008.119843551085</v>
      </c>
      <c r="BH238" s="15">
        <f t="shared" ca="1" si="121"/>
        <v>20196.75541864218</v>
      </c>
      <c r="BI238" s="15">
        <f t="shared" ca="1" si="122"/>
        <v>24993.028728624533</v>
      </c>
      <c r="BJ238" s="15">
        <f t="shared" ca="1" si="123"/>
        <v>35845.663626336864</v>
      </c>
      <c r="BK238" s="15">
        <f t="shared" ca="1" si="124"/>
        <v>49337.751136734769</v>
      </c>
      <c r="BL238" s="15">
        <f t="shared" ca="1" si="125"/>
        <v>63292.346431182603</v>
      </c>
      <c r="BM238" s="15">
        <f t="shared" ca="1" si="126"/>
        <v>84578.213762598767</v>
      </c>
      <c r="BN238" s="15">
        <f t="shared" ca="1" si="127"/>
        <v>106156.96866064025</v>
      </c>
      <c r="BO238" s="15">
        <f t="shared" ca="1" si="128"/>
        <v>120348.52448010862</v>
      </c>
      <c r="BP238" s="15">
        <f t="shared" ca="1" si="129"/>
        <v>136308.83130351276</v>
      </c>
      <c r="BQ238" s="15">
        <f ca="1">Inputs!$B$20*EXP($B$10-0.5*C$7^2+C$7*AJ238)</f>
        <v>2696.6041323815198</v>
      </c>
      <c r="BR238" s="15">
        <f t="shared" ca="1" si="130"/>
        <v>7229.1838126641132</v>
      </c>
      <c r="BS238" s="15">
        <f t="shared" ca="1" si="131"/>
        <v>7958.6650181886362</v>
      </c>
      <c r="BT238" s="15">
        <f t="shared" ca="1" si="132"/>
        <v>8432.3567934381736</v>
      </c>
      <c r="BU238" s="15">
        <f t="shared" ca="1" si="133"/>
        <v>14480.581299957932</v>
      </c>
      <c r="BV238" s="15">
        <f t="shared" ca="1" si="134"/>
        <v>22127.561544049113</v>
      </c>
      <c r="BW238" s="15">
        <f t="shared" ca="1" si="135"/>
        <v>45202.106034535384</v>
      </c>
      <c r="BX238" s="15">
        <f t="shared" ca="1" si="136"/>
        <v>66405.026120501512</v>
      </c>
      <c r="BY238" s="15">
        <f t="shared" ca="1" si="137"/>
        <v>77378.737243729178</v>
      </c>
      <c r="BZ238" s="15">
        <f t="shared" ca="1" si="138"/>
        <v>137157.56667111575</v>
      </c>
      <c r="CA238" s="15">
        <f t="shared" ca="1" si="139"/>
        <v>148186.9157808648</v>
      </c>
      <c r="CB238" s="15">
        <f ca="1">(AU238*DCF!C$10-DCF!C$5*MAX(AU238*DCF!C$10,0)-MAX(AU238-Inputs!$B$6,0)/Inputs!$B$10)*DCF!C$6</f>
        <v>1045.3284620798897</v>
      </c>
      <c r="CC238" s="15">
        <f ca="1">(AV238*DCF!D$10-DCF!D$5*MAX(AV238*DCF!D$10,0)-MAX(AV238-AU238,0)/Inputs!$B$10)*DCF!D$6</f>
        <v>1132.2670966730932</v>
      </c>
      <c r="CD238" s="15">
        <f ca="1">(AW238*DCF!E$10-DCF!E$5*MAX(AW238*DCF!E$10,0)-MAX(AW238-AV238,0)/Inputs!$B$10)*DCF!E$6</f>
        <v>1625.8757083420217</v>
      </c>
      <c r="CE238" s="15">
        <f ca="1">(AX238*DCF!F$10-DCF!F$5*MAX(AX238*DCF!F$10,0)-MAX(AX238-AW238,0)/Inputs!$B$10)*DCF!F$6</f>
        <v>2191.0784717545034</v>
      </c>
      <c r="CF238" s="15">
        <f ca="1">(AY238*DCF!G$10-DCF!G$5*MAX(AY238*DCF!G$10,0)-MAX(AY238-AX238,0)/Inputs!$B$10)*DCF!G$6</f>
        <v>2661.4355903809046</v>
      </c>
      <c r="CG238" s="15">
        <f ca="1">(AZ238*DCF!H$10-DCF!H$5*MAX(AZ238*DCF!H$10,0)-MAX(AZ238-AY238,0)/Inputs!$B$10)*DCF!H$6</f>
        <v>2805.6898530811104</v>
      </c>
      <c r="CH238" s="15">
        <f ca="1">(BA238*DCF!I$10-DCF!I$5*MAX(BA238*DCF!I$10,0)-MAX(BA238-AZ238,0)/Inputs!$B$10)*DCF!I$6</f>
        <v>3271.1569999125018</v>
      </c>
      <c r="CI238" s="15">
        <f ca="1">(BB238*DCF!J$10-DCF!J$5*MAX(BB238*DCF!J$10,0)-MAX(BB238-BA238,0)/Inputs!$B$10)*DCF!J$6</f>
        <v>3794.793200712922</v>
      </c>
      <c r="CJ238" s="15">
        <f ca="1">(BC238*DCF!K$10-DCF!K$5*MAX(BC238*DCF!K$10,0)-MAX(BC238-BB238,0)/Inputs!$B$10)*DCF!K$6</f>
        <v>4608.7551469934488</v>
      </c>
      <c r="CK238" s="15">
        <f ca="1">(BD238*DCF!L$10-DCF!L$5*MAX(BD238*DCF!L$10,0)-MAX(BD238-BC238,0)/Inputs!$B$10)*DCF!L$6</f>
        <v>5502.732884228355</v>
      </c>
      <c r="CL238" s="15">
        <f ca="1">(BE238*DCF!M$10-DCF!M$5*MAX(BE238*DCF!M$10,0)-MAX(BE238-BD238,0)/Inputs!$B$10)*DCF!M$6</f>
        <v>6378.0980776790866</v>
      </c>
      <c r="CM238" s="15">
        <f ca="1">(BF238*DCF!C$28-DCF!C$5*MAX(BF238*DCF!C$28,0)-MAX(BF238-Inputs!$B$13,0)/Inputs!$B$17)*DCF!C$6</f>
        <v>3731.5217894032608</v>
      </c>
      <c r="CN238" s="15">
        <f ca="1">(BG238*DCF!D$28-DCF!D$5*MAX(BG238*DCF!D$28,0)-MAX(BG238-BF238,0)/Inputs!$B$17)*DCF!D$6</f>
        <v>4708.8220120865581</v>
      </c>
      <c r="CO238" s="15">
        <f ca="1">(BH238*DCF!E$28-DCF!E$5*MAX(BH238*DCF!E$28,0)-MAX(BH238-BG238,0)/Inputs!$B$17)*DCF!E$6</f>
        <v>5485.8170564019938</v>
      </c>
      <c r="CP238" s="15">
        <f ca="1">(BI238*DCF!F$28-DCF!F$5*MAX(BI238*DCF!F$28,0)-MAX(BI238-BH238,0)/Inputs!$B$17)*DCF!F$6</f>
        <v>5911.7115949238705</v>
      </c>
      <c r="CQ238" s="15">
        <f ca="1">(BJ238*DCF!G$28-DCF!G$5*MAX(BJ238*DCF!G$28,0)-MAX(BJ238-BI238,0)/Inputs!$B$17)*DCF!G$6</f>
        <v>7475.1234092661743</v>
      </c>
      <c r="CR238" s="15">
        <f ca="1">(BK238*DCF!H$28-DCF!H$5*MAX(BK238*DCF!H$28,0)-MAX(BK238-BJ238,0)/Inputs!$B$17)*DCF!H$6</f>
        <v>10105.478422879905</v>
      </c>
      <c r="CS238" s="15">
        <f ca="1">(BL238*DCF!I$28-DCF!I$5*MAX(BL238*DCF!I$28,0)-MAX(BL238-BK238,0)/Inputs!$B$17)*DCF!I$6</f>
        <v>12880.475254387893</v>
      </c>
      <c r="CT238" s="15">
        <f ca="1">(BM238*DCF!J$28-DCF!J$5*MAX(BM238*DCF!J$28,0)-MAX(BM238-BL238,0)/Inputs!$B$17)*DCF!J$6</f>
        <v>16045.630922470929</v>
      </c>
      <c r="CU238" s="15">
        <f ca="1">(BN238*DCF!K$28-DCF!K$5*MAX(BN238*DCF!K$28,0)-MAX(BN238-BM238,0)/Inputs!$B$17)*DCF!K$6</f>
        <v>19775.461799796441</v>
      </c>
      <c r="CV238" s="15">
        <f ca="1">(BO238*DCF!L$28-DCF!L$5*MAX(BO238*DCF!L$28,0)-MAX(BO238-BN238,0)/Inputs!$B$17)*DCF!L$6</f>
        <v>22406.258528905528</v>
      </c>
      <c r="CW238" s="15">
        <f ca="1">(BP238*DCF!M$28-DCF!M$5*MAX(BP238*DCF!M$28,0)-MAX(BP238-BO238,0)/Inputs!$B$17)*DCF!M$6</f>
        <v>23978.284959195575</v>
      </c>
      <c r="CX238" s="15">
        <f ca="1">(BQ238*DCF!C$46-DCF!C$5*MAX(BQ238*DCF!C$46,0)-MAX(BQ238-Inputs!$B$20,0)/Inputs!$B$24)*DCF!C$6</f>
        <v>-622.77231694723321</v>
      </c>
      <c r="CY238" s="15">
        <f ca="1">(BR238*DCF!D$46-DCF!D$5*MAX(BR238*DCF!D$46,0)-MAX(BR238-BQ238,0)/Inputs!$B$24)*DCF!D$6</f>
        <v>-3167.8672158252439</v>
      </c>
      <c r="CZ238" s="15">
        <f ca="1">(BS238*DCF!E$46-DCF!E$5*MAX(BS238*DCF!E$46,0)-MAX(BS238-BR238,0)/Inputs!$B$24)*DCF!E$6</f>
        <v>-1228.66740439406</v>
      </c>
      <c r="DA238" s="15">
        <f ca="1">(BT238*DCF!F$46-DCF!F$5*MAX(BT238*DCF!F$46,0)-MAX(BT238-BS238,0)/Inputs!$B$24)*DCF!F$6</f>
        <v>-786.58368503238921</v>
      </c>
      <c r="DB238" s="15">
        <f ca="1">(BU238*DCF!G$46-DCF!G$5*MAX(BU238*DCF!G$46,0)-MAX(BU238-BT238,0)/Inputs!$B$24)*DCF!G$6</f>
        <v>-2521.6013704633965</v>
      </c>
      <c r="DC238" s="15">
        <f ca="1">(BV238*DCF!H$46-DCF!H$5*MAX(BV238*DCF!H$46,0)-MAX(BV238-BU238,0)/Inputs!$B$24)*DCF!H$6</f>
        <v>-2376.2522570260176</v>
      </c>
      <c r="DD238" s="15">
        <f ca="1">(BW238*DCF!I$46-DCF!I$5*MAX(BW238*DCF!I$46,0)-MAX(BW238-BV238,0)/Inputs!$B$24)*DCF!I$6</f>
        <v>-5579.84891396284</v>
      </c>
      <c r="DE238" s="15">
        <f ca="1">(BX238*DCF!J$46-DCF!J$5*MAX(BX238*DCF!J$46,0)-MAX(BX238-BW238,0)/Inputs!$B$24)*DCF!J$6</f>
        <v>-2837.1608402028651</v>
      </c>
      <c r="DF238" s="15">
        <f ca="1">(BY238*DCF!K$46-DCF!K$5*MAX(BY238*DCF!K$46,0)-MAX(BY238-BX238,0)/Inputs!$B$24)*DCF!K$6</f>
        <v>1731.8645279020955</v>
      </c>
      <c r="DG238" s="15">
        <f ca="1">(BZ238*DCF!L$46-DCF!L$5*MAX(BZ238*DCF!L$46,0)-MAX(BZ238-BY238,0)/Inputs!$B$24)*DCF!L$6</f>
        <v>-4047.0792260745238</v>
      </c>
      <c r="DH238" s="15">
        <f ca="1">(CA238*DCF!M$46-DCF!M$5*MAX(CA238*DCF!M$46,0)-MAX(CA238-BZ238,0)/Inputs!$B$24)*DCF!M$6</f>
        <v>9311.518687302334</v>
      </c>
      <c r="DI238" s="15">
        <f ca="1">SUM(CB238:CL238)+BE238*DCF!M$10*(1+Inputs!$B$30)*(1-Inputs!$B$33)*(1-Inputs!$B$30/Inputs!$B$31)/(Inputs!$B$29-Inputs!$B$30)*DCF!M$6</f>
        <v>165158.39858010708</v>
      </c>
      <c r="DJ238" s="15">
        <f ca="1">SUM(CM238:CW238)+BP238*DCF!M$28*(1+Inputs!$B$30)*(1-Inputs!$B$33)*(1-Inputs!$B$30/Inputs!$B$31)/(Inputs!$B$29-Inputs!$B$30)*DCF!M$6</f>
        <v>638303.62577020703</v>
      </c>
      <c r="DK238" s="15">
        <f ca="1">SUM(CX238:DH238)+CA238*DCF!M$46*(1+Inputs!$B$30)*(1-Inputs!$B$33)*(1-Inputs!$B$30/Inputs!$B$31)/(Inputs!$B$29-Inputs!$B$30)*DCF!M$6</f>
        <v>216990.07564485579</v>
      </c>
      <c r="DM238" s="15">
        <f ca="1">DI238+DJ238+DK238+Inputs!$B$34+Inputs!$B$36-Inputs!$B$35</f>
        <v>1097303.09999517</v>
      </c>
    </row>
    <row r="239" spans="1:117" x14ac:dyDescent="0.75">
      <c r="A239" s="11">
        <v>226</v>
      </c>
      <c r="C239" s="24">
        <f t="shared" ca="1" si="142"/>
        <v>-9.8606918536491561E-2</v>
      </c>
      <c r="D239" s="24">
        <f t="shared" ca="1" si="142"/>
        <v>-0.7650369290948974</v>
      </c>
      <c r="E239" s="24">
        <f t="shared" ca="1" si="142"/>
        <v>-0.68329872440492467</v>
      </c>
      <c r="F239" s="24">
        <f t="shared" ca="1" si="142"/>
        <v>0.42872280167336446</v>
      </c>
      <c r="G239" s="24">
        <f t="shared" ca="1" si="142"/>
        <v>0.13556618120228894</v>
      </c>
      <c r="H239" s="24">
        <f t="shared" ca="1" si="142"/>
        <v>1.8041611352981533</v>
      </c>
      <c r="I239" s="24">
        <f t="shared" ca="1" si="142"/>
        <v>0.49650940618428935</v>
      </c>
      <c r="J239" s="24">
        <f t="shared" ca="1" si="142"/>
        <v>0.62923536019102</v>
      </c>
      <c r="K239" s="24">
        <f t="shared" ca="1" si="142"/>
        <v>2.2940826431066288E-2</v>
      </c>
      <c r="L239" s="24">
        <f t="shared" ca="1" si="142"/>
        <v>0.34535029802512646</v>
      </c>
      <c r="M239" s="24">
        <f t="shared" ca="1" si="142"/>
        <v>-0.21095452239994159</v>
      </c>
      <c r="N239" s="24">
        <f ca="1">SQRT(Inputs!$B$38)*C239+SQRT(1-Inputs!$B$38)*_xlfn.NORM.S.INV(RAND())</f>
        <v>-1.0142759308638982</v>
      </c>
      <c r="O239" s="24">
        <f ca="1">SQRT(Inputs!$B$38)*D239+SQRT(1-Inputs!$B$38)*_xlfn.NORM.S.INV(RAND())</f>
        <v>-0.34953766762868288</v>
      </c>
      <c r="P239" s="24">
        <f ca="1">SQRT(Inputs!$B$38)*E239+SQRT(1-Inputs!$B$38)*_xlfn.NORM.S.INV(RAND())</f>
        <v>-0.24901011536385037</v>
      </c>
      <c r="Q239" s="24">
        <f ca="1">SQRT(Inputs!$B$38)*F239+SQRT(1-Inputs!$B$38)*_xlfn.NORM.S.INV(RAND())</f>
        <v>1.2488557449166038</v>
      </c>
      <c r="R239" s="24">
        <f ca="1">SQRT(Inputs!$B$38)*G239+SQRT(1-Inputs!$B$38)*_xlfn.NORM.S.INV(RAND())</f>
        <v>-0.17559351083195968</v>
      </c>
      <c r="S239" s="24">
        <f ca="1">SQRT(Inputs!$B$38)*H239+SQRT(1-Inputs!$B$38)*_xlfn.NORM.S.INV(RAND())</f>
        <v>0.66218827017555215</v>
      </c>
      <c r="T239" s="24">
        <f ca="1">SQRT(Inputs!$B$38)*I239+SQRT(1-Inputs!$B$38)*_xlfn.NORM.S.INV(RAND())</f>
        <v>0.42806022095802965</v>
      </c>
      <c r="U239" s="24">
        <f ca="1">SQRT(Inputs!$B$38)*J239+SQRT(1-Inputs!$B$38)*_xlfn.NORM.S.INV(RAND())</f>
        <v>1.4087899156017045</v>
      </c>
      <c r="V239" s="24">
        <f ca="1">SQRT(Inputs!$B$38)*K239+SQRT(1-Inputs!$B$38)*_xlfn.NORM.S.INV(RAND())</f>
        <v>-0.62812898554688879</v>
      </c>
      <c r="W239" s="24">
        <f ca="1">SQRT(Inputs!$B$38)*L239+SQRT(1-Inputs!$B$38)*_xlfn.NORM.S.INV(RAND())</f>
        <v>-0.51170975633583282</v>
      </c>
      <c r="X239" s="24">
        <f ca="1">SQRT(Inputs!$B$38)*M239+SQRT(1-Inputs!$B$38)*_xlfn.NORM.S.INV(RAND())</f>
        <v>0.88823184425915069</v>
      </c>
      <c r="Y239" s="24">
        <f ca="1">SQRT(Inputs!$B$38)*C239+SQRT(1-Inputs!$B$38)*_xlfn.NORM.S.INV(RAND())</f>
        <v>0.40283936682703125</v>
      </c>
      <c r="Z239" s="24">
        <f ca="1">SQRT(Inputs!$B$38)*D239+SQRT(1-Inputs!$B$38)*_xlfn.NORM.S.INV(RAND())</f>
        <v>-1.3505629117416247</v>
      </c>
      <c r="AA239" s="24">
        <f ca="1">SQRT(Inputs!$B$38)*E239+SQRT(1-Inputs!$B$38)*_xlfn.NORM.S.INV(RAND())</f>
        <v>-8.2239269524216396E-2</v>
      </c>
      <c r="AB239" s="24">
        <f ca="1">SQRT(Inputs!$B$38)*F239+SQRT(1-Inputs!$B$38)*_xlfn.NORM.S.INV(RAND())</f>
        <v>-0.59484276565844962</v>
      </c>
      <c r="AC239" s="24">
        <f ca="1">SQRT(Inputs!$B$38)*G239+SQRT(1-Inputs!$B$38)*_xlfn.NORM.S.INV(RAND())</f>
        <v>1.6012354009727123</v>
      </c>
      <c r="AD239" s="24">
        <f ca="1">SQRT(Inputs!$B$38)*H239+SQRT(1-Inputs!$B$38)*_xlfn.NORM.S.INV(RAND())</f>
        <v>-0.5876817278417249</v>
      </c>
      <c r="AE239" s="24">
        <f ca="1">SQRT(Inputs!$B$38)*I239+SQRT(1-Inputs!$B$38)*_xlfn.NORM.S.INV(RAND())</f>
        <v>-0.95324868557029685</v>
      </c>
      <c r="AF239" s="24">
        <f ca="1">SQRT(Inputs!$B$38)*J239+SQRT(1-Inputs!$B$38)*_xlfn.NORM.S.INV(RAND())</f>
        <v>0.78408236944236553</v>
      </c>
      <c r="AG239" s="24">
        <f ca="1">SQRT(Inputs!$B$38)*K239+SQRT(1-Inputs!$B$38)*_xlfn.NORM.S.INV(RAND())</f>
        <v>0.22539740779542594</v>
      </c>
      <c r="AH239" s="24">
        <f ca="1">SQRT(Inputs!$B$38)*L239+SQRT(1-Inputs!$B$38)*_xlfn.NORM.S.INV(RAND())</f>
        <v>0.33639171544452862</v>
      </c>
      <c r="AI239" s="24">
        <f ca="1">SQRT(Inputs!$B$38)*M239+SQRT(1-Inputs!$B$38)*_xlfn.NORM.S.INV(RAND())</f>
        <v>-0.49448305732727077</v>
      </c>
      <c r="AJ239" s="24">
        <f ca="1">SQRT(Inputs!$B$38)*C239+SQRT(1-Inputs!$B$38)*_xlfn.NORM.S.INV(RAND())</f>
        <v>-0.36803541921870631</v>
      </c>
      <c r="AK239" s="24">
        <f ca="1">SQRT(Inputs!$B$38)*D239+SQRT(1-Inputs!$B$38)*_xlfn.NORM.S.INV(RAND())</f>
        <v>0.61618199362330839</v>
      </c>
      <c r="AL239" s="24">
        <f ca="1">SQRT(Inputs!$B$38)*E239+SQRT(1-Inputs!$B$38)*_xlfn.NORM.S.INV(RAND())</f>
        <v>0.52532541313145598</v>
      </c>
      <c r="AM239" s="24">
        <f ca="1">SQRT(Inputs!$B$38)*F239+SQRT(1-Inputs!$B$38)*_xlfn.NORM.S.INV(RAND())</f>
        <v>0.17258433485456945</v>
      </c>
      <c r="AN239" s="24">
        <f ca="1">SQRT(Inputs!$B$38)*G239+SQRT(1-Inputs!$B$38)*_xlfn.NORM.S.INV(RAND())</f>
        <v>0.89057277736067098</v>
      </c>
      <c r="AO239" s="24">
        <f ca="1">SQRT(Inputs!$B$38)*H239+SQRT(1-Inputs!$B$38)*_xlfn.NORM.S.INV(RAND())</f>
        <v>1.8406699651387368</v>
      </c>
      <c r="AP239" s="24">
        <f ca="1">SQRT(Inputs!$B$38)*I239+SQRT(1-Inputs!$B$38)*_xlfn.NORM.S.INV(RAND())</f>
        <v>0.45141181204755215</v>
      </c>
      <c r="AQ239" s="24">
        <f ca="1">SQRT(Inputs!$B$38)*J239+SQRT(1-Inputs!$B$38)*_xlfn.NORM.S.INV(RAND())</f>
        <v>1.3817409514482646</v>
      </c>
      <c r="AR239" s="24">
        <f ca="1">SQRT(Inputs!$B$38)*K239+SQRT(1-Inputs!$B$38)*_xlfn.NORM.S.INV(RAND())</f>
        <v>0.46741514071399093</v>
      </c>
      <c r="AS239" s="24">
        <f ca="1">SQRT(Inputs!$B$38)*L239+SQRT(1-Inputs!$B$38)*_xlfn.NORM.S.INV(RAND())</f>
        <v>0.21638491356873171</v>
      </c>
      <c r="AT239" s="24">
        <f ca="1">SQRT(Inputs!$B$38)*M239+SQRT(1-Inputs!$B$38)*_xlfn.NORM.S.INV(RAND())</f>
        <v>0.54626134081728361</v>
      </c>
      <c r="AU239" s="15">
        <f ca="1">Inputs!$B$6*EXP($B$8-0.5*C$5^2+C$5*N239)</f>
        <v>4210.8864051183891</v>
      </c>
      <c r="AV239" s="15">
        <f t="shared" ca="1" si="110"/>
        <v>4868.8746432992903</v>
      </c>
      <c r="AW239" s="15">
        <f t="shared" ca="1" si="111"/>
        <v>5740.645611014771</v>
      </c>
      <c r="AX239" s="15">
        <f t="shared" ca="1" si="112"/>
        <v>8192.2027518154755</v>
      </c>
      <c r="AY239" s="15">
        <f t="shared" ca="1" si="113"/>
        <v>9808.4865748252596</v>
      </c>
      <c r="AZ239" s="15">
        <f t="shared" ca="1" si="114"/>
        <v>12903.475847194564</v>
      </c>
      <c r="BA239" s="15">
        <f t="shared" ca="1" si="115"/>
        <v>16514.068176570832</v>
      </c>
      <c r="BB239" s="15">
        <f t="shared" ca="1" si="116"/>
        <v>23283.196250004643</v>
      </c>
      <c r="BC239" s="15">
        <f t="shared" ca="1" si="117"/>
        <v>26838.348142892155</v>
      </c>
      <c r="BD239" s="15">
        <f t="shared" ca="1" si="118"/>
        <v>31342.893953163057</v>
      </c>
      <c r="BE239" s="15">
        <f t="shared" ca="1" si="119"/>
        <v>41642.958272647928</v>
      </c>
      <c r="BF239" s="15">
        <f ca="1">Inputs!$B$13*EXP($B$9-0.5*C$6^2+C$6*Y239)</f>
        <v>14980.898050315338</v>
      </c>
      <c r="BG239" s="15">
        <f t="shared" ca="1" si="120"/>
        <v>14309.106754065549</v>
      </c>
      <c r="BH239" s="15">
        <f t="shared" ca="1" si="121"/>
        <v>17246.246285591315</v>
      </c>
      <c r="BI239" s="15">
        <f t="shared" ca="1" si="122"/>
        <v>19264.878971882787</v>
      </c>
      <c r="BJ239" s="15">
        <f t="shared" ca="1" si="123"/>
        <v>29749.083666908798</v>
      </c>
      <c r="BK239" s="15">
        <f t="shared" ca="1" si="124"/>
        <v>33703.934097817641</v>
      </c>
      <c r="BL239" s="15">
        <f t="shared" ca="1" si="125"/>
        <v>36590.080851551211</v>
      </c>
      <c r="BM239" s="15">
        <f t="shared" ca="1" si="126"/>
        <v>49578.549543057023</v>
      </c>
      <c r="BN239" s="15">
        <f t="shared" ca="1" si="127"/>
        <v>62644.840227517503</v>
      </c>
      <c r="BO239" s="15">
        <f t="shared" ca="1" si="128"/>
        <v>80151.640497753964</v>
      </c>
      <c r="BP239" s="15">
        <f t="shared" ca="1" si="129"/>
        <v>93276.839838161293</v>
      </c>
      <c r="BQ239" s="15">
        <f ca="1">Inputs!$B$20*EXP($B$10-0.5*C$7^2+C$7*AJ239)</f>
        <v>3764.584945093065</v>
      </c>
      <c r="BR239" s="15">
        <f t="shared" ca="1" si="130"/>
        <v>6212.1448201733738</v>
      </c>
      <c r="BS239" s="15">
        <f t="shared" ca="1" si="131"/>
        <v>9892.2191109357627</v>
      </c>
      <c r="BT239" s="15">
        <f t="shared" ca="1" si="132"/>
        <v>14270.919754190429</v>
      </c>
      <c r="BU239" s="15">
        <f t="shared" ca="1" si="133"/>
        <v>24533.78132337386</v>
      </c>
      <c r="BV239" s="15">
        <f t="shared" ca="1" si="134"/>
        <v>51675.387711264426</v>
      </c>
      <c r="BW239" s="15">
        <f t="shared" ca="1" si="135"/>
        <v>79339.405785709227</v>
      </c>
      <c r="BX239" s="15">
        <f t="shared" ca="1" si="136"/>
        <v>146386.93446874555</v>
      </c>
      <c r="BY239" s="15">
        <f t="shared" ca="1" si="137"/>
        <v>224300.99998079165</v>
      </c>
      <c r="BZ239" s="15">
        <f t="shared" ca="1" si="138"/>
        <v>327497.48600377963</v>
      </c>
      <c r="CA239" s="15">
        <f t="shared" ca="1" si="139"/>
        <v>506929.89272606716</v>
      </c>
      <c r="CB239" s="15">
        <f ca="1">(AU239*DCF!C$10-DCF!C$5*MAX(AU239*DCF!C$10,0)-MAX(AU239-Inputs!$B$6,0)/Inputs!$B$10)*DCF!C$6</f>
        <v>1048.4315845099682</v>
      </c>
      <c r="CC239" s="15">
        <f ca="1">(AV239*DCF!D$10-DCF!D$5*MAX(AV239*DCF!D$10,0)-MAX(AV239-AU239,0)/Inputs!$B$10)*DCF!D$6</f>
        <v>1026.321997656368</v>
      </c>
      <c r="CD239" s="15">
        <f ca="1">(AW239*DCF!E$10-DCF!E$5*MAX(AW239*DCF!E$10,0)-MAX(AW239-AV239,0)/Inputs!$B$10)*DCF!E$6</f>
        <v>1129.0647647686867</v>
      </c>
      <c r="CE239" s="15">
        <f ca="1">(AX239*DCF!F$10-DCF!F$5*MAX(AX239*DCF!F$10,0)-MAX(AX239-AW239,0)/Inputs!$B$10)*DCF!F$6</f>
        <v>1278.2365451745156</v>
      </c>
      <c r="CF239" s="15">
        <f ca="1">(AY239*DCF!G$10-DCF!G$5*MAX(AY239*DCF!G$10,0)-MAX(AY239-AX239,0)/Inputs!$B$10)*DCF!G$6</f>
        <v>1710.2614053259265</v>
      </c>
      <c r="CG239" s="15">
        <f ca="1">(AZ239*DCF!H$10-DCF!H$5*MAX(AZ239*DCF!H$10,0)-MAX(AZ239-AY239,0)/Inputs!$B$10)*DCF!H$6</f>
        <v>1955.6482608345261</v>
      </c>
      <c r="CH239" s="15">
        <f ca="1">(BA239*DCF!I$10-DCF!I$5*MAX(BA239*DCF!I$10,0)-MAX(BA239-AZ239,0)/Inputs!$B$10)*DCF!I$6</f>
        <v>2424.2541750786263</v>
      </c>
      <c r="CI239" s="15">
        <f ca="1">(BB239*DCF!J$10-DCF!J$5*MAX(BB239*DCF!J$10,0)-MAX(BB239-BA239,0)/Inputs!$B$10)*DCF!J$6</f>
        <v>2969.7006878161533</v>
      </c>
      <c r="CJ239" s="15">
        <f ca="1">(BC239*DCF!K$10-DCF!K$5*MAX(BC239*DCF!K$10,0)-MAX(BC239-BB239,0)/Inputs!$B$10)*DCF!K$6</f>
        <v>3822.8758790068355</v>
      </c>
      <c r="CK239" s="15">
        <f ca="1">(BD239*DCF!L$10-DCF!L$5*MAX(BD239*DCF!L$10,0)-MAX(BD239-BC239,0)/Inputs!$B$10)*DCF!L$6</f>
        <v>4144.5937153617406</v>
      </c>
      <c r="CL239" s="15">
        <f ca="1">(BE239*DCF!M$10-DCF!M$5*MAX(BE239*DCF!M$10,0)-MAX(BE239-BD239,0)/Inputs!$B$10)*DCF!M$6</f>
        <v>4645.9072860377819</v>
      </c>
      <c r="CM239" s="15">
        <f ca="1">(BF239*DCF!C$28-DCF!C$5*MAX(BF239*DCF!C$28,0)-MAX(BF239-Inputs!$B$13,0)/Inputs!$B$17)*DCF!C$6</f>
        <v>3742.0722885829528</v>
      </c>
      <c r="CN239" s="15">
        <f ca="1">(BG239*DCF!D$28-DCF!D$5*MAX(BG239*DCF!D$28,0)-MAX(BG239-BF239,0)/Inputs!$B$17)*DCF!D$6</f>
        <v>4214.3619615971465</v>
      </c>
      <c r="CO239" s="15">
        <f ca="1">(BH239*DCF!E$28-DCF!E$5*MAX(BH239*DCF!E$28,0)-MAX(BH239-BG239,0)/Inputs!$B$17)*DCF!E$6</f>
        <v>4305.5742698109952</v>
      </c>
      <c r="CP239" s="15">
        <f ca="1">(BI239*DCF!F$28-DCF!F$5*MAX(BI239*DCF!F$28,0)-MAX(BI239-BH239,0)/Inputs!$B$17)*DCF!F$6</f>
        <v>4862.3831998755877</v>
      </c>
      <c r="CQ239" s="15">
        <f ca="1">(BJ239*DCF!G$28-DCF!G$5*MAX(BJ239*DCF!G$28,0)-MAX(BJ239-BI239,0)/Inputs!$B$17)*DCF!G$6</f>
        <v>5955.2858046195452</v>
      </c>
      <c r="CR239" s="15">
        <f ca="1">(BK239*DCF!H$28-DCF!H$5*MAX(BK239*DCF!H$28,0)-MAX(BK239-BJ239,0)/Inputs!$B$17)*DCF!H$6</f>
        <v>7720.8819789168601</v>
      </c>
      <c r="CS239" s="15">
        <f ca="1">(BL239*DCF!I$28-DCF!I$5*MAX(BL239*DCF!I$28,0)-MAX(BL239-BK239,0)/Inputs!$B$17)*DCF!I$6</f>
        <v>8190.0180994827942</v>
      </c>
      <c r="CT239" s="15">
        <f ca="1">(BM239*DCF!J$28-DCF!J$5*MAX(BM239*DCF!J$28,0)-MAX(BM239-BL239,0)/Inputs!$B$17)*DCF!J$6</f>
        <v>9337.9675341387938</v>
      </c>
      <c r="CU239" s="15">
        <f ca="1">(BN239*DCF!K$28-DCF!K$5*MAX(BN239*DCF!K$28,0)-MAX(BN239-BM239,0)/Inputs!$B$17)*DCF!K$6</f>
        <v>11629.093323292309</v>
      </c>
      <c r="CV239" s="15">
        <f ca="1">(BO239*DCF!L$28-DCF!L$5*MAX(BO239*DCF!L$28,0)-MAX(BO239-BN239,0)/Inputs!$B$17)*DCF!L$6</f>
        <v>14011.011009187881</v>
      </c>
      <c r="CW239" s="15">
        <f ca="1">(BP239*DCF!M$28-DCF!M$5*MAX(BP239*DCF!M$28,0)-MAX(BP239-BO239,0)/Inputs!$B$17)*DCF!M$6</f>
        <v>16178.139257631641</v>
      </c>
      <c r="CX239" s="15">
        <f ca="1">(BQ239*DCF!C$46-DCF!C$5*MAX(BQ239*DCF!C$46,0)-MAX(BQ239-Inputs!$B$20,0)/Inputs!$B$24)*DCF!C$6</f>
        <v>-1129.7355277781051</v>
      </c>
      <c r="CY239" s="15">
        <f ca="1">(BR239*DCF!D$46-DCF!D$5*MAX(BR239*DCF!D$46,0)-MAX(BR239-BQ239,0)/Inputs!$B$24)*DCF!D$6</f>
        <v>-2104.6217338189049</v>
      </c>
      <c r="CZ239" s="15">
        <f ca="1">(BS239*DCF!E$46-DCF!E$5*MAX(BS239*DCF!E$46,0)-MAX(BS239-BR239,0)/Inputs!$B$24)*DCF!E$6</f>
        <v>-2620.3561080895774</v>
      </c>
      <c r="DA239" s="15">
        <f ca="1">(BT239*DCF!F$46-DCF!F$5*MAX(BT239*DCF!F$46,0)-MAX(BT239-BS239,0)/Inputs!$B$24)*DCF!F$6</f>
        <v>-2633.7219296331837</v>
      </c>
      <c r="DB239" s="15">
        <f ca="1">(BU239*DCF!G$46-DCF!G$5*MAX(BU239*DCF!G$46,0)-MAX(BU239-BT239,0)/Inputs!$B$24)*DCF!G$6</f>
        <v>-4277.4917933724873</v>
      </c>
      <c r="DC239" s="15">
        <f ca="1">(BV239*DCF!H$46-DCF!H$5*MAX(BV239*DCF!H$46,0)-MAX(BV239-BU239,0)/Inputs!$B$24)*DCF!H$6</f>
        <v>-8434.0878856555482</v>
      </c>
      <c r="DD239" s="15">
        <f ca="1">(BW239*DCF!I$46-DCF!I$5*MAX(BW239*DCF!I$46,0)-MAX(BW239-BV239,0)/Inputs!$B$24)*DCF!I$6</f>
        <v>-6108.8950652148542</v>
      </c>
      <c r="DE239" s="15">
        <f ca="1">(BX239*DCF!J$46-DCF!J$5*MAX(BX239*DCF!J$46,0)-MAX(BX239-BW239,0)/Inputs!$B$24)*DCF!J$6</f>
        <v>-11639.382231543308</v>
      </c>
      <c r="DF239" s="15">
        <f ca="1">(BY239*DCF!K$46-DCF!K$5*MAX(BY239*DCF!K$46,0)-MAX(BY239-BX239,0)/Inputs!$B$24)*DCF!K$6</f>
        <v>-6274.049598214413</v>
      </c>
      <c r="DG239" s="15">
        <f ca="1">(BZ239*DCF!L$46-DCF!L$5*MAX(BZ239*DCF!L$46,0)-MAX(BZ239-BY239,0)/Inputs!$B$24)*DCF!L$6</f>
        <v>-715.32001595925647</v>
      </c>
      <c r="DH239" s="15">
        <f ca="1">(CA239*DCF!M$46-DCF!M$5*MAX(CA239*DCF!M$46,0)-MAX(CA239-BZ239,0)/Inputs!$B$24)*DCF!M$6</f>
        <v>2229.8567686122774</v>
      </c>
      <c r="DI239" s="15">
        <f ca="1">SUM(CB239:CL239)+BE239*DCF!M$10*(1+Inputs!$B$30)*(1-Inputs!$B$33)*(1-Inputs!$B$30/Inputs!$B$31)/(Inputs!$B$29-Inputs!$B$30)*DCF!M$6</f>
        <v>142048.19984546531</v>
      </c>
      <c r="DJ239" s="15">
        <f ca="1">SUM(CM239:CW239)+BP239*DCF!M$28*(1+Inputs!$B$30)*(1-Inputs!$B$33)*(1-Inputs!$B$30/Inputs!$B$31)/(Inputs!$B$29-Inputs!$B$30)*DCF!M$6</f>
        <v>436267.6936979579</v>
      </c>
      <c r="DK239" s="15">
        <f ca="1">SUM(CX239:DH239)+CA239*DCF!M$46*(1+Inputs!$B$30)*(1-Inputs!$B$33)*(1-Inputs!$B$30/Inputs!$B$31)/(Inputs!$B$29-Inputs!$B$30)*DCF!M$6</f>
        <v>740065.85871850059</v>
      </c>
      <c r="DM239" s="15">
        <f ca="1">DI239+DJ239+DK239+Inputs!$B$34+Inputs!$B$36-Inputs!$B$35</f>
        <v>1395232.7522619236</v>
      </c>
    </row>
    <row r="240" spans="1:117" x14ac:dyDescent="0.75">
      <c r="A240" s="11">
        <v>227</v>
      </c>
      <c r="C240" s="24">
        <f t="shared" ca="1" si="142"/>
        <v>1.7096892543295099E-2</v>
      </c>
      <c r="D240" s="24">
        <f t="shared" ca="1" si="142"/>
        <v>1.7980695713408534</v>
      </c>
      <c r="E240" s="24">
        <f t="shared" ca="1" si="142"/>
        <v>0.655872061652924</v>
      </c>
      <c r="F240" s="24">
        <f t="shared" ca="1" si="142"/>
        <v>-0.87536492369073571</v>
      </c>
      <c r="G240" s="24">
        <f t="shared" ca="1" si="142"/>
        <v>-0.11828679781694776</v>
      </c>
      <c r="H240" s="24">
        <f t="shared" ca="1" si="142"/>
        <v>0.59009459989105784</v>
      </c>
      <c r="I240" s="24">
        <f t="shared" ca="1" si="142"/>
        <v>1.4169644137224608</v>
      </c>
      <c r="J240" s="24">
        <f t="shared" ca="1" si="142"/>
        <v>2.4442455450301925</v>
      </c>
      <c r="K240" s="24">
        <f t="shared" ca="1" si="142"/>
        <v>-0.71880842923480726</v>
      </c>
      <c r="L240" s="24">
        <f t="shared" ca="1" si="142"/>
        <v>-0.39518695832929995</v>
      </c>
      <c r="M240" s="24">
        <f t="shared" ca="1" si="142"/>
        <v>-1.1664175652938056</v>
      </c>
      <c r="N240" s="24">
        <f ca="1">SQRT(Inputs!$B$38)*C240+SQRT(1-Inputs!$B$38)*_xlfn.NORM.S.INV(RAND())</f>
        <v>0.36910732926918577</v>
      </c>
      <c r="O240" s="24">
        <f ca="1">SQRT(Inputs!$B$38)*D240+SQRT(1-Inputs!$B$38)*_xlfn.NORM.S.INV(RAND())</f>
        <v>1.0009790935144227</v>
      </c>
      <c r="P240" s="24">
        <f ca="1">SQRT(Inputs!$B$38)*E240+SQRT(1-Inputs!$B$38)*_xlfn.NORM.S.INV(RAND())</f>
        <v>-0.75136014939907092</v>
      </c>
      <c r="Q240" s="24">
        <f ca="1">SQRT(Inputs!$B$38)*F240+SQRT(1-Inputs!$B$38)*_xlfn.NORM.S.INV(RAND())</f>
        <v>2.0703611795714505E-2</v>
      </c>
      <c r="R240" s="24">
        <f ca="1">SQRT(Inputs!$B$38)*G240+SQRT(1-Inputs!$B$38)*_xlfn.NORM.S.INV(RAND())</f>
        <v>0.35395112369892168</v>
      </c>
      <c r="S240" s="24">
        <f ca="1">SQRT(Inputs!$B$38)*H240+SQRT(1-Inputs!$B$38)*_xlfn.NORM.S.INV(RAND())</f>
        <v>1.079025225976848</v>
      </c>
      <c r="T240" s="24">
        <f ca="1">SQRT(Inputs!$B$38)*I240+SQRT(1-Inputs!$B$38)*_xlfn.NORM.S.INV(RAND())</f>
        <v>2.7041712906852737</v>
      </c>
      <c r="U240" s="24">
        <f ca="1">SQRT(Inputs!$B$38)*J240+SQRT(1-Inputs!$B$38)*_xlfn.NORM.S.INV(RAND())</f>
        <v>0.54256758439269814</v>
      </c>
      <c r="V240" s="24">
        <f ca="1">SQRT(Inputs!$B$38)*K240+SQRT(1-Inputs!$B$38)*_xlfn.NORM.S.INV(RAND())</f>
        <v>-9.2743438704608272E-2</v>
      </c>
      <c r="W240" s="24">
        <f ca="1">SQRT(Inputs!$B$38)*L240+SQRT(1-Inputs!$B$38)*_xlfn.NORM.S.INV(RAND())</f>
        <v>-0.5308687932196996</v>
      </c>
      <c r="X240" s="24">
        <f ca="1">SQRT(Inputs!$B$38)*M240+SQRT(1-Inputs!$B$38)*_xlfn.NORM.S.INV(RAND())</f>
        <v>-1.6581569687099333</v>
      </c>
      <c r="Y240" s="24">
        <f ca="1">SQRT(Inputs!$B$38)*C240+SQRT(1-Inputs!$B$38)*_xlfn.NORM.S.INV(RAND())</f>
        <v>-0.11253494062849727</v>
      </c>
      <c r="Z240" s="24">
        <f ca="1">SQRT(Inputs!$B$38)*D240+SQRT(1-Inputs!$B$38)*_xlfn.NORM.S.INV(RAND())</f>
        <v>1.8875280178072917</v>
      </c>
      <c r="AA240" s="24">
        <f ca="1">SQRT(Inputs!$B$38)*E240+SQRT(1-Inputs!$B$38)*_xlfn.NORM.S.INV(RAND())</f>
        <v>-0.49658189426433097</v>
      </c>
      <c r="AB240" s="24">
        <f ca="1">SQRT(Inputs!$B$38)*F240+SQRT(1-Inputs!$B$38)*_xlfn.NORM.S.INV(RAND())</f>
        <v>-0.2591052240117222</v>
      </c>
      <c r="AC240" s="24">
        <f ca="1">SQRT(Inputs!$B$38)*G240+SQRT(1-Inputs!$B$38)*_xlfn.NORM.S.INV(RAND())</f>
        <v>0.52916674571356559</v>
      </c>
      <c r="AD240" s="24">
        <f ca="1">SQRT(Inputs!$B$38)*H240+SQRT(1-Inputs!$B$38)*_xlfn.NORM.S.INV(RAND())</f>
        <v>2.8353144633753602E-2</v>
      </c>
      <c r="AE240" s="24">
        <f ca="1">SQRT(Inputs!$B$38)*I240+SQRT(1-Inputs!$B$38)*_xlfn.NORM.S.INV(RAND())</f>
        <v>0.24142831798318098</v>
      </c>
      <c r="AF240" s="24">
        <f ca="1">SQRT(Inputs!$B$38)*J240+SQRT(1-Inputs!$B$38)*_xlfn.NORM.S.INV(RAND())</f>
        <v>1.9843123043771831</v>
      </c>
      <c r="AG240" s="24">
        <f ca="1">SQRT(Inputs!$B$38)*K240+SQRT(1-Inputs!$B$38)*_xlfn.NORM.S.INV(RAND())</f>
        <v>-0.58778435387111316</v>
      </c>
      <c r="AH240" s="24">
        <f ca="1">SQRT(Inputs!$B$38)*L240+SQRT(1-Inputs!$B$38)*_xlfn.NORM.S.INV(RAND())</f>
        <v>-1.5483708587989351</v>
      </c>
      <c r="AI240" s="24">
        <f ca="1">SQRT(Inputs!$B$38)*M240+SQRT(1-Inputs!$B$38)*_xlfn.NORM.S.INV(RAND())</f>
        <v>0.70246446396434425</v>
      </c>
      <c r="AJ240" s="24">
        <f ca="1">SQRT(Inputs!$B$38)*C240+SQRT(1-Inputs!$B$38)*_xlfn.NORM.S.INV(RAND())</f>
        <v>0.19318516189719048</v>
      </c>
      <c r="AK240" s="24">
        <f ca="1">SQRT(Inputs!$B$38)*D240+SQRT(1-Inputs!$B$38)*_xlfn.NORM.S.INV(RAND())</f>
        <v>0.80404653690643191</v>
      </c>
      <c r="AL240" s="24">
        <f ca="1">SQRT(Inputs!$B$38)*E240+SQRT(1-Inputs!$B$38)*_xlfn.NORM.S.INV(RAND())</f>
        <v>0.95832296694352614</v>
      </c>
      <c r="AM240" s="24">
        <f ca="1">SQRT(Inputs!$B$38)*F240+SQRT(1-Inputs!$B$38)*_xlfn.NORM.S.INV(RAND())</f>
        <v>-2.1438066359444892</v>
      </c>
      <c r="AN240" s="24">
        <f ca="1">SQRT(Inputs!$B$38)*G240+SQRT(1-Inputs!$B$38)*_xlfn.NORM.S.INV(RAND())</f>
        <v>0.79898579518708268</v>
      </c>
      <c r="AO240" s="24">
        <f ca="1">SQRT(Inputs!$B$38)*H240+SQRT(1-Inputs!$B$38)*_xlfn.NORM.S.INV(RAND())</f>
        <v>-9.7070366372031591E-2</v>
      </c>
      <c r="AP240" s="24">
        <f ca="1">SQRT(Inputs!$B$38)*I240+SQRT(1-Inputs!$B$38)*_xlfn.NORM.S.INV(RAND())</f>
        <v>1.4185275153323822</v>
      </c>
      <c r="AQ240" s="24">
        <f ca="1">SQRT(Inputs!$B$38)*J240+SQRT(1-Inputs!$B$38)*_xlfn.NORM.S.INV(RAND())</f>
        <v>1.4111956106120298</v>
      </c>
      <c r="AR240" s="24">
        <f ca="1">SQRT(Inputs!$B$38)*K240+SQRT(1-Inputs!$B$38)*_xlfn.NORM.S.INV(RAND())</f>
        <v>-0.84772422368782685</v>
      </c>
      <c r="AS240" s="24">
        <f ca="1">SQRT(Inputs!$B$38)*L240+SQRT(1-Inputs!$B$38)*_xlfn.NORM.S.INV(RAND())</f>
        <v>0.87651737936162999</v>
      </c>
      <c r="AT240" s="24">
        <f ca="1">SQRT(Inputs!$B$38)*M240+SQRT(1-Inputs!$B$38)*_xlfn.NORM.S.INV(RAND())</f>
        <v>-0.99473238920717955</v>
      </c>
      <c r="AU240" s="15">
        <f ca="1">Inputs!$B$6*EXP($B$8-0.5*C$5^2+C$5*N240)</f>
        <v>5267.762375532333</v>
      </c>
      <c r="AV240" s="15">
        <f t="shared" ca="1" si="110"/>
        <v>7428.8013519823598</v>
      </c>
      <c r="AW240" s="15">
        <f t="shared" ca="1" si="111"/>
        <v>8185.1031408887056</v>
      </c>
      <c r="AX240" s="15">
        <f t="shared" ca="1" si="112"/>
        <v>10019.070700574905</v>
      </c>
      <c r="AY240" s="15">
        <f t="shared" ca="1" si="113"/>
        <v>12761.080411458592</v>
      </c>
      <c r="AZ240" s="15">
        <f t="shared" ca="1" si="114"/>
        <v>17576.284521416099</v>
      </c>
      <c r="BA240" s="15">
        <f t="shared" ca="1" si="115"/>
        <v>28545.049694628386</v>
      </c>
      <c r="BB240" s="15">
        <f t="shared" ca="1" si="116"/>
        <v>36900.17492671049</v>
      </c>
      <c r="BC240" s="15">
        <f t="shared" ca="1" si="117"/>
        <v>44790.535463058164</v>
      </c>
      <c r="BD240" s="15">
        <f t="shared" ca="1" si="118"/>
        <v>52214.521738030082</v>
      </c>
      <c r="BE240" s="15">
        <f t="shared" ca="1" si="119"/>
        <v>55013.547060700279</v>
      </c>
      <c r="BF240" s="15">
        <f ca="1">Inputs!$B$13*EXP($B$9-0.5*C$6^2+C$6*Y240)</f>
        <v>13525.870164074762</v>
      </c>
      <c r="BG240" s="15">
        <f t="shared" ca="1" si="120"/>
        <v>23173.291073859604</v>
      </c>
      <c r="BH240" s="15">
        <f t="shared" ca="1" si="121"/>
        <v>26074.997952893158</v>
      </c>
      <c r="BI240" s="15">
        <f t="shared" ca="1" si="122"/>
        <v>30671.768889489736</v>
      </c>
      <c r="BJ240" s="15">
        <f t="shared" ca="1" si="123"/>
        <v>40581.949669934402</v>
      </c>
      <c r="BK240" s="15">
        <f t="shared" ca="1" si="124"/>
        <v>49999.281787961598</v>
      </c>
      <c r="BL240" s="15">
        <f t="shared" ca="1" si="125"/>
        <v>63370.053489299768</v>
      </c>
      <c r="BM240" s="15">
        <f t="shared" ca="1" si="126"/>
        <v>99670.939284063774</v>
      </c>
      <c r="BN240" s="15">
        <f t="shared" ca="1" si="127"/>
        <v>114245.41066406482</v>
      </c>
      <c r="BO240" s="15">
        <f t="shared" ca="1" si="128"/>
        <v>117413.5883251263</v>
      </c>
      <c r="BP240" s="15">
        <f t="shared" ca="1" si="129"/>
        <v>156485.59509820872</v>
      </c>
      <c r="BQ240" s="15">
        <f ca="1">Inputs!$B$20*EXP($B$10-0.5*C$7^2+C$7*AJ240)</f>
        <v>4593.732338310846</v>
      </c>
      <c r="BR240" s="15">
        <f t="shared" ca="1" si="130"/>
        <v>8046.3893770697541</v>
      </c>
      <c r="BS240" s="15">
        <f t="shared" ca="1" si="131"/>
        <v>14509.794512720946</v>
      </c>
      <c r="BT240" s="15">
        <f t="shared" ca="1" si="132"/>
        <v>11400.249645965005</v>
      </c>
      <c r="BU240" s="15">
        <f t="shared" ca="1" si="133"/>
        <v>19169.128203694563</v>
      </c>
      <c r="BV240" s="15">
        <f t="shared" ca="1" si="134"/>
        <v>26092.85696125689</v>
      </c>
      <c r="BW240" s="15">
        <f t="shared" ca="1" si="135"/>
        <v>49161.176621640749</v>
      </c>
      <c r="BX240" s="15">
        <f t="shared" ca="1" si="136"/>
        <v>91243.115461679889</v>
      </c>
      <c r="BY240" s="15">
        <f t="shared" ca="1" si="137"/>
        <v>108705.72024543154</v>
      </c>
      <c r="BZ240" s="15">
        <f t="shared" ca="1" si="138"/>
        <v>179197.86193414789</v>
      </c>
      <c r="CA240" s="15">
        <f t="shared" ca="1" si="139"/>
        <v>210934.3828548413</v>
      </c>
      <c r="CB240" s="15">
        <f ca="1">(AU240*DCF!C$10-DCF!C$5*MAX(AU240*DCF!C$10,0)-MAX(AU240-Inputs!$B$6,0)/Inputs!$B$10)*DCF!C$6</f>
        <v>1040.8958704624742</v>
      </c>
      <c r="CC240" s="15">
        <f ca="1">(AV240*DCF!D$10-DCF!D$5*MAX(AV240*DCF!D$10,0)-MAX(AV240-AU240,0)/Inputs!$B$10)*DCF!D$6</f>
        <v>1283.807205069098</v>
      </c>
      <c r="CD240" s="15">
        <f ca="1">(AW240*DCF!E$10-DCF!E$5*MAX(AW240*DCF!E$10,0)-MAX(AW240-AV240,0)/Inputs!$B$10)*DCF!E$6</f>
        <v>1719.459536767894</v>
      </c>
      <c r="CE240" s="15">
        <f ca="1">(AX240*DCF!F$10-DCF!F$5*MAX(AX240*DCF!F$10,0)-MAX(AX240-AW240,0)/Inputs!$B$10)*DCF!F$6</f>
        <v>1805.5439869283186</v>
      </c>
      <c r="CF240" s="15">
        <f ca="1">(AY240*DCF!G$10-DCF!G$5*MAX(AY240*DCF!G$10,0)-MAX(AY240-AX240,0)/Inputs!$B$10)*DCF!G$6</f>
        <v>2102.2294223120584</v>
      </c>
      <c r="CG240" s="15">
        <f ca="1">(AZ240*DCF!H$10-DCF!H$5*MAX(AZ240*DCF!H$10,0)-MAX(AZ240-AY240,0)/Inputs!$B$10)*DCF!H$6</f>
        <v>2557.4224333134225</v>
      </c>
      <c r="CH240" s="15">
        <f ca="1">(BA240*DCF!I$10-DCF!I$5*MAX(BA240*DCF!I$10,0)-MAX(BA240-AZ240,0)/Inputs!$B$10)*DCF!I$6</f>
        <v>3414.8774534278682</v>
      </c>
      <c r="CI240" s="15">
        <f ca="1">(BB240*DCF!J$10-DCF!J$5*MAX(BB240*DCF!J$10,0)-MAX(BB240-BA240,0)/Inputs!$B$10)*DCF!J$6</f>
        <v>5066.0740902883244</v>
      </c>
      <c r="CJ240" s="15">
        <f ca="1">(BC240*DCF!K$10-DCF!K$5*MAX(BC240*DCF!K$10,0)-MAX(BC240-BB240,0)/Inputs!$B$10)*DCF!K$6</f>
        <v>6106.0265076828709</v>
      </c>
      <c r="CK240" s="15">
        <f ca="1">(BD240*DCF!L$10-DCF!L$5*MAX(BD240*DCF!L$10,0)-MAX(BD240-BC240,0)/Inputs!$B$10)*DCF!L$6</f>
        <v>6914.9011575641653</v>
      </c>
      <c r="CL240" s="15">
        <f ca="1">(BE240*DCF!M$10-DCF!M$5*MAX(BE240*DCF!M$10,0)-MAX(BE240-BD240,0)/Inputs!$B$10)*DCF!M$6</f>
        <v>7428.7495559240797</v>
      </c>
      <c r="CM240" s="15">
        <f ca="1">(BF240*DCF!C$28-DCF!C$5*MAX(BF240*DCF!C$28,0)-MAX(BF240-Inputs!$B$13,0)/Inputs!$B$17)*DCF!C$6</f>
        <v>3634.0414738276254</v>
      </c>
      <c r="CN240" s="15">
        <f ca="1">(BG240*DCF!D$28-DCF!D$5*MAX(BG240*DCF!D$28,0)-MAX(BG240-BF240,0)/Inputs!$B$17)*DCF!D$6</f>
        <v>4766.8314749723359</v>
      </c>
      <c r="CO240" s="15">
        <f ca="1">(BH240*DCF!E$28-DCF!E$5*MAX(BH240*DCF!E$28,0)-MAX(BH240-BG240,0)/Inputs!$B$17)*DCF!E$6</f>
        <v>6813.0172387415741</v>
      </c>
      <c r="CP240" s="15">
        <f ca="1">(BI240*DCF!F$28-DCF!F$5*MAX(BI240*DCF!F$28,0)-MAX(BI240-BH240,0)/Inputs!$B$17)*DCF!F$6</f>
        <v>7489.662526135583</v>
      </c>
      <c r="CQ240" s="15">
        <f ca="1">(BJ240*DCF!G$28-DCF!G$5*MAX(BJ240*DCF!G$28,0)-MAX(BJ240-BI240,0)/Inputs!$B$17)*DCF!G$6</f>
        <v>8862.5002295907816</v>
      </c>
      <c r="CR240" s="15">
        <f ca="1">(BK240*DCF!H$28-DCF!H$5*MAX(BK240*DCF!H$28,0)-MAX(BK240-BJ240,0)/Inputs!$B$17)*DCF!H$6</f>
        <v>10902.184887285504</v>
      </c>
      <c r="CS240" s="15">
        <f ca="1">(BL240*DCF!I$28-DCF!I$5*MAX(BL240*DCF!I$28,0)-MAX(BL240-BK240,0)/Inputs!$B$17)*DCF!I$6</f>
        <v>12982.544889132259</v>
      </c>
      <c r="CT240" s="15">
        <f ca="1">(BM240*DCF!J$28-DCF!J$5*MAX(BM240*DCF!J$28,0)-MAX(BM240-BL240,0)/Inputs!$B$17)*DCF!J$6</f>
        <v>17421.692864906257</v>
      </c>
      <c r="CU240" s="15">
        <f ca="1">(BN240*DCF!K$28-DCF!K$5*MAX(BN240*DCF!K$28,0)-MAX(BN240-BM240,0)/Inputs!$B$17)*DCF!K$6</f>
        <v>22341.536566264724</v>
      </c>
      <c r="CV240" s="15">
        <f ca="1">(BO240*DCF!L$28-DCF!L$5*MAX(BO240*DCF!L$28,0)-MAX(BO240-BN240,0)/Inputs!$B$17)*DCF!L$6</f>
        <v>23067.990781994384</v>
      </c>
      <c r="CW240" s="15">
        <f ca="1">(BP240*DCF!M$28-DCF!M$5*MAX(BP240*DCF!M$28,0)-MAX(BP240-BO240,0)/Inputs!$B$17)*DCF!M$6</f>
        <v>25358.732676853331</v>
      </c>
      <c r="CX240" s="15">
        <f ca="1">(BQ240*DCF!C$46-DCF!C$5*MAX(BQ240*DCF!C$46,0)-MAX(BQ240-Inputs!$B$20,0)/Inputs!$B$24)*DCF!C$6</f>
        <v>-1704.2025438643275</v>
      </c>
      <c r="CY240" s="15">
        <f ca="1">(BR240*DCF!D$46-DCF!D$5*MAX(BR240*DCF!D$46,0)-MAX(BR240-BQ240,0)/Inputs!$B$24)*DCF!D$6</f>
        <v>-2846.5511212228171</v>
      </c>
      <c r="CZ240" s="15">
        <f ca="1">(BS240*DCF!E$46-DCF!E$5*MAX(BS240*DCF!E$46,0)-MAX(BS240-BR240,0)/Inputs!$B$24)*DCF!E$6</f>
        <v>-4263.5048343216022</v>
      </c>
      <c r="DA240" s="15">
        <f ca="1">(BT240*DCF!F$46-DCF!F$5*MAX(BT240*DCF!F$46,0)-MAX(BT240-BS240,0)/Inputs!$B$24)*DCF!F$6</f>
        <v>-830.23825709573975</v>
      </c>
      <c r="DB240" s="15">
        <f ca="1">(BU240*DCF!G$46-DCF!G$5*MAX(BU240*DCF!G$46,0)-MAX(BU240-BT240,0)/Inputs!$B$24)*DCF!G$6</f>
        <v>-3258.1088517214362</v>
      </c>
      <c r="DC240" s="15">
        <f ca="1">(BV240*DCF!H$46-DCF!H$5*MAX(BV240*DCF!H$46,0)-MAX(BV240-BU240,0)/Inputs!$B$24)*DCF!H$6</f>
        <v>-2151.5062890225572</v>
      </c>
      <c r="DD240" s="15">
        <f ca="1">(BW240*DCF!I$46-DCF!I$5*MAX(BW240*DCF!I$46,0)-MAX(BW240-BV240,0)/Inputs!$B$24)*DCF!I$6</f>
        <v>-5486.6257364167941</v>
      </c>
      <c r="DE240" s="15">
        <f ca="1">(BX240*DCF!J$46-DCF!J$5*MAX(BX240*DCF!J$46,0)-MAX(BX240-BW240,0)/Inputs!$B$24)*DCF!J$6</f>
        <v>-7332.0463567897677</v>
      </c>
      <c r="DF240" s="15">
        <f ca="1">(BY240*DCF!K$46-DCF!K$5*MAX(BY240*DCF!K$46,0)-MAX(BY240-BX240,0)/Inputs!$B$24)*DCF!K$6</f>
        <v>1931.7601425576379</v>
      </c>
      <c r="DG240" s="15">
        <f ca="1">(BZ240*DCF!L$46-DCF!L$5*MAX(BZ240*DCF!L$46,0)-MAX(BZ240-BY240,0)/Inputs!$B$24)*DCF!L$6</f>
        <v>-3565.4860365631839</v>
      </c>
      <c r="DH240" s="15">
        <f ca="1">(CA240*DCF!M$46-DCF!M$5*MAX(CA240*DCF!M$46,0)-MAX(CA240-BZ240,0)/Inputs!$B$24)*DCF!M$6</f>
        <v>9901.7111665629036</v>
      </c>
      <c r="DI240" s="15">
        <f ca="1">SUM(CB240:CL240)+BE240*DCF!M$10*(1+Inputs!$B$30)*(1-Inputs!$B$33)*(1-Inputs!$B$30/Inputs!$B$31)/(Inputs!$B$29-Inputs!$B$30)*DCF!M$6</f>
        <v>192543.41616851714</v>
      </c>
      <c r="DJ240" s="15">
        <f ca="1">SUM(CM240:CW240)+BP240*DCF!M$28*(1+Inputs!$B$30)*(1-Inputs!$B$33)*(1-Inputs!$B$30/Inputs!$B$31)/(Inputs!$B$29-Inputs!$B$30)*DCF!M$6</f>
        <v>724309.3762311514</v>
      </c>
      <c r="DK240" s="15">
        <f ca="1">SUM(CX240:DH240)+CA240*DCF!M$46*(1+Inputs!$B$30)*(1-Inputs!$B$33)*(1-Inputs!$B$30/Inputs!$B$31)/(Inputs!$B$29-Inputs!$B$30)*DCF!M$6</f>
        <v>306524.74395069841</v>
      </c>
      <c r="DM240" s="15">
        <f ca="1">DI240+DJ240+DK240+Inputs!$B$34+Inputs!$B$36-Inputs!$B$35</f>
        <v>1300228.5363503671</v>
      </c>
    </row>
    <row r="241" spans="1:117" x14ac:dyDescent="0.75">
      <c r="A241" s="11">
        <v>228</v>
      </c>
      <c r="C241" s="24">
        <f t="shared" ca="1" si="142"/>
        <v>0.74057089716130375</v>
      </c>
      <c r="D241" s="24">
        <f t="shared" ca="1" si="142"/>
        <v>4.8581833074169391E-2</v>
      </c>
      <c r="E241" s="24">
        <f t="shared" ca="1" si="142"/>
        <v>-1.1795280657832168</v>
      </c>
      <c r="F241" s="24">
        <f t="shared" ca="1" si="142"/>
        <v>1.0780319143584647</v>
      </c>
      <c r="G241" s="24">
        <f t="shared" ca="1" si="142"/>
        <v>1.4949555814873121</v>
      </c>
      <c r="H241" s="24">
        <f t="shared" ca="1" si="142"/>
        <v>1.3795738548299925</v>
      </c>
      <c r="I241" s="24">
        <f t="shared" ca="1" si="142"/>
        <v>0.60476637437359149</v>
      </c>
      <c r="J241" s="24">
        <f t="shared" ca="1" si="142"/>
        <v>0.10198237216036632</v>
      </c>
      <c r="K241" s="24">
        <f t="shared" ca="1" si="142"/>
        <v>0.16494047723535329</v>
      </c>
      <c r="L241" s="24">
        <f t="shared" ca="1" si="142"/>
        <v>9.7138522935250771E-2</v>
      </c>
      <c r="M241" s="24">
        <f t="shared" ca="1" si="142"/>
        <v>-0.52773514358108364</v>
      </c>
      <c r="N241" s="24">
        <f ca="1">SQRT(Inputs!$B$38)*C241+SQRT(1-Inputs!$B$38)*_xlfn.NORM.S.INV(RAND())</f>
        <v>-1.2271531748512221</v>
      </c>
      <c r="O241" s="24">
        <f ca="1">SQRT(Inputs!$B$38)*D241+SQRT(1-Inputs!$B$38)*_xlfn.NORM.S.INV(RAND())</f>
        <v>-1.495380009992662</v>
      </c>
      <c r="P241" s="24">
        <f ca="1">SQRT(Inputs!$B$38)*E241+SQRT(1-Inputs!$B$38)*_xlfn.NORM.S.INV(RAND())</f>
        <v>-3.0796142312453183</v>
      </c>
      <c r="Q241" s="24">
        <f ca="1">SQRT(Inputs!$B$38)*F241+SQRT(1-Inputs!$B$38)*_xlfn.NORM.S.INV(RAND())</f>
        <v>1.0057419070367191</v>
      </c>
      <c r="R241" s="24">
        <f ca="1">SQRT(Inputs!$B$38)*G241+SQRT(1-Inputs!$B$38)*_xlfn.NORM.S.INV(RAND())</f>
        <v>0.35203864133346224</v>
      </c>
      <c r="S241" s="24">
        <f ca="1">SQRT(Inputs!$B$38)*H241+SQRT(1-Inputs!$B$38)*_xlfn.NORM.S.INV(RAND())</f>
        <v>0.38280036889670022</v>
      </c>
      <c r="T241" s="24">
        <f ca="1">SQRT(Inputs!$B$38)*I241+SQRT(1-Inputs!$B$38)*_xlfn.NORM.S.INV(RAND())</f>
        <v>-0.52462767304548463</v>
      </c>
      <c r="U241" s="24">
        <f ca="1">SQRT(Inputs!$B$38)*J241+SQRT(1-Inputs!$B$38)*_xlfn.NORM.S.INV(RAND())</f>
        <v>0.14304504483929481</v>
      </c>
      <c r="V241" s="24">
        <f ca="1">SQRT(Inputs!$B$38)*K241+SQRT(1-Inputs!$B$38)*_xlfn.NORM.S.INV(RAND())</f>
        <v>0.77102290951430485</v>
      </c>
      <c r="W241" s="24">
        <f ca="1">SQRT(Inputs!$B$38)*L241+SQRT(1-Inputs!$B$38)*_xlfn.NORM.S.INV(RAND())</f>
        <v>0.34026863579963063</v>
      </c>
      <c r="X241" s="24">
        <f ca="1">SQRT(Inputs!$B$38)*M241+SQRT(1-Inputs!$B$38)*_xlfn.NORM.S.INV(RAND())</f>
        <v>1.7299379263502248</v>
      </c>
      <c r="Y241" s="24">
        <f ca="1">SQRT(Inputs!$B$38)*C241+SQRT(1-Inputs!$B$38)*_xlfn.NORM.S.INV(RAND())</f>
        <v>1.4397797783141975</v>
      </c>
      <c r="Z241" s="24">
        <f ca="1">SQRT(Inputs!$B$38)*D241+SQRT(1-Inputs!$B$38)*_xlfn.NORM.S.INV(RAND())</f>
        <v>-1.8098375716228641</v>
      </c>
      <c r="AA241" s="24">
        <f ca="1">SQRT(Inputs!$B$38)*E241+SQRT(1-Inputs!$B$38)*_xlfn.NORM.S.INV(RAND())</f>
        <v>-0.45342694268970851</v>
      </c>
      <c r="AB241" s="24">
        <f ca="1">SQRT(Inputs!$B$38)*F241+SQRT(1-Inputs!$B$38)*_xlfn.NORM.S.INV(RAND())</f>
        <v>-0.43001375877561976</v>
      </c>
      <c r="AC241" s="24">
        <f ca="1">SQRT(Inputs!$B$38)*G241+SQRT(1-Inputs!$B$38)*_xlfn.NORM.S.INV(RAND())</f>
        <v>0.31128720682277333</v>
      </c>
      <c r="AD241" s="24">
        <f ca="1">SQRT(Inputs!$B$38)*H241+SQRT(1-Inputs!$B$38)*_xlfn.NORM.S.INV(RAND())</f>
        <v>9.3884278364448681E-2</v>
      </c>
      <c r="AE241" s="24">
        <f ca="1">SQRT(Inputs!$B$38)*I241+SQRT(1-Inputs!$B$38)*_xlfn.NORM.S.INV(RAND())</f>
        <v>0.91348583469100664</v>
      </c>
      <c r="AF241" s="24">
        <f ca="1">SQRT(Inputs!$B$38)*J241+SQRT(1-Inputs!$B$38)*_xlfn.NORM.S.INV(RAND())</f>
        <v>-0.30876384557532</v>
      </c>
      <c r="AG241" s="24">
        <f ca="1">SQRT(Inputs!$B$38)*K241+SQRT(1-Inputs!$B$38)*_xlfn.NORM.S.INV(RAND())</f>
        <v>1.2969369433482982</v>
      </c>
      <c r="AH241" s="24">
        <f ca="1">SQRT(Inputs!$B$38)*L241+SQRT(1-Inputs!$B$38)*_xlfn.NORM.S.INV(RAND())</f>
        <v>-0.69762337428594301</v>
      </c>
      <c r="AI241" s="24">
        <f ca="1">SQRT(Inputs!$B$38)*M241+SQRT(1-Inputs!$B$38)*_xlfn.NORM.S.INV(RAND())</f>
        <v>-1.3757158845847315</v>
      </c>
      <c r="AJ241" s="24">
        <f ca="1">SQRT(Inputs!$B$38)*C241+SQRT(1-Inputs!$B$38)*_xlfn.NORM.S.INV(RAND())</f>
        <v>0.88519896457607194</v>
      </c>
      <c r="AK241" s="24">
        <f ca="1">SQRT(Inputs!$B$38)*D241+SQRT(1-Inputs!$B$38)*_xlfn.NORM.S.INV(RAND())</f>
        <v>0.58107817832665165</v>
      </c>
      <c r="AL241" s="24">
        <f ca="1">SQRT(Inputs!$B$38)*E241+SQRT(1-Inputs!$B$38)*_xlfn.NORM.S.INV(RAND())</f>
        <v>-0.36023264649022696</v>
      </c>
      <c r="AM241" s="24">
        <f ca="1">SQRT(Inputs!$B$38)*F241+SQRT(1-Inputs!$B$38)*_xlfn.NORM.S.INV(RAND())</f>
        <v>0.97404230140636461</v>
      </c>
      <c r="AN241" s="24">
        <f ca="1">SQRT(Inputs!$B$38)*G241+SQRT(1-Inputs!$B$38)*_xlfn.NORM.S.INV(RAND())</f>
        <v>1.4685403524346916</v>
      </c>
      <c r="AO241" s="24">
        <f ca="1">SQRT(Inputs!$B$38)*H241+SQRT(1-Inputs!$B$38)*_xlfn.NORM.S.INV(RAND())</f>
        <v>-0.70986473557813734</v>
      </c>
      <c r="AP241" s="24">
        <f ca="1">SQRT(Inputs!$B$38)*I241+SQRT(1-Inputs!$B$38)*_xlfn.NORM.S.INV(RAND())</f>
        <v>0.17696013044547321</v>
      </c>
      <c r="AQ241" s="24">
        <f ca="1">SQRT(Inputs!$B$38)*J241+SQRT(1-Inputs!$B$38)*_xlfn.NORM.S.INV(RAND())</f>
        <v>-9.3680330038472481E-2</v>
      </c>
      <c r="AR241" s="24">
        <f ca="1">SQRT(Inputs!$B$38)*K241+SQRT(1-Inputs!$B$38)*_xlfn.NORM.S.INV(RAND())</f>
        <v>-0.65201703148720258</v>
      </c>
      <c r="AS241" s="24">
        <f ca="1">SQRT(Inputs!$B$38)*L241+SQRT(1-Inputs!$B$38)*_xlfn.NORM.S.INV(RAND())</f>
        <v>0.27631939951718221</v>
      </c>
      <c r="AT241" s="24">
        <f ca="1">SQRT(Inputs!$B$38)*M241+SQRT(1-Inputs!$B$38)*_xlfn.NORM.S.INV(RAND())</f>
        <v>-2.350973995322911</v>
      </c>
      <c r="AU241" s="15">
        <f ca="1">Inputs!$B$6*EXP($B$8-0.5*C$5^2+C$5*N241)</f>
        <v>4068.2546677518885</v>
      </c>
      <c r="AV241" s="15">
        <f t="shared" ca="1" si="110"/>
        <v>3974.6163999096461</v>
      </c>
      <c r="AW241" s="15">
        <f t="shared" ca="1" si="111"/>
        <v>3199.0116803808237</v>
      </c>
      <c r="AX241" s="15">
        <f t="shared" ca="1" si="112"/>
        <v>4428.5850643501253</v>
      </c>
      <c r="AY241" s="15">
        <f t="shared" ca="1" si="113"/>
        <v>5639.33628580185</v>
      </c>
      <c r="AZ241" s="15">
        <f t="shared" ca="1" si="114"/>
        <v>7194.0124610807625</v>
      </c>
      <c r="BA241" s="15">
        <f t="shared" ca="1" si="115"/>
        <v>8333.2785775190951</v>
      </c>
      <c r="BB241" s="15">
        <f t="shared" ca="1" si="116"/>
        <v>10349.743146253684</v>
      </c>
      <c r="BC241" s="15">
        <f t="shared" ca="1" si="117"/>
        <v>13655.215488152142</v>
      </c>
      <c r="BD241" s="15">
        <f t="shared" ca="1" si="118"/>
        <v>17269.913585091526</v>
      </c>
      <c r="BE241" s="15">
        <f t="shared" ca="1" si="119"/>
        <v>24773.473311933569</v>
      </c>
      <c r="BF241" s="15">
        <f ca="1">Inputs!$B$13*EXP($B$9-0.5*C$6^2+C$6*Y241)</f>
        <v>18399.931980100231</v>
      </c>
      <c r="BG241" s="15">
        <f t="shared" ca="1" si="120"/>
        <v>16177.096164046399</v>
      </c>
      <c r="BH241" s="15">
        <f t="shared" ca="1" si="121"/>
        <v>18333.510248665934</v>
      </c>
      <c r="BI241" s="15">
        <f t="shared" ca="1" si="122"/>
        <v>21005.62215117909</v>
      </c>
      <c r="BJ241" s="15">
        <f t="shared" ca="1" si="123"/>
        <v>26933.328249207734</v>
      </c>
      <c r="BK241" s="15">
        <f t="shared" ca="1" si="124"/>
        <v>33480.774413791565</v>
      </c>
      <c r="BL241" s="15">
        <f t="shared" ca="1" si="125"/>
        <v>46295.611620213436</v>
      </c>
      <c r="BM241" s="15">
        <f t="shared" ca="1" si="126"/>
        <v>54765.838515962139</v>
      </c>
      <c r="BN241" s="15">
        <f t="shared" ca="1" si="127"/>
        <v>78680.750459706775</v>
      </c>
      <c r="BO241" s="15">
        <f t="shared" ca="1" si="128"/>
        <v>89268.028750104262</v>
      </c>
      <c r="BP241" s="15">
        <f t="shared" ca="1" si="129"/>
        <v>94015.006371318086</v>
      </c>
      <c r="BQ241" s="15">
        <f ca="1">Inputs!$B$20*EXP($B$10-0.5*C$7^2+C$7*AJ241)</f>
        <v>5871.664505769375</v>
      </c>
      <c r="BR241" s="15">
        <f t="shared" ca="1" si="130"/>
        <v>9581.7331424724616</v>
      </c>
      <c r="BS241" s="15">
        <f t="shared" ca="1" si="131"/>
        <v>11831.505358197744</v>
      </c>
      <c r="BT241" s="15">
        <f t="shared" ca="1" si="132"/>
        <v>21062.402245487829</v>
      </c>
      <c r="BU241" s="15">
        <f t="shared" ca="1" si="133"/>
        <v>41644.421188692562</v>
      </c>
      <c r="BV241" s="15">
        <f t="shared" ca="1" si="134"/>
        <v>49376.087498021639</v>
      </c>
      <c r="BW241" s="15">
        <f t="shared" ca="1" si="135"/>
        <v>71531.082486662781</v>
      </c>
      <c r="BX241" s="15">
        <f t="shared" ca="1" si="136"/>
        <v>98186.301018665312</v>
      </c>
      <c r="BY241" s="15">
        <f t="shared" ca="1" si="137"/>
        <v>121440.83667350738</v>
      </c>
      <c r="BZ241" s="15">
        <f t="shared" ca="1" si="138"/>
        <v>179277.8196567251</v>
      </c>
      <c r="CA241" s="15">
        <f t="shared" ca="1" si="139"/>
        <v>165834.11766433026</v>
      </c>
      <c r="CB241" s="15">
        <f ca="1">(AU241*DCF!C$10-DCF!C$5*MAX(AU241*DCF!C$10,0)-MAX(AU241-Inputs!$B$6,0)/Inputs!$B$10)*DCF!C$6</f>
        <v>1044.764883755495</v>
      </c>
      <c r="CC241" s="15">
        <f ca="1">(AV241*DCF!D$10-DCF!D$5*MAX(AV241*DCF!D$10,0)-MAX(AV241-AU241,0)/Inputs!$B$10)*DCF!D$6</f>
        <v>968.78582033574639</v>
      </c>
      <c r="CD241" s="15">
        <f ca="1">(AW241*DCF!E$10-DCF!E$5*MAX(AW241*DCF!E$10,0)-MAX(AW241-AV241,0)/Inputs!$B$10)*DCF!E$6</f>
        <v>738.60087301989688</v>
      </c>
      <c r="CE241" s="15">
        <f ca="1">(AX241*DCF!F$10-DCF!F$5*MAX(AX241*DCF!F$10,0)-MAX(AX241-AW241,0)/Inputs!$B$10)*DCF!F$6</f>
        <v>710.9093252813168</v>
      </c>
      <c r="CF241" s="15">
        <f ca="1">(AY241*DCF!G$10-DCF!G$5*MAX(AY241*DCF!G$10,0)-MAX(AY241-AX241,0)/Inputs!$B$10)*DCF!G$6</f>
        <v>929.20068565605368</v>
      </c>
      <c r="CG241" s="15">
        <f ca="1">(AZ241*DCF!H$10-DCF!H$5*MAX(AZ241*DCF!H$10,0)-MAX(AZ241-AY241,0)/Inputs!$B$10)*DCF!H$6</f>
        <v>1120.6620532775037</v>
      </c>
      <c r="CH241" s="15">
        <f ca="1">(BA241*DCF!I$10-DCF!I$5*MAX(BA241*DCF!I$10,0)-MAX(BA241-AZ241,0)/Inputs!$B$10)*DCF!I$6</f>
        <v>1335.306437810623</v>
      </c>
      <c r="CI241" s="15">
        <f ca="1">(BB241*DCF!J$10-DCF!J$5*MAX(BB241*DCF!J$10,0)-MAX(BB241-BA241,0)/Inputs!$B$10)*DCF!J$6</f>
        <v>1470.4779619353528</v>
      </c>
      <c r="CJ241" s="15">
        <f ca="1">(BC241*DCF!K$10-DCF!K$5*MAX(BC241*DCF!K$10,0)-MAX(BC241-BB241,0)/Inputs!$B$10)*DCF!K$6</f>
        <v>1735.5545802384802</v>
      </c>
      <c r="CK241" s="15">
        <f ca="1">(BD241*DCF!L$10-DCF!L$5*MAX(BD241*DCF!L$10,0)-MAX(BD241-BC241,0)/Inputs!$B$10)*DCF!L$6</f>
        <v>2137.1923817453062</v>
      </c>
      <c r="CL241" s="15">
        <f ca="1">(BE241*DCF!M$10-DCF!M$5*MAX(BE241*DCF!M$10,0)-MAX(BE241-BD241,0)/Inputs!$B$10)*DCF!M$6</f>
        <v>2599.4771213604772</v>
      </c>
      <c r="CM241" s="15">
        <f ca="1">(BF241*DCF!C$28-DCF!C$5*MAX(BF241*DCF!C$28,0)-MAX(BF241-Inputs!$B$13,0)/Inputs!$B$17)*DCF!C$6</f>
        <v>3995.9237952129065</v>
      </c>
      <c r="CN241" s="15">
        <f ca="1">(BG241*DCF!D$28-DCF!D$5*MAX(BG241*DCF!D$28,0)-MAX(BG241-BF241,0)/Inputs!$B$17)*DCF!D$6</f>
        <v>4764.5279257900456</v>
      </c>
      <c r="CO241" s="15">
        <f ca="1">(BH241*DCF!E$28-DCF!E$5*MAX(BH241*DCF!E$28,0)-MAX(BH241-BG241,0)/Inputs!$B$17)*DCF!E$6</f>
        <v>4767.3770235274105</v>
      </c>
      <c r="CP241" s="15">
        <f ca="1">(BI241*DCF!F$28-DCF!F$5*MAX(BI241*DCF!F$28,0)-MAX(BI241-BH241,0)/Inputs!$B$17)*DCF!F$6</f>
        <v>5215.9729000377401</v>
      </c>
      <c r="CQ241" s="15">
        <f ca="1">(BJ241*DCF!G$28-DCF!G$5*MAX(BJ241*DCF!G$28,0)-MAX(BJ241-BI241,0)/Inputs!$B$17)*DCF!G$6</f>
        <v>5991.0747497272059</v>
      </c>
      <c r="CR241" s="15">
        <f ca="1">(BK241*DCF!H$28-DCF!H$5*MAX(BK241*DCF!H$28,0)-MAX(BK241-BJ241,0)/Inputs!$B$17)*DCF!H$6</f>
        <v>7262.8755074261308</v>
      </c>
      <c r="CS241" s="15">
        <f ca="1">(BL241*DCF!I$28-DCF!I$5*MAX(BL241*DCF!I$28,0)-MAX(BL241-BK241,0)/Inputs!$B$17)*DCF!I$6</f>
        <v>9047.2316702949829</v>
      </c>
      <c r="CT241" s="15">
        <f ca="1">(BM241*DCF!J$28-DCF!J$5*MAX(BM241*DCF!J$28,0)-MAX(BM241-BL241,0)/Inputs!$B$17)*DCF!J$6</f>
        <v>11094.245558576569</v>
      </c>
      <c r="CU241" s="15">
        <f ca="1">(BN241*DCF!K$28-DCF!K$5*MAX(BN241*DCF!K$28,0)-MAX(BN241-BM241,0)/Inputs!$B$17)*DCF!K$6</f>
        <v>13686.797088976471</v>
      </c>
      <c r="CV241" s="15">
        <f ca="1">(BO241*DCF!L$28-DCF!L$5*MAX(BO241*DCF!L$28,0)-MAX(BO241-BN241,0)/Inputs!$B$17)*DCF!L$6</f>
        <v>16612.877267589432</v>
      </c>
      <c r="CW241" s="15">
        <f ca="1">(BP241*DCF!M$28-DCF!M$5*MAX(BP241*DCF!M$28,0)-MAX(BP241-BO241,0)/Inputs!$B$17)*DCF!M$6</f>
        <v>17192.78530981201</v>
      </c>
      <c r="CX241" s="15">
        <f ca="1">(BQ241*DCF!C$46-DCF!C$5*MAX(BQ241*DCF!C$46,0)-MAX(BQ241-Inputs!$B$20,0)/Inputs!$B$24)*DCF!C$6</f>
        <v>-2589.6058931427538</v>
      </c>
      <c r="CY241" s="15">
        <f ca="1">(BR241*DCF!D$46-DCF!D$5*MAX(BR241*DCF!D$46,0)-MAX(BR241-BQ241,0)/Inputs!$B$24)*DCF!D$6</f>
        <v>-3218.4338894301304</v>
      </c>
      <c r="CZ241" s="15">
        <f ca="1">(BS241*DCF!E$46-DCF!E$5*MAX(BS241*DCF!E$46,0)-MAX(BS241-BR241,0)/Inputs!$B$24)*DCF!E$6</f>
        <v>-2285.8943809926905</v>
      </c>
      <c r="DA241" s="15">
        <f ca="1">(BT241*DCF!F$46-DCF!F$5*MAX(BT241*DCF!F$46,0)-MAX(BT241-BS241,0)/Inputs!$B$24)*DCF!F$6</f>
        <v>-4895.1586657548505</v>
      </c>
      <c r="DB241" s="15">
        <f ca="1">(BU241*DCF!G$46-DCF!G$5*MAX(BU241*DCF!G$46,0)-MAX(BU241-BT241,0)/Inputs!$B$24)*DCF!G$6</f>
        <v>-8324.2205709108857</v>
      </c>
      <c r="DC241" s="15">
        <f ca="1">(BV241*DCF!H$46-DCF!H$5*MAX(BV241*DCF!H$46,0)-MAX(BV241-BU241,0)/Inputs!$B$24)*DCF!H$6</f>
        <v>-2402.5679329185637</v>
      </c>
      <c r="DD241" s="15">
        <f ca="1">(BW241*DCF!I$46-DCF!I$5*MAX(BW241*DCF!I$46,0)-MAX(BW241-BV241,0)/Inputs!$B$24)*DCF!I$6</f>
        <v>-4707.803909716913</v>
      </c>
      <c r="DE241" s="15">
        <f ca="1">(BX241*DCF!J$46-DCF!J$5*MAX(BX241*DCF!J$46,0)-MAX(BX241-BW241,0)/Inputs!$B$24)*DCF!J$6</f>
        <v>-2949.8847397270274</v>
      </c>
      <c r="DF241" s="15">
        <f ca="1">(BY241*DCF!K$46-DCF!K$5*MAX(BY241*DCF!K$46,0)-MAX(BY241-BX241,0)/Inputs!$B$24)*DCF!K$6</f>
        <v>1240.363678646175</v>
      </c>
      <c r="DG241" s="15">
        <f ca="1">(BZ241*DCF!L$46-DCF!L$5*MAX(BZ241*DCF!L$46,0)-MAX(BZ241-BY241,0)/Inputs!$B$24)*DCF!L$6</f>
        <v>-696.05430878002494</v>
      </c>
      <c r="DH241" s="15">
        <f ca="1">(CA241*DCF!M$46-DCF!M$5*MAX(CA241*DCF!M$46,0)-MAX(CA241-BZ241,0)/Inputs!$B$24)*DCF!M$6</f>
        <v>13000.743838129018</v>
      </c>
      <c r="DI241" s="15">
        <f ca="1">SUM(CB241:CL241)+BE241*DCF!M$10*(1+Inputs!$B$30)*(1-Inputs!$B$33)*(1-Inputs!$B$30/Inputs!$B$31)/(Inputs!$B$29-Inputs!$B$30)*DCF!M$6</f>
        <v>83735.835946797655</v>
      </c>
      <c r="DJ241" s="15">
        <f ca="1">SUM(CM241:CW241)+BP241*DCF!M$28*(1+Inputs!$B$30)*(1-Inputs!$B$33)*(1-Inputs!$B$30/Inputs!$B$31)/(Inputs!$B$29-Inputs!$B$30)*DCF!M$6</f>
        <v>448491.69673181535</v>
      </c>
      <c r="DK241" s="15">
        <f ca="1">SUM(CX241:DH241)+CA241*DCF!M$46*(1+Inputs!$B$30)*(1-Inputs!$B$33)*(1-Inputs!$B$30/Inputs!$B$31)/(Inputs!$B$29-Inputs!$B$30)*DCF!M$6</f>
        <v>238570.67344152057</v>
      </c>
      <c r="DM241" s="15">
        <f ca="1">DI241+DJ241+DK241+Inputs!$B$34+Inputs!$B$36-Inputs!$B$35</f>
        <v>847649.20612013352</v>
      </c>
    </row>
    <row r="242" spans="1:117" x14ac:dyDescent="0.75">
      <c r="A242" s="11">
        <v>229</v>
      </c>
      <c r="C242" s="24">
        <f t="shared" ca="1" si="142"/>
        <v>-2.5997659434982836</v>
      </c>
      <c r="D242" s="24">
        <f t="shared" ca="1" si="142"/>
        <v>1.1219761990682047</v>
      </c>
      <c r="E242" s="24">
        <f t="shared" ca="1" si="142"/>
        <v>0.10710549683626977</v>
      </c>
      <c r="F242" s="24">
        <f t="shared" ca="1" si="142"/>
        <v>-0.83227361315939696</v>
      </c>
      <c r="G242" s="24">
        <f t="shared" ca="1" si="142"/>
        <v>-0.59203405546287258</v>
      </c>
      <c r="H242" s="24">
        <f t="shared" ca="1" si="142"/>
        <v>-1.6822859202650611</v>
      </c>
      <c r="I242" s="24">
        <f t="shared" ca="1" si="142"/>
        <v>1.5839060445013717</v>
      </c>
      <c r="J242" s="24">
        <f t="shared" ca="1" si="142"/>
        <v>0.31928237574284946</v>
      </c>
      <c r="K242" s="24">
        <f t="shared" ca="1" si="142"/>
        <v>5.8339048436394196E-2</v>
      </c>
      <c r="L242" s="24">
        <f t="shared" ca="1" si="142"/>
        <v>0.85872532511710142</v>
      </c>
      <c r="M242" s="24">
        <f t="shared" ca="1" si="142"/>
        <v>-0.41005803645596295</v>
      </c>
      <c r="N242" s="24">
        <f ca="1">SQRT(Inputs!$B$38)*C242+SQRT(1-Inputs!$B$38)*_xlfn.NORM.S.INV(RAND())</f>
        <v>-0.55011642865482546</v>
      </c>
      <c r="O242" s="24">
        <f ca="1">SQRT(Inputs!$B$38)*D242+SQRT(1-Inputs!$B$38)*_xlfn.NORM.S.INV(RAND())</f>
        <v>5.8675252012642565E-2</v>
      </c>
      <c r="P242" s="24">
        <f ca="1">SQRT(Inputs!$B$38)*E242+SQRT(1-Inputs!$B$38)*_xlfn.NORM.S.INV(RAND())</f>
        <v>-0.62649756130500256</v>
      </c>
      <c r="Q242" s="24">
        <f ca="1">SQRT(Inputs!$B$38)*F242+SQRT(1-Inputs!$B$38)*_xlfn.NORM.S.INV(RAND())</f>
        <v>-0.78686239570832472</v>
      </c>
      <c r="R242" s="24">
        <f ca="1">SQRT(Inputs!$B$38)*G242+SQRT(1-Inputs!$B$38)*_xlfn.NORM.S.INV(RAND())</f>
        <v>-0.7567147847426281</v>
      </c>
      <c r="S242" s="24">
        <f ca="1">SQRT(Inputs!$B$38)*H242+SQRT(1-Inputs!$B$38)*_xlfn.NORM.S.INV(RAND())</f>
        <v>-1.8653769778361085E-2</v>
      </c>
      <c r="T242" s="24">
        <f ca="1">SQRT(Inputs!$B$38)*I242+SQRT(1-Inputs!$B$38)*_xlfn.NORM.S.INV(RAND())</f>
        <v>-0.70363531915317934</v>
      </c>
      <c r="U242" s="24">
        <f ca="1">SQRT(Inputs!$B$38)*J242+SQRT(1-Inputs!$B$38)*_xlfn.NORM.S.INV(RAND())</f>
        <v>1.4143441380047126</v>
      </c>
      <c r="V242" s="24">
        <f ca="1">SQRT(Inputs!$B$38)*K242+SQRT(1-Inputs!$B$38)*_xlfn.NORM.S.INV(RAND())</f>
        <v>1.9653591435479538</v>
      </c>
      <c r="W242" s="24">
        <f ca="1">SQRT(Inputs!$B$38)*L242+SQRT(1-Inputs!$B$38)*_xlfn.NORM.S.INV(RAND())</f>
        <v>2.4444008611558652</v>
      </c>
      <c r="X242" s="24">
        <f ca="1">SQRT(Inputs!$B$38)*M242+SQRT(1-Inputs!$B$38)*_xlfn.NORM.S.INV(RAND())</f>
        <v>-0.74605102571307802</v>
      </c>
      <c r="Y242" s="24">
        <f ca="1">SQRT(Inputs!$B$38)*C242+SQRT(1-Inputs!$B$38)*_xlfn.NORM.S.INV(RAND())</f>
        <v>-2.4891704145343496</v>
      </c>
      <c r="Z242" s="24">
        <f ca="1">SQRT(Inputs!$B$38)*D242+SQRT(1-Inputs!$B$38)*_xlfn.NORM.S.INV(RAND())</f>
        <v>0.14796996742919849</v>
      </c>
      <c r="AA242" s="24">
        <f ca="1">SQRT(Inputs!$B$38)*E242+SQRT(1-Inputs!$B$38)*_xlfn.NORM.S.INV(RAND())</f>
        <v>0.39557363512194765</v>
      </c>
      <c r="AB242" s="24">
        <f ca="1">SQRT(Inputs!$B$38)*F242+SQRT(1-Inputs!$B$38)*_xlfn.NORM.S.INV(RAND())</f>
        <v>-3.1117161857437292E-2</v>
      </c>
      <c r="AC242" s="24">
        <f ca="1">SQRT(Inputs!$B$38)*G242+SQRT(1-Inputs!$B$38)*_xlfn.NORM.S.INV(RAND())</f>
        <v>-5.1685492840550351E-2</v>
      </c>
      <c r="AD242" s="24">
        <f ca="1">SQRT(Inputs!$B$38)*H242+SQRT(1-Inputs!$B$38)*_xlfn.NORM.S.INV(RAND())</f>
        <v>-1.9646167207339116</v>
      </c>
      <c r="AE242" s="24">
        <f ca="1">SQRT(Inputs!$B$38)*I242+SQRT(1-Inputs!$B$38)*_xlfn.NORM.S.INV(RAND())</f>
        <v>1.3365165968527015</v>
      </c>
      <c r="AF242" s="24">
        <f ca="1">SQRT(Inputs!$B$38)*J242+SQRT(1-Inputs!$B$38)*_xlfn.NORM.S.INV(RAND())</f>
        <v>-0.13725098149629017</v>
      </c>
      <c r="AG242" s="24">
        <f ca="1">SQRT(Inputs!$B$38)*K242+SQRT(1-Inputs!$B$38)*_xlfn.NORM.S.INV(RAND())</f>
        <v>0.66985996351367449</v>
      </c>
      <c r="AH242" s="24">
        <f ca="1">SQRT(Inputs!$B$38)*L242+SQRT(1-Inputs!$B$38)*_xlfn.NORM.S.INV(RAND())</f>
        <v>-0.14045474932813262</v>
      </c>
      <c r="AI242" s="24">
        <f ca="1">SQRT(Inputs!$B$38)*M242+SQRT(1-Inputs!$B$38)*_xlfn.NORM.S.INV(RAND())</f>
        <v>1.7297128962484223</v>
      </c>
      <c r="AJ242" s="24">
        <f ca="1">SQRT(Inputs!$B$38)*C242+SQRT(1-Inputs!$B$38)*_xlfn.NORM.S.INV(RAND())</f>
        <v>-1.041041630232832</v>
      </c>
      <c r="AK242" s="24">
        <f ca="1">SQRT(Inputs!$B$38)*D242+SQRT(1-Inputs!$B$38)*_xlfn.NORM.S.INV(RAND())</f>
        <v>0.65437477245815023</v>
      </c>
      <c r="AL242" s="24">
        <f ca="1">SQRT(Inputs!$B$38)*E242+SQRT(1-Inputs!$B$38)*_xlfn.NORM.S.INV(RAND())</f>
        <v>0.55707742283468176</v>
      </c>
      <c r="AM242" s="24">
        <f ca="1">SQRT(Inputs!$B$38)*F242+SQRT(1-Inputs!$B$38)*_xlfn.NORM.S.INV(RAND())</f>
        <v>-1.9129216762705801</v>
      </c>
      <c r="AN242" s="24">
        <f ca="1">SQRT(Inputs!$B$38)*G242+SQRT(1-Inputs!$B$38)*_xlfn.NORM.S.INV(RAND())</f>
        <v>-1.3424934021775843</v>
      </c>
      <c r="AO242" s="24">
        <f ca="1">SQRT(Inputs!$B$38)*H242+SQRT(1-Inputs!$B$38)*_xlfn.NORM.S.INV(RAND())</f>
        <v>-0.31202773918472182</v>
      </c>
      <c r="AP242" s="24">
        <f ca="1">SQRT(Inputs!$B$38)*I242+SQRT(1-Inputs!$B$38)*_xlfn.NORM.S.INV(RAND())</f>
        <v>0.21295928299062439</v>
      </c>
      <c r="AQ242" s="24">
        <f ca="1">SQRT(Inputs!$B$38)*J242+SQRT(1-Inputs!$B$38)*_xlfn.NORM.S.INV(RAND())</f>
        <v>-0.6649402543271683</v>
      </c>
      <c r="AR242" s="24">
        <f ca="1">SQRT(Inputs!$B$38)*K242+SQRT(1-Inputs!$B$38)*_xlfn.NORM.S.INV(RAND())</f>
        <v>-1.3553707306398488</v>
      </c>
      <c r="AS242" s="24">
        <f ca="1">SQRT(Inputs!$B$38)*L242+SQRT(1-Inputs!$B$38)*_xlfn.NORM.S.INV(RAND())</f>
        <v>1.3791986106752461</v>
      </c>
      <c r="AT242" s="24">
        <f ca="1">SQRT(Inputs!$B$38)*M242+SQRT(1-Inputs!$B$38)*_xlfn.NORM.S.INV(RAND())</f>
        <v>0.89120303262192901</v>
      </c>
      <c r="AU242" s="15">
        <f ca="1">Inputs!$B$6*EXP($B$8-0.5*C$5^2+C$5*N242)</f>
        <v>4539.4601673903935</v>
      </c>
      <c r="AV242" s="15">
        <f t="shared" ca="1" si="110"/>
        <v>5573.47156449462</v>
      </c>
      <c r="AW242" s="15">
        <f t="shared" ca="1" si="111"/>
        <v>6245.1866046051873</v>
      </c>
      <c r="AX242" s="15">
        <f t="shared" ca="1" si="112"/>
        <v>6910.8593850572415</v>
      </c>
      <c r="AY242" s="15">
        <f t="shared" ca="1" si="113"/>
        <v>7731.4096699714564</v>
      </c>
      <c r="AZ242" s="15">
        <f t="shared" ca="1" si="114"/>
        <v>9436.3194066014621</v>
      </c>
      <c r="BA242" s="15">
        <f t="shared" ca="1" si="115"/>
        <v>10727.805470373709</v>
      </c>
      <c r="BB242" s="15">
        <f t="shared" ca="1" si="116"/>
        <v>15133.559535381593</v>
      </c>
      <c r="BC242" s="15">
        <f t="shared" ca="1" si="117"/>
        <v>22406.783335798329</v>
      </c>
      <c r="BD242" s="15">
        <f t="shared" ca="1" si="118"/>
        <v>34501.921022381095</v>
      </c>
      <c r="BE242" s="15">
        <f t="shared" ca="1" si="119"/>
        <v>39500.317756469391</v>
      </c>
      <c r="BF242" s="15">
        <f ca="1">Inputs!$B$13*EXP($B$9-0.5*C$6^2+C$6*Y242)</f>
        <v>8443.8778717637233</v>
      </c>
      <c r="BG242" s="15">
        <f t="shared" ca="1" si="120"/>
        <v>10569.312912096186</v>
      </c>
      <c r="BH242" s="15">
        <f t="shared" ca="1" si="121"/>
        <v>13789.42427015405</v>
      </c>
      <c r="BI242" s="15">
        <f t="shared" ca="1" si="122"/>
        <v>16799.673859772978</v>
      </c>
      <c r="BJ242" s="15">
        <f t="shared" ca="1" si="123"/>
        <v>20442.43616914823</v>
      </c>
      <c r="BK242" s="15">
        <f t="shared" ca="1" si="124"/>
        <v>19201.121758417263</v>
      </c>
      <c r="BL242" s="15">
        <f t="shared" ca="1" si="125"/>
        <v>28046.553368051253</v>
      </c>
      <c r="BM242" s="15">
        <f t="shared" ca="1" si="126"/>
        <v>33892.43448337006</v>
      </c>
      <c r="BN242" s="15">
        <f t="shared" ca="1" si="127"/>
        <v>45167.48282343844</v>
      </c>
      <c r="BO242" s="15">
        <f t="shared" ca="1" si="128"/>
        <v>54673.968708810768</v>
      </c>
      <c r="BP242" s="15">
        <f t="shared" ca="1" si="129"/>
        <v>81861.807320877197</v>
      </c>
      <c r="BQ242" s="15">
        <f ca="1">Inputs!$B$20*EXP($B$10-0.5*C$7^2+C$7*AJ242)</f>
        <v>2965.1688029474831</v>
      </c>
      <c r="BR242" s="15">
        <f t="shared" ca="1" si="130"/>
        <v>4952.6947826446831</v>
      </c>
      <c r="BS242" s="15">
        <f t="shared" ca="1" si="131"/>
        <v>7958.9205413907994</v>
      </c>
      <c r="BT242" s="15">
        <f t="shared" ca="1" si="132"/>
        <v>6643.7283079850113</v>
      </c>
      <c r="BU242" s="15">
        <f t="shared" ca="1" si="133"/>
        <v>6653.65082888503</v>
      </c>
      <c r="BV242" s="15">
        <f t="shared" ca="1" si="134"/>
        <v>8628.7239678346868</v>
      </c>
      <c r="BW242" s="15">
        <f t="shared" ca="1" si="135"/>
        <v>12596.029616616321</v>
      </c>
      <c r="BX242" s="15">
        <f t="shared" ca="1" si="136"/>
        <v>15418.891030462937</v>
      </c>
      <c r="BY242" s="15">
        <f t="shared" ca="1" si="137"/>
        <v>16669.571563274603</v>
      </c>
      <c r="BZ242" s="15">
        <f t="shared" ca="1" si="138"/>
        <v>30139.631268749083</v>
      </c>
      <c r="CA242" s="15">
        <f t="shared" ca="1" si="139"/>
        <v>49601.928143265548</v>
      </c>
      <c r="CB242" s="15">
        <f ca="1">(AU242*DCF!C$10-DCF!C$5*MAX(AU242*DCF!C$10,0)-MAX(AU242-Inputs!$B$6,0)/Inputs!$B$10)*DCF!C$6</f>
        <v>1046.0887950197109</v>
      </c>
      <c r="CC242" s="15">
        <f ca="1">(AV242*DCF!D$10-DCF!D$5*MAX(AV242*DCF!D$10,0)-MAX(AV242-AU242,0)/Inputs!$B$10)*DCF!D$6</f>
        <v>1106.3793176320055</v>
      </c>
      <c r="CD242" s="15">
        <f ca="1">(AW242*DCF!E$10-DCF!E$5*MAX(AW242*DCF!E$10,0)-MAX(AW242-AV242,0)/Inputs!$B$10)*DCF!E$6</f>
        <v>1290.6161281202214</v>
      </c>
      <c r="CE242" s="15">
        <f ca="1">(AX242*DCF!F$10-DCF!F$5*MAX(AX242*DCF!F$10,0)-MAX(AX242-AW242,0)/Inputs!$B$10)*DCF!F$6</f>
        <v>1370.1195883890337</v>
      </c>
      <c r="CF242" s="15">
        <f ca="1">(AY242*DCF!G$10-DCF!G$5*MAX(AY242*DCF!G$10,0)-MAX(AY242-AX242,0)/Inputs!$B$10)*DCF!G$6</f>
        <v>1435.2545319575238</v>
      </c>
      <c r="CG242" s="15">
        <f ca="1">(AZ242*DCF!H$10-DCF!H$5*MAX(AZ242*DCF!H$10,0)-MAX(AZ242-AY242,0)/Inputs!$B$10)*DCF!H$6</f>
        <v>1529.330893006025</v>
      </c>
      <c r="CH242" s="15">
        <f ca="1">(BA242*DCF!I$10-DCF!I$5*MAX(BA242*DCF!I$10,0)-MAX(BA242-AZ242,0)/Inputs!$B$10)*DCF!I$6</f>
        <v>1747.7297438598875</v>
      </c>
      <c r="CI242" s="15">
        <f ca="1">(BB242*DCF!J$10-DCF!J$5*MAX(BB242*DCF!J$10,0)-MAX(BB242-BA242,0)/Inputs!$B$10)*DCF!J$6</f>
        <v>1929.3345034856775</v>
      </c>
      <c r="CJ242" s="15">
        <f ca="1">(BC242*DCF!K$10-DCF!K$5*MAX(BC242*DCF!K$10,0)-MAX(BC242-BB242,0)/Inputs!$B$10)*DCF!K$6</f>
        <v>2588.9916488027279</v>
      </c>
      <c r="CK242" s="15">
        <f ca="1">(BD242*DCF!L$10-DCF!L$5*MAX(BD242*DCF!L$10,0)-MAX(BD242-BC242,0)/Inputs!$B$10)*DCF!L$6</f>
        <v>3639.4486373483883</v>
      </c>
      <c r="CL242" s="15">
        <f ca="1">(BE242*DCF!M$10-DCF!M$5*MAX(BE242*DCF!M$10,0)-MAX(BE242-BD242,0)/Inputs!$B$10)*DCF!M$6</f>
        <v>4976.8938370941996</v>
      </c>
      <c r="CM242" s="15">
        <f ca="1">(BF242*DCF!C$28-DCF!C$5*MAX(BF242*DCF!C$28,0)-MAX(BF242-Inputs!$B$13,0)/Inputs!$B$17)*DCF!C$6</f>
        <v>2577.0161504304374</v>
      </c>
      <c r="CN242" s="15">
        <f ca="1">(BG242*DCF!D$28-DCF!D$5*MAX(BG242*DCF!D$28,0)-MAX(BG242-BF242,0)/Inputs!$B$17)*DCF!D$6</f>
        <v>2659.4536767425457</v>
      </c>
      <c r="CO242" s="15">
        <f ca="1">(BH242*DCF!E$28-DCF!E$5*MAX(BH242*DCF!E$28,0)-MAX(BH242-BG242,0)/Inputs!$B$17)*DCF!E$6</f>
        <v>3270.7708693695618</v>
      </c>
      <c r="CP242" s="15">
        <f ca="1">(BI242*DCF!F$28-DCF!F$5*MAX(BI242*DCF!F$28,0)-MAX(BI242-BH242,0)/Inputs!$B$17)*DCF!F$6</f>
        <v>4012.6054166150598</v>
      </c>
      <c r="CQ242" s="15">
        <f ca="1">(BJ242*DCF!G$28-DCF!G$5*MAX(BJ242*DCF!G$28,0)-MAX(BJ242-BI242,0)/Inputs!$B$17)*DCF!G$6</f>
        <v>4691.2685260624976</v>
      </c>
      <c r="CR242" s="15">
        <f ca="1">(BK242*DCF!H$28-DCF!H$5*MAX(BK242*DCF!H$28,0)-MAX(BK242-BJ242,0)/Inputs!$B$17)*DCF!H$6</f>
        <v>4748.6492516138196</v>
      </c>
      <c r="CS242" s="15">
        <f ca="1">(BL242*DCF!I$28-DCF!I$5*MAX(BL242*DCF!I$28,0)-MAX(BL242-BK242,0)/Inputs!$B$17)*DCF!I$6</f>
        <v>5325.6415922323731</v>
      </c>
      <c r="CT242" s="15">
        <f ca="1">(BM242*DCF!J$28-DCF!J$5*MAX(BM242*DCF!J$28,0)-MAX(BM242-BL242,0)/Inputs!$B$17)*DCF!J$6</f>
        <v>6785.710436615218</v>
      </c>
      <c r="CU242" s="15">
        <f ca="1">(BN242*DCF!K$28-DCF!K$5*MAX(BN242*DCF!K$28,0)-MAX(BN242-BM242,0)/Inputs!$B$17)*DCF!K$6</f>
        <v>8157.5718103864992</v>
      </c>
      <c r="CV242" s="15">
        <f ca="1">(BO242*DCF!L$28-DCF!L$5*MAX(BO242*DCF!L$28,0)-MAX(BO242-BN242,0)/Inputs!$B$17)*DCF!L$6</f>
        <v>9832.9296272400534</v>
      </c>
      <c r="CW242" s="15">
        <f ca="1">(BP242*DCF!M$28-DCF!M$5*MAX(BP242*DCF!M$28,0)-MAX(BP242-BO242,0)/Inputs!$B$17)*DCF!M$6</f>
        <v>12560.453329177633</v>
      </c>
      <c r="CX242" s="15">
        <f ca="1">(BQ242*DCF!C$46-DCF!C$5*MAX(BQ242*DCF!C$46,0)-MAX(BQ242-Inputs!$B$20,0)/Inputs!$B$24)*DCF!C$6</f>
        <v>-684.79649028810229</v>
      </c>
      <c r="CY242" s="15">
        <f ca="1">(BR242*DCF!D$46-DCF!D$5*MAX(BR242*DCF!D$46,0)-MAX(BR242-BQ242,0)/Inputs!$B$24)*DCF!D$6</f>
        <v>-1693.3703386353645</v>
      </c>
      <c r="CZ242" s="15">
        <f ca="1">(BS242*DCF!E$46-DCF!E$5*MAX(BS242*DCF!E$46,0)-MAX(BS242-BR242,0)/Inputs!$B$24)*DCF!E$6</f>
        <v>-2126.1276455513853</v>
      </c>
      <c r="DA242" s="15">
        <f ca="1">(BT242*DCF!F$46-DCF!F$5*MAX(BT242*DCF!F$46,0)-MAX(BT242-BS242,0)/Inputs!$B$24)*DCF!F$6</f>
        <v>-483.83830024208191</v>
      </c>
      <c r="DB242" s="15">
        <f ca="1">(BU242*DCF!G$46-DCF!G$5*MAX(BU242*DCF!G$46,0)-MAX(BU242-BT242,0)/Inputs!$B$24)*DCF!G$6</f>
        <v>-227.15340786051041</v>
      </c>
      <c r="DC242" s="15">
        <f ca="1">(BV242*DCF!H$46-DCF!H$5*MAX(BV242*DCF!H$46,0)-MAX(BV242-BU242,0)/Inputs!$B$24)*DCF!H$6</f>
        <v>-613.74187645470556</v>
      </c>
      <c r="DD242" s="15">
        <f ca="1">(BW242*DCF!I$46-DCF!I$5*MAX(BW242*DCF!I$46,0)-MAX(BW242-BV242,0)/Inputs!$B$24)*DCF!I$6</f>
        <v>-847.94978852128554</v>
      </c>
      <c r="DE242" s="15">
        <f ca="1">(BX242*DCF!J$46-DCF!J$5*MAX(BX242*DCF!J$46,0)-MAX(BX242-BW242,0)/Inputs!$B$24)*DCF!J$6</f>
        <v>-101.79690005948805</v>
      </c>
      <c r="DF242" s="15">
        <f ca="1">(BY242*DCF!K$46-DCF!K$5*MAX(BY242*DCF!K$46,0)-MAX(BY242-BX242,0)/Inputs!$B$24)*DCF!K$6</f>
        <v>645.83808342957593</v>
      </c>
      <c r="DG242" s="15">
        <f ca="1">(BZ242*DCF!L$46-DCF!L$5*MAX(BZ242*DCF!L$46,0)-MAX(BZ242-BY242,0)/Inputs!$B$24)*DCF!L$6</f>
        <v>-964.905899218728</v>
      </c>
      <c r="DH242" s="15">
        <f ca="1">(CA242*DCF!M$46-DCF!M$5*MAX(CA242*DCF!M$46,0)-MAX(CA242-BZ242,0)/Inputs!$B$24)*DCF!M$6</f>
        <v>-180.1173477772254</v>
      </c>
      <c r="DI242" s="15">
        <f ca="1">SUM(CB242:CL242)+BE242*DCF!M$10*(1+Inputs!$B$30)*(1-Inputs!$B$33)*(1-Inputs!$B$30/Inputs!$B$31)/(Inputs!$B$29-Inputs!$B$30)*DCF!M$6</f>
        <v>132590.0942785971</v>
      </c>
      <c r="DJ242" s="15">
        <f ca="1">SUM(CM242:CW242)+BP242*DCF!M$28*(1+Inputs!$B$30)*(1-Inputs!$B$33)*(1-Inputs!$B$30/Inputs!$B$31)/(Inputs!$B$29-Inputs!$B$30)*DCF!M$6</f>
        <v>368385.39373226743</v>
      </c>
      <c r="DK242" s="15">
        <f ca="1">SUM(CX242:DH242)+CA242*DCF!M$46*(1+Inputs!$B$30)*(1-Inputs!$B$33)*(1-Inputs!$B$30/Inputs!$B$31)/(Inputs!$B$29-Inputs!$B$30)*DCF!M$6</f>
        <v>69412.496722322889</v>
      </c>
      <c r="DM242" s="15">
        <f ca="1">DI242+DJ242+DK242+Inputs!$B$34+Inputs!$B$36-Inputs!$B$35</f>
        <v>647238.98473318736</v>
      </c>
    </row>
    <row r="243" spans="1:117" x14ac:dyDescent="0.75">
      <c r="A243" s="11">
        <v>230</v>
      </c>
      <c r="C243" s="24">
        <f t="shared" ca="1" si="142"/>
        <v>1.6862518126332944</v>
      </c>
      <c r="D243" s="24">
        <f t="shared" ca="1" si="142"/>
        <v>0.14241511669668125</v>
      </c>
      <c r="E243" s="24">
        <f t="shared" ca="1" si="142"/>
        <v>3.6866733942369445E-2</v>
      </c>
      <c r="F243" s="24">
        <f t="shared" ca="1" si="142"/>
        <v>-6.1506391912985521E-2</v>
      </c>
      <c r="G243" s="24">
        <f t="shared" ca="1" si="142"/>
        <v>0.28176396917460361</v>
      </c>
      <c r="H243" s="24">
        <f t="shared" ca="1" si="142"/>
        <v>0.85040985445404138</v>
      </c>
      <c r="I243" s="24">
        <f t="shared" ca="1" si="142"/>
        <v>-1.4123723923878038</v>
      </c>
      <c r="J243" s="24">
        <f t="shared" ca="1" si="142"/>
        <v>-0.50957279426031221</v>
      </c>
      <c r="K243" s="24">
        <f t="shared" ca="1" si="142"/>
        <v>-0.50860065893917228</v>
      </c>
      <c r="L243" s="24">
        <f t="shared" ca="1" si="142"/>
        <v>2.5307838987307138E-2</v>
      </c>
      <c r="M243" s="24">
        <f t="shared" ca="1" si="142"/>
        <v>0.46203869124845581</v>
      </c>
      <c r="N243" s="24">
        <f ca="1">SQRT(Inputs!$B$38)*C243+SQRT(1-Inputs!$B$38)*_xlfn.NORM.S.INV(RAND())</f>
        <v>1.6823251506867911</v>
      </c>
      <c r="O243" s="24">
        <f ca="1">SQRT(Inputs!$B$38)*D243+SQRT(1-Inputs!$B$38)*_xlfn.NORM.S.INV(RAND())</f>
        <v>7.9711449601132162E-2</v>
      </c>
      <c r="P243" s="24">
        <f ca="1">SQRT(Inputs!$B$38)*E243+SQRT(1-Inputs!$B$38)*_xlfn.NORM.S.INV(RAND())</f>
        <v>-0.68044450857255745</v>
      </c>
      <c r="Q243" s="24">
        <f ca="1">SQRT(Inputs!$B$38)*F243+SQRT(1-Inputs!$B$38)*_xlfn.NORM.S.INV(RAND())</f>
        <v>-0.35248679655050175</v>
      </c>
      <c r="R243" s="24">
        <f ca="1">SQRT(Inputs!$B$38)*G243+SQRT(1-Inputs!$B$38)*_xlfn.NORM.S.INV(RAND())</f>
        <v>0.17452074464894221</v>
      </c>
      <c r="S243" s="24">
        <f ca="1">SQRT(Inputs!$B$38)*H243+SQRT(1-Inputs!$B$38)*_xlfn.NORM.S.INV(RAND())</f>
        <v>1.3538383070228217</v>
      </c>
      <c r="T243" s="24">
        <f ca="1">SQRT(Inputs!$B$38)*I243+SQRT(1-Inputs!$B$38)*_xlfn.NORM.S.INV(RAND())</f>
        <v>-0.87865193675994557</v>
      </c>
      <c r="U243" s="24">
        <f ca="1">SQRT(Inputs!$B$38)*J243+SQRT(1-Inputs!$B$38)*_xlfn.NORM.S.INV(RAND())</f>
        <v>-1.1144284939131237</v>
      </c>
      <c r="V243" s="24">
        <f ca="1">SQRT(Inputs!$B$38)*K243+SQRT(1-Inputs!$B$38)*_xlfn.NORM.S.INV(RAND())</f>
        <v>1.2588377190563338</v>
      </c>
      <c r="W243" s="24">
        <f ca="1">SQRT(Inputs!$B$38)*L243+SQRT(1-Inputs!$B$38)*_xlfn.NORM.S.INV(RAND())</f>
        <v>0.74609506306207241</v>
      </c>
      <c r="X243" s="24">
        <f ca="1">SQRT(Inputs!$B$38)*M243+SQRT(1-Inputs!$B$38)*_xlfn.NORM.S.INV(RAND())</f>
        <v>-1.4602455710515183</v>
      </c>
      <c r="Y243" s="24">
        <f ca="1">SQRT(Inputs!$B$38)*C243+SQRT(1-Inputs!$B$38)*_xlfn.NORM.S.INV(RAND())</f>
        <v>-0.6065422956015537</v>
      </c>
      <c r="Z243" s="24">
        <f ca="1">SQRT(Inputs!$B$38)*D243+SQRT(1-Inputs!$B$38)*_xlfn.NORM.S.INV(RAND())</f>
        <v>1.0664411369555098</v>
      </c>
      <c r="AA243" s="24">
        <f ca="1">SQRT(Inputs!$B$38)*E243+SQRT(1-Inputs!$B$38)*_xlfn.NORM.S.INV(RAND())</f>
        <v>-0.79309264116295808</v>
      </c>
      <c r="AB243" s="24">
        <f ca="1">SQRT(Inputs!$B$38)*F243+SQRT(1-Inputs!$B$38)*_xlfn.NORM.S.INV(RAND())</f>
        <v>1.4235023557307782</v>
      </c>
      <c r="AC243" s="24">
        <f ca="1">SQRT(Inputs!$B$38)*G243+SQRT(1-Inputs!$B$38)*_xlfn.NORM.S.INV(RAND())</f>
        <v>6.2855144726000789E-2</v>
      </c>
      <c r="AD243" s="24">
        <f ca="1">SQRT(Inputs!$B$38)*H243+SQRT(1-Inputs!$B$38)*_xlfn.NORM.S.INV(RAND())</f>
        <v>1.4221357511691488</v>
      </c>
      <c r="AE243" s="24">
        <f ca="1">SQRT(Inputs!$B$38)*I243+SQRT(1-Inputs!$B$38)*_xlfn.NORM.S.INV(RAND())</f>
        <v>0.53430886306829972</v>
      </c>
      <c r="AF243" s="24">
        <f ca="1">SQRT(Inputs!$B$38)*J243+SQRT(1-Inputs!$B$38)*_xlfn.NORM.S.INV(RAND())</f>
        <v>-0.48878084312780457</v>
      </c>
      <c r="AG243" s="24">
        <f ca="1">SQRT(Inputs!$B$38)*K243+SQRT(1-Inputs!$B$38)*_xlfn.NORM.S.INV(RAND())</f>
        <v>0.21496688718063017</v>
      </c>
      <c r="AH243" s="24">
        <f ca="1">SQRT(Inputs!$B$38)*L243+SQRT(1-Inputs!$B$38)*_xlfn.NORM.S.INV(RAND())</f>
        <v>-1.1220207120634502</v>
      </c>
      <c r="AI243" s="24">
        <f ca="1">SQRT(Inputs!$B$38)*M243+SQRT(1-Inputs!$B$38)*_xlfn.NORM.S.INV(RAND())</f>
        <v>0.62559813112981144</v>
      </c>
      <c r="AJ243" s="24">
        <f ca="1">SQRT(Inputs!$B$38)*C243+SQRT(1-Inputs!$B$38)*_xlfn.NORM.S.INV(RAND())</f>
        <v>1.4452850135850479</v>
      </c>
      <c r="AK243" s="24">
        <f ca="1">SQRT(Inputs!$B$38)*D243+SQRT(1-Inputs!$B$38)*_xlfn.NORM.S.INV(RAND())</f>
        <v>7.3158974193516552E-2</v>
      </c>
      <c r="AL243" s="24">
        <f ca="1">SQRT(Inputs!$B$38)*E243+SQRT(1-Inputs!$B$38)*_xlfn.NORM.S.INV(RAND())</f>
        <v>-0.83619607596028978</v>
      </c>
      <c r="AM243" s="24">
        <f ca="1">SQRT(Inputs!$B$38)*F243+SQRT(1-Inputs!$B$38)*_xlfn.NORM.S.INV(RAND())</f>
        <v>0.62591596085648327</v>
      </c>
      <c r="AN243" s="24">
        <f ca="1">SQRT(Inputs!$B$38)*G243+SQRT(1-Inputs!$B$38)*_xlfn.NORM.S.INV(RAND())</f>
        <v>0.12823269306181465</v>
      </c>
      <c r="AO243" s="24">
        <f ca="1">SQRT(Inputs!$B$38)*H243+SQRT(1-Inputs!$B$38)*_xlfn.NORM.S.INV(RAND())</f>
        <v>0.76418492636259816</v>
      </c>
      <c r="AP243" s="24">
        <f ca="1">SQRT(Inputs!$B$38)*I243+SQRT(1-Inputs!$B$38)*_xlfn.NORM.S.INV(RAND())</f>
        <v>-1.1016291279737911E-2</v>
      </c>
      <c r="AQ243" s="24">
        <f ca="1">SQRT(Inputs!$B$38)*J243+SQRT(1-Inputs!$B$38)*_xlfn.NORM.S.INV(RAND())</f>
        <v>-0.56758342638104819</v>
      </c>
      <c r="AR243" s="24">
        <f ca="1">SQRT(Inputs!$B$38)*K243+SQRT(1-Inputs!$B$38)*_xlfn.NORM.S.INV(RAND())</f>
        <v>-1.501304634450783</v>
      </c>
      <c r="AS243" s="24">
        <f ca="1">SQRT(Inputs!$B$38)*L243+SQRT(1-Inputs!$B$38)*_xlfn.NORM.S.INV(RAND())</f>
        <v>-0.22692703820676735</v>
      </c>
      <c r="AT243" s="24">
        <f ca="1">SQRT(Inputs!$B$38)*M243+SQRT(1-Inputs!$B$38)*_xlfn.NORM.S.INV(RAND())</f>
        <v>-1.3515165054742968</v>
      </c>
      <c r="AU243" s="15">
        <f ca="1">Inputs!$B$6*EXP($B$8-0.5*C$5^2+C$5*N243)</f>
        <v>6515.4760843307049</v>
      </c>
      <c r="AV243" s="15">
        <f t="shared" ca="1" si="110"/>
        <v>8024.3711061988115</v>
      </c>
      <c r="AW243" s="15">
        <f t="shared" ca="1" si="111"/>
        <v>8926.280358802358</v>
      </c>
      <c r="AX243" s="15">
        <f t="shared" ca="1" si="112"/>
        <v>10428.58455997537</v>
      </c>
      <c r="AY243" s="15">
        <f t="shared" ca="1" si="113"/>
        <v>13007.223348750158</v>
      </c>
      <c r="AZ243" s="15">
        <f t="shared" ca="1" si="114"/>
        <v>18465.75027433896</v>
      </c>
      <c r="BA243" s="15">
        <f t="shared" ca="1" si="115"/>
        <v>20612.001347154724</v>
      </c>
      <c r="BB243" s="15">
        <f t="shared" ca="1" si="116"/>
        <v>22569.341104090054</v>
      </c>
      <c r="BC243" s="15">
        <f t="shared" ca="1" si="117"/>
        <v>31213.19553997504</v>
      </c>
      <c r="BD243" s="15">
        <f t="shared" ca="1" si="118"/>
        <v>41002.935827751782</v>
      </c>
      <c r="BE243" s="15">
        <f t="shared" ca="1" si="119"/>
        <v>43986.74405214638</v>
      </c>
      <c r="BF243" s="15">
        <f ca="1">Inputs!$B$13*EXP($B$9-0.5*C$6^2+C$6*Y243)</f>
        <v>12264.002469961006</v>
      </c>
      <c r="BG243" s="15">
        <f t="shared" ca="1" si="120"/>
        <v>18118.054801387778</v>
      </c>
      <c r="BH243" s="15">
        <f t="shared" ca="1" si="121"/>
        <v>19408.420090419077</v>
      </c>
      <c r="BI243" s="15">
        <f t="shared" ca="1" si="122"/>
        <v>29578.827039350817</v>
      </c>
      <c r="BJ243" s="15">
        <f t="shared" ca="1" si="123"/>
        <v>36591.749641984934</v>
      </c>
      <c r="BK243" s="15">
        <f t="shared" ca="1" si="124"/>
        <v>54503.353355148538</v>
      </c>
      <c r="BL243" s="15">
        <f t="shared" ca="1" si="125"/>
        <v>71750.861709280565</v>
      </c>
      <c r="BM243" s="15">
        <f t="shared" ca="1" si="126"/>
        <v>83001.296465755426</v>
      </c>
      <c r="BN243" s="15">
        <f t="shared" ca="1" si="127"/>
        <v>104745.05239904772</v>
      </c>
      <c r="BO243" s="15">
        <f t="shared" ca="1" si="128"/>
        <v>113119.20235809409</v>
      </c>
      <c r="BP243" s="15">
        <f t="shared" ca="1" si="129"/>
        <v>149454.9172918745</v>
      </c>
      <c r="BQ243" s="15">
        <f ca="1">Inputs!$B$20*EXP($B$10-0.5*C$7^2+C$7*AJ243)</f>
        <v>7162.0122402438583</v>
      </c>
      <c r="BR243" s="15">
        <f t="shared" ca="1" si="130"/>
        <v>9946.3567369286084</v>
      </c>
      <c r="BS243" s="15">
        <f t="shared" ca="1" si="131"/>
        <v>10712.547054572286</v>
      </c>
      <c r="BT243" s="15">
        <f t="shared" ca="1" si="132"/>
        <v>17405.992807683262</v>
      </c>
      <c r="BU243" s="15">
        <f t="shared" ca="1" si="133"/>
        <v>24882.838568184114</v>
      </c>
      <c r="BV243" s="15">
        <f t="shared" ca="1" si="134"/>
        <v>41123.446826699183</v>
      </c>
      <c r="BW243" s="15">
        <f t="shared" ca="1" si="135"/>
        <v>57251.806775499637</v>
      </c>
      <c r="BX243" s="15">
        <f t="shared" ca="1" si="136"/>
        <v>71463.620791545269</v>
      </c>
      <c r="BY243" s="15">
        <f t="shared" ca="1" si="137"/>
        <v>75132.956991851897</v>
      </c>
      <c r="BZ243" s="15">
        <f t="shared" ca="1" si="138"/>
        <v>101114.65318027583</v>
      </c>
      <c r="CA243" s="15">
        <f t="shared" ca="1" si="139"/>
        <v>111710.50720248499</v>
      </c>
      <c r="CB243" s="15">
        <f ca="1">(AU243*DCF!C$10-DCF!C$5*MAX(AU243*DCF!C$10,0)-MAX(AU243-Inputs!$B$6,0)/Inputs!$B$10)*DCF!C$6</f>
        <v>1031.9994493252238</v>
      </c>
      <c r="CC243" s="15">
        <f ca="1">(AV243*DCF!D$10-DCF!D$5*MAX(AV243*DCF!D$10,0)-MAX(AV243-AU243,0)/Inputs!$B$10)*DCF!D$6</f>
        <v>1587.9815333117447</v>
      </c>
      <c r="CD243" s="15">
        <f ca="1">(AW243*DCF!E$10-DCF!E$5*MAX(AW243*DCF!E$10,0)-MAX(AW243-AV243,0)/Inputs!$B$10)*DCF!E$6</f>
        <v>1857.7887271619265</v>
      </c>
      <c r="CE243" s="15">
        <f ca="1">(AX243*DCF!F$10-DCF!F$5*MAX(AX243*DCF!F$10,0)-MAX(AX243-AW243,0)/Inputs!$B$10)*DCF!F$6</f>
        <v>1963.9511318076213</v>
      </c>
      <c r="CF243" s="15">
        <f ca="1">(AY243*DCF!G$10-DCF!G$5*MAX(AY243*DCF!G$10,0)-MAX(AY243-AX243,0)/Inputs!$B$10)*DCF!G$6</f>
        <v>2184.3473903207632</v>
      </c>
      <c r="CG243" s="15">
        <f ca="1">(AZ243*DCF!H$10-DCF!H$5*MAX(AZ243*DCF!H$10,0)-MAX(AZ243-AY243,0)/Inputs!$B$10)*DCF!H$6</f>
        <v>2615.8793482393257</v>
      </c>
      <c r="CH243" s="15">
        <f ca="1">(BA243*DCF!I$10-DCF!I$5*MAX(BA243*DCF!I$10,0)-MAX(BA243-AZ243,0)/Inputs!$B$10)*DCF!I$6</f>
        <v>3413.0003442400189</v>
      </c>
      <c r="CI243" s="15">
        <f ca="1">(BB243*DCF!J$10-DCF!J$5*MAX(BB243*DCF!J$10,0)-MAX(BB243-BA243,0)/Inputs!$B$10)*DCF!J$6</f>
        <v>3576.3487158603102</v>
      </c>
      <c r="CJ243" s="15">
        <f ca="1">(BC243*DCF!K$10-DCF!K$5*MAX(BC243*DCF!K$10,0)-MAX(BC243-BB243,0)/Inputs!$B$10)*DCF!K$6</f>
        <v>3814.815157748048</v>
      </c>
      <c r="CK243" s="15">
        <f ca="1">(BD243*DCF!L$10-DCF!L$5*MAX(BD243*DCF!L$10,0)-MAX(BD243-BC243,0)/Inputs!$B$10)*DCF!L$6</f>
        <v>4918.0505043885332</v>
      </c>
      <c r="CL243" s="15">
        <f ca="1">(BE243*DCF!M$10-DCF!M$5*MAX(BE243*DCF!M$10,0)-MAX(BE243-BD243,0)/Inputs!$B$10)*DCF!M$6</f>
        <v>5850.650738234739</v>
      </c>
      <c r="CM243" s="15">
        <f ca="1">(BF243*DCF!C$28-DCF!C$5*MAX(BF243*DCF!C$28,0)-MAX(BF243-Inputs!$B$13,0)/Inputs!$B$17)*DCF!C$6</f>
        <v>3540.3521387999976</v>
      </c>
      <c r="CN243" s="15">
        <f ca="1">(BG243*DCF!D$28-DCF!D$5*MAX(BG243*DCF!D$28,0)-MAX(BG243-BF243,0)/Inputs!$B$17)*DCF!D$6</f>
        <v>4087.2472420022523</v>
      </c>
      <c r="CO243" s="15">
        <f ca="1">(BH243*DCF!E$28-DCF!E$5*MAX(BH243*DCF!E$28,0)-MAX(BH243-BG243,0)/Inputs!$B$17)*DCF!E$6</f>
        <v>5242.496927670526</v>
      </c>
      <c r="CP243" s="15">
        <f ca="1">(BI243*DCF!F$28-DCF!F$5*MAX(BI243*DCF!F$28,0)-MAX(BI243-BH243,0)/Inputs!$B$17)*DCF!F$6</f>
        <v>6178.1890687706782</v>
      </c>
      <c r="CQ243" s="15">
        <f ca="1">(BJ243*DCF!G$28-DCF!G$5*MAX(BJ243*DCF!G$28,0)-MAX(BJ243-BI243,0)/Inputs!$B$17)*DCF!G$6</f>
        <v>8314.5027628706102</v>
      </c>
      <c r="CR243" s="15">
        <f ca="1">(BK243*DCF!H$28-DCF!H$5*MAX(BK243*DCF!H$28,0)-MAX(BK243-BJ243,0)/Inputs!$B$17)*DCF!H$6</f>
        <v>10696.320051586627</v>
      </c>
      <c r="CS243" s="15">
        <f ca="1">(BL243*DCF!I$28-DCF!I$5*MAX(BL243*DCF!I$28,0)-MAX(BL243-BK243,0)/Inputs!$B$17)*DCF!I$6</f>
        <v>14396.886835721429</v>
      </c>
      <c r="CT243" s="15">
        <f ca="1">(BM243*DCF!J$28-DCF!J$5*MAX(BM243*DCF!J$28,0)-MAX(BM243-BL243,0)/Inputs!$B$17)*DCF!J$6</f>
        <v>17024.463836811596</v>
      </c>
      <c r="CU243" s="15">
        <f ca="1">(BN243*DCF!K$28-DCF!K$5*MAX(BN243*DCF!K$28,0)-MAX(BN243-BM243,0)/Inputs!$B$17)*DCF!K$6</f>
        <v>19457.078329938846</v>
      </c>
      <c r="CV243" s="15">
        <f ca="1">(BO243*DCF!L$28-DCF!L$5*MAX(BO243*DCF!L$28,0)-MAX(BO243-BN243,0)/Inputs!$B$17)*DCF!L$6</f>
        <v>21622.106196552952</v>
      </c>
      <c r="CW243" s="15">
        <f ca="1">(BP243*DCF!M$28-DCF!M$5*MAX(BP243*DCF!M$28,0)-MAX(BP243-BO243,0)/Inputs!$B$17)*DCF!M$6</f>
        <v>24321.925963811591</v>
      </c>
      <c r="CX243" s="15">
        <f ca="1">(BQ243*DCF!C$46-DCF!C$5*MAX(BQ243*DCF!C$46,0)-MAX(BQ243-Inputs!$B$20,0)/Inputs!$B$24)*DCF!C$6</f>
        <v>-3483.6112519010567</v>
      </c>
      <c r="CY243" s="15">
        <f ca="1">(BR243*DCF!D$46-DCF!D$5*MAX(BR243*DCF!D$46,0)-MAX(BR243-BQ243,0)/Inputs!$B$24)*DCF!D$6</f>
        <v>-2885.6678275338577</v>
      </c>
      <c r="CZ243" s="15">
        <f ca="1">(BS243*DCF!E$46-DCF!E$5*MAX(BS243*DCF!E$46,0)-MAX(BS243-BR243,0)/Inputs!$B$24)*DCF!E$6</f>
        <v>-1568.788471476289</v>
      </c>
      <c r="DA243" s="15">
        <f ca="1">(BT243*DCF!F$46-DCF!F$5*MAX(BT243*DCF!F$46,0)-MAX(BT243-BS243,0)/Inputs!$B$24)*DCF!F$6</f>
        <v>-3704.9096400059907</v>
      </c>
      <c r="DB243" s="15">
        <f ca="1">(BU243*DCF!G$46-DCF!G$5*MAX(BU243*DCF!G$46,0)-MAX(BU243-BT243,0)/Inputs!$B$24)*DCF!G$6</f>
        <v>-3352.0727163454121</v>
      </c>
      <c r="DC243" s="15">
        <f ca="1">(BV243*DCF!H$46-DCF!H$5*MAX(BV243*DCF!H$46,0)-MAX(BV243-BU243,0)/Inputs!$B$24)*DCF!H$6</f>
        <v>-5046.669508475803</v>
      </c>
      <c r="DD243" s="15">
        <f ca="1">(BW243*DCF!I$46-DCF!I$5*MAX(BW243*DCF!I$46,0)-MAX(BW243-BV243,0)/Inputs!$B$24)*DCF!I$6</f>
        <v>-3307.5755402336854</v>
      </c>
      <c r="DE243" s="15">
        <f ca="1">(BX243*DCF!J$46-DCF!J$5*MAX(BX243*DCF!J$46,0)-MAX(BX243-BW243,0)/Inputs!$B$24)*DCF!J$6</f>
        <v>-771.0396752959133</v>
      </c>
      <c r="DF243" s="15">
        <f ca="1">(BY243*DCF!K$46-DCF!K$5*MAX(BY243*DCF!K$46,0)-MAX(BY243-BX243,0)/Inputs!$B$24)*DCF!K$6</f>
        <v>3392.9553419134681</v>
      </c>
      <c r="DG243" s="15">
        <f ca="1">(BZ243*DCF!L$46-DCF!L$5*MAX(BZ243*DCF!L$46,0)-MAX(BZ243-BY243,0)/Inputs!$B$24)*DCF!L$6</f>
        <v>1109.8445634364475</v>
      </c>
      <c r="DH243" s="15">
        <f ca="1">(CA243*DCF!M$46-DCF!M$5*MAX(CA243*DCF!M$46,0)-MAX(CA243-BZ243,0)/Inputs!$B$24)*DCF!M$6</f>
        <v>6542.5362790900763</v>
      </c>
      <c r="DI243" s="15">
        <f ca="1">SUM(CB243:CL243)+BE243*DCF!M$10*(1+Inputs!$B$30)*(1-Inputs!$B$33)*(1-Inputs!$B$30/Inputs!$B$31)/(Inputs!$B$29-Inputs!$B$30)*DCF!M$6</f>
        <v>155230.50340223499</v>
      </c>
      <c r="DJ243" s="15">
        <f ca="1">SUM(CM243:CW243)+BP243*DCF!M$28*(1+Inputs!$B$30)*(1-Inputs!$B$33)*(1-Inputs!$B$30/Inputs!$B$31)/(Inputs!$B$29-Inputs!$B$30)*DCF!M$6</f>
        <v>689461.58423449425</v>
      </c>
      <c r="DK243" s="15">
        <f ca="1">SUM(CX243:DH243)+CA243*DCF!M$46*(1+Inputs!$B$30)*(1-Inputs!$B$33)*(1-Inputs!$B$30/Inputs!$B$31)/(Inputs!$B$29-Inputs!$B$30)*DCF!M$6</f>
        <v>159642.67864375238</v>
      </c>
      <c r="DM243" s="15">
        <f ca="1">DI243+DJ243+DK243+Inputs!$B$34+Inputs!$B$36-Inputs!$B$35</f>
        <v>1081185.7662804816</v>
      </c>
    </row>
    <row r="244" spans="1:117" x14ac:dyDescent="0.75">
      <c r="A244" s="11">
        <v>231</v>
      </c>
      <c r="C244" s="24">
        <f t="shared" ref="C244:M253" ca="1" si="143">_xlfn.NORM.S.INV(RAND())</f>
        <v>1.2138742932492053</v>
      </c>
      <c r="D244" s="24">
        <f t="shared" ca="1" si="143"/>
        <v>-1.0227389238336417</v>
      </c>
      <c r="E244" s="24">
        <f t="shared" ca="1" si="143"/>
        <v>1.3573649851997167</v>
      </c>
      <c r="F244" s="24">
        <f t="shared" ca="1" si="143"/>
        <v>0.26220916787671911</v>
      </c>
      <c r="G244" s="24">
        <f t="shared" ca="1" si="143"/>
        <v>1.0819003493689758</v>
      </c>
      <c r="H244" s="24">
        <f t="shared" ca="1" si="143"/>
        <v>-1.4082996962996697E-2</v>
      </c>
      <c r="I244" s="24">
        <f t="shared" ca="1" si="143"/>
        <v>1.5195203465129787</v>
      </c>
      <c r="J244" s="24">
        <f t="shared" ca="1" si="143"/>
        <v>-1.1921613936129962</v>
      </c>
      <c r="K244" s="24">
        <f t="shared" ca="1" si="143"/>
        <v>-0.67096914798317786</v>
      </c>
      <c r="L244" s="24">
        <f t="shared" ca="1" si="143"/>
        <v>-0.27875721293516731</v>
      </c>
      <c r="M244" s="24">
        <f t="shared" ca="1" si="143"/>
        <v>1.4858254978464329</v>
      </c>
      <c r="N244" s="24">
        <f ca="1">SQRT(Inputs!$B$38)*C244+SQRT(1-Inputs!$B$38)*_xlfn.NORM.S.INV(RAND())</f>
        <v>1.6296028990394933</v>
      </c>
      <c r="O244" s="24">
        <f ca="1">SQRT(Inputs!$B$38)*D244+SQRT(1-Inputs!$B$38)*_xlfn.NORM.S.INV(RAND())</f>
        <v>-1.0148209385926548</v>
      </c>
      <c r="P244" s="24">
        <f ca="1">SQRT(Inputs!$B$38)*E244+SQRT(1-Inputs!$B$38)*_xlfn.NORM.S.INV(RAND())</f>
        <v>0.55748341044968508</v>
      </c>
      <c r="Q244" s="24">
        <f ca="1">SQRT(Inputs!$B$38)*F244+SQRT(1-Inputs!$B$38)*_xlfn.NORM.S.INV(RAND())</f>
        <v>-5.4499194887803554E-2</v>
      </c>
      <c r="R244" s="24">
        <f ca="1">SQRT(Inputs!$B$38)*G244+SQRT(1-Inputs!$B$38)*_xlfn.NORM.S.INV(RAND())</f>
        <v>-0.50423917133214535</v>
      </c>
      <c r="S244" s="24">
        <f ca="1">SQRT(Inputs!$B$38)*H244+SQRT(1-Inputs!$B$38)*_xlfn.NORM.S.INV(RAND())</f>
        <v>0.62308869330341865</v>
      </c>
      <c r="T244" s="24">
        <f ca="1">SQRT(Inputs!$B$38)*I244+SQRT(1-Inputs!$B$38)*_xlfn.NORM.S.INV(RAND())</f>
        <v>0.40588319945629237</v>
      </c>
      <c r="U244" s="24">
        <f ca="1">SQRT(Inputs!$B$38)*J244+SQRT(1-Inputs!$B$38)*_xlfn.NORM.S.INV(RAND())</f>
        <v>-1.23518847073144</v>
      </c>
      <c r="V244" s="24">
        <f ca="1">SQRT(Inputs!$B$38)*K244+SQRT(1-Inputs!$B$38)*_xlfn.NORM.S.INV(RAND())</f>
        <v>-0.41932564951896834</v>
      </c>
      <c r="W244" s="24">
        <f ca="1">SQRT(Inputs!$B$38)*L244+SQRT(1-Inputs!$B$38)*_xlfn.NORM.S.INV(RAND())</f>
        <v>-1.5100054653730899</v>
      </c>
      <c r="X244" s="24">
        <f ca="1">SQRT(Inputs!$B$38)*M244+SQRT(1-Inputs!$B$38)*_xlfn.NORM.S.INV(RAND())</f>
        <v>-0.33876057970273488</v>
      </c>
      <c r="Y244" s="24">
        <f ca="1">SQRT(Inputs!$B$38)*C244+SQRT(1-Inputs!$B$38)*_xlfn.NORM.S.INV(RAND())</f>
        <v>4.4330860048634402E-2</v>
      </c>
      <c r="Z244" s="24">
        <f ca="1">SQRT(Inputs!$B$38)*D244+SQRT(1-Inputs!$B$38)*_xlfn.NORM.S.INV(RAND())</f>
        <v>-0.97212768322860121</v>
      </c>
      <c r="AA244" s="24">
        <f ca="1">SQRT(Inputs!$B$38)*E244+SQRT(1-Inputs!$B$38)*_xlfn.NORM.S.INV(RAND())</f>
        <v>1.4827931438784099</v>
      </c>
      <c r="AB244" s="24">
        <f ca="1">SQRT(Inputs!$B$38)*F244+SQRT(1-Inputs!$B$38)*_xlfn.NORM.S.INV(RAND())</f>
        <v>0.49492744628119756</v>
      </c>
      <c r="AC244" s="24">
        <f ca="1">SQRT(Inputs!$B$38)*G244+SQRT(1-Inputs!$B$38)*_xlfn.NORM.S.INV(RAND())</f>
        <v>1.1228996551864445</v>
      </c>
      <c r="AD244" s="24">
        <f ca="1">SQRT(Inputs!$B$38)*H244+SQRT(1-Inputs!$B$38)*_xlfn.NORM.S.INV(RAND())</f>
        <v>-1.0427136043229799</v>
      </c>
      <c r="AE244" s="24">
        <f ca="1">SQRT(Inputs!$B$38)*I244+SQRT(1-Inputs!$B$38)*_xlfn.NORM.S.INV(RAND())</f>
        <v>1.2753819074742587</v>
      </c>
      <c r="AF244" s="24">
        <f ca="1">SQRT(Inputs!$B$38)*J244+SQRT(1-Inputs!$B$38)*_xlfn.NORM.S.INV(RAND())</f>
        <v>-0.41777347840000101</v>
      </c>
      <c r="AG244" s="24">
        <f ca="1">SQRT(Inputs!$B$38)*K244+SQRT(1-Inputs!$B$38)*_xlfn.NORM.S.INV(RAND())</f>
        <v>1.4723093784345218</v>
      </c>
      <c r="AH244" s="24">
        <f ca="1">SQRT(Inputs!$B$38)*L244+SQRT(1-Inputs!$B$38)*_xlfn.NORM.S.INV(RAND())</f>
        <v>-0.58707361703745586</v>
      </c>
      <c r="AI244" s="24">
        <f ca="1">SQRT(Inputs!$B$38)*M244+SQRT(1-Inputs!$B$38)*_xlfn.NORM.S.INV(RAND())</f>
        <v>0.96449754195506632</v>
      </c>
      <c r="AJ244" s="24">
        <f ca="1">SQRT(Inputs!$B$38)*C244+SQRT(1-Inputs!$B$38)*_xlfn.NORM.S.INV(RAND())</f>
        <v>2.9084062644574749E-2</v>
      </c>
      <c r="AK244" s="24">
        <f ca="1">SQRT(Inputs!$B$38)*D244+SQRT(1-Inputs!$B$38)*_xlfn.NORM.S.INV(RAND())</f>
        <v>-0.47813134983246131</v>
      </c>
      <c r="AL244" s="24">
        <f ca="1">SQRT(Inputs!$B$38)*E244+SQRT(1-Inputs!$B$38)*_xlfn.NORM.S.INV(RAND())</f>
        <v>1.1645189418336448</v>
      </c>
      <c r="AM244" s="24">
        <f ca="1">SQRT(Inputs!$B$38)*F244+SQRT(1-Inputs!$B$38)*_xlfn.NORM.S.INV(RAND())</f>
        <v>-1.0204970100150792</v>
      </c>
      <c r="AN244" s="24">
        <f ca="1">SQRT(Inputs!$B$38)*G244+SQRT(1-Inputs!$B$38)*_xlfn.NORM.S.INV(RAND())</f>
        <v>1.2593334406766887</v>
      </c>
      <c r="AO244" s="24">
        <f ca="1">SQRT(Inputs!$B$38)*H244+SQRT(1-Inputs!$B$38)*_xlfn.NORM.S.INV(RAND())</f>
        <v>-0.6261840783608148</v>
      </c>
      <c r="AP244" s="24">
        <f ca="1">SQRT(Inputs!$B$38)*I244+SQRT(1-Inputs!$B$38)*_xlfn.NORM.S.INV(RAND())</f>
        <v>1.4070216977294026</v>
      </c>
      <c r="AQ244" s="24">
        <f ca="1">SQRT(Inputs!$B$38)*J244+SQRT(1-Inputs!$B$38)*_xlfn.NORM.S.INV(RAND())</f>
        <v>-0.28580213866486737</v>
      </c>
      <c r="AR244" s="24">
        <f ca="1">SQRT(Inputs!$B$38)*K244+SQRT(1-Inputs!$B$38)*_xlfn.NORM.S.INV(RAND())</f>
        <v>-0.41146023582862756</v>
      </c>
      <c r="AS244" s="24">
        <f ca="1">SQRT(Inputs!$B$38)*L244+SQRT(1-Inputs!$B$38)*_xlfn.NORM.S.INV(RAND())</f>
        <v>-1.2518727175337547</v>
      </c>
      <c r="AT244" s="24">
        <f ca="1">SQRT(Inputs!$B$38)*M244+SQRT(1-Inputs!$B$38)*_xlfn.NORM.S.INV(RAND())</f>
        <v>-1.1111847450978487</v>
      </c>
      <c r="AU244" s="15">
        <f ca="1">Inputs!$B$6*EXP($B$8-0.5*C$5^2+C$5*N244)</f>
        <v>6460.1075741688001</v>
      </c>
      <c r="AV244" s="15">
        <f t="shared" ca="1" si="110"/>
        <v>6773.4983399970079</v>
      </c>
      <c r="AW244" s="15">
        <f t="shared" ca="1" si="111"/>
        <v>8904.0597905930317</v>
      </c>
      <c r="AX244" s="15">
        <f t="shared" ca="1" si="112"/>
        <v>10797.196957483504</v>
      </c>
      <c r="AY244" s="15">
        <f t="shared" ca="1" si="113"/>
        <v>12440.656738809839</v>
      </c>
      <c r="AZ244" s="15">
        <f t="shared" ca="1" si="114"/>
        <v>16295.890969741302</v>
      </c>
      <c r="BA244" s="15">
        <f t="shared" ca="1" si="115"/>
        <v>20807.382710876318</v>
      </c>
      <c r="BB244" s="15">
        <f t="shared" ca="1" si="116"/>
        <v>22509.284372287537</v>
      </c>
      <c r="BC244" s="15">
        <f t="shared" ca="1" si="117"/>
        <v>26474.539084805579</v>
      </c>
      <c r="BD244" s="15">
        <f t="shared" ca="1" si="118"/>
        <v>28161.763947984364</v>
      </c>
      <c r="BE244" s="15">
        <f t="shared" ca="1" si="119"/>
        <v>33460.144831065903</v>
      </c>
      <c r="BF244" s="15">
        <f ca="1">Inputs!$B$13*EXP($B$9-0.5*C$6^2+C$6*Y244)</f>
        <v>13953.110283410038</v>
      </c>
      <c r="BG244" s="15">
        <f t="shared" ca="1" si="120"/>
        <v>14269.250913333632</v>
      </c>
      <c r="BH244" s="15">
        <f t="shared" ca="1" si="121"/>
        <v>22295.335366751075</v>
      </c>
      <c r="BI244" s="15">
        <f t="shared" ca="1" si="122"/>
        <v>29453.228261264994</v>
      </c>
      <c r="BJ244" s="15">
        <f t="shared" ca="1" si="123"/>
        <v>42451.752513831416</v>
      </c>
      <c r="BK244" s="15">
        <f t="shared" ca="1" si="124"/>
        <v>45206.229190959995</v>
      </c>
      <c r="BL244" s="15">
        <f t="shared" ca="1" si="125"/>
        <v>65510.431827647291</v>
      </c>
      <c r="BM244" s="15">
        <f t="shared" ca="1" si="126"/>
        <v>76453.814847401736</v>
      </c>
      <c r="BN244" s="15">
        <f t="shared" ca="1" si="127"/>
        <v>112172.13998673212</v>
      </c>
      <c r="BO244" s="15">
        <f t="shared" ca="1" si="128"/>
        <v>128911.98138746637</v>
      </c>
      <c r="BP244" s="15">
        <f t="shared" ca="1" si="129"/>
        <v>176987.40514865605</v>
      </c>
      <c r="BQ244" s="15">
        <f ca="1">Inputs!$B$20*EXP($B$10-0.5*C$7^2+C$7*AJ244)</f>
        <v>4333.9918395412124</v>
      </c>
      <c r="BR244" s="15">
        <f t="shared" ca="1" si="130"/>
        <v>5052.2090292049343</v>
      </c>
      <c r="BS244" s="15">
        <f t="shared" ca="1" si="131"/>
        <v>9666.3047579576305</v>
      </c>
      <c r="BT244" s="15">
        <f t="shared" ca="1" si="132"/>
        <v>10197.450950339644</v>
      </c>
      <c r="BU244" s="15">
        <f t="shared" ca="1" si="133"/>
        <v>19167.073072106279</v>
      </c>
      <c r="BV244" s="15">
        <f t="shared" ca="1" si="134"/>
        <v>23158.128159709508</v>
      </c>
      <c r="BW244" s="15">
        <f t="shared" ca="1" si="135"/>
        <v>43525.773264193645</v>
      </c>
      <c r="BX244" s="15">
        <f t="shared" ca="1" si="136"/>
        <v>57487.781444405075</v>
      </c>
      <c r="BY244" s="15">
        <f t="shared" ca="1" si="137"/>
        <v>74452.205983806547</v>
      </c>
      <c r="BZ244" s="15">
        <f t="shared" ca="1" si="138"/>
        <v>82991.107028102429</v>
      </c>
      <c r="CA244" s="15">
        <f t="shared" ca="1" si="139"/>
        <v>95688.327020030745</v>
      </c>
      <c r="CB244" s="15">
        <f ca="1">(AU244*DCF!C$10-DCF!C$5*MAX(AU244*DCF!C$10,0)-MAX(AU244-Inputs!$B$6,0)/Inputs!$B$10)*DCF!C$6</f>
        <v>1032.3942366716067</v>
      </c>
      <c r="CC244" s="15">
        <f ca="1">(AV244*DCF!D$10-DCF!D$5*MAX(AV244*DCF!D$10,0)-MAX(AV244-AU244,0)/Inputs!$B$10)*DCF!D$6</f>
        <v>1574.5821952011127</v>
      </c>
      <c r="CD244" s="15">
        <f ca="1">(AW244*DCF!E$10-DCF!E$5*MAX(AW244*DCF!E$10,0)-MAX(AW244-AV244,0)/Inputs!$B$10)*DCF!E$6</f>
        <v>1575.9149961477153</v>
      </c>
      <c r="CE244" s="15">
        <f ca="1">(AX244*DCF!F$10-DCF!F$5*MAX(AX244*DCF!F$10,0)-MAX(AX244-AW244,0)/Inputs!$B$10)*DCF!F$6</f>
        <v>1963.0959804521012</v>
      </c>
      <c r="CF244" s="15">
        <f ca="1">(AY244*DCF!G$10-DCF!G$5*MAX(AY244*DCF!G$10,0)-MAX(AY244-AX244,0)/Inputs!$B$10)*DCF!G$6</f>
        <v>2247.369658267367</v>
      </c>
      <c r="CG244" s="15">
        <f ca="1">(AZ244*DCF!H$10-DCF!H$5*MAX(AZ244*DCF!H$10,0)-MAX(AZ244-AY244,0)/Inputs!$B$10)*DCF!H$6</f>
        <v>2479.2929686093371</v>
      </c>
      <c r="CH244" s="15">
        <f ca="1">(BA244*DCF!I$10-DCF!I$5*MAX(BA244*DCF!I$10,0)-MAX(BA244-AZ244,0)/Inputs!$B$10)*DCF!I$6</f>
        <v>3060.7070517140914</v>
      </c>
      <c r="CI244" s="15">
        <f ca="1">(BB244*DCF!J$10-DCF!J$5*MAX(BB244*DCF!J$10,0)-MAX(BB244-BA244,0)/Inputs!$B$10)*DCF!J$6</f>
        <v>3604.7502754266411</v>
      </c>
      <c r="CJ244" s="15">
        <f ca="1">(BC244*DCF!K$10-DCF!K$5*MAX(BC244*DCF!K$10,0)-MAX(BC244-BB244,0)/Inputs!$B$10)*DCF!K$6</f>
        <v>3706.9003116254671</v>
      </c>
      <c r="CK244" s="15">
        <f ca="1">(BD244*DCF!L$10-DCF!L$5*MAX(BD244*DCF!L$10,0)-MAX(BD244-BC244,0)/Inputs!$B$10)*DCF!L$6</f>
        <v>4029.144033179401</v>
      </c>
      <c r="CL244" s="15">
        <f ca="1">(BE244*DCF!M$10-DCF!M$5*MAX(BE244*DCF!M$10,0)-MAX(BE244-BD244,0)/Inputs!$B$10)*DCF!M$6</f>
        <v>4088.7110015420485</v>
      </c>
      <c r="CM244" s="15">
        <f ca="1">(BF244*DCF!C$28-DCF!C$5*MAX(BF244*DCF!C$28,0)-MAX(BF244-Inputs!$B$13,0)/Inputs!$B$17)*DCF!C$6</f>
        <v>3665.7625828348259</v>
      </c>
      <c r="CN244" s="15">
        <f ca="1">(BG244*DCF!D$28-DCF!D$5*MAX(BG244*DCF!D$28,0)-MAX(BG244-BF244,0)/Inputs!$B$17)*DCF!D$6</f>
        <v>4135.1762059825878</v>
      </c>
      <c r="CO244" s="15">
        <f ca="1">(BH244*DCF!E$28-DCF!E$5*MAX(BH244*DCF!E$28,0)-MAX(BH244-BG244,0)/Inputs!$B$17)*DCF!E$6</f>
        <v>4732.6052080286508</v>
      </c>
      <c r="CP244" s="15">
        <f ca="1">(BI244*DCF!F$28-DCF!F$5*MAX(BI244*DCF!F$28,0)-MAX(BI244-BH244,0)/Inputs!$B$17)*DCF!F$6</f>
        <v>6692.5681089242289</v>
      </c>
      <c r="CQ244" s="15">
        <f ca="1">(BJ244*DCF!G$28-DCF!G$5*MAX(BJ244*DCF!G$28,0)-MAX(BJ244-BI244,0)/Inputs!$B$17)*DCF!G$6</f>
        <v>8828.2059006905365</v>
      </c>
      <c r="CR244" s="15">
        <f ca="1">(BK244*DCF!H$28-DCF!H$5*MAX(BK244*DCF!H$28,0)-MAX(BK244-BJ244,0)/Inputs!$B$17)*DCF!H$6</f>
        <v>10752.030851733847</v>
      </c>
      <c r="CS244" s="15">
        <f ca="1">(BL244*DCF!I$28-DCF!I$5*MAX(BL244*DCF!I$28,0)-MAX(BL244-BK244,0)/Inputs!$B$17)*DCF!I$6</f>
        <v>12490.701456938648</v>
      </c>
      <c r="CT244" s="15">
        <f ca="1">(BM244*DCF!J$28-DCF!J$5*MAX(BM244*DCF!J$28,0)-MAX(BM244-BL244,0)/Inputs!$B$17)*DCF!J$6</f>
        <v>15604.544439455687</v>
      </c>
      <c r="CU244" s="15">
        <f ca="1">(BN244*DCF!K$28-DCF!K$5*MAX(BN244*DCF!K$28,0)-MAX(BN244-BM244,0)/Inputs!$B$17)*DCF!K$6</f>
        <v>19313.856111240639</v>
      </c>
      <c r="CV244" s="15">
        <f ca="1">(BO244*DCF!L$28-DCF!L$5*MAX(BO244*DCF!L$28,0)-MAX(BO244-BN244,0)/Inputs!$B$17)*DCF!L$6</f>
        <v>23826.50516505156</v>
      </c>
      <c r="CW244" s="15">
        <f ca="1">(BP244*DCF!M$28-DCF!M$5*MAX(BP244*DCF!M$28,0)-MAX(BP244-BO244,0)/Inputs!$B$17)*DCF!M$6</f>
        <v>28275.050037915451</v>
      </c>
      <c r="CX244" s="15">
        <f ca="1">(BQ244*DCF!C$46-DCF!C$5*MAX(BQ244*DCF!C$46,0)-MAX(BQ244-Inputs!$B$20,0)/Inputs!$B$24)*DCF!C$6</f>
        <v>-1524.243768735251</v>
      </c>
      <c r="CY244" s="15">
        <f ca="1">(BR244*DCF!D$46-DCF!D$5*MAX(BR244*DCF!D$46,0)-MAX(BR244-BQ244,0)/Inputs!$B$24)*DCF!D$6</f>
        <v>-1168.7515753332495</v>
      </c>
      <c r="CZ244" s="15">
        <f ca="1">(BS244*DCF!E$46-DCF!E$5*MAX(BS244*DCF!E$46,0)-MAX(BS244-BR244,0)/Inputs!$B$24)*DCF!E$6</f>
        <v>-2961.8068801558084</v>
      </c>
      <c r="DA244" s="15">
        <f ca="1">(BT244*DCF!F$46-DCF!F$5*MAX(BT244*DCF!F$46,0)-MAX(BT244-BS244,0)/Inputs!$B$24)*DCF!F$6</f>
        <v>-936.04997086512435</v>
      </c>
      <c r="DB244" s="15">
        <f ca="1">(BU244*DCF!G$46-DCF!G$5*MAX(BU244*DCF!G$46,0)-MAX(BU244-BT244,0)/Inputs!$B$24)*DCF!G$6</f>
        <v>-3661.9461323012401</v>
      </c>
      <c r="DC244" s="15">
        <f ca="1">(BV244*DCF!H$46-DCF!H$5*MAX(BV244*DCF!H$46,0)-MAX(BV244-BU244,0)/Inputs!$B$24)*DCF!H$6</f>
        <v>-1240.195914872467</v>
      </c>
      <c r="DD244" s="15">
        <f ca="1">(BW244*DCF!I$46-DCF!I$5*MAX(BW244*DCF!I$46,0)-MAX(BW244-BV244,0)/Inputs!$B$24)*DCF!I$6</f>
        <v>-4841.5183731485095</v>
      </c>
      <c r="DE244" s="15">
        <f ca="1">(BX244*DCF!J$46-DCF!J$5*MAX(BX244*DCF!J$46,0)-MAX(BX244-BW244,0)/Inputs!$B$24)*DCF!J$6</f>
        <v>-1291.0430503250509</v>
      </c>
      <c r="DF244" s="15">
        <f ca="1">(BY244*DCF!K$46-DCF!K$5*MAX(BY244*DCF!K$46,0)-MAX(BY244-BX244,0)/Inputs!$B$24)*DCF!K$6</f>
        <v>97.126111705246629</v>
      </c>
      <c r="DG244" s="15">
        <f ca="1">(BZ244*DCF!L$46-DCF!L$5*MAX(BZ244*DCF!L$46,0)-MAX(BZ244-BY244,0)/Inputs!$B$24)*DCF!L$6</f>
        <v>3804.4102190333047</v>
      </c>
      <c r="DH244" s="15">
        <f ca="1">(CA244*DCF!M$46-DCF!M$5*MAX(CA244*DCF!M$46,0)-MAX(CA244-BZ244,0)/Inputs!$B$24)*DCF!M$6</f>
        <v>4847.1566668593168</v>
      </c>
      <c r="DI244" s="15">
        <f ca="1">SUM(CB244:CL244)+BE244*DCF!M$10*(1+Inputs!$B$30)*(1-Inputs!$B$33)*(1-Inputs!$B$30/Inputs!$B$31)/(Inputs!$B$29-Inputs!$B$30)*DCF!M$6</f>
        <v>122482.88823830261</v>
      </c>
      <c r="DJ244" s="15">
        <f ca="1">SUM(CM244:CW244)+BP244*DCF!M$28*(1+Inputs!$B$30)*(1-Inputs!$B$33)*(1-Inputs!$B$30/Inputs!$B$31)/(Inputs!$B$29-Inputs!$B$30)*DCF!M$6</f>
        <v>795061.39132859861</v>
      </c>
      <c r="DK244" s="15">
        <f ca="1">SUM(CX244:DH244)+CA244*DCF!M$46*(1+Inputs!$B$30)*(1-Inputs!$B$33)*(1-Inputs!$B$30/Inputs!$B$31)/(Inputs!$B$29-Inputs!$B$30)*DCF!M$6</f>
        <v>139068.62591179204</v>
      </c>
      <c r="DM244" s="15">
        <f ca="1">DI244+DJ244+DK244+Inputs!$B$34+Inputs!$B$36-Inputs!$B$35</f>
        <v>1133463.9054786933</v>
      </c>
    </row>
    <row r="245" spans="1:117" x14ac:dyDescent="0.75">
      <c r="A245" s="11">
        <v>232</v>
      </c>
      <c r="C245" s="24">
        <f t="shared" ca="1" si="143"/>
        <v>-0.97778589158766893</v>
      </c>
      <c r="D245" s="24">
        <f t="shared" ca="1" si="143"/>
        <v>0.40546090815553248</v>
      </c>
      <c r="E245" s="24">
        <f t="shared" ca="1" si="143"/>
        <v>-0.16615589089202829</v>
      </c>
      <c r="F245" s="24">
        <f t="shared" ca="1" si="143"/>
        <v>-0.70201669644168041</v>
      </c>
      <c r="G245" s="24">
        <f t="shared" ca="1" si="143"/>
        <v>-0.41309336267430224</v>
      </c>
      <c r="H245" s="24">
        <f t="shared" ca="1" si="143"/>
        <v>-1.6453504300104138</v>
      </c>
      <c r="I245" s="24">
        <f t="shared" ca="1" si="143"/>
        <v>0.20500018407711557</v>
      </c>
      <c r="J245" s="24">
        <f t="shared" ca="1" si="143"/>
        <v>0.54960061071406741</v>
      </c>
      <c r="K245" s="24">
        <f t="shared" ca="1" si="143"/>
        <v>0.44413503581911229</v>
      </c>
      <c r="L245" s="24">
        <f t="shared" ca="1" si="143"/>
        <v>-0.77460810950458159</v>
      </c>
      <c r="M245" s="24">
        <f t="shared" ca="1" si="143"/>
        <v>0.14024234668448979</v>
      </c>
      <c r="N245" s="24">
        <f ca="1">SQRT(Inputs!$B$38)*C245+SQRT(1-Inputs!$B$38)*_xlfn.NORM.S.INV(RAND())</f>
        <v>1.0185899140843699</v>
      </c>
      <c r="O245" s="24">
        <f ca="1">SQRT(Inputs!$B$38)*D245+SQRT(1-Inputs!$B$38)*_xlfn.NORM.S.INV(RAND())</f>
        <v>1.502027645059504</v>
      </c>
      <c r="P245" s="24">
        <f ca="1">SQRT(Inputs!$B$38)*E245+SQRT(1-Inputs!$B$38)*_xlfn.NORM.S.INV(RAND())</f>
        <v>1.0355176250038705</v>
      </c>
      <c r="Q245" s="24">
        <f ca="1">SQRT(Inputs!$B$38)*F245+SQRT(1-Inputs!$B$38)*_xlfn.NORM.S.INV(RAND())</f>
        <v>-0.55944620395360856</v>
      </c>
      <c r="R245" s="24">
        <f ca="1">SQRT(Inputs!$B$38)*G245+SQRT(1-Inputs!$B$38)*_xlfn.NORM.S.INV(RAND())</f>
        <v>-1.685610220749802</v>
      </c>
      <c r="S245" s="24">
        <f ca="1">SQRT(Inputs!$B$38)*H245+SQRT(1-Inputs!$B$38)*_xlfn.NORM.S.INV(RAND())</f>
        <v>-1.9067490483878391</v>
      </c>
      <c r="T245" s="24">
        <f ca="1">SQRT(Inputs!$B$38)*I245+SQRT(1-Inputs!$B$38)*_xlfn.NORM.S.INV(RAND())</f>
        <v>-8.8519545718583767E-2</v>
      </c>
      <c r="U245" s="24">
        <f ca="1">SQRT(Inputs!$B$38)*J245+SQRT(1-Inputs!$B$38)*_xlfn.NORM.S.INV(RAND())</f>
        <v>-0.41051257236427013</v>
      </c>
      <c r="V245" s="24">
        <f ca="1">SQRT(Inputs!$B$38)*K245+SQRT(1-Inputs!$B$38)*_xlfn.NORM.S.INV(RAND())</f>
        <v>0.50979109529259026</v>
      </c>
      <c r="W245" s="24">
        <f ca="1">SQRT(Inputs!$B$38)*L245+SQRT(1-Inputs!$B$38)*_xlfn.NORM.S.INV(RAND())</f>
        <v>-0.77911150497878556</v>
      </c>
      <c r="X245" s="24">
        <f ca="1">SQRT(Inputs!$B$38)*M245+SQRT(1-Inputs!$B$38)*_xlfn.NORM.S.INV(RAND())</f>
        <v>0.60624038909346323</v>
      </c>
      <c r="Y245" s="24">
        <f ca="1">SQRT(Inputs!$B$38)*C245+SQRT(1-Inputs!$B$38)*_xlfn.NORM.S.INV(RAND())</f>
        <v>1.5284404104116467E-2</v>
      </c>
      <c r="Z245" s="24">
        <f ca="1">SQRT(Inputs!$B$38)*D245+SQRT(1-Inputs!$B$38)*_xlfn.NORM.S.INV(RAND())</f>
        <v>0.65424703152792052</v>
      </c>
      <c r="AA245" s="24">
        <f ca="1">SQRT(Inputs!$B$38)*E245+SQRT(1-Inputs!$B$38)*_xlfn.NORM.S.INV(RAND())</f>
        <v>1.1185754824087388</v>
      </c>
      <c r="AB245" s="24">
        <f ca="1">SQRT(Inputs!$B$38)*F245+SQRT(1-Inputs!$B$38)*_xlfn.NORM.S.INV(RAND())</f>
        <v>1.3140746854482541</v>
      </c>
      <c r="AC245" s="24">
        <f ca="1">SQRT(Inputs!$B$38)*G245+SQRT(1-Inputs!$B$38)*_xlfn.NORM.S.INV(RAND())</f>
        <v>1.212761360917245</v>
      </c>
      <c r="AD245" s="24">
        <f ca="1">SQRT(Inputs!$B$38)*H245+SQRT(1-Inputs!$B$38)*_xlfn.NORM.S.INV(RAND())</f>
        <v>0.69593015788124279</v>
      </c>
      <c r="AE245" s="24">
        <f ca="1">SQRT(Inputs!$B$38)*I245+SQRT(1-Inputs!$B$38)*_xlfn.NORM.S.INV(RAND())</f>
        <v>0.46758837378281271</v>
      </c>
      <c r="AF245" s="24">
        <f ca="1">SQRT(Inputs!$B$38)*J245+SQRT(1-Inputs!$B$38)*_xlfn.NORM.S.INV(RAND())</f>
        <v>-0.84262546351721013</v>
      </c>
      <c r="AG245" s="24">
        <f ca="1">SQRT(Inputs!$B$38)*K245+SQRT(1-Inputs!$B$38)*_xlfn.NORM.S.INV(RAND())</f>
        <v>0.66293037710697922</v>
      </c>
      <c r="AH245" s="24">
        <f ca="1">SQRT(Inputs!$B$38)*L245+SQRT(1-Inputs!$B$38)*_xlfn.NORM.S.INV(RAND())</f>
        <v>-8.4870623770624432E-2</v>
      </c>
      <c r="AI245" s="24">
        <f ca="1">SQRT(Inputs!$B$38)*M245+SQRT(1-Inputs!$B$38)*_xlfn.NORM.S.INV(RAND())</f>
        <v>-0.65465957971318434</v>
      </c>
      <c r="AJ245" s="24">
        <f ca="1">SQRT(Inputs!$B$38)*C245+SQRT(1-Inputs!$B$38)*_xlfn.NORM.S.INV(RAND())</f>
        <v>0.19247958498133078</v>
      </c>
      <c r="AK245" s="24">
        <f ca="1">SQRT(Inputs!$B$38)*D245+SQRT(1-Inputs!$B$38)*_xlfn.NORM.S.INV(RAND())</f>
        <v>0.41499850717346787</v>
      </c>
      <c r="AL245" s="24">
        <f ca="1">SQRT(Inputs!$B$38)*E245+SQRT(1-Inputs!$B$38)*_xlfn.NORM.S.INV(RAND())</f>
        <v>0.42306550203780524</v>
      </c>
      <c r="AM245" s="24">
        <f ca="1">SQRT(Inputs!$B$38)*F245+SQRT(1-Inputs!$B$38)*_xlfn.NORM.S.INV(RAND())</f>
        <v>0.51018557376704465</v>
      </c>
      <c r="AN245" s="24">
        <f ca="1">SQRT(Inputs!$B$38)*G245+SQRT(1-Inputs!$B$38)*_xlfn.NORM.S.INV(RAND())</f>
        <v>0.18734710708139271</v>
      </c>
      <c r="AO245" s="24">
        <f ca="1">SQRT(Inputs!$B$38)*H245+SQRT(1-Inputs!$B$38)*_xlfn.NORM.S.INV(RAND())</f>
        <v>1.9122244746246131E-2</v>
      </c>
      <c r="AP245" s="24">
        <f ca="1">SQRT(Inputs!$B$38)*I245+SQRT(1-Inputs!$B$38)*_xlfn.NORM.S.INV(RAND())</f>
        <v>-7.5328894175858821E-2</v>
      </c>
      <c r="AQ245" s="24">
        <f ca="1">SQRT(Inputs!$B$38)*J245+SQRT(1-Inputs!$B$38)*_xlfn.NORM.S.INV(RAND())</f>
        <v>0.76435673208134625</v>
      </c>
      <c r="AR245" s="24">
        <f ca="1">SQRT(Inputs!$B$38)*K245+SQRT(1-Inputs!$B$38)*_xlfn.NORM.S.INV(RAND())</f>
        <v>1.5386401345132477</v>
      </c>
      <c r="AS245" s="24">
        <f ca="1">SQRT(Inputs!$B$38)*L245+SQRT(1-Inputs!$B$38)*_xlfn.NORM.S.INV(RAND())</f>
        <v>0.22623071414167423</v>
      </c>
      <c r="AT245" s="24">
        <f ca="1">SQRT(Inputs!$B$38)*M245+SQRT(1-Inputs!$B$38)*_xlfn.NORM.S.INV(RAND())</f>
        <v>-1.7396236115110181E-3</v>
      </c>
      <c r="AU245" s="15">
        <f ca="1">Inputs!$B$6*EXP($B$8-0.5*C$5^2+C$5*N245)</f>
        <v>5851.7421426757119</v>
      </c>
      <c r="AV245" s="15">
        <f t="shared" ca="1" si="110"/>
        <v>8883.2584882967894</v>
      </c>
      <c r="AW245" s="15">
        <f t="shared" ca="1" si="111"/>
        <v>12455.171045405945</v>
      </c>
      <c r="AX245" s="15">
        <f t="shared" ca="1" si="112"/>
        <v>14179.97303963896</v>
      </c>
      <c r="AY245" s="15">
        <f t="shared" ca="1" si="113"/>
        <v>14232.727164180211</v>
      </c>
      <c r="AZ245" s="15">
        <f t="shared" ca="1" si="114"/>
        <v>14110.269769359598</v>
      </c>
      <c r="BA245" s="15">
        <f t="shared" ca="1" si="115"/>
        <v>17108.128765509566</v>
      </c>
      <c r="BB245" s="15">
        <f t="shared" ca="1" si="116"/>
        <v>20101.565732667823</v>
      </c>
      <c r="BC245" s="15">
        <f t="shared" ca="1" si="117"/>
        <v>25861.124699999225</v>
      </c>
      <c r="BD245" s="15">
        <f t="shared" ca="1" si="118"/>
        <v>29455.647071318963</v>
      </c>
      <c r="BE245" s="15">
        <f t="shared" ca="1" si="119"/>
        <v>38143.161323031534</v>
      </c>
      <c r="BF245" s="15">
        <f ca="1">Inputs!$B$13*EXP($B$9-0.5*C$6^2+C$6*Y245)</f>
        <v>13872.993686355474</v>
      </c>
      <c r="BG245" s="15">
        <f t="shared" ca="1" si="120"/>
        <v>19026.048307608929</v>
      </c>
      <c r="BH245" s="15">
        <f t="shared" ca="1" si="121"/>
        <v>27985.075625240082</v>
      </c>
      <c r="BI245" s="15">
        <f t="shared" ca="1" si="122"/>
        <v>41937.487242111805</v>
      </c>
      <c r="BJ245" s="15">
        <f t="shared" ca="1" si="123"/>
        <v>61233.715678876426</v>
      </c>
      <c r="BK245" s="15">
        <f t="shared" ca="1" si="124"/>
        <v>82621.451612985387</v>
      </c>
      <c r="BL245" s="15">
        <f t="shared" ca="1" si="125"/>
        <v>107830.50211784428</v>
      </c>
      <c r="BM245" s="15">
        <f t="shared" ca="1" si="126"/>
        <v>119373.79101087808</v>
      </c>
      <c r="BN245" s="15">
        <f t="shared" ca="1" si="127"/>
        <v>158954.00149346175</v>
      </c>
      <c r="BO245" s="15">
        <f t="shared" ca="1" si="128"/>
        <v>193656.55519823037</v>
      </c>
      <c r="BP245" s="15">
        <f t="shared" ca="1" si="129"/>
        <v>221315.73193462583</v>
      </c>
      <c r="BQ245" s="15">
        <f ca="1">Inputs!$B$20*EXP($B$10-0.5*C$7^2+C$7*AJ245)</f>
        <v>4592.5828734468914</v>
      </c>
      <c r="BR245" s="15">
        <f t="shared" ca="1" si="130"/>
        <v>7109.4105253294583</v>
      </c>
      <c r="BS245" s="15">
        <f t="shared" ca="1" si="131"/>
        <v>10993.368972544797</v>
      </c>
      <c r="BT245" s="15">
        <f t="shared" ca="1" si="132"/>
        <v>17328.132612453239</v>
      </c>
      <c r="BU245" s="15">
        <f t="shared" ca="1" si="133"/>
        <v>25128.409040278962</v>
      </c>
      <c r="BV245" s="15">
        <f t="shared" ca="1" si="134"/>
        <v>35111.811570356018</v>
      </c>
      <c r="BW245" s="15">
        <f t="shared" ca="1" si="135"/>
        <v>48221.57969339464</v>
      </c>
      <c r="BX245" s="15">
        <f t="shared" ca="1" si="136"/>
        <v>78614.447652949428</v>
      </c>
      <c r="BY245" s="15">
        <f t="shared" ca="1" si="137"/>
        <v>147856.59728130783</v>
      </c>
      <c r="BZ245" s="15">
        <f t="shared" ca="1" si="138"/>
        <v>216273.61385480862</v>
      </c>
      <c r="CA245" s="15">
        <f t="shared" ca="1" si="139"/>
        <v>303704.88882011618</v>
      </c>
      <c r="CB245" s="15">
        <f ca="1">(AU245*DCF!C$10-DCF!C$5*MAX(AU245*DCF!C$10,0)-MAX(AU245-Inputs!$B$6,0)/Inputs!$B$10)*DCF!C$6</f>
        <v>1036.7319906337075</v>
      </c>
      <c r="CC245" s="15">
        <f ca="1">(AV245*DCF!D$10-DCF!D$5*MAX(AV245*DCF!D$10,0)-MAX(AV245-AU245,0)/Inputs!$B$10)*DCF!D$6</f>
        <v>1426.0781539608897</v>
      </c>
      <c r="CD245" s="15">
        <f ca="1">(AW245*DCF!E$10-DCF!E$5*MAX(AW245*DCF!E$10,0)-MAX(AW245-AV245,0)/Inputs!$B$10)*DCF!E$6</f>
        <v>2071.1580979967007</v>
      </c>
      <c r="CE245" s="15">
        <f ca="1">(AX245*DCF!F$10-DCF!F$5*MAX(AX245*DCF!F$10,0)-MAX(AX245-AW245,0)/Inputs!$B$10)*DCF!F$6</f>
        <v>2736.5769840247381</v>
      </c>
      <c r="CF245" s="15">
        <f ca="1">(AY245*DCF!G$10-DCF!G$5*MAX(AY245*DCF!G$10,0)-MAX(AY245-AX245,0)/Inputs!$B$10)*DCF!G$6</f>
        <v>2922.3686940016014</v>
      </c>
      <c r="CG245" s="15">
        <f ca="1">(AZ245*DCF!H$10-DCF!H$5*MAX(AZ245*DCF!H$10,0)-MAX(AZ245-AY245,0)/Inputs!$B$10)*DCF!H$6</f>
        <v>2739.518996762848</v>
      </c>
      <c r="CH245" s="15">
        <f ca="1">(BA245*DCF!I$10-DCF!I$5*MAX(BA245*DCF!I$10,0)-MAX(BA245-AZ245,0)/Inputs!$B$10)*DCF!I$6</f>
        <v>2633.2771081651485</v>
      </c>
      <c r="CI245" s="15">
        <f ca="1">(BB245*DCF!J$10-DCF!J$5*MAX(BB245*DCF!J$10,0)-MAX(BB245-BA245,0)/Inputs!$B$10)*DCF!J$6</f>
        <v>2995.8692773872217</v>
      </c>
      <c r="CJ245" s="15">
        <f ca="1">(BC245*DCF!K$10-DCF!K$5*MAX(BC245*DCF!K$10,0)-MAX(BC245-BB245,0)/Inputs!$B$10)*DCF!K$6</f>
        <v>3356.9751658180444</v>
      </c>
      <c r="CK245" s="15">
        <f ca="1">(BD245*DCF!L$10-DCF!L$5*MAX(BD245*DCF!L$10,0)-MAX(BD245-BC245,0)/Inputs!$B$10)*DCF!L$6</f>
        <v>3977.6417629752455</v>
      </c>
      <c r="CL245" s="15">
        <f ca="1">(BE245*DCF!M$10-DCF!M$5*MAX(BE245*DCF!M$10,0)-MAX(BE245-BD245,0)/Inputs!$B$10)*DCF!M$6</f>
        <v>4344.6770054533972</v>
      </c>
      <c r="CM245" s="15">
        <f ca="1">(BF245*DCF!C$28-DCF!C$5*MAX(BF245*DCF!C$28,0)-MAX(BF245-Inputs!$B$13,0)/Inputs!$B$17)*DCF!C$6</f>
        <v>3659.8142011322652</v>
      </c>
      <c r="CN245" s="15">
        <f ca="1">(BG245*DCF!D$28-DCF!D$5*MAX(BG245*DCF!D$28,0)-MAX(BG245-BF245,0)/Inputs!$B$17)*DCF!D$6</f>
        <v>4504.2272234352622</v>
      </c>
      <c r="CO245" s="15">
        <f ca="1">(BH245*DCF!E$28-DCF!E$5*MAX(BH245*DCF!E$28,0)-MAX(BH245-BG245,0)/Inputs!$B$17)*DCF!E$6</f>
        <v>6160.1707664897376</v>
      </c>
      <c r="CP245" s="15">
        <f ca="1">(BI245*DCF!F$28-DCF!F$5*MAX(BI245*DCF!F$28,0)-MAX(BI245-BH245,0)/Inputs!$B$17)*DCF!F$6</f>
        <v>8844.666047109089</v>
      </c>
      <c r="CQ245" s="15">
        <f ca="1">(BJ245*DCF!G$28-DCF!G$5*MAX(BJ245*DCF!G$28,0)-MAX(BJ245-BI245,0)/Inputs!$B$17)*DCF!G$6</f>
        <v>12642.117112144111</v>
      </c>
      <c r="CR245" s="15">
        <f ca="1">(BK245*DCF!H$28-DCF!H$5*MAX(BK245*DCF!H$28,0)-MAX(BK245-BJ245,0)/Inputs!$B$17)*DCF!H$6</f>
        <v>17110.142575563234</v>
      </c>
      <c r="CS245" s="15">
        <f ca="1">(BL245*DCF!I$28-DCF!I$5*MAX(BL245*DCF!I$28,0)-MAX(BL245-BK245,0)/Inputs!$B$17)*DCF!I$6</f>
        <v>21738.39847775632</v>
      </c>
      <c r="CT245" s="15">
        <f ca="1">(BM245*DCF!J$28-DCF!J$5*MAX(BM245*DCF!J$28,0)-MAX(BM245-BL245,0)/Inputs!$B$17)*DCF!J$6</f>
        <v>25099.719568489621</v>
      </c>
      <c r="CU245" s="15">
        <f ca="1">(BN245*DCF!K$28-DCF!K$5*MAX(BN245*DCF!K$28,0)-MAX(BN245-BM245,0)/Inputs!$B$17)*DCF!K$6</f>
        <v>28720.37135541805</v>
      </c>
      <c r="CV245" s="15">
        <f ca="1">(BO245*DCF!L$28-DCF!L$5*MAX(BO245*DCF!L$28,0)-MAX(BO245-BN245,0)/Inputs!$B$17)*DCF!L$6</f>
        <v>34711.895770952615</v>
      </c>
      <c r="CW245" s="15">
        <f ca="1">(BP245*DCF!M$28-DCF!M$5*MAX(BP245*DCF!M$28,0)-MAX(BP245-BO245,0)/Inputs!$B$17)*DCF!M$6</f>
        <v>38749.521872984304</v>
      </c>
      <c r="CX245" s="15">
        <f ca="1">(BQ245*DCF!C$46-DCF!C$5*MAX(BQ245*DCF!C$46,0)-MAX(BQ245-Inputs!$B$20,0)/Inputs!$B$24)*DCF!C$6</f>
        <v>-1703.4061478846822</v>
      </c>
      <c r="CY245" s="15">
        <f ca="1">(BR245*DCF!D$46-DCF!D$5*MAX(BR245*DCF!D$46,0)-MAX(BR245-BQ245,0)/Inputs!$B$24)*DCF!D$6</f>
        <v>-2287.3200505690893</v>
      </c>
      <c r="CZ245" s="15">
        <f ca="1">(BS245*DCF!E$46-DCF!E$5*MAX(BS245*DCF!E$46,0)-MAX(BS245-BR245,0)/Inputs!$B$24)*DCF!E$6</f>
        <v>-2830.9345181023009</v>
      </c>
      <c r="DA245" s="15">
        <f ca="1">(BT245*DCF!F$46-DCF!F$5*MAX(BT245*DCF!F$46,0)-MAX(BT245-BS245,0)/Inputs!$B$24)*DCF!F$6</f>
        <v>-3568.6318720960371</v>
      </c>
      <c r="DB245" s="15">
        <f ca="1">(BU245*DCF!G$46-DCF!G$5*MAX(BU245*DCF!G$46,0)-MAX(BU245-BT245,0)/Inputs!$B$24)*DCF!G$6</f>
        <v>-3469.1289081170366</v>
      </c>
      <c r="DC245" s="15">
        <f ca="1">(BV245*DCF!H$46-DCF!H$5*MAX(BV245*DCF!H$46,0)-MAX(BV245-BU245,0)/Inputs!$B$24)*DCF!H$6</f>
        <v>-3102.2811668992708</v>
      </c>
      <c r="DD245" s="15">
        <f ca="1">(BW245*DCF!I$46-DCF!I$5*MAX(BW245*DCF!I$46,0)-MAX(BW245-BV245,0)/Inputs!$B$24)*DCF!I$6</f>
        <v>-2649.6111972506083</v>
      </c>
      <c r="DE245" s="15">
        <f ca="1">(BX245*DCF!J$46-DCF!J$5*MAX(BX245*DCF!J$46,0)-MAX(BX245-BW245,0)/Inputs!$B$24)*DCF!J$6</f>
        <v>-4762.0334135219218</v>
      </c>
      <c r="DF245" s="15">
        <f ca="1">(BY245*DCF!K$46-DCF!K$5*MAX(BY245*DCF!K$46,0)-MAX(BY245-BX245,0)/Inputs!$B$24)*DCF!K$6</f>
        <v>-8516.4203364365712</v>
      </c>
      <c r="DG245" s="15">
        <f ca="1">(BZ245*DCF!L$46-DCF!L$5*MAX(BZ245*DCF!L$46,0)-MAX(BZ245-BY245,0)/Inputs!$B$24)*DCF!L$6</f>
        <v>-533.00277625043168</v>
      </c>
      <c r="DH245" s="15">
        <f ca="1">(CA245*DCF!M$46-DCF!M$5*MAX(CA245*DCF!M$46,0)-MAX(CA245-BZ245,0)/Inputs!$B$24)*DCF!M$6</f>
        <v>5531.2210990331423</v>
      </c>
      <c r="DI245" s="15">
        <f ca="1">SUM(CB245:CL245)+BE245*DCF!M$10*(1+Inputs!$B$30)*(1-Inputs!$B$33)*(1-Inputs!$B$30/Inputs!$B$31)/(Inputs!$B$29-Inputs!$B$30)*DCF!M$6</f>
        <v>136393.79559026775</v>
      </c>
      <c r="DJ245" s="15">
        <f ca="1">SUM(CM245:CW245)+BP245*DCF!M$28*(1+Inputs!$B$30)*(1-Inputs!$B$33)*(1-Inputs!$B$30/Inputs!$B$31)/(Inputs!$B$29-Inputs!$B$30)*DCF!M$6</f>
        <v>1023173.8564003315</v>
      </c>
      <c r="DK245" s="15">
        <f ca="1">SUM(CX245:DH245)+CA245*DCF!M$46*(1+Inputs!$B$30)*(1-Inputs!$B$33)*(1-Inputs!$B$30/Inputs!$B$31)/(Inputs!$B$29-Inputs!$B$30)*DCF!M$6</f>
        <v>441672.18497177964</v>
      </c>
      <c r="DM245" s="15">
        <f ca="1">DI245+DJ245+DK245+Inputs!$B$34+Inputs!$B$36-Inputs!$B$35</f>
        <v>1678090.8369623788</v>
      </c>
    </row>
    <row r="246" spans="1:117" x14ac:dyDescent="0.75">
      <c r="A246" s="11">
        <v>233</v>
      </c>
      <c r="C246" s="24">
        <f t="shared" ca="1" si="143"/>
        <v>0.48633977827277897</v>
      </c>
      <c r="D246" s="24">
        <f t="shared" ca="1" si="143"/>
        <v>1.6732704502246423</v>
      </c>
      <c r="E246" s="24">
        <f t="shared" ca="1" si="143"/>
        <v>0.40162388546252259</v>
      </c>
      <c r="F246" s="24">
        <f t="shared" ca="1" si="143"/>
        <v>0.42470145787742664</v>
      </c>
      <c r="G246" s="24">
        <f t="shared" ca="1" si="143"/>
        <v>-0.55888698100763567</v>
      </c>
      <c r="H246" s="24">
        <f t="shared" ca="1" si="143"/>
        <v>-2.7037831789661838E-2</v>
      </c>
      <c r="I246" s="24">
        <f t="shared" ca="1" si="143"/>
        <v>-1.8306076929327957</v>
      </c>
      <c r="J246" s="24">
        <f t="shared" ca="1" si="143"/>
        <v>-0.33493854512940652</v>
      </c>
      <c r="K246" s="24">
        <f t="shared" ca="1" si="143"/>
        <v>-2.1123531835099758</v>
      </c>
      <c r="L246" s="24">
        <f t="shared" ca="1" si="143"/>
        <v>-0.41018169258824017</v>
      </c>
      <c r="M246" s="24">
        <f t="shared" ca="1" si="143"/>
        <v>0.78837256180248172</v>
      </c>
      <c r="N246" s="24">
        <f ca="1">SQRT(Inputs!$B$38)*C246+SQRT(1-Inputs!$B$38)*_xlfn.NORM.S.INV(RAND())</f>
        <v>0.55222653700393942</v>
      </c>
      <c r="O246" s="24">
        <f ca="1">SQRT(Inputs!$B$38)*D246+SQRT(1-Inputs!$B$38)*_xlfn.NORM.S.INV(RAND())</f>
        <v>1.1211208788671942</v>
      </c>
      <c r="P246" s="24">
        <f ca="1">SQRT(Inputs!$B$38)*E246+SQRT(1-Inputs!$B$38)*_xlfn.NORM.S.INV(RAND())</f>
        <v>-1.2834972521259225</v>
      </c>
      <c r="Q246" s="24">
        <f ca="1">SQRT(Inputs!$B$38)*F246+SQRT(1-Inputs!$B$38)*_xlfn.NORM.S.INV(RAND())</f>
        <v>-0.50708813830506272</v>
      </c>
      <c r="R246" s="24">
        <f ca="1">SQRT(Inputs!$B$38)*G246+SQRT(1-Inputs!$B$38)*_xlfn.NORM.S.INV(RAND())</f>
        <v>4.2153593330402306E-2</v>
      </c>
      <c r="S246" s="24">
        <f ca="1">SQRT(Inputs!$B$38)*H246+SQRT(1-Inputs!$B$38)*_xlfn.NORM.S.INV(RAND())</f>
        <v>-0.17363239014853521</v>
      </c>
      <c r="T246" s="24">
        <f ca="1">SQRT(Inputs!$B$38)*I246+SQRT(1-Inputs!$B$38)*_xlfn.NORM.S.INV(RAND())</f>
        <v>-2.0524294411939046</v>
      </c>
      <c r="U246" s="24">
        <f ca="1">SQRT(Inputs!$B$38)*J246+SQRT(1-Inputs!$B$38)*_xlfn.NORM.S.INV(RAND())</f>
        <v>-1.652586442872519</v>
      </c>
      <c r="V246" s="24">
        <f ca="1">SQRT(Inputs!$B$38)*K246+SQRT(1-Inputs!$B$38)*_xlfn.NORM.S.INV(RAND())</f>
        <v>-1.7366757497817764</v>
      </c>
      <c r="W246" s="24">
        <f ca="1">SQRT(Inputs!$B$38)*L246+SQRT(1-Inputs!$B$38)*_xlfn.NORM.S.INV(RAND())</f>
        <v>0.56273390708699789</v>
      </c>
      <c r="X246" s="24">
        <f ca="1">SQRT(Inputs!$B$38)*M246+SQRT(1-Inputs!$B$38)*_xlfn.NORM.S.INV(RAND())</f>
        <v>-0.36039584488409282</v>
      </c>
      <c r="Y246" s="24">
        <f ca="1">SQRT(Inputs!$B$38)*C246+SQRT(1-Inputs!$B$38)*_xlfn.NORM.S.INV(RAND())</f>
        <v>0.4891172506550811</v>
      </c>
      <c r="Z246" s="24">
        <f ca="1">SQRT(Inputs!$B$38)*D246+SQRT(1-Inputs!$B$38)*_xlfn.NORM.S.INV(RAND())</f>
        <v>2.4228992848322983</v>
      </c>
      <c r="AA246" s="24">
        <f ca="1">SQRT(Inputs!$B$38)*E246+SQRT(1-Inputs!$B$38)*_xlfn.NORM.S.INV(RAND())</f>
        <v>-1.2778601842209221</v>
      </c>
      <c r="AB246" s="24">
        <f ca="1">SQRT(Inputs!$B$38)*F246+SQRT(1-Inputs!$B$38)*_xlfn.NORM.S.INV(RAND())</f>
        <v>0.78395524290264662</v>
      </c>
      <c r="AC246" s="24">
        <f ca="1">SQRT(Inputs!$B$38)*G246+SQRT(1-Inputs!$B$38)*_xlfn.NORM.S.INV(RAND())</f>
        <v>-0.53408205289164568</v>
      </c>
      <c r="AD246" s="24">
        <f ca="1">SQRT(Inputs!$B$38)*H246+SQRT(1-Inputs!$B$38)*_xlfn.NORM.S.INV(RAND())</f>
        <v>1.0564396850100524</v>
      </c>
      <c r="AE246" s="24">
        <f ca="1">SQRT(Inputs!$B$38)*I246+SQRT(1-Inputs!$B$38)*_xlfn.NORM.S.INV(RAND())</f>
        <v>-0.96694695743416992</v>
      </c>
      <c r="AF246" s="24">
        <f ca="1">SQRT(Inputs!$B$38)*J246+SQRT(1-Inputs!$B$38)*_xlfn.NORM.S.INV(RAND())</f>
        <v>-1.5195106134063519</v>
      </c>
      <c r="AG246" s="24">
        <f ca="1">SQRT(Inputs!$B$38)*K246+SQRT(1-Inputs!$B$38)*_xlfn.NORM.S.INV(RAND())</f>
        <v>-0.22885496666641103</v>
      </c>
      <c r="AH246" s="24">
        <f ca="1">SQRT(Inputs!$B$38)*L246+SQRT(1-Inputs!$B$38)*_xlfn.NORM.S.INV(RAND())</f>
        <v>-5.8618529305629913E-2</v>
      </c>
      <c r="AI246" s="24">
        <f ca="1">SQRT(Inputs!$B$38)*M246+SQRT(1-Inputs!$B$38)*_xlfn.NORM.S.INV(RAND())</f>
        <v>0.46049858822252515</v>
      </c>
      <c r="AJ246" s="24">
        <f ca="1">SQRT(Inputs!$B$38)*C246+SQRT(1-Inputs!$B$38)*_xlfn.NORM.S.INV(RAND())</f>
        <v>0.44645977489443445</v>
      </c>
      <c r="AK246" s="24">
        <f ca="1">SQRT(Inputs!$B$38)*D246+SQRT(1-Inputs!$B$38)*_xlfn.NORM.S.INV(RAND())</f>
        <v>0.2606062410066976</v>
      </c>
      <c r="AL246" s="24">
        <f ca="1">SQRT(Inputs!$B$38)*E246+SQRT(1-Inputs!$B$38)*_xlfn.NORM.S.INV(RAND())</f>
        <v>0.47822197081218965</v>
      </c>
      <c r="AM246" s="24">
        <f ca="1">SQRT(Inputs!$B$38)*F246+SQRT(1-Inputs!$B$38)*_xlfn.NORM.S.INV(RAND())</f>
        <v>-0.25630028650669412</v>
      </c>
      <c r="AN246" s="24">
        <f ca="1">SQRT(Inputs!$B$38)*G246+SQRT(1-Inputs!$B$38)*_xlfn.NORM.S.INV(RAND())</f>
        <v>-1.063677354885346</v>
      </c>
      <c r="AO246" s="24">
        <f ca="1">SQRT(Inputs!$B$38)*H246+SQRT(1-Inputs!$B$38)*_xlfn.NORM.S.INV(RAND())</f>
        <v>0.71266191339559204</v>
      </c>
      <c r="AP246" s="24">
        <f ca="1">SQRT(Inputs!$B$38)*I246+SQRT(1-Inputs!$B$38)*_xlfn.NORM.S.INV(RAND())</f>
        <v>-0.83741706856857534</v>
      </c>
      <c r="AQ246" s="24">
        <f ca="1">SQRT(Inputs!$B$38)*J246+SQRT(1-Inputs!$B$38)*_xlfn.NORM.S.INV(RAND())</f>
        <v>1.080000490128088</v>
      </c>
      <c r="AR246" s="24">
        <f ca="1">SQRT(Inputs!$B$38)*K246+SQRT(1-Inputs!$B$38)*_xlfn.NORM.S.INV(RAND())</f>
        <v>-2.240728209794919</v>
      </c>
      <c r="AS246" s="24">
        <f ca="1">SQRT(Inputs!$B$38)*L246+SQRT(1-Inputs!$B$38)*_xlfn.NORM.S.INV(RAND())</f>
        <v>-2.5294696683577467</v>
      </c>
      <c r="AT246" s="24">
        <f ca="1">SQRT(Inputs!$B$38)*M246+SQRT(1-Inputs!$B$38)*_xlfn.NORM.S.INV(RAND())</f>
        <v>0.61201661561532328</v>
      </c>
      <c r="AU246" s="15">
        <f ca="1">Inputs!$B$6*EXP($B$8-0.5*C$5^2+C$5*N246)</f>
        <v>5426.2470556398657</v>
      </c>
      <c r="AV246" s="15">
        <f t="shared" ca="1" si="110"/>
        <v>7788.6790622593344</v>
      </c>
      <c r="AW246" s="15">
        <f t="shared" ca="1" si="111"/>
        <v>7987.2562050417155</v>
      </c>
      <c r="AX246" s="15">
        <f t="shared" ca="1" si="112"/>
        <v>9153.014513764585</v>
      </c>
      <c r="AY246" s="15">
        <f t="shared" ca="1" si="113"/>
        <v>11241.122282821341</v>
      </c>
      <c r="AZ246" s="15">
        <f t="shared" ca="1" si="114"/>
        <v>13487.823723082412</v>
      </c>
      <c r="BA246" s="15">
        <f t="shared" ca="1" si="115"/>
        <v>13315.063001357548</v>
      </c>
      <c r="BB246" s="15">
        <f t="shared" ca="1" si="116"/>
        <v>13814.1992520485</v>
      </c>
      <c r="BC246" s="15">
        <f t="shared" ca="1" si="117"/>
        <v>14307.572674896874</v>
      </c>
      <c r="BD246" s="15">
        <f t="shared" ca="1" si="118"/>
        <v>18475.421279008042</v>
      </c>
      <c r="BE246" s="15">
        <f t="shared" ca="1" si="119"/>
        <v>21908.190820086707</v>
      </c>
      <c r="BF246" s="15">
        <f ca="1">Inputs!$B$13*EXP($B$9-0.5*C$6^2+C$6*Y246)</f>
        <v>15239.341146169108</v>
      </c>
      <c r="BG246" s="15">
        <f t="shared" ca="1" si="120"/>
        <v>28756.90935540825</v>
      </c>
      <c r="BH246" s="15">
        <f t="shared" ca="1" si="121"/>
        <v>28425.136294580418</v>
      </c>
      <c r="BI246" s="15">
        <f t="shared" ca="1" si="122"/>
        <v>39259.242086740502</v>
      </c>
      <c r="BJ246" s="15">
        <f t="shared" ca="1" si="123"/>
        <v>44563.050250255641</v>
      </c>
      <c r="BK246" s="15">
        <f t="shared" ca="1" si="124"/>
        <v>63152.814011170398</v>
      </c>
      <c r="BL246" s="15">
        <f t="shared" ca="1" si="125"/>
        <v>68439.137484079474</v>
      </c>
      <c r="BM246" s="15">
        <f t="shared" ca="1" si="126"/>
        <v>69655.11544238645</v>
      </c>
      <c r="BN246" s="15">
        <f t="shared" ca="1" si="127"/>
        <v>83349.571108255739</v>
      </c>
      <c r="BO246" s="15">
        <f t="shared" ca="1" si="128"/>
        <v>101856.64745723442</v>
      </c>
      <c r="BP246" s="15">
        <f t="shared" ca="1" si="129"/>
        <v>132080.80141352193</v>
      </c>
      <c r="BQ246" s="15">
        <f ca="1">Inputs!$B$20*EXP($B$10-0.5*C$7^2+C$7*AJ246)</f>
        <v>5025.5000420925398</v>
      </c>
      <c r="BR246" s="15">
        <f t="shared" ca="1" si="130"/>
        <v>7407.3282290450379</v>
      </c>
      <c r="BS246" s="15">
        <f t="shared" ca="1" si="131"/>
        <v>11636.932160772034</v>
      </c>
      <c r="BT246" s="15">
        <f t="shared" ca="1" si="132"/>
        <v>15001.481561668945</v>
      </c>
      <c r="BU246" s="15">
        <f t="shared" ca="1" si="133"/>
        <v>16072.447165786483</v>
      </c>
      <c r="BV246" s="15">
        <f t="shared" ca="1" si="134"/>
        <v>26256.10357190996</v>
      </c>
      <c r="BW246" s="15">
        <f t="shared" ca="1" si="135"/>
        <v>30688.013599827653</v>
      </c>
      <c r="BX246" s="15">
        <f t="shared" ca="1" si="136"/>
        <v>53298.032248130279</v>
      </c>
      <c r="BY246" s="15">
        <f t="shared" ca="1" si="137"/>
        <v>48642.624112268299</v>
      </c>
      <c r="BZ246" s="15">
        <f t="shared" ca="1" si="138"/>
        <v>42871.648171560941</v>
      </c>
      <c r="CA246" s="15">
        <f t="shared" ca="1" si="139"/>
        <v>67140.52604627762</v>
      </c>
      <c r="CB246" s="15">
        <f ca="1">(AU246*DCF!C$10-DCF!C$5*MAX(AU246*DCF!C$10,0)-MAX(AU246-Inputs!$B$6,0)/Inputs!$B$10)*DCF!C$6</f>
        <v>1039.7658464448675</v>
      </c>
      <c r="CC246" s="15">
        <f ca="1">(AV246*DCF!D$10-DCF!D$5*MAX(AV246*DCF!D$10,0)-MAX(AV246-AU246,0)/Inputs!$B$10)*DCF!D$6</f>
        <v>1322.4205392808699</v>
      </c>
      <c r="CD246" s="15">
        <f ca="1">(AW246*DCF!E$10-DCF!E$5*MAX(AW246*DCF!E$10,0)-MAX(AW246-AV246,0)/Inputs!$B$10)*DCF!E$6</f>
        <v>1799.4025153592095</v>
      </c>
      <c r="CE246" s="15">
        <f ca="1">(AX246*DCF!F$10-DCF!F$5*MAX(AX246*DCF!F$10,0)-MAX(AX246-AW246,0)/Inputs!$B$10)*DCF!F$6</f>
        <v>1755.5230798420178</v>
      </c>
      <c r="CF246" s="15">
        <f ca="1">(AY246*DCF!G$10-DCF!G$5*MAX(AY246*DCF!G$10,0)-MAX(AY246-AX246,0)/Inputs!$B$10)*DCF!G$6</f>
        <v>1914.7487333338099</v>
      </c>
      <c r="CG246" s="15">
        <f ca="1">(AZ246*DCF!H$10-DCF!H$5*MAX(AZ246*DCF!H$10,0)-MAX(AZ246-AY246,0)/Inputs!$B$10)*DCF!H$6</f>
        <v>2219.7285322413891</v>
      </c>
      <c r="CH246" s="15">
        <f ca="1">(BA246*DCF!I$10-DCF!I$5*MAX(BA246*DCF!I$10,0)-MAX(BA246-AZ246,0)/Inputs!$B$10)*DCF!I$6</f>
        <v>2432.1762753663807</v>
      </c>
      <c r="CI246" s="15">
        <f ca="1">(BB246*DCF!J$10-DCF!J$5*MAX(BB246*DCF!J$10,0)-MAX(BB246-BA246,0)/Inputs!$B$10)*DCF!J$6</f>
        <v>2294.9127713874691</v>
      </c>
      <c r="CJ246" s="15">
        <f ca="1">(BC246*DCF!K$10-DCF!K$5*MAX(BC246*DCF!K$10,0)-MAX(BC246-BB246,0)/Inputs!$B$10)*DCF!K$6</f>
        <v>2234.2246510450204</v>
      </c>
      <c r="CK246" s="15">
        <f ca="1">(BD246*DCF!L$10-DCF!L$5*MAX(BD246*DCF!L$10,0)-MAX(BD246-BC246,0)/Inputs!$B$10)*DCF!L$6</f>
        <v>2247.4745490178784</v>
      </c>
      <c r="CL246" s="15">
        <f ca="1">(BE246*DCF!M$10-DCF!M$5*MAX(BE246*DCF!M$10,0)-MAX(BE246-BD246,0)/Inputs!$B$10)*DCF!M$6</f>
        <v>2681.4480857682734</v>
      </c>
      <c r="CM246" s="15">
        <f ca="1">(BF246*DCF!C$28-DCF!C$5*MAX(BF246*DCF!C$28,0)-MAX(BF246-Inputs!$B$13,0)/Inputs!$B$17)*DCF!C$6</f>
        <v>3761.2607993166603</v>
      </c>
      <c r="CN246" s="15">
        <f ca="1">(BG246*DCF!D$28-DCF!D$5*MAX(BG246*DCF!D$28,0)-MAX(BG246-BF246,0)/Inputs!$B$17)*DCF!D$6</f>
        <v>5585.6559746327503</v>
      </c>
      <c r="CO246" s="15">
        <f ca="1">(BH246*DCF!E$28-DCF!E$5*MAX(BH246*DCF!E$28,0)-MAX(BH246-BG246,0)/Inputs!$B$17)*DCF!E$6</f>
        <v>8050.5047492069407</v>
      </c>
      <c r="CP246" s="15">
        <f ca="1">(BI246*DCF!F$28-DCF!F$5*MAX(BI246*DCF!F$28,0)-MAX(BI246-BH246,0)/Inputs!$B$17)*DCF!F$6</f>
        <v>8685.3298986852897</v>
      </c>
      <c r="CQ246" s="15">
        <f ca="1">(BJ246*DCF!G$28-DCF!G$5*MAX(BJ246*DCF!G$28,0)-MAX(BJ246-BI246,0)/Inputs!$B$17)*DCF!G$6</f>
        <v>10670.173348440621</v>
      </c>
      <c r="CR246" s="15">
        <f ca="1">(BK246*DCF!H$28-DCF!H$5*MAX(BK246*DCF!H$28,0)-MAX(BK246-BJ246,0)/Inputs!$B$17)*DCF!H$6</f>
        <v>12730.060059127647</v>
      </c>
      <c r="CS246" s="15">
        <f ca="1">(BL246*DCF!I$28-DCF!I$5*MAX(BL246*DCF!I$28,0)-MAX(BL246-BK246,0)/Inputs!$B$17)*DCF!I$6</f>
        <v>15334.921553360517</v>
      </c>
      <c r="CT246" s="15">
        <f ca="1">(BM246*DCF!J$28-DCF!J$5*MAX(BM246*DCF!J$28,0)-MAX(BM246-BL246,0)/Inputs!$B$17)*DCF!J$6</f>
        <v>15377.644517947687</v>
      </c>
      <c r="CU246" s="15">
        <f ca="1">(BN246*DCF!K$28-DCF!K$5*MAX(BN246*DCF!K$28,0)-MAX(BN246-BM246,0)/Inputs!$B$17)*DCF!K$6</f>
        <v>15924.643485925011</v>
      </c>
      <c r="CV246" s="15">
        <f ca="1">(BO246*DCF!L$28-DCF!L$5*MAX(BO246*DCF!L$28,0)-MAX(BO246-BN246,0)/Inputs!$B$17)*DCF!L$6</f>
        <v>18228.432576700026</v>
      </c>
      <c r="CW246" s="15">
        <f ca="1">(BP246*DCF!M$28-DCF!M$5*MAX(BP246*DCF!M$28,0)-MAX(BP246-BO246,0)/Inputs!$B$17)*DCF!M$6</f>
        <v>21691.80585909486</v>
      </c>
      <c r="CX246" s="15">
        <f ca="1">(BQ246*DCF!C$46-DCF!C$5*MAX(BQ246*DCF!C$46,0)-MAX(BQ246-Inputs!$B$20,0)/Inputs!$B$24)*DCF!C$6</f>
        <v>-2003.3487589555705</v>
      </c>
      <c r="CY246" s="15">
        <f ca="1">(BR246*DCF!D$46-DCF!D$5*MAX(BR246*DCF!D$46,0)-MAX(BR246-BQ246,0)/Inputs!$B$24)*DCF!D$6</f>
        <v>-2280.564503974319</v>
      </c>
      <c r="CZ246" s="15">
        <f ca="1">(BS246*DCF!E$46-DCF!E$5*MAX(BS246*DCF!E$46,0)-MAX(BS246-BR246,0)/Inputs!$B$24)*DCF!E$6</f>
        <v>-3043.2809201625632</v>
      </c>
      <c r="DA246" s="15">
        <f ca="1">(BT246*DCF!F$46-DCF!F$5*MAX(BT246*DCF!F$46,0)-MAX(BT246-BS246,0)/Inputs!$B$24)*DCF!F$6</f>
        <v>-2317.6415323090237</v>
      </c>
      <c r="DB246" s="15">
        <f ca="1">(BU246*DCF!G$46-DCF!G$5*MAX(BU246*DCF!G$46,0)-MAX(BU246-BT246,0)/Inputs!$B$24)*DCF!G$6</f>
        <v>-900.89703690732847</v>
      </c>
      <c r="DC246" s="15">
        <f ca="1">(BV246*DCF!H$46-DCF!H$5*MAX(BV246*DCF!H$46,0)-MAX(BV246-BU246,0)/Inputs!$B$24)*DCF!H$6</f>
        <v>-3164.5088319048409</v>
      </c>
      <c r="DD246" s="15">
        <f ca="1">(BW246*DCF!I$46-DCF!I$5*MAX(BW246*DCF!I$46,0)-MAX(BW246-BV246,0)/Inputs!$B$24)*DCF!I$6</f>
        <v>-563.47835025710083</v>
      </c>
      <c r="DE246" s="15">
        <f ca="1">(BX246*DCF!J$46-DCF!J$5*MAX(BX246*DCF!J$46,0)-MAX(BX246-BW246,0)/Inputs!$B$24)*DCF!J$6</f>
        <v>-3760.1025273285832</v>
      </c>
      <c r="DF246" s="15">
        <f ca="1">(BY246*DCF!K$46-DCF!K$5*MAX(BY246*DCF!K$46,0)-MAX(BY246-BX246,0)/Inputs!$B$24)*DCF!K$6</f>
        <v>2778.6288402406763</v>
      </c>
      <c r="DG246" s="15">
        <f ca="1">(BZ246*DCF!L$46-DCF!L$5*MAX(BZ246*DCF!L$46,0)-MAX(BZ246-BY246,0)/Inputs!$B$24)*DCF!L$6</f>
        <v>2963.5190704787547</v>
      </c>
      <c r="DH246" s="15">
        <f ca="1">(CA246*DCF!M$46-DCF!M$5*MAX(CA246*DCF!M$46,0)-MAX(CA246-BZ246,0)/Inputs!$B$24)*DCF!M$6</f>
        <v>189.99432742734754</v>
      </c>
      <c r="DI246" s="15">
        <f ca="1">SUM(CB246:CL246)+BE246*DCF!M$10*(1+Inputs!$B$30)*(1-Inputs!$B$33)*(1-Inputs!$B$30/Inputs!$B$31)/(Inputs!$B$29-Inputs!$B$30)*DCF!M$6</f>
        <v>82912.610337220322</v>
      </c>
      <c r="DJ246" s="15">
        <f ca="1">SUM(CM246:CW246)+BP246*DCF!M$28*(1+Inputs!$B$30)*(1-Inputs!$B$33)*(1-Inputs!$B$30/Inputs!$B$31)/(Inputs!$B$29-Inputs!$B$30)*DCF!M$6</f>
        <v>626150.58871792455</v>
      </c>
      <c r="DK246" s="15">
        <f ca="1">SUM(CX246:DH246)+CA246*DCF!M$46*(1+Inputs!$B$30)*(1-Inputs!$B$33)*(1-Inputs!$B$30/Inputs!$B$31)/(Inputs!$B$29-Inputs!$B$30)*DCF!M$6</f>
        <v>91705.52634764406</v>
      </c>
      <c r="DM246" s="15">
        <f ca="1">DI246+DJ246+DK246+Inputs!$B$34+Inputs!$B$36-Inputs!$B$35</f>
        <v>877619.72540278896</v>
      </c>
    </row>
    <row r="247" spans="1:117" x14ac:dyDescent="0.75">
      <c r="A247" s="11">
        <v>234</v>
      </c>
      <c r="C247" s="24">
        <f t="shared" ca="1" si="143"/>
        <v>-0.3672134095872806</v>
      </c>
      <c r="D247" s="24">
        <f t="shared" ca="1" si="143"/>
        <v>-1.4903941117560149</v>
      </c>
      <c r="E247" s="24">
        <f t="shared" ca="1" si="143"/>
        <v>-1.3681432337337931</v>
      </c>
      <c r="F247" s="24">
        <f t="shared" ca="1" si="143"/>
        <v>1.8751548721353375</v>
      </c>
      <c r="G247" s="24">
        <f t="shared" ca="1" si="143"/>
        <v>0.7216967264735612</v>
      </c>
      <c r="H247" s="24">
        <f t="shared" ca="1" si="143"/>
        <v>-1.1031538966966574</v>
      </c>
      <c r="I247" s="24">
        <f t="shared" ca="1" si="143"/>
        <v>0.48819736204328129</v>
      </c>
      <c r="J247" s="24">
        <f t="shared" ca="1" si="143"/>
        <v>1.8833148913683966</v>
      </c>
      <c r="K247" s="24">
        <f t="shared" ca="1" si="143"/>
        <v>-1.5708430429459328</v>
      </c>
      <c r="L247" s="24">
        <f t="shared" ca="1" si="143"/>
        <v>1.9521064895093956</v>
      </c>
      <c r="M247" s="24">
        <f t="shared" ca="1" si="143"/>
        <v>0.37454787708792914</v>
      </c>
      <c r="N247" s="24">
        <f ca="1">SQRT(Inputs!$B$38)*C247+SQRT(1-Inputs!$B$38)*_xlfn.NORM.S.INV(RAND())</f>
        <v>0.48692807018210948</v>
      </c>
      <c r="O247" s="24">
        <f ca="1">SQRT(Inputs!$B$38)*D247+SQRT(1-Inputs!$B$38)*_xlfn.NORM.S.INV(RAND())</f>
        <v>-0.2740463668674793</v>
      </c>
      <c r="P247" s="24">
        <f ca="1">SQRT(Inputs!$B$38)*E247+SQRT(1-Inputs!$B$38)*_xlfn.NORM.S.INV(RAND())</f>
        <v>-1.4036151523572622</v>
      </c>
      <c r="Q247" s="24">
        <f ca="1">SQRT(Inputs!$B$38)*F247+SQRT(1-Inputs!$B$38)*_xlfn.NORM.S.INV(RAND())</f>
        <v>1.6738936035105432</v>
      </c>
      <c r="R247" s="24">
        <f ca="1">SQRT(Inputs!$B$38)*G247+SQRT(1-Inputs!$B$38)*_xlfn.NORM.S.INV(RAND())</f>
        <v>0.62401971510919729</v>
      </c>
      <c r="S247" s="24">
        <f ca="1">SQRT(Inputs!$B$38)*H247+SQRT(1-Inputs!$B$38)*_xlfn.NORM.S.INV(RAND())</f>
        <v>0.26633769002309893</v>
      </c>
      <c r="T247" s="24">
        <f ca="1">SQRT(Inputs!$B$38)*I247+SQRT(1-Inputs!$B$38)*_xlfn.NORM.S.INV(RAND())</f>
        <v>0.87913216779960335</v>
      </c>
      <c r="U247" s="24">
        <f ca="1">SQRT(Inputs!$B$38)*J247+SQRT(1-Inputs!$B$38)*_xlfn.NORM.S.INV(RAND())</f>
        <v>-8.3624242579562358E-2</v>
      </c>
      <c r="V247" s="24">
        <f ca="1">SQRT(Inputs!$B$38)*K247+SQRT(1-Inputs!$B$38)*_xlfn.NORM.S.INV(RAND())</f>
        <v>-1.0266051184076408</v>
      </c>
      <c r="W247" s="24">
        <f ca="1">SQRT(Inputs!$B$38)*L247+SQRT(1-Inputs!$B$38)*_xlfn.NORM.S.INV(RAND())</f>
        <v>1.5494461084380784</v>
      </c>
      <c r="X247" s="24">
        <f ca="1">SQRT(Inputs!$B$38)*M247+SQRT(1-Inputs!$B$38)*_xlfn.NORM.S.INV(RAND())</f>
        <v>-1.4611292961678668</v>
      </c>
      <c r="Y247" s="24">
        <f ca="1">SQRT(Inputs!$B$38)*C247+SQRT(1-Inputs!$B$38)*_xlfn.NORM.S.INV(RAND())</f>
        <v>3.0094835815282217E-3</v>
      </c>
      <c r="Z247" s="24">
        <f ca="1">SQRT(Inputs!$B$38)*D247+SQRT(1-Inputs!$B$38)*_xlfn.NORM.S.INV(RAND())</f>
        <v>-1.5547395925997336</v>
      </c>
      <c r="AA247" s="24">
        <f ca="1">SQRT(Inputs!$B$38)*E247+SQRT(1-Inputs!$B$38)*_xlfn.NORM.S.INV(RAND())</f>
        <v>-0.24399151650979134</v>
      </c>
      <c r="AB247" s="24">
        <f ca="1">SQRT(Inputs!$B$38)*F247+SQRT(1-Inputs!$B$38)*_xlfn.NORM.S.INV(RAND())</f>
        <v>0.5621683310145007</v>
      </c>
      <c r="AC247" s="24">
        <f ca="1">SQRT(Inputs!$B$38)*G247+SQRT(1-Inputs!$B$38)*_xlfn.NORM.S.INV(RAND())</f>
        <v>0.79490930491942957</v>
      </c>
      <c r="AD247" s="24">
        <f ca="1">SQRT(Inputs!$B$38)*H247+SQRT(1-Inputs!$B$38)*_xlfn.NORM.S.INV(RAND())</f>
        <v>-1.6741019458744508</v>
      </c>
      <c r="AE247" s="24">
        <f ca="1">SQRT(Inputs!$B$38)*I247+SQRT(1-Inputs!$B$38)*_xlfn.NORM.S.INV(RAND())</f>
        <v>1.1991176015494178</v>
      </c>
      <c r="AF247" s="24">
        <f ca="1">SQRT(Inputs!$B$38)*J247+SQRT(1-Inputs!$B$38)*_xlfn.NORM.S.INV(RAND())</f>
        <v>0.85528451348221168</v>
      </c>
      <c r="AG247" s="24">
        <f ca="1">SQRT(Inputs!$B$38)*K247+SQRT(1-Inputs!$B$38)*_xlfn.NORM.S.INV(RAND())</f>
        <v>-7.0099450639105165E-2</v>
      </c>
      <c r="AH247" s="24">
        <f ca="1">SQRT(Inputs!$B$38)*L247+SQRT(1-Inputs!$B$38)*_xlfn.NORM.S.INV(RAND())</f>
        <v>1.0041737007948768</v>
      </c>
      <c r="AI247" s="24">
        <f ca="1">SQRT(Inputs!$B$38)*M247+SQRT(1-Inputs!$B$38)*_xlfn.NORM.S.INV(RAND())</f>
        <v>0.14483222391463291</v>
      </c>
      <c r="AJ247" s="24">
        <f ca="1">SQRT(Inputs!$B$38)*C247+SQRT(1-Inputs!$B$38)*_xlfn.NORM.S.INV(RAND())</f>
        <v>1.1482641722252729</v>
      </c>
      <c r="AK247" s="24">
        <f ca="1">SQRT(Inputs!$B$38)*D247+SQRT(1-Inputs!$B$38)*_xlfn.NORM.S.INV(RAND())</f>
        <v>-0.160229337209155</v>
      </c>
      <c r="AL247" s="24">
        <f ca="1">SQRT(Inputs!$B$38)*E247+SQRT(1-Inputs!$B$38)*_xlfn.NORM.S.INV(RAND())</f>
        <v>-1.5393073304707672</v>
      </c>
      <c r="AM247" s="24">
        <f ca="1">SQRT(Inputs!$B$38)*F247+SQRT(1-Inputs!$B$38)*_xlfn.NORM.S.INV(RAND())</f>
        <v>1.0298441780336447</v>
      </c>
      <c r="AN247" s="24">
        <f ca="1">SQRT(Inputs!$B$38)*G247+SQRT(1-Inputs!$B$38)*_xlfn.NORM.S.INV(RAND())</f>
        <v>0.28423948191215376</v>
      </c>
      <c r="AO247" s="24">
        <f ca="1">SQRT(Inputs!$B$38)*H247+SQRT(1-Inputs!$B$38)*_xlfn.NORM.S.INV(RAND())</f>
        <v>1.0825552590901455</v>
      </c>
      <c r="AP247" s="24">
        <f ca="1">SQRT(Inputs!$B$38)*I247+SQRT(1-Inputs!$B$38)*_xlfn.NORM.S.INV(RAND())</f>
        <v>4.456352669456054E-2</v>
      </c>
      <c r="AQ247" s="24">
        <f ca="1">SQRT(Inputs!$B$38)*J247+SQRT(1-Inputs!$B$38)*_xlfn.NORM.S.INV(RAND())</f>
        <v>0.61841498339266132</v>
      </c>
      <c r="AR247" s="24">
        <f ca="1">SQRT(Inputs!$B$38)*K247+SQRT(1-Inputs!$B$38)*_xlfn.NORM.S.INV(RAND())</f>
        <v>-0.51584739273314262</v>
      </c>
      <c r="AS247" s="24">
        <f ca="1">SQRT(Inputs!$B$38)*L247+SQRT(1-Inputs!$B$38)*_xlfn.NORM.S.INV(RAND())</f>
        <v>1.7963458026824424</v>
      </c>
      <c r="AT247" s="24">
        <f ca="1">SQRT(Inputs!$B$38)*M247+SQRT(1-Inputs!$B$38)*_xlfn.NORM.S.INV(RAND())</f>
        <v>-0.45537517743842632</v>
      </c>
      <c r="AU247" s="15">
        <f ca="1">Inputs!$B$6*EXP($B$8-0.5*C$5^2+C$5*N247)</f>
        <v>5369.1933408467012</v>
      </c>
      <c r="AV247" s="15">
        <f t="shared" ca="1" si="110"/>
        <v>6277.4696454230916</v>
      </c>
      <c r="AW247" s="15">
        <f t="shared" ca="1" si="111"/>
        <v>6334.0595802432217</v>
      </c>
      <c r="AX247" s="15">
        <f t="shared" ca="1" si="112"/>
        <v>9531.9918423884683</v>
      </c>
      <c r="AY247" s="15">
        <f t="shared" ca="1" si="113"/>
        <v>12529.727967266484</v>
      </c>
      <c r="AZ247" s="15">
        <f t="shared" ca="1" si="114"/>
        <v>15780.294120029626</v>
      </c>
      <c r="BA247" s="15">
        <f t="shared" ca="1" si="115"/>
        <v>21172.155971445238</v>
      </c>
      <c r="BB247" s="15">
        <f t="shared" ca="1" si="116"/>
        <v>25704.902719355643</v>
      </c>
      <c r="BC247" s="15">
        <f t="shared" ca="1" si="117"/>
        <v>28511.763040953811</v>
      </c>
      <c r="BD247" s="15">
        <f t="shared" ca="1" si="118"/>
        <v>40376.976280762239</v>
      </c>
      <c r="BE247" s="15">
        <f t="shared" ca="1" si="119"/>
        <v>43311.746752429412</v>
      </c>
      <c r="BF247" s="15">
        <f ca="1">Inputs!$B$13*EXP($B$9-0.5*C$6^2+C$6*Y247)</f>
        <v>13839.275151235886</v>
      </c>
      <c r="BG247" s="15">
        <f t="shared" ca="1" si="120"/>
        <v>12740.545981126901</v>
      </c>
      <c r="BH247" s="15">
        <f t="shared" ca="1" si="121"/>
        <v>14949.233699973285</v>
      </c>
      <c r="BI247" s="15">
        <f t="shared" ca="1" si="122"/>
        <v>19954.122527722477</v>
      </c>
      <c r="BJ247" s="15">
        <f t="shared" ca="1" si="123"/>
        <v>27432.325883338548</v>
      </c>
      <c r="BK247" s="15">
        <f t="shared" ca="1" si="124"/>
        <v>26806.100551943397</v>
      </c>
      <c r="BL247" s="15">
        <f t="shared" ca="1" si="125"/>
        <v>38463.924698671355</v>
      </c>
      <c r="BM247" s="15">
        <f t="shared" ca="1" si="126"/>
        <v>52580.594930636158</v>
      </c>
      <c r="BN247" s="15">
        <f t="shared" ca="1" si="127"/>
        <v>64126.587521591071</v>
      </c>
      <c r="BO247" s="15">
        <f t="shared" ca="1" si="128"/>
        <v>88669.96525326313</v>
      </c>
      <c r="BP247" s="15">
        <f t="shared" ca="1" si="129"/>
        <v>110941.69854954894</v>
      </c>
      <c r="BQ247" s="15">
        <f ca="1">Inputs!$B$20*EXP($B$10-0.5*C$7^2+C$7*AJ247)</f>
        <v>6445.8907202759092</v>
      </c>
      <c r="BR247" s="15">
        <f t="shared" ca="1" si="130"/>
        <v>8312.3196866836042</v>
      </c>
      <c r="BS247" s="15">
        <f t="shared" ca="1" si="131"/>
        <v>7315.6249556661478</v>
      </c>
      <c r="BT247" s="15">
        <f t="shared" ca="1" si="132"/>
        <v>13215.293333433048</v>
      </c>
      <c r="BU247" s="15">
        <f t="shared" ca="1" si="133"/>
        <v>19618.784032216394</v>
      </c>
      <c r="BV247" s="15">
        <f t="shared" ca="1" si="134"/>
        <v>34834.76704497201</v>
      </c>
      <c r="BW247" s="15">
        <f t="shared" ca="1" si="135"/>
        <v>49070.60245352894</v>
      </c>
      <c r="BX247" s="15">
        <f t="shared" ca="1" si="136"/>
        <v>77691.934197919109</v>
      </c>
      <c r="BY247" s="15">
        <f t="shared" ca="1" si="137"/>
        <v>98628.923632651815</v>
      </c>
      <c r="BZ247" s="15">
        <f t="shared" ca="1" si="138"/>
        <v>192540.45503482324</v>
      </c>
      <c r="CA247" s="15">
        <f t="shared" ca="1" si="139"/>
        <v>249437.16110170854</v>
      </c>
      <c r="CB247" s="15">
        <f ca="1">(AU247*DCF!C$10-DCF!C$5*MAX(AU247*DCF!C$10,0)-MAX(AU247-Inputs!$B$6,0)/Inputs!$B$10)*DCF!C$6</f>
        <v>1040.172649600644</v>
      </c>
      <c r="CC247" s="15">
        <f ca="1">(AV247*DCF!D$10-DCF!D$5*MAX(AV247*DCF!D$10,0)-MAX(AV247-AU247,0)/Inputs!$B$10)*DCF!D$6</f>
        <v>1308.6312920196497</v>
      </c>
      <c r="CD247" s="15">
        <f ca="1">(AW247*DCF!E$10-DCF!E$5*MAX(AW247*DCF!E$10,0)-MAX(AW247-AV247,0)/Inputs!$B$10)*DCF!E$6</f>
        <v>1449.6871305301615</v>
      </c>
      <c r="CE247" s="15">
        <f ca="1">(AX247*DCF!F$10-DCF!F$5*MAX(AX247*DCF!F$10,0)-MAX(AX247-AW247,0)/Inputs!$B$10)*DCF!F$6</f>
        <v>1415.4082105049054</v>
      </c>
      <c r="CF247" s="15">
        <f ca="1">(AY247*DCF!G$10-DCF!G$5*MAX(AY247*DCF!G$10,0)-MAX(AY247-AX247,0)/Inputs!$B$10)*DCF!G$6</f>
        <v>2005.4065636899538</v>
      </c>
      <c r="CG247" s="15">
        <f ca="1">(AZ247*DCF!H$10-DCF!H$5*MAX(AZ247*DCF!H$10,0)-MAX(AZ247-AY247,0)/Inputs!$B$10)*DCF!H$6</f>
        <v>2486.5591277969475</v>
      </c>
      <c r="CH247" s="15">
        <f ca="1">(BA247*DCF!I$10-DCF!I$5*MAX(BA247*DCF!I$10,0)-MAX(BA247-AZ247,0)/Inputs!$B$10)*DCF!I$6</f>
        <v>2982.9262759853091</v>
      </c>
      <c r="CI247" s="15">
        <f ca="1">(BB247*DCF!J$10-DCF!J$5*MAX(BB247*DCF!J$10,0)-MAX(BB247-BA247,0)/Inputs!$B$10)*DCF!J$6</f>
        <v>3724.1578743782416</v>
      </c>
      <c r="CJ247" s="15">
        <f ca="1">(BC247*DCF!K$10-DCF!K$5*MAX(BC247*DCF!K$10,0)-MAX(BC247-BB247,0)/Inputs!$B$10)*DCF!K$6</f>
        <v>4197.0182312871857</v>
      </c>
      <c r="CK247" s="15">
        <f ca="1">(BD247*DCF!L$10-DCF!L$5*MAX(BD247*DCF!L$10,0)-MAX(BD247-BC247,0)/Inputs!$B$10)*DCF!L$6</f>
        <v>4555.2516439408982</v>
      </c>
      <c r="CL247" s="15">
        <f ca="1">(BE247*DCF!M$10-DCF!M$5*MAX(BE247*DCF!M$10,0)-MAX(BE247-BD247,0)/Inputs!$B$10)*DCF!M$6</f>
        <v>5761.2579723253129</v>
      </c>
      <c r="CM247" s="15">
        <f ca="1">(BF247*DCF!C$28-DCF!C$5*MAX(BF247*DCF!C$28,0)-MAX(BF247-Inputs!$B$13,0)/Inputs!$B$17)*DCF!C$6</f>
        <v>3657.3107159030319</v>
      </c>
      <c r="CN247" s="15">
        <f ca="1">(BG247*DCF!D$28-DCF!D$5*MAX(BG247*DCF!D$28,0)-MAX(BG247-BF247,0)/Inputs!$B$17)*DCF!D$6</f>
        <v>3752.3846369784824</v>
      </c>
      <c r="CO247" s="15">
        <f ca="1">(BH247*DCF!E$28-DCF!E$5*MAX(BH247*DCF!E$28,0)-MAX(BH247-BG247,0)/Inputs!$B$17)*DCF!E$6</f>
        <v>3798.5872292377776</v>
      </c>
      <c r="CP247" s="15">
        <f ca="1">(BI247*DCF!F$28-DCF!F$5*MAX(BI247*DCF!F$28,0)-MAX(BI247-BH247,0)/Inputs!$B$17)*DCF!F$6</f>
        <v>4505.7995380849952</v>
      </c>
      <c r="CQ247" s="15">
        <f ca="1">(BJ247*DCF!G$28-DCF!G$5*MAX(BJ247*DCF!G$28,0)-MAX(BJ247-BI247,0)/Inputs!$B$17)*DCF!G$6</f>
        <v>5859.7651501030341</v>
      </c>
      <c r="CR247" s="15">
        <f ca="1">(BK247*DCF!H$28-DCF!H$5*MAX(BK247*DCF!H$28,0)-MAX(BK247-BJ247,0)/Inputs!$B$17)*DCF!H$6</f>
        <v>6629.4444109167234</v>
      </c>
      <c r="CS247" s="15">
        <f ca="1">(BL247*DCF!I$28-DCF!I$5*MAX(BL247*DCF!I$28,0)-MAX(BL247-BK247,0)/Inputs!$B$17)*DCF!I$6</f>
        <v>7371.6535499730708</v>
      </c>
      <c r="CT247" s="15">
        <f ca="1">(BM247*DCF!J$28-DCF!J$5*MAX(BM247*DCF!J$28,0)-MAX(BM247-BL247,0)/Inputs!$B$17)*DCF!J$6</f>
        <v>9858.082566470639</v>
      </c>
      <c r="CU247" s="15">
        <f ca="1">(BN247*DCF!K$28-DCF!K$5*MAX(BN247*DCF!K$28,0)-MAX(BN247-BM247,0)/Inputs!$B$17)*DCF!K$6</f>
        <v>12128.229773504023</v>
      </c>
      <c r="CV247" s="15">
        <f ca="1">(BO247*DCF!L$28-DCF!L$5*MAX(BO247*DCF!L$28,0)-MAX(BO247-BN247,0)/Inputs!$B$17)*DCF!L$6</f>
        <v>14914.395123319298</v>
      </c>
      <c r="CW247" s="15">
        <f ca="1">(BP247*DCF!M$28-DCF!M$5*MAX(BP247*DCF!M$28,0)-MAX(BP247-BO247,0)/Inputs!$B$17)*DCF!M$6</f>
        <v>18545.722837806676</v>
      </c>
      <c r="CX247" s="15">
        <f ca="1">(BQ247*DCF!C$46-DCF!C$5*MAX(BQ247*DCF!C$46,0)-MAX(BQ247-Inputs!$B$20,0)/Inputs!$B$24)*DCF!C$6</f>
        <v>-2987.4531549255721</v>
      </c>
      <c r="CY247" s="15">
        <f ca="1">(BR247*DCF!D$46-DCF!D$5*MAX(BR247*DCF!D$46,0)-MAX(BR247-BQ247,0)/Inputs!$B$24)*DCF!D$6</f>
        <v>-2215.1088719151039</v>
      </c>
      <c r="CZ247" s="15">
        <f ca="1">(BS247*DCF!E$46-DCF!E$5*MAX(BS247*DCF!E$46,0)-MAX(BS247-BR247,0)/Inputs!$B$24)*DCF!E$6</f>
        <v>-865.08538846620797</v>
      </c>
      <c r="DA247" s="15">
        <f ca="1">(BT247*DCF!F$46-DCF!F$5*MAX(BT247*DCF!F$46,0)-MAX(BT247-BS247,0)/Inputs!$B$24)*DCF!F$6</f>
        <v>-3110.6769730880574</v>
      </c>
      <c r="DB247" s="15">
        <f ca="1">(BU247*DCF!G$46-DCF!G$5*MAX(BU247*DCF!G$46,0)-MAX(BU247-BT247,0)/Inputs!$B$24)*DCF!G$6</f>
        <v>-2813.9448864021178</v>
      </c>
      <c r="DC247" s="15">
        <f ca="1">(BV247*DCF!H$46-DCF!H$5*MAX(BV247*DCF!H$46,0)-MAX(BV247-BU247,0)/Inputs!$B$24)*DCF!H$6</f>
        <v>-4728.2734913390932</v>
      </c>
      <c r="DD247" s="15">
        <f ca="1">(BW247*DCF!I$46-DCF!I$5*MAX(BW247*DCF!I$46,0)-MAX(BW247-BV247,0)/Inputs!$B$24)*DCF!I$6</f>
        <v>-2953.2530426942526</v>
      </c>
      <c r="DE247" s="15">
        <f ca="1">(BX247*DCF!J$46-DCF!J$5*MAX(BX247*DCF!J$46,0)-MAX(BX247-BW247,0)/Inputs!$B$24)*DCF!J$6</f>
        <v>-4330.9478396957566</v>
      </c>
      <c r="DF247" s="15">
        <f ca="1">(BY247*DCF!K$46-DCF!K$5*MAX(BY247*DCF!K$46,0)-MAX(BY247-BX247,0)/Inputs!$B$24)*DCF!K$6</f>
        <v>505.00824662498053</v>
      </c>
      <c r="DG247" s="15">
        <f ca="1">(BZ247*DCF!L$46-DCF!L$5*MAX(BZ247*DCF!L$46,0)-MAX(BZ247-BY247,0)/Inputs!$B$24)*DCF!L$6</f>
        <v>-7943.060182498969</v>
      </c>
      <c r="DH247" s="15">
        <f ca="1">(CA247*DCF!M$46-DCF!M$5*MAX(CA247*DCF!M$46,0)-MAX(CA247-BZ247,0)/Inputs!$B$24)*DCF!M$6</f>
        <v>7660.2851748980884</v>
      </c>
      <c r="DI247" s="15">
        <f ca="1">SUM(CB247:CL247)+BE247*DCF!M$10*(1+Inputs!$B$30)*(1-Inputs!$B$33)*(1-Inputs!$B$30/Inputs!$B$31)/(Inputs!$B$29-Inputs!$B$30)*DCF!M$6</f>
        <v>151463.64092262837</v>
      </c>
      <c r="DJ247" s="15">
        <f ca="1">SUM(CM247:CW247)+BP247*DCF!M$28*(1+Inputs!$B$30)*(1-Inputs!$B$33)*(1-Inputs!$B$30/Inputs!$B$31)/(Inputs!$B$29-Inputs!$B$30)*DCF!M$6</f>
        <v>502690.99435293989</v>
      </c>
      <c r="DK247" s="15">
        <f ca="1">SUM(CX247:DH247)+CA247*DCF!M$46*(1+Inputs!$B$30)*(1-Inputs!$B$33)*(1-Inputs!$B$30/Inputs!$B$31)/(Inputs!$B$29-Inputs!$B$30)*DCF!M$6</f>
        <v>361876.8883744076</v>
      </c>
      <c r="DM247" s="15">
        <f ca="1">DI247+DJ247+DK247+Inputs!$B$34+Inputs!$B$36-Inputs!$B$35</f>
        <v>1092882.5236499759</v>
      </c>
    </row>
    <row r="248" spans="1:117" x14ac:dyDescent="0.75">
      <c r="A248" s="11">
        <v>235</v>
      </c>
      <c r="C248" s="24">
        <f t="shared" ca="1" si="143"/>
        <v>-2.0065630918633226</v>
      </c>
      <c r="D248" s="24">
        <f t="shared" ca="1" si="143"/>
        <v>0.4621648114784363</v>
      </c>
      <c r="E248" s="24">
        <f t="shared" ca="1" si="143"/>
        <v>1.134905047584104E-2</v>
      </c>
      <c r="F248" s="24">
        <f t="shared" ca="1" si="143"/>
        <v>1.5344257183900556</v>
      </c>
      <c r="G248" s="24">
        <f t="shared" ca="1" si="143"/>
        <v>-0.65600325432296591</v>
      </c>
      <c r="H248" s="24">
        <f t="shared" ca="1" si="143"/>
        <v>0.75316073969323394</v>
      </c>
      <c r="I248" s="24">
        <f t="shared" ca="1" si="143"/>
        <v>-0.61601666899400598</v>
      </c>
      <c r="J248" s="24">
        <f t="shared" ca="1" si="143"/>
        <v>1.9013884043052449</v>
      </c>
      <c r="K248" s="24">
        <f t="shared" ca="1" si="143"/>
        <v>-0.47359957800865327</v>
      </c>
      <c r="L248" s="24">
        <f t="shared" ca="1" si="143"/>
        <v>-1.010632003276474</v>
      </c>
      <c r="M248" s="24">
        <f t="shared" ca="1" si="143"/>
        <v>0.74334293714760558</v>
      </c>
      <c r="N248" s="24">
        <f ca="1">SQRT(Inputs!$B$38)*C248+SQRT(1-Inputs!$B$38)*_xlfn.NORM.S.INV(RAND())</f>
        <v>-0.78673025562542442</v>
      </c>
      <c r="O248" s="24">
        <f ca="1">SQRT(Inputs!$B$38)*D248+SQRT(1-Inputs!$B$38)*_xlfn.NORM.S.INV(RAND())</f>
        <v>0.39683950795644968</v>
      </c>
      <c r="P248" s="24">
        <f ca="1">SQRT(Inputs!$B$38)*E248+SQRT(1-Inputs!$B$38)*_xlfn.NORM.S.INV(RAND())</f>
        <v>1.34047860503106</v>
      </c>
      <c r="Q248" s="24">
        <f ca="1">SQRT(Inputs!$B$38)*F248+SQRT(1-Inputs!$B$38)*_xlfn.NORM.S.INV(RAND())</f>
        <v>0.88770668246565521</v>
      </c>
      <c r="R248" s="24">
        <f ca="1">SQRT(Inputs!$B$38)*G248+SQRT(1-Inputs!$B$38)*_xlfn.NORM.S.INV(RAND())</f>
        <v>0.21211028752838973</v>
      </c>
      <c r="S248" s="24">
        <f ca="1">SQRT(Inputs!$B$38)*H248+SQRT(1-Inputs!$B$38)*_xlfn.NORM.S.INV(RAND())</f>
        <v>0.72067221192290387</v>
      </c>
      <c r="T248" s="24">
        <f ca="1">SQRT(Inputs!$B$38)*I248+SQRT(1-Inputs!$B$38)*_xlfn.NORM.S.INV(RAND())</f>
        <v>-0.13172682136177188</v>
      </c>
      <c r="U248" s="24">
        <f ca="1">SQRT(Inputs!$B$38)*J248+SQRT(1-Inputs!$B$38)*_xlfn.NORM.S.INV(RAND())</f>
        <v>0.67415724630448515</v>
      </c>
      <c r="V248" s="24">
        <f ca="1">SQRT(Inputs!$B$38)*K248+SQRT(1-Inputs!$B$38)*_xlfn.NORM.S.INV(RAND())</f>
        <v>0.30375930074626373</v>
      </c>
      <c r="W248" s="24">
        <f ca="1">SQRT(Inputs!$B$38)*L248+SQRT(1-Inputs!$B$38)*_xlfn.NORM.S.INV(RAND())</f>
        <v>0.36607897502135622</v>
      </c>
      <c r="X248" s="24">
        <f ca="1">SQRT(Inputs!$B$38)*M248+SQRT(1-Inputs!$B$38)*_xlfn.NORM.S.INV(RAND())</f>
        <v>1.1878913764512364</v>
      </c>
      <c r="Y248" s="24">
        <f ca="1">SQRT(Inputs!$B$38)*C248+SQRT(1-Inputs!$B$38)*_xlfn.NORM.S.INV(RAND())</f>
        <v>-1.7376123480266574</v>
      </c>
      <c r="Z248" s="24">
        <f ca="1">SQRT(Inputs!$B$38)*D248+SQRT(1-Inputs!$B$38)*_xlfn.NORM.S.INV(RAND())</f>
        <v>0.49503399853276975</v>
      </c>
      <c r="AA248" s="24">
        <f ca="1">SQRT(Inputs!$B$38)*E248+SQRT(1-Inputs!$B$38)*_xlfn.NORM.S.INV(RAND())</f>
        <v>0.44450324564896704</v>
      </c>
      <c r="AB248" s="24">
        <f ca="1">SQRT(Inputs!$B$38)*F248+SQRT(1-Inputs!$B$38)*_xlfn.NORM.S.INV(RAND())</f>
        <v>0.75395656077567097</v>
      </c>
      <c r="AC248" s="24">
        <f ca="1">SQRT(Inputs!$B$38)*G248+SQRT(1-Inputs!$B$38)*_xlfn.NORM.S.INV(RAND())</f>
        <v>-0.61733471018960095</v>
      </c>
      <c r="AD248" s="24">
        <f ca="1">SQRT(Inputs!$B$38)*H248+SQRT(1-Inputs!$B$38)*_xlfn.NORM.S.INV(RAND())</f>
        <v>1.2509470885224749</v>
      </c>
      <c r="AE248" s="24">
        <f ca="1">SQRT(Inputs!$B$38)*I248+SQRT(1-Inputs!$B$38)*_xlfn.NORM.S.INV(RAND())</f>
        <v>-0.12137349255680863</v>
      </c>
      <c r="AF248" s="24">
        <f ca="1">SQRT(Inputs!$B$38)*J248+SQRT(1-Inputs!$B$38)*_xlfn.NORM.S.INV(RAND())</f>
        <v>1.7543072617125564</v>
      </c>
      <c r="AG248" s="24">
        <f ca="1">SQRT(Inputs!$B$38)*K248+SQRT(1-Inputs!$B$38)*_xlfn.NORM.S.INV(RAND())</f>
        <v>0.84469195358494842</v>
      </c>
      <c r="AH248" s="24">
        <f ca="1">SQRT(Inputs!$B$38)*L248+SQRT(1-Inputs!$B$38)*_xlfn.NORM.S.INV(RAND())</f>
        <v>4.2503519336625772E-2</v>
      </c>
      <c r="AI248" s="24">
        <f ca="1">SQRT(Inputs!$B$38)*M248+SQRT(1-Inputs!$B$38)*_xlfn.NORM.S.INV(RAND())</f>
        <v>0.3830169188608179</v>
      </c>
      <c r="AJ248" s="24">
        <f ca="1">SQRT(Inputs!$B$38)*C248+SQRT(1-Inputs!$B$38)*_xlfn.NORM.S.INV(RAND())</f>
        <v>-0.81973513721089453</v>
      </c>
      <c r="AK248" s="24">
        <f ca="1">SQRT(Inputs!$B$38)*D248+SQRT(1-Inputs!$B$38)*_xlfn.NORM.S.INV(RAND())</f>
        <v>-0.9677244437685466</v>
      </c>
      <c r="AL248" s="24">
        <f ca="1">SQRT(Inputs!$B$38)*E248+SQRT(1-Inputs!$B$38)*_xlfn.NORM.S.INV(RAND())</f>
        <v>0.64359923692396059</v>
      </c>
      <c r="AM248" s="24">
        <f ca="1">SQRT(Inputs!$B$38)*F248+SQRT(1-Inputs!$B$38)*_xlfn.NORM.S.INV(RAND())</f>
        <v>0.17124904909393657</v>
      </c>
      <c r="AN248" s="24">
        <f ca="1">SQRT(Inputs!$B$38)*G248+SQRT(1-Inputs!$B$38)*_xlfn.NORM.S.INV(RAND())</f>
        <v>-0.25776520193207431</v>
      </c>
      <c r="AO248" s="24">
        <f ca="1">SQRT(Inputs!$B$38)*H248+SQRT(1-Inputs!$B$38)*_xlfn.NORM.S.INV(RAND())</f>
        <v>0.58182962524670834</v>
      </c>
      <c r="AP248" s="24">
        <f ca="1">SQRT(Inputs!$B$38)*I248+SQRT(1-Inputs!$B$38)*_xlfn.NORM.S.INV(RAND())</f>
        <v>-0.71359081266955759</v>
      </c>
      <c r="AQ248" s="24">
        <f ca="1">SQRT(Inputs!$B$38)*J248+SQRT(1-Inputs!$B$38)*_xlfn.NORM.S.INV(RAND())</f>
        <v>-1.0042079540328717</v>
      </c>
      <c r="AR248" s="24">
        <f ca="1">SQRT(Inputs!$B$38)*K248+SQRT(1-Inputs!$B$38)*_xlfn.NORM.S.INV(RAND())</f>
        <v>-0.38330799127263443</v>
      </c>
      <c r="AS248" s="24">
        <f ca="1">SQRT(Inputs!$B$38)*L248+SQRT(1-Inputs!$B$38)*_xlfn.NORM.S.INV(RAND())</f>
        <v>-1.0629676103640382</v>
      </c>
      <c r="AT248" s="24">
        <f ca="1">SQRT(Inputs!$B$38)*M248+SQRT(1-Inputs!$B$38)*_xlfn.NORM.S.INV(RAND())</f>
        <v>-0.2306937103005901</v>
      </c>
      <c r="AU248" s="15">
        <f ca="1">Inputs!$B$6*EXP($B$8-0.5*C$5^2+C$5*N248)</f>
        <v>4368.8800346779344</v>
      </c>
      <c r="AV248" s="15">
        <f t="shared" ca="1" si="110"/>
        <v>5637.4829561638317</v>
      </c>
      <c r="AW248" s="15">
        <f t="shared" ca="1" si="111"/>
        <v>8236.1962606088782</v>
      </c>
      <c r="AX248" s="15">
        <f t="shared" ca="1" si="112"/>
        <v>11234.960145189421</v>
      </c>
      <c r="AY248" s="15">
        <f t="shared" ca="1" si="113"/>
        <v>14074.640863389621</v>
      </c>
      <c r="AZ248" s="15">
        <f t="shared" ca="1" si="114"/>
        <v>18635.411377672855</v>
      </c>
      <c r="BA248" s="15">
        <f t="shared" ca="1" si="115"/>
        <v>22492.735268902397</v>
      </c>
      <c r="BB248" s="15">
        <f t="shared" ca="1" si="116"/>
        <v>29462.228814882877</v>
      </c>
      <c r="BC248" s="15">
        <f t="shared" ca="1" si="117"/>
        <v>37157.438974045588</v>
      </c>
      <c r="BD248" s="15">
        <f t="shared" ca="1" si="118"/>
        <v>47107.040866628573</v>
      </c>
      <c r="BE248" s="15">
        <f t="shared" ca="1" si="119"/>
        <v>64319.334255356574</v>
      </c>
      <c r="BF248" s="15">
        <f ca="1">Inputs!$B$13*EXP($B$9-0.5*C$6^2+C$6*Y248)</f>
        <v>9800.5285454323566</v>
      </c>
      <c r="BG248" s="15">
        <f t="shared" ca="1" si="120"/>
        <v>13060.248163068582</v>
      </c>
      <c r="BH248" s="15">
        <f t="shared" ca="1" si="121"/>
        <v>17178.105041014733</v>
      </c>
      <c r="BI248" s="15">
        <f t="shared" ca="1" si="122"/>
        <v>23616.161286474333</v>
      </c>
      <c r="BJ248" s="15">
        <f t="shared" ca="1" si="123"/>
        <v>26486.864782523615</v>
      </c>
      <c r="BK248" s="15">
        <f t="shared" ca="1" si="124"/>
        <v>38543.296158936719</v>
      </c>
      <c r="BL248" s="15">
        <f t="shared" ca="1" si="125"/>
        <v>46606.912696939798</v>
      </c>
      <c r="BM248" s="15">
        <f t="shared" ca="1" si="126"/>
        <v>71240.298351632955</v>
      </c>
      <c r="BN248" s="15">
        <f t="shared" ca="1" si="127"/>
        <v>96950.001088021585</v>
      </c>
      <c r="BO248" s="15">
        <f t="shared" ca="1" si="128"/>
        <v>119877.78766137992</v>
      </c>
      <c r="BP248" s="15">
        <f t="shared" ca="1" si="129"/>
        <v>154090.77158511549</v>
      </c>
      <c r="BQ248" s="15">
        <f ca="1">Inputs!$B$20*EXP($B$10-0.5*C$7^2+C$7*AJ248)</f>
        <v>3207.2938511446396</v>
      </c>
      <c r="BR248" s="15">
        <f t="shared" ca="1" si="130"/>
        <v>3200.4106288900371</v>
      </c>
      <c r="BS248" s="15">
        <f t="shared" ca="1" si="131"/>
        <v>5272.4227991998887</v>
      </c>
      <c r="BT248" s="15">
        <f t="shared" ca="1" si="132"/>
        <v>7603.5488022349291</v>
      </c>
      <c r="BU248" s="15">
        <f t="shared" ca="1" si="133"/>
        <v>9900.4382101228766</v>
      </c>
      <c r="BV248" s="15">
        <f t="shared" ca="1" si="134"/>
        <v>15703.674410496553</v>
      </c>
      <c r="BW248" s="15">
        <f t="shared" ca="1" si="135"/>
        <v>18841.768228538145</v>
      </c>
      <c r="BX248" s="15">
        <f t="shared" ca="1" si="136"/>
        <v>21547.795545148347</v>
      </c>
      <c r="BY248" s="15">
        <f t="shared" ca="1" si="137"/>
        <v>28057.18355189461</v>
      </c>
      <c r="BZ248" s="15">
        <f t="shared" ca="1" si="138"/>
        <v>32380.225539732262</v>
      </c>
      <c r="CA248" s="15">
        <f t="shared" ca="1" si="139"/>
        <v>43657.484082360563</v>
      </c>
      <c r="CB248" s="15">
        <f ca="1">(AU248*DCF!C$10-DCF!C$5*MAX(AU248*DCF!C$10,0)-MAX(AU248-Inputs!$B$6,0)/Inputs!$B$10)*DCF!C$6</f>
        <v>1047.3050617702943</v>
      </c>
      <c r="CC248" s="15">
        <f ca="1">(AV248*DCF!D$10-DCF!D$5*MAX(AV248*DCF!D$10,0)-MAX(AV248-AU248,0)/Inputs!$B$10)*DCF!D$6</f>
        <v>1064.7826571643136</v>
      </c>
      <c r="CD248" s="15">
        <f ca="1">(AW248*DCF!E$10-DCF!E$5*MAX(AW248*DCF!E$10,0)-MAX(AW248-AV248,0)/Inputs!$B$10)*DCF!E$6</f>
        <v>1316.2687541266521</v>
      </c>
      <c r="CE248" s="15">
        <f ca="1">(AX248*DCF!F$10-DCF!F$5*MAX(AX248*DCF!F$10,0)-MAX(AX248-AW248,0)/Inputs!$B$10)*DCF!F$6</f>
        <v>1828.6054784223363</v>
      </c>
      <c r="CF248" s="15">
        <f ca="1">(AY248*DCF!G$10-DCF!G$5*MAX(AY248*DCF!G$10,0)-MAX(AY248-AX248,0)/Inputs!$B$10)*DCF!G$6</f>
        <v>2354.1011633048297</v>
      </c>
      <c r="CG248" s="15">
        <f ca="1">(AZ248*DCF!H$10-DCF!H$5*MAX(AZ248*DCF!H$10,0)-MAX(AZ248-AY248,0)/Inputs!$B$10)*DCF!H$6</f>
        <v>2808.2319183855388</v>
      </c>
      <c r="CH248" s="15">
        <f ca="1">(BA248*DCF!I$10-DCF!I$5*MAX(BA248*DCF!I$10,0)-MAX(BA248-AZ248,0)/Inputs!$B$10)*DCF!I$6</f>
        <v>3475.8659295698435</v>
      </c>
      <c r="CI248" s="15">
        <f ca="1">(BB248*DCF!J$10-DCF!J$5*MAX(BB248*DCF!J$10,0)-MAX(BB248-BA248,0)/Inputs!$B$10)*DCF!J$6</f>
        <v>3999.6749277025206</v>
      </c>
      <c r="CJ248" s="15">
        <f ca="1">(BC248*DCF!K$10-DCF!K$5*MAX(BC248*DCF!K$10,0)-MAX(BC248-BB248,0)/Inputs!$B$10)*DCF!K$6</f>
        <v>4904.5386432574514</v>
      </c>
      <c r="CK248" s="15">
        <f ca="1">(BD248*DCF!L$10-DCF!L$5*MAX(BD248*DCF!L$10,0)-MAX(BD248-BC248,0)/Inputs!$B$10)*DCF!L$6</f>
        <v>5817.9929258270404</v>
      </c>
      <c r="CL248" s="15">
        <f ca="1">(BE248*DCF!M$10-DCF!M$5*MAX(BE248*DCF!M$10,0)-MAX(BE248-BD248,0)/Inputs!$B$10)*DCF!M$6</f>
        <v>7020.0976156535171</v>
      </c>
      <c r="CM248" s="15">
        <f ca="1">(BF248*DCF!C$28-DCF!C$5*MAX(BF248*DCF!C$28,0)-MAX(BF248-Inputs!$B$13,0)/Inputs!$B$17)*DCF!C$6</f>
        <v>2991.0570389453428</v>
      </c>
      <c r="CN248" s="15">
        <f ca="1">(BG248*DCF!D$28-DCF!D$5*MAX(BG248*DCF!D$28,0)-MAX(BG248-BF248,0)/Inputs!$B$17)*DCF!D$6</f>
        <v>3151.0966517528673</v>
      </c>
      <c r="CO248" s="15">
        <f ca="1">(BH248*DCF!E$28-DCF!E$5*MAX(BH248*DCF!E$28,0)-MAX(BH248-BG248,0)/Inputs!$B$17)*DCF!E$6</f>
        <v>4053.5723193314439</v>
      </c>
      <c r="CP248" s="15">
        <f ca="1">(BI248*DCF!F$28-DCF!F$5*MAX(BI248*DCF!F$28,0)-MAX(BI248-BH248,0)/Inputs!$B$17)*DCF!F$6</f>
        <v>5239.0158184935408</v>
      </c>
      <c r="CQ248" s="15">
        <f ca="1">(BJ248*DCF!G$28-DCF!G$5*MAX(BJ248*DCF!G$28,0)-MAX(BJ248-BI248,0)/Inputs!$B$17)*DCF!G$6</f>
        <v>6389.3940541421171</v>
      </c>
      <c r="CR248" s="15">
        <f ca="1">(BK248*DCF!H$28-DCF!H$5*MAX(BK248*DCF!H$28,0)-MAX(BK248-BJ248,0)/Inputs!$B$17)*DCF!H$6</f>
        <v>7658.9512881951114</v>
      </c>
      <c r="CS248" s="15">
        <f ca="1">(BL248*DCF!I$28-DCF!I$5*MAX(BL248*DCF!I$28,0)-MAX(BL248-BK248,0)/Inputs!$B$17)*DCF!I$6</f>
        <v>9802.3808891118533</v>
      </c>
      <c r="CT248" s="15">
        <f ca="1">(BM248*DCF!J$28-DCF!J$5*MAX(BM248*DCF!J$28,0)-MAX(BM248-BL248,0)/Inputs!$B$17)*DCF!J$6</f>
        <v>12626.314935499508</v>
      </c>
      <c r="CU248" s="15">
        <f ca="1">(BN248*DCF!K$28-DCF!K$5*MAX(BN248*DCF!K$28,0)-MAX(BN248-BM248,0)/Inputs!$B$17)*DCF!K$6</f>
        <v>17325.118535519236</v>
      </c>
      <c r="CV248" s="15">
        <f ca="1">(BO248*DCF!L$28-DCF!L$5*MAX(BO248*DCF!L$28,0)-MAX(BO248-BN248,0)/Inputs!$B$17)*DCF!L$6</f>
        <v>21323.817575522411</v>
      </c>
      <c r="CW248" s="15">
        <f ca="1">(BP248*DCF!M$28-DCF!M$5*MAX(BP248*DCF!M$28,0)-MAX(BP248-BO248,0)/Inputs!$B$17)*DCF!M$6</f>
        <v>25416.049669778735</v>
      </c>
      <c r="CX248" s="15">
        <f ca="1">(BQ248*DCF!C$46-DCF!C$5*MAX(BQ248*DCF!C$46,0)-MAX(BQ248-Inputs!$B$20,0)/Inputs!$B$24)*DCF!C$6</f>
        <v>-743.62160587388416</v>
      </c>
      <c r="CY248" s="15">
        <f ca="1">(BR248*DCF!D$46-DCF!D$5*MAX(BR248*DCF!D$46,0)-MAX(BR248-BQ248,0)/Inputs!$B$24)*DCF!D$6</f>
        <v>-546.23545981087523</v>
      </c>
      <c r="CZ248" s="15">
        <f ca="1">(BS248*DCF!E$46-DCF!E$5*MAX(BS248*DCF!E$46,0)-MAX(BS248-BR248,0)/Inputs!$B$24)*DCF!E$6</f>
        <v>-1440.2033319255318</v>
      </c>
      <c r="DA248" s="15">
        <f ca="1">(BT248*DCF!F$46-DCF!F$5*MAX(BT248*DCF!F$46,0)-MAX(BT248-BS248,0)/Inputs!$B$24)*DCF!F$6</f>
        <v>-1402.5751673009338</v>
      </c>
      <c r="DB248" s="15">
        <f ca="1">(BU248*DCF!G$46-DCF!G$5*MAX(BU248*DCF!G$46,0)-MAX(BU248-BT248,0)/Inputs!$B$24)*DCF!G$6</f>
        <v>-1105.6593963310224</v>
      </c>
      <c r="DC248" s="15">
        <f ca="1">(BV248*DCF!H$46-DCF!H$5*MAX(BV248*DCF!H$46,0)-MAX(BV248-BU248,0)/Inputs!$B$24)*DCF!H$6</f>
        <v>-1803.3200922479866</v>
      </c>
      <c r="DD248" s="15">
        <f ca="1">(BW248*DCF!I$46-DCF!I$5*MAX(BW248*DCF!I$46,0)-MAX(BW248-BV248,0)/Inputs!$B$24)*DCF!I$6</f>
        <v>-465.66739651029678</v>
      </c>
      <c r="DE248" s="15">
        <f ca="1">(BX248*DCF!J$46-DCF!J$5*MAX(BX248*DCF!J$46,0)-MAX(BX248-BW248,0)/Inputs!$B$24)*DCF!J$6</f>
        <v>186.27618469403308</v>
      </c>
      <c r="DF248" s="15">
        <f ca="1">(BY248*DCF!K$46-DCF!K$5*MAX(BY248*DCF!K$46,0)-MAX(BY248-BX248,0)/Inputs!$B$24)*DCF!K$6</f>
        <v>8.093201297693323</v>
      </c>
      <c r="DG248" s="15">
        <f ca="1">(BZ248*DCF!L$46-DCF!L$5*MAX(BZ248*DCF!L$46,0)-MAX(BZ248-BY248,0)/Inputs!$B$24)*DCF!L$6</f>
        <v>1259.9766509227566</v>
      </c>
      <c r="DH248" s="15">
        <f ca="1">(CA248*DCF!M$46-DCF!M$5*MAX(CA248*DCF!M$46,0)-MAX(CA248-BZ248,0)/Inputs!$B$24)*DCF!M$6</f>
        <v>1064.9945718967433</v>
      </c>
      <c r="DI248" s="15">
        <f ca="1">SUM(CB248:CL248)+BE248*DCF!M$10*(1+Inputs!$B$30)*(1-Inputs!$B$33)*(1-Inputs!$B$30/Inputs!$B$31)/(Inputs!$B$29-Inputs!$B$30)*DCF!M$6</f>
        <v>214639.02284298567</v>
      </c>
      <c r="DJ248" s="15">
        <f ca="1">SUM(CM248:CW248)+BP248*DCF!M$28*(1+Inputs!$B$30)*(1-Inputs!$B$33)*(1-Inputs!$B$30/Inputs!$B$31)/(Inputs!$B$29-Inputs!$B$30)*DCF!M$6</f>
        <v>687758.97539080447</v>
      </c>
      <c r="DK248" s="15">
        <f ca="1">SUM(CX248:DH248)+CA248*DCF!M$46*(1+Inputs!$B$30)*(1-Inputs!$B$33)*(1-Inputs!$B$30/Inputs!$B$31)/(Inputs!$B$29-Inputs!$B$30)*DCF!M$6</f>
        <v>62511.700109738733</v>
      </c>
      <c r="DM248" s="15">
        <f ca="1">DI248+DJ248+DK248+Inputs!$B$34+Inputs!$B$36-Inputs!$B$35</f>
        <v>1041760.6983435289</v>
      </c>
    </row>
    <row r="249" spans="1:117" x14ac:dyDescent="0.75">
      <c r="A249" s="11">
        <v>236</v>
      </c>
      <c r="C249" s="24">
        <f t="shared" ca="1" si="143"/>
        <v>-1.3049040249466743</v>
      </c>
      <c r="D249" s="24">
        <f t="shared" ca="1" si="143"/>
        <v>1.7614733173436696</v>
      </c>
      <c r="E249" s="24">
        <f t="shared" ca="1" si="143"/>
        <v>-0.29906453871169181</v>
      </c>
      <c r="F249" s="24">
        <f t="shared" ca="1" si="143"/>
        <v>0.87412933942108628</v>
      </c>
      <c r="G249" s="24">
        <f t="shared" ca="1" si="143"/>
        <v>0.25597131705357368</v>
      </c>
      <c r="H249" s="24">
        <f t="shared" ca="1" si="143"/>
        <v>-0.84741544011738845</v>
      </c>
      <c r="I249" s="24">
        <f t="shared" ca="1" si="143"/>
        <v>-0.67686743622589707</v>
      </c>
      <c r="J249" s="24">
        <f t="shared" ca="1" si="143"/>
        <v>1.3949155831902436</v>
      </c>
      <c r="K249" s="24">
        <f t="shared" ca="1" si="143"/>
        <v>1.0857563004592587</v>
      </c>
      <c r="L249" s="24">
        <f t="shared" ca="1" si="143"/>
        <v>-0.3937579858766701</v>
      </c>
      <c r="M249" s="24">
        <f t="shared" ca="1" si="143"/>
        <v>-0.79965917401434794</v>
      </c>
      <c r="N249" s="24">
        <f ca="1">SQRT(Inputs!$B$38)*C249+SQRT(1-Inputs!$B$38)*_xlfn.NORM.S.INV(RAND())</f>
        <v>-0.39343046380215813</v>
      </c>
      <c r="O249" s="24">
        <f ca="1">SQRT(Inputs!$B$38)*D249+SQRT(1-Inputs!$B$38)*_xlfn.NORM.S.INV(RAND())</f>
        <v>2.0774641131175144</v>
      </c>
      <c r="P249" s="24">
        <f ca="1">SQRT(Inputs!$B$38)*E249+SQRT(1-Inputs!$B$38)*_xlfn.NORM.S.INV(RAND())</f>
        <v>-0.55782051260302712</v>
      </c>
      <c r="Q249" s="24">
        <f ca="1">SQRT(Inputs!$B$38)*F249+SQRT(1-Inputs!$B$38)*_xlfn.NORM.S.INV(RAND())</f>
        <v>1.6669673497396669</v>
      </c>
      <c r="R249" s="24">
        <f ca="1">SQRT(Inputs!$B$38)*G249+SQRT(1-Inputs!$B$38)*_xlfn.NORM.S.INV(RAND())</f>
        <v>1.232615881194002</v>
      </c>
      <c r="S249" s="24">
        <f ca="1">SQRT(Inputs!$B$38)*H249+SQRT(1-Inputs!$B$38)*_xlfn.NORM.S.INV(RAND())</f>
        <v>-0.64220106281951705</v>
      </c>
      <c r="T249" s="24">
        <f ca="1">SQRT(Inputs!$B$38)*I249+SQRT(1-Inputs!$B$38)*_xlfn.NORM.S.INV(RAND())</f>
        <v>-0.18028583408703072</v>
      </c>
      <c r="U249" s="24">
        <f ca="1">SQRT(Inputs!$B$38)*J249+SQRT(1-Inputs!$B$38)*_xlfn.NORM.S.INV(RAND())</f>
        <v>-0.69612909762287289</v>
      </c>
      <c r="V249" s="24">
        <f ca="1">SQRT(Inputs!$B$38)*K249+SQRT(1-Inputs!$B$38)*_xlfn.NORM.S.INV(RAND())</f>
        <v>-0.70374067464720436</v>
      </c>
      <c r="W249" s="24">
        <f ca="1">SQRT(Inputs!$B$38)*L249+SQRT(1-Inputs!$B$38)*_xlfn.NORM.S.INV(RAND())</f>
        <v>0.29567472174877052</v>
      </c>
      <c r="X249" s="24">
        <f ca="1">SQRT(Inputs!$B$38)*M249+SQRT(1-Inputs!$B$38)*_xlfn.NORM.S.INV(RAND())</f>
        <v>-1.4099946292188767</v>
      </c>
      <c r="Y249" s="24">
        <f ca="1">SQRT(Inputs!$B$38)*C249+SQRT(1-Inputs!$B$38)*_xlfn.NORM.S.INV(RAND())</f>
        <v>-0.65575245498237722</v>
      </c>
      <c r="Z249" s="24">
        <f ca="1">SQRT(Inputs!$B$38)*D249+SQRT(1-Inputs!$B$38)*_xlfn.NORM.S.INV(RAND())</f>
        <v>1.0287644435083843</v>
      </c>
      <c r="AA249" s="24">
        <f ca="1">SQRT(Inputs!$B$38)*E249+SQRT(1-Inputs!$B$38)*_xlfn.NORM.S.INV(RAND())</f>
        <v>-0.28854669790176701</v>
      </c>
      <c r="AB249" s="24">
        <f ca="1">SQRT(Inputs!$B$38)*F249+SQRT(1-Inputs!$B$38)*_xlfn.NORM.S.INV(RAND())</f>
        <v>0.85308874194487783</v>
      </c>
      <c r="AC249" s="24">
        <f ca="1">SQRT(Inputs!$B$38)*G249+SQRT(1-Inputs!$B$38)*_xlfn.NORM.S.INV(RAND())</f>
        <v>-0.92335805154307171</v>
      </c>
      <c r="AD249" s="24">
        <f ca="1">SQRT(Inputs!$B$38)*H249+SQRT(1-Inputs!$B$38)*_xlfn.NORM.S.INV(RAND())</f>
        <v>-0.15147981328699817</v>
      </c>
      <c r="AE249" s="24">
        <f ca="1">SQRT(Inputs!$B$38)*I249+SQRT(1-Inputs!$B$38)*_xlfn.NORM.S.INV(RAND())</f>
        <v>-1.1404180508554236</v>
      </c>
      <c r="AF249" s="24">
        <f ca="1">SQRT(Inputs!$B$38)*J249+SQRT(1-Inputs!$B$38)*_xlfn.NORM.S.INV(RAND())</f>
        <v>1.4178145954318544E-2</v>
      </c>
      <c r="AG249" s="24">
        <f ca="1">SQRT(Inputs!$B$38)*K249+SQRT(1-Inputs!$B$38)*_xlfn.NORM.S.INV(RAND())</f>
        <v>-0.11134388081852775</v>
      </c>
      <c r="AH249" s="24">
        <f ca="1">SQRT(Inputs!$B$38)*L249+SQRT(1-Inputs!$B$38)*_xlfn.NORM.S.INV(RAND())</f>
        <v>-1.0422235119720449</v>
      </c>
      <c r="AI249" s="24">
        <f ca="1">SQRT(Inputs!$B$38)*M249+SQRT(1-Inputs!$B$38)*_xlfn.NORM.S.INV(RAND())</f>
        <v>-1.9507184268322741</v>
      </c>
      <c r="AJ249" s="24">
        <f ca="1">SQRT(Inputs!$B$38)*C249+SQRT(1-Inputs!$B$38)*_xlfn.NORM.S.INV(RAND())</f>
        <v>8.5334994982806611E-2</v>
      </c>
      <c r="AK249" s="24">
        <f ca="1">SQRT(Inputs!$B$38)*D249+SQRT(1-Inputs!$B$38)*_xlfn.NORM.S.INV(RAND())</f>
        <v>1.1355710908554761</v>
      </c>
      <c r="AL249" s="24">
        <f ca="1">SQRT(Inputs!$B$38)*E249+SQRT(1-Inputs!$B$38)*_xlfn.NORM.S.INV(RAND())</f>
        <v>-0.55122812216402006</v>
      </c>
      <c r="AM249" s="24">
        <f ca="1">SQRT(Inputs!$B$38)*F249+SQRT(1-Inputs!$B$38)*_xlfn.NORM.S.INV(RAND())</f>
        <v>1.8671996779873512</v>
      </c>
      <c r="AN249" s="24">
        <f ca="1">SQRT(Inputs!$B$38)*G249+SQRT(1-Inputs!$B$38)*_xlfn.NORM.S.INV(RAND())</f>
        <v>1.5182731183819687</v>
      </c>
      <c r="AO249" s="24">
        <f ca="1">SQRT(Inputs!$B$38)*H249+SQRT(1-Inputs!$B$38)*_xlfn.NORM.S.INV(RAND())</f>
        <v>-0.36974446041186887</v>
      </c>
      <c r="AP249" s="24">
        <f ca="1">SQRT(Inputs!$B$38)*I249+SQRT(1-Inputs!$B$38)*_xlfn.NORM.S.INV(RAND())</f>
        <v>-0.79191924694511773</v>
      </c>
      <c r="AQ249" s="24">
        <f ca="1">SQRT(Inputs!$B$38)*J249+SQRT(1-Inputs!$B$38)*_xlfn.NORM.S.INV(RAND())</f>
        <v>0.67001090736838664</v>
      </c>
      <c r="AR249" s="24">
        <f ca="1">SQRT(Inputs!$B$38)*K249+SQRT(1-Inputs!$B$38)*_xlfn.NORM.S.INV(RAND())</f>
        <v>-0.11627197614984686</v>
      </c>
      <c r="AS249" s="24">
        <f ca="1">SQRT(Inputs!$B$38)*L249+SQRT(1-Inputs!$B$38)*_xlfn.NORM.S.INV(RAND())</f>
        <v>-1.7079333709970399</v>
      </c>
      <c r="AT249" s="24">
        <f ca="1">SQRT(Inputs!$B$38)*M249+SQRT(1-Inputs!$B$38)*_xlfn.NORM.S.INV(RAND())</f>
        <v>0.53642372695547902</v>
      </c>
      <c r="AU249" s="15">
        <f ca="1">Inputs!$B$6*EXP($B$8-0.5*C$5^2+C$5*N249)</f>
        <v>4656.0681069826342</v>
      </c>
      <c r="AV249" s="15">
        <f t="shared" ca="1" si="110"/>
        <v>7692.2084968245435</v>
      </c>
      <c r="AW249" s="15">
        <f t="shared" ca="1" si="111"/>
        <v>8699.4871541353568</v>
      </c>
      <c r="AX249" s="15">
        <f t="shared" ca="1" si="112"/>
        <v>13080.350052724694</v>
      </c>
      <c r="AY249" s="15">
        <f t="shared" ca="1" si="113"/>
        <v>18460.589415196398</v>
      </c>
      <c r="AZ249" s="15">
        <f t="shared" ca="1" si="114"/>
        <v>21036.274236184308</v>
      </c>
      <c r="BA249" s="15">
        <f t="shared" ca="1" si="115"/>
        <v>25261.838379012654</v>
      </c>
      <c r="BB249" s="15">
        <f t="shared" ca="1" si="116"/>
        <v>28844.607619373659</v>
      </c>
      <c r="BC249" s="15">
        <f t="shared" ca="1" si="117"/>
        <v>33007.147628221705</v>
      </c>
      <c r="BD249" s="15">
        <f t="shared" ca="1" si="118"/>
        <v>41570.777620246125</v>
      </c>
      <c r="BE249" s="15">
        <f t="shared" ca="1" si="119"/>
        <v>44800.485585145063</v>
      </c>
      <c r="BF249" s="15">
        <f ca="1">Inputs!$B$13*EXP($B$9-0.5*C$6^2+C$6*Y249)</f>
        <v>12144.939033160254</v>
      </c>
      <c r="BG249" s="15">
        <f t="shared" ca="1" si="120"/>
        <v>17820.595179439762</v>
      </c>
      <c r="BH249" s="15">
        <f t="shared" ca="1" si="121"/>
        <v>20756.003927642189</v>
      </c>
      <c r="BI249" s="15">
        <f t="shared" ca="1" si="122"/>
        <v>28973.730998520325</v>
      </c>
      <c r="BJ249" s="15">
        <f t="shared" ca="1" si="123"/>
        <v>31093.393152624951</v>
      </c>
      <c r="BK249" s="15">
        <f t="shared" ca="1" si="124"/>
        <v>37382.308854358787</v>
      </c>
      <c r="BL249" s="15">
        <f t="shared" ca="1" si="125"/>
        <v>39610.910673437276</v>
      </c>
      <c r="BM249" s="15">
        <f t="shared" ca="1" si="126"/>
        <v>48776.192967605886</v>
      </c>
      <c r="BN249" s="15">
        <f t="shared" ca="1" si="127"/>
        <v>59193.498227086799</v>
      </c>
      <c r="BO249" s="15">
        <f t="shared" ca="1" si="128"/>
        <v>64521.608257223925</v>
      </c>
      <c r="BP249" s="15">
        <f t="shared" ca="1" si="129"/>
        <v>63666.943160086281</v>
      </c>
      <c r="BQ249" s="15">
        <f ca="1">Inputs!$B$20*EXP($B$10-0.5*C$7^2+C$7*AJ249)</f>
        <v>4421.3286573064079</v>
      </c>
      <c r="BR249" s="15">
        <f t="shared" ca="1" si="130"/>
        <v>8604.2515790217767</v>
      </c>
      <c r="BS249" s="15">
        <f t="shared" ca="1" si="131"/>
        <v>10057.407477460971</v>
      </c>
      <c r="BT249" s="15">
        <f t="shared" ca="1" si="132"/>
        <v>22631.371189083602</v>
      </c>
      <c r="BU249" s="15">
        <f t="shared" ca="1" si="133"/>
        <v>45288.300297103604</v>
      </c>
      <c r="BV249" s="15">
        <f t="shared" ca="1" si="134"/>
        <v>57972.929396021085</v>
      </c>
      <c r="BW249" s="15">
        <f t="shared" ca="1" si="135"/>
        <v>68414.131850102829</v>
      </c>
      <c r="BX249" s="15">
        <f t="shared" ca="1" si="136"/>
        <v>109444.15014264217</v>
      </c>
      <c r="BY249" s="15">
        <f t="shared" ca="1" si="137"/>
        <v>149976.12983681157</v>
      </c>
      <c r="BZ249" s="15">
        <f t="shared" ca="1" si="138"/>
        <v>153732.31001949179</v>
      </c>
      <c r="CA249" s="15">
        <f t="shared" ca="1" si="139"/>
        <v>237544.98788112486</v>
      </c>
      <c r="CB249" s="15">
        <f ca="1">(AU249*DCF!C$10-DCF!C$5*MAX(AU249*DCF!C$10,0)-MAX(AU249-Inputs!$B$6,0)/Inputs!$B$10)*DCF!C$6</f>
        <v>1045.2573596261232</v>
      </c>
      <c r="CC249" s="15">
        <f ca="1">(AV249*DCF!D$10-DCF!D$5*MAX(AV249*DCF!D$10,0)-MAX(AV249-AU249,0)/Inputs!$B$10)*DCF!D$6</f>
        <v>1134.6403354749398</v>
      </c>
      <c r="CD249" s="15">
        <f ca="1">(AW249*DCF!E$10-DCF!E$5*MAX(AW249*DCF!E$10,0)-MAX(AW249-AV249,0)/Inputs!$B$10)*DCF!E$6</f>
        <v>1781.6922329844147</v>
      </c>
      <c r="CE249" s="15">
        <f ca="1">(AX249*DCF!F$10-DCF!F$5*MAX(AX249*DCF!F$10,0)-MAX(AX249-AW249,0)/Inputs!$B$10)*DCF!F$6</f>
        <v>1943.870615708425</v>
      </c>
      <c r="CF249" s="15">
        <f ca="1">(AY249*DCF!G$10-DCF!G$5*MAX(AY249*DCF!G$10,0)-MAX(AY249-AX249,0)/Inputs!$B$10)*DCF!G$6</f>
        <v>2769.4420625871112</v>
      </c>
      <c r="CG249" s="15">
        <f ca="1">(AZ249*DCF!H$10-DCF!H$5*MAX(AZ249*DCF!H$10,0)-MAX(AZ249-AY249,0)/Inputs!$B$10)*DCF!H$6</f>
        <v>3626.8487166723557</v>
      </c>
      <c r="CH249" s="15">
        <f ca="1">(BA249*DCF!I$10-DCF!I$5*MAX(BA249*DCF!I$10,0)-MAX(BA249-AZ249,0)/Inputs!$B$10)*DCF!I$6</f>
        <v>3921.2757473630595</v>
      </c>
      <c r="CI249" s="15">
        <f ca="1">(BB249*DCF!J$10-DCF!J$5*MAX(BB249*DCF!J$10,0)-MAX(BB249-BA249,0)/Inputs!$B$10)*DCF!J$6</f>
        <v>4406.8919572514296</v>
      </c>
      <c r="CJ249" s="15">
        <f ca="1">(BC249*DCF!K$10-DCF!K$5*MAX(BC249*DCF!K$10,0)-MAX(BC249-BB249,0)/Inputs!$B$10)*DCF!K$6</f>
        <v>4730.9284345669803</v>
      </c>
      <c r="CK249" s="15">
        <f ca="1">(BD249*DCF!L$10-DCF!L$5*MAX(BD249*DCF!L$10,0)-MAX(BD249-BC249,0)/Inputs!$B$10)*DCF!L$6</f>
        <v>5162.2477584553753</v>
      </c>
      <c r="CL249" s="15">
        <f ca="1">(BE249*DCF!M$10-DCF!M$5*MAX(BE249*DCF!M$10,0)-MAX(BE249-BD249,0)/Inputs!$B$10)*DCF!M$6</f>
        <v>5936.1048420925781</v>
      </c>
      <c r="CM249" s="15">
        <f ca="1">(BF249*DCF!C$28-DCF!C$5*MAX(BF249*DCF!C$28,0)-MAX(BF249-Inputs!$B$13,0)/Inputs!$B$17)*DCF!C$6</f>
        <v>3531.5120882368515</v>
      </c>
      <c r="CN249" s="15">
        <f ca="1">(BG249*DCF!D$28-DCF!D$5*MAX(BG249*DCF!D$28,0)-MAX(BG249-BF249,0)/Inputs!$B$17)*DCF!D$6</f>
        <v>4037.6986084760224</v>
      </c>
      <c r="CO249" s="15">
        <f ca="1">(BH249*DCF!E$28-DCF!E$5*MAX(BH249*DCF!E$28,0)-MAX(BH249-BG249,0)/Inputs!$B$17)*DCF!E$6</f>
        <v>5299.941243909926</v>
      </c>
      <c r="CP249" s="15">
        <f ca="1">(BI249*DCF!F$28-DCF!F$5*MAX(BI249*DCF!F$28,0)-MAX(BI249-BH249,0)/Inputs!$B$17)*DCF!F$6</f>
        <v>6369.4376686963569</v>
      </c>
      <c r="CQ249" s="15">
        <f ca="1">(BJ249*DCF!G$28-DCF!G$5*MAX(BJ249*DCF!G$28,0)-MAX(BJ249-BI249,0)/Inputs!$B$17)*DCF!G$6</f>
        <v>7710.9105237275026</v>
      </c>
      <c r="CR249" s="15">
        <f ca="1">(BK249*DCF!H$28-DCF!H$5*MAX(BK249*DCF!H$28,0)-MAX(BK249-BJ249,0)/Inputs!$B$17)*DCF!H$6</f>
        <v>8267.9363977915</v>
      </c>
      <c r="CS249" s="15">
        <f ca="1">(BL249*DCF!I$28-DCF!I$5*MAX(BL249*DCF!I$28,0)-MAX(BL249-BK249,0)/Inputs!$B$17)*DCF!I$6</f>
        <v>8994.7532632833027</v>
      </c>
      <c r="CT249" s="15">
        <f ca="1">(BM249*DCF!J$28-DCF!J$5*MAX(BM249*DCF!J$28,0)-MAX(BM249-BL249,0)/Inputs!$B$17)*DCF!J$6</f>
        <v>9665.8986943203581</v>
      </c>
      <c r="CU249" s="15">
        <f ca="1">(BN249*DCF!K$28-DCF!K$5*MAX(BN249*DCF!K$28,0)-MAX(BN249-BM249,0)/Inputs!$B$17)*DCF!K$6</f>
        <v>11224.693191676937</v>
      </c>
      <c r="CV249" s="15">
        <f ca="1">(BO249*DCF!L$28-DCF!L$5*MAX(BO249*DCF!L$28,0)-MAX(BO249-BN249,0)/Inputs!$B$17)*DCF!L$6</f>
        <v>12270.530613258145</v>
      </c>
      <c r="CW249" s="15">
        <f ca="1">(BP249*DCF!M$28-DCF!M$5*MAX(BP249*DCF!M$28,0)-MAX(BP249-BO249,0)/Inputs!$B$17)*DCF!M$6</f>
        <v>11978.972201458466</v>
      </c>
      <c r="CX249" s="15">
        <f ca="1">(BQ249*DCF!C$46-DCF!C$5*MAX(BQ249*DCF!C$46,0)-MAX(BQ249-Inputs!$B$20,0)/Inputs!$B$24)*DCF!C$6</f>
        <v>-1584.7542660321533</v>
      </c>
      <c r="CY249" s="15">
        <f ca="1">(BR249*DCF!D$46-DCF!D$5*MAX(BR249*DCF!D$46,0)-MAX(BR249-BQ249,0)/Inputs!$B$24)*DCF!D$6</f>
        <v>-3253.3635800816392</v>
      </c>
      <c r="CZ249" s="15">
        <f ca="1">(BS249*DCF!E$46-DCF!E$5*MAX(BS249*DCF!E$46,0)-MAX(BS249-BR249,0)/Inputs!$B$24)*DCF!E$6</f>
        <v>-1762.0999958855723</v>
      </c>
      <c r="DA249" s="15">
        <f ca="1">(BT249*DCF!F$46-DCF!F$5*MAX(BT249*DCF!F$46,0)-MAX(BT249-BS249,0)/Inputs!$B$24)*DCF!F$6</f>
        <v>-6226.737217149418</v>
      </c>
      <c r="DB249" s="15">
        <f ca="1">(BU249*DCF!G$46-DCF!G$5*MAX(BU249*DCF!G$46,0)-MAX(BU249-BT249,0)/Inputs!$B$24)*DCF!G$6</f>
        <v>-9144.7522489164185</v>
      </c>
      <c r="DC249" s="15">
        <f ca="1">(BV249*DCF!H$46-DCF!H$5*MAX(BV249*DCF!H$46,0)-MAX(BV249-BU249,0)/Inputs!$B$24)*DCF!H$6</f>
        <v>-3941.6707724766502</v>
      </c>
      <c r="DD249" s="15">
        <f ca="1">(BW249*DCF!I$46-DCF!I$5*MAX(BW249*DCF!I$46,0)-MAX(BW249-BV249,0)/Inputs!$B$24)*DCF!I$6</f>
        <v>-1417.2144104789218</v>
      </c>
      <c r="DE249" s="15">
        <f ca="1">(BX249*DCF!J$46-DCF!J$5*MAX(BX249*DCF!J$46,0)-MAX(BX249-BW249,0)/Inputs!$B$24)*DCF!J$6</f>
        <v>-6289.6111553367382</v>
      </c>
      <c r="DF249" s="15">
        <f ca="1">(BY249*DCF!K$46-DCF!K$5*MAX(BY249*DCF!K$46,0)-MAX(BY249-BX249,0)/Inputs!$B$24)*DCF!K$6</f>
        <v>-1362.1187733779268</v>
      </c>
      <c r="DG249" s="15">
        <f ca="1">(BZ249*DCF!L$46-DCF!L$5*MAX(BZ249*DCF!L$46,0)-MAX(BZ249-BY249,0)/Inputs!$B$24)*DCF!L$6</f>
        <v>9776.7686026947395</v>
      </c>
      <c r="DH249" s="15">
        <f ca="1">(CA249*DCF!M$46-DCF!M$5*MAX(CA249*DCF!M$46,0)-MAX(CA249-BZ249,0)/Inputs!$B$24)*DCF!M$6</f>
        <v>1101.0347327862189</v>
      </c>
      <c r="DI249" s="15">
        <f ca="1">SUM(CB249:CL249)+BE249*DCF!M$10*(1+Inputs!$B$30)*(1-Inputs!$B$33)*(1-Inputs!$B$30/Inputs!$B$31)/(Inputs!$B$29-Inputs!$B$30)*DCF!M$6</f>
        <v>161139.54387133263</v>
      </c>
      <c r="DJ249" s="15">
        <f ca="1">SUM(CM249:CW249)+BP249*DCF!M$28*(1+Inputs!$B$30)*(1-Inputs!$B$33)*(1-Inputs!$B$30/Inputs!$B$31)/(Inputs!$B$29-Inputs!$B$30)*DCF!M$6</f>
        <v>325600.21079174866</v>
      </c>
      <c r="DK249" s="15">
        <f ca="1">SUM(CX249:DH249)+CA249*DCF!M$46*(1+Inputs!$B$30)*(1-Inputs!$B$33)*(1-Inputs!$B$30/Inputs!$B$31)/(Inputs!$B$29-Inputs!$B$30)*DCF!M$6</f>
        <v>343168.17118265794</v>
      </c>
      <c r="DM249" s="15">
        <f ca="1">DI249+DJ249+DK249+Inputs!$B$34+Inputs!$B$36-Inputs!$B$35</f>
        <v>906758.9258457392</v>
      </c>
    </row>
    <row r="250" spans="1:117" x14ac:dyDescent="0.75">
      <c r="A250" s="11">
        <v>237</v>
      </c>
      <c r="C250" s="24">
        <f t="shared" ca="1" si="143"/>
        <v>0.61506161550709881</v>
      </c>
      <c r="D250" s="24">
        <f t="shared" ca="1" si="143"/>
        <v>-0.44023373974149121</v>
      </c>
      <c r="E250" s="24">
        <f t="shared" ca="1" si="143"/>
        <v>-0.65370688252154896</v>
      </c>
      <c r="F250" s="24">
        <f t="shared" ca="1" si="143"/>
        <v>-0.11081378120022847</v>
      </c>
      <c r="G250" s="24">
        <f t="shared" ca="1" si="143"/>
        <v>-0.18928579735560383</v>
      </c>
      <c r="H250" s="24">
        <f t="shared" ca="1" si="143"/>
        <v>-0.50624984280093532</v>
      </c>
      <c r="I250" s="24">
        <f t="shared" ca="1" si="143"/>
        <v>1.0235376321923637</v>
      </c>
      <c r="J250" s="24">
        <f t="shared" ca="1" si="143"/>
        <v>-0.78856798256991834</v>
      </c>
      <c r="K250" s="24">
        <f t="shared" ca="1" si="143"/>
        <v>0.21514166321502542</v>
      </c>
      <c r="L250" s="24">
        <f t="shared" ca="1" si="143"/>
        <v>0.40455505007728665</v>
      </c>
      <c r="M250" s="24">
        <f t="shared" ca="1" si="143"/>
        <v>1.1171724813340331</v>
      </c>
      <c r="N250" s="24">
        <f ca="1">SQRT(Inputs!$B$38)*C250+SQRT(1-Inputs!$B$38)*_xlfn.NORM.S.INV(RAND())</f>
        <v>-0.12216102678413326</v>
      </c>
      <c r="O250" s="24">
        <f ca="1">SQRT(Inputs!$B$38)*D250+SQRT(1-Inputs!$B$38)*_xlfn.NORM.S.INV(RAND())</f>
        <v>-1.0440008130588168</v>
      </c>
      <c r="P250" s="24">
        <f ca="1">SQRT(Inputs!$B$38)*E250+SQRT(1-Inputs!$B$38)*_xlfn.NORM.S.INV(RAND())</f>
        <v>-1.3662756205966842</v>
      </c>
      <c r="Q250" s="24">
        <f ca="1">SQRT(Inputs!$B$38)*F250+SQRT(1-Inputs!$B$38)*_xlfn.NORM.S.INV(RAND())</f>
        <v>-0.8437337387983348</v>
      </c>
      <c r="R250" s="24">
        <f ca="1">SQRT(Inputs!$B$38)*G250+SQRT(1-Inputs!$B$38)*_xlfn.NORM.S.INV(RAND())</f>
        <v>3.5634580308053221E-2</v>
      </c>
      <c r="S250" s="24">
        <f ca="1">SQRT(Inputs!$B$38)*H250+SQRT(1-Inputs!$B$38)*_xlfn.NORM.S.INV(RAND())</f>
        <v>-0.8775075007794344</v>
      </c>
      <c r="T250" s="24">
        <f ca="1">SQRT(Inputs!$B$38)*I250+SQRT(1-Inputs!$B$38)*_xlfn.NORM.S.INV(RAND())</f>
        <v>-0.17101960600026522</v>
      </c>
      <c r="U250" s="24">
        <f ca="1">SQRT(Inputs!$B$38)*J250+SQRT(1-Inputs!$B$38)*_xlfn.NORM.S.INV(RAND())</f>
        <v>-0.71509788960705978</v>
      </c>
      <c r="V250" s="24">
        <f ca="1">SQRT(Inputs!$B$38)*K250+SQRT(1-Inputs!$B$38)*_xlfn.NORM.S.INV(RAND())</f>
        <v>0.82947193886226511</v>
      </c>
      <c r="W250" s="24">
        <f ca="1">SQRT(Inputs!$B$38)*L250+SQRT(1-Inputs!$B$38)*_xlfn.NORM.S.INV(RAND())</f>
        <v>0.25833499880480737</v>
      </c>
      <c r="X250" s="24">
        <f ca="1">SQRT(Inputs!$B$38)*M250+SQRT(1-Inputs!$B$38)*_xlfn.NORM.S.INV(RAND())</f>
        <v>-0.32694477462201665</v>
      </c>
      <c r="Y250" s="24">
        <f ca="1">SQRT(Inputs!$B$38)*C250+SQRT(1-Inputs!$B$38)*_xlfn.NORM.S.INV(RAND())</f>
        <v>1.1876172308425303</v>
      </c>
      <c r="Z250" s="24">
        <f ca="1">SQRT(Inputs!$B$38)*D250+SQRT(1-Inputs!$B$38)*_xlfn.NORM.S.INV(RAND())</f>
        <v>3.3694747160217725E-2</v>
      </c>
      <c r="AA250" s="24">
        <f ca="1">SQRT(Inputs!$B$38)*E250+SQRT(1-Inputs!$B$38)*_xlfn.NORM.S.INV(RAND())</f>
        <v>0.48307458062152797</v>
      </c>
      <c r="AB250" s="24">
        <f ca="1">SQRT(Inputs!$B$38)*F250+SQRT(1-Inputs!$B$38)*_xlfn.NORM.S.INV(RAND())</f>
        <v>-0.15508966646696215</v>
      </c>
      <c r="AC250" s="24">
        <f ca="1">SQRT(Inputs!$B$38)*G250+SQRT(1-Inputs!$B$38)*_xlfn.NORM.S.INV(RAND())</f>
        <v>-1.088486140649271</v>
      </c>
      <c r="AD250" s="24">
        <f ca="1">SQRT(Inputs!$B$38)*H250+SQRT(1-Inputs!$B$38)*_xlfn.NORM.S.INV(RAND())</f>
        <v>-0.86495373436905987</v>
      </c>
      <c r="AE250" s="24">
        <f ca="1">SQRT(Inputs!$B$38)*I250+SQRT(1-Inputs!$B$38)*_xlfn.NORM.S.INV(RAND())</f>
        <v>0.5578843060176546</v>
      </c>
      <c r="AF250" s="24">
        <f ca="1">SQRT(Inputs!$B$38)*J250+SQRT(1-Inputs!$B$38)*_xlfn.NORM.S.INV(RAND())</f>
        <v>-1.7010665927770003</v>
      </c>
      <c r="AG250" s="24">
        <f ca="1">SQRT(Inputs!$B$38)*K250+SQRT(1-Inputs!$B$38)*_xlfn.NORM.S.INV(RAND())</f>
        <v>0.98008729011778484</v>
      </c>
      <c r="AH250" s="24">
        <f ca="1">SQRT(Inputs!$B$38)*L250+SQRT(1-Inputs!$B$38)*_xlfn.NORM.S.INV(RAND())</f>
        <v>-0.86108193654087595</v>
      </c>
      <c r="AI250" s="24">
        <f ca="1">SQRT(Inputs!$B$38)*M250+SQRT(1-Inputs!$B$38)*_xlfn.NORM.S.INV(RAND())</f>
        <v>1.3651898190887308</v>
      </c>
      <c r="AJ250" s="24">
        <f ca="1">SQRT(Inputs!$B$38)*C250+SQRT(1-Inputs!$B$38)*_xlfn.NORM.S.INV(RAND())</f>
        <v>1.5068577519627682</v>
      </c>
      <c r="AK250" s="24">
        <f ca="1">SQRT(Inputs!$B$38)*D250+SQRT(1-Inputs!$B$38)*_xlfn.NORM.S.INV(RAND())</f>
        <v>-0.21952890163086072</v>
      </c>
      <c r="AL250" s="24">
        <f ca="1">SQRT(Inputs!$B$38)*E250+SQRT(1-Inputs!$B$38)*_xlfn.NORM.S.INV(RAND())</f>
        <v>-0.27184767847772384</v>
      </c>
      <c r="AM250" s="24">
        <f ca="1">SQRT(Inputs!$B$38)*F250+SQRT(1-Inputs!$B$38)*_xlfn.NORM.S.INV(RAND())</f>
        <v>1.6383886104953393E-3</v>
      </c>
      <c r="AN250" s="24">
        <f ca="1">SQRT(Inputs!$B$38)*G250+SQRT(1-Inputs!$B$38)*_xlfn.NORM.S.INV(RAND())</f>
        <v>-0.34947444876267603</v>
      </c>
      <c r="AO250" s="24">
        <f ca="1">SQRT(Inputs!$B$38)*H250+SQRT(1-Inputs!$B$38)*_xlfn.NORM.S.INV(RAND())</f>
        <v>-0.56186419902595042</v>
      </c>
      <c r="AP250" s="24">
        <f ca="1">SQRT(Inputs!$B$38)*I250+SQRT(1-Inputs!$B$38)*_xlfn.NORM.S.INV(RAND())</f>
        <v>1.1362077821163821</v>
      </c>
      <c r="AQ250" s="24">
        <f ca="1">SQRT(Inputs!$B$38)*J250+SQRT(1-Inputs!$B$38)*_xlfn.NORM.S.INV(RAND())</f>
        <v>0.12370702182245524</v>
      </c>
      <c r="AR250" s="24">
        <f ca="1">SQRT(Inputs!$B$38)*K250+SQRT(1-Inputs!$B$38)*_xlfn.NORM.S.INV(RAND())</f>
        <v>3.8658474519247352E-2</v>
      </c>
      <c r="AS250" s="24">
        <f ca="1">SQRT(Inputs!$B$38)*L250+SQRT(1-Inputs!$B$38)*_xlfn.NORM.S.INV(RAND())</f>
        <v>0.1426584248302698</v>
      </c>
      <c r="AT250" s="24">
        <f ca="1">SQRT(Inputs!$B$38)*M250+SQRT(1-Inputs!$B$38)*_xlfn.NORM.S.INV(RAND())</f>
        <v>0.6843673243307371</v>
      </c>
      <c r="AU250" s="15">
        <f ca="1">Inputs!$B$6*EXP($B$8-0.5*C$5^2+C$5*N250)</f>
        <v>4865.0770645439752</v>
      </c>
      <c r="AV250" s="15">
        <f t="shared" ca="1" si="110"/>
        <v>5079.2514869339802</v>
      </c>
      <c r="AW250" s="15">
        <f t="shared" ca="1" si="111"/>
        <v>5150.9166186492102</v>
      </c>
      <c r="AX250" s="15">
        <f t="shared" ca="1" si="112"/>
        <v>5659.596251514854</v>
      </c>
      <c r="AY250" s="15">
        <f t="shared" ca="1" si="113"/>
        <v>6945.4489691973413</v>
      </c>
      <c r="AZ250" s="15">
        <f t="shared" ca="1" si="114"/>
        <v>7712.056982081378</v>
      </c>
      <c r="BA250" s="15">
        <f t="shared" ca="1" si="115"/>
        <v>9270.1665598298732</v>
      </c>
      <c r="BB250" s="15">
        <f t="shared" ca="1" si="116"/>
        <v>10564.813965793428</v>
      </c>
      <c r="BC250" s="15">
        <f t="shared" ca="1" si="117"/>
        <v>14017.842097699135</v>
      </c>
      <c r="BD250" s="15">
        <f t="shared" ca="1" si="118"/>
        <v>17593.187694337263</v>
      </c>
      <c r="BE250" s="15">
        <f t="shared" ca="1" si="119"/>
        <v>20925.694505662777</v>
      </c>
      <c r="BF250" s="15">
        <f ca="1">Inputs!$B$13*EXP($B$9-0.5*C$6^2+C$6*Y250)</f>
        <v>17502.720486879894</v>
      </c>
      <c r="BG250" s="15">
        <f t="shared" ca="1" si="120"/>
        <v>21461.267832424906</v>
      </c>
      <c r="BH250" s="15">
        <f t="shared" ca="1" si="121"/>
        <v>28409.103519417873</v>
      </c>
      <c r="BI250" s="15">
        <f t="shared" ca="1" si="122"/>
        <v>33956.673030267237</v>
      </c>
      <c r="BJ250" s="15">
        <f t="shared" ca="1" si="123"/>
        <v>35583.735976833043</v>
      </c>
      <c r="BK250" s="15">
        <f t="shared" ca="1" si="124"/>
        <v>38820.800190147173</v>
      </c>
      <c r="BL250" s="15">
        <f t="shared" ca="1" si="125"/>
        <v>51261.962519629145</v>
      </c>
      <c r="BM250" s="15">
        <f t="shared" ca="1" si="126"/>
        <v>51009.201678808306</v>
      </c>
      <c r="BN250" s="15">
        <f t="shared" ca="1" si="127"/>
        <v>70553.268461790241</v>
      </c>
      <c r="BO250" s="15">
        <f t="shared" ca="1" si="128"/>
        <v>78540.342931250765</v>
      </c>
      <c r="BP250" s="15">
        <f t="shared" ca="1" si="129"/>
        <v>112838.558981828</v>
      </c>
      <c r="BQ250" s="15">
        <f ca="1">Inputs!$B$20*EXP($B$10-0.5*C$7^2+C$7*AJ250)</f>
        <v>7320.1422804230269</v>
      </c>
      <c r="BR250" s="15">
        <f t="shared" ca="1" si="130"/>
        <v>9263.6050988683564</v>
      </c>
      <c r="BS250" s="15">
        <f t="shared" ca="1" si="131"/>
        <v>11732.762512682857</v>
      </c>
      <c r="BT250" s="15">
        <f t="shared" ca="1" si="132"/>
        <v>16183.883372042064</v>
      </c>
      <c r="BU250" s="15">
        <f t="shared" ca="1" si="133"/>
        <v>20610.258837688478</v>
      </c>
      <c r="BV250" s="15">
        <f t="shared" ca="1" si="134"/>
        <v>25265.304579185777</v>
      </c>
      <c r="BW250" s="15">
        <f t="shared" ca="1" si="135"/>
        <v>44840.95780677408</v>
      </c>
      <c r="BX250" s="15">
        <f t="shared" ca="1" si="136"/>
        <v>64292.123531547011</v>
      </c>
      <c r="BY250" s="15">
        <f t="shared" ca="1" si="137"/>
        <v>90752.945122850098</v>
      </c>
      <c r="BZ250" s="15">
        <f t="shared" ca="1" si="138"/>
        <v>130722.79109886475</v>
      </c>
      <c r="CA250" s="15">
        <f t="shared" ca="1" si="139"/>
        <v>207371.7054777231</v>
      </c>
      <c r="CB250" s="15">
        <f ca="1">(AU250*DCF!C$10-DCF!C$5*MAX(AU250*DCF!C$10,0)-MAX(AU250-Inputs!$B$6,0)/Inputs!$B$10)*DCF!C$6</f>
        <v>1043.7670885047824</v>
      </c>
      <c r="CC250" s="15">
        <f ca="1">(AV250*DCF!D$10-DCF!D$5*MAX(AV250*DCF!D$10,0)-MAX(AV250-AU250,0)/Inputs!$B$10)*DCF!D$6</f>
        <v>1185.812311583893</v>
      </c>
      <c r="CD250" s="15">
        <f ca="1">(AW250*DCF!E$10-DCF!E$5*MAX(AW250*DCF!E$10,0)-MAX(AW250-AV250,0)/Inputs!$B$10)*DCF!E$6</f>
        <v>1173.122696118955</v>
      </c>
      <c r="CE250" s="15">
        <f ca="1">(AX250*DCF!F$10-DCF!F$5*MAX(AX250*DCF!F$10,0)-MAX(AX250-AW250,0)/Inputs!$B$10)*DCF!F$6</f>
        <v>1129.6372221499139</v>
      </c>
      <c r="CF250" s="15">
        <f ca="1">(AY250*DCF!G$10-DCF!G$5*MAX(AY250*DCF!G$10,0)-MAX(AY250-AX250,0)/Inputs!$B$10)*DCF!G$6</f>
        <v>1183.8761396111749</v>
      </c>
      <c r="CG250" s="15">
        <f ca="1">(AZ250*DCF!H$10-DCF!H$5*MAX(AZ250*DCF!H$10,0)-MAX(AZ250-AY250,0)/Inputs!$B$10)*DCF!H$6</f>
        <v>1361.176398836875</v>
      </c>
      <c r="CH250" s="15">
        <f ca="1">(BA250*DCF!I$10-DCF!I$5*MAX(BA250*DCF!I$10,0)-MAX(BA250-AZ250,0)/Inputs!$B$10)*DCF!I$6</f>
        <v>1437.7366917980403</v>
      </c>
      <c r="CI250" s="15">
        <f ca="1">(BB250*DCF!J$10-DCF!J$5*MAX(BB250*DCF!J$10,0)-MAX(BB250-BA250,0)/Inputs!$B$10)*DCF!J$6</f>
        <v>1616.7641100283099</v>
      </c>
      <c r="CJ250" s="15">
        <f ca="1">(BC250*DCF!K$10-DCF!K$5*MAX(BC250*DCF!K$10,0)-MAX(BC250-BB250,0)/Inputs!$B$10)*DCF!K$6</f>
        <v>1773.276076169481</v>
      </c>
      <c r="CK250" s="15">
        <f ca="1">(BD250*DCF!L$10-DCF!L$5*MAX(BD250*DCF!L$10,0)-MAX(BD250-BC250,0)/Inputs!$B$10)*DCF!L$6</f>
        <v>2191.0371802509826</v>
      </c>
      <c r="CL250" s="15">
        <f ca="1">(BE250*DCF!M$10-DCF!M$5*MAX(BE250*DCF!M$10,0)-MAX(BE250-BD250,0)/Inputs!$B$10)*DCF!M$6</f>
        <v>2554.7826025169734</v>
      </c>
      <c r="CM250" s="15">
        <f ca="1">(BF250*DCF!C$28-DCF!C$5*MAX(BF250*DCF!C$28,0)-MAX(BF250-Inputs!$B$13,0)/Inputs!$B$17)*DCF!C$6</f>
        <v>3929.3089285584474</v>
      </c>
      <c r="CN250" s="15">
        <f ca="1">(BG250*DCF!D$28-DCF!D$5*MAX(BG250*DCF!D$28,0)-MAX(BG250-BF250,0)/Inputs!$B$17)*DCF!D$6</f>
        <v>5476.2987085519999</v>
      </c>
      <c r="CO250" s="15">
        <f ca="1">(BH250*DCF!E$28-DCF!E$5*MAX(BH250*DCF!E$28,0)-MAX(BH250-BG250,0)/Inputs!$B$17)*DCF!E$6</f>
        <v>6676.6412033334645</v>
      </c>
      <c r="CP250" s="15">
        <f ca="1">(BI250*DCF!F$28-DCF!F$5*MAX(BI250*DCF!F$28,0)-MAX(BI250-BH250,0)/Inputs!$B$17)*DCF!F$6</f>
        <v>8208.3195641878428</v>
      </c>
      <c r="CQ250" s="15">
        <f ca="1">(BJ250*DCF!G$28-DCF!G$5*MAX(BJ250*DCF!G$28,0)-MAX(BJ250-BI250,0)/Inputs!$B$17)*DCF!G$6</f>
        <v>8958.8143580231772</v>
      </c>
      <c r="CR250" s="15">
        <f ca="1">(BK250*DCF!H$28-DCF!H$5*MAX(BK250*DCF!H$28,0)-MAX(BK250-BJ250,0)/Inputs!$B$17)*DCF!H$6</f>
        <v>9097.8632511269316</v>
      </c>
      <c r="CS250" s="15">
        <f ca="1">(BL250*DCF!I$28-DCF!I$5*MAX(BL250*DCF!I$28,0)-MAX(BL250-BK250,0)/Inputs!$B$17)*DCF!I$6</f>
        <v>10268.717968263512</v>
      </c>
      <c r="CT250" s="15">
        <f ca="1">(BM250*DCF!J$28-DCF!J$5*MAX(BM250*DCF!J$28,0)-MAX(BM250-BL250,0)/Inputs!$B$17)*DCF!J$6</f>
        <v>11379.286575769442</v>
      </c>
      <c r="CU250" s="15">
        <f ca="1">(BN250*DCF!K$28-DCF!K$5*MAX(BN250*DCF!K$28,0)-MAX(BN250-BM250,0)/Inputs!$B$17)*DCF!K$6</f>
        <v>12505.77947729761</v>
      </c>
      <c r="CV250" s="15">
        <f ca="1">(BO250*DCF!L$28-DCF!L$5*MAX(BO250*DCF!L$28,0)-MAX(BO250-BN250,0)/Inputs!$B$17)*DCF!L$6</f>
        <v>14766.696172100521</v>
      </c>
      <c r="CW250" s="15">
        <f ca="1">(BP250*DCF!M$28-DCF!M$5*MAX(BP250*DCF!M$28,0)-MAX(BP250-BO250,0)/Inputs!$B$17)*DCF!M$6</f>
        <v>17645.512842412663</v>
      </c>
      <c r="CX250" s="15">
        <f ca="1">(BQ250*DCF!C$46-DCF!C$5*MAX(BQ250*DCF!C$46,0)-MAX(BQ250-Inputs!$B$20,0)/Inputs!$B$24)*DCF!C$6</f>
        <v>-3593.1701711937826</v>
      </c>
      <c r="CY250" s="15">
        <f ca="1">(BR250*DCF!D$46-DCF!D$5*MAX(BR250*DCF!D$46,0)-MAX(BR250-BQ250,0)/Inputs!$B$24)*DCF!D$6</f>
        <v>-2410.3408127378871</v>
      </c>
      <c r="CZ250" s="15">
        <f ca="1">(BS250*DCF!E$46-DCF!E$5*MAX(BS250*DCF!E$46,0)-MAX(BS250-BR250,0)/Inputs!$B$24)*DCF!E$6</f>
        <v>-2360.6934730941557</v>
      </c>
      <c r="DA250" s="15">
        <f ca="1">(BT250*DCF!F$46-DCF!F$5*MAX(BT250*DCF!F$46,0)-MAX(BT250-BS250,0)/Inputs!$B$24)*DCF!F$6</f>
        <v>-2799.4065250250833</v>
      </c>
      <c r="DB250" s="15">
        <f ca="1">(BU250*DCF!G$46-DCF!G$5*MAX(BU250*DCF!G$46,0)-MAX(BU250-BT250,0)/Inputs!$B$24)*DCF!G$6</f>
        <v>-2182.2336385432086</v>
      </c>
      <c r="DC250" s="15">
        <f ca="1">(BV250*DCF!H$46-DCF!H$5*MAX(BV250*DCF!H$46,0)-MAX(BV250-BU250,0)/Inputs!$B$24)*DCF!H$6</f>
        <v>-1446.5269422318142</v>
      </c>
      <c r="DD250" s="15">
        <f ca="1">(BW250*DCF!I$46-DCF!I$5*MAX(BW250*DCF!I$46,0)-MAX(BW250-BV250,0)/Inputs!$B$24)*DCF!I$6</f>
        <v>-4583.7934471887593</v>
      </c>
      <c r="DE250" s="15">
        <f ca="1">(BX250*DCF!J$46-DCF!J$5*MAX(BX250*DCF!J$46,0)-MAX(BX250-BW250,0)/Inputs!$B$24)*DCF!J$6</f>
        <v>-2461.2546222418437</v>
      </c>
      <c r="DF250" s="15">
        <f ca="1">(BY250*DCF!K$46-DCF!K$5*MAX(BY250*DCF!K$46,0)-MAX(BY250-BX250,0)/Inputs!$B$24)*DCF!K$6</f>
        <v>-1298.0856246091582</v>
      </c>
      <c r="DG250" s="15">
        <f ca="1">(BZ250*DCF!L$46-DCF!L$5*MAX(BZ250*DCF!L$46,0)-MAX(BZ250-BY250,0)/Inputs!$B$24)*DCF!L$6</f>
        <v>-9.0465302100517508</v>
      </c>
      <c r="DH250" s="15">
        <f ca="1">(CA250*DCF!M$46-DCF!M$5*MAX(CA250*DCF!M$46,0)-MAX(CA250-BZ250,0)/Inputs!$B$24)*DCF!M$6</f>
        <v>233.19699976435751</v>
      </c>
      <c r="DI250" s="15">
        <f ca="1">SUM(CB250:CL250)+BE250*DCF!M$10*(1+Inputs!$B$30)*(1-Inputs!$B$33)*(1-Inputs!$B$30/Inputs!$B$31)/(Inputs!$B$29-Inputs!$B$30)*DCF!M$6</f>
        <v>74887.473040491997</v>
      </c>
      <c r="DJ250" s="15">
        <f ca="1">SUM(CM250:CW250)+BP250*DCF!M$28*(1+Inputs!$B$30)*(1-Inputs!$B$33)*(1-Inputs!$B$30/Inputs!$B$31)/(Inputs!$B$29-Inputs!$B$30)*DCF!M$6</f>
        <v>527621.50809215463</v>
      </c>
      <c r="DK250" s="15">
        <f ca="1">SUM(CX250:DH250)+CA250*DCF!M$46*(1+Inputs!$B$30)*(1-Inputs!$B$33)*(1-Inputs!$B$30/Inputs!$B$31)/(Inputs!$B$29-Inputs!$B$30)*DCF!M$6</f>
        <v>297709.86663014517</v>
      </c>
      <c r="DM250" s="15">
        <f ca="1">DI250+DJ250+DK250+Inputs!$B$34+Inputs!$B$36-Inputs!$B$35</f>
        <v>977069.84776279191</v>
      </c>
    </row>
    <row r="251" spans="1:117" x14ac:dyDescent="0.75">
      <c r="A251" s="11">
        <v>238</v>
      </c>
      <c r="C251" s="24">
        <f t="shared" ca="1" si="143"/>
        <v>1.623498795784462</v>
      </c>
      <c r="D251" s="24">
        <f t="shared" ca="1" si="143"/>
        <v>-0.36491100518890884</v>
      </c>
      <c r="E251" s="24">
        <f t="shared" ca="1" si="143"/>
        <v>-0.87602233841626509</v>
      </c>
      <c r="F251" s="24">
        <f t="shared" ca="1" si="143"/>
        <v>5.1835864364904234E-2</v>
      </c>
      <c r="G251" s="24">
        <f t="shared" ca="1" si="143"/>
        <v>0.20191873876591235</v>
      </c>
      <c r="H251" s="24">
        <f t="shared" ca="1" si="143"/>
        <v>-2.9149185904886821</v>
      </c>
      <c r="I251" s="24">
        <f t="shared" ca="1" si="143"/>
        <v>-0.78472664310568252</v>
      </c>
      <c r="J251" s="24">
        <f t="shared" ca="1" si="143"/>
        <v>-0.90290008107258368</v>
      </c>
      <c r="K251" s="24">
        <f t="shared" ca="1" si="143"/>
        <v>0.13193267844651224</v>
      </c>
      <c r="L251" s="24">
        <f t="shared" ca="1" si="143"/>
        <v>0.64034532575672021</v>
      </c>
      <c r="M251" s="24">
        <f t="shared" ca="1" si="143"/>
        <v>-1.7294429986894835</v>
      </c>
      <c r="N251" s="24">
        <f ca="1">SQRT(Inputs!$B$38)*C251+SQRT(1-Inputs!$B$38)*_xlfn.NORM.S.INV(RAND())</f>
        <v>0.80872495804228561</v>
      </c>
      <c r="O251" s="24">
        <f ca="1">SQRT(Inputs!$B$38)*D251+SQRT(1-Inputs!$B$38)*_xlfn.NORM.S.INV(RAND())</f>
        <v>-1.1611434283011053</v>
      </c>
      <c r="P251" s="24">
        <f ca="1">SQRT(Inputs!$B$38)*E251+SQRT(1-Inputs!$B$38)*_xlfn.NORM.S.INV(RAND())</f>
        <v>-0.7021922733571605</v>
      </c>
      <c r="Q251" s="24">
        <f ca="1">SQRT(Inputs!$B$38)*F251+SQRT(1-Inputs!$B$38)*_xlfn.NORM.S.INV(RAND())</f>
        <v>0.58058946439060299</v>
      </c>
      <c r="R251" s="24">
        <f ca="1">SQRT(Inputs!$B$38)*G251+SQRT(1-Inputs!$B$38)*_xlfn.NORM.S.INV(RAND())</f>
        <v>-0.6385508144636578</v>
      </c>
      <c r="S251" s="24">
        <f ca="1">SQRT(Inputs!$B$38)*H251+SQRT(1-Inputs!$B$38)*_xlfn.NORM.S.INV(RAND())</f>
        <v>-2.1056554282660005</v>
      </c>
      <c r="T251" s="24">
        <f ca="1">SQRT(Inputs!$B$38)*I251+SQRT(1-Inputs!$B$38)*_xlfn.NORM.S.INV(RAND())</f>
        <v>-1.3186548390426804</v>
      </c>
      <c r="U251" s="24">
        <f ca="1">SQRT(Inputs!$B$38)*J251+SQRT(1-Inputs!$B$38)*_xlfn.NORM.S.INV(RAND())</f>
        <v>-0.77229865091192651</v>
      </c>
      <c r="V251" s="24">
        <f ca="1">SQRT(Inputs!$B$38)*K251+SQRT(1-Inputs!$B$38)*_xlfn.NORM.S.INV(RAND())</f>
        <v>-0.17142063430068843</v>
      </c>
      <c r="W251" s="24">
        <f ca="1">SQRT(Inputs!$B$38)*L251+SQRT(1-Inputs!$B$38)*_xlfn.NORM.S.INV(RAND())</f>
        <v>8.3870122876079978E-2</v>
      </c>
      <c r="X251" s="24">
        <f ca="1">SQRT(Inputs!$B$38)*M251+SQRT(1-Inputs!$B$38)*_xlfn.NORM.S.INV(RAND())</f>
        <v>-1.3478487975424644</v>
      </c>
      <c r="Y251" s="24">
        <f ca="1">SQRT(Inputs!$B$38)*C251+SQRT(1-Inputs!$B$38)*_xlfn.NORM.S.INV(RAND())</f>
        <v>1.6391155256082592</v>
      </c>
      <c r="Z251" s="24">
        <f ca="1">SQRT(Inputs!$B$38)*D251+SQRT(1-Inputs!$B$38)*_xlfn.NORM.S.INV(RAND())</f>
        <v>-1.9561988027986676</v>
      </c>
      <c r="AA251" s="24">
        <f ca="1">SQRT(Inputs!$B$38)*E251+SQRT(1-Inputs!$B$38)*_xlfn.NORM.S.INV(RAND())</f>
        <v>0.5927615754729757</v>
      </c>
      <c r="AB251" s="24">
        <f ca="1">SQRT(Inputs!$B$38)*F251+SQRT(1-Inputs!$B$38)*_xlfn.NORM.S.INV(RAND())</f>
        <v>0.31589042939619727</v>
      </c>
      <c r="AC251" s="24">
        <f ca="1">SQRT(Inputs!$B$38)*G251+SQRT(1-Inputs!$B$38)*_xlfn.NORM.S.INV(RAND())</f>
        <v>0.44934353977012093</v>
      </c>
      <c r="AD251" s="24">
        <f ca="1">SQRT(Inputs!$B$38)*H251+SQRT(1-Inputs!$B$38)*_xlfn.NORM.S.INV(RAND())</f>
        <v>-2.3301481792763439</v>
      </c>
      <c r="AE251" s="24">
        <f ca="1">SQRT(Inputs!$B$38)*I251+SQRT(1-Inputs!$B$38)*_xlfn.NORM.S.INV(RAND())</f>
        <v>-0.52720705428185732</v>
      </c>
      <c r="AF251" s="24">
        <f ca="1">SQRT(Inputs!$B$38)*J251+SQRT(1-Inputs!$B$38)*_xlfn.NORM.S.INV(RAND())</f>
        <v>-3.405456650179256E-2</v>
      </c>
      <c r="AG251" s="24">
        <f ca="1">SQRT(Inputs!$B$38)*K251+SQRT(1-Inputs!$B$38)*_xlfn.NORM.S.INV(RAND())</f>
        <v>-1.0669740517831241</v>
      </c>
      <c r="AH251" s="24">
        <f ca="1">SQRT(Inputs!$B$38)*L251+SQRT(1-Inputs!$B$38)*_xlfn.NORM.S.INV(RAND())</f>
        <v>-0.87985298332436912</v>
      </c>
      <c r="AI251" s="24">
        <f ca="1">SQRT(Inputs!$B$38)*M251+SQRT(1-Inputs!$B$38)*_xlfn.NORM.S.INV(RAND())</f>
        <v>-1.344300439907161</v>
      </c>
      <c r="AJ251" s="24">
        <f ca="1">SQRT(Inputs!$B$38)*C251+SQRT(1-Inputs!$B$38)*_xlfn.NORM.S.INV(RAND())</f>
        <v>2.8032588291283105</v>
      </c>
      <c r="AK251" s="24">
        <f ca="1">SQRT(Inputs!$B$38)*D251+SQRT(1-Inputs!$B$38)*_xlfn.NORM.S.INV(RAND())</f>
        <v>-9.4330060075907399E-2</v>
      </c>
      <c r="AL251" s="24">
        <f ca="1">SQRT(Inputs!$B$38)*E251+SQRT(1-Inputs!$B$38)*_xlfn.NORM.S.INV(RAND())</f>
        <v>0.18409340547035757</v>
      </c>
      <c r="AM251" s="24">
        <f ca="1">SQRT(Inputs!$B$38)*F251+SQRT(1-Inputs!$B$38)*_xlfn.NORM.S.INV(RAND())</f>
        <v>0.7065471919555899</v>
      </c>
      <c r="AN251" s="24">
        <f ca="1">SQRT(Inputs!$B$38)*G251+SQRT(1-Inputs!$B$38)*_xlfn.NORM.S.INV(RAND())</f>
        <v>2.0744060915648275</v>
      </c>
      <c r="AO251" s="24">
        <f ca="1">SQRT(Inputs!$B$38)*H251+SQRT(1-Inputs!$B$38)*_xlfn.NORM.S.INV(RAND())</f>
        <v>-0.50657195865172544</v>
      </c>
      <c r="AP251" s="24">
        <f ca="1">SQRT(Inputs!$B$38)*I251+SQRT(1-Inputs!$B$38)*_xlfn.NORM.S.INV(RAND())</f>
        <v>0.21816486879351665</v>
      </c>
      <c r="AQ251" s="24">
        <f ca="1">SQRT(Inputs!$B$38)*J251+SQRT(1-Inputs!$B$38)*_xlfn.NORM.S.INV(RAND())</f>
        <v>-0.42977400944785993</v>
      </c>
      <c r="AR251" s="24">
        <f ca="1">SQRT(Inputs!$B$38)*K251+SQRT(1-Inputs!$B$38)*_xlfn.NORM.S.INV(RAND())</f>
        <v>-0.11183205035605295</v>
      </c>
      <c r="AS251" s="24">
        <f ca="1">SQRT(Inputs!$B$38)*L251+SQRT(1-Inputs!$B$38)*_xlfn.NORM.S.INV(RAND())</f>
        <v>-1.0676433734334621</v>
      </c>
      <c r="AT251" s="24">
        <f ca="1">SQRT(Inputs!$B$38)*M251+SQRT(1-Inputs!$B$38)*_xlfn.NORM.S.INV(RAND())</f>
        <v>-0.25071864927396803</v>
      </c>
      <c r="AU251" s="15">
        <f ca="1">Inputs!$B$6*EXP($B$8-0.5*C$5^2+C$5*N251)</f>
        <v>5656.2884896470305</v>
      </c>
      <c r="AV251" s="15">
        <f t="shared" ca="1" si="110"/>
        <v>5804.4540890682802</v>
      </c>
      <c r="AW251" s="15">
        <f t="shared" ca="1" si="111"/>
        <v>6437.9404381911072</v>
      </c>
      <c r="AX251" s="15">
        <f t="shared" ca="1" si="112"/>
        <v>8451.3938244667279</v>
      </c>
      <c r="AY251" s="15">
        <f t="shared" ca="1" si="113"/>
        <v>9586.2397963502444</v>
      </c>
      <c r="AZ251" s="15">
        <f t="shared" ca="1" si="114"/>
        <v>9297.8584765725991</v>
      </c>
      <c r="BA251" s="15">
        <f t="shared" ca="1" si="115"/>
        <v>9911.4370532153753</v>
      </c>
      <c r="BB251" s="15">
        <f t="shared" ca="1" si="116"/>
        <v>11231.093299052587</v>
      </c>
      <c r="BC251" s="15">
        <f t="shared" ca="1" si="117"/>
        <v>13529.493170542575</v>
      </c>
      <c r="BD251" s="15">
        <f t="shared" ca="1" si="118"/>
        <v>16705.441036394943</v>
      </c>
      <c r="BE251" s="15">
        <f t="shared" ca="1" si="119"/>
        <v>18105.509022390204</v>
      </c>
      <c r="BF251" s="15">
        <f ca="1">Inputs!$B$13*EXP($B$9-0.5*C$6^2+C$6*Y251)</f>
        <v>19141.616122712148</v>
      </c>
      <c r="BG251" s="15">
        <f t="shared" ca="1" si="120"/>
        <v>16390.552293158064</v>
      </c>
      <c r="BH251" s="15">
        <f t="shared" ca="1" si="121"/>
        <v>22095.132037499403</v>
      </c>
      <c r="BI251" s="15">
        <f t="shared" ca="1" si="122"/>
        <v>28395.369126849659</v>
      </c>
      <c r="BJ251" s="15">
        <f t="shared" ca="1" si="123"/>
        <v>37140.226013801745</v>
      </c>
      <c r="BK251" s="15">
        <f t="shared" ca="1" si="124"/>
        <v>33191.430927369634</v>
      </c>
      <c r="BL251" s="15">
        <f t="shared" ca="1" si="125"/>
        <v>38079.108149783497</v>
      </c>
      <c r="BM251" s="15">
        <f t="shared" ca="1" si="126"/>
        <v>46609.840967341166</v>
      </c>
      <c r="BN251" s="15">
        <f t="shared" ca="1" si="127"/>
        <v>50443.923448328162</v>
      </c>
      <c r="BO251" s="15">
        <f t="shared" ca="1" si="128"/>
        <v>56032.100605474196</v>
      </c>
      <c r="BP251" s="15">
        <f t="shared" ca="1" si="129"/>
        <v>59222.113822775136</v>
      </c>
      <c r="BQ251" s="15">
        <f ca="1">Inputs!$B$20*EXP($B$10-0.5*C$7^2+C$7*AJ251)</f>
        <v>11593.455804412764</v>
      </c>
      <c r="BR251" s="15">
        <f t="shared" ca="1" si="130"/>
        <v>15266.562222254579</v>
      </c>
      <c r="BS251" s="15">
        <f t="shared" ca="1" si="131"/>
        <v>22041.001372684837</v>
      </c>
      <c r="BT251" s="15">
        <f t="shared" ca="1" si="132"/>
        <v>36578.311174229224</v>
      </c>
      <c r="BU251" s="15">
        <f t="shared" ca="1" si="133"/>
        <v>83741.491356059749</v>
      </c>
      <c r="BV251" s="15">
        <f t="shared" ca="1" si="134"/>
        <v>103942.19963800217</v>
      </c>
      <c r="BW251" s="15">
        <f t="shared" ca="1" si="135"/>
        <v>151899.89989796581</v>
      </c>
      <c r="BX251" s="15">
        <f t="shared" ca="1" si="136"/>
        <v>194917.87037191191</v>
      </c>
      <c r="BY251" s="15">
        <f t="shared" ca="1" si="137"/>
        <v>267331.51891211519</v>
      </c>
      <c r="BZ251" s="15">
        <f t="shared" ca="1" si="138"/>
        <v>308256.79481997399</v>
      </c>
      <c r="CA251" s="15">
        <f t="shared" ca="1" si="139"/>
        <v>414138.95108228119</v>
      </c>
      <c r="CB251" s="15">
        <f ca="1">(AU251*DCF!C$10-DCF!C$5*MAX(AU251*DCF!C$10,0)-MAX(AU251-Inputs!$B$6,0)/Inputs!$B$10)*DCF!C$6</f>
        <v>1038.125610017622</v>
      </c>
      <c r="CC251" s="15">
        <f ca="1">(AV251*DCF!D$10-DCF!D$5*MAX(AV251*DCF!D$10,0)-MAX(AV251-AU251,0)/Inputs!$B$10)*DCF!D$6</f>
        <v>1378.670056675079</v>
      </c>
      <c r="CD251" s="15">
        <f ca="1">(AW251*DCF!E$10-DCF!E$5*MAX(AW251*DCF!E$10,0)-MAX(AW251-AV251,0)/Inputs!$B$10)*DCF!E$6</f>
        <v>1343.7306042370813</v>
      </c>
      <c r="CE251" s="15">
        <f ca="1">(AX251*DCF!F$10-DCF!F$5*MAX(AX251*DCF!F$10,0)-MAX(AX251-AW251,0)/Inputs!$B$10)*DCF!F$6</f>
        <v>1425.9760727165292</v>
      </c>
      <c r="CF251" s="15">
        <f ca="1">(AY251*DCF!G$10-DCF!G$5*MAX(AY251*DCF!G$10,0)-MAX(AY251-AX251,0)/Inputs!$B$10)*DCF!G$6</f>
        <v>1757.0103876594007</v>
      </c>
      <c r="CG251" s="15">
        <f ca="1">(AZ251*DCF!H$10-DCF!H$5*MAX(AZ251*DCF!H$10,0)-MAX(AZ251-AY251,0)/Inputs!$B$10)*DCF!H$6</f>
        <v>1805.1858924125415</v>
      </c>
      <c r="CH251" s="15">
        <f ca="1">(BA251*DCF!I$10-DCF!I$5*MAX(BA251*DCF!I$10,0)-MAX(BA251-AZ251,0)/Inputs!$B$10)*DCF!I$6</f>
        <v>1709.8095948757375</v>
      </c>
      <c r="CI251" s="15">
        <f ca="1">(BB251*DCF!J$10-DCF!J$5*MAX(BB251*DCF!J$10,0)-MAX(BB251-BA251,0)/Inputs!$B$10)*DCF!J$6</f>
        <v>1727.3095120294943</v>
      </c>
      <c r="CJ251" s="15">
        <f ca="1">(BC251*DCF!K$10-DCF!K$5*MAX(BC251*DCF!K$10,0)-MAX(BC251-BB251,0)/Inputs!$B$10)*DCF!K$6</f>
        <v>1856.2901216132179</v>
      </c>
      <c r="CK251" s="15">
        <f ca="1">(BD251*DCF!L$10-DCF!L$5*MAX(BD251*DCF!L$10,0)-MAX(BD251-BC251,0)/Inputs!$B$10)*DCF!L$6</f>
        <v>2108.7966962755663</v>
      </c>
      <c r="CL251" s="15">
        <f ca="1">(BE251*DCF!M$10-DCF!M$5*MAX(BE251*DCF!M$10,0)-MAX(BE251-BD251,0)/Inputs!$B$10)*DCF!M$6</f>
        <v>2387.6684200319951</v>
      </c>
      <c r="CM251" s="15">
        <f ca="1">(BF251*DCF!C$28-DCF!C$5*MAX(BF251*DCF!C$28,0)-MAX(BF251-Inputs!$B$13,0)/Inputs!$B$17)*DCF!C$6</f>
        <v>4050.991291152448</v>
      </c>
      <c r="CN251" s="15">
        <f ca="1">(BG251*DCF!D$28-DCF!D$5*MAX(BG251*DCF!D$28,0)-MAX(BG251-BF251,0)/Inputs!$B$17)*DCF!D$6</f>
        <v>4827.395678925116</v>
      </c>
      <c r="CO251" s="15">
        <f ca="1">(BH251*DCF!E$28-DCF!E$5*MAX(BH251*DCF!E$28,0)-MAX(BH251-BG251,0)/Inputs!$B$17)*DCF!E$6</f>
        <v>5133.4406834273277</v>
      </c>
      <c r="CP251" s="15">
        <f ca="1">(BI251*DCF!F$28-DCF!F$5*MAX(BI251*DCF!F$28,0)-MAX(BI251-BH251,0)/Inputs!$B$17)*DCF!F$6</f>
        <v>6561.537014466604</v>
      </c>
      <c r="CQ251" s="15">
        <f ca="1">(BJ251*DCF!G$28-DCF!G$5*MAX(BJ251*DCF!G$28,0)-MAX(BJ251-BI251,0)/Inputs!$B$17)*DCF!G$6</f>
        <v>8165.514881616059</v>
      </c>
      <c r="CR251" s="15">
        <f ca="1">(BK251*DCF!H$28-DCF!H$5*MAX(BK251*DCF!H$28,0)-MAX(BK251-BJ251,0)/Inputs!$B$17)*DCF!H$6</f>
        <v>8208.6070603740427</v>
      </c>
      <c r="CS251" s="15">
        <f ca="1">(BL251*DCF!I$28-DCF!I$5*MAX(BL251*DCF!I$28,0)-MAX(BL251-BK251,0)/Inputs!$B$17)*DCF!I$6</f>
        <v>8252.8864073525947</v>
      </c>
      <c r="CT251" s="15">
        <f ca="1">(BM251*DCF!J$28-DCF!J$5*MAX(BM251*DCF!J$28,0)-MAX(BM251-BL251,0)/Inputs!$B$17)*DCF!J$6</f>
        <v>9266.7584325340104</v>
      </c>
      <c r="CU251" s="15">
        <f ca="1">(BN251*DCF!K$28-DCF!K$5*MAX(BN251*DCF!K$28,0)-MAX(BN251-BM251,0)/Inputs!$B$17)*DCF!K$6</f>
        <v>10183.286804735124</v>
      </c>
      <c r="CV251" s="15">
        <f ca="1">(BO251*DCF!L$28-DCF!L$5*MAX(BO251*DCF!L$28,0)-MAX(BO251-BN251,0)/Inputs!$B$17)*DCF!L$6</f>
        <v>10547.26861396282</v>
      </c>
      <c r="CW251" s="15">
        <f ca="1">(BP251*DCF!M$28-DCF!M$5*MAX(BP251*DCF!M$28,0)-MAX(BP251-BO251,0)/Inputs!$B$17)*DCF!M$6</f>
        <v>10809.228970966657</v>
      </c>
      <c r="CX251" s="15">
        <f ca="1">(BQ251*DCF!C$46-DCF!C$5*MAX(BQ251*DCF!C$46,0)-MAX(BQ251-Inputs!$B$20,0)/Inputs!$B$24)*DCF!C$6</f>
        <v>-6553.895476498451</v>
      </c>
      <c r="CY251" s="15">
        <f ca="1">(BR251*DCF!D$46-DCF!D$5*MAX(BR251*DCF!D$46,0)-MAX(BR251-BQ251,0)/Inputs!$B$24)*DCF!D$6</f>
        <v>-4172.9301694472297</v>
      </c>
      <c r="CZ251" s="15">
        <f ca="1">(BS251*DCF!E$46-DCF!E$5*MAX(BS251*DCF!E$46,0)-MAX(BS251-BR251,0)/Inputs!$B$24)*DCF!E$6</f>
        <v>-5276.6842043221895</v>
      </c>
      <c r="DA251" s="15">
        <f ca="1">(BT251*DCF!F$46-DCF!F$5*MAX(BT251*DCF!F$46,0)-MAX(BT251-BS251,0)/Inputs!$B$24)*DCF!F$6</f>
        <v>-7957.35794359387</v>
      </c>
      <c r="DB251" s="15">
        <f ca="1">(BU251*DCF!G$46-DCF!G$5*MAX(BU251*DCF!G$46,0)-MAX(BU251-BT251,0)/Inputs!$B$24)*DCF!G$6</f>
        <v>-18681.660298739764</v>
      </c>
      <c r="DC251" s="15">
        <f ca="1">(BV251*DCF!H$46-DCF!H$5*MAX(BV251*DCF!H$46,0)-MAX(BV251-BU251,0)/Inputs!$B$24)*DCF!H$6</f>
        <v>-6277.2463268204428</v>
      </c>
      <c r="DD251" s="15">
        <f ca="1">(BW251*DCF!I$46-DCF!I$5*MAX(BW251*DCF!I$46,0)-MAX(BW251-BV251,0)/Inputs!$B$24)*DCF!I$6</f>
        <v>-10258.613414589834</v>
      </c>
      <c r="DE251" s="15">
        <f ca="1">(BX251*DCF!J$46-DCF!J$5*MAX(BX251*DCF!J$46,0)-MAX(BX251-BW251,0)/Inputs!$B$24)*DCF!J$6</f>
        <v>-3231.3974642183407</v>
      </c>
      <c r="DF251" s="15">
        <f ca="1">(BY251*DCF!K$46-DCF!K$5*MAX(BY251*DCF!K$46,0)-MAX(BY251-BX251,0)/Inputs!$B$24)*DCF!K$6</f>
        <v>-2468.5472863730934</v>
      </c>
      <c r="DG251" s="15">
        <f ca="1">(BZ251*DCF!L$46-DCF!L$5*MAX(BZ251*DCF!L$46,0)-MAX(BZ251-BY251,0)/Inputs!$B$24)*DCF!L$6</f>
        <v>12046.842371619134</v>
      </c>
      <c r="DH251" s="15">
        <f ca="1">(CA251*DCF!M$46-DCF!M$5*MAX(CA251*DCF!M$46,0)-MAX(CA251-BZ251,0)/Inputs!$B$24)*DCF!M$6</f>
        <v>10331.546963656136</v>
      </c>
      <c r="DI251" s="15">
        <f ca="1">SUM(CB251:CL251)+BE251*DCF!M$10*(1+Inputs!$B$30)*(1-Inputs!$B$33)*(1-Inputs!$B$30/Inputs!$B$31)/(Inputs!$B$29-Inputs!$B$30)*DCF!M$6</f>
        <v>68926.443998427043</v>
      </c>
      <c r="DJ251" s="15">
        <f ca="1">SUM(CM251:CW251)+BP251*DCF!M$28*(1+Inputs!$B$30)*(1-Inputs!$B$33)*(1-Inputs!$B$30/Inputs!$B$31)/(Inputs!$B$29-Inputs!$B$30)*DCF!M$6</f>
        <v>305761.48370639933</v>
      </c>
      <c r="DK251" s="15">
        <f ca="1">SUM(CX251:DH251)+CA251*DCF!M$46*(1+Inputs!$B$30)*(1-Inputs!$B$33)*(1-Inputs!$B$30/Inputs!$B$31)/(Inputs!$B$29-Inputs!$B$30)*DCF!M$6</f>
        <v>597807.93301882269</v>
      </c>
      <c r="DM251" s="15">
        <f ca="1">DI251+DJ251+DK251+Inputs!$B$34+Inputs!$B$36-Inputs!$B$35</f>
        <v>1049346.8607236492</v>
      </c>
    </row>
    <row r="252" spans="1:117" x14ac:dyDescent="0.75">
      <c r="A252" s="11">
        <v>239</v>
      </c>
      <c r="C252" s="24">
        <f t="shared" ca="1" si="143"/>
        <v>5.5518325342001108E-2</v>
      </c>
      <c r="D252" s="24">
        <f t="shared" ca="1" si="143"/>
        <v>0.69181526045271713</v>
      </c>
      <c r="E252" s="24">
        <f t="shared" ca="1" si="143"/>
        <v>-1.7248185346804994</v>
      </c>
      <c r="F252" s="24">
        <f t="shared" ca="1" si="143"/>
        <v>0.69537493549304374</v>
      </c>
      <c r="G252" s="24">
        <f t="shared" ca="1" si="143"/>
        <v>-0.35808512348113963</v>
      </c>
      <c r="H252" s="24">
        <f t="shared" ca="1" si="143"/>
        <v>-0.16086933760969008</v>
      </c>
      <c r="I252" s="24">
        <f t="shared" ca="1" si="143"/>
        <v>-2.5837407720790533</v>
      </c>
      <c r="J252" s="24">
        <f t="shared" ca="1" si="143"/>
        <v>1.4058608611843149</v>
      </c>
      <c r="K252" s="24">
        <f t="shared" ca="1" si="143"/>
        <v>-0.43835404352524721</v>
      </c>
      <c r="L252" s="24">
        <f t="shared" ca="1" si="143"/>
        <v>1.1445552968258916</v>
      </c>
      <c r="M252" s="24">
        <f t="shared" ca="1" si="143"/>
        <v>-1.2181385681492631</v>
      </c>
      <c r="N252" s="24">
        <f ca="1">SQRT(Inputs!$B$38)*C252+SQRT(1-Inputs!$B$38)*_xlfn.NORM.S.INV(RAND())</f>
        <v>0.61683458273855973</v>
      </c>
      <c r="O252" s="24">
        <f ca="1">SQRT(Inputs!$B$38)*D252+SQRT(1-Inputs!$B$38)*_xlfn.NORM.S.INV(RAND())</f>
        <v>-0.43250244948702526</v>
      </c>
      <c r="P252" s="24">
        <f ca="1">SQRT(Inputs!$B$38)*E252+SQRT(1-Inputs!$B$38)*_xlfn.NORM.S.INV(RAND())</f>
        <v>-0.94366390790026566</v>
      </c>
      <c r="Q252" s="24">
        <f ca="1">SQRT(Inputs!$B$38)*F252+SQRT(1-Inputs!$B$38)*_xlfn.NORM.S.INV(RAND())</f>
        <v>1.472408844903045</v>
      </c>
      <c r="R252" s="24">
        <f ca="1">SQRT(Inputs!$B$38)*G252+SQRT(1-Inputs!$B$38)*_xlfn.NORM.S.INV(RAND())</f>
        <v>-1.6794721869072322</v>
      </c>
      <c r="S252" s="24">
        <f ca="1">SQRT(Inputs!$B$38)*H252+SQRT(1-Inputs!$B$38)*_xlfn.NORM.S.INV(RAND())</f>
        <v>-0.25149516902714986</v>
      </c>
      <c r="T252" s="24">
        <f ca="1">SQRT(Inputs!$B$38)*I252+SQRT(1-Inputs!$B$38)*_xlfn.NORM.S.INV(RAND())</f>
        <v>-1.385745553110147</v>
      </c>
      <c r="U252" s="24">
        <f ca="1">SQRT(Inputs!$B$38)*J252+SQRT(1-Inputs!$B$38)*_xlfn.NORM.S.INV(RAND())</f>
        <v>-0.46512278025743159</v>
      </c>
      <c r="V252" s="24">
        <f ca="1">SQRT(Inputs!$B$38)*K252+SQRT(1-Inputs!$B$38)*_xlfn.NORM.S.INV(RAND())</f>
        <v>0.18372826300132317</v>
      </c>
      <c r="W252" s="24">
        <f ca="1">SQRT(Inputs!$B$38)*L252+SQRT(1-Inputs!$B$38)*_xlfn.NORM.S.INV(RAND())</f>
        <v>1.444628551795194</v>
      </c>
      <c r="X252" s="24">
        <f ca="1">SQRT(Inputs!$B$38)*M252+SQRT(1-Inputs!$B$38)*_xlfn.NORM.S.INV(RAND())</f>
        <v>-1.9556655668819052</v>
      </c>
      <c r="Y252" s="24">
        <f ca="1">SQRT(Inputs!$B$38)*C252+SQRT(1-Inputs!$B$38)*_xlfn.NORM.S.INV(RAND())</f>
        <v>-0.25739948217863839</v>
      </c>
      <c r="Z252" s="24">
        <f ca="1">SQRT(Inputs!$B$38)*D252+SQRT(1-Inputs!$B$38)*_xlfn.NORM.S.INV(RAND())</f>
        <v>0.369270803125478</v>
      </c>
      <c r="AA252" s="24">
        <f ca="1">SQRT(Inputs!$B$38)*E252+SQRT(1-Inputs!$B$38)*_xlfn.NORM.S.INV(RAND())</f>
        <v>-1.7315401701680531</v>
      </c>
      <c r="AB252" s="24">
        <f ca="1">SQRT(Inputs!$B$38)*F252+SQRT(1-Inputs!$B$38)*_xlfn.NORM.S.INV(RAND())</f>
        <v>1.4571073182616949</v>
      </c>
      <c r="AC252" s="24">
        <f ca="1">SQRT(Inputs!$B$38)*G252+SQRT(1-Inputs!$B$38)*_xlfn.NORM.S.INV(RAND())</f>
        <v>-1.4483281483275616</v>
      </c>
      <c r="AD252" s="24">
        <f ca="1">SQRT(Inputs!$B$38)*H252+SQRT(1-Inputs!$B$38)*_xlfn.NORM.S.INV(RAND())</f>
        <v>0.80571989026355084</v>
      </c>
      <c r="AE252" s="24">
        <f ca="1">SQRT(Inputs!$B$38)*I252+SQRT(1-Inputs!$B$38)*_xlfn.NORM.S.INV(RAND())</f>
        <v>-1.6288264280210949</v>
      </c>
      <c r="AF252" s="24">
        <f ca="1">SQRT(Inputs!$B$38)*J252+SQRT(1-Inputs!$B$38)*_xlfn.NORM.S.INV(RAND())</f>
        <v>1.5859368170510506</v>
      </c>
      <c r="AG252" s="24">
        <f ca="1">SQRT(Inputs!$B$38)*K252+SQRT(1-Inputs!$B$38)*_xlfn.NORM.S.INV(RAND())</f>
        <v>-0.63534445109418525</v>
      </c>
      <c r="AH252" s="24">
        <f ca="1">SQRT(Inputs!$B$38)*L252+SQRT(1-Inputs!$B$38)*_xlfn.NORM.S.INV(RAND())</f>
        <v>1.2216495776642164</v>
      </c>
      <c r="AI252" s="24">
        <f ca="1">SQRT(Inputs!$B$38)*M252+SQRT(1-Inputs!$B$38)*_xlfn.NORM.S.INV(RAND())</f>
        <v>-0.20720429935443346</v>
      </c>
      <c r="AJ252" s="24">
        <f ca="1">SQRT(Inputs!$B$38)*C252+SQRT(1-Inputs!$B$38)*_xlfn.NORM.S.INV(RAND())</f>
        <v>0.67570717460078389</v>
      </c>
      <c r="AK252" s="24">
        <f ca="1">SQRT(Inputs!$B$38)*D252+SQRT(1-Inputs!$B$38)*_xlfn.NORM.S.INV(RAND())</f>
        <v>-0.42885049780712842</v>
      </c>
      <c r="AL252" s="24">
        <f ca="1">SQRT(Inputs!$B$38)*E252+SQRT(1-Inputs!$B$38)*_xlfn.NORM.S.INV(RAND())</f>
        <v>-0.85788261929596055</v>
      </c>
      <c r="AM252" s="24">
        <f ca="1">SQRT(Inputs!$B$38)*F252+SQRT(1-Inputs!$B$38)*_xlfn.NORM.S.INV(RAND())</f>
        <v>-0.69362655155970043</v>
      </c>
      <c r="AN252" s="24">
        <f ca="1">SQRT(Inputs!$B$38)*G252+SQRT(1-Inputs!$B$38)*_xlfn.NORM.S.INV(RAND())</f>
        <v>0.47193388172301953</v>
      </c>
      <c r="AO252" s="24">
        <f ca="1">SQRT(Inputs!$B$38)*H252+SQRT(1-Inputs!$B$38)*_xlfn.NORM.S.INV(RAND())</f>
        <v>-0.34265743297780588</v>
      </c>
      <c r="AP252" s="24">
        <f ca="1">SQRT(Inputs!$B$38)*I252+SQRT(1-Inputs!$B$38)*_xlfn.NORM.S.INV(RAND())</f>
        <v>-3.1418685095301111</v>
      </c>
      <c r="AQ252" s="24">
        <f ca="1">SQRT(Inputs!$B$38)*J252+SQRT(1-Inputs!$B$38)*_xlfn.NORM.S.INV(RAND())</f>
        <v>0.73734702372540717</v>
      </c>
      <c r="AR252" s="24">
        <f ca="1">SQRT(Inputs!$B$38)*K252+SQRT(1-Inputs!$B$38)*_xlfn.NORM.S.INV(RAND())</f>
        <v>-0.47039836813113844</v>
      </c>
      <c r="AS252" s="24">
        <f ca="1">SQRT(Inputs!$B$38)*L252+SQRT(1-Inputs!$B$38)*_xlfn.NORM.S.INV(RAND())</f>
        <v>-1.7592210658686138</v>
      </c>
      <c r="AT252" s="24">
        <f ca="1">SQRT(Inputs!$B$38)*M252+SQRT(1-Inputs!$B$38)*_xlfn.NORM.S.INV(RAND())</f>
        <v>-0.66630653701176079</v>
      </c>
      <c r="AU252" s="15">
        <f ca="1">Inputs!$B$6*EXP($B$8-0.5*C$5^2+C$5*N252)</f>
        <v>5483.2941798782367</v>
      </c>
      <c r="AV252" s="15">
        <f t="shared" ca="1" si="110"/>
        <v>6263.2375241391965</v>
      </c>
      <c r="AW252" s="15">
        <f t="shared" ca="1" si="111"/>
        <v>6724.1825538287312</v>
      </c>
      <c r="AX252" s="15">
        <f t="shared" ca="1" si="112"/>
        <v>9867.5405621116788</v>
      </c>
      <c r="AY252" s="15">
        <f t="shared" ca="1" si="113"/>
        <v>9911.3534227339223</v>
      </c>
      <c r="AZ252" s="15">
        <f t="shared" ca="1" si="114"/>
        <v>11790.750304594309</v>
      </c>
      <c r="BA252" s="15">
        <f t="shared" ca="1" si="115"/>
        <v>12480.892861399134</v>
      </c>
      <c r="BB252" s="15">
        <f t="shared" ca="1" si="116"/>
        <v>14584.677893063406</v>
      </c>
      <c r="BC252" s="15">
        <f t="shared" ca="1" si="117"/>
        <v>18182.14128770079</v>
      </c>
      <c r="BD252" s="15">
        <f t="shared" ca="1" si="118"/>
        <v>25497.461459136692</v>
      </c>
      <c r="BE252" s="15">
        <f t="shared" ca="1" si="119"/>
        <v>26146.112925978323</v>
      </c>
      <c r="BF252" s="15">
        <f ca="1">Inputs!$B$13*EXP($B$9-0.5*C$6^2+C$6*Y252)</f>
        <v>13142.944823686759</v>
      </c>
      <c r="BG252" s="15">
        <f t="shared" ca="1" si="120"/>
        <v>17121.404345745315</v>
      </c>
      <c r="BH252" s="15">
        <f t="shared" ca="1" si="121"/>
        <v>15697.147161548848</v>
      </c>
      <c r="BI252" s="15">
        <f t="shared" ca="1" si="122"/>
        <v>24046.831705788314</v>
      </c>
      <c r="BJ252" s="15">
        <f t="shared" ca="1" si="123"/>
        <v>23925.31065153037</v>
      </c>
      <c r="BK252" s="15">
        <f t="shared" ca="1" si="124"/>
        <v>32768.099393845026</v>
      </c>
      <c r="BL252" s="15">
        <f t="shared" ca="1" si="125"/>
        <v>32592.065114240686</v>
      </c>
      <c r="BM252" s="15">
        <f t="shared" ca="1" si="126"/>
        <v>48786.92658990818</v>
      </c>
      <c r="BN252" s="15">
        <f t="shared" ca="1" si="127"/>
        <v>55603.029134299024</v>
      </c>
      <c r="BO252" s="15">
        <f t="shared" ca="1" si="128"/>
        <v>78852.521322670713</v>
      </c>
      <c r="BP252" s="15">
        <f t="shared" ca="1" si="129"/>
        <v>94800.855097255859</v>
      </c>
      <c r="BQ252" s="15">
        <f ca="1">Inputs!$B$20*EXP($B$10-0.5*C$7^2+C$7*AJ252)</f>
        <v>5451.1960530084107</v>
      </c>
      <c r="BR252" s="15">
        <f t="shared" ca="1" si="130"/>
        <v>6454.7882282748087</v>
      </c>
      <c r="BS252" s="15">
        <f t="shared" ca="1" si="131"/>
        <v>6908.8495091651894</v>
      </c>
      <c r="BT252" s="15">
        <f t="shared" ca="1" si="132"/>
        <v>7941.0337956794974</v>
      </c>
      <c r="BU252" s="15">
        <f t="shared" ca="1" si="133"/>
        <v>12336.626315837399</v>
      </c>
      <c r="BV252" s="15">
        <f t="shared" ca="1" si="134"/>
        <v>15888.613085244117</v>
      </c>
      <c r="BW252" s="15">
        <f t="shared" ca="1" si="135"/>
        <v>11402.594975935959</v>
      </c>
      <c r="BX252" s="15">
        <f t="shared" ca="1" si="136"/>
        <v>18488.983602544176</v>
      </c>
      <c r="BY252" s="15">
        <f t="shared" ca="1" si="137"/>
        <v>23676.516986642157</v>
      </c>
      <c r="BZ252" s="15">
        <f t="shared" ca="1" si="138"/>
        <v>24041.752247636367</v>
      </c>
      <c r="CA252" s="15">
        <f t="shared" ca="1" si="139"/>
        <v>30000.380448146432</v>
      </c>
      <c r="CB252" s="15">
        <f ca="1">(AU252*DCF!C$10-DCF!C$5*MAX(AU252*DCF!C$10,0)-MAX(AU252-Inputs!$B$6,0)/Inputs!$B$10)*DCF!C$6</f>
        <v>1039.3590902809217</v>
      </c>
      <c r="CC252" s="15">
        <f ca="1">(AV252*DCF!D$10-DCF!D$5*MAX(AV252*DCF!D$10,0)-MAX(AV252-AU252,0)/Inputs!$B$10)*DCF!D$6</f>
        <v>1336.452942536903</v>
      </c>
      <c r="CD252" s="15">
        <f ca="1">(AW252*DCF!E$10-DCF!E$5*MAX(AW252*DCF!E$10,0)-MAX(AW252-AV252,0)/Inputs!$B$10)*DCF!E$6</f>
        <v>1448.6828025086586</v>
      </c>
      <c r="CE252" s="15">
        <f ca="1">(AX252*DCF!F$10-DCF!F$5*MAX(AX252*DCF!F$10,0)-MAX(AX252-AW252,0)/Inputs!$B$10)*DCF!F$6</f>
        <v>1500.0135104364185</v>
      </c>
      <c r="CF252" s="15">
        <f ca="1">(AY252*DCF!G$10-DCF!G$5*MAX(AY252*DCF!G$10,0)-MAX(AY252-AX252,0)/Inputs!$B$10)*DCF!G$6</f>
        <v>2033.7121685197544</v>
      </c>
      <c r="CG252" s="15">
        <f ca="1">(AZ252*DCF!H$10-DCF!H$5*MAX(AZ252*DCF!H$10,0)-MAX(AZ252-AY252,0)/Inputs!$B$10)*DCF!H$6</f>
        <v>1955.4620199107487</v>
      </c>
      <c r="CH252" s="15">
        <f ca="1">(BA252*DCF!I$10-DCF!I$5*MAX(BA252*DCF!I$10,0)-MAX(BA252-AZ252,0)/Inputs!$B$10)*DCF!I$6</f>
        <v>2166.5962616909042</v>
      </c>
      <c r="CI252" s="15">
        <f ca="1">(BB252*DCF!J$10-DCF!J$5*MAX(BB252*DCF!J$10,0)-MAX(BB252-BA252,0)/Inputs!$B$10)*DCF!J$6</f>
        <v>2183.9706136788704</v>
      </c>
      <c r="CJ252" s="15">
        <f ca="1">(BC252*DCF!K$10-DCF!K$5*MAX(BC252*DCF!K$10,0)-MAX(BC252-BB252,0)/Inputs!$B$10)*DCF!K$6</f>
        <v>2423.4426286565476</v>
      </c>
      <c r="CK252" s="15">
        <f ca="1">(BD252*DCF!L$10-DCF!L$5*MAX(BD252*DCF!L$10,0)-MAX(BD252-BC252,0)/Inputs!$B$10)*DCF!L$6</f>
        <v>2899.5127034045727</v>
      </c>
      <c r="CL252" s="15">
        <f ca="1">(BE252*DCF!M$10-DCF!M$5*MAX(BE252*DCF!M$10,0)-MAX(BE252-BD252,0)/Inputs!$B$10)*DCF!M$6</f>
        <v>3612.0663604019674</v>
      </c>
      <c r="CM252" s="15">
        <f ca="1">(BF252*DCF!C$28-DCF!C$5*MAX(BF252*DCF!C$28,0)-MAX(BF252-Inputs!$B$13,0)/Inputs!$B$17)*DCF!C$6</f>
        <v>3605.6105846991295</v>
      </c>
      <c r="CN252" s="15">
        <f ca="1">(BG252*DCF!D$28-DCF!D$5*MAX(BG252*DCF!D$28,0)-MAX(BG252-BF252,0)/Inputs!$B$17)*DCF!D$6</f>
        <v>4193.8606377202123</v>
      </c>
      <c r="CO252" s="15">
        <f ca="1">(BH252*DCF!E$28-DCF!E$5*MAX(BH252*DCF!E$28,0)-MAX(BH252-BG252,0)/Inputs!$B$17)*DCF!E$6</f>
        <v>4445.7115865137694</v>
      </c>
      <c r="CP252" s="15">
        <f ca="1">(BI252*DCF!F$28-DCF!F$5*MAX(BI252*DCF!F$28,0)-MAX(BI252-BH252,0)/Inputs!$B$17)*DCF!F$6</f>
        <v>5007.8893457239301</v>
      </c>
      <c r="CQ252" s="15">
        <f ca="1">(BJ252*DCF!G$28-DCF!G$5*MAX(BJ252*DCF!G$28,0)-MAX(BJ252-BI252,0)/Inputs!$B$17)*DCF!G$6</f>
        <v>6207.6033693484023</v>
      </c>
      <c r="CR252" s="15">
        <f ca="1">(BK252*DCF!H$28-DCF!H$5*MAX(BK252*DCF!H$28,0)-MAX(BK252-BJ252,0)/Inputs!$B$17)*DCF!H$6</f>
        <v>6729.9912911272986</v>
      </c>
      <c r="CS252" s="15">
        <f ca="1">(BL252*DCF!I$28-DCF!I$5*MAX(BL252*DCF!I$28,0)-MAX(BL252-BK252,0)/Inputs!$B$17)*DCF!I$6</f>
        <v>7664.1230969082462</v>
      </c>
      <c r="CT252" s="15">
        <f ca="1">(BM252*DCF!J$28-DCF!J$5*MAX(BM252*DCF!J$28,0)-MAX(BM252-BL252,0)/Inputs!$B$17)*DCF!J$6</f>
        <v>8736.2284072198909</v>
      </c>
      <c r="CU252" s="15">
        <f ca="1">(BN252*DCF!K$28-DCF!K$5*MAX(BN252*DCF!K$28,0)-MAX(BN252-BM252,0)/Inputs!$B$17)*DCF!K$6</f>
        <v>10907.545685454814</v>
      </c>
      <c r="CV252" s="15">
        <f ca="1">(BO252*DCF!L$28-DCF!L$5*MAX(BO252*DCF!L$28,0)-MAX(BO252-BN252,0)/Inputs!$B$17)*DCF!L$6</f>
        <v>13102.014299019276</v>
      </c>
      <c r="CW252" s="15">
        <f ca="1">(BP252*DCF!M$28-DCF!M$5*MAX(BP252*DCF!M$28,0)-MAX(BP252-BO252,0)/Inputs!$B$17)*DCF!M$6</f>
        <v>16169.786734166391</v>
      </c>
      <c r="CX252" s="15">
        <f ca="1">(BQ252*DCF!C$46-DCF!C$5*MAX(BQ252*DCF!C$46,0)-MAX(BQ252-Inputs!$B$20,0)/Inputs!$B$24)*DCF!C$6</f>
        <v>-2298.2882584353883</v>
      </c>
      <c r="CY252" s="15">
        <f ca="1">(BR252*DCF!D$46-DCF!D$5*MAX(BR252*DCF!D$46,0)-MAX(BR252-BQ252,0)/Inputs!$B$24)*DCF!D$6</f>
        <v>-1529.9062735739469</v>
      </c>
      <c r="CZ252" s="15">
        <f ca="1">(BS252*DCF!E$46-DCF!E$5*MAX(BS252*DCF!E$46,0)-MAX(BS252-BR252,0)/Inputs!$B$24)*DCF!E$6</f>
        <v>-995.9619404859186</v>
      </c>
      <c r="DA252" s="15">
        <f ca="1">(BT252*DCF!F$46-DCF!F$5*MAX(BT252*DCF!F$46,0)-MAX(BT252-BS252,0)/Inputs!$B$24)*DCF!F$6</f>
        <v>-954.16721660122744</v>
      </c>
      <c r="DB252" s="15">
        <f ca="1">(BU252*DCF!G$46-DCF!G$5*MAX(BU252*DCF!G$46,0)-MAX(BU252-BT252,0)/Inputs!$B$24)*DCF!G$6</f>
        <v>-1893.5702125444277</v>
      </c>
      <c r="DC252" s="15">
        <f ca="1">(BV252*DCF!H$46-DCF!H$5*MAX(BV252*DCF!H$46,0)-MAX(BV252-BU252,0)/Inputs!$B$24)*DCF!H$6</f>
        <v>-1103.7581252091209</v>
      </c>
      <c r="DD252" s="15">
        <f ca="1">(BW252*DCF!I$46-DCF!I$5*MAX(BW252*DCF!I$46,0)-MAX(BW252-BV252,0)/Inputs!$B$24)*DCF!I$6</f>
        <v>263.34735029716444</v>
      </c>
      <c r="DE252" s="15">
        <f ca="1">(BX252*DCF!J$46-DCF!J$5*MAX(BX252*DCF!J$46,0)-MAX(BX252-BW252,0)/Inputs!$B$24)*DCF!J$6</f>
        <v>-1103.6327696343901</v>
      </c>
      <c r="DF252" s="15">
        <f ca="1">(BY252*DCF!K$46-DCF!K$5*MAX(BY252*DCF!K$46,0)-MAX(BY252-BX252,0)/Inputs!$B$24)*DCF!K$6</f>
        <v>81.674092551831251</v>
      </c>
      <c r="DG252" s="15">
        <f ca="1">(BZ252*DCF!L$46-DCF!L$5*MAX(BZ252*DCF!L$46,0)-MAX(BZ252-BY252,0)/Inputs!$B$24)*DCF!L$6</f>
        <v>1579.2413581099647</v>
      </c>
      <c r="DH252" s="15">
        <f ca="1">(CA252*DCF!M$46-DCF!M$5*MAX(CA252*DCF!M$46,0)-MAX(CA252-BZ252,0)/Inputs!$B$24)*DCF!M$6</f>
        <v>1106.2238993554824</v>
      </c>
      <c r="DI252" s="15">
        <f ca="1">SUM(CB252:CL252)+BE252*DCF!M$10*(1+Inputs!$B$30)*(1-Inputs!$B$33)*(1-Inputs!$B$30/Inputs!$B$31)/(Inputs!$B$29-Inputs!$B$30)*DCF!M$6</f>
        <v>95364.24912157403</v>
      </c>
      <c r="DJ252" s="15">
        <f ca="1">SUM(CM252:CW252)+BP252*DCF!M$28*(1+Inputs!$B$30)*(1-Inputs!$B$33)*(1-Inputs!$B$30/Inputs!$B$31)/(Inputs!$B$29-Inputs!$B$30)*DCF!M$6</f>
        <v>438546.40950082371</v>
      </c>
      <c r="DK252" s="15">
        <f ca="1">SUM(CX252:DH252)+CA252*DCF!M$46*(1+Inputs!$B$30)*(1-Inputs!$B$33)*(1-Inputs!$B$30/Inputs!$B$31)/(Inputs!$B$29-Inputs!$B$30)*DCF!M$6</f>
        <v>39535.343848915138</v>
      </c>
      <c r="DM252" s="15">
        <f ca="1">DI252+DJ252+DK252+Inputs!$B$34+Inputs!$B$36-Inputs!$B$35</f>
        <v>650297.00247131288</v>
      </c>
    </row>
    <row r="253" spans="1:117" x14ac:dyDescent="0.75">
      <c r="A253" s="11">
        <v>240</v>
      </c>
      <c r="C253" s="24">
        <f t="shared" ca="1" si="143"/>
        <v>-0.59661499608076229</v>
      </c>
      <c r="D253" s="24">
        <f t="shared" ca="1" si="143"/>
        <v>1.6569004975405548</v>
      </c>
      <c r="E253" s="24">
        <f t="shared" ca="1" si="143"/>
        <v>-0.59886810090391485</v>
      </c>
      <c r="F253" s="24">
        <f t="shared" ca="1" si="143"/>
        <v>8.8096535222868463E-2</v>
      </c>
      <c r="G253" s="24">
        <f t="shared" ca="1" si="143"/>
        <v>-1.1354832182600945</v>
      </c>
      <c r="H253" s="24">
        <f t="shared" ca="1" si="143"/>
        <v>0.97455143420707324</v>
      </c>
      <c r="I253" s="24">
        <f t="shared" ca="1" si="143"/>
        <v>-0.74311218061267603</v>
      </c>
      <c r="J253" s="24">
        <f t="shared" ca="1" si="143"/>
        <v>-0.11997109658841609</v>
      </c>
      <c r="K253" s="24">
        <f t="shared" ca="1" si="143"/>
        <v>0.44833845096598962</v>
      </c>
      <c r="L253" s="24">
        <f t="shared" ca="1" si="143"/>
        <v>0.92728749090179996</v>
      </c>
      <c r="M253" s="24">
        <f t="shared" ca="1" si="143"/>
        <v>-1.6894775667318074</v>
      </c>
      <c r="N253" s="24">
        <f ca="1">SQRT(Inputs!$B$38)*C253+SQRT(1-Inputs!$B$38)*_xlfn.NORM.S.INV(RAND())</f>
        <v>-6.8544374003423503E-2</v>
      </c>
      <c r="O253" s="24">
        <f ca="1">SQRT(Inputs!$B$38)*D253+SQRT(1-Inputs!$B$38)*_xlfn.NORM.S.INV(RAND())</f>
        <v>0.39910008414207876</v>
      </c>
      <c r="P253" s="24">
        <f ca="1">SQRT(Inputs!$B$38)*E253+SQRT(1-Inputs!$B$38)*_xlfn.NORM.S.INV(RAND())</f>
        <v>-1.478598906976353</v>
      </c>
      <c r="Q253" s="24">
        <f ca="1">SQRT(Inputs!$B$38)*F253+SQRT(1-Inputs!$B$38)*_xlfn.NORM.S.INV(RAND())</f>
        <v>0.71716632132773639</v>
      </c>
      <c r="R253" s="24">
        <f ca="1">SQRT(Inputs!$B$38)*G253+SQRT(1-Inputs!$B$38)*_xlfn.NORM.S.INV(RAND())</f>
        <v>-0.96330875085197343</v>
      </c>
      <c r="S253" s="24">
        <f ca="1">SQRT(Inputs!$B$38)*H253+SQRT(1-Inputs!$B$38)*_xlfn.NORM.S.INV(RAND())</f>
        <v>-4.090160077453775E-2</v>
      </c>
      <c r="T253" s="24">
        <f ca="1">SQRT(Inputs!$B$38)*I253+SQRT(1-Inputs!$B$38)*_xlfn.NORM.S.INV(RAND())</f>
        <v>-1.4353616055388438</v>
      </c>
      <c r="U253" s="24">
        <f ca="1">SQRT(Inputs!$B$38)*J253+SQRT(1-Inputs!$B$38)*_xlfn.NORM.S.INV(RAND())</f>
        <v>-0.48434450992135414</v>
      </c>
      <c r="V253" s="24">
        <f ca="1">SQRT(Inputs!$B$38)*K253+SQRT(1-Inputs!$B$38)*_xlfn.NORM.S.INV(RAND())</f>
        <v>0.4805793766050323</v>
      </c>
      <c r="W253" s="24">
        <f ca="1">SQRT(Inputs!$B$38)*L253+SQRT(1-Inputs!$B$38)*_xlfn.NORM.S.INV(RAND())</f>
        <v>-0.10135556016418878</v>
      </c>
      <c r="X253" s="24">
        <f ca="1">SQRT(Inputs!$B$38)*M253+SQRT(1-Inputs!$B$38)*_xlfn.NORM.S.INV(RAND())</f>
        <v>-0.21036580663409099</v>
      </c>
      <c r="Y253" s="24">
        <f ca="1">SQRT(Inputs!$B$38)*C253+SQRT(1-Inputs!$B$38)*_xlfn.NORM.S.INV(RAND())</f>
        <v>-0.95577930278564671</v>
      </c>
      <c r="Z253" s="24">
        <f ca="1">SQRT(Inputs!$B$38)*D253+SQRT(1-Inputs!$B$38)*_xlfn.NORM.S.INV(RAND())</f>
        <v>2.2841070905724656</v>
      </c>
      <c r="AA253" s="24">
        <f ca="1">SQRT(Inputs!$B$38)*E253+SQRT(1-Inputs!$B$38)*_xlfn.NORM.S.INV(RAND())</f>
        <v>-1.3280211033737173</v>
      </c>
      <c r="AB253" s="24">
        <f ca="1">SQRT(Inputs!$B$38)*F253+SQRT(1-Inputs!$B$38)*_xlfn.NORM.S.INV(RAND())</f>
        <v>-0.84543366662927188</v>
      </c>
      <c r="AC253" s="24">
        <f ca="1">SQRT(Inputs!$B$38)*G253+SQRT(1-Inputs!$B$38)*_xlfn.NORM.S.INV(RAND())</f>
        <v>-0.53955403651944112</v>
      </c>
      <c r="AD253" s="24">
        <f ca="1">SQRT(Inputs!$B$38)*H253+SQRT(1-Inputs!$B$38)*_xlfn.NORM.S.INV(RAND())</f>
        <v>0.29796837368770451</v>
      </c>
      <c r="AE253" s="24">
        <f ca="1">SQRT(Inputs!$B$38)*I253+SQRT(1-Inputs!$B$38)*_xlfn.NORM.S.INV(RAND())</f>
        <v>-5.34109119598003E-4</v>
      </c>
      <c r="AF253" s="24">
        <f ca="1">SQRT(Inputs!$B$38)*J253+SQRT(1-Inputs!$B$38)*_xlfn.NORM.S.INV(RAND())</f>
        <v>0.4026445393681588</v>
      </c>
      <c r="AG253" s="24">
        <f ca="1">SQRT(Inputs!$B$38)*K253+SQRT(1-Inputs!$B$38)*_xlfn.NORM.S.INV(RAND())</f>
        <v>0.10495460180078681</v>
      </c>
      <c r="AH253" s="24">
        <f ca="1">SQRT(Inputs!$B$38)*L253+SQRT(1-Inputs!$B$38)*_xlfn.NORM.S.INV(RAND())</f>
        <v>1.152985370582269</v>
      </c>
      <c r="AI253" s="24">
        <f ca="1">SQRT(Inputs!$B$38)*M253+SQRT(1-Inputs!$B$38)*_xlfn.NORM.S.INV(RAND())</f>
        <v>-1.1155540742588737</v>
      </c>
      <c r="AJ253" s="24">
        <f ca="1">SQRT(Inputs!$B$38)*C253+SQRT(1-Inputs!$B$38)*_xlfn.NORM.S.INV(RAND())</f>
        <v>0.53349640033160028</v>
      </c>
      <c r="AK253" s="24">
        <f ca="1">SQRT(Inputs!$B$38)*D253+SQRT(1-Inputs!$B$38)*_xlfn.NORM.S.INV(RAND())</f>
        <v>-2.9601871908857658E-2</v>
      </c>
      <c r="AL253" s="24">
        <f ca="1">SQRT(Inputs!$B$38)*E253+SQRT(1-Inputs!$B$38)*_xlfn.NORM.S.INV(RAND())</f>
        <v>1.5324228698004387</v>
      </c>
      <c r="AM253" s="24">
        <f ca="1">SQRT(Inputs!$B$38)*F253+SQRT(1-Inputs!$B$38)*_xlfn.NORM.S.INV(RAND())</f>
        <v>-0.94925891903947901</v>
      </c>
      <c r="AN253" s="24">
        <f ca="1">SQRT(Inputs!$B$38)*G253+SQRT(1-Inputs!$B$38)*_xlfn.NORM.S.INV(RAND())</f>
        <v>-0.92648564278328382</v>
      </c>
      <c r="AO253" s="24">
        <f ca="1">SQRT(Inputs!$B$38)*H253+SQRT(1-Inputs!$B$38)*_xlfn.NORM.S.INV(RAND())</f>
        <v>-0.20226668697671601</v>
      </c>
      <c r="AP253" s="24">
        <f ca="1">SQRT(Inputs!$B$38)*I253+SQRT(1-Inputs!$B$38)*_xlfn.NORM.S.INV(RAND())</f>
        <v>-0.52242115040938564</v>
      </c>
      <c r="AQ253" s="24">
        <f ca="1">SQRT(Inputs!$B$38)*J253+SQRT(1-Inputs!$B$38)*_xlfn.NORM.S.INV(RAND())</f>
        <v>-0.54769118932733629</v>
      </c>
      <c r="AR253" s="24">
        <f ca="1">SQRT(Inputs!$B$38)*K253+SQRT(1-Inputs!$B$38)*_xlfn.NORM.S.INV(RAND())</f>
        <v>0.76240905049722352</v>
      </c>
      <c r="AS253" s="24">
        <f ca="1">SQRT(Inputs!$B$38)*L253+SQRT(1-Inputs!$B$38)*_xlfn.NORM.S.INV(RAND())</f>
        <v>1.4615269752661517</v>
      </c>
      <c r="AT253" s="24">
        <f ca="1">SQRT(Inputs!$B$38)*M253+SQRT(1-Inputs!$B$38)*_xlfn.NORM.S.INV(RAND())</f>
        <v>-0.72249413376993754</v>
      </c>
      <c r="AU253" s="15">
        <f ca="1">Inputs!$B$6*EXP($B$8-0.5*C$5^2+C$5*N253)</f>
        <v>4907.4852845029118</v>
      </c>
      <c r="AV253" s="15">
        <f t="shared" ca="1" si="110"/>
        <v>6334.5895186228954</v>
      </c>
      <c r="AW253" s="15">
        <f t="shared" ca="1" si="111"/>
        <v>6327.3752499581642</v>
      </c>
      <c r="AX253" s="15">
        <f t="shared" ca="1" si="112"/>
        <v>8449.1947097259253</v>
      </c>
      <c r="AY253" s="15">
        <f t="shared" ca="1" si="113"/>
        <v>9227.0617672656044</v>
      </c>
      <c r="AZ253" s="15">
        <f t="shared" ca="1" si="114"/>
        <v>11234.232003048486</v>
      </c>
      <c r="BA253" s="15">
        <f t="shared" ca="1" si="115"/>
        <v>11830.208434139709</v>
      </c>
      <c r="BB253" s="15">
        <f t="shared" ca="1" si="116"/>
        <v>13797.716301250824</v>
      </c>
      <c r="BC253" s="15">
        <f t="shared" ca="1" si="117"/>
        <v>17701.093975469601</v>
      </c>
      <c r="BD253" s="15">
        <f t="shared" ca="1" si="118"/>
        <v>21480.899128668167</v>
      </c>
      <c r="BE253" s="15">
        <f t="shared" ca="1" si="119"/>
        <v>25822.551999647596</v>
      </c>
      <c r="BF253" s="15">
        <f ca="1">Inputs!$B$13*EXP($B$9-0.5*C$6^2+C$6*Y253)</f>
        <v>11443.626218916765</v>
      </c>
      <c r="BG253" s="15">
        <f t="shared" ca="1" si="120"/>
        <v>21060.24662027313</v>
      </c>
      <c r="BH253" s="15">
        <f t="shared" ca="1" si="121"/>
        <v>20644.799103432673</v>
      </c>
      <c r="BI253" s="15">
        <f t="shared" ca="1" si="122"/>
        <v>22188.669835135996</v>
      </c>
      <c r="BJ253" s="15">
        <f t="shared" ca="1" si="123"/>
        <v>25166.435725006515</v>
      </c>
      <c r="BK253" s="15">
        <f t="shared" ca="1" si="124"/>
        <v>32165.767382929913</v>
      </c>
      <c r="BL253" s="15">
        <f t="shared" ca="1" si="125"/>
        <v>39509.02875680109</v>
      </c>
      <c r="BM253" s="15">
        <f t="shared" ca="1" si="126"/>
        <v>51056.109035669513</v>
      </c>
      <c r="BN253" s="15">
        <f t="shared" ca="1" si="127"/>
        <v>63587.37123009302</v>
      </c>
      <c r="BO253" s="15">
        <f t="shared" ca="1" si="128"/>
        <v>89458.510686426787</v>
      </c>
      <c r="BP253" s="15">
        <f t="shared" ca="1" si="129"/>
        <v>97033.991973234137</v>
      </c>
      <c r="BQ253" s="15">
        <f ca="1">Inputs!$B$20*EXP($B$10-0.5*C$7^2+C$7*AJ253)</f>
        <v>5183.0585938291997</v>
      </c>
      <c r="BR253" s="15">
        <f t="shared" ca="1" si="130"/>
        <v>6966.938577860642</v>
      </c>
      <c r="BS253" s="15">
        <f t="shared" ca="1" si="131"/>
        <v>14815.286225623413</v>
      </c>
      <c r="BT253" s="15">
        <f t="shared" ca="1" si="132"/>
        <v>15924.188289427284</v>
      </c>
      <c r="BU253" s="15">
        <f t="shared" ca="1" si="133"/>
        <v>17636.894238770998</v>
      </c>
      <c r="BV253" s="15">
        <f t="shared" ca="1" si="134"/>
        <v>23444.898213327728</v>
      </c>
      <c r="BW253" s="15">
        <f t="shared" ca="1" si="135"/>
        <v>29291.437002826395</v>
      </c>
      <c r="BX253" s="15">
        <f t="shared" ca="1" si="136"/>
        <v>36708.649868081346</v>
      </c>
      <c r="BY253" s="15">
        <f t="shared" ca="1" si="137"/>
        <v>59512.572571227494</v>
      </c>
      <c r="BZ253" s="15">
        <f t="shared" ca="1" si="138"/>
        <v>109243.38638006661</v>
      </c>
      <c r="CA253" s="15">
        <f t="shared" ca="1" si="139"/>
        <v>134964.50023102088</v>
      </c>
      <c r="CB253" s="15">
        <f ca="1">(AU253*DCF!C$10-DCF!C$5*MAX(AU253*DCF!C$10,0)-MAX(AU253-Inputs!$B$6,0)/Inputs!$B$10)*DCF!C$6</f>
        <v>1043.4647103375992</v>
      </c>
      <c r="CC253" s="15">
        <f ca="1">(AV253*DCF!D$10-DCF!D$5*MAX(AV253*DCF!D$10,0)-MAX(AV253-AU253,0)/Inputs!$B$10)*DCF!D$6</f>
        <v>1196.0512622099923</v>
      </c>
      <c r="CD253" s="15">
        <f ca="1">(AW253*DCF!E$10-DCF!E$5*MAX(AW253*DCF!E$10,0)-MAX(AW253-AV253,0)/Inputs!$B$10)*DCF!E$6</f>
        <v>1460.890221878542</v>
      </c>
      <c r="CE253" s="15">
        <f ca="1">(AX253*DCF!F$10-DCF!F$5*MAX(AX253*DCF!F$10,0)-MAX(AX253-AW253,0)/Inputs!$B$10)*DCF!F$6</f>
        <v>1402.9477162896503</v>
      </c>
      <c r="CF253" s="15">
        <f ca="1">(AY253*DCF!G$10-DCF!G$5*MAX(AY253*DCF!G$10,0)-MAX(AY253-AX253,0)/Inputs!$B$10)*DCF!G$6</f>
        <v>1751.6229173931463</v>
      </c>
      <c r="CG253" s="15">
        <f ca="1">(AZ253*DCF!H$10-DCF!H$5*MAX(AZ253*DCF!H$10,0)-MAX(AZ253-AY253,0)/Inputs!$B$10)*DCF!H$6</f>
        <v>1824.7251428559075</v>
      </c>
      <c r="CH253" s="15">
        <f ca="1">(BA253*DCF!I$10-DCF!I$5*MAX(BA253*DCF!I$10,0)-MAX(BA253-AZ253,0)/Inputs!$B$10)*DCF!I$6</f>
        <v>2063.1864977707464</v>
      </c>
      <c r="CI253" s="15">
        <f ca="1">(BB253*DCF!J$10-DCF!J$5*MAX(BB253*DCF!J$10,0)-MAX(BB253-BA253,0)/Inputs!$B$10)*DCF!J$6</f>
        <v>2069.5767371383004</v>
      </c>
      <c r="CJ253" s="15">
        <f ca="1">(BC253*DCF!K$10-DCF!K$5*MAX(BC253*DCF!K$10,0)-MAX(BC253-BB253,0)/Inputs!$B$10)*DCF!K$6</f>
        <v>2303.1783947810113</v>
      </c>
      <c r="CK253" s="15">
        <f ca="1">(BD253*DCF!L$10-DCF!L$5*MAX(BD253*DCF!L$10,0)-MAX(BD253-BC253,0)/Inputs!$B$10)*DCF!L$6</f>
        <v>2750.9380619898106</v>
      </c>
      <c r="CL253" s="15">
        <f ca="1">(BE253*DCF!M$10-DCF!M$5*MAX(BE253*DCF!M$10,0)-MAX(BE253-BD253,0)/Inputs!$B$10)*DCF!M$6</f>
        <v>3125.2392516433629</v>
      </c>
      <c r="CM253" s="15">
        <f ca="1">(BF253*DCF!C$28-DCF!C$5*MAX(BF253*DCF!C$28,0)-MAX(BF253-Inputs!$B$13,0)/Inputs!$B$17)*DCF!C$6</f>
        <v>3479.4420245373653</v>
      </c>
      <c r="CN253" s="15">
        <f ca="1">(BG253*DCF!D$28-DCF!D$5*MAX(BG253*DCF!D$28,0)-MAX(BG253-BF253,0)/Inputs!$B$17)*DCF!D$6</f>
        <v>4151.0623091740226</v>
      </c>
      <c r="CO253" s="15">
        <f ca="1">(BH253*DCF!E$28-DCF!E$5*MAX(BH253*DCF!E$28,0)-MAX(BH253-BG253,0)/Inputs!$B$17)*DCF!E$6</f>
        <v>5846.974716539743</v>
      </c>
      <c r="CP253" s="15">
        <f ca="1">(BI253*DCF!F$28-DCF!F$5*MAX(BI253*DCF!F$28,0)-MAX(BI253-BH253,0)/Inputs!$B$17)*DCF!F$6</f>
        <v>5742.5533220936932</v>
      </c>
      <c r="CQ253" s="15">
        <f ca="1">(BJ253*DCF!G$28-DCF!G$5*MAX(BJ253*DCF!G$28,0)-MAX(BJ253-BI253,0)/Inputs!$B$17)*DCF!G$6</f>
        <v>6028.7918801094902</v>
      </c>
      <c r="CR253" s="15">
        <f ca="1">(BK253*DCF!H$28-DCF!H$5*MAX(BK253*DCF!H$28,0)-MAX(BK253-BJ253,0)/Inputs!$B$17)*DCF!H$6</f>
        <v>6867.4494364254533</v>
      </c>
      <c r="CS253" s="15">
        <f ca="1">(BL253*DCF!I$28-DCF!I$5*MAX(BL253*DCF!I$28,0)-MAX(BL253-BK253,0)/Inputs!$B$17)*DCF!I$6</f>
        <v>8236.6849737647281</v>
      </c>
      <c r="CT253" s="15">
        <f ca="1">(BM253*DCF!J$28-DCF!J$5*MAX(BM253*DCF!J$28,0)-MAX(BM253-BL253,0)/Inputs!$B$17)*DCF!J$6</f>
        <v>9858.7022917338818</v>
      </c>
      <c r="CU253" s="15">
        <f ca="1">(BN253*DCF!K$28-DCF!K$5*MAX(BN253*DCF!K$28,0)-MAX(BN253-BM253,0)/Inputs!$B$17)*DCF!K$6</f>
        <v>11893.673931094694</v>
      </c>
      <c r="CV253" s="15">
        <f ca="1">(BO253*DCF!L$28-DCF!L$5*MAX(BO253*DCF!L$28,0)-MAX(BO253-BN253,0)/Inputs!$B$17)*DCF!L$6</f>
        <v>14921.48803553552</v>
      </c>
      <c r="CW253" s="15">
        <f ca="1">(BP253*DCF!M$28-DCF!M$5*MAX(BP253*DCF!M$28,0)-MAX(BP253-BO253,0)/Inputs!$B$17)*DCF!M$6</f>
        <v>17465.151085976337</v>
      </c>
      <c r="CX253" s="15">
        <f ca="1">(BQ253*DCF!C$46-DCF!C$5*MAX(BQ253*DCF!C$46,0)-MAX(BQ253-Inputs!$B$20,0)/Inputs!$B$24)*DCF!C$6</f>
        <v>-2112.5117278262355</v>
      </c>
      <c r="CY253" s="15">
        <f ca="1">(BR253*DCF!D$46-DCF!D$5*MAX(BR253*DCF!D$46,0)-MAX(BR253-BQ253,0)/Inputs!$B$24)*DCF!D$6</f>
        <v>-1950.2607257708769</v>
      </c>
      <c r="CZ253" s="15">
        <f ca="1">(BS253*DCF!E$46-DCF!E$5*MAX(BS253*DCF!E$46,0)-MAX(BS253-BR253,0)/Inputs!$B$24)*DCF!E$6</f>
        <v>-4845.5359726833722</v>
      </c>
      <c r="DA253" s="15">
        <f ca="1">(BT253*DCF!F$46-DCF!F$5*MAX(BT253*DCF!F$46,0)-MAX(BT253-BS253,0)/Inputs!$B$24)*DCF!F$6</f>
        <v>-1563.4863681339759</v>
      </c>
      <c r="DB253" s="15">
        <f ca="1">(BU253*DCF!G$46-DCF!G$5*MAX(BU253*DCF!G$46,0)-MAX(BU253-BT253,0)/Inputs!$B$24)*DCF!G$6</f>
        <v>-1169.3907183655624</v>
      </c>
      <c r="DC253" s="15">
        <f ca="1">(BV253*DCF!H$46-DCF!H$5*MAX(BV253*DCF!H$46,0)-MAX(BV253-BU253,0)/Inputs!$B$24)*DCF!H$6</f>
        <v>-1804.8016488627336</v>
      </c>
      <c r="DD253" s="15">
        <f ca="1">(BW253*DCF!I$46-DCF!I$5*MAX(BW253*DCF!I$46,0)-MAX(BW253-BV253,0)/Inputs!$B$24)*DCF!I$6</f>
        <v>-1001.8180198053365</v>
      </c>
      <c r="DE253" s="15">
        <f ca="1">(BX253*DCF!J$46-DCF!J$5*MAX(BX253*DCF!J$46,0)-MAX(BX253-BW253,0)/Inputs!$B$24)*DCF!J$6</f>
        <v>-427.0973511830702</v>
      </c>
      <c r="DF253" s="15">
        <f ca="1">(BY253*DCF!K$46-DCF!K$5*MAX(BY253*DCF!K$46,0)-MAX(BY253-BX253,0)/Inputs!$B$24)*DCF!K$6</f>
        <v>-2186.7970368283204</v>
      </c>
      <c r="DG253" s="15">
        <f ca="1">(BZ253*DCF!L$46-DCF!L$5*MAX(BZ253*DCF!L$46,0)-MAX(BZ253-BY253,0)/Inputs!$B$24)*DCF!L$6</f>
        <v>-3702.7581664805748</v>
      </c>
      <c r="DH253" s="15">
        <f ca="1">(CA253*DCF!M$46-DCF!M$5*MAX(CA253*DCF!M$46,0)-MAX(CA253-BZ253,0)/Inputs!$B$24)*DCF!M$6</f>
        <v>5203.5287258418775</v>
      </c>
      <c r="DI253" s="15">
        <f ca="1">SUM(CB253:CL253)+BE253*DCF!M$10*(1+Inputs!$B$30)*(1-Inputs!$B$33)*(1-Inputs!$B$30/Inputs!$B$31)/(Inputs!$B$29-Inputs!$B$30)*DCF!M$6</f>
        <v>92856.324597207087</v>
      </c>
      <c r="DJ253" s="15">
        <f ca="1">SUM(CM253:CW253)+BP253*DCF!M$28*(1+Inputs!$B$30)*(1-Inputs!$B$33)*(1-Inputs!$B$30/Inputs!$B$31)/(Inputs!$B$29-Inputs!$B$30)*DCF!M$6</f>
        <v>454554.48441127478</v>
      </c>
      <c r="DK253" s="15">
        <f ca="1">SUM(CX253:DH253)+CA253*DCF!M$46*(1+Inputs!$B$30)*(1-Inputs!$B$33)*(1-Inputs!$B$30/Inputs!$B$31)/(Inputs!$B$29-Inputs!$B$30)*DCF!M$6</f>
        <v>193110.1759141706</v>
      </c>
      <c r="DM253" s="15">
        <f ca="1">DI253+DJ253+DK253+Inputs!$B$34+Inputs!$B$36-Inputs!$B$35</f>
        <v>817371.98492265248</v>
      </c>
    </row>
    <row r="254" spans="1:117" x14ac:dyDescent="0.75">
      <c r="A254" s="11">
        <v>241</v>
      </c>
      <c r="C254" s="24">
        <f t="shared" ref="C254:M263" ca="1" si="144">_xlfn.NORM.S.INV(RAND())</f>
        <v>5.0566990854056124E-2</v>
      </c>
      <c r="D254" s="24">
        <f t="shared" ca="1" si="144"/>
        <v>-0.14222026779761135</v>
      </c>
      <c r="E254" s="24">
        <f t="shared" ca="1" si="144"/>
        <v>0.25208353521086413</v>
      </c>
      <c r="F254" s="24">
        <f t="shared" ca="1" si="144"/>
        <v>-0.27870342680579191</v>
      </c>
      <c r="G254" s="24">
        <f t="shared" ca="1" si="144"/>
        <v>-1.3263362148373772</v>
      </c>
      <c r="H254" s="24">
        <f t="shared" ca="1" si="144"/>
        <v>-9.53575627061473E-2</v>
      </c>
      <c r="I254" s="24">
        <f t="shared" ca="1" si="144"/>
        <v>1.4627017962053122</v>
      </c>
      <c r="J254" s="24">
        <f t="shared" ca="1" si="144"/>
        <v>0.53155824565794696</v>
      </c>
      <c r="K254" s="24">
        <f t="shared" ca="1" si="144"/>
        <v>-1.3713115879164774</v>
      </c>
      <c r="L254" s="24">
        <f t="shared" ca="1" si="144"/>
        <v>0.23406796254544079</v>
      </c>
      <c r="M254" s="24">
        <f t="shared" ca="1" si="144"/>
        <v>0.22241478294362929</v>
      </c>
      <c r="N254" s="24">
        <f ca="1">SQRT(Inputs!$B$38)*C254+SQRT(1-Inputs!$B$38)*_xlfn.NORM.S.INV(RAND())</f>
        <v>-0.93127019497930263</v>
      </c>
      <c r="O254" s="24">
        <f ca="1">SQRT(Inputs!$B$38)*D254+SQRT(1-Inputs!$B$38)*_xlfn.NORM.S.INV(RAND())</f>
        <v>0.33561353427885676</v>
      </c>
      <c r="P254" s="24">
        <f ca="1">SQRT(Inputs!$B$38)*E254+SQRT(1-Inputs!$B$38)*_xlfn.NORM.S.INV(RAND())</f>
        <v>-1.1057697698719302</v>
      </c>
      <c r="Q254" s="24">
        <f ca="1">SQRT(Inputs!$B$38)*F254+SQRT(1-Inputs!$B$38)*_xlfn.NORM.S.INV(RAND())</f>
        <v>-2.039866090834222E-2</v>
      </c>
      <c r="R254" s="24">
        <f ca="1">SQRT(Inputs!$B$38)*G254+SQRT(1-Inputs!$B$38)*_xlfn.NORM.S.INV(RAND())</f>
        <v>-0.8569911835905013</v>
      </c>
      <c r="S254" s="24">
        <f ca="1">SQRT(Inputs!$B$38)*H254+SQRT(1-Inputs!$B$38)*_xlfn.NORM.S.INV(RAND())</f>
        <v>-1.4706254384343511</v>
      </c>
      <c r="T254" s="24">
        <f ca="1">SQRT(Inputs!$B$38)*I254+SQRT(1-Inputs!$B$38)*_xlfn.NORM.S.INV(RAND())</f>
        <v>0.31312234106554676</v>
      </c>
      <c r="U254" s="24">
        <f ca="1">SQRT(Inputs!$B$38)*J254+SQRT(1-Inputs!$B$38)*_xlfn.NORM.S.INV(RAND())</f>
        <v>1.2732131335223205</v>
      </c>
      <c r="V254" s="24">
        <f ca="1">SQRT(Inputs!$B$38)*K254+SQRT(1-Inputs!$B$38)*_xlfn.NORM.S.INV(RAND())</f>
        <v>-1.3009039246995813E-2</v>
      </c>
      <c r="W254" s="24">
        <f ca="1">SQRT(Inputs!$B$38)*L254+SQRT(1-Inputs!$B$38)*_xlfn.NORM.S.INV(RAND())</f>
        <v>0.86693641241555874</v>
      </c>
      <c r="X254" s="24">
        <f ca="1">SQRT(Inputs!$B$38)*M254+SQRT(1-Inputs!$B$38)*_xlfn.NORM.S.INV(RAND())</f>
        <v>1.2470195309625101</v>
      </c>
      <c r="Y254" s="24">
        <f ca="1">SQRT(Inputs!$B$38)*C254+SQRT(1-Inputs!$B$38)*_xlfn.NORM.S.INV(RAND())</f>
        <v>-0.32455344880439591</v>
      </c>
      <c r="Z254" s="24">
        <f ca="1">SQRT(Inputs!$B$38)*D254+SQRT(1-Inputs!$B$38)*_xlfn.NORM.S.INV(RAND())</f>
        <v>-0.79808652723402951</v>
      </c>
      <c r="AA254" s="24">
        <f ca="1">SQRT(Inputs!$B$38)*E254+SQRT(1-Inputs!$B$38)*_xlfn.NORM.S.INV(RAND())</f>
        <v>0.12850076534317315</v>
      </c>
      <c r="AB254" s="24">
        <f ca="1">SQRT(Inputs!$B$38)*F254+SQRT(1-Inputs!$B$38)*_xlfn.NORM.S.INV(RAND())</f>
        <v>0.33405250723055396</v>
      </c>
      <c r="AC254" s="24">
        <f ca="1">SQRT(Inputs!$B$38)*G254+SQRT(1-Inputs!$B$38)*_xlfn.NORM.S.INV(RAND())</f>
        <v>-1.398233551838981</v>
      </c>
      <c r="AD254" s="24">
        <f ca="1">SQRT(Inputs!$B$38)*H254+SQRT(1-Inputs!$B$38)*_xlfn.NORM.S.INV(RAND())</f>
        <v>-0.92818842606599472</v>
      </c>
      <c r="AE254" s="24">
        <f ca="1">SQRT(Inputs!$B$38)*I254+SQRT(1-Inputs!$B$38)*_xlfn.NORM.S.INV(RAND())</f>
        <v>0.87729064249495137</v>
      </c>
      <c r="AF254" s="24">
        <f ca="1">SQRT(Inputs!$B$38)*J254+SQRT(1-Inputs!$B$38)*_xlfn.NORM.S.INV(RAND())</f>
        <v>1.0838835380145517</v>
      </c>
      <c r="AG254" s="24">
        <f ca="1">SQRT(Inputs!$B$38)*K254+SQRT(1-Inputs!$B$38)*_xlfn.NORM.S.INV(RAND())</f>
        <v>0.44023238911213924</v>
      </c>
      <c r="AH254" s="24">
        <f ca="1">SQRT(Inputs!$B$38)*L254+SQRT(1-Inputs!$B$38)*_xlfn.NORM.S.INV(RAND())</f>
        <v>0.44006311908241075</v>
      </c>
      <c r="AI254" s="24">
        <f ca="1">SQRT(Inputs!$B$38)*M254+SQRT(1-Inputs!$B$38)*_xlfn.NORM.S.INV(RAND())</f>
        <v>2.3569180075542276E-2</v>
      </c>
      <c r="AJ254" s="24">
        <f ca="1">SQRT(Inputs!$B$38)*C254+SQRT(1-Inputs!$B$38)*_xlfn.NORM.S.INV(RAND())</f>
        <v>0.33696504392643117</v>
      </c>
      <c r="AK254" s="24">
        <f ca="1">SQRT(Inputs!$B$38)*D254+SQRT(1-Inputs!$B$38)*_xlfn.NORM.S.INV(RAND())</f>
        <v>1.1588510968649515</v>
      </c>
      <c r="AL254" s="24">
        <f ca="1">SQRT(Inputs!$B$38)*E254+SQRT(1-Inputs!$B$38)*_xlfn.NORM.S.INV(RAND())</f>
        <v>1.927336618142961</v>
      </c>
      <c r="AM254" s="24">
        <f ca="1">SQRT(Inputs!$B$38)*F254+SQRT(1-Inputs!$B$38)*_xlfn.NORM.S.INV(RAND())</f>
        <v>-0.84594591855658396</v>
      </c>
      <c r="AN254" s="24">
        <f ca="1">SQRT(Inputs!$B$38)*G254+SQRT(1-Inputs!$B$38)*_xlfn.NORM.S.INV(RAND())</f>
        <v>-0.6657951476190076</v>
      </c>
      <c r="AO254" s="24">
        <f ca="1">SQRT(Inputs!$B$38)*H254+SQRT(1-Inputs!$B$38)*_xlfn.NORM.S.INV(RAND())</f>
        <v>-0.2649691716300635</v>
      </c>
      <c r="AP254" s="24">
        <f ca="1">SQRT(Inputs!$B$38)*I254+SQRT(1-Inputs!$B$38)*_xlfn.NORM.S.INV(RAND())</f>
        <v>1.1684219600887589</v>
      </c>
      <c r="AQ254" s="24">
        <f ca="1">SQRT(Inputs!$B$38)*J254+SQRT(1-Inputs!$B$38)*_xlfn.NORM.S.INV(RAND())</f>
        <v>0.37215053935036263</v>
      </c>
      <c r="AR254" s="24">
        <f ca="1">SQRT(Inputs!$B$38)*K254+SQRT(1-Inputs!$B$38)*_xlfn.NORM.S.INV(RAND())</f>
        <v>-1.4878058569521189</v>
      </c>
      <c r="AS254" s="24">
        <f ca="1">SQRT(Inputs!$B$38)*L254+SQRT(1-Inputs!$B$38)*_xlfn.NORM.S.INV(RAND())</f>
        <v>0.36904343450408716</v>
      </c>
      <c r="AT254" s="24">
        <f ca="1">SQRT(Inputs!$B$38)*M254+SQRT(1-Inputs!$B$38)*_xlfn.NORM.S.INV(RAND())</f>
        <v>-0.20864251374280302</v>
      </c>
      <c r="AU254" s="15">
        <f ca="1">Inputs!$B$6*EXP($B$8-0.5*C$5^2+C$5*N254)</f>
        <v>4267.8473507216713</v>
      </c>
      <c r="AV254" s="15">
        <f t="shared" ca="1" si="110"/>
        <v>5457.7596191975617</v>
      </c>
      <c r="AW254" s="15">
        <f t="shared" ca="1" si="111"/>
        <v>5732.6992268594013</v>
      </c>
      <c r="AX254" s="15">
        <f t="shared" ca="1" si="112"/>
        <v>6981.2361366832656</v>
      </c>
      <c r="AY254" s="15">
        <f t="shared" ca="1" si="113"/>
        <v>7719.2108298766789</v>
      </c>
      <c r="AZ254" s="15">
        <f t="shared" ca="1" si="114"/>
        <v>8029.2944210700762</v>
      </c>
      <c r="BA254" s="15">
        <f t="shared" ca="1" si="115"/>
        <v>10153.141920722695</v>
      </c>
      <c r="BB254" s="15">
        <f t="shared" ca="1" si="116"/>
        <v>14121.791359562078</v>
      </c>
      <c r="BC254" s="15">
        <f t="shared" ca="1" si="117"/>
        <v>17273.895081837913</v>
      </c>
      <c r="BD254" s="15">
        <f t="shared" ca="1" si="118"/>
        <v>22949.630936253925</v>
      </c>
      <c r="BE254" s="15">
        <f t="shared" ca="1" si="119"/>
        <v>31504.332088704024</v>
      </c>
      <c r="BF254" s="15">
        <f ca="1">Inputs!$B$13*EXP($B$9-0.5*C$6^2+C$6*Y254)</f>
        <v>12969.130808621754</v>
      </c>
      <c r="BG254" s="15">
        <f t="shared" ca="1" si="120"/>
        <v>13686.092657413279</v>
      </c>
      <c r="BH254" s="15">
        <f t="shared" ca="1" si="121"/>
        <v>17082.103198606466</v>
      </c>
      <c r="BI254" s="15">
        <f t="shared" ca="1" si="122"/>
        <v>22014.373366359865</v>
      </c>
      <c r="BJ254" s="15">
        <f t="shared" ca="1" si="123"/>
        <v>22061.856315070898</v>
      </c>
      <c r="BK254" s="15">
        <f t="shared" ca="1" si="124"/>
        <v>23862.511960498778</v>
      </c>
      <c r="BL254" s="15">
        <f t="shared" ca="1" si="125"/>
        <v>32841.530731706218</v>
      </c>
      <c r="BM254" s="15">
        <f t="shared" ca="1" si="126"/>
        <v>46187.932016976098</v>
      </c>
      <c r="BN254" s="15">
        <f t="shared" ca="1" si="127"/>
        <v>59882.633387027658</v>
      </c>
      <c r="BO254" s="15">
        <f t="shared" ca="1" si="128"/>
        <v>77546.391089774756</v>
      </c>
      <c r="BP254" s="15">
        <f t="shared" ca="1" si="129"/>
        <v>95700.28645491862</v>
      </c>
      <c r="BQ254" s="15">
        <f ca="1">Inputs!$B$20*EXP($B$10-0.5*C$7^2+C$7*AJ254)</f>
        <v>4834.0715052796095</v>
      </c>
      <c r="BR254" s="15">
        <f t="shared" ca="1" si="130"/>
        <v>9477.2912047249411</v>
      </c>
      <c r="BS254" s="15">
        <f t="shared" ca="1" si="131"/>
        <v>22574.083847053858</v>
      </c>
      <c r="BT254" s="15">
        <f t="shared" ca="1" si="132"/>
        <v>24930.316058324654</v>
      </c>
      <c r="BU254" s="15">
        <f t="shared" ca="1" si="133"/>
        <v>29409.494376098108</v>
      </c>
      <c r="BV254" s="15">
        <f t="shared" ca="1" si="134"/>
        <v>38545.937838612641</v>
      </c>
      <c r="BW254" s="15">
        <f t="shared" ca="1" si="135"/>
        <v>68879.506220751238</v>
      </c>
      <c r="BX254" s="15">
        <f t="shared" ca="1" si="136"/>
        <v>103801.49350375771</v>
      </c>
      <c r="BY254" s="15">
        <f t="shared" ca="1" si="137"/>
        <v>109413.44637298412</v>
      </c>
      <c r="BZ254" s="15">
        <f t="shared" ca="1" si="138"/>
        <v>164299.18601449148</v>
      </c>
      <c r="CA254" s="15">
        <f t="shared" ca="1" si="139"/>
        <v>222390.40009593935</v>
      </c>
      <c r="CB254" s="15">
        <f ca="1">(AU254*DCF!C$10-DCF!C$5*MAX(AU254*DCF!C$10,0)-MAX(AU254-Inputs!$B$6,0)/Inputs!$B$10)*DCF!C$6</f>
        <v>1048.0254428150511</v>
      </c>
      <c r="CC254" s="15">
        <f ca="1">(AV254*DCF!D$10-DCF!D$5*MAX(AV254*DCF!D$10,0)-MAX(AV254-AU254,0)/Inputs!$B$10)*DCF!D$6</f>
        <v>1040.1629676202231</v>
      </c>
      <c r="CD254" s="15">
        <f ca="1">(AW254*DCF!E$10-DCF!E$5*MAX(AW254*DCF!E$10,0)-MAX(AW254-AV254,0)/Inputs!$B$10)*DCF!E$6</f>
        <v>1261.6612092348198</v>
      </c>
      <c r="CE254" s="15">
        <f ca="1">(AX254*DCF!F$10-DCF!F$5*MAX(AX254*DCF!F$10,0)-MAX(AX254-AW254,0)/Inputs!$B$10)*DCF!F$6</f>
        <v>1264.2031466850465</v>
      </c>
      <c r="CF254" s="15">
        <f ca="1">(AY254*DCF!G$10-DCF!G$5*MAX(AY254*DCF!G$10,0)-MAX(AY254-AX254,0)/Inputs!$B$10)*DCF!G$6</f>
        <v>1448.6135405415293</v>
      </c>
      <c r="CG254" s="15">
        <f ca="1">(AZ254*DCF!H$10-DCF!H$5*MAX(AZ254*DCF!H$10,0)-MAX(AZ254-AY254,0)/Inputs!$B$10)*DCF!H$6</f>
        <v>1503.8323705188313</v>
      </c>
      <c r="CH254" s="15">
        <f ca="1">(BA254*DCF!I$10-DCF!I$5*MAX(BA254*DCF!I$10,0)-MAX(BA254-AZ254,0)/Inputs!$B$10)*DCF!I$6</f>
        <v>1506.2232383369064</v>
      </c>
      <c r="CI254" s="15">
        <f ca="1">(BB254*DCF!J$10-DCF!J$5*MAX(BB254*DCF!J$10,0)-MAX(BB254-BA254,0)/Inputs!$B$10)*DCF!J$6</f>
        <v>1821.948740074477</v>
      </c>
      <c r="CJ254" s="15">
        <f ca="1">(BC254*DCF!K$10-DCF!K$5*MAX(BC254*DCF!K$10,0)-MAX(BC254-BB254,0)/Inputs!$B$10)*DCF!K$6</f>
        <v>2339.5731505414587</v>
      </c>
      <c r="CK254" s="15">
        <f ca="1">(BD254*DCF!L$10-DCF!L$5*MAX(BD254*DCF!L$10,0)-MAX(BD254-BC254,0)/Inputs!$B$10)*DCF!L$6</f>
        <v>2727.2762104674734</v>
      </c>
      <c r="CL254" s="15">
        <f ca="1">(BE254*DCF!M$10-DCF!M$5*MAX(BE254*DCF!M$10,0)-MAX(BE254-BD254,0)/Inputs!$B$10)*DCF!M$6</f>
        <v>3423.718277366052</v>
      </c>
      <c r="CM254" s="15">
        <f ca="1">(BF254*DCF!C$28-DCF!C$5*MAX(BF254*DCF!C$28,0)-MAX(BF254-Inputs!$B$13,0)/Inputs!$B$17)*DCF!C$6</f>
        <v>3592.7054920607447</v>
      </c>
      <c r="CN254" s="15">
        <f ca="1">(BG254*DCF!D$28-DCF!D$5*MAX(BG254*DCF!D$28,0)-MAX(BG254-BF254,0)/Inputs!$B$17)*DCF!D$6</f>
        <v>3877.9091062762327</v>
      </c>
      <c r="CO254" s="15">
        <f ca="1">(BH254*DCF!E$28-DCF!E$5*MAX(BH254*DCF!E$28,0)-MAX(BH254-BG254,0)/Inputs!$B$17)*DCF!E$6</f>
        <v>4168.6488650263864</v>
      </c>
      <c r="CP254" s="15">
        <f ca="1">(BI254*DCF!F$28-DCF!F$5*MAX(BI254*DCF!F$28,0)-MAX(BI254-BH254,0)/Inputs!$B$17)*DCF!F$6</f>
        <v>5078.3247468687478</v>
      </c>
      <c r="CQ254" s="15">
        <f ca="1">(BJ254*DCF!G$28-DCF!G$5*MAX(BJ254*DCF!G$28,0)-MAX(BJ254-BI254,0)/Inputs!$B$17)*DCF!G$6</f>
        <v>5716.129840867744</v>
      </c>
      <c r="CR254" s="15">
        <f ca="1">(BK254*DCF!H$28-DCF!H$5*MAX(BK254*DCF!H$28,0)-MAX(BK254-BJ254,0)/Inputs!$B$17)*DCF!H$6</f>
        <v>5621.6911219313843</v>
      </c>
      <c r="CS254" s="15">
        <f ca="1">(BL254*DCF!I$28-DCF!I$5*MAX(BL254*DCF!I$28,0)-MAX(BL254-BK254,0)/Inputs!$B$17)*DCF!I$6</f>
        <v>6434.0212290139752</v>
      </c>
      <c r="CT254" s="15">
        <f ca="1">(BM254*DCF!J$28-DCF!J$5*MAX(BM254*DCF!J$28,0)-MAX(BM254-BL254,0)/Inputs!$B$17)*DCF!J$6</f>
        <v>8534.1194108504187</v>
      </c>
      <c r="CU254" s="15">
        <f ca="1">(BN254*DCF!K$28-DCF!K$5*MAX(BN254*DCF!K$28,0)-MAX(BN254-BM254,0)/Inputs!$B$17)*DCF!K$6</f>
        <v>10968.78961392282</v>
      </c>
      <c r="CV254" s="15">
        <f ca="1">(BO254*DCF!L$28-DCF!L$5*MAX(BO254*DCF!L$28,0)-MAX(BO254-BN254,0)/Inputs!$B$17)*DCF!L$6</f>
        <v>13473.449073227599</v>
      </c>
      <c r="CW254" s="15">
        <f ca="1">(BP254*DCF!M$28-DCF!M$5*MAX(BP254*DCF!M$28,0)-MAX(BP254-BO254,0)/Inputs!$B$17)*DCF!M$6</f>
        <v>16108.472103701029</v>
      </c>
      <c r="CX254" s="15">
        <f ca="1">(BQ254*DCF!C$46-DCF!C$5*MAX(BQ254*DCF!C$46,0)-MAX(BQ254-Inputs!$B$20,0)/Inputs!$B$24)*DCF!C$6</f>
        <v>-1870.7192877225932</v>
      </c>
      <c r="CY254" s="15">
        <f ca="1">(BR254*DCF!D$46-DCF!D$5*MAX(BR254*DCF!D$46,0)-MAX(BR254-BQ254,0)/Inputs!$B$24)*DCF!D$6</f>
        <v>-3598.7758988891328</v>
      </c>
      <c r="CZ254" s="15">
        <f ca="1">(BS254*DCF!E$46-DCF!E$5*MAX(BS254*DCF!E$46,0)-MAX(BS254-BR254,0)/Inputs!$B$24)*DCF!E$6</f>
        <v>-7831.8198299503292</v>
      </c>
      <c r="DA254" s="15">
        <f ca="1">(BT254*DCF!F$46-DCF!F$5*MAX(BT254*DCF!F$46,0)-MAX(BT254-BS254,0)/Inputs!$B$24)*DCF!F$6</f>
        <v>-2673.5618711550524</v>
      </c>
      <c r="DB254" s="15">
        <f ca="1">(BU254*DCF!G$46-DCF!G$5*MAX(BU254*DCF!G$46,0)-MAX(BU254-BT254,0)/Inputs!$B$24)*DCF!G$6</f>
        <v>-2495.9843730872258</v>
      </c>
      <c r="DC254" s="15">
        <f ca="1">(BV254*DCF!H$46-DCF!H$5*MAX(BV254*DCF!H$46,0)-MAX(BV254-BU254,0)/Inputs!$B$24)*DCF!H$6</f>
        <v>-2839.0938260585226</v>
      </c>
      <c r="DD254" s="15">
        <f ca="1">(BW254*DCF!I$46-DCF!I$5*MAX(BW254*DCF!I$46,0)-MAX(BW254-BV254,0)/Inputs!$B$24)*DCF!I$6</f>
        <v>-7116.7951199653426</v>
      </c>
      <c r="DE254" s="15">
        <f ca="1">(BX254*DCF!J$46-DCF!J$5*MAX(BX254*DCF!J$46,0)-MAX(BX254-BW254,0)/Inputs!$B$24)*DCF!J$6</f>
        <v>-4906.5549603029967</v>
      </c>
      <c r="DF254" s="15">
        <f ca="1">(BY254*DCF!K$46-DCF!K$5*MAX(BY254*DCF!K$46,0)-MAX(BY254-BX254,0)/Inputs!$B$24)*DCF!K$6</f>
        <v>4875.2818371277408</v>
      </c>
      <c r="DG254" s="15">
        <f ca="1">(BZ254*DCF!L$46-DCF!L$5*MAX(BZ254*DCF!L$46,0)-MAX(BZ254-BY254,0)/Inputs!$B$24)*DCF!L$6</f>
        <v>-1063.5818753667579</v>
      </c>
      <c r="DH254" s="15">
        <f ca="1">(CA254*DCF!M$46-DCF!M$5*MAX(CA254*DCF!M$46,0)-MAX(CA254-BZ254,0)/Inputs!$B$24)*DCF!M$6</f>
        <v>5290.2059802027461</v>
      </c>
      <c r="DI254" s="15">
        <f ca="1">SUM(CB254:CL254)+BE254*DCF!M$10*(1+Inputs!$B$30)*(1-Inputs!$B$33)*(1-Inputs!$B$30/Inputs!$B$31)/(Inputs!$B$29-Inputs!$B$30)*DCF!M$6</f>
        <v>107062.21109872841</v>
      </c>
      <c r="DJ254" s="15">
        <f ca="1">SUM(CM254:CW254)+BP254*DCF!M$28*(1+Inputs!$B$30)*(1-Inputs!$B$33)*(1-Inputs!$B$30/Inputs!$B$31)/(Inputs!$B$29-Inputs!$B$30)*DCF!M$6</f>
        <v>438687.81088283454</v>
      </c>
      <c r="DK254" s="15">
        <f ca="1">SUM(CX254:DH254)+CA254*DCF!M$46*(1+Inputs!$B$30)*(1-Inputs!$B$33)*(1-Inputs!$B$30/Inputs!$B$31)/(Inputs!$B$29-Inputs!$B$30)*DCF!M$6</f>
        <v>319610.50315016246</v>
      </c>
      <c r="DM254" s="15">
        <f ca="1">DI254+DJ254+DK254+Inputs!$B$34+Inputs!$B$36-Inputs!$B$35</f>
        <v>942211.52513172547</v>
      </c>
    </row>
    <row r="255" spans="1:117" x14ac:dyDescent="0.75">
      <c r="A255" s="11">
        <v>242</v>
      </c>
      <c r="C255" s="24">
        <f t="shared" ca="1" si="144"/>
        <v>-2.6620912626394708</v>
      </c>
      <c r="D255" s="24">
        <f t="shared" ca="1" si="144"/>
        <v>0.45824772945162379</v>
      </c>
      <c r="E255" s="24">
        <f t="shared" ca="1" si="144"/>
        <v>-0.15227151469754194</v>
      </c>
      <c r="F255" s="24">
        <f t="shared" ca="1" si="144"/>
        <v>0.64760636368119306</v>
      </c>
      <c r="G255" s="24">
        <f t="shared" ca="1" si="144"/>
        <v>0.81556871538515374</v>
      </c>
      <c r="H255" s="24">
        <f t="shared" ca="1" si="144"/>
        <v>-1.8364761252888606</v>
      </c>
      <c r="I255" s="24">
        <f t="shared" ca="1" si="144"/>
        <v>-0.51635786779798343</v>
      </c>
      <c r="J255" s="24">
        <f t="shared" ca="1" si="144"/>
        <v>0.67348339168247129</v>
      </c>
      <c r="K255" s="24">
        <f t="shared" ca="1" si="144"/>
        <v>-0.33289084333063018</v>
      </c>
      <c r="L255" s="24">
        <f t="shared" ca="1" si="144"/>
        <v>-5.4622432177540314E-2</v>
      </c>
      <c r="M255" s="24">
        <f t="shared" ca="1" si="144"/>
        <v>1.0893722464856854</v>
      </c>
      <c r="N255" s="24">
        <f ca="1">SQRT(Inputs!$B$38)*C255+SQRT(1-Inputs!$B$38)*_xlfn.NORM.S.INV(RAND())</f>
        <v>-1.300430681011751</v>
      </c>
      <c r="O255" s="24">
        <f ca="1">SQRT(Inputs!$B$38)*D255+SQRT(1-Inputs!$B$38)*_xlfn.NORM.S.INV(RAND())</f>
        <v>-1.0619941242429045</v>
      </c>
      <c r="P255" s="24">
        <f ca="1">SQRT(Inputs!$B$38)*E255+SQRT(1-Inputs!$B$38)*_xlfn.NORM.S.INV(RAND())</f>
        <v>0.93452288545150086</v>
      </c>
      <c r="Q255" s="24">
        <f ca="1">SQRT(Inputs!$B$38)*F255+SQRT(1-Inputs!$B$38)*_xlfn.NORM.S.INV(RAND())</f>
        <v>1.3242023871747979</v>
      </c>
      <c r="R255" s="24">
        <f ca="1">SQRT(Inputs!$B$38)*G255+SQRT(1-Inputs!$B$38)*_xlfn.NORM.S.INV(RAND())</f>
        <v>1.8478063039184454</v>
      </c>
      <c r="S255" s="24">
        <f ca="1">SQRT(Inputs!$B$38)*H255+SQRT(1-Inputs!$B$38)*_xlfn.NORM.S.INV(RAND())</f>
        <v>5.025493434214634E-2</v>
      </c>
      <c r="T255" s="24">
        <f ca="1">SQRT(Inputs!$B$38)*I255+SQRT(1-Inputs!$B$38)*_xlfn.NORM.S.INV(RAND())</f>
        <v>0.4512541692224622</v>
      </c>
      <c r="U255" s="24">
        <f ca="1">SQRT(Inputs!$B$38)*J255+SQRT(1-Inputs!$B$38)*_xlfn.NORM.S.INV(RAND())</f>
        <v>0.85625039798277469</v>
      </c>
      <c r="V255" s="24">
        <f ca="1">SQRT(Inputs!$B$38)*K255+SQRT(1-Inputs!$B$38)*_xlfn.NORM.S.INV(RAND())</f>
        <v>1.3776790259602354</v>
      </c>
      <c r="W255" s="24">
        <f ca="1">SQRT(Inputs!$B$38)*L255+SQRT(1-Inputs!$B$38)*_xlfn.NORM.S.INV(RAND())</f>
        <v>-1.0095289205652282</v>
      </c>
      <c r="X255" s="24">
        <f ca="1">SQRT(Inputs!$B$38)*M255+SQRT(1-Inputs!$B$38)*_xlfn.NORM.S.INV(RAND())</f>
        <v>1.2907127792083575</v>
      </c>
      <c r="Y255" s="24">
        <f ca="1">SQRT(Inputs!$B$38)*C255+SQRT(1-Inputs!$B$38)*_xlfn.NORM.S.INV(RAND())</f>
        <v>-1.5758655944219977</v>
      </c>
      <c r="Z255" s="24">
        <f ca="1">SQRT(Inputs!$B$38)*D255+SQRT(1-Inputs!$B$38)*_xlfn.NORM.S.INV(RAND())</f>
        <v>-0.11579026127110731</v>
      </c>
      <c r="AA255" s="24">
        <f ca="1">SQRT(Inputs!$B$38)*E255+SQRT(1-Inputs!$B$38)*_xlfn.NORM.S.INV(RAND())</f>
        <v>0.62035064962658093</v>
      </c>
      <c r="AB255" s="24">
        <f ca="1">SQRT(Inputs!$B$38)*F255+SQRT(1-Inputs!$B$38)*_xlfn.NORM.S.INV(RAND())</f>
        <v>0.29316705589173436</v>
      </c>
      <c r="AC255" s="24">
        <f ca="1">SQRT(Inputs!$B$38)*G255+SQRT(1-Inputs!$B$38)*_xlfn.NORM.S.INV(RAND())</f>
        <v>0.24734020343341701</v>
      </c>
      <c r="AD255" s="24">
        <f ca="1">SQRT(Inputs!$B$38)*H255+SQRT(1-Inputs!$B$38)*_xlfn.NORM.S.INV(RAND())</f>
        <v>-1.5076599282444572</v>
      </c>
      <c r="AE255" s="24">
        <f ca="1">SQRT(Inputs!$B$38)*I255+SQRT(1-Inputs!$B$38)*_xlfn.NORM.S.INV(RAND())</f>
        <v>-1.7321940017205333</v>
      </c>
      <c r="AF255" s="24">
        <f ca="1">SQRT(Inputs!$B$38)*J255+SQRT(1-Inputs!$B$38)*_xlfn.NORM.S.INV(RAND())</f>
        <v>-0.90426029890780768</v>
      </c>
      <c r="AG255" s="24">
        <f ca="1">SQRT(Inputs!$B$38)*K255+SQRT(1-Inputs!$B$38)*_xlfn.NORM.S.INV(RAND())</f>
        <v>-0.704830953438222</v>
      </c>
      <c r="AH255" s="24">
        <f ca="1">SQRT(Inputs!$B$38)*L255+SQRT(1-Inputs!$B$38)*_xlfn.NORM.S.INV(RAND())</f>
        <v>1.66941604827277</v>
      </c>
      <c r="AI255" s="24">
        <f ca="1">SQRT(Inputs!$B$38)*M255+SQRT(1-Inputs!$B$38)*_xlfn.NORM.S.INV(RAND())</f>
        <v>-0.65027978272628972</v>
      </c>
      <c r="AJ255" s="24">
        <f ca="1">SQRT(Inputs!$B$38)*C255+SQRT(1-Inputs!$B$38)*_xlfn.NORM.S.INV(RAND())</f>
        <v>-0.77419593598174852</v>
      </c>
      <c r="AK255" s="24">
        <f ca="1">SQRT(Inputs!$B$38)*D255+SQRT(1-Inputs!$B$38)*_xlfn.NORM.S.INV(RAND())</f>
        <v>1.6122815133526915</v>
      </c>
      <c r="AL255" s="24">
        <f ca="1">SQRT(Inputs!$B$38)*E255+SQRT(1-Inputs!$B$38)*_xlfn.NORM.S.INV(RAND())</f>
        <v>-0.46750694849955687</v>
      </c>
      <c r="AM255" s="24">
        <f ca="1">SQRT(Inputs!$B$38)*F255+SQRT(1-Inputs!$B$38)*_xlfn.NORM.S.INV(RAND())</f>
        <v>-0.53432093813596759</v>
      </c>
      <c r="AN255" s="24">
        <f ca="1">SQRT(Inputs!$B$38)*G255+SQRT(1-Inputs!$B$38)*_xlfn.NORM.S.INV(RAND())</f>
        <v>0.31145246473790983</v>
      </c>
      <c r="AO255" s="24">
        <f ca="1">SQRT(Inputs!$B$38)*H255+SQRT(1-Inputs!$B$38)*_xlfn.NORM.S.INV(RAND())</f>
        <v>-0.68487706156821004</v>
      </c>
      <c r="AP255" s="24">
        <f ca="1">SQRT(Inputs!$B$38)*I255+SQRT(1-Inputs!$B$38)*_xlfn.NORM.S.INV(RAND())</f>
        <v>1.4358294480776692</v>
      </c>
      <c r="AQ255" s="24">
        <f ca="1">SQRT(Inputs!$B$38)*J255+SQRT(1-Inputs!$B$38)*_xlfn.NORM.S.INV(RAND())</f>
        <v>0.40126925220182202</v>
      </c>
      <c r="AR255" s="24">
        <f ca="1">SQRT(Inputs!$B$38)*K255+SQRT(1-Inputs!$B$38)*_xlfn.NORM.S.INV(RAND())</f>
        <v>0.2445019256872622</v>
      </c>
      <c r="AS255" s="24">
        <f ca="1">SQRT(Inputs!$B$38)*L255+SQRT(1-Inputs!$B$38)*_xlfn.NORM.S.INV(RAND())</f>
        <v>-0.14191506677150359</v>
      </c>
      <c r="AT255" s="24">
        <f ca="1">SQRT(Inputs!$B$38)*M255+SQRT(1-Inputs!$B$38)*_xlfn.NORM.S.INV(RAND())</f>
        <v>1.249196902949294</v>
      </c>
      <c r="AU255" s="15">
        <f ca="1">Inputs!$B$6*EXP($B$8-0.5*C$5^2+C$5*N255)</f>
        <v>4020.2835044768176</v>
      </c>
      <c r="AV255" s="15">
        <f t="shared" ca="1" si="110"/>
        <v>4186.1781454417533</v>
      </c>
      <c r="AW255" s="15">
        <f t="shared" ca="1" si="111"/>
        <v>5790.0060569174429</v>
      </c>
      <c r="AX255" s="15">
        <f t="shared" ca="1" si="112"/>
        <v>8340.788448666055</v>
      </c>
      <c r="AY255" s="15">
        <f t="shared" ca="1" si="113"/>
        <v>12648.411378911987</v>
      </c>
      <c r="AZ255" s="15">
        <f t="shared" ca="1" si="114"/>
        <v>15555.194160718896</v>
      </c>
      <c r="BA255" s="15">
        <f t="shared" ca="1" si="115"/>
        <v>19956.162599501913</v>
      </c>
      <c r="BB255" s="15">
        <f t="shared" ca="1" si="116"/>
        <v>26620.950830876194</v>
      </c>
      <c r="BC255" s="15">
        <f t="shared" ca="1" si="117"/>
        <v>37241.316797713305</v>
      </c>
      <c r="BD255" s="15">
        <f t="shared" ca="1" si="118"/>
        <v>41513.216078840051</v>
      </c>
      <c r="BE255" s="15">
        <f t="shared" ca="1" si="119"/>
        <v>57214.916305020168</v>
      </c>
      <c r="BF255" s="15">
        <f ca="1">Inputs!$B$13*EXP($B$9-0.5*C$6^2+C$6*Y255)</f>
        <v>10119.884368499388</v>
      </c>
      <c r="BG255" s="15">
        <f t="shared" ca="1" si="120"/>
        <v>12078.450208360726</v>
      </c>
      <c r="BH255" s="15">
        <f t="shared" ca="1" si="121"/>
        <v>16356.918661971893</v>
      </c>
      <c r="BI255" s="15">
        <f t="shared" ca="1" si="122"/>
        <v>20947.559676212539</v>
      </c>
      <c r="BJ255" s="15">
        <f t="shared" ca="1" si="123"/>
        <v>26612.441877283083</v>
      </c>
      <c r="BK255" s="15">
        <f t="shared" ca="1" si="124"/>
        <v>26600.930915555513</v>
      </c>
      <c r="BL255" s="15">
        <f t="shared" ca="1" si="125"/>
        <v>26105.970258835201</v>
      </c>
      <c r="BM255" s="15">
        <f t="shared" ca="1" si="126"/>
        <v>28680.182779675131</v>
      </c>
      <c r="BN255" s="15">
        <f t="shared" ca="1" si="127"/>
        <v>32416.083856288977</v>
      </c>
      <c r="BO255" s="15">
        <f t="shared" ca="1" si="128"/>
        <v>48426.384657558163</v>
      </c>
      <c r="BP255" s="15">
        <f t="shared" ca="1" si="129"/>
        <v>55370.396680982929</v>
      </c>
      <c r="BQ255" s="15">
        <f ca="1">Inputs!$B$20*EXP($B$10-0.5*C$7^2+C$7*AJ255)</f>
        <v>3259.5185840626173</v>
      </c>
      <c r="BR255" s="15">
        <f t="shared" ca="1" si="130"/>
        <v>7380.1164009211116</v>
      </c>
      <c r="BS255" s="15">
        <f t="shared" ca="1" si="131"/>
        <v>8836.4688923518097</v>
      </c>
      <c r="BT255" s="15">
        <f t="shared" ca="1" si="132"/>
        <v>10590.090328678307</v>
      </c>
      <c r="BU255" s="15">
        <f t="shared" ca="1" si="133"/>
        <v>15825.398388128002</v>
      </c>
      <c r="BV255" s="15">
        <f t="shared" ca="1" si="134"/>
        <v>18869.458502889513</v>
      </c>
      <c r="BW255" s="15">
        <f t="shared" ca="1" si="135"/>
        <v>35682.102246104529</v>
      </c>
      <c r="BX255" s="15">
        <f t="shared" ca="1" si="136"/>
        <v>54087.788611418546</v>
      </c>
      <c r="BY255" s="15">
        <f t="shared" ca="1" si="137"/>
        <v>79415.628412156875</v>
      </c>
      <c r="BZ255" s="15">
        <f t="shared" ca="1" si="138"/>
        <v>108561.73581656882</v>
      </c>
      <c r="CA255" s="15">
        <f t="shared" ca="1" si="139"/>
        <v>190399.31905322184</v>
      </c>
      <c r="CB255" s="15">
        <f ca="1">(AU255*DCF!C$10-DCF!C$5*MAX(AU255*DCF!C$10,0)-MAX(AU255-Inputs!$B$6,0)/Inputs!$B$10)*DCF!C$6</f>
        <v>1032.4454517346892</v>
      </c>
      <c r="CC255" s="15">
        <f ca="1">(AV255*DCF!D$10-DCF!D$5*MAX(AV255*DCF!D$10,0)-MAX(AV255-AU255,0)/Inputs!$B$10)*DCF!D$6</f>
        <v>979.90349609730879</v>
      </c>
      <c r="CD255" s="15">
        <f ca="1">(AW255*DCF!E$10-DCF!E$5*MAX(AW255*DCF!E$10,0)-MAX(AW255-AV255,0)/Inputs!$B$10)*DCF!E$6</f>
        <v>975.57176653466092</v>
      </c>
      <c r="CE255" s="15">
        <f ca="1">(AX255*DCF!F$10-DCF!F$5*MAX(AX255*DCF!F$10,0)-MAX(AX255-AW255,0)/Inputs!$B$10)*DCF!F$6</f>
        <v>1290.0262513586949</v>
      </c>
      <c r="CF255" s="15">
        <f ca="1">(AY255*DCF!G$10-DCF!G$5*MAX(AY255*DCF!G$10,0)-MAX(AY255-AX255,0)/Inputs!$B$10)*DCF!G$6</f>
        <v>1778.0771952013449</v>
      </c>
      <c r="CG255" s="15">
        <f ca="1">(AZ255*DCF!H$10-DCF!H$5*MAX(AZ255*DCF!H$10,0)-MAX(AZ255-AY255,0)/Inputs!$B$10)*DCF!H$6</f>
        <v>2503.9007098817697</v>
      </c>
      <c r="CH255" s="15">
        <f ca="1">(BA255*DCF!I$10-DCF!I$5*MAX(BA255*DCF!I$10,0)-MAX(BA255-AZ255,0)/Inputs!$B$10)*DCF!I$6</f>
        <v>2923.3498839425688</v>
      </c>
      <c r="CI255" s="15">
        <f ca="1">(BB255*DCF!J$10-DCF!J$5*MAX(BB255*DCF!J$10,0)-MAX(BB255-BA255,0)/Inputs!$B$10)*DCF!J$6</f>
        <v>3558.2781022484946</v>
      </c>
      <c r="CJ255" s="15">
        <f ca="1">(BC255*DCF!K$10-DCF!K$5*MAX(BC255*DCF!K$10,0)-MAX(BC255-BB255,0)/Inputs!$B$10)*DCF!K$6</f>
        <v>4508.5643417596993</v>
      </c>
      <c r="CK255" s="15">
        <f ca="1">(BD255*DCF!L$10-DCF!L$5*MAX(BD255*DCF!L$10,0)-MAX(BD255-BC255,0)/Inputs!$B$10)*DCF!L$6</f>
        <v>5708.5566535219687</v>
      </c>
      <c r="CL255" s="15">
        <f ca="1">(BE255*DCF!M$10-DCF!M$5*MAX(BE255*DCF!M$10,0)-MAX(BE255-BD255,0)/Inputs!$B$10)*DCF!M$6</f>
        <v>6198.0288478026505</v>
      </c>
      <c r="CM255" s="15">
        <f ca="1">(BF255*DCF!C$28-DCF!C$5*MAX(BF255*DCF!C$28,0)-MAX(BF255-Inputs!$B$13,0)/Inputs!$B$17)*DCF!C$6</f>
        <v>3088.5223417690377</v>
      </c>
      <c r="CN255" s="15">
        <f ca="1">(BG255*DCF!D$28-DCF!D$5*MAX(BG255*DCF!D$28,0)-MAX(BG255-BF255,0)/Inputs!$B$17)*DCF!D$6</f>
        <v>3139.5302682993388</v>
      </c>
      <c r="CO255" s="15">
        <f ca="1">(BH255*DCF!E$28-DCF!E$5*MAX(BH255*DCF!E$28,0)-MAX(BH255-BG255,0)/Inputs!$B$17)*DCF!E$6</f>
        <v>3789.3433835974943</v>
      </c>
      <c r="CP255" s="15">
        <f ca="1">(BI255*DCF!F$28-DCF!F$5*MAX(BI255*DCF!F$28,0)-MAX(BI255-BH255,0)/Inputs!$B$17)*DCF!F$6</f>
        <v>4850.9119180441367</v>
      </c>
      <c r="CQ255" s="15">
        <f ca="1">(BJ255*DCF!G$28-DCF!G$5*MAX(BJ255*DCF!G$28,0)-MAX(BJ255-BI255,0)/Inputs!$B$17)*DCF!G$6</f>
        <v>5952.0227290587445</v>
      </c>
      <c r="CR255" s="15">
        <f ca="1">(BK255*DCF!H$28-DCF!H$5*MAX(BK255*DCF!H$28,0)-MAX(BK255-BJ255,0)/Inputs!$B$17)*DCF!H$6</f>
        <v>6578.7036962571692</v>
      </c>
      <c r="CS255" s="15">
        <f ca="1">(BL255*DCF!I$28-DCF!I$5*MAX(BL255*DCF!I$28,0)-MAX(BL255-BK255,0)/Inputs!$B$17)*DCF!I$6</f>
        <v>6138.8981927541763</v>
      </c>
      <c r="CT255" s="15">
        <f ca="1">(BM255*DCF!J$28-DCF!J$5*MAX(BM255*DCF!J$28,0)-MAX(BM255-BL255,0)/Inputs!$B$17)*DCF!J$6</f>
        <v>6056.742134088081</v>
      </c>
      <c r="CU255" s="15">
        <f ca="1">(BN255*DCF!K$28-DCF!K$5*MAX(BN255*DCF!K$28,0)-MAX(BN255-BM255,0)/Inputs!$B$17)*DCF!K$6</f>
        <v>6388.1352699981762</v>
      </c>
      <c r="CV255" s="15">
        <f ca="1">(BO255*DCF!L$28-DCF!L$5*MAX(BO255*DCF!L$28,0)-MAX(BO255-BN255,0)/Inputs!$B$17)*DCF!L$6</f>
        <v>7850.4879702654207</v>
      </c>
      <c r="CW255" s="15">
        <f ca="1">(BP255*DCF!M$28-DCF!M$5*MAX(BP255*DCF!M$28,0)-MAX(BP255-BO255,0)/Inputs!$B$17)*DCF!M$6</f>
        <v>9692.1278016840806</v>
      </c>
      <c r="CX255" s="15">
        <f ca="1">(BQ255*DCF!C$46-DCF!C$5*MAX(BQ255*DCF!C$46,0)-MAX(BQ255-Inputs!$B$20,0)/Inputs!$B$24)*DCF!C$6</f>
        <v>-779.80502359996569</v>
      </c>
      <c r="CY255" s="15">
        <f ca="1">(BR255*DCF!D$46-DCF!D$5*MAX(BR255*DCF!D$46,0)-MAX(BR255-BQ255,0)/Inputs!$B$24)*DCF!D$6</f>
        <v>-3017.8386474841463</v>
      </c>
      <c r="CZ255" s="15">
        <f ca="1">(BS255*DCF!E$46-DCF!E$5*MAX(BS255*DCF!E$46,0)-MAX(BS255-BR255,0)/Inputs!$B$24)*DCF!E$6</f>
        <v>-1618.9818913392842</v>
      </c>
      <c r="DA255" s="15">
        <f ca="1">(BT255*DCF!F$46-DCF!F$5*MAX(BT255*DCF!F$46,0)-MAX(BT255-BS255,0)/Inputs!$B$24)*DCF!F$6</f>
        <v>-1409.786334561893</v>
      </c>
      <c r="DB255" s="15">
        <f ca="1">(BU255*DCF!G$46-DCF!G$5*MAX(BU255*DCF!G$46,0)-MAX(BU255-BT255,0)/Inputs!$B$24)*DCF!G$6</f>
        <v>-2293.3893287488013</v>
      </c>
      <c r="DC255" s="15">
        <f ca="1">(BV255*DCF!H$46-DCF!H$5*MAX(BV255*DCF!H$46,0)-MAX(BV255-BU255,0)/Inputs!$B$24)*DCF!H$6</f>
        <v>-945.92302939636943</v>
      </c>
      <c r="DD255" s="15">
        <f ca="1">(BW255*DCF!I$46-DCF!I$5*MAX(BW255*DCF!I$46,0)-MAX(BW255-BV255,0)/Inputs!$B$24)*DCF!I$6</f>
        <v>-4002.1676316416156</v>
      </c>
      <c r="DE255" s="15">
        <f ca="1">(BX255*DCF!J$46-DCF!J$5*MAX(BX255*DCF!J$46,0)-MAX(BX255-BW255,0)/Inputs!$B$24)*DCF!J$6</f>
        <v>-2612.0542000764622</v>
      </c>
      <c r="DF255" s="15">
        <f ca="1">(BY255*DCF!K$46-DCF!K$5*MAX(BY255*DCF!K$46,0)-MAX(BY255-BX255,0)/Inputs!$B$24)*DCF!K$6</f>
        <v>-1668.1605920728548</v>
      </c>
      <c r="DG255" s="15">
        <f ca="1">(BZ255*DCF!L$46-DCF!L$5*MAX(BZ255*DCF!L$46,0)-MAX(BZ255-BY255,0)/Inputs!$B$24)*DCF!L$6</f>
        <v>908.51018642936697</v>
      </c>
      <c r="DH255" s="15">
        <f ca="1">(CA255*DCF!M$46-DCF!M$5*MAX(CA255*DCF!M$46,0)-MAX(CA255-BZ255,0)/Inputs!$B$24)*DCF!M$6</f>
        <v>-2182.0948574492227</v>
      </c>
      <c r="DI255" s="15">
        <f ca="1">SUM(CB255:CL255)+BE255*DCF!M$10*(1+Inputs!$B$30)*(1-Inputs!$B$33)*(1-Inputs!$B$30/Inputs!$B$31)/(Inputs!$B$29-Inputs!$B$30)*DCF!M$6</f>
        <v>190686.57136589731</v>
      </c>
      <c r="DJ255" s="15">
        <f ca="1">SUM(CM255:CW255)+BP255*DCF!M$28*(1+Inputs!$B$30)*(1-Inputs!$B$33)*(1-Inputs!$B$30/Inputs!$B$31)/(Inputs!$B$29-Inputs!$B$30)*DCF!M$6</f>
        <v>268987.48725364375</v>
      </c>
      <c r="DK255" s="15">
        <f ca="1">SUM(CX255:DH255)+CA255*DCF!M$46*(1+Inputs!$B$30)*(1-Inputs!$B$33)*(1-Inputs!$B$30/Inputs!$B$31)/(Inputs!$B$29-Inputs!$B$30)*DCF!M$6</f>
        <v>274758.21014753601</v>
      </c>
      <c r="DM255" s="15">
        <f ca="1">DI255+DJ255+DK255+Inputs!$B$34+Inputs!$B$36-Inputs!$B$35</f>
        <v>811283.26876707701</v>
      </c>
    </row>
    <row r="256" spans="1:117" x14ac:dyDescent="0.75">
      <c r="A256" s="11">
        <v>243</v>
      </c>
      <c r="C256" s="24">
        <f t="shared" ca="1" si="144"/>
        <v>-1.2764370656998342E-2</v>
      </c>
      <c r="D256" s="24">
        <f t="shared" ca="1" si="144"/>
        <v>-0.13187969728847979</v>
      </c>
      <c r="E256" s="24">
        <f t="shared" ca="1" si="144"/>
        <v>-0.65565285897850134</v>
      </c>
      <c r="F256" s="24">
        <f t="shared" ca="1" si="144"/>
        <v>-1.0502029288666765</v>
      </c>
      <c r="G256" s="24">
        <f t="shared" ca="1" si="144"/>
        <v>-0.93010817435885096</v>
      </c>
      <c r="H256" s="24">
        <f t="shared" ca="1" si="144"/>
        <v>-0.95612690666135702</v>
      </c>
      <c r="I256" s="24">
        <f t="shared" ca="1" si="144"/>
        <v>-0.8774845379904872</v>
      </c>
      <c r="J256" s="24">
        <f t="shared" ca="1" si="144"/>
        <v>0.10779225521900165</v>
      </c>
      <c r="K256" s="24">
        <f t="shared" ca="1" si="144"/>
        <v>-1.6250535745583814</v>
      </c>
      <c r="L256" s="24">
        <f t="shared" ca="1" si="144"/>
        <v>-0.21979441513293069</v>
      </c>
      <c r="M256" s="24">
        <f t="shared" ca="1" si="144"/>
        <v>-0.59443817974038393</v>
      </c>
      <c r="N256" s="24">
        <f ca="1">SQRT(Inputs!$B$38)*C256+SQRT(1-Inputs!$B$38)*_xlfn.NORM.S.INV(RAND())</f>
        <v>-0.31991071477845345</v>
      </c>
      <c r="O256" s="24">
        <f ca="1">SQRT(Inputs!$B$38)*D256+SQRT(1-Inputs!$B$38)*_xlfn.NORM.S.INV(RAND())</f>
        <v>-0.32886838932462237</v>
      </c>
      <c r="P256" s="24">
        <f ca="1">SQRT(Inputs!$B$38)*E256+SQRT(1-Inputs!$B$38)*_xlfn.NORM.S.INV(RAND())</f>
        <v>-1.2752940722579509</v>
      </c>
      <c r="Q256" s="24">
        <f ca="1">SQRT(Inputs!$B$38)*F256+SQRT(1-Inputs!$B$38)*_xlfn.NORM.S.INV(RAND())</f>
        <v>1.03900855476462</v>
      </c>
      <c r="R256" s="24">
        <f ca="1">SQRT(Inputs!$B$38)*G256+SQRT(1-Inputs!$B$38)*_xlfn.NORM.S.INV(RAND())</f>
        <v>0.63151609397891773</v>
      </c>
      <c r="S256" s="24">
        <f ca="1">SQRT(Inputs!$B$38)*H256+SQRT(1-Inputs!$B$38)*_xlfn.NORM.S.INV(RAND())</f>
        <v>-0.1789976990145154</v>
      </c>
      <c r="T256" s="24">
        <f ca="1">SQRT(Inputs!$B$38)*I256+SQRT(1-Inputs!$B$38)*_xlfn.NORM.S.INV(RAND())</f>
        <v>-1.2015437017978312</v>
      </c>
      <c r="U256" s="24">
        <f ca="1">SQRT(Inputs!$B$38)*J256+SQRT(1-Inputs!$B$38)*_xlfn.NORM.S.INV(RAND())</f>
        <v>0.30794833138098265</v>
      </c>
      <c r="V256" s="24">
        <f ca="1">SQRT(Inputs!$B$38)*K256+SQRT(1-Inputs!$B$38)*_xlfn.NORM.S.INV(RAND())</f>
        <v>-1.3166123631675213</v>
      </c>
      <c r="W256" s="24">
        <f ca="1">SQRT(Inputs!$B$38)*L256+SQRT(1-Inputs!$B$38)*_xlfn.NORM.S.INV(RAND())</f>
        <v>-0.54528982706188434</v>
      </c>
      <c r="X256" s="24">
        <f ca="1">SQRT(Inputs!$B$38)*M256+SQRT(1-Inputs!$B$38)*_xlfn.NORM.S.INV(RAND())</f>
        <v>0.39878968122586084</v>
      </c>
      <c r="Y256" s="24">
        <f ca="1">SQRT(Inputs!$B$38)*C256+SQRT(1-Inputs!$B$38)*_xlfn.NORM.S.INV(RAND())</f>
        <v>-0.64679050401652693</v>
      </c>
      <c r="Z256" s="24">
        <f ca="1">SQRT(Inputs!$B$38)*D256+SQRT(1-Inputs!$B$38)*_xlfn.NORM.S.INV(RAND())</f>
        <v>0.48581891685224299</v>
      </c>
      <c r="AA256" s="24">
        <f ca="1">SQRT(Inputs!$B$38)*E256+SQRT(1-Inputs!$B$38)*_xlfn.NORM.S.INV(RAND())</f>
        <v>-1.1442651434649387</v>
      </c>
      <c r="AB256" s="24">
        <f ca="1">SQRT(Inputs!$B$38)*F256+SQRT(1-Inputs!$B$38)*_xlfn.NORM.S.INV(RAND())</f>
        <v>2.4310835510492628</v>
      </c>
      <c r="AC256" s="24">
        <f ca="1">SQRT(Inputs!$B$38)*G256+SQRT(1-Inputs!$B$38)*_xlfn.NORM.S.INV(RAND())</f>
        <v>-3.6264427253803078E-2</v>
      </c>
      <c r="AD256" s="24">
        <f ca="1">SQRT(Inputs!$B$38)*H256+SQRT(1-Inputs!$B$38)*_xlfn.NORM.S.INV(RAND())</f>
        <v>0.19494673991076783</v>
      </c>
      <c r="AE256" s="24">
        <f ca="1">SQRT(Inputs!$B$38)*I256+SQRT(1-Inputs!$B$38)*_xlfn.NORM.S.INV(RAND())</f>
        <v>-1.3311559338880528</v>
      </c>
      <c r="AF256" s="24">
        <f ca="1">SQRT(Inputs!$B$38)*J256+SQRT(1-Inputs!$B$38)*_xlfn.NORM.S.INV(RAND())</f>
        <v>-0.37620094313512553</v>
      </c>
      <c r="AG256" s="24">
        <f ca="1">SQRT(Inputs!$B$38)*K256+SQRT(1-Inputs!$B$38)*_xlfn.NORM.S.INV(RAND())</f>
        <v>-1.7040402109393482</v>
      </c>
      <c r="AH256" s="24">
        <f ca="1">SQRT(Inputs!$B$38)*L256+SQRT(1-Inputs!$B$38)*_xlfn.NORM.S.INV(RAND())</f>
        <v>0.38774833735076875</v>
      </c>
      <c r="AI256" s="24">
        <f ca="1">SQRT(Inputs!$B$38)*M256+SQRT(1-Inputs!$B$38)*_xlfn.NORM.S.INV(RAND())</f>
        <v>-1.3923695756989698</v>
      </c>
      <c r="AJ256" s="24">
        <f ca="1">SQRT(Inputs!$B$38)*C256+SQRT(1-Inputs!$B$38)*_xlfn.NORM.S.INV(RAND())</f>
        <v>-0.40516848536900346</v>
      </c>
      <c r="AK256" s="24">
        <f ca="1">SQRT(Inputs!$B$38)*D256+SQRT(1-Inputs!$B$38)*_xlfn.NORM.S.INV(RAND())</f>
        <v>0.54746325635916837</v>
      </c>
      <c r="AL256" s="24">
        <f ca="1">SQRT(Inputs!$B$38)*E256+SQRT(1-Inputs!$B$38)*_xlfn.NORM.S.INV(RAND())</f>
        <v>-1.0800494405693666</v>
      </c>
      <c r="AM256" s="24">
        <f ca="1">SQRT(Inputs!$B$38)*F256+SQRT(1-Inputs!$B$38)*_xlfn.NORM.S.INV(RAND())</f>
        <v>-1.5732523271135626</v>
      </c>
      <c r="AN256" s="24">
        <f ca="1">SQRT(Inputs!$B$38)*G256+SQRT(1-Inputs!$B$38)*_xlfn.NORM.S.INV(RAND())</f>
        <v>1.3941364594419805</v>
      </c>
      <c r="AO256" s="24">
        <f ca="1">SQRT(Inputs!$B$38)*H256+SQRT(1-Inputs!$B$38)*_xlfn.NORM.S.INV(RAND())</f>
        <v>-0.72106686975076772</v>
      </c>
      <c r="AP256" s="24">
        <f ca="1">SQRT(Inputs!$B$38)*I256+SQRT(1-Inputs!$B$38)*_xlfn.NORM.S.INV(RAND())</f>
        <v>-0.5355785123550858</v>
      </c>
      <c r="AQ256" s="24">
        <f ca="1">SQRT(Inputs!$B$38)*J256+SQRT(1-Inputs!$B$38)*_xlfn.NORM.S.INV(RAND())</f>
        <v>-0.67148862488094296</v>
      </c>
      <c r="AR256" s="24">
        <f ca="1">SQRT(Inputs!$B$38)*K256+SQRT(1-Inputs!$B$38)*_xlfn.NORM.S.INV(RAND())</f>
        <v>-1.1195173173509059</v>
      </c>
      <c r="AS256" s="24">
        <f ca="1">SQRT(Inputs!$B$38)*L256+SQRT(1-Inputs!$B$38)*_xlfn.NORM.S.INV(RAND())</f>
        <v>-7.8813013020766584E-2</v>
      </c>
      <c r="AT256" s="24">
        <f ca="1">SQRT(Inputs!$B$38)*M256+SQRT(1-Inputs!$B$38)*_xlfn.NORM.S.INV(RAND())</f>
        <v>1.4460544970326277</v>
      </c>
      <c r="AU256" s="15">
        <f ca="1">Inputs!$B$6*EXP($B$8-0.5*C$5^2+C$5*N256)</f>
        <v>4711.8103911988865</v>
      </c>
      <c r="AV256" s="15">
        <f t="shared" ca="1" si="110"/>
        <v>5464.6545556749734</v>
      </c>
      <c r="AW256" s="15">
        <f t="shared" ca="1" si="111"/>
        <v>5610.1832496946381</v>
      </c>
      <c r="AX256" s="15">
        <f t="shared" ca="1" si="112"/>
        <v>7798.8610572810376</v>
      </c>
      <c r="AY256" s="15">
        <f t="shared" ca="1" si="113"/>
        <v>10260.520260919437</v>
      </c>
      <c r="AZ256" s="15">
        <f t="shared" ca="1" si="114"/>
        <v>12303.962521817548</v>
      </c>
      <c r="BA256" s="15">
        <f t="shared" ca="1" si="115"/>
        <v>13277.666705825257</v>
      </c>
      <c r="BB256" s="15">
        <f t="shared" ca="1" si="116"/>
        <v>16765.274760907108</v>
      </c>
      <c r="BC256" s="15">
        <f t="shared" ca="1" si="117"/>
        <v>18082.604540858887</v>
      </c>
      <c r="BD256" s="15">
        <f t="shared" ca="1" si="118"/>
        <v>21051.363790420342</v>
      </c>
      <c r="BE256" s="15">
        <f t="shared" ca="1" si="119"/>
        <v>26749.920767911633</v>
      </c>
      <c r="BF256" s="15">
        <f ca="1">Inputs!$B$13*EXP($B$9-0.5*C$6^2+C$6*Y256)</f>
        <v>12166.5359570811</v>
      </c>
      <c r="BG256" s="15">
        <f t="shared" ca="1" si="120"/>
        <v>16186.268866176919</v>
      </c>
      <c r="BH256" s="15">
        <f t="shared" ca="1" si="121"/>
        <v>16357.995158228798</v>
      </c>
      <c r="BI256" s="15">
        <f t="shared" ca="1" si="122"/>
        <v>29112.130794249777</v>
      </c>
      <c r="BJ256" s="15">
        <f t="shared" ca="1" si="123"/>
        <v>35503.500678840945</v>
      </c>
      <c r="BK256" s="15">
        <f t="shared" ca="1" si="124"/>
        <v>44745.781304948119</v>
      </c>
      <c r="BL256" s="15">
        <f t="shared" ca="1" si="125"/>
        <v>46255.767952006419</v>
      </c>
      <c r="BM256" s="15">
        <f t="shared" ca="1" si="126"/>
        <v>54262.211329656544</v>
      </c>
      <c r="BN256" s="15">
        <f t="shared" ca="1" si="127"/>
        <v>54409.31003734815</v>
      </c>
      <c r="BO256" s="15">
        <f t="shared" ca="1" si="128"/>
        <v>70031.421002287971</v>
      </c>
      <c r="BP256" s="15">
        <f t="shared" ca="1" si="129"/>
        <v>73616.42882909438</v>
      </c>
      <c r="BQ256" s="15">
        <f ca="1">Inputs!$B$20*EXP($B$10-0.5*C$7^2+C$7*AJ256)</f>
        <v>3715.3287212057503</v>
      </c>
      <c r="BR256" s="15">
        <f t="shared" ca="1" si="130"/>
        <v>5998.5157575724425</v>
      </c>
      <c r="BS256" s="15">
        <f t="shared" ca="1" si="131"/>
        <v>6023.6056100653968</v>
      </c>
      <c r="BT256" s="15">
        <f t="shared" ca="1" si="132"/>
        <v>5496.8332733907819</v>
      </c>
      <c r="BU256" s="15">
        <f t="shared" ca="1" si="133"/>
        <v>10674.380301063298</v>
      </c>
      <c r="BV256" s="15">
        <f t="shared" ca="1" si="134"/>
        <v>12624.274586944033</v>
      </c>
      <c r="BW256" s="15">
        <f t="shared" ca="1" si="135"/>
        <v>15728.574330973473</v>
      </c>
      <c r="BX256" s="15">
        <f t="shared" ca="1" si="136"/>
        <v>19228.20273567408</v>
      </c>
      <c r="BY256" s="15">
        <f t="shared" ca="1" si="137"/>
        <v>21747.400429794649</v>
      </c>
      <c r="BZ256" s="15">
        <f t="shared" ca="1" si="138"/>
        <v>30075.724343981143</v>
      </c>
      <c r="CA256" s="15">
        <f t="shared" ca="1" si="139"/>
        <v>54625.709240966091</v>
      </c>
      <c r="CB256" s="15">
        <f ca="1">(AU256*DCF!C$10-DCF!C$5*MAX(AU256*DCF!C$10,0)-MAX(AU256-Inputs!$B$6,0)/Inputs!$B$10)*DCF!C$6</f>
        <v>1044.8599072041106</v>
      </c>
      <c r="CC256" s="15">
        <f ca="1">(AV256*DCF!D$10-DCF!D$5*MAX(AV256*DCF!D$10,0)-MAX(AV256-AU256,0)/Inputs!$B$10)*DCF!D$6</f>
        <v>1148.4111799503935</v>
      </c>
      <c r="CD256" s="15">
        <f ca="1">(AW256*DCF!E$10-DCF!E$5*MAX(AW256*DCF!E$10,0)-MAX(AW256-AV256,0)/Inputs!$B$10)*DCF!E$6</f>
        <v>1262.5229172729146</v>
      </c>
      <c r="CE256" s="15">
        <f ca="1">(AX256*DCF!F$10-DCF!F$5*MAX(AX256*DCF!F$10,0)-MAX(AX256-AW256,0)/Inputs!$B$10)*DCF!F$6</f>
        <v>1247.0693518185562</v>
      </c>
      <c r="CF256" s="15">
        <f ca="1">(AY256*DCF!G$10-DCF!G$5*MAX(AY256*DCF!G$10,0)-MAX(AY256-AX256,0)/Inputs!$B$10)*DCF!G$6</f>
        <v>1640.9026001090326</v>
      </c>
      <c r="CG256" s="15">
        <f ca="1">(AZ256*DCF!H$10-DCF!H$5*MAX(AZ256*DCF!H$10,0)-MAX(AZ256-AY256,0)/Inputs!$B$10)*DCF!H$6</f>
        <v>2025.9733420520613</v>
      </c>
      <c r="CH256" s="15">
        <f ca="1">(BA256*DCF!I$10-DCF!I$5*MAX(BA256*DCF!I$10,0)-MAX(BA256-AZ256,0)/Inputs!$B$10)*DCF!I$6</f>
        <v>2265.6237347066231</v>
      </c>
      <c r="CI256" s="15">
        <f ca="1">(BB256*DCF!J$10-DCF!J$5*MAX(BB256*DCF!J$10,0)-MAX(BB256-BA256,0)/Inputs!$B$10)*DCF!J$6</f>
        <v>2348.4705202669402</v>
      </c>
      <c r="CJ256" s="15">
        <f ca="1">(BC256*DCF!K$10-DCF!K$5*MAX(BC256*DCF!K$10,0)-MAX(BC256-BB256,0)/Inputs!$B$10)*DCF!K$6</f>
        <v>2726.6028070301932</v>
      </c>
      <c r="CK256" s="15">
        <f ca="1">(BD256*DCF!L$10-DCF!L$5*MAX(BD256*DCF!L$10,0)-MAX(BD256-BC256,0)/Inputs!$B$10)*DCF!L$6</f>
        <v>2791.0373322706705</v>
      </c>
      <c r="CL256" s="15">
        <f ca="1">(BE256*DCF!M$10-DCF!M$5*MAX(BE256*DCF!M$10,0)-MAX(BE256-BD256,0)/Inputs!$B$10)*DCF!M$6</f>
        <v>3094.0062855590313</v>
      </c>
      <c r="CM256" s="15">
        <f ca="1">(BF256*DCF!C$28-DCF!C$5*MAX(BF256*DCF!C$28,0)-MAX(BF256-Inputs!$B$13,0)/Inputs!$B$17)*DCF!C$6</f>
        <v>3533.1155855371035</v>
      </c>
      <c r="CN256" s="15">
        <f ca="1">(BG256*DCF!D$28-DCF!D$5*MAX(BG256*DCF!D$28,0)-MAX(BG256-BF256,0)/Inputs!$B$17)*DCF!D$6</f>
        <v>3909.6361653756499</v>
      </c>
      <c r="CO256" s="15">
        <f ca="1">(BH256*DCF!E$28-DCF!E$5*MAX(BH256*DCF!E$28,0)-MAX(BH256-BG256,0)/Inputs!$B$17)*DCF!E$6</f>
        <v>4599.0306181376054</v>
      </c>
      <c r="CP256" s="15">
        <f ca="1">(BI256*DCF!F$28-DCF!F$5*MAX(BI256*DCF!F$28,0)-MAX(BI256-BH256,0)/Inputs!$B$17)*DCF!F$6</f>
        <v>5581.0846849755499</v>
      </c>
      <c r="CQ256" s="15">
        <f ca="1">(BJ256*DCF!G$28-DCF!G$5*MAX(BJ256*DCF!G$28,0)-MAX(BJ256-BI256,0)/Inputs!$B$17)*DCF!G$6</f>
        <v>8136.6873398455118</v>
      </c>
      <c r="CR256" s="15">
        <f ca="1">(BK256*DCF!H$28-DCF!H$5*MAX(BK256*DCF!H$28,0)-MAX(BK256-BJ256,0)/Inputs!$B$17)*DCF!H$6</f>
        <v>9630.1343466713479</v>
      </c>
      <c r="CS256" s="15">
        <f ca="1">(BL256*DCF!I$28-DCF!I$5*MAX(BL256*DCF!I$28,0)-MAX(BL256-BK256,0)/Inputs!$B$17)*DCF!I$6</f>
        <v>10660.454941355316</v>
      </c>
      <c r="CT256" s="15">
        <f ca="1">(BM256*DCF!J$28-DCF!J$5*MAX(BM256*DCF!J$28,0)-MAX(BM256-BL256,0)/Inputs!$B$17)*DCF!J$6</f>
        <v>11043.388792628872</v>
      </c>
      <c r="CU256" s="15">
        <f ca="1">(BN256*DCF!K$28-DCF!K$5*MAX(BN256*DCF!K$28,0)-MAX(BN256-BM256,0)/Inputs!$B$17)*DCF!K$6</f>
        <v>11472.316366488349</v>
      </c>
      <c r="CV256" s="15">
        <f ca="1">(BO256*DCF!L$28-DCF!L$5*MAX(BO256*DCF!L$28,0)-MAX(BO256-BN256,0)/Inputs!$B$17)*DCF!L$6</f>
        <v>12205.070535301331</v>
      </c>
      <c r="CW256" s="15">
        <f ca="1">(BP256*DCF!M$28-DCF!M$5*MAX(BP256*DCF!M$28,0)-MAX(BP256-BO256,0)/Inputs!$B$17)*DCF!M$6</f>
        <v>13476.23963404618</v>
      </c>
      <c r="CX256" s="15">
        <f ca="1">(BQ256*DCF!C$46-DCF!C$5*MAX(BQ256*DCF!C$46,0)-MAX(BQ256-Inputs!$B$20,0)/Inputs!$B$24)*DCF!C$6</f>
        <v>-1095.6088137684183</v>
      </c>
      <c r="CY256" s="15">
        <f ca="1">(BR256*DCF!D$46-DCF!D$5*MAX(BR256*DCF!D$46,0)-MAX(BR256-BQ256,0)/Inputs!$B$24)*DCF!D$6</f>
        <v>-1998.0237088664057</v>
      </c>
      <c r="CZ256" s="15">
        <f ca="1">(BS256*DCF!E$46-DCF!E$5*MAX(BS256*DCF!E$46,0)-MAX(BS256-BR256,0)/Inputs!$B$24)*DCF!E$6</f>
        <v>-722.19158041447076</v>
      </c>
      <c r="DA256" s="15">
        <f ca="1">(BT256*DCF!F$46-DCF!F$5*MAX(BT256*DCF!F$46,0)-MAX(BT256-BS256,0)/Inputs!$B$24)*DCF!F$6</f>
        <v>-400.31415259937739</v>
      </c>
      <c r="DB256" s="15">
        <f ca="1">(BU256*DCF!G$46-DCF!G$5*MAX(BU256*DCF!G$46,0)-MAX(BU256-BT256,0)/Inputs!$B$24)*DCF!G$6</f>
        <v>-2100.6895875978225</v>
      </c>
      <c r="DC256" s="15">
        <f ca="1">(BV256*DCF!H$46-DCF!H$5*MAX(BV256*DCF!H$46,0)-MAX(BV256-BU256,0)/Inputs!$B$24)*DCF!H$6</f>
        <v>-605.91770213693042</v>
      </c>
      <c r="DD256" s="15">
        <f ca="1">(BW256*DCF!I$46-DCF!I$5*MAX(BW256*DCF!I$46,0)-MAX(BW256-BV256,0)/Inputs!$B$24)*DCF!I$6</f>
        <v>-527.86684485497278</v>
      </c>
      <c r="DE256" s="15">
        <f ca="1">(BX256*DCF!J$46-DCF!J$5*MAX(BX256*DCF!J$46,0)-MAX(BX256-BW256,0)/Inputs!$B$24)*DCF!J$6</f>
        <v>-121.47436029495437</v>
      </c>
      <c r="DF256" s="15">
        <f ca="1">(BY256*DCF!K$46-DCF!K$5*MAX(BY256*DCF!K$46,0)-MAX(BY256-BX256,0)/Inputs!$B$24)*DCF!K$6</f>
        <v>625.14768394910641</v>
      </c>
      <c r="DG256" s="15">
        <f ca="1">(BZ256*DCF!L$46-DCF!L$5*MAX(BZ256*DCF!L$46,0)-MAX(BZ256-BY256,0)/Inputs!$B$24)*DCF!L$6</f>
        <v>194.26846728174553</v>
      </c>
      <c r="DH256" s="15">
        <f ca="1">(CA256*DCF!M$46-DCF!M$5*MAX(CA256*DCF!M$46,0)-MAX(CA256-BZ256,0)/Inputs!$B$24)*DCF!M$6</f>
        <v>-849.88534829563832</v>
      </c>
      <c r="DI256" s="15">
        <f ca="1">SUM(CB256:CL256)+BE256*DCF!M$10*(1+Inputs!$B$30)*(1-Inputs!$B$33)*(1-Inputs!$B$30/Inputs!$B$31)/(Inputs!$B$29-Inputs!$B$30)*DCF!M$6</f>
        <v>96040.863206420792</v>
      </c>
      <c r="DJ256" s="15">
        <f ca="1">SUM(CM256:CW256)+BP256*DCF!M$28*(1+Inputs!$B$30)*(1-Inputs!$B$33)*(1-Inputs!$B$30/Inputs!$B$31)/(Inputs!$B$29-Inputs!$B$30)*DCF!M$6</f>
        <v>367414.48555417859</v>
      </c>
      <c r="DK256" s="15">
        <f ca="1">SUM(CX256:DH256)+CA256*DCF!M$46*(1+Inputs!$B$30)*(1-Inputs!$B$33)*(1-Inputs!$B$30/Inputs!$B$31)/(Inputs!$B$29-Inputs!$B$30)*DCF!M$6</f>
        <v>76855.261367864179</v>
      </c>
      <c r="DM256" s="15">
        <f ca="1">DI256+DJ256+DK256+Inputs!$B$34+Inputs!$B$36-Inputs!$B$35</f>
        <v>617161.6101284636</v>
      </c>
    </row>
    <row r="257" spans="1:117" x14ac:dyDescent="0.75">
      <c r="A257" s="11">
        <v>244</v>
      </c>
      <c r="C257" s="24">
        <f t="shared" ca="1" si="144"/>
        <v>-1.2836360243921465</v>
      </c>
      <c r="D257" s="24">
        <f t="shared" ca="1" si="144"/>
        <v>-1.567002747459886</v>
      </c>
      <c r="E257" s="24">
        <f t="shared" ca="1" si="144"/>
        <v>0.94978966652281971</v>
      </c>
      <c r="F257" s="24">
        <f t="shared" ca="1" si="144"/>
        <v>1.890704406208022</v>
      </c>
      <c r="G257" s="24">
        <f t="shared" ca="1" si="144"/>
        <v>1.0390567266900697</v>
      </c>
      <c r="H257" s="24">
        <f t="shared" ca="1" si="144"/>
        <v>-0.24935000363915846</v>
      </c>
      <c r="I257" s="24">
        <f t="shared" ca="1" si="144"/>
        <v>0.4769724171748182</v>
      </c>
      <c r="J257" s="24">
        <f t="shared" ca="1" si="144"/>
        <v>0.68449577957643748</v>
      </c>
      <c r="K257" s="24">
        <f t="shared" ca="1" si="144"/>
        <v>0.13083829192997312</v>
      </c>
      <c r="L257" s="24">
        <f t="shared" ca="1" si="144"/>
        <v>0.82517591181843875</v>
      </c>
      <c r="M257" s="24">
        <f t="shared" ca="1" si="144"/>
        <v>1.1373847233638581</v>
      </c>
      <c r="N257" s="24">
        <f ca="1">SQRT(Inputs!$B$38)*C257+SQRT(1-Inputs!$B$38)*_xlfn.NORM.S.INV(RAND())</f>
        <v>-3.0881704042493041</v>
      </c>
      <c r="O257" s="24">
        <f ca="1">SQRT(Inputs!$B$38)*D257+SQRT(1-Inputs!$B$38)*_xlfn.NORM.S.INV(RAND())</f>
        <v>-1.7199086275005291</v>
      </c>
      <c r="P257" s="24">
        <f ca="1">SQRT(Inputs!$B$38)*E257+SQRT(1-Inputs!$B$38)*_xlfn.NORM.S.INV(RAND())</f>
        <v>1.3499140827815859</v>
      </c>
      <c r="Q257" s="24">
        <f ca="1">SQRT(Inputs!$B$38)*F257+SQRT(1-Inputs!$B$38)*_xlfn.NORM.S.INV(RAND())</f>
        <v>2.2615591444645955</v>
      </c>
      <c r="R257" s="24">
        <f ca="1">SQRT(Inputs!$B$38)*G257+SQRT(1-Inputs!$B$38)*_xlfn.NORM.S.INV(RAND())</f>
        <v>1.7265995928125455</v>
      </c>
      <c r="S257" s="24">
        <f ca="1">SQRT(Inputs!$B$38)*H257+SQRT(1-Inputs!$B$38)*_xlfn.NORM.S.INV(RAND())</f>
        <v>-2.0372192971370922</v>
      </c>
      <c r="T257" s="24">
        <f ca="1">SQRT(Inputs!$B$38)*I257+SQRT(1-Inputs!$B$38)*_xlfn.NORM.S.INV(RAND())</f>
        <v>0.3124301158196684</v>
      </c>
      <c r="U257" s="24">
        <f ca="1">SQRT(Inputs!$B$38)*J257+SQRT(1-Inputs!$B$38)*_xlfn.NORM.S.INV(RAND())</f>
        <v>1.1393673357264704</v>
      </c>
      <c r="V257" s="24">
        <f ca="1">SQRT(Inputs!$B$38)*K257+SQRT(1-Inputs!$B$38)*_xlfn.NORM.S.INV(RAND())</f>
        <v>1.7306365466095923</v>
      </c>
      <c r="W257" s="24">
        <f ca="1">SQRT(Inputs!$B$38)*L257+SQRT(1-Inputs!$B$38)*_xlfn.NORM.S.INV(RAND())</f>
        <v>1.0927254605011307</v>
      </c>
      <c r="X257" s="24">
        <f ca="1">SQRT(Inputs!$B$38)*M257+SQRT(1-Inputs!$B$38)*_xlfn.NORM.S.INV(RAND())</f>
        <v>1.6876526945977932</v>
      </c>
      <c r="Y257" s="24">
        <f ca="1">SQRT(Inputs!$B$38)*C257+SQRT(1-Inputs!$B$38)*_xlfn.NORM.S.INV(RAND())</f>
        <v>0.23277045298203014</v>
      </c>
      <c r="Z257" s="24">
        <f ca="1">SQRT(Inputs!$B$38)*D257+SQRT(1-Inputs!$B$38)*_xlfn.NORM.S.INV(RAND())</f>
        <v>-1.5744975778915735</v>
      </c>
      <c r="AA257" s="24">
        <f ca="1">SQRT(Inputs!$B$38)*E257+SQRT(1-Inputs!$B$38)*_xlfn.NORM.S.INV(RAND())</f>
        <v>-0.47492580912442095</v>
      </c>
      <c r="AB257" s="24">
        <f ca="1">SQRT(Inputs!$B$38)*F257+SQRT(1-Inputs!$B$38)*_xlfn.NORM.S.INV(RAND())</f>
        <v>0.52146873060979793</v>
      </c>
      <c r="AC257" s="24">
        <f ca="1">SQRT(Inputs!$B$38)*G257+SQRT(1-Inputs!$B$38)*_xlfn.NORM.S.INV(RAND())</f>
        <v>1.7862783397218389</v>
      </c>
      <c r="AD257" s="24">
        <f ca="1">SQRT(Inputs!$B$38)*H257+SQRT(1-Inputs!$B$38)*_xlfn.NORM.S.INV(RAND())</f>
        <v>-0.66807584876169201</v>
      </c>
      <c r="AE257" s="24">
        <f ca="1">SQRT(Inputs!$B$38)*I257+SQRT(1-Inputs!$B$38)*_xlfn.NORM.S.INV(RAND())</f>
        <v>-0.72557731276708304</v>
      </c>
      <c r="AF257" s="24">
        <f ca="1">SQRT(Inputs!$B$38)*J257+SQRT(1-Inputs!$B$38)*_xlfn.NORM.S.INV(RAND())</f>
        <v>-0.48569800771782984</v>
      </c>
      <c r="AG257" s="24">
        <f ca="1">SQRT(Inputs!$B$38)*K257+SQRT(1-Inputs!$B$38)*_xlfn.NORM.S.INV(RAND())</f>
        <v>0.77842309967988432</v>
      </c>
      <c r="AH257" s="24">
        <f ca="1">SQRT(Inputs!$B$38)*L257+SQRT(1-Inputs!$B$38)*_xlfn.NORM.S.INV(RAND())</f>
        <v>1.1424267412586637</v>
      </c>
      <c r="AI257" s="24">
        <f ca="1">SQRT(Inputs!$B$38)*M257+SQRT(1-Inputs!$B$38)*_xlfn.NORM.S.INV(RAND())</f>
        <v>1.4616962514833627</v>
      </c>
      <c r="AJ257" s="24">
        <f ca="1">SQRT(Inputs!$B$38)*C257+SQRT(1-Inputs!$B$38)*_xlfn.NORM.S.INV(RAND())</f>
        <v>-2.134214586214922E-2</v>
      </c>
      <c r="AK257" s="24">
        <f ca="1">SQRT(Inputs!$B$38)*D257+SQRT(1-Inputs!$B$38)*_xlfn.NORM.S.INV(RAND())</f>
        <v>0.65265681919352925</v>
      </c>
      <c r="AL257" s="24">
        <f ca="1">SQRT(Inputs!$B$38)*E257+SQRT(1-Inputs!$B$38)*_xlfn.NORM.S.INV(RAND())</f>
        <v>0.84757275528040787</v>
      </c>
      <c r="AM257" s="24">
        <f ca="1">SQRT(Inputs!$B$38)*F257+SQRT(1-Inputs!$B$38)*_xlfn.NORM.S.INV(RAND())</f>
        <v>-4.4530228483250056E-2</v>
      </c>
      <c r="AN257" s="24">
        <f ca="1">SQRT(Inputs!$B$38)*G257+SQRT(1-Inputs!$B$38)*_xlfn.NORM.S.INV(RAND())</f>
        <v>0.59489593521491524</v>
      </c>
      <c r="AO257" s="24">
        <f ca="1">SQRT(Inputs!$B$38)*H257+SQRT(1-Inputs!$B$38)*_xlfn.NORM.S.INV(RAND())</f>
        <v>0.84885852415896501</v>
      </c>
      <c r="AP257" s="24">
        <f ca="1">SQRT(Inputs!$B$38)*I257+SQRT(1-Inputs!$B$38)*_xlfn.NORM.S.INV(RAND())</f>
        <v>1.1677578291382522</v>
      </c>
      <c r="AQ257" s="24">
        <f ca="1">SQRT(Inputs!$B$38)*J257+SQRT(1-Inputs!$B$38)*_xlfn.NORM.S.INV(RAND())</f>
        <v>0.4182911175335054</v>
      </c>
      <c r="AR257" s="24">
        <f ca="1">SQRT(Inputs!$B$38)*K257+SQRT(1-Inputs!$B$38)*_xlfn.NORM.S.INV(RAND())</f>
        <v>0.63689983452677024</v>
      </c>
      <c r="AS257" s="24">
        <f ca="1">SQRT(Inputs!$B$38)*L257+SQRT(1-Inputs!$B$38)*_xlfn.NORM.S.INV(RAND())</f>
        <v>0.74249908699770018</v>
      </c>
      <c r="AT257" s="24">
        <f ca="1">SQRT(Inputs!$B$38)*M257+SQRT(1-Inputs!$B$38)*_xlfn.NORM.S.INV(RAND())</f>
        <v>-1.4678155010759979</v>
      </c>
      <c r="AU257" s="15">
        <f ca="1">Inputs!$B$6*EXP($B$8-0.5*C$5^2+C$5*N257)</f>
        <v>3010.0765092571055</v>
      </c>
      <c r="AV257" s="15">
        <f t="shared" ca="1" si="110"/>
        <v>2845.2950357012433</v>
      </c>
      <c r="AW257" s="15">
        <f t="shared" ca="1" si="111"/>
        <v>4162.1858068131396</v>
      </c>
      <c r="AX257" s="15">
        <f t="shared" ca="1" si="112"/>
        <v>6740.7519076315793</v>
      </c>
      <c r="AY257" s="15">
        <f t="shared" ca="1" si="113"/>
        <v>10078.353132425365</v>
      </c>
      <c r="AZ257" s="15">
        <f t="shared" ca="1" si="114"/>
        <v>9849.1130292625658</v>
      </c>
      <c r="BA257" s="15">
        <f t="shared" ca="1" si="115"/>
        <v>12453.422757965789</v>
      </c>
      <c r="BB257" s="15">
        <f t="shared" ca="1" si="116"/>
        <v>17090.477310843056</v>
      </c>
      <c r="BC257" s="15">
        <f t="shared" ca="1" si="117"/>
        <v>24737.310655931527</v>
      </c>
      <c r="BD257" s="15">
        <f t="shared" ca="1" si="118"/>
        <v>33566.782140448799</v>
      </c>
      <c r="BE257" s="15">
        <f t="shared" ca="1" si="119"/>
        <v>47966.035501558508</v>
      </c>
      <c r="BF257" s="15">
        <f ca="1">Inputs!$B$13*EXP($B$9-0.5*C$6^2+C$6*Y257)</f>
        <v>14484.225444774929</v>
      </c>
      <c r="BG257" s="15">
        <f t="shared" ca="1" si="120"/>
        <v>13286.838875324584</v>
      </c>
      <c r="BH257" s="15">
        <f t="shared" ca="1" si="121"/>
        <v>15004.383063582309</v>
      </c>
      <c r="BI257" s="15">
        <f t="shared" ca="1" si="122"/>
        <v>19902.664664163905</v>
      </c>
      <c r="BJ257" s="15">
        <f t="shared" ca="1" si="123"/>
        <v>31564.762042386705</v>
      </c>
      <c r="BK257" s="15">
        <f t="shared" ca="1" si="124"/>
        <v>35371.715044743876</v>
      </c>
      <c r="BL257" s="15">
        <f t="shared" ca="1" si="125"/>
        <v>39550.542686994733</v>
      </c>
      <c r="BM257" s="15">
        <f t="shared" ca="1" si="126"/>
        <v>45769.537609824074</v>
      </c>
      <c r="BN257" s="15">
        <f t="shared" ca="1" si="127"/>
        <v>61794.484513453557</v>
      </c>
      <c r="BO257" s="15">
        <f t="shared" ca="1" si="128"/>
        <v>86829.536024779314</v>
      </c>
      <c r="BP257" s="15">
        <f t="shared" ca="1" si="129"/>
        <v>126119.05856349901</v>
      </c>
      <c r="BQ257" s="15">
        <f ca="1">Inputs!$B$20*EXP($B$10-0.5*C$7^2+C$7*AJ257)</f>
        <v>4257.1661547224039</v>
      </c>
      <c r="BR257" s="15">
        <f t="shared" ca="1" si="130"/>
        <v>7106.8278837914204</v>
      </c>
      <c r="BS257" s="15">
        <f t="shared" ca="1" si="131"/>
        <v>12414.295252539212</v>
      </c>
      <c r="BT257" s="15">
        <f t="shared" ca="1" si="132"/>
        <v>16917.826440404864</v>
      </c>
      <c r="BU257" s="15">
        <f t="shared" ca="1" si="133"/>
        <v>27076.06466797863</v>
      </c>
      <c r="BV257" s="15">
        <f t="shared" ca="1" si="134"/>
        <v>45610.002411968933</v>
      </c>
      <c r="BW257" s="15">
        <f t="shared" ca="1" si="135"/>
        <v>81491.152133890151</v>
      </c>
      <c r="BX257" s="15">
        <f t="shared" ca="1" si="136"/>
        <v>123948.49436981995</v>
      </c>
      <c r="BY257" s="15">
        <f t="shared" ca="1" si="137"/>
        <v>196179.14971133621</v>
      </c>
      <c r="BZ257" s="15">
        <f t="shared" ca="1" si="138"/>
        <v>315524.81397108524</v>
      </c>
      <c r="CA257" s="15">
        <f t="shared" ca="1" si="139"/>
        <v>341458.66089110379</v>
      </c>
      <c r="CB257" s="15">
        <f ca="1">(AU257*DCF!C$10-DCF!C$5*MAX(AU257*DCF!C$10,0)-MAX(AU257-Inputs!$B$6,0)/Inputs!$B$10)*DCF!C$6</f>
        <v>773.01508659657497</v>
      </c>
      <c r="CC257" s="15">
        <f ca="1">(AV257*DCF!D$10-DCF!D$5*MAX(AV257*DCF!D$10,0)-MAX(AV257-AU257,0)/Inputs!$B$10)*DCF!D$6</f>
        <v>693.52138871105092</v>
      </c>
      <c r="CD257" s="15">
        <f ca="1">(AW257*DCF!E$10-DCF!E$5*MAX(AW257*DCF!E$10,0)-MAX(AW257-AV257,0)/Inputs!$B$10)*DCF!E$6</f>
        <v>664.36411006128048</v>
      </c>
      <c r="CE257" s="15">
        <f ca="1">(AX257*DCF!F$10-DCF!F$5*MAX(AX257*DCF!F$10,0)-MAX(AX257-AW257,0)/Inputs!$B$10)*DCF!F$6</f>
        <v>934.95972338377624</v>
      </c>
      <c r="CF257" s="15">
        <f ca="1">(AY257*DCF!G$10-DCF!G$5*MAX(AY257*DCF!G$10,0)-MAX(AY257-AX257,0)/Inputs!$B$10)*DCF!G$6</f>
        <v>1434.9977186038786</v>
      </c>
      <c r="CG257" s="15">
        <f ca="1">(AZ257*DCF!H$10-DCF!H$5*MAX(AZ257*DCF!H$10,0)-MAX(AZ257-AY257,0)/Inputs!$B$10)*DCF!H$6</f>
        <v>1912.2123592222338</v>
      </c>
      <c r="CH257" s="15">
        <f ca="1">(BA257*DCF!I$10-DCF!I$5*MAX(BA257*DCF!I$10,0)-MAX(BA257-AZ257,0)/Inputs!$B$10)*DCF!I$6</f>
        <v>1847.587993361386</v>
      </c>
      <c r="CI257" s="15">
        <f ca="1">(BB257*DCF!J$10-DCF!J$5*MAX(BB257*DCF!J$10,0)-MAX(BB257-BA257,0)/Inputs!$B$10)*DCF!J$6</f>
        <v>2230.096357028327</v>
      </c>
      <c r="CJ257" s="15">
        <f ca="1">(BC257*DCF!K$10-DCF!K$5*MAX(BC257*DCF!K$10,0)-MAX(BC257-BB257,0)/Inputs!$B$10)*DCF!K$6</f>
        <v>2911.8694699883345</v>
      </c>
      <c r="CK257" s="15">
        <f ca="1">(BD257*DCF!L$10-DCF!L$5*MAX(BD257*DCF!L$10,0)-MAX(BD257-BC257,0)/Inputs!$B$10)*DCF!L$6</f>
        <v>3920.7154270563678</v>
      </c>
      <c r="CL257" s="15">
        <f ca="1">(BE257*DCF!M$10-DCF!M$5*MAX(BE257*DCF!M$10,0)-MAX(BE257-BD257,0)/Inputs!$B$10)*DCF!M$6</f>
        <v>5048.4833355359297</v>
      </c>
      <c r="CM257" s="15">
        <f ca="1">(BF257*DCF!C$28-DCF!C$5*MAX(BF257*DCF!C$28,0)-MAX(BF257-Inputs!$B$13,0)/Inputs!$B$17)*DCF!C$6</f>
        <v>3705.1960563467337</v>
      </c>
      <c r="CN257" s="15">
        <f ca="1">(BG257*DCF!D$28-DCF!D$5*MAX(BG257*DCF!D$28,0)-MAX(BG257-BF257,0)/Inputs!$B$17)*DCF!D$6</f>
        <v>3913.2804939154221</v>
      </c>
      <c r="CO257" s="15">
        <f ca="1">(BH257*DCF!E$28-DCF!E$5*MAX(BH257*DCF!E$28,0)-MAX(BH257-BG257,0)/Inputs!$B$17)*DCF!E$6</f>
        <v>3911.0041404211324</v>
      </c>
      <c r="CP257" s="15">
        <f ca="1">(BI257*DCF!F$28-DCF!F$5*MAX(BI257*DCF!F$28,0)-MAX(BI257-BH257,0)/Inputs!$B$17)*DCF!F$6</f>
        <v>4511.2396143349779</v>
      </c>
      <c r="CQ257" s="15">
        <f ca="1">(BJ257*DCF!G$28-DCF!G$5*MAX(BJ257*DCF!G$28,0)-MAX(BJ257-BI257,0)/Inputs!$B$17)*DCF!G$6</f>
        <v>6228.2674214946283</v>
      </c>
      <c r="CR257" s="15">
        <f ca="1">(BK257*DCF!H$28-DCF!H$5*MAX(BK257*DCF!H$28,0)-MAX(BK257-BJ257,0)/Inputs!$B$17)*DCF!H$6</f>
        <v>8156.3217171355063</v>
      </c>
      <c r="CS257" s="15">
        <f ca="1">(BL257*DCF!I$28-DCF!I$5*MAX(BL257*DCF!I$28,0)-MAX(BL257-BK257,0)/Inputs!$B$17)*DCF!I$6</f>
        <v>8700.6403537851511</v>
      </c>
      <c r="CT257" s="15">
        <f ca="1">(BM257*DCF!J$28-DCF!J$5*MAX(BM257*DCF!J$28,0)-MAX(BM257-BL257,0)/Inputs!$B$17)*DCF!J$6</f>
        <v>9385.8185854478015</v>
      </c>
      <c r="CU257" s="15">
        <f ca="1">(BN257*DCF!K$28-DCF!K$5*MAX(BN257*DCF!K$28,0)-MAX(BN257-BM257,0)/Inputs!$B$17)*DCF!K$6</f>
        <v>11087.116476694437</v>
      </c>
      <c r="CV257" s="15">
        <f ca="1">(BO257*DCF!L$28-DCF!L$5*MAX(BO257*DCF!L$28,0)-MAX(BO257-BN257,0)/Inputs!$B$17)*DCF!L$6</f>
        <v>14491.557153833308</v>
      </c>
      <c r="CW257" s="15">
        <f ca="1">(BP257*DCF!M$28-DCF!M$5*MAX(BP257*DCF!M$28,0)-MAX(BP257-BO257,0)/Inputs!$B$17)*DCF!M$6</f>
        <v>19622.514744312528</v>
      </c>
      <c r="CX257" s="15">
        <f ca="1">(BQ257*DCF!C$46-DCF!C$5*MAX(BQ257*DCF!C$46,0)-MAX(BQ257-Inputs!$B$20,0)/Inputs!$B$24)*DCF!C$6</f>
        <v>-1471.015811585961</v>
      </c>
      <c r="CY257" s="15">
        <f ca="1">(BR257*DCF!D$46-DCF!D$5*MAX(BR257*DCF!D$46,0)-MAX(BR257-BQ257,0)/Inputs!$B$24)*DCF!D$6</f>
        <v>-2428.8967918483045</v>
      </c>
      <c r="CZ257" s="15">
        <f ca="1">(BS257*DCF!E$46-DCF!E$5*MAX(BS257*DCF!E$46,0)-MAX(BS257-BR257,0)/Inputs!$B$24)*DCF!E$6</f>
        <v>-3560.0695530172347</v>
      </c>
      <c r="DA257" s="15">
        <f ca="1">(BT257*DCF!F$46-DCF!F$5*MAX(BT257*DCF!F$46,0)-MAX(BT257-BS257,0)/Inputs!$B$24)*DCF!F$6</f>
        <v>-2871.9411570313864</v>
      </c>
      <c r="DB257" s="15">
        <f ca="1">(BU257*DCF!G$46-DCF!G$5*MAX(BU257*DCF!G$46,0)-MAX(BU257-BT257,0)/Inputs!$B$24)*DCF!G$6</f>
        <v>-4327.8159571337574</v>
      </c>
      <c r="DC257" s="15">
        <f ca="1">(BV257*DCF!H$46-DCF!H$5*MAX(BV257*DCF!H$46,0)-MAX(BV257-BU257,0)/Inputs!$B$24)*DCF!H$6</f>
        <v>-5759.3075946243443</v>
      </c>
      <c r="DD257" s="15">
        <f ca="1">(BW257*DCF!I$46-DCF!I$5*MAX(BW257*DCF!I$46,0)-MAX(BW257-BV257,0)/Inputs!$B$24)*DCF!I$6</f>
        <v>-8418.0202611272016</v>
      </c>
      <c r="DE257" s="15">
        <f ca="1">(BX257*DCF!J$46-DCF!J$5*MAX(BX257*DCF!J$46,0)-MAX(BX257-BW257,0)/Inputs!$B$24)*DCF!J$6</f>
        <v>-6059.6970267137958</v>
      </c>
      <c r="DF257" s="15">
        <f ca="1">(BY257*DCF!K$46-DCF!K$5*MAX(BY257*DCF!K$46,0)-MAX(BY257-BX257,0)/Inputs!$B$24)*DCF!K$6</f>
        <v>-6488.1793438977393</v>
      </c>
      <c r="DG257" s="15">
        <f ca="1">(BZ257*DCF!L$46-DCF!L$5*MAX(BZ257*DCF!L$46,0)-MAX(BZ257-BY257,0)/Inputs!$B$24)*DCF!L$6</f>
        <v>-5197.5484396109205</v>
      </c>
      <c r="DH257" s="15">
        <f ca="1">(CA257*DCF!M$46-DCF!M$5*MAX(CA257*DCF!M$46,0)-MAX(CA257-BZ257,0)/Inputs!$B$24)*DCF!M$6</f>
        <v>21347.387155899021</v>
      </c>
      <c r="DI257" s="15">
        <f ca="1">SUM(CB257:CL257)+BE257*DCF!M$10*(1+Inputs!$B$30)*(1-Inputs!$B$33)*(1-Inputs!$B$30/Inputs!$B$31)/(Inputs!$B$29-Inputs!$B$30)*DCF!M$6</f>
        <v>155861.9340555417</v>
      </c>
      <c r="DJ257" s="15">
        <f ca="1">SUM(CM257:CW257)+BP257*DCF!M$28*(1+Inputs!$B$30)*(1-Inputs!$B$33)*(1-Inputs!$B$30/Inputs!$B$31)/(Inputs!$B$29-Inputs!$B$30)*DCF!M$6</f>
        <v>561700.96706987289</v>
      </c>
      <c r="DK257" s="15">
        <f ca="1">SUM(CX257:DH257)+CA257*DCF!M$46*(1+Inputs!$B$30)*(1-Inputs!$B$33)*(1-Inputs!$B$30/Inputs!$B$31)/(Inputs!$B$29-Inputs!$B$30)*DCF!M$6</f>
        <v>502700.43332113285</v>
      </c>
      <c r="DM257" s="15">
        <f ca="1">DI257+DJ257+DK257+Inputs!$B$34+Inputs!$B$36-Inputs!$B$35</f>
        <v>1297114.3344465473</v>
      </c>
    </row>
    <row r="258" spans="1:117" x14ac:dyDescent="0.75">
      <c r="A258" s="11">
        <v>245</v>
      </c>
      <c r="C258" s="24">
        <f t="shared" ca="1" si="144"/>
        <v>2.4286175145925535</v>
      </c>
      <c r="D258" s="24">
        <f t="shared" ca="1" si="144"/>
        <v>-1.6819286708296526</v>
      </c>
      <c r="E258" s="24">
        <f t="shared" ca="1" si="144"/>
        <v>-1.3227996890757008</v>
      </c>
      <c r="F258" s="24">
        <f t="shared" ca="1" si="144"/>
        <v>-0.93017581884833722</v>
      </c>
      <c r="G258" s="24">
        <f t="shared" ca="1" si="144"/>
        <v>0.18397796062989832</v>
      </c>
      <c r="H258" s="24">
        <f t="shared" ca="1" si="144"/>
        <v>1.1283985462949178</v>
      </c>
      <c r="I258" s="24">
        <f t="shared" ca="1" si="144"/>
        <v>1.2026514245545932</v>
      </c>
      <c r="J258" s="24">
        <f t="shared" ca="1" si="144"/>
        <v>0.47589954678957069</v>
      </c>
      <c r="K258" s="24">
        <f t="shared" ca="1" si="144"/>
        <v>-1.2807804370664135</v>
      </c>
      <c r="L258" s="24">
        <f t="shared" ca="1" si="144"/>
        <v>0.42952024454971083</v>
      </c>
      <c r="M258" s="24">
        <f t="shared" ca="1" si="144"/>
        <v>-0.79552899904076446</v>
      </c>
      <c r="N258" s="24">
        <f ca="1">SQRT(Inputs!$B$38)*C258+SQRT(1-Inputs!$B$38)*_xlfn.NORM.S.INV(RAND())</f>
        <v>1.5005247912781665</v>
      </c>
      <c r="O258" s="24">
        <f ca="1">SQRT(Inputs!$B$38)*D258+SQRT(1-Inputs!$B$38)*_xlfn.NORM.S.INV(RAND())</f>
        <v>-1.2115564745653635</v>
      </c>
      <c r="P258" s="24">
        <f ca="1">SQRT(Inputs!$B$38)*E258+SQRT(1-Inputs!$B$38)*_xlfn.NORM.S.INV(RAND())</f>
        <v>-1.4501522050236977</v>
      </c>
      <c r="Q258" s="24">
        <f ca="1">SQRT(Inputs!$B$38)*F258+SQRT(1-Inputs!$B$38)*_xlfn.NORM.S.INV(RAND())</f>
        <v>-0.29056231112564768</v>
      </c>
      <c r="R258" s="24">
        <f ca="1">SQRT(Inputs!$B$38)*G258+SQRT(1-Inputs!$B$38)*_xlfn.NORM.S.INV(RAND())</f>
        <v>0.25910822493826341</v>
      </c>
      <c r="S258" s="24">
        <f ca="1">SQRT(Inputs!$B$38)*H258+SQRT(1-Inputs!$B$38)*_xlfn.NORM.S.INV(RAND())</f>
        <v>1.822877901273622</v>
      </c>
      <c r="T258" s="24">
        <f ca="1">SQRT(Inputs!$B$38)*I258+SQRT(1-Inputs!$B$38)*_xlfn.NORM.S.INV(RAND())</f>
        <v>1.0214292018974436</v>
      </c>
      <c r="U258" s="24">
        <f ca="1">SQRT(Inputs!$B$38)*J258+SQRT(1-Inputs!$B$38)*_xlfn.NORM.S.INV(RAND())</f>
        <v>0.24671636437138844</v>
      </c>
      <c r="V258" s="24">
        <f ca="1">SQRT(Inputs!$B$38)*K258+SQRT(1-Inputs!$B$38)*_xlfn.NORM.S.INV(RAND())</f>
        <v>-0.85509932874100714</v>
      </c>
      <c r="W258" s="24">
        <f ca="1">SQRT(Inputs!$B$38)*L258+SQRT(1-Inputs!$B$38)*_xlfn.NORM.S.INV(RAND())</f>
        <v>0.43079920455215681</v>
      </c>
      <c r="X258" s="24">
        <f ca="1">SQRT(Inputs!$B$38)*M258+SQRT(1-Inputs!$B$38)*_xlfn.NORM.S.INV(RAND())</f>
        <v>4.6313893323103594E-2</v>
      </c>
      <c r="Y258" s="24">
        <f ca="1">SQRT(Inputs!$B$38)*C258+SQRT(1-Inputs!$B$38)*_xlfn.NORM.S.INV(RAND())</f>
        <v>1.2668766725863836</v>
      </c>
      <c r="Z258" s="24">
        <f ca="1">SQRT(Inputs!$B$38)*D258+SQRT(1-Inputs!$B$38)*_xlfn.NORM.S.INV(RAND())</f>
        <v>-1.0021307986555199</v>
      </c>
      <c r="AA258" s="24">
        <f ca="1">SQRT(Inputs!$B$38)*E258+SQRT(1-Inputs!$B$38)*_xlfn.NORM.S.INV(RAND())</f>
        <v>-1.6209987085368085</v>
      </c>
      <c r="AB258" s="24">
        <f ca="1">SQRT(Inputs!$B$38)*F258+SQRT(1-Inputs!$B$38)*_xlfn.NORM.S.INV(RAND())</f>
        <v>-1.5905724464760724</v>
      </c>
      <c r="AC258" s="24">
        <f ca="1">SQRT(Inputs!$B$38)*G258+SQRT(1-Inputs!$B$38)*_xlfn.NORM.S.INV(RAND())</f>
        <v>0.20865930149145967</v>
      </c>
      <c r="AD258" s="24">
        <f ca="1">SQRT(Inputs!$B$38)*H258+SQRT(1-Inputs!$B$38)*_xlfn.NORM.S.INV(RAND())</f>
        <v>0.93371028060703765</v>
      </c>
      <c r="AE258" s="24">
        <f ca="1">SQRT(Inputs!$B$38)*I258+SQRT(1-Inputs!$B$38)*_xlfn.NORM.S.INV(RAND())</f>
        <v>0.28522690997509909</v>
      </c>
      <c r="AF258" s="24">
        <f ca="1">SQRT(Inputs!$B$38)*J258+SQRT(1-Inputs!$B$38)*_xlfn.NORM.S.INV(RAND())</f>
        <v>1.0854806254187517</v>
      </c>
      <c r="AG258" s="24">
        <f ca="1">SQRT(Inputs!$B$38)*K258+SQRT(1-Inputs!$B$38)*_xlfn.NORM.S.INV(RAND())</f>
        <v>-1.3222697879509868</v>
      </c>
      <c r="AH258" s="24">
        <f ca="1">SQRT(Inputs!$B$38)*L258+SQRT(1-Inputs!$B$38)*_xlfn.NORM.S.INV(RAND())</f>
        <v>1.1761133923452145</v>
      </c>
      <c r="AI258" s="24">
        <f ca="1">SQRT(Inputs!$B$38)*M258+SQRT(1-Inputs!$B$38)*_xlfn.NORM.S.INV(RAND())</f>
        <v>-1.4679530805408416</v>
      </c>
      <c r="AJ258" s="24">
        <f ca="1">SQRT(Inputs!$B$38)*C258+SQRT(1-Inputs!$B$38)*_xlfn.NORM.S.INV(RAND())</f>
        <v>1.0153884039525156</v>
      </c>
      <c r="AK258" s="24">
        <f ca="1">SQRT(Inputs!$B$38)*D258+SQRT(1-Inputs!$B$38)*_xlfn.NORM.S.INV(RAND())</f>
        <v>-0.44259982909208856</v>
      </c>
      <c r="AL258" s="24">
        <f ca="1">SQRT(Inputs!$B$38)*E258+SQRT(1-Inputs!$B$38)*_xlfn.NORM.S.INV(RAND())</f>
        <v>-2.2464444997225361</v>
      </c>
      <c r="AM258" s="24">
        <f ca="1">SQRT(Inputs!$B$38)*F258+SQRT(1-Inputs!$B$38)*_xlfn.NORM.S.INV(RAND())</f>
        <v>-1.2643499861590604</v>
      </c>
      <c r="AN258" s="24">
        <f ca="1">SQRT(Inputs!$B$38)*G258+SQRT(1-Inputs!$B$38)*_xlfn.NORM.S.INV(RAND())</f>
        <v>-0.40178218139682698</v>
      </c>
      <c r="AO258" s="24">
        <f ca="1">SQRT(Inputs!$B$38)*H258+SQRT(1-Inputs!$B$38)*_xlfn.NORM.S.INV(RAND())</f>
        <v>1.3323328819433917</v>
      </c>
      <c r="AP258" s="24">
        <f ca="1">SQRT(Inputs!$B$38)*I258+SQRT(1-Inputs!$B$38)*_xlfn.NORM.S.INV(RAND())</f>
        <v>0.1653369353541706</v>
      </c>
      <c r="AQ258" s="24">
        <f ca="1">SQRT(Inputs!$B$38)*J258+SQRT(1-Inputs!$B$38)*_xlfn.NORM.S.INV(RAND())</f>
        <v>0.75605485974956399</v>
      </c>
      <c r="AR258" s="24">
        <f ca="1">SQRT(Inputs!$B$38)*K258+SQRT(1-Inputs!$B$38)*_xlfn.NORM.S.INV(RAND())</f>
        <v>0.22501256481723708</v>
      </c>
      <c r="AS258" s="24">
        <f ca="1">SQRT(Inputs!$B$38)*L258+SQRT(1-Inputs!$B$38)*_xlfn.NORM.S.INV(RAND())</f>
        <v>-1.1646337857870555</v>
      </c>
      <c r="AT258" s="24">
        <f ca="1">SQRT(Inputs!$B$38)*M258+SQRT(1-Inputs!$B$38)*_xlfn.NORM.S.INV(RAND())</f>
        <v>0.87757067243051101</v>
      </c>
      <c r="AU258" s="15">
        <f ca="1">Inputs!$B$6*EXP($B$8-0.5*C$5^2+C$5*N258)</f>
        <v>6326.5287166721782</v>
      </c>
      <c r="AV258" s="15">
        <f t="shared" ca="1" si="110"/>
        <v>6444.3063496396298</v>
      </c>
      <c r="AW258" s="15">
        <f t="shared" ca="1" si="111"/>
        <v>6461.7127263293705</v>
      </c>
      <c r="AX258" s="15">
        <f t="shared" ca="1" si="112"/>
        <v>7607.8574804532227</v>
      </c>
      <c r="AY258" s="15">
        <f t="shared" ca="1" si="113"/>
        <v>9583.2298880697945</v>
      </c>
      <c r="AZ258" s="15">
        <f t="shared" ca="1" si="114"/>
        <v>14326.026059453981</v>
      </c>
      <c r="BA258" s="15">
        <f t="shared" ca="1" si="115"/>
        <v>19509.384738187287</v>
      </c>
      <c r="BB258" s="15">
        <f t="shared" ca="1" si="116"/>
        <v>24483.199532560935</v>
      </c>
      <c r="BC258" s="15">
        <f t="shared" ca="1" si="117"/>
        <v>27609.987775209498</v>
      </c>
      <c r="BD258" s="15">
        <f t="shared" ca="1" si="118"/>
        <v>35215.614548792546</v>
      </c>
      <c r="BE258" s="15">
        <f t="shared" ca="1" si="119"/>
        <v>43334.632344171128</v>
      </c>
      <c r="BF258" s="15">
        <f ca="1">Inputs!$B$13*EXP($B$9-0.5*C$6^2+C$6*Y258)</f>
        <v>17779.912814569136</v>
      </c>
      <c r="BG258" s="15">
        <f t="shared" ca="1" si="120"/>
        <v>18084.588395418068</v>
      </c>
      <c r="BH258" s="15">
        <f t="shared" ca="1" si="121"/>
        <v>16886.995255747875</v>
      </c>
      <c r="BI258" s="15">
        <f t="shared" ca="1" si="122"/>
        <v>16183.153704973494</v>
      </c>
      <c r="BJ258" s="15">
        <f t="shared" ca="1" si="123"/>
        <v>20445.275257130503</v>
      </c>
      <c r="BK258" s="15">
        <f t="shared" ca="1" si="124"/>
        <v>28494.052829657834</v>
      </c>
      <c r="BL258" s="15">
        <f t="shared" ca="1" si="125"/>
        <v>36319.474694172866</v>
      </c>
      <c r="BM258" s="15">
        <f t="shared" ca="1" si="126"/>
        <v>51089.405634388124</v>
      </c>
      <c r="BN258" s="15">
        <f t="shared" ca="1" si="127"/>
        <v>53626.007124045536</v>
      </c>
      <c r="BO258" s="15">
        <f t="shared" ca="1" si="128"/>
        <v>75647.36662037026</v>
      </c>
      <c r="BP258" s="15">
        <f t="shared" ca="1" si="129"/>
        <v>78841.814579120153</v>
      </c>
      <c r="BQ258" s="15">
        <f ca="1">Inputs!$B$20*EXP($B$10-0.5*C$7^2+C$7*AJ258)</f>
        <v>6149.1514423571425</v>
      </c>
      <c r="BR258" s="15">
        <f t="shared" ca="1" si="130"/>
        <v>7249.5163417633057</v>
      </c>
      <c r="BS258" s="15">
        <f t="shared" ca="1" si="131"/>
        <v>5207.5872817508052</v>
      </c>
      <c r="BT258" s="15">
        <f t="shared" ca="1" si="132"/>
        <v>5153.302841299891</v>
      </c>
      <c r="BU258" s="15">
        <f t="shared" ca="1" si="133"/>
        <v>6480.2170356579854</v>
      </c>
      <c r="BV258" s="15">
        <f t="shared" ca="1" si="134"/>
        <v>12172.228503590421</v>
      </c>
      <c r="BW258" s="15">
        <f t="shared" ca="1" si="135"/>
        <v>17590.566981496537</v>
      </c>
      <c r="BX258" s="15">
        <f t="shared" ca="1" si="136"/>
        <v>28629.777380869302</v>
      </c>
      <c r="BY258" s="15">
        <f t="shared" ca="1" si="137"/>
        <v>41879.870152181764</v>
      </c>
      <c r="BZ258" s="15">
        <f t="shared" ca="1" si="138"/>
        <v>47437.773489036677</v>
      </c>
      <c r="CA258" s="15">
        <f t="shared" ca="1" si="139"/>
        <v>77881.238798174425</v>
      </c>
      <c r="CB258" s="15">
        <f ca="1">(AU258*DCF!C$10-DCF!C$5*MAX(AU258*DCF!C$10,0)-MAX(AU258-Inputs!$B$6,0)/Inputs!$B$10)*DCF!C$6</f>
        <v>1033.3466777347635</v>
      </c>
      <c r="CC258" s="15">
        <f ca="1">(AV258*DCF!D$10-DCF!D$5*MAX(AV258*DCF!D$10,0)-MAX(AV258-AU258,0)/Inputs!$B$10)*DCF!D$6</f>
        <v>1542.0390206427494</v>
      </c>
      <c r="CD258" s="15">
        <f ca="1">(AW258*DCF!E$10-DCF!E$5*MAX(AW258*DCF!E$10,0)-MAX(AW258-AV258,0)/Inputs!$B$10)*DCF!E$6</f>
        <v>1487.9859698422242</v>
      </c>
      <c r="CE258" s="15">
        <f ca="1">(AX258*DCF!F$10-DCF!F$5*MAX(AX258*DCF!F$10,0)-MAX(AX258-AW258,0)/Inputs!$B$10)*DCF!F$6</f>
        <v>1422.2988563960057</v>
      </c>
      <c r="CF258" s="15">
        <f ca="1">(AY258*DCF!G$10-DCF!G$5*MAX(AY258*DCF!G$10,0)-MAX(AY258-AX258,0)/Inputs!$B$10)*DCF!G$6</f>
        <v>1594.8265202099421</v>
      </c>
      <c r="CG258" s="15">
        <f ca="1">(AZ258*DCF!H$10-DCF!H$5*MAX(AZ258*DCF!H$10,0)-MAX(AZ258-AY258,0)/Inputs!$B$10)*DCF!H$6</f>
        <v>1939.2397491494144</v>
      </c>
      <c r="CH258" s="15">
        <f ca="1">(BA258*DCF!I$10-DCF!I$5*MAX(BA258*DCF!I$10,0)-MAX(BA258-AZ258,0)/Inputs!$B$10)*DCF!I$6</f>
        <v>2713.4004553594114</v>
      </c>
      <c r="CI258" s="15">
        <f ca="1">(BB258*DCF!J$10-DCF!J$5*MAX(BB258*DCF!J$10,0)-MAX(BB258-BA258,0)/Inputs!$B$10)*DCF!J$6</f>
        <v>3447.6741785530976</v>
      </c>
      <c r="CJ258" s="15">
        <f ca="1">(BC258*DCF!K$10-DCF!K$5*MAX(BC258*DCF!K$10,0)-MAX(BC258-BB258,0)/Inputs!$B$10)*DCF!K$6</f>
        <v>4007.0618573469578</v>
      </c>
      <c r="CK258" s="15">
        <f ca="1">(BD258*DCF!L$10-DCF!L$5*MAX(BD258*DCF!L$10,0)-MAX(BD258-BC258,0)/Inputs!$B$10)*DCF!L$6</f>
        <v>4327.6536452756154</v>
      </c>
      <c r="CL258" s="15">
        <f ca="1">(BE258*DCF!M$10-DCF!M$5*MAX(BE258*DCF!M$10,0)-MAX(BE258-BD258,0)/Inputs!$B$10)*DCF!M$6</f>
        <v>5145.1736893049037</v>
      </c>
      <c r="CM258" s="15">
        <f ca="1">(BF258*DCF!C$28-DCF!C$5*MAX(BF258*DCF!C$28,0)-MAX(BF258-Inputs!$B$13,0)/Inputs!$B$17)*DCF!C$6</f>
        <v>3949.889505252112</v>
      </c>
      <c r="CN258" s="15">
        <f ca="1">(BG258*DCF!D$28-DCF!D$5*MAX(BG258*DCF!D$28,0)-MAX(BG258-BF258,0)/Inputs!$B$17)*DCF!D$6</f>
        <v>5261.3271113124711</v>
      </c>
      <c r="CO258" s="15">
        <f ca="1">(BH258*DCF!E$28-DCF!E$5*MAX(BH258*DCF!E$28,0)-MAX(BH258-BG258,0)/Inputs!$B$17)*DCF!E$6</f>
        <v>4782.6977537537277</v>
      </c>
      <c r="CP258" s="15">
        <f ca="1">(BI258*DCF!F$28-DCF!F$5*MAX(BI258*DCF!F$28,0)-MAX(BI258-BH258,0)/Inputs!$B$17)*DCF!F$6</f>
        <v>4393.2999526740887</v>
      </c>
      <c r="CQ258" s="15">
        <f ca="1">(BJ258*DCF!G$28-DCF!G$5*MAX(BJ258*DCF!G$28,0)-MAX(BJ258-BI258,0)/Inputs!$B$17)*DCF!G$6</f>
        <v>4587.8350428659342</v>
      </c>
      <c r="CR258" s="15">
        <f ca="1">(BK258*DCF!H$28-DCF!H$5*MAX(BK258*DCF!H$28,0)-MAX(BK258-BJ258,0)/Inputs!$B$17)*DCF!H$6</f>
        <v>5796.3394744219377</v>
      </c>
      <c r="CS258" s="15">
        <f ca="1">(BL258*DCF!I$28-DCF!I$5*MAX(BL258*DCF!I$28,0)-MAX(BL258-BK258,0)/Inputs!$B$17)*DCF!I$6</f>
        <v>7417.4468368381304</v>
      </c>
      <c r="CT258" s="15">
        <f ca="1">(BM258*DCF!J$28-DCF!J$5*MAX(BM258*DCF!J$28,0)-MAX(BM258-BL258,0)/Inputs!$B$17)*DCF!J$6</f>
        <v>9438.8065266778322</v>
      </c>
      <c r="CU258" s="15">
        <f ca="1">(BN258*DCF!K$28-DCF!K$5*MAX(BN258*DCF!K$28,0)-MAX(BN258-BM258,0)/Inputs!$B$17)*DCF!K$6</f>
        <v>11014.21366210055</v>
      </c>
      <c r="CV258" s="15">
        <f ca="1">(BO258*DCF!L$28-DCF!L$5*MAX(BO258*DCF!L$28,0)-MAX(BO258-BN258,0)/Inputs!$B$17)*DCF!L$6</f>
        <v>12601.48392211698</v>
      </c>
      <c r="CW258" s="15">
        <f ca="1">(BP258*DCF!M$28-DCF!M$5*MAX(BP258*DCF!M$28,0)-MAX(BP258-BO258,0)/Inputs!$B$17)*DCF!M$6</f>
        <v>14500.223467662667</v>
      </c>
      <c r="CX258" s="15">
        <f ca="1">(BQ258*DCF!C$46-DCF!C$5*MAX(BQ258*DCF!C$46,0)-MAX(BQ258-Inputs!$B$20,0)/Inputs!$B$24)*DCF!C$6</f>
        <v>-2781.8601217255027</v>
      </c>
      <c r="CY258" s="15">
        <f ca="1">(BR258*DCF!D$46-DCF!D$5*MAX(BR258*DCF!D$46,0)-MAX(BR258-BQ258,0)/Inputs!$B$24)*DCF!D$6</f>
        <v>-1706.8399473511449</v>
      </c>
      <c r="CZ258" s="15">
        <f ca="1">(BS258*DCF!E$46-DCF!E$5*MAX(BS258*DCF!E$46,0)-MAX(BS258-BR258,0)/Inputs!$B$24)*DCF!E$6</f>
        <v>-615.80626315675602</v>
      </c>
      <c r="DA258" s="15">
        <f ca="1">(BT258*DCF!F$46-DCF!F$5*MAX(BT258*DCF!F$46,0)-MAX(BT258-BS258,0)/Inputs!$B$24)*DCF!F$6</f>
        <v>-375.29609456944331</v>
      </c>
      <c r="DB258" s="15">
        <f ca="1">(BU258*DCF!G$46-DCF!G$5*MAX(BU258*DCF!G$46,0)-MAX(BU258-BT258,0)/Inputs!$B$24)*DCF!G$6</f>
        <v>-664.32941609270324</v>
      </c>
      <c r="DC258" s="15">
        <f ca="1">(BV258*DCF!H$46-DCF!H$5*MAX(BV258*DCF!H$46,0)-MAX(BV258-BU258,0)/Inputs!$B$24)*DCF!H$6</f>
        <v>-1768.7576881271134</v>
      </c>
      <c r="DD258" s="15">
        <f ca="1">(BW258*DCF!I$46-DCF!I$5*MAX(BW258*DCF!I$46,0)-MAX(BW258-BV258,0)/Inputs!$B$24)*DCF!I$6</f>
        <v>-1149.1344035828479</v>
      </c>
      <c r="DE258" s="15">
        <f ca="1">(BX258*DCF!J$46-DCF!J$5*MAX(BX258*DCF!J$46,0)-MAX(BX258-BW258,0)/Inputs!$B$24)*DCF!J$6</f>
        <v>-1726.4782756980089</v>
      </c>
      <c r="DF258" s="15">
        <f ca="1">(BY258*DCF!K$46-DCF!K$5*MAX(BY258*DCF!K$46,0)-MAX(BY258-BX258,0)/Inputs!$B$24)*DCF!K$6</f>
        <v>-853.60195761053023</v>
      </c>
      <c r="DG258" s="15">
        <f ca="1">(BZ258*DCF!L$46-DCF!L$5*MAX(BZ258*DCF!L$46,0)-MAX(BZ258-BY258,0)/Inputs!$B$24)*DCF!L$6</f>
        <v>2021.3821681866439</v>
      </c>
      <c r="DH258" s="15">
        <f ca="1">(CA258*DCF!M$46-DCF!M$5*MAX(CA258*DCF!M$46,0)-MAX(CA258-BZ258,0)/Inputs!$B$24)*DCF!M$6</f>
        <v>-258.81173269684564</v>
      </c>
      <c r="DI258" s="15">
        <f ca="1">SUM(CB258:CL258)+BE258*DCF!M$10*(1+Inputs!$B$30)*(1-Inputs!$B$33)*(1-Inputs!$B$30/Inputs!$B$31)/(Inputs!$B$29-Inputs!$B$30)*DCF!M$6</f>
        <v>149261.55547483207</v>
      </c>
      <c r="DJ258" s="15">
        <f ca="1">SUM(CM258:CW258)+BP258*DCF!M$28*(1+Inputs!$B$30)*(1-Inputs!$B$33)*(1-Inputs!$B$30/Inputs!$B$31)/(Inputs!$B$29-Inputs!$B$30)*DCF!M$6</f>
        <v>376300.64665401867</v>
      </c>
      <c r="DK258" s="15">
        <f ca="1">SUM(CX258:DH258)+CA258*DCF!M$46*(1+Inputs!$B$30)*(1-Inputs!$B$33)*(1-Inputs!$B$30/Inputs!$B$31)/(Inputs!$B$29-Inputs!$B$30)*DCF!M$6</f>
        <v>110534.08707206747</v>
      </c>
      <c r="DM258" s="15">
        <f ca="1">DI258+DJ258+DK258+Inputs!$B$34+Inputs!$B$36-Inputs!$B$35</f>
        <v>712947.28920091817</v>
      </c>
    </row>
    <row r="259" spans="1:117" x14ac:dyDescent="0.75">
      <c r="A259" s="11">
        <v>246</v>
      </c>
      <c r="C259" s="24">
        <f t="shared" ca="1" si="144"/>
        <v>1.7840795698049097</v>
      </c>
      <c r="D259" s="24">
        <f t="shared" ca="1" si="144"/>
        <v>1.0277267022817309</v>
      </c>
      <c r="E259" s="24">
        <f t="shared" ca="1" si="144"/>
        <v>0.40424487476909926</v>
      </c>
      <c r="F259" s="24">
        <f t="shared" ca="1" si="144"/>
        <v>-0.91521026635848246</v>
      </c>
      <c r="G259" s="24">
        <f t="shared" ca="1" si="144"/>
        <v>0.61683465088016554</v>
      </c>
      <c r="H259" s="24">
        <f t="shared" ca="1" si="144"/>
        <v>1.1919694160287786</v>
      </c>
      <c r="I259" s="24">
        <f t="shared" ca="1" si="144"/>
        <v>1.5941627692392548</v>
      </c>
      <c r="J259" s="24">
        <f t="shared" ca="1" si="144"/>
        <v>-0.38299625371062457</v>
      </c>
      <c r="K259" s="24">
        <f t="shared" ca="1" si="144"/>
        <v>-1.4803735928828148</v>
      </c>
      <c r="L259" s="24">
        <f t="shared" ca="1" si="144"/>
        <v>0.74326206938815054</v>
      </c>
      <c r="M259" s="24">
        <f t="shared" ca="1" si="144"/>
        <v>5.2215879475537803E-2</v>
      </c>
      <c r="N259" s="24">
        <f ca="1">SQRT(Inputs!$B$38)*C259+SQRT(1-Inputs!$B$38)*_xlfn.NORM.S.INV(RAND())</f>
        <v>0.66097946846481692</v>
      </c>
      <c r="O259" s="24">
        <f ca="1">SQRT(Inputs!$B$38)*D259+SQRT(1-Inputs!$B$38)*_xlfn.NORM.S.INV(RAND())</f>
        <v>1.8935462483030716</v>
      </c>
      <c r="P259" s="24">
        <f ca="1">SQRT(Inputs!$B$38)*E259+SQRT(1-Inputs!$B$38)*_xlfn.NORM.S.INV(RAND())</f>
        <v>1.1875759990133323</v>
      </c>
      <c r="Q259" s="24">
        <f ca="1">SQRT(Inputs!$B$38)*F259+SQRT(1-Inputs!$B$38)*_xlfn.NORM.S.INV(RAND())</f>
        <v>0.62281291573443454</v>
      </c>
      <c r="R259" s="24">
        <f ca="1">SQRT(Inputs!$B$38)*G259+SQRT(1-Inputs!$B$38)*_xlfn.NORM.S.INV(RAND())</f>
        <v>1.0324551083879836</v>
      </c>
      <c r="S259" s="24">
        <f ca="1">SQRT(Inputs!$B$38)*H259+SQRT(1-Inputs!$B$38)*_xlfn.NORM.S.INV(RAND())</f>
        <v>-0.76816029565989663</v>
      </c>
      <c r="T259" s="24">
        <f ca="1">SQRT(Inputs!$B$38)*I259+SQRT(1-Inputs!$B$38)*_xlfn.NORM.S.INV(RAND())</f>
        <v>0.14154056408971261</v>
      </c>
      <c r="U259" s="24">
        <f ca="1">SQRT(Inputs!$B$38)*J259+SQRT(1-Inputs!$B$38)*_xlfn.NORM.S.INV(RAND())</f>
        <v>1.4490798007411565</v>
      </c>
      <c r="V259" s="24">
        <f ca="1">SQRT(Inputs!$B$38)*K259+SQRT(1-Inputs!$B$38)*_xlfn.NORM.S.INV(RAND())</f>
        <v>-0.73845220787412735</v>
      </c>
      <c r="W259" s="24">
        <f ca="1">SQRT(Inputs!$B$38)*L259+SQRT(1-Inputs!$B$38)*_xlfn.NORM.S.INV(RAND())</f>
        <v>-1.2718391301382352</v>
      </c>
      <c r="X259" s="24">
        <f ca="1">SQRT(Inputs!$B$38)*M259+SQRT(1-Inputs!$B$38)*_xlfn.NORM.S.INV(RAND())</f>
        <v>2.5177341470059056</v>
      </c>
      <c r="Y259" s="24">
        <f ca="1">SQRT(Inputs!$B$38)*C259+SQRT(1-Inputs!$B$38)*_xlfn.NORM.S.INV(RAND())</f>
        <v>2.1691870099678461</v>
      </c>
      <c r="Z259" s="24">
        <f ca="1">SQRT(Inputs!$B$38)*D259+SQRT(1-Inputs!$B$38)*_xlfn.NORM.S.INV(RAND())</f>
        <v>0.41651256459512587</v>
      </c>
      <c r="AA259" s="24">
        <f ca="1">SQRT(Inputs!$B$38)*E259+SQRT(1-Inputs!$B$38)*_xlfn.NORM.S.INV(RAND())</f>
        <v>0.64006906137940645</v>
      </c>
      <c r="AB259" s="24">
        <f ca="1">SQRT(Inputs!$B$38)*F259+SQRT(1-Inputs!$B$38)*_xlfn.NORM.S.INV(RAND())</f>
        <v>-1.8279609557346004</v>
      </c>
      <c r="AC259" s="24">
        <f ca="1">SQRT(Inputs!$B$38)*G259+SQRT(1-Inputs!$B$38)*_xlfn.NORM.S.INV(RAND())</f>
        <v>0.80640405092601863</v>
      </c>
      <c r="AD259" s="24">
        <f ca="1">SQRT(Inputs!$B$38)*H259+SQRT(1-Inputs!$B$38)*_xlfn.NORM.S.INV(RAND())</f>
        <v>-0.2077502359969895</v>
      </c>
      <c r="AE259" s="24">
        <f ca="1">SQRT(Inputs!$B$38)*I259+SQRT(1-Inputs!$B$38)*_xlfn.NORM.S.INV(RAND())</f>
        <v>1.8396026644553216</v>
      </c>
      <c r="AF259" s="24">
        <f ca="1">SQRT(Inputs!$B$38)*J259+SQRT(1-Inputs!$B$38)*_xlfn.NORM.S.INV(RAND())</f>
        <v>1.2079126951451167</v>
      </c>
      <c r="AG259" s="24">
        <f ca="1">SQRT(Inputs!$B$38)*K259+SQRT(1-Inputs!$B$38)*_xlfn.NORM.S.INV(RAND())</f>
        <v>1.5584090006386031</v>
      </c>
      <c r="AH259" s="24">
        <f ca="1">SQRT(Inputs!$B$38)*L259+SQRT(1-Inputs!$B$38)*_xlfn.NORM.S.INV(RAND())</f>
        <v>1.0037114550021053</v>
      </c>
      <c r="AI259" s="24">
        <f ca="1">SQRT(Inputs!$B$38)*M259+SQRT(1-Inputs!$B$38)*_xlfn.NORM.S.INV(RAND())</f>
        <v>0.66011780845090029</v>
      </c>
      <c r="AJ259" s="24">
        <f ca="1">SQRT(Inputs!$B$38)*C259+SQRT(1-Inputs!$B$38)*_xlfn.NORM.S.INV(RAND())</f>
        <v>1.6035145045826995</v>
      </c>
      <c r="AK259" s="24">
        <f ca="1">SQRT(Inputs!$B$38)*D259+SQRT(1-Inputs!$B$38)*_xlfn.NORM.S.INV(RAND())</f>
        <v>-9.2778637954924026E-2</v>
      </c>
      <c r="AL259" s="24">
        <f ca="1">SQRT(Inputs!$B$38)*E259+SQRT(1-Inputs!$B$38)*_xlfn.NORM.S.INV(RAND())</f>
        <v>1.3842010720915505</v>
      </c>
      <c r="AM259" s="24">
        <f ca="1">SQRT(Inputs!$B$38)*F259+SQRT(1-Inputs!$B$38)*_xlfn.NORM.S.INV(RAND())</f>
        <v>-1.9797863669478493</v>
      </c>
      <c r="AN259" s="24">
        <f ca="1">SQRT(Inputs!$B$38)*G259+SQRT(1-Inputs!$B$38)*_xlfn.NORM.S.INV(RAND())</f>
        <v>0.3222417840583649</v>
      </c>
      <c r="AO259" s="24">
        <f ca="1">SQRT(Inputs!$B$38)*H259+SQRT(1-Inputs!$B$38)*_xlfn.NORM.S.INV(RAND())</f>
        <v>1.0414862148391755</v>
      </c>
      <c r="AP259" s="24">
        <f ca="1">SQRT(Inputs!$B$38)*I259+SQRT(1-Inputs!$B$38)*_xlfn.NORM.S.INV(RAND())</f>
        <v>1.2304254610915892</v>
      </c>
      <c r="AQ259" s="24">
        <f ca="1">SQRT(Inputs!$B$38)*J259+SQRT(1-Inputs!$B$38)*_xlfn.NORM.S.INV(RAND())</f>
        <v>-0.27774204801109748</v>
      </c>
      <c r="AR259" s="24">
        <f ca="1">SQRT(Inputs!$B$38)*K259+SQRT(1-Inputs!$B$38)*_xlfn.NORM.S.INV(RAND())</f>
        <v>-0.59076236988697106</v>
      </c>
      <c r="AS259" s="24">
        <f ca="1">SQRT(Inputs!$B$38)*L259+SQRT(1-Inputs!$B$38)*_xlfn.NORM.S.INV(RAND())</f>
        <v>1.6930093142085894</v>
      </c>
      <c r="AT259" s="24">
        <f ca="1">SQRT(Inputs!$B$38)*M259+SQRT(1-Inputs!$B$38)*_xlfn.NORM.S.INV(RAND())</f>
        <v>1.5221130834544951</v>
      </c>
      <c r="AU259" s="15">
        <f ca="1">Inputs!$B$6*EXP($B$8-0.5*C$5^2+C$5*N259)</f>
        <v>5522.6174105342834</v>
      </c>
      <c r="AV259" s="15">
        <f t="shared" ca="1" si="110"/>
        <v>8880.4008704660882</v>
      </c>
      <c r="AW259" s="15">
        <f t="shared" ca="1" si="111"/>
        <v>12709.17221694012</v>
      </c>
      <c r="AX259" s="15">
        <f t="shared" ca="1" si="112"/>
        <v>16772.183143414321</v>
      </c>
      <c r="AY259" s="15">
        <f t="shared" ca="1" si="113"/>
        <v>23124.032240505458</v>
      </c>
      <c r="AZ259" s="15">
        <f t="shared" ca="1" si="114"/>
        <v>25987.405321027734</v>
      </c>
      <c r="BA259" s="15">
        <f t="shared" ca="1" si="115"/>
        <v>32276.546871311704</v>
      </c>
      <c r="BB259" s="15">
        <f t="shared" ca="1" si="116"/>
        <v>45690.791011542235</v>
      </c>
      <c r="BC259" s="15">
        <f t="shared" ca="1" si="117"/>
        <v>52109.492810613207</v>
      </c>
      <c r="BD259" s="15">
        <f t="shared" ca="1" si="118"/>
        <v>56679.09008366886</v>
      </c>
      <c r="BE259" s="15">
        <f t="shared" ca="1" si="119"/>
        <v>87353.723018772391</v>
      </c>
      <c r="BF259" s="15">
        <f ca="1">Inputs!$B$13*EXP($B$9-0.5*C$6^2+C$6*Y259)</f>
        <v>21262.612886452087</v>
      </c>
      <c r="BG259" s="15">
        <f t="shared" ca="1" si="120"/>
        <v>27936.072993975555</v>
      </c>
      <c r="BH259" s="15">
        <f t="shared" ca="1" si="121"/>
        <v>37955.609821881022</v>
      </c>
      <c r="BI259" s="15">
        <f t="shared" ca="1" si="122"/>
        <v>35068.58065768009</v>
      </c>
      <c r="BJ259" s="15">
        <f t="shared" ca="1" si="123"/>
        <v>48291.175288072627</v>
      </c>
      <c r="BK259" s="15">
        <f t="shared" ca="1" si="124"/>
        <v>57615.418017509102</v>
      </c>
      <c r="BL259" s="15">
        <f t="shared" ca="1" si="125"/>
        <v>89826.766585803547</v>
      </c>
      <c r="BM259" s="15">
        <f t="shared" ca="1" si="126"/>
        <v>128292.84457150013</v>
      </c>
      <c r="BN259" s="15">
        <f t="shared" ca="1" si="127"/>
        <v>190181.93114202007</v>
      </c>
      <c r="BO259" s="15">
        <f t="shared" ca="1" si="128"/>
        <v>262956.75170142355</v>
      </c>
      <c r="BP259" s="15">
        <f t="shared" ca="1" si="129"/>
        <v>348784.12257014686</v>
      </c>
      <c r="BQ259" s="15">
        <f ca="1">Inputs!$B$20*EXP($B$10-0.5*C$7^2+C$7*AJ259)</f>
        <v>7575.4461083988035</v>
      </c>
      <c r="BR259" s="15">
        <f t="shared" ca="1" si="130"/>
        <v>9980.4593815627286</v>
      </c>
      <c r="BS259" s="15">
        <f t="shared" ca="1" si="131"/>
        <v>20339.056212309053</v>
      </c>
      <c r="BT259" s="15">
        <f t="shared" ca="1" si="132"/>
        <v>16682.864963992673</v>
      </c>
      <c r="BU259" s="15">
        <f t="shared" ca="1" si="133"/>
        <v>24995.361954146156</v>
      </c>
      <c r="BV259" s="15">
        <f t="shared" ca="1" si="134"/>
        <v>43972.566655644194</v>
      </c>
      <c r="BW259" s="15">
        <f t="shared" ca="1" si="135"/>
        <v>79614.554298446586</v>
      </c>
      <c r="BX259" s="15">
        <f t="shared" ca="1" si="136"/>
        <v>105323.01232572616</v>
      </c>
      <c r="BY259" s="15">
        <f t="shared" ca="1" si="137"/>
        <v>131803.47209689068</v>
      </c>
      <c r="BZ259" s="15">
        <f t="shared" ca="1" si="138"/>
        <v>252461.04254115137</v>
      </c>
      <c r="CA259" s="15">
        <f t="shared" ca="1" si="139"/>
        <v>464777.55356517993</v>
      </c>
      <c r="CB259" s="15">
        <f ca="1">(AU259*DCF!C$10-DCF!C$5*MAX(AU259*DCF!C$10,0)-MAX(AU259-Inputs!$B$6,0)/Inputs!$B$10)*DCF!C$6</f>
        <v>1039.0787086373393</v>
      </c>
      <c r="CC259" s="15">
        <f ca="1">(AV259*DCF!D$10-DCF!D$5*MAX(AV259*DCF!D$10,0)-MAX(AV259-AU259,0)/Inputs!$B$10)*DCF!D$6</f>
        <v>1345.8299321666962</v>
      </c>
      <c r="CD259" s="15">
        <f ca="1">(AW259*DCF!E$10-DCF!E$5*MAX(AW259*DCF!E$10,0)-MAX(AW259-AV259,0)/Inputs!$B$10)*DCF!E$6</f>
        <v>2071.947688827302</v>
      </c>
      <c r="CE259" s="15">
        <f ca="1">(AX259*DCF!F$10-DCF!F$5*MAX(AX259*DCF!F$10,0)-MAX(AX259-AW259,0)/Inputs!$B$10)*DCF!F$6</f>
        <v>2815.9290107160305</v>
      </c>
      <c r="CF259" s="15">
        <f ca="1">(AY259*DCF!G$10-DCF!G$5*MAX(AY259*DCF!G$10,0)-MAX(AY259-AX259,0)/Inputs!$B$10)*DCF!G$6</f>
        <v>3543.5369339717581</v>
      </c>
      <c r="CG259" s="15">
        <f ca="1">(AZ259*DCF!H$10-DCF!H$5*MAX(AZ259*DCF!H$10,0)-MAX(AZ259-AY259,0)/Inputs!$B$10)*DCF!H$6</f>
        <v>4537.0301601772799</v>
      </c>
      <c r="CH259" s="15">
        <f ca="1">(BA259*DCF!I$10-DCF!I$5*MAX(BA259*DCF!I$10,0)-MAX(BA259-AZ259,0)/Inputs!$B$10)*DCF!I$6</f>
        <v>4864.1080955214638</v>
      </c>
      <c r="CI259" s="15">
        <f ca="1">(BB259*DCF!J$10-DCF!J$5*MAX(BB259*DCF!J$10,0)-MAX(BB259-BA259,0)/Inputs!$B$10)*DCF!J$6</f>
        <v>5807.9381045839164</v>
      </c>
      <c r="CJ259" s="15">
        <f ca="1">(BC259*DCF!K$10-DCF!K$5*MAX(BC259*DCF!K$10,0)-MAX(BC259-BB259,0)/Inputs!$B$10)*DCF!K$6</f>
        <v>7490.2709179658232</v>
      </c>
      <c r="CK259" s="15">
        <f ca="1">(BD259*DCF!L$10-DCF!L$5*MAX(BD259*DCF!L$10,0)-MAX(BD259-BC259,0)/Inputs!$B$10)*DCF!L$6</f>
        <v>7957.3616767086096</v>
      </c>
      <c r="CL259" s="15">
        <f ca="1">(BE259*DCF!M$10-DCF!M$5*MAX(BE259*DCF!M$10,0)-MAX(BE259-BD259,0)/Inputs!$B$10)*DCF!M$6</f>
        <v>8662.3274953654582</v>
      </c>
      <c r="CM259" s="15">
        <f ca="1">(BF259*DCF!C$28-DCF!C$5*MAX(BF259*DCF!C$28,0)-MAX(BF259-Inputs!$B$13,0)/Inputs!$B$17)*DCF!C$6</f>
        <v>4208.4680038993483</v>
      </c>
      <c r="CN259" s="15">
        <f ca="1">(BG259*DCF!D$28-DCF!D$5*MAX(BG259*DCF!D$28,0)-MAX(BG259-BF259,0)/Inputs!$B$17)*DCF!D$6</f>
        <v>6804.0627924500377</v>
      </c>
      <c r="CO259" s="15">
        <f ca="1">(BH259*DCF!E$28-DCF!E$5*MAX(BH259*DCF!E$28,0)-MAX(BH259-BG259,0)/Inputs!$B$17)*DCF!E$6</f>
        <v>8774.9917639391642</v>
      </c>
      <c r="CP259" s="15">
        <f ca="1">(BI259*DCF!F$28-DCF!F$5*MAX(BI259*DCF!F$28,0)-MAX(BI259-BH259,0)/Inputs!$B$17)*DCF!F$6</f>
        <v>9520.1959118997165</v>
      </c>
      <c r="CQ259" s="15">
        <f ca="1">(BJ259*DCF!G$28-DCF!G$5*MAX(BJ259*DCF!G$28,0)-MAX(BJ259-BI259,0)/Inputs!$B$17)*DCF!G$6</f>
        <v>10305.602019035043</v>
      </c>
      <c r="CR259" s="15">
        <f ca="1">(BK259*DCF!H$28-DCF!H$5*MAX(BK259*DCF!H$28,0)-MAX(BK259-BJ259,0)/Inputs!$B$17)*DCF!H$6</f>
        <v>12800.202882181662</v>
      </c>
      <c r="CS259" s="15">
        <f ca="1">(BL259*DCF!I$28-DCF!I$5*MAX(BL259*DCF!I$28,0)-MAX(BL259-BK259,0)/Inputs!$B$17)*DCF!I$6</f>
        <v>16499.720945138077</v>
      </c>
      <c r="CT259" s="15">
        <f ca="1">(BM259*DCF!J$28-DCF!J$5*MAX(BM259*DCF!J$28,0)-MAX(BM259-BL259,0)/Inputs!$B$17)*DCF!J$6</f>
        <v>23519.667034759244</v>
      </c>
      <c r="CU259" s="15">
        <f ca="1">(BN259*DCF!K$28-DCF!K$5*MAX(BN259*DCF!K$28,0)-MAX(BN259-BM259,0)/Inputs!$B$17)*DCF!K$6</f>
        <v>32582.646330683972</v>
      </c>
      <c r="CV259" s="15">
        <f ca="1">(BO259*DCF!L$28-DCF!L$5*MAX(BO259*DCF!L$28,0)-MAX(BO259-BN259,0)/Inputs!$B$17)*DCF!L$6</f>
        <v>44230.799096147173</v>
      </c>
      <c r="CW259" s="15">
        <f ca="1">(BP259*DCF!M$28-DCF!M$5*MAX(BP259*DCF!M$28,0)-MAX(BP259-BO259,0)/Inputs!$B$17)*DCF!M$6</f>
        <v>56652.562568674584</v>
      </c>
      <c r="CX259" s="15">
        <f ca="1">(BQ259*DCF!C$46-DCF!C$5*MAX(BQ259*DCF!C$46,0)-MAX(BQ259-Inputs!$B$20,0)/Inputs!$B$24)*DCF!C$6</f>
        <v>-3770.0550404610649</v>
      </c>
      <c r="CY259" s="15">
        <f ca="1">(BR259*DCF!D$46-DCF!D$5*MAX(BR259*DCF!D$46,0)-MAX(BR259-BQ259,0)/Inputs!$B$24)*DCF!D$6</f>
        <v>-2729.6308693476485</v>
      </c>
      <c r="CZ259" s="15">
        <f ca="1">(BS259*DCF!E$46-DCF!E$5*MAX(BS259*DCF!E$46,0)-MAX(BS259-BR259,0)/Inputs!$B$24)*DCF!E$6</f>
        <v>-6488.2025130792181</v>
      </c>
      <c r="DA259" s="15">
        <f ca="1">(BT259*DCF!F$46-DCF!F$5*MAX(BT259*DCF!F$46,0)-MAX(BT259-BS259,0)/Inputs!$B$24)*DCF!F$6</f>
        <v>-1214.9517037963446</v>
      </c>
      <c r="DB259" s="15">
        <f ca="1">(BU259*DCF!G$46-DCF!G$5*MAX(BU259*DCF!G$46,0)-MAX(BU259-BT259,0)/Inputs!$B$24)*DCF!G$6</f>
        <v>-3636.9543439329309</v>
      </c>
      <c r="DC259" s="15">
        <f ca="1">(BV259*DCF!H$46-DCF!H$5*MAX(BV259*DCF!H$46,0)-MAX(BV259-BU259,0)/Inputs!$B$24)*DCF!H$6</f>
        <v>-5897.0500857281631</v>
      </c>
      <c r="DD259" s="15">
        <f ca="1">(BW259*DCF!I$46-DCF!I$5*MAX(BW259*DCF!I$46,0)-MAX(BW259-BV259,0)/Inputs!$B$24)*DCF!I$6</f>
        <v>-8392.7068346539563</v>
      </c>
      <c r="DE259" s="15">
        <f ca="1">(BX259*DCF!J$46-DCF!J$5*MAX(BX259*DCF!J$46,0)-MAX(BX259-BW259,0)/Inputs!$B$24)*DCF!J$6</f>
        <v>-2399.4540235819686</v>
      </c>
      <c r="DF259" s="15">
        <f ca="1">(BY259*DCF!K$46-DCF!K$5*MAX(BY259*DCF!K$46,0)-MAX(BY259-BX259,0)/Inputs!$B$24)*DCF!K$6</f>
        <v>1042.0464878144303</v>
      </c>
      <c r="DG259" s="15">
        <f ca="1">(BZ259*DCF!L$46-DCF!L$5*MAX(BZ259*DCF!L$46,0)-MAX(BZ259-BY259,0)/Inputs!$B$24)*DCF!L$6</f>
        <v>-9853.7444948687789</v>
      </c>
      <c r="DH259" s="15">
        <f ca="1">(CA259*DCF!M$46-DCF!M$5*MAX(CA259*DCF!M$46,0)-MAX(CA259-BZ259,0)/Inputs!$B$24)*DCF!M$6</f>
        <v>-7949.3469906174732</v>
      </c>
      <c r="DI259" s="15">
        <f ca="1">SUM(CB259:CL259)+BE259*DCF!M$10*(1+Inputs!$B$30)*(1-Inputs!$B$33)*(1-Inputs!$B$30/Inputs!$B$31)/(Inputs!$B$29-Inputs!$B$30)*DCF!M$6</f>
        <v>293241.9250192871</v>
      </c>
      <c r="DJ259" s="15">
        <f ca="1">SUM(CM259:CW259)+BP259*DCF!M$28*(1+Inputs!$B$30)*(1-Inputs!$B$33)*(1-Inputs!$B$30/Inputs!$B$31)/(Inputs!$B$29-Inputs!$B$30)*DCF!M$6</f>
        <v>1520126.6864224919</v>
      </c>
      <c r="DK259" s="15">
        <f ca="1">SUM(CX259:DH259)+CA259*DCF!M$46*(1+Inputs!$B$30)*(1-Inputs!$B$33)*(1-Inputs!$B$30/Inputs!$B$31)/(Inputs!$B$29-Inputs!$B$30)*DCF!M$6</f>
        <v>667311.10382039868</v>
      </c>
      <c r="DM259" s="15">
        <f ca="1">DI259+DJ259+DK259+Inputs!$B$34+Inputs!$B$36-Inputs!$B$35</f>
        <v>2557530.7152621774</v>
      </c>
    </row>
    <row r="260" spans="1:117" x14ac:dyDescent="0.75">
      <c r="A260" s="11">
        <v>247</v>
      </c>
      <c r="C260" s="24">
        <f t="shared" ca="1" si="144"/>
        <v>-0.85165890913718367</v>
      </c>
      <c r="D260" s="24">
        <f t="shared" ca="1" si="144"/>
        <v>-0.84820359575004156</v>
      </c>
      <c r="E260" s="24">
        <f t="shared" ca="1" si="144"/>
        <v>-1.3987171139903938</v>
      </c>
      <c r="F260" s="24">
        <f t="shared" ca="1" si="144"/>
        <v>-0.17429022180483522</v>
      </c>
      <c r="G260" s="24">
        <f t="shared" ca="1" si="144"/>
        <v>-1.0971689792708428</v>
      </c>
      <c r="H260" s="24">
        <f t="shared" ca="1" si="144"/>
        <v>-1.3437199669615152</v>
      </c>
      <c r="I260" s="24">
        <f t="shared" ca="1" si="144"/>
        <v>1.7309166255922133</v>
      </c>
      <c r="J260" s="24">
        <f t="shared" ca="1" si="144"/>
        <v>-0.6787783621196456</v>
      </c>
      <c r="K260" s="24">
        <f t="shared" ca="1" si="144"/>
        <v>-0.76769658449480127</v>
      </c>
      <c r="L260" s="24">
        <f t="shared" ca="1" si="144"/>
        <v>-3.4852400546561101E-2</v>
      </c>
      <c r="M260" s="24">
        <f t="shared" ca="1" si="144"/>
        <v>-0.15504607784946509</v>
      </c>
      <c r="N260" s="24">
        <f ca="1">SQRT(Inputs!$B$38)*C260+SQRT(1-Inputs!$B$38)*_xlfn.NORM.S.INV(RAND())</f>
        <v>-1.2176262075955235</v>
      </c>
      <c r="O260" s="24">
        <f ca="1">SQRT(Inputs!$B$38)*D260+SQRT(1-Inputs!$B$38)*_xlfn.NORM.S.INV(RAND())</f>
        <v>-0.53447922756088306</v>
      </c>
      <c r="P260" s="24">
        <f ca="1">SQRT(Inputs!$B$38)*E260+SQRT(1-Inputs!$B$38)*_xlfn.NORM.S.INV(RAND())</f>
        <v>-1.4142921631689997</v>
      </c>
      <c r="Q260" s="24">
        <f ca="1">SQRT(Inputs!$B$38)*F260+SQRT(1-Inputs!$B$38)*_xlfn.NORM.S.INV(RAND())</f>
        <v>0.59253191983027742</v>
      </c>
      <c r="R260" s="24">
        <f ca="1">SQRT(Inputs!$B$38)*G260+SQRT(1-Inputs!$B$38)*_xlfn.NORM.S.INV(RAND())</f>
        <v>-1.0243415919451941</v>
      </c>
      <c r="S260" s="24">
        <f ca="1">SQRT(Inputs!$B$38)*H260+SQRT(1-Inputs!$B$38)*_xlfn.NORM.S.INV(RAND())</f>
        <v>-0.93802484873459535</v>
      </c>
      <c r="T260" s="24">
        <f ca="1">SQRT(Inputs!$B$38)*I260+SQRT(1-Inputs!$B$38)*_xlfn.NORM.S.INV(RAND())</f>
        <v>0.83799176778041595</v>
      </c>
      <c r="U260" s="24">
        <f ca="1">SQRT(Inputs!$B$38)*J260+SQRT(1-Inputs!$B$38)*_xlfn.NORM.S.INV(RAND())</f>
        <v>0.21867969855469377</v>
      </c>
      <c r="V260" s="24">
        <f ca="1">SQRT(Inputs!$B$38)*K260+SQRT(1-Inputs!$B$38)*_xlfn.NORM.S.INV(RAND())</f>
        <v>0.39737334490985993</v>
      </c>
      <c r="W260" s="24">
        <f ca="1">SQRT(Inputs!$B$38)*L260+SQRT(1-Inputs!$B$38)*_xlfn.NORM.S.INV(RAND())</f>
        <v>-0.90022733292494517</v>
      </c>
      <c r="X260" s="24">
        <f ca="1">SQRT(Inputs!$B$38)*M260+SQRT(1-Inputs!$B$38)*_xlfn.NORM.S.INV(RAND())</f>
        <v>0.52088098851766851</v>
      </c>
      <c r="Y260" s="24">
        <f ca="1">SQRT(Inputs!$B$38)*C260+SQRT(1-Inputs!$B$38)*_xlfn.NORM.S.INV(RAND())</f>
        <v>-1.2895893348863747</v>
      </c>
      <c r="Z260" s="24">
        <f ca="1">SQRT(Inputs!$B$38)*D260+SQRT(1-Inputs!$B$38)*_xlfn.NORM.S.INV(RAND())</f>
        <v>-0.35295836875652292</v>
      </c>
      <c r="AA260" s="24">
        <f ca="1">SQRT(Inputs!$B$38)*E260+SQRT(1-Inputs!$B$38)*_xlfn.NORM.S.INV(RAND())</f>
        <v>-1.7439726780827196</v>
      </c>
      <c r="AB260" s="24">
        <f ca="1">SQRT(Inputs!$B$38)*F260+SQRT(1-Inputs!$B$38)*_xlfn.NORM.S.INV(RAND())</f>
        <v>1.5094207392156731</v>
      </c>
      <c r="AC260" s="24">
        <f ca="1">SQRT(Inputs!$B$38)*G260+SQRT(1-Inputs!$B$38)*_xlfn.NORM.S.INV(RAND())</f>
        <v>-1.544569927684845</v>
      </c>
      <c r="AD260" s="24">
        <f ca="1">SQRT(Inputs!$B$38)*H260+SQRT(1-Inputs!$B$38)*_xlfn.NORM.S.INV(RAND())</f>
        <v>1.0906678180725458</v>
      </c>
      <c r="AE260" s="24">
        <f ca="1">SQRT(Inputs!$B$38)*I260+SQRT(1-Inputs!$B$38)*_xlfn.NORM.S.INV(RAND())</f>
        <v>0.75452561082994274</v>
      </c>
      <c r="AF260" s="24">
        <f ca="1">SQRT(Inputs!$B$38)*J260+SQRT(1-Inputs!$B$38)*_xlfn.NORM.S.INV(RAND())</f>
        <v>-0.6500869189006514</v>
      </c>
      <c r="AG260" s="24">
        <f ca="1">SQRT(Inputs!$B$38)*K260+SQRT(1-Inputs!$B$38)*_xlfn.NORM.S.INV(RAND())</f>
        <v>0.68573625556115747</v>
      </c>
      <c r="AH260" s="24">
        <f ca="1">SQRT(Inputs!$B$38)*L260+SQRT(1-Inputs!$B$38)*_xlfn.NORM.S.INV(RAND())</f>
        <v>-1.2970386980898612</v>
      </c>
      <c r="AI260" s="24">
        <f ca="1">SQRT(Inputs!$B$38)*M260+SQRT(1-Inputs!$B$38)*_xlfn.NORM.S.INV(RAND())</f>
        <v>-0.72127119339396273</v>
      </c>
      <c r="AJ260" s="24">
        <f ca="1">SQRT(Inputs!$B$38)*C260+SQRT(1-Inputs!$B$38)*_xlfn.NORM.S.INV(RAND())</f>
        <v>-1.2915412171467386</v>
      </c>
      <c r="AK260" s="24">
        <f ca="1">SQRT(Inputs!$B$38)*D260+SQRT(1-Inputs!$B$38)*_xlfn.NORM.S.INV(RAND())</f>
        <v>0.93295676198244448</v>
      </c>
      <c r="AL260" s="24">
        <f ca="1">SQRT(Inputs!$B$38)*E260+SQRT(1-Inputs!$B$38)*_xlfn.NORM.S.INV(RAND())</f>
        <v>-0.71720319065410298</v>
      </c>
      <c r="AM260" s="24">
        <f ca="1">SQRT(Inputs!$B$38)*F260+SQRT(1-Inputs!$B$38)*_xlfn.NORM.S.INV(RAND())</f>
        <v>-0.39372616076320666</v>
      </c>
      <c r="AN260" s="24">
        <f ca="1">SQRT(Inputs!$B$38)*G260+SQRT(1-Inputs!$B$38)*_xlfn.NORM.S.INV(RAND())</f>
        <v>-1.5849644414592936</v>
      </c>
      <c r="AO260" s="24">
        <f ca="1">SQRT(Inputs!$B$38)*H260+SQRT(1-Inputs!$B$38)*_xlfn.NORM.S.INV(RAND())</f>
        <v>-1.117423047849176</v>
      </c>
      <c r="AP260" s="24">
        <f ca="1">SQRT(Inputs!$B$38)*I260+SQRT(1-Inputs!$B$38)*_xlfn.NORM.S.INV(RAND())</f>
        <v>1.3205119073741993</v>
      </c>
      <c r="AQ260" s="24">
        <f ca="1">SQRT(Inputs!$B$38)*J260+SQRT(1-Inputs!$B$38)*_xlfn.NORM.S.INV(RAND())</f>
        <v>-1.4049308298163643</v>
      </c>
      <c r="AR260" s="24">
        <f ca="1">SQRT(Inputs!$B$38)*K260+SQRT(1-Inputs!$B$38)*_xlfn.NORM.S.INV(RAND())</f>
        <v>-1.5263893920907754</v>
      </c>
      <c r="AS260" s="24">
        <f ca="1">SQRT(Inputs!$B$38)*L260+SQRT(1-Inputs!$B$38)*_xlfn.NORM.S.INV(RAND())</f>
        <v>0.66609803532368295</v>
      </c>
      <c r="AT260" s="24">
        <f ca="1">SQRT(Inputs!$B$38)*M260+SQRT(1-Inputs!$B$38)*_xlfn.NORM.S.INV(RAND())</f>
        <v>0.86675042884784781</v>
      </c>
      <c r="AU260" s="15">
        <f ca="1">Inputs!$B$6*EXP($B$8-0.5*C$5^2+C$5*N260)</f>
        <v>4074.5334054505984</v>
      </c>
      <c r="AV260" s="15">
        <f t="shared" ca="1" si="110"/>
        <v>4584.8324778337201</v>
      </c>
      <c r="AW260" s="15">
        <f t="shared" ca="1" si="111"/>
        <v>4619.5062094101604</v>
      </c>
      <c r="AX260" s="15">
        <f t="shared" ca="1" si="112"/>
        <v>6073.3024618136969</v>
      </c>
      <c r="AY260" s="15">
        <f t="shared" ca="1" si="113"/>
        <v>6585.3280159234046</v>
      </c>
      <c r="AZ260" s="15">
        <f t="shared" ca="1" si="114"/>
        <v>7263.6200696584647</v>
      </c>
      <c r="BA260" s="15">
        <f t="shared" ca="1" si="115"/>
        <v>9703.6059299295321</v>
      </c>
      <c r="BB260" s="15">
        <f t="shared" ca="1" si="116"/>
        <v>12143.330736914402</v>
      </c>
      <c r="BC260" s="15">
        <f t="shared" ca="1" si="117"/>
        <v>15454.057507206409</v>
      </c>
      <c r="BD260" s="15">
        <f t="shared" ca="1" si="118"/>
        <v>17403.789651219227</v>
      </c>
      <c r="BE260" s="15">
        <f t="shared" ca="1" si="119"/>
        <v>22362.24975976536</v>
      </c>
      <c r="BF260" s="15">
        <f ca="1">Inputs!$B$13*EXP($B$9-0.5*C$6^2+C$6*Y260)</f>
        <v>10710.834990116307</v>
      </c>
      <c r="BG260" s="15">
        <f t="shared" ca="1" si="120"/>
        <v>12248.240112337498</v>
      </c>
      <c r="BH260" s="15">
        <f t="shared" ca="1" si="121"/>
        <v>11206.229493749042</v>
      </c>
      <c r="BI260" s="15">
        <f t="shared" ca="1" si="122"/>
        <v>17305.8768560799</v>
      </c>
      <c r="BJ260" s="15">
        <f t="shared" ca="1" si="123"/>
        <v>16981.202474446534</v>
      </c>
      <c r="BK260" s="15">
        <f t="shared" ca="1" si="124"/>
        <v>24177.423615332104</v>
      </c>
      <c r="BL260" s="15">
        <f t="shared" ca="1" si="125"/>
        <v>32749.744910050369</v>
      </c>
      <c r="BM260" s="15">
        <f t="shared" ca="1" si="126"/>
        <v>37133.252892586082</v>
      </c>
      <c r="BN260" s="15">
        <f t="shared" ca="1" si="127"/>
        <v>49580.669267365534</v>
      </c>
      <c r="BO260" s="15">
        <f t="shared" ca="1" si="128"/>
        <v>52466.229721033102</v>
      </c>
      <c r="BP260" s="15">
        <f t="shared" ca="1" si="129"/>
        <v>59508.963109558877</v>
      </c>
      <c r="BQ260" s="15">
        <f ca="1">Inputs!$B$20*EXP($B$10-0.5*C$7^2+C$7*AJ260)</f>
        <v>2713.0842728117523</v>
      </c>
      <c r="BR260" s="15">
        <f t="shared" ca="1" si="130"/>
        <v>4950.833932113369</v>
      </c>
      <c r="BS260" s="15">
        <f t="shared" ca="1" si="131"/>
        <v>5517.5862202715325</v>
      </c>
      <c r="BT260" s="15">
        <f t="shared" ca="1" si="132"/>
        <v>6861.0079858588942</v>
      </c>
      <c r="BU260" s="15">
        <f t="shared" ca="1" si="133"/>
        <v>6479.7121425381156</v>
      </c>
      <c r="BV260" s="15">
        <f t="shared" ca="1" si="134"/>
        <v>7008.7027200303219</v>
      </c>
      <c r="BW260" s="15">
        <f t="shared" ca="1" si="135"/>
        <v>12933.881166169493</v>
      </c>
      <c r="BX260" s="15">
        <f t="shared" ca="1" si="136"/>
        <v>13649.639926153066</v>
      </c>
      <c r="BY260" s="15">
        <f t="shared" ca="1" si="137"/>
        <v>14281.779897236089</v>
      </c>
      <c r="BZ260" s="15">
        <f t="shared" ca="1" si="138"/>
        <v>22649.744063130518</v>
      </c>
      <c r="CA260" s="15">
        <f t="shared" ca="1" si="139"/>
        <v>37113.918199412976</v>
      </c>
      <c r="CB260" s="15">
        <f ca="1">(AU260*DCF!C$10-DCF!C$5*MAX(AU260*DCF!C$10,0)-MAX(AU260-Inputs!$B$6,0)/Inputs!$B$10)*DCF!C$6</f>
        <v>1046.3773208317484</v>
      </c>
      <c r="CC260" s="15">
        <f ca="1">(AV260*DCF!D$10-DCF!D$5*MAX(AV260*DCF!D$10,0)-MAX(AV260-AU260,0)/Inputs!$B$10)*DCF!D$6</f>
        <v>993.09878192637291</v>
      </c>
      <c r="CD260" s="15">
        <f ca="1">(AW260*DCF!E$10-DCF!E$5*MAX(AW260*DCF!E$10,0)-MAX(AW260-AV260,0)/Inputs!$B$10)*DCF!E$6</f>
        <v>1058.7604871545939</v>
      </c>
      <c r="CE260" s="15">
        <f ca="1">(AX260*DCF!F$10-DCF!F$5*MAX(AX260*DCF!F$10,0)-MAX(AX260-AW260,0)/Inputs!$B$10)*DCF!F$6</f>
        <v>1023.2932922048018</v>
      </c>
      <c r="CF260" s="15">
        <f ca="1">(AY260*DCF!G$10-DCF!G$5*MAX(AY260*DCF!G$10,0)-MAX(AY260-AX260,0)/Inputs!$B$10)*DCF!G$6</f>
        <v>1258.4198266020217</v>
      </c>
      <c r="CG260" s="15">
        <f ca="1">(AZ260*DCF!H$10-DCF!H$5*MAX(AZ260*DCF!H$10,0)-MAX(AZ260-AY260,0)/Inputs!$B$10)*DCF!H$6</f>
        <v>1289.794132454088</v>
      </c>
      <c r="CH260" s="15">
        <f ca="1">(BA260*DCF!I$10-DCF!I$5*MAX(BA260*DCF!I$10,0)-MAX(BA260-AZ260,0)/Inputs!$B$10)*DCF!I$6</f>
        <v>1372.2516443140107</v>
      </c>
      <c r="CI260" s="15">
        <f ca="1">(BB260*DCF!J$10-DCF!J$5*MAX(BB260*DCF!J$10,0)-MAX(BB260-BA260,0)/Inputs!$B$10)*DCF!J$6</f>
        <v>1714.1236398597391</v>
      </c>
      <c r="CJ260" s="15">
        <f ca="1">(BC260*DCF!K$10-DCF!K$5*MAX(BC260*DCF!K$10,0)-MAX(BC260-BB260,0)/Inputs!$B$10)*DCF!K$6</f>
        <v>2024.4037157493433</v>
      </c>
      <c r="CK260" s="15">
        <f ca="1">(BD260*DCF!L$10-DCF!L$5*MAX(BD260*DCF!L$10,0)-MAX(BD260-BC260,0)/Inputs!$B$10)*DCF!L$6</f>
        <v>2372.6904941633184</v>
      </c>
      <c r="CL260" s="15">
        <f ca="1">(BE260*DCF!M$10-DCF!M$5*MAX(BE260*DCF!M$10,0)-MAX(BE260-BD260,0)/Inputs!$B$10)*DCF!M$6</f>
        <v>2563.26163483039</v>
      </c>
      <c r="CM260" s="15">
        <f ca="1">(BF260*DCF!C$28-DCF!C$5*MAX(BF260*DCF!C$28,0)-MAX(BF260-Inputs!$B$13,0)/Inputs!$B$17)*DCF!C$6</f>
        <v>3268.8765959567063</v>
      </c>
      <c r="CN260" s="15">
        <f ca="1">(BG260*DCF!D$28-DCF!D$5*MAX(BG260*DCF!D$28,0)-MAX(BG260-BF260,0)/Inputs!$B$17)*DCF!D$6</f>
        <v>3279.3902021554923</v>
      </c>
      <c r="CO260" s="15">
        <f ca="1">(BH260*DCF!E$28-DCF!E$5*MAX(BH260*DCF!E$28,0)-MAX(BH260-BG260,0)/Inputs!$B$17)*DCF!E$6</f>
        <v>3173.8037357214098</v>
      </c>
      <c r="CP260" s="15">
        <f ca="1">(BI260*DCF!F$28-DCF!F$5*MAX(BI260*DCF!F$28,0)-MAX(BI260-BH260,0)/Inputs!$B$17)*DCF!F$6</f>
        <v>3587.5525001098536</v>
      </c>
      <c r="CQ260" s="15">
        <f ca="1">(BJ260*DCF!G$28-DCF!G$5*MAX(BJ260*DCF!G$28,0)-MAX(BJ260-BI260,0)/Inputs!$B$17)*DCF!G$6</f>
        <v>4405.9018180070771</v>
      </c>
      <c r="CR260" s="15">
        <f ca="1">(BK260*DCF!H$28-DCF!H$5*MAX(BK260*DCF!H$28,0)-MAX(BK260-BJ260,0)/Inputs!$B$17)*DCF!H$6</f>
        <v>4861.2527892387589</v>
      </c>
      <c r="CS260" s="15">
        <f ca="1">(BL260*DCF!I$28-DCF!I$5*MAX(BL260*DCF!I$28,0)-MAX(BL260-BK260,0)/Inputs!$B$17)*DCF!I$6</f>
        <v>6470.8110703824796</v>
      </c>
      <c r="CT260" s="15">
        <f ca="1">(BM260*DCF!J$28-DCF!J$5*MAX(BM260*DCF!J$28,0)-MAX(BM260-BL260,0)/Inputs!$B$17)*DCF!J$6</f>
        <v>7702.5807145290555</v>
      </c>
      <c r="CU260" s="15">
        <f ca="1">(BN260*DCF!K$28-DCF!K$5*MAX(BN260*DCF!K$28,0)-MAX(BN260-BM260,0)/Inputs!$B$17)*DCF!K$6</f>
        <v>8945.9633230623549</v>
      </c>
      <c r="CV260" s="15">
        <f ca="1">(BO260*DCF!L$28-DCF!L$5*MAX(BO260*DCF!L$28,0)-MAX(BO260-BN260,0)/Inputs!$B$17)*DCF!L$6</f>
        <v>10141.608111910549</v>
      </c>
      <c r="CW260" s="15">
        <f ca="1">(BP260*DCF!M$28-DCF!M$5*MAX(BP260*DCF!M$28,0)-MAX(BP260-BO260,0)/Inputs!$B$17)*DCF!M$6</f>
        <v>10460.482313674185</v>
      </c>
      <c r="CX260" s="15">
        <f ca="1">(BQ260*DCF!C$46-DCF!C$5*MAX(BQ260*DCF!C$46,0)-MAX(BQ260-Inputs!$B$20,0)/Inputs!$B$24)*DCF!C$6</f>
        <v>-626.57835399809517</v>
      </c>
      <c r="CY260" s="15">
        <f ca="1">(BR260*DCF!D$46-DCF!D$5*MAX(BR260*DCF!D$46,0)-MAX(BR260-BQ260,0)/Inputs!$B$24)*DCF!D$6</f>
        <v>-1799.821101887349</v>
      </c>
      <c r="CZ260" s="15">
        <f ca="1">(BS260*DCF!E$46-DCF!E$5*MAX(BS260*DCF!E$46,0)-MAX(BS260-BR260,0)/Inputs!$B$24)*DCF!E$6</f>
        <v>-875.86232693371653</v>
      </c>
      <c r="DA260" s="15">
        <f ca="1">(BT260*DCF!F$46-DCF!F$5*MAX(BT260*DCF!F$46,0)-MAX(BT260-BS260,0)/Inputs!$B$24)*DCF!F$6</f>
        <v>-988.84431378378508</v>
      </c>
      <c r="DB260" s="15">
        <f ca="1">(BU260*DCF!G$46-DCF!G$5*MAX(BU260*DCF!G$46,0)-MAX(BU260-BT260,0)/Inputs!$B$24)*DCF!G$6</f>
        <v>-217.96471412699148</v>
      </c>
      <c r="DC260" s="15">
        <f ca="1">(BV260*DCF!H$46-DCF!H$5*MAX(BV260*DCF!H$46,0)-MAX(BV260-BU260,0)/Inputs!$B$24)*DCF!H$6</f>
        <v>-164.38058077665977</v>
      </c>
      <c r="DD260" s="15">
        <f ca="1">(BW260*DCF!I$46-DCF!I$5*MAX(BW260*DCF!I$46,0)-MAX(BW260-BV260,0)/Inputs!$B$24)*DCF!I$6</f>
        <v>-1402.1765147891144</v>
      </c>
      <c r="DE260" s="15">
        <f ca="1">(BX260*DCF!J$46-DCF!J$5*MAX(BX260*DCF!J$46,0)-MAX(BX260-BW260,0)/Inputs!$B$24)*DCF!J$6</f>
        <v>382.75710874074178</v>
      </c>
      <c r="DF260" s="15">
        <f ca="1">(BY260*DCF!K$46-DCF!K$5*MAX(BY260*DCF!K$46,0)-MAX(BY260-BX260,0)/Inputs!$B$24)*DCF!K$6</f>
        <v>660.96542349314484</v>
      </c>
      <c r="DG260" s="15">
        <f ca="1">(BZ260*DCF!L$46-DCF!L$5*MAX(BZ260*DCF!L$46,0)-MAX(BZ260-BY260,0)/Inputs!$B$24)*DCF!L$6</f>
        <v>-328.02597988148881</v>
      </c>
      <c r="DH260" s="15">
        <f ca="1">(CA260*DCF!M$46-DCF!M$5*MAX(CA260*DCF!M$46,0)-MAX(CA260-BZ260,0)/Inputs!$B$24)*DCF!M$6</f>
        <v>-114.23976559255938</v>
      </c>
      <c r="DI260" s="15">
        <f ca="1">SUM(CB260:CL260)+BE260*DCF!M$10*(1+Inputs!$B$30)*(1-Inputs!$B$33)*(1-Inputs!$B$30/Inputs!$B$31)/(Inputs!$B$29-Inputs!$B$30)*DCF!M$6</f>
        <v>78950.911761657146</v>
      </c>
      <c r="DJ260" s="15">
        <f ca="1">SUM(CM260:CW260)+BP260*DCF!M$28*(1+Inputs!$B$30)*(1-Inputs!$B$33)*(1-Inputs!$B$30/Inputs!$B$31)/(Inputs!$B$29-Inputs!$B$30)*DCF!M$6</f>
        <v>287117.19818604557</v>
      </c>
      <c r="DK260" s="15">
        <f ca="1">SUM(CX260:DH260)+CA260*DCF!M$46*(1+Inputs!$B$30)*(1-Inputs!$B$33)*(1-Inputs!$B$30/Inputs!$B$31)/(Inputs!$B$29-Inputs!$B$30)*DCF!M$6</f>
        <v>51908.342841423299</v>
      </c>
      <c r="DM260" s="15">
        <f ca="1">DI260+DJ260+DK260+Inputs!$B$34+Inputs!$B$36-Inputs!$B$35</f>
        <v>494827.45278912602</v>
      </c>
    </row>
    <row r="261" spans="1:117" x14ac:dyDescent="0.75">
      <c r="A261" s="11">
        <v>248</v>
      </c>
      <c r="C261" s="24">
        <f t="shared" ca="1" si="144"/>
        <v>1.2469713982254838</v>
      </c>
      <c r="D261" s="24">
        <f t="shared" ca="1" si="144"/>
        <v>1.5053729281490379E-3</v>
      </c>
      <c r="E261" s="24">
        <f t="shared" ca="1" si="144"/>
        <v>-0.66994397603396316</v>
      </c>
      <c r="F261" s="24">
        <f t="shared" ca="1" si="144"/>
        <v>-0.28211915642717211</v>
      </c>
      <c r="G261" s="24">
        <f t="shared" ca="1" si="144"/>
        <v>1.6884420687699429E-2</v>
      </c>
      <c r="H261" s="24">
        <f t="shared" ca="1" si="144"/>
        <v>1.7802282122220243</v>
      </c>
      <c r="I261" s="24">
        <f t="shared" ca="1" si="144"/>
        <v>0.36223149678397903</v>
      </c>
      <c r="J261" s="24">
        <f t="shared" ca="1" si="144"/>
        <v>0.84234818706689396</v>
      </c>
      <c r="K261" s="24">
        <f t="shared" ca="1" si="144"/>
        <v>-6.0255023675988652E-2</v>
      </c>
      <c r="L261" s="24">
        <f t="shared" ca="1" si="144"/>
        <v>-0.93204299152644132</v>
      </c>
      <c r="M261" s="24">
        <f t="shared" ca="1" si="144"/>
        <v>2.2507931946731232</v>
      </c>
      <c r="N261" s="24">
        <f ca="1">SQRT(Inputs!$B$38)*C261+SQRT(1-Inputs!$B$38)*_xlfn.NORM.S.INV(RAND())</f>
        <v>0.48105384174563359</v>
      </c>
      <c r="O261" s="24">
        <f ca="1">SQRT(Inputs!$B$38)*D261+SQRT(1-Inputs!$B$38)*_xlfn.NORM.S.INV(RAND())</f>
        <v>0.40122072623243932</v>
      </c>
      <c r="P261" s="24">
        <f ca="1">SQRT(Inputs!$B$38)*E261+SQRT(1-Inputs!$B$38)*_xlfn.NORM.S.INV(RAND())</f>
        <v>0.54416980406425985</v>
      </c>
      <c r="Q261" s="24">
        <f ca="1">SQRT(Inputs!$B$38)*F261+SQRT(1-Inputs!$B$38)*_xlfn.NORM.S.INV(RAND())</f>
        <v>-7.7884740645878206E-2</v>
      </c>
      <c r="R261" s="24">
        <f ca="1">SQRT(Inputs!$B$38)*G261+SQRT(1-Inputs!$B$38)*_xlfn.NORM.S.INV(RAND())</f>
        <v>-1.1542005480737236</v>
      </c>
      <c r="S261" s="24">
        <f ca="1">SQRT(Inputs!$B$38)*H261+SQRT(1-Inputs!$B$38)*_xlfn.NORM.S.INV(RAND())</f>
        <v>1.5076859923710941</v>
      </c>
      <c r="T261" s="24">
        <f ca="1">SQRT(Inputs!$B$38)*I261+SQRT(1-Inputs!$B$38)*_xlfn.NORM.S.INV(RAND())</f>
        <v>-0.49167589409445467</v>
      </c>
      <c r="U261" s="24">
        <f ca="1">SQRT(Inputs!$B$38)*J261+SQRT(1-Inputs!$B$38)*_xlfn.NORM.S.INV(RAND())</f>
        <v>1.5222427249823645</v>
      </c>
      <c r="V261" s="24">
        <f ca="1">SQRT(Inputs!$B$38)*K261+SQRT(1-Inputs!$B$38)*_xlfn.NORM.S.INV(RAND())</f>
        <v>-0.6609512314652527</v>
      </c>
      <c r="W261" s="24">
        <f ca="1">SQRT(Inputs!$B$38)*L261+SQRT(1-Inputs!$B$38)*_xlfn.NORM.S.INV(RAND())</f>
        <v>-1.9560519122070867</v>
      </c>
      <c r="X261" s="24">
        <f ca="1">SQRT(Inputs!$B$38)*M261+SQRT(1-Inputs!$B$38)*_xlfn.NORM.S.INV(RAND())</f>
        <v>1.5207615832938799</v>
      </c>
      <c r="Y261" s="24">
        <f ca="1">SQRT(Inputs!$B$38)*C261+SQRT(1-Inputs!$B$38)*_xlfn.NORM.S.INV(RAND())</f>
        <v>-4.3221152379116501E-2</v>
      </c>
      <c r="Z261" s="24">
        <f ca="1">SQRT(Inputs!$B$38)*D261+SQRT(1-Inputs!$B$38)*_xlfn.NORM.S.INV(RAND())</f>
        <v>0.16027100250816589</v>
      </c>
      <c r="AA261" s="24">
        <f ca="1">SQRT(Inputs!$B$38)*E261+SQRT(1-Inputs!$B$38)*_xlfn.NORM.S.INV(RAND())</f>
        <v>-1.2894608850940983</v>
      </c>
      <c r="AB261" s="24">
        <f ca="1">SQRT(Inputs!$B$38)*F261+SQRT(1-Inputs!$B$38)*_xlfn.NORM.S.INV(RAND())</f>
        <v>0.42061089572034527</v>
      </c>
      <c r="AC261" s="24">
        <f ca="1">SQRT(Inputs!$B$38)*G261+SQRT(1-Inputs!$B$38)*_xlfn.NORM.S.INV(RAND())</f>
        <v>-0.94774553536923167</v>
      </c>
      <c r="AD261" s="24">
        <f ca="1">SQRT(Inputs!$B$38)*H261+SQRT(1-Inputs!$B$38)*_xlfn.NORM.S.INV(RAND())</f>
        <v>0.64920936623418735</v>
      </c>
      <c r="AE261" s="24">
        <f ca="1">SQRT(Inputs!$B$38)*I261+SQRT(1-Inputs!$B$38)*_xlfn.NORM.S.INV(RAND())</f>
        <v>-7.7682180046347776E-2</v>
      </c>
      <c r="AF261" s="24">
        <f ca="1">SQRT(Inputs!$B$38)*J261+SQRT(1-Inputs!$B$38)*_xlfn.NORM.S.INV(RAND())</f>
        <v>0.43323877237273672</v>
      </c>
      <c r="AG261" s="24">
        <f ca="1">SQRT(Inputs!$B$38)*K261+SQRT(1-Inputs!$B$38)*_xlfn.NORM.S.INV(RAND())</f>
        <v>-0.24565775015217314</v>
      </c>
      <c r="AH261" s="24">
        <f ca="1">SQRT(Inputs!$B$38)*L261+SQRT(1-Inputs!$B$38)*_xlfn.NORM.S.INV(RAND())</f>
        <v>-1.7564809346450061</v>
      </c>
      <c r="AI261" s="24">
        <f ca="1">SQRT(Inputs!$B$38)*M261+SQRT(1-Inputs!$B$38)*_xlfn.NORM.S.INV(RAND())</f>
        <v>1.7343221227476291</v>
      </c>
      <c r="AJ261" s="24">
        <f ca="1">SQRT(Inputs!$B$38)*C261+SQRT(1-Inputs!$B$38)*_xlfn.NORM.S.INV(RAND())</f>
        <v>2.3520378661267642</v>
      </c>
      <c r="AK261" s="24">
        <f ca="1">SQRT(Inputs!$B$38)*D261+SQRT(1-Inputs!$B$38)*_xlfn.NORM.S.INV(RAND())</f>
        <v>8.7090492724786583E-2</v>
      </c>
      <c r="AL261" s="24">
        <f ca="1">SQRT(Inputs!$B$38)*E261+SQRT(1-Inputs!$B$38)*_xlfn.NORM.S.INV(RAND())</f>
        <v>-0.21155211299211216</v>
      </c>
      <c r="AM261" s="24">
        <f ca="1">SQRT(Inputs!$B$38)*F261+SQRT(1-Inputs!$B$38)*_xlfn.NORM.S.INV(RAND())</f>
        <v>1.3814430482213003</v>
      </c>
      <c r="AN261" s="24">
        <f ca="1">SQRT(Inputs!$B$38)*G261+SQRT(1-Inputs!$B$38)*_xlfn.NORM.S.INV(RAND())</f>
        <v>0.24119498040348861</v>
      </c>
      <c r="AO261" s="24">
        <f ca="1">SQRT(Inputs!$B$38)*H261+SQRT(1-Inputs!$B$38)*_xlfn.NORM.S.INV(RAND())</f>
        <v>1.9831945739405366</v>
      </c>
      <c r="AP261" s="24">
        <f ca="1">SQRT(Inputs!$B$38)*I261+SQRT(1-Inputs!$B$38)*_xlfn.NORM.S.INV(RAND())</f>
        <v>0.9410808756411172</v>
      </c>
      <c r="AQ261" s="24">
        <f ca="1">SQRT(Inputs!$B$38)*J261+SQRT(1-Inputs!$B$38)*_xlfn.NORM.S.INV(RAND())</f>
        <v>0.35422357815819838</v>
      </c>
      <c r="AR261" s="24">
        <f ca="1">SQRT(Inputs!$B$38)*K261+SQRT(1-Inputs!$B$38)*_xlfn.NORM.S.INV(RAND())</f>
        <v>0.44704468824847293</v>
      </c>
      <c r="AS261" s="24">
        <f ca="1">SQRT(Inputs!$B$38)*L261+SQRT(1-Inputs!$B$38)*_xlfn.NORM.S.INV(RAND())</f>
        <v>-0.90275816012069887</v>
      </c>
      <c r="AT261" s="24">
        <f ca="1">SQRT(Inputs!$B$38)*M261+SQRT(1-Inputs!$B$38)*_xlfn.NORM.S.INV(RAND())</f>
        <v>0.20023386098148332</v>
      </c>
      <c r="AU261" s="15">
        <f ca="1">Inputs!$B$6*EXP($B$8-0.5*C$5^2+C$5*N261)</f>
        <v>5364.0903119528439</v>
      </c>
      <c r="AV261" s="15">
        <f t="shared" ca="1" si="110"/>
        <v>6926.1352350760371</v>
      </c>
      <c r="AW261" s="15">
        <f t="shared" ca="1" si="111"/>
        <v>9088.3725139609669</v>
      </c>
      <c r="AX261" s="15">
        <f t="shared" ca="1" si="112"/>
        <v>10988.545997234794</v>
      </c>
      <c r="AY261" s="15">
        <f t="shared" ca="1" si="113"/>
        <v>11735.625422069348</v>
      </c>
      <c r="AZ261" s="15">
        <f t="shared" ca="1" si="114"/>
        <v>16945.182510364033</v>
      </c>
      <c r="BA261" s="15">
        <f t="shared" ca="1" si="115"/>
        <v>19696.484873225709</v>
      </c>
      <c r="BB261" s="15">
        <f t="shared" ca="1" si="116"/>
        <v>28087.545556613848</v>
      </c>
      <c r="BC261" s="15">
        <f t="shared" ca="1" si="117"/>
        <v>32273.865592024355</v>
      </c>
      <c r="BD261" s="15">
        <f t="shared" ca="1" si="118"/>
        <v>32927.862293446582</v>
      </c>
      <c r="BE261" s="15">
        <f t="shared" ca="1" si="119"/>
        <v>46343.215134633472</v>
      </c>
      <c r="BF261" s="15">
        <f ca="1">Inputs!$B$13*EXP($B$9-0.5*C$6^2+C$6*Y261)</f>
        <v>13713.016051503046</v>
      </c>
      <c r="BG261" s="15">
        <f t="shared" ca="1" si="120"/>
        <v>17202.903286851666</v>
      </c>
      <c r="BH261" s="15">
        <f t="shared" ca="1" si="121"/>
        <v>16971.744516866213</v>
      </c>
      <c r="BI261" s="15">
        <f t="shared" ca="1" si="122"/>
        <v>22165.502787279129</v>
      </c>
      <c r="BJ261" s="15">
        <f t="shared" ca="1" si="123"/>
        <v>23703.615064595808</v>
      </c>
      <c r="BK261" s="15">
        <f t="shared" ca="1" si="124"/>
        <v>31780.034663188682</v>
      </c>
      <c r="BL261" s="15">
        <f t="shared" ca="1" si="125"/>
        <v>38646.915533368534</v>
      </c>
      <c r="BM261" s="15">
        <f t="shared" ca="1" si="126"/>
        <v>50132.204079771116</v>
      </c>
      <c r="BN261" s="15">
        <f t="shared" ca="1" si="127"/>
        <v>59867.712862508226</v>
      </c>
      <c r="BO261" s="15">
        <f t="shared" ca="1" si="128"/>
        <v>60057.37548391497</v>
      </c>
      <c r="BP261" s="15">
        <f t="shared" ca="1" si="129"/>
        <v>89969.20245935829</v>
      </c>
      <c r="BQ261" s="15">
        <f ca="1">Inputs!$B$20*EXP($B$10-0.5*C$7^2+C$7*AJ261)</f>
        <v>9878.8935830155333</v>
      </c>
      <c r="BR261" s="15">
        <f t="shared" ca="1" si="130"/>
        <v>13780.302785637861</v>
      </c>
      <c r="BS261" s="15">
        <f t="shared" ca="1" si="131"/>
        <v>17758.231427595063</v>
      </c>
      <c r="BT261" s="15">
        <f t="shared" ca="1" si="132"/>
        <v>35178.923869229882</v>
      </c>
      <c r="BU261" s="15">
        <f t="shared" ca="1" si="133"/>
        <v>51683.801180145427</v>
      </c>
      <c r="BV261" s="15">
        <f t="shared" ca="1" si="134"/>
        <v>112413.67662307473</v>
      </c>
      <c r="BW261" s="15">
        <f t="shared" ca="1" si="135"/>
        <v>191440.49150655913</v>
      </c>
      <c r="BX261" s="15">
        <f t="shared" ca="1" si="136"/>
        <v>287466.05582782906</v>
      </c>
      <c r="BY261" s="15">
        <f t="shared" ca="1" si="137"/>
        <v>438755.78639504098</v>
      </c>
      <c r="BZ261" s="15">
        <f t="shared" ca="1" si="138"/>
        <v>521494.16983196378</v>
      </c>
      <c r="CA261" s="15">
        <f t="shared" ca="1" si="139"/>
        <v>759075.37065426214</v>
      </c>
      <c r="CB261" s="15">
        <f ca="1">(AU261*DCF!C$10-DCF!C$5*MAX(AU261*DCF!C$10,0)-MAX(AU261-Inputs!$B$6,0)/Inputs!$B$10)*DCF!C$6</f>
        <v>1040.2090351062254</v>
      </c>
      <c r="CC261" s="15">
        <f ca="1">(AV261*DCF!D$10-DCF!D$5*MAX(AV261*DCF!D$10,0)-MAX(AV261-AU261,0)/Inputs!$B$10)*DCF!D$6</f>
        <v>1307.3347676400488</v>
      </c>
      <c r="CD261" s="15">
        <f ca="1">(AW261*DCF!E$10-DCF!E$5*MAX(AW261*DCF!E$10,0)-MAX(AW261-AV261,0)/Inputs!$B$10)*DCF!E$6</f>
        <v>1611.335161681907</v>
      </c>
      <c r="CE261" s="15">
        <f ca="1">(AX261*DCF!F$10-DCF!F$5*MAX(AX261*DCF!F$10,0)-MAX(AX261-AW261,0)/Inputs!$B$10)*DCF!F$6</f>
        <v>2003.4030878914191</v>
      </c>
      <c r="CF261" s="15">
        <f ca="1">(AY261*DCF!G$10-DCF!G$5*MAX(AY261*DCF!G$10,0)-MAX(AY261-AX261,0)/Inputs!$B$10)*DCF!G$6</f>
        <v>2274.4049077966247</v>
      </c>
      <c r="CG261" s="15">
        <f ca="1">(AZ261*DCF!H$10-DCF!H$5*MAX(AZ261*DCF!H$10,0)-MAX(AZ261-AY261,0)/Inputs!$B$10)*DCF!H$6</f>
        <v>2364.8690841738794</v>
      </c>
      <c r="CH261" s="15">
        <f ca="1">(BA261*DCF!I$10-DCF!I$5*MAX(BA261*DCF!I$10,0)-MAX(BA261-AZ261,0)/Inputs!$B$10)*DCF!I$6</f>
        <v>3146.5192719483075</v>
      </c>
      <c r="CI261" s="15">
        <f ca="1">(BB261*DCF!J$10-DCF!J$5*MAX(BB261*DCF!J$10,0)-MAX(BB261-BA261,0)/Inputs!$B$10)*DCF!J$6</f>
        <v>3548.3610167444558</v>
      </c>
      <c r="CJ261" s="15">
        <f ca="1">(BC261*DCF!K$10-DCF!K$5*MAX(BC261*DCF!K$10,0)-MAX(BC261-BB261,0)/Inputs!$B$10)*DCF!K$6</f>
        <v>4609.5529615961568</v>
      </c>
      <c r="CK261" s="15">
        <f ca="1">(BD261*DCF!L$10-DCF!L$5*MAX(BD261*DCF!L$10,0)-MAX(BD261-BC261,0)/Inputs!$B$10)*DCF!L$6</f>
        <v>4881.575426383808</v>
      </c>
      <c r="CL261" s="15">
        <f ca="1">(BE261*DCF!M$10-DCF!M$5*MAX(BE261*DCF!M$10,0)-MAX(BE261-BD261,0)/Inputs!$B$10)*DCF!M$6</f>
        <v>4937.019822119114</v>
      </c>
      <c r="CM261" s="15">
        <f ca="1">(BF261*DCF!C$28-DCF!C$5*MAX(BF261*DCF!C$28,0)-MAX(BF261-Inputs!$B$13,0)/Inputs!$B$17)*DCF!C$6</f>
        <v>3647.9364121227418</v>
      </c>
      <c r="CN261" s="15">
        <f ca="1">(BG261*DCF!D$28-DCF!D$5*MAX(BG261*DCF!D$28,0)-MAX(BG261-BF261,0)/Inputs!$B$17)*DCF!D$6</f>
        <v>4322.098825162625</v>
      </c>
      <c r="CO261" s="15">
        <f ca="1">(BH261*DCF!E$28-DCF!E$5*MAX(BH261*DCF!E$28,0)-MAX(BH261-BG261,0)/Inputs!$B$17)*DCF!E$6</f>
        <v>4806.7002535853662</v>
      </c>
      <c r="CP261" s="15">
        <f ca="1">(BI261*DCF!F$28-DCF!F$5*MAX(BI261*DCF!F$28,0)-MAX(BI261-BH261,0)/Inputs!$B$17)*DCF!F$6</f>
        <v>5071.7443615451202</v>
      </c>
      <c r="CQ261" s="15">
        <f ca="1">(BJ261*DCF!G$28-DCF!G$5*MAX(BJ261*DCF!G$28,0)-MAX(BJ261-BI261,0)/Inputs!$B$17)*DCF!G$6</f>
        <v>5891.3874769679796</v>
      </c>
      <c r="CR261" s="15">
        <f ca="1">(BK261*DCF!H$28-DCF!H$5*MAX(BK261*DCF!H$28,0)-MAX(BK261-BJ261,0)/Inputs!$B$17)*DCF!H$6</f>
        <v>6604.7042400813289</v>
      </c>
      <c r="CS261" s="15">
        <f ca="1">(BL261*DCF!I$28-DCF!I$5*MAX(BL261*DCF!I$28,0)-MAX(BL261-BK261,0)/Inputs!$B$17)*DCF!I$6</f>
        <v>8102.3316377376104</v>
      </c>
      <c r="CT261" s="15">
        <f ca="1">(BM261*DCF!J$28-DCF!J$5*MAX(BM261*DCF!J$28,0)-MAX(BM261-BL261,0)/Inputs!$B$17)*DCF!J$6</f>
        <v>9660.7878662431758</v>
      </c>
      <c r="CU261" s="15">
        <f ca="1">(BN261*DCF!K$28-DCF!K$5*MAX(BN261*DCF!K$28,0)-MAX(BN261-BM261,0)/Inputs!$B$17)*DCF!K$6</f>
        <v>11450.587005027444</v>
      </c>
      <c r="CV261" s="15">
        <f ca="1">(BO261*DCF!L$28-DCF!L$5*MAX(BO261*DCF!L$28,0)-MAX(BO261-BN261,0)/Inputs!$B$17)*DCF!L$6</f>
        <v>11961.246363885837</v>
      </c>
      <c r="CW261" s="15">
        <f ca="1">(BP261*DCF!M$28-DCF!M$5*MAX(BP261*DCF!M$28,0)-MAX(BP261-BO261,0)/Inputs!$B$17)*DCF!M$6</f>
        <v>13801.131090343197</v>
      </c>
      <c r="CX261" s="15">
        <f ca="1">(BQ261*DCF!C$46-DCF!C$5*MAX(BQ261*DCF!C$46,0)-MAX(BQ261-Inputs!$B$20,0)/Inputs!$B$24)*DCF!C$6</f>
        <v>-5365.9770783017557</v>
      </c>
      <c r="CY261" s="15">
        <f ca="1">(BR261*DCF!D$46-DCF!D$5*MAX(BR261*DCF!D$46,0)-MAX(BR261-BQ261,0)/Inputs!$B$24)*DCF!D$6</f>
        <v>-4016.6752468155346</v>
      </c>
      <c r="CZ261" s="15">
        <f ca="1">(BS261*DCF!E$46-DCF!E$5*MAX(BS261*DCF!E$46,0)-MAX(BS261-BR261,0)/Inputs!$B$24)*DCF!E$6</f>
        <v>-3667.9317457299203</v>
      </c>
      <c r="DA261" s="15">
        <f ca="1">(BT261*DCF!F$46-DCF!F$5*MAX(BT261*DCF!F$46,0)-MAX(BT261-BS261,0)/Inputs!$B$24)*DCF!F$6</f>
        <v>-8905.3764823777692</v>
      </c>
      <c r="DB261" s="15">
        <f ca="1">(BU261*DCF!G$46-DCF!G$5*MAX(BU261*DCF!G$46,0)-MAX(BU261-BT261,0)/Inputs!$B$24)*DCF!G$6</f>
        <v>-7290.4555878110959</v>
      </c>
      <c r="DC261" s="15">
        <f ca="1">(BV261*DCF!H$46-DCF!H$5*MAX(BV261*DCF!H$46,0)-MAX(BV261-BU261,0)/Inputs!$B$24)*DCF!H$6</f>
        <v>-18871.436695769888</v>
      </c>
      <c r="DD261" s="15">
        <f ca="1">(BW261*DCF!I$46-DCF!I$5*MAX(BW261*DCF!I$46,0)-MAX(BW261-BV261,0)/Inputs!$B$24)*DCF!I$6</f>
        <v>-18264.149009362485</v>
      </c>
      <c r="DE261" s="15">
        <f ca="1">(BX261*DCF!J$46-DCF!J$5*MAX(BX261*DCF!J$46,0)-MAX(BX261-BW261,0)/Inputs!$B$24)*DCF!J$6</f>
        <v>-13406.004952779522</v>
      </c>
      <c r="DF261" s="15">
        <f ca="1">(BY261*DCF!K$46-DCF!K$5*MAX(BY261*DCF!K$46,0)-MAX(BY261-BX261,0)/Inputs!$B$24)*DCF!K$6</f>
        <v>-11998.760528427878</v>
      </c>
      <c r="DG261" s="15">
        <f ca="1">(BZ261*DCF!L$46-DCF!L$5*MAX(BZ261*DCF!L$46,0)-MAX(BZ261-BY261,0)/Inputs!$B$24)*DCF!L$6</f>
        <v>17324.511764568149</v>
      </c>
      <c r="DH261" s="15">
        <f ca="1">(CA261*DCF!M$46-DCF!M$5*MAX(CA261*DCF!M$46,0)-MAX(CA261-BZ261,0)/Inputs!$B$24)*DCF!M$6</f>
        <v>9840.7065866266803</v>
      </c>
      <c r="DI261" s="15">
        <f ca="1">SUM(CB261:CL261)+BE261*DCF!M$10*(1+Inputs!$B$30)*(1-Inputs!$B$33)*(1-Inputs!$B$30/Inputs!$B$31)/(Inputs!$B$29-Inputs!$B$30)*DCF!M$6</f>
        <v>160698.36508834438</v>
      </c>
      <c r="DJ261" s="15">
        <f ca="1">SUM(CM261:CW261)+BP261*DCF!M$28*(1+Inputs!$B$30)*(1-Inputs!$B$33)*(1-Inputs!$B$30/Inputs!$B$31)/(Inputs!$B$29-Inputs!$B$30)*DCF!M$6</f>
        <v>419167.96241794387</v>
      </c>
      <c r="DK261" s="15">
        <f ca="1">SUM(CX261:DH261)+CA261*DCF!M$46*(1+Inputs!$B$30)*(1-Inputs!$B$33)*(1-Inputs!$B$30/Inputs!$B$31)/(Inputs!$B$29-Inputs!$B$30)*DCF!M$6</f>
        <v>1108998.892281282</v>
      </c>
      <c r="DM261" s="15">
        <f ca="1">DI261+DJ261+DK261+Inputs!$B$34+Inputs!$B$36-Inputs!$B$35</f>
        <v>1765716.2197875702</v>
      </c>
    </row>
    <row r="262" spans="1:117" x14ac:dyDescent="0.75">
      <c r="A262" s="11">
        <v>249</v>
      </c>
      <c r="C262" s="24">
        <f t="shared" ca="1" si="144"/>
        <v>-0.91808670062641107</v>
      </c>
      <c r="D262" s="24">
        <f t="shared" ca="1" si="144"/>
        <v>0.77115310772652401</v>
      </c>
      <c r="E262" s="24">
        <f t="shared" ca="1" si="144"/>
        <v>-1.1781082157194132</v>
      </c>
      <c r="F262" s="24">
        <f t="shared" ca="1" si="144"/>
        <v>1.5909962874689016</v>
      </c>
      <c r="G262" s="24">
        <f t="shared" ca="1" si="144"/>
        <v>-1.6685005347133253</v>
      </c>
      <c r="H262" s="24">
        <f t="shared" ca="1" si="144"/>
        <v>0.55254254763782873</v>
      </c>
      <c r="I262" s="24">
        <f t="shared" ca="1" si="144"/>
        <v>0.68327937716278453</v>
      </c>
      <c r="J262" s="24">
        <f t="shared" ca="1" si="144"/>
        <v>0.78850263231351414</v>
      </c>
      <c r="K262" s="24">
        <f t="shared" ca="1" si="144"/>
        <v>-0.8319506290172799</v>
      </c>
      <c r="L262" s="24">
        <f t="shared" ca="1" si="144"/>
        <v>-0.41030108607379551</v>
      </c>
      <c r="M262" s="24">
        <f t="shared" ca="1" si="144"/>
        <v>2.3712236556557764</v>
      </c>
      <c r="N262" s="24">
        <f ca="1">SQRT(Inputs!$B$38)*C262+SQRT(1-Inputs!$B$38)*_xlfn.NORM.S.INV(RAND())</f>
        <v>-0.32620686435592428</v>
      </c>
      <c r="O262" s="24">
        <f ca="1">SQRT(Inputs!$B$38)*D262+SQRT(1-Inputs!$B$38)*_xlfn.NORM.S.INV(RAND())</f>
        <v>1.5631342125825043</v>
      </c>
      <c r="P262" s="24">
        <f ca="1">SQRT(Inputs!$B$38)*E262+SQRT(1-Inputs!$B$38)*_xlfn.NORM.S.INV(RAND())</f>
        <v>-1.7861941717069691</v>
      </c>
      <c r="Q262" s="24">
        <f ca="1">SQRT(Inputs!$B$38)*F262+SQRT(1-Inputs!$B$38)*_xlfn.NORM.S.INV(RAND())</f>
        <v>0.32869578153243173</v>
      </c>
      <c r="R262" s="24">
        <f ca="1">SQRT(Inputs!$B$38)*G262+SQRT(1-Inputs!$B$38)*_xlfn.NORM.S.INV(RAND())</f>
        <v>0.34957890181511597</v>
      </c>
      <c r="S262" s="24">
        <f ca="1">SQRT(Inputs!$B$38)*H262+SQRT(1-Inputs!$B$38)*_xlfn.NORM.S.INV(RAND())</f>
        <v>0.38544923007113208</v>
      </c>
      <c r="T262" s="24">
        <f ca="1">SQRT(Inputs!$B$38)*I262+SQRT(1-Inputs!$B$38)*_xlfn.NORM.S.INV(RAND())</f>
        <v>0.65545182759179221</v>
      </c>
      <c r="U262" s="24">
        <f ca="1">SQRT(Inputs!$B$38)*J262+SQRT(1-Inputs!$B$38)*_xlfn.NORM.S.INV(RAND())</f>
        <v>9.1615752023995412E-2</v>
      </c>
      <c r="V262" s="24">
        <f ca="1">SQRT(Inputs!$B$38)*K262+SQRT(1-Inputs!$B$38)*_xlfn.NORM.S.INV(RAND())</f>
        <v>0.12753487201797614</v>
      </c>
      <c r="W262" s="24">
        <f ca="1">SQRT(Inputs!$B$38)*L262+SQRT(1-Inputs!$B$38)*_xlfn.NORM.S.INV(RAND())</f>
        <v>-0.92398628789151416</v>
      </c>
      <c r="X262" s="24">
        <f ca="1">SQRT(Inputs!$B$38)*M262+SQRT(1-Inputs!$B$38)*_xlfn.NORM.S.INV(RAND())</f>
        <v>2.1843690711590544</v>
      </c>
      <c r="Y262" s="24">
        <f ca="1">SQRT(Inputs!$B$38)*C262+SQRT(1-Inputs!$B$38)*_xlfn.NORM.S.INV(RAND())</f>
        <v>1.9386935377787848</v>
      </c>
      <c r="Z262" s="24">
        <f ca="1">SQRT(Inputs!$B$38)*D262+SQRT(1-Inputs!$B$38)*_xlfn.NORM.S.INV(RAND())</f>
        <v>0.76237998927906681</v>
      </c>
      <c r="AA262" s="24">
        <f ca="1">SQRT(Inputs!$B$38)*E262+SQRT(1-Inputs!$B$38)*_xlfn.NORM.S.INV(RAND())</f>
        <v>-2.613706184275177</v>
      </c>
      <c r="AB262" s="24">
        <f ca="1">SQRT(Inputs!$B$38)*F262+SQRT(1-Inputs!$B$38)*_xlfn.NORM.S.INV(RAND())</f>
        <v>1.0923773636216381</v>
      </c>
      <c r="AC262" s="24">
        <f ca="1">SQRT(Inputs!$B$38)*G262+SQRT(1-Inputs!$B$38)*_xlfn.NORM.S.INV(RAND())</f>
        <v>-1.3395998519141199</v>
      </c>
      <c r="AD262" s="24">
        <f ca="1">SQRT(Inputs!$B$38)*H262+SQRT(1-Inputs!$B$38)*_xlfn.NORM.S.INV(RAND())</f>
        <v>0.91571326010732423</v>
      </c>
      <c r="AE262" s="24">
        <f ca="1">SQRT(Inputs!$B$38)*I262+SQRT(1-Inputs!$B$38)*_xlfn.NORM.S.INV(RAND())</f>
        <v>1.0277269610694351</v>
      </c>
      <c r="AF262" s="24">
        <f ca="1">SQRT(Inputs!$B$38)*J262+SQRT(1-Inputs!$B$38)*_xlfn.NORM.S.INV(RAND())</f>
        <v>0.5343176857958275</v>
      </c>
      <c r="AG262" s="24">
        <f ca="1">SQRT(Inputs!$B$38)*K262+SQRT(1-Inputs!$B$38)*_xlfn.NORM.S.INV(RAND())</f>
        <v>-0.72305084124998475</v>
      </c>
      <c r="AH262" s="24">
        <f ca="1">SQRT(Inputs!$B$38)*L262+SQRT(1-Inputs!$B$38)*_xlfn.NORM.S.INV(RAND())</f>
        <v>0.83207463985752117</v>
      </c>
      <c r="AI262" s="24">
        <f ca="1">SQRT(Inputs!$B$38)*M262+SQRT(1-Inputs!$B$38)*_xlfn.NORM.S.INV(RAND())</f>
        <v>1.8107653302093403</v>
      </c>
      <c r="AJ262" s="24">
        <f ca="1">SQRT(Inputs!$B$38)*C262+SQRT(1-Inputs!$B$38)*_xlfn.NORM.S.INV(RAND())</f>
        <v>0.34849366392414838</v>
      </c>
      <c r="AK262" s="24">
        <f ca="1">SQRT(Inputs!$B$38)*D262+SQRT(1-Inputs!$B$38)*_xlfn.NORM.S.INV(RAND())</f>
        <v>-1.1258332508492837</v>
      </c>
      <c r="AL262" s="24">
        <f ca="1">SQRT(Inputs!$B$38)*E262+SQRT(1-Inputs!$B$38)*_xlfn.NORM.S.INV(RAND())</f>
        <v>0.51948161609835963</v>
      </c>
      <c r="AM262" s="24">
        <f ca="1">SQRT(Inputs!$B$38)*F262+SQRT(1-Inputs!$B$38)*_xlfn.NORM.S.INV(RAND())</f>
        <v>1.7873986764211454</v>
      </c>
      <c r="AN262" s="24">
        <f ca="1">SQRT(Inputs!$B$38)*G262+SQRT(1-Inputs!$B$38)*_xlfn.NORM.S.INV(RAND())</f>
        <v>-1.3506544257995445</v>
      </c>
      <c r="AO262" s="24">
        <f ca="1">SQRT(Inputs!$B$38)*H262+SQRT(1-Inputs!$B$38)*_xlfn.NORM.S.INV(RAND())</f>
        <v>0.40849182289462049</v>
      </c>
      <c r="AP262" s="24">
        <f ca="1">SQRT(Inputs!$B$38)*I262+SQRT(1-Inputs!$B$38)*_xlfn.NORM.S.INV(RAND())</f>
        <v>-0.50736953400904272</v>
      </c>
      <c r="AQ262" s="24">
        <f ca="1">SQRT(Inputs!$B$38)*J262+SQRT(1-Inputs!$B$38)*_xlfn.NORM.S.INV(RAND())</f>
        <v>0.72409198908270511</v>
      </c>
      <c r="AR262" s="24">
        <f ca="1">SQRT(Inputs!$B$38)*K262+SQRT(1-Inputs!$B$38)*_xlfn.NORM.S.INV(RAND())</f>
        <v>-1.1715087345817101</v>
      </c>
      <c r="AS262" s="24">
        <f ca="1">SQRT(Inputs!$B$38)*L262+SQRT(1-Inputs!$B$38)*_xlfn.NORM.S.INV(RAND())</f>
        <v>-0.14675815517116036</v>
      </c>
      <c r="AT262" s="24">
        <f ca="1">SQRT(Inputs!$B$38)*M262+SQRT(1-Inputs!$B$38)*_xlfn.NORM.S.INV(RAND())</f>
        <v>-1.048816865138269E-2</v>
      </c>
      <c r="AU262" s="15">
        <f ca="1">Inputs!$B$6*EXP($B$8-0.5*C$5^2+C$5*N262)</f>
        <v>4707.0106682728911</v>
      </c>
      <c r="AV262" s="15">
        <f t="shared" ca="1" si="110"/>
        <v>7209.9835338651319</v>
      </c>
      <c r="AW262" s="15">
        <f t="shared" ca="1" si="111"/>
        <v>6909.0928064648988</v>
      </c>
      <c r="AX262" s="15">
        <f t="shared" ca="1" si="112"/>
        <v>8788.9146707633245</v>
      </c>
      <c r="AY262" s="15">
        <f t="shared" ca="1" si="113"/>
        <v>11188.541869500683</v>
      </c>
      <c r="AZ262" s="15">
        <f t="shared" ca="1" si="114"/>
        <v>14277.210532698704</v>
      </c>
      <c r="BA262" s="15">
        <f t="shared" ca="1" si="115"/>
        <v>18712.26604944485</v>
      </c>
      <c r="BB262" s="15">
        <f t="shared" ca="1" si="116"/>
        <v>23120.768930621649</v>
      </c>
      <c r="BC262" s="15">
        <f t="shared" ca="1" si="117"/>
        <v>28667.82190715367</v>
      </c>
      <c r="BD262" s="15">
        <f t="shared" ca="1" si="118"/>
        <v>32212.978644502964</v>
      </c>
      <c r="BE262" s="15">
        <f t="shared" ca="1" si="119"/>
        <v>48161.826928307339</v>
      </c>
      <c r="BF262" s="15">
        <f ca="1">Inputs!$B$13*EXP($B$9-0.5*C$6^2+C$6*Y262)</f>
        <v>20312.88610959713</v>
      </c>
      <c r="BG262" s="15">
        <f t="shared" ca="1" si="120"/>
        <v>28406.891116473387</v>
      </c>
      <c r="BH262" s="15">
        <f t="shared" ca="1" si="121"/>
        <v>22498.926387148378</v>
      </c>
      <c r="BI262" s="15">
        <f t="shared" ca="1" si="122"/>
        <v>32585.024518710925</v>
      </c>
      <c r="BJ262" s="15">
        <f t="shared" ca="1" si="123"/>
        <v>32932.472663551642</v>
      </c>
      <c r="BK262" s="15">
        <f t="shared" ca="1" si="124"/>
        <v>45784.81949114937</v>
      </c>
      <c r="BL262" s="15">
        <f t="shared" ca="1" si="125"/>
        <v>64253.29957017352</v>
      </c>
      <c r="BM262" s="15">
        <f t="shared" ca="1" si="126"/>
        <v>84401.611707867705</v>
      </c>
      <c r="BN262" s="15">
        <f t="shared" ca="1" si="127"/>
        <v>95187.766234517825</v>
      </c>
      <c r="BO262" s="15">
        <f t="shared" ca="1" si="128"/>
        <v>129012.42972236843</v>
      </c>
      <c r="BP262" s="15">
        <f t="shared" ca="1" si="129"/>
        <v>194948.71934673763</v>
      </c>
      <c r="BQ262" s="15">
        <f ca="1">Inputs!$B$20*EXP($B$10-0.5*C$7^2+C$7*AJ262)</f>
        <v>4853.8785008320392</v>
      </c>
      <c r="BR262" s="15">
        <f t="shared" ca="1" si="130"/>
        <v>4606.265574097848</v>
      </c>
      <c r="BS262" s="15">
        <f t="shared" ca="1" si="131"/>
        <v>7322.7166360538686</v>
      </c>
      <c r="BT262" s="15">
        <f t="shared" ca="1" si="132"/>
        <v>16136.352285933955</v>
      </c>
      <c r="BU262" s="15">
        <f t="shared" ca="1" si="133"/>
        <v>16128.571293670864</v>
      </c>
      <c r="BV262" s="15">
        <f t="shared" ca="1" si="134"/>
        <v>24602.677088097822</v>
      </c>
      <c r="BW262" s="15">
        <f t="shared" ca="1" si="135"/>
        <v>30836.012215646042</v>
      </c>
      <c r="BX262" s="15">
        <f t="shared" ca="1" si="136"/>
        <v>49867.029754604708</v>
      </c>
      <c r="BY262" s="15">
        <f t="shared" ca="1" si="137"/>
        <v>55842.149450773693</v>
      </c>
      <c r="BZ262" s="15">
        <f t="shared" ca="1" si="138"/>
        <v>76268.686315180108</v>
      </c>
      <c r="CA262" s="15">
        <f t="shared" ca="1" si="139"/>
        <v>106934.87038194935</v>
      </c>
      <c r="CB262" s="15">
        <f ca="1">(AU262*DCF!C$10-DCF!C$5*MAX(AU262*DCF!C$10,0)-MAX(AU262-Inputs!$B$6,0)/Inputs!$B$10)*DCF!C$6</f>
        <v>1044.89413008408</v>
      </c>
      <c r="CC262" s="15">
        <f ca="1">(AV262*DCF!D$10-DCF!D$5*MAX(AV262*DCF!D$10,0)-MAX(AV262-AU262,0)/Inputs!$B$10)*DCF!D$6</f>
        <v>1147.1002145233629</v>
      </c>
      <c r="CD262" s="15">
        <f ca="1">(AW262*DCF!E$10-DCF!E$5*MAX(AW262*DCF!E$10,0)-MAX(AW262-AV262,0)/Inputs!$B$10)*DCF!E$6</f>
        <v>1595.1995455118108</v>
      </c>
      <c r="CE262" s="15">
        <f ca="1">(AX262*DCF!F$10-DCF!F$5*MAX(AX262*DCF!F$10,0)-MAX(AX262-AW262,0)/Inputs!$B$10)*DCF!F$6</f>
        <v>1527.4617421712244</v>
      </c>
      <c r="CF262" s="15">
        <f ca="1">(AY262*DCF!G$10-DCF!G$5*MAX(AY262*DCF!G$10,0)-MAX(AY262-AX262,0)/Inputs!$B$10)*DCF!G$6</f>
        <v>1844.0356550702659</v>
      </c>
      <c r="CG262" s="15">
        <f ca="1">(AZ262*DCF!H$10-DCF!H$5*MAX(AZ262*DCF!H$10,0)-MAX(AZ262-AY262,0)/Inputs!$B$10)*DCF!H$6</f>
        <v>2223.4821728504999</v>
      </c>
      <c r="CH262" s="15">
        <f ca="1">(BA262*DCF!I$10-DCF!I$5*MAX(BA262*DCF!I$10,0)-MAX(BA262-AZ262,0)/Inputs!$B$10)*DCF!I$6</f>
        <v>2690.5438866426925</v>
      </c>
      <c r="CI262" s="15">
        <f ca="1">(BB262*DCF!J$10-DCF!J$5*MAX(BB262*DCF!J$10,0)-MAX(BB262-BA262,0)/Inputs!$B$10)*DCF!J$6</f>
        <v>3299.5416308318158</v>
      </c>
      <c r="CJ262" s="15">
        <f ca="1">(BC262*DCF!K$10-DCF!K$5*MAX(BC262*DCF!K$10,0)-MAX(BC262-BB262,0)/Inputs!$B$10)*DCF!K$6</f>
        <v>3838.5559441301343</v>
      </c>
      <c r="CK262" s="15">
        <f ca="1">(BD262*DCF!L$10-DCF!L$5*MAX(BD262*DCF!L$10,0)-MAX(BD262-BC262,0)/Inputs!$B$10)*DCF!L$6</f>
        <v>4399.8835733103979</v>
      </c>
      <c r="CL262" s="15">
        <f ca="1">(BE262*DCF!M$10-DCF!M$5*MAX(BE262*DCF!M$10,0)-MAX(BE262-BD262,0)/Inputs!$B$10)*DCF!M$6</f>
        <v>4890.9963674319133</v>
      </c>
      <c r="CM262" s="15">
        <f ca="1">(BF262*DCF!C$28-DCF!C$5*MAX(BF262*DCF!C$28,0)-MAX(BF262-Inputs!$B$13,0)/Inputs!$B$17)*DCF!C$6</f>
        <v>4137.9540581057163</v>
      </c>
      <c r="CN262" s="15">
        <f ca="1">(BG262*DCF!D$28-DCF!D$5*MAX(BG262*DCF!D$28,0)-MAX(BG262-BF262,0)/Inputs!$B$17)*DCF!D$6</f>
        <v>6639.6622299052569</v>
      </c>
      <c r="CO262" s="15">
        <f ca="1">(BH262*DCF!E$28-DCF!E$5*MAX(BH262*DCF!E$28,0)-MAX(BH262-BG262,0)/Inputs!$B$17)*DCF!E$6</f>
        <v>6372.0965787006426</v>
      </c>
      <c r="CP262" s="15">
        <f ca="1">(BI262*DCF!F$28-DCF!F$5*MAX(BI262*DCF!F$28,0)-MAX(BI262-BH262,0)/Inputs!$B$17)*DCF!F$6</f>
        <v>7009.6422513871339</v>
      </c>
      <c r="CQ262" s="15">
        <f ca="1">(BJ262*DCF!G$28-DCF!G$5*MAX(BJ262*DCF!G$28,0)-MAX(BJ262-BI262,0)/Inputs!$B$17)*DCF!G$6</f>
        <v>8486.1425449149483</v>
      </c>
      <c r="CR262" s="15">
        <f ca="1">(BK262*DCF!H$28-DCF!H$5*MAX(BK262*DCF!H$28,0)-MAX(BK262-BJ262,0)/Inputs!$B$17)*DCF!H$6</f>
        <v>9326.1969771095082</v>
      </c>
      <c r="CS262" s="15">
        <f ca="1">(BL262*DCF!I$28-DCF!I$5*MAX(BL262*DCF!I$28,0)-MAX(BL262-BK262,0)/Inputs!$B$17)*DCF!I$6</f>
        <v>12458.565453749297</v>
      </c>
      <c r="CT262" s="15">
        <f ca="1">(BM262*DCF!J$28-DCF!J$5*MAX(BM262*DCF!J$28,0)-MAX(BM262-BL262,0)/Inputs!$B$17)*DCF!J$6</f>
        <v>16157.064529573458</v>
      </c>
      <c r="CU262" s="15">
        <f ca="1">(BN262*DCF!K$28-DCF!K$5*MAX(BN262*DCF!K$28,0)-MAX(BN262-BM262,0)/Inputs!$B$17)*DCF!K$6</f>
        <v>18780.899956677957</v>
      </c>
      <c r="CV262" s="15">
        <f ca="1">(BO262*DCF!L$28-DCF!L$5*MAX(BO262*DCF!L$28,0)-MAX(BO262-BN262,0)/Inputs!$B$17)*DCF!L$6</f>
        <v>21913.370608412675</v>
      </c>
      <c r="CW262" s="15">
        <f ca="1">(BP262*DCF!M$28-DCF!M$5*MAX(BP262*DCF!M$28,0)-MAX(BP262-BO262,0)/Inputs!$B$17)*DCF!M$6</f>
        <v>29787.519338594353</v>
      </c>
      <c r="CX262" s="15">
        <f ca="1">(BQ262*DCF!C$46-DCF!C$5*MAX(BQ262*DCF!C$46,0)-MAX(BQ262-Inputs!$B$20,0)/Inputs!$B$24)*DCF!C$6</f>
        <v>-1884.4423793293574</v>
      </c>
      <c r="CY262" s="15">
        <f ca="1">(BR262*DCF!D$46-DCF!D$5*MAX(BR262*DCF!D$46,0)-MAX(BR262-BQ262,0)/Inputs!$B$24)*DCF!D$6</f>
        <v>-786.18211399672055</v>
      </c>
      <c r="CZ262" s="15">
        <f ca="1">(BS262*DCF!E$46-DCF!E$5*MAX(BS262*DCF!E$46,0)-MAX(BS262-BR262,0)/Inputs!$B$24)*DCF!E$6</f>
        <v>-1936.6742179277567</v>
      </c>
      <c r="DA262" s="15">
        <f ca="1">(BT262*DCF!F$46-DCF!F$5*MAX(BT262*DCF!F$46,0)-MAX(BT262-BS262,0)/Inputs!$B$24)*DCF!F$6</f>
        <v>-4384.4745556615608</v>
      </c>
      <c r="DB262" s="15">
        <f ca="1">(BU262*DCF!G$46-DCF!G$5*MAX(BU262*DCF!G$46,0)-MAX(BU262-BT262,0)/Inputs!$B$24)*DCF!G$6</f>
        <v>-542.53327215316062</v>
      </c>
      <c r="DC262" s="15">
        <f ca="1">(BV262*DCF!H$46-DCF!H$5*MAX(BV262*DCF!H$46,0)-MAX(BV262-BU262,0)/Inputs!$B$24)*DCF!H$6</f>
        <v>-2633.2764539105315</v>
      </c>
      <c r="DD262" s="15">
        <f ca="1">(BW262*DCF!I$46-DCF!I$5*MAX(BW262*DCF!I$46,0)-MAX(BW262-BV262,0)/Inputs!$B$24)*DCF!I$6</f>
        <v>-1077.1797218581485</v>
      </c>
      <c r="DE262" s="15">
        <f ca="1">(BX262*DCF!J$46-DCF!J$5*MAX(BX262*DCF!J$46,0)-MAX(BX262-BW262,0)/Inputs!$B$24)*DCF!J$6</f>
        <v>-2954.9309696841933</v>
      </c>
      <c r="DF262" s="15">
        <f ca="1">(BY262*DCF!K$46-DCF!K$5*MAX(BY262*DCF!K$46,0)-MAX(BY262-BX262,0)/Inputs!$B$24)*DCF!K$6</f>
        <v>1726.1445783001416</v>
      </c>
      <c r="DG262" s="15">
        <f ca="1">(BZ262*DCF!L$46-DCF!L$5*MAX(BZ262*DCF!L$46,0)-MAX(BZ262-BY262,0)/Inputs!$B$24)*DCF!L$6</f>
        <v>649.50868613660271</v>
      </c>
      <c r="DH262" s="15">
        <f ca="1">(CA262*DCF!M$46-DCF!M$5*MAX(CA262*DCF!M$46,0)-MAX(CA262-BZ262,0)/Inputs!$B$24)*DCF!M$6</f>
        <v>1972.3181957528175</v>
      </c>
      <c r="DI262" s="15">
        <f ca="1">SUM(CB262:CL262)+BE262*DCF!M$10*(1+Inputs!$B$30)*(1-Inputs!$B$33)*(1-Inputs!$B$30/Inputs!$B$31)/(Inputs!$B$29-Inputs!$B$30)*DCF!M$6</f>
        <v>162536.69607826631</v>
      </c>
      <c r="DJ262" s="15">
        <f ca="1">SUM(CM262:CW262)+BP262*DCF!M$28*(1+Inputs!$B$30)*(1-Inputs!$B$33)*(1-Inputs!$B$30/Inputs!$B$31)/(Inputs!$B$29-Inputs!$B$30)*DCF!M$6</f>
        <v>864462.26635633665</v>
      </c>
      <c r="DK262" s="15">
        <f ca="1">SUM(CX262:DH262)+CA262*DCF!M$46*(1+Inputs!$B$30)*(1-Inputs!$B$33)*(1-Inputs!$B$30/Inputs!$B$31)/(Inputs!$B$29-Inputs!$B$30)*DCF!M$6</f>
        <v>153482.25463135412</v>
      </c>
      <c r="DM262" s="15">
        <f ca="1">DI262+DJ262+DK262+Inputs!$B$34+Inputs!$B$36-Inputs!$B$35</f>
        <v>1257332.2170659569</v>
      </c>
    </row>
    <row r="263" spans="1:117" x14ac:dyDescent="0.75">
      <c r="A263" s="11">
        <v>250</v>
      </c>
      <c r="C263" s="24">
        <f t="shared" ca="1" si="144"/>
        <v>1.6395441891517109</v>
      </c>
      <c r="D263" s="24">
        <f t="shared" ca="1" si="144"/>
        <v>0.4524031241516554</v>
      </c>
      <c r="E263" s="24">
        <f t="shared" ca="1" si="144"/>
        <v>0.14135933759978864</v>
      </c>
      <c r="F263" s="24">
        <f t="shared" ca="1" si="144"/>
        <v>0.19013921634440548</v>
      </c>
      <c r="G263" s="24">
        <f t="shared" ca="1" si="144"/>
        <v>1.5255810826926137</v>
      </c>
      <c r="H263" s="24">
        <f t="shared" ca="1" si="144"/>
        <v>-1.715975451272576</v>
      </c>
      <c r="I263" s="24">
        <f t="shared" ca="1" si="144"/>
        <v>-0.17015824108810484</v>
      </c>
      <c r="J263" s="24">
        <f t="shared" ca="1" si="144"/>
        <v>-1.9209717448414128</v>
      </c>
      <c r="K263" s="24">
        <f t="shared" ca="1" si="144"/>
        <v>-1.6976584363594889</v>
      </c>
      <c r="L263" s="24">
        <f t="shared" ca="1" si="144"/>
        <v>0.41799499822388586</v>
      </c>
      <c r="M263" s="24">
        <f t="shared" ca="1" si="144"/>
        <v>-0.38940270833952406</v>
      </c>
      <c r="N263" s="24">
        <f ca="1">SQRT(Inputs!$B$38)*C263+SQRT(1-Inputs!$B$38)*_xlfn.NORM.S.INV(RAND())</f>
        <v>0.48541505993380801</v>
      </c>
      <c r="O263" s="24">
        <f ca="1">SQRT(Inputs!$B$38)*D263+SQRT(1-Inputs!$B$38)*_xlfn.NORM.S.INV(RAND())</f>
        <v>-0.36092602231681892</v>
      </c>
      <c r="P263" s="24">
        <f ca="1">SQRT(Inputs!$B$38)*E263+SQRT(1-Inputs!$B$38)*_xlfn.NORM.S.INV(RAND())</f>
        <v>0.28855735778294384</v>
      </c>
      <c r="Q263" s="24">
        <f ca="1">SQRT(Inputs!$B$38)*F263+SQRT(1-Inputs!$B$38)*_xlfn.NORM.S.INV(RAND())</f>
        <v>-0.88934060901478995</v>
      </c>
      <c r="R263" s="24">
        <f ca="1">SQRT(Inputs!$B$38)*G263+SQRT(1-Inputs!$B$38)*_xlfn.NORM.S.INV(RAND())</f>
        <v>0.46828167748280791</v>
      </c>
      <c r="S263" s="24">
        <f ca="1">SQRT(Inputs!$B$38)*H263+SQRT(1-Inputs!$B$38)*_xlfn.NORM.S.INV(RAND())</f>
        <v>-1.6056460518399347</v>
      </c>
      <c r="T263" s="24">
        <f ca="1">SQRT(Inputs!$B$38)*I263+SQRT(1-Inputs!$B$38)*_xlfn.NORM.S.INV(RAND())</f>
        <v>0.57754549504722119</v>
      </c>
      <c r="U263" s="24">
        <f ca="1">SQRT(Inputs!$B$38)*J263+SQRT(1-Inputs!$B$38)*_xlfn.NORM.S.INV(RAND())</f>
        <v>-0.16735772683652972</v>
      </c>
      <c r="V263" s="24">
        <f ca="1">SQRT(Inputs!$B$38)*K263+SQRT(1-Inputs!$B$38)*_xlfn.NORM.S.INV(RAND())</f>
        <v>6.4856292965388862E-2</v>
      </c>
      <c r="W263" s="24">
        <f ca="1">SQRT(Inputs!$B$38)*L263+SQRT(1-Inputs!$B$38)*_xlfn.NORM.S.INV(RAND())</f>
        <v>1.1306710067771204</v>
      </c>
      <c r="X263" s="24">
        <f ca="1">SQRT(Inputs!$B$38)*M263+SQRT(1-Inputs!$B$38)*_xlfn.NORM.S.INV(RAND())</f>
        <v>-1.074246095835039</v>
      </c>
      <c r="Y263" s="24">
        <f ca="1">SQRT(Inputs!$B$38)*C263+SQRT(1-Inputs!$B$38)*_xlfn.NORM.S.INV(RAND())</f>
        <v>1.6786599833463138</v>
      </c>
      <c r="Z263" s="24">
        <f ca="1">SQRT(Inputs!$B$38)*D263+SQRT(1-Inputs!$B$38)*_xlfn.NORM.S.INV(RAND())</f>
        <v>-7.9000527929843467E-2</v>
      </c>
      <c r="AA263" s="24">
        <f ca="1">SQRT(Inputs!$B$38)*E263+SQRT(1-Inputs!$B$38)*_xlfn.NORM.S.INV(RAND())</f>
        <v>-0.52419143786689804</v>
      </c>
      <c r="AB263" s="24">
        <f ca="1">SQRT(Inputs!$B$38)*F263+SQRT(1-Inputs!$B$38)*_xlfn.NORM.S.INV(RAND())</f>
        <v>1.292150955129189</v>
      </c>
      <c r="AC263" s="24">
        <f ca="1">SQRT(Inputs!$B$38)*G263+SQRT(1-Inputs!$B$38)*_xlfn.NORM.S.INV(RAND())</f>
        <v>0.92210987019211366</v>
      </c>
      <c r="AD263" s="24">
        <f ca="1">SQRT(Inputs!$B$38)*H263+SQRT(1-Inputs!$B$38)*_xlfn.NORM.S.INV(RAND())</f>
        <v>-1.7498529229141679</v>
      </c>
      <c r="AE263" s="24">
        <f ca="1">SQRT(Inputs!$B$38)*I263+SQRT(1-Inputs!$B$38)*_xlfn.NORM.S.INV(RAND())</f>
        <v>-0.51706925993936581</v>
      </c>
      <c r="AF263" s="24">
        <f ca="1">SQRT(Inputs!$B$38)*J263+SQRT(1-Inputs!$B$38)*_xlfn.NORM.S.INV(RAND())</f>
        <v>-0.85732991186258667</v>
      </c>
      <c r="AG263" s="24">
        <f ca="1">SQRT(Inputs!$B$38)*K263+SQRT(1-Inputs!$B$38)*_xlfn.NORM.S.INV(RAND())</f>
        <v>-1.567125105054703</v>
      </c>
      <c r="AH263" s="24">
        <f ca="1">SQRT(Inputs!$B$38)*L263+SQRT(1-Inputs!$B$38)*_xlfn.NORM.S.INV(RAND())</f>
        <v>-4.6089658843374071E-2</v>
      </c>
      <c r="AI263" s="24">
        <f ca="1">SQRT(Inputs!$B$38)*M263+SQRT(1-Inputs!$B$38)*_xlfn.NORM.S.INV(RAND())</f>
        <v>-0.6232117944295239</v>
      </c>
      <c r="AJ263" s="24">
        <f ca="1">SQRT(Inputs!$B$38)*C263+SQRT(1-Inputs!$B$38)*_xlfn.NORM.S.INV(RAND())</f>
        <v>1.6999540967499898</v>
      </c>
      <c r="AK263" s="24">
        <f ca="1">SQRT(Inputs!$B$38)*D263+SQRT(1-Inputs!$B$38)*_xlfn.NORM.S.INV(RAND())</f>
        <v>-0.28928919987698754</v>
      </c>
      <c r="AL263" s="24">
        <f ca="1">SQRT(Inputs!$B$38)*E263+SQRT(1-Inputs!$B$38)*_xlfn.NORM.S.INV(RAND())</f>
        <v>-1.0555465960134218</v>
      </c>
      <c r="AM263" s="24">
        <f ca="1">SQRT(Inputs!$B$38)*F263+SQRT(1-Inputs!$B$38)*_xlfn.NORM.S.INV(RAND())</f>
        <v>8.5124450029182036E-2</v>
      </c>
      <c r="AN263" s="24">
        <f ca="1">SQRT(Inputs!$B$38)*G263+SQRT(1-Inputs!$B$38)*_xlfn.NORM.S.INV(RAND())</f>
        <v>2.7627723620685884E-2</v>
      </c>
      <c r="AO263" s="24">
        <f ca="1">SQRT(Inputs!$B$38)*H263+SQRT(1-Inputs!$B$38)*_xlfn.NORM.S.INV(RAND())</f>
        <v>-0.88292249188734528</v>
      </c>
      <c r="AP263" s="24">
        <f ca="1">SQRT(Inputs!$B$38)*I263+SQRT(1-Inputs!$B$38)*_xlfn.NORM.S.INV(RAND())</f>
        <v>-0.29734423675414179</v>
      </c>
      <c r="AQ263" s="24">
        <f ca="1">SQRT(Inputs!$B$38)*J263+SQRT(1-Inputs!$B$38)*_xlfn.NORM.S.INV(RAND())</f>
        <v>-1.3983752690123166</v>
      </c>
      <c r="AR263" s="24">
        <f ca="1">SQRT(Inputs!$B$38)*K263+SQRT(1-Inputs!$B$38)*_xlfn.NORM.S.INV(RAND())</f>
        <v>-0.85096692957794529</v>
      </c>
      <c r="AS263" s="24">
        <f ca="1">SQRT(Inputs!$B$38)*L263+SQRT(1-Inputs!$B$38)*_xlfn.NORM.S.INV(RAND())</f>
        <v>-0.10112367279086604</v>
      </c>
      <c r="AT263" s="24">
        <f ca="1">SQRT(Inputs!$B$38)*M263+SQRT(1-Inputs!$B$38)*_xlfn.NORM.S.INV(RAND())</f>
        <v>-0.65585232680313899</v>
      </c>
      <c r="AU263" s="15">
        <f ca="1">Inputs!$B$6*EXP($B$8-0.5*C$5^2+C$5*N263)</f>
        <v>5367.8785025395091</v>
      </c>
      <c r="AV263" s="15">
        <f t="shared" ca="1" si="110"/>
        <v>6196.272930548922</v>
      </c>
      <c r="AW263" s="15">
        <f t="shared" ca="1" si="111"/>
        <v>7855.1121266443406</v>
      </c>
      <c r="AX263" s="15">
        <f t="shared" ca="1" si="112"/>
        <v>8581.8080586353099</v>
      </c>
      <c r="AY263" s="15">
        <f t="shared" ca="1" si="113"/>
        <v>11077.396161701154</v>
      </c>
      <c r="AZ263" s="15">
        <f t="shared" ca="1" si="114"/>
        <v>11352.327397810706</v>
      </c>
      <c r="BA263" s="15">
        <f t="shared" ca="1" si="115"/>
        <v>14757.977398905634</v>
      </c>
      <c r="BB263" s="15">
        <f t="shared" ca="1" si="116"/>
        <v>17767.827333541358</v>
      </c>
      <c r="BC263" s="15">
        <f t="shared" ca="1" si="117"/>
        <v>21897.730839261141</v>
      </c>
      <c r="BD263" s="15">
        <f t="shared" ca="1" si="118"/>
        <v>29819.319596293906</v>
      </c>
      <c r="BE263" s="15">
        <f t="shared" ca="1" si="119"/>
        <v>33133.938633856138</v>
      </c>
      <c r="BF263" s="15">
        <f ca="1">Inputs!$B$13*EXP($B$9-0.5*C$6^2+C$6*Y263)</f>
        <v>19292.268442143195</v>
      </c>
      <c r="BG263" s="15">
        <f t="shared" ca="1" si="120"/>
        <v>23179.386021371116</v>
      </c>
      <c r="BH263" s="15">
        <f t="shared" ca="1" si="121"/>
        <v>25962.693879039583</v>
      </c>
      <c r="BI263" s="15">
        <f t="shared" ca="1" si="122"/>
        <v>38775.745050314283</v>
      </c>
      <c r="BJ263" s="15">
        <f t="shared" ca="1" si="123"/>
        <v>54294.158704175439</v>
      </c>
      <c r="BK263" s="15">
        <f t="shared" ca="1" si="124"/>
        <v>52510.390149190265</v>
      </c>
      <c r="BL263" s="15">
        <f t="shared" ca="1" si="125"/>
        <v>60322.120796400908</v>
      </c>
      <c r="BM263" s="15">
        <f t="shared" ca="1" si="126"/>
        <v>66657.74778785932</v>
      </c>
      <c r="BN263" s="15">
        <f t="shared" ca="1" si="127"/>
        <v>67944.136466971118</v>
      </c>
      <c r="BO263" s="15">
        <f t="shared" ca="1" si="128"/>
        <v>83151.575071641884</v>
      </c>
      <c r="BP263" s="15">
        <f t="shared" ca="1" si="129"/>
        <v>95366.95600185958</v>
      </c>
      <c r="BQ263" s="15">
        <f ca="1">Inputs!$B$20*EXP($B$10-0.5*C$7^2+C$7*AJ263)</f>
        <v>7839.0503301329336</v>
      </c>
      <c r="BR263" s="15">
        <f t="shared" ca="1" si="130"/>
        <v>9702.9187932764853</v>
      </c>
      <c r="BS263" s="15">
        <f t="shared" ca="1" si="131"/>
        <v>9812.3126378532124</v>
      </c>
      <c r="BT263" s="15">
        <f t="shared" ca="1" si="132"/>
        <v>13834.560209532205</v>
      </c>
      <c r="BU263" s="15">
        <f t="shared" ca="1" si="133"/>
        <v>19301.643440578729</v>
      </c>
      <c r="BV263" s="15">
        <f t="shared" ca="1" si="134"/>
        <v>22010.055480540886</v>
      </c>
      <c r="BW263" s="15">
        <f t="shared" ca="1" si="135"/>
        <v>28840.454855844622</v>
      </c>
      <c r="BX263" s="15">
        <f t="shared" ca="1" si="136"/>
        <v>30476.507207187628</v>
      </c>
      <c r="BY263" s="15">
        <f t="shared" ca="1" si="137"/>
        <v>36286.747638478853</v>
      </c>
      <c r="BZ263" s="15">
        <f t="shared" ca="1" si="138"/>
        <v>49977.617649258762</v>
      </c>
      <c r="CA263" s="15">
        <f t="shared" ca="1" si="139"/>
        <v>62480.283747676593</v>
      </c>
      <c r="CB263" s="15">
        <f ca="1">(AU263*DCF!C$10-DCF!C$5*MAX(AU263*DCF!C$10,0)-MAX(AU263-Inputs!$B$6,0)/Inputs!$B$10)*DCF!C$6</f>
        <v>1040.1820246321322</v>
      </c>
      <c r="CC263" s="15">
        <f ca="1">(AV263*DCF!D$10-DCF!D$5*MAX(AV263*DCF!D$10,0)-MAX(AV263-AU263,0)/Inputs!$B$10)*DCF!D$6</f>
        <v>1308.3172478023866</v>
      </c>
      <c r="CD263" s="15">
        <f ca="1">(AW263*DCF!E$10-DCF!E$5*MAX(AW263*DCF!E$10,0)-MAX(AW263-AV263,0)/Inputs!$B$10)*DCF!E$6</f>
        <v>1439.9810649067888</v>
      </c>
      <c r="CE263" s="15">
        <f ca="1">(AX263*DCF!F$10-DCF!F$5*MAX(AX263*DCF!F$10,0)-MAX(AX263-AW263,0)/Inputs!$B$10)*DCF!F$6</f>
        <v>1722.1876159743629</v>
      </c>
      <c r="CF263" s="15">
        <f ca="1">(AY263*DCF!G$10-DCF!G$5*MAX(AY263*DCF!G$10,0)-MAX(AY263-AX263,0)/Inputs!$B$10)*DCF!G$6</f>
        <v>1802.6898661271071</v>
      </c>
      <c r="CG263" s="15">
        <f ca="1">(AZ263*DCF!H$10-DCF!H$5*MAX(AZ263*DCF!H$10,0)-MAX(AZ263-AY263,0)/Inputs!$B$10)*DCF!H$6</f>
        <v>2155.2435373389967</v>
      </c>
      <c r="CH263" s="15">
        <f ca="1">(BA263*DCF!I$10-DCF!I$5*MAX(BA263*DCF!I$10,0)-MAX(BA263-AZ263,0)/Inputs!$B$10)*DCF!I$6</f>
        <v>2137.0981747544351</v>
      </c>
      <c r="CI263" s="15">
        <f ca="1">(BB263*DCF!J$10-DCF!J$5*MAX(BB263*DCF!J$10,0)-MAX(BB263-BA263,0)/Inputs!$B$10)*DCF!J$6</f>
        <v>2592.9072383098587</v>
      </c>
      <c r="CJ263" s="15">
        <f ca="1">(BC263*DCF!K$10-DCF!K$5*MAX(BC263*DCF!K$10,0)-MAX(BC263-BB263,0)/Inputs!$B$10)*DCF!K$6</f>
        <v>2947.0593634225447</v>
      </c>
      <c r="CK263" s="15">
        <f ca="1">(BD263*DCF!L$10-DCF!L$5*MAX(BD263*DCF!L$10,0)-MAX(BD263-BC263,0)/Inputs!$B$10)*DCF!L$6</f>
        <v>3472.9307503392297</v>
      </c>
      <c r="CL263" s="15">
        <f ca="1">(BE263*DCF!M$10-DCF!M$5*MAX(BE263*DCF!M$10,0)-MAX(BE263-BD263,0)/Inputs!$B$10)*DCF!M$6</f>
        <v>4279.6606367079658</v>
      </c>
      <c r="CM263" s="15">
        <f ca="1">(BF263*DCF!C$28-DCF!C$5*MAX(BF263*DCF!C$28,0)-MAX(BF263-Inputs!$B$13,0)/Inputs!$B$17)*DCF!C$6</f>
        <v>4062.1767075742364</v>
      </c>
      <c r="CN263" s="15">
        <f ca="1">(BG263*DCF!D$28-DCF!D$5*MAX(BG263*DCF!D$28,0)-MAX(BG263-BF263,0)/Inputs!$B$17)*DCF!D$6</f>
        <v>5997.563385732079</v>
      </c>
      <c r="CO263" s="15">
        <f ca="1">(BH263*DCF!E$28-DCF!E$5*MAX(BH263*DCF!E$28,0)-MAX(BH263-BG263,0)/Inputs!$B$17)*DCF!E$6</f>
        <v>6804.5455426644112</v>
      </c>
      <c r="CP263" s="15">
        <f ca="1">(BI263*DCF!F$28-DCF!F$5*MAX(BI263*DCF!F$28,0)-MAX(BI263-BH263,0)/Inputs!$B$17)*DCF!F$6</f>
        <v>8193.774903138883</v>
      </c>
      <c r="CQ263" s="15">
        <f ca="1">(BJ263*DCF!G$28-DCF!G$5*MAX(BJ263*DCF!G$28,0)-MAX(BJ263-BI263,0)/Inputs!$B$17)*DCF!G$6</f>
        <v>11476.987531022101</v>
      </c>
      <c r="CR263" s="15">
        <f ca="1">(BK263*DCF!H$28-DCF!H$5*MAX(BK263*DCF!H$28,0)-MAX(BK263-BJ263,0)/Inputs!$B$17)*DCF!H$6</f>
        <v>12986.39881675622</v>
      </c>
      <c r="CS263" s="15">
        <f ca="1">(BL263*DCF!I$28-DCF!I$5*MAX(BL263*DCF!I$28,0)-MAX(BL263-BK263,0)/Inputs!$B$17)*DCF!I$6</f>
        <v>13063.707075582572</v>
      </c>
      <c r="CT263" s="15">
        <f ca="1">(BM263*DCF!J$28-DCF!J$5*MAX(BM263*DCF!J$28,0)-MAX(BM263-BL263,0)/Inputs!$B$17)*DCF!J$6</f>
        <v>14030.159060062353</v>
      </c>
      <c r="CU263" s="15">
        <f ca="1">(BN263*DCF!K$28-DCF!K$5*MAX(BN263*DCF!K$28,0)-MAX(BN263-BM263,0)/Inputs!$B$17)*DCF!K$6</f>
        <v>14191.096923734975</v>
      </c>
      <c r="CV263" s="15">
        <f ca="1">(BO263*DCF!L$28-DCF!L$5*MAX(BO263*DCF!L$28,0)-MAX(BO263-BN263,0)/Inputs!$B$17)*DCF!L$6</f>
        <v>14869.737531536774</v>
      </c>
      <c r="CW263" s="15">
        <f ca="1">(BP263*DCF!M$28-DCF!M$5*MAX(BP263*DCF!M$28,0)-MAX(BP263-BO263,0)/Inputs!$B$17)*DCF!M$6</f>
        <v>16666.497412561283</v>
      </c>
      <c r="CX263" s="15">
        <f ca="1">(BQ263*DCF!C$46-DCF!C$5*MAX(BQ263*DCF!C$46,0)-MAX(BQ263-Inputs!$B$20,0)/Inputs!$B$24)*DCF!C$6</f>
        <v>-3952.6907599073443</v>
      </c>
      <c r="CY263" s="15">
        <f ca="1">(BR263*DCF!D$46-DCF!D$5*MAX(BR263*DCF!D$46,0)-MAX(BR263-BQ263,0)/Inputs!$B$24)*DCF!D$6</f>
        <v>-2451.3591647314333</v>
      </c>
      <c r="CZ263" s="15">
        <f ca="1">(BS263*DCF!E$46-DCF!E$5*MAX(BS263*DCF!E$46,0)-MAX(BS263-BR263,0)/Inputs!$B$24)*DCF!E$6</f>
        <v>-1203.4430959114632</v>
      </c>
      <c r="DA263" s="15">
        <f ca="1">(BT263*DCF!F$46-DCF!F$5*MAX(BT263*DCF!F$46,0)-MAX(BT263-BS263,0)/Inputs!$B$24)*DCF!F$6</f>
        <v>-2472.1476370137989</v>
      </c>
      <c r="DB263" s="15">
        <f ca="1">(BU263*DCF!G$46-DCF!G$5*MAX(BU263*DCF!G$46,0)-MAX(BU263-BT263,0)/Inputs!$B$24)*DCF!G$6</f>
        <v>-2488.2879324985797</v>
      </c>
      <c r="DC263" s="15">
        <f ca="1">(BV263*DCF!H$46-DCF!H$5*MAX(BV263*DCF!H$46,0)-MAX(BV263-BU263,0)/Inputs!$B$24)*DCF!H$6</f>
        <v>-841.6224467023452</v>
      </c>
      <c r="DD263" s="15">
        <f ca="1">(BW263*DCF!I$46-DCF!I$5*MAX(BW263*DCF!I$46,0)-MAX(BW263-BV263,0)/Inputs!$B$24)*DCF!I$6</f>
        <v>-1294.6619402803901</v>
      </c>
      <c r="DE263" s="15">
        <f ca="1">(BX263*DCF!J$46-DCF!J$5*MAX(BX263*DCF!J$46,0)-MAX(BX263-BW263,0)/Inputs!$B$24)*DCF!J$6</f>
        <v>844.55082069857508</v>
      </c>
      <c r="DF263" s="15">
        <f ca="1">(BY263*DCF!K$46-DCF!K$5*MAX(BY263*DCF!K$46,0)-MAX(BY263-BX263,0)/Inputs!$B$24)*DCF!K$6</f>
        <v>649.46586607312508</v>
      </c>
      <c r="DG263" s="15">
        <f ca="1">(BZ263*DCF!L$46-DCF!L$5*MAX(BZ263*DCF!L$46,0)-MAX(BZ263-BY263,0)/Inputs!$B$24)*DCF!L$6</f>
        <v>356.43238527449586</v>
      </c>
      <c r="DH263" s="15">
        <f ca="1">(CA263*DCF!M$46-DCF!M$5*MAX(CA263*DCF!M$46,0)-MAX(CA263-BZ263,0)/Inputs!$B$24)*DCF!M$6</f>
        <v>2284.4491308646498</v>
      </c>
      <c r="DI263" s="15">
        <f ca="1">SUM(CB263:CL263)+BE263*DCF!M$10*(1+Inputs!$B$30)*(1-Inputs!$B$33)*(1-Inputs!$B$30/Inputs!$B$31)/(Inputs!$B$29-Inputs!$B$30)*DCF!M$6</f>
        <v>117110.44688931637</v>
      </c>
      <c r="DJ263" s="15">
        <f ca="1">SUM(CM263:CW263)+BP263*DCF!M$28*(1+Inputs!$B$30)*(1-Inputs!$B$33)*(1-Inputs!$B$30/Inputs!$B$31)/(Inputs!$B$29-Inputs!$B$30)*DCF!M$6</f>
        <v>476219.31109118374</v>
      </c>
      <c r="DK263" s="15">
        <f ca="1">SUM(CX263:DH263)+CA263*DCF!M$46*(1+Inputs!$B$30)*(1-Inputs!$B$33)*(1-Inputs!$B$30/Inputs!$B$31)/(Inputs!$B$29-Inputs!$B$30)*DCF!M$6</f>
        <v>86032.605162533611</v>
      </c>
      <c r="DM263" s="15">
        <f ca="1">DI263+DJ263+DK263+Inputs!$B$34+Inputs!$B$36-Inputs!$B$35</f>
        <v>756213.3631430337</v>
      </c>
    </row>
    <row r="264" spans="1:117" x14ac:dyDescent="0.75">
      <c r="A264" s="11">
        <v>251</v>
      </c>
      <c r="C264" s="24">
        <f t="shared" ref="C264:M273" ca="1" si="145">_xlfn.NORM.S.INV(RAND())</f>
        <v>-1.3133344817598938</v>
      </c>
      <c r="D264" s="24">
        <f t="shared" ca="1" si="145"/>
        <v>-0.39346071868327703</v>
      </c>
      <c r="E264" s="24">
        <f t="shared" ca="1" si="145"/>
        <v>-1.4968062986454442</v>
      </c>
      <c r="F264" s="24">
        <f t="shared" ca="1" si="145"/>
        <v>1.0713766709957955</v>
      </c>
      <c r="G264" s="24">
        <f t="shared" ca="1" si="145"/>
        <v>-1.0705191116045765</v>
      </c>
      <c r="H264" s="24">
        <f t="shared" ca="1" si="145"/>
        <v>-0.63230370323509555</v>
      </c>
      <c r="I264" s="24">
        <f t="shared" ca="1" si="145"/>
        <v>0.26723101004920735</v>
      </c>
      <c r="J264" s="24">
        <f t="shared" ca="1" si="145"/>
        <v>-0.73308980825120773</v>
      </c>
      <c r="K264" s="24">
        <f t="shared" ca="1" si="145"/>
        <v>-0.47451786185997091</v>
      </c>
      <c r="L264" s="24">
        <f t="shared" ca="1" si="145"/>
        <v>-2.4410691371273479E-2</v>
      </c>
      <c r="M264" s="24">
        <f t="shared" ca="1" si="145"/>
        <v>-1.3142805046898491</v>
      </c>
      <c r="N264" s="24">
        <f ca="1">SQRT(Inputs!$B$38)*C264+SQRT(1-Inputs!$B$38)*_xlfn.NORM.S.INV(RAND())</f>
        <v>-1.5701677796513198</v>
      </c>
      <c r="O264" s="24">
        <f ca="1">SQRT(Inputs!$B$38)*D264+SQRT(1-Inputs!$B$38)*_xlfn.NORM.S.INV(RAND())</f>
        <v>0.85869118237499453</v>
      </c>
      <c r="P264" s="24">
        <f ca="1">SQRT(Inputs!$B$38)*E264+SQRT(1-Inputs!$B$38)*_xlfn.NORM.S.INV(RAND())</f>
        <v>-0.87613495216968518</v>
      </c>
      <c r="Q264" s="24">
        <f ca="1">SQRT(Inputs!$B$38)*F264+SQRT(1-Inputs!$B$38)*_xlfn.NORM.S.INV(RAND())</f>
        <v>1.0739018499244324</v>
      </c>
      <c r="R264" s="24">
        <f ca="1">SQRT(Inputs!$B$38)*G264+SQRT(1-Inputs!$B$38)*_xlfn.NORM.S.INV(RAND())</f>
        <v>0.950314703145133</v>
      </c>
      <c r="S264" s="24">
        <f ca="1">SQRT(Inputs!$B$38)*H264+SQRT(1-Inputs!$B$38)*_xlfn.NORM.S.INV(RAND())</f>
        <v>0.7179870658259988</v>
      </c>
      <c r="T264" s="24">
        <f ca="1">SQRT(Inputs!$B$38)*I264+SQRT(1-Inputs!$B$38)*_xlfn.NORM.S.INV(RAND())</f>
        <v>1.6752483441096253</v>
      </c>
      <c r="U264" s="24">
        <f ca="1">SQRT(Inputs!$B$38)*J264+SQRT(1-Inputs!$B$38)*_xlfn.NORM.S.INV(RAND())</f>
        <v>-1.3664435831768125</v>
      </c>
      <c r="V264" s="24">
        <f ca="1">SQRT(Inputs!$B$38)*K264+SQRT(1-Inputs!$B$38)*_xlfn.NORM.S.INV(RAND())</f>
        <v>0.60090052075319611</v>
      </c>
      <c r="W264" s="24">
        <f ca="1">SQRT(Inputs!$B$38)*L264+SQRT(1-Inputs!$B$38)*_xlfn.NORM.S.INV(RAND())</f>
        <v>-0.11797011490957082</v>
      </c>
      <c r="X264" s="24">
        <f ca="1">SQRT(Inputs!$B$38)*M264+SQRT(1-Inputs!$B$38)*_xlfn.NORM.S.INV(RAND())</f>
        <v>-2.737548919758249</v>
      </c>
      <c r="Y264" s="24">
        <f ca="1">SQRT(Inputs!$B$38)*C264+SQRT(1-Inputs!$B$38)*_xlfn.NORM.S.INV(RAND())</f>
        <v>-1.6522201633436167</v>
      </c>
      <c r="Z264" s="24">
        <f ca="1">SQRT(Inputs!$B$38)*D264+SQRT(1-Inputs!$B$38)*_xlfn.NORM.S.INV(RAND())</f>
        <v>-0.19285197573445848</v>
      </c>
      <c r="AA264" s="24">
        <f ca="1">SQRT(Inputs!$B$38)*E264+SQRT(1-Inputs!$B$38)*_xlfn.NORM.S.INV(RAND())</f>
        <v>-0.1475034363158042</v>
      </c>
      <c r="AB264" s="24">
        <f ca="1">SQRT(Inputs!$B$38)*F264+SQRT(1-Inputs!$B$38)*_xlfn.NORM.S.INV(RAND())</f>
        <v>0.65317666806693742</v>
      </c>
      <c r="AC264" s="24">
        <f ca="1">SQRT(Inputs!$B$38)*G264+SQRT(1-Inputs!$B$38)*_xlfn.NORM.S.INV(RAND())</f>
        <v>-1.4697817252830703</v>
      </c>
      <c r="AD264" s="24">
        <f ca="1">SQRT(Inputs!$B$38)*H264+SQRT(1-Inputs!$B$38)*_xlfn.NORM.S.INV(RAND())</f>
        <v>-2.0216147203182429</v>
      </c>
      <c r="AE264" s="24">
        <f ca="1">SQRT(Inputs!$B$38)*I264+SQRT(1-Inputs!$B$38)*_xlfn.NORM.S.INV(RAND())</f>
        <v>-6.6026225800603161E-2</v>
      </c>
      <c r="AF264" s="24">
        <f ca="1">SQRT(Inputs!$B$38)*J264+SQRT(1-Inputs!$B$38)*_xlfn.NORM.S.INV(RAND())</f>
        <v>-0.40259288726314368</v>
      </c>
      <c r="AG264" s="24">
        <f ca="1">SQRT(Inputs!$B$38)*K264+SQRT(1-Inputs!$B$38)*_xlfn.NORM.S.INV(RAND())</f>
        <v>-0.39241341772980876</v>
      </c>
      <c r="AH264" s="24">
        <f ca="1">SQRT(Inputs!$B$38)*L264+SQRT(1-Inputs!$B$38)*_xlfn.NORM.S.INV(RAND())</f>
        <v>-0.1853705944049108</v>
      </c>
      <c r="AI264" s="24">
        <f ca="1">SQRT(Inputs!$B$38)*M264+SQRT(1-Inputs!$B$38)*_xlfn.NORM.S.INV(RAND())</f>
        <v>-1.1199715670990094</v>
      </c>
      <c r="AJ264" s="24">
        <f ca="1">SQRT(Inputs!$B$38)*C264+SQRT(1-Inputs!$B$38)*_xlfn.NORM.S.INV(RAND())</f>
        <v>-0.40279463850843444</v>
      </c>
      <c r="AK264" s="24">
        <f ca="1">SQRT(Inputs!$B$38)*D264+SQRT(1-Inputs!$B$38)*_xlfn.NORM.S.INV(RAND())</f>
        <v>1.7053621552432063</v>
      </c>
      <c r="AL264" s="24">
        <f ca="1">SQRT(Inputs!$B$38)*E264+SQRT(1-Inputs!$B$38)*_xlfn.NORM.S.INV(RAND())</f>
        <v>-1.0052770733471457</v>
      </c>
      <c r="AM264" s="24">
        <f ca="1">SQRT(Inputs!$B$38)*F264+SQRT(1-Inputs!$B$38)*_xlfn.NORM.S.INV(RAND())</f>
        <v>0.41601600307535269</v>
      </c>
      <c r="AN264" s="24">
        <f ca="1">SQRT(Inputs!$B$38)*G264+SQRT(1-Inputs!$B$38)*_xlfn.NORM.S.INV(RAND())</f>
        <v>-0.38272402314342285</v>
      </c>
      <c r="AO264" s="24">
        <f ca="1">SQRT(Inputs!$B$38)*H264+SQRT(1-Inputs!$B$38)*_xlfn.NORM.S.INV(RAND())</f>
        <v>-1.4403729057811068</v>
      </c>
      <c r="AP264" s="24">
        <f ca="1">SQRT(Inputs!$B$38)*I264+SQRT(1-Inputs!$B$38)*_xlfn.NORM.S.INV(RAND())</f>
        <v>-0.52002416183798594</v>
      </c>
      <c r="AQ264" s="24">
        <f ca="1">SQRT(Inputs!$B$38)*J264+SQRT(1-Inputs!$B$38)*_xlfn.NORM.S.INV(RAND())</f>
        <v>-1.4657235169224276</v>
      </c>
      <c r="AR264" s="24">
        <f ca="1">SQRT(Inputs!$B$38)*K264+SQRT(1-Inputs!$B$38)*_xlfn.NORM.S.INV(RAND())</f>
        <v>0.38904519471019072</v>
      </c>
      <c r="AS264" s="24">
        <f ca="1">SQRT(Inputs!$B$38)*L264+SQRT(1-Inputs!$B$38)*_xlfn.NORM.S.INV(RAND())</f>
        <v>-1.2698594095348146</v>
      </c>
      <c r="AT264" s="24">
        <f ca="1">SQRT(Inputs!$B$38)*M264+SQRT(1-Inputs!$B$38)*_xlfn.NORM.S.INV(RAND())</f>
        <v>-3.6989201100989466</v>
      </c>
      <c r="AU264" s="15">
        <f ca="1">Inputs!$B$6*EXP($B$8-0.5*C$5^2+C$5*N264)</f>
        <v>3848.5222750759967</v>
      </c>
      <c r="AV264" s="15">
        <f t="shared" ca="1" si="110"/>
        <v>5314.9692045917873</v>
      </c>
      <c r="AW264" s="15">
        <f t="shared" ca="1" si="111"/>
        <v>5758.3371213095361</v>
      </c>
      <c r="AX264" s="15">
        <f t="shared" ca="1" si="112"/>
        <v>8039.7853103846965</v>
      </c>
      <c r="AY264" s="15">
        <f t="shared" ca="1" si="113"/>
        <v>10978.733196608575</v>
      </c>
      <c r="AZ264" s="15">
        <f t="shared" ca="1" si="114"/>
        <v>14532.002980025514</v>
      </c>
      <c r="BA264" s="15">
        <f t="shared" ca="1" si="115"/>
        <v>21191.487405109568</v>
      </c>
      <c r="BB264" s="15">
        <f t="shared" ca="1" si="116"/>
        <v>22625.309309818495</v>
      </c>
      <c r="BC264" s="15">
        <f t="shared" ca="1" si="117"/>
        <v>29365.105992543566</v>
      </c>
      <c r="BD264" s="15">
        <f t="shared" ca="1" si="118"/>
        <v>35580.251969079887</v>
      </c>
      <c r="BE264" s="15">
        <f t="shared" ca="1" si="119"/>
        <v>33977.489059147978</v>
      </c>
      <c r="BF264" s="15">
        <f ca="1">Inputs!$B$13*EXP($B$9-0.5*C$6^2+C$6*Y264)</f>
        <v>9967.8520637517868</v>
      </c>
      <c r="BG264" s="15">
        <f t="shared" ca="1" si="120"/>
        <v>11732.712498117884</v>
      </c>
      <c r="BH264" s="15">
        <f t="shared" ca="1" si="121"/>
        <v>13988.767390273959</v>
      </c>
      <c r="BI264" s="15">
        <f t="shared" ca="1" si="122"/>
        <v>18935.497930121273</v>
      </c>
      <c r="BJ264" s="15">
        <f t="shared" ca="1" si="123"/>
        <v>18781.636153535863</v>
      </c>
      <c r="BK264" s="15">
        <f t="shared" ca="1" si="124"/>
        <v>17504.80568319411</v>
      </c>
      <c r="BL264" s="15">
        <f t="shared" ca="1" si="125"/>
        <v>21319.340870569868</v>
      </c>
      <c r="BM264" s="15">
        <f t="shared" ca="1" si="126"/>
        <v>24927.658433301905</v>
      </c>
      <c r="BN264" s="15">
        <f t="shared" ca="1" si="127"/>
        <v>29249.57722576243</v>
      </c>
      <c r="BO264" s="15">
        <f t="shared" ca="1" si="128"/>
        <v>35221.418378155548</v>
      </c>
      <c r="BP264" s="15">
        <f t="shared" ca="1" si="129"/>
        <v>38184.905290061448</v>
      </c>
      <c r="BQ264" s="15">
        <f ca="1">Inputs!$B$20*EXP($B$10-0.5*C$7^2+C$7*AJ264)</f>
        <v>3718.4582055099654</v>
      </c>
      <c r="BR264" s="15">
        <f t="shared" ca="1" si="130"/>
        <v>8671.8276735554282</v>
      </c>
      <c r="BS264" s="15">
        <f t="shared" ca="1" si="131"/>
        <v>8897.1265759895286</v>
      </c>
      <c r="BT264" s="15">
        <f t="shared" ca="1" si="132"/>
        <v>13681.762292017198</v>
      </c>
      <c r="BU264" s="15">
        <f t="shared" ca="1" si="133"/>
        <v>17284.175842673951</v>
      </c>
      <c r="BV264" s="15">
        <f t="shared" ca="1" si="134"/>
        <v>17383.262043432351</v>
      </c>
      <c r="BW264" s="15">
        <f t="shared" ca="1" si="135"/>
        <v>21729.20965270494</v>
      </c>
      <c r="BX264" s="15">
        <f t="shared" ca="1" si="136"/>
        <v>22653.91961294489</v>
      </c>
      <c r="BY264" s="15">
        <f t="shared" ca="1" si="137"/>
        <v>34194.825375047869</v>
      </c>
      <c r="BZ264" s="15">
        <f t="shared" ca="1" si="138"/>
        <v>37990.792745686827</v>
      </c>
      <c r="CA264" s="15">
        <f t="shared" ca="1" si="139"/>
        <v>27656.591083093637</v>
      </c>
      <c r="CB264" s="15">
        <f ca="1">(AU264*DCF!C$10-DCF!C$5*MAX(AU264*DCF!C$10,0)-MAX(AU264-Inputs!$B$6,0)/Inputs!$B$10)*DCF!C$6</f>
        <v>988.3356022970155</v>
      </c>
      <c r="CC264" s="15">
        <f ca="1">(AV264*DCF!D$10-DCF!D$5*MAX(AV264*DCF!D$10,0)-MAX(AV264-AU264,0)/Inputs!$B$10)*DCF!D$6</f>
        <v>937.93303176501081</v>
      </c>
      <c r="CD264" s="15">
        <f ca="1">(AW264*DCF!E$10-DCF!E$5*MAX(AW264*DCF!E$10,0)-MAX(AW264-AV264,0)/Inputs!$B$10)*DCF!E$6</f>
        <v>1229.6435608442364</v>
      </c>
      <c r="CE264" s="15">
        <f ca="1">(AX264*DCF!F$10-DCF!F$5*MAX(AX264*DCF!F$10,0)-MAX(AX264-AW264,0)/Inputs!$B$10)*DCF!F$6</f>
        <v>1280.3595159738402</v>
      </c>
      <c r="CF264" s="15">
        <f ca="1">(AY264*DCF!G$10-DCF!G$5*MAX(AY264*DCF!G$10,0)-MAX(AY264-AX264,0)/Inputs!$B$10)*DCF!G$6</f>
        <v>1697.1399515573648</v>
      </c>
      <c r="CG264" s="15">
        <f ca="1">(AZ264*DCF!H$10-DCF!H$5*MAX(AZ264*DCF!H$10,0)-MAX(AZ264-AY264,0)/Inputs!$B$10)*DCF!H$6</f>
        <v>2190.452051285743</v>
      </c>
      <c r="CH264" s="15">
        <f ca="1">(BA264*DCF!I$10-DCF!I$5*MAX(BA264*DCF!I$10,0)-MAX(BA264-AZ264,0)/Inputs!$B$10)*DCF!I$6</f>
        <v>2778.5229081423363</v>
      </c>
      <c r="CI264" s="15">
        <f ca="1">(BB264*DCF!J$10-DCF!J$5*MAX(BB264*DCF!J$10,0)-MAX(BB264-BA264,0)/Inputs!$B$10)*DCF!J$6</f>
        <v>3665.2834934508805</v>
      </c>
      <c r="CJ264" s="15">
        <f ca="1">(BC264*DCF!K$10-DCF!K$5*MAX(BC264*DCF!K$10,0)-MAX(BC264-BB264,0)/Inputs!$B$10)*DCF!K$6</f>
        <v>3783.8415214588867</v>
      </c>
      <c r="CK264" s="15">
        <f ca="1">(BD264*DCF!L$10-DCF!L$5*MAX(BD264*DCF!L$10,0)-MAX(BD264-BC264,0)/Inputs!$B$10)*DCF!L$6</f>
        <v>4562.4595830937906</v>
      </c>
      <c r="CL264" s="15">
        <f ca="1">(BE264*DCF!M$10-DCF!M$5*MAX(BE264*DCF!M$10,0)-MAX(BE264-BD264,0)/Inputs!$B$10)*DCF!M$6</f>
        <v>4794.6631726704682</v>
      </c>
      <c r="CM264" s="15">
        <f ca="1">(BF264*DCF!C$28-DCF!C$5*MAX(BF264*DCF!C$28,0)-MAX(BF264-Inputs!$B$13,0)/Inputs!$B$17)*DCF!C$6</f>
        <v>3042.1230794073836</v>
      </c>
      <c r="CN264" s="15">
        <f ca="1">(BG264*DCF!D$28-DCF!D$5*MAX(BG264*DCF!D$28,0)-MAX(BG264-BF264,0)/Inputs!$B$17)*DCF!D$6</f>
        <v>3079.0287829158174</v>
      </c>
      <c r="CO264" s="15">
        <f ca="1">(BH264*DCF!E$28-DCF!E$5*MAX(BH264*DCF!E$28,0)-MAX(BH264-BG264,0)/Inputs!$B$17)*DCF!E$6</f>
        <v>3517.2306499813944</v>
      </c>
      <c r="CP264" s="15">
        <f ca="1">(BI264*DCF!F$28-DCF!F$5*MAX(BI264*DCF!F$28,0)-MAX(BI264-BH264,0)/Inputs!$B$17)*DCF!F$6</f>
        <v>4239.858426861113</v>
      </c>
      <c r="CQ264" s="15">
        <f ca="1">(BJ264*DCF!G$28-DCF!G$5*MAX(BJ264*DCF!G$28,0)-MAX(BJ264-BI264,0)/Inputs!$B$17)*DCF!G$6</f>
        <v>4873.0379958977646</v>
      </c>
      <c r="CR264" s="15">
        <f ca="1">(BK264*DCF!H$28-DCF!H$5*MAX(BK264*DCF!H$28,0)-MAX(BK264-BJ264,0)/Inputs!$B$17)*DCF!H$6</f>
        <v>4329.131571216958</v>
      </c>
      <c r="CS264" s="15">
        <f ca="1">(BL264*DCF!I$28-DCF!I$5*MAX(BL264*DCF!I$28,0)-MAX(BL264-BK264,0)/Inputs!$B$17)*DCF!I$6</f>
        <v>4465.8050121783326</v>
      </c>
      <c r="CT264" s="15">
        <f ca="1">(BM264*DCF!J$28-DCF!J$5*MAX(BM264*DCF!J$28,0)-MAX(BM264-BL264,0)/Inputs!$B$17)*DCF!J$6</f>
        <v>5082.5038025898557</v>
      </c>
      <c r="CU264" s="15">
        <f ca="1">(BN264*DCF!K$28-DCF!K$5*MAX(BN264*DCF!K$28,0)-MAX(BN264-BM264,0)/Inputs!$B$17)*DCF!K$6</f>
        <v>5647.6427979902346</v>
      </c>
      <c r="CV264" s="15">
        <f ca="1">(BO264*DCF!L$28-DCF!L$5*MAX(BO264*DCF!L$28,0)-MAX(BO264-BN264,0)/Inputs!$B$17)*DCF!L$6</f>
        <v>6351.6884752081451</v>
      </c>
      <c r="CW264" s="15">
        <f ca="1">(BP264*DCF!M$28-DCF!M$5*MAX(BP264*DCF!M$28,0)-MAX(BP264-BO264,0)/Inputs!$B$17)*DCF!M$6</f>
        <v>6874.7443748428786</v>
      </c>
      <c r="CX264" s="15">
        <f ca="1">(BQ264*DCF!C$46-DCF!C$5*MAX(BQ264*DCF!C$46,0)-MAX(BQ264-Inputs!$B$20,0)/Inputs!$B$24)*DCF!C$6</f>
        <v>-1097.7770476974356</v>
      </c>
      <c r="CY264" s="15">
        <f ca="1">(BR264*DCF!D$46-DCF!D$5*MAX(BR264*DCF!D$46,0)-MAX(BR264-BQ264,0)/Inputs!$B$24)*DCF!D$6</f>
        <v>-3593.640389555711</v>
      </c>
      <c r="CZ264" s="15">
        <f ca="1">(BS264*DCF!E$46-DCF!E$5*MAX(BS264*DCF!E$46,0)-MAX(BS264-BR264,0)/Inputs!$B$24)*DCF!E$6</f>
        <v>-1140.9073336292008</v>
      </c>
      <c r="DA264" s="15">
        <f ca="1">(BT264*DCF!F$46-DCF!F$5*MAX(BT264*DCF!F$46,0)-MAX(BT264-BS264,0)/Inputs!$B$24)*DCF!F$6</f>
        <v>-2738.6295508833114</v>
      </c>
      <c r="DB264" s="15">
        <f ca="1">(BU264*DCF!G$46-DCF!G$5*MAX(BU264*DCF!G$46,0)-MAX(BU264-BT264,0)/Inputs!$B$24)*DCF!G$6</f>
        <v>-1793.1862694256602</v>
      </c>
      <c r="DC264" s="15">
        <f ca="1">(BV264*DCF!H$46-DCF!H$5*MAX(BV264*DCF!H$46,0)-MAX(BV264-BU264,0)/Inputs!$B$24)*DCF!H$6</f>
        <v>-30.790429774448075</v>
      </c>
      <c r="DD264" s="15">
        <f ca="1">(BW264*DCF!I$46-DCF!I$5*MAX(BW264*DCF!I$46,0)-MAX(BW264-BV264,0)/Inputs!$B$24)*DCF!I$6</f>
        <v>-745.70891470849165</v>
      </c>
      <c r="DE264" s="15">
        <f ca="1">(BX264*DCF!J$46-DCF!J$5*MAX(BX264*DCF!J$46,0)-MAX(BX264-BW264,0)/Inputs!$B$24)*DCF!J$6</f>
        <v>705.05128994796053</v>
      </c>
      <c r="DF264" s="15">
        <f ca="1">(BY264*DCF!K$46-DCF!K$5*MAX(BY264*DCF!K$46,0)-MAX(BY264-BX264,0)/Inputs!$B$24)*DCF!K$6</f>
        <v>-873.89204880170257</v>
      </c>
      <c r="DG264" s="15">
        <f ca="1">(BZ264*DCF!L$46-DCF!L$5*MAX(BZ264*DCF!L$46,0)-MAX(BZ264-BY264,0)/Inputs!$B$24)*DCF!L$6</f>
        <v>1767.087997707989</v>
      </c>
      <c r="DH264" s="15">
        <f ca="1">(CA264*DCF!M$46-DCF!M$5*MAX(CA264*DCF!M$46,0)-MAX(CA264-BZ264,0)/Inputs!$B$24)*DCF!M$6</f>
        <v>2168.1681741447919</v>
      </c>
      <c r="DI264" s="15">
        <f ca="1">SUM(CB264:CL264)+BE264*DCF!M$10*(1+Inputs!$B$30)*(1-Inputs!$B$33)*(1-Inputs!$B$30/Inputs!$B$31)/(Inputs!$B$29-Inputs!$B$30)*DCF!M$6</f>
        <v>122468.4357499269</v>
      </c>
      <c r="DJ264" s="15">
        <f ca="1">SUM(CM264:CW264)+BP264*DCF!M$28*(1+Inputs!$B$30)*(1-Inputs!$B$33)*(1-Inputs!$B$30/Inputs!$B$31)/(Inputs!$B$29-Inputs!$B$30)*DCF!M$6</f>
        <v>193194.92345620893</v>
      </c>
      <c r="DK264" s="15">
        <f ca="1">SUM(CX264:DH264)+CA264*DCF!M$46*(1+Inputs!$B$30)*(1-Inputs!$B$33)*(1-Inputs!$B$30/Inputs!$B$31)/(Inputs!$B$29-Inputs!$B$30)*DCF!M$6</f>
        <v>35386.141424438953</v>
      </c>
      <c r="DM264" s="15">
        <f ca="1">DI264+DJ264+DK264+Inputs!$B$34+Inputs!$B$36-Inputs!$B$35</f>
        <v>427900.50063057482</v>
      </c>
    </row>
    <row r="265" spans="1:117" x14ac:dyDescent="0.75">
      <c r="A265" s="11">
        <v>252</v>
      </c>
      <c r="C265" s="24">
        <f t="shared" ca="1" si="145"/>
        <v>0.26416058475226956</v>
      </c>
      <c r="D265" s="24">
        <f t="shared" ca="1" si="145"/>
        <v>1.7169021861322881E-2</v>
      </c>
      <c r="E265" s="24">
        <f t="shared" ca="1" si="145"/>
        <v>9.0837170400096534E-2</v>
      </c>
      <c r="F265" s="24">
        <f t="shared" ca="1" si="145"/>
        <v>0.55198358009568371</v>
      </c>
      <c r="G265" s="24">
        <f t="shared" ca="1" si="145"/>
        <v>-0.13923085192203974</v>
      </c>
      <c r="H265" s="24">
        <f t="shared" ca="1" si="145"/>
        <v>-1.149166588695435</v>
      </c>
      <c r="I265" s="24">
        <f t="shared" ca="1" si="145"/>
        <v>-0.48749351554657727</v>
      </c>
      <c r="J265" s="24">
        <f t="shared" ca="1" si="145"/>
        <v>-1.922805851458947</v>
      </c>
      <c r="K265" s="24">
        <f t="shared" ca="1" si="145"/>
        <v>-0.13972478968314353</v>
      </c>
      <c r="L265" s="24">
        <f t="shared" ca="1" si="145"/>
        <v>-0.16768150111011673</v>
      </c>
      <c r="M265" s="24">
        <f t="shared" ca="1" si="145"/>
        <v>-1.5112226790593739</v>
      </c>
      <c r="N265" s="24">
        <f ca="1">SQRT(Inputs!$B$38)*C265+SQRT(1-Inputs!$B$38)*_xlfn.NORM.S.INV(RAND())</f>
        <v>-0.83567140999331158</v>
      </c>
      <c r="O265" s="24">
        <f ca="1">SQRT(Inputs!$B$38)*D265+SQRT(1-Inputs!$B$38)*_xlfn.NORM.S.INV(RAND())</f>
        <v>4.4831189887835146E-2</v>
      </c>
      <c r="P265" s="24">
        <f ca="1">SQRT(Inputs!$B$38)*E265+SQRT(1-Inputs!$B$38)*_xlfn.NORM.S.INV(RAND())</f>
        <v>-3.6161404289941475E-2</v>
      </c>
      <c r="Q265" s="24">
        <f ca="1">SQRT(Inputs!$B$38)*F265+SQRT(1-Inputs!$B$38)*_xlfn.NORM.S.INV(RAND())</f>
        <v>0.94759385241983451</v>
      </c>
      <c r="R265" s="24">
        <f ca="1">SQRT(Inputs!$B$38)*G265+SQRT(1-Inputs!$B$38)*_xlfn.NORM.S.INV(RAND())</f>
        <v>0.8205299359747753</v>
      </c>
      <c r="S265" s="24">
        <f ca="1">SQRT(Inputs!$B$38)*H265+SQRT(1-Inputs!$B$38)*_xlfn.NORM.S.INV(RAND())</f>
        <v>-1.7858824871888133</v>
      </c>
      <c r="T265" s="24">
        <f ca="1">SQRT(Inputs!$B$38)*I265+SQRT(1-Inputs!$B$38)*_xlfn.NORM.S.INV(RAND())</f>
        <v>-2.0031491467993492</v>
      </c>
      <c r="U265" s="24">
        <f ca="1">SQRT(Inputs!$B$38)*J265+SQRT(1-Inputs!$B$38)*_xlfn.NORM.S.INV(RAND())</f>
        <v>-1.9897358109945484</v>
      </c>
      <c r="V265" s="24">
        <f ca="1">SQRT(Inputs!$B$38)*K265+SQRT(1-Inputs!$B$38)*_xlfn.NORM.S.INV(RAND())</f>
        <v>-0.47706051745566441</v>
      </c>
      <c r="W265" s="24">
        <f ca="1">SQRT(Inputs!$B$38)*L265+SQRT(1-Inputs!$B$38)*_xlfn.NORM.S.INV(RAND())</f>
        <v>0.86981978781305991</v>
      </c>
      <c r="X265" s="24">
        <f ca="1">SQRT(Inputs!$B$38)*M265+SQRT(1-Inputs!$B$38)*_xlfn.NORM.S.INV(RAND())</f>
        <v>-1.0693080600091345</v>
      </c>
      <c r="Y265" s="24">
        <f ca="1">SQRT(Inputs!$B$38)*C265+SQRT(1-Inputs!$B$38)*_xlfn.NORM.S.INV(RAND())</f>
        <v>0.84101380766283895</v>
      </c>
      <c r="Z265" s="24">
        <f ca="1">SQRT(Inputs!$B$38)*D265+SQRT(1-Inputs!$B$38)*_xlfn.NORM.S.INV(RAND())</f>
        <v>0.17477282798279611</v>
      </c>
      <c r="AA265" s="24">
        <f ca="1">SQRT(Inputs!$B$38)*E265+SQRT(1-Inputs!$B$38)*_xlfn.NORM.S.INV(RAND())</f>
        <v>-0.98299196941879574</v>
      </c>
      <c r="AB265" s="24">
        <f ca="1">SQRT(Inputs!$B$38)*F265+SQRT(1-Inputs!$B$38)*_xlfn.NORM.S.INV(RAND())</f>
        <v>0.7605407600390679</v>
      </c>
      <c r="AC265" s="24">
        <f ca="1">SQRT(Inputs!$B$38)*G265+SQRT(1-Inputs!$B$38)*_xlfn.NORM.S.INV(RAND())</f>
        <v>1.1551740563432449</v>
      </c>
      <c r="AD265" s="24">
        <f ca="1">SQRT(Inputs!$B$38)*H265+SQRT(1-Inputs!$B$38)*_xlfn.NORM.S.INV(RAND())</f>
        <v>0.36357656896787116</v>
      </c>
      <c r="AE265" s="24">
        <f ca="1">SQRT(Inputs!$B$38)*I265+SQRT(1-Inputs!$B$38)*_xlfn.NORM.S.INV(RAND())</f>
        <v>-0.67694269877206859</v>
      </c>
      <c r="AF265" s="24">
        <f ca="1">SQRT(Inputs!$B$38)*J265+SQRT(1-Inputs!$B$38)*_xlfn.NORM.S.INV(RAND())</f>
        <v>-1.6129857425100418</v>
      </c>
      <c r="AG265" s="24">
        <f ca="1">SQRT(Inputs!$B$38)*K265+SQRT(1-Inputs!$B$38)*_xlfn.NORM.S.INV(RAND())</f>
        <v>0.43582584123826157</v>
      </c>
      <c r="AH265" s="24">
        <f ca="1">SQRT(Inputs!$B$38)*L265+SQRT(1-Inputs!$B$38)*_xlfn.NORM.S.INV(RAND())</f>
        <v>1.7166356402047278E-2</v>
      </c>
      <c r="AI265" s="24">
        <f ca="1">SQRT(Inputs!$B$38)*M265+SQRT(1-Inputs!$B$38)*_xlfn.NORM.S.INV(RAND())</f>
        <v>-0.21914188338755636</v>
      </c>
      <c r="AJ265" s="24">
        <f ca="1">SQRT(Inputs!$B$38)*C265+SQRT(1-Inputs!$B$38)*_xlfn.NORM.S.INV(RAND())</f>
        <v>0.8591837175622169</v>
      </c>
      <c r="AK265" s="24">
        <f ca="1">SQRT(Inputs!$B$38)*D265+SQRT(1-Inputs!$B$38)*_xlfn.NORM.S.INV(RAND())</f>
        <v>0.60769792270999723</v>
      </c>
      <c r="AL265" s="24">
        <f ca="1">SQRT(Inputs!$B$38)*E265+SQRT(1-Inputs!$B$38)*_xlfn.NORM.S.INV(RAND())</f>
        <v>0.89516259830656664</v>
      </c>
      <c r="AM265" s="24">
        <f ca="1">SQRT(Inputs!$B$38)*F265+SQRT(1-Inputs!$B$38)*_xlfn.NORM.S.INV(RAND())</f>
        <v>-0.37625321692576197</v>
      </c>
      <c r="AN265" s="24">
        <f ca="1">SQRT(Inputs!$B$38)*G265+SQRT(1-Inputs!$B$38)*_xlfn.NORM.S.INV(RAND())</f>
        <v>-1.5352662373267756</v>
      </c>
      <c r="AO265" s="24">
        <f ca="1">SQRT(Inputs!$B$38)*H265+SQRT(1-Inputs!$B$38)*_xlfn.NORM.S.INV(RAND())</f>
        <v>-0.91503738039166382</v>
      </c>
      <c r="AP265" s="24">
        <f ca="1">SQRT(Inputs!$B$38)*I265+SQRT(1-Inputs!$B$38)*_xlfn.NORM.S.INV(RAND())</f>
        <v>0.3460852328728371</v>
      </c>
      <c r="AQ265" s="24">
        <f ca="1">SQRT(Inputs!$B$38)*J265+SQRT(1-Inputs!$B$38)*_xlfn.NORM.S.INV(RAND())</f>
        <v>-1.689148845410303</v>
      </c>
      <c r="AR265" s="24">
        <f ca="1">SQRT(Inputs!$B$38)*K265+SQRT(1-Inputs!$B$38)*_xlfn.NORM.S.INV(RAND())</f>
        <v>-0.35105647185233479</v>
      </c>
      <c r="AS265" s="24">
        <f ca="1">SQRT(Inputs!$B$38)*L265+SQRT(1-Inputs!$B$38)*_xlfn.NORM.S.INV(RAND())</f>
        <v>-1.7285868757094547</v>
      </c>
      <c r="AT265" s="24">
        <f ca="1">SQRT(Inputs!$B$38)*M265+SQRT(1-Inputs!$B$38)*_xlfn.NORM.S.INV(RAND())</f>
        <v>-0.3633259647691367</v>
      </c>
      <c r="AU265" s="15">
        <f ca="1">Inputs!$B$6*EXP($B$8-0.5*C$5^2+C$5*N265)</f>
        <v>4334.4053910209841</v>
      </c>
      <c r="AV265" s="15">
        <f t="shared" ca="1" si="110"/>
        <v>5310.8873882246689</v>
      </c>
      <c r="AW265" s="15">
        <f t="shared" ca="1" si="111"/>
        <v>6444.1778763921584</v>
      </c>
      <c r="AX265" s="15">
        <f t="shared" ca="1" si="112"/>
        <v>8856.4914357971356</v>
      </c>
      <c r="AY265" s="15">
        <f t="shared" ca="1" si="113"/>
        <v>11912.056817526796</v>
      </c>
      <c r="AZ265" s="15">
        <f t="shared" ca="1" si="114"/>
        <v>11967.79943845679</v>
      </c>
      <c r="BA265" s="15">
        <f t="shared" ca="1" si="115"/>
        <v>11875.600801433227</v>
      </c>
      <c r="BB265" s="15">
        <f t="shared" ca="1" si="116"/>
        <v>11911.545123819928</v>
      </c>
      <c r="BC265" s="15">
        <f t="shared" ca="1" si="117"/>
        <v>13932.031129736</v>
      </c>
      <c r="BD265" s="15">
        <f t="shared" ca="1" si="118"/>
        <v>18514.713258674179</v>
      </c>
      <c r="BE265" s="15">
        <f t="shared" ca="1" si="119"/>
        <v>20582.003686744389</v>
      </c>
      <c r="BF265" s="15">
        <f ca="1">Inputs!$B$13*EXP($B$9-0.5*C$6^2+C$6*Y265)</f>
        <v>16340.43967755634</v>
      </c>
      <c r="BG265" s="15">
        <f t="shared" ca="1" si="120"/>
        <v>20552.701458977259</v>
      </c>
      <c r="BH265" s="15">
        <f t="shared" ca="1" si="121"/>
        <v>21333.833404696648</v>
      </c>
      <c r="BI265" s="15">
        <f t="shared" ca="1" si="122"/>
        <v>29359.123199268488</v>
      </c>
      <c r="BJ265" s="15">
        <f t="shared" ca="1" si="123"/>
        <v>42513.438412676354</v>
      </c>
      <c r="BK265" s="15">
        <f t="shared" ca="1" si="124"/>
        <v>54824.869373240123</v>
      </c>
      <c r="BL265" s="15">
        <f t="shared" ca="1" si="125"/>
        <v>61689.483816057786</v>
      </c>
      <c r="BM265" s="15">
        <f t="shared" ca="1" si="126"/>
        <v>62060.677920510323</v>
      </c>
      <c r="BN265" s="15">
        <f t="shared" ca="1" si="127"/>
        <v>80419.16385753057</v>
      </c>
      <c r="BO265" s="15">
        <f t="shared" ca="1" si="128"/>
        <v>99145.126526732041</v>
      </c>
      <c r="BP265" s="15">
        <f t="shared" ca="1" si="129"/>
        <v>119036.64136275731</v>
      </c>
      <c r="BQ265" s="15">
        <f ca="1">Inputs!$B$20*EXP($B$10-0.5*C$7^2+C$7*AJ265)</f>
        <v>5817.734922157385</v>
      </c>
      <c r="BR265" s="15">
        <f t="shared" ca="1" si="130"/>
        <v>9574.326844762365</v>
      </c>
      <c r="BS265" s="15">
        <f t="shared" ca="1" si="131"/>
        <v>16954.712628606027</v>
      </c>
      <c r="BT265" s="15">
        <f t="shared" ca="1" si="132"/>
        <v>21179.705274928019</v>
      </c>
      <c r="BU265" s="15">
        <f t="shared" ca="1" si="133"/>
        <v>20244.651022153823</v>
      </c>
      <c r="BV265" s="15">
        <f t="shared" ca="1" si="134"/>
        <v>22918.956096499798</v>
      </c>
      <c r="BW265" s="15">
        <f t="shared" ca="1" si="135"/>
        <v>34412.689319086472</v>
      </c>
      <c r="BX265" s="15">
        <f t="shared" ca="1" si="136"/>
        <v>34305.642315099496</v>
      </c>
      <c r="BY265" s="15">
        <f t="shared" ca="1" si="137"/>
        <v>44945.539947703037</v>
      </c>
      <c r="BZ265" s="15">
        <f t="shared" ca="1" si="138"/>
        <v>45896.617294419069</v>
      </c>
      <c r="CA265" s="15">
        <f t="shared" ca="1" si="139"/>
        <v>60439.893257859541</v>
      </c>
      <c r="CB265" s="15">
        <f ca="1">(AU265*DCF!C$10-DCF!C$5*MAX(AU265*DCF!C$10,0)-MAX(AU265-Inputs!$B$6,0)/Inputs!$B$10)*DCF!C$6</f>
        <v>1047.5508721243571</v>
      </c>
      <c r="CC265" s="15">
        <f ca="1">(AV265*DCF!D$10-DCF!D$5*MAX(AV265*DCF!D$10,0)-MAX(AV265-AU265,0)/Inputs!$B$10)*DCF!D$6</f>
        <v>1056.4032421299971</v>
      </c>
      <c r="CD265" s="15">
        <f ca="1">(AW265*DCF!E$10-DCF!E$5*MAX(AW265*DCF!E$10,0)-MAX(AW265-AV265,0)/Inputs!$B$10)*DCF!E$6</f>
        <v>1232.5941395854222</v>
      </c>
      <c r="CE265" s="15">
        <f ca="1">(AX265*DCF!F$10-DCF!F$5*MAX(AX265*DCF!F$10,0)-MAX(AX265-AW265,0)/Inputs!$B$10)*DCF!F$6</f>
        <v>1431.4153225479351</v>
      </c>
      <c r="CF265" s="15">
        <f ca="1">(AY265*DCF!G$10-DCF!G$5*MAX(AY265*DCF!G$10,0)-MAX(AY265-AX265,0)/Inputs!$B$10)*DCF!G$6</f>
        <v>1867.0259110493264</v>
      </c>
      <c r="CG265" s="15">
        <f ca="1">(AZ265*DCF!H$10-DCF!H$5*MAX(AZ265*DCF!H$10,0)-MAX(AZ265-AY265,0)/Inputs!$B$10)*DCF!H$6</f>
        <v>2313.6587435980541</v>
      </c>
      <c r="CH265" s="15">
        <f ca="1">(BA265*DCF!I$10-DCF!I$5*MAX(BA265*DCF!I$10,0)-MAX(BA265-AZ265,0)/Inputs!$B$10)*DCF!I$6</f>
        <v>2169.2390431816225</v>
      </c>
      <c r="CI265" s="15">
        <f ca="1">(BB265*DCF!J$10-DCF!J$5*MAX(BB265*DCF!J$10,0)-MAX(BB265-BA265,0)/Inputs!$B$10)*DCF!J$6</f>
        <v>2038.6020121529411</v>
      </c>
      <c r="CJ265" s="15">
        <f ca="1">(BC265*DCF!K$10-DCF!K$5*MAX(BC265*DCF!K$10,0)-MAX(BC265-BB265,0)/Inputs!$B$10)*DCF!K$6</f>
        <v>1959.9959788006911</v>
      </c>
      <c r="CK265" s="15">
        <f ca="1">(BD265*DCF!L$10-DCF!L$5*MAX(BD265*DCF!L$10,0)-MAX(BD265-BC265,0)/Inputs!$B$10)*DCF!L$6</f>
        <v>2199.7558352259093</v>
      </c>
      <c r="CL265" s="15">
        <f ca="1">(BE265*DCF!M$10-DCF!M$5*MAX(BE265*DCF!M$10,0)-MAX(BE265-BD265,0)/Inputs!$B$10)*DCF!M$6</f>
        <v>2657.4269983539316</v>
      </c>
      <c r="CM265" s="15">
        <f ca="1">(BF265*DCF!C$28-DCF!C$5*MAX(BF265*DCF!C$28,0)-MAX(BF265-Inputs!$B$13,0)/Inputs!$B$17)*DCF!C$6</f>
        <v>3843.0135771132427</v>
      </c>
      <c r="CN265" s="15">
        <f ca="1">(BG265*DCF!D$28-DCF!D$5*MAX(BG265*DCF!D$28,0)-MAX(BG265-BF265,0)/Inputs!$B$17)*DCF!D$6</f>
        <v>5154.5760346855041</v>
      </c>
      <c r="CO265" s="15">
        <f ca="1">(BH265*DCF!E$28-DCF!E$5*MAX(BH265*DCF!E$28,0)-MAX(BH265-BG265,0)/Inputs!$B$17)*DCF!E$6</f>
        <v>5888.171145517892</v>
      </c>
      <c r="CP265" s="15">
        <f ca="1">(BI265*DCF!F$28-DCF!F$5*MAX(BI265*DCF!F$28,0)-MAX(BI265-BH265,0)/Inputs!$B$17)*DCF!F$6</f>
        <v>6509.0977474912679</v>
      </c>
      <c r="CQ265" s="15">
        <f ca="1">(BJ265*DCF!G$28-DCF!G$5*MAX(BJ265*DCF!G$28,0)-MAX(BJ265-BI265,0)/Inputs!$B$17)*DCF!G$6</f>
        <v>8818.008274568665</v>
      </c>
      <c r="CR265" s="15">
        <f ca="1">(BK265*DCF!H$28-DCF!H$5*MAX(BK265*DCF!H$28,0)-MAX(BK265-BJ265,0)/Inputs!$B$17)*DCF!H$6</f>
        <v>11645.944195080838</v>
      </c>
      <c r="CS265" s="15">
        <f ca="1">(BL265*DCF!I$28-DCF!I$5*MAX(BL265*DCF!I$28,0)-MAX(BL265-BK265,0)/Inputs!$B$17)*DCF!I$6</f>
        <v>13521.186853758021</v>
      </c>
      <c r="CT265" s="15">
        <f ca="1">(BM265*DCF!J$28-DCF!J$5*MAX(BM265*DCF!J$28,0)-MAX(BM265-BL265,0)/Inputs!$B$17)*DCF!J$6</f>
        <v>13795.465925656468</v>
      </c>
      <c r="CU265" s="15">
        <f ca="1">(BN265*DCF!K$28-DCF!K$5*MAX(BN265*DCF!K$28,0)-MAX(BN265-BM265,0)/Inputs!$B$17)*DCF!K$6</f>
        <v>14734.509025138426</v>
      </c>
      <c r="CV265" s="15">
        <f ca="1">(BO265*DCF!L$28-DCF!L$5*MAX(BO265*DCF!L$28,0)-MAX(BO265-BN265,0)/Inputs!$B$17)*DCF!L$6</f>
        <v>17662.659884460398</v>
      </c>
      <c r="CW265" s="15">
        <f ca="1">(BP265*DCF!M$28-DCF!M$5*MAX(BP265*DCF!M$28,0)-MAX(BP265-BO265,0)/Inputs!$B$17)*DCF!M$6</f>
        <v>20317.590724442569</v>
      </c>
      <c r="CX265" s="15">
        <f ca="1">(BQ265*DCF!C$46-DCF!C$5*MAX(BQ265*DCF!C$46,0)-MAX(BQ265-Inputs!$B$20,0)/Inputs!$B$24)*DCF!C$6</f>
        <v>-2552.2412855593889</v>
      </c>
      <c r="CY265" s="15">
        <f ca="1">(BR265*DCF!D$46-DCF!D$5*MAX(BR265*DCF!D$46,0)-MAX(BR265-BQ265,0)/Inputs!$B$24)*DCF!D$6</f>
        <v>-3237.0209070441151</v>
      </c>
      <c r="CZ265" s="15">
        <f ca="1">(BS265*DCF!E$46-DCF!E$5*MAX(BS265*DCF!E$46,0)-MAX(BS265-BR265,0)/Inputs!$B$24)*DCF!E$6</f>
        <v>-4914.069185886342</v>
      </c>
      <c r="DA265" s="15">
        <f ca="1">(BT265*DCF!F$46-DCF!F$5*MAX(BT265*DCF!F$46,0)-MAX(BT265-BS265,0)/Inputs!$B$24)*DCF!F$6</f>
        <v>-3080.89343116381</v>
      </c>
      <c r="DB265" s="15">
        <f ca="1">(BU265*DCF!G$46-DCF!G$5*MAX(BU265*DCF!G$46,0)-MAX(BU265-BT265,0)/Inputs!$B$24)*DCF!G$6</f>
        <v>-680.99006183877054</v>
      </c>
      <c r="DC265" s="15">
        <f ca="1">(BV265*DCF!H$46-DCF!H$5*MAX(BV265*DCF!H$46,0)-MAX(BV265-BU265,0)/Inputs!$B$24)*DCF!H$6</f>
        <v>-831.02391611396229</v>
      </c>
      <c r="DD265" s="15">
        <f ca="1">(BW265*DCF!I$46-DCF!I$5*MAX(BW265*DCF!I$46,0)-MAX(BW265-BV265,0)/Inputs!$B$24)*DCF!I$6</f>
        <v>-2504.631769656095</v>
      </c>
      <c r="DE265" s="15">
        <f ca="1">(BX265*DCF!J$46-DCF!J$5*MAX(BX265*DCF!J$46,0)-MAX(BX265-BW265,0)/Inputs!$B$24)*DCF!J$6</f>
        <v>1439.0268008082894</v>
      </c>
      <c r="DF265" s="15">
        <f ca="1">(BY265*DCF!K$46-DCF!K$5*MAX(BY265*DCF!K$46,0)-MAX(BY265-BX265,0)/Inputs!$B$24)*DCF!K$6</f>
        <v>-39.052405770219963</v>
      </c>
      <c r="DG265" s="15">
        <f ca="1">(BZ265*DCF!L$46-DCF!L$5*MAX(BZ265*DCF!L$46,0)-MAX(BZ265-BY265,0)/Inputs!$B$24)*DCF!L$6</f>
        <v>2957.3892422205163</v>
      </c>
      <c r="DH265" s="15">
        <f ca="1">(CA265*DCF!M$46-DCF!M$5*MAX(CA265*DCF!M$46,0)-MAX(CA265-BZ265,0)/Inputs!$B$24)*DCF!M$6</f>
        <v>1697.8883848947573</v>
      </c>
      <c r="DI265" s="15">
        <f ca="1">SUM(CB265:CL265)+BE265*DCF!M$10*(1+Inputs!$B$30)*(1-Inputs!$B$33)*(1-Inputs!$B$30/Inputs!$B$31)/(Inputs!$B$29-Inputs!$B$30)*DCF!M$6</f>
        <v>77253.656527782339</v>
      </c>
      <c r="DJ265" s="15">
        <f ca="1">SUM(CM265:CW265)+BP265*DCF!M$28*(1+Inputs!$B$30)*(1-Inputs!$B$33)*(1-Inputs!$B$30/Inputs!$B$31)/(Inputs!$B$29-Inputs!$B$30)*DCF!M$6</f>
        <v>563597.61940014979</v>
      </c>
      <c r="DK265" s="15">
        <f ca="1">SUM(CX265:DH265)+CA265*DCF!M$46*(1+Inputs!$B$30)*(1-Inputs!$B$33)*(1-Inputs!$B$30/Inputs!$B$31)/(Inputs!$B$29-Inputs!$B$30)*DCF!M$6</f>
        <v>81701.616004596872</v>
      </c>
      <c r="DM265" s="15">
        <f ca="1">DI265+DJ265+DK265+Inputs!$B$34+Inputs!$B$36-Inputs!$B$35</f>
        <v>799403.89193252893</v>
      </c>
    </row>
    <row r="266" spans="1:117" x14ac:dyDescent="0.75">
      <c r="A266" s="11">
        <v>253</v>
      </c>
      <c r="C266" s="24">
        <f t="shared" ca="1" si="145"/>
        <v>0.46999296933942913</v>
      </c>
      <c r="D266" s="24">
        <f t="shared" ca="1" si="145"/>
        <v>-0.84977338887797782</v>
      </c>
      <c r="E266" s="24">
        <f t="shared" ca="1" si="145"/>
        <v>-6.6629985491676827E-2</v>
      </c>
      <c r="F266" s="24">
        <f t="shared" ca="1" si="145"/>
        <v>2.5582000995396606E-2</v>
      </c>
      <c r="G266" s="24">
        <f t="shared" ca="1" si="145"/>
        <v>1.7179351873243169</v>
      </c>
      <c r="H266" s="24">
        <f t="shared" ca="1" si="145"/>
        <v>0.87004042726374808</v>
      </c>
      <c r="I266" s="24">
        <f t="shared" ca="1" si="145"/>
        <v>-0.74930042943081643</v>
      </c>
      <c r="J266" s="24">
        <f t="shared" ca="1" si="145"/>
        <v>1.288716080183085E-2</v>
      </c>
      <c r="K266" s="24">
        <f t="shared" ca="1" si="145"/>
        <v>0.92372064213508154</v>
      </c>
      <c r="L266" s="24">
        <f t="shared" ca="1" si="145"/>
        <v>-0.85126274132652846</v>
      </c>
      <c r="M266" s="24">
        <f t="shared" ca="1" si="145"/>
        <v>0.58761201806842533</v>
      </c>
      <c r="N266" s="24">
        <f ca="1">SQRT(Inputs!$B$38)*C266+SQRT(1-Inputs!$B$38)*_xlfn.NORM.S.INV(RAND())</f>
        <v>6.1270757677346799E-2</v>
      </c>
      <c r="O266" s="24">
        <f ca="1">SQRT(Inputs!$B$38)*D266+SQRT(1-Inputs!$B$38)*_xlfn.NORM.S.INV(RAND())</f>
        <v>-0.71967738823417693</v>
      </c>
      <c r="P266" s="24">
        <f ca="1">SQRT(Inputs!$B$38)*E266+SQRT(1-Inputs!$B$38)*_xlfn.NORM.S.INV(RAND())</f>
        <v>-1.0251924278251643</v>
      </c>
      <c r="Q266" s="24">
        <f ca="1">SQRT(Inputs!$B$38)*F266+SQRT(1-Inputs!$B$38)*_xlfn.NORM.S.INV(RAND())</f>
        <v>-2.1217372324484947</v>
      </c>
      <c r="R266" s="24">
        <f ca="1">SQRT(Inputs!$B$38)*G266+SQRT(1-Inputs!$B$38)*_xlfn.NORM.S.INV(RAND())</f>
        <v>-8.3591989656725763E-2</v>
      </c>
      <c r="S266" s="24">
        <f ca="1">SQRT(Inputs!$B$38)*H266+SQRT(1-Inputs!$B$38)*_xlfn.NORM.S.INV(RAND())</f>
        <v>0.38065464807241811</v>
      </c>
      <c r="T266" s="24">
        <f ca="1">SQRT(Inputs!$B$38)*I266+SQRT(1-Inputs!$B$38)*_xlfn.NORM.S.INV(RAND())</f>
        <v>-0.56413878943496709</v>
      </c>
      <c r="U266" s="24">
        <f ca="1">SQRT(Inputs!$B$38)*J266+SQRT(1-Inputs!$B$38)*_xlfn.NORM.S.INV(RAND())</f>
        <v>0.76694630627755433</v>
      </c>
      <c r="V266" s="24">
        <f ca="1">SQRT(Inputs!$B$38)*K266+SQRT(1-Inputs!$B$38)*_xlfn.NORM.S.INV(RAND())</f>
        <v>0.59380103983102139</v>
      </c>
      <c r="W266" s="24">
        <f ca="1">SQRT(Inputs!$B$38)*L266+SQRT(1-Inputs!$B$38)*_xlfn.NORM.S.INV(RAND())</f>
        <v>1.1182461022317849</v>
      </c>
      <c r="X266" s="24">
        <f ca="1">SQRT(Inputs!$B$38)*M266+SQRT(1-Inputs!$B$38)*_xlfn.NORM.S.INV(RAND())</f>
        <v>1.0073556203678253</v>
      </c>
      <c r="Y266" s="24">
        <f ca="1">SQRT(Inputs!$B$38)*C266+SQRT(1-Inputs!$B$38)*_xlfn.NORM.S.INV(RAND())</f>
        <v>0.62754520685840198</v>
      </c>
      <c r="Z266" s="24">
        <f ca="1">SQRT(Inputs!$B$38)*D266+SQRT(1-Inputs!$B$38)*_xlfn.NORM.S.INV(RAND())</f>
        <v>-0.37015770679232918</v>
      </c>
      <c r="AA266" s="24">
        <f ca="1">SQRT(Inputs!$B$38)*E266+SQRT(1-Inputs!$B$38)*_xlfn.NORM.S.INV(RAND())</f>
        <v>1.2281949542818251</v>
      </c>
      <c r="AB266" s="24">
        <f ca="1">SQRT(Inputs!$B$38)*F266+SQRT(1-Inputs!$B$38)*_xlfn.NORM.S.INV(RAND())</f>
        <v>-0.23987424499057214</v>
      </c>
      <c r="AC266" s="24">
        <f ca="1">SQRT(Inputs!$B$38)*G266+SQRT(1-Inputs!$B$38)*_xlfn.NORM.S.INV(RAND())</f>
        <v>1.9896000714999524</v>
      </c>
      <c r="AD266" s="24">
        <f ca="1">SQRT(Inputs!$B$38)*H266+SQRT(1-Inputs!$B$38)*_xlfn.NORM.S.INV(RAND())</f>
        <v>0.94974511238192694</v>
      </c>
      <c r="AE266" s="24">
        <f ca="1">SQRT(Inputs!$B$38)*I266+SQRT(1-Inputs!$B$38)*_xlfn.NORM.S.INV(RAND())</f>
        <v>-0.56689591393918093</v>
      </c>
      <c r="AF266" s="24">
        <f ca="1">SQRT(Inputs!$B$38)*J266+SQRT(1-Inputs!$B$38)*_xlfn.NORM.S.INV(RAND())</f>
        <v>1.0264796214515226</v>
      </c>
      <c r="AG266" s="24">
        <f ca="1">SQRT(Inputs!$B$38)*K266+SQRT(1-Inputs!$B$38)*_xlfn.NORM.S.INV(RAND())</f>
        <v>-0.47231928937554712</v>
      </c>
      <c r="AH266" s="24">
        <f ca="1">SQRT(Inputs!$B$38)*L266+SQRT(1-Inputs!$B$38)*_xlfn.NORM.S.INV(RAND())</f>
        <v>0.36269560516843447</v>
      </c>
      <c r="AI266" s="24">
        <f ca="1">SQRT(Inputs!$B$38)*M266+SQRT(1-Inputs!$B$38)*_xlfn.NORM.S.INV(RAND())</f>
        <v>-0.47477470066999733</v>
      </c>
      <c r="AJ266" s="24">
        <f ca="1">SQRT(Inputs!$B$38)*C266+SQRT(1-Inputs!$B$38)*_xlfn.NORM.S.INV(RAND())</f>
        <v>1.0869701940582206</v>
      </c>
      <c r="AK266" s="24">
        <f ca="1">SQRT(Inputs!$B$38)*D266+SQRT(1-Inputs!$B$38)*_xlfn.NORM.S.INV(RAND())</f>
        <v>-0.35974214356280992</v>
      </c>
      <c r="AL266" s="24">
        <f ca="1">SQRT(Inputs!$B$38)*E266+SQRT(1-Inputs!$B$38)*_xlfn.NORM.S.INV(RAND())</f>
        <v>0.93241602026948001</v>
      </c>
      <c r="AM266" s="24">
        <f ca="1">SQRT(Inputs!$B$38)*F266+SQRT(1-Inputs!$B$38)*_xlfn.NORM.S.INV(RAND())</f>
        <v>-1.0929183678320791</v>
      </c>
      <c r="AN266" s="24">
        <f ca="1">SQRT(Inputs!$B$38)*G266+SQRT(1-Inputs!$B$38)*_xlfn.NORM.S.INV(RAND())</f>
        <v>0.23912061286002406</v>
      </c>
      <c r="AO266" s="24">
        <f ca="1">SQRT(Inputs!$B$38)*H266+SQRT(1-Inputs!$B$38)*_xlfn.NORM.S.INV(RAND())</f>
        <v>-0.55240432078708912</v>
      </c>
      <c r="AP266" s="24">
        <f ca="1">SQRT(Inputs!$B$38)*I266+SQRT(1-Inputs!$B$38)*_xlfn.NORM.S.INV(RAND())</f>
        <v>-1.1275515525656603</v>
      </c>
      <c r="AQ266" s="24">
        <f ca="1">SQRT(Inputs!$B$38)*J266+SQRT(1-Inputs!$B$38)*_xlfn.NORM.S.INV(RAND())</f>
        <v>0.69488490277987691</v>
      </c>
      <c r="AR266" s="24">
        <f ca="1">SQRT(Inputs!$B$38)*K266+SQRT(1-Inputs!$B$38)*_xlfn.NORM.S.INV(RAND())</f>
        <v>0.54621515846555124</v>
      </c>
      <c r="AS266" s="24">
        <f ca="1">SQRT(Inputs!$B$38)*L266+SQRT(1-Inputs!$B$38)*_xlfn.NORM.S.INV(RAND())</f>
        <v>-0.68626993621378563</v>
      </c>
      <c r="AT266" s="24">
        <f ca="1">SQRT(Inputs!$B$38)*M266+SQRT(1-Inputs!$B$38)*_xlfn.NORM.S.INV(RAND())</f>
        <v>0.87853264166818512</v>
      </c>
      <c r="AU266" s="15">
        <f ca="1">Inputs!$B$6*EXP($B$8-0.5*C$5^2+C$5*N266)</f>
        <v>5011.7002219182368</v>
      </c>
      <c r="AV266" s="15">
        <f t="shared" ca="1" si="110"/>
        <v>5487.8825886271734</v>
      </c>
      <c r="AW266" s="15">
        <f t="shared" ca="1" si="111"/>
        <v>5827.3303021438305</v>
      </c>
      <c r="AX266" s="15">
        <f t="shared" ca="1" si="112"/>
        <v>5457.9440226265087</v>
      </c>
      <c r="AY266" s="15">
        <f t="shared" ca="1" si="113"/>
        <v>6605.3637258280178</v>
      </c>
      <c r="AZ266" s="15">
        <f t="shared" ca="1" si="114"/>
        <v>8424.3676566971899</v>
      </c>
      <c r="BA266" s="15">
        <f t="shared" ca="1" si="115"/>
        <v>9718.2064947983454</v>
      </c>
      <c r="BB266" s="15">
        <f t="shared" ca="1" si="116"/>
        <v>12848.335523770395</v>
      </c>
      <c r="BC266" s="15">
        <f t="shared" ca="1" si="117"/>
        <v>16664.269850223154</v>
      </c>
      <c r="BD266" s="15">
        <f t="shared" ca="1" si="118"/>
        <v>22666.277052791298</v>
      </c>
      <c r="BE266" s="15">
        <f t="shared" ca="1" si="119"/>
        <v>30443.508037127187</v>
      </c>
      <c r="BF266" s="15">
        <f ca="1">Inputs!$B$13*EXP($B$9-0.5*C$6^2+C$6*Y266)</f>
        <v>15663.346108330539</v>
      </c>
      <c r="BG266" s="15">
        <f t="shared" ca="1" si="120"/>
        <v>17856.120529640946</v>
      </c>
      <c r="BH266" s="15">
        <f t="shared" ca="1" si="121"/>
        <v>26746.132603946924</v>
      </c>
      <c r="BI266" s="15">
        <f t="shared" ca="1" si="122"/>
        <v>31554.48198168918</v>
      </c>
      <c r="BJ266" s="15">
        <f t="shared" ca="1" si="123"/>
        <v>51532.429348097008</v>
      </c>
      <c r="BK266" s="15">
        <f t="shared" ca="1" si="124"/>
        <v>71976.373289421317</v>
      </c>
      <c r="BL266" s="15">
        <f t="shared" ca="1" si="125"/>
        <v>82151.789154745347</v>
      </c>
      <c r="BM266" s="15">
        <f t="shared" ca="1" si="126"/>
        <v>114716.30075980681</v>
      </c>
      <c r="BN266" s="15">
        <f t="shared" ca="1" si="127"/>
        <v>133322.85840999841</v>
      </c>
      <c r="BO266" s="15">
        <f t="shared" ca="1" si="128"/>
        <v>171103.78310835542</v>
      </c>
      <c r="BP266" s="15">
        <f t="shared" ca="1" si="129"/>
        <v>199567.9288196837</v>
      </c>
      <c r="BQ266" s="15">
        <f ca="1">Inputs!$B$20*EXP($B$10-0.5*C$7^2+C$7*AJ266)</f>
        <v>6307.2698792171095</v>
      </c>
      <c r="BR266" s="15">
        <f t="shared" ca="1" si="130"/>
        <v>7634.1951833178246</v>
      </c>
      <c r="BS266" s="15">
        <f t="shared" ca="1" si="131"/>
        <v>13664.447816731537</v>
      </c>
      <c r="BT266" s="15">
        <f t="shared" ca="1" si="132"/>
        <v>14144.001802446832</v>
      </c>
      <c r="BU266" s="15">
        <f t="shared" ca="1" si="133"/>
        <v>20769.508181995639</v>
      </c>
      <c r="BV266" s="15">
        <f t="shared" ca="1" si="134"/>
        <v>25514.8438769854</v>
      </c>
      <c r="BW266" s="15">
        <f t="shared" ca="1" si="135"/>
        <v>28045.47542774447</v>
      </c>
      <c r="BX266" s="15">
        <f t="shared" ca="1" si="136"/>
        <v>45089.476092169076</v>
      </c>
      <c r="BY266" s="15">
        <f t="shared" ca="1" si="137"/>
        <v>70137.725229938776</v>
      </c>
      <c r="BZ266" s="15">
        <f t="shared" ca="1" si="138"/>
        <v>86748.558450481141</v>
      </c>
      <c r="CA266" s="15">
        <f t="shared" ca="1" si="139"/>
        <v>142444.29494052788</v>
      </c>
      <c r="CB266" s="15">
        <f ca="1">(AU266*DCF!C$10-DCF!C$5*MAX(AU266*DCF!C$10,0)-MAX(AU266-Inputs!$B$6,0)/Inputs!$B$10)*DCF!C$6</f>
        <v>1042.7216392584717</v>
      </c>
      <c r="CC266" s="15">
        <f ca="1">(AV266*DCF!D$10-DCF!D$5*MAX(AV266*DCF!D$10,0)-MAX(AV266-AU266,0)/Inputs!$B$10)*DCF!D$6</f>
        <v>1221.5295942496298</v>
      </c>
      <c r="CD266" s="15">
        <f ca="1">(AW266*DCF!E$10-DCF!E$5*MAX(AW266*DCF!E$10,0)-MAX(AW266-AV266,0)/Inputs!$B$10)*DCF!E$6</f>
        <v>1268.9801212906857</v>
      </c>
      <c r="CE266" s="15">
        <f ca="1">(AX266*DCF!F$10-DCF!F$5*MAX(AX266*DCF!F$10,0)-MAX(AX266-AW266,0)/Inputs!$B$10)*DCF!F$6</f>
        <v>1191.460481905506</v>
      </c>
      <c r="CF266" s="15">
        <f ca="1">(AY266*DCF!G$10-DCF!G$5*MAX(AY266*DCF!G$10,0)-MAX(AY266-AX266,0)/Inputs!$B$10)*DCF!G$6</f>
        <v>1140.414245292749</v>
      </c>
      <c r="CG266" s="15">
        <f ca="1">(AZ266*DCF!H$10-DCF!H$5*MAX(AZ266*DCF!H$10,0)-MAX(AZ266-AY266,0)/Inputs!$B$10)*DCF!H$6</f>
        <v>1312.6002653113414</v>
      </c>
      <c r="CH266" s="15">
        <f ca="1">(BA266*DCF!I$10-DCF!I$5*MAX(BA266*DCF!I$10,0)-MAX(BA266-AZ266,0)/Inputs!$B$10)*DCF!I$6</f>
        <v>1562.9269038816715</v>
      </c>
      <c r="CI266" s="15">
        <f ca="1">(BB266*DCF!J$10-DCF!J$5*MAX(BB266*DCF!J$10,0)-MAX(BB266-BA266,0)/Inputs!$B$10)*DCF!J$6</f>
        <v>1730.4847142302087</v>
      </c>
      <c r="CJ266" s="15">
        <f ca="1">(BC266*DCF!K$10-DCF!K$5*MAX(BC266*DCF!K$10,0)-MAX(BC266-BB266,0)/Inputs!$B$10)*DCF!K$6</f>
        <v>2148.507099662439</v>
      </c>
      <c r="CK266" s="15">
        <f ca="1">(BD266*DCF!L$10-DCF!L$5*MAX(BD266*DCF!L$10,0)-MAX(BD266-BC266,0)/Inputs!$B$10)*DCF!L$6</f>
        <v>2642.34888848322</v>
      </c>
      <c r="CL266" s="15">
        <f ca="1">(BE266*DCF!M$10-DCF!M$5*MAX(BE266*DCF!M$10,0)-MAX(BE266-BD266,0)/Inputs!$B$10)*DCF!M$6</f>
        <v>3366.8994017186883</v>
      </c>
      <c r="CM266" s="15">
        <f ca="1">(BF266*DCF!C$28-DCF!C$5*MAX(BF266*DCF!C$28,0)-MAX(BF266-Inputs!$B$13,0)/Inputs!$B$17)*DCF!C$6</f>
        <v>3792.7417090337594</v>
      </c>
      <c r="CN266" s="15">
        <f ca="1">(BG266*DCF!D$28-DCF!D$5*MAX(BG266*DCF!D$28,0)-MAX(BG266-BF266,0)/Inputs!$B$17)*DCF!D$6</f>
        <v>4791.2200042107843</v>
      </c>
      <c r="CO266" s="15">
        <f ca="1">(BH266*DCF!E$28-DCF!E$5*MAX(BH266*DCF!E$28,0)-MAX(BH266-BG266,0)/Inputs!$B$17)*DCF!E$6</f>
        <v>5822.8819961702739</v>
      </c>
      <c r="CP266" s="15">
        <f ca="1">(BI266*DCF!F$28-DCF!F$5*MAX(BI266*DCF!F$28,0)-MAX(BI266-BH266,0)/Inputs!$B$17)*DCF!F$6</f>
        <v>7690.7746797806212</v>
      </c>
      <c r="CQ266" s="15">
        <f ca="1">(BJ266*DCF!G$28-DCF!G$5*MAX(BJ266*DCF!G$28,0)-MAX(BJ266-BI266,0)/Inputs!$B$17)*DCF!G$6</f>
        <v>10010.386380770819</v>
      </c>
      <c r="CR266" s="15">
        <f ca="1">(BK266*DCF!H$28-DCF!H$5*MAX(BK266*DCF!H$28,0)-MAX(BK266-BJ266,0)/Inputs!$B$17)*DCF!H$6</f>
        <v>14624.136051414345</v>
      </c>
      <c r="CS266" s="15">
        <f ca="1">(BL266*DCF!I$28-DCF!I$5*MAX(BL266*DCF!I$28,0)-MAX(BL266-BK266,0)/Inputs!$B$17)*DCF!I$6</f>
        <v>17857.758596052936</v>
      </c>
      <c r="CT266" s="15">
        <f ca="1">(BM266*DCF!J$28-DCF!J$5*MAX(BM266*DCF!J$28,0)-MAX(BM266-BL266,0)/Inputs!$B$17)*DCF!J$6</f>
        <v>21273.470181771143</v>
      </c>
      <c r="CU266" s="15">
        <f ca="1">(BN266*DCF!K$28-DCF!K$5*MAX(BN266*DCF!K$28,0)-MAX(BN266-BM266,0)/Inputs!$B$17)*DCF!K$6</f>
        <v>25876.496797662927</v>
      </c>
      <c r="CV266" s="15">
        <f ca="1">(BO266*DCF!L$28-DCF!L$5*MAX(BO266*DCF!L$28,0)-MAX(BO266-BN266,0)/Inputs!$B$17)*DCF!L$6</f>
        <v>29863.821548124979</v>
      </c>
      <c r="CW266" s="15">
        <f ca="1">(BP266*DCF!M$28-DCF!M$5*MAX(BP266*DCF!M$28,0)-MAX(BP266-BO266,0)/Inputs!$B$17)*DCF!M$6</f>
        <v>34573.518253889633</v>
      </c>
      <c r="CX266" s="15">
        <f ca="1">(BQ266*DCF!C$46-DCF!C$5*MAX(BQ266*DCF!C$46,0)-MAX(BQ266-Inputs!$B$20,0)/Inputs!$B$24)*DCF!C$6</f>
        <v>-2891.41100176705</v>
      </c>
      <c r="CY266" s="15">
        <f ca="1">(BR266*DCF!D$46-DCF!D$5*MAX(BR266*DCF!D$46,0)-MAX(BR266-BQ266,0)/Inputs!$B$24)*DCF!D$6</f>
        <v>-1869.1670988390119</v>
      </c>
      <c r="CZ266" s="15">
        <f ca="1">(BS266*DCF!E$46-DCF!E$5*MAX(BS266*DCF!E$46,0)-MAX(BS266-BR266,0)/Inputs!$B$24)*DCF!E$6</f>
        <v>-3992.8043237795928</v>
      </c>
      <c r="DA266" s="15">
        <f ca="1">(BT266*DCF!F$46-DCF!F$5*MAX(BT266*DCF!F$46,0)-MAX(BT266-BS266,0)/Inputs!$B$24)*DCF!F$6</f>
        <v>-1204.6764025120476</v>
      </c>
      <c r="DB266" s="15">
        <f ca="1">(BU266*DCF!G$46-DCF!G$5*MAX(BU266*DCF!G$46,0)-MAX(BU266-BT266,0)/Inputs!$B$24)*DCF!G$6</f>
        <v>-2927.3346617626321</v>
      </c>
      <c r="DC266" s="15">
        <f ca="1">(BV266*DCF!H$46-DCF!H$5*MAX(BV266*DCF!H$46,0)-MAX(BV266-BU266,0)/Inputs!$B$24)*DCF!H$6</f>
        <v>-1474.5839920638732</v>
      </c>
      <c r="DD266" s="15">
        <f ca="1">(BW266*DCF!I$46-DCF!I$5*MAX(BW266*DCF!I$46,0)-MAX(BW266-BV266,0)/Inputs!$B$24)*DCF!I$6</f>
        <v>-78.725294715915368</v>
      </c>
      <c r="DE266" s="15">
        <f ca="1">(BX266*DCF!J$46-DCF!J$5*MAX(BX266*DCF!J$46,0)-MAX(BX266-BW266,0)/Inputs!$B$24)*DCF!J$6</f>
        <v>-2628.4117185568548</v>
      </c>
      <c r="DF266" s="15">
        <f ca="1">(BY266*DCF!K$46-DCF!K$5*MAX(BY266*DCF!K$46,0)-MAX(BY266-BX266,0)/Inputs!$B$24)*DCF!K$6</f>
        <v>-2129.6530857147554</v>
      </c>
      <c r="DG266" s="15">
        <f ca="1">(BZ266*DCF!L$46-DCF!L$5*MAX(BZ266*DCF!L$46,0)-MAX(BZ266-BY266,0)/Inputs!$B$24)*DCF!L$6</f>
        <v>2237.4403140043069</v>
      </c>
      <c r="DH266" s="15">
        <f ca="1">(CA266*DCF!M$46-DCF!M$5*MAX(CA266*DCF!M$46,0)-MAX(CA266-BZ266,0)/Inputs!$B$24)*DCF!M$6</f>
        <v>-476.46539411140867</v>
      </c>
      <c r="DI266" s="15">
        <f ca="1">SUM(CB266:CL266)+BE266*DCF!M$10*(1+Inputs!$B$30)*(1-Inputs!$B$33)*(1-Inputs!$B$30/Inputs!$B$31)/(Inputs!$B$29-Inputs!$B$30)*DCF!M$6</f>
        <v>103353.55879632698</v>
      </c>
      <c r="DJ266" s="15">
        <f ca="1">SUM(CM266:CW266)+BP266*DCF!M$28*(1+Inputs!$B$30)*(1-Inputs!$B$33)*(1-Inputs!$B$30/Inputs!$B$31)/(Inputs!$B$29-Inputs!$B$30)*DCF!M$6</f>
        <v>916710.7860893287</v>
      </c>
      <c r="DK266" s="15">
        <f ca="1">SUM(CX266:DH266)+CA266*DCF!M$46*(1+Inputs!$B$30)*(1-Inputs!$B$33)*(1-Inputs!$B$30/Inputs!$B$31)/(Inputs!$B$29-Inputs!$B$30)*DCF!M$6</f>
        <v>202799.96092367399</v>
      </c>
      <c r="DM266" s="15">
        <f ca="1">DI266+DJ266+DK266+Inputs!$B$34+Inputs!$B$36-Inputs!$B$35</f>
        <v>1299715.3058093297</v>
      </c>
    </row>
    <row r="267" spans="1:117" x14ac:dyDescent="0.75">
      <c r="A267" s="11">
        <v>254</v>
      </c>
      <c r="C267" s="24">
        <f t="shared" ca="1" si="145"/>
        <v>1.1305485420319741</v>
      </c>
      <c r="D267" s="24">
        <f t="shared" ca="1" si="145"/>
        <v>0.9608802600094456</v>
      </c>
      <c r="E267" s="24">
        <f t="shared" ca="1" si="145"/>
        <v>0.12987899328984248</v>
      </c>
      <c r="F267" s="24">
        <f t="shared" ca="1" si="145"/>
        <v>-8.246508288511957E-2</v>
      </c>
      <c r="G267" s="24">
        <f t="shared" ca="1" si="145"/>
        <v>-0.51617018035797668</v>
      </c>
      <c r="H267" s="24">
        <f t="shared" ca="1" si="145"/>
        <v>0.91928452343408196</v>
      </c>
      <c r="I267" s="24">
        <f t="shared" ca="1" si="145"/>
        <v>2.0981530572511362</v>
      </c>
      <c r="J267" s="24">
        <f t="shared" ca="1" si="145"/>
        <v>1.6643106771431926</v>
      </c>
      <c r="K267" s="24">
        <f t="shared" ca="1" si="145"/>
        <v>-0.64252506477053084</v>
      </c>
      <c r="L267" s="24">
        <f t="shared" ca="1" si="145"/>
        <v>1.4639824320100097</v>
      </c>
      <c r="M267" s="24">
        <f t="shared" ca="1" si="145"/>
        <v>0.8256759345064465</v>
      </c>
      <c r="N267" s="24">
        <f ca="1">SQRT(Inputs!$B$38)*C267+SQRT(1-Inputs!$B$38)*_xlfn.NORM.S.INV(RAND())</f>
        <v>-3.3023846202575591E-3</v>
      </c>
      <c r="O267" s="24">
        <f ca="1">SQRT(Inputs!$B$38)*D267+SQRT(1-Inputs!$B$38)*_xlfn.NORM.S.INV(RAND())</f>
        <v>1.0496670194300957</v>
      </c>
      <c r="P267" s="24">
        <f ca="1">SQRT(Inputs!$B$38)*E267+SQRT(1-Inputs!$B$38)*_xlfn.NORM.S.INV(RAND())</f>
        <v>0.7198635977574227</v>
      </c>
      <c r="Q267" s="24">
        <f ca="1">SQRT(Inputs!$B$38)*F267+SQRT(1-Inputs!$B$38)*_xlfn.NORM.S.INV(RAND())</f>
        <v>-1.2983897980044694</v>
      </c>
      <c r="R267" s="24">
        <f ca="1">SQRT(Inputs!$B$38)*G267+SQRT(1-Inputs!$B$38)*_xlfn.NORM.S.INV(RAND())</f>
        <v>-0.99555067828627108</v>
      </c>
      <c r="S267" s="24">
        <f ca="1">SQRT(Inputs!$B$38)*H267+SQRT(1-Inputs!$B$38)*_xlfn.NORM.S.INV(RAND())</f>
        <v>-0.46049998900556277</v>
      </c>
      <c r="T267" s="24">
        <f ca="1">SQRT(Inputs!$B$38)*I267+SQRT(1-Inputs!$B$38)*_xlfn.NORM.S.INV(RAND())</f>
        <v>0.60729325731389072</v>
      </c>
      <c r="U267" s="24">
        <f ca="1">SQRT(Inputs!$B$38)*J267+SQRT(1-Inputs!$B$38)*_xlfn.NORM.S.INV(RAND())</f>
        <v>-0.19228771315673177</v>
      </c>
      <c r="V267" s="24">
        <f ca="1">SQRT(Inputs!$B$38)*K267+SQRT(1-Inputs!$B$38)*_xlfn.NORM.S.INV(RAND())</f>
        <v>-0.43966591760875529</v>
      </c>
      <c r="W267" s="24">
        <f ca="1">SQRT(Inputs!$B$38)*L267+SQRT(1-Inputs!$B$38)*_xlfn.NORM.S.INV(RAND())</f>
        <v>2.3172169842200447</v>
      </c>
      <c r="X267" s="24">
        <f ca="1">SQRT(Inputs!$B$38)*M267+SQRT(1-Inputs!$B$38)*_xlfn.NORM.S.INV(RAND())</f>
        <v>1.1263685279813418</v>
      </c>
      <c r="Y267" s="24">
        <f ca="1">SQRT(Inputs!$B$38)*C267+SQRT(1-Inputs!$B$38)*_xlfn.NORM.S.INV(RAND())</f>
        <v>0.11761085433838547</v>
      </c>
      <c r="Z267" s="24">
        <f ca="1">SQRT(Inputs!$B$38)*D267+SQRT(1-Inputs!$B$38)*_xlfn.NORM.S.INV(RAND())</f>
        <v>1.6658852798681445</v>
      </c>
      <c r="AA267" s="24">
        <f ca="1">SQRT(Inputs!$B$38)*E267+SQRT(1-Inputs!$B$38)*_xlfn.NORM.S.INV(RAND())</f>
        <v>-5.5866009368768399E-2</v>
      </c>
      <c r="AB267" s="24">
        <f ca="1">SQRT(Inputs!$B$38)*F267+SQRT(1-Inputs!$B$38)*_xlfn.NORM.S.INV(RAND())</f>
        <v>-0.79901115353327845</v>
      </c>
      <c r="AC267" s="24">
        <f ca="1">SQRT(Inputs!$B$38)*G267+SQRT(1-Inputs!$B$38)*_xlfn.NORM.S.INV(RAND())</f>
        <v>0.25470727224486106</v>
      </c>
      <c r="AD267" s="24">
        <f ca="1">SQRT(Inputs!$B$38)*H267+SQRT(1-Inputs!$B$38)*_xlfn.NORM.S.INV(RAND())</f>
        <v>-0.61921099615318509</v>
      </c>
      <c r="AE267" s="24">
        <f ca="1">SQRT(Inputs!$B$38)*I267+SQRT(1-Inputs!$B$38)*_xlfn.NORM.S.INV(RAND())</f>
        <v>1.893838529283185</v>
      </c>
      <c r="AF267" s="24">
        <f ca="1">SQRT(Inputs!$B$38)*J267+SQRT(1-Inputs!$B$38)*_xlfn.NORM.S.INV(RAND())</f>
        <v>2.9158816607473659E-2</v>
      </c>
      <c r="AG267" s="24">
        <f ca="1">SQRT(Inputs!$B$38)*K267+SQRT(1-Inputs!$B$38)*_xlfn.NORM.S.INV(RAND())</f>
        <v>0.47332719688570335</v>
      </c>
      <c r="AH267" s="24">
        <f ca="1">SQRT(Inputs!$B$38)*L267+SQRT(1-Inputs!$B$38)*_xlfn.NORM.S.INV(RAND())</f>
        <v>3.8792830323527538E-2</v>
      </c>
      <c r="AI267" s="24">
        <f ca="1">SQRT(Inputs!$B$38)*M267+SQRT(1-Inputs!$B$38)*_xlfn.NORM.S.INV(RAND())</f>
        <v>-0.43195898818970641</v>
      </c>
      <c r="AJ267" s="24">
        <f ca="1">SQRT(Inputs!$B$38)*C267+SQRT(1-Inputs!$B$38)*_xlfn.NORM.S.INV(RAND())</f>
        <v>-0.18902376231376339</v>
      </c>
      <c r="AK267" s="24">
        <f ca="1">SQRT(Inputs!$B$38)*D267+SQRT(1-Inputs!$B$38)*_xlfn.NORM.S.INV(RAND())</f>
        <v>4.4725560942419307E-2</v>
      </c>
      <c r="AL267" s="24">
        <f ca="1">SQRT(Inputs!$B$38)*E267+SQRT(1-Inputs!$B$38)*_xlfn.NORM.S.INV(RAND())</f>
        <v>0.37900869845540941</v>
      </c>
      <c r="AM267" s="24">
        <f ca="1">SQRT(Inputs!$B$38)*F267+SQRT(1-Inputs!$B$38)*_xlfn.NORM.S.INV(RAND())</f>
        <v>-3.3027083469974884E-2</v>
      </c>
      <c r="AN267" s="24">
        <f ca="1">SQRT(Inputs!$B$38)*G267+SQRT(1-Inputs!$B$38)*_xlfn.NORM.S.INV(RAND())</f>
        <v>0.8532722430310089</v>
      </c>
      <c r="AO267" s="24">
        <f ca="1">SQRT(Inputs!$B$38)*H267+SQRT(1-Inputs!$B$38)*_xlfn.NORM.S.INV(RAND())</f>
        <v>1.0138143467056868</v>
      </c>
      <c r="AP267" s="24">
        <f ca="1">SQRT(Inputs!$B$38)*I267+SQRT(1-Inputs!$B$38)*_xlfn.NORM.S.INV(RAND())</f>
        <v>0.16704257883986484</v>
      </c>
      <c r="AQ267" s="24">
        <f ca="1">SQRT(Inputs!$B$38)*J267+SQRT(1-Inputs!$B$38)*_xlfn.NORM.S.INV(RAND())</f>
        <v>0.6590472989561188</v>
      </c>
      <c r="AR267" s="24">
        <f ca="1">SQRT(Inputs!$B$38)*K267+SQRT(1-Inputs!$B$38)*_xlfn.NORM.S.INV(RAND())</f>
        <v>0.40489371000711083</v>
      </c>
      <c r="AS267" s="24">
        <f ca="1">SQRT(Inputs!$B$38)*L267+SQRT(1-Inputs!$B$38)*_xlfn.NORM.S.INV(RAND())</f>
        <v>1.6729473941757651</v>
      </c>
      <c r="AT267" s="24">
        <f ca="1">SQRT(Inputs!$B$38)*M267+SQRT(1-Inputs!$B$38)*_xlfn.NORM.S.INV(RAND())</f>
        <v>-0.49565303079313799</v>
      </c>
      <c r="AU267" s="15">
        <f ca="1">Inputs!$B$6*EXP($B$8-0.5*C$5^2+C$5*N267)</f>
        <v>4959.5874905558958</v>
      </c>
      <c r="AV267" s="15">
        <f t="shared" ca="1" si="110"/>
        <v>7044.4501775971803</v>
      </c>
      <c r="AW267" s="15">
        <f t="shared" ca="1" si="111"/>
        <v>9465.2931916465313</v>
      </c>
      <c r="AX267" s="15">
        <f t="shared" ca="1" si="112"/>
        <v>9825.766158363087</v>
      </c>
      <c r="AY267" s="15">
        <f t="shared" ca="1" si="113"/>
        <v>10690.037076312125</v>
      </c>
      <c r="AZ267" s="15">
        <f t="shared" ca="1" si="114"/>
        <v>12427.740918336731</v>
      </c>
      <c r="BA267" s="15">
        <f t="shared" ca="1" si="115"/>
        <v>16206.388780749628</v>
      </c>
      <c r="BB267" s="15">
        <f t="shared" ca="1" si="116"/>
        <v>19462.964407886218</v>
      </c>
      <c r="BC267" s="15">
        <f t="shared" ca="1" si="117"/>
        <v>22846.674571057229</v>
      </c>
      <c r="BD267" s="15">
        <f t="shared" ca="1" si="118"/>
        <v>34763.253006470986</v>
      </c>
      <c r="BE267" s="15">
        <f t="shared" ca="1" si="119"/>
        <v>47200.059687669898</v>
      </c>
      <c r="BF267" s="15">
        <f ca="1">Inputs!$B$13*EXP($B$9-0.5*C$6^2+C$6*Y267)</f>
        <v>14157.294907619578</v>
      </c>
      <c r="BG267" s="15">
        <f t="shared" ca="1" si="120"/>
        <v>23304.194800714267</v>
      </c>
      <c r="BH267" s="15">
        <f t="shared" ca="1" si="121"/>
        <v>28210.829291001839</v>
      </c>
      <c r="BI267" s="15">
        <f t="shared" ca="1" si="122"/>
        <v>30537.932916542952</v>
      </c>
      <c r="BJ267" s="15">
        <f t="shared" ca="1" si="123"/>
        <v>38837.576052066906</v>
      </c>
      <c r="BK267" s="15">
        <f t="shared" ca="1" si="124"/>
        <v>43812.184913747667</v>
      </c>
      <c r="BL267" s="15">
        <f t="shared" ca="1" si="125"/>
        <v>68788.273113979667</v>
      </c>
      <c r="BM267" s="15">
        <f t="shared" ca="1" si="126"/>
        <v>84862.477662749996</v>
      </c>
      <c r="BN267" s="15">
        <f t="shared" ca="1" si="127"/>
        <v>110461.38087111185</v>
      </c>
      <c r="BO267" s="15">
        <f t="shared" ca="1" si="128"/>
        <v>136525.58444446255</v>
      </c>
      <c r="BP267" s="15">
        <f t="shared" ca="1" si="129"/>
        <v>160011.75425431319</v>
      </c>
      <c r="BQ267" s="15">
        <f ca="1">Inputs!$B$20*EXP($B$10-0.5*C$7^2+C$7*AJ267)</f>
        <v>4011.35845398741</v>
      </c>
      <c r="BR267" s="15">
        <f t="shared" ca="1" si="130"/>
        <v>5520.759344404486</v>
      </c>
      <c r="BS267" s="15">
        <f t="shared" ca="1" si="131"/>
        <v>8429.4801957424552</v>
      </c>
      <c r="BT267" s="15">
        <f t="shared" ca="1" si="132"/>
        <v>11522.158276322312</v>
      </c>
      <c r="BU267" s="15">
        <f t="shared" ca="1" si="133"/>
        <v>19630.284420848031</v>
      </c>
      <c r="BV267" s="15">
        <f t="shared" ca="1" si="134"/>
        <v>34319.535288189465</v>
      </c>
      <c r="BW267" s="15">
        <f t="shared" ca="1" si="135"/>
        <v>49614.420074136578</v>
      </c>
      <c r="BX267" s="15">
        <f t="shared" ca="1" si="136"/>
        <v>79195.427567689519</v>
      </c>
      <c r="BY267" s="15">
        <f t="shared" ca="1" si="137"/>
        <v>119904.09521479973</v>
      </c>
      <c r="BZ267" s="15">
        <f t="shared" ca="1" si="138"/>
        <v>228823.08301869032</v>
      </c>
      <c r="CA267" s="15">
        <f t="shared" ca="1" si="139"/>
        <v>294327.3172041208</v>
      </c>
      <c r="CB267" s="15">
        <f ca="1">(AU267*DCF!C$10-DCF!C$5*MAX(AU267*DCF!C$10,0)-MAX(AU267-Inputs!$B$6,0)/Inputs!$B$10)*DCF!C$6</f>
        <v>1043.0932123217012</v>
      </c>
      <c r="CC267" s="15">
        <f ca="1">(AV267*DCF!D$10-DCF!D$5*MAX(AV267*DCF!D$10,0)-MAX(AV267-AU267,0)/Inputs!$B$10)*DCF!D$6</f>
        <v>1208.6978047036441</v>
      </c>
      <c r="CD267" s="15">
        <f ca="1">(AW267*DCF!E$10-DCF!E$5*MAX(AW267*DCF!E$10,0)-MAX(AW267-AV267,0)/Inputs!$B$10)*DCF!E$6</f>
        <v>1640.1114252309958</v>
      </c>
      <c r="CE267" s="15">
        <f ca="1">(AX267*DCF!F$10-DCF!F$5*MAX(AX267*DCF!F$10,0)-MAX(AX267-AW267,0)/Inputs!$B$10)*DCF!F$6</f>
        <v>2069.9436060111952</v>
      </c>
      <c r="CF267" s="15">
        <f ca="1">(AY267*DCF!G$10-DCF!G$5*MAX(AY267*DCF!G$10,0)-MAX(AY267-AX267,0)/Inputs!$B$10)*DCF!G$6</f>
        <v>2036.4458132544348</v>
      </c>
      <c r="CG267" s="15">
        <f ca="1">(AZ267*DCF!H$10-DCF!H$5*MAX(AZ267*DCF!H$10,0)-MAX(AZ267-AY267,0)/Inputs!$B$10)*DCF!H$6</f>
        <v>2104.2943438771654</v>
      </c>
      <c r="CH267" s="15">
        <f ca="1">(BA267*DCF!I$10-DCF!I$5*MAX(BA267*DCF!I$10,0)-MAX(BA267-AZ267,0)/Inputs!$B$10)*DCF!I$6</f>
        <v>2340.4853780892686</v>
      </c>
      <c r="CI267" s="15">
        <f ca="1">(BB267*DCF!J$10-DCF!J$5*MAX(BB267*DCF!J$10,0)-MAX(BB267-BA267,0)/Inputs!$B$10)*DCF!J$6</f>
        <v>2846.4094805498307</v>
      </c>
      <c r="CJ267" s="15">
        <f ca="1">(BC267*DCF!K$10-DCF!K$5*MAX(BC267*DCF!K$10,0)-MAX(BC267-BB267,0)/Inputs!$B$10)*DCF!K$6</f>
        <v>3204.279772925172</v>
      </c>
      <c r="CK267" s="15">
        <f ca="1">(BD267*DCF!L$10-DCF!L$5*MAX(BD267*DCF!L$10,0)-MAX(BD267-BC267,0)/Inputs!$B$10)*DCF!L$6</f>
        <v>3701.9530723321814</v>
      </c>
      <c r="CL267" s="15">
        <f ca="1">(BE267*DCF!M$10-DCF!M$5*MAX(BE267*DCF!M$10,0)-MAX(BE267-BD267,0)/Inputs!$B$10)*DCF!M$6</f>
        <v>5174.8294655052741</v>
      </c>
      <c r="CM267" s="15">
        <f ca="1">(BF267*DCF!C$28-DCF!C$5*MAX(BF267*DCF!C$28,0)-MAX(BF267-Inputs!$B$13,0)/Inputs!$B$17)*DCF!C$6</f>
        <v>3680.9225887168154</v>
      </c>
      <c r="CN267" s="15">
        <f ca="1">(BG267*DCF!D$28-DCF!D$5*MAX(BG267*DCF!D$28,0)-MAX(BG267-BF267,0)/Inputs!$B$17)*DCF!D$6</f>
        <v>4912.1697232297865</v>
      </c>
      <c r="CO267" s="15">
        <f ca="1">(BH267*DCF!E$28-DCF!E$5*MAX(BH267*DCF!E$28,0)-MAX(BH267-BG267,0)/Inputs!$B$17)*DCF!E$6</f>
        <v>7022.7790704677727</v>
      </c>
      <c r="CP267" s="15">
        <f ca="1">(BI267*DCF!F$28-DCF!F$5*MAX(BI267*DCF!F$28,0)-MAX(BI267-BH267,0)/Inputs!$B$17)*DCF!F$6</f>
        <v>7866.5583936416224</v>
      </c>
      <c r="CQ267" s="15">
        <f ca="1">(BJ267*DCF!G$28-DCF!G$5*MAX(BJ267*DCF!G$28,0)-MAX(BJ267-BI267,0)/Inputs!$B$17)*DCF!G$6</f>
        <v>8680.7857816169653</v>
      </c>
      <c r="CR267" s="15">
        <f ca="1">(BK267*DCF!H$28-DCF!H$5*MAX(BK267*DCF!H$28,0)-MAX(BK267-BJ267,0)/Inputs!$B$17)*DCF!H$6</f>
        <v>10062.322085180644</v>
      </c>
      <c r="CS267" s="15">
        <f ca="1">(BL267*DCF!I$28-DCF!I$5*MAX(BL267*DCF!I$28,0)-MAX(BL267-BK267,0)/Inputs!$B$17)*DCF!I$6</f>
        <v>12590.936985115817</v>
      </c>
      <c r="CT267" s="15">
        <f ca="1">(BM267*DCF!J$28-DCF!J$5*MAX(BM267*DCF!J$28,0)-MAX(BM267-BL267,0)/Inputs!$B$17)*DCF!J$6</f>
        <v>16800.069282502274</v>
      </c>
      <c r="CU267" s="15">
        <f ca="1">(BN267*DCF!K$28-DCF!K$5*MAX(BN267*DCF!K$28,0)-MAX(BN267-BM267,0)/Inputs!$B$17)*DCF!K$6</f>
        <v>20192.066866704532</v>
      </c>
      <c r="CV267" s="15">
        <f ca="1">(BO267*DCF!L$28-DCF!L$5*MAX(BO267*DCF!L$28,0)-MAX(BO267-BN267,0)/Inputs!$B$17)*DCF!L$6</f>
        <v>24290.511655417729</v>
      </c>
      <c r="CW267" s="15">
        <f ca="1">(BP267*DCF!M$28-DCF!M$5*MAX(BP267*DCF!M$28,0)-MAX(BP267-BO267,0)/Inputs!$B$17)*DCF!M$6</f>
        <v>27651.339476432531</v>
      </c>
      <c r="CX267" s="15">
        <f ca="1">(BQ267*DCF!C$46-DCF!C$5*MAX(BQ267*DCF!C$46,0)-MAX(BQ267-Inputs!$B$20,0)/Inputs!$B$24)*DCF!C$6</f>
        <v>-1300.7102452568661</v>
      </c>
      <c r="CY267" s="15">
        <f ca="1">(BR267*DCF!D$46-DCF!D$5*MAX(BR267*DCF!D$46,0)-MAX(BR267-BQ267,0)/Inputs!$B$24)*DCF!D$6</f>
        <v>-1586.3137050936834</v>
      </c>
      <c r="CZ267" s="15">
        <f ca="1">(BS267*DCF!E$46-DCF!E$5*MAX(BS267*DCF!E$46,0)-MAX(BS267-BR267,0)/Inputs!$B$24)*DCF!E$6</f>
        <v>-2143.3383937516487</v>
      </c>
      <c r="DA267" s="15">
        <f ca="1">(BT267*DCF!F$46-DCF!F$5*MAX(BT267*DCF!F$46,0)-MAX(BT267-BS267,0)/Inputs!$B$24)*DCF!F$6</f>
        <v>-1965.2582704747163</v>
      </c>
      <c r="DB267" s="15">
        <f ca="1">(BU267*DCF!G$46-DCF!G$5*MAX(BU267*DCF!G$46,0)-MAX(BU267-BT267,0)/Inputs!$B$24)*DCF!G$6</f>
        <v>-3387.7374212173791</v>
      </c>
      <c r="DC267" s="15">
        <f ca="1">(BV267*DCF!H$46-DCF!H$5*MAX(BV267*DCF!H$46,0)-MAX(BV267-BU267,0)/Inputs!$B$24)*DCF!H$6</f>
        <v>-4564.5947044930363</v>
      </c>
      <c r="DD267" s="15">
        <f ca="1">(BW267*DCF!I$46-DCF!I$5*MAX(BW267*DCF!I$46,0)-MAX(BW267-BV267,0)/Inputs!$B$24)*DCF!I$6</f>
        <v>-3244.7054703249346</v>
      </c>
      <c r="DE267" s="15">
        <f ca="1">(BX267*DCF!J$46-DCF!J$5*MAX(BX267*DCF!J$46,0)-MAX(BX267-BW267,0)/Inputs!$B$24)*DCF!J$6</f>
        <v>-4522.370781509112</v>
      </c>
      <c r="DF267" s="15">
        <f ca="1">(BY267*DCF!K$46-DCF!K$5*MAX(BY267*DCF!K$46,0)-MAX(BY267-BX267,0)/Inputs!$B$24)*DCF!K$6</f>
        <v>-3123.2174781069425</v>
      </c>
      <c r="DG267" s="15">
        <f ca="1">(BZ267*DCF!L$46-DCF!L$5*MAX(BZ267*DCF!L$46,0)-MAX(BZ267-BY267,0)/Inputs!$B$24)*DCF!L$6</f>
        <v>-8831.2470847379936</v>
      </c>
      <c r="DH267" s="15">
        <f ca="1">(CA267*DCF!M$46-DCF!M$5*MAX(CA267*DCF!M$46,0)-MAX(CA267-BZ267,0)/Inputs!$B$24)*DCF!M$6</f>
        <v>9380.0400879883673</v>
      </c>
      <c r="DI267" s="15">
        <f ca="1">SUM(CB267:CL267)+BE267*DCF!M$10*(1+Inputs!$B$30)*(1-Inputs!$B$33)*(1-Inputs!$B$30/Inputs!$B$31)/(Inputs!$B$29-Inputs!$B$30)*DCF!M$6</f>
        <v>158728.93364175985</v>
      </c>
      <c r="DJ267" s="15">
        <f ca="1">SUM(CM267:CW267)+BP267*DCF!M$28*(1+Inputs!$B$30)*(1-Inputs!$B$33)*(1-Inputs!$B$30/Inputs!$B$31)/(Inputs!$B$29-Inputs!$B$30)*DCF!M$6</f>
        <v>737503.56594389514</v>
      </c>
      <c r="DK267" s="15">
        <f ca="1">SUM(CX267:DH267)+CA267*DCF!M$46*(1+Inputs!$B$30)*(1-Inputs!$B$33)*(1-Inputs!$B$30/Inputs!$B$31)/(Inputs!$B$29-Inputs!$B$30)*DCF!M$6</f>
        <v>429775.44423019525</v>
      </c>
      <c r="DM267" s="15">
        <f ca="1">DI267+DJ267+DK267+Inputs!$B$34+Inputs!$B$36-Inputs!$B$35</f>
        <v>1402858.9438158502</v>
      </c>
    </row>
    <row r="268" spans="1:117" x14ac:dyDescent="0.75">
      <c r="A268" s="11">
        <v>255</v>
      </c>
      <c r="C268" s="24">
        <f t="shared" ca="1" si="145"/>
        <v>-1.4332801238668547</v>
      </c>
      <c r="D268" s="24">
        <f t="shared" ca="1" si="145"/>
        <v>0.19947924839768227</v>
      </c>
      <c r="E268" s="24">
        <f t="shared" ca="1" si="145"/>
        <v>-0.83674752336998259</v>
      </c>
      <c r="F268" s="24">
        <f t="shared" ca="1" si="145"/>
        <v>-1.6184290763406455</v>
      </c>
      <c r="G268" s="24">
        <f t="shared" ca="1" si="145"/>
        <v>1.585117421807628</v>
      </c>
      <c r="H268" s="24">
        <f t="shared" ca="1" si="145"/>
        <v>4.7491077007522321E-3</v>
      </c>
      <c r="I268" s="24">
        <f t="shared" ca="1" si="145"/>
        <v>-1.0921083121090316</v>
      </c>
      <c r="J268" s="24">
        <f t="shared" ca="1" si="145"/>
        <v>0.59402330161286887</v>
      </c>
      <c r="K268" s="24">
        <f t="shared" ca="1" si="145"/>
        <v>0.41767652046483056</v>
      </c>
      <c r="L268" s="24">
        <f t="shared" ca="1" si="145"/>
        <v>0.63468785016445772</v>
      </c>
      <c r="M268" s="24">
        <f t="shared" ca="1" si="145"/>
        <v>-0.43091352784602777</v>
      </c>
      <c r="N268" s="24">
        <f ca="1">SQRT(Inputs!$B$38)*C268+SQRT(1-Inputs!$B$38)*_xlfn.NORM.S.INV(RAND())</f>
        <v>0.10536526703731164</v>
      </c>
      <c r="O268" s="24">
        <f ca="1">SQRT(Inputs!$B$38)*D268+SQRT(1-Inputs!$B$38)*_xlfn.NORM.S.INV(RAND())</f>
        <v>1.8146723233767565</v>
      </c>
      <c r="P268" s="24">
        <f ca="1">SQRT(Inputs!$B$38)*E268+SQRT(1-Inputs!$B$38)*_xlfn.NORM.S.INV(RAND())</f>
        <v>-0.25062850528647551</v>
      </c>
      <c r="Q268" s="24">
        <f ca="1">SQRT(Inputs!$B$38)*F268+SQRT(1-Inputs!$B$38)*_xlfn.NORM.S.INV(RAND())</f>
        <v>-1.3009565359784649</v>
      </c>
      <c r="R268" s="24">
        <f ca="1">SQRT(Inputs!$B$38)*G268+SQRT(1-Inputs!$B$38)*_xlfn.NORM.S.INV(RAND())</f>
        <v>1.7757628641314689</v>
      </c>
      <c r="S268" s="24">
        <f ca="1">SQRT(Inputs!$B$38)*H268+SQRT(1-Inputs!$B$38)*_xlfn.NORM.S.INV(RAND())</f>
        <v>-0.51569276231926553</v>
      </c>
      <c r="T268" s="24">
        <f ca="1">SQRT(Inputs!$B$38)*I268+SQRT(1-Inputs!$B$38)*_xlfn.NORM.S.INV(RAND())</f>
        <v>0.39082160567427138</v>
      </c>
      <c r="U268" s="24">
        <f ca="1">SQRT(Inputs!$B$38)*J268+SQRT(1-Inputs!$B$38)*_xlfn.NORM.S.INV(RAND())</f>
        <v>1.5127071747450396</v>
      </c>
      <c r="V268" s="24">
        <f ca="1">SQRT(Inputs!$B$38)*K268+SQRT(1-Inputs!$B$38)*_xlfn.NORM.S.INV(RAND())</f>
        <v>-0.61166106931158726</v>
      </c>
      <c r="W268" s="24">
        <f ca="1">SQRT(Inputs!$B$38)*L268+SQRT(1-Inputs!$B$38)*_xlfn.NORM.S.INV(RAND())</f>
        <v>1.1400657909491001</v>
      </c>
      <c r="X268" s="24">
        <f ca="1">SQRT(Inputs!$B$38)*M268+SQRT(1-Inputs!$B$38)*_xlfn.NORM.S.INV(RAND())</f>
        <v>0.68573930871792377</v>
      </c>
      <c r="Y268" s="24">
        <f ca="1">SQRT(Inputs!$B$38)*C268+SQRT(1-Inputs!$B$38)*_xlfn.NORM.S.INV(RAND())</f>
        <v>-0.96898952052926957</v>
      </c>
      <c r="Z268" s="24">
        <f ca="1">SQRT(Inputs!$B$38)*D268+SQRT(1-Inputs!$B$38)*_xlfn.NORM.S.INV(RAND())</f>
        <v>0.99416661180751897</v>
      </c>
      <c r="AA268" s="24">
        <f ca="1">SQRT(Inputs!$B$38)*E268+SQRT(1-Inputs!$B$38)*_xlfn.NORM.S.INV(RAND())</f>
        <v>-1.0760634873259185</v>
      </c>
      <c r="AB268" s="24">
        <f ca="1">SQRT(Inputs!$B$38)*F268+SQRT(1-Inputs!$B$38)*_xlfn.NORM.S.INV(RAND())</f>
        <v>-0.31493659087439663</v>
      </c>
      <c r="AC268" s="24">
        <f ca="1">SQRT(Inputs!$B$38)*G268+SQRT(1-Inputs!$B$38)*_xlfn.NORM.S.INV(RAND())</f>
        <v>0.26451614730085626</v>
      </c>
      <c r="AD268" s="24">
        <f ca="1">SQRT(Inputs!$B$38)*H268+SQRT(1-Inputs!$B$38)*_xlfn.NORM.S.INV(RAND())</f>
        <v>-5.4557828196628966E-2</v>
      </c>
      <c r="AE268" s="24">
        <f ca="1">SQRT(Inputs!$B$38)*I268+SQRT(1-Inputs!$B$38)*_xlfn.NORM.S.INV(RAND())</f>
        <v>-1.9280591633312263</v>
      </c>
      <c r="AF268" s="24">
        <f ca="1">SQRT(Inputs!$B$38)*J268+SQRT(1-Inputs!$B$38)*_xlfn.NORM.S.INV(RAND())</f>
        <v>5.4129256031522854E-2</v>
      </c>
      <c r="AG268" s="24">
        <f ca="1">SQRT(Inputs!$B$38)*K268+SQRT(1-Inputs!$B$38)*_xlfn.NORM.S.INV(RAND())</f>
        <v>-0.52736292620016012</v>
      </c>
      <c r="AH268" s="24">
        <f ca="1">SQRT(Inputs!$B$38)*L268+SQRT(1-Inputs!$B$38)*_xlfn.NORM.S.INV(RAND())</f>
        <v>-0.11592187377397167</v>
      </c>
      <c r="AI268" s="24">
        <f ca="1">SQRT(Inputs!$B$38)*M268+SQRT(1-Inputs!$B$38)*_xlfn.NORM.S.INV(RAND())</f>
        <v>-0.2990271869632159</v>
      </c>
      <c r="AJ268" s="24">
        <f ca="1">SQRT(Inputs!$B$38)*C268+SQRT(1-Inputs!$B$38)*_xlfn.NORM.S.INV(RAND())</f>
        <v>-1.2438954667037398</v>
      </c>
      <c r="AK268" s="24">
        <f ca="1">SQRT(Inputs!$B$38)*D268+SQRT(1-Inputs!$B$38)*_xlfn.NORM.S.INV(RAND())</f>
        <v>-0.33209592004929589</v>
      </c>
      <c r="AL268" s="24">
        <f ca="1">SQRT(Inputs!$B$38)*E268+SQRT(1-Inputs!$B$38)*_xlfn.NORM.S.INV(RAND())</f>
        <v>-0.81168503116607027</v>
      </c>
      <c r="AM268" s="24">
        <f ca="1">SQRT(Inputs!$B$38)*F268+SQRT(1-Inputs!$B$38)*_xlfn.NORM.S.INV(RAND())</f>
        <v>-0.73364620964736094</v>
      </c>
      <c r="AN268" s="24">
        <f ca="1">SQRT(Inputs!$B$38)*G268+SQRT(1-Inputs!$B$38)*_xlfn.NORM.S.INV(RAND())</f>
        <v>0.39352781045964741</v>
      </c>
      <c r="AO268" s="24">
        <f ca="1">SQRT(Inputs!$B$38)*H268+SQRT(1-Inputs!$B$38)*_xlfn.NORM.S.INV(RAND())</f>
        <v>0.17962984103489804</v>
      </c>
      <c r="AP268" s="24">
        <f ca="1">SQRT(Inputs!$B$38)*I268+SQRT(1-Inputs!$B$38)*_xlfn.NORM.S.INV(RAND())</f>
        <v>0.63457354336888572</v>
      </c>
      <c r="AQ268" s="24">
        <f ca="1">SQRT(Inputs!$B$38)*J268+SQRT(1-Inputs!$B$38)*_xlfn.NORM.S.INV(RAND())</f>
        <v>0.15590765982913263</v>
      </c>
      <c r="AR268" s="24">
        <f ca="1">SQRT(Inputs!$B$38)*K268+SQRT(1-Inputs!$B$38)*_xlfn.NORM.S.INV(RAND())</f>
        <v>0.262055238955681</v>
      </c>
      <c r="AS268" s="24">
        <f ca="1">SQRT(Inputs!$B$38)*L268+SQRT(1-Inputs!$B$38)*_xlfn.NORM.S.INV(RAND())</f>
        <v>-0.78898931270858341</v>
      </c>
      <c r="AT268" s="24">
        <f ca="1">SQRT(Inputs!$B$38)*M268+SQRT(1-Inputs!$B$38)*_xlfn.NORM.S.INV(RAND())</f>
        <v>1.7438224568059681</v>
      </c>
      <c r="AU268" s="15">
        <f ca="1">Inputs!$B$6*EXP($B$8-0.5*C$5^2+C$5*N268)</f>
        <v>5047.6002736570817</v>
      </c>
      <c r="AV268" s="15">
        <f t="shared" ca="1" si="110"/>
        <v>8022.9864533486207</v>
      </c>
      <c r="AW268" s="15">
        <f t="shared" ca="1" si="111"/>
        <v>9457.4357767782039</v>
      </c>
      <c r="AX268" s="15">
        <f t="shared" ca="1" si="112"/>
        <v>9814.4617961949771</v>
      </c>
      <c r="AY268" s="15">
        <f t="shared" ca="1" si="113"/>
        <v>14758.468603828238</v>
      </c>
      <c r="AZ268" s="15">
        <f t="shared" ca="1" si="114"/>
        <v>17053.546974114131</v>
      </c>
      <c r="BA268" s="15">
        <f t="shared" ca="1" si="115"/>
        <v>21740.497106167611</v>
      </c>
      <c r="BB268" s="15">
        <f t="shared" ca="1" si="116"/>
        <v>30972.73980261934</v>
      </c>
      <c r="BC268" s="15">
        <f t="shared" ca="1" si="117"/>
        <v>35758.820241237881</v>
      </c>
      <c r="BD268" s="15">
        <f t="shared" ca="1" si="118"/>
        <v>48737.519835635365</v>
      </c>
      <c r="BE268" s="15">
        <f t="shared" ca="1" si="119"/>
        <v>63570.580286629571</v>
      </c>
      <c r="BF268" s="15">
        <f ca="1">Inputs!$B$13*EXP($B$9-0.5*C$6^2+C$6*Y268)</f>
        <v>11413.695771093304</v>
      </c>
      <c r="BG268" s="15">
        <f t="shared" ca="1" si="120"/>
        <v>16643.396291698682</v>
      </c>
      <c r="BH268" s="15">
        <f t="shared" ca="1" si="121"/>
        <v>17011.315905313488</v>
      </c>
      <c r="BI268" s="15">
        <f t="shared" ca="1" si="122"/>
        <v>19839.02501745892</v>
      </c>
      <c r="BJ268" s="15">
        <f t="shared" ca="1" si="123"/>
        <v>25266.602990137639</v>
      </c>
      <c r="BK268" s="15">
        <f t="shared" ca="1" si="124"/>
        <v>30780.487689439564</v>
      </c>
      <c r="BL268" s="15">
        <f t="shared" ca="1" si="125"/>
        <v>29450.659616805031</v>
      </c>
      <c r="BM268" s="15">
        <f t="shared" ca="1" si="126"/>
        <v>36445.466685079977</v>
      </c>
      <c r="BN268" s="15">
        <f t="shared" ca="1" si="127"/>
        <v>42078.311468963111</v>
      </c>
      <c r="BO268" s="15">
        <f t="shared" ca="1" si="128"/>
        <v>51080.07150000715</v>
      </c>
      <c r="BP268" s="15">
        <f t="shared" ca="1" si="129"/>
        <v>60775.720199884148</v>
      </c>
      <c r="BQ268" s="15">
        <f ca="1">Inputs!$B$20*EXP($B$10-0.5*C$7^2+C$7*AJ268)</f>
        <v>2759.322610528392</v>
      </c>
      <c r="BR268" s="15">
        <f t="shared" ca="1" si="130"/>
        <v>3369.2821542219949</v>
      </c>
      <c r="BS268" s="15">
        <f t="shared" ca="1" si="131"/>
        <v>3654.4613314571534</v>
      </c>
      <c r="BT268" s="15">
        <f t="shared" ca="1" si="132"/>
        <v>4156.5715903519331</v>
      </c>
      <c r="BU268" s="15">
        <f t="shared" ca="1" si="133"/>
        <v>6336.0009890375368</v>
      </c>
      <c r="BV268" s="15">
        <f t="shared" ca="1" si="134"/>
        <v>9179.2773846592536</v>
      </c>
      <c r="BW268" s="15">
        <f t="shared" ca="1" si="135"/>
        <v>14650.403003421037</v>
      </c>
      <c r="BX268" s="15">
        <f t="shared" ca="1" si="136"/>
        <v>21141.510039351579</v>
      </c>
      <c r="BY268" s="15">
        <f t="shared" ca="1" si="137"/>
        <v>31145.928481341056</v>
      </c>
      <c r="BZ268" s="15">
        <f t="shared" ca="1" si="138"/>
        <v>37801.667803884775</v>
      </c>
      <c r="CA268" s="15">
        <f t="shared" ca="1" si="139"/>
        <v>72388.91037211036</v>
      </c>
      <c r="CB268" s="15">
        <f ca="1">(AU268*DCF!C$10-DCF!C$5*MAX(AU268*DCF!C$10,0)-MAX(AU268-Inputs!$B$6,0)/Inputs!$B$10)*DCF!C$6</f>
        <v>1042.4656654907192</v>
      </c>
      <c r="CC268" s="15">
        <f ca="1">(AV268*DCF!D$10-DCF!D$5*MAX(AV268*DCF!D$10,0)-MAX(AV268-AU268,0)/Inputs!$B$10)*DCF!D$6</f>
        <v>1230.0785455251191</v>
      </c>
      <c r="CD268" s="15">
        <f ca="1">(AW268*DCF!E$10-DCF!E$5*MAX(AW268*DCF!E$10,0)-MAX(AW268-AV268,0)/Inputs!$B$10)*DCF!E$6</f>
        <v>1860.4739805622839</v>
      </c>
      <c r="CE268" s="15">
        <f ca="1">(AX268*DCF!F$10-DCF!F$5*MAX(AX268*DCF!F$10,0)-MAX(AX268-AW268,0)/Inputs!$B$10)*DCF!F$6</f>
        <v>2068.1931060387078</v>
      </c>
      <c r="CF268" s="15">
        <f ca="1">(AY268*DCF!G$10-DCF!G$5*MAX(AY268*DCF!G$10,0)-MAX(AY268-AX268,0)/Inputs!$B$10)*DCF!G$6</f>
        <v>2090.5090872882552</v>
      </c>
      <c r="CG268" s="15">
        <f ca="1">(AZ268*DCF!H$10-DCF!H$5*MAX(AZ268*DCF!H$10,0)-MAX(AZ268-AY268,0)/Inputs!$B$10)*DCF!H$6</f>
        <v>2903.4260678610358</v>
      </c>
      <c r="CH268" s="15">
        <f ca="1">(BA268*DCF!I$10-DCF!I$5*MAX(BA268*DCF!I$10,0)-MAX(BA268-AZ268,0)/Inputs!$B$10)*DCF!I$6</f>
        <v>3202.3716879999497</v>
      </c>
      <c r="CI268" s="15">
        <f ca="1">(BB268*DCF!J$10-DCF!J$5*MAX(BB268*DCF!J$10,0)-MAX(BB268-BA268,0)/Inputs!$B$10)*DCF!J$6</f>
        <v>3915.9997714326082</v>
      </c>
      <c r="CJ268" s="15">
        <f ca="1">(BC268*DCF!K$10-DCF!K$5*MAX(BC268*DCF!K$10,0)-MAX(BC268-BB268,0)/Inputs!$B$10)*DCF!K$6</f>
        <v>5086.6173650076589</v>
      </c>
      <c r="CK268" s="15">
        <f ca="1">(BD268*DCF!L$10-DCF!L$5*MAX(BD268*DCF!L$10,0)-MAX(BD268-BC268,0)/Inputs!$B$10)*DCF!L$6</f>
        <v>5672.1887812748218</v>
      </c>
      <c r="CL268" s="15">
        <f ca="1">(BE268*DCF!M$10-DCF!M$5*MAX(BE268*DCF!M$10,0)-MAX(BE268-BD268,0)/Inputs!$B$10)*DCF!M$6</f>
        <v>7198.6635425427221</v>
      </c>
      <c r="CM268" s="15">
        <f ca="1">(BF268*DCF!C$28-DCF!C$5*MAX(BF268*DCF!C$28,0)-MAX(BF268-Inputs!$B$13,0)/Inputs!$B$17)*DCF!C$6</f>
        <v>3477.2197917575427</v>
      </c>
      <c r="CN268" s="15">
        <f ca="1">(BG268*DCF!D$28-DCF!D$5*MAX(BG268*DCF!D$28,0)-MAX(BG268-BF268,0)/Inputs!$B$17)*DCF!D$6</f>
        <v>3786.1291671980352</v>
      </c>
      <c r="CO268" s="15">
        <f ca="1">(BH268*DCF!E$28-DCF!E$5*MAX(BH268*DCF!E$28,0)-MAX(BH268-BG268,0)/Inputs!$B$17)*DCF!E$6</f>
        <v>4745.3956839092261</v>
      </c>
      <c r="CP268" s="15">
        <f ca="1">(BI268*DCF!F$28-DCF!F$5*MAX(BI268*DCF!F$28,0)-MAX(BI268-BH268,0)/Inputs!$B$17)*DCF!F$6</f>
        <v>4870.9435759923172</v>
      </c>
      <c r="CQ268" s="15">
        <f ca="1">(BJ268*DCF!G$28-DCF!G$5*MAX(BJ268*DCF!G$28,0)-MAX(BJ268-BI268,0)/Inputs!$B$17)*DCF!G$6</f>
        <v>5642.746845874618</v>
      </c>
      <c r="CR268" s="15">
        <f ca="1">(BK268*DCF!H$28-DCF!H$5*MAX(BK268*DCF!H$28,0)-MAX(BK268-BJ268,0)/Inputs!$B$17)*DCF!H$6</f>
        <v>6755.651255264519</v>
      </c>
      <c r="CS268" s="15">
        <f ca="1">(BL268*DCF!I$28-DCF!I$5*MAX(BL268*DCF!I$28,0)-MAX(BL268-BK268,0)/Inputs!$B$17)*DCF!I$6</f>
        <v>6925.4120534300164</v>
      </c>
      <c r="CT268" s="15">
        <f ca="1">(BM268*DCF!J$28-DCF!J$5*MAX(BM268*DCF!J$28,0)-MAX(BM268-BL268,0)/Inputs!$B$17)*DCF!J$6</f>
        <v>7202.9103652276008</v>
      </c>
      <c r="CU268" s="15">
        <f ca="1">(BN268*DCF!K$28-DCF!K$5*MAX(BN268*DCF!K$28,0)-MAX(BN268-BM268,0)/Inputs!$B$17)*DCF!K$6</f>
        <v>8196.2853982465385</v>
      </c>
      <c r="CV268" s="15">
        <f ca="1">(BO268*DCF!L$28-DCF!L$5*MAX(BO268*DCF!L$28,0)-MAX(BO268-BN268,0)/Inputs!$B$17)*DCF!L$6</f>
        <v>9172.982270676066</v>
      </c>
      <c r="CW268" s="15">
        <f ca="1">(BP268*DCF!M$28-DCF!M$5*MAX(BP268*DCF!M$28,0)-MAX(BP268-BO268,0)/Inputs!$B$17)*DCF!M$6</f>
        <v>10421.519198244812</v>
      </c>
      <c r="CX268" s="15">
        <f ca="1">(BQ268*DCF!C$46-DCF!C$5*MAX(BQ268*DCF!C$46,0)-MAX(BQ268-Inputs!$B$20,0)/Inputs!$B$24)*DCF!C$6</f>
        <v>-637.25695393265403</v>
      </c>
      <c r="CY268" s="15">
        <f ca="1">(BR268*DCF!D$46-DCF!D$5*MAX(BR268*DCF!D$46,0)-MAX(BR268-BQ268,0)/Inputs!$B$24)*DCF!D$6</f>
        <v>-835.3225652203173</v>
      </c>
      <c r="CZ268" s="15">
        <f ca="1">(BS268*DCF!E$46-DCF!E$5*MAX(BS268*DCF!E$46,0)-MAX(BS268-BR268,0)/Inputs!$B$24)*DCF!E$6</f>
        <v>-544.55619614689431</v>
      </c>
      <c r="DA268" s="15">
        <f ca="1">(BT268*DCF!F$46-DCF!F$5*MAX(BT268*DCF!F$46,0)-MAX(BT268-BS268,0)/Inputs!$B$24)*DCF!F$6</f>
        <v>-485.54204123942839</v>
      </c>
      <c r="DB268" s="15">
        <f ca="1">(BU268*DCF!G$46-DCF!G$5*MAX(BU268*DCF!G$46,0)-MAX(BU268-BT268,0)/Inputs!$B$24)*DCF!G$6</f>
        <v>-946.24754431250119</v>
      </c>
      <c r="DC268" s="15">
        <f ca="1">(BV268*DCF!H$46-DCF!H$5*MAX(BV268*DCF!H$46,0)-MAX(BV268-BU268,0)/Inputs!$B$24)*DCF!H$6</f>
        <v>-883.5307188959365</v>
      </c>
      <c r="DD268" s="15">
        <f ca="1">(BW268*DCF!I$46-DCF!I$5*MAX(BW268*DCF!I$46,0)-MAX(BW268-BV268,0)/Inputs!$B$24)*DCF!I$6</f>
        <v>-1232.19177622248</v>
      </c>
      <c r="DE268" s="15">
        <f ca="1">(BX268*DCF!J$46-DCF!J$5*MAX(BX268*DCF!J$46,0)-MAX(BX268-BW268,0)/Inputs!$B$24)*DCF!J$6</f>
        <v>-834.50767055311212</v>
      </c>
      <c r="DF268" s="15">
        <f ca="1">(BY268*DCF!K$46-DCF!K$5*MAX(BY268*DCF!K$46,0)-MAX(BY268-BX268,0)/Inputs!$B$24)*DCF!K$6</f>
        <v>-671.65674134718279</v>
      </c>
      <c r="DG268" s="15">
        <f ca="1">(BZ268*DCF!L$46-DCF!L$5*MAX(BZ268*DCF!L$46,0)-MAX(BZ268-BY268,0)/Inputs!$B$24)*DCF!L$6</f>
        <v>1106.8387338276132</v>
      </c>
      <c r="DH268" s="15">
        <f ca="1">(CA268*DCF!M$46-DCF!M$5*MAX(CA268*DCF!M$46,0)-MAX(CA268-BZ268,0)/Inputs!$B$24)*DCF!M$6</f>
        <v>-1555.671042579974</v>
      </c>
      <c r="DI268" s="15">
        <f ca="1">SUM(CB268:CL268)+BE268*DCF!M$10*(1+Inputs!$B$30)*(1-Inputs!$B$33)*(1-Inputs!$B$30/Inputs!$B$31)/(Inputs!$B$29-Inputs!$B$30)*DCF!M$6</f>
        <v>213188.75317261176</v>
      </c>
      <c r="DJ268" s="15">
        <f ca="1">SUM(CM268:CW268)+BP268*DCF!M$28*(1+Inputs!$B$30)*(1-Inputs!$B$33)*(1-Inputs!$B$30/Inputs!$B$31)/(Inputs!$B$29-Inputs!$B$30)*DCF!M$6</f>
        <v>296716.70626179036</v>
      </c>
      <c r="DK268" s="15">
        <f ca="1">SUM(CX268:DH268)+CA268*DCF!M$46*(1+Inputs!$B$30)*(1-Inputs!$B$33)*(1-Inputs!$B$30/Inputs!$B$31)/(Inputs!$B$29-Inputs!$B$30)*DCF!M$6</f>
        <v>104402.1859332795</v>
      </c>
      <c r="DM268" s="15">
        <f ca="1">DI268+DJ268+DK268+Inputs!$B$34+Inputs!$B$36-Inputs!$B$35</f>
        <v>691158.64536768163</v>
      </c>
    </row>
    <row r="269" spans="1:117" x14ac:dyDescent="0.75">
      <c r="A269" s="11">
        <v>256</v>
      </c>
      <c r="C269" s="24">
        <f t="shared" ca="1" si="145"/>
        <v>0.23039688000156913</v>
      </c>
      <c r="D269" s="24">
        <f t="shared" ca="1" si="145"/>
        <v>0.54687184238520692</v>
      </c>
      <c r="E269" s="24">
        <f t="shared" ca="1" si="145"/>
        <v>-0.14409961926437231</v>
      </c>
      <c r="F269" s="24">
        <f t="shared" ca="1" si="145"/>
        <v>-0.22309075584696667</v>
      </c>
      <c r="G269" s="24">
        <f t="shared" ca="1" si="145"/>
        <v>-0.88913854268433079</v>
      </c>
      <c r="H269" s="24">
        <f t="shared" ca="1" si="145"/>
        <v>-1.6444487681317093</v>
      </c>
      <c r="I269" s="24">
        <f t="shared" ca="1" si="145"/>
        <v>1.3863226025977791</v>
      </c>
      <c r="J269" s="24">
        <f t="shared" ca="1" si="145"/>
        <v>-1.0710759634596472</v>
      </c>
      <c r="K269" s="24">
        <f t="shared" ca="1" si="145"/>
        <v>-1.4093768951804686</v>
      </c>
      <c r="L269" s="24">
        <f t="shared" ca="1" si="145"/>
        <v>1.5395732028570819</v>
      </c>
      <c r="M269" s="24">
        <f t="shared" ca="1" si="145"/>
        <v>1.3545213014711501</v>
      </c>
      <c r="N269" s="24">
        <f ca="1">SQRT(Inputs!$B$38)*C269+SQRT(1-Inputs!$B$38)*_xlfn.NORM.S.INV(RAND())</f>
        <v>-0.27354795944270399</v>
      </c>
      <c r="O269" s="24">
        <f ca="1">SQRT(Inputs!$B$38)*D269+SQRT(1-Inputs!$B$38)*_xlfn.NORM.S.INV(RAND())</f>
        <v>0.5077379282779263</v>
      </c>
      <c r="P269" s="24">
        <f ca="1">SQRT(Inputs!$B$38)*E269+SQRT(1-Inputs!$B$38)*_xlfn.NORM.S.INV(RAND())</f>
        <v>-1.450900993823854</v>
      </c>
      <c r="Q269" s="24">
        <f ca="1">SQRT(Inputs!$B$38)*F269+SQRT(1-Inputs!$B$38)*_xlfn.NORM.S.INV(RAND())</f>
        <v>-0.13751639384761552</v>
      </c>
      <c r="R269" s="24">
        <f ca="1">SQRT(Inputs!$B$38)*G269+SQRT(1-Inputs!$B$38)*_xlfn.NORM.S.INV(RAND())</f>
        <v>-1.1892192123761838</v>
      </c>
      <c r="S269" s="24">
        <f ca="1">SQRT(Inputs!$B$38)*H269+SQRT(1-Inputs!$B$38)*_xlfn.NORM.S.INV(RAND())</f>
        <v>2.2204851648433932</v>
      </c>
      <c r="T269" s="24">
        <f ca="1">SQRT(Inputs!$B$38)*I269+SQRT(1-Inputs!$B$38)*_xlfn.NORM.S.INV(RAND())</f>
        <v>1.653107515276028</v>
      </c>
      <c r="U269" s="24">
        <f ca="1">SQRT(Inputs!$B$38)*J269+SQRT(1-Inputs!$B$38)*_xlfn.NORM.S.INV(RAND())</f>
        <v>-0.63631272256150306</v>
      </c>
      <c r="V269" s="24">
        <f ca="1">SQRT(Inputs!$B$38)*K269+SQRT(1-Inputs!$B$38)*_xlfn.NORM.S.INV(RAND())</f>
        <v>-1.3982598096505403</v>
      </c>
      <c r="W269" s="24">
        <f ca="1">SQRT(Inputs!$B$38)*L269+SQRT(1-Inputs!$B$38)*_xlfn.NORM.S.INV(RAND())</f>
        <v>1.5362494874986785</v>
      </c>
      <c r="X269" s="24">
        <f ca="1">SQRT(Inputs!$B$38)*M269+SQRT(1-Inputs!$B$38)*_xlfn.NORM.S.INV(RAND())</f>
        <v>0.26823450210364602</v>
      </c>
      <c r="Y269" s="24">
        <f ca="1">SQRT(Inputs!$B$38)*C269+SQRT(1-Inputs!$B$38)*_xlfn.NORM.S.INV(RAND())</f>
        <v>0.18248811986134392</v>
      </c>
      <c r="Z269" s="24">
        <f ca="1">SQRT(Inputs!$B$38)*D269+SQRT(1-Inputs!$B$38)*_xlfn.NORM.S.INV(RAND())</f>
        <v>-0.67491938928391537</v>
      </c>
      <c r="AA269" s="24">
        <f ca="1">SQRT(Inputs!$B$38)*E269+SQRT(1-Inputs!$B$38)*_xlfn.NORM.S.INV(RAND())</f>
        <v>-0.69170685945332044</v>
      </c>
      <c r="AB269" s="24">
        <f ca="1">SQRT(Inputs!$B$38)*F269+SQRT(1-Inputs!$B$38)*_xlfn.NORM.S.INV(RAND())</f>
        <v>-0.88947632578194902</v>
      </c>
      <c r="AC269" s="24">
        <f ca="1">SQRT(Inputs!$B$38)*G269+SQRT(1-Inputs!$B$38)*_xlfn.NORM.S.INV(RAND())</f>
        <v>-1.511236134795964</v>
      </c>
      <c r="AD269" s="24">
        <f ca="1">SQRT(Inputs!$B$38)*H269+SQRT(1-Inputs!$B$38)*_xlfn.NORM.S.INV(RAND())</f>
        <v>-2.6916429684171126</v>
      </c>
      <c r="AE269" s="24">
        <f ca="1">SQRT(Inputs!$B$38)*I269+SQRT(1-Inputs!$B$38)*_xlfn.NORM.S.INV(RAND())</f>
        <v>2.3224208574791638</v>
      </c>
      <c r="AF269" s="24">
        <f ca="1">SQRT(Inputs!$B$38)*J269+SQRT(1-Inputs!$B$38)*_xlfn.NORM.S.INV(RAND())</f>
        <v>-0.37398839907446468</v>
      </c>
      <c r="AG269" s="24">
        <f ca="1">SQRT(Inputs!$B$38)*K269+SQRT(1-Inputs!$B$38)*_xlfn.NORM.S.INV(RAND())</f>
        <v>0.49139219044334037</v>
      </c>
      <c r="AH269" s="24">
        <f ca="1">SQRT(Inputs!$B$38)*L269+SQRT(1-Inputs!$B$38)*_xlfn.NORM.S.INV(RAND())</f>
        <v>1.5694721653149446</v>
      </c>
      <c r="AI269" s="24">
        <f ca="1">SQRT(Inputs!$B$38)*M269+SQRT(1-Inputs!$B$38)*_xlfn.NORM.S.INV(RAND())</f>
        <v>-0.28925817713918633</v>
      </c>
      <c r="AJ269" s="24">
        <f ca="1">SQRT(Inputs!$B$38)*C269+SQRT(1-Inputs!$B$38)*_xlfn.NORM.S.INV(RAND())</f>
        <v>1.9791973158476934</v>
      </c>
      <c r="AK269" s="24">
        <f ca="1">SQRT(Inputs!$B$38)*D269+SQRT(1-Inputs!$B$38)*_xlfn.NORM.S.INV(RAND())</f>
        <v>0.80344538188244352</v>
      </c>
      <c r="AL269" s="24">
        <f ca="1">SQRT(Inputs!$B$38)*E269+SQRT(1-Inputs!$B$38)*_xlfn.NORM.S.INV(RAND())</f>
        <v>-3.089699110789202E-2</v>
      </c>
      <c r="AM269" s="24">
        <f ca="1">SQRT(Inputs!$B$38)*F269+SQRT(1-Inputs!$B$38)*_xlfn.NORM.S.INV(RAND())</f>
        <v>-0.8322680379230486</v>
      </c>
      <c r="AN269" s="24">
        <f ca="1">SQRT(Inputs!$B$38)*G269+SQRT(1-Inputs!$B$38)*_xlfn.NORM.S.INV(RAND())</f>
        <v>-0.42422152840326749</v>
      </c>
      <c r="AO269" s="24">
        <f ca="1">SQRT(Inputs!$B$38)*H269+SQRT(1-Inputs!$B$38)*_xlfn.NORM.S.INV(RAND())</f>
        <v>-2.6177352943921375</v>
      </c>
      <c r="AP269" s="24">
        <f ca="1">SQRT(Inputs!$B$38)*I269+SQRT(1-Inputs!$B$38)*_xlfn.NORM.S.INV(RAND())</f>
        <v>1.1459450578741643</v>
      </c>
      <c r="AQ269" s="24">
        <f ca="1">SQRT(Inputs!$B$38)*J269+SQRT(1-Inputs!$B$38)*_xlfn.NORM.S.INV(RAND())</f>
        <v>-0.87041055702409476</v>
      </c>
      <c r="AR269" s="24">
        <f ca="1">SQRT(Inputs!$B$38)*K269+SQRT(1-Inputs!$B$38)*_xlfn.NORM.S.INV(RAND())</f>
        <v>-1.1126602552039453</v>
      </c>
      <c r="AS269" s="24">
        <f ca="1">SQRT(Inputs!$B$38)*L269+SQRT(1-Inputs!$B$38)*_xlfn.NORM.S.INV(RAND())</f>
        <v>0.81551182669120037</v>
      </c>
      <c r="AT269" s="24">
        <f ca="1">SQRT(Inputs!$B$38)*M269+SQRT(1-Inputs!$B$38)*_xlfn.NORM.S.INV(RAND())</f>
        <v>1.5696519229975201</v>
      </c>
      <c r="AU269" s="15">
        <f ca="1">Inputs!$B$6*EXP($B$8-0.5*C$5^2+C$5*N269)</f>
        <v>4747.3049959916361</v>
      </c>
      <c r="AV269" s="15">
        <f t="shared" ca="1" si="110"/>
        <v>6226.4957527322604</v>
      </c>
      <c r="AW269" s="15">
        <f t="shared" ca="1" si="111"/>
        <v>6242.6832854084623</v>
      </c>
      <c r="AX269" s="15">
        <f t="shared" ca="1" si="112"/>
        <v>7491.864923696392</v>
      </c>
      <c r="AY269" s="15">
        <f t="shared" ca="1" si="113"/>
        <v>7968.5589184965756</v>
      </c>
      <c r="AZ269" s="15">
        <f t="shared" ca="1" si="114"/>
        <v>12445.400886241961</v>
      </c>
      <c r="BA269" s="15">
        <f t="shared" ca="1" si="115"/>
        <v>18106.665671700172</v>
      </c>
      <c r="BB269" s="15">
        <f t="shared" ca="1" si="116"/>
        <v>20798.924807508836</v>
      </c>
      <c r="BC269" s="15">
        <f t="shared" ca="1" si="117"/>
        <v>22257.087713368575</v>
      </c>
      <c r="BD269" s="15">
        <f t="shared" ca="1" si="118"/>
        <v>31480.527130991359</v>
      </c>
      <c r="BE269" s="15">
        <f t="shared" ca="1" si="119"/>
        <v>39529.385286319855</v>
      </c>
      <c r="BF269" s="15">
        <f ca="1">Inputs!$B$13*EXP($B$9-0.5*C$6^2+C$6*Y269)</f>
        <v>14340.558773202441</v>
      </c>
      <c r="BG269" s="15">
        <f t="shared" ca="1" si="120"/>
        <v>15473.425747419198</v>
      </c>
      <c r="BH269" s="15">
        <f t="shared" ca="1" si="121"/>
        <v>16856.523271686099</v>
      </c>
      <c r="BI269" s="15">
        <f t="shared" ca="1" si="122"/>
        <v>17994.696204709377</v>
      </c>
      <c r="BJ269" s="15">
        <f t="shared" ca="1" si="123"/>
        <v>17742.1439844532</v>
      </c>
      <c r="BK269" s="15">
        <f t="shared" ca="1" si="124"/>
        <v>15094.324718009662</v>
      </c>
      <c r="BL269" s="15">
        <f t="shared" ca="1" si="125"/>
        <v>25052.680305489579</v>
      </c>
      <c r="BM269" s="15">
        <f t="shared" ca="1" si="126"/>
        <v>29397.145303089917</v>
      </c>
      <c r="BN269" s="15">
        <f t="shared" ca="1" si="127"/>
        <v>38347.768345017932</v>
      </c>
      <c r="BO269" s="15">
        <f t="shared" ca="1" si="128"/>
        <v>56626.0383981958</v>
      </c>
      <c r="BP269" s="15">
        <f t="shared" ca="1" si="129"/>
        <v>67448.993117130041</v>
      </c>
      <c r="BQ269" s="15">
        <f ca="1">Inputs!$B$20*EXP($B$10-0.5*C$7^2+C$7*AJ269)</f>
        <v>8655.2011676220463</v>
      </c>
      <c r="BR269" s="15">
        <f t="shared" ca="1" si="130"/>
        <v>15157.571005287025</v>
      </c>
      <c r="BS269" s="15">
        <f t="shared" ca="1" si="131"/>
        <v>20573.292059327447</v>
      </c>
      <c r="BT269" s="15">
        <f t="shared" ca="1" si="132"/>
        <v>22802.357760318395</v>
      </c>
      <c r="BU269" s="15">
        <f t="shared" ca="1" si="133"/>
        <v>28518.427604214376</v>
      </c>
      <c r="BV269" s="15">
        <f t="shared" ca="1" si="134"/>
        <v>21999.260043956092</v>
      </c>
      <c r="BW269" s="15">
        <f t="shared" ca="1" si="135"/>
        <v>39124.918661475604</v>
      </c>
      <c r="BX269" s="15">
        <f t="shared" ca="1" si="136"/>
        <v>45960.387458162077</v>
      </c>
      <c r="BY269" s="15">
        <f t="shared" ca="1" si="137"/>
        <v>52050.163952580864</v>
      </c>
      <c r="BZ269" s="15">
        <f t="shared" ca="1" si="138"/>
        <v>84846.115812567441</v>
      </c>
      <c r="CA269" s="15">
        <f t="shared" ca="1" si="139"/>
        <v>157525.73861644094</v>
      </c>
      <c r="CB269" s="15">
        <f ca="1">(AU269*DCF!C$10-DCF!C$5*MAX(AU269*DCF!C$10,0)-MAX(AU269-Inputs!$B$6,0)/Inputs!$B$10)*DCF!C$6</f>
        <v>1044.6068243453508</v>
      </c>
      <c r="CC269" s="15">
        <f ca="1">(AV269*DCF!D$10-DCF!D$5*MAX(AV269*DCF!D$10,0)-MAX(AV269-AU269,0)/Inputs!$B$10)*DCF!D$6</f>
        <v>1157.0042037454702</v>
      </c>
      <c r="CD269" s="15">
        <f ca="1">(AW269*DCF!E$10-DCF!E$5*MAX(AW269*DCF!E$10,0)-MAX(AW269-AV269,0)/Inputs!$B$10)*DCF!E$6</f>
        <v>1437.6900927350625</v>
      </c>
      <c r="CE269" s="15">
        <f ca="1">(AX269*DCF!F$10-DCF!F$5*MAX(AX269*DCF!F$10,0)-MAX(AX269-AW269,0)/Inputs!$B$10)*DCF!F$6</f>
        <v>1375.5384451007983</v>
      </c>
      <c r="CF269" s="15">
        <f ca="1">(AY269*DCF!G$10-DCF!G$5*MAX(AY269*DCF!G$10,0)-MAX(AY269-AX269,0)/Inputs!$B$10)*DCF!G$6</f>
        <v>1550.2118484620432</v>
      </c>
      <c r="CG269" s="15">
        <f ca="1">(AZ269*DCF!H$10-DCF!H$5*MAX(AZ269*DCF!H$10,0)-MAX(AZ269-AY269,0)/Inputs!$B$10)*DCF!H$6</f>
        <v>1621.3399595474361</v>
      </c>
      <c r="CH269" s="15">
        <f ca="1">(BA269*DCF!I$10-DCF!I$5*MAX(BA269*DCF!I$10,0)-MAX(BA269-AZ269,0)/Inputs!$B$10)*DCF!I$6</f>
        <v>2378.781507441242</v>
      </c>
      <c r="CI269" s="15">
        <f ca="1">(BB269*DCF!J$10-DCF!J$5*MAX(BB269*DCF!J$10,0)-MAX(BB269-BA269,0)/Inputs!$B$10)*DCF!J$6</f>
        <v>3161.1762500579325</v>
      </c>
      <c r="CJ269" s="15">
        <f ca="1">(BC269*DCF!K$10-DCF!K$5*MAX(BC269*DCF!K$10,0)-MAX(BC269-BB269,0)/Inputs!$B$10)*DCF!K$6</f>
        <v>3378.9130614660794</v>
      </c>
      <c r="CK269" s="15">
        <f ca="1">(BD269*DCF!L$10-DCF!L$5*MAX(BD269*DCF!L$10,0)-MAX(BD269-BC269,0)/Inputs!$B$10)*DCF!L$6</f>
        <v>3555.122066825289</v>
      </c>
      <c r="CL269" s="15">
        <f ca="1">(BE269*DCF!M$10-DCF!M$5*MAX(BE269*DCF!M$10,0)-MAX(BE269-BD269,0)/Inputs!$B$10)*DCF!M$6</f>
        <v>4616.5854308527805</v>
      </c>
      <c r="CM269" s="15">
        <f ca="1">(BF269*DCF!C$28-DCF!C$5*MAX(BF269*DCF!C$28,0)-MAX(BF269-Inputs!$B$13,0)/Inputs!$B$17)*DCF!C$6</f>
        <v>3694.5293002454036</v>
      </c>
      <c r="CN269" s="15">
        <f ca="1">(BG269*DCF!D$28-DCF!D$5*MAX(BG269*DCF!D$28,0)-MAX(BG269-BF269,0)/Inputs!$B$17)*DCF!D$6</f>
        <v>4315.588291647965</v>
      </c>
      <c r="CO269" s="15">
        <f ca="1">(BH269*DCF!E$28-DCF!E$5*MAX(BH269*DCF!E$28,0)-MAX(BH269-BG269,0)/Inputs!$B$17)*DCF!E$6</f>
        <v>4501.4780612730656</v>
      </c>
      <c r="CP269" s="15">
        <f ca="1">(BI269*DCF!F$28-DCF!F$5*MAX(BI269*DCF!F$28,0)-MAX(BI269-BH269,0)/Inputs!$B$17)*DCF!F$6</f>
        <v>4677.8636511080831</v>
      </c>
      <c r="CQ269" s="15">
        <f ca="1">(BJ269*DCF!G$28-DCF!G$5*MAX(BJ269*DCF!G$28,0)-MAX(BJ269-BI269,0)/Inputs!$B$17)*DCF!G$6</f>
        <v>4603.3338660249074</v>
      </c>
      <c r="CR269" s="15">
        <f ca="1">(BK269*DCF!H$28-DCF!H$5*MAX(BK269*DCF!H$28,0)-MAX(BK269-BJ269,0)/Inputs!$B$17)*DCF!H$6</f>
        <v>3732.9930343455571</v>
      </c>
      <c r="CS269" s="15">
        <f ca="1">(BL269*DCF!I$28-DCF!I$5*MAX(BL269*DCF!I$28,0)-MAX(BL269-BK269,0)/Inputs!$B$17)*DCF!I$6</f>
        <v>4461.8845389003336</v>
      </c>
      <c r="CT269" s="15">
        <f ca="1">(BM269*DCF!J$28-DCF!J$5*MAX(BM269*DCF!J$28,0)-MAX(BM269-BL269,0)/Inputs!$B$17)*DCF!J$6</f>
        <v>5981.9632789681737</v>
      </c>
      <c r="CU269" s="15">
        <f ca="1">(BN269*DCF!K$28-DCF!K$5*MAX(BN269*DCF!K$28,0)-MAX(BN269-BM269,0)/Inputs!$B$17)*DCF!K$6</f>
        <v>7002.0735965163713</v>
      </c>
      <c r="CV269" s="15">
        <f ca="1">(BO269*DCF!L$28-DCF!L$5*MAX(BO269*DCF!L$28,0)-MAX(BO269-BN269,0)/Inputs!$B$17)*DCF!L$6</f>
        <v>9229.8664985585019</v>
      </c>
      <c r="CW269" s="15">
        <f ca="1">(BP269*DCF!M$28-DCF!M$5*MAX(BP269*DCF!M$28,0)-MAX(BP269-BO269,0)/Inputs!$B$17)*DCF!M$6</f>
        <v>11559.264204144853</v>
      </c>
      <c r="CX269" s="15">
        <f ca="1">(BQ269*DCF!C$46-DCF!C$5*MAX(BQ269*DCF!C$46,0)-MAX(BQ269-Inputs!$B$20,0)/Inputs!$B$24)*DCF!C$6</f>
        <v>-4518.1532339182768</v>
      </c>
      <c r="CY269" s="15">
        <f ca="1">(BR269*DCF!D$46-DCF!D$5*MAX(BR269*DCF!D$46,0)-MAX(BR269-BQ269,0)/Inputs!$B$24)*DCF!D$6</f>
        <v>-5361.5511266388057</v>
      </c>
      <c r="CZ269" s="15">
        <f ca="1">(BS269*DCF!E$46-DCF!E$5*MAX(BS269*DCF!E$46,0)-MAX(BS269-BR269,0)/Inputs!$B$24)*DCF!E$6</f>
        <v>-4567.5557538647272</v>
      </c>
      <c r="DA269" s="15">
        <f ca="1">(BT269*DCF!F$46-DCF!F$5*MAX(BT269*DCF!F$46,0)-MAX(BT269-BS269,0)/Inputs!$B$24)*DCF!F$6</f>
        <v>-2472.2851474826266</v>
      </c>
      <c r="DB269" s="15">
        <f ca="1">(BU269*DCF!G$46-DCF!G$5*MAX(BU269*DCF!G$46,0)-MAX(BU269-BT269,0)/Inputs!$B$24)*DCF!G$6</f>
        <v>-2882.0765188090422</v>
      </c>
      <c r="DC269" s="15">
        <f ca="1">(BV269*DCF!H$46-DCF!H$5*MAX(BV269*DCF!H$46,0)-MAX(BV269-BU269,0)/Inputs!$B$24)*DCF!H$6</f>
        <v>0</v>
      </c>
      <c r="DD269" s="15">
        <f ca="1">(BW269*DCF!I$46-DCF!I$5*MAX(BW269*DCF!I$46,0)-MAX(BW269-BV269,0)/Inputs!$B$24)*DCF!I$6</f>
        <v>-4012.5089134510072</v>
      </c>
      <c r="DE269" s="15">
        <f ca="1">(BX269*DCF!J$46-DCF!J$5*MAX(BX269*DCF!J$46,0)-MAX(BX269-BW269,0)/Inputs!$B$24)*DCF!J$6</f>
        <v>115.25647172512882</v>
      </c>
      <c r="DF269" s="15">
        <f ca="1">(BY269*DCF!K$46-DCF!K$5*MAX(BY269*DCF!K$46,0)-MAX(BY269-BX269,0)/Inputs!$B$24)*DCF!K$6</f>
        <v>1481.4458648741756</v>
      </c>
      <c r="DG269" s="15">
        <f ca="1">(BZ269*DCF!L$46-DCF!L$5*MAX(BZ269*DCF!L$46,0)-MAX(BZ269-BY269,0)/Inputs!$B$24)*DCF!L$6</f>
        <v>-1556.8130856866301</v>
      </c>
      <c r="DH269" s="15">
        <f ca="1">(CA269*DCF!M$46-DCF!M$5*MAX(CA269*DCF!M$46,0)-MAX(CA269-BZ269,0)/Inputs!$B$24)*DCF!M$6</f>
        <v>-2844.7261225851621</v>
      </c>
      <c r="DI269" s="15">
        <f ca="1">SUM(CB269:CL269)+BE269*DCF!M$10*(1+Inputs!$B$30)*(1-Inputs!$B$33)*(1-Inputs!$B$30/Inputs!$B$31)/(Inputs!$B$29-Inputs!$B$30)*DCF!M$6</f>
        <v>135287.77166441333</v>
      </c>
      <c r="DJ269" s="15">
        <f ca="1">SUM(CM269:CW269)+BP269*DCF!M$28*(1+Inputs!$B$30)*(1-Inputs!$B$33)*(1-Inputs!$B$30/Inputs!$B$31)/(Inputs!$B$29-Inputs!$B$30)*DCF!M$6</f>
        <v>314042.7580091611</v>
      </c>
      <c r="DK269" s="15">
        <f ca="1">SUM(CX269:DH269)+CA269*DCF!M$46*(1+Inputs!$B$30)*(1-Inputs!$B$33)*(1-Inputs!$B$30/Inputs!$B$31)/(Inputs!$B$29-Inputs!$B$30)*DCF!M$6</f>
        <v>216934.48445182951</v>
      </c>
      <c r="DM269" s="15">
        <f ca="1">DI269+DJ269+DK269+Inputs!$B$34+Inputs!$B$36-Inputs!$B$35</f>
        <v>743116.01412540395</v>
      </c>
    </row>
    <row r="270" spans="1:117" x14ac:dyDescent="0.75">
      <c r="A270" s="11">
        <v>257</v>
      </c>
      <c r="C270" s="24">
        <f t="shared" ca="1" si="145"/>
        <v>-0.4600282713051822</v>
      </c>
      <c r="D270" s="24">
        <f t="shared" ca="1" si="145"/>
        <v>0.19804970061226818</v>
      </c>
      <c r="E270" s="24">
        <f t="shared" ca="1" si="145"/>
        <v>-0.19692647366941002</v>
      </c>
      <c r="F270" s="24">
        <f t="shared" ca="1" si="145"/>
        <v>-0.52362424226911386</v>
      </c>
      <c r="G270" s="24">
        <f t="shared" ca="1" si="145"/>
        <v>0.85942538927129797</v>
      </c>
      <c r="H270" s="24">
        <f t="shared" ca="1" si="145"/>
        <v>-1.0252097818267343</v>
      </c>
      <c r="I270" s="24">
        <f t="shared" ca="1" si="145"/>
        <v>0.47400612709541456</v>
      </c>
      <c r="J270" s="24">
        <f t="shared" ca="1" si="145"/>
        <v>0.7875446086776865</v>
      </c>
      <c r="K270" s="24">
        <f t="shared" ca="1" si="145"/>
        <v>0.44529912251445197</v>
      </c>
      <c r="L270" s="24">
        <f t="shared" ca="1" si="145"/>
        <v>1.0510380466371014</v>
      </c>
      <c r="M270" s="24">
        <f t="shared" ca="1" si="145"/>
        <v>-1.6746109502523909</v>
      </c>
      <c r="N270" s="24">
        <f ca="1">SQRT(Inputs!$B$38)*C270+SQRT(1-Inputs!$B$38)*_xlfn.NORM.S.INV(RAND())</f>
        <v>0.21434297286678422</v>
      </c>
      <c r="O270" s="24">
        <f ca="1">SQRT(Inputs!$B$38)*D270+SQRT(1-Inputs!$B$38)*_xlfn.NORM.S.INV(RAND())</f>
        <v>-0.32735899690113518</v>
      </c>
      <c r="P270" s="24">
        <f ca="1">SQRT(Inputs!$B$38)*E270+SQRT(1-Inputs!$B$38)*_xlfn.NORM.S.INV(RAND())</f>
        <v>-0.64025736572917646</v>
      </c>
      <c r="Q270" s="24">
        <f ca="1">SQRT(Inputs!$B$38)*F270+SQRT(1-Inputs!$B$38)*_xlfn.NORM.S.INV(RAND())</f>
        <v>1.4163610277928531</v>
      </c>
      <c r="R270" s="24">
        <f ca="1">SQRT(Inputs!$B$38)*G270+SQRT(1-Inputs!$B$38)*_xlfn.NORM.S.INV(RAND())</f>
        <v>0.10436721721224113</v>
      </c>
      <c r="S270" s="24">
        <f ca="1">SQRT(Inputs!$B$38)*H270+SQRT(1-Inputs!$B$38)*_xlfn.NORM.S.INV(RAND())</f>
        <v>-0.53341631800436307</v>
      </c>
      <c r="T270" s="24">
        <f ca="1">SQRT(Inputs!$B$38)*I270+SQRT(1-Inputs!$B$38)*_xlfn.NORM.S.INV(RAND())</f>
        <v>0.26322506054847039</v>
      </c>
      <c r="U270" s="24">
        <f ca="1">SQRT(Inputs!$B$38)*J270+SQRT(1-Inputs!$B$38)*_xlfn.NORM.S.INV(RAND())</f>
        <v>-4.5487308284921424E-2</v>
      </c>
      <c r="V270" s="24">
        <f ca="1">SQRT(Inputs!$B$38)*K270+SQRT(1-Inputs!$B$38)*_xlfn.NORM.S.INV(RAND())</f>
        <v>1.2107593192069368</v>
      </c>
      <c r="W270" s="24">
        <f ca="1">SQRT(Inputs!$B$38)*L270+SQRT(1-Inputs!$B$38)*_xlfn.NORM.S.INV(RAND())</f>
        <v>1.2391927039038888</v>
      </c>
      <c r="X270" s="24">
        <f ca="1">SQRT(Inputs!$B$38)*M270+SQRT(1-Inputs!$B$38)*_xlfn.NORM.S.INV(RAND())</f>
        <v>-1.1393745839819565</v>
      </c>
      <c r="Y270" s="24">
        <f ca="1">SQRT(Inputs!$B$38)*C270+SQRT(1-Inputs!$B$38)*_xlfn.NORM.S.INV(RAND())</f>
        <v>-0.74359113093350326</v>
      </c>
      <c r="Z270" s="24">
        <f ca="1">SQRT(Inputs!$B$38)*D270+SQRT(1-Inputs!$B$38)*_xlfn.NORM.S.INV(RAND())</f>
        <v>0.37071026806759244</v>
      </c>
      <c r="AA270" s="24">
        <f ca="1">SQRT(Inputs!$B$38)*E270+SQRT(1-Inputs!$B$38)*_xlfn.NORM.S.INV(RAND())</f>
        <v>1.7911865358885506</v>
      </c>
      <c r="AB270" s="24">
        <f ca="1">SQRT(Inputs!$B$38)*F270+SQRT(1-Inputs!$B$38)*_xlfn.NORM.S.INV(RAND())</f>
        <v>0.41817374666077078</v>
      </c>
      <c r="AC270" s="24">
        <f ca="1">SQRT(Inputs!$B$38)*G270+SQRT(1-Inputs!$B$38)*_xlfn.NORM.S.INV(RAND())</f>
        <v>1.4183838906811552</v>
      </c>
      <c r="AD270" s="24">
        <f ca="1">SQRT(Inputs!$B$38)*H270+SQRT(1-Inputs!$B$38)*_xlfn.NORM.S.INV(RAND())</f>
        <v>-0.4439080978307372</v>
      </c>
      <c r="AE270" s="24">
        <f ca="1">SQRT(Inputs!$B$38)*I270+SQRT(1-Inputs!$B$38)*_xlfn.NORM.S.INV(RAND())</f>
        <v>1.1756366796394371</v>
      </c>
      <c r="AF270" s="24">
        <f ca="1">SQRT(Inputs!$B$38)*J270+SQRT(1-Inputs!$B$38)*_xlfn.NORM.S.INV(RAND())</f>
        <v>-0.17148240110678659</v>
      </c>
      <c r="AG270" s="24">
        <f ca="1">SQRT(Inputs!$B$38)*K270+SQRT(1-Inputs!$B$38)*_xlfn.NORM.S.INV(RAND())</f>
        <v>0.35691169810472545</v>
      </c>
      <c r="AH270" s="24">
        <f ca="1">SQRT(Inputs!$B$38)*L270+SQRT(1-Inputs!$B$38)*_xlfn.NORM.S.INV(RAND())</f>
        <v>0.33935478009865544</v>
      </c>
      <c r="AI270" s="24">
        <f ca="1">SQRT(Inputs!$B$38)*M270+SQRT(1-Inputs!$B$38)*_xlfn.NORM.S.INV(RAND())</f>
        <v>-1.5359607543105227</v>
      </c>
      <c r="AJ270" s="24">
        <f ca="1">SQRT(Inputs!$B$38)*C270+SQRT(1-Inputs!$B$38)*_xlfn.NORM.S.INV(RAND())</f>
        <v>-1.8960673286157375</v>
      </c>
      <c r="AK270" s="24">
        <f ca="1">SQRT(Inputs!$B$38)*D270+SQRT(1-Inputs!$B$38)*_xlfn.NORM.S.INV(RAND())</f>
        <v>0.20864336035175757</v>
      </c>
      <c r="AL270" s="24">
        <f ca="1">SQRT(Inputs!$B$38)*E270+SQRT(1-Inputs!$B$38)*_xlfn.NORM.S.INV(RAND())</f>
        <v>-1.0167331589497577</v>
      </c>
      <c r="AM270" s="24">
        <f ca="1">SQRT(Inputs!$B$38)*F270+SQRT(1-Inputs!$B$38)*_xlfn.NORM.S.INV(RAND())</f>
        <v>-0.14422457297621757</v>
      </c>
      <c r="AN270" s="24">
        <f ca="1">SQRT(Inputs!$B$38)*G270+SQRT(1-Inputs!$B$38)*_xlfn.NORM.S.INV(RAND())</f>
        <v>0.3607980055784768</v>
      </c>
      <c r="AO270" s="24">
        <f ca="1">SQRT(Inputs!$B$38)*H270+SQRT(1-Inputs!$B$38)*_xlfn.NORM.S.INV(RAND())</f>
        <v>-0.24130377702849126</v>
      </c>
      <c r="AP270" s="24">
        <f ca="1">SQRT(Inputs!$B$38)*I270+SQRT(1-Inputs!$B$38)*_xlfn.NORM.S.INV(RAND())</f>
        <v>0.66894653473705135</v>
      </c>
      <c r="AQ270" s="24">
        <f ca="1">SQRT(Inputs!$B$38)*J270+SQRT(1-Inputs!$B$38)*_xlfn.NORM.S.INV(RAND())</f>
        <v>1.5362828548701981</v>
      </c>
      <c r="AR270" s="24">
        <f ca="1">SQRT(Inputs!$B$38)*K270+SQRT(1-Inputs!$B$38)*_xlfn.NORM.S.INV(RAND())</f>
        <v>-0.57653901765584281</v>
      </c>
      <c r="AS270" s="24">
        <f ca="1">SQRT(Inputs!$B$38)*L270+SQRT(1-Inputs!$B$38)*_xlfn.NORM.S.INV(RAND())</f>
        <v>0.97964787580520429</v>
      </c>
      <c r="AT270" s="24">
        <f ca="1">SQRT(Inputs!$B$38)*M270+SQRT(1-Inputs!$B$38)*_xlfn.NORM.S.INV(RAND())</f>
        <v>-1.5526547635229431</v>
      </c>
      <c r="AU270" s="15">
        <f ca="1">Inputs!$B$6*EXP($B$8-0.5*C$5^2+C$5*N270)</f>
        <v>5137.4327689168613</v>
      </c>
      <c r="AV270" s="15">
        <f t="shared" ref="AV270:AV333" ca="1" si="146">AU270*EXP($B$8-0.5*D$5^2+D$5*O270)</f>
        <v>5959.6045352604469</v>
      </c>
      <c r="AW270" s="15">
        <f t="shared" ref="AW270:AW333" ca="1" si="147">AV270*EXP($B$8-0.5*E$5^2+E$5*P270)</f>
        <v>6665.4741417624127</v>
      </c>
      <c r="AX270" s="15">
        <f t="shared" ref="AX270:AX333" ca="1" si="148">AW270*EXP($B$8-0.5*F$5^2+F$5*Q270)</f>
        <v>9713.1355367167544</v>
      </c>
      <c r="AY270" s="15">
        <f t="shared" ref="AY270:AY333" ca="1" si="149">AX270*EXP($B$8-0.5*G$5^2+G$5*R270)</f>
        <v>12016.015155889088</v>
      </c>
      <c r="AZ270" s="15">
        <f t="shared" ref="AZ270:AZ333" ca="1" si="150">AY270*EXP($B$8-0.5*H$5^2+H$5*S270)</f>
        <v>13857.544363875522</v>
      </c>
      <c r="BA270" s="15">
        <f t="shared" ref="BA270:BA333" ca="1" si="151">AZ270*EXP($B$8-0.5*I$5^2+I$5*T270)</f>
        <v>17431.765054127216</v>
      </c>
      <c r="BB270" s="15">
        <f t="shared" ref="BB270:BB333" ca="1" si="152">BA270*EXP($B$8-0.5*J$5^2+J$5*U270)</f>
        <v>21244.751274732738</v>
      </c>
      <c r="BC270" s="15">
        <f t="shared" ref="BC270:BC333" ca="1" si="153">BB270*EXP($B$8-0.5*K$5^2+K$5*V270)</f>
        <v>29245.256975506374</v>
      </c>
      <c r="BD270" s="15">
        <f t="shared" ref="BD270:BD333" ca="1" si="154">BC270*EXP($B$8-0.5*L$5^2+L$5*W270)</f>
        <v>40231.139022293894</v>
      </c>
      <c r="BE270" s="15">
        <f t="shared" ref="BE270:BE333" ca="1" si="155">BD270*EXP($B$8-0.5*M$5^2+M$5*X270)</f>
        <v>44438.711777842225</v>
      </c>
      <c r="BF270" s="15">
        <f ca="1">Inputs!$B$13*EXP($B$9-0.5*C$6^2+C$6*Y270)</f>
        <v>11935.280095127318</v>
      </c>
      <c r="BG270" s="15">
        <f t="shared" ref="BG270:BG333" ca="1" si="156">BF270*EXP($B$9-0.5*D$6^2+D$6*Z270)</f>
        <v>15552.210147647389</v>
      </c>
      <c r="BH270" s="15">
        <f t="shared" ref="BH270:BH333" ca="1" si="157">BG270*EXP($B$9-0.5*E$6^2+E$6*AA270)</f>
        <v>25575.187141133159</v>
      </c>
      <c r="BI270" s="15">
        <f t="shared" ref="BI270:BI333" ca="1" si="158">BH270*EXP($B$9-0.5*F$6^2+F$6*AB270)</f>
        <v>33389.276388470746</v>
      </c>
      <c r="BJ270" s="15">
        <f t="shared" ref="BJ270:BJ333" ca="1" si="159">BI270*EXP($B$9-0.5*G$6^2+G$6*AC270)</f>
        <v>50218.937090546526</v>
      </c>
      <c r="BK270" s="15">
        <f t="shared" ref="BK270:BK333" ca="1" si="160">BJ270*EXP($B$9-0.5*H$6^2+H$6*AD270)</f>
        <v>58019.678913581047</v>
      </c>
      <c r="BL270" s="15">
        <f t="shared" ref="BL270:BL333" ca="1" si="161">BK270*EXP($B$9-0.5*I$6^2+I$6*AE270)</f>
        <v>82999.169406007932</v>
      </c>
      <c r="BM270" s="15">
        <f t="shared" ref="BM270:BM333" ca="1" si="162">BL270*EXP($B$9-0.5*J$6^2+J$6*AF270)</f>
        <v>99873.479721277254</v>
      </c>
      <c r="BN270" s="15">
        <f t="shared" ref="BN270:BN333" ca="1" si="163">BM270*EXP($B$9-0.5*K$6^2+K$6*AG270)</f>
        <v>128199.4634289411</v>
      </c>
      <c r="BO270" s="15">
        <f t="shared" ref="BO270:BO333" ca="1" si="164">BN270*EXP($B$9-0.5*L$6^2+L$6*AH270)</f>
        <v>164082.74016872051</v>
      </c>
      <c r="BP270" s="15">
        <f t="shared" ref="BP270:BP333" ca="1" si="165">BO270*EXP($B$9-0.5*M$6^2+M$6*AI270)</f>
        <v>169699.06441329967</v>
      </c>
      <c r="BQ270" s="15">
        <f ca="1">Inputs!$B$20*EXP($B$10-0.5*C$7^2+C$7*AJ270)</f>
        <v>2189.4954944121037</v>
      </c>
      <c r="BR270" s="15">
        <f t="shared" ref="BR270:BR333" ca="1" si="166">BQ270*EXP($B$10-0.5*D$7^2+D$7*AK270)</f>
        <v>3174.384098345437</v>
      </c>
      <c r="BS270" s="15">
        <f t="shared" ref="BS270:BS333" ca="1" si="167">BR270*EXP($B$10-0.5*E$7^2+E$7*AL270)</f>
        <v>3246.158193188016</v>
      </c>
      <c r="BT270" s="15">
        <f t="shared" ref="BT270:BT333" ca="1" si="168">BS270*EXP($B$10-0.5*F$7^2+F$7*AM270)</f>
        <v>4309.571138416828</v>
      </c>
      <c r="BU270" s="15">
        <f t="shared" ref="BU270:BU333" ca="1" si="169">BT270*EXP($B$10-0.5*G$7^2+G$7*AN270)</f>
        <v>6517.4029892752251</v>
      </c>
      <c r="BV270" s="15">
        <f t="shared" ref="BV270:BV333" ca="1" si="170">BU270*EXP($B$10-0.5*H$7^2+H$7*AO270)</f>
        <v>8587.7856603798919</v>
      </c>
      <c r="BW270" s="15">
        <f t="shared" ref="BW270:BW333" ca="1" si="171">BV270*EXP($B$10-0.5*I$7^2+I$7*AP270)</f>
        <v>13806.442040751315</v>
      </c>
      <c r="BX270" s="15">
        <f t="shared" ref="BX270:BX333" ca="1" si="172">BW270*EXP($B$10-0.5*J$7^2+J$7*AQ270)</f>
        <v>26275.458794514114</v>
      </c>
      <c r="BY270" s="15">
        <f t="shared" ref="BY270:BY333" ca="1" si="173">BX270*EXP($B$10-0.5*K$7^2+K$7*AR270)</f>
        <v>32971.273630231488</v>
      </c>
      <c r="BZ270" s="15">
        <f t="shared" ref="BZ270:BZ333" ca="1" si="174">BY270*EXP($B$10-0.5*L$7^2+L$7*AS270)</f>
        <v>55392.36187288526</v>
      </c>
      <c r="CA270" s="15">
        <f t="shared" ref="CA270:CA333" ca="1" si="175">BZ270*EXP($B$10-0.5*M$7^2+M$7*AT270)</f>
        <v>59048.255506295965</v>
      </c>
      <c r="CB270" s="15">
        <f ca="1">(AU270*DCF!C$10-DCF!C$5*MAX(AU270*DCF!C$10,0)-MAX(AU270-Inputs!$B$6,0)/Inputs!$B$10)*DCF!C$6</f>
        <v>1041.8251437876988</v>
      </c>
      <c r="CC270" s="15">
        <f ca="1">(AV270*DCF!D$10-DCF!D$5*MAX(AV270*DCF!D$10,0)-MAX(AV270-AU270,0)/Inputs!$B$10)*DCF!D$6</f>
        <v>1252.1481630151554</v>
      </c>
      <c r="CD270" s="15">
        <f ca="1">(AW270*DCF!E$10-DCF!E$5*MAX(AW270*DCF!E$10,0)-MAX(AW270-AV270,0)/Inputs!$B$10)*DCF!E$6</f>
        <v>1379.960807286091</v>
      </c>
      <c r="CE270" s="15">
        <f ca="1">(AX270*DCF!F$10-DCF!F$5*MAX(AX270*DCF!F$10,0)-MAX(AX270-AW270,0)/Inputs!$B$10)*DCF!F$6</f>
        <v>1486.219232101786</v>
      </c>
      <c r="CF270" s="15">
        <f ca="1">(AY270*DCF!G$10-DCF!G$5*MAX(AY270*DCF!G$10,0)-MAX(AY270-AX270,0)/Inputs!$B$10)*DCF!G$6</f>
        <v>2033.1246823451079</v>
      </c>
      <c r="CG270" s="15">
        <f ca="1">(AZ270*DCF!H$10-DCF!H$5*MAX(AZ270*DCF!H$10,0)-MAX(AZ270-AY270,0)/Inputs!$B$10)*DCF!H$6</f>
        <v>2363.4556533583886</v>
      </c>
      <c r="CH270" s="15">
        <f ca="1">(BA270*DCF!I$10-DCF!I$5*MAX(BA270*DCF!I$10,0)-MAX(BA270-AZ270,0)/Inputs!$B$10)*DCF!I$6</f>
        <v>2597.8501400872833</v>
      </c>
      <c r="CI270" s="15">
        <f ca="1">(BB270*DCF!J$10-DCF!J$5*MAX(BB270*DCF!J$10,0)-MAX(BB270-BA270,0)/Inputs!$B$10)*DCF!J$6</f>
        <v>3067.8533846945388</v>
      </c>
      <c r="CJ270" s="15">
        <f ca="1">(BC270*DCF!K$10-DCF!K$5*MAX(BC270*DCF!K$10,0)-MAX(BC270-BB270,0)/Inputs!$B$10)*DCF!K$6</f>
        <v>3588.0676834922738</v>
      </c>
      <c r="CK270" s="15">
        <f ca="1">(BD270*DCF!L$10-DCF!L$5*MAX(BD270*DCF!L$10,0)-MAX(BD270-BC270,0)/Inputs!$B$10)*DCF!L$6</f>
        <v>4646.9683729985163</v>
      </c>
      <c r="CL270" s="15">
        <f ca="1">(BE270*DCF!M$10-DCF!M$5*MAX(BE270*DCF!M$10,0)-MAX(BE270-BD270,0)/Inputs!$B$10)*DCF!M$6</f>
        <v>5768.2374810453548</v>
      </c>
      <c r="CM270" s="15">
        <f ca="1">(BF270*DCF!C$28-DCF!C$5*MAX(BF270*DCF!C$28,0)-MAX(BF270-Inputs!$B$13,0)/Inputs!$B$17)*DCF!C$6</f>
        <v>3515.945633387003</v>
      </c>
      <c r="CN270" s="15">
        <f ca="1">(BG270*DCF!D$28-DCF!D$5*MAX(BG270*DCF!D$28,0)-MAX(BG270-BF270,0)/Inputs!$B$17)*DCF!D$6</f>
        <v>3808.8275666254472</v>
      </c>
      <c r="CO270" s="15">
        <f ca="1">(BH270*DCF!E$28-DCF!E$5*MAX(BH270*DCF!E$28,0)-MAX(BH270-BG270,0)/Inputs!$B$17)*DCF!E$6</f>
        <v>5267.957600172369</v>
      </c>
      <c r="CP270" s="15">
        <f ca="1">(BI270*DCF!F$28-DCF!F$5*MAX(BI270*DCF!F$28,0)-MAX(BI270-BH270,0)/Inputs!$B$17)*DCF!F$6</f>
        <v>7641.6305785520526</v>
      </c>
      <c r="CQ270" s="15">
        <f ca="1">(BJ270*DCF!G$28-DCF!G$5*MAX(BJ270*DCF!G$28,0)-MAX(BJ270-BI270,0)/Inputs!$B$17)*DCF!G$6</f>
        <v>10199.101564778264</v>
      </c>
      <c r="CR270" s="15">
        <f ca="1">(BK270*DCF!H$28-DCF!H$5*MAX(BK270*DCF!H$28,0)-MAX(BK270-BJ270,0)/Inputs!$B$17)*DCF!H$6</f>
        <v>13136.890347890578</v>
      </c>
      <c r="CS270" s="15">
        <f ca="1">(BL270*DCF!I$28-DCF!I$5*MAX(BL270*DCF!I$28,0)-MAX(BL270-BK270,0)/Inputs!$B$17)*DCF!I$6</f>
        <v>15932.184074835626</v>
      </c>
      <c r="CT270" s="15">
        <f ca="1">(BM270*DCF!J$28-DCF!J$5*MAX(BM270*DCF!J$28,0)-MAX(BM270-BL270,0)/Inputs!$B$17)*DCF!J$6</f>
        <v>20042.681412530619</v>
      </c>
      <c r="CU270" s="15">
        <f ca="1">(BN270*DCF!K$28-DCF!K$5*MAX(BN270*DCF!K$28,0)-MAX(BN270-BM270,0)/Inputs!$B$17)*DCF!K$6</f>
        <v>23604.021451841141</v>
      </c>
      <c r="CV270" s="15">
        <f ca="1">(BO270*DCF!L$28-DCF!L$5*MAX(BO270*DCF!L$28,0)-MAX(BO270-BN270,0)/Inputs!$B$17)*DCF!L$6</f>
        <v>28677.698141677822</v>
      </c>
      <c r="CW270" s="15">
        <f ca="1">(BP270*DCF!M$28-DCF!M$5*MAX(BP270*DCF!M$28,0)-MAX(BP270-BO270,0)/Inputs!$B$17)*DCF!M$6</f>
        <v>31341.913480780735</v>
      </c>
      <c r="CX270" s="15">
        <f ca="1">(BQ270*DCF!C$46-DCF!C$5*MAX(BQ270*DCF!C$46,0)-MAX(BQ270-Inputs!$B$20,0)/Inputs!$B$24)*DCF!C$6</f>
        <v>-505.65715806284146</v>
      </c>
      <c r="CY270" s="15">
        <f ca="1">(BR270*DCF!D$46-DCF!D$5*MAX(BR270*DCF!D$46,0)-MAX(BR270-BQ270,0)/Inputs!$B$24)*DCF!D$6</f>
        <v>-962.03712997413527</v>
      </c>
      <c r="CZ270" s="15">
        <f ca="1">(BS270*DCF!E$46-DCF!E$5*MAX(BS270*DCF!E$46,0)-MAX(BS270-BR270,0)/Inputs!$B$24)*DCF!E$6</f>
        <v>-412.1552306073084</v>
      </c>
      <c r="DA270" s="15">
        <f ca="1">(BT270*DCF!F$46-DCF!F$5*MAX(BT270*DCF!F$46,0)-MAX(BT270-BS270,0)/Inputs!$B$24)*DCF!F$6</f>
        <v>-701.07248789215737</v>
      </c>
      <c r="DB270" s="15">
        <f ca="1">(BU270*DCF!G$46-DCF!G$5*MAX(BU270*DCF!G$46,0)-MAX(BU270-BT270,0)/Inputs!$B$24)*DCF!G$6</f>
        <v>-961.90357294089949</v>
      </c>
      <c r="DC270" s="15">
        <f ca="1">(BV270*DCF!H$46-DCF!H$5*MAX(BV270*DCF!H$46,0)-MAX(BV270-BU270,0)/Inputs!$B$24)*DCF!H$6</f>
        <v>-643.35872960068264</v>
      </c>
      <c r="DD270" s="15">
        <f ca="1">(BW270*DCF!I$46-DCF!I$5*MAX(BW270*DCF!I$46,0)-MAX(BW270-BV270,0)/Inputs!$B$24)*DCF!I$6</f>
        <v>-1179.2092303191002</v>
      </c>
      <c r="DE270" s="15">
        <f ca="1">(BX270*DCF!J$46-DCF!J$5*MAX(BX270*DCF!J$46,0)-MAX(BX270-BW270,0)/Inputs!$B$24)*DCF!J$6</f>
        <v>-2204.396713471971</v>
      </c>
      <c r="DF270" s="15">
        <f ca="1">(BY270*DCF!K$46-DCF!K$5*MAX(BY270*DCF!K$46,0)-MAX(BY270-BX270,0)/Inputs!$B$24)*DCF!K$6</f>
        <v>243.13280106142938</v>
      </c>
      <c r="DG270" s="15">
        <f ca="1">(BZ270*DCF!L$46-DCF!L$5*MAX(BZ270*DCF!L$46,0)-MAX(BZ270-BY270,0)/Inputs!$B$24)*DCF!L$6</f>
        <v>-1244.9488510080623</v>
      </c>
      <c r="DH270" s="15">
        <f ca="1">(CA270*DCF!M$46-DCF!M$5*MAX(CA270*DCF!M$46,0)-MAX(CA270-BZ270,0)/Inputs!$B$24)*DCF!M$6</f>
        <v>3864.8642105718254</v>
      </c>
      <c r="DI270" s="15">
        <f ca="1">SUM(CB270:CL270)+BE270*DCF!M$10*(1+Inputs!$B$30)*(1-Inputs!$B$33)*(1-Inputs!$B$30/Inputs!$B$31)/(Inputs!$B$29-Inputs!$B$30)*DCF!M$6</f>
        <v>152899.23326307492</v>
      </c>
      <c r="DJ270" s="15">
        <f ca="1">SUM(CM270:CW270)+BP270*DCF!M$28*(1+Inputs!$B$30)*(1-Inputs!$B$33)*(1-Inputs!$B$30/Inputs!$B$31)/(Inputs!$B$29-Inputs!$B$30)*DCF!M$6</f>
        <v>792868.50558643974</v>
      </c>
      <c r="DK270" s="15">
        <f ca="1">SUM(CX270:DH270)+CA270*DCF!M$46*(1+Inputs!$B$30)*(1-Inputs!$B$33)*(1-Inputs!$B$30/Inputs!$B$31)/(Inputs!$B$29-Inputs!$B$30)*DCF!M$6</f>
        <v>86588.85563351454</v>
      </c>
      <c r="DM270" s="15">
        <f ca="1">DI270+DJ270+DK270+Inputs!$B$34+Inputs!$B$36-Inputs!$B$35</f>
        <v>1109207.5944830291</v>
      </c>
    </row>
    <row r="271" spans="1:117" x14ac:dyDescent="0.75">
      <c r="A271" s="11">
        <v>258</v>
      </c>
      <c r="C271" s="24">
        <f t="shared" ca="1" si="145"/>
        <v>-0.93613562069967293</v>
      </c>
      <c r="D271" s="24">
        <f t="shared" ca="1" si="145"/>
        <v>0.46974429294085823</v>
      </c>
      <c r="E271" s="24">
        <f t="shared" ca="1" si="145"/>
        <v>6.5754610113571893E-2</v>
      </c>
      <c r="F271" s="24">
        <f t="shared" ca="1" si="145"/>
        <v>-0.90954898921955762</v>
      </c>
      <c r="G271" s="24">
        <f t="shared" ca="1" si="145"/>
        <v>-0.86642306900858312</v>
      </c>
      <c r="H271" s="24">
        <f t="shared" ca="1" si="145"/>
        <v>1.7780438386455057</v>
      </c>
      <c r="I271" s="24">
        <f t="shared" ca="1" si="145"/>
        <v>-0.7676974988516454</v>
      </c>
      <c r="J271" s="24">
        <f t="shared" ca="1" si="145"/>
        <v>0.10213944887605934</v>
      </c>
      <c r="K271" s="24">
        <f t="shared" ca="1" si="145"/>
        <v>-0.93378263194500133</v>
      </c>
      <c r="L271" s="24">
        <f t="shared" ca="1" si="145"/>
        <v>0.66606942761934251</v>
      </c>
      <c r="M271" s="24">
        <f t="shared" ca="1" si="145"/>
        <v>-1.7780957053734276</v>
      </c>
      <c r="N271" s="24">
        <f ca="1">SQRT(Inputs!$B$38)*C271+SQRT(1-Inputs!$B$38)*_xlfn.NORM.S.INV(RAND())</f>
        <v>-0.40916099094141745</v>
      </c>
      <c r="O271" s="24">
        <f ca="1">SQRT(Inputs!$B$38)*D271+SQRT(1-Inputs!$B$38)*_xlfn.NORM.S.INV(RAND())</f>
        <v>0.35208339746934814</v>
      </c>
      <c r="P271" s="24">
        <f ca="1">SQRT(Inputs!$B$38)*E271+SQRT(1-Inputs!$B$38)*_xlfn.NORM.S.INV(RAND())</f>
        <v>0.66262994316543422</v>
      </c>
      <c r="Q271" s="24">
        <f ca="1">SQRT(Inputs!$B$38)*F271+SQRT(1-Inputs!$B$38)*_xlfn.NORM.S.INV(RAND())</f>
        <v>0.76806154270078864</v>
      </c>
      <c r="R271" s="24">
        <f ca="1">SQRT(Inputs!$B$38)*G271+SQRT(1-Inputs!$B$38)*_xlfn.NORM.S.INV(RAND())</f>
        <v>0.45129624601711982</v>
      </c>
      <c r="S271" s="24">
        <f ca="1">SQRT(Inputs!$B$38)*H271+SQRT(1-Inputs!$B$38)*_xlfn.NORM.S.INV(RAND())</f>
        <v>1.8938992106036014</v>
      </c>
      <c r="T271" s="24">
        <f ca="1">SQRT(Inputs!$B$38)*I271+SQRT(1-Inputs!$B$38)*_xlfn.NORM.S.INV(RAND())</f>
        <v>-0.99670889036808363</v>
      </c>
      <c r="U271" s="24">
        <f ca="1">SQRT(Inputs!$B$38)*J271+SQRT(1-Inputs!$B$38)*_xlfn.NORM.S.INV(RAND())</f>
        <v>-8.773970981724824E-2</v>
      </c>
      <c r="V271" s="24">
        <f ca="1">SQRT(Inputs!$B$38)*K271+SQRT(1-Inputs!$B$38)*_xlfn.NORM.S.INV(RAND())</f>
        <v>-1.053900090358308</v>
      </c>
      <c r="W271" s="24">
        <f ca="1">SQRT(Inputs!$B$38)*L271+SQRT(1-Inputs!$B$38)*_xlfn.NORM.S.INV(RAND())</f>
        <v>0.27397811007698847</v>
      </c>
      <c r="X271" s="24">
        <f ca="1">SQRT(Inputs!$B$38)*M271+SQRT(1-Inputs!$B$38)*_xlfn.NORM.S.INV(RAND())</f>
        <v>-1.0942482744763224</v>
      </c>
      <c r="Y271" s="24">
        <f ca="1">SQRT(Inputs!$B$38)*C271+SQRT(1-Inputs!$B$38)*_xlfn.NORM.S.INV(RAND())</f>
        <v>-0.30394253071838417</v>
      </c>
      <c r="Z271" s="24">
        <f ca="1">SQRT(Inputs!$B$38)*D271+SQRT(1-Inputs!$B$38)*_xlfn.NORM.S.INV(RAND())</f>
        <v>0.35120608347176985</v>
      </c>
      <c r="AA271" s="24">
        <f ca="1">SQRT(Inputs!$B$38)*E271+SQRT(1-Inputs!$B$38)*_xlfn.NORM.S.INV(RAND())</f>
        <v>-0.10706509320215703</v>
      </c>
      <c r="AB271" s="24">
        <f ca="1">SQRT(Inputs!$B$38)*F271+SQRT(1-Inputs!$B$38)*_xlfn.NORM.S.INV(RAND())</f>
        <v>-0.23778012747309096</v>
      </c>
      <c r="AC271" s="24">
        <f ca="1">SQRT(Inputs!$B$38)*G271+SQRT(1-Inputs!$B$38)*_xlfn.NORM.S.INV(RAND())</f>
        <v>1.8139139253592136</v>
      </c>
      <c r="AD271" s="24">
        <f ca="1">SQRT(Inputs!$B$38)*H271+SQRT(1-Inputs!$B$38)*_xlfn.NORM.S.INV(RAND())</f>
        <v>0.36062588166690979</v>
      </c>
      <c r="AE271" s="24">
        <f ca="1">SQRT(Inputs!$B$38)*I271+SQRT(1-Inputs!$B$38)*_xlfn.NORM.S.INV(RAND())</f>
        <v>0.58291648214845693</v>
      </c>
      <c r="AF271" s="24">
        <f ca="1">SQRT(Inputs!$B$38)*J271+SQRT(1-Inputs!$B$38)*_xlfn.NORM.S.INV(RAND())</f>
        <v>-3.7466257981178773E-2</v>
      </c>
      <c r="AG271" s="24">
        <f ca="1">SQRT(Inputs!$B$38)*K271+SQRT(1-Inputs!$B$38)*_xlfn.NORM.S.INV(RAND())</f>
        <v>-1.5066836300031459</v>
      </c>
      <c r="AH271" s="24">
        <f ca="1">SQRT(Inputs!$B$38)*L271+SQRT(1-Inputs!$B$38)*_xlfn.NORM.S.INV(RAND())</f>
        <v>0.21636722078010895</v>
      </c>
      <c r="AI271" s="24">
        <f ca="1">SQRT(Inputs!$B$38)*M271+SQRT(1-Inputs!$B$38)*_xlfn.NORM.S.INV(RAND())</f>
        <v>-0.7296556673432717</v>
      </c>
      <c r="AJ271" s="24">
        <f ca="1">SQRT(Inputs!$B$38)*C271+SQRT(1-Inputs!$B$38)*_xlfn.NORM.S.INV(RAND())</f>
        <v>-0.24095526053930377</v>
      </c>
      <c r="AK271" s="24">
        <f ca="1">SQRT(Inputs!$B$38)*D271+SQRT(1-Inputs!$B$38)*_xlfn.NORM.S.INV(RAND())</f>
        <v>1.9276659655346664</v>
      </c>
      <c r="AL271" s="24">
        <f ca="1">SQRT(Inputs!$B$38)*E271+SQRT(1-Inputs!$B$38)*_xlfn.NORM.S.INV(RAND())</f>
        <v>-0.80822234489797617</v>
      </c>
      <c r="AM271" s="24">
        <f ca="1">SQRT(Inputs!$B$38)*F271+SQRT(1-Inputs!$B$38)*_xlfn.NORM.S.INV(RAND())</f>
        <v>-0.45226508382274844</v>
      </c>
      <c r="AN271" s="24">
        <f ca="1">SQRT(Inputs!$B$38)*G271+SQRT(1-Inputs!$B$38)*_xlfn.NORM.S.INV(RAND())</f>
        <v>0.5620129617749049</v>
      </c>
      <c r="AO271" s="24">
        <f ca="1">SQRT(Inputs!$B$38)*H271+SQRT(1-Inputs!$B$38)*_xlfn.NORM.S.INV(RAND())</f>
        <v>1.9452200187469542</v>
      </c>
      <c r="AP271" s="24">
        <f ca="1">SQRT(Inputs!$B$38)*I271+SQRT(1-Inputs!$B$38)*_xlfn.NORM.S.INV(RAND())</f>
        <v>-0.76045805679260181</v>
      </c>
      <c r="AQ271" s="24">
        <f ca="1">SQRT(Inputs!$B$38)*J271+SQRT(1-Inputs!$B$38)*_xlfn.NORM.S.INV(RAND())</f>
        <v>1.7814863438892383</v>
      </c>
      <c r="AR271" s="24">
        <f ca="1">SQRT(Inputs!$B$38)*K271+SQRT(1-Inputs!$B$38)*_xlfn.NORM.S.INV(RAND())</f>
        <v>0.33397020878745332</v>
      </c>
      <c r="AS271" s="24">
        <f ca="1">SQRT(Inputs!$B$38)*L271+SQRT(1-Inputs!$B$38)*_xlfn.NORM.S.INV(RAND())</f>
        <v>9.1287277682569667E-2</v>
      </c>
      <c r="AT271" s="24">
        <f ca="1">SQRT(Inputs!$B$38)*M271+SQRT(1-Inputs!$B$38)*_xlfn.NORM.S.INV(RAND())</f>
        <v>-0.4939762078389483</v>
      </c>
      <c r="AU271" s="15">
        <f ca="1">Inputs!$B$6*EXP($B$8-0.5*C$5^2+C$5*N271)</f>
        <v>4644.2272154438642</v>
      </c>
      <c r="AV271" s="15">
        <f t="shared" ca="1" si="146"/>
        <v>5953.4768825518722</v>
      </c>
      <c r="AW271" s="15">
        <f t="shared" ca="1" si="147"/>
        <v>7937.8885928012669</v>
      </c>
      <c r="AX271" s="15">
        <f t="shared" ca="1" si="148"/>
        <v>10667.390225891411</v>
      </c>
      <c r="AY271" s="15">
        <f t="shared" ca="1" si="149"/>
        <v>13742.177888309063</v>
      </c>
      <c r="AZ271" s="15">
        <f t="shared" ca="1" si="150"/>
        <v>20704.556769919694</v>
      </c>
      <c r="BA271" s="15">
        <f t="shared" ca="1" si="151"/>
        <v>22827.223139052716</v>
      </c>
      <c r="BB271" s="15">
        <f t="shared" ca="1" si="152"/>
        <v>27702.878200904142</v>
      </c>
      <c r="BC271" s="15">
        <f t="shared" ca="1" si="153"/>
        <v>30647.053768709786</v>
      </c>
      <c r="BD271" s="15">
        <f t="shared" ca="1" si="154"/>
        <v>38520.112160950899</v>
      </c>
      <c r="BE271" s="15">
        <f t="shared" ca="1" si="155"/>
        <v>42723.977446580328</v>
      </c>
      <c r="BF271" s="15">
        <f ca="1">Inputs!$B$13*EXP($B$9-0.5*C$6^2+C$6*Y271)</f>
        <v>13022.231958374927</v>
      </c>
      <c r="BG271" s="15">
        <f t="shared" ca="1" si="156"/>
        <v>16908.945066940854</v>
      </c>
      <c r="BH271" s="15">
        <f t="shared" ca="1" si="157"/>
        <v>20295.994919403296</v>
      </c>
      <c r="BI271" s="15">
        <f t="shared" ca="1" si="158"/>
        <v>23952.474756521246</v>
      </c>
      <c r="BJ271" s="15">
        <f t="shared" ca="1" si="159"/>
        <v>38139.212125043879</v>
      </c>
      <c r="BK271" s="15">
        <f t="shared" ca="1" si="160"/>
        <v>49164.160551746645</v>
      </c>
      <c r="BL271" s="15">
        <f t="shared" ca="1" si="161"/>
        <v>65131.069281378448</v>
      </c>
      <c r="BM271" s="15">
        <f t="shared" ca="1" si="162"/>
        <v>79688.379572780963</v>
      </c>
      <c r="BN271" s="15">
        <f t="shared" ca="1" si="163"/>
        <v>81816.700785980283</v>
      </c>
      <c r="BO271" s="15">
        <f t="shared" ca="1" si="164"/>
        <v>103230.95307279741</v>
      </c>
      <c r="BP271" s="15">
        <f t="shared" ca="1" si="165"/>
        <v>116976.84776880665</v>
      </c>
      <c r="BQ271" s="15">
        <f ca="1">Inputs!$B$20*EXP($B$10-0.5*C$7^2+C$7*AJ271)</f>
        <v>3938.1487289276702</v>
      </c>
      <c r="BR271" s="15">
        <f t="shared" ca="1" si="166"/>
        <v>9856.0003784075161</v>
      </c>
      <c r="BS271" s="15">
        <f t="shared" ca="1" si="167"/>
        <v>10700.858067774545</v>
      </c>
      <c r="BT271" s="15">
        <f t="shared" ca="1" si="168"/>
        <v>13103.523540113953</v>
      </c>
      <c r="BU271" s="15">
        <f t="shared" ca="1" si="169"/>
        <v>20805.278075616021</v>
      </c>
      <c r="BV271" s="15">
        <f t="shared" ca="1" si="170"/>
        <v>44866.539535206946</v>
      </c>
      <c r="BW271" s="15">
        <f t="shared" ca="1" si="171"/>
        <v>53300.956375130911</v>
      </c>
      <c r="BX271" s="15">
        <f t="shared" ca="1" si="172"/>
        <v>106549.67521545279</v>
      </c>
      <c r="BY271" s="15">
        <f t="shared" ca="1" si="173"/>
        <v>159144.96930743678</v>
      </c>
      <c r="BZ271" s="15">
        <f t="shared" ca="1" si="174"/>
        <v>227081.69578700946</v>
      </c>
      <c r="CA271" s="15">
        <f t="shared" ca="1" si="175"/>
        <v>292174.47734452202</v>
      </c>
      <c r="CB271" s="15">
        <f ca="1">(AU271*DCF!C$10-DCF!C$5*MAX(AU271*DCF!C$10,0)-MAX(AU271-Inputs!$B$6,0)/Inputs!$B$10)*DCF!C$6</f>
        <v>1045.3417872933248</v>
      </c>
      <c r="CC271" s="15">
        <f ca="1">(AV271*DCF!D$10-DCF!D$5*MAX(AV271*DCF!D$10,0)-MAX(AV271-AU271,0)/Inputs!$B$10)*DCF!D$6</f>
        <v>1131.8933908137708</v>
      </c>
      <c r="CD271" s="15">
        <f ca="1">(AW271*DCF!E$10-DCF!E$5*MAX(AW271*DCF!E$10,0)-MAX(AW271-AV271,0)/Inputs!$B$10)*DCF!E$6</f>
        <v>1385.7604205605844</v>
      </c>
      <c r="CE271" s="15">
        <f ca="1">(AX271*DCF!F$10-DCF!F$5*MAX(AX271*DCF!F$10,0)-MAX(AX271-AW271,0)/Inputs!$B$10)*DCF!F$6</f>
        <v>1760.7326683072404</v>
      </c>
      <c r="CF271" s="15">
        <f ca="1">(AY271*DCF!G$10-DCF!G$5*MAX(AY271*DCF!G$10,0)-MAX(AY271-AX271,0)/Inputs!$B$10)*DCF!G$6</f>
        <v>2240.4089246424483</v>
      </c>
      <c r="CG271" s="15">
        <f ca="1">(AZ271*DCF!H$10-DCF!H$5*MAX(AZ271*DCF!H$10,0)-MAX(AZ271-AY271,0)/Inputs!$B$10)*DCF!H$6</f>
        <v>2783.5093603089508</v>
      </c>
      <c r="CH271" s="15">
        <f ca="1">(BA271*DCF!I$10-DCF!I$5*MAX(BA271*DCF!I$10,0)-MAX(BA271-AZ271,0)/Inputs!$B$10)*DCF!I$6</f>
        <v>3821.5092718192959</v>
      </c>
      <c r="CI271" s="15">
        <f ca="1">(BB271*DCF!J$10-DCF!J$5*MAX(BB271*DCF!J$10,0)-MAX(BB271-BA271,0)/Inputs!$B$10)*DCF!J$6</f>
        <v>4015.0529986608108</v>
      </c>
      <c r="CJ271" s="15">
        <f ca="1">(BC271*DCF!K$10-DCF!K$5*MAX(BC271*DCF!K$10,0)-MAX(BC271-BB271,0)/Inputs!$B$10)*DCF!K$6</f>
        <v>4521.5437013427181</v>
      </c>
      <c r="CK271" s="15">
        <f ca="1">(BD271*DCF!L$10-DCF!L$5*MAX(BD271*DCF!L$10,0)-MAX(BD271-BC271,0)/Inputs!$B$10)*DCF!L$6</f>
        <v>4791.4514850199703</v>
      </c>
      <c r="CL271" s="15">
        <f ca="1">(BE271*DCF!M$10-DCF!M$5*MAX(BE271*DCF!M$10,0)-MAX(BE271-BD271,0)/Inputs!$B$10)*DCF!M$6</f>
        <v>5526.7091853464462</v>
      </c>
      <c r="CM271" s="15">
        <f ca="1">(BF271*DCF!C$28-DCF!C$5*MAX(BF271*DCF!C$28,0)-MAX(BF271-Inputs!$B$13,0)/Inputs!$B$17)*DCF!C$6</f>
        <v>3596.6480697436382</v>
      </c>
      <c r="CN271" s="15">
        <f ca="1">(BG271*DCF!D$28-DCF!D$5*MAX(BG271*DCF!D$28,0)-MAX(BG271-BF271,0)/Inputs!$B$17)*DCF!D$6</f>
        <v>4150.8601965282433</v>
      </c>
      <c r="CO271" s="15">
        <f ca="1">(BH271*DCF!E$28-DCF!E$5*MAX(BH271*DCF!E$28,0)-MAX(BH271-BG271,0)/Inputs!$B$17)*DCF!E$6</f>
        <v>5080.6462567441058</v>
      </c>
      <c r="CP271" s="15">
        <f ca="1">(BI271*DCF!F$28-DCF!F$5*MAX(BI271*DCF!F$28,0)-MAX(BI271-BH271,0)/Inputs!$B$17)*DCF!F$6</f>
        <v>5836.7460181320102</v>
      </c>
      <c r="CQ271" s="15">
        <f ca="1">(BJ271*DCF!G$28-DCF!G$5*MAX(BJ271*DCF!G$28,0)-MAX(BJ271-BI271,0)/Inputs!$B$17)*DCF!G$6</f>
        <v>7509.4388696784554</v>
      </c>
      <c r="CR271" s="15">
        <f ca="1">(BK271*DCF!H$28-DCF!H$5*MAX(BK271*DCF!H$28,0)-MAX(BK271-BJ271,0)/Inputs!$B$17)*DCF!H$6</f>
        <v>10445.871732957754</v>
      </c>
      <c r="CS271" s="15">
        <f ca="1">(BL271*DCF!I$28-DCF!I$5*MAX(BL271*DCF!I$28,0)-MAX(BL271-BK271,0)/Inputs!$B$17)*DCF!I$6</f>
        <v>13024.027847092435</v>
      </c>
      <c r="CT271" s="15">
        <f ca="1">(BM271*DCF!J$28-DCF!J$5*MAX(BM271*DCF!J$28,0)-MAX(BM271-BL271,0)/Inputs!$B$17)*DCF!J$6</f>
        <v>15846.943660586949</v>
      </c>
      <c r="CU271" s="15">
        <f ca="1">(BN271*DCF!K$28-DCF!K$5*MAX(BN271*DCF!K$28,0)-MAX(BN271-BM271,0)/Inputs!$B$17)*DCF!K$6</f>
        <v>17017.62438565577</v>
      </c>
      <c r="CV271" s="15">
        <f ca="1">(BO271*DCF!L$28-DCF!L$5*MAX(BO271*DCF!L$28,0)-MAX(BO271-BN271,0)/Inputs!$B$17)*DCF!L$6</f>
        <v>18173.683588465883</v>
      </c>
      <c r="CW271" s="15">
        <f ca="1">(BP271*DCF!M$28-DCF!M$5*MAX(BP271*DCF!M$28,0)-MAX(BP271-BO271,0)/Inputs!$B$17)*DCF!M$6</f>
        <v>20572.429359896199</v>
      </c>
      <c r="CX271" s="15">
        <f ca="1">(BQ271*DCF!C$46-DCF!C$5*MAX(BQ271*DCF!C$46,0)-MAX(BQ271-Inputs!$B$20,0)/Inputs!$B$24)*DCF!C$6</f>
        <v>-1249.9875720053142</v>
      </c>
      <c r="CY271" s="15">
        <f ca="1">(BR271*DCF!D$46-DCF!D$5*MAX(BR271*DCF!D$46,0)-MAX(BR271-BQ271,0)/Inputs!$B$24)*DCF!D$6</f>
        <v>-4207.2875958985769</v>
      </c>
      <c r="CZ271" s="15">
        <f ca="1">(BS271*DCF!E$46-DCF!E$5*MAX(BS271*DCF!E$46,0)-MAX(BS271-BR271,0)/Inputs!$B$24)*DCF!E$6</f>
        <v>-1598.4147406902594</v>
      </c>
      <c r="DA271" s="15">
        <f ca="1">(BT271*DCF!F$46-DCF!F$5*MAX(BT271*DCF!F$46,0)-MAX(BT271-BS271,0)/Inputs!$B$24)*DCF!F$6</f>
        <v>-1829.1678835150597</v>
      </c>
      <c r="DB271" s="15">
        <f ca="1">(BU271*DCF!G$46-DCF!G$5*MAX(BU271*DCF!G$46,0)-MAX(BU271-BT271,0)/Inputs!$B$24)*DCF!G$6</f>
        <v>-3290.5665059068592</v>
      </c>
      <c r="DC271" s="15">
        <f ca="1">(BV271*DCF!H$46-DCF!H$5*MAX(BV271*DCF!H$46,0)-MAX(BV271-BU271,0)/Inputs!$B$24)*DCF!H$6</f>
        <v>-7476.8895727729468</v>
      </c>
      <c r="DD271" s="15">
        <f ca="1">(BW271*DCF!I$46-DCF!I$5*MAX(BW271*DCF!I$46,0)-MAX(BW271-BV271,0)/Inputs!$B$24)*DCF!I$6</f>
        <v>-1190.1885392878653</v>
      </c>
      <c r="DE271" s="15">
        <f ca="1">(BX271*DCF!J$46-DCF!J$5*MAX(BX271*DCF!J$46,0)-MAX(BX271-BW271,0)/Inputs!$B$24)*DCF!J$6</f>
        <v>-9651.2261319894951</v>
      </c>
      <c r="DF271" s="15">
        <f ca="1">(BY271*DCF!K$46-DCF!K$5*MAX(BY271*DCF!K$46,0)-MAX(BY271-BX271,0)/Inputs!$B$24)*DCF!K$6</f>
        <v>-3793.5547603941782</v>
      </c>
      <c r="DG271" s="15">
        <f ca="1">(BZ271*DCF!L$46-DCF!L$5*MAX(BZ271*DCF!L$46,0)-MAX(BZ271-BY271,0)/Inputs!$B$24)*DCF!L$6</f>
        <v>322.80126945089211</v>
      </c>
      <c r="DH271" s="15">
        <f ca="1">(CA271*DCF!M$46-DCF!M$5*MAX(CA271*DCF!M$46,0)-MAX(CA271-BZ271,0)/Inputs!$B$24)*DCF!M$6</f>
        <v>9297.282616323977</v>
      </c>
      <c r="DI271" s="15">
        <f ca="1">SUM(CB271:CL271)+BE271*DCF!M$10*(1+Inputs!$B$30)*(1-Inputs!$B$33)*(1-Inputs!$B$30/Inputs!$B$31)/(Inputs!$B$29-Inputs!$B$30)*DCF!M$6</f>
        <v>151925.30739406229</v>
      </c>
      <c r="DJ271" s="15">
        <f ca="1">SUM(CM271:CW271)+BP271*DCF!M$28*(1+Inputs!$B$30)*(1-Inputs!$B$33)*(1-Inputs!$B$30/Inputs!$B$31)/(Inputs!$B$29-Inputs!$B$30)*DCF!M$6</f>
        <v>555319.07225116435</v>
      </c>
      <c r="DK271" s="15">
        <f ca="1">SUM(CX271:DH271)+CA271*DCF!M$46*(1+Inputs!$B$30)*(1-Inputs!$B$33)*(1-Inputs!$B$30/Inputs!$B$31)/(Inputs!$B$29-Inputs!$B$30)*DCF!M$6</f>
        <v>427069.15283736342</v>
      </c>
      <c r="DM271" s="15">
        <f ca="1">DI271+DJ271+DK271+Inputs!$B$34+Inputs!$B$36-Inputs!$B$35</f>
        <v>1211164.5324825901</v>
      </c>
    </row>
    <row r="272" spans="1:117" x14ac:dyDescent="0.75">
      <c r="A272" s="11">
        <v>259</v>
      </c>
      <c r="C272" s="24">
        <f t="shared" ca="1" si="145"/>
        <v>-0.30379081482589393</v>
      </c>
      <c r="D272" s="24">
        <f t="shared" ca="1" si="145"/>
        <v>1.1224814187915779</v>
      </c>
      <c r="E272" s="24">
        <f t="shared" ca="1" si="145"/>
        <v>0.419870015640951</v>
      </c>
      <c r="F272" s="24">
        <f t="shared" ca="1" si="145"/>
        <v>-0.50423064331900325</v>
      </c>
      <c r="G272" s="24">
        <f t="shared" ca="1" si="145"/>
        <v>-0.20384145658744074</v>
      </c>
      <c r="H272" s="24">
        <f t="shared" ca="1" si="145"/>
        <v>-0.60753795731214988</v>
      </c>
      <c r="I272" s="24">
        <f t="shared" ca="1" si="145"/>
        <v>-0.79719019680130532</v>
      </c>
      <c r="J272" s="24">
        <f t="shared" ca="1" si="145"/>
        <v>1.4057120254060758</v>
      </c>
      <c r="K272" s="24">
        <f t="shared" ca="1" si="145"/>
        <v>1.5770568321655916</v>
      </c>
      <c r="L272" s="24">
        <f t="shared" ca="1" si="145"/>
        <v>-0.99132772894367638</v>
      </c>
      <c r="M272" s="24">
        <f t="shared" ca="1" si="145"/>
        <v>-0.17718282852753856</v>
      </c>
      <c r="N272" s="24">
        <f ca="1">SQRT(Inputs!$B$38)*C272+SQRT(1-Inputs!$B$38)*_xlfn.NORM.S.INV(RAND())</f>
        <v>-1.6441104985888635</v>
      </c>
      <c r="O272" s="24">
        <f ca="1">SQRT(Inputs!$B$38)*D272+SQRT(1-Inputs!$B$38)*_xlfn.NORM.S.INV(RAND())</f>
        <v>0.75010956708115073</v>
      </c>
      <c r="P272" s="24">
        <f ca="1">SQRT(Inputs!$B$38)*E272+SQRT(1-Inputs!$B$38)*_xlfn.NORM.S.INV(RAND())</f>
        <v>-0.42487156052840647</v>
      </c>
      <c r="Q272" s="24">
        <f ca="1">SQRT(Inputs!$B$38)*F272+SQRT(1-Inputs!$B$38)*_xlfn.NORM.S.INV(RAND())</f>
        <v>0.49679472687148252</v>
      </c>
      <c r="R272" s="24">
        <f ca="1">SQRT(Inputs!$B$38)*G272+SQRT(1-Inputs!$B$38)*_xlfn.NORM.S.INV(RAND())</f>
        <v>0.67541644408233636</v>
      </c>
      <c r="S272" s="24">
        <f ca="1">SQRT(Inputs!$B$38)*H272+SQRT(1-Inputs!$B$38)*_xlfn.NORM.S.INV(RAND())</f>
        <v>-1.1348558679870915</v>
      </c>
      <c r="T272" s="24">
        <f ca="1">SQRT(Inputs!$B$38)*I272+SQRT(1-Inputs!$B$38)*_xlfn.NORM.S.INV(RAND())</f>
        <v>-1.2780420341617567</v>
      </c>
      <c r="U272" s="24">
        <f ca="1">SQRT(Inputs!$B$38)*J272+SQRT(1-Inputs!$B$38)*_xlfn.NORM.S.INV(RAND())</f>
        <v>1.6261240314473389</v>
      </c>
      <c r="V272" s="24">
        <f ca="1">SQRT(Inputs!$B$38)*K272+SQRT(1-Inputs!$B$38)*_xlfn.NORM.S.INV(RAND())</f>
        <v>0.67470459047441755</v>
      </c>
      <c r="W272" s="24">
        <f ca="1">SQRT(Inputs!$B$38)*L272+SQRT(1-Inputs!$B$38)*_xlfn.NORM.S.INV(RAND())</f>
        <v>-1.1599294849595148</v>
      </c>
      <c r="X272" s="24">
        <f ca="1">SQRT(Inputs!$B$38)*M272+SQRT(1-Inputs!$B$38)*_xlfn.NORM.S.INV(RAND())</f>
        <v>-1.407019030198607</v>
      </c>
      <c r="Y272" s="24">
        <f ca="1">SQRT(Inputs!$B$38)*C272+SQRT(1-Inputs!$B$38)*_xlfn.NORM.S.INV(RAND())</f>
        <v>0.74409186961329388</v>
      </c>
      <c r="Z272" s="24">
        <f ca="1">SQRT(Inputs!$B$38)*D272+SQRT(1-Inputs!$B$38)*_xlfn.NORM.S.INV(RAND())</f>
        <v>-0.31024705216717241</v>
      </c>
      <c r="AA272" s="24">
        <f ca="1">SQRT(Inputs!$B$38)*E272+SQRT(1-Inputs!$B$38)*_xlfn.NORM.S.INV(RAND())</f>
        <v>-0.1560131875731039</v>
      </c>
      <c r="AB272" s="24">
        <f ca="1">SQRT(Inputs!$B$38)*F272+SQRT(1-Inputs!$B$38)*_xlfn.NORM.S.INV(RAND())</f>
        <v>-1.4073085116918709</v>
      </c>
      <c r="AC272" s="24">
        <f ca="1">SQRT(Inputs!$B$38)*G272+SQRT(1-Inputs!$B$38)*_xlfn.NORM.S.INV(RAND())</f>
        <v>-0.17854473315556807</v>
      </c>
      <c r="AD272" s="24">
        <f ca="1">SQRT(Inputs!$B$38)*H272+SQRT(1-Inputs!$B$38)*_xlfn.NORM.S.INV(RAND())</f>
        <v>-1.3486000368648794</v>
      </c>
      <c r="AE272" s="24">
        <f ca="1">SQRT(Inputs!$B$38)*I272+SQRT(1-Inputs!$B$38)*_xlfn.NORM.S.INV(RAND())</f>
        <v>-8.3508757376327902E-2</v>
      </c>
      <c r="AF272" s="24">
        <f ca="1">SQRT(Inputs!$B$38)*J272+SQRT(1-Inputs!$B$38)*_xlfn.NORM.S.INV(RAND())</f>
        <v>-0.29783811082329426</v>
      </c>
      <c r="AG272" s="24">
        <f ca="1">SQRT(Inputs!$B$38)*K272+SQRT(1-Inputs!$B$38)*_xlfn.NORM.S.INV(RAND())</f>
        <v>1.1633758260178559</v>
      </c>
      <c r="AH272" s="24">
        <f ca="1">SQRT(Inputs!$B$38)*L272+SQRT(1-Inputs!$B$38)*_xlfn.NORM.S.INV(RAND())</f>
        <v>-1.0509943122388568</v>
      </c>
      <c r="AI272" s="24">
        <f ca="1">SQRT(Inputs!$B$38)*M272+SQRT(1-Inputs!$B$38)*_xlfn.NORM.S.INV(RAND())</f>
        <v>-0.23213058457991587</v>
      </c>
      <c r="AJ272" s="24">
        <f ca="1">SQRT(Inputs!$B$38)*C272+SQRT(1-Inputs!$B$38)*_xlfn.NORM.S.INV(RAND())</f>
        <v>-0.73808599900873739</v>
      </c>
      <c r="AK272" s="24">
        <f ca="1">SQRT(Inputs!$B$38)*D272+SQRT(1-Inputs!$B$38)*_xlfn.NORM.S.INV(RAND())</f>
        <v>0.53316843511704082</v>
      </c>
      <c r="AL272" s="24">
        <f ca="1">SQRT(Inputs!$B$38)*E272+SQRT(1-Inputs!$B$38)*_xlfn.NORM.S.INV(RAND())</f>
        <v>0.38040206211242422</v>
      </c>
      <c r="AM272" s="24">
        <f ca="1">SQRT(Inputs!$B$38)*F272+SQRT(1-Inputs!$B$38)*_xlfn.NORM.S.INV(RAND())</f>
        <v>-0.56308119237373155</v>
      </c>
      <c r="AN272" s="24">
        <f ca="1">SQRT(Inputs!$B$38)*G272+SQRT(1-Inputs!$B$38)*_xlfn.NORM.S.INV(RAND())</f>
        <v>0.95764139068781573</v>
      </c>
      <c r="AO272" s="24">
        <f ca="1">SQRT(Inputs!$B$38)*H272+SQRT(1-Inputs!$B$38)*_xlfn.NORM.S.INV(RAND())</f>
        <v>-0.22383575898963776</v>
      </c>
      <c r="AP272" s="24">
        <f ca="1">SQRT(Inputs!$B$38)*I272+SQRT(1-Inputs!$B$38)*_xlfn.NORM.S.INV(RAND())</f>
        <v>-0.29583327106829704</v>
      </c>
      <c r="AQ272" s="24">
        <f ca="1">SQRT(Inputs!$B$38)*J272+SQRT(1-Inputs!$B$38)*_xlfn.NORM.S.INV(RAND())</f>
        <v>1.0474519245956984</v>
      </c>
      <c r="AR272" s="24">
        <f ca="1">SQRT(Inputs!$B$38)*K272+SQRT(1-Inputs!$B$38)*_xlfn.NORM.S.INV(RAND())</f>
        <v>0.67360701900973075</v>
      </c>
      <c r="AS272" s="24">
        <f ca="1">SQRT(Inputs!$B$38)*L272+SQRT(1-Inputs!$B$38)*_xlfn.NORM.S.INV(RAND())</f>
        <v>-1.522927813698465</v>
      </c>
      <c r="AT272" s="24">
        <f ca="1">SQRT(Inputs!$B$38)*M272+SQRT(1-Inputs!$B$38)*_xlfn.NORM.S.INV(RAND())</f>
        <v>-1.7014403673219325</v>
      </c>
      <c r="AU272" s="15">
        <f ca="1">Inputs!$B$6*EXP($B$8-0.5*C$5^2+C$5*N272)</f>
        <v>3802.7326041462566</v>
      </c>
      <c r="AV272" s="15">
        <f t="shared" ca="1" si="146"/>
        <v>5168.5537466004071</v>
      </c>
      <c r="AW272" s="15">
        <f t="shared" ca="1" si="147"/>
        <v>5951.1314568751941</v>
      </c>
      <c r="AX272" s="15">
        <f t="shared" ca="1" si="148"/>
        <v>7730.9777260378314</v>
      </c>
      <c r="AY272" s="15">
        <f t="shared" ca="1" si="149"/>
        <v>10223.492029325294</v>
      </c>
      <c r="AZ272" s="15">
        <f t="shared" ca="1" si="150"/>
        <v>11034.729037079711</v>
      </c>
      <c r="BA272" s="15">
        <f t="shared" ca="1" si="151"/>
        <v>11813.031119540923</v>
      </c>
      <c r="BB272" s="15">
        <f t="shared" ca="1" si="152"/>
        <v>17021.838864553825</v>
      </c>
      <c r="BC272" s="15">
        <f t="shared" ca="1" si="153"/>
        <v>22250.386854015404</v>
      </c>
      <c r="BD272" s="15">
        <f t="shared" ca="1" si="154"/>
        <v>24456.228416192789</v>
      </c>
      <c r="BE272" s="15">
        <f t="shared" ca="1" si="155"/>
        <v>26363.42049081832</v>
      </c>
      <c r="BF272" s="15">
        <f ca="1">Inputs!$B$13*EXP($B$9-0.5*C$6^2+C$6*Y272)</f>
        <v>16029.462685571369</v>
      </c>
      <c r="BG272" s="15">
        <f t="shared" ca="1" si="156"/>
        <v>18472.102592326835</v>
      </c>
      <c r="BH272" s="15">
        <f t="shared" ca="1" si="157"/>
        <v>21992.995551790587</v>
      </c>
      <c r="BI272" s="15">
        <f t="shared" ca="1" si="158"/>
        <v>21679.321926264718</v>
      </c>
      <c r="BJ272" s="15">
        <f t="shared" ca="1" si="159"/>
        <v>25902.155218002612</v>
      </c>
      <c r="BK272" s="15">
        <f t="shared" ca="1" si="160"/>
        <v>26457.733131377528</v>
      </c>
      <c r="BL272" s="15">
        <f t="shared" ca="1" si="161"/>
        <v>32150.310957876522</v>
      </c>
      <c r="BM272" s="15">
        <f t="shared" ca="1" si="162"/>
        <v>38084.174941734513</v>
      </c>
      <c r="BN272" s="15">
        <f t="shared" ca="1" si="163"/>
        <v>53845.850528725292</v>
      </c>
      <c r="BO272" s="15">
        <f t="shared" ca="1" si="164"/>
        <v>58632.801672232446</v>
      </c>
      <c r="BP272" s="15">
        <f t="shared" ca="1" si="165"/>
        <v>70292.800168691771</v>
      </c>
      <c r="BQ272" s="15">
        <f ca="1">Inputs!$B$20*EXP($B$10-0.5*C$7^2+C$7*AJ272)</f>
        <v>3301.5335755663891</v>
      </c>
      <c r="BR272" s="15">
        <f t="shared" ca="1" si="166"/>
        <v>5306.2864307487453</v>
      </c>
      <c r="BS272" s="15">
        <f t="shared" ca="1" si="167"/>
        <v>8105.2508961333224</v>
      </c>
      <c r="BT272" s="15">
        <f t="shared" ca="1" si="168"/>
        <v>9640.7480812282138</v>
      </c>
      <c r="BU272" s="15">
        <f t="shared" ca="1" si="169"/>
        <v>16845.008890735426</v>
      </c>
      <c r="BV272" s="15">
        <f t="shared" ca="1" si="170"/>
        <v>22283.686495080743</v>
      </c>
      <c r="BW272" s="15">
        <f t="shared" ca="1" si="171"/>
        <v>29208.341198077098</v>
      </c>
      <c r="BX272" s="15">
        <f t="shared" ca="1" si="172"/>
        <v>50398.249927423567</v>
      </c>
      <c r="BY272" s="15">
        <f t="shared" ca="1" si="173"/>
        <v>80329.875654422533</v>
      </c>
      <c r="BZ272" s="15">
        <f t="shared" ca="1" si="174"/>
        <v>85190.385139402439</v>
      </c>
      <c r="CA272" s="15">
        <f t="shared" ca="1" si="175"/>
        <v>88443.377531710576</v>
      </c>
      <c r="CB272" s="15">
        <f ca="1">(AU272*DCF!C$10-DCF!C$5*MAX(AU272*DCF!C$10,0)-MAX(AU272-Inputs!$B$6,0)/Inputs!$B$10)*DCF!C$6</f>
        <v>976.57639739636727</v>
      </c>
      <c r="CC272" s="15">
        <f ca="1">(AV272*DCF!D$10-DCF!D$5*MAX(AV272*DCF!D$10,0)-MAX(AV272-AU272,0)/Inputs!$B$10)*DCF!D$6</f>
        <v>926.78022042282714</v>
      </c>
      <c r="CD272" s="15">
        <f ca="1">(AW272*DCF!E$10-DCF!E$5*MAX(AW272*DCF!E$10,0)-MAX(AW272-AV272,0)/Inputs!$B$10)*DCF!E$6</f>
        <v>1197.7526111432401</v>
      </c>
      <c r="CE272" s="15">
        <f ca="1">(AX272*DCF!F$10-DCF!F$5*MAX(AX272*DCF!F$10,0)-MAX(AX272-AW272,0)/Inputs!$B$10)*DCF!F$6</f>
        <v>1317.3182358160698</v>
      </c>
      <c r="CF272" s="15">
        <f ca="1">(AY272*DCF!G$10-DCF!G$5*MAX(AY272*DCF!G$10,0)-MAX(AY272-AX272,0)/Inputs!$B$10)*DCF!G$6</f>
        <v>1627.3424255105886</v>
      </c>
      <c r="CG272" s="15">
        <f ca="1">(AZ272*DCF!H$10-DCF!H$5*MAX(AZ272*DCF!H$10,0)-MAX(AZ272-AY272,0)/Inputs!$B$10)*DCF!H$6</f>
        <v>1998.3508834877</v>
      </c>
      <c r="CH272" s="15">
        <f ca="1">(BA272*DCF!I$10-DCF!I$5*MAX(BA272*DCF!I$10,0)-MAX(BA272-AZ272,0)/Inputs!$B$10)*DCF!I$6</f>
        <v>2030.1410340860305</v>
      </c>
      <c r="CI272" s="15">
        <f ca="1">(BB272*DCF!J$10-DCF!J$5*MAX(BB272*DCF!J$10,0)-MAX(BB272-BA272,0)/Inputs!$B$10)*DCF!J$6</f>
        <v>2131.6780658498128</v>
      </c>
      <c r="CJ272" s="15">
        <f ca="1">(BC272*DCF!K$10-DCF!K$5*MAX(BC272*DCF!K$10,0)-MAX(BC272-BB272,0)/Inputs!$B$10)*DCF!K$6</f>
        <v>2850.0378148274422</v>
      </c>
      <c r="CK272" s="15">
        <f ca="1">(BD272*DCF!L$10-DCF!L$5*MAX(BD272*DCF!L$10,0)-MAX(BD272-BC272,0)/Inputs!$B$10)*DCF!L$6</f>
        <v>3403.2132743252118</v>
      </c>
      <c r="CL272" s="15">
        <f ca="1">(BE272*DCF!M$10-DCF!M$5*MAX(BE272*DCF!M$10,0)-MAX(BE272-BD272,0)/Inputs!$B$10)*DCF!M$6</f>
        <v>3492.3851454777578</v>
      </c>
      <c r="CM272" s="15">
        <f ca="1">(BF272*DCF!C$28-DCF!C$5*MAX(BF272*DCF!C$28,0)-MAX(BF272-Inputs!$B$13,0)/Inputs!$B$17)*DCF!C$6</f>
        <v>3819.9246053265238</v>
      </c>
      <c r="CN272" s="15">
        <f ca="1">(BG272*DCF!D$28-DCF!D$5*MAX(BG272*DCF!D$28,0)-MAX(BG272-BF272,0)/Inputs!$B$17)*DCF!D$6</f>
        <v>4919.3331642814846</v>
      </c>
      <c r="CO272" s="15">
        <f ca="1">(BH272*DCF!E$28-DCF!E$5*MAX(BH272*DCF!E$28,0)-MAX(BH272-BG272,0)/Inputs!$B$17)*DCF!E$6</f>
        <v>5534.8884193132371</v>
      </c>
      <c r="CP272" s="15">
        <f ca="1">(BI272*DCF!F$28-DCF!F$5*MAX(BI272*DCF!F$28,0)-MAX(BI272-BH272,0)/Inputs!$B$17)*DCF!F$6</f>
        <v>5885.3648509433797</v>
      </c>
      <c r="CQ272" s="15">
        <f ca="1">(BJ272*DCF!G$28-DCF!G$5*MAX(BJ272*DCF!G$28,0)-MAX(BJ272-BI272,0)/Inputs!$B$17)*DCF!G$6</f>
        <v>6010.271847225039</v>
      </c>
      <c r="CR272" s="15">
        <f ca="1">(BK272*DCF!H$28-DCF!H$5*MAX(BK272*DCF!H$28,0)-MAX(BK272-BJ272,0)/Inputs!$B$17)*DCF!H$6</f>
        <v>6456.968088118273</v>
      </c>
      <c r="CS272" s="15">
        <f ca="1">(BL272*DCF!I$28-DCF!I$5*MAX(BL272*DCF!I$28,0)-MAX(BL272-BK272,0)/Inputs!$B$17)*DCF!I$6</f>
        <v>6743.18382863035</v>
      </c>
      <c r="CT272" s="15">
        <f ca="1">(BM272*DCF!J$28-DCF!J$5*MAX(BM272*DCF!J$28,0)-MAX(BM272-BL272,0)/Inputs!$B$17)*DCF!J$6</f>
        <v>7709.1507324737886</v>
      </c>
      <c r="CU272" s="15">
        <f ca="1">(BN272*DCF!K$28-DCF!K$5*MAX(BN272*DCF!K$28,0)-MAX(BN272-BM272,0)/Inputs!$B$17)*DCF!K$6</f>
        <v>9440.745483416451</v>
      </c>
      <c r="CV272" s="15">
        <f ca="1">(BO272*DCF!L$28-DCF!L$5*MAX(BO272*DCF!L$28,0)-MAX(BO272-BN272,0)/Inputs!$B$17)*DCF!L$6</f>
        <v>11156.82312464357</v>
      </c>
      <c r="CW272" s="15">
        <f ca="1">(BP272*DCF!M$28-DCF!M$5*MAX(BP272*DCF!M$28,0)-MAX(BP272-BO272,0)/Inputs!$B$17)*DCF!M$6</f>
        <v>12006.833551598653</v>
      </c>
      <c r="CX272" s="15">
        <f ca="1">(BQ272*DCF!C$46-DCF!C$5*MAX(BQ272*DCF!C$46,0)-MAX(BQ272-Inputs!$B$20,0)/Inputs!$B$24)*DCF!C$6</f>
        <v>-808.91471748248671</v>
      </c>
      <c r="CY272" s="15">
        <f ca="1">(BR272*DCF!D$46-DCF!D$5*MAX(BR272*DCF!D$46,0)-MAX(BR272-BQ272,0)/Inputs!$B$24)*DCF!D$6</f>
        <v>-1761.0707518763681</v>
      </c>
      <c r="CZ272" s="15">
        <f ca="1">(BS272*DCF!E$46-DCF!E$5*MAX(BS272*DCF!E$46,0)-MAX(BS272-BR272,0)/Inputs!$B$24)*DCF!E$6</f>
        <v>-2061.734768749991</v>
      </c>
      <c r="DA272" s="15">
        <f ca="1">(BT272*DCF!F$46-DCF!F$5*MAX(BT272*DCF!F$46,0)-MAX(BT272-BS272,0)/Inputs!$B$24)*DCF!F$6</f>
        <v>-1261.2232945960113</v>
      </c>
      <c r="DB272" s="15">
        <f ca="1">(BU272*DCF!G$46-DCF!G$5*MAX(BU272*DCF!G$46,0)-MAX(BU272-BT272,0)/Inputs!$B$24)*DCF!G$6</f>
        <v>-2990.0038149151605</v>
      </c>
      <c r="DC272" s="15">
        <f ca="1">(BV272*DCF!H$46-DCF!H$5*MAX(BV272*DCF!H$46,0)-MAX(BV272-BU272,0)/Inputs!$B$24)*DCF!H$6</f>
        <v>-1690.0357422197517</v>
      </c>
      <c r="DD272" s="15">
        <f ca="1">(BW272*DCF!I$46-DCF!I$5*MAX(BW272*DCF!I$46,0)-MAX(BW272-BV272,0)/Inputs!$B$24)*DCF!I$6</f>
        <v>-1313.2225208859413</v>
      </c>
      <c r="DE272" s="15">
        <f ca="1">(BX272*DCF!J$46-DCF!J$5*MAX(BX272*DCF!J$46,0)-MAX(BX272-BW272,0)/Inputs!$B$24)*DCF!J$6</f>
        <v>-3505.1504252715149</v>
      </c>
      <c r="DF272" s="15">
        <f ca="1">(BY272*DCF!K$46-DCF!K$5*MAX(BY272*DCF!K$46,0)-MAX(BY272-BX272,0)/Inputs!$B$24)*DCF!K$6</f>
        <v>-2743.7406495020791</v>
      </c>
      <c r="DG272" s="15">
        <f ca="1">(BZ272*DCF!L$46-DCF!L$5*MAX(BZ272*DCF!L$46,0)-MAX(BZ272-BY272,0)/Inputs!$B$24)*DCF!L$6</f>
        <v>4788.8684365035033</v>
      </c>
      <c r="DH272" s="15">
        <f ca="1">(CA272*DCF!M$46-DCF!M$5*MAX(CA272*DCF!M$46,0)-MAX(CA272-BZ272,0)/Inputs!$B$24)*DCF!M$6</f>
        <v>6253.5553878108021</v>
      </c>
      <c r="DI272" s="15">
        <f ca="1">SUM(CB272:CL272)+BE272*DCF!M$10*(1+Inputs!$B$30)*(1-Inputs!$B$33)*(1-Inputs!$B$30/Inputs!$B$31)/(Inputs!$B$29-Inputs!$B$30)*DCF!M$6</f>
        <v>95321.32395443556</v>
      </c>
      <c r="DJ272" s="15">
        <f ca="1">SUM(CM272:CW272)+BP272*DCF!M$28*(1+Inputs!$B$30)*(1-Inputs!$B$33)*(1-Inputs!$B$30/Inputs!$B$31)/(Inputs!$B$29-Inputs!$B$30)*DCF!M$6</f>
        <v>340517.8775566672</v>
      </c>
      <c r="DK272" s="15">
        <f ca="1">SUM(CX272:DH272)+CA272*DCF!M$46*(1+Inputs!$B$30)*(1-Inputs!$B$33)*(1-Inputs!$B$30/Inputs!$B$31)/(Inputs!$B$29-Inputs!$B$30)*DCF!M$6</f>
        <v>129651.26559067152</v>
      </c>
      <c r="DM272" s="15">
        <f ca="1">DI272+DJ272+DK272+Inputs!$B$34+Inputs!$B$36-Inputs!$B$35</f>
        <v>642341.46710177429</v>
      </c>
    </row>
    <row r="273" spans="1:117" x14ac:dyDescent="0.75">
      <c r="A273" s="11">
        <v>260</v>
      </c>
      <c r="C273" s="24">
        <f t="shared" ca="1" si="145"/>
        <v>0.81079825588146714</v>
      </c>
      <c r="D273" s="24">
        <f t="shared" ca="1" si="145"/>
        <v>0.46533955779500513</v>
      </c>
      <c r="E273" s="24">
        <f t="shared" ca="1" si="145"/>
        <v>0.86400931418831295</v>
      </c>
      <c r="F273" s="24">
        <f t="shared" ca="1" si="145"/>
        <v>-4.2081067296835549E-2</v>
      </c>
      <c r="G273" s="24">
        <f t="shared" ca="1" si="145"/>
        <v>-1.0684249355221525</v>
      </c>
      <c r="H273" s="24">
        <f t="shared" ca="1" si="145"/>
        <v>-1.0947078930720326</v>
      </c>
      <c r="I273" s="24">
        <f t="shared" ca="1" si="145"/>
        <v>0.20174871535701777</v>
      </c>
      <c r="J273" s="24">
        <f t="shared" ca="1" si="145"/>
        <v>1.345266350622033</v>
      </c>
      <c r="K273" s="24">
        <f t="shared" ca="1" si="145"/>
        <v>-1.0100022127273582</v>
      </c>
      <c r="L273" s="24">
        <f t="shared" ca="1" si="145"/>
        <v>-0.65139367492471045</v>
      </c>
      <c r="M273" s="24">
        <f t="shared" ca="1" si="145"/>
        <v>5.206822274340115E-2</v>
      </c>
      <c r="N273" s="24">
        <f ca="1">SQRT(Inputs!$B$38)*C273+SQRT(1-Inputs!$B$38)*_xlfn.NORM.S.INV(RAND())</f>
        <v>-0.21530874940922645</v>
      </c>
      <c r="O273" s="24">
        <f ca="1">SQRT(Inputs!$B$38)*D273+SQRT(1-Inputs!$B$38)*_xlfn.NORM.S.INV(RAND())</f>
        <v>-1.4592054166714679</v>
      </c>
      <c r="P273" s="24">
        <f ca="1">SQRT(Inputs!$B$38)*E273+SQRT(1-Inputs!$B$38)*_xlfn.NORM.S.INV(RAND())</f>
        <v>1.52586760105237</v>
      </c>
      <c r="Q273" s="24">
        <f ca="1">SQRT(Inputs!$B$38)*F273+SQRT(1-Inputs!$B$38)*_xlfn.NORM.S.INV(RAND())</f>
        <v>-0.83898009871167734</v>
      </c>
      <c r="R273" s="24">
        <f ca="1">SQRT(Inputs!$B$38)*G273+SQRT(1-Inputs!$B$38)*_xlfn.NORM.S.INV(RAND())</f>
        <v>-3.1226677878172175</v>
      </c>
      <c r="S273" s="24">
        <f ca="1">SQRT(Inputs!$B$38)*H273+SQRT(1-Inputs!$B$38)*_xlfn.NORM.S.INV(RAND())</f>
        <v>-2.5187363369605813</v>
      </c>
      <c r="T273" s="24">
        <f ca="1">SQRT(Inputs!$B$38)*I273+SQRT(1-Inputs!$B$38)*_xlfn.NORM.S.INV(RAND())</f>
        <v>1.4535307601872547</v>
      </c>
      <c r="U273" s="24">
        <f ca="1">SQRT(Inputs!$B$38)*J273+SQRT(1-Inputs!$B$38)*_xlfn.NORM.S.INV(RAND())</f>
        <v>0.45191653741138699</v>
      </c>
      <c r="V273" s="24">
        <f ca="1">SQRT(Inputs!$B$38)*K273+SQRT(1-Inputs!$B$38)*_xlfn.NORM.S.INV(RAND())</f>
        <v>0.46994481382898845</v>
      </c>
      <c r="W273" s="24">
        <f ca="1">SQRT(Inputs!$B$38)*L273+SQRT(1-Inputs!$B$38)*_xlfn.NORM.S.INV(RAND())</f>
        <v>0.69520684893790019</v>
      </c>
      <c r="X273" s="24">
        <f ca="1">SQRT(Inputs!$B$38)*M273+SQRT(1-Inputs!$B$38)*_xlfn.NORM.S.INV(RAND())</f>
        <v>2.5128697923110534E-2</v>
      </c>
      <c r="Y273" s="24">
        <f ca="1">SQRT(Inputs!$B$38)*C273+SQRT(1-Inputs!$B$38)*_xlfn.NORM.S.INV(RAND())</f>
        <v>2.308176524636095</v>
      </c>
      <c r="Z273" s="24">
        <f ca="1">SQRT(Inputs!$B$38)*D273+SQRT(1-Inputs!$B$38)*_xlfn.NORM.S.INV(RAND())</f>
        <v>0.29065842564221217</v>
      </c>
      <c r="AA273" s="24">
        <f ca="1">SQRT(Inputs!$B$38)*E273+SQRT(1-Inputs!$B$38)*_xlfn.NORM.S.INV(RAND())</f>
        <v>-0.38908481612029799</v>
      </c>
      <c r="AB273" s="24">
        <f ca="1">SQRT(Inputs!$B$38)*F273+SQRT(1-Inputs!$B$38)*_xlfn.NORM.S.INV(RAND())</f>
        <v>-0.65123571229257826</v>
      </c>
      <c r="AC273" s="24">
        <f ca="1">SQRT(Inputs!$B$38)*G273+SQRT(1-Inputs!$B$38)*_xlfn.NORM.S.INV(RAND())</f>
        <v>-0.64199438219774241</v>
      </c>
      <c r="AD273" s="24">
        <f ca="1">SQRT(Inputs!$B$38)*H273+SQRT(1-Inputs!$B$38)*_xlfn.NORM.S.INV(RAND())</f>
        <v>-0.17755149250100988</v>
      </c>
      <c r="AE273" s="24">
        <f ca="1">SQRT(Inputs!$B$38)*I273+SQRT(1-Inputs!$B$38)*_xlfn.NORM.S.INV(RAND())</f>
        <v>-1.3374338081677088</v>
      </c>
      <c r="AF273" s="24">
        <f ca="1">SQRT(Inputs!$B$38)*J273+SQRT(1-Inputs!$B$38)*_xlfn.NORM.S.INV(RAND())</f>
        <v>1.123421100626353</v>
      </c>
      <c r="AG273" s="24">
        <f ca="1">SQRT(Inputs!$B$38)*K273+SQRT(1-Inputs!$B$38)*_xlfn.NORM.S.INV(RAND())</f>
        <v>-1.2641768529526649</v>
      </c>
      <c r="AH273" s="24">
        <f ca="1">SQRT(Inputs!$B$38)*L273+SQRT(1-Inputs!$B$38)*_xlfn.NORM.S.INV(RAND())</f>
        <v>0.48698387437226837</v>
      </c>
      <c r="AI273" s="24">
        <f ca="1">SQRT(Inputs!$B$38)*M273+SQRT(1-Inputs!$B$38)*_xlfn.NORM.S.INV(RAND())</f>
        <v>-0.49854176595937855</v>
      </c>
      <c r="AJ273" s="24">
        <f ca="1">SQRT(Inputs!$B$38)*C273+SQRT(1-Inputs!$B$38)*_xlfn.NORM.S.INV(RAND())</f>
        <v>1.8761963048725157</v>
      </c>
      <c r="AK273" s="24">
        <f ca="1">SQRT(Inputs!$B$38)*D273+SQRT(1-Inputs!$B$38)*_xlfn.NORM.S.INV(RAND())</f>
        <v>-0.52869094603978128</v>
      </c>
      <c r="AL273" s="24">
        <f ca="1">SQRT(Inputs!$B$38)*E273+SQRT(1-Inputs!$B$38)*_xlfn.NORM.S.INV(RAND())</f>
        <v>-0.14921653074251295</v>
      </c>
      <c r="AM273" s="24">
        <f ca="1">SQRT(Inputs!$B$38)*F273+SQRT(1-Inputs!$B$38)*_xlfn.NORM.S.INV(RAND())</f>
        <v>0.59561821248688673</v>
      </c>
      <c r="AN273" s="24">
        <f ca="1">SQRT(Inputs!$B$38)*G273+SQRT(1-Inputs!$B$38)*_xlfn.NORM.S.INV(RAND())</f>
        <v>-1.1233348051195824</v>
      </c>
      <c r="AO273" s="24">
        <f ca="1">SQRT(Inputs!$B$38)*H273+SQRT(1-Inputs!$B$38)*_xlfn.NORM.S.INV(RAND())</f>
        <v>-1.2489955700645132</v>
      </c>
      <c r="AP273" s="24">
        <f ca="1">SQRT(Inputs!$B$38)*I273+SQRT(1-Inputs!$B$38)*_xlfn.NORM.S.INV(RAND())</f>
        <v>0.46503677752162353</v>
      </c>
      <c r="AQ273" s="24">
        <f ca="1">SQRT(Inputs!$B$38)*J273+SQRT(1-Inputs!$B$38)*_xlfn.NORM.S.INV(RAND())</f>
        <v>0.50271266700300576</v>
      </c>
      <c r="AR273" s="24">
        <f ca="1">SQRT(Inputs!$B$38)*K273+SQRT(1-Inputs!$B$38)*_xlfn.NORM.S.INV(RAND())</f>
        <v>0.16300894221671824</v>
      </c>
      <c r="AS273" s="24">
        <f ca="1">SQRT(Inputs!$B$38)*L273+SQRT(1-Inputs!$B$38)*_xlfn.NORM.S.INV(RAND())</f>
        <v>0.40421513082306076</v>
      </c>
      <c r="AT273" s="24">
        <f ca="1">SQRT(Inputs!$B$38)*M273+SQRT(1-Inputs!$B$38)*_xlfn.NORM.S.INV(RAND())</f>
        <v>-0.10133114955511813</v>
      </c>
      <c r="AU273" s="15">
        <f ca="1">Inputs!$B$6*EXP($B$8-0.5*C$5^2+C$5*N273)</f>
        <v>4792.2711725056688</v>
      </c>
      <c r="AV273" s="15">
        <f t="shared" ca="1" si="146"/>
        <v>4706.9372547632147</v>
      </c>
      <c r="AW273" s="15">
        <f t="shared" ca="1" si="147"/>
        <v>7050.819509805202</v>
      </c>
      <c r="AX273" s="15">
        <f t="shared" ca="1" si="148"/>
        <v>7751.7266460762194</v>
      </c>
      <c r="AY273" s="15">
        <f t="shared" ca="1" si="149"/>
        <v>6578.4426343398791</v>
      </c>
      <c r="AZ273" s="15">
        <f t="shared" ca="1" si="150"/>
        <v>6096.8070008791929</v>
      </c>
      <c r="BA273" s="15">
        <f t="shared" ca="1" si="151"/>
        <v>8686.8165801033774</v>
      </c>
      <c r="BB273" s="15">
        <f t="shared" ca="1" si="152"/>
        <v>11127.91710298531</v>
      </c>
      <c r="BC273" s="15">
        <f t="shared" ca="1" si="153"/>
        <v>14261.36030029261</v>
      </c>
      <c r="BD273" s="15">
        <f t="shared" ca="1" si="154"/>
        <v>18645.349888530338</v>
      </c>
      <c r="BE273" s="15">
        <f t="shared" ca="1" si="155"/>
        <v>22899.836804806982</v>
      </c>
      <c r="BF273" s="15">
        <f ca="1">Inputs!$B$13*EXP($B$9-0.5*C$6^2+C$6*Y273)</f>
        <v>21856.636756922602</v>
      </c>
      <c r="BG273" s="15">
        <f t="shared" ca="1" si="156"/>
        <v>28071.763757713619</v>
      </c>
      <c r="BH273" s="15">
        <f t="shared" ca="1" si="157"/>
        <v>32155.064383527209</v>
      </c>
      <c r="BI273" s="15">
        <f t="shared" ca="1" si="158"/>
        <v>35608.314775850544</v>
      </c>
      <c r="BJ273" s="15">
        <f t="shared" ca="1" si="159"/>
        <v>39795.038898491846</v>
      </c>
      <c r="BK273" s="15">
        <f t="shared" ca="1" si="160"/>
        <v>47674.419659861647</v>
      </c>
      <c r="BL273" s="15">
        <f t="shared" ca="1" si="161"/>
        <v>49243.157279237566</v>
      </c>
      <c r="BM273" s="15">
        <f t="shared" ca="1" si="162"/>
        <v>69595.974789844156</v>
      </c>
      <c r="BN273" s="15">
        <f t="shared" ca="1" si="163"/>
        <v>73561.762373288046</v>
      </c>
      <c r="BO273" s="15">
        <f t="shared" ca="1" si="164"/>
        <v>95781.471007675631</v>
      </c>
      <c r="BP273" s="15">
        <f t="shared" ca="1" si="165"/>
        <v>111414.88243052857</v>
      </c>
      <c r="BQ273" s="15">
        <f ca="1">Inputs!$B$20*EXP($B$10-0.5*C$7^2+C$7*AJ273)</f>
        <v>8344.7095883248512</v>
      </c>
      <c r="BR273" s="15">
        <f t="shared" ca="1" si="166"/>
        <v>9572.6262933326634</v>
      </c>
      <c r="BS273" s="15">
        <f t="shared" ca="1" si="167"/>
        <v>12558.773070990104</v>
      </c>
      <c r="BT273" s="15">
        <f t="shared" ca="1" si="168"/>
        <v>20244.239407157984</v>
      </c>
      <c r="BU273" s="15">
        <f t="shared" ca="1" si="169"/>
        <v>21378.643517284545</v>
      </c>
      <c r="BV273" s="15">
        <f t="shared" ca="1" si="170"/>
        <v>22448.547079534848</v>
      </c>
      <c r="BW273" s="15">
        <f t="shared" ca="1" si="171"/>
        <v>34565.736774993144</v>
      </c>
      <c r="BX273" s="15">
        <f t="shared" ca="1" si="172"/>
        <v>53472.041108559075</v>
      </c>
      <c r="BY273" s="15">
        <f t="shared" ca="1" si="173"/>
        <v>77296.914393950225</v>
      </c>
      <c r="BZ273" s="15">
        <f t="shared" ca="1" si="174"/>
        <v>116824.76335994642</v>
      </c>
      <c r="CA273" s="15">
        <f t="shared" ca="1" si="175"/>
        <v>161174.83424495006</v>
      </c>
      <c r="CB273" s="15">
        <f ca="1">(AU273*DCF!C$10-DCF!C$5*MAX(AU273*DCF!C$10,0)-MAX(AU273-Inputs!$B$6,0)/Inputs!$B$10)*DCF!C$6</f>
        <v>1044.2862074919976</v>
      </c>
      <c r="CC273" s="15">
        <f ca="1">(AV273*DCF!D$10-DCF!D$5*MAX(AV273*DCF!D$10,0)-MAX(AV273-AU273,0)/Inputs!$B$10)*DCF!D$6</f>
        <v>1147.2840673953665</v>
      </c>
      <c r="CD273" s="15">
        <f ca="1">(AW273*DCF!E$10-DCF!E$5*MAX(AW273*DCF!E$10,0)-MAX(AW273-AV273,0)/Inputs!$B$10)*DCF!E$6</f>
        <v>1099.9826372826083</v>
      </c>
      <c r="CE273" s="15">
        <f ca="1">(AX273*DCF!F$10-DCF!F$5*MAX(AX273*DCF!F$10,0)-MAX(AX273-AW273,0)/Inputs!$B$10)*DCF!F$6</f>
        <v>1546.34817550963</v>
      </c>
      <c r="CF273" s="15">
        <f ca="1">(AY273*DCF!G$10-DCF!G$5*MAX(AY273*DCF!G$10,0)-MAX(AY273-AX273,0)/Inputs!$B$10)*DCF!G$6</f>
        <v>1355.4213236311191</v>
      </c>
      <c r="CG273" s="15">
        <f ca="1">(AZ273*DCF!H$10-DCF!H$5*MAX(AZ273*DCF!H$10,0)-MAX(AZ273-AY273,0)/Inputs!$B$10)*DCF!H$6</f>
        <v>1183.6994523502524</v>
      </c>
      <c r="CH273" s="15">
        <f ca="1">(BA273*DCF!I$10-DCF!I$5*MAX(BA273*DCF!I$10,0)-MAX(BA273-AZ273,0)/Inputs!$B$10)*DCF!I$6</f>
        <v>1161.9121764254023</v>
      </c>
      <c r="CI273" s="15">
        <f ca="1">(BB273*DCF!J$10-DCF!J$5*MAX(BB273*DCF!J$10,0)-MAX(BB273-BA273,0)/Inputs!$B$10)*DCF!J$6</f>
        <v>1539.6678371143005</v>
      </c>
      <c r="CJ273" s="15">
        <f ca="1">(BC273*DCF!K$10-DCF!K$5*MAX(BC273*DCF!K$10,0)-MAX(BC273-BB273,0)/Inputs!$B$10)*DCF!K$6</f>
        <v>1857.2156217295537</v>
      </c>
      <c r="CK273" s="15">
        <f ca="1">(BD273*DCF!L$10-DCF!L$5*MAX(BD273*DCF!L$10,0)-MAX(BD273-BC273,0)/Inputs!$B$10)*DCF!L$6</f>
        <v>2245.1524858154603</v>
      </c>
      <c r="CL273" s="15">
        <f ca="1">(BE273*DCF!M$10-DCF!M$5*MAX(BE273*DCF!M$10,0)-MAX(BE273-BD273,0)/Inputs!$B$10)*DCF!M$6</f>
        <v>2723.2192397663866</v>
      </c>
      <c r="CM273" s="15">
        <f ca="1">(BF273*DCF!C$28-DCF!C$5*MAX(BF273*DCF!C$28,0)-MAX(BF273-Inputs!$B$13,0)/Inputs!$B$17)*DCF!C$6</f>
        <v>4252.5722326346813</v>
      </c>
      <c r="CN273" s="15">
        <f ca="1">(BG273*DCF!D$28-DCF!D$5*MAX(BG273*DCF!D$28,0)-MAX(BG273-BF273,0)/Inputs!$B$17)*DCF!D$6</f>
        <v>6941.8103179832078</v>
      </c>
      <c r="CO273" s="15">
        <f ca="1">(BH273*DCF!E$28-DCF!E$5*MAX(BH273*DCF!E$28,0)-MAX(BH273-BG273,0)/Inputs!$B$17)*DCF!E$6</f>
        <v>8302.1244531464854</v>
      </c>
      <c r="CP273" s="15">
        <f ca="1">(BI273*DCF!F$28-DCF!F$5*MAX(BI273*DCF!F$28,0)-MAX(BI273-BH273,0)/Inputs!$B$17)*DCF!F$6</f>
        <v>9038.000691212168</v>
      </c>
      <c r="CQ273" s="15">
        <f ca="1">(BJ273*DCF!G$28-DCF!G$5*MAX(BJ273*DCF!G$28,0)-MAX(BJ273-BI273,0)/Inputs!$B$17)*DCF!G$6</f>
        <v>9620.959128659737</v>
      </c>
      <c r="CR273" s="15">
        <f ca="1">(BK273*DCF!H$28-DCF!H$5*MAX(BK273*DCF!H$28,0)-MAX(BK273-BJ273,0)/Inputs!$B$17)*DCF!H$6</f>
        <v>10566.17531388295</v>
      </c>
      <c r="CS273" s="15">
        <f ca="1">(BL273*DCF!I$28-DCF!I$5*MAX(BL273*DCF!I$28,0)-MAX(BL273-BK273,0)/Inputs!$B$17)*DCF!I$6</f>
        <v>11354.516048978234</v>
      </c>
      <c r="CT273" s="15">
        <f ca="1">(BM273*DCF!J$28-DCF!J$5*MAX(BM273*DCF!J$28,0)-MAX(BM273-BL273,0)/Inputs!$B$17)*DCF!J$6</f>
        <v>12827.062643980869</v>
      </c>
      <c r="CU273" s="15">
        <f ca="1">(BN273*DCF!K$28-DCF!K$5*MAX(BN273*DCF!K$28,0)-MAX(BN273-BM273,0)/Inputs!$B$17)*DCF!K$6</f>
        <v>15049.254648070422</v>
      </c>
      <c r="CV273" s="15">
        <f ca="1">(BO273*DCF!L$28-DCF!L$5*MAX(BO273*DCF!L$28,0)-MAX(BO273-BN273,0)/Inputs!$B$17)*DCF!L$6</f>
        <v>16596.216823973242</v>
      </c>
      <c r="CW273" s="15">
        <f ca="1">(BP273*DCF!M$28-DCF!M$5*MAX(BP273*DCF!M$28,0)-MAX(BP273-BO273,0)/Inputs!$B$17)*DCF!M$6</f>
        <v>19328.643826788029</v>
      </c>
      <c r="CX273" s="15">
        <f ca="1">(BQ273*DCF!C$46-DCF!C$5*MAX(BQ273*DCF!C$46,0)-MAX(BQ273-Inputs!$B$20,0)/Inputs!$B$24)*DCF!C$6</f>
        <v>-4303.0320473382335</v>
      </c>
      <c r="CY273" s="15">
        <f ca="1">(BR273*DCF!D$46-DCF!D$5*MAX(BR273*DCF!D$46,0)-MAX(BR273-BQ273,0)/Inputs!$B$24)*DCF!D$6</f>
        <v>-2157.7659371337527</v>
      </c>
      <c r="CZ273" s="15">
        <f ca="1">(BS273*DCF!E$46-DCF!E$5*MAX(BS273*DCF!E$46,0)-MAX(BS273-BR273,0)/Inputs!$B$24)*DCF!E$6</f>
        <v>-2662.1536345410855</v>
      </c>
      <c r="DA273" s="15">
        <f ca="1">(BT273*DCF!F$46-DCF!F$5*MAX(BT273*DCF!F$46,0)-MAX(BT273-BS273,0)/Inputs!$B$24)*DCF!F$6</f>
        <v>-4272.8347565975118</v>
      </c>
      <c r="DB273" s="15">
        <f ca="1">(BU273*DCF!G$46-DCF!G$5*MAX(BU273*DCF!G$46,0)-MAX(BU273-BT273,0)/Inputs!$B$24)*DCF!G$6</f>
        <v>-1100.7264584374291</v>
      </c>
      <c r="DC273" s="15">
        <f ca="1">(BV273*DCF!H$46-DCF!H$5*MAX(BV273*DCF!H$46,0)-MAX(BV273-BU273,0)/Inputs!$B$24)*DCF!H$6</f>
        <v>-332.4659765613938</v>
      </c>
      <c r="DD273" s="15">
        <f ca="1">(BW273*DCF!I$46-DCF!I$5*MAX(BW273*DCF!I$46,0)-MAX(BW273-BV273,0)/Inputs!$B$24)*DCF!I$6</f>
        <v>-2680.0673139534738</v>
      </c>
      <c r="DE273" s="15">
        <f ca="1">(BX273*DCF!J$46-DCF!J$5*MAX(BX273*DCF!J$46,0)-MAX(BX273-BW273,0)/Inputs!$B$24)*DCF!J$6</f>
        <v>-2770.6388108174365</v>
      </c>
      <c r="DF273" s="15">
        <f ca="1">(BY273*DCF!K$46-DCF!K$5*MAX(BY273*DCF!K$46,0)-MAX(BY273-BX273,0)/Inputs!$B$24)*DCF!K$6</f>
        <v>-1421.0018421676721</v>
      </c>
      <c r="DG273" s="15">
        <f ca="1">(BZ273*DCF!L$46-DCF!L$5*MAX(BZ273*DCF!L$46,0)-MAX(BZ273-BY273,0)/Inputs!$B$24)*DCF!L$6</f>
        <v>-869.727613720048</v>
      </c>
      <c r="DH273" s="15">
        <f ca="1">(CA273*DCF!M$46-DCF!M$5*MAX(CA273*DCF!M$46,0)-MAX(CA273-BZ273,0)/Inputs!$B$24)*DCF!M$6</f>
        <v>3363.8170819017391</v>
      </c>
      <c r="DI273" s="15">
        <f ca="1">SUM(CB273:CL273)+BE273*DCF!M$10*(1+Inputs!$B$30)*(1-Inputs!$B$33)*(1-Inputs!$B$30/Inputs!$B$31)/(Inputs!$B$29-Inputs!$B$30)*DCF!M$6</f>
        <v>80634.737871282356</v>
      </c>
      <c r="DJ273" s="15">
        <f ca="1">SUM(CM273:CW273)+BP273*DCF!M$28*(1+Inputs!$B$30)*(1-Inputs!$B$33)*(1-Inputs!$B$30/Inputs!$B$31)/(Inputs!$B$29-Inputs!$B$30)*DCF!M$6</f>
        <v>537302.79094725265</v>
      </c>
      <c r="DK273" s="15">
        <f ca="1">SUM(CX273:DH273)+CA273*DCF!M$46*(1+Inputs!$B$30)*(1-Inputs!$B$33)*(1-Inputs!$B$30/Inputs!$B$31)/(Inputs!$B$29-Inputs!$B$30)*DCF!M$6</f>
        <v>229988.78881298625</v>
      </c>
      <c r="DM273" s="15">
        <f ca="1">DI273+DJ273+DK273+Inputs!$B$34+Inputs!$B$36-Inputs!$B$35</f>
        <v>924777.31763152126</v>
      </c>
    </row>
    <row r="274" spans="1:117" x14ac:dyDescent="0.75">
      <c r="A274" s="11">
        <v>261</v>
      </c>
      <c r="C274" s="24">
        <f t="shared" ref="C274:M283" ca="1" si="176">_xlfn.NORM.S.INV(RAND())</f>
        <v>-0.87565902374334559</v>
      </c>
      <c r="D274" s="24">
        <f t="shared" ca="1" si="176"/>
        <v>1.2962586012970513E-2</v>
      </c>
      <c r="E274" s="24">
        <f t="shared" ca="1" si="176"/>
        <v>1.6254901055929203</v>
      </c>
      <c r="F274" s="24">
        <f t="shared" ca="1" si="176"/>
        <v>0.42853524444497293</v>
      </c>
      <c r="G274" s="24">
        <f t="shared" ca="1" si="176"/>
        <v>0.28433801082529192</v>
      </c>
      <c r="H274" s="24">
        <f t="shared" ca="1" si="176"/>
        <v>9.9393220861391171E-2</v>
      </c>
      <c r="I274" s="24">
        <f t="shared" ca="1" si="176"/>
        <v>1.7172551587463387</v>
      </c>
      <c r="J274" s="24">
        <f t="shared" ca="1" si="176"/>
        <v>0.43749931105520162</v>
      </c>
      <c r="K274" s="24">
        <f t="shared" ca="1" si="176"/>
        <v>-2.8201326790795296E-2</v>
      </c>
      <c r="L274" s="24">
        <f t="shared" ca="1" si="176"/>
        <v>0.48456990587163762</v>
      </c>
      <c r="M274" s="24">
        <f t="shared" ca="1" si="176"/>
        <v>0.678054118551222</v>
      </c>
      <c r="N274" s="24">
        <f ca="1">SQRT(Inputs!$B$38)*C274+SQRT(1-Inputs!$B$38)*_xlfn.NORM.S.INV(RAND())</f>
        <v>-1.2877057072922888</v>
      </c>
      <c r="O274" s="24">
        <f ca="1">SQRT(Inputs!$B$38)*D274+SQRT(1-Inputs!$B$38)*_xlfn.NORM.S.INV(RAND())</f>
        <v>0.57974335475255923</v>
      </c>
      <c r="P274" s="24">
        <f ca="1">SQRT(Inputs!$B$38)*E274+SQRT(1-Inputs!$B$38)*_xlfn.NORM.S.INV(RAND())</f>
        <v>0.23463270378382184</v>
      </c>
      <c r="Q274" s="24">
        <f ca="1">SQRT(Inputs!$B$38)*F274+SQRT(1-Inputs!$B$38)*_xlfn.NORM.S.INV(RAND())</f>
        <v>0.78258558266484979</v>
      </c>
      <c r="R274" s="24">
        <f ca="1">SQRT(Inputs!$B$38)*G274+SQRT(1-Inputs!$B$38)*_xlfn.NORM.S.INV(RAND())</f>
        <v>-0.11598859277237672</v>
      </c>
      <c r="S274" s="24">
        <f ca="1">SQRT(Inputs!$B$38)*H274+SQRT(1-Inputs!$B$38)*_xlfn.NORM.S.INV(RAND())</f>
        <v>-0.44426923991412481</v>
      </c>
      <c r="T274" s="24">
        <f ca="1">SQRT(Inputs!$B$38)*I274+SQRT(1-Inputs!$B$38)*_xlfn.NORM.S.INV(RAND())</f>
        <v>0.93435059655928543</v>
      </c>
      <c r="U274" s="24">
        <f ca="1">SQRT(Inputs!$B$38)*J274+SQRT(1-Inputs!$B$38)*_xlfn.NORM.S.INV(RAND())</f>
        <v>-0.3705654006703073</v>
      </c>
      <c r="V274" s="24">
        <f ca="1">SQRT(Inputs!$B$38)*K274+SQRT(1-Inputs!$B$38)*_xlfn.NORM.S.INV(RAND())</f>
        <v>-0.27523481855324627</v>
      </c>
      <c r="W274" s="24">
        <f ca="1">SQRT(Inputs!$B$38)*L274+SQRT(1-Inputs!$B$38)*_xlfn.NORM.S.INV(RAND())</f>
        <v>0.74180651969583544</v>
      </c>
      <c r="X274" s="24">
        <f ca="1">SQRT(Inputs!$B$38)*M274+SQRT(1-Inputs!$B$38)*_xlfn.NORM.S.INV(RAND())</f>
        <v>1.3170455755684864</v>
      </c>
      <c r="Y274" s="24">
        <f ca="1">SQRT(Inputs!$B$38)*C274+SQRT(1-Inputs!$B$38)*_xlfn.NORM.S.INV(RAND())</f>
        <v>0.24462153324889019</v>
      </c>
      <c r="Z274" s="24">
        <f ca="1">SQRT(Inputs!$B$38)*D274+SQRT(1-Inputs!$B$38)*_xlfn.NORM.S.INV(RAND())</f>
        <v>-0.13825342395828222</v>
      </c>
      <c r="AA274" s="24">
        <f ca="1">SQRT(Inputs!$B$38)*E274+SQRT(1-Inputs!$B$38)*_xlfn.NORM.S.INV(RAND())</f>
        <v>1.2716696027863172</v>
      </c>
      <c r="AB274" s="24">
        <f ca="1">SQRT(Inputs!$B$38)*F274+SQRT(1-Inputs!$B$38)*_xlfn.NORM.S.INV(RAND())</f>
        <v>0.33500037238369484</v>
      </c>
      <c r="AC274" s="24">
        <f ca="1">SQRT(Inputs!$B$38)*G274+SQRT(1-Inputs!$B$38)*_xlfn.NORM.S.INV(RAND())</f>
        <v>1.6220141414714493</v>
      </c>
      <c r="AD274" s="24">
        <f ca="1">SQRT(Inputs!$B$38)*H274+SQRT(1-Inputs!$B$38)*_xlfn.NORM.S.INV(RAND())</f>
        <v>-0.73626877604775676</v>
      </c>
      <c r="AE274" s="24">
        <f ca="1">SQRT(Inputs!$B$38)*I274+SQRT(1-Inputs!$B$38)*_xlfn.NORM.S.INV(RAND())</f>
        <v>0.82278886879946578</v>
      </c>
      <c r="AF274" s="24">
        <f ca="1">SQRT(Inputs!$B$38)*J274+SQRT(1-Inputs!$B$38)*_xlfn.NORM.S.INV(RAND())</f>
        <v>0.45526390290463881</v>
      </c>
      <c r="AG274" s="24">
        <f ca="1">SQRT(Inputs!$B$38)*K274+SQRT(1-Inputs!$B$38)*_xlfn.NORM.S.INV(RAND())</f>
        <v>1.0962200293708459</v>
      </c>
      <c r="AH274" s="24">
        <f ca="1">SQRT(Inputs!$B$38)*L274+SQRT(1-Inputs!$B$38)*_xlfn.NORM.S.INV(RAND())</f>
        <v>0.40838929100460641</v>
      </c>
      <c r="AI274" s="24">
        <f ca="1">SQRT(Inputs!$B$38)*M274+SQRT(1-Inputs!$B$38)*_xlfn.NORM.S.INV(RAND())</f>
        <v>0.84109190181020765</v>
      </c>
      <c r="AJ274" s="24">
        <f ca="1">SQRT(Inputs!$B$38)*C274+SQRT(1-Inputs!$B$38)*_xlfn.NORM.S.INV(RAND())</f>
        <v>-0.79687897512934225</v>
      </c>
      <c r="AK274" s="24">
        <f ca="1">SQRT(Inputs!$B$38)*D274+SQRT(1-Inputs!$B$38)*_xlfn.NORM.S.INV(RAND())</f>
        <v>-0.40801062512145569</v>
      </c>
      <c r="AL274" s="24">
        <f ca="1">SQRT(Inputs!$B$38)*E274+SQRT(1-Inputs!$B$38)*_xlfn.NORM.S.INV(RAND())</f>
        <v>1.5710061442190351</v>
      </c>
      <c r="AM274" s="24">
        <f ca="1">SQRT(Inputs!$B$38)*F274+SQRT(1-Inputs!$B$38)*_xlfn.NORM.S.INV(RAND())</f>
        <v>0.69620173778237571</v>
      </c>
      <c r="AN274" s="24">
        <f ca="1">SQRT(Inputs!$B$38)*G274+SQRT(1-Inputs!$B$38)*_xlfn.NORM.S.INV(RAND())</f>
        <v>-5.9674139783943397E-2</v>
      </c>
      <c r="AO274" s="24">
        <f ca="1">SQRT(Inputs!$B$38)*H274+SQRT(1-Inputs!$B$38)*_xlfn.NORM.S.INV(RAND())</f>
        <v>-0.13641244442700629</v>
      </c>
      <c r="AP274" s="24">
        <f ca="1">SQRT(Inputs!$B$38)*I274+SQRT(1-Inputs!$B$38)*_xlfn.NORM.S.INV(RAND())</f>
        <v>0.95941322093824277</v>
      </c>
      <c r="AQ274" s="24">
        <f ca="1">SQRT(Inputs!$B$38)*J274+SQRT(1-Inputs!$B$38)*_xlfn.NORM.S.INV(RAND())</f>
        <v>0.13268259134271046</v>
      </c>
      <c r="AR274" s="24">
        <f ca="1">SQRT(Inputs!$B$38)*K274+SQRT(1-Inputs!$B$38)*_xlfn.NORM.S.INV(RAND())</f>
        <v>1.1562683752896301</v>
      </c>
      <c r="AS274" s="24">
        <f ca="1">SQRT(Inputs!$B$38)*L274+SQRT(1-Inputs!$B$38)*_xlfn.NORM.S.INV(RAND())</f>
        <v>1.0805709496937068</v>
      </c>
      <c r="AT274" s="24">
        <f ca="1">SQRT(Inputs!$B$38)*M274+SQRT(1-Inputs!$B$38)*_xlfn.NORM.S.INV(RAND())</f>
        <v>1.4370360527752291</v>
      </c>
      <c r="AU274" s="15">
        <f ca="1">Inputs!$B$6*EXP($B$8-0.5*C$5^2+C$5*N274)</f>
        <v>4028.5731422712342</v>
      </c>
      <c r="AV274" s="15">
        <f t="shared" ca="1" si="146"/>
        <v>5340.0550598722766</v>
      </c>
      <c r="AW274" s="15">
        <f t="shared" ca="1" si="147"/>
        <v>6720.6113075334506</v>
      </c>
      <c r="AX274" s="15">
        <f t="shared" ca="1" si="148"/>
        <v>9047.9460402558834</v>
      </c>
      <c r="AY274" s="15">
        <f t="shared" ca="1" si="149"/>
        <v>10908.737579401142</v>
      </c>
      <c r="AZ274" s="15">
        <f t="shared" ca="1" si="150"/>
        <v>12704.679027263333</v>
      </c>
      <c r="BA274" s="15">
        <f t="shared" ca="1" si="151"/>
        <v>17144.449274460108</v>
      </c>
      <c r="BB274" s="15">
        <f t="shared" ca="1" si="152"/>
        <v>20225.026014473762</v>
      </c>
      <c r="BC274" s="15">
        <f t="shared" ca="1" si="153"/>
        <v>24121.062949622068</v>
      </c>
      <c r="BD274" s="15">
        <f t="shared" ca="1" si="154"/>
        <v>31673.711538769221</v>
      </c>
      <c r="BE274" s="15">
        <f t="shared" ca="1" si="155"/>
        <v>43758.60372004591</v>
      </c>
      <c r="BF274" s="15">
        <f ca="1">Inputs!$B$13*EXP($B$9-0.5*C$6^2+C$6*Y274)</f>
        <v>14518.295405131172</v>
      </c>
      <c r="BG274" s="15">
        <f t="shared" ca="1" si="156"/>
        <v>17258.021353852499</v>
      </c>
      <c r="BH274" s="15">
        <f t="shared" ca="1" si="157"/>
        <v>26037.327577768432</v>
      </c>
      <c r="BI274" s="15">
        <f t="shared" ca="1" si="158"/>
        <v>33560.216589946176</v>
      </c>
      <c r="BJ274" s="15">
        <f t="shared" ca="1" si="159"/>
        <v>51979.589537731961</v>
      </c>
      <c r="BK274" s="15">
        <f t="shared" ca="1" si="160"/>
        <v>57710.448464870184</v>
      </c>
      <c r="BL274" s="15">
        <f t="shared" ca="1" si="161"/>
        <v>78866.809245944954</v>
      </c>
      <c r="BM274" s="15">
        <f t="shared" ca="1" si="162"/>
        <v>102585.15460077309</v>
      </c>
      <c r="BN274" s="15">
        <f t="shared" ca="1" si="163"/>
        <v>143878.91268742271</v>
      </c>
      <c r="BO274" s="15">
        <f t="shared" ca="1" si="164"/>
        <v>185634.577500543</v>
      </c>
      <c r="BP274" s="15">
        <f t="shared" ca="1" si="165"/>
        <v>251325.1220828135</v>
      </c>
      <c r="BQ274" s="15">
        <f ca="1">Inputs!$B$20*EXP($B$10-0.5*C$7^2+C$7*AJ274)</f>
        <v>3233.4000465125005</v>
      </c>
      <c r="BR274" s="15">
        <f t="shared" ca="1" si="166"/>
        <v>3854.1085266507885</v>
      </c>
      <c r="BS274" s="15">
        <f t="shared" ca="1" si="167"/>
        <v>8287.1370418963033</v>
      </c>
      <c r="BT274" s="15">
        <f t="shared" ca="1" si="168"/>
        <v>13715.706950199849</v>
      </c>
      <c r="BU274" s="15">
        <f t="shared" ca="1" si="169"/>
        <v>18735.828799598217</v>
      </c>
      <c r="BV274" s="15">
        <f t="shared" ca="1" si="170"/>
        <v>25278.000559637589</v>
      </c>
      <c r="BW274" s="15">
        <f t="shared" ca="1" si="171"/>
        <v>43215.788548868288</v>
      </c>
      <c r="BX274" s="15">
        <f t="shared" ca="1" si="172"/>
        <v>62073.579233731165</v>
      </c>
      <c r="BY274" s="15">
        <f t="shared" ca="1" si="173"/>
        <v>108510.90170851388</v>
      </c>
      <c r="BZ274" s="15">
        <f t="shared" ca="1" si="174"/>
        <v>185714.16500038537</v>
      </c>
      <c r="CA274" s="15">
        <f t="shared" ca="1" si="175"/>
        <v>336767.38867979927</v>
      </c>
      <c r="CB274" s="15">
        <f ca="1">(AU274*DCF!C$10-DCF!C$5*MAX(AU274*DCF!C$10,0)-MAX(AU274-Inputs!$B$6,0)/Inputs!$B$10)*DCF!C$6</f>
        <v>1034.5743062863255</v>
      </c>
      <c r="CC274" s="15">
        <f ca="1">(AV274*DCF!D$10-DCF!D$5*MAX(AV274*DCF!D$10,0)-MAX(AV274-AU274,0)/Inputs!$B$10)*DCF!D$6</f>
        <v>981.83170147147405</v>
      </c>
      <c r="CD274" s="15">
        <f ca="1">(AW274*DCF!E$10-DCF!E$5*MAX(AW274*DCF!E$10,0)-MAX(AW274-AV274,0)/Inputs!$B$10)*DCF!E$6</f>
        <v>1240.7237296582384</v>
      </c>
      <c r="CE274" s="15">
        <f ca="1">(AX274*DCF!F$10-DCF!F$5*MAX(AX274*DCF!F$10,0)-MAX(AX274-AW274,0)/Inputs!$B$10)*DCF!F$6</f>
        <v>1490.8915445437165</v>
      </c>
      <c r="CF274" s="15">
        <f ca="1">(AY274*DCF!G$10-DCF!G$5*MAX(AY274*DCF!G$10,0)-MAX(AY274-AX274,0)/Inputs!$B$10)*DCF!G$6</f>
        <v>1889.9583471299738</v>
      </c>
      <c r="CG274" s="15">
        <f ca="1">(AZ274*DCF!H$10-DCF!H$5*MAX(AZ274*DCF!H$10,0)-MAX(AZ274-AY274,0)/Inputs!$B$10)*DCF!H$6</f>
        <v>2147.7209454043709</v>
      </c>
      <c r="CH274" s="15">
        <f ca="1">(BA274*DCF!I$10-DCF!I$5*MAX(BA274*DCF!I$10,0)-MAX(BA274-AZ274,0)/Inputs!$B$10)*DCF!I$6</f>
        <v>2403.3875750004713</v>
      </c>
      <c r="CI274" s="15">
        <f ca="1">(BB274*DCF!J$10-DCF!J$5*MAX(BB274*DCF!J$10,0)-MAX(BB274-BA274,0)/Inputs!$B$10)*DCF!J$6</f>
        <v>3003.8507515849792</v>
      </c>
      <c r="CJ274" s="15">
        <f ca="1">(BC274*DCF!K$10-DCF!K$5*MAX(BC274*DCF!K$10,0)-MAX(BC274-BB274,0)/Inputs!$B$10)*DCF!K$6</f>
        <v>3337.7178860485146</v>
      </c>
      <c r="CK274" s="15">
        <f ca="1">(BD274*DCF!L$10-DCF!L$5*MAX(BD274*DCF!L$10,0)-MAX(BD274-BC274,0)/Inputs!$B$10)*DCF!L$6</f>
        <v>3800.3182556910911</v>
      </c>
      <c r="CL274" s="15">
        <f ca="1">(BE274*DCF!M$10-DCF!M$5*MAX(BE274*DCF!M$10,0)-MAX(BE274-BD274,0)/Inputs!$B$10)*DCF!M$6</f>
        <v>4731.2354637113467</v>
      </c>
      <c r="CM274" s="15">
        <f ca="1">(BF274*DCF!C$28-DCF!C$5*MAX(BF274*DCF!C$28,0)-MAX(BF274-Inputs!$B$13,0)/Inputs!$B$17)*DCF!C$6</f>
        <v>3707.725633690764</v>
      </c>
      <c r="CN274" s="15">
        <f ca="1">(BG274*DCF!D$28-DCF!D$5*MAX(BG274*DCF!D$28,0)-MAX(BG274-BF274,0)/Inputs!$B$17)*DCF!D$6</f>
        <v>4498.3761641769315</v>
      </c>
      <c r="CO274" s="15">
        <f ca="1">(BH274*DCF!E$28-DCF!E$5*MAX(BH274*DCF!E$28,0)-MAX(BH274-BG274,0)/Inputs!$B$17)*DCF!E$6</f>
        <v>5643.954390729863</v>
      </c>
      <c r="CP274" s="15">
        <f ca="1">(BI274*DCF!F$28-DCF!F$5*MAX(BI274*DCF!F$28,0)-MAX(BI274-BH274,0)/Inputs!$B$17)*DCF!F$6</f>
        <v>7741.0539461219714</v>
      </c>
      <c r="CQ274" s="15">
        <f ca="1">(BJ274*DCF!G$28-DCF!G$5*MAX(BJ274*DCF!G$28,0)-MAX(BJ274-BI274,0)/Inputs!$B$17)*DCF!G$6</f>
        <v>10388.542304943161</v>
      </c>
      <c r="CR274" s="15">
        <f ca="1">(BK274*DCF!H$28-DCF!H$5*MAX(BK274*DCF!H$28,0)-MAX(BK274-BJ274,0)/Inputs!$B$17)*DCF!H$6</f>
        <v>13382.015960027322</v>
      </c>
      <c r="CS274" s="15">
        <f ca="1">(BL274*DCF!I$28-DCF!I$5*MAX(BL274*DCF!I$28,0)-MAX(BL274-BK274,0)/Inputs!$B$17)*DCF!I$6</f>
        <v>15509.183352951964</v>
      </c>
      <c r="CT274" s="15">
        <f ca="1">(BM274*DCF!J$28-DCF!J$5*MAX(BM274*DCF!J$28,0)-MAX(BM274-BL274,0)/Inputs!$B$17)*DCF!J$6</f>
        <v>19740.146885802966</v>
      </c>
      <c r="CU274" s="15">
        <f ca="1">(BN274*DCF!K$28-DCF!K$5*MAX(BN274*DCF!K$28,0)-MAX(BN274-BM274,0)/Inputs!$B$17)*DCF!K$6</f>
        <v>25326.87860650416</v>
      </c>
      <c r="CV274" s="15">
        <f ca="1">(BO274*DCF!L$28-DCF!L$5*MAX(BO274*DCF!L$28,0)-MAX(BO274-BN274,0)/Inputs!$B$17)*DCF!L$6</f>
        <v>32313.271557096323</v>
      </c>
      <c r="CW274" s="15">
        <f ca="1">(BP274*DCF!M$28-DCF!M$5*MAX(BP274*DCF!M$28,0)-MAX(BP274-BO274,0)/Inputs!$B$17)*DCF!M$6</f>
        <v>40420.459402191598</v>
      </c>
      <c r="CX274" s="15">
        <f ca="1">(BQ274*DCF!C$46-DCF!C$5*MAX(BQ274*DCF!C$46,0)-MAX(BQ274-Inputs!$B$20,0)/Inputs!$B$24)*DCF!C$6</f>
        <v>-761.70903915415738</v>
      </c>
      <c r="CY274" s="15">
        <f ca="1">(BR274*DCF!D$46-DCF!D$5*MAX(BR274*DCF!D$46,0)-MAX(BR274-BQ274,0)/Inputs!$B$24)*DCF!D$6</f>
        <v>-922.65760265342658</v>
      </c>
      <c r="CZ274" s="15">
        <f ca="1">(BS274*DCF!E$46-DCF!E$5*MAX(BS274*DCF!E$46,0)-MAX(BS274-BR274,0)/Inputs!$B$24)*DCF!E$6</f>
        <v>-2727.3461855574164</v>
      </c>
      <c r="DA274" s="15">
        <f ca="1">(BT274*DCF!F$46-DCF!F$5*MAX(BT274*DCF!F$46,0)-MAX(BT274-BS274,0)/Inputs!$B$24)*DCF!F$6</f>
        <v>-2975.5784112269744</v>
      </c>
      <c r="DB274" s="15">
        <f ca="1">(BU274*DCF!G$46-DCF!G$5*MAX(BU274*DCF!G$46,0)-MAX(BU274-BT274,0)/Inputs!$B$24)*DCF!G$6</f>
        <v>-2318.906067981412</v>
      </c>
      <c r="DC274" s="15">
        <f ca="1">(BV274*DCF!H$46-DCF!H$5*MAX(BV274*DCF!H$46,0)-MAX(BV274-BU274,0)/Inputs!$B$24)*DCF!H$6</f>
        <v>-2032.9397898808102</v>
      </c>
      <c r="DD274" s="15">
        <f ca="1">(BW274*DCF!I$46-DCF!I$5*MAX(BW274*DCF!I$46,0)-MAX(BW274-BV274,0)/Inputs!$B$24)*DCF!I$6</f>
        <v>-4151.1596128460851</v>
      </c>
      <c r="DE274" s="15">
        <f ca="1">(BX274*DCF!J$46-DCF!J$5*MAX(BX274*DCF!J$46,0)-MAX(BX274-BW274,0)/Inputs!$B$24)*DCF!J$6</f>
        <v>-2396.9630525150574</v>
      </c>
      <c r="DF274" s="15">
        <f ca="1">(BY274*DCF!K$46-DCF!K$5*MAX(BY274*DCF!K$46,0)-MAX(BY274-BX274,0)/Inputs!$B$24)*DCF!K$6</f>
        <v>-5177.4024925972089</v>
      </c>
      <c r="DG274" s="15">
        <f ca="1">(BZ274*DCF!L$46-DCF!L$5*MAX(BZ274*DCF!L$46,0)-MAX(BZ274-BY274,0)/Inputs!$B$24)*DCF!L$6</f>
        <v>-4633.7932959964528</v>
      </c>
      <c r="DH274" s="15">
        <f ca="1">(CA274*DCF!M$46-DCF!M$5*MAX(CA274*DCF!M$46,0)-MAX(CA274-BZ274,0)/Inputs!$B$24)*DCF!M$6</f>
        <v>-5177.3714446904387</v>
      </c>
      <c r="DI274" s="15">
        <f ca="1">SUM(CB274:CL274)+BE274*DCF!M$10*(1+Inputs!$B$30)*(1-Inputs!$B$33)*(1-Inputs!$B$30/Inputs!$B$31)/(Inputs!$B$29-Inputs!$B$30)*DCF!M$6</f>
        <v>147842.98330704807</v>
      </c>
      <c r="DJ274" s="15">
        <f ca="1">SUM(CM274:CW274)+BP274*DCF!M$28*(1+Inputs!$B$30)*(1-Inputs!$B$33)*(1-Inputs!$B$30/Inputs!$B$31)/(Inputs!$B$29-Inputs!$B$30)*DCF!M$6</f>
        <v>1111259.7924537726</v>
      </c>
      <c r="DK274" s="15">
        <f ca="1">SUM(CX274:DH274)+CA274*DCF!M$46*(1+Inputs!$B$30)*(1-Inputs!$B$33)*(1-Inputs!$B$30/Inputs!$B$31)/(Inputs!$B$29-Inputs!$B$30)*DCF!M$6</f>
        <v>487406.44855132879</v>
      </c>
      <c r="DM274" s="15">
        <f ca="1">DI274+DJ274+DK274+Inputs!$B$34+Inputs!$B$36-Inputs!$B$35</f>
        <v>1823360.2243121495</v>
      </c>
    </row>
    <row r="275" spans="1:117" x14ac:dyDescent="0.75">
      <c r="A275" s="11">
        <v>262</v>
      </c>
      <c r="C275" s="24">
        <f t="shared" ca="1" si="176"/>
        <v>-0.92803401550713371</v>
      </c>
      <c r="D275" s="24">
        <f t="shared" ca="1" si="176"/>
        <v>-0.69114375299616482</v>
      </c>
      <c r="E275" s="24">
        <f t="shared" ca="1" si="176"/>
        <v>0.37419219715984919</v>
      </c>
      <c r="F275" s="24">
        <f t="shared" ca="1" si="176"/>
        <v>-0.26429413587287903</v>
      </c>
      <c r="G275" s="24">
        <f t="shared" ca="1" si="176"/>
        <v>-0.81134670898997641</v>
      </c>
      <c r="H275" s="24">
        <f t="shared" ca="1" si="176"/>
        <v>0.60098456940368128</v>
      </c>
      <c r="I275" s="24">
        <f t="shared" ca="1" si="176"/>
        <v>0.83907843997092046</v>
      </c>
      <c r="J275" s="24">
        <f t="shared" ca="1" si="176"/>
        <v>0.2338390061010871</v>
      </c>
      <c r="K275" s="24">
        <f t="shared" ca="1" si="176"/>
        <v>-2.2291050133926125</v>
      </c>
      <c r="L275" s="24">
        <f t="shared" ca="1" si="176"/>
        <v>0.97590852231944536</v>
      </c>
      <c r="M275" s="24">
        <f t="shared" ca="1" si="176"/>
        <v>-0.25077853937127775</v>
      </c>
      <c r="N275" s="24">
        <f ca="1">SQRT(Inputs!$B$38)*C275+SQRT(1-Inputs!$B$38)*_xlfn.NORM.S.INV(RAND())</f>
        <v>-0.83269666830890199</v>
      </c>
      <c r="O275" s="24">
        <f ca="1">SQRT(Inputs!$B$38)*D275+SQRT(1-Inputs!$B$38)*_xlfn.NORM.S.INV(RAND())</f>
        <v>-1.1975905750580218</v>
      </c>
      <c r="P275" s="24">
        <f ca="1">SQRT(Inputs!$B$38)*E275+SQRT(1-Inputs!$B$38)*_xlfn.NORM.S.INV(RAND())</f>
        <v>0.49446476862576932</v>
      </c>
      <c r="Q275" s="24">
        <f ca="1">SQRT(Inputs!$B$38)*F275+SQRT(1-Inputs!$B$38)*_xlfn.NORM.S.INV(RAND())</f>
        <v>-2.0974618287350353</v>
      </c>
      <c r="R275" s="24">
        <f ca="1">SQRT(Inputs!$B$38)*G275+SQRT(1-Inputs!$B$38)*_xlfn.NORM.S.INV(RAND())</f>
        <v>-1.749701590091477</v>
      </c>
      <c r="S275" s="24">
        <f ca="1">SQRT(Inputs!$B$38)*H275+SQRT(1-Inputs!$B$38)*_xlfn.NORM.S.INV(RAND())</f>
        <v>-0.14880587869347828</v>
      </c>
      <c r="T275" s="24">
        <f ca="1">SQRT(Inputs!$B$38)*I275+SQRT(1-Inputs!$B$38)*_xlfn.NORM.S.INV(RAND())</f>
        <v>1.3075263481138197</v>
      </c>
      <c r="U275" s="24">
        <f ca="1">SQRT(Inputs!$B$38)*J275+SQRT(1-Inputs!$B$38)*_xlfn.NORM.S.INV(RAND())</f>
        <v>0.47611638245428406</v>
      </c>
      <c r="V275" s="24">
        <f ca="1">SQRT(Inputs!$B$38)*K275+SQRT(1-Inputs!$B$38)*_xlfn.NORM.S.INV(RAND())</f>
        <v>-1.4733371339693984</v>
      </c>
      <c r="W275" s="24">
        <f ca="1">SQRT(Inputs!$B$38)*L275+SQRT(1-Inputs!$B$38)*_xlfn.NORM.S.INV(RAND())</f>
        <v>-5.3029305339734711E-2</v>
      </c>
      <c r="X275" s="24">
        <f ca="1">SQRT(Inputs!$B$38)*M275+SQRT(1-Inputs!$B$38)*_xlfn.NORM.S.INV(RAND())</f>
        <v>1.1934520498065515</v>
      </c>
      <c r="Y275" s="24">
        <f ca="1">SQRT(Inputs!$B$38)*C275+SQRT(1-Inputs!$B$38)*_xlfn.NORM.S.INV(RAND())</f>
        <v>-0.43866786271995384</v>
      </c>
      <c r="Z275" s="24">
        <f ca="1">SQRT(Inputs!$B$38)*D275+SQRT(1-Inputs!$B$38)*_xlfn.NORM.S.INV(RAND())</f>
        <v>-7.4556295875378875E-2</v>
      </c>
      <c r="AA275" s="24">
        <f ca="1">SQRT(Inputs!$B$38)*E275+SQRT(1-Inputs!$B$38)*_xlfn.NORM.S.INV(RAND())</f>
        <v>-0.94065008947471518</v>
      </c>
      <c r="AB275" s="24">
        <f ca="1">SQRT(Inputs!$B$38)*F275+SQRT(1-Inputs!$B$38)*_xlfn.NORM.S.INV(RAND())</f>
        <v>-0.45955224716484877</v>
      </c>
      <c r="AC275" s="24">
        <f ca="1">SQRT(Inputs!$B$38)*G275+SQRT(1-Inputs!$B$38)*_xlfn.NORM.S.INV(RAND())</f>
        <v>-0.89820708854920717</v>
      </c>
      <c r="AD275" s="24">
        <f ca="1">SQRT(Inputs!$B$38)*H275+SQRT(1-Inputs!$B$38)*_xlfn.NORM.S.INV(RAND())</f>
        <v>-0.84701218993426042</v>
      </c>
      <c r="AE275" s="24">
        <f ca="1">SQRT(Inputs!$B$38)*I275+SQRT(1-Inputs!$B$38)*_xlfn.NORM.S.INV(RAND())</f>
        <v>1.5456095529100793</v>
      </c>
      <c r="AF275" s="24">
        <f ca="1">SQRT(Inputs!$B$38)*J275+SQRT(1-Inputs!$B$38)*_xlfn.NORM.S.INV(RAND())</f>
        <v>5.5338239025702424E-2</v>
      </c>
      <c r="AG275" s="24">
        <f ca="1">SQRT(Inputs!$B$38)*K275+SQRT(1-Inputs!$B$38)*_xlfn.NORM.S.INV(RAND())</f>
        <v>-1.8307746685385311</v>
      </c>
      <c r="AH275" s="24">
        <f ca="1">SQRT(Inputs!$B$38)*L275+SQRT(1-Inputs!$B$38)*_xlfn.NORM.S.INV(RAND())</f>
        <v>0.7272007758972977</v>
      </c>
      <c r="AI275" s="24">
        <f ca="1">SQRT(Inputs!$B$38)*M275+SQRT(1-Inputs!$B$38)*_xlfn.NORM.S.INV(RAND())</f>
        <v>1.4103454207572046</v>
      </c>
      <c r="AJ275" s="24">
        <f ca="1">SQRT(Inputs!$B$38)*C275+SQRT(1-Inputs!$B$38)*_xlfn.NORM.S.INV(RAND())</f>
        <v>-1.7873454822602535</v>
      </c>
      <c r="AK275" s="24">
        <f ca="1">SQRT(Inputs!$B$38)*D275+SQRT(1-Inputs!$B$38)*_xlfn.NORM.S.INV(RAND())</f>
        <v>0.42699764890504527</v>
      </c>
      <c r="AL275" s="24">
        <f ca="1">SQRT(Inputs!$B$38)*E275+SQRT(1-Inputs!$B$38)*_xlfn.NORM.S.INV(RAND())</f>
        <v>-0.11410063499128659</v>
      </c>
      <c r="AM275" s="24">
        <f ca="1">SQRT(Inputs!$B$38)*F275+SQRT(1-Inputs!$B$38)*_xlfn.NORM.S.INV(RAND())</f>
        <v>0.7125842362222139</v>
      </c>
      <c r="AN275" s="24">
        <f ca="1">SQRT(Inputs!$B$38)*G275+SQRT(1-Inputs!$B$38)*_xlfn.NORM.S.INV(RAND())</f>
        <v>0.6911216727980658</v>
      </c>
      <c r="AO275" s="24">
        <f ca="1">SQRT(Inputs!$B$38)*H275+SQRT(1-Inputs!$B$38)*_xlfn.NORM.S.INV(RAND())</f>
        <v>-0.43337135230679874</v>
      </c>
      <c r="AP275" s="24">
        <f ca="1">SQRT(Inputs!$B$38)*I275+SQRT(1-Inputs!$B$38)*_xlfn.NORM.S.INV(RAND())</f>
        <v>1.5945414677899268</v>
      </c>
      <c r="AQ275" s="24">
        <f ca="1">SQRT(Inputs!$B$38)*J275+SQRT(1-Inputs!$B$38)*_xlfn.NORM.S.INV(RAND())</f>
        <v>0.86061467671456549</v>
      </c>
      <c r="AR275" s="24">
        <f ca="1">SQRT(Inputs!$B$38)*K275+SQRT(1-Inputs!$B$38)*_xlfn.NORM.S.INV(RAND())</f>
        <v>-0.35114042728792072</v>
      </c>
      <c r="AS275" s="24">
        <f ca="1">SQRT(Inputs!$B$38)*L275+SQRT(1-Inputs!$B$38)*_xlfn.NORM.S.INV(RAND())</f>
        <v>1.8709911987038248</v>
      </c>
      <c r="AT275" s="24">
        <f ca="1">SQRT(Inputs!$B$38)*M275+SQRT(1-Inputs!$B$38)*_xlfn.NORM.S.INV(RAND())</f>
        <v>0.47219509670360305</v>
      </c>
      <c r="AU275" s="15">
        <f ca="1">Inputs!$B$6*EXP($B$8-0.5*C$5^2+C$5*N275)</f>
        <v>4336.4930423769074</v>
      </c>
      <c r="AV275" s="15">
        <f t="shared" ca="1" si="146"/>
        <v>4426.303032084641</v>
      </c>
      <c r="AW275" s="15">
        <f t="shared" ca="1" si="147"/>
        <v>5769.3205151473921</v>
      </c>
      <c r="AX275" s="15">
        <f t="shared" ca="1" si="148"/>
        <v>5420.0243241832604</v>
      </c>
      <c r="AY275" s="15">
        <f t="shared" ca="1" si="149"/>
        <v>5399.6202492945713</v>
      </c>
      <c r="AZ275" s="15">
        <f t="shared" ca="1" si="150"/>
        <v>6496.5492626525438</v>
      </c>
      <c r="BA275" s="15">
        <f t="shared" ca="1" si="151"/>
        <v>9116.0055930581912</v>
      </c>
      <c r="BB275" s="15">
        <f t="shared" ca="1" si="152"/>
        <v>11706.061252189538</v>
      </c>
      <c r="BC275" s="15">
        <f t="shared" ca="1" si="153"/>
        <v>12436.289498688491</v>
      </c>
      <c r="BD275" s="15">
        <f t="shared" ca="1" si="154"/>
        <v>15160.245584397742</v>
      </c>
      <c r="BE275" s="15">
        <f t="shared" ca="1" si="155"/>
        <v>20710.086338197128</v>
      </c>
      <c r="BF275" s="15">
        <f ca="1">Inputs!$B$13*EXP($B$9-0.5*C$6^2+C$6*Y275)</f>
        <v>12679.025104620127</v>
      </c>
      <c r="BG275" s="15">
        <f t="shared" ca="1" si="156"/>
        <v>15245.889184439849</v>
      </c>
      <c r="BH275" s="15">
        <f t="shared" ca="1" si="157"/>
        <v>15936.856794373707</v>
      </c>
      <c r="BI275" s="15">
        <f t="shared" ca="1" si="158"/>
        <v>18176.826115280634</v>
      </c>
      <c r="BJ275" s="15">
        <f t="shared" ca="1" si="159"/>
        <v>19577.455161065038</v>
      </c>
      <c r="BK275" s="15">
        <f t="shared" ca="1" si="160"/>
        <v>21410.657026212441</v>
      </c>
      <c r="BL275" s="15">
        <f t="shared" ca="1" si="161"/>
        <v>32132.967747409351</v>
      </c>
      <c r="BM275" s="15">
        <f t="shared" ca="1" si="162"/>
        <v>39770.820773073588</v>
      </c>
      <c r="BN275" s="15">
        <f t="shared" ca="1" si="163"/>
        <v>39277.560742544258</v>
      </c>
      <c r="BO275" s="15">
        <f t="shared" ca="1" si="164"/>
        <v>52589.692812475085</v>
      </c>
      <c r="BP275" s="15">
        <f t="shared" ca="1" si="165"/>
        <v>75942.905360074321</v>
      </c>
      <c r="BQ275" s="15">
        <f ca="1">Inputs!$B$20*EXP($B$10-0.5*C$7^2+C$7*AJ275)</f>
        <v>2275.5753150757669</v>
      </c>
      <c r="BR275" s="15">
        <f t="shared" ca="1" si="166"/>
        <v>3536.0855658331493</v>
      </c>
      <c r="BS275" s="15">
        <f t="shared" ca="1" si="167"/>
        <v>4686.1793061845774</v>
      </c>
      <c r="BT275" s="15">
        <f t="shared" ca="1" si="168"/>
        <v>7789.310703961879</v>
      </c>
      <c r="BU275" s="15">
        <f t="shared" ca="1" si="169"/>
        <v>12760.038939437032</v>
      </c>
      <c r="BV275" s="15">
        <f t="shared" ca="1" si="170"/>
        <v>16101.472419147756</v>
      </c>
      <c r="BW275" s="15">
        <f t="shared" ca="1" si="171"/>
        <v>31488.001344630669</v>
      </c>
      <c r="BX275" s="15">
        <f t="shared" ca="1" si="172"/>
        <v>52334.334852594737</v>
      </c>
      <c r="BY275" s="15">
        <f t="shared" ca="1" si="173"/>
        <v>68564.731531109966</v>
      </c>
      <c r="BZ275" s="15">
        <f t="shared" ca="1" si="174"/>
        <v>135699.42902612482</v>
      </c>
      <c r="CA275" s="15">
        <f t="shared" ca="1" si="175"/>
        <v>207301.25341668227</v>
      </c>
      <c r="CB275" s="15">
        <f ca="1">(AU275*DCF!C$10-DCF!C$5*MAX(AU275*DCF!C$10,0)-MAX(AU275-Inputs!$B$6,0)/Inputs!$B$10)*DCF!C$6</f>
        <v>1047.5359867980847</v>
      </c>
      <c r="CC275" s="15">
        <f ca="1">(AV275*DCF!D$10-DCF!D$5*MAX(AV275*DCF!D$10,0)-MAX(AV275-AU275,0)/Inputs!$B$10)*DCF!D$6</f>
        <v>1056.9835613560917</v>
      </c>
      <c r="CD275" s="15">
        <f ca="1">(AW275*DCF!E$10-DCF!E$5*MAX(AW275*DCF!E$10,0)-MAX(AW275-AV275,0)/Inputs!$B$10)*DCF!E$6</f>
        <v>1029.5411133019825</v>
      </c>
      <c r="CE275" s="15">
        <f ca="1">(AX275*DCF!F$10-DCF!F$5*MAX(AX275*DCF!F$10,0)-MAX(AX275-AW275,0)/Inputs!$B$10)*DCF!F$6</f>
        <v>1183.1826721673324</v>
      </c>
      <c r="CF275" s="15">
        <f ca="1">(AY275*DCF!G$10-DCF!G$5*MAX(AY275*DCF!G$10,0)-MAX(AY275-AX275,0)/Inputs!$B$10)*DCF!G$6</f>
        <v>1112.536938028441</v>
      </c>
      <c r="CG275" s="15">
        <f ca="1">(AZ275*DCF!H$10-DCF!H$5*MAX(AZ275*DCF!H$10,0)-MAX(AZ275-AY275,0)/Inputs!$B$10)*DCF!H$6</f>
        <v>1066.5302878269304</v>
      </c>
      <c r="CH275" s="15">
        <f ca="1">(BA275*DCF!I$10-DCF!I$5*MAX(BA275*DCF!I$10,0)-MAX(BA275-AZ275,0)/Inputs!$B$10)*DCF!I$6</f>
        <v>1235.4790533146111</v>
      </c>
      <c r="CI275" s="15">
        <f ca="1">(BB275*DCF!J$10-DCF!J$5*MAX(BB275*DCF!J$10,0)-MAX(BB275-BA275,0)/Inputs!$B$10)*DCF!J$6</f>
        <v>1616.3070182847152</v>
      </c>
      <c r="CJ275" s="15">
        <f ca="1">(BC275*DCF!K$10-DCF!K$5*MAX(BC275*DCF!K$10,0)-MAX(BC275-BB275,0)/Inputs!$B$10)*DCF!K$6</f>
        <v>1899.822042937725</v>
      </c>
      <c r="CK275" s="15">
        <f ca="1">(BD275*DCF!L$10-DCF!L$5*MAX(BD275*DCF!L$10,0)-MAX(BD275-BC275,0)/Inputs!$B$10)*DCF!L$6</f>
        <v>1934.2016942856635</v>
      </c>
      <c r="CL275" s="15">
        <f ca="1">(BE275*DCF!M$10-DCF!M$5*MAX(BE275*DCF!M$10,0)-MAX(BE275-BD275,0)/Inputs!$B$10)*DCF!M$6</f>
        <v>2259.4732699657638</v>
      </c>
      <c r="CM275" s="15">
        <f ca="1">(BF275*DCF!C$28-DCF!C$5*MAX(BF275*DCF!C$28,0)-MAX(BF275-Inputs!$B$13,0)/Inputs!$B$17)*DCF!C$6</f>
        <v>3571.1661416023562</v>
      </c>
      <c r="CN275" s="15">
        <f ca="1">(BG275*DCF!D$28-DCF!D$5*MAX(BG275*DCF!D$28,0)-MAX(BG275-BF275,0)/Inputs!$B$17)*DCF!D$6</f>
        <v>3942.636195138361</v>
      </c>
      <c r="CO275" s="15">
        <f ca="1">(BH275*DCF!E$28-DCF!E$5*MAX(BH275*DCF!E$28,0)-MAX(BH275-BG275,0)/Inputs!$B$17)*DCF!E$6</f>
        <v>4377.4214180065419</v>
      </c>
      <c r="CP275" s="15">
        <f ca="1">(BI275*DCF!F$28-DCF!F$5*MAX(BI275*DCF!F$28,0)-MAX(BI275-BH275,0)/Inputs!$B$17)*DCF!F$6</f>
        <v>4526.7076767346407</v>
      </c>
      <c r="CQ275" s="15">
        <f ca="1">(BJ275*DCF!G$28-DCF!G$5*MAX(BJ275*DCF!G$28,0)-MAX(BJ275-BI275,0)/Inputs!$B$17)*DCF!G$6</f>
        <v>4843.9473062871775</v>
      </c>
      <c r="CR275" s="15">
        <f ca="1">(BK275*DCF!H$28-DCF!H$5*MAX(BK275*DCF!H$28,0)-MAX(BK275-BJ275,0)/Inputs!$B$17)*DCF!H$6</f>
        <v>5010.2635768514083</v>
      </c>
      <c r="CS275" s="15">
        <f ca="1">(BL275*DCF!I$28-DCF!I$5*MAX(BL275*DCF!I$28,0)-MAX(BL275-BK275,0)/Inputs!$B$17)*DCF!I$6</f>
        <v>6017.1846519593228</v>
      </c>
      <c r="CT275" s="15">
        <f ca="1">(BM275*DCF!J$28-DCF!J$5*MAX(BM275*DCF!J$28,0)-MAX(BM275-BL275,0)/Inputs!$B$17)*DCF!J$6</f>
        <v>7859.4777448387167</v>
      </c>
      <c r="CU275" s="15">
        <f ca="1">(BN275*DCF!K$28-DCF!K$5*MAX(BN275*DCF!K$28,0)-MAX(BN275-BM275,0)/Inputs!$B$17)*DCF!K$6</f>
        <v>8294.7622618539608</v>
      </c>
      <c r="CV275" s="15">
        <f ca="1">(BO275*DCF!L$28-DCF!L$5*MAX(BO275*DCF!L$28,0)-MAX(BO275-BN275,0)/Inputs!$B$17)*DCF!L$6</f>
        <v>8986.457625591107</v>
      </c>
      <c r="CW275" s="15">
        <f ca="1">(BP275*DCF!M$28-DCF!M$5*MAX(BP275*DCF!M$28,0)-MAX(BP275-BO275,0)/Inputs!$B$17)*DCF!M$6</f>
        <v>11847.634673834997</v>
      </c>
      <c r="CX275" s="15">
        <f ca="1">(BQ275*DCF!C$46-DCF!C$5*MAX(BQ275*DCF!C$46,0)-MAX(BQ275-Inputs!$B$20,0)/Inputs!$B$24)*DCF!C$6</f>
        <v>-525.53702426692075</v>
      </c>
      <c r="CY275" s="15">
        <f ca="1">(BR275*DCF!D$46-DCF!D$5*MAX(BR275*DCF!D$46,0)-MAX(BR275-BQ275,0)/Inputs!$B$24)*DCF!D$6</f>
        <v>-1141.3766043194607</v>
      </c>
      <c r="CZ275" s="15">
        <f ca="1">(BS275*DCF!E$46-DCF!E$5*MAX(BS275*DCF!E$46,0)-MAX(BS275-BR275,0)/Inputs!$B$24)*DCF!E$6</f>
        <v>-1007.4841530733021</v>
      </c>
      <c r="DA275" s="15">
        <f ca="1">(BT275*DCF!F$46-DCF!F$5*MAX(BT275*DCF!F$46,0)-MAX(BT275-BS275,0)/Inputs!$B$24)*DCF!F$6</f>
        <v>-1697.2150926388902</v>
      </c>
      <c r="DB275" s="15">
        <f ca="1">(BU275*DCF!G$46-DCF!G$5*MAX(BU275*DCF!G$46,0)-MAX(BU275-BT275,0)/Inputs!$B$24)*DCF!G$6</f>
        <v>-2101.2772679796008</v>
      </c>
      <c r="DC275" s="15">
        <f ca="1">(BV275*DCF!H$46-DCF!H$5*MAX(BV275*DCF!H$46,0)-MAX(BV275-BU275,0)/Inputs!$B$24)*DCF!H$6</f>
        <v>-1038.3299805175006</v>
      </c>
      <c r="DD275" s="15">
        <f ca="1">(BW275*DCF!I$46-DCF!I$5*MAX(BW275*DCF!I$46,0)-MAX(BW275-BV275,0)/Inputs!$B$24)*DCF!I$6</f>
        <v>-3689.6496233347448</v>
      </c>
      <c r="DE275" s="15">
        <f ca="1">(BX275*DCF!J$46-DCF!J$5*MAX(BX275*DCF!J$46,0)-MAX(BX275-BW275,0)/Inputs!$B$24)*DCF!J$6</f>
        <v>-3332.8264826614272</v>
      </c>
      <c r="DF275" s="15">
        <f ca="1">(BY275*DCF!K$46-DCF!K$5*MAX(BY275*DCF!K$46,0)-MAX(BY275-BX275,0)/Inputs!$B$24)*DCF!K$6</f>
        <v>-59.368783528166261</v>
      </c>
      <c r="DG275" s="15">
        <f ca="1">(BZ275*DCF!L$46-DCF!L$5*MAX(BZ275*DCF!L$46,0)-MAX(BZ275-BY275,0)/Inputs!$B$24)*DCF!L$6</f>
        <v>-5812.5310235677925</v>
      </c>
      <c r="DH275" s="15">
        <f ca="1">(CA275*DCF!M$46-DCF!M$5*MAX(CA275*DCF!M$46,0)-MAX(CA275-BZ275,0)/Inputs!$B$24)*DCF!M$6</f>
        <v>1282.7992816234362</v>
      </c>
      <c r="DI275" s="15">
        <f ca="1">SUM(CB275:CL275)+BE275*DCF!M$10*(1+Inputs!$B$30)*(1-Inputs!$B$33)*(1-Inputs!$B$30/Inputs!$B$31)/(Inputs!$B$29-Inputs!$B$30)*DCF!M$6</f>
        <v>73078.0377800102</v>
      </c>
      <c r="DJ275" s="15">
        <f ca="1">SUM(CM275:CW275)+BP275*DCF!M$28*(1+Inputs!$B$30)*(1-Inputs!$B$33)*(1-Inputs!$B$30/Inputs!$B$31)/(Inputs!$B$29-Inputs!$B$30)*DCF!M$6</f>
        <v>351077.80575009366</v>
      </c>
      <c r="DK275" s="15">
        <f ca="1">SUM(CX275:DH275)+CA275*DCF!M$46*(1+Inputs!$B$30)*(1-Inputs!$B$33)*(1-Inputs!$B$30/Inputs!$B$31)/(Inputs!$B$29-Inputs!$B$30)*DCF!M$6</f>
        <v>301389.49743124295</v>
      </c>
      <c r="DM275" s="15">
        <f ca="1">DI275+DJ275+DK275+Inputs!$B$34+Inputs!$B$36-Inputs!$B$35</f>
        <v>802396.34096134687</v>
      </c>
    </row>
    <row r="276" spans="1:117" x14ac:dyDescent="0.75">
      <c r="A276" s="11">
        <v>263</v>
      </c>
      <c r="C276" s="24">
        <f t="shared" ca="1" si="176"/>
        <v>0.36249203291793686</v>
      </c>
      <c r="D276" s="24">
        <f t="shared" ca="1" si="176"/>
        <v>-0.58290672115621567</v>
      </c>
      <c r="E276" s="24">
        <f t="shared" ca="1" si="176"/>
        <v>-1.0783618110867876</v>
      </c>
      <c r="F276" s="24">
        <f t="shared" ca="1" si="176"/>
        <v>2.2966809282003711</v>
      </c>
      <c r="G276" s="24">
        <f t="shared" ca="1" si="176"/>
        <v>-0.52982011654563721</v>
      </c>
      <c r="H276" s="24">
        <f t="shared" ca="1" si="176"/>
        <v>1.7066235890482913</v>
      </c>
      <c r="I276" s="24">
        <f t="shared" ca="1" si="176"/>
        <v>1.2677476337289286</v>
      </c>
      <c r="J276" s="24">
        <f t="shared" ca="1" si="176"/>
        <v>1.6265518644189172</v>
      </c>
      <c r="K276" s="24">
        <f t="shared" ca="1" si="176"/>
        <v>-0.15283297027600454</v>
      </c>
      <c r="L276" s="24">
        <f t="shared" ca="1" si="176"/>
        <v>-0.58093429279986919</v>
      </c>
      <c r="M276" s="24">
        <f t="shared" ca="1" si="176"/>
        <v>2.1069170866313449</v>
      </c>
      <c r="N276" s="24">
        <f ca="1">SQRT(Inputs!$B$38)*C276+SQRT(1-Inputs!$B$38)*_xlfn.NORM.S.INV(RAND())</f>
        <v>-0.81868917976506506</v>
      </c>
      <c r="O276" s="24">
        <f ca="1">SQRT(Inputs!$B$38)*D276+SQRT(1-Inputs!$B$38)*_xlfn.NORM.S.INV(RAND())</f>
        <v>-0.66486606249463176</v>
      </c>
      <c r="P276" s="24">
        <f ca="1">SQRT(Inputs!$B$38)*E276+SQRT(1-Inputs!$B$38)*_xlfn.NORM.S.INV(RAND())</f>
        <v>-0.61171524159017709</v>
      </c>
      <c r="Q276" s="24">
        <f ca="1">SQRT(Inputs!$B$38)*F276+SQRT(1-Inputs!$B$38)*_xlfn.NORM.S.INV(RAND())</f>
        <v>0.76441650852726473</v>
      </c>
      <c r="R276" s="24">
        <f ca="1">SQRT(Inputs!$B$38)*G276+SQRT(1-Inputs!$B$38)*_xlfn.NORM.S.INV(RAND())</f>
        <v>0.92259937396414449</v>
      </c>
      <c r="S276" s="24">
        <f ca="1">SQRT(Inputs!$B$38)*H276+SQRT(1-Inputs!$B$38)*_xlfn.NORM.S.INV(RAND())</f>
        <v>0.75725982481779375</v>
      </c>
      <c r="T276" s="24">
        <f ca="1">SQRT(Inputs!$B$38)*I276+SQRT(1-Inputs!$B$38)*_xlfn.NORM.S.INV(RAND())</f>
        <v>0.31658057029917447</v>
      </c>
      <c r="U276" s="24">
        <f ca="1">SQRT(Inputs!$B$38)*J276+SQRT(1-Inputs!$B$38)*_xlfn.NORM.S.INV(RAND())</f>
        <v>2.1624462884715241</v>
      </c>
      <c r="V276" s="24">
        <f ca="1">SQRT(Inputs!$B$38)*K276+SQRT(1-Inputs!$B$38)*_xlfn.NORM.S.INV(RAND())</f>
        <v>-0.80369747105238121</v>
      </c>
      <c r="W276" s="24">
        <f ca="1">SQRT(Inputs!$B$38)*L276+SQRT(1-Inputs!$B$38)*_xlfn.NORM.S.INV(RAND())</f>
        <v>0.73165873135750448</v>
      </c>
      <c r="X276" s="24">
        <f ca="1">SQRT(Inputs!$B$38)*M276+SQRT(1-Inputs!$B$38)*_xlfn.NORM.S.INV(RAND())</f>
        <v>0.90955218533114968</v>
      </c>
      <c r="Y276" s="24">
        <f ca="1">SQRT(Inputs!$B$38)*C276+SQRT(1-Inputs!$B$38)*_xlfn.NORM.S.INV(RAND())</f>
        <v>1.0657514803452646</v>
      </c>
      <c r="Z276" s="24">
        <f ca="1">SQRT(Inputs!$B$38)*D276+SQRT(1-Inputs!$B$38)*_xlfn.NORM.S.INV(RAND())</f>
        <v>0.25513058719432552</v>
      </c>
      <c r="AA276" s="24">
        <f ca="1">SQRT(Inputs!$B$38)*E276+SQRT(1-Inputs!$B$38)*_xlfn.NORM.S.INV(RAND())</f>
        <v>-1.641047801418392</v>
      </c>
      <c r="AB276" s="24">
        <f ca="1">SQRT(Inputs!$B$38)*F276+SQRT(1-Inputs!$B$38)*_xlfn.NORM.S.INV(RAND())</f>
        <v>0.52932411259706269</v>
      </c>
      <c r="AC276" s="24">
        <f ca="1">SQRT(Inputs!$B$38)*G276+SQRT(1-Inputs!$B$38)*_xlfn.NORM.S.INV(RAND())</f>
        <v>0.7527547570583768</v>
      </c>
      <c r="AD276" s="24">
        <f ca="1">SQRT(Inputs!$B$38)*H276+SQRT(1-Inputs!$B$38)*_xlfn.NORM.S.INV(RAND())</f>
        <v>1.279189477642835</v>
      </c>
      <c r="AE276" s="24">
        <f ca="1">SQRT(Inputs!$B$38)*I276+SQRT(1-Inputs!$B$38)*_xlfn.NORM.S.INV(RAND())</f>
        <v>1.3197619946188728</v>
      </c>
      <c r="AF276" s="24">
        <f ca="1">SQRT(Inputs!$B$38)*J276+SQRT(1-Inputs!$B$38)*_xlfn.NORM.S.INV(RAND())</f>
        <v>2.1374566452253974</v>
      </c>
      <c r="AG276" s="24">
        <f ca="1">SQRT(Inputs!$B$38)*K276+SQRT(1-Inputs!$B$38)*_xlfn.NORM.S.INV(RAND())</f>
        <v>0.92530010937382878</v>
      </c>
      <c r="AH276" s="24">
        <f ca="1">SQRT(Inputs!$B$38)*L276+SQRT(1-Inputs!$B$38)*_xlfn.NORM.S.INV(RAND())</f>
        <v>-0.89554520475908594</v>
      </c>
      <c r="AI276" s="24">
        <f ca="1">SQRT(Inputs!$B$38)*M276+SQRT(1-Inputs!$B$38)*_xlfn.NORM.S.INV(RAND())</f>
        <v>1.8815858028834622</v>
      </c>
      <c r="AJ276" s="24">
        <f ca="1">SQRT(Inputs!$B$38)*C276+SQRT(1-Inputs!$B$38)*_xlfn.NORM.S.INV(RAND())</f>
        <v>0.65891286498260193</v>
      </c>
      <c r="AK276" s="24">
        <f ca="1">SQRT(Inputs!$B$38)*D276+SQRT(1-Inputs!$B$38)*_xlfn.NORM.S.INV(RAND())</f>
        <v>0.25903054026110223</v>
      </c>
      <c r="AL276" s="24">
        <f ca="1">SQRT(Inputs!$B$38)*E276+SQRT(1-Inputs!$B$38)*_xlfn.NORM.S.INV(RAND())</f>
        <v>0.57259773005544201</v>
      </c>
      <c r="AM276" s="24">
        <f ca="1">SQRT(Inputs!$B$38)*F276+SQRT(1-Inputs!$B$38)*_xlfn.NORM.S.INV(RAND())</f>
        <v>1.1098979868457512</v>
      </c>
      <c r="AN276" s="24">
        <f ca="1">SQRT(Inputs!$B$38)*G276+SQRT(1-Inputs!$B$38)*_xlfn.NORM.S.INV(RAND())</f>
        <v>0.18014741838484094</v>
      </c>
      <c r="AO276" s="24">
        <f ca="1">SQRT(Inputs!$B$38)*H276+SQRT(1-Inputs!$B$38)*_xlfn.NORM.S.INV(RAND())</f>
        <v>0.58326227057436142</v>
      </c>
      <c r="AP276" s="24">
        <f ca="1">SQRT(Inputs!$B$38)*I276+SQRT(1-Inputs!$B$38)*_xlfn.NORM.S.INV(RAND())</f>
        <v>0.11920574030830677</v>
      </c>
      <c r="AQ276" s="24">
        <f ca="1">SQRT(Inputs!$B$38)*J276+SQRT(1-Inputs!$B$38)*_xlfn.NORM.S.INV(RAND())</f>
        <v>1.043235876679518</v>
      </c>
      <c r="AR276" s="24">
        <f ca="1">SQRT(Inputs!$B$38)*K276+SQRT(1-Inputs!$B$38)*_xlfn.NORM.S.INV(RAND())</f>
        <v>1.4118443655047013</v>
      </c>
      <c r="AS276" s="24">
        <f ca="1">SQRT(Inputs!$B$38)*L276+SQRT(1-Inputs!$B$38)*_xlfn.NORM.S.INV(RAND())</f>
        <v>-0.21296864491692125</v>
      </c>
      <c r="AT276" s="24">
        <f ca="1">SQRT(Inputs!$B$38)*M276+SQRT(1-Inputs!$B$38)*_xlfn.NORM.S.INV(RAND())</f>
        <v>1.3703353910870117</v>
      </c>
      <c r="AU276" s="15">
        <f ca="1">Inputs!$B$6*EXP($B$8-0.5*C$5^2+C$5*N276)</f>
        <v>4346.3369155085575</v>
      </c>
      <c r="AV276" s="15">
        <f t="shared" ca="1" si="146"/>
        <v>4797.8106240559637</v>
      </c>
      <c r="AW276" s="15">
        <f t="shared" ca="1" si="147"/>
        <v>5386.7727246057602</v>
      </c>
      <c r="AX276" s="15">
        <f t="shared" ca="1" si="148"/>
        <v>7235.7585163464164</v>
      </c>
      <c r="AY276" s="15">
        <f t="shared" ca="1" si="149"/>
        <v>9848.8633608832297</v>
      </c>
      <c r="AZ276" s="15">
        <f t="shared" ca="1" si="150"/>
        <v>13092.951224077668</v>
      </c>
      <c r="BA276" s="15">
        <f t="shared" ca="1" si="151"/>
        <v>16562.191850286617</v>
      </c>
      <c r="BB276" s="15">
        <f t="shared" ca="1" si="152"/>
        <v>25182.526040013508</v>
      </c>
      <c r="BC276" s="15">
        <f t="shared" ca="1" si="153"/>
        <v>28539.885288192967</v>
      </c>
      <c r="BD276" s="15">
        <f t="shared" ca="1" si="154"/>
        <v>37440.576220050549</v>
      </c>
      <c r="BE276" s="15">
        <f t="shared" ca="1" si="155"/>
        <v>49841.183360830408</v>
      </c>
      <c r="BF276" s="15">
        <f ca="1">Inputs!$B$13*EXP($B$9-0.5*C$6^2+C$6*Y276)</f>
        <v>17084.928859951564</v>
      </c>
      <c r="BG276" s="15">
        <f t="shared" ca="1" si="156"/>
        <v>21802.960005620505</v>
      </c>
      <c r="BH276" s="15">
        <f t="shared" ca="1" si="157"/>
        <v>20291.542199652922</v>
      </c>
      <c r="BI276" s="15">
        <f t="shared" ca="1" si="158"/>
        <v>26948.415940918861</v>
      </c>
      <c r="BJ276" s="15">
        <f t="shared" ca="1" si="159"/>
        <v>36823.434808579492</v>
      </c>
      <c r="BK276" s="15">
        <f t="shared" ca="1" si="160"/>
        <v>53791.352154118198</v>
      </c>
      <c r="BL276" s="15">
        <f t="shared" ca="1" si="161"/>
        <v>78401.142888093964</v>
      </c>
      <c r="BM276" s="15">
        <f t="shared" ca="1" si="162"/>
        <v>125680.88071854053</v>
      </c>
      <c r="BN276" s="15">
        <f t="shared" ca="1" si="163"/>
        <v>172697.6704860086</v>
      </c>
      <c r="BO276" s="15">
        <f t="shared" ca="1" si="164"/>
        <v>191479.52576655676</v>
      </c>
      <c r="BP276" s="15">
        <f t="shared" ca="1" si="165"/>
        <v>291672.72913353785</v>
      </c>
      <c r="BQ276" s="15">
        <f ca="1">Inputs!$B$20*EXP($B$10-0.5*C$7^2+C$7*AJ276)</f>
        <v>5418.8216983147277</v>
      </c>
      <c r="BR276" s="15">
        <f t="shared" ca="1" si="166"/>
        <v>7983.0682773479402</v>
      </c>
      <c r="BS276" s="15">
        <f t="shared" ca="1" si="167"/>
        <v>12886.005301769595</v>
      </c>
      <c r="BT276" s="15">
        <f t="shared" ca="1" si="168"/>
        <v>23771.914870143479</v>
      </c>
      <c r="BU276" s="15">
        <f t="shared" ca="1" si="169"/>
        <v>34412.863237249476</v>
      </c>
      <c r="BV276" s="15">
        <f t="shared" ca="1" si="170"/>
        <v>54601.912126305469</v>
      </c>
      <c r="BW276" s="15">
        <f t="shared" ca="1" si="171"/>
        <v>78140.700714023464</v>
      </c>
      <c r="BX276" s="15">
        <f t="shared" ca="1" si="172"/>
        <v>134715.88070750426</v>
      </c>
      <c r="BY276" s="15">
        <f t="shared" ca="1" si="173"/>
        <v>247298.51753243877</v>
      </c>
      <c r="BZ276" s="15">
        <f t="shared" ca="1" si="174"/>
        <v>333671.82622491341</v>
      </c>
      <c r="CA276" s="15">
        <f t="shared" ca="1" si="175"/>
        <v>597939.09432846447</v>
      </c>
      <c r="CB276" s="15">
        <f ca="1">(AU276*DCF!C$10-DCF!C$5*MAX(AU276*DCF!C$10,0)-MAX(AU276-Inputs!$B$6,0)/Inputs!$B$10)*DCF!C$6</f>
        <v>1047.465798228076</v>
      </c>
      <c r="CC276" s="15">
        <f ca="1">(AV276*DCF!D$10-DCF!D$5*MAX(AV276*DCF!D$10,0)-MAX(AV276-AU276,0)/Inputs!$B$10)*DCF!D$6</f>
        <v>1059.3537875906645</v>
      </c>
      <c r="CD276" s="15">
        <f ca="1">(AW276*DCF!E$10-DCF!E$5*MAX(AW276*DCF!E$10,0)-MAX(AW276-AV276,0)/Inputs!$B$10)*DCF!E$6</f>
        <v>1111.061416954374</v>
      </c>
      <c r="CE276" s="15">
        <f ca="1">(AX276*DCF!F$10-DCF!F$5*MAX(AX276*DCF!F$10,0)-MAX(AX276-AW276,0)/Inputs!$B$10)*DCF!F$6</f>
        <v>1194.8264510843014</v>
      </c>
      <c r="CF276" s="15">
        <f ca="1">(AY276*DCF!G$10-DCF!G$5*MAX(AY276*DCF!G$10,0)-MAX(AY276-AX276,0)/Inputs!$B$10)*DCF!G$6</f>
        <v>1526.974405428615</v>
      </c>
      <c r="CG276" s="15">
        <f ca="1">(AZ276*DCF!H$10-DCF!H$5*MAX(AZ276*DCF!H$10,0)-MAX(AZ276-AY276,0)/Inputs!$B$10)*DCF!H$6</f>
        <v>1965.959913416968</v>
      </c>
      <c r="CH276" s="15">
        <f ca="1">(BA276*DCF!I$10-DCF!I$5*MAX(BA276*DCF!I$10,0)-MAX(BA276-AZ276,0)/Inputs!$B$10)*DCF!I$6</f>
        <v>2456.2312465448181</v>
      </c>
      <c r="CI276" s="15">
        <f ca="1">(BB276*DCF!J$10-DCF!J$5*MAX(BB276*DCF!J$10,0)-MAX(BB276-BA276,0)/Inputs!$B$10)*DCF!J$6</f>
        <v>3015.1103053467805</v>
      </c>
      <c r="CJ276" s="15">
        <f ca="1">(BC276*DCF!K$10-DCF!K$5*MAX(BC276*DCF!K$10,0)-MAX(BC276-BB276,0)/Inputs!$B$10)*DCF!K$6</f>
        <v>4124.4839918585858</v>
      </c>
      <c r="CK276" s="15">
        <f ca="1">(BD276*DCF!L$10-DCF!L$5*MAX(BD276*DCF!L$10,0)-MAX(BD276-BC276,0)/Inputs!$B$10)*DCF!L$6</f>
        <v>4495.7474105177362</v>
      </c>
      <c r="CL276" s="15">
        <f ca="1">(BE276*DCF!M$10-DCF!M$5*MAX(BE276*DCF!M$10,0)-MAX(BE276-BD276,0)/Inputs!$B$10)*DCF!M$6</f>
        <v>5551.8505980965019</v>
      </c>
      <c r="CM276" s="15">
        <f ca="1">(BF276*DCF!C$28-DCF!C$5*MAX(BF276*DCF!C$28,0)-MAX(BF276-Inputs!$B$13,0)/Inputs!$B$17)*DCF!C$6</f>
        <v>3898.2893376063894</v>
      </c>
      <c r="CN276" s="15">
        <f ca="1">(BG276*DCF!D$28-DCF!D$5*MAX(BG276*DCF!D$28,0)-MAX(BG276-BF276,0)/Inputs!$B$17)*DCF!D$6</f>
        <v>5414.9022176691133</v>
      </c>
      <c r="CO276" s="15">
        <f ca="1">(BH276*DCF!E$28-DCF!E$5*MAX(BH276*DCF!E$28,0)-MAX(BH276-BG276,0)/Inputs!$B$17)*DCF!E$6</f>
        <v>5746.9260711402403</v>
      </c>
      <c r="CP276" s="15">
        <f ca="1">(BI276*DCF!F$28-DCF!F$5*MAX(BI276*DCF!F$28,0)-MAX(BI276-BH276,0)/Inputs!$B$17)*DCF!F$6</f>
        <v>6103.7959989277306</v>
      </c>
      <c r="CQ276" s="15">
        <f ca="1">(BJ276*DCF!G$28-DCF!G$5*MAX(BJ276*DCF!G$28,0)-MAX(BJ276-BI276,0)/Inputs!$B$17)*DCF!G$6</f>
        <v>7893.2389194151556</v>
      </c>
      <c r="CR276" s="15">
        <f ca="1">(BK276*DCF!H$28-DCF!H$5*MAX(BK276*DCF!H$28,0)-MAX(BK276-BJ276,0)/Inputs!$B$17)*DCF!H$6</f>
        <v>10666.856677594671</v>
      </c>
      <c r="CS276" s="15">
        <f ca="1">(BL276*DCF!I$28-DCF!I$5*MAX(BL276*DCF!I$28,0)-MAX(BL276-BK276,0)/Inputs!$B$17)*DCF!I$6</f>
        <v>14904.007423798659</v>
      </c>
      <c r="CT276" s="15">
        <f ca="1">(BM276*DCF!J$28-DCF!J$5*MAX(BM276*DCF!J$28,0)-MAX(BM276-BL276,0)/Inputs!$B$17)*DCF!J$6</f>
        <v>21768.362961642924</v>
      </c>
      <c r="CU276" s="15">
        <f ca="1">(BN276*DCF!K$28-DCF!K$5*MAX(BN276*DCF!K$28,0)-MAX(BN276-BM276,0)/Inputs!$B$17)*DCF!K$6</f>
        <v>30711.921898950804</v>
      </c>
      <c r="CV276" s="15">
        <f ca="1">(BO276*DCF!L$28-DCF!L$5*MAX(BO276*DCF!L$28,0)-MAX(BO276-BN276,0)/Inputs!$B$17)*DCF!L$6</f>
        <v>36078.986277995005</v>
      </c>
      <c r="CW276" s="15">
        <f ca="1">(BP276*DCF!M$28-DCF!M$5*MAX(BP276*DCF!M$28,0)-MAX(BP276-BO276,0)/Inputs!$B$17)*DCF!M$6</f>
        <v>44405.387675758247</v>
      </c>
      <c r="CX276" s="15">
        <f ca="1">(BQ276*DCF!C$46-DCF!C$5*MAX(BQ276*DCF!C$46,0)-MAX(BQ276-Inputs!$B$20,0)/Inputs!$B$24)*DCF!C$6</f>
        <v>-2275.857989594499</v>
      </c>
      <c r="CY276" s="15">
        <f ca="1">(BR276*DCF!D$46-DCF!D$5*MAX(BR276*DCF!D$46,0)-MAX(BR276-BQ276,0)/Inputs!$B$24)*DCF!D$6</f>
        <v>-2456.6663174788446</v>
      </c>
      <c r="CZ276" s="15">
        <f ca="1">(BS276*DCF!E$46-DCF!E$5*MAX(BS276*DCF!E$46,0)-MAX(BS276-BR276,0)/Inputs!$B$24)*DCF!E$6</f>
        <v>-3456.3953624584137</v>
      </c>
      <c r="DA276" s="15">
        <f ca="1">(BT276*DCF!F$46-DCF!F$5*MAX(BT276*DCF!F$46,0)-MAX(BT276-BS276,0)/Inputs!$B$24)*DCF!F$6</f>
        <v>-5695.1249420523764</v>
      </c>
      <c r="DB276" s="15">
        <f ca="1">(BU276*DCF!G$46-DCF!G$5*MAX(BU276*DCF!G$46,0)-MAX(BU276-BT276,0)/Inputs!$B$24)*DCF!G$6</f>
        <v>-4736.9855190108301</v>
      </c>
      <c r="DC276" s="15">
        <f ca="1">(BV276*DCF!H$46-DCF!H$5*MAX(BV276*DCF!H$46,0)-MAX(BV276-BU276,0)/Inputs!$B$24)*DCF!H$6</f>
        <v>-6273.6232419192693</v>
      </c>
      <c r="DD276" s="15">
        <f ca="1">(BW276*DCF!I$46-DCF!I$5*MAX(BW276*DCF!I$46,0)-MAX(BW276-BV276,0)/Inputs!$B$24)*DCF!I$6</f>
        <v>-4952.3858245387091</v>
      </c>
      <c r="DE276" s="15">
        <f ca="1">(BX276*DCF!J$46-DCF!J$5*MAX(BX276*DCF!J$46,0)-MAX(BX276-BW276,0)/Inputs!$B$24)*DCF!J$6</f>
        <v>-9351.8548744907876</v>
      </c>
      <c r="DF276" s="15">
        <f ca="1">(BY276*DCF!K$46-DCF!K$5*MAX(BY276*DCF!K$46,0)-MAX(BY276-BX276,0)/Inputs!$B$24)*DCF!K$6</f>
        <v>-13453.231137673798</v>
      </c>
      <c r="DG276" s="15">
        <f ca="1">(BZ276*DCF!L$46-DCF!L$5*MAX(BZ276*DCF!L$46,0)-MAX(BZ276-BY276,0)/Inputs!$B$24)*DCF!L$6</f>
        <v>3518.6247470929175</v>
      </c>
      <c r="DH276" s="15">
        <f ca="1">(CA276*DCF!M$46-DCF!M$5*MAX(CA276*DCF!M$46,0)-MAX(CA276-BZ276,0)/Inputs!$B$24)*DCF!M$6</f>
        <v>-8370.6327131450162</v>
      </c>
      <c r="DI276" s="15">
        <f ca="1">SUM(CB276:CL276)+BE276*DCF!M$10*(1+Inputs!$B$30)*(1-Inputs!$B$33)*(1-Inputs!$B$30/Inputs!$B$31)/(Inputs!$B$29-Inputs!$B$30)*DCF!M$6</f>
        <v>166257.73769967706</v>
      </c>
      <c r="DJ276" s="15">
        <f ca="1">SUM(CM276:CW276)+BP276*DCF!M$28*(1+Inputs!$B$30)*(1-Inputs!$B$33)*(1-Inputs!$B$30/Inputs!$B$31)/(Inputs!$B$29-Inputs!$B$30)*DCF!M$6</f>
        <v>1269898.0916620803</v>
      </c>
      <c r="DK276" s="15">
        <f ca="1">SUM(CX276:DH276)+CA276*DCF!M$46*(1+Inputs!$B$30)*(1-Inputs!$B$33)*(1-Inputs!$B$30/Inputs!$B$31)/(Inputs!$B$29-Inputs!$B$30)*DCF!M$6</f>
        <v>866980.53707032802</v>
      </c>
      <c r="DM276" s="15">
        <f ca="1">DI276+DJ276+DK276+Inputs!$B$34+Inputs!$B$36-Inputs!$B$35</f>
        <v>2379987.3664320852</v>
      </c>
    </row>
    <row r="277" spans="1:117" x14ac:dyDescent="0.75">
      <c r="A277" s="11">
        <v>264</v>
      </c>
      <c r="C277" s="24">
        <f t="shared" ca="1" si="176"/>
        <v>-2.1698603782922388</v>
      </c>
      <c r="D277" s="24">
        <f t="shared" ca="1" si="176"/>
        <v>-0.6149376737640676</v>
      </c>
      <c r="E277" s="24">
        <f t="shared" ca="1" si="176"/>
        <v>0.58812244406652869</v>
      </c>
      <c r="F277" s="24">
        <f t="shared" ca="1" si="176"/>
        <v>1.2444106727576263</v>
      </c>
      <c r="G277" s="24">
        <f t="shared" ca="1" si="176"/>
        <v>9.0093136406120419E-2</v>
      </c>
      <c r="H277" s="24">
        <f t="shared" ca="1" si="176"/>
        <v>-1.4428479134842285</v>
      </c>
      <c r="I277" s="24">
        <f t="shared" ca="1" si="176"/>
        <v>0.19717779403631008</v>
      </c>
      <c r="J277" s="24">
        <f t="shared" ca="1" si="176"/>
        <v>-1.1521761880549002</v>
      </c>
      <c r="K277" s="24">
        <f t="shared" ca="1" si="176"/>
        <v>1.239871230291588</v>
      </c>
      <c r="L277" s="24">
        <f t="shared" ca="1" si="176"/>
        <v>-1.1867584328000178</v>
      </c>
      <c r="M277" s="24">
        <f t="shared" ca="1" si="176"/>
        <v>-0.38168628484398398</v>
      </c>
      <c r="N277" s="24">
        <f ca="1">SQRT(Inputs!$B$38)*C277+SQRT(1-Inputs!$B$38)*_xlfn.NORM.S.INV(RAND())</f>
        <v>-2.5698112688850867</v>
      </c>
      <c r="O277" s="24">
        <f ca="1">SQRT(Inputs!$B$38)*D277+SQRT(1-Inputs!$B$38)*_xlfn.NORM.S.INV(RAND())</f>
        <v>-0.36728863084773822</v>
      </c>
      <c r="P277" s="24">
        <f ca="1">SQRT(Inputs!$B$38)*E277+SQRT(1-Inputs!$B$38)*_xlfn.NORM.S.INV(RAND())</f>
        <v>-1.0442484687101004</v>
      </c>
      <c r="Q277" s="24">
        <f ca="1">SQRT(Inputs!$B$38)*F277+SQRT(1-Inputs!$B$38)*_xlfn.NORM.S.INV(RAND())</f>
        <v>-0.59526016924421976</v>
      </c>
      <c r="R277" s="24">
        <f ca="1">SQRT(Inputs!$B$38)*G277+SQRT(1-Inputs!$B$38)*_xlfn.NORM.S.INV(RAND())</f>
        <v>-0.20709695389556212</v>
      </c>
      <c r="S277" s="24">
        <f ca="1">SQRT(Inputs!$B$38)*H277+SQRT(1-Inputs!$B$38)*_xlfn.NORM.S.INV(RAND())</f>
        <v>-2.6991008170376127</v>
      </c>
      <c r="T277" s="24">
        <f ca="1">SQRT(Inputs!$B$38)*I277+SQRT(1-Inputs!$B$38)*_xlfn.NORM.S.INV(RAND())</f>
        <v>-0.6387503891449029</v>
      </c>
      <c r="U277" s="24">
        <f ca="1">SQRT(Inputs!$B$38)*J277+SQRT(1-Inputs!$B$38)*_xlfn.NORM.S.INV(RAND())</f>
        <v>0.91001474025393103</v>
      </c>
      <c r="V277" s="24">
        <f ca="1">SQRT(Inputs!$B$38)*K277+SQRT(1-Inputs!$B$38)*_xlfn.NORM.S.INV(RAND())</f>
        <v>1.8333970600116558</v>
      </c>
      <c r="W277" s="24">
        <f ca="1">SQRT(Inputs!$B$38)*L277+SQRT(1-Inputs!$B$38)*_xlfn.NORM.S.INV(RAND())</f>
        <v>-1.837253819545847</v>
      </c>
      <c r="X277" s="24">
        <f ca="1">SQRT(Inputs!$B$38)*M277+SQRT(1-Inputs!$B$38)*_xlfn.NORM.S.INV(RAND())</f>
        <v>0.71317597800511356</v>
      </c>
      <c r="Y277" s="24">
        <f ca="1">SQRT(Inputs!$B$38)*C277+SQRT(1-Inputs!$B$38)*_xlfn.NORM.S.INV(RAND())</f>
        <v>-2.3617697930942163</v>
      </c>
      <c r="Z277" s="24">
        <f ca="1">SQRT(Inputs!$B$38)*D277+SQRT(1-Inputs!$B$38)*_xlfn.NORM.S.INV(RAND())</f>
        <v>-0.55368983731877619</v>
      </c>
      <c r="AA277" s="24">
        <f ca="1">SQRT(Inputs!$B$38)*E277+SQRT(1-Inputs!$B$38)*_xlfn.NORM.S.INV(RAND())</f>
        <v>0.1082911233304043</v>
      </c>
      <c r="AB277" s="24">
        <f ca="1">SQRT(Inputs!$B$38)*F277+SQRT(1-Inputs!$B$38)*_xlfn.NORM.S.INV(RAND())</f>
        <v>0.61882694485202538</v>
      </c>
      <c r="AC277" s="24">
        <f ca="1">SQRT(Inputs!$B$38)*G277+SQRT(1-Inputs!$B$38)*_xlfn.NORM.S.INV(RAND())</f>
        <v>0.84773719947245763</v>
      </c>
      <c r="AD277" s="24">
        <f ca="1">SQRT(Inputs!$B$38)*H277+SQRT(1-Inputs!$B$38)*_xlfn.NORM.S.INV(RAND())</f>
        <v>8.0667833486797957E-2</v>
      </c>
      <c r="AE277" s="24">
        <f ca="1">SQRT(Inputs!$B$38)*I277+SQRT(1-Inputs!$B$38)*_xlfn.NORM.S.INV(RAND())</f>
        <v>-0.47360622749191938</v>
      </c>
      <c r="AF277" s="24">
        <f ca="1">SQRT(Inputs!$B$38)*J277+SQRT(1-Inputs!$B$38)*_xlfn.NORM.S.INV(RAND())</f>
        <v>-1.5386808368643847</v>
      </c>
      <c r="AG277" s="24">
        <f ca="1">SQRT(Inputs!$B$38)*K277+SQRT(1-Inputs!$B$38)*_xlfn.NORM.S.INV(RAND())</f>
        <v>1.1878316927781958</v>
      </c>
      <c r="AH277" s="24">
        <f ca="1">SQRT(Inputs!$B$38)*L277+SQRT(1-Inputs!$B$38)*_xlfn.NORM.S.INV(RAND())</f>
        <v>-1.5733475952556635</v>
      </c>
      <c r="AI277" s="24">
        <f ca="1">SQRT(Inputs!$B$38)*M277+SQRT(1-Inputs!$B$38)*_xlfn.NORM.S.INV(RAND())</f>
        <v>-0.463777097323535</v>
      </c>
      <c r="AJ277" s="24">
        <f ca="1">SQRT(Inputs!$B$38)*C277+SQRT(1-Inputs!$B$38)*_xlfn.NORM.S.INV(RAND())</f>
        <v>-1.5502783448279125</v>
      </c>
      <c r="AK277" s="24">
        <f ca="1">SQRT(Inputs!$B$38)*D277+SQRT(1-Inputs!$B$38)*_xlfn.NORM.S.INV(RAND())</f>
        <v>-0.77240968520011011</v>
      </c>
      <c r="AL277" s="24">
        <f ca="1">SQRT(Inputs!$B$38)*E277+SQRT(1-Inputs!$B$38)*_xlfn.NORM.S.INV(RAND())</f>
        <v>-0.61317363271469694</v>
      </c>
      <c r="AM277" s="24">
        <f ca="1">SQRT(Inputs!$B$38)*F277+SQRT(1-Inputs!$B$38)*_xlfn.NORM.S.INV(RAND())</f>
        <v>1.7855853371483299</v>
      </c>
      <c r="AN277" s="24">
        <f ca="1">SQRT(Inputs!$B$38)*G277+SQRT(1-Inputs!$B$38)*_xlfn.NORM.S.INV(RAND())</f>
        <v>0.52295241897658151</v>
      </c>
      <c r="AO277" s="24">
        <f ca="1">SQRT(Inputs!$B$38)*H277+SQRT(1-Inputs!$B$38)*_xlfn.NORM.S.INV(RAND())</f>
        <v>-0.63619253485298666</v>
      </c>
      <c r="AP277" s="24">
        <f ca="1">SQRT(Inputs!$B$38)*I277+SQRT(1-Inputs!$B$38)*_xlfn.NORM.S.INV(RAND())</f>
        <v>1.2520419321695786E-2</v>
      </c>
      <c r="AQ277" s="24">
        <f ca="1">SQRT(Inputs!$B$38)*J277+SQRT(1-Inputs!$B$38)*_xlfn.NORM.S.INV(RAND())</f>
        <v>-1.6578636804149949E-2</v>
      </c>
      <c r="AR277" s="24">
        <f ca="1">SQRT(Inputs!$B$38)*K277+SQRT(1-Inputs!$B$38)*_xlfn.NORM.S.INV(RAND())</f>
        <v>0.42240831874477802</v>
      </c>
      <c r="AS277" s="24">
        <f ca="1">SQRT(Inputs!$B$38)*L277+SQRT(1-Inputs!$B$38)*_xlfn.NORM.S.INV(RAND())</f>
        <v>-0.64280535397248018</v>
      </c>
      <c r="AT277" s="24">
        <f ca="1">SQRT(Inputs!$B$38)*M277+SQRT(1-Inputs!$B$38)*_xlfn.NORM.S.INV(RAND())</f>
        <v>4.2102798760364907E-2</v>
      </c>
      <c r="AU277" s="15">
        <f ca="1">Inputs!$B$6*EXP($B$8-0.5*C$5^2+C$5*N277)</f>
        <v>3273.5462720740416</v>
      </c>
      <c r="AV277" s="15">
        <f t="shared" ca="1" si="146"/>
        <v>3775.2008340763509</v>
      </c>
      <c r="AW277" s="15">
        <f t="shared" ca="1" si="147"/>
        <v>3998.4218938076901</v>
      </c>
      <c r="AX277" s="15">
        <f t="shared" ca="1" si="148"/>
        <v>4531.8042637941362</v>
      </c>
      <c r="AY277" s="15">
        <f t="shared" ca="1" si="149"/>
        <v>5405.9819018940789</v>
      </c>
      <c r="AZ277" s="15">
        <f t="shared" ca="1" si="150"/>
        <v>4911.6582993569245</v>
      </c>
      <c r="BA277" s="15">
        <f t="shared" ca="1" si="151"/>
        <v>5621.9324842260357</v>
      </c>
      <c r="BB277" s="15">
        <f t="shared" ca="1" si="152"/>
        <v>7540.003355625603</v>
      </c>
      <c r="BC277" s="15">
        <f t="shared" ca="1" si="153"/>
        <v>11022.441366298985</v>
      </c>
      <c r="BD277" s="15">
        <f t="shared" ca="1" si="154"/>
        <v>11371.455515170883</v>
      </c>
      <c r="BE277" s="15">
        <f t="shared" ca="1" si="155"/>
        <v>14869.4218829939</v>
      </c>
      <c r="BF277" s="15">
        <f ca="1">Inputs!$B$13*EXP($B$9-0.5*C$6^2+C$6*Y277)</f>
        <v>8659.8599078259303</v>
      </c>
      <c r="BG277" s="15">
        <f t="shared" ca="1" si="156"/>
        <v>9550.6125781680257</v>
      </c>
      <c r="BH277" s="15">
        <f t="shared" ca="1" si="157"/>
        <v>11880.572633807549</v>
      </c>
      <c r="BI277" s="15">
        <f t="shared" ca="1" si="158"/>
        <v>15996.998364041388</v>
      </c>
      <c r="BJ277" s="15">
        <f t="shared" ca="1" si="159"/>
        <v>22160.29861499192</v>
      </c>
      <c r="BK277" s="15">
        <f t="shared" ca="1" si="160"/>
        <v>27497.907052742063</v>
      </c>
      <c r="BL277" s="15">
        <f t="shared" ca="1" si="161"/>
        <v>31767.068283431861</v>
      </c>
      <c r="BM277" s="15">
        <f t="shared" ca="1" si="162"/>
        <v>32254.578113749998</v>
      </c>
      <c r="BN277" s="15">
        <f t="shared" ca="1" si="163"/>
        <v>45737.438453963689</v>
      </c>
      <c r="BO277" s="15">
        <f t="shared" ca="1" si="164"/>
        <v>46869.524547517038</v>
      </c>
      <c r="BP277" s="15">
        <f t="shared" ca="1" si="165"/>
        <v>54734.708834778641</v>
      </c>
      <c r="BQ277" s="15">
        <f ca="1">Inputs!$B$20*EXP($B$10-0.5*C$7^2+C$7*AJ277)</f>
        <v>2475.1884035876537</v>
      </c>
      <c r="BR277" s="15">
        <f t="shared" ca="1" si="166"/>
        <v>2627.9291946929629</v>
      </c>
      <c r="BS277" s="15">
        <f t="shared" ca="1" si="167"/>
        <v>3017.5891004538184</v>
      </c>
      <c r="BT277" s="15">
        <f t="shared" ca="1" si="168"/>
        <v>6646.4026442480517</v>
      </c>
      <c r="BU277" s="15">
        <f t="shared" ca="1" si="169"/>
        <v>10453.635577361416</v>
      </c>
      <c r="BV277" s="15">
        <f t="shared" ca="1" si="170"/>
        <v>12601.891149536719</v>
      </c>
      <c r="BW277" s="15">
        <f t="shared" ca="1" si="171"/>
        <v>17631.889764813575</v>
      </c>
      <c r="BX277" s="15">
        <f t="shared" ca="1" si="172"/>
        <v>24579.203648498209</v>
      </c>
      <c r="BY277" s="15">
        <f t="shared" ca="1" si="173"/>
        <v>37338.513788397169</v>
      </c>
      <c r="BZ277" s="15">
        <f t="shared" ca="1" si="174"/>
        <v>46551.935624552993</v>
      </c>
      <c r="CA277" s="15">
        <f t="shared" ca="1" si="175"/>
        <v>65882.414205722234</v>
      </c>
      <c r="CB277" s="15">
        <f ca="1">(AU277*DCF!C$10-DCF!C$5*MAX(AU277*DCF!C$10,0)-MAX(AU277-Inputs!$B$6,0)/Inputs!$B$10)*DCF!C$6</f>
        <v>840.67652340496295</v>
      </c>
      <c r="CC277" s="15">
        <f ca="1">(AV277*DCF!D$10-DCF!D$5*MAX(AV277*DCF!D$10,0)-MAX(AV277-AU277,0)/Inputs!$B$10)*DCF!D$6</f>
        <v>797.86429144830629</v>
      </c>
      <c r="CD277" s="15">
        <f ca="1">(AW277*DCF!E$10-DCF!E$5*MAX(AW277*DCF!E$10,0)-MAX(AW277-AV277,0)/Inputs!$B$10)*DCF!E$6</f>
        <v>872.89333915057273</v>
      </c>
      <c r="CE277" s="15">
        <f ca="1">(AX277*DCF!F$10-DCF!F$5*MAX(AX277*DCF!F$10,0)-MAX(AX277-AW277,0)/Inputs!$B$10)*DCF!F$6</f>
        <v>878.30200143150239</v>
      </c>
      <c r="CF277" s="15">
        <f ca="1">(AY277*DCF!G$10-DCF!G$5*MAX(AY277*DCF!G$10,0)-MAX(AY277-AX277,0)/Inputs!$B$10)*DCF!G$6</f>
        <v>945.81564292865255</v>
      </c>
      <c r="CG277" s="15">
        <f ca="1">(AZ277*DCF!H$10-DCF!H$5*MAX(AZ277*DCF!H$10,0)-MAX(AZ277-AY277,0)/Inputs!$B$10)*DCF!H$6</f>
        <v>953.60198186394325</v>
      </c>
      <c r="CH277" s="15">
        <f ca="1">(BA277*DCF!I$10-DCF!I$5*MAX(BA277*DCF!I$10,0)-MAX(BA277-AZ277,0)/Inputs!$B$10)*DCF!I$6</f>
        <v>910.41212406904515</v>
      </c>
      <c r="CI277" s="15">
        <f ca="1">(BB277*DCF!J$10-DCF!J$5*MAX(BB277*DCF!J$10,0)-MAX(BB277-BA277,0)/Inputs!$B$10)*DCF!J$6</f>
        <v>1003.2300377890451</v>
      </c>
      <c r="CJ277" s="15">
        <f ca="1">(BC277*DCF!K$10-DCF!K$5*MAX(BC277*DCF!K$10,0)-MAX(BC277-BB277,0)/Inputs!$B$10)*DCF!K$6</f>
        <v>1286.9477294994256</v>
      </c>
      <c r="CK277" s="15">
        <f ca="1">(BD277*DCF!L$10-DCF!L$5*MAX(BD277*DCF!L$10,0)-MAX(BD277-BC277,0)/Inputs!$B$10)*DCF!L$6</f>
        <v>1669.8985504341522</v>
      </c>
      <c r="CL277" s="15">
        <f ca="1">(BE277*DCF!M$10-DCF!M$5*MAX(BE277*DCF!M$10,0)-MAX(BE277-BD277,0)/Inputs!$B$10)*DCF!M$6</f>
        <v>1680.3982914028343</v>
      </c>
      <c r="CM277" s="15">
        <f ca="1">(BF277*DCF!C$28-DCF!C$5*MAX(BF277*DCF!C$28,0)-MAX(BF277-Inputs!$B$13,0)/Inputs!$B$17)*DCF!C$6</f>
        <v>2642.9324513987863</v>
      </c>
      <c r="CN277" s="15">
        <f ca="1">(BG277*DCF!D$28-DCF!D$5*MAX(BG277*DCF!D$28,0)-MAX(BG277-BF277,0)/Inputs!$B$17)*DCF!D$6</f>
        <v>2622.8372925297235</v>
      </c>
      <c r="CO277" s="15">
        <f ca="1">(BH277*DCF!E$28-DCF!E$5*MAX(BH277*DCF!E$28,0)-MAX(BH277-BG277,0)/Inputs!$B$17)*DCF!E$6</f>
        <v>2905.5866650653084</v>
      </c>
      <c r="CP277" s="15">
        <f ca="1">(BI277*DCF!F$28-DCF!F$5*MAX(BI277*DCF!F$28,0)-MAX(BI277-BH277,0)/Inputs!$B$17)*DCF!F$6</f>
        <v>3593.3033118421708</v>
      </c>
      <c r="CQ277" s="15">
        <f ca="1">(BJ277*DCF!G$28-DCF!G$5*MAX(BJ277*DCF!G$28,0)-MAX(BJ277-BI277,0)/Inputs!$B$17)*DCF!G$6</f>
        <v>4713.0513891230194</v>
      </c>
      <c r="CR277" s="15">
        <f ca="1">(BK277*DCF!H$28-DCF!H$5*MAX(BK277*DCF!H$28,0)-MAX(BK277-BJ277,0)/Inputs!$B$17)*DCF!H$6</f>
        <v>5971.2212320966355</v>
      </c>
      <c r="CS277" s="15">
        <f ca="1">(BL277*DCF!I$28-DCF!I$5*MAX(BL277*DCF!I$28,0)-MAX(BL277-BK277,0)/Inputs!$B$17)*DCF!I$6</f>
        <v>6857.3670692946971</v>
      </c>
      <c r="CT277" s="15">
        <f ca="1">(BM277*DCF!J$28-DCF!J$5*MAX(BM277*DCF!J$28,0)-MAX(BM277-BL277,0)/Inputs!$B$17)*DCF!J$6</f>
        <v>7130.8087579143485</v>
      </c>
      <c r="CU277" s="15">
        <f ca="1">(BN277*DCF!K$28-DCF!K$5*MAX(BN277*DCF!K$28,0)-MAX(BN277-BM277,0)/Inputs!$B$17)*DCF!K$6</f>
        <v>8007.5093210267696</v>
      </c>
      <c r="CV277" s="15">
        <f ca="1">(BO277*DCF!L$28-DCF!L$5*MAX(BO277*DCF!L$28,0)-MAX(BO277-BN277,0)/Inputs!$B$17)*DCF!L$6</f>
        <v>9223.3565034001822</v>
      </c>
      <c r="CW277" s="15">
        <f ca="1">(BP277*DCF!M$28-DCF!M$5*MAX(BP277*DCF!M$28,0)-MAX(BP277-BO277,0)/Inputs!$B$17)*DCF!M$6</f>
        <v>9476.2343796689656</v>
      </c>
      <c r="CX277" s="15">
        <f ca="1">(BQ277*DCF!C$46-DCF!C$5*MAX(BQ277*DCF!C$46,0)-MAX(BQ277-Inputs!$B$20,0)/Inputs!$B$24)*DCF!C$6</f>
        <v>-571.63704470846506</v>
      </c>
      <c r="CY277" s="15">
        <f ca="1">(BR277*DCF!D$46-DCF!D$5*MAX(BR277*DCF!D$46,0)-MAX(BR277-BQ277,0)/Inputs!$B$24)*DCF!D$6</f>
        <v>-513.69945713401614</v>
      </c>
      <c r="CZ277" s="15">
        <f ca="1">(BS277*DCF!E$46-DCF!E$5*MAX(BS277*DCF!E$46,0)-MAX(BS277-BR277,0)/Inputs!$B$24)*DCF!E$6</f>
        <v>-510.42837282886916</v>
      </c>
      <c r="DA277" s="15">
        <f ca="1">(BT277*DCF!F$46-DCF!F$5*MAX(BT277*DCF!F$46,0)-MAX(BT277-BS277,0)/Inputs!$B$24)*DCF!F$6</f>
        <v>-1805.3987891596298</v>
      </c>
      <c r="DB277" s="15">
        <f ca="1">(BU277*DCF!G$46-DCF!G$5*MAX(BU277*DCF!G$46,0)-MAX(BU277-BT277,0)/Inputs!$B$24)*DCF!G$6</f>
        <v>-1632.3175839217968</v>
      </c>
      <c r="DC277" s="15">
        <f ca="1">(BV277*DCF!H$46-DCF!H$5*MAX(BV277*DCF!H$46,0)-MAX(BV277-BU277,0)/Inputs!$B$24)*DCF!H$6</f>
        <v>-667.55725647320185</v>
      </c>
      <c r="DD277" s="15">
        <f ca="1">(BW277*DCF!I$46-DCF!I$5*MAX(BW277*DCF!I$46,0)-MAX(BW277-BV277,0)/Inputs!$B$24)*DCF!I$6</f>
        <v>-1036.7026864646632</v>
      </c>
      <c r="DE277" s="15">
        <f ca="1">(BX277*DCF!J$46-DCF!J$5*MAX(BX277*DCF!J$46,0)-MAX(BX277-BW277,0)/Inputs!$B$24)*DCF!J$6</f>
        <v>-811.28453546181174</v>
      </c>
      <c r="DF277" s="15">
        <f ca="1">(BY277*DCF!K$46-DCF!K$5*MAX(BY277*DCF!K$46,0)-MAX(BY277-BX277,0)/Inputs!$B$24)*DCF!K$6</f>
        <v>-992.79070149329618</v>
      </c>
      <c r="DG277" s="15">
        <f ca="1">(BZ277*DCF!L$46-DCF!L$5*MAX(BZ277*DCF!L$46,0)-MAX(BZ277-BY277,0)/Inputs!$B$24)*DCF!L$6</f>
        <v>1132.8922596923865</v>
      </c>
      <c r="DH277" s="15">
        <f ca="1">(CA277*DCF!M$46-DCF!M$5*MAX(CA277*DCF!M$46,0)-MAX(CA277-BZ277,0)/Inputs!$B$24)*DCF!M$6</f>
        <v>1123.7662812992371</v>
      </c>
      <c r="DI277" s="15">
        <f ca="1">SUM(CB277:CL277)+BE277*DCF!M$10*(1+Inputs!$B$30)*(1-Inputs!$B$33)*(1-Inputs!$B$30/Inputs!$B$31)/(Inputs!$B$29-Inputs!$B$30)*DCF!M$6</f>
        <v>53221.838241543002</v>
      </c>
      <c r="DJ277" s="15">
        <f ca="1">SUM(CM277:CW277)+BP277*DCF!M$28*(1+Inputs!$B$30)*(1-Inputs!$B$33)*(1-Inputs!$B$30/Inputs!$B$31)/(Inputs!$B$29-Inputs!$B$30)*DCF!M$6</f>
        <v>266247.43301173777</v>
      </c>
      <c r="DK277" s="15">
        <f ca="1">SUM(CX277:DH277)+CA277*DCF!M$46*(1+Inputs!$B$30)*(1-Inputs!$B$33)*(1-Inputs!$B$30/Inputs!$B$31)/(Inputs!$B$29-Inputs!$B$30)*DCF!M$6</f>
        <v>95576.858746268947</v>
      </c>
      <c r="DM277" s="15">
        <f ca="1">DI277+DJ277+DK277+Inputs!$B$34+Inputs!$B$36-Inputs!$B$35</f>
        <v>491897.12999954971</v>
      </c>
    </row>
    <row r="278" spans="1:117" x14ac:dyDescent="0.75">
      <c r="A278" s="11">
        <v>265</v>
      </c>
      <c r="C278" s="24">
        <f t="shared" ca="1" si="176"/>
        <v>0.515886265957754</v>
      </c>
      <c r="D278" s="24">
        <f t="shared" ca="1" si="176"/>
        <v>-0.92585257624828521</v>
      </c>
      <c r="E278" s="24">
        <f t="shared" ca="1" si="176"/>
        <v>-1.3872256628397726</v>
      </c>
      <c r="F278" s="24">
        <f t="shared" ca="1" si="176"/>
        <v>0.58058755742011214</v>
      </c>
      <c r="G278" s="24">
        <f t="shared" ca="1" si="176"/>
        <v>1.427224580597716</v>
      </c>
      <c r="H278" s="24">
        <f t="shared" ca="1" si="176"/>
        <v>-0.27498584809762738</v>
      </c>
      <c r="I278" s="24">
        <f t="shared" ca="1" si="176"/>
        <v>-0.60706935213801805</v>
      </c>
      <c r="J278" s="24">
        <f t="shared" ca="1" si="176"/>
        <v>-1.0724751479072323</v>
      </c>
      <c r="K278" s="24">
        <f t="shared" ca="1" si="176"/>
        <v>-0.85504920825000141</v>
      </c>
      <c r="L278" s="24">
        <f t="shared" ca="1" si="176"/>
        <v>-0.74002454106398652</v>
      </c>
      <c r="M278" s="24">
        <f t="shared" ca="1" si="176"/>
        <v>-2.1406718958186568</v>
      </c>
      <c r="N278" s="24">
        <f ca="1">SQRT(Inputs!$B$38)*C278+SQRT(1-Inputs!$B$38)*_xlfn.NORM.S.INV(RAND())</f>
        <v>1.1426450300018849</v>
      </c>
      <c r="O278" s="24">
        <f ca="1">SQRT(Inputs!$B$38)*D278+SQRT(1-Inputs!$B$38)*_xlfn.NORM.S.INV(RAND())</f>
        <v>-1.4336718427663635</v>
      </c>
      <c r="P278" s="24">
        <f ca="1">SQRT(Inputs!$B$38)*E278+SQRT(1-Inputs!$B$38)*_xlfn.NORM.S.INV(RAND())</f>
        <v>-0.96934229195434618</v>
      </c>
      <c r="Q278" s="24">
        <f ca="1">SQRT(Inputs!$B$38)*F278+SQRT(1-Inputs!$B$38)*_xlfn.NORM.S.INV(RAND())</f>
        <v>0.21000056765945263</v>
      </c>
      <c r="R278" s="24">
        <f ca="1">SQRT(Inputs!$B$38)*G278+SQRT(1-Inputs!$B$38)*_xlfn.NORM.S.INV(RAND())</f>
        <v>0.62277550175651242</v>
      </c>
      <c r="S278" s="24">
        <f ca="1">SQRT(Inputs!$B$38)*H278+SQRT(1-Inputs!$B$38)*_xlfn.NORM.S.INV(RAND())</f>
        <v>0.26136747177302</v>
      </c>
      <c r="T278" s="24">
        <f ca="1">SQRT(Inputs!$B$38)*I278+SQRT(1-Inputs!$B$38)*_xlfn.NORM.S.INV(RAND())</f>
        <v>1.064168118500987</v>
      </c>
      <c r="U278" s="24">
        <f ca="1">SQRT(Inputs!$B$38)*J278+SQRT(1-Inputs!$B$38)*_xlfn.NORM.S.INV(RAND())</f>
        <v>-0.60403406568546802</v>
      </c>
      <c r="V278" s="24">
        <f ca="1">SQRT(Inputs!$B$38)*K278+SQRT(1-Inputs!$B$38)*_xlfn.NORM.S.INV(RAND())</f>
        <v>-2.8743850637493185E-2</v>
      </c>
      <c r="W278" s="24">
        <f ca="1">SQRT(Inputs!$B$38)*L278+SQRT(1-Inputs!$B$38)*_xlfn.NORM.S.INV(RAND())</f>
        <v>-0.49996053937197527</v>
      </c>
      <c r="X278" s="24">
        <f ca="1">SQRT(Inputs!$B$38)*M278+SQRT(1-Inputs!$B$38)*_xlfn.NORM.S.INV(RAND())</f>
        <v>-1.0544314287757928</v>
      </c>
      <c r="Y278" s="24">
        <f ca="1">SQRT(Inputs!$B$38)*C278+SQRT(1-Inputs!$B$38)*_xlfn.NORM.S.INV(RAND())</f>
        <v>2.2873680342799858</v>
      </c>
      <c r="Z278" s="24">
        <f ca="1">SQRT(Inputs!$B$38)*D278+SQRT(1-Inputs!$B$38)*_xlfn.NORM.S.INV(RAND())</f>
        <v>-0.7566694553503257</v>
      </c>
      <c r="AA278" s="24">
        <f ca="1">SQRT(Inputs!$B$38)*E278+SQRT(1-Inputs!$B$38)*_xlfn.NORM.S.INV(RAND())</f>
        <v>-1.7294451027577327</v>
      </c>
      <c r="AB278" s="24">
        <f ca="1">SQRT(Inputs!$B$38)*F278+SQRT(1-Inputs!$B$38)*_xlfn.NORM.S.INV(RAND())</f>
        <v>-0.38485821968318756</v>
      </c>
      <c r="AC278" s="24">
        <f ca="1">SQRT(Inputs!$B$38)*G278+SQRT(1-Inputs!$B$38)*_xlfn.NORM.S.INV(RAND())</f>
        <v>0.48215474843599293</v>
      </c>
      <c r="AD278" s="24">
        <f ca="1">SQRT(Inputs!$B$38)*H278+SQRT(1-Inputs!$B$38)*_xlfn.NORM.S.INV(RAND())</f>
        <v>-0.30444839257288836</v>
      </c>
      <c r="AE278" s="24">
        <f ca="1">SQRT(Inputs!$B$38)*I278+SQRT(1-Inputs!$B$38)*_xlfn.NORM.S.INV(RAND())</f>
        <v>0.60015322048901143</v>
      </c>
      <c r="AF278" s="24">
        <f ca="1">SQRT(Inputs!$B$38)*J278+SQRT(1-Inputs!$B$38)*_xlfn.NORM.S.INV(RAND())</f>
        <v>-0.64971407292163019</v>
      </c>
      <c r="AG278" s="24">
        <f ca="1">SQRT(Inputs!$B$38)*K278+SQRT(1-Inputs!$B$38)*_xlfn.NORM.S.INV(RAND())</f>
        <v>0.93626169251967339</v>
      </c>
      <c r="AH278" s="24">
        <f ca="1">SQRT(Inputs!$B$38)*L278+SQRT(1-Inputs!$B$38)*_xlfn.NORM.S.INV(RAND())</f>
        <v>-0.77628506827961608</v>
      </c>
      <c r="AI278" s="24">
        <f ca="1">SQRT(Inputs!$B$38)*M278+SQRT(1-Inputs!$B$38)*_xlfn.NORM.S.INV(RAND())</f>
        <v>-1.9147287726420521</v>
      </c>
      <c r="AJ278" s="24">
        <f ca="1">SQRT(Inputs!$B$38)*C278+SQRT(1-Inputs!$B$38)*_xlfn.NORM.S.INV(RAND())</f>
        <v>1.1837443416031876</v>
      </c>
      <c r="AK278" s="24">
        <f ca="1">SQRT(Inputs!$B$38)*D278+SQRT(1-Inputs!$B$38)*_xlfn.NORM.S.INV(RAND())</f>
        <v>-0.92464938082551351</v>
      </c>
      <c r="AL278" s="24">
        <f ca="1">SQRT(Inputs!$B$38)*E278+SQRT(1-Inputs!$B$38)*_xlfn.NORM.S.INV(RAND())</f>
        <v>7.6931178567330449E-2</v>
      </c>
      <c r="AM278" s="24">
        <f ca="1">SQRT(Inputs!$B$38)*F278+SQRT(1-Inputs!$B$38)*_xlfn.NORM.S.INV(RAND())</f>
        <v>1.0422542204255481</v>
      </c>
      <c r="AN278" s="24">
        <f ca="1">SQRT(Inputs!$B$38)*G278+SQRT(1-Inputs!$B$38)*_xlfn.NORM.S.INV(RAND())</f>
        <v>-0.12026158210188798</v>
      </c>
      <c r="AO278" s="24">
        <f ca="1">SQRT(Inputs!$B$38)*H278+SQRT(1-Inputs!$B$38)*_xlfn.NORM.S.INV(RAND())</f>
        <v>-0.90688104075159481</v>
      </c>
      <c r="AP278" s="24">
        <f ca="1">SQRT(Inputs!$B$38)*I278+SQRT(1-Inputs!$B$38)*_xlfn.NORM.S.INV(RAND())</f>
        <v>1.2050695020487319</v>
      </c>
      <c r="AQ278" s="24">
        <f ca="1">SQRT(Inputs!$B$38)*J278+SQRT(1-Inputs!$B$38)*_xlfn.NORM.S.INV(RAND())</f>
        <v>-1.0471455830996788</v>
      </c>
      <c r="AR278" s="24">
        <f ca="1">SQRT(Inputs!$B$38)*K278+SQRT(1-Inputs!$B$38)*_xlfn.NORM.S.INV(RAND())</f>
        <v>0.28622182339336782</v>
      </c>
      <c r="AS278" s="24">
        <f ca="1">SQRT(Inputs!$B$38)*L278+SQRT(1-Inputs!$B$38)*_xlfn.NORM.S.INV(RAND())</f>
        <v>-0.41304349231441184</v>
      </c>
      <c r="AT278" s="24">
        <f ca="1">SQRT(Inputs!$B$38)*M278+SQRT(1-Inputs!$B$38)*_xlfn.NORM.S.INV(RAND())</f>
        <v>-1.4491341927771864</v>
      </c>
      <c r="AU278" s="15">
        <f ca="1">Inputs!$B$6*EXP($B$8-0.5*C$5^2+C$5*N278)</f>
        <v>5970.4398547171895</v>
      </c>
      <c r="AV278" s="15">
        <f t="shared" ca="1" si="146"/>
        <v>5886.183582947705</v>
      </c>
      <c r="AW278" s="15">
        <f t="shared" ca="1" si="147"/>
        <v>6297.5297021413644</v>
      </c>
      <c r="AX278" s="15">
        <f t="shared" ca="1" si="148"/>
        <v>7893.0403091226372</v>
      </c>
      <c r="AY278" s="15">
        <f t="shared" ca="1" si="149"/>
        <v>10373.831603815985</v>
      </c>
      <c r="AZ278" s="15">
        <f t="shared" ca="1" si="150"/>
        <v>13057.948405650597</v>
      </c>
      <c r="BA278" s="15">
        <f t="shared" ca="1" si="151"/>
        <v>17862.21869585109</v>
      </c>
      <c r="BB278" s="15">
        <f t="shared" ca="1" si="152"/>
        <v>20584.594084016833</v>
      </c>
      <c r="BC278" s="15">
        <f t="shared" ca="1" si="153"/>
        <v>25141.035022244167</v>
      </c>
      <c r="BD278" s="15">
        <f t="shared" ca="1" si="154"/>
        <v>29392.98751468111</v>
      </c>
      <c r="BE278" s="15">
        <f t="shared" ca="1" si="155"/>
        <v>32719.212824813014</v>
      </c>
      <c r="BF278" s="15">
        <f ca="1">Inputs!$B$13*EXP($B$9-0.5*C$6^2+C$6*Y278)</f>
        <v>21766.658708547497</v>
      </c>
      <c r="BG278" s="15">
        <f t="shared" ca="1" si="156"/>
        <v>23142.269979533245</v>
      </c>
      <c r="BH278" s="15">
        <f t="shared" ca="1" si="157"/>
        <v>21224.53633063264</v>
      </c>
      <c r="BI278" s="15">
        <f t="shared" ca="1" si="158"/>
        <v>24487.622366463518</v>
      </c>
      <c r="BJ278" s="15">
        <f t="shared" ca="1" si="159"/>
        <v>32180.862318284184</v>
      </c>
      <c r="BK278" s="15">
        <f t="shared" ca="1" si="160"/>
        <v>37892.321754677418</v>
      </c>
      <c r="BL278" s="15">
        <f t="shared" ca="1" si="161"/>
        <v>50310.762103571164</v>
      </c>
      <c r="BM278" s="15">
        <f t="shared" ca="1" si="162"/>
        <v>57047.430154930902</v>
      </c>
      <c r="BN278" s="15">
        <f t="shared" ca="1" si="163"/>
        <v>78491.717945509372</v>
      </c>
      <c r="BO278" s="15">
        <f t="shared" ca="1" si="164"/>
        <v>88242.996517506501</v>
      </c>
      <c r="BP278" s="15">
        <f t="shared" ca="1" si="165"/>
        <v>87429.882857670746</v>
      </c>
      <c r="BQ278" s="15">
        <f ca="1">Inputs!$B$20*EXP($B$10-0.5*C$7^2+C$7*AJ278)</f>
        <v>6527.5196504623991</v>
      </c>
      <c r="BR278" s="15">
        <f t="shared" ca="1" si="166"/>
        <v>6603.2264756420873</v>
      </c>
      <c r="BS278" s="15">
        <f t="shared" ca="1" si="167"/>
        <v>9244.4238499111452</v>
      </c>
      <c r="BT278" s="15">
        <f t="shared" ca="1" si="168"/>
        <v>16754.022456969018</v>
      </c>
      <c r="BU278" s="15">
        <f t="shared" ca="1" si="169"/>
        <v>22553.134119760198</v>
      </c>
      <c r="BV278" s="15">
        <f t="shared" ca="1" si="170"/>
        <v>25579.350038109958</v>
      </c>
      <c r="BW278" s="15">
        <f t="shared" ca="1" si="171"/>
        <v>46064.831379574993</v>
      </c>
      <c r="BX278" s="15">
        <f t="shared" ca="1" si="172"/>
        <v>52229.073054922279</v>
      </c>
      <c r="BY278" s="15">
        <f t="shared" ca="1" si="173"/>
        <v>77301.091938745682</v>
      </c>
      <c r="BZ278" s="15">
        <f t="shared" ca="1" si="174"/>
        <v>100533.33174602498</v>
      </c>
      <c r="CA278" s="15">
        <f t="shared" ca="1" si="175"/>
        <v>109158.21095134912</v>
      </c>
      <c r="CB278" s="15">
        <f ca="1">(AU278*DCF!C$10-DCF!C$5*MAX(AU278*DCF!C$10,0)-MAX(AU278-Inputs!$B$6,0)/Inputs!$B$10)*DCF!C$6</f>
        <v>1035.8856547900741</v>
      </c>
      <c r="CC278" s="15">
        <f ca="1">(AV278*DCF!D$10-DCF!D$5*MAX(AV278*DCF!D$10,0)-MAX(AV278-AU278,0)/Inputs!$B$10)*DCF!D$6</f>
        <v>1434.7173707587046</v>
      </c>
      <c r="CD278" s="15">
        <f ca="1">(AW278*DCF!E$10-DCF!E$5*MAX(AW278*DCF!E$10,0)-MAX(AW278-AV278,0)/Inputs!$B$10)*DCF!E$6</f>
        <v>1361.3471794135821</v>
      </c>
      <c r="CE278" s="15">
        <f ca="1">(AX278*DCF!F$10-DCF!F$5*MAX(AX278*DCF!F$10,0)-MAX(AX278-AW278,0)/Inputs!$B$10)*DCF!F$6</f>
        <v>1391.0519205099417</v>
      </c>
      <c r="CF278" s="15">
        <f ca="1">(AY278*DCF!G$10-DCF!G$5*MAX(AY278*DCF!G$10,0)-MAX(AY278-AX278,0)/Inputs!$B$10)*DCF!G$6</f>
        <v>1660.5717335011329</v>
      </c>
      <c r="CG278" s="15">
        <f ca="1">(AZ278*DCF!H$10-DCF!H$5*MAX(AZ278*DCF!H$10,0)-MAX(AZ278-AY278,0)/Inputs!$B$10)*DCF!H$6</f>
        <v>2058.596991865576</v>
      </c>
      <c r="CH278" s="15">
        <f ca="1">(BA278*DCF!I$10-DCF!I$5*MAX(BA278*DCF!I$10,0)-MAX(BA278-AZ278,0)/Inputs!$B$10)*DCF!I$6</f>
        <v>2474.7070860008221</v>
      </c>
      <c r="CI278" s="15">
        <f ca="1">(BB278*DCF!J$10-DCF!J$5*MAX(BB278*DCF!J$10,0)-MAX(BB278-BA278,0)/Inputs!$B$10)*DCF!J$6</f>
        <v>3119.832978821195</v>
      </c>
      <c r="CJ278" s="15">
        <f ca="1">(BC278*DCF!K$10-DCF!K$5*MAX(BC278*DCF!K$10,0)-MAX(BC278-BB278,0)/Inputs!$B$10)*DCF!K$6</f>
        <v>3409.4705016597545</v>
      </c>
      <c r="CK278" s="15">
        <f ca="1">(BD278*DCF!L$10-DCF!L$5*MAX(BD278*DCF!L$10,0)-MAX(BD278-BC278,0)/Inputs!$B$10)*DCF!L$6</f>
        <v>3883.1751509197911</v>
      </c>
      <c r="CL278" s="15">
        <f ca="1">(BE278*DCF!M$10-DCF!M$5*MAX(BE278*DCF!M$10,0)-MAX(BE278-BD278,0)/Inputs!$B$10)*DCF!M$6</f>
        <v>4219.7509676986756</v>
      </c>
      <c r="CM278" s="15">
        <f ca="1">(BF278*DCF!C$28-DCF!C$5*MAX(BF278*DCF!C$28,0)-MAX(BF278-Inputs!$B$13,0)/Inputs!$B$17)*DCF!C$6</f>
        <v>4245.8916720983661</v>
      </c>
      <c r="CN278" s="15">
        <f ca="1">(BG278*DCF!D$28-DCF!D$5*MAX(BG278*DCF!D$28,0)-MAX(BG278-BF278,0)/Inputs!$B$17)*DCF!D$6</f>
        <v>6522.4513025393717</v>
      </c>
      <c r="CO278" s="15">
        <f ca="1">(BH278*DCF!E$28-DCF!E$5*MAX(BH278*DCF!E$28,0)-MAX(BH278-BG278,0)/Inputs!$B$17)*DCF!E$6</f>
        <v>6011.1666223409211</v>
      </c>
      <c r="CP278" s="15">
        <f ca="1">(BI278*DCF!F$28-DCF!F$5*MAX(BI278*DCF!F$28,0)-MAX(BI278-BH278,0)/Inputs!$B$17)*DCF!F$6</f>
        <v>6053.6480575694104</v>
      </c>
      <c r="CQ278" s="15">
        <f ca="1">(BJ278*DCF!G$28-DCF!G$5*MAX(BJ278*DCF!G$28,0)-MAX(BJ278-BI278,0)/Inputs!$B$17)*DCF!G$6</f>
        <v>7055.6419240123705</v>
      </c>
      <c r="CR278" s="15">
        <f ca="1">(BK278*DCF!H$28-DCF!H$5*MAX(BK278*DCF!H$28,0)-MAX(BK278-BJ278,0)/Inputs!$B$17)*DCF!H$6</f>
        <v>8483.7887130346735</v>
      </c>
      <c r="CS278" s="15">
        <f ca="1">(BL278*DCF!I$28-DCF!I$5*MAX(BL278*DCF!I$28,0)-MAX(BL278-BK278,0)/Inputs!$B$17)*DCF!I$6</f>
        <v>10048.301602345979</v>
      </c>
      <c r="CT278" s="15">
        <f ca="1">(BM278*DCF!J$28-DCF!J$5*MAX(BM278*DCF!J$28,0)-MAX(BM278-BL278,0)/Inputs!$B$17)*DCF!J$6</f>
        <v>11833.085645236783</v>
      </c>
      <c r="CU278" s="15">
        <f ca="1">(BN278*DCF!K$28-DCF!K$5*MAX(BN278*DCF!K$28,0)-MAX(BN278-BM278,0)/Inputs!$B$17)*DCF!K$6</f>
        <v>13949.495141666792</v>
      </c>
      <c r="CV278" s="15">
        <f ca="1">(BO278*DCF!L$28-DCF!L$5*MAX(BO278*DCF!L$28,0)-MAX(BO278-BN278,0)/Inputs!$B$17)*DCF!L$6</f>
        <v>16502.956584043619</v>
      </c>
      <c r="CW278" s="15">
        <f ca="1">(BP278*DCF!M$28-DCF!M$5*MAX(BP278*DCF!M$28,0)-MAX(BP278-BO278,0)/Inputs!$B$17)*DCF!M$6</f>
        <v>16449.983057854552</v>
      </c>
      <c r="CX278" s="15">
        <f ca="1">(BQ278*DCF!C$46-DCF!C$5*MAX(BQ278*DCF!C$46,0)-MAX(BQ278-Inputs!$B$20,0)/Inputs!$B$24)*DCF!C$6</f>
        <v>-3044.0089957014311</v>
      </c>
      <c r="CY278" s="15">
        <f ca="1">(BR278*DCF!D$46-DCF!D$5*MAX(BR278*DCF!D$46,0)-MAX(BR278-BQ278,0)/Inputs!$B$24)*DCF!D$6</f>
        <v>-1159.3202440405669</v>
      </c>
      <c r="CZ278" s="15">
        <f ca="1">(BS278*DCF!E$46-DCF!E$5*MAX(BS278*DCF!E$46,0)-MAX(BS278-BR278,0)/Inputs!$B$24)*DCF!E$6</f>
        <v>-2134.2565099247245</v>
      </c>
      <c r="DA278" s="15">
        <f ca="1">(BT278*DCF!F$46-DCF!F$5*MAX(BT278*DCF!F$46,0)-MAX(BT278-BS278,0)/Inputs!$B$24)*DCF!F$6</f>
        <v>-3954.6160916778977</v>
      </c>
      <c r="DB278" s="15">
        <f ca="1">(BU278*DCF!G$46-DCF!G$5*MAX(BU278*DCF!G$46,0)-MAX(BU278-BT278,0)/Inputs!$B$24)*DCF!G$6</f>
        <v>-2709.3494591431659</v>
      </c>
      <c r="DC278" s="15">
        <f ca="1">(BV278*DCF!H$46-DCF!H$5*MAX(BV278*DCF!H$46,0)-MAX(BV278-BU278,0)/Inputs!$B$24)*DCF!H$6</f>
        <v>-940.37805469462353</v>
      </c>
      <c r="DD278" s="15">
        <f ca="1">(BW278*DCF!I$46-DCF!I$5*MAX(BW278*DCF!I$46,0)-MAX(BW278-BV278,0)/Inputs!$B$24)*DCF!I$6</f>
        <v>-4816.7040669838916</v>
      </c>
      <c r="DE278" s="15">
        <f ca="1">(BX278*DCF!J$46-DCF!J$5*MAX(BX278*DCF!J$46,0)-MAX(BX278-BW278,0)/Inputs!$B$24)*DCF!J$6</f>
        <v>556.20895871057189</v>
      </c>
      <c r="DF278" s="15">
        <f ca="1">(BY278*DCF!K$46-DCF!K$5*MAX(BY278*DCF!K$46,0)-MAX(BY278-BX278,0)/Inputs!$B$24)*DCF!K$6</f>
        <v>-1726.280654672438</v>
      </c>
      <c r="DG278" s="15">
        <f ca="1">(BZ278*DCF!L$46-DCF!L$5*MAX(BZ278*DCF!L$46,0)-MAX(BZ278-BY278,0)/Inputs!$B$24)*DCF!L$6</f>
        <v>1691.8716454541079</v>
      </c>
      <c r="DH278" s="15">
        <f ca="1">(CA278*DCF!M$46-DCF!M$5*MAX(CA278*DCF!M$46,0)-MAX(CA278-BZ278,0)/Inputs!$B$24)*DCF!M$6</f>
        <v>6754.4907748453688</v>
      </c>
      <c r="DI278" s="15">
        <f ca="1">SUM(CB278:CL278)+BE278*DCF!M$10*(1+Inputs!$B$30)*(1-Inputs!$B$33)*(1-Inputs!$B$30/Inputs!$B$31)/(Inputs!$B$29-Inputs!$B$30)*DCF!M$6</f>
        <v>117107.10949419168</v>
      </c>
      <c r="DJ278" s="15">
        <f ca="1">SUM(CM278:CW278)+BP278*DCF!M$28*(1+Inputs!$B$30)*(1-Inputs!$B$33)*(1-Inputs!$B$30/Inputs!$B$31)/(Inputs!$B$29-Inputs!$B$30)*DCF!M$6</f>
        <v>431581.10383395501</v>
      </c>
      <c r="DK278" s="15">
        <f ca="1">SUM(CX278:DH278)+CA278*DCF!M$46*(1+Inputs!$B$30)*(1-Inputs!$B$33)*(1-Inputs!$B$30/Inputs!$B$31)/(Inputs!$B$29-Inputs!$B$30)*DCF!M$6</f>
        <v>157289.18204967669</v>
      </c>
      <c r="DM278" s="15">
        <f ca="1">DI278+DJ278+DK278+Inputs!$B$34+Inputs!$B$36-Inputs!$B$35</f>
        <v>782828.39537782338</v>
      </c>
    </row>
    <row r="279" spans="1:117" x14ac:dyDescent="0.75">
      <c r="A279" s="11">
        <v>266</v>
      </c>
      <c r="C279" s="24">
        <f t="shared" ca="1" si="176"/>
        <v>7.5930922121022731E-2</v>
      </c>
      <c r="D279" s="24">
        <f t="shared" ca="1" si="176"/>
        <v>-8.6284992652502043E-2</v>
      </c>
      <c r="E279" s="24">
        <f t="shared" ca="1" si="176"/>
        <v>-0.15814016762074082</v>
      </c>
      <c r="F279" s="24">
        <f t="shared" ca="1" si="176"/>
        <v>-2.2624980298099024</v>
      </c>
      <c r="G279" s="24">
        <f t="shared" ca="1" si="176"/>
        <v>-0.86351647427064482</v>
      </c>
      <c r="H279" s="24">
        <f t="shared" ca="1" si="176"/>
        <v>8.0703617597965571E-2</v>
      </c>
      <c r="I279" s="24">
        <f t="shared" ca="1" si="176"/>
        <v>-0.75438309358566613</v>
      </c>
      <c r="J279" s="24">
        <f t="shared" ca="1" si="176"/>
        <v>1.7082923222251685</v>
      </c>
      <c r="K279" s="24">
        <f t="shared" ca="1" si="176"/>
        <v>0.29595484584161452</v>
      </c>
      <c r="L279" s="24">
        <f t="shared" ca="1" si="176"/>
        <v>1.3489494640733894</v>
      </c>
      <c r="M279" s="24">
        <f t="shared" ca="1" si="176"/>
        <v>-1.3851910562509864</v>
      </c>
      <c r="N279" s="24">
        <f ca="1">SQRT(Inputs!$B$38)*C279+SQRT(1-Inputs!$B$38)*_xlfn.NORM.S.INV(RAND())</f>
        <v>-0.77192754877740777</v>
      </c>
      <c r="O279" s="24">
        <f ca="1">SQRT(Inputs!$B$38)*D279+SQRT(1-Inputs!$B$38)*_xlfn.NORM.S.INV(RAND())</f>
        <v>-1.2350223858440819</v>
      </c>
      <c r="P279" s="24">
        <f ca="1">SQRT(Inputs!$B$38)*E279+SQRT(1-Inputs!$B$38)*_xlfn.NORM.S.INV(RAND())</f>
        <v>-0.58184029445787566</v>
      </c>
      <c r="Q279" s="24">
        <f ca="1">SQRT(Inputs!$B$38)*F279+SQRT(1-Inputs!$B$38)*_xlfn.NORM.S.INV(RAND())</f>
        <v>-1.3594023049888577</v>
      </c>
      <c r="R279" s="24">
        <f ca="1">SQRT(Inputs!$B$38)*G279+SQRT(1-Inputs!$B$38)*_xlfn.NORM.S.INV(RAND())</f>
        <v>-0.72791501695712824</v>
      </c>
      <c r="S279" s="24">
        <f ca="1">SQRT(Inputs!$B$38)*H279+SQRT(1-Inputs!$B$38)*_xlfn.NORM.S.INV(RAND())</f>
        <v>0.96400551159171277</v>
      </c>
      <c r="T279" s="24">
        <f ca="1">SQRT(Inputs!$B$38)*I279+SQRT(1-Inputs!$B$38)*_xlfn.NORM.S.INV(RAND())</f>
        <v>0.59537597685385302</v>
      </c>
      <c r="U279" s="24">
        <f ca="1">SQRT(Inputs!$B$38)*J279+SQRT(1-Inputs!$B$38)*_xlfn.NORM.S.INV(RAND())</f>
        <v>-7.8301877074887227E-2</v>
      </c>
      <c r="V279" s="24">
        <f ca="1">SQRT(Inputs!$B$38)*K279+SQRT(1-Inputs!$B$38)*_xlfn.NORM.S.INV(RAND())</f>
        <v>1.0936413921942465</v>
      </c>
      <c r="W279" s="24">
        <f ca="1">SQRT(Inputs!$B$38)*L279+SQRT(1-Inputs!$B$38)*_xlfn.NORM.S.INV(RAND())</f>
        <v>0.15326979363355986</v>
      </c>
      <c r="X279" s="24">
        <f ca="1">SQRT(Inputs!$B$38)*M279+SQRT(1-Inputs!$B$38)*_xlfn.NORM.S.INV(RAND())</f>
        <v>-1.2129102063482664</v>
      </c>
      <c r="Y279" s="24">
        <f ca="1">SQRT(Inputs!$B$38)*C279+SQRT(1-Inputs!$B$38)*_xlfn.NORM.S.INV(RAND())</f>
        <v>-0.47221416321008541</v>
      </c>
      <c r="Z279" s="24">
        <f ca="1">SQRT(Inputs!$B$38)*D279+SQRT(1-Inputs!$B$38)*_xlfn.NORM.S.INV(RAND())</f>
        <v>0.37702493061012904</v>
      </c>
      <c r="AA279" s="24">
        <f ca="1">SQRT(Inputs!$B$38)*E279+SQRT(1-Inputs!$B$38)*_xlfn.NORM.S.INV(RAND())</f>
        <v>0.61675435626398434</v>
      </c>
      <c r="AB279" s="24">
        <f ca="1">SQRT(Inputs!$B$38)*F279+SQRT(1-Inputs!$B$38)*_xlfn.NORM.S.INV(RAND())</f>
        <v>0.20101659112011849</v>
      </c>
      <c r="AC279" s="24">
        <f ca="1">SQRT(Inputs!$B$38)*G279+SQRT(1-Inputs!$B$38)*_xlfn.NORM.S.INV(RAND())</f>
        <v>-0.87551481931949149</v>
      </c>
      <c r="AD279" s="24">
        <f ca="1">SQRT(Inputs!$B$38)*H279+SQRT(1-Inputs!$B$38)*_xlfn.NORM.S.INV(RAND())</f>
        <v>1.9915466646579534</v>
      </c>
      <c r="AE279" s="24">
        <f ca="1">SQRT(Inputs!$B$38)*I279+SQRT(1-Inputs!$B$38)*_xlfn.NORM.S.INV(RAND())</f>
        <v>-1.1785403709864086</v>
      </c>
      <c r="AF279" s="24">
        <f ca="1">SQRT(Inputs!$B$38)*J279+SQRT(1-Inputs!$B$38)*_xlfn.NORM.S.INV(RAND())</f>
        <v>0.90126319810016575</v>
      </c>
      <c r="AG279" s="24">
        <f ca="1">SQRT(Inputs!$B$38)*K279+SQRT(1-Inputs!$B$38)*_xlfn.NORM.S.INV(RAND())</f>
        <v>-0.93023684686671027</v>
      </c>
      <c r="AH279" s="24">
        <f ca="1">SQRT(Inputs!$B$38)*L279+SQRT(1-Inputs!$B$38)*_xlfn.NORM.S.INV(RAND())</f>
        <v>1.5162486849726786</v>
      </c>
      <c r="AI279" s="24">
        <f ca="1">SQRT(Inputs!$B$38)*M279+SQRT(1-Inputs!$B$38)*_xlfn.NORM.S.INV(RAND())</f>
        <v>-0.33317558228040839</v>
      </c>
      <c r="AJ279" s="24">
        <f ca="1">SQRT(Inputs!$B$38)*C279+SQRT(1-Inputs!$B$38)*_xlfn.NORM.S.INV(RAND())</f>
        <v>-0.71771856085235908</v>
      </c>
      <c r="AK279" s="24">
        <f ca="1">SQRT(Inputs!$B$38)*D279+SQRT(1-Inputs!$B$38)*_xlfn.NORM.S.INV(RAND())</f>
        <v>-0.84440477458640395</v>
      </c>
      <c r="AL279" s="24">
        <f ca="1">SQRT(Inputs!$B$38)*E279+SQRT(1-Inputs!$B$38)*_xlfn.NORM.S.INV(RAND())</f>
        <v>-0.79544931259117135</v>
      </c>
      <c r="AM279" s="24">
        <f ca="1">SQRT(Inputs!$B$38)*F279+SQRT(1-Inputs!$B$38)*_xlfn.NORM.S.INV(RAND())</f>
        <v>-2.0482764813010248</v>
      </c>
      <c r="AN279" s="24">
        <f ca="1">SQRT(Inputs!$B$38)*G279+SQRT(1-Inputs!$B$38)*_xlfn.NORM.S.INV(RAND())</f>
        <v>-0.86827939784946473</v>
      </c>
      <c r="AO279" s="24">
        <f ca="1">SQRT(Inputs!$B$38)*H279+SQRT(1-Inputs!$B$38)*_xlfn.NORM.S.INV(RAND())</f>
        <v>0.64676908106708497</v>
      </c>
      <c r="AP279" s="24">
        <f ca="1">SQRT(Inputs!$B$38)*I279+SQRT(1-Inputs!$B$38)*_xlfn.NORM.S.INV(RAND())</f>
        <v>-0.30780562898083219</v>
      </c>
      <c r="AQ279" s="24">
        <f ca="1">SQRT(Inputs!$B$38)*J279+SQRT(1-Inputs!$B$38)*_xlfn.NORM.S.INV(RAND())</f>
        <v>1.6543383902128417</v>
      </c>
      <c r="AR279" s="24">
        <f ca="1">SQRT(Inputs!$B$38)*K279+SQRT(1-Inputs!$B$38)*_xlfn.NORM.S.INV(RAND())</f>
        <v>1.0413195629358685</v>
      </c>
      <c r="AS279" s="24">
        <f ca="1">SQRT(Inputs!$B$38)*L279+SQRT(1-Inputs!$B$38)*_xlfn.NORM.S.INV(RAND())</f>
        <v>1.2975246125465989</v>
      </c>
      <c r="AT279" s="24">
        <f ca="1">SQRT(Inputs!$B$38)*M279+SQRT(1-Inputs!$B$38)*_xlfn.NORM.S.INV(RAND())</f>
        <v>-1.378624522996784</v>
      </c>
      <c r="AU279" s="15">
        <f ca="1">Inputs!$B$6*EXP($B$8-0.5*C$5^2+C$5*N279)</f>
        <v>4379.3611210288227</v>
      </c>
      <c r="AV279" s="15">
        <f t="shared" ca="1" si="146"/>
        <v>4445.5247488208643</v>
      </c>
      <c r="AW279" s="15">
        <f t="shared" ca="1" si="147"/>
        <v>5011.3946153217594</v>
      </c>
      <c r="AX279" s="15">
        <f t="shared" ca="1" si="148"/>
        <v>5162.7436231731681</v>
      </c>
      <c r="AY279" s="15">
        <f t="shared" ca="1" si="149"/>
        <v>5795.1932555125495</v>
      </c>
      <c r="AZ279" s="15">
        <f t="shared" ca="1" si="150"/>
        <v>7881.4626132571484</v>
      </c>
      <c r="BA279" s="15">
        <f t="shared" ca="1" si="151"/>
        <v>10265.005923043538</v>
      </c>
      <c r="BB279" s="15">
        <f t="shared" ca="1" si="152"/>
        <v>12469.288405966981</v>
      </c>
      <c r="BC279" s="15">
        <f t="shared" ca="1" si="153"/>
        <v>16972.100569468661</v>
      </c>
      <c r="BD279" s="15">
        <f t="shared" ca="1" si="154"/>
        <v>21092.648007958018</v>
      </c>
      <c r="BE279" s="15">
        <f t="shared" ca="1" si="155"/>
        <v>23143.097560647035</v>
      </c>
      <c r="BF279" s="15">
        <f ca="1">Inputs!$B$13*EXP($B$9-0.5*C$6^2+C$6*Y279)</f>
        <v>12594.983313682191</v>
      </c>
      <c r="BG279" s="15">
        <f t="shared" ca="1" si="156"/>
        <v>16430.543724834766</v>
      </c>
      <c r="BH279" s="15">
        <f t="shared" ca="1" si="157"/>
        <v>22237.357177809474</v>
      </c>
      <c r="BI279" s="15">
        <f t="shared" ca="1" si="158"/>
        <v>28077.290095313107</v>
      </c>
      <c r="BJ279" s="15">
        <f t="shared" ca="1" si="159"/>
        <v>30339.886169524783</v>
      </c>
      <c r="BK279" s="15">
        <f t="shared" ca="1" si="160"/>
        <v>48833.870505682542</v>
      </c>
      <c r="BL279" s="15">
        <f t="shared" ca="1" si="161"/>
        <v>51490.166164105111</v>
      </c>
      <c r="BM279" s="15">
        <f t="shared" ca="1" si="162"/>
        <v>70790.797596025965</v>
      </c>
      <c r="BN279" s="15">
        <f t="shared" ca="1" si="163"/>
        <v>77879.72351701562</v>
      </c>
      <c r="BO279" s="15">
        <f t="shared" ca="1" si="164"/>
        <v>114291.42064757123</v>
      </c>
      <c r="BP279" s="15">
        <f t="shared" ca="1" si="165"/>
        <v>135460.29315963431</v>
      </c>
      <c r="BQ279" s="15">
        <f ca="1">Inputs!$B$20*EXP($B$10-0.5*C$7^2+C$7*AJ279)</f>
        <v>3325.4701350434848</v>
      </c>
      <c r="BR279" s="15">
        <f t="shared" ca="1" si="166"/>
        <v>3450.8704328928088</v>
      </c>
      <c r="BS279" s="15">
        <f t="shared" ca="1" si="167"/>
        <v>3760.4492699912767</v>
      </c>
      <c r="BT279" s="15">
        <f t="shared" ca="1" si="168"/>
        <v>3029.5388869651965</v>
      </c>
      <c r="BU279" s="15">
        <f t="shared" ca="1" si="169"/>
        <v>3402.9691316970479</v>
      </c>
      <c r="BV279" s="15">
        <f t="shared" ca="1" si="170"/>
        <v>5477.2042315064909</v>
      </c>
      <c r="BW279" s="15">
        <f t="shared" ca="1" si="171"/>
        <v>7161.0764802796384</v>
      </c>
      <c r="BX279" s="15">
        <f t="shared" ca="1" si="172"/>
        <v>13954.855006240383</v>
      </c>
      <c r="BY279" s="15">
        <f t="shared" ca="1" si="173"/>
        <v>23863.858757248203</v>
      </c>
      <c r="BZ279" s="15">
        <f t="shared" ca="1" si="174"/>
        <v>42504.359587924686</v>
      </c>
      <c r="CA279" s="15">
        <f t="shared" ca="1" si="175"/>
        <v>46732.752070858653</v>
      </c>
      <c r="CB279" s="15">
        <f ca="1">(AU279*DCF!C$10-DCF!C$5*MAX(AU279*DCF!C$10,0)-MAX(AU279-Inputs!$B$6,0)/Inputs!$B$10)*DCF!C$6</f>
        <v>1047.2303297564547</v>
      </c>
      <c r="CC279" s="15">
        <f ca="1">(AV279*DCF!D$10-DCF!D$5*MAX(AV279*DCF!D$10,0)-MAX(AV279-AU279,0)/Inputs!$B$10)*DCF!D$6</f>
        <v>1067.4342710715762</v>
      </c>
      <c r="CD279" s="15">
        <f ca="1">(AW279*DCF!E$10-DCF!E$5*MAX(AW279*DCF!E$10,0)-MAX(AW279-AV279,0)/Inputs!$B$10)*DCF!E$6</f>
        <v>1029.5939144332399</v>
      </c>
      <c r="CE279" s="15">
        <f ca="1">(AX279*DCF!F$10-DCF!F$5*MAX(AX279*DCF!F$10,0)-MAX(AX279-AW279,0)/Inputs!$B$10)*DCF!F$6</f>
        <v>1095.5267290088755</v>
      </c>
      <c r="CF279" s="15">
        <f ca="1">(AY279*DCF!G$10-DCF!G$5*MAX(AY279*DCF!G$10,0)-MAX(AY279-AX279,0)/Inputs!$B$10)*DCF!G$6</f>
        <v>1072.4729913562778</v>
      </c>
      <c r="CG279" s="15">
        <f ca="1">(AZ279*DCF!H$10-DCF!H$5*MAX(AZ279*DCF!H$10,0)-MAX(AZ279-AY279,0)/Inputs!$B$10)*DCF!H$6</f>
        <v>1159.7370938034176</v>
      </c>
      <c r="CH279" s="15">
        <f ca="1">(BA279*DCF!I$10-DCF!I$5*MAX(BA279*DCF!I$10,0)-MAX(BA279-AZ279,0)/Inputs!$B$10)*DCF!I$6</f>
        <v>1484.0574989692866</v>
      </c>
      <c r="CI279" s="15">
        <f ca="1">(BB279*DCF!J$10-DCF!J$5*MAX(BB279*DCF!J$10,0)-MAX(BB279-BA279,0)/Inputs!$B$10)*DCF!J$6</f>
        <v>1805.736136630115</v>
      </c>
      <c r="CJ279" s="15">
        <f ca="1">(BC279*DCF!K$10-DCF!K$5*MAX(BC279*DCF!K$10,0)-MAX(BC279-BB279,0)/Inputs!$B$10)*DCF!K$6</f>
        <v>2101.9104606859228</v>
      </c>
      <c r="CK279" s="15">
        <f ca="1">(BD279*DCF!L$10-DCF!L$5*MAX(BD279*DCF!L$10,0)-MAX(BD279-BC279,0)/Inputs!$B$10)*DCF!L$6</f>
        <v>2648.3189154292536</v>
      </c>
      <c r="CL279" s="15">
        <f ca="1">(BE279*DCF!M$10-DCF!M$5*MAX(BE279*DCF!M$10,0)-MAX(BE279-BD279,0)/Inputs!$B$10)*DCF!M$6</f>
        <v>3020.8422917764174</v>
      </c>
      <c r="CM279" s="15">
        <f ca="1">(BF279*DCF!C$28-DCF!C$5*MAX(BF279*DCF!C$28,0)-MAX(BF279-Inputs!$B$13,0)/Inputs!$B$17)*DCF!C$6</f>
        <v>3564.9263277579776</v>
      </c>
      <c r="CN279" s="15">
        <f ca="1">(BG279*DCF!D$28-DCF!D$5*MAX(BG279*DCF!D$28,0)-MAX(BG279-BF279,0)/Inputs!$B$17)*DCF!D$6</f>
        <v>4020.8731832103304</v>
      </c>
      <c r="CO279" s="15">
        <f ca="1">(BH279*DCF!E$28-DCF!E$5*MAX(BH279*DCF!E$28,0)-MAX(BH279-BG279,0)/Inputs!$B$17)*DCF!E$6</f>
        <v>5153.572518940161</v>
      </c>
      <c r="CP279" s="15">
        <f ca="1">(BI279*DCF!F$28-DCF!F$5*MAX(BI279*DCF!F$28,0)-MAX(BI279-BH279,0)/Inputs!$B$17)*DCF!F$6</f>
        <v>6558.9925860275789</v>
      </c>
      <c r="CQ279" s="15">
        <f ca="1">(BJ279*DCF!G$28-DCF!G$5*MAX(BJ279*DCF!G$28,0)-MAX(BJ279-BI279,0)/Inputs!$B$17)*DCF!G$6</f>
        <v>7491.3673467738708</v>
      </c>
      <c r="CR279" s="15">
        <f ca="1">(BK279*DCF!H$28-DCF!H$5*MAX(BK279*DCF!H$28,0)-MAX(BK279-BJ279,0)/Inputs!$B$17)*DCF!H$6</f>
        <v>9203.7087879053743</v>
      </c>
      <c r="CS279" s="15">
        <f ca="1">(BL279*DCF!I$28-DCF!I$5*MAX(BL279*DCF!I$28,0)-MAX(BL279-BK279,0)/Inputs!$B$17)*DCF!I$6</f>
        <v>11726.809092523121</v>
      </c>
      <c r="CT279" s="15">
        <f ca="1">(BM279*DCF!J$28-DCF!J$5*MAX(BM279*DCF!J$28,0)-MAX(BM279-BL279,0)/Inputs!$B$17)*DCF!J$6</f>
        <v>13233.118598564557</v>
      </c>
      <c r="CU279" s="15">
        <f ca="1">(BN279*DCF!K$28-DCF!K$5*MAX(BN279*DCF!K$28,0)-MAX(BN279-BM279,0)/Inputs!$B$17)*DCF!K$6</f>
        <v>15578.59279604678</v>
      </c>
      <c r="CV279" s="15">
        <f ca="1">(BO279*DCF!L$28-DCF!L$5*MAX(BO279*DCF!L$28,0)-MAX(BO279-BN279,0)/Inputs!$B$17)*DCF!L$6</f>
        <v>18683.493135358687</v>
      </c>
      <c r="CW279" s="15">
        <f ca="1">(BP279*DCF!M$28-DCF!M$5*MAX(BP279*DCF!M$28,0)-MAX(BP279-BO279,0)/Inputs!$B$17)*DCF!M$6</f>
        <v>23274.190544869394</v>
      </c>
      <c r="CX279" s="15">
        <f ca="1">(BQ279*DCF!C$46-DCF!C$5*MAX(BQ279*DCF!C$46,0)-MAX(BQ279-Inputs!$B$20,0)/Inputs!$B$24)*DCF!C$6</f>
        <v>-825.49893882920423</v>
      </c>
      <c r="CY279" s="15">
        <f ca="1">(BR279*DCF!D$46-DCF!D$5*MAX(BR279*DCF!D$46,0)-MAX(BR279-BQ279,0)/Inputs!$B$24)*DCF!D$6</f>
        <v>-642.4903737313432</v>
      </c>
      <c r="CZ279" s="15">
        <f ca="1">(BS279*DCF!E$46-DCF!E$5*MAX(BS279*DCF!E$46,0)-MAX(BS279-BR279,0)/Inputs!$B$24)*DCF!E$6</f>
        <v>-566.70712862350547</v>
      </c>
      <c r="DA279" s="15">
        <f ca="1">(BT279*DCF!F$46-DCF!F$5*MAX(BT279*DCF!F$46,0)-MAX(BT279-BS279,0)/Inputs!$B$24)*DCF!F$6</f>
        <v>-220.63017595478655</v>
      </c>
      <c r="DB279" s="15">
        <f ca="1">(BU279*DCF!G$46-DCF!G$5*MAX(BU279*DCF!G$46,0)-MAX(BU279-BT279,0)/Inputs!$B$24)*DCF!G$6</f>
        <v>-240.08371439127973</v>
      </c>
      <c r="DC279" s="15">
        <f ca="1">(BV279*DCF!H$46-DCF!H$5*MAX(BV279*DCF!H$46,0)-MAX(BV279-BU279,0)/Inputs!$B$24)*DCF!H$6</f>
        <v>-644.55584821646949</v>
      </c>
      <c r="DD279" s="15">
        <f ca="1">(BW279*DCF!I$46-DCF!I$5*MAX(BW279*DCF!I$46,0)-MAX(BW279-BV279,0)/Inputs!$B$24)*DCF!I$6</f>
        <v>-317.9867443627104</v>
      </c>
      <c r="DE279" s="15">
        <f ca="1">(BX279*DCF!J$46-DCF!J$5*MAX(BX279*DCF!J$46,0)-MAX(BX279-BW279,0)/Inputs!$B$24)*DCF!J$6</f>
        <v>-1216.2315040815574</v>
      </c>
      <c r="DF279" s="15">
        <f ca="1">(BY279*DCF!K$46-DCF!K$5*MAX(BY279*DCF!K$46,0)-MAX(BY279-BX279,0)/Inputs!$B$24)*DCF!K$6</f>
        <v>-1064.2587814273779</v>
      </c>
      <c r="DG279" s="15">
        <f ca="1">(BZ279*DCF!L$46-DCF!L$5*MAX(BZ279*DCF!L$46,0)-MAX(BZ279-BY279,0)/Inputs!$B$24)*DCF!L$6</f>
        <v>-1280.2773967967087</v>
      </c>
      <c r="DH279" s="15">
        <f ca="1">(CA279*DCF!M$46-DCF!M$5*MAX(CA279*DCF!M$46,0)-MAX(CA279-BZ279,0)/Inputs!$B$24)*DCF!M$6</f>
        <v>2779.6926529310404</v>
      </c>
      <c r="DI279" s="15">
        <f ca="1">SUM(CB279:CL279)+BE279*DCF!M$10*(1+Inputs!$B$30)*(1-Inputs!$B$33)*(1-Inputs!$B$30/Inputs!$B$31)/(Inputs!$B$29-Inputs!$B$30)*DCF!M$6</f>
        <v>81940.407179984468</v>
      </c>
      <c r="DJ279" s="15">
        <f ca="1">SUM(CM279:CW279)+BP279*DCF!M$28*(1+Inputs!$B$30)*(1-Inputs!$B$33)*(1-Inputs!$B$30/Inputs!$B$31)/(Inputs!$B$29-Inputs!$B$30)*DCF!M$6</f>
        <v>621140.02777157456</v>
      </c>
      <c r="DK279" s="15">
        <f ca="1">SUM(CX279:DH279)+CA279*DCF!M$46*(1+Inputs!$B$30)*(1-Inputs!$B$33)*(1-Inputs!$B$30/Inputs!$B$31)/(Inputs!$B$29-Inputs!$B$30)*DCF!M$6</f>
        <v>68015.342596443777</v>
      </c>
      <c r="DM279" s="15">
        <f ca="1">DI279+DJ279+DK279+Inputs!$B$34+Inputs!$B$36-Inputs!$B$35</f>
        <v>847946.77754800278</v>
      </c>
    </row>
    <row r="280" spans="1:117" x14ac:dyDescent="0.75">
      <c r="A280" s="11">
        <v>267</v>
      </c>
      <c r="C280" s="24">
        <f t="shared" ca="1" si="176"/>
        <v>-8.5524829239735034E-2</v>
      </c>
      <c r="D280" s="24">
        <f t="shared" ca="1" si="176"/>
        <v>-1.9122958762926299</v>
      </c>
      <c r="E280" s="24">
        <f t="shared" ca="1" si="176"/>
        <v>-0.16880460024390048</v>
      </c>
      <c r="F280" s="24">
        <f t="shared" ca="1" si="176"/>
        <v>1.4608833595501469</v>
      </c>
      <c r="G280" s="24">
        <f t="shared" ca="1" si="176"/>
        <v>0.11377938341083135</v>
      </c>
      <c r="H280" s="24">
        <f t="shared" ca="1" si="176"/>
        <v>1.5073763479181994</v>
      </c>
      <c r="I280" s="24">
        <f t="shared" ca="1" si="176"/>
        <v>-1.4966752624280146</v>
      </c>
      <c r="J280" s="24">
        <f t="shared" ca="1" si="176"/>
        <v>-0.16874959144615348</v>
      </c>
      <c r="K280" s="24">
        <f t="shared" ca="1" si="176"/>
        <v>1.0568587471617492</v>
      </c>
      <c r="L280" s="24">
        <f t="shared" ca="1" si="176"/>
        <v>1.4996530151742029</v>
      </c>
      <c r="M280" s="24">
        <f t="shared" ca="1" si="176"/>
        <v>-1.229354137184046</v>
      </c>
      <c r="N280" s="24">
        <f ca="1">SQRT(Inputs!$B$38)*C280+SQRT(1-Inputs!$B$38)*_xlfn.NORM.S.INV(RAND())</f>
        <v>0.51844436251318737</v>
      </c>
      <c r="O280" s="24">
        <f ca="1">SQRT(Inputs!$B$38)*D280+SQRT(1-Inputs!$B$38)*_xlfn.NORM.S.INV(RAND())</f>
        <v>-1.3847570855431208</v>
      </c>
      <c r="P280" s="24">
        <f ca="1">SQRT(Inputs!$B$38)*E280+SQRT(1-Inputs!$B$38)*_xlfn.NORM.S.INV(RAND())</f>
        <v>-1.2841197859848101</v>
      </c>
      <c r="Q280" s="24">
        <f ca="1">SQRT(Inputs!$B$38)*F280+SQRT(1-Inputs!$B$38)*_xlfn.NORM.S.INV(RAND())</f>
        <v>-0.58078429810344501</v>
      </c>
      <c r="R280" s="24">
        <f ca="1">SQRT(Inputs!$B$38)*G280+SQRT(1-Inputs!$B$38)*_xlfn.NORM.S.INV(RAND())</f>
        <v>1.2960874298923231</v>
      </c>
      <c r="S280" s="24">
        <f ca="1">SQRT(Inputs!$B$38)*H280+SQRT(1-Inputs!$B$38)*_xlfn.NORM.S.INV(RAND())</f>
        <v>1.4133118901478503</v>
      </c>
      <c r="T280" s="24">
        <f ca="1">SQRT(Inputs!$B$38)*I280+SQRT(1-Inputs!$B$38)*_xlfn.NORM.S.INV(RAND())</f>
        <v>-1.0609898431073246</v>
      </c>
      <c r="U280" s="24">
        <f ca="1">SQRT(Inputs!$B$38)*J280+SQRT(1-Inputs!$B$38)*_xlfn.NORM.S.INV(RAND())</f>
        <v>-1.4922713539807495</v>
      </c>
      <c r="V280" s="24">
        <f ca="1">SQRT(Inputs!$B$38)*K280+SQRT(1-Inputs!$B$38)*_xlfn.NORM.S.INV(RAND())</f>
        <v>-0.28430042103211572</v>
      </c>
      <c r="W280" s="24">
        <f ca="1">SQRT(Inputs!$B$38)*L280+SQRT(1-Inputs!$B$38)*_xlfn.NORM.S.INV(RAND())</f>
        <v>1.2140535654584239</v>
      </c>
      <c r="X280" s="24">
        <f ca="1">SQRT(Inputs!$B$38)*M280+SQRT(1-Inputs!$B$38)*_xlfn.NORM.S.INV(RAND())</f>
        <v>0.91833410933710879</v>
      </c>
      <c r="Y280" s="24">
        <f ca="1">SQRT(Inputs!$B$38)*C280+SQRT(1-Inputs!$B$38)*_xlfn.NORM.S.INV(RAND())</f>
        <v>-1.4948949025881568</v>
      </c>
      <c r="Z280" s="24">
        <f ca="1">SQRT(Inputs!$B$38)*D280+SQRT(1-Inputs!$B$38)*_xlfn.NORM.S.INV(RAND())</f>
        <v>-1.0358702568133351</v>
      </c>
      <c r="AA280" s="24">
        <f ca="1">SQRT(Inputs!$B$38)*E280+SQRT(1-Inputs!$B$38)*_xlfn.NORM.S.INV(RAND())</f>
        <v>-1.4050572328122106</v>
      </c>
      <c r="AB280" s="24">
        <f ca="1">SQRT(Inputs!$B$38)*F280+SQRT(1-Inputs!$B$38)*_xlfn.NORM.S.INV(RAND())</f>
        <v>0.58988722920388681</v>
      </c>
      <c r="AC280" s="24">
        <f ca="1">SQRT(Inputs!$B$38)*G280+SQRT(1-Inputs!$B$38)*_xlfn.NORM.S.INV(RAND())</f>
        <v>1.8543369596263597</v>
      </c>
      <c r="AD280" s="24">
        <f ca="1">SQRT(Inputs!$B$38)*H280+SQRT(1-Inputs!$B$38)*_xlfn.NORM.S.INV(RAND())</f>
        <v>1.1473584846402907</v>
      </c>
      <c r="AE280" s="24">
        <f ca="1">SQRT(Inputs!$B$38)*I280+SQRT(1-Inputs!$B$38)*_xlfn.NORM.S.INV(RAND())</f>
        <v>-1.2371101342715574</v>
      </c>
      <c r="AF280" s="24">
        <f ca="1">SQRT(Inputs!$B$38)*J280+SQRT(1-Inputs!$B$38)*_xlfn.NORM.S.INV(RAND())</f>
        <v>-1.7569725455809579</v>
      </c>
      <c r="AG280" s="24">
        <f ca="1">SQRT(Inputs!$B$38)*K280+SQRT(1-Inputs!$B$38)*_xlfn.NORM.S.INV(RAND())</f>
        <v>1.5568910122062787</v>
      </c>
      <c r="AH280" s="24">
        <f ca="1">SQRT(Inputs!$B$38)*L280+SQRT(1-Inputs!$B$38)*_xlfn.NORM.S.INV(RAND())</f>
        <v>1.0384426610140864</v>
      </c>
      <c r="AI280" s="24">
        <f ca="1">SQRT(Inputs!$B$38)*M280+SQRT(1-Inputs!$B$38)*_xlfn.NORM.S.INV(RAND())</f>
        <v>-0.23141885988311656</v>
      </c>
      <c r="AJ280" s="24">
        <f ca="1">SQRT(Inputs!$B$38)*C280+SQRT(1-Inputs!$B$38)*_xlfn.NORM.S.INV(RAND())</f>
        <v>-1.1389529693209541</v>
      </c>
      <c r="AK280" s="24">
        <f ca="1">SQRT(Inputs!$B$38)*D280+SQRT(1-Inputs!$B$38)*_xlfn.NORM.S.INV(RAND())</f>
        <v>-1.3458267621098481</v>
      </c>
      <c r="AL280" s="24">
        <f ca="1">SQRT(Inputs!$B$38)*E280+SQRT(1-Inputs!$B$38)*_xlfn.NORM.S.INV(RAND())</f>
        <v>0.11277036753016957</v>
      </c>
      <c r="AM280" s="24">
        <f ca="1">SQRT(Inputs!$B$38)*F280+SQRT(1-Inputs!$B$38)*_xlfn.NORM.S.INV(RAND())</f>
        <v>0.66933970901188289</v>
      </c>
      <c r="AN280" s="24">
        <f ca="1">SQRT(Inputs!$B$38)*G280+SQRT(1-Inputs!$B$38)*_xlfn.NORM.S.INV(RAND())</f>
        <v>-0.22588175761480461</v>
      </c>
      <c r="AO280" s="24">
        <f ca="1">SQRT(Inputs!$B$38)*H280+SQRT(1-Inputs!$B$38)*_xlfn.NORM.S.INV(RAND())</f>
        <v>6.0623837145602266E-2</v>
      </c>
      <c r="AP280" s="24">
        <f ca="1">SQRT(Inputs!$B$38)*I280+SQRT(1-Inputs!$B$38)*_xlfn.NORM.S.INV(RAND())</f>
        <v>-1.0979916028503232</v>
      </c>
      <c r="AQ280" s="24">
        <f ca="1">SQRT(Inputs!$B$38)*J280+SQRT(1-Inputs!$B$38)*_xlfn.NORM.S.INV(RAND())</f>
        <v>-1.668742857165741</v>
      </c>
      <c r="AR280" s="24">
        <f ca="1">SQRT(Inputs!$B$38)*K280+SQRT(1-Inputs!$B$38)*_xlfn.NORM.S.INV(RAND())</f>
        <v>1.1340411089482199</v>
      </c>
      <c r="AS280" s="24">
        <f ca="1">SQRT(Inputs!$B$38)*L280+SQRT(1-Inputs!$B$38)*_xlfn.NORM.S.INV(RAND())</f>
        <v>1.0718346198525055</v>
      </c>
      <c r="AT280" s="24">
        <f ca="1">SQRT(Inputs!$B$38)*M280+SQRT(1-Inputs!$B$38)*_xlfn.NORM.S.INV(RAND())</f>
        <v>-1.0616300367591331</v>
      </c>
      <c r="AU280" s="15">
        <f ca="1">Inputs!$B$6*EXP($B$8-0.5*C$5^2+C$5*N280)</f>
        <v>5396.6550180849417</v>
      </c>
      <c r="AV280" s="15">
        <f t="shared" ca="1" si="146"/>
        <v>5358.8992610141149</v>
      </c>
      <c r="AW280" s="15">
        <f t="shared" ca="1" si="147"/>
        <v>5495.0662500752196</v>
      </c>
      <c r="AX280" s="15">
        <f t="shared" ca="1" si="148"/>
        <v>6239.3721006433525</v>
      </c>
      <c r="AY280" s="15">
        <f t="shared" ca="1" si="149"/>
        <v>8871.2819633249746</v>
      </c>
      <c r="AZ280" s="15">
        <f t="shared" ca="1" si="150"/>
        <v>12676.898797721227</v>
      </c>
      <c r="BA280" s="15">
        <f t="shared" ca="1" si="151"/>
        <v>13882.84258037257</v>
      </c>
      <c r="BB280" s="15">
        <f t="shared" ca="1" si="152"/>
        <v>14636.474804902828</v>
      </c>
      <c r="BC280" s="15">
        <f t="shared" ca="1" si="153"/>
        <v>17440.695143572291</v>
      </c>
      <c r="BD280" s="15">
        <f t="shared" ca="1" si="154"/>
        <v>23935.885471311463</v>
      </c>
      <c r="BE280" s="15">
        <f t="shared" ca="1" si="155"/>
        <v>31889.131704237512</v>
      </c>
      <c r="BF280" s="15">
        <f ca="1">Inputs!$B$13*EXP($B$9-0.5*C$6^2+C$6*Y280)</f>
        <v>10283.642133274301</v>
      </c>
      <c r="BG280" s="15">
        <f t="shared" ca="1" si="156"/>
        <v>10396.37695311509</v>
      </c>
      <c r="BH280" s="15">
        <f t="shared" ca="1" si="157"/>
        <v>10061.905648303844</v>
      </c>
      <c r="BI280" s="15">
        <f t="shared" ca="1" si="158"/>
        <v>13487.978095443981</v>
      </c>
      <c r="BJ280" s="15">
        <f t="shared" ca="1" si="159"/>
        <v>21602.236930848729</v>
      </c>
      <c r="BK280" s="15">
        <f t="shared" ca="1" si="160"/>
        <v>30995.040861211601</v>
      </c>
      <c r="BL280" s="15">
        <f t="shared" ca="1" si="161"/>
        <v>32433.886937511907</v>
      </c>
      <c r="BM280" s="15">
        <f t="shared" ca="1" si="162"/>
        <v>32050.594865702904</v>
      </c>
      <c r="BN280" s="15">
        <f t="shared" ca="1" si="163"/>
        <v>47503.314219001113</v>
      </c>
      <c r="BO280" s="15">
        <f t="shared" ca="1" si="164"/>
        <v>65946.583621212209</v>
      </c>
      <c r="BP280" s="15">
        <f t="shared" ca="1" si="165"/>
        <v>79067.411076849574</v>
      </c>
      <c r="BQ280" s="15">
        <f ca="1">Inputs!$B$20*EXP($B$10-0.5*C$7^2+C$7*AJ280)</f>
        <v>2863.9635032065976</v>
      </c>
      <c r="BR280" s="15">
        <f t="shared" ca="1" si="166"/>
        <v>2534.4593639885411</v>
      </c>
      <c r="BS280" s="15">
        <f t="shared" ca="1" si="167"/>
        <v>3584.9180626049288</v>
      </c>
      <c r="BT280" s="15">
        <f t="shared" ca="1" si="168"/>
        <v>5891.5902462117783</v>
      </c>
      <c r="BU280" s="15">
        <f t="shared" ca="1" si="169"/>
        <v>7730.7410016152407</v>
      </c>
      <c r="BV280" s="15">
        <f t="shared" ca="1" si="170"/>
        <v>10903.605481752045</v>
      </c>
      <c r="BW280" s="15">
        <f t="shared" ca="1" si="171"/>
        <v>12060.272339739307</v>
      </c>
      <c r="BX280" s="15">
        <f t="shared" ca="1" si="172"/>
        <v>12072.040949330765</v>
      </c>
      <c r="BY280" s="15">
        <f t="shared" ca="1" si="173"/>
        <v>21013.596682274048</v>
      </c>
      <c r="BZ280" s="15">
        <f t="shared" ca="1" si="174"/>
        <v>35906.62275243429</v>
      </c>
      <c r="CA280" s="15">
        <f t="shared" ca="1" si="175"/>
        <v>41766.33054326554</v>
      </c>
      <c r="CB280" s="15">
        <f ca="1">(AU280*DCF!C$10-DCF!C$5*MAX(AU280*DCF!C$10,0)-MAX(AU280-Inputs!$B$6,0)/Inputs!$B$10)*DCF!C$6</f>
        <v>1039.9768429471433</v>
      </c>
      <c r="CC280" s="15">
        <f ca="1">(AV280*DCF!D$10-DCF!D$5*MAX(AV280*DCF!D$10,0)-MAX(AV280-AU280,0)/Inputs!$B$10)*DCF!D$6</f>
        <v>1306.1953895214151</v>
      </c>
      <c r="CD280" s="15">
        <f ca="1">(AW280*DCF!E$10-DCF!E$5*MAX(AW280*DCF!E$10,0)-MAX(AW280-AV280,0)/Inputs!$B$10)*DCF!E$6</f>
        <v>1238.0528782097686</v>
      </c>
      <c r="CE280" s="15">
        <f ca="1">(AX280*DCF!F$10-DCF!F$5*MAX(AX280*DCF!F$10,0)-MAX(AX280-AW280,0)/Inputs!$B$10)*DCF!F$6</f>
        <v>1207.1733919908015</v>
      </c>
      <c r="CF280" s="15">
        <f ca="1">(AY280*DCF!G$10-DCF!G$5*MAX(AY280*DCF!G$10,0)-MAX(AY280-AX280,0)/Inputs!$B$10)*DCF!G$6</f>
        <v>1321.9390329321966</v>
      </c>
      <c r="CG280" s="15">
        <f ca="1">(AZ280*DCF!H$10-DCF!H$5*MAX(AZ280*DCF!H$10,0)-MAX(AZ280-AY280,0)/Inputs!$B$10)*DCF!H$6</f>
        <v>1785.4735008381881</v>
      </c>
      <c r="CH280" s="15">
        <f ca="1">(BA280*DCF!I$10-DCF!I$5*MAX(BA280*DCF!I$10,0)-MAX(BA280-AZ280,0)/Inputs!$B$10)*DCF!I$6</f>
        <v>2338.0718589857711</v>
      </c>
      <c r="CI280" s="15">
        <f ca="1">(BB280*DCF!J$10-DCF!J$5*MAX(BB280*DCF!J$10,0)-MAX(BB280-BA280,0)/Inputs!$B$10)*DCF!J$6</f>
        <v>2397.4524931249362</v>
      </c>
      <c r="CJ280" s="15">
        <f ca="1">(BC280*DCF!K$10-DCF!K$5*MAX(BC280*DCF!K$10,0)-MAX(BC280-BB280,0)/Inputs!$B$10)*DCF!K$6</f>
        <v>2415.1236596032236</v>
      </c>
      <c r="CK280" s="15">
        <f ca="1">(BD280*DCF!L$10-DCF!L$5*MAX(BD280*DCF!L$10,0)-MAX(BD280-BC280,0)/Inputs!$B$10)*DCF!L$6</f>
        <v>2770.0534174125955</v>
      </c>
      <c r="CL280" s="15">
        <f ca="1">(BE280*DCF!M$10-DCF!M$5*MAX(BE280*DCF!M$10,0)-MAX(BE280-BD280,0)/Inputs!$B$10)*DCF!M$6</f>
        <v>3549.868696761062</v>
      </c>
      <c r="CM280" s="15">
        <f ca="1">(BF280*DCF!C$28-DCF!C$5*MAX(BF280*DCF!C$28,0)-MAX(BF280-Inputs!$B$13,0)/Inputs!$B$17)*DCF!C$6</f>
        <v>3138.5001376339596</v>
      </c>
      <c r="CN280" s="15">
        <f ca="1">(BG280*DCF!D$28-DCF!D$5*MAX(BG280*DCF!D$28,0)-MAX(BG280-BF280,0)/Inputs!$B$17)*DCF!D$6</f>
        <v>3037.9212868380009</v>
      </c>
      <c r="CO280" s="15">
        <f ca="1">(BH280*DCF!E$28-DCF!E$5*MAX(BH280*DCF!E$28,0)-MAX(BH280-BG280,0)/Inputs!$B$17)*DCF!E$6</f>
        <v>2849.7108463534955</v>
      </c>
      <c r="CP280" s="15">
        <f ca="1">(BI280*DCF!F$28-DCF!F$5*MAX(BI280*DCF!F$28,0)-MAX(BI280-BH280,0)/Inputs!$B$17)*DCF!F$6</f>
        <v>3037.860125729062</v>
      </c>
      <c r="CQ280" s="15">
        <f ca="1">(BJ280*DCF!G$28-DCF!G$5*MAX(BJ280*DCF!G$28,0)-MAX(BJ280-BI280,0)/Inputs!$B$17)*DCF!G$6</f>
        <v>4240.1260903825842</v>
      </c>
      <c r="CR280" s="15">
        <f ca="1">(BK280*DCF!H$28-DCF!H$5*MAX(BK280*DCF!H$28,0)-MAX(BK280-BJ280,0)/Inputs!$B$17)*DCF!H$6</f>
        <v>6206.0374294906978</v>
      </c>
      <c r="CS280" s="15">
        <f ca="1">(BL280*DCF!I$28-DCF!I$5*MAX(BL280*DCF!I$28,0)-MAX(BL280-BK280,0)/Inputs!$B$17)*DCF!I$6</f>
        <v>7420.4084952667254</v>
      </c>
      <c r="CT280" s="15">
        <f ca="1">(BM280*DCF!J$28-DCF!J$5*MAX(BM280*DCF!J$28,0)-MAX(BM280-BL280,0)/Inputs!$B$17)*DCF!J$6</f>
        <v>7149.9433807496234</v>
      </c>
      <c r="CU280" s="15">
        <f ca="1">(BN280*DCF!K$28-DCF!K$5*MAX(BN280*DCF!K$28,0)-MAX(BN280-BM280,0)/Inputs!$B$17)*DCF!K$6</f>
        <v>8139.1511834735265</v>
      </c>
      <c r="CV280" s="15">
        <f ca="1">(BO280*DCF!L$28-DCF!L$5*MAX(BO280*DCF!L$28,0)-MAX(BO280-BN280,0)/Inputs!$B$17)*DCF!L$6</f>
        <v>11070.84095613872</v>
      </c>
      <c r="CW280" s="15">
        <f ca="1">(BP280*DCF!M$28-DCF!M$5*MAX(BP280*DCF!M$28,0)-MAX(BP280-BO280,0)/Inputs!$B$17)*DCF!M$6</f>
        <v>13505.083997591721</v>
      </c>
      <c r="CX280" s="15">
        <f ca="1">(BQ280*DCF!C$46-DCF!C$5*MAX(BQ280*DCF!C$46,0)-MAX(BQ280-Inputs!$B$20,0)/Inputs!$B$24)*DCF!C$6</f>
        <v>-661.42344184909871</v>
      </c>
      <c r="CY280" s="15">
        <f ca="1">(BR280*DCF!D$46-DCF!D$5*MAX(BR280*DCF!D$46,0)-MAX(BR280-BQ280,0)/Inputs!$B$24)*DCF!D$6</f>
        <v>-432.57310907644347</v>
      </c>
      <c r="CZ280" s="15">
        <f ca="1">(BS280*DCF!E$46-DCF!E$5*MAX(BS280*DCF!E$46,0)-MAX(BS280-BR280,0)/Inputs!$B$24)*DCF!E$6</f>
        <v>-837.98470303768772</v>
      </c>
      <c r="DA280" s="15">
        <f ca="1">(BT280*DCF!F$46-DCF!F$5*MAX(BT280*DCF!F$46,0)-MAX(BT280-BS280,0)/Inputs!$B$24)*DCF!F$6</f>
        <v>-1268.9951127256579</v>
      </c>
      <c r="DB280" s="15">
        <f ca="1">(BU280*DCF!G$46-DCF!G$5*MAX(BU280*DCF!G$46,0)-MAX(BU280-BT280,0)/Inputs!$B$24)*DCF!G$6</f>
        <v>-878.70083015079661</v>
      </c>
      <c r="DC280" s="15">
        <f ca="1">(BV280*DCF!H$46-DCF!H$5*MAX(BV280*DCF!H$46,0)-MAX(BV280-BU280,0)/Inputs!$B$24)*DCF!H$6</f>
        <v>-985.94819673930169</v>
      </c>
      <c r="DD280" s="15">
        <f ca="1">(BW280*DCF!I$46-DCF!I$5*MAX(BW280*DCF!I$46,0)-MAX(BW280-BV280,0)/Inputs!$B$24)*DCF!I$6</f>
        <v>-53.497644729606279</v>
      </c>
      <c r="DE280" s="15">
        <f ca="1">(BX280*DCF!J$46-DCF!J$5*MAX(BX280*DCF!J$46,0)-MAX(BX280-BW280,0)/Inputs!$B$24)*DCF!J$6</f>
        <v>503.26788184182209</v>
      </c>
      <c r="DF280" s="15">
        <f ca="1">(BY280*DCF!K$46-DCF!K$5*MAX(BY280*DCF!K$46,0)-MAX(BY280-BX280,0)/Inputs!$B$24)*DCF!K$6</f>
        <v>-990.07626082989918</v>
      </c>
      <c r="DG280" s="15">
        <f ca="1">(BZ280*DCF!L$46-DCF!L$5*MAX(BZ280*DCF!L$46,0)-MAX(BZ280-BY280,0)/Inputs!$B$24)*DCF!L$6</f>
        <v>-888.28244196192043</v>
      </c>
      <c r="DH280" s="15">
        <f ca="1">(CA280*DCF!M$46-DCF!M$5*MAX(CA280*DCF!M$46,0)-MAX(CA280-BZ280,0)/Inputs!$B$24)*DCF!M$6</f>
        <v>2049.3081240364186</v>
      </c>
      <c r="DI280" s="15">
        <f ca="1">SUM(CB280:CL280)+BE280*DCF!M$10*(1+Inputs!$B$30)*(1-Inputs!$B$33)*(1-Inputs!$B$30/Inputs!$B$31)/(Inputs!$B$29-Inputs!$B$30)*DCF!M$6</f>
        <v>110117.25638533146</v>
      </c>
      <c r="DJ280" s="15">
        <f ca="1">SUM(CM280:CW280)+BP280*DCF!M$28*(1+Inputs!$B$30)*(1-Inputs!$B$33)*(1-Inputs!$B$30/Inputs!$B$31)/(Inputs!$B$29-Inputs!$B$30)*DCF!M$6</f>
        <v>363189.78470983816</v>
      </c>
      <c r="DK280" s="15">
        <f ca="1">SUM(CX280:DH280)+CA280*DCF!M$46*(1+Inputs!$B$30)*(1-Inputs!$B$33)*(1-Inputs!$B$30/Inputs!$B$31)/(Inputs!$B$29-Inputs!$B$30)*DCF!M$6</f>
        <v>60130.788822806942</v>
      </c>
      <c r="DM280" s="15">
        <f ca="1">DI280+DJ280+DK280+Inputs!$B$34+Inputs!$B$36-Inputs!$B$35</f>
        <v>610288.82991797652</v>
      </c>
    </row>
    <row r="281" spans="1:117" x14ac:dyDescent="0.75">
      <c r="A281" s="11">
        <v>268</v>
      </c>
      <c r="C281" s="24">
        <f t="shared" ca="1" si="176"/>
        <v>1.4606557799659324E-2</v>
      </c>
      <c r="D281" s="24">
        <f t="shared" ca="1" si="176"/>
        <v>-1.4546505272807984</v>
      </c>
      <c r="E281" s="24">
        <f t="shared" ca="1" si="176"/>
        <v>-1.1497733292355898</v>
      </c>
      <c r="F281" s="24">
        <f t="shared" ca="1" si="176"/>
        <v>0.44536407229372366</v>
      </c>
      <c r="G281" s="24">
        <f t="shared" ca="1" si="176"/>
        <v>0.138765089092037</v>
      </c>
      <c r="H281" s="24">
        <f t="shared" ca="1" si="176"/>
        <v>-0.88159984622721321</v>
      </c>
      <c r="I281" s="24">
        <f t="shared" ca="1" si="176"/>
        <v>-1.1725652021831048</v>
      </c>
      <c r="J281" s="24">
        <f t="shared" ca="1" si="176"/>
        <v>1.1251698805036177</v>
      </c>
      <c r="K281" s="24">
        <f t="shared" ca="1" si="176"/>
        <v>-1.5050635342243968</v>
      </c>
      <c r="L281" s="24">
        <f t="shared" ca="1" si="176"/>
        <v>-0.73309221647469158</v>
      </c>
      <c r="M281" s="24">
        <f t="shared" ca="1" si="176"/>
        <v>0.82214247026517739</v>
      </c>
      <c r="N281" s="24">
        <f ca="1">SQRT(Inputs!$B$38)*C281+SQRT(1-Inputs!$B$38)*_xlfn.NORM.S.INV(RAND())</f>
        <v>0.24329830674356689</v>
      </c>
      <c r="O281" s="24">
        <f ca="1">SQRT(Inputs!$B$38)*D281+SQRT(1-Inputs!$B$38)*_xlfn.NORM.S.INV(RAND())</f>
        <v>-1.8636856277524414</v>
      </c>
      <c r="P281" s="24">
        <f ca="1">SQRT(Inputs!$B$38)*E281+SQRT(1-Inputs!$B$38)*_xlfn.NORM.S.INV(RAND())</f>
        <v>-0.1507911594938986</v>
      </c>
      <c r="Q281" s="24">
        <f ca="1">SQRT(Inputs!$B$38)*F281+SQRT(1-Inputs!$B$38)*_xlfn.NORM.S.INV(RAND())</f>
        <v>-1.0097905419121569</v>
      </c>
      <c r="R281" s="24">
        <f ca="1">SQRT(Inputs!$B$38)*G281+SQRT(1-Inputs!$B$38)*_xlfn.NORM.S.INV(RAND())</f>
        <v>-7.0209878239838944E-2</v>
      </c>
      <c r="S281" s="24">
        <f ca="1">SQRT(Inputs!$B$38)*H281+SQRT(1-Inputs!$B$38)*_xlfn.NORM.S.INV(RAND())</f>
        <v>-0.50729362741570871</v>
      </c>
      <c r="T281" s="24">
        <f ca="1">SQRT(Inputs!$B$38)*I281+SQRT(1-Inputs!$B$38)*_xlfn.NORM.S.INV(RAND())</f>
        <v>-1.1146161735306861</v>
      </c>
      <c r="U281" s="24">
        <f ca="1">SQRT(Inputs!$B$38)*J281+SQRT(1-Inputs!$B$38)*_xlfn.NORM.S.INV(RAND())</f>
        <v>0.15892097081259737</v>
      </c>
      <c r="V281" s="24">
        <f ca="1">SQRT(Inputs!$B$38)*K281+SQRT(1-Inputs!$B$38)*_xlfn.NORM.S.INV(RAND())</f>
        <v>-0.38819334585132154</v>
      </c>
      <c r="W281" s="24">
        <f ca="1">SQRT(Inputs!$B$38)*L281+SQRT(1-Inputs!$B$38)*_xlfn.NORM.S.INV(RAND())</f>
        <v>-0.88072674964542574</v>
      </c>
      <c r="X281" s="24">
        <f ca="1">SQRT(Inputs!$B$38)*M281+SQRT(1-Inputs!$B$38)*_xlfn.NORM.S.INV(RAND())</f>
        <v>0.33032982370964015</v>
      </c>
      <c r="Y281" s="24">
        <f ca="1">SQRT(Inputs!$B$38)*C281+SQRT(1-Inputs!$B$38)*_xlfn.NORM.S.INV(RAND())</f>
        <v>-1.9093716067525766</v>
      </c>
      <c r="Z281" s="24">
        <f ca="1">SQRT(Inputs!$B$38)*D281+SQRT(1-Inputs!$B$38)*_xlfn.NORM.S.INV(RAND())</f>
        <v>-1.2679073700764252</v>
      </c>
      <c r="AA281" s="24">
        <f ca="1">SQRT(Inputs!$B$38)*E281+SQRT(1-Inputs!$B$38)*_xlfn.NORM.S.INV(RAND())</f>
        <v>-1.8056716578927285</v>
      </c>
      <c r="AB281" s="24">
        <f ca="1">SQRT(Inputs!$B$38)*F281+SQRT(1-Inputs!$B$38)*_xlfn.NORM.S.INV(RAND())</f>
        <v>-0.51234577334087172</v>
      </c>
      <c r="AC281" s="24">
        <f ca="1">SQRT(Inputs!$B$38)*G281+SQRT(1-Inputs!$B$38)*_xlfn.NORM.S.INV(RAND())</f>
        <v>0.25002104890801302</v>
      </c>
      <c r="AD281" s="24">
        <f ca="1">SQRT(Inputs!$B$38)*H281+SQRT(1-Inputs!$B$38)*_xlfn.NORM.S.INV(RAND())</f>
        <v>-1.0229022666791874</v>
      </c>
      <c r="AE281" s="24">
        <f ca="1">SQRT(Inputs!$B$38)*I281+SQRT(1-Inputs!$B$38)*_xlfn.NORM.S.INV(RAND())</f>
        <v>0.56226354895099662</v>
      </c>
      <c r="AF281" s="24">
        <f ca="1">SQRT(Inputs!$B$38)*J281+SQRT(1-Inputs!$B$38)*_xlfn.NORM.S.INV(RAND())</f>
        <v>1.3733974982713277</v>
      </c>
      <c r="AG281" s="24">
        <f ca="1">SQRT(Inputs!$B$38)*K281+SQRT(1-Inputs!$B$38)*_xlfn.NORM.S.INV(RAND())</f>
        <v>-2.0235140892107268</v>
      </c>
      <c r="AH281" s="24">
        <f ca="1">SQRT(Inputs!$B$38)*L281+SQRT(1-Inputs!$B$38)*_xlfn.NORM.S.INV(RAND())</f>
        <v>-1.4606843971654428</v>
      </c>
      <c r="AI281" s="24">
        <f ca="1">SQRT(Inputs!$B$38)*M281+SQRT(1-Inputs!$B$38)*_xlfn.NORM.S.INV(RAND())</f>
        <v>-0.20307692107941744</v>
      </c>
      <c r="AJ281" s="24">
        <f ca="1">SQRT(Inputs!$B$38)*C281+SQRT(1-Inputs!$B$38)*_xlfn.NORM.S.INV(RAND())</f>
        <v>-0.1019656918214302</v>
      </c>
      <c r="AK281" s="24">
        <f ca="1">SQRT(Inputs!$B$38)*D281+SQRT(1-Inputs!$B$38)*_xlfn.NORM.S.INV(RAND())</f>
        <v>-0.48095527857031478</v>
      </c>
      <c r="AL281" s="24">
        <f ca="1">SQRT(Inputs!$B$38)*E281+SQRT(1-Inputs!$B$38)*_xlfn.NORM.S.INV(RAND())</f>
        <v>-1.2354895952254381</v>
      </c>
      <c r="AM281" s="24">
        <f ca="1">SQRT(Inputs!$B$38)*F281+SQRT(1-Inputs!$B$38)*_xlfn.NORM.S.INV(RAND())</f>
        <v>1.4253886777996545</v>
      </c>
      <c r="AN281" s="24">
        <f ca="1">SQRT(Inputs!$B$38)*G281+SQRT(1-Inputs!$B$38)*_xlfn.NORM.S.INV(RAND())</f>
        <v>0.48053213605573719</v>
      </c>
      <c r="AO281" s="24">
        <f ca="1">SQRT(Inputs!$B$38)*H281+SQRT(1-Inputs!$B$38)*_xlfn.NORM.S.INV(RAND())</f>
        <v>0.65373285689140337</v>
      </c>
      <c r="AP281" s="24">
        <f ca="1">SQRT(Inputs!$B$38)*I281+SQRT(1-Inputs!$B$38)*_xlfn.NORM.S.INV(RAND())</f>
        <v>-0.22289021568940914</v>
      </c>
      <c r="AQ281" s="24">
        <f ca="1">SQRT(Inputs!$B$38)*J281+SQRT(1-Inputs!$B$38)*_xlfn.NORM.S.INV(RAND())</f>
        <v>-0.34360143965871537</v>
      </c>
      <c r="AR281" s="24">
        <f ca="1">SQRT(Inputs!$B$38)*K281+SQRT(1-Inputs!$B$38)*_xlfn.NORM.S.INV(RAND())</f>
        <v>-1.1619902894836704</v>
      </c>
      <c r="AS281" s="24">
        <f ca="1">SQRT(Inputs!$B$38)*L281+SQRT(1-Inputs!$B$38)*_xlfn.NORM.S.INV(RAND())</f>
        <v>-0.34478790703619289</v>
      </c>
      <c r="AT281" s="24">
        <f ca="1">SQRT(Inputs!$B$38)*M281+SQRT(1-Inputs!$B$38)*_xlfn.NORM.S.INV(RAND())</f>
        <v>0.56705158868534922</v>
      </c>
      <c r="AU281" s="15">
        <f ca="1">Inputs!$B$6*EXP($B$8-0.5*C$5^2+C$5*N281)</f>
        <v>5161.5688931278437</v>
      </c>
      <c r="AV281" s="15">
        <f t="shared" ca="1" si="146"/>
        <v>4776.9488672897287</v>
      </c>
      <c r="AW281" s="15">
        <f t="shared" ca="1" si="147"/>
        <v>5707.3725349897413</v>
      </c>
      <c r="AX281" s="15">
        <f t="shared" ca="1" si="148"/>
        <v>6142.2472809693436</v>
      </c>
      <c r="AY281" s="15">
        <f t="shared" ca="1" si="149"/>
        <v>7445.1542881673104</v>
      </c>
      <c r="AZ281" s="15">
        <f t="shared" ca="1" si="150"/>
        <v>8610.905252960034</v>
      </c>
      <c r="BA281" s="15">
        <f t="shared" ca="1" si="151"/>
        <v>9377.2760715227869</v>
      </c>
      <c r="BB281" s="15">
        <f t="shared" ca="1" si="152"/>
        <v>11664.90386341297</v>
      </c>
      <c r="BC281" s="15">
        <f t="shared" ca="1" si="153"/>
        <v>13761.096004375613</v>
      </c>
      <c r="BD281" s="15">
        <f t="shared" ca="1" si="154"/>
        <v>15525.530951908127</v>
      </c>
      <c r="BE281" s="15">
        <f t="shared" ca="1" si="155"/>
        <v>19605.627586950592</v>
      </c>
      <c r="BF281" s="15">
        <f ca="1">Inputs!$B$13*EXP($B$9-0.5*C$6^2+C$6*Y281)</f>
        <v>9472.4296875699147</v>
      </c>
      <c r="BG281" s="15">
        <f t="shared" ca="1" si="156"/>
        <v>9183.6058305388378</v>
      </c>
      <c r="BH281" s="15">
        <f t="shared" ca="1" si="157"/>
        <v>8316.7724547986491</v>
      </c>
      <c r="BI281" s="15">
        <f t="shared" ca="1" si="158"/>
        <v>9408.9496794584538</v>
      </c>
      <c r="BJ281" s="15">
        <f t="shared" ca="1" si="159"/>
        <v>11958.047128411934</v>
      </c>
      <c r="BK281" s="15">
        <f t="shared" ca="1" si="160"/>
        <v>12768.335638163593</v>
      </c>
      <c r="BL281" s="15">
        <f t="shared" ca="1" si="161"/>
        <v>16869.86099087754</v>
      </c>
      <c r="BM281" s="15">
        <f t="shared" ca="1" si="162"/>
        <v>24594.403884680534</v>
      </c>
      <c r="BN281" s="15">
        <f t="shared" ca="1" si="163"/>
        <v>23734.785686402036</v>
      </c>
      <c r="BO281" s="15">
        <f t="shared" ca="1" si="164"/>
        <v>24642.884612947473</v>
      </c>
      <c r="BP281" s="15">
        <f t="shared" ca="1" si="165"/>
        <v>29640.893922499981</v>
      </c>
      <c r="BQ281" s="15">
        <f ca="1">Inputs!$B$20*EXP($B$10-0.5*C$7^2+C$7*AJ281)</f>
        <v>4137.1532932892314</v>
      </c>
      <c r="BR281" s="15">
        <f t="shared" ca="1" si="166"/>
        <v>4818.4277246147476</v>
      </c>
      <c r="BS281" s="15">
        <f t="shared" ca="1" si="167"/>
        <v>4627.3241595593054</v>
      </c>
      <c r="BT281" s="15">
        <f t="shared" ca="1" si="168"/>
        <v>9272.9830131775107</v>
      </c>
      <c r="BU281" s="15">
        <f t="shared" ca="1" si="169"/>
        <v>14435.850887660672</v>
      </c>
      <c r="BV281" s="15">
        <f t="shared" ca="1" si="170"/>
        <v>23271.516748546332</v>
      </c>
      <c r="BW281" s="15">
        <f t="shared" ca="1" si="171"/>
        <v>30977.711450546773</v>
      </c>
      <c r="BX281" s="15">
        <f t="shared" ca="1" si="172"/>
        <v>40443.254695637144</v>
      </c>
      <c r="BY281" s="15">
        <f t="shared" ca="1" si="173"/>
        <v>45371.759750887679</v>
      </c>
      <c r="BZ281" s="15">
        <f t="shared" ca="1" si="174"/>
        <v>59752.965107862416</v>
      </c>
      <c r="CA281" s="15">
        <f t="shared" ca="1" si="175"/>
        <v>92833.317017015201</v>
      </c>
      <c r="CB281" s="15">
        <f ca="1">(AU281*DCF!C$10-DCF!C$5*MAX(AU281*DCF!C$10,0)-MAX(AU281-Inputs!$B$6,0)/Inputs!$B$10)*DCF!C$6</f>
        <v>1041.6530489200322</v>
      </c>
      <c r="CC281" s="15">
        <f ca="1">(AV281*DCF!D$10-DCF!D$5*MAX(AV281*DCF!D$10,0)-MAX(AV281-AU281,0)/Inputs!$B$10)*DCF!D$6</f>
        <v>1164.3489236355986</v>
      </c>
      <c r="CD281" s="15">
        <f ca="1">(AW281*DCF!E$10-DCF!E$5*MAX(AW281*DCF!E$10,0)-MAX(AW281-AV281,0)/Inputs!$B$10)*DCF!E$6</f>
        <v>1108.1715242340931</v>
      </c>
      <c r="CE281" s="15">
        <f ca="1">(AX281*DCF!F$10-DCF!F$5*MAX(AX281*DCF!F$10,0)-MAX(AX281-AW281,0)/Inputs!$B$10)*DCF!F$6</f>
        <v>1250.3561398102124</v>
      </c>
      <c r="CF281" s="15">
        <f ca="1">(AY281*DCF!G$10-DCF!G$5*MAX(AY281*DCF!G$10,0)-MAX(AY281-AX281,0)/Inputs!$B$10)*DCF!G$6</f>
        <v>1283.5572186512079</v>
      </c>
      <c r="CG281" s="15">
        <f ca="1">(AZ281*DCF!H$10-DCF!H$5*MAX(AZ281*DCF!H$10,0)-MAX(AZ281-AY281,0)/Inputs!$B$10)*DCF!H$6</f>
        <v>1464.8134486606368</v>
      </c>
      <c r="CH281" s="15">
        <f ca="1">(BA281*DCF!I$10-DCF!I$5*MAX(BA281*DCF!I$10,0)-MAX(BA281-AZ281,0)/Inputs!$B$10)*DCF!I$6</f>
        <v>1587.1745887416564</v>
      </c>
      <c r="CI281" s="15">
        <f ca="1">(BB281*DCF!J$10-DCF!J$5*MAX(BB281*DCF!J$10,0)-MAX(BB281-BA281,0)/Inputs!$B$10)*DCF!J$6</f>
        <v>1655.0722745413409</v>
      </c>
      <c r="CJ281" s="15">
        <f ca="1">(BC281*DCF!K$10-DCF!K$5*MAX(BC281*DCF!K$10,0)-MAX(BC281-BB281,0)/Inputs!$B$10)*DCF!K$6</f>
        <v>1921.880462404132</v>
      </c>
      <c r="CK281" s="15">
        <f ca="1">(BD281*DCF!L$10-DCF!L$5*MAX(BD281*DCF!L$10,0)-MAX(BD281-BC281,0)/Inputs!$B$10)*DCF!L$6</f>
        <v>2113.3752931291533</v>
      </c>
      <c r="CL281" s="15">
        <f ca="1">(BE281*DCF!M$10-DCF!M$5*MAX(BE281*DCF!M$10,0)-MAX(BE281-BD281,0)/Inputs!$B$10)*DCF!M$6</f>
        <v>2279.1964941089054</v>
      </c>
      <c r="CM281" s="15">
        <f ca="1">(BF281*DCF!C$28-DCF!C$5*MAX(BF281*DCF!C$28,0)-MAX(BF281-Inputs!$B$13,0)/Inputs!$B$17)*DCF!C$6</f>
        <v>2890.9234192400304</v>
      </c>
      <c r="CN281" s="15">
        <f ca="1">(BG281*DCF!D$28-DCF!D$5*MAX(BG281*DCF!D$28,0)-MAX(BG281-BF281,0)/Inputs!$B$17)*DCF!D$6</f>
        <v>2704.7837260371416</v>
      </c>
      <c r="CO281" s="15">
        <f ca="1">(BH281*DCF!E$28-DCF!E$5*MAX(BH281*DCF!E$28,0)-MAX(BH281-BG281,0)/Inputs!$B$17)*DCF!E$6</f>
        <v>2355.4580513373153</v>
      </c>
      <c r="CP281" s="15">
        <f ca="1">(BI281*DCF!F$28-DCF!F$5*MAX(BI281*DCF!F$28,0)-MAX(BI281-BH281,0)/Inputs!$B$17)*DCF!F$6</f>
        <v>2355.4338711961564</v>
      </c>
      <c r="CQ281" s="15">
        <f ca="1">(BJ281*DCF!G$28-DCF!G$5*MAX(BJ281*DCF!G$28,0)-MAX(BJ281-BI281,0)/Inputs!$B$17)*DCF!G$6</f>
        <v>2673.8730440026334</v>
      </c>
      <c r="CR281" s="15">
        <f ca="1">(BK281*DCF!H$28-DCF!H$5*MAX(BK281*DCF!H$28,0)-MAX(BK281-BJ281,0)/Inputs!$B$17)*DCF!H$6</f>
        <v>3031.8541780517139</v>
      </c>
      <c r="CS281" s="15">
        <f ca="1">(BL281*DCF!I$28-DCF!I$5*MAX(BL281*DCF!I$28,0)-MAX(BL281-BK281,0)/Inputs!$B$17)*DCF!I$6</f>
        <v>3378.3044179134799</v>
      </c>
      <c r="CT281" s="15">
        <f ca="1">(BM281*DCF!J$28-DCF!J$5*MAX(BM281*DCF!J$28,0)-MAX(BM281-BL281,0)/Inputs!$B$17)*DCF!J$6</f>
        <v>4462.3825185440373</v>
      </c>
      <c r="CU281" s="15">
        <f ca="1">(BN281*DCF!K$28-DCF!K$5*MAX(BN281*DCF!K$28,0)-MAX(BN281-BM281,0)/Inputs!$B$17)*DCF!K$6</f>
        <v>5012.3887757497851</v>
      </c>
      <c r="CV281" s="15">
        <f ca="1">(BO281*DCF!L$28-DCF!L$5*MAX(BO281*DCF!L$28,0)-MAX(BO281-BN281,0)/Inputs!$B$17)*DCF!L$6</f>
        <v>4814.0198235343669</v>
      </c>
      <c r="CW281" s="15">
        <f ca="1">(BP281*DCF!M$28-DCF!M$5*MAX(BP281*DCF!M$28,0)-MAX(BP281-BO281,0)/Inputs!$B$17)*DCF!M$6</f>
        <v>5054.5189321749403</v>
      </c>
      <c r="CX281" s="15">
        <f ca="1">(BQ281*DCF!C$46-DCF!C$5*MAX(BQ281*DCF!C$46,0)-MAX(BQ281-Inputs!$B$20,0)/Inputs!$B$24)*DCF!C$6</f>
        <v>-1387.8660230641326</v>
      </c>
      <c r="CY281" s="15">
        <f ca="1">(BR281*DCF!D$46-DCF!D$5*MAX(BR281*DCF!D$46,0)-MAX(BR281-BQ281,0)/Inputs!$B$24)*DCF!D$6</f>
        <v>-1113.0873901600266</v>
      </c>
      <c r="CZ281" s="15">
        <f ca="1">(BS281*DCF!E$46-DCF!E$5*MAX(BS281*DCF!E$46,0)-MAX(BS281-BR281,0)/Inputs!$B$24)*DCF!E$6</f>
        <v>-547.18913864371586</v>
      </c>
      <c r="DA281" s="15">
        <f ca="1">(BT281*DCF!F$46-DCF!F$5*MAX(BT281*DCF!F$46,0)-MAX(BT281-BS281,0)/Inputs!$B$24)*DCF!F$6</f>
        <v>-2366.9485003722161</v>
      </c>
      <c r="DB281" s="15">
        <f ca="1">(BU281*DCF!G$46-DCF!G$5*MAX(BU281*DCF!G$46,0)-MAX(BU281-BT281,0)/Inputs!$B$24)*DCF!G$6</f>
        <v>-2222.2802492642732</v>
      </c>
      <c r="DC281" s="15">
        <f ca="1">(BV281*DCF!H$46-DCF!H$5*MAX(BV281*DCF!H$46,0)-MAX(BV281-BU281,0)/Inputs!$B$24)*DCF!H$6</f>
        <v>-2745.6290292472909</v>
      </c>
      <c r="DD281" s="15">
        <f ca="1">(BW281*DCF!I$46-DCF!I$5*MAX(BW281*DCF!I$46,0)-MAX(BW281-BV281,0)/Inputs!$B$24)*DCF!I$6</f>
        <v>-1496.708128560427</v>
      </c>
      <c r="DE281" s="15">
        <f ca="1">(BX281*DCF!J$46-DCF!J$5*MAX(BX281*DCF!J$46,0)-MAX(BX281-BW281,0)/Inputs!$B$24)*DCF!J$6</f>
        <v>-813.62476087323796</v>
      </c>
      <c r="DF281" s="15">
        <f ca="1">(BY281*DCF!K$46-DCF!K$5*MAX(BY281*DCF!K$46,0)-MAX(BY281-BX281,0)/Inputs!$B$24)*DCF!K$6</f>
        <v>1384.4337207568615</v>
      </c>
      <c r="DG281" s="15">
        <f ca="1">(BZ281*DCF!L$46-DCF!L$5*MAX(BZ281*DCF!L$46,0)-MAX(BZ281-BY281,0)/Inputs!$B$24)*DCF!L$6</f>
        <v>875.93182455339854</v>
      </c>
      <c r="DH281" s="15">
        <f ca="1">(CA281*DCF!M$46-DCF!M$5*MAX(CA281*DCF!M$46,0)-MAX(CA281-BZ281,0)/Inputs!$B$24)*DCF!M$6</f>
        <v>362.11501612775839</v>
      </c>
      <c r="DI281" s="15">
        <f ca="1">SUM(CB281:CL281)+BE281*DCF!M$10*(1+Inputs!$B$30)*(1-Inputs!$B$33)*(1-Inputs!$B$30/Inputs!$B$31)/(Inputs!$B$29-Inputs!$B$30)*DCF!M$6</f>
        <v>71432.3202489057</v>
      </c>
      <c r="DJ281" s="15">
        <f ca="1">SUM(CM281:CW281)+BP281*DCF!M$28*(1+Inputs!$B$30)*(1-Inputs!$B$33)*(1-Inputs!$B$30/Inputs!$B$31)/(Inputs!$B$29-Inputs!$B$30)*DCF!M$6</f>
        <v>148721.94041986414</v>
      </c>
      <c r="DK281" s="15">
        <f ca="1">SUM(CX281:DH281)+CA281*DCF!M$46*(1+Inputs!$B$30)*(1-Inputs!$B$33)*(1-Inputs!$B$30/Inputs!$B$31)/(Inputs!$B$29-Inputs!$B$30)*DCF!M$6</f>
        <v>133460.45225896628</v>
      </c>
      <c r="DM281" s="15">
        <f ca="1">DI281+DJ281+DK281+Inputs!$B$34+Inputs!$B$36-Inputs!$B$35</f>
        <v>430465.71292773611</v>
      </c>
    </row>
    <row r="282" spans="1:117" x14ac:dyDescent="0.75">
      <c r="A282" s="11">
        <v>269</v>
      </c>
      <c r="C282" s="24">
        <f t="shared" ca="1" si="176"/>
        <v>0.62884109509659314</v>
      </c>
      <c r="D282" s="24">
        <f t="shared" ca="1" si="176"/>
        <v>-0.97062275623682892</v>
      </c>
      <c r="E282" s="24">
        <f t="shared" ca="1" si="176"/>
        <v>-0.33638111591973102</v>
      </c>
      <c r="F282" s="24">
        <f t="shared" ca="1" si="176"/>
        <v>1.963430205066897</v>
      </c>
      <c r="G282" s="24">
        <f t="shared" ca="1" si="176"/>
        <v>0.83940771026864625</v>
      </c>
      <c r="H282" s="24">
        <f t="shared" ca="1" si="176"/>
        <v>0.57851939686854992</v>
      </c>
      <c r="I282" s="24">
        <f t="shared" ca="1" si="176"/>
        <v>1.9628312488316189</v>
      </c>
      <c r="J282" s="24">
        <f t="shared" ca="1" si="176"/>
        <v>1.2546934718707479</v>
      </c>
      <c r="K282" s="24">
        <f t="shared" ca="1" si="176"/>
        <v>-0.43285469463607273</v>
      </c>
      <c r="L282" s="24">
        <f t="shared" ca="1" si="176"/>
        <v>0.88080761821964249</v>
      </c>
      <c r="M282" s="24">
        <f t="shared" ca="1" si="176"/>
        <v>0.25883500166795542</v>
      </c>
      <c r="N282" s="24">
        <f ca="1">SQRT(Inputs!$B$38)*C282+SQRT(1-Inputs!$B$38)*_xlfn.NORM.S.INV(RAND())</f>
        <v>-0.92603554009282807</v>
      </c>
      <c r="O282" s="24">
        <f ca="1">SQRT(Inputs!$B$38)*D282+SQRT(1-Inputs!$B$38)*_xlfn.NORM.S.INV(RAND())</f>
        <v>-0.65985097889486455</v>
      </c>
      <c r="P282" s="24">
        <f ca="1">SQRT(Inputs!$B$38)*E282+SQRT(1-Inputs!$B$38)*_xlfn.NORM.S.INV(RAND())</f>
        <v>-0.65966936091625561</v>
      </c>
      <c r="Q282" s="24">
        <f ca="1">SQRT(Inputs!$B$38)*F282+SQRT(1-Inputs!$B$38)*_xlfn.NORM.S.INV(RAND())</f>
        <v>1.4342584345117027</v>
      </c>
      <c r="R282" s="24">
        <f ca="1">SQRT(Inputs!$B$38)*G282+SQRT(1-Inputs!$B$38)*_xlfn.NORM.S.INV(RAND())</f>
        <v>1.5399923570385654</v>
      </c>
      <c r="S282" s="24">
        <f ca="1">SQRT(Inputs!$B$38)*H282+SQRT(1-Inputs!$B$38)*_xlfn.NORM.S.INV(RAND())</f>
        <v>0.75758638553359137</v>
      </c>
      <c r="T282" s="24">
        <f ca="1">SQRT(Inputs!$B$38)*I282+SQRT(1-Inputs!$B$38)*_xlfn.NORM.S.INV(RAND())</f>
        <v>0.81365034908436329</v>
      </c>
      <c r="U282" s="24">
        <f ca="1">SQRT(Inputs!$B$38)*J282+SQRT(1-Inputs!$B$38)*_xlfn.NORM.S.INV(RAND())</f>
        <v>1.5988939247216032</v>
      </c>
      <c r="V282" s="24">
        <f ca="1">SQRT(Inputs!$B$38)*K282+SQRT(1-Inputs!$B$38)*_xlfn.NORM.S.INV(RAND())</f>
        <v>-0.46101576189913318</v>
      </c>
      <c r="W282" s="24">
        <f ca="1">SQRT(Inputs!$B$38)*L282+SQRT(1-Inputs!$B$38)*_xlfn.NORM.S.INV(RAND())</f>
        <v>0.74335710475339289</v>
      </c>
      <c r="X282" s="24">
        <f ca="1">SQRT(Inputs!$B$38)*M282+SQRT(1-Inputs!$B$38)*_xlfn.NORM.S.INV(RAND())</f>
        <v>0.74406422314492404</v>
      </c>
      <c r="Y282" s="24">
        <f ca="1">SQRT(Inputs!$B$38)*C282+SQRT(1-Inputs!$B$38)*_xlfn.NORM.S.INV(RAND())</f>
        <v>-1.2388927542564461</v>
      </c>
      <c r="Z282" s="24">
        <f ca="1">SQRT(Inputs!$B$38)*D282+SQRT(1-Inputs!$B$38)*_xlfn.NORM.S.INV(RAND())</f>
        <v>-0.18955397107978744</v>
      </c>
      <c r="AA282" s="24">
        <f ca="1">SQRT(Inputs!$B$38)*E282+SQRT(1-Inputs!$B$38)*_xlfn.NORM.S.INV(RAND())</f>
        <v>-0.71664974491822198</v>
      </c>
      <c r="AB282" s="24">
        <f ca="1">SQRT(Inputs!$B$38)*F282+SQRT(1-Inputs!$B$38)*_xlfn.NORM.S.INV(RAND())</f>
        <v>1.5417031114453625</v>
      </c>
      <c r="AC282" s="24">
        <f ca="1">SQRT(Inputs!$B$38)*G282+SQRT(1-Inputs!$B$38)*_xlfn.NORM.S.INV(RAND())</f>
        <v>0.13587485017718404</v>
      </c>
      <c r="AD282" s="24">
        <f ca="1">SQRT(Inputs!$B$38)*H282+SQRT(1-Inputs!$B$38)*_xlfn.NORM.S.INV(RAND())</f>
        <v>0.46716140622183516</v>
      </c>
      <c r="AE282" s="24">
        <f ca="1">SQRT(Inputs!$B$38)*I282+SQRT(1-Inputs!$B$38)*_xlfn.NORM.S.INV(RAND())</f>
        <v>-0.16287385593027692</v>
      </c>
      <c r="AF282" s="24">
        <f ca="1">SQRT(Inputs!$B$38)*J282+SQRT(1-Inputs!$B$38)*_xlfn.NORM.S.INV(RAND())</f>
        <v>0.17901610272136725</v>
      </c>
      <c r="AG282" s="24">
        <f ca="1">SQRT(Inputs!$B$38)*K282+SQRT(1-Inputs!$B$38)*_xlfn.NORM.S.INV(RAND())</f>
        <v>-0.12481544381979416</v>
      </c>
      <c r="AH282" s="24">
        <f ca="1">SQRT(Inputs!$B$38)*L282+SQRT(1-Inputs!$B$38)*_xlfn.NORM.S.INV(RAND())</f>
        <v>3.7247117974184285E-2</v>
      </c>
      <c r="AI282" s="24">
        <f ca="1">SQRT(Inputs!$B$38)*M282+SQRT(1-Inputs!$B$38)*_xlfn.NORM.S.INV(RAND())</f>
        <v>-0.57129696850077416</v>
      </c>
      <c r="AJ282" s="24">
        <f ca="1">SQRT(Inputs!$B$38)*C282+SQRT(1-Inputs!$B$38)*_xlfn.NORM.S.INV(RAND())</f>
        <v>0.5178940254894987</v>
      </c>
      <c r="AK282" s="24">
        <f ca="1">SQRT(Inputs!$B$38)*D282+SQRT(1-Inputs!$B$38)*_xlfn.NORM.S.INV(RAND())</f>
        <v>-1.2097567917881134</v>
      </c>
      <c r="AL282" s="24">
        <f ca="1">SQRT(Inputs!$B$38)*E282+SQRT(1-Inputs!$B$38)*_xlfn.NORM.S.INV(RAND())</f>
        <v>-0.30035476082813611</v>
      </c>
      <c r="AM282" s="24">
        <f ca="1">SQRT(Inputs!$B$38)*F282+SQRT(1-Inputs!$B$38)*_xlfn.NORM.S.INV(RAND())</f>
        <v>1.4823794365062415</v>
      </c>
      <c r="AN282" s="24">
        <f ca="1">SQRT(Inputs!$B$38)*G282+SQRT(1-Inputs!$B$38)*_xlfn.NORM.S.INV(RAND())</f>
        <v>-0.3873549602674074</v>
      </c>
      <c r="AO282" s="24">
        <f ca="1">SQRT(Inputs!$B$38)*H282+SQRT(1-Inputs!$B$38)*_xlfn.NORM.S.INV(RAND())</f>
        <v>0.59310900887508677</v>
      </c>
      <c r="AP282" s="24">
        <f ca="1">SQRT(Inputs!$B$38)*I282+SQRT(1-Inputs!$B$38)*_xlfn.NORM.S.INV(RAND())</f>
        <v>0.80423711580354373</v>
      </c>
      <c r="AQ282" s="24">
        <f ca="1">SQRT(Inputs!$B$38)*J282+SQRT(1-Inputs!$B$38)*_xlfn.NORM.S.INV(RAND())</f>
        <v>1.2273421840397987</v>
      </c>
      <c r="AR282" s="24">
        <f ca="1">SQRT(Inputs!$B$38)*K282+SQRT(1-Inputs!$B$38)*_xlfn.NORM.S.INV(RAND())</f>
        <v>-0.96877085983768341</v>
      </c>
      <c r="AS282" s="24">
        <f ca="1">SQRT(Inputs!$B$38)*L282+SQRT(1-Inputs!$B$38)*_xlfn.NORM.S.INV(RAND())</f>
        <v>0.18600964383659663</v>
      </c>
      <c r="AT282" s="24">
        <f ca="1">SQRT(Inputs!$B$38)*M282+SQRT(1-Inputs!$B$38)*_xlfn.NORM.S.INV(RAND())</f>
        <v>0.38817098863378086</v>
      </c>
      <c r="AU282" s="15">
        <f ca="1">Inputs!$B$6*EXP($B$8-0.5*C$5^2+C$5*N282)</f>
        <v>4271.4652424216583</v>
      </c>
      <c r="AV282" s="15">
        <f t="shared" ca="1" si="146"/>
        <v>4718.6398287676657</v>
      </c>
      <c r="AW282" s="15">
        <f t="shared" ca="1" si="147"/>
        <v>5263.7265112094938</v>
      </c>
      <c r="AX282" s="15">
        <f t="shared" ca="1" si="148"/>
        <v>7687.635594644029</v>
      </c>
      <c r="AY282" s="15">
        <f t="shared" ca="1" si="149"/>
        <v>11246.288777249125</v>
      </c>
      <c r="AZ282" s="15">
        <f t="shared" ca="1" si="150"/>
        <v>14951.208095570153</v>
      </c>
      <c r="BA282" s="15">
        <f t="shared" ca="1" si="151"/>
        <v>19922.779293435604</v>
      </c>
      <c r="BB282" s="15">
        <f t="shared" ca="1" si="152"/>
        <v>28629.266381695645</v>
      </c>
      <c r="BC282" s="15">
        <f t="shared" ca="1" si="153"/>
        <v>33537.384497876497</v>
      </c>
      <c r="BD282" s="15">
        <f t="shared" ca="1" si="154"/>
        <v>44044.804996994411</v>
      </c>
      <c r="BE282" s="15">
        <f t="shared" ca="1" si="155"/>
        <v>57755.656389200398</v>
      </c>
      <c r="BF282" s="15">
        <f ca="1">Inputs!$B$13*EXP($B$9-0.5*C$6^2+C$6*Y282)</f>
        <v>10819.026802277493</v>
      </c>
      <c r="BG282" s="15">
        <f t="shared" ca="1" si="156"/>
        <v>12742.172625564011</v>
      </c>
      <c r="BH282" s="15">
        <f t="shared" ca="1" si="157"/>
        <v>13823.829029859744</v>
      </c>
      <c r="BI282" s="15">
        <f t="shared" ca="1" si="158"/>
        <v>21454.599432961862</v>
      </c>
      <c r="BJ282" s="15">
        <f t="shared" ca="1" si="159"/>
        <v>26822.16251392191</v>
      </c>
      <c r="BK282" s="15">
        <f t="shared" ca="1" si="160"/>
        <v>35080.821150795979</v>
      </c>
      <c r="BL282" s="15">
        <f t="shared" ca="1" si="161"/>
        <v>42192.528748098848</v>
      </c>
      <c r="BM282" s="15">
        <f t="shared" ca="1" si="162"/>
        <v>53030.02829586286</v>
      </c>
      <c r="BN282" s="15">
        <f t="shared" ca="1" si="163"/>
        <v>64252.029583220545</v>
      </c>
      <c r="BO282" s="15">
        <f t="shared" ca="1" si="164"/>
        <v>79398.517877865001</v>
      </c>
      <c r="BP282" s="15">
        <f t="shared" ca="1" si="165"/>
        <v>91599.742511090531</v>
      </c>
      <c r="BQ282" s="15">
        <f ca="1">Inputs!$B$20*EXP($B$10-0.5*C$7^2+C$7*AJ282)</f>
        <v>5154.455322738715</v>
      </c>
      <c r="BR282" s="15">
        <f t="shared" ca="1" si="166"/>
        <v>4762.8603163434709</v>
      </c>
      <c r="BS282" s="15">
        <f t="shared" ca="1" si="167"/>
        <v>5983.1843631186221</v>
      </c>
      <c r="BT282" s="15">
        <f t="shared" ca="1" si="168"/>
        <v>12170.680189434666</v>
      </c>
      <c r="BU282" s="15">
        <f t="shared" ca="1" si="169"/>
        <v>15358.006194173884</v>
      </c>
      <c r="BV282" s="15">
        <f t="shared" ca="1" si="170"/>
        <v>24422.231562523008</v>
      </c>
      <c r="BW282" s="15">
        <f t="shared" ca="1" si="171"/>
        <v>40403.740689190701</v>
      </c>
      <c r="BX282" s="15">
        <f t="shared" ca="1" si="172"/>
        <v>72275.69038307661</v>
      </c>
      <c r="BY282" s="15">
        <f t="shared" ca="1" si="173"/>
        <v>84136.922393604866</v>
      </c>
      <c r="BZ282" s="15">
        <f t="shared" ca="1" si="174"/>
        <v>122162.60404612626</v>
      </c>
      <c r="CA282" s="15">
        <f t="shared" ca="1" si="175"/>
        <v>183855.94320758997</v>
      </c>
      <c r="CB282" s="15">
        <f ca="1">(AU282*DCF!C$10-DCF!C$5*MAX(AU282*DCF!C$10,0)-MAX(AU282-Inputs!$B$6,0)/Inputs!$B$10)*DCF!C$6</f>
        <v>1047.999646602374</v>
      </c>
      <c r="CC282" s="15">
        <f ca="1">(AV282*DCF!D$10-DCF!D$5*MAX(AV282*DCF!D$10,0)-MAX(AV282-AU282,0)/Inputs!$B$10)*DCF!D$6</f>
        <v>1041.104671036464</v>
      </c>
      <c r="CD282" s="15">
        <f ca="1">(AW282*DCF!E$10-DCF!E$5*MAX(AW282*DCF!E$10,0)-MAX(AW282-AV282,0)/Inputs!$B$10)*DCF!E$6</f>
        <v>1092.5345661246154</v>
      </c>
      <c r="CE282" s="15">
        <f ca="1">(AX282*DCF!F$10-DCF!F$5*MAX(AX282*DCF!F$10,0)-MAX(AX282-AW282,0)/Inputs!$B$10)*DCF!F$6</f>
        <v>1173.8432141463707</v>
      </c>
      <c r="CF282" s="15">
        <f ca="1">(AY282*DCF!G$10-DCF!G$5*MAX(AY282*DCF!G$10,0)-MAX(AY282-AX282,0)/Inputs!$B$10)*DCF!G$6</f>
        <v>1633.1489955269435</v>
      </c>
      <c r="CG282" s="15">
        <f ca="1">(AZ282*DCF!H$10-DCF!H$5*MAX(AZ282*DCF!H$10,0)-MAX(AZ282-AY282,0)/Inputs!$B$10)*DCF!H$6</f>
        <v>2244.9129315573769</v>
      </c>
      <c r="CH282" s="15">
        <f ca="1">(BA282*DCF!I$10-DCF!I$5*MAX(BA282*DCF!I$10,0)-MAX(BA282-AZ282,0)/Inputs!$B$10)*DCF!I$6</f>
        <v>2823.6531271485333</v>
      </c>
      <c r="CI282" s="15">
        <f ca="1">(BB282*DCF!J$10-DCF!J$5*MAX(BB282*DCF!J$10,0)-MAX(BB282-BA282,0)/Inputs!$B$10)*DCF!J$6</f>
        <v>3593.5238934481085</v>
      </c>
      <c r="CJ282" s="15">
        <f ca="1">(BC282*DCF!K$10-DCF!K$5*MAX(BC282*DCF!K$10,0)-MAX(BC282-BB282,0)/Inputs!$B$10)*DCF!K$6</f>
        <v>4711.9184696855818</v>
      </c>
      <c r="CK282" s="15">
        <f ca="1">(BD282*DCF!L$10-DCF!L$5*MAX(BD282*DCF!L$10,0)-MAX(BD282-BC282,0)/Inputs!$B$10)*DCF!L$6</f>
        <v>5284.0145476129146</v>
      </c>
      <c r="CL282" s="15">
        <f ca="1">(BE282*DCF!M$10-DCF!M$5*MAX(BE282*DCF!M$10,0)-MAX(BE282-BD282,0)/Inputs!$B$10)*DCF!M$6</f>
        <v>6512.1624328909866</v>
      </c>
      <c r="CM282" s="15">
        <f ca="1">(BF282*DCF!C$28-DCF!C$5*MAX(BF282*DCF!C$28,0)-MAX(BF282-Inputs!$B$13,0)/Inputs!$B$17)*DCF!C$6</f>
        <v>3301.8960274925485</v>
      </c>
      <c r="CN282" s="15">
        <f ca="1">(BG282*DCF!D$28-DCF!D$5*MAX(BG282*DCF!D$28,0)-MAX(BG282-BF282,0)/Inputs!$B$17)*DCF!D$6</f>
        <v>3342.5685416635019</v>
      </c>
      <c r="CO282" s="15">
        <f ca="1">(BH282*DCF!E$28-DCF!E$5*MAX(BH282*DCF!E$28,0)-MAX(BH282-BG282,0)/Inputs!$B$17)*DCF!E$6</f>
        <v>3701.9749459642762</v>
      </c>
      <c r="CP282" s="15">
        <f ca="1">(BI282*DCF!F$28-DCF!F$5*MAX(BI282*DCF!F$28,0)-MAX(BI282-BH282,0)/Inputs!$B$17)*DCF!F$6</f>
        <v>4435.0562479842392</v>
      </c>
      <c r="CQ282" s="15">
        <f ca="1">(BJ282*DCF!G$28-DCF!G$5*MAX(BJ282*DCF!G$28,0)-MAX(BJ282-BI282,0)/Inputs!$B$17)*DCF!G$6</f>
        <v>6056.4424782288861</v>
      </c>
      <c r="CR282" s="15">
        <f ca="1">(BK282*DCF!H$28-DCF!H$5*MAX(BK282*DCF!H$28,0)-MAX(BK282-BJ282,0)/Inputs!$B$17)*DCF!H$6</f>
        <v>7392.7103228723463</v>
      </c>
      <c r="CS282" s="15">
        <f ca="1">(BL282*DCF!I$28-DCF!I$5*MAX(BL282*DCF!I$28,0)-MAX(BL282-BK282,0)/Inputs!$B$17)*DCF!I$6</f>
        <v>8900.9532125051974</v>
      </c>
      <c r="CT282" s="15">
        <f ca="1">(BM282*DCF!J$28-DCF!J$5*MAX(BM282*DCF!J$28,0)-MAX(BM282-BL282,0)/Inputs!$B$17)*DCF!J$6</f>
        <v>10393.134762961759</v>
      </c>
      <c r="CU282" s="15">
        <f ca="1">(BN282*DCF!K$28-DCF!K$5*MAX(BN282*DCF!K$28,0)-MAX(BN282-BM282,0)/Inputs!$B$17)*DCF!K$6</f>
        <v>12194.405652776441</v>
      </c>
      <c r="CV282" s="15">
        <f ca="1">(BO282*DCF!L$28-DCF!L$5*MAX(BO282*DCF!L$28,0)-MAX(BO282-BN282,0)/Inputs!$B$17)*DCF!L$6</f>
        <v>14127.820474395625</v>
      </c>
      <c r="CW282" s="15">
        <f ca="1">(BP282*DCF!M$28-DCF!M$5*MAX(BP282*DCF!M$28,0)-MAX(BP282-BO282,0)/Inputs!$B$17)*DCF!M$6</f>
        <v>15959.17374489609</v>
      </c>
      <c r="CX282" s="15">
        <f ca="1">(BQ282*DCF!C$46-DCF!C$5*MAX(BQ282*DCF!C$46,0)-MAX(BQ282-Inputs!$B$20,0)/Inputs!$B$24)*DCF!C$6</f>
        <v>-2092.6942189875622</v>
      </c>
      <c r="CY282" s="15">
        <f ca="1">(BR282*DCF!D$46-DCF!D$5*MAX(BR282*DCF!D$46,0)-MAX(BR282-BQ282,0)/Inputs!$B$24)*DCF!D$6</f>
        <v>-812.90918466145251</v>
      </c>
      <c r="CZ282" s="15">
        <f ca="1">(BS282*DCF!E$46-DCF!E$5*MAX(BS282*DCF!E$46,0)-MAX(BS282-BR282,0)/Inputs!$B$24)*DCF!E$6</f>
        <v>-1188.5401126934607</v>
      </c>
      <c r="DA282" s="15">
        <f ca="1">(BT282*DCF!F$46-DCF!F$5*MAX(BT282*DCF!F$46,0)-MAX(BT282-BS282,0)/Inputs!$B$24)*DCF!F$6</f>
        <v>-3139.408712330468</v>
      </c>
      <c r="DB282" s="15">
        <f ca="1">(BU282*DCF!G$46-DCF!G$5*MAX(BU282*DCF!G$46,0)-MAX(BU282-BT282,0)/Inputs!$B$24)*DCF!G$6</f>
        <v>-1588.7664787785309</v>
      </c>
      <c r="DC282" s="15">
        <f ca="1">(BV282*DCF!H$46-DCF!H$5*MAX(BV282*DCF!H$46,0)-MAX(BV282-BU282,0)/Inputs!$B$24)*DCF!H$6</f>
        <v>-2816.6524957842257</v>
      </c>
      <c r="DD282" s="15">
        <f ca="1">(BW282*DCF!I$46-DCF!I$5*MAX(BW282*DCF!I$46,0)-MAX(BW282-BV282,0)/Inputs!$B$24)*DCF!I$6</f>
        <v>-3654.5329663073667</v>
      </c>
      <c r="DE282" s="15">
        <f ca="1">(BX282*DCF!J$46-DCF!J$5*MAX(BX282*DCF!J$46,0)-MAX(BX282-BW282,0)/Inputs!$B$24)*DCF!J$6</f>
        <v>-5420.1550582572627</v>
      </c>
      <c r="DF282" s="15">
        <f ca="1">(BY282*DCF!K$46-DCF!K$5*MAX(BY282*DCF!K$46,0)-MAX(BY282-BX282,0)/Inputs!$B$24)*DCF!K$6</f>
        <v>1900.4956182525336</v>
      </c>
      <c r="DG282" s="15">
        <f ca="1">(BZ282*DCF!L$46-DCF!L$5*MAX(BZ282*DCF!L$46,0)-MAX(BZ282-BY282,0)/Inputs!$B$24)*DCF!L$6</f>
        <v>-160.80186280953239</v>
      </c>
      <c r="DH282" s="15">
        <f ca="1">(CA282*DCF!M$46-DCF!M$5*MAX(CA282*DCF!M$46,0)-MAX(CA282-BZ282,0)/Inputs!$B$24)*DCF!M$6</f>
        <v>1516.2092522465443</v>
      </c>
      <c r="DI282" s="15">
        <f ca="1">SUM(CB282:CL282)+BE282*DCF!M$10*(1+Inputs!$B$30)*(1-Inputs!$B$33)*(1-Inputs!$B$30/Inputs!$B$31)/(Inputs!$B$29-Inputs!$B$30)*DCF!M$6</f>
        <v>191893.57196641469</v>
      </c>
      <c r="DJ282" s="15">
        <f ca="1">SUM(CM282:CW282)+BP282*DCF!M$28*(1+Inputs!$B$30)*(1-Inputs!$B$33)*(1-Inputs!$B$30/Inputs!$B$31)/(Inputs!$B$29-Inputs!$B$30)*DCF!M$6</f>
        <v>429703.86266449018</v>
      </c>
      <c r="DK282" s="15">
        <f ca="1">SUM(CX282:DH282)+CA282*DCF!M$46*(1+Inputs!$B$30)*(1-Inputs!$B$33)*(1-Inputs!$B$30/Inputs!$B$31)/(Inputs!$B$29-Inputs!$B$30)*DCF!M$6</f>
        <v>266805.311107599</v>
      </c>
      <c r="DM282" s="15">
        <f ca="1">DI282+DJ282+DK282+Inputs!$B$34+Inputs!$B$36-Inputs!$B$35</f>
        <v>965253.74573850376</v>
      </c>
    </row>
    <row r="283" spans="1:117" x14ac:dyDescent="0.75">
      <c r="A283" s="11">
        <v>270</v>
      </c>
      <c r="C283" s="24">
        <f t="shared" ca="1" si="176"/>
        <v>1.1405824803037592</v>
      </c>
      <c r="D283" s="24">
        <f t="shared" ca="1" si="176"/>
        <v>-0.53688546246585289</v>
      </c>
      <c r="E283" s="24">
        <f t="shared" ca="1" si="176"/>
        <v>-1.7558283257058258E-2</v>
      </c>
      <c r="F283" s="24">
        <f t="shared" ca="1" si="176"/>
        <v>0.64582810859491857</v>
      </c>
      <c r="G283" s="24">
        <f t="shared" ca="1" si="176"/>
        <v>-0.64677149687368818</v>
      </c>
      <c r="H283" s="24">
        <f t="shared" ca="1" si="176"/>
        <v>-0.95017298425155428</v>
      </c>
      <c r="I283" s="24">
        <f t="shared" ca="1" si="176"/>
        <v>-0.24163237932157555</v>
      </c>
      <c r="J283" s="24">
        <f t="shared" ca="1" si="176"/>
        <v>-0.84481445518537646</v>
      </c>
      <c r="K283" s="24">
        <f t="shared" ca="1" si="176"/>
        <v>0.48789377990680277</v>
      </c>
      <c r="L283" s="24">
        <f t="shared" ca="1" si="176"/>
        <v>0.75682588745665558</v>
      </c>
      <c r="M283" s="24">
        <f t="shared" ca="1" si="176"/>
        <v>-0.33050984790384813</v>
      </c>
      <c r="N283" s="24">
        <f ca="1">SQRT(Inputs!$B$38)*C283+SQRT(1-Inputs!$B$38)*_xlfn.NORM.S.INV(RAND())</f>
        <v>-5.9333424466708529E-2</v>
      </c>
      <c r="O283" s="24">
        <f ca="1">SQRT(Inputs!$B$38)*D283+SQRT(1-Inputs!$B$38)*_xlfn.NORM.S.INV(RAND())</f>
        <v>-1.1681176672032492</v>
      </c>
      <c r="P283" s="24">
        <f ca="1">SQRT(Inputs!$B$38)*E283+SQRT(1-Inputs!$B$38)*_xlfn.NORM.S.INV(RAND())</f>
        <v>-2.0684924267050544</v>
      </c>
      <c r="Q283" s="24">
        <f ca="1">SQRT(Inputs!$B$38)*F283+SQRT(1-Inputs!$B$38)*_xlfn.NORM.S.INV(RAND())</f>
        <v>0.54801359661249582</v>
      </c>
      <c r="R283" s="24">
        <f ca="1">SQRT(Inputs!$B$38)*G283+SQRT(1-Inputs!$B$38)*_xlfn.NORM.S.INV(RAND())</f>
        <v>-0.18585390945258917</v>
      </c>
      <c r="S283" s="24">
        <f ca="1">SQRT(Inputs!$B$38)*H283+SQRT(1-Inputs!$B$38)*_xlfn.NORM.S.INV(RAND())</f>
        <v>-1.4695530205988123</v>
      </c>
      <c r="T283" s="24">
        <f ca="1">SQRT(Inputs!$B$38)*I283+SQRT(1-Inputs!$B$38)*_xlfn.NORM.S.INV(RAND())</f>
        <v>-0.73503327578921962</v>
      </c>
      <c r="U283" s="24">
        <f ca="1">SQRT(Inputs!$B$38)*J283+SQRT(1-Inputs!$B$38)*_xlfn.NORM.S.INV(RAND())</f>
        <v>-1.3377391335306652</v>
      </c>
      <c r="V283" s="24">
        <f ca="1">SQRT(Inputs!$B$38)*K283+SQRT(1-Inputs!$B$38)*_xlfn.NORM.S.INV(RAND())</f>
        <v>-0.40696135196513922</v>
      </c>
      <c r="W283" s="24">
        <f ca="1">SQRT(Inputs!$B$38)*L283+SQRT(1-Inputs!$B$38)*_xlfn.NORM.S.INV(RAND())</f>
        <v>-0.2421511280354775</v>
      </c>
      <c r="X283" s="24">
        <f ca="1">SQRT(Inputs!$B$38)*M283+SQRT(1-Inputs!$B$38)*_xlfn.NORM.S.INV(RAND())</f>
        <v>-0.95050469140534632</v>
      </c>
      <c r="Y283" s="24">
        <f ca="1">SQRT(Inputs!$B$38)*C283+SQRT(1-Inputs!$B$38)*_xlfn.NORM.S.INV(RAND())</f>
        <v>1.1358002540719621</v>
      </c>
      <c r="Z283" s="24">
        <f ca="1">SQRT(Inputs!$B$38)*D283+SQRT(1-Inputs!$B$38)*_xlfn.NORM.S.INV(RAND())</f>
        <v>-0.80350244148792438</v>
      </c>
      <c r="AA283" s="24">
        <f ca="1">SQRT(Inputs!$B$38)*E283+SQRT(1-Inputs!$B$38)*_xlfn.NORM.S.INV(RAND())</f>
        <v>0.64153994688288385</v>
      </c>
      <c r="AB283" s="24">
        <f ca="1">SQRT(Inputs!$B$38)*F283+SQRT(1-Inputs!$B$38)*_xlfn.NORM.S.INV(RAND())</f>
        <v>0.27947872002563701</v>
      </c>
      <c r="AC283" s="24">
        <f ca="1">SQRT(Inputs!$B$38)*G283+SQRT(1-Inputs!$B$38)*_xlfn.NORM.S.INV(RAND())</f>
        <v>0.67243919510071204</v>
      </c>
      <c r="AD283" s="24">
        <f ca="1">SQRT(Inputs!$B$38)*H283+SQRT(1-Inputs!$B$38)*_xlfn.NORM.S.INV(RAND())</f>
        <v>0.92645310493962907</v>
      </c>
      <c r="AE283" s="24">
        <f ca="1">SQRT(Inputs!$B$38)*I283+SQRT(1-Inputs!$B$38)*_xlfn.NORM.S.INV(RAND())</f>
        <v>-2.0587330882110066</v>
      </c>
      <c r="AF283" s="24">
        <f ca="1">SQRT(Inputs!$B$38)*J283+SQRT(1-Inputs!$B$38)*_xlfn.NORM.S.INV(RAND())</f>
        <v>0.63628584433223256</v>
      </c>
      <c r="AG283" s="24">
        <f ca="1">SQRT(Inputs!$B$38)*K283+SQRT(1-Inputs!$B$38)*_xlfn.NORM.S.INV(RAND())</f>
        <v>0.68218727770610821</v>
      </c>
      <c r="AH283" s="24">
        <f ca="1">SQRT(Inputs!$B$38)*L283+SQRT(1-Inputs!$B$38)*_xlfn.NORM.S.INV(RAND())</f>
        <v>0.76195699606203349</v>
      </c>
      <c r="AI283" s="24">
        <f ca="1">SQRT(Inputs!$B$38)*M283+SQRT(1-Inputs!$B$38)*_xlfn.NORM.S.INV(RAND())</f>
        <v>1.3685571769052012</v>
      </c>
      <c r="AJ283" s="24">
        <f ca="1">SQRT(Inputs!$B$38)*C283+SQRT(1-Inputs!$B$38)*_xlfn.NORM.S.INV(RAND())</f>
        <v>2.2784052242686221</v>
      </c>
      <c r="AK283" s="24">
        <f ca="1">SQRT(Inputs!$B$38)*D283+SQRT(1-Inputs!$B$38)*_xlfn.NORM.S.INV(RAND())</f>
        <v>0.16966658560355319</v>
      </c>
      <c r="AL283" s="24">
        <f ca="1">SQRT(Inputs!$B$38)*E283+SQRT(1-Inputs!$B$38)*_xlfn.NORM.S.INV(RAND())</f>
        <v>0.28903151812450922</v>
      </c>
      <c r="AM283" s="24">
        <f ca="1">SQRT(Inputs!$B$38)*F283+SQRT(1-Inputs!$B$38)*_xlfn.NORM.S.INV(RAND())</f>
        <v>1.2865622999528497</v>
      </c>
      <c r="AN283" s="24">
        <f ca="1">SQRT(Inputs!$B$38)*G283+SQRT(1-Inputs!$B$38)*_xlfn.NORM.S.INV(RAND())</f>
        <v>-0.74068440735995833</v>
      </c>
      <c r="AO283" s="24">
        <f ca="1">SQRT(Inputs!$B$38)*H283+SQRT(1-Inputs!$B$38)*_xlfn.NORM.S.INV(RAND())</f>
        <v>0.84211505753830707</v>
      </c>
      <c r="AP283" s="24">
        <f ca="1">SQRT(Inputs!$B$38)*I283+SQRT(1-Inputs!$B$38)*_xlfn.NORM.S.INV(RAND())</f>
        <v>-0.10088541878496067</v>
      </c>
      <c r="AQ283" s="24">
        <f ca="1">SQRT(Inputs!$B$38)*J283+SQRT(1-Inputs!$B$38)*_xlfn.NORM.S.INV(RAND())</f>
        <v>-1.433746884751228</v>
      </c>
      <c r="AR283" s="24">
        <f ca="1">SQRT(Inputs!$B$38)*K283+SQRT(1-Inputs!$B$38)*_xlfn.NORM.S.INV(RAND())</f>
        <v>0.46201187044356051</v>
      </c>
      <c r="AS283" s="24">
        <f ca="1">SQRT(Inputs!$B$38)*L283+SQRT(1-Inputs!$B$38)*_xlfn.NORM.S.INV(RAND())</f>
        <v>-0.43818504947227571</v>
      </c>
      <c r="AT283" s="24">
        <f ca="1">SQRT(Inputs!$B$38)*M283+SQRT(1-Inputs!$B$38)*_xlfn.NORM.S.INV(RAND())</f>
        <v>-1.2433020140335691</v>
      </c>
      <c r="AU283" s="15">
        <f ca="1">Inputs!$B$6*EXP($B$8-0.5*C$5^2+C$5*N283)</f>
        <v>4914.8078258801088</v>
      </c>
      <c r="AV283" s="15">
        <f t="shared" ca="1" si="146"/>
        <v>5038.3812652939687</v>
      </c>
      <c r="AW283" s="15">
        <f t="shared" ca="1" si="147"/>
        <v>4647.73409975512</v>
      </c>
      <c r="AX283" s="15">
        <f t="shared" ca="1" si="148"/>
        <v>6076.5233143051009</v>
      </c>
      <c r="AY283" s="15">
        <f t="shared" ca="1" si="149"/>
        <v>7266.6805250955631</v>
      </c>
      <c r="AZ283" s="15">
        <f t="shared" ca="1" si="150"/>
        <v>7559.4784809739485</v>
      </c>
      <c r="BA283" s="15">
        <f t="shared" ca="1" si="151"/>
        <v>8565.8991460306697</v>
      </c>
      <c r="BB283" s="15">
        <f t="shared" ca="1" si="152"/>
        <v>9171.8094655071927</v>
      </c>
      <c r="BC283" s="15">
        <f t="shared" ca="1" si="153"/>
        <v>10800.406092411144</v>
      </c>
      <c r="BD283" s="15">
        <f t="shared" ca="1" si="154"/>
        <v>12935.200444210943</v>
      </c>
      <c r="BE283" s="15">
        <f t="shared" ca="1" si="155"/>
        <v>14535.941685940117</v>
      </c>
      <c r="BF283" s="15">
        <f ca="1">Inputs!$B$13*EXP($B$9-0.5*C$6^2+C$6*Y283)</f>
        <v>17323.842454899463</v>
      </c>
      <c r="BG283" s="15">
        <f t="shared" ca="1" si="156"/>
        <v>18263.685556868208</v>
      </c>
      <c r="BH283" s="15">
        <f t="shared" ca="1" si="157"/>
        <v>24820.183463815287</v>
      </c>
      <c r="BI283" s="15">
        <f t="shared" ca="1" si="158"/>
        <v>31719.17725838719</v>
      </c>
      <c r="BJ283" s="15">
        <f t="shared" ca="1" si="159"/>
        <v>42843.514041936789</v>
      </c>
      <c r="BK283" s="15">
        <f t="shared" ca="1" si="160"/>
        <v>59650.935363628705</v>
      </c>
      <c r="BL283" s="15">
        <f t="shared" ca="1" si="161"/>
        <v>56115.435465748407</v>
      </c>
      <c r="BM283" s="15">
        <f t="shared" ca="1" si="162"/>
        <v>74651.572916920151</v>
      </c>
      <c r="BN283" s="15">
        <f t="shared" ca="1" si="163"/>
        <v>99633.101343098286</v>
      </c>
      <c r="BO283" s="15">
        <f t="shared" ca="1" si="164"/>
        <v>133941.25220190757</v>
      </c>
      <c r="BP283" s="15">
        <f t="shared" ca="1" si="165"/>
        <v>192506.22617916373</v>
      </c>
      <c r="BQ283" s="15">
        <f ca="1">Inputs!$B$20*EXP($B$10-0.5*C$7^2+C$7*AJ283)</f>
        <v>9624.2340386345531</v>
      </c>
      <c r="BR283" s="15">
        <f t="shared" ca="1" si="166"/>
        <v>13781.795179091392</v>
      </c>
      <c r="BS283" s="15">
        <f t="shared" ca="1" si="167"/>
        <v>20506.184407439941</v>
      </c>
      <c r="BT283" s="15">
        <f t="shared" ca="1" si="168"/>
        <v>39623.970012135338</v>
      </c>
      <c r="BU283" s="15">
        <f t="shared" ca="1" si="169"/>
        <v>45903.725513581347</v>
      </c>
      <c r="BV283" s="15">
        <f t="shared" ca="1" si="170"/>
        <v>77208.064572516334</v>
      </c>
      <c r="BW283" s="15">
        <f t="shared" ca="1" si="171"/>
        <v>105463.39674369431</v>
      </c>
      <c r="BX283" s="15">
        <f t="shared" ca="1" si="172"/>
        <v>110658.61215449487</v>
      </c>
      <c r="BY283" s="15">
        <f t="shared" ca="1" si="173"/>
        <v>169381.17767271932</v>
      </c>
      <c r="BZ283" s="15">
        <f t="shared" ca="1" si="174"/>
        <v>219271.5784945203</v>
      </c>
      <c r="CA283" s="15">
        <f t="shared" ca="1" si="175"/>
        <v>246952.63607992147</v>
      </c>
      <c r="CB283" s="15">
        <f ca="1">(AU283*DCF!C$10-DCF!C$5*MAX(AU283*DCF!C$10,0)-MAX(AU283-Inputs!$B$6,0)/Inputs!$B$10)*DCF!C$6</f>
        <v>1043.412499312404</v>
      </c>
      <c r="CC283" s="15">
        <f ca="1">(AV283*DCF!D$10-DCF!D$5*MAX(AV283*DCF!D$10,0)-MAX(AV283-AU283,0)/Inputs!$B$10)*DCF!D$6</f>
        <v>1197.9411504483637</v>
      </c>
      <c r="CD283" s="15">
        <f ca="1">(AW283*DCF!E$10-DCF!E$5*MAX(AW283*DCF!E$10,0)-MAX(AW283-AV283,0)/Inputs!$B$10)*DCF!E$6</f>
        <v>1073.0878179334497</v>
      </c>
      <c r="CE283" s="15">
        <f ca="1">(AX283*DCF!F$10-DCF!F$5*MAX(AX283*DCF!F$10,0)-MAX(AX283-AW283,0)/Inputs!$B$10)*DCF!F$6</f>
        <v>1029.1997437507994</v>
      </c>
      <c r="CF283" s="15">
        <f ca="1">(AY283*DCF!G$10-DCF!G$5*MAX(AY283*DCF!G$10,0)-MAX(AY283-AX283,0)/Inputs!$B$10)*DCF!G$6</f>
        <v>1268.456970891214</v>
      </c>
      <c r="CG283" s="15">
        <f ca="1">(AZ283*DCF!H$10-DCF!H$5*MAX(AZ283*DCF!H$10,0)-MAX(AZ283-AY283,0)/Inputs!$B$10)*DCF!H$6</f>
        <v>1415.6866431948479</v>
      </c>
      <c r="CH283" s="15">
        <f ca="1">(BA283*DCF!I$10-DCF!I$5*MAX(BA283*DCF!I$10,0)-MAX(BA283-AZ283,0)/Inputs!$B$10)*DCF!I$6</f>
        <v>1399.5890381637603</v>
      </c>
      <c r="CI283" s="15">
        <f ca="1">(BB283*DCF!J$10-DCF!J$5*MAX(BB283*DCF!J$10,0)-MAX(BB283-BA283,0)/Inputs!$B$10)*DCF!J$6</f>
        <v>1482.0880615378603</v>
      </c>
      <c r="CJ283" s="15">
        <f ca="1">(BC283*DCF!K$10-DCF!K$5*MAX(BC283*DCF!K$10,0)-MAX(BC283-BB283,0)/Inputs!$B$10)*DCF!K$6</f>
        <v>1510.7131893879671</v>
      </c>
      <c r="CK283" s="15">
        <f ca="1">(BD283*DCF!L$10-DCF!L$5*MAX(BD283*DCF!L$10,0)-MAX(BD283-BC283,0)/Inputs!$B$10)*DCF!L$6</f>
        <v>1674.8107273144774</v>
      </c>
      <c r="CL283" s="15">
        <f ca="1">(BE283*DCF!M$10-DCF!M$5*MAX(BE283*DCF!M$10,0)-MAX(BE283-BD283,0)/Inputs!$B$10)*DCF!M$6</f>
        <v>1859.9837353363278</v>
      </c>
      <c r="CM283" s="15">
        <f ca="1">(BF283*DCF!C$28-DCF!C$5*MAX(BF283*DCF!C$28,0)-MAX(BF283-Inputs!$B$13,0)/Inputs!$B$17)*DCF!C$6</f>
        <v>3916.0278500860591</v>
      </c>
      <c r="CN283" s="15">
        <f ca="1">(BG283*DCF!D$28-DCF!D$5*MAX(BG283*DCF!D$28,0)-MAX(BG283-BF283,0)/Inputs!$B$17)*DCF!D$6</f>
        <v>5178.565001576153</v>
      </c>
      <c r="CO283" s="15">
        <f ca="1">(BH283*DCF!E$28-DCF!E$5*MAX(BH283*DCF!E$28,0)-MAX(BH283-BG283,0)/Inputs!$B$17)*DCF!E$6</f>
        <v>5737.3224274525264</v>
      </c>
      <c r="CP283" s="15">
        <f ca="1">(BI283*DCF!F$28-DCF!F$5*MAX(BI283*DCF!F$28,0)-MAX(BI283-BH283,0)/Inputs!$B$17)*DCF!F$6</f>
        <v>7354.8502479488707</v>
      </c>
      <c r="CQ283" s="15">
        <f ca="1">(BJ283*DCF!G$28-DCF!G$5*MAX(BJ283*DCF!G$28,0)-MAX(BJ283-BI283,0)/Inputs!$B$17)*DCF!G$6</f>
        <v>9245.0712190207578</v>
      </c>
      <c r="CR283" s="15">
        <f ca="1">(BK283*DCF!H$28-DCF!H$5*MAX(BK283*DCF!H$28,0)-MAX(BK283-BJ283,0)/Inputs!$B$17)*DCF!H$6</f>
        <v>12140.932830512922</v>
      </c>
      <c r="CS283" s="15">
        <f ca="1">(BL283*DCF!I$28-DCF!I$5*MAX(BL283*DCF!I$28,0)-MAX(BL283-BK283,0)/Inputs!$B$17)*DCF!I$6</f>
        <v>13195.715077845449</v>
      </c>
      <c r="CT283" s="15">
        <f ca="1">(BM283*DCF!J$28-DCF!J$5*MAX(BM283*DCF!J$28,0)-MAX(BM283-BL283,0)/Inputs!$B$17)*DCF!J$6</f>
        <v>14195.757659692266</v>
      </c>
      <c r="CU283" s="15">
        <f ca="1">(BN283*DCF!K$28-DCF!K$5*MAX(BN283*DCF!K$28,0)-MAX(BN283-BM283,0)/Inputs!$B$17)*DCF!K$6</f>
        <v>17980.935975599492</v>
      </c>
      <c r="CV283" s="15">
        <f ca="1">(BO283*DCF!L$28-DCF!L$5*MAX(BO283*DCF!L$28,0)-MAX(BO283-BN283,0)/Inputs!$B$17)*DCF!L$6</f>
        <v>22842.066746209151</v>
      </c>
      <c r="CW283" s="15">
        <f ca="1">(BP283*DCF!M$28-DCF!M$5*MAX(BP283*DCF!M$28,0)-MAX(BP283-BO283,0)/Inputs!$B$17)*DCF!M$6</f>
        <v>30098.472449461256</v>
      </c>
      <c r="CX283" s="15">
        <f ca="1">(BQ283*DCF!C$46-DCF!C$5*MAX(BQ283*DCF!C$46,0)-MAX(BQ283-Inputs!$B$20,0)/Inputs!$B$24)*DCF!C$6</f>
        <v>-5189.5385948969188</v>
      </c>
      <c r="CY283" s="15">
        <f ca="1">(BR283*DCF!D$46-DCF!D$5*MAX(BR283*DCF!D$46,0)-MAX(BR283-BQ283,0)/Inputs!$B$24)*DCF!D$6</f>
        <v>-4126.2278691948413</v>
      </c>
      <c r="CZ283" s="15">
        <f ca="1">(BS283*DCF!E$46-DCF!E$5*MAX(BS283*DCF!E$46,0)-MAX(BS283-BR283,0)/Inputs!$B$24)*DCF!E$6</f>
        <v>-5075.4611244331036</v>
      </c>
      <c r="DA283" s="15">
        <f ca="1">(BT283*DCF!F$46-DCF!F$5*MAX(BT283*DCF!F$46,0)-MAX(BT283-BS283,0)/Inputs!$B$24)*DCF!F$6</f>
        <v>-9847.0581161074479</v>
      </c>
      <c r="DB283" s="15">
        <f ca="1">(BU283*DCF!G$46-DCF!G$5*MAX(BU283*DCF!G$46,0)-MAX(BU283-BT283,0)/Inputs!$B$24)*DCF!G$6</f>
        <v>-3656.4963094567111</v>
      </c>
      <c r="DC283" s="15">
        <f ca="1">(BV283*DCF!H$46-DCF!H$5*MAX(BV283*DCF!H$46,0)-MAX(BV283-BU283,0)/Inputs!$B$24)*DCF!H$6</f>
        <v>-9727.6315576963607</v>
      </c>
      <c r="DD283" s="15">
        <f ca="1">(BW283*DCF!I$46-DCF!I$5*MAX(BW283*DCF!I$46,0)-MAX(BW283-BV283,0)/Inputs!$B$24)*DCF!I$6</f>
        <v>-5675.2947709740311</v>
      </c>
      <c r="DE283" s="15">
        <f ca="1">(BX283*DCF!J$46-DCF!J$5*MAX(BX283*DCF!J$46,0)-MAX(BX283-BW283,0)/Inputs!$B$24)*DCF!J$6</f>
        <v>3264.1364331925497</v>
      </c>
      <c r="DF283" s="15">
        <f ca="1">(BY283*DCF!K$46-DCF!K$5*MAX(BY283*DCF!K$46,0)-MAX(BY283-BX283,0)/Inputs!$B$24)*DCF!K$6</f>
        <v>-4709.8466855764154</v>
      </c>
      <c r="DG283" s="15">
        <f ca="1">(BZ283*DCF!L$46-DCF!L$5*MAX(BZ283*DCF!L$46,0)-MAX(BZ283-BY283,0)/Inputs!$B$24)*DCF!L$6</f>
        <v>3866.8676059812351</v>
      </c>
      <c r="DH283" s="15">
        <f ca="1">(CA283*DCF!M$46-DCF!M$5*MAX(CA283*DCF!M$46,0)-MAX(CA283-BZ283,0)/Inputs!$B$24)*DCF!M$6</f>
        <v>13573.220577073369</v>
      </c>
      <c r="DI283" s="15">
        <f ca="1">SUM(CB283:CL283)+BE283*DCF!M$10*(1+Inputs!$B$30)*(1-Inputs!$B$33)*(1-Inputs!$B$30/Inputs!$B$31)/(Inputs!$B$29-Inputs!$B$30)*DCF!M$6</f>
        <v>55408.687507172275</v>
      </c>
      <c r="DJ283" s="15">
        <f ca="1">SUM(CM283:CW283)+BP283*DCF!M$28*(1+Inputs!$B$30)*(1-Inputs!$B$33)*(1-Inputs!$B$30/Inputs!$B$31)/(Inputs!$B$29-Inputs!$B$30)*DCF!M$6</f>
        <v>856215.54826929513</v>
      </c>
      <c r="DK283" s="15">
        <f ca="1">SUM(CX283:DH283)+CA283*DCF!M$46*(1+Inputs!$B$30)*(1-Inputs!$B$33)*(1-Inputs!$B$30/Inputs!$B$31)/(Inputs!$B$29-Inputs!$B$30)*DCF!M$6</f>
        <v>354514.69837733463</v>
      </c>
      <c r="DM283" s="15">
        <f ca="1">DI283+DJ283+DK283+Inputs!$B$34+Inputs!$B$36-Inputs!$B$35</f>
        <v>1342989.934153802</v>
      </c>
    </row>
    <row r="284" spans="1:117" x14ac:dyDescent="0.75">
      <c r="A284" s="11">
        <v>271</v>
      </c>
      <c r="C284" s="24">
        <f t="shared" ref="C284:M293" ca="1" si="177">_xlfn.NORM.S.INV(RAND())</f>
        <v>0.24037971300607372</v>
      </c>
      <c r="D284" s="24">
        <f t="shared" ca="1" si="177"/>
        <v>-0.20753376051813327</v>
      </c>
      <c r="E284" s="24">
        <f t="shared" ca="1" si="177"/>
        <v>0.37599088587386187</v>
      </c>
      <c r="F284" s="24">
        <f t="shared" ca="1" si="177"/>
        <v>0.34272471803252602</v>
      </c>
      <c r="G284" s="24">
        <f t="shared" ca="1" si="177"/>
        <v>-0.78380934767281663</v>
      </c>
      <c r="H284" s="24">
        <f t="shared" ca="1" si="177"/>
        <v>4.5519815785874398E-2</v>
      </c>
      <c r="I284" s="24">
        <f t="shared" ca="1" si="177"/>
        <v>-2.4514484797096738</v>
      </c>
      <c r="J284" s="24">
        <f t="shared" ca="1" si="177"/>
        <v>-0.8021688751760917</v>
      </c>
      <c r="K284" s="24">
        <f t="shared" ca="1" si="177"/>
        <v>0.22632169932044491</v>
      </c>
      <c r="L284" s="24">
        <f t="shared" ca="1" si="177"/>
        <v>0.37064968693814848</v>
      </c>
      <c r="M284" s="24">
        <f t="shared" ca="1" si="177"/>
        <v>-0.68077237071586238</v>
      </c>
      <c r="N284" s="24">
        <f ca="1">SQRT(Inputs!$B$38)*C284+SQRT(1-Inputs!$B$38)*_xlfn.NORM.S.INV(RAND())</f>
        <v>0.89197559486559419</v>
      </c>
      <c r="O284" s="24">
        <f ca="1">SQRT(Inputs!$B$38)*D284+SQRT(1-Inputs!$B$38)*_xlfn.NORM.S.INV(RAND())</f>
        <v>0.27307134376093012</v>
      </c>
      <c r="P284" s="24">
        <f ca="1">SQRT(Inputs!$B$38)*E284+SQRT(1-Inputs!$B$38)*_xlfn.NORM.S.INV(RAND())</f>
        <v>0.40542034382938408</v>
      </c>
      <c r="Q284" s="24">
        <f ca="1">SQRT(Inputs!$B$38)*F284+SQRT(1-Inputs!$B$38)*_xlfn.NORM.S.INV(RAND())</f>
        <v>0.74535760047082456</v>
      </c>
      <c r="R284" s="24">
        <f ca="1">SQRT(Inputs!$B$38)*G284+SQRT(1-Inputs!$B$38)*_xlfn.NORM.S.INV(RAND())</f>
        <v>0.24705779038181669</v>
      </c>
      <c r="S284" s="24">
        <f ca="1">SQRT(Inputs!$B$38)*H284+SQRT(1-Inputs!$B$38)*_xlfn.NORM.S.INV(RAND())</f>
        <v>0.23685848545339977</v>
      </c>
      <c r="T284" s="24">
        <f ca="1">SQRT(Inputs!$B$38)*I284+SQRT(1-Inputs!$B$38)*_xlfn.NORM.S.INV(RAND())</f>
        <v>-0.96692504638788745</v>
      </c>
      <c r="U284" s="24">
        <f ca="1">SQRT(Inputs!$B$38)*J284+SQRT(1-Inputs!$B$38)*_xlfn.NORM.S.INV(RAND())</f>
        <v>0.36331666906977966</v>
      </c>
      <c r="V284" s="24">
        <f ca="1">SQRT(Inputs!$B$38)*K284+SQRT(1-Inputs!$B$38)*_xlfn.NORM.S.INV(RAND())</f>
        <v>4.0769502681406028E-2</v>
      </c>
      <c r="W284" s="24">
        <f ca="1">SQRT(Inputs!$B$38)*L284+SQRT(1-Inputs!$B$38)*_xlfn.NORM.S.INV(RAND())</f>
        <v>-0.96902640291744691</v>
      </c>
      <c r="X284" s="24">
        <f ca="1">SQRT(Inputs!$B$38)*M284+SQRT(1-Inputs!$B$38)*_xlfn.NORM.S.INV(RAND())</f>
        <v>0.12167948967831105</v>
      </c>
      <c r="Y284" s="24">
        <f ca="1">SQRT(Inputs!$B$38)*C284+SQRT(1-Inputs!$B$38)*_xlfn.NORM.S.INV(RAND())</f>
        <v>-1.3494753497283547</v>
      </c>
      <c r="Z284" s="24">
        <f ca="1">SQRT(Inputs!$B$38)*D284+SQRT(1-Inputs!$B$38)*_xlfn.NORM.S.INV(RAND())</f>
        <v>-0.20522618820836797</v>
      </c>
      <c r="AA284" s="24">
        <f ca="1">SQRT(Inputs!$B$38)*E284+SQRT(1-Inputs!$B$38)*_xlfn.NORM.S.INV(RAND())</f>
        <v>-0.45393263121910937</v>
      </c>
      <c r="AB284" s="24">
        <f ca="1">SQRT(Inputs!$B$38)*F284+SQRT(1-Inputs!$B$38)*_xlfn.NORM.S.INV(RAND())</f>
        <v>0.58508600340201899</v>
      </c>
      <c r="AC284" s="24">
        <f ca="1">SQRT(Inputs!$B$38)*G284+SQRT(1-Inputs!$B$38)*_xlfn.NORM.S.INV(RAND())</f>
        <v>-0.57806529785307648</v>
      </c>
      <c r="AD284" s="24">
        <f ca="1">SQRT(Inputs!$B$38)*H284+SQRT(1-Inputs!$B$38)*_xlfn.NORM.S.INV(RAND())</f>
        <v>-0.501131306485598</v>
      </c>
      <c r="AE284" s="24">
        <f ca="1">SQRT(Inputs!$B$38)*I284+SQRT(1-Inputs!$B$38)*_xlfn.NORM.S.INV(RAND())</f>
        <v>-2.0555472902438972</v>
      </c>
      <c r="AF284" s="24">
        <f ca="1">SQRT(Inputs!$B$38)*J284+SQRT(1-Inputs!$B$38)*_xlfn.NORM.S.INV(RAND())</f>
        <v>0.30091526553350023</v>
      </c>
      <c r="AG284" s="24">
        <f ca="1">SQRT(Inputs!$B$38)*K284+SQRT(1-Inputs!$B$38)*_xlfn.NORM.S.INV(RAND())</f>
        <v>1.0444883876684807</v>
      </c>
      <c r="AH284" s="24">
        <f ca="1">SQRT(Inputs!$B$38)*L284+SQRT(1-Inputs!$B$38)*_xlfn.NORM.S.INV(RAND())</f>
        <v>-0.182133454696222</v>
      </c>
      <c r="AI284" s="24">
        <f ca="1">SQRT(Inputs!$B$38)*M284+SQRT(1-Inputs!$B$38)*_xlfn.NORM.S.INV(RAND())</f>
        <v>-0.29756794801095587</v>
      </c>
      <c r="AJ284" s="24">
        <f ca="1">SQRT(Inputs!$B$38)*C284+SQRT(1-Inputs!$B$38)*_xlfn.NORM.S.INV(RAND())</f>
        <v>-1.4021451259426407</v>
      </c>
      <c r="AK284" s="24">
        <f ca="1">SQRT(Inputs!$B$38)*D284+SQRT(1-Inputs!$B$38)*_xlfn.NORM.S.INV(RAND())</f>
        <v>-1.1324121198887949</v>
      </c>
      <c r="AL284" s="24">
        <f ca="1">SQRT(Inputs!$B$38)*E284+SQRT(1-Inputs!$B$38)*_xlfn.NORM.S.INV(RAND())</f>
        <v>0.43435430685804821</v>
      </c>
      <c r="AM284" s="24">
        <f ca="1">SQRT(Inputs!$B$38)*F284+SQRT(1-Inputs!$B$38)*_xlfn.NORM.S.INV(RAND())</f>
        <v>1.0462914426301992</v>
      </c>
      <c r="AN284" s="24">
        <f ca="1">SQRT(Inputs!$B$38)*G284+SQRT(1-Inputs!$B$38)*_xlfn.NORM.S.INV(RAND())</f>
        <v>0.70319196274289175</v>
      </c>
      <c r="AO284" s="24">
        <f ca="1">SQRT(Inputs!$B$38)*H284+SQRT(1-Inputs!$B$38)*_xlfn.NORM.S.INV(RAND())</f>
        <v>-0.42088207368280467</v>
      </c>
      <c r="AP284" s="24">
        <f ca="1">SQRT(Inputs!$B$38)*I284+SQRT(1-Inputs!$B$38)*_xlfn.NORM.S.INV(RAND())</f>
        <v>-0.87319127764558591</v>
      </c>
      <c r="AQ284" s="24">
        <f ca="1">SQRT(Inputs!$B$38)*J284+SQRT(1-Inputs!$B$38)*_xlfn.NORM.S.INV(RAND())</f>
        <v>0.85831977703664764</v>
      </c>
      <c r="AR284" s="24">
        <f ca="1">SQRT(Inputs!$B$38)*K284+SQRT(1-Inputs!$B$38)*_xlfn.NORM.S.INV(RAND())</f>
        <v>-8.7977265556240886E-2</v>
      </c>
      <c r="AS284" s="24">
        <f ca="1">SQRT(Inputs!$B$38)*L284+SQRT(1-Inputs!$B$38)*_xlfn.NORM.S.INV(RAND())</f>
        <v>-1.5854816764837572</v>
      </c>
      <c r="AT284" s="24">
        <f ca="1">SQRT(Inputs!$B$38)*M284+SQRT(1-Inputs!$B$38)*_xlfn.NORM.S.INV(RAND())</f>
        <v>4.3655578475768064E-3</v>
      </c>
      <c r="AU284" s="15">
        <f ca="1">Inputs!$B$6*EXP($B$8-0.5*C$5^2+C$5*N284)</f>
        <v>5733.0287563420397</v>
      </c>
      <c r="AV284" s="15">
        <f t="shared" ca="1" si="146"/>
        <v>7264.337329808759</v>
      </c>
      <c r="AW284" s="15">
        <f t="shared" ca="1" si="147"/>
        <v>9355.4238819711445</v>
      </c>
      <c r="AX284" s="15">
        <f t="shared" ca="1" si="148"/>
        <v>12536.744924256529</v>
      </c>
      <c r="AY284" s="15">
        <f t="shared" ca="1" si="149"/>
        <v>15769.688887032573</v>
      </c>
      <c r="AZ284" s="15">
        <f t="shared" ca="1" si="150"/>
        <v>19796.42440038213</v>
      </c>
      <c r="BA284" s="15">
        <f t="shared" ca="1" si="151"/>
        <v>21894.128914901696</v>
      </c>
      <c r="BB284" s="15">
        <f t="shared" ca="1" si="152"/>
        <v>27798.781513098427</v>
      </c>
      <c r="BC284" s="15">
        <f t="shared" ca="1" si="153"/>
        <v>34180.685811249532</v>
      </c>
      <c r="BD284" s="15">
        <f t="shared" ca="1" si="154"/>
        <v>38246.119734681139</v>
      </c>
      <c r="BE284" s="15">
        <f t="shared" ca="1" si="155"/>
        <v>47387.99808736422</v>
      </c>
      <c r="BF284" s="15">
        <f ca="1">Inputs!$B$13*EXP($B$9-0.5*C$6^2+C$6*Y284)</f>
        <v>10584.424999277771</v>
      </c>
      <c r="BG284" s="15">
        <f t="shared" ca="1" si="156"/>
        <v>12430.666910054159</v>
      </c>
      <c r="BH284" s="15">
        <f t="shared" ca="1" si="157"/>
        <v>14086.498800614076</v>
      </c>
      <c r="BI284" s="15">
        <f t="shared" ca="1" si="158"/>
        <v>18868.993265360135</v>
      </c>
      <c r="BJ284" s="15">
        <f t="shared" ca="1" si="159"/>
        <v>21282.777569666483</v>
      </c>
      <c r="BK284" s="15">
        <f t="shared" ca="1" si="160"/>
        <v>24397.915058923063</v>
      </c>
      <c r="BL284" s="15">
        <f t="shared" ca="1" si="161"/>
        <v>22961.332842600383</v>
      </c>
      <c r="BM284" s="15">
        <f t="shared" ca="1" si="162"/>
        <v>29299.487427058084</v>
      </c>
      <c r="BN284" s="15">
        <f t="shared" ca="1" si="163"/>
        <v>40839.491706690627</v>
      </c>
      <c r="BO284" s="15">
        <f t="shared" ca="1" si="164"/>
        <v>49196.136184784038</v>
      </c>
      <c r="BP284" s="15">
        <f t="shared" ca="1" si="165"/>
        <v>58543.867999014394</v>
      </c>
      <c r="BQ284" s="15">
        <f ca="1">Inputs!$B$20*EXP($B$10-0.5*C$7^2+C$7*AJ284)</f>
        <v>2608.7124986329345</v>
      </c>
      <c r="BR284" s="15">
        <f t="shared" ca="1" si="166"/>
        <v>2470.4661772129534</v>
      </c>
      <c r="BS284" s="15">
        <f t="shared" ca="1" si="167"/>
        <v>3832.5178294761108</v>
      </c>
      <c r="BT284" s="15">
        <f t="shared" ca="1" si="168"/>
        <v>6953.1786232957884</v>
      </c>
      <c r="BU284" s="15">
        <f t="shared" ca="1" si="169"/>
        <v>11423.647118306744</v>
      </c>
      <c r="BV284" s="15">
        <f t="shared" ca="1" si="170"/>
        <v>14455.742274225959</v>
      </c>
      <c r="BW284" s="15">
        <f t="shared" ca="1" si="171"/>
        <v>16768.360437631254</v>
      </c>
      <c r="BX284" s="15">
        <f t="shared" ca="1" si="172"/>
        <v>27856.875880685398</v>
      </c>
      <c r="BY284" s="15">
        <f t="shared" ca="1" si="173"/>
        <v>38380.713298320647</v>
      </c>
      <c r="BZ284" s="15">
        <f t="shared" ca="1" si="174"/>
        <v>40237.626268581364</v>
      </c>
      <c r="CA284" s="15">
        <f t="shared" ca="1" si="175"/>
        <v>56565.517203068186</v>
      </c>
      <c r="CB284" s="15">
        <f ca="1">(AU284*DCF!C$10-DCF!C$5*MAX(AU284*DCF!C$10,0)-MAX(AU284-Inputs!$B$6,0)/Inputs!$B$10)*DCF!C$6</f>
        <v>1037.5784382378383</v>
      </c>
      <c r="CC284" s="15">
        <f ca="1">(AV284*DCF!D$10-DCF!D$5*MAX(AV284*DCF!D$10,0)-MAX(AV284-AU284,0)/Inputs!$B$10)*DCF!D$6</f>
        <v>1397.2634914234827</v>
      </c>
      <c r="CD284" s="15">
        <f ca="1">(AW284*DCF!E$10-DCF!E$5*MAX(AW284*DCF!E$10,0)-MAX(AW284-AV284,0)/Inputs!$B$10)*DCF!E$6</f>
        <v>1689.0191615843219</v>
      </c>
      <c r="CE284" s="15">
        <f ca="1">(AX284*DCF!F$10-DCF!F$5*MAX(AX284*DCF!F$10,0)-MAX(AX284-AW284,0)/Inputs!$B$10)*DCF!F$6</f>
        <v>2074.7974026645011</v>
      </c>
      <c r="CF284" s="15">
        <f ca="1">(AY284*DCF!G$10-DCF!G$5*MAX(AY284*DCF!G$10,0)-MAX(AY284-AX284,0)/Inputs!$B$10)*DCF!G$6</f>
        <v>2627.7566095285442</v>
      </c>
      <c r="CG284" s="15">
        <f ca="1">(AZ284*DCF!H$10-DCF!H$5*MAX(AZ284*DCF!H$10,0)-MAX(AZ284-AY284,0)/Inputs!$B$10)*DCF!H$6</f>
        <v>3128.4709177773047</v>
      </c>
      <c r="CH284" s="15">
        <f ca="1">(BA284*DCF!I$10-DCF!I$5*MAX(BA284*DCF!I$10,0)-MAX(BA284-AZ284,0)/Inputs!$B$10)*DCF!I$6</f>
        <v>3655.1616151890621</v>
      </c>
      <c r="CI284" s="15">
        <f ca="1">(BB284*DCF!J$10-DCF!J$5*MAX(BB284*DCF!J$10,0)-MAX(BB284-BA284,0)/Inputs!$B$10)*DCF!J$6</f>
        <v>3875.582609445325</v>
      </c>
      <c r="CJ284" s="15">
        <f ca="1">(BC284*DCF!K$10-DCF!K$5*MAX(BC284*DCF!K$10,0)-MAX(BC284-BB284,0)/Inputs!$B$10)*DCF!K$6</f>
        <v>4609.172019331545</v>
      </c>
      <c r="CK284" s="15">
        <f ca="1">(BD284*DCF!L$10-DCF!L$5*MAX(BD284*DCF!L$10,0)-MAX(BD284-BC284,0)/Inputs!$B$10)*DCF!L$6</f>
        <v>5242.5157115408701</v>
      </c>
      <c r="CL284" s="15">
        <f ca="1">(BE284*DCF!M$10-DCF!M$5*MAX(BE284*DCF!M$10,0)-MAX(BE284-BD284,0)/Inputs!$B$10)*DCF!M$6</f>
        <v>5594.9643993505279</v>
      </c>
      <c r="CM284" s="15">
        <f ca="1">(BF284*DCF!C$28-DCF!C$5*MAX(BF284*DCF!C$28,0)-MAX(BF284-Inputs!$B$13,0)/Inputs!$B$17)*DCF!C$6</f>
        <v>3230.2970957656848</v>
      </c>
      <c r="CN284" s="15">
        <f ca="1">(BG284*DCF!D$28-DCF!D$5*MAX(BG284*DCF!D$28,0)-MAX(BG284-BF284,0)/Inputs!$B$17)*DCF!D$6</f>
        <v>3267.2300544909167</v>
      </c>
      <c r="CO284" s="15">
        <f ca="1">(BH284*DCF!E$28-DCF!E$5*MAX(BH284*DCF!E$28,0)-MAX(BH284-BG284,0)/Inputs!$B$17)*DCF!E$6</f>
        <v>3663.20561731421</v>
      </c>
      <c r="CP284" s="15">
        <f ca="1">(BI284*DCF!F$28-DCF!F$5*MAX(BI284*DCF!F$28,0)-MAX(BI284-BH284,0)/Inputs!$B$17)*DCF!F$6</f>
        <v>4251.7059355900701</v>
      </c>
      <c r="CQ284" s="15">
        <f ca="1">(BJ284*DCF!G$28-DCF!G$5*MAX(BJ284*DCF!G$28,0)-MAX(BJ284-BI284,0)/Inputs!$B$17)*DCF!G$6</f>
        <v>5116.0034377111197</v>
      </c>
      <c r="CR284" s="15">
        <f ca="1">(BK284*DCF!H$28-DCF!H$5*MAX(BK284*DCF!H$28,0)-MAX(BK284-BJ284,0)/Inputs!$B$17)*DCF!H$6</f>
        <v>5549.8686256256215</v>
      </c>
      <c r="CS284" s="15">
        <f ca="1">(BL284*DCF!I$28-DCF!I$5*MAX(BL284*DCF!I$28,0)-MAX(BL284-BK284,0)/Inputs!$B$17)*DCF!I$6</f>
        <v>5399.4271537546692</v>
      </c>
      <c r="CT284" s="15">
        <f ca="1">(BM284*DCF!J$28-DCF!J$5*MAX(BM284*DCF!J$28,0)-MAX(BM284-BL284,0)/Inputs!$B$17)*DCF!J$6</f>
        <v>5695.8305123248256</v>
      </c>
      <c r="CU284" s="15">
        <f ca="1">(BN284*DCF!K$28-DCF!K$5*MAX(BN284*DCF!K$28,0)-MAX(BN284-BM284,0)/Inputs!$B$17)*DCF!K$6</f>
        <v>7211.1190805710403</v>
      </c>
      <c r="CV284" s="15">
        <f ca="1">(BO284*DCF!L$28-DCF!L$5*MAX(BO284*DCF!L$28,0)-MAX(BO284-BN284,0)/Inputs!$B$17)*DCF!L$6</f>
        <v>8870.0935322622008</v>
      </c>
      <c r="CW284" s="15">
        <f ca="1">(BP284*DCF!M$28-DCF!M$5*MAX(BP284*DCF!M$28,0)-MAX(BP284-BO284,0)/Inputs!$B$17)*DCF!M$6</f>
        <v>10037.962005783047</v>
      </c>
      <c r="CX284" s="15">
        <f ca="1">(BQ284*DCF!C$46-DCF!C$5*MAX(BQ284*DCF!C$46,0)-MAX(BQ284-Inputs!$B$20,0)/Inputs!$B$24)*DCF!C$6</f>
        <v>-602.47401816003105</v>
      </c>
      <c r="CY284" s="15">
        <f ca="1">(BR284*DCF!D$46-DCF!D$5*MAX(BR284*DCF!D$46,0)-MAX(BR284-BQ284,0)/Inputs!$B$24)*DCF!D$6</f>
        <v>-421.6509644342575</v>
      </c>
      <c r="CZ284" s="15">
        <f ca="1">(BS284*DCF!E$46-DCF!E$5*MAX(BS284*DCF!E$46,0)-MAX(BS284-BR284,0)/Inputs!$B$24)*DCF!E$6</f>
        <v>-990.08517088296355</v>
      </c>
      <c r="DA284" s="15">
        <f ca="1">(BT284*DCF!F$46-DCF!F$5*MAX(BT284*DCF!F$46,0)-MAX(BT284-BS284,0)/Inputs!$B$24)*DCF!F$6</f>
        <v>-1642.7056753400175</v>
      </c>
      <c r="DB284" s="15">
        <f ca="1">(BU284*DCF!G$46-DCF!G$5*MAX(BU284*DCF!G$46,0)-MAX(BU284-BT284,0)/Inputs!$B$24)*DCF!G$6</f>
        <v>-1888.0461947380782</v>
      </c>
      <c r="DC284" s="15">
        <f ca="1">(BV284*DCF!H$46-DCF!H$5*MAX(BV284*DCF!H$46,0)-MAX(BV284-BU284,0)/Inputs!$B$24)*DCF!H$6</f>
        <v>-942.20499174664508</v>
      </c>
      <c r="DD284" s="15">
        <f ca="1">(BW284*DCF!I$46-DCF!I$5*MAX(BW284*DCF!I$46,0)-MAX(BW284-BV284,0)/Inputs!$B$24)*DCF!I$6</f>
        <v>-276.59142656523534</v>
      </c>
      <c r="DE284" s="15">
        <f ca="1">(BX284*DCF!J$46-DCF!J$5*MAX(BX284*DCF!J$46,0)-MAX(BX284-BW284,0)/Inputs!$B$24)*DCF!J$6</f>
        <v>-1771.9742477287173</v>
      </c>
      <c r="DF284" s="15">
        <f ca="1">(BY284*DCF!K$46-DCF!K$5*MAX(BY284*DCF!K$46,0)-MAX(BY284-BX284,0)/Inputs!$B$24)*DCF!K$6</f>
        <v>-385.62552709979525</v>
      </c>
      <c r="DG284" s="15">
        <f ca="1">(BZ284*DCF!L$46-DCF!L$5*MAX(BZ284*DCF!L$46,0)-MAX(BZ284-BY284,0)/Inputs!$B$24)*DCF!L$6</f>
        <v>2361.2157014795021</v>
      </c>
      <c r="DH284" s="15">
        <f ca="1">(CA284*DCF!M$46-DCF!M$5*MAX(CA284*DCF!M$46,0)-MAX(CA284-BZ284,0)/Inputs!$B$24)*DCF!M$6</f>
        <v>1021.0676893881723</v>
      </c>
      <c r="DI284" s="15">
        <f ca="1">SUM(CB284:CL284)+BE284*DCF!M$10*(1+Inputs!$B$30)*(1-Inputs!$B$33)*(1-Inputs!$B$30/Inputs!$B$31)/(Inputs!$B$29-Inputs!$B$30)*DCF!M$6</f>
        <v>166813.70769460968</v>
      </c>
      <c r="DJ284" s="15">
        <f ca="1">SUM(CM284:CW284)+BP284*DCF!M$28*(1+Inputs!$B$30)*(1-Inputs!$B$33)*(1-Inputs!$B$30/Inputs!$B$31)/(Inputs!$B$29-Inputs!$B$30)*DCF!M$6</f>
        <v>279530.55478954839</v>
      </c>
      <c r="DK284" s="15">
        <f ca="1">SUM(CX284:DH284)+CA284*DCF!M$46*(1+Inputs!$B$30)*(1-Inputs!$B$33)*(1-Inputs!$B$30/Inputs!$B$31)/(Inputs!$B$29-Inputs!$B$30)*DCF!M$6</f>
        <v>81917.915383986954</v>
      </c>
      <c r="DM284" s="15">
        <f ca="1">DI284+DJ284+DK284+Inputs!$B$34+Inputs!$B$36-Inputs!$B$35</f>
        <v>605113.17786814505</v>
      </c>
    </row>
    <row r="285" spans="1:117" x14ac:dyDescent="0.75">
      <c r="A285" s="11">
        <v>272</v>
      </c>
      <c r="C285" s="24">
        <f t="shared" ca="1" si="177"/>
        <v>-0.16054416275230879</v>
      </c>
      <c r="D285" s="24">
        <f t="shared" ca="1" si="177"/>
        <v>-0.48877509964619353</v>
      </c>
      <c r="E285" s="24">
        <f t="shared" ca="1" si="177"/>
        <v>0.80949007804469897</v>
      </c>
      <c r="F285" s="24">
        <f t="shared" ca="1" si="177"/>
        <v>2.7725572128545987E-2</v>
      </c>
      <c r="G285" s="24">
        <f t="shared" ca="1" si="177"/>
        <v>-1.1663033986217246</v>
      </c>
      <c r="H285" s="24">
        <f t="shared" ca="1" si="177"/>
        <v>-0.67250651929436334</v>
      </c>
      <c r="I285" s="24">
        <f t="shared" ca="1" si="177"/>
        <v>1.8307448898958363</v>
      </c>
      <c r="J285" s="24">
        <f t="shared" ca="1" si="177"/>
        <v>0.71686555309991418</v>
      </c>
      <c r="K285" s="24">
        <f t="shared" ca="1" si="177"/>
        <v>-0.35335360884842754</v>
      </c>
      <c r="L285" s="24">
        <f t="shared" ca="1" si="177"/>
        <v>0.63170551183012402</v>
      </c>
      <c r="M285" s="24">
        <f t="shared" ca="1" si="177"/>
        <v>-1.1666905412000075</v>
      </c>
      <c r="N285" s="24">
        <f ca="1">SQRT(Inputs!$B$38)*C285+SQRT(1-Inputs!$B$38)*_xlfn.NORM.S.INV(RAND())</f>
        <v>-0.15002028211800819</v>
      </c>
      <c r="O285" s="24">
        <f ca="1">SQRT(Inputs!$B$38)*D285+SQRT(1-Inputs!$B$38)*_xlfn.NORM.S.INV(RAND())</f>
        <v>-0.20441101223935687</v>
      </c>
      <c r="P285" s="24">
        <f ca="1">SQRT(Inputs!$B$38)*E285+SQRT(1-Inputs!$B$38)*_xlfn.NORM.S.INV(RAND())</f>
        <v>1.1851236767523745</v>
      </c>
      <c r="Q285" s="24">
        <f ca="1">SQRT(Inputs!$B$38)*F285+SQRT(1-Inputs!$B$38)*_xlfn.NORM.S.INV(RAND())</f>
        <v>-2.2766578838921789E-2</v>
      </c>
      <c r="R285" s="24">
        <f ca="1">SQRT(Inputs!$B$38)*G285+SQRT(1-Inputs!$B$38)*_xlfn.NORM.S.INV(RAND())</f>
        <v>0.24120423000435476</v>
      </c>
      <c r="S285" s="24">
        <f ca="1">SQRT(Inputs!$B$38)*H285+SQRT(1-Inputs!$B$38)*_xlfn.NORM.S.INV(RAND())</f>
        <v>-1.7077016961183056</v>
      </c>
      <c r="T285" s="24">
        <f ca="1">SQRT(Inputs!$B$38)*I285+SQRT(1-Inputs!$B$38)*_xlfn.NORM.S.INV(RAND())</f>
        <v>1.7058653641430939</v>
      </c>
      <c r="U285" s="24">
        <f ca="1">SQRT(Inputs!$B$38)*J285+SQRT(1-Inputs!$B$38)*_xlfn.NORM.S.INV(RAND())</f>
        <v>1.0115021371778812</v>
      </c>
      <c r="V285" s="24">
        <f ca="1">SQRT(Inputs!$B$38)*K285+SQRT(1-Inputs!$B$38)*_xlfn.NORM.S.INV(RAND())</f>
        <v>-1.3238025040716692</v>
      </c>
      <c r="W285" s="24">
        <f ca="1">SQRT(Inputs!$B$38)*L285+SQRT(1-Inputs!$B$38)*_xlfn.NORM.S.INV(RAND())</f>
        <v>6.5135546167585379E-2</v>
      </c>
      <c r="X285" s="24">
        <f ca="1">SQRT(Inputs!$B$38)*M285+SQRT(1-Inputs!$B$38)*_xlfn.NORM.S.INV(RAND())</f>
        <v>-0.51038973471187221</v>
      </c>
      <c r="Y285" s="24">
        <f ca="1">SQRT(Inputs!$B$38)*C285+SQRT(1-Inputs!$B$38)*_xlfn.NORM.S.INV(RAND())</f>
        <v>-0.66270173977538094</v>
      </c>
      <c r="Z285" s="24">
        <f ca="1">SQRT(Inputs!$B$38)*D285+SQRT(1-Inputs!$B$38)*_xlfn.NORM.S.INV(RAND())</f>
        <v>0.70181909768279593</v>
      </c>
      <c r="AA285" s="24">
        <f ca="1">SQRT(Inputs!$B$38)*E285+SQRT(1-Inputs!$B$38)*_xlfn.NORM.S.INV(RAND())</f>
        <v>1.9410497672696061</v>
      </c>
      <c r="AB285" s="24">
        <f ca="1">SQRT(Inputs!$B$38)*F285+SQRT(1-Inputs!$B$38)*_xlfn.NORM.S.INV(RAND())</f>
        <v>1.156191585018743</v>
      </c>
      <c r="AC285" s="24">
        <f ca="1">SQRT(Inputs!$B$38)*G285+SQRT(1-Inputs!$B$38)*_xlfn.NORM.S.INV(RAND())</f>
        <v>-0.70137373029074301</v>
      </c>
      <c r="AD285" s="24">
        <f ca="1">SQRT(Inputs!$B$38)*H285+SQRT(1-Inputs!$B$38)*_xlfn.NORM.S.INV(RAND())</f>
        <v>0.31633498487317724</v>
      </c>
      <c r="AE285" s="24">
        <f ca="1">SQRT(Inputs!$B$38)*I285+SQRT(1-Inputs!$B$38)*_xlfn.NORM.S.INV(RAND())</f>
        <v>1.8005955377487148</v>
      </c>
      <c r="AF285" s="24">
        <f ca="1">SQRT(Inputs!$B$38)*J285+SQRT(1-Inputs!$B$38)*_xlfn.NORM.S.INV(RAND())</f>
        <v>-1.053126715456963</v>
      </c>
      <c r="AG285" s="24">
        <f ca="1">SQRT(Inputs!$B$38)*K285+SQRT(1-Inputs!$B$38)*_xlfn.NORM.S.INV(RAND())</f>
        <v>-0.13721933246745222</v>
      </c>
      <c r="AH285" s="24">
        <f ca="1">SQRT(Inputs!$B$38)*L285+SQRT(1-Inputs!$B$38)*_xlfn.NORM.S.INV(RAND())</f>
        <v>0.38956714700979778</v>
      </c>
      <c r="AI285" s="24">
        <f ca="1">SQRT(Inputs!$B$38)*M285+SQRT(1-Inputs!$B$38)*_xlfn.NORM.S.INV(RAND())</f>
        <v>-0.44939475327065781</v>
      </c>
      <c r="AJ285" s="24">
        <f ca="1">SQRT(Inputs!$B$38)*C285+SQRT(1-Inputs!$B$38)*_xlfn.NORM.S.INV(RAND())</f>
        <v>-0.31486541805312773</v>
      </c>
      <c r="AK285" s="24">
        <f ca="1">SQRT(Inputs!$B$38)*D285+SQRT(1-Inputs!$B$38)*_xlfn.NORM.S.INV(RAND())</f>
        <v>0.33192527678478034</v>
      </c>
      <c r="AL285" s="24">
        <f ca="1">SQRT(Inputs!$B$38)*E285+SQRT(1-Inputs!$B$38)*_xlfn.NORM.S.INV(RAND())</f>
        <v>0.4844642170089527</v>
      </c>
      <c r="AM285" s="24">
        <f ca="1">SQRT(Inputs!$B$38)*F285+SQRT(1-Inputs!$B$38)*_xlfn.NORM.S.INV(RAND())</f>
        <v>0.64906987736719923</v>
      </c>
      <c r="AN285" s="24">
        <f ca="1">SQRT(Inputs!$B$38)*G285+SQRT(1-Inputs!$B$38)*_xlfn.NORM.S.INV(RAND())</f>
        <v>0.21046600791367254</v>
      </c>
      <c r="AO285" s="24">
        <f ca="1">SQRT(Inputs!$B$38)*H285+SQRT(1-Inputs!$B$38)*_xlfn.NORM.S.INV(RAND())</f>
        <v>0.49686037304846886</v>
      </c>
      <c r="AP285" s="24">
        <f ca="1">SQRT(Inputs!$B$38)*I285+SQRT(1-Inputs!$B$38)*_xlfn.NORM.S.INV(RAND())</f>
        <v>1.8001478179435852</v>
      </c>
      <c r="AQ285" s="24">
        <f ca="1">SQRT(Inputs!$B$38)*J285+SQRT(1-Inputs!$B$38)*_xlfn.NORM.S.INV(RAND())</f>
        <v>0.40435032484409661</v>
      </c>
      <c r="AR285" s="24">
        <f ca="1">SQRT(Inputs!$B$38)*K285+SQRT(1-Inputs!$B$38)*_xlfn.NORM.S.INV(RAND())</f>
        <v>-0.51662551447299399</v>
      </c>
      <c r="AS285" s="24">
        <f ca="1">SQRT(Inputs!$B$38)*L285+SQRT(1-Inputs!$B$38)*_xlfn.NORM.S.INV(RAND())</f>
        <v>0.16651811167292771</v>
      </c>
      <c r="AT285" s="24">
        <f ca="1">SQRT(Inputs!$B$38)*M285+SQRT(1-Inputs!$B$38)*_xlfn.NORM.S.INV(RAND())</f>
        <v>-0.51420066732754544</v>
      </c>
      <c r="AU285" s="15">
        <f ca="1">Inputs!$B$6*EXP($B$8-0.5*C$5^2+C$5*N285)</f>
        <v>4843.1866012846385</v>
      </c>
      <c r="AV285" s="15">
        <f t="shared" ca="1" si="146"/>
        <v>5720.755137735322</v>
      </c>
      <c r="AW285" s="15">
        <f t="shared" ca="1" si="147"/>
        <v>8184.542359979363</v>
      </c>
      <c r="AX285" s="15">
        <f t="shared" ca="1" si="148"/>
        <v>9964.1233346568461</v>
      </c>
      <c r="AY285" s="15">
        <f t="shared" ca="1" si="149"/>
        <v>12525.080781917715</v>
      </c>
      <c r="AZ285" s="15">
        <f t="shared" ca="1" si="150"/>
        <v>12692.495557937853</v>
      </c>
      <c r="BA285" s="15">
        <f t="shared" ca="1" si="151"/>
        <v>18568.405920098648</v>
      </c>
      <c r="BB285" s="15">
        <f t="shared" ca="1" si="152"/>
        <v>25158.018702671605</v>
      </c>
      <c r="BC285" s="15">
        <f t="shared" ca="1" si="153"/>
        <v>27115.980749354694</v>
      </c>
      <c r="BD285" s="15">
        <f t="shared" ca="1" si="154"/>
        <v>33422.637293691638</v>
      </c>
      <c r="BE285" s="15">
        <f t="shared" ca="1" si="155"/>
        <v>39094.869773768194</v>
      </c>
      <c r="BF285" s="15">
        <f ca="1">Inputs!$B$13*EXP($B$9-0.5*C$6^2+C$6*Y285)</f>
        <v>12128.218717946844</v>
      </c>
      <c r="BG285" s="15">
        <f t="shared" ca="1" si="156"/>
        <v>16776.576279768065</v>
      </c>
      <c r="BH285" s="15">
        <f t="shared" ca="1" si="157"/>
        <v>28282.958178647386</v>
      </c>
      <c r="BI285" s="15">
        <f t="shared" ca="1" si="158"/>
        <v>41366.315341588088</v>
      </c>
      <c r="BJ285" s="15">
        <f t="shared" ca="1" si="159"/>
        <v>45836.041996679713</v>
      </c>
      <c r="BK285" s="15">
        <f t="shared" ca="1" si="160"/>
        <v>58730.71167373639</v>
      </c>
      <c r="BL285" s="15">
        <f t="shared" ca="1" si="161"/>
        <v>91103.897299728225</v>
      </c>
      <c r="BM285" s="15">
        <f t="shared" ca="1" si="162"/>
        <v>98253.377218002061</v>
      </c>
      <c r="BN285" s="15">
        <f t="shared" ca="1" si="163"/>
        <v>118868.5404672672</v>
      </c>
      <c r="BO285" s="15">
        <f t="shared" ca="1" si="164"/>
        <v>153030.66598291515</v>
      </c>
      <c r="BP285" s="15">
        <f t="shared" ca="1" si="165"/>
        <v>179002.21342307315</v>
      </c>
      <c r="BQ285" s="15">
        <f ca="1">Inputs!$B$20*EXP($B$10-0.5*C$7^2+C$7*AJ285)</f>
        <v>3836.2529417324072</v>
      </c>
      <c r="BR285" s="15">
        <f t="shared" ca="1" si="166"/>
        <v>5783.9708526030063</v>
      </c>
      <c r="BS285" s="15">
        <f t="shared" ca="1" si="167"/>
        <v>9102.9384945027141</v>
      </c>
      <c r="BT285" s="15">
        <f t="shared" ca="1" si="168"/>
        <v>14880.775968121994</v>
      </c>
      <c r="BU285" s="15">
        <f t="shared" ca="1" si="169"/>
        <v>21700.427280816402</v>
      </c>
      <c r="BV285" s="15">
        <f t="shared" ca="1" si="170"/>
        <v>33767.682471247805</v>
      </c>
      <c r="BW285" s="15">
        <f t="shared" ca="1" si="171"/>
        <v>68973.093157222102</v>
      </c>
      <c r="BX285" s="15">
        <f t="shared" ca="1" si="172"/>
        <v>104615.67173334201</v>
      </c>
      <c r="BY285" s="15">
        <f t="shared" ca="1" si="173"/>
        <v>132788.49623617955</v>
      </c>
      <c r="BZ285" s="15">
        <f t="shared" ca="1" si="174"/>
        <v>192112.64310106664</v>
      </c>
      <c r="CA285" s="15">
        <f t="shared" ca="1" si="175"/>
        <v>246294.82237808756</v>
      </c>
      <c r="CB285" s="15">
        <f ca="1">(AU285*DCF!C$10-DCF!C$5*MAX(AU285*DCF!C$10,0)-MAX(AU285-Inputs!$B$6,0)/Inputs!$B$10)*DCF!C$6</f>
        <v>1043.9231714095956</v>
      </c>
      <c r="CC285" s="15">
        <f ca="1">(AV285*DCF!D$10-DCF!D$5*MAX(AV285*DCF!D$10,0)-MAX(AV285-AU285,0)/Inputs!$B$10)*DCF!D$6</f>
        <v>1180.4231879658118</v>
      </c>
      <c r="CD285" s="15">
        <f ca="1">(AW285*DCF!E$10-DCF!E$5*MAX(AW285*DCF!E$10,0)-MAX(AW285-AV285,0)/Inputs!$B$10)*DCF!E$6</f>
        <v>1334.733631959245</v>
      </c>
      <c r="CE285" s="15">
        <f ca="1">(AX285*DCF!F$10-DCF!F$5*MAX(AX285*DCF!F$10,0)-MAX(AX285-AW285,0)/Inputs!$B$10)*DCF!F$6</f>
        <v>1804.8655644558323</v>
      </c>
      <c r="CF285" s="15">
        <f ca="1">(AY285*DCF!G$10-DCF!G$5*MAX(AY285*DCF!G$10,0)-MAX(AY285-AX285,0)/Inputs!$B$10)*DCF!G$6</f>
        <v>2088.4054683005074</v>
      </c>
      <c r="CG285" s="15">
        <f ca="1">(AZ285*DCF!H$10-DCF!H$5*MAX(AZ285*DCF!H$10,0)-MAX(AZ285-AY285,0)/Inputs!$B$10)*DCF!H$6</f>
        <v>2434.5296218823896</v>
      </c>
      <c r="CH285" s="15">
        <f ca="1">(BA285*DCF!I$10-DCF!I$5*MAX(BA285*DCF!I$10,0)-MAX(BA285-AZ285,0)/Inputs!$B$10)*DCF!I$6</f>
        <v>2427.9152114077388</v>
      </c>
      <c r="CI285" s="15">
        <f ca="1">(BB285*DCF!J$10-DCF!J$5*MAX(BB285*DCF!J$10,0)-MAX(BB285-BA285,0)/Inputs!$B$10)*DCF!J$6</f>
        <v>3318.6271550454217</v>
      </c>
      <c r="CJ285" s="15">
        <f ca="1">(BC285*DCF!K$10-DCF!K$5*MAX(BC285*DCF!K$10,0)-MAX(BC285-BB285,0)/Inputs!$B$10)*DCF!K$6</f>
        <v>4091.1525346145468</v>
      </c>
      <c r="CK285" s="15">
        <f ca="1">(BD285*DCF!L$10-DCF!L$5*MAX(BD285*DCF!L$10,0)-MAX(BD285-BC285,0)/Inputs!$B$10)*DCF!L$6</f>
        <v>4225.2164628129885</v>
      </c>
      <c r="CL285" s="15">
        <f ca="1">(BE285*DCF!M$10-DCF!M$5*MAX(BE285*DCF!M$10,0)-MAX(BE285-BD285,0)/Inputs!$B$10)*DCF!M$6</f>
        <v>4839.1830029213261</v>
      </c>
      <c r="CM285" s="15">
        <f ca="1">(BF285*DCF!C$28-DCF!C$5*MAX(BF285*DCF!C$28,0)-MAX(BF285-Inputs!$B$13,0)/Inputs!$B$17)*DCF!C$6</f>
        <v>3530.2706623559097</v>
      </c>
      <c r="CN285" s="15">
        <f ca="1">(BG285*DCF!D$28-DCF!D$5*MAX(BG285*DCF!D$28,0)-MAX(BG285-BF285,0)/Inputs!$B$17)*DCF!D$6</f>
        <v>3949.3808527867172</v>
      </c>
      <c r="CO285" s="15">
        <f ca="1">(BH285*DCF!E$28-DCF!E$5*MAX(BH285*DCF!E$28,0)-MAX(BH285-BG285,0)/Inputs!$B$17)*DCF!E$6</f>
        <v>5742.4878856607229</v>
      </c>
      <c r="CP285" s="15">
        <f ca="1">(BI285*DCF!F$28-DCF!F$5*MAX(BI285*DCF!F$28,0)-MAX(BI285-BH285,0)/Inputs!$B$17)*DCF!F$6</f>
        <v>8847.8330210690256</v>
      </c>
      <c r="CQ285" s="15">
        <f ca="1">(BJ285*DCF!G$28-DCF!G$5*MAX(BJ285*DCF!G$28,0)-MAX(BJ285-BI285,0)/Inputs!$B$17)*DCF!G$6</f>
        <v>11140.744985208523</v>
      </c>
      <c r="CR285" s="15">
        <f ca="1">(BK285*DCF!H$28-DCF!H$5*MAX(BK285*DCF!H$28,0)-MAX(BK285-BJ285,0)/Inputs!$B$17)*DCF!H$6</f>
        <v>12521.283159296372</v>
      </c>
      <c r="CS285" s="15">
        <f ca="1">(BL285*DCF!I$28-DCF!I$5*MAX(BL285*DCF!I$28,0)-MAX(BL285-BK285,0)/Inputs!$B$17)*DCF!I$6</f>
        <v>16776.813532033419</v>
      </c>
      <c r="CT285" s="15">
        <f ca="1">(BM285*DCF!J$28-DCF!J$5*MAX(BM285*DCF!J$28,0)-MAX(BM285-BL285,0)/Inputs!$B$17)*DCF!J$6</f>
        <v>20970.697129220363</v>
      </c>
      <c r="CU285" s="15">
        <f ca="1">(BN285*DCF!K$28-DCF!K$5*MAX(BN285*DCF!K$28,0)-MAX(BN285-BM285,0)/Inputs!$B$17)*DCF!K$6</f>
        <v>22577.959772381266</v>
      </c>
      <c r="CV285" s="15">
        <f ca="1">(BO285*DCF!L$28-DCF!L$5*MAX(BO285*DCF!L$28,0)-MAX(BO285-BN285,0)/Inputs!$B$17)*DCF!L$6</f>
        <v>26667.328490975251</v>
      </c>
      <c r="CW285" s="15">
        <f ca="1">(BP285*DCF!M$28-DCF!M$5*MAX(BP285*DCF!M$28,0)-MAX(BP285-BO285,0)/Inputs!$B$17)*DCF!M$6</f>
        <v>30964.613559635582</v>
      </c>
      <c r="CX285" s="15">
        <f ca="1">(BQ285*DCF!C$46-DCF!C$5*MAX(BQ285*DCF!C$46,0)-MAX(BQ285-Inputs!$B$20,0)/Inputs!$B$24)*DCF!C$6</f>
        <v>-1179.3900289139078</v>
      </c>
      <c r="CY285" s="15">
        <f ca="1">(BR285*DCF!D$46-DCF!D$5*MAX(BR285*DCF!D$46,0)-MAX(BR285-BQ285,0)/Inputs!$B$24)*DCF!D$6</f>
        <v>-1818.2640056373659</v>
      </c>
      <c r="CZ285" s="15">
        <f ca="1">(BS285*DCF!E$46-DCF!E$5*MAX(BS285*DCF!E$46,0)-MAX(BS285-BR285,0)/Inputs!$B$24)*DCF!E$6</f>
        <v>-2384.6840010828491</v>
      </c>
      <c r="DA285" s="15">
        <f ca="1">(BT285*DCF!F$46-DCF!F$5*MAX(BT285*DCF!F$46,0)-MAX(BT285-BS285,0)/Inputs!$B$24)*DCF!F$6</f>
        <v>-3187.6054649617577</v>
      </c>
      <c r="DB285" s="15">
        <f ca="1">(BU285*DCF!G$46-DCF!G$5*MAX(BU285*DCF!G$46,0)-MAX(BU285-BT285,0)/Inputs!$B$24)*DCF!G$6</f>
        <v>-3023.955460650071</v>
      </c>
      <c r="DC285" s="15">
        <f ca="1">(BV285*DCF!H$46-DCF!H$5*MAX(BV285*DCF!H$46,0)-MAX(BV285-BU285,0)/Inputs!$B$24)*DCF!H$6</f>
        <v>-3749.8256131272983</v>
      </c>
      <c r="DD285" s="15">
        <f ca="1">(BW285*DCF!I$46-DCF!I$5*MAX(BW285*DCF!I$46,0)-MAX(BW285-BV285,0)/Inputs!$B$24)*DCF!I$6</f>
        <v>-8513.1511489560417</v>
      </c>
      <c r="DE285" s="15">
        <f ca="1">(BX285*DCF!J$46-DCF!J$5*MAX(BX285*DCF!J$46,0)-MAX(BX285-BW285,0)/Inputs!$B$24)*DCF!J$6</f>
        <v>-5063.4914738452553</v>
      </c>
      <c r="DF285" s="15">
        <f ca="1">(BY285*DCF!K$46-DCF!K$5*MAX(BY285*DCF!K$46,0)-MAX(BY285-BX285,0)/Inputs!$B$24)*DCF!K$6</f>
        <v>683.73007540109995</v>
      </c>
      <c r="DG285" s="15">
        <f ca="1">(BZ285*DCF!L$46-DCF!L$5*MAX(BZ285*DCF!L$46,0)-MAX(BZ285-BY285,0)/Inputs!$B$24)*DCF!L$6</f>
        <v>-145.39237727093976</v>
      </c>
      <c r="DH285" s="15">
        <f ca="1">(CA285*DCF!M$46-DCF!M$5*MAX(CA285*DCF!M$46,0)-MAX(CA285-BZ285,0)/Inputs!$B$24)*DCF!M$6</f>
        <v>7981.4268059630713</v>
      </c>
      <c r="DI285" s="15">
        <f ca="1">SUM(CB285:CL285)+BE285*DCF!M$10*(1+Inputs!$B$30)*(1-Inputs!$B$33)*(1-Inputs!$B$30/Inputs!$B$31)/(Inputs!$B$29-Inputs!$B$30)*DCF!M$6</f>
        <v>137590.51456930517</v>
      </c>
      <c r="DJ285" s="15">
        <f ca="1">SUM(CM285:CW285)+BP285*DCF!M$28*(1+Inputs!$B$30)*(1-Inputs!$B$33)*(1-Inputs!$B$30/Inputs!$B$31)/(Inputs!$B$29-Inputs!$B$30)*DCF!M$6</f>
        <v>827910.11573813728</v>
      </c>
      <c r="DK285" s="15">
        <f ca="1">SUM(CX285:DH285)+CA285*DCF!M$46*(1+Inputs!$B$30)*(1-Inputs!$B$33)*(1-Inputs!$B$30/Inputs!$B$31)/(Inputs!$B$29-Inputs!$B$30)*DCF!M$6</f>
        <v>360400.36819029221</v>
      </c>
      <c r="DM285" s="15">
        <f ca="1">DI285+DJ285+DK285+Inputs!$B$34+Inputs!$B$36-Inputs!$B$35</f>
        <v>1402751.9984977348</v>
      </c>
    </row>
    <row r="286" spans="1:117" x14ac:dyDescent="0.75">
      <c r="A286" s="11">
        <v>273</v>
      </c>
      <c r="C286" s="24">
        <f t="shared" ca="1" si="177"/>
        <v>1.4593614372853951</v>
      </c>
      <c r="D286" s="24">
        <f t="shared" ca="1" si="177"/>
        <v>-1.0929977223148815</v>
      </c>
      <c r="E286" s="24">
        <f t="shared" ca="1" si="177"/>
        <v>0.99748479263614664</v>
      </c>
      <c r="F286" s="24">
        <f t="shared" ca="1" si="177"/>
        <v>0.67863241798502694</v>
      </c>
      <c r="G286" s="24">
        <f t="shared" ca="1" si="177"/>
        <v>-1.0985096890354757</v>
      </c>
      <c r="H286" s="24">
        <f t="shared" ca="1" si="177"/>
        <v>-1.3445203480256909</v>
      </c>
      <c r="I286" s="24">
        <f t="shared" ca="1" si="177"/>
        <v>0.79758991395249568</v>
      </c>
      <c r="J286" s="24">
        <f t="shared" ca="1" si="177"/>
        <v>0.47446007445852184</v>
      </c>
      <c r="K286" s="24">
        <f t="shared" ca="1" si="177"/>
        <v>0.28105457863738353</v>
      </c>
      <c r="L286" s="24">
        <f t="shared" ca="1" si="177"/>
        <v>-4.1364204003851442E-2</v>
      </c>
      <c r="M286" s="24">
        <f t="shared" ca="1" si="177"/>
        <v>0.72306423225417171</v>
      </c>
      <c r="N286" s="24">
        <f ca="1">SQRT(Inputs!$B$38)*C286+SQRT(1-Inputs!$B$38)*_xlfn.NORM.S.INV(RAND())</f>
        <v>2.1343960176714436</v>
      </c>
      <c r="O286" s="24">
        <f ca="1">SQRT(Inputs!$B$38)*D286+SQRT(1-Inputs!$B$38)*_xlfn.NORM.S.INV(RAND())</f>
        <v>-0.9834287984607184</v>
      </c>
      <c r="P286" s="24">
        <f ca="1">SQRT(Inputs!$B$38)*E286+SQRT(1-Inputs!$B$38)*_xlfn.NORM.S.INV(RAND())</f>
        <v>1.1038564235904564</v>
      </c>
      <c r="Q286" s="24">
        <f ca="1">SQRT(Inputs!$B$38)*F286+SQRT(1-Inputs!$B$38)*_xlfn.NORM.S.INV(RAND())</f>
        <v>1.7946930977749185</v>
      </c>
      <c r="R286" s="24">
        <f ca="1">SQRT(Inputs!$B$38)*G286+SQRT(1-Inputs!$B$38)*_xlfn.NORM.S.INV(RAND())</f>
        <v>0.2335089130257012</v>
      </c>
      <c r="S286" s="24">
        <f ca="1">SQRT(Inputs!$B$38)*H286+SQRT(1-Inputs!$B$38)*_xlfn.NORM.S.INV(RAND())</f>
        <v>-1.017141836653783</v>
      </c>
      <c r="T286" s="24">
        <f ca="1">SQRT(Inputs!$B$38)*I286+SQRT(1-Inputs!$B$38)*_xlfn.NORM.S.INV(RAND())</f>
        <v>0.45525263780422881</v>
      </c>
      <c r="U286" s="24">
        <f ca="1">SQRT(Inputs!$B$38)*J286+SQRT(1-Inputs!$B$38)*_xlfn.NORM.S.INV(RAND())</f>
        <v>0.62297418886570088</v>
      </c>
      <c r="V286" s="24">
        <f ca="1">SQRT(Inputs!$B$38)*K286+SQRT(1-Inputs!$B$38)*_xlfn.NORM.S.INV(RAND())</f>
        <v>0.79840366927888295</v>
      </c>
      <c r="W286" s="24">
        <f ca="1">SQRT(Inputs!$B$38)*L286+SQRT(1-Inputs!$B$38)*_xlfn.NORM.S.INV(RAND())</f>
        <v>1.0116347840754627</v>
      </c>
      <c r="X286" s="24">
        <f ca="1">SQRT(Inputs!$B$38)*M286+SQRT(1-Inputs!$B$38)*_xlfn.NORM.S.INV(RAND())</f>
        <v>0.84618229851686144</v>
      </c>
      <c r="Y286" s="24">
        <f ca="1">SQRT(Inputs!$B$38)*C286+SQRT(1-Inputs!$B$38)*_xlfn.NORM.S.INV(RAND())</f>
        <v>-0.32154734265268725</v>
      </c>
      <c r="Z286" s="24">
        <f ca="1">SQRT(Inputs!$B$38)*D286+SQRT(1-Inputs!$B$38)*_xlfn.NORM.S.INV(RAND())</f>
        <v>-0.92941397997510822</v>
      </c>
      <c r="AA286" s="24">
        <f ca="1">SQRT(Inputs!$B$38)*E286+SQRT(1-Inputs!$B$38)*_xlfn.NORM.S.INV(RAND())</f>
        <v>0.99739660597393431</v>
      </c>
      <c r="AB286" s="24">
        <f ca="1">SQRT(Inputs!$B$38)*F286+SQRT(1-Inputs!$B$38)*_xlfn.NORM.S.INV(RAND())</f>
        <v>0.16548204293674146</v>
      </c>
      <c r="AC286" s="24">
        <f ca="1">SQRT(Inputs!$B$38)*G286+SQRT(1-Inputs!$B$38)*_xlfn.NORM.S.INV(RAND())</f>
        <v>-1.4080087454409556</v>
      </c>
      <c r="AD286" s="24">
        <f ca="1">SQRT(Inputs!$B$38)*H286+SQRT(1-Inputs!$B$38)*_xlfn.NORM.S.INV(RAND())</f>
        <v>-1.070511113893587</v>
      </c>
      <c r="AE286" s="24">
        <f ca="1">SQRT(Inputs!$B$38)*I286+SQRT(1-Inputs!$B$38)*_xlfn.NORM.S.INV(RAND())</f>
        <v>1.8385091254424397</v>
      </c>
      <c r="AF286" s="24">
        <f ca="1">SQRT(Inputs!$B$38)*J286+SQRT(1-Inputs!$B$38)*_xlfn.NORM.S.INV(RAND())</f>
        <v>0.85911758855758968</v>
      </c>
      <c r="AG286" s="24">
        <f ca="1">SQRT(Inputs!$B$38)*K286+SQRT(1-Inputs!$B$38)*_xlfn.NORM.S.INV(RAND())</f>
        <v>-0.66193876059193257</v>
      </c>
      <c r="AH286" s="24">
        <f ca="1">SQRT(Inputs!$B$38)*L286+SQRT(1-Inputs!$B$38)*_xlfn.NORM.S.INV(RAND())</f>
        <v>-0.13713294623383174</v>
      </c>
      <c r="AI286" s="24">
        <f ca="1">SQRT(Inputs!$B$38)*M286+SQRT(1-Inputs!$B$38)*_xlfn.NORM.S.INV(RAND())</f>
        <v>0.52229516704789303</v>
      </c>
      <c r="AJ286" s="24">
        <f ca="1">SQRT(Inputs!$B$38)*C286+SQRT(1-Inputs!$B$38)*_xlfn.NORM.S.INV(RAND())</f>
        <v>-0.96666057981374542</v>
      </c>
      <c r="AK286" s="24">
        <f ca="1">SQRT(Inputs!$B$38)*D286+SQRT(1-Inputs!$B$38)*_xlfn.NORM.S.INV(RAND())</f>
        <v>-0.96701225162643567</v>
      </c>
      <c r="AL286" s="24">
        <f ca="1">SQRT(Inputs!$B$38)*E286+SQRT(1-Inputs!$B$38)*_xlfn.NORM.S.INV(RAND())</f>
        <v>0.4475252365411857</v>
      </c>
      <c r="AM286" s="24">
        <f ca="1">SQRT(Inputs!$B$38)*F286+SQRT(1-Inputs!$B$38)*_xlfn.NORM.S.INV(RAND())</f>
        <v>0.63632823405681771</v>
      </c>
      <c r="AN286" s="24">
        <f ca="1">SQRT(Inputs!$B$38)*G286+SQRT(1-Inputs!$B$38)*_xlfn.NORM.S.INV(RAND())</f>
        <v>-1.9739499657771014</v>
      </c>
      <c r="AO286" s="24">
        <f ca="1">SQRT(Inputs!$B$38)*H286+SQRT(1-Inputs!$B$38)*_xlfn.NORM.S.INV(RAND())</f>
        <v>-0.91124160293698941</v>
      </c>
      <c r="AP286" s="24">
        <f ca="1">SQRT(Inputs!$B$38)*I286+SQRT(1-Inputs!$B$38)*_xlfn.NORM.S.INV(RAND())</f>
        <v>7.998420420762925E-2</v>
      </c>
      <c r="AQ286" s="24">
        <f ca="1">SQRT(Inputs!$B$38)*J286+SQRT(1-Inputs!$B$38)*_xlfn.NORM.S.INV(RAND())</f>
        <v>1.5197887327207742</v>
      </c>
      <c r="AR286" s="24">
        <f ca="1">SQRT(Inputs!$B$38)*K286+SQRT(1-Inputs!$B$38)*_xlfn.NORM.S.INV(RAND())</f>
        <v>-1.9510955134078933</v>
      </c>
      <c r="AS286" s="24">
        <f ca="1">SQRT(Inputs!$B$38)*L286+SQRT(1-Inputs!$B$38)*_xlfn.NORM.S.INV(RAND())</f>
        <v>0.24512341797638171</v>
      </c>
      <c r="AT286" s="24">
        <f ca="1">SQRT(Inputs!$B$38)*M286+SQRT(1-Inputs!$B$38)*_xlfn.NORM.S.INV(RAND())</f>
        <v>0.94458960556436722</v>
      </c>
      <c r="AU286" s="15">
        <f ca="1">Inputs!$B$6*EXP($B$8-0.5*C$5^2+C$5*N286)</f>
        <v>7010.1449925866118</v>
      </c>
      <c r="AV286" s="15">
        <f t="shared" ca="1" si="146"/>
        <v>7384.2234547731769</v>
      </c>
      <c r="AW286" s="15">
        <f t="shared" ca="1" si="147"/>
        <v>10449.256426848264</v>
      </c>
      <c r="AX286" s="15">
        <f t="shared" ca="1" si="148"/>
        <v>15963.981050818302</v>
      </c>
      <c r="AY286" s="15">
        <f t="shared" ca="1" si="149"/>
        <v>20048.982437067873</v>
      </c>
      <c r="AZ286" s="15">
        <f t="shared" ca="1" si="150"/>
        <v>21922.209919163008</v>
      </c>
      <c r="BA286" s="15">
        <f t="shared" ca="1" si="151"/>
        <v>28136.344476850012</v>
      </c>
      <c r="BB286" s="15">
        <f t="shared" ca="1" si="152"/>
        <v>36666.033519968929</v>
      </c>
      <c r="BC286" s="15">
        <f t="shared" ca="1" si="153"/>
        <v>48504.360645391382</v>
      </c>
      <c r="BD286" s="15">
        <f t="shared" ca="1" si="154"/>
        <v>65319.675579113507</v>
      </c>
      <c r="BE286" s="15">
        <f t="shared" ca="1" si="155"/>
        <v>86453.623664353843</v>
      </c>
      <c r="BF286" s="15">
        <f ca="1">Inputs!$B$13*EXP($B$9-0.5*C$6^2+C$6*Y286)</f>
        <v>12976.862112356861</v>
      </c>
      <c r="BG286" s="15">
        <f t="shared" ca="1" si="156"/>
        <v>13373.559956316556</v>
      </c>
      <c r="BH286" s="15">
        <f t="shared" ca="1" si="157"/>
        <v>19279.523190796652</v>
      </c>
      <c r="BI286" s="15">
        <f t="shared" ca="1" si="158"/>
        <v>24209.897487051519</v>
      </c>
      <c r="BJ286" s="15">
        <f t="shared" ca="1" si="159"/>
        <v>24227.953503917499</v>
      </c>
      <c r="BK286" s="15">
        <f t="shared" ca="1" si="160"/>
        <v>25702.5271662415</v>
      </c>
      <c r="BL286" s="15">
        <f t="shared" ca="1" si="161"/>
        <v>40066.493075053084</v>
      </c>
      <c r="BM286" s="15">
        <f t="shared" ca="1" si="162"/>
        <v>54797.409849112853</v>
      </c>
      <c r="BN286" s="15">
        <f t="shared" ca="1" si="163"/>
        <v>62254.528305948414</v>
      </c>
      <c r="BO286" s="15">
        <f t="shared" ca="1" si="164"/>
        <v>75386.460244612303</v>
      </c>
      <c r="BP286" s="15">
        <f t="shared" ca="1" si="165"/>
        <v>98442.879332011624</v>
      </c>
      <c r="BQ286" s="15">
        <f ca="1">Inputs!$B$20*EXP($B$10-0.5*C$7^2+C$7*AJ286)</f>
        <v>3044.4359125360284</v>
      </c>
      <c r="BR286" s="15">
        <f t="shared" ca="1" si="166"/>
        <v>3038.5893865075127</v>
      </c>
      <c r="BS286" s="15">
        <f t="shared" ca="1" si="167"/>
        <v>4731.7316498445889</v>
      </c>
      <c r="BT286" s="15">
        <f t="shared" ca="1" si="168"/>
        <v>7709.2553037680673</v>
      </c>
      <c r="BU286" s="15">
        <f t="shared" ca="1" si="169"/>
        <v>6626.7901112834361</v>
      </c>
      <c r="BV286" s="15">
        <f t="shared" ca="1" si="170"/>
        <v>7508.6032092151463</v>
      </c>
      <c r="BW286" s="15">
        <f t="shared" ca="1" si="171"/>
        <v>10656.717064111574</v>
      </c>
      <c r="BX286" s="15">
        <f t="shared" ca="1" si="172"/>
        <v>20214.169904134873</v>
      </c>
      <c r="BY286" s="15">
        <f t="shared" ca="1" si="173"/>
        <v>19499.688826605892</v>
      </c>
      <c r="BZ286" s="15">
        <f t="shared" ca="1" si="174"/>
        <v>28621.926813339021</v>
      </c>
      <c r="CA286" s="15">
        <f t="shared" ca="1" si="175"/>
        <v>47553.180759644798</v>
      </c>
      <c r="CB286" s="15">
        <f ca="1">(AU286*DCF!C$10-DCF!C$5*MAX(AU286*DCF!C$10,0)-MAX(AU286-Inputs!$B$6,0)/Inputs!$B$10)*DCF!C$6</f>
        <v>1028.4723718391658</v>
      </c>
      <c r="CC286" s="15">
        <f ca="1">(AV286*DCF!D$10-DCF!D$5*MAX(AV286*DCF!D$10,0)-MAX(AV286-AU286,0)/Inputs!$B$10)*DCF!D$6</f>
        <v>1708.6451979538249</v>
      </c>
      <c r="CD286" s="15">
        <f ca="1">(AW286*DCF!E$10-DCF!E$5*MAX(AW286*DCF!E$10,0)-MAX(AW286-AV286,0)/Inputs!$B$10)*DCF!E$6</f>
        <v>1722.1946173285335</v>
      </c>
      <c r="CE286" s="15">
        <f ca="1">(AX286*DCF!F$10-DCF!F$5*MAX(AX286*DCF!F$10,0)-MAX(AX286-AW286,0)/Inputs!$B$10)*DCF!F$6</f>
        <v>2337.4341536752995</v>
      </c>
      <c r="CF286" s="15">
        <f ca="1">(AY286*DCF!G$10-DCF!G$5*MAX(AY286*DCF!G$10,0)-MAX(AY286-AX286,0)/Inputs!$B$10)*DCF!G$6</f>
        <v>3345.6814426720598</v>
      </c>
      <c r="CG286" s="15">
        <f ca="1">(AZ286*DCF!H$10-DCF!H$5*MAX(AZ286*DCF!H$10,0)-MAX(AZ286-AY286,0)/Inputs!$B$10)*DCF!H$6</f>
        <v>3923.5876587217099</v>
      </c>
      <c r="CH286" s="15">
        <f ca="1">(BA286*DCF!I$10-DCF!I$5*MAX(BA286*DCF!I$10,0)-MAX(BA286-AZ286,0)/Inputs!$B$10)*DCF!I$6</f>
        <v>4120.1479278911875</v>
      </c>
      <c r="CI286" s="15">
        <f ca="1">(BB286*DCF!J$10-DCF!J$5*MAX(BB286*DCF!J$10,0)-MAX(BB286-BA286,0)/Inputs!$B$10)*DCF!J$6</f>
        <v>4999.4426126255385</v>
      </c>
      <c r="CJ286" s="15">
        <f ca="1">(BC286*DCF!K$10-DCF!K$5*MAX(BC286*DCF!K$10,0)-MAX(BC286-BB286,0)/Inputs!$B$10)*DCF!K$6</f>
        <v>6151.237494285002</v>
      </c>
      <c r="CK286" s="15">
        <f ca="1">(BD286*DCF!L$10-DCF!L$5*MAX(BD286*DCF!L$10,0)-MAX(BD286-BC286,0)/Inputs!$B$10)*DCF!L$6</f>
        <v>7676.9567095302264</v>
      </c>
      <c r="CL286" s="15">
        <f ca="1">(BE286*DCF!M$10-DCF!M$5*MAX(BE286*DCF!M$10,0)-MAX(BE286-BD286,0)/Inputs!$B$10)*DCF!M$6</f>
        <v>9675.0485811777144</v>
      </c>
      <c r="CM286" s="15">
        <f ca="1">(BF286*DCF!C$28-DCF!C$5*MAX(BF286*DCF!C$28,0)-MAX(BF286-Inputs!$B$13,0)/Inputs!$B$17)*DCF!C$6</f>
        <v>3593.2795147647239</v>
      </c>
      <c r="CN286" s="15">
        <f ca="1">(BG286*DCF!D$28-DCF!D$5*MAX(BG286*DCF!D$28,0)-MAX(BG286-BF286,0)/Inputs!$B$17)*DCF!D$6</f>
        <v>3854.188013822863</v>
      </c>
      <c r="CO286" s="15">
        <f ca="1">(BH286*DCF!E$28-DCF!E$5*MAX(BH286*DCF!E$28,0)-MAX(BH286-BG286,0)/Inputs!$B$17)*DCF!E$6</f>
        <v>4296.3202081549725</v>
      </c>
      <c r="CP286" s="15">
        <f ca="1">(BI286*DCF!F$28-DCF!F$5*MAX(BI286*DCF!F$28,0)-MAX(BI286-BH286,0)/Inputs!$B$17)*DCF!F$6</f>
        <v>5674.6968870104429</v>
      </c>
      <c r="CQ286" s="15">
        <f ca="1">(BJ286*DCF!G$28-DCF!G$5*MAX(BJ286*DCF!G$28,0)-MAX(BJ286-BI286,0)/Inputs!$B$17)*DCF!G$6</f>
        <v>6283.0895098797582</v>
      </c>
      <c r="CR286" s="15">
        <f ca="1">(BK286*DCF!H$28-DCF!H$5*MAX(BK286*DCF!H$28,0)-MAX(BK286-BJ286,0)/Inputs!$B$17)*DCF!H$6</f>
        <v>6127.4111718552185</v>
      </c>
      <c r="CS286" s="15">
        <f ca="1">(BL286*DCF!I$28-DCF!I$5*MAX(BL286*DCF!I$28,0)-MAX(BL286-BK286,0)/Inputs!$B$17)*DCF!I$6</f>
        <v>7360.0880651727266</v>
      </c>
      <c r="CT286" s="15">
        <f ca="1">(BM286*DCF!J$28-DCF!J$5*MAX(BM286*DCF!J$28,0)-MAX(BM286-BL286,0)/Inputs!$B$17)*DCF!J$6</f>
        <v>10271.172251534495</v>
      </c>
      <c r="CU286" s="15">
        <f ca="1">(BN286*DCF!K$28-DCF!K$5*MAX(BN286*DCF!K$28,0)-MAX(BN286-BM286,0)/Inputs!$B$17)*DCF!K$6</f>
        <v>12233.714873825349</v>
      </c>
      <c r="CV286" s="15">
        <f ca="1">(BO286*DCF!L$28-DCF!L$5*MAX(BO286*DCF!L$28,0)-MAX(BO286-BN286,0)/Inputs!$B$17)*DCF!L$6</f>
        <v>13555.281174901991</v>
      </c>
      <c r="CW286" s="15">
        <f ca="1">(BP286*DCF!M$28-DCF!M$5*MAX(BP286*DCF!M$28,0)-MAX(BP286-BO286,0)/Inputs!$B$17)*DCF!M$6</f>
        <v>16112.041054313542</v>
      </c>
      <c r="CX286" s="15">
        <f ca="1">(BQ286*DCF!C$46-DCF!C$5*MAX(BQ286*DCF!C$46,0)-MAX(BQ286-Inputs!$B$20,0)/Inputs!$B$24)*DCF!C$6</f>
        <v>-703.10298210993722</v>
      </c>
      <c r="CY286" s="15">
        <f ca="1">(BR286*DCF!D$46-DCF!D$5*MAX(BR286*DCF!D$46,0)-MAX(BR286-BQ286,0)/Inputs!$B$24)*DCF!D$6</f>
        <v>-518.61634745633296</v>
      </c>
      <c r="CZ286" s="15">
        <f ca="1">(BS286*DCF!E$46-DCF!E$5*MAX(BS286*DCF!E$46,0)-MAX(BS286-BR286,0)/Inputs!$B$24)*DCF!E$6</f>
        <v>-1226.9255748952451</v>
      </c>
      <c r="DA286" s="15">
        <f ca="1">(BT286*DCF!F$46-DCF!F$5*MAX(BT286*DCF!F$46,0)-MAX(BT286-BS286,0)/Inputs!$B$24)*DCF!F$6</f>
        <v>-1645.6472019470648</v>
      </c>
      <c r="DB286" s="15">
        <f ca="1">(BU286*DCF!G$46-DCF!G$5*MAX(BU286*DCF!G$46,0)-MAX(BU286-BT286,0)/Inputs!$B$24)*DCF!G$6</f>
        <v>-222.91212640499975</v>
      </c>
      <c r="DC286" s="15">
        <f ca="1">(BV286*DCF!H$46-DCF!H$5*MAX(BV286*DCF!H$46,0)-MAX(BV286-BU286,0)/Inputs!$B$24)*DCF!H$6</f>
        <v>-274.01801722378639</v>
      </c>
      <c r="DD286" s="15">
        <f ca="1">(BW286*DCF!I$46-DCF!I$5*MAX(BW286*DCF!I$46,0)-MAX(BW286-BV286,0)/Inputs!$B$24)*DCF!I$6</f>
        <v>-657.58069040081546</v>
      </c>
      <c r="DE286" s="15">
        <f ca="1">(BX286*DCF!J$46-DCF!J$5*MAX(BX286*DCF!J$46,0)-MAX(BX286-BW286,0)/Inputs!$B$24)*DCF!J$6</f>
        <v>-1686.5518343229537</v>
      </c>
      <c r="DF286" s="15">
        <f ca="1">(BY286*DCF!K$46-DCF!K$5*MAX(BY286*DCF!K$46,0)-MAX(BY286-BX286,0)/Inputs!$B$24)*DCF!K$6</f>
        <v>1113.8872282932718</v>
      </c>
      <c r="DG286" s="15">
        <f ca="1">(BZ286*DCF!L$46-DCF!L$5*MAX(BZ286*DCF!L$46,0)-MAX(BZ286-BY286,0)/Inputs!$B$24)*DCF!L$6</f>
        <v>-85.891245135079956</v>
      </c>
      <c r="DH286" s="15">
        <f ca="1">(CA286*DCF!M$46-DCF!M$5*MAX(CA286*DCF!M$46,0)-MAX(CA286-BZ286,0)/Inputs!$B$24)*DCF!M$6</f>
        <v>-229.71328437590563</v>
      </c>
      <c r="DI286" s="15">
        <f ca="1">SUM(CB286:CL286)+BE286*DCF!M$10*(1+Inputs!$B$30)*(1-Inputs!$B$33)*(1-Inputs!$B$30/Inputs!$B$31)/(Inputs!$B$29-Inputs!$B$30)*DCF!M$6</f>
        <v>287290.42665641708</v>
      </c>
      <c r="DJ286" s="15">
        <f ca="1">SUM(CM286:CW286)+BP286*DCF!M$28*(1+Inputs!$B$30)*(1-Inputs!$B$33)*(1-Inputs!$B$30/Inputs!$B$31)/(Inputs!$B$29-Inputs!$B$30)*DCF!M$6</f>
        <v>454651.72932963836</v>
      </c>
      <c r="DK286" s="15">
        <f ca="1">SUM(CX286:DH286)+CA286*DCF!M$46*(1+Inputs!$B$30)*(1-Inputs!$B$33)*(1-Inputs!$B$30/Inputs!$B$31)/(Inputs!$B$29-Inputs!$B$30)*DCF!M$6</f>
        <v>67385.778412803338</v>
      </c>
      <c r="DM286" s="15">
        <f ca="1">DI286+DJ286+DK286+Inputs!$B$34+Inputs!$B$36-Inputs!$B$35</f>
        <v>886178.93439885881</v>
      </c>
    </row>
    <row r="287" spans="1:117" x14ac:dyDescent="0.75">
      <c r="A287" s="11">
        <v>274</v>
      </c>
      <c r="C287" s="24">
        <f t="shared" ca="1" si="177"/>
        <v>-0.97331927254342898</v>
      </c>
      <c r="D287" s="24">
        <f t="shared" ca="1" si="177"/>
        <v>0.59474985018703486</v>
      </c>
      <c r="E287" s="24">
        <f t="shared" ca="1" si="177"/>
        <v>-0.33997495750775103</v>
      </c>
      <c r="F287" s="24">
        <f t="shared" ca="1" si="177"/>
        <v>-0.56291475625111498</v>
      </c>
      <c r="G287" s="24">
        <f t="shared" ca="1" si="177"/>
        <v>-0.58154651019209747</v>
      </c>
      <c r="H287" s="24">
        <f t="shared" ca="1" si="177"/>
        <v>-0.52672066803028295</v>
      </c>
      <c r="I287" s="24">
        <f t="shared" ca="1" si="177"/>
        <v>-0.42381932701792763</v>
      </c>
      <c r="J287" s="24">
        <f t="shared" ca="1" si="177"/>
        <v>2.0195235232699407</v>
      </c>
      <c r="K287" s="24">
        <f t="shared" ca="1" si="177"/>
        <v>1.0610302592119492</v>
      </c>
      <c r="L287" s="24">
        <f t="shared" ca="1" si="177"/>
        <v>-0.54837631477471882</v>
      </c>
      <c r="M287" s="24">
        <f t="shared" ca="1" si="177"/>
        <v>-0.59441538076366696</v>
      </c>
      <c r="N287" s="24">
        <f ca="1">SQRT(Inputs!$B$38)*C287+SQRT(1-Inputs!$B$38)*_xlfn.NORM.S.INV(RAND())</f>
        <v>0.63743357834058978</v>
      </c>
      <c r="O287" s="24">
        <f ca="1">SQRT(Inputs!$B$38)*D287+SQRT(1-Inputs!$B$38)*_xlfn.NORM.S.INV(RAND())</f>
        <v>1.7162458548801167</v>
      </c>
      <c r="P287" s="24">
        <f ca="1">SQRT(Inputs!$B$38)*E287+SQRT(1-Inputs!$B$38)*_xlfn.NORM.S.INV(RAND())</f>
        <v>-1.3580928499454812</v>
      </c>
      <c r="Q287" s="24">
        <f ca="1">SQRT(Inputs!$B$38)*F287+SQRT(1-Inputs!$B$38)*_xlfn.NORM.S.INV(RAND())</f>
        <v>0.5051570930898186</v>
      </c>
      <c r="R287" s="24">
        <f ca="1">SQRT(Inputs!$B$38)*G287+SQRT(1-Inputs!$B$38)*_xlfn.NORM.S.INV(RAND())</f>
        <v>-0.61162977892831427</v>
      </c>
      <c r="S287" s="24">
        <f ca="1">SQRT(Inputs!$B$38)*H287+SQRT(1-Inputs!$B$38)*_xlfn.NORM.S.INV(RAND())</f>
        <v>0.87710900755798771</v>
      </c>
      <c r="T287" s="24">
        <f ca="1">SQRT(Inputs!$B$38)*I287+SQRT(1-Inputs!$B$38)*_xlfn.NORM.S.INV(RAND())</f>
        <v>-0.40618456788695811</v>
      </c>
      <c r="U287" s="24">
        <f ca="1">SQRT(Inputs!$B$38)*J287+SQRT(1-Inputs!$B$38)*_xlfn.NORM.S.INV(RAND())</f>
        <v>1.5428162296235488</v>
      </c>
      <c r="V287" s="24">
        <f ca="1">SQRT(Inputs!$B$38)*K287+SQRT(1-Inputs!$B$38)*_xlfn.NORM.S.INV(RAND())</f>
        <v>0.6766316913995486</v>
      </c>
      <c r="W287" s="24">
        <f ca="1">SQRT(Inputs!$B$38)*L287+SQRT(1-Inputs!$B$38)*_xlfn.NORM.S.INV(RAND())</f>
        <v>-1.109696865857204</v>
      </c>
      <c r="X287" s="24">
        <f ca="1">SQRT(Inputs!$B$38)*M287+SQRT(1-Inputs!$B$38)*_xlfn.NORM.S.INV(RAND())</f>
        <v>-0.15715772902237057</v>
      </c>
      <c r="Y287" s="24">
        <f ca="1">SQRT(Inputs!$B$38)*C287+SQRT(1-Inputs!$B$38)*_xlfn.NORM.S.INV(RAND())</f>
        <v>-0.50490815250964338</v>
      </c>
      <c r="Z287" s="24">
        <f ca="1">SQRT(Inputs!$B$38)*D287+SQRT(1-Inputs!$B$38)*_xlfn.NORM.S.INV(RAND())</f>
        <v>0.16616922104651188</v>
      </c>
      <c r="AA287" s="24">
        <f ca="1">SQRT(Inputs!$B$38)*E287+SQRT(1-Inputs!$B$38)*_xlfn.NORM.S.INV(RAND())</f>
        <v>-0.57407239530585197</v>
      </c>
      <c r="AB287" s="24">
        <f ca="1">SQRT(Inputs!$B$38)*F287+SQRT(1-Inputs!$B$38)*_xlfn.NORM.S.INV(RAND())</f>
        <v>0.56797297628819865</v>
      </c>
      <c r="AC287" s="24">
        <f ca="1">SQRT(Inputs!$B$38)*G287+SQRT(1-Inputs!$B$38)*_xlfn.NORM.S.INV(RAND())</f>
        <v>8.0315424036474903E-2</v>
      </c>
      <c r="AD287" s="24">
        <f ca="1">SQRT(Inputs!$B$38)*H287+SQRT(1-Inputs!$B$38)*_xlfn.NORM.S.INV(RAND())</f>
        <v>-0.5003603757310352</v>
      </c>
      <c r="AE287" s="24">
        <f ca="1">SQRT(Inputs!$B$38)*I287+SQRT(1-Inputs!$B$38)*_xlfn.NORM.S.INV(RAND())</f>
        <v>0.35412197278096602</v>
      </c>
      <c r="AF287" s="24">
        <f ca="1">SQRT(Inputs!$B$38)*J287+SQRT(1-Inputs!$B$38)*_xlfn.NORM.S.INV(RAND())</f>
        <v>1.7195240111583345</v>
      </c>
      <c r="AG287" s="24">
        <f ca="1">SQRT(Inputs!$B$38)*K287+SQRT(1-Inputs!$B$38)*_xlfn.NORM.S.INV(RAND())</f>
        <v>1.0293216360170714</v>
      </c>
      <c r="AH287" s="24">
        <f ca="1">SQRT(Inputs!$B$38)*L287+SQRT(1-Inputs!$B$38)*_xlfn.NORM.S.INV(RAND())</f>
        <v>0.51758703989938026</v>
      </c>
      <c r="AI287" s="24">
        <f ca="1">SQRT(Inputs!$B$38)*M287+SQRT(1-Inputs!$B$38)*_xlfn.NORM.S.INV(RAND())</f>
        <v>-2.2102271226145875</v>
      </c>
      <c r="AJ287" s="24">
        <f ca="1">SQRT(Inputs!$B$38)*C287+SQRT(1-Inputs!$B$38)*_xlfn.NORM.S.INV(RAND())</f>
        <v>-1.7163225642195901</v>
      </c>
      <c r="AK287" s="24">
        <f ca="1">SQRT(Inputs!$B$38)*D287+SQRT(1-Inputs!$B$38)*_xlfn.NORM.S.INV(RAND())</f>
        <v>-5.6676931269167452E-2</v>
      </c>
      <c r="AL287" s="24">
        <f ca="1">SQRT(Inputs!$B$38)*E287+SQRT(1-Inputs!$B$38)*_xlfn.NORM.S.INV(RAND())</f>
        <v>0.25108839500657565</v>
      </c>
      <c r="AM287" s="24">
        <f ca="1">SQRT(Inputs!$B$38)*F287+SQRT(1-Inputs!$B$38)*_xlfn.NORM.S.INV(RAND())</f>
        <v>0.49465830314026799</v>
      </c>
      <c r="AN287" s="24">
        <f ca="1">SQRT(Inputs!$B$38)*G287+SQRT(1-Inputs!$B$38)*_xlfn.NORM.S.INV(RAND())</f>
        <v>-1.4901936974740282</v>
      </c>
      <c r="AO287" s="24">
        <f ca="1">SQRT(Inputs!$B$38)*H287+SQRT(1-Inputs!$B$38)*_xlfn.NORM.S.INV(RAND())</f>
        <v>3.3087832249796667E-2</v>
      </c>
      <c r="AP287" s="24">
        <f ca="1">SQRT(Inputs!$B$38)*I287+SQRT(1-Inputs!$B$38)*_xlfn.NORM.S.INV(RAND())</f>
        <v>-1.5889304892402343</v>
      </c>
      <c r="AQ287" s="24">
        <f ca="1">SQRT(Inputs!$B$38)*J287+SQRT(1-Inputs!$B$38)*_xlfn.NORM.S.INV(RAND())</f>
        <v>0.31838625456520353</v>
      </c>
      <c r="AR287" s="24">
        <f ca="1">SQRT(Inputs!$B$38)*K287+SQRT(1-Inputs!$B$38)*_xlfn.NORM.S.INV(RAND())</f>
        <v>1.2459197006932654</v>
      </c>
      <c r="AS287" s="24">
        <f ca="1">SQRT(Inputs!$B$38)*L287+SQRT(1-Inputs!$B$38)*_xlfn.NORM.S.INV(RAND())</f>
        <v>0.45800140254823557</v>
      </c>
      <c r="AT287" s="24">
        <f ca="1">SQRT(Inputs!$B$38)*M287+SQRT(1-Inputs!$B$38)*_xlfn.NORM.S.INV(RAND())</f>
        <v>-0.51699944827078093</v>
      </c>
      <c r="AU287" s="15">
        <f ca="1">Inputs!$B$6*EXP($B$8-0.5*C$5^2+C$5*N287)</f>
        <v>5501.6083173961551</v>
      </c>
      <c r="AV287" s="15">
        <f t="shared" ca="1" si="146"/>
        <v>8618.9771810825496</v>
      </c>
      <c r="AW287" s="15">
        <f t="shared" ca="1" si="147"/>
        <v>8750.2380015361905</v>
      </c>
      <c r="AX287" s="15">
        <f t="shared" ca="1" si="148"/>
        <v>11379.114477245494</v>
      </c>
      <c r="AY287" s="15">
        <f t="shared" ca="1" si="149"/>
        <v>12947.736722370884</v>
      </c>
      <c r="AZ287" s="15">
        <f t="shared" ca="1" si="150"/>
        <v>17441.225442934425</v>
      </c>
      <c r="BA287" s="15">
        <f t="shared" ca="1" si="151"/>
        <v>20455.274883088361</v>
      </c>
      <c r="BB287" s="15">
        <f t="shared" ca="1" si="152"/>
        <v>29229.781808687458</v>
      </c>
      <c r="BC287" s="15">
        <f t="shared" ca="1" si="153"/>
        <v>38215.315850421306</v>
      </c>
      <c r="BD287" s="15">
        <f t="shared" ca="1" si="154"/>
        <v>42201.69293255618</v>
      </c>
      <c r="BE287" s="15">
        <f t="shared" ca="1" si="155"/>
        <v>50977.820023434972</v>
      </c>
      <c r="BF287" s="15">
        <f ca="1">Inputs!$B$13*EXP($B$9-0.5*C$6^2+C$6*Y287)</f>
        <v>12513.612816863924</v>
      </c>
      <c r="BG287" s="15">
        <f t="shared" ca="1" si="156"/>
        <v>15714.974522418321</v>
      </c>
      <c r="BH287" s="15">
        <f t="shared" ca="1" si="157"/>
        <v>17456.956630785226</v>
      </c>
      <c r="BI287" s="15">
        <f t="shared" ca="1" si="158"/>
        <v>23322.239770958338</v>
      </c>
      <c r="BJ287" s="15">
        <f t="shared" ca="1" si="159"/>
        <v>28924.47770159752</v>
      </c>
      <c r="BK287" s="15">
        <f t="shared" ca="1" si="160"/>
        <v>33161.603063421346</v>
      </c>
      <c r="BL287" s="15">
        <f t="shared" ca="1" si="161"/>
        <v>42647.966489396465</v>
      </c>
      <c r="BM287" s="15">
        <f t="shared" ca="1" si="162"/>
        <v>64907.834296835354</v>
      </c>
      <c r="BN287" s="15">
        <f t="shared" ca="1" si="163"/>
        <v>90308.386899873221</v>
      </c>
      <c r="BO287" s="15">
        <f t="shared" ca="1" si="164"/>
        <v>118005.53718294868</v>
      </c>
      <c r="BP287" s="15">
        <f t="shared" ca="1" si="165"/>
        <v>113068.683862081</v>
      </c>
      <c r="BQ287" s="15">
        <f ca="1">Inputs!$B$20*EXP($B$10-0.5*C$7^2+C$7*AJ287)</f>
        <v>2333.6265241011233</v>
      </c>
      <c r="BR287" s="15">
        <f t="shared" ca="1" si="166"/>
        <v>3109.9466251912936</v>
      </c>
      <c r="BS287" s="15">
        <f t="shared" ca="1" si="167"/>
        <v>4577.1941349750896</v>
      </c>
      <c r="BT287" s="15">
        <f t="shared" ca="1" si="168"/>
        <v>7185.4054309833418</v>
      </c>
      <c r="BU287" s="15">
        <f t="shared" ca="1" si="169"/>
        <v>6943.4955433262421</v>
      </c>
      <c r="BV287" s="15">
        <f t="shared" ca="1" si="170"/>
        <v>9732.6897849422076</v>
      </c>
      <c r="BW287" s="15">
        <f t="shared" ca="1" si="171"/>
        <v>9702.7244595407246</v>
      </c>
      <c r="BX287" s="15">
        <f t="shared" ca="1" si="172"/>
        <v>14465.261805515633</v>
      </c>
      <c r="BY287" s="15">
        <f t="shared" ca="1" si="173"/>
        <v>25724.214678531847</v>
      </c>
      <c r="BZ287" s="15">
        <f t="shared" ca="1" si="174"/>
        <v>39265.313264626959</v>
      </c>
      <c r="CA287" s="15">
        <f t="shared" ca="1" si="175"/>
        <v>50314.412652530264</v>
      </c>
      <c r="CB287" s="15">
        <f ca="1">(AU287*DCF!C$10-DCF!C$5*MAX(AU287*DCF!C$10,0)-MAX(AU287-Inputs!$B$6,0)/Inputs!$B$10)*DCF!C$6</f>
        <v>1039.2285072160921</v>
      </c>
      <c r="CC287" s="15">
        <f ca="1">(AV287*DCF!D$10-DCF!D$5*MAX(AV287*DCF!D$10,0)-MAX(AV287-AU287,0)/Inputs!$B$10)*DCF!D$6</f>
        <v>1340.7284861642938</v>
      </c>
      <c r="CD287" s="15">
        <f ca="1">(AW287*DCF!E$10-DCF!E$5*MAX(AW287*DCF!E$10,0)-MAX(AW287-AV287,0)/Inputs!$B$10)*DCF!E$6</f>
        <v>1990.7252899920531</v>
      </c>
      <c r="CE287" s="15">
        <f ca="1">(AX287*DCF!F$10-DCF!F$5*MAX(AX287*DCF!F$10,0)-MAX(AX287-AW287,0)/Inputs!$B$10)*DCF!F$6</f>
        <v>1937.038538575544</v>
      </c>
      <c r="CF287" s="15">
        <f ca="1">(AY287*DCF!G$10-DCF!G$5*MAX(AY287*DCF!G$10,0)-MAX(AY287-AX287,0)/Inputs!$B$10)*DCF!G$6</f>
        <v>2366.2334090024783</v>
      </c>
      <c r="CG287" s="15">
        <f ca="1">(AZ287*DCF!H$10-DCF!H$5*MAX(AZ287*DCF!H$10,0)-MAX(AZ287-AY287,0)/Inputs!$B$10)*DCF!H$6</f>
        <v>2588.3269512486422</v>
      </c>
      <c r="CH287" s="15">
        <f ca="1">(BA287*DCF!I$10-DCF!I$5*MAX(BA287*DCF!I$10,0)-MAX(BA287-AZ287,0)/Inputs!$B$10)*DCF!I$6</f>
        <v>3242.0227995050241</v>
      </c>
      <c r="CI287" s="15">
        <f ca="1">(BB287*DCF!J$10-DCF!J$5*MAX(BB287*DCF!J$10,0)-MAX(BB287-BA287,0)/Inputs!$B$10)*DCF!J$6</f>
        <v>3686.2664486386871</v>
      </c>
      <c r="CJ287" s="15">
        <f ca="1">(BC287*DCF!K$10-DCF!K$5*MAX(BC287*DCF!K$10,0)-MAX(BC287-BB287,0)/Inputs!$B$10)*DCF!K$6</f>
        <v>4894.2141295316551</v>
      </c>
      <c r="CK287" s="15">
        <f ca="1">(BD287*DCF!L$10-DCF!L$5*MAX(BD287*DCF!L$10,0)-MAX(BD287-BC287,0)/Inputs!$B$10)*DCF!L$6</f>
        <v>5849.3146984529649</v>
      </c>
      <c r="CL287" s="15">
        <f ca="1">(BE287*DCF!M$10-DCF!M$5*MAX(BE287*DCF!M$10,0)-MAX(BE287-BD287,0)/Inputs!$B$10)*DCF!M$6</f>
        <v>6145.2276016948717</v>
      </c>
      <c r="CM287" s="15">
        <f ca="1">(BF287*DCF!C$28-DCF!C$5*MAX(BF287*DCF!C$28,0)-MAX(BF287-Inputs!$B$13,0)/Inputs!$B$17)*DCF!C$6</f>
        <v>3558.884848311809</v>
      </c>
      <c r="CN287" s="15">
        <f ca="1">(BG287*DCF!D$28-DCF!D$5*MAX(BG287*DCF!D$28,0)-MAX(BG287-BF287,0)/Inputs!$B$17)*DCF!D$6</f>
        <v>3945.4252110220532</v>
      </c>
      <c r="CO287" s="15">
        <f ca="1">(BH287*DCF!E$28-DCF!E$5*MAX(BH287*DCF!E$28,0)-MAX(BH287-BG287,0)/Inputs!$B$17)*DCF!E$6</f>
        <v>4600.8002685946421</v>
      </c>
      <c r="CP287" s="15">
        <f ca="1">(BI287*DCF!F$28-DCF!F$5*MAX(BI287*DCF!F$28,0)-MAX(BI287-BH287,0)/Inputs!$B$17)*DCF!F$6</f>
        <v>5263.5062663641183</v>
      </c>
      <c r="CQ287" s="15">
        <f ca="1">(BJ287*DCF!G$28-DCF!G$5*MAX(BJ287*DCF!G$28,0)-MAX(BJ287-BI287,0)/Inputs!$B$17)*DCF!G$6</f>
        <v>6562.4341124791044</v>
      </c>
      <c r="CR287" s="15">
        <f ca="1">(BK287*DCF!H$28-DCF!H$5*MAX(BK287*DCF!H$28,0)-MAX(BK287-BJ287,0)/Inputs!$B$17)*DCF!H$6</f>
        <v>7542.89992809245</v>
      </c>
      <c r="CS287" s="15">
        <f ca="1">(BL287*DCF!I$28-DCF!I$5*MAX(BL287*DCF!I$28,0)-MAX(BL287-BK287,0)/Inputs!$B$17)*DCF!I$6</f>
        <v>8667.214868801042</v>
      </c>
      <c r="CT287" s="15">
        <f ca="1">(BM287*DCF!J$28-DCF!J$5*MAX(BM287*DCF!J$28,0)-MAX(BM287-BL287,0)/Inputs!$B$17)*DCF!J$6</f>
        <v>11528.358830425697</v>
      </c>
      <c r="CU287" s="15">
        <f ca="1">(BN287*DCF!K$28-DCF!K$5*MAX(BN287*DCF!K$28,0)-MAX(BN287-BM287,0)/Inputs!$B$17)*DCF!K$6</f>
        <v>15960.387752418144</v>
      </c>
      <c r="CV287" s="15">
        <f ca="1">(BO287*DCF!L$28-DCF!L$5*MAX(BO287*DCF!L$28,0)-MAX(BO287-BN287,0)/Inputs!$B$17)*DCF!L$6</f>
        <v>20410.602850175455</v>
      </c>
      <c r="CW287" s="15">
        <f ca="1">(BP287*DCF!M$28-DCF!M$5*MAX(BP287*DCF!M$28,0)-MAX(BP287-BO287,0)/Inputs!$B$17)*DCF!M$6</f>
        <v>21273.938304744712</v>
      </c>
      <c r="CX287" s="15">
        <f ca="1">(BQ287*DCF!C$46-DCF!C$5*MAX(BQ287*DCF!C$46,0)-MAX(BQ287-Inputs!$B$20,0)/Inputs!$B$24)*DCF!C$6</f>
        <v>-538.94377000025941</v>
      </c>
      <c r="CY287" s="15">
        <f ca="1">(BR287*DCF!D$46-DCF!D$5*MAX(BR287*DCF!D$46,0)-MAX(BR287-BQ287,0)/Inputs!$B$24)*DCF!D$6</f>
        <v>-862.04470712060447</v>
      </c>
      <c r="CZ287" s="15">
        <f ca="1">(BS287*DCF!E$46-DCF!E$5*MAX(BS287*DCF!E$46,0)-MAX(BS287-BR287,0)/Inputs!$B$24)*DCF!E$6</f>
        <v>-1119.6097516254265</v>
      </c>
      <c r="DA287" s="15">
        <f ca="1">(BT287*DCF!F$46-DCF!F$5*MAX(BT287*DCF!F$46,0)-MAX(BT287-BS287,0)/Inputs!$B$24)*DCF!F$6</f>
        <v>-1473.0188378081755</v>
      </c>
      <c r="DB287" s="15">
        <f ca="1">(BU287*DCF!G$46-DCF!G$5*MAX(BU287*DCF!G$46,0)-MAX(BU287-BT287,0)/Inputs!$B$24)*DCF!G$6</f>
        <v>-233.56547140538984</v>
      </c>
      <c r="DC287" s="15">
        <f ca="1">(BV287*DCF!H$46-DCF!H$5*MAX(BV287*DCF!H$46,0)-MAX(BV287-BU287,0)/Inputs!$B$24)*DCF!H$6</f>
        <v>-866.72502090550472</v>
      </c>
      <c r="DD287" s="15">
        <f ca="1">(BW287*DCF!I$46-DCF!I$5*MAX(BW287*DCF!I$46,0)-MAX(BW287-BV287,0)/Inputs!$B$24)*DCF!I$6</f>
        <v>224.08818189859448</v>
      </c>
      <c r="DE287" s="15">
        <f ca="1">(BX287*DCF!J$46-DCF!J$5*MAX(BX287*DCF!J$46,0)-MAX(BX287-BW287,0)/Inputs!$B$24)*DCF!J$6</f>
        <v>-656.16937555689117</v>
      </c>
      <c r="DF287" s="15">
        <f ca="1">(BY287*DCF!K$46-DCF!K$5*MAX(BY287*DCF!K$46,0)-MAX(BY287-BX287,0)/Inputs!$B$24)*DCF!K$6</f>
        <v>-1288.6906220686894</v>
      </c>
      <c r="DG287" s="15">
        <f ca="1">(BZ287*DCF!L$46-DCF!L$5*MAX(BZ287*DCF!L$46,0)-MAX(BZ287-BY287,0)/Inputs!$B$24)*DCF!L$6</f>
        <v>-350.16597793465127</v>
      </c>
      <c r="DH287" s="15">
        <f ca="1">(CA287*DCF!M$46-DCF!M$5*MAX(CA287*DCF!M$46,0)-MAX(CA287-BZ287,0)/Inputs!$B$24)*DCF!M$6</f>
        <v>1634.5697253869594</v>
      </c>
      <c r="DI287" s="15">
        <f ca="1">SUM(CB287:CL287)+BE287*DCF!M$10*(1+Inputs!$B$30)*(1-Inputs!$B$33)*(1-Inputs!$B$30/Inputs!$B$31)/(Inputs!$B$29-Inputs!$B$30)*DCF!M$6</f>
        <v>176951.27409712429</v>
      </c>
      <c r="DJ287" s="15">
        <f ca="1">SUM(CM287:CW287)+BP287*DCF!M$28*(1+Inputs!$B$30)*(1-Inputs!$B$33)*(1-Inputs!$B$30/Inputs!$B$31)/(Inputs!$B$29-Inputs!$B$30)*DCF!M$6</f>
        <v>528876.64306373242</v>
      </c>
      <c r="DK287" s="15">
        <f ca="1">SUM(CX287:DH287)+CA287*DCF!M$46*(1+Inputs!$B$30)*(1-Inputs!$B$33)*(1-Inputs!$B$30/Inputs!$B$31)/(Inputs!$B$29-Inputs!$B$30)*DCF!M$6</f>
        <v>72261.766456871017</v>
      </c>
      <c r="DM287" s="15">
        <f ca="1">DI287+DJ287+DK287+Inputs!$B$34+Inputs!$B$36-Inputs!$B$35</f>
        <v>854940.68361772783</v>
      </c>
    </row>
    <row r="288" spans="1:117" x14ac:dyDescent="0.75">
      <c r="A288" s="11">
        <v>275</v>
      </c>
      <c r="C288" s="24">
        <f t="shared" ca="1" si="177"/>
        <v>1.222310483397308</v>
      </c>
      <c r="D288" s="24">
        <f t="shared" ca="1" si="177"/>
        <v>-0.16388184251923499</v>
      </c>
      <c r="E288" s="24">
        <f t="shared" ca="1" si="177"/>
        <v>1.9234824744327519</v>
      </c>
      <c r="F288" s="24">
        <f t="shared" ca="1" si="177"/>
        <v>-4.6313476352815339E-2</v>
      </c>
      <c r="G288" s="24">
        <f t="shared" ca="1" si="177"/>
        <v>0.36811772612514243</v>
      </c>
      <c r="H288" s="24">
        <f t="shared" ca="1" si="177"/>
        <v>1.9932577808658742</v>
      </c>
      <c r="I288" s="24">
        <f t="shared" ca="1" si="177"/>
        <v>-1.2462007083238713E-2</v>
      </c>
      <c r="J288" s="24">
        <f t="shared" ca="1" si="177"/>
        <v>-0.43067176410355434</v>
      </c>
      <c r="K288" s="24">
        <f t="shared" ca="1" si="177"/>
        <v>-0.51126099463024688</v>
      </c>
      <c r="L288" s="24">
        <f t="shared" ca="1" si="177"/>
        <v>-0.22326266291992802</v>
      </c>
      <c r="M288" s="24">
        <f t="shared" ca="1" si="177"/>
        <v>-0.12284814474651788</v>
      </c>
      <c r="N288" s="24">
        <f ca="1">SQRT(Inputs!$B$38)*C288+SQRT(1-Inputs!$B$38)*_xlfn.NORM.S.INV(RAND())</f>
        <v>0.96291995520441631</v>
      </c>
      <c r="O288" s="24">
        <f ca="1">SQRT(Inputs!$B$38)*D288+SQRT(1-Inputs!$B$38)*_xlfn.NORM.S.INV(RAND())</f>
        <v>-8.0298658401906517E-2</v>
      </c>
      <c r="P288" s="24">
        <f ca="1">SQRT(Inputs!$B$38)*E288+SQRT(1-Inputs!$B$38)*_xlfn.NORM.S.INV(RAND())</f>
        <v>-0.64296240451162934</v>
      </c>
      <c r="Q288" s="24">
        <f ca="1">SQRT(Inputs!$B$38)*F288+SQRT(1-Inputs!$B$38)*_xlfn.NORM.S.INV(RAND())</f>
        <v>-1.7407599121180888</v>
      </c>
      <c r="R288" s="24">
        <f ca="1">SQRT(Inputs!$B$38)*G288+SQRT(1-Inputs!$B$38)*_xlfn.NORM.S.INV(RAND())</f>
        <v>-1.279848781175958</v>
      </c>
      <c r="S288" s="24">
        <f ca="1">SQRT(Inputs!$B$38)*H288+SQRT(1-Inputs!$B$38)*_xlfn.NORM.S.INV(RAND())</f>
        <v>1.7607665050646513</v>
      </c>
      <c r="T288" s="24">
        <f ca="1">SQRT(Inputs!$B$38)*I288+SQRT(1-Inputs!$B$38)*_xlfn.NORM.S.INV(RAND())</f>
        <v>-0.50811580947814206</v>
      </c>
      <c r="U288" s="24">
        <f ca="1">SQRT(Inputs!$B$38)*J288+SQRT(1-Inputs!$B$38)*_xlfn.NORM.S.INV(RAND())</f>
        <v>-0.56603851853397236</v>
      </c>
      <c r="V288" s="24">
        <f ca="1">SQRT(Inputs!$B$38)*K288+SQRT(1-Inputs!$B$38)*_xlfn.NORM.S.INV(RAND())</f>
        <v>-0.30829688530095739</v>
      </c>
      <c r="W288" s="24">
        <f ca="1">SQRT(Inputs!$B$38)*L288+SQRT(1-Inputs!$B$38)*_xlfn.NORM.S.INV(RAND())</f>
        <v>0.26624402085589988</v>
      </c>
      <c r="X288" s="24">
        <f ca="1">SQRT(Inputs!$B$38)*M288+SQRT(1-Inputs!$B$38)*_xlfn.NORM.S.INV(RAND())</f>
        <v>-0.91900351516769385</v>
      </c>
      <c r="Y288" s="24">
        <f ca="1">SQRT(Inputs!$B$38)*C288+SQRT(1-Inputs!$B$38)*_xlfn.NORM.S.INV(RAND())</f>
        <v>0.55723637880224375</v>
      </c>
      <c r="Z288" s="24">
        <f ca="1">SQRT(Inputs!$B$38)*D288+SQRT(1-Inputs!$B$38)*_xlfn.NORM.S.INV(RAND())</f>
        <v>-0.92184726174418707</v>
      </c>
      <c r="AA288" s="24">
        <f ca="1">SQRT(Inputs!$B$38)*E288+SQRT(1-Inputs!$B$38)*_xlfn.NORM.S.INV(RAND())</f>
        <v>-0.34428270523673943</v>
      </c>
      <c r="AB288" s="24">
        <f ca="1">SQRT(Inputs!$B$38)*F288+SQRT(1-Inputs!$B$38)*_xlfn.NORM.S.INV(RAND())</f>
        <v>0.63290533603688126</v>
      </c>
      <c r="AC288" s="24">
        <f ca="1">SQRT(Inputs!$B$38)*G288+SQRT(1-Inputs!$B$38)*_xlfn.NORM.S.INV(RAND())</f>
        <v>0.46362244553686033</v>
      </c>
      <c r="AD288" s="24">
        <f ca="1">SQRT(Inputs!$B$38)*H288+SQRT(1-Inputs!$B$38)*_xlfn.NORM.S.INV(RAND())</f>
        <v>1.2006715607038381</v>
      </c>
      <c r="AE288" s="24">
        <f ca="1">SQRT(Inputs!$B$38)*I288+SQRT(1-Inputs!$B$38)*_xlfn.NORM.S.INV(RAND())</f>
        <v>-0.99109528857773144</v>
      </c>
      <c r="AF288" s="24">
        <f ca="1">SQRT(Inputs!$B$38)*J288+SQRT(1-Inputs!$B$38)*_xlfn.NORM.S.INV(RAND())</f>
        <v>0.67894459922496631</v>
      </c>
      <c r="AG288" s="24">
        <f ca="1">SQRT(Inputs!$B$38)*K288+SQRT(1-Inputs!$B$38)*_xlfn.NORM.S.INV(RAND())</f>
        <v>-1.2179761659824226</v>
      </c>
      <c r="AH288" s="24">
        <f ca="1">SQRT(Inputs!$B$38)*L288+SQRT(1-Inputs!$B$38)*_xlfn.NORM.S.INV(RAND())</f>
        <v>-0.61743303465774291</v>
      </c>
      <c r="AI288" s="24">
        <f ca="1">SQRT(Inputs!$B$38)*M288+SQRT(1-Inputs!$B$38)*_xlfn.NORM.S.INV(RAND())</f>
        <v>-0.91137421675841268</v>
      </c>
      <c r="AJ288" s="24">
        <f ca="1">SQRT(Inputs!$B$38)*C288+SQRT(1-Inputs!$B$38)*_xlfn.NORM.S.INV(RAND())</f>
        <v>1.9771638432876451</v>
      </c>
      <c r="AK288" s="24">
        <f ca="1">SQRT(Inputs!$B$38)*D288+SQRT(1-Inputs!$B$38)*_xlfn.NORM.S.INV(RAND())</f>
        <v>-0.20510033321731946</v>
      </c>
      <c r="AL288" s="24">
        <f ca="1">SQRT(Inputs!$B$38)*E288+SQRT(1-Inputs!$B$38)*_xlfn.NORM.S.INV(RAND())</f>
        <v>1.0505496920994672</v>
      </c>
      <c r="AM288" s="24">
        <f ca="1">SQRT(Inputs!$B$38)*F288+SQRT(1-Inputs!$B$38)*_xlfn.NORM.S.INV(RAND())</f>
        <v>-1.0740274135886445</v>
      </c>
      <c r="AN288" s="24">
        <f ca="1">SQRT(Inputs!$B$38)*G288+SQRT(1-Inputs!$B$38)*_xlfn.NORM.S.INV(RAND())</f>
        <v>0.22225259725803756</v>
      </c>
      <c r="AO288" s="24">
        <f ca="1">SQRT(Inputs!$B$38)*H288+SQRT(1-Inputs!$B$38)*_xlfn.NORM.S.INV(RAND())</f>
        <v>3.1571368802213038</v>
      </c>
      <c r="AP288" s="24">
        <f ca="1">SQRT(Inputs!$B$38)*I288+SQRT(1-Inputs!$B$38)*_xlfn.NORM.S.INV(RAND())</f>
        <v>0.31624582609563656</v>
      </c>
      <c r="AQ288" s="24">
        <f ca="1">SQRT(Inputs!$B$38)*J288+SQRT(1-Inputs!$B$38)*_xlfn.NORM.S.INV(RAND())</f>
        <v>-0.57798537568337682</v>
      </c>
      <c r="AR288" s="24">
        <f ca="1">SQRT(Inputs!$B$38)*K288+SQRT(1-Inputs!$B$38)*_xlfn.NORM.S.INV(RAND())</f>
        <v>-1.5312055836232918</v>
      </c>
      <c r="AS288" s="24">
        <f ca="1">SQRT(Inputs!$B$38)*L288+SQRT(1-Inputs!$B$38)*_xlfn.NORM.S.INV(RAND())</f>
        <v>0.18643119920156281</v>
      </c>
      <c r="AT288" s="24">
        <f ca="1">SQRT(Inputs!$B$38)*M288+SQRT(1-Inputs!$B$38)*_xlfn.NORM.S.INV(RAND())</f>
        <v>0.19940365067984339</v>
      </c>
      <c r="AU288" s="15">
        <f ca="1">Inputs!$B$6*EXP($B$8-0.5*C$5^2+C$5*N288)</f>
        <v>5799.2462466331908</v>
      </c>
      <c r="AV288" s="15">
        <f t="shared" ca="1" si="146"/>
        <v>6976.2000340040277</v>
      </c>
      <c r="AW288" s="15">
        <f t="shared" ca="1" si="147"/>
        <v>7799.6313240743193</v>
      </c>
      <c r="AX288" s="15">
        <f t="shared" ca="1" si="148"/>
        <v>7661.335083253698</v>
      </c>
      <c r="AY288" s="15">
        <f t="shared" ca="1" si="149"/>
        <v>8063.0163912952839</v>
      </c>
      <c r="AZ288" s="15">
        <f t="shared" ca="1" si="150"/>
        <v>11971.289729581336</v>
      </c>
      <c r="BA288" s="15">
        <f t="shared" ca="1" si="151"/>
        <v>13891.085108614016</v>
      </c>
      <c r="BB288" s="15">
        <f t="shared" ca="1" si="152"/>
        <v>16069.276823854958</v>
      </c>
      <c r="BC288" s="15">
        <f t="shared" ca="1" si="153"/>
        <v>19103.706816689639</v>
      </c>
      <c r="BD288" s="15">
        <f t="shared" ca="1" si="154"/>
        <v>23993.979858793111</v>
      </c>
      <c r="BE288" s="15">
        <f t="shared" ca="1" si="155"/>
        <v>27040.72611956429</v>
      </c>
      <c r="BF288" s="15">
        <f ca="1">Inputs!$B$13*EXP($B$9-0.5*C$6^2+C$6*Y288)</f>
        <v>15446.536095530924</v>
      </c>
      <c r="BG288" s="15">
        <f t="shared" ca="1" si="156"/>
        <v>15940.480064100651</v>
      </c>
      <c r="BH288" s="15">
        <f t="shared" ca="1" si="157"/>
        <v>18395.356902670264</v>
      </c>
      <c r="BI288" s="15">
        <f t="shared" ca="1" si="158"/>
        <v>24822.780925525647</v>
      </c>
      <c r="BJ288" s="15">
        <f t="shared" ca="1" si="159"/>
        <v>32534.290522646053</v>
      </c>
      <c r="BK288" s="15">
        <f t="shared" ca="1" si="160"/>
        <v>47020.477252348923</v>
      </c>
      <c r="BL288" s="15">
        <f t="shared" ca="1" si="161"/>
        <v>50797.19869155006</v>
      </c>
      <c r="BM288" s="15">
        <f t="shared" ca="1" si="162"/>
        <v>67935.673588435748</v>
      </c>
      <c r="BN288" s="15">
        <f t="shared" ca="1" si="163"/>
        <v>72205.513391585395</v>
      </c>
      <c r="BO288" s="15">
        <f t="shared" ca="1" si="164"/>
        <v>82688.672448918878</v>
      </c>
      <c r="BP288" s="15">
        <f t="shared" ca="1" si="165"/>
        <v>91789.862326082264</v>
      </c>
      <c r="BQ288" s="15">
        <f ca="1">Inputs!$B$20*EXP($B$10-0.5*C$7^2+C$7*AJ288)</f>
        <v>8648.9609624532368</v>
      </c>
      <c r="BR288" s="15">
        <f t="shared" ca="1" si="166"/>
        <v>10995.487332529512</v>
      </c>
      <c r="BS288" s="15">
        <f t="shared" ca="1" si="167"/>
        <v>20360.019891754142</v>
      </c>
      <c r="BT288" s="15">
        <f t="shared" ca="1" si="168"/>
        <v>21179.253592271616</v>
      </c>
      <c r="BU288" s="15">
        <f t="shared" ca="1" si="169"/>
        <v>30973.619925005147</v>
      </c>
      <c r="BV288" s="15">
        <f t="shared" ca="1" si="170"/>
        <v>87765.156766120635</v>
      </c>
      <c r="BW288" s="15">
        <f t="shared" ca="1" si="171"/>
        <v>130949.28527622977</v>
      </c>
      <c r="BX288" s="15">
        <f t="shared" ca="1" si="172"/>
        <v>163114.77758745069</v>
      </c>
      <c r="BY288" s="15">
        <f t="shared" ca="1" si="173"/>
        <v>170511.73188015219</v>
      </c>
      <c r="BZ288" s="15">
        <f t="shared" ca="1" si="174"/>
        <v>247593.69505615783</v>
      </c>
      <c r="CA288" s="15">
        <f t="shared" ca="1" si="175"/>
        <v>360338.73784476094</v>
      </c>
      <c r="CB288" s="15">
        <f ca="1">(AU288*DCF!C$10-DCF!C$5*MAX(AU288*DCF!C$10,0)-MAX(AU288-Inputs!$B$6,0)/Inputs!$B$10)*DCF!C$6</f>
        <v>1037.1062957294027</v>
      </c>
      <c r="CC288" s="15">
        <f ca="1">(AV288*DCF!D$10-DCF!D$5*MAX(AV288*DCF!D$10,0)-MAX(AV288-AU288,0)/Inputs!$B$10)*DCF!D$6</f>
        <v>1413.4321181030855</v>
      </c>
      <c r="CD288" s="15">
        <f ca="1">(AW288*DCF!E$10-DCF!E$5*MAX(AW288*DCF!E$10,0)-MAX(AW288-AV288,0)/Inputs!$B$10)*DCF!E$6</f>
        <v>1615.3398868529687</v>
      </c>
      <c r="CE288" s="15">
        <f ca="1">(AX288*DCF!F$10-DCF!F$5*MAX(AX288*DCF!F$10,0)-MAX(AX288-AW288,0)/Inputs!$B$10)*DCF!F$6</f>
        <v>1672.4572389330383</v>
      </c>
      <c r="CF288" s="15">
        <f ca="1">(AY288*DCF!G$10-DCF!G$5*MAX(AY288*DCF!G$10,0)-MAX(AY288-AX288,0)/Inputs!$B$10)*DCF!G$6</f>
        <v>1584.0925865631802</v>
      </c>
      <c r="CG288" s="15">
        <f ca="1">(AZ288*DCF!H$10-DCF!H$5*MAX(AZ288*DCF!H$10,0)-MAX(AZ288-AY288,0)/Inputs!$B$10)*DCF!H$6</f>
        <v>1630.250491511375</v>
      </c>
      <c r="CH288" s="15">
        <f ca="1">(BA288*DCF!I$10-DCF!I$5*MAX(BA288*DCF!I$10,0)-MAX(BA288-AZ288,0)/Inputs!$B$10)*DCF!I$6</f>
        <v>2222.4807953022437</v>
      </c>
      <c r="CI288" s="15">
        <f ca="1">(BB288*DCF!J$10-DCF!J$5*MAX(BB288*DCF!J$10,0)-MAX(BB288-BA288,0)/Inputs!$B$10)*DCF!J$6</f>
        <v>2427.4561281814385</v>
      </c>
      <c r="CJ288" s="15">
        <f ca="1">(BC288*DCF!K$10-DCF!K$5*MAX(BC288*DCF!K$10,0)-MAX(BC288-BB288,0)/Inputs!$B$10)*DCF!K$6</f>
        <v>2650.6159837057389</v>
      </c>
      <c r="CK288" s="15">
        <f ca="1">(BD288*DCF!L$10-DCF!L$5*MAX(BD288*DCF!L$10,0)-MAX(BD288-BC288,0)/Inputs!$B$10)*DCF!L$6</f>
        <v>2986.3569466754329</v>
      </c>
      <c r="CL288" s="15">
        <f ca="1">(BE288*DCF!M$10-DCF!M$5*MAX(BE288*DCF!M$10,0)-MAX(BE288-BD288,0)/Inputs!$B$10)*DCF!M$6</f>
        <v>3451.8298064306009</v>
      </c>
      <c r="CM288" s="15">
        <f ca="1">(BF288*DCF!C$28-DCF!C$5*MAX(BF288*DCF!C$28,0)-MAX(BF288-Inputs!$B$13,0)/Inputs!$B$17)*DCF!C$6</f>
        <v>3776.6443114846497</v>
      </c>
      <c r="CN288" s="15">
        <f ca="1">(BG288*DCF!D$28-DCF!D$5*MAX(BG288*DCF!D$28,0)-MAX(BG288-BF288,0)/Inputs!$B$17)*DCF!D$6</f>
        <v>4589.4581314464076</v>
      </c>
      <c r="CO288" s="15">
        <f ca="1">(BH288*DCF!E$28-DCF!E$5*MAX(BH288*DCF!E$28,0)-MAX(BH288-BG288,0)/Inputs!$B$17)*DCF!E$6</f>
        <v>4726.0701966816514</v>
      </c>
      <c r="CP288" s="15">
        <f ca="1">(BI288*DCF!F$28-DCF!F$5*MAX(BI288*DCF!F$28,0)-MAX(BI288-BH288,0)/Inputs!$B$17)*DCF!F$6</f>
        <v>5568.517031274192</v>
      </c>
      <c r="CQ288" s="15">
        <f ca="1">(BJ288*DCF!G$28-DCF!G$5*MAX(BJ288*DCF!G$28,0)-MAX(BJ288-BI288,0)/Inputs!$B$17)*DCF!G$6</f>
        <v>7144.2687792287588</v>
      </c>
      <c r="CR288" s="15">
        <f ca="1">(BK288*DCF!H$28-DCF!H$5*MAX(BK288*DCF!H$28,0)-MAX(BK288-BJ288,0)/Inputs!$B$17)*DCF!H$6</f>
        <v>9377.9359046923655</v>
      </c>
      <c r="CS288" s="15">
        <f ca="1">(BL288*DCF!I$28-DCF!I$5*MAX(BL288*DCF!I$28,0)-MAX(BL288-BK288,0)/Inputs!$B$17)*DCF!I$6</f>
        <v>11403.040238051501</v>
      </c>
      <c r="CT288" s="15">
        <f ca="1">(BM288*DCF!J$28-DCF!J$5*MAX(BM288*DCF!J$28,0)-MAX(BM288-BL288,0)/Inputs!$B$17)*DCF!J$6</f>
        <v>12882.873216922653</v>
      </c>
      <c r="CU288" s="15">
        <f ca="1">(BN288*DCF!K$28-DCF!K$5*MAX(BN288*DCF!K$28,0)-MAX(BN288-BM288,0)/Inputs!$B$17)*DCF!K$6</f>
        <v>14725.595256410803</v>
      </c>
      <c r="CV288" s="15">
        <f ca="1">(BO288*DCF!L$28-DCF!L$5*MAX(BO288*DCF!L$28,0)-MAX(BO288-BN288,0)/Inputs!$B$17)*DCF!L$6</f>
        <v>15311.938850484703</v>
      </c>
      <c r="CW288" s="15">
        <f ca="1">(BP288*DCF!M$28-DCF!M$5*MAX(BP288*DCF!M$28,0)-MAX(BP288-BO288,0)/Inputs!$B$17)*DCF!M$6</f>
        <v>16318.985638910261</v>
      </c>
      <c r="CX288" s="15">
        <f ca="1">(BQ288*DCF!C$46-DCF!C$5*MAX(BQ288*DCF!C$46,0)-MAX(BQ288-Inputs!$B$20,0)/Inputs!$B$24)*DCF!C$6</f>
        <v>-4513.829766133882</v>
      </c>
      <c r="CY288" s="15">
        <f ca="1">(BR288*DCF!D$46-DCF!D$5*MAX(BR288*DCF!D$46,0)-MAX(BR288-BQ288,0)/Inputs!$B$24)*DCF!D$6</f>
        <v>-2877.9165937577477</v>
      </c>
      <c r="CZ288" s="15">
        <f ca="1">(BS288*DCF!E$46-DCF!E$5*MAX(BS288*DCF!E$46,0)-MAX(BS288-BR288,0)/Inputs!$B$24)*DCF!E$6</f>
        <v>-6098.8487349968</v>
      </c>
      <c r="DA288" s="15">
        <f ca="1">(BT288*DCF!F$46-DCF!F$5*MAX(BT288*DCF!F$46,0)-MAX(BT288-BS288,0)/Inputs!$B$24)*DCF!F$6</f>
        <v>-1840.7160403563755</v>
      </c>
      <c r="DB288" s="15">
        <f ca="1">(BU288*DCF!G$46-DCF!G$5*MAX(BU288*DCF!G$46,0)-MAX(BU288-BT288,0)/Inputs!$B$24)*DCF!G$6</f>
        <v>-4336.522699157772</v>
      </c>
      <c r="DC288" s="15">
        <f ca="1">(BV288*DCF!H$46-DCF!H$5*MAX(BV288*DCF!H$46,0)-MAX(BV288-BU288,0)/Inputs!$B$24)*DCF!H$6</f>
        <v>-17647.622105857216</v>
      </c>
      <c r="DD288" s="15">
        <f ca="1">(BW288*DCF!I$46-DCF!I$5*MAX(BW288*DCF!I$46,0)-MAX(BW288-BV288,0)/Inputs!$B$24)*DCF!I$6</f>
        <v>-9372.1681979909354</v>
      </c>
      <c r="DE288" s="15">
        <f ca="1">(BX288*DCF!J$46-DCF!J$5*MAX(BX288*DCF!J$46,0)-MAX(BX288-BW288,0)/Inputs!$B$24)*DCF!J$6</f>
        <v>-1687.5493302434625</v>
      </c>
      <c r="DF288" s="15">
        <f ca="1">(BY288*DCF!K$46-DCF!K$5*MAX(BY288*DCF!K$46,0)-MAX(BY288-BX288,0)/Inputs!$B$24)*DCF!K$6</f>
        <v>7928.1417808843371</v>
      </c>
      <c r="DG288" s="15">
        <f ca="1">(BZ288*DCF!L$46-DCF!L$5*MAX(BZ288*DCF!L$46,0)-MAX(BZ288-BY288,0)/Inputs!$B$24)*DCF!L$6</f>
        <v>-328.89650245592748</v>
      </c>
      <c r="DH288" s="15">
        <f ca="1">(CA288*DCF!M$46-DCF!M$5*MAX(CA288*DCF!M$46,0)-MAX(CA288-BZ288,0)/Inputs!$B$24)*DCF!M$6</f>
        <v>4679.0924716450409</v>
      </c>
      <c r="DI288" s="15">
        <f ca="1">SUM(CB288:CL288)+BE288*DCF!M$10*(1+Inputs!$B$30)*(1-Inputs!$B$33)*(1-Inputs!$B$30/Inputs!$B$31)/(Inputs!$B$29-Inputs!$B$30)*DCF!M$6</f>
        <v>97946.116645320784</v>
      </c>
      <c r="DJ288" s="15">
        <f ca="1">SUM(CM288:CW288)+BP288*DCF!M$28*(1+Inputs!$B$30)*(1-Inputs!$B$33)*(1-Inputs!$B$30/Inputs!$B$31)/(Inputs!$B$29-Inputs!$B$30)*DCF!M$6</f>
        <v>446428.52842059894</v>
      </c>
      <c r="DK288" s="15">
        <f ca="1">SUM(CX288:DH288)+CA288*DCF!M$46*(1+Inputs!$B$30)*(1-Inputs!$B$33)*(1-Inputs!$B$30/Inputs!$B$31)/(Inputs!$B$29-Inputs!$B$30)*DCF!M$6</f>
        <v>521029.53784184769</v>
      </c>
      <c r="DM288" s="15">
        <f ca="1">DI288+DJ288+DK288+Inputs!$B$34+Inputs!$B$36-Inputs!$B$35</f>
        <v>1142255.1829077674</v>
      </c>
    </row>
    <row r="289" spans="1:117" x14ac:dyDescent="0.75">
      <c r="A289" s="11">
        <v>276</v>
      </c>
      <c r="C289" s="24">
        <f t="shared" ca="1" si="177"/>
        <v>0.71344481003166571</v>
      </c>
      <c r="D289" s="24">
        <f t="shared" ca="1" si="177"/>
        <v>-0.29545475723788567</v>
      </c>
      <c r="E289" s="24">
        <f t="shared" ca="1" si="177"/>
        <v>0.73753387304438101</v>
      </c>
      <c r="F289" s="24">
        <f t="shared" ca="1" si="177"/>
        <v>0.6740137155738648</v>
      </c>
      <c r="G289" s="24">
        <f t="shared" ca="1" si="177"/>
        <v>-0.24477714854728283</v>
      </c>
      <c r="H289" s="24">
        <f t="shared" ca="1" si="177"/>
        <v>-0.5349452093820577</v>
      </c>
      <c r="I289" s="24">
        <f t="shared" ca="1" si="177"/>
        <v>-0.14368961952438458</v>
      </c>
      <c r="J289" s="24">
        <f t="shared" ca="1" si="177"/>
        <v>-0.9432866395496714</v>
      </c>
      <c r="K289" s="24">
        <f t="shared" ca="1" si="177"/>
        <v>0.82404059836521226</v>
      </c>
      <c r="L289" s="24">
        <f t="shared" ca="1" si="177"/>
        <v>-1.7724418486329878</v>
      </c>
      <c r="M289" s="24">
        <f t="shared" ca="1" si="177"/>
        <v>0.93070245673475072</v>
      </c>
      <c r="N289" s="24">
        <f ca="1">SQRT(Inputs!$B$38)*C289+SQRT(1-Inputs!$B$38)*_xlfn.NORM.S.INV(RAND())</f>
        <v>1.1047500282095224</v>
      </c>
      <c r="O289" s="24">
        <f ca="1">SQRT(Inputs!$B$38)*D289+SQRT(1-Inputs!$B$38)*_xlfn.NORM.S.INV(RAND())</f>
        <v>-0.46400858356186003</v>
      </c>
      <c r="P289" s="24">
        <f ca="1">SQRT(Inputs!$B$38)*E289+SQRT(1-Inputs!$B$38)*_xlfn.NORM.S.INV(RAND())</f>
        <v>0.30628349895667611</v>
      </c>
      <c r="Q289" s="24">
        <f ca="1">SQRT(Inputs!$B$38)*F289+SQRT(1-Inputs!$B$38)*_xlfn.NORM.S.INV(RAND())</f>
        <v>-0.36319460983542068</v>
      </c>
      <c r="R289" s="24">
        <f ca="1">SQRT(Inputs!$B$38)*G289+SQRT(1-Inputs!$B$38)*_xlfn.NORM.S.INV(RAND())</f>
        <v>0.12452431557417423</v>
      </c>
      <c r="S289" s="24">
        <f ca="1">SQRT(Inputs!$B$38)*H289+SQRT(1-Inputs!$B$38)*_xlfn.NORM.S.INV(RAND())</f>
        <v>2.1632936567425074</v>
      </c>
      <c r="T289" s="24">
        <f ca="1">SQRT(Inputs!$B$38)*I289+SQRT(1-Inputs!$B$38)*_xlfn.NORM.S.INV(RAND())</f>
        <v>0.27472821960481825</v>
      </c>
      <c r="U289" s="24">
        <f ca="1">SQRT(Inputs!$B$38)*J289+SQRT(1-Inputs!$B$38)*_xlfn.NORM.S.INV(RAND())</f>
        <v>-0.66921268073180618</v>
      </c>
      <c r="V289" s="24">
        <f ca="1">SQRT(Inputs!$B$38)*K289+SQRT(1-Inputs!$B$38)*_xlfn.NORM.S.INV(RAND())</f>
        <v>0.74149346897573853</v>
      </c>
      <c r="W289" s="24">
        <f ca="1">SQRT(Inputs!$B$38)*L289+SQRT(1-Inputs!$B$38)*_xlfn.NORM.S.INV(RAND())</f>
        <v>-0.87711252471170131</v>
      </c>
      <c r="X289" s="24">
        <f ca="1">SQRT(Inputs!$B$38)*M289+SQRT(1-Inputs!$B$38)*_xlfn.NORM.S.INV(RAND())</f>
        <v>0.49608871469911642</v>
      </c>
      <c r="Y289" s="24">
        <f ca="1">SQRT(Inputs!$B$38)*C289+SQRT(1-Inputs!$B$38)*_xlfn.NORM.S.INV(RAND())</f>
        <v>-8.3422174967558105E-2</v>
      </c>
      <c r="Z289" s="24">
        <f ca="1">SQRT(Inputs!$B$38)*D289+SQRT(1-Inputs!$B$38)*_xlfn.NORM.S.INV(RAND())</f>
        <v>-0.71751814915554413</v>
      </c>
      <c r="AA289" s="24">
        <f ca="1">SQRT(Inputs!$B$38)*E289+SQRT(1-Inputs!$B$38)*_xlfn.NORM.S.INV(RAND())</f>
        <v>0.18363249158134706</v>
      </c>
      <c r="AB289" s="24">
        <f ca="1">SQRT(Inputs!$B$38)*F289+SQRT(1-Inputs!$B$38)*_xlfn.NORM.S.INV(RAND())</f>
        <v>3.0464139081738444</v>
      </c>
      <c r="AC289" s="24">
        <f ca="1">SQRT(Inputs!$B$38)*G289+SQRT(1-Inputs!$B$38)*_xlfn.NORM.S.INV(RAND())</f>
        <v>0.80155156509437842</v>
      </c>
      <c r="AD289" s="24">
        <f ca="1">SQRT(Inputs!$B$38)*H289+SQRT(1-Inputs!$B$38)*_xlfn.NORM.S.INV(RAND())</f>
        <v>-0.28957641676485052</v>
      </c>
      <c r="AE289" s="24">
        <f ca="1">SQRT(Inputs!$B$38)*I289+SQRT(1-Inputs!$B$38)*_xlfn.NORM.S.INV(RAND())</f>
        <v>0.7424006868379498</v>
      </c>
      <c r="AF289" s="24">
        <f ca="1">SQRT(Inputs!$B$38)*J289+SQRT(1-Inputs!$B$38)*_xlfn.NORM.S.INV(RAND())</f>
        <v>-1.4179639276842271</v>
      </c>
      <c r="AG289" s="24">
        <f ca="1">SQRT(Inputs!$B$38)*K289+SQRT(1-Inputs!$B$38)*_xlfn.NORM.S.INV(RAND())</f>
        <v>0.24437469055255198</v>
      </c>
      <c r="AH289" s="24">
        <f ca="1">SQRT(Inputs!$B$38)*L289+SQRT(1-Inputs!$B$38)*_xlfn.NORM.S.INV(RAND())</f>
        <v>-0.39355168327254486</v>
      </c>
      <c r="AI289" s="24">
        <f ca="1">SQRT(Inputs!$B$38)*M289+SQRT(1-Inputs!$B$38)*_xlfn.NORM.S.INV(RAND())</f>
        <v>0.1866553434504945</v>
      </c>
      <c r="AJ289" s="24">
        <f ca="1">SQRT(Inputs!$B$38)*C289+SQRT(1-Inputs!$B$38)*_xlfn.NORM.S.INV(RAND())</f>
        <v>0.66388494038438428</v>
      </c>
      <c r="AK289" s="24">
        <f ca="1">SQRT(Inputs!$B$38)*D289+SQRT(1-Inputs!$B$38)*_xlfn.NORM.S.INV(RAND())</f>
        <v>1.2916817735947808</v>
      </c>
      <c r="AL289" s="24">
        <f ca="1">SQRT(Inputs!$B$38)*E289+SQRT(1-Inputs!$B$38)*_xlfn.NORM.S.INV(RAND())</f>
        <v>-0.73831174245079534</v>
      </c>
      <c r="AM289" s="24">
        <f ca="1">SQRT(Inputs!$B$38)*F289+SQRT(1-Inputs!$B$38)*_xlfn.NORM.S.INV(RAND())</f>
        <v>-0.3907499123468679</v>
      </c>
      <c r="AN289" s="24">
        <f ca="1">SQRT(Inputs!$B$38)*G289+SQRT(1-Inputs!$B$38)*_xlfn.NORM.S.INV(RAND())</f>
        <v>-0.76892500333258562</v>
      </c>
      <c r="AO289" s="24">
        <f ca="1">SQRT(Inputs!$B$38)*H289+SQRT(1-Inputs!$B$38)*_xlfn.NORM.S.INV(RAND())</f>
        <v>-2.3433432414047615</v>
      </c>
      <c r="AP289" s="24">
        <f ca="1">SQRT(Inputs!$B$38)*I289+SQRT(1-Inputs!$B$38)*_xlfn.NORM.S.INV(RAND())</f>
        <v>-0.66479626991798413</v>
      </c>
      <c r="AQ289" s="24">
        <f ca="1">SQRT(Inputs!$B$38)*J289+SQRT(1-Inputs!$B$38)*_xlfn.NORM.S.INV(RAND())</f>
        <v>-0.65346077009636594</v>
      </c>
      <c r="AR289" s="24">
        <f ca="1">SQRT(Inputs!$B$38)*K289+SQRT(1-Inputs!$B$38)*_xlfn.NORM.S.INV(RAND())</f>
        <v>-0.3650667431920715</v>
      </c>
      <c r="AS289" s="24">
        <f ca="1">SQRT(Inputs!$B$38)*L289+SQRT(1-Inputs!$B$38)*_xlfn.NORM.S.INV(RAND())</f>
        <v>-0.81383590554828922</v>
      </c>
      <c r="AT289" s="24">
        <f ca="1">SQRT(Inputs!$B$38)*M289+SQRT(1-Inputs!$B$38)*_xlfn.NORM.S.INV(RAND())</f>
        <v>1.9684649362005369</v>
      </c>
      <c r="AU289" s="15">
        <f ca="1">Inputs!$B$6*EXP($B$8-0.5*C$5^2+C$5*N289)</f>
        <v>5933.9281981441227</v>
      </c>
      <c r="AV289" s="15">
        <f t="shared" ca="1" si="146"/>
        <v>6746.6439685536825</v>
      </c>
      <c r="AW289" s="15">
        <f t="shared" ca="1" si="147"/>
        <v>8573.2997117867471</v>
      </c>
      <c r="AX289" s="15">
        <f t="shared" ca="1" si="148"/>
        <v>10002.806536276867</v>
      </c>
      <c r="AY289" s="15">
        <f t="shared" ca="1" si="149"/>
        <v>12403.528904231505</v>
      </c>
      <c r="AZ289" s="15">
        <f t="shared" ca="1" si="150"/>
        <v>19250.376329456019</v>
      </c>
      <c r="BA289" s="15">
        <f t="shared" ca="1" si="151"/>
        <v>24244.719551534672</v>
      </c>
      <c r="BB289" s="15">
        <f t="shared" ca="1" si="152"/>
        <v>27757.990971039024</v>
      </c>
      <c r="BC289" s="15">
        <f t="shared" ca="1" si="153"/>
        <v>36519.016361747461</v>
      </c>
      <c r="BD289" s="15">
        <f t="shared" ca="1" si="154"/>
        <v>41215.381273317813</v>
      </c>
      <c r="BE289" s="15">
        <f t="shared" ca="1" si="155"/>
        <v>52838.479858579813</v>
      </c>
      <c r="BF289" s="15">
        <f ca="1">Inputs!$B$13*EXP($B$9-0.5*C$6^2+C$6*Y289)</f>
        <v>13604.160957021986</v>
      </c>
      <c r="BG289" s="15">
        <f t="shared" ca="1" si="156"/>
        <v>14566.458613871422</v>
      </c>
      <c r="BH289" s="15">
        <f t="shared" ca="1" si="157"/>
        <v>18347.928341944924</v>
      </c>
      <c r="BI289" s="15">
        <f t="shared" ca="1" si="158"/>
        <v>35897.446755482939</v>
      </c>
      <c r="BJ289" s="15">
        <f t="shared" ca="1" si="159"/>
        <v>49398.00080632617</v>
      </c>
      <c r="BK289" s="15">
        <f t="shared" ca="1" si="160"/>
        <v>58283.045437094064</v>
      </c>
      <c r="BL289" s="15">
        <f t="shared" ca="1" si="161"/>
        <v>78823.866885908501</v>
      </c>
      <c r="BM289" s="15">
        <f t="shared" ca="1" si="162"/>
        <v>81242.78567546446</v>
      </c>
      <c r="BN289" s="15">
        <f t="shared" ca="1" si="163"/>
        <v>102887.81631362316</v>
      </c>
      <c r="BO289" s="15">
        <f t="shared" ca="1" si="164"/>
        <v>120932.12872956168</v>
      </c>
      <c r="BP289" s="15">
        <f t="shared" ca="1" si="165"/>
        <v>152025.98803434847</v>
      </c>
      <c r="BQ289" s="15">
        <f ca="1">Inputs!$B$20*EXP($B$10-0.5*C$7^2+C$7*AJ289)</f>
        <v>5428.3862706534856</v>
      </c>
      <c r="BR289" s="15">
        <f t="shared" ca="1" si="166"/>
        <v>11101.005980736889</v>
      </c>
      <c r="BS289" s="15">
        <f t="shared" ca="1" si="167"/>
        <v>12297.029729617139</v>
      </c>
      <c r="BT289" s="15">
        <f t="shared" ca="1" si="168"/>
        <v>15303.053684036127</v>
      </c>
      <c r="BU289" s="15">
        <f t="shared" ca="1" si="169"/>
        <v>17607.607690385059</v>
      </c>
      <c r="BV289" s="15">
        <f t="shared" ca="1" si="170"/>
        <v>14448.773813547234</v>
      </c>
      <c r="BW289" s="15">
        <f t="shared" ca="1" si="171"/>
        <v>17516.061808255006</v>
      </c>
      <c r="BX289" s="15">
        <f t="shared" ca="1" si="172"/>
        <v>21490.939133366624</v>
      </c>
      <c r="BY289" s="15">
        <f t="shared" ca="1" si="173"/>
        <v>28080.983212242627</v>
      </c>
      <c r="BZ289" s="15">
        <f t="shared" ca="1" si="174"/>
        <v>33926.439706635836</v>
      </c>
      <c r="CA289" s="15">
        <f t="shared" ca="1" si="175"/>
        <v>67613.906629711753</v>
      </c>
      <c r="CB289" s="15">
        <f ca="1">(AU289*DCF!C$10-DCF!C$5*MAX(AU289*DCF!C$10,0)-MAX(AU289-Inputs!$B$6,0)/Inputs!$B$10)*DCF!C$6</f>
        <v>1036.1459894093075</v>
      </c>
      <c r="CC289" s="15">
        <f ca="1">(AV289*DCF!D$10-DCF!D$5*MAX(AV289*DCF!D$10,0)-MAX(AV289-AU289,0)/Inputs!$B$10)*DCF!D$6</f>
        <v>1446.2892899907613</v>
      </c>
      <c r="CD289" s="15">
        <f ca="1">(AW289*DCF!E$10-DCF!E$5*MAX(AW289*DCF!E$10,0)-MAX(AW289-AV289,0)/Inputs!$B$10)*DCF!E$6</f>
        <v>1567.9999097519076</v>
      </c>
      <c r="CE289" s="15">
        <f ca="1">(AX289*DCF!F$10-DCF!F$5*MAX(AX289*DCF!F$10,0)-MAX(AX289-AW289,0)/Inputs!$B$10)*DCF!F$6</f>
        <v>1886.1517970186017</v>
      </c>
      <c r="CF289" s="15">
        <f ca="1">(AY289*DCF!G$10-DCF!G$5*MAX(AY289*DCF!G$10,0)-MAX(AY289-AX289,0)/Inputs!$B$10)*DCF!G$6</f>
        <v>2094.1608891649803</v>
      </c>
      <c r="CG289" s="15">
        <f ca="1">(AZ289*DCF!H$10-DCF!H$5*MAX(AZ289*DCF!H$10,0)-MAX(AZ289-AY289,0)/Inputs!$B$10)*DCF!H$6</f>
        <v>2521.693865992137</v>
      </c>
      <c r="CH289" s="15">
        <f ca="1">(BA289*DCF!I$10-DCF!I$5*MAX(BA289*DCF!I$10,0)-MAX(BA289-AZ289,0)/Inputs!$B$10)*DCF!I$6</f>
        <v>3609.3785376105866</v>
      </c>
      <c r="CI289" s="15">
        <f ca="1">(BB289*DCF!J$10-DCF!J$5*MAX(BB289*DCF!J$10,0)-MAX(BB289-BA289,0)/Inputs!$B$10)*DCF!J$6</f>
        <v>4230.9572686127976</v>
      </c>
      <c r="CJ289" s="15">
        <f ca="1">(BC289*DCF!K$10-DCF!K$5*MAX(BC289*DCF!K$10,0)-MAX(BC289-BB289,0)/Inputs!$B$10)*DCF!K$6</f>
        <v>4652.5649480755719</v>
      </c>
      <c r="CK289" s="15">
        <f ca="1">(BD289*DCF!L$10-DCF!L$5*MAX(BD289*DCF!L$10,0)-MAX(BD289-BC289,0)/Inputs!$B$10)*DCF!L$6</f>
        <v>5608.747222518019</v>
      </c>
      <c r="CL289" s="15">
        <f ca="1">(BE289*DCF!M$10-DCF!M$5*MAX(BE289*DCF!M$10,0)-MAX(BE289-BD289,0)/Inputs!$B$10)*DCF!M$6</f>
        <v>6067.6896056646392</v>
      </c>
      <c r="CM289" s="15">
        <f ca="1">(BF289*DCF!C$28-DCF!C$5*MAX(BF289*DCF!C$28,0)-MAX(BF289-Inputs!$B$13,0)/Inputs!$B$17)*DCF!C$6</f>
        <v>3639.8542958566122</v>
      </c>
      <c r="CN289" s="15">
        <f ca="1">(BG289*DCF!D$28-DCF!D$5*MAX(BG289*DCF!D$28,0)-MAX(BG289-BF289,0)/Inputs!$B$17)*DCF!D$6</f>
        <v>4084.8558086335352</v>
      </c>
      <c r="CO289" s="15">
        <f ca="1">(BH289*DCF!E$28-DCF!E$5*MAX(BH289*DCF!E$28,0)-MAX(BH289-BG289,0)/Inputs!$B$17)*DCF!E$6</f>
        <v>4451.1843854913368</v>
      </c>
      <c r="CP289" s="15">
        <f ca="1">(BI289*DCF!F$28-DCF!F$5*MAX(BI289*DCF!F$28,0)-MAX(BI289-BH289,0)/Inputs!$B$17)*DCF!F$6</f>
        <v>6550.04400592197</v>
      </c>
      <c r="CQ289" s="15">
        <f ca="1">(BJ289*DCF!G$28-DCF!G$5*MAX(BJ289*DCF!G$28,0)-MAX(BJ289-BI289,0)/Inputs!$B$17)*DCF!G$6</f>
        <v>10546.026268590918</v>
      </c>
      <c r="CR289" s="15">
        <f ca="1">(BK289*DCF!H$28-DCF!H$5*MAX(BK289*DCF!H$28,0)-MAX(BK289-BJ289,0)/Inputs!$B$17)*DCF!H$6</f>
        <v>13033.553567871808</v>
      </c>
      <c r="CS289" s="15">
        <f ca="1">(BL289*DCF!I$28-DCF!I$5*MAX(BL289*DCF!I$28,0)-MAX(BL289-BK289,0)/Inputs!$B$17)*DCF!I$6</f>
        <v>15587.434091478173</v>
      </c>
      <c r="CT289" s="15">
        <f ca="1">(BM289*DCF!J$28-DCF!J$5*MAX(BM289*DCF!J$28,0)-MAX(BM289-BL289,0)/Inputs!$B$17)*DCF!J$6</f>
        <v>17803.156819252934</v>
      </c>
      <c r="CU289" s="15">
        <f ca="1">(BN289*DCF!K$28-DCF!K$5*MAX(BN289*DCF!K$28,0)-MAX(BN289-BM289,0)/Inputs!$B$17)*DCF!K$6</f>
        <v>19076.95374261801</v>
      </c>
      <c r="CV289" s="15">
        <f ca="1">(BO289*DCF!L$28-DCF!L$5*MAX(BO289*DCF!L$28,0)-MAX(BO289-BN289,0)/Inputs!$B$17)*DCF!L$6</f>
        <v>22086.753993144586</v>
      </c>
      <c r="CW289" s="15">
        <f ca="1">(BP289*DCF!M$28-DCF!M$5*MAX(BP289*DCF!M$28,0)-MAX(BP289-BO289,0)/Inputs!$B$17)*DCF!M$6</f>
        <v>25353.595617631385</v>
      </c>
      <c r="CX289" s="15">
        <f ca="1">(BQ289*DCF!C$46-DCF!C$5*MAX(BQ289*DCF!C$46,0)-MAX(BQ289-Inputs!$B$20,0)/Inputs!$B$24)*DCF!C$6</f>
        <v>-2282.4847140786273</v>
      </c>
      <c r="CY289" s="15">
        <f ca="1">(BR289*DCF!D$46-DCF!D$5*MAX(BR289*DCF!D$46,0)-MAX(BR289-BQ289,0)/Inputs!$B$24)*DCF!D$6</f>
        <v>-4315.1425853796909</v>
      </c>
      <c r="CZ289" s="15">
        <f ca="1">(BS289*DCF!E$46-DCF!E$5*MAX(BS289*DCF!E$46,0)-MAX(BS289-BR289,0)/Inputs!$B$24)*DCF!E$6</f>
        <v>-1925.5848120579196</v>
      </c>
      <c r="DA289" s="15">
        <f ca="1">(BT289*DCF!F$46-DCF!F$5*MAX(BT289*DCF!F$46,0)-MAX(BT289-BS289,0)/Inputs!$B$24)*DCF!F$6</f>
        <v>-2209.0534720276528</v>
      </c>
      <c r="DB289" s="15">
        <f ca="1">(BU289*DCF!G$46-DCF!G$5*MAX(BU289*DCF!G$46,0)-MAX(BU289-BT289,0)/Inputs!$B$24)*DCF!G$6</f>
        <v>-1367.491569627771</v>
      </c>
      <c r="DC289" s="15">
        <f ca="1">(BV289*DCF!H$46-DCF!H$5*MAX(BV289*DCF!H$46,0)-MAX(BV289-BU289,0)/Inputs!$B$24)*DCF!H$6</f>
        <v>0</v>
      </c>
      <c r="DD289" s="15">
        <f ca="1">(BW289*DCF!I$46-DCF!I$5*MAX(BW289*DCF!I$46,0)-MAX(BW289-BV289,0)/Inputs!$B$24)*DCF!I$6</f>
        <v>-475.95948737625793</v>
      </c>
      <c r="DE289" s="15">
        <f ca="1">(BX289*DCF!J$46-DCF!J$5*MAX(BX289*DCF!J$46,0)-MAX(BX289-BW289,0)/Inputs!$B$24)*DCF!J$6</f>
        <v>-152.58707668978889</v>
      </c>
      <c r="DF289" s="15">
        <f ca="1">(BY289*DCF!K$46-DCF!K$5*MAX(BY289*DCF!K$46,0)-MAX(BY289-BX289,0)/Inputs!$B$24)*DCF!K$6</f>
        <v>-10.305871769264311</v>
      </c>
      <c r="DG289" s="15">
        <f ca="1">(BZ289*DCF!L$46-DCF!L$5*MAX(BZ289*DCF!L$46,0)-MAX(BZ289-BY289,0)/Inputs!$B$24)*DCF!L$6</f>
        <v>1022.3318163144394</v>
      </c>
      <c r="DH289" s="15">
        <f ca="1">(CA289*DCF!M$46-DCF!M$5*MAX(CA289*DCF!M$46,0)-MAX(CA289-BZ289,0)/Inputs!$B$24)*DCF!M$6</f>
        <v>-1741.9089156084372</v>
      </c>
      <c r="DI289" s="15">
        <f ca="1">SUM(CB289:CL289)+BE289*DCF!M$10*(1+Inputs!$B$30)*(1-Inputs!$B$33)*(1-Inputs!$B$30/Inputs!$B$31)/(Inputs!$B$29-Inputs!$B$30)*DCF!M$6</f>
        <v>181771.9674867985</v>
      </c>
      <c r="DJ289" s="15">
        <f ca="1">SUM(CM289:CW289)+BP289*DCF!M$28*(1+Inputs!$B$30)*(1-Inputs!$B$33)*(1-Inputs!$B$30/Inputs!$B$31)/(Inputs!$B$29-Inputs!$B$30)*DCF!M$6</f>
        <v>706333.85931004304</v>
      </c>
      <c r="DK289" s="15">
        <f ca="1">SUM(CX289:DH289)+CA289*DCF!M$46*(1+Inputs!$B$30)*(1-Inputs!$B$33)*(1-Inputs!$B$30/Inputs!$B$31)/(Inputs!$B$29-Inputs!$B$30)*DCF!M$6</f>
        <v>91080.922340499776</v>
      </c>
      <c r="DM289" s="15">
        <f ca="1">DI289+DJ289+DK289+Inputs!$B$34+Inputs!$B$36-Inputs!$B$35</f>
        <v>1056037.7491373415</v>
      </c>
    </row>
    <row r="290" spans="1:117" x14ac:dyDescent="0.75">
      <c r="A290" s="11">
        <v>277</v>
      </c>
      <c r="C290" s="24">
        <f t="shared" ca="1" si="177"/>
        <v>-1.1434937392671511</v>
      </c>
      <c r="D290" s="24">
        <f t="shared" ca="1" si="177"/>
        <v>-0.69633187948531317</v>
      </c>
      <c r="E290" s="24">
        <f t="shared" ca="1" si="177"/>
        <v>-2.071362568883754</v>
      </c>
      <c r="F290" s="24">
        <f t="shared" ca="1" si="177"/>
        <v>1.1860560754172569</v>
      </c>
      <c r="G290" s="24">
        <f t="shared" ca="1" si="177"/>
        <v>0.33002919666341274</v>
      </c>
      <c r="H290" s="24">
        <f t="shared" ca="1" si="177"/>
        <v>-0.38860530836087809</v>
      </c>
      <c r="I290" s="24">
        <f t="shared" ca="1" si="177"/>
        <v>0.59596631529303767</v>
      </c>
      <c r="J290" s="24">
        <f t="shared" ca="1" si="177"/>
        <v>-1.9578835453522738</v>
      </c>
      <c r="K290" s="24">
        <f t="shared" ca="1" si="177"/>
        <v>-0.48133105086342093</v>
      </c>
      <c r="L290" s="24">
        <f t="shared" ca="1" si="177"/>
        <v>-0.15521835389318045</v>
      </c>
      <c r="M290" s="24">
        <f t="shared" ca="1" si="177"/>
        <v>0.53444573812603768</v>
      </c>
      <c r="N290" s="24">
        <f ca="1">SQRT(Inputs!$B$38)*C290+SQRT(1-Inputs!$B$38)*_xlfn.NORM.S.INV(RAND())</f>
        <v>-0.41933394675353397</v>
      </c>
      <c r="O290" s="24">
        <f ca="1">SQRT(Inputs!$B$38)*D290+SQRT(1-Inputs!$B$38)*_xlfn.NORM.S.INV(RAND())</f>
        <v>-1.4991512884399603</v>
      </c>
      <c r="P290" s="24">
        <f ca="1">SQRT(Inputs!$B$38)*E290+SQRT(1-Inputs!$B$38)*_xlfn.NORM.S.INV(RAND())</f>
        <v>0.17362942938827897</v>
      </c>
      <c r="Q290" s="24">
        <f ca="1">SQRT(Inputs!$B$38)*F290+SQRT(1-Inputs!$B$38)*_xlfn.NORM.S.INV(RAND())</f>
        <v>-0.27524783982555256</v>
      </c>
      <c r="R290" s="24">
        <f ca="1">SQRT(Inputs!$B$38)*G290+SQRT(1-Inputs!$B$38)*_xlfn.NORM.S.INV(RAND())</f>
        <v>0.87382476178517021</v>
      </c>
      <c r="S290" s="24">
        <f ca="1">SQRT(Inputs!$B$38)*H290+SQRT(1-Inputs!$B$38)*_xlfn.NORM.S.INV(RAND())</f>
        <v>-0.29579765300439997</v>
      </c>
      <c r="T290" s="24">
        <f ca="1">SQRT(Inputs!$B$38)*I290+SQRT(1-Inputs!$B$38)*_xlfn.NORM.S.INV(RAND())</f>
        <v>-0.79237527899283844</v>
      </c>
      <c r="U290" s="24">
        <f ca="1">SQRT(Inputs!$B$38)*J290+SQRT(1-Inputs!$B$38)*_xlfn.NORM.S.INV(RAND())</f>
        <v>-3.7321043545585963</v>
      </c>
      <c r="V290" s="24">
        <f ca="1">SQRT(Inputs!$B$38)*K290+SQRT(1-Inputs!$B$38)*_xlfn.NORM.S.INV(RAND())</f>
        <v>-0.28670378267188062</v>
      </c>
      <c r="W290" s="24">
        <f ca="1">SQRT(Inputs!$B$38)*L290+SQRT(1-Inputs!$B$38)*_xlfn.NORM.S.INV(RAND())</f>
        <v>-0.75519092078383987</v>
      </c>
      <c r="X290" s="24">
        <f ca="1">SQRT(Inputs!$B$38)*M290+SQRT(1-Inputs!$B$38)*_xlfn.NORM.S.INV(RAND())</f>
        <v>-0.82263825183685046</v>
      </c>
      <c r="Y290" s="24">
        <f ca="1">SQRT(Inputs!$B$38)*C290+SQRT(1-Inputs!$B$38)*_xlfn.NORM.S.INV(RAND())</f>
        <v>0.60448842166538685</v>
      </c>
      <c r="Z290" s="24">
        <f ca="1">SQRT(Inputs!$B$38)*D290+SQRT(1-Inputs!$B$38)*_xlfn.NORM.S.INV(RAND())</f>
        <v>-1.2420578432295959</v>
      </c>
      <c r="AA290" s="24">
        <f ca="1">SQRT(Inputs!$B$38)*E290+SQRT(1-Inputs!$B$38)*_xlfn.NORM.S.INV(RAND())</f>
        <v>-0.27268323494353464</v>
      </c>
      <c r="AB290" s="24">
        <f ca="1">SQRT(Inputs!$B$38)*F290+SQRT(1-Inputs!$B$38)*_xlfn.NORM.S.INV(RAND())</f>
        <v>1.1046981226571604</v>
      </c>
      <c r="AC290" s="24">
        <f ca="1">SQRT(Inputs!$B$38)*G290+SQRT(1-Inputs!$B$38)*_xlfn.NORM.S.INV(RAND())</f>
        <v>0.99367333410968695</v>
      </c>
      <c r="AD290" s="24">
        <f ca="1">SQRT(Inputs!$B$38)*H290+SQRT(1-Inputs!$B$38)*_xlfn.NORM.S.INV(RAND())</f>
        <v>0.33673760060572933</v>
      </c>
      <c r="AE290" s="24">
        <f ca="1">SQRT(Inputs!$B$38)*I290+SQRT(1-Inputs!$B$38)*_xlfn.NORM.S.INV(RAND())</f>
        <v>0.35905503947338818</v>
      </c>
      <c r="AF290" s="24">
        <f ca="1">SQRT(Inputs!$B$38)*J290+SQRT(1-Inputs!$B$38)*_xlfn.NORM.S.INV(RAND())</f>
        <v>-1.6112142805727805</v>
      </c>
      <c r="AG290" s="24">
        <f ca="1">SQRT(Inputs!$B$38)*K290+SQRT(1-Inputs!$B$38)*_xlfn.NORM.S.INV(RAND())</f>
        <v>-1.6370005911521019</v>
      </c>
      <c r="AH290" s="24">
        <f ca="1">SQRT(Inputs!$B$38)*L290+SQRT(1-Inputs!$B$38)*_xlfn.NORM.S.INV(RAND())</f>
        <v>-0.30422180769288565</v>
      </c>
      <c r="AI290" s="24">
        <f ca="1">SQRT(Inputs!$B$38)*M290+SQRT(1-Inputs!$B$38)*_xlfn.NORM.S.INV(RAND())</f>
        <v>-0.62103996621241442</v>
      </c>
      <c r="AJ290" s="24">
        <f ca="1">SQRT(Inputs!$B$38)*C290+SQRT(1-Inputs!$B$38)*_xlfn.NORM.S.INV(RAND())</f>
        <v>-0.18527110402327707</v>
      </c>
      <c r="AK290" s="24">
        <f ca="1">SQRT(Inputs!$B$38)*D290+SQRT(1-Inputs!$B$38)*_xlfn.NORM.S.INV(RAND())</f>
        <v>-0.82695581836683041</v>
      </c>
      <c r="AL290" s="24">
        <f ca="1">SQRT(Inputs!$B$38)*E290+SQRT(1-Inputs!$B$38)*_xlfn.NORM.S.INV(RAND())</f>
        <v>-0.87924135094405287</v>
      </c>
      <c r="AM290" s="24">
        <f ca="1">SQRT(Inputs!$B$38)*F290+SQRT(1-Inputs!$B$38)*_xlfn.NORM.S.INV(RAND())</f>
        <v>-0.93492868191685607</v>
      </c>
      <c r="AN290" s="24">
        <f ca="1">SQRT(Inputs!$B$38)*G290+SQRT(1-Inputs!$B$38)*_xlfn.NORM.S.INV(RAND())</f>
        <v>0.89806605666117101</v>
      </c>
      <c r="AO290" s="24">
        <f ca="1">SQRT(Inputs!$B$38)*H290+SQRT(1-Inputs!$B$38)*_xlfn.NORM.S.INV(RAND())</f>
        <v>-1.8638239411603372</v>
      </c>
      <c r="AP290" s="24">
        <f ca="1">SQRT(Inputs!$B$38)*I290+SQRT(1-Inputs!$B$38)*_xlfn.NORM.S.INV(RAND())</f>
        <v>-0.86256865799335158</v>
      </c>
      <c r="AQ290" s="24">
        <f ca="1">SQRT(Inputs!$B$38)*J290+SQRT(1-Inputs!$B$38)*_xlfn.NORM.S.INV(RAND())</f>
        <v>-1.4278413383316273</v>
      </c>
      <c r="AR290" s="24">
        <f ca="1">SQRT(Inputs!$B$38)*K290+SQRT(1-Inputs!$B$38)*_xlfn.NORM.S.INV(RAND())</f>
        <v>0.15572582551067177</v>
      </c>
      <c r="AS290" s="24">
        <f ca="1">SQRT(Inputs!$B$38)*L290+SQRT(1-Inputs!$B$38)*_xlfn.NORM.S.INV(RAND())</f>
        <v>0.39007176205628874</v>
      </c>
      <c r="AT290" s="24">
        <f ca="1">SQRT(Inputs!$B$38)*M290+SQRT(1-Inputs!$B$38)*_xlfn.NORM.S.INV(RAND())</f>
        <v>0.91874201086404228</v>
      </c>
      <c r="AU290" s="15">
        <f ca="1">Inputs!$B$6*EXP($B$8-0.5*C$5^2+C$5*N290)</f>
        <v>4636.5857315593375</v>
      </c>
      <c r="AV290" s="15">
        <f t="shared" ca="1" si="146"/>
        <v>4527.3551839881884</v>
      </c>
      <c r="AW290" s="15">
        <f t="shared" ca="1" si="147"/>
        <v>5651.1150902241761</v>
      </c>
      <c r="AX290" s="15">
        <f t="shared" ca="1" si="148"/>
        <v>6666.2224468197282</v>
      </c>
      <c r="AY290" s="15">
        <f t="shared" ca="1" si="149"/>
        <v>9022.1072114977615</v>
      </c>
      <c r="AZ290" s="15">
        <f t="shared" ca="1" si="150"/>
        <v>10680.65113661125</v>
      </c>
      <c r="BA290" s="15">
        <f t="shared" ca="1" si="151"/>
        <v>12030.18976807639</v>
      </c>
      <c r="BB290" s="15">
        <f t="shared" ca="1" si="152"/>
        <v>10133.777718390833</v>
      </c>
      <c r="BC290" s="15">
        <f t="shared" ca="1" si="153"/>
        <v>12072.519640604778</v>
      </c>
      <c r="BD290" s="15">
        <f t="shared" ca="1" si="154"/>
        <v>13781.318192979144</v>
      </c>
      <c r="BE290" s="15">
        <f t="shared" ca="1" si="155"/>
        <v>15668.182194475068</v>
      </c>
      <c r="BF290" s="15">
        <f ca="1">Inputs!$B$13*EXP($B$9-0.5*C$6^2+C$6*Y290)</f>
        <v>15591.913050332596</v>
      </c>
      <c r="BG290" s="15">
        <f t="shared" ca="1" si="156"/>
        <v>15187.17180714242</v>
      </c>
      <c r="BH290" s="15">
        <f t="shared" ca="1" si="157"/>
        <v>17735.404817144467</v>
      </c>
      <c r="BI290" s="15">
        <f t="shared" ca="1" si="158"/>
        <v>25734.809711306913</v>
      </c>
      <c r="BJ290" s="15">
        <f t="shared" ca="1" si="159"/>
        <v>36407.755517728481</v>
      </c>
      <c r="BK290" s="15">
        <f t="shared" ca="1" si="160"/>
        <v>46779.803355582109</v>
      </c>
      <c r="BL290" s="15">
        <f t="shared" ca="1" si="161"/>
        <v>60200.325730984048</v>
      </c>
      <c r="BM290" s="15">
        <f t="shared" ca="1" si="162"/>
        <v>60575.888498416629</v>
      </c>
      <c r="BN290" s="15">
        <f t="shared" ca="1" si="163"/>
        <v>61230.039105503987</v>
      </c>
      <c r="BO290" s="15">
        <f t="shared" ca="1" si="164"/>
        <v>72719.666644998171</v>
      </c>
      <c r="BP290" s="15">
        <f t="shared" ca="1" si="165"/>
        <v>83423.07279786696</v>
      </c>
      <c r="BQ290" s="15">
        <f ca="1">Inputs!$B$20*EXP($B$10-0.5*C$7^2+C$7*AJ290)</f>
        <v>4016.7011386211693</v>
      </c>
      <c r="BR290" s="15">
        <f t="shared" ca="1" si="166"/>
        <v>4191.3288586054514</v>
      </c>
      <c r="BS290" s="15">
        <f t="shared" ca="1" si="167"/>
        <v>4458.7321524270365</v>
      </c>
      <c r="BT290" s="15">
        <f t="shared" ca="1" si="168"/>
        <v>4810.5117268510148</v>
      </c>
      <c r="BU290" s="15">
        <f t="shared" ca="1" si="169"/>
        <v>8284.9757888133718</v>
      </c>
      <c r="BV290" s="15">
        <f t="shared" ca="1" si="170"/>
        <v>7574.2718626471969</v>
      </c>
      <c r="BW290" s="15">
        <f t="shared" ca="1" si="171"/>
        <v>8805.7733692154088</v>
      </c>
      <c r="BX290" s="15">
        <f t="shared" ca="1" si="172"/>
        <v>9250.4984242376104</v>
      </c>
      <c r="BY290" s="15">
        <f t="shared" ca="1" si="173"/>
        <v>13353.507839016451</v>
      </c>
      <c r="BZ290" s="15">
        <f t="shared" ca="1" si="174"/>
        <v>20129.775876125535</v>
      </c>
      <c r="CA290" s="15">
        <f t="shared" ca="1" si="175"/>
        <v>33290.848906321153</v>
      </c>
      <c r="CB290" s="15">
        <f ca="1">(AU290*DCF!C$10-DCF!C$5*MAX(AU290*DCF!C$10,0)-MAX(AU290-Inputs!$B$6,0)/Inputs!$B$10)*DCF!C$6</f>
        <v>1045.396272435446</v>
      </c>
      <c r="CC290" s="15">
        <f ca="1">(AV290*DCF!D$10-DCF!D$5*MAX(AV290*DCF!D$10,0)-MAX(AV290-AU290,0)/Inputs!$B$10)*DCF!D$6</f>
        <v>1103.5121542725476</v>
      </c>
      <c r="CD290" s="15">
        <f ca="1">(AW290*DCF!E$10-DCF!E$5*MAX(AW290*DCF!E$10,0)-MAX(AW290-AV290,0)/Inputs!$B$10)*DCF!E$6</f>
        <v>1051.6352484846334</v>
      </c>
      <c r="CE290" s="15">
        <f ca="1">(AX290*DCF!F$10-DCF!F$5*MAX(AX290*DCF!F$10,0)-MAX(AX290-AW290,0)/Inputs!$B$10)*DCF!F$6</f>
        <v>1244.0070628493102</v>
      </c>
      <c r="CF290" s="15">
        <f ca="1">(AY290*DCF!G$10-DCF!G$5*MAX(AY290*DCF!G$10,0)-MAX(AY290-AX290,0)/Inputs!$B$10)*DCF!G$6</f>
        <v>1406.0718381435709</v>
      </c>
      <c r="CG290" s="15">
        <f ca="1">(AZ290*DCF!H$10-DCF!H$5*MAX(AZ290*DCF!H$10,0)-MAX(AZ290-AY290,0)/Inputs!$B$10)*DCF!H$6</f>
        <v>1779.1518719759415</v>
      </c>
      <c r="CH290" s="15">
        <f ca="1">(BA290*DCF!I$10-DCF!I$5*MAX(BA290*DCF!I$10,0)-MAX(BA290-AZ290,0)/Inputs!$B$10)*DCF!I$6</f>
        <v>1976.1051888462086</v>
      </c>
      <c r="CI290" s="15">
        <f ca="1">(BB290*DCF!J$10-DCF!J$5*MAX(BB290*DCF!J$10,0)-MAX(BB290-BA290,0)/Inputs!$B$10)*DCF!J$6</f>
        <v>1738.9797701271164</v>
      </c>
      <c r="CJ290" s="15">
        <f ca="1">(BC290*DCF!K$10-DCF!K$5*MAX(BC290*DCF!K$10,0)-MAX(BC290-BB290,0)/Inputs!$B$10)*DCF!K$6</f>
        <v>1672.0874203214673</v>
      </c>
      <c r="CK290" s="15">
        <f ca="1">(BD290*DCF!L$10-DCF!L$5*MAX(BD290*DCF!L$10,0)-MAX(BD290-BC290,0)/Inputs!$B$10)*DCF!L$6</f>
        <v>1857.50952791544</v>
      </c>
      <c r="CL290" s="15">
        <f ca="1">(BE290*DCF!M$10-DCF!M$5*MAX(BE290*DCF!M$10,0)-MAX(BE290-BD290,0)/Inputs!$B$10)*DCF!M$6</f>
        <v>1985.5770946927857</v>
      </c>
      <c r="CM290" s="15">
        <f ca="1">(BF290*DCF!C$28-DCF!C$5*MAX(BF290*DCF!C$28,0)-MAX(BF290-Inputs!$B$13,0)/Inputs!$B$17)*DCF!C$6</f>
        <v>3787.4380502317813</v>
      </c>
      <c r="CN290" s="15">
        <f ca="1">(BG290*DCF!D$28-DCF!D$5*MAX(BG290*DCF!D$28,0)-MAX(BG290-BF290,0)/Inputs!$B$17)*DCF!D$6</f>
        <v>4472.9723712541672</v>
      </c>
      <c r="CO290" s="15">
        <f ca="1">(BH290*DCF!E$28-DCF!E$5*MAX(BH290*DCF!E$28,0)-MAX(BH290-BG290,0)/Inputs!$B$17)*DCF!E$6</f>
        <v>4520.7607982993013</v>
      </c>
      <c r="CP290" s="15">
        <f ca="1">(BI290*DCF!F$28-DCF!F$5*MAX(BI290*DCF!F$28,0)-MAX(BI290-BH290,0)/Inputs!$B$17)*DCF!F$6</f>
        <v>5529.9048583144568</v>
      </c>
      <c r="CQ290" s="15">
        <f ca="1">(BJ290*DCF!G$28-DCF!G$5*MAX(BJ290*DCF!G$28,0)-MAX(BJ290-BI290,0)/Inputs!$B$17)*DCF!G$6</f>
        <v>7651.1843451102523</v>
      </c>
      <c r="CR290" s="15">
        <f ca="1">(BK290*DCF!H$28-DCF!H$5*MAX(BK290*DCF!H$28,0)-MAX(BK290-BJ290,0)/Inputs!$B$17)*DCF!H$6</f>
        <v>9957.6363211797179</v>
      </c>
      <c r="CS290" s="15">
        <f ca="1">(BL290*DCF!I$28-DCF!I$5*MAX(BL290*DCF!I$28,0)-MAX(BL290-BK290,0)/Inputs!$B$17)*DCF!I$6</f>
        <v>12230.033033044701</v>
      </c>
      <c r="CT290" s="15">
        <f ca="1">(BM290*DCF!J$28-DCF!J$5*MAX(BM290*DCF!J$28,0)-MAX(BM290-BL290,0)/Inputs!$B$17)*DCF!J$6</f>
        <v>13463.655373600597</v>
      </c>
      <c r="CU290" s="15">
        <f ca="1">(BN290*DCF!K$28-DCF!K$5*MAX(BN290*DCF!K$28,0)-MAX(BN290-BM290,0)/Inputs!$B$17)*DCF!K$6</f>
        <v>12850.63287872784</v>
      </c>
      <c r="CV290" s="15">
        <f ca="1">(BO290*DCF!L$28-DCF!L$5*MAX(BO290*DCF!L$28,0)-MAX(BO290-BN290,0)/Inputs!$B$17)*DCF!L$6</f>
        <v>13209.029357403317</v>
      </c>
      <c r="CW290" s="15">
        <f ca="1">(BP290*DCF!M$28-DCF!M$5*MAX(BP290*DCF!M$28,0)-MAX(BP290-BO290,0)/Inputs!$B$17)*DCF!M$6</f>
        <v>14577.29272511823</v>
      </c>
      <c r="CX290" s="15">
        <f ca="1">(BQ290*DCF!C$46-DCF!C$5*MAX(BQ290*DCF!C$46,0)-MAX(BQ290-Inputs!$B$20,0)/Inputs!$B$24)*DCF!C$6</f>
        <v>-1304.4118743333738</v>
      </c>
      <c r="CY290" s="15">
        <f ca="1">(BR290*DCF!D$46-DCF!D$5*MAX(BR290*DCF!D$46,0)-MAX(BR290-BQ290,0)/Inputs!$B$24)*DCF!D$6</f>
        <v>-789.87429168706967</v>
      </c>
      <c r="CZ290" s="15">
        <f ca="1">(BS290*DCF!E$46-DCF!E$5*MAX(BS290*DCF!E$46,0)-MAX(BS290-BR290,0)/Inputs!$B$24)*DCF!E$6</f>
        <v>-632.65585718784348</v>
      </c>
      <c r="DA290" s="15">
        <f ca="1">(BT290*DCF!F$46-DCF!F$5*MAX(BT290*DCF!F$46,0)-MAX(BT290-BS290,0)/Inputs!$B$24)*DCF!F$6</f>
        <v>-478.42594197295273</v>
      </c>
      <c r="DB290" s="15">
        <f ca="1">(BU290*DCF!G$46-DCF!G$5*MAX(BU290*DCF!G$46,0)-MAX(BU290-BT290,0)/Inputs!$B$24)*DCF!G$6</f>
        <v>-1447.4312798385072</v>
      </c>
      <c r="DC290" s="15">
        <f ca="1">(BV290*DCF!H$46-DCF!H$5*MAX(BV290*DCF!H$46,0)-MAX(BV290-BU290,0)/Inputs!$B$24)*DCF!H$6</f>
        <v>0</v>
      </c>
      <c r="DD290" s="15">
        <f ca="1">(BW290*DCF!I$46-DCF!I$5*MAX(BW290*DCF!I$46,0)-MAX(BW290-BV290,0)/Inputs!$B$24)*DCF!I$6</f>
        <v>-150.14369239540676</v>
      </c>
      <c r="DE290" s="15">
        <f ca="1">(BX290*DCF!J$46-DCF!J$5*MAX(BX290*DCF!J$46,0)-MAX(BX290-BW290,0)/Inputs!$B$24)*DCF!J$6</f>
        <v>270.09900188197486</v>
      </c>
      <c r="DF290" s="15">
        <f ca="1">(BY290*DCF!K$46-DCF!K$5*MAX(BY290*DCF!K$46,0)-MAX(BY290-BX290,0)/Inputs!$B$24)*DCF!K$6</f>
        <v>-242.33112099328565</v>
      </c>
      <c r="DG290" s="15">
        <f ca="1">(BZ290*DCF!L$46-DCF!L$5*MAX(BZ290*DCF!L$46,0)-MAX(BZ290-BY290,0)/Inputs!$B$24)*DCF!L$6</f>
        <v>-142.01360203395623</v>
      </c>
      <c r="DH290" s="15">
        <f ca="1">(CA290*DCF!M$46-DCF!M$5*MAX(CA290*DCF!M$46,0)-MAX(CA290-BZ290,0)/Inputs!$B$24)*DCF!M$6</f>
        <v>-141.53202698526428</v>
      </c>
      <c r="DI290" s="15">
        <f ca="1">SUM(CB290:CL290)+BE290*DCF!M$10*(1+Inputs!$B$30)*(1-Inputs!$B$33)*(1-Inputs!$B$30/Inputs!$B$31)/(Inputs!$B$29-Inputs!$B$30)*DCF!M$6</f>
        <v>60464.791687548757</v>
      </c>
      <c r="DJ290" s="15">
        <f ca="1">SUM(CM290:CW290)+BP290*DCF!M$28*(1+Inputs!$B$30)*(1-Inputs!$B$33)*(1-Inputs!$B$30/Inputs!$B$31)/(Inputs!$B$29-Inputs!$B$30)*DCF!M$6</f>
        <v>411807.22644881421</v>
      </c>
      <c r="DK290" s="15">
        <f ca="1">SUM(CX290:DH290)+CA290*DCF!M$46*(1+Inputs!$B$30)*(1-Inputs!$B$33)*(1-Inputs!$B$30/Inputs!$B$31)/(Inputs!$B$29-Inputs!$B$30)*DCF!M$6</f>
        <v>46412.875276784449</v>
      </c>
      <c r="DM290" s="15">
        <f ca="1">DI290+DJ290+DK290+Inputs!$B$34+Inputs!$B$36-Inputs!$B$35</f>
        <v>595535.89341314742</v>
      </c>
    </row>
    <row r="291" spans="1:117" x14ac:dyDescent="0.75">
      <c r="A291" s="11">
        <v>278</v>
      </c>
      <c r="C291" s="24">
        <f t="shared" ca="1" si="177"/>
        <v>0.49419685618489745</v>
      </c>
      <c r="D291" s="24">
        <f t="shared" ca="1" si="177"/>
        <v>0.59565197414403825</v>
      </c>
      <c r="E291" s="24">
        <f t="shared" ca="1" si="177"/>
        <v>-1.8476462264044349</v>
      </c>
      <c r="F291" s="24">
        <f t="shared" ca="1" si="177"/>
        <v>-6.4005685532216687E-3</v>
      </c>
      <c r="G291" s="24">
        <f t="shared" ca="1" si="177"/>
        <v>9.0116330140920908E-2</v>
      </c>
      <c r="H291" s="24">
        <f t="shared" ca="1" si="177"/>
        <v>0.78696093326901684</v>
      </c>
      <c r="I291" s="24">
        <f t="shared" ca="1" si="177"/>
        <v>-0.2385156181685015</v>
      </c>
      <c r="J291" s="24">
        <f t="shared" ca="1" si="177"/>
        <v>-1.7559478182004566</v>
      </c>
      <c r="K291" s="24">
        <f t="shared" ca="1" si="177"/>
        <v>-1.4689250522014565</v>
      </c>
      <c r="L291" s="24">
        <f t="shared" ca="1" si="177"/>
        <v>-0.41753241624102394</v>
      </c>
      <c r="M291" s="24">
        <f t="shared" ca="1" si="177"/>
        <v>-1.3322984634463886</v>
      </c>
      <c r="N291" s="24">
        <f ca="1">SQRT(Inputs!$B$38)*C291+SQRT(1-Inputs!$B$38)*_xlfn.NORM.S.INV(RAND())</f>
        <v>0.16682179891645582</v>
      </c>
      <c r="O291" s="24">
        <f ca="1">SQRT(Inputs!$B$38)*D291+SQRT(1-Inputs!$B$38)*_xlfn.NORM.S.INV(RAND())</f>
        <v>-0.14170025588701418</v>
      </c>
      <c r="P291" s="24">
        <f ca="1">SQRT(Inputs!$B$38)*E291+SQRT(1-Inputs!$B$38)*_xlfn.NORM.S.INV(RAND())</f>
        <v>-0.74364636721626742</v>
      </c>
      <c r="Q291" s="24">
        <f ca="1">SQRT(Inputs!$B$38)*F291+SQRT(1-Inputs!$B$38)*_xlfn.NORM.S.INV(RAND())</f>
        <v>0.30822110280419734</v>
      </c>
      <c r="R291" s="24">
        <f ca="1">SQRT(Inputs!$B$38)*G291+SQRT(1-Inputs!$B$38)*_xlfn.NORM.S.INV(RAND())</f>
        <v>0.41216039049391018</v>
      </c>
      <c r="S291" s="24">
        <f ca="1">SQRT(Inputs!$B$38)*H291+SQRT(1-Inputs!$B$38)*_xlfn.NORM.S.INV(RAND())</f>
        <v>0.59632790793018087</v>
      </c>
      <c r="T291" s="24">
        <f ca="1">SQRT(Inputs!$B$38)*I291+SQRT(1-Inputs!$B$38)*_xlfn.NORM.S.INV(RAND())</f>
        <v>-0.22083614454609629</v>
      </c>
      <c r="U291" s="24">
        <f ca="1">SQRT(Inputs!$B$38)*J291+SQRT(1-Inputs!$B$38)*_xlfn.NORM.S.INV(RAND())</f>
        <v>-1.4734068804324167</v>
      </c>
      <c r="V291" s="24">
        <f ca="1">SQRT(Inputs!$B$38)*K291+SQRT(1-Inputs!$B$38)*_xlfn.NORM.S.INV(RAND())</f>
        <v>-0.20351796530974753</v>
      </c>
      <c r="W291" s="24">
        <f ca="1">SQRT(Inputs!$B$38)*L291+SQRT(1-Inputs!$B$38)*_xlfn.NORM.S.INV(RAND())</f>
        <v>0.50647111434990477</v>
      </c>
      <c r="X291" s="24">
        <f ca="1">SQRT(Inputs!$B$38)*M291+SQRT(1-Inputs!$B$38)*_xlfn.NORM.S.INV(RAND())</f>
        <v>0.33509164241394362</v>
      </c>
      <c r="Y291" s="24">
        <f ca="1">SQRT(Inputs!$B$38)*C291+SQRT(1-Inputs!$B$38)*_xlfn.NORM.S.INV(RAND())</f>
        <v>0.28721759381529893</v>
      </c>
      <c r="Z291" s="24">
        <f ca="1">SQRT(Inputs!$B$38)*D291+SQRT(1-Inputs!$B$38)*_xlfn.NORM.S.INV(RAND())</f>
        <v>-0.98935767912810635</v>
      </c>
      <c r="AA291" s="24">
        <f ca="1">SQRT(Inputs!$B$38)*E291+SQRT(1-Inputs!$B$38)*_xlfn.NORM.S.INV(RAND())</f>
        <v>0.21424841200031985</v>
      </c>
      <c r="AB291" s="24">
        <f ca="1">SQRT(Inputs!$B$38)*F291+SQRT(1-Inputs!$B$38)*_xlfn.NORM.S.INV(RAND())</f>
        <v>-0.66439324507534325</v>
      </c>
      <c r="AC291" s="24">
        <f ca="1">SQRT(Inputs!$B$38)*G291+SQRT(1-Inputs!$B$38)*_xlfn.NORM.S.INV(RAND())</f>
        <v>2.2214587372247871</v>
      </c>
      <c r="AD291" s="24">
        <f ca="1">SQRT(Inputs!$B$38)*H291+SQRT(1-Inputs!$B$38)*_xlfn.NORM.S.INV(RAND())</f>
        <v>1.859778420356667E-2</v>
      </c>
      <c r="AE291" s="24">
        <f ca="1">SQRT(Inputs!$B$38)*I291+SQRT(1-Inputs!$B$38)*_xlfn.NORM.S.INV(RAND())</f>
        <v>-0.19695514730634012</v>
      </c>
      <c r="AF291" s="24">
        <f ca="1">SQRT(Inputs!$B$38)*J291+SQRT(1-Inputs!$B$38)*_xlfn.NORM.S.INV(RAND())</f>
        <v>-0.27421531673801491</v>
      </c>
      <c r="AG291" s="24">
        <f ca="1">SQRT(Inputs!$B$38)*K291+SQRT(1-Inputs!$B$38)*_xlfn.NORM.S.INV(RAND())</f>
        <v>-1.4312557340299721</v>
      </c>
      <c r="AH291" s="24">
        <f ca="1">SQRT(Inputs!$B$38)*L291+SQRT(1-Inputs!$B$38)*_xlfn.NORM.S.INV(RAND())</f>
        <v>-2.3914939407502227</v>
      </c>
      <c r="AI291" s="24">
        <f ca="1">SQRT(Inputs!$B$38)*M291+SQRT(1-Inputs!$B$38)*_xlfn.NORM.S.INV(RAND())</f>
        <v>-0.59242039297236471</v>
      </c>
      <c r="AJ291" s="24">
        <f ca="1">SQRT(Inputs!$B$38)*C291+SQRT(1-Inputs!$B$38)*_xlfn.NORM.S.INV(RAND())</f>
        <v>-0.50287752306650746</v>
      </c>
      <c r="AK291" s="24">
        <f ca="1">SQRT(Inputs!$B$38)*D291+SQRT(1-Inputs!$B$38)*_xlfn.NORM.S.INV(RAND())</f>
        <v>1.0853038301632281</v>
      </c>
      <c r="AL291" s="24">
        <f ca="1">SQRT(Inputs!$B$38)*E291+SQRT(1-Inputs!$B$38)*_xlfn.NORM.S.INV(RAND())</f>
        <v>-0.83721965849049063</v>
      </c>
      <c r="AM291" s="24">
        <f ca="1">SQRT(Inputs!$B$38)*F291+SQRT(1-Inputs!$B$38)*_xlfn.NORM.S.INV(RAND())</f>
        <v>-0.35700902525176703</v>
      </c>
      <c r="AN291" s="24">
        <f ca="1">SQRT(Inputs!$B$38)*G291+SQRT(1-Inputs!$B$38)*_xlfn.NORM.S.INV(RAND())</f>
        <v>5.5624749538086514E-2</v>
      </c>
      <c r="AO291" s="24">
        <f ca="1">SQRT(Inputs!$B$38)*H291+SQRT(1-Inputs!$B$38)*_xlfn.NORM.S.INV(RAND())</f>
        <v>1.6180128300550578</v>
      </c>
      <c r="AP291" s="24">
        <f ca="1">SQRT(Inputs!$B$38)*I291+SQRT(1-Inputs!$B$38)*_xlfn.NORM.S.INV(RAND())</f>
        <v>1.0010201620728514</v>
      </c>
      <c r="AQ291" s="24">
        <f ca="1">SQRT(Inputs!$B$38)*J291+SQRT(1-Inputs!$B$38)*_xlfn.NORM.S.INV(RAND())</f>
        <v>-1.0179810657539958</v>
      </c>
      <c r="AR291" s="24">
        <f ca="1">SQRT(Inputs!$B$38)*K291+SQRT(1-Inputs!$B$38)*_xlfn.NORM.S.INV(RAND())</f>
        <v>-0.50481682175947884</v>
      </c>
      <c r="AS291" s="24">
        <f ca="1">SQRT(Inputs!$B$38)*L291+SQRT(1-Inputs!$B$38)*_xlfn.NORM.S.INV(RAND())</f>
        <v>-2.5246088650379117</v>
      </c>
      <c r="AT291" s="24">
        <f ca="1">SQRT(Inputs!$B$38)*M291+SQRT(1-Inputs!$B$38)*_xlfn.NORM.S.INV(RAND())</f>
        <v>-0.99719484413611859</v>
      </c>
      <c r="AU291" s="15">
        <f ca="1">Inputs!$B$6*EXP($B$8-0.5*C$5^2+C$5*N291)</f>
        <v>5098.0651980813082</v>
      </c>
      <c r="AV291" s="15">
        <f t="shared" ca="1" si="146"/>
        <v>6077.5977076427544</v>
      </c>
      <c r="AW291" s="15">
        <f t="shared" ca="1" si="147"/>
        <v>6703.3086952903095</v>
      </c>
      <c r="AX291" s="15">
        <f t="shared" ca="1" si="148"/>
        <v>8505.3567211422414</v>
      </c>
      <c r="AY291" s="15">
        <f t="shared" ca="1" si="149"/>
        <v>10906.990427092347</v>
      </c>
      <c r="AZ291" s="15">
        <f t="shared" ca="1" si="150"/>
        <v>14244.916908824118</v>
      </c>
      <c r="BA291" s="15">
        <f t="shared" ca="1" si="151"/>
        <v>17033.853600335347</v>
      </c>
      <c r="BB291" s="15">
        <f t="shared" ca="1" si="152"/>
        <v>17992.513122263837</v>
      </c>
      <c r="BC291" s="15">
        <f t="shared" ca="1" si="153"/>
        <v>21607.559806533194</v>
      </c>
      <c r="BD291" s="15">
        <f t="shared" ca="1" si="154"/>
        <v>27755.474539139796</v>
      </c>
      <c r="BE291" s="15">
        <f t="shared" ca="1" si="155"/>
        <v>35064.794770768254</v>
      </c>
      <c r="BF291" s="15">
        <f ca="1">Inputs!$B$13*EXP($B$9-0.5*C$6^2+C$6*Y291)</f>
        <v>14641.415291692514</v>
      </c>
      <c r="BG291" s="15">
        <f t="shared" ca="1" si="156"/>
        <v>14926.672559743636</v>
      </c>
      <c r="BH291" s="15">
        <f t="shared" ca="1" si="157"/>
        <v>18897.369544711306</v>
      </c>
      <c r="BI291" s="15">
        <f t="shared" ca="1" si="158"/>
        <v>20884.489288407411</v>
      </c>
      <c r="BJ291" s="15">
        <f t="shared" ca="1" si="159"/>
        <v>35266.157820116001</v>
      </c>
      <c r="BK291" s="15">
        <f t="shared" ca="1" si="160"/>
        <v>43392.253649740123</v>
      </c>
      <c r="BL291" s="15">
        <f t="shared" ca="1" si="161"/>
        <v>51958.892331188646</v>
      </c>
      <c r="BM291" s="15">
        <f t="shared" ca="1" si="162"/>
        <v>61729.63933098955</v>
      </c>
      <c r="BN291" s="15">
        <f t="shared" ca="1" si="163"/>
        <v>63953.789069560131</v>
      </c>
      <c r="BO291" s="15">
        <f t="shared" ca="1" si="164"/>
        <v>59591.308758652478</v>
      </c>
      <c r="BP291" s="15">
        <f t="shared" ca="1" si="165"/>
        <v>68584.412703259106</v>
      </c>
      <c r="BQ291" s="15">
        <f ca="1">Inputs!$B$20*EXP($B$10-0.5*C$7^2+C$7*AJ291)</f>
        <v>3588.7769246620828</v>
      </c>
      <c r="BR291" s="15">
        <f t="shared" ca="1" si="166"/>
        <v>6873.4335914419935</v>
      </c>
      <c r="BS291" s="15">
        <f t="shared" ca="1" si="167"/>
        <v>7400.7337436961179</v>
      </c>
      <c r="BT291" s="15">
        <f t="shared" ca="1" si="168"/>
        <v>9291.7333728802132</v>
      </c>
      <c r="BU291" s="15">
        <f t="shared" ca="1" si="169"/>
        <v>13051.720665584566</v>
      </c>
      <c r="BV291" s="15">
        <f t="shared" ca="1" si="170"/>
        <v>26145.739650321131</v>
      </c>
      <c r="BW291" s="15">
        <f t="shared" ca="1" si="171"/>
        <v>45094.656793794267</v>
      </c>
      <c r="BX291" s="15">
        <f t="shared" ca="1" si="172"/>
        <v>51428.886508743759</v>
      </c>
      <c r="BY291" s="15">
        <f t="shared" ca="1" si="173"/>
        <v>65426.249508916982</v>
      </c>
      <c r="BZ291" s="15">
        <f t="shared" ca="1" si="174"/>
        <v>57715.609551423906</v>
      </c>
      <c r="CA291" s="15">
        <f t="shared" ca="1" si="175"/>
        <v>67907.509187426331</v>
      </c>
      <c r="CB291" s="15">
        <f ca="1">(AU291*DCF!C$10-DCF!C$5*MAX(AU291*DCF!C$10,0)-MAX(AU291-Inputs!$B$6,0)/Inputs!$B$10)*DCF!C$6</f>
        <v>1042.1058415846649</v>
      </c>
      <c r="CC291" s="15">
        <f ca="1">(AV291*DCF!D$10-DCF!D$5*MAX(AV291*DCF!D$10,0)-MAX(AV291-AU291,0)/Inputs!$B$10)*DCF!D$6</f>
        <v>1242.539900595383</v>
      </c>
      <c r="CD291" s="15">
        <f ca="1">(AW291*DCF!E$10-DCF!E$5*MAX(AW291*DCF!E$10,0)-MAX(AW291-AV291,0)/Inputs!$B$10)*DCF!E$6</f>
        <v>1406.751243889157</v>
      </c>
      <c r="CE291" s="15">
        <f ca="1">(AX291*DCF!F$10-DCF!F$5*MAX(AX291*DCF!F$10,0)-MAX(AX291-AW291,0)/Inputs!$B$10)*DCF!F$6</f>
        <v>1481.7443012116066</v>
      </c>
      <c r="CF291" s="15">
        <f ca="1">(AY291*DCF!G$10-DCF!G$5*MAX(AY291*DCF!G$10,0)-MAX(AY291-AX291,0)/Inputs!$B$10)*DCF!G$6</f>
        <v>1785.6391531748832</v>
      </c>
      <c r="CG291" s="15">
        <f ca="1">(AZ291*DCF!H$10-DCF!H$5*MAX(AZ291*DCF!H$10,0)-MAX(AZ291-AY291,0)/Inputs!$B$10)*DCF!H$6</f>
        <v>2172.9521483936892</v>
      </c>
      <c r="CH291" s="15">
        <f ca="1">(BA291*DCF!I$10-DCF!I$5*MAX(BA291*DCF!I$10,0)-MAX(BA291-AZ291,0)/Inputs!$B$10)*DCF!I$6</f>
        <v>2653.9803229905306</v>
      </c>
      <c r="CI291" s="15">
        <f ca="1">(BB291*DCF!J$10-DCF!J$5*MAX(BB291*DCF!J$10,0)-MAX(BB291-BA291,0)/Inputs!$B$10)*DCF!J$6</f>
        <v>2942.2879471394936</v>
      </c>
      <c r="CJ291" s="15">
        <f ca="1">(BC291*DCF!K$10-DCF!K$5*MAX(BC291*DCF!K$10,0)-MAX(BC291-BB291,0)/Inputs!$B$10)*DCF!K$6</f>
        <v>2972.418604769327</v>
      </c>
      <c r="CK291" s="15">
        <f ca="1">(BD291*DCF!L$10-DCF!L$5*MAX(BD291*DCF!L$10,0)-MAX(BD291-BC291,0)/Inputs!$B$10)*DCF!L$6</f>
        <v>3391.0284393551738</v>
      </c>
      <c r="CL291" s="15">
        <f ca="1">(BE291*DCF!M$10-DCF!M$5*MAX(BE291*DCF!M$10,0)-MAX(BE291-BD291,0)/Inputs!$B$10)*DCF!M$6</f>
        <v>4074.9196707669512</v>
      </c>
      <c r="CM291" s="15">
        <f ca="1">(BF291*DCF!C$28-DCF!C$5*MAX(BF291*DCF!C$28,0)-MAX(BF291-Inputs!$B$13,0)/Inputs!$B$17)*DCF!C$6</f>
        <v>3716.8668616930472</v>
      </c>
      <c r="CN291" s="15">
        <f ca="1">(BG291*DCF!D$28-DCF!D$5*MAX(BG291*DCF!D$28,0)-MAX(BG291-BF291,0)/Inputs!$B$17)*DCF!D$6</f>
        <v>4335.3908805764277</v>
      </c>
      <c r="CO291" s="15">
        <f ca="1">(BH291*DCF!E$28-DCF!E$5*MAX(BH291*DCF!E$28,0)-MAX(BH291-BG291,0)/Inputs!$B$17)*DCF!E$6</f>
        <v>4569.5018300466309</v>
      </c>
      <c r="CP291" s="15">
        <f ca="1">(BI291*DCF!F$28-DCF!F$5*MAX(BI291*DCF!F$28,0)-MAX(BI291-BH291,0)/Inputs!$B$17)*DCF!F$6</f>
        <v>5307.8021681789478</v>
      </c>
      <c r="CQ291" s="15">
        <f ca="1">(BJ291*DCF!G$28-DCF!G$5*MAX(BJ291*DCF!G$28,0)-MAX(BJ291-BI291,0)/Inputs!$B$17)*DCF!G$6</f>
        <v>6731.2176365016003</v>
      </c>
      <c r="CR291" s="15">
        <f ca="1">(BK291*DCF!H$28-DCF!H$5*MAX(BK291*DCF!H$28,0)-MAX(BK291-BJ291,0)/Inputs!$B$17)*DCF!H$6</f>
        <v>9468.8158177003952</v>
      </c>
      <c r="CS291" s="15">
        <f ca="1">(BL291*DCF!I$28-DCF!I$5*MAX(BL291*DCF!I$28,0)-MAX(BL291-BK291,0)/Inputs!$B$17)*DCF!I$6</f>
        <v>10988.716055743014</v>
      </c>
      <c r="CT291" s="15">
        <f ca="1">(BM291*DCF!J$28-DCF!J$5*MAX(BM291*DCF!J$28,0)-MAX(BM291-BL291,0)/Inputs!$B$17)*DCF!J$6</f>
        <v>12475.312908099233</v>
      </c>
      <c r="CU291" s="15">
        <f ca="1">(BN291*DCF!K$28-DCF!K$5*MAX(BN291*DCF!K$28,0)-MAX(BN291-BM291,0)/Inputs!$B$17)*DCF!K$6</f>
        <v>13233.539220711697</v>
      </c>
      <c r="CV291" s="15">
        <f ca="1">(BO291*DCF!L$28-DCF!L$5*MAX(BO291*DCF!L$28,0)-MAX(BO291-BN291,0)/Inputs!$B$17)*DCF!L$6</f>
        <v>11889.716911386182</v>
      </c>
      <c r="CW291" s="15">
        <f ca="1">(BP291*DCF!M$28-DCF!M$5*MAX(BP291*DCF!M$28,0)-MAX(BP291-BO291,0)/Inputs!$B$17)*DCF!M$6</f>
        <v>11964.164879806582</v>
      </c>
      <c r="CX291" s="15">
        <f ca="1">(BQ291*DCF!C$46-DCF!C$5*MAX(BQ291*DCF!C$46,0)-MAX(BQ291-Inputs!$B$20,0)/Inputs!$B$24)*DCF!C$6</f>
        <v>-1007.9285852162236</v>
      </c>
      <c r="CY291" s="15">
        <f ca="1">(BR291*DCF!D$46-DCF!D$5*MAX(BR291*DCF!D$46,0)-MAX(BR291-BQ291,0)/Inputs!$B$24)*DCF!D$6</f>
        <v>-2574.6705581049378</v>
      </c>
      <c r="CZ291" s="15">
        <f ca="1">(BS291*DCF!E$46-DCF!E$5*MAX(BS291*DCF!E$46,0)-MAX(BS291-BR291,0)/Inputs!$B$24)*DCF!E$6</f>
        <v>-1082.9968545112577</v>
      </c>
      <c r="DA291" s="15">
        <f ca="1">(BT291*DCF!F$46-DCF!F$5*MAX(BT291*DCF!F$46,0)-MAX(BT291-BS291,0)/Inputs!$B$24)*DCF!F$6</f>
        <v>-1365.2555150772209</v>
      </c>
      <c r="DB291" s="15">
        <f ca="1">(BU291*DCF!G$46-DCF!G$5*MAX(BU291*DCF!G$46,0)-MAX(BU291-BT291,0)/Inputs!$B$24)*DCF!G$6</f>
        <v>-1703.8195331265511</v>
      </c>
      <c r="DC291" s="15">
        <f ca="1">(BV291*DCF!H$46-DCF!H$5*MAX(BV291*DCF!H$46,0)-MAX(BV291-BU291,0)/Inputs!$B$24)*DCF!H$6</f>
        <v>-4068.8861711214831</v>
      </c>
      <c r="DD291" s="15">
        <f ca="1">(BW291*DCF!I$46-DCF!I$5*MAX(BW291*DCF!I$46,0)-MAX(BW291-BV291,0)/Inputs!$B$24)*DCF!I$6</f>
        <v>-4398.0224866339277</v>
      </c>
      <c r="DE291" s="15">
        <f ca="1">(BX291*DCF!J$46-DCF!J$5*MAX(BX291*DCF!J$46,0)-MAX(BX291-BW291,0)/Inputs!$B$24)*DCF!J$6</f>
        <v>477.56529563732204</v>
      </c>
      <c r="DF291" s="15">
        <f ca="1">(BY291*DCF!K$46-DCF!K$5*MAX(BY291*DCF!K$46,0)-MAX(BY291-BX291,0)/Inputs!$B$24)*DCF!K$6</f>
        <v>308.38442459865155</v>
      </c>
      <c r="DG291" s="15">
        <f ca="1">(BZ291*DCF!L$46-DCF!L$5*MAX(BZ291*DCF!L$46,0)-MAX(BZ291-BY291,0)/Inputs!$B$24)*DCF!L$6</f>
        <v>3989.6135759812328</v>
      </c>
      <c r="DH291" s="15">
        <f ca="1">(CA291*DCF!M$46-DCF!M$5*MAX(CA291*DCF!M$46,0)-MAX(CA291-BZ291,0)/Inputs!$B$24)*DCF!M$6</f>
        <v>3193.002353062328</v>
      </c>
      <c r="DI291" s="15">
        <f ca="1">SUM(CB291:CL291)+BE291*DCF!M$10*(1+Inputs!$B$30)*(1-Inputs!$B$33)*(1-Inputs!$B$30/Inputs!$B$31)/(Inputs!$B$29-Inputs!$B$30)*DCF!M$6</f>
        <v>122752.15510482693</v>
      </c>
      <c r="DJ291" s="15">
        <f ca="1">SUM(CM291:CW291)+BP291*DCF!M$28*(1+Inputs!$B$30)*(1-Inputs!$B$33)*(1-Inputs!$B$30/Inputs!$B$31)/(Inputs!$B$29-Inputs!$B$30)*DCF!M$6</f>
        <v>349176.14848796075</v>
      </c>
      <c r="DK291" s="15">
        <f ca="1">SUM(CX291:DH291)+CA291*DCF!M$46*(1+Inputs!$B$30)*(1-Inputs!$B$33)*(1-Inputs!$B$30/Inputs!$B$31)/(Inputs!$B$29-Inputs!$B$30)*DCF!M$6</f>
        <v>96760.03930796175</v>
      </c>
      <c r="DM291" s="15">
        <f ca="1">DI291+DJ291+DK291+Inputs!$B$34+Inputs!$B$36-Inputs!$B$35</f>
        <v>645539.34290074941</v>
      </c>
    </row>
    <row r="292" spans="1:117" x14ac:dyDescent="0.75">
      <c r="A292" s="11">
        <v>279</v>
      </c>
      <c r="C292" s="24">
        <f t="shared" ca="1" si="177"/>
        <v>-0.44956780595888046</v>
      </c>
      <c r="D292" s="24">
        <f t="shared" ca="1" si="177"/>
        <v>-0.28203537137776558</v>
      </c>
      <c r="E292" s="24">
        <f t="shared" ca="1" si="177"/>
        <v>-1.3768335107494496</v>
      </c>
      <c r="F292" s="24">
        <f t="shared" ca="1" si="177"/>
        <v>-1.3042191625364954</v>
      </c>
      <c r="G292" s="24">
        <f t="shared" ca="1" si="177"/>
        <v>-0.7590880404015341</v>
      </c>
      <c r="H292" s="24">
        <f t="shared" ca="1" si="177"/>
        <v>0.17963735138766079</v>
      </c>
      <c r="I292" s="24">
        <f t="shared" ca="1" si="177"/>
        <v>-1.1185384575265052</v>
      </c>
      <c r="J292" s="24">
        <f t="shared" ca="1" si="177"/>
        <v>2.1463749394115093</v>
      </c>
      <c r="K292" s="24">
        <f t="shared" ca="1" si="177"/>
        <v>8.3465222118522087E-2</v>
      </c>
      <c r="L292" s="24">
        <f t="shared" ca="1" si="177"/>
        <v>-0.42243704190149878</v>
      </c>
      <c r="M292" s="24">
        <f t="shared" ca="1" si="177"/>
        <v>-1.2983725652123503</v>
      </c>
      <c r="N292" s="24">
        <f ca="1">SQRT(Inputs!$B$38)*C292+SQRT(1-Inputs!$B$38)*_xlfn.NORM.S.INV(RAND())</f>
        <v>0.44528953104119229</v>
      </c>
      <c r="O292" s="24">
        <f ca="1">SQRT(Inputs!$B$38)*D292+SQRT(1-Inputs!$B$38)*_xlfn.NORM.S.INV(RAND())</f>
        <v>-1.4708752306243453</v>
      </c>
      <c r="P292" s="24">
        <f ca="1">SQRT(Inputs!$B$38)*E292+SQRT(1-Inputs!$B$38)*_xlfn.NORM.S.INV(RAND())</f>
        <v>-0.21290079838013698</v>
      </c>
      <c r="Q292" s="24">
        <f ca="1">SQRT(Inputs!$B$38)*F292+SQRT(1-Inputs!$B$38)*_xlfn.NORM.S.INV(RAND())</f>
        <v>-0.30335019427777993</v>
      </c>
      <c r="R292" s="24">
        <f ca="1">SQRT(Inputs!$B$38)*G292+SQRT(1-Inputs!$B$38)*_xlfn.NORM.S.INV(RAND())</f>
        <v>-0.83313869004814434</v>
      </c>
      <c r="S292" s="24">
        <f ca="1">SQRT(Inputs!$B$38)*H292+SQRT(1-Inputs!$B$38)*_xlfn.NORM.S.INV(RAND())</f>
        <v>-0.48003091434567996</v>
      </c>
      <c r="T292" s="24">
        <f ca="1">SQRT(Inputs!$B$38)*I292+SQRT(1-Inputs!$B$38)*_xlfn.NORM.S.INV(RAND())</f>
        <v>-0.57745785813788764</v>
      </c>
      <c r="U292" s="24">
        <f ca="1">SQRT(Inputs!$B$38)*J292+SQRT(1-Inputs!$B$38)*_xlfn.NORM.S.INV(RAND())</f>
        <v>0.9112691775477908</v>
      </c>
      <c r="V292" s="24">
        <f ca="1">SQRT(Inputs!$B$38)*K292+SQRT(1-Inputs!$B$38)*_xlfn.NORM.S.INV(RAND())</f>
        <v>-0.56995932610175837</v>
      </c>
      <c r="W292" s="24">
        <f ca="1">SQRT(Inputs!$B$38)*L292+SQRT(1-Inputs!$B$38)*_xlfn.NORM.S.INV(RAND())</f>
        <v>0.19054533869727272</v>
      </c>
      <c r="X292" s="24">
        <f ca="1">SQRT(Inputs!$B$38)*M292+SQRT(1-Inputs!$B$38)*_xlfn.NORM.S.INV(RAND())</f>
        <v>9.7319262161134179E-2</v>
      </c>
      <c r="Y292" s="24">
        <f ca="1">SQRT(Inputs!$B$38)*C292+SQRT(1-Inputs!$B$38)*_xlfn.NORM.S.INV(RAND())</f>
        <v>0.37625997329114147</v>
      </c>
      <c r="Z292" s="24">
        <f ca="1">SQRT(Inputs!$B$38)*D292+SQRT(1-Inputs!$B$38)*_xlfn.NORM.S.INV(RAND())</f>
        <v>-0.18125650199826435</v>
      </c>
      <c r="AA292" s="24">
        <f ca="1">SQRT(Inputs!$B$38)*E292+SQRT(1-Inputs!$B$38)*_xlfn.NORM.S.INV(RAND())</f>
        <v>0.23280538001979667</v>
      </c>
      <c r="AB292" s="24">
        <f ca="1">SQRT(Inputs!$B$38)*F292+SQRT(1-Inputs!$B$38)*_xlfn.NORM.S.INV(RAND())</f>
        <v>-1.7283855126304659</v>
      </c>
      <c r="AC292" s="24">
        <f ca="1">SQRT(Inputs!$B$38)*G292+SQRT(1-Inputs!$B$38)*_xlfn.NORM.S.INV(RAND())</f>
        <v>0.60172245258015211</v>
      </c>
      <c r="AD292" s="24">
        <f ca="1">SQRT(Inputs!$B$38)*H292+SQRT(1-Inputs!$B$38)*_xlfn.NORM.S.INV(RAND())</f>
        <v>0.22711280733638139</v>
      </c>
      <c r="AE292" s="24">
        <f ca="1">SQRT(Inputs!$B$38)*I292+SQRT(1-Inputs!$B$38)*_xlfn.NORM.S.INV(RAND())</f>
        <v>-0.1623064867459505</v>
      </c>
      <c r="AF292" s="24">
        <f ca="1">SQRT(Inputs!$B$38)*J292+SQRT(1-Inputs!$B$38)*_xlfn.NORM.S.INV(RAND())</f>
        <v>1.3042815409223476</v>
      </c>
      <c r="AG292" s="24">
        <f ca="1">SQRT(Inputs!$B$38)*K292+SQRT(1-Inputs!$B$38)*_xlfn.NORM.S.INV(RAND())</f>
        <v>1.5411462401145943</v>
      </c>
      <c r="AH292" s="24">
        <f ca="1">SQRT(Inputs!$B$38)*L292+SQRT(1-Inputs!$B$38)*_xlfn.NORM.S.INV(RAND())</f>
        <v>-1.1614182483832132</v>
      </c>
      <c r="AI292" s="24">
        <f ca="1">SQRT(Inputs!$B$38)*M292+SQRT(1-Inputs!$B$38)*_xlfn.NORM.S.INV(RAND())</f>
        <v>-0.51276135583234139</v>
      </c>
      <c r="AJ292" s="24">
        <f ca="1">SQRT(Inputs!$B$38)*C292+SQRT(1-Inputs!$B$38)*_xlfn.NORM.S.INV(RAND())</f>
        <v>-0.32968867269502466</v>
      </c>
      <c r="AK292" s="24">
        <f ca="1">SQRT(Inputs!$B$38)*D292+SQRT(1-Inputs!$B$38)*_xlfn.NORM.S.INV(RAND())</f>
        <v>-0.39514900888899696</v>
      </c>
      <c r="AL292" s="24">
        <f ca="1">SQRT(Inputs!$B$38)*E292+SQRT(1-Inputs!$B$38)*_xlfn.NORM.S.INV(RAND())</f>
        <v>-0.52311213915724031</v>
      </c>
      <c r="AM292" s="24">
        <f ca="1">SQRT(Inputs!$B$38)*F292+SQRT(1-Inputs!$B$38)*_xlfn.NORM.S.INV(RAND())</f>
        <v>-0.36363548320908146</v>
      </c>
      <c r="AN292" s="24">
        <f ca="1">SQRT(Inputs!$B$38)*G292+SQRT(1-Inputs!$B$38)*_xlfn.NORM.S.INV(RAND())</f>
        <v>-1.1879893431587609</v>
      </c>
      <c r="AO292" s="24">
        <f ca="1">SQRT(Inputs!$B$38)*H292+SQRT(1-Inputs!$B$38)*_xlfn.NORM.S.INV(RAND())</f>
        <v>-0.54564988467356468</v>
      </c>
      <c r="AP292" s="24">
        <f ca="1">SQRT(Inputs!$B$38)*I292+SQRT(1-Inputs!$B$38)*_xlfn.NORM.S.INV(RAND())</f>
        <v>-0.82331114180301834</v>
      </c>
      <c r="AQ292" s="24">
        <f ca="1">SQRT(Inputs!$B$38)*J292+SQRT(1-Inputs!$B$38)*_xlfn.NORM.S.INV(RAND())</f>
        <v>0.90960312951720723</v>
      </c>
      <c r="AR292" s="24">
        <f ca="1">SQRT(Inputs!$B$38)*K292+SQRT(1-Inputs!$B$38)*_xlfn.NORM.S.INV(RAND())</f>
        <v>0.66972859018316688</v>
      </c>
      <c r="AS292" s="24">
        <f ca="1">SQRT(Inputs!$B$38)*L292+SQRT(1-Inputs!$B$38)*_xlfn.NORM.S.INV(RAND())</f>
        <v>-1.1962815305495194</v>
      </c>
      <c r="AT292" s="24">
        <f ca="1">SQRT(Inputs!$B$38)*M292+SQRT(1-Inputs!$B$38)*_xlfn.NORM.S.INV(RAND())</f>
        <v>-1.1479340031845044</v>
      </c>
      <c r="AU292" s="15">
        <f ca="1">Inputs!$B$6*EXP($B$8-0.5*C$5^2+C$5*N292)</f>
        <v>5333.1258143108635</v>
      </c>
      <c r="AV292" s="15">
        <f t="shared" ca="1" si="146"/>
        <v>5229.1810101340452</v>
      </c>
      <c r="AW292" s="15">
        <f t="shared" ca="1" si="147"/>
        <v>6195.5666925478172</v>
      </c>
      <c r="AX292" s="15">
        <f t="shared" ca="1" si="148"/>
        <v>7282.8592633608205</v>
      </c>
      <c r="AY292" s="15">
        <f t="shared" ca="1" si="149"/>
        <v>8075.1816273020368</v>
      </c>
      <c r="AZ292" s="15">
        <f t="shared" ca="1" si="150"/>
        <v>9367.6623109277825</v>
      </c>
      <c r="BA292" s="15">
        <f t="shared" ca="1" si="151"/>
        <v>10791.321815174379</v>
      </c>
      <c r="BB292" s="15">
        <f t="shared" ca="1" si="152"/>
        <v>14474.885612153583</v>
      </c>
      <c r="BC292" s="15">
        <f t="shared" ca="1" si="153"/>
        <v>16779.033280238775</v>
      </c>
      <c r="BD292" s="15">
        <f t="shared" ca="1" si="154"/>
        <v>20925.53727750976</v>
      </c>
      <c r="BE292" s="15">
        <f t="shared" ca="1" si="155"/>
        <v>25869.856174220735</v>
      </c>
      <c r="BF292" s="15">
        <f ca="1">Inputs!$B$13*EXP($B$9-0.5*C$6^2+C$6*Y292)</f>
        <v>14902.166765266044</v>
      </c>
      <c r="BG292" s="15">
        <f t="shared" ca="1" si="156"/>
        <v>17577.411694251812</v>
      </c>
      <c r="BH292" s="15">
        <f t="shared" ca="1" si="157"/>
        <v>22321.837942793958</v>
      </c>
      <c r="BI292" s="15">
        <f t="shared" ca="1" si="158"/>
        <v>20942.495172904029</v>
      </c>
      <c r="BJ292" s="15">
        <f t="shared" ca="1" si="159"/>
        <v>28000.424325769487</v>
      </c>
      <c r="BK292" s="15">
        <f t="shared" ca="1" si="160"/>
        <v>35444.380620260759</v>
      </c>
      <c r="BL292" s="15">
        <f t="shared" ca="1" si="161"/>
        <v>42632.92479946091</v>
      </c>
      <c r="BM292" s="15">
        <f t="shared" ca="1" si="162"/>
        <v>61622.742898226927</v>
      </c>
      <c r="BN292" s="15">
        <f t="shared" ca="1" si="163"/>
        <v>91161.071172779062</v>
      </c>
      <c r="BO292" s="15">
        <f t="shared" ca="1" si="164"/>
        <v>97999.38484425981</v>
      </c>
      <c r="BP292" s="15">
        <f t="shared" ca="1" si="165"/>
        <v>113811.30225838651</v>
      </c>
      <c r="BQ292" s="15">
        <f ca="1">Inputs!$B$20*EXP($B$10-0.5*C$7^2+C$7*AJ292)</f>
        <v>3816.1365709216739</v>
      </c>
      <c r="BR292" s="15">
        <f t="shared" ca="1" si="166"/>
        <v>4567.3292903267875</v>
      </c>
      <c r="BS292" s="15">
        <f t="shared" ca="1" si="167"/>
        <v>5381.9814224744705</v>
      </c>
      <c r="BT292" s="15">
        <f t="shared" ca="1" si="168"/>
        <v>6745.4232462915434</v>
      </c>
      <c r="BU292" s="15">
        <f t="shared" ca="1" si="169"/>
        <v>7012.8344679374677</v>
      </c>
      <c r="BV292" s="15">
        <f t="shared" ca="1" si="170"/>
        <v>8628.2194913161111</v>
      </c>
      <c r="BW292" s="15">
        <f t="shared" ca="1" si="171"/>
        <v>10114.776142631736</v>
      </c>
      <c r="BX292" s="15">
        <f t="shared" ca="1" si="172"/>
        <v>16977.082508160976</v>
      </c>
      <c r="BY292" s="15">
        <f t="shared" ca="1" si="173"/>
        <v>27039.735219100181</v>
      </c>
      <c r="BZ292" s="15">
        <f t="shared" ca="1" si="174"/>
        <v>30450.519901736527</v>
      </c>
      <c r="CA292" s="15">
        <f t="shared" ca="1" si="175"/>
        <v>34880.765806818934</v>
      </c>
      <c r="CB292" s="15">
        <f ca="1">(AU292*DCF!C$10-DCF!C$5*MAX(AU292*DCF!C$10,0)-MAX(AU292-Inputs!$B$6,0)/Inputs!$B$10)*DCF!C$6</f>
        <v>1040.4298174935502</v>
      </c>
      <c r="CC292" s="15">
        <f ca="1">(AV292*DCF!D$10-DCF!D$5*MAX(AV292*DCF!D$10,0)-MAX(AV292-AU292,0)/Inputs!$B$10)*DCF!D$6</f>
        <v>1274.5774446817009</v>
      </c>
      <c r="CD292" s="15">
        <f ca="1">(AW292*DCF!E$10-DCF!E$5*MAX(AW292*DCF!E$10,0)-MAX(AW292-AV292,0)/Inputs!$B$10)*DCF!E$6</f>
        <v>1212.7876488564386</v>
      </c>
      <c r="CE292" s="15">
        <f ca="1">(AX292*DCF!F$10-DCF!F$5*MAX(AX292*DCF!F$10,0)-MAX(AX292-AW292,0)/Inputs!$B$10)*DCF!F$6</f>
        <v>1363.59794377918</v>
      </c>
      <c r="CF292" s="15">
        <f ca="1">(AY292*DCF!G$10-DCF!G$5*MAX(AY292*DCF!G$10,0)-MAX(AY292-AX292,0)/Inputs!$B$10)*DCF!G$6</f>
        <v>1511.5111481868948</v>
      </c>
      <c r="CG292" s="15">
        <f ca="1">(AZ292*DCF!H$10-DCF!H$5*MAX(AZ292*DCF!H$10,0)-MAX(AZ292-AY292,0)/Inputs!$B$10)*DCF!H$6</f>
        <v>1589.2352407638223</v>
      </c>
      <c r="CH292" s="15">
        <f ca="1">(BA292*DCF!I$10-DCF!I$5*MAX(BA292*DCF!I$10,0)-MAX(BA292-AZ292,0)/Inputs!$B$10)*DCF!I$6</f>
        <v>1737.6507877952329</v>
      </c>
      <c r="CI292" s="15">
        <f ca="1">(BB292*DCF!J$10-DCF!J$5*MAX(BB292*DCF!J$10,0)-MAX(BB292-BA292,0)/Inputs!$B$10)*DCF!J$6</f>
        <v>1925.7405643019968</v>
      </c>
      <c r="CJ292" s="15">
        <f ca="1">(BC292*DCF!K$10-DCF!K$5*MAX(BC292*DCF!K$10,0)-MAX(BC292-BB292,0)/Inputs!$B$10)*DCF!K$6</f>
        <v>2378.6092873343996</v>
      </c>
      <c r="CK292" s="15">
        <f ca="1">(BD292*DCF!L$10-DCF!L$5*MAX(BD292*DCF!L$10,0)-MAX(BD292-BC292,0)/Inputs!$B$10)*DCF!L$6</f>
        <v>2619.7588361816524</v>
      </c>
      <c r="CL292" s="15">
        <f ca="1">(BE292*DCF!M$10-DCF!M$5*MAX(BE292*DCF!M$10,0)-MAX(BE292-BD292,0)/Inputs!$B$10)*DCF!M$6</f>
        <v>3059.9195863058849</v>
      </c>
      <c r="CM292" s="15">
        <f ca="1">(BF292*DCF!C$28-DCF!C$5*MAX(BF292*DCF!C$28,0)-MAX(BF292-Inputs!$B$13,0)/Inputs!$B$17)*DCF!C$6</f>
        <v>3736.2267615308319</v>
      </c>
      <c r="CN292" s="15">
        <f ca="1">(BG292*DCF!D$28-DCF!D$5*MAX(BG292*DCF!D$28,0)-MAX(BG292-BF292,0)/Inputs!$B$17)*DCF!D$6</f>
        <v>4606.2007437228294</v>
      </c>
      <c r="CO292" s="15">
        <f ca="1">(BH292*DCF!E$28-DCF!E$5*MAX(BH292*DCF!E$28,0)-MAX(BH292-BG292,0)/Inputs!$B$17)*DCF!E$6</f>
        <v>5386.8808703508184</v>
      </c>
      <c r="CP292" s="15">
        <f ca="1">(BI292*DCF!F$28-DCF!F$5*MAX(BI292*DCF!F$28,0)-MAX(BI292-BH292,0)/Inputs!$B$17)*DCF!F$6</f>
        <v>5685.3357960581325</v>
      </c>
      <c r="CQ292" s="15">
        <f ca="1">(BJ292*DCF!G$28-DCF!G$5*MAX(BJ292*DCF!G$28,0)-MAX(BJ292-BI292,0)/Inputs!$B$17)*DCF!G$6</f>
        <v>6077.8485702426806</v>
      </c>
      <c r="CR292" s="15">
        <f ca="1">(BK292*DCF!H$28-DCF!H$5*MAX(BK292*DCF!H$28,0)-MAX(BK292-BJ292,0)/Inputs!$B$17)*DCF!H$6</f>
        <v>7609.2044712894858</v>
      </c>
      <c r="CS292" s="15">
        <f ca="1">(BL292*DCF!I$28-DCF!I$5*MAX(BL292*DCF!I$28,0)-MAX(BL292-BK292,0)/Inputs!$B$17)*DCF!I$6</f>
        <v>8993.4852764100779</v>
      </c>
      <c r="CT292" s="15">
        <f ca="1">(BM292*DCF!J$28-DCF!J$5*MAX(BM292*DCF!J$28,0)-MAX(BM292-BL292,0)/Inputs!$B$17)*DCF!J$6</f>
        <v>11229.092610851892</v>
      </c>
      <c r="CU292" s="15">
        <f ca="1">(BN292*DCF!K$28-DCF!K$5*MAX(BN292*DCF!K$28,0)-MAX(BN292-BM292,0)/Inputs!$B$17)*DCF!K$6</f>
        <v>15633.637969088346</v>
      </c>
      <c r="CV292" s="15">
        <f ca="1">(BO292*DCF!L$28-DCF!L$5*MAX(BO292*DCF!L$28,0)-MAX(BO292-BN292,0)/Inputs!$B$17)*DCF!L$6</f>
        <v>18779.167676408164</v>
      </c>
      <c r="CW292" s="15">
        <f ca="1">(BP292*DCF!M$28-DCF!M$5*MAX(BP292*DCF!M$28,0)-MAX(BP292-BO292,0)/Inputs!$B$17)*DCF!M$6</f>
        <v>19760.872712296077</v>
      </c>
      <c r="CX292" s="15">
        <f ca="1">(BQ292*DCF!C$46-DCF!C$5*MAX(BQ292*DCF!C$46,0)-MAX(BQ292-Inputs!$B$20,0)/Inputs!$B$24)*DCF!C$6</f>
        <v>-1165.4525895531228</v>
      </c>
      <c r="CY292" s="15">
        <f ca="1">(BR292*DCF!D$46-DCF!D$5*MAX(BR292*DCF!D$46,0)-MAX(BR292-BQ292,0)/Inputs!$B$24)*DCF!D$6</f>
        <v>-1100.0642962673346</v>
      </c>
      <c r="CZ292" s="15">
        <f ca="1">(BS292*DCF!E$46-DCF!E$5*MAX(BS292*DCF!E$46,0)-MAX(BS292-BR292,0)/Inputs!$B$24)*DCF!E$6</f>
        <v>-957.54211741445431</v>
      </c>
      <c r="DA292" s="15">
        <f ca="1">(BT292*DCF!F$46-DCF!F$5*MAX(BT292*DCF!F$46,0)-MAX(BT292-BS292,0)/Inputs!$B$24)*DCF!F$6</f>
        <v>-987.71663834977755</v>
      </c>
      <c r="DB292" s="15">
        <f ca="1">(BU292*DCF!G$46-DCF!G$5*MAX(BU292*DCF!G$46,0)-MAX(BU292-BT292,0)/Inputs!$B$24)*DCF!G$6</f>
        <v>-325.84974739339157</v>
      </c>
      <c r="DC292" s="15">
        <f ca="1">(BV292*DCF!H$46-DCF!H$5*MAX(BV292*DCF!H$46,0)-MAX(BV292-BU292,0)/Inputs!$B$24)*DCF!H$6</f>
        <v>-501.97099838666168</v>
      </c>
      <c r="DD292" s="15">
        <f ca="1">(BW292*DCF!I$46-DCF!I$5*MAX(BW292*DCF!I$46,0)-MAX(BW292-BV292,0)/Inputs!$B$24)*DCF!I$6</f>
        <v>-193.12823112026757</v>
      </c>
      <c r="DE292" s="15">
        <f ca="1">(BX292*DCF!J$46-DCF!J$5*MAX(BX292*DCF!J$46,0)-MAX(BX292-BW292,0)/Inputs!$B$24)*DCF!J$6</f>
        <v>-1107.6298837565353</v>
      </c>
      <c r="DF292" s="15">
        <f ca="1">(BY292*DCF!K$46-DCF!K$5*MAX(BY292*DCF!K$46,0)-MAX(BY292-BX292,0)/Inputs!$B$24)*DCF!K$6</f>
        <v>-920.48203308374661</v>
      </c>
      <c r="DG292" s="15">
        <f ca="1">(BZ292*DCF!L$46-DCF!L$5*MAX(BZ292*DCF!L$46,0)-MAX(BZ292-BY292,0)/Inputs!$B$24)*DCF!L$6</f>
        <v>1333.031881452991</v>
      </c>
      <c r="DH292" s="15">
        <f ca="1">(CA292*DCF!M$46-DCF!M$5*MAX(CA292*DCF!M$46,0)-MAX(CA292-BZ292,0)/Inputs!$B$24)*DCF!M$6</f>
        <v>1808.3447460482096</v>
      </c>
      <c r="DI292" s="15">
        <f ca="1">SUM(CB292:CL292)+BE292*DCF!M$10*(1+Inputs!$B$30)*(1-Inputs!$B$33)*(1-Inputs!$B$30/Inputs!$B$31)/(Inputs!$B$29-Inputs!$B$30)*DCF!M$6</f>
        <v>91709.970131969778</v>
      </c>
      <c r="DJ292" s="15">
        <f ca="1">SUM(CM292:CW292)+BP292*DCF!M$28*(1+Inputs!$B$30)*(1-Inputs!$B$33)*(1-Inputs!$B$30/Inputs!$B$31)/(Inputs!$B$29-Inputs!$B$30)*DCF!M$6</f>
        <v>529815.76570325892</v>
      </c>
      <c r="DK292" s="15">
        <f ca="1">SUM(CX292:DH292)+CA292*DCF!M$46*(1+Inputs!$B$30)*(1-Inputs!$B$33)*(1-Inputs!$B$30/Inputs!$B$31)/(Inputs!$B$29-Inputs!$B$30)*DCF!M$6</f>
        <v>49811.335920372578</v>
      </c>
      <c r="DM292" s="15">
        <f ca="1">DI292+DJ292+DK292+Inputs!$B$34+Inputs!$B$36-Inputs!$B$35</f>
        <v>748188.07175560133</v>
      </c>
    </row>
    <row r="293" spans="1:117" x14ac:dyDescent="0.75">
      <c r="A293" s="11">
        <v>280</v>
      </c>
      <c r="C293" s="24">
        <f t="shared" ca="1" si="177"/>
        <v>0.16899390906500661</v>
      </c>
      <c r="D293" s="24">
        <f t="shared" ca="1" si="177"/>
        <v>0.59883445395152091</v>
      </c>
      <c r="E293" s="24">
        <f t="shared" ca="1" si="177"/>
        <v>0.60744135941044453</v>
      </c>
      <c r="F293" s="24">
        <f t="shared" ca="1" si="177"/>
        <v>1.5669578531415422</v>
      </c>
      <c r="G293" s="24">
        <f t="shared" ca="1" si="177"/>
        <v>-1.5615285153547589</v>
      </c>
      <c r="H293" s="24">
        <f t="shared" ca="1" si="177"/>
        <v>-0.15100288416111726</v>
      </c>
      <c r="I293" s="24">
        <f t="shared" ca="1" si="177"/>
        <v>-0.46240281104109843</v>
      </c>
      <c r="J293" s="24">
        <f t="shared" ca="1" si="177"/>
        <v>-6.9630328240035733E-2</v>
      </c>
      <c r="K293" s="24">
        <f t="shared" ca="1" si="177"/>
        <v>-0.63118868815722806</v>
      </c>
      <c r="L293" s="24">
        <f t="shared" ca="1" si="177"/>
        <v>7.000540052497399E-2</v>
      </c>
      <c r="M293" s="24">
        <f t="shared" ca="1" si="177"/>
        <v>1.3519654357119253</v>
      </c>
      <c r="N293" s="24">
        <f ca="1">SQRT(Inputs!$B$38)*C293+SQRT(1-Inputs!$B$38)*_xlfn.NORM.S.INV(RAND())</f>
        <v>0.24804943379904382</v>
      </c>
      <c r="O293" s="24">
        <f ca="1">SQRT(Inputs!$B$38)*D293+SQRT(1-Inputs!$B$38)*_xlfn.NORM.S.INV(RAND())</f>
        <v>0.71105555143644517</v>
      </c>
      <c r="P293" s="24">
        <f ca="1">SQRT(Inputs!$B$38)*E293+SQRT(1-Inputs!$B$38)*_xlfn.NORM.S.INV(RAND())</f>
        <v>-1.5819548261787351</v>
      </c>
      <c r="Q293" s="24">
        <f ca="1">SQRT(Inputs!$B$38)*F293+SQRT(1-Inputs!$B$38)*_xlfn.NORM.S.INV(RAND())</f>
        <v>0.1597518093015341</v>
      </c>
      <c r="R293" s="24">
        <f ca="1">SQRT(Inputs!$B$38)*G293+SQRT(1-Inputs!$B$38)*_xlfn.NORM.S.INV(RAND())</f>
        <v>-1.3370178042347147</v>
      </c>
      <c r="S293" s="24">
        <f ca="1">SQRT(Inputs!$B$38)*H293+SQRT(1-Inputs!$B$38)*_xlfn.NORM.S.INV(RAND())</f>
        <v>0.28846507430625967</v>
      </c>
      <c r="T293" s="24">
        <f ca="1">SQRT(Inputs!$B$38)*I293+SQRT(1-Inputs!$B$38)*_xlfn.NORM.S.INV(RAND())</f>
        <v>-0.65336304413773716</v>
      </c>
      <c r="U293" s="24">
        <f ca="1">SQRT(Inputs!$B$38)*J293+SQRT(1-Inputs!$B$38)*_xlfn.NORM.S.INV(RAND())</f>
        <v>-0.23752849414739424</v>
      </c>
      <c r="V293" s="24">
        <f ca="1">SQRT(Inputs!$B$38)*K293+SQRT(1-Inputs!$B$38)*_xlfn.NORM.S.INV(RAND())</f>
        <v>-0.91161761550775156</v>
      </c>
      <c r="W293" s="24">
        <f ca="1">SQRT(Inputs!$B$38)*L293+SQRT(1-Inputs!$B$38)*_xlfn.NORM.S.INV(RAND())</f>
        <v>0.96206459212626627</v>
      </c>
      <c r="X293" s="24">
        <f ca="1">SQRT(Inputs!$B$38)*M293+SQRT(1-Inputs!$B$38)*_xlfn.NORM.S.INV(RAND())</f>
        <v>2.0381170604899861</v>
      </c>
      <c r="Y293" s="24">
        <f ca="1">SQRT(Inputs!$B$38)*C293+SQRT(1-Inputs!$B$38)*_xlfn.NORM.S.INV(RAND())</f>
        <v>-1.1295469773779903</v>
      </c>
      <c r="Z293" s="24">
        <f ca="1">SQRT(Inputs!$B$38)*D293+SQRT(1-Inputs!$B$38)*_xlfn.NORM.S.INV(RAND())</f>
        <v>1.1194959954825277</v>
      </c>
      <c r="AA293" s="24">
        <f ca="1">SQRT(Inputs!$B$38)*E293+SQRT(1-Inputs!$B$38)*_xlfn.NORM.S.INV(RAND())</f>
        <v>1.5143618533137762</v>
      </c>
      <c r="AB293" s="24">
        <f ca="1">SQRT(Inputs!$B$38)*F293+SQRT(1-Inputs!$B$38)*_xlfn.NORM.S.INV(RAND())</f>
        <v>1.6380223182168221</v>
      </c>
      <c r="AC293" s="24">
        <f ca="1">SQRT(Inputs!$B$38)*G293+SQRT(1-Inputs!$B$38)*_xlfn.NORM.S.INV(RAND())</f>
        <v>-1.893017118078685</v>
      </c>
      <c r="AD293" s="24">
        <f ca="1">SQRT(Inputs!$B$38)*H293+SQRT(1-Inputs!$B$38)*_xlfn.NORM.S.INV(RAND())</f>
        <v>1.2159518612480764</v>
      </c>
      <c r="AE293" s="24">
        <f ca="1">SQRT(Inputs!$B$38)*I293+SQRT(1-Inputs!$B$38)*_xlfn.NORM.S.INV(RAND())</f>
        <v>6.4670120160817857E-2</v>
      </c>
      <c r="AF293" s="24">
        <f ca="1">SQRT(Inputs!$B$38)*J293+SQRT(1-Inputs!$B$38)*_xlfn.NORM.S.INV(RAND())</f>
        <v>1.1389111623542107</v>
      </c>
      <c r="AG293" s="24">
        <f ca="1">SQRT(Inputs!$B$38)*K293+SQRT(1-Inputs!$B$38)*_xlfn.NORM.S.INV(RAND())</f>
        <v>-0.44043544968593573</v>
      </c>
      <c r="AH293" s="24">
        <f ca="1">SQRT(Inputs!$B$38)*L293+SQRT(1-Inputs!$B$38)*_xlfn.NORM.S.INV(RAND())</f>
        <v>2.8727275265244719E-2</v>
      </c>
      <c r="AI293" s="24">
        <f ca="1">SQRT(Inputs!$B$38)*M293+SQRT(1-Inputs!$B$38)*_xlfn.NORM.S.INV(RAND())</f>
        <v>0.83840014416294362</v>
      </c>
      <c r="AJ293" s="24">
        <f ca="1">SQRT(Inputs!$B$38)*C293+SQRT(1-Inputs!$B$38)*_xlfn.NORM.S.INV(RAND())</f>
        <v>-0.34064240556513764</v>
      </c>
      <c r="AK293" s="24">
        <f ca="1">SQRT(Inputs!$B$38)*D293+SQRT(1-Inputs!$B$38)*_xlfn.NORM.S.INV(RAND())</f>
        <v>1.0356717226179293</v>
      </c>
      <c r="AL293" s="24">
        <f ca="1">SQRT(Inputs!$B$38)*E293+SQRT(1-Inputs!$B$38)*_xlfn.NORM.S.INV(RAND())</f>
        <v>-2.535775941177576E-2</v>
      </c>
      <c r="AM293" s="24">
        <f ca="1">SQRT(Inputs!$B$38)*F293+SQRT(1-Inputs!$B$38)*_xlfn.NORM.S.INV(RAND())</f>
        <v>-0.86976865413446269</v>
      </c>
      <c r="AN293" s="24">
        <f ca="1">SQRT(Inputs!$B$38)*G293+SQRT(1-Inputs!$B$38)*_xlfn.NORM.S.INV(RAND())</f>
        <v>-0.84951686294875539</v>
      </c>
      <c r="AO293" s="24">
        <f ca="1">SQRT(Inputs!$B$38)*H293+SQRT(1-Inputs!$B$38)*_xlfn.NORM.S.INV(RAND())</f>
        <v>-1.409107112710736</v>
      </c>
      <c r="AP293" s="24">
        <f ca="1">SQRT(Inputs!$B$38)*I293+SQRT(1-Inputs!$B$38)*_xlfn.NORM.S.INV(RAND())</f>
        <v>0.56577265847696712</v>
      </c>
      <c r="AQ293" s="24">
        <f ca="1">SQRT(Inputs!$B$38)*J293+SQRT(1-Inputs!$B$38)*_xlfn.NORM.S.INV(RAND())</f>
        <v>-0.41467368404721106</v>
      </c>
      <c r="AR293" s="24">
        <f ca="1">SQRT(Inputs!$B$38)*K293+SQRT(1-Inputs!$B$38)*_xlfn.NORM.S.INV(RAND())</f>
        <v>0.64942829719970907</v>
      </c>
      <c r="AS293" s="24">
        <f ca="1">SQRT(Inputs!$B$38)*L293+SQRT(1-Inputs!$B$38)*_xlfn.NORM.S.INV(RAND())</f>
        <v>-1.1966550797435482</v>
      </c>
      <c r="AT293" s="24">
        <f ca="1">SQRT(Inputs!$B$38)*M293+SQRT(1-Inputs!$B$38)*_xlfn.NORM.S.INV(RAND())</f>
        <v>0.96617648123218258</v>
      </c>
      <c r="AU293" s="15">
        <f ca="1">Inputs!$B$6*EXP($B$8-0.5*C$5^2+C$5*N293)</f>
        <v>5165.5400770797633</v>
      </c>
      <c r="AV293" s="15">
        <f t="shared" ca="1" si="146"/>
        <v>6980.6390489341056</v>
      </c>
      <c r="AW293" s="15">
        <f t="shared" ca="1" si="147"/>
        <v>6876.1587998625555</v>
      </c>
      <c r="AX293" s="15">
        <f t="shared" ca="1" si="148"/>
        <v>8564.3343479513933</v>
      </c>
      <c r="AY293" s="15">
        <f t="shared" ca="1" si="149"/>
        <v>8953.3809933979228</v>
      </c>
      <c r="AZ293" s="15">
        <f t="shared" ca="1" si="150"/>
        <v>11303.65106011824</v>
      </c>
      <c r="BA293" s="15">
        <f t="shared" ca="1" si="151"/>
        <v>12918.498280031161</v>
      </c>
      <c r="BB293" s="15">
        <f t="shared" ca="1" si="152"/>
        <v>15444.229928611219</v>
      </c>
      <c r="BC293" s="15">
        <f t="shared" ca="1" si="153"/>
        <v>17321.875741924039</v>
      </c>
      <c r="BD293" s="15">
        <f t="shared" ca="1" si="154"/>
        <v>23219.055953660416</v>
      </c>
      <c r="BE293" s="15">
        <f t="shared" ca="1" si="155"/>
        <v>34255.596044383296</v>
      </c>
      <c r="BF293" s="15">
        <f ca="1">Inputs!$B$13*EXP($B$9-0.5*C$6^2+C$6*Y293)</f>
        <v>11056.117257560942</v>
      </c>
      <c r="BG293" s="15">
        <f t="shared" ca="1" si="156"/>
        <v>16490.716856121118</v>
      </c>
      <c r="BH293" s="15">
        <f t="shared" ca="1" si="157"/>
        <v>25901.582200372293</v>
      </c>
      <c r="BI293" s="15">
        <f t="shared" ca="1" si="158"/>
        <v>40799.697259663764</v>
      </c>
      <c r="BJ293" s="15">
        <f t="shared" ca="1" si="159"/>
        <v>38073.115544830791</v>
      </c>
      <c r="BK293" s="15">
        <f t="shared" ca="1" si="160"/>
        <v>55140.103457575919</v>
      </c>
      <c r="BL293" s="15">
        <f t="shared" ca="1" si="161"/>
        <v>68302.998274871454</v>
      </c>
      <c r="BM293" s="15">
        <f t="shared" ca="1" si="162"/>
        <v>96719.42582786642</v>
      </c>
      <c r="BN293" s="15">
        <f t="shared" ca="1" si="163"/>
        <v>112837.26639303594</v>
      </c>
      <c r="BO293" s="15">
        <f t="shared" ca="1" si="164"/>
        <v>139298.99989419815</v>
      </c>
      <c r="BP293" s="15">
        <f t="shared" ca="1" si="165"/>
        <v>188535.25879646212</v>
      </c>
      <c r="BQ293" s="15">
        <f ca="1">Inputs!$B$20*EXP($B$10-0.5*C$7^2+C$7*AJ293)</f>
        <v>3801.3392640563952</v>
      </c>
      <c r="BR293" s="15">
        <f t="shared" ca="1" si="166"/>
        <v>7166.6878241614941</v>
      </c>
      <c r="BS293" s="15">
        <f t="shared" ca="1" si="167"/>
        <v>9742.7953296565884</v>
      </c>
      <c r="BT293" s="15">
        <f t="shared" ca="1" si="168"/>
        <v>10692.693514827761</v>
      </c>
      <c r="BU293" s="15">
        <f t="shared" ca="1" si="169"/>
        <v>12065.359870034492</v>
      </c>
      <c r="BV293" s="15">
        <f t="shared" ca="1" si="170"/>
        <v>12220.306853017179</v>
      </c>
      <c r="BW293" s="15">
        <f t="shared" ca="1" si="171"/>
        <v>19222.025205185575</v>
      </c>
      <c r="BX293" s="15">
        <f t="shared" ca="1" si="172"/>
        <v>24740.474195011026</v>
      </c>
      <c r="BY293" s="15">
        <f t="shared" ca="1" si="173"/>
        <v>39251.894011223703</v>
      </c>
      <c r="BZ293" s="15">
        <f t="shared" ca="1" si="174"/>
        <v>44200.081641584948</v>
      </c>
      <c r="CA293" s="15">
        <f t="shared" ca="1" si="175"/>
        <v>73717.35291339799</v>
      </c>
      <c r="CB293" s="15">
        <f ca="1">(AU293*DCF!C$10-DCF!C$5*MAX(AU293*DCF!C$10,0)-MAX(AU293-Inputs!$B$6,0)/Inputs!$B$10)*DCF!C$6</f>
        <v>1041.6247336706276</v>
      </c>
      <c r="CC293" s="15">
        <f ca="1">(AV293*DCF!D$10-DCF!D$5*MAX(AV293*DCF!D$10,0)-MAX(AV293-AU293,0)/Inputs!$B$10)*DCF!D$6</f>
        <v>1258.9190961285838</v>
      </c>
      <c r="CD293" s="15">
        <f ca="1">(AW293*DCF!E$10-DCF!E$5*MAX(AW293*DCF!E$10,0)-MAX(AW293-AV293,0)/Inputs!$B$10)*DCF!E$6</f>
        <v>1587.5956076525911</v>
      </c>
      <c r="CE293" s="15">
        <f ca="1">(AX293*DCF!F$10-DCF!F$5*MAX(AX293*DCF!F$10,0)-MAX(AX293-AW293,0)/Inputs!$B$10)*DCF!F$6</f>
        <v>1518.3130625450565</v>
      </c>
      <c r="CF293" s="15">
        <f ca="1">(AY293*DCF!G$10-DCF!G$5*MAX(AY293*DCF!G$10,0)-MAX(AY293-AX293,0)/Inputs!$B$10)*DCF!G$6</f>
        <v>1769.9717747698694</v>
      </c>
      <c r="CG293" s="15">
        <f ca="1">(AZ293*DCF!H$10-DCF!H$5*MAX(AZ293*DCF!H$10,0)-MAX(AZ293-AY293,0)/Inputs!$B$10)*DCF!H$6</f>
        <v>1777.2793767183125</v>
      </c>
      <c r="CH293" s="15">
        <f ca="1">(BA293*DCF!I$10-DCF!I$5*MAX(BA293*DCF!I$10,0)-MAX(BA293-AZ293,0)/Inputs!$B$10)*DCF!I$6</f>
        <v>2094.8468443090287</v>
      </c>
      <c r="CI293" s="15">
        <f ca="1">(BB293*DCF!J$10-DCF!J$5*MAX(BB293*DCF!J$10,0)-MAX(BB293-BA293,0)/Inputs!$B$10)*DCF!J$6</f>
        <v>2267.532680746936</v>
      </c>
      <c r="CJ293" s="15">
        <f ca="1">(BC293*DCF!K$10-DCF!K$5*MAX(BC293*DCF!K$10,0)-MAX(BC293-BB293,0)/Inputs!$B$10)*DCF!K$6</f>
        <v>2525.7019726828507</v>
      </c>
      <c r="CK293" s="15">
        <f ca="1">(BD293*DCF!L$10-DCF!L$5*MAX(BD293*DCF!L$10,0)-MAX(BD293-BC293,0)/Inputs!$B$10)*DCF!L$6</f>
        <v>2739.2742855713823</v>
      </c>
      <c r="CL293" s="15">
        <f ca="1">(BE293*DCF!M$10-DCF!M$5*MAX(BE293*DCF!M$10,0)-MAX(BE293-BD293,0)/Inputs!$B$10)*DCF!M$6</f>
        <v>3515.4750270932077</v>
      </c>
      <c r="CM293" s="15">
        <f ca="1">(BF293*DCF!C$28-DCF!C$5*MAX(BF293*DCF!C$28,0)-MAX(BF293-Inputs!$B$13,0)/Inputs!$B$17)*DCF!C$6</f>
        <v>3374.2544795755048</v>
      </c>
      <c r="CN293" s="15">
        <f ca="1">(BG293*DCF!D$28-DCF!D$5*MAX(BG293*DCF!D$28,0)-MAX(BG293-BF293,0)/Inputs!$B$17)*DCF!D$6</f>
        <v>3697.4471841776194</v>
      </c>
      <c r="CO293" s="15">
        <f ca="1">(BH293*DCF!E$28-DCF!E$5*MAX(BH293*DCF!E$28,0)-MAX(BH293-BG293,0)/Inputs!$B$17)*DCF!E$6</f>
        <v>5481.0372733646063</v>
      </c>
      <c r="CP293" s="15">
        <f ca="1">(BI293*DCF!F$28-DCF!F$5*MAX(BI293*DCF!F$28,0)-MAX(BI293-BH293,0)/Inputs!$B$17)*DCF!F$6</f>
        <v>8363.6057775682057</v>
      </c>
      <c r="CQ293" s="15">
        <f ca="1">(BJ293*DCF!G$28-DCF!G$5*MAX(BJ293*DCF!G$28,0)-MAX(BJ293-BI293,0)/Inputs!$B$17)*DCF!G$6</f>
        <v>9878.3586880016173</v>
      </c>
      <c r="CR293" s="15">
        <f ca="1">(BK293*DCF!H$28-DCF!H$5*MAX(BK293*DCF!H$28,0)-MAX(BK293-BJ293,0)/Inputs!$B$17)*DCF!H$6</f>
        <v>10985.024969474307</v>
      </c>
      <c r="CS293" s="15">
        <f ca="1">(BL293*DCF!I$28-DCF!I$5*MAX(BL293*DCF!I$28,0)-MAX(BL293-BK293,0)/Inputs!$B$17)*DCF!I$6</f>
        <v>14172.378543085122</v>
      </c>
      <c r="CT293" s="15">
        <f ca="1">(BM293*DCF!J$28-DCF!J$5*MAX(BM293*DCF!J$28,0)-MAX(BM293-BL293,0)/Inputs!$B$17)*DCF!J$6</f>
        <v>17808.675096048748</v>
      </c>
      <c r="CU293" s="15">
        <f ca="1">(BN293*DCF!K$28-DCF!K$5*MAX(BN293*DCF!K$28,0)-MAX(BN293-BM293,0)/Inputs!$B$17)*DCF!K$6</f>
        <v>21855.117938994965</v>
      </c>
      <c r="CV293" s="15">
        <f ca="1">(BO293*DCF!L$28-DCF!L$5*MAX(BO293*DCF!L$28,0)-MAX(BO293-BN293,0)/Inputs!$B$17)*DCF!L$6</f>
        <v>24798.8850770723</v>
      </c>
      <c r="CW293" s="15">
        <f ca="1">(BP293*DCF!M$28-DCF!M$5*MAX(BP293*DCF!M$28,0)-MAX(BP293-BO293,0)/Inputs!$B$17)*DCF!M$6</f>
        <v>30326.445493934807</v>
      </c>
      <c r="CX293" s="15">
        <f ca="1">(BQ293*DCF!C$46-DCF!C$5*MAX(BQ293*DCF!C$46,0)-MAX(BQ293-Inputs!$B$20,0)/Inputs!$B$24)*DCF!C$6</f>
        <v>-1155.2004138958857</v>
      </c>
      <c r="CY293" s="15">
        <f ca="1">(BR293*DCF!D$46-DCF!D$5*MAX(BR293*DCF!D$46,0)-MAX(BR293-BQ293,0)/Inputs!$B$24)*DCF!D$6</f>
        <v>-2659.1527779313756</v>
      </c>
      <c r="CZ293" s="15">
        <f ca="1">(BS293*DCF!E$46-DCF!E$5*MAX(BS293*DCF!E$46,0)-MAX(BS293-BR293,0)/Inputs!$B$24)*DCF!E$6</f>
        <v>-2167.5331707595205</v>
      </c>
      <c r="DA293" s="15">
        <f ca="1">(BT293*DCF!F$46-DCF!F$5*MAX(BT293*DCF!F$46,0)-MAX(BT293-BS293,0)/Inputs!$B$24)*DCF!F$6</f>
        <v>-1124.5975039083348</v>
      </c>
      <c r="DB293" s="15">
        <f ca="1">(BU293*DCF!G$46-DCF!G$5*MAX(BU293*DCF!G$46,0)-MAX(BU293-BT293,0)/Inputs!$B$24)*DCF!G$6</f>
        <v>-867.59270910343832</v>
      </c>
      <c r="DC293" s="15">
        <f ca="1">(BV293*DCF!H$46-DCF!H$5*MAX(BV293*DCF!H$46,0)-MAX(BV293-BU293,0)/Inputs!$B$24)*DCF!H$6</f>
        <v>-48.148825585953865</v>
      </c>
      <c r="DD293" s="15">
        <f ca="1">(BW293*DCF!I$46-DCF!I$5*MAX(BW293*DCF!I$46,0)-MAX(BW293-BV293,0)/Inputs!$B$24)*DCF!I$6</f>
        <v>-1565.9823515875273</v>
      </c>
      <c r="DE293" s="15">
        <f ca="1">(BX293*DCF!J$46-DCF!J$5*MAX(BX293*DCF!J$46,0)-MAX(BX293-BW293,0)/Inputs!$B$24)*DCF!J$6</f>
        <v>-425.60805662639007</v>
      </c>
      <c r="DF293" s="15">
        <f ca="1">(BY293*DCF!K$46-DCF!K$5*MAX(BY293*DCF!K$46,0)-MAX(BY293-BX293,0)/Inputs!$B$24)*DCF!K$6</f>
        <v>-1312.7122395634174</v>
      </c>
      <c r="DG293" s="15">
        <f ca="1">(BZ293*DCF!L$46-DCF!L$5*MAX(BZ293*DCF!L$46,0)-MAX(BZ293-BY293,0)/Inputs!$B$24)*DCF!L$6</f>
        <v>1935.5561791660734</v>
      </c>
      <c r="DH293" s="15">
        <f ca="1">(CA293*DCF!M$46-DCF!M$5*MAX(CA293*DCF!M$46,0)-MAX(CA293-BZ293,0)/Inputs!$B$24)*DCF!M$6</f>
        <v>-391.61743600812611</v>
      </c>
      <c r="DI293" s="15">
        <f ca="1">SUM(CB293:CL293)+BE293*DCF!M$10*(1+Inputs!$B$30)*(1-Inputs!$B$33)*(1-Inputs!$B$30/Inputs!$B$31)/(Inputs!$B$29-Inputs!$B$30)*DCF!M$6</f>
        <v>117430.31123676979</v>
      </c>
      <c r="DJ293" s="15">
        <f ca="1">SUM(CM293:CW293)+BP293*DCF!M$28*(1+Inputs!$B$30)*(1-Inputs!$B$33)*(1-Inputs!$B$30/Inputs!$B$31)/(Inputs!$B$29-Inputs!$B$30)*DCF!M$6</f>
        <v>850336.05498963327</v>
      </c>
      <c r="DK293" s="15">
        <f ca="1">SUM(CX293:DH293)+CA293*DCF!M$46*(1+Inputs!$B$30)*(1-Inputs!$B$33)*(1-Inputs!$B$30/Inputs!$B$31)/(Inputs!$B$29-Inputs!$B$30)*DCF!M$6</f>
        <v>104193.17067700819</v>
      </c>
      <c r="DM293" s="15">
        <f ca="1">DI293+DJ293+DK293+Inputs!$B$34+Inputs!$B$36-Inputs!$B$35</f>
        <v>1148810.5369034111</v>
      </c>
    </row>
    <row r="294" spans="1:117" x14ac:dyDescent="0.75">
      <c r="A294" s="11">
        <v>281</v>
      </c>
      <c r="C294" s="24">
        <f t="shared" ref="C294:M303" ca="1" si="178">_xlfn.NORM.S.INV(RAND())</f>
        <v>0.7370759373994975</v>
      </c>
      <c r="D294" s="24">
        <f t="shared" ca="1" si="178"/>
        <v>1.4477214261735025</v>
      </c>
      <c r="E294" s="24">
        <f t="shared" ca="1" si="178"/>
        <v>2.3269842612206393</v>
      </c>
      <c r="F294" s="24">
        <f t="shared" ca="1" si="178"/>
        <v>-0.67511937437272862</v>
      </c>
      <c r="G294" s="24">
        <f t="shared" ca="1" si="178"/>
        <v>-1.8861752310277644</v>
      </c>
      <c r="H294" s="24">
        <f t="shared" ca="1" si="178"/>
        <v>-0.20350126317347897</v>
      </c>
      <c r="I294" s="24">
        <f t="shared" ca="1" si="178"/>
        <v>-0.30914305306486528</v>
      </c>
      <c r="J294" s="24">
        <f t="shared" ca="1" si="178"/>
        <v>-0.37735809521957764</v>
      </c>
      <c r="K294" s="24">
        <f t="shared" ca="1" si="178"/>
        <v>-1.1175074147159532</v>
      </c>
      <c r="L294" s="24">
        <f t="shared" ca="1" si="178"/>
        <v>0.23120445814654231</v>
      </c>
      <c r="M294" s="24">
        <f t="shared" ca="1" si="178"/>
        <v>1.7077603136840351</v>
      </c>
      <c r="N294" s="24">
        <f ca="1">SQRT(Inputs!$B$38)*C294+SQRT(1-Inputs!$B$38)*_xlfn.NORM.S.INV(RAND())</f>
        <v>-0.94064419853775161</v>
      </c>
      <c r="O294" s="24">
        <f ca="1">SQRT(Inputs!$B$38)*D294+SQRT(1-Inputs!$B$38)*_xlfn.NORM.S.INV(RAND())</f>
        <v>0.65201046697256637</v>
      </c>
      <c r="P294" s="24">
        <f ca="1">SQRT(Inputs!$B$38)*E294+SQRT(1-Inputs!$B$38)*_xlfn.NORM.S.INV(RAND())</f>
        <v>0.75550613994878679</v>
      </c>
      <c r="Q294" s="24">
        <f ca="1">SQRT(Inputs!$B$38)*F294+SQRT(1-Inputs!$B$38)*_xlfn.NORM.S.INV(RAND())</f>
        <v>8.3171682266945712E-2</v>
      </c>
      <c r="R294" s="24">
        <f ca="1">SQRT(Inputs!$B$38)*G294+SQRT(1-Inputs!$B$38)*_xlfn.NORM.S.INV(RAND())</f>
        <v>-1.5111614209417836</v>
      </c>
      <c r="S294" s="24">
        <f ca="1">SQRT(Inputs!$B$38)*H294+SQRT(1-Inputs!$B$38)*_xlfn.NORM.S.INV(RAND())</f>
        <v>-1.3866618297240356</v>
      </c>
      <c r="T294" s="24">
        <f ca="1">SQRT(Inputs!$B$38)*I294+SQRT(1-Inputs!$B$38)*_xlfn.NORM.S.INV(RAND())</f>
        <v>0.83835714791327764</v>
      </c>
      <c r="U294" s="24">
        <f ca="1">SQRT(Inputs!$B$38)*J294+SQRT(1-Inputs!$B$38)*_xlfn.NORM.S.INV(RAND())</f>
        <v>0.43119449853205993</v>
      </c>
      <c r="V294" s="24">
        <f ca="1">SQRT(Inputs!$B$38)*K294+SQRT(1-Inputs!$B$38)*_xlfn.NORM.S.INV(RAND())</f>
        <v>0.67736585855842857</v>
      </c>
      <c r="W294" s="24">
        <f ca="1">SQRT(Inputs!$B$38)*L294+SQRT(1-Inputs!$B$38)*_xlfn.NORM.S.INV(RAND())</f>
        <v>-0.36974370035187532</v>
      </c>
      <c r="X294" s="24">
        <f ca="1">SQRT(Inputs!$B$38)*M294+SQRT(1-Inputs!$B$38)*_xlfn.NORM.S.INV(RAND())</f>
        <v>0.21901949304264445</v>
      </c>
      <c r="Y294" s="24">
        <f ca="1">SQRT(Inputs!$B$38)*C294+SQRT(1-Inputs!$B$38)*_xlfn.NORM.S.INV(RAND())</f>
        <v>0.32049030880994916</v>
      </c>
      <c r="Z294" s="24">
        <f ca="1">SQRT(Inputs!$B$38)*D294+SQRT(1-Inputs!$B$38)*_xlfn.NORM.S.INV(RAND())</f>
        <v>1.2598095635714823</v>
      </c>
      <c r="AA294" s="24">
        <f ca="1">SQRT(Inputs!$B$38)*E294+SQRT(1-Inputs!$B$38)*_xlfn.NORM.S.INV(RAND())</f>
        <v>1.5108169794732749</v>
      </c>
      <c r="AB294" s="24">
        <f ca="1">SQRT(Inputs!$B$38)*F294+SQRT(1-Inputs!$B$38)*_xlfn.NORM.S.INV(RAND())</f>
        <v>8.7557582700433456E-2</v>
      </c>
      <c r="AC294" s="24">
        <f ca="1">SQRT(Inputs!$B$38)*G294+SQRT(1-Inputs!$B$38)*_xlfn.NORM.S.INV(RAND())</f>
        <v>4.5357046484363117E-2</v>
      </c>
      <c r="AD294" s="24">
        <f ca="1">SQRT(Inputs!$B$38)*H294+SQRT(1-Inputs!$B$38)*_xlfn.NORM.S.INV(RAND())</f>
        <v>0.35904548499182853</v>
      </c>
      <c r="AE294" s="24">
        <f ca="1">SQRT(Inputs!$B$38)*I294+SQRT(1-Inputs!$B$38)*_xlfn.NORM.S.INV(RAND())</f>
        <v>0.70268186198396587</v>
      </c>
      <c r="AF294" s="24">
        <f ca="1">SQRT(Inputs!$B$38)*J294+SQRT(1-Inputs!$B$38)*_xlfn.NORM.S.INV(RAND())</f>
        <v>-2.9137586717728086</v>
      </c>
      <c r="AG294" s="24">
        <f ca="1">SQRT(Inputs!$B$38)*K294+SQRT(1-Inputs!$B$38)*_xlfn.NORM.S.INV(RAND())</f>
        <v>-1.6029895813745925</v>
      </c>
      <c r="AH294" s="24">
        <f ca="1">SQRT(Inputs!$B$38)*L294+SQRT(1-Inputs!$B$38)*_xlfn.NORM.S.INV(RAND())</f>
        <v>0.10171359884603683</v>
      </c>
      <c r="AI294" s="24">
        <f ca="1">SQRT(Inputs!$B$38)*M294+SQRT(1-Inputs!$B$38)*_xlfn.NORM.S.INV(RAND())</f>
        <v>2.2297692550821653</v>
      </c>
      <c r="AJ294" s="24">
        <f ca="1">SQRT(Inputs!$B$38)*C294+SQRT(1-Inputs!$B$38)*_xlfn.NORM.S.INV(RAND())</f>
        <v>1.3197812431620801</v>
      </c>
      <c r="AK294" s="24">
        <f ca="1">SQRT(Inputs!$B$38)*D294+SQRT(1-Inputs!$B$38)*_xlfn.NORM.S.INV(RAND())</f>
        <v>0.12644013778273666</v>
      </c>
      <c r="AL294" s="24">
        <f ca="1">SQRT(Inputs!$B$38)*E294+SQRT(1-Inputs!$B$38)*_xlfn.NORM.S.INV(RAND())</f>
        <v>1.49889939340823</v>
      </c>
      <c r="AM294" s="24">
        <f ca="1">SQRT(Inputs!$B$38)*F294+SQRT(1-Inputs!$B$38)*_xlfn.NORM.S.INV(RAND())</f>
        <v>0.13939185228419759</v>
      </c>
      <c r="AN294" s="24">
        <f ca="1">SQRT(Inputs!$B$38)*G294+SQRT(1-Inputs!$B$38)*_xlfn.NORM.S.INV(RAND())</f>
        <v>-1.3929296737445074</v>
      </c>
      <c r="AO294" s="24">
        <f ca="1">SQRT(Inputs!$B$38)*H294+SQRT(1-Inputs!$B$38)*_xlfn.NORM.S.INV(RAND())</f>
        <v>-0.83595653371043832</v>
      </c>
      <c r="AP294" s="24">
        <f ca="1">SQRT(Inputs!$B$38)*I294+SQRT(1-Inputs!$B$38)*_xlfn.NORM.S.INV(RAND())</f>
        <v>-0.67413741000518412</v>
      </c>
      <c r="AQ294" s="24">
        <f ca="1">SQRT(Inputs!$B$38)*J294+SQRT(1-Inputs!$B$38)*_xlfn.NORM.S.INV(RAND())</f>
        <v>-0.5963694115676812</v>
      </c>
      <c r="AR294" s="24">
        <f ca="1">SQRT(Inputs!$B$38)*K294+SQRT(1-Inputs!$B$38)*_xlfn.NORM.S.INV(RAND())</f>
        <v>-0.94694532237517037</v>
      </c>
      <c r="AS294" s="24">
        <f ca="1">SQRT(Inputs!$B$38)*L294+SQRT(1-Inputs!$B$38)*_xlfn.NORM.S.INV(RAND())</f>
        <v>0.85201143866731921</v>
      </c>
      <c r="AT294" s="24">
        <f ca="1">SQRT(Inputs!$B$38)*M294+SQRT(1-Inputs!$B$38)*_xlfn.NORM.S.INV(RAND())</f>
        <v>0.23049004160936815</v>
      </c>
      <c r="AU294" s="15">
        <f ca="1">Inputs!$B$6*EXP($B$8-0.5*C$5^2+C$5*N294)</f>
        <v>4261.3762352146377</v>
      </c>
      <c r="AV294" s="15">
        <f t="shared" ca="1" si="146"/>
        <v>5708.986177922633</v>
      </c>
      <c r="AW294" s="15">
        <f t="shared" ca="1" si="147"/>
        <v>7707.8602977075652</v>
      </c>
      <c r="AX294" s="15">
        <f t="shared" ca="1" si="148"/>
        <v>9508.8170432144234</v>
      </c>
      <c r="AY294" s="15">
        <f t="shared" ca="1" si="149"/>
        <v>9740.6360415520812</v>
      </c>
      <c r="AZ294" s="15">
        <f t="shared" ca="1" si="150"/>
        <v>10226.035447451051</v>
      </c>
      <c r="BA294" s="15">
        <f t="shared" ca="1" si="151"/>
        <v>13661.674470628477</v>
      </c>
      <c r="BB294" s="15">
        <f t="shared" ca="1" si="152"/>
        <v>17464.473979163136</v>
      </c>
      <c r="BC294" s="15">
        <f t="shared" ca="1" si="153"/>
        <v>22834.850224891889</v>
      </c>
      <c r="BD294" s="15">
        <f t="shared" ca="1" si="154"/>
        <v>27023.916800544943</v>
      </c>
      <c r="BE294" s="15">
        <f t="shared" ca="1" si="155"/>
        <v>33781.55424193167</v>
      </c>
      <c r="BF294" s="15">
        <f ca="1">Inputs!$B$13*EXP($B$9-0.5*C$6^2+C$6*Y294)</f>
        <v>14738.312792987514</v>
      </c>
      <c r="BG294" s="15">
        <f t="shared" ca="1" si="156"/>
        <v>22546.551044776064</v>
      </c>
      <c r="BH294" s="15">
        <f t="shared" ca="1" si="157"/>
        <v>35392.524005349587</v>
      </c>
      <c r="BI294" s="15">
        <f t="shared" ca="1" si="158"/>
        <v>43913.618922391994</v>
      </c>
      <c r="BJ294" s="15">
        <f t="shared" ca="1" si="159"/>
        <v>54188.365028009939</v>
      </c>
      <c r="BK294" s="15">
        <f t="shared" ca="1" si="160"/>
        <v>69837.633688576316</v>
      </c>
      <c r="BL294" s="15">
        <f t="shared" ca="1" si="161"/>
        <v>93965.753988769167</v>
      </c>
      <c r="BM294" s="15">
        <f t="shared" ca="1" si="162"/>
        <v>80426.009689485174</v>
      </c>
      <c r="BN294" s="15">
        <f t="shared" ca="1" si="163"/>
        <v>81626.53036248307</v>
      </c>
      <c r="BO294" s="15">
        <f t="shared" ca="1" si="164"/>
        <v>101627.51591094815</v>
      </c>
      <c r="BP294" s="15">
        <f t="shared" ca="1" si="165"/>
        <v>161033.71354476665</v>
      </c>
      <c r="BQ294" s="15">
        <f ca="1">Inputs!$B$20*EXP($B$10-0.5*C$7^2+C$7*AJ294)</f>
        <v>6850.1939514054093</v>
      </c>
      <c r="BR294" s="15">
        <f t="shared" ca="1" si="166"/>
        <v>9675.658947741922</v>
      </c>
      <c r="BS294" s="15">
        <f t="shared" ca="1" si="167"/>
        <v>20378.265290047573</v>
      </c>
      <c r="BT294" s="15">
        <f t="shared" ca="1" si="168"/>
        <v>29143.643607486702</v>
      </c>
      <c r="BU294" s="15">
        <f t="shared" ca="1" si="169"/>
        <v>28833.132967553185</v>
      </c>
      <c r="BV294" s="15">
        <f t="shared" ca="1" si="170"/>
        <v>33228.758144280939</v>
      </c>
      <c r="BW294" s="15">
        <f t="shared" ca="1" si="171"/>
        <v>40203.231934685689</v>
      </c>
      <c r="BX294" s="15">
        <f t="shared" ca="1" si="172"/>
        <v>49894.254818027919</v>
      </c>
      <c r="BY294" s="15">
        <f t="shared" ca="1" si="173"/>
        <v>58325.493983372078</v>
      </c>
      <c r="BZ294" s="15">
        <f t="shared" ca="1" si="174"/>
        <v>95715.516199297039</v>
      </c>
      <c r="CA294" s="15">
        <f t="shared" ca="1" si="175"/>
        <v>140072.47209929637</v>
      </c>
      <c r="CB294" s="15">
        <f ca="1">(AU294*DCF!C$10-DCF!C$5*MAX(AU294*DCF!C$10,0)-MAX(AU294-Inputs!$B$6,0)/Inputs!$B$10)*DCF!C$6</f>
        <v>1048.0715830220333</v>
      </c>
      <c r="CC294" s="15">
        <f ca="1">(AV294*DCF!D$10-DCF!D$5*MAX(AV294*DCF!D$10,0)-MAX(AV294-AU294,0)/Inputs!$B$10)*DCF!D$6</f>
        <v>1038.564905871146</v>
      </c>
      <c r="CD294" s="15">
        <f ca="1">(AW294*DCF!E$10-DCF!E$5*MAX(AW294*DCF!E$10,0)-MAX(AW294-AV294,0)/Inputs!$B$10)*DCF!E$6</f>
        <v>1329.3930154256825</v>
      </c>
      <c r="CE294" s="15">
        <f ca="1">(AX294*DCF!F$10-DCF!F$5*MAX(AX294*DCF!F$10,0)-MAX(AX294-AW294,0)/Inputs!$B$10)*DCF!F$6</f>
        <v>1701.0251587058738</v>
      </c>
      <c r="CF294" s="15">
        <f ca="1">(AY294*DCF!G$10-DCF!G$5*MAX(AY294*DCF!G$10,0)-MAX(AY294-AX294,0)/Inputs!$B$10)*DCF!G$6</f>
        <v>1962.3995564935578</v>
      </c>
      <c r="CG294" s="15">
        <f ca="1">(AZ294*DCF!H$10-DCF!H$5*MAX(AZ294*DCF!H$10,0)-MAX(AZ294-AY294,0)/Inputs!$B$10)*DCF!H$6</f>
        <v>1899.2007506208281</v>
      </c>
      <c r="CH294" s="15">
        <f ca="1">(BA294*DCF!I$10-DCF!I$5*MAX(BA294*DCF!I$10,0)-MAX(BA294-AZ294,0)/Inputs!$B$10)*DCF!I$6</f>
        <v>1931.9243726693012</v>
      </c>
      <c r="CI294" s="15">
        <f ca="1">(BB294*DCF!J$10-DCF!J$5*MAX(BB294*DCF!J$10,0)-MAX(BB294-BA294,0)/Inputs!$B$10)*DCF!J$6</f>
        <v>2420.6926576561164</v>
      </c>
      <c r="CJ294" s="15">
        <f ca="1">(BC294*DCF!K$10-DCF!K$5*MAX(BC294*DCF!K$10,0)-MAX(BC294-BB294,0)/Inputs!$B$10)*DCF!K$6</f>
        <v>2924.2732341481574</v>
      </c>
      <c r="CK294" s="15">
        <f ca="1">(BD294*DCF!L$10-DCF!L$5*MAX(BD294*DCF!L$10,0)-MAX(BD294-BC294,0)/Inputs!$B$10)*DCF!L$6</f>
        <v>3534.0064043085276</v>
      </c>
      <c r="CL294" s="15">
        <f ca="1">(BE294*DCF!M$10-DCF!M$5*MAX(BE294*DCF!M$10,0)-MAX(BE294-BD294,0)/Inputs!$B$10)*DCF!M$6</f>
        <v>3959.74223862914</v>
      </c>
      <c r="CM294" s="15">
        <f ca="1">(BF294*DCF!C$28-DCF!C$5*MAX(BF294*DCF!C$28,0)-MAX(BF294-Inputs!$B$13,0)/Inputs!$B$17)*DCF!C$6</f>
        <v>3724.0611678033592</v>
      </c>
      <c r="CN294" s="15">
        <f ca="1">(BG294*DCF!D$28-DCF!D$5*MAX(BG294*DCF!D$28,0)-MAX(BG294-BF294,0)/Inputs!$B$17)*DCF!D$6</f>
        <v>4974.6240681764812</v>
      </c>
      <c r="CO294" s="15">
        <f ca="1">(BH294*DCF!E$28-DCF!E$5*MAX(BH294*DCF!E$28,0)-MAX(BH294-BG294,0)/Inputs!$B$17)*DCF!E$6</f>
        <v>7492.0285647839646</v>
      </c>
      <c r="CP294" s="15">
        <f ca="1">(BI294*DCF!F$28-DCF!F$5*MAX(BI294*DCF!F$28,0)-MAX(BI294-BH294,0)/Inputs!$B$17)*DCF!F$6</f>
        <v>10369.990799005469</v>
      </c>
      <c r="CQ294" s="15">
        <f ca="1">(BJ294*DCF!G$28-DCF!G$5*MAX(BJ294*DCF!G$28,0)-MAX(BJ294-BI294,0)/Inputs!$B$17)*DCF!G$6</f>
        <v>12331.471639590849</v>
      </c>
      <c r="CR294" s="15">
        <f ca="1">(BK294*DCF!H$28-DCF!H$5*MAX(BK294*DCF!H$28,0)-MAX(BK294-BJ294,0)/Inputs!$B$17)*DCF!H$6</f>
        <v>14840.160135009037</v>
      </c>
      <c r="CS294" s="15">
        <f ca="1">(BL294*DCF!I$28-DCF!I$5*MAX(BL294*DCF!I$28,0)-MAX(BL294-BK294,0)/Inputs!$B$17)*DCF!I$6</f>
        <v>18633.207469299188</v>
      </c>
      <c r="CT294" s="15">
        <f ca="1">(BM294*DCF!J$28-DCF!J$5*MAX(BM294*DCF!J$28,0)-MAX(BM294-BL294,0)/Inputs!$B$17)*DCF!J$6</f>
        <v>17941.676840288139</v>
      </c>
      <c r="CU294" s="15">
        <f ca="1">(BN294*DCF!K$28-DCF!K$5*MAX(BN294*DCF!K$28,0)-MAX(BN294-BM294,0)/Inputs!$B$17)*DCF!K$6</f>
        <v>17091.106788721852</v>
      </c>
      <c r="CV294" s="15">
        <f ca="1">(BO294*DCF!L$28-DCF!L$5*MAX(BO294*DCF!L$28,0)-MAX(BO294-BN294,0)/Inputs!$B$17)*DCF!L$6</f>
        <v>18013.677706779974</v>
      </c>
      <c r="CW294" s="15">
        <f ca="1">(BP294*DCF!M$28-DCF!M$5*MAX(BP294*DCF!M$28,0)-MAX(BP294-BO294,0)/Inputs!$B$17)*DCF!M$6</f>
        <v>24088.969473351255</v>
      </c>
      <c r="CX294" s="15">
        <f ca="1">(BQ294*DCF!C$46-DCF!C$5*MAX(BQ294*DCF!C$46,0)-MAX(BQ294-Inputs!$B$20,0)/Inputs!$B$24)*DCF!C$6</f>
        <v>-3267.5708670245326</v>
      </c>
      <c r="CY294" s="15">
        <f ca="1">(BR294*DCF!D$46-DCF!D$5*MAX(BR294*DCF!D$46,0)-MAX(BR294-BQ294,0)/Inputs!$B$24)*DCF!D$6</f>
        <v>-2857.0118035440078</v>
      </c>
      <c r="CZ294" s="15">
        <f ca="1">(BS294*DCF!E$46-DCF!E$5*MAX(BS294*DCF!E$46,0)-MAX(BS294-BR294,0)/Inputs!$B$24)*DCF!E$6</f>
        <v>-6628.4381338145504</v>
      </c>
      <c r="DA294" s="15">
        <f ca="1">(BT294*DCF!F$46-DCF!F$5*MAX(BT294*DCF!F$46,0)-MAX(BT294-BS294,0)/Inputs!$B$24)*DCF!F$6</f>
        <v>-5314.1757277937413</v>
      </c>
      <c r="DB294" s="15">
        <f ca="1">(BU294*DCF!G$46-DCF!G$5*MAX(BU294*DCF!G$46,0)-MAX(BU294-BT294,0)/Inputs!$B$24)*DCF!G$6</f>
        <v>-969.88962571361549</v>
      </c>
      <c r="DC294" s="15">
        <f ca="1">(BV294*DCF!H$46-DCF!H$5*MAX(BV294*DCF!H$46,0)-MAX(BV294-BU294,0)/Inputs!$B$24)*DCF!H$6</f>
        <v>-1365.91359122585</v>
      </c>
      <c r="DD294" s="15">
        <f ca="1">(BW294*DCF!I$46-DCF!I$5*MAX(BW294*DCF!I$46,0)-MAX(BW294-BV294,0)/Inputs!$B$24)*DCF!I$6</f>
        <v>-1073.5923907272793</v>
      </c>
      <c r="DE294" s="15">
        <f ca="1">(BX294*DCF!J$46-DCF!J$5*MAX(BX294*DCF!J$46,0)-MAX(BX294-BW294,0)/Inputs!$B$24)*DCF!J$6</f>
        <v>-476.97496480520454</v>
      </c>
      <c r="DF294" s="15">
        <f ca="1">(BY294*DCF!K$46-DCF!K$5*MAX(BY294*DCF!K$46,0)-MAX(BY294-BX294,0)/Inputs!$B$24)*DCF!K$6</f>
        <v>1266.317657084305</v>
      </c>
      <c r="DG294" s="15">
        <f ca="1">(BZ294*DCF!L$46-DCF!L$5*MAX(BZ294*DCF!L$46,0)-MAX(BZ294-BY294,0)/Inputs!$B$24)*DCF!L$6</f>
        <v>-1845.1150710221962</v>
      </c>
      <c r="DH294" s="15">
        <f ca="1">(CA294*DCF!M$46-DCF!M$5*MAX(CA294*DCF!M$46,0)-MAX(CA294-BZ294,0)/Inputs!$B$24)*DCF!M$6</f>
        <v>1708.0353725696568</v>
      </c>
      <c r="DI294" s="15">
        <f ca="1">SUM(CB294:CL294)+BE294*DCF!M$10*(1+Inputs!$B$30)*(1-Inputs!$B$33)*(1-Inputs!$B$30/Inputs!$B$31)/(Inputs!$B$29-Inputs!$B$30)*DCF!M$6</f>
        <v>117763.80604765494</v>
      </c>
      <c r="DJ294" s="15">
        <f ca="1">SUM(CM294:CW294)+BP294*DCF!M$28*(1+Inputs!$B$30)*(1-Inputs!$B$33)*(1-Inputs!$B$30/Inputs!$B$31)/(Inputs!$B$29-Inputs!$B$30)*DCF!M$6</f>
        <v>747046.24698013777</v>
      </c>
      <c r="DK294" s="15">
        <f ca="1">SUM(CX294:DH294)+CA294*DCF!M$46*(1+Inputs!$B$30)*(1-Inputs!$B$33)*(1-Inputs!$B$30/Inputs!$B$31)/(Inputs!$B$29-Inputs!$B$30)*DCF!M$6</f>
        <v>195744.3053645551</v>
      </c>
      <c r="DM294" s="15">
        <f ca="1">DI294+DJ294+DK294+Inputs!$B$34+Inputs!$B$36-Inputs!$B$35</f>
        <v>1137405.3583923478</v>
      </c>
    </row>
    <row r="295" spans="1:117" x14ac:dyDescent="0.75">
      <c r="A295" s="11">
        <v>282</v>
      </c>
      <c r="C295" s="24">
        <f t="shared" ca="1" si="178"/>
        <v>-0.37184325669523366</v>
      </c>
      <c r="D295" s="24">
        <f t="shared" ca="1" si="178"/>
        <v>-0.86708980066973029</v>
      </c>
      <c r="E295" s="24">
        <f t="shared" ca="1" si="178"/>
        <v>-0.72053312990433904</v>
      </c>
      <c r="F295" s="24">
        <f t="shared" ca="1" si="178"/>
        <v>0.14519279104683752</v>
      </c>
      <c r="G295" s="24">
        <f t="shared" ca="1" si="178"/>
        <v>0.11737662937211631</v>
      </c>
      <c r="H295" s="24">
        <f t="shared" ca="1" si="178"/>
        <v>1.817812188020691</v>
      </c>
      <c r="I295" s="24">
        <f t="shared" ca="1" si="178"/>
        <v>0.65165095308563126</v>
      </c>
      <c r="J295" s="24">
        <f t="shared" ca="1" si="178"/>
        <v>0.36223623622139334</v>
      </c>
      <c r="K295" s="24">
        <f t="shared" ca="1" si="178"/>
        <v>1.1608130249548436</v>
      </c>
      <c r="L295" s="24">
        <f t="shared" ca="1" si="178"/>
        <v>-1.1392085128345606</v>
      </c>
      <c r="M295" s="24">
        <f t="shared" ca="1" si="178"/>
        <v>1.1169052352378155</v>
      </c>
      <c r="N295" s="24">
        <f ca="1">SQRT(Inputs!$B$38)*C295+SQRT(1-Inputs!$B$38)*_xlfn.NORM.S.INV(RAND())</f>
        <v>0.77452602015669236</v>
      </c>
      <c r="O295" s="24">
        <f ca="1">SQRT(Inputs!$B$38)*D295+SQRT(1-Inputs!$B$38)*_xlfn.NORM.S.INV(RAND())</f>
        <v>0.74014215493884028</v>
      </c>
      <c r="P295" s="24">
        <f ca="1">SQRT(Inputs!$B$38)*E295+SQRT(1-Inputs!$B$38)*_xlfn.NORM.S.INV(RAND())</f>
        <v>-0.99853970476126752</v>
      </c>
      <c r="Q295" s="24">
        <f ca="1">SQRT(Inputs!$B$38)*F295+SQRT(1-Inputs!$B$38)*_xlfn.NORM.S.INV(RAND())</f>
        <v>0.23761104025383162</v>
      </c>
      <c r="R295" s="24">
        <f ca="1">SQRT(Inputs!$B$38)*G295+SQRT(1-Inputs!$B$38)*_xlfn.NORM.S.INV(RAND())</f>
        <v>0.14194011664750905</v>
      </c>
      <c r="S295" s="24">
        <f ca="1">SQRT(Inputs!$B$38)*H295+SQRT(1-Inputs!$B$38)*_xlfn.NORM.S.INV(RAND())</f>
        <v>0.17197647800744242</v>
      </c>
      <c r="T295" s="24">
        <f ca="1">SQRT(Inputs!$B$38)*I295+SQRT(1-Inputs!$B$38)*_xlfn.NORM.S.INV(RAND())</f>
        <v>0.16934046924971932</v>
      </c>
      <c r="U295" s="24">
        <f ca="1">SQRT(Inputs!$B$38)*J295+SQRT(1-Inputs!$B$38)*_xlfn.NORM.S.INV(RAND())</f>
        <v>1.6285880896455815</v>
      </c>
      <c r="V295" s="24">
        <f ca="1">SQRT(Inputs!$B$38)*K295+SQRT(1-Inputs!$B$38)*_xlfn.NORM.S.INV(RAND())</f>
        <v>0.53721312770244734</v>
      </c>
      <c r="W295" s="24">
        <f ca="1">SQRT(Inputs!$B$38)*L295+SQRT(1-Inputs!$B$38)*_xlfn.NORM.S.INV(RAND())</f>
        <v>1.0425647903885227</v>
      </c>
      <c r="X295" s="24">
        <f ca="1">SQRT(Inputs!$B$38)*M295+SQRT(1-Inputs!$B$38)*_xlfn.NORM.S.INV(RAND())</f>
        <v>1.3522200907598587</v>
      </c>
      <c r="Y295" s="24">
        <f ca="1">SQRT(Inputs!$B$38)*C295+SQRT(1-Inputs!$B$38)*_xlfn.NORM.S.INV(RAND())</f>
        <v>1.1169281727077141</v>
      </c>
      <c r="Z295" s="24">
        <f ca="1">SQRT(Inputs!$B$38)*D295+SQRT(1-Inputs!$B$38)*_xlfn.NORM.S.INV(RAND())</f>
        <v>-2.2830986692507356</v>
      </c>
      <c r="AA295" s="24">
        <f ca="1">SQRT(Inputs!$B$38)*E295+SQRT(1-Inputs!$B$38)*_xlfn.NORM.S.INV(RAND())</f>
        <v>-0.2708344027754585</v>
      </c>
      <c r="AB295" s="24">
        <f ca="1">SQRT(Inputs!$B$38)*F295+SQRT(1-Inputs!$B$38)*_xlfn.NORM.S.INV(RAND())</f>
        <v>-0.25731237871687168</v>
      </c>
      <c r="AC295" s="24">
        <f ca="1">SQRT(Inputs!$B$38)*G295+SQRT(1-Inputs!$B$38)*_xlfn.NORM.S.INV(RAND())</f>
        <v>-0.56229754083123873</v>
      </c>
      <c r="AD295" s="24">
        <f ca="1">SQRT(Inputs!$B$38)*H295+SQRT(1-Inputs!$B$38)*_xlfn.NORM.S.INV(RAND())</f>
        <v>1.2827143395342855</v>
      </c>
      <c r="AE295" s="24">
        <f ca="1">SQRT(Inputs!$B$38)*I295+SQRT(1-Inputs!$B$38)*_xlfn.NORM.S.INV(RAND())</f>
        <v>-0.62804889981407686</v>
      </c>
      <c r="AF295" s="24">
        <f ca="1">SQRT(Inputs!$B$38)*J295+SQRT(1-Inputs!$B$38)*_xlfn.NORM.S.INV(RAND())</f>
        <v>2.2456042120288977</v>
      </c>
      <c r="AG295" s="24">
        <f ca="1">SQRT(Inputs!$B$38)*K295+SQRT(1-Inputs!$B$38)*_xlfn.NORM.S.INV(RAND())</f>
        <v>1.4444424217756016</v>
      </c>
      <c r="AH295" s="24">
        <f ca="1">SQRT(Inputs!$B$38)*L295+SQRT(1-Inputs!$B$38)*_xlfn.NORM.S.INV(RAND())</f>
        <v>-0.68657655082580749</v>
      </c>
      <c r="AI295" s="24">
        <f ca="1">SQRT(Inputs!$B$38)*M295+SQRT(1-Inputs!$B$38)*_xlfn.NORM.S.INV(RAND())</f>
        <v>0.38599305934812095</v>
      </c>
      <c r="AJ295" s="24">
        <f ca="1">SQRT(Inputs!$B$38)*C295+SQRT(1-Inputs!$B$38)*_xlfn.NORM.S.INV(RAND())</f>
        <v>-0.51176060230858678</v>
      </c>
      <c r="AK295" s="24">
        <f ca="1">SQRT(Inputs!$B$38)*D295+SQRT(1-Inputs!$B$38)*_xlfn.NORM.S.INV(RAND())</f>
        <v>-1.6246560410958433</v>
      </c>
      <c r="AL295" s="24">
        <f ca="1">SQRT(Inputs!$B$38)*E295+SQRT(1-Inputs!$B$38)*_xlfn.NORM.S.INV(RAND())</f>
        <v>0.56072351930465969</v>
      </c>
      <c r="AM295" s="24">
        <f ca="1">SQRT(Inputs!$B$38)*F295+SQRT(1-Inputs!$B$38)*_xlfn.NORM.S.INV(RAND())</f>
        <v>-1.8997064920845086</v>
      </c>
      <c r="AN295" s="24">
        <f ca="1">SQRT(Inputs!$B$38)*G295+SQRT(1-Inputs!$B$38)*_xlfn.NORM.S.INV(RAND())</f>
        <v>6.1316970978974331E-2</v>
      </c>
      <c r="AO295" s="24">
        <f ca="1">SQRT(Inputs!$B$38)*H295+SQRT(1-Inputs!$B$38)*_xlfn.NORM.S.INV(RAND())</f>
        <v>2.2382222588569229</v>
      </c>
      <c r="AP295" s="24">
        <f ca="1">SQRT(Inputs!$B$38)*I295+SQRT(1-Inputs!$B$38)*_xlfn.NORM.S.INV(RAND())</f>
        <v>-0.42574526463433826</v>
      </c>
      <c r="AQ295" s="24">
        <f ca="1">SQRT(Inputs!$B$38)*J295+SQRT(1-Inputs!$B$38)*_xlfn.NORM.S.INV(RAND())</f>
        <v>-1.0802388554908264</v>
      </c>
      <c r="AR295" s="24">
        <f ca="1">SQRT(Inputs!$B$38)*K295+SQRT(1-Inputs!$B$38)*_xlfn.NORM.S.INV(RAND())</f>
        <v>-0.70532491240626949</v>
      </c>
      <c r="AS295" s="24">
        <f ca="1">SQRT(Inputs!$B$38)*L295+SQRT(1-Inputs!$B$38)*_xlfn.NORM.S.INV(RAND())</f>
        <v>-1.2529101083329084</v>
      </c>
      <c r="AT295" s="24">
        <f ca="1">SQRT(Inputs!$B$38)*M295+SQRT(1-Inputs!$B$38)*_xlfn.NORM.S.INV(RAND())</f>
        <v>1.9891689855460712</v>
      </c>
      <c r="AU295" s="15">
        <f ca="1">Inputs!$B$6*EXP($B$8-0.5*C$5^2+C$5*N295)</f>
        <v>5625.0624260571667</v>
      </c>
      <c r="AV295" s="15">
        <f t="shared" ca="1" si="146"/>
        <v>7634.2103828106074</v>
      </c>
      <c r="AW295" s="15">
        <f t="shared" ca="1" si="147"/>
        <v>8135.6117551592242</v>
      </c>
      <c r="AX295" s="15">
        <f t="shared" ca="1" si="148"/>
        <v>10232.043815524543</v>
      </c>
      <c r="AY295" s="15">
        <f t="shared" ca="1" si="149"/>
        <v>12713.616901029862</v>
      </c>
      <c r="AZ295" s="15">
        <f t="shared" ca="1" si="150"/>
        <v>15846.370916110181</v>
      </c>
      <c r="BA295" s="15">
        <f t="shared" ca="1" si="151"/>
        <v>19738.654941657122</v>
      </c>
      <c r="BB295" s="15">
        <f t="shared" ca="1" si="152"/>
        <v>28449.189468734661</v>
      </c>
      <c r="BC295" s="15">
        <f t="shared" ca="1" si="153"/>
        <v>36697.545449150646</v>
      </c>
      <c r="BD295" s="15">
        <f t="shared" ca="1" si="154"/>
        <v>49562.894612758784</v>
      </c>
      <c r="BE295" s="15">
        <f t="shared" ca="1" si="155"/>
        <v>68693.004642214219</v>
      </c>
      <c r="BF295" s="15">
        <f ca="1">Inputs!$B$13*EXP($B$9-0.5*C$6^2+C$6*Y295)</f>
        <v>17259.149052502438</v>
      </c>
      <c r="BG295" s="15">
        <f t="shared" ca="1" si="156"/>
        <v>13932.125518438479</v>
      </c>
      <c r="BH295" s="15">
        <f t="shared" ca="1" si="157"/>
        <v>16274.765944624702</v>
      </c>
      <c r="BI295" s="15">
        <f t="shared" ca="1" si="158"/>
        <v>19149.133939468702</v>
      </c>
      <c r="BJ295" s="15">
        <f t="shared" ca="1" si="159"/>
        <v>21647.901367129074</v>
      </c>
      <c r="BK295" s="15">
        <f t="shared" ca="1" si="160"/>
        <v>31638.244482082217</v>
      </c>
      <c r="BL295" s="15">
        <f t="shared" ca="1" si="161"/>
        <v>35825.948479782579</v>
      </c>
      <c r="BM295" s="15">
        <f t="shared" ca="1" si="162"/>
        <v>58207.537467917435</v>
      </c>
      <c r="BN295" s="15">
        <f t="shared" ca="1" si="163"/>
        <v>85116.696908189711</v>
      </c>
      <c r="BO295" s="15">
        <f t="shared" ca="1" si="164"/>
        <v>96694.079633469883</v>
      </c>
      <c r="BP295" s="15">
        <f t="shared" ca="1" si="165"/>
        <v>124332.37578012857</v>
      </c>
      <c r="BQ295" s="15">
        <f ca="1">Inputs!$B$20*EXP($B$10-0.5*C$7^2+C$7*AJ295)</f>
        <v>3577.4876507381705</v>
      </c>
      <c r="BR295" s="15">
        <f t="shared" ca="1" si="166"/>
        <v>2897.6034964555665</v>
      </c>
      <c r="BS295" s="15">
        <f t="shared" ca="1" si="167"/>
        <v>4661.2923388889876</v>
      </c>
      <c r="BT295" s="15">
        <f t="shared" ca="1" si="168"/>
        <v>3904.5378277168188</v>
      </c>
      <c r="BU295" s="15">
        <f t="shared" ca="1" si="169"/>
        <v>5492.1051016626943</v>
      </c>
      <c r="BV295" s="15">
        <f t="shared" ca="1" si="170"/>
        <v>12651.935311389318</v>
      </c>
      <c r="BW295" s="15">
        <f t="shared" ca="1" si="171"/>
        <v>16133.758535005223</v>
      </c>
      <c r="BX295" s="15">
        <f t="shared" ca="1" si="172"/>
        <v>18171.76558575176</v>
      </c>
      <c r="BY295" s="15">
        <f t="shared" ca="1" si="173"/>
        <v>22247.517536418614</v>
      </c>
      <c r="BZ295" s="15">
        <f t="shared" ca="1" si="174"/>
        <v>24794.349691561052</v>
      </c>
      <c r="CA295" s="15">
        <f t="shared" ca="1" si="175"/>
        <v>49596.187042411511</v>
      </c>
      <c r="CB295" s="15">
        <f ca="1">(AU295*DCF!C$10-DCF!C$5*MAX(AU295*DCF!C$10,0)-MAX(AU295-Inputs!$B$6,0)/Inputs!$B$10)*DCF!C$6</f>
        <v>1038.3482574167772</v>
      </c>
      <c r="CC295" s="15">
        <f ca="1">(AV295*DCF!D$10-DCF!D$5*MAX(AV295*DCF!D$10,0)-MAX(AV295-AU295,0)/Inputs!$B$10)*DCF!D$6</f>
        <v>1370.9089146156064</v>
      </c>
      <c r="CD295" s="15">
        <f ca="1">(AW295*DCF!E$10-DCF!E$5*MAX(AW295*DCF!E$10,0)-MAX(AW295-AV295,0)/Inputs!$B$10)*DCF!E$6</f>
        <v>1765.4468933021283</v>
      </c>
      <c r="CE295" s="15">
        <f ca="1">(AX295*DCF!F$10-DCF!F$5*MAX(AX295*DCF!F$10,0)-MAX(AX295-AW295,0)/Inputs!$B$10)*DCF!F$6</f>
        <v>1797.423323176964</v>
      </c>
      <c r="CF295" s="15">
        <f ca="1">(AY295*DCF!G$10-DCF!G$5*MAX(AY295*DCF!G$10,0)-MAX(AY295-AX295,0)/Inputs!$B$10)*DCF!G$6</f>
        <v>2142.5104679165015</v>
      </c>
      <c r="CG295" s="15">
        <f ca="1">(AZ295*DCF!H$10-DCF!H$5*MAX(AZ295*DCF!H$10,0)-MAX(AZ295-AY295,0)/Inputs!$B$10)*DCF!H$6</f>
        <v>2520.3076422591043</v>
      </c>
      <c r="CH295" s="15">
        <f ca="1">(BA295*DCF!I$10-DCF!I$5*MAX(BA295*DCF!I$10,0)-MAX(BA295-AZ295,0)/Inputs!$B$10)*DCF!I$6</f>
        <v>2967.0612360188848</v>
      </c>
      <c r="CI295" s="15">
        <f ca="1">(BB295*DCF!J$10-DCF!J$5*MAX(BB295*DCF!J$10,0)-MAX(BB295-BA295,0)/Inputs!$B$10)*DCF!J$6</f>
        <v>3562.0089546908021</v>
      </c>
      <c r="CJ295" s="15">
        <f ca="1">(BC295*DCF!K$10-DCF!K$5*MAX(BC295*DCF!K$10,0)-MAX(BC295-BB295,0)/Inputs!$B$10)*DCF!K$6</f>
        <v>4753.0711771326705</v>
      </c>
      <c r="CK295" s="15">
        <f ca="1">(BD295*DCF!L$10-DCF!L$5*MAX(BD295*DCF!L$10,0)-MAX(BD295-BC295,0)/Inputs!$B$10)*DCF!L$6</f>
        <v>5811.3290389694712</v>
      </c>
      <c r="CL295" s="15">
        <f ca="1">(BE295*DCF!M$10-DCF!M$5*MAX(BE295*DCF!M$10,0)-MAX(BE295-BD295,0)/Inputs!$B$10)*DCF!M$6</f>
        <v>7408.1753870678785</v>
      </c>
      <c r="CM295" s="15">
        <f ca="1">(BF295*DCF!C$28-DCF!C$5*MAX(BF295*DCF!C$28,0)-MAX(BF295-Inputs!$B$13,0)/Inputs!$B$17)*DCF!C$6</f>
        <v>3911.2245875257081</v>
      </c>
      <c r="CN295" s="15">
        <f ca="1">(BG295*DCF!D$28-DCF!D$5*MAX(BG295*DCF!D$28,0)-MAX(BG295-BF295,0)/Inputs!$B$17)*DCF!D$6</f>
        <v>4103.3322930812401</v>
      </c>
      <c r="CO295" s="15">
        <f ca="1">(BH295*DCF!E$28-DCF!E$5*MAX(BH295*DCF!E$28,0)-MAX(BH295-BG295,0)/Inputs!$B$17)*DCF!E$6</f>
        <v>4147.6013291511745</v>
      </c>
      <c r="CP295" s="15">
        <f ca="1">(BI295*DCF!F$28-DCF!F$5*MAX(BI295*DCF!F$28,0)-MAX(BI295-BH295,0)/Inputs!$B$17)*DCF!F$6</f>
        <v>4675.16133354881</v>
      </c>
      <c r="CQ295" s="15">
        <f ca="1">(BJ295*DCF!G$28-DCF!G$5*MAX(BJ295*DCF!G$28,0)-MAX(BJ295-BI295,0)/Inputs!$B$17)*DCF!G$6</f>
        <v>5196.4442553316621</v>
      </c>
      <c r="CR295" s="15">
        <f ca="1">(BK295*DCF!H$28-DCF!H$5*MAX(BK295*DCF!H$28,0)-MAX(BK295-BJ295,0)/Inputs!$B$17)*DCF!H$6</f>
        <v>6272.267961008668</v>
      </c>
      <c r="CS295" s="15">
        <f ca="1">(BL295*DCF!I$28-DCF!I$5*MAX(BL295*DCF!I$28,0)-MAX(BL295-BK295,0)/Inputs!$B$17)*DCF!I$6</f>
        <v>7823.5166848702793</v>
      </c>
      <c r="CT295" s="15">
        <f ca="1">(BM295*DCF!J$28-DCF!J$5*MAX(BM295*DCF!J$28,0)-MAX(BM295-BL295,0)/Inputs!$B$17)*DCF!J$6</f>
        <v>10017.497168671074</v>
      </c>
      <c r="CU295" s="15">
        <f ca="1">(BN295*DCF!K$28-DCF!K$5*MAX(BN295*DCF!K$28,0)-MAX(BN295-BM295,0)/Inputs!$B$17)*DCF!K$6</f>
        <v>14679.205632257155</v>
      </c>
      <c r="CV295" s="15">
        <f ca="1">(BO295*DCF!L$28-DCF!L$5*MAX(BO295*DCF!L$28,0)-MAX(BO295-BN295,0)/Inputs!$B$17)*DCF!L$6</f>
        <v>17982.4983228981</v>
      </c>
      <c r="CW295" s="15">
        <f ca="1">(BP295*DCF!M$28-DCF!M$5*MAX(BP295*DCF!M$28,0)-MAX(BP295-BO295,0)/Inputs!$B$17)*DCF!M$6</f>
        <v>20504.22989381984</v>
      </c>
      <c r="CX295" s="15">
        <f ca="1">(BQ295*DCF!C$46-DCF!C$5*MAX(BQ295*DCF!C$46,0)-MAX(BQ295-Inputs!$B$20,0)/Inputs!$B$24)*DCF!C$6</f>
        <v>-1000.1069173705569</v>
      </c>
      <c r="CY295" s="15">
        <f ca="1">(BR295*DCF!D$46-DCF!D$5*MAX(BR295*DCF!D$46,0)-MAX(BR295-BQ295,0)/Inputs!$B$24)*DCF!D$6</f>
        <v>-494.55334385792298</v>
      </c>
      <c r="CZ295" s="15">
        <f ca="1">(BS295*DCF!E$46-DCF!E$5*MAX(BS295*DCF!E$46,0)-MAX(BS295-BR295,0)/Inputs!$B$24)*DCF!E$6</f>
        <v>-1246.403523093878</v>
      </c>
      <c r="DA295" s="15">
        <f ca="1">(BT295*DCF!F$46-DCF!F$5*MAX(BT295*DCF!F$46,0)-MAX(BT295-BS295,0)/Inputs!$B$24)*DCF!F$6</f>
        <v>-284.3531309856325</v>
      </c>
      <c r="DB295" s="15">
        <f ca="1">(BU295*DCF!G$46-DCF!G$5*MAX(BU295*DCF!G$46,0)-MAX(BU295-BT295,0)/Inputs!$B$24)*DCF!G$6</f>
        <v>-718.76982900119674</v>
      </c>
      <c r="DC295" s="15">
        <f ca="1">(BV295*DCF!H$46-DCF!H$5*MAX(BV295*DCF!H$46,0)-MAX(BV295-BU295,0)/Inputs!$B$24)*DCF!H$6</f>
        <v>-2224.8733686650139</v>
      </c>
      <c r="DD295" s="15">
        <f ca="1">(BW295*DCF!I$46-DCF!I$5*MAX(BW295*DCF!I$46,0)-MAX(BW295-BV295,0)/Inputs!$B$24)*DCF!I$6</f>
        <v>-626.88134491275548</v>
      </c>
      <c r="DE295" s="15">
        <f ca="1">(BX295*DCF!J$46-DCF!J$5*MAX(BX295*DCF!J$46,0)-MAX(BX295-BW295,0)/Inputs!$B$24)*DCF!J$6</f>
        <v>221.80912708098504</v>
      </c>
      <c r="DF295" s="15">
        <f ca="1">(BY295*DCF!K$46-DCF!K$5*MAX(BY295*DCF!K$46,0)-MAX(BY295-BX295,0)/Inputs!$B$24)*DCF!K$6</f>
        <v>272.40171381417565</v>
      </c>
      <c r="DG295" s="15">
        <f ca="1">(BZ295*DCF!L$46-DCF!L$5*MAX(BZ295*DCF!L$46,0)-MAX(BZ295-BY295,0)/Inputs!$B$24)*DCF!L$6</f>
        <v>1137.562291445143</v>
      </c>
      <c r="DH295" s="15">
        <f ca="1">(CA295*DCF!M$46-DCF!M$5*MAX(CA295*DCF!M$46,0)-MAX(CA295-BZ295,0)/Inputs!$B$24)*DCF!M$6</f>
        <v>-1296.8314617335889</v>
      </c>
      <c r="DI295" s="15">
        <f ca="1">SUM(CB295:CL295)+BE295*DCF!M$10*(1+Inputs!$B$30)*(1-Inputs!$B$33)*(1-Inputs!$B$30/Inputs!$B$31)/(Inputs!$B$29-Inputs!$B$30)*DCF!M$6</f>
        <v>226310.13158279637</v>
      </c>
      <c r="DJ295" s="15">
        <f ca="1">SUM(CM295:CW295)+BP295*DCF!M$28*(1+Inputs!$B$30)*(1-Inputs!$B$33)*(1-Inputs!$B$30/Inputs!$B$31)/(Inputs!$B$29-Inputs!$B$30)*DCF!M$6</f>
        <v>560671.17402424314</v>
      </c>
      <c r="DK295" s="15">
        <f ca="1">SUM(CX295:DH295)+CA295*DCF!M$46*(1+Inputs!$B$30)*(1-Inputs!$B$33)*(1-Inputs!$B$30/Inputs!$B$31)/(Inputs!$B$29-Inputs!$B$30)*DCF!M$6</f>
        <v>70420.580424224725</v>
      </c>
      <c r="DM295" s="15">
        <f ca="1">DI295+DJ295+DK295+Inputs!$B$34+Inputs!$B$36-Inputs!$B$35</f>
        <v>934252.88603126421</v>
      </c>
    </row>
    <row r="296" spans="1:117" x14ac:dyDescent="0.75">
      <c r="A296" s="11">
        <v>283</v>
      </c>
      <c r="C296" s="24">
        <f t="shared" ca="1" si="178"/>
        <v>-0.20005833238433407</v>
      </c>
      <c r="D296" s="24">
        <f t="shared" ca="1" si="178"/>
        <v>-0.79664990889049148</v>
      </c>
      <c r="E296" s="24">
        <f t="shared" ca="1" si="178"/>
        <v>-0.14666975969357257</v>
      </c>
      <c r="F296" s="24">
        <f t="shared" ca="1" si="178"/>
        <v>2.3552992052375683</v>
      </c>
      <c r="G296" s="24">
        <f t="shared" ca="1" si="178"/>
        <v>-0.21123404084011643</v>
      </c>
      <c r="H296" s="24">
        <f t="shared" ca="1" si="178"/>
        <v>-1.0891188731671488</v>
      </c>
      <c r="I296" s="24">
        <f t="shared" ca="1" si="178"/>
        <v>-0.12443560728740086</v>
      </c>
      <c r="J296" s="24">
        <f t="shared" ca="1" si="178"/>
        <v>0.24803930854382922</v>
      </c>
      <c r="K296" s="24">
        <f t="shared" ca="1" si="178"/>
        <v>-0.6462950397071866</v>
      </c>
      <c r="L296" s="24">
        <f t="shared" ca="1" si="178"/>
        <v>0.51277072596803241</v>
      </c>
      <c r="M296" s="24">
        <f t="shared" ca="1" si="178"/>
        <v>4.3596330097981362E-2</v>
      </c>
      <c r="N296" s="24">
        <f ca="1">SQRT(Inputs!$B$38)*C296+SQRT(1-Inputs!$B$38)*_xlfn.NORM.S.INV(RAND())</f>
        <v>1.0932567270567792</v>
      </c>
      <c r="O296" s="24">
        <f ca="1">SQRT(Inputs!$B$38)*D296+SQRT(1-Inputs!$B$38)*_xlfn.NORM.S.INV(RAND())</f>
        <v>-0.31190060244696566</v>
      </c>
      <c r="P296" s="24">
        <f ca="1">SQRT(Inputs!$B$38)*E296+SQRT(1-Inputs!$B$38)*_xlfn.NORM.S.INV(RAND())</f>
        <v>0.31373525387511503</v>
      </c>
      <c r="Q296" s="24">
        <f ca="1">SQRT(Inputs!$B$38)*F296+SQRT(1-Inputs!$B$38)*_xlfn.NORM.S.INV(RAND())</f>
        <v>1.1861145145150613</v>
      </c>
      <c r="R296" s="24">
        <f ca="1">SQRT(Inputs!$B$38)*G296+SQRT(1-Inputs!$B$38)*_xlfn.NORM.S.INV(RAND())</f>
        <v>-1.5841277306719193</v>
      </c>
      <c r="S296" s="24">
        <f ca="1">SQRT(Inputs!$B$38)*H296+SQRT(1-Inputs!$B$38)*_xlfn.NORM.S.INV(RAND())</f>
        <v>4.6849232316041989E-2</v>
      </c>
      <c r="T296" s="24">
        <f ca="1">SQRT(Inputs!$B$38)*I296+SQRT(1-Inputs!$B$38)*_xlfn.NORM.S.INV(RAND())</f>
        <v>-0.57563783223968557</v>
      </c>
      <c r="U296" s="24">
        <f ca="1">SQRT(Inputs!$B$38)*J296+SQRT(1-Inputs!$B$38)*_xlfn.NORM.S.INV(RAND())</f>
        <v>-0.78577441103354828</v>
      </c>
      <c r="V296" s="24">
        <f ca="1">SQRT(Inputs!$B$38)*K296+SQRT(1-Inputs!$B$38)*_xlfn.NORM.S.INV(RAND())</f>
        <v>-0.46443874904260984</v>
      </c>
      <c r="W296" s="24">
        <f ca="1">SQRT(Inputs!$B$38)*L296+SQRT(1-Inputs!$B$38)*_xlfn.NORM.S.INV(RAND())</f>
        <v>-0.1089187293283454</v>
      </c>
      <c r="X296" s="24">
        <f ca="1">SQRT(Inputs!$B$38)*M296+SQRT(1-Inputs!$B$38)*_xlfn.NORM.S.INV(RAND())</f>
        <v>-0.42643371275168862</v>
      </c>
      <c r="Y296" s="24">
        <f ca="1">SQRT(Inputs!$B$38)*C296+SQRT(1-Inputs!$B$38)*_xlfn.NORM.S.INV(RAND())</f>
        <v>-4.8934640084449713E-2</v>
      </c>
      <c r="Z296" s="24">
        <f ca="1">SQRT(Inputs!$B$38)*D296+SQRT(1-Inputs!$B$38)*_xlfn.NORM.S.INV(RAND())</f>
        <v>0.73406685503858959</v>
      </c>
      <c r="AA296" s="24">
        <f ca="1">SQRT(Inputs!$B$38)*E296+SQRT(1-Inputs!$B$38)*_xlfn.NORM.S.INV(RAND())</f>
        <v>-6.2604073121855244E-2</v>
      </c>
      <c r="AB296" s="24">
        <f ca="1">SQRT(Inputs!$B$38)*F296+SQRT(1-Inputs!$B$38)*_xlfn.NORM.S.INV(RAND())</f>
        <v>0.7225160321582591</v>
      </c>
      <c r="AC296" s="24">
        <f ca="1">SQRT(Inputs!$B$38)*G296+SQRT(1-Inputs!$B$38)*_xlfn.NORM.S.INV(RAND())</f>
        <v>0.1430168126054055</v>
      </c>
      <c r="AD296" s="24">
        <f ca="1">SQRT(Inputs!$B$38)*H296+SQRT(1-Inputs!$B$38)*_xlfn.NORM.S.INV(RAND())</f>
        <v>-1.322575440379238</v>
      </c>
      <c r="AE296" s="24">
        <f ca="1">SQRT(Inputs!$B$38)*I296+SQRT(1-Inputs!$B$38)*_xlfn.NORM.S.INV(RAND())</f>
        <v>0.16913304893127773</v>
      </c>
      <c r="AF296" s="24">
        <f ca="1">SQRT(Inputs!$B$38)*J296+SQRT(1-Inputs!$B$38)*_xlfn.NORM.S.INV(RAND())</f>
        <v>1.5586676145269869</v>
      </c>
      <c r="AG296" s="24">
        <f ca="1">SQRT(Inputs!$B$38)*K296+SQRT(1-Inputs!$B$38)*_xlfn.NORM.S.INV(RAND())</f>
        <v>-0.67234168107826908</v>
      </c>
      <c r="AH296" s="24">
        <f ca="1">SQRT(Inputs!$B$38)*L296+SQRT(1-Inputs!$B$38)*_xlfn.NORM.S.INV(RAND())</f>
        <v>-1.4854013864835565</v>
      </c>
      <c r="AI296" s="24">
        <f ca="1">SQRT(Inputs!$B$38)*M296+SQRT(1-Inputs!$B$38)*_xlfn.NORM.S.INV(RAND())</f>
        <v>-0.19760127480217976</v>
      </c>
      <c r="AJ296" s="24">
        <f ca="1">SQRT(Inputs!$B$38)*C296+SQRT(1-Inputs!$B$38)*_xlfn.NORM.S.INV(RAND())</f>
        <v>-0.32991797823740532</v>
      </c>
      <c r="AK296" s="24">
        <f ca="1">SQRT(Inputs!$B$38)*D296+SQRT(1-Inputs!$B$38)*_xlfn.NORM.S.INV(RAND())</f>
        <v>0.10875484581534367</v>
      </c>
      <c r="AL296" s="24">
        <f ca="1">SQRT(Inputs!$B$38)*E296+SQRT(1-Inputs!$B$38)*_xlfn.NORM.S.INV(RAND())</f>
        <v>-0.29784606466230823</v>
      </c>
      <c r="AM296" s="24">
        <f ca="1">SQRT(Inputs!$B$38)*F296+SQRT(1-Inputs!$B$38)*_xlfn.NORM.S.INV(RAND())</f>
        <v>1.8131278588101696</v>
      </c>
      <c r="AN296" s="24">
        <f ca="1">SQRT(Inputs!$B$38)*G296+SQRT(1-Inputs!$B$38)*_xlfn.NORM.S.INV(RAND())</f>
        <v>-6.4115836892101291E-2</v>
      </c>
      <c r="AO296" s="24">
        <f ca="1">SQRT(Inputs!$B$38)*H296+SQRT(1-Inputs!$B$38)*_xlfn.NORM.S.INV(RAND())</f>
        <v>-0.27200351015148316</v>
      </c>
      <c r="AP296" s="24">
        <f ca="1">SQRT(Inputs!$B$38)*I296+SQRT(1-Inputs!$B$38)*_xlfn.NORM.S.INV(RAND())</f>
        <v>-0.58401085537379416</v>
      </c>
      <c r="AQ296" s="24">
        <f ca="1">SQRT(Inputs!$B$38)*J296+SQRT(1-Inputs!$B$38)*_xlfn.NORM.S.INV(RAND())</f>
        <v>-9.5087371944602206E-2</v>
      </c>
      <c r="AR296" s="24">
        <f ca="1">SQRT(Inputs!$B$38)*K296+SQRT(1-Inputs!$B$38)*_xlfn.NORM.S.INV(RAND())</f>
        <v>-8.4788652964207789E-3</v>
      </c>
      <c r="AS296" s="24">
        <f ca="1">SQRT(Inputs!$B$38)*L296+SQRT(1-Inputs!$B$38)*_xlfn.NORM.S.INV(RAND())</f>
        <v>1.4026675237338007</v>
      </c>
      <c r="AT296" s="24">
        <f ca="1">SQRT(Inputs!$B$38)*M296+SQRT(1-Inputs!$B$38)*_xlfn.NORM.S.INV(RAND())</f>
        <v>-1.1347339989122638</v>
      </c>
      <c r="AU296" s="15">
        <f ca="1">Inputs!$B$6*EXP($B$8-0.5*C$5^2+C$5*N296)</f>
        <v>5922.8986489831696</v>
      </c>
      <c r="AV296" s="15">
        <f t="shared" ca="1" si="146"/>
        <v>6886.4070563045852</v>
      </c>
      <c r="AW296" s="15">
        <f t="shared" ca="1" si="147"/>
        <v>8759.7036616921814</v>
      </c>
      <c r="AX296" s="15">
        <f t="shared" ca="1" si="148"/>
        <v>12402.955243926128</v>
      </c>
      <c r="AY296" s="15">
        <f t="shared" ca="1" si="149"/>
        <v>12597.521957485878</v>
      </c>
      <c r="AZ296" s="15">
        <f t="shared" ca="1" si="150"/>
        <v>15486.800469719465</v>
      </c>
      <c r="BA296" s="15">
        <f t="shared" ca="1" si="151"/>
        <v>17843.820517804037</v>
      </c>
      <c r="BB296" s="15">
        <f t="shared" ca="1" si="152"/>
        <v>20192.351580465755</v>
      </c>
      <c r="BC296" s="15">
        <f t="shared" ca="1" si="153"/>
        <v>23646.255074872359</v>
      </c>
      <c r="BD296" s="15">
        <f t="shared" ca="1" si="154"/>
        <v>28675.268546905678</v>
      </c>
      <c r="BE296" s="15">
        <f t="shared" ca="1" si="155"/>
        <v>33799.2828910479</v>
      </c>
      <c r="BF296" s="15">
        <f ca="1">Inputs!$B$13*EXP($B$9-0.5*C$6^2+C$6*Y296)</f>
        <v>13697.492307169701</v>
      </c>
      <c r="BG296" s="15">
        <f t="shared" ca="1" si="156"/>
        <v>19057.872833664671</v>
      </c>
      <c r="BH296" s="15">
        <f t="shared" ca="1" si="157"/>
        <v>23044.68768087438</v>
      </c>
      <c r="BI296" s="15">
        <f t="shared" ca="1" si="158"/>
        <v>31528.491578504221</v>
      </c>
      <c r="BJ296" s="15">
        <f t="shared" ca="1" si="159"/>
        <v>39456.964460788804</v>
      </c>
      <c r="BK296" s="15">
        <f t="shared" ca="1" si="160"/>
        <v>40446.331631247791</v>
      </c>
      <c r="BL296" s="15">
        <f t="shared" ca="1" si="161"/>
        <v>50784.432185984435</v>
      </c>
      <c r="BM296" s="15">
        <f t="shared" ca="1" si="162"/>
        <v>75761.919819827221</v>
      </c>
      <c r="BN296" s="15">
        <f t="shared" ca="1" si="163"/>
        <v>85964.764367182666</v>
      </c>
      <c r="BO296" s="15">
        <f t="shared" ca="1" si="164"/>
        <v>88997.730252738416</v>
      </c>
      <c r="BP296" s="15">
        <f t="shared" ca="1" si="165"/>
        <v>107114.46132145263</v>
      </c>
      <c r="BQ296" s="15">
        <f ca="1">Inputs!$B$20*EXP($B$10-0.5*C$7^2+C$7*AJ296)</f>
        <v>3815.8262144603054</v>
      </c>
      <c r="BR296" s="15">
        <f t="shared" ca="1" si="166"/>
        <v>5359.5343428871156</v>
      </c>
      <c r="BS296" s="15">
        <f t="shared" ca="1" si="167"/>
        <v>6737.58891836978</v>
      </c>
      <c r="BT296" s="15">
        <f t="shared" ca="1" si="168"/>
        <v>14947.513668380177</v>
      </c>
      <c r="BU296" s="15">
        <f t="shared" ca="1" si="169"/>
        <v>20396.559197679933</v>
      </c>
      <c r="BV296" s="15">
        <f t="shared" ca="1" si="170"/>
        <v>26690.683021437842</v>
      </c>
      <c r="BW296" s="15">
        <f t="shared" ca="1" si="171"/>
        <v>32914.768562120873</v>
      </c>
      <c r="BX296" s="15">
        <f t="shared" ca="1" si="172"/>
        <v>45167.328445983454</v>
      </c>
      <c r="BY296" s="15">
        <f t="shared" ca="1" si="173"/>
        <v>63184.515466377103</v>
      </c>
      <c r="BZ296" s="15">
        <f t="shared" ca="1" si="174"/>
        <v>114735.51458880634</v>
      </c>
      <c r="CA296" s="15">
        <f t="shared" ca="1" si="175"/>
        <v>131737.03071044353</v>
      </c>
      <c r="CB296" s="15">
        <f ca="1">(AU296*DCF!C$10-DCF!C$5*MAX(AU296*DCF!C$10,0)-MAX(AU296-Inputs!$B$6,0)/Inputs!$B$10)*DCF!C$6</f>
        <v>1036.2246320607412</v>
      </c>
      <c r="CC296" s="15">
        <f ca="1">(AV296*DCF!D$10-DCF!D$5*MAX(AV296*DCF!D$10,0)-MAX(AV296-AU296,0)/Inputs!$B$10)*DCF!D$6</f>
        <v>1443.5887577789147</v>
      </c>
      <c r="CD296" s="15">
        <f ca="1">(AW296*DCF!E$10-DCF!E$5*MAX(AW296*DCF!E$10,0)-MAX(AW296-AV296,0)/Inputs!$B$10)*DCF!E$6</f>
        <v>1600.5321608503896</v>
      </c>
      <c r="CE296" s="15">
        <f ca="1">(AX296*DCF!F$10-DCF!F$5*MAX(AX296*DCF!F$10,0)-MAX(AX296-AW296,0)/Inputs!$B$10)*DCF!F$6</f>
        <v>1949.4750359047</v>
      </c>
      <c r="CF296" s="15">
        <f ca="1">(AY296*DCF!G$10-DCF!G$5*MAX(AY296*DCF!G$10,0)-MAX(AY296-AX296,0)/Inputs!$B$10)*DCF!G$6</f>
        <v>2558.1924306498909</v>
      </c>
      <c r="CG296" s="15">
        <f ca="1">(AZ296*DCF!H$10-DCF!H$5*MAX(AZ296*DCF!H$10,0)-MAX(AZ296-AY296,0)/Inputs!$B$10)*DCF!H$6</f>
        <v>2493.7302225849394</v>
      </c>
      <c r="CH296" s="15">
        <f ca="1">(BA296*DCF!I$10-DCF!I$5*MAX(BA296*DCF!I$10,0)-MAX(BA296-AZ296,0)/Inputs!$B$10)*DCF!I$6</f>
        <v>2872.7811936414591</v>
      </c>
      <c r="CI296" s="15">
        <f ca="1">(BB296*DCF!J$10-DCF!J$5*MAX(BB296*DCF!J$10,0)-MAX(BB296-BA296,0)/Inputs!$B$10)*DCF!J$6</f>
        <v>3109.1732021521411</v>
      </c>
      <c r="CJ296" s="15">
        <f ca="1">(BC296*DCF!K$10-DCF!K$5*MAX(BC296*DCF!K$10,0)-MAX(BC296-BB296,0)/Inputs!$B$10)*DCF!K$6</f>
        <v>3323.1733948685278</v>
      </c>
      <c r="CK296" s="15">
        <f ca="1">(BD296*DCF!L$10-DCF!L$5*MAX(BD296*DCF!L$10,0)-MAX(BD296-BC296,0)/Inputs!$B$10)*DCF!L$6</f>
        <v>3674.4429160825125</v>
      </c>
      <c r="CL296" s="15">
        <f ca="1">(BE296*DCF!M$10-DCF!M$5*MAX(BE296*DCF!M$10,0)-MAX(BE296-BD296,0)/Inputs!$B$10)*DCF!M$6</f>
        <v>4157.3977143995335</v>
      </c>
      <c r="CM296" s="15">
        <f ca="1">(BF296*DCF!C$28-DCF!C$5*MAX(BF296*DCF!C$28,0)-MAX(BF296-Inputs!$B$13,0)/Inputs!$B$17)*DCF!C$6</f>
        <v>3646.7838275130284</v>
      </c>
      <c r="CN296" s="15">
        <f ca="1">(BG296*DCF!D$28-DCF!D$5*MAX(BG296*DCF!D$28,0)-MAX(BG296-BF296,0)/Inputs!$B$17)*DCF!D$6</f>
        <v>4469.368158950866</v>
      </c>
      <c r="CO296" s="15">
        <f ca="1">(BH296*DCF!E$28-DCF!E$5*MAX(BH296*DCF!E$28,0)-MAX(BH296-BG296,0)/Inputs!$B$17)*DCF!E$6</f>
        <v>5740.9195664048011</v>
      </c>
      <c r="CP296" s="15">
        <f ca="1">(BI296*DCF!F$28-DCF!F$5*MAX(BI296*DCF!F$28,0)-MAX(BI296-BH296,0)/Inputs!$B$17)*DCF!F$6</f>
        <v>7014.5443795896672</v>
      </c>
      <c r="CQ296" s="15">
        <f ca="1">(BJ296*DCF!G$28-DCF!G$5*MAX(BJ296*DCF!G$28,0)-MAX(BJ296-BI296,0)/Inputs!$B$17)*DCF!G$6</f>
        <v>8903.9179734266545</v>
      </c>
      <c r="CR296" s="15">
        <f ca="1">(BK296*DCF!H$28-DCF!H$5*MAX(BK296*DCF!H$28,0)-MAX(BK296-BJ296,0)/Inputs!$B$17)*DCF!H$6</f>
        <v>9849.1041526571444</v>
      </c>
      <c r="CS296" s="15">
        <f ca="1">(BL296*DCF!I$28-DCF!I$5*MAX(BL296*DCF!I$28,0)-MAX(BL296-BK296,0)/Inputs!$B$17)*DCF!I$6</f>
        <v>10458.27909872057</v>
      </c>
      <c r="CT296" s="15">
        <f ca="1">(BM296*DCF!J$28-DCF!J$5*MAX(BM296*DCF!J$28,0)-MAX(BM296-BL296,0)/Inputs!$B$17)*DCF!J$6</f>
        <v>13589.386780220893</v>
      </c>
      <c r="CU296" s="15">
        <f ca="1">(BN296*DCF!K$28-DCF!K$5*MAX(BN296*DCF!K$28,0)-MAX(BN296-BM296,0)/Inputs!$B$17)*DCF!K$6</f>
        <v>16904.60430720061</v>
      </c>
      <c r="CV296" s="15">
        <f ca="1">(BO296*DCF!L$28-DCF!L$5*MAX(BO296*DCF!L$28,0)-MAX(BO296-BN296,0)/Inputs!$B$17)*DCF!L$6</f>
        <v>17413.730089147633</v>
      </c>
      <c r="CW296" s="15">
        <f ca="1">(BP296*DCF!M$28-DCF!M$5*MAX(BP296*DCF!M$28,0)-MAX(BP296-BO296,0)/Inputs!$B$17)*DCF!M$6</f>
        <v>18259.940423817541</v>
      </c>
      <c r="CX296" s="15">
        <f ca="1">(BQ296*DCF!C$46-DCF!C$5*MAX(BQ296*DCF!C$46,0)-MAX(BQ296-Inputs!$B$20,0)/Inputs!$B$24)*DCF!C$6</f>
        <v>-1165.237561981736</v>
      </c>
      <c r="CY296" s="15">
        <f ca="1">(BR296*DCF!D$46-DCF!D$5*MAX(BR296*DCF!D$46,0)-MAX(BR296-BQ296,0)/Inputs!$B$24)*DCF!D$6</f>
        <v>-1573.434970833129</v>
      </c>
      <c r="CZ296" s="15">
        <f ca="1">(BS296*DCF!E$46-DCF!E$5*MAX(BS296*DCF!E$46,0)-MAX(BS296-BR296,0)/Inputs!$B$24)*DCF!E$6</f>
        <v>-1339.922797032516</v>
      </c>
      <c r="DA296" s="15">
        <f ca="1">(BT296*DCF!F$46-DCF!F$5*MAX(BT296*DCF!F$46,0)-MAX(BT296-BS296,0)/Inputs!$B$24)*DCF!F$6</f>
        <v>-4078.0655877202416</v>
      </c>
      <c r="DB296" s="15">
        <f ca="1">(BU296*DCF!G$46-DCF!G$5*MAX(BU296*DCF!G$46,0)-MAX(BU296-BT296,0)/Inputs!$B$24)*DCF!G$6</f>
        <v>-2519.0512087919301</v>
      </c>
      <c r="DC296" s="15">
        <f ca="1">(BV296*DCF!H$46-DCF!H$5*MAX(BV296*DCF!H$46,0)-MAX(BV296-BU296,0)/Inputs!$B$24)*DCF!H$6</f>
        <v>-1955.8604134962668</v>
      </c>
      <c r="DD296" s="15">
        <f ca="1">(BW296*DCF!I$46-DCF!I$5*MAX(BW296*DCF!I$46,0)-MAX(BW296-BV296,0)/Inputs!$B$24)*DCF!I$6</f>
        <v>-1026.5148398046113</v>
      </c>
      <c r="DE296" s="15">
        <f ca="1">(BX296*DCF!J$46-DCF!J$5*MAX(BX296*DCF!J$46,0)-MAX(BX296-BW296,0)/Inputs!$B$24)*DCF!J$6</f>
        <v>-1354.534213711273</v>
      </c>
      <c r="DF296" s="15">
        <f ca="1">(BY296*DCF!K$46-DCF!K$5*MAX(BY296*DCF!K$46,0)-MAX(BY296-BX296,0)/Inputs!$B$24)*DCF!K$6</f>
        <v>-804.42069403502455</v>
      </c>
      <c r="DG296" s="15">
        <f ca="1">(BZ296*DCF!L$46-DCF!L$5*MAX(BZ296*DCF!L$46,0)-MAX(BZ296-BY296,0)/Inputs!$B$24)*DCF!L$6</f>
        <v>-3735.026711040362</v>
      </c>
      <c r="DH296" s="15">
        <f ca="1">(CA296*DCF!M$46-DCF!M$5*MAX(CA296*DCF!M$46,0)-MAX(CA296-BZ296,0)/Inputs!$B$24)*DCF!M$6</f>
        <v>6773.3937394589675</v>
      </c>
      <c r="DI296" s="15">
        <f ca="1">SUM(CB296:CL296)+BE296*DCF!M$10*(1+Inputs!$B$30)*(1-Inputs!$B$33)*(1-Inputs!$B$30/Inputs!$B$31)/(Inputs!$B$29-Inputs!$B$30)*DCF!M$6</f>
        <v>122282.56289600594</v>
      </c>
      <c r="DJ296" s="15">
        <f ca="1">SUM(CM296:CW296)+BP296*DCF!M$28*(1+Inputs!$B$30)*(1-Inputs!$B$33)*(1-Inputs!$B$30/Inputs!$B$31)/(Inputs!$B$29-Inputs!$B$30)*DCF!M$6</f>
        <v>513718.52849060489</v>
      </c>
      <c r="DK296" s="15">
        <f ca="1">SUM(CX296:DH296)+CA296*DCF!M$46*(1+Inputs!$B$30)*(1-Inputs!$B$33)*(1-Inputs!$B$30/Inputs!$B$31)/(Inputs!$B$29-Inputs!$B$30)*DCF!M$6</f>
        <v>190902.37946826237</v>
      </c>
      <c r="DM296" s="15">
        <f ca="1">DI296+DJ296+DK296+Inputs!$B$34+Inputs!$B$36-Inputs!$B$35</f>
        <v>903754.4708548733</v>
      </c>
    </row>
    <row r="297" spans="1:117" x14ac:dyDescent="0.75">
      <c r="A297" s="11">
        <v>284</v>
      </c>
      <c r="C297" s="24">
        <f t="shared" ca="1" si="178"/>
        <v>0.9959705805815956</v>
      </c>
      <c r="D297" s="24">
        <f t="shared" ca="1" si="178"/>
        <v>1.5199364820801666</v>
      </c>
      <c r="E297" s="24">
        <f t="shared" ca="1" si="178"/>
        <v>0.91607252538224426</v>
      </c>
      <c r="F297" s="24">
        <f t="shared" ca="1" si="178"/>
        <v>-0.23186447701030508</v>
      </c>
      <c r="G297" s="24">
        <f t="shared" ca="1" si="178"/>
        <v>-1.5310243174344398</v>
      </c>
      <c r="H297" s="24">
        <f t="shared" ca="1" si="178"/>
        <v>0.34413632185931037</v>
      </c>
      <c r="I297" s="24">
        <f t="shared" ca="1" si="178"/>
        <v>1.6927627813218209</v>
      </c>
      <c r="J297" s="24">
        <f t="shared" ca="1" si="178"/>
        <v>-1.0145595752508312</v>
      </c>
      <c r="K297" s="24">
        <f t="shared" ca="1" si="178"/>
        <v>0.21234943796467362</v>
      </c>
      <c r="L297" s="24">
        <f t="shared" ca="1" si="178"/>
        <v>-0.1963272045975254</v>
      </c>
      <c r="M297" s="24">
        <f t="shared" ca="1" si="178"/>
        <v>-0.2523069902596089</v>
      </c>
      <c r="N297" s="24">
        <f ca="1">SQRT(Inputs!$B$38)*C297+SQRT(1-Inputs!$B$38)*_xlfn.NORM.S.INV(RAND())</f>
        <v>1.5688822690779869E-2</v>
      </c>
      <c r="O297" s="24">
        <f ca="1">SQRT(Inputs!$B$38)*D297+SQRT(1-Inputs!$B$38)*_xlfn.NORM.S.INV(RAND())</f>
        <v>9.9879962810663803E-2</v>
      </c>
      <c r="P297" s="24">
        <f ca="1">SQRT(Inputs!$B$38)*E297+SQRT(1-Inputs!$B$38)*_xlfn.NORM.S.INV(RAND())</f>
        <v>7.2034456790267098E-2</v>
      </c>
      <c r="Q297" s="24">
        <f ca="1">SQRT(Inputs!$B$38)*F297+SQRT(1-Inputs!$B$38)*_xlfn.NORM.S.INV(RAND())</f>
        <v>0.57754749024399676</v>
      </c>
      <c r="R297" s="24">
        <f ca="1">SQRT(Inputs!$B$38)*G297+SQRT(1-Inputs!$B$38)*_xlfn.NORM.S.INV(RAND())</f>
        <v>-1.3038276872865449</v>
      </c>
      <c r="S297" s="24">
        <f ca="1">SQRT(Inputs!$B$38)*H297+SQRT(1-Inputs!$B$38)*_xlfn.NORM.S.INV(RAND())</f>
        <v>0.96446632235482843</v>
      </c>
      <c r="T297" s="24">
        <f ca="1">SQRT(Inputs!$B$38)*I297+SQRT(1-Inputs!$B$38)*_xlfn.NORM.S.INV(RAND())</f>
        <v>1.6487497192415854</v>
      </c>
      <c r="U297" s="24">
        <f ca="1">SQRT(Inputs!$B$38)*J297+SQRT(1-Inputs!$B$38)*_xlfn.NORM.S.INV(RAND())</f>
        <v>-0.7937253132101223</v>
      </c>
      <c r="V297" s="24">
        <f ca="1">SQRT(Inputs!$B$38)*K297+SQRT(1-Inputs!$B$38)*_xlfn.NORM.S.INV(RAND())</f>
        <v>0.24745924689814497</v>
      </c>
      <c r="W297" s="24">
        <f ca="1">SQRT(Inputs!$B$38)*L297+SQRT(1-Inputs!$B$38)*_xlfn.NORM.S.INV(RAND())</f>
        <v>0.17446282794858714</v>
      </c>
      <c r="X297" s="24">
        <f ca="1">SQRT(Inputs!$B$38)*M297+SQRT(1-Inputs!$B$38)*_xlfn.NORM.S.INV(RAND())</f>
        <v>-1.5625600675431095</v>
      </c>
      <c r="Y297" s="24">
        <f ca="1">SQRT(Inputs!$B$38)*C297+SQRT(1-Inputs!$B$38)*_xlfn.NORM.S.INV(RAND())</f>
        <v>1.1852243020796418</v>
      </c>
      <c r="Z297" s="24">
        <f ca="1">SQRT(Inputs!$B$38)*D297+SQRT(1-Inputs!$B$38)*_xlfn.NORM.S.INV(RAND())</f>
        <v>1.3672534296899088</v>
      </c>
      <c r="AA297" s="24">
        <f ca="1">SQRT(Inputs!$B$38)*E297+SQRT(1-Inputs!$B$38)*_xlfn.NORM.S.INV(RAND())</f>
        <v>1.4921650387760885</v>
      </c>
      <c r="AB297" s="24">
        <f ca="1">SQRT(Inputs!$B$38)*F297+SQRT(1-Inputs!$B$38)*_xlfn.NORM.S.INV(RAND())</f>
        <v>0.61470142891338586</v>
      </c>
      <c r="AC297" s="24">
        <f ca="1">SQRT(Inputs!$B$38)*G297+SQRT(1-Inputs!$B$38)*_xlfn.NORM.S.INV(RAND())</f>
        <v>-0.70838205467116699</v>
      </c>
      <c r="AD297" s="24">
        <f ca="1">SQRT(Inputs!$B$38)*H297+SQRT(1-Inputs!$B$38)*_xlfn.NORM.S.INV(RAND())</f>
        <v>0.58353007019322622</v>
      </c>
      <c r="AE297" s="24">
        <f ca="1">SQRT(Inputs!$B$38)*I297+SQRT(1-Inputs!$B$38)*_xlfn.NORM.S.INV(RAND())</f>
        <v>0.84917237772089782</v>
      </c>
      <c r="AF297" s="24">
        <f ca="1">SQRT(Inputs!$B$38)*J297+SQRT(1-Inputs!$B$38)*_xlfn.NORM.S.INV(RAND())</f>
        <v>-0.98046576537870955</v>
      </c>
      <c r="AG297" s="24">
        <f ca="1">SQRT(Inputs!$B$38)*K297+SQRT(1-Inputs!$B$38)*_xlfn.NORM.S.INV(RAND())</f>
        <v>-1.8991752465373338E-2</v>
      </c>
      <c r="AH297" s="24">
        <f ca="1">SQRT(Inputs!$B$38)*L297+SQRT(1-Inputs!$B$38)*_xlfn.NORM.S.INV(RAND())</f>
        <v>0.357306971108515</v>
      </c>
      <c r="AI297" s="24">
        <f ca="1">SQRT(Inputs!$B$38)*M297+SQRT(1-Inputs!$B$38)*_xlfn.NORM.S.INV(RAND())</f>
        <v>-0.26131095301311619</v>
      </c>
      <c r="AJ297" s="24">
        <f ca="1">SQRT(Inputs!$B$38)*C297+SQRT(1-Inputs!$B$38)*_xlfn.NORM.S.INV(RAND())</f>
        <v>0.68777430815659046</v>
      </c>
      <c r="AK297" s="24">
        <f ca="1">SQRT(Inputs!$B$38)*D297+SQRT(1-Inputs!$B$38)*_xlfn.NORM.S.INV(RAND())</f>
        <v>1.4191293010127159</v>
      </c>
      <c r="AL297" s="24">
        <f ca="1">SQRT(Inputs!$B$38)*E297+SQRT(1-Inputs!$B$38)*_xlfn.NORM.S.INV(RAND())</f>
        <v>0.91760121909046566</v>
      </c>
      <c r="AM297" s="24">
        <f ca="1">SQRT(Inputs!$B$38)*F297+SQRT(1-Inputs!$B$38)*_xlfn.NORM.S.INV(RAND())</f>
        <v>0.3779438078440312</v>
      </c>
      <c r="AN297" s="24">
        <f ca="1">SQRT(Inputs!$B$38)*G297+SQRT(1-Inputs!$B$38)*_xlfn.NORM.S.INV(RAND())</f>
        <v>-1.7696768292110381</v>
      </c>
      <c r="AO297" s="24">
        <f ca="1">SQRT(Inputs!$B$38)*H297+SQRT(1-Inputs!$B$38)*_xlfn.NORM.S.INV(RAND())</f>
        <v>-1.8664046554481839E-2</v>
      </c>
      <c r="AP297" s="24">
        <f ca="1">SQRT(Inputs!$B$38)*I297+SQRT(1-Inputs!$B$38)*_xlfn.NORM.S.INV(RAND())</f>
        <v>-0.21137675924545396</v>
      </c>
      <c r="AQ297" s="24">
        <f ca="1">SQRT(Inputs!$B$38)*J297+SQRT(1-Inputs!$B$38)*_xlfn.NORM.S.INV(RAND())</f>
        <v>0.10164791242691473</v>
      </c>
      <c r="AR297" s="24">
        <f ca="1">SQRT(Inputs!$B$38)*K297+SQRT(1-Inputs!$B$38)*_xlfn.NORM.S.INV(RAND())</f>
        <v>-0.4728011563311546</v>
      </c>
      <c r="AS297" s="24">
        <f ca="1">SQRT(Inputs!$B$38)*L297+SQRT(1-Inputs!$B$38)*_xlfn.NORM.S.INV(RAND())</f>
        <v>0.39580492392417532</v>
      </c>
      <c r="AT297" s="24">
        <f ca="1">SQRT(Inputs!$B$38)*M297+SQRT(1-Inputs!$B$38)*_xlfn.NORM.S.INV(RAND())</f>
        <v>-0.67752775867073223</v>
      </c>
      <c r="AU297" s="15">
        <f ca="1">Inputs!$B$6*EXP($B$8-0.5*C$5^2+C$5*N297)</f>
        <v>4974.857540786923</v>
      </c>
      <c r="AV297" s="15">
        <f t="shared" ca="1" si="146"/>
        <v>6145.1623849570724</v>
      </c>
      <c r="AW297" s="15">
        <f t="shared" ca="1" si="147"/>
        <v>7566.0934881096009</v>
      </c>
      <c r="AX297" s="15">
        <f t="shared" ca="1" si="148"/>
        <v>9928.6005441341131</v>
      </c>
      <c r="AY297" s="15">
        <f t="shared" ca="1" si="149"/>
        <v>10419.932475776071</v>
      </c>
      <c r="AZ297" s="15">
        <f t="shared" ca="1" si="150"/>
        <v>14171.826901824217</v>
      </c>
      <c r="BA297" s="15">
        <f t="shared" ca="1" si="151"/>
        <v>20609.020718839693</v>
      </c>
      <c r="BB297" s="15">
        <f t="shared" ca="1" si="152"/>
        <v>23302.925719869083</v>
      </c>
      <c r="BC297" s="15">
        <f t="shared" ca="1" si="153"/>
        <v>29230.10616005498</v>
      </c>
      <c r="BD297" s="15">
        <f t="shared" ca="1" si="154"/>
        <v>36398.776500997767</v>
      </c>
      <c r="BE297" s="15">
        <f t="shared" ca="1" si="155"/>
        <v>38685.349872606159</v>
      </c>
      <c r="BF297" s="15">
        <f ca="1">Inputs!$B$13*EXP($B$9-0.5*C$6^2+C$6*Y297)</f>
        <v>17494.419294960673</v>
      </c>
      <c r="BG297" s="15">
        <f t="shared" ca="1" si="156"/>
        <v>27286.733291885208</v>
      </c>
      <c r="BH297" s="15">
        <f t="shared" ca="1" si="157"/>
        <v>42701.13779198972</v>
      </c>
      <c r="BI297" s="15">
        <f t="shared" ca="1" si="158"/>
        <v>57459.891020415111</v>
      </c>
      <c r="BJ297" s="15">
        <f t="shared" ca="1" si="159"/>
        <v>63604.27929062755</v>
      </c>
      <c r="BK297" s="15">
        <f t="shared" ca="1" si="160"/>
        <v>84516.741332399994</v>
      </c>
      <c r="BL297" s="15">
        <f t="shared" ca="1" si="161"/>
        <v>115895.73493213947</v>
      </c>
      <c r="BM297" s="15">
        <f t="shared" ca="1" si="162"/>
        <v>126124.11784196888</v>
      </c>
      <c r="BN297" s="15">
        <f t="shared" ca="1" si="163"/>
        <v>154764.24290410479</v>
      </c>
      <c r="BO297" s="15">
        <f t="shared" ca="1" si="164"/>
        <v>198496.83732594541</v>
      </c>
      <c r="BP297" s="15">
        <f t="shared" ca="1" si="165"/>
        <v>237185.42503321165</v>
      </c>
      <c r="BQ297" s="15">
        <f ca="1">Inputs!$B$20*EXP($B$10-0.5*C$7^2+C$7*AJ297)</f>
        <v>5474.5771904633066</v>
      </c>
      <c r="BR297" s="15">
        <f t="shared" ca="1" si="166"/>
        <v>11657.895380298205</v>
      </c>
      <c r="BS297" s="15">
        <f t="shared" ca="1" si="167"/>
        <v>20777.874609757182</v>
      </c>
      <c r="BT297" s="15">
        <f t="shared" ca="1" si="168"/>
        <v>31634.126614326418</v>
      </c>
      <c r="BU297" s="15">
        <f t="shared" ca="1" si="169"/>
        <v>28570.176174015607</v>
      </c>
      <c r="BV297" s="15">
        <f t="shared" ca="1" si="170"/>
        <v>39582.564517415907</v>
      </c>
      <c r="BW297" s="15">
        <f t="shared" ca="1" si="171"/>
        <v>52818.59730936728</v>
      </c>
      <c r="BX297" s="15">
        <f t="shared" ca="1" si="172"/>
        <v>75396.152006196789</v>
      </c>
      <c r="BY297" s="15">
        <f t="shared" ca="1" si="173"/>
        <v>96505.998326764107</v>
      </c>
      <c r="BZ297" s="15">
        <f t="shared" ca="1" si="174"/>
        <v>145631.59491276511</v>
      </c>
      <c r="CA297" s="15">
        <f t="shared" ca="1" si="175"/>
        <v>181363.65470198239</v>
      </c>
      <c r="CB297" s="15">
        <f ca="1">(AU297*DCF!C$10-DCF!C$5*MAX(AU297*DCF!C$10,0)-MAX(AU297-Inputs!$B$6,0)/Inputs!$B$10)*DCF!C$6</f>
        <v>1042.9843341418077</v>
      </c>
      <c r="CC297" s="15">
        <f ca="1">(AV297*DCF!D$10-DCF!D$5*MAX(AV297*DCF!D$10,0)-MAX(AV297-AU297,0)/Inputs!$B$10)*DCF!D$6</f>
        <v>1212.4934920274375</v>
      </c>
      <c r="CD297" s="15">
        <f ca="1">(AW297*DCF!E$10-DCF!E$5*MAX(AW297*DCF!E$10,0)-MAX(AW297-AV297,0)/Inputs!$B$10)*DCF!E$6</f>
        <v>1426.8380167625592</v>
      </c>
      <c r="CE297" s="15">
        <f ca="1">(AX297*DCF!F$10-DCF!F$5*MAX(AX297*DCF!F$10,0)-MAX(AX297-AW297,0)/Inputs!$B$10)*DCF!F$6</f>
        <v>1675.8185308010227</v>
      </c>
      <c r="CF297" s="15">
        <f ca="1">(AY297*DCF!G$10-DCF!G$5*MAX(AY297*DCF!G$10,0)-MAX(AY297-AX297,0)/Inputs!$B$10)*DCF!G$6</f>
        <v>2052.4788203535404</v>
      </c>
      <c r="CG297" s="15">
        <f ca="1">(AZ297*DCF!H$10-DCF!H$5*MAX(AZ297*DCF!H$10,0)-MAX(AZ297-AY297,0)/Inputs!$B$10)*DCF!H$6</f>
        <v>2085.2542412384391</v>
      </c>
      <c r="CH297" s="15">
        <f ca="1">(BA297*DCF!I$10-DCF!I$5*MAX(BA297*DCF!I$10,0)-MAX(BA297-AZ297,0)/Inputs!$B$10)*DCF!I$6</f>
        <v>2708.5909410923387</v>
      </c>
      <c r="CI297" s="15">
        <f ca="1">(BB297*DCF!J$10-DCF!J$5*MAX(BB297*DCF!J$10,0)-MAX(BB297-BA297,0)/Inputs!$B$10)*DCF!J$6</f>
        <v>3590.6192129607334</v>
      </c>
      <c r="CJ297" s="15">
        <f ca="1">(BC297*DCF!K$10-DCF!K$5*MAX(BC297*DCF!K$10,0)-MAX(BC297-BB297,0)/Inputs!$B$10)*DCF!K$6</f>
        <v>3875.8626202017435</v>
      </c>
      <c r="CK297" s="15">
        <f ca="1">(BD297*DCF!L$10-DCF!L$5*MAX(BD297*DCF!L$10,0)-MAX(BD297-BC297,0)/Inputs!$B$10)*DCF!L$6</f>
        <v>4562.6025083192708</v>
      </c>
      <c r="CL297" s="15">
        <f ca="1">(BE297*DCF!M$10-DCF!M$5*MAX(BE297*DCF!M$10,0)-MAX(BE297-BD297,0)/Inputs!$B$10)*DCF!M$6</f>
        <v>5185.8476040775422</v>
      </c>
      <c r="CM297" s="15">
        <f ca="1">(BF297*DCF!C$28-DCF!C$5*MAX(BF297*DCF!C$28,0)-MAX(BF297-Inputs!$B$13,0)/Inputs!$B$17)*DCF!C$6</f>
        <v>3928.6925936174102</v>
      </c>
      <c r="CN297" s="15">
        <f ca="1">(BG297*DCF!D$28-DCF!D$5*MAX(BG297*DCF!D$28,0)-MAX(BG297-BF297,0)/Inputs!$B$17)*DCF!D$6</f>
        <v>5947.4227410518479</v>
      </c>
      <c r="CO297" s="15">
        <f ca="1">(BH297*DCF!E$28-DCF!E$5*MAX(BH297*DCF!E$28,0)-MAX(BH297-BG297,0)/Inputs!$B$17)*DCF!E$6</f>
        <v>9055.7556270378791</v>
      </c>
      <c r="CP297" s="15">
        <f ca="1">(BI297*DCF!F$28-DCF!F$5*MAX(BI297*DCF!F$28,0)-MAX(BI297-BH297,0)/Inputs!$B$17)*DCF!F$6</f>
        <v>12911.782563830415</v>
      </c>
      <c r="CQ297" s="15">
        <f ca="1">(BJ297*DCF!G$28-DCF!G$5*MAX(BJ297*DCF!G$28,0)-MAX(BJ297-BI297,0)/Inputs!$B$17)*DCF!G$6</f>
        <v>15469.187418324595</v>
      </c>
      <c r="CR297" s="15">
        <f ca="1">(BK297*DCF!H$28-DCF!H$5*MAX(BK297*DCF!H$28,0)-MAX(BK297-BJ297,0)/Inputs!$B$17)*DCF!H$6</f>
        <v>17652.712858386829</v>
      </c>
      <c r="CS297" s="15">
        <f ca="1">(BL297*DCF!I$28-DCF!I$5*MAX(BL297*DCF!I$28,0)-MAX(BL297-BK297,0)/Inputs!$B$17)*DCF!I$6</f>
        <v>22749.386481473197</v>
      </c>
      <c r="CT297" s="15">
        <f ca="1">(BM297*DCF!J$28-DCF!J$5*MAX(BM297*DCF!J$28,0)-MAX(BM297-BL297,0)/Inputs!$B$17)*DCF!J$6</f>
        <v>26779.948631914311</v>
      </c>
      <c r="CU297" s="15">
        <f ca="1">(BN297*DCF!K$28-DCF!K$5*MAX(BN297*DCF!K$28,0)-MAX(BN297-BM297,0)/Inputs!$B$17)*DCF!K$6</f>
        <v>29175.579333686936</v>
      </c>
      <c r="CV297" s="15">
        <f ca="1">(BO297*DCF!L$28-DCF!L$5*MAX(BO297*DCF!L$28,0)-MAX(BO297-BN297,0)/Inputs!$B$17)*DCF!L$6</f>
        <v>34655.869487743206</v>
      </c>
      <c r="CW297" s="15">
        <f ca="1">(BP297*DCF!M$28-DCF!M$5*MAX(BP297*DCF!M$28,0)-MAX(BP297-BO297,0)/Inputs!$B$17)*DCF!M$6</f>
        <v>40582.530448615791</v>
      </c>
      <c r="CX297" s="15">
        <f ca="1">(BQ297*DCF!C$46-DCF!C$5*MAX(BQ297*DCF!C$46,0)-MAX(BQ297-Inputs!$B$20,0)/Inputs!$B$24)*DCF!C$6</f>
        <v>-2314.4876608290806</v>
      </c>
      <c r="CY297" s="15">
        <f ca="1">(BR297*DCF!D$46-DCF!D$5*MAX(BR297*DCF!D$46,0)-MAX(BR297-BQ297,0)/Inputs!$B$24)*DCF!D$6</f>
        <v>-4628.1014211838274</v>
      </c>
      <c r="CZ297" s="15">
        <f ca="1">(BS297*DCF!E$46-DCF!E$5*MAX(BS297*DCF!E$46,0)-MAX(BS297-BR297,0)/Inputs!$B$24)*DCF!E$6</f>
        <v>-6051.8645927933685</v>
      </c>
      <c r="DA297" s="15">
        <f ca="1">(BT297*DCF!F$46-DCF!F$5*MAX(BT297*DCF!F$46,0)-MAX(BT297-BS297,0)/Inputs!$B$24)*DCF!F$6</f>
        <v>-6256.9016534299635</v>
      </c>
      <c r="DB297" s="15">
        <f ca="1">(BU297*DCF!G$46-DCF!G$5*MAX(BU297*DCF!G$46,0)-MAX(BU297-BT297,0)/Inputs!$B$24)*DCF!G$6</f>
        <v>-961.04427871819826</v>
      </c>
      <c r="DC297" s="15">
        <f ca="1">(BV297*DCF!H$46-DCF!H$5*MAX(BV297*DCF!H$46,0)-MAX(BV297-BU297,0)/Inputs!$B$24)*DCF!H$6</f>
        <v>-3422.0322036887883</v>
      </c>
      <c r="DD297" s="15">
        <f ca="1">(BW297*DCF!I$46-DCF!I$5*MAX(BW297*DCF!I$46,0)-MAX(BW297-BV297,0)/Inputs!$B$24)*DCF!I$6</f>
        <v>-2579.6869955612647</v>
      </c>
      <c r="DE297" s="15">
        <f ca="1">(BX297*DCF!J$46-DCF!J$5*MAX(BX297*DCF!J$46,0)-MAX(BX297-BW297,0)/Inputs!$B$24)*DCF!J$6</f>
        <v>-2824.5386204906963</v>
      </c>
      <c r="DF297" s="15">
        <f ca="1">(BY297*DCF!K$46-DCF!K$5*MAX(BY297*DCF!K$46,0)-MAX(BY297-BX297,0)/Inputs!$B$24)*DCF!K$6</f>
        <v>341.39434420760995</v>
      </c>
      <c r="DG297" s="15">
        <f ca="1">(BZ297*DCF!L$46-DCF!L$5*MAX(BZ297*DCF!L$46,0)-MAX(BZ297-BY297,0)/Inputs!$B$24)*DCF!L$6</f>
        <v>-1050.4466638662971</v>
      </c>
      <c r="DH297" s="15">
        <f ca="1">(CA297*DCF!M$46-DCF!M$5*MAX(CA297*DCF!M$46,0)-MAX(CA297-BZ297,0)/Inputs!$B$24)*DCF!M$6</f>
        <v>6748.1899929883866</v>
      </c>
      <c r="DI297" s="15">
        <f ca="1">SUM(CB297:CL297)+BE297*DCF!M$10*(1+Inputs!$B$30)*(1-Inputs!$B$33)*(1-Inputs!$B$30/Inputs!$B$31)/(Inputs!$B$29-Inputs!$B$30)*DCF!M$6</f>
        <v>137081.23057823215</v>
      </c>
      <c r="DJ297" s="15">
        <f ca="1">SUM(CM297:CW297)+BP297*DCF!M$28*(1+Inputs!$B$30)*(1-Inputs!$B$33)*(1-Inputs!$B$30/Inputs!$B$31)/(Inputs!$B$29-Inputs!$B$30)*DCF!M$6</f>
        <v>1099029.1006123133</v>
      </c>
      <c r="DK297" s="15">
        <f ca="1">SUM(CX297:DH297)+CA297*DCF!M$46*(1+Inputs!$B$30)*(1-Inputs!$B$33)*(1-Inputs!$B$30/Inputs!$B$31)/(Inputs!$B$29-Inputs!$B$30)*DCF!M$6</f>
        <v>257410.17431422794</v>
      </c>
      <c r="DM297" s="15">
        <f ca="1">DI297+DJ297+DK297+Inputs!$B$34+Inputs!$B$36-Inputs!$B$35</f>
        <v>1570371.5055047732</v>
      </c>
    </row>
    <row r="298" spans="1:117" x14ac:dyDescent="0.75">
      <c r="A298" s="11">
        <v>285</v>
      </c>
      <c r="C298" s="24">
        <f t="shared" ca="1" si="178"/>
        <v>0.4090188049461419</v>
      </c>
      <c r="D298" s="24">
        <f t="shared" ca="1" si="178"/>
        <v>0.14101943171992407</v>
      </c>
      <c r="E298" s="24">
        <f t="shared" ca="1" si="178"/>
        <v>0.49628825300793217</v>
      </c>
      <c r="F298" s="24">
        <f t="shared" ca="1" si="178"/>
        <v>-0.10006005180944626</v>
      </c>
      <c r="G298" s="24">
        <f t="shared" ca="1" si="178"/>
        <v>1.2819399678259402</v>
      </c>
      <c r="H298" s="24">
        <f t="shared" ca="1" si="178"/>
        <v>0.87091608839058365</v>
      </c>
      <c r="I298" s="24">
        <f t="shared" ca="1" si="178"/>
        <v>0.30143714963153811</v>
      </c>
      <c r="J298" s="24">
        <f t="shared" ca="1" si="178"/>
        <v>0.90874603089640027</v>
      </c>
      <c r="K298" s="24">
        <f t="shared" ca="1" si="178"/>
        <v>-1.0311577210857656</v>
      </c>
      <c r="L298" s="24">
        <f t="shared" ca="1" si="178"/>
        <v>0.51570540466251247</v>
      </c>
      <c r="M298" s="24">
        <f t="shared" ca="1" si="178"/>
        <v>-1.9887871059215044E-2</v>
      </c>
      <c r="N298" s="24">
        <f ca="1">SQRT(Inputs!$B$38)*C298+SQRT(1-Inputs!$B$38)*_xlfn.NORM.S.INV(RAND())</f>
        <v>1.0982731324674671</v>
      </c>
      <c r="O298" s="24">
        <f ca="1">SQRT(Inputs!$B$38)*D298+SQRT(1-Inputs!$B$38)*_xlfn.NORM.S.INV(RAND())</f>
        <v>0.63072619997248003</v>
      </c>
      <c r="P298" s="24">
        <f ca="1">SQRT(Inputs!$B$38)*E298+SQRT(1-Inputs!$B$38)*_xlfn.NORM.S.INV(RAND())</f>
        <v>1.8097939895057802</v>
      </c>
      <c r="Q298" s="24">
        <f ca="1">SQRT(Inputs!$B$38)*F298+SQRT(1-Inputs!$B$38)*_xlfn.NORM.S.INV(RAND())</f>
        <v>0.75292286299335442</v>
      </c>
      <c r="R298" s="24">
        <f ca="1">SQRT(Inputs!$B$38)*G298+SQRT(1-Inputs!$B$38)*_xlfn.NORM.S.INV(RAND())</f>
        <v>1.0982159123548663</v>
      </c>
      <c r="S298" s="24">
        <f ca="1">SQRT(Inputs!$B$38)*H298+SQRT(1-Inputs!$B$38)*_xlfn.NORM.S.INV(RAND())</f>
        <v>0.24094564889896691</v>
      </c>
      <c r="T298" s="24">
        <f ca="1">SQRT(Inputs!$B$38)*I298+SQRT(1-Inputs!$B$38)*_xlfn.NORM.S.INV(RAND())</f>
        <v>-0.1677560576389496</v>
      </c>
      <c r="U298" s="24">
        <f ca="1">SQRT(Inputs!$B$38)*J298+SQRT(1-Inputs!$B$38)*_xlfn.NORM.S.INV(RAND())</f>
        <v>-0.21247361845346829</v>
      </c>
      <c r="V298" s="24">
        <f ca="1">SQRT(Inputs!$B$38)*K298+SQRT(1-Inputs!$B$38)*_xlfn.NORM.S.INV(RAND())</f>
        <v>-0.14039287400426925</v>
      </c>
      <c r="W298" s="24">
        <f ca="1">SQRT(Inputs!$B$38)*L298+SQRT(1-Inputs!$B$38)*_xlfn.NORM.S.INV(RAND())</f>
        <v>1.859667827303312</v>
      </c>
      <c r="X298" s="24">
        <f ca="1">SQRT(Inputs!$B$38)*M298+SQRT(1-Inputs!$B$38)*_xlfn.NORM.S.INV(RAND())</f>
        <v>0.53279597050228777</v>
      </c>
      <c r="Y298" s="24">
        <f ca="1">SQRT(Inputs!$B$38)*C298+SQRT(1-Inputs!$B$38)*_xlfn.NORM.S.INV(RAND())</f>
        <v>9.596487185364494E-2</v>
      </c>
      <c r="Z298" s="24">
        <f ca="1">SQRT(Inputs!$B$38)*D298+SQRT(1-Inputs!$B$38)*_xlfn.NORM.S.INV(RAND())</f>
        <v>-1.9172077441862618</v>
      </c>
      <c r="AA298" s="24">
        <f ca="1">SQRT(Inputs!$B$38)*E298+SQRT(1-Inputs!$B$38)*_xlfn.NORM.S.INV(RAND())</f>
        <v>0.42043095517708073</v>
      </c>
      <c r="AB298" s="24">
        <f ca="1">SQRT(Inputs!$B$38)*F298+SQRT(1-Inputs!$B$38)*_xlfn.NORM.S.INV(RAND())</f>
        <v>0.1207163156337861</v>
      </c>
      <c r="AC298" s="24">
        <f ca="1">SQRT(Inputs!$B$38)*G298+SQRT(1-Inputs!$B$38)*_xlfn.NORM.S.INV(RAND())</f>
        <v>1.6264448554264632</v>
      </c>
      <c r="AD298" s="24">
        <f ca="1">SQRT(Inputs!$B$38)*H298+SQRT(1-Inputs!$B$38)*_xlfn.NORM.S.INV(RAND())</f>
        <v>-5.5028721329548613E-2</v>
      </c>
      <c r="AE298" s="24">
        <f ca="1">SQRT(Inputs!$B$38)*I298+SQRT(1-Inputs!$B$38)*_xlfn.NORM.S.INV(RAND())</f>
        <v>-0.92321911055429262</v>
      </c>
      <c r="AF298" s="24">
        <f ca="1">SQRT(Inputs!$B$38)*J298+SQRT(1-Inputs!$B$38)*_xlfn.NORM.S.INV(RAND())</f>
        <v>-0.42586737421279247</v>
      </c>
      <c r="AG298" s="24">
        <f ca="1">SQRT(Inputs!$B$38)*K298+SQRT(1-Inputs!$B$38)*_xlfn.NORM.S.INV(RAND())</f>
        <v>-0.48350456089831606</v>
      </c>
      <c r="AH298" s="24">
        <f ca="1">SQRT(Inputs!$B$38)*L298+SQRT(1-Inputs!$B$38)*_xlfn.NORM.S.INV(RAND())</f>
        <v>-0.10166809904180185</v>
      </c>
      <c r="AI298" s="24">
        <f ca="1">SQRT(Inputs!$B$38)*M298+SQRT(1-Inputs!$B$38)*_xlfn.NORM.S.INV(RAND())</f>
        <v>-0.44718436939887107</v>
      </c>
      <c r="AJ298" s="24">
        <f ca="1">SQRT(Inputs!$B$38)*C298+SQRT(1-Inputs!$B$38)*_xlfn.NORM.S.INV(RAND())</f>
        <v>0.7674734704261289</v>
      </c>
      <c r="AK298" s="24">
        <f ca="1">SQRT(Inputs!$B$38)*D298+SQRT(1-Inputs!$B$38)*_xlfn.NORM.S.INV(RAND())</f>
        <v>-0.53860070714517327</v>
      </c>
      <c r="AL298" s="24">
        <f ca="1">SQRT(Inputs!$B$38)*E298+SQRT(1-Inputs!$B$38)*_xlfn.NORM.S.INV(RAND())</f>
        <v>0.68112800615142344</v>
      </c>
      <c r="AM298" s="24">
        <f ca="1">SQRT(Inputs!$B$38)*F298+SQRT(1-Inputs!$B$38)*_xlfn.NORM.S.INV(RAND())</f>
        <v>-0.16095909651111523</v>
      </c>
      <c r="AN298" s="24">
        <f ca="1">SQRT(Inputs!$B$38)*G298+SQRT(1-Inputs!$B$38)*_xlfn.NORM.S.INV(RAND())</f>
        <v>1.0050988547472</v>
      </c>
      <c r="AO298" s="24">
        <f ca="1">SQRT(Inputs!$B$38)*H298+SQRT(1-Inputs!$B$38)*_xlfn.NORM.S.INV(RAND())</f>
        <v>1.1961194951061409</v>
      </c>
      <c r="AP298" s="24">
        <f ca="1">SQRT(Inputs!$B$38)*I298+SQRT(1-Inputs!$B$38)*_xlfn.NORM.S.INV(RAND())</f>
        <v>-0.62869165906880231</v>
      </c>
      <c r="AQ298" s="24">
        <f ca="1">SQRT(Inputs!$B$38)*J298+SQRT(1-Inputs!$B$38)*_xlfn.NORM.S.INV(RAND())</f>
        <v>0.99672052039140224</v>
      </c>
      <c r="AR298" s="24">
        <f ca="1">SQRT(Inputs!$B$38)*K298+SQRT(1-Inputs!$B$38)*_xlfn.NORM.S.INV(RAND())</f>
        <v>-0.65697468783761359</v>
      </c>
      <c r="AS298" s="24">
        <f ca="1">SQRT(Inputs!$B$38)*L298+SQRT(1-Inputs!$B$38)*_xlfn.NORM.S.INV(RAND())</f>
        <v>-1.295681647774992</v>
      </c>
      <c r="AT298" s="24">
        <f ca="1">SQRT(Inputs!$B$38)*M298+SQRT(1-Inputs!$B$38)*_xlfn.NORM.S.INV(RAND())</f>
        <v>0.57265494308127141</v>
      </c>
      <c r="AU298" s="15">
        <f ca="1">Inputs!$B$6*EXP($B$8-0.5*C$5^2+C$5*N298)</f>
        <v>5927.7101201375363</v>
      </c>
      <c r="AV298" s="15">
        <f t="shared" ca="1" si="146"/>
        <v>7916.5682178939915</v>
      </c>
      <c r="AW298" s="15">
        <f t="shared" ca="1" si="147"/>
        <v>12321.682905089741</v>
      </c>
      <c r="AX298" s="15">
        <f t="shared" ca="1" si="148"/>
        <v>16527.296627071493</v>
      </c>
      <c r="AY298" s="15">
        <f t="shared" ca="1" si="149"/>
        <v>22962.078830408023</v>
      </c>
      <c r="AZ298" s="15">
        <f t="shared" ca="1" si="150"/>
        <v>28838.34276650332</v>
      </c>
      <c r="BA298" s="15">
        <f t="shared" ca="1" si="151"/>
        <v>34676.555018760075</v>
      </c>
      <c r="BB298" s="15">
        <f t="shared" ca="1" si="152"/>
        <v>41560.460925672371</v>
      </c>
      <c r="BC298" s="15">
        <f t="shared" ca="1" si="153"/>
        <v>50215.825479147017</v>
      </c>
      <c r="BD298" s="15">
        <f t="shared" ca="1" si="154"/>
        <v>73206.87560663007</v>
      </c>
      <c r="BE298" s="15">
        <f t="shared" ca="1" si="155"/>
        <v>94166.156666905968</v>
      </c>
      <c r="BF298" s="15">
        <f ca="1">Inputs!$B$13*EXP($B$9-0.5*C$6^2+C$6*Y298)</f>
        <v>14096.672355637267</v>
      </c>
      <c r="BG298" s="15">
        <f t="shared" ca="1" si="156"/>
        <v>12155.89844360086</v>
      </c>
      <c r="BH298" s="15">
        <f t="shared" ca="1" si="157"/>
        <v>15924.908215931331</v>
      </c>
      <c r="BI298" s="15">
        <f t="shared" ca="1" si="158"/>
        <v>19860.08818927953</v>
      </c>
      <c r="BJ298" s="15">
        <f t="shared" ca="1" si="159"/>
        <v>30779.859508637681</v>
      </c>
      <c r="BK298" s="15">
        <f t="shared" ca="1" si="160"/>
        <v>37494.488315836024</v>
      </c>
      <c r="BL298" s="15">
        <f t="shared" ca="1" si="161"/>
        <v>40863.945453259621</v>
      </c>
      <c r="BM298" s="15">
        <f t="shared" ca="1" si="162"/>
        <v>47642.255900096228</v>
      </c>
      <c r="BN298" s="15">
        <f t="shared" ca="1" si="163"/>
        <v>55295.485166777617</v>
      </c>
      <c r="BO298" s="15">
        <f t="shared" ca="1" si="164"/>
        <v>67236.087162984579</v>
      </c>
      <c r="BP298" s="15">
        <f t="shared" ca="1" si="165"/>
        <v>78666.734757581318</v>
      </c>
      <c r="BQ298" s="15">
        <f ca="1">Inputs!$B$20*EXP($B$10-0.5*C$7^2+C$7*AJ298)</f>
        <v>5631.540118134254</v>
      </c>
      <c r="BR298" s="15">
        <f t="shared" ca="1" si="166"/>
        <v>6439.9170533459746</v>
      </c>
      <c r="BS298" s="15">
        <f t="shared" ca="1" si="167"/>
        <v>10724.221768593397</v>
      </c>
      <c r="BT298" s="15">
        <f t="shared" ca="1" si="168"/>
        <v>14175.017544990131</v>
      </c>
      <c r="BU298" s="15">
        <f t="shared" ca="1" si="169"/>
        <v>25053.663405215681</v>
      </c>
      <c r="BV298" s="15">
        <f t="shared" ca="1" si="170"/>
        <v>45637.711594788365</v>
      </c>
      <c r="BW298" s="15">
        <f t="shared" ca="1" si="171"/>
        <v>55750.401980129383</v>
      </c>
      <c r="BX298" s="15">
        <f t="shared" ca="1" si="172"/>
        <v>95222.51457626</v>
      </c>
      <c r="BY298" s="15">
        <f t="shared" ca="1" si="173"/>
        <v>117663.44492966651</v>
      </c>
      <c r="BZ298" s="15">
        <f t="shared" ca="1" si="174"/>
        <v>130106.18091905929</v>
      </c>
      <c r="CA298" s="15">
        <f t="shared" ca="1" si="175"/>
        <v>202336.7510976218</v>
      </c>
      <c r="CB298" s="15">
        <f ca="1">(AU298*DCF!C$10-DCF!C$5*MAX(AU298*DCF!C$10,0)-MAX(AU298-Inputs!$B$6,0)/Inputs!$B$10)*DCF!C$6</f>
        <v>1036.1903254138099</v>
      </c>
      <c r="CC298" s="15">
        <f ca="1">(AV298*DCF!D$10-DCF!D$5*MAX(AV298*DCF!D$10,0)-MAX(AV298-AU298,0)/Inputs!$B$10)*DCF!D$6</f>
        <v>1444.6788750987209</v>
      </c>
      <c r="CD298" s="15">
        <f ca="1">(AW298*DCF!E$10-DCF!E$5*MAX(AW298*DCF!E$10,0)-MAX(AW298-AV298,0)/Inputs!$B$10)*DCF!E$6</f>
        <v>1852.666187356728</v>
      </c>
      <c r="CE298" s="15">
        <f ca="1">(AX298*DCF!F$10-DCF!F$5*MAX(AX298*DCF!F$10,0)-MAX(AX298-AW298,0)/Inputs!$B$10)*DCF!F$6</f>
        <v>2732.7985682627541</v>
      </c>
      <c r="CF298" s="15">
        <f ca="1">(AY298*DCF!G$10-DCF!G$5*MAX(AY298*DCF!G$10,0)-MAX(AY298-AX298,0)/Inputs!$B$10)*DCF!G$6</f>
        <v>3494.2269016752689</v>
      </c>
      <c r="CG298" s="15">
        <f ca="1">(AZ298*DCF!H$10-DCF!H$5*MAX(AZ298*DCF!H$10,0)-MAX(AZ298-AY298,0)/Inputs!$B$10)*DCF!H$6</f>
        <v>4555.5489255247276</v>
      </c>
      <c r="CH298" s="15">
        <f ca="1">(BA298*DCF!I$10-DCF!I$5*MAX(BA298*DCF!I$10,0)-MAX(BA298-AZ298,0)/Inputs!$B$10)*DCF!I$6</f>
        <v>5376.4702355061472</v>
      </c>
      <c r="CI298" s="15">
        <f ca="1">(BB298*DCF!J$10-DCF!J$5*MAX(BB298*DCF!J$10,0)-MAX(BB298-BA298,0)/Inputs!$B$10)*DCF!J$6</f>
        <v>6088.7290260663176</v>
      </c>
      <c r="CJ298" s="15">
        <f ca="1">(BC298*DCF!K$10-DCF!K$5*MAX(BC298*DCF!K$10,0)-MAX(BC298-BB298,0)/Inputs!$B$10)*DCF!K$6</f>
        <v>6872.3221527174674</v>
      </c>
      <c r="CK298" s="15">
        <f ca="1">(BD298*DCF!L$10-DCF!L$5*MAX(BD298*DCF!L$10,0)-MAX(BD298-BC298,0)/Inputs!$B$10)*DCF!L$6</f>
        <v>8067.8739019923796</v>
      </c>
      <c r="CL298" s="15">
        <f ca="1">(BE298*DCF!M$10-DCF!M$5*MAX(BE298*DCF!M$10,0)-MAX(BE298-BD298,0)/Inputs!$B$10)*DCF!M$6</f>
        <v>10784.252584531529</v>
      </c>
      <c r="CM298" s="15">
        <f ca="1">(BF298*DCF!C$28-DCF!C$5*MAX(BF298*DCF!C$28,0)-MAX(BF298-Inputs!$B$13,0)/Inputs!$B$17)*DCF!C$6</f>
        <v>3676.4215727946271</v>
      </c>
      <c r="CN298" s="15">
        <f ca="1">(BG298*DCF!D$28-DCF!D$5*MAX(BG298*DCF!D$28,0)-MAX(BG298-BF298,0)/Inputs!$B$17)*DCF!D$6</f>
        <v>3580.19245297712</v>
      </c>
      <c r="CO298" s="15">
        <f ca="1">(BH298*DCF!E$28-DCF!E$5*MAX(BH298*DCF!E$28,0)-MAX(BH298-BG298,0)/Inputs!$B$17)*DCF!E$6</f>
        <v>3767.3976262018277</v>
      </c>
      <c r="CP298" s="15">
        <f ca="1">(BI298*DCF!F$28-DCF!F$5*MAX(BI298*DCF!F$28,0)-MAX(BI298-BH298,0)/Inputs!$B$17)*DCF!F$6</f>
        <v>4675.0290971252507</v>
      </c>
      <c r="CQ298" s="15">
        <f ca="1">(BJ298*DCF!G$28-DCF!G$5*MAX(BJ298*DCF!G$28,0)-MAX(BJ298-BI298,0)/Inputs!$B$17)*DCF!G$6</f>
        <v>6149.4704138900679</v>
      </c>
      <c r="CR298" s="15">
        <f ca="1">(BK298*DCF!H$28-DCF!H$5*MAX(BK298*DCF!H$28,0)-MAX(BK298-BJ298,0)/Inputs!$B$17)*DCF!H$6</f>
        <v>8229.5357466925161</v>
      </c>
      <c r="CS298" s="15">
        <f ca="1">(BL298*DCF!I$28-DCF!I$5*MAX(BL298*DCF!I$28,0)-MAX(BL298-BK298,0)/Inputs!$B$17)*DCF!I$6</f>
        <v>9125.6604837039158</v>
      </c>
      <c r="CT298" s="15">
        <f ca="1">(BM298*DCF!J$28-DCF!J$5*MAX(BM298*DCF!J$28,0)-MAX(BM298-BL298,0)/Inputs!$B$17)*DCF!J$6</f>
        <v>9729.4295610268528</v>
      </c>
      <c r="CU298" s="15">
        <f ca="1">(BN298*DCF!K$28-DCF!K$5*MAX(BN298*DCF!K$28,0)-MAX(BN298-BM298,0)/Inputs!$B$17)*DCF!K$6</f>
        <v>10740.060683107831</v>
      </c>
      <c r="CV298" s="15">
        <f ca="1">(BO298*DCF!L$28-DCF!L$5*MAX(BO298*DCF!L$28,0)-MAX(BO298-BN298,0)/Inputs!$B$17)*DCF!L$6</f>
        <v>12063.911639331323</v>
      </c>
      <c r="CW298" s="15">
        <f ca="1">(BP298*DCF!M$28-DCF!M$5*MAX(BP298*DCF!M$28,0)-MAX(BP298-BO298,0)/Inputs!$B$17)*DCF!M$6</f>
        <v>13606.367804577625</v>
      </c>
      <c r="CX298" s="15">
        <f ca="1">(BQ298*DCF!C$46-DCF!C$5*MAX(BQ298*DCF!C$46,0)-MAX(BQ298-Inputs!$B$20,0)/Inputs!$B$24)*DCF!C$6</f>
        <v>-2423.2379571368965</v>
      </c>
      <c r="CY298" s="15">
        <f ca="1">(BR298*DCF!D$46-DCF!D$5*MAX(BR298*DCF!D$46,0)-MAX(BR298-BQ298,0)/Inputs!$B$24)*DCF!D$6</f>
        <v>-1444.0713883161618</v>
      </c>
      <c r="CZ298" s="15">
        <f ca="1">(BS298*DCF!E$46-DCF!E$5*MAX(BS298*DCF!E$46,0)-MAX(BS298-BR298,0)/Inputs!$B$24)*DCF!E$6</f>
        <v>-2956.91287011442</v>
      </c>
      <c r="DA298" s="15">
        <f ca="1">(BT298*DCF!F$46-DCF!F$5*MAX(BT298*DCF!F$46,0)-MAX(BT298-BS298,0)/Inputs!$B$24)*DCF!F$6</f>
        <v>-2288.8582290857544</v>
      </c>
      <c r="DB298" s="15">
        <f ca="1">(BU298*DCF!G$46-DCF!G$5*MAX(BU298*DCF!G$46,0)-MAX(BU298-BT298,0)/Inputs!$B$24)*DCF!G$6</f>
        <v>-4502.1172685386027</v>
      </c>
      <c r="DC298" s="15">
        <f ca="1">(BV298*DCF!H$46-DCF!H$5*MAX(BV298*DCF!H$46,0)-MAX(BV298-BU298,0)/Inputs!$B$24)*DCF!H$6</f>
        <v>-6396.3668543539634</v>
      </c>
      <c r="DD298" s="15">
        <f ca="1">(BW298*DCF!I$46-DCF!I$5*MAX(BW298*DCF!I$46,0)-MAX(BW298-BV298,0)/Inputs!$B$24)*DCF!I$6</f>
        <v>-1615.3850536673194</v>
      </c>
      <c r="DE298" s="15">
        <f ca="1">(BX298*DCF!J$46-DCF!J$5*MAX(BX298*DCF!J$46,0)-MAX(BX298-BW298,0)/Inputs!$B$24)*DCF!J$6</f>
        <v>-6473.0382901550001</v>
      </c>
      <c r="DF298" s="15">
        <f ca="1">(BY298*DCF!K$46-DCF!K$5*MAX(BY298*DCF!K$46,0)-MAX(BY298-BX298,0)/Inputs!$B$24)*DCF!K$6</f>
        <v>1223.8980947363016</v>
      </c>
      <c r="DG298" s="15">
        <f ca="1">(BZ298*DCF!L$46-DCF!L$5*MAX(BZ298*DCF!L$46,0)-MAX(BZ298-BY298,0)/Inputs!$B$24)*DCF!L$6</f>
        <v>6177.8068474535257</v>
      </c>
      <c r="DH298" s="15">
        <f ca="1">(CA298*DCF!M$46-DCF!M$5*MAX(CA298*DCF!M$46,0)-MAX(CA298-BZ298,0)/Inputs!$B$24)*DCF!M$6</f>
        <v>762.15858379218798</v>
      </c>
      <c r="DI298" s="15">
        <f ca="1">SUM(CB298:CL298)+BE298*DCF!M$10*(1+Inputs!$B$30)*(1-Inputs!$B$33)*(1-Inputs!$B$30/Inputs!$B$31)/(Inputs!$B$29-Inputs!$B$30)*DCF!M$6</f>
        <v>314371.416906656</v>
      </c>
      <c r="DJ298" s="15">
        <f ca="1">SUM(CM298:CW298)+BP298*DCF!M$28*(1+Inputs!$B$30)*(1-Inputs!$B$33)*(1-Inputs!$B$30/Inputs!$B$31)/(Inputs!$B$29-Inputs!$B$30)*DCF!M$6</f>
        <v>377250.89453505992</v>
      </c>
      <c r="DK298" s="15">
        <f ca="1">SUM(CX298:DH298)+CA298*DCF!M$46*(1+Inputs!$B$30)*(1-Inputs!$B$33)*(1-Inputs!$B$30/Inputs!$B$31)/(Inputs!$B$29-Inputs!$B$30)*DCF!M$6</f>
        <v>292900.46113195887</v>
      </c>
      <c r="DM298" s="15">
        <f ca="1">DI298+DJ298+DK298+Inputs!$B$34+Inputs!$B$36-Inputs!$B$35</f>
        <v>1061373.7725736748</v>
      </c>
    </row>
    <row r="299" spans="1:117" x14ac:dyDescent="0.75">
      <c r="A299" s="11">
        <v>286</v>
      </c>
      <c r="C299" s="24">
        <f t="shared" ca="1" si="178"/>
        <v>0.60528975379107364</v>
      </c>
      <c r="D299" s="24">
        <f t="shared" ca="1" si="178"/>
        <v>1.7274784944026986</v>
      </c>
      <c r="E299" s="24">
        <f t="shared" ca="1" si="178"/>
        <v>-0.30367927032424918</v>
      </c>
      <c r="F299" s="24">
        <f t="shared" ca="1" si="178"/>
        <v>2.0126103830761601</v>
      </c>
      <c r="G299" s="24">
        <f t="shared" ca="1" si="178"/>
        <v>-0.64429543057603456</v>
      </c>
      <c r="H299" s="24">
        <f t="shared" ca="1" si="178"/>
        <v>-0.53811900143742974</v>
      </c>
      <c r="I299" s="24">
        <f t="shared" ca="1" si="178"/>
        <v>-1.7781920687975041</v>
      </c>
      <c r="J299" s="24">
        <f t="shared" ca="1" si="178"/>
        <v>0.46984482620669099</v>
      </c>
      <c r="K299" s="24">
        <f t="shared" ca="1" si="178"/>
        <v>-0.20800697444713143</v>
      </c>
      <c r="L299" s="24">
        <f t="shared" ca="1" si="178"/>
        <v>0.52907986844623756</v>
      </c>
      <c r="M299" s="24">
        <f t="shared" ca="1" si="178"/>
        <v>0.86666583457777202</v>
      </c>
      <c r="N299" s="24">
        <f ca="1">SQRT(Inputs!$B$38)*C299+SQRT(1-Inputs!$B$38)*_xlfn.NORM.S.INV(RAND())</f>
        <v>0.68408696556138748</v>
      </c>
      <c r="O299" s="24">
        <f ca="1">SQRT(Inputs!$B$38)*D299+SQRT(1-Inputs!$B$38)*_xlfn.NORM.S.INV(RAND())</f>
        <v>0.77523522818303015</v>
      </c>
      <c r="P299" s="24">
        <f ca="1">SQRT(Inputs!$B$38)*E299+SQRT(1-Inputs!$B$38)*_xlfn.NORM.S.INV(RAND())</f>
        <v>-2.3571691415358664</v>
      </c>
      <c r="Q299" s="24">
        <f ca="1">SQRT(Inputs!$B$38)*F299+SQRT(1-Inputs!$B$38)*_xlfn.NORM.S.INV(RAND())</f>
        <v>1.3389200670092898</v>
      </c>
      <c r="R299" s="24">
        <f ca="1">SQRT(Inputs!$B$38)*G299+SQRT(1-Inputs!$B$38)*_xlfn.NORM.S.INV(RAND())</f>
        <v>8.6371057465354006E-2</v>
      </c>
      <c r="S299" s="24">
        <f ca="1">SQRT(Inputs!$B$38)*H299+SQRT(1-Inputs!$B$38)*_xlfn.NORM.S.INV(RAND())</f>
        <v>4.7865883237503903E-2</v>
      </c>
      <c r="T299" s="24">
        <f ca="1">SQRT(Inputs!$B$38)*I299+SQRT(1-Inputs!$B$38)*_xlfn.NORM.S.INV(RAND())</f>
        <v>-1.5249132716992952</v>
      </c>
      <c r="U299" s="24">
        <f ca="1">SQRT(Inputs!$B$38)*J299+SQRT(1-Inputs!$B$38)*_xlfn.NORM.S.INV(RAND())</f>
        <v>0.15912492442423071</v>
      </c>
      <c r="V299" s="24">
        <f ca="1">SQRT(Inputs!$B$38)*K299+SQRT(1-Inputs!$B$38)*_xlfn.NORM.S.INV(RAND())</f>
        <v>0.54431176811813498</v>
      </c>
      <c r="W299" s="24">
        <f ca="1">SQRT(Inputs!$B$38)*L299+SQRT(1-Inputs!$B$38)*_xlfn.NORM.S.INV(RAND())</f>
        <v>-2.3794413880013767</v>
      </c>
      <c r="X299" s="24">
        <f ca="1">SQRT(Inputs!$B$38)*M299+SQRT(1-Inputs!$B$38)*_xlfn.NORM.S.INV(RAND())</f>
        <v>0.70475657221863008</v>
      </c>
      <c r="Y299" s="24">
        <f ca="1">SQRT(Inputs!$B$38)*C299+SQRT(1-Inputs!$B$38)*_xlfn.NORM.S.INV(RAND())</f>
        <v>0.3984114309917498</v>
      </c>
      <c r="Z299" s="24">
        <f ca="1">SQRT(Inputs!$B$38)*D299+SQRT(1-Inputs!$B$38)*_xlfn.NORM.S.INV(RAND())</f>
        <v>0.85318438861727497</v>
      </c>
      <c r="AA299" s="24">
        <f ca="1">SQRT(Inputs!$B$38)*E299+SQRT(1-Inputs!$B$38)*_xlfn.NORM.S.INV(RAND())</f>
        <v>-0.44326534998528044</v>
      </c>
      <c r="AB299" s="24">
        <f ca="1">SQRT(Inputs!$B$38)*F299+SQRT(1-Inputs!$B$38)*_xlfn.NORM.S.INV(RAND())</f>
        <v>0.2459297611493233</v>
      </c>
      <c r="AC299" s="24">
        <f ca="1">SQRT(Inputs!$B$38)*G299+SQRT(1-Inputs!$B$38)*_xlfn.NORM.S.INV(RAND())</f>
        <v>-0.57537744365958021</v>
      </c>
      <c r="AD299" s="24">
        <f ca="1">SQRT(Inputs!$B$38)*H299+SQRT(1-Inputs!$B$38)*_xlfn.NORM.S.INV(RAND())</f>
        <v>1.6739110995439177E-2</v>
      </c>
      <c r="AE299" s="24">
        <f ca="1">SQRT(Inputs!$B$38)*I299+SQRT(1-Inputs!$B$38)*_xlfn.NORM.S.INV(RAND())</f>
        <v>0.15886099418500621</v>
      </c>
      <c r="AF299" s="24">
        <f ca="1">SQRT(Inputs!$B$38)*J299+SQRT(1-Inputs!$B$38)*_xlfn.NORM.S.INV(RAND())</f>
        <v>-0.56277598458772338</v>
      </c>
      <c r="AG299" s="24">
        <f ca="1">SQRT(Inputs!$B$38)*K299+SQRT(1-Inputs!$B$38)*_xlfn.NORM.S.INV(RAND())</f>
        <v>-1.0491782584247487</v>
      </c>
      <c r="AH299" s="24">
        <f ca="1">SQRT(Inputs!$B$38)*L299+SQRT(1-Inputs!$B$38)*_xlfn.NORM.S.INV(RAND())</f>
        <v>1.0462775714211729</v>
      </c>
      <c r="AI299" s="24">
        <f ca="1">SQRT(Inputs!$B$38)*M299+SQRT(1-Inputs!$B$38)*_xlfn.NORM.S.INV(RAND())</f>
        <v>0.83196729081677279</v>
      </c>
      <c r="AJ299" s="24">
        <f ca="1">SQRT(Inputs!$B$38)*C299+SQRT(1-Inputs!$B$38)*_xlfn.NORM.S.INV(RAND())</f>
        <v>0.97799482624540679</v>
      </c>
      <c r="AK299" s="24">
        <f ca="1">SQRT(Inputs!$B$38)*D299+SQRT(1-Inputs!$B$38)*_xlfn.NORM.S.INV(RAND())</f>
        <v>1.3728219129950883</v>
      </c>
      <c r="AL299" s="24">
        <f ca="1">SQRT(Inputs!$B$38)*E299+SQRT(1-Inputs!$B$38)*_xlfn.NORM.S.INV(RAND())</f>
        <v>-0.14796569459060005</v>
      </c>
      <c r="AM299" s="24">
        <f ca="1">SQRT(Inputs!$B$38)*F299+SQRT(1-Inputs!$B$38)*_xlfn.NORM.S.INV(RAND())</f>
        <v>0.86293353524436223</v>
      </c>
      <c r="AN299" s="24">
        <f ca="1">SQRT(Inputs!$B$38)*G299+SQRT(1-Inputs!$B$38)*_xlfn.NORM.S.INV(RAND())</f>
        <v>-0.36888734657723665</v>
      </c>
      <c r="AO299" s="24">
        <f ca="1">SQRT(Inputs!$B$38)*H299+SQRT(1-Inputs!$B$38)*_xlfn.NORM.S.INV(RAND())</f>
        <v>0.67089274640757512</v>
      </c>
      <c r="AP299" s="24">
        <f ca="1">SQRT(Inputs!$B$38)*I299+SQRT(1-Inputs!$B$38)*_xlfn.NORM.S.INV(RAND())</f>
        <v>-1.5425488673582208</v>
      </c>
      <c r="AQ299" s="24">
        <f ca="1">SQRT(Inputs!$B$38)*J299+SQRT(1-Inputs!$B$38)*_xlfn.NORM.S.INV(RAND())</f>
        <v>-0.14621154441105294</v>
      </c>
      <c r="AR299" s="24">
        <f ca="1">SQRT(Inputs!$B$38)*K299+SQRT(1-Inputs!$B$38)*_xlfn.NORM.S.INV(RAND())</f>
        <v>-1.5663996060301995</v>
      </c>
      <c r="AS299" s="24">
        <f ca="1">SQRT(Inputs!$B$38)*L299+SQRT(1-Inputs!$B$38)*_xlfn.NORM.S.INV(RAND())</f>
        <v>0.81556833618210034</v>
      </c>
      <c r="AT299" s="24">
        <f ca="1">SQRT(Inputs!$B$38)*M299+SQRT(1-Inputs!$B$38)*_xlfn.NORM.S.INV(RAND())</f>
        <v>1.7477806020208648</v>
      </c>
      <c r="AU299" s="15">
        <f ca="1">Inputs!$B$6*EXP($B$8-0.5*C$5^2+C$5*N299)</f>
        <v>5543.3133416848495</v>
      </c>
      <c r="AV299" s="15">
        <f t="shared" ca="1" si="146"/>
        <v>7562.1812190442315</v>
      </c>
      <c r="AW299" s="15">
        <f t="shared" ca="1" si="147"/>
        <v>6709.4539953870071</v>
      </c>
      <c r="AX299" s="15">
        <f t="shared" ca="1" si="148"/>
        <v>9683.0865670419716</v>
      </c>
      <c r="AY299" s="15">
        <f t="shared" ca="1" si="149"/>
        <v>11953.691992963786</v>
      </c>
      <c r="AZ299" s="15">
        <f t="shared" ca="1" si="150"/>
        <v>14696.951495325322</v>
      </c>
      <c r="BA299" s="15">
        <f t="shared" ca="1" si="151"/>
        <v>15332.249062493209</v>
      </c>
      <c r="BB299" s="15">
        <f t="shared" ca="1" si="152"/>
        <v>19073.008473809263</v>
      </c>
      <c r="BC299" s="15">
        <f t="shared" ca="1" si="153"/>
        <v>24619.765562809298</v>
      </c>
      <c r="BD299" s="15">
        <f t="shared" ca="1" si="154"/>
        <v>24143.371651061065</v>
      </c>
      <c r="BE299" s="15">
        <f t="shared" ca="1" si="155"/>
        <v>31545.899205969712</v>
      </c>
      <c r="BF299" s="15">
        <f ca="1">Inputs!$B$13*EXP($B$9-0.5*C$6^2+C$6*Y299)</f>
        <v>14967.753168073194</v>
      </c>
      <c r="BG299" s="15">
        <f t="shared" ca="1" si="156"/>
        <v>21277.687565272354</v>
      </c>
      <c r="BH299" s="15">
        <f t="shared" ca="1" si="157"/>
        <v>24154.68817179952</v>
      </c>
      <c r="BI299" s="15">
        <f t="shared" ca="1" si="158"/>
        <v>30709.711423171906</v>
      </c>
      <c r="BJ299" s="15">
        <f t="shared" ca="1" si="159"/>
        <v>34651.622630556652</v>
      </c>
      <c r="BK299" s="15">
        <f t="shared" ca="1" si="160"/>
        <v>42625.328551261024</v>
      </c>
      <c r="BL299" s="15">
        <f t="shared" ca="1" si="161"/>
        <v>53449.18424357631</v>
      </c>
      <c r="BM299" s="15">
        <f t="shared" ca="1" si="162"/>
        <v>61264.190307612967</v>
      </c>
      <c r="BN299" s="15">
        <f t="shared" ca="1" si="163"/>
        <v>66445.274535381744</v>
      </c>
      <c r="BO299" s="15">
        <f t="shared" ca="1" si="164"/>
        <v>92326.84968049216</v>
      </c>
      <c r="BP299" s="15">
        <f t="shared" ca="1" si="165"/>
        <v>124869.41527687023</v>
      </c>
      <c r="BQ299" s="15">
        <f ca="1">Inputs!$B$20*EXP($B$10-0.5*C$7^2+C$7*AJ299)</f>
        <v>6068.1345854532874</v>
      </c>
      <c r="BR299" s="15">
        <f t="shared" ca="1" si="166"/>
        <v>12733.210219101775</v>
      </c>
      <c r="BS299" s="15">
        <f t="shared" ca="1" si="167"/>
        <v>16711.292278073412</v>
      </c>
      <c r="BT299" s="15">
        <f t="shared" ca="1" si="168"/>
        <v>28894.778713211457</v>
      </c>
      <c r="BU299" s="15">
        <f t="shared" ca="1" si="169"/>
        <v>36625.203933026991</v>
      </c>
      <c r="BV299" s="15">
        <f t="shared" ca="1" si="170"/>
        <v>59270.880523281121</v>
      </c>
      <c r="BW299" s="15">
        <f t="shared" ca="1" si="171"/>
        <v>59671.301006055073</v>
      </c>
      <c r="BX299" s="15">
        <f t="shared" ca="1" si="172"/>
        <v>81049.061159985082</v>
      </c>
      <c r="BY299" s="15">
        <f t="shared" ca="1" si="173"/>
        <v>84155.911788101846</v>
      </c>
      <c r="BZ299" s="15">
        <f t="shared" ca="1" si="174"/>
        <v>137182.59217732289</v>
      </c>
      <c r="CA299" s="15">
        <f t="shared" ca="1" si="175"/>
        <v>262884.84541322512</v>
      </c>
      <c r="CB299" s="15">
        <f ca="1">(AU299*DCF!C$10-DCF!C$5*MAX(AU299*DCF!C$10,0)-MAX(AU299-Inputs!$B$6,0)/Inputs!$B$10)*DCF!C$6</f>
        <v>1038.9311429593756</v>
      </c>
      <c r="CC299" s="15">
        <f ca="1">(AV299*DCF!D$10-DCF!D$5*MAX(AV299*DCF!D$10,0)-MAX(AV299-AU299,0)/Inputs!$B$10)*DCF!D$6</f>
        <v>1350.982345677754</v>
      </c>
      <c r="CD299" s="15">
        <f ca="1">(AW299*DCF!E$10-DCF!E$5*MAX(AW299*DCF!E$10,0)-MAX(AW299-AV299,0)/Inputs!$B$10)*DCF!E$6</f>
        <v>1549.1061220163294</v>
      </c>
      <c r="CE299" s="15">
        <f ca="1">(AX299*DCF!F$10-DCF!F$5*MAX(AX299*DCF!F$10,0)-MAX(AX299-AW299,0)/Inputs!$B$10)*DCF!F$6</f>
        <v>1495.063152649135</v>
      </c>
      <c r="CF299" s="15">
        <f ca="1">(AY299*DCF!G$10-DCF!G$5*MAX(AY299*DCF!G$10,0)-MAX(AY299-AX299,0)/Inputs!$B$10)*DCF!G$6</f>
        <v>2026.4872849843202</v>
      </c>
      <c r="CG299" s="15">
        <f ca="1">(AZ299*DCF!H$10-DCF!H$5*MAX(AZ299*DCF!H$10,0)-MAX(AZ299-AY299,0)/Inputs!$B$10)*DCF!H$6</f>
        <v>2366.3087706015817</v>
      </c>
      <c r="CH299" s="15">
        <f ca="1">(BA299*DCF!I$10-DCF!I$5*MAX(BA299*DCF!I$10,0)-MAX(BA299-AZ299,0)/Inputs!$B$10)*DCF!I$6</f>
        <v>2696.4315217340609</v>
      </c>
      <c r="CI299" s="15">
        <f ca="1">(BB299*DCF!J$10-DCF!J$5*MAX(BB299*DCF!J$10,0)-MAX(BB299-BA299,0)/Inputs!$B$10)*DCF!J$6</f>
        <v>2706.1220636538951</v>
      </c>
      <c r="CJ299" s="15">
        <f ca="1">(BC299*DCF!K$10-DCF!K$5*MAX(BC299*DCF!K$10,0)-MAX(BC299-BB299,0)/Inputs!$B$10)*DCF!K$6</f>
        <v>3186.9253045994865</v>
      </c>
      <c r="CK299" s="15">
        <f ca="1">(BD299*DCF!L$10-DCF!L$5*MAX(BD299*DCF!L$10,0)-MAX(BD299-BC299,0)/Inputs!$B$10)*DCF!L$6</f>
        <v>3641.2795545482859</v>
      </c>
      <c r="CL299" s="15">
        <f ca="1">(BE299*DCF!M$10-DCF!M$5*MAX(BE299*DCF!M$10,0)-MAX(BE299-BD299,0)/Inputs!$B$10)*DCF!M$6</f>
        <v>3567.2233823374736</v>
      </c>
      <c r="CM299" s="15">
        <f ca="1">(BF299*DCF!C$28-DCF!C$5*MAX(BF299*DCF!C$28,0)-MAX(BF299-Inputs!$B$13,0)/Inputs!$B$17)*DCF!C$6</f>
        <v>3741.0963262994037</v>
      </c>
      <c r="CN299" s="15">
        <f ca="1">(BG299*DCF!D$28-DCF!D$5*MAX(BG299*DCF!D$28,0)-MAX(BG299-BF299,0)/Inputs!$B$17)*DCF!D$6</f>
        <v>4920.5714174870081</v>
      </c>
      <c r="CO299" s="15">
        <f ca="1">(BH299*DCF!E$28-DCF!E$5*MAX(BH299*DCF!E$28,0)-MAX(BH299-BG299,0)/Inputs!$B$17)*DCF!E$6</f>
        <v>6274.0205810828929</v>
      </c>
      <c r="CP299" s="15">
        <f ca="1">(BI299*DCF!F$28-DCF!F$5*MAX(BI299*DCF!F$28,0)-MAX(BI299-BH299,0)/Inputs!$B$17)*DCF!F$6</f>
        <v>7143.4321381473101</v>
      </c>
      <c r="CQ299" s="15">
        <f ca="1">(BJ299*DCF!G$28-DCF!G$5*MAX(BJ299*DCF!G$28,0)-MAX(BJ299-BI299,0)/Inputs!$B$17)*DCF!G$6</f>
        <v>8327.6358688470227</v>
      </c>
      <c r="CR299" s="15">
        <f ca="1">(BK299*DCF!H$28-DCF!H$5*MAX(BK299*DCF!H$28,0)-MAX(BK299-BJ299,0)/Inputs!$B$17)*DCF!H$6</f>
        <v>9302.823894814539</v>
      </c>
      <c r="CS299" s="15">
        <f ca="1">(BL299*DCF!I$28-DCF!I$5*MAX(BL299*DCF!I$28,0)-MAX(BL299-BK299,0)/Inputs!$B$17)*DCF!I$6</f>
        <v>11015.182884027863</v>
      </c>
      <c r="CT299" s="15">
        <f ca="1">(BM299*DCF!J$28-DCF!J$5*MAX(BM299*DCF!J$28,0)-MAX(BM299-BL299,0)/Inputs!$B$17)*DCF!J$6</f>
        <v>12630.794407916314</v>
      </c>
      <c r="CU299" s="15">
        <f ca="1">(BN299*DCF!K$28-DCF!K$5*MAX(BN299*DCF!K$28,0)-MAX(BN299-BM299,0)/Inputs!$B$17)*DCF!K$6</f>
        <v>13397.51408763327</v>
      </c>
      <c r="CV299" s="15">
        <f ca="1">(BO299*DCF!L$28-DCF!L$5*MAX(BO299*DCF!L$28,0)-MAX(BO299-BN299,0)/Inputs!$B$17)*DCF!L$6</f>
        <v>15492.601055337887</v>
      </c>
      <c r="CW299" s="15">
        <f ca="1">(BP299*DCF!M$28-DCF!M$5*MAX(BP299*DCF!M$28,0)-MAX(BP299-BO299,0)/Inputs!$B$17)*DCF!M$6</f>
        <v>20092.640221928483</v>
      </c>
      <c r="CX299" s="15">
        <f ca="1">(BQ299*DCF!C$46-DCF!C$5*MAX(BQ299*DCF!C$46,0)-MAX(BQ299-Inputs!$B$20,0)/Inputs!$B$24)*DCF!C$6</f>
        <v>-2725.7283501985821</v>
      </c>
      <c r="CY299" s="15">
        <f ca="1">(BR299*DCF!D$46-DCF!D$5*MAX(BR299*DCF!D$46,0)-MAX(BR299-BQ299,0)/Inputs!$B$24)*DCF!D$6</f>
        <v>-5017.1944898267948</v>
      </c>
      <c r="CZ299" s="15">
        <f ca="1">(BS299*DCF!E$46-DCF!E$5*MAX(BS299*DCF!E$46,0)-MAX(BS299-BR299,0)/Inputs!$B$24)*DCF!E$6</f>
        <v>-3544.1898412047512</v>
      </c>
      <c r="DA299" s="15">
        <f ca="1">(BT299*DCF!F$46-DCF!F$5*MAX(BT299*DCF!F$46,0)-MAX(BT299-BS299,0)/Inputs!$B$24)*DCF!F$6</f>
        <v>-6540.6930330432224</v>
      </c>
      <c r="DB299" s="15">
        <f ca="1">(BU299*DCF!G$46-DCF!G$5*MAX(BU299*DCF!G$46,0)-MAX(BU299-BT299,0)/Inputs!$B$24)*DCF!G$6</f>
        <v>-3832.3618071326541</v>
      </c>
      <c r="DC299" s="15">
        <f ca="1">(BV299*DCF!H$46-DCF!H$5*MAX(BV299*DCF!H$46,0)-MAX(BV299-BU299,0)/Inputs!$B$24)*DCF!H$6</f>
        <v>-7037.0052480589347</v>
      </c>
      <c r="DD299" s="15">
        <f ca="1">(BW299*DCF!I$46-DCF!I$5*MAX(BW299*DCF!I$46,0)-MAX(BW299-BV299,0)/Inputs!$B$24)*DCF!I$6</f>
        <v>1263.1865935474607</v>
      </c>
      <c r="DE299" s="15">
        <f ca="1">(BX299*DCF!J$46-DCF!J$5*MAX(BX299*DCF!J$46,0)-MAX(BX299-BW299,0)/Inputs!$B$24)*DCF!J$6</f>
        <v>-2269.2488073326258</v>
      </c>
      <c r="DF299" s="15">
        <f ca="1">(BY299*DCF!K$46-DCF!K$5*MAX(BY299*DCF!K$46,0)-MAX(BY299-BX299,0)/Inputs!$B$24)*DCF!K$6</f>
        <v>4046.1705786666489</v>
      </c>
      <c r="DG299" s="15">
        <f ca="1">(BZ299*DCF!L$46-DCF!L$5*MAX(BZ299*DCF!L$46,0)-MAX(BZ299-BY299,0)/Inputs!$B$24)*DCF!L$6</f>
        <v>-2517.3154828326469</v>
      </c>
      <c r="DH299" s="15">
        <f ca="1">(CA299*DCF!M$46-DCF!M$5*MAX(CA299*DCF!M$46,0)-MAX(CA299-BZ299,0)/Inputs!$B$24)*DCF!M$6</f>
        <v>-5669.6952972481613</v>
      </c>
      <c r="DI299" s="15">
        <f ca="1">SUM(CB299:CL299)+BE299*DCF!M$10*(1+Inputs!$B$30)*(1-Inputs!$B$33)*(1-Inputs!$B$30/Inputs!$B$31)/(Inputs!$B$29-Inputs!$B$30)*DCF!M$6</f>
        <v>113417.51528730687</v>
      </c>
      <c r="DJ299" s="15">
        <f ca="1">SUM(CM299:CW299)+BP299*DCF!M$28*(1+Inputs!$B$30)*(1-Inputs!$B$33)*(1-Inputs!$B$30/Inputs!$B$31)/(Inputs!$B$29-Inputs!$B$30)*DCF!M$6</f>
        <v>575689.29147366039</v>
      </c>
      <c r="DK299" s="15">
        <f ca="1">SUM(CX299:DH299)+CA299*DCF!M$46*(1+Inputs!$B$30)*(1-Inputs!$B$33)*(1-Inputs!$B$30/Inputs!$B$31)/(Inputs!$B$29-Inputs!$B$30)*DCF!M$6</f>
        <v>372607.03652489325</v>
      </c>
      <c r="DM299" s="15">
        <f ca="1">DI299+DJ299+DK299+Inputs!$B$34+Inputs!$B$36-Inputs!$B$35</f>
        <v>1138564.8432858605</v>
      </c>
    </row>
    <row r="300" spans="1:117" x14ac:dyDescent="0.75">
      <c r="A300" s="11">
        <v>287</v>
      </c>
      <c r="C300" s="24">
        <f t="shared" ca="1" si="178"/>
        <v>-0.74826348654573893</v>
      </c>
      <c r="D300" s="24">
        <f t="shared" ca="1" si="178"/>
        <v>1.1838749611727997</v>
      </c>
      <c r="E300" s="24">
        <f t="shared" ca="1" si="178"/>
        <v>0.19784091142916704</v>
      </c>
      <c r="F300" s="24">
        <f t="shared" ca="1" si="178"/>
        <v>0.29967977078342328</v>
      </c>
      <c r="G300" s="24">
        <f t="shared" ca="1" si="178"/>
        <v>-0.38116555251780188</v>
      </c>
      <c r="H300" s="24">
        <f t="shared" ca="1" si="178"/>
        <v>-1.6401393565283136</v>
      </c>
      <c r="I300" s="24">
        <f t="shared" ca="1" si="178"/>
        <v>1.7348193037588577</v>
      </c>
      <c r="J300" s="24">
        <f t="shared" ca="1" si="178"/>
        <v>1.1824358513678841</v>
      </c>
      <c r="K300" s="24">
        <f t="shared" ca="1" si="178"/>
        <v>0.8477547649764493</v>
      </c>
      <c r="L300" s="24">
        <f t="shared" ca="1" si="178"/>
        <v>-0.28790575411271524</v>
      </c>
      <c r="M300" s="24">
        <f t="shared" ca="1" si="178"/>
        <v>-0.5075172701591254</v>
      </c>
      <c r="N300" s="24">
        <f ca="1">SQRT(Inputs!$B$38)*C300+SQRT(1-Inputs!$B$38)*_xlfn.NORM.S.INV(RAND())</f>
        <v>-0.40207537070524246</v>
      </c>
      <c r="O300" s="24">
        <f ca="1">SQRT(Inputs!$B$38)*D300+SQRT(1-Inputs!$B$38)*_xlfn.NORM.S.INV(RAND())</f>
        <v>1.180407601075681</v>
      </c>
      <c r="P300" s="24">
        <f ca="1">SQRT(Inputs!$B$38)*E300+SQRT(1-Inputs!$B$38)*_xlfn.NORM.S.INV(RAND())</f>
        <v>1.0628849619378065</v>
      </c>
      <c r="Q300" s="24">
        <f ca="1">SQRT(Inputs!$B$38)*F300+SQRT(1-Inputs!$B$38)*_xlfn.NORM.S.INV(RAND())</f>
        <v>-0.39662541984504923</v>
      </c>
      <c r="R300" s="24">
        <f ca="1">SQRT(Inputs!$B$38)*G300+SQRT(1-Inputs!$B$38)*_xlfn.NORM.S.INV(RAND())</f>
        <v>-1.205760287933821</v>
      </c>
      <c r="S300" s="24">
        <f ca="1">SQRT(Inputs!$B$38)*H300+SQRT(1-Inputs!$B$38)*_xlfn.NORM.S.INV(RAND())</f>
        <v>0.15178199703699302</v>
      </c>
      <c r="T300" s="24">
        <f ca="1">SQRT(Inputs!$B$38)*I300+SQRT(1-Inputs!$B$38)*_xlfn.NORM.S.INV(RAND())</f>
        <v>0.82923989102921469</v>
      </c>
      <c r="U300" s="24">
        <f ca="1">SQRT(Inputs!$B$38)*J300+SQRT(1-Inputs!$B$38)*_xlfn.NORM.S.INV(RAND())</f>
        <v>-0.67489055384927199</v>
      </c>
      <c r="V300" s="24">
        <f ca="1">SQRT(Inputs!$B$38)*K300+SQRT(1-Inputs!$B$38)*_xlfn.NORM.S.INV(RAND())</f>
        <v>0.82774221772090961</v>
      </c>
      <c r="W300" s="24">
        <f ca="1">SQRT(Inputs!$B$38)*L300+SQRT(1-Inputs!$B$38)*_xlfn.NORM.S.INV(RAND())</f>
        <v>-1.7288073010643819</v>
      </c>
      <c r="X300" s="24">
        <f ca="1">SQRT(Inputs!$B$38)*M300+SQRT(1-Inputs!$B$38)*_xlfn.NORM.S.INV(RAND())</f>
        <v>-0.69952124886517941</v>
      </c>
      <c r="Y300" s="24">
        <f ca="1">SQRT(Inputs!$B$38)*C300+SQRT(1-Inputs!$B$38)*_xlfn.NORM.S.INV(RAND())</f>
        <v>-0.81562168400755164</v>
      </c>
      <c r="Z300" s="24">
        <f ca="1">SQRT(Inputs!$B$38)*D300+SQRT(1-Inputs!$B$38)*_xlfn.NORM.S.INV(RAND())</f>
        <v>0.91757476664986826</v>
      </c>
      <c r="AA300" s="24">
        <f ca="1">SQRT(Inputs!$B$38)*E300+SQRT(1-Inputs!$B$38)*_xlfn.NORM.S.INV(RAND())</f>
        <v>-0.64011895366022631</v>
      </c>
      <c r="AB300" s="24">
        <f ca="1">SQRT(Inputs!$B$38)*F300+SQRT(1-Inputs!$B$38)*_xlfn.NORM.S.INV(RAND())</f>
        <v>1.9923179191327758</v>
      </c>
      <c r="AC300" s="24">
        <f ca="1">SQRT(Inputs!$B$38)*G300+SQRT(1-Inputs!$B$38)*_xlfn.NORM.S.INV(RAND())</f>
        <v>0.42963167012015757</v>
      </c>
      <c r="AD300" s="24">
        <f ca="1">SQRT(Inputs!$B$38)*H300+SQRT(1-Inputs!$B$38)*_xlfn.NORM.S.INV(RAND())</f>
        <v>-0.28174108762533556</v>
      </c>
      <c r="AE300" s="24">
        <f ca="1">SQRT(Inputs!$B$38)*I300+SQRT(1-Inputs!$B$38)*_xlfn.NORM.S.INV(RAND())</f>
        <v>2.0123277049384489</v>
      </c>
      <c r="AF300" s="24">
        <f ca="1">SQRT(Inputs!$B$38)*J300+SQRT(1-Inputs!$B$38)*_xlfn.NORM.S.INV(RAND())</f>
        <v>0.86492081148401567</v>
      </c>
      <c r="AG300" s="24">
        <f ca="1">SQRT(Inputs!$B$38)*K300+SQRT(1-Inputs!$B$38)*_xlfn.NORM.S.INV(RAND())</f>
        <v>0.40194892626429279</v>
      </c>
      <c r="AH300" s="24">
        <f ca="1">SQRT(Inputs!$B$38)*L300+SQRT(1-Inputs!$B$38)*_xlfn.NORM.S.INV(RAND())</f>
        <v>-1.1732325968626947</v>
      </c>
      <c r="AI300" s="24">
        <f ca="1">SQRT(Inputs!$B$38)*M300+SQRT(1-Inputs!$B$38)*_xlfn.NORM.S.INV(RAND())</f>
        <v>-0.60211275015826204</v>
      </c>
      <c r="AJ300" s="24">
        <f ca="1">SQRT(Inputs!$B$38)*C300+SQRT(1-Inputs!$B$38)*_xlfn.NORM.S.INV(RAND())</f>
        <v>0.17851388812479591</v>
      </c>
      <c r="AK300" s="24">
        <f ca="1">SQRT(Inputs!$B$38)*D300+SQRT(1-Inputs!$B$38)*_xlfn.NORM.S.INV(RAND())</f>
        <v>1.0354521053200794</v>
      </c>
      <c r="AL300" s="24">
        <f ca="1">SQRT(Inputs!$B$38)*E300+SQRT(1-Inputs!$B$38)*_xlfn.NORM.S.INV(RAND())</f>
        <v>-0.43666259742619579</v>
      </c>
      <c r="AM300" s="24">
        <f ca="1">SQRT(Inputs!$B$38)*F300+SQRT(1-Inputs!$B$38)*_xlfn.NORM.S.INV(RAND())</f>
        <v>-1.0879963504632655</v>
      </c>
      <c r="AN300" s="24">
        <f ca="1">SQRT(Inputs!$B$38)*G300+SQRT(1-Inputs!$B$38)*_xlfn.NORM.S.INV(RAND())</f>
        <v>-0.14993073229617337</v>
      </c>
      <c r="AO300" s="24">
        <f ca="1">SQRT(Inputs!$B$38)*H300+SQRT(1-Inputs!$B$38)*_xlfn.NORM.S.INV(RAND())</f>
        <v>-1.8220404149628124</v>
      </c>
      <c r="AP300" s="24">
        <f ca="1">SQRT(Inputs!$B$38)*I300+SQRT(1-Inputs!$B$38)*_xlfn.NORM.S.INV(RAND())</f>
        <v>-0.65259372796706927</v>
      </c>
      <c r="AQ300" s="24">
        <f ca="1">SQRT(Inputs!$B$38)*J300+SQRT(1-Inputs!$B$38)*_xlfn.NORM.S.INV(RAND())</f>
        <v>1.591194095573814</v>
      </c>
      <c r="AR300" s="24">
        <f ca="1">SQRT(Inputs!$B$38)*K300+SQRT(1-Inputs!$B$38)*_xlfn.NORM.S.INV(RAND())</f>
        <v>-0.14465697778960601</v>
      </c>
      <c r="AS300" s="24">
        <f ca="1">SQRT(Inputs!$B$38)*L300+SQRT(1-Inputs!$B$38)*_xlfn.NORM.S.INV(RAND())</f>
        <v>1.237193218885267</v>
      </c>
      <c r="AT300" s="24">
        <f ca="1">SQRT(Inputs!$B$38)*M300+SQRT(1-Inputs!$B$38)*_xlfn.NORM.S.INV(RAND())</f>
        <v>0.42785818771301776</v>
      </c>
      <c r="AU300" s="15">
        <f ca="1">Inputs!$B$6*EXP($B$8-0.5*C$5^2+C$5*N300)</f>
        <v>4649.557066026814</v>
      </c>
      <c r="AV300" s="15">
        <f t="shared" ca="1" si="146"/>
        <v>6732.2710480804553</v>
      </c>
      <c r="AW300" s="15">
        <f t="shared" ca="1" si="147"/>
        <v>9474.1905905721796</v>
      </c>
      <c r="AX300" s="15">
        <f t="shared" ca="1" si="148"/>
        <v>11007.839841392251</v>
      </c>
      <c r="AY300" s="15">
        <f t="shared" ca="1" si="149"/>
        <v>11685.652903547047</v>
      </c>
      <c r="AZ300" s="15">
        <f t="shared" ca="1" si="150"/>
        <v>14532.75301968436</v>
      </c>
      <c r="BA300" s="15">
        <f t="shared" ca="1" si="151"/>
        <v>19396.801616043529</v>
      </c>
      <c r="BB300" s="15">
        <f t="shared" ca="1" si="152"/>
        <v>22194.93792838895</v>
      </c>
      <c r="BC300" s="15">
        <f t="shared" ca="1" si="153"/>
        <v>29444.265852093569</v>
      </c>
      <c r="BD300" s="15">
        <f t="shared" ca="1" si="154"/>
        <v>30686.277361350938</v>
      </c>
      <c r="BE300" s="15">
        <f t="shared" ca="1" si="155"/>
        <v>35281.093374315577</v>
      </c>
      <c r="BF300" s="15">
        <f ca="1">Inputs!$B$13*EXP($B$9-0.5*C$6^2+C$6*Y300)</f>
        <v>11766.056720154062</v>
      </c>
      <c r="BG300" s="15">
        <f t="shared" ca="1" si="156"/>
        <v>16921.723785865521</v>
      </c>
      <c r="BH300" s="15">
        <f t="shared" ca="1" si="157"/>
        <v>18592.682667719855</v>
      </c>
      <c r="BI300" s="15">
        <f t="shared" ca="1" si="158"/>
        <v>30928.302311566433</v>
      </c>
      <c r="BJ300" s="15">
        <f t="shared" ca="1" si="159"/>
        <v>40338.441091950241</v>
      </c>
      <c r="BK300" s="15">
        <f t="shared" ca="1" si="160"/>
        <v>47644.771482058757</v>
      </c>
      <c r="BL300" s="15">
        <f t="shared" ca="1" si="161"/>
        <v>75963.230273734793</v>
      </c>
      <c r="BM300" s="15">
        <f t="shared" ca="1" si="162"/>
        <v>103966.92896310208</v>
      </c>
      <c r="BN300" s="15">
        <f t="shared" ca="1" si="163"/>
        <v>134176.09915731434</v>
      </c>
      <c r="BO300" s="15">
        <f t="shared" ca="1" si="164"/>
        <v>144043.17112718924</v>
      </c>
      <c r="BP300" s="15">
        <f t="shared" ca="1" si="165"/>
        <v>165599.21419988532</v>
      </c>
      <c r="BQ300" s="15">
        <f ca="1">Inputs!$B$20*EXP($B$10-0.5*C$7^2+C$7*AJ300)</f>
        <v>4569.8902642936364</v>
      </c>
      <c r="BR300" s="15">
        <f t="shared" ca="1" si="166"/>
        <v>8615.0407706169863</v>
      </c>
      <c r="BS300" s="15">
        <f t="shared" ca="1" si="167"/>
        <v>10406.869627079019</v>
      </c>
      <c r="BT300" s="15">
        <f t="shared" ca="1" si="168"/>
        <v>10786.016820045579</v>
      </c>
      <c r="BU300" s="15">
        <f t="shared" ca="1" si="169"/>
        <v>14415.545627448651</v>
      </c>
      <c r="BV300" s="15">
        <f t="shared" ca="1" si="170"/>
        <v>13303.596925376189</v>
      </c>
      <c r="BW300" s="15">
        <f t="shared" ca="1" si="171"/>
        <v>16169.485045071966</v>
      </c>
      <c r="BX300" s="15">
        <f t="shared" ca="1" si="172"/>
        <v>31113.262960432883</v>
      </c>
      <c r="BY300" s="15">
        <f t="shared" ca="1" si="173"/>
        <v>42404.954622224439</v>
      </c>
      <c r="BZ300" s="15">
        <f t="shared" ca="1" si="174"/>
        <v>74695.19602015437</v>
      </c>
      <c r="CA300" s="15">
        <f t="shared" ca="1" si="175"/>
        <v>113212.63573379985</v>
      </c>
      <c r="CB300" s="15">
        <f ca="1">(AU300*DCF!C$10-DCF!C$5*MAX(AU300*DCF!C$10,0)-MAX(AU300-Inputs!$B$6,0)/Inputs!$B$10)*DCF!C$6</f>
        <v>1045.3037845086717</v>
      </c>
      <c r="CC300" s="15">
        <f ca="1">(AV300*DCF!D$10-DCF!D$5*MAX(AV300*DCF!D$10,0)-MAX(AV300-AU300,0)/Inputs!$B$10)*DCF!D$6</f>
        <v>1133.1301623037546</v>
      </c>
      <c r="CD300" s="15">
        <f ca="1">(AW300*DCF!E$10-DCF!E$5*MAX(AW300*DCF!E$10,0)-MAX(AW300-AV300,0)/Inputs!$B$10)*DCF!E$6</f>
        <v>1569.8459624854218</v>
      </c>
      <c r="CE300" s="15">
        <f ca="1">(AX300*DCF!F$10-DCF!F$5*MAX(AX300*DCF!F$10,0)-MAX(AX300-AW300,0)/Inputs!$B$10)*DCF!F$6</f>
        <v>2083.8795088948691</v>
      </c>
      <c r="CF300" s="15">
        <f ca="1">(AY300*DCF!G$10-DCF!G$5*MAX(AY300*DCF!G$10,0)-MAX(AY300-AX300,0)/Inputs!$B$10)*DCF!G$6</f>
        <v>2277.422769577277</v>
      </c>
      <c r="CG300" s="15">
        <f ca="1">(AZ300*DCF!H$10-DCF!H$5*MAX(AZ300*DCF!H$10,0)-MAX(AZ300-AY300,0)/Inputs!$B$10)*DCF!H$6</f>
        <v>2315.9907562142439</v>
      </c>
      <c r="CH300" s="15">
        <f ca="1">(BA300*DCF!I$10-DCF!I$5*MAX(BA300*DCF!I$10,0)-MAX(BA300-AZ300,0)/Inputs!$B$10)*DCF!I$6</f>
        <v>2745.2136671116086</v>
      </c>
      <c r="CI300" s="15">
        <f ca="1">(BB300*DCF!J$10-DCF!J$5*MAX(BB300*DCF!J$10,0)-MAX(BB300-BA300,0)/Inputs!$B$10)*DCF!J$6</f>
        <v>3384.6913994158817</v>
      </c>
      <c r="CJ300" s="15">
        <f ca="1">(BC300*DCF!K$10-DCF!K$5*MAX(BC300*DCF!K$10,0)-MAX(BC300-BB300,0)/Inputs!$B$10)*DCF!K$6</f>
        <v>3725.2583702850688</v>
      </c>
      <c r="CK300" s="15">
        <f ca="1">(BD300*DCF!L$10-DCF!L$5*MAX(BD300*DCF!L$10,0)-MAX(BD300-BC300,0)/Inputs!$B$10)*DCF!L$6</f>
        <v>4467.4619572747142</v>
      </c>
      <c r="CL300" s="15">
        <f ca="1">(BE300*DCF!M$10-DCF!M$5*MAX(BE300*DCF!M$10,0)-MAX(BE300-BD300,0)/Inputs!$B$10)*DCF!M$6</f>
        <v>4429.7187344885315</v>
      </c>
      <c r="CM300" s="15">
        <f ca="1">(BF300*DCF!C$28-DCF!C$5*MAX(BF300*DCF!C$28,0)-MAX(BF300-Inputs!$B$13,0)/Inputs!$B$17)*DCF!C$6</f>
        <v>3503.381379982045</v>
      </c>
      <c r="CN300" s="15">
        <f ca="1">(BG300*DCF!D$28-DCF!D$5*MAX(BG300*DCF!D$28,0)-MAX(BG300-BF300,0)/Inputs!$B$17)*DCF!D$6</f>
        <v>3883.8977638575998</v>
      </c>
      <c r="CO300" s="15">
        <f ca="1">(BH300*DCF!E$28-DCF!E$5*MAX(BH300*DCF!E$28,0)-MAX(BH300-BG300,0)/Inputs!$B$17)*DCF!E$6</f>
        <v>4936.4558058223492</v>
      </c>
      <c r="CP300" s="15">
        <f ca="1">(BI300*DCF!F$28-DCF!F$5*MAX(BI300*DCF!F$28,0)-MAX(BI300-BH300,0)/Inputs!$B$17)*DCF!F$6</f>
        <v>6150.3248639280755</v>
      </c>
      <c r="CQ300" s="15">
        <f ca="1">(BJ300*DCF!G$28-DCF!G$5*MAX(BJ300*DCF!G$28,0)-MAX(BJ300-BI300,0)/Inputs!$B$17)*DCF!G$6</f>
        <v>8883.4222061369746</v>
      </c>
      <c r="CR300" s="15">
        <f ca="1">(BK300*DCF!H$28-DCF!H$5*MAX(BK300*DCF!H$28,0)-MAX(BK300-BJ300,0)/Inputs!$B$17)*DCF!H$6</f>
        <v>10647.87893827779</v>
      </c>
      <c r="CS300" s="15">
        <f ca="1">(BL300*DCF!I$28-DCF!I$5*MAX(BL300*DCF!I$28,0)-MAX(BL300-BK300,0)/Inputs!$B$17)*DCF!I$6</f>
        <v>13798.41730459093</v>
      </c>
      <c r="CT300" s="15">
        <f ca="1">(BM300*DCF!J$28-DCF!J$5*MAX(BM300*DCF!J$28,0)-MAX(BM300-BL300,0)/Inputs!$B$17)*DCF!J$6</f>
        <v>19480.194432782475</v>
      </c>
      <c r="CU300" s="15">
        <f ca="1">(BN300*DCF!K$28-DCF!K$5*MAX(BN300*DCF!K$28,0)-MAX(BN300-BM300,0)/Inputs!$B$17)*DCF!K$6</f>
        <v>24635.521446747498</v>
      </c>
      <c r="CV300" s="15">
        <f ca="1">(BO300*DCF!L$28-DCF!L$5*MAX(BO300*DCF!L$28,0)-MAX(BO300-BN300,0)/Inputs!$B$17)*DCF!L$6</f>
        <v>27623.160441230299</v>
      </c>
      <c r="CW300" s="15">
        <f ca="1">(BP300*DCF!M$28-DCF!M$5*MAX(BP300*DCF!M$28,0)-MAX(BP300-BO300,0)/Inputs!$B$17)*DCF!M$6</f>
        <v>28904.375778046226</v>
      </c>
      <c r="CX300" s="15">
        <f ca="1">(BQ300*DCF!C$46-DCF!C$5*MAX(BQ300*DCF!C$46,0)-MAX(BQ300-Inputs!$B$20,0)/Inputs!$B$24)*DCF!C$6</f>
        <v>-1687.6837858847364</v>
      </c>
      <c r="CY300" s="15">
        <f ca="1">(BR300*DCF!D$46-DCF!D$5*MAX(BR300*DCF!D$46,0)-MAX(BR300-BQ300,0)/Inputs!$B$24)*DCF!D$6</f>
        <v>-3196.4186974468453</v>
      </c>
      <c r="CZ300" s="15">
        <f ca="1">(BS300*DCF!E$46-DCF!E$5*MAX(BS300*DCF!E$46,0)-MAX(BS300-BR300,0)/Inputs!$B$24)*DCF!E$6</f>
        <v>-1936.920060070697</v>
      </c>
      <c r="DA300" s="15">
        <f ca="1">(BT300*DCF!F$46-DCF!F$5*MAX(BT300*DCF!F$46,0)-MAX(BT300-BS300,0)/Inputs!$B$24)*DCF!F$6</f>
        <v>-923.56541795232113</v>
      </c>
      <c r="DB300" s="15">
        <f ca="1">(BU300*DCF!G$46-DCF!G$5*MAX(BU300*DCF!G$46,0)-MAX(BU300-BT300,0)/Inputs!$B$24)*DCF!G$6</f>
        <v>-1705.8122533441444</v>
      </c>
      <c r="DC300" s="15">
        <f ca="1">(BV300*DCF!H$46-DCF!H$5*MAX(BV300*DCF!H$46,0)-MAX(BV300-BU300,0)/Inputs!$B$24)*DCF!H$6</f>
        <v>0</v>
      </c>
      <c r="DD300" s="15">
        <f ca="1">(BW300*DCF!I$46-DCF!I$5*MAX(BW300*DCF!I$46,0)-MAX(BW300-BV300,0)/Inputs!$B$24)*DCF!I$6</f>
        <v>-449.24508676541666</v>
      </c>
      <c r="DE300" s="15">
        <f ca="1">(BX300*DCF!J$46-DCF!J$5*MAX(BX300*DCF!J$46,0)-MAX(BX300-BW300,0)/Inputs!$B$24)*DCF!J$6</f>
        <v>-2657.7304389564542</v>
      </c>
      <c r="DF300" s="15">
        <f ca="1">(BY300*DCF!K$46-DCF!K$5*MAX(BY300*DCF!K$46,0)-MAX(BY300-BX300,0)/Inputs!$B$24)*DCF!K$6</f>
        <v>-343.8512820696921</v>
      </c>
      <c r="DG300" s="15">
        <f ca="1">(BZ300*DCF!L$46-DCF!L$5*MAX(BZ300*DCF!L$46,0)-MAX(BZ300-BY300,0)/Inputs!$B$24)*DCF!L$6</f>
        <v>-2144.0553331274114</v>
      </c>
      <c r="DH300" s="15">
        <f ca="1">(CA300*DCF!M$46-DCF!M$5*MAX(CA300*DCF!M$46,0)-MAX(CA300-BZ300,0)/Inputs!$B$24)*DCF!M$6</f>
        <v>823.11669610925742</v>
      </c>
      <c r="DI300" s="15">
        <f ca="1">SUM(CB300:CL300)+BE300*DCF!M$10*(1+Inputs!$B$30)*(1-Inputs!$B$33)*(1-Inputs!$B$30/Inputs!$B$31)/(Inputs!$B$29-Inputs!$B$30)*DCF!M$6</f>
        <v>127365.66647744123</v>
      </c>
      <c r="DJ300" s="15">
        <f ca="1">SUM(CM300:CW300)+BP300*DCF!M$28*(1+Inputs!$B$30)*(1-Inputs!$B$33)*(1-Inputs!$B$30/Inputs!$B$31)/(Inputs!$B$29-Inputs!$B$30)*DCF!M$6</f>
        <v>766933.43428298552</v>
      </c>
      <c r="DK300" s="15">
        <f ca="1">SUM(CX300:DH300)+CA300*DCF!M$46*(1+Inputs!$B$30)*(1-Inputs!$B$33)*(1-Inputs!$B$30/Inputs!$B$31)/(Inputs!$B$29-Inputs!$B$30)*DCF!M$6</f>
        <v>160817.98007898452</v>
      </c>
      <c r="DM300" s="15">
        <f ca="1">DI300+DJ300+DK300+Inputs!$B$34+Inputs!$B$36-Inputs!$B$35</f>
        <v>1131968.0808394114</v>
      </c>
    </row>
    <row r="301" spans="1:117" x14ac:dyDescent="0.75">
      <c r="A301" s="11">
        <v>288</v>
      </c>
      <c r="C301" s="24">
        <f t="shared" ca="1" si="178"/>
        <v>-0.15191904917729743</v>
      </c>
      <c r="D301" s="24">
        <f t="shared" ca="1" si="178"/>
        <v>0.2172378292116352</v>
      </c>
      <c r="E301" s="24">
        <f t="shared" ca="1" si="178"/>
        <v>0.75934323016801641</v>
      </c>
      <c r="F301" s="24">
        <f t="shared" ca="1" si="178"/>
        <v>0.92333974438446409</v>
      </c>
      <c r="G301" s="24">
        <f t="shared" ca="1" si="178"/>
        <v>0.7951438089240993</v>
      </c>
      <c r="H301" s="24">
        <f t="shared" ca="1" si="178"/>
        <v>1.9550913533555527</v>
      </c>
      <c r="I301" s="24">
        <f t="shared" ca="1" si="178"/>
        <v>-0.16765762696423045</v>
      </c>
      <c r="J301" s="24">
        <f t="shared" ca="1" si="178"/>
        <v>0.78148740530390903</v>
      </c>
      <c r="K301" s="24">
        <f t="shared" ca="1" si="178"/>
        <v>-0.54739827129128982</v>
      </c>
      <c r="L301" s="24">
        <f t="shared" ca="1" si="178"/>
        <v>-0.24886799964612139</v>
      </c>
      <c r="M301" s="24">
        <f t="shared" ca="1" si="178"/>
        <v>0.6931650580029014</v>
      </c>
      <c r="N301" s="24">
        <f ca="1">SQRT(Inputs!$B$38)*C301+SQRT(1-Inputs!$B$38)*_xlfn.NORM.S.INV(RAND())</f>
        <v>-1.2077799790756891</v>
      </c>
      <c r="O301" s="24">
        <f ca="1">SQRT(Inputs!$B$38)*D301+SQRT(1-Inputs!$B$38)*_xlfn.NORM.S.INV(RAND())</f>
        <v>-0.23288876795311492</v>
      </c>
      <c r="P301" s="24">
        <f ca="1">SQRT(Inputs!$B$38)*E301+SQRT(1-Inputs!$B$38)*_xlfn.NORM.S.INV(RAND())</f>
        <v>-1.8008996895018268</v>
      </c>
      <c r="Q301" s="24">
        <f ca="1">SQRT(Inputs!$B$38)*F301+SQRT(1-Inputs!$B$38)*_xlfn.NORM.S.INV(RAND())</f>
        <v>0.39584258057761235</v>
      </c>
      <c r="R301" s="24">
        <f ca="1">SQRT(Inputs!$B$38)*G301+SQRT(1-Inputs!$B$38)*_xlfn.NORM.S.INV(RAND())</f>
        <v>1.1754180753158696</v>
      </c>
      <c r="S301" s="24">
        <f ca="1">SQRT(Inputs!$B$38)*H301+SQRT(1-Inputs!$B$38)*_xlfn.NORM.S.INV(RAND())</f>
        <v>0.29796836722243181</v>
      </c>
      <c r="T301" s="24">
        <f ca="1">SQRT(Inputs!$B$38)*I301+SQRT(1-Inputs!$B$38)*_xlfn.NORM.S.INV(RAND())</f>
        <v>-1.6539354637918418</v>
      </c>
      <c r="U301" s="24">
        <f ca="1">SQRT(Inputs!$B$38)*J301+SQRT(1-Inputs!$B$38)*_xlfn.NORM.S.INV(RAND())</f>
        <v>1.8653894434325875</v>
      </c>
      <c r="V301" s="24">
        <f ca="1">SQRT(Inputs!$B$38)*K301+SQRT(1-Inputs!$B$38)*_xlfn.NORM.S.INV(RAND())</f>
        <v>-0.18222546778159554</v>
      </c>
      <c r="W301" s="24">
        <f ca="1">SQRT(Inputs!$B$38)*L301+SQRT(1-Inputs!$B$38)*_xlfn.NORM.S.INV(RAND())</f>
        <v>-7.0153656680256637E-2</v>
      </c>
      <c r="X301" s="24">
        <f ca="1">SQRT(Inputs!$B$38)*M301+SQRT(1-Inputs!$B$38)*_xlfn.NORM.S.INV(RAND())</f>
        <v>-1.4892088331798943</v>
      </c>
      <c r="Y301" s="24">
        <f ca="1">SQRT(Inputs!$B$38)*C301+SQRT(1-Inputs!$B$38)*_xlfn.NORM.S.INV(RAND())</f>
        <v>0.28178431106630908</v>
      </c>
      <c r="Z301" s="24">
        <f ca="1">SQRT(Inputs!$B$38)*D301+SQRT(1-Inputs!$B$38)*_xlfn.NORM.S.INV(RAND())</f>
        <v>2.0553279297690663</v>
      </c>
      <c r="AA301" s="24">
        <f ca="1">SQRT(Inputs!$B$38)*E301+SQRT(1-Inputs!$B$38)*_xlfn.NORM.S.INV(RAND())</f>
        <v>1.0248498991955883</v>
      </c>
      <c r="AB301" s="24">
        <f ca="1">SQRT(Inputs!$B$38)*F301+SQRT(1-Inputs!$B$38)*_xlfn.NORM.S.INV(RAND())</f>
        <v>0.72851448220114623</v>
      </c>
      <c r="AC301" s="24">
        <f ca="1">SQRT(Inputs!$B$38)*G301+SQRT(1-Inputs!$B$38)*_xlfn.NORM.S.INV(RAND())</f>
        <v>0.84408315112458077</v>
      </c>
      <c r="AD301" s="24">
        <f ca="1">SQRT(Inputs!$B$38)*H301+SQRT(1-Inputs!$B$38)*_xlfn.NORM.S.INV(RAND())</f>
        <v>1.0680186049879088</v>
      </c>
      <c r="AE301" s="24">
        <f ca="1">SQRT(Inputs!$B$38)*I301+SQRT(1-Inputs!$B$38)*_xlfn.NORM.S.INV(RAND())</f>
        <v>0.28891590721902627</v>
      </c>
      <c r="AF301" s="24">
        <f ca="1">SQRT(Inputs!$B$38)*J301+SQRT(1-Inputs!$B$38)*_xlfn.NORM.S.INV(RAND())</f>
        <v>1.867639806117636</v>
      </c>
      <c r="AG301" s="24">
        <f ca="1">SQRT(Inputs!$B$38)*K301+SQRT(1-Inputs!$B$38)*_xlfn.NORM.S.INV(RAND())</f>
        <v>-0.22078234019967982</v>
      </c>
      <c r="AH301" s="24">
        <f ca="1">SQRT(Inputs!$B$38)*L301+SQRT(1-Inputs!$B$38)*_xlfn.NORM.S.INV(RAND())</f>
        <v>0.58621506481296815</v>
      </c>
      <c r="AI301" s="24">
        <f ca="1">SQRT(Inputs!$B$38)*M301+SQRT(1-Inputs!$B$38)*_xlfn.NORM.S.INV(RAND())</f>
        <v>1.2724999962202779</v>
      </c>
      <c r="AJ301" s="24">
        <f ca="1">SQRT(Inputs!$B$38)*C301+SQRT(1-Inputs!$B$38)*_xlfn.NORM.S.INV(RAND())</f>
        <v>1.0884489514581934</v>
      </c>
      <c r="AK301" s="24">
        <f ca="1">SQRT(Inputs!$B$38)*D301+SQRT(1-Inputs!$B$38)*_xlfn.NORM.S.INV(RAND())</f>
        <v>0.27395530314492411</v>
      </c>
      <c r="AL301" s="24">
        <f ca="1">SQRT(Inputs!$B$38)*E301+SQRT(1-Inputs!$B$38)*_xlfn.NORM.S.INV(RAND())</f>
        <v>1.3080876245392963</v>
      </c>
      <c r="AM301" s="24">
        <f ca="1">SQRT(Inputs!$B$38)*F301+SQRT(1-Inputs!$B$38)*_xlfn.NORM.S.INV(RAND())</f>
        <v>-0.49964466936786223</v>
      </c>
      <c r="AN301" s="24">
        <f ca="1">SQRT(Inputs!$B$38)*G301+SQRT(1-Inputs!$B$38)*_xlfn.NORM.S.INV(RAND())</f>
        <v>0.65741473875663736</v>
      </c>
      <c r="AO301" s="24">
        <f ca="1">SQRT(Inputs!$B$38)*H301+SQRT(1-Inputs!$B$38)*_xlfn.NORM.S.INV(RAND())</f>
        <v>-0.29574660968817557</v>
      </c>
      <c r="AP301" s="24">
        <f ca="1">SQRT(Inputs!$B$38)*I301+SQRT(1-Inputs!$B$38)*_xlfn.NORM.S.INV(RAND())</f>
        <v>0.26230692985659088</v>
      </c>
      <c r="AQ301" s="24">
        <f ca="1">SQRT(Inputs!$B$38)*J301+SQRT(1-Inputs!$B$38)*_xlfn.NORM.S.INV(RAND())</f>
        <v>-0.54252272619990527</v>
      </c>
      <c r="AR301" s="24">
        <f ca="1">SQRT(Inputs!$B$38)*K301+SQRT(1-Inputs!$B$38)*_xlfn.NORM.S.INV(RAND())</f>
        <v>-2.8489039970621057</v>
      </c>
      <c r="AS301" s="24">
        <f ca="1">SQRT(Inputs!$B$38)*L301+SQRT(1-Inputs!$B$38)*_xlfn.NORM.S.INV(RAND())</f>
        <v>0.69738166244408606</v>
      </c>
      <c r="AT301" s="24">
        <f ca="1">SQRT(Inputs!$B$38)*M301+SQRT(1-Inputs!$B$38)*_xlfn.NORM.S.INV(RAND())</f>
        <v>1.5562396734749482</v>
      </c>
      <c r="AU301" s="15">
        <f ca="1">Inputs!$B$6*EXP($B$8-0.5*C$5^2+C$5*N301)</f>
        <v>4081.0327349509239</v>
      </c>
      <c r="AV301" s="15">
        <f t="shared" ca="1" si="146"/>
        <v>4800.3597219196554</v>
      </c>
      <c r="AW301" s="15">
        <f t="shared" ca="1" si="147"/>
        <v>4590.9135484207727</v>
      </c>
      <c r="AX301" s="15">
        <f t="shared" ca="1" si="148"/>
        <v>5889.2035470282644</v>
      </c>
      <c r="AY301" s="15">
        <f t="shared" ca="1" si="149"/>
        <v>8256.2278206726733</v>
      </c>
      <c r="AZ301" s="15">
        <f t="shared" ca="1" si="150"/>
        <v>10434.408457900285</v>
      </c>
      <c r="BA301" s="15">
        <f t="shared" ca="1" si="151"/>
        <v>10739.448398271961</v>
      </c>
      <c r="BB301" s="15">
        <f t="shared" ca="1" si="152"/>
        <v>15850.317804924509</v>
      </c>
      <c r="BC301" s="15">
        <f t="shared" ca="1" si="153"/>
        <v>19074.119650646884</v>
      </c>
      <c r="BD301" s="15">
        <f t="shared" ca="1" si="154"/>
        <v>23214.765766635523</v>
      </c>
      <c r="BE301" s="15">
        <f t="shared" ca="1" si="155"/>
        <v>24838.508125595516</v>
      </c>
      <c r="BF301" s="15">
        <f ca="1">Inputs!$B$13*EXP($B$9-0.5*C$6^2+C$6*Y301)</f>
        <v>14625.652990354927</v>
      </c>
      <c r="BG301" s="15">
        <f t="shared" ca="1" si="156"/>
        <v>25827.783649465291</v>
      </c>
      <c r="BH301" s="15">
        <f t="shared" ca="1" si="157"/>
        <v>37403.641568247731</v>
      </c>
      <c r="BI301" s="15">
        <f t="shared" ca="1" si="158"/>
        <v>51220.902678713297</v>
      </c>
      <c r="BJ301" s="15">
        <f t="shared" ca="1" si="159"/>
        <v>70917.85420773887</v>
      </c>
      <c r="BK301" s="15">
        <f t="shared" ca="1" si="160"/>
        <v>100660.24942991378</v>
      </c>
      <c r="BL301" s="15">
        <f t="shared" ca="1" si="161"/>
        <v>128366.28000507866</v>
      </c>
      <c r="BM301" s="15">
        <f t="shared" ca="1" si="162"/>
        <v>198994.37203236992</v>
      </c>
      <c r="BN301" s="15">
        <f t="shared" ca="1" si="163"/>
        <v>238347.87217021314</v>
      </c>
      <c r="BO301" s="15">
        <f t="shared" ca="1" si="164"/>
        <v>313942.48687195405</v>
      </c>
      <c r="BP301" s="15">
        <f t="shared" ca="1" si="165"/>
        <v>446327.98991164233</v>
      </c>
      <c r="BQ301" s="15">
        <f ca="1">Inputs!$B$20*EXP($B$10-0.5*C$7^2+C$7*AJ301)</f>
        <v>6310.5788446712277</v>
      </c>
      <c r="BR301" s="15">
        <f t="shared" ca="1" si="166"/>
        <v>9340.9845015003157</v>
      </c>
      <c r="BS301" s="15">
        <f t="shared" ca="1" si="167"/>
        <v>18624.269083083338</v>
      </c>
      <c r="BT301" s="15">
        <f t="shared" ca="1" si="168"/>
        <v>22524.273768553125</v>
      </c>
      <c r="BU301" s="15">
        <f t="shared" ca="1" si="169"/>
        <v>36598.361003419654</v>
      </c>
      <c r="BV301" s="15">
        <f t="shared" ca="1" si="170"/>
        <v>47636.653968627943</v>
      </c>
      <c r="BW301" s="15">
        <f t="shared" ca="1" si="171"/>
        <v>70269.083225037335</v>
      </c>
      <c r="BX301" s="15">
        <f t="shared" ca="1" si="172"/>
        <v>88153.997748748385</v>
      </c>
      <c r="BY301" s="15">
        <f t="shared" ca="1" si="173"/>
        <v>71616.605668809672</v>
      </c>
      <c r="BZ301" s="15">
        <f t="shared" ca="1" si="174"/>
        <v>114233.19382386519</v>
      </c>
      <c r="CA301" s="15">
        <f t="shared" ca="1" si="175"/>
        <v>211581.06324075582</v>
      </c>
      <c r="CB301" s="15">
        <f ca="1">(AU301*DCF!C$10-DCF!C$5*MAX(AU301*DCF!C$10,0)-MAX(AU301-Inputs!$B$6,0)/Inputs!$B$10)*DCF!C$6</f>
        <v>1048.0464078935099</v>
      </c>
      <c r="CC301" s="15">
        <f ca="1">(AV301*DCF!D$10-DCF!D$5*MAX(AV301*DCF!D$10,0)-MAX(AV301-AU301,0)/Inputs!$B$10)*DCF!D$6</f>
        <v>994.6661012006241</v>
      </c>
      <c r="CD301" s="15">
        <f ca="1">(AW301*DCF!E$10-DCF!E$5*MAX(AW301*DCF!E$10,0)-MAX(AW301-AV301,0)/Inputs!$B$10)*DCF!E$6</f>
        <v>1059.9688571373999</v>
      </c>
      <c r="CE301" s="15">
        <f ca="1">(AX301*DCF!F$10-DCF!F$5*MAX(AX301*DCF!F$10,0)-MAX(AX301-AW301,0)/Inputs!$B$10)*DCF!F$6</f>
        <v>1015.4617884652511</v>
      </c>
      <c r="CF301" s="15">
        <f ca="1">(AY301*DCF!G$10-DCF!G$5*MAX(AY301*DCF!G$10,0)-MAX(AY301-AX301,0)/Inputs!$B$10)*DCF!G$6</f>
        <v>1246.128958372585</v>
      </c>
      <c r="CG301" s="15">
        <f ca="1">(AZ301*DCF!H$10-DCF!H$5*MAX(AZ301*DCF!H$10,0)-MAX(AZ301-AY301,0)/Inputs!$B$10)*DCF!H$6</f>
        <v>1639.0728653230647</v>
      </c>
      <c r="CH301" s="15">
        <f ca="1">(BA301*DCF!I$10-DCF!I$5*MAX(BA301*DCF!I$10,0)-MAX(BA301-AZ301,0)/Inputs!$B$10)*DCF!I$6</f>
        <v>1911.668208236244</v>
      </c>
      <c r="CI301" s="15">
        <f ca="1">(BB301*DCF!J$10-DCF!J$5*MAX(BB301*DCF!J$10,0)-MAX(BB301-BA301,0)/Inputs!$B$10)*DCF!J$6</f>
        <v>1945.4832749928169</v>
      </c>
      <c r="CJ301" s="15">
        <f ca="1">(BC301*DCF!K$10-DCF!K$5*MAX(BC301*DCF!K$10,0)-MAX(BC301-BB301,0)/Inputs!$B$10)*DCF!K$6</f>
        <v>2619.3437485103855</v>
      </c>
      <c r="CK301" s="15">
        <f ca="1">(BD301*DCF!L$10-DCF!L$5*MAX(BD301*DCF!L$10,0)-MAX(BD301-BC301,0)/Inputs!$B$10)*DCF!L$6</f>
        <v>2965.7755431333176</v>
      </c>
      <c r="CL301" s="15">
        <f ca="1">(BE301*DCF!M$10-DCF!M$5*MAX(BE301*DCF!M$10,0)-MAX(BE301-BD301,0)/Inputs!$B$10)*DCF!M$6</f>
        <v>3311.0613846274591</v>
      </c>
      <c r="CM301" s="15">
        <f ca="1">(BF301*DCF!C$28-DCF!C$5*MAX(BF301*DCF!C$28,0)-MAX(BF301-Inputs!$B$13,0)/Inputs!$B$17)*DCF!C$6</f>
        <v>3715.6965650464876</v>
      </c>
      <c r="CN301" s="15">
        <f ca="1">(BG301*DCF!D$28-DCF!D$5*MAX(BG301*DCF!D$28,0)-MAX(BG301-BF301,0)/Inputs!$B$17)*DCF!D$6</f>
        <v>5216.9498888143316</v>
      </c>
      <c r="CO301" s="15">
        <f ca="1">(BH301*DCF!E$28-DCF!E$5*MAX(BH301*DCF!E$28,0)-MAX(BH301-BG301,0)/Inputs!$B$17)*DCF!E$6</f>
        <v>8311.9350613278548</v>
      </c>
      <c r="CP301" s="15">
        <f ca="1">(BI301*DCF!F$28-DCF!F$5*MAX(BI301*DCF!F$28,0)-MAX(BI301-BH301,0)/Inputs!$B$17)*DCF!F$6</f>
        <v>11389.475090884996</v>
      </c>
      <c r="CQ301" s="15">
        <f ca="1">(BJ301*DCF!G$28-DCF!G$5*MAX(BJ301*DCF!G$28,0)-MAX(BJ301-BI301,0)/Inputs!$B$17)*DCF!G$6</f>
        <v>15087.342661347264</v>
      </c>
      <c r="CR301" s="15">
        <f ca="1">(BK301*DCF!H$28-DCF!H$5*MAX(BK301*DCF!H$28,0)-MAX(BK301-BJ301,0)/Inputs!$B$17)*DCF!H$6</f>
        <v>20273.256700882874</v>
      </c>
      <c r="CS301" s="15">
        <f ca="1">(BL301*DCF!I$28-DCF!I$5*MAX(BL301*DCF!I$28,0)-MAX(BL301-BK301,0)/Inputs!$B$17)*DCF!I$6</f>
        <v>26209.055826532738</v>
      </c>
      <c r="CT301" s="15">
        <f ca="1">(BM301*DCF!J$28-DCF!J$5*MAX(BM301*DCF!J$28,0)-MAX(BM301-BL301,0)/Inputs!$B$17)*DCF!J$6</f>
        <v>35027.556710864344</v>
      </c>
      <c r="CU301" s="15">
        <f ca="1">(BN301*DCF!K$28-DCF!K$5*MAX(BN301*DCF!K$28,0)-MAX(BN301-BM301,0)/Inputs!$B$17)*DCF!K$6</f>
        <v>45514.794642556051</v>
      </c>
      <c r="CV301" s="15">
        <f ca="1">(BO301*DCF!L$28-DCF!L$5*MAX(BO301*DCF!L$28,0)-MAX(BO301-BN301,0)/Inputs!$B$17)*DCF!L$6</f>
        <v>54084.459037630426</v>
      </c>
      <c r="CW301" s="15">
        <f ca="1">(BP301*DCF!M$28-DCF!M$5*MAX(BP301*DCF!M$28,0)-MAX(BP301-BO301,0)/Inputs!$B$17)*DCF!M$6</f>
        <v>70138.864597916734</v>
      </c>
      <c r="CX301" s="15">
        <f ca="1">(BQ301*DCF!C$46-DCF!C$5*MAX(BQ301*DCF!C$46,0)-MAX(BQ301-Inputs!$B$20,0)/Inputs!$B$24)*DCF!C$6</f>
        <v>-2893.703587532028</v>
      </c>
      <c r="CY301" s="15">
        <f ca="1">(BR301*DCF!D$46-DCF!D$5*MAX(BR301*DCF!D$46,0)-MAX(BR301-BQ301,0)/Inputs!$B$24)*DCF!D$6</f>
        <v>-2887.3371589497897</v>
      </c>
      <c r="CZ301" s="15">
        <f ca="1">(BS301*DCF!E$46-DCF!E$5*MAX(BS301*DCF!E$46,0)-MAX(BS301-BR301,0)/Inputs!$B$24)*DCF!E$6</f>
        <v>-5861.5674636377025</v>
      </c>
      <c r="DA301" s="15">
        <f ca="1">(BT301*DCF!F$46-DCF!F$5*MAX(BT301*DCF!F$46,0)-MAX(BT301-BS301,0)/Inputs!$B$24)*DCF!F$6</f>
        <v>-3060.4750196806535</v>
      </c>
      <c r="DB301" s="15">
        <f ca="1">(BU301*DCF!G$46-DCF!G$5*MAX(BU301*DCF!G$46,0)-MAX(BU301-BT301,0)/Inputs!$B$24)*DCF!G$6</f>
        <v>-5965.3414304213675</v>
      </c>
      <c r="DC301" s="15">
        <f ca="1">(BV301*DCF!H$46-DCF!H$5*MAX(BV301*DCF!H$46,0)-MAX(BV301-BU301,0)/Inputs!$B$24)*DCF!H$6</f>
        <v>-3430.0819061953698</v>
      </c>
      <c r="DD301" s="15">
        <f ca="1">(BW301*DCF!I$46-DCF!I$5*MAX(BW301*DCF!I$46,0)-MAX(BW301-BV301,0)/Inputs!$B$24)*DCF!I$6</f>
        <v>-4874.0031802516542</v>
      </c>
      <c r="DE301" s="15">
        <f ca="1">(BX301*DCF!J$46-DCF!J$5*MAX(BX301*DCF!J$46,0)-MAX(BX301-BW301,0)/Inputs!$B$24)*DCF!J$6</f>
        <v>-1044.9707745825315</v>
      </c>
      <c r="DF301" s="15">
        <f ca="1">(BY301*DCF!K$46-DCF!K$5*MAX(BY301*DCF!K$46,0)-MAX(BY301-BX301,0)/Inputs!$B$24)*DCF!K$6</f>
        <v>4090.9792508769924</v>
      </c>
      <c r="DG301" s="15">
        <f ca="1">(BZ301*DCF!L$46-DCF!L$5*MAX(BZ301*DCF!L$46,0)-MAX(BZ301-BY301,0)/Inputs!$B$24)*DCF!L$6</f>
        <v>-1747.8628280458843</v>
      </c>
      <c r="DH301" s="15">
        <f ca="1">(CA301*DCF!M$46-DCF!M$5*MAX(CA301*DCF!M$46,0)-MAX(CA301-BZ301,0)/Inputs!$B$24)*DCF!M$6</f>
        <v>-3764.0507305566152</v>
      </c>
      <c r="DI301" s="15">
        <f ca="1">SUM(CB301:CL301)+BE301*DCF!M$10*(1+Inputs!$B$30)*(1-Inputs!$B$33)*(1-Inputs!$B$30/Inputs!$B$31)/(Inputs!$B$29-Inputs!$B$30)*DCF!M$6</f>
        <v>88882.573706691648</v>
      </c>
      <c r="DJ301" s="15">
        <f ca="1">SUM(CM301:CW301)+BP301*DCF!M$28*(1+Inputs!$B$30)*(1-Inputs!$B$33)*(1-Inputs!$B$30/Inputs!$B$31)/(Inputs!$B$29-Inputs!$B$30)*DCF!M$6</f>
        <v>1951151.6507848112</v>
      </c>
      <c r="DK301" s="15">
        <f ca="1">SUM(CX301:DH301)+CA301*DCF!M$46*(1+Inputs!$B$30)*(1-Inputs!$B$33)*(1-Inputs!$B$30/Inputs!$B$31)/(Inputs!$B$29-Inputs!$B$30)*DCF!M$6</f>
        <v>295690.97232043219</v>
      </c>
      <c r="DM301" s="15">
        <f ca="1">DI301+DJ301+DK301+Inputs!$B$34+Inputs!$B$36-Inputs!$B$35</f>
        <v>2412576.1968119349</v>
      </c>
    </row>
    <row r="302" spans="1:117" x14ac:dyDescent="0.75">
      <c r="A302" s="11">
        <v>289</v>
      </c>
      <c r="C302" s="24">
        <f t="shared" ca="1" si="178"/>
        <v>-1.1272366671274958</v>
      </c>
      <c r="D302" s="24">
        <f t="shared" ca="1" si="178"/>
        <v>-0.86673474361405323</v>
      </c>
      <c r="E302" s="24">
        <f t="shared" ca="1" si="178"/>
        <v>2.5359245589410739</v>
      </c>
      <c r="F302" s="24">
        <f t="shared" ca="1" si="178"/>
        <v>-0.43559377618678441</v>
      </c>
      <c r="G302" s="24">
        <f t="shared" ca="1" si="178"/>
        <v>0.51971532038996604</v>
      </c>
      <c r="H302" s="24">
        <f t="shared" ca="1" si="178"/>
        <v>1.0657834922064637</v>
      </c>
      <c r="I302" s="24">
        <f t="shared" ca="1" si="178"/>
        <v>-0.50031917716854712</v>
      </c>
      <c r="J302" s="24">
        <f t="shared" ca="1" si="178"/>
        <v>9.0556002834903435E-2</v>
      </c>
      <c r="K302" s="24">
        <f t="shared" ca="1" si="178"/>
        <v>-0.43205622649243353</v>
      </c>
      <c r="L302" s="24">
        <f t="shared" ca="1" si="178"/>
        <v>1.3890889703731726</v>
      </c>
      <c r="M302" s="24">
        <f t="shared" ca="1" si="178"/>
        <v>-0.35121729288215903</v>
      </c>
      <c r="N302" s="24">
        <f ca="1">SQRT(Inputs!$B$38)*C302+SQRT(1-Inputs!$B$38)*_xlfn.NORM.S.INV(RAND())</f>
        <v>-1.1560264046944346</v>
      </c>
      <c r="O302" s="24">
        <f ca="1">SQRT(Inputs!$B$38)*D302+SQRT(1-Inputs!$B$38)*_xlfn.NORM.S.INV(RAND())</f>
        <v>-0.44120642537831428</v>
      </c>
      <c r="P302" s="24">
        <f ca="1">SQRT(Inputs!$B$38)*E302+SQRT(1-Inputs!$B$38)*_xlfn.NORM.S.INV(RAND())</f>
        <v>-0.12437324634674307</v>
      </c>
      <c r="Q302" s="24">
        <f ca="1">SQRT(Inputs!$B$38)*F302+SQRT(1-Inputs!$B$38)*_xlfn.NORM.S.INV(RAND())</f>
        <v>8.8843035017605876E-2</v>
      </c>
      <c r="R302" s="24">
        <f ca="1">SQRT(Inputs!$B$38)*G302+SQRT(1-Inputs!$B$38)*_xlfn.NORM.S.INV(RAND())</f>
        <v>1.1824899971514431</v>
      </c>
      <c r="S302" s="24">
        <f ca="1">SQRT(Inputs!$B$38)*H302+SQRT(1-Inputs!$B$38)*_xlfn.NORM.S.INV(RAND())</f>
        <v>0.55499382769048189</v>
      </c>
      <c r="T302" s="24">
        <f ca="1">SQRT(Inputs!$B$38)*I302+SQRT(1-Inputs!$B$38)*_xlfn.NORM.S.INV(RAND())</f>
        <v>-0.13816713717921358</v>
      </c>
      <c r="U302" s="24">
        <f ca="1">SQRT(Inputs!$B$38)*J302+SQRT(1-Inputs!$B$38)*_xlfn.NORM.S.INV(RAND())</f>
        <v>0.52042502128290291</v>
      </c>
      <c r="V302" s="24">
        <f ca="1">SQRT(Inputs!$B$38)*K302+SQRT(1-Inputs!$B$38)*_xlfn.NORM.S.INV(RAND())</f>
        <v>-1.5480299450592656</v>
      </c>
      <c r="W302" s="24">
        <f ca="1">SQRT(Inputs!$B$38)*L302+SQRT(1-Inputs!$B$38)*_xlfn.NORM.S.INV(RAND())</f>
        <v>1.8124115854974008</v>
      </c>
      <c r="X302" s="24">
        <f ca="1">SQRT(Inputs!$B$38)*M302+SQRT(1-Inputs!$B$38)*_xlfn.NORM.S.INV(RAND())</f>
        <v>-2.2800767611048185</v>
      </c>
      <c r="Y302" s="24">
        <f ca="1">SQRT(Inputs!$B$38)*C302+SQRT(1-Inputs!$B$38)*_xlfn.NORM.S.INV(RAND())</f>
        <v>-4.5480847264035229E-2</v>
      </c>
      <c r="Z302" s="24">
        <f ca="1">SQRT(Inputs!$B$38)*D302+SQRT(1-Inputs!$B$38)*_xlfn.NORM.S.INV(RAND())</f>
        <v>-0.26121206723615592</v>
      </c>
      <c r="AA302" s="24">
        <f ca="1">SQRT(Inputs!$B$38)*E302+SQRT(1-Inputs!$B$38)*_xlfn.NORM.S.INV(RAND())</f>
        <v>0.54226236646935255</v>
      </c>
      <c r="AB302" s="24">
        <f ca="1">SQRT(Inputs!$B$38)*F302+SQRT(1-Inputs!$B$38)*_xlfn.NORM.S.INV(RAND())</f>
        <v>0.48546331710986007</v>
      </c>
      <c r="AC302" s="24">
        <f ca="1">SQRT(Inputs!$B$38)*G302+SQRT(1-Inputs!$B$38)*_xlfn.NORM.S.INV(RAND())</f>
        <v>2.3969436622876099</v>
      </c>
      <c r="AD302" s="24">
        <f ca="1">SQRT(Inputs!$B$38)*H302+SQRT(1-Inputs!$B$38)*_xlfn.NORM.S.INV(RAND())</f>
        <v>1.101705053059832</v>
      </c>
      <c r="AE302" s="24">
        <f ca="1">SQRT(Inputs!$B$38)*I302+SQRT(1-Inputs!$B$38)*_xlfn.NORM.S.INV(RAND())</f>
        <v>1.7567023504317412</v>
      </c>
      <c r="AF302" s="24">
        <f ca="1">SQRT(Inputs!$B$38)*J302+SQRT(1-Inputs!$B$38)*_xlfn.NORM.S.INV(RAND())</f>
        <v>-1.1211612833792108</v>
      </c>
      <c r="AG302" s="24">
        <f ca="1">SQRT(Inputs!$B$38)*K302+SQRT(1-Inputs!$B$38)*_xlfn.NORM.S.INV(RAND())</f>
        <v>0.50870523972691895</v>
      </c>
      <c r="AH302" s="24">
        <f ca="1">SQRT(Inputs!$B$38)*L302+SQRT(1-Inputs!$B$38)*_xlfn.NORM.S.INV(RAND())</f>
        <v>0.42542993674765278</v>
      </c>
      <c r="AI302" s="24">
        <f ca="1">SQRT(Inputs!$B$38)*M302+SQRT(1-Inputs!$B$38)*_xlfn.NORM.S.INV(RAND())</f>
        <v>0.69881577636376568</v>
      </c>
      <c r="AJ302" s="24">
        <f ca="1">SQRT(Inputs!$B$38)*C302+SQRT(1-Inputs!$B$38)*_xlfn.NORM.S.INV(RAND())</f>
        <v>0.17213778971697691</v>
      </c>
      <c r="AK302" s="24">
        <f ca="1">SQRT(Inputs!$B$38)*D302+SQRT(1-Inputs!$B$38)*_xlfn.NORM.S.INV(RAND())</f>
        <v>-0.19839175683936655</v>
      </c>
      <c r="AL302" s="24">
        <f ca="1">SQRT(Inputs!$B$38)*E302+SQRT(1-Inputs!$B$38)*_xlfn.NORM.S.INV(RAND())</f>
        <v>1.2299933702110852</v>
      </c>
      <c r="AM302" s="24">
        <f ca="1">SQRT(Inputs!$B$38)*F302+SQRT(1-Inputs!$B$38)*_xlfn.NORM.S.INV(RAND())</f>
        <v>-0.94922390560662184</v>
      </c>
      <c r="AN302" s="24">
        <f ca="1">SQRT(Inputs!$B$38)*G302+SQRT(1-Inputs!$B$38)*_xlfn.NORM.S.INV(RAND())</f>
        <v>0.22763121886592397</v>
      </c>
      <c r="AO302" s="24">
        <f ca="1">SQRT(Inputs!$B$38)*H302+SQRT(1-Inputs!$B$38)*_xlfn.NORM.S.INV(RAND())</f>
        <v>0.67730691781847219</v>
      </c>
      <c r="AP302" s="24">
        <f ca="1">SQRT(Inputs!$B$38)*I302+SQRT(1-Inputs!$B$38)*_xlfn.NORM.S.INV(RAND())</f>
        <v>-1.5148312510180413</v>
      </c>
      <c r="AQ302" s="24">
        <f ca="1">SQRT(Inputs!$B$38)*J302+SQRT(1-Inputs!$B$38)*_xlfn.NORM.S.INV(RAND())</f>
        <v>-0.46362710392706863</v>
      </c>
      <c r="AR302" s="24">
        <f ca="1">SQRT(Inputs!$B$38)*K302+SQRT(1-Inputs!$B$38)*_xlfn.NORM.S.INV(RAND())</f>
        <v>-0.7671668238882634</v>
      </c>
      <c r="AS302" s="24">
        <f ca="1">SQRT(Inputs!$B$38)*L302+SQRT(1-Inputs!$B$38)*_xlfn.NORM.S.INV(RAND())</f>
        <v>1.5196116435627034</v>
      </c>
      <c r="AT302" s="24">
        <f ca="1">SQRT(Inputs!$B$38)*M302+SQRT(1-Inputs!$B$38)*_xlfn.NORM.S.INV(RAND())</f>
        <v>-1.0904861029674011</v>
      </c>
      <c r="AU302" s="15">
        <f ca="1">Inputs!$B$6*EXP($B$8-0.5*C$5^2+C$5*N302)</f>
        <v>4115.3652381443135</v>
      </c>
      <c r="AV302" s="15">
        <f t="shared" ca="1" si="146"/>
        <v>4694.7224960940903</v>
      </c>
      <c r="AW302" s="15">
        <f t="shared" ca="1" si="147"/>
        <v>5629.1531834765947</v>
      </c>
      <c r="AX302" s="15">
        <f t="shared" ca="1" si="148"/>
        <v>6949.338045794655</v>
      </c>
      <c r="AY302" s="15">
        <f t="shared" ca="1" si="149"/>
        <v>9750.5077507846981</v>
      </c>
      <c r="AZ302" s="15">
        <f t="shared" ca="1" si="150"/>
        <v>12676.677696117431</v>
      </c>
      <c r="BA302" s="15">
        <f t="shared" ca="1" si="151"/>
        <v>15290.299897970064</v>
      </c>
      <c r="BB302" s="15">
        <f t="shared" ca="1" si="152"/>
        <v>19721.964015353136</v>
      </c>
      <c r="BC302" s="15">
        <f t="shared" ca="1" si="153"/>
        <v>20801.702996171218</v>
      </c>
      <c r="BD302" s="15">
        <f t="shared" ca="1" si="154"/>
        <v>30191.907809372264</v>
      </c>
      <c r="BE302" s="15">
        <f t="shared" ca="1" si="155"/>
        <v>30058.578628008512</v>
      </c>
      <c r="BF302" s="15">
        <f ca="1">Inputs!$B$13*EXP($B$9-0.5*C$6^2+C$6*Y302)</f>
        <v>13706.874280078748</v>
      </c>
      <c r="BG302" s="15">
        <f t="shared" ca="1" si="156"/>
        <v>15935.964177951084</v>
      </c>
      <c r="BH302" s="15">
        <f t="shared" ca="1" si="157"/>
        <v>21303.151317819571</v>
      </c>
      <c r="BI302" s="15">
        <f t="shared" ca="1" si="158"/>
        <v>28101.538884910035</v>
      </c>
      <c r="BJ302" s="15">
        <f t="shared" ca="1" si="159"/>
        <v>48668.731754246226</v>
      </c>
      <c r="BK302" s="15">
        <f t="shared" ca="1" si="160"/>
        <v>69397.559757211013</v>
      </c>
      <c r="BL302" s="15">
        <f t="shared" ca="1" si="161"/>
        <v>107039.86247538467</v>
      </c>
      <c r="BM302" s="15">
        <f t="shared" ca="1" si="162"/>
        <v>114468.37474882843</v>
      </c>
      <c r="BN302" s="15">
        <f t="shared" ca="1" si="163"/>
        <v>149630.97096470863</v>
      </c>
      <c r="BO302" s="15">
        <f t="shared" ca="1" si="164"/>
        <v>193438.74913003642</v>
      </c>
      <c r="BP302" s="15">
        <f t="shared" ca="1" si="165"/>
        <v>257703.28228545506</v>
      </c>
      <c r="BQ302" s="15">
        <f ca="1">Inputs!$B$20*EXP($B$10-0.5*C$7^2+C$7*AJ302)</f>
        <v>4559.5671724745598</v>
      </c>
      <c r="BR302" s="15">
        <f t="shared" ca="1" si="166"/>
        <v>5808.9739978389944</v>
      </c>
      <c r="BS302" s="15">
        <f t="shared" ca="1" si="167"/>
        <v>11325.184150078179</v>
      </c>
      <c r="BT302" s="15">
        <f t="shared" ca="1" si="168"/>
        <v>12172.969092182346</v>
      </c>
      <c r="BU302" s="15">
        <f t="shared" ca="1" si="169"/>
        <v>17825.554669960755</v>
      </c>
      <c r="BV302" s="15">
        <f t="shared" ca="1" si="170"/>
        <v>28888.96485439629</v>
      </c>
      <c r="BW302" s="15">
        <f t="shared" ca="1" si="171"/>
        <v>29255.253036164919</v>
      </c>
      <c r="BX302" s="15">
        <f t="shared" ca="1" si="172"/>
        <v>37286.413857328487</v>
      </c>
      <c r="BY302" s="15">
        <f t="shared" ca="1" si="173"/>
        <v>45112.461518161799</v>
      </c>
      <c r="BZ302" s="15">
        <f t="shared" ca="1" si="174"/>
        <v>83699.009632746674</v>
      </c>
      <c r="CA302" s="15">
        <f t="shared" ca="1" si="175"/>
        <v>96860.14835536512</v>
      </c>
      <c r="CB302" s="15">
        <f ca="1">(AU302*DCF!C$10-DCF!C$5*MAX(AU302*DCF!C$10,0)-MAX(AU302-Inputs!$B$6,0)/Inputs!$B$10)*DCF!C$6</f>
        <v>1049.1126674562649</v>
      </c>
      <c r="CC302" s="15">
        <f ca="1">(AV302*DCF!D$10-DCF!D$5*MAX(AV302*DCF!D$10,0)-MAX(AV302-AU302,0)/Inputs!$B$10)*DCF!D$6</f>
        <v>1003.0456982275841</v>
      </c>
      <c r="CD302" s="15">
        <f ca="1">(AW302*DCF!E$10-DCF!E$5*MAX(AW302*DCF!E$10,0)-MAX(AW302-AV302,0)/Inputs!$B$10)*DCF!E$6</f>
        <v>1089.2093743470848</v>
      </c>
      <c r="CE302" s="15">
        <f ca="1">(AX302*DCF!F$10-DCF!F$5*MAX(AX302*DCF!F$10,0)-MAX(AX302-AW302,0)/Inputs!$B$10)*DCF!F$6</f>
        <v>1242.3316817265477</v>
      </c>
      <c r="CF302" s="15">
        <f ca="1">(AY302*DCF!G$10-DCF!G$5*MAX(AY302*DCF!G$10,0)-MAX(AY302-AX302,0)/Inputs!$B$10)*DCF!G$6</f>
        <v>1470.5599142273402</v>
      </c>
      <c r="CG302" s="15">
        <f ca="1">(AZ302*DCF!H$10-DCF!H$5*MAX(AZ302*DCF!H$10,0)-MAX(AZ302-AY302,0)/Inputs!$B$10)*DCF!H$6</f>
        <v>1941.5921351266461</v>
      </c>
      <c r="CH302" s="15">
        <f ca="1">(BA302*DCF!I$10-DCF!I$5*MAX(BA302*DCF!I$10,0)-MAX(BA302-AZ302,0)/Inputs!$B$10)*DCF!I$6</f>
        <v>2364.2543853700004</v>
      </c>
      <c r="CI302" s="15">
        <f ca="1">(BB302*DCF!J$10-DCF!J$5*MAX(BB302*DCF!J$10,0)-MAX(BB302-BA302,0)/Inputs!$B$10)*DCF!J$6</f>
        <v>2712.7891173613921</v>
      </c>
      <c r="CJ302" s="15">
        <f ca="1">(BC302*DCF!K$10-DCF!K$5*MAX(BC302*DCF!K$10,0)-MAX(BC302-BB302,0)/Inputs!$B$10)*DCF!K$6</f>
        <v>3197.5930844456138</v>
      </c>
      <c r="CK302" s="15">
        <f ca="1">(BD302*DCF!L$10-DCF!L$5*MAX(BD302*DCF!L$10,0)-MAX(BD302-BC302,0)/Inputs!$B$10)*DCF!L$6</f>
        <v>3339.2083029666273</v>
      </c>
      <c r="CL302" s="15">
        <f ca="1">(BE302*DCF!M$10-DCF!M$5*MAX(BE302*DCF!M$10,0)-MAX(BE302-BD302,0)/Inputs!$B$10)*DCF!M$6</f>
        <v>4241.6542234667995</v>
      </c>
      <c r="CM302" s="15">
        <f ca="1">(BF302*DCF!C$28-DCF!C$5*MAX(BF302*DCF!C$28,0)-MAX(BF302-Inputs!$B$13,0)/Inputs!$B$17)*DCF!C$6</f>
        <v>3647.4804067243008</v>
      </c>
      <c r="CN302" s="15">
        <f ca="1">(BG302*DCF!D$28-DCF!D$5*MAX(BG302*DCF!D$28,0)-MAX(BG302-BF302,0)/Inputs!$B$17)*DCF!D$6</f>
        <v>4217.9419163145558</v>
      </c>
      <c r="CO302" s="15">
        <f ca="1">(BH302*DCF!E$28-DCF!E$5*MAX(BH302*DCF!E$28,0)-MAX(BH302-BG302,0)/Inputs!$B$17)*DCF!E$6</f>
        <v>4975.6330794599617</v>
      </c>
      <c r="CP302" s="15">
        <f ca="1">(BI302*DCF!F$28-DCF!F$5*MAX(BI302*DCF!F$28,0)-MAX(BI302-BH302,0)/Inputs!$B$17)*DCF!F$6</f>
        <v>6391.0736751804452</v>
      </c>
      <c r="CQ302" s="15">
        <f ca="1">(BJ302*DCF!G$28-DCF!G$5*MAX(BJ302*DCF!G$28,0)-MAX(BJ302-BI302,0)/Inputs!$B$17)*DCF!G$6</f>
        <v>9168.2730406774499</v>
      </c>
      <c r="CR302" s="15">
        <f ca="1">(BK302*DCF!H$28-DCF!H$5*MAX(BK302*DCF!H$28,0)-MAX(BK302-BJ302,0)/Inputs!$B$17)*DCF!H$6</f>
        <v>13942.104025229408</v>
      </c>
      <c r="CS302" s="15">
        <f ca="1">(BL302*DCF!I$28-DCF!I$5*MAX(BL302*DCF!I$28,0)-MAX(BL302-BK302,0)/Inputs!$B$17)*DCF!I$6</f>
        <v>19767.924302924926</v>
      </c>
      <c r="CT302" s="15">
        <f ca="1">(BM302*DCF!J$28-DCF!J$5*MAX(BM302*DCF!J$28,0)-MAX(BM302-BL302,0)/Inputs!$B$17)*DCF!J$6</f>
        <v>24550.990278742767</v>
      </c>
      <c r="CU302" s="15">
        <f ca="1">(BN302*DCF!K$28-DCF!K$5*MAX(BN302*DCF!K$28,0)-MAX(BN302-BM302,0)/Inputs!$B$17)*DCF!K$6</f>
        <v>27292.602532307814</v>
      </c>
      <c r="CV302" s="15">
        <f ca="1">(BO302*DCF!L$28-DCF!L$5*MAX(BO302*DCF!L$28,0)-MAX(BO302-BN302,0)/Inputs!$B$17)*DCF!L$6</f>
        <v>33638.167558084395</v>
      </c>
      <c r="CW302" s="15">
        <f ca="1">(BP302*DCF!M$28-DCF!M$5*MAX(BP302*DCF!M$28,0)-MAX(BP302-BO302,0)/Inputs!$B$17)*DCF!M$6</f>
        <v>41769.572199563037</v>
      </c>
      <c r="CX302" s="15">
        <f ca="1">(BQ302*DCF!C$46-DCF!C$5*MAX(BQ302*DCF!C$46,0)-MAX(BQ302-Inputs!$B$20,0)/Inputs!$B$24)*DCF!C$6</f>
        <v>-1680.531528273367</v>
      </c>
      <c r="CY302" s="15">
        <f ca="1">(BR302*DCF!D$46-DCF!D$5*MAX(BR302*DCF!D$46,0)-MAX(BR302-BQ302,0)/Inputs!$B$24)*DCF!D$6</f>
        <v>-1524.5679157710722</v>
      </c>
      <c r="CZ302" s="15">
        <f ca="1">(BS302*DCF!E$46-DCF!E$5*MAX(BS302*DCF!E$46,0)-MAX(BS302-BR302,0)/Inputs!$B$24)*DCF!E$6</f>
        <v>-3513.560927520889</v>
      </c>
      <c r="DA302" s="15">
        <f ca="1">(BT302*DCF!F$46-DCF!F$5*MAX(BT302*DCF!F$46,0)-MAX(BT302-BS302,0)/Inputs!$B$24)*DCF!F$6</f>
        <v>-1195.2178706208736</v>
      </c>
      <c r="DB302" s="15">
        <f ca="1">(BU302*DCF!G$46-DCF!G$5*MAX(BU302*DCF!G$46,0)-MAX(BU302-BT302,0)/Inputs!$B$24)*DCF!G$6</f>
        <v>-2501.0345470120528</v>
      </c>
      <c r="DC302" s="15">
        <f ca="1">(BV302*DCF!H$46-DCF!H$5*MAX(BV302*DCF!H$46,0)-MAX(BV302-BU302,0)/Inputs!$B$24)*DCF!H$6</f>
        <v>-3437.886928174481</v>
      </c>
      <c r="DD302" s="15">
        <f ca="1">(BW302*DCF!I$46-DCF!I$5*MAX(BW302*DCF!I$46,0)-MAX(BW302-BV302,0)/Inputs!$B$24)*DCF!I$6</f>
        <v>570.5142404626007</v>
      </c>
      <c r="DE302" s="15">
        <f ca="1">(BX302*DCF!J$46-DCF!J$5*MAX(BX302*DCF!J$46,0)-MAX(BX302-BW302,0)/Inputs!$B$24)*DCF!J$6</f>
        <v>-565.67071743044767</v>
      </c>
      <c r="DF302" s="15">
        <f ca="1">(BY302*DCF!K$46-DCF!K$5*MAX(BY302*DCF!K$46,0)-MAX(BY302-BX302,0)/Inputs!$B$24)*DCF!K$6</f>
        <v>659.80099318885641</v>
      </c>
      <c r="DG302" s="15">
        <f ca="1">(BZ302*DCF!L$46-DCF!L$5*MAX(BZ302*DCF!L$46,0)-MAX(BZ302-BY302,0)/Inputs!$B$24)*DCF!L$6</f>
        <v>-2946.5384828122856</v>
      </c>
      <c r="DH302" s="15">
        <f ca="1">(CA302*DCF!M$46-DCF!M$5*MAX(CA302*DCF!M$46,0)-MAX(CA302-BZ302,0)/Inputs!$B$24)*DCF!M$6</f>
        <v>4842.037773238475</v>
      </c>
      <c r="DI302" s="15">
        <f ca="1">SUM(CB302:CL302)+BE302*DCF!M$10*(1+Inputs!$B$30)*(1-Inputs!$B$33)*(1-Inputs!$B$30/Inputs!$B$31)/(Inputs!$B$29-Inputs!$B$30)*DCF!M$6</f>
        <v>107304.77239002252</v>
      </c>
      <c r="DJ302" s="15">
        <f ca="1">SUM(CM302:CW302)+BP302*DCF!M$28*(1+Inputs!$B$30)*(1-Inputs!$B$33)*(1-Inputs!$B$30/Inputs!$B$31)/(Inputs!$B$29-Inputs!$B$30)*DCF!M$6</f>
        <v>1145617.2861799295</v>
      </c>
      <c r="DK302" s="15">
        <f ca="1">SUM(CX302:DH302)+CA302*DCF!M$46*(1+Inputs!$B$30)*(1-Inputs!$B$33)*(1-Inputs!$B$30/Inputs!$B$31)/(Inputs!$B$29-Inputs!$B$30)*DCF!M$6</f>
        <v>138464.60726474342</v>
      </c>
      <c r="DM302" s="15">
        <f ca="1">DI302+DJ302+DK302+Inputs!$B$34+Inputs!$B$36-Inputs!$B$35</f>
        <v>1468237.6658346953</v>
      </c>
    </row>
    <row r="303" spans="1:117" x14ac:dyDescent="0.75">
      <c r="A303" s="11">
        <v>290</v>
      </c>
      <c r="C303" s="24">
        <f t="shared" ca="1" si="178"/>
        <v>-0.93160642941947269</v>
      </c>
      <c r="D303" s="24">
        <f t="shared" ca="1" si="178"/>
        <v>0.82178424239799408</v>
      </c>
      <c r="E303" s="24">
        <f t="shared" ca="1" si="178"/>
        <v>0.29099937728343422</v>
      </c>
      <c r="F303" s="24">
        <f t="shared" ca="1" si="178"/>
        <v>6.956781596217783E-3</v>
      </c>
      <c r="G303" s="24">
        <f t="shared" ca="1" si="178"/>
        <v>0.61909549399322894</v>
      </c>
      <c r="H303" s="24">
        <f t="shared" ca="1" si="178"/>
        <v>1.0740019482609238</v>
      </c>
      <c r="I303" s="24">
        <f t="shared" ca="1" si="178"/>
        <v>0.30970870900227121</v>
      </c>
      <c r="J303" s="24">
        <f t="shared" ca="1" si="178"/>
        <v>1.2025693254728158</v>
      </c>
      <c r="K303" s="24">
        <f t="shared" ca="1" si="178"/>
        <v>0.30476376774351205</v>
      </c>
      <c r="L303" s="24">
        <f t="shared" ca="1" si="178"/>
        <v>1.1735579774787837</v>
      </c>
      <c r="M303" s="24">
        <f t="shared" ca="1" si="178"/>
        <v>0.14748784296321854</v>
      </c>
      <c r="N303" s="24">
        <f ca="1">SQRT(Inputs!$B$38)*C303+SQRT(1-Inputs!$B$38)*_xlfn.NORM.S.INV(RAND())</f>
        <v>-0.66590598711002702</v>
      </c>
      <c r="O303" s="24">
        <f ca="1">SQRT(Inputs!$B$38)*D303+SQRT(1-Inputs!$B$38)*_xlfn.NORM.S.INV(RAND())</f>
        <v>7.2147088626020317E-2</v>
      </c>
      <c r="P303" s="24">
        <f ca="1">SQRT(Inputs!$B$38)*E303+SQRT(1-Inputs!$B$38)*_xlfn.NORM.S.INV(RAND())</f>
        <v>-0.50817343168765006</v>
      </c>
      <c r="Q303" s="24">
        <f ca="1">SQRT(Inputs!$B$38)*F303+SQRT(1-Inputs!$B$38)*_xlfn.NORM.S.INV(RAND())</f>
        <v>-0.10848157000718682</v>
      </c>
      <c r="R303" s="24">
        <f ca="1">SQRT(Inputs!$B$38)*G303+SQRT(1-Inputs!$B$38)*_xlfn.NORM.S.INV(RAND())</f>
        <v>1.2388928176842464</v>
      </c>
      <c r="S303" s="24">
        <f ca="1">SQRT(Inputs!$B$38)*H303+SQRT(1-Inputs!$B$38)*_xlfn.NORM.S.INV(RAND())</f>
        <v>0.44305495362839886</v>
      </c>
      <c r="T303" s="24">
        <f ca="1">SQRT(Inputs!$B$38)*I303+SQRT(1-Inputs!$B$38)*_xlfn.NORM.S.INV(RAND())</f>
        <v>-0.59283522732303329</v>
      </c>
      <c r="U303" s="24">
        <f ca="1">SQRT(Inputs!$B$38)*J303+SQRT(1-Inputs!$B$38)*_xlfn.NORM.S.INV(RAND())</f>
        <v>1.8581239395234741</v>
      </c>
      <c r="V303" s="24">
        <f ca="1">SQRT(Inputs!$B$38)*K303+SQRT(1-Inputs!$B$38)*_xlfn.NORM.S.INV(RAND())</f>
        <v>2.2182972984421373E-2</v>
      </c>
      <c r="W303" s="24">
        <f ca="1">SQRT(Inputs!$B$38)*L303+SQRT(1-Inputs!$B$38)*_xlfn.NORM.S.INV(RAND())</f>
        <v>1.2712011372651519</v>
      </c>
      <c r="X303" s="24">
        <f ca="1">SQRT(Inputs!$B$38)*M303+SQRT(1-Inputs!$B$38)*_xlfn.NORM.S.INV(RAND())</f>
        <v>-0.41520106082781877</v>
      </c>
      <c r="Y303" s="24">
        <f ca="1">SQRT(Inputs!$B$38)*C303+SQRT(1-Inputs!$B$38)*_xlfn.NORM.S.INV(RAND())</f>
        <v>-1.463889796342472</v>
      </c>
      <c r="Z303" s="24">
        <f ca="1">SQRT(Inputs!$B$38)*D303+SQRT(1-Inputs!$B$38)*_xlfn.NORM.S.INV(RAND())</f>
        <v>0.14900903671744303</v>
      </c>
      <c r="AA303" s="24">
        <f ca="1">SQRT(Inputs!$B$38)*E303+SQRT(1-Inputs!$B$38)*_xlfn.NORM.S.INV(RAND())</f>
        <v>-0.28090754344040547</v>
      </c>
      <c r="AB303" s="24">
        <f ca="1">SQRT(Inputs!$B$38)*F303+SQRT(1-Inputs!$B$38)*_xlfn.NORM.S.INV(RAND())</f>
        <v>0.34739266140177555</v>
      </c>
      <c r="AC303" s="24">
        <f ca="1">SQRT(Inputs!$B$38)*G303+SQRT(1-Inputs!$B$38)*_xlfn.NORM.S.INV(RAND())</f>
        <v>1.5070707000881127</v>
      </c>
      <c r="AD303" s="24">
        <f ca="1">SQRT(Inputs!$B$38)*H303+SQRT(1-Inputs!$B$38)*_xlfn.NORM.S.INV(RAND())</f>
        <v>-1.2857469202170346</v>
      </c>
      <c r="AE303" s="24">
        <f ca="1">SQRT(Inputs!$B$38)*I303+SQRT(1-Inputs!$B$38)*_xlfn.NORM.S.INV(RAND())</f>
        <v>1.2741058019888976</v>
      </c>
      <c r="AF303" s="24">
        <f ca="1">SQRT(Inputs!$B$38)*J303+SQRT(1-Inputs!$B$38)*_xlfn.NORM.S.INV(RAND())</f>
        <v>2.4266407525998472</v>
      </c>
      <c r="AG303" s="24">
        <f ca="1">SQRT(Inputs!$B$38)*K303+SQRT(1-Inputs!$B$38)*_xlfn.NORM.S.INV(RAND())</f>
        <v>0.54312414453904612</v>
      </c>
      <c r="AH303" s="24">
        <f ca="1">SQRT(Inputs!$B$38)*L303+SQRT(1-Inputs!$B$38)*_xlfn.NORM.S.INV(RAND())</f>
        <v>0.4147726486284774</v>
      </c>
      <c r="AI303" s="24">
        <f ca="1">SQRT(Inputs!$B$38)*M303+SQRT(1-Inputs!$B$38)*_xlfn.NORM.S.INV(RAND())</f>
        <v>-0.93380717342203645</v>
      </c>
      <c r="AJ303" s="24">
        <f ca="1">SQRT(Inputs!$B$38)*C303+SQRT(1-Inputs!$B$38)*_xlfn.NORM.S.INV(RAND())</f>
        <v>-0.9129763889507404</v>
      </c>
      <c r="AK303" s="24">
        <f ca="1">SQRT(Inputs!$B$38)*D303+SQRT(1-Inputs!$B$38)*_xlfn.NORM.S.INV(RAND())</f>
        <v>2.6781946954065883E-3</v>
      </c>
      <c r="AL303" s="24">
        <f ca="1">SQRT(Inputs!$B$38)*E303+SQRT(1-Inputs!$B$38)*_xlfn.NORM.S.INV(RAND())</f>
        <v>-1.4218170149673031</v>
      </c>
      <c r="AM303" s="24">
        <f ca="1">SQRT(Inputs!$B$38)*F303+SQRT(1-Inputs!$B$38)*_xlfn.NORM.S.INV(RAND())</f>
        <v>0.10164936007756305</v>
      </c>
      <c r="AN303" s="24">
        <f ca="1">SQRT(Inputs!$B$38)*G303+SQRT(1-Inputs!$B$38)*_xlfn.NORM.S.INV(RAND())</f>
        <v>0.72741288008169436</v>
      </c>
      <c r="AO303" s="24">
        <f ca="1">SQRT(Inputs!$B$38)*H303+SQRT(1-Inputs!$B$38)*_xlfn.NORM.S.INV(RAND())</f>
        <v>0.36324215542537736</v>
      </c>
      <c r="AP303" s="24">
        <f ca="1">SQRT(Inputs!$B$38)*I303+SQRT(1-Inputs!$B$38)*_xlfn.NORM.S.INV(RAND())</f>
        <v>-0.79123136467527799</v>
      </c>
      <c r="AQ303" s="24">
        <f ca="1">SQRT(Inputs!$B$38)*J303+SQRT(1-Inputs!$B$38)*_xlfn.NORM.S.INV(RAND())</f>
        <v>0.22093686099633558</v>
      </c>
      <c r="AR303" s="24">
        <f ca="1">SQRT(Inputs!$B$38)*K303+SQRT(1-Inputs!$B$38)*_xlfn.NORM.S.INV(RAND())</f>
        <v>-0.50784288530952471</v>
      </c>
      <c r="AS303" s="24">
        <f ca="1">SQRT(Inputs!$B$38)*L303+SQRT(1-Inputs!$B$38)*_xlfn.NORM.S.INV(RAND())</f>
        <v>-7.7241356667474892E-2</v>
      </c>
      <c r="AT303" s="24">
        <f ca="1">SQRT(Inputs!$B$38)*M303+SQRT(1-Inputs!$B$38)*_xlfn.NORM.S.INV(RAND())</f>
        <v>-0.34735484259417893</v>
      </c>
      <c r="AU303" s="15">
        <f ca="1">Inputs!$B$6*EXP($B$8-0.5*C$5^2+C$5*N303)</f>
        <v>4455.1685192815348</v>
      </c>
      <c r="AV303" s="15">
        <f t="shared" ca="1" si="146"/>
        <v>5480.8253457083301</v>
      </c>
      <c r="AW303" s="15">
        <f t="shared" ca="1" si="147"/>
        <v>6240.1754519492142</v>
      </c>
      <c r="AX303" s="15">
        <f t="shared" ca="1" si="148"/>
        <v>7516.0697018169676</v>
      </c>
      <c r="AY303" s="15">
        <f t="shared" ca="1" si="149"/>
        <v>10615.375569835165</v>
      </c>
      <c r="AZ303" s="15">
        <f t="shared" ca="1" si="150"/>
        <v>13632.019141309953</v>
      </c>
      <c r="BA303" s="15">
        <f t="shared" ca="1" si="151"/>
        <v>15678.505225452043</v>
      </c>
      <c r="BB303" s="15">
        <f t="shared" ca="1" si="152"/>
        <v>23123.018072929495</v>
      </c>
      <c r="BC303" s="15">
        <f t="shared" ca="1" si="153"/>
        <v>28380.519367338737</v>
      </c>
      <c r="BD303" s="15">
        <f t="shared" ca="1" si="154"/>
        <v>39158.625843108181</v>
      </c>
      <c r="BE303" s="15">
        <f t="shared" ca="1" si="155"/>
        <v>46203.16755620511</v>
      </c>
      <c r="BF303" s="15">
        <f ca="1">Inputs!$B$13*EXP($B$9-0.5*C$6^2+C$6*Y303)</f>
        <v>10347.047166701615</v>
      </c>
      <c r="BG303" s="15">
        <f t="shared" ca="1" si="156"/>
        <v>12953.963417505152</v>
      </c>
      <c r="BH303" s="15">
        <f t="shared" ca="1" si="157"/>
        <v>15106.868934709179</v>
      </c>
      <c r="BI303" s="15">
        <f t="shared" ca="1" si="158"/>
        <v>19508.828413191273</v>
      </c>
      <c r="BJ303" s="15">
        <f t="shared" ca="1" si="159"/>
        <v>29719.646216287645</v>
      </c>
      <c r="BK303" s="15">
        <f t="shared" ca="1" si="160"/>
        <v>30617.987165785878</v>
      </c>
      <c r="BL303" s="15">
        <f t="shared" ca="1" si="161"/>
        <v>44362.600470974656</v>
      </c>
      <c r="BM303" s="15">
        <f t="shared" ca="1" si="162"/>
        <v>73716.66712369131</v>
      </c>
      <c r="BN303" s="15">
        <f t="shared" ca="1" si="163"/>
        <v>96759.355860360054</v>
      </c>
      <c r="BO303" s="15">
        <f t="shared" ca="1" si="164"/>
        <v>124932.9350952628</v>
      </c>
      <c r="BP303" s="15">
        <f t="shared" ca="1" si="165"/>
        <v>138331.74362452707</v>
      </c>
      <c r="BQ303" s="15">
        <f ca="1">Inputs!$B$20*EXP($B$10-0.5*C$7^2+C$7*AJ303)</f>
        <v>3102.9599754953088</v>
      </c>
      <c r="BR303" s="15">
        <f t="shared" ca="1" si="166"/>
        <v>4213.8998385665345</v>
      </c>
      <c r="BS303" s="15">
        <f t="shared" ca="1" si="167"/>
        <v>3835.9067919313588</v>
      </c>
      <c r="BT303" s="15">
        <f t="shared" ca="1" si="168"/>
        <v>5431.8116252924628</v>
      </c>
      <c r="BU303" s="15">
        <f t="shared" ca="1" si="169"/>
        <v>8976.5897325422393</v>
      </c>
      <c r="BV303" s="15">
        <f t="shared" ca="1" si="170"/>
        <v>13554.089515600948</v>
      </c>
      <c r="BW303" s="15">
        <f t="shared" ca="1" si="171"/>
        <v>15997.574916983252</v>
      </c>
      <c r="BX303" s="15">
        <f t="shared" ca="1" si="172"/>
        <v>23388.498397031421</v>
      </c>
      <c r="BY303" s="15">
        <f t="shared" ca="1" si="173"/>
        <v>29736.90767282866</v>
      </c>
      <c r="BZ303" s="15">
        <f t="shared" ca="1" si="174"/>
        <v>41136.754696605778</v>
      </c>
      <c r="CA303" s="15">
        <f t="shared" ca="1" si="175"/>
        <v>54325.733711294044</v>
      </c>
      <c r="CB303" s="15">
        <f ca="1">(AU303*DCF!C$10-DCF!C$5*MAX(AU303*DCF!C$10,0)-MAX(AU303-Inputs!$B$6,0)/Inputs!$B$10)*DCF!C$6</f>
        <v>1046.6898094949399</v>
      </c>
      <c r="CC303" s="15">
        <f ca="1">(AV303*DCF!D$10-DCF!D$5*MAX(AV303*DCF!D$10,0)-MAX(AV303-AU303,0)/Inputs!$B$10)*DCF!D$6</f>
        <v>1085.8344728654208</v>
      </c>
      <c r="CD303" s="15">
        <f ca="1">(AW303*DCF!E$10-DCF!E$5*MAX(AW303*DCF!E$10,0)-MAX(AW303-AV303,0)/Inputs!$B$10)*DCF!E$6</f>
        <v>1269.7200867351598</v>
      </c>
      <c r="CE303" s="15">
        <f ca="1">(AX303*DCF!F$10-DCF!F$5*MAX(AX303*DCF!F$10,0)-MAX(AX303-AW303,0)/Inputs!$B$10)*DCF!F$6</f>
        <v>1375.2640774033239</v>
      </c>
      <c r="CF303" s="15">
        <f ca="1">(AY303*DCF!G$10-DCF!G$5*MAX(AY303*DCF!G$10,0)-MAX(AY303-AX303,0)/Inputs!$B$10)*DCF!G$6</f>
        <v>1591.4502258841053</v>
      </c>
      <c r="CG303" s="15">
        <f ca="1">(AZ303*DCF!H$10-DCF!H$5*MAX(AZ303*DCF!H$10,0)-MAX(AZ303-AY303,0)/Inputs!$B$10)*DCF!H$6</f>
        <v>2111.0071476842036</v>
      </c>
      <c r="CH303" s="15">
        <f ca="1">(BA303*DCF!I$10-DCF!I$5*MAX(BA303*DCF!I$10,0)-MAX(BA303-AZ303,0)/Inputs!$B$10)*DCF!I$6</f>
        <v>2528.1955308846873</v>
      </c>
      <c r="CI303" s="15">
        <f ca="1">(BB303*DCF!J$10-DCF!J$5*MAX(BB303*DCF!J$10,0)-MAX(BB303-BA303,0)/Inputs!$B$10)*DCF!J$6</f>
        <v>2839.8703079061434</v>
      </c>
      <c r="CJ303" s="15">
        <f ca="1">(BC303*DCF!K$10-DCF!K$5*MAX(BC303*DCF!K$10,0)-MAX(BC303-BB303,0)/Inputs!$B$10)*DCF!K$6</f>
        <v>3832.8376770360801</v>
      </c>
      <c r="CK303" s="15">
        <f ca="1">(BD303*DCF!L$10-DCF!L$5*MAX(BD303*DCF!L$10,0)-MAX(BD303-BC303,0)/Inputs!$B$10)*DCF!L$6</f>
        <v>4512.0817362141597</v>
      </c>
      <c r="CL303" s="15">
        <f ca="1">(BE303*DCF!M$10-DCF!M$5*MAX(BE303*DCF!M$10,0)-MAX(BE303-BD303,0)/Inputs!$B$10)*DCF!M$6</f>
        <v>5678.3187581965094</v>
      </c>
      <c r="CM303" s="15">
        <f ca="1">(BF303*DCF!C$28-DCF!C$5*MAX(BF303*DCF!C$28,0)-MAX(BF303-Inputs!$B$13,0)/Inputs!$B$17)*DCF!C$6</f>
        <v>3157.8509380176515</v>
      </c>
      <c r="CN303" s="15">
        <f ca="1">(BG303*DCF!D$28-DCF!D$5*MAX(BG303*DCF!D$28,0)-MAX(BG303-BF303,0)/Inputs!$B$17)*DCF!D$6</f>
        <v>3259.0662317870115</v>
      </c>
      <c r="CO303" s="15">
        <f ca="1">(BH303*DCF!E$28-DCF!E$5*MAX(BH303*DCF!E$28,0)-MAX(BH303-BG303,0)/Inputs!$B$17)*DCF!E$6</f>
        <v>3854.226238751723</v>
      </c>
      <c r="CP303" s="15">
        <f ca="1">(BI303*DCF!F$28-DCF!F$5*MAX(BI303*DCF!F$28,0)-MAX(BI303-BH303,0)/Inputs!$B$17)*DCF!F$6</f>
        <v>4494.6867334802246</v>
      </c>
      <c r="CQ303" s="15">
        <f ca="1">(BJ303*DCF!G$28-DCF!G$5*MAX(BJ303*DCF!G$28,0)-MAX(BJ303-BI303,0)/Inputs!$B$17)*DCF!G$6</f>
        <v>5993.6290092044328</v>
      </c>
      <c r="CR303" s="15">
        <f ca="1">(BK303*DCF!H$28-DCF!H$5*MAX(BK303*DCF!H$28,0)-MAX(BK303-BJ303,0)/Inputs!$B$17)*DCF!H$6</f>
        <v>7432.5890531137275</v>
      </c>
      <c r="CS303" s="15">
        <f ca="1">(BL303*DCF!I$28-DCF!I$5*MAX(BL303*DCF!I$28,0)-MAX(BL303-BK303,0)/Inputs!$B$17)*DCF!I$6</f>
        <v>8459.2268532764811</v>
      </c>
      <c r="CT303" s="15">
        <f ca="1">(BM303*DCF!J$28-DCF!J$5*MAX(BM303*DCF!J$28,0)-MAX(BM303-BL303,0)/Inputs!$B$17)*DCF!J$6</f>
        <v>12552.827013104868</v>
      </c>
      <c r="CU303" s="15">
        <f ca="1">(BN303*DCF!K$28-DCF!K$5*MAX(BN303*DCF!K$28,0)-MAX(BN303-BM303,0)/Inputs!$B$17)*DCF!K$6</f>
        <v>17611.531150466788</v>
      </c>
      <c r="CV303" s="15">
        <f ca="1">(BO303*DCF!L$28-DCF!L$5*MAX(BO303*DCF!L$28,0)-MAX(BO303-BN303,0)/Inputs!$B$17)*DCF!L$6</f>
        <v>21738.855408550662</v>
      </c>
      <c r="CW303" s="15">
        <f ca="1">(BP303*DCF!M$28-DCF!M$5*MAX(BP303*DCF!M$28,0)-MAX(BP303-BO303,0)/Inputs!$B$17)*DCF!M$6</f>
        <v>24626.645631142441</v>
      </c>
      <c r="CX303" s="15">
        <f ca="1">(BQ303*DCF!C$46-DCF!C$5*MAX(BQ303*DCF!C$46,0)-MAX(BQ303-Inputs!$B$20,0)/Inputs!$B$24)*DCF!C$6</f>
        <v>-716.6189319850597</v>
      </c>
      <c r="CY303" s="15">
        <f ca="1">(BR303*DCF!D$46-DCF!D$5*MAX(BR303*DCF!D$46,0)-MAX(BR303-BQ303,0)/Inputs!$B$24)*DCF!D$6</f>
        <v>-1193.2432509631346</v>
      </c>
      <c r="CZ303" s="15">
        <f ca="1">(BS303*DCF!E$46-DCF!E$5*MAX(BS303*DCF!E$46,0)-MAX(BS303-BR303,0)/Inputs!$B$24)*DCF!E$6</f>
        <v>-453.60265696069149</v>
      </c>
      <c r="DA303" s="15">
        <f ca="1">(BT303*DCF!F$46-DCF!F$5*MAX(BT303*DCF!F$46,0)-MAX(BT303-BS303,0)/Inputs!$B$24)*DCF!F$6</f>
        <v>-976.69826531370006</v>
      </c>
      <c r="DB303" s="15">
        <f ca="1">(BU303*DCF!G$46-DCF!G$5*MAX(BU303*DCF!G$46,0)-MAX(BU303-BT303,0)/Inputs!$B$24)*DCF!G$6</f>
        <v>-1494.348062042025</v>
      </c>
      <c r="DC303" s="15">
        <f ca="1">(BV303*DCF!H$46-DCF!H$5*MAX(BV303*DCF!H$46,0)-MAX(BV303-BU303,0)/Inputs!$B$24)*DCF!H$6</f>
        <v>-1422.4300107789929</v>
      </c>
      <c r="DD303" s="15">
        <f ca="1">(BW303*DCF!I$46-DCF!I$5*MAX(BW303*DCF!I$46,0)-MAX(BW303-BV303,0)/Inputs!$B$24)*DCF!I$6</f>
        <v>-331.95993825245318</v>
      </c>
      <c r="DE303" s="15">
        <f ca="1">(BX303*DCF!J$46-DCF!J$5*MAX(BX303*DCF!J$46,0)-MAX(BX303-BW303,0)/Inputs!$B$24)*DCF!J$6</f>
        <v>-978.8693445015856</v>
      </c>
      <c r="DF303" s="15">
        <f ca="1">(BY303*DCF!K$46-DCF!K$5*MAX(BY303*DCF!K$46,0)-MAX(BY303-BX303,0)/Inputs!$B$24)*DCF!K$6</f>
        <v>143.48014309824933</v>
      </c>
      <c r="DG303" s="15">
        <f ca="1">(BZ303*DCF!L$46-DCF!L$5*MAX(BZ303*DCF!L$46,0)-MAX(BZ303-BY303,0)/Inputs!$B$24)*DCF!L$6</f>
        <v>263.77049610163391</v>
      </c>
      <c r="DH303" s="15">
        <f ca="1">(CA303*DCF!M$46-DCF!M$5*MAX(CA303*DCF!M$46,0)-MAX(CA303-BZ303,0)/Inputs!$B$24)*DCF!M$6</f>
        <v>1501.6864496236592</v>
      </c>
      <c r="DI303" s="15">
        <f ca="1">SUM(CB303:CL303)+BE303*DCF!M$10*(1+Inputs!$B$30)*(1-Inputs!$B$33)*(1-Inputs!$B$30/Inputs!$B$31)/(Inputs!$B$29-Inputs!$B$30)*DCF!M$6</f>
        <v>156455.29611286352</v>
      </c>
      <c r="DJ303" s="15">
        <f ca="1">SUM(CM303:CW303)+BP303*DCF!M$28*(1+Inputs!$B$30)*(1-Inputs!$B$33)*(1-Inputs!$B$30/Inputs!$B$31)/(Inputs!$B$29-Inputs!$B$30)*DCF!M$6</f>
        <v>626486.56326755672</v>
      </c>
      <c r="DK303" s="15">
        <f ca="1">SUM(CX303:DH303)+CA303*DCF!M$46*(1+Inputs!$B$30)*(1-Inputs!$B$33)*(1-Inputs!$B$30/Inputs!$B$31)/(Inputs!$B$29-Inputs!$B$30)*DCF!M$6</f>
        <v>78335.186240242081</v>
      </c>
      <c r="DM303" s="15">
        <f ca="1">DI303+DJ303+DK303+Inputs!$B$34+Inputs!$B$36-Inputs!$B$35</f>
        <v>938128.04562066239</v>
      </c>
    </row>
    <row r="304" spans="1:117" x14ac:dyDescent="0.75">
      <c r="A304" s="11">
        <v>291</v>
      </c>
      <c r="C304" s="24">
        <f t="shared" ref="C304:M313" ca="1" si="179">_xlfn.NORM.S.INV(RAND())</f>
        <v>-0.67528055709387202</v>
      </c>
      <c r="D304" s="24">
        <f t="shared" ca="1" si="179"/>
        <v>0.26761598059401065</v>
      </c>
      <c r="E304" s="24">
        <f t="shared" ca="1" si="179"/>
        <v>0.19429013478448279</v>
      </c>
      <c r="F304" s="24">
        <f t="shared" ca="1" si="179"/>
        <v>-0.89887601677742945</v>
      </c>
      <c r="G304" s="24">
        <f t="shared" ca="1" si="179"/>
        <v>-0.58124721796179202</v>
      </c>
      <c r="H304" s="24">
        <f t="shared" ca="1" si="179"/>
        <v>2.5168520595722295</v>
      </c>
      <c r="I304" s="24">
        <f t="shared" ca="1" si="179"/>
        <v>0.20606021374493627</v>
      </c>
      <c r="J304" s="24">
        <f t="shared" ca="1" si="179"/>
        <v>-0.802763815569707</v>
      </c>
      <c r="K304" s="24">
        <f t="shared" ca="1" si="179"/>
        <v>-0.49784323344569664</v>
      </c>
      <c r="L304" s="24">
        <f t="shared" ca="1" si="179"/>
        <v>-2.2645057400145148</v>
      </c>
      <c r="M304" s="24">
        <f t="shared" ca="1" si="179"/>
        <v>1.5215985180287996</v>
      </c>
      <c r="N304" s="24">
        <f ca="1">SQRT(Inputs!$B$38)*C304+SQRT(1-Inputs!$B$38)*_xlfn.NORM.S.INV(RAND())</f>
        <v>-2.1422482650695742</v>
      </c>
      <c r="O304" s="24">
        <f ca="1">SQRT(Inputs!$B$38)*D304+SQRT(1-Inputs!$B$38)*_xlfn.NORM.S.INV(RAND())</f>
        <v>1.3026902387707744</v>
      </c>
      <c r="P304" s="24">
        <f ca="1">SQRT(Inputs!$B$38)*E304+SQRT(1-Inputs!$B$38)*_xlfn.NORM.S.INV(RAND())</f>
        <v>-0.31348328654898905</v>
      </c>
      <c r="Q304" s="24">
        <f ca="1">SQRT(Inputs!$B$38)*F304+SQRT(1-Inputs!$B$38)*_xlfn.NORM.S.INV(RAND())</f>
        <v>0.35048154114167723</v>
      </c>
      <c r="R304" s="24">
        <f ca="1">SQRT(Inputs!$B$38)*G304+SQRT(1-Inputs!$B$38)*_xlfn.NORM.S.INV(RAND())</f>
        <v>-0.50953807101283333</v>
      </c>
      <c r="S304" s="24">
        <f ca="1">SQRT(Inputs!$B$38)*H304+SQRT(1-Inputs!$B$38)*_xlfn.NORM.S.INV(RAND())</f>
        <v>1.9953950195517476</v>
      </c>
      <c r="T304" s="24">
        <f ca="1">SQRT(Inputs!$B$38)*I304+SQRT(1-Inputs!$B$38)*_xlfn.NORM.S.INV(RAND())</f>
        <v>1.0417023252543545</v>
      </c>
      <c r="U304" s="24">
        <f ca="1">SQRT(Inputs!$B$38)*J304+SQRT(1-Inputs!$B$38)*_xlfn.NORM.S.INV(RAND())</f>
        <v>0.38753677470111986</v>
      </c>
      <c r="V304" s="24">
        <f ca="1">SQRT(Inputs!$B$38)*K304+SQRT(1-Inputs!$B$38)*_xlfn.NORM.S.INV(RAND())</f>
        <v>4.9003767481614335E-2</v>
      </c>
      <c r="W304" s="24">
        <f ca="1">SQRT(Inputs!$B$38)*L304+SQRT(1-Inputs!$B$38)*_xlfn.NORM.S.INV(RAND())</f>
        <v>-1.481448172169316</v>
      </c>
      <c r="X304" s="24">
        <f ca="1">SQRT(Inputs!$B$38)*M304+SQRT(1-Inputs!$B$38)*_xlfn.NORM.S.INV(RAND())</f>
        <v>1.5199197761153196</v>
      </c>
      <c r="Y304" s="24">
        <f ca="1">SQRT(Inputs!$B$38)*C304+SQRT(1-Inputs!$B$38)*_xlfn.NORM.S.INV(RAND())</f>
        <v>3.1584915543233727E-2</v>
      </c>
      <c r="Z304" s="24">
        <f ca="1">SQRT(Inputs!$B$38)*D304+SQRT(1-Inputs!$B$38)*_xlfn.NORM.S.INV(RAND())</f>
        <v>-1.3952607683174907</v>
      </c>
      <c r="AA304" s="24">
        <f ca="1">SQRT(Inputs!$B$38)*E304+SQRT(1-Inputs!$B$38)*_xlfn.NORM.S.INV(RAND())</f>
        <v>-0.83669258555808201</v>
      </c>
      <c r="AB304" s="24">
        <f ca="1">SQRT(Inputs!$B$38)*F304+SQRT(1-Inputs!$B$38)*_xlfn.NORM.S.INV(RAND())</f>
        <v>-0.43136989530910713</v>
      </c>
      <c r="AC304" s="24">
        <f ca="1">SQRT(Inputs!$B$38)*G304+SQRT(1-Inputs!$B$38)*_xlfn.NORM.S.INV(RAND())</f>
        <v>-0.98632085074046683</v>
      </c>
      <c r="AD304" s="24">
        <f ca="1">SQRT(Inputs!$B$38)*H304+SQRT(1-Inputs!$B$38)*_xlfn.NORM.S.INV(RAND())</f>
        <v>2.0977229064918133</v>
      </c>
      <c r="AE304" s="24">
        <f ca="1">SQRT(Inputs!$B$38)*I304+SQRT(1-Inputs!$B$38)*_xlfn.NORM.S.INV(RAND())</f>
        <v>0.70716628553424199</v>
      </c>
      <c r="AF304" s="24">
        <f ca="1">SQRT(Inputs!$B$38)*J304+SQRT(1-Inputs!$B$38)*_xlfn.NORM.S.INV(RAND())</f>
        <v>-1.2784812451744441</v>
      </c>
      <c r="AG304" s="24">
        <f ca="1">SQRT(Inputs!$B$38)*K304+SQRT(1-Inputs!$B$38)*_xlfn.NORM.S.INV(RAND())</f>
        <v>1.2063205419917598</v>
      </c>
      <c r="AH304" s="24">
        <f ca="1">SQRT(Inputs!$B$38)*L304+SQRT(1-Inputs!$B$38)*_xlfn.NORM.S.INV(RAND())</f>
        <v>-1.5347273860843909</v>
      </c>
      <c r="AI304" s="24">
        <f ca="1">SQRT(Inputs!$B$38)*M304+SQRT(1-Inputs!$B$38)*_xlfn.NORM.S.INV(RAND())</f>
        <v>0.3117534753595318</v>
      </c>
      <c r="AJ304" s="24">
        <f ca="1">SQRT(Inputs!$B$38)*C304+SQRT(1-Inputs!$B$38)*_xlfn.NORM.S.INV(RAND())</f>
        <v>-0.57306434829195574</v>
      </c>
      <c r="AK304" s="24">
        <f ca="1">SQRT(Inputs!$B$38)*D304+SQRT(1-Inputs!$B$38)*_xlfn.NORM.S.INV(RAND())</f>
        <v>-1.0890897440089327</v>
      </c>
      <c r="AL304" s="24">
        <f ca="1">SQRT(Inputs!$B$38)*E304+SQRT(1-Inputs!$B$38)*_xlfn.NORM.S.INV(RAND())</f>
        <v>0.18934660801976605</v>
      </c>
      <c r="AM304" s="24">
        <f ca="1">SQRT(Inputs!$B$38)*F304+SQRT(1-Inputs!$B$38)*_xlfn.NORM.S.INV(RAND())</f>
        <v>-1.1716502373172248</v>
      </c>
      <c r="AN304" s="24">
        <f ca="1">SQRT(Inputs!$B$38)*G304+SQRT(1-Inputs!$B$38)*_xlfn.NORM.S.INV(RAND())</f>
        <v>-1.180995605127152</v>
      </c>
      <c r="AO304" s="24">
        <f ca="1">SQRT(Inputs!$B$38)*H304+SQRT(1-Inputs!$B$38)*_xlfn.NORM.S.INV(RAND())</f>
        <v>1.050072025346023</v>
      </c>
      <c r="AP304" s="24">
        <f ca="1">SQRT(Inputs!$B$38)*I304+SQRT(1-Inputs!$B$38)*_xlfn.NORM.S.INV(RAND())</f>
        <v>0.44213973522552152</v>
      </c>
      <c r="AQ304" s="24">
        <f ca="1">SQRT(Inputs!$B$38)*J304+SQRT(1-Inputs!$B$38)*_xlfn.NORM.S.INV(RAND())</f>
        <v>-0.73065555011932037</v>
      </c>
      <c r="AR304" s="24">
        <f ca="1">SQRT(Inputs!$B$38)*K304+SQRT(1-Inputs!$B$38)*_xlfn.NORM.S.INV(RAND())</f>
        <v>-0.98511145116726495</v>
      </c>
      <c r="AS304" s="24">
        <f ca="1">SQRT(Inputs!$B$38)*L304+SQRT(1-Inputs!$B$38)*_xlfn.NORM.S.INV(RAND())</f>
        <v>-1.6393925254302646</v>
      </c>
      <c r="AT304" s="24">
        <f ca="1">SQRT(Inputs!$B$38)*M304+SQRT(1-Inputs!$B$38)*_xlfn.NORM.S.INV(RAND())</f>
        <v>0.61825718847820599</v>
      </c>
      <c r="AU304" s="15">
        <f ca="1">Inputs!$B$6*EXP($B$8-0.5*C$5^2+C$5*N304)</f>
        <v>3508.1359304645589</v>
      </c>
      <c r="AV304" s="15">
        <f t="shared" ca="1" si="146"/>
        <v>5171.7176197008048</v>
      </c>
      <c r="AW304" s="15">
        <f t="shared" ca="1" si="147"/>
        <v>6044.9154305287802</v>
      </c>
      <c r="AX304" s="15">
        <f t="shared" ca="1" si="148"/>
        <v>7710.5702005855937</v>
      </c>
      <c r="AY304" s="15">
        <f t="shared" ca="1" si="149"/>
        <v>8878.7129831911952</v>
      </c>
      <c r="AZ304" s="15">
        <f t="shared" ca="1" si="150"/>
        <v>13527.400571136493</v>
      </c>
      <c r="BA304" s="15">
        <f t="shared" ca="1" si="151"/>
        <v>18460.933756986327</v>
      </c>
      <c r="BB304" s="15">
        <f t="shared" ca="1" si="152"/>
        <v>23496.631934264704</v>
      </c>
      <c r="BC304" s="15">
        <f t="shared" ca="1" si="153"/>
        <v>28913.843506876416</v>
      </c>
      <c r="BD304" s="15">
        <f t="shared" ca="1" si="154"/>
        <v>30838.787945350545</v>
      </c>
      <c r="BE304" s="15">
        <f t="shared" ca="1" si="155"/>
        <v>43399.689855453064</v>
      </c>
      <c r="BF304" s="15">
        <f ca="1">Inputs!$B$13*EXP($B$9-0.5*C$6^2+C$6*Y304)</f>
        <v>13917.897317792731</v>
      </c>
      <c r="BG304" s="15">
        <f t="shared" ca="1" si="156"/>
        <v>13186.988490625085</v>
      </c>
      <c r="BH304" s="15">
        <f t="shared" ca="1" si="157"/>
        <v>14024.380832754967</v>
      </c>
      <c r="BI304" s="15">
        <f t="shared" ca="1" si="158"/>
        <v>16065.082760300331</v>
      </c>
      <c r="BJ304" s="15">
        <f t="shared" ca="1" si="159"/>
        <v>17084.610778867645</v>
      </c>
      <c r="BK304" s="15">
        <f t="shared" ca="1" si="160"/>
        <v>27899.093747620274</v>
      </c>
      <c r="BL304" s="15">
        <f t="shared" ca="1" si="161"/>
        <v>37559.739452276146</v>
      </c>
      <c r="BM304" s="15">
        <f t="shared" ca="1" si="162"/>
        <v>39388.996836415623</v>
      </c>
      <c r="BN304" s="15">
        <f t="shared" ca="1" si="163"/>
        <v>55978.032163840748</v>
      </c>
      <c r="BO304" s="15">
        <f t="shared" ca="1" si="164"/>
        <v>57621.688670146606</v>
      </c>
      <c r="BP304" s="15">
        <f t="shared" ca="1" si="165"/>
        <v>73471.252930163217</v>
      </c>
      <c r="BQ304" s="15">
        <f ca="1">Inputs!$B$20*EXP($B$10-0.5*C$7^2+C$7*AJ304)</f>
        <v>3500.5405628247877</v>
      </c>
      <c r="BR304" s="15">
        <f t="shared" ca="1" si="166"/>
        <v>3360.9571120400424</v>
      </c>
      <c r="BS304" s="15">
        <f t="shared" ca="1" si="167"/>
        <v>4859.6867433429952</v>
      </c>
      <c r="BT304" s="15">
        <f t="shared" ca="1" si="168"/>
        <v>4927.4090159043672</v>
      </c>
      <c r="BU304" s="15">
        <f t="shared" ca="1" si="169"/>
        <v>5131.4244822062701</v>
      </c>
      <c r="BV304" s="15">
        <f t="shared" ca="1" si="170"/>
        <v>9044.8301171921357</v>
      </c>
      <c r="BW304" s="15">
        <f t="shared" ca="1" si="171"/>
        <v>13859.684440532912</v>
      </c>
      <c r="BX304" s="15">
        <f t="shared" ca="1" si="172"/>
        <v>16743.695553881062</v>
      </c>
      <c r="BY304" s="15">
        <f t="shared" ca="1" si="173"/>
        <v>19430.676959818604</v>
      </c>
      <c r="BZ304" s="15">
        <f t="shared" ca="1" si="174"/>
        <v>20169.870379284817</v>
      </c>
      <c r="CA304" s="15">
        <f t="shared" ca="1" si="175"/>
        <v>31622.724161082999</v>
      </c>
      <c r="CB304" s="15">
        <f ca="1">(AU304*DCF!C$10-DCF!C$5*MAX(AU304*DCF!C$10,0)-MAX(AU304-Inputs!$B$6,0)/Inputs!$B$10)*DCF!C$6</f>
        <v>900.92128613365594</v>
      </c>
      <c r="CC304" s="15">
        <f ca="1">(AV304*DCF!D$10-DCF!D$5*MAX(AV304*DCF!D$10,0)-MAX(AV304-AU304,0)/Inputs!$B$10)*DCF!D$6</f>
        <v>854.95027667081172</v>
      </c>
      <c r="CD304" s="15">
        <f ca="1">(AW304*DCF!E$10-DCF!E$5*MAX(AW304*DCF!E$10,0)-MAX(AW304-AV304,0)/Inputs!$B$10)*DCF!E$6</f>
        <v>1198.9944383696934</v>
      </c>
      <c r="CE304" s="15">
        <f ca="1">(AX304*DCF!F$10-DCF!F$5*MAX(AX304*DCF!F$10,0)-MAX(AX304-AW304,0)/Inputs!$B$10)*DCF!F$6</f>
        <v>1336.6237253575991</v>
      </c>
      <c r="CF304" s="15">
        <f ca="1">(AY304*DCF!G$10-DCF!G$5*MAX(AY304*DCF!G$10,0)-MAX(AY304-AX304,0)/Inputs!$B$10)*DCF!G$6</f>
        <v>1604.8314478431307</v>
      </c>
      <c r="CG304" s="15">
        <f ca="1">(AZ304*DCF!H$10-DCF!H$5*MAX(AZ304*DCF!H$10,0)-MAX(AZ304-AY304,0)/Inputs!$B$10)*DCF!H$6</f>
        <v>1800.8967038619498</v>
      </c>
      <c r="CH304" s="15">
        <f ca="1">(BA304*DCF!I$10-DCF!I$5*MAX(BA304*DCF!I$10,0)-MAX(BA304-AZ304,0)/Inputs!$B$10)*DCF!I$6</f>
        <v>2562.8668426292684</v>
      </c>
      <c r="CI304" s="15">
        <f ca="1">(BB304*DCF!J$10-DCF!J$5*MAX(BB304*DCF!J$10,0)-MAX(BB304-BA304,0)/Inputs!$B$10)*DCF!J$6</f>
        <v>3268.9994826057218</v>
      </c>
      <c r="CJ304" s="15">
        <f ca="1">(BC304*DCF!K$10-DCF!K$5*MAX(BC304*DCF!K$10,0)-MAX(BC304-BB304,0)/Inputs!$B$10)*DCF!K$6</f>
        <v>3896.3372905554629</v>
      </c>
      <c r="CK304" s="15">
        <f ca="1">(BD304*DCF!L$10-DCF!L$5*MAX(BD304*DCF!L$10,0)-MAX(BD304-BC304,0)/Inputs!$B$10)*DCF!L$6</f>
        <v>4402.1491680820245</v>
      </c>
      <c r="CL304" s="15">
        <f ca="1">(BE304*DCF!M$10-DCF!M$5*MAX(BE304*DCF!M$10,0)-MAX(BE304-BD304,0)/Inputs!$B$10)*DCF!M$6</f>
        <v>4623.7236269806817</v>
      </c>
      <c r="CM304" s="15">
        <f ca="1">(BF304*DCF!C$28-DCF!C$5*MAX(BF304*DCF!C$28,0)-MAX(BF304-Inputs!$B$13,0)/Inputs!$B$17)*DCF!C$6</f>
        <v>3663.1481412824937</v>
      </c>
      <c r="CN304" s="15">
        <f ca="1">(BG304*DCF!D$28-DCF!D$5*MAX(BG304*DCF!D$28,0)-MAX(BG304-BF304,0)/Inputs!$B$17)*DCF!D$6</f>
        <v>3883.872252691081</v>
      </c>
      <c r="CO304" s="15">
        <f ca="1">(BH304*DCF!E$28-DCF!E$5*MAX(BH304*DCF!E$28,0)-MAX(BH304-BG304,0)/Inputs!$B$17)*DCF!E$6</f>
        <v>3806.9158720697933</v>
      </c>
      <c r="CP304" s="15">
        <f ca="1">(BI304*DCF!F$28-DCF!F$5*MAX(BI304*DCF!F$28,0)-MAX(BI304-BH304,0)/Inputs!$B$17)*DCF!F$6</f>
        <v>3989.7047596216821</v>
      </c>
      <c r="CQ304" s="15">
        <f ca="1">(BJ304*DCF!G$28-DCF!G$5*MAX(BJ304*DCF!G$28,0)-MAX(BJ304-BI304,0)/Inputs!$B$17)*DCF!G$6</f>
        <v>4261.2573461296961</v>
      </c>
      <c r="CR304" s="15">
        <f ca="1">(BK304*DCF!H$28-DCF!H$5*MAX(BK304*DCF!H$28,0)-MAX(BK304-BJ304,0)/Inputs!$B$17)*DCF!H$6</f>
        <v>5219.4865263527663</v>
      </c>
      <c r="CS304" s="15">
        <f ca="1">(BL304*DCF!I$28-DCF!I$5*MAX(BL304*DCF!I$28,0)-MAX(BL304-BK304,0)/Inputs!$B$17)*DCF!I$6</f>
        <v>7445.6879775760126</v>
      </c>
      <c r="CT304" s="15">
        <f ca="1">(BM304*DCF!J$28-DCF!J$5*MAX(BM304*DCF!J$28,0)-MAX(BM304-BL304,0)/Inputs!$B$17)*DCF!J$6</f>
        <v>8544.4716418696553</v>
      </c>
      <c r="CU304" s="15">
        <f ca="1">(BN304*DCF!K$28-DCF!K$5*MAX(BN304*DCF!K$28,0)-MAX(BN304-BM304,0)/Inputs!$B$17)*DCF!K$6</f>
        <v>9789.6859466420392</v>
      </c>
      <c r="CV304" s="15">
        <f ca="1">(BO304*DCF!L$28-DCF!L$5*MAX(BO304*DCF!L$28,0)-MAX(BO304-BN304,0)/Inputs!$B$17)*DCF!L$6</f>
        <v>11310.753887190838</v>
      </c>
      <c r="CW304" s="15">
        <f ca="1">(BP304*DCF!M$28-DCF!M$5*MAX(BP304*DCF!M$28,0)-MAX(BP304-BO304,0)/Inputs!$B$17)*DCF!M$6</f>
        <v>12166.933932000657</v>
      </c>
      <c r="CX304" s="15">
        <f ca="1">(BQ304*DCF!C$46-DCF!C$5*MAX(BQ304*DCF!C$46,0)-MAX(BQ304-Inputs!$B$20,0)/Inputs!$B$24)*DCF!C$6</f>
        <v>-946.7948472227165</v>
      </c>
      <c r="CY304" s="15">
        <f ca="1">(BR304*DCF!D$46-DCF!D$5*MAX(BR304*DCF!D$46,0)-MAX(BR304-BQ304,0)/Inputs!$B$24)*DCF!D$6</f>
        <v>-573.63700049219608</v>
      </c>
      <c r="CZ304" s="15">
        <f ca="1">(BS304*DCF!E$46-DCF!E$5*MAX(BS304*DCF!E$46,0)-MAX(BS304-BR304,0)/Inputs!$B$24)*DCF!E$6</f>
        <v>-1165.424380035219</v>
      </c>
      <c r="DA304" s="15">
        <f ca="1">(BT304*DCF!F$46-DCF!F$5*MAX(BT304*DCF!F$46,0)-MAX(BT304-BS304,0)/Inputs!$B$24)*DCF!F$6</f>
        <v>-383.50489829837159</v>
      </c>
      <c r="DB304" s="15">
        <f ca="1">(BU304*DCF!G$46-DCF!G$5*MAX(BU304*DCF!G$46,0)-MAX(BU304-BT304,0)/Inputs!$B$24)*DCF!G$6</f>
        <v>-241.23775313510097</v>
      </c>
      <c r="DC304" s="15">
        <f ca="1">(BV304*DCF!H$46-DCF!H$5*MAX(BV304*DCF!H$46,0)-MAX(BV304-BU304,0)/Inputs!$B$24)*DCF!H$6</f>
        <v>-1216.0668232377111</v>
      </c>
      <c r="DD304" s="15">
        <f ca="1">(BW304*DCF!I$46-DCF!I$5*MAX(BW304*DCF!I$46,0)-MAX(BW304-BV304,0)/Inputs!$B$24)*DCF!I$6</f>
        <v>-1062.0636271897231</v>
      </c>
      <c r="DE304" s="15">
        <f ca="1">(BX304*DCF!J$46-DCF!J$5*MAX(BX304*DCF!J$46,0)-MAX(BX304-BW304,0)/Inputs!$B$24)*DCF!J$6</f>
        <v>-62.440916164035535</v>
      </c>
      <c r="DF304" s="15">
        <f ca="1">(BY304*DCF!K$46-DCF!K$5*MAX(BY304*DCF!K$46,0)-MAX(BY304-BX304,0)/Inputs!$B$24)*DCF!K$6</f>
        <v>451.70617685530448</v>
      </c>
      <c r="DG304" s="15">
        <f ca="1">(BZ304*DCF!L$46-DCF!L$5*MAX(BZ304*DCF!L$46,0)-MAX(BZ304-BY304,0)/Inputs!$B$24)*DCF!L$6</f>
        <v>1226.9680652667118</v>
      </c>
      <c r="DH304" s="15">
        <f ca="1">(CA304*DCF!M$46-DCF!M$5*MAX(CA304*DCF!M$46,0)-MAX(CA304-BZ304,0)/Inputs!$B$24)*DCF!M$6</f>
        <v>84.807363685197046</v>
      </c>
      <c r="DI304" s="15">
        <f ca="1">SUM(CB304:CL304)+BE304*DCF!M$10*(1+Inputs!$B$30)*(1-Inputs!$B$33)*(1-Inputs!$B$30/Inputs!$B$31)/(Inputs!$B$29-Inputs!$B$30)*DCF!M$6</f>
        <v>147233.20505830113</v>
      </c>
      <c r="DJ304" s="15">
        <f ca="1">SUM(CM304:CW304)+BP304*DCF!M$28*(1+Inputs!$B$30)*(1-Inputs!$B$33)*(1-Inputs!$B$30/Inputs!$B$31)/(Inputs!$B$29-Inputs!$B$30)*DCF!M$6</f>
        <v>346710.54289860523</v>
      </c>
      <c r="DK304" s="15">
        <f ca="1">SUM(CX304:DH304)+CA304*DCF!M$46*(1+Inputs!$B$30)*(1-Inputs!$B$33)*(1-Inputs!$B$30/Inputs!$B$31)/(Inputs!$B$29-Inputs!$B$30)*DCF!M$6</f>
        <v>45004.788864215647</v>
      </c>
      <c r="DM304" s="15">
        <f ca="1">DI304+DJ304+DK304+Inputs!$B$34+Inputs!$B$36-Inputs!$B$35</f>
        <v>615799.53682112193</v>
      </c>
    </row>
    <row r="305" spans="1:117" x14ac:dyDescent="0.75">
      <c r="A305" s="11">
        <v>292</v>
      </c>
      <c r="C305" s="24">
        <f t="shared" ca="1" si="179"/>
        <v>0.92480718400942885</v>
      </c>
      <c r="D305" s="24">
        <f t="shared" ca="1" si="179"/>
        <v>0.28098764197370218</v>
      </c>
      <c r="E305" s="24">
        <f t="shared" ca="1" si="179"/>
        <v>4.0001606952130503E-3</v>
      </c>
      <c r="F305" s="24">
        <f t="shared" ca="1" si="179"/>
        <v>-1.8282714640967046</v>
      </c>
      <c r="G305" s="24">
        <f t="shared" ca="1" si="179"/>
        <v>0.35416063621635785</v>
      </c>
      <c r="H305" s="24">
        <f t="shared" ca="1" si="179"/>
        <v>0.3379506663605501</v>
      </c>
      <c r="I305" s="24">
        <f t="shared" ca="1" si="179"/>
        <v>1.4193626682507205</v>
      </c>
      <c r="J305" s="24">
        <f t="shared" ca="1" si="179"/>
        <v>0.27931114845420735</v>
      </c>
      <c r="K305" s="24">
        <f t="shared" ca="1" si="179"/>
        <v>-0.33588243458551686</v>
      </c>
      <c r="L305" s="24">
        <f t="shared" ca="1" si="179"/>
        <v>0.17566994443663758</v>
      </c>
      <c r="M305" s="24">
        <f t="shared" ca="1" si="179"/>
        <v>-8.6508403645553317E-2</v>
      </c>
      <c r="N305" s="24">
        <f ca="1">SQRT(Inputs!$B$38)*C305+SQRT(1-Inputs!$B$38)*_xlfn.NORM.S.INV(RAND())</f>
        <v>1.1532963381033854</v>
      </c>
      <c r="O305" s="24">
        <f ca="1">SQRT(Inputs!$B$38)*D305+SQRT(1-Inputs!$B$38)*_xlfn.NORM.S.INV(RAND())</f>
        <v>1.2464600650614777</v>
      </c>
      <c r="P305" s="24">
        <f ca="1">SQRT(Inputs!$B$38)*E305+SQRT(1-Inputs!$B$38)*_xlfn.NORM.S.INV(RAND())</f>
        <v>0.24241830265779002</v>
      </c>
      <c r="Q305" s="24">
        <f ca="1">SQRT(Inputs!$B$38)*F305+SQRT(1-Inputs!$B$38)*_xlfn.NORM.S.INV(RAND())</f>
        <v>-2.7875370259163539</v>
      </c>
      <c r="R305" s="24">
        <f ca="1">SQRT(Inputs!$B$38)*G305+SQRT(1-Inputs!$B$38)*_xlfn.NORM.S.INV(RAND())</f>
        <v>0.1489033664937896</v>
      </c>
      <c r="S305" s="24">
        <f ca="1">SQRT(Inputs!$B$38)*H305+SQRT(1-Inputs!$B$38)*_xlfn.NORM.S.INV(RAND())</f>
        <v>0.42359359908346683</v>
      </c>
      <c r="T305" s="24">
        <f ca="1">SQRT(Inputs!$B$38)*I305+SQRT(1-Inputs!$B$38)*_xlfn.NORM.S.INV(RAND())</f>
        <v>-0.77757117649583862</v>
      </c>
      <c r="U305" s="24">
        <f ca="1">SQRT(Inputs!$B$38)*J305+SQRT(1-Inputs!$B$38)*_xlfn.NORM.S.INV(RAND())</f>
        <v>0.72453974673501698</v>
      </c>
      <c r="V305" s="24">
        <f ca="1">SQRT(Inputs!$B$38)*K305+SQRT(1-Inputs!$B$38)*_xlfn.NORM.S.INV(RAND())</f>
        <v>-1.3498660036283077</v>
      </c>
      <c r="W305" s="24">
        <f ca="1">SQRT(Inputs!$B$38)*L305+SQRT(1-Inputs!$B$38)*_xlfn.NORM.S.INV(RAND())</f>
        <v>0.92010231928222697</v>
      </c>
      <c r="X305" s="24">
        <f ca="1">SQRT(Inputs!$B$38)*M305+SQRT(1-Inputs!$B$38)*_xlfn.NORM.S.INV(RAND())</f>
        <v>-0.59552235967214029</v>
      </c>
      <c r="Y305" s="24">
        <f ca="1">SQRT(Inputs!$B$38)*C305+SQRT(1-Inputs!$B$38)*_xlfn.NORM.S.INV(RAND())</f>
        <v>0.67149378967773465</v>
      </c>
      <c r="Z305" s="24">
        <f ca="1">SQRT(Inputs!$B$38)*D305+SQRT(1-Inputs!$B$38)*_xlfn.NORM.S.INV(RAND())</f>
        <v>-0.98178110414345199</v>
      </c>
      <c r="AA305" s="24">
        <f ca="1">SQRT(Inputs!$B$38)*E305+SQRT(1-Inputs!$B$38)*_xlfn.NORM.S.INV(RAND())</f>
        <v>-1.5452661746366745</v>
      </c>
      <c r="AB305" s="24">
        <f ca="1">SQRT(Inputs!$B$38)*F305+SQRT(1-Inputs!$B$38)*_xlfn.NORM.S.INV(RAND())</f>
        <v>0.35261405366417797</v>
      </c>
      <c r="AC305" s="24">
        <f ca="1">SQRT(Inputs!$B$38)*G305+SQRT(1-Inputs!$B$38)*_xlfn.NORM.S.INV(RAND())</f>
        <v>0.96321533929577063</v>
      </c>
      <c r="AD305" s="24">
        <f ca="1">SQRT(Inputs!$B$38)*H305+SQRT(1-Inputs!$B$38)*_xlfn.NORM.S.INV(RAND())</f>
        <v>0.89695373163655423</v>
      </c>
      <c r="AE305" s="24">
        <f ca="1">SQRT(Inputs!$B$38)*I305+SQRT(1-Inputs!$B$38)*_xlfn.NORM.S.INV(RAND())</f>
        <v>0.87973365653672653</v>
      </c>
      <c r="AF305" s="24">
        <f ca="1">SQRT(Inputs!$B$38)*J305+SQRT(1-Inputs!$B$38)*_xlfn.NORM.S.INV(RAND())</f>
        <v>0.54236863612201547</v>
      </c>
      <c r="AG305" s="24">
        <f ca="1">SQRT(Inputs!$B$38)*K305+SQRT(1-Inputs!$B$38)*_xlfn.NORM.S.INV(RAND())</f>
        <v>0.28249826339275996</v>
      </c>
      <c r="AH305" s="24">
        <f ca="1">SQRT(Inputs!$B$38)*L305+SQRT(1-Inputs!$B$38)*_xlfn.NORM.S.INV(RAND())</f>
        <v>0.77751456093597604</v>
      </c>
      <c r="AI305" s="24">
        <f ca="1">SQRT(Inputs!$B$38)*M305+SQRT(1-Inputs!$B$38)*_xlfn.NORM.S.INV(RAND())</f>
        <v>-0.42988896755207656</v>
      </c>
      <c r="AJ305" s="24">
        <f ca="1">SQRT(Inputs!$B$38)*C305+SQRT(1-Inputs!$B$38)*_xlfn.NORM.S.INV(RAND())</f>
        <v>0.736586240067444</v>
      </c>
      <c r="AK305" s="24">
        <f ca="1">SQRT(Inputs!$B$38)*D305+SQRT(1-Inputs!$B$38)*_xlfn.NORM.S.INV(RAND())</f>
        <v>-0.28566405656595883</v>
      </c>
      <c r="AL305" s="24">
        <f ca="1">SQRT(Inputs!$B$38)*E305+SQRT(1-Inputs!$B$38)*_xlfn.NORM.S.INV(RAND())</f>
        <v>-0.48443160944620406</v>
      </c>
      <c r="AM305" s="24">
        <f ca="1">SQRT(Inputs!$B$38)*F305+SQRT(1-Inputs!$B$38)*_xlfn.NORM.S.INV(RAND())</f>
        <v>-1.5890818911109479</v>
      </c>
      <c r="AN305" s="24">
        <f ca="1">SQRT(Inputs!$B$38)*G305+SQRT(1-Inputs!$B$38)*_xlfn.NORM.S.INV(RAND())</f>
        <v>-0.26827799985710604</v>
      </c>
      <c r="AO305" s="24">
        <f ca="1">SQRT(Inputs!$B$38)*H305+SQRT(1-Inputs!$B$38)*_xlfn.NORM.S.INV(RAND())</f>
        <v>4.6587617665485886E-2</v>
      </c>
      <c r="AP305" s="24">
        <f ca="1">SQRT(Inputs!$B$38)*I305+SQRT(1-Inputs!$B$38)*_xlfn.NORM.S.INV(RAND())</f>
        <v>0.48953393471860013</v>
      </c>
      <c r="AQ305" s="24">
        <f ca="1">SQRT(Inputs!$B$38)*J305+SQRT(1-Inputs!$B$38)*_xlfn.NORM.S.INV(RAND())</f>
        <v>1.5400267840283099</v>
      </c>
      <c r="AR305" s="24">
        <f ca="1">SQRT(Inputs!$B$38)*K305+SQRT(1-Inputs!$B$38)*_xlfn.NORM.S.INV(RAND())</f>
        <v>-1.9787342196519486</v>
      </c>
      <c r="AS305" s="24">
        <f ca="1">SQRT(Inputs!$B$38)*L305+SQRT(1-Inputs!$B$38)*_xlfn.NORM.S.INV(RAND())</f>
        <v>0.77386112374252403</v>
      </c>
      <c r="AT305" s="24">
        <f ca="1">SQRT(Inputs!$B$38)*M305+SQRT(1-Inputs!$B$38)*_xlfn.NORM.S.INV(RAND())</f>
        <v>-0.96797618456624079</v>
      </c>
      <c r="AU305" s="15">
        <f ca="1">Inputs!$B$6*EXP($B$8-0.5*C$5^2+C$5*N305)</f>
        <v>5980.7427276361632</v>
      </c>
      <c r="AV305" s="15">
        <f t="shared" ca="1" si="146"/>
        <v>8744.257210488051</v>
      </c>
      <c r="AW305" s="15">
        <f t="shared" ca="1" si="147"/>
        <v>11016.459270249217</v>
      </c>
      <c r="AX305" s="15">
        <f t="shared" ca="1" si="148"/>
        <v>9494.6012729865088</v>
      </c>
      <c r="AY305" s="15">
        <f t="shared" ca="1" si="149"/>
        <v>11806.920506757731</v>
      </c>
      <c r="AZ305" s="15">
        <f t="shared" ca="1" si="150"/>
        <v>15129.714665045231</v>
      </c>
      <c r="BA305" s="15">
        <f t="shared" ca="1" si="151"/>
        <v>17067.832754795199</v>
      </c>
      <c r="BB305" s="15">
        <f t="shared" ca="1" si="152"/>
        <v>22469.527442085157</v>
      </c>
      <c r="BC305" s="15">
        <f t="shared" ca="1" si="153"/>
        <v>24157.399180386954</v>
      </c>
      <c r="BD305" s="15">
        <f t="shared" ca="1" si="154"/>
        <v>32254.867445626373</v>
      </c>
      <c r="BE305" s="15">
        <f t="shared" ca="1" si="155"/>
        <v>37437.499813431248</v>
      </c>
      <c r="BF305" s="15">
        <f ca="1">Inputs!$B$13*EXP($B$9-0.5*C$6^2+C$6*Y305)</f>
        <v>15800.412465192418</v>
      </c>
      <c r="BG305" s="15">
        <f t="shared" ca="1" si="156"/>
        <v>16130.287093496463</v>
      </c>
      <c r="BH305" s="15">
        <f t="shared" ca="1" si="157"/>
        <v>15252.496584413861</v>
      </c>
      <c r="BI305" s="15">
        <f t="shared" ca="1" si="158"/>
        <v>19712.726444799879</v>
      </c>
      <c r="BJ305" s="15">
        <f t="shared" ca="1" si="159"/>
        <v>27765.974505007664</v>
      </c>
      <c r="BK305" s="15">
        <f t="shared" ca="1" si="160"/>
        <v>38503.561756167146</v>
      </c>
      <c r="BL305" s="15">
        <f t="shared" ca="1" si="161"/>
        <v>53008.51438239275</v>
      </c>
      <c r="BM305" s="15">
        <f t="shared" ca="1" si="162"/>
        <v>69700.404369235184</v>
      </c>
      <c r="BN305" s="15">
        <f t="shared" ca="1" si="163"/>
        <v>88674.45882901868</v>
      </c>
      <c r="BO305" s="15">
        <f t="shared" ca="1" si="164"/>
        <v>119424.83145839778</v>
      </c>
      <c r="BP305" s="15">
        <f t="shared" ca="1" si="165"/>
        <v>140002.02987026604</v>
      </c>
      <c r="BQ305" s="15">
        <f ca="1">Inputs!$B$20*EXP($B$10-0.5*C$7^2+C$7*AJ305)</f>
        <v>5570.1823677093371</v>
      </c>
      <c r="BR305" s="15">
        <f t="shared" ca="1" si="166"/>
        <v>6902.5307424303874</v>
      </c>
      <c r="BS305" s="15">
        <f t="shared" ca="1" si="167"/>
        <v>8224.5636706039531</v>
      </c>
      <c r="BT305" s="15">
        <f t="shared" ca="1" si="168"/>
        <v>7474.2126337232876</v>
      </c>
      <c r="BU305" s="15">
        <f t="shared" ca="1" si="169"/>
        <v>9707.3073218201371</v>
      </c>
      <c r="BV305" s="15">
        <f t="shared" ca="1" si="170"/>
        <v>13648.169202673698</v>
      </c>
      <c r="BW305" s="15">
        <f t="shared" ca="1" si="171"/>
        <v>21124.367327278622</v>
      </c>
      <c r="BX305" s="15">
        <f t="shared" ca="1" si="172"/>
        <v>40232.610160729695</v>
      </c>
      <c r="BY305" s="15">
        <f t="shared" ca="1" si="173"/>
        <v>38605.878822091057</v>
      </c>
      <c r="BZ305" s="15">
        <f t="shared" ca="1" si="174"/>
        <v>62450.798746579676</v>
      </c>
      <c r="CA305" s="15">
        <f t="shared" ca="1" si="175"/>
        <v>73861.384889160792</v>
      </c>
      <c r="CB305" s="15">
        <f ca="1">(AU305*DCF!C$10-DCF!C$5*MAX(AU305*DCF!C$10,0)-MAX(AU305-Inputs!$B$6,0)/Inputs!$B$10)*DCF!C$6</f>
        <v>1035.8121934697692</v>
      </c>
      <c r="CC305" s="15">
        <f ca="1">(AV305*DCF!D$10-DCF!D$5*MAX(AV305*DCF!D$10,0)-MAX(AV305-AU305,0)/Inputs!$B$10)*DCF!D$6</f>
        <v>1457.5427743269979</v>
      </c>
      <c r="CD305" s="15">
        <f ca="1">(AW305*DCF!E$10-DCF!E$5*MAX(AW305*DCF!E$10,0)-MAX(AW305-AV305,0)/Inputs!$B$10)*DCF!E$6</f>
        <v>2031.7310786715243</v>
      </c>
      <c r="CE305" s="15">
        <f ca="1">(AX305*DCF!F$10-DCF!F$5*MAX(AX305*DCF!F$10,0)-MAX(AX305-AW305,0)/Inputs!$B$10)*DCF!F$6</f>
        <v>2072.6563265061277</v>
      </c>
      <c r="CF305" s="15">
        <f ca="1">(AY305*DCF!G$10-DCF!G$5*MAX(AY305*DCF!G$10,0)-MAX(AY305-AX305,0)/Inputs!$B$10)*DCF!G$6</f>
        <v>1988.2283954640932</v>
      </c>
      <c r="CG305" s="15">
        <f ca="1">(AZ305*DCF!H$10-DCF!H$5*MAX(AZ305*DCF!H$10,0)-MAX(AZ305-AY305,0)/Inputs!$B$10)*DCF!H$6</f>
        <v>2347.4232827237693</v>
      </c>
      <c r="CH305" s="15">
        <f ca="1">(BA305*DCF!I$10-DCF!I$5*MAX(BA305*DCF!I$10,0)-MAX(BA305-AZ305,0)/Inputs!$B$10)*DCF!I$6</f>
        <v>2799.7511356241403</v>
      </c>
      <c r="CI305" s="15">
        <f ca="1">(BB305*DCF!J$10-DCF!J$5*MAX(BB305*DCF!J$10,0)-MAX(BB305-BA305,0)/Inputs!$B$10)*DCF!J$6</f>
        <v>3037.2852285782592</v>
      </c>
      <c r="CJ305" s="15">
        <f ca="1">(BC305*DCF!K$10-DCF!K$5*MAX(BC305*DCF!K$10,0)-MAX(BC305-BB305,0)/Inputs!$B$10)*DCF!K$6</f>
        <v>3652.6769487474012</v>
      </c>
      <c r="CK305" s="15">
        <f ca="1">(BD305*DCF!L$10-DCF!L$5*MAX(BD305*DCF!L$10,0)-MAX(BD305-BC305,0)/Inputs!$B$10)*DCF!L$6</f>
        <v>3817.5136121683804</v>
      </c>
      <c r="CL305" s="15">
        <f ca="1">(BE305*DCF!M$10-DCF!M$5*MAX(BE305*DCF!M$10,0)-MAX(BE305-BD305,0)/Inputs!$B$10)*DCF!M$6</f>
        <v>4663.7946297601666</v>
      </c>
      <c r="CM305" s="15">
        <f ca="1">(BF305*DCF!C$28-DCF!C$5*MAX(BF305*DCF!C$28,0)-MAX(BF305-Inputs!$B$13,0)/Inputs!$B$17)*DCF!C$6</f>
        <v>3802.9184144751866</v>
      </c>
      <c r="CN305" s="15">
        <f ca="1">(BG305*DCF!D$28-DCF!D$5*MAX(BG305*DCF!D$28,0)-MAX(BG305-BF305,0)/Inputs!$B$17)*DCF!D$6</f>
        <v>4680.3641920729051</v>
      </c>
      <c r="CO305" s="15">
        <f ca="1">(BH305*DCF!E$28-DCF!E$5*MAX(BH305*DCF!E$28,0)-MAX(BH305-BG305,0)/Inputs!$B$17)*DCF!E$6</f>
        <v>4319.7786254237881</v>
      </c>
      <c r="CP305" s="15">
        <f ca="1">(BI305*DCF!F$28-DCF!F$5*MAX(BI305*DCF!F$28,0)-MAX(BI305-BH305,0)/Inputs!$B$17)*DCF!F$6</f>
        <v>4539.4306341526972</v>
      </c>
      <c r="CQ305" s="15">
        <f ca="1">(BJ305*DCF!G$28-DCF!G$5*MAX(BJ305*DCF!G$28,0)-MAX(BJ305-BI305,0)/Inputs!$B$17)*DCF!G$6</f>
        <v>5849.6159778156025</v>
      </c>
      <c r="CR305" s="15">
        <f ca="1">(BK305*DCF!H$28-DCF!H$5*MAX(BK305*DCF!H$28,0)-MAX(BK305-BJ305,0)/Inputs!$B$17)*DCF!H$6</f>
        <v>7854.0358976266016</v>
      </c>
      <c r="CS305" s="15">
        <f ca="1">(BL305*DCF!I$28-DCF!I$5*MAX(BL305*DCF!I$28,0)-MAX(BL305-BK305,0)/Inputs!$B$17)*DCF!I$6</f>
        <v>10383.207765569361</v>
      </c>
      <c r="CT305" s="15">
        <f ca="1">(BM305*DCF!J$28-DCF!J$5*MAX(BM305*DCF!J$28,0)-MAX(BM305-BL305,0)/Inputs!$B$17)*DCF!J$6</f>
        <v>13335.768193665439</v>
      </c>
      <c r="CU305" s="15">
        <f ca="1">(BN305*DCF!K$28-DCF!K$5*MAX(BN305*DCF!K$28,0)-MAX(BN305-BM305,0)/Inputs!$B$17)*DCF!K$6</f>
        <v>16402.489961864318</v>
      </c>
      <c r="CV305" s="15">
        <f ca="1">(BO305*DCF!L$28-DCF!L$5*MAX(BO305*DCF!L$28,0)-MAX(BO305-BN305,0)/Inputs!$B$17)*DCF!L$6</f>
        <v>20348.304649246769</v>
      </c>
      <c r="CW305" s="15">
        <f ca="1">(BP305*DCF!M$28-DCF!M$5*MAX(BP305*DCF!M$28,0)-MAX(BP305-BO305,0)/Inputs!$B$17)*DCF!M$6</f>
        <v>24190.567504502895</v>
      </c>
      <c r="CX305" s="15">
        <f ca="1">(BQ305*DCF!C$46-DCF!C$5*MAX(BQ305*DCF!C$46,0)-MAX(BQ305-Inputs!$B$20,0)/Inputs!$B$24)*DCF!C$6</f>
        <v>-2380.7268136554294</v>
      </c>
      <c r="CY305" s="15">
        <f ca="1">(BR305*DCF!D$46-DCF!D$5*MAX(BR305*DCF!D$46,0)-MAX(BR305-BQ305,0)/Inputs!$B$24)*DCF!D$6</f>
        <v>-1746.6030206329781</v>
      </c>
      <c r="CZ305" s="15">
        <f ca="1">(BS305*DCF!E$46-DCF!E$5*MAX(BS305*DCF!E$46,0)-MAX(BS305-BR305,0)/Inputs!$B$24)*DCF!E$6</f>
        <v>-1493.6779593838037</v>
      </c>
      <c r="DA305" s="15">
        <f ca="1">(BT305*DCF!F$46-DCF!F$5*MAX(BT305*DCF!F$46,0)-MAX(BT305-BS305,0)/Inputs!$B$24)*DCF!F$6</f>
        <v>-544.31941956479056</v>
      </c>
      <c r="DB305" s="15">
        <f ca="1">(BU305*DCF!G$46-DCF!G$5*MAX(BU305*DCF!G$46,0)-MAX(BU305-BT305,0)/Inputs!$B$24)*DCF!G$6</f>
        <v>-1077.7035715205971</v>
      </c>
      <c r="DC305" s="15">
        <f ca="1">(BV305*DCF!H$46-DCF!H$5*MAX(BV305*DCF!H$46,0)-MAX(BV305-BU305,0)/Inputs!$B$24)*DCF!H$6</f>
        <v>-1224.598683413888</v>
      </c>
      <c r="DD305" s="15">
        <f ca="1">(BW305*DCF!I$46-DCF!I$5*MAX(BW305*DCF!I$46,0)-MAX(BW305-BV305,0)/Inputs!$B$24)*DCF!I$6</f>
        <v>-1658.2518101413091</v>
      </c>
      <c r="DE305" s="15">
        <f ca="1">(BX305*DCF!J$46-DCF!J$5*MAX(BX305*DCF!J$46,0)-MAX(BX305-BW305,0)/Inputs!$B$24)*DCF!J$6</f>
        <v>-3379.547107882388</v>
      </c>
      <c r="DF305" s="15">
        <f ca="1">(BY305*DCF!K$46-DCF!K$5*MAX(BY305*DCF!K$46,0)-MAX(BY305-BX305,0)/Inputs!$B$24)*DCF!K$6</f>
        <v>2205.2964916184228</v>
      </c>
      <c r="DG305" s="15">
        <f ca="1">(BZ305*DCF!L$46-DCF!L$5*MAX(BZ305*DCF!L$46,0)-MAX(BZ305-BY305,0)/Inputs!$B$24)*DCF!L$6</f>
        <v>-1079.2495615801881</v>
      </c>
      <c r="DH305" s="15">
        <f ca="1">(CA305*DCF!M$46-DCF!M$5*MAX(CA305*DCF!M$46,0)-MAX(CA305-BZ305,0)/Inputs!$B$24)*DCF!M$6</f>
        <v>3404.9888676272267</v>
      </c>
      <c r="DI305" s="15">
        <f ca="1">SUM(CB305:CL305)+BE305*DCF!M$10*(1+Inputs!$B$30)*(1-Inputs!$B$33)*(1-Inputs!$B$30/Inputs!$B$31)/(Inputs!$B$29-Inputs!$B$30)*DCF!M$6</f>
        <v>133093.47264650385</v>
      </c>
      <c r="DJ305" s="15">
        <f ca="1">SUM(CM305:CW305)+BP305*DCF!M$28*(1+Inputs!$B$30)*(1-Inputs!$B$33)*(1-Inputs!$B$30/Inputs!$B$31)/(Inputs!$B$29-Inputs!$B$30)*DCF!M$6</f>
        <v>635209.81576859707</v>
      </c>
      <c r="DK305" s="15">
        <f ca="1">SUM(CX305:DH305)+CA305*DCF!M$46*(1+Inputs!$B$30)*(1-Inputs!$B$33)*(1-Inputs!$B$30/Inputs!$B$31)/(Inputs!$B$29-Inputs!$B$30)*DCF!M$6</f>
        <v>105224.05789048989</v>
      </c>
      <c r="DM305" s="15">
        <f ca="1">DI305+DJ305+DK305+Inputs!$B$34+Inputs!$B$36-Inputs!$B$35</f>
        <v>950378.34630559082</v>
      </c>
    </row>
    <row r="306" spans="1:117" x14ac:dyDescent="0.75">
      <c r="A306" s="11">
        <v>293</v>
      </c>
      <c r="C306" s="24">
        <f t="shared" ca="1" si="179"/>
        <v>0.30853105685359639</v>
      </c>
      <c r="D306" s="24">
        <f t="shared" ca="1" si="179"/>
        <v>0.71111461504771878</v>
      </c>
      <c r="E306" s="24">
        <f t="shared" ca="1" si="179"/>
        <v>-0.45952721681344422</v>
      </c>
      <c r="F306" s="24">
        <f t="shared" ca="1" si="179"/>
        <v>-1.1624699032541568</v>
      </c>
      <c r="G306" s="24">
        <f t="shared" ca="1" si="179"/>
        <v>0.8982807204612745</v>
      </c>
      <c r="H306" s="24">
        <f t="shared" ca="1" si="179"/>
        <v>0.81360407319492867</v>
      </c>
      <c r="I306" s="24">
        <f t="shared" ca="1" si="179"/>
        <v>0.86434548378358567</v>
      </c>
      <c r="J306" s="24">
        <f t="shared" ca="1" si="179"/>
        <v>0.90924907881426609</v>
      </c>
      <c r="K306" s="24">
        <f t="shared" ca="1" si="179"/>
        <v>0.44480437005539852</v>
      </c>
      <c r="L306" s="24">
        <f t="shared" ca="1" si="179"/>
        <v>-5.227993061874505E-2</v>
      </c>
      <c r="M306" s="24">
        <f t="shared" ca="1" si="179"/>
        <v>-1.4215690971595523</v>
      </c>
      <c r="N306" s="24">
        <f ca="1">SQRT(Inputs!$B$38)*C306+SQRT(1-Inputs!$B$38)*_xlfn.NORM.S.INV(RAND())</f>
        <v>0.75293944027656501</v>
      </c>
      <c r="O306" s="24">
        <f ca="1">SQRT(Inputs!$B$38)*D306+SQRT(1-Inputs!$B$38)*_xlfn.NORM.S.INV(RAND())</f>
        <v>1.1851990833302795</v>
      </c>
      <c r="P306" s="24">
        <f ca="1">SQRT(Inputs!$B$38)*E306+SQRT(1-Inputs!$B$38)*_xlfn.NORM.S.INV(RAND())</f>
        <v>0.94716577102560584</v>
      </c>
      <c r="Q306" s="24">
        <f ca="1">SQRT(Inputs!$B$38)*F306+SQRT(1-Inputs!$B$38)*_xlfn.NORM.S.INV(RAND())</f>
        <v>-0.21310018382682411</v>
      </c>
      <c r="R306" s="24">
        <f ca="1">SQRT(Inputs!$B$38)*G306+SQRT(1-Inputs!$B$38)*_xlfn.NORM.S.INV(RAND())</f>
        <v>-0.67890479366663981</v>
      </c>
      <c r="S306" s="24">
        <f ca="1">SQRT(Inputs!$B$38)*H306+SQRT(1-Inputs!$B$38)*_xlfn.NORM.S.INV(RAND())</f>
        <v>0.25391501091464125</v>
      </c>
      <c r="T306" s="24">
        <f ca="1">SQRT(Inputs!$B$38)*I306+SQRT(1-Inputs!$B$38)*_xlfn.NORM.S.INV(RAND())</f>
        <v>0.75053884630843004</v>
      </c>
      <c r="U306" s="24">
        <f ca="1">SQRT(Inputs!$B$38)*J306+SQRT(1-Inputs!$B$38)*_xlfn.NORM.S.INV(RAND())</f>
        <v>0.99173193853851871</v>
      </c>
      <c r="V306" s="24">
        <f ca="1">SQRT(Inputs!$B$38)*K306+SQRT(1-Inputs!$B$38)*_xlfn.NORM.S.INV(RAND())</f>
        <v>-0.20556496676222824</v>
      </c>
      <c r="W306" s="24">
        <f ca="1">SQRT(Inputs!$B$38)*L306+SQRT(1-Inputs!$B$38)*_xlfn.NORM.S.INV(RAND())</f>
        <v>-1.6714452927185004E-2</v>
      </c>
      <c r="X306" s="24">
        <f ca="1">SQRT(Inputs!$B$38)*M306+SQRT(1-Inputs!$B$38)*_xlfn.NORM.S.INV(RAND())</f>
        <v>-0.87133578953730573</v>
      </c>
      <c r="Y306" s="24">
        <f ca="1">SQRT(Inputs!$B$38)*C306+SQRT(1-Inputs!$B$38)*_xlfn.NORM.S.INV(RAND())</f>
        <v>0.3739269805955231</v>
      </c>
      <c r="Z306" s="24">
        <f ca="1">SQRT(Inputs!$B$38)*D306+SQRT(1-Inputs!$B$38)*_xlfn.NORM.S.INV(RAND())</f>
        <v>0.3740802413952441</v>
      </c>
      <c r="AA306" s="24">
        <f ca="1">SQRT(Inputs!$B$38)*E306+SQRT(1-Inputs!$B$38)*_xlfn.NORM.S.INV(RAND())</f>
        <v>-0.55070448362943547</v>
      </c>
      <c r="AB306" s="24">
        <f ca="1">SQRT(Inputs!$B$38)*F306+SQRT(1-Inputs!$B$38)*_xlfn.NORM.S.INV(RAND())</f>
        <v>0.32250808229343342</v>
      </c>
      <c r="AC306" s="24">
        <f ca="1">SQRT(Inputs!$B$38)*G306+SQRT(1-Inputs!$B$38)*_xlfn.NORM.S.INV(RAND())</f>
        <v>0.63750065095594732</v>
      </c>
      <c r="AD306" s="24">
        <f ca="1">SQRT(Inputs!$B$38)*H306+SQRT(1-Inputs!$B$38)*_xlfn.NORM.S.INV(RAND())</f>
        <v>1.767982365140798</v>
      </c>
      <c r="AE306" s="24">
        <f ca="1">SQRT(Inputs!$B$38)*I306+SQRT(1-Inputs!$B$38)*_xlfn.NORM.S.INV(RAND())</f>
        <v>-3.8854492086748404E-2</v>
      </c>
      <c r="AF306" s="24">
        <f ca="1">SQRT(Inputs!$B$38)*J306+SQRT(1-Inputs!$B$38)*_xlfn.NORM.S.INV(RAND())</f>
        <v>-0.5210219012850672</v>
      </c>
      <c r="AG306" s="24">
        <f ca="1">SQRT(Inputs!$B$38)*K306+SQRT(1-Inputs!$B$38)*_xlfn.NORM.S.INV(RAND())</f>
        <v>0.88888352459058739</v>
      </c>
      <c r="AH306" s="24">
        <f ca="1">SQRT(Inputs!$B$38)*L306+SQRT(1-Inputs!$B$38)*_xlfn.NORM.S.INV(RAND())</f>
        <v>1.3053698434270415</v>
      </c>
      <c r="AI306" s="24">
        <f ca="1">SQRT(Inputs!$B$38)*M306+SQRT(1-Inputs!$B$38)*_xlfn.NORM.S.INV(RAND())</f>
        <v>-1.6171157916802357</v>
      </c>
      <c r="AJ306" s="24">
        <f ca="1">SQRT(Inputs!$B$38)*C306+SQRT(1-Inputs!$B$38)*_xlfn.NORM.S.INV(RAND())</f>
        <v>0.84881307120987004</v>
      </c>
      <c r="AK306" s="24">
        <f ca="1">SQRT(Inputs!$B$38)*D306+SQRT(1-Inputs!$B$38)*_xlfn.NORM.S.INV(RAND())</f>
        <v>0.98587528873298136</v>
      </c>
      <c r="AL306" s="24">
        <f ca="1">SQRT(Inputs!$B$38)*E306+SQRT(1-Inputs!$B$38)*_xlfn.NORM.S.INV(RAND())</f>
        <v>0.87324812878452795</v>
      </c>
      <c r="AM306" s="24">
        <f ca="1">SQRT(Inputs!$B$38)*F306+SQRT(1-Inputs!$B$38)*_xlfn.NORM.S.INV(RAND())</f>
        <v>-0.80559825428361664</v>
      </c>
      <c r="AN306" s="24">
        <f ca="1">SQRT(Inputs!$B$38)*G306+SQRT(1-Inputs!$B$38)*_xlfn.NORM.S.INV(RAND())</f>
        <v>0.76473357907821016</v>
      </c>
      <c r="AO306" s="24">
        <f ca="1">SQRT(Inputs!$B$38)*H306+SQRT(1-Inputs!$B$38)*_xlfn.NORM.S.INV(RAND())</f>
        <v>0.18246432397646739</v>
      </c>
      <c r="AP306" s="24">
        <f ca="1">SQRT(Inputs!$B$38)*I306+SQRT(1-Inputs!$B$38)*_xlfn.NORM.S.INV(RAND())</f>
        <v>0.45186209665976368</v>
      </c>
      <c r="AQ306" s="24">
        <f ca="1">SQRT(Inputs!$B$38)*J306+SQRT(1-Inputs!$B$38)*_xlfn.NORM.S.INV(RAND())</f>
        <v>1.4850953023306452</v>
      </c>
      <c r="AR306" s="24">
        <f ca="1">SQRT(Inputs!$B$38)*K306+SQRT(1-Inputs!$B$38)*_xlfn.NORM.S.INV(RAND())</f>
        <v>0.89014780254268544</v>
      </c>
      <c r="AS306" s="24">
        <f ca="1">SQRT(Inputs!$B$38)*L306+SQRT(1-Inputs!$B$38)*_xlfn.NORM.S.INV(RAND())</f>
        <v>0.35954568836492062</v>
      </c>
      <c r="AT306" s="24">
        <f ca="1">SQRT(Inputs!$B$38)*M306+SQRT(1-Inputs!$B$38)*_xlfn.NORM.S.INV(RAND())</f>
        <v>0.57838899275848965</v>
      </c>
      <c r="AU306" s="15">
        <f ca="1">Inputs!$B$6*EXP($B$8-0.5*C$5^2+C$5*N306)</f>
        <v>5605.4411499163434</v>
      </c>
      <c r="AV306" s="15">
        <f t="shared" ca="1" si="146"/>
        <v>8122.052059041559</v>
      </c>
      <c r="AW306" s="15">
        <f t="shared" ca="1" si="147"/>
        <v>11252.983383302766</v>
      </c>
      <c r="AX306" s="15">
        <f t="shared" ca="1" si="148"/>
        <v>13377.818943314667</v>
      </c>
      <c r="AY306" s="15">
        <f t="shared" ca="1" si="149"/>
        <v>15102.835576403762</v>
      </c>
      <c r="AZ306" s="15">
        <f t="shared" ca="1" si="150"/>
        <v>18994.936247296206</v>
      </c>
      <c r="BA306" s="15">
        <f t="shared" ca="1" si="151"/>
        <v>25144.491813336299</v>
      </c>
      <c r="BB306" s="15">
        <f t="shared" ca="1" si="152"/>
        <v>34000.432348737027</v>
      </c>
      <c r="BC306" s="15">
        <f t="shared" ca="1" si="153"/>
        <v>40823.714676875898</v>
      </c>
      <c r="BD306" s="15">
        <f t="shared" ca="1" si="154"/>
        <v>49934.773285041534</v>
      </c>
      <c r="BE306" s="15">
        <f t="shared" ca="1" si="155"/>
        <v>56520.327695740933</v>
      </c>
      <c r="BF306" s="15">
        <f ca="1">Inputs!$B$13*EXP($B$9-0.5*C$6^2+C$6*Y306)</f>
        <v>14895.275951611951</v>
      </c>
      <c r="BG306" s="15">
        <f t="shared" ca="1" si="156"/>
        <v>19421.024519691</v>
      </c>
      <c r="BH306" s="15">
        <f t="shared" ca="1" si="157"/>
        <v>21657.593659289461</v>
      </c>
      <c r="BI306" s="15">
        <f t="shared" ca="1" si="158"/>
        <v>27861.43524890783</v>
      </c>
      <c r="BJ306" s="15">
        <f t="shared" ca="1" si="159"/>
        <v>37443.759440254202</v>
      </c>
      <c r="BK306" s="15">
        <f t="shared" ca="1" si="160"/>
        <v>58461.253064533419</v>
      </c>
      <c r="BL306" s="15">
        <f t="shared" ca="1" si="161"/>
        <v>71451.91118175356</v>
      </c>
      <c r="BM306" s="15">
        <f t="shared" ca="1" si="162"/>
        <v>82325.078938637133</v>
      </c>
      <c r="BN306" s="15">
        <f t="shared" ca="1" si="163"/>
        <v>112630.01788507272</v>
      </c>
      <c r="BO306" s="15">
        <f t="shared" ca="1" si="164"/>
        <v>161286.37967545231</v>
      </c>
      <c r="BP306" s="15">
        <f t="shared" ca="1" si="165"/>
        <v>165280.29892525589</v>
      </c>
      <c r="BQ306" s="15">
        <f ca="1">Inputs!$B$20*EXP($B$10-0.5*C$7^2+C$7*AJ306)</f>
        <v>5796.3749215822654</v>
      </c>
      <c r="BR306" s="15">
        <f t="shared" ca="1" si="166"/>
        <v>10756.481603112234</v>
      </c>
      <c r="BS306" s="15">
        <f t="shared" ca="1" si="167"/>
        <v>18928.622803214312</v>
      </c>
      <c r="BT306" s="15">
        <f t="shared" ca="1" si="168"/>
        <v>21126.787036899703</v>
      </c>
      <c r="BU306" s="15">
        <f t="shared" ca="1" si="169"/>
        <v>35230.760687563154</v>
      </c>
      <c r="BV306" s="15">
        <f t="shared" ca="1" si="170"/>
        <v>51073.147186711336</v>
      </c>
      <c r="BW306" s="15">
        <f t="shared" ca="1" si="171"/>
        <v>78422.233937343655</v>
      </c>
      <c r="BX306" s="15">
        <f t="shared" ca="1" si="172"/>
        <v>147724.01705627743</v>
      </c>
      <c r="BY306" s="15">
        <f t="shared" ca="1" si="173"/>
        <v>245417.4259127886</v>
      </c>
      <c r="BZ306" s="15">
        <f t="shared" ca="1" si="174"/>
        <v>367884.78731160826</v>
      </c>
      <c r="CA306" s="15">
        <f t="shared" ca="1" si="175"/>
        <v>572705.29038165289</v>
      </c>
      <c r="CB306" s="15">
        <f ca="1">(AU306*DCF!C$10-DCF!C$5*MAX(AU306*DCF!C$10,0)-MAX(AU306-Inputs!$B$6,0)/Inputs!$B$10)*DCF!C$6</f>
        <v>1038.4881606129734</v>
      </c>
      <c r="CC306" s="15">
        <f ca="1">(AV306*DCF!D$10-DCF!D$5*MAX(AV306*DCF!D$10,0)-MAX(AV306-AU306,0)/Inputs!$B$10)*DCF!D$6</f>
        <v>1366.0854584911258</v>
      </c>
      <c r="CD306" s="15">
        <f ca="1">(AW306*DCF!E$10-DCF!E$5*MAX(AW306*DCF!E$10,0)-MAX(AW306-AV306,0)/Inputs!$B$10)*DCF!E$6</f>
        <v>1892.9193394439187</v>
      </c>
      <c r="CE306" s="15">
        <f ca="1">(AX306*DCF!F$10-DCF!F$5*MAX(AX306*DCF!F$10,0)-MAX(AX306-AW306,0)/Inputs!$B$10)*DCF!F$6</f>
        <v>2478.2309561333723</v>
      </c>
      <c r="CF306" s="15">
        <f ca="1">(AY306*DCF!G$10-DCF!G$5*MAX(AY306*DCF!G$10,0)-MAX(AY306-AX306,0)/Inputs!$B$10)*DCF!G$6</f>
        <v>2780.2079462752754</v>
      </c>
      <c r="CG306" s="15">
        <f ca="1">(AZ306*DCF!H$10-DCF!H$5*MAX(AZ306*DCF!H$10,0)-MAX(AZ306-AY306,0)/Inputs!$B$10)*DCF!H$6</f>
        <v>2996.7682478896559</v>
      </c>
      <c r="CH306" s="15">
        <f ca="1">(BA306*DCF!I$10-DCF!I$5*MAX(BA306*DCF!I$10,0)-MAX(BA306-AZ306,0)/Inputs!$B$10)*DCF!I$6</f>
        <v>3584.2388066590679</v>
      </c>
      <c r="CI306" s="15">
        <f ca="1">(BB306*DCF!J$10-DCF!J$5*MAX(BB306*DCF!J$10,0)-MAX(BB306-BA306,0)/Inputs!$B$10)*DCF!J$6</f>
        <v>4492.5812291205684</v>
      </c>
      <c r="CJ306" s="15">
        <f ca="1">(BC306*DCF!K$10-DCF!K$5*MAX(BC306*DCF!K$10,0)-MAX(BC306-BB306,0)/Inputs!$B$10)*DCF!K$6</f>
        <v>5616.8067738502759</v>
      </c>
      <c r="CK306" s="15">
        <f ca="1">(BD306*DCF!L$10-DCF!L$5*MAX(BD306*DCF!L$10,0)-MAX(BD306-BC306,0)/Inputs!$B$10)*DCF!L$6</f>
        <v>6352.9059704661304</v>
      </c>
      <c r="CL306" s="15">
        <f ca="1">(BE306*DCF!M$10-DCF!M$5*MAX(BE306*DCF!M$10,0)-MAX(BE306-BD306,0)/Inputs!$B$10)*DCF!M$6</f>
        <v>7189.0344340224665</v>
      </c>
      <c r="CM306" s="15">
        <f ca="1">(BF306*DCF!C$28-DCF!C$5*MAX(BF306*DCF!C$28,0)-MAX(BF306-Inputs!$B$13,0)/Inputs!$B$17)*DCF!C$6</f>
        <v>3735.7151423237924</v>
      </c>
      <c r="CN306" s="15">
        <f ca="1">(BG306*DCF!D$28-DCF!D$5*MAX(BG306*DCF!D$28,0)-MAX(BG306-BF306,0)/Inputs!$B$17)*DCF!D$6</f>
        <v>4754.3899704381465</v>
      </c>
      <c r="CO306" s="15">
        <f ca="1">(BH306*DCF!E$28-DCF!E$5*MAX(BH306*DCF!E$28,0)-MAX(BH306-BG306,0)/Inputs!$B$17)*DCF!E$6</f>
        <v>5693.0191774997766</v>
      </c>
      <c r="CP306" s="15">
        <f ca="1">(BI306*DCF!F$28-DCF!F$5*MAX(BI306*DCF!F$28,0)-MAX(BI306-BH306,0)/Inputs!$B$17)*DCF!F$6</f>
        <v>6434.1383552575389</v>
      </c>
      <c r="CQ306" s="15">
        <f ca="1">(BJ306*DCF!G$28-DCF!G$5*MAX(BJ306*DCF!G$28,0)-MAX(BJ306-BI306,0)/Inputs!$B$17)*DCF!G$6</f>
        <v>8103.4152045782921</v>
      </c>
      <c r="CR306" s="15">
        <f ca="1">(BK306*DCF!H$28-DCF!H$5*MAX(BK306*DCF!H$28,0)-MAX(BK306-BJ306,0)/Inputs!$B$17)*DCF!H$6</f>
        <v>11192.584186261209</v>
      </c>
      <c r="CS306" s="15">
        <f ca="1">(BL306*DCF!I$28-DCF!I$5*MAX(BL306*DCF!I$28,0)-MAX(BL306-BK306,0)/Inputs!$B$17)*DCF!I$6</f>
        <v>14937.576223456004</v>
      </c>
      <c r="CT306" s="15">
        <f ca="1">(BM306*DCF!J$28-DCF!J$5*MAX(BM306*DCF!J$28,0)-MAX(BM306-BL306,0)/Inputs!$B$17)*DCF!J$6</f>
        <v>16923.633713415915</v>
      </c>
      <c r="CU306" s="15">
        <f ca="1">(BN306*DCF!K$28-DCF!K$5*MAX(BN306*DCF!K$28,0)-MAX(BN306-BM306,0)/Inputs!$B$17)*DCF!K$6</f>
        <v>20073.619948742671</v>
      </c>
      <c r="CV306" s="15">
        <f ca="1">(BO306*DCF!L$28-DCF!L$5*MAX(BO306*DCF!L$28,0)-MAX(BO306-BN306,0)/Inputs!$B$17)*DCF!L$6</f>
        <v>26674.469655608635</v>
      </c>
      <c r="CW306" s="15">
        <f ca="1">(BP306*DCF!M$28-DCF!M$5*MAX(BP306*DCF!M$28,0)-MAX(BP306-BO306,0)/Inputs!$B$17)*DCF!M$6</f>
        <v>30680.107107327374</v>
      </c>
      <c r="CX306" s="15">
        <f ca="1">(BQ306*DCF!C$46-DCF!C$5*MAX(BQ306*DCF!C$46,0)-MAX(BQ306-Inputs!$B$20,0)/Inputs!$B$24)*DCF!C$6</f>
        <v>-2537.4422089484519</v>
      </c>
      <c r="CY306" s="15">
        <f ca="1">(BR306*DCF!D$46-DCF!D$5*MAX(BR306*DCF!D$46,0)-MAX(BR306-BQ306,0)/Inputs!$B$24)*DCF!D$6</f>
        <v>-3952.3169136428746</v>
      </c>
      <c r="CZ306" s="15">
        <f ca="1">(BS306*DCF!E$46-DCF!E$5*MAX(BS306*DCF!E$46,0)-MAX(BS306-BR306,0)/Inputs!$B$24)*DCF!E$6</f>
        <v>-5459.5756892764502</v>
      </c>
      <c r="DA306" s="15">
        <f ca="1">(BT306*DCF!F$46-DCF!F$5*MAX(BT306*DCF!F$46,0)-MAX(BT306-BS306,0)/Inputs!$B$24)*DCF!F$6</f>
        <v>-2339.007292521188</v>
      </c>
      <c r="DB306" s="15">
        <f ca="1">(BU306*DCF!G$46-DCF!G$5*MAX(BU306*DCF!G$46,0)-MAX(BU306-BT306,0)/Inputs!$B$24)*DCF!G$6</f>
        <v>-5929.3912576348603</v>
      </c>
      <c r="DC306" s="15">
        <f ca="1">(BV306*DCF!H$46-DCF!H$5*MAX(BV306*DCF!H$46,0)-MAX(BV306-BU306,0)/Inputs!$B$24)*DCF!H$6</f>
        <v>-4922.9245366977448</v>
      </c>
      <c r="DD306" s="15">
        <f ca="1">(BW306*DCF!I$46-DCF!I$5*MAX(BW306*DCF!I$46,0)-MAX(BW306-BV306,0)/Inputs!$B$24)*DCF!I$6</f>
        <v>-6039.6729047461968</v>
      </c>
      <c r="DE306" s="15">
        <f ca="1">(BX306*DCF!J$46-DCF!J$5*MAX(BX306*DCF!J$46,0)-MAX(BX306-BW306,0)/Inputs!$B$24)*DCF!J$6</f>
        <v>-12181.086762658515</v>
      </c>
      <c r="DF306" s="15">
        <f ca="1">(BY306*DCF!K$46-DCF!K$5*MAX(BY306*DCF!K$46,0)-MAX(BY306-BX306,0)/Inputs!$B$24)*DCF!K$6</f>
        <v>-9913.2211568272123</v>
      </c>
      <c r="DG306" s="15">
        <f ca="1">(BZ306*DCF!L$46-DCF!L$5*MAX(BZ306*DCF!L$46,0)-MAX(BZ306-BY306,0)/Inputs!$B$24)*DCF!L$6</f>
        <v>-2284.5957376073202</v>
      </c>
      <c r="DH306" s="15">
        <f ca="1">(CA306*DCF!M$46-DCF!M$5*MAX(CA306*DCF!M$46,0)-MAX(CA306-BZ306,0)/Inputs!$B$24)*DCF!M$6</f>
        <v>2078.8508296987302</v>
      </c>
      <c r="DI306" s="15">
        <f ca="1">SUM(CB306:CL306)+BE306*DCF!M$10*(1+Inputs!$B$30)*(1-Inputs!$B$33)*(1-Inputs!$B$30/Inputs!$B$31)/(Inputs!$B$29-Inputs!$B$30)*DCF!M$6</f>
        <v>197085.08670417074</v>
      </c>
      <c r="DJ306" s="15">
        <f ca="1">SUM(CM306:CW306)+BP306*DCF!M$28*(1+Inputs!$B$30)*(1-Inputs!$B$33)*(1-Inputs!$B$30/Inputs!$B$31)/(Inputs!$B$29-Inputs!$B$30)*DCF!M$6</f>
        <v>762505.67870447726</v>
      </c>
      <c r="DK306" s="15">
        <f ca="1">SUM(CX306:DH306)+CA306*DCF!M$46*(1+Inputs!$B$30)*(1-Inputs!$B$33)*(1-Inputs!$B$30/Inputs!$B$31)/(Inputs!$B$29-Inputs!$B$30)*DCF!M$6</f>
        <v>831989.83657779708</v>
      </c>
      <c r="DM306" s="15">
        <f ca="1">DI306+DJ306+DK306+Inputs!$B$34+Inputs!$B$36-Inputs!$B$35</f>
        <v>1868431.601986445</v>
      </c>
    </row>
    <row r="307" spans="1:117" x14ac:dyDescent="0.75">
      <c r="A307" s="11">
        <v>294</v>
      </c>
      <c r="C307" s="24">
        <f t="shared" ca="1" si="179"/>
        <v>0.57771820098894777</v>
      </c>
      <c r="D307" s="24">
        <f t="shared" ca="1" si="179"/>
        <v>0.22091028847486924</v>
      </c>
      <c r="E307" s="24">
        <f t="shared" ca="1" si="179"/>
        <v>0.71231168809895096</v>
      </c>
      <c r="F307" s="24">
        <f t="shared" ca="1" si="179"/>
        <v>-0.31882209912352466</v>
      </c>
      <c r="G307" s="24">
        <f t="shared" ca="1" si="179"/>
        <v>-0.68078438385383189</v>
      </c>
      <c r="H307" s="24">
        <f t="shared" ca="1" si="179"/>
        <v>5.6099231844289645E-2</v>
      </c>
      <c r="I307" s="24">
        <f t="shared" ca="1" si="179"/>
        <v>1.3386419384498855</v>
      </c>
      <c r="J307" s="24">
        <f t="shared" ca="1" si="179"/>
        <v>1.4230118662114839</v>
      </c>
      <c r="K307" s="24">
        <f t="shared" ca="1" si="179"/>
        <v>-1.4723165951172255</v>
      </c>
      <c r="L307" s="24">
        <f t="shared" ca="1" si="179"/>
        <v>-0.35583431901569118</v>
      </c>
      <c r="M307" s="24">
        <f t="shared" ca="1" si="179"/>
        <v>3.7781515988614019E-2</v>
      </c>
      <c r="N307" s="24">
        <f ca="1">SQRT(Inputs!$B$38)*C307+SQRT(1-Inputs!$B$38)*_xlfn.NORM.S.INV(RAND())</f>
        <v>1.2000174271622523</v>
      </c>
      <c r="O307" s="24">
        <f ca="1">SQRT(Inputs!$B$38)*D307+SQRT(1-Inputs!$B$38)*_xlfn.NORM.S.INV(RAND())</f>
        <v>0.40995384867819973</v>
      </c>
      <c r="P307" s="24">
        <f ca="1">SQRT(Inputs!$B$38)*E307+SQRT(1-Inputs!$B$38)*_xlfn.NORM.S.INV(RAND())</f>
        <v>0.81286589189794078</v>
      </c>
      <c r="Q307" s="24">
        <f ca="1">SQRT(Inputs!$B$38)*F307+SQRT(1-Inputs!$B$38)*_xlfn.NORM.S.INV(RAND())</f>
        <v>-0.20839748705791211</v>
      </c>
      <c r="R307" s="24">
        <f ca="1">SQRT(Inputs!$B$38)*G307+SQRT(1-Inputs!$B$38)*_xlfn.NORM.S.INV(RAND())</f>
        <v>-1.0729630465739313</v>
      </c>
      <c r="S307" s="24">
        <f ca="1">SQRT(Inputs!$B$38)*H307+SQRT(1-Inputs!$B$38)*_xlfn.NORM.S.INV(RAND())</f>
        <v>-0.56585109068917783</v>
      </c>
      <c r="T307" s="24">
        <f ca="1">SQRT(Inputs!$B$38)*I307+SQRT(1-Inputs!$B$38)*_xlfn.NORM.S.INV(RAND())</f>
        <v>1.2594769168645634</v>
      </c>
      <c r="U307" s="24">
        <f ca="1">SQRT(Inputs!$B$38)*J307+SQRT(1-Inputs!$B$38)*_xlfn.NORM.S.INV(RAND())</f>
        <v>2.3396013708587176</v>
      </c>
      <c r="V307" s="24">
        <f ca="1">SQRT(Inputs!$B$38)*K307+SQRT(1-Inputs!$B$38)*_xlfn.NORM.S.INV(RAND())</f>
        <v>0.33685592813229404</v>
      </c>
      <c r="W307" s="24">
        <f ca="1">SQRT(Inputs!$B$38)*L307+SQRT(1-Inputs!$B$38)*_xlfn.NORM.S.INV(RAND())</f>
        <v>1.0066116742805025</v>
      </c>
      <c r="X307" s="24">
        <f ca="1">SQRT(Inputs!$B$38)*M307+SQRT(1-Inputs!$B$38)*_xlfn.NORM.S.INV(RAND())</f>
        <v>0.75154460924458788</v>
      </c>
      <c r="Y307" s="24">
        <f ca="1">SQRT(Inputs!$B$38)*C307+SQRT(1-Inputs!$B$38)*_xlfn.NORM.S.INV(RAND())</f>
        <v>0.82986043676725596</v>
      </c>
      <c r="Z307" s="24">
        <f ca="1">SQRT(Inputs!$B$38)*D307+SQRT(1-Inputs!$B$38)*_xlfn.NORM.S.INV(RAND())</f>
        <v>0.29413722365374739</v>
      </c>
      <c r="AA307" s="24">
        <f ca="1">SQRT(Inputs!$B$38)*E307+SQRT(1-Inputs!$B$38)*_xlfn.NORM.S.INV(RAND())</f>
        <v>-7.386906074400118E-2</v>
      </c>
      <c r="AB307" s="24">
        <f ca="1">SQRT(Inputs!$B$38)*F307+SQRT(1-Inputs!$B$38)*_xlfn.NORM.S.INV(RAND())</f>
        <v>0.60968666625532331</v>
      </c>
      <c r="AC307" s="24">
        <f ca="1">SQRT(Inputs!$B$38)*G307+SQRT(1-Inputs!$B$38)*_xlfn.NORM.S.INV(RAND())</f>
        <v>-1.844001387946955</v>
      </c>
      <c r="AD307" s="24">
        <f ca="1">SQRT(Inputs!$B$38)*H307+SQRT(1-Inputs!$B$38)*_xlfn.NORM.S.INV(RAND())</f>
        <v>-0.65010390856070188</v>
      </c>
      <c r="AE307" s="24">
        <f ca="1">SQRT(Inputs!$B$38)*I307+SQRT(1-Inputs!$B$38)*_xlfn.NORM.S.INV(RAND())</f>
        <v>0.66037774573436603</v>
      </c>
      <c r="AF307" s="24">
        <f ca="1">SQRT(Inputs!$B$38)*J307+SQRT(1-Inputs!$B$38)*_xlfn.NORM.S.INV(RAND())</f>
        <v>0.20522315280532299</v>
      </c>
      <c r="AG307" s="24">
        <f ca="1">SQRT(Inputs!$B$38)*K307+SQRT(1-Inputs!$B$38)*_xlfn.NORM.S.INV(RAND())</f>
        <v>-0.84004297882698797</v>
      </c>
      <c r="AH307" s="24">
        <f ca="1">SQRT(Inputs!$B$38)*L307+SQRT(1-Inputs!$B$38)*_xlfn.NORM.S.INV(RAND())</f>
        <v>-0.57798212992956743</v>
      </c>
      <c r="AI307" s="24">
        <f ca="1">SQRT(Inputs!$B$38)*M307+SQRT(1-Inputs!$B$38)*_xlfn.NORM.S.INV(RAND())</f>
        <v>0.29402106046821103</v>
      </c>
      <c r="AJ307" s="24">
        <f ca="1">SQRT(Inputs!$B$38)*C307+SQRT(1-Inputs!$B$38)*_xlfn.NORM.S.INV(RAND())</f>
        <v>0.37290525109221367</v>
      </c>
      <c r="AK307" s="24">
        <f ca="1">SQRT(Inputs!$B$38)*D307+SQRT(1-Inputs!$B$38)*_xlfn.NORM.S.INV(RAND())</f>
        <v>-0.36619823849137845</v>
      </c>
      <c r="AL307" s="24">
        <f ca="1">SQRT(Inputs!$B$38)*E307+SQRT(1-Inputs!$B$38)*_xlfn.NORM.S.INV(RAND())</f>
        <v>0.15184582345033956</v>
      </c>
      <c r="AM307" s="24">
        <f ca="1">SQRT(Inputs!$B$38)*F307+SQRT(1-Inputs!$B$38)*_xlfn.NORM.S.INV(RAND())</f>
        <v>0.48143272637319284</v>
      </c>
      <c r="AN307" s="24">
        <f ca="1">SQRT(Inputs!$B$38)*G307+SQRT(1-Inputs!$B$38)*_xlfn.NORM.S.INV(RAND())</f>
        <v>-0.47984655364608703</v>
      </c>
      <c r="AO307" s="24">
        <f ca="1">SQRT(Inputs!$B$38)*H307+SQRT(1-Inputs!$B$38)*_xlfn.NORM.S.INV(RAND())</f>
        <v>0.86101046213775767</v>
      </c>
      <c r="AP307" s="24">
        <f ca="1">SQRT(Inputs!$B$38)*I307+SQRT(1-Inputs!$B$38)*_xlfn.NORM.S.INV(RAND())</f>
        <v>1.5510514453703723</v>
      </c>
      <c r="AQ307" s="24">
        <f ca="1">SQRT(Inputs!$B$38)*J307+SQRT(1-Inputs!$B$38)*_xlfn.NORM.S.INV(RAND())</f>
        <v>0.89393628109298151</v>
      </c>
      <c r="AR307" s="24">
        <f ca="1">SQRT(Inputs!$B$38)*K307+SQRT(1-Inputs!$B$38)*_xlfn.NORM.S.INV(RAND())</f>
        <v>-0.25011874746957963</v>
      </c>
      <c r="AS307" s="24">
        <f ca="1">SQRT(Inputs!$B$38)*L307+SQRT(1-Inputs!$B$38)*_xlfn.NORM.S.INV(RAND())</f>
        <v>-0.95374486251598534</v>
      </c>
      <c r="AT307" s="24">
        <f ca="1">SQRT(Inputs!$B$38)*M307+SQRT(1-Inputs!$B$38)*_xlfn.NORM.S.INV(RAND())</f>
        <v>0.28813298615476884</v>
      </c>
      <c r="AU307" s="15">
        <f ca="1">Inputs!$B$6*EXP($B$8-0.5*C$5^2+C$5*N307)</f>
        <v>6026.1458783031949</v>
      </c>
      <c r="AV307" s="15">
        <f t="shared" ca="1" si="146"/>
        <v>7790.9816542226317</v>
      </c>
      <c r="AW307" s="15">
        <f t="shared" ca="1" si="147"/>
        <v>10600.517141699887</v>
      </c>
      <c r="AX307" s="15">
        <f t="shared" ca="1" si="148"/>
        <v>12609.557497685884</v>
      </c>
      <c r="AY307" s="15">
        <f t="shared" ca="1" si="149"/>
        <v>13595.220331768973</v>
      </c>
      <c r="AZ307" s="15">
        <f t="shared" ca="1" si="150"/>
        <v>15622.872616257164</v>
      </c>
      <c r="BA307" s="15">
        <f t="shared" ca="1" si="151"/>
        <v>21812.163361687522</v>
      </c>
      <c r="BB307" s="15">
        <f t="shared" ca="1" si="152"/>
        <v>33758.921298743357</v>
      </c>
      <c r="BC307" s="15">
        <f t="shared" ca="1" si="153"/>
        <v>42712.621404620651</v>
      </c>
      <c r="BD307" s="15">
        <f t="shared" ca="1" si="154"/>
        <v>57493.05902780639</v>
      </c>
      <c r="BE307" s="15">
        <f t="shared" ca="1" si="155"/>
        <v>75441.64348628225</v>
      </c>
      <c r="BF307" s="15">
        <f ca="1">Inputs!$B$13*EXP($B$9-0.5*C$6^2+C$6*Y307)</f>
        <v>16304.348756411147</v>
      </c>
      <c r="BG307" s="15">
        <f t="shared" ca="1" si="156"/>
        <v>20953.782549752214</v>
      </c>
      <c r="BH307" s="15">
        <f t="shared" ca="1" si="157"/>
        <v>25289.917159437529</v>
      </c>
      <c r="BI307" s="15">
        <f t="shared" ca="1" si="158"/>
        <v>34004.589686428328</v>
      </c>
      <c r="BJ307" s="15">
        <f t="shared" ca="1" si="159"/>
        <v>31957.108612627711</v>
      </c>
      <c r="BK307" s="15">
        <f t="shared" ca="1" si="160"/>
        <v>35899.110742958212</v>
      </c>
      <c r="BL307" s="15">
        <f t="shared" ca="1" si="161"/>
        <v>48037.772702069473</v>
      </c>
      <c r="BM307" s="15">
        <f t="shared" ca="1" si="162"/>
        <v>60573.556378351379</v>
      </c>
      <c r="BN307" s="15">
        <f t="shared" ca="1" si="163"/>
        <v>67363.512271502594</v>
      </c>
      <c r="BO307" s="15">
        <f t="shared" ca="1" si="164"/>
        <v>77498.261827278096</v>
      </c>
      <c r="BP307" s="15">
        <f t="shared" ca="1" si="165"/>
        <v>98616.803358858451</v>
      </c>
      <c r="BQ307" s="15">
        <f ca="1">Inputs!$B$20*EXP($B$10-0.5*C$7^2+C$7*AJ307)</f>
        <v>4896.0876314087436</v>
      </c>
      <c r="BR307" s="15">
        <f t="shared" ca="1" si="166"/>
        <v>5913.989945782645</v>
      </c>
      <c r="BS307" s="15">
        <f t="shared" ca="1" si="167"/>
        <v>8459.5719760144821</v>
      </c>
      <c r="BT307" s="15">
        <f t="shared" ca="1" si="168"/>
        <v>13234.073805631511</v>
      </c>
      <c r="BU307" s="15">
        <f t="shared" ca="1" si="169"/>
        <v>16330.292077006177</v>
      </c>
      <c r="BV307" s="15">
        <f t="shared" ca="1" si="170"/>
        <v>27584.01767789113</v>
      </c>
      <c r="BW307" s="15">
        <f t="shared" ca="1" si="171"/>
        <v>53448.990275322773</v>
      </c>
      <c r="BX307" s="15">
        <f t="shared" ca="1" si="172"/>
        <v>89429.799657993266</v>
      </c>
      <c r="BY307" s="15">
        <f t="shared" ca="1" si="173"/>
        <v>119451.15368762219</v>
      </c>
      <c r="BZ307" s="15">
        <f t="shared" ca="1" si="174"/>
        <v>140652.1165897192</v>
      </c>
      <c r="CA307" s="15">
        <f t="shared" ca="1" si="175"/>
        <v>207953.04471916176</v>
      </c>
      <c r="CB307" s="15">
        <f ca="1">(AU307*DCF!C$10-DCF!C$5*MAX(AU307*DCF!C$10,0)-MAX(AU307-Inputs!$B$6,0)/Inputs!$B$10)*DCF!C$6</f>
        <v>1035.4884609128183</v>
      </c>
      <c r="CC307" s="15">
        <f ca="1">(AV307*DCF!D$10-DCF!D$5*MAX(AV307*DCF!D$10,0)-MAX(AV307-AU307,0)/Inputs!$B$10)*DCF!D$6</f>
        <v>1468.6899811241547</v>
      </c>
      <c r="CD307" s="15">
        <f ca="1">(AW307*DCF!E$10-DCF!E$5*MAX(AW307*DCF!E$10,0)-MAX(AW307-AV307,0)/Inputs!$B$10)*DCF!E$6</f>
        <v>1814.6669226306838</v>
      </c>
      <c r="CE307" s="15">
        <f ca="1">(AX307*DCF!F$10-DCF!F$5*MAX(AX307*DCF!F$10,0)-MAX(AX307-AW307,0)/Inputs!$B$10)*DCF!F$6</f>
        <v>2334.6148179759743</v>
      </c>
      <c r="CF307" s="15">
        <f ca="1">(AY307*DCF!G$10-DCF!G$5*MAX(AY307*DCF!G$10,0)-MAX(AY307-AX307,0)/Inputs!$B$10)*DCF!G$6</f>
        <v>2611.6957069224422</v>
      </c>
      <c r="CG307" s="15">
        <f ca="1">(AZ307*DCF!H$10-DCF!H$5*MAX(AZ307*DCF!H$10,0)-MAX(AZ307-AY307,0)/Inputs!$B$10)*DCF!H$6</f>
        <v>2673.1459108661247</v>
      </c>
      <c r="CH307" s="15">
        <f ca="1">(BA307*DCF!I$10-DCF!I$5*MAX(BA307*DCF!I$10,0)-MAX(BA307-AZ307,0)/Inputs!$B$10)*DCF!I$6</f>
        <v>2969.0260006411854</v>
      </c>
      <c r="CI307" s="15">
        <f ca="1">(BB307*DCF!J$10-DCF!J$5*MAX(BB307*DCF!J$10,0)-MAX(BB307-BA307,0)/Inputs!$B$10)*DCF!J$6</f>
        <v>3982.7749279193167</v>
      </c>
      <c r="CJ307" s="15">
        <f ca="1">(BC307*DCF!K$10-DCF!K$5*MAX(BC307*DCF!K$10,0)-MAX(BC307-BB307,0)/Inputs!$B$10)*DCF!K$6</f>
        <v>5622.6643630338049</v>
      </c>
      <c r="CK307" s="15">
        <f ca="1">(BD307*DCF!L$10-DCF!L$5*MAX(BD307*DCF!L$10,0)-MAX(BD307-BC307,0)/Inputs!$B$10)*DCF!L$6</f>
        <v>6759.6966866970861</v>
      </c>
      <c r="CL307" s="15">
        <f ca="1">(BE307*DCF!M$10-DCF!M$5*MAX(BE307*DCF!M$10,0)-MAX(BE307-BD307,0)/Inputs!$B$10)*DCF!M$6</f>
        <v>8501.6414691192422</v>
      </c>
      <c r="CM307" s="15">
        <f ca="1">(BF307*DCF!C$28-DCF!C$5*MAX(BF307*DCF!C$28,0)-MAX(BF307-Inputs!$B$13,0)/Inputs!$B$17)*DCF!C$6</f>
        <v>3840.3339503834359</v>
      </c>
      <c r="CN307" s="15">
        <f ca="1">(BG307*DCF!D$28-DCF!D$5*MAX(BG307*DCF!D$28,0)-MAX(BG307-BF307,0)/Inputs!$B$17)*DCF!D$6</f>
        <v>5179.434832062374</v>
      </c>
      <c r="CO307" s="15">
        <f ca="1">(BH307*DCF!E$28-DCF!E$5*MAX(BH307*DCF!E$28,0)-MAX(BH307-BG307,0)/Inputs!$B$17)*DCF!E$6</f>
        <v>6307.9624174121445</v>
      </c>
      <c r="CP307" s="15">
        <f ca="1">(BI307*DCF!F$28-DCF!F$5*MAX(BI307*DCF!F$28,0)-MAX(BI307-BH307,0)/Inputs!$B$17)*DCF!F$6</f>
        <v>7644.7065101991002</v>
      </c>
      <c r="CQ307" s="15">
        <f ca="1">(BJ307*DCF!G$28-DCF!G$5*MAX(BJ307*DCF!G$28,0)-MAX(BJ307-BI307,0)/Inputs!$B$17)*DCF!G$6</f>
        <v>8291.5142874306457</v>
      </c>
      <c r="CR307" s="15">
        <f ca="1">(BK307*DCF!H$28-DCF!H$5*MAX(BK307*DCF!H$28,0)-MAX(BK307-BJ307,0)/Inputs!$B$17)*DCF!H$6</f>
        <v>8265.7696473883079</v>
      </c>
      <c r="CS307" s="15">
        <f ca="1">(BL307*DCF!I$28-DCF!I$5*MAX(BL307*DCF!I$28,0)-MAX(BL307-BK307,0)/Inputs!$B$17)*DCF!I$6</f>
        <v>9553.9580174550119</v>
      </c>
      <c r="CT307" s="15">
        <f ca="1">(BM307*DCF!J$28-DCF!J$5*MAX(BM307*DCF!J$28,0)-MAX(BM307-BL307,0)/Inputs!$B$17)*DCF!J$6</f>
        <v>11850.789159639093</v>
      </c>
      <c r="CU307" s="15">
        <f ca="1">(BN307*DCF!K$28-DCF!K$5*MAX(BN307*DCF!K$28,0)-MAX(BN307-BM307,0)/Inputs!$B$17)*DCF!K$6</f>
        <v>13394.365152483233</v>
      </c>
      <c r="CV307" s="15">
        <f ca="1">(BO307*DCF!L$28-DCF!L$5*MAX(BO307*DCF!L$28,0)-MAX(BO307-BN307,0)/Inputs!$B$17)*DCF!L$6</f>
        <v>14315.766101473855</v>
      </c>
      <c r="CW307" s="15">
        <f ca="1">(BP307*DCF!M$28-DCF!M$5*MAX(BP307*DCF!M$28,0)-MAX(BP307-BO307,0)/Inputs!$B$17)*DCF!M$6</f>
        <v>16347.32761819334</v>
      </c>
      <c r="CX307" s="15">
        <f ca="1">(BQ307*DCF!C$46-DCF!C$5*MAX(BQ307*DCF!C$46,0)-MAX(BQ307-Inputs!$B$20,0)/Inputs!$B$24)*DCF!C$6</f>
        <v>-1913.6865806527092</v>
      </c>
      <c r="CY307" s="15">
        <f ca="1">(BR307*DCF!D$46-DCF!D$5*MAX(BR307*DCF!D$46,0)-MAX(BR307-BQ307,0)/Inputs!$B$24)*DCF!D$6</f>
        <v>-1443.7106359037423</v>
      </c>
      <c r="CZ307" s="15">
        <f ca="1">(BS307*DCF!E$46-DCF!E$5*MAX(BS307*DCF!E$46,0)-MAX(BS307-BR307,0)/Inputs!$B$24)*DCF!E$6</f>
        <v>-2003.7574729361218</v>
      </c>
      <c r="DA307" s="15">
        <f ca="1">(BT307*DCF!F$46-DCF!F$5*MAX(BT307*DCF!F$46,0)-MAX(BT307-BS307,0)/Inputs!$B$24)*DCF!F$6</f>
        <v>-2702.3359764034744</v>
      </c>
      <c r="DB307" s="15">
        <f ca="1">(BU307*DCF!G$46-DCF!G$5*MAX(BU307*DCF!G$46,0)-MAX(BU307-BT307,0)/Inputs!$B$24)*DCF!G$6</f>
        <v>-1590.8254134398471</v>
      </c>
      <c r="DC307" s="15">
        <f ca="1">(BV307*DCF!H$46-DCF!H$5*MAX(BV307*DCF!H$46,0)-MAX(BV307-BU307,0)/Inputs!$B$24)*DCF!H$6</f>
        <v>-3497.0262777542343</v>
      </c>
      <c r="DD307" s="15">
        <f ca="1">(BW307*DCF!I$46-DCF!I$5*MAX(BW307*DCF!I$46,0)-MAX(BW307-BV307,0)/Inputs!$B$24)*DCF!I$6</f>
        <v>-6190.4078864334306</v>
      </c>
      <c r="DE307" s="15">
        <f ca="1">(BX307*DCF!J$46-DCF!J$5*MAX(BX307*DCF!J$46,0)-MAX(BX307-BW307,0)/Inputs!$B$24)*DCF!J$6</f>
        <v>-5790.190085102141</v>
      </c>
      <c r="DF307" s="15">
        <f ca="1">(BY307*DCF!K$46-DCF!K$5*MAX(BY307*DCF!K$46,0)-MAX(BY307-BX307,0)/Inputs!$B$24)*DCF!K$6</f>
        <v>-530.98388064567803</v>
      </c>
      <c r="DG307" s="15">
        <f ca="1">(BZ307*DCF!L$46-DCF!L$5*MAX(BZ307*DCF!L$46,0)-MAX(BZ307-BY307,0)/Inputs!$B$24)*DCF!L$6</f>
        <v>4924.7827238159716</v>
      </c>
      <c r="DH307" s="15">
        <f ca="1">(CA307*DCF!M$46-DCF!M$5*MAX(CA307*DCF!M$46,0)-MAX(CA307-BZ307,0)/Inputs!$B$24)*DCF!M$6</f>
        <v>2233.0261839794166</v>
      </c>
      <c r="DI307" s="15">
        <f ca="1">SUM(CB307:CL307)+BE307*DCF!M$10*(1+Inputs!$B$30)*(1-Inputs!$B$33)*(1-Inputs!$B$30/Inputs!$B$31)/(Inputs!$B$29-Inputs!$B$30)*DCF!M$6</f>
        <v>249729.19668262376</v>
      </c>
      <c r="DJ307" s="15">
        <f ca="1">SUM(CM307:CW307)+BP307*DCF!M$28*(1+Inputs!$B$30)*(1-Inputs!$B$33)*(1-Inputs!$B$30/Inputs!$B$31)/(Inputs!$B$29-Inputs!$B$30)*DCF!M$6</f>
        <v>470927.75145401864</v>
      </c>
      <c r="DK307" s="15">
        <f ca="1">SUM(CX307:DH307)+CA307*DCF!M$46*(1+Inputs!$B$30)*(1-Inputs!$B$33)*(1-Inputs!$B$30/Inputs!$B$31)/(Inputs!$B$29-Inputs!$B$30)*DCF!M$6</f>
        <v>303014.92544728029</v>
      </c>
      <c r="DM307" s="15">
        <f ca="1">DI307+DJ307+DK307+Inputs!$B$34+Inputs!$B$36-Inputs!$B$35</f>
        <v>1100522.8735839226</v>
      </c>
    </row>
    <row r="308" spans="1:117" x14ac:dyDescent="0.75">
      <c r="A308" s="11">
        <v>295</v>
      </c>
      <c r="C308" s="24">
        <f t="shared" ca="1" si="179"/>
        <v>-9.8841411150034517E-2</v>
      </c>
      <c r="D308" s="24">
        <f t="shared" ca="1" si="179"/>
        <v>1.5120817089878134</v>
      </c>
      <c r="E308" s="24">
        <f t="shared" ca="1" si="179"/>
        <v>-1.6677208904554466</v>
      </c>
      <c r="F308" s="24">
        <f t="shared" ca="1" si="179"/>
        <v>1.0547098852835899</v>
      </c>
      <c r="G308" s="24">
        <f t="shared" ca="1" si="179"/>
        <v>1.05219816324913</v>
      </c>
      <c r="H308" s="24">
        <f t="shared" ca="1" si="179"/>
        <v>-1.232304238157808</v>
      </c>
      <c r="I308" s="24">
        <f t="shared" ca="1" si="179"/>
        <v>-0.25622488386923009</v>
      </c>
      <c r="J308" s="24">
        <f t="shared" ca="1" si="179"/>
        <v>-0.12893123758643923</v>
      </c>
      <c r="K308" s="24">
        <f t="shared" ca="1" si="179"/>
        <v>0.21322082995399122</v>
      </c>
      <c r="L308" s="24">
        <f t="shared" ca="1" si="179"/>
        <v>0.22731068467988688</v>
      </c>
      <c r="M308" s="24">
        <f t="shared" ca="1" si="179"/>
        <v>0.96913359135022625</v>
      </c>
      <c r="N308" s="24">
        <f ca="1">SQRT(Inputs!$B$38)*C308+SQRT(1-Inputs!$B$38)*_xlfn.NORM.S.INV(RAND())</f>
        <v>-0.40454904856916096</v>
      </c>
      <c r="O308" s="24">
        <f ca="1">SQRT(Inputs!$B$38)*D308+SQRT(1-Inputs!$B$38)*_xlfn.NORM.S.INV(RAND())</f>
        <v>2.4735170528419683</v>
      </c>
      <c r="P308" s="24">
        <f ca="1">SQRT(Inputs!$B$38)*E308+SQRT(1-Inputs!$B$38)*_xlfn.NORM.S.INV(RAND())</f>
        <v>-2.1926309238129988</v>
      </c>
      <c r="Q308" s="24">
        <f ca="1">SQRT(Inputs!$B$38)*F308+SQRT(1-Inputs!$B$38)*_xlfn.NORM.S.INV(RAND())</f>
        <v>1.2379750705288237</v>
      </c>
      <c r="R308" s="24">
        <f ca="1">SQRT(Inputs!$B$38)*G308+SQRT(1-Inputs!$B$38)*_xlfn.NORM.S.INV(RAND())</f>
        <v>0.58032210465464906</v>
      </c>
      <c r="S308" s="24">
        <f ca="1">SQRT(Inputs!$B$38)*H308+SQRT(1-Inputs!$B$38)*_xlfn.NORM.S.INV(RAND())</f>
        <v>7.6068216097488595E-2</v>
      </c>
      <c r="T308" s="24">
        <f ca="1">SQRT(Inputs!$B$38)*I308+SQRT(1-Inputs!$B$38)*_xlfn.NORM.S.INV(RAND())</f>
        <v>-5.8837185896937164E-2</v>
      </c>
      <c r="U308" s="24">
        <f ca="1">SQRT(Inputs!$B$38)*J308+SQRT(1-Inputs!$B$38)*_xlfn.NORM.S.INV(RAND())</f>
        <v>0.44296714550712829</v>
      </c>
      <c r="V308" s="24">
        <f ca="1">SQRT(Inputs!$B$38)*K308+SQRT(1-Inputs!$B$38)*_xlfn.NORM.S.INV(RAND())</f>
        <v>1.0917464745548806</v>
      </c>
      <c r="W308" s="24">
        <f ca="1">SQRT(Inputs!$B$38)*L308+SQRT(1-Inputs!$B$38)*_xlfn.NORM.S.INV(RAND())</f>
        <v>-0.3702999806594523</v>
      </c>
      <c r="X308" s="24">
        <f ca="1">SQRT(Inputs!$B$38)*M308+SQRT(1-Inputs!$B$38)*_xlfn.NORM.S.INV(RAND())</f>
        <v>1.2370124597710848</v>
      </c>
      <c r="Y308" s="24">
        <f ca="1">SQRT(Inputs!$B$38)*C308+SQRT(1-Inputs!$B$38)*_xlfn.NORM.S.INV(RAND())</f>
        <v>-0.9637310566240882</v>
      </c>
      <c r="Z308" s="24">
        <f ca="1">SQRT(Inputs!$B$38)*D308+SQRT(1-Inputs!$B$38)*_xlfn.NORM.S.INV(RAND())</f>
        <v>0.32659520888487048</v>
      </c>
      <c r="AA308" s="24">
        <f ca="1">SQRT(Inputs!$B$38)*E308+SQRT(1-Inputs!$B$38)*_xlfn.NORM.S.INV(RAND())</f>
        <v>-1.1915702572227429</v>
      </c>
      <c r="AB308" s="24">
        <f ca="1">SQRT(Inputs!$B$38)*F308+SQRT(1-Inputs!$B$38)*_xlfn.NORM.S.INV(RAND())</f>
        <v>-0.15407834857631308</v>
      </c>
      <c r="AC308" s="24">
        <f ca="1">SQRT(Inputs!$B$38)*G308+SQRT(1-Inputs!$B$38)*_xlfn.NORM.S.INV(RAND())</f>
        <v>-0.51619089724814793</v>
      </c>
      <c r="AD308" s="24">
        <f ca="1">SQRT(Inputs!$B$38)*H308+SQRT(1-Inputs!$B$38)*_xlfn.NORM.S.INV(RAND())</f>
        <v>0.21696276431452155</v>
      </c>
      <c r="AE308" s="24">
        <f ca="1">SQRT(Inputs!$B$38)*I308+SQRT(1-Inputs!$B$38)*_xlfn.NORM.S.INV(RAND())</f>
        <v>0.50272432613147333</v>
      </c>
      <c r="AF308" s="24">
        <f ca="1">SQRT(Inputs!$B$38)*J308+SQRT(1-Inputs!$B$38)*_xlfn.NORM.S.INV(RAND())</f>
        <v>-0.50877110450965835</v>
      </c>
      <c r="AG308" s="24">
        <f ca="1">SQRT(Inputs!$B$38)*K308+SQRT(1-Inputs!$B$38)*_xlfn.NORM.S.INV(RAND())</f>
        <v>0.58471425707029379</v>
      </c>
      <c r="AH308" s="24">
        <f ca="1">SQRT(Inputs!$B$38)*L308+SQRT(1-Inputs!$B$38)*_xlfn.NORM.S.INV(RAND())</f>
        <v>8.0003263652480783E-2</v>
      </c>
      <c r="AI308" s="24">
        <f ca="1">SQRT(Inputs!$B$38)*M308+SQRT(1-Inputs!$B$38)*_xlfn.NORM.S.INV(RAND())</f>
        <v>2.7154659763789901</v>
      </c>
      <c r="AJ308" s="24">
        <f ca="1">SQRT(Inputs!$B$38)*C308+SQRT(1-Inputs!$B$38)*_xlfn.NORM.S.INV(RAND())</f>
        <v>1.0199030676404131</v>
      </c>
      <c r="AK308" s="24">
        <f ca="1">SQRT(Inputs!$B$38)*D308+SQRT(1-Inputs!$B$38)*_xlfn.NORM.S.INV(RAND())</f>
        <v>-0.31677163305976896</v>
      </c>
      <c r="AL308" s="24">
        <f ca="1">SQRT(Inputs!$B$38)*E308+SQRT(1-Inputs!$B$38)*_xlfn.NORM.S.INV(RAND())</f>
        <v>-0.23600022665353437</v>
      </c>
      <c r="AM308" s="24">
        <f ca="1">SQRT(Inputs!$B$38)*F308+SQRT(1-Inputs!$B$38)*_xlfn.NORM.S.INV(RAND())</f>
        <v>1.8049075380036412</v>
      </c>
      <c r="AN308" s="24">
        <f ca="1">SQRT(Inputs!$B$38)*G308+SQRT(1-Inputs!$B$38)*_xlfn.NORM.S.INV(RAND())</f>
        <v>0.1010358644116951</v>
      </c>
      <c r="AO308" s="24">
        <f ca="1">SQRT(Inputs!$B$38)*H308+SQRT(1-Inputs!$B$38)*_xlfn.NORM.S.INV(RAND())</f>
        <v>-1.9383978263963444</v>
      </c>
      <c r="AP308" s="24">
        <f ca="1">SQRT(Inputs!$B$38)*I308+SQRT(1-Inputs!$B$38)*_xlfn.NORM.S.INV(RAND())</f>
        <v>0.29360766215667083</v>
      </c>
      <c r="AQ308" s="24">
        <f ca="1">SQRT(Inputs!$B$38)*J308+SQRT(1-Inputs!$B$38)*_xlfn.NORM.S.INV(RAND())</f>
        <v>7.5962730230326264E-2</v>
      </c>
      <c r="AR308" s="24">
        <f ca="1">SQRT(Inputs!$B$38)*K308+SQRT(1-Inputs!$B$38)*_xlfn.NORM.S.INV(RAND())</f>
        <v>0.60704145941911469</v>
      </c>
      <c r="AS308" s="24">
        <f ca="1">SQRT(Inputs!$B$38)*L308+SQRT(1-Inputs!$B$38)*_xlfn.NORM.S.INV(RAND())</f>
        <v>2.0091584809077516</v>
      </c>
      <c r="AT308" s="24">
        <f ca="1">SQRT(Inputs!$B$38)*M308+SQRT(1-Inputs!$B$38)*_xlfn.NORM.S.INV(RAND())</f>
        <v>-2.4068246685838734E-2</v>
      </c>
      <c r="AU308" s="15">
        <f ca="1">Inputs!$B$6*EXP($B$8-0.5*C$5^2+C$5*N308)</f>
        <v>4647.6956545163748</v>
      </c>
      <c r="AV308" s="15">
        <f t="shared" ca="1" si="146"/>
        <v>8138.7824379413541</v>
      </c>
      <c r="AW308" s="15">
        <f t="shared" ca="1" si="147"/>
        <v>7383.0852272468328</v>
      </c>
      <c r="AX308" s="15">
        <f t="shared" ca="1" si="148"/>
        <v>10521.737841593431</v>
      </c>
      <c r="AY308" s="15">
        <f t="shared" ca="1" si="149"/>
        <v>13760.337893019709</v>
      </c>
      <c r="AZ308" s="15">
        <f t="shared" ca="1" si="150"/>
        <v>16970.828846369721</v>
      </c>
      <c r="BA308" s="15">
        <f t="shared" ca="1" si="151"/>
        <v>20640.461481056573</v>
      </c>
      <c r="BB308" s="15">
        <f t="shared" ca="1" si="152"/>
        <v>26416.983743087989</v>
      </c>
      <c r="BC308" s="15">
        <f t="shared" ca="1" si="153"/>
        <v>35949.902428280082</v>
      </c>
      <c r="BD308" s="15">
        <f t="shared" ca="1" si="154"/>
        <v>42542.719378646143</v>
      </c>
      <c r="BE308" s="15">
        <f t="shared" ca="1" si="155"/>
        <v>58347.732261959449</v>
      </c>
      <c r="BF308" s="15">
        <f ca="1">Inputs!$B$13*EXP($B$9-0.5*C$6^2+C$6*Y308)</f>
        <v>11425.600505668199</v>
      </c>
      <c r="BG308" s="15">
        <f t="shared" ca="1" si="156"/>
        <v>14770.035165919036</v>
      </c>
      <c r="BH308" s="15">
        <f t="shared" ca="1" si="157"/>
        <v>14810.080603909506</v>
      </c>
      <c r="BI308" s="15">
        <f t="shared" ca="1" si="158"/>
        <v>17704.865368667077</v>
      </c>
      <c r="BJ308" s="15">
        <f t="shared" ca="1" si="159"/>
        <v>20148.635597148885</v>
      </c>
      <c r="BK308" s="15">
        <f t="shared" ca="1" si="160"/>
        <v>25469.961403141628</v>
      </c>
      <c r="BL308" s="15">
        <f t="shared" ca="1" si="161"/>
        <v>33392.933876808194</v>
      </c>
      <c r="BM308" s="15">
        <f t="shared" ca="1" si="162"/>
        <v>38533.089453111803</v>
      </c>
      <c r="BN308" s="15">
        <f t="shared" ca="1" si="163"/>
        <v>50830.645595124734</v>
      </c>
      <c r="BO308" s="15">
        <f t="shared" ca="1" si="164"/>
        <v>63126.194251612193</v>
      </c>
      <c r="BP308" s="15">
        <f t="shared" ca="1" si="165"/>
        <v>105684.99301670294</v>
      </c>
      <c r="BQ308" s="15">
        <f ca="1">Inputs!$B$20*EXP($B$10-0.5*C$7^2+C$7*AJ308)</f>
        <v>6159.0058005168912</v>
      </c>
      <c r="BR308" s="15">
        <f t="shared" ca="1" si="166"/>
        <v>7557.1682367082958</v>
      </c>
      <c r="BS308" s="15">
        <f t="shared" ca="1" si="167"/>
        <v>9670.5374926628137</v>
      </c>
      <c r="BT308" s="15">
        <f t="shared" ca="1" si="168"/>
        <v>21408.119774598381</v>
      </c>
      <c r="BU308" s="15">
        <f t="shared" ca="1" si="169"/>
        <v>30403.363888568794</v>
      </c>
      <c r="BV308" s="15">
        <f t="shared" ca="1" si="170"/>
        <v>27332.19639799673</v>
      </c>
      <c r="BW308" s="15">
        <f t="shared" ca="1" si="171"/>
        <v>40585.852738233334</v>
      </c>
      <c r="BX308" s="15">
        <f t="shared" ca="1" si="172"/>
        <v>57636.913710368994</v>
      </c>
      <c r="BY308" s="15">
        <f t="shared" ca="1" si="173"/>
        <v>90705.023340346816</v>
      </c>
      <c r="BZ308" s="15">
        <f t="shared" ca="1" si="174"/>
        <v>184136.37166031374</v>
      </c>
      <c r="CA308" s="15">
        <f t="shared" ca="1" si="175"/>
        <v>257551.82244163819</v>
      </c>
      <c r="CB308" s="15">
        <f ca="1">(AU308*DCF!C$10-DCF!C$5*MAX(AU308*DCF!C$10,0)-MAX(AU308-Inputs!$B$6,0)/Inputs!$B$10)*DCF!C$6</f>
        <v>1045.3170567045204</v>
      </c>
      <c r="CC308" s="15">
        <f ca="1">(AV308*DCF!D$10-DCF!D$5*MAX(AV308*DCF!D$10,0)-MAX(AV308-AU308,0)/Inputs!$B$10)*DCF!D$6</f>
        <v>1132.5629369007572</v>
      </c>
      <c r="CD308" s="15">
        <f ca="1">(AW308*DCF!E$10-DCF!E$5*MAX(AW308*DCF!E$10,0)-MAX(AW308-AV308,0)/Inputs!$B$10)*DCF!E$6</f>
        <v>1704.6368501460574</v>
      </c>
      <c r="CE308" s="15">
        <f ca="1">(AX308*DCF!F$10-DCF!F$5*MAX(AX308*DCF!F$10,0)-MAX(AX308-AW308,0)/Inputs!$B$10)*DCF!F$6</f>
        <v>1643.802809781808</v>
      </c>
      <c r="CF308" s="15">
        <f ca="1">(AY308*DCF!G$10-DCF!G$5*MAX(AY308*DCF!G$10,0)-MAX(AY308-AX308,0)/Inputs!$B$10)*DCF!G$6</f>
        <v>2212.6630371901101</v>
      </c>
      <c r="CG308" s="15">
        <f ca="1">(AZ308*DCF!H$10-DCF!H$5*MAX(AZ308*DCF!H$10,0)-MAX(AZ308-AY308,0)/Inputs!$B$10)*DCF!H$6</f>
        <v>2724.8183689636844</v>
      </c>
      <c r="CH308" s="15">
        <f ca="1">(BA308*DCF!I$10-DCF!I$5*MAX(BA308*DCF!I$10,0)-MAX(BA308-AZ308,0)/Inputs!$B$10)*DCF!I$6</f>
        <v>3168.3110218645406</v>
      </c>
      <c r="CI308" s="15">
        <f ca="1">(BB308*DCF!J$10-DCF!J$5*MAX(BB308*DCF!J$10,0)-MAX(BB308-BA308,0)/Inputs!$B$10)*DCF!J$6</f>
        <v>3657.8789469199091</v>
      </c>
      <c r="CJ308" s="15">
        <f ca="1">(BC308*DCF!K$10-DCF!K$5*MAX(BC308*DCF!K$10,0)-MAX(BC308-BB308,0)/Inputs!$B$10)*DCF!K$6</f>
        <v>4452.8934339565003</v>
      </c>
      <c r="CK308" s="15">
        <f ca="1">(BD308*DCF!L$10-DCF!L$5*MAX(BD308*DCF!L$10,0)-MAX(BD308-BC308,0)/Inputs!$B$10)*DCF!L$6</f>
        <v>5563.6930945671684</v>
      </c>
      <c r="CL308" s="15">
        <f ca="1">(BE308*DCF!M$10-DCF!M$5*MAX(BE308*DCF!M$10,0)-MAX(BE308-BD308,0)/Inputs!$B$10)*DCF!M$6</f>
        <v>6345.5420304403806</v>
      </c>
      <c r="CM308" s="15">
        <f ca="1">(BF308*DCF!C$28-DCF!C$5*MAX(BF308*DCF!C$28,0)-MAX(BF308-Inputs!$B$13,0)/Inputs!$B$17)*DCF!C$6</f>
        <v>3478.1036773433334</v>
      </c>
      <c r="CN308" s="15">
        <f ca="1">(BG308*DCF!D$28-DCF!D$5*MAX(BG308*DCF!D$28,0)-MAX(BG308-BF308,0)/Inputs!$B$17)*DCF!D$6</f>
        <v>3636.5947555530674</v>
      </c>
      <c r="CO308" s="15">
        <f ca="1">(BH308*DCF!E$28-DCF!E$5*MAX(BH308*DCF!E$28,0)-MAX(BH308-BG308,0)/Inputs!$B$17)*DCF!E$6</f>
        <v>4186.5861372786339</v>
      </c>
      <c r="CP308" s="15">
        <f ca="1">(BI308*DCF!F$28-DCF!F$5*MAX(BI308*DCF!F$28,0)-MAX(BI308-BH308,0)/Inputs!$B$17)*DCF!F$6</f>
        <v>4279.363264181542</v>
      </c>
      <c r="CQ308" s="15">
        <f ca="1">(BJ308*DCF!G$28-DCF!G$5*MAX(BJ308*DCF!G$28,0)-MAX(BJ308-BI308,0)/Inputs!$B$17)*DCF!G$6</f>
        <v>4816.698362009528</v>
      </c>
      <c r="CR308" s="15">
        <f ca="1">(BK308*DCF!H$28-DCF!H$5*MAX(BK308*DCF!H$28,0)-MAX(BK308-BJ308,0)/Inputs!$B$17)*DCF!H$6</f>
        <v>5472.2177632039547</v>
      </c>
      <c r="CS308" s="15">
        <f ca="1">(BL308*DCF!I$28-DCF!I$5*MAX(BL308*DCF!I$28,0)-MAX(BL308-BK308,0)/Inputs!$B$17)*DCF!I$6</f>
        <v>6715.260372399177</v>
      </c>
      <c r="CT308" s="15">
        <f ca="1">(BM308*DCF!J$28-DCF!J$5*MAX(BM308*DCF!J$28,0)-MAX(BM308-BL308,0)/Inputs!$B$17)*DCF!J$6</f>
        <v>7914.5351869499409</v>
      </c>
      <c r="CU308" s="15">
        <f ca="1">(BN308*DCF!K$28-DCF!K$5*MAX(BN308*DCF!K$28,0)-MAX(BN308-BM308,0)/Inputs!$B$17)*DCF!K$6</f>
        <v>9228.2932475120397</v>
      </c>
      <c r="CV308" s="15">
        <f ca="1">(BO308*DCF!L$28-DCF!L$5*MAX(BO308*DCF!L$28,0)-MAX(BO308-BN308,0)/Inputs!$B$17)*DCF!L$6</f>
        <v>11203.73893090092</v>
      </c>
      <c r="CW308" s="15">
        <f ca="1">(BP308*DCF!M$28-DCF!M$5*MAX(BP308*DCF!M$28,0)-MAX(BP308-BO308,0)/Inputs!$B$17)*DCF!M$6</f>
        <v>15436.102255893595</v>
      </c>
      <c r="CX308" s="15">
        <f ca="1">(BQ308*DCF!C$46-DCF!C$5*MAX(BQ308*DCF!C$46,0)-MAX(BQ308-Inputs!$B$20,0)/Inputs!$B$24)*DCF!C$6</f>
        <v>-2788.6876216052365</v>
      </c>
      <c r="CY308" s="15">
        <f ca="1">(BR308*DCF!D$46-DCF!D$5*MAX(BR308*DCF!D$46,0)-MAX(BR308-BQ308,0)/Inputs!$B$24)*DCF!D$6</f>
        <v>-1886.4166882855948</v>
      </c>
      <c r="CZ308" s="15">
        <f ca="1">(BS308*DCF!E$46-DCF!E$5*MAX(BS308*DCF!E$46,0)-MAX(BS308-BR308,0)/Inputs!$B$24)*DCF!E$6</f>
        <v>-1976.5898767382969</v>
      </c>
      <c r="DA308" s="15">
        <f ca="1">(BT308*DCF!F$46-DCF!F$5*MAX(BT308*DCF!F$46,0)-MAX(BT308-BS308,0)/Inputs!$B$24)*DCF!F$6</f>
        <v>-5833.0993965782181</v>
      </c>
      <c r="DB308" s="15">
        <f ca="1">(BU308*DCF!G$46-DCF!G$5*MAX(BU308*DCF!G$46,0)-MAX(BU308-BT308,0)/Inputs!$B$24)*DCF!G$6</f>
        <v>-4048.5314871156902</v>
      </c>
      <c r="DC308" s="15">
        <f ca="1">(BV308*DCF!H$46-DCF!H$5*MAX(BV308*DCF!H$46,0)-MAX(BV308-BU308,0)/Inputs!$B$24)*DCF!H$6</f>
        <v>0</v>
      </c>
      <c r="DD308" s="15">
        <f ca="1">(BW308*DCF!I$46-DCF!I$5*MAX(BW308*DCF!I$46,0)-MAX(BW308-BV308,0)/Inputs!$B$24)*DCF!I$6</f>
        <v>-2867.2660114384985</v>
      </c>
      <c r="DE308" s="15">
        <f ca="1">(BX308*DCF!J$46-DCF!J$5*MAX(BX308*DCF!J$46,0)-MAX(BX308-BW308,0)/Inputs!$B$24)*DCF!J$6</f>
        <v>-2103.9536967351796</v>
      </c>
      <c r="DF308" s="15">
        <f ca="1">(BY308*DCF!K$46-DCF!K$5*MAX(BY308*DCF!K$46,0)-MAX(BY308-BX308,0)/Inputs!$B$24)*DCF!K$6</f>
        <v>-2919.4326285962798</v>
      </c>
      <c r="DG308" s="15">
        <f ca="1">(BZ308*DCF!L$46-DCF!L$5*MAX(BZ308*DCF!L$46,0)-MAX(BZ308-BY308,0)/Inputs!$B$24)*DCF!L$6</f>
        <v>-8415.3286258980861</v>
      </c>
      <c r="DH308" s="15">
        <f ca="1">(CA308*DCF!M$46-DCF!M$5*MAX(CA308*DCF!M$46,0)-MAX(CA308-BZ308,0)/Inputs!$B$24)*DCF!M$6</f>
        <v>4843.0967941670915</v>
      </c>
      <c r="DI308" s="15">
        <f ca="1">SUM(CB308:CL308)+BE308*DCF!M$10*(1+Inputs!$B$30)*(1-Inputs!$B$33)*(1-Inputs!$B$30/Inputs!$B$31)/(Inputs!$B$29-Inputs!$B$30)*DCF!M$6</f>
        <v>196034.63004135116</v>
      </c>
      <c r="DJ308" s="15">
        <f ca="1">SUM(CM308:CW308)+BP308*DCF!M$28*(1+Inputs!$B$30)*(1-Inputs!$B$33)*(1-Inputs!$B$30/Inputs!$B$31)/(Inputs!$B$29-Inputs!$B$30)*DCF!M$6</f>
        <v>468531.13809300819</v>
      </c>
      <c r="DK308" s="15">
        <f ca="1">SUM(CX308:DH308)+CA308*DCF!M$46*(1+Inputs!$B$30)*(1-Inputs!$B$33)*(1-Inputs!$B$30/Inputs!$B$31)/(Inputs!$B$29-Inputs!$B$30)*DCF!M$6</f>
        <v>370209.41721970332</v>
      </c>
      <c r="DM308" s="15">
        <f ca="1">DI308+DJ308+DK308+Inputs!$B$34+Inputs!$B$36-Inputs!$B$35</f>
        <v>1111626.1853540628</v>
      </c>
    </row>
    <row r="309" spans="1:117" x14ac:dyDescent="0.75">
      <c r="A309" s="11">
        <v>296</v>
      </c>
      <c r="C309" s="24">
        <f t="shared" ca="1" si="179"/>
        <v>-0.13025780725030486</v>
      </c>
      <c r="D309" s="24">
        <f t="shared" ca="1" si="179"/>
        <v>-1.7205721156589104</v>
      </c>
      <c r="E309" s="24">
        <f t="shared" ca="1" si="179"/>
        <v>-1.8505722590096063</v>
      </c>
      <c r="F309" s="24">
        <f t="shared" ca="1" si="179"/>
        <v>1.0095697660700014</v>
      </c>
      <c r="G309" s="24">
        <f t="shared" ca="1" si="179"/>
        <v>0.53172568373327045</v>
      </c>
      <c r="H309" s="24">
        <f t="shared" ca="1" si="179"/>
        <v>1.0202782071189138</v>
      </c>
      <c r="I309" s="24">
        <f t="shared" ca="1" si="179"/>
        <v>0.44234845662757777</v>
      </c>
      <c r="J309" s="24">
        <f t="shared" ca="1" si="179"/>
        <v>-0.11042560055732834</v>
      </c>
      <c r="K309" s="24">
        <f t="shared" ca="1" si="179"/>
        <v>0.65660099821115303</v>
      </c>
      <c r="L309" s="24">
        <f t="shared" ca="1" si="179"/>
        <v>-1.7556497011564358</v>
      </c>
      <c r="M309" s="24">
        <f t="shared" ca="1" si="179"/>
        <v>-1.4277542922710358</v>
      </c>
      <c r="N309" s="24">
        <f ca="1">SQRT(Inputs!$B$38)*C309+SQRT(1-Inputs!$B$38)*_xlfn.NORM.S.INV(RAND())</f>
        <v>-0.18527228429338685</v>
      </c>
      <c r="O309" s="24">
        <f ca="1">SQRT(Inputs!$B$38)*D309+SQRT(1-Inputs!$B$38)*_xlfn.NORM.S.INV(RAND())</f>
        <v>-1.3760526288393709</v>
      </c>
      <c r="P309" s="24">
        <f ca="1">SQRT(Inputs!$B$38)*E309+SQRT(1-Inputs!$B$38)*_xlfn.NORM.S.INV(RAND())</f>
        <v>-0.38108637822961611</v>
      </c>
      <c r="Q309" s="24">
        <f ca="1">SQRT(Inputs!$B$38)*F309+SQRT(1-Inputs!$B$38)*_xlfn.NORM.S.INV(RAND())</f>
        <v>2.0955009941565481</v>
      </c>
      <c r="R309" s="24">
        <f ca="1">SQRT(Inputs!$B$38)*G309+SQRT(1-Inputs!$B$38)*_xlfn.NORM.S.INV(RAND())</f>
        <v>0.86472818549498587</v>
      </c>
      <c r="S309" s="24">
        <f ca="1">SQRT(Inputs!$B$38)*H309+SQRT(1-Inputs!$B$38)*_xlfn.NORM.S.INV(RAND())</f>
        <v>0.15542719724360449</v>
      </c>
      <c r="T309" s="24">
        <f ca="1">SQRT(Inputs!$B$38)*I309+SQRT(1-Inputs!$B$38)*_xlfn.NORM.S.INV(RAND())</f>
        <v>4.29405825960823E-2</v>
      </c>
      <c r="U309" s="24">
        <f ca="1">SQRT(Inputs!$B$38)*J309+SQRT(1-Inputs!$B$38)*_xlfn.NORM.S.INV(RAND())</f>
        <v>-0.18580786414521028</v>
      </c>
      <c r="V309" s="24">
        <f ca="1">SQRT(Inputs!$B$38)*K309+SQRT(1-Inputs!$B$38)*_xlfn.NORM.S.INV(RAND())</f>
        <v>-0.98793633274309078</v>
      </c>
      <c r="W309" s="24">
        <f ca="1">SQRT(Inputs!$B$38)*L309+SQRT(1-Inputs!$B$38)*_xlfn.NORM.S.INV(RAND())</f>
        <v>6.2164296995616874E-2</v>
      </c>
      <c r="X309" s="24">
        <f ca="1">SQRT(Inputs!$B$38)*M309+SQRT(1-Inputs!$B$38)*_xlfn.NORM.S.INV(RAND())</f>
        <v>-0.36369614935478123</v>
      </c>
      <c r="Y309" s="24">
        <f ca="1">SQRT(Inputs!$B$38)*C309+SQRT(1-Inputs!$B$38)*_xlfn.NORM.S.INV(RAND())</f>
        <v>0.96647452707123416</v>
      </c>
      <c r="Z309" s="24">
        <f ca="1">SQRT(Inputs!$B$38)*D309+SQRT(1-Inputs!$B$38)*_xlfn.NORM.S.INV(RAND())</f>
        <v>-1.6463495848161676</v>
      </c>
      <c r="AA309" s="24">
        <f ca="1">SQRT(Inputs!$B$38)*E309+SQRT(1-Inputs!$B$38)*_xlfn.NORM.S.INV(RAND())</f>
        <v>-0.98776098617412533</v>
      </c>
      <c r="AB309" s="24">
        <f ca="1">SQRT(Inputs!$B$38)*F309+SQRT(1-Inputs!$B$38)*_xlfn.NORM.S.INV(RAND())</f>
        <v>0.22059329740250294</v>
      </c>
      <c r="AC309" s="24">
        <f ca="1">SQRT(Inputs!$B$38)*G309+SQRT(1-Inputs!$B$38)*_xlfn.NORM.S.INV(RAND())</f>
        <v>-0.90328956505452962</v>
      </c>
      <c r="AD309" s="24">
        <f ca="1">SQRT(Inputs!$B$38)*H309+SQRT(1-Inputs!$B$38)*_xlfn.NORM.S.INV(RAND())</f>
        <v>-0.26442343000528146</v>
      </c>
      <c r="AE309" s="24">
        <f ca="1">SQRT(Inputs!$B$38)*I309+SQRT(1-Inputs!$B$38)*_xlfn.NORM.S.INV(RAND())</f>
        <v>-0.11649275207118154</v>
      </c>
      <c r="AF309" s="24">
        <f ca="1">SQRT(Inputs!$B$38)*J309+SQRT(1-Inputs!$B$38)*_xlfn.NORM.S.INV(RAND())</f>
        <v>1.6783211605173917E-2</v>
      </c>
      <c r="AG309" s="24">
        <f ca="1">SQRT(Inputs!$B$38)*K309+SQRT(1-Inputs!$B$38)*_xlfn.NORM.S.INV(RAND())</f>
        <v>-0.33194609439634559</v>
      </c>
      <c r="AH309" s="24">
        <f ca="1">SQRT(Inputs!$B$38)*L309+SQRT(1-Inputs!$B$38)*_xlfn.NORM.S.INV(RAND())</f>
        <v>-1.8229004692424293</v>
      </c>
      <c r="AI309" s="24">
        <f ca="1">SQRT(Inputs!$B$38)*M309+SQRT(1-Inputs!$B$38)*_xlfn.NORM.S.INV(RAND())</f>
        <v>-1.0494538853117725</v>
      </c>
      <c r="AJ309" s="24">
        <f ca="1">SQRT(Inputs!$B$38)*C309+SQRT(1-Inputs!$B$38)*_xlfn.NORM.S.INV(RAND())</f>
        <v>-0.81904239062717721</v>
      </c>
      <c r="AK309" s="24">
        <f ca="1">SQRT(Inputs!$B$38)*D309+SQRT(1-Inputs!$B$38)*_xlfn.NORM.S.INV(RAND())</f>
        <v>-1.1501558850555449</v>
      </c>
      <c r="AL309" s="24">
        <f ca="1">SQRT(Inputs!$B$38)*E309+SQRT(1-Inputs!$B$38)*_xlfn.NORM.S.INV(RAND())</f>
        <v>-1.7090972884472244</v>
      </c>
      <c r="AM309" s="24">
        <f ca="1">SQRT(Inputs!$B$38)*F309+SQRT(1-Inputs!$B$38)*_xlfn.NORM.S.INV(RAND())</f>
        <v>1.2415056068356292</v>
      </c>
      <c r="AN309" s="24">
        <f ca="1">SQRT(Inputs!$B$38)*G309+SQRT(1-Inputs!$B$38)*_xlfn.NORM.S.INV(RAND())</f>
        <v>1.3663348477017794</v>
      </c>
      <c r="AO309" s="24">
        <f ca="1">SQRT(Inputs!$B$38)*H309+SQRT(1-Inputs!$B$38)*_xlfn.NORM.S.INV(RAND())</f>
        <v>0.50593439519068795</v>
      </c>
      <c r="AP309" s="24">
        <f ca="1">SQRT(Inputs!$B$38)*I309+SQRT(1-Inputs!$B$38)*_xlfn.NORM.S.INV(RAND())</f>
        <v>-0.33613665023838335</v>
      </c>
      <c r="AQ309" s="24">
        <f ca="1">SQRT(Inputs!$B$38)*J309+SQRT(1-Inputs!$B$38)*_xlfn.NORM.S.INV(RAND())</f>
        <v>-0.68928108349105788</v>
      </c>
      <c r="AR309" s="24">
        <f ca="1">SQRT(Inputs!$B$38)*K309+SQRT(1-Inputs!$B$38)*_xlfn.NORM.S.INV(RAND())</f>
        <v>-0.81186159380239009</v>
      </c>
      <c r="AS309" s="24">
        <f ca="1">SQRT(Inputs!$B$38)*L309+SQRT(1-Inputs!$B$38)*_xlfn.NORM.S.INV(RAND())</f>
        <v>-8.8716323674665754E-2</v>
      </c>
      <c r="AT309" s="24">
        <f ca="1">SQRT(Inputs!$B$38)*M309+SQRT(1-Inputs!$B$38)*_xlfn.NORM.S.INV(RAND())</f>
        <v>-3.8165453513952619E-2</v>
      </c>
      <c r="AU309" s="15">
        <f ca="1">Inputs!$B$6*EXP($B$8-0.5*C$5^2+C$5*N309)</f>
        <v>4815.628386597813</v>
      </c>
      <c r="AV309" s="15">
        <f t="shared" ca="1" si="146"/>
        <v>4788.0615764725353</v>
      </c>
      <c r="AW309" s="15">
        <f t="shared" ca="1" si="147"/>
        <v>5545.6836085515524</v>
      </c>
      <c r="AX309" s="15">
        <f t="shared" ca="1" si="148"/>
        <v>8796.9483099251829</v>
      </c>
      <c r="AY309" s="15">
        <f t="shared" ca="1" si="149"/>
        <v>11893.203238320693</v>
      </c>
      <c r="AZ309" s="15">
        <f t="shared" ca="1" si="150"/>
        <v>14796.809409695394</v>
      </c>
      <c r="BA309" s="15">
        <f t="shared" ca="1" si="151"/>
        <v>18189.072223637366</v>
      </c>
      <c r="BB309" s="15">
        <f t="shared" ca="1" si="152"/>
        <v>21858.242142475327</v>
      </c>
      <c r="BC309" s="15">
        <f t="shared" ca="1" si="153"/>
        <v>24335.732856431005</v>
      </c>
      <c r="BD309" s="15">
        <f t="shared" ca="1" si="154"/>
        <v>29987.422111461427</v>
      </c>
      <c r="BE309" s="15">
        <f t="shared" ca="1" si="155"/>
        <v>35548.456789992917</v>
      </c>
      <c r="BF309" s="15">
        <f ca="1">Inputs!$B$13*EXP($B$9-0.5*C$6^2+C$6*Y309)</f>
        <v>16751.960479526228</v>
      </c>
      <c r="BG309" s="15">
        <f t="shared" ca="1" si="156"/>
        <v>15169.157636695119</v>
      </c>
      <c r="BH309" s="15">
        <f t="shared" ca="1" si="157"/>
        <v>15733.231508494111</v>
      </c>
      <c r="BI309" s="15">
        <f t="shared" ca="1" si="158"/>
        <v>19925.01158061927</v>
      </c>
      <c r="BJ309" s="15">
        <f t="shared" ca="1" si="159"/>
        <v>21444.631933038108</v>
      </c>
      <c r="BK309" s="15">
        <f t="shared" ca="1" si="160"/>
        <v>25388.594725947016</v>
      </c>
      <c r="BL309" s="15">
        <f t="shared" ca="1" si="161"/>
        <v>30719.549272855496</v>
      </c>
      <c r="BM309" s="15">
        <f t="shared" ca="1" si="162"/>
        <v>37839.767485933902</v>
      </c>
      <c r="BN309" s="15">
        <f t="shared" ca="1" si="163"/>
        <v>44723.268124426351</v>
      </c>
      <c r="BO309" s="15">
        <f t="shared" ca="1" si="164"/>
        <v>44519.901081863121</v>
      </c>
      <c r="BP309" s="15">
        <f t="shared" ca="1" si="165"/>
        <v>48652.909733096552</v>
      </c>
      <c r="BQ309" s="15">
        <f ca="1">Inputs!$B$20*EXP($B$10-0.5*C$7^2+C$7*AJ309)</f>
        <v>3208.0819968096584</v>
      </c>
      <c r="BR309" s="15">
        <f t="shared" ca="1" si="166"/>
        <v>3021.001047362362</v>
      </c>
      <c r="BS309" s="15">
        <f t="shared" ca="1" si="167"/>
        <v>2532.2236530320738</v>
      </c>
      <c r="BT309" s="15">
        <f t="shared" ca="1" si="168"/>
        <v>4835.5057587137198</v>
      </c>
      <c r="BU309" s="15">
        <f t="shared" ca="1" si="169"/>
        <v>9327.1819091107991</v>
      </c>
      <c r="BV309" s="15">
        <f t="shared" ca="1" si="170"/>
        <v>14543.578290516543</v>
      </c>
      <c r="BW309" s="15">
        <f t="shared" ca="1" si="171"/>
        <v>18901.075486212838</v>
      </c>
      <c r="BX309" s="15">
        <f t="shared" ca="1" si="172"/>
        <v>23024.316840697142</v>
      </c>
      <c r="BY309" s="15">
        <f t="shared" ca="1" si="173"/>
        <v>27619.697434543294</v>
      </c>
      <c r="BZ309" s="15">
        <f t="shared" ca="1" si="174"/>
        <v>38127.383314571794</v>
      </c>
      <c r="CA309" s="15">
        <f t="shared" ca="1" si="175"/>
        <v>53195.402848612321</v>
      </c>
      <c r="CB309" s="15">
        <f ca="1">(AU309*DCF!C$10-DCF!C$5*MAX(AU309*DCF!C$10,0)-MAX(AU309-Inputs!$B$6,0)/Inputs!$B$10)*DCF!C$6</f>
        <v>1044.1196663923115</v>
      </c>
      <c r="CC309" s="15">
        <f ca="1">(AV309*DCF!D$10-DCF!D$5*MAX(AV309*DCF!D$10,0)-MAX(AV309-AU309,0)/Inputs!$B$10)*DCF!D$6</f>
        <v>1167.0575712127741</v>
      </c>
      <c r="CD309" s="15">
        <f ca="1">(AW309*DCF!E$10-DCF!E$5*MAX(AW309*DCF!E$10,0)-MAX(AW309-AV309,0)/Inputs!$B$10)*DCF!E$6</f>
        <v>1109.7622093380346</v>
      </c>
      <c r="CE309" s="15">
        <f ca="1">(AX309*DCF!F$10-DCF!F$5*MAX(AX309*DCF!F$10,0)-MAX(AX309-AW309,0)/Inputs!$B$10)*DCF!F$6</f>
        <v>1243.8522204575388</v>
      </c>
      <c r="CF309" s="15">
        <f ca="1">(AY309*DCF!G$10-DCF!G$5*MAX(AY309*DCF!G$10,0)-MAX(AY309-AX309,0)/Inputs!$B$10)*DCF!G$6</f>
        <v>1855.3200884057103</v>
      </c>
      <c r="CG309" s="15">
        <f ca="1">(AZ309*DCF!H$10-DCF!H$5*MAX(AZ309*DCF!H$10,0)-MAX(AZ309-AY309,0)/Inputs!$B$10)*DCF!H$6</f>
        <v>2357.2238306253817</v>
      </c>
      <c r="CH309" s="15">
        <f ca="1">(BA309*DCF!I$10-DCF!I$5*MAX(BA309*DCF!I$10,0)-MAX(BA309-AZ309,0)/Inputs!$B$10)*DCF!I$6</f>
        <v>2766.0300002491877</v>
      </c>
      <c r="CI309" s="15">
        <f ca="1">(BB309*DCF!J$10-DCF!J$5*MAX(BB309*DCF!J$10,0)-MAX(BB309-BA309,0)/Inputs!$B$10)*DCF!J$6</f>
        <v>3194.922831727421</v>
      </c>
      <c r="CJ309" s="15">
        <f ca="1">(BC309*DCF!K$10-DCF!K$5*MAX(BC309*DCF!K$10,0)-MAX(BC309-BB309,0)/Inputs!$B$10)*DCF!K$6</f>
        <v>3570.8511701526736</v>
      </c>
      <c r="CK309" s="15">
        <f ca="1">(BD309*DCF!L$10-DCF!L$5*MAX(BD309*DCF!L$10,0)-MAX(BD309-BC309,0)/Inputs!$B$10)*DCF!L$6</f>
        <v>3791.8185647452842</v>
      </c>
      <c r="CL309" s="15">
        <f ca="1">(BE309*DCF!M$10-DCF!M$5*MAX(BE309*DCF!M$10,0)-MAX(BE309-BD309,0)/Inputs!$B$10)*DCF!M$6</f>
        <v>4352.0220269728034</v>
      </c>
      <c r="CM309" s="15">
        <f ca="1">(BF309*DCF!C$28-DCF!C$5*MAX(BF309*DCF!C$28,0)-MAX(BF309-Inputs!$B$13,0)/Inputs!$B$17)*DCF!C$6</f>
        <v>3873.5675808859387</v>
      </c>
      <c r="CN309" s="15">
        <f ca="1">(BG309*DCF!D$28-DCF!D$5*MAX(BG309*DCF!D$28,0)-MAX(BG309-BF309,0)/Inputs!$B$17)*DCF!D$6</f>
        <v>4467.6667825820259</v>
      </c>
      <c r="CO309" s="15">
        <f ca="1">(BH309*DCF!E$28-DCF!E$5*MAX(BH309*DCF!E$28,0)-MAX(BH309-BG309,0)/Inputs!$B$17)*DCF!E$6</f>
        <v>4344.7601203250078</v>
      </c>
      <c r="CP309" s="15">
        <f ca="1">(BI309*DCF!F$28-DCF!F$5*MAX(BI309*DCF!F$28,0)-MAX(BI309-BH309,0)/Inputs!$B$17)*DCF!F$6</f>
        <v>4645.9359838795672</v>
      </c>
      <c r="CQ309" s="15">
        <f ca="1">(BJ309*DCF!G$28-DCF!G$5*MAX(BJ309*DCF!G$28,0)-MAX(BJ309-BI309,0)/Inputs!$B$17)*DCF!G$6</f>
        <v>5308.3873237196049</v>
      </c>
      <c r="CR309" s="15">
        <f ca="1">(BK309*DCF!H$28-DCF!H$5*MAX(BK309*DCF!H$28,0)-MAX(BK309-BJ309,0)/Inputs!$B$17)*DCF!H$6</f>
        <v>5666.0984447735955</v>
      </c>
      <c r="CS309" s="15">
        <f ca="1">(BL309*DCF!I$28-DCF!I$5*MAX(BL309*DCF!I$28,0)-MAX(BL309-BK309,0)/Inputs!$B$17)*DCF!I$6</f>
        <v>6458.639900022783</v>
      </c>
      <c r="CT309" s="15">
        <f ca="1">(BM309*DCF!J$28-DCF!J$5*MAX(BM309*DCF!J$28,0)-MAX(BM309-BL309,0)/Inputs!$B$17)*DCF!J$6</f>
        <v>7497.3267003441988</v>
      </c>
      <c r="CU309" s="15">
        <f ca="1">(BN309*DCF!K$28-DCF!K$5*MAX(BN309*DCF!K$28,0)-MAX(BN309-BM309,0)/Inputs!$B$17)*DCF!K$6</f>
        <v>8601.667212364735</v>
      </c>
      <c r="CV309" s="15">
        <f ca="1">(BO309*DCF!L$28-DCF!L$5*MAX(BO309*DCF!L$28,0)-MAX(BO309-BN309,0)/Inputs!$B$17)*DCF!L$6</f>
        <v>8882.6547329254772</v>
      </c>
      <c r="CW309" s="15">
        <f ca="1">(BP309*DCF!M$28-DCF!M$5*MAX(BP309*DCF!M$28,0)-MAX(BP309-BO309,0)/Inputs!$B$17)*DCF!M$6</f>
        <v>8722.0575844400919</v>
      </c>
      <c r="CX309" s="15">
        <f ca="1">(BQ309*DCF!C$46-DCF!C$5*MAX(BQ309*DCF!C$46,0)-MAX(BQ309-Inputs!$B$20,0)/Inputs!$B$24)*DCF!C$6</f>
        <v>-744.16766522609123</v>
      </c>
      <c r="CY309" s="15">
        <f ca="1">(BR309*DCF!D$46-DCF!D$5*MAX(BR309*DCF!D$46,0)-MAX(BR309-BQ309,0)/Inputs!$B$24)*DCF!D$6</f>
        <v>-515.61442812962673</v>
      </c>
      <c r="CZ309" s="15">
        <f ca="1">(BS309*DCF!E$46-DCF!E$5*MAX(BS309*DCF!E$46,0)-MAX(BS309-BR309,0)/Inputs!$B$24)*DCF!E$6</f>
        <v>-299.43985590320636</v>
      </c>
      <c r="DA309" s="15">
        <f ca="1">(BT309*DCF!F$46-DCF!F$5*MAX(BT309*DCF!F$46,0)-MAX(BT309-BS309,0)/Inputs!$B$24)*DCF!F$6</f>
        <v>-1190.849928729468</v>
      </c>
      <c r="DB309" s="15">
        <f ca="1">(BU309*DCF!G$46-DCF!G$5*MAX(BU309*DCF!G$46,0)-MAX(BU309-BT309,0)/Inputs!$B$24)*DCF!G$6</f>
        <v>-1824.6590834700007</v>
      </c>
      <c r="DC309" s="15">
        <f ca="1">(BV309*DCF!H$46-DCF!H$5*MAX(BV309*DCF!H$46,0)-MAX(BV309-BU309,0)/Inputs!$B$24)*DCF!H$6</f>
        <v>-1620.9632141309285</v>
      </c>
      <c r="DD309" s="15">
        <f ca="1">(BW309*DCF!I$46-DCF!I$5*MAX(BW309*DCF!I$46,0)-MAX(BW309-BV309,0)/Inputs!$B$24)*DCF!I$6</f>
        <v>-814.34120884979416</v>
      </c>
      <c r="DE309" s="15">
        <f ca="1">(BX309*DCF!J$46-DCF!J$5*MAX(BX309*DCF!J$46,0)-MAX(BX309-BW309,0)/Inputs!$B$24)*DCF!J$6</f>
        <v>-127.60984007401197</v>
      </c>
      <c r="DF309" s="15">
        <f ca="1">(BY309*DCF!K$46-DCF!K$5*MAX(BY309*DCF!K$46,0)-MAX(BY309-BX309,0)/Inputs!$B$24)*DCF!K$6</f>
        <v>451.98336311376215</v>
      </c>
      <c r="DG309" s="15">
        <f ca="1">(BZ309*DCF!L$46-DCF!L$5*MAX(BZ309*DCF!L$46,0)-MAX(BZ309-BY309,0)/Inputs!$B$24)*DCF!L$6</f>
        <v>257.64559094229566</v>
      </c>
      <c r="DH309" s="15">
        <f ca="1">(CA309*DCF!M$46-DCF!M$5*MAX(CA309*DCF!M$46,0)-MAX(CA309-BZ309,0)/Inputs!$B$24)*DCF!M$6</f>
        <v>1020.2478791691934</v>
      </c>
      <c r="DI309" s="15">
        <f ca="1">SUM(CB309:CL309)+BE309*DCF!M$10*(1+Inputs!$B$30)*(1-Inputs!$B$33)*(1-Inputs!$B$30/Inputs!$B$31)/(Inputs!$B$29-Inputs!$B$30)*DCF!M$6</f>
        <v>125384.80550650552</v>
      </c>
      <c r="DJ309" s="15">
        <f ca="1">SUM(CM309:CW309)+BP309*DCF!M$28*(1+Inputs!$B$30)*(1-Inputs!$B$33)*(1-Inputs!$B$30/Inputs!$B$31)/(Inputs!$B$29-Inputs!$B$30)*DCF!M$6</f>
        <v>249004.35057337541</v>
      </c>
      <c r="DK309" s="15">
        <f ca="1">SUM(CX309:DH309)+CA309*DCF!M$46*(1+Inputs!$B$30)*(1-Inputs!$B$33)*(1-Inputs!$B$30/Inputs!$B$31)/(Inputs!$B$29-Inputs!$B$30)*DCF!M$6</f>
        <v>76838.62581097192</v>
      </c>
      <c r="DM309" s="15">
        <f ca="1">DI309+DJ309+DK309+Inputs!$B$34+Inputs!$B$36-Inputs!$B$35</f>
        <v>528078.78189085284</v>
      </c>
    </row>
    <row r="310" spans="1:117" x14ac:dyDescent="0.75">
      <c r="A310" s="11">
        <v>297</v>
      </c>
      <c r="C310" s="24">
        <f t="shared" ca="1" si="179"/>
        <v>-0.91061509099042148</v>
      </c>
      <c r="D310" s="24">
        <f t="shared" ca="1" si="179"/>
        <v>1.1788073544218587</v>
      </c>
      <c r="E310" s="24">
        <f t="shared" ca="1" si="179"/>
        <v>1.4382182897362317</v>
      </c>
      <c r="F310" s="24">
        <f t="shared" ca="1" si="179"/>
        <v>-0.26285440389253478</v>
      </c>
      <c r="G310" s="24">
        <f t="shared" ca="1" si="179"/>
        <v>1.6316964350233554</v>
      </c>
      <c r="H310" s="24">
        <f t="shared" ca="1" si="179"/>
        <v>0.59398041754245878</v>
      </c>
      <c r="I310" s="24">
        <f t="shared" ca="1" si="179"/>
        <v>-8.4905690671179965E-2</v>
      </c>
      <c r="J310" s="24">
        <f t="shared" ca="1" si="179"/>
        <v>2.4346733548607271</v>
      </c>
      <c r="K310" s="24">
        <f t="shared" ca="1" si="179"/>
        <v>-0.23486344496113171</v>
      </c>
      <c r="L310" s="24">
        <f t="shared" ca="1" si="179"/>
        <v>-0.65985756644223115</v>
      </c>
      <c r="M310" s="24">
        <f t="shared" ca="1" si="179"/>
        <v>0.58911725723325004</v>
      </c>
      <c r="N310" s="24">
        <f ca="1">SQRT(Inputs!$B$38)*C310+SQRT(1-Inputs!$B$38)*_xlfn.NORM.S.INV(RAND())</f>
        <v>-0.65483357727987923</v>
      </c>
      <c r="O310" s="24">
        <f ca="1">SQRT(Inputs!$B$38)*D310+SQRT(1-Inputs!$B$38)*_xlfn.NORM.S.INV(RAND())</f>
        <v>1.3877951030141853</v>
      </c>
      <c r="P310" s="24">
        <f ca="1">SQRT(Inputs!$B$38)*E310+SQRT(1-Inputs!$B$38)*_xlfn.NORM.S.INV(RAND())</f>
        <v>1.1440322736076936</v>
      </c>
      <c r="Q310" s="24">
        <f ca="1">SQRT(Inputs!$B$38)*F310+SQRT(1-Inputs!$B$38)*_xlfn.NORM.S.INV(RAND())</f>
        <v>-1.1696551477073549</v>
      </c>
      <c r="R310" s="24">
        <f ca="1">SQRT(Inputs!$B$38)*G310+SQRT(1-Inputs!$B$38)*_xlfn.NORM.S.INV(RAND())</f>
        <v>1.0353755155450701</v>
      </c>
      <c r="S310" s="24">
        <f ca="1">SQRT(Inputs!$B$38)*H310+SQRT(1-Inputs!$B$38)*_xlfn.NORM.S.INV(RAND())</f>
        <v>0.55227637580719779</v>
      </c>
      <c r="T310" s="24">
        <f ca="1">SQRT(Inputs!$B$38)*I310+SQRT(1-Inputs!$B$38)*_xlfn.NORM.S.INV(RAND())</f>
        <v>-1.5651421939367167</v>
      </c>
      <c r="U310" s="24">
        <f ca="1">SQRT(Inputs!$B$38)*J310+SQRT(1-Inputs!$B$38)*_xlfn.NORM.S.INV(RAND())</f>
        <v>0.78629842446019538</v>
      </c>
      <c r="V310" s="24">
        <f ca="1">SQRT(Inputs!$B$38)*K310+SQRT(1-Inputs!$B$38)*_xlfn.NORM.S.INV(RAND())</f>
        <v>-4.3431698008898706E-2</v>
      </c>
      <c r="W310" s="24">
        <f ca="1">SQRT(Inputs!$B$38)*L310+SQRT(1-Inputs!$B$38)*_xlfn.NORM.S.INV(RAND())</f>
        <v>-1.3546819573030198</v>
      </c>
      <c r="X310" s="24">
        <f ca="1">SQRT(Inputs!$B$38)*M310+SQRT(1-Inputs!$B$38)*_xlfn.NORM.S.INV(RAND())</f>
        <v>-0.65888394814442752</v>
      </c>
      <c r="Y310" s="24">
        <f ca="1">SQRT(Inputs!$B$38)*C310+SQRT(1-Inputs!$B$38)*_xlfn.NORM.S.INV(RAND())</f>
        <v>-1.8105791170996268</v>
      </c>
      <c r="Z310" s="24">
        <f ca="1">SQRT(Inputs!$B$38)*D310+SQRT(1-Inputs!$B$38)*_xlfn.NORM.S.INV(RAND())</f>
        <v>1.3071698257719759</v>
      </c>
      <c r="AA310" s="24">
        <f ca="1">SQRT(Inputs!$B$38)*E310+SQRT(1-Inputs!$B$38)*_xlfn.NORM.S.INV(RAND())</f>
        <v>-0.47909752092029745</v>
      </c>
      <c r="AB310" s="24">
        <f ca="1">SQRT(Inputs!$B$38)*F310+SQRT(1-Inputs!$B$38)*_xlfn.NORM.S.INV(RAND())</f>
        <v>-2.1298369502017689E-2</v>
      </c>
      <c r="AC310" s="24">
        <f ca="1">SQRT(Inputs!$B$38)*G310+SQRT(1-Inputs!$B$38)*_xlfn.NORM.S.INV(RAND())</f>
        <v>1.7560732321029036</v>
      </c>
      <c r="AD310" s="24">
        <f ca="1">SQRT(Inputs!$B$38)*H310+SQRT(1-Inputs!$B$38)*_xlfn.NORM.S.INV(RAND())</f>
        <v>-0.10573677342406873</v>
      </c>
      <c r="AE310" s="24">
        <f ca="1">SQRT(Inputs!$B$38)*I310+SQRT(1-Inputs!$B$38)*_xlfn.NORM.S.INV(RAND())</f>
        <v>-1.0313560391692287</v>
      </c>
      <c r="AF310" s="24">
        <f ca="1">SQRT(Inputs!$B$38)*J310+SQRT(1-Inputs!$B$38)*_xlfn.NORM.S.INV(RAND())</f>
        <v>2.9261450154423692</v>
      </c>
      <c r="AG310" s="24">
        <f ca="1">SQRT(Inputs!$B$38)*K310+SQRT(1-Inputs!$B$38)*_xlfn.NORM.S.INV(RAND())</f>
        <v>-2.5761463300302072</v>
      </c>
      <c r="AH310" s="24">
        <f ca="1">SQRT(Inputs!$B$38)*L310+SQRT(1-Inputs!$B$38)*_xlfn.NORM.S.INV(RAND())</f>
        <v>-0.19924162308992718</v>
      </c>
      <c r="AI310" s="24">
        <f ca="1">SQRT(Inputs!$B$38)*M310+SQRT(1-Inputs!$B$38)*_xlfn.NORM.S.INV(RAND())</f>
        <v>-0.14037297656696113</v>
      </c>
      <c r="AJ310" s="24">
        <f ca="1">SQRT(Inputs!$B$38)*C310+SQRT(1-Inputs!$B$38)*_xlfn.NORM.S.INV(RAND())</f>
        <v>-1.178998392983323</v>
      </c>
      <c r="AK310" s="24">
        <f ca="1">SQRT(Inputs!$B$38)*D310+SQRT(1-Inputs!$B$38)*_xlfn.NORM.S.INV(RAND())</f>
        <v>0.21824201052973219</v>
      </c>
      <c r="AL310" s="24">
        <f ca="1">SQRT(Inputs!$B$38)*E310+SQRT(1-Inputs!$B$38)*_xlfn.NORM.S.INV(RAND())</f>
        <v>-0.72185352060127039</v>
      </c>
      <c r="AM310" s="24">
        <f ca="1">SQRT(Inputs!$B$38)*F310+SQRT(1-Inputs!$B$38)*_xlfn.NORM.S.INV(RAND())</f>
        <v>-0.41808253314180299</v>
      </c>
      <c r="AN310" s="24">
        <f ca="1">SQRT(Inputs!$B$38)*G310+SQRT(1-Inputs!$B$38)*_xlfn.NORM.S.INV(RAND())</f>
        <v>2.0847328303313679</v>
      </c>
      <c r="AO310" s="24">
        <f ca="1">SQRT(Inputs!$B$38)*H310+SQRT(1-Inputs!$B$38)*_xlfn.NORM.S.INV(RAND())</f>
        <v>0.14472730431913686</v>
      </c>
      <c r="AP310" s="24">
        <f ca="1">SQRT(Inputs!$B$38)*I310+SQRT(1-Inputs!$B$38)*_xlfn.NORM.S.INV(RAND())</f>
        <v>0.92960745317420856</v>
      </c>
      <c r="AQ310" s="24">
        <f ca="1">SQRT(Inputs!$B$38)*J310+SQRT(1-Inputs!$B$38)*_xlfn.NORM.S.INV(RAND())</f>
        <v>0.10771112028337426</v>
      </c>
      <c r="AR310" s="24">
        <f ca="1">SQRT(Inputs!$B$38)*K310+SQRT(1-Inputs!$B$38)*_xlfn.NORM.S.INV(RAND())</f>
        <v>-0.73007628211562148</v>
      </c>
      <c r="AS310" s="24">
        <f ca="1">SQRT(Inputs!$B$38)*L310+SQRT(1-Inputs!$B$38)*_xlfn.NORM.S.INV(RAND())</f>
        <v>-0.11210274335630982</v>
      </c>
      <c r="AT310" s="24">
        <f ca="1">SQRT(Inputs!$B$38)*M310+SQRT(1-Inputs!$B$38)*_xlfn.NORM.S.INV(RAND())</f>
        <v>1.3276507594281921</v>
      </c>
      <c r="AU310" s="15">
        <f ca="1">Inputs!$B$6*EXP($B$8-0.5*C$5^2+C$5*N310)</f>
        <v>4463.1607895662228</v>
      </c>
      <c r="AV310" s="15">
        <f t="shared" ca="1" si="146"/>
        <v>6662.4706890387615</v>
      </c>
      <c r="AW310" s="15">
        <f t="shared" ca="1" si="147"/>
        <v>9479.1477958764935</v>
      </c>
      <c r="AX310" s="15">
        <f t="shared" ca="1" si="148"/>
        <v>9999.688921226616</v>
      </c>
      <c r="AY310" s="15">
        <f t="shared" ca="1" si="149"/>
        <v>13791.407283344985</v>
      </c>
      <c r="AZ310" s="15">
        <f t="shared" ca="1" si="150"/>
        <v>17924.90409365025</v>
      </c>
      <c r="BA310" s="15">
        <f t="shared" ca="1" si="151"/>
        <v>18621.167853380033</v>
      </c>
      <c r="BB310" s="15">
        <f t="shared" ca="1" si="152"/>
        <v>24666.623622865049</v>
      </c>
      <c r="BC310" s="15">
        <f t="shared" ca="1" si="153"/>
        <v>30083.946177321784</v>
      </c>
      <c r="BD310" s="15">
        <f t="shared" ca="1" si="154"/>
        <v>32469.504419041801</v>
      </c>
      <c r="BE310" s="15">
        <f t="shared" ca="1" si="155"/>
        <v>37469.761221747824</v>
      </c>
      <c r="BF310" s="15">
        <f ca="1">Inputs!$B$13*EXP($B$9-0.5*C$6^2+C$6*Y310)</f>
        <v>9659.7795203839214</v>
      </c>
      <c r="BG310" s="15">
        <f t="shared" ca="1" si="156"/>
        <v>14904.275613703805</v>
      </c>
      <c r="BH310" s="15">
        <f t="shared" ca="1" si="157"/>
        <v>16819.258885727035</v>
      </c>
      <c r="BI310" s="15">
        <f t="shared" ca="1" si="158"/>
        <v>20521.916803992546</v>
      </c>
      <c r="BJ310" s="15">
        <f t="shared" ca="1" si="159"/>
        <v>32405.470260713697</v>
      </c>
      <c r="BK310" s="15">
        <f t="shared" ca="1" si="160"/>
        <v>39203.148475806986</v>
      </c>
      <c r="BL310" s="15">
        <f t="shared" ca="1" si="161"/>
        <v>42131.581820271327</v>
      </c>
      <c r="BM310" s="15">
        <f t="shared" ca="1" si="162"/>
        <v>74491.272242372273</v>
      </c>
      <c r="BN310" s="15">
        <f t="shared" ca="1" si="163"/>
        <v>67281.115383728393</v>
      </c>
      <c r="BO310" s="15">
        <f t="shared" ca="1" si="164"/>
        <v>80887.27159149888</v>
      </c>
      <c r="BP310" s="15">
        <f t="shared" ca="1" si="165"/>
        <v>97986.269686965214</v>
      </c>
      <c r="BQ310" s="15">
        <f ca="1">Inputs!$B$20*EXP($B$10-0.5*C$7^2+C$7*AJ310)</f>
        <v>2823.5729519242627</v>
      </c>
      <c r="BR310" s="15">
        <f t="shared" ca="1" si="166"/>
        <v>4106.1830797651637</v>
      </c>
      <c r="BS310" s="15">
        <f t="shared" ca="1" si="167"/>
        <v>4570.1351138247264</v>
      </c>
      <c r="BT310" s="15">
        <f t="shared" ca="1" si="168"/>
        <v>5646.6767713382324</v>
      </c>
      <c r="BU310" s="15">
        <f t="shared" ca="1" si="169"/>
        <v>12959.706518516774</v>
      </c>
      <c r="BV310" s="15">
        <f t="shared" ca="1" si="170"/>
        <v>18628.305576403498</v>
      </c>
      <c r="BW310" s="15">
        <f t="shared" ca="1" si="171"/>
        <v>31647.061187069739</v>
      </c>
      <c r="BX310" s="15">
        <f t="shared" ca="1" si="172"/>
        <v>45229.6884777831</v>
      </c>
      <c r="BY310" s="15">
        <f t="shared" ca="1" si="173"/>
        <v>55112.664194992605</v>
      </c>
      <c r="BZ310" s="15">
        <f t="shared" ca="1" si="174"/>
        <v>75753.440906354313</v>
      </c>
      <c r="CA310" s="15">
        <f t="shared" ca="1" si="175"/>
        <v>134724.1993816818</v>
      </c>
      <c r="CB310" s="15">
        <f ca="1">(AU310*DCF!C$10-DCF!C$5*MAX(AU310*DCF!C$10,0)-MAX(AU310-Inputs!$B$6,0)/Inputs!$B$10)*DCF!C$6</f>
        <v>1046.6328231832613</v>
      </c>
      <c r="CC310" s="15">
        <f ca="1">(AV310*DCF!D$10-DCF!D$5*MAX(AV310*DCF!D$10,0)-MAX(AV310-AU310,0)/Inputs!$B$10)*DCF!D$6</f>
        <v>1087.6879347385902</v>
      </c>
      <c r="CD310" s="15">
        <f ca="1">(AW310*DCF!E$10-DCF!E$5*MAX(AW310*DCF!E$10,0)-MAX(AW310-AV310,0)/Inputs!$B$10)*DCF!E$6</f>
        <v>1554.1520029512626</v>
      </c>
      <c r="CE310" s="15">
        <f ca="1">(AX310*DCF!F$10-DCF!F$5*MAX(AX310*DCF!F$10,0)-MAX(AX310-AW310,0)/Inputs!$B$10)*DCF!F$6</f>
        <v>2074.6044527099543</v>
      </c>
      <c r="CF310" s="15">
        <f ca="1">(AY310*DCF!G$10-DCF!G$5*MAX(AY310*DCF!G$10,0)-MAX(AY310-AX310,0)/Inputs!$B$10)*DCF!G$6</f>
        <v>2112.7456717032501</v>
      </c>
      <c r="CG310" s="15">
        <f ca="1">(AZ310*DCF!H$10-DCF!H$5*MAX(AZ310*DCF!H$10,0)-MAX(AZ310-AY310,0)/Inputs!$B$10)*DCF!H$6</f>
        <v>2746.156525593783</v>
      </c>
      <c r="CH310" s="15">
        <f ca="1">(BA310*DCF!I$10-DCF!I$5*MAX(BA310*DCF!I$10,0)-MAX(BA310-AZ310,0)/Inputs!$B$10)*DCF!I$6</f>
        <v>3287.1964130628044</v>
      </c>
      <c r="CI310" s="15">
        <f ca="1">(BB310*DCF!J$10-DCF!J$5*MAX(BB310*DCF!J$10,0)-MAX(BB310-BA310,0)/Inputs!$B$10)*DCF!J$6</f>
        <v>3316.760647500319</v>
      </c>
      <c r="CJ310" s="15">
        <f ca="1">(BC310*DCF!K$10-DCF!K$5*MAX(BC310*DCF!K$10,0)-MAX(BC310-BB310,0)/Inputs!$B$10)*DCF!K$6</f>
        <v>4084.6894927714211</v>
      </c>
      <c r="CK310" s="15">
        <f ca="1">(BD310*DCF!L$10-DCF!L$5*MAX(BD310*DCF!L$10,0)-MAX(BD310-BC310,0)/Inputs!$B$10)*DCF!L$6</f>
        <v>4588.5273992184357</v>
      </c>
      <c r="CL310" s="15">
        <f ca="1">(BE310*DCF!M$10-DCF!M$5*MAX(BE310*DCF!M$10,0)-MAX(BE310-BD310,0)/Inputs!$B$10)*DCF!M$6</f>
        <v>4690.1338416612234</v>
      </c>
      <c r="CM310" s="15">
        <f ca="1">(BF310*DCF!C$28-DCF!C$5*MAX(BF310*DCF!C$28,0)-MAX(BF310-Inputs!$B$13,0)/Inputs!$B$17)*DCF!C$6</f>
        <v>2948.1013595506815</v>
      </c>
      <c r="CN310" s="15">
        <f ca="1">(BG310*DCF!D$28-DCF!D$5*MAX(BG310*DCF!D$28,0)-MAX(BG310-BF310,0)/Inputs!$B$17)*DCF!D$6</f>
        <v>3270.761442747566</v>
      </c>
      <c r="CO310" s="15">
        <f ca="1">(BH310*DCF!E$28-DCF!E$5*MAX(BH310*DCF!E$28,0)-MAX(BH310-BG310,0)/Inputs!$B$17)*DCF!E$6</f>
        <v>4386.0967640320223</v>
      </c>
      <c r="CP310" s="15">
        <f ca="1">(BI310*DCF!F$28-DCF!F$5*MAX(BI310*DCF!F$28,0)-MAX(BI310-BH310,0)/Inputs!$B$17)*DCF!F$6</f>
        <v>4897.0324483025561</v>
      </c>
      <c r="CQ310" s="15">
        <f ca="1">(BJ310*DCF!G$28-DCF!G$5*MAX(BJ310*DCF!G$28,0)-MAX(BJ310-BI310,0)/Inputs!$B$17)*DCF!G$6</f>
        <v>6409.1488224899458</v>
      </c>
      <c r="CR310" s="15">
        <f ca="1">(BK310*DCF!H$28-DCF!H$5*MAX(BK310*DCF!H$28,0)-MAX(BK310-BJ310,0)/Inputs!$B$17)*DCF!H$6</f>
        <v>8639.2027081108499</v>
      </c>
      <c r="CS310" s="15">
        <f ca="1">(BL310*DCF!I$28-DCF!I$5*MAX(BL310*DCF!I$28,0)-MAX(BL310-BK310,0)/Inputs!$B$17)*DCF!I$6</f>
        <v>9487.0494601991177</v>
      </c>
      <c r="CT310" s="15">
        <f ca="1">(BM310*DCF!J$28-DCF!J$5*MAX(BM310*DCF!J$28,0)-MAX(BM310-BL310,0)/Inputs!$B$17)*DCF!J$6</f>
        <v>12327.107100163043</v>
      </c>
      <c r="CU310" s="15">
        <f ca="1">(BN310*DCF!K$28-DCF!K$5*MAX(BN310*DCF!K$28,0)-MAX(BN310-BM310,0)/Inputs!$B$17)*DCF!K$6</f>
        <v>14208.643466392661</v>
      </c>
      <c r="CV310" s="15">
        <f ca="1">(BO310*DCF!L$28-DCF!L$5*MAX(BO310*DCF!L$28,0)-MAX(BO310-BN310,0)/Inputs!$B$17)*DCF!L$6</f>
        <v>14599.149233128921</v>
      </c>
      <c r="CW310" s="15">
        <f ca="1">(BP310*DCF!M$28-DCF!M$5*MAX(BP310*DCF!M$28,0)-MAX(BP310-BO310,0)/Inputs!$B$17)*DCF!M$6</f>
        <v>16648.847578324276</v>
      </c>
      <c r="CX310" s="15">
        <f ca="1">(BQ310*DCF!C$46-DCF!C$5*MAX(BQ310*DCF!C$46,0)-MAX(BQ310-Inputs!$B$20,0)/Inputs!$B$24)*DCF!C$6</f>
        <v>-652.09536995941403</v>
      </c>
      <c r="CY310" s="15">
        <f ca="1">(BR310*DCF!D$46-DCF!D$5*MAX(BR310*DCF!D$46,0)-MAX(BR310-BQ310,0)/Inputs!$B$24)*DCF!D$6</f>
        <v>-1248.1087892076725</v>
      </c>
      <c r="CZ310" s="15">
        <f ca="1">(BS310*DCF!E$46-DCF!E$5*MAX(BS310*DCF!E$46,0)-MAX(BS310-BR310,0)/Inputs!$B$24)*DCF!E$6</f>
        <v>-723.30355384080451</v>
      </c>
      <c r="DA310" s="15">
        <f ca="1">(BT310*DCF!F$46-DCF!F$5*MAX(BT310*DCF!F$46,0)-MAX(BT310-BS310,0)/Inputs!$B$24)*DCF!F$6</f>
        <v>-803.2295530812994</v>
      </c>
      <c r="DB310" s="15">
        <f ca="1">(BU310*DCF!G$46-DCF!G$5*MAX(BU310*DCF!G$46,0)-MAX(BU310-BT310,0)/Inputs!$B$24)*DCF!G$6</f>
        <v>-2895.8976411547278</v>
      </c>
      <c r="DC310" s="15">
        <f ca="1">(BV310*DCF!H$46-DCF!H$5*MAX(BV310*DCF!H$46,0)-MAX(BV310-BU310,0)/Inputs!$B$24)*DCF!H$6</f>
        <v>-1761.4824251556249</v>
      </c>
      <c r="DD310" s="15">
        <f ca="1">(BW310*DCF!I$46-DCF!I$5*MAX(BW310*DCF!I$46,0)-MAX(BW310-BV310,0)/Inputs!$B$24)*DCF!I$6</f>
        <v>-3006.2799545419434</v>
      </c>
      <c r="DE310" s="15">
        <f ca="1">(BX310*DCF!J$46-DCF!J$5*MAX(BX310*DCF!J$46,0)-MAX(BX310-BW310,0)/Inputs!$B$24)*DCF!J$6</f>
        <v>-1704.6305289482464</v>
      </c>
      <c r="DF310" s="15">
        <f ca="1">(BY310*DCF!K$46-DCF!K$5*MAX(BY310*DCF!K$46,0)-MAX(BY310-BX310,0)/Inputs!$B$24)*DCF!K$6</f>
        <v>727.15332845454998</v>
      </c>
      <c r="DG310" s="15">
        <f ca="1">(BZ310*DCF!L$46-DCF!L$5*MAX(BZ310*DCF!L$46,0)-MAX(BZ310-BY310,0)/Inputs!$B$24)*DCF!L$6</f>
        <v>565.40895841407928</v>
      </c>
      <c r="DH310" s="15">
        <f ca="1">(CA310*DCF!M$46-DCF!M$5*MAX(CA310*DCF!M$46,0)-MAX(CA310-BZ310,0)/Inputs!$B$24)*DCF!M$6</f>
        <v>-1766.3542269936804</v>
      </c>
      <c r="DI310" s="15">
        <f ca="1">SUM(CB310:CL310)+BE310*DCF!M$10*(1+Inputs!$B$30)*(1-Inputs!$B$33)*(1-Inputs!$B$30/Inputs!$B$31)/(Inputs!$B$29-Inputs!$B$30)*DCF!M$6</f>
        <v>134868.12817151551</v>
      </c>
      <c r="DJ310" s="15">
        <f ca="1">SUM(CM310:CW310)+BP310*DCF!M$28*(1+Inputs!$B$30)*(1-Inputs!$B$33)*(1-Inputs!$B$30/Inputs!$B$31)/(Inputs!$B$29-Inputs!$B$30)*DCF!M$6</f>
        <v>461417.25274757505</v>
      </c>
      <c r="DK310" s="15">
        <f ca="1">SUM(CX310:DH310)+CA310*DCF!M$46*(1+Inputs!$B$30)*(1-Inputs!$B$33)*(1-Inputs!$B$30/Inputs!$B$31)/(Inputs!$B$29-Inputs!$B$30)*DCF!M$6</f>
        <v>195030.75158972043</v>
      </c>
      <c r="DM310" s="15">
        <f ca="1">DI310+DJ310+DK310+Inputs!$B$34+Inputs!$B$36-Inputs!$B$35</f>
        <v>868167.13250881108</v>
      </c>
    </row>
    <row r="311" spans="1:117" x14ac:dyDescent="0.75">
      <c r="A311" s="11">
        <v>298</v>
      </c>
      <c r="C311" s="24">
        <f t="shared" ca="1" si="179"/>
        <v>0.3461178856306335</v>
      </c>
      <c r="D311" s="24">
        <f t="shared" ca="1" si="179"/>
        <v>-1.553287263738675</v>
      </c>
      <c r="E311" s="24">
        <f t="shared" ca="1" si="179"/>
        <v>0.76259768183081378</v>
      </c>
      <c r="F311" s="24">
        <f t="shared" ca="1" si="179"/>
        <v>-1.4369726343950651</v>
      </c>
      <c r="G311" s="24">
        <f t="shared" ca="1" si="179"/>
        <v>-3.5889952268516621E-2</v>
      </c>
      <c r="H311" s="24">
        <f t="shared" ca="1" si="179"/>
        <v>-0.37556238914950041</v>
      </c>
      <c r="I311" s="24">
        <f t="shared" ca="1" si="179"/>
        <v>-1.6795900836432258</v>
      </c>
      <c r="J311" s="24">
        <f t="shared" ca="1" si="179"/>
        <v>2.0693727145232659</v>
      </c>
      <c r="K311" s="24">
        <f t="shared" ca="1" si="179"/>
        <v>0.13068115731312119</v>
      </c>
      <c r="L311" s="24">
        <f t="shared" ca="1" si="179"/>
        <v>-0.8505731579901249</v>
      </c>
      <c r="M311" s="24">
        <f t="shared" ca="1" si="179"/>
        <v>1.2105106508212722</v>
      </c>
      <c r="N311" s="24">
        <f ca="1">SQRT(Inputs!$B$38)*C311+SQRT(1-Inputs!$B$38)*_xlfn.NORM.S.INV(RAND())</f>
        <v>0.70129220331655762</v>
      </c>
      <c r="O311" s="24">
        <f ca="1">SQRT(Inputs!$B$38)*D311+SQRT(1-Inputs!$B$38)*_xlfn.NORM.S.INV(RAND())</f>
        <v>-1.6203618523463432</v>
      </c>
      <c r="P311" s="24">
        <f ca="1">SQRT(Inputs!$B$38)*E311+SQRT(1-Inputs!$B$38)*_xlfn.NORM.S.INV(RAND())</f>
        <v>1.3169674642042255</v>
      </c>
      <c r="Q311" s="24">
        <f ca="1">SQRT(Inputs!$B$38)*F311+SQRT(1-Inputs!$B$38)*_xlfn.NORM.S.INV(RAND())</f>
        <v>-0.74350102717635613</v>
      </c>
      <c r="R311" s="24">
        <f ca="1">SQRT(Inputs!$B$38)*G311+SQRT(1-Inputs!$B$38)*_xlfn.NORM.S.INV(RAND())</f>
        <v>-0.12114993556611667</v>
      </c>
      <c r="S311" s="24">
        <f ca="1">SQRT(Inputs!$B$38)*H311+SQRT(1-Inputs!$B$38)*_xlfn.NORM.S.INV(RAND())</f>
        <v>-8.9391523648653409E-2</v>
      </c>
      <c r="T311" s="24">
        <f ca="1">SQRT(Inputs!$B$38)*I311+SQRT(1-Inputs!$B$38)*_xlfn.NORM.S.INV(RAND())</f>
        <v>-1.1788129646384735</v>
      </c>
      <c r="U311" s="24">
        <f ca="1">SQRT(Inputs!$B$38)*J311+SQRT(1-Inputs!$B$38)*_xlfn.NORM.S.INV(RAND())</f>
        <v>1.7756495799697452</v>
      </c>
      <c r="V311" s="24">
        <f ca="1">SQRT(Inputs!$B$38)*K311+SQRT(1-Inputs!$B$38)*_xlfn.NORM.S.INV(RAND())</f>
        <v>0.1166985336961588</v>
      </c>
      <c r="W311" s="24">
        <f ca="1">SQRT(Inputs!$B$38)*L311+SQRT(1-Inputs!$B$38)*_xlfn.NORM.S.INV(RAND())</f>
        <v>0.17245716911966952</v>
      </c>
      <c r="X311" s="24">
        <f ca="1">SQRT(Inputs!$B$38)*M311+SQRT(1-Inputs!$B$38)*_xlfn.NORM.S.INV(RAND())</f>
        <v>1.3081105431929339</v>
      </c>
      <c r="Y311" s="24">
        <f ca="1">SQRT(Inputs!$B$38)*C311+SQRT(1-Inputs!$B$38)*_xlfn.NORM.S.INV(RAND())</f>
        <v>1.1395738905353003</v>
      </c>
      <c r="Z311" s="24">
        <f ca="1">SQRT(Inputs!$B$38)*D311+SQRT(1-Inputs!$B$38)*_xlfn.NORM.S.INV(RAND())</f>
        <v>-0.66471160549598929</v>
      </c>
      <c r="AA311" s="24">
        <f ca="1">SQRT(Inputs!$B$38)*E311+SQRT(1-Inputs!$B$38)*_xlfn.NORM.S.INV(RAND())</f>
        <v>0.50776065623560673</v>
      </c>
      <c r="AB311" s="24">
        <f ca="1">SQRT(Inputs!$B$38)*F311+SQRT(1-Inputs!$B$38)*_xlfn.NORM.S.INV(RAND())</f>
        <v>0.86455099530070467</v>
      </c>
      <c r="AC311" s="24">
        <f ca="1">SQRT(Inputs!$B$38)*G311+SQRT(1-Inputs!$B$38)*_xlfn.NORM.S.INV(RAND())</f>
        <v>-0.70233005494000855</v>
      </c>
      <c r="AD311" s="24">
        <f ca="1">SQRT(Inputs!$B$38)*H311+SQRT(1-Inputs!$B$38)*_xlfn.NORM.S.INV(RAND())</f>
        <v>1.3792275630225392</v>
      </c>
      <c r="AE311" s="24">
        <f ca="1">SQRT(Inputs!$B$38)*I311+SQRT(1-Inputs!$B$38)*_xlfn.NORM.S.INV(RAND())</f>
        <v>-0.27891329956464539</v>
      </c>
      <c r="AF311" s="24">
        <f ca="1">SQRT(Inputs!$B$38)*J311+SQRT(1-Inputs!$B$38)*_xlfn.NORM.S.INV(RAND())</f>
        <v>1.460864678044492</v>
      </c>
      <c r="AG311" s="24">
        <f ca="1">SQRT(Inputs!$B$38)*K311+SQRT(1-Inputs!$B$38)*_xlfn.NORM.S.INV(RAND())</f>
        <v>-0.1077818840103808</v>
      </c>
      <c r="AH311" s="24">
        <f ca="1">SQRT(Inputs!$B$38)*L311+SQRT(1-Inputs!$B$38)*_xlfn.NORM.S.INV(RAND())</f>
        <v>-0.54029344859507866</v>
      </c>
      <c r="AI311" s="24">
        <f ca="1">SQRT(Inputs!$B$38)*M311+SQRT(1-Inputs!$B$38)*_xlfn.NORM.S.INV(RAND())</f>
        <v>-1.0380187611809537</v>
      </c>
      <c r="AJ311" s="24">
        <f ca="1">SQRT(Inputs!$B$38)*C311+SQRT(1-Inputs!$B$38)*_xlfn.NORM.S.INV(RAND())</f>
        <v>0.35446259730925256</v>
      </c>
      <c r="AK311" s="24">
        <f ca="1">SQRT(Inputs!$B$38)*D311+SQRT(1-Inputs!$B$38)*_xlfn.NORM.S.INV(RAND())</f>
        <v>-1.9324129861913995</v>
      </c>
      <c r="AL311" s="24">
        <f ca="1">SQRT(Inputs!$B$38)*E311+SQRT(1-Inputs!$B$38)*_xlfn.NORM.S.INV(RAND())</f>
        <v>-0.81371778930236138</v>
      </c>
      <c r="AM311" s="24">
        <f ca="1">SQRT(Inputs!$B$38)*F311+SQRT(1-Inputs!$B$38)*_xlfn.NORM.S.INV(RAND())</f>
        <v>-1.6340364199594799</v>
      </c>
      <c r="AN311" s="24">
        <f ca="1">SQRT(Inputs!$B$38)*G311+SQRT(1-Inputs!$B$38)*_xlfn.NORM.S.INV(RAND())</f>
        <v>0.56033212854730219</v>
      </c>
      <c r="AO311" s="24">
        <f ca="1">SQRT(Inputs!$B$38)*H311+SQRT(1-Inputs!$B$38)*_xlfn.NORM.S.INV(RAND())</f>
        <v>0.92844506869495924</v>
      </c>
      <c r="AP311" s="24">
        <f ca="1">SQRT(Inputs!$B$38)*I311+SQRT(1-Inputs!$B$38)*_xlfn.NORM.S.INV(RAND())</f>
        <v>-0.98941041246204198</v>
      </c>
      <c r="AQ311" s="24">
        <f ca="1">SQRT(Inputs!$B$38)*J311+SQRT(1-Inputs!$B$38)*_xlfn.NORM.S.INV(RAND())</f>
        <v>2.0132292667482043</v>
      </c>
      <c r="AR311" s="24">
        <f ca="1">SQRT(Inputs!$B$38)*K311+SQRT(1-Inputs!$B$38)*_xlfn.NORM.S.INV(RAND())</f>
        <v>1.0107845641199154</v>
      </c>
      <c r="AS311" s="24">
        <f ca="1">SQRT(Inputs!$B$38)*L311+SQRT(1-Inputs!$B$38)*_xlfn.NORM.S.INV(RAND())</f>
        <v>-4.9393963666912122E-2</v>
      </c>
      <c r="AT311" s="24">
        <f ca="1">SQRT(Inputs!$B$38)*M311+SQRT(1-Inputs!$B$38)*_xlfn.NORM.S.INV(RAND())</f>
        <v>0.74347656825680453</v>
      </c>
      <c r="AU311" s="15">
        <f ca="1">Inputs!$B$6*EXP($B$8-0.5*C$5^2+C$5*N311)</f>
        <v>5558.7733468179867</v>
      </c>
      <c r="AV311" s="15">
        <f t="shared" ca="1" si="146"/>
        <v>5331.940767527778</v>
      </c>
      <c r="AW311" s="15">
        <f t="shared" ca="1" si="147"/>
        <v>7765.1441485689847</v>
      </c>
      <c r="AX311" s="15">
        <f t="shared" ca="1" si="148"/>
        <v>8639.5047128030183</v>
      </c>
      <c r="AY311" s="15">
        <f t="shared" ca="1" si="149"/>
        <v>10410.019746268516</v>
      </c>
      <c r="AZ311" s="15">
        <f t="shared" ca="1" si="150"/>
        <v>12607.022251269927</v>
      </c>
      <c r="BA311" s="15">
        <f t="shared" ca="1" si="151"/>
        <v>13637.113834258374</v>
      </c>
      <c r="BB311" s="15">
        <f t="shared" ca="1" si="152"/>
        <v>19946.822377642879</v>
      </c>
      <c r="BC311" s="15">
        <f t="shared" ca="1" si="153"/>
        <v>24706.53602841415</v>
      </c>
      <c r="BD311" s="15">
        <f t="shared" ca="1" si="154"/>
        <v>30760.031825670489</v>
      </c>
      <c r="BE311" s="15">
        <f t="shared" ca="1" si="155"/>
        <v>42461.745971059885</v>
      </c>
      <c r="BF311" s="15">
        <f ca="1">Inputs!$B$13*EXP($B$9-0.5*C$6^2+C$6*Y311)</f>
        <v>17336.80752540359</v>
      </c>
      <c r="BG311" s="15">
        <f t="shared" ca="1" si="156"/>
        <v>18740.856954376712</v>
      </c>
      <c r="BH311" s="15">
        <f t="shared" ca="1" si="157"/>
        <v>24909.772554791871</v>
      </c>
      <c r="BI311" s="15">
        <f t="shared" ca="1" si="158"/>
        <v>34833.462946611515</v>
      </c>
      <c r="BJ311" s="15">
        <f t="shared" ca="1" si="159"/>
        <v>38591.979426635357</v>
      </c>
      <c r="BK311" s="15">
        <f t="shared" ca="1" si="160"/>
        <v>57147.876862662364</v>
      </c>
      <c r="BL311" s="15">
        <f t="shared" ca="1" si="161"/>
        <v>67707.237813138388</v>
      </c>
      <c r="BM311" s="15">
        <f t="shared" ca="1" si="162"/>
        <v>99788.125846855663</v>
      </c>
      <c r="BN311" s="15">
        <f t="shared" ca="1" si="163"/>
        <v>121151.93457207017</v>
      </c>
      <c r="BO311" s="15">
        <f t="shared" ca="1" si="164"/>
        <v>139991.03073460041</v>
      </c>
      <c r="BP311" s="15">
        <f t="shared" ca="1" si="165"/>
        <v>153185.44164612814</v>
      </c>
      <c r="BQ311" s="15">
        <f ca="1">Inputs!$B$20*EXP($B$10-0.5*C$7^2+C$7*AJ311)</f>
        <v>4864.1654222750012</v>
      </c>
      <c r="BR311" s="15">
        <f t="shared" ca="1" si="166"/>
        <v>3572.9119434083141</v>
      </c>
      <c r="BS311" s="15">
        <f t="shared" ca="1" si="167"/>
        <v>3873.0647257353735</v>
      </c>
      <c r="BT311" s="15">
        <f t="shared" ca="1" si="168"/>
        <v>3478.4494164568841</v>
      </c>
      <c r="BU311" s="15">
        <f t="shared" ca="1" si="169"/>
        <v>5520.7043683481243</v>
      </c>
      <c r="BV311" s="15">
        <f t="shared" ca="1" si="170"/>
        <v>9467.9566873498534</v>
      </c>
      <c r="BW311" s="15">
        <f t="shared" ca="1" si="171"/>
        <v>10715.780884513391</v>
      </c>
      <c r="BX311" s="15">
        <f t="shared" ca="1" si="172"/>
        <v>22439.728929379806</v>
      </c>
      <c r="BY311" s="15">
        <f t="shared" ca="1" si="173"/>
        <v>38150.1066139295</v>
      </c>
      <c r="BZ311" s="15">
        <f t="shared" ca="1" si="174"/>
        <v>53046.075492830358</v>
      </c>
      <c r="CA311" s="15">
        <f t="shared" ca="1" si="175"/>
        <v>85038.026165558884</v>
      </c>
      <c r="CB311" s="15">
        <f ca="1">(AU311*DCF!C$10-DCF!C$5*MAX(AU311*DCF!C$10,0)-MAX(AU311-Inputs!$B$6,0)/Inputs!$B$10)*DCF!C$6</f>
        <v>1038.8209103671725</v>
      </c>
      <c r="CC311" s="15">
        <f ca="1">(AV311*DCF!D$10-DCF!D$5*MAX(AV311*DCF!D$10,0)-MAX(AV311-AU311,0)/Inputs!$B$10)*DCF!D$6</f>
        <v>1299.6244393719187</v>
      </c>
      <c r="CD311" s="15">
        <f ca="1">(AW311*DCF!E$10-DCF!E$5*MAX(AW311*DCF!E$10,0)-MAX(AW311-AV311,0)/Inputs!$B$10)*DCF!E$6</f>
        <v>1244.7900087692637</v>
      </c>
      <c r="CE311" s="15">
        <f ca="1">(AX311*DCF!F$10-DCF!F$5*MAX(AX311*DCF!F$10,0)-MAX(AX311-AW311,0)/Inputs!$B$10)*DCF!F$6</f>
        <v>1704.0573546948031</v>
      </c>
      <c r="CF311" s="15">
        <f ca="1">(AY311*DCF!G$10-DCF!G$5*MAX(AY311*DCF!G$10,0)-MAX(AY311-AX311,0)/Inputs!$B$10)*DCF!G$6</f>
        <v>1804.5553048498564</v>
      </c>
      <c r="CG311" s="15">
        <f ca="1">(AZ311*DCF!H$10-DCF!H$5*MAX(AZ311*DCF!H$10,0)-MAX(AZ311-AY311,0)/Inputs!$B$10)*DCF!H$6</f>
        <v>2057.5452316325836</v>
      </c>
      <c r="CH311" s="15">
        <f ca="1">(BA311*DCF!I$10-DCF!I$5*MAX(BA311*DCF!I$10,0)-MAX(BA311-AZ311,0)/Inputs!$B$10)*DCF!I$6</f>
        <v>2322.0321033314067</v>
      </c>
      <c r="CI311" s="15">
        <f ca="1">(BB311*DCF!J$10-DCF!J$5*MAX(BB311*DCF!J$10,0)-MAX(BB311-BA311,0)/Inputs!$B$10)*DCF!J$6</f>
        <v>2466.7886490021256</v>
      </c>
      <c r="CJ311" s="15">
        <f ca="1">(BC311*DCF!K$10-DCF!K$5*MAX(BC311*DCF!K$10,0)-MAX(BC311-BB311,0)/Inputs!$B$10)*DCF!K$6</f>
        <v>3311.0680563700671</v>
      </c>
      <c r="CK311" s="15">
        <f ca="1">(BD311*DCF!L$10-DCF!L$5*MAX(BD311*DCF!L$10,0)-MAX(BD311-BC311,0)/Inputs!$B$10)*DCF!L$6</f>
        <v>3856.382709844087</v>
      </c>
      <c r="CL311" s="15">
        <f ca="1">(BE311*DCF!M$10-DCF!M$5*MAX(BE311*DCF!M$10,0)-MAX(BE311-BD311,0)/Inputs!$B$10)*DCF!M$6</f>
        <v>4594.0067723194034</v>
      </c>
      <c r="CM311" s="15">
        <f ca="1">(BF311*DCF!C$28-DCF!C$5*MAX(BF311*DCF!C$28,0)-MAX(BF311-Inputs!$B$13,0)/Inputs!$B$17)*DCF!C$6</f>
        <v>3916.9904619666736</v>
      </c>
      <c r="CN311" s="15">
        <f ca="1">(BG311*DCF!D$28-DCF!D$5*MAX(BG311*DCF!D$28,0)-MAX(BG311-BF311,0)/Inputs!$B$17)*DCF!D$6</f>
        <v>5220.0664902978342</v>
      </c>
      <c r="CO311" s="15">
        <f ca="1">(BH311*DCF!E$28-DCF!E$5*MAX(BH311*DCF!E$28,0)-MAX(BH311-BG311,0)/Inputs!$B$17)*DCF!E$6</f>
        <v>5839.0827909115505</v>
      </c>
      <c r="CP311" s="15">
        <f ca="1">(BI311*DCF!F$28-DCF!F$5*MAX(BI311*DCF!F$28,0)-MAX(BI311-BH311,0)/Inputs!$B$17)*DCF!F$6</f>
        <v>7649.6029548250663</v>
      </c>
      <c r="CQ311" s="15">
        <f ca="1">(BJ311*DCF!G$28-DCF!G$5*MAX(BJ311*DCF!G$28,0)-MAX(BJ311-BI311,0)/Inputs!$B$17)*DCF!G$6</f>
        <v>9380.8365164139213</v>
      </c>
      <c r="CR311" s="15">
        <f ca="1">(BK311*DCF!H$28-DCF!H$5*MAX(BK311*DCF!H$28,0)-MAX(BK311-BJ311,0)/Inputs!$B$17)*DCF!H$6</f>
        <v>11250.234727940506</v>
      </c>
      <c r="CS311" s="15">
        <f ca="1">(BL311*DCF!I$28-DCF!I$5*MAX(BL311*DCF!I$28,0)-MAX(BL311-BK311,0)/Inputs!$B$17)*DCF!I$6</f>
        <v>14405.970588145336</v>
      </c>
      <c r="CT311" s="15">
        <f ca="1">(BM311*DCF!J$28-DCF!J$5*MAX(BM311*DCF!J$28,0)-MAX(BM311-BL311,0)/Inputs!$B$17)*DCF!J$6</f>
        <v>18007.372427435221</v>
      </c>
      <c r="CU311" s="15">
        <f ca="1">(BN311*DCF!K$28-DCF!K$5*MAX(BN311*DCF!K$28,0)-MAX(BN311-BM311,0)/Inputs!$B$17)*DCF!K$6</f>
        <v>22968.475222754532</v>
      </c>
      <c r="CV311" s="15">
        <f ca="1">(BO311*DCF!L$28-DCF!L$5*MAX(BO311*DCF!L$28,0)-MAX(BO311-BN311,0)/Inputs!$B$17)*DCF!L$6</f>
        <v>25799.473880875539</v>
      </c>
      <c r="CW311" s="15">
        <f ca="1">(BP311*DCF!M$28-DCF!M$5*MAX(BP311*DCF!M$28,0)-MAX(BP311-BO311,0)/Inputs!$B$17)*DCF!M$6</f>
        <v>27442.742804650425</v>
      </c>
      <c r="CX311" s="15">
        <f ca="1">(BQ311*DCF!C$46-DCF!C$5*MAX(BQ311*DCF!C$46,0)-MAX(BQ311-Inputs!$B$20,0)/Inputs!$B$24)*DCF!C$6</f>
        <v>-1891.56957663395</v>
      </c>
      <c r="CY311" s="15">
        <f ca="1">(BR311*DCF!D$46-DCF!D$5*MAX(BR311*DCF!D$46,0)-MAX(BR311-BQ311,0)/Inputs!$B$24)*DCF!D$6</f>
        <v>-609.81274735619718</v>
      </c>
      <c r="CZ311" s="15">
        <f ca="1">(BS311*DCF!E$46-DCF!E$5*MAX(BS311*DCF!E$46,0)-MAX(BS311-BR311,0)/Inputs!$B$24)*DCF!E$6</f>
        <v>-576.30861104775852</v>
      </c>
      <c r="DA311" s="15">
        <f ca="1">(BT311*DCF!F$46-DCF!F$5*MAX(BT311*DCF!F$46,0)-MAX(BT311-BS311,0)/Inputs!$B$24)*DCF!F$6</f>
        <v>-253.32267894124686</v>
      </c>
      <c r="DB311" s="15">
        <f ca="1">(BU311*DCF!G$46-DCF!G$5*MAX(BU311*DCF!G$46,0)-MAX(BU311-BT311,0)/Inputs!$B$24)*DCF!G$6</f>
        <v>-872.6798031564623</v>
      </c>
      <c r="DC311" s="15">
        <f ca="1">(BV311*DCF!H$46-DCF!H$5*MAX(BV311*DCF!H$46,0)-MAX(BV311-BU311,0)/Inputs!$B$24)*DCF!H$6</f>
        <v>-1226.5844729135672</v>
      </c>
      <c r="DD311" s="15">
        <f ca="1">(BW311*DCF!I$46-DCF!I$5*MAX(BW311*DCF!I$46,0)-MAX(BW311-BV311,0)/Inputs!$B$24)*DCF!I$6</f>
        <v>-110.71694158168411</v>
      </c>
      <c r="DE311" s="15">
        <f ca="1">(BX311*DCF!J$46-DCF!J$5*MAX(BX311*DCF!J$46,0)-MAX(BX311-BW311,0)/Inputs!$B$24)*DCF!J$6</f>
        <v>-2167.7149222360022</v>
      </c>
      <c r="DF311" s="15">
        <f ca="1">(BY311*DCF!K$46-DCF!K$5*MAX(BY311*DCF!K$46,0)-MAX(BY311-BX311,0)/Inputs!$B$24)*DCF!K$6</f>
        <v>-1669.3627461544559</v>
      </c>
      <c r="DG311" s="15">
        <f ca="1">(BZ311*DCF!L$46-DCF!L$5*MAX(BZ311*DCF!L$46,0)-MAX(BZ311-BY311,0)/Inputs!$B$24)*DCF!L$6</f>
        <v>295.82281401379151</v>
      </c>
      <c r="DH311" s="15">
        <f ca="1">(CA311*DCF!M$46-DCF!M$5*MAX(CA311*DCF!M$46,0)-MAX(CA311-BZ311,0)/Inputs!$B$24)*DCF!M$6</f>
        <v>-21.468160955896707</v>
      </c>
      <c r="DI311" s="15">
        <f ca="1">SUM(CB311:CL311)+BE311*DCF!M$10*(1+Inputs!$B$30)*(1-Inputs!$B$33)*(1-Inputs!$B$30/Inputs!$B$31)/(Inputs!$B$29-Inputs!$B$30)*DCF!M$6</f>
        <v>143871.27207647375</v>
      </c>
      <c r="DJ311" s="15">
        <f ca="1">SUM(CM311:CW311)+BP311*DCF!M$28*(1+Inputs!$B$30)*(1-Inputs!$B$33)*(1-Inputs!$B$30/Inputs!$B$31)/(Inputs!$B$29-Inputs!$B$30)*DCF!M$6</f>
        <v>720303.661891461</v>
      </c>
      <c r="DK311" s="15">
        <f ca="1">SUM(CX311:DH311)+CA311*DCF!M$46*(1+Inputs!$B$30)*(1-Inputs!$B$33)*(1-Inputs!$B$30/Inputs!$B$31)/(Inputs!$B$29-Inputs!$B$30)*DCF!M$6</f>
        <v>122375.14400316522</v>
      </c>
      <c r="DM311" s="15">
        <f ca="1">DI311+DJ311+DK311+Inputs!$B$34+Inputs!$B$36-Inputs!$B$35</f>
        <v>1063401.0779710999</v>
      </c>
    </row>
    <row r="312" spans="1:117" x14ac:dyDescent="0.75">
      <c r="A312" s="11">
        <v>299</v>
      </c>
      <c r="C312" s="24">
        <f t="shared" ca="1" si="179"/>
        <v>-9.9868162419703518E-2</v>
      </c>
      <c r="D312" s="24">
        <f t="shared" ca="1" si="179"/>
        <v>2.3009232044727375</v>
      </c>
      <c r="E312" s="24">
        <f t="shared" ca="1" si="179"/>
        <v>-1.082017192038438</v>
      </c>
      <c r="F312" s="24">
        <f t="shared" ca="1" si="179"/>
        <v>-1.045905970650306</v>
      </c>
      <c r="G312" s="24">
        <f t="shared" ca="1" si="179"/>
        <v>-0.13417544796586331</v>
      </c>
      <c r="H312" s="24">
        <f t="shared" ca="1" si="179"/>
        <v>-0.58503276458483744</v>
      </c>
      <c r="I312" s="24">
        <f t="shared" ca="1" si="179"/>
        <v>0.19872731354248574</v>
      </c>
      <c r="J312" s="24">
        <f t="shared" ca="1" si="179"/>
        <v>-0.92748929969758265</v>
      </c>
      <c r="K312" s="24">
        <f t="shared" ca="1" si="179"/>
        <v>0.49820549455134017</v>
      </c>
      <c r="L312" s="24">
        <f t="shared" ca="1" si="179"/>
        <v>-1.5028404832550459</v>
      </c>
      <c r="M312" s="24">
        <f t="shared" ca="1" si="179"/>
        <v>-1.1223947600716921</v>
      </c>
      <c r="N312" s="24">
        <f ca="1">SQRT(Inputs!$B$38)*C312+SQRT(1-Inputs!$B$38)*_xlfn.NORM.S.INV(RAND())</f>
        <v>5.8637624995979618E-3</v>
      </c>
      <c r="O312" s="24">
        <f ca="1">SQRT(Inputs!$B$38)*D312+SQRT(1-Inputs!$B$38)*_xlfn.NORM.S.INV(RAND())</f>
        <v>3.7039538034659332</v>
      </c>
      <c r="P312" s="24">
        <f ca="1">SQRT(Inputs!$B$38)*E312+SQRT(1-Inputs!$B$38)*_xlfn.NORM.S.INV(RAND())</f>
        <v>-1.6619005499617903</v>
      </c>
      <c r="Q312" s="24">
        <f ca="1">SQRT(Inputs!$B$38)*F312+SQRT(1-Inputs!$B$38)*_xlfn.NORM.S.INV(RAND())</f>
        <v>-0.28109997280413473</v>
      </c>
      <c r="R312" s="24">
        <f ca="1">SQRT(Inputs!$B$38)*G312+SQRT(1-Inputs!$B$38)*_xlfn.NORM.S.INV(RAND())</f>
        <v>-9.2408384757575998E-2</v>
      </c>
      <c r="S312" s="24">
        <f ca="1">SQRT(Inputs!$B$38)*H312+SQRT(1-Inputs!$B$38)*_xlfn.NORM.S.INV(RAND())</f>
        <v>-0.6447452188700411</v>
      </c>
      <c r="T312" s="24">
        <f ca="1">SQRT(Inputs!$B$38)*I312+SQRT(1-Inputs!$B$38)*_xlfn.NORM.S.INV(RAND())</f>
        <v>0.58029992551215026</v>
      </c>
      <c r="U312" s="24">
        <f ca="1">SQRT(Inputs!$B$38)*J312+SQRT(1-Inputs!$B$38)*_xlfn.NORM.S.INV(RAND())</f>
        <v>-0.67565833141494647</v>
      </c>
      <c r="V312" s="24">
        <f ca="1">SQRT(Inputs!$B$38)*K312+SQRT(1-Inputs!$B$38)*_xlfn.NORM.S.INV(RAND())</f>
        <v>-0.83850076689222353</v>
      </c>
      <c r="W312" s="24">
        <f ca="1">SQRT(Inputs!$B$38)*L312+SQRT(1-Inputs!$B$38)*_xlfn.NORM.S.INV(RAND())</f>
        <v>4.3058522513295117E-2</v>
      </c>
      <c r="X312" s="24">
        <f ca="1">SQRT(Inputs!$B$38)*M312+SQRT(1-Inputs!$B$38)*_xlfn.NORM.S.INV(RAND())</f>
        <v>0.87325146638640172</v>
      </c>
      <c r="Y312" s="24">
        <f ca="1">SQRT(Inputs!$B$38)*C312+SQRT(1-Inputs!$B$38)*_xlfn.NORM.S.INV(RAND())</f>
        <v>0.10510421911337509</v>
      </c>
      <c r="Z312" s="24">
        <f ca="1">SQRT(Inputs!$B$38)*D312+SQRT(1-Inputs!$B$38)*_xlfn.NORM.S.INV(RAND())</f>
        <v>1.2075099664052311</v>
      </c>
      <c r="AA312" s="24">
        <f ca="1">SQRT(Inputs!$B$38)*E312+SQRT(1-Inputs!$B$38)*_xlfn.NORM.S.INV(RAND())</f>
        <v>-1.0327603134701906</v>
      </c>
      <c r="AB312" s="24">
        <f ca="1">SQRT(Inputs!$B$38)*F312+SQRT(1-Inputs!$B$38)*_xlfn.NORM.S.INV(RAND())</f>
        <v>-1.0384731996168903</v>
      </c>
      <c r="AC312" s="24">
        <f ca="1">SQRT(Inputs!$B$38)*G312+SQRT(1-Inputs!$B$38)*_xlfn.NORM.S.INV(RAND())</f>
        <v>0.71188710758030638</v>
      </c>
      <c r="AD312" s="24">
        <f ca="1">SQRT(Inputs!$B$38)*H312+SQRT(1-Inputs!$B$38)*_xlfn.NORM.S.INV(RAND())</f>
        <v>0.96194194428207369</v>
      </c>
      <c r="AE312" s="24">
        <f ca="1">SQRT(Inputs!$B$38)*I312+SQRT(1-Inputs!$B$38)*_xlfn.NORM.S.INV(RAND())</f>
        <v>1.2631786332178532</v>
      </c>
      <c r="AF312" s="24">
        <f ca="1">SQRT(Inputs!$B$38)*J312+SQRT(1-Inputs!$B$38)*_xlfn.NORM.S.INV(RAND())</f>
        <v>-1.3410852271343012</v>
      </c>
      <c r="AG312" s="24">
        <f ca="1">SQRT(Inputs!$B$38)*K312+SQRT(1-Inputs!$B$38)*_xlfn.NORM.S.INV(RAND())</f>
        <v>1.2057901798599118</v>
      </c>
      <c r="AH312" s="24">
        <f ca="1">SQRT(Inputs!$B$38)*L312+SQRT(1-Inputs!$B$38)*_xlfn.NORM.S.INV(RAND())</f>
        <v>-1.0210319826790242</v>
      </c>
      <c r="AI312" s="24">
        <f ca="1">SQRT(Inputs!$B$38)*M312+SQRT(1-Inputs!$B$38)*_xlfn.NORM.S.INV(RAND())</f>
        <v>-1.9435627031709224</v>
      </c>
      <c r="AJ312" s="24">
        <f ca="1">SQRT(Inputs!$B$38)*C312+SQRT(1-Inputs!$B$38)*_xlfn.NORM.S.INV(RAND())</f>
        <v>-0.76725711657810647</v>
      </c>
      <c r="AK312" s="24">
        <f ca="1">SQRT(Inputs!$B$38)*D312+SQRT(1-Inputs!$B$38)*_xlfn.NORM.S.INV(RAND())</f>
        <v>1.1369885919919138</v>
      </c>
      <c r="AL312" s="24">
        <f ca="1">SQRT(Inputs!$B$38)*E312+SQRT(1-Inputs!$B$38)*_xlfn.NORM.S.INV(RAND())</f>
        <v>-1.1495979505863114</v>
      </c>
      <c r="AM312" s="24">
        <f ca="1">SQRT(Inputs!$B$38)*F312+SQRT(1-Inputs!$B$38)*_xlfn.NORM.S.INV(RAND())</f>
        <v>0.80174463745092317</v>
      </c>
      <c r="AN312" s="24">
        <f ca="1">SQRT(Inputs!$B$38)*G312+SQRT(1-Inputs!$B$38)*_xlfn.NORM.S.INV(RAND())</f>
        <v>0.39935214572783206</v>
      </c>
      <c r="AO312" s="24">
        <f ca="1">SQRT(Inputs!$B$38)*H312+SQRT(1-Inputs!$B$38)*_xlfn.NORM.S.INV(RAND())</f>
        <v>4.0548496026963698E-2</v>
      </c>
      <c r="AP312" s="24">
        <f ca="1">SQRT(Inputs!$B$38)*I312+SQRT(1-Inputs!$B$38)*_xlfn.NORM.S.INV(RAND())</f>
        <v>1.7431440198709149</v>
      </c>
      <c r="AQ312" s="24">
        <f ca="1">SQRT(Inputs!$B$38)*J312+SQRT(1-Inputs!$B$38)*_xlfn.NORM.S.INV(RAND())</f>
        <v>-0.3959992927362932</v>
      </c>
      <c r="AR312" s="24">
        <f ca="1">SQRT(Inputs!$B$38)*K312+SQRT(1-Inputs!$B$38)*_xlfn.NORM.S.INV(RAND())</f>
        <v>-4.317758693784568E-2</v>
      </c>
      <c r="AS312" s="24">
        <f ca="1">SQRT(Inputs!$B$38)*L312+SQRT(1-Inputs!$B$38)*_xlfn.NORM.S.INV(RAND())</f>
        <v>-1.4780016510407481</v>
      </c>
      <c r="AT312" s="24">
        <f ca="1">SQRT(Inputs!$B$38)*M312+SQRT(1-Inputs!$B$38)*_xlfn.NORM.S.INV(RAND())</f>
        <v>-0.13096556927666425</v>
      </c>
      <c r="AU312" s="15">
        <f ca="1">Inputs!$B$6*EXP($B$8-0.5*C$5^2+C$5*N312)</f>
        <v>4966.9517525318888</v>
      </c>
      <c r="AV312" s="15">
        <f t="shared" ca="1" si="146"/>
        <v>10422.729571232052</v>
      </c>
      <c r="AW312" s="15">
        <f t="shared" ca="1" si="147"/>
        <v>10156.617870492846</v>
      </c>
      <c r="AX312" s="15">
        <f t="shared" ca="1" si="148"/>
        <v>11972.290312033088</v>
      </c>
      <c r="AY312" s="15">
        <f t="shared" ca="1" si="149"/>
        <v>14474.305293868367</v>
      </c>
      <c r="AZ312" s="15">
        <f t="shared" ca="1" si="150"/>
        <v>16489.189792106688</v>
      </c>
      <c r="BA312" s="15">
        <f t="shared" ca="1" si="151"/>
        <v>21442.057072381594</v>
      </c>
      <c r="BB312" s="15">
        <f t="shared" ca="1" si="152"/>
        <v>24533.349795578084</v>
      </c>
      <c r="BC312" s="15">
        <f t="shared" ca="1" si="153"/>
        <v>27710.907261004919</v>
      </c>
      <c r="BD312" s="15">
        <f t="shared" ca="1" si="154"/>
        <v>34085.475044221115</v>
      </c>
      <c r="BE312" s="15">
        <f t="shared" ca="1" si="155"/>
        <v>45225.072583666151</v>
      </c>
      <c r="BF312" s="15">
        <f ca="1">Inputs!$B$13*EXP($B$9-0.5*C$6^2+C$6*Y312)</f>
        <v>14122.236627054979</v>
      </c>
      <c r="BG312" s="15">
        <f t="shared" ca="1" si="156"/>
        <v>21401.167069361429</v>
      </c>
      <c r="BH312" s="15">
        <f t="shared" ca="1" si="157"/>
        <v>22031.931957438082</v>
      </c>
      <c r="BI312" s="15">
        <f t="shared" ca="1" si="158"/>
        <v>22986.306577821793</v>
      </c>
      <c r="BJ312" s="15">
        <f t="shared" ca="1" si="159"/>
        <v>31224.95838773184</v>
      </c>
      <c r="BK312" s="15">
        <f t="shared" ca="1" si="160"/>
        <v>43685.002509450685</v>
      </c>
      <c r="BL312" s="15">
        <f t="shared" ca="1" si="161"/>
        <v>63205.916490362404</v>
      </c>
      <c r="BM312" s="15">
        <f t="shared" ca="1" si="162"/>
        <v>65770.707374208214</v>
      </c>
      <c r="BN312" s="15">
        <f t="shared" ca="1" si="163"/>
        <v>93464.700281642145</v>
      </c>
      <c r="BO312" s="15">
        <f t="shared" ca="1" si="164"/>
        <v>102128.88632670882</v>
      </c>
      <c r="BP312" s="15">
        <f t="shared" ca="1" si="165"/>
        <v>100857.8023606058</v>
      </c>
      <c r="BQ312" s="15">
        <f ca="1">Inputs!$B$20*EXP($B$10-0.5*C$7^2+C$7*AJ312)</f>
        <v>3267.5503965985413</v>
      </c>
      <c r="BR312" s="15">
        <f t="shared" ca="1" si="166"/>
        <v>6361.7720238965276</v>
      </c>
      <c r="BS312" s="15">
        <f t="shared" ca="1" si="167"/>
        <v>6262.0423002305024</v>
      </c>
      <c r="BT312" s="15">
        <f t="shared" ca="1" si="168"/>
        <v>10655.016279978499</v>
      </c>
      <c r="BU312" s="15">
        <f t="shared" ca="1" si="169"/>
        <v>16264.703332254459</v>
      </c>
      <c r="BV312" s="15">
        <f t="shared" ca="1" si="170"/>
        <v>22836.569329042959</v>
      </c>
      <c r="BW312" s="15">
        <f t="shared" ca="1" si="171"/>
        <v>46086.065039775815</v>
      </c>
      <c r="BX312" s="15">
        <f t="shared" ca="1" si="172"/>
        <v>59539.390939826786</v>
      </c>
      <c r="BY312" s="15">
        <f t="shared" ca="1" si="173"/>
        <v>82738.469407298893</v>
      </c>
      <c r="BZ312" s="15">
        <f t="shared" ca="1" si="174"/>
        <v>88472.395217813741</v>
      </c>
      <c r="CA312" s="15">
        <f t="shared" ca="1" si="175"/>
        <v>121418.00329098063</v>
      </c>
      <c r="CB312" s="15">
        <f ca="1">(AU312*DCF!C$10-DCF!C$5*MAX(AU312*DCF!C$10,0)-MAX(AU312-Inputs!$B$6,0)/Inputs!$B$10)*DCF!C$6</f>
        <v>1043.0407038212004</v>
      </c>
      <c r="CC312" s="15">
        <f ca="1">(AV312*DCF!D$10-DCF!D$5*MAX(AV312*DCF!D$10,0)-MAX(AV312-AU312,0)/Inputs!$B$10)*DCF!D$6</f>
        <v>1210.2210880717862</v>
      </c>
      <c r="CD312" s="15">
        <f ca="1">(AW312*DCF!E$10-DCF!E$5*MAX(AW312*DCF!E$10,0)-MAX(AW312-AV312,0)/Inputs!$B$10)*DCF!E$6</f>
        <v>2345.0013865477572</v>
      </c>
      <c r="CE312" s="15">
        <f ca="1">(AX312*DCF!F$10-DCF!F$5*MAX(AX312*DCF!F$10,0)-MAX(AX312-AW312,0)/Inputs!$B$10)*DCF!F$6</f>
        <v>2235.7354757932981</v>
      </c>
      <c r="CF312" s="15">
        <f ca="1">(AY312*DCF!G$10-DCF!G$5*MAX(AY312*DCF!G$10,0)-MAX(AY312-AX312,0)/Inputs!$B$10)*DCF!G$6</f>
        <v>2501.3531518633213</v>
      </c>
      <c r="CG312" s="15">
        <f ca="1">(AZ312*DCF!H$10-DCF!H$5*MAX(AZ312*DCF!H$10,0)-MAX(AZ312-AY312,0)/Inputs!$B$10)*DCF!H$6</f>
        <v>2843.6091612924733</v>
      </c>
      <c r="CH312" s="15">
        <f ca="1">(BA312*DCF!I$10-DCF!I$5*MAX(BA312*DCF!I$10,0)-MAX(BA312-AZ312,0)/Inputs!$B$10)*DCF!I$6</f>
        <v>3104.2378517502011</v>
      </c>
      <c r="CI312" s="15">
        <f ca="1">(BB312*DCF!J$10-DCF!J$5*MAX(BB312*DCF!J$10,0)-MAX(BB312-BA312,0)/Inputs!$B$10)*DCF!J$6</f>
        <v>3741.5452784649497</v>
      </c>
      <c r="CJ312" s="15">
        <f ca="1">(BC312*DCF!K$10-DCF!K$5*MAX(BC312*DCF!K$10,0)-MAX(BC312-BB312,0)/Inputs!$B$10)*DCF!K$6</f>
        <v>4016.2013554443547</v>
      </c>
      <c r="CK312" s="15">
        <f ca="1">(BD312*DCF!L$10-DCF!L$5*MAX(BD312*DCF!L$10,0)-MAX(BD312-BC312,0)/Inputs!$B$10)*DCF!L$6</f>
        <v>4316.4029773279581</v>
      </c>
      <c r="CL312" s="15">
        <f ca="1">(BE312*DCF!M$10-DCF!M$5*MAX(BE312*DCF!M$10,0)-MAX(BE312-BD312,0)/Inputs!$B$10)*DCF!M$6</f>
        <v>5051.0987330969292</v>
      </c>
      <c r="CM312" s="15">
        <f ca="1">(BF312*DCF!C$28-DCF!C$5*MAX(BF312*DCF!C$28,0)-MAX(BF312-Inputs!$B$13,0)/Inputs!$B$17)*DCF!C$6</f>
        <v>3678.3196319974777</v>
      </c>
      <c r="CN312" s="15">
        <f ca="1">(BG312*DCF!D$28-DCF!D$5*MAX(BG312*DCF!D$28,0)-MAX(BG312-BF312,0)/Inputs!$B$17)*DCF!D$6</f>
        <v>4750.2076948241938</v>
      </c>
      <c r="CO312" s="15">
        <f ca="1">(BH312*DCF!E$28-DCF!E$5*MAX(BH312*DCF!E$28,0)-MAX(BH312-BG312,0)/Inputs!$B$17)*DCF!E$6</f>
        <v>6115.5203635982361</v>
      </c>
      <c r="CP312" s="15">
        <f ca="1">(BI312*DCF!F$28-DCF!F$5*MAX(BI312*DCF!F$28,0)-MAX(BI312-BH312,0)/Inputs!$B$17)*DCF!F$6</f>
        <v>6066.4177720556972</v>
      </c>
      <c r="CQ312" s="15">
        <f ca="1">(BJ312*DCF!G$28-DCF!G$5*MAX(BJ312*DCF!G$28,0)-MAX(BJ312-BI312,0)/Inputs!$B$17)*DCF!G$6</f>
        <v>6715.8925102889743</v>
      </c>
      <c r="CR312" s="15">
        <f ca="1">(BK312*DCF!H$28-DCF!H$5*MAX(BK312*DCF!H$28,0)-MAX(BK312-BJ312,0)/Inputs!$B$17)*DCF!H$6</f>
        <v>8867.8419019120738</v>
      </c>
      <c r="CS312" s="15">
        <f ca="1">(BL312*DCF!I$28-DCF!I$5*MAX(BL312*DCF!I$28,0)-MAX(BL312-BK312,0)/Inputs!$B$17)*DCF!I$6</f>
        <v>12061.213611899877</v>
      </c>
      <c r="CT312" s="15">
        <f ca="1">(BM312*DCF!J$28-DCF!J$5*MAX(BM312*DCF!J$28,0)-MAX(BM312-BL312,0)/Inputs!$B$17)*DCF!J$6</f>
        <v>14332.257473399899</v>
      </c>
      <c r="CU312" s="15">
        <f ca="1">(BN312*DCF!K$28-DCF!K$5*MAX(BN312*DCF!K$28,0)-MAX(BN312-BM312,0)/Inputs!$B$17)*DCF!K$6</f>
        <v>16346.032327947147</v>
      </c>
      <c r="CV312" s="15">
        <f ca="1">(BO312*DCF!L$28-DCF!L$5*MAX(BO312*DCF!L$28,0)-MAX(BO312-BN312,0)/Inputs!$B$17)*DCF!L$6</f>
        <v>19396.489396183759</v>
      </c>
      <c r="CW312" s="15">
        <f ca="1">(BP312*DCF!M$28-DCF!M$5*MAX(BP312*DCF!M$28,0)-MAX(BP312-BO312,0)/Inputs!$B$17)*DCF!M$6</f>
        <v>18976.453883454386</v>
      </c>
      <c r="CX312" s="15">
        <f ca="1">(BQ312*DCF!C$46-DCF!C$5*MAX(BQ312*DCF!C$46,0)-MAX(BQ312-Inputs!$B$20,0)/Inputs!$B$24)*DCF!C$6</f>
        <v>-785.36978979113712</v>
      </c>
      <c r="CY312" s="15">
        <f ca="1">(BR312*DCF!D$46-DCF!D$5*MAX(BR312*DCF!D$46,0)-MAX(BR312-BQ312,0)/Inputs!$B$24)*DCF!D$6</f>
        <v>-2406.0848100343369</v>
      </c>
      <c r="CZ312" s="15">
        <f ca="1">(BS312*DCF!E$46-DCF!E$5*MAX(BS312*DCF!E$46,0)-MAX(BS312-BR312,0)/Inputs!$B$24)*DCF!E$6</f>
        <v>-740.49740503591067</v>
      </c>
      <c r="DA312" s="15">
        <f ca="1">(BT312*DCF!F$46-DCF!F$5*MAX(BT312*DCF!F$46,0)-MAX(BT312-BS312,0)/Inputs!$B$24)*DCF!F$6</f>
        <v>-2375.5863501871754</v>
      </c>
      <c r="DB312" s="15">
        <f ca="1">(BU312*DCF!G$46-DCF!G$5*MAX(BU312*DCF!G$46,0)-MAX(BU312-BT312,0)/Inputs!$B$24)*DCF!G$6</f>
        <v>-2434.1003754696567</v>
      </c>
      <c r="DC312" s="15">
        <f ca="1">(BV312*DCF!H$46-DCF!H$5*MAX(BV312*DCF!H$46,0)-MAX(BV312-BU312,0)/Inputs!$B$24)*DCF!H$6</f>
        <v>-2042.1670920109946</v>
      </c>
      <c r="DD312" s="15">
        <f ca="1">(BW312*DCF!I$46-DCF!I$5*MAX(BW312*DCF!I$46,0)-MAX(BW312-BV312,0)/Inputs!$B$24)*DCF!I$6</f>
        <v>-5609.6552653885665</v>
      </c>
      <c r="DE312" s="15">
        <f ca="1">(BX312*DCF!J$46-DCF!J$5*MAX(BX312*DCF!J$46,0)-MAX(BX312-BW312,0)/Inputs!$B$24)*DCF!J$6</f>
        <v>-1070.0894770296404</v>
      </c>
      <c r="DF312" s="15">
        <f ca="1">(BY312*DCF!K$46-DCF!K$5*MAX(BY312*DCF!K$46,0)-MAX(BY312-BX312,0)/Inputs!$B$24)*DCF!K$6</f>
        <v>-956.85902101392264</v>
      </c>
      <c r="DG312" s="15">
        <f ca="1">(BZ312*DCF!L$46-DCF!L$5*MAX(BZ312*DCF!L$46,0)-MAX(BZ312-BY312,0)/Inputs!$B$24)*DCF!L$6</f>
        <v>4818.0816106598904</v>
      </c>
      <c r="DH312" s="15">
        <f ca="1">(CA312*DCF!M$46-DCF!M$5*MAX(CA312*DCF!M$46,0)-MAX(CA312-BZ312,0)/Inputs!$B$24)*DCF!M$6</f>
        <v>2631.2112441059649</v>
      </c>
      <c r="DI312" s="15">
        <f ca="1">SUM(CB312:CL312)+BE312*DCF!M$10*(1+Inputs!$B$30)*(1-Inputs!$B$33)*(1-Inputs!$B$30/Inputs!$B$31)/(Inputs!$B$29-Inputs!$B$30)*DCF!M$6</f>
        <v>158270.42220349007</v>
      </c>
      <c r="DJ312" s="15">
        <f ca="1">SUM(CM312:CW312)+BP312*DCF!M$28*(1+Inputs!$B$30)*(1-Inputs!$B$33)*(1-Inputs!$B$30/Inputs!$B$31)/(Inputs!$B$29-Inputs!$B$30)*DCF!M$6</f>
        <v>491558.11013546889</v>
      </c>
      <c r="DK312" s="15">
        <f ca="1">SUM(CX312:DH312)+CA312*DCF!M$46*(1+Inputs!$B$30)*(1-Inputs!$B$33)*(1-Inputs!$B$30/Inputs!$B$31)/(Inputs!$B$29-Inputs!$B$30)*DCF!M$6</f>
        <v>176755.49923862371</v>
      </c>
      <c r="DM312" s="15">
        <f ca="1">DI312+DJ312+DK312+Inputs!$B$34+Inputs!$B$36-Inputs!$B$35</f>
        <v>903435.0315775827</v>
      </c>
    </row>
    <row r="313" spans="1:117" x14ac:dyDescent="0.75">
      <c r="A313" s="11">
        <v>300</v>
      </c>
      <c r="C313" s="24">
        <f t="shared" ca="1" si="179"/>
        <v>2.081528941927751</v>
      </c>
      <c r="D313" s="24">
        <f t="shared" ca="1" si="179"/>
        <v>1.4343065304906154E-2</v>
      </c>
      <c r="E313" s="24">
        <f t="shared" ca="1" si="179"/>
        <v>0.62928797366793843</v>
      </c>
      <c r="F313" s="24">
        <f t="shared" ca="1" si="179"/>
        <v>0.57756396201524163</v>
      </c>
      <c r="G313" s="24">
        <f t="shared" ca="1" si="179"/>
        <v>2.1749246767401571</v>
      </c>
      <c r="H313" s="24">
        <f t="shared" ca="1" si="179"/>
        <v>-1.1386294437159463</v>
      </c>
      <c r="I313" s="24">
        <f t="shared" ca="1" si="179"/>
        <v>-0.10125629320859929</v>
      </c>
      <c r="J313" s="24">
        <f t="shared" ca="1" si="179"/>
        <v>1.6994234576966736</v>
      </c>
      <c r="K313" s="24">
        <f t="shared" ca="1" si="179"/>
        <v>-0.12331999073771452</v>
      </c>
      <c r="L313" s="24">
        <f t="shared" ca="1" si="179"/>
        <v>1.7982764207076187</v>
      </c>
      <c r="M313" s="24">
        <f t="shared" ca="1" si="179"/>
        <v>-0.8769776011364383</v>
      </c>
      <c r="N313" s="24">
        <f ca="1">SQRT(Inputs!$B$38)*C313+SQRT(1-Inputs!$B$38)*_xlfn.NORM.S.INV(RAND())</f>
        <v>2.196935551818739</v>
      </c>
      <c r="O313" s="24">
        <f ca="1">SQRT(Inputs!$B$38)*D313+SQRT(1-Inputs!$B$38)*_xlfn.NORM.S.INV(RAND())</f>
        <v>-0.24394630061172967</v>
      </c>
      <c r="P313" s="24">
        <f ca="1">SQRT(Inputs!$B$38)*E313+SQRT(1-Inputs!$B$38)*_xlfn.NORM.S.INV(RAND())</f>
        <v>-0.56009148844347423</v>
      </c>
      <c r="Q313" s="24">
        <f ca="1">SQRT(Inputs!$B$38)*F313+SQRT(1-Inputs!$B$38)*_xlfn.NORM.S.INV(RAND())</f>
        <v>3.5014677001789896E-2</v>
      </c>
      <c r="R313" s="24">
        <f ca="1">SQRT(Inputs!$B$38)*G313+SQRT(1-Inputs!$B$38)*_xlfn.NORM.S.INV(RAND())</f>
        <v>1.4577721234042345</v>
      </c>
      <c r="S313" s="24">
        <f ca="1">SQRT(Inputs!$B$38)*H313+SQRT(1-Inputs!$B$38)*_xlfn.NORM.S.INV(RAND())</f>
        <v>0.44822815120746495</v>
      </c>
      <c r="T313" s="24">
        <f ca="1">SQRT(Inputs!$B$38)*I313+SQRT(1-Inputs!$B$38)*_xlfn.NORM.S.INV(RAND())</f>
        <v>0.48913628700394796</v>
      </c>
      <c r="U313" s="24">
        <f ca="1">SQRT(Inputs!$B$38)*J313+SQRT(1-Inputs!$B$38)*_xlfn.NORM.S.INV(RAND())</f>
        <v>1.6125806691556046</v>
      </c>
      <c r="V313" s="24">
        <f ca="1">SQRT(Inputs!$B$38)*K313+SQRT(1-Inputs!$B$38)*_xlfn.NORM.S.INV(RAND())</f>
        <v>0.72842376331211256</v>
      </c>
      <c r="W313" s="24">
        <f ca="1">SQRT(Inputs!$B$38)*L313+SQRT(1-Inputs!$B$38)*_xlfn.NORM.S.INV(RAND())</f>
        <v>3.9949104780872515</v>
      </c>
      <c r="X313" s="24">
        <f ca="1">SQRT(Inputs!$B$38)*M313+SQRT(1-Inputs!$B$38)*_xlfn.NORM.S.INV(RAND())</f>
        <v>-0.87995597697816774</v>
      </c>
      <c r="Y313" s="24">
        <f ca="1">SQRT(Inputs!$B$38)*C313+SQRT(1-Inputs!$B$38)*_xlfn.NORM.S.INV(RAND())</f>
        <v>1.0458445516427985</v>
      </c>
      <c r="Z313" s="24">
        <f ca="1">SQRT(Inputs!$B$38)*D313+SQRT(1-Inputs!$B$38)*_xlfn.NORM.S.INV(RAND())</f>
        <v>0.58646567930269211</v>
      </c>
      <c r="AA313" s="24">
        <f ca="1">SQRT(Inputs!$B$38)*E313+SQRT(1-Inputs!$B$38)*_xlfn.NORM.S.INV(RAND())</f>
        <v>0.89212951579502442</v>
      </c>
      <c r="AB313" s="24">
        <f ca="1">SQRT(Inputs!$B$38)*F313+SQRT(1-Inputs!$B$38)*_xlfn.NORM.S.INV(RAND())</f>
        <v>0.68928186765293953</v>
      </c>
      <c r="AC313" s="24">
        <f ca="1">SQRT(Inputs!$B$38)*G313+SQRT(1-Inputs!$B$38)*_xlfn.NORM.S.INV(RAND())</f>
        <v>1.4647398008151016</v>
      </c>
      <c r="AD313" s="24">
        <f ca="1">SQRT(Inputs!$B$38)*H313+SQRT(1-Inputs!$B$38)*_xlfn.NORM.S.INV(RAND())</f>
        <v>-1.1518781034496359</v>
      </c>
      <c r="AE313" s="24">
        <f ca="1">SQRT(Inputs!$B$38)*I313+SQRT(1-Inputs!$B$38)*_xlfn.NORM.S.INV(RAND())</f>
        <v>-0.2592703642423802</v>
      </c>
      <c r="AF313" s="24">
        <f ca="1">SQRT(Inputs!$B$38)*J313+SQRT(1-Inputs!$B$38)*_xlfn.NORM.S.INV(RAND())</f>
        <v>1.7339743487740198</v>
      </c>
      <c r="AG313" s="24">
        <f ca="1">SQRT(Inputs!$B$38)*K313+SQRT(1-Inputs!$B$38)*_xlfn.NORM.S.INV(RAND())</f>
        <v>0.29366078635065973</v>
      </c>
      <c r="AH313" s="24">
        <f ca="1">SQRT(Inputs!$B$38)*L313+SQRT(1-Inputs!$B$38)*_xlfn.NORM.S.INV(RAND())</f>
        <v>1.7656767195774827</v>
      </c>
      <c r="AI313" s="24">
        <f ca="1">SQRT(Inputs!$B$38)*M313+SQRT(1-Inputs!$B$38)*_xlfn.NORM.S.INV(RAND())</f>
        <v>-0.32339275704579951</v>
      </c>
      <c r="AJ313" s="24">
        <f ca="1">SQRT(Inputs!$B$38)*C313+SQRT(1-Inputs!$B$38)*_xlfn.NORM.S.INV(RAND())</f>
        <v>0.24428637648014706</v>
      </c>
      <c r="AK313" s="24">
        <f ca="1">SQRT(Inputs!$B$38)*D313+SQRT(1-Inputs!$B$38)*_xlfn.NORM.S.INV(RAND())</f>
        <v>-0.1722727258610931</v>
      </c>
      <c r="AL313" s="24">
        <f ca="1">SQRT(Inputs!$B$38)*E313+SQRT(1-Inputs!$B$38)*_xlfn.NORM.S.INV(RAND())</f>
        <v>-0.15182315012907005</v>
      </c>
      <c r="AM313" s="24">
        <f ca="1">SQRT(Inputs!$B$38)*F313+SQRT(1-Inputs!$B$38)*_xlfn.NORM.S.INV(RAND())</f>
        <v>1.5887901538780245</v>
      </c>
      <c r="AN313" s="24">
        <f ca="1">SQRT(Inputs!$B$38)*G313+SQRT(1-Inputs!$B$38)*_xlfn.NORM.S.INV(RAND())</f>
        <v>1.1159802212622743</v>
      </c>
      <c r="AO313" s="24">
        <f ca="1">SQRT(Inputs!$B$38)*H313+SQRT(1-Inputs!$B$38)*_xlfn.NORM.S.INV(RAND())</f>
        <v>-0.2715997710729855</v>
      </c>
      <c r="AP313" s="24">
        <f ca="1">SQRT(Inputs!$B$38)*I313+SQRT(1-Inputs!$B$38)*_xlfn.NORM.S.INV(RAND())</f>
        <v>-0.16387656634213707</v>
      </c>
      <c r="AQ313" s="24">
        <f ca="1">SQRT(Inputs!$B$38)*J313+SQRT(1-Inputs!$B$38)*_xlfn.NORM.S.INV(RAND())</f>
        <v>2.0064109507651806</v>
      </c>
      <c r="AR313" s="24">
        <f ca="1">SQRT(Inputs!$B$38)*K313+SQRT(1-Inputs!$B$38)*_xlfn.NORM.S.INV(RAND())</f>
        <v>-0.22424210891717444</v>
      </c>
      <c r="AS313" s="24">
        <f ca="1">SQRT(Inputs!$B$38)*L313+SQRT(1-Inputs!$B$38)*_xlfn.NORM.S.INV(RAND())</f>
        <v>0.53597820194302959</v>
      </c>
      <c r="AT313" s="24">
        <f ca="1">SQRT(Inputs!$B$38)*M313+SQRT(1-Inputs!$B$38)*_xlfn.NORM.S.INV(RAND())</f>
        <v>0.30589014427056083</v>
      </c>
      <c r="AU313" s="15">
        <f ca="1">Inputs!$B$6*EXP($B$8-0.5*C$5^2+C$5*N313)</f>
        <v>7081.4723932478837</v>
      </c>
      <c r="AV313" s="15">
        <f t="shared" ca="1" si="146"/>
        <v>8316.128479184119</v>
      </c>
      <c r="AW313" s="15">
        <f t="shared" ca="1" si="147"/>
        <v>9402.2277017081196</v>
      </c>
      <c r="AX313" s="15">
        <f t="shared" ca="1" si="148"/>
        <v>11529.501617735508</v>
      </c>
      <c r="AY313" s="15">
        <f t="shared" ca="1" si="149"/>
        <v>16705.394528542485</v>
      </c>
      <c r="AZ313" s="15">
        <f t="shared" ca="1" si="150"/>
        <v>21464.904683205004</v>
      </c>
      <c r="BA313" s="15">
        <f t="shared" ca="1" si="151"/>
        <v>27647.280741403352</v>
      </c>
      <c r="BB313" s="15">
        <f t="shared" ca="1" si="152"/>
        <v>39783.982322487667</v>
      </c>
      <c r="BC313" s="15">
        <f t="shared" ca="1" si="153"/>
        <v>52274.679764103916</v>
      </c>
      <c r="BD313" s="15">
        <f t="shared" ca="1" si="154"/>
        <v>93054.748944655672</v>
      </c>
      <c r="BE313" s="15">
        <f t="shared" ca="1" si="155"/>
        <v>105244.43794751908</v>
      </c>
      <c r="BF313" s="15">
        <f ca="1">Inputs!$B$13*EXP($B$9-0.5*C$6^2+C$6*Y313)</f>
        <v>17017.636016174914</v>
      </c>
      <c r="BG313" s="15">
        <f t="shared" ca="1" si="156"/>
        <v>23055.049523809143</v>
      </c>
      <c r="BH313" s="15">
        <f t="shared" ca="1" si="157"/>
        <v>32661.252163679947</v>
      </c>
      <c r="BI313" s="15">
        <f t="shared" ca="1" si="158"/>
        <v>44457.354287934628</v>
      </c>
      <c r="BJ313" s="15">
        <f t="shared" ca="1" si="159"/>
        <v>67314.105270978805</v>
      </c>
      <c r="BK313" s="15">
        <f t="shared" ca="1" si="160"/>
        <v>70624.314422682626</v>
      </c>
      <c r="BL313" s="15">
        <f t="shared" ca="1" si="161"/>
        <v>83887.0194742163</v>
      </c>
      <c r="BM313" s="15">
        <f t="shared" ca="1" si="162"/>
        <v>127900.77318078341</v>
      </c>
      <c r="BN313" s="15">
        <f t="shared" ca="1" si="163"/>
        <v>162936.11685356247</v>
      </c>
      <c r="BO313" s="15">
        <f t="shared" ca="1" si="164"/>
        <v>246149.15014234275</v>
      </c>
      <c r="BP313" s="15">
        <f t="shared" ca="1" si="165"/>
        <v>292064.03092060244</v>
      </c>
      <c r="BQ313" s="15">
        <f ca="1">Inputs!$B$20*EXP($B$10-0.5*C$7^2+C$7*AJ313)</f>
        <v>4677.7515451550335</v>
      </c>
      <c r="BR313" s="15">
        <f t="shared" ca="1" si="166"/>
        <v>6009.1824019365267</v>
      </c>
      <c r="BS313" s="15">
        <f t="shared" ca="1" si="167"/>
        <v>7877.8257379597044</v>
      </c>
      <c r="BT313" s="15">
        <f t="shared" ca="1" si="168"/>
        <v>16478.290278357286</v>
      </c>
      <c r="BU313" s="15">
        <f t="shared" ca="1" si="169"/>
        <v>29916.575634073957</v>
      </c>
      <c r="BV313" s="15">
        <f t="shared" ca="1" si="170"/>
        <v>39152.01899304102</v>
      </c>
      <c r="BW313" s="15">
        <f t="shared" ca="1" si="171"/>
        <v>52771.960087949206</v>
      </c>
      <c r="BX313" s="15">
        <f t="shared" ca="1" si="172"/>
        <v>110357.88576755786</v>
      </c>
      <c r="BY313" s="15">
        <f t="shared" ca="1" si="173"/>
        <v>148136.33144315347</v>
      </c>
      <c r="BZ313" s="15">
        <f t="shared" ca="1" si="174"/>
        <v>229379.20302157474</v>
      </c>
      <c r="CA313" s="15">
        <f t="shared" ca="1" si="175"/>
        <v>340207.16050945577</v>
      </c>
      <c r="CB313" s="15">
        <f ca="1">(AU313*DCF!C$10-DCF!C$5*MAX(AU313*DCF!C$10,0)-MAX(AU313-Inputs!$B$6,0)/Inputs!$B$10)*DCF!C$6</f>
        <v>1027.9637947589965</v>
      </c>
      <c r="CC313" s="15">
        <f ca="1">(AV313*DCF!D$10-DCF!D$5*MAX(AV313*DCF!D$10,0)-MAX(AV313-AU313,0)/Inputs!$B$10)*DCF!D$6</f>
        <v>1725.9614035697539</v>
      </c>
      <c r="CD313" s="15">
        <f ca="1">(AW313*DCF!E$10-DCF!E$5*MAX(AW313*DCF!E$10,0)-MAX(AW313-AV313,0)/Inputs!$B$10)*DCF!E$6</f>
        <v>1926.1901833531253</v>
      </c>
      <c r="CE313" s="15">
        <f ca="1">(AX313*DCF!F$10-DCF!F$5*MAX(AX313*DCF!F$10,0)-MAX(AX313-AW313,0)/Inputs!$B$10)*DCF!F$6</f>
        <v>2074.2388681588805</v>
      </c>
      <c r="CF313" s="15">
        <f ca="1">(AY313*DCF!G$10-DCF!G$5*MAX(AY313*DCF!G$10,0)-MAX(AY313-AX313,0)/Inputs!$B$10)*DCF!G$6</f>
        <v>2447.0808934817828</v>
      </c>
      <c r="CG313" s="15">
        <f ca="1">(AZ313*DCF!H$10-DCF!H$5*MAX(AZ313*DCF!H$10,0)-MAX(AZ313-AY313,0)/Inputs!$B$10)*DCF!H$6</f>
        <v>3322.2902871705501</v>
      </c>
      <c r="CH313" s="15">
        <f ca="1">(BA313*DCF!I$10-DCF!I$5*MAX(BA313*DCF!I$10,0)-MAX(BA313-AZ313,0)/Inputs!$B$10)*DCF!I$6</f>
        <v>4036.0233311579823</v>
      </c>
      <c r="CI313" s="15">
        <f ca="1">(BB313*DCF!J$10-DCF!J$5*MAX(BB313*DCF!J$10,0)-MAX(BB313-BA313,0)/Inputs!$B$10)*DCF!J$6</f>
        <v>4987.906550457169</v>
      </c>
      <c r="CJ313" s="15">
        <f ca="1">(BC313*DCF!K$10-DCF!K$5*MAX(BC313*DCF!K$10,0)-MAX(BC313-BB313,0)/Inputs!$B$10)*DCF!K$6</f>
        <v>6666.876407358116</v>
      </c>
      <c r="CK313" s="15">
        <f ca="1">(BD313*DCF!L$10-DCF!L$5*MAX(BD313*DCF!L$10,0)-MAX(BD313-BC313,0)/Inputs!$B$10)*DCF!L$6</f>
        <v>8760.9024349814154</v>
      </c>
      <c r="CL313" s="15">
        <f ca="1">(BE313*DCF!M$10-DCF!M$5*MAX(BE313*DCF!M$10,0)-MAX(BE313-BD313,0)/Inputs!$B$10)*DCF!M$6</f>
        <v>13395.162833766211</v>
      </c>
      <c r="CM313" s="15">
        <f ca="1">(BF313*DCF!C$28-DCF!C$5*MAX(BF313*DCF!C$28,0)-MAX(BF313-Inputs!$B$13,0)/Inputs!$B$17)*DCF!C$6</f>
        <v>3893.2930754665767</v>
      </c>
      <c r="CN313" s="15">
        <f ca="1">(BG313*DCF!D$28-DCF!D$5*MAX(BG313*DCF!D$28,0)-MAX(BG313-BF313,0)/Inputs!$B$17)*DCF!D$6</f>
        <v>5502.1867077395709</v>
      </c>
      <c r="CO313" s="15">
        <f ca="1">(BH313*DCF!E$28-DCF!E$5*MAX(BH313*DCF!E$28,0)-MAX(BH313-BG313,0)/Inputs!$B$17)*DCF!E$6</f>
        <v>7356.99788046294</v>
      </c>
      <c r="CP313" s="15">
        <f ca="1">(BI313*DCF!F$28-DCF!F$5*MAX(BI313*DCF!F$28,0)-MAX(BI313-BH313,0)/Inputs!$B$17)*DCF!F$6</f>
        <v>9921.3338007810835</v>
      </c>
      <c r="CQ313" s="15">
        <f ca="1">(BJ313*DCF!G$28-DCF!G$5*MAX(BJ313*DCF!G$28,0)-MAX(BJ313-BI313,0)/Inputs!$B$17)*DCF!G$6</f>
        <v>13620.875604981704</v>
      </c>
      <c r="CR313" s="15">
        <f ca="1">(BK313*DCF!H$28-DCF!H$5*MAX(BK313*DCF!H$28,0)-MAX(BK313-BJ313,0)/Inputs!$B$17)*DCF!H$6</f>
        <v>16951.85852964178</v>
      </c>
      <c r="CS313" s="15">
        <f ca="1">(BL313*DCF!I$28-DCF!I$5*MAX(BL313*DCF!I$28,0)-MAX(BL313-BK313,0)/Inputs!$B$17)*DCF!I$6</f>
        <v>17822.682629791827</v>
      </c>
      <c r="CT313" s="15">
        <f ca="1">(BM313*DCF!J$28-DCF!J$5*MAX(BM313*DCF!J$28,0)-MAX(BM313-BL313,0)/Inputs!$B$17)*DCF!J$6</f>
        <v>22696.626083767915</v>
      </c>
      <c r="CU313" s="15">
        <f ca="1">(BN313*DCF!K$28-DCF!K$5*MAX(BN313*DCF!K$28,0)-MAX(BN313-BM313,0)/Inputs!$B$17)*DCF!K$6</f>
        <v>30118.012998147988</v>
      </c>
      <c r="CV313" s="15">
        <f ca="1">(BO313*DCF!L$28-DCF!L$5*MAX(BO313*DCF!L$28,0)-MAX(BO313-BN313,0)/Inputs!$B$17)*DCF!L$6</f>
        <v>39696.22861978232</v>
      </c>
      <c r="CW313" s="15">
        <f ca="1">(BP313*DCF!M$28-DCF!M$5*MAX(BP313*DCF!M$28,0)-MAX(BP313-BO313,0)/Inputs!$B$17)*DCF!M$6</f>
        <v>50152.621226503055</v>
      </c>
      <c r="CX313" s="15">
        <f ca="1">(BQ313*DCF!C$46-DCF!C$5*MAX(BQ313*DCF!C$46,0)-MAX(BQ313-Inputs!$B$20,0)/Inputs!$B$24)*DCF!C$6</f>
        <v>-1762.414465465381</v>
      </c>
      <c r="CY313" s="15">
        <f ca="1">(BR313*DCF!D$46-DCF!D$5*MAX(BR313*DCF!D$46,0)-MAX(BR313-BQ313,0)/Inputs!$B$24)*DCF!D$6</f>
        <v>-1593.7377947745645</v>
      </c>
      <c r="CZ313" s="15">
        <f ca="1">(BS313*DCF!E$46-DCF!E$5*MAX(BS313*DCF!E$46,0)-MAX(BS313-BR313,0)/Inputs!$B$24)*DCF!E$6</f>
        <v>-1668.1343699603876</v>
      </c>
      <c r="DA313" s="15">
        <f ca="1">(BT313*DCF!F$46-DCF!F$5*MAX(BT313*DCF!F$46,0)-MAX(BT313-BS313,0)/Inputs!$B$24)*DCF!F$6</f>
        <v>-4331.7543023513208</v>
      </c>
      <c r="DB313" s="15">
        <f ca="1">(BU313*DCF!G$46-DCF!G$5*MAX(BU313*DCF!G$46,0)-MAX(BU313-BT313,0)/Inputs!$B$24)*DCF!G$6</f>
        <v>-5526.7081819577916</v>
      </c>
      <c r="DC313" s="15">
        <f ca="1">(BV313*DCF!H$46-DCF!H$5*MAX(BV313*DCF!H$46,0)-MAX(BV313-BU313,0)/Inputs!$B$24)*DCF!H$6</f>
        <v>-2869.8574372987164</v>
      </c>
      <c r="DD313" s="15">
        <f ca="1">(BW313*DCF!I$46-DCF!I$5*MAX(BW313*DCF!I$46,0)-MAX(BW313-BV313,0)/Inputs!$B$24)*DCF!I$6</f>
        <v>-2690.9693223424588</v>
      </c>
      <c r="DE313" s="15">
        <f ca="1">(BX313*DCF!J$46-DCF!J$5*MAX(BX313*DCF!J$46,0)-MAX(BX313-BW313,0)/Inputs!$B$24)*DCF!J$6</f>
        <v>-10641.638627242164</v>
      </c>
      <c r="DF313" s="15">
        <f ca="1">(BY313*DCF!K$46-DCF!K$5*MAX(BY313*DCF!K$46,0)-MAX(BY313-BX313,0)/Inputs!$B$24)*DCF!K$6</f>
        <v>-792.67170992410854</v>
      </c>
      <c r="DG313" s="15">
        <f ca="1">(BZ313*DCF!L$46-DCF!L$5*MAX(BZ313*DCF!L$46,0)-MAX(BZ313-BY313,0)/Inputs!$B$24)*DCF!L$6</f>
        <v>-2529.6076760570068</v>
      </c>
      <c r="DH313" s="15">
        <f ca="1">(CA313*DCF!M$46-DCF!M$5*MAX(CA313*DCF!M$46,0)-MAX(CA313-BZ313,0)/Inputs!$B$24)*DCF!M$6</f>
        <v>3501.6344009987488</v>
      </c>
      <c r="DI313" s="15">
        <f ca="1">SUM(CB313:CL313)+BE313*DCF!M$10*(1+Inputs!$B$30)*(1-Inputs!$B$33)*(1-Inputs!$B$30/Inputs!$B$31)/(Inputs!$B$29-Inputs!$B$30)*DCF!M$6</f>
        <v>343267.25950977451</v>
      </c>
      <c r="DJ313" s="15">
        <f ca="1">SUM(CM313:CW313)+BP313*DCF!M$28*(1+Inputs!$B$30)*(1-Inputs!$B$33)*(1-Inputs!$B$30/Inputs!$B$31)/(Inputs!$B$29-Inputs!$B$30)*DCF!M$6</f>
        <v>1301490.1307557563</v>
      </c>
      <c r="DK313" s="15">
        <f ca="1">SUM(CX313:DH313)+CA313*DCF!M$46*(1+Inputs!$B$30)*(1-Inputs!$B$33)*(1-Inputs!$B$30/Inputs!$B$31)/(Inputs!$B$29-Inputs!$B$30)*DCF!M$6</f>
        <v>495094.71077572386</v>
      </c>
      <c r="DM313" s="15">
        <f ca="1">DI313+DJ313+DK313+Inputs!$B$34+Inputs!$B$36-Inputs!$B$35</f>
        <v>2216703.1010412546</v>
      </c>
    </row>
    <row r="314" spans="1:117" x14ac:dyDescent="0.75">
      <c r="A314" s="11">
        <v>301</v>
      </c>
      <c r="C314" s="24">
        <f t="shared" ref="C314:M323" ca="1" si="180">_xlfn.NORM.S.INV(RAND())</f>
        <v>-0.21293681395052075</v>
      </c>
      <c r="D314" s="24">
        <f t="shared" ca="1" si="180"/>
        <v>-0.35280711051425595</v>
      </c>
      <c r="E314" s="24">
        <f t="shared" ca="1" si="180"/>
        <v>-0.99600479689423371</v>
      </c>
      <c r="F314" s="24">
        <f t="shared" ca="1" si="180"/>
        <v>-4.6982999794219125E-2</v>
      </c>
      <c r="G314" s="24">
        <f t="shared" ca="1" si="180"/>
        <v>0.38712775813066563</v>
      </c>
      <c r="H314" s="24">
        <f t="shared" ca="1" si="180"/>
        <v>-0.4129533981982515</v>
      </c>
      <c r="I314" s="24">
        <f t="shared" ca="1" si="180"/>
        <v>-0.93947813925365242</v>
      </c>
      <c r="J314" s="24">
        <f t="shared" ca="1" si="180"/>
        <v>-4.9709643353247936E-3</v>
      </c>
      <c r="K314" s="24">
        <f t="shared" ca="1" si="180"/>
        <v>-0.46704778270208258</v>
      </c>
      <c r="L314" s="24">
        <f t="shared" ca="1" si="180"/>
        <v>-8.3919218450432986E-2</v>
      </c>
      <c r="M314" s="24">
        <f t="shared" ca="1" si="180"/>
        <v>-0.30234642169839271</v>
      </c>
      <c r="N314" s="24">
        <f ca="1">SQRT(Inputs!$B$38)*C314+SQRT(1-Inputs!$B$38)*_xlfn.NORM.S.INV(RAND())</f>
        <v>0.26663209643744168</v>
      </c>
      <c r="O314" s="24">
        <f ca="1">SQRT(Inputs!$B$38)*D314+SQRT(1-Inputs!$B$38)*_xlfn.NORM.S.INV(RAND())</f>
        <v>0.89930038699751402</v>
      </c>
      <c r="P314" s="24">
        <f ca="1">SQRT(Inputs!$B$38)*E314+SQRT(1-Inputs!$B$38)*_xlfn.NORM.S.INV(RAND())</f>
        <v>-0.15648612534261702</v>
      </c>
      <c r="Q314" s="24">
        <f ca="1">SQRT(Inputs!$B$38)*F314+SQRT(1-Inputs!$B$38)*_xlfn.NORM.S.INV(RAND())</f>
        <v>1.5075833610268656</v>
      </c>
      <c r="R314" s="24">
        <f ca="1">SQRT(Inputs!$B$38)*G314+SQRT(1-Inputs!$B$38)*_xlfn.NORM.S.INV(RAND())</f>
        <v>-0.89333996782882452</v>
      </c>
      <c r="S314" s="24">
        <f ca="1">SQRT(Inputs!$B$38)*H314+SQRT(1-Inputs!$B$38)*_xlfn.NORM.S.INV(RAND())</f>
        <v>-0.2507805165965904</v>
      </c>
      <c r="T314" s="24">
        <f ca="1">SQRT(Inputs!$B$38)*I314+SQRT(1-Inputs!$B$38)*_xlfn.NORM.S.INV(RAND())</f>
        <v>-1.2192569072395001</v>
      </c>
      <c r="U314" s="24">
        <f ca="1">SQRT(Inputs!$B$38)*J314+SQRT(1-Inputs!$B$38)*_xlfn.NORM.S.INV(RAND())</f>
        <v>0.87790400656378254</v>
      </c>
      <c r="V314" s="24">
        <f ca="1">SQRT(Inputs!$B$38)*K314+SQRT(1-Inputs!$B$38)*_xlfn.NORM.S.INV(RAND())</f>
        <v>-0.2596788479751404</v>
      </c>
      <c r="W314" s="24">
        <f ca="1">SQRT(Inputs!$B$38)*L314+SQRT(1-Inputs!$B$38)*_xlfn.NORM.S.INV(RAND())</f>
        <v>-1.1958944467325441</v>
      </c>
      <c r="X314" s="24">
        <f ca="1">SQRT(Inputs!$B$38)*M314+SQRT(1-Inputs!$B$38)*_xlfn.NORM.S.INV(RAND())</f>
        <v>-0.28616415397430772</v>
      </c>
      <c r="Y314" s="24">
        <f ca="1">SQRT(Inputs!$B$38)*C314+SQRT(1-Inputs!$B$38)*_xlfn.NORM.S.INV(RAND())</f>
        <v>9.8655020900170032E-2</v>
      </c>
      <c r="Z314" s="24">
        <f ca="1">SQRT(Inputs!$B$38)*D314+SQRT(1-Inputs!$B$38)*_xlfn.NORM.S.INV(RAND())</f>
        <v>-1.0533520369948752</v>
      </c>
      <c r="AA314" s="24">
        <f ca="1">SQRT(Inputs!$B$38)*E314+SQRT(1-Inputs!$B$38)*_xlfn.NORM.S.INV(RAND())</f>
        <v>-0.48333391284154531</v>
      </c>
      <c r="AB314" s="24">
        <f ca="1">SQRT(Inputs!$B$38)*F314+SQRT(1-Inputs!$B$38)*_xlfn.NORM.S.INV(RAND())</f>
        <v>-4.8281624581794039E-2</v>
      </c>
      <c r="AC314" s="24">
        <f ca="1">SQRT(Inputs!$B$38)*G314+SQRT(1-Inputs!$B$38)*_xlfn.NORM.S.INV(RAND())</f>
        <v>-0.22735094262897051</v>
      </c>
      <c r="AD314" s="24">
        <f ca="1">SQRT(Inputs!$B$38)*H314+SQRT(1-Inputs!$B$38)*_xlfn.NORM.S.INV(RAND())</f>
        <v>-0.91872730910801415</v>
      </c>
      <c r="AE314" s="24">
        <f ca="1">SQRT(Inputs!$B$38)*I314+SQRT(1-Inputs!$B$38)*_xlfn.NORM.S.INV(RAND())</f>
        <v>-0.26318236266342565</v>
      </c>
      <c r="AF314" s="24">
        <f ca="1">SQRT(Inputs!$B$38)*J314+SQRT(1-Inputs!$B$38)*_xlfn.NORM.S.INV(RAND())</f>
        <v>0.59135536702351843</v>
      </c>
      <c r="AG314" s="24">
        <f ca="1">SQRT(Inputs!$B$38)*K314+SQRT(1-Inputs!$B$38)*_xlfn.NORM.S.INV(RAND())</f>
        <v>-0.29972720663312952</v>
      </c>
      <c r="AH314" s="24">
        <f ca="1">SQRT(Inputs!$B$38)*L314+SQRT(1-Inputs!$B$38)*_xlfn.NORM.S.INV(RAND())</f>
        <v>0.51202538212986548</v>
      </c>
      <c r="AI314" s="24">
        <f ca="1">SQRT(Inputs!$B$38)*M314+SQRT(1-Inputs!$B$38)*_xlfn.NORM.S.INV(RAND())</f>
        <v>-1.035274147897155</v>
      </c>
      <c r="AJ314" s="24">
        <f ca="1">SQRT(Inputs!$B$38)*C314+SQRT(1-Inputs!$B$38)*_xlfn.NORM.S.INV(RAND())</f>
        <v>0.88598567405020456</v>
      </c>
      <c r="AK314" s="24">
        <f ca="1">SQRT(Inputs!$B$38)*D314+SQRT(1-Inputs!$B$38)*_xlfn.NORM.S.INV(RAND())</f>
        <v>0.22187928336994245</v>
      </c>
      <c r="AL314" s="24">
        <f ca="1">SQRT(Inputs!$B$38)*E314+SQRT(1-Inputs!$B$38)*_xlfn.NORM.S.INV(RAND())</f>
        <v>-0.74413591540755353</v>
      </c>
      <c r="AM314" s="24">
        <f ca="1">SQRT(Inputs!$B$38)*F314+SQRT(1-Inputs!$B$38)*_xlfn.NORM.S.INV(RAND())</f>
        <v>2.1380300669673256</v>
      </c>
      <c r="AN314" s="24">
        <f ca="1">SQRT(Inputs!$B$38)*G314+SQRT(1-Inputs!$B$38)*_xlfn.NORM.S.INV(RAND())</f>
        <v>6.3150470776834028E-2</v>
      </c>
      <c r="AO314" s="24">
        <f ca="1">SQRT(Inputs!$B$38)*H314+SQRT(1-Inputs!$B$38)*_xlfn.NORM.S.INV(RAND())</f>
        <v>-1.6062337706632963</v>
      </c>
      <c r="AP314" s="24">
        <f ca="1">SQRT(Inputs!$B$38)*I314+SQRT(1-Inputs!$B$38)*_xlfn.NORM.S.INV(RAND())</f>
        <v>-0.74343547935461296</v>
      </c>
      <c r="AQ314" s="24">
        <f ca="1">SQRT(Inputs!$B$38)*J314+SQRT(1-Inputs!$B$38)*_xlfn.NORM.S.INV(RAND())</f>
        <v>0.76897562924231022</v>
      </c>
      <c r="AR314" s="24">
        <f ca="1">SQRT(Inputs!$B$38)*K314+SQRT(1-Inputs!$B$38)*_xlfn.NORM.S.INV(RAND())</f>
        <v>-0.36012503802730705</v>
      </c>
      <c r="AS314" s="24">
        <f ca="1">SQRT(Inputs!$B$38)*L314+SQRT(1-Inputs!$B$38)*_xlfn.NORM.S.INV(RAND())</f>
        <v>0.46625639157077986</v>
      </c>
      <c r="AT314" s="24">
        <f ca="1">SQRT(Inputs!$B$38)*M314+SQRT(1-Inputs!$B$38)*_xlfn.NORM.S.INV(RAND())</f>
        <v>-1.6162828565468996</v>
      </c>
      <c r="AU314" s="15">
        <f ca="1">Inputs!$B$6*EXP($B$8-0.5*C$5^2+C$5*N314)</f>
        <v>5181.1015838235016</v>
      </c>
      <c r="AV314" s="15">
        <f t="shared" ca="1" si="146"/>
        <v>7198.1677548909265</v>
      </c>
      <c r="AW314" s="15">
        <f t="shared" ca="1" si="147"/>
        <v>8593.5773749930777</v>
      </c>
      <c r="AX314" s="15">
        <f t="shared" ca="1" si="148"/>
        <v>12666.362226623321</v>
      </c>
      <c r="AY314" s="15">
        <f t="shared" ca="1" si="149"/>
        <v>13945.974117778087</v>
      </c>
      <c r="AZ314" s="15">
        <f t="shared" ca="1" si="150"/>
        <v>16591.723906294923</v>
      </c>
      <c r="BA314" s="15">
        <f t="shared" ca="1" si="151"/>
        <v>17871.588451076641</v>
      </c>
      <c r="BB314" s="15">
        <f t="shared" ca="1" si="152"/>
        <v>23891.965123519247</v>
      </c>
      <c r="BC314" s="15">
        <f t="shared" ca="1" si="153"/>
        <v>28537.200651193674</v>
      </c>
      <c r="BD314" s="15">
        <f t="shared" ca="1" si="154"/>
        <v>31260.962717861916</v>
      </c>
      <c r="BE314" s="15">
        <f t="shared" ca="1" si="155"/>
        <v>37320.787431585086</v>
      </c>
      <c r="BF314" s="15">
        <f ca="1">Inputs!$B$13*EXP($B$9-0.5*C$6^2+C$6*Y314)</f>
        <v>14104.192339313428</v>
      </c>
      <c r="BG314" s="15">
        <f t="shared" ca="1" si="156"/>
        <v>14213.903180717842</v>
      </c>
      <c r="BH314" s="15">
        <f t="shared" ca="1" si="157"/>
        <v>16028.917140153329</v>
      </c>
      <c r="BI314" s="15">
        <f t="shared" ca="1" si="158"/>
        <v>19476.527043696329</v>
      </c>
      <c r="BJ314" s="15">
        <f t="shared" ca="1" si="159"/>
        <v>23107.149706481079</v>
      </c>
      <c r="BK314" s="15">
        <f t="shared" ca="1" si="160"/>
        <v>25025.334206276813</v>
      </c>
      <c r="BL314" s="15">
        <f t="shared" ca="1" si="161"/>
        <v>29709.834616203414</v>
      </c>
      <c r="BM314" s="15">
        <f t="shared" ca="1" si="162"/>
        <v>39303.642377271179</v>
      </c>
      <c r="BN314" s="15">
        <f t="shared" ca="1" si="163"/>
        <v>46633.141561095152</v>
      </c>
      <c r="BO314" s="15">
        <f t="shared" ca="1" si="164"/>
        <v>60895.921778506519</v>
      </c>
      <c r="BP314" s="15">
        <f t="shared" ca="1" si="165"/>
        <v>66656.197719822754</v>
      </c>
      <c r="BQ314" s="15">
        <f ca="1">Inputs!$B$20*EXP($B$10-0.5*C$7^2+C$7*AJ314)</f>
        <v>5873.3031180193002</v>
      </c>
      <c r="BR314" s="15">
        <f t="shared" ca="1" si="166"/>
        <v>8551.1273771448632</v>
      </c>
      <c r="BS314" s="15">
        <f t="shared" ca="1" si="167"/>
        <v>9456.5954239637485</v>
      </c>
      <c r="BT314" s="15">
        <f t="shared" ca="1" si="168"/>
        <v>22846.26378410534</v>
      </c>
      <c r="BU314" s="15">
        <f t="shared" ca="1" si="169"/>
        <v>32149.710557330978</v>
      </c>
      <c r="BV314" s="15">
        <f t="shared" ca="1" si="170"/>
        <v>31148.049748692629</v>
      </c>
      <c r="BW314" s="15">
        <f t="shared" ca="1" si="171"/>
        <v>37137.098506808645</v>
      </c>
      <c r="BX314" s="15">
        <f t="shared" ca="1" si="172"/>
        <v>60599.779939292152</v>
      </c>
      <c r="BY314" s="15">
        <f t="shared" ca="1" si="173"/>
        <v>79257.172599497266</v>
      </c>
      <c r="BZ314" s="15">
        <f t="shared" ca="1" si="174"/>
        <v>121161.48252026012</v>
      </c>
      <c r="CA314" s="15">
        <f t="shared" ca="1" si="175"/>
        <v>127706.00004432203</v>
      </c>
      <c r="CB314" s="15">
        <f ca="1">(AU314*DCF!C$10-DCF!C$5*MAX(AU314*DCF!C$10,0)-MAX(AU314-Inputs!$B$6,0)/Inputs!$B$10)*DCF!C$6</f>
        <v>1041.513777353849</v>
      </c>
      <c r="CC314" s="15">
        <f ca="1">(AV314*DCF!D$10-DCF!D$5*MAX(AV314*DCF!D$10,0)-MAX(AV314-AU314,0)/Inputs!$B$10)*DCF!D$6</f>
        <v>1262.6958288259459</v>
      </c>
      <c r="CD314" s="15">
        <f ca="1">(AW314*DCF!E$10-DCF!E$5*MAX(AW314*DCF!E$10,0)-MAX(AW314-AV314,0)/Inputs!$B$10)*DCF!E$6</f>
        <v>1669.8161849474266</v>
      </c>
      <c r="CE314" s="15">
        <f ca="1">(AX314*DCF!F$10-DCF!F$5*MAX(AX314*DCF!F$10,0)-MAX(AX314-AW314,0)/Inputs!$B$10)*DCF!F$6</f>
        <v>1917.6011364575486</v>
      </c>
      <c r="CF314" s="15">
        <f ca="1">(AY314*DCF!G$10-DCF!G$5*MAX(AY314*DCF!G$10,0)-MAX(AY314-AX314,0)/Inputs!$B$10)*DCF!G$6</f>
        <v>2627.462875232367</v>
      </c>
      <c r="CG314" s="15">
        <f ca="1">(AZ314*DCF!H$10-DCF!H$5*MAX(AZ314*DCF!H$10,0)-MAX(AZ314-AY314,0)/Inputs!$B$10)*DCF!H$6</f>
        <v>2751.4947910632536</v>
      </c>
      <c r="CH314" s="15">
        <f ca="1">(BA314*DCF!I$10-DCF!I$5*MAX(BA314*DCF!I$10,0)-MAX(BA314-AZ314,0)/Inputs!$B$10)*DCF!I$6</f>
        <v>3054.5446247309833</v>
      </c>
      <c r="CI314" s="15">
        <f ca="1">(BB314*DCF!J$10-DCF!J$5*MAX(BB314*DCF!J$10,0)-MAX(BB314-BA314,0)/Inputs!$B$10)*DCF!J$6</f>
        <v>3187.6277754400276</v>
      </c>
      <c r="CJ314" s="15">
        <f ca="1">(BC314*DCF!K$10-DCF!K$5*MAX(BC314*DCF!K$10,0)-MAX(BC314-BB314,0)/Inputs!$B$10)*DCF!K$6</f>
        <v>3943.7687343665129</v>
      </c>
      <c r="CK314" s="15">
        <f ca="1">(BD314*DCF!L$10-DCF!L$5*MAX(BD314*DCF!L$10,0)-MAX(BD314-BC314,0)/Inputs!$B$10)*DCF!L$6</f>
        <v>4362.5210985276544</v>
      </c>
      <c r="CL314" s="15">
        <f ca="1">(BE314*DCF!M$10-DCF!M$5*MAX(BE314*DCF!M$10,0)-MAX(BE314-BD314,0)/Inputs!$B$10)*DCF!M$6</f>
        <v>4542.5350046796102</v>
      </c>
      <c r="CM314" s="15">
        <f ca="1">(BF314*DCF!C$28-DCF!C$5*MAX(BF314*DCF!C$28,0)-MAX(BF314-Inputs!$B$13,0)/Inputs!$B$17)*DCF!C$6</f>
        <v>3676.9799057112436</v>
      </c>
      <c r="CN314" s="15">
        <f ca="1">(BG314*DCF!D$28-DCF!D$5*MAX(BG314*DCF!D$28,0)-MAX(BG314-BF314,0)/Inputs!$B$17)*DCF!D$6</f>
        <v>4162.9159608167856</v>
      </c>
      <c r="CO314" s="15">
        <f ca="1">(BH314*DCF!E$28-DCF!E$5*MAX(BH314*DCF!E$28,0)-MAX(BH314-BG314,0)/Inputs!$B$17)*DCF!E$6</f>
        <v>4181.9604839651774</v>
      </c>
      <c r="CP314" s="15">
        <f ca="1">(BI314*DCF!F$28-DCF!F$5*MAX(BI314*DCF!F$28,0)-MAX(BI314-BH314,0)/Inputs!$B$17)*DCF!F$6</f>
        <v>4659.6721872716735</v>
      </c>
      <c r="CQ314" s="15">
        <f ca="1">(BJ314*DCF!G$28-DCF!G$5*MAX(BJ314*DCF!G$28,0)-MAX(BJ314-BI314,0)/Inputs!$B$17)*DCF!G$6</f>
        <v>5384.6904390783129</v>
      </c>
      <c r="CR314" s="15">
        <f ca="1">(BK314*DCF!H$28-DCF!H$5*MAX(BK314*DCF!H$28,0)-MAX(BK314-BJ314,0)/Inputs!$B$17)*DCF!H$6</f>
        <v>5891.0092067222722</v>
      </c>
      <c r="CS314" s="15">
        <f ca="1">(BL314*DCF!I$28-DCF!I$5*MAX(BL314*DCF!I$28,0)-MAX(BL314-BK314,0)/Inputs!$B$17)*DCF!I$6</f>
        <v>6313.9884190574039</v>
      </c>
      <c r="CT314" s="15">
        <f ca="1">(BM314*DCF!J$28-DCF!J$5*MAX(BM314*DCF!J$28,0)-MAX(BM314-BL314,0)/Inputs!$B$17)*DCF!J$6</f>
        <v>7495.9145590679636</v>
      </c>
      <c r="CU314" s="15">
        <f ca="1">(BN314*DCF!K$28-DCF!K$5*MAX(BN314*DCF!K$28,0)-MAX(BN314-BM314,0)/Inputs!$B$17)*DCF!K$6</f>
        <v>8950.3715782097734</v>
      </c>
      <c r="CV314" s="15">
        <f ca="1">(BO314*DCF!L$28-DCF!L$5*MAX(BO314*DCF!L$28,0)-MAX(BO314-BN314,0)/Inputs!$B$17)*DCF!L$6</f>
        <v>10536.157227930589</v>
      </c>
      <c r="CW314" s="15">
        <f ca="1">(BP314*DCF!M$28-DCF!M$5*MAX(BP314*DCF!M$28,0)-MAX(BP314-BO314,0)/Inputs!$B$17)*DCF!M$6</f>
        <v>11939.291481287142</v>
      </c>
      <c r="CX314" s="15">
        <f ca="1">(BQ314*DCF!C$46-DCF!C$5*MAX(BQ314*DCF!C$46,0)-MAX(BQ314-Inputs!$B$20,0)/Inputs!$B$24)*DCF!C$6</f>
        <v>-2590.7411903136031</v>
      </c>
      <c r="CY314" s="15">
        <f ca="1">(BR314*DCF!D$46-DCF!D$5*MAX(BR314*DCF!D$46,0)-MAX(BR314-BQ314,0)/Inputs!$B$24)*DCF!D$6</f>
        <v>-2602.0834118197904</v>
      </c>
      <c r="CZ314" s="15">
        <f ca="1">(BS314*DCF!E$46-DCF!E$5*MAX(BS314*DCF!E$46,0)-MAX(BS314-BR314,0)/Inputs!$B$24)*DCF!E$6</f>
        <v>-1475.1694509666049</v>
      </c>
      <c r="DA314" s="15">
        <f ca="1">(BT314*DCF!F$46-DCF!F$5*MAX(BT314*DCF!F$46,0)-MAX(BT314-BS314,0)/Inputs!$B$24)*DCF!F$6</f>
        <v>-6539.4109034902822</v>
      </c>
      <c r="DB314" s="15">
        <f ca="1">(BU314*DCF!G$46-DCF!G$5*MAX(BU314*DCF!G$46,0)-MAX(BU314-BT314,0)/Inputs!$B$24)*DCF!G$6</f>
        <v>-4210.948423925568</v>
      </c>
      <c r="DC314" s="15">
        <f ca="1">(BV314*DCF!H$46-DCF!H$5*MAX(BV314*DCF!H$46,0)-MAX(BV314-BU314,0)/Inputs!$B$24)*DCF!H$6</f>
        <v>0</v>
      </c>
      <c r="DD314" s="15">
        <f ca="1">(BW314*DCF!I$46-DCF!I$5*MAX(BW314*DCF!I$46,0)-MAX(BW314-BV314,0)/Inputs!$B$24)*DCF!I$6</f>
        <v>-861.52852552553725</v>
      </c>
      <c r="DE314" s="15">
        <f ca="1">(BX314*DCF!J$46-DCF!J$5*MAX(BX314*DCF!J$46,0)-MAX(BX314-BW314,0)/Inputs!$B$24)*DCF!J$6</f>
        <v>-3679.9266491907333</v>
      </c>
      <c r="DF314" s="15">
        <f ca="1">(BY314*DCF!K$46-DCF!K$5*MAX(BY314*DCF!K$46,0)-MAX(BY314-BX314,0)/Inputs!$B$24)*DCF!K$6</f>
        <v>-43.130266880827513</v>
      </c>
      <c r="DG314" s="15">
        <f ca="1">(BZ314*DCF!L$46-DCF!L$5*MAX(BZ314*DCF!L$46,0)-MAX(BZ314-BY314,0)/Inputs!$B$24)*DCF!L$6</f>
        <v>-1107.7512832477557</v>
      </c>
      <c r="DH314" s="15">
        <f ca="1">(CA314*DCF!M$46-DCF!M$5*MAX(CA314*DCF!M$46,0)-MAX(CA314-BZ314,0)/Inputs!$B$24)*DCF!M$6</f>
        <v>8643.4771346091566</v>
      </c>
      <c r="DI314" s="15">
        <f ca="1">SUM(CB314:CL314)+BE314*DCF!M$10*(1+Inputs!$B$30)*(1-Inputs!$B$33)*(1-Inputs!$B$30/Inputs!$B$31)/(Inputs!$B$29-Inputs!$B$30)*DCF!M$6</f>
        <v>134225.82677004903</v>
      </c>
      <c r="DJ314" s="15">
        <f ca="1">SUM(CM314:CW314)+BP314*DCF!M$28*(1+Inputs!$B$30)*(1-Inputs!$B$33)*(1-Inputs!$B$30/Inputs!$B$31)/(Inputs!$B$29-Inputs!$B$30)*DCF!M$6</f>
        <v>320533.05770409288</v>
      </c>
      <c r="DK314" s="15">
        <f ca="1">SUM(CX314:DH314)+CA314*DCF!M$46*(1+Inputs!$B$30)*(1-Inputs!$B$33)*(1-Inputs!$B$30/Inputs!$B$31)/(Inputs!$B$29-Inputs!$B$30)*DCF!M$6</f>
        <v>182981.3908405666</v>
      </c>
      <c r="DM314" s="15">
        <f ca="1">DI314+DJ314+DK314+Inputs!$B$34+Inputs!$B$36-Inputs!$B$35</f>
        <v>714591.27531470847</v>
      </c>
    </row>
    <row r="315" spans="1:117" x14ac:dyDescent="0.75">
      <c r="A315" s="11">
        <v>302</v>
      </c>
      <c r="C315" s="24">
        <f t="shared" ca="1" si="180"/>
        <v>-0.79730302153613575</v>
      </c>
      <c r="D315" s="24">
        <f t="shared" ca="1" si="180"/>
        <v>1.7277723935543281</v>
      </c>
      <c r="E315" s="24">
        <f t="shared" ca="1" si="180"/>
        <v>1.3699716532872639</v>
      </c>
      <c r="F315" s="24">
        <f t="shared" ca="1" si="180"/>
        <v>-2.0025044352632304</v>
      </c>
      <c r="G315" s="24">
        <f t="shared" ca="1" si="180"/>
        <v>-0.3111033265659528</v>
      </c>
      <c r="H315" s="24">
        <f t="shared" ca="1" si="180"/>
        <v>-4.0651024382503658E-3</v>
      </c>
      <c r="I315" s="24">
        <f t="shared" ca="1" si="180"/>
        <v>-0.7356128744963224</v>
      </c>
      <c r="J315" s="24">
        <f t="shared" ca="1" si="180"/>
        <v>-0.85203246286445145</v>
      </c>
      <c r="K315" s="24">
        <f t="shared" ca="1" si="180"/>
        <v>0.41592411747702457</v>
      </c>
      <c r="L315" s="24">
        <f t="shared" ca="1" si="180"/>
        <v>2.3581958135752958</v>
      </c>
      <c r="M315" s="24">
        <f t="shared" ca="1" si="180"/>
        <v>0.97224450609227819</v>
      </c>
      <c r="N315" s="24">
        <f ca="1">SQRT(Inputs!$B$38)*C315+SQRT(1-Inputs!$B$38)*_xlfn.NORM.S.INV(RAND())</f>
        <v>-2.2033141497482047</v>
      </c>
      <c r="O315" s="24">
        <f ca="1">SQRT(Inputs!$B$38)*D315+SQRT(1-Inputs!$B$38)*_xlfn.NORM.S.INV(RAND())</f>
        <v>1.1681243548292286</v>
      </c>
      <c r="P315" s="24">
        <f ca="1">SQRT(Inputs!$B$38)*E315+SQRT(1-Inputs!$B$38)*_xlfn.NORM.S.INV(RAND())</f>
        <v>1.1913640062420092</v>
      </c>
      <c r="Q315" s="24">
        <f ca="1">SQRT(Inputs!$B$38)*F315+SQRT(1-Inputs!$B$38)*_xlfn.NORM.S.INV(RAND())</f>
        <v>-0.87090934840159206</v>
      </c>
      <c r="R315" s="24">
        <f ca="1">SQRT(Inputs!$B$38)*G315+SQRT(1-Inputs!$B$38)*_xlfn.NORM.S.INV(RAND())</f>
        <v>-0.53405075253166356</v>
      </c>
      <c r="S315" s="24">
        <f ca="1">SQRT(Inputs!$B$38)*H315+SQRT(1-Inputs!$B$38)*_xlfn.NORM.S.INV(RAND())</f>
        <v>-0.93198315768878559</v>
      </c>
      <c r="T315" s="24">
        <f ca="1">SQRT(Inputs!$B$38)*I315+SQRT(1-Inputs!$B$38)*_xlfn.NORM.S.INV(RAND())</f>
        <v>1.0270398239282819</v>
      </c>
      <c r="U315" s="24">
        <f ca="1">SQRT(Inputs!$B$38)*J315+SQRT(1-Inputs!$B$38)*_xlfn.NORM.S.INV(RAND())</f>
        <v>0.22054813879631491</v>
      </c>
      <c r="V315" s="24">
        <f ca="1">SQRT(Inputs!$B$38)*K315+SQRT(1-Inputs!$B$38)*_xlfn.NORM.S.INV(RAND())</f>
        <v>2.0144359082612113</v>
      </c>
      <c r="W315" s="24">
        <f ca="1">SQRT(Inputs!$B$38)*L315+SQRT(1-Inputs!$B$38)*_xlfn.NORM.S.INV(RAND())</f>
        <v>2.735888967839518</v>
      </c>
      <c r="X315" s="24">
        <f ca="1">SQRT(Inputs!$B$38)*M315+SQRT(1-Inputs!$B$38)*_xlfn.NORM.S.INV(RAND())</f>
        <v>0.35759466086190816</v>
      </c>
      <c r="Y315" s="24">
        <f ca="1">SQRT(Inputs!$B$38)*C315+SQRT(1-Inputs!$B$38)*_xlfn.NORM.S.INV(RAND())</f>
        <v>-1.2949106857590635</v>
      </c>
      <c r="Z315" s="24">
        <f ca="1">SQRT(Inputs!$B$38)*D315+SQRT(1-Inputs!$B$38)*_xlfn.NORM.S.INV(RAND())</f>
        <v>0.50236729592518348</v>
      </c>
      <c r="AA315" s="24">
        <f ca="1">SQRT(Inputs!$B$38)*E315+SQRT(1-Inputs!$B$38)*_xlfn.NORM.S.INV(RAND())</f>
        <v>0.94116945699793009</v>
      </c>
      <c r="AB315" s="24">
        <f ca="1">SQRT(Inputs!$B$38)*F315+SQRT(1-Inputs!$B$38)*_xlfn.NORM.S.INV(RAND())</f>
        <v>-2.8417975460026175</v>
      </c>
      <c r="AC315" s="24">
        <f ca="1">SQRT(Inputs!$B$38)*G315+SQRT(1-Inputs!$B$38)*_xlfn.NORM.S.INV(RAND())</f>
        <v>-1.5500331032055088</v>
      </c>
      <c r="AD315" s="24">
        <f ca="1">SQRT(Inputs!$B$38)*H315+SQRT(1-Inputs!$B$38)*_xlfn.NORM.S.INV(RAND())</f>
        <v>0.77697527188539572</v>
      </c>
      <c r="AE315" s="24">
        <f ca="1">SQRT(Inputs!$B$38)*I315+SQRT(1-Inputs!$B$38)*_xlfn.NORM.S.INV(RAND())</f>
        <v>-1.0119592091380796</v>
      </c>
      <c r="AF315" s="24">
        <f ca="1">SQRT(Inputs!$B$38)*J315+SQRT(1-Inputs!$B$38)*_xlfn.NORM.S.INV(RAND())</f>
        <v>-0.20429515140340043</v>
      </c>
      <c r="AG315" s="24">
        <f ca="1">SQRT(Inputs!$B$38)*K315+SQRT(1-Inputs!$B$38)*_xlfn.NORM.S.INV(RAND())</f>
        <v>-0.60902830605255431</v>
      </c>
      <c r="AH315" s="24">
        <f ca="1">SQRT(Inputs!$B$38)*L315+SQRT(1-Inputs!$B$38)*_xlfn.NORM.S.INV(RAND())</f>
        <v>1.795478661528811</v>
      </c>
      <c r="AI315" s="24">
        <f ca="1">SQRT(Inputs!$B$38)*M315+SQRT(1-Inputs!$B$38)*_xlfn.NORM.S.INV(RAND())</f>
        <v>0.17502558931738949</v>
      </c>
      <c r="AJ315" s="24">
        <f ca="1">SQRT(Inputs!$B$38)*C315+SQRT(1-Inputs!$B$38)*_xlfn.NORM.S.INV(RAND())</f>
        <v>-1.7546917621083309</v>
      </c>
      <c r="AK315" s="24">
        <f ca="1">SQRT(Inputs!$B$38)*D315+SQRT(1-Inputs!$B$38)*_xlfn.NORM.S.INV(RAND())</f>
        <v>0.14143671481500664</v>
      </c>
      <c r="AL315" s="24">
        <f ca="1">SQRT(Inputs!$B$38)*E315+SQRT(1-Inputs!$B$38)*_xlfn.NORM.S.INV(RAND())</f>
        <v>-0.81109453390336617</v>
      </c>
      <c r="AM315" s="24">
        <f ca="1">SQRT(Inputs!$B$38)*F315+SQRT(1-Inputs!$B$38)*_xlfn.NORM.S.INV(RAND())</f>
        <v>-2.59548627908323</v>
      </c>
      <c r="AN315" s="24">
        <f ca="1">SQRT(Inputs!$B$38)*G315+SQRT(1-Inputs!$B$38)*_xlfn.NORM.S.INV(RAND())</f>
        <v>-7.8187005870561599E-2</v>
      </c>
      <c r="AO315" s="24">
        <f ca="1">SQRT(Inputs!$B$38)*H315+SQRT(1-Inputs!$B$38)*_xlfn.NORM.S.INV(RAND())</f>
        <v>0.811595986297723</v>
      </c>
      <c r="AP315" s="24">
        <f ca="1">SQRT(Inputs!$B$38)*I315+SQRT(1-Inputs!$B$38)*_xlfn.NORM.S.INV(RAND())</f>
        <v>-0.68592343110848564</v>
      </c>
      <c r="AQ315" s="24">
        <f ca="1">SQRT(Inputs!$B$38)*J315+SQRT(1-Inputs!$B$38)*_xlfn.NORM.S.INV(RAND())</f>
        <v>-1.9273772795760673</v>
      </c>
      <c r="AR315" s="24">
        <f ca="1">SQRT(Inputs!$B$38)*K315+SQRT(1-Inputs!$B$38)*_xlfn.NORM.S.INV(RAND())</f>
        <v>0.57993984424765821</v>
      </c>
      <c r="AS315" s="24">
        <f ca="1">SQRT(Inputs!$B$38)*L315+SQRT(1-Inputs!$B$38)*_xlfn.NORM.S.INV(RAND())</f>
        <v>1.0246252571019581</v>
      </c>
      <c r="AT315" s="24">
        <f ca="1">SQRT(Inputs!$B$38)*M315+SQRT(1-Inputs!$B$38)*_xlfn.NORM.S.INV(RAND())</f>
        <v>2.2622757563213947</v>
      </c>
      <c r="AU315" s="15">
        <f ca="1">Inputs!$B$6*EXP($B$8-0.5*C$5^2+C$5*N315)</f>
        <v>3473.6291081088448</v>
      </c>
      <c r="AV315" s="15">
        <f t="shared" ca="1" si="146"/>
        <v>5020.5246857231259</v>
      </c>
      <c r="AW315" s="15">
        <f t="shared" ca="1" si="147"/>
        <v>7188.7883134489402</v>
      </c>
      <c r="AX315" s="15">
        <f t="shared" ca="1" si="148"/>
        <v>7871.94662232273</v>
      </c>
      <c r="AY315" s="15">
        <f t="shared" ca="1" si="149"/>
        <v>9038.6250328819897</v>
      </c>
      <c r="AZ315" s="15">
        <f t="shared" ca="1" si="150"/>
        <v>9976.2429589079493</v>
      </c>
      <c r="BA315" s="15">
        <f t="shared" ca="1" si="151"/>
        <v>13593.768641545403</v>
      </c>
      <c r="BB315" s="15">
        <f t="shared" ca="1" si="152"/>
        <v>17014.760716329725</v>
      </c>
      <c r="BC315" s="15">
        <f t="shared" ca="1" si="153"/>
        <v>25311.721690482686</v>
      </c>
      <c r="BD315" s="15">
        <f t="shared" ca="1" si="154"/>
        <v>40052.166672216896</v>
      </c>
      <c r="BE315" s="15">
        <f t="shared" ca="1" si="155"/>
        <v>50703.598326302963</v>
      </c>
      <c r="BF315" s="15">
        <f ca="1">Inputs!$B$13*EXP($B$9-0.5*C$6^2+C$6*Y315)</f>
        <v>10699.541600729008</v>
      </c>
      <c r="BG315" s="15">
        <f t="shared" ca="1" si="156"/>
        <v>14277.157978491336</v>
      </c>
      <c r="BH315" s="15">
        <f t="shared" ca="1" si="157"/>
        <v>20391.112933129883</v>
      </c>
      <c r="BI315" s="15">
        <f t="shared" ca="1" si="158"/>
        <v>16118.025569789133</v>
      </c>
      <c r="BJ315" s="15">
        <f t="shared" ca="1" si="159"/>
        <v>15803.186595636165</v>
      </c>
      <c r="BK315" s="15">
        <f t="shared" ca="1" si="160"/>
        <v>21559.504354077169</v>
      </c>
      <c r="BL315" s="15">
        <f t="shared" ca="1" si="161"/>
        <v>23228.291180647724</v>
      </c>
      <c r="BM315" s="15">
        <f t="shared" ca="1" si="162"/>
        <v>27837.062496513805</v>
      </c>
      <c r="BN315" s="15">
        <f t="shared" ca="1" si="163"/>
        <v>31826.435057003913</v>
      </c>
      <c r="BO315" s="15">
        <f t="shared" ca="1" si="164"/>
        <v>48247.348408820551</v>
      </c>
      <c r="BP315" s="15">
        <f t="shared" ca="1" si="165"/>
        <v>60572.759177916727</v>
      </c>
      <c r="BQ315" s="15">
        <f ca="1">Inputs!$B$20*EXP($B$10-0.5*C$7^2+C$7*AJ315)</f>
        <v>2302.0835759173565</v>
      </c>
      <c r="BR315" s="15">
        <f t="shared" ca="1" si="166"/>
        <v>3267.1355011663895</v>
      </c>
      <c r="BS315" s="15">
        <f t="shared" ca="1" si="167"/>
        <v>3544.2699213638348</v>
      </c>
      <c r="BT315" s="15">
        <f t="shared" ca="1" si="168"/>
        <v>2473.5476325530717</v>
      </c>
      <c r="BU315" s="15">
        <f t="shared" ca="1" si="169"/>
        <v>3363.7951769524379</v>
      </c>
      <c r="BV315" s="15">
        <f t="shared" ca="1" si="170"/>
        <v>5618.9880544993048</v>
      </c>
      <c r="BW315" s="15">
        <f t="shared" ca="1" si="171"/>
        <v>6781.4352099121343</v>
      </c>
      <c r="BX315" s="15">
        <f t="shared" ca="1" si="172"/>
        <v>6445.0641653586381</v>
      </c>
      <c r="BY315" s="15">
        <f t="shared" ca="1" si="173"/>
        <v>10090.34370225173</v>
      </c>
      <c r="BZ315" s="15">
        <f t="shared" ca="1" si="174"/>
        <v>17092.713932638435</v>
      </c>
      <c r="CA315" s="15">
        <f t="shared" ca="1" si="175"/>
        <v>35890.826735080591</v>
      </c>
      <c r="CB315" s="15">
        <f ca="1">(AU315*DCF!C$10-DCF!C$5*MAX(AU315*DCF!C$10,0)-MAX(AU315-Inputs!$B$6,0)/Inputs!$B$10)*DCF!C$6</f>
        <v>892.05961959812385</v>
      </c>
      <c r="CC315" s="15">
        <f ca="1">(AV315*DCF!D$10-DCF!D$5*MAX(AV315*DCF!D$10,0)-MAX(AV315-AU315,0)/Inputs!$B$10)*DCF!D$6</f>
        <v>846.54887773878693</v>
      </c>
      <c r="CD315" s="15">
        <f ca="1">(AW315*DCF!E$10-DCF!E$5*MAX(AW315*DCF!E$10,0)-MAX(AW315-AV315,0)/Inputs!$B$10)*DCF!E$6</f>
        <v>1171.3940252989789</v>
      </c>
      <c r="CE315" s="15">
        <f ca="1">(AX315*DCF!F$10-DCF!F$5*MAX(AX315*DCF!F$10,0)-MAX(AX315-AW315,0)/Inputs!$B$10)*DCF!F$6</f>
        <v>1576.2850956680061</v>
      </c>
      <c r="CF315" s="15">
        <f ca="1">(AY315*DCF!G$10-DCF!G$5*MAX(AY315*DCF!G$10,0)-MAX(AY315-AX315,0)/Inputs!$B$10)*DCF!G$6</f>
        <v>1638.0611799456447</v>
      </c>
      <c r="CG315" s="15">
        <f ca="1">(AZ315*DCF!H$10-DCF!H$5*MAX(AZ315*DCF!H$10,0)-MAX(AZ315-AY315,0)/Inputs!$B$10)*DCF!H$6</f>
        <v>1770.403854461048</v>
      </c>
      <c r="CH315" s="15">
        <f ca="1">(BA315*DCF!I$10-DCF!I$5*MAX(BA315*DCF!I$10,0)-MAX(BA315-AZ315,0)/Inputs!$B$10)*DCF!I$6</f>
        <v>1889.684670024285</v>
      </c>
      <c r="CI315" s="15">
        <f ca="1">(BB315*DCF!J$10-DCF!J$5*MAX(BB315*DCF!J$10,0)-MAX(BB315-BA315,0)/Inputs!$B$10)*DCF!J$6</f>
        <v>2401.3774431766496</v>
      </c>
      <c r="CJ315" s="15">
        <f ca="1">(BC315*DCF!K$10-DCF!K$5*MAX(BC315*DCF!K$10,0)-MAX(BC315-BB315,0)/Inputs!$B$10)*DCF!K$6</f>
        <v>2913.3324501484381</v>
      </c>
      <c r="CK315" s="15">
        <f ca="1">(BD315*DCF!L$10-DCF!L$5*MAX(BD315*DCF!L$10,0)-MAX(BD315-BC315,0)/Inputs!$B$10)*DCF!L$6</f>
        <v>4134.4501601107195</v>
      </c>
      <c r="CL315" s="15">
        <f ca="1">(BE315*DCF!M$10-DCF!M$5*MAX(BE315*DCF!M$10,0)-MAX(BE315-BD315,0)/Inputs!$B$10)*DCF!M$6</f>
        <v>5882.5062059031643</v>
      </c>
      <c r="CM315" s="15">
        <f ca="1">(BF315*DCF!C$28-DCF!C$5*MAX(BF315*DCF!C$28,0)-MAX(BF315-Inputs!$B$13,0)/Inputs!$B$17)*DCF!C$6</f>
        <v>3265.4299275791959</v>
      </c>
      <c r="CN315" s="15">
        <f ca="1">(BG315*DCF!D$28-DCF!D$5*MAX(BG315*DCF!D$28,0)-MAX(BG315-BF315,0)/Inputs!$B$17)*DCF!D$6</f>
        <v>3441.6827045905393</v>
      </c>
      <c r="CO315" s="15">
        <f ca="1">(BH315*DCF!E$28-DCF!E$5*MAX(BH315*DCF!E$28,0)-MAX(BH315-BG315,0)/Inputs!$B$17)*DCF!E$6</f>
        <v>4570.1499115611368</v>
      </c>
      <c r="CP315" s="15">
        <f ca="1">(BI315*DCF!F$28-DCF!F$5*MAX(BI315*DCF!F$28,0)-MAX(BI315-BH315,0)/Inputs!$B$17)*DCF!F$6</f>
        <v>4375.6193795027875</v>
      </c>
      <c r="CQ315" s="15">
        <f ca="1">(BJ315*DCF!G$28-DCF!G$5*MAX(BJ315*DCF!G$28,0)-MAX(BJ315-BI315,0)/Inputs!$B$17)*DCF!G$6</f>
        <v>4100.2566606690079</v>
      </c>
      <c r="CR315" s="15">
        <f ca="1">(BK315*DCF!H$28-DCF!H$5*MAX(BK315*DCF!H$28,0)-MAX(BK315-BJ315,0)/Inputs!$B$17)*DCF!H$6</f>
        <v>4437.5330499689162</v>
      </c>
      <c r="CS315" s="15">
        <f ca="1">(BL315*DCF!I$28-DCF!I$5*MAX(BL315*DCF!I$28,0)-MAX(BL315-BK315,0)/Inputs!$B$17)*DCF!I$6</f>
        <v>5222.681147734238</v>
      </c>
      <c r="CT315" s="15">
        <f ca="1">(BM315*DCF!J$28-DCF!J$5*MAX(BM315*DCF!J$28,0)-MAX(BM315-BL315,0)/Inputs!$B$17)*DCF!J$6</f>
        <v>5598.8904418842803</v>
      </c>
      <c r="CU315" s="15">
        <f ca="1">(BN315*DCF!K$28-DCF!K$5*MAX(BN315*DCF!K$28,0)-MAX(BN315-BM315,0)/Inputs!$B$17)*DCF!K$6</f>
        <v>6232.5644496841305</v>
      </c>
      <c r="CV315" s="15">
        <f ca="1">(BO315*DCF!L$28-DCF!L$5*MAX(BO315*DCF!L$28,0)-MAX(BO315-BN315,0)/Inputs!$B$17)*DCF!L$6</f>
        <v>7768.3049859091452</v>
      </c>
      <c r="CW315" s="15">
        <f ca="1">(BP315*DCF!M$28-DCF!M$5*MAX(BP315*DCF!M$28,0)-MAX(BP315-BO315,0)/Inputs!$B$17)*DCF!M$6</f>
        <v>10108.44793381204</v>
      </c>
      <c r="CX315" s="15">
        <f ca="1">(BQ315*DCF!C$46-DCF!C$5*MAX(BQ315*DCF!C$46,0)-MAX(BQ315-Inputs!$B$20,0)/Inputs!$B$24)*DCF!C$6</f>
        <v>-531.65902446128325</v>
      </c>
      <c r="CY315" s="15">
        <f ca="1">(BR315*DCF!D$46-DCF!D$5*MAX(BR315*DCF!D$46,0)-MAX(BR315-BQ315,0)/Inputs!$B$24)*DCF!D$6</f>
        <v>-969.40348530978952</v>
      </c>
      <c r="CZ315" s="15">
        <f ca="1">(BS315*DCF!E$46-DCF!E$5*MAX(BS315*DCF!E$46,0)-MAX(BS315-BR315,0)/Inputs!$B$24)*DCF!E$6</f>
        <v>-528.35484829011193</v>
      </c>
      <c r="DA315" s="15">
        <f ca="1">(BT315*DCF!F$46-DCF!F$5*MAX(BT315*DCF!F$46,0)-MAX(BT315-BS315,0)/Inputs!$B$24)*DCF!F$6</f>
        <v>-180.13937756363231</v>
      </c>
      <c r="DB315" s="15">
        <f ca="1">(BU315*DCF!G$46-DCF!G$5*MAX(BU315*DCF!G$46,0)-MAX(BU315-BT315,0)/Inputs!$B$24)*DCF!G$6</f>
        <v>-412.61310849706535</v>
      </c>
      <c r="DC315" s="15">
        <f ca="1">(BV315*DCF!H$46-DCF!H$5*MAX(BV315*DCF!H$46,0)-MAX(BV315-BU315,0)/Inputs!$B$24)*DCF!H$6</f>
        <v>-700.78736890167431</v>
      </c>
      <c r="DD315" s="15">
        <f ca="1">(BW315*DCF!I$46-DCF!I$5*MAX(BW315*DCF!I$46,0)-MAX(BW315-BV315,0)/Inputs!$B$24)*DCF!I$6</f>
        <v>-177.07373394999792</v>
      </c>
      <c r="DE315" s="15">
        <f ca="1">(BX315*DCF!J$46-DCF!J$5*MAX(BX315*DCF!J$46,0)-MAX(BX315-BW315,0)/Inputs!$B$24)*DCF!J$6</f>
        <v>270.35261376808558</v>
      </c>
      <c r="DF315" s="15">
        <f ca="1">(BY315*DCF!K$46-DCF!K$5*MAX(BY315*DCF!K$46,0)-MAX(BY315-BX315,0)/Inputs!$B$24)*DCF!K$6</f>
        <v>-316.6023080873556</v>
      </c>
      <c r="DG315" s="15">
        <f ca="1">(BZ315*DCF!L$46-DCF!L$5*MAX(BZ315*DCF!L$46,0)-MAX(BZ315-BY315,0)/Inputs!$B$24)*DCF!L$6</f>
        <v>-403.11935038510831</v>
      </c>
      <c r="DH315" s="15">
        <f ca="1">(CA315*DCF!M$46-DCF!M$5*MAX(CA315*DCF!M$46,0)-MAX(CA315-BZ315,0)/Inputs!$B$24)*DCF!M$6</f>
        <v>-1116.1620775729073</v>
      </c>
      <c r="DI315" s="15">
        <f ca="1">SUM(CB315:CL315)+BE315*DCF!M$10*(1+Inputs!$B$30)*(1-Inputs!$B$33)*(1-Inputs!$B$30/Inputs!$B$31)/(Inputs!$B$29-Inputs!$B$30)*DCF!M$6</f>
        <v>166224.88820985093</v>
      </c>
      <c r="DJ315" s="15">
        <f ca="1">SUM(CM315:CW315)+BP315*DCF!M$28*(1+Inputs!$B$30)*(1-Inputs!$B$33)*(1-Inputs!$B$30/Inputs!$B$31)/(Inputs!$B$29-Inputs!$B$30)*DCF!M$6</f>
        <v>283887.94697150844</v>
      </c>
      <c r="DK315" s="15">
        <f ca="1">SUM(CX315:DH315)+CA315*DCF!M$46*(1+Inputs!$B$30)*(1-Inputs!$B$33)*(1-Inputs!$B$30/Inputs!$B$31)/(Inputs!$B$29-Inputs!$B$30)*DCF!M$6</f>
        <v>50425.907603404288</v>
      </c>
      <c r="DM315" s="15">
        <f ca="1">DI315+DJ315+DK315+Inputs!$B$34+Inputs!$B$36-Inputs!$B$35</f>
        <v>577389.74278476369</v>
      </c>
    </row>
    <row r="316" spans="1:117" x14ac:dyDescent="0.75">
      <c r="A316" s="11">
        <v>303</v>
      </c>
      <c r="C316" s="24">
        <f t="shared" ca="1" si="180"/>
        <v>-1.9164294956303494</v>
      </c>
      <c r="D316" s="24">
        <f t="shared" ca="1" si="180"/>
        <v>1.3591069476559936</v>
      </c>
      <c r="E316" s="24">
        <f t="shared" ca="1" si="180"/>
        <v>-0.21481359339956027</v>
      </c>
      <c r="F316" s="24">
        <f t="shared" ca="1" si="180"/>
        <v>-0.37546619345327698</v>
      </c>
      <c r="G316" s="24">
        <f t="shared" ca="1" si="180"/>
        <v>0.27761464798410684</v>
      </c>
      <c r="H316" s="24">
        <f t="shared" ca="1" si="180"/>
        <v>1.0864302261816345</v>
      </c>
      <c r="I316" s="24">
        <f t="shared" ca="1" si="180"/>
        <v>-1.380544525359539</v>
      </c>
      <c r="J316" s="24">
        <f t="shared" ca="1" si="180"/>
        <v>1.7758558281777512</v>
      </c>
      <c r="K316" s="24">
        <f t="shared" ca="1" si="180"/>
        <v>1.206044442298001</v>
      </c>
      <c r="L316" s="24">
        <f t="shared" ca="1" si="180"/>
        <v>-1.2021866811155828</v>
      </c>
      <c r="M316" s="24">
        <f t="shared" ca="1" si="180"/>
        <v>0.21729959381896052</v>
      </c>
      <c r="N316" s="24">
        <f ca="1">SQRT(Inputs!$B$38)*C316+SQRT(1-Inputs!$B$38)*_xlfn.NORM.S.INV(RAND())</f>
        <v>-1.5189653526503741</v>
      </c>
      <c r="O316" s="24">
        <f ca="1">SQRT(Inputs!$B$38)*D316+SQRT(1-Inputs!$B$38)*_xlfn.NORM.S.INV(RAND())</f>
        <v>0.83582072091367821</v>
      </c>
      <c r="P316" s="24">
        <f ca="1">SQRT(Inputs!$B$38)*E316+SQRT(1-Inputs!$B$38)*_xlfn.NORM.S.INV(RAND())</f>
        <v>-0.32807937505118656</v>
      </c>
      <c r="Q316" s="24">
        <f ca="1">SQRT(Inputs!$B$38)*F316+SQRT(1-Inputs!$B$38)*_xlfn.NORM.S.INV(RAND())</f>
        <v>-0.4920463565850951</v>
      </c>
      <c r="R316" s="24">
        <f ca="1">SQRT(Inputs!$B$38)*G316+SQRT(1-Inputs!$B$38)*_xlfn.NORM.S.INV(RAND())</f>
        <v>-0.27039604804227418</v>
      </c>
      <c r="S316" s="24">
        <f ca="1">SQRT(Inputs!$B$38)*H316+SQRT(1-Inputs!$B$38)*_xlfn.NORM.S.INV(RAND())</f>
        <v>0.95819799629581492</v>
      </c>
      <c r="T316" s="24">
        <f ca="1">SQRT(Inputs!$B$38)*I316+SQRT(1-Inputs!$B$38)*_xlfn.NORM.S.INV(RAND())</f>
        <v>-0.2694168844516216</v>
      </c>
      <c r="U316" s="24">
        <f ca="1">SQRT(Inputs!$B$38)*J316+SQRT(1-Inputs!$B$38)*_xlfn.NORM.S.INV(RAND())</f>
        <v>1.2089664945968646</v>
      </c>
      <c r="V316" s="24">
        <f ca="1">SQRT(Inputs!$B$38)*K316+SQRT(1-Inputs!$B$38)*_xlfn.NORM.S.INV(RAND())</f>
        <v>0.29335430261914724</v>
      </c>
      <c r="W316" s="24">
        <f ca="1">SQRT(Inputs!$B$38)*L316+SQRT(1-Inputs!$B$38)*_xlfn.NORM.S.INV(RAND())</f>
        <v>-1.1604742257556619</v>
      </c>
      <c r="X316" s="24">
        <f ca="1">SQRT(Inputs!$B$38)*M316+SQRT(1-Inputs!$B$38)*_xlfn.NORM.S.INV(RAND())</f>
        <v>-0.66029217094810955</v>
      </c>
      <c r="Y316" s="24">
        <f ca="1">SQRT(Inputs!$B$38)*C316+SQRT(1-Inputs!$B$38)*_xlfn.NORM.S.INV(RAND())</f>
        <v>-0.52078319538426388</v>
      </c>
      <c r="Z316" s="24">
        <f ca="1">SQRT(Inputs!$B$38)*D316+SQRT(1-Inputs!$B$38)*_xlfn.NORM.S.INV(RAND())</f>
        <v>0.1264323342114394</v>
      </c>
      <c r="AA316" s="24">
        <f ca="1">SQRT(Inputs!$B$38)*E316+SQRT(1-Inputs!$B$38)*_xlfn.NORM.S.INV(RAND())</f>
        <v>1.1327009593283088</v>
      </c>
      <c r="AB316" s="24">
        <f ca="1">SQRT(Inputs!$B$38)*F316+SQRT(1-Inputs!$B$38)*_xlfn.NORM.S.INV(RAND())</f>
        <v>-2.2864903121108532E-2</v>
      </c>
      <c r="AC316" s="24">
        <f ca="1">SQRT(Inputs!$B$38)*G316+SQRT(1-Inputs!$B$38)*_xlfn.NORM.S.INV(RAND())</f>
        <v>1.4852060812410408</v>
      </c>
      <c r="AD316" s="24">
        <f ca="1">SQRT(Inputs!$B$38)*H316+SQRT(1-Inputs!$B$38)*_xlfn.NORM.S.INV(RAND())</f>
        <v>0.21510024699641367</v>
      </c>
      <c r="AE316" s="24">
        <f ca="1">SQRT(Inputs!$B$38)*I316+SQRT(1-Inputs!$B$38)*_xlfn.NORM.S.INV(RAND())</f>
        <v>-0.65919255599470228</v>
      </c>
      <c r="AF316" s="24">
        <f ca="1">SQRT(Inputs!$B$38)*J316+SQRT(1-Inputs!$B$38)*_xlfn.NORM.S.INV(RAND())</f>
        <v>1.9474310125641625</v>
      </c>
      <c r="AG316" s="24">
        <f ca="1">SQRT(Inputs!$B$38)*K316+SQRT(1-Inputs!$B$38)*_xlfn.NORM.S.INV(RAND())</f>
        <v>0.25273387413184689</v>
      </c>
      <c r="AH316" s="24">
        <f ca="1">SQRT(Inputs!$B$38)*L316+SQRT(1-Inputs!$B$38)*_xlfn.NORM.S.INV(RAND())</f>
        <v>-6.3849101418667065E-4</v>
      </c>
      <c r="AI316" s="24">
        <f ca="1">SQRT(Inputs!$B$38)*M316+SQRT(1-Inputs!$B$38)*_xlfn.NORM.S.INV(RAND())</f>
        <v>-0.55328076085368383</v>
      </c>
      <c r="AJ316" s="24">
        <f ca="1">SQRT(Inputs!$B$38)*C316+SQRT(1-Inputs!$B$38)*_xlfn.NORM.S.INV(RAND())</f>
        <v>-1.2931645220548782</v>
      </c>
      <c r="AK316" s="24">
        <f ca="1">SQRT(Inputs!$B$38)*D316+SQRT(1-Inputs!$B$38)*_xlfn.NORM.S.INV(RAND())</f>
        <v>-0.17004912367540859</v>
      </c>
      <c r="AL316" s="24">
        <f ca="1">SQRT(Inputs!$B$38)*E316+SQRT(1-Inputs!$B$38)*_xlfn.NORM.S.INV(RAND())</f>
        <v>0.3238753548679319</v>
      </c>
      <c r="AM316" s="24">
        <f ca="1">SQRT(Inputs!$B$38)*F316+SQRT(1-Inputs!$B$38)*_xlfn.NORM.S.INV(RAND())</f>
        <v>-1.6805942859150009</v>
      </c>
      <c r="AN316" s="24">
        <f ca="1">SQRT(Inputs!$B$38)*G316+SQRT(1-Inputs!$B$38)*_xlfn.NORM.S.INV(RAND())</f>
        <v>1.0300226495305234</v>
      </c>
      <c r="AO316" s="24">
        <f ca="1">SQRT(Inputs!$B$38)*H316+SQRT(1-Inputs!$B$38)*_xlfn.NORM.S.INV(RAND())</f>
        <v>0.11706687787538228</v>
      </c>
      <c r="AP316" s="24">
        <f ca="1">SQRT(Inputs!$B$38)*I316+SQRT(1-Inputs!$B$38)*_xlfn.NORM.S.INV(RAND())</f>
        <v>0.48999974187882411</v>
      </c>
      <c r="AQ316" s="24">
        <f ca="1">SQRT(Inputs!$B$38)*J316+SQRT(1-Inputs!$B$38)*_xlfn.NORM.S.INV(RAND())</f>
        <v>1.6610756880352495</v>
      </c>
      <c r="AR316" s="24">
        <f ca="1">SQRT(Inputs!$B$38)*K316+SQRT(1-Inputs!$B$38)*_xlfn.NORM.S.INV(RAND())</f>
        <v>0.21281558962911623</v>
      </c>
      <c r="AS316" s="24">
        <f ca="1">SQRT(Inputs!$B$38)*L316+SQRT(1-Inputs!$B$38)*_xlfn.NORM.S.INV(RAND())</f>
        <v>0.36526021015046661</v>
      </c>
      <c r="AT316" s="24">
        <f ca="1">SQRT(Inputs!$B$38)*M316+SQRT(1-Inputs!$B$38)*_xlfn.NORM.S.INV(RAND())</f>
        <v>-0.14225031287693934</v>
      </c>
      <c r="AU316" s="15">
        <f ca="1">Inputs!$B$6*EXP($B$8-0.5*C$5^2+C$5*N316)</f>
        <v>3880.5525150624239</v>
      </c>
      <c r="AV316" s="15">
        <f t="shared" ca="1" si="146"/>
        <v>5341.2132217315175</v>
      </c>
      <c r="AW316" s="15">
        <f t="shared" ca="1" si="147"/>
        <v>6230.7500405963756</v>
      </c>
      <c r="AX316" s="15">
        <f t="shared" ca="1" si="148"/>
        <v>7153.5727238737436</v>
      </c>
      <c r="AY316" s="15">
        <f t="shared" ca="1" si="149"/>
        <v>8470.6334227755196</v>
      </c>
      <c r="AZ316" s="15">
        <f t="shared" ca="1" si="150"/>
        <v>11512.69618502831</v>
      </c>
      <c r="BA316" s="15">
        <f t="shared" ca="1" si="151"/>
        <v>13696.887458224155</v>
      </c>
      <c r="BB316" s="15">
        <f t="shared" ca="1" si="152"/>
        <v>18928.479698152372</v>
      </c>
      <c r="BC316" s="15">
        <f t="shared" ca="1" si="153"/>
        <v>23848.425199625588</v>
      </c>
      <c r="BD316" s="15">
        <f t="shared" ca="1" si="154"/>
        <v>26211.356302851484</v>
      </c>
      <c r="BE316" s="15">
        <f t="shared" ca="1" si="155"/>
        <v>30243.987946517311</v>
      </c>
      <c r="BF316" s="15">
        <f ca="1">Inputs!$B$13*EXP($B$9-0.5*C$6^2+C$6*Y316)</f>
        <v>12474.291999937586</v>
      </c>
      <c r="BG316" s="15">
        <f t="shared" ca="1" si="156"/>
        <v>15553.672710934987</v>
      </c>
      <c r="BH316" s="15">
        <f t="shared" ca="1" si="157"/>
        <v>22931.281060735579</v>
      </c>
      <c r="BI316" s="15">
        <f t="shared" ca="1" si="158"/>
        <v>27972.718025795202</v>
      </c>
      <c r="BJ316" s="15">
        <f t="shared" ca="1" si="159"/>
        <v>42479.397999926572</v>
      </c>
      <c r="BK316" s="15">
        <f t="shared" ca="1" si="160"/>
        <v>53684.742479679189</v>
      </c>
      <c r="BL316" s="15">
        <f t="shared" ca="1" si="161"/>
        <v>60545.713220770551</v>
      </c>
      <c r="BM316" s="15">
        <f t="shared" ca="1" si="162"/>
        <v>94793.395764183733</v>
      </c>
      <c r="BN316" s="15">
        <f t="shared" ca="1" si="163"/>
        <v>120168.95116819935</v>
      </c>
      <c r="BO316" s="15">
        <f t="shared" ca="1" si="164"/>
        <v>147844.52818243761</v>
      </c>
      <c r="BP316" s="15">
        <f t="shared" ca="1" si="165"/>
        <v>170912.40376383957</v>
      </c>
      <c r="BQ316" s="15">
        <f ca="1">Inputs!$B$20*EXP($B$10-0.5*C$7^2+C$7*AJ316)</f>
        <v>2711.5226420375325</v>
      </c>
      <c r="BR316" s="15">
        <f t="shared" ca="1" si="166"/>
        <v>3485.7654224618336</v>
      </c>
      <c r="BS316" s="15">
        <f t="shared" ca="1" si="167"/>
        <v>5238.6974673713266</v>
      </c>
      <c r="BT316" s="15">
        <f t="shared" ca="1" si="168"/>
        <v>4647.8268917799633</v>
      </c>
      <c r="BU316" s="15">
        <f t="shared" ca="1" si="169"/>
        <v>8264.5026631045366</v>
      </c>
      <c r="BV316" s="15">
        <f t="shared" ca="1" si="170"/>
        <v>11805.610507322828</v>
      </c>
      <c r="BW316" s="15">
        <f t="shared" ca="1" si="171"/>
        <v>18274.292822214498</v>
      </c>
      <c r="BX316" s="15">
        <f t="shared" ca="1" si="172"/>
        <v>35659.411995354945</v>
      </c>
      <c r="BY316" s="15">
        <f t="shared" ca="1" si="173"/>
        <v>52041.29210404351</v>
      </c>
      <c r="BZ316" s="15">
        <f t="shared" ca="1" si="174"/>
        <v>78092.754149158907</v>
      </c>
      <c r="CA316" s="15">
        <f t="shared" ca="1" si="175"/>
        <v>106958.46142637549</v>
      </c>
      <c r="CB316" s="15">
        <f ca="1">(AU316*DCF!C$10-DCF!C$5*MAX(AU316*DCF!C$10,0)-MAX(AU316-Inputs!$B$6,0)/Inputs!$B$10)*DCF!C$6</f>
        <v>996.56125990427938</v>
      </c>
      <c r="CC316" s="15">
        <f ca="1">(AV316*DCF!D$10-DCF!D$5*MAX(AV316*DCF!D$10,0)-MAX(AV316-AU316,0)/Inputs!$B$10)*DCF!D$6</f>
        <v>945.74065215039741</v>
      </c>
      <c r="CD316" s="15">
        <f ca="1">(AW316*DCF!E$10-DCF!E$5*MAX(AW316*DCF!E$10,0)-MAX(AW316-AV316,0)/Inputs!$B$10)*DCF!E$6</f>
        <v>1238.2204703606478</v>
      </c>
      <c r="CE316" s="15">
        <f ca="1">(AX316*DCF!F$10-DCF!F$5*MAX(AX316*DCF!F$10,0)-MAX(AX316-AW316,0)/Inputs!$B$10)*DCF!F$6</f>
        <v>1369.5970041603618</v>
      </c>
      <c r="CF316" s="15">
        <f ca="1">(AY316*DCF!G$10-DCF!G$5*MAX(AY316*DCF!G$10,0)-MAX(AY316-AX316,0)/Inputs!$B$10)*DCF!G$6</f>
        <v>1492.1262000272147</v>
      </c>
      <c r="CG316" s="15">
        <f ca="1">(AZ316*DCF!H$10-DCF!H$5*MAX(AZ316*DCF!H$10,0)-MAX(AZ316-AY316,0)/Inputs!$B$10)*DCF!H$6</f>
        <v>1695.0254425481551</v>
      </c>
      <c r="CH316" s="15">
        <f ca="1">(BA316*DCF!I$10-DCF!I$5*MAX(BA316*DCF!I$10,0)-MAX(BA316-AZ316,0)/Inputs!$B$10)*DCF!I$6</f>
        <v>2143.6377786906905</v>
      </c>
      <c r="CI316" s="15">
        <f ca="1">(BB316*DCF!J$10-DCF!J$5*MAX(BB316*DCF!J$10,0)-MAX(BB316-BA316,0)/Inputs!$B$10)*DCF!J$6</f>
        <v>2455.4094421744085</v>
      </c>
      <c r="CJ316" s="15">
        <f ca="1">(BC316*DCF!K$10-DCF!K$5*MAX(BC316*DCF!K$10,0)-MAX(BC316-BB316,0)/Inputs!$B$10)*DCF!K$6</f>
        <v>3150.4959743528216</v>
      </c>
      <c r="CK316" s="15">
        <f ca="1">(BD316*DCF!L$10-DCF!L$5*MAX(BD316*DCF!L$10,0)-MAX(BD316-BC316,0)/Inputs!$B$10)*DCF!L$6</f>
        <v>3647.605713928976</v>
      </c>
      <c r="CL316" s="15">
        <f ca="1">(BE316*DCF!M$10-DCF!M$5*MAX(BE316*DCF!M$10,0)-MAX(BE316-BD316,0)/Inputs!$B$10)*DCF!M$6</f>
        <v>3786.0769382706962</v>
      </c>
      <c r="CM316" s="15">
        <f ca="1">(BF316*DCF!C$28-DCF!C$5*MAX(BF316*DCF!C$28,0)-MAX(BF316-Inputs!$B$13,0)/Inputs!$B$17)*DCF!C$6</f>
        <v>3555.9654129322089</v>
      </c>
      <c r="CN316" s="15">
        <f ca="1">(BG316*DCF!D$28-DCF!D$5*MAX(BG316*DCF!D$28,0)-MAX(BG316-BF316,0)/Inputs!$B$17)*DCF!D$6</f>
        <v>3923.9422462274611</v>
      </c>
      <c r="CO316" s="15">
        <f ca="1">(BH316*DCF!E$28-DCF!E$5*MAX(BH316*DCF!E$28,0)-MAX(BH316-BG316,0)/Inputs!$B$17)*DCF!E$6</f>
        <v>5040.5220663865948</v>
      </c>
      <c r="CP316" s="15">
        <f ca="1">(BI316*DCF!F$28-DCF!F$5*MAX(BI316*DCF!F$28,0)-MAX(BI316-BH316,0)/Inputs!$B$17)*DCF!F$6</f>
        <v>6675.9828330057098</v>
      </c>
      <c r="CQ316" s="15">
        <f ca="1">(BJ316*DCF!G$28-DCF!G$5*MAX(BJ316*DCF!G$28,0)-MAX(BJ316-BI316,0)/Inputs!$B$17)*DCF!G$6</f>
        <v>8581.7218381957464</v>
      </c>
      <c r="CR316" s="15">
        <f ca="1">(BK316*DCF!H$28-DCF!H$5*MAX(BK316*DCF!H$28,0)-MAX(BK316-BJ316,0)/Inputs!$B$17)*DCF!H$6</f>
        <v>11535.833033996983</v>
      </c>
      <c r="CS316" s="15">
        <f ca="1">(BL316*DCF!I$28-DCF!I$5*MAX(BL316*DCF!I$28,0)-MAX(BL316-BK316,0)/Inputs!$B$17)*DCF!I$6</f>
        <v>13252.7487074364</v>
      </c>
      <c r="CT316" s="15">
        <f ca="1">(BM316*DCF!J$28-DCF!J$5*MAX(BM316*DCF!J$28,0)-MAX(BM316-BL316,0)/Inputs!$B$17)*DCF!J$6</f>
        <v>16605.8337225984</v>
      </c>
      <c r="CU316" s="15">
        <f ca="1">(BN316*DCF!K$28-DCF!K$5*MAX(BN316*DCF!K$28,0)-MAX(BN316-BM316,0)/Inputs!$B$17)*DCF!K$6</f>
        <v>22269.500077642453</v>
      </c>
      <c r="CV316" s="15">
        <f ca="1">(BO316*DCF!L$28-DCF!L$5*MAX(BO316*DCF!L$28,0)-MAX(BO316-BN316,0)/Inputs!$B$17)*DCF!L$6</f>
        <v>26366.548922563219</v>
      </c>
      <c r="CW316" s="15">
        <f ca="1">(BP316*DCF!M$28-DCF!M$5*MAX(BP316*DCF!M$28,0)-MAX(BP316-BO316,0)/Inputs!$B$17)*DCF!M$6</f>
        <v>29746.026490814093</v>
      </c>
      <c r="CX316" s="15">
        <f ca="1">(BQ316*DCF!C$46-DCF!C$5*MAX(BQ316*DCF!C$46,0)-MAX(BQ316-Inputs!$B$20,0)/Inputs!$B$24)*DCF!C$6</f>
        <v>-626.21770023961483</v>
      </c>
      <c r="CY316" s="15">
        <f ca="1">(BR316*DCF!D$46-DCF!D$5*MAX(BR316*DCF!D$46,0)-MAX(BR316-BQ316,0)/Inputs!$B$24)*DCF!D$6</f>
        <v>-925.3018361222405</v>
      </c>
      <c r="CZ316" s="15">
        <f ca="1">(BS316*DCF!E$46-DCF!E$5*MAX(BS316*DCF!E$46,0)-MAX(BS316-BR316,0)/Inputs!$B$24)*DCF!E$6</f>
        <v>-1310.4426514206893</v>
      </c>
      <c r="DA316" s="15">
        <f ca="1">(BT316*DCF!F$46-DCF!F$5*MAX(BT316*DCF!F$46,0)-MAX(BT316-BS316,0)/Inputs!$B$24)*DCF!F$6</f>
        <v>-338.48414006265978</v>
      </c>
      <c r="DB316" s="15">
        <f ca="1">(BU316*DCF!G$46-DCF!G$5*MAX(BU316*DCF!G$46,0)-MAX(BU316-BT316,0)/Inputs!$B$24)*DCF!G$6</f>
        <v>-1494.5798136087715</v>
      </c>
      <c r="DC316" s="15">
        <f ca="1">(BV316*DCF!H$46-DCF!H$5*MAX(BV316*DCF!H$46,0)-MAX(BV316-BU316,0)/Inputs!$B$24)*DCF!H$6</f>
        <v>-1100.377565863098</v>
      </c>
      <c r="DD316" s="15">
        <f ca="1">(BW316*DCF!I$46-DCF!I$5*MAX(BW316*DCF!I$46,0)-MAX(BW316-BV316,0)/Inputs!$B$24)*DCF!I$6</f>
        <v>-1434.856572773956</v>
      </c>
      <c r="DE316" s="15">
        <f ca="1">(BX316*DCF!J$46-DCF!J$5*MAX(BX316*DCF!J$46,0)-MAX(BX316-BW316,0)/Inputs!$B$24)*DCF!J$6</f>
        <v>-3114.4358779376475</v>
      </c>
      <c r="DF316" s="15">
        <f ca="1">(BY316*DCF!K$46-DCF!K$5*MAX(BY316*DCF!K$46,0)-MAX(BY316-BX316,0)/Inputs!$B$24)*DCF!K$6</f>
        <v>-1040.3521296357933</v>
      </c>
      <c r="DG316" s="15">
        <f ca="1">(BZ316*DCF!L$46-DCF!L$5*MAX(BZ316*DCF!L$46,0)-MAX(BZ316-BY316,0)/Inputs!$B$24)*DCF!L$6</f>
        <v>-497.34125482131924</v>
      </c>
      <c r="DH316" s="15">
        <f ca="1">(CA316*DCF!M$46-DCF!M$5*MAX(CA316*DCF!M$46,0)-MAX(CA316-BZ316,0)/Inputs!$B$24)*DCF!M$6</f>
        <v>2350.5684742973158</v>
      </c>
      <c r="DI316" s="15">
        <f ca="1">SUM(CB316:CL316)+BE316*DCF!M$10*(1+Inputs!$B$30)*(1-Inputs!$B$33)*(1-Inputs!$B$30/Inputs!$B$31)/(Inputs!$B$29-Inputs!$B$30)*DCF!M$6</f>
        <v>107089.91526706367</v>
      </c>
      <c r="DJ316" s="15">
        <f ca="1">SUM(CM316:CW316)+BP316*DCF!M$28*(1+Inputs!$B$30)*(1-Inputs!$B$33)*(1-Inputs!$B$30/Inputs!$B$31)/(Inputs!$B$29-Inputs!$B$30)*DCF!M$6</f>
        <v>781756.5983615733</v>
      </c>
      <c r="DK316" s="15">
        <f ca="1">SUM(CX316:DH316)+CA316*DCF!M$46*(1+Inputs!$B$30)*(1-Inputs!$B$33)*(1-Inputs!$B$30/Inputs!$B$31)/(Inputs!$B$29-Inputs!$B$30)*DCF!M$6</f>
        <v>155838.6303367182</v>
      </c>
      <c r="DM316" s="15">
        <f ca="1">DI316+DJ316+DK316+Inputs!$B$34+Inputs!$B$36-Inputs!$B$35</f>
        <v>1121536.1439653551</v>
      </c>
    </row>
    <row r="317" spans="1:117" x14ac:dyDescent="0.75">
      <c r="A317" s="11">
        <v>304</v>
      </c>
      <c r="C317" s="24">
        <f t="shared" ca="1" si="180"/>
        <v>-0.4725476433722578</v>
      </c>
      <c r="D317" s="24">
        <f t="shared" ca="1" si="180"/>
        <v>-0.47173783696627353</v>
      </c>
      <c r="E317" s="24">
        <f t="shared" ca="1" si="180"/>
        <v>1.6279668549247936E-2</v>
      </c>
      <c r="F317" s="24">
        <f t="shared" ca="1" si="180"/>
        <v>0.84533849448831755</v>
      </c>
      <c r="G317" s="24">
        <f t="shared" ca="1" si="180"/>
        <v>-7.4690531509284813E-2</v>
      </c>
      <c r="H317" s="24">
        <f t="shared" ca="1" si="180"/>
        <v>0.63726498657463504</v>
      </c>
      <c r="I317" s="24">
        <f t="shared" ca="1" si="180"/>
        <v>0.27380064931122222</v>
      </c>
      <c r="J317" s="24">
        <f t="shared" ca="1" si="180"/>
        <v>0.37694441271840379</v>
      </c>
      <c r="K317" s="24">
        <f t="shared" ca="1" si="180"/>
        <v>-1.0010039131639725</v>
      </c>
      <c r="L317" s="24">
        <f t="shared" ca="1" si="180"/>
        <v>1.0516900564813996</v>
      </c>
      <c r="M317" s="24">
        <f t="shared" ca="1" si="180"/>
        <v>0.4761013378475687</v>
      </c>
      <c r="N317" s="24">
        <f ca="1">SQRT(Inputs!$B$38)*C317+SQRT(1-Inputs!$B$38)*_xlfn.NORM.S.INV(RAND())</f>
        <v>0.53446150926343217</v>
      </c>
      <c r="O317" s="24">
        <f ca="1">SQRT(Inputs!$B$38)*D317+SQRT(1-Inputs!$B$38)*_xlfn.NORM.S.INV(RAND())</f>
        <v>-1.1342663677663827</v>
      </c>
      <c r="P317" s="24">
        <f ca="1">SQRT(Inputs!$B$38)*E317+SQRT(1-Inputs!$B$38)*_xlfn.NORM.S.INV(RAND())</f>
        <v>-0.88704514743010865</v>
      </c>
      <c r="Q317" s="24">
        <f ca="1">SQRT(Inputs!$B$38)*F317+SQRT(1-Inputs!$B$38)*_xlfn.NORM.S.INV(RAND())</f>
        <v>1.2403943287251182</v>
      </c>
      <c r="R317" s="24">
        <f ca="1">SQRT(Inputs!$B$38)*G317+SQRT(1-Inputs!$B$38)*_xlfn.NORM.S.INV(RAND())</f>
        <v>0.59024546649231757</v>
      </c>
      <c r="S317" s="24">
        <f ca="1">SQRT(Inputs!$B$38)*H317+SQRT(1-Inputs!$B$38)*_xlfn.NORM.S.INV(RAND())</f>
        <v>0.2868846265970813</v>
      </c>
      <c r="T317" s="24">
        <f ca="1">SQRT(Inputs!$B$38)*I317+SQRT(1-Inputs!$B$38)*_xlfn.NORM.S.INV(RAND())</f>
        <v>-0.83703091031197696</v>
      </c>
      <c r="U317" s="24">
        <f ca="1">SQRT(Inputs!$B$38)*J317+SQRT(1-Inputs!$B$38)*_xlfn.NORM.S.INV(RAND())</f>
        <v>-0.10641139751874071</v>
      </c>
      <c r="V317" s="24">
        <f ca="1">SQRT(Inputs!$B$38)*K317+SQRT(1-Inputs!$B$38)*_xlfn.NORM.S.INV(RAND())</f>
        <v>-1.0202323611358446</v>
      </c>
      <c r="W317" s="24">
        <f ca="1">SQRT(Inputs!$B$38)*L317+SQRT(1-Inputs!$B$38)*_xlfn.NORM.S.INV(RAND())</f>
        <v>-0.44734291931393155</v>
      </c>
      <c r="X317" s="24">
        <f ca="1">SQRT(Inputs!$B$38)*M317+SQRT(1-Inputs!$B$38)*_xlfn.NORM.S.INV(RAND())</f>
        <v>-1.1522912083039965</v>
      </c>
      <c r="Y317" s="24">
        <f ca="1">SQRT(Inputs!$B$38)*C317+SQRT(1-Inputs!$B$38)*_xlfn.NORM.S.INV(RAND())</f>
        <v>-0.58318677545267317</v>
      </c>
      <c r="Z317" s="24">
        <f ca="1">SQRT(Inputs!$B$38)*D317+SQRT(1-Inputs!$B$38)*_xlfn.NORM.S.INV(RAND())</f>
        <v>-1.2388295535172325</v>
      </c>
      <c r="AA317" s="24">
        <f ca="1">SQRT(Inputs!$B$38)*E317+SQRT(1-Inputs!$B$38)*_xlfn.NORM.S.INV(RAND())</f>
        <v>-0.29849600305947688</v>
      </c>
      <c r="AB317" s="24">
        <f ca="1">SQRT(Inputs!$B$38)*F317+SQRT(1-Inputs!$B$38)*_xlfn.NORM.S.INV(RAND())</f>
        <v>-2.3431938942557962E-2</v>
      </c>
      <c r="AC317" s="24">
        <f ca="1">SQRT(Inputs!$B$38)*G317+SQRT(1-Inputs!$B$38)*_xlfn.NORM.S.INV(RAND())</f>
        <v>-0.728430708296533</v>
      </c>
      <c r="AD317" s="24">
        <f ca="1">SQRT(Inputs!$B$38)*H317+SQRT(1-Inputs!$B$38)*_xlfn.NORM.S.INV(RAND())</f>
        <v>-0.23598833007165437</v>
      </c>
      <c r="AE317" s="24">
        <f ca="1">SQRT(Inputs!$B$38)*I317+SQRT(1-Inputs!$B$38)*_xlfn.NORM.S.INV(RAND())</f>
        <v>-1.1442284158699541</v>
      </c>
      <c r="AF317" s="24">
        <f ca="1">SQRT(Inputs!$B$38)*J317+SQRT(1-Inputs!$B$38)*_xlfn.NORM.S.INV(RAND())</f>
        <v>0.56192253386440683</v>
      </c>
      <c r="AG317" s="24">
        <f ca="1">SQRT(Inputs!$B$38)*K317+SQRT(1-Inputs!$B$38)*_xlfn.NORM.S.INV(RAND())</f>
        <v>-1.0182776171511994</v>
      </c>
      <c r="AH317" s="24">
        <f ca="1">SQRT(Inputs!$B$38)*L317+SQRT(1-Inputs!$B$38)*_xlfn.NORM.S.INV(RAND())</f>
        <v>8.0682875032737078E-3</v>
      </c>
      <c r="AI317" s="24">
        <f ca="1">SQRT(Inputs!$B$38)*M317+SQRT(1-Inputs!$B$38)*_xlfn.NORM.S.INV(RAND())</f>
        <v>1.0788736038022013</v>
      </c>
      <c r="AJ317" s="24">
        <f ca="1">SQRT(Inputs!$B$38)*C317+SQRT(1-Inputs!$B$38)*_xlfn.NORM.S.INV(RAND())</f>
        <v>0.77104345461896062</v>
      </c>
      <c r="AK317" s="24">
        <f ca="1">SQRT(Inputs!$B$38)*D317+SQRT(1-Inputs!$B$38)*_xlfn.NORM.S.INV(RAND())</f>
        <v>0.43768065802327394</v>
      </c>
      <c r="AL317" s="24">
        <f ca="1">SQRT(Inputs!$B$38)*E317+SQRT(1-Inputs!$B$38)*_xlfn.NORM.S.INV(RAND())</f>
        <v>-0.15660108765753078</v>
      </c>
      <c r="AM317" s="24">
        <f ca="1">SQRT(Inputs!$B$38)*F317+SQRT(1-Inputs!$B$38)*_xlfn.NORM.S.INV(RAND())</f>
        <v>2.0445292668203439</v>
      </c>
      <c r="AN317" s="24">
        <f ca="1">SQRT(Inputs!$B$38)*G317+SQRT(1-Inputs!$B$38)*_xlfn.NORM.S.INV(RAND())</f>
        <v>6.2274969467504458E-2</v>
      </c>
      <c r="AO317" s="24">
        <f ca="1">SQRT(Inputs!$B$38)*H317+SQRT(1-Inputs!$B$38)*_xlfn.NORM.S.INV(RAND())</f>
        <v>0.8323578781495522</v>
      </c>
      <c r="AP317" s="24">
        <f ca="1">SQRT(Inputs!$B$38)*I317+SQRT(1-Inputs!$B$38)*_xlfn.NORM.S.INV(RAND())</f>
        <v>0.15270006632522456</v>
      </c>
      <c r="AQ317" s="24">
        <f ca="1">SQRT(Inputs!$B$38)*J317+SQRT(1-Inputs!$B$38)*_xlfn.NORM.S.INV(RAND())</f>
        <v>-0.93822704894185383</v>
      </c>
      <c r="AR317" s="24">
        <f ca="1">SQRT(Inputs!$B$38)*K317+SQRT(1-Inputs!$B$38)*_xlfn.NORM.S.INV(RAND())</f>
        <v>-0.9601538856972136</v>
      </c>
      <c r="AS317" s="24">
        <f ca="1">SQRT(Inputs!$B$38)*L317+SQRT(1-Inputs!$B$38)*_xlfn.NORM.S.INV(RAND())</f>
        <v>-0.28719175282751863</v>
      </c>
      <c r="AT317" s="24">
        <f ca="1">SQRT(Inputs!$B$38)*M317+SQRT(1-Inputs!$B$38)*_xlfn.NORM.S.INV(RAND())</f>
        <v>0.47948565396508136</v>
      </c>
      <c r="AU317" s="15">
        <f ca="1">Inputs!$B$6*EXP($B$8-0.5*C$5^2+C$5*N317)</f>
        <v>5410.6653220548205</v>
      </c>
      <c r="AV317" s="15">
        <f t="shared" ca="1" si="146"/>
        <v>5574.3821685119674</v>
      </c>
      <c r="AW317" s="15">
        <f t="shared" ca="1" si="147"/>
        <v>6030.5090736769334</v>
      </c>
      <c r="AX317" s="15">
        <f t="shared" ca="1" si="148"/>
        <v>8596.7606148935301</v>
      </c>
      <c r="AY317" s="15">
        <f t="shared" ca="1" si="149"/>
        <v>11255.888222593361</v>
      </c>
      <c r="AZ317" s="15">
        <f t="shared" ca="1" si="150"/>
        <v>14208.095416600154</v>
      </c>
      <c r="BA317" s="15">
        <f t="shared" ca="1" si="151"/>
        <v>15928.719886299479</v>
      </c>
      <c r="BB317" s="15">
        <f t="shared" ca="1" si="152"/>
        <v>19294.798369548589</v>
      </c>
      <c r="BC317" s="15">
        <f t="shared" ca="1" si="153"/>
        <v>21414.873543532187</v>
      </c>
      <c r="BD317" s="15">
        <f t="shared" ca="1" si="154"/>
        <v>25160.164525977434</v>
      </c>
      <c r="BE317" s="15">
        <f t="shared" ca="1" si="155"/>
        <v>27758.863619685435</v>
      </c>
      <c r="BF317" s="15">
        <f ca="1">Inputs!$B$13*EXP($B$9-0.5*C$6^2+C$6*Y317)</f>
        <v>12320.91864782465</v>
      </c>
      <c r="BG317" s="15">
        <f t="shared" ca="1" si="156"/>
        <v>12008.079971631039</v>
      </c>
      <c r="BH317" s="15">
        <f t="shared" ca="1" si="157"/>
        <v>13962.990841573861</v>
      </c>
      <c r="BI317" s="15">
        <f t="shared" ca="1" si="158"/>
        <v>17031.264709166542</v>
      </c>
      <c r="BJ317" s="15">
        <f t="shared" ca="1" si="159"/>
        <v>18798.074178079387</v>
      </c>
      <c r="BK317" s="15">
        <f t="shared" ca="1" si="160"/>
        <v>22341.621367115953</v>
      </c>
      <c r="BL317" s="15">
        <f t="shared" ca="1" si="161"/>
        <v>23661.863370034236</v>
      </c>
      <c r="BM317" s="15">
        <f t="shared" ca="1" si="162"/>
        <v>31188.433812909378</v>
      </c>
      <c r="BN317" s="15">
        <f t="shared" ca="1" si="163"/>
        <v>33951.515376499592</v>
      </c>
      <c r="BO317" s="15">
        <f t="shared" ca="1" si="164"/>
        <v>41813.034618425219</v>
      </c>
      <c r="BP317" s="15">
        <f t="shared" ca="1" si="165"/>
        <v>58155.196203391875</v>
      </c>
      <c r="BQ317" s="15">
        <f ca="1">Inputs!$B$20*EXP($B$10-0.5*C$7^2+C$7*AJ317)</f>
        <v>5638.6753559117906</v>
      </c>
      <c r="BR317" s="15">
        <f t="shared" ca="1" si="166"/>
        <v>8791.8865996997538</v>
      </c>
      <c r="BS317" s="15">
        <f t="shared" ca="1" si="167"/>
        <v>11510.047227235578</v>
      </c>
      <c r="BT317" s="15">
        <f t="shared" ca="1" si="168"/>
        <v>27133.448215904602</v>
      </c>
      <c r="BU317" s="15">
        <f t="shared" ca="1" si="169"/>
        <v>38174.632629650514</v>
      </c>
      <c r="BV317" s="15">
        <f t="shared" ca="1" si="170"/>
        <v>64067.075206588248</v>
      </c>
      <c r="BW317" s="15">
        <f t="shared" ca="1" si="171"/>
        <v>92338.556781402018</v>
      </c>
      <c r="BX317" s="15">
        <f t="shared" ca="1" si="172"/>
        <v>107006.18630626326</v>
      </c>
      <c r="BY317" s="15">
        <f t="shared" ca="1" si="173"/>
        <v>124772.60856294952</v>
      </c>
      <c r="BZ317" s="15">
        <f t="shared" ca="1" si="174"/>
        <v>166070.10284391933</v>
      </c>
      <c r="CA317" s="15">
        <f t="shared" ca="1" si="175"/>
        <v>254025.90496807965</v>
      </c>
      <c r="CB317" s="15">
        <f ca="1">(AU317*DCF!C$10-DCF!C$5*MAX(AU317*DCF!C$10,0)-MAX(AU317-Inputs!$B$6,0)/Inputs!$B$10)*DCF!C$6</f>
        <v>1039.87694698263</v>
      </c>
      <c r="CC317" s="15">
        <f ca="1">(AV317*DCF!D$10-DCF!D$5*MAX(AV317*DCF!D$10,0)-MAX(AV317-AU317,0)/Inputs!$B$10)*DCF!D$6</f>
        <v>1318.7998201409207</v>
      </c>
      <c r="CD317" s="15">
        <f ca="1">(AW317*DCF!E$10-DCF!E$5*MAX(AW317*DCF!E$10,0)-MAX(AW317-AV317,0)/Inputs!$B$10)*DCF!E$6</f>
        <v>1289.6098794636059</v>
      </c>
      <c r="CE317" s="15">
        <f ca="1">(AX317*DCF!F$10-DCF!F$5*MAX(AX317*DCF!F$10,0)-MAX(AX317-AW317,0)/Inputs!$B$10)*DCF!F$6</f>
        <v>1342.6858208285116</v>
      </c>
      <c r="CF317" s="15">
        <f ca="1">(AY317*DCF!G$10-DCF!G$5*MAX(AY317*DCF!G$10,0)-MAX(AY317-AX317,0)/Inputs!$B$10)*DCF!G$6</f>
        <v>1808.031224329952</v>
      </c>
      <c r="CG317" s="15">
        <f ca="1">(AZ317*DCF!H$10-DCF!H$5*MAX(AZ317*DCF!H$10,0)-MAX(AZ317-AY317,0)/Inputs!$B$10)*DCF!H$6</f>
        <v>2234.2946037351589</v>
      </c>
      <c r="CH317" s="15">
        <f ca="1">(BA317*DCF!I$10-DCF!I$5*MAX(BA317*DCF!I$10,0)-MAX(BA317-AZ317,0)/Inputs!$B$10)*DCF!I$6</f>
        <v>2627.3533434900178</v>
      </c>
      <c r="CI317" s="15">
        <f ca="1">(BB317*DCF!J$10-DCF!J$5*MAX(BB317*DCF!J$10,0)-MAX(BB317-BA317,0)/Inputs!$B$10)*DCF!J$6</f>
        <v>2800.9584447897128</v>
      </c>
      <c r="CJ317" s="15">
        <f ca="1">(BC317*DCF!K$10-DCF!K$5*MAX(BC317*DCF!K$10,0)-MAX(BC317-BB317,0)/Inputs!$B$10)*DCF!K$6</f>
        <v>3150.6724647781848</v>
      </c>
      <c r="CK317" s="15">
        <f ca="1">(BD317*DCF!L$10-DCF!L$5*MAX(BD317*DCF!L$10,0)-MAX(BD317-BC317,0)/Inputs!$B$10)*DCF!L$6</f>
        <v>3310.3044898064659</v>
      </c>
      <c r="CL317" s="15">
        <f ca="1">(BE317*DCF!M$10-DCF!M$5*MAX(BE317*DCF!M$10,0)-MAX(BE317-BD317,0)/Inputs!$B$10)*DCF!M$6</f>
        <v>3606.6923175696033</v>
      </c>
      <c r="CM317" s="15">
        <f ca="1">(BF317*DCF!C$28-DCF!C$5*MAX(BF317*DCF!C$28,0)-MAX(BF317-Inputs!$B$13,0)/Inputs!$B$17)*DCF!C$6</f>
        <v>3544.5779691950806</v>
      </c>
      <c r="CN317" s="15">
        <f ca="1">(BG317*DCF!D$28-DCF!D$5*MAX(BG317*DCF!D$28,0)-MAX(BG317-BF317,0)/Inputs!$B$17)*DCF!D$6</f>
        <v>3536.6565037248006</v>
      </c>
      <c r="CO317" s="15">
        <f ca="1">(BH317*DCF!E$28-DCF!E$5*MAX(BH317*DCF!E$28,0)-MAX(BH317-BG317,0)/Inputs!$B$17)*DCF!E$6</f>
        <v>3569.2816139972006</v>
      </c>
      <c r="CP317" s="15">
        <f ca="1">(BI317*DCF!F$28-DCF!F$5*MAX(BI317*DCF!F$28,0)-MAX(BI317-BH317,0)/Inputs!$B$17)*DCF!F$6</f>
        <v>4064.9119949738997</v>
      </c>
      <c r="CQ317" s="15">
        <f ca="1">(BJ317*DCF!G$28-DCF!G$5*MAX(BJ317*DCF!G$28,0)-MAX(BJ317-BI317,0)/Inputs!$B$17)*DCF!G$6</f>
        <v>4580.1430673557506</v>
      </c>
      <c r="CR317" s="15">
        <f ca="1">(BK317*DCF!H$28-DCF!H$5*MAX(BK317*DCF!H$28,0)-MAX(BK317-BJ317,0)/Inputs!$B$17)*DCF!H$6</f>
        <v>4974.7616644639265</v>
      </c>
      <c r="CS317" s="15">
        <f ca="1">(BL317*DCF!I$28-DCF!I$5*MAX(BL317*DCF!I$28,0)-MAX(BL317-BK317,0)/Inputs!$B$17)*DCF!I$6</f>
        <v>5374.6638324818741</v>
      </c>
      <c r="CT317" s="15">
        <f ca="1">(BM317*DCF!J$28-DCF!J$5*MAX(BM317*DCF!J$28,0)-MAX(BM317-BL317,0)/Inputs!$B$17)*DCF!J$6</f>
        <v>5959.648135095279</v>
      </c>
      <c r="CU317" s="15">
        <f ca="1">(BN317*DCF!K$28-DCF!K$5*MAX(BN317*DCF!K$28,0)-MAX(BN317-BM317,0)/Inputs!$B$17)*DCF!K$6</f>
        <v>6831.5500949230964</v>
      </c>
      <c r="CV317" s="15">
        <f ca="1">(BO317*DCF!L$28-DCF!L$5*MAX(BO317*DCF!L$28,0)-MAX(BO317-BN317,0)/Inputs!$B$17)*DCF!L$6</f>
        <v>7453.0340454919133</v>
      </c>
      <c r="CW317" s="15">
        <f ca="1">(BP317*DCF!M$28-DCF!M$5*MAX(BP317*DCF!M$28,0)-MAX(BP317-BO317,0)/Inputs!$B$17)*DCF!M$6</f>
        <v>9233.718732922589</v>
      </c>
      <c r="CX317" s="15">
        <f ca="1">(BQ317*DCF!C$46-DCF!C$5*MAX(BQ317*DCF!C$46,0)-MAX(BQ317-Inputs!$B$20,0)/Inputs!$B$24)*DCF!C$6</f>
        <v>-2428.1815398926956</v>
      </c>
      <c r="CY317" s="15">
        <f ca="1">(BR317*DCF!D$46-DCF!D$5*MAX(BR317*DCF!D$46,0)-MAX(BR317-BQ317,0)/Inputs!$B$24)*DCF!D$6</f>
        <v>-2846.0190768174621</v>
      </c>
      <c r="CZ317" s="15">
        <f ca="1">(BS317*DCF!E$46-DCF!E$5*MAX(BS317*DCF!E$46,0)-MAX(BS317-BR317,0)/Inputs!$B$24)*DCF!E$6</f>
        <v>-2432.5072147125061</v>
      </c>
      <c r="DA317" s="15">
        <f ca="1">(BT317*DCF!F$46-DCF!F$5*MAX(BT317*DCF!F$46,0)-MAX(BT317-BS317,0)/Inputs!$B$24)*DCF!F$6</f>
        <v>-7665.0034431834174</v>
      </c>
      <c r="DB317" s="15">
        <f ca="1">(BU317*DCF!G$46-DCF!G$5*MAX(BU317*DCF!G$46,0)-MAX(BU317-BT317,0)/Inputs!$B$24)*DCF!G$6</f>
        <v>-4998.1555074133312</v>
      </c>
      <c r="DC317" s="15">
        <f ca="1">(BV317*DCF!H$46-DCF!H$5*MAX(BV317*DCF!H$46,0)-MAX(BV317-BU317,0)/Inputs!$B$24)*DCF!H$6</f>
        <v>-8045.9178851556107</v>
      </c>
      <c r="DD317" s="15">
        <f ca="1">(BW317*DCF!I$46-DCF!I$5*MAX(BW317*DCF!I$46,0)-MAX(BW317-BV317,0)/Inputs!$B$24)*DCF!I$6</f>
        <v>-5983.0539057606074</v>
      </c>
      <c r="DE317" s="15">
        <f ca="1">(BX317*DCF!J$46-DCF!J$5*MAX(BX317*DCF!J$46,0)-MAX(BX317-BW317,0)/Inputs!$B$24)*DCF!J$6</f>
        <v>598.99780626240454</v>
      </c>
      <c r="DF317" s="15">
        <f ca="1">(BY317*DCF!K$46-DCF!K$5*MAX(BY317*DCF!K$46,0)-MAX(BY317-BX317,0)/Inputs!$B$24)*DCF!K$6</f>
        <v>2775.1271752739335</v>
      </c>
      <c r="DG317" s="15">
        <f ca="1">(BZ317*DCF!L$46-DCF!L$5*MAX(BZ317*DCF!L$46,0)-MAX(BZ317-BY317,0)/Inputs!$B$24)*DCF!L$6</f>
        <v>2133.8986690143929</v>
      </c>
      <c r="DH317" s="15">
        <f ca="1">(CA317*DCF!M$46-DCF!M$5*MAX(CA317*DCF!M$46,0)-MAX(CA317-BZ317,0)/Inputs!$B$24)*DCF!M$6</f>
        <v>1526.928127474511</v>
      </c>
      <c r="DI317" s="15">
        <f ca="1">SUM(CB317:CL317)+BE317*DCF!M$10*(1+Inputs!$B$30)*(1-Inputs!$B$33)*(1-Inputs!$B$30/Inputs!$B$31)/(Inputs!$B$29-Inputs!$B$30)*DCF!M$6</f>
        <v>101782.56388246952</v>
      </c>
      <c r="DJ317" s="15">
        <f ca="1">SUM(CM317:CW317)+BP317*DCF!M$28*(1+Inputs!$B$30)*(1-Inputs!$B$33)*(1-Inputs!$B$30/Inputs!$B$31)/(Inputs!$B$29-Inputs!$B$30)*DCF!M$6</f>
        <v>274918.52106382058</v>
      </c>
      <c r="DK317" s="15">
        <f ca="1">SUM(CX317:DH317)+CA317*DCF!M$46*(1+Inputs!$B$30)*(1-Inputs!$B$33)*(1-Inputs!$B$30/Inputs!$B$31)/(Inputs!$B$29-Inputs!$B$30)*DCF!M$6</f>
        <v>365390.25357786968</v>
      </c>
      <c r="DM317" s="15">
        <f ca="1">DI317+DJ317+DK317+Inputs!$B$34+Inputs!$B$36-Inputs!$B$35</f>
        <v>818942.33852415974</v>
      </c>
    </row>
    <row r="318" spans="1:117" x14ac:dyDescent="0.75">
      <c r="A318" s="11">
        <v>305</v>
      </c>
      <c r="C318" s="24">
        <f t="shared" ca="1" si="180"/>
        <v>-0.32359236152167825</v>
      </c>
      <c r="D318" s="24">
        <f t="shared" ca="1" si="180"/>
        <v>0.38619539626818816</v>
      </c>
      <c r="E318" s="24">
        <f t="shared" ca="1" si="180"/>
        <v>-0.10272854920940583</v>
      </c>
      <c r="F318" s="24">
        <f t="shared" ca="1" si="180"/>
        <v>-0.36769134804993631</v>
      </c>
      <c r="G318" s="24">
        <f t="shared" ca="1" si="180"/>
        <v>-0.97892944623047595</v>
      </c>
      <c r="H318" s="24">
        <f t="shared" ca="1" si="180"/>
        <v>1.8215094288042926</v>
      </c>
      <c r="I318" s="24">
        <f t="shared" ca="1" si="180"/>
        <v>-6.4317936924851021E-3</v>
      </c>
      <c r="J318" s="24">
        <f t="shared" ca="1" si="180"/>
        <v>-0.65353392496439366</v>
      </c>
      <c r="K318" s="24">
        <f t="shared" ca="1" si="180"/>
        <v>-0.91254144528714531</v>
      </c>
      <c r="L318" s="24">
        <f t="shared" ca="1" si="180"/>
        <v>-0.47529779911610898</v>
      </c>
      <c r="M318" s="24">
        <f t="shared" ca="1" si="180"/>
        <v>0.54374257909622847</v>
      </c>
      <c r="N318" s="24">
        <f ca="1">SQRT(Inputs!$B$38)*C318+SQRT(1-Inputs!$B$38)*_xlfn.NORM.S.INV(RAND())</f>
        <v>0.33415323116299345</v>
      </c>
      <c r="O318" s="24">
        <f ca="1">SQRT(Inputs!$B$38)*D318+SQRT(1-Inputs!$B$38)*_xlfn.NORM.S.INV(RAND())</f>
        <v>-1.095787084447402</v>
      </c>
      <c r="P318" s="24">
        <f ca="1">SQRT(Inputs!$B$38)*E318+SQRT(1-Inputs!$B$38)*_xlfn.NORM.S.INV(RAND())</f>
        <v>-0.43017800673177964</v>
      </c>
      <c r="Q318" s="24">
        <f ca="1">SQRT(Inputs!$B$38)*F318+SQRT(1-Inputs!$B$38)*_xlfn.NORM.S.INV(RAND())</f>
        <v>-0.59803742735231358</v>
      </c>
      <c r="R318" s="24">
        <f ca="1">SQRT(Inputs!$B$38)*G318+SQRT(1-Inputs!$B$38)*_xlfn.NORM.S.INV(RAND())</f>
        <v>-1.0492778438108461</v>
      </c>
      <c r="S318" s="24">
        <f ca="1">SQRT(Inputs!$B$38)*H318+SQRT(1-Inputs!$B$38)*_xlfn.NORM.S.INV(RAND())</f>
        <v>-0.24003168099957484</v>
      </c>
      <c r="T318" s="24">
        <f ca="1">SQRT(Inputs!$B$38)*I318+SQRT(1-Inputs!$B$38)*_xlfn.NORM.S.INV(RAND())</f>
        <v>0.15393092180944448</v>
      </c>
      <c r="U318" s="24">
        <f ca="1">SQRT(Inputs!$B$38)*J318+SQRT(1-Inputs!$B$38)*_xlfn.NORM.S.INV(RAND())</f>
        <v>0.15719977747643038</v>
      </c>
      <c r="V318" s="24">
        <f ca="1">SQRT(Inputs!$B$38)*K318+SQRT(1-Inputs!$B$38)*_xlfn.NORM.S.INV(RAND())</f>
        <v>-1.4875450710163103</v>
      </c>
      <c r="W318" s="24">
        <f ca="1">SQRT(Inputs!$B$38)*L318+SQRT(1-Inputs!$B$38)*_xlfn.NORM.S.INV(RAND())</f>
        <v>0.17828824281264216</v>
      </c>
      <c r="X318" s="24">
        <f ca="1">SQRT(Inputs!$B$38)*M318+SQRT(1-Inputs!$B$38)*_xlfn.NORM.S.INV(RAND())</f>
        <v>-8.3548641343055452E-2</v>
      </c>
      <c r="Y318" s="24">
        <f ca="1">SQRT(Inputs!$B$38)*C318+SQRT(1-Inputs!$B$38)*_xlfn.NORM.S.INV(RAND())</f>
        <v>0.73890077227900453</v>
      </c>
      <c r="Z318" s="24">
        <f ca="1">SQRT(Inputs!$B$38)*D318+SQRT(1-Inputs!$B$38)*_xlfn.NORM.S.INV(RAND())</f>
        <v>-1.4412492388199896</v>
      </c>
      <c r="AA318" s="24">
        <f ca="1">SQRT(Inputs!$B$38)*E318+SQRT(1-Inputs!$B$38)*_xlfn.NORM.S.INV(RAND())</f>
        <v>0.17953973711349663</v>
      </c>
      <c r="AB318" s="24">
        <f ca="1">SQRT(Inputs!$B$38)*F318+SQRT(1-Inputs!$B$38)*_xlfn.NORM.S.INV(RAND())</f>
        <v>-1.042015756869997</v>
      </c>
      <c r="AC318" s="24">
        <f ca="1">SQRT(Inputs!$B$38)*G318+SQRT(1-Inputs!$B$38)*_xlfn.NORM.S.INV(RAND())</f>
        <v>-1.6072081913788105</v>
      </c>
      <c r="AD318" s="24">
        <f ca="1">SQRT(Inputs!$B$38)*H318+SQRT(1-Inputs!$B$38)*_xlfn.NORM.S.INV(RAND())</f>
        <v>1.6660652636605391</v>
      </c>
      <c r="AE318" s="24">
        <f ca="1">SQRT(Inputs!$B$38)*I318+SQRT(1-Inputs!$B$38)*_xlfn.NORM.S.INV(RAND())</f>
        <v>0.77431176512604605</v>
      </c>
      <c r="AF318" s="24">
        <f ca="1">SQRT(Inputs!$B$38)*J318+SQRT(1-Inputs!$B$38)*_xlfn.NORM.S.INV(RAND())</f>
        <v>-0.65719069363150928</v>
      </c>
      <c r="AG318" s="24">
        <f ca="1">SQRT(Inputs!$B$38)*K318+SQRT(1-Inputs!$B$38)*_xlfn.NORM.S.INV(RAND())</f>
        <v>-1.0846379734571552</v>
      </c>
      <c r="AH318" s="24">
        <f ca="1">SQRT(Inputs!$B$38)*L318+SQRT(1-Inputs!$B$38)*_xlfn.NORM.S.INV(RAND())</f>
        <v>-0.71828806651499655</v>
      </c>
      <c r="AI318" s="24">
        <f ca="1">SQRT(Inputs!$B$38)*M318+SQRT(1-Inputs!$B$38)*_xlfn.NORM.S.INV(RAND())</f>
        <v>-0.71480125840208064</v>
      </c>
      <c r="AJ318" s="24">
        <f ca="1">SQRT(Inputs!$B$38)*C318+SQRT(1-Inputs!$B$38)*_xlfn.NORM.S.INV(RAND())</f>
        <v>0.24668406803727949</v>
      </c>
      <c r="AK318" s="24">
        <f ca="1">SQRT(Inputs!$B$38)*D318+SQRT(1-Inputs!$B$38)*_xlfn.NORM.S.INV(RAND())</f>
        <v>0.93473545176128059</v>
      </c>
      <c r="AL318" s="24">
        <f ca="1">SQRT(Inputs!$B$38)*E318+SQRT(1-Inputs!$B$38)*_xlfn.NORM.S.INV(RAND())</f>
        <v>-0.48957216344678423</v>
      </c>
      <c r="AM318" s="24">
        <f ca="1">SQRT(Inputs!$B$38)*F318+SQRT(1-Inputs!$B$38)*_xlfn.NORM.S.INV(RAND())</f>
        <v>-0.53025394411122018</v>
      </c>
      <c r="AN318" s="24">
        <f ca="1">SQRT(Inputs!$B$38)*G318+SQRT(1-Inputs!$B$38)*_xlfn.NORM.S.INV(RAND())</f>
        <v>0.74247775824297391</v>
      </c>
      <c r="AO318" s="24">
        <f ca="1">SQRT(Inputs!$B$38)*H318+SQRT(1-Inputs!$B$38)*_xlfn.NORM.S.INV(RAND())</f>
        <v>1.3192815676456497</v>
      </c>
      <c r="AP318" s="24">
        <f ca="1">SQRT(Inputs!$B$38)*I318+SQRT(1-Inputs!$B$38)*_xlfn.NORM.S.INV(RAND())</f>
        <v>0.67041951001727274</v>
      </c>
      <c r="AQ318" s="24">
        <f ca="1">SQRT(Inputs!$B$38)*J318+SQRT(1-Inputs!$B$38)*_xlfn.NORM.S.INV(RAND())</f>
        <v>-0.24744575124979493</v>
      </c>
      <c r="AR318" s="24">
        <f ca="1">SQRT(Inputs!$B$38)*K318+SQRT(1-Inputs!$B$38)*_xlfn.NORM.S.INV(RAND())</f>
        <v>-0.99276762319248446</v>
      </c>
      <c r="AS318" s="24">
        <f ca="1">SQRT(Inputs!$B$38)*L318+SQRT(1-Inputs!$B$38)*_xlfn.NORM.S.INV(RAND())</f>
        <v>-7.5789375767075423E-2</v>
      </c>
      <c r="AT318" s="24">
        <f ca="1">SQRT(Inputs!$B$38)*M318+SQRT(1-Inputs!$B$38)*_xlfn.NORM.S.INV(RAND())</f>
        <v>-0.47411750667809083</v>
      </c>
      <c r="AU318" s="15">
        <f ca="1">Inputs!$B$6*EXP($B$8-0.5*C$5^2+C$5*N318)</f>
        <v>5238.0408684644544</v>
      </c>
      <c r="AV318" s="15">
        <f t="shared" ca="1" si="146"/>
        <v>5427.1528455130692</v>
      </c>
      <c r="AW318" s="15">
        <f t="shared" ca="1" si="147"/>
        <v>6244.4144202049765</v>
      </c>
      <c r="AX318" s="15">
        <f t="shared" ca="1" si="148"/>
        <v>7074.952970303676</v>
      </c>
      <c r="AY318" s="15">
        <f t="shared" ca="1" si="149"/>
        <v>7649.116638914631</v>
      </c>
      <c r="AZ318" s="15">
        <f t="shared" ca="1" si="150"/>
        <v>9111.0408923220966</v>
      </c>
      <c r="BA318" s="15">
        <f t="shared" ca="1" si="151"/>
        <v>11330.662966032856</v>
      </c>
      <c r="BB318" s="15">
        <f t="shared" ca="1" si="152"/>
        <v>14092.39770907471</v>
      </c>
      <c r="BC318" s="15">
        <f t="shared" ca="1" si="153"/>
        <v>14950.967290284894</v>
      </c>
      <c r="BD318" s="15">
        <f t="shared" ca="1" si="154"/>
        <v>18624.347953575798</v>
      </c>
      <c r="BE318" s="15">
        <f t="shared" ca="1" si="155"/>
        <v>22648.743887970952</v>
      </c>
      <c r="BF318" s="15">
        <f ca="1">Inputs!$B$13*EXP($B$9-0.5*C$6^2+C$6*Y318)</f>
        <v>16012.974881375147</v>
      </c>
      <c r="BG318" s="15">
        <f t="shared" ca="1" si="156"/>
        <v>15046.663491692743</v>
      </c>
      <c r="BH318" s="15">
        <f t="shared" ca="1" si="157"/>
        <v>18939.933919490762</v>
      </c>
      <c r="BI318" s="15">
        <f t="shared" ca="1" si="158"/>
        <v>19749.598244197969</v>
      </c>
      <c r="BJ318" s="15">
        <f t="shared" ca="1" si="159"/>
        <v>19204.890731031475</v>
      </c>
      <c r="BK318" s="15">
        <f t="shared" ca="1" si="160"/>
        <v>29571.580330424837</v>
      </c>
      <c r="BL318" s="15">
        <f t="shared" ca="1" si="161"/>
        <v>40159.289360169125</v>
      </c>
      <c r="BM318" s="15">
        <f t="shared" ca="1" si="162"/>
        <v>45494.388776703774</v>
      </c>
      <c r="BN318" s="15">
        <f t="shared" ca="1" si="163"/>
        <v>49132.602552006349</v>
      </c>
      <c r="BO318" s="15">
        <f t="shared" ca="1" si="164"/>
        <v>55610.14342648162</v>
      </c>
      <c r="BP318" s="15">
        <f t="shared" ca="1" si="165"/>
        <v>63121.147942252013</v>
      </c>
      <c r="BQ318" s="15">
        <f ca="1">Inputs!$B$20*EXP($B$10-0.5*C$7^2+C$7*AJ318)</f>
        <v>4681.731289146981</v>
      </c>
      <c r="BR318" s="15">
        <f t="shared" ca="1" si="166"/>
        <v>8548.0466012727866</v>
      </c>
      <c r="BS318" s="15">
        <f t="shared" ca="1" si="167"/>
        <v>10170.216872370223</v>
      </c>
      <c r="BT318" s="15">
        <f t="shared" ca="1" si="168"/>
        <v>12201.535166235924</v>
      </c>
      <c r="BU318" s="15">
        <f t="shared" ca="1" si="169"/>
        <v>20237.844876058763</v>
      </c>
      <c r="BV318" s="15">
        <f t="shared" ca="1" si="170"/>
        <v>37902.494196408443</v>
      </c>
      <c r="BW318" s="15">
        <f t="shared" ca="1" si="171"/>
        <v>60954.217529078531</v>
      </c>
      <c r="BX318" s="15">
        <f t="shared" ca="1" si="172"/>
        <v>81128.286891019001</v>
      </c>
      <c r="BY318" s="15">
        <f t="shared" ca="1" si="173"/>
        <v>94009.719584339458</v>
      </c>
      <c r="BZ318" s="15">
        <f t="shared" ca="1" si="174"/>
        <v>130083.7065502286</v>
      </c>
      <c r="CA318" s="15">
        <f t="shared" ca="1" si="175"/>
        <v>167963.77809230692</v>
      </c>
      <c r="CB318" s="15">
        <f ca="1">(AU318*DCF!C$10-DCF!C$5*MAX(AU318*DCF!C$10,0)-MAX(AU318-Inputs!$B$6,0)/Inputs!$B$10)*DCF!C$6</f>
        <v>1041.1077901054541</v>
      </c>
      <c r="CC318" s="15">
        <f ca="1">(AV318*DCF!D$10-DCF!D$5*MAX(AV318*DCF!D$10,0)-MAX(AV318-AU318,0)/Inputs!$B$10)*DCF!D$6</f>
        <v>1276.721732148915</v>
      </c>
      <c r="CD318" s="15">
        <f ca="1">(AW318*DCF!E$10-DCF!E$5*MAX(AW318*DCF!E$10,0)-MAX(AW318-AV318,0)/Inputs!$B$10)*DCF!E$6</f>
        <v>1257.6547361205007</v>
      </c>
      <c r="CE318" s="15">
        <f ca="1">(AX318*DCF!F$10-DCF!F$5*MAX(AX318*DCF!F$10,0)-MAX(AX318-AW318,0)/Inputs!$B$10)*DCF!F$6</f>
        <v>1371.6364773734815</v>
      </c>
      <c r="CF318" s="15">
        <f ca="1">(AY318*DCF!G$10-DCF!G$5*MAX(AY318*DCF!G$10,0)-MAX(AY318-AX318,0)/Inputs!$B$10)*DCF!G$6</f>
        <v>1465.6586538612701</v>
      </c>
      <c r="CG318" s="15">
        <f ca="1">(AZ318*DCF!H$10-DCF!H$5*MAX(AZ318*DCF!H$10,0)-MAX(AZ318-AY318,0)/Inputs!$B$10)*DCF!H$6</f>
        <v>1509.3242647792235</v>
      </c>
      <c r="CH318" s="15">
        <f ca="1">(BA318*DCF!I$10-DCF!I$5*MAX(BA318*DCF!I$10,0)-MAX(BA318-AZ318,0)/Inputs!$B$10)*DCF!I$6</f>
        <v>1705.6029914329772</v>
      </c>
      <c r="CI318" s="15">
        <f ca="1">(BB318*DCF!J$10-DCF!J$5*MAX(BB318*DCF!J$10,0)-MAX(BB318-BA318,0)/Inputs!$B$10)*DCF!J$6</f>
        <v>1999.7927552383919</v>
      </c>
      <c r="CJ318" s="15">
        <f ca="1">(BC318*DCF!K$10-DCF!K$5*MAX(BC318*DCF!K$10,0)-MAX(BC318-BB318,0)/Inputs!$B$10)*DCF!K$6</f>
        <v>2286.6789482817471</v>
      </c>
      <c r="CK318" s="15">
        <f ca="1">(BD318*DCF!L$10-DCF!L$5*MAX(BD318*DCF!L$10,0)-MAX(BD318-BC318,0)/Inputs!$B$10)*DCF!L$6</f>
        <v>2333.8782344096753</v>
      </c>
      <c r="CL318" s="15">
        <f ca="1">(BE318*DCF!M$10-DCF!M$5*MAX(BE318*DCF!M$10,0)-MAX(BE318-BD318,0)/Inputs!$B$10)*DCF!M$6</f>
        <v>2715.2736078398657</v>
      </c>
      <c r="CM318" s="15">
        <f ca="1">(BF318*DCF!C$28-DCF!C$5*MAX(BF318*DCF!C$28,0)-MAX(BF318-Inputs!$B$13,0)/Inputs!$B$17)*DCF!C$6</f>
        <v>3818.7004425886907</v>
      </c>
      <c r="CN318" s="15">
        <f ca="1">(BG318*DCF!D$28-DCF!D$5*MAX(BG318*DCF!D$28,0)-MAX(BG318-BF318,0)/Inputs!$B$17)*DCF!D$6</f>
        <v>4431.5894316970944</v>
      </c>
      <c r="CO318" s="15">
        <f ca="1">(BH318*DCF!E$28-DCF!E$5*MAX(BH318*DCF!E$28,0)-MAX(BH318-BG318,0)/Inputs!$B$17)*DCF!E$6</f>
        <v>4596.8165275627416</v>
      </c>
      <c r="CP318" s="15">
        <f ca="1">(BI318*DCF!F$28-DCF!F$5*MAX(BI318*DCF!F$28,0)-MAX(BI318-BH318,0)/Inputs!$B$17)*DCF!F$6</f>
        <v>5214.0835138145421</v>
      </c>
      <c r="CQ318" s="15">
        <f ca="1">(BJ318*DCF!G$28-DCF!G$5*MAX(BJ318*DCF!G$28,0)-MAX(BJ318-BI318,0)/Inputs!$B$17)*DCF!G$6</f>
        <v>4982.8546072522267</v>
      </c>
      <c r="CR318" s="15">
        <f ca="1">(BK318*DCF!H$28-DCF!H$5*MAX(BK318*DCF!H$28,0)-MAX(BK318-BJ318,0)/Inputs!$B$17)*DCF!H$6</f>
        <v>5702.6854332966468</v>
      </c>
      <c r="CS318" s="15">
        <f ca="1">(BL318*DCF!I$28-DCF!I$5*MAX(BL318*DCF!I$28,0)-MAX(BL318-BK318,0)/Inputs!$B$17)*DCF!I$6</f>
        <v>7923.9180251629787</v>
      </c>
      <c r="CT318" s="15">
        <f ca="1">(BM318*DCF!J$28-DCF!J$5*MAX(BM318*DCF!J$28,0)-MAX(BM318-BL318,0)/Inputs!$B$17)*DCF!J$6</f>
        <v>9441.634877521823</v>
      </c>
      <c r="CU318" s="15">
        <f ca="1">(BN318*DCF!K$28-DCF!K$5*MAX(BN318*DCF!K$28,0)-MAX(BN318-BM318,0)/Inputs!$B$17)*DCF!K$6</f>
        <v>9930.3491258386766</v>
      </c>
      <c r="CV318" s="15">
        <f ca="1">(BO318*DCF!L$28-DCF!L$5*MAX(BO318*DCF!L$28,0)-MAX(BO318-BN318,0)/Inputs!$B$17)*DCF!L$6</f>
        <v>10362.446312309101</v>
      </c>
      <c r="CW318" s="15">
        <f ca="1">(BP318*DCF!M$28-DCF!M$5*MAX(BP318*DCF!M$28,0)-MAX(BP318-BO318,0)/Inputs!$B$17)*DCF!M$6</f>
        <v>11091.169489535476</v>
      </c>
      <c r="CX318" s="15">
        <f ca="1">(BQ318*DCF!C$46-DCF!C$5*MAX(BQ318*DCF!C$46,0)-MAX(BQ318-Inputs!$B$20,0)/Inputs!$B$24)*DCF!C$6</f>
        <v>-1765.1717938662684</v>
      </c>
      <c r="CY318" s="15">
        <f ca="1">(BR318*DCF!D$46-DCF!D$5*MAX(BR318*DCF!D$46,0)-MAX(BR318-BQ318,0)/Inputs!$B$24)*DCF!D$6</f>
        <v>-3108.676862166813</v>
      </c>
      <c r="CZ318" s="15">
        <f ca="1">(BS318*DCF!E$46-DCF!E$5*MAX(BS318*DCF!E$46,0)-MAX(BS318-BR318,0)/Inputs!$B$24)*DCF!E$6</f>
        <v>-1842.0607160592785</v>
      </c>
      <c r="DA318" s="15">
        <f ca="1">(BT318*DCF!F$46-DCF!F$5*MAX(BT318*DCF!F$46,0)-MAX(BT318-BS318,0)/Inputs!$B$24)*DCF!F$6</f>
        <v>-1628.2601404616496</v>
      </c>
      <c r="DB318" s="15">
        <f ca="1">(BU318*DCF!G$46-DCF!G$5*MAX(BU318*DCF!G$46,0)-MAX(BU318-BT318,0)/Inputs!$B$24)*DCF!G$6</f>
        <v>-3384.0169248232269</v>
      </c>
      <c r="DC318" s="15">
        <f ca="1">(BV318*DCF!H$46-DCF!H$5*MAX(BV318*DCF!H$46,0)-MAX(BV318-BU318,0)/Inputs!$B$24)*DCF!H$6</f>
        <v>-5489.1815431965606</v>
      </c>
      <c r="DD318" s="15">
        <f ca="1">(BW318*DCF!I$46-DCF!I$5*MAX(BW318*DCF!I$46,0)-MAX(BW318-BV318,0)/Inputs!$B$24)*DCF!I$6</f>
        <v>-5209.4967223569829</v>
      </c>
      <c r="DE318" s="15">
        <f ca="1">(BX318*DCF!J$46-DCF!J$5*MAX(BX318*DCF!J$46,0)-MAX(BX318-BW318,0)/Inputs!$B$24)*DCF!J$6</f>
        <v>-1946.7263745510897</v>
      </c>
      <c r="DF318" s="15">
        <f ca="1">(BY318*DCF!K$46-DCF!K$5*MAX(BY318*DCF!K$46,0)-MAX(BY318-BX318,0)/Inputs!$B$24)*DCF!K$6</f>
        <v>2214.5407156649999</v>
      </c>
      <c r="DG318" s="15">
        <f ca="1">(BZ318*DCF!L$46-DCF!L$5*MAX(BZ318*DCF!L$46,0)-MAX(BZ318-BY318,0)/Inputs!$B$24)*DCF!L$6</f>
        <v>828.42239259963355</v>
      </c>
      <c r="DH318" s="15">
        <f ca="1">(CA318*DCF!M$46-DCF!M$5*MAX(CA318*DCF!M$46,0)-MAX(CA318-BZ318,0)/Inputs!$B$24)*DCF!M$6</f>
        <v>5248.637096829143</v>
      </c>
      <c r="DI318" s="15">
        <f ca="1">SUM(CB318:CL318)+BE318*DCF!M$10*(1+Inputs!$B$30)*(1-Inputs!$B$33)*(1-Inputs!$B$30/Inputs!$B$31)/(Inputs!$B$29-Inputs!$B$30)*DCF!M$6</f>
        <v>81995.083930447014</v>
      </c>
      <c r="DJ318" s="15">
        <f ca="1">SUM(CM318:CW318)+BP318*DCF!M$28*(1+Inputs!$B$30)*(1-Inputs!$B$33)*(1-Inputs!$B$30/Inputs!$B$31)/(Inputs!$B$29-Inputs!$B$30)*DCF!M$6</f>
        <v>311718.90033865679</v>
      </c>
      <c r="DK318" s="15">
        <f ca="1">SUM(CX318:DH318)+CA318*DCF!M$46*(1+Inputs!$B$30)*(1-Inputs!$B$33)*(1-Inputs!$B$30/Inputs!$B$31)/(Inputs!$B$29-Inputs!$B$30)*DCF!M$6</f>
        <v>243609.90663978815</v>
      </c>
      <c r="DM318" s="15">
        <f ca="1">DI318+DJ318+DK318+Inputs!$B$34+Inputs!$B$36-Inputs!$B$35</f>
        <v>714174.89090889192</v>
      </c>
    </row>
    <row r="319" spans="1:117" x14ac:dyDescent="0.75">
      <c r="A319" s="11">
        <v>306</v>
      </c>
      <c r="C319" s="24">
        <f t="shared" ca="1" si="180"/>
        <v>1.1893825479750637</v>
      </c>
      <c r="D319" s="24">
        <f t="shared" ca="1" si="180"/>
        <v>-0.67218289373163953</v>
      </c>
      <c r="E319" s="24">
        <f t="shared" ca="1" si="180"/>
        <v>0.53272020116467489</v>
      </c>
      <c r="F319" s="24">
        <f t="shared" ca="1" si="180"/>
        <v>-0.51945520201753803</v>
      </c>
      <c r="G319" s="24">
        <f t="shared" ca="1" si="180"/>
        <v>1.5453593249524546</v>
      </c>
      <c r="H319" s="24">
        <f t="shared" ca="1" si="180"/>
        <v>2.6958521994828701</v>
      </c>
      <c r="I319" s="24">
        <f t="shared" ca="1" si="180"/>
        <v>-1.5661972057789357</v>
      </c>
      <c r="J319" s="24">
        <f t="shared" ca="1" si="180"/>
        <v>-2.1715578876611356E-2</v>
      </c>
      <c r="K319" s="24">
        <f t="shared" ca="1" si="180"/>
        <v>0.28411963476618091</v>
      </c>
      <c r="L319" s="24">
        <f t="shared" ca="1" si="180"/>
        <v>0.75930943169351062</v>
      </c>
      <c r="M319" s="24">
        <f t="shared" ca="1" si="180"/>
        <v>-0.68054638721926597</v>
      </c>
      <c r="N319" s="24">
        <f ca="1">SQRT(Inputs!$B$38)*C319+SQRT(1-Inputs!$B$38)*_xlfn.NORM.S.INV(RAND())</f>
        <v>-0.25960386650207035</v>
      </c>
      <c r="O319" s="24">
        <f ca="1">SQRT(Inputs!$B$38)*D319+SQRT(1-Inputs!$B$38)*_xlfn.NORM.S.INV(RAND())</f>
        <v>-1.1299957572837216</v>
      </c>
      <c r="P319" s="24">
        <f ca="1">SQRT(Inputs!$B$38)*E319+SQRT(1-Inputs!$B$38)*_xlfn.NORM.S.INV(RAND())</f>
        <v>-1.3614963729983525</v>
      </c>
      <c r="Q319" s="24">
        <f ca="1">SQRT(Inputs!$B$38)*F319+SQRT(1-Inputs!$B$38)*_xlfn.NORM.S.INV(RAND())</f>
        <v>-0.7978198445565533</v>
      </c>
      <c r="R319" s="24">
        <f ca="1">SQRT(Inputs!$B$38)*G319+SQRT(1-Inputs!$B$38)*_xlfn.NORM.S.INV(RAND())</f>
        <v>1.1662281466754296</v>
      </c>
      <c r="S319" s="24">
        <f ca="1">SQRT(Inputs!$B$38)*H319+SQRT(1-Inputs!$B$38)*_xlfn.NORM.S.INV(RAND())</f>
        <v>0.54174143765671423</v>
      </c>
      <c r="T319" s="24">
        <f ca="1">SQRT(Inputs!$B$38)*I319+SQRT(1-Inputs!$B$38)*_xlfn.NORM.S.INV(RAND())</f>
        <v>-0.49663537134260238</v>
      </c>
      <c r="U319" s="24">
        <f ca="1">SQRT(Inputs!$B$38)*J319+SQRT(1-Inputs!$B$38)*_xlfn.NORM.S.INV(RAND())</f>
        <v>-7.6211218397233937E-2</v>
      </c>
      <c r="V319" s="24">
        <f ca="1">SQRT(Inputs!$B$38)*K319+SQRT(1-Inputs!$B$38)*_xlfn.NORM.S.INV(RAND())</f>
        <v>-1.2061173879366804</v>
      </c>
      <c r="W319" s="24">
        <f ca="1">SQRT(Inputs!$B$38)*L319+SQRT(1-Inputs!$B$38)*_xlfn.NORM.S.INV(RAND())</f>
        <v>1.5384789888419725</v>
      </c>
      <c r="X319" s="24">
        <f ca="1">SQRT(Inputs!$B$38)*M319+SQRT(1-Inputs!$B$38)*_xlfn.NORM.S.INV(RAND())</f>
        <v>6.6912125747326134E-2</v>
      </c>
      <c r="Y319" s="24">
        <f ca="1">SQRT(Inputs!$B$38)*C319+SQRT(1-Inputs!$B$38)*_xlfn.NORM.S.INV(RAND())</f>
        <v>0.57619758341490646</v>
      </c>
      <c r="Z319" s="24">
        <f ca="1">SQRT(Inputs!$B$38)*D319+SQRT(1-Inputs!$B$38)*_xlfn.NORM.S.INV(RAND())</f>
        <v>0.32229468149458673</v>
      </c>
      <c r="AA319" s="24">
        <f ca="1">SQRT(Inputs!$B$38)*E319+SQRT(1-Inputs!$B$38)*_xlfn.NORM.S.INV(RAND())</f>
        <v>1.3150189089399746</v>
      </c>
      <c r="AB319" s="24">
        <f ca="1">SQRT(Inputs!$B$38)*F319+SQRT(1-Inputs!$B$38)*_xlfn.NORM.S.INV(RAND())</f>
        <v>-1.327535196690466</v>
      </c>
      <c r="AC319" s="24">
        <f ca="1">SQRT(Inputs!$B$38)*G319+SQRT(1-Inputs!$B$38)*_xlfn.NORM.S.INV(RAND())</f>
        <v>0.54421870439623854</v>
      </c>
      <c r="AD319" s="24">
        <f ca="1">SQRT(Inputs!$B$38)*H319+SQRT(1-Inputs!$B$38)*_xlfn.NORM.S.INV(RAND())</f>
        <v>1.4791609436790576</v>
      </c>
      <c r="AE319" s="24">
        <f ca="1">SQRT(Inputs!$B$38)*I319+SQRT(1-Inputs!$B$38)*_xlfn.NORM.S.INV(RAND())</f>
        <v>1.3064200636406342E-2</v>
      </c>
      <c r="AF319" s="24">
        <f ca="1">SQRT(Inputs!$B$38)*J319+SQRT(1-Inputs!$B$38)*_xlfn.NORM.S.INV(RAND())</f>
        <v>0.29456256746563975</v>
      </c>
      <c r="AG319" s="24">
        <f ca="1">SQRT(Inputs!$B$38)*K319+SQRT(1-Inputs!$B$38)*_xlfn.NORM.S.INV(RAND())</f>
        <v>-0.39310424087560064</v>
      </c>
      <c r="AH319" s="24">
        <f ca="1">SQRT(Inputs!$B$38)*L319+SQRT(1-Inputs!$B$38)*_xlfn.NORM.S.INV(RAND())</f>
        <v>0.3749396387631096</v>
      </c>
      <c r="AI319" s="24">
        <f ca="1">SQRT(Inputs!$B$38)*M319+SQRT(1-Inputs!$B$38)*_xlfn.NORM.S.INV(RAND())</f>
        <v>-1.25198862898633</v>
      </c>
      <c r="AJ319" s="24">
        <f ca="1">SQRT(Inputs!$B$38)*C319+SQRT(1-Inputs!$B$38)*_xlfn.NORM.S.INV(RAND())</f>
        <v>1.36097318862956</v>
      </c>
      <c r="AK319" s="24">
        <f ca="1">SQRT(Inputs!$B$38)*D319+SQRT(1-Inputs!$B$38)*_xlfn.NORM.S.INV(RAND())</f>
        <v>-0.35600325269646799</v>
      </c>
      <c r="AL319" s="24">
        <f ca="1">SQRT(Inputs!$B$38)*E319+SQRT(1-Inputs!$B$38)*_xlfn.NORM.S.INV(RAND())</f>
        <v>0.69863906890505834</v>
      </c>
      <c r="AM319" s="24">
        <f ca="1">SQRT(Inputs!$B$38)*F319+SQRT(1-Inputs!$B$38)*_xlfn.NORM.S.INV(RAND())</f>
        <v>-0.81306510108388264</v>
      </c>
      <c r="AN319" s="24">
        <f ca="1">SQRT(Inputs!$B$38)*G319+SQRT(1-Inputs!$B$38)*_xlfn.NORM.S.INV(RAND())</f>
        <v>0.84866839349937084</v>
      </c>
      <c r="AO319" s="24">
        <f ca="1">SQRT(Inputs!$B$38)*H319+SQRT(1-Inputs!$B$38)*_xlfn.NORM.S.INV(RAND())</f>
        <v>1.9277220824353789</v>
      </c>
      <c r="AP319" s="24">
        <f ca="1">SQRT(Inputs!$B$38)*I319+SQRT(1-Inputs!$B$38)*_xlfn.NORM.S.INV(RAND())</f>
        <v>-0.41373239020048053</v>
      </c>
      <c r="AQ319" s="24">
        <f ca="1">SQRT(Inputs!$B$38)*J319+SQRT(1-Inputs!$B$38)*_xlfn.NORM.S.INV(RAND())</f>
        <v>0.24202036508857741</v>
      </c>
      <c r="AR319" s="24">
        <f ca="1">SQRT(Inputs!$B$38)*K319+SQRT(1-Inputs!$B$38)*_xlfn.NORM.S.INV(RAND())</f>
        <v>-0.15960294165204691</v>
      </c>
      <c r="AS319" s="24">
        <f ca="1">SQRT(Inputs!$B$38)*L319+SQRT(1-Inputs!$B$38)*_xlfn.NORM.S.INV(RAND())</f>
        <v>-0.22294758923949953</v>
      </c>
      <c r="AT319" s="24">
        <f ca="1">SQRT(Inputs!$B$38)*M319+SQRT(1-Inputs!$B$38)*_xlfn.NORM.S.INV(RAND())</f>
        <v>0.22130411514421056</v>
      </c>
      <c r="AU319" s="15">
        <f ca="1">Inputs!$B$6*EXP($B$8-0.5*C$5^2+C$5*N319)</f>
        <v>4758.0325880946457</v>
      </c>
      <c r="AV319" s="15">
        <f t="shared" ca="1" si="146"/>
        <v>4905.0809745942197</v>
      </c>
      <c r="AW319" s="15">
        <f t="shared" ca="1" si="147"/>
        <v>4977.4962787415234</v>
      </c>
      <c r="AX319" s="15">
        <f t="shared" ca="1" si="148"/>
        <v>5500.5112260359301</v>
      </c>
      <c r="AY319" s="15">
        <f t="shared" ca="1" si="149"/>
        <v>7703.0380334860138</v>
      </c>
      <c r="AZ319" s="15">
        <f t="shared" ca="1" si="150"/>
        <v>10000.149051193752</v>
      </c>
      <c r="BA319" s="15">
        <f t="shared" ca="1" si="151"/>
        <v>11617.790091233863</v>
      </c>
      <c r="BB319" s="15">
        <f t="shared" ca="1" si="152"/>
        <v>14115.522527510753</v>
      </c>
      <c r="BC319" s="15">
        <f t="shared" ca="1" si="153"/>
        <v>15387.904524218857</v>
      </c>
      <c r="BD319" s="15">
        <f t="shared" ca="1" si="154"/>
        <v>21769.262003996246</v>
      </c>
      <c r="BE319" s="15">
        <f t="shared" ca="1" si="155"/>
        <v>26838.505470570384</v>
      </c>
      <c r="BF319" s="15">
        <f ca="1">Inputs!$B$13*EXP($B$9-0.5*C$6^2+C$6*Y319)</f>
        <v>15504.709124883613</v>
      </c>
      <c r="BG319" s="15">
        <f t="shared" ca="1" si="156"/>
        <v>20027.609435590355</v>
      </c>
      <c r="BH319" s="15">
        <f t="shared" ca="1" si="157"/>
        <v>30433.858025349258</v>
      </c>
      <c r="BI319" s="15">
        <f t="shared" ca="1" si="158"/>
        <v>30370.425432381664</v>
      </c>
      <c r="BJ319" s="15">
        <f t="shared" ca="1" si="159"/>
        <v>40270.519968691799</v>
      </c>
      <c r="BK319" s="15">
        <f t="shared" ca="1" si="160"/>
        <v>60450.371274832571</v>
      </c>
      <c r="BL319" s="15">
        <f t="shared" ca="1" si="161"/>
        <v>74381.808737492232</v>
      </c>
      <c r="BM319" s="15">
        <f t="shared" ca="1" si="162"/>
        <v>94838.991450076952</v>
      </c>
      <c r="BN319" s="15">
        <f t="shared" ca="1" si="163"/>
        <v>111272.81668486027</v>
      </c>
      <c r="BO319" s="15">
        <f t="shared" ca="1" si="164"/>
        <v>143008.61037782455</v>
      </c>
      <c r="BP319" s="15">
        <f t="shared" ca="1" si="165"/>
        <v>152739.47612973838</v>
      </c>
      <c r="BQ319" s="15">
        <f ca="1">Inputs!$B$20*EXP($B$10-0.5*C$7^2+C$7*AJ319)</f>
        <v>6951.0104388958262</v>
      </c>
      <c r="BR319" s="15">
        <f t="shared" ca="1" si="166"/>
        <v>8423.3620115554695</v>
      </c>
      <c r="BS319" s="15">
        <f t="shared" ca="1" si="167"/>
        <v>14097.923333149212</v>
      </c>
      <c r="BT319" s="15">
        <f t="shared" ca="1" si="168"/>
        <v>15704.311039649645</v>
      </c>
      <c r="BU319" s="15">
        <f t="shared" ca="1" si="169"/>
        <v>26725.623304135388</v>
      </c>
      <c r="BV319" s="15">
        <f t="shared" ca="1" si="170"/>
        <v>57406.991936116385</v>
      </c>
      <c r="BW319" s="15">
        <f t="shared" ca="1" si="171"/>
        <v>73391.807141509358</v>
      </c>
      <c r="BX319" s="15">
        <f t="shared" ca="1" si="172"/>
        <v>107753.50356762511</v>
      </c>
      <c r="BY319" s="15">
        <f t="shared" ca="1" si="173"/>
        <v>146440.28456430553</v>
      </c>
      <c r="BZ319" s="15">
        <f t="shared" ca="1" si="174"/>
        <v>197224.96624742798</v>
      </c>
      <c r="CA319" s="15">
        <f t="shared" ca="1" si="175"/>
        <v>288153.18149245979</v>
      </c>
      <c r="CB319" s="15">
        <f ca="1">(AU319*DCF!C$10-DCF!C$5*MAX(AU319*DCF!C$10,0)-MAX(AU319-Inputs!$B$6,0)/Inputs!$B$10)*DCF!C$6</f>
        <v>1044.5303347015617</v>
      </c>
      <c r="CC319" s="15">
        <f ca="1">(AV319*DCF!D$10-DCF!D$5*MAX(AV319*DCF!D$10,0)-MAX(AV319-AU319,0)/Inputs!$B$10)*DCF!D$6</f>
        <v>1159.7263562062851</v>
      </c>
      <c r="CD319" s="15">
        <f ca="1">(AW319*DCF!E$10-DCF!E$5*MAX(AW319*DCF!E$10,0)-MAX(AW319-AV319,0)/Inputs!$B$10)*DCF!E$6</f>
        <v>1132.9137303561379</v>
      </c>
      <c r="CE319" s="15">
        <f ca="1">(AX319*DCF!F$10-DCF!F$5*MAX(AX319*DCF!F$10,0)-MAX(AX319-AW319,0)/Inputs!$B$10)*DCF!F$6</f>
        <v>1091.9263911005044</v>
      </c>
      <c r="CF319" s="15">
        <f ca="1">(AY319*DCF!G$10-DCF!G$5*MAX(AY319*DCF!G$10,0)-MAX(AY319-AX319,0)/Inputs!$B$10)*DCF!G$6</f>
        <v>1163.7690741840356</v>
      </c>
      <c r="CG319" s="15">
        <f ca="1">(AZ319*DCF!H$10-DCF!H$5*MAX(AZ319*DCF!H$10,0)-MAX(AZ319-AY319,0)/Inputs!$B$10)*DCF!H$6</f>
        <v>1533.6428688613225</v>
      </c>
      <c r="CH319" s="15">
        <f ca="1">(BA319*DCF!I$10-DCF!I$5*MAX(BA319*DCF!I$10,0)-MAX(BA319-AZ319,0)/Inputs!$B$10)*DCF!I$6</f>
        <v>1856.7966238079296</v>
      </c>
      <c r="CI319" s="15">
        <f ca="1">(BB319*DCF!J$10-DCF!J$5*MAX(BB319*DCF!J$10,0)-MAX(BB319-BA319,0)/Inputs!$B$10)*DCF!J$6</f>
        <v>2043.7662269205143</v>
      </c>
      <c r="CJ319" s="15">
        <f ca="1">(BC319*DCF!K$10-DCF!K$5*MAX(BC319*DCF!K$10,0)-MAX(BC319-BB319,0)/Inputs!$B$10)*DCF!K$6</f>
        <v>2299.0913869053097</v>
      </c>
      <c r="CK319" s="15">
        <f ca="1">(BD319*DCF!L$10-DCF!L$5*MAX(BD319*DCF!L$10,0)-MAX(BD319-BC319,0)/Inputs!$B$10)*DCF!L$6</f>
        <v>2458.0058284562292</v>
      </c>
      <c r="CL319" s="15">
        <f ca="1">(BE319*DCF!M$10-DCF!M$5*MAX(BE319*DCF!M$10,0)-MAX(BE319-BD319,0)/Inputs!$B$10)*DCF!M$6</f>
        <v>3181.6849558983163</v>
      </c>
      <c r="CM319" s="15">
        <f ca="1">(BF319*DCF!C$28-DCF!C$5*MAX(BF319*DCF!C$28,0)-MAX(BF319-Inputs!$B$13,0)/Inputs!$B$17)*DCF!C$6</f>
        <v>3780.9634587787914</v>
      </c>
      <c r="CN319" s="15">
        <f ca="1">(BG319*DCF!D$28-DCF!D$5*MAX(BG319*DCF!D$28,0)-MAX(BG319-BF319,0)/Inputs!$B$17)*DCF!D$6</f>
        <v>4933.6508822190253</v>
      </c>
      <c r="CO319" s="15">
        <f ca="1">(BH319*DCF!E$28-DCF!E$5*MAX(BH319*DCF!E$28,0)-MAX(BH319-BG319,0)/Inputs!$B$17)*DCF!E$6</f>
        <v>6568.4821542553145</v>
      </c>
      <c r="CP319" s="15">
        <f ca="1">(BI319*DCF!F$28-DCF!F$5*MAX(BI319*DCF!F$28,0)-MAX(BI319-BH319,0)/Inputs!$B$17)*DCF!F$6</f>
        <v>8244.7705216918876</v>
      </c>
      <c r="CQ319" s="15">
        <f ca="1">(BJ319*DCF!G$28-DCF!G$5*MAX(BJ319*DCF!G$28,0)-MAX(BJ319-BI319,0)/Inputs!$B$17)*DCF!G$6</f>
        <v>8783.3938374165537</v>
      </c>
      <c r="CR319" s="15">
        <f ca="1">(BK319*DCF!H$28-DCF!H$5*MAX(BK319*DCF!H$28,0)-MAX(BK319-BJ319,0)/Inputs!$B$17)*DCF!H$6</f>
        <v>11814.661174089679</v>
      </c>
      <c r="CS319" s="15">
        <f ca="1">(BL319*DCF!I$28-DCF!I$5*MAX(BL319*DCF!I$28,0)-MAX(BL319-BK319,0)/Inputs!$B$17)*DCF!I$6</f>
        <v>15491.51985431651</v>
      </c>
      <c r="CT319" s="15">
        <f ca="1">(BM319*DCF!J$28-DCF!J$5*MAX(BM319*DCF!J$28,0)-MAX(BM319-BL319,0)/Inputs!$B$17)*DCF!J$6</f>
        <v>18444.512970888467</v>
      </c>
      <c r="CU319" s="15">
        <f ca="1">(BN319*DCF!K$28-DCF!K$5*MAX(BN319*DCF!K$28,0)-MAX(BN319-BM319,0)/Inputs!$B$17)*DCF!K$6</f>
        <v>21486.028478632274</v>
      </c>
      <c r="CV319" s="15">
        <f ca="1">(BO319*DCF!L$28-DCF!L$5*MAX(BO319*DCF!L$28,0)-MAX(BO319-BN319,0)/Inputs!$B$17)*DCF!L$6</f>
        <v>24942.261527689596</v>
      </c>
      <c r="CW319" s="15">
        <f ca="1">(BP319*DCF!M$28-DCF!M$5*MAX(BP319*DCF!M$28,0)-MAX(BP319-BO319,0)/Inputs!$B$17)*DCF!M$6</f>
        <v>27720.871927001077</v>
      </c>
      <c r="CX319" s="15">
        <f ca="1">(BQ319*DCF!C$46-DCF!C$5*MAX(BQ319*DCF!C$46,0)-MAX(BQ319-Inputs!$B$20,0)/Inputs!$B$24)*DCF!C$6</f>
        <v>-3337.4206274105031</v>
      </c>
      <c r="CY319" s="15">
        <f ca="1">(BR319*DCF!D$46-DCF!D$5*MAX(BR319*DCF!D$46,0)-MAX(BR319-BQ319,0)/Inputs!$B$24)*DCF!D$6</f>
        <v>-2065.9116544573094</v>
      </c>
      <c r="CZ319" s="15">
        <f ca="1">(BS319*DCF!E$46-DCF!E$5*MAX(BS319*DCF!E$46,0)-MAX(BS319-BR319,0)/Inputs!$B$24)*DCF!E$6</f>
        <v>-3903.8598352409845</v>
      </c>
      <c r="DA319" s="15">
        <f ca="1">(BT319*DCF!F$46-DCF!F$5*MAX(BT319*DCF!F$46,0)-MAX(BT319-BS319,0)/Inputs!$B$24)*DCF!F$6</f>
        <v>-1728.6237658618122</v>
      </c>
      <c r="DB319" s="15">
        <f ca="1">(BU319*DCF!G$46-DCF!G$5*MAX(BU319*DCF!G$46,0)-MAX(BU319-BT319,0)/Inputs!$B$24)*DCF!G$6</f>
        <v>-4606.3488557980127</v>
      </c>
      <c r="DC319" s="15">
        <f ca="1">(BV319*DCF!H$46-DCF!H$5*MAX(BV319*DCF!H$46,0)-MAX(BV319-BU319,0)/Inputs!$B$24)*DCF!H$6</f>
        <v>-9534.0473145235428</v>
      </c>
      <c r="DD319" s="15">
        <f ca="1">(BW319*DCF!I$46-DCF!I$5*MAX(BW319*DCF!I$46,0)-MAX(BW319-BV319,0)/Inputs!$B$24)*DCF!I$6</f>
        <v>-2893.6098336407472</v>
      </c>
      <c r="DE319" s="15">
        <f ca="1">(BX319*DCF!J$46-DCF!J$5*MAX(BX319*DCF!J$46,0)-MAX(BX319-BW319,0)/Inputs!$B$24)*DCF!J$6</f>
        <v>-4592.1990885567138</v>
      </c>
      <c r="DF319" s="15">
        <f ca="1">(BY319*DCF!K$46-DCF!K$5*MAX(BY319*DCF!K$46,0)-MAX(BY319-BX319,0)/Inputs!$B$24)*DCF!K$6</f>
        <v>-1112.0735171518227</v>
      </c>
      <c r="DG319" s="15">
        <f ca="1">(BZ319*DCF!L$46-DCF!L$5*MAX(BZ319*DCF!L$46,0)-MAX(BZ319-BY319,0)/Inputs!$B$24)*DCF!L$6</f>
        <v>2140.5083642579084</v>
      </c>
      <c r="DH319" s="15">
        <f ca="1">(CA319*DCF!M$46-DCF!M$5*MAX(CA319*DCF!M$46,0)-MAX(CA319-BZ319,0)/Inputs!$B$24)*DCF!M$6</f>
        <v>3580.9712516673835</v>
      </c>
      <c r="DI319" s="15">
        <f ca="1">SUM(CB319:CL319)+BE319*DCF!M$10*(1+Inputs!$B$30)*(1-Inputs!$B$33)*(1-Inputs!$B$30/Inputs!$B$31)/(Inputs!$B$29-Inputs!$B$30)*DCF!M$6</f>
        <v>93657.76940448914</v>
      </c>
      <c r="DJ319" s="15">
        <f ca="1">SUM(CM319:CW319)+BP319*DCF!M$28*(1+Inputs!$B$30)*(1-Inputs!$B$33)*(1-Inputs!$B$30/Inputs!$B$31)/(Inputs!$B$29-Inputs!$B$30)*DCF!M$6</f>
        <v>718979.09257302876</v>
      </c>
      <c r="DK319" s="15">
        <f ca="1">SUM(CX319:DH319)+CA319*DCF!M$46*(1+Inputs!$B$30)*(1-Inputs!$B$33)*(1-Inputs!$B$30/Inputs!$B$31)/(Inputs!$B$29-Inputs!$B$30)*DCF!M$6</f>
        <v>417466.33763709845</v>
      </c>
      <c r="DM319" s="15">
        <f ca="1">DI319+DJ319+DK319+Inputs!$B$34+Inputs!$B$36-Inputs!$B$35</f>
        <v>1306954.1996146163</v>
      </c>
    </row>
    <row r="320" spans="1:117" x14ac:dyDescent="0.75">
      <c r="A320" s="11">
        <v>307</v>
      </c>
      <c r="C320" s="24">
        <f t="shared" ca="1" si="180"/>
        <v>1.3049113524338072</v>
      </c>
      <c r="D320" s="24">
        <f t="shared" ca="1" si="180"/>
        <v>-0.41845152910100458</v>
      </c>
      <c r="E320" s="24">
        <f t="shared" ca="1" si="180"/>
        <v>-1.5090449179430043</v>
      </c>
      <c r="F320" s="24">
        <f t="shared" ca="1" si="180"/>
        <v>-0.12208167661327253</v>
      </c>
      <c r="G320" s="24">
        <f t="shared" ca="1" si="180"/>
        <v>-0.12600243895116753</v>
      </c>
      <c r="H320" s="24">
        <f t="shared" ca="1" si="180"/>
        <v>-0.853704218615566</v>
      </c>
      <c r="I320" s="24">
        <f t="shared" ca="1" si="180"/>
        <v>-0.37748549944584325</v>
      </c>
      <c r="J320" s="24">
        <f t="shared" ca="1" si="180"/>
        <v>-1.9018176433920058</v>
      </c>
      <c r="K320" s="24">
        <f t="shared" ca="1" si="180"/>
        <v>0.85585185766566019</v>
      </c>
      <c r="L320" s="24">
        <f t="shared" ca="1" si="180"/>
        <v>1.0645959228754391</v>
      </c>
      <c r="M320" s="24">
        <f t="shared" ca="1" si="180"/>
        <v>-0.22900939435757103</v>
      </c>
      <c r="N320" s="24">
        <f ca="1">SQRT(Inputs!$B$38)*C320+SQRT(1-Inputs!$B$38)*_xlfn.NORM.S.INV(RAND())</f>
        <v>1.2615838282628347</v>
      </c>
      <c r="O320" s="24">
        <f ca="1">SQRT(Inputs!$B$38)*D320+SQRT(1-Inputs!$B$38)*_xlfn.NORM.S.INV(RAND())</f>
        <v>0.23886903017447128</v>
      </c>
      <c r="P320" s="24">
        <f ca="1">SQRT(Inputs!$B$38)*E320+SQRT(1-Inputs!$B$38)*_xlfn.NORM.S.INV(RAND())</f>
        <v>-0.36356769825648461</v>
      </c>
      <c r="Q320" s="24">
        <f ca="1">SQRT(Inputs!$B$38)*F320+SQRT(1-Inputs!$B$38)*_xlfn.NORM.S.INV(RAND())</f>
        <v>-0.51795973771156867</v>
      </c>
      <c r="R320" s="24">
        <f ca="1">SQRT(Inputs!$B$38)*G320+SQRT(1-Inputs!$B$38)*_xlfn.NORM.S.INV(RAND())</f>
        <v>-1.2349132098067432</v>
      </c>
      <c r="S320" s="24">
        <f ca="1">SQRT(Inputs!$B$38)*H320+SQRT(1-Inputs!$B$38)*_xlfn.NORM.S.INV(RAND())</f>
        <v>0.11702948735757407</v>
      </c>
      <c r="T320" s="24">
        <f ca="1">SQRT(Inputs!$B$38)*I320+SQRT(1-Inputs!$B$38)*_xlfn.NORM.S.INV(RAND())</f>
        <v>-0.79818725441836935</v>
      </c>
      <c r="U320" s="24">
        <f ca="1">SQRT(Inputs!$B$38)*J320+SQRT(1-Inputs!$B$38)*_xlfn.NORM.S.INV(RAND())</f>
        <v>-1.9676473205252165</v>
      </c>
      <c r="V320" s="24">
        <f ca="1">SQRT(Inputs!$B$38)*K320+SQRT(1-Inputs!$B$38)*_xlfn.NORM.S.INV(RAND())</f>
        <v>0.64631676085280976</v>
      </c>
      <c r="W320" s="24">
        <f ca="1">SQRT(Inputs!$B$38)*L320+SQRT(1-Inputs!$B$38)*_xlfn.NORM.S.INV(RAND())</f>
        <v>0.29636124564802852</v>
      </c>
      <c r="X320" s="24">
        <f ca="1">SQRT(Inputs!$B$38)*M320+SQRT(1-Inputs!$B$38)*_xlfn.NORM.S.INV(RAND())</f>
        <v>1.4777970166611236</v>
      </c>
      <c r="Y320" s="24">
        <f ca="1">SQRT(Inputs!$B$38)*C320+SQRT(1-Inputs!$B$38)*_xlfn.NORM.S.INV(RAND())</f>
        <v>-0.40268090053407601</v>
      </c>
      <c r="Z320" s="24">
        <f ca="1">SQRT(Inputs!$B$38)*D320+SQRT(1-Inputs!$B$38)*_xlfn.NORM.S.INV(RAND())</f>
        <v>-0.23085648588361446</v>
      </c>
      <c r="AA320" s="24">
        <f ca="1">SQRT(Inputs!$B$38)*E320+SQRT(1-Inputs!$B$38)*_xlfn.NORM.S.INV(RAND())</f>
        <v>-0.81901503760854688</v>
      </c>
      <c r="AB320" s="24">
        <f ca="1">SQRT(Inputs!$B$38)*F320+SQRT(1-Inputs!$B$38)*_xlfn.NORM.S.INV(RAND())</f>
        <v>-0.38271322940968472</v>
      </c>
      <c r="AC320" s="24">
        <f ca="1">SQRT(Inputs!$B$38)*G320+SQRT(1-Inputs!$B$38)*_xlfn.NORM.S.INV(RAND())</f>
        <v>0.28237001087772196</v>
      </c>
      <c r="AD320" s="24">
        <f ca="1">SQRT(Inputs!$B$38)*H320+SQRT(1-Inputs!$B$38)*_xlfn.NORM.S.INV(RAND())</f>
        <v>-6.6225779651298888E-2</v>
      </c>
      <c r="AE320" s="24">
        <f ca="1">SQRT(Inputs!$B$38)*I320+SQRT(1-Inputs!$B$38)*_xlfn.NORM.S.INV(RAND())</f>
        <v>0.10545498195479452</v>
      </c>
      <c r="AF320" s="24">
        <f ca="1">SQRT(Inputs!$B$38)*J320+SQRT(1-Inputs!$B$38)*_xlfn.NORM.S.INV(RAND())</f>
        <v>-2.3692363265895726</v>
      </c>
      <c r="AG320" s="24">
        <f ca="1">SQRT(Inputs!$B$38)*K320+SQRT(1-Inputs!$B$38)*_xlfn.NORM.S.INV(RAND())</f>
        <v>1.3738946558676044</v>
      </c>
      <c r="AH320" s="24">
        <f ca="1">SQRT(Inputs!$B$38)*L320+SQRT(1-Inputs!$B$38)*_xlfn.NORM.S.INV(RAND())</f>
        <v>-0.31081307155737503</v>
      </c>
      <c r="AI320" s="24">
        <f ca="1">SQRT(Inputs!$B$38)*M320+SQRT(1-Inputs!$B$38)*_xlfn.NORM.S.INV(RAND())</f>
        <v>-1.1871559655125898</v>
      </c>
      <c r="AJ320" s="24">
        <f ca="1">SQRT(Inputs!$B$38)*C320+SQRT(1-Inputs!$B$38)*_xlfn.NORM.S.INV(RAND())</f>
        <v>2.0931742699607678</v>
      </c>
      <c r="AK320" s="24">
        <f ca="1">SQRT(Inputs!$B$38)*D320+SQRT(1-Inputs!$B$38)*_xlfn.NORM.S.INV(RAND())</f>
        <v>-0.90581123273520325</v>
      </c>
      <c r="AL320" s="24">
        <f ca="1">SQRT(Inputs!$B$38)*E320+SQRT(1-Inputs!$B$38)*_xlfn.NORM.S.INV(RAND())</f>
        <v>-1.8847338327915988</v>
      </c>
      <c r="AM320" s="24">
        <f ca="1">SQRT(Inputs!$B$38)*F320+SQRT(1-Inputs!$B$38)*_xlfn.NORM.S.INV(RAND())</f>
        <v>0.43971031363921925</v>
      </c>
      <c r="AN320" s="24">
        <f ca="1">SQRT(Inputs!$B$38)*G320+SQRT(1-Inputs!$B$38)*_xlfn.NORM.S.INV(RAND())</f>
        <v>-0.51167128390112537</v>
      </c>
      <c r="AO320" s="24">
        <f ca="1">SQRT(Inputs!$B$38)*H320+SQRT(1-Inputs!$B$38)*_xlfn.NORM.S.INV(RAND())</f>
        <v>-1.5293806614129475</v>
      </c>
      <c r="AP320" s="24">
        <f ca="1">SQRT(Inputs!$B$38)*I320+SQRT(1-Inputs!$B$38)*_xlfn.NORM.S.INV(RAND())</f>
        <v>-1.2118679951031837</v>
      </c>
      <c r="AQ320" s="24">
        <f ca="1">SQRT(Inputs!$B$38)*J320+SQRT(1-Inputs!$B$38)*_xlfn.NORM.S.INV(RAND())</f>
        <v>-0.69380180004908087</v>
      </c>
      <c r="AR320" s="24">
        <f ca="1">SQRT(Inputs!$B$38)*K320+SQRT(1-Inputs!$B$38)*_xlfn.NORM.S.INV(RAND())</f>
        <v>1.0569010235390337</v>
      </c>
      <c r="AS320" s="24">
        <f ca="1">SQRT(Inputs!$B$38)*L320+SQRT(1-Inputs!$B$38)*_xlfn.NORM.S.INV(RAND())</f>
        <v>0.25946561547383301</v>
      </c>
      <c r="AT320" s="24">
        <f ca="1">SQRT(Inputs!$B$38)*M320+SQRT(1-Inputs!$B$38)*_xlfn.NORM.S.INV(RAND())</f>
        <v>0.95820840091401693</v>
      </c>
      <c r="AU320" s="15">
        <f ca="1">Inputs!$B$6*EXP($B$8-0.5*C$5^2+C$5*N320)</f>
        <v>6086.5023577761849</v>
      </c>
      <c r="AV320" s="15">
        <f t="shared" ca="1" si="146"/>
        <v>7673.5386041951551</v>
      </c>
      <c r="AW320" s="15">
        <f t="shared" ca="1" si="147"/>
        <v>8908.759927538631</v>
      </c>
      <c r="AX320" s="15">
        <f t="shared" ca="1" si="148"/>
        <v>10195.157133387191</v>
      </c>
      <c r="AY320" s="15">
        <f t="shared" ca="1" si="149"/>
        <v>10786.142591487878</v>
      </c>
      <c r="AZ320" s="15">
        <f t="shared" ca="1" si="150"/>
        <v>13362.848813143708</v>
      </c>
      <c r="BA320" s="15">
        <f t="shared" ca="1" si="151"/>
        <v>15042.140144219113</v>
      </c>
      <c r="BB320" s="15">
        <f t="shared" ca="1" si="152"/>
        <v>15121.095309247221</v>
      </c>
      <c r="BC320" s="15">
        <f t="shared" ca="1" si="153"/>
        <v>19711.707954703743</v>
      </c>
      <c r="BD320" s="15">
        <f t="shared" ca="1" si="154"/>
        <v>24827.460310919996</v>
      </c>
      <c r="BE320" s="15">
        <f t="shared" ca="1" si="155"/>
        <v>34806.105100595203</v>
      </c>
      <c r="BF320" s="15">
        <f ca="1">Inputs!$B$13*EXP($B$9-0.5*C$6^2+C$6*Y320)</f>
        <v>12769.804922525396</v>
      </c>
      <c r="BG320" s="15">
        <f t="shared" ca="1" si="156"/>
        <v>14928.045321515763</v>
      </c>
      <c r="BH320" s="15">
        <f t="shared" ca="1" si="157"/>
        <v>15922.613192092653</v>
      </c>
      <c r="BI320" s="15">
        <f t="shared" ca="1" si="158"/>
        <v>18376.641267494077</v>
      </c>
      <c r="BJ320" s="15">
        <f t="shared" ca="1" si="159"/>
        <v>23464.448406227173</v>
      </c>
      <c r="BK320" s="15">
        <f t="shared" ca="1" si="160"/>
        <v>28539.680502351985</v>
      </c>
      <c r="BL320" s="15">
        <f t="shared" ca="1" si="161"/>
        <v>35539.941495304156</v>
      </c>
      <c r="BM320" s="15">
        <f t="shared" ca="1" si="162"/>
        <v>32547.777989159968</v>
      </c>
      <c r="BN320" s="15">
        <f t="shared" ca="1" si="163"/>
        <v>47193.837032918804</v>
      </c>
      <c r="BO320" s="15">
        <f t="shared" ca="1" si="164"/>
        <v>56006.687558333761</v>
      </c>
      <c r="BP320" s="15">
        <f t="shared" ca="1" si="165"/>
        <v>60258.598088973937</v>
      </c>
      <c r="BQ320" s="15">
        <f ca="1">Inputs!$B$20*EXP($B$10-0.5*C$7^2+C$7*AJ320)</f>
        <v>9012.2619034384352</v>
      </c>
      <c r="BR320" s="15">
        <f t="shared" ca="1" si="166"/>
        <v>9171.4927620633989</v>
      </c>
      <c r="BS320" s="15">
        <f t="shared" ca="1" si="167"/>
        <v>7309.4374603529877</v>
      </c>
      <c r="BT320" s="15">
        <f t="shared" ca="1" si="168"/>
        <v>11310.341181354741</v>
      </c>
      <c r="BU320" s="15">
        <f t="shared" ca="1" si="169"/>
        <v>13849.425763807883</v>
      </c>
      <c r="BV320" s="15">
        <f t="shared" ca="1" si="170"/>
        <v>13652.284252104519</v>
      </c>
      <c r="BW320" s="15">
        <f t="shared" ca="1" si="171"/>
        <v>14740.93415924789</v>
      </c>
      <c r="BX320" s="15">
        <f t="shared" ca="1" si="172"/>
        <v>17940.380405530141</v>
      </c>
      <c r="BY320" s="15">
        <f t="shared" ca="1" si="173"/>
        <v>30771.004401914492</v>
      </c>
      <c r="BZ320" s="15">
        <f t="shared" ca="1" si="174"/>
        <v>45285.368994142955</v>
      </c>
      <c r="CA320" s="15">
        <f t="shared" ca="1" si="175"/>
        <v>75420.54021562534</v>
      </c>
      <c r="CB320" s="15">
        <f ca="1">(AU320*DCF!C$10-DCF!C$5*MAX(AU320*DCF!C$10,0)-MAX(AU320-Inputs!$B$6,0)/Inputs!$B$10)*DCF!C$6</f>
        <v>1035.0581084561873</v>
      </c>
      <c r="CC320" s="15">
        <f ca="1">(AV320*DCF!D$10-DCF!D$5*MAX(AV320*DCF!D$10,0)-MAX(AV320-AU320,0)/Inputs!$B$10)*DCF!D$6</f>
        <v>1483.4157952549363</v>
      </c>
      <c r="CD320" s="15">
        <f ca="1">(AW320*DCF!E$10-DCF!E$5*MAX(AW320*DCF!E$10,0)-MAX(AW320-AV320,0)/Inputs!$B$10)*DCF!E$6</f>
        <v>1778.667857142349</v>
      </c>
      <c r="CE320" s="15">
        <f ca="1">(AX320*DCF!F$10-DCF!F$5*MAX(AX320*DCF!F$10,0)-MAX(AX320-AW320,0)/Inputs!$B$10)*DCF!F$6</f>
        <v>1957.9191893576037</v>
      </c>
      <c r="CF320" s="15">
        <f ca="1">(AY320*DCF!G$10-DCF!G$5*MAX(AY320*DCF!G$10,0)-MAX(AY320-AX320,0)/Inputs!$B$10)*DCF!G$6</f>
        <v>2108.7775671719287</v>
      </c>
      <c r="CG320" s="15">
        <f ca="1">(AZ320*DCF!H$10-DCF!H$5*MAX(AZ320*DCF!H$10,0)-MAX(AZ320-AY320,0)/Inputs!$B$10)*DCF!H$6</f>
        <v>2136.8662987799266</v>
      </c>
      <c r="CH320" s="15">
        <f ca="1">(BA320*DCF!I$10-DCF!I$5*MAX(BA320*DCF!I$10,0)-MAX(BA320-AZ320,0)/Inputs!$B$10)*DCF!I$6</f>
        <v>2472.1876500562453</v>
      </c>
      <c r="CI320" s="15">
        <f ca="1">(BB320*DCF!J$10-DCF!J$5*MAX(BB320*DCF!J$10,0)-MAX(BB320-BA320,0)/Inputs!$B$10)*DCF!J$6</f>
        <v>2582.850686729219</v>
      </c>
      <c r="CJ320" s="15">
        <f ca="1">(BC320*DCF!K$10-DCF!K$5*MAX(BC320*DCF!K$10,0)-MAX(BC320-BB320,0)/Inputs!$B$10)*DCF!K$6</f>
        <v>2530.6525204564759</v>
      </c>
      <c r="CK320" s="15">
        <f ca="1">(BD320*DCF!L$10-DCF!L$5*MAX(BD320*DCF!L$10,0)-MAX(BD320-BC320,0)/Inputs!$B$10)*DCF!L$6</f>
        <v>3082.9035221500294</v>
      </c>
      <c r="CL320" s="15">
        <f ca="1">(BE320*DCF!M$10-DCF!M$5*MAX(BE320*DCF!M$10,0)-MAX(BE320-BD320,0)/Inputs!$B$10)*DCF!M$6</f>
        <v>3719.5358724576381</v>
      </c>
      <c r="CM320" s="15">
        <f ca="1">(BF320*DCF!C$28-DCF!C$5*MAX(BF320*DCF!C$28,0)-MAX(BF320-Inputs!$B$13,0)/Inputs!$B$17)*DCF!C$6</f>
        <v>3577.9062307679219</v>
      </c>
      <c r="CN320" s="15">
        <f ca="1">(BG320*DCF!D$28-DCF!D$5*MAX(BG320*DCF!D$28,0)-MAX(BG320-BF320,0)/Inputs!$B$17)*DCF!D$6</f>
        <v>3936.2020131793233</v>
      </c>
      <c r="CO320" s="15">
        <f ca="1">(BH320*DCF!E$28-DCF!E$5*MAX(BH320*DCF!E$28,0)-MAX(BH320-BG320,0)/Inputs!$B$17)*DCF!E$6</f>
        <v>4313.5519438313968</v>
      </c>
      <c r="CP320" s="15">
        <f ca="1">(BI320*DCF!F$28-DCF!F$5*MAX(BI320*DCF!F$28,0)-MAX(BI320-BH320,0)/Inputs!$B$17)*DCF!F$6</f>
        <v>4541.979447544707</v>
      </c>
      <c r="CQ320" s="15">
        <f ca="1">(BJ320*DCF!G$28-DCF!G$5*MAX(BJ320*DCF!G$28,0)-MAX(BJ320-BI320,0)/Inputs!$B$17)*DCF!G$6</f>
        <v>5232.3102639152748</v>
      </c>
      <c r="CR320" s="15">
        <f ca="1">(BK320*DCF!H$28-DCF!H$5*MAX(BK320*DCF!H$28,0)-MAX(BK320-BJ320,0)/Inputs!$B$17)*DCF!H$6</f>
        <v>6269.629220065246</v>
      </c>
      <c r="CS320" s="15">
        <f ca="1">(BL320*DCF!I$28-DCF!I$5*MAX(BL320*DCF!I$28,0)-MAX(BL320-BK320,0)/Inputs!$B$17)*DCF!I$6</f>
        <v>7352.5731198196063</v>
      </c>
      <c r="CT320" s="15">
        <f ca="1">(BM320*DCF!J$28-DCF!J$5*MAX(BM320*DCF!J$28,0)-MAX(BM320-BL320,0)/Inputs!$B$17)*DCF!J$6</f>
        <v>7260.8564916443684</v>
      </c>
      <c r="CU320" s="15">
        <f ca="1">(BN320*DCF!K$28-DCF!K$5*MAX(BN320*DCF!K$28,0)-MAX(BN320-BM320,0)/Inputs!$B$17)*DCF!K$6</f>
        <v>8172.599934023805</v>
      </c>
      <c r="CV320" s="15">
        <f ca="1">(BO320*DCF!L$28-DCF!L$5*MAX(BO320*DCF!L$28,0)-MAX(BO320-BN320,0)/Inputs!$B$17)*DCF!L$6</f>
        <v>10177.321008926065</v>
      </c>
      <c r="CW320" s="15">
        <f ca="1">(BP320*DCF!M$28-DCF!M$5*MAX(BP320*DCF!M$28,0)-MAX(BP320-BO320,0)/Inputs!$B$17)*DCF!M$6</f>
        <v>10893.245977686698</v>
      </c>
      <c r="CX320" s="15">
        <f ca="1">(BQ320*DCF!C$46-DCF!C$5*MAX(BQ320*DCF!C$46,0)-MAX(BQ320-Inputs!$B$20,0)/Inputs!$B$24)*DCF!C$6</f>
        <v>-4765.5394250150821</v>
      </c>
      <c r="CY320" s="15">
        <f ca="1">(BR320*DCF!D$46-DCF!D$5*MAX(BR320*DCF!D$46,0)-MAX(BR320-BQ320,0)/Inputs!$B$24)*DCF!D$6</f>
        <v>-1633.3024181473359</v>
      </c>
      <c r="CZ320" s="15">
        <f ca="1">(BS320*DCF!E$46-DCF!E$5*MAX(BS320*DCF!E$46,0)-MAX(BS320-BR320,0)/Inputs!$B$24)*DCF!E$6</f>
        <v>-864.35370637218921</v>
      </c>
      <c r="DA320" s="15">
        <f ca="1">(BT320*DCF!F$46-DCF!F$5*MAX(BT320*DCF!F$46,0)-MAX(BT320-BS320,0)/Inputs!$B$24)*DCF!F$6</f>
        <v>-2280.5460772896236</v>
      </c>
      <c r="DB320" s="15">
        <f ca="1">(BU320*DCF!G$46-DCF!G$5*MAX(BU320*DCF!G$46,0)-MAX(BU320-BT320,0)/Inputs!$B$24)*DCF!G$6</f>
        <v>-1319.965206921624</v>
      </c>
      <c r="DC320" s="15">
        <f ca="1">(BV320*DCF!H$46-DCF!H$5*MAX(BV320*DCF!H$46,0)-MAX(BV320-BU320,0)/Inputs!$B$24)*DCF!H$6</f>
        <v>0</v>
      </c>
      <c r="DD320" s="15">
        <f ca="1">(BW320*DCF!I$46-DCF!I$5*MAX(BW320*DCF!I$46,0)-MAX(BW320-BV320,0)/Inputs!$B$24)*DCF!I$6</f>
        <v>27.938314256251378</v>
      </c>
      <c r="DE320" s="15">
        <f ca="1">(BX320*DCF!J$46-DCF!J$5*MAX(BX320*DCF!J$46,0)-MAX(BX320-BW320,0)/Inputs!$B$24)*DCF!J$6</f>
        <v>-95.891540612918021</v>
      </c>
      <c r="DF320" s="15">
        <f ca="1">(BY320*DCF!K$46-DCF!K$5*MAX(BY320*DCF!K$46,0)-MAX(BY320-BX320,0)/Inputs!$B$24)*DCF!K$6</f>
        <v>-1385.4187255897421</v>
      </c>
      <c r="DG320" s="15">
        <f ca="1">(BZ320*DCF!L$46-DCF!L$5*MAX(BZ320*DCF!L$46,0)-MAX(BZ320-BY320,0)/Inputs!$B$24)*DCF!L$6</f>
        <v>-154.28066705564234</v>
      </c>
      <c r="DH320" s="15">
        <f ca="1">(CA320*DCF!M$46-DCF!M$5*MAX(CA320*DCF!M$46,0)-MAX(CA320-BZ320,0)/Inputs!$B$24)*DCF!M$6</f>
        <v>-387.27005201110177</v>
      </c>
      <c r="DI320" s="15">
        <f ca="1">SUM(CB320:CL320)+BE320*DCF!M$10*(1+Inputs!$B$30)*(1-Inputs!$B$33)*(1-Inputs!$B$30/Inputs!$B$31)/(Inputs!$B$29-Inputs!$B$30)*DCF!M$6</f>
        <v>121754.68582606027</v>
      </c>
      <c r="DJ320" s="15">
        <f ca="1">SUM(CM320:CW320)+BP320*DCF!M$28*(1+Inputs!$B$30)*(1-Inputs!$B$33)*(1-Inputs!$B$30/Inputs!$B$31)/(Inputs!$B$29-Inputs!$B$30)*DCF!M$6</f>
        <v>295328.80941017997</v>
      </c>
      <c r="DK320" s="15">
        <f ca="1">SUM(CX320:DH320)+CA320*DCF!M$46*(1+Inputs!$B$30)*(1-Inputs!$B$33)*(1-Inputs!$B$30/Inputs!$B$31)/(Inputs!$B$29-Inputs!$B$30)*DCF!M$6</f>
        <v>103750.45980273037</v>
      </c>
      <c r="DM320" s="15">
        <f ca="1">DI320+DJ320+DK320+Inputs!$B$34+Inputs!$B$36-Inputs!$B$35</f>
        <v>597684.95503897057</v>
      </c>
    </row>
    <row r="321" spans="1:117" x14ac:dyDescent="0.75">
      <c r="A321" s="11">
        <v>308</v>
      </c>
      <c r="C321" s="24">
        <f t="shared" ca="1" si="180"/>
        <v>-0.18055112602144668</v>
      </c>
      <c r="D321" s="24">
        <f t="shared" ca="1" si="180"/>
        <v>0.85922707481788718</v>
      </c>
      <c r="E321" s="24">
        <f t="shared" ca="1" si="180"/>
        <v>-1.2476008452242164</v>
      </c>
      <c r="F321" s="24">
        <f t="shared" ca="1" si="180"/>
        <v>-0.10808892511748605</v>
      </c>
      <c r="G321" s="24">
        <f t="shared" ca="1" si="180"/>
        <v>-0.57084803101317361</v>
      </c>
      <c r="H321" s="24">
        <f t="shared" ca="1" si="180"/>
        <v>-2.3682890239279217</v>
      </c>
      <c r="I321" s="24">
        <f t="shared" ca="1" si="180"/>
        <v>-0.78360996208285827</v>
      </c>
      <c r="J321" s="24">
        <f t="shared" ca="1" si="180"/>
        <v>-0.23012484904136224</v>
      </c>
      <c r="K321" s="24">
        <f t="shared" ca="1" si="180"/>
        <v>2.157536474387693</v>
      </c>
      <c r="L321" s="24">
        <f t="shared" ca="1" si="180"/>
        <v>-1.7553585324679362</v>
      </c>
      <c r="M321" s="24">
        <f t="shared" ca="1" si="180"/>
        <v>-0.55551760664182515</v>
      </c>
      <c r="N321" s="24">
        <f ca="1">SQRT(Inputs!$B$38)*C321+SQRT(1-Inputs!$B$38)*_xlfn.NORM.S.INV(RAND())</f>
        <v>0.36259393185969241</v>
      </c>
      <c r="O321" s="24">
        <f ca="1">SQRT(Inputs!$B$38)*D321+SQRT(1-Inputs!$B$38)*_xlfn.NORM.S.INV(RAND())</f>
        <v>1.5916799380557598</v>
      </c>
      <c r="P321" s="24">
        <f ca="1">SQRT(Inputs!$B$38)*E321+SQRT(1-Inputs!$B$38)*_xlfn.NORM.S.INV(RAND())</f>
        <v>-0.39768156871902266</v>
      </c>
      <c r="Q321" s="24">
        <f ca="1">SQRT(Inputs!$B$38)*F321+SQRT(1-Inputs!$B$38)*_xlfn.NORM.S.INV(RAND())</f>
        <v>-0.55917013181983044</v>
      </c>
      <c r="R321" s="24">
        <f ca="1">SQRT(Inputs!$B$38)*G321+SQRT(1-Inputs!$B$38)*_xlfn.NORM.S.INV(RAND())</f>
        <v>0.23000586735025685</v>
      </c>
      <c r="S321" s="24">
        <f ca="1">SQRT(Inputs!$B$38)*H321+SQRT(1-Inputs!$B$38)*_xlfn.NORM.S.INV(RAND())</f>
        <v>-2.9324988782189521</v>
      </c>
      <c r="T321" s="24">
        <f ca="1">SQRT(Inputs!$B$38)*I321+SQRT(1-Inputs!$B$38)*_xlfn.NORM.S.INV(RAND())</f>
        <v>-0.86334042160903812</v>
      </c>
      <c r="U321" s="24">
        <f ca="1">SQRT(Inputs!$B$38)*J321+SQRT(1-Inputs!$B$38)*_xlfn.NORM.S.INV(RAND())</f>
        <v>-0.39594870683463146</v>
      </c>
      <c r="V321" s="24">
        <f ca="1">SQRT(Inputs!$B$38)*K321+SQRT(1-Inputs!$B$38)*_xlfn.NORM.S.INV(RAND())</f>
        <v>2.5989358612531599</v>
      </c>
      <c r="W321" s="24">
        <f ca="1">SQRT(Inputs!$B$38)*L321+SQRT(1-Inputs!$B$38)*_xlfn.NORM.S.INV(RAND())</f>
        <v>-1.5197358101986489</v>
      </c>
      <c r="X321" s="24">
        <f ca="1">SQRT(Inputs!$B$38)*M321+SQRT(1-Inputs!$B$38)*_xlfn.NORM.S.INV(RAND())</f>
        <v>-2.0203476613032119</v>
      </c>
      <c r="Y321" s="24">
        <f ca="1">SQRT(Inputs!$B$38)*C321+SQRT(1-Inputs!$B$38)*_xlfn.NORM.S.INV(RAND())</f>
        <v>0.88857016454076332</v>
      </c>
      <c r="Z321" s="24">
        <f ca="1">SQRT(Inputs!$B$38)*D321+SQRT(1-Inputs!$B$38)*_xlfn.NORM.S.INV(RAND())</f>
        <v>1.2272462372241417</v>
      </c>
      <c r="AA321" s="24">
        <f ca="1">SQRT(Inputs!$B$38)*E321+SQRT(1-Inputs!$B$38)*_xlfn.NORM.S.INV(RAND())</f>
        <v>-1.1031207474241456</v>
      </c>
      <c r="AB321" s="24">
        <f ca="1">SQRT(Inputs!$B$38)*F321+SQRT(1-Inputs!$B$38)*_xlfn.NORM.S.INV(RAND())</f>
        <v>4.4722454001545252E-2</v>
      </c>
      <c r="AC321" s="24">
        <f ca="1">SQRT(Inputs!$B$38)*G321+SQRT(1-Inputs!$B$38)*_xlfn.NORM.S.INV(RAND())</f>
        <v>-0.36733067916518009</v>
      </c>
      <c r="AD321" s="24">
        <f ca="1">SQRT(Inputs!$B$38)*H321+SQRT(1-Inputs!$B$38)*_xlfn.NORM.S.INV(RAND())</f>
        <v>-0.98329467236831181</v>
      </c>
      <c r="AE321" s="24">
        <f ca="1">SQRT(Inputs!$B$38)*I321+SQRT(1-Inputs!$B$38)*_xlfn.NORM.S.INV(RAND())</f>
        <v>0.25381223394780927</v>
      </c>
      <c r="AF321" s="24">
        <f ca="1">SQRT(Inputs!$B$38)*J321+SQRT(1-Inputs!$B$38)*_xlfn.NORM.S.INV(RAND())</f>
        <v>-0.78357188367559427</v>
      </c>
      <c r="AG321" s="24">
        <f ca="1">SQRT(Inputs!$B$38)*K321+SQRT(1-Inputs!$B$38)*_xlfn.NORM.S.INV(RAND())</f>
        <v>-2.8326465266719225E-3</v>
      </c>
      <c r="AH321" s="24">
        <f ca="1">SQRT(Inputs!$B$38)*L321+SQRT(1-Inputs!$B$38)*_xlfn.NORM.S.INV(RAND())</f>
        <v>-1.6083261014939243</v>
      </c>
      <c r="AI321" s="24">
        <f ca="1">SQRT(Inputs!$B$38)*M321+SQRT(1-Inputs!$B$38)*_xlfn.NORM.S.INV(RAND())</f>
        <v>-0.52014724870264717</v>
      </c>
      <c r="AJ321" s="24">
        <f ca="1">SQRT(Inputs!$B$38)*C321+SQRT(1-Inputs!$B$38)*_xlfn.NORM.S.INV(RAND())</f>
        <v>-0.62173974933440479</v>
      </c>
      <c r="AK321" s="24">
        <f ca="1">SQRT(Inputs!$B$38)*D321+SQRT(1-Inputs!$B$38)*_xlfn.NORM.S.INV(RAND())</f>
        <v>-0.1278956143973401</v>
      </c>
      <c r="AL321" s="24">
        <f ca="1">SQRT(Inputs!$B$38)*E321+SQRT(1-Inputs!$B$38)*_xlfn.NORM.S.INV(RAND())</f>
        <v>-0.90588131107656999</v>
      </c>
      <c r="AM321" s="24">
        <f ca="1">SQRT(Inputs!$B$38)*F321+SQRT(1-Inputs!$B$38)*_xlfn.NORM.S.INV(RAND())</f>
        <v>-0.83833168721100049</v>
      </c>
      <c r="AN321" s="24">
        <f ca="1">SQRT(Inputs!$B$38)*G321+SQRT(1-Inputs!$B$38)*_xlfn.NORM.S.INV(RAND())</f>
        <v>0.67384354359128196</v>
      </c>
      <c r="AO321" s="24">
        <f ca="1">SQRT(Inputs!$B$38)*H321+SQRT(1-Inputs!$B$38)*_xlfn.NORM.S.INV(RAND())</f>
        <v>-1.3080988631946793</v>
      </c>
      <c r="AP321" s="24">
        <f ca="1">SQRT(Inputs!$B$38)*I321+SQRT(1-Inputs!$B$38)*_xlfn.NORM.S.INV(RAND())</f>
        <v>0.20837839305326122</v>
      </c>
      <c r="AQ321" s="24">
        <f ca="1">SQRT(Inputs!$B$38)*J321+SQRT(1-Inputs!$B$38)*_xlfn.NORM.S.INV(RAND())</f>
        <v>1.0377009011471421</v>
      </c>
      <c r="AR321" s="24">
        <f ca="1">SQRT(Inputs!$B$38)*K321+SQRT(1-Inputs!$B$38)*_xlfn.NORM.S.INV(RAND())</f>
        <v>0.72548063238315175</v>
      </c>
      <c r="AS321" s="24">
        <f ca="1">SQRT(Inputs!$B$38)*L321+SQRT(1-Inputs!$B$38)*_xlfn.NORM.S.INV(RAND())</f>
        <v>-1.8836047743333721</v>
      </c>
      <c r="AT321" s="24">
        <f ca="1">SQRT(Inputs!$B$38)*M321+SQRT(1-Inputs!$B$38)*_xlfn.NORM.S.INV(RAND())</f>
        <v>-0.99708728926945933</v>
      </c>
      <c r="AU321" s="15">
        <f ca="1">Inputs!$B$6*EXP($B$8-0.5*C$5^2+C$5*N321)</f>
        <v>5262.2112705203599</v>
      </c>
      <c r="AV321" s="15">
        <f t="shared" ca="1" si="146"/>
        <v>8094.3161533335879</v>
      </c>
      <c r="AW321" s="15">
        <f t="shared" ca="1" si="147"/>
        <v>9354.1301784524821</v>
      </c>
      <c r="AX321" s="15">
        <f t="shared" ca="1" si="148"/>
        <v>10649.864879344826</v>
      </c>
      <c r="AY321" s="15">
        <f t="shared" ca="1" si="149"/>
        <v>13369.573518216595</v>
      </c>
      <c r="AZ321" s="15">
        <f t="shared" ca="1" si="150"/>
        <v>11838.836507530241</v>
      </c>
      <c r="BA321" s="15">
        <f t="shared" ca="1" si="151"/>
        <v>13236.043430736665</v>
      </c>
      <c r="BB321" s="15">
        <f t="shared" ca="1" si="152"/>
        <v>15574.684570073048</v>
      </c>
      <c r="BC321" s="15">
        <f t="shared" ca="1" si="153"/>
        <v>24514.257308058044</v>
      </c>
      <c r="BD321" s="15">
        <f t="shared" ca="1" si="154"/>
        <v>26052.831403155895</v>
      </c>
      <c r="BE321" s="15">
        <f t="shared" ca="1" si="155"/>
        <v>26558.685333603546</v>
      </c>
      <c r="BF321" s="15">
        <f ca="1">Inputs!$B$13*EXP($B$9-0.5*C$6^2+C$6*Y321)</f>
        <v>16495.224834220026</v>
      </c>
      <c r="BG321" s="15">
        <f t="shared" ca="1" si="156"/>
        <v>25086.427225526557</v>
      </c>
      <c r="BH321" s="15">
        <f t="shared" ca="1" si="157"/>
        <v>25526.178940202335</v>
      </c>
      <c r="BI321" s="15">
        <f t="shared" ca="1" si="158"/>
        <v>31463.724421165247</v>
      </c>
      <c r="BJ321" s="15">
        <f t="shared" ca="1" si="159"/>
        <v>36583.228746700261</v>
      </c>
      <c r="BK321" s="15">
        <f t="shared" ca="1" si="160"/>
        <v>39273.346765072543</v>
      </c>
      <c r="BL321" s="15">
        <f t="shared" ca="1" si="161"/>
        <v>49855.743613170678</v>
      </c>
      <c r="BM321" s="15">
        <f t="shared" ca="1" si="162"/>
        <v>55599.20445380325</v>
      </c>
      <c r="BN321" s="15">
        <f t="shared" ca="1" si="163"/>
        <v>68356.851146608256</v>
      </c>
      <c r="BO321" s="15">
        <f t="shared" ca="1" si="164"/>
        <v>69764.575578490709</v>
      </c>
      <c r="BP321" s="15">
        <f t="shared" ca="1" si="165"/>
        <v>80953.118639628694</v>
      </c>
      <c r="BQ321" s="15">
        <f ca="1">Inputs!$B$20*EXP($B$10-0.5*C$7^2+C$7*AJ321)</f>
        <v>3440.6247937959884</v>
      </c>
      <c r="BR321" s="15">
        <f t="shared" ca="1" si="166"/>
        <v>4482.6639833312183</v>
      </c>
      <c r="BS321" s="15">
        <f t="shared" ca="1" si="167"/>
        <v>4732.3081098803295</v>
      </c>
      <c r="BT321" s="15">
        <f t="shared" ca="1" si="168"/>
        <v>5236.7054714921023</v>
      </c>
      <c r="BU321" s="15">
        <f t="shared" ca="1" si="169"/>
        <v>8542.7053694865899</v>
      </c>
      <c r="BV321" s="15">
        <f t="shared" ca="1" si="170"/>
        <v>8851.5739972176234</v>
      </c>
      <c r="BW321" s="15">
        <f t="shared" ca="1" si="171"/>
        <v>12908.819688126894</v>
      </c>
      <c r="BX321" s="15">
        <f t="shared" ca="1" si="172"/>
        <v>22230.341087637626</v>
      </c>
      <c r="BY321" s="15">
        <f t="shared" ca="1" si="173"/>
        <v>35786.399805596382</v>
      </c>
      <c r="BZ321" s="15">
        <f t="shared" ca="1" si="174"/>
        <v>35516.958211504672</v>
      </c>
      <c r="CA321" s="15">
        <f t="shared" ca="1" si="175"/>
        <v>41789.635113935765</v>
      </c>
      <c r="CB321" s="15">
        <f ca="1">(AU321*DCF!C$10-DCF!C$5*MAX(AU321*DCF!C$10,0)-MAX(AU321-Inputs!$B$6,0)/Inputs!$B$10)*DCF!C$6</f>
        <v>1040.935450830643</v>
      </c>
      <c r="CC321" s="15">
        <f ca="1">(AV321*DCF!D$10-DCF!D$5*MAX(AV321*DCF!D$10,0)-MAX(AV321-AU321,0)/Inputs!$B$10)*DCF!D$6</f>
        <v>1282.4000709594443</v>
      </c>
      <c r="CD321" s="15">
        <f ca="1">(AW321*DCF!E$10-DCF!E$5*MAX(AW321*DCF!E$10,0)-MAX(AW321-AV321,0)/Inputs!$B$10)*DCF!E$6</f>
        <v>1875.9574635157967</v>
      </c>
      <c r="CE321" s="15">
        <f ca="1">(AX321*DCF!F$10-DCF!F$5*MAX(AX321*DCF!F$10,0)-MAX(AX321-AW321,0)/Inputs!$B$10)*DCF!F$6</f>
        <v>2055.2382644250879</v>
      </c>
      <c r="CF321" s="15">
        <f ca="1">(AY321*DCF!G$10-DCF!G$5*MAX(AY321*DCF!G$10,0)-MAX(AY321-AX321,0)/Inputs!$B$10)*DCF!G$6</f>
        <v>2231.8899012651659</v>
      </c>
      <c r="CG321" s="15">
        <f ca="1">(AZ321*DCF!H$10-DCF!H$5*MAX(AZ321*DCF!H$10,0)-MAX(AZ321-AY321,0)/Inputs!$B$10)*DCF!H$6</f>
        <v>2298.5185997206208</v>
      </c>
      <c r="CH321" s="15">
        <f ca="1">(BA321*DCF!I$10-DCF!I$5*MAX(BA321*DCF!I$10,0)-MAX(BA321-AZ321,0)/Inputs!$B$10)*DCF!I$6</f>
        <v>2188.5513933467969</v>
      </c>
      <c r="CI321" s="15">
        <f ca="1">(BB321*DCF!J$10-DCF!J$5*MAX(BB321*DCF!J$10,0)-MAX(BB321-BA321,0)/Inputs!$B$10)*DCF!J$6</f>
        <v>2318.2694835906245</v>
      </c>
      <c r="CJ321" s="15">
        <f ca="1">(BC321*DCF!K$10-DCF!K$5*MAX(BC321*DCF!K$10,0)-MAX(BC321-BB321,0)/Inputs!$B$10)*DCF!K$6</f>
        <v>2694.997627341324</v>
      </c>
      <c r="CK321" s="15">
        <f ca="1">(BD321*DCF!L$10-DCF!L$5*MAX(BD321*DCF!L$10,0)-MAX(BD321-BC321,0)/Inputs!$B$10)*DCF!L$6</f>
        <v>3730.2998532054316</v>
      </c>
      <c r="CL321" s="15">
        <f ca="1">(BE321*DCF!M$10-DCF!M$5*MAX(BE321*DCF!M$10,0)-MAX(BE321-BD321,0)/Inputs!$B$10)*DCF!M$6</f>
        <v>3687.3443548492805</v>
      </c>
      <c r="CM321" s="15">
        <f ca="1">(BF321*DCF!C$28-DCF!C$5*MAX(BF321*DCF!C$28,0)-MAX(BF321-Inputs!$B$13,0)/Inputs!$B$17)*DCF!C$6</f>
        <v>3854.5058424811682</v>
      </c>
      <c r="CN321" s="15">
        <f ca="1">(BG321*DCF!D$28-DCF!D$5*MAX(BG321*DCF!D$28,0)-MAX(BG321-BF321,0)/Inputs!$B$17)*DCF!D$6</f>
        <v>5555.6340330601724</v>
      </c>
      <c r="CO321" s="15">
        <f ca="1">(BH321*DCF!E$28-DCF!E$5*MAX(BH321*DCF!E$28,0)-MAX(BH321-BG321,0)/Inputs!$B$17)*DCF!E$6</f>
        <v>7142.7993964509124</v>
      </c>
      <c r="CP321" s="15">
        <f ca="1">(BI321*DCF!F$28-DCF!F$5*MAX(BI321*DCF!F$28,0)-MAX(BI321-BH321,0)/Inputs!$B$17)*DCF!F$6</f>
        <v>7460.548393833541</v>
      </c>
      <c r="CQ321" s="15">
        <f ca="1">(BJ321*DCF!G$28-DCF!G$5*MAX(BJ321*DCF!G$28,0)-MAX(BJ321-BI321,0)/Inputs!$B$17)*DCF!G$6</f>
        <v>8630.7462014605408</v>
      </c>
      <c r="CR321" s="15">
        <f ca="1">(BK321*DCF!H$28-DCF!H$5*MAX(BK321*DCF!H$28,0)-MAX(BK321-BJ321,0)/Inputs!$B$17)*DCF!H$6</f>
        <v>9294.7631013709506</v>
      </c>
      <c r="CS321" s="15">
        <f ca="1">(BL321*DCF!I$28-DCF!I$5*MAX(BL321*DCF!I$28,0)-MAX(BL321-BK321,0)/Inputs!$B$17)*DCF!I$6</f>
        <v>10204.831152760731</v>
      </c>
      <c r="CT321" s="15">
        <f ca="1">(BM321*DCF!J$28-DCF!J$5*MAX(BM321*DCF!J$28,0)-MAX(BM321-BL321,0)/Inputs!$B$17)*DCF!J$6</f>
        <v>11641.702250158889</v>
      </c>
      <c r="CU321" s="15">
        <f ca="1">(BN321*DCF!K$28-DCF!K$5*MAX(BN321*DCF!K$28,0)-MAX(BN321-BM321,0)/Inputs!$B$17)*DCF!K$6</f>
        <v>12873.179033957325</v>
      </c>
      <c r="CV321" s="15">
        <f ca="1">(BO321*DCF!L$28-DCF!L$5*MAX(BO321*DCF!L$28,0)-MAX(BO321-BN321,0)/Inputs!$B$17)*DCF!L$6</f>
        <v>13760.210810700435</v>
      </c>
      <c r="CW321" s="15">
        <f ca="1">(BP321*DCF!M$28-DCF!M$5*MAX(BP321*DCF!M$28,0)-MAX(BP321-BO321,0)/Inputs!$B$17)*DCF!M$6</f>
        <v>14061.858981893685</v>
      </c>
      <c r="CX321" s="15">
        <f ca="1">(BQ321*DCF!C$46-DCF!C$5*MAX(BQ321*DCF!C$46,0)-MAX(BQ321-Inputs!$B$20,0)/Inputs!$B$24)*DCF!C$6</f>
        <v>-905.28276706419513</v>
      </c>
      <c r="CY321" s="15">
        <f ca="1">(BR321*DCF!D$46-DCF!D$5*MAX(BR321*DCF!D$46,0)-MAX(BR321-BQ321,0)/Inputs!$B$24)*DCF!D$6</f>
        <v>-1209.7156773432969</v>
      </c>
      <c r="CZ321" s="15">
        <f ca="1">(BS321*DCF!E$46-DCF!E$5*MAX(BS321*DCF!E$46,0)-MAX(BS321-BR321,0)/Inputs!$B$24)*DCF!E$6</f>
        <v>-658.00651565150736</v>
      </c>
      <c r="DA321" s="15">
        <f ca="1">(BT321*DCF!F$46-DCF!F$5*MAX(BT321*DCF!F$46,0)-MAX(BT321-BS321,0)/Inputs!$B$24)*DCF!F$6</f>
        <v>-565.03702599148687</v>
      </c>
      <c r="DB321" s="15">
        <f ca="1">(BU321*DCF!G$46-DCF!G$5*MAX(BU321*DCF!G$46,0)-MAX(BU321-BT321,0)/Inputs!$B$24)*DCF!G$6</f>
        <v>-1399.432777407555</v>
      </c>
      <c r="DC321" s="15">
        <f ca="1">(BV321*DCF!H$46-DCF!H$5*MAX(BV321*DCF!H$46,0)-MAX(BV321-BU321,0)/Inputs!$B$24)*DCF!H$6</f>
        <v>-95.979033597938212</v>
      </c>
      <c r="DD321" s="15">
        <f ca="1">(BW321*DCF!I$46-DCF!I$5*MAX(BW321*DCF!I$46,0)-MAX(BW321-BV321,0)/Inputs!$B$24)*DCF!I$6</f>
        <v>-866.54408730640182</v>
      </c>
      <c r="DE321" s="15">
        <f ca="1">(BX321*DCF!J$46-DCF!J$5*MAX(BX321*DCF!J$46,0)-MAX(BX321-BW321,0)/Inputs!$B$24)*DCF!J$6</f>
        <v>-1539.4138667423656</v>
      </c>
      <c r="DF321" s="15">
        <f ca="1">(BY321*DCF!K$46-DCF!K$5*MAX(BY321*DCF!K$46,0)-MAX(BY321-BX321,0)/Inputs!$B$24)*DCF!K$6</f>
        <v>-1276.6348025141117</v>
      </c>
      <c r="DG321" s="15">
        <f ca="1">(BZ321*DCF!L$46-DCF!L$5*MAX(BZ321*DCF!L$46,0)-MAX(BZ321-BY321,0)/Inputs!$B$24)*DCF!L$6</f>
        <v>2455.1233151566239</v>
      </c>
      <c r="DH321" s="15">
        <f ca="1">(CA321*DCF!M$46-DCF!M$5*MAX(CA321*DCF!M$46,0)-MAX(CA321-BZ321,0)/Inputs!$B$24)*DCF!M$6</f>
        <v>1964.8013582890756</v>
      </c>
      <c r="DI321" s="15">
        <f ca="1">SUM(CB321:CL321)+BE321*DCF!M$10*(1+Inputs!$B$30)*(1-Inputs!$B$33)*(1-Inputs!$B$30/Inputs!$B$31)/(Inputs!$B$29-Inputs!$B$30)*DCF!M$6</f>
        <v>99317.574948724243</v>
      </c>
      <c r="DJ321" s="15">
        <f ca="1">SUM(CM321:CW321)+BP321*DCF!M$28*(1+Inputs!$B$30)*(1-Inputs!$B$33)*(1-Inputs!$B$30/Inputs!$B$31)/(Inputs!$B$29-Inputs!$B$30)*DCF!M$6</f>
        <v>404872.24542247225</v>
      </c>
      <c r="DK321" s="15">
        <f ca="1">SUM(CX321:DH321)+CA321*DCF!M$46*(1+Inputs!$B$30)*(1-Inputs!$B$33)*(1-Inputs!$B$30/Inputs!$B$31)/(Inputs!$B$29-Inputs!$B$30)*DCF!M$6</f>
        <v>60515.604304715001</v>
      </c>
      <c r="DM321" s="15">
        <f ca="1">DI321+DJ321+DK321+Inputs!$B$34+Inputs!$B$36-Inputs!$B$35</f>
        <v>641556.42467591143</v>
      </c>
    </row>
    <row r="322" spans="1:117" x14ac:dyDescent="0.75">
      <c r="A322" s="11">
        <v>309</v>
      </c>
      <c r="C322" s="24">
        <f t="shared" ca="1" si="180"/>
        <v>1.7776830363094247</v>
      </c>
      <c r="D322" s="24">
        <f t="shared" ca="1" si="180"/>
        <v>0.37033656684270277</v>
      </c>
      <c r="E322" s="24">
        <f t="shared" ca="1" si="180"/>
        <v>0.62964866380864049</v>
      </c>
      <c r="F322" s="24">
        <f t="shared" ca="1" si="180"/>
        <v>-4.8000881745006829E-2</v>
      </c>
      <c r="G322" s="24">
        <f t="shared" ca="1" si="180"/>
        <v>1.483711343718999</v>
      </c>
      <c r="H322" s="24">
        <f t="shared" ca="1" si="180"/>
        <v>-1.6558598915089116E-2</v>
      </c>
      <c r="I322" s="24">
        <f t="shared" ca="1" si="180"/>
        <v>1.2351409136568123</v>
      </c>
      <c r="J322" s="24">
        <f t="shared" ca="1" si="180"/>
        <v>0.62077088283689175</v>
      </c>
      <c r="K322" s="24">
        <f t="shared" ca="1" si="180"/>
        <v>-0.75258714369302726</v>
      </c>
      <c r="L322" s="24">
        <f t="shared" ca="1" si="180"/>
        <v>0.79204864618514248</v>
      </c>
      <c r="M322" s="24">
        <f t="shared" ca="1" si="180"/>
        <v>1.2269950348256962</v>
      </c>
      <c r="N322" s="24">
        <f ca="1">SQRT(Inputs!$B$38)*C322+SQRT(1-Inputs!$B$38)*_xlfn.NORM.S.INV(RAND())</f>
        <v>-0.63860965787649082</v>
      </c>
      <c r="O322" s="24">
        <f ca="1">SQRT(Inputs!$B$38)*D322+SQRT(1-Inputs!$B$38)*_xlfn.NORM.S.INV(RAND())</f>
        <v>-0.16547467186394141</v>
      </c>
      <c r="P322" s="24">
        <f ca="1">SQRT(Inputs!$B$38)*E322+SQRT(1-Inputs!$B$38)*_xlfn.NORM.S.INV(RAND())</f>
        <v>0.26901081146438272</v>
      </c>
      <c r="Q322" s="24">
        <f ca="1">SQRT(Inputs!$B$38)*F322+SQRT(1-Inputs!$B$38)*_xlfn.NORM.S.INV(RAND())</f>
        <v>-0.46222526251617846</v>
      </c>
      <c r="R322" s="24">
        <f ca="1">SQRT(Inputs!$B$38)*G322+SQRT(1-Inputs!$B$38)*_xlfn.NORM.S.INV(RAND())</f>
        <v>1.792564349270386</v>
      </c>
      <c r="S322" s="24">
        <f ca="1">SQRT(Inputs!$B$38)*H322+SQRT(1-Inputs!$B$38)*_xlfn.NORM.S.INV(RAND())</f>
        <v>0.79086529735662126</v>
      </c>
      <c r="T322" s="24">
        <f ca="1">SQRT(Inputs!$B$38)*I322+SQRT(1-Inputs!$B$38)*_xlfn.NORM.S.INV(RAND())</f>
        <v>0.87689316180929944</v>
      </c>
      <c r="U322" s="24">
        <f ca="1">SQRT(Inputs!$B$38)*J322+SQRT(1-Inputs!$B$38)*_xlfn.NORM.S.INV(RAND())</f>
        <v>1.4081458530219986</v>
      </c>
      <c r="V322" s="24">
        <f ca="1">SQRT(Inputs!$B$38)*K322+SQRT(1-Inputs!$B$38)*_xlfn.NORM.S.INV(RAND())</f>
        <v>0.37920874199961291</v>
      </c>
      <c r="W322" s="24">
        <f ca="1">SQRT(Inputs!$B$38)*L322+SQRT(1-Inputs!$B$38)*_xlfn.NORM.S.INV(RAND())</f>
        <v>0.75135505433833549</v>
      </c>
      <c r="X322" s="24">
        <f ca="1">SQRT(Inputs!$B$38)*M322+SQRT(1-Inputs!$B$38)*_xlfn.NORM.S.INV(RAND())</f>
        <v>1.5281226192027042</v>
      </c>
      <c r="Y322" s="24">
        <f ca="1">SQRT(Inputs!$B$38)*C322+SQRT(1-Inputs!$B$38)*_xlfn.NORM.S.INV(RAND())</f>
        <v>1.3577673015828733</v>
      </c>
      <c r="Z322" s="24">
        <f ca="1">SQRT(Inputs!$B$38)*D322+SQRT(1-Inputs!$B$38)*_xlfn.NORM.S.INV(RAND())</f>
        <v>-0.78669595951699178</v>
      </c>
      <c r="AA322" s="24">
        <f ca="1">SQRT(Inputs!$B$38)*E322+SQRT(1-Inputs!$B$38)*_xlfn.NORM.S.INV(RAND())</f>
        <v>1.6220909779914932</v>
      </c>
      <c r="AB322" s="24">
        <f ca="1">SQRT(Inputs!$B$38)*F322+SQRT(1-Inputs!$B$38)*_xlfn.NORM.S.INV(RAND())</f>
        <v>0.50900823118827276</v>
      </c>
      <c r="AC322" s="24">
        <f ca="1">SQRT(Inputs!$B$38)*G322+SQRT(1-Inputs!$B$38)*_xlfn.NORM.S.INV(RAND())</f>
        <v>1.1552577111129116</v>
      </c>
      <c r="AD322" s="24">
        <f ca="1">SQRT(Inputs!$B$38)*H322+SQRT(1-Inputs!$B$38)*_xlfn.NORM.S.INV(RAND())</f>
        <v>0.591388466033407</v>
      </c>
      <c r="AE322" s="24">
        <f ca="1">SQRT(Inputs!$B$38)*I322+SQRT(1-Inputs!$B$38)*_xlfn.NORM.S.INV(RAND())</f>
        <v>0.22193858914340153</v>
      </c>
      <c r="AF322" s="24">
        <f ca="1">SQRT(Inputs!$B$38)*J322+SQRT(1-Inputs!$B$38)*_xlfn.NORM.S.INV(RAND())</f>
        <v>0.48555776539239864</v>
      </c>
      <c r="AG322" s="24">
        <f ca="1">SQRT(Inputs!$B$38)*K322+SQRT(1-Inputs!$B$38)*_xlfn.NORM.S.INV(RAND())</f>
        <v>-0.60364297898322583</v>
      </c>
      <c r="AH322" s="24">
        <f ca="1">SQRT(Inputs!$B$38)*L322+SQRT(1-Inputs!$B$38)*_xlfn.NORM.S.INV(RAND())</f>
        <v>0.49272169546403016</v>
      </c>
      <c r="AI322" s="24">
        <f ca="1">SQRT(Inputs!$B$38)*M322+SQRT(1-Inputs!$B$38)*_xlfn.NORM.S.INV(RAND())</f>
        <v>0.75915213185023966</v>
      </c>
      <c r="AJ322" s="24">
        <f ca="1">SQRT(Inputs!$B$38)*C322+SQRT(1-Inputs!$B$38)*_xlfn.NORM.S.INV(RAND())</f>
        <v>0.8710385948575462</v>
      </c>
      <c r="AK322" s="24">
        <f ca="1">SQRT(Inputs!$B$38)*D322+SQRT(1-Inputs!$B$38)*_xlfn.NORM.S.INV(RAND())</f>
        <v>-0.41878414944944886</v>
      </c>
      <c r="AL322" s="24">
        <f ca="1">SQRT(Inputs!$B$38)*E322+SQRT(1-Inputs!$B$38)*_xlfn.NORM.S.INV(RAND())</f>
        <v>0.10914646518173382</v>
      </c>
      <c r="AM322" s="24">
        <f ca="1">SQRT(Inputs!$B$38)*F322+SQRT(1-Inputs!$B$38)*_xlfn.NORM.S.INV(RAND())</f>
        <v>1.1256997176405437</v>
      </c>
      <c r="AN322" s="24">
        <f ca="1">SQRT(Inputs!$B$38)*G322+SQRT(1-Inputs!$B$38)*_xlfn.NORM.S.INV(RAND())</f>
        <v>0.46992088074662058</v>
      </c>
      <c r="AO322" s="24">
        <f ca="1">SQRT(Inputs!$B$38)*H322+SQRT(1-Inputs!$B$38)*_xlfn.NORM.S.INV(RAND())</f>
        <v>1.0638799856058663</v>
      </c>
      <c r="AP322" s="24">
        <f ca="1">SQRT(Inputs!$B$38)*I322+SQRT(1-Inputs!$B$38)*_xlfn.NORM.S.INV(RAND())</f>
        <v>7.1795128697702992E-2</v>
      </c>
      <c r="AQ322" s="24">
        <f ca="1">SQRT(Inputs!$B$38)*J322+SQRT(1-Inputs!$B$38)*_xlfn.NORM.S.INV(RAND())</f>
        <v>-0.48508488896164459</v>
      </c>
      <c r="AR322" s="24">
        <f ca="1">SQRT(Inputs!$B$38)*K322+SQRT(1-Inputs!$B$38)*_xlfn.NORM.S.INV(RAND())</f>
        <v>-0.89985975027641185</v>
      </c>
      <c r="AS322" s="24">
        <f ca="1">SQRT(Inputs!$B$38)*L322+SQRT(1-Inputs!$B$38)*_xlfn.NORM.S.INV(RAND())</f>
        <v>2.3107792280089106</v>
      </c>
      <c r="AT322" s="24">
        <f ca="1">SQRT(Inputs!$B$38)*M322+SQRT(1-Inputs!$B$38)*_xlfn.NORM.S.INV(RAND())</f>
        <v>2.8557071655060065</v>
      </c>
      <c r="AU322" s="15">
        <f ca="1">Inputs!$B$6*EXP($B$8-0.5*C$5^2+C$5*N322)</f>
        <v>4474.8974173381594</v>
      </c>
      <c r="AV322" s="15">
        <f t="shared" ca="1" si="146"/>
        <v>5316.0802524004375</v>
      </c>
      <c r="AW322" s="15">
        <f t="shared" ca="1" si="147"/>
        <v>6721.5336573506193</v>
      </c>
      <c r="AX322" s="15">
        <f t="shared" ca="1" si="148"/>
        <v>7745.8497456744717</v>
      </c>
      <c r="AY322" s="15">
        <f t="shared" ca="1" si="149"/>
        <v>11670.677079292333</v>
      </c>
      <c r="AZ322" s="15">
        <f t="shared" ca="1" si="150"/>
        <v>15572.36759770348</v>
      </c>
      <c r="BA322" s="15">
        <f t="shared" ca="1" si="151"/>
        <v>20888.289040204716</v>
      </c>
      <c r="BB322" s="15">
        <f t="shared" ca="1" si="152"/>
        <v>29448.512972221924</v>
      </c>
      <c r="BC322" s="15">
        <f t="shared" ca="1" si="153"/>
        <v>37411.62446023721</v>
      </c>
      <c r="BD322" s="15">
        <f t="shared" ca="1" si="154"/>
        <v>49169.631472710127</v>
      </c>
      <c r="BE322" s="15">
        <f t="shared" ca="1" si="155"/>
        <v>69248.56011762227</v>
      </c>
      <c r="BF322" s="15">
        <f ca="1">Inputs!$B$13*EXP($B$9-0.5*C$6^2+C$6*Y322)</f>
        <v>18103.190324848259</v>
      </c>
      <c r="BG322" s="15">
        <f t="shared" ca="1" si="156"/>
        <v>19143.27888276846</v>
      </c>
      <c r="BH322" s="15">
        <f t="shared" ca="1" si="157"/>
        <v>30609.970885963761</v>
      </c>
      <c r="BI322" s="15">
        <f t="shared" ca="1" si="158"/>
        <v>40525.003383813739</v>
      </c>
      <c r="BJ322" s="15">
        <f t="shared" ca="1" si="159"/>
        <v>58682.883646431539</v>
      </c>
      <c r="BK322" s="15">
        <f t="shared" ca="1" si="160"/>
        <v>78060.709153772972</v>
      </c>
      <c r="BL322" s="15">
        <f t="shared" ca="1" si="161"/>
        <v>98686.080381940366</v>
      </c>
      <c r="BM322" s="15">
        <f t="shared" ca="1" si="162"/>
        <v>128848.84842919474</v>
      </c>
      <c r="BN322" s="15">
        <f t="shared" ca="1" si="163"/>
        <v>147409.47735419931</v>
      </c>
      <c r="BO322" s="15">
        <f t="shared" ca="1" si="164"/>
        <v>192063.32501268969</v>
      </c>
      <c r="BP322" s="15">
        <f t="shared" ca="1" si="165"/>
        <v>257626.01010850506</v>
      </c>
      <c r="BQ322" s="15">
        <f ca="1">Inputs!$B$20*EXP($B$10-0.5*C$7^2+C$7*AJ322)</f>
        <v>5842.2483670415586</v>
      </c>
      <c r="BR322" s="15">
        <f t="shared" ca="1" si="166"/>
        <v>6939.9860236566628</v>
      </c>
      <c r="BS322" s="15">
        <f t="shared" ca="1" si="167"/>
        <v>9806.1941080175402</v>
      </c>
      <c r="BT322" s="15">
        <f t="shared" ca="1" si="168"/>
        <v>18165.469569143483</v>
      </c>
      <c r="BU322" s="15">
        <f t="shared" ca="1" si="169"/>
        <v>28206.841337935079</v>
      </c>
      <c r="BV322" s="15">
        <f t="shared" ca="1" si="170"/>
        <v>49873.285658412242</v>
      </c>
      <c r="BW322" s="15">
        <f t="shared" ca="1" si="171"/>
        <v>70660.960572777825</v>
      </c>
      <c r="BX322" s="15">
        <f t="shared" ca="1" si="172"/>
        <v>89672.251857852752</v>
      </c>
      <c r="BY322" s="15">
        <f t="shared" ca="1" si="173"/>
        <v>105773.86185718533</v>
      </c>
      <c r="BZ322" s="15">
        <f t="shared" ca="1" si="174"/>
        <v>226969.44947028538</v>
      </c>
      <c r="CA322" s="15">
        <f t="shared" ca="1" si="175"/>
        <v>529587.34440349927</v>
      </c>
      <c r="CB322" s="15">
        <f ca="1">(AU322*DCF!C$10-DCF!C$5*MAX(AU322*DCF!C$10,0)-MAX(AU322-Inputs!$B$6,0)/Inputs!$B$10)*DCF!C$6</f>
        <v>1046.5491389353012</v>
      </c>
      <c r="CC322" s="15">
        <f ca="1">(AV322*DCF!D$10-DCF!D$5*MAX(AV322*DCF!D$10,0)-MAX(AV322-AU322,0)/Inputs!$B$10)*DCF!D$6</f>
        <v>1090.6581272498977</v>
      </c>
      <c r="CD322" s="15">
        <f ca="1">(AW322*DCF!E$10-DCF!E$5*MAX(AW322*DCF!E$10,0)-MAX(AW322-AV322,0)/Inputs!$B$10)*DCF!E$6</f>
        <v>1235.3288146939192</v>
      </c>
      <c r="CE322" s="15">
        <f ca="1">(AX322*DCF!F$10-DCF!F$5*MAX(AX322*DCF!F$10,0)-MAX(AX322-AW322,0)/Inputs!$B$10)*DCF!F$6</f>
        <v>1477.7718728439561</v>
      </c>
      <c r="CF322" s="15">
        <f ca="1">(AY322*DCF!G$10-DCF!G$5*MAX(AY322*DCF!G$10,0)-MAX(AY322-AX322,0)/Inputs!$B$10)*DCF!G$6</f>
        <v>1650.2048971589593</v>
      </c>
      <c r="CG322" s="15">
        <f ca="1">(AZ322*DCF!H$10-DCF!H$5*MAX(AZ322*DCF!H$10,0)-MAX(AZ322-AY322,0)/Inputs!$B$10)*DCF!H$6</f>
        <v>2330.5712402768504</v>
      </c>
      <c r="CH322" s="15">
        <f ca="1">(BA322*DCF!I$10-DCF!I$5*MAX(BA322*DCF!I$10,0)-MAX(BA322-AZ322,0)/Inputs!$B$10)*DCF!I$6</f>
        <v>2943.5310309182373</v>
      </c>
      <c r="CI322" s="15">
        <f ca="1">(BB322*DCF!J$10-DCF!J$5*MAX(BB322*DCF!J$10,0)-MAX(BB322-BA322,0)/Inputs!$B$10)*DCF!J$6</f>
        <v>3756.2722804054861</v>
      </c>
      <c r="CJ322" s="15">
        <f ca="1">(BC322*DCF!K$10-DCF!K$5*MAX(BC322*DCF!K$10,0)-MAX(BC322-BB322,0)/Inputs!$B$10)*DCF!K$6</f>
        <v>4907.9563164599967</v>
      </c>
      <c r="CK322" s="15">
        <f ca="1">(BD322*DCF!L$10-DCF!L$5*MAX(BD322*DCF!L$10,0)-MAX(BD322-BC322,0)/Inputs!$B$10)*DCF!L$6</f>
        <v>5895.2147487458142</v>
      </c>
      <c r="CL322" s="15">
        <f ca="1">(BE322*DCF!M$10-DCF!M$5*MAX(BE322*DCF!M$10,0)-MAX(BE322-BD322,0)/Inputs!$B$10)*DCF!M$6</f>
        <v>7373.2249285732432</v>
      </c>
      <c r="CM322" s="15">
        <f ca="1">(BF322*DCF!C$28-DCF!C$5*MAX(BF322*DCF!C$28,0)-MAX(BF322-Inputs!$B$13,0)/Inputs!$B$17)*DCF!C$6</f>
        <v>3973.8917482041438</v>
      </c>
      <c r="CN322" s="15">
        <f ca="1">(BG322*DCF!D$28-DCF!D$5*MAX(BG322*DCF!D$28,0)-MAX(BG322-BF322,0)/Inputs!$B$17)*DCF!D$6</f>
        <v>5416.2385708566298</v>
      </c>
      <c r="CO322" s="15">
        <f ca="1">(BH322*DCF!E$28-DCF!E$5*MAX(BH322*DCF!E$28,0)-MAX(BH322-BG322,0)/Inputs!$B$17)*DCF!E$6</f>
        <v>6409.3616523094297</v>
      </c>
      <c r="CP322" s="15">
        <f ca="1">(BI322*DCF!F$28-DCF!F$5*MAX(BI322*DCF!F$28,0)-MAX(BI322-BH322,0)/Inputs!$B$17)*DCF!F$6</f>
        <v>9196.2825698871529</v>
      </c>
      <c r="CQ322" s="15">
        <f ca="1">(BJ322*DCF!G$28-DCF!G$5*MAX(BJ322*DCF!G$28,0)-MAX(BJ322-BI322,0)/Inputs!$B$17)*DCF!G$6</f>
        <v>12171.743305604065</v>
      </c>
      <c r="CR322" s="15">
        <f ca="1">(BK322*DCF!H$28-DCF!H$5*MAX(BK322*DCF!H$28,0)-MAX(BK322-BJ322,0)/Inputs!$B$17)*DCF!H$6</f>
        <v>16294.504323064371</v>
      </c>
      <c r="CS322" s="15">
        <f ca="1">(BL322*DCF!I$28-DCF!I$5*MAX(BL322*DCF!I$28,0)-MAX(BL322-BK322,0)/Inputs!$B$17)*DCF!I$6</f>
        <v>20245.958433159205</v>
      </c>
      <c r="CT322" s="15">
        <f ca="1">(BM322*DCF!J$28-DCF!J$5*MAX(BM322*DCF!J$28,0)-MAX(BM322-BL322,0)/Inputs!$B$17)*DCF!J$6</f>
        <v>24744.653121881227</v>
      </c>
      <c r="CU322" s="15">
        <f ca="1">(BN322*DCF!K$28-DCF!K$5*MAX(BN322*DCF!K$28,0)-MAX(BN322-BM322,0)/Inputs!$B$17)*DCF!K$6</f>
        <v>28856.980185365948</v>
      </c>
      <c r="CV322" s="15">
        <f ca="1">(BO322*DCF!L$28-DCF!L$5*MAX(BO322*DCF!L$28,0)-MAX(BO322-BN322,0)/Inputs!$B$17)*DCF!L$6</f>
        <v>33268.0074027355</v>
      </c>
      <c r="CW322" s="15">
        <f ca="1">(BP322*DCF!M$28-DCF!M$5*MAX(BP322*DCF!M$28,0)-MAX(BP322-BO322,0)/Inputs!$B$17)*DCF!M$6</f>
        <v>41619.340039826129</v>
      </c>
      <c r="CX322" s="15">
        <f ca="1">(BQ322*DCF!C$46-DCF!C$5*MAX(BQ322*DCF!C$46,0)-MAX(BQ322-Inputs!$B$20,0)/Inputs!$B$24)*DCF!C$6</f>
        <v>-2569.2251965645901</v>
      </c>
      <c r="CY322" s="15">
        <f ca="1">(BR322*DCF!D$46-DCF!D$5*MAX(BR322*DCF!D$46,0)-MAX(BR322-BQ322,0)/Inputs!$B$24)*DCF!D$6</f>
        <v>-1652.8893176998199</v>
      </c>
      <c r="CZ322" s="15">
        <f ca="1">(BS322*DCF!E$46-DCF!E$5*MAX(BS322*DCF!E$46,0)-MAX(BS322-BR322,0)/Inputs!$B$24)*DCF!E$6</f>
        <v>-2289.3798485325324</v>
      </c>
      <c r="DA322" s="15">
        <f ca="1">(BT322*DCF!F$46-DCF!F$5*MAX(BT322*DCF!F$46,0)-MAX(BT322-BS322,0)/Inputs!$B$24)*DCF!F$6</f>
        <v>-4366.8007971363468</v>
      </c>
      <c r="DB322" s="15">
        <f ca="1">(BU322*DCF!G$46-DCF!G$5*MAX(BU322*DCF!G$46,0)-MAX(BU322-BT322,0)/Inputs!$B$24)*DCF!G$6</f>
        <v>-4326.541482434156</v>
      </c>
      <c r="DC322" s="15">
        <f ca="1">(BV322*DCF!H$46-DCF!H$5*MAX(BV322*DCF!H$46,0)-MAX(BV322-BU322,0)/Inputs!$B$24)*DCF!H$6</f>
        <v>-6732.7148200814036</v>
      </c>
      <c r="DD322" s="15">
        <f ca="1">(BW322*DCF!I$46-DCF!I$5*MAX(BW322*DCF!I$46,0)-MAX(BW322-BV322,0)/Inputs!$B$24)*DCF!I$6</f>
        <v>-4335.3950147498144</v>
      </c>
      <c r="DE322" s="15">
        <f ca="1">(BX322*DCF!J$46-DCF!J$5*MAX(BX322*DCF!J$46,0)-MAX(BX322-BW322,0)/Inputs!$B$24)*DCF!J$6</f>
        <v>-1279.9809291382103</v>
      </c>
      <c r="DF322" s="15">
        <f ca="1">(BY322*DCF!K$46-DCF!K$5*MAX(BY322*DCF!K$46,0)-MAX(BY322-BX322,0)/Inputs!$B$24)*DCF!K$6</f>
        <v>2097.6900834511644</v>
      </c>
      <c r="DG322" s="15">
        <f ca="1">(BZ322*DCF!L$46-DCF!L$5*MAX(BZ322*DCF!L$46,0)-MAX(BZ322-BY322,0)/Inputs!$B$24)*DCF!L$6</f>
        <v>-11737.615691377234</v>
      </c>
      <c r="DH322" s="15">
        <f ca="1">(CA322*DCF!M$46-DCF!M$5*MAX(CA322*DCF!M$46,0)-MAX(CA322-BZ322,0)/Inputs!$B$24)*DCF!M$6</f>
        <v>-21746.577848893408</v>
      </c>
      <c r="DI322" s="15">
        <f ca="1">SUM(CB322:CL322)+BE322*DCF!M$10*(1+Inputs!$B$30)*(1-Inputs!$B$33)*(1-Inputs!$B$30/Inputs!$B$31)/(Inputs!$B$29-Inputs!$B$30)*DCF!M$6</f>
        <v>226426.94192101245</v>
      </c>
      <c r="DJ322" s="15">
        <f ca="1">SUM(CM322:CW322)+BP322*DCF!M$28*(1+Inputs!$B$30)*(1-Inputs!$B$33)*(1-Inputs!$B$30/Inputs!$B$31)/(Inputs!$B$29-Inputs!$B$30)*DCF!M$6</f>
        <v>1158165.7518639201</v>
      </c>
      <c r="DK322" s="15">
        <f ca="1">SUM(CX322:DH322)+CA322*DCF!M$46*(1+Inputs!$B$30)*(1-Inputs!$B$33)*(1-Inputs!$B$30/Inputs!$B$31)/(Inputs!$B$29-Inputs!$B$30)*DCF!M$6</f>
        <v>759865.33721605293</v>
      </c>
      <c r="DM322" s="15">
        <f ca="1">DI322+DJ322+DK322+Inputs!$B$34+Inputs!$B$36-Inputs!$B$35</f>
        <v>2221309.0310009858</v>
      </c>
    </row>
    <row r="323" spans="1:117" x14ac:dyDescent="0.75">
      <c r="A323" s="11">
        <v>310</v>
      </c>
      <c r="C323" s="24">
        <f t="shared" ca="1" si="180"/>
        <v>-0.77687749262763173</v>
      </c>
      <c r="D323" s="24">
        <f t="shared" ca="1" si="180"/>
        <v>-0.49562842331610807</v>
      </c>
      <c r="E323" s="24">
        <f t="shared" ca="1" si="180"/>
        <v>1.2318066040464772</v>
      </c>
      <c r="F323" s="24">
        <f t="shared" ca="1" si="180"/>
        <v>-0.20896751650908321</v>
      </c>
      <c r="G323" s="24">
        <f t="shared" ca="1" si="180"/>
        <v>-0.67775661145638122</v>
      </c>
      <c r="H323" s="24">
        <f t="shared" ca="1" si="180"/>
        <v>0.82069026800896461</v>
      </c>
      <c r="I323" s="24">
        <f t="shared" ca="1" si="180"/>
        <v>1.6701700846893746</v>
      </c>
      <c r="J323" s="24">
        <f t="shared" ca="1" si="180"/>
        <v>-0.48590660195355051</v>
      </c>
      <c r="K323" s="24">
        <f t="shared" ca="1" si="180"/>
        <v>-0.39552332565455051</v>
      </c>
      <c r="L323" s="24">
        <f t="shared" ca="1" si="180"/>
        <v>1.1927526111676896</v>
      </c>
      <c r="M323" s="24">
        <f t="shared" ca="1" si="180"/>
        <v>1.1932400243908319</v>
      </c>
      <c r="N323" s="24">
        <f ca="1">SQRT(Inputs!$B$38)*C323+SQRT(1-Inputs!$B$38)*_xlfn.NORM.S.INV(RAND())</f>
        <v>-0.97252300768440447</v>
      </c>
      <c r="O323" s="24">
        <f ca="1">SQRT(Inputs!$B$38)*D323+SQRT(1-Inputs!$B$38)*_xlfn.NORM.S.INV(RAND())</f>
        <v>-0.24117401932506663</v>
      </c>
      <c r="P323" s="24">
        <f ca="1">SQRT(Inputs!$B$38)*E323+SQRT(1-Inputs!$B$38)*_xlfn.NORM.S.INV(RAND())</f>
        <v>1.4516325641924577</v>
      </c>
      <c r="Q323" s="24">
        <f ca="1">SQRT(Inputs!$B$38)*F323+SQRT(1-Inputs!$B$38)*_xlfn.NORM.S.INV(RAND())</f>
        <v>-1.3706803636999383</v>
      </c>
      <c r="R323" s="24">
        <f ca="1">SQRT(Inputs!$B$38)*G323+SQRT(1-Inputs!$B$38)*_xlfn.NORM.S.INV(RAND())</f>
        <v>0.46178995204101342</v>
      </c>
      <c r="S323" s="24">
        <f ca="1">SQRT(Inputs!$B$38)*H323+SQRT(1-Inputs!$B$38)*_xlfn.NORM.S.INV(RAND())</f>
        <v>-0.14477482324338098</v>
      </c>
      <c r="T323" s="24">
        <f ca="1">SQRT(Inputs!$B$38)*I323+SQRT(1-Inputs!$B$38)*_xlfn.NORM.S.INV(RAND())</f>
        <v>0.42238598664196192</v>
      </c>
      <c r="U323" s="24">
        <f ca="1">SQRT(Inputs!$B$38)*J323+SQRT(1-Inputs!$B$38)*_xlfn.NORM.S.INV(RAND())</f>
        <v>-2.4286998198577456</v>
      </c>
      <c r="V323" s="24">
        <f ca="1">SQRT(Inputs!$B$38)*K323+SQRT(1-Inputs!$B$38)*_xlfn.NORM.S.INV(RAND())</f>
        <v>-3.762774209764852E-2</v>
      </c>
      <c r="W323" s="24">
        <f ca="1">SQRT(Inputs!$B$38)*L323+SQRT(1-Inputs!$B$38)*_xlfn.NORM.S.INV(RAND())</f>
        <v>1.2531301928654321</v>
      </c>
      <c r="X323" s="24">
        <f ca="1">SQRT(Inputs!$B$38)*M323+SQRT(1-Inputs!$B$38)*_xlfn.NORM.S.INV(RAND())</f>
        <v>0.70433194855512826</v>
      </c>
      <c r="Y323" s="24">
        <f ca="1">SQRT(Inputs!$B$38)*C323+SQRT(1-Inputs!$B$38)*_xlfn.NORM.S.INV(RAND())</f>
        <v>-0.18972436815202673</v>
      </c>
      <c r="Z323" s="24">
        <f ca="1">SQRT(Inputs!$B$38)*D323+SQRT(1-Inputs!$B$38)*_xlfn.NORM.S.INV(RAND())</f>
        <v>-0.56134875184870903</v>
      </c>
      <c r="AA323" s="24">
        <f ca="1">SQRT(Inputs!$B$38)*E323+SQRT(1-Inputs!$B$38)*_xlfn.NORM.S.INV(RAND())</f>
        <v>-0.72701364132642277</v>
      </c>
      <c r="AB323" s="24">
        <f ca="1">SQRT(Inputs!$B$38)*F323+SQRT(1-Inputs!$B$38)*_xlfn.NORM.S.INV(RAND())</f>
        <v>0.13912371162216752</v>
      </c>
      <c r="AC323" s="24">
        <f ca="1">SQRT(Inputs!$B$38)*G323+SQRT(1-Inputs!$B$38)*_xlfn.NORM.S.INV(RAND())</f>
        <v>-0.1441375732341719</v>
      </c>
      <c r="AD323" s="24">
        <f ca="1">SQRT(Inputs!$B$38)*H323+SQRT(1-Inputs!$B$38)*_xlfn.NORM.S.INV(RAND())</f>
        <v>-0.92498506892780963</v>
      </c>
      <c r="AE323" s="24">
        <f ca="1">SQRT(Inputs!$B$38)*I323+SQRT(1-Inputs!$B$38)*_xlfn.NORM.S.INV(RAND())</f>
        <v>0.65991833450867166</v>
      </c>
      <c r="AF323" s="24">
        <f ca="1">SQRT(Inputs!$B$38)*J323+SQRT(1-Inputs!$B$38)*_xlfn.NORM.S.INV(RAND())</f>
        <v>-0.34425417075648923</v>
      </c>
      <c r="AG323" s="24">
        <f ca="1">SQRT(Inputs!$B$38)*K323+SQRT(1-Inputs!$B$38)*_xlfn.NORM.S.INV(RAND())</f>
        <v>-1.0933214801207112</v>
      </c>
      <c r="AH323" s="24">
        <f ca="1">SQRT(Inputs!$B$38)*L323+SQRT(1-Inputs!$B$38)*_xlfn.NORM.S.INV(RAND())</f>
        <v>5.8289732242276848E-2</v>
      </c>
      <c r="AI323" s="24">
        <f ca="1">SQRT(Inputs!$B$38)*M323+SQRT(1-Inputs!$B$38)*_xlfn.NORM.S.INV(RAND())</f>
        <v>0.98825343479646632</v>
      </c>
      <c r="AJ323" s="24">
        <f ca="1">SQRT(Inputs!$B$38)*C323+SQRT(1-Inputs!$B$38)*_xlfn.NORM.S.INV(RAND())</f>
        <v>-1.5104392703276339</v>
      </c>
      <c r="AK323" s="24">
        <f ca="1">SQRT(Inputs!$B$38)*D323+SQRT(1-Inputs!$B$38)*_xlfn.NORM.S.INV(RAND())</f>
        <v>1.1334791988138928</v>
      </c>
      <c r="AL323" s="24">
        <f ca="1">SQRT(Inputs!$B$38)*E323+SQRT(1-Inputs!$B$38)*_xlfn.NORM.S.INV(RAND())</f>
        <v>1.9765102615928491</v>
      </c>
      <c r="AM323" s="24">
        <f ca="1">SQRT(Inputs!$B$38)*F323+SQRT(1-Inputs!$B$38)*_xlfn.NORM.S.INV(RAND())</f>
        <v>0.54752887382324966</v>
      </c>
      <c r="AN323" s="24">
        <f ca="1">SQRT(Inputs!$B$38)*G323+SQRT(1-Inputs!$B$38)*_xlfn.NORM.S.INV(RAND())</f>
        <v>0.55761926898785652</v>
      </c>
      <c r="AO323" s="24">
        <f ca="1">SQRT(Inputs!$B$38)*H323+SQRT(1-Inputs!$B$38)*_xlfn.NORM.S.INV(RAND())</f>
        <v>1.0139957272227962</v>
      </c>
      <c r="AP323" s="24">
        <f ca="1">SQRT(Inputs!$B$38)*I323+SQRT(1-Inputs!$B$38)*_xlfn.NORM.S.INV(RAND())</f>
        <v>1.4923116337324092</v>
      </c>
      <c r="AQ323" s="24">
        <f ca="1">SQRT(Inputs!$B$38)*J323+SQRT(1-Inputs!$B$38)*_xlfn.NORM.S.INV(RAND())</f>
        <v>-0.89174181927902407</v>
      </c>
      <c r="AR323" s="24">
        <f ca="1">SQRT(Inputs!$B$38)*K323+SQRT(1-Inputs!$B$38)*_xlfn.NORM.S.INV(RAND())</f>
        <v>-0.38803568197023297</v>
      </c>
      <c r="AS323" s="24">
        <f ca="1">SQRT(Inputs!$B$38)*L323+SQRT(1-Inputs!$B$38)*_xlfn.NORM.S.INV(RAND())</f>
        <v>0.50571600320967125</v>
      </c>
      <c r="AT323" s="24">
        <f ca="1">SQRT(Inputs!$B$38)*M323+SQRT(1-Inputs!$B$38)*_xlfn.NORM.S.INV(RAND())</f>
        <v>1.480167138990627</v>
      </c>
      <c r="AU323" s="15">
        <f ca="1">Inputs!$B$6*EXP($B$8-0.5*C$5^2+C$5*N323)</f>
        <v>4239.4428069131591</v>
      </c>
      <c r="AV323" s="15">
        <f t="shared" ca="1" si="146"/>
        <v>4980.6202401753117</v>
      </c>
      <c r="AW323" s="15">
        <f t="shared" ca="1" si="147"/>
        <v>7386.4551790779915</v>
      </c>
      <c r="AX323" s="15">
        <f t="shared" ca="1" si="148"/>
        <v>7598.8190471136149</v>
      </c>
      <c r="AY323" s="15">
        <f t="shared" ca="1" si="149"/>
        <v>9801.1205493767538</v>
      </c>
      <c r="AZ323" s="15">
        <f t="shared" ca="1" si="150"/>
        <v>11797.446913253363</v>
      </c>
      <c r="BA323" s="15">
        <f t="shared" ca="1" si="151"/>
        <v>15089.591400957977</v>
      </c>
      <c r="BB323" s="15">
        <f t="shared" ca="1" si="152"/>
        <v>14484.045156300584</v>
      </c>
      <c r="BC323" s="15">
        <f t="shared" ca="1" si="153"/>
        <v>17674.953574370502</v>
      </c>
      <c r="BD323" s="15">
        <f t="shared" ca="1" si="154"/>
        <v>24346.207797832081</v>
      </c>
      <c r="BE323" s="15">
        <f t="shared" ca="1" si="155"/>
        <v>31809.696082691476</v>
      </c>
      <c r="BF323" s="15">
        <f ca="1">Inputs!$B$13*EXP($B$9-0.5*C$6^2+C$6*Y323)</f>
        <v>13320.464466880192</v>
      </c>
      <c r="BG323" s="15">
        <f t="shared" ca="1" si="156"/>
        <v>14670.318799253539</v>
      </c>
      <c r="BH323" s="15">
        <f t="shared" ca="1" si="157"/>
        <v>15888.317129331848</v>
      </c>
      <c r="BI323" s="15">
        <f t="shared" ca="1" si="158"/>
        <v>19870.674177067423</v>
      </c>
      <c r="BJ323" s="15">
        <f t="shared" ca="1" si="159"/>
        <v>23859.24808284266</v>
      </c>
      <c r="BK323" s="15">
        <f t="shared" ca="1" si="160"/>
        <v>25817.861268300738</v>
      </c>
      <c r="BL323" s="15">
        <f t="shared" ca="1" si="161"/>
        <v>34545.666716816399</v>
      </c>
      <c r="BM323" s="15">
        <f t="shared" ca="1" si="162"/>
        <v>40686.35116779837</v>
      </c>
      <c r="BN323" s="15">
        <f t="shared" ca="1" si="163"/>
        <v>43894.363216320431</v>
      </c>
      <c r="BO323" s="15">
        <f t="shared" ca="1" si="164"/>
        <v>54374.66340500192</v>
      </c>
      <c r="BP323" s="15">
        <f t="shared" ca="1" si="165"/>
        <v>74853.919319477238</v>
      </c>
      <c r="BQ323" s="15">
        <f ca="1">Inputs!$B$20*EXP($B$10-0.5*C$7^2+C$7*AJ323)</f>
        <v>2510.4116553886079</v>
      </c>
      <c r="BR323" s="15">
        <f t="shared" ca="1" si="166"/>
        <v>4882.2130033370631</v>
      </c>
      <c r="BS323" s="15">
        <f t="shared" ca="1" si="167"/>
        <v>11794.406493568456</v>
      </c>
      <c r="BT323" s="15">
        <f t="shared" ca="1" si="168"/>
        <v>18773.772530802966</v>
      </c>
      <c r="BU323" s="15">
        <f t="shared" ca="1" si="169"/>
        <v>29776.610953637468</v>
      </c>
      <c r="BV323" s="15">
        <f t="shared" ca="1" si="170"/>
        <v>52060.438342669629</v>
      </c>
      <c r="BW323" s="15">
        <f t="shared" ca="1" si="171"/>
        <v>99630.096621212069</v>
      </c>
      <c r="BX323" s="15">
        <f t="shared" ca="1" si="172"/>
        <v>116536.93262262396</v>
      </c>
      <c r="BY323" s="15">
        <f t="shared" ca="1" si="173"/>
        <v>151604.46082414372</v>
      </c>
      <c r="BZ323" s="15">
        <f t="shared" ca="1" si="174"/>
        <v>233447.03403274433</v>
      </c>
      <c r="CA323" s="15">
        <f t="shared" ca="1" si="175"/>
        <v>426581.46239882038</v>
      </c>
      <c r="CB323" s="15">
        <f ca="1">(AU323*DCF!C$10-DCF!C$5*MAX(AU323*DCF!C$10,0)-MAX(AU323-Inputs!$B$6,0)/Inputs!$B$10)*DCF!C$6</f>
        <v>1048.2279722752548</v>
      </c>
      <c r="CC323" s="15">
        <f ca="1">(AV323*DCF!D$10-DCF!D$5*MAX(AV323*DCF!D$10,0)-MAX(AV323-AU323,0)/Inputs!$B$10)*DCF!D$6</f>
        <v>1033.2757218386691</v>
      </c>
      <c r="CD323" s="15">
        <f ca="1">(AW323*DCF!E$10-DCF!E$5*MAX(AW323*DCF!E$10,0)-MAX(AW323-AV323,0)/Inputs!$B$10)*DCF!E$6</f>
        <v>1163.521260477527</v>
      </c>
      <c r="CE323" s="15">
        <f ca="1">(AX323*DCF!F$10-DCF!F$5*MAX(AX323*DCF!F$10,0)-MAX(AX323-AW323,0)/Inputs!$B$10)*DCF!F$6</f>
        <v>1614.6224320539875</v>
      </c>
      <c r="CF323" s="15">
        <f ca="1">(AY323*DCF!G$10-DCF!G$5*MAX(AY323*DCF!G$10,0)-MAX(AY323-AX323,0)/Inputs!$B$10)*DCF!G$6</f>
        <v>1596.1009854127522</v>
      </c>
      <c r="CG323" s="15">
        <f ca="1">(AZ323*DCF!H$10-DCF!H$5*MAX(AZ323*DCF!H$10,0)-MAX(AZ323-AY323,0)/Inputs!$B$10)*DCF!H$6</f>
        <v>1935.9992455151355</v>
      </c>
      <c r="CH323" s="15">
        <f ca="1">(BA323*DCF!I$10-DCF!I$5*MAX(BA323*DCF!I$10,0)-MAX(BA323-AZ323,0)/Inputs!$B$10)*DCF!I$6</f>
        <v>2216.2908366832589</v>
      </c>
      <c r="CI323" s="15">
        <f ca="1">(BB323*DCF!J$10-DCF!J$5*MAX(BB323*DCF!J$10,0)-MAX(BB323-BA323,0)/Inputs!$B$10)*DCF!J$6</f>
        <v>2485.4957565039172</v>
      </c>
      <c r="CJ323" s="15">
        <f ca="1">(BC323*DCF!K$10-DCF!K$5*MAX(BC323*DCF!K$10,0)-MAX(BC323-BB323,0)/Inputs!$B$10)*DCF!K$6</f>
        <v>2398.7050601076126</v>
      </c>
      <c r="CK323" s="15">
        <f ca="1">(BD323*DCF!L$10-DCF!L$5*MAX(BD323*DCF!L$10,0)-MAX(BD323-BC323,0)/Inputs!$B$10)*DCF!L$6</f>
        <v>2809.1699144879162</v>
      </c>
      <c r="CL323" s="15">
        <f ca="1">(BE323*DCF!M$10-DCF!M$5*MAX(BE323*DCF!M$10,0)-MAX(BE323-BD323,0)/Inputs!$B$10)*DCF!M$6</f>
        <v>3597.1661230516402</v>
      </c>
      <c r="CM323" s="15">
        <f ca="1">(BF323*DCF!C$28-DCF!C$5*MAX(BF323*DCF!C$28,0)-MAX(BF323-Inputs!$B$13,0)/Inputs!$B$17)*DCF!C$6</f>
        <v>3618.7908074774095</v>
      </c>
      <c r="CN323" s="15">
        <f ca="1">(BG323*DCF!D$28-DCF!D$5*MAX(BG323*DCF!D$28,0)-MAX(BG323-BF323,0)/Inputs!$B$17)*DCF!D$6</f>
        <v>4032.7614204234064</v>
      </c>
      <c r="CO323" s="15">
        <f ca="1">(BH323*DCF!E$28-DCF!E$5*MAX(BH323*DCF!E$28,0)-MAX(BH323-BG323,0)/Inputs!$B$17)*DCF!E$6</f>
        <v>4259.8036200705355</v>
      </c>
      <c r="CP323" s="15">
        <f ca="1">(BI323*DCF!F$28-DCF!F$5*MAX(BI323*DCF!F$28,0)-MAX(BI323-BH323,0)/Inputs!$B$17)*DCF!F$6</f>
        <v>4669.3135818828496</v>
      </c>
      <c r="CQ323" s="15">
        <f ca="1">(BJ323*DCF!G$28-DCF!G$5*MAX(BJ323*DCF!G$28,0)-MAX(BJ323-BI323,0)/Inputs!$B$17)*DCF!G$6</f>
        <v>5519.6242060347731</v>
      </c>
      <c r="CR323" s="15">
        <f ca="1">(BK323*DCF!H$28-DCF!H$5*MAX(BK323*DCF!H$28,0)-MAX(BK323-BJ323,0)/Inputs!$B$17)*DCF!H$6</f>
        <v>6080.7284097169913</v>
      </c>
      <c r="CS323" s="15">
        <f ca="1">(BL323*DCF!I$28-DCF!I$5*MAX(BL323*DCF!I$28,0)-MAX(BL323-BK323,0)/Inputs!$B$17)*DCF!I$6</f>
        <v>6870.8107948509114</v>
      </c>
      <c r="CT323" s="15">
        <f ca="1">(BM323*DCF!J$28-DCF!J$5*MAX(BM323*DCF!J$28,0)-MAX(BM323-BL323,0)/Inputs!$B$17)*DCF!J$6</f>
        <v>8262.2293497880546</v>
      </c>
      <c r="CU323" s="15">
        <f ca="1">(BN323*DCF!K$28-DCF!K$5*MAX(BN323*DCF!K$28,0)-MAX(BN323-BM323,0)/Inputs!$B$17)*DCF!K$6</f>
        <v>8876.8147889818974</v>
      </c>
      <c r="CV323" s="15">
        <f ca="1">(BO323*DCF!L$28-DCF!L$5*MAX(BO323*DCF!L$28,0)-MAX(BO323-BN323,0)/Inputs!$B$17)*DCF!L$6</f>
        <v>9663.0232245090829</v>
      </c>
      <c r="CW323" s="15">
        <f ca="1">(BP323*DCF!M$28-DCF!M$5*MAX(BP323*DCF!M$28,0)-MAX(BP323-BO323,0)/Inputs!$B$17)*DCF!M$6</f>
        <v>11943.150544382217</v>
      </c>
      <c r="CX323" s="15">
        <f ca="1">(BQ323*DCF!C$46-DCF!C$5*MAX(BQ323*DCF!C$46,0)-MAX(BQ323-Inputs!$B$20,0)/Inputs!$B$24)*DCF!C$6</f>
        <v>-579.77174489344293</v>
      </c>
      <c r="CY323" s="15">
        <f ca="1">(BR323*DCF!D$46-DCF!D$5*MAX(BR323*DCF!D$46,0)-MAX(BR323-BQ323,0)/Inputs!$B$24)*DCF!D$6</f>
        <v>-1845.3078524215418</v>
      </c>
      <c r="CZ323" s="15">
        <f ca="1">(BS323*DCF!E$46-DCF!E$5*MAX(BS323*DCF!E$46,0)-MAX(BS323-BR323,0)/Inputs!$B$24)*DCF!E$6</f>
        <v>-4119.3054876390988</v>
      </c>
      <c r="DA323" s="15">
        <f ca="1">(BT323*DCF!F$46-DCF!F$5*MAX(BT323*DCF!F$46,0)-MAX(BT323-BS323,0)/Inputs!$B$24)*DCF!F$6</f>
        <v>-3908.6326212857052</v>
      </c>
      <c r="DB323" s="15">
        <f ca="1">(BU323*DCF!G$46-DCF!G$5*MAX(BU323*DCF!G$46,0)-MAX(BU323-BT323,0)/Inputs!$B$24)*DCF!G$6</f>
        <v>-4702.7638169787706</v>
      </c>
      <c r="DC323" s="15">
        <f ca="1">(BV323*DCF!H$46-DCF!H$5*MAX(BV323*DCF!H$46,0)-MAX(BV323-BU323,0)/Inputs!$B$24)*DCF!H$6</f>
        <v>-6924.5628258660481</v>
      </c>
      <c r="DD323" s="15">
        <f ca="1">(BW323*DCF!I$46-DCF!I$5*MAX(BW323*DCF!I$46,0)-MAX(BW323-BV323,0)/Inputs!$B$24)*DCF!I$6</f>
        <v>-11354.412938334221</v>
      </c>
      <c r="DE323" s="15">
        <f ca="1">(BX323*DCF!J$46-DCF!J$5*MAX(BX323*DCF!J$46,0)-MAX(BX323-BW323,0)/Inputs!$B$24)*DCF!J$6</f>
        <v>404.98527669647655</v>
      </c>
      <c r="DF323" s="15">
        <f ca="1">(BY323*DCF!K$46-DCF!K$5*MAX(BY323*DCF!K$46,0)-MAX(BY323-BX323,0)/Inputs!$B$24)*DCF!K$6</f>
        <v>69.541963976072864</v>
      </c>
      <c r="DG323" s="15">
        <f ca="1">(BZ323*DCF!L$46-DCF!L$5*MAX(BZ323*DCF!L$46,0)-MAX(BZ323-BY323,0)/Inputs!$B$24)*DCF!L$6</f>
        <v>-2384.1317811003823</v>
      </c>
      <c r="DH323" s="15">
        <f ca="1">(CA323*DCF!M$46-DCF!M$5*MAX(CA323*DCF!M$46,0)-MAX(CA323-BZ323,0)/Inputs!$B$24)*DCF!M$6</f>
        <v>-6933.6373167076745</v>
      </c>
      <c r="DI323" s="15">
        <f ca="1">SUM(CB323:CL323)+BE323*DCF!M$10*(1+Inputs!$B$30)*(1-Inputs!$B$33)*(1-Inputs!$B$30/Inputs!$B$31)/(Inputs!$B$29-Inputs!$B$30)*DCF!M$6</f>
        <v>110425.38014622207</v>
      </c>
      <c r="DJ323" s="15">
        <f ca="1">SUM(CM323:CW323)+BP323*DCF!M$28*(1+Inputs!$B$30)*(1-Inputs!$B$33)*(1-Inputs!$B$30/Inputs!$B$31)/(Inputs!$B$29-Inputs!$B$30)*DCF!M$6</f>
        <v>351556.31382373819</v>
      </c>
      <c r="DK323" s="15">
        <f ca="1">SUM(CX323:DH323)+CA323*DCF!M$46*(1+Inputs!$B$30)*(1-Inputs!$B$33)*(1-Inputs!$B$30/Inputs!$B$31)/(Inputs!$B$29-Inputs!$B$30)*DCF!M$6</f>
        <v>617267.47352865594</v>
      </c>
      <c r="DM323" s="15">
        <f ca="1">DI323+DJ323+DK323+Inputs!$B$34+Inputs!$B$36-Inputs!$B$35</f>
        <v>1156100.1674986163</v>
      </c>
    </row>
    <row r="324" spans="1:117" x14ac:dyDescent="0.75">
      <c r="A324" s="11">
        <v>311</v>
      </c>
      <c r="C324" s="24">
        <f t="shared" ref="C324:M333" ca="1" si="181">_xlfn.NORM.S.INV(RAND())</f>
        <v>0.21941434526656323</v>
      </c>
      <c r="D324" s="24">
        <f t="shared" ca="1" si="181"/>
        <v>7.9375365682693544E-2</v>
      </c>
      <c r="E324" s="24">
        <f t="shared" ca="1" si="181"/>
        <v>1.056462975011438</v>
      </c>
      <c r="F324" s="24">
        <f t="shared" ca="1" si="181"/>
        <v>0.73229289019144683</v>
      </c>
      <c r="G324" s="24">
        <f t="shared" ca="1" si="181"/>
        <v>-0.62818076226070296</v>
      </c>
      <c r="H324" s="24">
        <f t="shared" ca="1" si="181"/>
        <v>-0.6008487938980438</v>
      </c>
      <c r="I324" s="24">
        <f t="shared" ca="1" si="181"/>
        <v>0.2554716035114486</v>
      </c>
      <c r="J324" s="24">
        <f t="shared" ca="1" si="181"/>
        <v>0.56243023196086117</v>
      </c>
      <c r="K324" s="24">
        <f t="shared" ca="1" si="181"/>
        <v>1.251328981817154</v>
      </c>
      <c r="L324" s="24">
        <f t="shared" ca="1" si="181"/>
        <v>0.56069813140951974</v>
      </c>
      <c r="M324" s="24">
        <f t="shared" ca="1" si="181"/>
        <v>-0.89808775636277249</v>
      </c>
      <c r="N324" s="24">
        <f ca="1">SQRT(Inputs!$B$38)*C324+SQRT(1-Inputs!$B$38)*_xlfn.NORM.S.INV(RAND())</f>
        <v>0.38986166155333701</v>
      </c>
      <c r="O324" s="24">
        <f ca="1">SQRT(Inputs!$B$38)*D324+SQRT(1-Inputs!$B$38)*_xlfn.NORM.S.INV(RAND())</f>
        <v>-1.2500508415186373</v>
      </c>
      <c r="P324" s="24">
        <f ca="1">SQRT(Inputs!$B$38)*E324+SQRT(1-Inputs!$B$38)*_xlfn.NORM.S.INV(RAND())</f>
        <v>1.0925647498914386</v>
      </c>
      <c r="Q324" s="24">
        <f ca="1">SQRT(Inputs!$B$38)*F324+SQRT(1-Inputs!$B$38)*_xlfn.NORM.S.INV(RAND())</f>
        <v>0.47850124901382873</v>
      </c>
      <c r="R324" s="24">
        <f ca="1">SQRT(Inputs!$B$38)*G324+SQRT(1-Inputs!$B$38)*_xlfn.NORM.S.INV(RAND())</f>
        <v>-1.2434089132755002</v>
      </c>
      <c r="S324" s="24">
        <f ca="1">SQRT(Inputs!$B$38)*H324+SQRT(1-Inputs!$B$38)*_xlfn.NORM.S.INV(RAND())</f>
        <v>-1.4285988105260428</v>
      </c>
      <c r="T324" s="24">
        <f ca="1">SQRT(Inputs!$B$38)*I324+SQRT(1-Inputs!$B$38)*_xlfn.NORM.S.INV(RAND())</f>
        <v>0.77113191834167949</v>
      </c>
      <c r="U324" s="24">
        <f ca="1">SQRT(Inputs!$B$38)*J324+SQRT(1-Inputs!$B$38)*_xlfn.NORM.S.INV(RAND())</f>
        <v>-0.26772558711176914</v>
      </c>
      <c r="V324" s="24">
        <f ca="1">SQRT(Inputs!$B$38)*K324+SQRT(1-Inputs!$B$38)*_xlfn.NORM.S.INV(RAND())</f>
        <v>-0.49490047844919349</v>
      </c>
      <c r="W324" s="24">
        <f ca="1">SQRT(Inputs!$B$38)*L324+SQRT(1-Inputs!$B$38)*_xlfn.NORM.S.INV(RAND())</f>
        <v>2.5684905354410121</v>
      </c>
      <c r="X324" s="24">
        <f ca="1">SQRT(Inputs!$B$38)*M324+SQRT(1-Inputs!$B$38)*_xlfn.NORM.S.INV(RAND())</f>
        <v>-0.34959863783474454</v>
      </c>
      <c r="Y324" s="24">
        <f ca="1">SQRT(Inputs!$B$38)*C324+SQRT(1-Inputs!$B$38)*_xlfn.NORM.S.INV(RAND())</f>
        <v>-0.47865278147252149</v>
      </c>
      <c r="Z324" s="24">
        <f ca="1">SQRT(Inputs!$B$38)*D324+SQRT(1-Inputs!$B$38)*_xlfn.NORM.S.INV(RAND())</f>
        <v>1.170448703903834</v>
      </c>
      <c r="AA324" s="24">
        <f ca="1">SQRT(Inputs!$B$38)*E324+SQRT(1-Inputs!$B$38)*_xlfn.NORM.S.INV(RAND())</f>
        <v>1.0062434905669277</v>
      </c>
      <c r="AB324" s="24">
        <f ca="1">SQRT(Inputs!$B$38)*F324+SQRT(1-Inputs!$B$38)*_xlfn.NORM.S.INV(RAND())</f>
        <v>0.77668899392142354</v>
      </c>
      <c r="AC324" s="24">
        <f ca="1">SQRT(Inputs!$B$38)*G324+SQRT(1-Inputs!$B$38)*_xlfn.NORM.S.INV(RAND())</f>
        <v>1.0288398889540347</v>
      </c>
      <c r="AD324" s="24">
        <f ca="1">SQRT(Inputs!$B$38)*H324+SQRT(1-Inputs!$B$38)*_xlfn.NORM.S.INV(RAND())</f>
        <v>-0.53686485173489873</v>
      </c>
      <c r="AE324" s="24">
        <f ca="1">SQRT(Inputs!$B$38)*I324+SQRT(1-Inputs!$B$38)*_xlfn.NORM.S.INV(RAND())</f>
        <v>0.38630885310987062</v>
      </c>
      <c r="AF324" s="24">
        <f ca="1">SQRT(Inputs!$B$38)*J324+SQRT(1-Inputs!$B$38)*_xlfn.NORM.S.INV(RAND())</f>
        <v>-8.2225650336468281E-2</v>
      </c>
      <c r="AG324" s="24">
        <f ca="1">SQRT(Inputs!$B$38)*K324+SQRT(1-Inputs!$B$38)*_xlfn.NORM.S.INV(RAND())</f>
        <v>1.366868798278859</v>
      </c>
      <c r="AH324" s="24">
        <f ca="1">SQRT(Inputs!$B$38)*L324+SQRT(1-Inputs!$B$38)*_xlfn.NORM.S.INV(RAND())</f>
        <v>0.88639809386078161</v>
      </c>
      <c r="AI324" s="24">
        <f ca="1">SQRT(Inputs!$B$38)*M324+SQRT(1-Inputs!$B$38)*_xlfn.NORM.S.INV(RAND())</f>
        <v>-2.134943584644307</v>
      </c>
      <c r="AJ324" s="24">
        <f ca="1">SQRT(Inputs!$B$38)*C324+SQRT(1-Inputs!$B$38)*_xlfn.NORM.S.INV(RAND())</f>
        <v>-1.496006870381726</v>
      </c>
      <c r="AK324" s="24">
        <f ca="1">SQRT(Inputs!$B$38)*D324+SQRT(1-Inputs!$B$38)*_xlfn.NORM.S.INV(RAND())</f>
        <v>0.64926771841875563</v>
      </c>
      <c r="AL324" s="24">
        <f ca="1">SQRT(Inputs!$B$38)*E324+SQRT(1-Inputs!$B$38)*_xlfn.NORM.S.INV(RAND())</f>
        <v>-1.1811177266139592</v>
      </c>
      <c r="AM324" s="24">
        <f ca="1">SQRT(Inputs!$B$38)*F324+SQRT(1-Inputs!$B$38)*_xlfn.NORM.S.INV(RAND())</f>
        <v>1.3584130470578468</v>
      </c>
      <c r="AN324" s="24">
        <f ca="1">SQRT(Inputs!$B$38)*G324+SQRT(1-Inputs!$B$38)*_xlfn.NORM.S.INV(RAND())</f>
        <v>0.11732847853198491</v>
      </c>
      <c r="AO324" s="24">
        <f ca="1">SQRT(Inputs!$B$38)*H324+SQRT(1-Inputs!$B$38)*_xlfn.NORM.S.INV(RAND())</f>
        <v>6.9539364563991457E-2</v>
      </c>
      <c r="AP324" s="24">
        <f ca="1">SQRT(Inputs!$B$38)*I324+SQRT(1-Inputs!$B$38)*_xlfn.NORM.S.INV(RAND())</f>
        <v>-0.51109038673683971</v>
      </c>
      <c r="AQ324" s="24">
        <f ca="1">SQRT(Inputs!$B$38)*J324+SQRT(1-Inputs!$B$38)*_xlfn.NORM.S.INV(RAND())</f>
        <v>-0.71356306502598876</v>
      </c>
      <c r="AR324" s="24">
        <f ca="1">SQRT(Inputs!$B$38)*K324+SQRT(1-Inputs!$B$38)*_xlfn.NORM.S.INV(RAND())</f>
        <v>-0.96580506973990188</v>
      </c>
      <c r="AS324" s="24">
        <f ca="1">SQRT(Inputs!$B$38)*L324+SQRT(1-Inputs!$B$38)*_xlfn.NORM.S.INV(RAND())</f>
        <v>1.0140893048756714</v>
      </c>
      <c r="AT324" s="24">
        <f ca="1">SQRT(Inputs!$B$38)*M324+SQRT(1-Inputs!$B$38)*_xlfn.NORM.S.INV(RAND())</f>
        <v>-0.18363467373441422</v>
      </c>
      <c r="AU324" s="15">
        <f ca="1">Inputs!$B$6*EXP($B$8-0.5*C$5^2+C$5*N324)</f>
        <v>5285.4895404266435</v>
      </c>
      <c r="AV324" s="15">
        <f t="shared" ca="1" si="146"/>
        <v>5353.5004897467479</v>
      </c>
      <c r="AW324" s="15">
        <f t="shared" ca="1" si="147"/>
        <v>7564.0947094562271</v>
      </c>
      <c r="AX324" s="15">
        <f t="shared" ca="1" si="148"/>
        <v>9803.9090768631395</v>
      </c>
      <c r="AY324" s="15">
        <f t="shared" ca="1" si="149"/>
        <v>10361.928788289626</v>
      </c>
      <c r="AZ324" s="15">
        <f t="shared" ca="1" si="150"/>
        <v>10828.16776708766</v>
      </c>
      <c r="BA324" s="15">
        <f t="shared" ca="1" si="151"/>
        <v>14364.682056011685</v>
      </c>
      <c r="BB324" s="15">
        <f t="shared" ca="1" si="152"/>
        <v>17121.283342479437</v>
      </c>
      <c r="BC324" s="15">
        <f t="shared" ca="1" si="153"/>
        <v>19991.010923255533</v>
      </c>
      <c r="BD324" s="15">
        <f t="shared" ca="1" si="154"/>
        <v>31141.474860419239</v>
      </c>
      <c r="BE324" s="15">
        <f t="shared" ca="1" si="155"/>
        <v>36963.954987339377</v>
      </c>
      <c r="BF324" s="15">
        <f ca="1">Inputs!$B$13*EXP($B$9-0.5*C$6^2+C$6*Y324)</f>
        <v>12578.916814223452</v>
      </c>
      <c r="BG324" s="15">
        <f t="shared" ca="1" si="156"/>
        <v>18935.334071692458</v>
      </c>
      <c r="BH324" s="15">
        <f t="shared" ca="1" si="157"/>
        <v>27337.543123810672</v>
      </c>
      <c r="BI324" s="15">
        <f t="shared" ca="1" si="158"/>
        <v>37714.913334868732</v>
      </c>
      <c r="BJ324" s="15">
        <f t="shared" ca="1" si="159"/>
        <v>53627.49880371843</v>
      </c>
      <c r="BK324" s="15">
        <f t="shared" ca="1" si="160"/>
        <v>61178.547090779881</v>
      </c>
      <c r="BL324" s="15">
        <f t="shared" ca="1" si="161"/>
        <v>79008.438418564794</v>
      </c>
      <c r="BM324" s="15">
        <f t="shared" ca="1" si="162"/>
        <v>96131.437347995467</v>
      </c>
      <c r="BN324" s="15">
        <f t="shared" ca="1" si="163"/>
        <v>139271.9721109934</v>
      </c>
      <c r="BO324" s="15">
        <f t="shared" ca="1" si="164"/>
        <v>189957.53608061775</v>
      </c>
      <c r="BP324" s="15">
        <f t="shared" ca="1" si="165"/>
        <v>183569.58626770292</v>
      </c>
      <c r="BQ324" s="15">
        <f ca="1">Inputs!$B$20*EXP($B$10-0.5*C$7^2+C$7*AJ324)</f>
        <v>2523.295204684126</v>
      </c>
      <c r="BR324" s="15">
        <f t="shared" ca="1" si="166"/>
        <v>4207.8071131576444</v>
      </c>
      <c r="BS324" s="15">
        <f t="shared" ca="1" si="167"/>
        <v>4104.5186811741569</v>
      </c>
      <c r="BT324" s="15">
        <f t="shared" ca="1" si="168"/>
        <v>8082.0452952956357</v>
      </c>
      <c r="BU324" s="15">
        <f t="shared" ca="1" si="169"/>
        <v>11523.29075632039</v>
      </c>
      <c r="BV324" s="15">
        <f t="shared" ca="1" si="170"/>
        <v>16285.379140197267</v>
      </c>
      <c r="BW324" s="15">
        <f t="shared" ca="1" si="171"/>
        <v>20395.37536528318</v>
      </c>
      <c r="BX324" s="15">
        <f t="shared" ca="1" si="172"/>
        <v>24723.948657119014</v>
      </c>
      <c r="BY324" s="15">
        <f t="shared" ca="1" si="173"/>
        <v>28797.75533585119</v>
      </c>
      <c r="BZ324" s="15">
        <f t="shared" ca="1" si="174"/>
        <v>48688.067010742416</v>
      </c>
      <c r="CA324" s="15">
        <f t="shared" ca="1" si="175"/>
        <v>66196.209833930683</v>
      </c>
      <c r="CB324" s="15">
        <f ca="1">(AU324*DCF!C$10-DCF!C$5*MAX(AU324*DCF!C$10,0)-MAX(AU324-Inputs!$B$6,0)/Inputs!$B$10)*DCF!C$6</f>
        <v>1040.7694726170735</v>
      </c>
      <c r="CC324" s="15">
        <f ca="1">(AV324*DCF!D$10-DCF!D$5*MAX(AV324*DCF!D$10,0)-MAX(AV324-AU324,0)/Inputs!$B$10)*DCF!D$6</f>
        <v>1288.2967855817531</v>
      </c>
      <c r="CD324" s="15">
        <f ca="1">(AW324*DCF!E$10-DCF!E$5*MAX(AW324*DCF!E$10,0)-MAX(AW324-AV324,0)/Inputs!$B$10)*DCF!E$6</f>
        <v>1248.5116954665184</v>
      </c>
      <c r="CE324" s="15">
        <f ca="1">(AX324*DCF!F$10-DCF!F$5*MAX(AX324*DCF!F$10,0)-MAX(AX324-AW324,0)/Inputs!$B$10)*DCF!F$6</f>
        <v>1674.127888807285</v>
      </c>
      <c r="CF324" s="15">
        <f ca="1">(AY324*DCF!G$10-DCF!G$5*MAX(AY324*DCF!G$10,0)-MAX(AY324-AX324,0)/Inputs!$B$10)*DCF!G$6</f>
        <v>2027.7092056410456</v>
      </c>
      <c r="CG324" s="15">
        <f ca="1">(AZ324*DCF!H$10-DCF!H$5*MAX(AZ324*DCF!H$10,0)-MAX(AZ324-AY324,0)/Inputs!$B$10)*DCF!H$6</f>
        <v>2019.5074497047608</v>
      </c>
      <c r="CH324" s="15">
        <f ca="1">(BA324*DCF!I$10-DCF!I$5*MAX(BA324*DCF!I$10,0)-MAX(BA324-AZ324,0)/Inputs!$B$10)*DCF!I$6</f>
        <v>2043.7911347916138</v>
      </c>
      <c r="CI324" s="15">
        <f ca="1">(BB324*DCF!J$10-DCF!J$5*MAX(BB324*DCF!J$10,0)-MAX(BB324-BA324,0)/Inputs!$B$10)*DCF!J$6</f>
        <v>2520.3344486789779</v>
      </c>
      <c r="CJ324" s="15">
        <f ca="1">(BC324*DCF!K$10-DCF!K$5*MAX(BC324*DCF!K$10,0)-MAX(BC324-BB324,0)/Inputs!$B$10)*DCF!K$6</f>
        <v>2816.5135251338834</v>
      </c>
      <c r="CK324" s="15">
        <f ca="1">(BD324*DCF!L$10-DCF!L$5*MAX(BD324*DCF!L$10,0)-MAX(BD324-BC324,0)/Inputs!$B$10)*DCF!L$6</f>
        <v>3254.7910653915974</v>
      </c>
      <c r="CL324" s="15">
        <f ca="1">(BE324*DCF!M$10-DCF!M$5*MAX(BE324*DCF!M$10,0)-MAX(BE324-BD324,0)/Inputs!$B$10)*DCF!M$6</f>
        <v>4520.5346784075891</v>
      </c>
      <c r="CM324" s="15">
        <f ca="1">(BF324*DCF!C$28-DCF!C$5*MAX(BF324*DCF!C$28,0)-MAX(BF324-Inputs!$B$13,0)/Inputs!$B$17)*DCF!C$6</f>
        <v>3563.7334454474676</v>
      </c>
      <c r="CN324" s="15">
        <f ca="1">(BG324*DCF!D$28-DCF!D$5*MAX(BG324*DCF!D$28,0)-MAX(BG324-BF324,0)/Inputs!$B$17)*DCF!D$6</f>
        <v>4220.777364713731</v>
      </c>
      <c r="CO324" s="15">
        <f ca="1">(BH324*DCF!E$28-DCF!E$5*MAX(BH324*DCF!E$28,0)-MAX(BH324-BG324,0)/Inputs!$B$17)*DCF!E$6</f>
        <v>6086.5192474844689</v>
      </c>
      <c r="CP324" s="15">
        <f ca="1">(BI324*DCF!F$28-DCF!F$5*MAX(BI324*DCF!F$28,0)-MAX(BI324-BH324,0)/Inputs!$B$17)*DCF!F$6</f>
        <v>8349.2412532995677</v>
      </c>
      <c r="CQ324" s="15">
        <f ca="1">(BJ324*DCF!G$28-DCF!G$5*MAX(BJ324*DCF!G$28,0)-MAX(BJ324-BI324,0)/Inputs!$B$17)*DCF!G$6</f>
        <v>11237.721756575442</v>
      </c>
      <c r="CR324" s="15">
        <f ca="1">(BK324*DCF!H$28-DCF!H$5*MAX(BK324*DCF!H$28,0)-MAX(BK324-BJ324,0)/Inputs!$B$17)*DCF!H$6</f>
        <v>13956.908667248803</v>
      </c>
      <c r="CS324" s="15">
        <f ca="1">(BL324*DCF!I$28-DCF!I$5*MAX(BL324*DCF!I$28,0)-MAX(BL324-BK324,0)/Inputs!$B$17)*DCF!I$6</f>
        <v>16019.938229914329</v>
      </c>
      <c r="CT324" s="15">
        <f ca="1">(BM324*DCF!J$28-DCF!J$5*MAX(BM324*DCF!J$28,0)-MAX(BM324-BL324,0)/Inputs!$B$17)*DCF!J$6</f>
        <v>19174.921233581597</v>
      </c>
      <c r="CU324" s="15">
        <f ca="1">(BN324*DCF!K$28-DCF!K$5*MAX(BN324*DCF!K$28,0)-MAX(BN324-BM324,0)/Inputs!$B$17)*DCF!K$6</f>
        <v>24127.764457462639</v>
      </c>
      <c r="CV324" s="15">
        <f ca="1">(BO324*DCF!L$28-DCF!L$5*MAX(BO324*DCF!L$28,0)-MAX(BO324-BN324,0)/Inputs!$B$17)*DCF!L$6</f>
        <v>32165.359552139689</v>
      </c>
      <c r="CW324" s="15">
        <f ca="1">(BP324*DCF!M$28-DCF!M$5*MAX(BP324*DCF!M$28,0)-MAX(BP324-BO324,0)/Inputs!$B$17)*DCF!M$6</f>
        <v>34538.723893259164</v>
      </c>
      <c r="CX324" s="15">
        <f ca="1">(BQ324*DCF!C$46-DCF!C$5*MAX(BQ324*DCF!C$46,0)-MAX(BQ324-Inputs!$B$20,0)/Inputs!$B$24)*DCF!C$6</f>
        <v>-582.74716043513297</v>
      </c>
      <c r="CY324" s="15">
        <f ca="1">(BR324*DCF!D$46-DCF!D$5*MAX(BR324*DCF!D$46,0)-MAX(BR324-BQ324,0)/Inputs!$B$24)*DCF!D$6</f>
        <v>-1436.9417955129425</v>
      </c>
      <c r="CZ324" s="15">
        <f ca="1">(BS324*DCF!E$46-DCF!E$5*MAX(BS324*DCF!E$46,0)-MAX(BS324-BR324,0)/Inputs!$B$24)*DCF!E$6</f>
        <v>-485.36648055204017</v>
      </c>
      <c r="DA324" s="15">
        <f ca="1">(BT324*DCF!F$46-DCF!F$5*MAX(BT324*DCF!F$46,0)-MAX(BT324-BS324,0)/Inputs!$B$24)*DCF!F$6</f>
        <v>-2036.9288164013803</v>
      </c>
      <c r="DB324" s="15">
        <f ca="1">(BU324*DCF!G$46-DCF!G$5*MAX(BU324*DCF!G$46,0)-MAX(BU324-BT324,0)/Inputs!$B$24)*DCF!G$6</f>
        <v>-1545.1877161803036</v>
      </c>
      <c r="DC324" s="15">
        <f ca="1">(BV324*DCF!H$46-DCF!H$5*MAX(BV324*DCF!H$46,0)-MAX(BV324-BU324,0)/Inputs!$B$24)*DCF!H$6</f>
        <v>-1479.7897874901169</v>
      </c>
      <c r="DD324" s="15">
        <f ca="1">(BW324*DCF!I$46-DCF!I$5*MAX(BW324*DCF!I$46,0)-MAX(BW324-BV324,0)/Inputs!$B$24)*DCF!I$6</f>
        <v>-708.78182004120197</v>
      </c>
      <c r="DE324" s="15">
        <f ca="1">(BX324*DCF!J$46-DCF!J$5*MAX(BX324*DCF!J$46,0)-MAX(BX324-BW324,0)/Inputs!$B$24)*DCF!J$6</f>
        <v>-110.76566193672291</v>
      </c>
      <c r="DF324" s="15">
        <f ca="1">(BY324*DCF!K$46-DCF!K$5*MAX(BY324*DCF!K$46,0)-MAX(BY324-BX324,0)/Inputs!$B$24)*DCF!K$6</f>
        <v>647.04967204002708</v>
      </c>
      <c r="DG324" s="15">
        <f ca="1">(BZ324*DCF!L$46-DCF!L$5*MAX(BZ324*DCF!L$46,0)-MAX(BZ324-BY324,0)/Inputs!$B$24)*DCF!L$6</f>
        <v>-1135.6626191779792</v>
      </c>
      <c r="DH324" s="15">
        <f ca="1">(CA324*DCF!M$46-DCF!M$5*MAX(CA324*DCF!M$46,0)-MAX(CA324-BZ324,0)/Inputs!$B$24)*DCF!M$6</f>
        <v>1529.3372128502233</v>
      </c>
      <c r="DI324" s="15">
        <f ca="1">SUM(CB324:CL324)+BE324*DCF!M$10*(1+Inputs!$B$30)*(1-Inputs!$B$33)*(1-Inputs!$B$30/Inputs!$B$31)/(Inputs!$B$29-Inputs!$B$30)*DCF!M$6</f>
        <v>127326.06287768956</v>
      </c>
      <c r="DJ324" s="15">
        <f ca="1">SUM(CM324:CW324)+BP324*DCF!M$28*(1+Inputs!$B$30)*(1-Inputs!$B$33)*(1-Inputs!$B$30/Inputs!$B$31)/(Inputs!$B$29-Inputs!$B$30)*DCF!M$6</f>
        <v>854610.39048711816</v>
      </c>
      <c r="DK324" s="15">
        <f ca="1">SUM(CX324:DH324)+CA324*DCF!M$46*(1+Inputs!$B$30)*(1-Inputs!$B$33)*(1-Inputs!$B$30/Inputs!$B$31)/(Inputs!$B$29-Inputs!$B$30)*DCF!M$6</f>
        <v>95001.39687276425</v>
      </c>
      <c r="DM324" s="15">
        <f ca="1">DI324+DJ324+DK324+Inputs!$B$34+Inputs!$B$36-Inputs!$B$35</f>
        <v>1153788.8502375721</v>
      </c>
    </row>
    <row r="325" spans="1:117" x14ac:dyDescent="0.75">
      <c r="A325" s="11">
        <v>312</v>
      </c>
      <c r="C325" s="24">
        <f t="shared" ca="1" si="181"/>
        <v>-0.83218679017675778</v>
      </c>
      <c r="D325" s="24">
        <f t="shared" ca="1" si="181"/>
        <v>-0.4840651742044263</v>
      </c>
      <c r="E325" s="24">
        <f t="shared" ca="1" si="181"/>
        <v>0.10578371294877789</v>
      </c>
      <c r="F325" s="24">
        <f t="shared" ca="1" si="181"/>
        <v>-0.43997234248299844</v>
      </c>
      <c r="G325" s="24">
        <f t="shared" ca="1" si="181"/>
        <v>-1.3369925301062644</v>
      </c>
      <c r="H325" s="24">
        <f t="shared" ca="1" si="181"/>
        <v>-0.98512416926468394</v>
      </c>
      <c r="I325" s="24">
        <f t="shared" ca="1" si="181"/>
        <v>2.1820892639179341</v>
      </c>
      <c r="J325" s="24">
        <f t="shared" ca="1" si="181"/>
        <v>0.74437630284014045</v>
      </c>
      <c r="K325" s="24">
        <f t="shared" ca="1" si="181"/>
        <v>-0.79672054784382362</v>
      </c>
      <c r="L325" s="24">
        <f t="shared" ca="1" si="181"/>
        <v>0.65678797245399967</v>
      </c>
      <c r="M325" s="24">
        <f t="shared" ca="1" si="181"/>
        <v>-0.14570611959393193</v>
      </c>
      <c r="N325" s="24">
        <f ca="1">SQRT(Inputs!$B$38)*C325+SQRT(1-Inputs!$B$38)*_xlfn.NORM.S.INV(RAND())</f>
        <v>-1.0084804258817182</v>
      </c>
      <c r="O325" s="24">
        <f ca="1">SQRT(Inputs!$B$38)*D325+SQRT(1-Inputs!$B$38)*_xlfn.NORM.S.INV(RAND())</f>
        <v>0.72765777926066411</v>
      </c>
      <c r="P325" s="24">
        <f ca="1">SQRT(Inputs!$B$38)*E325+SQRT(1-Inputs!$B$38)*_xlfn.NORM.S.INV(RAND())</f>
        <v>0.21734327319279173</v>
      </c>
      <c r="Q325" s="24">
        <f ca="1">SQRT(Inputs!$B$38)*F325+SQRT(1-Inputs!$B$38)*_xlfn.NORM.S.INV(RAND())</f>
        <v>0.26341653675051535</v>
      </c>
      <c r="R325" s="24">
        <f ca="1">SQRT(Inputs!$B$38)*G325+SQRT(1-Inputs!$B$38)*_xlfn.NORM.S.INV(RAND())</f>
        <v>-2.3569028805608863</v>
      </c>
      <c r="S325" s="24">
        <f ca="1">SQRT(Inputs!$B$38)*H325+SQRT(1-Inputs!$B$38)*_xlfn.NORM.S.INV(RAND())</f>
        <v>-0.17000520032880639</v>
      </c>
      <c r="T325" s="24">
        <f ca="1">SQRT(Inputs!$B$38)*I325+SQRT(1-Inputs!$B$38)*_xlfn.NORM.S.INV(RAND())</f>
        <v>4.2619114474838016E-2</v>
      </c>
      <c r="U325" s="24">
        <f ca="1">SQRT(Inputs!$B$38)*J325+SQRT(1-Inputs!$B$38)*_xlfn.NORM.S.INV(RAND())</f>
        <v>0.37753637743430435</v>
      </c>
      <c r="V325" s="24">
        <f ca="1">SQRT(Inputs!$B$38)*K325+SQRT(1-Inputs!$B$38)*_xlfn.NORM.S.INV(RAND())</f>
        <v>-1.7104734540201096</v>
      </c>
      <c r="W325" s="24">
        <f ca="1">SQRT(Inputs!$B$38)*L325+SQRT(1-Inputs!$B$38)*_xlfn.NORM.S.INV(RAND())</f>
        <v>0.58949220832750804</v>
      </c>
      <c r="X325" s="24">
        <f ca="1">SQRT(Inputs!$B$38)*M325+SQRT(1-Inputs!$B$38)*_xlfn.NORM.S.INV(RAND())</f>
        <v>0.96147345343682855</v>
      </c>
      <c r="Y325" s="24">
        <f ca="1">SQRT(Inputs!$B$38)*C325+SQRT(1-Inputs!$B$38)*_xlfn.NORM.S.INV(RAND())</f>
        <v>-1.0124383327479349</v>
      </c>
      <c r="Z325" s="24">
        <f ca="1">SQRT(Inputs!$B$38)*D325+SQRT(1-Inputs!$B$38)*_xlfn.NORM.S.INV(RAND())</f>
        <v>0.83175792174380769</v>
      </c>
      <c r="AA325" s="24">
        <f ca="1">SQRT(Inputs!$B$38)*E325+SQRT(1-Inputs!$B$38)*_xlfn.NORM.S.INV(RAND())</f>
        <v>0.68595727239514692</v>
      </c>
      <c r="AB325" s="24">
        <f ca="1">SQRT(Inputs!$B$38)*F325+SQRT(1-Inputs!$B$38)*_xlfn.NORM.S.INV(RAND())</f>
        <v>-0.90444984253607708</v>
      </c>
      <c r="AC325" s="24">
        <f ca="1">SQRT(Inputs!$B$38)*G325+SQRT(1-Inputs!$B$38)*_xlfn.NORM.S.INV(RAND())</f>
        <v>-0.12937442958497281</v>
      </c>
      <c r="AD325" s="24">
        <f ca="1">SQRT(Inputs!$B$38)*H325+SQRT(1-Inputs!$B$38)*_xlfn.NORM.S.INV(RAND())</f>
        <v>-0.56219256573228216</v>
      </c>
      <c r="AE325" s="24">
        <f ca="1">SQRT(Inputs!$B$38)*I325+SQRT(1-Inputs!$B$38)*_xlfn.NORM.S.INV(RAND())</f>
        <v>0.81548369669648224</v>
      </c>
      <c r="AF325" s="24">
        <f ca="1">SQRT(Inputs!$B$38)*J325+SQRT(1-Inputs!$B$38)*_xlfn.NORM.S.INV(RAND())</f>
        <v>1.0288920291908439</v>
      </c>
      <c r="AG325" s="24">
        <f ca="1">SQRT(Inputs!$B$38)*K325+SQRT(1-Inputs!$B$38)*_xlfn.NORM.S.INV(RAND())</f>
        <v>-1.3102160647839007</v>
      </c>
      <c r="AH325" s="24">
        <f ca="1">SQRT(Inputs!$B$38)*L325+SQRT(1-Inputs!$B$38)*_xlfn.NORM.S.INV(RAND())</f>
        <v>0.43921452396962302</v>
      </c>
      <c r="AI325" s="24">
        <f ca="1">SQRT(Inputs!$B$38)*M325+SQRT(1-Inputs!$B$38)*_xlfn.NORM.S.INV(RAND())</f>
        <v>0.65927326637808892</v>
      </c>
      <c r="AJ325" s="24">
        <f ca="1">SQRT(Inputs!$B$38)*C325+SQRT(1-Inputs!$B$38)*_xlfn.NORM.S.INV(RAND())</f>
        <v>-1.0769217725304947</v>
      </c>
      <c r="AK325" s="24">
        <f ca="1">SQRT(Inputs!$B$38)*D325+SQRT(1-Inputs!$B$38)*_xlfn.NORM.S.INV(RAND())</f>
        <v>-0.19284945871381615</v>
      </c>
      <c r="AL325" s="24">
        <f ca="1">SQRT(Inputs!$B$38)*E325+SQRT(1-Inputs!$B$38)*_xlfn.NORM.S.INV(RAND())</f>
        <v>-0.85023598124840472</v>
      </c>
      <c r="AM325" s="24">
        <f ca="1">SQRT(Inputs!$B$38)*F325+SQRT(1-Inputs!$B$38)*_xlfn.NORM.S.INV(RAND())</f>
        <v>-9.7938331666032108E-2</v>
      </c>
      <c r="AN325" s="24">
        <f ca="1">SQRT(Inputs!$B$38)*G325+SQRT(1-Inputs!$B$38)*_xlfn.NORM.S.INV(RAND())</f>
        <v>-0.94697741340947461</v>
      </c>
      <c r="AO325" s="24">
        <f ca="1">SQRT(Inputs!$B$38)*H325+SQRT(1-Inputs!$B$38)*_xlfn.NORM.S.INV(RAND())</f>
        <v>-1.1518899589013794</v>
      </c>
      <c r="AP325" s="24">
        <f ca="1">SQRT(Inputs!$B$38)*I325+SQRT(1-Inputs!$B$38)*_xlfn.NORM.S.INV(RAND())</f>
        <v>0.76470474633365582</v>
      </c>
      <c r="AQ325" s="24">
        <f ca="1">SQRT(Inputs!$B$38)*J325+SQRT(1-Inputs!$B$38)*_xlfn.NORM.S.INV(RAND())</f>
        <v>-0.70535831864625897</v>
      </c>
      <c r="AR325" s="24">
        <f ca="1">SQRT(Inputs!$B$38)*K325+SQRT(1-Inputs!$B$38)*_xlfn.NORM.S.INV(RAND())</f>
        <v>-4.711241663973853E-2</v>
      </c>
      <c r="AS325" s="24">
        <f ca="1">SQRT(Inputs!$B$38)*L325+SQRT(1-Inputs!$B$38)*_xlfn.NORM.S.INV(RAND())</f>
        <v>0.79164719721813526</v>
      </c>
      <c r="AT325" s="24">
        <f ca="1">SQRT(Inputs!$B$38)*M325+SQRT(1-Inputs!$B$38)*_xlfn.NORM.S.INV(RAND())</f>
        <v>-1.8293242189430781</v>
      </c>
      <c r="AU325" s="15">
        <f ca="1">Inputs!$B$6*EXP($B$8-0.5*C$5^2+C$5*N325)</f>
        <v>4214.838643729091</v>
      </c>
      <c r="AV325" s="15">
        <f t="shared" ca="1" si="146"/>
        <v>5709.7952969681082</v>
      </c>
      <c r="AW325" s="15">
        <f t="shared" ca="1" si="147"/>
        <v>7169.201700820463</v>
      </c>
      <c r="AX325" s="15">
        <f t="shared" ca="1" si="148"/>
        <v>9045.7195984365935</v>
      </c>
      <c r="AY325" s="15">
        <f t="shared" ca="1" si="149"/>
        <v>8394.7474483030364</v>
      </c>
      <c r="AZ325" s="15">
        <f t="shared" ca="1" si="150"/>
        <v>10076.583592071966</v>
      </c>
      <c r="BA325" s="15">
        <f t="shared" ca="1" si="151"/>
        <v>12386.287828494633</v>
      </c>
      <c r="BB325" s="15">
        <f t="shared" ca="1" si="152"/>
        <v>15749.181293510868</v>
      </c>
      <c r="BC325" s="15">
        <f t="shared" ca="1" si="153"/>
        <v>16352.971886002426</v>
      </c>
      <c r="BD325" s="15">
        <f t="shared" ca="1" si="154"/>
        <v>21169.569727849728</v>
      </c>
      <c r="BE325" s="15">
        <f t="shared" ca="1" si="155"/>
        <v>28314.678390518475</v>
      </c>
      <c r="BF325" s="15">
        <f ca="1">Inputs!$B$13*EXP($B$9-0.5*C$6^2+C$6*Y325)</f>
        <v>11315.804660765099</v>
      </c>
      <c r="BG325" s="15">
        <f t="shared" ca="1" si="156"/>
        <v>16024.120637483416</v>
      </c>
      <c r="BH325" s="15">
        <f t="shared" ca="1" si="157"/>
        <v>21937.654585707416</v>
      </c>
      <c r="BI325" s="15">
        <f t="shared" ca="1" si="158"/>
        <v>23364.999891589938</v>
      </c>
      <c r="BJ325" s="15">
        <f t="shared" ca="1" si="159"/>
        <v>28114.743818880124</v>
      </c>
      <c r="BK325" s="15">
        <f t="shared" ca="1" si="160"/>
        <v>31963.049980697349</v>
      </c>
      <c r="BL325" s="15">
        <f t="shared" ca="1" si="161"/>
        <v>43639.211362070833</v>
      </c>
      <c r="BM325" s="15">
        <f t="shared" ca="1" si="162"/>
        <v>60955.816623614046</v>
      </c>
      <c r="BN325" s="15">
        <f t="shared" ca="1" si="163"/>
        <v>64074.775004650503</v>
      </c>
      <c r="BO325" s="15">
        <f t="shared" ca="1" si="164"/>
        <v>82966.916800152991</v>
      </c>
      <c r="BP325" s="15">
        <f t="shared" ca="1" si="165"/>
        <v>110036.24883792868</v>
      </c>
      <c r="BQ325" s="15">
        <f ca="1">Inputs!$B$20*EXP($B$10-0.5*C$7^2+C$7*AJ325)</f>
        <v>2927.6729643501562</v>
      </c>
      <c r="BR325" s="15">
        <f t="shared" ca="1" si="166"/>
        <v>3736.481086567198</v>
      </c>
      <c r="BS325" s="15">
        <f t="shared" ca="1" si="167"/>
        <v>4008.1160995236537</v>
      </c>
      <c r="BT325" s="15">
        <f t="shared" ca="1" si="168"/>
        <v>5386.1448957778957</v>
      </c>
      <c r="BU325" s="15">
        <f t="shared" ca="1" si="169"/>
        <v>5935.9391075087851</v>
      </c>
      <c r="BV325" s="15">
        <f t="shared" ca="1" si="170"/>
        <v>6370.8725492776839</v>
      </c>
      <c r="BW325" s="15">
        <f t="shared" ca="1" si="171"/>
        <v>10452.04828181156</v>
      </c>
      <c r="BX325" s="15">
        <f t="shared" ca="1" si="172"/>
        <v>12691.176448974746</v>
      </c>
      <c r="BY325" s="15">
        <f t="shared" ca="1" si="173"/>
        <v>17622.926386315463</v>
      </c>
      <c r="BZ325" s="15">
        <f t="shared" ca="1" si="174"/>
        <v>28601.090099980982</v>
      </c>
      <c r="CA325" s="15">
        <f t="shared" ca="1" si="175"/>
        <v>29026.051068020752</v>
      </c>
      <c r="CB325" s="15">
        <f ca="1">(AU325*DCF!C$10-DCF!C$5*MAX(AU325*DCF!C$10,0)-MAX(AU325-Inputs!$B$6,0)/Inputs!$B$10)*DCF!C$6</f>
        <v>1048.4034043442236</v>
      </c>
      <c r="CC325" s="15">
        <f ca="1">(AV325*DCF!D$10-DCF!D$5*MAX(AV325*DCF!D$10,0)-MAX(AV325-AU325,0)/Inputs!$B$10)*DCF!D$6</f>
        <v>1027.2178669453322</v>
      </c>
      <c r="CD325" s="15">
        <f ca="1">(AW325*DCF!E$10-DCF!E$5*MAX(AW325*DCF!E$10,0)-MAX(AW325-AV325,0)/Inputs!$B$10)*DCF!E$6</f>
        <v>1326.5357900186691</v>
      </c>
      <c r="CE325" s="15">
        <f ca="1">(AX325*DCF!F$10-DCF!F$5*MAX(AX325*DCF!F$10,0)-MAX(AX325-AW325,0)/Inputs!$B$10)*DCF!F$6</f>
        <v>1584.2093221682369</v>
      </c>
      <c r="CF325" s="15">
        <f ca="1">(AY325*DCF!G$10-DCF!G$5*MAX(AY325*DCF!G$10,0)-MAX(AY325-AX325,0)/Inputs!$B$10)*DCF!G$6</f>
        <v>1729.6524922983754</v>
      </c>
      <c r="CG325" s="15">
        <f ca="1">(AZ325*DCF!H$10-DCF!H$5*MAX(AZ325*DCF!H$10,0)-MAX(AZ325-AY325,0)/Inputs!$B$10)*DCF!H$6</f>
        <v>1657.7357739263923</v>
      </c>
      <c r="CH325" s="15">
        <f ca="1">(BA325*DCF!I$10-DCF!I$5*MAX(BA325*DCF!I$10,0)-MAX(BA325-AZ325,0)/Inputs!$B$10)*DCF!I$6</f>
        <v>1883.6505136138192</v>
      </c>
      <c r="CI325" s="15">
        <f ca="1">(BB325*DCF!J$10-DCF!J$5*MAX(BB325*DCF!J$10,0)-MAX(BB325-BA325,0)/Inputs!$B$10)*DCF!J$6</f>
        <v>2193.0049645882891</v>
      </c>
      <c r="CJ325" s="15">
        <f ca="1">(BC325*DCF!K$10-DCF!K$5*MAX(BC325*DCF!K$10,0)-MAX(BC325-BB325,0)/Inputs!$B$10)*DCF!K$6</f>
        <v>2548.0443518409434</v>
      </c>
      <c r="CK325" s="15">
        <f ca="1">(BD325*DCF!L$10-DCF!L$5*MAX(BD325*DCF!L$10,0)-MAX(BD325-BC325,0)/Inputs!$B$10)*DCF!L$6</f>
        <v>2569.9095863368343</v>
      </c>
      <c r="CL325" s="15">
        <f ca="1">(BE325*DCF!M$10-DCF!M$5*MAX(BE325*DCF!M$10,0)-MAX(BE325-BD325,0)/Inputs!$B$10)*DCF!M$6</f>
        <v>3142.0077696919175</v>
      </c>
      <c r="CM325" s="15">
        <f ca="1">(BF325*DCF!C$28-DCF!C$5*MAX(BF325*DCF!C$28,0)-MAX(BF325-Inputs!$B$13,0)/Inputs!$B$17)*DCF!C$6</f>
        <v>3453.5093719701849</v>
      </c>
      <c r="CN325" s="15">
        <f ca="1">(BG325*DCF!D$28-DCF!D$5*MAX(BG325*DCF!D$28,0)-MAX(BG325-BF325,0)/Inputs!$B$17)*DCF!D$6</f>
        <v>3714.9734326713574</v>
      </c>
      <c r="CO325" s="15">
        <f ca="1">(BH325*DCF!E$28-DCF!E$5*MAX(BH325*DCF!E$28,0)-MAX(BH325-BG325,0)/Inputs!$B$17)*DCF!E$6</f>
        <v>5047.6582675903501</v>
      </c>
      <c r="CP325" s="15">
        <f ca="1">(BI325*DCF!F$28-DCF!F$5*MAX(BI325*DCF!F$28,0)-MAX(BI325-BH325,0)/Inputs!$B$17)*DCF!F$6</f>
        <v>6083.1112424682242</v>
      </c>
      <c r="CQ325" s="15">
        <f ca="1">(BJ325*DCF!G$28-DCF!G$5*MAX(BJ325*DCF!G$28,0)-MAX(BJ325-BI325,0)/Inputs!$B$17)*DCF!G$6</f>
        <v>6495.7235829256597</v>
      </c>
      <c r="CR325" s="15">
        <f ca="1">(BK325*DCF!H$28-DCF!H$5*MAX(BK325*DCF!H$28,0)-MAX(BK325-BJ325,0)/Inputs!$B$17)*DCF!H$6</f>
        <v>7306.8961194580706</v>
      </c>
      <c r="CS325" s="15">
        <f ca="1">(BL325*DCF!I$28-DCF!I$5*MAX(BL325*DCF!I$28,0)-MAX(BL325-BK325,0)/Inputs!$B$17)*DCF!I$6</f>
        <v>8586.0059713836235</v>
      </c>
      <c r="CT325" s="15">
        <f ca="1">(BM325*DCF!J$28-DCF!J$5*MAX(BM325*DCF!J$28,0)-MAX(BM325-BL325,0)/Inputs!$B$17)*DCF!J$6</f>
        <v>11302.16703978381</v>
      </c>
      <c r="CU325" s="15">
        <f ca="1">(BN325*DCF!K$28-DCF!K$5*MAX(BN325*DCF!K$28,0)-MAX(BN325-BM325,0)/Inputs!$B$17)*DCF!K$6</f>
        <v>13149.48728173288</v>
      </c>
      <c r="CV325" s="15">
        <f ca="1">(BO325*DCF!L$28-DCF!L$5*MAX(BO325*DCF!L$28,0)-MAX(BO325-BN325,0)/Inputs!$B$17)*DCF!L$6</f>
        <v>14415.964020189354</v>
      </c>
      <c r="CW325" s="15">
        <f ca="1">(BP325*DCF!M$28-DCF!M$5*MAX(BP325*DCF!M$28,0)-MAX(BP325-BO325,0)/Inputs!$B$17)*DCF!M$6</f>
        <v>17873.878072933639</v>
      </c>
      <c r="CX325" s="15">
        <f ca="1">(BQ325*DCF!C$46-DCF!C$5*MAX(BQ325*DCF!C$46,0)-MAX(BQ325-Inputs!$B$20,0)/Inputs!$B$24)*DCF!C$6</f>
        <v>-676.13694326793438</v>
      </c>
      <c r="CY325" s="15">
        <f ca="1">(BR325*DCF!D$46-DCF!D$5*MAX(BR325*DCF!D$46,0)-MAX(BR325-BQ325,0)/Inputs!$B$24)*DCF!D$6</f>
        <v>-982.84189764473467</v>
      </c>
      <c r="CZ325" s="15">
        <f ca="1">(BS325*DCF!E$46-DCF!E$5*MAX(BS325*DCF!E$46,0)-MAX(BS325-BR325,0)/Inputs!$B$24)*DCF!E$6</f>
        <v>-581.03775153618733</v>
      </c>
      <c r="DA325" s="15">
        <f ca="1">(BT325*DCF!F$46-DCF!F$5*MAX(BT325*DCF!F$46,0)-MAX(BT325-BS325,0)/Inputs!$B$24)*DCF!F$6</f>
        <v>-894.0369726458141</v>
      </c>
      <c r="DB325" s="15">
        <f ca="1">(BU325*DCF!G$46-DCF!G$5*MAX(BU325*DCF!G$46,0)-MAX(BU325-BT325,0)/Inputs!$B$24)*DCF!G$6</f>
        <v>-384.61317381194158</v>
      </c>
      <c r="DC325" s="15">
        <f ca="1">(BV325*DCF!H$46-DCF!H$5*MAX(BV325*DCF!H$46,0)-MAX(BV325-BU325,0)/Inputs!$B$24)*DCF!H$6</f>
        <v>-135.15290214827399</v>
      </c>
      <c r="DD325" s="15">
        <f ca="1">(BW325*DCF!I$46-DCF!I$5*MAX(BW325*DCF!I$46,0)-MAX(BW325-BV325,0)/Inputs!$B$24)*DCF!I$6</f>
        <v>-930.15356431509974</v>
      </c>
      <c r="DE325" s="15">
        <f ca="1">(BX325*DCF!J$46-DCF!J$5*MAX(BX325*DCF!J$46,0)-MAX(BX325-BW325,0)/Inputs!$B$24)*DCF!J$6</f>
        <v>-61.420461334091584</v>
      </c>
      <c r="DF325" s="15">
        <f ca="1">(BY325*DCF!K$46-DCF!K$5*MAX(BY325*DCF!K$46,0)-MAX(BY325-BX325,0)/Inputs!$B$24)*DCF!K$6</f>
        <v>-201.46705186610362</v>
      </c>
      <c r="DG325" s="15">
        <f ca="1">(BZ325*DCF!L$46-DCF!L$5*MAX(BZ325*DCF!L$46,0)-MAX(BZ325-BY325,0)/Inputs!$B$24)*DCF!L$6</f>
        <v>-507.33377237535518</v>
      </c>
      <c r="DH325" s="15">
        <f ca="1">(CA325*DCF!M$46-DCF!M$5*MAX(CA325*DCF!M$46,0)-MAX(CA325-BZ325,0)/Inputs!$B$24)*DCF!M$6</f>
        <v>2186.6877365807895</v>
      </c>
      <c r="DI325" s="15">
        <f ca="1">SUM(CB325:CL325)+BE325*DCF!M$10*(1+Inputs!$B$30)*(1-Inputs!$B$33)*(1-Inputs!$B$30/Inputs!$B$31)/(Inputs!$B$29-Inputs!$B$30)*DCF!M$6</f>
        <v>99510.496219445573</v>
      </c>
      <c r="DJ325" s="15">
        <f ca="1">SUM(CM325:CW325)+BP325*DCF!M$28*(1+Inputs!$B$30)*(1-Inputs!$B$33)*(1-Inputs!$B$30/Inputs!$B$31)/(Inputs!$B$29-Inputs!$B$30)*DCF!M$6</f>
        <v>505739.15519605321</v>
      </c>
      <c r="DK325" s="15">
        <f ca="1">SUM(CX325:DH325)+CA325*DCF!M$46*(1+Inputs!$B$30)*(1-Inputs!$B$33)*(1-Inputs!$B$30/Inputs!$B$31)/(Inputs!$B$29-Inputs!$B$30)*DCF!M$6</f>
        <v>41710.206552352596</v>
      </c>
      <c r="DM325" s="15">
        <f ca="1">DI325+DJ325+DK325+Inputs!$B$34+Inputs!$B$36-Inputs!$B$35</f>
        <v>723810.85796785145</v>
      </c>
    </row>
    <row r="326" spans="1:117" x14ac:dyDescent="0.75">
      <c r="A326" s="11">
        <v>313</v>
      </c>
      <c r="C326" s="24">
        <f t="shared" ca="1" si="181"/>
        <v>-0.25518031303244748</v>
      </c>
      <c r="D326" s="24">
        <f t="shared" ca="1" si="181"/>
        <v>1.9142347417499652</v>
      </c>
      <c r="E326" s="24">
        <f t="shared" ca="1" si="181"/>
        <v>0.87654397751002566</v>
      </c>
      <c r="F326" s="24">
        <f t="shared" ca="1" si="181"/>
        <v>0.52127260076829174</v>
      </c>
      <c r="G326" s="24">
        <f t="shared" ca="1" si="181"/>
        <v>0.23228518918409966</v>
      </c>
      <c r="H326" s="24">
        <f t="shared" ca="1" si="181"/>
        <v>-1.7194273216102933</v>
      </c>
      <c r="I326" s="24">
        <f t="shared" ca="1" si="181"/>
        <v>0.26678478403067374</v>
      </c>
      <c r="J326" s="24">
        <f t="shared" ca="1" si="181"/>
        <v>0.41280440657282491</v>
      </c>
      <c r="K326" s="24">
        <f t="shared" ca="1" si="181"/>
        <v>4.9194724951021521E-2</v>
      </c>
      <c r="L326" s="24">
        <f t="shared" ca="1" si="181"/>
        <v>-1.5601436283114829</v>
      </c>
      <c r="M326" s="24">
        <f t="shared" ca="1" si="181"/>
        <v>-0.63314659582353849</v>
      </c>
      <c r="N326" s="24">
        <f ca="1">SQRT(Inputs!$B$38)*C326+SQRT(1-Inputs!$B$38)*_xlfn.NORM.S.INV(RAND())</f>
        <v>8.9321373859420072E-3</v>
      </c>
      <c r="O326" s="24">
        <f ca="1">SQRT(Inputs!$B$38)*D326+SQRT(1-Inputs!$B$38)*_xlfn.NORM.S.INV(RAND())</f>
        <v>2.38194357654129</v>
      </c>
      <c r="P326" s="24">
        <f ca="1">SQRT(Inputs!$B$38)*E326+SQRT(1-Inputs!$B$38)*_xlfn.NORM.S.INV(RAND())</f>
        <v>0.15991304534299583</v>
      </c>
      <c r="Q326" s="24">
        <f ca="1">SQRT(Inputs!$B$38)*F326+SQRT(1-Inputs!$B$38)*_xlfn.NORM.S.INV(RAND())</f>
        <v>-2.0333406944942278</v>
      </c>
      <c r="R326" s="24">
        <f ca="1">SQRT(Inputs!$B$38)*G326+SQRT(1-Inputs!$B$38)*_xlfn.NORM.S.INV(RAND())</f>
        <v>0.61434201797293064</v>
      </c>
      <c r="S326" s="24">
        <f ca="1">SQRT(Inputs!$B$38)*H326+SQRT(1-Inputs!$B$38)*_xlfn.NORM.S.INV(RAND())</f>
        <v>-0.60972263339009591</v>
      </c>
      <c r="T326" s="24">
        <f ca="1">SQRT(Inputs!$B$38)*I326+SQRT(1-Inputs!$B$38)*_xlfn.NORM.S.INV(RAND())</f>
        <v>-1.2104093639497593</v>
      </c>
      <c r="U326" s="24">
        <f ca="1">SQRT(Inputs!$B$38)*J326+SQRT(1-Inputs!$B$38)*_xlfn.NORM.S.INV(RAND())</f>
        <v>1.0715347758573603</v>
      </c>
      <c r="V326" s="24">
        <f ca="1">SQRT(Inputs!$B$38)*K326+SQRT(1-Inputs!$B$38)*_xlfn.NORM.S.INV(RAND())</f>
        <v>-0.19443393254840702</v>
      </c>
      <c r="W326" s="24">
        <f ca="1">SQRT(Inputs!$B$38)*L326+SQRT(1-Inputs!$B$38)*_xlfn.NORM.S.INV(RAND())</f>
        <v>-0.96561181058958923</v>
      </c>
      <c r="X326" s="24">
        <f ca="1">SQRT(Inputs!$B$38)*M326+SQRT(1-Inputs!$B$38)*_xlfn.NORM.S.INV(RAND())</f>
        <v>-0.63093413087249495</v>
      </c>
      <c r="Y326" s="24">
        <f ca="1">SQRT(Inputs!$B$38)*C326+SQRT(1-Inputs!$B$38)*_xlfn.NORM.S.INV(RAND())</f>
        <v>-0.24109982371426236</v>
      </c>
      <c r="Z326" s="24">
        <f ca="1">SQRT(Inputs!$B$38)*D326+SQRT(1-Inputs!$B$38)*_xlfn.NORM.S.INV(RAND())</f>
        <v>1.0780972633851513</v>
      </c>
      <c r="AA326" s="24">
        <f ca="1">SQRT(Inputs!$B$38)*E326+SQRT(1-Inputs!$B$38)*_xlfn.NORM.S.INV(RAND())</f>
        <v>0.95464102136799844</v>
      </c>
      <c r="AB326" s="24">
        <f ca="1">SQRT(Inputs!$B$38)*F326+SQRT(1-Inputs!$B$38)*_xlfn.NORM.S.INV(RAND())</f>
        <v>-0.21168963182991357</v>
      </c>
      <c r="AC326" s="24">
        <f ca="1">SQRT(Inputs!$B$38)*G326+SQRT(1-Inputs!$B$38)*_xlfn.NORM.S.INV(RAND())</f>
        <v>-0.23029940594266068</v>
      </c>
      <c r="AD326" s="24">
        <f ca="1">SQRT(Inputs!$B$38)*H326+SQRT(1-Inputs!$B$38)*_xlfn.NORM.S.INV(RAND())</f>
        <v>-1.2839747970749478</v>
      </c>
      <c r="AE326" s="24">
        <f ca="1">SQRT(Inputs!$B$38)*I326+SQRT(1-Inputs!$B$38)*_xlfn.NORM.S.INV(RAND())</f>
        <v>0.33460605470496108</v>
      </c>
      <c r="AF326" s="24">
        <f ca="1">SQRT(Inputs!$B$38)*J326+SQRT(1-Inputs!$B$38)*_xlfn.NORM.S.INV(RAND())</f>
        <v>0.14984945552110485</v>
      </c>
      <c r="AG326" s="24">
        <f ca="1">SQRT(Inputs!$B$38)*K326+SQRT(1-Inputs!$B$38)*_xlfn.NORM.S.INV(RAND())</f>
        <v>-0.21807381743817134</v>
      </c>
      <c r="AH326" s="24">
        <f ca="1">SQRT(Inputs!$B$38)*L326+SQRT(1-Inputs!$B$38)*_xlfn.NORM.S.INV(RAND())</f>
        <v>-2.0070785408768348</v>
      </c>
      <c r="AI326" s="24">
        <f ca="1">SQRT(Inputs!$B$38)*M326+SQRT(1-Inputs!$B$38)*_xlfn.NORM.S.INV(RAND())</f>
        <v>-0.61384423547337841</v>
      </c>
      <c r="AJ326" s="24">
        <f ca="1">SQRT(Inputs!$B$38)*C326+SQRT(1-Inputs!$B$38)*_xlfn.NORM.S.INV(RAND())</f>
        <v>0.87694413360929147</v>
      </c>
      <c r="AK326" s="24">
        <f ca="1">SQRT(Inputs!$B$38)*D326+SQRT(1-Inputs!$B$38)*_xlfn.NORM.S.INV(RAND())</f>
        <v>0.48332035176189858</v>
      </c>
      <c r="AL326" s="24">
        <f ca="1">SQRT(Inputs!$B$38)*E326+SQRT(1-Inputs!$B$38)*_xlfn.NORM.S.INV(RAND())</f>
        <v>0.94493622933971544</v>
      </c>
      <c r="AM326" s="24">
        <f ca="1">SQRT(Inputs!$B$38)*F326+SQRT(1-Inputs!$B$38)*_xlfn.NORM.S.INV(RAND())</f>
        <v>1.1826921170481808</v>
      </c>
      <c r="AN326" s="24">
        <f ca="1">SQRT(Inputs!$B$38)*G326+SQRT(1-Inputs!$B$38)*_xlfn.NORM.S.INV(RAND())</f>
        <v>-1.1577924452431505</v>
      </c>
      <c r="AO326" s="24">
        <f ca="1">SQRT(Inputs!$B$38)*H326+SQRT(1-Inputs!$B$38)*_xlfn.NORM.S.INV(RAND())</f>
        <v>-2.0306039653994281</v>
      </c>
      <c r="AP326" s="24">
        <f ca="1">SQRT(Inputs!$B$38)*I326+SQRT(1-Inputs!$B$38)*_xlfn.NORM.S.INV(RAND())</f>
        <v>0.32731059936572965</v>
      </c>
      <c r="AQ326" s="24">
        <f ca="1">SQRT(Inputs!$B$38)*J326+SQRT(1-Inputs!$B$38)*_xlfn.NORM.S.INV(RAND())</f>
        <v>1.0486772743782911</v>
      </c>
      <c r="AR326" s="24">
        <f ca="1">SQRT(Inputs!$B$38)*K326+SQRT(1-Inputs!$B$38)*_xlfn.NORM.S.INV(RAND())</f>
        <v>-0.88567386776788648</v>
      </c>
      <c r="AS326" s="24">
        <f ca="1">SQRT(Inputs!$B$38)*L326+SQRT(1-Inputs!$B$38)*_xlfn.NORM.S.INV(RAND())</f>
        <v>-1.074784033907251</v>
      </c>
      <c r="AT326" s="24">
        <f ca="1">SQRT(Inputs!$B$38)*M326+SQRT(1-Inputs!$B$38)*_xlfn.NORM.S.INV(RAND())</f>
        <v>0.3165775055600567</v>
      </c>
      <c r="AU326" s="15">
        <f ca="1">Inputs!$B$6*EXP($B$8-0.5*C$5^2+C$5*N326)</f>
        <v>4969.4193870536328</v>
      </c>
      <c r="AV326" s="15">
        <f t="shared" ca="1" si="146"/>
        <v>8585.784157019918</v>
      </c>
      <c r="AW326" s="15">
        <f t="shared" ca="1" si="147"/>
        <v>10697.100367927056</v>
      </c>
      <c r="AX326" s="15">
        <f t="shared" ca="1" si="148"/>
        <v>10130.285905431436</v>
      </c>
      <c r="AY326" s="15">
        <f t="shared" ca="1" si="149"/>
        <v>13301.138830053422</v>
      </c>
      <c r="AZ326" s="15">
        <f t="shared" ca="1" si="150"/>
        <v>15211.265398970514</v>
      </c>
      <c r="BA326" s="15">
        <f t="shared" ca="1" si="151"/>
        <v>16399.822022854372</v>
      </c>
      <c r="BB326" s="15">
        <f t="shared" ca="1" si="152"/>
        <v>22353.888376216924</v>
      </c>
      <c r="BC326" s="15">
        <f t="shared" ca="1" si="153"/>
        <v>26868.770761078122</v>
      </c>
      <c r="BD326" s="15">
        <f t="shared" ca="1" si="154"/>
        <v>30074.132621113637</v>
      </c>
      <c r="BE326" s="15">
        <f t="shared" ca="1" si="155"/>
        <v>34793.967223421714</v>
      </c>
      <c r="BF326" s="15">
        <f ca="1">Inputs!$B$13*EXP($B$9-0.5*C$6^2+C$6*Y326)</f>
        <v>13185.483228267709</v>
      </c>
      <c r="BG326" s="15">
        <f t="shared" ca="1" si="156"/>
        <v>19520.404103956233</v>
      </c>
      <c r="BH326" s="15">
        <f t="shared" ca="1" si="157"/>
        <v>27942.054698994049</v>
      </c>
      <c r="BI326" s="15">
        <f t="shared" ca="1" si="158"/>
        <v>33108.723678490613</v>
      </c>
      <c r="BJ326" s="15">
        <f t="shared" ca="1" si="159"/>
        <v>39263.835411763786</v>
      </c>
      <c r="BK326" s="15">
        <f t="shared" ca="1" si="160"/>
        <v>40460.430654443328</v>
      </c>
      <c r="BL326" s="15">
        <f t="shared" ca="1" si="161"/>
        <v>51903.296123508473</v>
      </c>
      <c r="BM326" s="15">
        <f t="shared" ca="1" si="162"/>
        <v>64999.147762560329</v>
      </c>
      <c r="BN326" s="15">
        <f t="shared" ca="1" si="163"/>
        <v>77878.774749351767</v>
      </c>
      <c r="BO326" s="15">
        <f t="shared" ca="1" si="164"/>
        <v>75882.564731758786</v>
      </c>
      <c r="BP326" s="15">
        <f t="shared" ca="1" si="165"/>
        <v>87122.506786319675</v>
      </c>
      <c r="BQ326" s="15">
        <f ca="1">Inputs!$B$20*EXP($B$10-0.5*C$7^2+C$7*AJ326)</f>
        <v>5854.4983206882125</v>
      </c>
      <c r="BR326" s="15">
        <f t="shared" ca="1" si="166"/>
        <v>9261.6730832226203</v>
      </c>
      <c r="BS326" s="15">
        <f t="shared" ca="1" si="167"/>
        <v>16637.188149098838</v>
      </c>
      <c r="BT326" s="15">
        <f t="shared" ca="1" si="168"/>
        <v>31283.777149457579</v>
      </c>
      <c r="BU326" s="15">
        <f t="shared" ca="1" si="169"/>
        <v>32762.485588263135</v>
      </c>
      <c r="BV326" s="15">
        <f t="shared" ca="1" si="170"/>
        <v>28847.470892905309</v>
      </c>
      <c r="BW326" s="15">
        <f t="shared" ca="1" si="171"/>
        <v>43142.548520287863</v>
      </c>
      <c r="BX326" s="15">
        <f t="shared" ca="1" si="172"/>
        <v>74459.659133253328</v>
      </c>
      <c r="BY326" s="15">
        <f t="shared" ca="1" si="173"/>
        <v>88068.388944505306</v>
      </c>
      <c r="BZ326" s="15">
        <f t="shared" ca="1" si="174"/>
        <v>101417.39429374062</v>
      </c>
      <c r="CA326" s="15">
        <f t="shared" ca="1" si="175"/>
        <v>150704.64915941525</v>
      </c>
      <c r="CB326" s="15">
        <f ca="1">(AU326*DCF!C$10-DCF!C$5*MAX(AU326*DCF!C$10,0)-MAX(AU326-Inputs!$B$6,0)/Inputs!$B$10)*DCF!C$6</f>
        <v>1043.0231091472272</v>
      </c>
      <c r="CC326" s="15">
        <f ca="1">(AV326*DCF!D$10-DCF!D$5*MAX(AV326*DCF!D$10,0)-MAX(AV326-AU326,0)/Inputs!$B$10)*DCF!D$6</f>
        <v>1210.9708193286456</v>
      </c>
      <c r="CD326" s="15">
        <f ca="1">(AW326*DCF!E$10-DCF!E$5*MAX(AW326*DCF!E$10,0)-MAX(AW326-AV326,0)/Inputs!$B$10)*DCF!E$6</f>
        <v>1994.2343476059937</v>
      </c>
      <c r="CE326" s="15">
        <f ca="1">(AX326*DCF!F$10-DCF!F$5*MAX(AX326*DCF!F$10,0)-MAX(AX326-AW326,0)/Inputs!$B$10)*DCF!F$6</f>
        <v>2211.4252686889167</v>
      </c>
      <c r="CF326" s="15">
        <f ca="1">(AY326*DCF!G$10-DCF!G$5*MAX(AY326*DCF!G$10,0)-MAX(AY326-AX326,0)/Inputs!$B$10)*DCF!G$6</f>
        <v>2131.0719003686959</v>
      </c>
      <c r="CG326" s="15">
        <f ca="1">(AZ326*DCF!H$10-DCF!H$5*MAX(AZ326*DCF!H$10,0)-MAX(AZ326-AY326,0)/Inputs!$B$10)*DCF!H$6</f>
        <v>2614.1008721181911</v>
      </c>
      <c r="CH326" s="15">
        <f ca="1">(BA326*DCF!I$10-DCF!I$5*MAX(BA326*DCF!I$10,0)-MAX(BA326-AZ326,0)/Inputs!$B$10)*DCF!I$6</f>
        <v>2800.6842866655575</v>
      </c>
      <c r="CI326" s="15">
        <f ca="1">(BB326*DCF!J$10-DCF!J$5*MAX(BB326*DCF!J$10,0)-MAX(BB326-BA326,0)/Inputs!$B$10)*DCF!J$6</f>
        <v>2933.7384729162463</v>
      </c>
      <c r="CJ326" s="15">
        <f ca="1">(BC326*DCF!K$10-DCF!K$5*MAX(BC326*DCF!K$10,0)-MAX(BC326-BB326,0)/Inputs!$B$10)*DCF!K$6</f>
        <v>3693.4257728504299</v>
      </c>
      <c r="CK326" s="15">
        <f ca="1">(BD326*DCF!L$10-DCF!L$5*MAX(BD326*DCF!L$10,0)-MAX(BD326-BC326,0)/Inputs!$B$10)*DCF!L$6</f>
        <v>4121.2459001525413</v>
      </c>
      <c r="CL326" s="15">
        <f ca="1">(BE326*DCF!M$10-DCF!M$5*MAX(BE326*DCF!M$10,0)-MAX(BE326-BD326,0)/Inputs!$B$10)*DCF!M$6</f>
        <v>4346.0441277760128</v>
      </c>
      <c r="CM326" s="15">
        <f ca="1">(BF326*DCF!C$28-DCF!C$5*MAX(BF326*DCF!C$28,0)-MAX(BF326-Inputs!$B$13,0)/Inputs!$B$17)*DCF!C$6</f>
        <v>3608.7689148924733</v>
      </c>
      <c r="CN326" s="15">
        <f ca="1">(BG326*DCF!D$28-DCF!D$5*MAX(BG326*DCF!D$28,0)-MAX(BG326-BF326,0)/Inputs!$B$17)*DCF!D$6</f>
        <v>4397.6801469944758</v>
      </c>
      <c r="CO326" s="15">
        <f ca="1">(BH326*DCF!E$28-DCF!E$5*MAX(BH326*DCF!E$28,0)-MAX(BH326-BG326,0)/Inputs!$B$17)*DCF!E$6</f>
        <v>6253.8960292767279</v>
      </c>
      <c r="CP326" s="15">
        <f ca="1">(BI326*DCF!F$28-DCF!F$5*MAX(BI326*DCF!F$28,0)-MAX(BI326-BH326,0)/Inputs!$B$17)*DCF!F$6</f>
        <v>8047.4726132226961</v>
      </c>
      <c r="CQ326" s="15">
        <f ca="1">(BJ326*DCF!G$28-DCF!G$5*MAX(BJ326*DCF!G$28,0)-MAX(BJ326-BI326,0)/Inputs!$B$17)*DCF!G$6</f>
        <v>9152.0710029858856</v>
      </c>
      <c r="CR326" s="15">
        <f ca="1">(BK326*DCF!H$28-DCF!H$5*MAX(BK326*DCF!H$28,0)-MAX(BK326-BJ326,0)/Inputs!$B$17)*DCF!H$6</f>
        <v>9820.3935697765555</v>
      </c>
      <c r="CS326" s="15">
        <f ca="1">(BL326*DCF!I$28-DCF!I$5*MAX(BL326*DCF!I$28,0)-MAX(BL326-BK326,0)/Inputs!$B$17)*DCF!I$6</f>
        <v>10562.815717492866</v>
      </c>
      <c r="CT326" s="15">
        <f ca="1">(BM326*DCF!J$28-DCF!J$5*MAX(BM326*DCF!J$28,0)-MAX(BM326-BL326,0)/Inputs!$B$17)*DCF!J$6</f>
        <v>12763.802998321888</v>
      </c>
      <c r="CU326" s="15">
        <f ca="1">(BN326*DCF!K$28-DCF!K$5*MAX(BN326*DCF!K$28,0)-MAX(BN326-BM326,0)/Inputs!$B$17)*DCF!K$6</f>
        <v>14869.108683494651</v>
      </c>
      <c r="CV326" s="15">
        <f ca="1">(BO326*DCF!L$28-DCF!L$5*MAX(BO326*DCF!L$28,0)-MAX(BO326-BN326,0)/Inputs!$B$17)*DCF!L$6</f>
        <v>15140.164429423596</v>
      </c>
      <c r="CW326" s="15">
        <f ca="1">(BP326*DCF!M$28-DCF!M$5*MAX(BP326*DCF!M$28,0)-MAX(BP326-BO326,0)/Inputs!$B$17)*DCF!M$6</f>
        <v>15217.260293007565</v>
      </c>
      <c r="CX326" s="15">
        <f ca="1">(BQ326*DCF!C$46-DCF!C$5*MAX(BQ326*DCF!C$46,0)-MAX(BQ326-Inputs!$B$20,0)/Inputs!$B$24)*DCF!C$6</f>
        <v>-2577.7124623705859</v>
      </c>
      <c r="CY326" s="15">
        <f ca="1">(BR326*DCF!D$46-DCF!D$5*MAX(BR326*DCF!D$46,0)-MAX(BR326-BQ326,0)/Inputs!$B$24)*DCF!D$6</f>
        <v>-3034.5647993529033</v>
      </c>
      <c r="CZ326" s="15">
        <f ca="1">(BS326*DCF!E$46-DCF!E$5*MAX(BS326*DCF!E$46,0)-MAX(BS326-BR326,0)/Inputs!$B$24)*DCF!E$6</f>
        <v>-4874.6014603989979</v>
      </c>
      <c r="DA326" s="15">
        <f ca="1">(BT326*DCF!F$46-DCF!F$5*MAX(BT326*DCF!F$46,0)-MAX(BT326-BS326,0)/Inputs!$B$24)*DCF!F$6</f>
        <v>-7611.5685121796614</v>
      </c>
      <c r="DB326" s="15">
        <f ca="1">(BU326*DCF!G$46-DCF!G$5*MAX(BU326*DCF!G$46,0)-MAX(BU326-BT326,0)/Inputs!$B$24)*DCF!G$6</f>
        <v>-1599.4735875242184</v>
      </c>
      <c r="DC326" s="15">
        <f ca="1">(BV326*DCF!H$46-DCF!H$5*MAX(BV326*DCF!H$46,0)-MAX(BV326-BU326,0)/Inputs!$B$24)*DCF!H$6</f>
        <v>0</v>
      </c>
      <c r="DD326" s="15">
        <f ca="1">(BW326*DCF!I$46-DCF!I$5*MAX(BW326*DCF!I$46,0)-MAX(BW326-BV326,0)/Inputs!$B$24)*DCF!I$6</f>
        <v>-3107.1698950382515</v>
      </c>
      <c r="DE326" s="15">
        <f ca="1">(BX326*DCF!J$46-DCF!J$5*MAX(BX326*DCF!J$46,0)-MAX(BX326-BW326,0)/Inputs!$B$24)*DCF!J$6</f>
        <v>-5181.4093508832311</v>
      </c>
      <c r="DF326" s="15">
        <f ca="1">(BY326*DCF!K$46-DCF!K$5*MAX(BY326*DCF!K$46,0)-MAX(BY326-BX326,0)/Inputs!$B$24)*DCF!K$6</f>
        <v>1696.9836852239889</v>
      </c>
      <c r="DG326" s="15">
        <f ca="1">(BZ326*DCF!L$46-DCF!L$5*MAX(BZ326*DCF!L$46,0)-MAX(BZ326-BY326,0)/Inputs!$B$24)*DCF!L$6</f>
        <v>3989.5917252132608</v>
      </c>
      <c r="DH326" s="15">
        <f ca="1">(CA326*DCF!M$46-DCF!M$5*MAX(CA326*DCF!M$46,0)-MAX(CA326-BZ326,0)/Inputs!$B$24)*DCF!M$6</f>
        <v>1510.8467574923613</v>
      </c>
      <c r="DI326" s="15">
        <f ca="1">SUM(CB326:CL326)+BE326*DCF!M$10*(1+Inputs!$B$30)*(1-Inputs!$B$33)*(1-Inputs!$B$30/Inputs!$B$31)/(Inputs!$B$29-Inputs!$B$30)*DCF!M$6</f>
        <v>125932.03576298556</v>
      </c>
      <c r="DJ326" s="15">
        <f ca="1">SUM(CM326:CW326)+BP326*DCF!M$28*(1+Inputs!$B$30)*(1-Inputs!$B$33)*(1-Inputs!$B$30/Inputs!$B$31)/(Inputs!$B$29-Inputs!$B$30)*DCF!M$6</f>
        <v>433117.55234850454</v>
      </c>
      <c r="DK326" s="15">
        <f ca="1">SUM(CX326:DH326)+CA326*DCF!M$46*(1+Inputs!$B$30)*(1-Inputs!$B$33)*(1-Inputs!$B$30/Inputs!$B$31)/(Inputs!$B$29-Inputs!$B$30)*DCF!M$6</f>
        <v>212218.16180758562</v>
      </c>
      <c r="DM326" s="15">
        <f ca="1">DI326+DJ326+DK326+Inputs!$B$34+Inputs!$B$36-Inputs!$B$35</f>
        <v>848118.74991907575</v>
      </c>
    </row>
    <row r="327" spans="1:117" x14ac:dyDescent="0.75">
      <c r="A327" s="11">
        <v>314</v>
      </c>
      <c r="C327" s="24">
        <f t="shared" ca="1" si="181"/>
        <v>0.20831650310948993</v>
      </c>
      <c r="D327" s="24">
        <f t="shared" ca="1" si="181"/>
        <v>-0.29072281985364923</v>
      </c>
      <c r="E327" s="24">
        <f t="shared" ca="1" si="181"/>
        <v>0.48991547866157165</v>
      </c>
      <c r="F327" s="24">
        <f t="shared" ca="1" si="181"/>
        <v>-0.26565355582933553</v>
      </c>
      <c r="G327" s="24">
        <f t="shared" ca="1" si="181"/>
        <v>0.21117588900173043</v>
      </c>
      <c r="H327" s="24">
        <f t="shared" ca="1" si="181"/>
        <v>-0.32880379204412846</v>
      </c>
      <c r="I327" s="24">
        <f t="shared" ca="1" si="181"/>
        <v>0.64599522711523061</v>
      </c>
      <c r="J327" s="24">
        <f t="shared" ca="1" si="181"/>
        <v>-3.3923158791897765E-2</v>
      </c>
      <c r="K327" s="24">
        <f t="shared" ca="1" si="181"/>
        <v>0.68429202652814425</v>
      </c>
      <c r="L327" s="24">
        <f t="shared" ca="1" si="181"/>
        <v>-0.91067437341135826</v>
      </c>
      <c r="M327" s="24">
        <f t="shared" ca="1" si="181"/>
        <v>0.35520115200696961</v>
      </c>
      <c r="N327" s="24">
        <f ca="1">SQRT(Inputs!$B$38)*C327+SQRT(1-Inputs!$B$38)*_xlfn.NORM.S.INV(RAND())</f>
        <v>0.78441506423314744</v>
      </c>
      <c r="O327" s="24">
        <f ca="1">SQRT(Inputs!$B$38)*D327+SQRT(1-Inputs!$B$38)*_xlfn.NORM.S.INV(RAND())</f>
        <v>-1.2070245947737639</v>
      </c>
      <c r="P327" s="24">
        <f ca="1">SQRT(Inputs!$B$38)*E327+SQRT(1-Inputs!$B$38)*_xlfn.NORM.S.INV(RAND())</f>
        <v>0.59297752832808515</v>
      </c>
      <c r="Q327" s="24">
        <f ca="1">SQRT(Inputs!$B$38)*F327+SQRT(1-Inputs!$B$38)*_xlfn.NORM.S.INV(RAND())</f>
        <v>0.40199295512148819</v>
      </c>
      <c r="R327" s="24">
        <f ca="1">SQRT(Inputs!$B$38)*G327+SQRT(1-Inputs!$B$38)*_xlfn.NORM.S.INV(RAND())</f>
        <v>-0.95351908793624252</v>
      </c>
      <c r="S327" s="24">
        <f ca="1">SQRT(Inputs!$B$38)*H327+SQRT(1-Inputs!$B$38)*_xlfn.NORM.S.INV(RAND())</f>
        <v>-2.5274016028767865</v>
      </c>
      <c r="T327" s="24">
        <f ca="1">SQRT(Inputs!$B$38)*I327+SQRT(1-Inputs!$B$38)*_xlfn.NORM.S.INV(RAND())</f>
        <v>4.38771981319655E-2</v>
      </c>
      <c r="U327" s="24">
        <f ca="1">SQRT(Inputs!$B$38)*J327+SQRT(1-Inputs!$B$38)*_xlfn.NORM.S.INV(RAND())</f>
        <v>-0.84507981590197989</v>
      </c>
      <c r="V327" s="24">
        <f ca="1">SQRT(Inputs!$B$38)*K327+SQRT(1-Inputs!$B$38)*_xlfn.NORM.S.INV(RAND())</f>
        <v>-0.49811726771105502</v>
      </c>
      <c r="W327" s="24">
        <f ca="1">SQRT(Inputs!$B$38)*L327+SQRT(1-Inputs!$B$38)*_xlfn.NORM.S.INV(RAND())</f>
        <v>-1.5074120477723105</v>
      </c>
      <c r="X327" s="24">
        <f ca="1">SQRT(Inputs!$B$38)*M327+SQRT(1-Inputs!$B$38)*_xlfn.NORM.S.INV(RAND())</f>
        <v>-1.3635451220366037</v>
      </c>
      <c r="Y327" s="24">
        <f ca="1">SQRT(Inputs!$B$38)*C327+SQRT(1-Inputs!$B$38)*_xlfn.NORM.S.INV(RAND())</f>
        <v>2.6175479255891592</v>
      </c>
      <c r="Z327" s="24">
        <f ca="1">SQRT(Inputs!$B$38)*D327+SQRT(1-Inputs!$B$38)*_xlfn.NORM.S.INV(RAND())</f>
        <v>1.240836454257281</v>
      </c>
      <c r="AA327" s="24">
        <f ca="1">SQRT(Inputs!$B$38)*E327+SQRT(1-Inputs!$B$38)*_xlfn.NORM.S.INV(RAND())</f>
        <v>0.75868048164491175</v>
      </c>
      <c r="AB327" s="24">
        <f ca="1">SQRT(Inputs!$B$38)*F327+SQRT(1-Inputs!$B$38)*_xlfn.NORM.S.INV(RAND())</f>
        <v>-0.43631650543558248</v>
      </c>
      <c r="AC327" s="24">
        <f ca="1">SQRT(Inputs!$B$38)*G327+SQRT(1-Inputs!$B$38)*_xlfn.NORM.S.INV(RAND())</f>
        <v>2.2509001661251302</v>
      </c>
      <c r="AD327" s="24">
        <f ca="1">SQRT(Inputs!$B$38)*H327+SQRT(1-Inputs!$B$38)*_xlfn.NORM.S.INV(RAND())</f>
        <v>1.314373966241168</v>
      </c>
      <c r="AE327" s="24">
        <f ca="1">SQRT(Inputs!$B$38)*I327+SQRT(1-Inputs!$B$38)*_xlfn.NORM.S.INV(RAND())</f>
        <v>-0.75882028547873703</v>
      </c>
      <c r="AF327" s="24">
        <f ca="1">SQRT(Inputs!$B$38)*J327+SQRT(1-Inputs!$B$38)*_xlfn.NORM.S.INV(RAND())</f>
        <v>0.37372393729175424</v>
      </c>
      <c r="AG327" s="24">
        <f ca="1">SQRT(Inputs!$B$38)*K327+SQRT(1-Inputs!$B$38)*_xlfn.NORM.S.INV(RAND())</f>
        <v>0.70893717092558206</v>
      </c>
      <c r="AH327" s="24">
        <f ca="1">SQRT(Inputs!$B$38)*L327+SQRT(1-Inputs!$B$38)*_xlfn.NORM.S.INV(RAND())</f>
        <v>-0.5745171482694077</v>
      </c>
      <c r="AI327" s="24">
        <f ca="1">SQRT(Inputs!$B$38)*M327+SQRT(1-Inputs!$B$38)*_xlfn.NORM.S.INV(RAND())</f>
        <v>0.24164373665317854</v>
      </c>
      <c r="AJ327" s="24">
        <f ca="1">SQRT(Inputs!$B$38)*C327+SQRT(1-Inputs!$B$38)*_xlfn.NORM.S.INV(RAND())</f>
        <v>-0.47993664179051848</v>
      </c>
      <c r="AK327" s="24">
        <f ca="1">SQRT(Inputs!$B$38)*D327+SQRT(1-Inputs!$B$38)*_xlfn.NORM.S.INV(RAND())</f>
        <v>0.64141052322256464</v>
      </c>
      <c r="AL327" s="24">
        <f ca="1">SQRT(Inputs!$B$38)*E327+SQRT(1-Inputs!$B$38)*_xlfn.NORM.S.INV(RAND())</f>
        <v>0.21833698467203205</v>
      </c>
      <c r="AM327" s="24">
        <f ca="1">SQRT(Inputs!$B$38)*F327+SQRT(1-Inputs!$B$38)*_xlfn.NORM.S.INV(RAND())</f>
        <v>-0.38061061260145834</v>
      </c>
      <c r="AN327" s="24">
        <f ca="1">SQRT(Inputs!$B$38)*G327+SQRT(1-Inputs!$B$38)*_xlfn.NORM.S.INV(RAND())</f>
        <v>1.1616894700053031</v>
      </c>
      <c r="AO327" s="24">
        <f ca="1">SQRT(Inputs!$B$38)*H327+SQRT(1-Inputs!$B$38)*_xlfn.NORM.S.INV(RAND())</f>
        <v>-0.17692105651617879</v>
      </c>
      <c r="AP327" s="24">
        <f ca="1">SQRT(Inputs!$B$38)*I327+SQRT(1-Inputs!$B$38)*_xlfn.NORM.S.INV(RAND())</f>
        <v>0.94037906612888023</v>
      </c>
      <c r="AQ327" s="24">
        <f ca="1">SQRT(Inputs!$B$38)*J327+SQRT(1-Inputs!$B$38)*_xlfn.NORM.S.INV(RAND())</f>
        <v>0.57894006055928271</v>
      </c>
      <c r="AR327" s="24">
        <f ca="1">SQRT(Inputs!$B$38)*K327+SQRT(1-Inputs!$B$38)*_xlfn.NORM.S.INV(RAND())</f>
        <v>-0.11775008340378978</v>
      </c>
      <c r="AS327" s="24">
        <f ca="1">SQRT(Inputs!$B$38)*L327+SQRT(1-Inputs!$B$38)*_xlfn.NORM.S.INV(RAND())</f>
        <v>-0.66639341163719279</v>
      </c>
      <c r="AT327" s="24">
        <f ca="1">SQRT(Inputs!$B$38)*M327+SQRT(1-Inputs!$B$38)*_xlfn.NORM.S.INV(RAND())</f>
        <v>0.94549901170655237</v>
      </c>
      <c r="AU327" s="15">
        <f ca="1">Inputs!$B$6*EXP($B$8-0.5*C$5^2+C$5*N327)</f>
        <v>5634.0740679633609</v>
      </c>
      <c r="AV327" s="15">
        <f t="shared" ca="1" si="146"/>
        <v>5742.7859634699034</v>
      </c>
      <c r="AW327" s="15">
        <f t="shared" ca="1" si="147"/>
        <v>7585.3713798224762</v>
      </c>
      <c r="AX327" s="15">
        <f t="shared" ca="1" si="148"/>
        <v>9737.9603978415998</v>
      </c>
      <c r="AY327" s="15">
        <f t="shared" ca="1" si="149"/>
        <v>10646.641945472162</v>
      </c>
      <c r="AZ327" s="15">
        <f t="shared" ca="1" si="150"/>
        <v>9857.7453301819696</v>
      </c>
      <c r="BA327" s="15">
        <f t="shared" ca="1" si="151"/>
        <v>12118.884147965407</v>
      </c>
      <c r="BB327" s="15">
        <f t="shared" ca="1" si="152"/>
        <v>13632.678763989183</v>
      </c>
      <c r="BC327" s="15">
        <f t="shared" ca="1" si="153"/>
        <v>15912.733434871632</v>
      </c>
      <c r="BD327" s="15">
        <f t="shared" ca="1" si="154"/>
        <v>16930.959901930022</v>
      </c>
      <c r="BE327" s="15">
        <f t="shared" ca="1" si="155"/>
        <v>18323.713626026129</v>
      </c>
      <c r="BF327" s="15">
        <f ca="1">Inputs!$B$13*EXP($B$9-0.5*C$6^2+C$6*Y327)</f>
        <v>23239.113431329035</v>
      </c>
      <c r="BG327" s="15">
        <f t="shared" ca="1" si="156"/>
        <v>35429.506744722486</v>
      </c>
      <c r="BH327" s="15">
        <f t="shared" ca="1" si="157"/>
        <v>49092.982398468281</v>
      </c>
      <c r="BI327" s="15">
        <f t="shared" ca="1" si="158"/>
        <v>56193.751159322928</v>
      </c>
      <c r="BJ327" s="15">
        <f t="shared" ca="1" si="159"/>
        <v>95293.96380849251</v>
      </c>
      <c r="BK327" s="15">
        <f t="shared" ca="1" si="160"/>
        <v>139872.99860342915</v>
      </c>
      <c r="BL327" s="15">
        <f t="shared" ca="1" si="161"/>
        <v>155725.33335340829</v>
      </c>
      <c r="BM327" s="15">
        <f t="shared" ca="1" si="162"/>
        <v>200516.59643455528</v>
      </c>
      <c r="BN327" s="15">
        <f t="shared" ca="1" si="163"/>
        <v>268477.06009911845</v>
      </c>
      <c r="BO327" s="15">
        <f t="shared" ca="1" si="164"/>
        <v>308993.49998546619</v>
      </c>
      <c r="BP327" s="15">
        <f t="shared" ca="1" si="165"/>
        <v>390868.91123113048</v>
      </c>
      <c r="BQ327" s="15">
        <f ca="1">Inputs!$B$20*EXP($B$10-0.5*C$7^2+C$7*AJ327)</f>
        <v>3618.0969688091418</v>
      </c>
      <c r="BR327" s="15">
        <f t="shared" ca="1" si="166"/>
        <v>6018.4446867828601</v>
      </c>
      <c r="BS327" s="15">
        <f t="shared" ca="1" si="167"/>
        <v>8774.9685062910248</v>
      </c>
      <c r="BT327" s="15">
        <f t="shared" ca="1" si="168"/>
        <v>10949.10473325392</v>
      </c>
      <c r="BU327" s="15">
        <f t="shared" ca="1" si="169"/>
        <v>20099.337933719762</v>
      </c>
      <c r="BV327" s="15">
        <f t="shared" ca="1" si="170"/>
        <v>26871.255574387393</v>
      </c>
      <c r="BW327" s="15">
        <f t="shared" ca="1" si="171"/>
        <v>45754.951466542225</v>
      </c>
      <c r="BX327" s="15">
        <f t="shared" ca="1" si="172"/>
        <v>71871.343975899741</v>
      </c>
      <c r="BY327" s="15">
        <f t="shared" ca="1" si="173"/>
        <v>98460.613490757081</v>
      </c>
      <c r="BZ327" s="15">
        <f t="shared" ca="1" si="174"/>
        <v>122224.99550637885</v>
      </c>
      <c r="CA327" s="15">
        <f t="shared" ca="1" si="175"/>
        <v>203100.46492202993</v>
      </c>
      <c r="CB327" s="15">
        <f ca="1">(AU327*DCF!C$10-DCF!C$5*MAX(AU327*DCF!C$10,0)-MAX(AU327-Inputs!$B$6,0)/Inputs!$B$10)*DCF!C$6</f>
        <v>1038.2840028037435</v>
      </c>
      <c r="CC327" s="15">
        <f ca="1">(AV327*DCF!D$10-DCF!D$5*MAX(AV327*DCF!D$10,0)-MAX(AV327-AU327,0)/Inputs!$B$10)*DCF!D$6</f>
        <v>1373.2586219711284</v>
      </c>
      <c r="CD327" s="15">
        <f ca="1">(AW327*DCF!E$10-DCF!E$5*MAX(AW327*DCF!E$10,0)-MAX(AW327-AV327,0)/Inputs!$B$10)*DCF!E$6</f>
        <v>1336.3149623358152</v>
      </c>
      <c r="CE327" s="15">
        <f ca="1">(AX327*DCF!F$10-DCF!F$5*MAX(AX327*DCF!F$10,0)-MAX(AX327-AW327,0)/Inputs!$B$10)*DCF!F$6</f>
        <v>1677.8808299157472</v>
      </c>
      <c r="CF327" s="15">
        <f ca="1">(AY327*DCF!G$10-DCF!G$5*MAX(AY327*DCF!G$10,0)-MAX(AY327-AX327,0)/Inputs!$B$10)*DCF!G$6</f>
        <v>2018.968196569592</v>
      </c>
      <c r="CG327" s="15">
        <f ca="1">(AZ327*DCF!H$10-DCF!H$5*MAX(AZ327*DCF!H$10,0)-MAX(AZ327-AY327,0)/Inputs!$B$10)*DCF!H$6</f>
        <v>1913.8883266375294</v>
      </c>
      <c r="CH327" s="15">
        <f ca="1">(BA327*DCF!I$10-DCF!I$5*MAX(BA327*DCF!I$10,0)-MAX(BA327-AZ327,0)/Inputs!$B$10)*DCF!I$6</f>
        <v>1842.7720463324256</v>
      </c>
      <c r="CI327" s="15">
        <f ca="1">(BB327*DCF!J$10-DCF!J$5*MAX(BB327*DCF!J$10,0)-MAX(BB327-BA327,0)/Inputs!$B$10)*DCF!J$6</f>
        <v>2110.0086794116341</v>
      </c>
      <c r="CJ327" s="15">
        <f ca="1">(BC327*DCF!K$10-DCF!K$5*MAX(BC327*DCF!K$10,0)-MAX(BC327-BB327,0)/Inputs!$B$10)*DCF!K$6</f>
        <v>2242.5215779313608</v>
      </c>
      <c r="CK327" s="15">
        <f ca="1">(BD327*DCF!L$10-DCF!L$5*MAX(BD327*DCF!L$10,0)-MAX(BD327-BC327,0)/Inputs!$B$10)*DCF!L$6</f>
        <v>2421.8375430777719</v>
      </c>
      <c r="CL327" s="15">
        <f ca="1">(BE327*DCF!M$10-DCF!M$5*MAX(BE327*DCF!M$10,0)-MAX(BE327-BD327,0)/Inputs!$B$10)*DCF!M$6</f>
        <v>2419.3336786095851</v>
      </c>
      <c r="CM327" s="15">
        <f ca="1">(BF327*DCF!C$28-DCF!C$5*MAX(BF327*DCF!C$28,0)-MAX(BF327-Inputs!$B$13,0)/Inputs!$B$17)*DCF!C$6</f>
        <v>4355.2163695125282</v>
      </c>
      <c r="CN327" s="15">
        <f ca="1">(BG327*DCF!D$28-DCF!D$5*MAX(BG327*DCF!D$28,0)-MAX(BG327-BF327,0)/Inputs!$B$17)*DCF!D$6</f>
        <v>7834.0370570594578</v>
      </c>
      <c r="CO327" s="15">
        <f ca="1">(BH327*DCF!E$28-DCF!E$5*MAX(BH327*DCF!E$28,0)-MAX(BH327-BG327,0)/Inputs!$B$17)*DCF!E$6</f>
        <v>11211.12381007502</v>
      </c>
      <c r="CP327" s="15">
        <f ca="1">(BI327*DCF!F$28-DCF!F$5*MAX(BI327*DCF!F$28,0)-MAX(BI327-BH327,0)/Inputs!$B$17)*DCF!F$6</f>
        <v>13962.31605875917</v>
      </c>
      <c r="CQ327" s="15">
        <f ca="1">(BJ327*DCF!G$28-DCF!G$5*MAX(BJ327*DCF!G$28,0)-MAX(BJ327-BI327,0)/Inputs!$B$17)*DCF!G$6</f>
        <v>18148.472398680293</v>
      </c>
      <c r="CR327" s="15">
        <f ca="1">(BK327*DCF!H$28-DCF!H$5*MAX(BK327*DCF!H$28,0)-MAX(BK327-BJ327,0)/Inputs!$B$17)*DCF!H$6</f>
        <v>27665.80477427788</v>
      </c>
      <c r="CS327" s="15">
        <f ca="1">(BL327*DCF!I$28-DCF!I$5*MAX(BL327*DCF!I$28,0)-MAX(BL327-BK327,0)/Inputs!$B$17)*DCF!I$6</f>
        <v>34343.989065885828</v>
      </c>
      <c r="CT327" s="15">
        <f ca="1">(BM327*DCF!J$28-DCF!J$5*MAX(BM327*DCF!J$28,0)-MAX(BM327-BL327,0)/Inputs!$B$17)*DCF!J$6</f>
        <v>38792.89158344399</v>
      </c>
      <c r="CU327" s="15">
        <f ca="1">(BN327*DCF!K$28-DCF!K$5*MAX(BN327*DCF!K$28,0)-MAX(BN327-BM327,0)/Inputs!$B$17)*DCF!K$6</f>
        <v>48373.601968176561</v>
      </c>
      <c r="CV327" s="15">
        <f ca="1">(BO327*DCF!L$28-DCF!L$5*MAX(BO327*DCF!L$28,0)-MAX(BO327-BN327,0)/Inputs!$B$17)*DCF!L$6</f>
        <v>57066.186247875528</v>
      </c>
      <c r="CW327" s="15">
        <f ca="1">(BP327*DCF!M$28-DCF!M$5*MAX(BP327*DCF!M$28,0)-MAX(BP327-BO327,0)/Inputs!$B$17)*DCF!M$6</f>
        <v>64983.930738798277</v>
      </c>
      <c r="CX327" s="15">
        <f ca="1">(BQ327*DCF!C$46-DCF!C$5*MAX(BQ327*DCF!C$46,0)-MAX(BQ327-Inputs!$B$20,0)/Inputs!$B$24)*DCF!C$6</f>
        <v>-1028.2427035629157</v>
      </c>
      <c r="CY327" s="15">
        <f ca="1">(BR327*DCF!D$46-DCF!D$5*MAX(BR327*DCF!D$46,0)-MAX(BR327-BQ327,0)/Inputs!$B$24)*DCF!D$6</f>
        <v>-2051.41660265375</v>
      </c>
      <c r="CZ327" s="15">
        <f ca="1">(BS327*DCF!E$46-DCF!E$5*MAX(BS327*DCF!E$46,0)-MAX(BS327-BR327,0)/Inputs!$B$24)*DCF!E$6</f>
        <v>-2124.2011079850026</v>
      </c>
      <c r="DA327" s="15">
        <f ca="1">(BT327*DCF!F$46-DCF!F$5*MAX(BT327*DCF!F$46,0)-MAX(BT327-BS327,0)/Inputs!$B$24)*DCF!F$6</f>
        <v>-1589.054762122616</v>
      </c>
      <c r="DB327" s="15">
        <f ca="1">(BU327*DCF!G$46-DCF!G$5*MAX(BU327*DCF!G$46,0)-MAX(BU327-BT327,0)/Inputs!$B$24)*DCF!G$6</f>
        <v>-3754.0596787506711</v>
      </c>
      <c r="DC327" s="15">
        <f ca="1">(BV327*DCF!H$46-DCF!H$5*MAX(BV327*DCF!H$46,0)-MAX(BV327-BU327,0)/Inputs!$B$24)*DCF!H$6</f>
        <v>-2104.331914609676</v>
      </c>
      <c r="DD327" s="15">
        <f ca="1">(BW327*DCF!I$46-DCF!I$5*MAX(BW327*DCF!I$46,0)-MAX(BW327-BV327,0)/Inputs!$B$24)*DCF!I$6</f>
        <v>-4364.0502271211253</v>
      </c>
      <c r="DE327" s="15">
        <f ca="1">(BX327*DCF!J$46-DCF!J$5*MAX(BX327*DCF!J$46,0)-MAX(BX327-BW327,0)/Inputs!$B$24)*DCF!J$6</f>
        <v>-3910.836538703014</v>
      </c>
      <c r="DF327" s="15">
        <f ca="1">(BY327*DCF!K$46-DCF!K$5*MAX(BY327*DCF!K$46,0)-MAX(BY327-BX327,0)/Inputs!$B$24)*DCF!K$6</f>
        <v>-889.2642332330413</v>
      </c>
      <c r="DG327" s="15">
        <f ca="1">(BZ327*DCF!L$46-DCF!L$5*MAX(BZ327*DCF!L$46,0)-MAX(BZ327-BY327,0)/Inputs!$B$24)*DCF!L$6</f>
        <v>3070.8906395838894</v>
      </c>
      <c r="DH327" s="15">
        <f ca="1">(CA327*DCF!M$46-DCF!M$5*MAX(CA327*DCF!M$46,0)-MAX(CA327-BZ327,0)/Inputs!$B$24)*DCF!M$6</f>
        <v>-985.23902203289947</v>
      </c>
      <c r="DI327" s="15">
        <f ca="1">SUM(CB327:CL327)+BE327*DCF!M$10*(1+Inputs!$B$30)*(1-Inputs!$B$33)*(1-Inputs!$B$30/Inputs!$B$31)/(Inputs!$B$29-Inputs!$B$30)*DCF!M$6</f>
        <v>71390.205792855064</v>
      </c>
      <c r="DJ327" s="15">
        <f ca="1">SUM(CM327:CW327)+BP327*DCF!M$28*(1+Inputs!$B$30)*(1-Inputs!$B$33)*(1-Inputs!$B$30/Inputs!$B$31)/(Inputs!$B$29-Inputs!$B$30)*DCF!M$6</f>
        <v>1777128.7016225411</v>
      </c>
      <c r="DK327" s="15">
        <f ca="1">SUM(CX327:DH327)+CA327*DCF!M$46*(1+Inputs!$B$30)*(1-Inputs!$B$33)*(1-Inputs!$B$30/Inputs!$B$31)/(Inputs!$B$29-Inputs!$B$30)*DCF!M$6</f>
        <v>294287.57140637503</v>
      </c>
      <c r="DM327" s="15">
        <f ca="1">DI327+DJ327+DK327+Inputs!$B$34+Inputs!$B$36-Inputs!$B$35</f>
        <v>2219657.4788217712</v>
      </c>
    </row>
    <row r="328" spans="1:117" x14ac:dyDescent="0.75">
      <c r="A328" s="11">
        <v>315</v>
      </c>
      <c r="C328" s="24">
        <f t="shared" ca="1" si="181"/>
        <v>0.5329875700581872</v>
      </c>
      <c r="D328" s="24">
        <f t="shared" ca="1" si="181"/>
        <v>-1.9080811921227387</v>
      </c>
      <c r="E328" s="24">
        <f t="shared" ca="1" si="181"/>
        <v>1.6724263033687494</v>
      </c>
      <c r="F328" s="24">
        <f t="shared" ca="1" si="181"/>
        <v>0.59911584394216633</v>
      </c>
      <c r="G328" s="24">
        <f t="shared" ca="1" si="181"/>
        <v>1.2801008003533403</v>
      </c>
      <c r="H328" s="24">
        <f t="shared" ca="1" si="181"/>
        <v>-0.78431785014669364</v>
      </c>
      <c r="I328" s="24">
        <f t="shared" ca="1" si="181"/>
        <v>-0.62088838517385647</v>
      </c>
      <c r="J328" s="24">
        <f t="shared" ca="1" si="181"/>
        <v>-2.0017682530965351</v>
      </c>
      <c r="K328" s="24">
        <f t="shared" ca="1" si="181"/>
        <v>-0.4371650790786224</v>
      </c>
      <c r="L328" s="24">
        <f t="shared" ca="1" si="181"/>
        <v>-0.98420050789772506</v>
      </c>
      <c r="M328" s="24">
        <f t="shared" ca="1" si="181"/>
        <v>-0.83771495540190821</v>
      </c>
      <c r="N328" s="24">
        <f ca="1">SQRT(Inputs!$B$38)*C328+SQRT(1-Inputs!$B$38)*_xlfn.NORM.S.INV(RAND())</f>
        <v>1.330660006311768E-2</v>
      </c>
      <c r="O328" s="24">
        <f ca="1">SQRT(Inputs!$B$38)*D328+SQRT(1-Inputs!$B$38)*_xlfn.NORM.S.INV(RAND())</f>
        <v>-0.12539913399617675</v>
      </c>
      <c r="P328" s="24">
        <f ca="1">SQRT(Inputs!$B$38)*E328+SQRT(1-Inputs!$B$38)*_xlfn.NORM.S.INV(RAND())</f>
        <v>1.6260720090676979</v>
      </c>
      <c r="Q328" s="24">
        <f ca="1">SQRT(Inputs!$B$38)*F328+SQRT(1-Inputs!$B$38)*_xlfn.NORM.S.INV(RAND())</f>
        <v>0.35116240203562721</v>
      </c>
      <c r="R328" s="24">
        <f ca="1">SQRT(Inputs!$B$38)*G328+SQRT(1-Inputs!$B$38)*_xlfn.NORM.S.INV(RAND())</f>
        <v>7.9493231553303678E-2</v>
      </c>
      <c r="S328" s="24">
        <f ca="1">SQRT(Inputs!$B$38)*H328+SQRT(1-Inputs!$B$38)*_xlfn.NORM.S.INV(RAND())</f>
        <v>0.16704027980957631</v>
      </c>
      <c r="T328" s="24">
        <f ca="1">SQRT(Inputs!$B$38)*I328+SQRT(1-Inputs!$B$38)*_xlfn.NORM.S.INV(RAND())</f>
        <v>1.7857486008503214</v>
      </c>
      <c r="U328" s="24">
        <f ca="1">SQRT(Inputs!$B$38)*J328+SQRT(1-Inputs!$B$38)*_xlfn.NORM.S.INV(RAND())</f>
        <v>-2.5838173764114289</v>
      </c>
      <c r="V328" s="24">
        <f ca="1">SQRT(Inputs!$B$38)*K328+SQRT(1-Inputs!$B$38)*_xlfn.NORM.S.INV(RAND())</f>
        <v>-0.46434548201678261</v>
      </c>
      <c r="W328" s="24">
        <f ca="1">SQRT(Inputs!$B$38)*L328+SQRT(1-Inputs!$B$38)*_xlfn.NORM.S.INV(RAND())</f>
        <v>0.39364347716772696</v>
      </c>
      <c r="X328" s="24">
        <f ca="1">SQRT(Inputs!$B$38)*M328+SQRT(1-Inputs!$B$38)*_xlfn.NORM.S.INV(RAND())</f>
        <v>-1.4297144973662281</v>
      </c>
      <c r="Y328" s="24">
        <f ca="1">SQRT(Inputs!$B$38)*C328+SQRT(1-Inputs!$B$38)*_xlfn.NORM.S.INV(RAND())</f>
        <v>0.38011725433884691</v>
      </c>
      <c r="Z328" s="24">
        <f ca="1">SQRT(Inputs!$B$38)*D328+SQRT(1-Inputs!$B$38)*_xlfn.NORM.S.INV(RAND())</f>
        <v>-1.4798399349511033</v>
      </c>
      <c r="AA328" s="24">
        <f ca="1">SQRT(Inputs!$B$38)*E328+SQRT(1-Inputs!$B$38)*_xlfn.NORM.S.INV(RAND())</f>
        <v>1.4446835600371286</v>
      </c>
      <c r="AB328" s="24">
        <f ca="1">SQRT(Inputs!$B$38)*F328+SQRT(1-Inputs!$B$38)*_xlfn.NORM.S.INV(RAND())</f>
        <v>-0.42821356409662353</v>
      </c>
      <c r="AC328" s="24">
        <f ca="1">SQRT(Inputs!$B$38)*G328+SQRT(1-Inputs!$B$38)*_xlfn.NORM.S.INV(RAND())</f>
        <v>1.1932021527529615</v>
      </c>
      <c r="AD328" s="24">
        <f ca="1">SQRT(Inputs!$B$38)*H328+SQRT(1-Inputs!$B$38)*_xlfn.NORM.S.INV(RAND())</f>
        <v>0.53705665922339407</v>
      </c>
      <c r="AE328" s="24">
        <f ca="1">SQRT(Inputs!$B$38)*I328+SQRT(1-Inputs!$B$38)*_xlfn.NORM.S.INV(RAND())</f>
        <v>-0.69398036099509353</v>
      </c>
      <c r="AF328" s="24">
        <f ca="1">SQRT(Inputs!$B$38)*J328+SQRT(1-Inputs!$B$38)*_xlfn.NORM.S.INV(RAND())</f>
        <v>0.30086349634125154</v>
      </c>
      <c r="AG328" s="24">
        <f ca="1">SQRT(Inputs!$B$38)*K328+SQRT(1-Inputs!$B$38)*_xlfn.NORM.S.INV(RAND())</f>
        <v>-1.3243483484215723E-2</v>
      </c>
      <c r="AH328" s="24">
        <f ca="1">SQRT(Inputs!$B$38)*L328+SQRT(1-Inputs!$B$38)*_xlfn.NORM.S.INV(RAND())</f>
        <v>-0.48684140553075739</v>
      </c>
      <c r="AI328" s="24">
        <f ca="1">SQRT(Inputs!$B$38)*M328+SQRT(1-Inputs!$B$38)*_xlfn.NORM.S.INV(RAND())</f>
        <v>-0.75618958221239085</v>
      </c>
      <c r="AJ328" s="24">
        <f ca="1">SQRT(Inputs!$B$38)*C328+SQRT(1-Inputs!$B$38)*_xlfn.NORM.S.INV(RAND())</f>
        <v>-0.37312914243628648</v>
      </c>
      <c r="AK328" s="24">
        <f ca="1">SQRT(Inputs!$B$38)*D328+SQRT(1-Inputs!$B$38)*_xlfn.NORM.S.INV(RAND())</f>
        <v>-0.78218171762124178</v>
      </c>
      <c r="AL328" s="24">
        <f ca="1">SQRT(Inputs!$B$38)*E328+SQRT(1-Inputs!$B$38)*_xlfn.NORM.S.INV(RAND())</f>
        <v>0.22084064584015761</v>
      </c>
      <c r="AM328" s="24">
        <f ca="1">SQRT(Inputs!$B$38)*F328+SQRT(1-Inputs!$B$38)*_xlfn.NORM.S.INV(RAND())</f>
        <v>0.41231065773809666</v>
      </c>
      <c r="AN328" s="24">
        <f ca="1">SQRT(Inputs!$B$38)*G328+SQRT(1-Inputs!$B$38)*_xlfn.NORM.S.INV(RAND())</f>
        <v>0.65159504589681294</v>
      </c>
      <c r="AO328" s="24">
        <f ca="1">SQRT(Inputs!$B$38)*H328+SQRT(1-Inputs!$B$38)*_xlfn.NORM.S.INV(RAND())</f>
        <v>-0.56138154845171728</v>
      </c>
      <c r="AP328" s="24">
        <f ca="1">SQRT(Inputs!$B$38)*I328+SQRT(1-Inputs!$B$38)*_xlfn.NORM.S.INV(RAND())</f>
        <v>-1.4569451768293367</v>
      </c>
      <c r="AQ328" s="24">
        <f ca="1">SQRT(Inputs!$B$38)*J328+SQRT(1-Inputs!$B$38)*_xlfn.NORM.S.INV(RAND())</f>
        <v>-0.50359702736758105</v>
      </c>
      <c r="AR328" s="24">
        <f ca="1">SQRT(Inputs!$B$38)*K328+SQRT(1-Inputs!$B$38)*_xlfn.NORM.S.INV(RAND())</f>
        <v>1.0860963134897301</v>
      </c>
      <c r="AS328" s="24">
        <f ca="1">SQRT(Inputs!$B$38)*L328+SQRT(1-Inputs!$B$38)*_xlfn.NORM.S.INV(RAND())</f>
        <v>-0.34789002332862473</v>
      </c>
      <c r="AT328" s="24">
        <f ca="1">SQRT(Inputs!$B$38)*M328+SQRT(1-Inputs!$B$38)*_xlfn.NORM.S.INV(RAND())</f>
        <v>-2.129156637094245</v>
      </c>
      <c r="AU328" s="15">
        <f ca="1">Inputs!$B$6*EXP($B$8-0.5*C$5^2+C$5*N328)</f>
        <v>4972.9395174858873</v>
      </c>
      <c r="AV328" s="15">
        <f t="shared" ca="1" si="146"/>
        <v>5942.6568428126666</v>
      </c>
      <c r="AW328" s="15">
        <f t="shared" ca="1" si="147"/>
        <v>9023.0139668015254</v>
      </c>
      <c r="AX328" s="15">
        <f t="shared" ca="1" si="148"/>
        <v>11510.252151734028</v>
      </c>
      <c r="AY328" s="15">
        <f t="shared" ca="1" si="149"/>
        <v>14197.904110847567</v>
      </c>
      <c r="AZ328" s="15">
        <f t="shared" ca="1" si="150"/>
        <v>17686.783724069308</v>
      </c>
      <c r="BA328" s="15">
        <f t="shared" ca="1" si="151"/>
        <v>26092.002398530007</v>
      </c>
      <c r="BB328" s="15">
        <f t="shared" ca="1" si="152"/>
        <v>24658.710038781715</v>
      </c>
      <c r="BC328" s="15">
        <f t="shared" ca="1" si="153"/>
        <v>28876.844514686982</v>
      </c>
      <c r="BD328" s="15">
        <f t="shared" ca="1" si="154"/>
        <v>36703.669484808845</v>
      </c>
      <c r="BE328" s="15">
        <f t="shared" ca="1" si="155"/>
        <v>39484.262040062553</v>
      </c>
      <c r="BF328" s="15">
        <f ca="1">Inputs!$B$13*EXP($B$9-0.5*C$6^2+C$6*Y328)</f>
        <v>14913.566766579599</v>
      </c>
      <c r="BG328" s="15">
        <f t="shared" ca="1" si="156"/>
        <v>13916.358577786828</v>
      </c>
      <c r="BH328" s="15">
        <f t="shared" ca="1" si="157"/>
        <v>21606.945454312081</v>
      </c>
      <c r="BI328" s="15">
        <f t="shared" ca="1" si="158"/>
        <v>24763.021546920685</v>
      </c>
      <c r="BJ328" s="15">
        <f t="shared" ca="1" si="159"/>
        <v>36055.15820982241</v>
      </c>
      <c r="BK328" s="15">
        <f t="shared" ca="1" si="160"/>
        <v>47607.569851091175</v>
      </c>
      <c r="BL328" s="15">
        <f t="shared" ca="1" si="161"/>
        <v>53450.361708383789</v>
      </c>
      <c r="BM328" s="15">
        <f t="shared" ca="1" si="162"/>
        <v>68204.147380142953</v>
      </c>
      <c r="BN328" s="15">
        <f t="shared" ca="1" si="163"/>
        <v>83749.540570839803</v>
      </c>
      <c r="BO328" s="15">
        <f t="shared" ca="1" si="164"/>
        <v>97375.720344741654</v>
      </c>
      <c r="BP328" s="15">
        <f t="shared" ca="1" si="165"/>
        <v>110010.73998674871</v>
      </c>
      <c r="BQ328" s="15">
        <f ca="1">Inputs!$B$20*EXP($B$10-0.5*C$7^2+C$7*AJ328)</f>
        <v>3757.7897773189038</v>
      </c>
      <c r="BR328" s="15">
        <f t="shared" ca="1" si="166"/>
        <v>3977.3159168121856</v>
      </c>
      <c r="BS328" s="15">
        <f t="shared" ca="1" si="167"/>
        <v>5803.1482374867119</v>
      </c>
      <c r="BT328" s="15">
        <f t="shared" ca="1" si="168"/>
        <v>8915.2553776708464</v>
      </c>
      <c r="BU328" s="15">
        <f t="shared" ca="1" si="169"/>
        <v>14465.486962030516</v>
      </c>
      <c r="BV328" s="15">
        <f t="shared" ca="1" si="170"/>
        <v>17734.599111035102</v>
      </c>
      <c r="BW328" s="15">
        <f t="shared" ca="1" si="171"/>
        <v>18180.843640158953</v>
      </c>
      <c r="BX328" s="15">
        <f t="shared" ca="1" si="172"/>
        <v>22986.921618759065</v>
      </c>
      <c r="BY328" s="15">
        <f t="shared" ca="1" si="173"/>
        <v>39647.58268865689</v>
      </c>
      <c r="BZ328" s="15">
        <f t="shared" ca="1" si="174"/>
        <v>52184.663097422366</v>
      </c>
      <c r="CA328" s="15">
        <f t="shared" ca="1" si="175"/>
        <v>50212.153090066982</v>
      </c>
      <c r="CB328" s="15">
        <f ca="1">(AU328*DCF!C$10-DCF!C$5*MAX(AU328*DCF!C$10,0)-MAX(AU328-Inputs!$B$6,0)/Inputs!$B$10)*DCF!C$6</f>
        <v>1042.9980099898141</v>
      </c>
      <c r="CC328" s="15">
        <f ca="1">(AV328*DCF!D$10-DCF!D$5*MAX(AV328*DCF!D$10,0)-MAX(AV328-AU328,0)/Inputs!$B$10)*DCF!D$6</f>
        <v>1212.0421547814035</v>
      </c>
      <c r="CD328" s="15">
        <f ca="1">(AW328*DCF!E$10-DCF!E$5*MAX(AW328*DCF!E$10,0)-MAX(AW328-AV328,0)/Inputs!$B$10)*DCF!E$6</f>
        <v>1389.446303563062</v>
      </c>
      <c r="CE328" s="15">
        <f ca="1">(AX328*DCF!F$10-DCF!F$5*MAX(AX328*DCF!F$10,0)-MAX(AX328-AW328,0)/Inputs!$B$10)*DCF!F$6</f>
        <v>1995.1371006100571</v>
      </c>
      <c r="CF328" s="15">
        <f ca="1">(AY328*DCF!G$10-DCF!G$5*MAX(AY328*DCF!G$10,0)-MAX(AY328-AX328,0)/Inputs!$B$10)*DCF!G$6</f>
        <v>2408.720858897535</v>
      </c>
      <c r="CG328" s="15">
        <f ca="1">(AZ328*DCF!H$10-DCF!H$5*MAX(AZ328*DCF!H$10,0)-MAX(AZ328-AY328,0)/Inputs!$B$10)*DCF!H$6</f>
        <v>2814.3886246736938</v>
      </c>
      <c r="CH328" s="15">
        <f ca="1">(BA328*DCF!I$10-DCF!I$5*MAX(BA328*DCF!I$10,0)-MAX(BA328-AZ328,0)/Inputs!$B$10)*DCF!I$6</f>
        <v>3387.3066442122245</v>
      </c>
      <c r="CI328" s="15">
        <f ca="1">(BB328*DCF!J$10-DCF!J$5*MAX(BB328*DCF!J$10,0)-MAX(BB328-BA328,0)/Inputs!$B$10)*DCF!J$6</f>
        <v>4231.4918588604114</v>
      </c>
      <c r="CJ328" s="15">
        <f ca="1">(BC328*DCF!K$10-DCF!K$5*MAX(BC328*DCF!K$10,0)-MAX(BC328-BB328,0)/Inputs!$B$10)*DCF!K$6</f>
        <v>4058.233587252399</v>
      </c>
      <c r="CK328" s="15">
        <f ca="1">(BD328*DCF!L$10-DCF!L$5*MAX(BD328*DCF!L$10,0)-MAX(BD328-BC328,0)/Inputs!$B$10)*DCF!L$6</f>
        <v>4523.4761181074346</v>
      </c>
      <c r="CL328" s="15">
        <f ca="1">(BE328*DCF!M$10-DCF!M$5*MAX(BE328*DCF!M$10,0)-MAX(BE328-BD328,0)/Inputs!$B$10)*DCF!M$6</f>
        <v>5239.5685740372664</v>
      </c>
      <c r="CM328" s="15">
        <f ca="1">(BF328*DCF!C$28-DCF!C$5*MAX(BF328*DCF!C$28,0)-MAX(BF328-Inputs!$B$13,0)/Inputs!$B$17)*DCF!C$6</f>
        <v>3737.0731724084244</v>
      </c>
      <c r="CN328" s="15">
        <f ca="1">(BG328*DCF!D$28-DCF!D$5*MAX(BG328*DCF!D$28,0)-MAX(BG328-BF328,0)/Inputs!$B$17)*DCF!D$6</f>
        <v>4098.6885654135986</v>
      </c>
      <c r="CO328" s="15">
        <f ca="1">(BH328*DCF!E$28-DCF!E$5*MAX(BH328*DCF!E$28,0)-MAX(BH328-BG328,0)/Inputs!$B$17)*DCF!E$6</f>
        <v>4603.7628814042337</v>
      </c>
      <c r="CP328" s="15">
        <f ca="1">(BI328*DCF!F$28-DCF!F$5*MAX(BI328*DCF!F$28,0)-MAX(BI328-BH328,0)/Inputs!$B$17)*DCF!F$6</f>
        <v>6147.8945323963862</v>
      </c>
      <c r="CQ328" s="15">
        <f ca="1">(BJ328*DCF!G$28-DCF!G$5*MAX(BJ328*DCF!G$28,0)-MAX(BJ328-BI328,0)/Inputs!$B$17)*DCF!G$6</f>
        <v>7455.5585132247688</v>
      </c>
      <c r="CR328" s="15">
        <f ca="1">(BK328*DCF!H$28-DCF!H$5*MAX(BK328*DCF!H$28,0)-MAX(BK328-BJ328,0)/Inputs!$B$17)*DCF!H$6</f>
        <v>9978.9566981907337</v>
      </c>
      <c r="CS328" s="15">
        <f ca="1">(BL328*DCF!I$28-DCF!I$5*MAX(BL328*DCF!I$28,0)-MAX(BL328-BK328,0)/Inputs!$B$17)*DCF!I$6</f>
        <v>11730.395134388211</v>
      </c>
      <c r="CT328" s="15">
        <f ca="1">(BM328*DCF!J$28-DCF!J$5*MAX(BM328*DCF!J$28,0)-MAX(BM328-BL328,0)/Inputs!$B$17)*DCF!J$6</f>
        <v>13258.955471307674</v>
      </c>
      <c r="CU328" s="15">
        <f ca="1">(BN328*DCF!K$28-DCF!K$5*MAX(BN328*DCF!K$28,0)-MAX(BN328-BM328,0)/Inputs!$B$17)*DCF!K$6</f>
        <v>15782.39513773199</v>
      </c>
      <c r="CV328" s="15">
        <f ca="1">(BO328*DCF!L$28-DCF!L$5*MAX(BO328*DCF!L$28,0)-MAX(BO328-BN328,0)/Inputs!$B$17)*DCF!L$6</f>
        <v>17886.675149958312</v>
      </c>
      <c r="CW328" s="15">
        <f ca="1">(BP328*DCF!M$28-DCF!M$5*MAX(BP328*DCF!M$28,0)-MAX(BP328-BO328,0)/Inputs!$B$17)*DCF!M$6</f>
        <v>19377.869807163061</v>
      </c>
      <c r="CX328" s="15">
        <f ca="1">(BQ328*DCF!C$46-DCF!C$5*MAX(BQ328*DCF!C$46,0)-MAX(BQ328-Inputs!$B$20,0)/Inputs!$B$24)*DCF!C$6</f>
        <v>-1125.0275593433514</v>
      </c>
      <c r="CY328" s="15">
        <f ca="1">(BR328*DCF!D$46-DCF!D$5*MAX(BR328*DCF!D$46,0)-MAX(BR328-BQ328,0)/Inputs!$B$24)*DCF!D$6</f>
        <v>-772.50505628304848</v>
      </c>
      <c r="CZ328" s="15">
        <f ca="1">(BS328*DCF!E$46-DCF!E$5*MAX(BS328*DCF!E$46,0)-MAX(BS328-BR328,0)/Inputs!$B$24)*DCF!E$6</f>
        <v>-1405.9252195630859</v>
      </c>
      <c r="DA328" s="15">
        <f ca="1">(BT328*DCF!F$46-DCF!F$5*MAX(BT328*DCF!F$46,0)-MAX(BT328-BS328,0)/Inputs!$B$24)*DCF!F$6</f>
        <v>-1782.4818540988344</v>
      </c>
      <c r="DB328" s="15">
        <f ca="1">(BU328*DCF!G$46-DCF!G$5*MAX(BU328*DCF!G$46,0)-MAX(BU328-BT328,0)/Inputs!$B$24)*DCF!G$6</f>
        <v>-2353.5786468823899</v>
      </c>
      <c r="DC328" s="15">
        <f ca="1">(BV328*DCF!H$46-DCF!H$5*MAX(BV328*DCF!H$46,0)-MAX(BV328-BU328,0)/Inputs!$B$24)*DCF!H$6</f>
        <v>-1015.8565701207135</v>
      </c>
      <c r="DD328" s="15">
        <f ca="1">(BW328*DCF!I$46-DCF!I$5*MAX(BW328*DCF!I$46,0)-MAX(BW328-BV328,0)/Inputs!$B$24)*DCF!I$6</f>
        <v>291.79408915863047</v>
      </c>
      <c r="DE328" s="15">
        <f ca="1">(BX328*DCF!J$46-DCF!J$5*MAX(BX328*DCF!J$46,0)-MAX(BX328-BW328,0)/Inputs!$B$24)*DCF!J$6</f>
        <v>-310.25558293947336</v>
      </c>
      <c r="DF328" s="15">
        <f ca="1">(BY328*DCF!K$46-DCF!K$5*MAX(BY328*DCF!K$46,0)-MAX(BY328-BX328,0)/Inputs!$B$24)*DCF!K$6</f>
        <v>-1816.6160348677859</v>
      </c>
      <c r="DG328" s="15">
        <f ca="1">(BZ328*DCF!L$46-DCF!L$5*MAX(BZ328*DCF!L$46,0)-MAX(BZ328-BY328,0)/Inputs!$B$24)*DCF!L$6</f>
        <v>770.10168046351737</v>
      </c>
      <c r="DH328" s="15">
        <f ca="1">(CA328*DCF!M$46-DCF!M$5*MAX(CA328*DCF!M$46,0)-MAX(CA328-BZ328,0)/Inputs!$B$24)*DCF!M$6</f>
        <v>3936.4356929629016</v>
      </c>
      <c r="DI328" s="15">
        <f ca="1">SUM(CB328:CL328)+BE328*DCF!M$10*(1+Inputs!$B$30)*(1-Inputs!$B$33)*(1-Inputs!$B$30/Inputs!$B$31)/(Inputs!$B$29-Inputs!$B$30)*DCF!M$6</f>
        <v>142188.03321779193</v>
      </c>
      <c r="DJ328" s="15">
        <f ca="1">SUM(CM328:CW328)+BP328*DCF!M$28*(1+Inputs!$B$30)*(1-Inputs!$B$33)*(1-Inputs!$B$30/Inputs!$B$31)/(Inputs!$B$29-Inputs!$B$30)*DCF!M$6</f>
        <v>522273.35056299547</v>
      </c>
      <c r="DK328" s="15">
        <f ca="1">SUM(CX328:DH328)+CA328*DCF!M$46*(1+Inputs!$B$30)*(1-Inputs!$B$33)*(1-Inputs!$B$30/Inputs!$B$31)/(Inputs!$B$29-Inputs!$B$30)*DCF!M$6</f>
        <v>72050.021625509646</v>
      </c>
      <c r="DM328" s="15">
        <f ca="1">DI328+DJ328+DK328+Inputs!$B$34+Inputs!$B$36-Inputs!$B$35</f>
        <v>813362.40540629707</v>
      </c>
    </row>
    <row r="329" spans="1:117" x14ac:dyDescent="0.75">
      <c r="A329" s="11">
        <v>316</v>
      </c>
      <c r="C329" s="24">
        <f t="shared" ca="1" si="181"/>
        <v>0.78928725558718638</v>
      </c>
      <c r="D329" s="24">
        <f t="shared" ca="1" si="181"/>
        <v>1.6767225884189676</v>
      </c>
      <c r="E329" s="24">
        <f t="shared" ca="1" si="181"/>
        <v>-1.507772435338592</v>
      </c>
      <c r="F329" s="24">
        <f t="shared" ca="1" si="181"/>
        <v>-0.14959609431529292</v>
      </c>
      <c r="G329" s="24">
        <f t="shared" ca="1" si="181"/>
        <v>1.3057780401477228</v>
      </c>
      <c r="H329" s="24">
        <f t="shared" ca="1" si="181"/>
        <v>-0.93486249608136152</v>
      </c>
      <c r="I329" s="24">
        <f t="shared" ca="1" si="181"/>
        <v>1.470555490966329</v>
      </c>
      <c r="J329" s="24">
        <f t="shared" ca="1" si="181"/>
        <v>-0.87144041253317295</v>
      </c>
      <c r="K329" s="24">
        <f t="shared" ca="1" si="181"/>
        <v>0.63578353644450825</v>
      </c>
      <c r="L329" s="24">
        <f t="shared" ca="1" si="181"/>
        <v>2.193658430246308</v>
      </c>
      <c r="M329" s="24">
        <f t="shared" ca="1" si="181"/>
        <v>5.3942675242322852E-2</v>
      </c>
      <c r="N329" s="24">
        <f ca="1">SQRT(Inputs!$B$38)*C329+SQRT(1-Inputs!$B$38)*_xlfn.NORM.S.INV(RAND())</f>
        <v>1.3930497747597397</v>
      </c>
      <c r="O329" s="24">
        <f ca="1">SQRT(Inputs!$B$38)*D329+SQRT(1-Inputs!$B$38)*_xlfn.NORM.S.INV(RAND())</f>
        <v>2.41856740879249</v>
      </c>
      <c r="P329" s="24">
        <f ca="1">SQRT(Inputs!$B$38)*E329+SQRT(1-Inputs!$B$38)*_xlfn.NORM.S.INV(RAND())</f>
        <v>-0.85141712123574775</v>
      </c>
      <c r="Q329" s="24">
        <f ca="1">SQRT(Inputs!$B$38)*F329+SQRT(1-Inputs!$B$38)*_xlfn.NORM.S.INV(RAND())</f>
        <v>-1.207998586706436</v>
      </c>
      <c r="R329" s="24">
        <f ca="1">SQRT(Inputs!$B$38)*G329+SQRT(1-Inputs!$B$38)*_xlfn.NORM.S.INV(RAND())</f>
        <v>0.52125684913539982</v>
      </c>
      <c r="S329" s="24">
        <f ca="1">SQRT(Inputs!$B$38)*H329+SQRT(1-Inputs!$B$38)*_xlfn.NORM.S.INV(RAND())</f>
        <v>0.30620168657828661</v>
      </c>
      <c r="T329" s="24">
        <f ca="1">SQRT(Inputs!$B$38)*I329+SQRT(1-Inputs!$B$38)*_xlfn.NORM.S.INV(RAND())</f>
        <v>0.40605524149124839</v>
      </c>
      <c r="U329" s="24">
        <f ca="1">SQRT(Inputs!$B$38)*J329+SQRT(1-Inputs!$B$38)*_xlfn.NORM.S.INV(RAND())</f>
        <v>8.4106930503825172E-2</v>
      </c>
      <c r="V329" s="24">
        <f ca="1">SQRT(Inputs!$B$38)*K329+SQRT(1-Inputs!$B$38)*_xlfn.NORM.S.INV(RAND())</f>
        <v>0.82275554213049351</v>
      </c>
      <c r="W329" s="24">
        <f ca="1">SQRT(Inputs!$B$38)*L329+SQRT(1-Inputs!$B$38)*_xlfn.NORM.S.INV(RAND())</f>
        <v>0.93907590580741274</v>
      </c>
      <c r="X329" s="24">
        <f ca="1">SQRT(Inputs!$B$38)*M329+SQRT(1-Inputs!$B$38)*_xlfn.NORM.S.INV(RAND())</f>
        <v>-1.9675354592216161E-2</v>
      </c>
      <c r="Y329" s="24">
        <f ca="1">SQRT(Inputs!$B$38)*C329+SQRT(1-Inputs!$B$38)*_xlfn.NORM.S.INV(RAND())</f>
        <v>0.97708850815826231</v>
      </c>
      <c r="Z329" s="24">
        <f ca="1">SQRT(Inputs!$B$38)*D329+SQRT(1-Inputs!$B$38)*_xlfn.NORM.S.INV(RAND())</f>
        <v>0.54467548132233223</v>
      </c>
      <c r="AA329" s="24">
        <f ca="1">SQRT(Inputs!$B$38)*E329+SQRT(1-Inputs!$B$38)*_xlfn.NORM.S.INV(RAND())</f>
        <v>-0.44061775763214323</v>
      </c>
      <c r="AB329" s="24">
        <f ca="1">SQRT(Inputs!$B$38)*F329+SQRT(1-Inputs!$B$38)*_xlfn.NORM.S.INV(RAND())</f>
        <v>0.76295952125640265</v>
      </c>
      <c r="AC329" s="24">
        <f ca="1">SQRT(Inputs!$B$38)*G329+SQRT(1-Inputs!$B$38)*_xlfn.NORM.S.INV(RAND())</f>
        <v>0.96860052250139284</v>
      </c>
      <c r="AD329" s="24">
        <f ca="1">SQRT(Inputs!$B$38)*H329+SQRT(1-Inputs!$B$38)*_xlfn.NORM.S.INV(RAND())</f>
        <v>-6.0475813877604701E-2</v>
      </c>
      <c r="AE329" s="24">
        <f ca="1">SQRT(Inputs!$B$38)*I329+SQRT(1-Inputs!$B$38)*_xlfn.NORM.S.INV(RAND())</f>
        <v>1.1444133916200636</v>
      </c>
      <c r="AF329" s="24">
        <f ca="1">SQRT(Inputs!$B$38)*J329+SQRT(1-Inputs!$B$38)*_xlfn.NORM.S.INV(RAND())</f>
        <v>0.18774140788701216</v>
      </c>
      <c r="AG329" s="24">
        <f ca="1">SQRT(Inputs!$B$38)*K329+SQRT(1-Inputs!$B$38)*_xlfn.NORM.S.INV(RAND())</f>
        <v>5.6170990531670961E-3</v>
      </c>
      <c r="AH329" s="24">
        <f ca="1">SQRT(Inputs!$B$38)*L329+SQRT(1-Inputs!$B$38)*_xlfn.NORM.S.INV(RAND())</f>
        <v>-1.0866276480556663</v>
      </c>
      <c r="AI329" s="24">
        <f ca="1">SQRT(Inputs!$B$38)*M329+SQRT(1-Inputs!$B$38)*_xlfn.NORM.S.INV(RAND())</f>
        <v>-0.94694333422243016</v>
      </c>
      <c r="AJ329" s="24">
        <f ca="1">SQRT(Inputs!$B$38)*C329+SQRT(1-Inputs!$B$38)*_xlfn.NORM.S.INV(RAND())</f>
        <v>1.0938882382910267</v>
      </c>
      <c r="AK329" s="24">
        <f ca="1">SQRT(Inputs!$B$38)*D329+SQRT(1-Inputs!$B$38)*_xlfn.NORM.S.INV(RAND())</f>
        <v>0.62959332545545199</v>
      </c>
      <c r="AL329" s="24">
        <f ca="1">SQRT(Inputs!$B$38)*E329+SQRT(1-Inputs!$B$38)*_xlfn.NORM.S.INV(RAND())</f>
        <v>-0.6680432322680524</v>
      </c>
      <c r="AM329" s="24">
        <f ca="1">SQRT(Inputs!$B$38)*F329+SQRT(1-Inputs!$B$38)*_xlfn.NORM.S.INV(RAND())</f>
        <v>-4.3284945321065568E-2</v>
      </c>
      <c r="AN329" s="24">
        <f ca="1">SQRT(Inputs!$B$38)*G329+SQRT(1-Inputs!$B$38)*_xlfn.NORM.S.INV(RAND())</f>
        <v>1.1881958626906242</v>
      </c>
      <c r="AO329" s="24">
        <f ca="1">SQRT(Inputs!$B$38)*H329+SQRT(1-Inputs!$B$38)*_xlfn.NORM.S.INV(RAND())</f>
        <v>-0.39585174048935695</v>
      </c>
      <c r="AP329" s="24">
        <f ca="1">SQRT(Inputs!$B$38)*I329+SQRT(1-Inputs!$B$38)*_xlfn.NORM.S.INV(RAND())</f>
        <v>1.4053114915983498</v>
      </c>
      <c r="AQ329" s="24">
        <f ca="1">SQRT(Inputs!$B$38)*J329+SQRT(1-Inputs!$B$38)*_xlfn.NORM.S.INV(RAND())</f>
        <v>-1.3642102239970986</v>
      </c>
      <c r="AR329" s="24">
        <f ca="1">SQRT(Inputs!$B$38)*K329+SQRT(1-Inputs!$B$38)*_xlfn.NORM.S.INV(RAND())</f>
        <v>-0.55524296997654932</v>
      </c>
      <c r="AS329" s="24">
        <f ca="1">SQRT(Inputs!$B$38)*L329+SQRT(1-Inputs!$B$38)*_xlfn.NORM.S.INV(RAND())</f>
        <v>0.33041306194843267</v>
      </c>
      <c r="AT329" s="24">
        <f ca="1">SQRT(Inputs!$B$38)*M329+SQRT(1-Inputs!$B$38)*_xlfn.NORM.S.INV(RAND())</f>
        <v>-1.1481751480673215</v>
      </c>
      <c r="AU329" s="15">
        <f ca="1">Inputs!$B$6*EXP($B$8-0.5*C$5^2+C$5*N329)</f>
        <v>6217.4160121382638</v>
      </c>
      <c r="AV329" s="15">
        <f t="shared" ca="1" si="146"/>
        <v>10799.977864699322</v>
      </c>
      <c r="AW329" s="15">
        <f t="shared" ca="1" si="147"/>
        <v>11739.97371476823</v>
      </c>
      <c r="AX329" s="15">
        <f t="shared" ca="1" si="148"/>
        <v>12325.481497683806</v>
      </c>
      <c r="AY329" s="15">
        <f t="shared" ca="1" si="149"/>
        <v>16008.465511735712</v>
      </c>
      <c r="AZ329" s="15">
        <f t="shared" ca="1" si="150"/>
        <v>20250.21423290858</v>
      </c>
      <c r="BA329" s="15">
        <f t="shared" ca="1" si="151"/>
        <v>25856.919711566854</v>
      </c>
      <c r="BB329" s="15">
        <f t="shared" ca="1" si="152"/>
        <v>31924.636002733561</v>
      </c>
      <c r="BC329" s="15">
        <f t="shared" ca="1" si="153"/>
        <v>42331.503759347783</v>
      </c>
      <c r="BD329" s="15">
        <f t="shared" ca="1" si="154"/>
        <v>56621.257449525692</v>
      </c>
      <c r="BE329" s="15">
        <f t="shared" ca="1" si="155"/>
        <v>69257.865898630218</v>
      </c>
      <c r="BF329" s="15">
        <f ca="1">Inputs!$B$13*EXP($B$9-0.5*C$6^2+C$6*Y329)</f>
        <v>16787.247020368126</v>
      </c>
      <c r="BG329" s="15">
        <f t="shared" ca="1" si="156"/>
        <v>22572.075167413266</v>
      </c>
      <c r="BH329" s="15">
        <f t="shared" ca="1" si="157"/>
        <v>25635.347220458945</v>
      </c>
      <c r="BI329" s="15">
        <f t="shared" ca="1" si="158"/>
        <v>35291.902568686528</v>
      </c>
      <c r="BJ329" s="15">
        <f t="shared" ca="1" si="159"/>
        <v>49748.319868589548</v>
      </c>
      <c r="BK329" s="15">
        <f t="shared" ca="1" si="160"/>
        <v>60555.995731749907</v>
      </c>
      <c r="BL329" s="15">
        <f t="shared" ca="1" si="161"/>
        <v>86277.648363255881</v>
      </c>
      <c r="BM329" s="15">
        <f t="shared" ca="1" si="162"/>
        <v>108556.37812549381</v>
      </c>
      <c r="BN329" s="15">
        <f t="shared" ca="1" si="163"/>
        <v>133600.65132572825</v>
      </c>
      <c r="BO329" s="15">
        <f t="shared" ca="1" si="164"/>
        <v>144876.55861409593</v>
      </c>
      <c r="BP329" s="15">
        <f t="shared" ca="1" si="165"/>
        <v>160175.71734544603</v>
      </c>
      <c r="BQ329" s="15">
        <f ca="1">Inputs!$B$20*EXP($B$10-0.5*C$7^2+C$7*AJ329)</f>
        <v>6322.7650963247688</v>
      </c>
      <c r="BR329" s="15">
        <f t="shared" ca="1" si="166"/>
        <v>10478.068953924703</v>
      </c>
      <c r="BS329" s="15">
        <f t="shared" ca="1" si="167"/>
        <v>11843.601181372562</v>
      </c>
      <c r="BT329" s="15">
        <f t="shared" ca="1" si="168"/>
        <v>16145.375281449657</v>
      </c>
      <c r="BU329" s="15">
        <f t="shared" ca="1" si="169"/>
        <v>29828.865899517943</v>
      </c>
      <c r="BV329" s="15">
        <f t="shared" ca="1" si="170"/>
        <v>37959.586706900365</v>
      </c>
      <c r="BW329" s="15">
        <f t="shared" ca="1" si="171"/>
        <v>71319.340536870877</v>
      </c>
      <c r="BX329" s="15">
        <f t="shared" ca="1" si="172"/>
        <v>75883.085064633065</v>
      </c>
      <c r="BY329" s="15">
        <f t="shared" ca="1" si="173"/>
        <v>95609.249764795124</v>
      </c>
      <c r="BZ329" s="15">
        <f t="shared" ca="1" si="174"/>
        <v>142554.34271685951</v>
      </c>
      <c r="CA329" s="15">
        <f t="shared" ca="1" si="175"/>
        <v>163287.57564691905</v>
      </c>
      <c r="CB329" s="15">
        <f ca="1">(AU329*DCF!C$10-DCF!C$5*MAX(AU329*DCF!C$10,0)-MAX(AU329-Inputs!$B$6,0)/Inputs!$B$10)*DCF!C$6</f>
        <v>1034.1246707664286</v>
      </c>
      <c r="CC329" s="15">
        <f ca="1">(AV329*DCF!D$10-DCF!D$5*MAX(AV329*DCF!D$10,0)-MAX(AV329-AU329,0)/Inputs!$B$10)*DCF!D$6</f>
        <v>1515.0836634888194</v>
      </c>
      <c r="CD329" s="15">
        <f ca="1">(AW329*DCF!E$10-DCF!E$5*MAX(AW329*DCF!E$10,0)-MAX(AW329-AV329,0)/Inputs!$B$10)*DCF!E$6</f>
        <v>2498.8470538468146</v>
      </c>
      <c r="CE329" s="15">
        <f ca="1">(AX329*DCF!F$10-DCF!F$5*MAX(AX329*DCF!F$10,0)-MAX(AX329-AW329,0)/Inputs!$B$10)*DCF!F$6</f>
        <v>2568.8033148469081</v>
      </c>
      <c r="CF329" s="15">
        <f ca="1">(AY329*DCF!G$10-DCF!G$5*MAX(AY329*DCF!G$10,0)-MAX(AY329-AX329,0)/Inputs!$B$10)*DCF!G$6</f>
        <v>2590.4486339358664</v>
      </c>
      <c r="CG329" s="15">
        <f ca="1">(AZ329*DCF!H$10-DCF!H$5*MAX(AZ329*DCF!H$10,0)-MAX(AZ329-AY329,0)/Inputs!$B$10)*DCF!H$6</f>
        <v>3178.3950895871035</v>
      </c>
      <c r="CH329" s="15">
        <f ca="1">(BA329*DCF!I$10-DCF!I$5*MAX(BA329*DCF!I$10,0)-MAX(BA329-AZ329,0)/Inputs!$B$10)*DCF!I$6</f>
        <v>3803.4198282945472</v>
      </c>
      <c r="CI329" s="15">
        <f ca="1">(BB329*DCF!J$10-DCF!J$5*MAX(BB329*DCF!J$10,0)-MAX(BB329-BA329,0)/Inputs!$B$10)*DCF!J$6</f>
        <v>4558.8791975917429</v>
      </c>
      <c r="CJ329" s="15">
        <f ca="1">(BC329*DCF!K$10-DCF!K$5*MAX(BC329*DCF!K$10,0)-MAX(BC329-BB329,0)/Inputs!$B$10)*DCF!K$6</f>
        <v>5357.8891931017733</v>
      </c>
      <c r="CK329" s="15">
        <f ca="1">(BD329*DCF!L$10-DCF!L$5*MAX(BD329*DCF!L$10,0)-MAX(BD329-BC329,0)/Inputs!$B$10)*DCF!L$6</f>
        <v>6691.6658079455756</v>
      </c>
      <c r="CL329" s="15">
        <f ca="1">(BE329*DCF!M$10-DCF!M$5*MAX(BE329*DCF!M$10,0)-MAX(BE329-BD329,0)/Inputs!$B$10)*DCF!M$6</f>
        <v>8263.6027625241459</v>
      </c>
      <c r="CM329" s="15">
        <f ca="1">(BF329*DCF!C$28-DCF!C$5*MAX(BF329*DCF!C$28,0)-MAX(BF329-Inputs!$B$13,0)/Inputs!$B$17)*DCF!C$6</f>
        <v>3876.1874851455723</v>
      </c>
      <c r="CN329" s="15">
        <f ca="1">(BG329*DCF!D$28-DCF!D$5*MAX(BG329*DCF!D$28,0)-MAX(BG329-BF329,0)/Inputs!$B$17)*DCF!D$6</f>
        <v>5413.8276589092684</v>
      </c>
      <c r="CO329" s="15">
        <f ca="1">(BH329*DCF!E$28-DCF!E$5*MAX(BH329*DCF!E$28,0)-MAX(BH329-BG329,0)/Inputs!$B$17)*DCF!E$6</f>
        <v>6656.6580508119587</v>
      </c>
      <c r="CP329" s="15">
        <f ca="1">(BI329*DCF!F$28-DCF!F$5*MAX(BI329*DCF!F$28,0)-MAX(BI329-BH329,0)/Inputs!$B$17)*DCF!F$6</f>
        <v>7822.6933936007872</v>
      </c>
      <c r="CQ329" s="15">
        <f ca="1">(BJ329*DCF!G$28-DCF!G$5*MAX(BJ329*DCF!G$28,0)-MAX(BJ329-BI329,0)/Inputs!$B$17)*DCF!G$6</f>
        <v>10476.152451442273</v>
      </c>
      <c r="CR329" s="15">
        <f ca="1">(BK329*DCF!H$28-DCF!H$5*MAX(BK329*DCF!H$28,0)-MAX(BK329-BJ329,0)/Inputs!$B$17)*DCF!H$6</f>
        <v>13296.9563149285</v>
      </c>
      <c r="CS329" s="15">
        <f ca="1">(BL329*DCF!I$28-DCF!I$5*MAX(BL329*DCF!I$28,0)-MAX(BL329-BK329,0)/Inputs!$B$17)*DCF!I$6</f>
        <v>16596.605339102574</v>
      </c>
      <c r="CT329" s="15">
        <f ca="1">(BM329*DCF!J$28-DCF!J$5*MAX(BM329*DCF!J$28,0)-MAX(BM329-BL329,0)/Inputs!$B$17)*DCF!J$6</f>
        <v>21263.106709009917</v>
      </c>
      <c r="CU329" s="15">
        <f ca="1">(BN329*DCF!K$28-DCF!K$5*MAX(BN329*DCF!K$28,0)-MAX(BN329-BM329,0)/Inputs!$B$17)*DCF!K$6</f>
        <v>25146.627598860065</v>
      </c>
      <c r="CV329" s="15">
        <f ca="1">(BO329*DCF!L$28-DCF!L$5*MAX(BO329*DCF!L$28,0)-MAX(BO329-BN329,0)/Inputs!$B$17)*DCF!L$6</f>
        <v>27630.026672066269</v>
      </c>
      <c r="CW329" s="15">
        <f ca="1">(BP329*DCF!M$28-DCF!M$5*MAX(BP329*DCF!M$28,0)-MAX(BP329-BO329,0)/Inputs!$B$17)*DCF!M$6</f>
        <v>28537.961933851704</v>
      </c>
      <c r="CX329" s="15">
        <f ca="1">(BQ329*DCF!C$46-DCF!C$5*MAX(BQ329*DCF!C$46,0)-MAX(BQ329-Inputs!$B$20,0)/Inputs!$B$24)*DCF!C$6</f>
        <v>-2902.146718007923</v>
      </c>
      <c r="CY329" s="15">
        <f ca="1">(BR329*DCF!D$46-DCF!D$5*MAX(BR329*DCF!D$46,0)-MAX(BR329-BQ329,0)/Inputs!$B$24)*DCF!D$6</f>
        <v>-3561.3956825925002</v>
      </c>
      <c r="CZ329" s="15">
        <f ca="1">(BS329*DCF!E$46-DCF!E$5*MAX(BS329*DCF!E$46,0)-MAX(BS329-BR329,0)/Inputs!$B$24)*DCF!E$6</f>
        <v>-1938.7816725064104</v>
      </c>
      <c r="DA329" s="15">
        <f ca="1">(BT329*DCF!F$46-DCF!F$5*MAX(BT329*DCF!F$46,0)-MAX(BT329-BS329,0)/Inputs!$B$24)*DCF!F$6</f>
        <v>-2742.2202461355973</v>
      </c>
      <c r="DB329" s="15">
        <f ca="1">(BU329*DCF!G$46-DCF!G$5*MAX(BU329*DCF!G$46,0)-MAX(BU329-BT329,0)/Inputs!$B$24)*DCF!G$6</f>
        <v>-5606.240005371249</v>
      </c>
      <c r="DC329" s="15">
        <f ca="1">(BV329*DCF!H$46-DCF!H$5*MAX(BV329*DCF!H$46,0)-MAX(BV329-BU329,0)/Inputs!$B$24)*DCF!H$6</f>
        <v>-2526.5716731411649</v>
      </c>
      <c r="DD329" s="15">
        <f ca="1">(BW329*DCF!I$46-DCF!I$5*MAX(BW329*DCF!I$46,0)-MAX(BW329-BV329,0)/Inputs!$B$24)*DCF!I$6</f>
        <v>-7929.1469732642736</v>
      </c>
      <c r="DE329" s="15">
        <f ca="1">(BX329*DCF!J$46-DCF!J$5*MAX(BX329*DCF!J$46,0)-MAX(BX329-BW329,0)/Inputs!$B$24)*DCF!J$6</f>
        <v>1972.8550272606929</v>
      </c>
      <c r="DF329" s="15">
        <f ca="1">(BY329*DCF!K$46-DCF!K$5*MAX(BY329*DCF!K$46,0)-MAX(BY329-BX329,0)/Inputs!$B$24)*DCF!K$6</f>
        <v>629.13421289022256</v>
      </c>
      <c r="DG329" s="15">
        <f ca="1">(BZ329*DCF!L$46-DCF!L$5*MAX(BZ329*DCF!L$46,0)-MAX(BZ329-BY329,0)/Inputs!$B$24)*DCF!L$6</f>
        <v>-769.70765412230196</v>
      </c>
      <c r="DH329" s="15">
        <f ca="1">(CA329*DCF!M$46-DCF!M$5*MAX(CA329*DCF!M$46,0)-MAX(CA329-BZ329,0)/Inputs!$B$24)*DCF!M$6</f>
        <v>8466.6940797036768</v>
      </c>
      <c r="DI329" s="15">
        <f ca="1">SUM(CB329:CL329)+BE329*DCF!M$10*(1+Inputs!$B$30)*(1-Inputs!$B$33)*(1-Inputs!$B$30/Inputs!$B$31)/(Inputs!$B$29-Inputs!$B$30)*DCF!M$6</f>
        <v>234806.71585228184</v>
      </c>
      <c r="DJ329" s="15">
        <f ca="1">SUM(CM329:CW329)+BP329*DCF!M$28*(1+Inputs!$B$30)*(1-Inputs!$B$33)*(1-Inputs!$B$30/Inputs!$B$31)/(Inputs!$B$29-Inputs!$B$30)*DCF!M$6</f>
        <v>761078.32291034458</v>
      </c>
      <c r="DK329" s="15">
        <f ca="1">SUM(CX329:DH329)+CA329*DCF!M$46*(1+Inputs!$B$30)*(1-Inputs!$B$33)*(1-Inputs!$B$30/Inputs!$B$31)/(Inputs!$B$29-Inputs!$B$30)*DCF!M$6</f>
        <v>235554.40729472827</v>
      </c>
      <c r="DM329" s="15">
        <f ca="1">DI329+DJ329+DK329+Inputs!$B$34+Inputs!$B$36-Inputs!$B$35</f>
        <v>1308290.4460573548</v>
      </c>
    </row>
    <row r="330" spans="1:117" x14ac:dyDescent="0.75">
      <c r="A330" s="11">
        <v>317</v>
      </c>
      <c r="C330" s="24">
        <f t="shared" ca="1" si="181"/>
        <v>0.54794579852939607</v>
      </c>
      <c r="D330" s="24">
        <f t="shared" ca="1" si="181"/>
        <v>0.67203996312448921</v>
      </c>
      <c r="E330" s="24">
        <f t="shared" ca="1" si="181"/>
        <v>1.7380918674536703</v>
      </c>
      <c r="F330" s="24">
        <f t="shared" ca="1" si="181"/>
        <v>1.9916742736722381</v>
      </c>
      <c r="G330" s="24">
        <f t="shared" ca="1" si="181"/>
        <v>0.7058882792486052</v>
      </c>
      <c r="H330" s="24">
        <f t="shared" ca="1" si="181"/>
        <v>1.4594644099662146</v>
      </c>
      <c r="I330" s="24">
        <f t="shared" ca="1" si="181"/>
        <v>0.51909840975316746</v>
      </c>
      <c r="J330" s="24">
        <f t="shared" ca="1" si="181"/>
        <v>0.37021864494683682</v>
      </c>
      <c r="K330" s="24">
        <f t="shared" ca="1" si="181"/>
        <v>0.55004466940635632</v>
      </c>
      <c r="L330" s="24">
        <f t="shared" ca="1" si="181"/>
        <v>-1.2454444186682099</v>
      </c>
      <c r="M330" s="24">
        <f t="shared" ca="1" si="181"/>
        <v>0.35061365531111455</v>
      </c>
      <c r="N330" s="24">
        <f ca="1">SQRT(Inputs!$B$38)*C330+SQRT(1-Inputs!$B$38)*_xlfn.NORM.S.INV(RAND())</f>
        <v>0.86442364572884434</v>
      </c>
      <c r="O330" s="24">
        <f ca="1">SQRT(Inputs!$B$38)*D330+SQRT(1-Inputs!$B$38)*_xlfn.NORM.S.INV(RAND())</f>
        <v>0.1680586230199908</v>
      </c>
      <c r="P330" s="24">
        <f ca="1">SQRT(Inputs!$B$38)*E330+SQRT(1-Inputs!$B$38)*_xlfn.NORM.S.INV(RAND())</f>
        <v>1.2772032624193743</v>
      </c>
      <c r="Q330" s="24">
        <f ca="1">SQRT(Inputs!$B$38)*F330+SQRT(1-Inputs!$B$38)*_xlfn.NORM.S.INV(RAND())</f>
        <v>-0.19241039775224489</v>
      </c>
      <c r="R330" s="24">
        <f ca="1">SQRT(Inputs!$B$38)*G330+SQRT(1-Inputs!$B$38)*_xlfn.NORM.S.INV(RAND())</f>
        <v>0.28321644212412805</v>
      </c>
      <c r="S330" s="24">
        <f ca="1">SQRT(Inputs!$B$38)*H330+SQRT(1-Inputs!$B$38)*_xlfn.NORM.S.INV(RAND())</f>
        <v>0.69245070089971128</v>
      </c>
      <c r="T330" s="24">
        <f ca="1">SQRT(Inputs!$B$38)*I330+SQRT(1-Inputs!$B$38)*_xlfn.NORM.S.INV(RAND())</f>
        <v>-0.29394699817140685</v>
      </c>
      <c r="U330" s="24">
        <f ca="1">SQRT(Inputs!$B$38)*J330+SQRT(1-Inputs!$B$38)*_xlfn.NORM.S.INV(RAND())</f>
        <v>1.2219158583481793</v>
      </c>
      <c r="V330" s="24">
        <f ca="1">SQRT(Inputs!$B$38)*K330+SQRT(1-Inputs!$B$38)*_xlfn.NORM.S.INV(RAND())</f>
        <v>0.8774394467264548</v>
      </c>
      <c r="W330" s="24">
        <f ca="1">SQRT(Inputs!$B$38)*L330+SQRT(1-Inputs!$B$38)*_xlfn.NORM.S.INV(RAND())</f>
        <v>1.0762920463127306</v>
      </c>
      <c r="X330" s="24">
        <f ca="1">SQRT(Inputs!$B$38)*M330+SQRT(1-Inputs!$B$38)*_xlfn.NORM.S.INV(RAND())</f>
        <v>-0.59766019348723431</v>
      </c>
      <c r="Y330" s="24">
        <f ca="1">SQRT(Inputs!$B$38)*C330+SQRT(1-Inputs!$B$38)*_xlfn.NORM.S.INV(RAND())</f>
        <v>0.88171772721035113</v>
      </c>
      <c r="Z330" s="24">
        <f ca="1">SQRT(Inputs!$B$38)*D330+SQRT(1-Inputs!$B$38)*_xlfn.NORM.S.INV(RAND())</f>
        <v>1.460026397033928</v>
      </c>
      <c r="AA330" s="24">
        <f ca="1">SQRT(Inputs!$B$38)*E330+SQRT(1-Inputs!$B$38)*_xlfn.NORM.S.INV(RAND())</f>
        <v>0.65329396241257454</v>
      </c>
      <c r="AB330" s="24">
        <f ca="1">SQRT(Inputs!$B$38)*F330+SQRT(1-Inputs!$B$38)*_xlfn.NORM.S.INV(RAND())</f>
        <v>1.6671964680979041</v>
      </c>
      <c r="AC330" s="24">
        <f ca="1">SQRT(Inputs!$B$38)*G330+SQRT(1-Inputs!$B$38)*_xlfn.NORM.S.INV(RAND())</f>
        <v>1.281286215032333</v>
      </c>
      <c r="AD330" s="24">
        <f ca="1">SQRT(Inputs!$B$38)*H330+SQRT(1-Inputs!$B$38)*_xlfn.NORM.S.INV(RAND())</f>
        <v>1.9530675724428632</v>
      </c>
      <c r="AE330" s="24">
        <f ca="1">SQRT(Inputs!$B$38)*I330+SQRT(1-Inputs!$B$38)*_xlfn.NORM.S.INV(RAND())</f>
        <v>0.39246670169403869</v>
      </c>
      <c r="AF330" s="24">
        <f ca="1">SQRT(Inputs!$B$38)*J330+SQRT(1-Inputs!$B$38)*_xlfn.NORM.S.INV(RAND())</f>
        <v>-0.70145676711960114</v>
      </c>
      <c r="AG330" s="24">
        <f ca="1">SQRT(Inputs!$B$38)*K330+SQRT(1-Inputs!$B$38)*_xlfn.NORM.S.INV(RAND())</f>
        <v>-0.22204033705395848</v>
      </c>
      <c r="AH330" s="24">
        <f ca="1">SQRT(Inputs!$B$38)*L330+SQRT(1-Inputs!$B$38)*_xlfn.NORM.S.INV(RAND())</f>
        <v>-0.78521600119383028</v>
      </c>
      <c r="AI330" s="24">
        <f ca="1">SQRT(Inputs!$B$38)*M330+SQRT(1-Inputs!$B$38)*_xlfn.NORM.S.INV(RAND())</f>
        <v>-0.38457549070280955</v>
      </c>
      <c r="AJ330" s="24">
        <f ca="1">SQRT(Inputs!$B$38)*C330+SQRT(1-Inputs!$B$38)*_xlfn.NORM.S.INV(RAND())</f>
        <v>0.35094708909866568</v>
      </c>
      <c r="AK330" s="24">
        <f ca="1">SQRT(Inputs!$B$38)*D330+SQRT(1-Inputs!$B$38)*_xlfn.NORM.S.INV(RAND())</f>
        <v>0.18759432027524661</v>
      </c>
      <c r="AL330" s="24">
        <f ca="1">SQRT(Inputs!$B$38)*E330+SQRT(1-Inputs!$B$38)*_xlfn.NORM.S.INV(RAND())</f>
        <v>1.6940173181677398E-2</v>
      </c>
      <c r="AM330" s="24">
        <f ca="1">SQRT(Inputs!$B$38)*F330+SQRT(1-Inputs!$B$38)*_xlfn.NORM.S.INV(RAND())</f>
        <v>1.8813485141896651</v>
      </c>
      <c r="AN330" s="24">
        <f ca="1">SQRT(Inputs!$B$38)*G330+SQRT(1-Inputs!$B$38)*_xlfn.NORM.S.INV(RAND())</f>
        <v>1.4359030589082635</v>
      </c>
      <c r="AO330" s="24">
        <f ca="1">SQRT(Inputs!$B$38)*H330+SQRT(1-Inputs!$B$38)*_xlfn.NORM.S.INV(RAND())</f>
        <v>-0.74044854873696353</v>
      </c>
      <c r="AP330" s="24">
        <f ca="1">SQRT(Inputs!$B$38)*I330+SQRT(1-Inputs!$B$38)*_xlfn.NORM.S.INV(RAND())</f>
        <v>-0.31498347757709572</v>
      </c>
      <c r="AQ330" s="24">
        <f ca="1">SQRT(Inputs!$B$38)*J330+SQRT(1-Inputs!$B$38)*_xlfn.NORM.S.INV(RAND())</f>
        <v>-0.42943178591736164</v>
      </c>
      <c r="AR330" s="24">
        <f ca="1">SQRT(Inputs!$B$38)*K330+SQRT(1-Inputs!$B$38)*_xlfn.NORM.S.INV(RAND())</f>
        <v>-0.55985530045379095</v>
      </c>
      <c r="AS330" s="24">
        <f ca="1">SQRT(Inputs!$B$38)*L330+SQRT(1-Inputs!$B$38)*_xlfn.NORM.S.INV(RAND())</f>
        <v>0.18609998522759919</v>
      </c>
      <c r="AT330" s="24">
        <f ca="1">SQRT(Inputs!$B$38)*M330+SQRT(1-Inputs!$B$38)*_xlfn.NORM.S.INV(RAND())</f>
        <v>0.39993444953619883</v>
      </c>
      <c r="AU330" s="15">
        <f ca="1">Inputs!$B$6*EXP($B$8-0.5*C$5^2+C$5*N330)</f>
        <v>5707.5168467786443</v>
      </c>
      <c r="AV330" s="15">
        <f t="shared" ca="1" si="146"/>
        <v>7121.2048329483987</v>
      </c>
      <c r="AW330" s="15">
        <f t="shared" ca="1" si="147"/>
        <v>10315.454569511974</v>
      </c>
      <c r="AX330" s="15">
        <f t="shared" ca="1" si="148"/>
        <v>12295.001514006801</v>
      </c>
      <c r="AY330" s="15">
        <f t="shared" ca="1" si="149"/>
        <v>15531.053012921395</v>
      </c>
      <c r="AZ330" s="15">
        <f t="shared" ca="1" si="150"/>
        <v>20499.954239736733</v>
      </c>
      <c r="BA330" s="15">
        <f t="shared" ca="1" si="151"/>
        <v>24326.675644419312</v>
      </c>
      <c r="BB330" s="15">
        <f t="shared" ca="1" si="152"/>
        <v>33662.011275547142</v>
      </c>
      <c r="BC330" s="15">
        <f t="shared" ca="1" si="153"/>
        <v>44871.468586273972</v>
      </c>
      <c r="BD330" s="15">
        <f t="shared" ca="1" si="154"/>
        <v>60793.894739347168</v>
      </c>
      <c r="BE330" s="15">
        <f t="shared" ca="1" si="155"/>
        <v>70548.369331324488</v>
      </c>
      <c r="BF330" s="15">
        <f ca="1">Inputs!$B$13*EXP($B$9-0.5*C$6^2+C$6*Y330)</f>
        <v>16472.831617074313</v>
      </c>
      <c r="BG330" s="15">
        <f t="shared" ca="1" si="156"/>
        <v>26127.044168115553</v>
      </c>
      <c r="BH330" s="15">
        <f t="shared" ca="1" si="157"/>
        <v>35575.703620918968</v>
      </c>
      <c r="BI330" s="15">
        <f t="shared" ca="1" si="158"/>
        <v>56290.399564672698</v>
      </c>
      <c r="BJ330" s="15">
        <f t="shared" ca="1" si="159"/>
        <v>83006.538888276598</v>
      </c>
      <c r="BK330" s="15">
        <f t="shared" ca="1" si="160"/>
        <v>132905.9364721241</v>
      </c>
      <c r="BL330" s="15">
        <f t="shared" ca="1" si="161"/>
        <v>171777.10082852782</v>
      </c>
      <c r="BM330" s="15">
        <f t="shared" ca="1" si="162"/>
        <v>193530.25530843282</v>
      </c>
      <c r="BN330" s="15">
        <f t="shared" ca="1" si="163"/>
        <v>231768.21905615996</v>
      </c>
      <c r="BO330" s="15">
        <f t="shared" ca="1" si="164"/>
        <v>260291.17298583209</v>
      </c>
      <c r="BP330" s="15">
        <f t="shared" ca="1" si="165"/>
        <v>306710.5677771811</v>
      </c>
      <c r="BQ330" s="15">
        <f ca="1">Inputs!$B$20*EXP($B$10-0.5*C$7^2+C$7*AJ330)</f>
        <v>4858.104123196209</v>
      </c>
      <c r="BR330" s="15">
        <f t="shared" ca="1" si="166"/>
        <v>6996.4717664225891</v>
      </c>
      <c r="BS330" s="15">
        <f t="shared" ca="1" si="167"/>
        <v>9627.644065447812</v>
      </c>
      <c r="BT330" s="15">
        <f t="shared" ca="1" si="168"/>
        <v>21744.870061535265</v>
      </c>
      <c r="BU330" s="15">
        <f t="shared" ca="1" si="169"/>
        <v>42655.596168112635</v>
      </c>
      <c r="BV330" s="15">
        <f t="shared" ca="1" si="170"/>
        <v>50227.707747322806</v>
      </c>
      <c r="BW330" s="15">
        <f t="shared" ca="1" si="171"/>
        <v>65569.664488492461</v>
      </c>
      <c r="BX330" s="15">
        <f t="shared" ca="1" si="172"/>
        <v>84144.7311469509</v>
      </c>
      <c r="BY330" s="15">
        <f t="shared" ca="1" si="173"/>
        <v>105925.03448196271</v>
      </c>
      <c r="BZ330" s="15">
        <f t="shared" ca="1" si="174"/>
        <v>153800.40754888035</v>
      </c>
      <c r="CA330" s="15">
        <f t="shared" ca="1" si="175"/>
        <v>231955.52239523432</v>
      </c>
      <c r="CB330" s="15">
        <f ca="1">(AU330*DCF!C$10-DCF!C$5*MAX(AU330*DCF!C$10,0)-MAX(AU330-Inputs!$B$6,0)/Inputs!$B$10)*DCF!C$6</f>
        <v>1037.7603427002891</v>
      </c>
      <c r="CC330" s="15">
        <f ca="1">(AV330*DCF!D$10-DCF!D$5*MAX(AV330*DCF!D$10,0)-MAX(AV330-AU330,0)/Inputs!$B$10)*DCF!D$6</f>
        <v>1391.0546168675182</v>
      </c>
      <c r="CD330" s="15">
        <f ca="1">(AW330*DCF!E$10-DCF!E$5*MAX(AW330*DCF!E$10,0)-MAX(AW330-AV330,0)/Inputs!$B$10)*DCF!E$6</f>
        <v>1662.1969319701184</v>
      </c>
      <c r="CE330" s="15">
        <f ca="1">(AX330*DCF!F$10-DCF!F$5*MAX(AX330*DCF!F$10,0)-MAX(AX330-AW330,0)/Inputs!$B$10)*DCF!F$6</f>
        <v>2272.0845957453098</v>
      </c>
      <c r="CF330" s="15">
        <f ca="1">(AY330*DCF!G$10-DCF!G$5*MAX(AY330*DCF!G$10,0)-MAX(AY330-AX330,0)/Inputs!$B$10)*DCF!G$6</f>
        <v>2577.9907880358173</v>
      </c>
      <c r="CG330" s="15">
        <f ca="1">(AZ330*DCF!H$10-DCF!H$5*MAX(AZ330*DCF!H$10,0)-MAX(AZ330-AY330,0)/Inputs!$B$10)*DCF!H$6</f>
        <v>3097.7633277375994</v>
      </c>
      <c r="CH330" s="15">
        <f ca="1">(BA330*DCF!I$10-DCF!I$5*MAX(BA330*DCF!I$10,0)-MAX(BA330-AZ330,0)/Inputs!$B$10)*DCF!I$6</f>
        <v>3815.8798138354541</v>
      </c>
      <c r="CI330" s="15">
        <f ca="1">(BB330*DCF!J$10-DCF!J$5*MAX(BB330*DCF!J$10,0)-MAX(BB330-BA330,0)/Inputs!$B$10)*DCF!J$6</f>
        <v>4361.8629607541507</v>
      </c>
      <c r="CJ330" s="15">
        <f ca="1">(BC330*DCF!K$10-DCF!K$5*MAX(BC330*DCF!K$10,0)-MAX(BC330-BB330,0)/Inputs!$B$10)*DCF!K$6</f>
        <v>5654.4324182490482</v>
      </c>
      <c r="CK330" s="15">
        <f ca="1">(BD330*DCF!L$10-DCF!L$5*MAX(BD330*DCF!L$10,0)-MAX(BD330-BC330,0)/Inputs!$B$10)*DCF!L$6</f>
        <v>7109.8478732605345</v>
      </c>
      <c r="CL330" s="15">
        <f ca="1">(BE330*DCF!M$10-DCF!M$5*MAX(BE330*DCF!M$10,0)-MAX(BE330-BD330,0)/Inputs!$B$10)*DCF!M$6</f>
        <v>8790.0111728751781</v>
      </c>
      <c r="CM330" s="15">
        <f ca="1">(BF330*DCF!C$28-DCF!C$5*MAX(BF330*DCF!C$28,0)-MAX(BF330-Inputs!$B$13,0)/Inputs!$B$17)*DCF!C$6</f>
        <v>3852.8432231484931</v>
      </c>
      <c r="CN330" s="15">
        <f ca="1">(BG330*DCF!D$28-DCF!D$5*MAX(BG330*DCF!D$28,0)-MAX(BG330-BF330,0)/Inputs!$B$17)*DCF!D$6</f>
        <v>5635.3309175577988</v>
      </c>
      <c r="CO330" s="15">
        <f ca="1">(BH330*DCF!E$28-DCF!E$5*MAX(BH330*DCF!E$28,0)-MAX(BH330-BG330,0)/Inputs!$B$17)*DCF!E$6</f>
        <v>8213.4720227913822</v>
      </c>
      <c r="CP330" s="15">
        <f ca="1">(BI330*DCF!F$28-DCF!F$5*MAX(BI330*DCF!F$28,0)-MAX(BI330-BH330,0)/Inputs!$B$17)*DCF!F$6</f>
        <v>11509.922926828485</v>
      </c>
      <c r="CQ330" s="15">
        <f ca="1">(BJ330*DCF!G$28-DCF!G$5*MAX(BJ330*DCF!G$28,0)-MAX(BJ330-BI330,0)/Inputs!$B$17)*DCF!G$6</f>
        <v>17043.285572359753</v>
      </c>
      <c r="CR330" s="15">
        <f ca="1">(BK330*DCF!H$28-DCF!H$5*MAX(BK330*DCF!H$28,0)-MAX(BK330-BJ330,0)/Inputs!$B$17)*DCF!H$6</f>
        <v>25116.138374378192</v>
      </c>
      <c r="CS330" s="15">
        <f ca="1">(BL330*DCF!I$28-DCF!I$5*MAX(BL330*DCF!I$28,0)-MAX(BL330-BK330,0)/Inputs!$B$17)*DCF!I$6</f>
        <v>34814.70319642395</v>
      </c>
      <c r="CT330" s="15">
        <f ca="1">(BM330*DCF!J$28-DCF!J$5*MAX(BM330*DCF!J$28,0)-MAX(BM330-BL330,0)/Inputs!$B$17)*DCF!J$6</f>
        <v>40289.02253711933</v>
      </c>
      <c r="CU330" s="15">
        <f ca="1">(BN330*DCF!K$28-DCF!K$5*MAX(BN330*DCF!K$28,0)-MAX(BN330-BM330,0)/Inputs!$B$17)*DCF!K$6</f>
        <v>44261.920574833923</v>
      </c>
      <c r="CV330" s="15">
        <f ca="1">(BO330*DCF!L$28-DCF!L$5*MAX(BO330*DCF!L$28,0)-MAX(BO330-BN330,0)/Inputs!$B$17)*DCF!L$6</f>
        <v>48706.132690724968</v>
      </c>
      <c r="CW330" s="15">
        <f ca="1">(BP330*DCF!M$28-DCF!M$5*MAX(BP330*DCF!M$28,0)-MAX(BP330-BO330,0)/Inputs!$B$17)*DCF!M$6</f>
        <v>52855.639721584514</v>
      </c>
      <c r="CX330" s="15">
        <f ca="1">(BQ330*DCF!C$46-DCF!C$5*MAX(BQ330*DCF!C$46,0)-MAX(BQ330-Inputs!$B$20,0)/Inputs!$B$24)*DCF!C$6</f>
        <v>-1887.3700622606527</v>
      </c>
      <c r="CY330" s="15">
        <f ca="1">(BR330*DCF!D$46-DCF!D$5*MAX(BR330*DCF!D$46,0)-MAX(BR330-BQ330,0)/Inputs!$B$24)*DCF!D$6</f>
        <v>-2106.5582939992919</v>
      </c>
      <c r="CZ330" s="15">
        <f ca="1">(BS330*DCF!E$46-DCF!E$5*MAX(BS330*DCF!E$46,0)-MAX(BS330-BR330,0)/Inputs!$B$24)*DCF!E$6</f>
        <v>-2175.6213589732274</v>
      </c>
      <c r="DA330" s="15">
        <f ca="1">(BT330*DCF!F$46-DCF!F$5*MAX(BT330*DCF!F$46,0)-MAX(BT330-BS330,0)/Inputs!$B$24)*DCF!F$6</f>
        <v>-5995.8639593467014</v>
      </c>
      <c r="DB330" s="15">
        <f ca="1">(BU330*DCF!G$46-DCF!G$5*MAX(BU330*DCF!G$46,0)-MAX(BU330-BT330,0)/Inputs!$B$24)*DCF!G$6</f>
        <v>-8468.8050946787589</v>
      </c>
      <c r="DC330" s="15">
        <f ca="1">(BV330*DCF!H$46-DCF!H$5*MAX(BV330*DCF!H$46,0)-MAX(BV330-BU330,0)/Inputs!$B$24)*DCF!H$6</f>
        <v>-2352.9872781421641</v>
      </c>
      <c r="DD330" s="15">
        <f ca="1">(BW330*DCF!I$46-DCF!I$5*MAX(BW330*DCF!I$46,0)-MAX(BW330-BV330,0)/Inputs!$B$24)*DCF!I$6</f>
        <v>-2889.7254541076463</v>
      </c>
      <c r="DE330" s="15">
        <f ca="1">(BX330*DCF!J$46-DCF!J$5*MAX(BX330*DCF!J$46,0)-MAX(BX330-BW330,0)/Inputs!$B$24)*DCF!J$6</f>
        <v>-1396.1654889701229</v>
      </c>
      <c r="DF330" s="15">
        <f ca="1">(BY330*DCF!K$46-DCF!K$5*MAX(BY330*DCF!K$46,0)-MAX(BY330-BX330,0)/Inputs!$B$24)*DCF!K$6</f>
        <v>715.1969802617034</v>
      </c>
      <c r="DG330" s="15">
        <f ca="1">(BZ330*DCF!L$46-DCF!L$5*MAX(BZ330*DCF!L$46,0)-MAX(BZ330-BY330,0)/Inputs!$B$24)*DCF!L$6</f>
        <v>-202.84461547986479</v>
      </c>
      <c r="DH330" s="15">
        <f ca="1">(CA330*DCF!M$46-DCF!M$5*MAX(CA330*DCF!M$46,0)-MAX(CA330-BZ330,0)/Inputs!$B$24)*DCF!M$6</f>
        <v>1845.5911975484507</v>
      </c>
      <c r="DI330" s="15">
        <f ca="1">SUM(CB330:CL330)+BE330*DCF!M$10*(1+Inputs!$B$30)*(1-Inputs!$B$33)*(1-Inputs!$B$30/Inputs!$B$31)/(Inputs!$B$29-Inputs!$B$30)*DCF!M$6</f>
        <v>238107.92959671255</v>
      </c>
      <c r="DJ330" s="15">
        <f ca="1">SUM(CM330:CW330)+BP330*DCF!M$28*(1+Inputs!$B$30)*(1-Inputs!$B$33)*(1-Inputs!$B$30/Inputs!$B$31)/(Inputs!$B$29-Inputs!$B$30)*DCF!M$6</f>
        <v>1430404.4996927837</v>
      </c>
      <c r="DK330" s="15">
        <f ca="1">SUM(CX330:DH330)+CA330*DCF!M$46*(1+Inputs!$B$30)*(1-Inputs!$B$33)*(1-Inputs!$B$30/Inputs!$B$31)/(Inputs!$B$29-Inputs!$B$30)*DCF!M$6</f>
        <v>333715.56108306261</v>
      </c>
      <c r="DM330" s="15">
        <f ca="1">DI330+DJ330+DK330+Inputs!$B$34+Inputs!$B$36-Inputs!$B$35</f>
        <v>2079078.9903725591</v>
      </c>
    </row>
    <row r="331" spans="1:117" x14ac:dyDescent="0.75">
      <c r="A331" s="11">
        <v>318</v>
      </c>
      <c r="C331" s="24">
        <f t="shared" ca="1" si="181"/>
        <v>0.51072591994002137</v>
      </c>
      <c r="D331" s="24">
        <f t="shared" ca="1" si="181"/>
        <v>0.66982101819722439</v>
      </c>
      <c r="E331" s="24">
        <f t="shared" ca="1" si="181"/>
        <v>-0.43929675122239031</v>
      </c>
      <c r="F331" s="24">
        <f t="shared" ca="1" si="181"/>
        <v>-1.1154095299916602</v>
      </c>
      <c r="G331" s="24">
        <f t="shared" ca="1" si="181"/>
        <v>-0.72989707826298</v>
      </c>
      <c r="H331" s="24">
        <f t="shared" ca="1" si="181"/>
        <v>1.1039177358999919</v>
      </c>
      <c r="I331" s="24">
        <f t="shared" ca="1" si="181"/>
        <v>1.7691175832283146</v>
      </c>
      <c r="J331" s="24">
        <f t="shared" ca="1" si="181"/>
        <v>-0.6242634299485732</v>
      </c>
      <c r="K331" s="24">
        <f t="shared" ca="1" si="181"/>
        <v>-0.39973302589629628</v>
      </c>
      <c r="L331" s="24">
        <f t="shared" ca="1" si="181"/>
        <v>-1.3238662139587736</v>
      </c>
      <c r="M331" s="24">
        <f t="shared" ca="1" si="181"/>
        <v>0.34250015784835403</v>
      </c>
      <c r="N331" s="24">
        <f ca="1">SQRT(Inputs!$B$38)*C331+SQRT(1-Inputs!$B$38)*_xlfn.NORM.S.INV(RAND())</f>
        <v>0.54653774395258314</v>
      </c>
      <c r="O331" s="24">
        <f ca="1">SQRT(Inputs!$B$38)*D331+SQRT(1-Inputs!$B$38)*_xlfn.NORM.S.INV(RAND())</f>
        <v>0.30214153343497457</v>
      </c>
      <c r="P331" s="24">
        <f ca="1">SQRT(Inputs!$B$38)*E331+SQRT(1-Inputs!$B$38)*_xlfn.NORM.S.INV(RAND())</f>
        <v>-0.47201776320684546</v>
      </c>
      <c r="Q331" s="24">
        <f ca="1">SQRT(Inputs!$B$38)*F331+SQRT(1-Inputs!$B$38)*_xlfn.NORM.S.INV(RAND())</f>
        <v>-0.90491279981558148</v>
      </c>
      <c r="R331" s="24">
        <f ca="1">SQRT(Inputs!$B$38)*G331+SQRT(1-Inputs!$B$38)*_xlfn.NORM.S.INV(RAND())</f>
        <v>-5.5491214099944619E-2</v>
      </c>
      <c r="S331" s="24">
        <f ca="1">SQRT(Inputs!$B$38)*H331+SQRT(1-Inputs!$B$38)*_xlfn.NORM.S.INV(RAND())</f>
        <v>0.20482323327744695</v>
      </c>
      <c r="T331" s="24">
        <f ca="1">SQRT(Inputs!$B$38)*I331+SQRT(1-Inputs!$B$38)*_xlfn.NORM.S.INV(RAND())</f>
        <v>0.85315391940154983</v>
      </c>
      <c r="U331" s="24">
        <f ca="1">SQRT(Inputs!$B$38)*J331+SQRT(1-Inputs!$B$38)*_xlfn.NORM.S.INV(RAND())</f>
        <v>-1.3914563978318077</v>
      </c>
      <c r="V331" s="24">
        <f ca="1">SQRT(Inputs!$B$38)*K331+SQRT(1-Inputs!$B$38)*_xlfn.NORM.S.INV(RAND())</f>
        <v>-0.34419369186582416</v>
      </c>
      <c r="W331" s="24">
        <f ca="1">SQRT(Inputs!$B$38)*L331+SQRT(1-Inputs!$B$38)*_xlfn.NORM.S.INV(RAND())</f>
        <v>-0.81897374232960995</v>
      </c>
      <c r="X331" s="24">
        <f ca="1">SQRT(Inputs!$B$38)*M331+SQRT(1-Inputs!$B$38)*_xlfn.NORM.S.INV(RAND())</f>
        <v>0.71394242946233921</v>
      </c>
      <c r="Y331" s="24">
        <f ca="1">SQRT(Inputs!$B$38)*C331+SQRT(1-Inputs!$B$38)*_xlfn.NORM.S.INV(RAND())</f>
        <v>0.6132301643253999</v>
      </c>
      <c r="Z331" s="24">
        <f ca="1">SQRT(Inputs!$B$38)*D331+SQRT(1-Inputs!$B$38)*_xlfn.NORM.S.INV(RAND())</f>
        <v>0.27254980074944102</v>
      </c>
      <c r="AA331" s="24">
        <f ca="1">SQRT(Inputs!$B$38)*E331+SQRT(1-Inputs!$B$38)*_xlfn.NORM.S.INV(RAND())</f>
        <v>-1.9847740350676686</v>
      </c>
      <c r="AB331" s="24">
        <f ca="1">SQRT(Inputs!$B$38)*F331+SQRT(1-Inputs!$B$38)*_xlfn.NORM.S.INV(RAND())</f>
        <v>-0.40621707040427463</v>
      </c>
      <c r="AC331" s="24">
        <f ca="1">SQRT(Inputs!$B$38)*G331+SQRT(1-Inputs!$B$38)*_xlfn.NORM.S.INV(RAND())</f>
        <v>-1.5047043726865883</v>
      </c>
      <c r="AD331" s="24">
        <f ca="1">SQRT(Inputs!$B$38)*H331+SQRT(1-Inputs!$B$38)*_xlfn.NORM.S.INV(RAND())</f>
        <v>1.1268194648687646</v>
      </c>
      <c r="AE331" s="24">
        <f ca="1">SQRT(Inputs!$B$38)*I331+SQRT(1-Inputs!$B$38)*_xlfn.NORM.S.INV(RAND())</f>
        <v>0.5858913567076709</v>
      </c>
      <c r="AF331" s="24">
        <f ca="1">SQRT(Inputs!$B$38)*J331+SQRT(1-Inputs!$B$38)*_xlfn.NORM.S.INV(RAND())</f>
        <v>1.1939894989016151</v>
      </c>
      <c r="AG331" s="24">
        <f ca="1">SQRT(Inputs!$B$38)*K331+SQRT(1-Inputs!$B$38)*_xlfn.NORM.S.INV(RAND())</f>
        <v>1.012527252533461</v>
      </c>
      <c r="AH331" s="24">
        <f ca="1">SQRT(Inputs!$B$38)*L331+SQRT(1-Inputs!$B$38)*_xlfn.NORM.S.INV(RAND())</f>
        <v>-1.0504555085318579</v>
      </c>
      <c r="AI331" s="24">
        <f ca="1">SQRT(Inputs!$B$38)*M331+SQRT(1-Inputs!$B$38)*_xlfn.NORM.S.INV(RAND())</f>
        <v>-1.022162653931058</v>
      </c>
      <c r="AJ331" s="24">
        <f ca="1">SQRT(Inputs!$B$38)*C331+SQRT(1-Inputs!$B$38)*_xlfn.NORM.S.INV(RAND())</f>
        <v>0.14303988774381804</v>
      </c>
      <c r="AK331" s="24">
        <f ca="1">SQRT(Inputs!$B$38)*D331+SQRT(1-Inputs!$B$38)*_xlfn.NORM.S.INV(RAND())</f>
        <v>2.0073825423968983</v>
      </c>
      <c r="AL331" s="24">
        <f ca="1">SQRT(Inputs!$B$38)*E331+SQRT(1-Inputs!$B$38)*_xlfn.NORM.S.INV(RAND())</f>
        <v>0.20081425257652055</v>
      </c>
      <c r="AM331" s="24">
        <f ca="1">SQRT(Inputs!$B$38)*F331+SQRT(1-Inputs!$B$38)*_xlfn.NORM.S.INV(RAND())</f>
        <v>-1.7777931477290876</v>
      </c>
      <c r="AN331" s="24">
        <f ca="1">SQRT(Inputs!$B$38)*G331+SQRT(1-Inputs!$B$38)*_xlfn.NORM.S.INV(RAND())</f>
        <v>-1.0756891210070911</v>
      </c>
      <c r="AO331" s="24">
        <f ca="1">SQRT(Inputs!$B$38)*H331+SQRT(1-Inputs!$B$38)*_xlfn.NORM.S.INV(RAND())</f>
        <v>-0.38433132330122866</v>
      </c>
      <c r="AP331" s="24">
        <f ca="1">SQRT(Inputs!$B$38)*I331+SQRT(1-Inputs!$B$38)*_xlfn.NORM.S.INV(RAND())</f>
        <v>2.0763134584593428</v>
      </c>
      <c r="AQ331" s="24">
        <f ca="1">SQRT(Inputs!$B$38)*J331+SQRT(1-Inputs!$B$38)*_xlfn.NORM.S.INV(RAND())</f>
        <v>-1.1391393094955942</v>
      </c>
      <c r="AR331" s="24">
        <f ca="1">SQRT(Inputs!$B$38)*K331+SQRT(1-Inputs!$B$38)*_xlfn.NORM.S.INV(RAND())</f>
        <v>1.3064972598035596</v>
      </c>
      <c r="AS331" s="24">
        <f ca="1">SQRT(Inputs!$B$38)*L331+SQRT(1-Inputs!$B$38)*_xlfn.NORM.S.INV(RAND())</f>
        <v>-0.7793852848360564</v>
      </c>
      <c r="AT331" s="24">
        <f ca="1">SQRT(Inputs!$B$38)*M331+SQRT(1-Inputs!$B$38)*_xlfn.NORM.S.INV(RAND())</f>
        <v>0.91587309718332532</v>
      </c>
      <c r="AU331" s="15">
        <f ca="1">Inputs!$B$6*EXP($B$8-0.5*C$5^2+C$5*N331)</f>
        <v>5421.2525286011496</v>
      </c>
      <c r="AV331" s="15">
        <f t="shared" ca="1" si="146"/>
        <v>6898.7086354339062</v>
      </c>
      <c r="AW331" s="15">
        <f t="shared" ca="1" si="147"/>
        <v>7892.8994978696774</v>
      </c>
      <c r="AX331" s="15">
        <f t="shared" ca="1" si="148"/>
        <v>8606.331499513577</v>
      </c>
      <c r="AY331" s="15">
        <f t="shared" ca="1" si="149"/>
        <v>10449.87298262221</v>
      </c>
      <c r="AZ331" s="15">
        <f t="shared" ca="1" si="150"/>
        <v>13072.016273929987</v>
      </c>
      <c r="BA331" s="15">
        <f t="shared" ca="1" si="151"/>
        <v>17490.884758483429</v>
      </c>
      <c r="BB331" s="15">
        <f t="shared" ca="1" si="152"/>
        <v>18627.58313002549</v>
      </c>
      <c r="BC331" s="15">
        <f t="shared" ca="1" si="153"/>
        <v>22068.506451446177</v>
      </c>
      <c r="BD331" s="15">
        <f t="shared" ca="1" si="154"/>
        <v>25042.336876409012</v>
      </c>
      <c r="BE331" s="15">
        <f t="shared" ca="1" si="155"/>
        <v>32747.880573551451</v>
      </c>
      <c r="BF331" s="15">
        <f ca="1">Inputs!$B$13*EXP($B$9-0.5*C$6^2+C$6*Y331)</f>
        <v>15618.957735822181</v>
      </c>
      <c r="BG331" s="15">
        <f t="shared" ca="1" si="156"/>
        <v>19994.90577836032</v>
      </c>
      <c r="BH331" s="15">
        <f t="shared" ca="1" si="157"/>
        <v>17577.618383777477</v>
      </c>
      <c r="BI331" s="15">
        <f t="shared" ca="1" si="158"/>
        <v>20213.460841322008</v>
      </c>
      <c r="BJ331" s="15">
        <f t="shared" ca="1" si="159"/>
        <v>19948.541869762852</v>
      </c>
      <c r="BK331" s="15">
        <f t="shared" ca="1" si="160"/>
        <v>28542.38427031137</v>
      </c>
      <c r="BL331" s="15">
        <f t="shared" ca="1" si="161"/>
        <v>37826.595688413639</v>
      </c>
      <c r="BM331" s="15">
        <f t="shared" ca="1" si="162"/>
        <v>53931.5310795763</v>
      </c>
      <c r="BN331" s="15">
        <f t="shared" ca="1" si="163"/>
        <v>74885.833522761139</v>
      </c>
      <c r="BO331" s="15">
        <f t="shared" ca="1" si="164"/>
        <v>81548.36792660832</v>
      </c>
      <c r="BP331" s="15">
        <f t="shared" ca="1" si="165"/>
        <v>89394.899254844015</v>
      </c>
      <c r="BQ331" s="15">
        <f ca="1">Inputs!$B$20*EXP($B$10-0.5*C$7^2+C$7*AJ331)</f>
        <v>4512.752052502994</v>
      </c>
      <c r="BR331" s="15">
        <f t="shared" ca="1" si="166"/>
        <v>11583.634326858783</v>
      </c>
      <c r="BS331" s="15">
        <f t="shared" ca="1" si="167"/>
        <v>16804.303267449988</v>
      </c>
      <c r="BT331" s="15">
        <f t="shared" ca="1" si="168"/>
        <v>14533.604038201942</v>
      </c>
      <c r="BU331" s="15">
        <f t="shared" ca="1" si="169"/>
        <v>15525.97589472381</v>
      </c>
      <c r="BV331" s="15">
        <f t="shared" ca="1" si="170"/>
        <v>19809.379265200583</v>
      </c>
      <c r="BW331" s="15">
        <f t="shared" ca="1" si="171"/>
        <v>42897.692779087505</v>
      </c>
      <c r="BX331" s="15">
        <f t="shared" ca="1" si="172"/>
        <v>47749.337560525018</v>
      </c>
      <c r="BY331" s="15">
        <f t="shared" ca="1" si="173"/>
        <v>85904.644361582221</v>
      </c>
      <c r="BZ331" s="15">
        <f t="shared" ca="1" si="174"/>
        <v>104446.30727257824</v>
      </c>
      <c r="CA331" s="15">
        <f t="shared" ca="1" si="175"/>
        <v>172646.43431898675</v>
      </c>
      <c r="CB331" s="15">
        <f ca="1">(AU331*DCF!C$10-DCF!C$5*MAX(AU331*DCF!C$10,0)-MAX(AU331-Inputs!$B$6,0)/Inputs!$B$10)*DCF!C$6</f>
        <v>1039.8014583128825</v>
      </c>
      <c r="CC331" s="15">
        <f ca="1">(AV331*DCF!D$10-DCF!D$5*MAX(AV331*DCF!D$10,0)-MAX(AV331-AU331,0)/Inputs!$B$10)*DCF!D$6</f>
        <v>1321.2744887922236</v>
      </c>
      <c r="CD331" s="15">
        <f ca="1">(AW331*DCF!E$10-DCF!E$5*MAX(AW331*DCF!E$10,0)-MAX(AW331-AV331,0)/Inputs!$B$10)*DCF!E$6</f>
        <v>1598.4118963409196</v>
      </c>
      <c r="CE331" s="15">
        <f ca="1">(AX331*DCF!F$10-DCF!F$5*MAX(AX331*DCF!F$10,0)-MAX(AX331-AW331,0)/Inputs!$B$10)*DCF!F$6</f>
        <v>1730.3009390893164</v>
      </c>
      <c r="CF331" s="15">
        <f ca="1">(AY331*DCF!G$10-DCF!G$5*MAX(AY331*DCF!G$10,0)-MAX(AY331-AX331,0)/Inputs!$B$10)*DCF!G$6</f>
        <v>1798.7297140105834</v>
      </c>
      <c r="CG331" s="15">
        <f ca="1">(AZ331*DCF!H$10-DCF!H$5*MAX(AZ331*DCF!H$10,0)-MAX(AZ331-AY331,0)/Inputs!$B$10)*DCF!H$6</f>
        <v>2072.3327863987702</v>
      </c>
      <c r="CH331" s="15">
        <f ca="1">(BA331*DCF!I$10-DCF!I$5*MAX(BA331*DCF!I$10,0)-MAX(BA331-AZ331,0)/Inputs!$B$10)*DCF!I$6</f>
        <v>2470.0973213315306</v>
      </c>
      <c r="CI331" s="15">
        <f ca="1">(BB331*DCF!J$10-DCF!J$5*MAX(BB331*DCF!J$10,0)-MAX(BB331-BA331,0)/Inputs!$B$10)*DCF!J$6</f>
        <v>3024.2885802256069</v>
      </c>
      <c r="CJ331" s="15">
        <f ca="1">(BC331*DCF!K$10-DCF!K$5*MAX(BC331*DCF!K$10,0)-MAX(BC331-BB331,0)/Inputs!$B$10)*DCF!K$6</f>
        <v>3070.9982319089377</v>
      </c>
      <c r="CK331" s="15">
        <f ca="1">(BD331*DCF!L$10-DCF!L$5*MAX(BD331*DCF!L$10,0)-MAX(BD331-BC331,0)/Inputs!$B$10)*DCF!L$6</f>
        <v>3392.2961807629763</v>
      </c>
      <c r="CL331" s="15">
        <f ca="1">(BE331*DCF!M$10-DCF!M$5*MAX(BE331*DCF!M$10,0)-MAX(BE331-BD331,0)/Inputs!$B$10)*DCF!M$6</f>
        <v>3700.6399838970383</v>
      </c>
      <c r="CM331" s="15">
        <f ca="1">(BF331*DCF!C$28-DCF!C$5*MAX(BF331*DCF!C$28,0)-MAX(BF331-Inputs!$B$13,0)/Inputs!$B$17)*DCF!C$6</f>
        <v>3789.4460250863326</v>
      </c>
      <c r="CN331" s="15">
        <f ca="1">(BG331*DCF!D$28-DCF!D$5*MAX(BG331*DCF!D$28,0)-MAX(BG331-BF331,0)/Inputs!$B$17)*DCF!D$6</f>
        <v>4955.3705574003134</v>
      </c>
      <c r="CO331" s="15">
        <f ca="1">(BH331*DCF!E$28-DCF!E$5*MAX(BH331*DCF!E$28,0)-MAX(BH331-BG331,0)/Inputs!$B$17)*DCF!E$6</f>
        <v>4978.2945211533806</v>
      </c>
      <c r="CP331" s="15">
        <f ca="1">(BI331*DCF!F$28-DCF!F$5*MAX(BI331*DCF!F$28,0)-MAX(BI331-BH331,0)/Inputs!$B$17)*DCF!F$6</f>
        <v>5007.5253963625146</v>
      </c>
      <c r="CQ331" s="15">
        <f ca="1">(BJ331*DCF!G$28-DCF!G$5*MAX(BJ331*DCF!G$28,0)-MAX(BJ331-BI331,0)/Inputs!$B$17)*DCF!G$6</f>
        <v>5175.8005372610141</v>
      </c>
      <c r="CR331" s="15">
        <f ca="1">(BK331*DCF!H$28-DCF!H$5*MAX(BK331*DCF!H$28,0)-MAX(BK331-BJ331,0)/Inputs!$B$17)*DCF!H$6</f>
        <v>5723.6045951032174</v>
      </c>
      <c r="CS331" s="15">
        <f ca="1">(BL331*DCF!I$28-DCF!I$5*MAX(BL331*DCF!I$28,0)-MAX(BL331-BK331,0)/Inputs!$B$17)*DCF!I$6</f>
        <v>7562.4698925244184</v>
      </c>
      <c r="CT331" s="15">
        <f ca="1">(BM331*DCF!J$28-DCF!J$5*MAX(BM331*DCF!J$28,0)-MAX(BM331-BL331,0)/Inputs!$B$17)*DCF!J$6</f>
        <v>9895.8257592847876</v>
      </c>
      <c r="CU331" s="15">
        <f ca="1">(BN331*DCF!K$28-DCF!K$5*MAX(BN331*DCF!K$28,0)-MAX(BN331-BM331,0)/Inputs!$B$17)*DCF!K$6</f>
        <v>13248.009489933485</v>
      </c>
      <c r="CV331" s="15">
        <f ca="1">(BO331*DCF!L$28-DCF!L$5*MAX(BO331*DCF!L$28,0)-MAX(BO331-BN331,0)/Inputs!$B$17)*DCF!L$6</f>
        <v>15516.734213814072</v>
      </c>
      <c r="CW331" s="15">
        <f ca="1">(BP331*DCF!M$28-DCF!M$5*MAX(BP331*DCF!M$28,0)-MAX(BP331-BO331,0)/Inputs!$B$17)*DCF!M$6</f>
        <v>15999.519024404926</v>
      </c>
      <c r="CX331" s="15">
        <f ca="1">(BQ331*DCF!C$46-DCF!C$5*MAX(BQ331*DCF!C$46,0)-MAX(BQ331-Inputs!$B$20,0)/Inputs!$B$24)*DCF!C$6</f>
        <v>-1648.0961102792105</v>
      </c>
      <c r="CY331" s="15">
        <f ca="1">(BR331*DCF!D$46-DCF!D$5*MAX(BR331*DCF!D$46,0)-MAX(BR331-BQ331,0)/Inputs!$B$24)*DCF!D$6</f>
        <v>-4994.1430185661247</v>
      </c>
      <c r="CZ331" s="15">
        <f ca="1">(BS331*DCF!E$46-DCF!E$5*MAX(BS331*DCF!E$46,0)-MAX(BS331-BR331,0)/Inputs!$B$24)*DCF!E$6</f>
        <v>-4044.9820935014595</v>
      </c>
      <c r="DA331" s="15">
        <f ca="1">(BT331*DCF!F$46-DCF!F$5*MAX(BT331*DCF!F$46,0)-MAX(BT331-BS331,0)/Inputs!$B$24)*DCF!F$6</f>
        <v>-1058.4289345161087</v>
      </c>
      <c r="DB331" s="15">
        <f ca="1">(BU331*DCF!G$46-DCF!G$5*MAX(BU331*DCF!G$46,0)-MAX(BU331-BT331,0)/Inputs!$B$24)*DCF!G$6</f>
        <v>-856.07743917584264</v>
      </c>
      <c r="DC331" s="15">
        <f ca="1">(BV331*DCF!H$46-DCF!H$5*MAX(BV331*DCF!H$46,0)-MAX(BV331-BU331,0)/Inputs!$B$24)*DCF!H$6</f>
        <v>-1331.0413525277729</v>
      </c>
      <c r="DD331" s="15">
        <f ca="1">(BW331*DCF!I$46-DCF!I$5*MAX(BW331*DCF!I$46,0)-MAX(BW331-BV331,0)/Inputs!$B$24)*DCF!I$6</f>
        <v>-5637.0227851799054</v>
      </c>
      <c r="DE331" s="15">
        <f ca="1">(BX331*DCF!J$46-DCF!J$5*MAX(BX331*DCF!J$46,0)-MAX(BX331-BW331,0)/Inputs!$B$24)*DCF!J$6</f>
        <v>716.37569777929014</v>
      </c>
      <c r="DF331" s="15">
        <f ca="1">(BY331*DCF!K$46-DCF!K$5*MAX(BY331*DCF!K$46,0)-MAX(BY331-BX331,0)/Inputs!$B$24)*DCF!K$6</f>
        <v>-4439.8740625228829</v>
      </c>
      <c r="DG331" s="15">
        <f ca="1">(BZ331*DCF!L$46-DCF!L$5*MAX(BZ331*DCF!L$46,0)-MAX(BZ331-BY331,0)/Inputs!$B$24)*DCF!L$6</f>
        <v>3023.8507692961007</v>
      </c>
      <c r="DH331" s="15">
        <f ca="1">(CA331*DCF!M$46-DCF!M$5*MAX(CA331*DCF!M$46,0)-MAX(CA331-BZ331,0)/Inputs!$B$24)*DCF!M$6</f>
        <v>-722.85658160137132</v>
      </c>
      <c r="DI331" s="15">
        <f ca="1">SUM(CB331:CL331)+BE331*DCF!M$10*(1+Inputs!$B$30)*(1-Inputs!$B$33)*(1-Inputs!$B$30/Inputs!$B$31)/(Inputs!$B$29-Inputs!$B$30)*DCF!M$6</f>
        <v>116356.95626315403</v>
      </c>
      <c r="DJ331" s="15">
        <f ca="1">SUM(CM331:CW331)+BP331*DCF!M$28*(1+Inputs!$B$30)*(1-Inputs!$B$33)*(1-Inputs!$B$30/Inputs!$B$31)/(Inputs!$B$29-Inputs!$B$30)*DCF!M$6</f>
        <v>423568.84901418735</v>
      </c>
      <c r="DK331" s="15">
        <f ca="1">SUM(CX331:DH331)+CA331*DCF!M$46*(1+Inputs!$B$30)*(1-Inputs!$B$33)*(1-Inputs!$B$30/Inputs!$B$31)/(Inputs!$B$29-Inputs!$B$30)*DCF!M$6</f>
        <v>245939.54282391892</v>
      </c>
      <c r="DM331" s="15">
        <f ca="1">DI331+DJ331+DK331+Inputs!$B$34+Inputs!$B$36-Inputs!$B$35</f>
        <v>862716.34810126037</v>
      </c>
    </row>
    <row r="332" spans="1:117" x14ac:dyDescent="0.75">
      <c r="A332" s="11">
        <v>319</v>
      </c>
      <c r="C332" s="24">
        <f t="shared" ca="1" si="181"/>
        <v>0.56558169393939306</v>
      </c>
      <c r="D332" s="24">
        <f t="shared" ca="1" si="181"/>
        <v>1.2865747874484601</v>
      </c>
      <c r="E332" s="24">
        <f t="shared" ca="1" si="181"/>
        <v>-0.27095825836431964</v>
      </c>
      <c r="F332" s="24">
        <f t="shared" ca="1" si="181"/>
        <v>1.3254526908226452</v>
      </c>
      <c r="G332" s="24">
        <f t="shared" ca="1" si="181"/>
        <v>-0.12155686430414876</v>
      </c>
      <c r="H332" s="24">
        <f t="shared" ca="1" si="181"/>
        <v>0.42317158479093681</v>
      </c>
      <c r="I332" s="24">
        <f t="shared" ca="1" si="181"/>
        <v>0.44458817897504066</v>
      </c>
      <c r="J332" s="24">
        <f t="shared" ca="1" si="181"/>
        <v>2.4330642470224606</v>
      </c>
      <c r="K332" s="24">
        <f t="shared" ca="1" si="181"/>
        <v>1.0543484376753915</v>
      </c>
      <c r="L332" s="24">
        <f t="shared" ca="1" si="181"/>
        <v>0.19388213915163405</v>
      </c>
      <c r="M332" s="24">
        <f t="shared" ca="1" si="181"/>
        <v>0.7206483999484613</v>
      </c>
      <c r="N332" s="24">
        <f ca="1">SQRT(Inputs!$B$38)*C332+SQRT(1-Inputs!$B$38)*_xlfn.NORM.S.INV(RAND())</f>
        <v>1.0286722150916106</v>
      </c>
      <c r="O332" s="24">
        <f ca="1">SQRT(Inputs!$B$38)*D332+SQRT(1-Inputs!$B$38)*_xlfn.NORM.S.INV(RAND())</f>
        <v>0.12280222413532094</v>
      </c>
      <c r="P332" s="24">
        <f ca="1">SQRT(Inputs!$B$38)*E332+SQRT(1-Inputs!$B$38)*_xlfn.NORM.S.INV(RAND())</f>
        <v>1.5951051826258631</v>
      </c>
      <c r="Q332" s="24">
        <f ca="1">SQRT(Inputs!$B$38)*F332+SQRT(1-Inputs!$B$38)*_xlfn.NORM.S.INV(RAND())</f>
        <v>1.0675500304558578</v>
      </c>
      <c r="R332" s="24">
        <f ca="1">SQRT(Inputs!$B$38)*G332+SQRT(1-Inputs!$B$38)*_xlfn.NORM.S.INV(RAND())</f>
        <v>0.72678853643794117</v>
      </c>
      <c r="S332" s="24">
        <f ca="1">SQRT(Inputs!$B$38)*H332+SQRT(1-Inputs!$B$38)*_xlfn.NORM.S.INV(RAND())</f>
        <v>0.70117814594994876</v>
      </c>
      <c r="T332" s="24">
        <f ca="1">SQRT(Inputs!$B$38)*I332+SQRT(1-Inputs!$B$38)*_xlfn.NORM.S.INV(RAND())</f>
        <v>1.4653770053027113</v>
      </c>
      <c r="U332" s="24">
        <f ca="1">SQRT(Inputs!$B$38)*J332+SQRT(1-Inputs!$B$38)*_xlfn.NORM.S.INV(RAND())</f>
        <v>1.025927272971044</v>
      </c>
      <c r="V332" s="24">
        <f ca="1">SQRT(Inputs!$B$38)*K332+SQRT(1-Inputs!$B$38)*_xlfn.NORM.S.INV(RAND())</f>
        <v>0.52382936568496163</v>
      </c>
      <c r="W332" s="24">
        <f ca="1">SQRT(Inputs!$B$38)*L332+SQRT(1-Inputs!$B$38)*_xlfn.NORM.S.INV(RAND())</f>
        <v>1.097579184359164</v>
      </c>
      <c r="X332" s="24">
        <f ca="1">SQRT(Inputs!$B$38)*M332+SQRT(1-Inputs!$B$38)*_xlfn.NORM.S.INV(RAND())</f>
        <v>2.5574970885460377</v>
      </c>
      <c r="Y332" s="24">
        <f ca="1">SQRT(Inputs!$B$38)*C332+SQRT(1-Inputs!$B$38)*_xlfn.NORM.S.INV(RAND())</f>
        <v>-1.1826837659221048</v>
      </c>
      <c r="Z332" s="24">
        <f ca="1">SQRT(Inputs!$B$38)*D332+SQRT(1-Inputs!$B$38)*_xlfn.NORM.S.INV(RAND())</f>
        <v>0.13285137690528304</v>
      </c>
      <c r="AA332" s="24">
        <f ca="1">SQRT(Inputs!$B$38)*E332+SQRT(1-Inputs!$B$38)*_xlfn.NORM.S.INV(RAND())</f>
        <v>0.10443274193314928</v>
      </c>
      <c r="AB332" s="24">
        <f ca="1">SQRT(Inputs!$B$38)*F332+SQRT(1-Inputs!$B$38)*_xlfn.NORM.S.INV(RAND())</f>
        <v>0.4330850347595781</v>
      </c>
      <c r="AC332" s="24">
        <f ca="1">SQRT(Inputs!$B$38)*G332+SQRT(1-Inputs!$B$38)*_xlfn.NORM.S.INV(RAND())</f>
        <v>6.5220569875329301E-2</v>
      </c>
      <c r="AD332" s="24">
        <f ca="1">SQRT(Inputs!$B$38)*H332+SQRT(1-Inputs!$B$38)*_xlfn.NORM.S.INV(RAND())</f>
        <v>0.98396371145913419</v>
      </c>
      <c r="AE332" s="24">
        <f ca="1">SQRT(Inputs!$B$38)*I332+SQRT(1-Inputs!$B$38)*_xlfn.NORM.S.INV(RAND())</f>
        <v>1.1904323966658594</v>
      </c>
      <c r="AF332" s="24">
        <f ca="1">SQRT(Inputs!$B$38)*J332+SQRT(1-Inputs!$B$38)*_xlfn.NORM.S.INV(RAND())</f>
        <v>0.6805051424566404</v>
      </c>
      <c r="AG332" s="24">
        <f ca="1">SQRT(Inputs!$B$38)*K332+SQRT(1-Inputs!$B$38)*_xlfn.NORM.S.INV(RAND())</f>
        <v>0.60959466114386263</v>
      </c>
      <c r="AH332" s="24">
        <f ca="1">SQRT(Inputs!$B$38)*L332+SQRT(1-Inputs!$B$38)*_xlfn.NORM.S.INV(RAND())</f>
        <v>0.27611088007582141</v>
      </c>
      <c r="AI332" s="24">
        <f ca="1">SQRT(Inputs!$B$38)*M332+SQRT(1-Inputs!$B$38)*_xlfn.NORM.S.INV(RAND())</f>
        <v>-0.41818358429176294</v>
      </c>
      <c r="AJ332" s="24">
        <f ca="1">SQRT(Inputs!$B$38)*C332+SQRT(1-Inputs!$B$38)*_xlfn.NORM.S.INV(RAND())</f>
        <v>2.1498973700875212</v>
      </c>
      <c r="AK332" s="24">
        <f ca="1">SQRT(Inputs!$B$38)*D332+SQRT(1-Inputs!$B$38)*_xlfn.NORM.S.INV(RAND())</f>
        <v>-0.47531404297604218</v>
      </c>
      <c r="AL332" s="24">
        <f ca="1">SQRT(Inputs!$B$38)*E332+SQRT(1-Inputs!$B$38)*_xlfn.NORM.S.INV(RAND())</f>
        <v>-0.10893092222638903</v>
      </c>
      <c r="AM332" s="24">
        <f ca="1">SQRT(Inputs!$B$38)*F332+SQRT(1-Inputs!$B$38)*_xlfn.NORM.S.INV(RAND())</f>
        <v>2.324615307156761</v>
      </c>
      <c r="AN332" s="24">
        <f ca="1">SQRT(Inputs!$B$38)*G332+SQRT(1-Inputs!$B$38)*_xlfn.NORM.S.INV(RAND())</f>
        <v>-1.0363801413395819</v>
      </c>
      <c r="AO332" s="24">
        <f ca="1">SQRT(Inputs!$B$38)*H332+SQRT(1-Inputs!$B$38)*_xlfn.NORM.S.INV(RAND())</f>
        <v>-1.8949206695382617</v>
      </c>
      <c r="AP332" s="24">
        <f ca="1">SQRT(Inputs!$B$38)*I332+SQRT(1-Inputs!$B$38)*_xlfn.NORM.S.INV(RAND())</f>
        <v>0.32559728771206636</v>
      </c>
      <c r="AQ332" s="24">
        <f ca="1">SQRT(Inputs!$B$38)*J332+SQRT(1-Inputs!$B$38)*_xlfn.NORM.S.INV(RAND())</f>
        <v>1.50723645045613</v>
      </c>
      <c r="AR332" s="24">
        <f ca="1">SQRT(Inputs!$B$38)*K332+SQRT(1-Inputs!$B$38)*_xlfn.NORM.S.INV(RAND())</f>
        <v>1.4384871600896569</v>
      </c>
      <c r="AS332" s="24">
        <f ca="1">SQRT(Inputs!$B$38)*L332+SQRT(1-Inputs!$B$38)*_xlfn.NORM.S.INV(RAND())</f>
        <v>-0.3445434624821978</v>
      </c>
      <c r="AT332" s="24">
        <f ca="1">SQRT(Inputs!$B$38)*M332+SQRT(1-Inputs!$B$38)*_xlfn.NORM.S.INV(RAND())</f>
        <v>-0.99957594106271075</v>
      </c>
      <c r="AU332" s="15">
        <f ca="1">Inputs!$B$6*EXP($B$8-0.5*C$5^2+C$5*N332)</f>
        <v>5861.3002939893167</v>
      </c>
      <c r="AV332" s="15">
        <f t="shared" ca="1" si="146"/>
        <v>7264.5780188104627</v>
      </c>
      <c r="AW332" s="15">
        <f t="shared" ca="1" si="147"/>
        <v>10984.173644909386</v>
      </c>
      <c r="AX332" s="15">
        <f t="shared" ca="1" si="148"/>
        <v>15323.928598441918</v>
      </c>
      <c r="AY332" s="15">
        <f t="shared" ca="1" si="149"/>
        <v>20386.401418970829</v>
      </c>
      <c r="AZ332" s="15">
        <f t="shared" ca="1" si="150"/>
        <v>26934.563670574811</v>
      </c>
      <c r="BA332" s="15">
        <f t="shared" ca="1" si="151"/>
        <v>38424.356031128234</v>
      </c>
      <c r="BB332" s="15">
        <f t="shared" ca="1" si="152"/>
        <v>52135.804036489812</v>
      </c>
      <c r="BC332" s="15">
        <f t="shared" ca="1" si="153"/>
        <v>67164.860269280078</v>
      </c>
      <c r="BD332" s="15">
        <f t="shared" ca="1" si="154"/>
        <v>91179.352957146766</v>
      </c>
      <c r="BE332" s="15">
        <f t="shared" ca="1" si="155"/>
        <v>141035.32573261083</v>
      </c>
      <c r="BF332" s="15">
        <f ca="1">Inputs!$B$13*EXP($B$9-0.5*C$6^2+C$6*Y332)</f>
        <v>10940.26070503375</v>
      </c>
      <c r="BG332" s="15">
        <f t="shared" ca="1" si="156"/>
        <v>13656.761956534736</v>
      </c>
      <c r="BH332" s="15">
        <f t="shared" ca="1" si="157"/>
        <v>16977.586905130353</v>
      </c>
      <c r="BI332" s="15">
        <f t="shared" ca="1" si="158"/>
        <v>22215.746684278743</v>
      </c>
      <c r="BJ332" s="15">
        <f t="shared" ca="1" si="159"/>
        <v>27492.309354729925</v>
      </c>
      <c r="BK332" s="15">
        <f t="shared" ca="1" si="160"/>
        <v>38578.36201562464</v>
      </c>
      <c r="BL332" s="15">
        <f t="shared" ca="1" si="161"/>
        <v>55293.607599251554</v>
      </c>
      <c r="BM332" s="15">
        <f t="shared" ca="1" si="162"/>
        <v>73963.463961503658</v>
      </c>
      <c r="BN332" s="15">
        <f t="shared" ca="1" si="163"/>
        <v>97859.707782239901</v>
      </c>
      <c r="BO332" s="15">
        <f t="shared" ca="1" si="164"/>
        <v>124333.42507048859</v>
      </c>
      <c r="BP332" s="15">
        <f t="shared" ca="1" si="165"/>
        <v>145949.81356710749</v>
      </c>
      <c r="BQ332" s="15">
        <f ca="1">Inputs!$B$20*EXP($B$10-0.5*C$7^2+C$7*AJ332)</f>
        <v>9195.4131163972979</v>
      </c>
      <c r="BR332" s="15">
        <f t="shared" ca="1" si="166"/>
        <v>10728.846673585098</v>
      </c>
      <c r="BS332" s="15">
        <f t="shared" ca="1" si="167"/>
        <v>14239.475634378918</v>
      </c>
      <c r="BT332" s="15">
        <f t="shared" ca="1" si="168"/>
        <v>36127.002339484199</v>
      </c>
      <c r="BU332" s="15">
        <f t="shared" ca="1" si="169"/>
        <v>38962.636899518366</v>
      </c>
      <c r="BV332" s="15">
        <f t="shared" ca="1" si="170"/>
        <v>35371.648352431068</v>
      </c>
      <c r="BW332" s="15">
        <f t="shared" ca="1" si="171"/>
        <v>52880.538231378472</v>
      </c>
      <c r="BX332" s="15">
        <f t="shared" ca="1" si="172"/>
        <v>100054.23623239201</v>
      </c>
      <c r="BY332" s="15">
        <f t="shared" ca="1" si="173"/>
        <v>184608.62306189007</v>
      </c>
      <c r="BZ332" s="15">
        <f t="shared" ca="1" si="174"/>
        <v>243133.79913404927</v>
      </c>
      <c r="CA332" s="15">
        <f t="shared" ca="1" si="175"/>
        <v>285947.35962433275</v>
      </c>
      <c r="CB332" s="15">
        <f ca="1">(AU332*DCF!C$10-DCF!C$5*MAX(AU332*DCF!C$10,0)-MAX(AU332-Inputs!$B$6,0)/Inputs!$B$10)*DCF!C$6</f>
        <v>1036.6638393111889</v>
      </c>
      <c r="CC332" s="15">
        <f ca="1">(AV332*DCF!D$10-DCF!D$5*MAX(AV332*DCF!D$10,0)-MAX(AV332-AU332,0)/Inputs!$B$10)*DCF!D$6</f>
        <v>1428.5391293739092</v>
      </c>
      <c r="CD332" s="15">
        <f ca="1">(AW332*DCF!E$10-DCF!E$5*MAX(AW332*DCF!E$10,0)-MAX(AW332-AV332,0)/Inputs!$B$10)*DCF!E$6</f>
        <v>1698.2638715897692</v>
      </c>
      <c r="CE332" s="15">
        <f ca="1">(AX332*DCF!F$10-DCF!F$5*MAX(AX332*DCF!F$10,0)-MAX(AX332-AW332,0)/Inputs!$B$10)*DCF!F$6</f>
        <v>2442.1937808658236</v>
      </c>
      <c r="CF332" s="15">
        <f ca="1">(AY332*DCF!G$10-DCF!G$5*MAX(AY332*DCF!G$10,0)-MAX(AY332-AX332,0)/Inputs!$B$10)*DCF!G$6</f>
        <v>3227.3162968561469</v>
      </c>
      <c r="CG332" s="15">
        <f ca="1">(AZ332*DCF!H$10-DCF!H$5*MAX(AZ332*DCF!H$10,0)-MAX(AZ332-AY332,0)/Inputs!$B$10)*DCF!H$6</f>
        <v>4066.6212572152476</v>
      </c>
      <c r="CH332" s="15">
        <f ca="1">(BA332*DCF!I$10-DCF!I$5*MAX(BA332*DCF!I$10,0)-MAX(BA332-AZ332,0)/Inputs!$B$10)*DCF!I$6</f>
        <v>5133.9996090447385</v>
      </c>
      <c r="CI332" s="15">
        <f ca="1">(BB332*DCF!J$10-DCF!J$5*MAX(BB332*DCF!J$10,0)-MAX(BB332-BA332,0)/Inputs!$B$10)*DCF!J$6</f>
        <v>6868.8809459515815</v>
      </c>
      <c r="CJ332" s="15">
        <f ca="1">(BC332*DCF!K$10-DCF!K$5*MAX(BC332*DCF!K$10,0)-MAX(BC332-BB332,0)/Inputs!$B$10)*DCF!K$6</f>
        <v>8708.6247411732002</v>
      </c>
      <c r="CK332" s="15">
        <f ca="1">(BD332*DCF!L$10-DCF!L$5*MAX(BD332*DCF!L$10,0)-MAX(BD332-BC332,0)/Inputs!$B$10)*DCF!L$6</f>
        <v>10646.117556456004</v>
      </c>
      <c r="CL332" s="15">
        <f ca="1">(BE332*DCF!M$10-DCF!M$5*MAX(BE332*DCF!M$10,0)-MAX(BE332-BD332,0)/Inputs!$B$10)*DCF!M$6</f>
        <v>13946.079963870005</v>
      </c>
      <c r="CM332" s="15">
        <f ca="1">(BF332*DCF!C$28-DCF!C$5*MAX(BF332*DCF!C$28,0)-MAX(BF332-Inputs!$B$13,0)/Inputs!$B$17)*DCF!C$6</f>
        <v>3338.8958195463065</v>
      </c>
      <c r="CN332" s="15">
        <f ca="1">(BG332*DCF!D$28-DCF!D$5*MAX(BG332*DCF!D$28,0)-MAX(BG332-BF332,0)/Inputs!$B$17)*DCF!D$6</f>
        <v>3442.6771056637076</v>
      </c>
      <c r="CO332" s="15">
        <f ca="1">(BH332*DCF!E$28-DCF!E$5*MAX(BH332*DCF!E$28,0)-MAX(BH332-BG332,0)/Inputs!$B$17)*DCF!E$6</f>
        <v>4153.8660350381515</v>
      </c>
      <c r="CP332" s="15">
        <f ca="1">(BI332*DCF!F$28-DCF!F$5*MAX(BI332*DCF!F$28,0)-MAX(BI332-BH332,0)/Inputs!$B$17)*DCF!F$6</f>
        <v>5077.3002596282604</v>
      </c>
      <c r="CQ332" s="15">
        <f ca="1">(BJ332*DCF!G$28-DCF!G$5*MAX(BJ332*DCF!G$28,0)-MAX(BJ332-BI332,0)/Inputs!$B$17)*DCF!G$6</f>
        <v>6245.6225305392591</v>
      </c>
      <c r="CR332" s="15">
        <f ca="1">(BK332*DCF!H$28-DCF!H$5*MAX(BK332*DCF!H$28,0)-MAX(BK332-BJ332,0)/Inputs!$B$17)*DCF!H$6</f>
        <v>7818.3930815452532</v>
      </c>
      <c r="CS332" s="15">
        <f ca="1">(BL332*DCF!I$28-DCF!I$5*MAX(BL332*DCF!I$28,0)-MAX(BL332-BK332,0)/Inputs!$B$17)*DCF!I$6</f>
        <v>10603.309574723709</v>
      </c>
      <c r="CT332" s="15">
        <f ca="1">(BM332*DCF!J$28-DCF!J$5*MAX(BM332*DCF!J$28,0)-MAX(BM332-BL332,0)/Inputs!$B$17)*DCF!J$6</f>
        <v>14024.522203010678</v>
      </c>
      <c r="CU332" s="15">
        <f ca="1">(BN332*DCF!K$28-DCF!K$5*MAX(BN332*DCF!K$28,0)-MAX(BN332-BM332,0)/Inputs!$B$17)*DCF!K$6</f>
        <v>17739.357898274247</v>
      </c>
      <c r="CV332" s="15">
        <f ca="1">(BO332*DCF!L$28-DCF!L$5*MAX(BO332*DCF!L$28,0)-MAX(BO332-BN332,0)/Inputs!$B$17)*DCF!L$6</f>
        <v>21811.582788727588</v>
      </c>
      <c r="CW332" s="15">
        <f ca="1">(BP332*DCF!M$28-DCF!M$5*MAX(BP332*DCF!M$28,0)-MAX(BP332-BO332,0)/Inputs!$B$17)*DCF!M$6</f>
        <v>25201.021884852962</v>
      </c>
      <c r="CX332" s="15">
        <f ca="1">(BQ332*DCF!C$46-DCF!C$5*MAX(BQ332*DCF!C$46,0)-MAX(BQ332-Inputs!$B$20,0)/Inputs!$B$24)*DCF!C$6</f>
        <v>-4892.4340298364641</v>
      </c>
      <c r="CY332" s="15">
        <f ca="1">(BR332*DCF!D$46-DCF!D$5*MAX(BR332*DCF!D$46,0)-MAX(BR332-BQ332,0)/Inputs!$B$24)*DCF!D$6</f>
        <v>-2485.467297440101</v>
      </c>
      <c r="CZ332" s="15">
        <f ca="1">(BS332*DCF!E$46-DCF!E$5*MAX(BS332*DCF!E$46,0)-MAX(BS332-BR332,0)/Inputs!$B$24)*DCF!E$6</f>
        <v>-3067.6360768107606</v>
      </c>
      <c r="DA332" s="15">
        <f ca="1">(BT332*DCF!F$46-DCF!F$5*MAX(BT332*DCF!F$46,0)-MAX(BT332-BS332,0)/Inputs!$B$24)*DCF!F$6</f>
        <v>-10600.9371135234</v>
      </c>
      <c r="DB332" s="15">
        <f ca="1">(BU332*DCF!G$46-DCF!G$5*MAX(BU332*DCF!G$46,0)-MAX(BU332-BT332,0)/Inputs!$B$24)*DCF!G$6</f>
        <v>-2264.4775652262892</v>
      </c>
      <c r="DC332" s="15">
        <f ca="1">(BV332*DCF!H$46-DCF!H$5*MAX(BV332*DCF!H$46,0)-MAX(BV332-BU332,0)/Inputs!$B$24)*DCF!H$6</f>
        <v>0</v>
      </c>
      <c r="DD332" s="15">
        <f ca="1">(BW332*DCF!I$46-DCF!I$5*MAX(BW332*DCF!I$46,0)-MAX(BW332-BV332,0)/Inputs!$B$24)*DCF!I$6</f>
        <v>-3804.8284178354675</v>
      </c>
      <c r="DE332" s="15">
        <f ca="1">(BX332*DCF!J$46-DCF!J$5*MAX(BX332*DCF!J$46,0)-MAX(BX332-BW332,0)/Inputs!$B$24)*DCF!J$6</f>
        <v>-8312.695555209868</v>
      </c>
      <c r="DF332" s="15">
        <f ca="1">(BY332*DCF!K$46-DCF!K$5*MAX(BY332*DCF!K$46,0)-MAX(BY332-BX332,0)/Inputs!$B$24)*DCF!K$6</f>
        <v>-10168.112308300942</v>
      </c>
      <c r="DG332" s="15">
        <f ca="1">(BZ332*DCF!L$46-DCF!L$5*MAX(BZ332*DCF!L$46,0)-MAX(BZ332-BY332,0)/Inputs!$B$24)*DCF!L$6</f>
        <v>3562.2742947740217</v>
      </c>
      <c r="DH332" s="15">
        <f ca="1">(CA332*DCF!M$46-DCF!M$5*MAX(CA332*DCF!M$46,0)-MAX(CA332-BZ332,0)/Inputs!$B$24)*DCF!M$6</f>
        <v>13466.710295601308</v>
      </c>
      <c r="DI332" s="15">
        <f ca="1">SUM(CB332:CL332)+BE332*DCF!M$10*(1+Inputs!$B$30)*(1-Inputs!$B$33)*(1-Inputs!$B$30/Inputs!$B$31)/(Inputs!$B$29-Inputs!$B$30)*DCF!M$6</f>
        <v>451706.47750467248</v>
      </c>
      <c r="DJ332" s="15">
        <f ca="1">SUM(CM332:CW332)+BP332*DCF!M$28*(1+Inputs!$B$30)*(1-Inputs!$B$33)*(1-Inputs!$B$30/Inputs!$B$31)/(Inputs!$B$29-Inputs!$B$30)*DCF!M$6</f>
        <v>661030.23070654063</v>
      </c>
      <c r="DK332" s="15">
        <f ca="1">SUM(CX332:DH332)+CA332*DCF!M$46*(1+Inputs!$B$30)*(1-Inputs!$B$33)*(1-Inputs!$B$30/Inputs!$B$31)/(Inputs!$B$29-Inputs!$B$30)*DCF!M$6</f>
        <v>413540.88683557784</v>
      </c>
      <c r="DM332" s="15">
        <f ca="1">DI332+DJ332+DK332+Inputs!$B$34+Inputs!$B$36-Inputs!$B$35</f>
        <v>1603128.595046791</v>
      </c>
    </row>
    <row r="333" spans="1:117" x14ac:dyDescent="0.75">
      <c r="A333" s="11">
        <v>320</v>
      </c>
      <c r="C333" s="24">
        <f t="shared" ca="1" si="181"/>
        <v>0.3815096978883995</v>
      </c>
      <c r="D333" s="24">
        <f t="shared" ca="1" si="181"/>
        <v>-1.0557548937183501</v>
      </c>
      <c r="E333" s="24">
        <f t="shared" ca="1" si="181"/>
        <v>-0.91901675187614029</v>
      </c>
      <c r="F333" s="24">
        <f t="shared" ca="1" si="181"/>
        <v>1.2576118661391944</v>
      </c>
      <c r="G333" s="24">
        <f t="shared" ca="1" si="181"/>
        <v>1.2619815771474783</v>
      </c>
      <c r="H333" s="24">
        <f t="shared" ca="1" si="181"/>
        <v>0.118819122880127</v>
      </c>
      <c r="I333" s="24">
        <f t="shared" ca="1" si="181"/>
        <v>-0.68587940585548157</v>
      </c>
      <c r="J333" s="24">
        <f t="shared" ca="1" si="181"/>
        <v>-1.3112633157263409</v>
      </c>
      <c r="K333" s="24">
        <f t="shared" ca="1" si="181"/>
        <v>0.77890939918895763</v>
      </c>
      <c r="L333" s="24">
        <f t="shared" ca="1" si="181"/>
        <v>-0.83167900153700691</v>
      </c>
      <c r="M333" s="24">
        <f t="shared" ca="1" si="181"/>
        <v>0.12339135279609713</v>
      </c>
      <c r="N333" s="24">
        <f ca="1">SQRT(Inputs!$B$38)*C333+SQRT(1-Inputs!$B$38)*_xlfn.NORM.S.INV(RAND())</f>
        <v>2.1337419898772296</v>
      </c>
      <c r="O333" s="24">
        <f ca="1">SQRT(Inputs!$B$38)*D333+SQRT(1-Inputs!$B$38)*_xlfn.NORM.S.INV(RAND())</f>
        <v>-0.6509706110027248</v>
      </c>
      <c r="P333" s="24">
        <f ca="1">SQRT(Inputs!$B$38)*E333+SQRT(1-Inputs!$B$38)*_xlfn.NORM.S.INV(RAND())</f>
        <v>0.80637054260375973</v>
      </c>
      <c r="Q333" s="24">
        <f ca="1">SQRT(Inputs!$B$38)*F333+SQRT(1-Inputs!$B$38)*_xlfn.NORM.S.INV(RAND())</f>
        <v>1.7797949914400661</v>
      </c>
      <c r="R333" s="24">
        <f ca="1">SQRT(Inputs!$B$38)*G333+SQRT(1-Inputs!$B$38)*_xlfn.NORM.S.INV(RAND())</f>
        <v>1.2205339973396612</v>
      </c>
      <c r="S333" s="24">
        <f ca="1">SQRT(Inputs!$B$38)*H333+SQRT(1-Inputs!$B$38)*_xlfn.NORM.S.INV(RAND())</f>
        <v>-1.0476188091051719</v>
      </c>
      <c r="T333" s="24">
        <f ca="1">SQRT(Inputs!$B$38)*I333+SQRT(1-Inputs!$B$38)*_xlfn.NORM.S.INV(RAND())</f>
        <v>-0.33475848046718443</v>
      </c>
      <c r="U333" s="24">
        <f ca="1">SQRT(Inputs!$B$38)*J333+SQRT(1-Inputs!$B$38)*_xlfn.NORM.S.INV(RAND())</f>
        <v>-1.5859295203860015</v>
      </c>
      <c r="V333" s="24">
        <f ca="1">SQRT(Inputs!$B$38)*K333+SQRT(1-Inputs!$B$38)*_xlfn.NORM.S.INV(RAND())</f>
        <v>0.23004636628411651</v>
      </c>
      <c r="W333" s="24">
        <f ca="1">SQRT(Inputs!$B$38)*L333+SQRT(1-Inputs!$B$38)*_xlfn.NORM.S.INV(RAND())</f>
        <v>0.3801068539841041</v>
      </c>
      <c r="X333" s="24">
        <f ca="1">SQRT(Inputs!$B$38)*M333+SQRT(1-Inputs!$B$38)*_xlfn.NORM.S.INV(RAND())</f>
        <v>-0.41729899925621033</v>
      </c>
      <c r="Y333" s="24">
        <f ca="1">SQRT(Inputs!$B$38)*C333+SQRT(1-Inputs!$B$38)*_xlfn.NORM.S.INV(RAND())</f>
        <v>-0.71994476626558079</v>
      </c>
      <c r="Z333" s="24">
        <f ca="1">SQRT(Inputs!$B$38)*D333+SQRT(1-Inputs!$B$38)*_xlfn.NORM.S.INV(RAND())</f>
        <v>0.28446715522497856</v>
      </c>
      <c r="AA333" s="24">
        <f ca="1">SQRT(Inputs!$B$38)*E333+SQRT(1-Inputs!$B$38)*_xlfn.NORM.S.INV(RAND())</f>
        <v>6.8234197632158877E-2</v>
      </c>
      <c r="AB333" s="24">
        <f ca="1">SQRT(Inputs!$B$38)*F333+SQRT(1-Inputs!$B$38)*_xlfn.NORM.S.INV(RAND())</f>
        <v>2.139838524425123</v>
      </c>
      <c r="AC333" s="24">
        <f ca="1">SQRT(Inputs!$B$38)*G333+SQRT(1-Inputs!$B$38)*_xlfn.NORM.S.INV(RAND())</f>
        <v>0.3855420444882412</v>
      </c>
      <c r="AD333" s="24">
        <f ca="1">SQRT(Inputs!$B$38)*H333+SQRT(1-Inputs!$B$38)*_xlfn.NORM.S.INV(RAND())</f>
        <v>3.8537707397981999E-2</v>
      </c>
      <c r="AE333" s="24">
        <f ca="1">SQRT(Inputs!$B$38)*I333+SQRT(1-Inputs!$B$38)*_xlfn.NORM.S.INV(RAND())</f>
        <v>0.61883319895948841</v>
      </c>
      <c r="AF333" s="24">
        <f ca="1">SQRT(Inputs!$B$38)*J333+SQRT(1-Inputs!$B$38)*_xlfn.NORM.S.INV(RAND())</f>
        <v>6.3197514221616125E-2</v>
      </c>
      <c r="AG333" s="24">
        <f ca="1">SQRT(Inputs!$B$38)*K333+SQRT(1-Inputs!$B$38)*_xlfn.NORM.S.INV(RAND())</f>
        <v>0.63768640769236618</v>
      </c>
      <c r="AH333" s="24">
        <f ca="1">SQRT(Inputs!$B$38)*L333+SQRT(1-Inputs!$B$38)*_xlfn.NORM.S.INV(RAND())</f>
        <v>0.92630687153278979</v>
      </c>
      <c r="AI333" s="24">
        <f ca="1">SQRT(Inputs!$B$38)*M333+SQRT(1-Inputs!$B$38)*_xlfn.NORM.S.INV(RAND())</f>
        <v>1.1164180780125936</v>
      </c>
      <c r="AJ333" s="24">
        <f ca="1">SQRT(Inputs!$B$38)*C333+SQRT(1-Inputs!$B$38)*_xlfn.NORM.S.INV(RAND())</f>
        <v>0.34472817059005173</v>
      </c>
      <c r="AK333" s="24">
        <f ca="1">SQRT(Inputs!$B$38)*D333+SQRT(1-Inputs!$B$38)*_xlfn.NORM.S.INV(RAND())</f>
        <v>-0.44764263842910634</v>
      </c>
      <c r="AL333" s="24">
        <f ca="1">SQRT(Inputs!$B$38)*E333+SQRT(1-Inputs!$B$38)*_xlfn.NORM.S.INV(RAND())</f>
        <v>-0.93303573061826928</v>
      </c>
      <c r="AM333" s="24">
        <f ca="1">SQRT(Inputs!$B$38)*F333+SQRT(1-Inputs!$B$38)*_xlfn.NORM.S.INV(RAND())</f>
        <v>1.9776432617723616</v>
      </c>
      <c r="AN333" s="24">
        <f ca="1">SQRT(Inputs!$B$38)*G333+SQRT(1-Inputs!$B$38)*_xlfn.NORM.S.INV(RAND())</f>
        <v>-0.18351363025432199</v>
      </c>
      <c r="AO333" s="24">
        <f ca="1">SQRT(Inputs!$B$38)*H333+SQRT(1-Inputs!$B$38)*_xlfn.NORM.S.INV(RAND())</f>
        <v>0.29871555202617389</v>
      </c>
      <c r="AP333" s="24">
        <f ca="1">SQRT(Inputs!$B$38)*I333+SQRT(1-Inputs!$B$38)*_xlfn.NORM.S.INV(RAND())</f>
        <v>3.5742483322558194E-2</v>
      </c>
      <c r="AQ333" s="24">
        <f ca="1">SQRT(Inputs!$B$38)*J333+SQRT(1-Inputs!$B$38)*_xlfn.NORM.S.INV(RAND())</f>
        <v>-1.1812835880137278</v>
      </c>
      <c r="AR333" s="24">
        <f ca="1">SQRT(Inputs!$B$38)*K333+SQRT(1-Inputs!$B$38)*_xlfn.NORM.S.INV(RAND())</f>
        <v>0.86216473395420123</v>
      </c>
      <c r="AS333" s="24">
        <f ca="1">SQRT(Inputs!$B$38)*L333+SQRT(1-Inputs!$B$38)*_xlfn.NORM.S.INV(RAND())</f>
        <v>-0.49966480133893587</v>
      </c>
      <c r="AT333" s="24">
        <f ca="1">SQRT(Inputs!$B$38)*M333+SQRT(1-Inputs!$B$38)*_xlfn.NORM.S.INV(RAND())</f>
        <v>1.3669772707930001</v>
      </c>
      <c r="AU333" s="15">
        <f ca="1">Inputs!$B$6*EXP($B$8-0.5*C$5^2+C$5*N333)</f>
        <v>7009.4028713934022</v>
      </c>
      <c r="AV333" s="15">
        <f t="shared" ca="1" si="146"/>
        <v>7753.3257707438761</v>
      </c>
      <c r="AW333" s="15">
        <f t="shared" ca="1" si="147"/>
        <v>10540.043845584698</v>
      </c>
      <c r="AX333" s="15">
        <f t="shared" ca="1" si="148"/>
        <v>16072.739193618429</v>
      </c>
      <c r="AY333" s="15">
        <f t="shared" ca="1" si="149"/>
        <v>22651.830161193397</v>
      </c>
      <c r="AZ333" s="15">
        <f t="shared" ca="1" si="150"/>
        <v>24685.262785282255</v>
      </c>
      <c r="BA333" s="15">
        <f t="shared" ca="1" si="151"/>
        <v>29168.400752773283</v>
      </c>
      <c r="BB333" s="15">
        <f t="shared" ca="1" si="152"/>
        <v>30464.599420906456</v>
      </c>
      <c r="BC333" s="15">
        <f t="shared" ca="1" si="153"/>
        <v>38149.199032471901</v>
      </c>
      <c r="BD333" s="15">
        <f t="shared" ca="1" si="154"/>
        <v>48427.862718713499</v>
      </c>
      <c r="BE333" s="15">
        <f t="shared" ca="1" si="155"/>
        <v>57129.00033677047</v>
      </c>
      <c r="BF333" s="15">
        <f ca="1">Inputs!$B$13*EXP($B$9-0.5*C$6^2+C$6*Y333)</f>
        <v>11991.36209385895</v>
      </c>
      <c r="BG333" s="15">
        <f t="shared" ca="1" si="156"/>
        <v>15384.015681423698</v>
      </c>
      <c r="BH333" s="15">
        <f t="shared" ca="1" si="157"/>
        <v>19010.367870690992</v>
      </c>
      <c r="BI333" s="15">
        <f t="shared" ca="1" si="158"/>
        <v>32349.365291789582</v>
      </c>
      <c r="BJ333" s="15">
        <f t="shared" ca="1" si="159"/>
        <v>41924.579111637431</v>
      </c>
      <c r="BK333" s="15">
        <f t="shared" ca="1" si="160"/>
        <v>51725.148333759826</v>
      </c>
      <c r="BL333" s="15">
        <f t="shared" ca="1" si="161"/>
        <v>68843.469774142184</v>
      </c>
      <c r="BM333" s="15">
        <f t="shared" ca="1" si="162"/>
        <v>85290.465619012335</v>
      </c>
      <c r="BN333" s="15">
        <f t="shared" ca="1" si="163"/>
        <v>113226.78236325458</v>
      </c>
      <c r="BO333" s="15">
        <f t="shared" ca="1" si="164"/>
        <v>155151.74442674874</v>
      </c>
      <c r="BP333" s="15">
        <f t="shared" ca="1" si="165"/>
        <v>216710.94112167691</v>
      </c>
      <c r="BQ333" s="15">
        <f ca="1">Inputs!$B$20*EXP($B$10-0.5*C$7^2+C$7*AJ333)</f>
        <v>4847.4002047067779</v>
      </c>
      <c r="BR333" s="15">
        <f t="shared" ca="1" si="166"/>
        <v>5705.6772346163953</v>
      </c>
      <c r="BS333" s="15">
        <f t="shared" ca="1" si="167"/>
        <v>5976.639204744145</v>
      </c>
      <c r="BT333" s="15">
        <f t="shared" ca="1" si="168"/>
        <v>13844.097118365698</v>
      </c>
      <c r="BU333" s="15">
        <f t="shared" ca="1" si="169"/>
        <v>18352.935183449466</v>
      </c>
      <c r="BV333" s="15">
        <f t="shared" ca="1" si="170"/>
        <v>27311.832419021626</v>
      </c>
      <c r="BW333" s="15">
        <f t="shared" ca="1" si="171"/>
        <v>38401.527962042885</v>
      </c>
      <c r="BX333" s="15">
        <f t="shared" ca="1" si="172"/>
        <v>42385.043932442306</v>
      </c>
      <c r="BY333" s="15">
        <f t="shared" ca="1" si="173"/>
        <v>70039.296731355091</v>
      </c>
      <c r="BZ333" s="15">
        <f t="shared" ca="1" si="174"/>
        <v>89650.052925273354</v>
      </c>
      <c r="CA333" s="15">
        <f t="shared" ca="1" si="175"/>
        <v>160556.83561275512</v>
      </c>
      <c r="CB333" s="15">
        <f ca="1">(AU333*DCF!C$10-DCF!C$5*MAX(AU333*DCF!C$10,0)-MAX(AU333-Inputs!$B$6,0)/Inputs!$B$10)*DCF!C$6</f>
        <v>1028.4776632955497</v>
      </c>
      <c r="CC333" s="15">
        <f ca="1">(AV333*DCF!D$10-DCF!D$5*MAX(AV333*DCF!D$10,0)-MAX(AV333-AU333,0)/Inputs!$B$10)*DCF!D$6</f>
        <v>1708.4345003996993</v>
      </c>
      <c r="CD333" s="15">
        <f ca="1">(AW333*DCF!E$10-DCF!E$5*MAX(AW333*DCF!E$10,0)-MAX(AW333-AV333,0)/Inputs!$B$10)*DCF!E$6</f>
        <v>1805.8440274445968</v>
      </c>
      <c r="CE333" s="15">
        <f ca="1">(AX333*DCF!F$10-DCF!F$5*MAX(AX333*DCF!F$10,0)-MAX(AX333-AW333,0)/Inputs!$B$10)*DCF!F$6</f>
        <v>2357.4366207913877</v>
      </c>
      <c r="CF333" s="15">
        <f ca="1">(AY333*DCF!G$10-DCF!G$5*MAX(AY333*DCF!G$10,0)-MAX(AY333-AX333,0)/Inputs!$B$10)*DCF!G$6</f>
        <v>3402.5646745373374</v>
      </c>
      <c r="CG333" s="15">
        <f ca="1">(AZ333*DCF!H$10-DCF!H$5*MAX(AZ333*DCF!H$10,0)-MAX(AZ333-AY333,0)/Inputs!$B$10)*DCF!H$6</f>
        <v>4431.5890595487645</v>
      </c>
      <c r="CH333" s="15">
        <f ca="1">(BA333*DCF!I$10-DCF!I$5*MAX(BA333*DCF!I$10,0)-MAX(BA333-AZ333,0)/Inputs!$B$10)*DCF!I$6</f>
        <v>4592.61104940306</v>
      </c>
      <c r="CI333" s="15">
        <f ca="1">(BB333*DCF!J$10-DCF!J$5*MAX(BB333*DCF!J$10,0)-MAX(BB333-BA333,0)/Inputs!$B$10)*DCF!J$6</f>
        <v>5031.3783998635017</v>
      </c>
      <c r="CJ333" s="15">
        <f ca="1">(BC333*DCF!K$10-DCF!K$5*MAX(BC333*DCF!K$10,0)-MAX(BC333-BB333,0)/Inputs!$B$10)*DCF!K$6</f>
        <v>5065.6814000474142</v>
      </c>
      <c r="CK333" s="15">
        <f ca="1">(BD333*DCF!L$10-DCF!L$5*MAX(BD333*DCF!L$10,0)-MAX(BD333-BC333,0)/Inputs!$B$10)*DCF!L$6</f>
        <v>5974.6449599316093</v>
      </c>
      <c r="CL333" s="15">
        <f ca="1">(BE333*DCF!M$10-DCF!M$5*MAX(BE333*DCF!M$10,0)-MAX(BE333-BD333,0)/Inputs!$B$10)*DCF!M$6</f>
        <v>7022.1969973430578</v>
      </c>
      <c r="CM333" s="15">
        <f ca="1">(BF333*DCF!C$28-DCF!C$5*MAX(BF333*DCF!C$28,0)-MAX(BF333-Inputs!$B$13,0)/Inputs!$B$17)*DCF!C$6</f>
        <v>3520.109528851398</v>
      </c>
      <c r="CN333" s="15">
        <f ca="1">(BG333*DCF!D$28-DCF!D$5*MAX(BG333*DCF!D$28,0)-MAX(BG333-BF333,0)/Inputs!$B$17)*DCF!D$6</f>
        <v>3807.1388700836701</v>
      </c>
      <c r="CO333" s="15">
        <f ca="1">(BH333*DCF!E$28-DCF!E$5*MAX(BH333*DCF!E$28,0)-MAX(BH333-BG333,0)/Inputs!$B$17)*DCF!E$6</f>
        <v>4669.3705874637799</v>
      </c>
      <c r="CP333" s="15">
        <f ca="1">(BI333*DCF!F$28-DCF!F$5*MAX(BI333*DCF!F$28,0)-MAX(BI333-BH333,0)/Inputs!$B$17)*DCF!F$6</f>
        <v>6353.4252470898109</v>
      </c>
      <c r="CQ333" s="15">
        <f ca="1">(BJ333*DCF!G$28-DCF!G$5*MAX(BJ333*DCF!G$28,0)-MAX(BJ333-BI333,0)/Inputs!$B$17)*DCF!G$6</f>
        <v>9267.1937584437146</v>
      </c>
      <c r="CR333" s="15">
        <f ca="1">(BK333*DCF!H$28-DCF!H$5*MAX(BK333*DCF!H$28,0)-MAX(BK333-BJ333,0)/Inputs!$B$17)*DCF!H$6</f>
        <v>11269.466434095448</v>
      </c>
      <c r="CS333" s="15">
        <f ca="1">(BL333*DCF!I$28-DCF!I$5*MAX(BL333*DCF!I$28,0)-MAX(BL333-BK333,0)/Inputs!$B$17)*DCF!I$6</f>
        <v>13731.747074775247</v>
      </c>
      <c r="CT333" s="15">
        <f ca="1">(BM333*DCF!J$28-DCF!J$5*MAX(BM333*DCF!J$28,0)-MAX(BM333-BL333,0)/Inputs!$B$17)*DCF!J$6</f>
        <v>16846.117046188006</v>
      </c>
      <c r="CU333" s="15">
        <f ca="1">(BN333*DCF!K$28-DCF!K$5*MAX(BN333*DCF!K$28,0)-MAX(BN333-BM333,0)/Inputs!$B$17)*DCF!K$6</f>
        <v>20489.771270429523</v>
      </c>
      <c r="CV333" s="15">
        <f ca="1">(BO333*DCF!L$28-DCF!L$5*MAX(BO333*DCF!L$28,0)-MAX(BO333-BN333,0)/Inputs!$B$17)*DCF!L$6</f>
        <v>26212.150261882452</v>
      </c>
      <c r="CW333" s="15">
        <f ca="1">(BP333*DCF!M$28-DCF!M$5*MAX(BP333*DCF!M$28,0)-MAX(BP333-BO333,0)/Inputs!$B$17)*DCF!M$6</f>
        <v>34339.623164318335</v>
      </c>
      <c r="CX333" s="15">
        <f ca="1">(BQ333*DCF!C$46-DCF!C$5*MAX(BQ333*DCF!C$46,0)-MAX(BQ333-Inputs!$B$20,0)/Inputs!$B$24)*DCF!C$6</f>
        <v>-1879.9539524527329</v>
      </c>
      <c r="CY333" s="15">
        <f ca="1">(BR333*DCF!D$46-DCF!D$5*MAX(BR333*DCF!D$46,0)-MAX(BR333-BQ333,0)/Inputs!$B$24)*DCF!D$6</f>
        <v>-1340.0457301521371</v>
      </c>
      <c r="CZ333" s="15">
        <f ca="1">(BS333*DCF!E$46-DCF!E$5*MAX(BS333*DCF!E$46,0)-MAX(BS333-BR333,0)/Inputs!$B$24)*DCF!E$6</f>
        <v>-813.55374122988451</v>
      </c>
      <c r="DA333" s="15">
        <f ca="1">(BT333*DCF!F$46-DCF!F$5*MAX(BT333*DCF!F$46,0)-MAX(BT333-BS333,0)/Inputs!$B$24)*DCF!F$6</f>
        <v>-3873.0048168848539</v>
      </c>
      <c r="DB333" s="15">
        <f ca="1">(BU333*DCF!G$46-DCF!G$5*MAX(BU333*DCF!G$46,0)-MAX(BU333-BT333,0)/Inputs!$B$24)*DCF!G$6</f>
        <v>-2134.0405199302782</v>
      </c>
      <c r="DC333" s="15">
        <f ca="1">(BV333*DCF!H$46-DCF!H$5*MAX(BV333*DCF!H$46,0)-MAX(BV333-BU333,0)/Inputs!$B$24)*DCF!H$6</f>
        <v>-2783.9224238799611</v>
      </c>
      <c r="DD333" s="15">
        <f ca="1">(BW333*DCF!I$46-DCF!I$5*MAX(BW333*DCF!I$46,0)-MAX(BW333-BV333,0)/Inputs!$B$24)*DCF!I$6</f>
        <v>-2296.5244078486649</v>
      </c>
      <c r="DE333" s="15">
        <f ca="1">(BX333*DCF!J$46-DCF!J$5*MAX(BX333*DCF!J$46,0)-MAX(BX333-BW333,0)/Inputs!$B$24)*DCF!J$6</f>
        <v>721.57199595619647</v>
      </c>
      <c r="DF333" s="15">
        <f ca="1">(BY333*DCF!K$46-DCF!K$5*MAX(BY333*DCF!K$46,0)-MAX(BY333-BX333,0)/Inputs!$B$24)*DCF!K$6</f>
        <v>-2773.6771229856281</v>
      </c>
      <c r="DG333" s="15">
        <f ca="1">(BZ333*DCF!L$46-DCF!L$5*MAX(BZ333*DCF!L$46,0)-MAX(BZ333-BY333,0)/Inputs!$B$24)*DCF!L$6</f>
        <v>1759.1146553381561</v>
      </c>
      <c r="DH333" s="15">
        <f ca="1">(CA333*DCF!M$46-DCF!M$5*MAX(CA333*DCF!M$46,0)-MAX(CA333-BZ333,0)/Inputs!$B$24)*DCF!M$6</f>
        <v>-2236.4768012992104</v>
      </c>
      <c r="DI333" s="15">
        <f ca="1">SUM(CB333:CL333)+BE333*DCF!M$10*(1+Inputs!$B$30)*(1-Inputs!$B$33)*(1-Inputs!$B$30/Inputs!$B$31)/(Inputs!$B$29-Inputs!$B$30)*DCF!M$6</f>
        <v>201411.62274265953</v>
      </c>
      <c r="DJ333" s="15">
        <f ca="1">SUM(CM333:CW333)+BP333*DCF!M$28*(1+Inputs!$B$30)*(1-Inputs!$B$33)*(1-Inputs!$B$30/Inputs!$B$31)/(Inputs!$B$29-Inputs!$B$30)*DCF!M$6</f>
        <v>954651.99970648973</v>
      </c>
      <c r="DK333" s="15">
        <f ca="1">SUM(CX333:DH333)+CA333*DCF!M$46*(1+Inputs!$B$30)*(1-Inputs!$B$33)*(1-Inputs!$B$30/Inputs!$B$31)/(Inputs!$B$29-Inputs!$B$30)*DCF!M$6</f>
        <v>230589.37416499233</v>
      </c>
      <c r="DM333" s="15">
        <f ca="1">DI333+DJ333+DK333+Inputs!$B$34+Inputs!$B$36-Inputs!$B$35</f>
        <v>1463503.9966141416</v>
      </c>
    </row>
    <row r="334" spans="1:117" x14ac:dyDescent="0.75">
      <c r="A334" s="11">
        <v>321</v>
      </c>
      <c r="C334" s="24">
        <f t="shared" ref="C334:M343" ca="1" si="182">_xlfn.NORM.S.INV(RAND())</f>
        <v>-0.18337278786099753</v>
      </c>
      <c r="D334" s="24">
        <f t="shared" ca="1" si="182"/>
        <v>-0.93661519836704044</v>
      </c>
      <c r="E334" s="24">
        <f t="shared" ca="1" si="182"/>
        <v>1.1197930940398999</v>
      </c>
      <c r="F334" s="24">
        <f t="shared" ca="1" si="182"/>
        <v>0.17941714153551189</v>
      </c>
      <c r="G334" s="24">
        <f t="shared" ca="1" si="182"/>
        <v>0.15325180201442412</v>
      </c>
      <c r="H334" s="24">
        <f t="shared" ca="1" si="182"/>
        <v>0.22368310091943169</v>
      </c>
      <c r="I334" s="24">
        <f t="shared" ca="1" si="182"/>
        <v>1.7519942606323076</v>
      </c>
      <c r="J334" s="24">
        <f t="shared" ca="1" si="182"/>
        <v>-0.35257923443904632</v>
      </c>
      <c r="K334" s="24">
        <f t="shared" ca="1" si="182"/>
        <v>-0.20770159698845178</v>
      </c>
      <c r="L334" s="24">
        <f t="shared" ca="1" si="182"/>
        <v>0.13907885810189866</v>
      </c>
      <c r="M334" s="24">
        <f t="shared" ca="1" si="182"/>
        <v>-0.40966159308328559</v>
      </c>
      <c r="N334" s="24">
        <f ca="1">SQRT(Inputs!$B$38)*C334+SQRT(1-Inputs!$B$38)*_xlfn.NORM.S.INV(RAND())</f>
        <v>-0.29910115281711885</v>
      </c>
      <c r="O334" s="24">
        <f ca="1">SQRT(Inputs!$B$38)*D334+SQRT(1-Inputs!$B$38)*_xlfn.NORM.S.INV(RAND())</f>
        <v>-1.4085271427148927</v>
      </c>
      <c r="P334" s="24">
        <f ca="1">SQRT(Inputs!$B$38)*E334+SQRT(1-Inputs!$B$38)*_xlfn.NORM.S.INV(RAND())</f>
        <v>1.2797250938457354</v>
      </c>
      <c r="Q334" s="24">
        <f ca="1">SQRT(Inputs!$B$38)*F334+SQRT(1-Inputs!$B$38)*_xlfn.NORM.S.INV(RAND())</f>
        <v>-1.4950730475669893</v>
      </c>
      <c r="R334" s="24">
        <f ca="1">SQRT(Inputs!$B$38)*G334+SQRT(1-Inputs!$B$38)*_xlfn.NORM.S.INV(RAND())</f>
        <v>-0.39306843374120071</v>
      </c>
      <c r="S334" s="24">
        <f ca="1">SQRT(Inputs!$B$38)*H334+SQRT(1-Inputs!$B$38)*_xlfn.NORM.S.INV(RAND())</f>
        <v>0.59756496766289935</v>
      </c>
      <c r="T334" s="24">
        <f ca="1">SQRT(Inputs!$B$38)*I334+SQRT(1-Inputs!$B$38)*_xlfn.NORM.S.INV(RAND())</f>
        <v>0.88347428658436755</v>
      </c>
      <c r="U334" s="24">
        <f ca="1">SQRT(Inputs!$B$38)*J334+SQRT(1-Inputs!$B$38)*_xlfn.NORM.S.INV(RAND())</f>
        <v>-1.2770908571937396</v>
      </c>
      <c r="V334" s="24">
        <f ca="1">SQRT(Inputs!$B$38)*K334+SQRT(1-Inputs!$B$38)*_xlfn.NORM.S.INV(RAND())</f>
        <v>0.3419635832013162</v>
      </c>
      <c r="W334" s="24">
        <f ca="1">SQRT(Inputs!$B$38)*L334+SQRT(1-Inputs!$B$38)*_xlfn.NORM.S.INV(RAND())</f>
        <v>-1.2135587315128877</v>
      </c>
      <c r="X334" s="24">
        <f ca="1">SQRT(Inputs!$B$38)*M334+SQRT(1-Inputs!$B$38)*_xlfn.NORM.S.INV(RAND())</f>
        <v>-0.43424280342463895</v>
      </c>
      <c r="Y334" s="24">
        <f ca="1">SQRT(Inputs!$B$38)*C334+SQRT(1-Inputs!$B$38)*_xlfn.NORM.S.INV(RAND())</f>
        <v>-0.34428573849027788</v>
      </c>
      <c r="Z334" s="24">
        <f ca="1">SQRT(Inputs!$B$38)*D334+SQRT(1-Inputs!$B$38)*_xlfn.NORM.S.INV(RAND())</f>
        <v>-1.4225545941411593</v>
      </c>
      <c r="AA334" s="24">
        <f ca="1">SQRT(Inputs!$B$38)*E334+SQRT(1-Inputs!$B$38)*_xlfn.NORM.S.INV(RAND())</f>
        <v>0.27764817215421495</v>
      </c>
      <c r="AB334" s="24">
        <f ca="1">SQRT(Inputs!$B$38)*F334+SQRT(1-Inputs!$B$38)*_xlfn.NORM.S.INV(RAND())</f>
        <v>1.3694025979940581</v>
      </c>
      <c r="AC334" s="24">
        <f ca="1">SQRT(Inputs!$B$38)*G334+SQRT(1-Inputs!$B$38)*_xlfn.NORM.S.INV(RAND())</f>
        <v>0.21929004074868522</v>
      </c>
      <c r="AD334" s="24">
        <f ca="1">SQRT(Inputs!$B$38)*H334+SQRT(1-Inputs!$B$38)*_xlfn.NORM.S.INV(RAND())</f>
        <v>1.0968321447418439</v>
      </c>
      <c r="AE334" s="24">
        <f ca="1">SQRT(Inputs!$B$38)*I334+SQRT(1-Inputs!$B$38)*_xlfn.NORM.S.INV(RAND())</f>
        <v>1.1474900167122597</v>
      </c>
      <c r="AF334" s="24">
        <f ca="1">SQRT(Inputs!$B$38)*J334+SQRT(1-Inputs!$B$38)*_xlfn.NORM.S.INV(RAND())</f>
        <v>-0.46381748589095412</v>
      </c>
      <c r="AG334" s="24">
        <f ca="1">SQRT(Inputs!$B$38)*K334+SQRT(1-Inputs!$B$38)*_xlfn.NORM.S.INV(RAND())</f>
        <v>-0.13302767826503881</v>
      </c>
      <c r="AH334" s="24">
        <f ca="1">SQRT(Inputs!$B$38)*L334+SQRT(1-Inputs!$B$38)*_xlfn.NORM.S.INV(RAND())</f>
        <v>1.0368345075258036</v>
      </c>
      <c r="AI334" s="24">
        <f ca="1">SQRT(Inputs!$B$38)*M334+SQRT(1-Inputs!$B$38)*_xlfn.NORM.S.INV(RAND())</f>
        <v>-0.5310898422038457</v>
      </c>
      <c r="AJ334" s="24">
        <f ca="1">SQRT(Inputs!$B$38)*C334+SQRT(1-Inputs!$B$38)*_xlfn.NORM.S.INV(RAND())</f>
        <v>4.0686142586744981E-2</v>
      </c>
      <c r="AK334" s="24">
        <f ca="1">SQRT(Inputs!$B$38)*D334+SQRT(1-Inputs!$B$38)*_xlfn.NORM.S.INV(RAND())</f>
        <v>-1.9323455265587737</v>
      </c>
      <c r="AL334" s="24">
        <f ca="1">SQRT(Inputs!$B$38)*E334+SQRT(1-Inputs!$B$38)*_xlfn.NORM.S.INV(RAND())</f>
        <v>0.89472171020872859</v>
      </c>
      <c r="AM334" s="24">
        <f ca="1">SQRT(Inputs!$B$38)*F334+SQRT(1-Inputs!$B$38)*_xlfn.NORM.S.INV(RAND())</f>
        <v>-1.7482357053967614</v>
      </c>
      <c r="AN334" s="24">
        <f ca="1">SQRT(Inputs!$B$38)*G334+SQRT(1-Inputs!$B$38)*_xlfn.NORM.S.INV(RAND())</f>
        <v>-7.1057484168856738E-2</v>
      </c>
      <c r="AO334" s="24">
        <f ca="1">SQRT(Inputs!$B$38)*H334+SQRT(1-Inputs!$B$38)*_xlfn.NORM.S.INV(RAND())</f>
        <v>-0.15948232961722575</v>
      </c>
      <c r="AP334" s="24">
        <f ca="1">SQRT(Inputs!$B$38)*I334+SQRT(1-Inputs!$B$38)*_xlfn.NORM.S.INV(RAND())</f>
        <v>0.80041422673341178</v>
      </c>
      <c r="AQ334" s="24">
        <f ca="1">SQRT(Inputs!$B$38)*J334+SQRT(1-Inputs!$B$38)*_xlfn.NORM.S.INV(RAND())</f>
        <v>1.0886003442354719</v>
      </c>
      <c r="AR334" s="24">
        <f ca="1">SQRT(Inputs!$B$38)*K334+SQRT(1-Inputs!$B$38)*_xlfn.NORM.S.INV(RAND())</f>
        <v>1.0639257655279442</v>
      </c>
      <c r="AS334" s="24">
        <f ca="1">SQRT(Inputs!$B$38)*L334+SQRT(1-Inputs!$B$38)*_xlfn.NORM.S.INV(RAND())</f>
        <v>-1.4163465175550838E-2</v>
      </c>
      <c r="AT334" s="24">
        <f ca="1">SQRT(Inputs!$B$38)*M334+SQRT(1-Inputs!$B$38)*_xlfn.NORM.S.INV(RAND())</f>
        <v>-0.99177732163581611</v>
      </c>
      <c r="AU334" s="15">
        <f ca="1">Inputs!$B$6*EXP($B$8-0.5*C$5^2+C$5*N334)</f>
        <v>4727.7089233404586</v>
      </c>
      <c r="AV334" s="15">
        <f t="shared" ref="AV334:AV397" ca="1" si="183">AU334*EXP($B$8-0.5*D$5^2+D$5*O334)</f>
        <v>4678.2542943553271</v>
      </c>
      <c r="AW334" s="15">
        <f t="shared" ref="AW334:AW397" ca="1" si="184">AV334*EXP($B$8-0.5*E$5^2+E$5*P334)</f>
        <v>6779.0126126267669</v>
      </c>
      <c r="AX334" s="15">
        <f t="shared" ref="AX334:AX397" ca="1" si="185">AW334*EXP($B$8-0.5*F$5^2+F$5*Q334)</f>
        <v>6866.3702970604327</v>
      </c>
      <c r="AY334" s="15">
        <f t="shared" ref="AY334:AY397" ca="1" si="186">AX334*EXP($B$8-0.5*G$5^2+G$5*R334)</f>
        <v>8014.9002968893401</v>
      </c>
      <c r="AZ334" s="15">
        <f t="shared" ref="AZ334:AZ397" ca="1" si="187">AY334*EXP($B$8-0.5*H$5^2+H$5*S334)</f>
        <v>10469.170531443297</v>
      </c>
      <c r="BA334" s="15">
        <f t="shared" ref="BA334:BA397" ca="1" si="188">AZ334*EXP($B$8-0.5*I$5^2+I$5*T334)</f>
        <v>14052.695248741786</v>
      </c>
      <c r="BB334" s="15">
        <f t="shared" ref="BB334:BB397" ca="1" si="189">BA334*EXP($B$8-0.5*J$5^2+J$5*U334)</f>
        <v>15138.422155490452</v>
      </c>
      <c r="BC334" s="15">
        <f t="shared" ref="BC334:BC397" ca="1" si="190">BB334*EXP($B$8-0.5*K$5^2+K$5*V334)</f>
        <v>19162.95157831124</v>
      </c>
      <c r="BD334" s="15">
        <f t="shared" ref="BD334:BD397" ca="1" si="191">BC334*EXP($B$8-0.5*L$5^2+L$5*W334)</f>
        <v>20957.32456004266</v>
      </c>
      <c r="BE334" s="15">
        <f t="shared" ref="BE334:BE397" ca="1" si="192">BD334*EXP($B$8-0.5*M$5^2+M$5*X334)</f>
        <v>24684.647944347827</v>
      </c>
      <c r="BF334" s="15">
        <f ca="1">Inputs!$B$13*EXP($B$9-0.5*C$6^2+C$6*Y334)</f>
        <v>12918.496216909451</v>
      </c>
      <c r="BG334" s="15">
        <f t="shared" ref="BG334:BG397" ca="1" si="193">BF334*EXP($B$9-0.5*D$6^2+D$6*Z334)</f>
        <v>12179.939310980741</v>
      </c>
      <c r="BH334" s="15">
        <f t="shared" ref="BH334:BH397" ca="1" si="194">BG334*EXP($B$9-0.5*E$6^2+E$6*AA334)</f>
        <v>15582.969454569218</v>
      </c>
      <c r="BI334" s="15">
        <f t="shared" ref="BI334:BI397" ca="1" si="195">BH334*EXP($B$9-0.5*F$6^2+F$6*AB334)</f>
        <v>23551.827431830669</v>
      </c>
      <c r="BJ334" s="15">
        <f t="shared" ref="BJ334:BJ397" ca="1" si="196">BI334*EXP($B$9-0.5*G$6^2+G$6*AC334)</f>
        <v>29800.250502149451</v>
      </c>
      <c r="BK334" s="15">
        <f t="shared" ref="BK334:BK397" ca="1" si="197">BJ334*EXP($B$9-0.5*H$6^2+H$6*AD334)</f>
        <v>42464.495432140102</v>
      </c>
      <c r="BL334" s="15">
        <f t="shared" ref="BL334:BL397" ca="1" si="198">BK334*EXP($B$9-0.5*I$6^2+I$6*AE334)</f>
        <v>60525.762998465281</v>
      </c>
      <c r="BM334" s="15">
        <f t="shared" ref="BM334:BM397" ca="1" si="199">BL334*EXP($B$9-0.5*J$6^2+J$6*AF334)</f>
        <v>70233.584610479244</v>
      </c>
      <c r="BN334" s="15">
        <f t="shared" ref="BN334:BN397" ca="1" si="200">BM334*EXP($B$9-0.5*K$6^2+K$6*AG334)</f>
        <v>85012.429655538566</v>
      </c>
      <c r="BO334" s="15">
        <f t="shared" ref="BO334:BO397" ca="1" si="201">BN334*EXP($B$9-0.5*L$6^2+L$6*AH334)</f>
        <v>117996.63870716632</v>
      </c>
      <c r="BP334" s="15">
        <f t="shared" ref="BP334:BP397" ca="1" si="202">BO334*EXP($B$9-0.5*M$6^2+M$6*AI334)</f>
        <v>136750.7901647797</v>
      </c>
      <c r="BQ334" s="15">
        <f ca="1">Inputs!$B$20*EXP($B$10-0.5*C$7^2+C$7*AJ334)</f>
        <v>4351.863208210315</v>
      </c>
      <c r="BR334" s="15">
        <f t="shared" ref="BR334:BR397" ca="1" si="203">BQ334*EXP($B$10-0.5*D$7^2+D$7*AK334)</f>
        <v>3196.6752365026691</v>
      </c>
      <c r="BS334" s="15">
        <f t="shared" ref="BS334:BS397" ca="1" si="204">BR334*EXP($B$10-0.5*E$7^2+E$7*AL334)</f>
        <v>5660.1209086465979</v>
      </c>
      <c r="BT334" s="15">
        <f t="shared" ref="BT334:BT397" ca="1" si="205">BS334*EXP($B$10-0.5*F$7^2+F$7*AM334)</f>
        <v>4933.39608295377</v>
      </c>
      <c r="BU334" s="15">
        <f t="shared" ref="BU334:BU397" ca="1" si="206">BT334*EXP($B$10-0.5*G$7^2+G$7*AN334)</f>
        <v>6720.5445519113619</v>
      </c>
      <c r="BV334" s="15">
        <f t="shared" ref="BV334:BV397" ca="1" si="207">BU334*EXP($B$10-0.5*H$7^2+H$7*AO334)</f>
        <v>9020.2168884958464</v>
      </c>
      <c r="BW334" s="15">
        <f t="shared" ref="BW334:BW397" ca="1" si="208">BV334*EXP($B$10-0.5*I$7^2+I$7*AP334)</f>
        <v>14910.829967968639</v>
      </c>
      <c r="BX334" s="15">
        <f t="shared" ref="BX334:BX397" ca="1" si="209">BW334*EXP($B$10-0.5*J$7^2+J$7*AQ334)</f>
        <v>25941.3730923572</v>
      </c>
      <c r="BY334" s="15">
        <f t="shared" ref="BY334:BY397" ca="1" si="210">BX334*EXP($B$10-0.5*K$7^2+K$7*AR334)</f>
        <v>44553.997833411559</v>
      </c>
      <c r="BZ334" s="15">
        <f t="shared" ref="BZ334:BZ397" ca="1" si="211">BY334*EXP($B$10-0.5*L$7^2+L$7*AS334)</f>
        <v>62352.937098255257</v>
      </c>
      <c r="CA334" s="15">
        <f t="shared" ref="CA334:CA397" ca="1" si="212">BZ334*EXP($B$10-0.5*M$7^2+M$7*AT334)</f>
        <v>73434.395512111849</v>
      </c>
      <c r="CB334" s="15">
        <f ca="1">(AU334*DCF!C$10-DCF!C$5*MAX(AU334*DCF!C$10,0)-MAX(AU334-Inputs!$B$6,0)/Inputs!$B$10)*DCF!C$6</f>
        <v>1044.7465478361739</v>
      </c>
      <c r="CC334" s="15">
        <f ca="1">(AV334*DCF!D$10-DCF!D$5*MAX(AV334*DCF!D$10,0)-MAX(AV334-AU334,0)/Inputs!$B$10)*DCF!D$6</f>
        <v>1140.292790116622</v>
      </c>
      <c r="CD334" s="15">
        <f ca="1">(AW334*DCF!E$10-DCF!E$5*MAX(AW334*DCF!E$10,0)-MAX(AW334-AV334,0)/Inputs!$B$10)*DCF!E$6</f>
        <v>1091.9883302565163</v>
      </c>
      <c r="CE334" s="15">
        <f ca="1">(AX334*DCF!F$10-DCF!F$5*MAX(AX334*DCF!F$10,0)-MAX(AX334-AW334,0)/Inputs!$B$10)*DCF!F$6</f>
        <v>1480.7407247494605</v>
      </c>
      <c r="CF334" s="15">
        <f ca="1">(AY334*DCF!G$10-DCF!G$5*MAX(AY334*DCF!G$10,0)-MAX(AY334-AX334,0)/Inputs!$B$10)*DCF!G$6</f>
        <v>1430.6215286257195</v>
      </c>
      <c r="CG334" s="15">
        <f ca="1">(AZ334*DCF!H$10-DCF!H$5*MAX(AZ334*DCF!H$10,0)-MAX(AZ334-AY334,0)/Inputs!$B$10)*DCF!H$6</f>
        <v>1596.7972892698576</v>
      </c>
      <c r="CH334" s="15">
        <f ca="1">(BA334*DCF!I$10-DCF!I$5*MAX(BA334*DCF!I$10,0)-MAX(BA334-AZ334,0)/Inputs!$B$10)*DCF!I$6</f>
        <v>1979.0911690670027</v>
      </c>
      <c r="CI334" s="15">
        <f ca="1">(BB334*DCF!J$10-DCF!J$5*MAX(BB334*DCF!J$10,0)-MAX(BB334-BA334,0)/Inputs!$B$10)*DCF!J$6</f>
        <v>2433.2643465573274</v>
      </c>
      <c r="CJ334" s="15">
        <f ca="1">(BC334*DCF!K$10-DCF!K$5*MAX(BC334*DCF!K$10,0)-MAX(BC334-BB334,0)/Inputs!$B$10)*DCF!K$6</f>
        <v>2521.5545907346132</v>
      </c>
      <c r="CK334" s="15">
        <f ca="1">(BD334*DCF!L$10-DCF!L$5*MAX(BD334*DCF!L$10,0)-MAX(BD334-BC334,0)/Inputs!$B$10)*DCF!L$6</f>
        <v>2928.7215874850608</v>
      </c>
      <c r="CL334" s="15">
        <f ca="1">(BE334*DCF!M$10-DCF!M$5*MAX(BE334*DCF!M$10,0)-MAX(BE334-BD334,0)/Inputs!$B$10)*DCF!M$6</f>
        <v>3038.0544929733073</v>
      </c>
      <c r="CM334" s="15">
        <f ca="1">(BF334*DCF!C$28-DCF!C$5*MAX(BF334*DCF!C$28,0)-MAX(BF334-Inputs!$B$13,0)/Inputs!$B$17)*DCF!C$6</f>
        <v>3588.9460478265742</v>
      </c>
      <c r="CN334" s="15">
        <f ca="1">(BG334*DCF!D$28-DCF!D$5*MAX(BG334*DCF!D$28,0)-MAX(BG334-BF334,0)/Inputs!$B$17)*DCF!D$6</f>
        <v>3587.2730428945015</v>
      </c>
      <c r="CO334" s="15">
        <f ca="1">(BH334*DCF!E$28-DCF!E$5*MAX(BH334*DCF!E$28,0)-MAX(BH334-BG334,0)/Inputs!$B$17)*DCF!E$6</f>
        <v>3742.684027465999</v>
      </c>
      <c r="CP334" s="15">
        <f ca="1">(BI334*DCF!F$28-DCF!F$5*MAX(BI334*DCF!F$28,0)-MAX(BI334-BH334,0)/Inputs!$B$17)*DCF!F$6</f>
        <v>4942.8442201253529</v>
      </c>
      <c r="CQ334" s="15">
        <f ca="1">(BJ334*DCF!G$28-DCF!G$5*MAX(BJ334*DCF!G$28,0)-MAX(BJ334-BI334,0)/Inputs!$B$17)*DCF!G$6</f>
        <v>6680.9780530870185</v>
      </c>
      <c r="CR334" s="15">
        <f ca="1">(BK334*DCF!H$28-DCF!H$5*MAX(BK334*DCF!H$28,0)-MAX(BK334-BJ334,0)/Inputs!$B$17)*DCF!H$6</f>
        <v>8534.2699611646567</v>
      </c>
      <c r="CS334" s="15">
        <f ca="1">(BL334*DCF!I$28-DCF!I$5*MAX(BL334*DCF!I$28,0)-MAX(BL334-BK334,0)/Inputs!$B$17)*DCF!I$6</f>
        <v>11640.471387597474</v>
      </c>
      <c r="CT334" s="15">
        <f ca="1">(BM334*DCF!J$28-DCF!J$5*MAX(BM334*DCF!J$28,0)-MAX(BM334-BL334,0)/Inputs!$B$17)*DCF!J$6</f>
        <v>14380.742064925502</v>
      </c>
      <c r="CU334" s="15">
        <f ca="1">(BN334*DCF!K$28-DCF!K$5*MAX(BN334*DCF!K$28,0)-MAX(BN334-BM334,0)/Inputs!$B$17)*DCF!K$6</f>
        <v>16142.988075015473</v>
      </c>
      <c r="CV334" s="15">
        <f ca="1">(BO334*DCF!L$28-DCF!L$5*MAX(BO334*DCF!L$28,0)-MAX(BO334-BN334,0)/Inputs!$B$17)*DCF!L$6</f>
        <v>19810.587901723658</v>
      </c>
      <c r="CW334" s="15">
        <f ca="1">(BP334*DCF!M$28-DCF!M$5*MAX(BP334*DCF!M$28,0)-MAX(BP334-BO334,0)/Inputs!$B$17)*DCF!M$6</f>
        <v>23769.40450538135</v>
      </c>
      <c r="CX334" s="15">
        <f ca="1">(BQ334*DCF!C$46-DCF!C$5*MAX(BQ334*DCF!C$46,0)-MAX(BQ334-Inputs!$B$20,0)/Inputs!$B$24)*DCF!C$6</f>
        <v>-1536.6257793604952</v>
      </c>
      <c r="CY334" s="15">
        <f ca="1">(BR334*DCF!D$46-DCF!D$5*MAX(BR334*DCF!D$46,0)-MAX(BR334-BQ334,0)/Inputs!$B$24)*DCF!D$6</f>
        <v>-545.59791544082805</v>
      </c>
      <c r="CZ334" s="15">
        <f ca="1">(BS334*DCF!E$46-DCF!E$5*MAX(BS334*DCF!E$46,0)-MAX(BS334-BR334,0)/Inputs!$B$24)*DCF!E$6</f>
        <v>-1640.3416188297895</v>
      </c>
      <c r="DA334" s="15">
        <f ca="1">(BT334*DCF!F$46-DCF!F$5*MAX(BT334*DCF!F$46,0)-MAX(BT334-BS334,0)/Inputs!$B$24)*DCF!F$6</f>
        <v>-359.28109407009214</v>
      </c>
      <c r="DB334" s="15">
        <f ca="1">(BU334*DCF!G$46-DCF!G$5*MAX(BU334*DCF!G$46,0)-MAX(BU334-BT334,0)/Inputs!$B$24)*DCF!G$6</f>
        <v>-827.22727576657326</v>
      </c>
      <c r="DC334" s="15">
        <f ca="1">(BV334*DCF!H$46-DCF!H$5*MAX(BV334*DCF!H$46,0)-MAX(BV334-BU334,0)/Inputs!$B$24)*DCF!H$6</f>
        <v>-714.60908826744696</v>
      </c>
      <c r="DD334" s="15">
        <f ca="1">(BW334*DCF!I$46-DCF!I$5*MAX(BW334*DCF!I$46,0)-MAX(BW334-BV334,0)/Inputs!$B$24)*DCF!I$6</f>
        <v>-1346.5957364114267</v>
      </c>
      <c r="DE334" s="15">
        <f ca="1">(BX334*DCF!J$46-DCF!J$5*MAX(BX334*DCF!J$46,0)-MAX(BX334-BW334,0)/Inputs!$B$24)*DCF!J$6</f>
        <v>-1836.9509793679611</v>
      </c>
      <c r="DF334" s="15">
        <f ca="1">(BY334*DCF!K$46-DCF!K$5*MAX(BY334*DCF!K$46,0)-MAX(BY334-BX334,0)/Inputs!$B$24)*DCF!K$6</f>
        <v>-2014.5243455159271</v>
      </c>
      <c r="DG334" s="15">
        <f ca="1">(BZ334*DCF!L$46-DCF!L$5*MAX(BZ334*DCF!L$46,0)-MAX(BZ334-BY334,0)/Inputs!$B$24)*DCF!L$6</f>
        <v>282.21130101244933</v>
      </c>
      <c r="DH334" s="15">
        <f ca="1">(CA334*DCF!M$46-DCF!M$5*MAX(CA334*DCF!M$46,0)-MAX(CA334-BZ334,0)/Inputs!$B$24)*DCF!M$6</f>
        <v>3440.3207684429458</v>
      </c>
      <c r="DI334" s="15">
        <f ca="1">SUM(CB334:CL334)+BE334*DCF!M$10*(1+Inputs!$B$30)*(1-Inputs!$B$33)*(1-Inputs!$B$30/Inputs!$B$31)/(Inputs!$B$29-Inputs!$B$30)*DCF!M$6</f>
        <v>89383.575047468083</v>
      </c>
      <c r="DJ334" s="15">
        <f ca="1">SUM(CM334:CW334)+BP334*DCF!M$28*(1+Inputs!$B$30)*(1-Inputs!$B$33)*(1-Inputs!$B$30/Inputs!$B$31)/(Inputs!$B$29-Inputs!$B$30)*DCF!M$6</f>
        <v>624260.19911463885</v>
      </c>
      <c r="DK334" s="15">
        <f ca="1">SUM(CX334:DH334)+CA334*DCF!M$46*(1+Inputs!$B$30)*(1-Inputs!$B$33)*(1-Inputs!$B$30/Inputs!$B$31)/(Inputs!$B$29-Inputs!$B$30)*DCF!M$6</f>
        <v>106439.05255840158</v>
      </c>
      <c r="DM334" s="15">
        <f ca="1">DI334+DJ334+DK334+Inputs!$B$34+Inputs!$B$36-Inputs!$B$35</f>
        <v>896933.82672050851</v>
      </c>
    </row>
    <row r="335" spans="1:117" x14ac:dyDescent="0.75">
      <c r="A335" s="11">
        <v>322</v>
      </c>
      <c r="C335" s="24">
        <f t="shared" ca="1" si="182"/>
        <v>1.3073774823029161</v>
      </c>
      <c r="D335" s="24">
        <f t="shared" ca="1" si="182"/>
        <v>-0.23881738622383777</v>
      </c>
      <c r="E335" s="24">
        <f t="shared" ca="1" si="182"/>
        <v>-1.0244356359144349</v>
      </c>
      <c r="F335" s="24">
        <f t="shared" ca="1" si="182"/>
        <v>-1.0889667934024261</v>
      </c>
      <c r="G335" s="24">
        <f t="shared" ca="1" si="182"/>
        <v>0.6084988957054599</v>
      </c>
      <c r="H335" s="24">
        <f t="shared" ca="1" si="182"/>
        <v>1.1558684264419723</v>
      </c>
      <c r="I335" s="24">
        <f t="shared" ca="1" si="182"/>
        <v>0.17173694351366234</v>
      </c>
      <c r="J335" s="24">
        <f t="shared" ca="1" si="182"/>
        <v>-2.47112874996927</v>
      </c>
      <c r="K335" s="24">
        <f t="shared" ca="1" si="182"/>
        <v>0.52179885938906101</v>
      </c>
      <c r="L335" s="24">
        <f t="shared" ca="1" si="182"/>
        <v>-0.17234419375625373</v>
      </c>
      <c r="M335" s="24">
        <f t="shared" ca="1" si="182"/>
        <v>0.5958367928438193</v>
      </c>
      <c r="N335" s="24">
        <f ca="1">SQRT(Inputs!$B$38)*C335+SQRT(1-Inputs!$B$38)*_xlfn.NORM.S.INV(RAND())</f>
        <v>0.8894848333384765</v>
      </c>
      <c r="O335" s="24">
        <f ca="1">SQRT(Inputs!$B$38)*D335+SQRT(1-Inputs!$B$38)*_xlfn.NORM.S.INV(RAND())</f>
        <v>0.71493348273084723</v>
      </c>
      <c r="P335" s="24">
        <f ca="1">SQRT(Inputs!$B$38)*E335+SQRT(1-Inputs!$B$38)*_xlfn.NORM.S.INV(RAND())</f>
        <v>0.89584282734830922</v>
      </c>
      <c r="Q335" s="24">
        <f ca="1">SQRT(Inputs!$B$38)*F335+SQRT(1-Inputs!$B$38)*_xlfn.NORM.S.INV(RAND())</f>
        <v>2.1719718571168873</v>
      </c>
      <c r="R335" s="24">
        <f ca="1">SQRT(Inputs!$B$38)*G335+SQRT(1-Inputs!$B$38)*_xlfn.NORM.S.INV(RAND())</f>
        <v>1.2704621740037112</v>
      </c>
      <c r="S335" s="24">
        <f ca="1">SQRT(Inputs!$B$38)*H335+SQRT(1-Inputs!$B$38)*_xlfn.NORM.S.INV(RAND())</f>
        <v>1.3232873197339847</v>
      </c>
      <c r="T335" s="24">
        <f ca="1">SQRT(Inputs!$B$38)*I335+SQRT(1-Inputs!$B$38)*_xlfn.NORM.S.INV(RAND())</f>
        <v>-0.89365310406859233</v>
      </c>
      <c r="U335" s="24">
        <f ca="1">SQRT(Inputs!$B$38)*J335+SQRT(1-Inputs!$B$38)*_xlfn.NORM.S.INV(RAND())</f>
        <v>-2.1738394007283421</v>
      </c>
      <c r="V335" s="24">
        <f ca="1">SQRT(Inputs!$B$38)*K335+SQRT(1-Inputs!$B$38)*_xlfn.NORM.S.INV(RAND())</f>
        <v>1.4960328187406526</v>
      </c>
      <c r="W335" s="24">
        <f ca="1">SQRT(Inputs!$B$38)*L335+SQRT(1-Inputs!$B$38)*_xlfn.NORM.S.INV(RAND())</f>
        <v>-1.2228057821593641E-2</v>
      </c>
      <c r="X335" s="24">
        <f ca="1">SQRT(Inputs!$B$38)*M335+SQRT(1-Inputs!$B$38)*_xlfn.NORM.S.INV(RAND())</f>
        <v>0.81136785286328317</v>
      </c>
      <c r="Y335" s="24">
        <f ca="1">SQRT(Inputs!$B$38)*C335+SQRT(1-Inputs!$B$38)*_xlfn.NORM.S.INV(RAND())</f>
        <v>0.39880602144973487</v>
      </c>
      <c r="Z335" s="24">
        <f ca="1">SQRT(Inputs!$B$38)*D335+SQRT(1-Inputs!$B$38)*_xlfn.NORM.S.INV(RAND())</f>
        <v>-0.29343153929261129</v>
      </c>
      <c r="AA335" s="24">
        <f ca="1">SQRT(Inputs!$B$38)*E335+SQRT(1-Inputs!$B$38)*_xlfn.NORM.S.INV(RAND())</f>
        <v>-1.0127523347358891E-2</v>
      </c>
      <c r="AB335" s="24">
        <f ca="1">SQRT(Inputs!$B$38)*F335+SQRT(1-Inputs!$B$38)*_xlfn.NORM.S.INV(RAND())</f>
        <v>-0.96760815135892742</v>
      </c>
      <c r="AC335" s="24">
        <f ca="1">SQRT(Inputs!$B$38)*G335+SQRT(1-Inputs!$B$38)*_xlfn.NORM.S.INV(RAND())</f>
        <v>0.61159378421794897</v>
      </c>
      <c r="AD335" s="24">
        <f ca="1">SQRT(Inputs!$B$38)*H335+SQRT(1-Inputs!$B$38)*_xlfn.NORM.S.INV(RAND())</f>
        <v>0.86322107065834675</v>
      </c>
      <c r="AE335" s="24">
        <f ca="1">SQRT(Inputs!$B$38)*I335+SQRT(1-Inputs!$B$38)*_xlfn.NORM.S.INV(RAND())</f>
        <v>0.8033941111847609</v>
      </c>
      <c r="AF335" s="24">
        <f ca="1">SQRT(Inputs!$B$38)*J335+SQRT(1-Inputs!$B$38)*_xlfn.NORM.S.INV(RAND())</f>
        <v>-1.8148765827012281</v>
      </c>
      <c r="AG335" s="24">
        <f ca="1">SQRT(Inputs!$B$38)*K335+SQRT(1-Inputs!$B$38)*_xlfn.NORM.S.INV(RAND())</f>
        <v>5.4997265105477006E-2</v>
      </c>
      <c r="AH335" s="24">
        <f ca="1">SQRT(Inputs!$B$38)*L335+SQRT(1-Inputs!$B$38)*_xlfn.NORM.S.INV(RAND())</f>
        <v>-0.23583439441819332</v>
      </c>
      <c r="AI335" s="24">
        <f ca="1">SQRT(Inputs!$B$38)*M335+SQRT(1-Inputs!$B$38)*_xlfn.NORM.S.INV(RAND())</f>
        <v>1.2970892085910921</v>
      </c>
      <c r="AJ335" s="24">
        <f ca="1">SQRT(Inputs!$B$38)*C335+SQRT(1-Inputs!$B$38)*_xlfn.NORM.S.INV(RAND())</f>
        <v>1.6122499848174834</v>
      </c>
      <c r="AK335" s="24">
        <f ca="1">SQRT(Inputs!$B$38)*D335+SQRT(1-Inputs!$B$38)*_xlfn.NORM.S.INV(RAND())</f>
        <v>-0.55865297660421076</v>
      </c>
      <c r="AL335" s="24">
        <f ca="1">SQRT(Inputs!$B$38)*E335+SQRT(1-Inputs!$B$38)*_xlfn.NORM.S.INV(RAND())</f>
        <v>-0.68615444861694475</v>
      </c>
      <c r="AM335" s="24">
        <f ca="1">SQRT(Inputs!$B$38)*F335+SQRT(1-Inputs!$B$38)*_xlfn.NORM.S.INV(RAND())</f>
        <v>0.70805627095030965</v>
      </c>
      <c r="AN335" s="24">
        <f ca="1">SQRT(Inputs!$B$38)*G335+SQRT(1-Inputs!$B$38)*_xlfn.NORM.S.INV(RAND())</f>
        <v>0.23373569011918849</v>
      </c>
      <c r="AO335" s="24">
        <f ca="1">SQRT(Inputs!$B$38)*H335+SQRT(1-Inputs!$B$38)*_xlfn.NORM.S.INV(RAND())</f>
        <v>1.2643581619819877</v>
      </c>
      <c r="AP335" s="24">
        <f ca="1">SQRT(Inputs!$B$38)*I335+SQRT(1-Inputs!$B$38)*_xlfn.NORM.S.INV(RAND())</f>
        <v>0.82532335806715951</v>
      </c>
      <c r="AQ335" s="24">
        <f ca="1">SQRT(Inputs!$B$38)*J335+SQRT(1-Inputs!$B$38)*_xlfn.NORM.S.INV(RAND())</f>
        <v>-1.7779999705998419</v>
      </c>
      <c r="AR335" s="24">
        <f ca="1">SQRT(Inputs!$B$38)*K335+SQRT(1-Inputs!$B$38)*_xlfn.NORM.S.INV(RAND())</f>
        <v>-0.5758228484073179</v>
      </c>
      <c r="AS335" s="24">
        <f ca="1">SQRT(Inputs!$B$38)*L335+SQRT(1-Inputs!$B$38)*_xlfn.NORM.S.INV(RAND())</f>
        <v>-0.10863270900659597</v>
      </c>
      <c r="AT335" s="24">
        <f ca="1">SQRT(Inputs!$B$38)*M335+SQRT(1-Inputs!$B$38)*_xlfn.NORM.S.INV(RAND())</f>
        <v>0.26433533657615438</v>
      </c>
      <c r="AU335" s="15">
        <f ca="1">Inputs!$B$6*EXP($B$8-0.5*C$5^2+C$5*N335)</f>
        <v>5730.7177382860636</v>
      </c>
      <c r="AV335" s="15">
        <f t="shared" ca="1" si="183"/>
        <v>7748.8292514019822</v>
      </c>
      <c r="AW335" s="15">
        <f t="shared" ca="1" si="184"/>
        <v>10661.826158562508</v>
      </c>
      <c r="AX335" s="15">
        <f t="shared" ca="1" si="185"/>
        <v>17074.880745875187</v>
      </c>
      <c r="AY335" s="15">
        <f t="shared" ca="1" si="186"/>
        <v>24204.908950762067</v>
      </c>
      <c r="AZ335" s="15">
        <f t="shared" ca="1" si="187"/>
        <v>34247.173615192405</v>
      </c>
      <c r="BA335" s="15">
        <f t="shared" ca="1" si="188"/>
        <v>38167.70875607511</v>
      </c>
      <c r="BB335" s="15">
        <f t="shared" ca="1" si="189"/>
        <v>37583.560306004889</v>
      </c>
      <c r="BC335" s="15">
        <f t="shared" ca="1" si="190"/>
        <v>53181.558307465282</v>
      </c>
      <c r="BD335" s="15">
        <f t="shared" ca="1" si="191"/>
        <v>65077.949931382485</v>
      </c>
      <c r="BE335" s="15">
        <f t="shared" ca="1" si="192"/>
        <v>85860.998876003243</v>
      </c>
      <c r="BF335" s="15">
        <f ca="1">Inputs!$B$13*EXP($B$9-0.5*C$6^2+C$6*Y335)</f>
        <v>14968.924091013809</v>
      </c>
      <c r="BG335" s="15">
        <f t="shared" ca="1" si="193"/>
        <v>17302.373149877429</v>
      </c>
      <c r="BH335" s="15">
        <f t="shared" ca="1" si="194"/>
        <v>21104.837455517965</v>
      </c>
      <c r="BI335" s="15">
        <f t="shared" ca="1" si="195"/>
        <v>22260.540068478844</v>
      </c>
      <c r="BJ335" s="15">
        <f t="shared" ca="1" si="196"/>
        <v>29805.049448817626</v>
      </c>
      <c r="BK335" s="15">
        <f t="shared" ca="1" si="197"/>
        <v>41141.805316943239</v>
      </c>
      <c r="BL335" s="15">
        <f t="shared" ca="1" si="198"/>
        <v>56083.048338032931</v>
      </c>
      <c r="BM335" s="15">
        <f t="shared" ca="1" si="199"/>
        <v>55023.055816396227</v>
      </c>
      <c r="BN335" s="15">
        <f t="shared" ca="1" si="200"/>
        <v>68118.939887202694</v>
      </c>
      <c r="BO335" s="15">
        <f t="shared" ca="1" si="201"/>
        <v>81546.925191563976</v>
      </c>
      <c r="BP335" s="15">
        <f t="shared" ca="1" si="202"/>
        <v>116257.64099890216</v>
      </c>
      <c r="BQ335" s="15">
        <f ca="1">Inputs!$B$20*EXP($B$10-0.5*C$7^2+C$7*AJ335)</f>
        <v>7598.95369019804</v>
      </c>
      <c r="BR335" s="15">
        <f t="shared" ca="1" si="203"/>
        <v>8634.5799491154576</v>
      </c>
      <c r="BS335" s="15">
        <f t="shared" ca="1" si="204"/>
        <v>9709.2283205362455</v>
      </c>
      <c r="BT335" s="15">
        <f t="shared" ca="1" si="205"/>
        <v>16119.403664378877</v>
      </c>
      <c r="BU335" s="15">
        <f t="shared" ca="1" si="206"/>
        <v>23639.429960327678</v>
      </c>
      <c r="BV335" s="15">
        <f t="shared" ca="1" si="207"/>
        <v>43728.692895225642</v>
      </c>
      <c r="BW335" s="15">
        <f t="shared" ca="1" si="208"/>
        <v>72667.619521557121</v>
      </c>
      <c r="BX335" s="15">
        <f t="shared" ca="1" si="209"/>
        <v>71162.64290668485</v>
      </c>
      <c r="BY335" s="15">
        <f t="shared" ca="1" si="210"/>
        <v>89309.363050493484</v>
      </c>
      <c r="BZ335" s="15">
        <f t="shared" ca="1" si="211"/>
        <v>122835.80923637029</v>
      </c>
      <c r="CA335" s="15">
        <f t="shared" ca="1" si="212"/>
        <v>180845.38550242787</v>
      </c>
      <c r="CB335" s="15">
        <f ca="1">(AU335*DCF!C$10-DCF!C$5*MAX(AU335*DCF!C$10,0)-MAX(AU335-Inputs!$B$6,0)/Inputs!$B$10)*DCF!C$6</f>
        <v>1037.5949162084951</v>
      </c>
      <c r="CC335" s="15">
        <f ca="1">(AV335*DCF!D$10-DCF!D$5*MAX(AV335*DCF!D$10,0)-MAX(AV335-AU335,0)/Inputs!$B$10)*DCF!D$6</f>
        <v>1396.6609586913537</v>
      </c>
      <c r="CD335" s="15">
        <f ca="1">(AW335*DCF!E$10-DCF!E$5*MAX(AW335*DCF!E$10,0)-MAX(AW335-AV335,0)/Inputs!$B$10)*DCF!E$6</f>
        <v>1805.5184024432474</v>
      </c>
      <c r="CE335" s="15">
        <f ca="1">(AX335*DCF!F$10-DCF!F$5*MAX(AX335*DCF!F$10,0)-MAX(AX335-AW335,0)/Inputs!$B$10)*DCF!F$6</f>
        <v>2393.0215935242845</v>
      </c>
      <c r="CF335" s="15">
        <f ca="1">(AY335*DCF!G$10-DCF!G$5*MAX(AY335*DCF!G$10,0)-MAX(AY335-AX335,0)/Inputs!$B$10)*DCF!G$6</f>
        <v>3616.6611350553621</v>
      </c>
      <c r="CG335" s="15">
        <f ca="1">(AZ335*DCF!H$10-DCF!H$5*MAX(AZ335*DCF!H$10,0)-MAX(AZ335-AY335,0)/Inputs!$B$10)*DCF!H$6</f>
        <v>4865.9291997000282</v>
      </c>
      <c r="CH335" s="15">
        <f ca="1">(BA335*DCF!I$10-DCF!I$5*MAX(BA335*DCF!I$10,0)-MAX(BA335-AZ335,0)/Inputs!$B$10)*DCF!I$6</f>
        <v>6328.7429012321827</v>
      </c>
      <c r="CI335" s="15">
        <f ca="1">(BB335*DCF!J$10-DCF!J$5*MAX(BB335*DCF!J$10,0)-MAX(BB335-BA335,0)/Inputs!$B$10)*DCF!J$6</f>
        <v>6449.4261545607678</v>
      </c>
      <c r="CJ335" s="15">
        <f ca="1">(BC335*DCF!K$10-DCF!K$5*MAX(BC335*DCF!K$10,0)-MAX(BC335-BB335,0)/Inputs!$B$10)*DCF!K$6</f>
        <v>6377.8945117122566</v>
      </c>
      <c r="CK335" s="15">
        <f ca="1">(BD335*DCF!L$10-DCF!L$5*MAX(BD335*DCF!L$10,0)-MAX(BD335-BC335,0)/Inputs!$B$10)*DCF!L$6</f>
        <v>8276.5963134768299</v>
      </c>
      <c r="CL335" s="15">
        <f ca="1">(BE335*DCF!M$10-DCF!M$5*MAX(BE335*DCF!M$10,0)-MAX(BE335-BD335,0)/Inputs!$B$10)*DCF!M$6</f>
        <v>9633.340210176586</v>
      </c>
      <c r="CM335" s="15">
        <f ca="1">(BF335*DCF!C$28-DCF!C$5*MAX(BF335*DCF!C$28,0)-MAX(BF335-Inputs!$B$13,0)/Inputs!$B$17)*DCF!C$6</f>
        <v>3741.183263299366</v>
      </c>
      <c r="CN335" s="15">
        <f ca="1">(BG335*DCF!D$28-DCF!D$5*MAX(BG335*DCF!D$28,0)-MAX(BG335-BF335,0)/Inputs!$B$17)*DCF!D$6</f>
        <v>4598.1162792766418</v>
      </c>
      <c r="CO335" s="15">
        <f ca="1">(BH335*DCF!E$28-DCF!E$5*MAX(BH335*DCF!E$28,0)-MAX(BH335-BG335,0)/Inputs!$B$17)*DCF!E$6</f>
        <v>5227.8523949487553</v>
      </c>
      <c r="CP335" s="15">
        <f ca="1">(BI335*DCF!F$28-DCF!F$5*MAX(BI335*DCF!F$28,0)-MAX(BI335-BH335,0)/Inputs!$B$17)*DCF!F$6</f>
        <v>5832.7363388045533</v>
      </c>
      <c r="CQ335" s="15">
        <f ca="1">(BJ335*DCF!G$28-DCF!G$5*MAX(BJ335*DCF!G$28,0)-MAX(BJ335-BI335,0)/Inputs!$B$17)*DCF!G$6</f>
        <v>6464.2342626335821</v>
      </c>
      <c r="CR335" s="15">
        <f ca="1">(BK335*DCF!H$28-DCF!H$5*MAX(BK335*DCF!H$28,0)-MAX(BK335-BJ335,0)/Inputs!$B$17)*DCF!H$6</f>
        <v>8413.4086489530237</v>
      </c>
      <c r="CS335" s="15">
        <f ca="1">(BL335*DCF!I$28-DCF!I$5*MAX(BL335*DCF!I$28,0)-MAX(BL335-BK335,0)/Inputs!$B$17)*DCF!I$6</f>
        <v>11043.572715781909</v>
      </c>
      <c r="CT335" s="15">
        <f ca="1">(BM335*DCF!J$28-DCF!J$5*MAX(BM335*DCF!J$28,0)-MAX(BM335-BL335,0)/Inputs!$B$17)*DCF!J$6</f>
        <v>12274.709264259121</v>
      </c>
      <c r="CU335" s="15">
        <f ca="1">(BN335*DCF!K$28-DCF!K$5*MAX(BN335*DCF!K$28,0)-MAX(BN335-BM335,0)/Inputs!$B$17)*DCF!K$6</f>
        <v>12781.506591528392</v>
      </c>
      <c r="CV335" s="15">
        <f ca="1">(BO335*DCF!L$28-DCF!L$5*MAX(BO335*DCF!L$28,0)-MAX(BO335-BN335,0)/Inputs!$B$17)*DCF!L$6</f>
        <v>14750.924307205696</v>
      </c>
      <c r="CW335" s="15">
        <f ca="1">(BP335*DCF!M$28-DCF!M$5*MAX(BP335*DCF!M$28,0)-MAX(BP335-BO335,0)/Inputs!$B$17)*DCF!M$6</f>
        <v>18245.697287112762</v>
      </c>
      <c r="CX335" s="15">
        <f ca="1">(BQ335*DCF!C$46-DCF!C$5*MAX(BQ335*DCF!C$46,0)-MAX(BQ335-Inputs!$B$20,0)/Inputs!$B$24)*DCF!C$6</f>
        <v>-3786.3420486360556</v>
      </c>
      <c r="CY335" s="15">
        <f ca="1">(BR335*DCF!D$46-DCF!D$5*MAX(BR335*DCF!D$46,0)-MAX(BR335-BQ335,0)/Inputs!$B$24)*DCF!D$6</f>
        <v>-1915.614564508254</v>
      </c>
      <c r="CZ335" s="15">
        <f ca="1">(BS335*DCF!E$46-DCF!E$5*MAX(BS335*DCF!E$46,0)-MAX(BS335-BR335,0)/Inputs!$B$24)*DCF!E$6</f>
        <v>-1571.7299573505775</v>
      </c>
      <c r="DA335" s="15">
        <f ca="1">(BT335*DCF!F$46-DCF!F$5*MAX(BT335*DCF!F$46,0)-MAX(BT335-BS335,0)/Inputs!$B$24)*DCF!F$6</f>
        <v>-3508.06437327814</v>
      </c>
      <c r="DB335" s="15">
        <f ca="1">(BU335*DCF!G$46-DCF!G$5*MAX(BU335*DCF!G$46,0)-MAX(BU335-BT335,0)/Inputs!$B$24)*DCF!G$6</f>
        <v>-3324.7719864340447</v>
      </c>
      <c r="DC335" s="15">
        <f ca="1">(BV335*DCF!H$46-DCF!H$5*MAX(BV335*DCF!H$46,0)-MAX(BV335-BU335,0)/Inputs!$B$24)*DCF!H$6</f>
        <v>-6242.615368063347</v>
      </c>
      <c r="DD335" s="15">
        <f ca="1">(BW335*DCF!I$46-DCF!I$5*MAX(BW335*DCF!I$46,0)-MAX(BW335-BV335,0)/Inputs!$B$24)*DCF!I$6</f>
        <v>-6628.9594794992627</v>
      </c>
      <c r="DE335" s="15">
        <f ca="1">(BX335*DCF!J$46-DCF!J$5*MAX(BX335*DCF!J$46,0)-MAX(BX335-BW335,0)/Inputs!$B$24)*DCF!J$6</f>
        <v>2985.0760238934886</v>
      </c>
      <c r="DF335" s="15">
        <f ca="1">(BY335*DCF!K$46-DCF!K$5*MAX(BY335*DCF!K$46,0)-MAX(BY335-BX335,0)/Inputs!$B$24)*DCF!K$6</f>
        <v>656.18552306953814</v>
      </c>
      <c r="DG335" s="15">
        <f ca="1">(BZ335*DCF!L$46-DCF!L$5*MAX(BZ335*DCF!L$46,0)-MAX(BZ335-BY335,0)/Inputs!$B$24)*DCF!L$6</f>
        <v>903.9256942659581</v>
      </c>
      <c r="DH335" s="15">
        <f ca="1">(CA335*DCF!M$46-DCF!M$5*MAX(CA335*DCF!M$46,0)-MAX(CA335-BZ335,0)/Inputs!$B$24)*DCF!M$6</f>
        <v>2050.3068136066722</v>
      </c>
      <c r="DI335" s="15">
        <f ca="1">SUM(CB335:CL335)+BE335*DCF!M$10*(1+Inputs!$B$30)*(1-Inputs!$B$33)*(1-Inputs!$B$30/Inputs!$B$31)/(Inputs!$B$29-Inputs!$B$30)*DCF!M$6</f>
        <v>291133.68156286702</v>
      </c>
      <c r="DJ335" s="15">
        <f ca="1">SUM(CM335:CW335)+BP335*DCF!M$28*(1+Inputs!$B$30)*(1-Inputs!$B$33)*(1-Inputs!$B$30/Inputs!$B$31)/(Inputs!$B$29-Inputs!$B$30)*DCF!M$6</f>
        <v>534769.34435126139</v>
      </c>
      <c r="DK335" s="15">
        <f ca="1">SUM(CX335:DH335)+CA335*DCF!M$46*(1+Inputs!$B$30)*(1-Inputs!$B$33)*(1-Inputs!$B$30/Inputs!$B$31)/(Inputs!$B$29-Inputs!$B$30)*DCF!M$6</f>
        <v>259225.78476923675</v>
      </c>
      <c r="DM335" s="15">
        <f ca="1">DI335+DJ335+DK335+Inputs!$B$34+Inputs!$B$36-Inputs!$B$35</f>
        <v>1161979.8106833652</v>
      </c>
    </row>
    <row r="336" spans="1:117" x14ac:dyDescent="0.75">
      <c r="A336" s="11">
        <v>323</v>
      </c>
      <c r="C336" s="24">
        <f t="shared" ca="1" si="182"/>
        <v>0.39815536604311319</v>
      </c>
      <c r="D336" s="24">
        <f t="shared" ca="1" si="182"/>
        <v>-0.52937295401634266</v>
      </c>
      <c r="E336" s="24">
        <f t="shared" ca="1" si="182"/>
        <v>-0.10236723489434991</v>
      </c>
      <c r="F336" s="24">
        <f t="shared" ca="1" si="182"/>
        <v>-0.24093216579706572</v>
      </c>
      <c r="G336" s="24">
        <f t="shared" ca="1" si="182"/>
        <v>-0.17310836366290952</v>
      </c>
      <c r="H336" s="24">
        <f t="shared" ca="1" si="182"/>
        <v>1.0697067128828732</v>
      </c>
      <c r="I336" s="24">
        <f t="shared" ca="1" si="182"/>
        <v>0.851491180796353</v>
      </c>
      <c r="J336" s="24">
        <f t="shared" ca="1" si="182"/>
        <v>0.77420851197892471</v>
      </c>
      <c r="K336" s="24">
        <f t="shared" ca="1" si="182"/>
        <v>2.8948418779243563</v>
      </c>
      <c r="L336" s="24">
        <f t="shared" ca="1" si="182"/>
        <v>5.915531027366569E-2</v>
      </c>
      <c r="M336" s="24">
        <f t="shared" ca="1" si="182"/>
        <v>0.88925882198238959</v>
      </c>
      <c r="N336" s="24">
        <f ca="1">SQRT(Inputs!$B$38)*C336+SQRT(1-Inputs!$B$38)*_xlfn.NORM.S.INV(RAND())</f>
        <v>-0.90819283700389963</v>
      </c>
      <c r="O336" s="24">
        <f ca="1">SQRT(Inputs!$B$38)*D336+SQRT(1-Inputs!$B$38)*_xlfn.NORM.S.INV(RAND())</f>
        <v>-0.59392615692797723</v>
      </c>
      <c r="P336" s="24">
        <f ca="1">SQRT(Inputs!$B$38)*E336+SQRT(1-Inputs!$B$38)*_xlfn.NORM.S.INV(RAND())</f>
        <v>-0.15902196778288502</v>
      </c>
      <c r="Q336" s="24">
        <f ca="1">SQRT(Inputs!$B$38)*F336+SQRT(1-Inputs!$B$38)*_xlfn.NORM.S.INV(RAND())</f>
        <v>-0.14486139468705886</v>
      </c>
      <c r="R336" s="24">
        <f ca="1">SQRT(Inputs!$B$38)*G336+SQRT(1-Inputs!$B$38)*_xlfn.NORM.S.INV(RAND())</f>
        <v>1.0756418762353186</v>
      </c>
      <c r="S336" s="24">
        <f ca="1">SQRT(Inputs!$B$38)*H336+SQRT(1-Inputs!$B$38)*_xlfn.NORM.S.INV(RAND())</f>
        <v>4.7275441152217157E-2</v>
      </c>
      <c r="T336" s="24">
        <f ca="1">SQRT(Inputs!$B$38)*I336+SQRT(1-Inputs!$B$38)*_xlfn.NORM.S.INV(RAND())</f>
        <v>-0.32873389088357136</v>
      </c>
      <c r="U336" s="24">
        <f ca="1">SQRT(Inputs!$B$38)*J336+SQRT(1-Inputs!$B$38)*_xlfn.NORM.S.INV(RAND())</f>
        <v>0.65817500328679512</v>
      </c>
      <c r="V336" s="24">
        <f ca="1">SQRT(Inputs!$B$38)*K336+SQRT(1-Inputs!$B$38)*_xlfn.NORM.S.INV(RAND())</f>
        <v>2.5071795389913092</v>
      </c>
      <c r="W336" s="24">
        <f ca="1">SQRT(Inputs!$B$38)*L336+SQRT(1-Inputs!$B$38)*_xlfn.NORM.S.INV(RAND())</f>
        <v>-0.2276829949573454</v>
      </c>
      <c r="X336" s="24">
        <f ca="1">SQRT(Inputs!$B$38)*M336+SQRT(1-Inputs!$B$38)*_xlfn.NORM.S.INV(RAND())</f>
        <v>0.72344953992592376</v>
      </c>
      <c r="Y336" s="24">
        <f ca="1">SQRT(Inputs!$B$38)*C336+SQRT(1-Inputs!$B$38)*_xlfn.NORM.S.INV(RAND())</f>
        <v>-0.66747476076700307</v>
      </c>
      <c r="Z336" s="24">
        <f ca="1">SQRT(Inputs!$B$38)*D336+SQRT(1-Inputs!$B$38)*_xlfn.NORM.S.INV(RAND())</f>
        <v>-1.4248056922463523</v>
      </c>
      <c r="AA336" s="24">
        <f ca="1">SQRT(Inputs!$B$38)*E336+SQRT(1-Inputs!$B$38)*_xlfn.NORM.S.INV(RAND())</f>
        <v>-1.6416555817724483</v>
      </c>
      <c r="AB336" s="24">
        <f ca="1">SQRT(Inputs!$B$38)*F336+SQRT(1-Inputs!$B$38)*_xlfn.NORM.S.INV(RAND())</f>
        <v>-0.89364664534612126</v>
      </c>
      <c r="AC336" s="24">
        <f ca="1">SQRT(Inputs!$B$38)*G336+SQRT(1-Inputs!$B$38)*_xlfn.NORM.S.INV(RAND())</f>
        <v>0.80267136257583283</v>
      </c>
      <c r="AD336" s="24">
        <f ca="1">SQRT(Inputs!$B$38)*H336+SQRT(1-Inputs!$B$38)*_xlfn.NORM.S.INV(RAND())</f>
        <v>0.40486907979359932</v>
      </c>
      <c r="AE336" s="24">
        <f ca="1">SQRT(Inputs!$B$38)*I336+SQRT(1-Inputs!$B$38)*_xlfn.NORM.S.INV(RAND())</f>
        <v>-0.10603364671517129</v>
      </c>
      <c r="AF336" s="24">
        <f ca="1">SQRT(Inputs!$B$38)*J336+SQRT(1-Inputs!$B$38)*_xlfn.NORM.S.INV(RAND())</f>
        <v>-1.0399388459316423</v>
      </c>
      <c r="AG336" s="24">
        <f ca="1">SQRT(Inputs!$B$38)*K336+SQRT(1-Inputs!$B$38)*_xlfn.NORM.S.INV(RAND())</f>
        <v>2.5690123187939324</v>
      </c>
      <c r="AH336" s="24">
        <f ca="1">SQRT(Inputs!$B$38)*L336+SQRT(1-Inputs!$B$38)*_xlfn.NORM.S.INV(RAND())</f>
        <v>-1.2862766379152479</v>
      </c>
      <c r="AI336" s="24">
        <f ca="1">SQRT(Inputs!$B$38)*M336+SQRT(1-Inputs!$B$38)*_xlfn.NORM.S.INV(RAND())</f>
        <v>1.0626331604693355</v>
      </c>
      <c r="AJ336" s="24">
        <f ca="1">SQRT(Inputs!$B$38)*C336+SQRT(1-Inputs!$B$38)*_xlfn.NORM.S.INV(RAND())</f>
        <v>0.39511909250725696</v>
      </c>
      <c r="AK336" s="24">
        <f ca="1">SQRT(Inputs!$B$38)*D336+SQRT(1-Inputs!$B$38)*_xlfn.NORM.S.INV(RAND())</f>
        <v>-0.58204782702525404</v>
      </c>
      <c r="AL336" s="24">
        <f ca="1">SQRT(Inputs!$B$38)*E336+SQRT(1-Inputs!$B$38)*_xlfn.NORM.S.INV(RAND())</f>
        <v>1.3491648185771481</v>
      </c>
      <c r="AM336" s="24">
        <f ca="1">SQRT(Inputs!$B$38)*F336+SQRT(1-Inputs!$B$38)*_xlfn.NORM.S.INV(RAND())</f>
        <v>-0.3068887225651587</v>
      </c>
      <c r="AN336" s="24">
        <f ca="1">SQRT(Inputs!$B$38)*G336+SQRT(1-Inputs!$B$38)*_xlfn.NORM.S.INV(RAND())</f>
        <v>2.0632160996017457</v>
      </c>
      <c r="AO336" s="24">
        <f ca="1">SQRT(Inputs!$B$38)*H336+SQRT(1-Inputs!$B$38)*_xlfn.NORM.S.INV(RAND())</f>
        <v>-0.806530573402232</v>
      </c>
      <c r="AP336" s="24">
        <f ca="1">SQRT(Inputs!$B$38)*I336+SQRT(1-Inputs!$B$38)*_xlfn.NORM.S.INV(RAND())</f>
        <v>0.73118047792534357</v>
      </c>
      <c r="AQ336" s="24">
        <f ca="1">SQRT(Inputs!$B$38)*J336+SQRT(1-Inputs!$B$38)*_xlfn.NORM.S.INV(RAND())</f>
        <v>-0.17315833313226647</v>
      </c>
      <c r="AR336" s="24">
        <f ca="1">SQRT(Inputs!$B$38)*K336+SQRT(1-Inputs!$B$38)*_xlfn.NORM.S.INV(RAND())</f>
        <v>2.1275735042116914</v>
      </c>
      <c r="AS336" s="24">
        <f ca="1">SQRT(Inputs!$B$38)*L336+SQRT(1-Inputs!$B$38)*_xlfn.NORM.S.INV(RAND())</f>
        <v>-1.9609464023779104E-2</v>
      </c>
      <c r="AT336" s="24">
        <f ca="1">SQRT(Inputs!$B$38)*M336+SQRT(1-Inputs!$B$38)*_xlfn.NORM.S.INV(RAND())</f>
        <v>1.6394426017661945E-2</v>
      </c>
      <c r="AU336" s="15">
        <f ca="1">Inputs!$B$6*EXP($B$8-0.5*C$5^2+C$5*N336)</f>
        <v>4283.8201491264726</v>
      </c>
      <c r="AV336" s="15">
        <f t="shared" ca="1" si="183"/>
        <v>4778.381534905121</v>
      </c>
      <c r="AW336" s="15">
        <f t="shared" ca="1" si="184"/>
        <v>5702.7496485459733</v>
      </c>
      <c r="AX336" s="15">
        <f t="shared" ca="1" si="185"/>
        <v>6837.6114822797426</v>
      </c>
      <c r="AY336" s="15">
        <f t="shared" ca="1" si="186"/>
        <v>9474.7735467616021</v>
      </c>
      <c r="AZ336" s="15">
        <f t="shared" ca="1" si="187"/>
        <v>11648.387267149299</v>
      </c>
      <c r="BA336" s="15">
        <f t="shared" ca="1" si="188"/>
        <v>13772.554537642636</v>
      </c>
      <c r="BB336" s="15">
        <f t="shared" ca="1" si="189"/>
        <v>18011.190128722483</v>
      </c>
      <c r="BC336" s="15">
        <f t="shared" ca="1" si="190"/>
        <v>28099.283507427208</v>
      </c>
      <c r="BD336" s="15">
        <f t="shared" ca="1" si="191"/>
        <v>33698.924092349167</v>
      </c>
      <c r="BE336" s="15">
        <f t="shared" ca="1" si="192"/>
        <v>44106.280994599678</v>
      </c>
      <c r="BF336" s="15">
        <f ca="1">Inputs!$B$13*EXP($B$9-0.5*C$6^2+C$6*Y336)</f>
        <v>12116.747935480091</v>
      </c>
      <c r="BG336" s="15">
        <f t="shared" ca="1" si="193"/>
        <v>11419.388059610941</v>
      </c>
      <c r="BH336" s="15">
        <f t="shared" ca="1" si="194"/>
        <v>10626.705622654135</v>
      </c>
      <c r="BI336" s="15">
        <f t="shared" ca="1" si="195"/>
        <v>11336.954246218798</v>
      </c>
      <c r="BJ336" s="15">
        <f t="shared" ca="1" si="196"/>
        <v>15603.150873937158</v>
      </c>
      <c r="BK336" s="15">
        <f t="shared" ca="1" si="197"/>
        <v>20235.090680054847</v>
      </c>
      <c r="BL336" s="15">
        <f t="shared" ca="1" si="198"/>
        <v>24517.14973007622</v>
      </c>
      <c r="BM336" s="15">
        <f t="shared" ca="1" si="199"/>
        <v>26484.514372146295</v>
      </c>
      <c r="BN336" s="15">
        <f t="shared" ca="1" si="200"/>
        <v>44315.40550346487</v>
      </c>
      <c r="BO336" s="15">
        <f t="shared" ca="1" si="201"/>
        <v>46953.232305701909</v>
      </c>
      <c r="BP336" s="15">
        <f t="shared" ca="1" si="202"/>
        <v>65184.334734229924</v>
      </c>
      <c r="BQ336" s="15">
        <f ca="1">Inputs!$B$20*EXP($B$10-0.5*C$7^2+C$7*AJ336)</f>
        <v>4934.8156107542436</v>
      </c>
      <c r="BR336" s="15">
        <f t="shared" ca="1" si="203"/>
        <v>5565.851993309675</v>
      </c>
      <c r="BS336" s="15">
        <f t="shared" ca="1" si="204"/>
        <v>11229.019196044927</v>
      </c>
      <c r="BT336" s="15">
        <f t="shared" ca="1" si="205"/>
        <v>14284.793342107312</v>
      </c>
      <c r="BU336" s="15">
        <f t="shared" ca="1" si="206"/>
        <v>32614.827749868957</v>
      </c>
      <c r="BV336" s="15">
        <f t="shared" ca="1" si="207"/>
        <v>37836.98956985087</v>
      </c>
      <c r="BW336" s="15">
        <f t="shared" ca="1" si="208"/>
        <v>61636.444504072861</v>
      </c>
      <c r="BX336" s="15">
        <f t="shared" ca="1" si="209"/>
        <v>83267.196587206156</v>
      </c>
      <c r="BY336" s="15">
        <f t="shared" ca="1" si="210"/>
        <v>175286.11088450919</v>
      </c>
      <c r="BZ336" s="15">
        <f t="shared" ca="1" si="211"/>
        <v>245065.93311420456</v>
      </c>
      <c r="CA336" s="15">
        <f t="shared" ca="1" si="212"/>
        <v>345247.60546684673</v>
      </c>
      <c r="CB336" s="15">
        <f ca="1">(AU336*DCF!C$10-DCF!C$5*MAX(AU336*DCF!C$10,0)-MAX(AU336-Inputs!$B$6,0)/Inputs!$B$10)*DCF!C$6</f>
        <v>1047.91155391542</v>
      </c>
      <c r="CC336" s="15">
        <f ca="1">(AV336*DCF!D$10-DCF!D$5*MAX(AV336*DCF!D$10,0)-MAX(AV336-AU336,0)/Inputs!$B$10)*DCF!D$6</f>
        <v>1044.1122763296894</v>
      </c>
      <c r="CD336" s="15">
        <f ca="1">(AW336*DCF!E$10-DCF!E$5*MAX(AW336*DCF!E$10,0)-MAX(AW336-AV336,0)/Inputs!$B$10)*DCF!E$6</f>
        <v>1108.4681348891597</v>
      </c>
      <c r="CE336" s="15">
        <f ca="1">(AX336*DCF!F$10-DCF!F$5*MAX(AX336*DCF!F$10,0)-MAX(AX336-AW336,0)/Inputs!$B$10)*DCF!F$6</f>
        <v>1256.5030785196375</v>
      </c>
      <c r="CF336" s="15">
        <f ca="1">(AY336*DCF!G$10-DCF!G$5*MAX(AY336*DCF!G$10,0)-MAX(AY336-AX336,0)/Inputs!$B$10)*DCF!G$6</f>
        <v>1445.2727833927336</v>
      </c>
      <c r="CG336" s="15">
        <f ca="1">(AZ336*DCF!H$10-DCF!H$5*MAX(AZ336*DCF!H$10,0)-MAX(AZ336-AY336,0)/Inputs!$B$10)*DCF!H$6</f>
        <v>1875.5786598615734</v>
      </c>
      <c r="CH336" s="15">
        <f ca="1">(BA336*DCF!I$10-DCF!I$5*MAX(BA336*DCF!I$10,0)-MAX(BA336-AZ336,0)/Inputs!$B$10)*DCF!I$6</f>
        <v>2167.3054332510619</v>
      </c>
      <c r="CI336" s="15">
        <f ca="1">(BB336*DCF!J$10-DCF!J$5*MAX(BB336*DCF!J$10,0)-MAX(BB336-BA336,0)/Inputs!$B$10)*DCF!J$6</f>
        <v>2448.4666411717217</v>
      </c>
      <c r="CJ336" s="15">
        <f ca="1">(BC336*DCF!K$10-DCF!K$5*MAX(BC336*DCF!K$10,0)-MAX(BC336-BB336,0)/Inputs!$B$10)*DCF!K$6</f>
        <v>3111.3538635833661</v>
      </c>
      <c r="CK336" s="15">
        <f ca="1">(BD336*DCF!L$10-DCF!L$5*MAX(BD336*DCF!L$10,0)-MAX(BD336-BC336,0)/Inputs!$B$10)*DCF!L$6</f>
        <v>4358.3143770503184</v>
      </c>
      <c r="CL336" s="15">
        <f ca="1">(BE336*DCF!M$10-DCF!M$5*MAX(BE336*DCF!M$10,0)-MAX(BE336-BD336,0)/Inputs!$B$10)*DCF!M$6</f>
        <v>4980.6967374132573</v>
      </c>
      <c r="CM336" s="15">
        <f ca="1">(BF336*DCF!C$28-DCF!C$5*MAX(BF336*DCF!C$28,0)-MAX(BF336-Inputs!$B$13,0)/Inputs!$B$17)*DCF!C$6</f>
        <v>3529.4189962212035</v>
      </c>
      <c r="CN336" s="15">
        <f ca="1">(BG336*DCF!D$28-DCF!D$5*MAX(BG336*DCF!D$28,0)-MAX(BG336-BF336,0)/Inputs!$B$17)*DCF!D$6</f>
        <v>3363.2731581562521</v>
      </c>
      <c r="CO336" s="15">
        <f ca="1">(BH336*DCF!E$28-DCF!E$5*MAX(BH336*DCF!E$28,0)-MAX(BH336-BG336,0)/Inputs!$B$17)*DCF!E$6</f>
        <v>3009.6722561682977</v>
      </c>
      <c r="CP336" s="15">
        <f ca="1">(BI336*DCF!F$28-DCF!F$5*MAX(BI336*DCF!F$28,0)-MAX(BI336-BH336,0)/Inputs!$B$17)*DCF!F$6</f>
        <v>2948.3724644398571</v>
      </c>
      <c r="CQ336" s="15">
        <f ca="1">(BJ336*DCF!G$28-DCF!G$5*MAX(BJ336*DCF!G$28,0)-MAX(BJ336-BI336,0)/Inputs!$B$17)*DCF!G$6</f>
        <v>3330.8237471019984</v>
      </c>
      <c r="CR336" s="15">
        <f ca="1">(BK336*DCF!H$28-DCF!H$5*MAX(BK336*DCF!H$28,0)-MAX(BK336-BJ336,0)/Inputs!$B$17)*DCF!H$6</f>
        <v>4284.6877162403516</v>
      </c>
      <c r="CS336" s="15">
        <f ca="1">(BL336*DCF!I$28-DCF!I$5*MAX(BL336*DCF!I$28,0)-MAX(BL336-BK336,0)/Inputs!$B$17)*DCF!I$6</f>
        <v>5150.6754702747849</v>
      </c>
      <c r="CT336" s="15">
        <f ca="1">(BM336*DCF!J$28-DCF!J$5*MAX(BM336*DCF!J$28,0)-MAX(BM336-BL336,0)/Inputs!$B$17)*DCF!J$6</f>
        <v>5647.3888741548744</v>
      </c>
      <c r="CU336" s="15">
        <f ca="1">(BN336*DCF!K$28-DCF!K$5*MAX(BN336*DCF!K$28,0)-MAX(BN336-BM336,0)/Inputs!$B$17)*DCF!K$6</f>
        <v>7174.6239487411776</v>
      </c>
      <c r="CV336" s="15">
        <f ca="1">(BO336*DCF!L$28-DCF!L$5*MAX(BO336*DCF!L$28,0)-MAX(BO336-BN336,0)/Inputs!$B$17)*DCF!L$6</f>
        <v>9069.6808861850186</v>
      </c>
      <c r="CW336" s="15">
        <f ca="1">(BP336*DCF!M$28-DCF!M$5*MAX(BP336*DCF!M$28,0)-MAX(BP336-BO336,0)/Inputs!$B$17)*DCF!M$6</f>
        <v>10358.807819408315</v>
      </c>
      <c r="CX336" s="15">
        <f ca="1">(BQ336*DCF!C$46-DCF!C$5*MAX(BQ336*DCF!C$46,0)-MAX(BQ336-Inputs!$B$20,0)/Inputs!$B$24)*DCF!C$6</f>
        <v>-1940.5188989059425</v>
      </c>
      <c r="CY336" s="15">
        <f ca="1">(BR336*DCF!D$46-DCF!D$5*MAX(BR336*DCF!D$46,0)-MAX(BR336-BQ336,0)/Inputs!$B$24)*DCF!D$6</f>
        <v>-1219.2191242704591</v>
      </c>
      <c r="CZ336" s="15">
        <f ca="1">(BS336*DCF!E$46-DCF!E$5*MAX(BS336*DCF!E$46,0)-MAX(BS336-BR336,0)/Inputs!$B$24)*DCF!E$6</f>
        <v>-3560.1156779126491</v>
      </c>
      <c r="DA336" s="15">
        <f ca="1">(BT336*DCF!F$46-DCF!F$5*MAX(BT336*DCF!F$46,0)-MAX(BT336-BS336,0)/Inputs!$B$24)*DCF!F$6</f>
        <v>-2153.0129334963017</v>
      </c>
      <c r="DB336" s="15">
        <f ca="1">(BU336*DCF!G$46-DCF!G$5*MAX(BU336*DCF!G$46,0)-MAX(BU336-BT336,0)/Inputs!$B$24)*DCF!G$6</f>
        <v>-7262.9597839856942</v>
      </c>
      <c r="DC336" s="15">
        <f ca="1">(BV336*DCF!H$46-DCF!H$5*MAX(BV336*DCF!H$46,0)-MAX(BV336-BU336,0)/Inputs!$B$24)*DCF!H$6</f>
        <v>-1622.7547888430447</v>
      </c>
      <c r="DD336" s="15">
        <f ca="1">(BW336*DCF!I$46-DCF!I$5*MAX(BW336*DCF!I$46,0)-MAX(BW336-BV336,0)/Inputs!$B$24)*DCF!I$6</f>
        <v>-5408.3852423589224</v>
      </c>
      <c r="DE336" s="15">
        <f ca="1">(BX336*DCF!J$46-DCF!J$5*MAX(BX336*DCF!J$46,0)-MAX(BX336-BW336,0)/Inputs!$B$24)*DCF!J$6</f>
        <v>-2243.2934881625515</v>
      </c>
      <c r="DF336" s="15">
        <f ca="1">(BY336*DCF!K$46-DCF!K$5*MAX(BY336*DCF!K$46,0)-MAX(BY336-BX336,0)/Inputs!$B$24)*DCF!K$6</f>
        <v>-12529.255656004952</v>
      </c>
      <c r="DG336" s="15">
        <f ca="1">(BZ336*DCF!L$46-DCF!L$5*MAX(BZ336*DCF!L$46,0)-MAX(BZ336-BY336,0)/Inputs!$B$24)*DCF!L$6</f>
        <v>1148.8698354744449</v>
      </c>
      <c r="DH336" s="15">
        <f ca="1">(CA336*DCF!M$46-DCF!M$5*MAX(CA336*DCF!M$46,0)-MAX(CA336-BZ336,0)/Inputs!$B$24)*DCF!M$6</f>
        <v>6122.4573986930445</v>
      </c>
      <c r="DI336" s="15">
        <f ca="1">SUM(CB336:CL336)+BE336*DCF!M$10*(1+Inputs!$B$30)*(1-Inputs!$B$33)*(1-Inputs!$B$30/Inputs!$B$31)/(Inputs!$B$29-Inputs!$B$30)*DCF!M$6</f>
        <v>147592.34679253463</v>
      </c>
      <c r="DJ336" s="15">
        <f ca="1">SUM(CM336:CW336)+BP336*DCF!M$28*(1+Inputs!$B$30)*(1-Inputs!$B$33)*(1-Inputs!$B$30/Inputs!$B$31)/(Inputs!$B$29-Inputs!$B$30)*DCF!M$6</f>
        <v>299745.91272236285</v>
      </c>
      <c r="DK336" s="15">
        <f ca="1">SUM(CX336:DH336)+CA336*DCF!M$46*(1+Inputs!$B$30)*(1-Inputs!$B$33)*(1-Inputs!$B$30/Inputs!$B$31)/(Inputs!$B$29-Inputs!$B$30)*DCF!M$6</f>
        <v>503125.50688532798</v>
      </c>
      <c r="DM336" s="15">
        <f ca="1">DI336+DJ336+DK336+Inputs!$B$34+Inputs!$B$36-Inputs!$B$35</f>
        <v>1027314.7664002255</v>
      </c>
    </row>
    <row r="337" spans="1:117" x14ac:dyDescent="0.75">
      <c r="A337" s="11">
        <v>324</v>
      </c>
      <c r="C337" s="24">
        <f t="shared" ca="1" si="182"/>
        <v>1.0266681548208754</v>
      </c>
      <c r="D337" s="24">
        <f t="shared" ca="1" si="182"/>
        <v>-0.54738260018029161</v>
      </c>
      <c r="E337" s="24">
        <f t="shared" ca="1" si="182"/>
        <v>0.47462761056321745</v>
      </c>
      <c r="F337" s="24">
        <f t="shared" ca="1" si="182"/>
        <v>-1.9541606158033642</v>
      </c>
      <c r="G337" s="24">
        <f t="shared" ca="1" si="182"/>
        <v>-0.2466798140207605</v>
      </c>
      <c r="H337" s="24">
        <f t="shared" ca="1" si="182"/>
        <v>0.51120828969259235</v>
      </c>
      <c r="I337" s="24">
        <f t="shared" ca="1" si="182"/>
        <v>-9.592295498796434E-2</v>
      </c>
      <c r="J337" s="24">
        <f t="shared" ca="1" si="182"/>
        <v>0.95041201054033664</v>
      </c>
      <c r="K337" s="24">
        <f t="shared" ca="1" si="182"/>
        <v>-0.51497895119572279</v>
      </c>
      <c r="L337" s="24">
        <f t="shared" ca="1" si="182"/>
        <v>-0.26907829268253097</v>
      </c>
      <c r="M337" s="24">
        <f t="shared" ca="1" si="182"/>
        <v>-0.66484555119951838</v>
      </c>
      <c r="N337" s="24">
        <f ca="1">SQRT(Inputs!$B$38)*C337+SQRT(1-Inputs!$B$38)*_xlfn.NORM.S.INV(RAND())</f>
        <v>2.6942901637182382E-2</v>
      </c>
      <c r="O337" s="24">
        <f ca="1">SQRT(Inputs!$B$38)*D337+SQRT(1-Inputs!$B$38)*_xlfn.NORM.S.INV(RAND())</f>
        <v>-1.3985063308873977</v>
      </c>
      <c r="P337" s="24">
        <f ca="1">SQRT(Inputs!$B$38)*E337+SQRT(1-Inputs!$B$38)*_xlfn.NORM.S.INV(RAND())</f>
        <v>-0.57219965683062024</v>
      </c>
      <c r="Q337" s="24">
        <f ca="1">SQRT(Inputs!$B$38)*F337+SQRT(1-Inputs!$B$38)*_xlfn.NORM.S.INV(RAND())</f>
        <v>-0.90002544523236616</v>
      </c>
      <c r="R337" s="24">
        <f ca="1">SQRT(Inputs!$B$38)*G337+SQRT(1-Inputs!$B$38)*_xlfn.NORM.S.INV(RAND())</f>
        <v>-0.98663429854289575</v>
      </c>
      <c r="S337" s="24">
        <f ca="1">SQRT(Inputs!$B$38)*H337+SQRT(1-Inputs!$B$38)*_xlfn.NORM.S.INV(RAND())</f>
        <v>0.29899289439922788</v>
      </c>
      <c r="T337" s="24">
        <f ca="1">SQRT(Inputs!$B$38)*I337+SQRT(1-Inputs!$B$38)*_xlfn.NORM.S.INV(RAND())</f>
        <v>-0.26791442058436032</v>
      </c>
      <c r="U337" s="24">
        <f ca="1">SQRT(Inputs!$B$38)*J337+SQRT(1-Inputs!$B$38)*_xlfn.NORM.S.INV(RAND())</f>
        <v>1.2873207999463061</v>
      </c>
      <c r="V337" s="24">
        <f ca="1">SQRT(Inputs!$B$38)*K337+SQRT(1-Inputs!$B$38)*_xlfn.NORM.S.INV(RAND())</f>
        <v>0.35336046410484667</v>
      </c>
      <c r="W337" s="24">
        <f ca="1">SQRT(Inputs!$B$38)*L337+SQRT(1-Inputs!$B$38)*_xlfn.NORM.S.INV(RAND())</f>
        <v>-0.63835657974774862</v>
      </c>
      <c r="X337" s="24">
        <f ca="1">SQRT(Inputs!$B$38)*M337+SQRT(1-Inputs!$B$38)*_xlfn.NORM.S.INV(RAND())</f>
        <v>0.29364147268354934</v>
      </c>
      <c r="Y337" s="24">
        <f ca="1">SQRT(Inputs!$B$38)*C337+SQRT(1-Inputs!$B$38)*_xlfn.NORM.S.INV(RAND())</f>
        <v>1.1489953560567572</v>
      </c>
      <c r="Z337" s="24">
        <f ca="1">SQRT(Inputs!$B$38)*D337+SQRT(1-Inputs!$B$38)*_xlfn.NORM.S.INV(RAND())</f>
        <v>-0.64090527072425107</v>
      </c>
      <c r="AA337" s="24">
        <f ca="1">SQRT(Inputs!$B$38)*E337+SQRT(1-Inputs!$B$38)*_xlfn.NORM.S.INV(RAND())</f>
        <v>0.33782087238451164</v>
      </c>
      <c r="AB337" s="24">
        <f ca="1">SQRT(Inputs!$B$38)*F337+SQRT(1-Inputs!$B$38)*_xlfn.NORM.S.INV(RAND())</f>
        <v>-0.69505942259289077</v>
      </c>
      <c r="AC337" s="24">
        <f ca="1">SQRT(Inputs!$B$38)*G337+SQRT(1-Inputs!$B$38)*_xlfn.NORM.S.INV(RAND())</f>
        <v>1.2391503987330172</v>
      </c>
      <c r="AD337" s="24">
        <f ca="1">SQRT(Inputs!$B$38)*H337+SQRT(1-Inputs!$B$38)*_xlfn.NORM.S.INV(RAND())</f>
        <v>-0.37105879970506234</v>
      </c>
      <c r="AE337" s="24">
        <f ca="1">SQRT(Inputs!$B$38)*I337+SQRT(1-Inputs!$B$38)*_xlfn.NORM.S.INV(RAND())</f>
        <v>-0.15088004005906416</v>
      </c>
      <c r="AF337" s="24">
        <f ca="1">SQRT(Inputs!$B$38)*J337+SQRT(1-Inputs!$B$38)*_xlfn.NORM.S.INV(RAND())</f>
        <v>0.60713941017542705</v>
      </c>
      <c r="AG337" s="24">
        <f ca="1">SQRT(Inputs!$B$38)*K337+SQRT(1-Inputs!$B$38)*_xlfn.NORM.S.INV(RAND())</f>
        <v>-1.3109421509776495</v>
      </c>
      <c r="AH337" s="24">
        <f ca="1">SQRT(Inputs!$B$38)*L337+SQRT(1-Inputs!$B$38)*_xlfn.NORM.S.INV(RAND())</f>
        <v>-0.29366698354578447</v>
      </c>
      <c r="AI337" s="24">
        <f ca="1">SQRT(Inputs!$B$38)*M337+SQRT(1-Inputs!$B$38)*_xlfn.NORM.S.INV(RAND())</f>
        <v>-0.2195459140750716</v>
      </c>
      <c r="AJ337" s="24">
        <f ca="1">SQRT(Inputs!$B$38)*C337+SQRT(1-Inputs!$B$38)*_xlfn.NORM.S.INV(RAND())</f>
        <v>0.11757901298933499</v>
      </c>
      <c r="AK337" s="24">
        <f ca="1">SQRT(Inputs!$B$38)*D337+SQRT(1-Inputs!$B$38)*_xlfn.NORM.S.INV(RAND())</f>
        <v>0.78704440649394303</v>
      </c>
      <c r="AL337" s="24">
        <f ca="1">SQRT(Inputs!$B$38)*E337+SQRT(1-Inputs!$B$38)*_xlfn.NORM.S.INV(RAND())</f>
        <v>0.8009015184372259</v>
      </c>
      <c r="AM337" s="24">
        <f ca="1">SQRT(Inputs!$B$38)*F337+SQRT(1-Inputs!$B$38)*_xlfn.NORM.S.INV(RAND())</f>
        <v>-0.90065147013333069</v>
      </c>
      <c r="AN337" s="24">
        <f ca="1">SQRT(Inputs!$B$38)*G337+SQRT(1-Inputs!$B$38)*_xlfn.NORM.S.INV(RAND())</f>
        <v>0.44217458827393741</v>
      </c>
      <c r="AO337" s="24">
        <f ca="1">SQRT(Inputs!$B$38)*H337+SQRT(1-Inputs!$B$38)*_xlfn.NORM.S.INV(RAND())</f>
        <v>0.31891777388022591</v>
      </c>
      <c r="AP337" s="24">
        <f ca="1">SQRT(Inputs!$B$38)*I337+SQRT(1-Inputs!$B$38)*_xlfn.NORM.S.INV(RAND())</f>
        <v>0.51402623362591815</v>
      </c>
      <c r="AQ337" s="24">
        <f ca="1">SQRT(Inputs!$B$38)*J337+SQRT(1-Inputs!$B$38)*_xlfn.NORM.S.INV(RAND())</f>
        <v>0.58974334609432888</v>
      </c>
      <c r="AR337" s="24">
        <f ca="1">SQRT(Inputs!$B$38)*K337+SQRT(1-Inputs!$B$38)*_xlfn.NORM.S.INV(RAND())</f>
        <v>1.2709552794614927</v>
      </c>
      <c r="AS337" s="24">
        <f ca="1">SQRT(Inputs!$B$38)*L337+SQRT(1-Inputs!$B$38)*_xlfn.NORM.S.INV(RAND())</f>
        <v>1.2901418324573686</v>
      </c>
      <c r="AT337" s="24">
        <f ca="1">SQRT(Inputs!$B$38)*M337+SQRT(1-Inputs!$B$38)*_xlfn.NORM.S.INV(RAND())</f>
        <v>0.18970552925671724</v>
      </c>
      <c r="AU337" s="15">
        <f ca="1">Inputs!$B$6*EXP($B$8-0.5*C$5^2+C$5*N337)</f>
        <v>4983.928659866122</v>
      </c>
      <c r="AV337" s="15">
        <f t="shared" ca="1" si="183"/>
        <v>4939.0655833839473</v>
      </c>
      <c r="AW337" s="15">
        <f t="shared" ca="1" si="184"/>
        <v>5575.0028442964813</v>
      </c>
      <c r="AX337" s="15">
        <f t="shared" ca="1" si="185"/>
        <v>6082.6351479819505</v>
      </c>
      <c r="AY337" s="15">
        <f t="shared" ca="1" si="186"/>
        <v>6624.5563154482606</v>
      </c>
      <c r="AZ337" s="15">
        <f t="shared" ca="1" si="187"/>
        <v>8373.2095221206164</v>
      </c>
      <c r="BA337" s="15">
        <f t="shared" ca="1" si="188"/>
        <v>9963.3432762126158</v>
      </c>
      <c r="BB337" s="15">
        <f t="shared" ca="1" si="189"/>
        <v>13877.405475041078</v>
      </c>
      <c r="BC337" s="15">
        <f t="shared" ca="1" si="190"/>
        <v>17586.031740671046</v>
      </c>
      <c r="BD337" s="15">
        <f t="shared" ca="1" si="191"/>
        <v>20295.821333346299</v>
      </c>
      <c r="BE337" s="15">
        <f t="shared" ca="1" si="192"/>
        <v>25544.045901886624</v>
      </c>
      <c r="BF337" s="15">
        <f ca="1">Inputs!$B$13*EXP($B$9-0.5*C$6^2+C$6*Y337)</f>
        <v>17369.219192858971</v>
      </c>
      <c r="BG337" s="15">
        <f t="shared" ca="1" si="193"/>
        <v>18856.720305793475</v>
      </c>
      <c r="BH337" s="15">
        <f t="shared" ca="1" si="194"/>
        <v>24367.195703213067</v>
      </c>
      <c r="BI337" s="15">
        <f t="shared" ca="1" si="195"/>
        <v>26802.674482490016</v>
      </c>
      <c r="BJ337" s="15">
        <f t="shared" ca="1" si="196"/>
        <v>39284.238233572076</v>
      </c>
      <c r="BK337" s="15">
        <f t="shared" ca="1" si="197"/>
        <v>45838.822095754498</v>
      </c>
      <c r="BL337" s="15">
        <f t="shared" ca="1" si="198"/>
        <v>55217.186839400325</v>
      </c>
      <c r="BM337" s="15">
        <f t="shared" ca="1" si="199"/>
        <v>73191.123298967912</v>
      </c>
      <c r="BN337" s="15">
        <f t="shared" ca="1" si="200"/>
        <v>76929.438050788507</v>
      </c>
      <c r="BO337" s="15">
        <f t="shared" ca="1" si="201"/>
        <v>91477.173352786267</v>
      </c>
      <c r="BP337" s="15">
        <f t="shared" ca="1" si="202"/>
        <v>109825.23718138662</v>
      </c>
      <c r="BQ337" s="15">
        <f ca="1">Inputs!$B$20*EXP($B$10-0.5*C$7^2+C$7*AJ337)</f>
        <v>4472.1829588660648</v>
      </c>
      <c r="BR337" s="15">
        <f t="shared" ca="1" si="203"/>
        <v>7791.3000836271176</v>
      </c>
      <c r="BS337" s="15">
        <f t="shared" ca="1" si="204"/>
        <v>13428.727804407394</v>
      </c>
      <c r="BT337" s="15">
        <f t="shared" ca="1" si="205"/>
        <v>14619.076824864524</v>
      </c>
      <c r="BU337" s="15">
        <f t="shared" ca="1" si="206"/>
        <v>22548.207544587567</v>
      </c>
      <c r="BV337" s="15">
        <f t="shared" ca="1" si="207"/>
        <v>33708.081614162715</v>
      </c>
      <c r="BW337" s="15">
        <f t="shared" ca="1" si="208"/>
        <v>52443.858267930307</v>
      </c>
      <c r="BX337" s="15">
        <f t="shared" ca="1" si="209"/>
        <v>82556.807085267938</v>
      </c>
      <c r="BY337" s="15">
        <f t="shared" ca="1" si="210"/>
        <v>147519.337436923</v>
      </c>
      <c r="BZ337" s="15">
        <f t="shared" ca="1" si="211"/>
        <v>262393.05367643473</v>
      </c>
      <c r="CA337" s="15">
        <f t="shared" ca="1" si="212"/>
        <v>381219.63233750209</v>
      </c>
      <c r="CB337" s="15">
        <f ca="1">(AU337*DCF!C$10-DCF!C$5*MAX(AU337*DCF!C$10,0)-MAX(AU337-Inputs!$B$6,0)/Inputs!$B$10)*DCF!C$6</f>
        <v>1042.9196554459293</v>
      </c>
      <c r="CC337" s="15">
        <f ca="1">(AV337*DCF!D$10-DCF!D$5*MAX(AV337*DCF!D$10,0)-MAX(AV337-AU337,0)/Inputs!$B$10)*DCF!D$6</f>
        <v>1203.8637748788644</v>
      </c>
      <c r="CD337" s="15">
        <f ca="1">(AW337*DCF!E$10-DCF!E$5*MAX(AW337*DCF!E$10,0)-MAX(AW337-AV337,0)/Inputs!$B$10)*DCF!E$6</f>
        <v>1143.9400037857649</v>
      </c>
      <c r="CE337" s="15">
        <f ca="1">(AX337*DCF!F$10-DCF!F$5*MAX(AX337*DCF!F$10,0)-MAX(AX337-AW337,0)/Inputs!$B$10)*DCF!F$6</f>
        <v>1222.2038622947446</v>
      </c>
      <c r="CF337" s="15">
        <f ca="1">(AY337*DCF!G$10-DCF!G$5*MAX(AY337*DCF!G$10,0)-MAX(AY337-AX337,0)/Inputs!$B$10)*DCF!G$6</f>
        <v>1260.7559659678043</v>
      </c>
      <c r="CG337" s="15">
        <f ca="1">(AZ337*DCF!H$10-DCF!H$5*MAX(AZ337*DCF!H$10,0)-MAX(AZ337-AY337,0)/Inputs!$B$10)*DCF!H$6</f>
        <v>1315.1599090731347</v>
      </c>
      <c r="CH337" s="15">
        <f ca="1">(BA337*DCF!I$10-DCF!I$5*MAX(BA337*DCF!I$10,0)-MAX(BA337-AZ337,0)/Inputs!$B$10)*DCF!I$6</f>
        <v>1559.1017037713145</v>
      </c>
      <c r="CI337" s="15">
        <f ca="1">(BB337*DCF!J$10-DCF!J$5*MAX(BB337*DCF!J$10,0)-MAX(BB337-BA337,0)/Inputs!$B$10)*DCF!J$6</f>
        <v>1788.2833519342976</v>
      </c>
      <c r="CJ337" s="15">
        <f ca="1">(BC337*DCF!K$10-DCF!K$5*MAX(BC337*DCF!K$10,0)-MAX(BC337-BB337,0)/Inputs!$B$10)*DCF!K$6</f>
        <v>2311.9174554299175</v>
      </c>
      <c r="CK337" s="15">
        <f ca="1">(BD337*DCF!L$10-DCF!L$5*MAX(BD337*DCF!L$10,0)-MAX(BD337-BC337,0)/Inputs!$B$10)*DCF!L$6</f>
        <v>2710.576132092956</v>
      </c>
      <c r="CL337" s="15">
        <f ca="1">(BE337*DCF!M$10-DCF!M$5*MAX(BE337*DCF!M$10,0)-MAX(BE337-BD337,0)/Inputs!$B$10)*DCF!M$6</f>
        <v>2977.6387631304242</v>
      </c>
      <c r="CM337" s="15">
        <f ca="1">(BF337*DCF!C$28-DCF!C$5*MAX(BF337*DCF!C$28,0)-MAX(BF337-Inputs!$B$13,0)/Inputs!$B$17)*DCF!C$6</f>
        <v>3919.3969167679147</v>
      </c>
      <c r="CN337" s="15">
        <f ca="1">(BG337*DCF!D$28-DCF!D$5*MAX(BG337*DCF!D$28,0)-MAX(BG337-BF337,0)/Inputs!$B$17)*DCF!D$6</f>
        <v>5236.3868491232115</v>
      </c>
      <c r="CO337" s="15">
        <f ca="1">(BH337*DCF!E$28-DCF!E$5*MAX(BH337*DCF!E$28,0)-MAX(BH337-BG337,0)/Inputs!$B$17)*DCF!E$6</f>
        <v>5815.1848659047982</v>
      </c>
      <c r="CP337" s="15">
        <f ca="1">(BI337*DCF!F$28-DCF!F$5*MAX(BI337*DCF!F$28,0)-MAX(BI337-BH337,0)/Inputs!$B$17)*DCF!F$6</f>
        <v>6832.8027089873985</v>
      </c>
      <c r="CQ337" s="15">
        <f ca="1">(BJ337*DCF!G$28-DCF!G$5*MAX(BJ337*DCF!G$28,0)-MAX(BJ337-BI337,0)/Inputs!$B$17)*DCF!G$6</f>
        <v>8093.3179382191429</v>
      </c>
      <c r="CR337" s="15">
        <f ca="1">(BK337*DCF!H$28-DCF!H$5*MAX(BK337*DCF!H$28,0)-MAX(BK337-BJ337,0)/Inputs!$B$17)*DCF!H$6</f>
        <v>10318.048044258869</v>
      </c>
      <c r="CS337" s="15">
        <f ca="1">(BL337*DCF!I$28-DCF!I$5*MAX(BL337*DCF!I$28,0)-MAX(BL337-BK337,0)/Inputs!$B$17)*DCF!I$6</f>
        <v>11638.40632991243</v>
      </c>
      <c r="CT337" s="15">
        <f ca="1">(BM337*DCF!J$28-DCF!J$5*MAX(BM337*DCF!J$28,0)-MAX(BM337-BL337,0)/Inputs!$B$17)*DCF!J$6</f>
        <v>13944.499412542911</v>
      </c>
      <c r="CU337" s="15">
        <f ca="1">(BN337*DCF!K$28-DCF!K$5*MAX(BN337*DCF!K$28,0)-MAX(BN337-BM337,0)/Inputs!$B$17)*DCF!K$6</f>
        <v>15788.313677278766</v>
      </c>
      <c r="CV337" s="15">
        <f ca="1">(BO337*DCF!L$28-DCF!L$5*MAX(BO337*DCF!L$28,0)-MAX(BO337-BN337,0)/Inputs!$B$17)*DCF!L$6</f>
        <v>16605.515670623274</v>
      </c>
      <c r="CW337" s="15">
        <f ca="1">(BP337*DCF!M$28-DCF!M$5*MAX(BP337*DCF!M$28,0)-MAX(BP337-BO337,0)/Inputs!$B$17)*DCF!M$6</f>
        <v>18745.793696972687</v>
      </c>
      <c r="CX337" s="15">
        <f ca="1">(BQ337*DCF!C$46-DCF!C$5*MAX(BQ337*DCF!C$46,0)-MAX(BQ337-Inputs!$B$20,0)/Inputs!$B$24)*DCF!C$6</f>
        <v>-1619.9881932097446</v>
      </c>
      <c r="CY337" s="15">
        <f ca="1">(BR337*DCF!D$46-DCF!D$5*MAX(BR337*DCF!D$46,0)-MAX(BR337-BQ337,0)/Inputs!$B$24)*DCF!D$6</f>
        <v>-2746.0329547704237</v>
      </c>
      <c r="CZ337" s="15">
        <f ca="1">(BS337*DCF!E$46-DCF!E$5*MAX(BS337*DCF!E$46,0)-MAX(BS337-BR337,0)/Inputs!$B$24)*DCF!E$6</f>
        <v>-3810.0892556416247</v>
      </c>
      <c r="DA337" s="15">
        <f ca="1">(BT337*DCF!F$46-DCF!F$5*MAX(BT337*DCF!F$46,0)-MAX(BT337-BS337,0)/Inputs!$B$24)*DCF!F$6</f>
        <v>-1498.0973113925452</v>
      </c>
      <c r="DB337" s="15">
        <f ca="1">(BU337*DCF!G$46-DCF!G$5*MAX(BU337*DCF!G$46,0)-MAX(BU337-BT337,0)/Inputs!$B$24)*DCF!G$6</f>
        <v>-3425.6800656019768</v>
      </c>
      <c r="DC337" s="15">
        <f ca="1">(BV337*DCF!H$46-DCF!H$5*MAX(BV337*DCF!H$46,0)-MAX(BV337-BU337,0)/Inputs!$B$24)*DCF!H$6</f>
        <v>-3467.8624894375853</v>
      </c>
      <c r="DD337" s="15">
        <f ca="1">(BW337*DCF!I$46-DCF!I$5*MAX(BW337*DCF!I$46,0)-MAX(BW337-BV337,0)/Inputs!$B$24)*DCF!I$6</f>
        <v>-4167.1054411045361</v>
      </c>
      <c r="DE337" s="15">
        <f ca="1">(BX337*DCF!J$46-DCF!J$5*MAX(BX337*DCF!J$46,0)-MAX(BX337-BW337,0)/Inputs!$B$24)*DCF!J$6</f>
        <v>-4522.4323571806963</v>
      </c>
      <c r="DF337" s="15">
        <f ca="1">(BY337*DCF!K$46-DCF!K$5*MAX(BY337*DCF!K$46,0)-MAX(BY337-BX337,0)/Inputs!$B$24)*DCF!K$6</f>
        <v>-7487.2930288202479</v>
      </c>
      <c r="DG337" s="15">
        <f ca="1">(BZ337*DCF!L$46-DCF!L$5*MAX(BZ337*DCF!L$46,0)-MAX(BZ337-BY337,0)/Inputs!$B$24)*DCF!L$6</f>
        <v>-7858.2849324314757</v>
      </c>
      <c r="DH337" s="15">
        <f ca="1">(CA337*DCF!M$46-DCF!M$5*MAX(CA337*DCF!M$46,0)-MAX(CA337-BZ337,0)/Inputs!$B$24)*DCF!M$6</f>
        <v>5044.689860233756</v>
      </c>
      <c r="DI337" s="15">
        <f ca="1">SUM(CB337:CL337)+BE337*DCF!M$10*(1+Inputs!$B$30)*(1-Inputs!$B$33)*(1-Inputs!$B$30/Inputs!$B$31)/(Inputs!$B$29-Inputs!$B$30)*DCF!M$6</f>
        <v>89625.778107793536</v>
      </c>
      <c r="DJ337" s="15">
        <f ca="1">SUM(CM337:CW337)+BP337*DCF!M$28*(1+Inputs!$B$30)*(1-Inputs!$B$33)*(1-Inputs!$B$30/Inputs!$B$31)/(Inputs!$B$29-Inputs!$B$30)*DCF!M$6</f>
        <v>524464.44926287502</v>
      </c>
      <c r="DK337" s="15">
        <f ca="1">SUM(CX337:DH337)+CA337*DCF!M$46*(1+Inputs!$B$30)*(1-Inputs!$B$33)*(1-Inputs!$B$30/Inputs!$B$31)/(Inputs!$B$29-Inputs!$B$30)*DCF!M$6</f>
        <v>553852.53377676837</v>
      </c>
      <c r="DM337" s="15">
        <f ca="1">DI337+DJ337+DK337+Inputs!$B$34+Inputs!$B$36-Inputs!$B$35</f>
        <v>1244793.7611474369</v>
      </c>
    </row>
    <row r="338" spans="1:117" x14ac:dyDescent="0.75">
      <c r="A338" s="11">
        <v>325</v>
      </c>
      <c r="C338" s="24">
        <f t="shared" ca="1" si="182"/>
        <v>1.5361118635740465</v>
      </c>
      <c r="D338" s="24">
        <f t="shared" ca="1" si="182"/>
        <v>1.6219496860687104</v>
      </c>
      <c r="E338" s="24">
        <f t="shared" ca="1" si="182"/>
        <v>-0.12546216962387796</v>
      </c>
      <c r="F338" s="24">
        <f t="shared" ca="1" si="182"/>
        <v>0.92502560636558029</v>
      </c>
      <c r="G338" s="24">
        <f t="shared" ca="1" si="182"/>
        <v>-1.1997140234976347</v>
      </c>
      <c r="H338" s="24">
        <f t="shared" ca="1" si="182"/>
        <v>-0.56889828105473439</v>
      </c>
      <c r="I338" s="24">
        <f t="shared" ca="1" si="182"/>
        <v>-0.75393624077199972</v>
      </c>
      <c r="J338" s="24">
        <f t="shared" ca="1" si="182"/>
        <v>-2.0990075301804398</v>
      </c>
      <c r="K338" s="24">
        <f t="shared" ca="1" si="182"/>
        <v>0.36322486686973704</v>
      </c>
      <c r="L338" s="24">
        <f t="shared" ca="1" si="182"/>
        <v>0.39500353706610264</v>
      </c>
      <c r="M338" s="24">
        <f t="shared" ca="1" si="182"/>
        <v>0.10061892777546598</v>
      </c>
      <c r="N338" s="24">
        <f ca="1">SQRT(Inputs!$B$38)*C338+SQRT(1-Inputs!$B$38)*_xlfn.NORM.S.INV(RAND())</f>
        <v>0.70169505199261972</v>
      </c>
      <c r="O338" s="24">
        <f ca="1">SQRT(Inputs!$B$38)*D338+SQRT(1-Inputs!$B$38)*_xlfn.NORM.S.INV(RAND())</f>
        <v>1.2479123802130259</v>
      </c>
      <c r="P338" s="24">
        <f ca="1">SQRT(Inputs!$B$38)*E338+SQRT(1-Inputs!$B$38)*_xlfn.NORM.S.INV(RAND())</f>
        <v>-1.5685578752481038</v>
      </c>
      <c r="Q338" s="24">
        <f ca="1">SQRT(Inputs!$B$38)*F338+SQRT(1-Inputs!$B$38)*_xlfn.NORM.S.INV(RAND())</f>
        <v>1.7723978103056273</v>
      </c>
      <c r="R338" s="24">
        <f ca="1">SQRT(Inputs!$B$38)*G338+SQRT(1-Inputs!$B$38)*_xlfn.NORM.S.INV(RAND())</f>
        <v>1.0168843094352811</v>
      </c>
      <c r="S338" s="24">
        <f ca="1">SQRT(Inputs!$B$38)*H338+SQRT(1-Inputs!$B$38)*_xlfn.NORM.S.INV(RAND())</f>
        <v>-0.77335433168615419</v>
      </c>
      <c r="T338" s="24">
        <f ca="1">SQRT(Inputs!$B$38)*I338+SQRT(1-Inputs!$B$38)*_xlfn.NORM.S.INV(RAND())</f>
        <v>-0.15292536828036313</v>
      </c>
      <c r="U338" s="24">
        <f ca="1">SQRT(Inputs!$B$38)*J338+SQRT(1-Inputs!$B$38)*_xlfn.NORM.S.INV(RAND())</f>
        <v>-0.44241951778171906</v>
      </c>
      <c r="V338" s="24">
        <f ca="1">SQRT(Inputs!$B$38)*K338+SQRT(1-Inputs!$B$38)*_xlfn.NORM.S.INV(RAND())</f>
        <v>-0.85317710230756982</v>
      </c>
      <c r="W338" s="24">
        <f ca="1">SQRT(Inputs!$B$38)*L338+SQRT(1-Inputs!$B$38)*_xlfn.NORM.S.INV(RAND())</f>
        <v>-0.71995293185417808</v>
      </c>
      <c r="X338" s="24">
        <f ca="1">SQRT(Inputs!$B$38)*M338+SQRT(1-Inputs!$B$38)*_xlfn.NORM.S.INV(RAND())</f>
        <v>5.9343517455621574E-2</v>
      </c>
      <c r="Y338" s="24">
        <f ca="1">SQRT(Inputs!$B$38)*C338+SQRT(1-Inputs!$B$38)*_xlfn.NORM.S.INV(RAND())</f>
        <v>1.7477867275379151</v>
      </c>
      <c r="Z338" s="24">
        <f ca="1">SQRT(Inputs!$B$38)*D338+SQRT(1-Inputs!$B$38)*_xlfn.NORM.S.INV(RAND())</f>
        <v>1.1722969974117678</v>
      </c>
      <c r="AA338" s="24">
        <f ca="1">SQRT(Inputs!$B$38)*E338+SQRT(1-Inputs!$B$38)*_xlfn.NORM.S.INV(RAND())</f>
        <v>0.56171605189863594</v>
      </c>
      <c r="AB338" s="24">
        <f ca="1">SQRT(Inputs!$B$38)*F338+SQRT(1-Inputs!$B$38)*_xlfn.NORM.S.INV(RAND())</f>
        <v>-0.26007192783098676</v>
      </c>
      <c r="AC338" s="24">
        <f ca="1">SQRT(Inputs!$B$38)*G338+SQRT(1-Inputs!$B$38)*_xlfn.NORM.S.INV(RAND())</f>
        <v>-2.1403745947520632</v>
      </c>
      <c r="AD338" s="24">
        <f ca="1">SQRT(Inputs!$B$38)*H338+SQRT(1-Inputs!$B$38)*_xlfn.NORM.S.INV(RAND())</f>
        <v>-1.5402018807992419</v>
      </c>
      <c r="AE338" s="24">
        <f ca="1">SQRT(Inputs!$B$38)*I338+SQRT(1-Inputs!$B$38)*_xlfn.NORM.S.INV(RAND())</f>
        <v>-0.92136189154043535</v>
      </c>
      <c r="AF338" s="24">
        <f ca="1">SQRT(Inputs!$B$38)*J338+SQRT(1-Inputs!$B$38)*_xlfn.NORM.S.INV(RAND())</f>
        <v>-2.0199489319295503</v>
      </c>
      <c r="AG338" s="24">
        <f ca="1">SQRT(Inputs!$B$38)*K338+SQRT(1-Inputs!$B$38)*_xlfn.NORM.S.INV(RAND())</f>
        <v>1.6259773629133953</v>
      </c>
      <c r="AH338" s="24">
        <f ca="1">SQRT(Inputs!$B$38)*L338+SQRT(1-Inputs!$B$38)*_xlfn.NORM.S.INV(RAND())</f>
        <v>0.33488454171351134</v>
      </c>
      <c r="AI338" s="24">
        <f ca="1">SQRT(Inputs!$B$38)*M338+SQRT(1-Inputs!$B$38)*_xlfn.NORM.S.INV(RAND())</f>
        <v>-1.2152785640557848</v>
      </c>
      <c r="AJ338" s="24">
        <f ca="1">SQRT(Inputs!$B$38)*C338+SQRT(1-Inputs!$B$38)*_xlfn.NORM.S.INV(RAND())</f>
        <v>1.8585366911508474</v>
      </c>
      <c r="AK338" s="24">
        <f ca="1">SQRT(Inputs!$B$38)*D338+SQRT(1-Inputs!$B$38)*_xlfn.NORM.S.INV(RAND())</f>
        <v>1.2743887662488214</v>
      </c>
      <c r="AL338" s="24">
        <f ca="1">SQRT(Inputs!$B$38)*E338+SQRT(1-Inputs!$B$38)*_xlfn.NORM.S.INV(RAND())</f>
        <v>-0.3667581757046478</v>
      </c>
      <c r="AM338" s="24">
        <f ca="1">SQRT(Inputs!$B$38)*F338+SQRT(1-Inputs!$B$38)*_xlfn.NORM.S.INV(RAND())</f>
        <v>1.2387388945565885</v>
      </c>
      <c r="AN338" s="24">
        <f ca="1">SQRT(Inputs!$B$38)*G338+SQRT(1-Inputs!$B$38)*_xlfn.NORM.S.INV(RAND())</f>
        <v>-0.22556574023869963</v>
      </c>
      <c r="AO338" s="24">
        <f ca="1">SQRT(Inputs!$B$38)*H338+SQRT(1-Inputs!$B$38)*_xlfn.NORM.S.INV(RAND())</f>
        <v>-1.494440363988174</v>
      </c>
      <c r="AP338" s="24">
        <f ca="1">SQRT(Inputs!$B$38)*I338+SQRT(1-Inputs!$B$38)*_xlfn.NORM.S.INV(RAND())</f>
        <v>-2.1558520513735111</v>
      </c>
      <c r="AQ338" s="24">
        <f ca="1">SQRT(Inputs!$B$38)*J338+SQRT(1-Inputs!$B$38)*_xlfn.NORM.S.INV(RAND())</f>
        <v>-1.3509989022318414</v>
      </c>
      <c r="AR338" s="24">
        <f ca="1">SQRT(Inputs!$B$38)*K338+SQRT(1-Inputs!$B$38)*_xlfn.NORM.S.INV(RAND())</f>
        <v>-0.24116463329569335</v>
      </c>
      <c r="AS338" s="24">
        <f ca="1">SQRT(Inputs!$B$38)*L338+SQRT(1-Inputs!$B$38)*_xlfn.NORM.S.INV(RAND())</f>
        <v>0.34921835801268986</v>
      </c>
      <c r="AT338" s="24">
        <f ca="1">SQRT(Inputs!$B$38)*M338+SQRT(1-Inputs!$B$38)*_xlfn.NORM.S.INV(RAND())</f>
        <v>0.74904918138330601</v>
      </c>
      <c r="AU338" s="15">
        <f ca="1">Inputs!$B$6*EXP($B$8-0.5*C$5^2+C$5*N338)</f>
        <v>5559.1358482154656</v>
      </c>
      <c r="AV338" s="15">
        <f t="shared" ca="1" si="183"/>
        <v>8129.5747336627692</v>
      </c>
      <c r="AW338" s="15">
        <f t="shared" ca="1" si="184"/>
        <v>8022.3815199579294</v>
      </c>
      <c r="AX338" s="15">
        <f t="shared" ca="1" si="185"/>
        <v>12222.201466038774</v>
      </c>
      <c r="AY338" s="15">
        <f t="shared" ca="1" si="186"/>
        <v>16820.296685558202</v>
      </c>
      <c r="AZ338" s="15">
        <f t="shared" ca="1" si="187"/>
        <v>18892.290059301016</v>
      </c>
      <c r="BA338" s="15">
        <f t="shared" ca="1" si="188"/>
        <v>22752.250052053289</v>
      </c>
      <c r="BB338" s="15">
        <f t="shared" ca="1" si="189"/>
        <v>26647.925105036597</v>
      </c>
      <c r="BC338" s="15">
        <f t="shared" ca="1" si="190"/>
        <v>30056.75046570714</v>
      </c>
      <c r="BD338" s="15">
        <f t="shared" ca="1" si="191"/>
        <v>34424.391403114678</v>
      </c>
      <c r="BE338" s="15">
        <f t="shared" ca="1" si="192"/>
        <v>42411.292823314288</v>
      </c>
      <c r="BF338" s="15">
        <f ca="1">Inputs!$B$13*EXP($B$9-0.5*C$6^2+C$6*Y338)</f>
        <v>19558.47378431735</v>
      </c>
      <c r="BG338" s="15">
        <f t="shared" ca="1" si="193"/>
        <v>29451.642994212463</v>
      </c>
      <c r="BH338" s="15">
        <f t="shared" ca="1" si="194"/>
        <v>39498.108845355484</v>
      </c>
      <c r="BI338" s="15">
        <f t="shared" ca="1" si="195"/>
        <v>46454.33225061655</v>
      </c>
      <c r="BJ338" s="15">
        <f t="shared" ca="1" si="196"/>
        <v>41831.431035484304</v>
      </c>
      <c r="BK338" s="15">
        <f t="shared" ca="1" si="197"/>
        <v>41628.498484737043</v>
      </c>
      <c r="BL338" s="15">
        <f t="shared" ca="1" si="198"/>
        <v>45380.380931839638</v>
      </c>
      <c r="BM338" s="15">
        <f t="shared" ca="1" si="199"/>
        <v>43402.755389266757</v>
      </c>
      <c r="BN338" s="15">
        <f t="shared" ca="1" si="200"/>
        <v>64863.540612148296</v>
      </c>
      <c r="BO338" s="15">
        <f t="shared" ca="1" si="201"/>
        <v>82975.843322917543</v>
      </c>
      <c r="BP338" s="15">
        <f t="shared" ca="1" si="202"/>
        <v>88991.200790336981</v>
      </c>
      <c r="BQ338" s="15">
        <f ca="1">Inputs!$B$20*EXP($B$10-0.5*C$7^2+C$7*AJ338)</f>
        <v>8292.6053545640152</v>
      </c>
      <c r="BR338" s="15">
        <f t="shared" ca="1" si="203"/>
        <v>16865.432519080776</v>
      </c>
      <c r="BS338" s="15">
        <f t="shared" ca="1" si="204"/>
        <v>20786.409715141559</v>
      </c>
      <c r="BT338" s="15">
        <f t="shared" ca="1" si="205"/>
        <v>39664.694804064042</v>
      </c>
      <c r="BU338" s="15">
        <f t="shared" ca="1" si="206"/>
        <v>52050.620981723056</v>
      </c>
      <c r="BV338" s="15">
        <f t="shared" ca="1" si="207"/>
        <v>51715.203267505894</v>
      </c>
      <c r="BW338" s="15">
        <f t="shared" ca="1" si="208"/>
        <v>45726.578020257155</v>
      </c>
      <c r="BX338" s="15">
        <f t="shared" ca="1" si="209"/>
        <v>48781.663192528926</v>
      </c>
      <c r="BY338" s="15">
        <f t="shared" ca="1" si="210"/>
        <v>65269.262104859852</v>
      </c>
      <c r="BZ338" s="15">
        <f t="shared" ca="1" si="211"/>
        <v>97654.131520968702</v>
      </c>
      <c r="CA338" s="15">
        <f t="shared" ca="1" si="212"/>
        <v>156704.18591996189</v>
      </c>
      <c r="CB338" s="15">
        <f ca="1">(AU338*DCF!C$10-DCF!C$5*MAX(AU338*DCF!C$10,0)-MAX(AU338-Inputs!$B$6,0)/Inputs!$B$10)*DCF!C$6</f>
        <v>1038.8183256675959</v>
      </c>
      <c r="CC338" s="15">
        <f ca="1">(AV338*DCF!D$10-DCF!D$5*MAX(AV338*DCF!D$10,0)-MAX(AV338-AU338,0)/Inputs!$B$10)*DCF!D$6</f>
        <v>1354.7945162176752</v>
      </c>
      <c r="CD338" s="15">
        <f ca="1">(AW338*DCF!E$10-DCF!E$5*MAX(AW338*DCF!E$10,0)-MAX(AW338-AV338,0)/Inputs!$B$10)*DCF!E$6</f>
        <v>1852.2401873925751</v>
      </c>
      <c r="CE338" s="15">
        <f ca="1">(AX338*DCF!F$10-DCF!F$5*MAX(AX338*DCF!F$10,0)-MAX(AX338-AW338,0)/Inputs!$B$10)*DCF!F$6</f>
        <v>1794.2086966877018</v>
      </c>
      <c r="CF338" s="15">
        <f ca="1">(AY338*DCF!G$10-DCF!G$5*MAX(AY338*DCF!G$10,0)-MAX(AY338-AX338,0)/Inputs!$B$10)*DCF!G$6</f>
        <v>2581.818017909723</v>
      </c>
      <c r="CG338" s="15">
        <f ca="1">(AZ338*DCF!H$10-DCF!H$5*MAX(AZ338*DCF!H$10,0)-MAX(AZ338-AY338,0)/Inputs!$B$10)*DCF!H$6</f>
        <v>3300.032097210883</v>
      </c>
      <c r="CH338" s="15">
        <f ca="1">(BA338*DCF!I$10-DCF!I$5*MAX(BA338*DCF!I$10,0)-MAX(BA338-AZ338,0)/Inputs!$B$10)*DCF!I$6</f>
        <v>3522.837400312937</v>
      </c>
      <c r="CI338" s="15">
        <f ca="1">(BB338*DCF!J$10-DCF!J$5*MAX(BB338*DCF!J$10,0)-MAX(BB338-BA338,0)/Inputs!$B$10)*DCF!J$6</f>
        <v>3982.5204211462442</v>
      </c>
      <c r="CJ338" s="15">
        <f ca="1">(BC338*DCF!K$10-DCF!K$5*MAX(BC338*DCF!K$10,0)-MAX(BC338-BB338,0)/Inputs!$B$10)*DCF!K$6</f>
        <v>4361.4704521530084</v>
      </c>
      <c r="CK338" s="15">
        <f ca="1">(BD338*DCF!L$10-DCF!L$5*MAX(BD338*DCF!L$10,0)-MAX(BD338-BC338,0)/Inputs!$B$10)*DCF!L$6</f>
        <v>4627.0461452139289</v>
      </c>
      <c r="CL338" s="15">
        <f ca="1">(BE338*DCF!M$10-DCF!M$5*MAX(BE338*DCF!M$10,0)-MAX(BE338-BD338,0)/Inputs!$B$10)*DCF!M$6</f>
        <v>5030.6612530619977</v>
      </c>
      <c r="CM338" s="15">
        <f ca="1">(BF338*DCF!C$28-DCF!C$5*MAX(BF338*DCF!C$28,0)-MAX(BF338-Inputs!$B$13,0)/Inputs!$B$17)*DCF!C$6</f>
        <v>4081.941538392427</v>
      </c>
      <c r="CN338" s="15">
        <f ca="1">(BG338*DCF!D$28-DCF!D$5*MAX(BG338*DCF!D$28,0)-MAX(BG338-BF338,0)/Inputs!$B$17)*DCF!D$6</f>
        <v>6563.521538353948</v>
      </c>
      <c r="CO338" s="15">
        <f ca="1">(BH338*DCF!E$28-DCF!E$5*MAX(BH338*DCF!E$28,0)-MAX(BH338-BG338,0)/Inputs!$B$17)*DCF!E$6</f>
        <v>9206.547614000774</v>
      </c>
      <c r="CP338" s="15">
        <f ca="1">(BI338*DCF!F$28-DCF!F$5*MAX(BI338*DCF!F$28,0)-MAX(BI338-BH338,0)/Inputs!$B$17)*DCF!F$6</f>
        <v>11344.637136438927</v>
      </c>
      <c r="CQ338" s="15">
        <f ca="1">(BJ338*DCF!G$28-DCF!G$5*MAX(BJ338*DCF!G$28,0)-MAX(BJ338-BI338,0)/Inputs!$B$17)*DCF!G$6</f>
        <v>10853.482156309134</v>
      </c>
      <c r="CR338" s="15">
        <f ca="1">(BK338*DCF!H$28-DCF!H$5*MAX(BK338*DCF!H$28,0)-MAX(BK338-BJ338,0)/Inputs!$B$17)*DCF!H$6</f>
        <v>10295.18695118405</v>
      </c>
      <c r="CS338" s="15">
        <f ca="1">(BL338*DCF!I$28-DCF!I$5*MAX(BL338*DCF!I$28,0)-MAX(BL338-BK338,0)/Inputs!$B$17)*DCF!I$6</f>
        <v>10132.824247310196</v>
      </c>
      <c r="CT338" s="15">
        <f ca="1">(BM338*DCF!J$28-DCF!J$5*MAX(BM338*DCF!J$28,0)-MAX(BM338-BL338,0)/Inputs!$B$17)*DCF!J$6</f>
        <v>9682.4175932491562</v>
      </c>
      <c r="CU338" s="15">
        <f ca="1">(BN338*DCF!K$28-DCF!K$5*MAX(BN338*DCF!K$28,0)-MAX(BN338-BM338,0)/Inputs!$B$17)*DCF!K$6</f>
        <v>11069.431876836386</v>
      </c>
      <c r="CV338" s="15">
        <f ca="1">(BO338*DCF!L$28-DCF!L$5*MAX(BO338*DCF!L$28,0)-MAX(BO338-BN338,0)/Inputs!$B$17)*DCF!L$6</f>
        <v>14505.985141655367</v>
      </c>
      <c r="CW338" s="15">
        <f ca="1">(BP338*DCF!M$28-DCF!M$5*MAX(BP338*DCF!M$28,0)-MAX(BP338-BO338,0)/Inputs!$B$17)*DCF!M$6</f>
        <v>16114.972047823519</v>
      </c>
      <c r="CX338" s="15">
        <f ca="1">(BQ338*DCF!C$46-DCF!C$5*MAX(BQ338*DCF!C$46,0)-MAX(BQ338-Inputs!$B$20,0)/Inputs!$B$24)*DCF!C$6</f>
        <v>-4266.9321163261066</v>
      </c>
      <c r="CY338" s="15">
        <f ca="1">(BR338*DCF!D$46-DCF!D$5*MAX(BR338*DCF!D$46,0)-MAX(BR338-BQ338,0)/Inputs!$B$24)*DCF!D$6</f>
        <v>-6536.4902142095034</v>
      </c>
      <c r="CZ338" s="15">
        <f ca="1">(BS338*DCF!E$46-DCF!E$5*MAX(BS338*DCF!E$46,0)-MAX(BS338-BR338,0)/Inputs!$B$24)*DCF!E$6</f>
        <v>-4003.5704085624006</v>
      </c>
      <c r="DA338" s="15">
        <f ca="1">(BT338*DCF!F$46-DCF!F$5*MAX(BT338*DCF!F$46,0)-MAX(BT338-BS338,0)/Inputs!$B$24)*DCF!F$6</f>
        <v>-9762.8142439556996</v>
      </c>
      <c r="DB338" s="15">
        <f ca="1">(BU338*DCF!G$46-DCF!G$5*MAX(BU338*DCF!G$46,0)-MAX(BU338-BT338,0)/Inputs!$B$24)*DCF!G$6</f>
        <v>-5917.2609004988344</v>
      </c>
      <c r="DC338" s="15">
        <f ca="1">(BV338*DCF!H$46-DCF!H$5*MAX(BV338*DCF!H$46,0)-MAX(BV338-BU338,0)/Inputs!$B$24)*DCF!H$6</f>
        <v>0</v>
      </c>
      <c r="DD338" s="15">
        <f ca="1">(BW338*DCF!I$46-DCF!I$5*MAX(BW338*DCF!I$46,0)-MAX(BW338-BV338,0)/Inputs!$B$24)*DCF!I$6</f>
        <v>1056.0730417246834</v>
      </c>
      <c r="DE338" s="15">
        <f ca="1">(BX338*DCF!J$46-DCF!J$5*MAX(BX338*DCF!J$46,0)-MAX(BX338-BW338,0)/Inputs!$B$24)*DCF!J$6</f>
        <v>1236.0971592069741</v>
      </c>
      <c r="DF338" s="15">
        <f ca="1">(BY338*DCF!K$46-DCF!K$5*MAX(BY338*DCF!K$46,0)-MAX(BY338-BX338,0)/Inputs!$B$24)*DCF!K$6</f>
        <v>-310.62467809903143</v>
      </c>
      <c r="DG338" s="15">
        <f ca="1">(BZ338*DCF!L$46-DCF!L$5*MAX(BZ338*DCF!L$46,0)-MAX(BZ338-BY338,0)/Inputs!$B$24)*DCF!L$6</f>
        <v>-578.4247751058889</v>
      </c>
      <c r="DH338" s="15">
        <f ca="1">(CA338*DCF!M$46-DCF!M$5*MAX(CA338*DCF!M$46,0)-MAX(CA338-BZ338,0)/Inputs!$B$24)*DCF!M$6</f>
        <v>-59.786869847556318</v>
      </c>
      <c r="DI338" s="15">
        <f ca="1">SUM(CB338:CL338)+BE338*DCF!M$10*(1+Inputs!$B$30)*(1-Inputs!$B$33)*(1-Inputs!$B$30/Inputs!$B$31)/(Inputs!$B$29-Inputs!$B$30)*DCF!M$6</f>
        <v>151477.63627154555</v>
      </c>
      <c r="DJ338" s="15">
        <f ca="1">SUM(CM338:CW338)+BP338*DCF!M$28*(1+Inputs!$B$30)*(1-Inputs!$B$33)*(1-Inputs!$B$30/Inputs!$B$31)/(Inputs!$B$29-Inputs!$B$30)*DCF!M$6</f>
        <v>444069.19928996929</v>
      </c>
      <c r="DK338" s="15">
        <f ca="1">SUM(CX338:DH338)+CA338*DCF!M$46*(1+Inputs!$B$30)*(1-Inputs!$B$33)*(1-Inputs!$B$30/Inputs!$B$31)/(Inputs!$B$29-Inputs!$B$30)*DCF!M$6</f>
        <v>213139.50022409816</v>
      </c>
      <c r="DM338" s="15">
        <f ca="1">DI338+DJ338+DK338+Inputs!$B$34+Inputs!$B$36-Inputs!$B$35</f>
        <v>885537.33578561293</v>
      </c>
    </row>
    <row r="339" spans="1:117" x14ac:dyDescent="0.75">
      <c r="A339" s="11">
        <v>326</v>
      </c>
      <c r="C339" s="24">
        <f t="shared" ca="1" si="182"/>
        <v>-1.1639793259365103</v>
      </c>
      <c r="D339" s="24">
        <f t="shared" ca="1" si="182"/>
        <v>0.62236282130646892</v>
      </c>
      <c r="E339" s="24">
        <f t="shared" ca="1" si="182"/>
        <v>1.0986086153240029</v>
      </c>
      <c r="F339" s="24">
        <f t="shared" ca="1" si="182"/>
        <v>1.4294435337686775</v>
      </c>
      <c r="G339" s="24">
        <f t="shared" ca="1" si="182"/>
        <v>0.10248141142170769</v>
      </c>
      <c r="H339" s="24">
        <f t="shared" ca="1" si="182"/>
        <v>-0.43500729107551639</v>
      </c>
      <c r="I339" s="24">
        <f t="shared" ca="1" si="182"/>
        <v>0.29598602431228821</v>
      </c>
      <c r="J339" s="24">
        <f t="shared" ca="1" si="182"/>
        <v>1.0272191407351048</v>
      </c>
      <c r="K339" s="24">
        <f t="shared" ca="1" si="182"/>
        <v>0.24684466180698408</v>
      </c>
      <c r="L339" s="24">
        <f t="shared" ca="1" si="182"/>
        <v>-0.19044428663030333</v>
      </c>
      <c r="M339" s="24">
        <f t="shared" ca="1" si="182"/>
        <v>-0.63115125730585697</v>
      </c>
      <c r="N339" s="24">
        <f ca="1">SQRT(Inputs!$B$38)*C339+SQRT(1-Inputs!$B$38)*_xlfn.NORM.S.INV(RAND())</f>
        <v>-0.67176205112723819</v>
      </c>
      <c r="O339" s="24">
        <f ca="1">SQRT(Inputs!$B$38)*D339+SQRT(1-Inputs!$B$38)*_xlfn.NORM.S.INV(RAND())</f>
        <v>-1.4496460783107821</v>
      </c>
      <c r="P339" s="24">
        <f ca="1">SQRT(Inputs!$B$38)*E339+SQRT(1-Inputs!$B$38)*_xlfn.NORM.S.INV(RAND())</f>
        <v>-0.33712748500997958</v>
      </c>
      <c r="Q339" s="24">
        <f ca="1">SQRT(Inputs!$B$38)*F339+SQRT(1-Inputs!$B$38)*_xlfn.NORM.S.INV(RAND())</f>
        <v>1.6470705573278694</v>
      </c>
      <c r="R339" s="24">
        <f ca="1">SQRT(Inputs!$B$38)*G339+SQRT(1-Inputs!$B$38)*_xlfn.NORM.S.INV(RAND())</f>
        <v>-1.3096423843617204</v>
      </c>
      <c r="S339" s="24">
        <f ca="1">SQRT(Inputs!$B$38)*H339+SQRT(1-Inputs!$B$38)*_xlfn.NORM.S.INV(RAND())</f>
        <v>-0.10178815348120293</v>
      </c>
      <c r="T339" s="24">
        <f ca="1">SQRT(Inputs!$B$38)*I339+SQRT(1-Inputs!$B$38)*_xlfn.NORM.S.INV(RAND())</f>
        <v>-0.15973130485332032</v>
      </c>
      <c r="U339" s="24">
        <f ca="1">SQRT(Inputs!$B$38)*J339+SQRT(1-Inputs!$B$38)*_xlfn.NORM.S.INV(RAND())</f>
        <v>1.3414921555594086</v>
      </c>
      <c r="V339" s="24">
        <f ca="1">SQRT(Inputs!$B$38)*K339+SQRT(1-Inputs!$B$38)*_xlfn.NORM.S.INV(RAND())</f>
        <v>1.2563306648679056</v>
      </c>
      <c r="W339" s="24">
        <f ca="1">SQRT(Inputs!$B$38)*L339+SQRT(1-Inputs!$B$38)*_xlfn.NORM.S.INV(RAND())</f>
        <v>-0.82823996510694597</v>
      </c>
      <c r="X339" s="24">
        <f ca="1">SQRT(Inputs!$B$38)*M339+SQRT(1-Inputs!$B$38)*_xlfn.NORM.S.INV(RAND())</f>
        <v>-1.3724340400331734</v>
      </c>
      <c r="Y339" s="24">
        <f ca="1">SQRT(Inputs!$B$38)*C339+SQRT(1-Inputs!$B$38)*_xlfn.NORM.S.INV(RAND())</f>
        <v>-1.3239007328523309</v>
      </c>
      <c r="Z339" s="24">
        <f ca="1">SQRT(Inputs!$B$38)*D339+SQRT(1-Inputs!$B$38)*_xlfn.NORM.S.INV(RAND())</f>
        <v>-0.17699157827305845</v>
      </c>
      <c r="AA339" s="24">
        <f ca="1">SQRT(Inputs!$B$38)*E339+SQRT(1-Inputs!$B$38)*_xlfn.NORM.S.INV(RAND())</f>
        <v>1.1207841795314533E-2</v>
      </c>
      <c r="AB339" s="24">
        <f ca="1">SQRT(Inputs!$B$38)*F339+SQRT(1-Inputs!$B$38)*_xlfn.NORM.S.INV(RAND())</f>
        <v>1.5802396572921578</v>
      </c>
      <c r="AC339" s="24">
        <f ca="1">SQRT(Inputs!$B$38)*G339+SQRT(1-Inputs!$B$38)*_xlfn.NORM.S.INV(RAND())</f>
        <v>-0.49014564929725241</v>
      </c>
      <c r="AD339" s="24">
        <f ca="1">SQRT(Inputs!$B$38)*H339+SQRT(1-Inputs!$B$38)*_xlfn.NORM.S.INV(RAND())</f>
        <v>1.2273183265776981</v>
      </c>
      <c r="AE339" s="24">
        <f ca="1">SQRT(Inputs!$B$38)*I339+SQRT(1-Inputs!$B$38)*_xlfn.NORM.S.INV(RAND())</f>
        <v>-0.34088997631150281</v>
      </c>
      <c r="AF339" s="24">
        <f ca="1">SQRT(Inputs!$B$38)*J339+SQRT(1-Inputs!$B$38)*_xlfn.NORM.S.INV(RAND())</f>
        <v>1.4871583699659592</v>
      </c>
      <c r="AG339" s="24">
        <f ca="1">SQRT(Inputs!$B$38)*K339+SQRT(1-Inputs!$B$38)*_xlfn.NORM.S.INV(RAND())</f>
        <v>-1.9226914811492271</v>
      </c>
      <c r="AH339" s="24">
        <f ca="1">SQRT(Inputs!$B$38)*L339+SQRT(1-Inputs!$B$38)*_xlfn.NORM.S.INV(RAND())</f>
        <v>1.0531129547570433</v>
      </c>
      <c r="AI339" s="24">
        <f ca="1">SQRT(Inputs!$B$38)*M339+SQRT(1-Inputs!$B$38)*_xlfn.NORM.S.INV(RAND())</f>
        <v>4.3073549723003923E-3</v>
      </c>
      <c r="AJ339" s="24">
        <f ca="1">SQRT(Inputs!$B$38)*C339+SQRT(1-Inputs!$B$38)*_xlfn.NORM.S.INV(RAND())</f>
        <v>-1.2766628909677638</v>
      </c>
      <c r="AK339" s="24">
        <f ca="1">SQRT(Inputs!$B$38)*D339+SQRT(1-Inputs!$B$38)*_xlfn.NORM.S.INV(RAND())</f>
        <v>-0.36635203377917946</v>
      </c>
      <c r="AL339" s="24">
        <f ca="1">SQRT(Inputs!$B$38)*E339+SQRT(1-Inputs!$B$38)*_xlfn.NORM.S.INV(RAND())</f>
        <v>2.2898787870451476</v>
      </c>
      <c r="AM339" s="24">
        <f ca="1">SQRT(Inputs!$B$38)*F339+SQRT(1-Inputs!$B$38)*_xlfn.NORM.S.INV(RAND())</f>
        <v>0.88276649191822987</v>
      </c>
      <c r="AN339" s="24">
        <f ca="1">SQRT(Inputs!$B$38)*G339+SQRT(1-Inputs!$B$38)*_xlfn.NORM.S.INV(RAND())</f>
        <v>-0.89456281081420608</v>
      </c>
      <c r="AO339" s="24">
        <f ca="1">SQRT(Inputs!$B$38)*H339+SQRT(1-Inputs!$B$38)*_xlfn.NORM.S.INV(RAND())</f>
        <v>-0.45738016184179253</v>
      </c>
      <c r="AP339" s="24">
        <f ca="1">SQRT(Inputs!$B$38)*I339+SQRT(1-Inputs!$B$38)*_xlfn.NORM.S.INV(RAND())</f>
        <v>-0.13424164713717773</v>
      </c>
      <c r="AQ339" s="24">
        <f ca="1">SQRT(Inputs!$B$38)*J339+SQRT(1-Inputs!$B$38)*_xlfn.NORM.S.INV(RAND())</f>
        <v>-0.70107788736477439</v>
      </c>
      <c r="AR339" s="24">
        <f ca="1">SQRT(Inputs!$B$38)*K339+SQRT(1-Inputs!$B$38)*_xlfn.NORM.S.INV(RAND())</f>
        <v>1.2156557814959783</v>
      </c>
      <c r="AS339" s="24">
        <f ca="1">SQRT(Inputs!$B$38)*L339+SQRT(1-Inputs!$B$38)*_xlfn.NORM.S.INV(RAND())</f>
        <v>0.5550925823873909</v>
      </c>
      <c r="AT339" s="24">
        <f ca="1">SQRT(Inputs!$B$38)*M339+SQRT(1-Inputs!$B$38)*_xlfn.NORM.S.INV(RAND())</f>
        <v>-1.1882995277472379</v>
      </c>
      <c r="AU339" s="15">
        <f ca="1">Inputs!$B$6*EXP($B$8-0.5*C$5^2+C$5*N339)</f>
        <v>4450.9472919314558</v>
      </c>
      <c r="AV339" s="15">
        <f t="shared" ca="1" si="183"/>
        <v>4377.8400396938441</v>
      </c>
      <c r="AW339" s="15">
        <f t="shared" ca="1" si="184"/>
        <v>5100.7058728071734</v>
      </c>
      <c r="AX339" s="15">
        <f t="shared" ca="1" si="185"/>
        <v>7650.2643643262663</v>
      </c>
      <c r="AY339" s="15">
        <f t="shared" ca="1" si="186"/>
        <v>8023.3989248668067</v>
      </c>
      <c r="AZ339" s="15">
        <f t="shared" ca="1" si="187"/>
        <v>9703.4571502070539</v>
      </c>
      <c r="BA339" s="15">
        <f t="shared" ca="1" si="188"/>
        <v>11677.688558408481</v>
      </c>
      <c r="BB339" s="15">
        <f t="shared" ca="1" si="189"/>
        <v>16353.742925941753</v>
      </c>
      <c r="BC339" s="15">
        <f t="shared" ca="1" si="190"/>
        <v>22611.60642383264</v>
      </c>
      <c r="BD339" s="15">
        <f t="shared" ca="1" si="191"/>
        <v>25636.393253019323</v>
      </c>
      <c r="BE339" s="15">
        <f t="shared" ca="1" si="192"/>
        <v>27722.808964042531</v>
      </c>
      <c r="BF339" s="15">
        <f ca="1">Inputs!$B$13*EXP($B$9-0.5*C$6^2+C$6*Y339)</f>
        <v>10638.225456679666</v>
      </c>
      <c r="BG339" s="15">
        <f t="shared" ca="1" si="193"/>
        <v>12557.665476654389</v>
      </c>
      <c r="BH339" s="15">
        <f t="shared" ca="1" si="194"/>
        <v>15371.705453646531</v>
      </c>
      <c r="BI339" s="15">
        <f t="shared" ca="1" si="195"/>
        <v>23998.833860924351</v>
      </c>
      <c r="BJ339" s="15">
        <f t="shared" ca="1" si="196"/>
        <v>27414.076945266745</v>
      </c>
      <c r="BK339" s="15">
        <f t="shared" ca="1" si="197"/>
        <v>39764.437563614825</v>
      </c>
      <c r="BL339" s="15">
        <f t="shared" ca="1" si="198"/>
        <v>46734.944934938285</v>
      </c>
      <c r="BM339" s="15">
        <f t="shared" ca="1" si="199"/>
        <v>69104.142935039446</v>
      </c>
      <c r="BN339" s="15">
        <f t="shared" ca="1" si="200"/>
        <v>67499.462781992857</v>
      </c>
      <c r="BO339" s="15">
        <f t="shared" ca="1" si="201"/>
        <v>93866.213803062637</v>
      </c>
      <c r="BP339" s="15">
        <f t="shared" ca="1" si="202"/>
        <v>115588.11687548819</v>
      </c>
      <c r="BQ339" s="15">
        <f ca="1">Inputs!$B$20*EXP($B$10-0.5*C$7^2+C$7*AJ339)</f>
        <v>2727.4392914003756</v>
      </c>
      <c r="BR339" s="15">
        <f t="shared" ca="1" si="203"/>
        <v>3294.316187076337</v>
      </c>
      <c r="BS339" s="15">
        <f t="shared" ca="1" si="204"/>
        <v>8707.8573330233849</v>
      </c>
      <c r="BT339" s="15">
        <f t="shared" ca="1" si="205"/>
        <v>15134.922471181471</v>
      </c>
      <c r="BU339" s="15">
        <f t="shared" ca="1" si="206"/>
        <v>16892.722795230562</v>
      </c>
      <c r="BV339" s="15">
        <f t="shared" ca="1" si="207"/>
        <v>21201.377757661685</v>
      </c>
      <c r="BW339" s="15">
        <f t="shared" ca="1" si="208"/>
        <v>28756.573229817957</v>
      </c>
      <c r="BX339" s="15">
        <f t="shared" ca="1" si="209"/>
        <v>34947.030753796964</v>
      </c>
      <c r="BY339" s="15">
        <f t="shared" ca="1" si="210"/>
        <v>61789.039128850207</v>
      </c>
      <c r="BZ339" s="15">
        <f t="shared" ca="1" si="211"/>
        <v>96012.980150735762</v>
      </c>
      <c r="CA339" s="15">
        <f t="shared" ca="1" si="212"/>
        <v>109195.83187679951</v>
      </c>
      <c r="CB339" s="15">
        <f ca="1">(AU339*DCF!C$10-DCF!C$5*MAX(AU339*DCF!C$10,0)-MAX(AU339-Inputs!$B$6,0)/Inputs!$B$10)*DCF!C$6</f>
        <v>1046.719907598341</v>
      </c>
      <c r="CC339" s="15">
        <f ca="1">(AV339*DCF!D$10-DCF!D$5*MAX(AV339*DCF!D$10,0)-MAX(AV339-AU339,0)/Inputs!$B$10)*DCF!D$6</f>
        <v>1067.0688507826546</v>
      </c>
      <c r="CD339" s="15">
        <f ca="1">(AW339*DCF!E$10-DCF!E$5*MAX(AW339*DCF!E$10,0)-MAX(AW339-AV339,0)/Inputs!$B$10)*DCF!E$6</f>
        <v>1014.8524689236176</v>
      </c>
      <c r="CE339" s="15">
        <f ca="1">(AX339*DCF!F$10-DCF!F$5*MAX(AX339*DCF!F$10,0)-MAX(AX339-AW339,0)/Inputs!$B$10)*DCF!F$6</f>
        <v>1139.5406075176902</v>
      </c>
      <c r="CF339" s="15">
        <f ca="1">(AY339*DCF!G$10-DCF!G$5*MAX(AY339*DCF!G$10,0)-MAX(AY339-AX339,0)/Inputs!$B$10)*DCF!G$6</f>
        <v>1581.4169879798417</v>
      </c>
      <c r="CG339" s="15">
        <f ca="1">(AZ339*DCF!H$10-DCF!H$5*MAX(AZ339*DCF!H$10,0)-MAX(AZ339-AY339,0)/Inputs!$B$10)*DCF!H$6</f>
        <v>1585.6087088918759</v>
      </c>
      <c r="CH339" s="15">
        <f ca="1">(BA339*DCF!I$10-DCF!I$5*MAX(BA339*DCF!I$10,0)-MAX(BA339-AZ339,0)/Inputs!$B$10)*DCF!I$6</f>
        <v>1809.2445744827505</v>
      </c>
      <c r="CI339" s="15">
        <f ca="1">(BB339*DCF!J$10-DCF!J$5*MAX(BB339*DCF!J$10,0)-MAX(BB339-BA339,0)/Inputs!$B$10)*DCF!J$6</f>
        <v>2097.7612478707692</v>
      </c>
      <c r="CJ339" s="15">
        <f ca="1">(BC339*DCF!K$10-DCF!K$5*MAX(BC339*DCF!K$10,0)-MAX(BC339-BB339,0)/Inputs!$B$10)*DCF!K$6</f>
        <v>2764.0998622288553</v>
      </c>
      <c r="CK339" s="15">
        <f ca="1">(BD339*DCF!L$10-DCF!L$5*MAX(BD339*DCF!L$10,0)-MAX(BD339-BC339,0)/Inputs!$B$10)*DCF!L$6</f>
        <v>3475.301690790227</v>
      </c>
      <c r="CL339" s="15">
        <f ca="1">(BE339*DCF!M$10-DCF!M$5*MAX(BE339*DCF!M$10,0)-MAX(BE339-BD339,0)/Inputs!$B$10)*DCF!M$6</f>
        <v>3662.8022630878572</v>
      </c>
      <c r="CM339" s="15">
        <f ca="1">(BF339*DCF!C$28-DCF!C$5*MAX(BF339*DCF!C$28,0)-MAX(BF339-Inputs!$B$13,0)/Inputs!$B$17)*DCF!C$6</f>
        <v>3246.7166425344572</v>
      </c>
      <c r="CN339" s="15">
        <f ca="1">(BG339*DCF!D$28-DCF!D$5*MAX(BG339*DCF!D$28,0)-MAX(BG339-BF339,0)/Inputs!$B$17)*DCF!D$6</f>
        <v>3289.0175486278135</v>
      </c>
      <c r="CO339" s="15">
        <f ca="1">(BH339*DCF!E$28-DCF!E$5*MAX(BH339*DCF!E$28,0)-MAX(BH339-BG339,0)/Inputs!$B$17)*DCF!E$6</f>
        <v>3798.932155058938</v>
      </c>
      <c r="CP339" s="15">
        <f ca="1">(BI339*DCF!F$28-DCF!F$5*MAX(BI339*DCF!F$28,0)-MAX(BI339-BH339,0)/Inputs!$B$17)*DCF!F$6</f>
        <v>4944.3461545470809</v>
      </c>
      <c r="CQ339" s="15">
        <f ca="1">(BJ339*DCF!G$28-DCF!G$5*MAX(BJ339*DCF!G$28,0)-MAX(BJ339-BI339,0)/Inputs!$B$17)*DCF!G$6</f>
        <v>6538.3801051476212</v>
      </c>
      <c r="CR339" s="15">
        <f ca="1">(BK339*DCF!H$28-DCF!H$5*MAX(BK339*DCF!H$28,0)-MAX(BK339-BJ339,0)/Inputs!$B$17)*DCF!H$6</f>
        <v>7915.2846745947281</v>
      </c>
      <c r="CS339" s="15">
        <f ca="1">(BL339*DCF!I$28-DCF!I$5*MAX(BL339*DCF!I$28,0)-MAX(BL339-BK339,0)/Inputs!$B$17)*DCF!I$6</f>
        <v>9989.3827358389844</v>
      </c>
      <c r="CT339" s="15">
        <f ca="1">(BM339*DCF!J$28-DCF!J$5*MAX(BM339*DCF!J$28,0)-MAX(BM339-BL339,0)/Inputs!$B$17)*DCF!J$6</f>
        <v>12449.98772882666</v>
      </c>
      <c r="CU339" s="15">
        <f ca="1">(BN339*DCF!K$28-DCF!K$5*MAX(BN339*DCF!K$28,0)-MAX(BN339-BM339,0)/Inputs!$B$17)*DCF!K$6</f>
        <v>14254.754775874677</v>
      </c>
      <c r="CV339" s="15">
        <f ca="1">(BO339*DCF!L$28-DCF!L$5*MAX(BO339*DCF!L$28,0)-MAX(BO339-BN339,0)/Inputs!$B$17)*DCF!L$6</f>
        <v>15744.838049460437</v>
      </c>
      <c r="CW339" s="15">
        <f ca="1">(BP339*DCF!M$28-DCF!M$5*MAX(BP339*DCF!M$28,0)-MAX(BP339-BO339,0)/Inputs!$B$17)*DCF!M$6</f>
        <v>19477.421843082211</v>
      </c>
      <c r="CX339" s="15">
        <f ca="1">(BQ339*DCF!C$46-DCF!C$5*MAX(BQ339*DCF!C$46,0)-MAX(BQ339-Inputs!$B$20,0)/Inputs!$B$24)*DCF!C$6</f>
        <v>-629.89360078530615</v>
      </c>
      <c r="CY339" s="15">
        <f ca="1">(BR339*DCF!D$46-DCF!D$5*MAX(BR339*DCF!D$46,0)-MAX(BR339-BQ339,0)/Inputs!$B$24)*DCF!D$6</f>
        <v>-804.14461456682625</v>
      </c>
      <c r="CZ339" s="15">
        <f ca="1">(BS339*DCF!E$46-DCF!E$5*MAX(BS339*DCF!E$46,0)-MAX(BS339-BR339,0)/Inputs!$B$24)*DCF!E$6</f>
        <v>-3163.5881784489475</v>
      </c>
      <c r="DA339" s="15">
        <f ca="1">(BT339*DCF!F$46-DCF!F$5*MAX(BT339*DCF!F$46,0)-MAX(BT339-BS339,0)/Inputs!$B$24)*DCF!F$6</f>
        <v>-3442.5183364619738</v>
      </c>
      <c r="DB339" s="15">
        <f ca="1">(BU339*DCF!G$46-DCF!G$5*MAX(BU339*DCF!G$46,0)-MAX(BU339-BT339,0)/Inputs!$B$24)*DCF!G$6</f>
        <v>-1159.5271180029392</v>
      </c>
      <c r="DC339" s="15">
        <f ca="1">(BV339*DCF!H$46-DCF!H$5*MAX(BV339*DCF!H$46,0)-MAX(BV339-BU339,0)/Inputs!$B$24)*DCF!H$6</f>
        <v>-1338.8881300085161</v>
      </c>
      <c r="DD339" s="15">
        <f ca="1">(BW339*DCF!I$46-DCF!I$5*MAX(BW339*DCF!I$46,0)-MAX(BW339-BV339,0)/Inputs!$B$24)*DCF!I$6</f>
        <v>-1504.6601392185385</v>
      </c>
      <c r="DE339" s="15">
        <f ca="1">(BX339*DCF!J$46-DCF!J$5*MAX(BX339*DCF!J$46,0)-MAX(BX339-BW339,0)/Inputs!$B$24)*DCF!J$6</f>
        <v>-175.6769259732641</v>
      </c>
      <c r="DF339" s="15">
        <f ca="1">(BY339*DCF!K$46-DCF!K$5*MAX(BY339*DCF!K$46,0)-MAX(BY339-BX339,0)/Inputs!$B$24)*DCF!K$6</f>
        <v>-3045.9810938631445</v>
      </c>
      <c r="DG339" s="15">
        <f ca="1">(BZ339*DCF!L$46-DCF!L$5*MAX(BZ339*DCF!L$46,0)-MAX(BZ339-BY339,0)/Inputs!$B$24)*DCF!L$6</f>
        <v>-1108.0580286532011</v>
      </c>
      <c r="DH339" s="15">
        <f ca="1">(CA339*DCF!M$46-DCF!M$5*MAX(CA339*DCF!M$46,0)-MAX(CA339-BZ339,0)/Inputs!$B$24)*DCF!M$6</f>
        <v>5804.5676992666858</v>
      </c>
      <c r="DI339" s="15">
        <f ca="1">SUM(CB339:CL339)+BE339*DCF!M$10*(1+Inputs!$B$30)*(1-Inputs!$B$33)*(1-Inputs!$B$30/Inputs!$B$31)/(Inputs!$B$29-Inputs!$B$30)*DCF!M$6</f>
        <v>98397.361113281586</v>
      </c>
      <c r="DJ339" s="15">
        <f ca="1">SUM(CM339:CW339)+BP339*DCF!M$28*(1+Inputs!$B$30)*(1-Inputs!$B$33)*(1-Inputs!$B$30/Inputs!$B$31)/(Inputs!$B$29-Inputs!$B$30)*DCF!M$6</f>
        <v>530560.07275904983</v>
      </c>
      <c r="DK339" s="15">
        <f ca="1">SUM(CX339:DH339)+CA339*DCF!M$46*(1+Inputs!$B$30)*(1-Inputs!$B$33)*(1-Inputs!$B$30/Inputs!$B$31)/(Inputs!$B$29-Inputs!$B$30)*DCF!M$6</f>
        <v>158261.32268801922</v>
      </c>
      <c r="DM339" s="15">
        <f ca="1">DI339+DJ339+DK339+Inputs!$B$34+Inputs!$B$36-Inputs!$B$35</f>
        <v>864069.75656035065</v>
      </c>
    </row>
    <row r="340" spans="1:117" x14ac:dyDescent="0.75">
      <c r="A340" s="11">
        <v>327</v>
      </c>
      <c r="C340" s="24">
        <f t="shared" ca="1" si="182"/>
        <v>-0.18770744516912083</v>
      </c>
      <c r="D340" s="24">
        <f t="shared" ca="1" si="182"/>
        <v>1.8023816035365681</v>
      </c>
      <c r="E340" s="24">
        <f t="shared" ca="1" si="182"/>
        <v>1.3163834757582242</v>
      </c>
      <c r="F340" s="24">
        <f t="shared" ca="1" si="182"/>
        <v>0.17478885864168664</v>
      </c>
      <c r="G340" s="24">
        <f t="shared" ca="1" si="182"/>
        <v>-0.34527003303563125</v>
      </c>
      <c r="H340" s="24">
        <f t="shared" ca="1" si="182"/>
        <v>-0.26073703414954347</v>
      </c>
      <c r="I340" s="24">
        <f t="shared" ca="1" si="182"/>
        <v>0.40808340464786186</v>
      </c>
      <c r="J340" s="24">
        <f t="shared" ca="1" si="182"/>
        <v>-0.16877226335141332</v>
      </c>
      <c r="K340" s="24">
        <f t="shared" ca="1" si="182"/>
        <v>-1.0314301532027981</v>
      </c>
      <c r="L340" s="24">
        <f t="shared" ca="1" si="182"/>
        <v>0.26586482361395314</v>
      </c>
      <c r="M340" s="24">
        <f t="shared" ca="1" si="182"/>
        <v>0.63756686421917819</v>
      </c>
      <c r="N340" s="24">
        <f ca="1">SQRT(Inputs!$B$38)*C340+SQRT(1-Inputs!$B$38)*_xlfn.NORM.S.INV(RAND())</f>
        <v>0.33928378755908106</v>
      </c>
      <c r="O340" s="24">
        <f ca="1">SQRT(Inputs!$B$38)*D340+SQRT(1-Inputs!$B$38)*_xlfn.NORM.S.INV(RAND())</f>
        <v>1.3361409563093836</v>
      </c>
      <c r="P340" s="24">
        <f ca="1">SQRT(Inputs!$B$38)*E340+SQRT(1-Inputs!$B$38)*_xlfn.NORM.S.INV(RAND())</f>
        <v>-5.6192324798916449E-2</v>
      </c>
      <c r="Q340" s="24">
        <f ca="1">SQRT(Inputs!$B$38)*F340+SQRT(1-Inputs!$B$38)*_xlfn.NORM.S.INV(RAND())</f>
        <v>-0.16633636901981783</v>
      </c>
      <c r="R340" s="24">
        <f ca="1">SQRT(Inputs!$B$38)*G340+SQRT(1-Inputs!$B$38)*_xlfn.NORM.S.INV(RAND())</f>
        <v>-1.147637724567973</v>
      </c>
      <c r="S340" s="24">
        <f ca="1">SQRT(Inputs!$B$38)*H340+SQRT(1-Inputs!$B$38)*_xlfn.NORM.S.INV(RAND())</f>
        <v>0.86754850632685188</v>
      </c>
      <c r="T340" s="24">
        <f ca="1">SQRT(Inputs!$B$38)*I340+SQRT(1-Inputs!$B$38)*_xlfn.NORM.S.INV(RAND())</f>
        <v>0.27400598649894226</v>
      </c>
      <c r="U340" s="24">
        <f ca="1">SQRT(Inputs!$B$38)*J340+SQRT(1-Inputs!$B$38)*_xlfn.NORM.S.INV(RAND())</f>
        <v>0.52026071526362749</v>
      </c>
      <c r="V340" s="24">
        <f ca="1">SQRT(Inputs!$B$38)*K340+SQRT(1-Inputs!$B$38)*_xlfn.NORM.S.INV(RAND())</f>
        <v>1.0072012332876428</v>
      </c>
      <c r="W340" s="24">
        <f ca="1">SQRT(Inputs!$B$38)*L340+SQRT(1-Inputs!$B$38)*_xlfn.NORM.S.INV(RAND())</f>
        <v>0.99856488803341337</v>
      </c>
      <c r="X340" s="24">
        <f ca="1">SQRT(Inputs!$B$38)*M340+SQRT(1-Inputs!$B$38)*_xlfn.NORM.S.INV(RAND())</f>
        <v>0.52428997305615788</v>
      </c>
      <c r="Y340" s="24">
        <f ca="1">SQRT(Inputs!$B$38)*C340+SQRT(1-Inputs!$B$38)*_xlfn.NORM.S.INV(RAND())</f>
        <v>-0.46912921990056744</v>
      </c>
      <c r="Z340" s="24">
        <f ca="1">SQRT(Inputs!$B$38)*D340+SQRT(1-Inputs!$B$38)*_xlfn.NORM.S.INV(RAND())</f>
        <v>-2.5186613147931469E-2</v>
      </c>
      <c r="AA340" s="24">
        <f ca="1">SQRT(Inputs!$B$38)*E340+SQRT(1-Inputs!$B$38)*_xlfn.NORM.S.INV(RAND())</f>
        <v>1.4862056670174475</v>
      </c>
      <c r="AB340" s="24">
        <f ca="1">SQRT(Inputs!$B$38)*F340+SQRT(1-Inputs!$B$38)*_xlfn.NORM.S.INV(RAND())</f>
        <v>0.71703330840338553</v>
      </c>
      <c r="AC340" s="24">
        <f ca="1">SQRT(Inputs!$B$38)*G340+SQRT(1-Inputs!$B$38)*_xlfn.NORM.S.INV(RAND())</f>
        <v>0.44669163916241933</v>
      </c>
      <c r="AD340" s="24">
        <f ca="1">SQRT(Inputs!$B$38)*H340+SQRT(1-Inputs!$B$38)*_xlfn.NORM.S.INV(RAND())</f>
        <v>0.79768605201583354</v>
      </c>
      <c r="AE340" s="24">
        <f ca="1">SQRT(Inputs!$B$38)*I340+SQRT(1-Inputs!$B$38)*_xlfn.NORM.S.INV(RAND())</f>
        <v>0.31227026519649509</v>
      </c>
      <c r="AF340" s="24">
        <f ca="1">SQRT(Inputs!$B$38)*J340+SQRT(1-Inputs!$B$38)*_xlfn.NORM.S.INV(RAND())</f>
        <v>-6.5568864727386822E-2</v>
      </c>
      <c r="AG340" s="24">
        <f ca="1">SQRT(Inputs!$B$38)*K340+SQRT(1-Inputs!$B$38)*_xlfn.NORM.S.INV(RAND())</f>
        <v>-1.0534136532014207</v>
      </c>
      <c r="AH340" s="24">
        <f ca="1">SQRT(Inputs!$B$38)*L340+SQRT(1-Inputs!$B$38)*_xlfn.NORM.S.INV(RAND())</f>
        <v>-0.49947860042260817</v>
      </c>
      <c r="AI340" s="24">
        <f ca="1">SQRT(Inputs!$B$38)*M340+SQRT(1-Inputs!$B$38)*_xlfn.NORM.S.INV(RAND())</f>
        <v>-0.80017363264110775</v>
      </c>
      <c r="AJ340" s="24">
        <f ca="1">SQRT(Inputs!$B$38)*C340+SQRT(1-Inputs!$B$38)*_xlfn.NORM.S.INV(RAND())</f>
        <v>0.81584855615228968</v>
      </c>
      <c r="AK340" s="24">
        <f ca="1">SQRT(Inputs!$B$38)*D340+SQRT(1-Inputs!$B$38)*_xlfn.NORM.S.INV(RAND())</f>
        <v>-0.32500668976900315</v>
      </c>
      <c r="AL340" s="24">
        <f ca="1">SQRT(Inputs!$B$38)*E340+SQRT(1-Inputs!$B$38)*_xlfn.NORM.S.INV(RAND())</f>
        <v>0.18951254376834281</v>
      </c>
      <c r="AM340" s="24">
        <f ca="1">SQRT(Inputs!$B$38)*F340+SQRT(1-Inputs!$B$38)*_xlfn.NORM.S.INV(RAND())</f>
        <v>1.2389444637243712</v>
      </c>
      <c r="AN340" s="24">
        <f ca="1">SQRT(Inputs!$B$38)*G340+SQRT(1-Inputs!$B$38)*_xlfn.NORM.S.INV(RAND())</f>
        <v>0.18445121445527546</v>
      </c>
      <c r="AO340" s="24">
        <f ca="1">SQRT(Inputs!$B$38)*H340+SQRT(1-Inputs!$B$38)*_xlfn.NORM.S.INV(RAND())</f>
        <v>-0.6838502175820409</v>
      </c>
      <c r="AP340" s="24">
        <f ca="1">SQRT(Inputs!$B$38)*I340+SQRT(1-Inputs!$B$38)*_xlfn.NORM.S.INV(RAND())</f>
        <v>1.1992187689031124</v>
      </c>
      <c r="AQ340" s="24">
        <f ca="1">SQRT(Inputs!$B$38)*J340+SQRT(1-Inputs!$B$38)*_xlfn.NORM.S.INV(RAND())</f>
        <v>-0.46120488727998682</v>
      </c>
      <c r="AR340" s="24">
        <f ca="1">SQRT(Inputs!$B$38)*K340+SQRT(1-Inputs!$B$38)*_xlfn.NORM.S.INV(RAND())</f>
        <v>-0.79137094256193674</v>
      </c>
      <c r="AS340" s="24">
        <f ca="1">SQRT(Inputs!$B$38)*L340+SQRT(1-Inputs!$B$38)*_xlfn.NORM.S.INV(RAND())</f>
        <v>-0.96536070422305997</v>
      </c>
      <c r="AT340" s="24">
        <f ca="1">SQRT(Inputs!$B$38)*M340+SQRT(1-Inputs!$B$38)*_xlfn.NORM.S.INV(RAND())</f>
        <v>0.35211434577806411</v>
      </c>
      <c r="AU340" s="15">
        <f ca="1">Inputs!$B$6*EXP($B$8-0.5*C$5^2+C$5*N340)</f>
        <v>5242.3928627764053</v>
      </c>
      <c r="AV340" s="15">
        <f t="shared" ca="1" si="183"/>
        <v>7766.4751470062047</v>
      </c>
      <c r="AW340" s="15">
        <f t="shared" ca="1" si="184"/>
        <v>9398.3369102168108</v>
      </c>
      <c r="AX340" s="15">
        <f t="shared" ca="1" si="185"/>
        <v>11238.437671197511</v>
      </c>
      <c r="AY340" s="15">
        <f t="shared" ca="1" si="186"/>
        <v>12011.709458882111</v>
      </c>
      <c r="AZ340" s="15">
        <f t="shared" ca="1" si="187"/>
        <v>16163.325943180223</v>
      </c>
      <c r="BA340" s="15">
        <f t="shared" ca="1" si="188"/>
        <v>20355.222026931078</v>
      </c>
      <c r="BB340" s="15">
        <f t="shared" ca="1" si="189"/>
        <v>26254.445666933843</v>
      </c>
      <c r="BC340" s="15">
        <f t="shared" ca="1" si="190"/>
        <v>35438.309840063237</v>
      </c>
      <c r="BD340" s="15">
        <f t="shared" ca="1" si="191"/>
        <v>47665.628312437497</v>
      </c>
      <c r="BE340" s="15">
        <f t="shared" ca="1" si="192"/>
        <v>61264.914947856334</v>
      </c>
      <c r="BF340" s="15">
        <f ca="1">Inputs!$B$13*EXP($B$9-0.5*C$6^2+C$6*Y340)</f>
        <v>12602.688545880605</v>
      </c>
      <c r="BG340" s="15">
        <f t="shared" ca="1" si="193"/>
        <v>15289.696928050251</v>
      </c>
      <c r="BH340" s="15">
        <f t="shared" ca="1" si="194"/>
        <v>23903.281105734528</v>
      </c>
      <c r="BI340" s="15">
        <f t="shared" ca="1" si="195"/>
        <v>32675.586027196816</v>
      </c>
      <c r="BJ340" s="15">
        <f t="shared" ca="1" si="196"/>
        <v>42722.277400128361</v>
      </c>
      <c r="BK340" s="15">
        <f t="shared" ca="1" si="197"/>
        <v>58448.457114186829</v>
      </c>
      <c r="BL340" s="15">
        <f t="shared" ca="1" si="198"/>
        <v>74761.913764489058</v>
      </c>
      <c r="BM340" s="15">
        <f t="shared" ca="1" si="199"/>
        <v>91153.012012136096</v>
      </c>
      <c r="BN340" s="15">
        <f t="shared" ca="1" si="200"/>
        <v>98811.615279488644</v>
      </c>
      <c r="BO340" s="15">
        <f t="shared" ca="1" si="201"/>
        <v>114719.77639819605</v>
      </c>
      <c r="BP340" s="15">
        <f t="shared" ca="1" si="202"/>
        <v>128961.03307755417</v>
      </c>
      <c r="BQ340" s="15">
        <f ca="1">Inputs!$B$20*EXP($B$10-0.5*C$7^2+C$7*AJ340)</f>
        <v>5728.9986845366011</v>
      </c>
      <c r="BR340" s="15">
        <f t="shared" ca="1" si="203"/>
        <v>7011.1844747402774</v>
      </c>
      <c r="BS340" s="15">
        <f t="shared" ca="1" si="204"/>
        <v>10138.119272163474</v>
      </c>
      <c r="BT340" s="15">
        <f t="shared" ca="1" si="205"/>
        <v>19346.635542128075</v>
      </c>
      <c r="BU340" s="15">
        <f t="shared" ca="1" si="206"/>
        <v>28035.890947506563</v>
      </c>
      <c r="BV340" s="15">
        <f t="shared" ca="1" si="207"/>
        <v>33436.408322484735</v>
      </c>
      <c r="BW340" s="15">
        <f t="shared" ca="1" si="208"/>
        <v>60139.776896548312</v>
      </c>
      <c r="BX340" s="15">
        <f t="shared" ca="1" si="209"/>
        <v>76686.595793482906</v>
      </c>
      <c r="BY340" s="15">
        <f t="shared" ca="1" si="210"/>
        <v>92353.68253753685</v>
      </c>
      <c r="BZ340" s="15">
        <f t="shared" ca="1" si="211"/>
        <v>108513.24600923974</v>
      </c>
      <c r="CA340" s="15">
        <f t="shared" ca="1" si="212"/>
        <v>162270.46999275722</v>
      </c>
      <c r="CB340" s="15">
        <f ca="1">(AU340*DCF!C$10-DCF!C$5*MAX(AU340*DCF!C$10,0)-MAX(AU340-Inputs!$B$6,0)/Inputs!$B$10)*DCF!C$6</f>
        <v>1041.0767596103067</v>
      </c>
      <c r="CC340" s="15">
        <f ca="1">(AV340*DCF!D$10-DCF!D$5*MAX(AV340*DCF!D$10,0)-MAX(AV340-AU340,0)/Inputs!$B$10)*DCF!D$6</f>
        <v>1277.5942958575376</v>
      </c>
      <c r="CD340" s="15">
        <f ca="1">(AW340*DCF!E$10-DCF!E$5*MAX(AW340*DCF!E$10,0)-MAX(AW340-AV340,0)/Inputs!$B$10)*DCF!E$6</f>
        <v>1802.3635364290801</v>
      </c>
      <c r="CE340" s="15">
        <f ca="1">(AX340*DCF!F$10-DCF!F$5*MAX(AX340*DCF!F$10,0)-MAX(AX340-AW340,0)/Inputs!$B$10)*DCF!F$6</f>
        <v>2070.4536862010491</v>
      </c>
      <c r="CF340" s="15">
        <f ca="1">(AY340*DCF!G$10-DCF!G$5*MAX(AY340*DCF!G$10,0)-MAX(AY340-AX340,0)/Inputs!$B$10)*DCF!G$6</f>
        <v>2326.2545961300852</v>
      </c>
      <c r="CG340" s="15">
        <f ca="1">(AZ340*DCF!H$10-DCF!H$5*MAX(AZ340*DCF!H$10,0)-MAX(AZ340-AY340,0)/Inputs!$B$10)*DCF!H$6</f>
        <v>2400.9273911762948</v>
      </c>
      <c r="CH340" s="15">
        <f ca="1">(BA340*DCF!I$10-DCF!I$5*MAX(BA340*DCF!I$10,0)-MAX(BA340-AZ340,0)/Inputs!$B$10)*DCF!I$6</f>
        <v>3030.5386750597308</v>
      </c>
      <c r="CI340" s="15">
        <f ca="1">(BB340*DCF!J$10-DCF!J$5*MAX(BB340*DCF!J$10,0)-MAX(BB340-BA340,0)/Inputs!$B$10)*DCF!J$6</f>
        <v>3611.3936640356515</v>
      </c>
      <c r="CJ340" s="15">
        <f ca="1">(BC340*DCF!K$10-DCF!K$5*MAX(BC340*DCF!K$10,0)-MAX(BC340-BB340,0)/Inputs!$B$10)*DCF!K$6</f>
        <v>4419.3975615807321</v>
      </c>
      <c r="CK340" s="15">
        <f ca="1">(BD340*DCF!L$10-DCF!L$5*MAX(BD340*DCF!L$10,0)-MAX(BD340-BC340,0)/Inputs!$B$10)*DCF!L$6</f>
        <v>5607.6929015212063</v>
      </c>
      <c r="CL340" s="15">
        <f ca="1">(BE340*DCF!M$10-DCF!M$5*MAX(BE340*DCF!M$10,0)-MAX(BE340-BD340,0)/Inputs!$B$10)*DCF!M$6</f>
        <v>7020.6918066881362</v>
      </c>
      <c r="CM340" s="15">
        <f ca="1">(BF340*DCF!C$28-DCF!C$5*MAX(BF340*DCF!C$28,0)-MAX(BF340-Inputs!$B$13,0)/Inputs!$B$17)*DCF!C$6</f>
        <v>3565.4984147400519</v>
      </c>
      <c r="CN340" s="15">
        <f ca="1">(BG340*DCF!D$28-DCF!D$5*MAX(BG340*DCF!D$28,0)-MAX(BG340-BF340,0)/Inputs!$B$17)*DCF!D$6</f>
        <v>3929.9062977428871</v>
      </c>
      <c r="CO340" s="15">
        <f ca="1">(BH340*DCF!E$28-DCF!E$5*MAX(BH340*DCF!E$28,0)-MAX(BH340-BG340,0)/Inputs!$B$17)*DCF!E$6</f>
        <v>5072.2159642564275</v>
      </c>
      <c r="CP340" s="15">
        <f ca="1">(BI340*DCF!F$28-DCF!F$5*MAX(BI340*DCF!F$28,0)-MAX(BI340-BH340,0)/Inputs!$B$17)*DCF!F$6</f>
        <v>7273.424135457346</v>
      </c>
      <c r="CQ340" s="15">
        <f ca="1">(BJ340*DCF!G$28-DCF!G$5*MAX(BJ340*DCF!G$28,0)-MAX(BJ340-BI340,0)/Inputs!$B$17)*DCF!G$6</f>
        <v>9394.8647647129965</v>
      </c>
      <c r="CR340" s="15">
        <f ca="1">(BK340*DCF!H$28-DCF!H$5*MAX(BK340*DCF!H$28,0)-MAX(BK340-BJ340,0)/Inputs!$B$17)*DCF!H$6</f>
        <v>12011.541295157695</v>
      </c>
      <c r="CS340" s="15">
        <f ca="1">(BL340*DCF!I$28-DCF!I$5*MAX(BL340*DCF!I$28,0)-MAX(BL340-BK340,0)/Inputs!$B$17)*DCF!I$6</f>
        <v>15239.009926299274</v>
      </c>
      <c r="CT340" s="15">
        <f ca="1">(BM340*DCF!J$28-DCF!J$5*MAX(BM340*DCF!J$28,0)-MAX(BM340-BL340,0)/Inputs!$B$17)*DCF!J$6</f>
        <v>18161.3631442511</v>
      </c>
      <c r="CU340" s="15">
        <f ca="1">(BN340*DCF!K$28-DCF!K$5*MAX(BN340*DCF!K$28,0)-MAX(BN340-BM340,0)/Inputs!$B$17)*DCF!K$6</f>
        <v>19929.279484335661</v>
      </c>
      <c r="CV340" s="15">
        <f ca="1">(BO340*DCF!L$28-DCF!L$5*MAX(BO340*DCF!L$28,0)-MAX(BO340-BN340,0)/Inputs!$B$17)*DCF!L$6</f>
        <v>21088.968387830249</v>
      </c>
      <c r="CW340" s="15">
        <f ca="1">(BP340*DCF!M$28-DCF!M$5*MAX(BP340*DCF!M$28,0)-MAX(BP340-BO340,0)/Inputs!$B$17)*DCF!M$6</f>
        <v>22775.481514747382</v>
      </c>
      <c r="CX340" s="15">
        <f ca="1">(BQ340*DCF!C$46-DCF!C$5*MAX(BQ340*DCF!C$46,0)-MAX(BQ340-Inputs!$B$20,0)/Inputs!$B$24)*DCF!C$6</f>
        <v>-2490.7612133048046</v>
      </c>
      <c r="CY340" s="15">
        <f ca="1">(BR340*DCF!D$46-DCF!D$5*MAX(BR340*DCF!D$46,0)-MAX(BR340-BQ340,0)/Inputs!$B$24)*DCF!D$6</f>
        <v>-1743.7437204741771</v>
      </c>
      <c r="CZ340" s="15">
        <f ca="1">(BS340*DCF!E$46-DCF!E$5*MAX(BS340*DCF!E$46,0)-MAX(BS340-BR340,0)/Inputs!$B$24)*DCF!E$6</f>
        <v>-2431.4018697141437</v>
      </c>
      <c r="DA340" s="15">
        <f ca="1">(BT340*DCF!F$46-DCF!F$5*MAX(BT340*DCF!F$46,0)-MAX(BT340-BS340,0)/Inputs!$B$24)*DCF!F$6</f>
        <v>-4762.0561962380925</v>
      </c>
      <c r="DB340" s="15">
        <f ca="1">(BU340*DCF!G$46-DCF!G$5*MAX(BU340*DCF!G$46,0)-MAX(BU340-BT340,0)/Inputs!$B$24)*DCF!G$6</f>
        <v>-3865.9658189621191</v>
      </c>
      <c r="DC340" s="15">
        <f ca="1">(BV340*DCF!H$46-DCF!H$5*MAX(BV340*DCF!H$46,0)-MAX(BV340-BU340,0)/Inputs!$B$24)*DCF!H$6</f>
        <v>-1678.1776847555157</v>
      </c>
      <c r="DD340" s="15">
        <f ca="1">(BW340*DCF!I$46-DCF!I$5*MAX(BW340*DCF!I$46,0)-MAX(BW340-BV340,0)/Inputs!$B$24)*DCF!I$6</f>
        <v>-6276.5526273402338</v>
      </c>
      <c r="DE340" s="15">
        <f ca="1">(BX340*DCF!J$46-DCF!J$5*MAX(BX340*DCF!J$46,0)-MAX(BX340-BW340,0)/Inputs!$B$24)*DCF!J$6</f>
        <v>-1171.155467297046</v>
      </c>
      <c r="DF340" s="15">
        <f ca="1">(BY340*DCF!K$46-DCF!K$5*MAX(BY340*DCF!K$46,0)-MAX(BY340-BX340,0)/Inputs!$B$24)*DCF!K$6</f>
        <v>1437.5313262250993</v>
      </c>
      <c r="DG340" s="15">
        <f ca="1">(BZ340*DCF!L$46-DCF!L$5*MAX(BZ340*DCF!L$46,0)-MAX(BZ340-BY340,0)/Inputs!$B$24)*DCF!L$6</f>
        <v>3844.0565116777166</v>
      </c>
      <c r="DH340" s="15">
        <f ca="1">(CA340*DCF!M$46-DCF!M$5*MAX(CA340*DCF!M$46,0)-MAX(CA340-BZ340,0)/Inputs!$B$24)*DCF!M$6</f>
        <v>1483.0869572735862</v>
      </c>
      <c r="DI340" s="15">
        <f ca="1">SUM(CB340:CL340)+BE340*DCF!M$10*(1+Inputs!$B$30)*(1-Inputs!$B$33)*(1-Inputs!$B$30/Inputs!$B$31)/(Inputs!$B$29-Inputs!$B$30)*DCF!M$6</f>
        <v>205109.4533188041</v>
      </c>
      <c r="DJ340" s="15">
        <f ca="1">SUM(CM340:CW340)+BP340*DCF!M$28*(1+Inputs!$B$30)*(1-Inputs!$B$33)*(1-Inputs!$B$30/Inputs!$B$31)/(Inputs!$B$29-Inputs!$B$30)*DCF!M$6</f>
        <v>616975.23384679947</v>
      </c>
      <c r="DK340" s="15">
        <f ca="1">SUM(CX340:DH340)+CA340*DCF!M$46*(1+Inputs!$B$30)*(1-Inputs!$B$33)*(1-Inputs!$B$30/Inputs!$B$31)/(Inputs!$B$29-Inputs!$B$30)*DCF!M$6</f>
        <v>233234.22897190417</v>
      </c>
      <c r="DM340" s="15">
        <f ca="1">DI340+DJ340+DK340+Inputs!$B$34+Inputs!$B$36-Inputs!$B$35</f>
        <v>1132169.9161375077</v>
      </c>
    </row>
    <row r="341" spans="1:117" x14ac:dyDescent="0.75">
      <c r="A341" s="11">
        <v>328</v>
      </c>
      <c r="C341" s="24">
        <f t="shared" ca="1" si="182"/>
        <v>0.2033214195105939</v>
      </c>
      <c r="D341" s="24">
        <f t="shared" ca="1" si="182"/>
        <v>6.4779649264096767E-2</v>
      </c>
      <c r="E341" s="24">
        <f t="shared" ca="1" si="182"/>
        <v>1.9175228556281234</v>
      </c>
      <c r="F341" s="24">
        <f t="shared" ca="1" si="182"/>
        <v>-0.38721709036252155</v>
      </c>
      <c r="G341" s="24">
        <f t="shared" ca="1" si="182"/>
        <v>1.1490008849322932</v>
      </c>
      <c r="H341" s="24">
        <f t="shared" ca="1" si="182"/>
        <v>-0.26581315810343098</v>
      </c>
      <c r="I341" s="24">
        <f t="shared" ca="1" si="182"/>
        <v>-0.52087010096517361</v>
      </c>
      <c r="J341" s="24">
        <f t="shared" ca="1" si="182"/>
        <v>-1.0695242600865178</v>
      </c>
      <c r="K341" s="24">
        <f t="shared" ca="1" si="182"/>
        <v>-0.52140365966783209</v>
      </c>
      <c r="L341" s="24">
        <f t="shared" ca="1" si="182"/>
        <v>0.41293563133742739</v>
      </c>
      <c r="M341" s="24">
        <f t="shared" ca="1" si="182"/>
        <v>-0.92217873900423208</v>
      </c>
      <c r="N341" s="24">
        <f ca="1">SQRT(Inputs!$B$38)*C341+SQRT(1-Inputs!$B$38)*_xlfn.NORM.S.INV(RAND())</f>
        <v>-4.513310294248199E-2</v>
      </c>
      <c r="O341" s="24">
        <f ca="1">SQRT(Inputs!$B$38)*D341+SQRT(1-Inputs!$B$38)*_xlfn.NORM.S.INV(RAND())</f>
        <v>-0.31927888783060299</v>
      </c>
      <c r="P341" s="24">
        <f ca="1">SQRT(Inputs!$B$38)*E341+SQRT(1-Inputs!$B$38)*_xlfn.NORM.S.INV(RAND())</f>
        <v>7.966695852242911E-2</v>
      </c>
      <c r="Q341" s="24">
        <f ca="1">SQRT(Inputs!$B$38)*F341+SQRT(1-Inputs!$B$38)*_xlfn.NORM.S.INV(RAND())</f>
        <v>-0.43855503515715422</v>
      </c>
      <c r="R341" s="24">
        <f ca="1">SQRT(Inputs!$B$38)*G341+SQRT(1-Inputs!$B$38)*_xlfn.NORM.S.INV(RAND())</f>
        <v>2.4231363444368506</v>
      </c>
      <c r="S341" s="24">
        <f ca="1">SQRT(Inputs!$B$38)*H341+SQRT(1-Inputs!$B$38)*_xlfn.NORM.S.INV(RAND())</f>
        <v>-0.22960782116272735</v>
      </c>
      <c r="T341" s="24">
        <f ca="1">SQRT(Inputs!$B$38)*I341+SQRT(1-Inputs!$B$38)*_xlfn.NORM.S.INV(RAND())</f>
        <v>-0.38856012611961699</v>
      </c>
      <c r="U341" s="24">
        <f ca="1">SQRT(Inputs!$B$38)*J341+SQRT(1-Inputs!$B$38)*_xlfn.NORM.S.INV(RAND())</f>
        <v>-0.20952091330941341</v>
      </c>
      <c r="V341" s="24">
        <f ca="1">SQRT(Inputs!$B$38)*K341+SQRT(1-Inputs!$B$38)*_xlfn.NORM.S.INV(RAND())</f>
        <v>-1.1974999369095398</v>
      </c>
      <c r="W341" s="24">
        <f ca="1">SQRT(Inputs!$B$38)*L341+SQRT(1-Inputs!$B$38)*_xlfn.NORM.S.INV(RAND())</f>
        <v>-0.48555982101924711</v>
      </c>
      <c r="X341" s="24">
        <f ca="1">SQRT(Inputs!$B$38)*M341+SQRT(1-Inputs!$B$38)*_xlfn.NORM.S.INV(RAND())</f>
        <v>6.970455098573991E-2</v>
      </c>
      <c r="Y341" s="24">
        <f ca="1">SQRT(Inputs!$B$38)*C341+SQRT(1-Inputs!$B$38)*_xlfn.NORM.S.INV(RAND())</f>
        <v>-0.22308851542198022</v>
      </c>
      <c r="Z341" s="24">
        <f ca="1">SQRT(Inputs!$B$38)*D341+SQRT(1-Inputs!$B$38)*_xlfn.NORM.S.INV(RAND())</f>
        <v>0.30937068261127271</v>
      </c>
      <c r="AA341" s="24">
        <f ca="1">SQRT(Inputs!$B$38)*E341+SQRT(1-Inputs!$B$38)*_xlfn.NORM.S.INV(RAND())</f>
        <v>1.4501293899726162</v>
      </c>
      <c r="AB341" s="24">
        <f ca="1">SQRT(Inputs!$B$38)*F341+SQRT(1-Inputs!$B$38)*_xlfn.NORM.S.INV(RAND())</f>
        <v>-0.33108739312213131</v>
      </c>
      <c r="AC341" s="24">
        <f ca="1">SQRT(Inputs!$B$38)*G341+SQRT(1-Inputs!$B$38)*_xlfn.NORM.S.INV(RAND())</f>
        <v>4.3700865574614278E-2</v>
      </c>
      <c r="AD341" s="24">
        <f ca="1">SQRT(Inputs!$B$38)*H341+SQRT(1-Inputs!$B$38)*_xlfn.NORM.S.INV(RAND())</f>
        <v>0.13703891766646334</v>
      </c>
      <c r="AE341" s="24">
        <f ca="1">SQRT(Inputs!$B$38)*I341+SQRT(1-Inputs!$B$38)*_xlfn.NORM.S.INV(RAND())</f>
        <v>-0.49762212180274462</v>
      </c>
      <c r="AF341" s="24">
        <f ca="1">SQRT(Inputs!$B$38)*J341+SQRT(1-Inputs!$B$38)*_xlfn.NORM.S.INV(RAND())</f>
        <v>-1.2263440904232157</v>
      </c>
      <c r="AG341" s="24">
        <f ca="1">SQRT(Inputs!$B$38)*K341+SQRT(1-Inputs!$B$38)*_xlfn.NORM.S.INV(RAND())</f>
        <v>-0.88332479128373897</v>
      </c>
      <c r="AH341" s="24">
        <f ca="1">SQRT(Inputs!$B$38)*L341+SQRT(1-Inputs!$B$38)*_xlfn.NORM.S.INV(RAND())</f>
        <v>-0.19918039263373563</v>
      </c>
      <c r="AI341" s="24">
        <f ca="1">SQRT(Inputs!$B$38)*M341+SQRT(1-Inputs!$B$38)*_xlfn.NORM.S.INV(RAND())</f>
        <v>-0.5258718402085899</v>
      </c>
      <c r="AJ341" s="24">
        <f ca="1">SQRT(Inputs!$B$38)*C341+SQRT(1-Inputs!$B$38)*_xlfn.NORM.S.INV(RAND())</f>
        <v>-0.49557751991661508</v>
      </c>
      <c r="AK341" s="24">
        <f ca="1">SQRT(Inputs!$B$38)*D341+SQRT(1-Inputs!$B$38)*_xlfn.NORM.S.INV(RAND())</f>
        <v>-0.35679153574686212</v>
      </c>
      <c r="AL341" s="24">
        <f ca="1">SQRT(Inputs!$B$38)*E341+SQRT(1-Inputs!$B$38)*_xlfn.NORM.S.INV(RAND())</f>
        <v>1.5327052007191693</v>
      </c>
      <c r="AM341" s="24">
        <f ca="1">SQRT(Inputs!$B$38)*F341+SQRT(1-Inputs!$B$38)*_xlfn.NORM.S.INV(RAND())</f>
        <v>-0.3329217308832772</v>
      </c>
      <c r="AN341" s="24">
        <f ca="1">SQRT(Inputs!$B$38)*G341+SQRT(1-Inputs!$B$38)*_xlfn.NORM.S.INV(RAND())</f>
        <v>0.78869060486381226</v>
      </c>
      <c r="AO341" s="24">
        <f ca="1">SQRT(Inputs!$B$38)*H341+SQRT(1-Inputs!$B$38)*_xlfn.NORM.S.INV(RAND())</f>
        <v>-0.56902564961092017</v>
      </c>
      <c r="AP341" s="24">
        <f ca="1">SQRT(Inputs!$B$38)*I341+SQRT(1-Inputs!$B$38)*_xlfn.NORM.S.INV(RAND())</f>
        <v>-0.92009980022906968</v>
      </c>
      <c r="AQ341" s="24">
        <f ca="1">SQRT(Inputs!$B$38)*J341+SQRT(1-Inputs!$B$38)*_xlfn.NORM.S.INV(RAND())</f>
        <v>-0.63527478237533896</v>
      </c>
      <c r="AR341" s="24">
        <f ca="1">SQRT(Inputs!$B$38)*K341+SQRT(1-Inputs!$B$38)*_xlfn.NORM.S.INV(RAND())</f>
        <v>0.23164059004210397</v>
      </c>
      <c r="AS341" s="24">
        <f ca="1">SQRT(Inputs!$B$38)*L341+SQRT(1-Inputs!$B$38)*_xlfn.NORM.S.INV(RAND())</f>
        <v>-0.36298442131586084</v>
      </c>
      <c r="AT341" s="24">
        <f ca="1">SQRT(Inputs!$B$38)*M341+SQRT(1-Inputs!$B$38)*_xlfn.NORM.S.INV(RAND())</f>
        <v>0.78295809780709391</v>
      </c>
      <c r="AU341" s="15">
        <f ca="1">Inputs!$B$6*EXP($B$8-0.5*C$5^2+C$5*N341)</f>
        <v>4926.1182418528097</v>
      </c>
      <c r="AV341" s="15">
        <f t="shared" ca="1" si="183"/>
        <v>5721.2652014951063</v>
      </c>
      <c r="AW341" s="15">
        <f t="shared" ca="1" si="184"/>
        <v>7051.4351606214132</v>
      </c>
      <c r="AX341" s="15">
        <f t="shared" ca="1" si="185"/>
        <v>8150.0917672413361</v>
      </c>
      <c r="AY341" s="15">
        <f t="shared" ca="1" si="186"/>
        <v>13218.200082742611</v>
      </c>
      <c r="AZ341" s="15">
        <f t="shared" ca="1" si="187"/>
        <v>15762.58883802803</v>
      </c>
      <c r="BA341" s="15">
        <f t="shared" ca="1" si="188"/>
        <v>18520.681257837899</v>
      </c>
      <c r="BB341" s="15">
        <f t="shared" ca="1" si="189"/>
        <v>22203.929774328106</v>
      </c>
      <c r="BC341" s="15">
        <f t="shared" ca="1" si="190"/>
        <v>24225.549280734765</v>
      </c>
      <c r="BD341" s="15">
        <f t="shared" ca="1" si="191"/>
        <v>28360.846085463414</v>
      </c>
      <c r="BE341" s="15">
        <f t="shared" ca="1" si="192"/>
        <v>34973.91586337328</v>
      </c>
      <c r="BF341" s="15">
        <f ca="1">Inputs!$B$13*EXP($B$9-0.5*C$6^2+C$6*Y341)</f>
        <v>13232.648793719673</v>
      </c>
      <c r="BG341" s="15">
        <f t="shared" ca="1" si="193"/>
        <v>17052.949578400741</v>
      </c>
      <c r="BH341" s="15">
        <f t="shared" ca="1" si="194"/>
        <v>26500.833976189744</v>
      </c>
      <c r="BI341" s="15">
        <f t="shared" ca="1" si="195"/>
        <v>30829.205603276572</v>
      </c>
      <c r="BJ341" s="15">
        <f t="shared" ca="1" si="196"/>
        <v>38033.428238423709</v>
      </c>
      <c r="BK341" s="15">
        <f t="shared" ca="1" si="197"/>
        <v>47557.883381108077</v>
      </c>
      <c r="BL341" s="15">
        <f t="shared" ca="1" si="198"/>
        <v>54770.71085612147</v>
      </c>
      <c r="BM341" s="15">
        <f t="shared" ca="1" si="199"/>
        <v>57811.414682297858</v>
      </c>
      <c r="BN341" s="15">
        <f t="shared" ca="1" si="200"/>
        <v>63959.150392316784</v>
      </c>
      <c r="BO341" s="15">
        <f t="shared" ca="1" si="201"/>
        <v>76894.058029871856</v>
      </c>
      <c r="BP341" s="15">
        <f t="shared" ca="1" si="202"/>
        <v>89168.145840321842</v>
      </c>
      <c r="BQ341" s="15">
        <f ca="1">Inputs!$B$20*EXP($B$10-0.5*C$7^2+C$7*AJ341)</f>
        <v>3598.0809708658189</v>
      </c>
      <c r="BR341" s="15">
        <f t="shared" ca="1" si="203"/>
        <v>4359.1291369858645</v>
      </c>
      <c r="BS341" s="15">
        <f t="shared" ca="1" si="204"/>
        <v>9270.4969394695327</v>
      </c>
      <c r="BT341" s="15">
        <f t="shared" ca="1" si="205"/>
        <v>11713.029207875285</v>
      </c>
      <c r="BU341" s="15">
        <f t="shared" ca="1" si="206"/>
        <v>19646.054491694093</v>
      </c>
      <c r="BV341" s="15">
        <f t="shared" ca="1" si="207"/>
        <v>24044.498189267459</v>
      </c>
      <c r="BW341" s="15">
        <f t="shared" ca="1" si="208"/>
        <v>27615.580665070298</v>
      </c>
      <c r="BX341" s="15">
        <f t="shared" ca="1" si="209"/>
        <v>34006.071540409401</v>
      </c>
      <c r="BY341" s="15">
        <f t="shared" ca="1" si="210"/>
        <v>49807.477862984437</v>
      </c>
      <c r="BZ341" s="15">
        <f t="shared" ca="1" si="211"/>
        <v>65375.588949610581</v>
      </c>
      <c r="CA341" s="15">
        <f t="shared" ca="1" si="212"/>
        <v>105541.31297099647</v>
      </c>
      <c r="CB341" s="15">
        <f ca="1">(AU341*DCF!C$10-DCF!C$5*MAX(AU341*DCF!C$10,0)-MAX(AU341-Inputs!$B$6,0)/Inputs!$B$10)*DCF!C$6</f>
        <v>1043.3318540305406</v>
      </c>
      <c r="CC341" s="15">
        <f ca="1">(AV341*DCF!D$10-DCF!D$5*MAX(AV341*DCF!D$10,0)-MAX(AV341-AU341,0)/Inputs!$B$10)*DCF!D$6</f>
        <v>1200.6438569305105</v>
      </c>
      <c r="CD341" s="15">
        <f ca="1">(AW341*DCF!E$10-DCF!E$5*MAX(AW341*DCF!E$10,0)-MAX(AW341-AV341,0)/Inputs!$B$10)*DCF!E$6</f>
        <v>1328.454769822511</v>
      </c>
      <c r="CE341" s="15">
        <f ca="1">(AX341*DCF!F$10-DCF!F$5*MAX(AX341*DCF!F$10,0)-MAX(AX341-AW341,0)/Inputs!$B$10)*DCF!F$6</f>
        <v>1550.5488431784697</v>
      </c>
      <c r="CF341" s="15">
        <f ca="1">(AY341*DCF!G$10-DCF!G$5*MAX(AY341*DCF!G$10,0)-MAX(AY341-AX341,0)/Inputs!$B$10)*DCF!G$6</f>
        <v>1749.2979401238267</v>
      </c>
      <c r="CG341" s="15">
        <f ca="1">(AZ341*DCF!H$10-DCF!H$5*MAX(AZ341*DCF!H$10,0)-MAX(AZ341-AY341,0)/Inputs!$B$10)*DCF!H$6</f>
        <v>2608.5160914226594</v>
      </c>
      <c r="CH341" s="15">
        <f ca="1">(BA341*DCF!I$10-DCF!I$5*MAX(BA341*DCF!I$10,0)-MAX(BA341-AZ341,0)/Inputs!$B$10)*DCF!I$6</f>
        <v>2930.629037622246</v>
      </c>
      <c r="CI341" s="15">
        <f ca="1">(BB341*DCF!J$10-DCF!J$5*MAX(BB341*DCF!J$10,0)-MAX(BB341-BA341,0)/Inputs!$B$10)*DCF!J$6</f>
        <v>3252.1102519832575</v>
      </c>
      <c r="CJ341" s="15">
        <f ca="1">(BC341*DCF!K$10-DCF!K$5*MAX(BC341*DCF!K$10,0)-MAX(BC341-BB341,0)/Inputs!$B$10)*DCF!K$6</f>
        <v>3616.92841344619</v>
      </c>
      <c r="CK341" s="15">
        <f ca="1">(BD341*DCF!L$10-DCF!L$5*MAX(BD341*DCF!L$10,0)-MAX(BD341-BC341,0)/Inputs!$B$10)*DCF!L$6</f>
        <v>3742.5940654669698</v>
      </c>
      <c r="CL341" s="15">
        <f ca="1">(BE341*DCF!M$10-DCF!M$5*MAX(BE341*DCF!M$10,0)-MAX(BE341-BD341,0)/Inputs!$B$10)*DCF!M$6</f>
        <v>4145.2700375696186</v>
      </c>
      <c r="CM341" s="15">
        <f ca="1">(BF341*DCF!C$28-DCF!C$5*MAX(BF341*DCF!C$28,0)-MAX(BF341-Inputs!$B$13,0)/Inputs!$B$17)*DCF!C$6</f>
        <v>3612.2707958614601</v>
      </c>
      <c r="CN341" s="15">
        <f ca="1">(BG341*DCF!D$28-DCF!D$5*MAX(BG341*DCF!D$28,0)-MAX(BG341-BF341,0)/Inputs!$B$17)*DCF!D$6</f>
        <v>4207.44164011059</v>
      </c>
      <c r="CO341" s="15">
        <f ca="1">(BH341*DCF!E$28-DCF!E$5*MAX(BH341*DCF!E$28,0)-MAX(BH341-BG341,0)/Inputs!$B$17)*DCF!E$6</f>
        <v>5643.4601009258695</v>
      </c>
      <c r="CP341" s="15">
        <f ca="1">(BI341*DCF!F$28-DCF!F$5*MAX(BI341*DCF!F$28,0)-MAX(BI341-BH341,0)/Inputs!$B$17)*DCF!F$6</f>
        <v>7581.2687835808383</v>
      </c>
      <c r="CQ341" s="15">
        <f ca="1">(BJ341*DCF!G$28-DCF!G$5*MAX(BJ341*DCF!G$28,0)-MAX(BJ341-BI341,0)/Inputs!$B$17)*DCF!G$6</f>
        <v>8656.3824370455204</v>
      </c>
      <c r="CR341" s="15">
        <f ca="1">(BK341*DCF!H$28-DCF!H$5*MAX(BK341*DCF!H$28,0)-MAX(BK341-BJ341,0)/Inputs!$B$17)*DCF!H$6</f>
        <v>10281.756214206338</v>
      </c>
      <c r="CS341" s="15">
        <f ca="1">(BL341*DCF!I$28-DCF!I$5*MAX(BL341*DCF!I$28,0)-MAX(BL341-BK341,0)/Inputs!$B$17)*DCF!I$6</f>
        <v>11844.237133871373</v>
      </c>
      <c r="CT341" s="15">
        <f ca="1">(BM341*DCF!J$28-DCF!J$5*MAX(BM341*DCF!J$28,0)-MAX(BM341-BL341,0)/Inputs!$B$17)*DCF!J$6</f>
        <v>12493.572282610541</v>
      </c>
      <c r="CU341" s="15">
        <f ca="1">(BN341*DCF!K$28-DCF!K$5*MAX(BN341*DCF!K$28,0)-MAX(BN341-BM341,0)/Inputs!$B$17)*DCF!K$6</f>
        <v>12754.084422639298</v>
      </c>
      <c r="CV341" s="15">
        <f ca="1">(BO341*DCF!L$28-DCF!L$5*MAX(BO341*DCF!L$28,0)-MAX(BO341-BN341,0)/Inputs!$B$17)*DCF!L$6</f>
        <v>13878.372205553755</v>
      </c>
      <c r="CW341" s="15">
        <f ca="1">(BP341*DCF!M$28-DCF!M$5*MAX(BP341*DCF!M$28,0)-MAX(BP341-BO341,0)/Inputs!$B$17)*DCF!M$6</f>
        <v>15494.051174632366</v>
      </c>
      <c r="CX341" s="15">
        <f ca="1">(BQ341*DCF!C$46-DCF!C$5*MAX(BQ341*DCF!C$46,0)-MAX(BQ341-Inputs!$B$20,0)/Inputs!$B$24)*DCF!C$6</f>
        <v>-1014.3748066044934</v>
      </c>
      <c r="CY341" s="15">
        <f ca="1">(BR341*DCF!D$46-DCF!D$5*MAX(BR341*DCF!D$46,0)-MAX(BR341-BQ341,0)/Inputs!$B$24)*DCF!D$6</f>
        <v>-1068.7346226880047</v>
      </c>
      <c r="CZ341" s="15">
        <f ca="1">(BS341*DCF!E$46-DCF!E$5*MAX(BS341*DCF!E$46,0)-MAX(BS341-BR341,0)/Inputs!$B$24)*DCF!E$6</f>
        <v>-3032.1783841604756</v>
      </c>
      <c r="DA341" s="15">
        <f ca="1">(BT341*DCF!F$46-DCF!F$5*MAX(BT341*DCF!F$46,0)-MAX(BT341-BS341,0)/Inputs!$B$24)*DCF!F$6</f>
        <v>-1742.420055598958</v>
      </c>
      <c r="DB341" s="15">
        <f ca="1">(BU341*DCF!G$46-DCF!G$5*MAX(BU341*DCF!G$46,0)-MAX(BU341-BT341,0)/Inputs!$B$24)*DCF!G$6</f>
        <v>-3329.3674252715646</v>
      </c>
      <c r="DC341" s="15">
        <f ca="1">(BV341*DCF!H$46-DCF!H$5*MAX(BV341*DCF!H$46,0)-MAX(BV341-BU341,0)/Inputs!$B$24)*DCF!H$6</f>
        <v>-1366.7894293092604</v>
      </c>
      <c r="DD341" s="15">
        <f ca="1">(BW341*DCF!I$46-DCF!I$5*MAX(BW341*DCF!I$46,0)-MAX(BW341-BV341,0)/Inputs!$B$24)*DCF!I$6</f>
        <v>-387.32709104486088</v>
      </c>
      <c r="DE341" s="15">
        <f ca="1">(BX341*DCF!J$46-DCF!J$5*MAX(BX341*DCF!J$46,0)-MAX(BX341-BW341,0)/Inputs!$B$24)*DCF!J$6</f>
        <v>-268.19313884596056</v>
      </c>
      <c r="DF341" s="15">
        <f ca="1">(BY341*DCF!K$46-DCF!K$5*MAX(BY341*DCF!K$46,0)-MAX(BY341-BX341,0)/Inputs!$B$24)*DCF!K$6</f>
        <v>-1025.7544317020822</v>
      </c>
      <c r="DG341" s="15">
        <f ca="1">(BZ341*DCF!L$46-DCF!L$5*MAX(BZ341*DCF!L$46,0)-MAX(BZ341-BY341,0)/Inputs!$B$24)*DCF!L$6</f>
        <v>995.99712233053333</v>
      </c>
      <c r="DH341" s="15">
        <f ca="1">(CA341*DCF!M$46-DCF!M$5*MAX(CA341*DCF!M$46,0)-MAX(CA341-BZ341,0)/Inputs!$B$24)*DCF!M$6</f>
        <v>-122.86894605674449</v>
      </c>
      <c r="DI341" s="15">
        <f ca="1">SUM(CB341:CL341)+BE341*DCF!M$10*(1+Inputs!$B$30)*(1-Inputs!$B$33)*(1-Inputs!$B$30/Inputs!$B$31)/(Inputs!$B$29-Inputs!$B$30)*DCF!M$6</f>
        <v>124501.19549152351</v>
      </c>
      <c r="DJ341" s="15">
        <f ca="1">SUM(CM341:CW341)+BP341*DCF!M$28*(1+Inputs!$B$30)*(1-Inputs!$B$33)*(1-Inputs!$B$30/Inputs!$B$31)/(Inputs!$B$29-Inputs!$B$30)*DCF!M$6</f>
        <v>437321.73585807189</v>
      </c>
      <c r="DK341" s="15">
        <f ca="1">SUM(CX341:DH341)+CA341*DCF!M$46*(1+Inputs!$B$30)*(1-Inputs!$B$33)*(1-Inputs!$B$30/Inputs!$B$31)/(Inputs!$B$29-Inputs!$B$30)*DCF!M$6</f>
        <v>150817.3608119725</v>
      </c>
      <c r="DM341" s="15">
        <f ca="1">DI341+DJ341+DK341+Inputs!$B$34+Inputs!$B$36-Inputs!$B$35</f>
        <v>789491.29216156795</v>
      </c>
    </row>
    <row r="342" spans="1:117" x14ac:dyDescent="0.75">
      <c r="A342" s="11">
        <v>329</v>
      </c>
      <c r="C342" s="24">
        <f t="shared" ca="1" si="182"/>
        <v>0.80347347939746316</v>
      </c>
      <c r="D342" s="24">
        <f t="shared" ca="1" si="182"/>
        <v>-0.77436987097214394</v>
      </c>
      <c r="E342" s="24">
        <f t="shared" ca="1" si="182"/>
        <v>0.16703581865261255</v>
      </c>
      <c r="F342" s="24">
        <f t="shared" ca="1" si="182"/>
        <v>0.69167829329619923</v>
      </c>
      <c r="G342" s="24">
        <f t="shared" ca="1" si="182"/>
        <v>-0.46655335392048863</v>
      </c>
      <c r="H342" s="24">
        <f t="shared" ca="1" si="182"/>
        <v>-0.64840311042722021</v>
      </c>
      <c r="I342" s="24">
        <f t="shared" ca="1" si="182"/>
        <v>2.1243027347203993</v>
      </c>
      <c r="J342" s="24">
        <f t="shared" ca="1" si="182"/>
        <v>0.97483502892657514</v>
      </c>
      <c r="K342" s="24">
        <f t="shared" ca="1" si="182"/>
        <v>0.18791852717161261</v>
      </c>
      <c r="L342" s="24">
        <f t="shared" ca="1" si="182"/>
        <v>6.7223831299359507E-2</v>
      </c>
      <c r="M342" s="24">
        <f t="shared" ca="1" si="182"/>
        <v>-0.67822690497934712</v>
      </c>
      <c r="N342" s="24">
        <f ca="1">SQRT(Inputs!$B$38)*C342+SQRT(1-Inputs!$B$38)*_xlfn.NORM.S.INV(RAND())</f>
        <v>-0.52344010202415348</v>
      </c>
      <c r="O342" s="24">
        <f ca="1">SQRT(Inputs!$B$38)*D342+SQRT(1-Inputs!$B$38)*_xlfn.NORM.S.INV(RAND())</f>
        <v>0.63328806577079777</v>
      </c>
      <c r="P342" s="24">
        <f ca="1">SQRT(Inputs!$B$38)*E342+SQRT(1-Inputs!$B$38)*_xlfn.NORM.S.INV(RAND())</f>
        <v>0.27617692317214271</v>
      </c>
      <c r="Q342" s="24">
        <f ca="1">SQRT(Inputs!$B$38)*F342+SQRT(1-Inputs!$B$38)*_xlfn.NORM.S.INV(RAND())</f>
        <v>0.91766540438255617</v>
      </c>
      <c r="R342" s="24">
        <f ca="1">SQRT(Inputs!$B$38)*G342+SQRT(1-Inputs!$B$38)*_xlfn.NORM.S.INV(RAND())</f>
        <v>-0.93818746884909077</v>
      </c>
      <c r="S342" s="24">
        <f ca="1">SQRT(Inputs!$B$38)*H342+SQRT(1-Inputs!$B$38)*_xlfn.NORM.S.INV(RAND())</f>
        <v>-0.17197990322481657</v>
      </c>
      <c r="T342" s="24">
        <f ca="1">SQRT(Inputs!$B$38)*I342+SQRT(1-Inputs!$B$38)*_xlfn.NORM.S.INV(RAND())</f>
        <v>0.47860659619826085</v>
      </c>
      <c r="U342" s="24">
        <f ca="1">SQRT(Inputs!$B$38)*J342+SQRT(1-Inputs!$B$38)*_xlfn.NORM.S.INV(RAND())</f>
        <v>0.34342110154504135</v>
      </c>
      <c r="V342" s="24">
        <f ca="1">SQRT(Inputs!$B$38)*K342+SQRT(1-Inputs!$B$38)*_xlfn.NORM.S.INV(RAND())</f>
        <v>-0.74408492057833708</v>
      </c>
      <c r="W342" s="24">
        <f ca="1">SQRT(Inputs!$B$38)*L342+SQRT(1-Inputs!$B$38)*_xlfn.NORM.S.INV(RAND())</f>
        <v>0.67339203295376571</v>
      </c>
      <c r="X342" s="24">
        <f ca="1">SQRT(Inputs!$B$38)*M342+SQRT(1-Inputs!$B$38)*_xlfn.NORM.S.INV(RAND())</f>
        <v>-0.41912619061291895</v>
      </c>
      <c r="Y342" s="24">
        <f ca="1">SQRT(Inputs!$B$38)*C342+SQRT(1-Inputs!$B$38)*_xlfn.NORM.S.INV(RAND())</f>
        <v>0.97685003031664697</v>
      </c>
      <c r="Z342" s="24">
        <f ca="1">SQRT(Inputs!$B$38)*D342+SQRT(1-Inputs!$B$38)*_xlfn.NORM.S.INV(RAND())</f>
        <v>-0.52760755176741814</v>
      </c>
      <c r="AA342" s="24">
        <f ca="1">SQRT(Inputs!$B$38)*E342+SQRT(1-Inputs!$B$38)*_xlfn.NORM.S.INV(RAND())</f>
        <v>0.52065099103677581</v>
      </c>
      <c r="AB342" s="24">
        <f ca="1">SQRT(Inputs!$B$38)*F342+SQRT(1-Inputs!$B$38)*_xlfn.NORM.S.INV(RAND())</f>
        <v>2.2457797583481676</v>
      </c>
      <c r="AC342" s="24">
        <f ca="1">SQRT(Inputs!$B$38)*G342+SQRT(1-Inputs!$B$38)*_xlfn.NORM.S.INV(RAND())</f>
        <v>-1.1863372921166411</v>
      </c>
      <c r="AD342" s="24">
        <f ca="1">SQRT(Inputs!$B$38)*H342+SQRT(1-Inputs!$B$38)*_xlfn.NORM.S.INV(RAND())</f>
        <v>-3.9733796178222813E-2</v>
      </c>
      <c r="AE342" s="24">
        <f ca="1">SQRT(Inputs!$B$38)*I342+SQRT(1-Inputs!$B$38)*_xlfn.NORM.S.INV(RAND())</f>
        <v>0.66175816556843048</v>
      </c>
      <c r="AF342" s="24">
        <f ca="1">SQRT(Inputs!$B$38)*J342+SQRT(1-Inputs!$B$38)*_xlfn.NORM.S.INV(RAND())</f>
        <v>-4.3422904630911807E-2</v>
      </c>
      <c r="AG342" s="24">
        <f ca="1">SQRT(Inputs!$B$38)*K342+SQRT(1-Inputs!$B$38)*_xlfn.NORM.S.INV(RAND())</f>
        <v>-0.74531682103781272</v>
      </c>
      <c r="AH342" s="24">
        <f ca="1">SQRT(Inputs!$B$38)*L342+SQRT(1-Inputs!$B$38)*_xlfn.NORM.S.INV(RAND())</f>
        <v>-8.9521076634833524E-2</v>
      </c>
      <c r="AI342" s="24">
        <f ca="1">SQRT(Inputs!$B$38)*M342+SQRT(1-Inputs!$B$38)*_xlfn.NORM.S.INV(RAND())</f>
        <v>-1.4500291267464849</v>
      </c>
      <c r="AJ342" s="24">
        <f ca="1">SQRT(Inputs!$B$38)*C342+SQRT(1-Inputs!$B$38)*_xlfn.NORM.S.INV(RAND())</f>
        <v>1.4205498258330922</v>
      </c>
      <c r="AK342" s="24">
        <f ca="1">SQRT(Inputs!$B$38)*D342+SQRT(1-Inputs!$B$38)*_xlfn.NORM.S.INV(RAND())</f>
        <v>0.49434566353885862</v>
      </c>
      <c r="AL342" s="24">
        <f ca="1">SQRT(Inputs!$B$38)*E342+SQRT(1-Inputs!$B$38)*_xlfn.NORM.S.INV(RAND())</f>
        <v>-8.5313980581106827E-2</v>
      </c>
      <c r="AM342" s="24">
        <f ca="1">SQRT(Inputs!$B$38)*F342+SQRT(1-Inputs!$B$38)*_xlfn.NORM.S.INV(RAND())</f>
        <v>1.1104828708971288</v>
      </c>
      <c r="AN342" s="24">
        <f ca="1">SQRT(Inputs!$B$38)*G342+SQRT(1-Inputs!$B$38)*_xlfn.NORM.S.INV(RAND())</f>
        <v>0.30471479815852998</v>
      </c>
      <c r="AO342" s="24">
        <f ca="1">SQRT(Inputs!$B$38)*H342+SQRT(1-Inputs!$B$38)*_xlfn.NORM.S.INV(RAND())</f>
        <v>-0.64155291629057276</v>
      </c>
      <c r="AP342" s="24">
        <f ca="1">SQRT(Inputs!$B$38)*I342+SQRT(1-Inputs!$B$38)*_xlfn.NORM.S.INV(RAND())</f>
        <v>2.1332708482503642</v>
      </c>
      <c r="AQ342" s="24">
        <f ca="1">SQRT(Inputs!$B$38)*J342+SQRT(1-Inputs!$B$38)*_xlfn.NORM.S.INV(RAND())</f>
        <v>1.1546931020238915</v>
      </c>
      <c r="AR342" s="24">
        <f ca="1">SQRT(Inputs!$B$38)*K342+SQRT(1-Inputs!$B$38)*_xlfn.NORM.S.INV(RAND())</f>
        <v>0.42210365055654436</v>
      </c>
      <c r="AS342" s="24">
        <f ca="1">SQRT(Inputs!$B$38)*L342+SQRT(1-Inputs!$B$38)*_xlfn.NORM.S.INV(RAND())</f>
        <v>1.0600362917738799</v>
      </c>
      <c r="AT342" s="24">
        <f ca="1">SQRT(Inputs!$B$38)*M342+SQRT(1-Inputs!$B$38)*_xlfn.NORM.S.INV(RAND())</f>
        <v>-2.1624768518901569</v>
      </c>
      <c r="AU342" s="15">
        <f ca="1">Inputs!$B$6*EXP($B$8-0.5*C$5^2+C$5*N342)</f>
        <v>4559.1047529843026</v>
      </c>
      <c r="AV342" s="15">
        <f t="shared" ca="1" si="183"/>
        <v>6091.0639678702692</v>
      </c>
      <c r="AW342" s="15">
        <f t="shared" ca="1" si="184"/>
        <v>7708.8534072773327</v>
      </c>
      <c r="AX342" s="15">
        <f t="shared" ca="1" si="185"/>
        <v>10555.045913031647</v>
      </c>
      <c r="AY342" s="15">
        <f t="shared" ca="1" si="186"/>
        <v>11560.653821658199</v>
      </c>
      <c r="AZ342" s="15">
        <f t="shared" ca="1" si="187"/>
        <v>13873.742665389951</v>
      </c>
      <c r="BA342" s="15">
        <f t="shared" ca="1" si="188"/>
        <v>17850.010900661051</v>
      </c>
      <c r="BB342" s="15">
        <f t="shared" ca="1" si="189"/>
        <v>22618.868863261618</v>
      </c>
      <c r="BC342" s="15">
        <f t="shared" ca="1" si="190"/>
        <v>25782.374668327655</v>
      </c>
      <c r="BD342" s="15">
        <f t="shared" ca="1" si="191"/>
        <v>33639.254221903233</v>
      </c>
      <c r="BE342" s="15">
        <f t="shared" ca="1" si="192"/>
        <v>39676.687347952116</v>
      </c>
      <c r="BF342" s="15">
        <f ca="1">Inputs!$B$13*EXP($B$9-0.5*C$6^2+C$6*Y342)</f>
        <v>16786.453377014474</v>
      </c>
      <c r="BG342" s="15">
        <f t="shared" ca="1" si="193"/>
        <v>18600.439542853346</v>
      </c>
      <c r="BH342" s="15">
        <f t="shared" ca="1" si="194"/>
        <v>24776.047585823773</v>
      </c>
      <c r="BI342" s="15">
        <f t="shared" ca="1" si="195"/>
        <v>42853.772269555491</v>
      </c>
      <c r="BJ342" s="15">
        <f t="shared" ca="1" si="196"/>
        <v>44278.186806290425</v>
      </c>
      <c r="BK342" s="15">
        <f t="shared" ca="1" si="197"/>
        <v>54049.907905193941</v>
      </c>
      <c r="BL342" s="15">
        <f t="shared" ca="1" si="198"/>
        <v>72338.886875290249</v>
      </c>
      <c r="BM342" s="15">
        <f t="shared" ca="1" si="199"/>
        <v>88441.732220445643</v>
      </c>
      <c r="BN342" s="15">
        <f t="shared" ca="1" si="200"/>
        <v>99478.407376314557</v>
      </c>
      <c r="BO342" s="15">
        <f t="shared" ca="1" si="201"/>
        <v>121130.85822380101</v>
      </c>
      <c r="BP342" s="15">
        <f t="shared" ca="1" si="202"/>
        <v>126502.62027831307</v>
      </c>
      <c r="BQ342" s="15">
        <f ca="1">Inputs!$B$20*EXP($B$10-0.5*C$7^2+C$7*AJ342)</f>
        <v>7099.4537022502382</v>
      </c>
      <c r="BR342" s="15">
        <f t="shared" ca="1" si="203"/>
        <v>11270.555959852123</v>
      </c>
      <c r="BS342" s="15">
        <f t="shared" ca="1" si="204"/>
        <v>15060.24558428099</v>
      </c>
      <c r="BT342" s="15">
        <f t="shared" ca="1" si="205"/>
        <v>27787.184841437087</v>
      </c>
      <c r="BU342" s="15">
        <f t="shared" ca="1" si="206"/>
        <v>41456.39194959926</v>
      </c>
      <c r="BV342" s="15">
        <f t="shared" ca="1" si="207"/>
        <v>49915.494524299334</v>
      </c>
      <c r="BW342" s="15">
        <f t="shared" ca="1" si="208"/>
        <v>109404.16621834821</v>
      </c>
      <c r="BX342" s="15">
        <f t="shared" ca="1" si="209"/>
        <v>192876.51746301289</v>
      </c>
      <c r="BY342" s="15">
        <f t="shared" ca="1" si="210"/>
        <v>292983.56568249804</v>
      </c>
      <c r="BZ342" s="15">
        <f t="shared" ca="1" si="211"/>
        <v>499545.98348760052</v>
      </c>
      <c r="CA342" s="15">
        <f t="shared" ca="1" si="212"/>
        <v>477826.20280086622</v>
      </c>
      <c r="CB342" s="15">
        <f ca="1">(AU342*DCF!C$10-DCF!C$5*MAX(AU342*DCF!C$10,0)-MAX(AU342-Inputs!$B$6,0)/Inputs!$B$10)*DCF!C$6</f>
        <v>1045.9487256229595</v>
      </c>
      <c r="CC342" s="15">
        <f ca="1">(AV342*DCF!D$10-DCF!D$5*MAX(AV342*DCF!D$10,0)-MAX(AV342-AU342,0)/Inputs!$B$10)*DCF!D$6</f>
        <v>1111.1274162355014</v>
      </c>
      <c r="CD342" s="15">
        <f ca="1">(AW342*DCF!E$10-DCF!E$5*MAX(AW342*DCF!E$10,0)-MAX(AW342-AV342,0)/Inputs!$B$10)*DCF!E$6</f>
        <v>1415.4583599933055</v>
      </c>
      <c r="CE342" s="15">
        <f ca="1">(AX342*DCF!F$10-DCF!F$5*MAX(AX342*DCF!F$10,0)-MAX(AX342-AW342,0)/Inputs!$B$10)*DCF!F$6</f>
        <v>1711.9276063558252</v>
      </c>
      <c r="CF342" s="15">
        <f ca="1">(AY342*DCF!G$10-DCF!G$5*MAX(AY342*DCF!G$10,0)-MAX(AY342-AX342,0)/Inputs!$B$10)*DCF!G$6</f>
        <v>2188.6601434457311</v>
      </c>
      <c r="CG342" s="15">
        <f ca="1">(AZ342*DCF!H$10-DCF!H$5*MAX(AZ342*DCF!H$10,0)-MAX(AZ342-AY342,0)/Inputs!$B$10)*DCF!H$6</f>
        <v>2282.8666980652888</v>
      </c>
      <c r="CH342" s="15">
        <f ca="1">(BA342*DCF!I$10-DCF!I$5*MAX(BA342*DCF!I$10,0)-MAX(BA342-AZ342,0)/Inputs!$B$10)*DCF!I$6</f>
        <v>2608.2985147385243</v>
      </c>
      <c r="CI342" s="15">
        <f ca="1">(BB342*DCF!J$10-DCF!J$5*MAX(BB342*DCF!J$10,0)-MAX(BB342-BA342,0)/Inputs!$B$10)*DCF!J$6</f>
        <v>3158.8085402872025</v>
      </c>
      <c r="CJ342" s="15">
        <f ca="1">(BC342*DCF!K$10-DCF!K$5*MAX(BC342*DCF!K$10,0)-MAX(BC342-BB342,0)/Inputs!$B$10)*DCF!K$6</f>
        <v>3707.7055989797154</v>
      </c>
      <c r="CK342" s="15">
        <f ca="1">(BD342*DCF!L$10-DCF!L$5*MAX(BD342*DCF!L$10,0)-MAX(BD342-BC342,0)/Inputs!$B$10)*DCF!L$6</f>
        <v>4057.4174793738171</v>
      </c>
      <c r="CL342" s="15">
        <f ca="1">(BE342*DCF!M$10-DCF!M$5*MAX(BE342*DCF!M$10,0)-MAX(BE342-BD342,0)/Inputs!$B$10)*DCF!M$6</f>
        <v>4877.6578685978802</v>
      </c>
      <c r="CM342" s="15">
        <f ca="1">(BF342*DCF!C$28-DCF!C$5*MAX(BF342*DCF!C$28,0)-MAX(BF342-Inputs!$B$13,0)/Inputs!$B$17)*DCF!C$6</f>
        <v>3876.1285598569712</v>
      </c>
      <c r="CN342" s="15">
        <f ca="1">(BG342*DCF!D$28-DCF!D$5*MAX(BG342*DCF!D$28,0)-MAX(BG342-BF342,0)/Inputs!$B$17)*DCF!D$6</f>
        <v>5091.2520226252727</v>
      </c>
      <c r="CO342" s="15">
        <f ca="1">(BH342*DCF!E$28-DCF!E$5*MAX(BH342*DCF!E$28,0)-MAX(BH342-BG342,0)/Inputs!$B$17)*DCF!E$6</f>
        <v>5799.8905102260615</v>
      </c>
      <c r="CP342" s="15">
        <f ca="1">(BI342*DCF!F$28-DCF!F$5*MAX(BI342*DCF!F$28,0)-MAX(BI342-BH342,0)/Inputs!$B$17)*DCF!F$6</f>
        <v>8342.3348469532011</v>
      </c>
      <c r="CQ342" s="15">
        <f ca="1">(BJ342*DCF!G$28-DCF!G$5*MAX(BJ342*DCF!G$28,0)-MAX(BJ342-BI342,0)/Inputs!$B$17)*DCF!G$6</f>
        <v>11248.739050945958</v>
      </c>
      <c r="CR342" s="15">
        <f ca="1">(BK342*DCF!H$28-DCF!H$5*MAX(BK342*DCF!H$28,0)-MAX(BK342-BJ342,0)/Inputs!$B$17)*DCF!H$6</f>
        <v>11848.887313318997</v>
      </c>
      <c r="CS342" s="15">
        <f ca="1">(BL342*DCF!I$28-DCF!I$5*MAX(BL342*DCF!I$28,0)-MAX(BL342-BK342,0)/Inputs!$B$17)*DCF!I$6</f>
        <v>14385.67977740577</v>
      </c>
      <c r="CT342" s="15">
        <f ca="1">(BM342*DCF!J$28-DCF!J$5*MAX(BM342*DCF!J$28,0)-MAX(BM342-BL342,0)/Inputs!$B$17)*DCF!J$6</f>
        <v>17594.742650135497</v>
      </c>
      <c r="CU342" s="15">
        <f ca="1">(BN342*DCF!K$28-DCF!K$5*MAX(BN342*DCF!K$28,0)-MAX(BN342-BM342,0)/Inputs!$B$17)*DCF!K$6</f>
        <v>19656.325984475538</v>
      </c>
      <c r="CV342" s="15">
        <f ca="1">(BO342*DCF!L$28-DCF!L$5*MAX(BO342*DCF!L$28,0)-MAX(BO342-BN342,0)/Inputs!$B$17)*DCF!L$6</f>
        <v>21718.137818504259</v>
      </c>
      <c r="CW342" s="15">
        <f ca="1">(BP342*DCF!M$28-DCF!M$5*MAX(BP342*DCF!M$28,0)-MAX(BP342-BO342,0)/Inputs!$B$17)*DCF!M$6</f>
        <v>23240.041138647208</v>
      </c>
      <c r="CX342" s="15">
        <f ca="1">(BQ342*DCF!C$46-DCF!C$5*MAX(BQ342*DCF!C$46,0)-MAX(BQ342-Inputs!$B$20,0)/Inputs!$B$24)*DCF!C$6</f>
        <v>-3440.2681539839987</v>
      </c>
      <c r="CY342" s="15">
        <f ca="1">(BR342*DCF!D$46-DCF!D$5*MAX(BR342*DCF!D$46,0)-MAX(BR342-BQ342,0)/Inputs!$B$24)*DCF!D$6</f>
        <v>-3703.3957796106374</v>
      </c>
      <c r="CZ342" s="15">
        <f ca="1">(BS342*DCF!E$46-DCF!E$5*MAX(BS342*DCF!E$46,0)-MAX(BS342-BR342,0)/Inputs!$B$24)*DCF!E$6</f>
        <v>-3274.6915836407584</v>
      </c>
      <c r="DA342" s="15">
        <f ca="1">(BT342*DCF!F$46-DCF!F$5*MAX(BT342*DCF!F$46,0)-MAX(BT342-BS342,0)/Inputs!$B$24)*DCF!F$6</f>
        <v>-6657.9193969089702</v>
      </c>
      <c r="DB342" s="15">
        <f ca="1">(BU342*DCF!G$46-DCF!G$5*MAX(BU342*DCF!G$46,0)-MAX(BU342-BT342,0)/Inputs!$B$24)*DCF!G$6</f>
        <v>-5992.5623179848817</v>
      </c>
      <c r="DC342" s="15">
        <f ca="1">(BV342*DCF!H$46-DCF!H$5*MAX(BV342*DCF!H$46,0)-MAX(BV342-BU342,0)/Inputs!$B$24)*DCF!H$6</f>
        <v>-2628.6142953066551</v>
      </c>
      <c r="DD342" s="15">
        <f ca="1">(BW342*DCF!I$46-DCF!I$5*MAX(BW342*DCF!I$46,0)-MAX(BW342-BV342,0)/Inputs!$B$24)*DCF!I$6</f>
        <v>-14550.16467090241</v>
      </c>
      <c r="DE342" s="15">
        <f ca="1">(BX342*DCF!J$46-DCF!J$5*MAX(BX342*DCF!J$46,0)-MAX(BX342-BW342,0)/Inputs!$B$24)*DCF!J$6</f>
        <v>-14044.867421528332</v>
      </c>
      <c r="DF342" s="15">
        <f ca="1">(BY342*DCF!K$46-DCF!K$5*MAX(BY342*DCF!K$46,0)-MAX(BY342-BX342,0)/Inputs!$B$24)*DCF!K$6</f>
        <v>-7787.362035542792</v>
      </c>
      <c r="DG342" s="15">
        <f ca="1">(BZ342*DCF!L$46-DCF!L$5*MAX(BZ342*DCF!L$46,0)-MAX(BZ342-BY342,0)/Inputs!$B$24)*DCF!L$6</f>
        <v>-12214.456934755042</v>
      </c>
      <c r="DH342" s="15">
        <f ca="1">(CA342*DCF!M$46-DCF!M$5*MAX(CA342*DCF!M$46,0)-MAX(CA342-BZ342,0)/Inputs!$B$24)*DCF!M$6</f>
        <v>37459.698578636489</v>
      </c>
      <c r="DI342" s="15">
        <f ca="1">SUM(CB342:CL342)+BE342*DCF!M$10*(1+Inputs!$B$30)*(1-Inputs!$B$33)*(1-Inputs!$B$30/Inputs!$B$31)/(Inputs!$B$29-Inputs!$B$30)*DCF!M$6</f>
        <v>138586.62251092031</v>
      </c>
      <c r="DJ342" s="15">
        <f ca="1">SUM(CM342:CW342)+BP342*DCF!M$28*(1+Inputs!$B$30)*(1-Inputs!$B$33)*(1-Inputs!$B$30/Inputs!$B$31)/(Inputs!$B$29-Inputs!$B$30)*DCF!M$6</f>
        <v>612213.44641778746</v>
      </c>
      <c r="DK342" s="15">
        <f ca="1">SUM(CX342:DH342)+CA342*DCF!M$46*(1+Inputs!$B$30)*(1-Inputs!$B$33)*(1-Inputs!$B$30/Inputs!$B$31)/(Inputs!$B$29-Inputs!$B$30)*DCF!M$6</f>
        <v>701941.30765081162</v>
      </c>
      <c r="DM342" s="15">
        <f ca="1">DI342+DJ342+DK342+Inputs!$B$34+Inputs!$B$36-Inputs!$B$35</f>
        <v>1529592.3765795194</v>
      </c>
    </row>
    <row r="343" spans="1:117" x14ac:dyDescent="0.75">
      <c r="A343" s="11">
        <v>330</v>
      </c>
      <c r="C343" s="24">
        <f t="shared" ca="1" si="182"/>
        <v>1.289428634252177</v>
      </c>
      <c r="D343" s="24">
        <f t="shared" ca="1" si="182"/>
        <v>0.45566698287090512</v>
      </c>
      <c r="E343" s="24">
        <f t="shared" ca="1" si="182"/>
        <v>0.98692293261605968</v>
      </c>
      <c r="F343" s="24">
        <f t="shared" ca="1" si="182"/>
        <v>-0.54998319467769452</v>
      </c>
      <c r="G343" s="24">
        <f t="shared" ca="1" si="182"/>
        <v>-0.52152681585577487</v>
      </c>
      <c r="H343" s="24">
        <f t="shared" ca="1" si="182"/>
        <v>1.2495582730951049</v>
      </c>
      <c r="I343" s="24">
        <f t="shared" ca="1" si="182"/>
        <v>1.0366640528651663</v>
      </c>
      <c r="J343" s="24">
        <f t="shared" ca="1" si="182"/>
        <v>0.53604494971412808</v>
      </c>
      <c r="K343" s="24">
        <f t="shared" ca="1" si="182"/>
        <v>0.22464817120392955</v>
      </c>
      <c r="L343" s="24">
        <f t="shared" ca="1" si="182"/>
        <v>1.0932174240442878</v>
      </c>
      <c r="M343" s="24">
        <f t="shared" ca="1" si="182"/>
        <v>0.69777297241099512</v>
      </c>
      <c r="N343" s="24">
        <f ca="1">SQRT(Inputs!$B$38)*C343+SQRT(1-Inputs!$B$38)*_xlfn.NORM.S.INV(RAND())</f>
        <v>1.2756111339122147</v>
      </c>
      <c r="O343" s="24">
        <f ca="1">SQRT(Inputs!$B$38)*D343+SQRT(1-Inputs!$B$38)*_xlfn.NORM.S.INV(RAND())</f>
        <v>0.29756961081531563</v>
      </c>
      <c r="P343" s="24">
        <f ca="1">SQRT(Inputs!$B$38)*E343+SQRT(1-Inputs!$B$38)*_xlfn.NORM.S.INV(RAND())</f>
        <v>4.7111690392175387E-2</v>
      </c>
      <c r="Q343" s="24">
        <f ca="1">SQRT(Inputs!$B$38)*F343+SQRT(1-Inputs!$B$38)*_xlfn.NORM.S.INV(RAND())</f>
        <v>0.906145104881108</v>
      </c>
      <c r="R343" s="24">
        <f ca="1">SQRT(Inputs!$B$38)*G343+SQRT(1-Inputs!$B$38)*_xlfn.NORM.S.INV(RAND())</f>
        <v>1.0333782333691397</v>
      </c>
      <c r="S343" s="24">
        <f ca="1">SQRT(Inputs!$B$38)*H343+SQRT(1-Inputs!$B$38)*_xlfn.NORM.S.INV(RAND())</f>
        <v>-0.65358407315806366</v>
      </c>
      <c r="T343" s="24">
        <f ca="1">SQRT(Inputs!$B$38)*I343+SQRT(1-Inputs!$B$38)*_xlfn.NORM.S.INV(RAND())</f>
        <v>0.39839117274261499</v>
      </c>
      <c r="U343" s="24">
        <f ca="1">SQRT(Inputs!$B$38)*J343+SQRT(1-Inputs!$B$38)*_xlfn.NORM.S.INV(RAND())</f>
        <v>0.75932728875229438</v>
      </c>
      <c r="V343" s="24">
        <f ca="1">SQRT(Inputs!$B$38)*K343+SQRT(1-Inputs!$B$38)*_xlfn.NORM.S.INV(RAND())</f>
        <v>0.69261021936362832</v>
      </c>
      <c r="W343" s="24">
        <f ca="1">SQRT(Inputs!$B$38)*L343+SQRT(1-Inputs!$B$38)*_xlfn.NORM.S.INV(RAND())</f>
        <v>1.1901985282800931</v>
      </c>
      <c r="X343" s="24">
        <f ca="1">SQRT(Inputs!$B$38)*M343+SQRT(1-Inputs!$B$38)*_xlfn.NORM.S.INV(RAND())</f>
        <v>-0.32696851457664661</v>
      </c>
      <c r="Y343" s="24">
        <f ca="1">SQRT(Inputs!$B$38)*C343+SQRT(1-Inputs!$B$38)*_xlfn.NORM.S.INV(RAND())</f>
        <v>2.011251198135783</v>
      </c>
      <c r="Z343" s="24">
        <f ca="1">SQRT(Inputs!$B$38)*D343+SQRT(1-Inputs!$B$38)*_xlfn.NORM.S.INV(RAND())</f>
        <v>0.39595926324799241</v>
      </c>
      <c r="AA343" s="24">
        <f ca="1">SQRT(Inputs!$B$38)*E343+SQRT(1-Inputs!$B$38)*_xlfn.NORM.S.INV(RAND())</f>
        <v>0.15295162730738093</v>
      </c>
      <c r="AB343" s="24">
        <f ca="1">SQRT(Inputs!$B$38)*F343+SQRT(1-Inputs!$B$38)*_xlfn.NORM.S.INV(RAND())</f>
        <v>-0.89854216546670562</v>
      </c>
      <c r="AC343" s="24">
        <f ca="1">SQRT(Inputs!$B$38)*G343+SQRT(1-Inputs!$B$38)*_xlfn.NORM.S.INV(RAND())</f>
        <v>-0.32648077717245033</v>
      </c>
      <c r="AD343" s="24">
        <f ca="1">SQRT(Inputs!$B$38)*H343+SQRT(1-Inputs!$B$38)*_xlfn.NORM.S.INV(RAND())</f>
        <v>0.98995057361743366</v>
      </c>
      <c r="AE343" s="24">
        <f ca="1">SQRT(Inputs!$B$38)*I343+SQRT(1-Inputs!$B$38)*_xlfn.NORM.S.INV(RAND())</f>
        <v>-0.61740577610026759</v>
      </c>
      <c r="AF343" s="24">
        <f ca="1">SQRT(Inputs!$B$38)*J343+SQRT(1-Inputs!$B$38)*_xlfn.NORM.S.INV(RAND())</f>
        <v>-0.12717323849254764</v>
      </c>
      <c r="AG343" s="24">
        <f ca="1">SQRT(Inputs!$B$38)*K343+SQRT(1-Inputs!$B$38)*_xlfn.NORM.S.INV(RAND())</f>
        <v>0.40574523419906416</v>
      </c>
      <c r="AH343" s="24">
        <f ca="1">SQRT(Inputs!$B$38)*L343+SQRT(1-Inputs!$B$38)*_xlfn.NORM.S.INV(RAND())</f>
        <v>0.16934571367029627</v>
      </c>
      <c r="AI343" s="24">
        <f ca="1">SQRT(Inputs!$B$38)*M343+SQRT(1-Inputs!$B$38)*_xlfn.NORM.S.INV(RAND())</f>
        <v>-0.90208839202130964</v>
      </c>
      <c r="AJ343" s="24">
        <f ca="1">SQRT(Inputs!$B$38)*C343+SQRT(1-Inputs!$B$38)*_xlfn.NORM.S.INV(RAND())</f>
        <v>1.0546580779472541</v>
      </c>
      <c r="AK343" s="24">
        <f ca="1">SQRT(Inputs!$B$38)*D343+SQRT(1-Inputs!$B$38)*_xlfn.NORM.S.INV(RAND())</f>
        <v>1.0219027502546081</v>
      </c>
      <c r="AL343" s="24">
        <f ca="1">SQRT(Inputs!$B$38)*E343+SQRT(1-Inputs!$B$38)*_xlfn.NORM.S.INV(RAND())</f>
        <v>0.53561141726335537</v>
      </c>
      <c r="AM343" s="24">
        <f ca="1">SQRT(Inputs!$B$38)*F343+SQRT(1-Inputs!$B$38)*_xlfn.NORM.S.INV(RAND())</f>
        <v>0.87852154735766597</v>
      </c>
      <c r="AN343" s="24">
        <f ca="1">SQRT(Inputs!$B$38)*G343+SQRT(1-Inputs!$B$38)*_xlfn.NORM.S.INV(RAND())</f>
        <v>0.31300721250938179</v>
      </c>
      <c r="AO343" s="24">
        <f ca="1">SQRT(Inputs!$B$38)*H343+SQRT(1-Inputs!$B$38)*_xlfn.NORM.S.INV(RAND())</f>
        <v>0.68357709855201965</v>
      </c>
      <c r="AP343" s="24">
        <f ca="1">SQRT(Inputs!$B$38)*I343+SQRT(1-Inputs!$B$38)*_xlfn.NORM.S.INV(RAND())</f>
        <v>1.1737807026879294</v>
      </c>
      <c r="AQ343" s="24">
        <f ca="1">SQRT(Inputs!$B$38)*J343+SQRT(1-Inputs!$B$38)*_xlfn.NORM.S.INV(RAND())</f>
        <v>8.571178795379289E-2</v>
      </c>
      <c r="AR343" s="24">
        <f ca="1">SQRT(Inputs!$B$38)*K343+SQRT(1-Inputs!$B$38)*_xlfn.NORM.S.INV(RAND())</f>
        <v>0.39835087060571206</v>
      </c>
      <c r="AS343" s="24">
        <f ca="1">SQRT(Inputs!$B$38)*L343+SQRT(1-Inputs!$B$38)*_xlfn.NORM.S.INV(RAND())</f>
        <v>1.5765722094397865</v>
      </c>
      <c r="AT343" s="24">
        <f ca="1">SQRT(Inputs!$B$38)*M343+SQRT(1-Inputs!$B$38)*_xlfn.NORM.S.INV(RAND())</f>
        <v>1.6077492519392578</v>
      </c>
      <c r="AU343" s="15">
        <f ca="1">Inputs!$B$6*EXP($B$8-0.5*C$5^2+C$5*N343)</f>
        <v>6100.3383347189783</v>
      </c>
      <c r="AV343" s="15">
        <f t="shared" ca="1" si="183"/>
        <v>7757.6493742146295</v>
      </c>
      <c r="AW343" s="15">
        <f t="shared" ca="1" si="184"/>
        <v>9519.3776631596356</v>
      </c>
      <c r="AX343" s="15">
        <f t="shared" ca="1" si="185"/>
        <v>13015.289482687907</v>
      </c>
      <c r="AY343" s="15">
        <f t="shared" ca="1" si="186"/>
        <v>17946.287605772992</v>
      </c>
      <c r="AZ343" s="15">
        <f t="shared" ca="1" si="187"/>
        <v>20424.597181019682</v>
      </c>
      <c r="BA343" s="15">
        <f t="shared" ca="1" si="188"/>
        <v>26058.673767937868</v>
      </c>
      <c r="BB343" s="15">
        <f t="shared" ca="1" si="189"/>
        <v>34425.601577545051</v>
      </c>
      <c r="BC343" s="15">
        <f t="shared" ca="1" si="190"/>
        <v>45077.858531303005</v>
      </c>
      <c r="BD343" s="15">
        <f t="shared" ca="1" si="191"/>
        <v>61727.681603994541</v>
      </c>
      <c r="BE343" s="15">
        <f t="shared" ca="1" si="192"/>
        <v>73419.998540101122</v>
      </c>
      <c r="BF343" s="15">
        <f ca="1">Inputs!$B$13*EXP($B$9-0.5*C$6^2+C$6*Y343)</f>
        <v>20607.186145237902</v>
      </c>
      <c r="BG343" s="15">
        <f t="shared" ca="1" si="193"/>
        <v>26974.710467116893</v>
      </c>
      <c r="BH343" s="15">
        <f t="shared" ca="1" si="194"/>
        <v>33804.917164313163</v>
      </c>
      <c r="BI343" s="15">
        <f t="shared" ca="1" si="195"/>
        <v>36037.144578452062</v>
      </c>
      <c r="BJ343" s="15">
        <f t="shared" ca="1" si="196"/>
        <v>42148.249744525718</v>
      </c>
      <c r="BK343" s="15">
        <f t="shared" ca="1" si="197"/>
        <v>59192.418887589556</v>
      </c>
      <c r="BL343" s="15">
        <f t="shared" ca="1" si="198"/>
        <v>67119.762630910234</v>
      </c>
      <c r="BM343" s="15">
        <f t="shared" ca="1" si="199"/>
        <v>81211.472762820951</v>
      </c>
      <c r="BN343" s="15">
        <f t="shared" ca="1" si="200"/>
        <v>104856.39143539178</v>
      </c>
      <c r="BO343" s="15">
        <f t="shared" ca="1" si="201"/>
        <v>131579.76879234883</v>
      </c>
      <c r="BP343" s="15">
        <f t="shared" ca="1" si="202"/>
        <v>146215.93897799213</v>
      </c>
      <c r="BQ343" s="15">
        <f ca="1">Inputs!$B$20*EXP($B$10-0.5*C$7^2+C$7*AJ343)</f>
        <v>6235.3977424265713</v>
      </c>
      <c r="BR343" s="15">
        <f t="shared" ca="1" si="203"/>
        <v>11704.340719941802</v>
      </c>
      <c r="BS343" s="15">
        <f t="shared" ca="1" si="204"/>
        <v>18693.132805419154</v>
      </c>
      <c r="BT343" s="15">
        <f t="shared" ca="1" si="205"/>
        <v>32453.935059490683</v>
      </c>
      <c r="BU343" s="15">
        <f t="shared" ca="1" si="206"/>
        <v>48516.083248166069</v>
      </c>
      <c r="BV343" s="15">
        <f t="shared" ca="1" si="207"/>
        <v>78738.687680666771</v>
      </c>
      <c r="BW343" s="15">
        <f t="shared" ca="1" si="208"/>
        <v>140861.44722546381</v>
      </c>
      <c r="BX343" s="15">
        <f t="shared" ca="1" si="209"/>
        <v>200431.96683633799</v>
      </c>
      <c r="BY343" s="15">
        <f t="shared" ca="1" si="210"/>
        <v>303079.97573181562</v>
      </c>
      <c r="BZ343" s="15">
        <f t="shared" ca="1" si="211"/>
        <v>568235.8853287932</v>
      </c>
      <c r="CA343" s="15">
        <f t="shared" ca="1" si="212"/>
        <v>1062156.1237652341</v>
      </c>
      <c r="CB343" s="15">
        <f ca="1">(AU343*DCF!C$10-DCF!C$5*MAX(AU343*DCF!C$10,0)-MAX(AU343-Inputs!$B$6,0)/Inputs!$B$10)*DCF!C$6</f>
        <v>1034.9594554744494</v>
      </c>
      <c r="CC343" s="15">
        <f ca="1">(AV343*DCF!D$10-DCF!D$5*MAX(AV343*DCF!D$10,0)-MAX(AV343-AU343,0)/Inputs!$B$10)*DCF!D$6</f>
        <v>1486.782556545664</v>
      </c>
      <c r="CD343" s="15">
        <f ca="1">(AW343*DCF!E$10-DCF!E$5*MAX(AW343*DCF!E$10,0)-MAX(AW343-AV343,0)/Inputs!$B$10)*DCF!E$6</f>
        <v>1801.0585998909028</v>
      </c>
      <c r="CE343" s="15">
        <f ca="1">(AX343*DCF!F$10-DCF!F$5*MAX(AX343*DCF!F$10,0)-MAX(AX343-AW343,0)/Inputs!$B$10)*DCF!F$6</f>
        <v>2113.8043759974989</v>
      </c>
      <c r="CF343" s="15">
        <f ca="1">(AY343*DCF!G$10-DCF!G$5*MAX(AY343*DCF!G$10,0)-MAX(AY343-AX343,0)/Inputs!$B$10)*DCF!G$6</f>
        <v>2749.82732541719</v>
      </c>
      <c r="CG343" s="15">
        <f ca="1">(AZ343*DCF!H$10-DCF!H$5*MAX(AZ343*DCF!H$10,0)-MAX(AZ343-AY343,0)/Inputs!$B$10)*DCF!H$6</f>
        <v>3525.3818982306975</v>
      </c>
      <c r="CH343" s="15">
        <f ca="1">(BA343*DCF!I$10-DCF!I$5*MAX(BA343*DCF!I$10,0)-MAX(BA343-AZ343,0)/Inputs!$B$10)*DCF!I$6</f>
        <v>3835.7831136315363</v>
      </c>
      <c r="CI343" s="15">
        <f ca="1">(BB343*DCF!J$10-DCF!J$5*MAX(BB343*DCF!J$10,0)-MAX(BB343-BA343,0)/Inputs!$B$10)*DCF!J$6</f>
        <v>4639.6430756256632</v>
      </c>
      <c r="CJ343" s="15">
        <f ca="1">(BC343*DCF!K$10-DCF!K$5*MAX(BC343*DCF!K$10,0)-MAX(BC343-BB343,0)/Inputs!$B$10)*DCF!K$6</f>
        <v>5765.657452585122</v>
      </c>
      <c r="CK343" s="15">
        <f ca="1">(BD343*DCF!L$10-DCF!L$5*MAX(BD343*DCF!L$10,0)-MAX(BD343-BC343,0)/Inputs!$B$10)*DCF!L$6</f>
        <v>7156.616490020102</v>
      </c>
      <c r="CL343" s="15">
        <f ca="1">(BE343*DCF!M$10-DCF!M$5*MAX(BE343*DCF!M$10,0)-MAX(BE343-BD343,0)/Inputs!$B$10)*DCF!M$6</f>
        <v>8963.7392223476818</v>
      </c>
      <c r="CM343" s="15">
        <f ca="1">(BF343*DCF!C$28-DCF!C$5*MAX(BF343*DCF!C$28,0)-MAX(BF343-Inputs!$B$13,0)/Inputs!$B$17)*DCF!C$6</f>
        <v>4159.8048232583624</v>
      </c>
      <c r="CN343" s="15">
        <f ca="1">(BG343*DCF!D$28-DCF!D$5*MAX(BG343*DCF!D$28,0)-MAX(BG343-BF343,0)/Inputs!$B$17)*DCF!D$6</f>
        <v>6586.1894857255938</v>
      </c>
      <c r="CO343" s="15">
        <f ca="1">(BH343*DCF!E$28-DCF!E$5*MAX(BH343*DCF!E$28,0)-MAX(BH343-BG343,0)/Inputs!$B$17)*DCF!E$6</f>
        <v>8228.0147625697973</v>
      </c>
      <c r="CP343" s="15">
        <f ca="1">(BI343*DCF!F$28-DCF!F$5*MAX(BI343*DCF!F$28,0)-MAX(BI343-BH343,0)/Inputs!$B$17)*DCF!F$6</f>
        <v>9376.7232197905087</v>
      </c>
      <c r="CQ343" s="15">
        <f ca="1">(BJ343*DCF!G$28-DCF!G$5*MAX(BJ343*DCF!G$28,0)-MAX(BJ343-BI343,0)/Inputs!$B$17)*DCF!G$6</f>
        <v>9907.8556554806091</v>
      </c>
      <c r="CR343" s="15">
        <f ca="1">(BK343*DCF!H$28-DCF!H$5*MAX(BK343*DCF!H$28,0)-MAX(BK343-BJ343,0)/Inputs!$B$17)*DCF!H$6</f>
        <v>11990.752679844116</v>
      </c>
      <c r="CS343" s="15">
        <f ca="1">(BL343*DCF!I$28-DCF!I$5*MAX(BL343*DCF!I$28,0)-MAX(BL343-BK343,0)/Inputs!$B$17)*DCF!I$6</f>
        <v>14645.599174402783</v>
      </c>
      <c r="CT343" s="15">
        <f ca="1">(BM343*DCF!J$28-DCF!J$5*MAX(BM343*DCF!J$28,0)-MAX(BM343-BL343,0)/Inputs!$B$17)*DCF!J$6</f>
        <v>16248.454661446551</v>
      </c>
      <c r="CU343" s="15">
        <f ca="1">(BN343*DCF!K$28-DCF!K$5*MAX(BN343*DCF!K$28,0)-MAX(BN343-BM343,0)/Inputs!$B$17)*DCF!K$6</f>
        <v>19247.724155418051</v>
      </c>
      <c r="CV343" s="15">
        <f ca="1">(BO343*DCF!L$28-DCF!L$5*MAX(BO343*DCF!L$28,0)-MAX(BO343-BN343,0)/Inputs!$B$17)*DCF!L$6</f>
        <v>23229.131007998181</v>
      </c>
      <c r="CW343" s="15">
        <f ca="1">(BP343*DCF!M$28-DCF!M$5*MAX(BP343*DCF!M$28,0)-MAX(BP343-BO343,0)/Inputs!$B$17)*DCF!M$6</f>
        <v>25980.722487626896</v>
      </c>
      <c r="CX343" s="15">
        <f ca="1">(BQ343*DCF!C$46-DCF!C$5*MAX(BQ343*DCF!C$46,0)-MAX(BQ343-Inputs!$B$20,0)/Inputs!$B$24)*DCF!C$6</f>
        <v>-2841.6150640368851</v>
      </c>
      <c r="CY343" s="15">
        <f ca="1">(BR343*DCF!D$46-DCF!D$5*MAX(BR343*DCF!D$46,0)-MAX(BR343-BQ343,0)/Inputs!$B$24)*DCF!D$6</f>
        <v>-4331.2105842975116</v>
      </c>
      <c r="CZ343" s="15">
        <f ca="1">(BS343*DCF!E$46-DCF!E$5*MAX(BS343*DCF!E$46,0)-MAX(BS343-BR343,0)/Inputs!$B$24)*DCF!E$6</f>
        <v>-4965.2849431191153</v>
      </c>
      <c r="DA343" s="15">
        <f ca="1">(BT343*DCF!F$46-DCF!F$5*MAX(BT343*DCF!F$46,0)-MAX(BT343-BS343,0)/Inputs!$B$24)*DCF!F$6</f>
        <v>-7374.2438533126569</v>
      </c>
      <c r="DB343" s="15">
        <f ca="1">(BU343*DCF!G$46-DCF!G$5*MAX(BU343*DCF!G$46,0)-MAX(BU343-BT343,0)/Inputs!$B$24)*DCF!G$6</f>
        <v>-7034.9744857635469</v>
      </c>
      <c r="DC343" s="15">
        <f ca="1">(BV343*DCF!H$46-DCF!H$5*MAX(BV343*DCF!H$46,0)-MAX(BV343-BU343,0)/Inputs!$B$24)*DCF!H$6</f>
        <v>-9391.4891504299267</v>
      </c>
      <c r="DD343" s="15">
        <f ca="1">(BW343*DCF!I$46-DCF!I$5*MAX(BW343*DCF!I$46,0)-MAX(BW343-BV343,0)/Inputs!$B$24)*DCF!I$6</f>
        <v>-14579.791294905619</v>
      </c>
      <c r="DE343" s="15">
        <f ca="1">(BX343*DCF!J$46-DCF!J$5*MAX(BX343*DCF!J$46,0)-MAX(BX343-BW343,0)/Inputs!$B$24)*DCF!J$6</f>
        <v>-7389.5619710905203</v>
      </c>
      <c r="DF343" s="15">
        <f ca="1">(BY343*DCF!K$46-DCF!K$5*MAX(BY343*DCF!K$46,0)-MAX(BY343-BX343,0)/Inputs!$B$24)*DCF!K$6</f>
        <v>-7833.0891116801995</v>
      </c>
      <c r="DG343" s="15">
        <f ca="1">(BZ343*DCF!L$46-DCF!L$5*MAX(BZ343*DCF!L$46,0)-MAX(BZ343-BY343,0)/Inputs!$B$24)*DCF!L$6</f>
        <v>-20726.143808662746</v>
      </c>
      <c r="DH343" s="15">
        <f ca="1">(CA343*DCF!M$46-DCF!M$5*MAX(CA343*DCF!M$46,0)-MAX(CA343-BZ343,0)/Inputs!$B$24)*DCF!M$6</f>
        <v>-19988.216875152506</v>
      </c>
      <c r="DI343" s="15">
        <f ca="1">SUM(CB343:CL343)+BE343*DCF!M$10*(1+Inputs!$B$30)*(1-Inputs!$B$33)*(1-Inputs!$B$30/Inputs!$B$31)/(Inputs!$B$29-Inputs!$B$30)*DCF!M$6</f>
        <v>247402.08038183855</v>
      </c>
      <c r="DJ343" s="15">
        <f ca="1">SUM(CM343:CW343)+BP343*DCF!M$28*(1+Inputs!$B$30)*(1-Inputs!$B$33)*(1-Inputs!$B$30/Inputs!$B$31)/(Inputs!$B$29-Inputs!$B$30)*DCF!M$6</f>
        <v>692162.16102206695</v>
      </c>
      <c r="DK343" s="15">
        <f ca="1">SUM(CX343:DH343)+CA343*DCF!M$46*(1+Inputs!$B$30)*(1-Inputs!$B$33)*(1-Inputs!$B$30/Inputs!$B$31)/(Inputs!$B$29-Inputs!$B$30)*DCF!M$6</f>
        <v>1535763.5666349481</v>
      </c>
      <c r="DM343" s="15">
        <f ca="1">DI343+DJ343+DK343+Inputs!$B$34+Inputs!$B$36-Inputs!$B$35</f>
        <v>2552178.8080388536</v>
      </c>
    </row>
    <row r="344" spans="1:117" x14ac:dyDescent="0.75">
      <c r="A344" s="11">
        <v>331</v>
      </c>
      <c r="C344" s="24">
        <f t="shared" ref="C344:M353" ca="1" si="213">_xlfn.NORM.S.INV(RAND())</f>
        <v>-0.42926390374683737</v>
      </c>
      <c r="D344" s="24">
        <f t="shared" ca="1" si="213"/>
        <v>0.99165755743813377</v>
      </c>
      <c r="E344" s="24">
        <f t="shared" ca="1" si="213"/>
        <v>0.29901126315315829</v>
      </c>
      <c r="F344" s="24">
        <f t="shared" ca="1" si="213"/>
        <v>1.9640629346583394</v>
      </c>
      <c r="G344" s="24">
        <f t="shared" ca="1" si="213"/>
        <v>-0.1166616974944701</v>
      </c>
      <c r="H344" s="24">
        <f t="shared" ca="1" si="213"/>
        <v>-0.66987835365904547</v>
      </c>
      <c r="I344" s="24">
        <f t="shared" ca="1" si="213"/>
        <v>0.27299570909664039</v>
      </c>
      <c r="J344" s="24">
        <f t="shared" ca="1" si="213"/>
        <v>0.29565530764588227</v>
      </c>
      <c r="K344" s="24">
        <f t="shared" ca="1" si="213"/>
        <v>0.47740738827286155</v>
      </c>
      <c r="L344" s="24">
        <f t="shared" ca="1" si="213"/>
        <v>-0.26826040023623321</v>
      </c>
      <c r="M344" s="24">
        <f t="shared" ca="1" si="213"/>
        <v>0.23682657070397492</v>
      </c>
      <c r="N344" s="24">
        <f ca="1">SQRT(Inputs!$B$38)*C344+SQRT(1-Inputs!$B$38)*_xlfn.NORM.S.INV(RAND())</f>
        <v>-0.81182267350763304</v>
      </c>
      <c r="O344" s="24">
        <f ca="1">SQRT(Inputs!$B$38)*D344+SQRT(1-Inputs!$B$38)*_xlfn.NORM.S.INV(RAND())</f>
        <v>0.67997694852313495</v>
      </c>
      <c r="P344" s="24">
        <f ca="1">SQRT(Inputs!$B$38)*E344+SQRT(1-Inputs!$B$38)*_xlfn.NORM.S.INV(RAND())</f>
        <v>9.0887544724016028E-2</v>
      </c>
      <c r="Q344" s="24">
        <f ca="1">SQRT(Inputs!$B$38)*F344+SQRT(1-Inputs!$B$38)*_xlfn.NORM.S.INV(RAND())</f>
        <v>2.1642105035858217</v>
      </c>
      <c r="R344" s="24">
        <f ca="1">SQRT(Inputs!$B$38)*G344+SQRT(1-Inputs!$B$38)*_xlfn.NORM.S.INV(RAND())</f>
        <v>-0.27922618614748246</v>
      </c>
      <c r="S344" s="24">
        <f ca="1">SQRT(Inputs!$B$38)*H344+SQRT(1-Inputs!$B$38)*_xlfn.NORM.S.INV(RAND())</f>
        <v>-1.4792817578469684</v>
      </c>
      <c r="T344" s="24">
        <f ca="1">SQRT(Inputs!$B$38)*I344+SQRT(1-Inputs!$B$38)*_xlfn.NORM.S.INV(RAND())</f>
        <v>1.567757052242825</v>
      </c>
      <c r="U344" s="24">
        <f ca="1">SQRT(Inputs!$B$38)*J344+SQRT(1-Inputs!$B$38)*_xlfn.NORM.S.INV(RAND())</f>
        <v>-2.0446144613580214E-2</v>
      </c>
      <c r="V344" s="24">
        <f ca="1">SQRT(Inputs!$B$38)*K344+SQRT(1-Inputs!$B$38)*_xlfn.NORM.S.INV(RAND())</f>
        <v>0.94197496339676912</v>
      </c>
      <c r="W344" s="24">
        <f ca="1">SQRT(Inputs!$B$38)*L344+SQRT(1-Inputs!$B$38)*_xlfn.NORM.S.INV(RAND())</f>
        <v>1.6400615161986587</v>
      </c>
      <c r="X344" s="24">
        <f ca="1">SQRT(Inputs!$B$38)*M344+SQRT(1-Inputs!$B$38)*_xlfn.NORM.S.INV(RAND())</f>
        <v>-9.7494082349876915E-2</v>
      </c>
      <c r="Y344" s="24">
        <f ca="1">SQRT(Inputs!$B$38)*C344+SQRT(1-Inputs!$B$38)*_xlfn.NORM.S.INV(RAND())</f>
        <v>-0.12984972269063075</v>
      </c>
      <c r="Z344" s="24">
        <f ca="1">SQRT(Inputs!$B$38)*D344+SQRT(1-Inputs!$B$38)*_xlfn.NORM.S.INV(RAND())</f>
        <v>0.80995798512343375</v>
      </c>
      <c r="AA344" s="24">
        <f ca="1">SQRT(Inputs!$B$38)*E344+SQRT(1-Inputs!$B$38)*_xlfn.NORM.S.INV(RAND())</f>
        <v>0.86850667067808507</v>
      </c>
      <c r="AB344" s="24">
        <f ca="1">SQRT(Inputs!$B$38)*F344+SQRT(1-Inputs!$B$38)*_xlfn.NORM.S.INV(RAND())</f>
        <v>1.2269777178305703</v>
      </c>
      <c r="AC344" s="24">
        <f ca="1">SQRT(Inputs!$B$38)*G344+SQRT(1-Inputs!$B$38)*_xlfn.NORM.S.INV(RAND())</f>
        <v>-0.3173681367321885</v>
      </c>
      <c r="AD344" s="24">
        <f ca="1">SQRT(Inputs!$B$38)*H344+SQRT(1-Inputs!$B$38)*_xlfn.NORM.S.INV(RAND())</f>
        <v>0.74508261872131598</v>
      </c>
      <c r="AE344" s="24">
        <f ca="1">SQRT(Inputs!$B$38)*I344+SQRT(1-Inputs!$B$38)*_xlfn.NORM.S.INV(RAND())</f>
        <v>0.39228059249433855</v>
      </c>
      <c r="AF344" s="24">
        <f ca="1">SQRT(Inputs!$B$38)*J344+SQRT(1-Inputs!$B$38)*_xlfn.NORM.S.INV(RAND())</f>
        <v>-0.87237523853804744</v>
      </c>
      <c r="AG344" s="24">
        <f ca="1">SQRT(Inputs!$B$38)*K344+SQRT(1-Inputs!$B$38)*_xlfn.NORM.S.INV(RAND())</f>
        <v>0.10155283387926023</v>
      </c>
      <c r="AH344" s="24">
        <f ca="1">SQRT(Inputs!$B$38)*L344+SQRT(1-Inputs!$B$38)*_xlfn.NORM.S.INV(RAND())</f>
        <v>-6.862942493344508E-2</v>
      </c>
      <c r="AI344" s="24">
        <f ca="1">SQRT(Inputs!$B$38)*M344+SQRT(1-Inputs!$B$38)*_xlfn.NORM.S.INV(RAND())</f>
        <v>1.175973155142475</v>
      </c>
      <c r="AJ344" s="24">
        <f ca="1">SQRT(Inputs!$B$38)*C344+SQRT(1-Inputs!$B$38)*_xlfn.NORM.S.INV(RAND())</f>
        <v>-1.4082978799122849</v>
      </c>
      <c r="AK344" s="24">
        <f ca="1">SQRT(Inputs!$B$38)*D344+SQRT(1-Inputs!$B$38)*_xlfn.NORM.S.INV(RAND())</f>
        <v>0.92430643065061635</v>
      </c>
      <c r="AL344" s="24">
        <f ca="1">SQRT(Inputs!$B$38)*E344+SQRT(1-Inputs!$B$38)*_xlfn.NORM.S.INV(RAND())</f>
        <v>0.28878807436911857</v>
      </c>
      <c r="AM344" s="24">
        <f ca="1">SQRT(Inputs!$B$38)*F344+SQRT(1-Inputs!$B$38)*_xlfn.NORM.S.INV(RAND())</f>
        <v>1.3997388514947535</v>
      </c>
      <c r="AN344" s="24">
        <f ca="1">SQRT(Inputs!$B$38)*G344+SQRT(1-Inputs!$B$38)*_xlfn.NORM.S.INV(RAND())</f>
        <v>-0.38967621273222608</v>
      </c>
      <c r="AO344" s="24">
        <f ca="1">SQRT(Inputs!$B$38)*H344+SQRT(1-Inputs!$B$38)*_xlfn.NORM.S.INV(RAND())</f>
        <v>-0.28013265329849557</v>
      </c>
      <c r="AP344" s="24">
        <f ca="1">SQRT(Inputs!$B$38)*I344+SQRT(1-Inputs!$B$38)*_xlfn.NORM.S.INV(RAND())</f>
        <v>1.1803916217494759</v>
      </c>
      <c r="AQ344" s="24">
        <f ca="1">SQRT(Inputs!$B$38)*J344+SQRT(1-Inputs!$B$38)*_xlfn.NORM.S.INV(RAND())</f>
        <v>0.69754934505277499</v>
      </c>
      <c r="AR344" s="24">
        <f ca="1">SQRT(Inputs!$B$38)*K344+SQRT(1-Inputs!$B$38)*_xlfn.NORM.S.INV(RAND())</f>
        <v>0.43218226716717967</v>
      </c>
      <c r="AS344" s="24">
        <f ca="1">SQRT(Inputs!$B$38)*L344+SQRT(1-Inputs!$B$38)*_xlfn.NORM.S.INV(RAND())</f>
        <v>1.4397443052355374</v>
      </c>
      <c r="AT344" s="24">
        <f ca="1">SQRT(Inputs!$B$38)*M344+SQRT(1-Inputs!$B$38)*_xlfn.NORM.S.INV(RAND())</f>
        <v>0.798344163344052</v>
      </c>
      <c r="AU344" s="15">
        <f ca="1">Inputs!$B$6*EXP($B$8-0.5*C$5^2+C$5*N344)</f>
        <v>4351.1705655980686</v>
      </c>
      <c r="AV344" s="15">
        <f t="shared" ca="1" si="183"/>
        <v>5853.3032508116939</v>
      </c>
      <c r="AW344" s="15">
        <f t="shared" ca="1" si="184"/>
        <v>7225.0980211646411</v>
      </c>
      <c r="AX344" s="15">
        <f t="shared" ca="1" si="185"/>
        <v>11559.757208164387</v>
      </c>
      <c r="AY344" s="15">
        <f t="shared" ca="1" si="186"/>
        <v>13673.942072601674</v>
      </c>
      <c r="AZ344" s="15">
        <f t="shared" ca="1" si="187"/>
        <v>14209.677915632101</v>
      </c>
      <c r="BA344" s="15">
        <f t="shared" ca="1" si="188"/>
        <v>20489.642487734309</v>
      </c>
      <c r="BB344" s="15">
        <f t="shared" ca="1" si="189"/>
        <v>25034.230935978801</v>
      </c>
      <c r="BC344" s="15">
        <f t="shared" ca="1" si="190"/>
        <v>33579.170246586022</v>
      </c>
      <c r="BD344" s="15">
        <f t="shared" ca="1" si="191"/>
        <v>47957.946316074842</v>
      </c>
      <c r="BE344" s="15">
        <f t="shared" ca="1" si="192"/>
        <v>58246.790473653404</v>
      </c>
      <c r="BF344" s="15">
        <f ca="1">Inputs!$B$13*EXP($B$9-0.5*C$6^2+C$6*Y344)</f>
        <v>13479.520647327599</v>
      </c>
      <c r="BG344" s="15">
        <f t="shared" ca="1" si="193"/>
        <v>19013.185926059945</v>
      </c>
      <c r="BH344" s="15">
        <f t="shared" ca="1" si="194"/>
        <v>26829.964020794512</v>
      </c>
      <c r="BI344" s="15">
        <f t="shared" ca="1" si="195"/>
        <v>39671.068134870911</v>
      </c>
      <c r="BJ344" s="15">
        <f t="shared" ca="1" si="196"/>
        <v>46459.393120714143</v>
      </c>
      <c r="BK344" s="15">
        <f t="shared" ca="1" si="197"/>
        <v>63107.640468753576</v>
      </c>
      <c r="BL344" s="15">
        <f t="shared" ca="1" si="198"/>
        <v>81562.843306433846</v>
      </c>
      <c r="BM344" s="15">
        <f t="shared" ca="1" si="199"/>
        <v>89961.082995130346</v>
      </c>
      <c r="BN344" s="15">
        <f t="shared" ca="1" si="200"/>
        <v>111995.55598061884</v>
      </c>
      <c r="BO344" s="15">
        <f t="shared" ca="1" si="201"/>
        <v>136704.06324164171</v>
      </c>
      <c r="BP344" s="15">
        <f t="shared" ca="1" si="202"/>
        <v>192236.54219195308</v>
      </c>
      <c r="BQ344" s="15">
        <f ca="1">Inputs!$B$20*EXP($B$10-0.5*C$7^2+C$7*AJ344)</f>
        <v>2603.0257769878294</v>
      </c>
      <c r="BR344" s="15">
        <f t="shared" ca="1" si="203"/>
        <v>4736.9681212168753</v>
      </c>
      <c r="BS344" s="15">
        <f t="shared" ca="1" si="204"/>
        <v>7047.7284845852137</v>
      </c>
      <c r="BT344" s="15">
        <f t="shared" ca="1" si="205"/>
        <v>14028.667884392386</v>
      </c>
      <c r="BU344" s="15">
        <f t="shared" ca="1" si="206"/>
        <v>17692.633861428025</v>
      </c>
      <c r="BV344" s="15">
        <f t="shared" ca="1" si="207"/>
        <v>23109.995669656029</v>
      </c>
      <c r="BW344" s="15">
        <f t="shared" ca="1" si="208"/>
        <v>41401.06385561241</v>
      </c>
      <c r="BX344" s="15">
        <f t="shared" ca="1" si="209"/>
        <v>66597.183530166119</v>
      </c>
      <c r="BY344" s="15">
        <f t="shared" ca="1" si="210"/>
        <v>101357.80853906301</v>
      </c>
      <c r="BZ344" s="15">
        <f t="shared" ca="1" si="211"/>
        <v>185312.43258082672</v>
      </c>
      <c r="CA344" s="15">
        <f t="shared" ca="1" si="212"/>
        <v>299984.52159604116</v>
      </c>
      <c r="CB344" s="15">
        <f ca="1">(AU344*DCF!C$10-DCF!C$5*MAX(AU344*DCF!C$10,0)-MAX(AU344-Inputs!$B$6,0)/Inputs!$B$10)*DCF!C$6</f>
        <v>1047.4313334413839</v>
      </c>
      <c r="CC344" s="15">
        <f ca="1">(AV344*DCF!D$10-DCF!D$5*MAX(AV344*DCF!D$10,0)-MAX(AV344-AU344,0)/Inputs!$B$10)*DCF!D$6</f>
        <v>1060.4472708733226</v>
      </c>
      <c r="CD344" s="15">
        <f ca="1">(AW344*DCF!E$10-DCF!E$5*MAX(AW344*DCF!E$10,0)-MAX(AW344-AV344,0)/Inputs!$B$10)*DCF!E$6</f>
        <v>1359.1751286003764</v>
      </c>
      <c r="CE344" s="15">
        <f ca="1">(AX344*DCF!F$10-DCF!F$5*MAX(AX344*DCF!F$10,0)-MAX(AX344-AW344,0)/Inputs!$B$10)*DCF!F$6</f>
        <v>1621.5414679416624</v>
      </c>
      <c r="CF344" s="15">
        <f ca="1">(AY344*DCF!G$10-DCF!G$5*MAX(AY344*DCF!G$10,0)-MAX(AY344-AX344,0)/Inputs!$B$10)*DCF!G$6</f>
        <v>2410.9940858254195</v>
      </c>
      <c r="CG344" s="15">
        <f ca="1">(AZ344*DCF!H$10-DCF!H$5*MAX(AZ344*DCF!H$10,0)-MAX(AZ344-AY344,0)/Inputs!$B$10)*DCF!H$6</f>
        <v>2663.6896564003318</v>
      </c>
      <c r="CH344" s="15">
        <f ca="1">(BA344*DCF!I$10-DCF!I$5*MAX(BA344*DCF!I$10,0)-MAX(BA344-AZ344,0)/Inputs!$B$10)*DCF!I$6</f>
        <v>2712.5759981809474</v>
      </c>
      <c r="CI344" s="15">
        <f ca="1">(BB344*DCF!J$10-DCF!J$5*MAX(BB344*DCF!J$10,0)-MAX(BB344-BA344,0)/Inputs!$B$10)*DCF!J$6</f>
        <v>3607.2746256246292</v>
      </c>
      <c r="CJ344" s="15">
        <f ca="1">(BC344*DCF!K$10-DCF!K$5*MAX(BC344*DCF!K$10,0)-MAX(BC344-BB344,0)/Inputs!$B$10)*DCF!K$6</f>
        <v>4209.5456995142931</v>
      </c>
      <c r="CK344" s="15">
        <f ca="1">(BD344*DCF!L$10-DCF!L$5*MAX(BD344*DCF!L$10,0)-MAX(BD344-BC344,0)/Inputs!$B$10)*DCF!L$6</f>
        <v>5373.5617127361684</v>
      </c>
      <c r="CL344" s="15">
        <f ca="1">(BE344*DCF!M$10-DCF!M$5*MAX(BE344*DCF!M$10,0)-MAX(BE344-BD344,0)/Inputs!$B$10)*DCF!M$6</f>
        <v>6990.263132564126</v>
      </c>
      <c r="CM344" s="15">
        <f ca="1">(BF344*DCF!C$28-DCF!C$5*MAX(BF344*DCF!C$28,0)-MAX(BF344-Inputs!$B$13,0)/Inputs!$B$17)*DCF!C$6</f>
        <v>3630.6001816674802</v>
      </c>
      <c r="CN344" s="15">
        <f ca="1">(BG344*DCF!D$28-DCF!D$5*MAX(BG344*DCF!D$28,0)-MAX(BG344-BF344,0)/Inputs!$B$17)*DCF!D$6</f>
        <v>4419.2372513180853</v>
      </c>
      <c r="CO344" s="15">
        <f ca="1">(BH344*DCF!E$28-DCF!E$5*MAX(BH344*DCF!E$28,0)-MAX(BH344-BG344,0)/Inputs!$B$17)*DCF!E$6</f>
        <v>6058.1441907023491</v>
      </c>
      <c r="CP344" s="15">
        <f ca="1">(BI344*DCF!F$28-DCF!F$5*MAX(BI344*DCF!F$28,0)-MAX(BI344-BH344,0)/Inputs!$B$17)*DCF!F$6</f>
        <v>8431.7240553661304</v>
      </c>
      <c r="CQ344" s="15">
        <f ca="1">(BJ344*DCF!G$28-DCF!G$5*MAX(BJ344*DCF!G$28,0)-MAX(BJ344-BI344,0)/Inputs!$B$17)*DCF!G$6</f>
        <v>10912.512829412932</v>
      </c>
      <c r="CR344" s="15">
        <f ca="1">(BK344*DCF!H$28-DCF!H$5*MAX(BK344*DCF!H$28,0)-MAX(BK344-BJ344,0)/Inputs!$B$17)*DCF!H$6</f>
        <v>13020.545308416846</v>
      </c>
      <c r="CS344" s="15">
        <f ca="1">(BL344*DCF!I$28-DCF!I$5*MAX(BL344*DCF!I$28,0)-MAX(BL344-BK344,0)/Inputs!$B$17)*DCF!I$6</f>
        <v>16530.862925287187</v>
      </c>
      <c r="CT344" s="15">
        <f ca="1">(BM344*DCF!J$28-DCF!J$5*MAX(BM344*DCF!J$28,0)-MAX(BM344-BL344,0)/Inputs!$B$17)*DCF!J$6</f>
        <v>18955.251776290203</v>
      </c>
      <c r="CU344" s="15">
        <f ca="1">(BN344*DCF!K$28-DCF!K$5*MAX(BN344*DCF!K$28,0)-MAX(BN344-BM344,0)/Inputs!$B$17)*DCF!K$6</f>
        <v>20952.654150594419</v>
      </c>
      <c r="CV344" s="15">
        <f ca="1">(BO344*DCF!L$28-DCF!L$5*MAX(BO344*DCF!L$28,0)-MAX(BO344-BN344,0)/Inputs!$B$17)*DCF!L$6</f>
        <v>24479.521220046139</v>
      </c>
      <c r="CW344" s="15">
        <f ca="1">(BP344*DCF!M$28-DCF!M$5*MAX(BP344*DCF!M$28,0)-MAX(BP344-BO344,0)/Inputs!$B$17)*DCF!M$6</f>
        <v>30364.712192477939</v>
      </c>
      <c r="CX344" s="15">
        <f ca="1">(BQ344*DCF!C$46-DCF!C$5*MAX(BQ344*DCF!C$46,0)-MAX(BQ344-Inputs!$B$20,0)/Inputs!$B$24)*DCF!C$6</f>
        <v>-601.16068752605759</v>
      </c>
      <c r="CY344" s="15">
        <f ca="1">(BR344*DCF!D$46-DCF!D$5*MAX(BR344*DCF!D$46,0)-MAX(BR344-BQ344,0)/Inputs!$B$24)*DCF!D$6</f>
        <v>-1719.0254757199818</v>
      </c>
      <c r="CZ344" s="15">
        <f ca="1">(BS344*DCF!E$46-DCF!E$5*MAX(BS344*DCF!E$46,0)-MAX(BS344-BR344,0)/Inputs!$B$24)*DCF!E$6</f>
        <v>-1744.2442853313121</v>
      </c>
      <c r="DA344" s="15">
        <f ca="1">(BT344*DCF!F$46-DCF!F$5*MAX(BT344*DCF!F$46,0)-MAX(BT344-BS344,0)/Inputs!$B$24)*DCF!F$6</f>
        <v>-3563.6370111444535</v>
      </c>
      <c r="DB344" s="15">
        <f ca="1">(BU344*DCF!G$46-DCF!G$5*MAX(BU344*DCF!G$46,0)-MAX(BU344-BT344,0)/Inputs!$B$24)*DCF!G$6</f>
        <v>-1827.6310102684456</v>
      </c>
      <c r="DC344" s="15">
        <f ca="1">(BV344*DCF!H$46-DCF!H$5*MAX(BV344*DCF!H$46,0)-MAX(BV344-BU344,0)/Inputs!$B$24)*DCF!H$6</f>
        <v>-1683.4119891803464</v>
      </c>
      <c r="DD344" s="15">
        <f ca="1">(BW344*DCF!I$46-DCF!I$5*MAX(BW344*DCF!I$46,0)-MAX(BW344-BV344,0)/Inputs!$B$24)*DCF!I$6</f>
        <v>-4294.4844606167871</v>
      </c>
      <c r="DE344" s="15">
        <f ca="1">(BX344*DCF!J$46-DCF!J$5*MAX(BX344*DCF!J$46,0)-MAX(BX344-BW344,0)/Inputs!$B$24)*DCF!J$6</f>
        <v>-3888.0316596578077</v>
      </c>
      <c r="DF344" s="15">
        <f ca="1">(BY344*DCF!K$46-DCF!K$5*MAX(BY344*DCF!K$46,0)-MAX(BY344-BX344,0)/Inputs!$B$24)*DCF!K$6</f>
        <v>-2725.5312062245484</v>
      </c>
      <c r="DG344" s="15">
        <f ca="1">(BZ344*DCF!L$46-DCF!L$5*MAX(BZ344*DCF!L$46,0)-MAX(BZ344-BY344,0)/Inputs!$B$24)*DCF!L$6</f>
        <v>-6189.4186563805633</v>
      </c>
      <c r="DH344" s="15">
        <f ca="1">(CA344*DCF!M$46-DCF!M$5*MAX(CA344*DCF!M$46,0)-MAX(CA344-BZ344,0)/Inputs!$B$24)*DCF!M$6</f>
        <v>-455.30211862375</v>
      </c>
      <c r="DI344" s="15">
        <f ca="1">SUM(CB344:CL344)+BE344*DCF!M$10*(1+Inputs!$B$30)*(1-Inputs!$B$33)*(1-Inputs!$B$30/Inputs!$B$31)/(Inputs!$B$29-Inputs!$B$30)*DCF!M$6</f>
        <v>195158.08823394572</v>
      </c>
      <c r="DJ344" s="15">
        <f ca="1">SUM(CM344:CW344)+BP344*DCF!M$28*(1+Inputs!$B$30)*(1-Inputs!$B$33)*(1-Inputs!$B$30/Inputs!$B$31)/(Inputs!$B$29-Inputs!$B$30)*DCF!M$6</f>
        <v>871084.88472865836</v>
      </c>
      <c r="DK344" s="15">
        <f ca="1">SUM(CX344:DH344)+CA344*DCF!M$46*(1+Inputs!$B$30)*(1-Inputs!$B$33)*(1-Inputs!$B$30/Inputs!$B$31)/(Inputs!$B$29-Inputs!$B$30)*DCF!M$6</f>
        <v>435119.72726510902</v>
      </c>
      <c r="DM344" s="15">
        <f ca="1">DI344+DJ344+DK344+Inputs!$B$34+Inputs!$B$36-Inputs!$B$35</f>
        <v>1578213.7002277132</v>
      </c>
    </row>
    <row r="345" spans="1:117" x14ac:dyDescent="0.75">
      <c r="A345" s="11">
        <v>332</v>
      </c>
      <c r="C345" s="24">
        <f t="shared" ca="1" si="213"/>
        <v>0.52704711533950921</v>
      </c>
      <c r="D345" s="24">
        <f t="shared" ca="1" si="213"/>
        <v>2.4684169624279311E-2</v>
      </c>
      <c r="E345" s="24">
        <f t="shared" ca="1" si="213"/>
        <v>0.12158627142439556</v>
      </c>
      <c r="F345" s="24">
        <f t="shared" ca="1" si="213"/>
        <v>-1.0116454633922392</v>
      </c>
      <c r="G345" s="24">
        <f t="shared" ca="1" si="213"/>
        <v>-0.1941127917699331</v>
      </c>
      <c r="H345" s="24">
        <f t="shared" ca="1" si="213"/>
        <v>0.68762383136648531</v>
      </c>
      <c r="I345" s="24">
        <f t="shared" ca="1" si="213"/>
        <v>1.1455095128104267</v>
      </c>
      <c r="J345" s="24">
        <f t="shared" ca="1" si="213"/>
        <v>-1.2115007386212819</v>
      </c>
      <c r="K345" s="24">
        <f t="shared" ca="1" si="213"/>
        <v>5.1351258592514278E-2</v>
      </c>
      <c r="L345" s="24">
        <f t="shared" ca="1" si="213"/>
        <v>-7.3930392760318264E-2</v>
      </c>
      <c r="M345" s="24">
        <f t="shared" ca="1" si="213"/>
        <v>0.62327078945291992</v>
      </c>
      <c r="N345" s="24">
        <f ca="1">SQRT(Inputs!$B$38)*C345+SQRT(1-Inputs!$B$38)*_xlfn.NORM.S.INV(RAND())</f>
        <v>-0.68379821990951073</v>
      </c>
      <c r="O345" s="24">
        <f ca="1">SQRT(Inputs!$B$38)*D345+SQRT(1-Inputs!$B$38)*_xlfn.NORM.S.INV(RAND())</f>
        <v>-1.6705347153824051</v>
      </c>
      <c r="P345" s="24">
        <f ca="1">SQRT(Inputs!$B$38)*E345+SQRT(1-Inputs!$B$38)*_xlfn.NORM.S.INV(RAND())</f>
        <v>1.2491726332799808</v>
      </c>
      <c r="Q345" s="24">
        <f ca="1">SQRT(Inputs!$B$38)*F345+SQRT(1-Inputs!$B$38)*_xlfn.NORM.S.INV(RAND())</f>
        <v>0.11866175710278193</v>
      </c>
      <c r="R345" s="24">
        <f ca="1">SQRT(Inputs!$B$38)*G345+SQRT(1-Inputs!$B$38)*_xlfn.NORM.S.INV(RAND())</f>
        <v>-0.49344700313701667</v>
      </c>
      <c r="S345" s="24">
        <f ca="1">SQRT(Inputs!$B$38)*H345+SQRT(1-Inputs!$B$38)*_xlfn.NORM.S.INV(RAND())</f>
        <v>0.53531613395696032</v>
      </c>
      <c r="T345" s="24">
        <f ca="1">SQRT(Inputs!$B$38)*I345+SQRT(1-Inputs!$B$38)*_xlfn.NORM.S.INV(RAND())</f>
        <v>0.57063111056879723</v>
      </c>
      <c r="U345" s="24">
        <f ca="1">SQRT(Inputs!$B$38)*J345+SQRT(1-Inputs!$B$38)*_xlfn.NORM.S.INV(RAND())</f>
        <v>2.1117074267803737E-2</v>
      </c>
      <c r="V345" s="24">
        <f ca="1">SQRT(Inputs!$B$38)*K345+SQRT(1-Inputs!$B$38)*_xlfn.NORM.S.INV(RAND())</f>
        <v>-0.79030577136407809</v>
      </c>
      <c r="W345" s="24">
        <f ca="1">SQRT(Inputs!$B$38)*L345+SQRT(1-Inputs!$B$38)*_xlfn.NORM.S.INV(RAND())</f>
        <v>1.3460918548765226</v>
      </c>
      <c r="X345" s="24">
        <f ca="1">SQRT(Inputs!$B$38)*M345+SQRT(1-Inputs!$B$38)*_xlfn.NORM.S.INV(RAND())</f>
        <v>-0.23096376951899039</v>
      </c>
      <c r="Y345" s="24">
        <f ca="1">SQRT(Inputs!$B$38)*C345+SQRT(1-Inputs!$B$38)*_xlfn.NORM.S.INV(RAND())</f>
        <v>1.45343841291724</v>
      </c>
      <c r="Z345" s="24">
        <f ca="1">SQRT(Inputs!$B$38)*D345+SQRT(1-Inputs!$B$38)*_xlfn.NORM.S.INV(RAND())</f>
        <v>-0.68788185038921967</v>
      </c>
      <c r="AA345" s="24">
        <f ca="1">SQRT(Inputs!$B$38)*E345+SQRT(1-Inputs!$B$38)*_xlfn.NORM.S.INV(RAND())</f>
        <v>0.48158328443590076</v>
      </c>
      <c r="AB345" s="24">
        <f ca="1">SQRT(Inputs!$B$38)*F345+SQRT(1-Inputs!$B$38)*_xlfn.NORM.S.INV(RAND())</f>
        <v>-0.67880465951295732</v>
      </c>
      <c r="AC345" s="24">
        <f ca="1">SQRT(Inputs!$B$38)*G345+SQRT(1-Inputs!$B$38)*_xlfn.NORM.S.INV(RAND())</f>
        <v>-0.82393618046232631</v>
      </c>
      <c r="AD345" s="24">
        <f ca="1">SQRT(Inputs!$B$38)*H345+SQRT(1-Inputs!$B$38)*_xlfn.NORM.S.INV(RAND())</f>
        <v>0.38593166097165055</v>
      </c>
      <c r="AE345" s="24">
        <f ca="1">SQRT(Inputs!$B$38)*I345+SQRT(1-Inputs!$B$38)*_xlfn.NORM.S.INV(RAND())</f>
        <v>0.23732303503556529</v>
      </c>
      <c r="AF345" s="24">
        <f ca="1">SQRT(Inputs!$B$38)*J345+SQRT(1-Inputs!$B$38)*_xlfn.NORM.S.INV(RAND())</f>
        <v>-0.68917796877186055</v>
      </c>
      <c r="AG345" s="24">
        <f ca="1">SQRT(Inputs!$B$38)*K345+SQRT(1-Inputs!$B$38)*_xlfn.NORM.S.INV(RAND())</f>
        <v>-0.41327532779474635</v>
      </c>
      <c r="AH345" s="24">
        <f ca="1">SQRT(Inputs!$B$38)*L345+SQRT(1-Inputs!$B$38)*_xlfn.NORM.S.INV(RAND())</f>
        <v>-6.3726673584689336E-2</v>
      </c>
      <c r="AI345" s="24">
        <f ca="1">SQRT(Inputs!$B$38)*M345+SQRT(1-Inputs!$B$38)*_xlfn.NORM.S.INV(RAND())</f>
        <v>-1.0794610325267215</v>
      </c>
      <c r="AJ345" s="24">
        <f ca="1">SQRT(Inputs!$B$38)*C345+SQRT(1-Inputs!$B$38)*_xlfn.NORM.S.INV(RAND())</f>
        <v>0.40953977273182135</v>
      </c>
      <c r="AK345" s="24">
        <f ca="1">SQRT(Inputs!$B$38)*D345+SQRT(1-Inputs!$B$38)*_xlfn.NORM.S.INV(RAND())</f>
        <v>1.5625018192996718</v>
      </c>
      <c r="AL345" s="24">
        <f ca="1">SQRT(Inputs!$B$38)*E345+SQRT(1-Inputs!$B$38)*_xlfn.NORM.S.INV(RAND())</f>
        <v>-0.35154945724032388</v>
      </c>
      <c r="AM345" s="24">
        <f ca="1">SQRT(Inputs!$B$38)*F345+SQRT(1-Inputs!$B$38)*_xlfn.NORM.S.INV(RAND())</f>
        <v>-2.6676186867384719</v>
      </c>
      <c r="AN345" s="24">
        <f ca="1">SQRT(Inputs!$B$38)*G345+SQRT(1-Inputs!$B$38)*_xlfn.NORM.S.INV(RAND())</f>
        <v>0.34769833575217951</v>
      </c>
      <c r="AO345" s="24">
        <f ca="1">SQRT(Inputs!$B$38)*H345+SQRT(1-Inputs!$B$38)*_xlfn.NORM.S.INV(RAND())</f>
        <v>-5.8948793698411772E-2</v>
      </c>
      <c r="AP345" s="24">
        <f ca="1">SQRT(Inputs!$B$38)*I345+SQRT(1-Inputs!$B$38)*_xlfn.NORM.S.INV(RAND())</f>
        <v>0.49102885562832715</v>
      </c>
      <c r="AQ345" s="24">
        <f ca="1">SQRT(Inputs!$B$38)*J345+SQRT(1-Inputs!$B$38)*_xlfn.NORM.S.INV(RAND())</f>
        <v>-0.88227822627118835</v>
      </c>
      <c r="AR345" s="24">
        <f ca="1">SQRT(Inputs!$B$38)*K345+SQRT(1-Inputs!$B$38)*_xlfn.NORM.S.INV(RAND())</f>
        <v>-2.6235163912582189E-2</v>
      </c>
      <c r="AS345" s="24">
        <f ca="1">SQRT(Inputs!$B$38)*L345+SQRT(1-Inputs!$B$38)*_xlfn.NORM.S.INV(RAND())</f>
        <v>1.0855718376245473</v>
      </c>
      <c r="AT345" s="24">
        <f ca="1">SQRT(Inputs!$B$38)*M345+SQRT(1-Inputs!$B$38)*_xlfn.NORM.S.INV(RAND())</f>
        <v>-0.7580047386623876</v>
      </c>
      <c r="AU345" s="15">
        <f ca="1">Inputs!$B$6*EXP($B$8-0.5*C$5^2+C$5*N345)</f>
        <v>4442.2838128305239</v>
      </c>
      <c r="AV345" s="15">
        <f t="shared" ca="1" si="183"/>
        <v>4229.69307097812</v>
      </c>
      <c r="AW345" s="15">
        <f t="shared" ca="1" si="184"/>
        <v>6103.8206526715503</v>
      </c>
      <c r="AX345" s="15">
        <f t="shared" ca="1" si="185"/>
        <v>7563.451558708899</v>
      </c>
      <c r="AY345" s="15">
        <f t="shared" ca="1" si="186"/>
        <v>8725.68831963296</v>
      </c>
      <c r="AZ345" s="15">
        <f t="shared" ca="1" si="187"/>
        <v>11319.750160546539</v>
      </c>
      <c r="BA345" s="15">
        <f t="shared" ca="1" si="188"/>
        <v>14704.981908865402</v>
      </c>
      <c r="BB345" s="15">
        <f t="shared" ca="1" si="189"/>
        <v>18041.508988584799</v>
      </c>
      <c r="BC345" s="15">
        <f t="shared" ca="1" si="190"/>
        <v>20473.269471191008</v>
      </c>
      <c r="BD345" s="15">
        <f t="shared" ca="1" si="191"/>
        <v>28446.998504749805</v>
      </c>
      <c r="BE345" s="15">
        <f t="shared" ca="1" si="192"/>
        <v>34132.522757598868</v>
      </c>
      <c r="BF345" s="15">
        <f ca="1">Inputs!$B$13*EXP($B$9-0.5*C$6^2+C$6*Y345)</f>
        <v>18449.82269914783</v>
      </c>
      <c r="BG345" s="15">
        <f t="shared" ca="1" si="193"/>
        <v>19860.803559337521</v>
      </c>
      <c r="BH345" s="15">
        <f t="shared" ca="1" si="194"/>
        <v>26284.005608887353</v>
      </c>
      <c r="BI345" s="15">
        <f t="shared" ca="1" si="195"/>
        <v>28983.49164745877</v>
      </c>
      <c r="BJ345" s="15">
        <f t="shared" ca="1" si="196"/>
        <v>31552.833630374891</v>
      </c>
      <c r="BK345" s="15">
        <f t="shared" ca="1" si="197"/>
        <v>40814.221335586692</v>
      </c>
      <c r="BL345" s="15">
        <f t="shared" ca="1" si="198"/>
        <v>51701.217927106132</v>
      </c>
      <c r="BM345" s="15">
        <f t="shared" ca="1" si="199"/>
        <v>58337.36818339867</v>
      </c>
      <c r="BN345" s="15">
        <f t="shared" ca="1" si="200"/>
        <v>68280.894543027665</v>
      </c>
      <c r="BO345" s="15">
        <f t="shared" ca="1" si="201"/>
        <v>83392.566209609722</v>
      </c>
      <c r="BP345" s="15">
        <f t="shared" ca="1" si="202"/>
        <v>90825.018512150869</v>
      </c>
      <c r="BQ345" s="15">
        <f ca="1">Inputs!$B$20*EXP($B$10-0.5*C$7^2+C$7*AJ345)</f>
        <v>4960.1206956466294</v>
      </c>
      <c r="BR345" s="15">
        <f t="shared" ca="1" si="203"/>
        <v>11054.426528104548</v>
      </c>
      <c r="BS345" s="15">
        <f t="shared" ca="1" si="204"/>
        <v>13684.067592794016</v>
      </c>
      <c r="BT345" s="15">
        <f t="shared" ca="1" si="205"/>
        <v>9371.1026341098914</v>
      </c>
      <c r="BU345" s="15">
        <f t="shared" ca="1" si="206"/>
        <v>14127.152119373301</v>
      </c>
      <c r="BV345" s="15">
        <f t="shared" ca="1" si="207"/>
        <v>19395.631908064581</v>
      </c>
      <c r="BW345" s="15">
        <f t="shared" ca="1" si="208"/>
        <v>30029.676690369364</v>
      </c>
      <c r="BX345" s="15">
        <f t="shared" ca="1" si="209"/>
        <v>35192.298583178439</v>
      </c>
      <c r="BY345" s="15">
        <f t="shared" ca="1" si="210"/>
        <v>49063.496625530868</v>
      </c>
      <c r="BZ345" s="15">
        <f t="shared" ca="1" si="211"/>
        <v>84048.393071060156</v>
      </c>
      <c r="CA345" s="15">
        <f t="shared" ca="1" si="212"/>
        <v>103184.22320573905</v>
      </c>
      <c r="CB345" s="15">
        <f ca="1">(AU345*DCF!C$10-DCF!C$5*MAX(AU345*DCF!C$10,0)-MAX(AU345-Inputs!$B$6,0)/Inputs!$B$10)*DCF!C$6</f>
        <v>1046.7816797485161</v>
      </c>
      <c r="CC345" s="15">
        <f ca="1">(AV345*DCF!D$10-DCF!D$5*MAX(AV345*DCF!D$10,0)-MAX(AV345-AU345,0)/Inputs!$B$10)*DCF!D$6</f>
        <v>1030.9590308209647</v>
      </c>
      <c r="CD345" s="15">
        <f ca="1">(AW345*DCF!E$10-DCF!E$5*MAX(AW345*DCF!E$10,0)-MAX(AW345-AV345,0)/Inputs!$B$10)*DCF!E$6</f>
        <v>987.14388189058002</v>
      </c>
      <c r="CE345" s="15">
        <f ca="1">(AX345*DCF!F$10-DCF!F$5*MAX(AX345*DCF!F$10,0)-MAX(AX345-AW345,0)/Inputs!$B$10)*DCF!F$6</f>
        <v>1347.3764184682307</v>
      </c>
      <c r="CF345" s="15">
        <f ca="1">(AY345*DCF!G$10-DCF!G$5*MAX(AY345*DCF!G$10,0)-MAX(AY345-AX345,0)/Inputs!$B$10)*DCF!G$6</f>
        <v>1574.4375087808739</v>
      </c>
      <c r="CG345" s="15">
        <f ca="1">(AZ345*DCF!H$10-DCF!H$5*MAX(AZ345*DCF!H$10,0)-MAX(AZ345-AY345,0)/Inputs!$B$10)*DCF!H$6</f>
        <v>1737.1154285605905</v>
      </c>
      <c r="CH345" s="15">
        <f ca="1">(BA345*DCF!I$10-DCF!I$5*MAX(BA345*DCF!I$10,0)-MAX(BA345-AZ345,0)/Inputs!$B$10)*DCF!I$6</f>
        <v>2130.7671408516294</v>
      </c>
      <c r="CI345" s="15">
        <f ca="1">(BB345*DCF!J$10-DCF!J$5*MAX(BB345*DCF!J$10,0)-MAX(BB345-BA345,0)/Inputs!$B$10)*DCF!J$6</f>
        <v>2590.3691072153383</v>
      </c>
      <c r="CJ345" s="15">
        <f ca="1">(BC345*DCF!K$10-DCF!K$5*MAX(BC345*DCF!K$10,0)-MAX(BC345-BB345,0)/Inputs!$B$10)*DCF!K$6</f>
        <v>2955.4581328944496</v>
      </c>
      <c r="CK345" s="15">
        <f ca="1">(BD345*DCF!L$10-DCF!L$5*MAX(BD345*DCF!L$10,0)-MAX(BD345-BC345,0)/Inputs!$B$10)*DCF!L$6</f>
        <v>3259.2160517417251</v>
      </c>
      <c r="CL345" s="15">
        <f ca="1">(BE345*DCF!M$10-DCF!M$5*MAX(BE345*DCF!M$10,0)-MAX(BE345-BD345,0)/Inputs!$B$10)*DCF!M$6</f>
        <v>4137.3438114335631</v>
      </c>
      <c r="CM345" s="15">
        <f ca="1">(BF345*DCF!C$28-DCF!C$5*MAX(BF345*DCF!C$28,0)-MAX(BF345-Inputs!$B$13,0)/Inputs!$B$17)*DCF!C$6</f>
        <v>3999.6280094609015</v>
      </c>
      <c r="CN345" s="15">
        <f ca="1">(BG345*DCF!D$28-DCF!D$5*MAX(BG345*DCF!D$28,0)-MAX(BG345-BF345,0)/Inputs!$B$17)*DCF!D$6</f>
        <v>5548.4378036129183</v>
      </c>
      <c r="CO345" s="15">
        <f ca="1">(BH345*DCF!E$28-DCF!E$5*MAX(BH345*DCF!E$28,0)-MAX(BH345-BG345,0)/Inputs!$B$17)*DCF!E$6</f>
        <v>6178.1737031077118</v>
      </c>
      <c r="CP345" s="15">
        <f ca="1">(BI345*DCF!F$28-DCF!F$5*MAX(BI345*DCF!F$28,0)-MAX(BI345-BH345,0)/Inputs!$B$17)*DCF!F$6</f>
        <v>7376.770430163765</v>
      </c>
      <c r="CQ345" s="15">
        <f ca="1">(BJ345*DCF!G$28-DCF!G$5*MAX(BJ345*DCF!G$28,0)-MAX(BJ345-BI345,0)/Inputs!$B$17)*DCF!G$6</f>
        <v>7754.4841365327839</v>
      </c>
      <c r="CR345" s="15">
        <f ca="1">(BK345*DCF!H$28-DCF!H$5*MAX(BK345*DCF!H$28,0)-MAX(BK345-BJ345,0)/Inputs!$B$17)*DCF!H$6</f>
        <v>8654.8474865354037</v>
      </c>
      <c r="CS345" s="15">
        <f ca="1">(BL345*DCF!I$28-DCF!I$5*MAX(BL345*DCF!I$28,0)-MAX(BL345-BK345,0)/Inputs!$B$17)*DCF!I$6</f>
        <v>10595.080641204231</v>
      </c>
      <c r="CT345" s="15">
        <f ca="1">(BM345*DCF!J$28-DCF!J$5*MAX(BM345*DCF!J$28,0)-MAX(BM345-BL345,0)/Inputs!$B$17)*DCF!J$6</f>
        <v>12134.176750136246</v>
      </c>
      <c r="CU345" s="15">
        <f ca="1">(BN345*DCF!K$28-DCF!K$5*MAX(BN345*DCF!K$28,0)-MAX(BN345-BM345,0)/Inputs!$B$17)*DCF!K$6</f>
        <v>13201.830529726101</v>
      </c>
      <c r="CV345" s="15">
        <f ca="1">(BO345*DCF!L$28-DCF!L$5*MAX(BO345*DCF!L$28,0)-MAX(BO345-BN345,0)/Inputs!$B$17)*DCF!L$6</f>
        <v>14928.65651066958</v>
      </c>
      <c r="CW345" s="15">
        <f ca="1">(BP345*DCF!M$28-DCF!M$5*MAX(BP345*DCF!M$28,0)-MAX(BP345-BO345,0)/Inputs!$B$17)*DCF!M$6</f>
        <v>16311.879683831543</v>
      </c>
      <c r="CX345" s="15">
        <f ca="1">(BQ345*DCF!C$46-DCF!C$5*MAX(BQ345*DCF!C$46,0)-MAX(BQ345-Inputs!$B$20,0)/Inputs!$B$24)*DCF!C$6</f>
        <v>-1958.0512902863481</v>
      </c>
      <c r="CY345" s="15">
        <f ca="1">(BR345*DCF!D$46-DCF!D$5*MAX(BR345*DCF!D$46,0)-MAX(BR345-BQ345,0)/Inputs!$B$24)*DCF!D$6</f>
        <v>-4487.1225271668154</v>
      </c>
      <c r="CZ345" s="15">
        <f ca="1">(BS345*DCF!E$46-DCF!E$5*MAX(BS345*DCF!E$46,0)-MAX(BS345-BR345,0)/Inputs!$B$24)*DCF!E$6</f>
        <v>-2654.6969334242262</v>
      </c>
      <c r="DA345" s="15">
        <f ca="1">(BT345*DCF!F$46-DCF!F$5*MAX(BT345*DCF!F$46,0)-MAX(BT345-BS345,0)/Inputs!$B$24)*DCF!F$6</f>
        <v>-682.46294244638989</v>
      </c>
      <c r="DB345" s="15">
        <f ca="1">(BU345*DCF!G$46-DCF!G$5*MAX(BU345*DCF!G$46,0)-MAX(BU345-BT345,0)/Inputs!$B$24)*DCF!G$6</f>
        <v>-2075.050564229794</v>
      </c>
      <c r="DC345" s="15">
        <f ca="1">(BV345*DCF!H$46-DCF!H$5*MAX(BV345*DCF!H$46,0)-MAX(BV345-BU345,0)/Inputs!$B$24)*DCF!H$6</f>
        <v>-1637.1478138245777</v>
      </c>
      <c r="DD345" s="15">
        <f ca="1">(BW345*DCF!I$46-DCF!I$5*MAX(BW345*DCF!I$46,0)-MAX(BW345-BV345,0)/Inputs!$B$24)*DCF!I$6</f>
        <v>-2359.0758513600904</v>
      </c>
      <c r="DE345" s="15">
        <f ca="1">(BX345*DCF!J$46-DCF!J$5*MAX(BX345*DCF!J$46,0)-MAX(BX345-BW345,0)/Inputs!$B$24)*DCF!J$6</f>
        <v>107.17659795467692</v>
      </c>
      <c r="DF345" s="15">
        <f ca="1">(BY345*DCF!K$46-DCF!K$5*MAX(BY345*DCF!K$46,0)-MAX(BY345-BX345,0)/Inputs!$B$24)*DCF!K$6</f>
        <v>-595.40351194790469</v>
      </c>
      <c r="DG345" s="15">
        <f ca="1">(BZ345*DCF!L$46-DCF!L$5*MAX(BZ345*DCF!L$46,0)-MAX(BZ345-BY345,0)/Inputs!$B$24)*DCF!L$6</f>
        <v>-2107.3214349522655</v>
      </c>
      <c r="DH345" s="15">
        <f ca="1">(CA345*DCF!M$46-DCF!M$5*MAX(CA345*DCF!M$46,0)-MAX(CA345-BZ345,0)/Inputs!$B$24)*DCF!M$6</f>
        <v>4088.7741418256205</v>
      </c>
      <c r="DI345" s="15">
        <f ca="1">SUM(CB345:CL345)+BE345*DCF!M$10*(1+Inputs!$B$30)*(1-Inputs!$B$33)*(1-Inputs!$B$30/Inputs!$B$31)/(Inputs!$B$29-Inputs!$B$30)*DCF!M$6</f>
        <v>117788.23038269104</v>
      </c>
      <c r="DJ345" s="15">
        <f ca="1">SUM(CM345:CW345)+BP345*DCF!M$28*(1+Inputs!$B$30)*(1-Inputs!$B$33)*(1-Inputs!$B$30/Inputs!$B$31)/(Inputs!$B$29-Inputs!$B$30)*DCF!M$6</f>
        <v>443706.93575944589</v>
      </c>
      <c r="DK345" s="15">
        <f ca="1">SUM(CX345:DH345)+CA345*DCF!M$46*(1+Inputs!$B$30)*(1-Inputs!$B$33)*(1-Inputs!$B$30/Inputs!$B$31)/(Inputs!$B$29-Inputs!$B$30)*DCF!M$6</f>
        <v>145174.64989884588</v>
      </c>
      <c r="DM345" s="15">
        <f ca="1">DI345+DJ345+DK345+Inputs!$B$34+Inputs!$B$36-Inputs!$B$35</f>
        <v>783520.81604098273</v>
      </c>
    </row>
    <row r="346" spans="1:117" x14ac:dyDescent="0.75">
      <c r="A346" s="11">
        <v>333</v>
      </c>
      <c r="C346" s="24">
        <f t="shared" ca="1" si="213"/>
        <v>1.0106874293659867E-2</v>
      </c>
      <c r="D346" s="24">
        <f t="shared" ca="1" si="213"/>
        <v>2.3336878489222657</v>
      </c>
      <c r="E346" s="24">
        <f t="shared" ca="1" si="213"/>
        <v>2.9721495528005352E-2</v>
      </c>
      <c r="F346" s="24">
        <f t="shared" ca="1" si="213"/>
        <v>-0.10169218650934674</v>
      </c>
      <c r="G346" s="24">
        <f t="shared" ca="1" si="213"/>
        <v>-0.46407445680589621</v>
      </c>
      <c r="H346" s="24">
        <f t="shared" ca="1" si="213"/>
        <v>-0.52298117858813065</v>
      </c>
      <c r="I346" s="24">
        <f t="shared" ca="1" si="213"/>
        <v>0.1370581919908995</v>
      </c>
      <c r="J346" s="24">
        <f t="shared" ca="1" si="213"/>
        <v>0.81753042787638275</v>
      </c>
      <c r="K346" s="24">
        <f t="shared" ca="1" si="213"/>
        <v>0.77553234158385509</v>
      </c>
      <c r="L346" s="24">
        <f t="shared" ca="1" si="213"/>
        <v>0.62749989837373632</v>
      </c>
      <c r="M346" s="24">
        <f t="shared" ca="1" si="213"/>
        <v>0.16250982660928392</v>
      </c>
      <c r="N346" s="24">
        <f ca="1">SQRT(Inputs!$B$38)*C346+SQRT(1-Inputs!$B$38)*_xlfn.NORM.S.INV(RAND())</f>
        <v>0.17302767550329451</v>
      </c>
      <c r="O346" s="24">
        <f ca="1">SQRT(Inputs!$B$38)*D346+SQRT(1-Inputs!$B$38)*_xlfn.NORM.S.INV(RAND())</f>
        <v>0.1319623513545356</v>
      </c>
      <c r="P346" s="24">
        <f ca="1">SQRT(Inputs!$B$38)*E346+SQRT(1-Inputs!$B$38)*_xlfn.NORM.S.INV(RAND())</f>
        <v>0.29006969189219339</v>
      </c>
      <c r="Q346" s="24">
        <f ca="1">SQRT(Inputs!$B$38)*F346+SQRT(1-Inputs!$B$38)*_xlfn.NORM.S.INV(RAND())</f>
        <v>0.79936540130352773</v>
      </c>
      <c r="R346" s="24">
        <f ca="1">SQRT(Inputs!$B$38)*G346+SQRT(1-Inputs!$B$38)*_xlfn.NORM.S.INV(RAND())</f>
        <v>0.26659252674964506</v>
      </c>
      <c r="S346" s="24">
        <f ca="1">SQRT(Inputs!$B$38)*H346+SQRT(1-Inputs!$B$38)*_xlfn.NORM.S.INV(RAND())</f>
        <v>-0.12515993916931983</v>
      </c>
      <c r="T346" s="24">
        <f ca="1">SQRT(Inputs!$B$38)*I346+SQRT(1-Inputs!$B$38)*_xlfn.NORM.S.INV(RAND())</f>
        <v>-8.0467731848966384E-2</v>
      </c>
      <c r="U346" s="24">
        <f ca="1">SQRT(Inputs!$B$38)*J346+SQRT(1-Inputs!$B$38)*_xlfn.NORM.S.INV(RAND())</f>
        <v>-0.30336646952508883</v>
      </c>
      <c r="V346" s="24">
        <f ca="1">SQRT(Inputs!$B$38)*K346+SQRT(1-Inputs!$B$38)*_xlfn.NORM.S.INV(RAND())</f>
        <v>0.40986805461429221</v>
      </c>
      <c r="W346" s="24">
        <f ca="1">SQRT(Inputs!$B$38)*L346+SQRT(1-Inputs!$B$38)*_xlfn.NORM.S.INV(RAND())</f>
        <v>-0.26766266204853251</v>
      </c>
      <c r="X346" s="24">
        <f ca="1">SQRT(Inputs!$B$38)*M346+SQRT(1-Inputs!$B$38)*_xlfn.NORM.S.INV(RAND())</f>
        <v>0.60492400498083332</v>
      </c>
      <c r="Y346" s="24">
        <f ca="1">SQRT(Inputs!$B$38)*C346+SQRT(1-Inputs!$B$38)*_xlfn.NORM.S.INV(RAND())</f>
        <v>-5.6047318901927573E-2</v>
      </c>
      <c r="Z346" s="24">
        <f ca="1">SQRT(Inputs!$B$38)*D346+SQRT(1-Inputs!$B$38)*_xlfn.NORM.S.INV(RAND())</f>
        <v>2.7019795590275715</v>
      </c>
      <c r="AA346" s="24">
        <f ca="1">SQRT(Inputs!$B$38)*E346+SQRT(1-Inputs!$B$38)*_xlfn.NORM.S.INV(RAND())</f>
        <v>1.2565638314252663</v>
      </c>
      <c r="AB346" s="24">
        <f ca="1">SQRT(Inputs!$B$38)*F346+SQRT(1-Inputs!$B$38)*_xlfn.NORM.S.INV(RAND())</f>
        <v>0.54362338792500087</v>
      </c>
      <c r="AC346" s="24">
        <f ca="1">SQRT(Inputs!$B$38)*G346+SQRT(1-Inputs!$B$38)*_xlfn.NORM.S.INV(RAND())</f>
        <v>0.29546478028241463</v>
      </c>
      <c r="AD346" s="24">
        <f ca="1">SQRT(Inputs!$B$38)*H346+SQRT(1-Inputs!$B$38)*_xlfn.NORM.S.INV(RAND())</f>
        <v>-0.48080510023813439</v>
      </c>
      <c r="AE346" s="24">
        <f ca="1">SQRT(Inputs!$B$38)*I346+SQRT(1-Inputs!$B$38)*_xlfn.NORM.S.INV(RAND())</f>
        <v>-0.70215074540405031</v>
      </c>
      <c r="AF346" s="24">
        <f ca="1">SQRT(Inputs!$B$38)*J346+SQRT(1-Inputs!$B$38)*_xlfn.NORM.S.INV(RAND())</f>
        <v>0.75302816222684787</v>
      </c>
      <c r="AG346" s="24">
        <f ca="1">SQRT(Inputs!$B$38)*K346+SQRT(1-Inputs!$B$38)*_xlfn.NORM.S.INV(RAND())</f>
        <v>0.13345208412941251</v>
      </c>
      <c r="AH346" s="24">
        <f ca="1">SQRT(Inputs!$B$38)*L346+SQRT(1-Inputs!$B$38)*_xlfn.NORM.S.INV(RAND())</f>
        <v>0.59166083606010633</v>
      </c>
      <c r="AI346" s="24">
        <f ca="1">SQRT(Inputs!$B$38)*M346+SQRT(1-Inputs!$B$38)*_xlfn.NORM.S.INV(RAND())</f>
        <v>0.7298741199629537</v>
      </c>
      <c r="AJ346" s="24">
        <f ca="1">SQRT(Inputs!$B$38)*C346+SQRT(1-Inputs!$B$38)*_xlfn.NORM.S.INV(RAND())</f>
        <v>0.58066584885620043</v>
      </c>
      <c r="AK346" s="24">
        <f ca="1">SQRT(Inputs!$B$38)*D346+SQRT(1-Inputs!$B$38)*_xlfn.NORM.S.INV(RAND())</f>
        <v>0.40053129663631815</v>
      </c>
      <c r="AL346" s="24">
        <f ca="1">SQRT(Inputs!$B$38)*E346+SQRT(1-Inputs!$B$38)*_xlfn.NORM.S.INV(RAND())</f>
        <v>0.60116937658544878</v>
      </c>
      <c r="AM346" s="24">
        <f ca="1">SQRT(Inputs!$B$38)*F346+SQRT(1-Inputs!$B$38)*_xlfn.NORM.S.INV(RAND())</f>
        <v>0.69425141820410396</v>
      </c>
      <c r="AN346" s="24">
        <f ca="1">SQRT(Inputs!$B$38)*G346+SQRT(1-Inputs!$B$38)*_xlfn.NORM.S.INV(RAND())</f>
        <v>-1.2173932576213287</v>
      </c>
      <c r="AO346" s="24">
        <f ca="1">SQRT(Inputs!$B$38)*H346+SQRT(1-Inputs!$B$38)*_xlfn.NORM.S.INV(RAND())</f>
        <v>-0.47381475308386822</v>
      </c>
      <c r="AP346" s="24">
        <f ca="1">SQRT(Inputs!$B$38)*I346+SQRT(1-Inputs!$B$38)*_xlfn.NORM.S.INV(RAND())</f>
        <v>9.10855849696805E-2</v>
      </c>
      <c r="AQ346" s="24">
        <f ca="1">SQRT(Inputs!$B$38)*J346+SQRT(1-Inputs!$B$38)*_xlfn.NORM.S.INV(RAND())</f>
        <v>0.38215020715252845</v>
      </c>
      <c r="AR346" s="24">
        <f ca="1">SQRT(Inputs!$B$38)*K346+SQRT(1-Inputs!$B$38)*_xlfn.NORM.S.INV(RAND())</f>
        <v>0.52079591453346308</v>
      </c>
      <c r="AS346" s="24">
        <f ca="1">SQRT(Inputs!$B$38)*L346+SQRT(1-Inputs!$B$38)*_xlfn.NORM.S.INV(RAND())</f>
        <v>9.3300592294635554E-2</v>
      </c>
      <c r="AT346" s="24">
        <f ca="1">SQRT(Inputs!$B$38)*M346+SQRT(1-Inputs!$B$38)*_xlfn.NORM.S.INV(RAND())</f>
        <v>0.49428075665055815</v>
      </c>
      <c r="AU346" s="15">
        <f ca="1">Inputs!$B$6*EXP($B$8-0.5*C$5^2+C$5*N346)</f>
        <v>5103.1891057381163</v>
      </c>
      <c r="AV346" s="15">
        <f t="shared" ca="1" si="183"/>
        <v>6333.4887525992799</v>
      </c>
      <c r="AW346" s="15">
        <f t="shared" ca="1" si="184"/>
        <v>8030.7007493316969</v>
      </c>
      <c r="AX346" s="15">
        <f t="shared" ca="1" si="185"/>
        <v>10834.405859766523</v>
      </c>
      <c r="AY346" s="15">
        <f t="shared" ca="1" si="186"/>
        <v>13659.48246382706</v>
      </c>
      <c r="AZ346" s="15">
        <f t="shared" ca="1" si="187"/>
        <v>16477.245524183083</v>
      </c>
      <c r="BA346" s="15">
        <f t="shared" ca="1" si="188"/>
        <v>19994.833249312775</v>
      </c>
      <c r="BB346" s="15">
        <f t="shared" ca="1" si="189"/>
        <v>23746.919708778671</v>
      </c>
      <c r="BC346" s="15">
        <f t="shared" ca="1" si="190"/>
        <v>30257.69162308556</v>
      </c>
      <c r="BD346" s="15">
        <f t="shared" ca="1" si="191"/>
        <v>36152.019594459467</v>
      </c>
      <c r="BE346" s="15">
        <f t="shared" ca="1" si="192"/>
        <v>46808.9188572887</v>
      </c>
      <c r="BF346" s="15">
        <f ca="1">Inputs!$B$13*EXP($B$9-0.5*C$6^2+C$6*Y346)</f>
        <v>13678.191465758677</v>
      </c>
      <c r="BG346" s="15">
        <f t="shared" ca="1" si="193"/>
        <v>27144.033093892725</v>
      </c>
      <c r="BH346" s="15">
        <f t="shared" ca="1" si="194"/>
        <v>40849.965871511289</v>
      </c>
      <c r="BI346" s="15">
        <f t="shared" ca="1" si="195"/>
        <v>54370.802004608304</v>
      </c>
      <c r="BJ346" s="15">
        <f t="shared" ca="1" si="196"/>
        <v>69555.216178153132</v>
      </c>
      <c r="BK346" s="15">
        <f t="shared" ca="1" si="197"/>
        <v>79956.89610856559</v>
      </c>
      <c r="BL346" s="15">
        <f t="shared" ca="1" si="198"/>
        <v>89674.863651722044</v>
      </c>
      <c r="BM346" s="15">
        <f t="shared" ca="1" si="199"/>
        <v>121039.11967873074</v>
      </c>
      <c r="BN346" s="15">
        <f t="shared" ca="1" si="200"/>
        <v>151262.7660352113</v>
      </c>
      <c r="BO346" s="15">
        <f t="shared" ca="1" si="201"/>
        <v>199363.55482748477</v>
      </c>
      <c r="BP346" s="15">
        <f t="shared" ca="1" si="202"/>
        <v>266532.66288951086</v>
      </c>
      <c r="BQ346" s="15">
        <f ca="1">Inputs!$B$20*EXP($B$10-0.5*C$7^2+C$7*AJ346)</f>
        <v>5270.5015613341848</v>
      </c>
      <c r="BR346" s="15">
        <f t="shared" ca="1" si="203"/>
        <v>8121.4424764511796</v>
      </c>
      <c r="BS346" s="15">
        <f t="shared" ca="1" si="204"/>
        <v>13217.380551794173</v>
      </c>
      <c r="BT346" s="15">
        <f t="shared" ca="1" si="205"/>
        <v>21864.365170219455</v>
      </c>
      <c r="BU346" s="15">
        <f t="shared" ca="1" si="206"/>
        <v>22569.987063423498</v>
      </c>
      <c r="BV346" s="15">
        <f t="shared" ca="1" si="207"/>
        <v>28221.993090338838</v>
      </c>
      <c r="BW346" s="15">
        <f t="shared" ca="1" si="208"/>
        <v>40148.782474329288</v>
      </c>
      <c r="BX346" s="15">
        <f t="shared" ca="1" si="209"/>
        <v>60625.673453744748</v>
      </c>
      <c r="BY346" s="15">
        <f t="shared" ca="1" si="210"/>
        <v>93847.119227029078</v>
      </c>
      <c r="BZ346" s="15">
        <f t="shared" ca="1" si="211"/>
        <v>133958.69216118523</v>
      </c>
      <c r="CA346" s="15">
        <f t="shared" ca="1" si="212"/>
        <v>205446.74065511639</v>
      </c>
      <c r="CB346" s="15">
        <f ca="1">(AU346*DCF!C$10-DCF!C$5*MAX(AU346*DCF!C$10,0)-MAX(AU346-Inputs!$B$6,0)/Inputs!$B$10)*DCF!C$6</f>
        <v>1042.069307209782</v>
      </c>
      <c r="CC346" s="15">
        <f ca="1">(AV346*DCF!D$10-DCF!D$5*MAX(AV346*DCF!D$10,0)-MAX(AV346-AU346,0)/Inputs!$B$10)*DCF!D$6</f>
        <v>1243.7686058102915</v>
      </c>
      <c r="CD346" s="15">
        <f ca="1">(AW346*DCF!E$10-DCF!E$5*MAX(AW346*DCF!E$10,0)-MAX(AW346-AV346,0)/Inputs!$B$10)*DCF!E$6</f>
        <v>1471.8785389641812</v>
      </c>
      <c r="CE346" s="15">
        <f ca="1">(AX346*DCF!F$10-DCF!F$5*MAX(AX346*DCF!F$10,0)-MAX(AX346-AW346,0)/Inputs!$B$10)*DCF!F$6</f>
        <v>1781.7520110967</v>
      </c>
      <c r="CF346" s="15">
        <f ca="1">(AY346*DCF!G$10-DCF!G$5*MAX(AY346*DCF!G$10,0)-MAX(AY346-AX346,0)/Inputs!$B$10)*DCF!G$6</f>
        <v>2271.3691526795324</v>
      </c>
      <c r="CG346" s="15">
        <f ca="1">(AZ346*DCF!H$10-DCF!H$5*MAX(AZ346*DCF!H$10,0)-MAX(AZ346-AY346,0)/Inputs!$B$10)*DCF!H$6</f>
        <v>2698.7246909022647</v>
      </c>
      <c r="CH346" s="15">
        <f ca="1">(BA346*DCF!I$10-DCF!I$5*MAX(BA346*DCF!I$10,0)-MAX(BA346-AZ346,0)/Inputs!$B$10)*DCF!I$6</f>
        <v>3075.3189888540728</v>
      </c>
      <c r="CI346" s="15">
        <f ca="1">(BB346*DCF!J$10-DCF!J$5*MAX(BB346*DCF!J$10,0)-MAX(BB346-BA346,0)/Inputs!$B$10)*DCF!J$6</f>
        <v>3506.4596490723802</v>
      </c>
      <c r="CJ346" s="15">
        <f ca="1">(BC346*DCF!K$10-DCF!K$5*MAX(BC346*DCF!K$10,0)-MAX(BC346-BB346,0)/Inputs!$B$10)*DCF!K$6</f>
        <v>3959.5934541496194</v>
      </c>
      <c r="CK346" s="15">
        <f ca="1">(BD346*DCF!L$10-DCF!L$5*MAX(BD346*DCF!L$10,0)-MAX(BD346-BC346,0)/Inputs!$B$10)*DCF!L$6</f>
        <v>4690.1799762795426</v>
      </c>
      <c r="CL346" s="15">
        <f ca="1">(BE346*DCF!M$10-DCF!M$5*MAX(BE346*DCF!M$10,0)-MAX(BE346-BD346,0)/Inputs!$B$10)*DCF!M$6</f>
        <v>5332.2633945744928</v>
      </c>
      <c r="CM346" s="15">
        <f ca="1">(BF346*DCF!C$28-DCF!C$5*MAX(BF346*DCF!C$28,0)-MAX(BF346-Inputs!$B$13,0)/Inputs!$B$17)*DCF!C$6</f>
        <v>3645.3508064398147</v>
      </c>
      <c r="CN346" s="15">
        <f ca="1">(BG346*DCF!D$28-DCF!D$5*MAX(BG346*DCF!D$28,0)-MAX(BG346-BF346,0)/Inputs!$B$17)*DCF!D$6</f>
        <v>5121.662367938141</v>
      </c>
      <c r="CO346" s="15">
        <f ca="1">(BH346*DCF!E$28-DCF!E$5*MAX(BH346*DCF!E$28,0)-MAX(BH346-BG346,0)/Inputs!$B$17)*DCF!E$6</f>
        <v>8868.1870361309648</v>
      </c>
      <c r="CP346" s="15">
        <f ca="1">(BI346*DCF!F$28-DCF!F$5*MAX(BI346*DCF!F$28,0)-MAX(BI346-BH346,0)/Inputs!$B$17)*DCF!F$6</f>
        <v>12298.558639284649</v>
      </c>
      <c r="CQ346" s="15">
        <f ca="1">(BJ346*DCF!G$28-DCF!G$5*MAX(BJ346*DCF!G$28,0)-MAX(BJ346-BI346,0)/Inputs!$B$17)*DCF!G$6</f>
        <v>15492.760091032247</v>
      </c>
      <c r="CR346" s="15">
        <f ca="1">(BK346*DCF!H$28-DCF!H$5*MAX(BK346*DCF!H$28,0)-MAX(BK346-BJ346,0)/Inputs!$B$17)*DCF!H$6</f>
        <v>18158.093397236975</v>
      </c>
      <c r="CS346" s="15">
        <f ca="1">(BL346*DCF!I$28-DCF!I$5*MAX(BL346*DCF!I$28,0)-MAX(BL346-BK346,0)/Inputs!$B$17)*DCF!I$6</f>
        <v>19692.490270659731</v>
      </c>
      <c r="CT346" s="15">
        <f ca="1">(BM346*DCF!J$28-DCF!J$5*MAX(BM346*DCF!J$28,0)-MAX(BM346-BL346,0)/Inputs!$B$17)*DCF!J$6</f>
        <v>22843.127783443524</v>
      </c>
      <c r="CU346" s="15">
        <f ca="1">(BN346*DCF!K$28-DCF!K$5*MAX(BN346*DCF!K$28,0)-MAX(BN346-BM346,0)/Inputs!$B$17)*DCF!K$6</f>
        <v>28242.165862111611</v>
      </c>
      <c r="CV346" s="15">
        <f ca="1">(BO346*DCF!L$28-DCF!L$5*MAX(BO346*DCF!L$28,0)-MAX(BO346-BN346,0)/Inputs!$B$17)*DCF!L$6</f>
        <v>34334.529344675961</v>
      </c>
      <c r="CW346" s="15">
        <f ca="1">(BP346*DCF!M$28-DCF!M$5*MAX(BP346*DCF!M$28,0)-MAX(BP346-BO346,0)/Inputs!$B$17)*DCF!M$6</f>
        <v>43127.215575788294</v>
      </c>
      <c r="CX346" s="15">
        <f ca="1">(BQ346*DCF!C$46-DCF!C$5*MAX(BQ346*DCF!C$46,0)-MAX(BQ346-Inputs!$B$20,0)/Inputs!$B$24)*DCF!C$6</f>
        <v>-2173.0957699774949</v>
      </c>
      <c r="CY346" s="15">
        <f ca="1">(BR346*DCF!D$46-DCF!D$5*MAX(BR346*DCF!D$46,0)-MAX(BR346-BQ346,0)/Inputs!$B$24)*DCF!D$6</f>
        <v>-2602.6136597656255</v>
      </c>
      <c r="CZ346" s="15">
        <f ca="1">(BS346*DCF!E$46-DCF!E$5*MAX(BS346*DCF!E$46,0)-MAX(BS346-BR346,0)/Inputs!$B$24)*DCF!E$6</f>
        <v>-3571.6567637797161</v>
      </c>
      <c r="DA346" s="15">
        <f ca="1">(BT346*DCF!F$46-DCF!F$5*MAX(BT346*DCF!F$46,0)-MAX(BT346-BS346,0)/Inputs!$B$24)*DCF!F$6</f>
        <v>-4740.941760361613</v>
      </c>
      <c r="DB346" s="15">
        <f ca="1">(BU346*DCF!G$46-DCF!G$5*MAX(BU346*DCF!G$46,0)-MAX(BU346-BT346,0)/Inputs!$B$24)*DCF!G$6</f>
        <v>-996.56703545155517</v>
      </c>
      <c r="DC346" s="15">
        <f ca="1">(BV346*DCF!H$46-DCF!H$5*MAX(BV346*DCF!H$46,0)-MAX(BV346-BU346,0)/Inputs!$B$24)*DCF!H$6</f>
        <v>-1756.3262424484549</v>
      </c>
      <c r="DD346" s="15">
        <f ca="1">(BW346*DCF!I$46-DCF!I$5*MAX(BW346*DCF!I$46,0)-MAX(BW346-BV346,0)/Inputs!$B$24)*DCF!I$6</f>
        <v>-2496.4681460116972</v>
      </c>
      <c r="DE346" s="15">
        <f ca="1">(BX346*DCF!J$46-DCF!J$5*MAX(BX346*DCF!J$46,0)-MAX(BX346-BW346,0)/Inputs!$B$24)*DCF!J$6</f>
        <v>-2887.0576406355303</v>
      </c>
      <c r="DF346" s="15">
        <f ca="1">(BY346*DCF!K$46-DCF!K$5*MAX(BY346*DCF!K$46,0)-MAX(BY346-BX346,0)/Inputs!$B$24)*DCF!K$6</f>
        <v>-2777.5089075747242</v>
      </c>
      <c r="DG346" s="15">
        <f ca="1">(BZ346*DCF!L$46-DCF!L$5*MAX(BZ346*DCF!L$46,0)-MAX(BZ346-BY346,0)/Inputs!$B$24)*DCF!L$6</f>
        <v>182.56308458463525</v>
      </c>
      <c r="DH346" s="15">
        <f ca="1">(CA346*DCF!M$46-DCF!M$5*MAX(CA346*DCF!M$46,0)-MAX(CA346-BZ346,0)/Inputs!$B$24)*DCF!M$6</f>
        <v>1161.1983175011705</v>
      </c>
      <c r="DI346" s="15">
        <f ca="1">SUM(CB346:CL346)+BE346*DCF!M$10*(1+Inputs!$B$30)*(1-Inputs!$B$33)*(1-Inputs!$B$30/Inputs!$B$31)/(Inputs!$B$29-Inputs!$B$30)*DCF!M$6</f>
        <v>161343.21793329899</v>
      </c>
      <c r="DJ346" s="15">
        <f ca="1">SUM(CM346:CW346)+BP346*DCF!M$28*(1+Inputs!$B$30)*(1-Inputs!$B$33)*(1-Inputs!$B$30/Inputs!$B$31)/(Inputs!$B$29-Inputs!$B$30)*DCF!M$6</f>
        <v>1200842.7083095405</v>
      </c>
      <c r="DK346" s="15">
        <f ca="1">SUM(CX346:DH346)+CA346*DCF!M$46*(1+Inputs!$B$30)*(1-Inputs!$B$33)*(1-Inputs!$B$30/Inputs!$B$31)/(Inputs!$B$29-Inputs!$B$30)*DCF!M$6</f>
        <v>294986.52325112541</v>
      </c>
      <c r="DM346" s="15">
        <f ca="1">DI346+DJ346+DK346+Inputs!$B$34+Inputs!$B$36-Inputs!$B$35</f>
        <v>1734023.4494939649</v>
      </c>
    </row>
    <row r="347" spans="1:117" x14ac:dyDescent="0.75">
      <c r="A347" s="11">
        <v>334</v>
      </c>
      <c r="C347" s="24">
        <f t="shared" ca="1" si="213"/>
        <v>-0.66353325380071659</v>
      </c>
      <c r="D347" s="24">
        <f t="shared" ca="1" si="213"/>
        <v>0.98572821352127182</v>
      </c>
      <c r="E347" s="24">
        <f t="shared" ca="1" si="213"/>
        <v>-0.11375173680817662</v>
      </c>
      <c r="F347" s="24">
        <f t="shared" ca="1" si="213"/>
        <v>0.67501432941393313</v>
      </c>
      <c r="G347" s="24">
        <f t="shared" ca="1" si="213"/>
        <v>0.61653463736299885</v>
      </c>
      <c r="H347" s="24">
        <f t="shared" ca="1" si="213"/>
        <v>0.44321937794126126</v>
      </c>
      <c r="I347" s="24">
        <f t="shared" ca="1" si="213"/>
        <v>0.33084576131134719</v>
      </c>
      <c r="J347" s="24">
        <f t="shared" ca="1" si="213"/>
        <v>-0.28194917521329799</v>
      </c>
      <c r="K347" s="24">
        <f t="shared" ca="1" si="213"/>
        <v>0.20302699757498974</v>
      </c>
      <c r="L347" s="24">
        <f t="shared" ca="1" si="213"/>
        <v>0.27316714916716245</v>
      </c>
      <c r="M347" s="24">
        <f t="shared" ca="1" si="213"/>
        <v>0.19897600770437998</v>
      </c>
      <c r="N347" s="24">
        <f ca="1">SQRT(Inputs!$B$38)*C347+SQRT(1-Inputs!$B$38)*_xlfn.NORM.S.INV(RAND())</f>
        <v>1.0226332877153064</v>
      </c>
      <c r="O347" s="24">
        <f ca="1">SQRT(Inputs!$B$38)*D347+SQRT(1-Inputs!$B$38)*_xlfn.NORM.S.INV(RAND())</f>
        <v>1.1114056304225968</v>
      </c>
      <c r="P347" s="24">
        <f ca="1">SQRT(Inputs!$B$38)*E347+SQRT(1-Inputs!$B$38)*_xlfn.NORM.S.INV(RAND())</f>
        <v>0.85993692638729935</v>
      </c>
      <c r="Q347" s="24">
        <f ca="1">SQRT(Inputs!$B$38)*F347+SQRT(1-Inputs!$B$38)*_xlfn.NORM.S.INV(RAND())</f>
        <v>-0.47907354467354929</v>
      </c>
      <c r="R347" s="24">
        <f ca="1">SQRT(Inputs!$B$38)*G347+SQRT(1-Inputs!$B$38)*_xlfn.NORM.S.INV(RAND())</f>
        <v>1.8415021473048687E-2</v>
      </c>
      <c r="S347" s="24">
        <f ca="1">SQRT(Inputs!$B$38)*H347+SQRT(1-Inputs!$B$38)*_xlfn.NORM.S.INV(RAND())</f>
        <v>-0.257643288939227</v>
      </c>
      <c r="T347" s="24">
        <f ca="1">SQRT(Inputs!$B$38)*I347+SQRT(1-Inputs!$B$38)*_xlfn.NORM.S.INV(RAND())</f>
        <v>-5.4436496667473216E-2</v>
      </c>
      <c r="U347" s="24">
        <f ca="1">SQRT(Inputs!$B$38)*J347+SQRT(1-Inputs!$B$38)*_xlfn.NORM.S.INV(RAND())</f>
        <v>-5.1362009228960004E-2</v>
      </c>
      <c r="V347" s="24">
        <f ca="1">SQRT(Inputs!$B$38)*K347+SQRT(1-Inputs!$B$38)*_xlfn.NORM.S.INV(RAND())</f>
        <v>0.47937772766322928</v>
      </c>
      <c r="W347" s="24">
        <f ca="1">SQRT(Inputs!$B$38)*L347+SQRT(1-Inputs!$B$38)*_xlfn.NORM.S.INV(RAND())</f>
        <v>-0.2235419626308566</v>
      </c>
      <c r="X347" s="24">
        <f ca="1">SQRT(Inputs!$B$38)*M347+SQRT(1-Inputs!$B$38)*_xlfn.NORM.S.INV(RAND())</f>
        <v>-0.88328301119078789</v>
      </c>
      <c r="Y347" s="24">
        <f ca="1">SQRT(Inputs!$B$38)*C347+SQRT(1-Inputs!$B$38)*_xlfn.NORM.S.INV(RAND())</f>
        <v>-1.0869484270433547</v>
      </c>
      <c r="Z347" s="24">
        <f ca="1">SQRT(Inputs!$B$38)*D347+SQRT(1-Inputs!$B$38)*_xlfn.NORM.S.INV(RAND())</f>
        <v>-0.38143800856668963</v>
      </c>
      <c r="AA347" s="24">
        <f ca="1">SQRT(Inputs!$B$38)*E347+SQRT(1-Inputs!$B$38)*_xlfn.NORM.S.INV(RAND())</f>
        <v>1.719839583470583E-2</v>
      </c>
      <c r="AB347" s="24">
        <f ca="1">SQRT(Inputs!$B$38)*F347+SQRT(1-Inputs!$B$38)*_xlfn.NORM.S.INV(RAND())</f>
        <v>0.64412070744078254</v>
      </c>
      <c r="AC347" s="24">
        <f ca="1">SQRT(Inputs!$B$38)*G347+SQRT(1-Inputs!$B$38)*_xlfn.NORM.S.INV(RAND())</f>
        <v>0.57255212688421242</v>
      </c>
      <c r="AD347" s="24">
        <f ca="1">SQRT(Inputs!$B$38)*H347+SQRT(1-Inputs!$B$38)*_xlfn.NORM.S.INV(RAND())</f>
        <v>-1.1249324302984476</v>
      </c>
      <c r="AE347" s="24">
        <f ca="1">SQRT(Inputs!$B$38)*I347+SQRT(1-Inputs!$B$38)*_xlfn.NORM.S.INV(RAND())</f>
        <v>0.29157378656221422</v>
      </c>
      <c r="AF347" s="24">
        <f ca="1">SQRT(Inputs!$B$38)*J347+SQRT(1-Inputs!$B$38)*_xlfn.NORM.S.INV(RAND())</f>
        <v>0.33325067940595399</v>
      </c>
      <c r="AG347" s="24">
        <f ca="1">SQRT(Inputs!$B$38)*K347+SQRT(1-Inputs!$B$38)*_xlfn.NORM.S.INV(RAND())</f>
        <v>-1.8608285343571205</v>
      </c>
      <c r="AH347" s="24">
        <f ca="1">SQRT(Inputs!$B$38)*L347+SQRT(1-Inputs!$B$38)*_xlfn.NORM.S.INV(RAND())</f>
        <v>-0.42766145951274881</v>
      </c>
      <c r="AI347" s="24">
        <f ca="1">SQRT(Inputs!$B$38)*M347+SQRT(1-Inputs!$B$38)*_xlfn.NORM.S.INV(RAND())</f>
        <v>0.97209774156032014</v>
      </c>
      <c r="AJ347" s="24">
        <f ca="1">SQRT(Inputs!$B$38)*C347+SQRT(1-Inputs!$B$38)*_xlfn.NORM.S.INV(RAND())</f>
        <v>-0.44075897199643077</v>
      </c>
      <c r="AK347" s="24">
        <f ca="1">SQRT(Inputs!$B$38)*D347+SQRT(1-Inputs!$B$38)*_xlfn.NORM.S.INV(RAND())</f>
        <v>-1.0777414299458679</v>
      </c>
      <c r="AL347" s="24">
        <f ca="1">SQRT(Inputs!$B$38)*E347+SQRT(1-Inputs!$B$38)*_xlfn.NORM.S.INV(RAND())</f>
        <v>-0.58415022716974652</v>
      </c>
      <c r="AM347" s="24">
        <f ca="1">SQRT(Inputs!$B$38)*F347+SQRT(1-Inputs!$B$38)*_xlfn.NORM.S.INV(RAND())</f>
        <v>0.68011397020129549</v>
      </c>
      <c r="AN347" s="24">
        <f ca="1">SQRT(Inputs!$B$38)*G347+SQRT(1-Inputs!$B$38)*_xlfn.NORM.S.INV(RAND())</f>
        <v>0.27947978364956944</v>
      </c>
      <c r="AO347" s="24">
        <f ca="1">SQRT(Inputs!$B$38)*H347+SQRT(1-Inputs!$B$38)*_xlfn.NORM.S.INV(RAND())</f>
        <v>0.30466149769911643</v>
      </c>
      <c r="AP347" s="24">
        <f ca="1">SQRT(Inputs!$B$38)*I347+SQRT(1-Inputs!$B$38)*_xlfn.NORM.S.INV(RAND())</f>
        <v>1.5048268265626707</v>
      </c>
      <c r="AQ347" s="24">
        <f ca="1">SQRT(Inputs!$B$38)*J347+SQRT(1-Inputs!$B$38)*_xlfn.NORM.S.INV(RAND())</f>
        <v>0.35346770768970137</v>
      </c>
      <c r="AR347" s="24">
        <f ca="1">SQRT(Inputs!$B$38)*K347+SQRT(1-Inputs!$B$38)*_xlfn.NORM.S.INV(RAND())</f>
        <v>0.31487131891829911</v>
      </c>
      <c r="AS347" s="24">
        <f ca="1">SQRT(Inputs!$B$38)*L347+SQRT(1-Inputs!$B$38)*_xlfn.NORM.S.INV(RAND())</f>
        <v>5.4995612725073445E-2</v>
      </c>
      <c r="AT347" s="24">
        <f ca="1">SQRT(Inputs!$B$38)*M347+SQRT(1-Inputs!$B$38)*_xlfn.NORM.S.INV(RAND())</f>
        <v>0.31106324028270976</v>
      </c>
      <c r="AU347" s="15">
        <f ca="1">Inputs!$B$6*EXP($B$8-0.5*C$5^2+C$5*N347)</f>
        <v>5855.5734395588725</v>
      </c>
      <c r="AV347" s="15">
        <f t="shared" ca="1" si="183"/>
        <v>8392.9243537705133</v>
      </c>
      <c r="AW347" s="15">
        <f t="shared" ca="1" si="184"/>
        <v>11492.261872422943</v>
      </c>
      <c r="AX347" s="15">
        <f t="shared" ca="1" si="185"/>
        <v>13215.757338996553</v>
      </c>
      <c r="AY347" s="15">
        <f t="shared" ca="1" si="186"/>
        <v>16185.776828996602</v>
      </c>
      <c r="AZ347" s="15">
        <f t="shared" ca="1" si="187"/>
        <v>19241.901998585214</v>
      </c>
      <c r="BA347" s="15">
        <f t="shared" ca="1" si="188"/>
        <v>23413.393973824215</v>
      </c>
      <c r="BB347" s="15">
        <f t="shared" ca="1" si="189"/>
        <v>28517.998456456338</v>
      </c>
      <c r="BC347" s="15">
        <f t="shared" ca="1" si="190"/>
        <v>36581.504415421419</v>
      </c>
      <c r="BD347" s="15">
        <f t="shared" ca="1" si="191"/>
        <v>43888.482452622535</v>
      </c>
      <c r="BE347" s="15">
        <f t="shared" ca="1" si="192"/>
        <v>49622.606515363281</v>
      </c>
      <c r="BF347" s="15">
        <f ca="1">Inputs!$B$13*EXP($B$9-0.5*C$6^2+C$6*Y347)</f>
        <v>11149.882246197092</v>
      </c>
      <c r="BG347" s="15">
        <f t="shared" ca="1" si="193"/>
        <v>12684.953579032939</v>
      </c>
      <c r="BH347" s="15">
        <f t="shared" ca="1" si="194"/>
        <v>15542.952935022391</v>
      </c>
      <c r="BI347" s="15">
        <f t="shared" ca="1" si="195"/>
        <v>21009.971098381422</v>
      </c>
      <c r="BJ347" s="15">
        <f t="shared" ca="1" si="196"/>
        <v>27972.773863287861</v>
      </c>
      <c r="BK347" s="15">
        <f t="shared" ca="1" si="197"/>
        <v>29456.21217466535</v>
      </c>
      <c r="BL347" s="15">
        <f t="shared" ca="1" si="198"/>
        <v>37576.769506869918</v>
      </c>
      <c r="BM347" s="15">
        <f t="shared" ca="1" si="199"/>
        <v>48142.308206288973</v>
      </c>
      <c r="BN347" s="15">
        <f t="shared" ca="1" si="200"/>
        <v>47374.292690145347</v>
      </c>
      <c r="BO347" s="15">
        <f t="shared" ca="1" si="201"/>
        <v>55462.384869144429</v>
      </c>
      <c r="BP347" s="15">
        <f t="shared" ca="1" si="202"/>
        <v>76211.687637623501</v>
      </c>
      <c r="BQ347" s="15">
        <f ca="1">Inputs!$B$20*EXP($B$10-0.5*C$7^2+C$7*AJ347)</f>
        <v>3668.723676937313</v>
      </c>
      <c r="BR347" s="15">
        <f t="shared" ca="1" si="203"/>
        <v>3535.1517010095099</v>
      </c>
      <c r="BS347" s="15">
        <f t="shared" ca="1" si="204"/>
        <v>4093.3097097217124</v>
      </c>
      <c r="BT347" s="15">
        <f t="shared" ca="1" si="205"/>
        <v>6746.140966945758</v>
      </c>
      <c r="BU347" s="15">
        <f t="shared" ca="1" si="206"/>
        <v>10003.46627808929</v>
      </c>
      <c r="BV347" s="15">
        <f t="shared" ca="1" si="207"/>
        <v>14906.565995451076</v>
      </c>
      <c r="BW347" s="15">
        <f t="shared" ca="1" si="208"/>
        <v>28602.942357238913</v>
      </c>
      <c r="BX347" s="15">
        <f t="shared" ca="1" si="209"/>
        <v>42943.523062309374</v>
      </c>
      <c r="BY347" s="15">
        <f t="shared" ca="1" si="210"/>
        <v>63907.452273134026</v>
      </c>
      <c r="BZ347" s="15">
        <f t="shared" ca="1" si="211"/>
        <v>90582.283334312844</v>
      </c>
      <c r="CA347" s="15">
        <f t="shared" ca="1" si="212"/>
        <v>134472.0128146043</v>
      </c>
      <c r="CB347" s="15">
        <f ca="1">(AU347*DCF!C$10-DCF!C$5*MAX(AU347*DCF!C$10,0)-MAX(AU347-Inputs!$B$6,0)/Inputs!$B$10)*DCF!C$6</f>
        <v>1036.7046728040373</v>
      </c>
      <c r="CC347" s="15">
        <f ca="1">(AV347*DCF!D$10-DCF!D$5*MAX(AV347*DCF!D$10,0)-MAX(AV347-AU347,0)/Inputs!$B$10)*DCF!D$6</f>
        <v>1427.051837795917</v>
      </c>
      <c r="CD347" s="15">
        <f ca="1">(AW347*DCF!E$10-DCF!E$5*MAX(AW347*DCF!E$10,0)-MAX(AW347-AV347,0)/Inputs!$B$10)*DCF!E$6</f>
        <v>1955.2811669643797</v>
      </c>
      <c r="CE347" s="15">
        <f ca="1">(AX347*DCF!F$10-DCF!F$5*MAX(AX347*DCF!F$10,0)-MAX(AX347-AW347,0)/Inputs!$B$10)*DCF!F$6</f>
        <v>2526.3620892421955</v>
      </c>
      <c r="CF347" s="15">
        <f ca="1">(AY347*DCF!G$10-DCF!G$5*MAX(AY347*DCF!G$10,0)-MAX(AY347-AX347,0)/Inputs!$B$10)*DCF!G$6</f>
        <v>2764.0259334111552</v>
      </c>
      <c r="CG347" s="15">
        <f ca="1">(AZ347*DCF!H$10-DCF!H$5*MAX(AZ347*DCF!H$10,0)-MAX(AZ347-AY347,0)/Inputs!$B$10)*DCF!H$6</f>
        <v>3193.159262745512</v>
      </c>
      <c r="CH347" s="15">
        <f ca="1">(BA347*DCF!I$10-DCF!I$5*MAX(BA347*DCF!I$10,0)-MAX(BA347-AZ347,0)/Inputs!$B$10)*DCF!I$6</f>
        <v>3592.5021159950538</v>
      </c>
      <c r="CI347" s="15">
        <f ca="1">(BB347*DCF!J$10-DCF!J$5*MAX(BB347*DCF!J$10,0)-MAX(BB347-BA347,0)/Inputs!$B$10)*DCF!J$6</f>
        <v>4120.2360139212506</v>
      </c>
      <c r="CJ347" s="15">
        <f ca="1">(BC347*DCF!K$10-DCF!K$5*MAX(BC347*DCF!K$10,0)-MAX(BC347-BB347,0)/Inputs!$B$10)*DCF!K$6</f>
        <v>4760.2666234008357</v>
      </c>
      <c r="CK347" s="15">
        <f ca="1">(BD347*DCF!L$10-DCF!L$5*MAX(BD347*DCF!L$10,0)-MAX(BD347-BC347,0)/Inputs!$B$10)*DCF!L$6</f>
        <v>5674.3071653054194</v>
      </c>
      <c r="CL347" s="15">
        <f ca="1">(BE347*DCF!M$10-DCF!M$5*MAX(BE347*DCF!M$10,0)-MAX(BE347-BD347,0)/Inputs!$B$10)*DCF!M$6</f>
        <v>6317.3892125422835</v>
      </c>
      <c r="CM347" s="15">
        <f ca="1">(BF347*DCF!C$28-DCF!C$5*MAX(BF347*DCF!C$28,0)-MAX(BF347-Inputs!$B$13,0)/Inputs!$B$17)*DCF!C$6</f>
        <v>3402.8709391844609</v>
      </c>
      <c r="CN347" s="15">
        <f ca="1">(BG347*DCF!D$28-DCF!D$5*MAX(BG347*DCF!D$28,0)-MAX(BG347-BF347,0)/Inputs!$B$17)*DCF!D$6</f>
        <v>3408.5102946531424</v>
      </c>
      <c r="CO347" s="15">
        <f ca="1">(BH347*DCF!E$28-DCF!E$5*MAX(BH347*DCF!E$28,0)-MAX(BH347-BG347,0)/Inputs!$B$17)*DCF!E$6</f>
        <v>3838.7687025840851</v>
      </c>
      <c r="CP347" s="15">
        <f ca="1">(BI347*DCF!F$28-DCF!F$5*MAX(BI347*DCF!F$28,0)-MAX(BI347-BH347,0)/Inputs!$B$17)*DCF!F$6</f>
        <v>4708.2966629977709</v>
      </c>
      <c r="CQ347" s="15">
        <f ca="1">(BJ347*DCF!G$28-DCF!G$5*MAX(BJ347*DCF!G$28,0)-MAX(BJ347-BI347,0)/Inputs!$B$17)*DCF!G$6</f>
        <v>6086.6737666891058</v>
      </c>
      <c r="CR347" s="15">
        <f ca="1">(BK347*DCF!H$28-DCF!H$5*MAX(BK347*DCF!H$28,0)-MAX(BK347-BJ347,0)/Inputs!$B$17)*DCF!H$6</f>
        <v>7054.3615701354493</v>
      </c>
      <c r="CS347" s="15">
        <f ca="1">(BL347*DCF!I$28-DCF!I$5*MAX(BL347*DCF!I$28,0)-MAX(BL347-BK347,0)/Inputs!$B$17)*DCF!I$6</f>
        <v>7670.7425429226232</v>
      </c>
      <c r="CT347" s="15">
        <f ca="1">(BM347*DCF!J$28-DCF!J$5*MAX(BM347*DCF!J$28,0)-MAX(BM347-BL347,0)/Inputs!$B$17)*DCF!J$6</f>
        <v>9338.8272088400354</v>
      </c>
      <c r="CU347" s="15">
        <f ca="1">(BN347*DCF!K$28-DCF!K$5*MAX(BN347*DCF!K$28,0)-MAX(BN347-BM347,0)/Inputs!$B$17)*DCF!K$6</f>
        <v>10004.656291259986</v>
      </c>
      <c r="CV347" s="15">
        <f ca="1">(BO347*DCF!L$28-DCF!L$5*MAX(BO347*DCF!L$28,0)-MAX(BO347-BN347,0)/Inputs!$B$17)*DCF!L$6</f>
        <v>10150.728813009142</v>
      </c>
      <c r="CW347" s="15">
        <f ca="1">(BP347*DCF!M$28-DCF!M$5*MAX(BP347*DCF!M$28,0)-MAX(BP347-BO347,0)/Inputs!$B$17)*DCF!M$6</f>
        <v>12170.387954851687</v>
      </c>
      <c r="CX347" s="15">
        <f ca="1">(BQ347*DCF!C$46-DCF!C$5*MAX(BQ347*DCF!C$46,0)-MAX(BQ347-Inputs!$B$20,0)/Inputs!$B$24)*DCF!C$6</f>
        <v>-1063.3189447602631</v>
      </c>
      <c r="CY347" s="15">
        <f ca="1">(BR347*DCF!D$46-DCF!D$5*MAX(BR347*DCF!D$46,0)-MAX(BR347-BQ347,0)/Inputs!$B$24)*DCF!D$6</f>
        <v>-603.36795455895708</v>
      </c>
      <c r="CZ347" s="15">
        <f ca="1">(BS347*DCF!E$46-DCF!E$5*MAX(BS347*DCF!E$46,0)-MAX(BS347-BR347,0)/Inputs!$B$24)*DCF!E$6</f>
        <v>-704.05152134891568</v>
      </c>
      <c r="DA347" s="15">
        <f ca="1">(BT347*DCF!F$46-DCF!F$5*MAX(BT347*DCF!F$46,0)-MAX(BT347-BS347,0)/Inputs!$B$24)*DCF!F$6</f>
        <v>-1457.2763607184056</v>
      </c>
      <c r="DB347" s="15">
        <f ca="1">(BU347*DCF!G$46-DCF!G$5*MAX(BU347*DCF!G$46,0)-MAX(BU347-BT347,0)/Inputs!$B$24)*DCF!G$6</f>
        <v>-1432.1967189375464</v>
      </c>
      <c r="DC347" s="15">
        <f ca="1">(BV347*DCF!H$46-DCF!H$5*MAX(BV347*DCF!H$46,0)-MAX(BV347-BU347,0)/Inputs!$B$24)*DCF!H$6</f>
        <v>-1523.6081953797773</v>
      </c>
      <c r="DD347" s="15">
        <f ca="1">(BW347*DCF!I$46-DCF!I$5*MAX(BW347*DCF!I$46,0)-MAX(BW347-BV347,0)/Inputs!$B$24)*DCF!I$6</f>
        <v>-3271.1037622519339</v>
      </c>
      <c r="DE347" s="15">
        <f ca="1">(BX347*DCF!J$46-DCF!J$5*MAX(BX347*DCF!J$46,0)-MAX(BX347-BW347,0)/Inputs!$B$24)*DCF!J$6</f>
        <v>-2001.5257065502606</v>
      </c>
      <c r="DF347" s="15">
        <f ca="1">(BY347*DCF!K$46-DCF!K$5*MAX(BY347*DCF!K$46,0)-MAX(BY347-BX347,0)/Inputs!$B$24)*DCF!K$6</f>
        <v>-1484.9974694680038</v>
      </c>
      <c r="DG347" s="15">
        <f ca="1">(BZ347*DCF!L$46-DCF!L$5*MAX(BZ347*DCF!L$46,0)-MAX(BZ347-BY347,0)/Inputs!$B$24)*DCF!L$6</f>
        <v>224.93173782646815</v>
      </c>
      <c r="DH347" s="15">
        <f ca="1">(CA347*DCF!M$46-DCF!M$5*MAX(CA347*DCF!M$46,0)-MAX(CA347-BZ347,0)/Inputs!$B$24)*DCF!M$6</f>
        <v>1366.6579286028234</v>
      </c>
      <c r="DI347" s="15">
        <f ca="1">SUM(CB347:CL347)+BE347*DCF!M$10*(1+Inputs!$B$30)*(1-Inputs!$B$33)*(1-Inputs!$B$30/Inputs!$B$31)/(Inputs!$B$29-Inputs!$B$30)*DCF!M$6</f>
        <v>175467.65621742312</v>
      </c>
      <c r="DJ347" s="15">
        <f ca="1">SUM(CM347:CW347)+BP347*DCF!M$28*(1+Inputs!$B$30)*(1-Inputs!$B$33)*(1-Inputs!$B$30/Inputs!$B$31)/(Inputs!$B$29-Inputs!$B$30)*DCF!M$6</f>
        <v>360632.33740145195</v>
      </c>
      <c r="DK347" s="15">
        <f ca="1">SUM(CX347:DH347)+CA347*DCF!M$46*(1+Inputs!$B$30)*(1-Inputs!$B$33)*(1-Inputs!$B$30/Inputs!$B$31)/(Inputs!$B$29-Inputs!$B$30)*DCF!M$6</f>
        <v>195959.80407207998</v>
      </c>
      <c r="DM347" s="15">
        <f ca="1">DI347+DJ347+DK347+Inputs!$B$34+Inputs!$B$36-Inputs!$B$35</f>
        <v>808910.79769095499</v>
      </c>
    </row>
    <row r="348" spans="1:117" x14ac:dyDescent="0.75">
      <c r="A348" s="11">
        <v>335</v>
      </c>
      <c r="C348" s="24">
        <f t="shared" ca="1" si="213"/>
        <v>-1.585409016340384</v>
      </c>
      <c r="D348" s="24">
        <f t="shared" ca="1" si="213"/>
        <v>0.55713751087882735</v>
      </c>
      <c r="E348" s="24">
        <f t="shared" ca="1" si="213"/>
        <v>1.2891309342345332</v>
      </c>
      <c r="F348" s="24">
        <f t="shared" ca="1" si="213"/>
        <v>-0.8419704057588463</v>
      </c>
      <c r="G348" s="24">
        <f t="shared" ca="1" si="213"/>
        <v>0.25830845417417414</v>
      </c>
      <c r="H348" s="24">
        <f t="shared" ca="1" si="213"/>
        <v>0.64205617856708608</v>
      </c>
      <c r="I348" s="24">
        <f t="shared" ca="1" si="213"/>
        <v>1.0640471243891916</v>
      </c>
      <c r="J348" s="24">
        <f t="shared" ca="1" si="213"/>
        <v>-0.12224943246490627</v>
      </c>
      <c r="K348" s="24">
        <f t="shared" ca="1" si="213"/>
        <v>1.3152538973061598</v>
      </c>
      <c r="L348" s="24">
        <f t="shared" ca="1" si="213"/>
        <v>-0.38629466539659479</v>
      </c>
      <c r="M348" s="24">
        <f t="shared" ca="1" si="213"/>
        <v>0.38347232310886475</v>
      </c>
      <c r="N348" s="24">
        <f ca="1">SQRT(Inputs!$B$38)*C348+SQRT(1-Inputs!$B$38)*_xlfn.NORM.S.INV(RAND())</f>
        <v>-0.1629341888885647</v>
      </c>
      <c r="O348" s="24">
        <f ca="1">SQRT(Inputs!$B$38)*D348+SQRT(1-Inputs!$B$38)*_xlfn.NORM.S.INV(RAND())</f>
        <v>0.40628681002639477</v>
      </c>
      <c r="P348" s="24">
        <f ca="1">SQRT(Inputs!$B$38)*E348+SQRT(1-Inputs!$B$38)*_xlfn.NORM.S.INV(RAND())</f>
        <v>0.87498081945946604</v>
      </c>
      <c r="Q348" s="24">
        <f ca="1">SQRT(Inputs!$B$38)*F348+SQRT(1-Inputs!$B$38)*_xlfn.NORM.S.INV(RAND())</f>
        <v>1.316339952130801</v>
      </c>
      <c r="R348" s="24">
        <f ca="1">SQRT(Inputs!$B$38)*G348+SQRT(1-Inputs!$B$38)*_xlfn.NORM.S.INV(RAND())</f>
        <v>-0.16657488632367662</v>
      </c>
      <c r="S348" s="24">
        <f ca="1">SQRT(Inputs!$B$38)*H348+SQRT(1-Inputs!$B$38)*_xlfn.NORM.S.INV(RAND())</f>
        <v>0.22100919733175872</v>
      </c>
      <c r="T348" s="24">
        <f ca="1">SQRT(Inputs!$B$38)*I348+SQRT(1-Inputs!$B$38)*_xlfn.NORM.S.INV(RAND())</f>
        <v>1.1100868016686865</v>
      </c>
      <c r="U348" s="24">
        <f ca="1">SQRT(Inputs!$B$38)*J348+SQRT(1-Inputs!$B$38)*_xlfn.NORM.S.INV(RAND())</f>
        <v>-0.48178618473930546</v>
      </c>
      <c r="V348" s="24">
        <f ca="1">SQRT(Inputs!$B$38)*K348+SQRT(1-Inputs!$B$38)*_xlfn.NORM.S.INV(RAND())</f>
        <v>1.2029655864016806</v>
      </c>
      <c r="W348" s="24">
        <f ca="1">SQRT(Inputs!$B$38)*L348+SQRT(1-Inputs!$B$38)*_xlfn.NORM.S.INV(RAND())</f>
        <v>-0.21225105490894106</v>
      </c>
      <c r="X348" s="24">
        <f ca="1">SQRT(Inputs!$B$38)*M348+SQRT(1-Inputs!$B$38)*_xlfn.NORM.S.INV(RAND())</f>
        <v>-0.15568869641986141</v>
      </c>
      <c r="Y348" s="24">
        <f ca="1">SQRT(Inputs!$B$38)*C348+SQRT(1-Inputs!$B$38)*_xlfn.NORM.S.INV(RAND())</f>
        <v>-0.76107371491111842</v>
      </c>
      <c r="Z348" s="24">
        <f ca="1">SQRT(Inputs!$B$38)*D348+SQRT(1-Inputs!$B$38)*_xlfn.NORM.S.INV(RAND())</f>
        <v>-1.2312431146854643</v>
      </c>
      <c r="AA348" s="24">
        <f ca="1">SQRT(Inputs!$B$38)*E348+SQRT(1-Inputs!$B$38)*_xlfn.NORM.S.INV(RAND())</f>
        <v>1.6074792807128411</v>
      </c>
      <c r="AB348" s="24">
        <f ca="1">SQRT(Inputs!$B$38)*F348+SQRT(1-Inputs!$B$38)*_xlfn.NORM.S.INV(RAND())</f>
        <v>-0.55072990594709215</v>
      </c>
      <c r="AC348" s="24">
        <f ca="1">SQRT(Inputs!$B$38)*G348+SQRT(1-Inputs!$B$38)*_xlfn.NORM.S.INV(RAND())</f>
        <v>0.17021118132330179</v>
      </c>
      <c r="AD348" s="24">
        <f ca="1">SQRT(Inputs!$B$38)*H348+SQRT(1-Inputs!$B$38)*_xlfn.NORM.S.INV(RAND())</f>
        <v>-0.18059413420281561</v>
      </c>
      <c r="AE348" s="24">
        <f ca="1">SQRT(Inputs!$B$38)*I348+SQRT(1-Inputs!$B$38)*_xlfn.NORM.S.INV(RAND())</f>
        <v>-0.6047736544176241</v>
      </c>
      <c r="AF348" s="24">
        <f ca="1">SQRT(Inputs!$B$38)*J348+SQRT(1-Inputs!$B$38)*_xlfn.NORM.S.INV(RAND())</f>
        <v>-0.43003269062616123</v>
      </c>
      <c r="AG348" s="24">
        <f ca="1">SQRT(Inputs!$B$38)*K348+SQRT(1-Inputs!$B$38)*_xlfn.NORM.S.INV(RAND())</f>
        <v>0.38113599807388598</v>
      </c>
      <c r="AH348" s="24">
        <f ca="1">SQRT(Inputs!$B$38)*L348+SQRT(1-Inputs!$B$38)*_xlfn.NORM.S.INV(RAND())</f>
        <v>1.0708328407554946</v>
      </c>
      <c r="AI348" s="24">
        <f ca="1">SQRT(Inputs!$B$38)*M348+SQRT(1-Inputs!$B$38)*_xlfn.NORM.S.INV(RAND())</f>
        <v>0.57400538801762746</v>
      </c>
      <c r="AJ348" s="24">
        <f ca="1">SQRT(Inputs!$B$38)*C348+SQRT(1-Inputs!$B$38)*_xlfn.NORM.S.INV(RAND())</f>
        <v>-0.12333196440790628</v>
      </c>
      <c r="AK348" s="24">
        <f ca="1">SQRT(Inputs!$B$38)*D348+SQRT(1-Inputs!$B$38)*_xlfn.NORM.S.INV(RAND())</f>
        <v>-1.0471700727185693</v>
      </c>
      <c r="AL348" s="24">
        <f ca="1">SQRT(Inputs!$B$38)*E348+SQRT(1-Inputs!$B$38)*_xlfn.NORM.S.INV(RAND())</f>
        <v>1.1955861810878678</v>
      </c>
      <c r="AM348" s="24">
        <f ca="1">SQRT(Inputs!$B$38)*F348+SQRT(1-Inputs!$B$38)*_xlfn.NORM.S.INV(RAND())</f>
        <v>0.27991762104049356</v>
      </c>
      <c r="AN348" s="24">
        <f ca="1">SQRT(Inputs!$B$38)*G348+SQRT(1-Inputs!$B$38)*_xlfn.NORM.S.INV(RAND())</f>
        <v>-1.9407055899757208</v>
      </c>
      <c r="AO348" s="24">
        <f ca="1">SQRT(Inputs!$B$38)*H348+SQRT(1-Inputs!$B$38)*_xlfn.NORM.S.INV(RAND())</f>
        <v>-0.48337844367431176</v>
      </c>
      <c r="AP348" s="24">
        <f ca="1">SQRT(Inputs!$B$38)*I348+SQRT(1-Inputs!$B$38)*_xlfn.NORM.S.INV(RAND())</f>
        <v>1.0526374432020846</v>
      </c>
      <c r="AQ348" s="24">
        <f ca="1">SQRT(Inputs!$B$38)*J348+SQRT(1-Inputs!$B$38)*_xlfn.NORM.S.INV(RAND())</f>
        <v>-0.25891646380074185</v>
      </c>
      <c r="AR348" s="24">
        <f ca="1">SQRT(Inputs!$B$38)*K348+SQRT(1-Inputs!$B$38)*_xlfn.NORM.S.INV(RAND())</f>
        <v>2.5014675351899411</v>
      </c>
      <c r="AS348" s="24">
        <f ca="1">SQRT(Inputs!$B$38)*L348+SQRT(1-Inputs!$B$38)*_xlfn.NORM.S.INV(RAND())</f>
        <v>-0.26069396953804702</v>
      </c>
      <c r="AT348" s="24">
        <f ca="1">SQRT(Inputs!$B$38)*M348+SQRT(1-Inputs!$B$38)*_xlfn.NORM.S.INV(RAND())</f>
        <v>0.11316088672755054</v>
      </c>
      <c r="AU348" s="15">
        <f ca="1">Inputs!$B$6*EXP($B$8-0.5*C$5^2+C$5*N348)</f>
        <v>4833.072911742931</v>
      </c>
      <c r="AV348" s="15">
        <f t="shared" ca="1" si="183"/>
        <v>6245.1335282633099</v>
      </c>
      <c r="AW348" s="15">
        <f t="shared" ca="1" si="184"/>
        <v>8568.7047111012835</v>
      </c>
      <c r="AX348" s="15">
        <f t="shared" ca="1" si="185"/>
        <v>12331.521584144366</v>
      </c>
      <c r="AY348" s="15">
        <f t="shared" ca="1" si="186"/>
        <v>14780.033043490665</v>
      </c>
      <c r="AZ348" s="15">
        <f t="shared" ca="1" si="187"/>
        <v>18521.708928143104</v>
      </c>
      <c r="BA348" s="15">
        <f t="shared" ca="1" si="188"/>
        <v>25458.256437815082</v>
      </c>
      <c r="BB348" s="15">
        <f t="shared" ca="1" si="189"/>
        <v>29699.886438560283</v>
      </c>
      <c r="BC348" s="15">
        <f t="shared" ca="1" si="190"/>
        <v>40853.742543581306</v>
      </c>
      <c r="BD348" s="15">
        <f t="shared" ca="1" si="191"/>
        <v>49065.869475510903</v>
      </c>
      <c r="BE348" s="15">
        <f t="shared" ca="1" si="192"/>
        <v>59277.379221634583</v>
      </c>
      <c r="BF348" s="15">
        <f ca="1">Inputs!$B$13*EXP($B$9-0.5*C$6^2+C$6*Y348)</f>
        <v>11893.98542649019</v>
      </c>
      <c r="BG348" s="15">
        <f t="shared" ca="1" si="193"/>
        <v>11607.865912374873</v>
      </c>
      <c r="BH348" s="15">
        <f t="shared" ca="1" si="194"/>
        <v>18515.97042912379</v>
      </c>
      <c r="BI348" s="15">
        <f t="shared" ca="1" si="195"/>
        <v>20824.134716777382</v>
      </c>
      <c r="BJ348" s="15">
        <f t="shared" ca="1" si="196"/>
        <v>26163.139289459894</v>
      </c>
      <c r="BK348" s="15">
        <f t="shared" ca="1" si="197"/>
        <v>31330.435721548001</v>
      </c>
      <c r="BL348" s="15">
        <f t="shared" ca="1" si="198"/>
        <v>35584.568720223251</v>
      </c>
      <c r="BM348" s="15">
        <f t="shared" ca="1" si="199"/>
        <v>41465.700237808516</v>
      </c>
      <c r="BN348" s="15">
        <f t="shared" ca="1" si="200"/>
        <v>53380.883879022702</v>
      </c>
      <c r="BO348" s="15">
        <f t="shared" ca="1" si="201"/>
        <v>74385.671637797015</v>
      </c>
      <c r="BP348" s="15">
        <f t="shared" ca="1" si="202"/>
        <v>97706.755963490243</v>
      </c>
      <c r="BQ348" s="15">
        <f ca="1">Inputs!$B$20*EXP($B$10-0.5*C$7^2+C$7*AJ348)</f>
        <v>4105.9194222331544</v>
      </c>
      <c r="BR348" s="15">
        <f t="shared" ca="1" si="203"/>
        <v>3995.0293616638801</v>
      </c>
      <c r="BS348" s="15">
        <f t="shared" ca="1" si="204"/>
        <v>7712.1272150618906</v>
      </c>
      <c r="BT348" s="15">
        <f t="shared" ca="1" si="205"/>
        <v>11443.551891358895</v>
      </c>
      <c r="BU348" s="15">
        <f t="shared" ca="1" si="206"/>
        <v>9916.1972001497688</v>
      </c>
      <c r="BV348" s="15">
        <f t="shared" ca="1" si="207"/>
        <v>12372.73632561864</v>
      </c>
      <c r="BW348" s="15">
        <f t="shared" ca="1" si="208"/>
        <v>21574.188735665863</v>
      </c>
      <c r="BX348" s="15">
        <f t="shared" ca="1" si="209"/>
        <v>28648.660656425796</v>
      </c>
      <c r="BY348" s="15">
        <f t="shared" ca="1" si="210"/>
        <v>64780.637212254602</v>
      </c>
      <c r="BZ348" s="15">
        <f t="shared" ca="1" si="211"/>
        <v>86642.893185575333</v>
      </c>
      <c r="CA348" s="15">
        <f t="shared" ca="1" si="212"/>
        <v>124179.11998682865</v>
      </c>
      <c r="CB348" s="15">
        <f ca="1">(AU348*DCF!C$10-DCF!C$5*MAX(AU348*DCF!C$10,0)-MAX(AU348-Inputs!$B$6,0)/Inputs!$B$10)*DCF!C$6</f>
        <v>1043.9952838187003</v>
      </c>
      <c r="CC348" s="15">
        <f ca="1">(AV348*DCF!D$10-DCF!D$5*MAX(AV348*DCF!D$10,0)-MAX(AV348-AU348,0)/Inputs!$B$10)*DCF!D$6</f>
        <v>1177.9149630365059</v>
      </c>
      <c r="CD348" s="15">
        <f ca="1">(AW348*DCF!E$10-DCF!E$5*MAX(AW348*DCF!E$10,0)-MAX(AW348-AV348,0)/Inputs!$B$10)*DCF!E$6</f>
        <v>1455.0130621389878</v>
      </c>
      <c r="CE348" s="15">
        <f ca="1">(AX348*DCF!F$10-DCF!F$5*MAX(AX348*DCF!F$10,0)-MAX(AX348-AW348,0)/Inputs!$B$10)*DCF!F$6</f>
        <v>1909.0026091708078</v>
      </c>
      <c r="CF348" s="15">
        <f ca="1">(AY348*DCF!G$10-DCF!G$5*MAX(AY348*DCF!G$10,0)-MAX(AY348-AX348,0)/Inputs!$B$10)*DCF!G$6</f>
        <v>2574.6295527094449</v>
      </c>
      <c r="CG348" s="15">
        <f ca="1">(AZ348*DCF!H$10-DCF!H$5*MAX(AZ348*DCF!H$10,0)-MAX(AZ348-AY348,0)/Inputs!$B$10)*DCF!H$6</f>
        <v>2931.6014419564567</v>
      </c>
      <c r="CH348" s="15">
        <f ca="1">(BA348*DCF!I$10-DCF!I$5*MAX(BA348*DCF!I$10,0)-MAX(BA348-AZ348,0)/Inputs!$B$10)*DCF!I$6</f>
        <v>3512.457904922856</v>
      </c>
      <c r="CI348" s="15">
        <f ca="1">(BB348*DCF!J$10-DCF!J$5*MAX(BB348*DCF!J$10,0)-MAX(BB348-BA348,0)/Inputs!$B$10)*DCF!J$6</f>
        <v>4453.8202960657409</v>
      </c>
      <c r="CJ348" s="15">
        <f ca="1">(BC348*DCF!K$10-DCF!K$5*MAX(BC348*DCF!K$10,0)-MAX(BC348-BB348,0)/Inputs!$B$10)*DCF!K$6</f>
        <v>5015.4263728196083</v>
      </c>
      <c r="CK348" s="15">
        <f ca="1">(BD348*DCF!L$10-DCF!L$5*MAX(BD348*DCF!L$10,0)-MAX(BD348-BC348,0)/Inputs!$B$10)*DCF!L$6</f>
        <v>6338.1051736528061</v>
      </c>
      <c r="CL348" s="15">
        <f ca="1">(BE348*DCF!M$10-DCF!M$5*MAX(BE348*DCF!M$10,0)-MAX(BE348-BD348,0)/Inputs!$B$10)*DCF!M$6</f>
        <v>7144.9309563463839</v>
      </c>
      <c r="CM348" s="15">
        <f ca="1">(BF348*DCF!C$28-DCF!C$5*MAX(BF348*DCF!C$28,0)-MAX(BF348-Inputs!$B$13,0)/Inputs!$B$17)*DCF!C$6</f>
        <v>3512.879646308606</v>
      </c>
      <c r="CN348" s="15">
        <f ca="1">(BG348*DCF!D$28-DCF!D$5*MAX(BG348*DCF!D$28,0)-MAX(BG348-BF348,0)/Inputs!$B$17)*DCF!D$6</f>
        <v>3418.7842328126867</v>
      </c>
      <c r="CO348" s="15">
        <f ca="1">(BH348*DCF!E$28-DCF!E$5*MAX(BH348*DCF!E$28,0)-MAX(BH348-BG348,0)/Inputs!$B$17)*DCF!E$6</f>
        <v>3882.5602174115356</v>
      </c>
      <c r="CP348" s="15">
        <f ca="1">(BI348*DCF!F$28-DCF!F$5*MAX(BI348*DCF!F$28,0)-MAX(BI348-BH348,0)/Inputs!$B$17)*DCF!F$6</f>
        <v>5232.9662580492904</v>
      </c>
      <c r="CQ348" s="15">
        <f ca="1">(BJ348*DCF!G$28-DCF!G$5*MAX(BJ348*DCF!G$28,0)-MAX(BJ348-BI348,0)/Inputs!$B$17)*DCF!G$6</f>
        <v>5890.2571616160876</v>
      </c>
      <c r="CR348" s="15">
        <f ca="1">(BK348*DCF!H$28-DCF!H$5*MAX(BK348*DCF!H$28,0)-MAX(BK348-BJ348,0)/Inputs!$B$17)*DCF!H$6</f>
        <v>6945.5095612596651</v>
      </c>
      <c r="CS348" s="15">
        <f ca="1">(BL348*DCF!I$28-DCF!I$5*MAX(BL348*DCF!I$28,0)-MAX(BL348-BK348,0)/Inputs!$B$17)*DCF!I$6</f>
        <v>7757.2209031470102</v>
      </c>
      <c r="CT348" s="15">
        <f ca="1">(BM348*DCF!J$28-DCF!J$5*MAX(BM348*DCF!J$28,0)-MAX(BM348-BL348,0)/Inputs!$B$17)*DCF!J$6</f>
        <v>8470.5034898926751</v>
      </c>
      <c r="CU348" s="15">
        <f ca="1">(BN348*DCF!K$28-DCF!K$5*MAX(BN348*DCF!K$28,0)-MAX(BN348-BM348,0)/Inputs!$B$17)*DCF!K$6</f>
        <v>9813.6963513852206</v>
      </c>
      <c r="CV348" s="15">
        <f ca="1">(BO348*DCF!L$28-DCF!L$5*MAX(BO348*DCF!L$28,0)-MAX(BO348-BN348,0)/Inputs!$B$17)*DCF!L$6</f>
        <v>12464.776077497907</v>
      </c>
      <c r="CW348" s="15">
        <f ca="1">(BP348*DCF!M$28-DCF!M$5*MAX(BP348*DCF!M$28,0)-MAX(BP348-BO348,0)/Inputs!$B$17)*DCF!M$6</f>
        <v>15945.874062202529</v>
      </c>
      <c r="CX348" s="15">
        <f ca="1">(BQ348*DCF!C$46-DCF!C$5*MAX(BQ348*DCF!C$46,0)-MAX(BQ348-Inputs!$B$20,0)/Inputs!$B$24)*DCF!C$6</f>
        <v>-1366.2259276442178</v>
      </c>
      <c r="CY348" s="15">
        <f ca="1">(BR348*DCF!D$46-DCF!D$5*MAX(BR348*DCF!D$46,0)-MAX(BR348-BQ348,0)/Inputs!$B$24)*DCF!D$6</f>
        <v>-681.85834674697799</v>
      </c>
      <c r="CZ348" s="15">
        <f ca="1">(BS348*DCF!E$46-DCF!E$5*MAX(BS348*DCF!E$46,0)-MAX(BS348-BR348,0)/Inputs!$B$24)*DCF!E$6</f>
        <v>-2377.1501147261206</v>
      </c>
      <c r="DA348" s="15">
        <f ca="1">(BT348*DCF!F$46-DCF!F$5*MAX(BT348*DCF!F$46,0)-MAX(BT348-BS348,0)/Inputs!$B$24)*DCF!F$6</f>
        <v>-2192.1214843550347</v>
      </c>
      <c r="DB348" s="15">
        <f ca="1">(BU348*DCF!G$46-DCF!G$5*MAX(BU348*DCF!G$46,0)-MAX(BU348-BT348,0)/Inputs!$B$24)*DCF!G$6</f>
        <v>-333.56128179961098</v>
      </c>
      <c r="DC348" s="15">
        <f ca="1">(BV348*DCF!H$46-DCF!H$5*MAX(BV348*DCF!H$46,0)-MAX(BV348-BU348,0)/Inputs!$B$24)*DCF!H$6</f>
        <v>-763.35448177450814</v>
      </c>
      <c r="DD348" s="15">
        <f ca="1">(BW348*DCF!I$46-DCF!I$5*MAX(BW348*DCF!I$46,0)-MAX(BW348-BV348,0)/Inputs!$B$24)*DCF!I$6</f>
        <v>-2143.1167733258417</v>
      </c>
      <c r="DE348" s="15">
        <f ca="1">(BX348*DCF!J$46-DCF!J$5*MAX(BX348*DCF!J$46,0)-MAX(BX348-BW348,0)/Inputs!$B$24)*DCF!J$6</f>
        <v>-674.30230464338922</v>
      </c>
      <c r="DF348" s="15">
        <f ca="1">(BY348*DCF!K$46-DCF!K$5*MAX(BY348*DCF!K$46,0)-MAX(BY348-BX348,0)/Inputs!$B$24)*DCF!K$6</f>
        <v>-5150.8857593227867</v>
      </c>
      <c r="DG348" s="15">
        <f ca="1">(BZ348*DCF!L$46-DCF!L$5*MAX(BZ348*DCF!L$46,0)-MAX(BZ348-BY348,0)/Inputs!$B$24)*DCF!L$6</f>
        <v>1041.7216798739676</v>
      </c>
      <c r="DH348" s="15">
        <f ca="1">(CA348*DCF!M$46-DCF!M$5*MAX(CA348*DCF!M$46,0)-MAX(CA348-BZ348,0)/Inputs!$B$24)*DCF!M$6</f>
        <v>1887.9746537566934</v>
      </c>
      <c r="DI348" s="15">
        <f ca="1">SUM(CB348:CL348)+BE348*DCF!M$10*(1+Inputs!$B$30)*(1-Inputs!$B$33)*(1-Inputs!$B$30/Inputs!$B$31)/(Inputs!$B$29-Inputs!$B$30)*DCF!M$6</f>
        <v>202526.62785263834</v>
      </c>
      <c r="DJ348" s="15">
        <f ca="1">SUM(CM348:CW348)+BP348*DCF!M$28*(1+Inputs!$B$30)*(1-Inputs!$B$33)*(1-Inputs!$B$30/Inputs!$B$31)/(Inputs!$B$29-Inputs!$B$30)*DCF!M$6</f>
        <v>445893.95314089372</v>
      </c>
      <c r="DK348" s="15">
        <f ca="1">SUM(CX348:DH348)+CA348*DCF!M$46*(1+Inputs!$B$30)*(1-Inputs!$B$33)*(1-Inputs!$B$30/Inputs!$B$31)/(Inputs!$B$29-Inputs!$B$30)*DCF!M$6</f>
        <v>179242.74931607436</v>
      </c>
      <c r="DM348" s="15">
        <f ca="1">DI348+DJ348+DK348+Inputs!$B$34+Inputs!$B$36-Inputs!$B$35</f>
        <v>904514.33030960639</v>
      </c>
    </row>
    <row r="349" spans="1:117" x14ac:dyDescent="0.75">
      <c r="A349" s="11">
        <v>336</v>
      </c>
      <c r="C349" s="24">
        <f t="shared" ca="1" si="213"/>
        <v>-0.31619548128987152</v>
      </c>
      <c r="D349" s="24">
        <f t="shared" ca="1" si="213"/>
        <v>-1.1761967171627485</v>
      </c>
      <c r="E349" s="24">
        <f t="shared" ca="1" si="213"/>
        <v>0.79605946703280117</v>
      </c>
      <c r="F349" s="24">
        <f t="shared" ca="1" si="213"/>
        <v>1.8057680661973192</v>
      </c>
      <c r="G349" s="24">
        <f t="shared" ca="1" si="213"/>
        <v>-1.2301571480614715</v>
      </c>
      <c r="H349" s="24">
        <f t="shared" ca="1" si="213"/>
        <v>0.44315305613693867</v>
      </c>
      <c r="I349" s="24">
        <f t="shared" ca="1" si="213"/>
        <v>-9.9615309367923191E-2</v>
      </c>
      <c r="J349" s="24">
        <f t="shared" ca="1" si="213"/>
        <v>0.51604994094952195</v>
      </c>
      <c r="K349" s="24">
        <f t="shared" ca="1" si="213"/>
        <v>-0.33026634799072918</v>
      </c>
      <c r="L349" s="24">
        <f t="shared" ca="1" si="213"/>
        <v>0.97698837285482798</v>
      </c>
      <c r="M349" s="24">
        <f t="shared" ca="1" si="213"/>
        <v>-0.10433131886824711</v>
      </c>
      <c r="N349" s="24">
        <f ca="1">SQRT(Inputs!$B$38)*C349+SQRT(1-Inputs!$B$38)*_xlfn.NORM.S.INV(RAND())</f>
        <v>0.44561500587430269</v>
      </c>
      <c r="O349" s="24">
        <f ca="1">SQRT(Inputs!$B$38)*D349+SQRT(1-Inputs!$B$38)*_xlfn.NORM.S.INV(RAND())</f>
        <v>-0.33478692403350946</v>
      </c>
      <c r="P349" s="24">
        <f ca="1">SQRT(Inputs!$B$38)*E349+SQRT(1-Inputs!$B$38)*_xlfn.NORM.S.INV(RAND())</f>
        <v>0.33053960951107519</v>
      </c>
      <c r="Q349" s="24">
        <f ca="1">SQRT(Inputs!$B$38)*F349+SQRT(1-Inputs!$B$38)*_xlfn.NORM.S.INV(RAND())</f>
        <v>0.506715109684858</v>
      </c>
      <c r="R349" s="24">
        <f ca="1">SQRT(Inputs!$B$38)*G349+SQRT(1-Inputs!$B$38)*_xlfn.NORM.S.INV(RAND())</f>
        <v>-1.033362182073134</v>
      </c>
      <c r="S349" s="24">
        <f ca="1">SQRT(Inputs!$B$38)*H349+SQRT(1-Inputs!$B$38)*_xlfn.NORM.S.INV(RAND())</f>
        <v>0.41199720768725689</v>
      </c>
      <c r="T349" s="24">
        <f ca="1">SQRT(Inputs!$B$38)*I349+SQRT(1-Inputs!$B$38)*_xlfn.NORM.S.INV(RAND())</f>
        <v>-0.83705863667414238</v>
      </c>
      <c r="U349" s="24">
        <f ca="1">SQRT(Inputs!$B$38)*J349+SQRT(1-Inputs!$B$38)*_xlfn.NORM.S.INV(RAND())</f>
        <v>-6.4320449624828246E-2</v>
      </c>
      <c r="V349" s="24">
        <f ca="1">SQRT(Inputs!$B$38)*K349+SQRT(1-Inputs!$B$38)*_xlfn.NORM.S.INV(RAND())</f>
        <v>0.59796923145241876</v>
      </c>
      <c r="W349" s="24">
        <f ca="1">SQRT(Inputs!$B$38)*L349+SQRT(1-Inputs!$B$38)*_xlfn.NORM.S.INV(RAND())</f>
        <v>-0.28518814888947852</v>
      </c>
      <c r="X349" s="24">
        <f ca="1">SQRT(Inputs!$B$38)*M349+SQRT(1-Inputs!$B$38)*_xlfn.NORM.S.INV(RAND())</f>
        <v>-0.21551762928246732</v>
      </c>
      <c r="Y349" s="24">
        <f ca="1">SQRT(Inputs!$B$38)*C349+SQRT(1-Inputs!$B$38)*_xlfn.NORM.S.INV(RAND())</f>
        <v>0.59349497059328615</v>
      </c>
      <c r="Z349" s="24">
        <f ca="1">SQRT(Inputs!$B$38)*D349+SQRT(1-Inputs!$B$38)*_xlfn.NORM.S.INV(RAND())</f>
        <v>-1.618961125416384</v>
      </c>
      <c r="AA349" s="24">
        <f ca="1">SQRT(Inputs!$B$38)*E349+SQRT(1-Inputs!$B$38)*_xlfn.NORM.S.INV(RAND())</f>
        <v>0.69663879430419073</v>
      </c>
      <c r="AB349" s="24">
        <f ca="1">SQRT(Inputs!$B$38)*F349+SQRT(1-Inputs!$B$38)*_xlfn.NORM.S.INV(RAND())</f>
        <v>0.57894484048999895</v>
      </c>
      <c r="AC349" s="24">
        <f ca="1">SQRT(Inputs!$B$38)*G349+SQRT(1-Inputs!$B$38)*_xlfn.NORM.S.INV(RAND())</f>
        <v>-9.6139867099409915E-2</v>
      </c>
      <c r="AD349" s="24">
        <f ca="1">SQRT(Inputs!$B$38)*H349+SQRT(1-Inputs!$B$38)*_xlfn.NORM.S.INV(RAND())</f>
        <v>-0.10010078326225025</v>
      </c>
      <c r="AE349" s="24">
        <f ca="1">SQRT(Inputs!$B$38)*I349+SQRT(1-Inputs!$B$38)*_xlfn.NORM.S.INV(RAND())</f>
        <v>3.4067508746953717E-3</v>
      </c>
      <c r="AF349" s="24">
        <f ca="1">SQRT(Inputs!$B$38)*J349+SQRT(1-Inputs!$B$38)*_xlfn.NORM.S.INV(RAND())</f>
        <v>0.42452763085707157</v>
      </c>
      <c r="AG349" s="24">
        <f ca="1">SQRT(Inputs!$B$38)*K349+SQRT(1-Inputs!$B$38)*_xlfn.NORM.S.INV(RAND())</f>
        <v>0.89566133374268775</v>
      </c>
      <c r="AH349" s="24">
        <f ca="1">SQRT(Inputs!$B$38)*L349+SQRT(1-Inputs!$B$38)*_xlfn.NORM.S.INV(RAND())</f>
        <v>0.54773630396597228</v>
      </c>
      <c r="AI349" s="24">
        <f ca="1">SQRT(Inputs!$B$38)*M349+SQRT(1-Inputs!$B$38)*_xlfn.NORM.S.INV(RAND())</f>
        <v>8.8774512349062668E-2</v>
      </c>
      <c r="AJ349" s="24">
        <f ca="1">SQRT(Inputs!$B$38)*C349+SQRT(1-Inputs!$B$38)*_xlfn.NORM.S.INV(RAND())</f>
        <v>0.75049086583396007</v>
      </c>
      <c r="AK349" s="24">
        <f ca="1">SQRT(Inputs!$B$38)*D349+SQRT(1-Inputs!$B$38)*_xlfn.NORM.S.INV(RAND())</f>
        <v>-1.6466406591233085</v>
      </c>
      <c r="AL349" s="24">
        <f ca="1">SQRT(Inputs!$B$38)*E349+SQRT(1-Inputs!$B$38)*_xlfn.NORM.S.INV(RAND())</f>
        <v>1.9572258261594007</v>
      </c>
      <c r="AM349" s="24">
        <f ca="1">SQRT(Inputs!$B$38)*F349+SQRT(1-Inputs!$B$38)*_xlfn.NORM.S.INV(RAND())</f>
        <v>-0.1246133854432887</v>
      </c>
      <c r="AN349" s="24">
        <f ca="1">SQRT(Inputs!$B$38)*G349+SQRT(1-Inputs!$B$38)*_xlfn.NORM.S.INV(RAND())</f>
        <v>-1.895636583359285</v>
      </c>
      <c r="AO349" s="24">
        <f ca="1">SQRT(Inputs!$B$38)*H349+SQRT(1-Inputs!$B$38)*_xlfn.NORM.S.INV(RAND())</f>
        <v>-0.64150897464101753</v>
      </c>
      <c r="AP349" s="24">
        <f ca="1">SQRT(Inputs!$B$38)*I349+SQRT(1-Inputs!$B$38)*_xlfn.NORM.S.INV(RAND())</f>
        <v>-1.5770806181943906</v>
      </c>
      <c r="AQ349" s="24">
        <f ca="1">SQRT(Inputs!$B$38)*J349+SQRT(1-Inputs!$B$38)*_xlfn.NORM.S.INV(RAND())</f>
        <v>0.10340937674016779</v>
      </c>
      <c r="AR349" s="24">
        <f ca="1">SQRT(Inputs!$B$38)*K349+SQRT(1-Inputs!$B$38)*_xlfn.NORM.S.INV(RAND())</f>
        <v>0.58165545117937256</v>
      </c>
      <c r="AS349" s="24">
        <f ca="1">SQRT(Inputs!$B$38)*L349+SQRT(1-Inputs!$B$38)*_xlfn.NORM.S.INV(RAND())</f>
        <v>-2.5638715228503361E-2</v>
      </c>
      <c r="AT349" s="24">
        <f ca="1">SQRT(Inputs!$B$38)*M349+SQRT(1-Inputs!$B$38)*_xlfn.NORM.S.INV(RAND())</f>
        <v>1.0174791635517875</v>
      </c>
      <c r="AU349" s="15">
        <f ca="1">Inputs!$B$6*EXP($B$8-0.5*C$5^2+C$5*N349)</f>
        <v>5333.40680071108</v>
      </c>
      <c r="AV349" s="15">
        <f t="shared" ca="1" si="183"/>
        <v>6180.1880383912612</v>
      </c>
      <c r="AW349" s="15">
        <f t="shared" ca="1" si="184"/>
        <v>7879.2119143392938</v>
      </c>
      <c r="AX349" s="15">
        <f t="shared" ca="1" si="185"/>
        <v>10248.396425662981</v>
      </c>
      <c r="AY349" s="15">
        <f t="shared" ca="1" si="186"/>
        <v>11100.713409905862</v>
      </c>
      <c r="AZ349" s="15">
        <f t="shared" ca="1" si="187"/>
        <v>14206.608093550423</v>
      </c>
      <c r="BA349" s="15">
        <f t="shared" ca="1" si="188"/>
        <v>15927.006228330372</v>
      </c>
      <c r="BB349" s="15">
        <f t="shared" ca="1" si="189"/>
        <v>19374.253273505023</v>
      </c>
      <c r="BC349" s="15">
        <f t="shared" ca="1" si="190"/>
        <v>25138.486903899695</v>
      </c>
      <c r="BD349" s="15">
        <f t="shared" ca="1" si="191"/>
        <v>29986.377264737377</v>
      </c>
      <c r="BE349" s="15">
        <f t="shared" ca="1" si="192"/>
        <v>36030.220646655165</v>
      </c>
      <c r="BF349" s="15">
        <f ca="1">Inputs!$B$13*EXP($B$9-0.5*C$6^2+C$6*Y349)</f>
        <v>15557.968628328039</v>
      </c>
      <c r="BG349" s="15">
        <f t="shared" ca="1" si="193"/>
        <v>14157.773793071987</v>
      </c>
      <c r="BH349" s="15">
        <f t="shared" ca="1" si="194"/>
        <v>19416.920725611566</v>
      </c>
      <c r="BI349" s="15">
        <f t="shared" ca="1" si="195"/>
        <v>25984.568531508627</v>
      </c>
      <c r="BJ349" s="15">
        <f t="shared" ca="1" si="196"/>
        <v>31416.977006771744</v>
      </c>
      <c r="BK349" s="15">
        <f t="shared" ca="1" si="197"/>
        <v>38036.473799932101</v>
      </c>
      <c r="BL349" s="15">
        <f t="shared" ca="1" si="198"/>
        <v>46743.850096381917</v>
      </c>
      <c r="BM349" s="15">
        <f t="shared" ca="1" si="199"/>
        <v>60569.845191015003</v>
      </c>
      <c r="BN349" s="15">
        <f t="shared" ca="1" si="200"/>
        <v>82933.731354875825</v>
      </c>
      <c r="BO349" s="15">
        <f t="shared" ca="1" si="201"/>
        <v>108749.56210518318</v>
      </c>
      <c r="BP349" s="15">
        <f t="shared" ca="1" si="202"/>
        <v>135203.37294477192</v>
      </c>
      <c r="BQ349" s="15">
        <f ca="1">Inputs!$B$20*EXP($B$10-0.5*C$7^2+C$7*AJ349)</f>
        <v>5597.7208538291588</v>
      </c>
      <c r="BR349" s="15">
        <f t="shared" ca="1" si="203"/>
        <v>4502.3563072477136</v>
      </c>
      <c r="BS349" s="15">
        <f t="shared" ca="1" si="204"/>
        <v>10816.677211657672</v>
      </c>
      <c r="BT349" s="15">
        <f t="shared" ca="1" si="205"/>
        <v>14434.193909011428</v>
      </c>
      <c r="BU349" s="15">
        <f t="shared" ca="1" si="206"/>
        <v>12644.829459569371</v>
      </c>
      <c r="BV349" s="15">
        <f t="shared" ca="1" si="207"/>
        <v>15225.135005808364</v>
      </c>
      <c r="BW349" s="15">
        <f t="shared" ca="1" si="208"/>
        <v>15216.374456638365</v>
      </c>
      <c r="BX349" s="15">
        <f t="shared" ca="1" si="209"/>
        <v>21728.355916144879</v>
      </c>
      <c r="BY349" s="15">
        <f t="shared" ca="1" si="210"/>
        <v>34028.91740514039</v>
      </c>
      <c r="BZ349" s="15">
        <f t="shared" ca="1" si="211"/>
        <v>47522.820422574441</v>
      </c>
      <c r="CA349" s="15">
        <f t="shared" ca="1" si="212"/>
        <v>79984.921963234621</v>
      </c>
      <c r="CB349" s="15">
        <f ca="1">(AU349*DCF!C$10-DCF!C$5*MAX(AU349*DCF!C$10,0)-MAX(AU349-Inputs!$B$6,0)/Inputs!$B$10)*DCF!C$6</f>
        <v>1040.4278140104334</v>
      </c>
      <c r="CC349" s="15">
        <f ca="1">(AV349*DCF!D$10-DCF!D$5*MAX(AV349*DCF!D$10,0)-MAX(AV349-AU349,0)/Inputs!$B$10)*DCF!D$6</f>
        <v>1299.9135219893019</v>
      </c>
      <c r="CD349" s="15">
        <f ca="1">(AW349*DCF!E$10-DCF!E$5*MAX(AW349*DCF!E$10,0)-MAX(AW349-AV349,0)/Inputs!$B$10)*DCF!E$6</f>
        <v>1436.4940682314152</v>
      </c>
      <c r="CE349" s="15">
        <f ca="1">(AX349*DCF!F$10-DCF!F$5*MAX(AX349*DCF!F$10,0)-MAX(AX349-AW349,0)/Inputs!$B$10)*DCF!F$6</f>
        <v>1744.2400491912156</v>
      </c>
      <c r="CF349" s="15">
        <f ca="1">(AY349*DCF!G$10-DCF!G$5*MAX(AY349*DCF!G$10,0)-MAX(AY349-AX349,0)/Inputs!$B$10)*DCF!G$6</f>
        <v>2123.3592554422703</v>
      </c>
      <c r="CG349" s="15">
        <f ca="1">(AZ349*DCF!H$10-DCF!H$5*MAX(AZ349*DCF!H$10,0)-MAX(AZ349-AY349,0)/Inputs!$B$10)*DCF!H$6</f>
        <v>2206.7158699004726</v>
      </c>
      <c r="CH349" s="15">
        <f ca="1">(BA349*DCF!I$10-DCF!I$5*MAX(BA349*DCF!I$10,0)-MAX(BA349-AZ349,0)/Inputs!$B$10)*DCF!I$6</f>
        <v>2627.0774475503313</v>
      </c>
      <c r="CI349" s="15">
        <f ca="1">(BB349*DCF!J$10-DCF!J$5*MAX(BB349*DCF!J$10,0)-MAX(BB349-BA349,0)/Inputs!$B$10)*DCF!J$6</f>
        <v>2802.2933326605062</v>
      </c>
      <c r="CJ349" s="15">
        <f ca="1">(BC349*DCF!K$10-DCF!K$5*MAX(BC349*DCF!K$10,0)-MAX(BC349-BB349,0)/Inputs!$B$10)*DCF!K$6</f>
        <v>3239.987704608317</v>
      </c>
      <c r="CK349" s="15">
        <f ca="1">(BD349*DCF!L$10-DCF!L$5*MAX(BD349*DCF!L$10,0)-MAX(BD349-BC349,0)/Inputs!$B$10)*DCF!L$6</f>
        <v>3895.6051936486747</v>
      </c>
      <c r="CL349" s="15">
        <f ca="1">(BE349*DCF!M$10-DCF!M$5*MAX(BE349*DCF!M$10,0)-MAX(BE349-BD349,0)/Inputs!$B$10)*DCF!M$6</f>
        <v>4362.328479918343</v>
      </c>
      <c r="CM349" s="15">
        <f ca="1">(BF349*DCF!C$28-DCF!C$5*MAX(BF349*DCF!C$28,0)-MAX(BF349-Inputs!$B$13,0)/Inputs!$B$17)*DCF!C$6</f>
        <v>3784.9177936784686</v>
      </c>
      <c r="CN349" s="15">
        <f ca="1">(BG349*DCF!D$28-DCF!D$5*MAX(BG349*DCF!D$28,0)-MAX(BG349-BF349,0)/Inputs!$B$17)*DCF!D$6</f>
        <v>4169.7909142698263</v>
      </c>
      <c r="CO349" s="15">
        <f ca="1">(BH349*DCF!E$28-DCF!E$5*MAX(BH349*DCF!E$28,0)-MAX(BH349-BG349,0)/Inputs!$B$17)*DCF!E$6</f>
        <v>4462.7122264028912</v>
      </c>
      <c r="CP349" s="15">
        <f ca="1">(BI349*DCF!F$28-DCF!F$5*MAX(BI349*DCF!F$28,0)-MAX(BI349-BH349,0)/Inputs!$B$17)*DCF!F$6</f>
        <v>5858.3818077023088</v>
      </c>
      <c r="CQ349" s="15">
        <f ca="1">(BJ349*DCF!G$28-DCF!G$5*MAX(BJ349*DCF!G$28,0)-MAX(BJ349-BI349,0)/Inputs!$B$17)*DCF!G$6</f>
        <v>7237.6956044283806</v>
      </c>
      <c r="CR349" s="15">
        <f ca="1">(BK349*DCF!H$28-DCF!H$5*MAX(BK349*DCF!H$28,0)-MAX(BK349-BJ349,0)/Inputs!$B$17)*DCF!H$6</f>
        <v>8378.3555817273937</v>
      </c>
      <c r="CS349" s="15">
        <f ca="1">(BL349*DCF!I$28-DCF!I$5*MAX(BL349*DCF!I$28,0)-MAX(BL349-BK349,0)/Inputs!$B$17)*DCF!I$6</f>
        <v>9742.1828732562481</v>
      </c>
      <c r="CT349" s="15">
        <f ca="1">(BM349*DCF!J$28-DCF!J$5*MAX(BM349*DCF!J$28,0)-MAX(BM349-BL349,0)/Inputs!$B$17)*DCF!J$6</f>
        <v>11678.889762234236</v>
      </c>
      <c r="CU349" s="15">
        <f ca="1">(BN349*DCF!K$28-DCF!K$5*MAX(BN349*DCF!K$28,0)-MAX(BN349-BM349,0)/Inputs!$B$17)*DCF!K$6</f>
        <v>14774.935342748155</v>
      </c>
      <c r="CV349" s="15">
        <f ca="1">(BO349*DCF!L$28-DCF!L$5*MAX(BO349*DCF!L$28,0)-MAX(BO349-BN349,0)/Inputs!$B$17)*DCF!L$6</f>
        <v>18776.715982620535</v>
      </c>
      <c r="CW349" s="15">
        <f ca="1">(BP349*DCF!M$28-DCF!M$5*MAX(BP349*DCF!M$28,0)-MAX(BP349-BO349,0)/Inputs!$B$17)*DCF!M$6</f>
        <v>22673.42629949508</v>
      </c>
      <c r="CX349" s="15">
        <f ca="1">(BQ349*DCF!C$46-DCF!C$5*MAX(BQ349*DCF!C$46,0)-MAX(BQ349-Inputs!$B$20,0)/Inputs!$B$24)*DCF!C$6</f>
        <v>-2399.8065961864841</v>
      </c>
      <c r="CY349" s="15">
        <f ca="1">(BR349*DCF!D$46-DCF!D$5*MAX(BR349*DCF!D$46,0)-MAX(BR349-BQ349,0)/Inputs!$B$24)*DCF!D$6</f>
        <v>-768.44722534082973</v>
      </c>
      <c r="CZ349" s="15">
        <f ca="1">(BS349*DCF!E$46-DCF!E$5*MAX(BS349*DCF!E$46,0)-MAX(BS349-BR349,0)/Inputs!$B$24)*DCF!E$6</f>
        <v>-3768.0223835398929</v>
      </c>
      <c r="DA349" s="15">
        <f ca="1">(BT349*DCF!F$46-DCF!F$5*MAX(BT349*DCF!F$46,0)-MAX(BT349-BS349,0)/Inputs!$B$24)*DCF!F$6</f>
        <v>-2368.4414483225673</v>
      </c>
      <c r="DB349" s="15">
        <f ca="1">(BU349*DCF!G$46-DCF!G$5*MAX(BU349*DCF!G$46,0)-MAX(BU349-BT349,0)/Inputs!$B$24)*DCF!G$6</f>
        <v>-425.34707988741269</v>
      </c>
      <c r="DC349" s="15">
        <f ca="1">(BV349*DCF!H$46-DCF!H$5*MAX(BV349*DCF!H$46,0)-MAX(BV349-BU349,0)/Inputs!$B$24)*DCF!H$6</f>
        <v>-801.81413869938183</v>
      </c>
      <c r="DD349" s="15">
        <f ca="1">(BW349*DCF!I$46-DCF!I$5*MAX(BW349*DCF!I$46,0)-MAX(BW349-BV349,0)/Inputs!$B$24)*DCF!I$6</f>
        <v>351.42806551859007</v>
      </c>
      <c r="DE349" s="15">
        <f ca="1">(BX349*DCF!J$46-DCF!J$5*MAX(BX349*DCF!J$46,0)-MAX(BX349-BW349,0)/Inputs!$B$24)*DCF!J$6</f>
        <v>-815.42666541379594</v>
      </c>
      <c r="DF349" s="15">
        <f ca="1">(BY349*DCF!K$46-DCF!K$5*MAX(BY349*DCF!K$46,0)-MAX(BY349-BX349,0)/Inputs!$B$24)*DCF!K$6</f>
        <v>-1069.4646810402803</v>
      </c>
      <c r="DG349" s="15">
        <f ca="1">(BZ349*DCF!L$46-DCF!L$5*MAX(BZ349*DCF!L$46,0)-MAX(BZ349-BY349,0)/Inputs!$B$24)*DCF!L$6</f>
        <v>231.31787593917684</v>
      </c>
      <c r="DH349" s="15">
        <f ca="1">(CA349*DCF!M$46-DCF!M$5*MAX(CA349*DCF!M$46,0)-MAX(CA349-BZ349,0)/Inputs!$B$24)*DCF!M$6</f>
        <v>-515.89964751987327</v>
      </c>
      <c r="DI349" s="15">
        <f ca="1">SUM(CB349:CL349)+BE349*DCF!M$10*(1+Inputs!$B$30)*(1-Inputs!$B$33)*(1-Inputs!$B$30/Inputs!$B$31)/(Inputs!$B$29-Inputs!$B$30)*DCF!M$6</f>
        <v>127051.02324713621</v>
      </c>
      <c r="DJ349" s="15">
        <f ca="1">SUM(CM349:CW349)+BP349*DCF!M$28*(1+Inputs!$B$30)*(1-Inputs!$B$33)*(1-Inputs!$B$30/Inputs!$B$31)/(Inputs!$B$29-Inputs!$B$30)*DCF!M$6</f>
        <v>613235.03723498678</v>
      </c>
      <c r="DK349" s="15">
        <f ca="1">SUM(CX349:DH349)+CA349*DCF!M$46*(1+Inputs!$B$30)*(1-Inputs!$B$33)*(1-Inputs!$B$30/Inputs!$B$31)/(Inputs!$B$29-Inputs!$B$30)*DCF!M$6</f>
        <v>111316.24025038371</v>
      </c>
      <c r="DM349" s="15">
        <f ca="1">DI349+DJ349+DK349+Inputs!$B$34+Inputs!$B$36-Inputs!$B$35</f>
        <v>928453.30073250667</v>
      </c>
    </row>
    <row r="350" spans="1:117" x14ac:dyDescent="0.75">
      <c r="A350" s="11">
        <v>337</v>
      </c>
      <c r="C350" s="24">
        <f t="shared" ca="1" si="213"/>
        <v>0.94844747505437332</v>
      </c>
      <c r="D350" s="24">
        <f t="shared" ca="1" si="213"/>
        <v>0.33214688129661335</v>
      </c>
      <c r="E350" s="24">
        <f t="shared" ca="1" si="213"/>
        <v>0.66896895448425986</v>
      </c>
      <c r="F350" s="24">
        <f t="shared" ca="1" si="213"/>
        <v>-0.20416647398105978</v>
      </c>
      <c r="G350" s="24">
        <f t="shared" ca="1" si="213"/>
        <v>-0.17951535398630422</v>
      </c>
      <c r="H350" s="24">
        <f t="shared" ca="1" si="213"/>
        <v>-1.6509394434797318</v>
      </c>
      <c r="I350" s="24">
        <f t="shared" ca="1" si="213"/>
        <v>0.9998868526369874</v>
      </c>
      <c r="J350" s="24">
        <f t="shared" ca="1" si="213"/>
        <v>-0.17464885502726868</v>
      </c>
      <c r="K350" s="24">
        <f t="shared" ca="1" si="213"/>
        <v>-0.57747475588731934</v>
      </c>
      <c r="L350" s="24">
        <f t="shared" ca="1" si="213"/>
        <v>1.0114077971972506</v>
      </c>
      <c r="M350" s="24">
        <f t="shared" ca="1" si="213"/>
        <v>-0.61603217839184354</v>
      </c>
      <c r="N350" s="24">
        <f ca="1">SQRT(Inputs!$B$38)*C350+SQRT(1-Inputs!$B$38)*_xlfn.NORM.S.INV(RAND())</f>
        <v>2.1372395213996032E-2</v>
      </c>
      <c r="O350" s="24">
        <f ca="1">SQRT(Inputs!$B$38)*D350+SQRT(1-Inputs!$B$38)*_xlfn.NORM.S.INV(RAND())</f>
        <v>1.1031146011707613</v>
      </c>
      <c r="P350" s="24">
        <f ca="1">SQRT(Inputs!$B$38)*E350+SQRT(1-Inputs!$B$38)*_xlfn.NORM.S.INV(RAND())</f>
        <v>-0.83017121995650167</v>
      </c>
      <c r="Q350" s="24">
        <f ca="1">SQRT(Inputs!$B$38)*F350+SQRT(1-Inputs!$B$38)*_xlfn.NORM.S.INV(RAND())</f>
        <v>0.72462195153890985</v>
      </c>
      <c r="R350" s="24">
        <f ca="1">SQRT(Inputs!$B$38)*G350+SQRT(1-Inputs!$B$38)*_xlfn.NORM.S.INV(RAND())</f>
        <v>1.3541578268574688</v>
      </c>
      <c r="S350" s="24">
        <f ca="1">SQRT(Inputs!$B$38)*H350+SQRT(1-Inputs!$B$38)*_xlfn.NORM.S.INV(RAND())</f>
        <v>-1.6119583150764778</v>
      </c>
      <c r="T350" s="24">
        <f ca="1">SQRT(Inputs!$B$38)*I350+SQRT(1-Inputs!$B$38)*_xlfn.NORM.S.INV(RAND())</f>
        <v>1.4679992479922579</v>
      </c>
      <c r="U350" s="24">
        <f ca="1">SQRT(Inputs!$B$38)*J350+SQRT(1-Inputs!$B$38)*_xlfn.NORM.S.INV(RAND())</f>
        <v>-0.33098037961718124</v>
      </c>
      <c r="V350" s="24">
        <f ca="1">SQRT(Inputs!$B$38)*K350+SQRT(1-Inputs!$B$38)*_xlfn.NORM.S.INV(RAND())</f>
        <v>0.11660892252286886</v>
      </c>
      <c r="W350" s="24">
        <f ca="1">SQRT(Inputs!$B$38)*L350+SQRT(1-Inputs!$B$38)*_xlfn.NORM.S.INV(RAND())</f>
        <v>-0.11484082747654867</v>
      </c>
      <c r="X350" s="24">
        <f ca="1">SQRT(Inputs!$B$38)*M350+SQRT(1-Inputs!$B$38)*_xlfn.NORM.S.INV(RAND())</f>
        <v>-1.1062875629102842</v>
      </c>
      <c r="Y350" s="24">
        <f ca="1">SQRT(Inputs!$B$38)*C350+SQRT(1-Inputs!$B$38)*_xlfn.NORM.S.INV(RAND())</f>
        <v>1.6915861077223706</v>
      </c>
      <c r="Z350" s="24">
        <f ca="1">SQRT(Inputs!$B$38)*D350+SQRT(1-Inputs!$B$38)*_xlfn.NORM.S.INV(RAND())</f>
        <v>-0.62826548373394941</v>
      </c>
      <c r="AA350" s="24">
        <f ca="1">SQRT(Inputs!$B$38)*E350+SQRT(1-Inputs!$B$38)*_xlfn.NORM.S.INV(RAND())</f>
        <v>0.19609068758045287</v>
      </c>
      <c r="AB350" s="24">
        <f ca="1">SQRT(Inputs!$B$38)*F350+SQRT(1-Inputs!$B$38)*_xlfn.NORM.S.INV(RAND())</f>
        <v>-0.26659872529967432</v>
      </c>
      <c r="AC350" s="24">
        <f ca="1">SQRT(Inputs!$B$38)*G350+SQRT(1-Inputs!$B$38)*_xlfn.NORM.S.INV(RAND())</f>
        <v>-1.0731313791779282</v>
      </c>
      <c r="AD350" s="24">
        <f ca="1">SQRT(Inputs!$B$38)*H350+SQRT(1-Inputs!$B$38)*_xlfn.NORM.S.INV(RAND())</f>
        <v>-1.028371039565908</v>
      </c>
      <c r="AE350" s="24">
        <f ca="1">SQRT(Inputs!$B$38)*I350+SQRT(1-Inputs!$B$38)*_xlfn.NORM.S.INV(RAND())</f>
        <v>0.10997918306786353</v>
      </c>
      <c r="AF350" s="24">
        <f ca="1">SQRT(Inputs!$B$38)*J350+SQRT(1-Inputs!$B$38)*_xlfn.NORM.S.INV(RAND())</f>
        <v>-0.10355443327540212</v>
      </c>
      <c r="AG350" s="24">
        <f ca="1">SQRT(Inputs!$B$38)*K350+SQRT(1-Inputs!$B$38)*_xlfn.NORM.S.INV(RAND())</f>
        <v>8.8989846484768487E-2</v>
      </c>
      <c r="AH350" s="24">
        <f ca="1">SQRT(Inputs!$B$38)*L350+SQRT(1-Inputs!$B$38)*_xlfn.NORM.S.INV(RAND())</f>
        <v>0.43733079285765691</v>
      </c>
      <c r="AI350" s="24">
        <f ca="1">SQRT(Inputs!$B$38)*M350+SQRT(1-Inputs!$B$38)*_xlfn.NORM.S.INV(RAND())</f>
        <v>-0.17008021840717025</v>
      </c>
      <c r="AJ350" s="24">
        <f ca="1">SQRT(Inputs!$B$38)*C350+SQRT(1-Inputs!$B$38)*_xlfn.NORM.S.INV(RAND())</f>
        <v>1.1091210179724216</v>
      </c>
      <c r="AK350" s="24">
        <f ca="1">SQRT(Inputs!$B$38)*D350+SQRT(1-Inputs!$B$38)*_xlfn.NORM.S.INV(RAND())</f>
        <v>0.49456027864295921</v>
      </c>
      <c r="AL350" s="24">
        <f ca="1">SQRT(Inputs!$B$38)*E350+SQRT(1-Inputs!$B$38)*_xlfn.NORM.S.INV(RAND())</f>
        <v>-0.32792140184494839</v>
      </c>
      <c r="AM350" s="24">
        <f ca="1">SQRT(Inputs!$B$38)*F350+SQRT(1-Inputs!$B$38)*_xlfn.NORM.S.INV(RAND())</f>
        <v>6.9217888854132409E-2</v>
      </c>
      <c r="AN350" s="24">
        <f ca="1">SQRT(Inputs!$B$38)*G350+SQRT(1-Inputs!$B$38)*_xlfn.NORM.S.INV(RAND())</f>
        <v>-0.29579473105245502</v>
      </c>
      <c r="AO350" s="24">
        <f ca="1">SQRT(Inputs!$B$38)*H350+SQRT(1-Inputs!$B$38)*_xlfn.NORM.S.INV(RAND())</f>
        <v>-0.71167251596888947</v>
      </c>
      <c r="AP350" s="24">
        <f ca="1">SQRT(Inputs!$B$38)*I350+SQRT(1-Inputs!$B$38)*_xlfn.NORM.S.INV(RAND())</f>
        <v>0.72373716652242304</v>
      </c>
      <c r="AQ350" s="24">
        <f ca="1">SQRT(Inputs!$B$38)*J350+SQRT(1-Inputs!$B$38)*_xlfn.NORM.S.INV(RAND())</f>
        <v>-0.21164696633699215</v>
      </c>
      <c r="AR350" s="24">
        <f ca="1">SQRT(Inputs!$B$38)*K350+SQRT(1-Inputs!$B$38)*_xlfn.NORM.S.INV(RAND())</f>
        <v>-0.42448246985339766</v>
      </c>
      <c r="AS350" s="24">
        <f ca="1">SQRT(Inputs!$B$38)*L350+SQRT(1-Inputs!$B$38)*_xlfn.NORM.S.INV(RAND())</f>
        <v>-0.95510952523969761</v>
      </c>
      <c r="AT350" s="24">
        <f ca="1">SQRT(Inputs!$B$38)*M350+SQRT(1-Inputs!$B$38)*_xlfn.NORM.S.INV(RAND())</f>
        <v>-1.5217951709834836</v>
      </c>
      <c r="AU350" s="15">
        <f ca="1">Inputs!$B$6*EXP($B$8-0.5*C$5^2+C$5*N350)</f>
        <v>4979.4366021882452</v>
      </c>
      <c r="AV350" s="15">
        <f t="shared" ca="1" si="183"/>
        <v>7128.4426295502999</v>
      </c>
      <c r="AW350" s="15">
        <f t="shared" ca="1" si="184"/>
        <v>7771.1172814939055</v>
      </c>
      <c r="AX350" s="15">
        <f t="shared" ca="1" si="185"/>
        <v>10386.750881597141</v>
      </c>
      <c r="AY350" s="15">
        <f t="shared" ca="1" si="186"/>
        <v>14868.616612229422</v>
      </c>
      <c r="AZ350" s="15">
        <f t="shared" ca="1" si="187"/>
        <v>15227.054560248605</v>
      </c>
      <c r="BA350" s="15">
        <f t="shared" ca="1" si="188"/>
        <v>21728.600054025515</v>
      </c>
      <c r="BB350" s="15">
        <f t="shared" ca="1" si="189"/>
        <v>25734.735688245852</v>
      </c>
      <c r="BC350" s="15">
        <f t="shared" ca="1" si="190"/>
        <v>31875.286325821704</v>
      </c>
      <c r="BD350" s="15">
        <f t="shared" ca="1" si="191"/>
        <v>38633.019761245698</v>
      </c>
      <c r="BE350" s="15">
        <f t="shared" ca="1" si="192"/>
        <v>42802.246926306463</v>
      </c>
      <c r="BF350" s="15">
        <f ca="1">Inputs!$B$13*EXP($B$9-0.5*C$6^2+C$6*Y350)</f>
        <v>19341.769711751273</v>
      </c>
      <c r="BG350" s="15">
        <f t="shared" ca="1" si="193"/>
        <v>21046.145497382196</v>
      </c>
      <c r="BH350" s="15">
        <f t="shared" ca="1" si="194"/>
        <v>26564.582835712936</v>
      </c>
      <c r="BI350" s="15">
        <f t="shared" ca="1" si="195"/>
        <v>31211.642724519093</v>
      </c>
      <c r="BJ350" s="15">
        <f t="shared" ca="1" si="196"/>
        <v>32779.646828921679</v>
      </c>
      <c r="BK350" s="15">
        <f t="shared" ca="1" si="197"/>
        <v>34974.776794027639</v>
      </c>
      <c r="BL350" s="15">
        <f t="shared" ca="1" si="198"/>
        <v>43578.991878628854</v>
      </c>
      <c r="BM350" s="15">
        <f t="shared" ca="1" si="199"/>
        <v>52883.284469023281</v>
      </c>
      <c r="BN350" s="15">
        <f t="shared" ca="1" si="200"/>
        <v>65737.12503941849</v>
      </c>
      <c r="BO350" s="15">
        <f t="shared" ca="1" si="201"/>
        <v>85100.76665482331</v>
      </c>
      <c r="BP350" s="15">
        <f t="shared" ca="1" si="202"/>
        <v>102744.07715949714</v>
      </c>
      <c r="BQ350" s="15">
        <f ca="1">Inputs!$B$20*EXP($B$10-0.5*C$7^2+C$7*AJ350)</f>
        <v>6357.018200187511</v>
      </c>
      <c r="BR350" s="15">
        <f t="shared" ca="1" si="203"/>
        <v>10092.609350152212</v>
      </c>
      <c r="BS350" s="15">
        <f t="shared" ca="1" si="204"/>
        <v>12578.521579314087</v>
      </c>
      <c r="BT350" s="15">
        <f t="shared" ca="1" si="205"/>
        <v>17660.839922859159</v>
      </c>
      <c r="BU350" s="15">
        <f t="shared" ca="1" si="206"/>
        <v>22785.211082871985</v>
      </c>
      <c r="BV350" s="15">
        <f t="shared" ca="1" si="207"/>
        <v>27004.492259478928</v>
      </c>
      <c r="BW350" s="15">
        <f t="shared" ca="1" si="208"/>
        <v>43921.063170811169</v>
      </c>
      <c r="BX350" s="15">
        <f t="shared" ca="1" si="209"/>
        <v>58878.698779496655</v>
      </c>
      <c r="BY350" s="15">
        <f t="shared" ca="1" si="210"/>
        <v>76063.83027514549</v>
      </c>
      <c r="BZ350" s="15">
        <f t="shared" ca="1" si="211"/>
        <v>89541.664318106807</v>
      </c>
      <c r="CA350" s="15">
        <f t="shared" ca="1" si="212"/>
        <v>95976.282309001675</v>
      </c>
      <c r="CB350" s="15">
        <f ca="1">(AU350*DCF!C$10-DCF!C$5*MAX(AU350*DCF!C$10,0)-MAX(AU350-Inputs!$B$6,0)/Inputs!$B$10)*DCF!C$6</f>
        <v>1042.9516846178406</v>
      </c>
      <c r="CC350" s="15">
        <f ca="1">(AV350*DCF!D$10-DCF!D$5*MAX(AV350*DCF!D$10,0)-MAX(AV350-AU350,0)/Inputs!$B$10)*DCF!D$6</f>
        <v>1213.5307210502867</v>
      </c>
      <c r="CD350" s="15">
        <f ca="1">(AW350*DCF!E$10-DCF!E$5*MAX(AW350*DCF!E$10,0)-MAX(AW350-AV350,0)/Inputs!$B$10)*DCF!E$6</f>
        <v>1649.4703286682211</v>
      </c>
      <c r="CE350" s="15">
        <f ca="1">(AX350*DCF!F$10-DCF!F$5*MAX(AX350*DCF!F$10,0)-MAX(AX350-AW350,0)/Inputs!$B$10)*DCF!F$6</f>
        <v>1723.1626612429593</v>
      </c>
      <c r="CF350" s="15">
        <f ca="1">(AY350*DCF!G$10-DCF!G$5*MAX(AY350*DCF!G$10,0)-MAX(AY350-AX350,0)/Inputs!$B$10)*DCF!G$6</f>
        <v>2202.0354676843817</v>
      </c>
      <c r="CG350" s="15">
        <f ca="1">(AZ350*DCF!H$10-DCF!H$5*MAX(AZ350*DCF!H$10,0)-MAX(AZ350-AY350,0)/Inputs!$B$10)*DCF!H$6</f>
        <v>2892.6964814428161</v>
      </c>
      <c r="CH350" s="15">
        <f ca="1">(BA350*DCF!I$10-DCF!I$5*MAX(BA350*DCF!I$10,0)-MAX(BA350-AZ350,0)/Inputs!$B$10)*DCF!I$6</f>
        <v>2902.5413135841618</v>
      </c>
      <c r="CI350" s="15">
        <f ca="1">(BB350*DCF!J$10-DCF!J$5*MAX(BB350*DCF!J$10,0)-MAX(BB350-BA350,0)/Inputs!$B$10)*DCF!J$6</f>
        <v>3809.0765174871049</v>
      </c>
      <c r="CJ350" s="15">
        <f ca="1">(BC350*DCF!K$10-DCF!K$5*MAX(BC350*DCF!K$10,0)-MAX(BC350-BB350,0)/Inputs!$B$10)*DCF!K$6</f>
        <v>4271.825565509067</v>
      </c>
      <c r="CK350" s="15">
        <f ca="1">(BD350*DCF!L$10-DCF!L$5*MAX(BD350*DCF!L$10,0)-MAX(BD350-BC350,0)/Inputs!$B$10)*DCF!L$6</f>
        <v>4952.7096737939682</v>
      </c>
      <c r="CL350" s="15">
        <f ca="1">(BE350*DCF!M$10-DCF!M$5*MAX(BE350*DCF!M$10,0)-MAX(BE350-BD350,0)/Inputs!$B$10)*DCF!M$6</f>
        <v>5541.891914883925</v>
      </c>
      <c r="CM350" s="15">
        <f ca="1">(BF350*DCF!C$28-DCF!C$5*MAX(BF350*DCF!C$28,0)-MAX(BF350-Inputs!$B$13,0)/Inputs!$B$17)*DCF!C$6</f>
        <v>4065.8520065411872</v>
      </c>
      <c r="CN350" s="15">
        <f ca="1">(BG350*DCF!D$28-DCF!D$5*MAX(BG350*DCF!D$28,0)-MAX(BG350-BF350,0)/Inputs!$B$17)*DCF!D$6</f>
        <v>5834.9537532253771</v>
      </c>
      <c r="CO350" s="15">
        <f ca="1">(BH350*DCF!E$28-DCF!E$5*MAX(BH350*DCF!E$28,0)-MAX(BH350-BG350,0)/Inputs!$B$17)*DCF!E$6</f>
        <v>6435.9548405192518</v>
      </c>
      <c r="CP350" s="15">
        <f ca="1">(BI350*DCF!F$28-DCF!F$5*MAX(BI350*DCF!F$28,0)-MAX(BI350-BH350,0)/Inputs!$B$17)*DCF!F$6</f>
        <v>7627.0681529763306</v>
      </c>
      <c r="CQ350" s="15">
        <f ca="1">(BJ350*DCF!G$28-DCF!G$5*MAX(BJ350*DCF!G$28,0)-MAX(BJ350-BI350,0)/Inputs!$B$17)*DCF!G$6</f>
        <v>8241.2052678562432</v>
      </c>
      <c r="CR350" s="15">
        <f ca="1">(BK350*DCF!H$28-DCF!H$5*MAX(BK350*DCF!H$28,0)-MAX(BK350-BJ350,0)/Inputs!$B$17)*DCF!H$6</f>
        <v>8308.5865749326604</v>
      </c>
      <c r="CS350" s="15">
        <f ca="1">(BL350*DCF!I$28-DCF!I$5*MAX(BL350*DCF!I$28,0)-MAX(BL350-BK350,0)/Inputs!$B$17)*DCF!I$6</f>
        <v>9012.7636479042249</v>
      </c>
      <c r="CT350" s="15">
        <f ca="1">(BM350*DCF!J$28-DCF!J$5*MAX(BM350*DCF!J$28,0)-MAX(BM350-BL350,0)/Inputs!$B$17)*DCF!J$6</f>
        <v>10563.689425450009</v>
      </c>
      <c r="CU350" s="15">
        <f ca="1">(BN350*DCF!K$28-DCF!K$5*MAX(BN350*DCF!K$28,0)-MAX(BN350-BM350,0)/Inputs!$B$17)*DCF!K$6</f>
        <v>12308.1543363664</v>
      </c>
      <c r="CV350" s="15">
        <f ca="1">(BO350*DCF!L$28-DCF!L$5*MAX(BO350*DCF!L$28,0)-MAX(BO350-BN350,0)/Inputs!$B$17)*DCF!L$6</f>
        <v>14788.360864593642</v>
      </c>
      <c r="CW350" s="15">
        <f ca="1">(BP350*DCF!M$28-DCF!M$5*MAX(BP350*DCF!M$28,0)-MAX(BP350-BO350,0)/Inputs!$B$17)*DCF!M$6</f>
        <v>17487.135866204513</v>
      </c>
      <c r="CX350" s="15">
        <f ca="1">(BQ350*DCF!C$46-DCF!C$5*MAX(BQ350*DCF!C$46,0)-MAX(BQ350-Inputs!$B$20,0)/Inputs!$B$24)*DCF!C$6</f>
        <v>-2925.8786606379981</v>
      </c>
      <c r="CY350" s="15">
        <f ca="1">(BR350*DCF!D$46-DCF!D$5*MAX(BR350*DCF!D$46,0)-MAX(BR350-BQ350,0)/Inputs!$B$24)*DCF!D$6</f>
        <v>-3316.5187888465289</v>
      </c>
      <c r="CZ350" s="15">
        <f ca="1">(BS350*DCF!E$46-DCF!E$5*MAX(BS350*DCF!E$46,0)-MAX(BS350-BR350,0)/Inputs!$B$24)*DCF!E$6</f>
        <v>-2467.3102422574793</v>
      </c>
      <c r="DA350" s="15">
        <f ca="1">(BT350*DCF!F$46-DCF!F$5*MAX(BT350*DCF!F$46,0)-MAX(BT350-BS350,0)/Inputs!$B$24)*DCF!F$6</f>
        <v>-3136.8067967539014</v>
      </c>
      <c r="DB350" s="15">
        <f ca="1">(BU350*DCF!G$46-DCF!G$5*MAX(BU350*DCF!G$46,0)-MAX(BU350-BT350,0)/Inputs!$B$24)*DCF!G$6</f>
        <v>-2490.1866957640686</v>
      </c>
      <c r="DC350" s="15">
        <f ca="1">(BV350*DCF!H$46-DCF!H$5*MAX(BV350*DCF!H$46,0)-MAX(BV350-BU350,0)/Inputs!$B$24)*DCF!H$6</f>
        <v>-1311.1157736659234</v>
      </c>
      <c r="DD350" s="15">
        <f ca="1">(BW350*DCF!I$46-DCF!I$5*MAX(BW350*DCF!I$46,0)-MAX(BW350-BV350,0)/Inputs!$B$24)*DCF!I$6</f>
        <v>-3841.7191053813467</v>
      </c>
      <c r="DE350" s="15">
        <f ca="1">(BX350*DCF!J$46-DCF!J$5*MAX(BX350*DCF!J$46,0)-MAX(BX350-BW350,0)/Inputs!$B$24)*DCF!J$6</f>
        <v>-1496.7220433779128</v>
      </c>
      <c r="DF350" s="15">
        <f ca="1">(BY350*DCF!K$46-DCF!K$5*MAX(BY350*DCF!K$46,0)-MAX(BY350-BX350,0)/Inputs!$B$24)*DCF!K$6</f>
        <v>135.12013893060586</v>
      </c>
      <c r="DG350" s="15">
        <f ca="1">(BZ350*DCF!L$46-DCF!L$5*MAX(BZ350*DCF!L$46,0)-MAX(BZ350-BY350,0)/Inputs!$B$24)*DCF!L$6</f>
        <v>3139.5229873074395</v>
      </c>
      <c r="DH350" s="15">
        <f ca="1">(CA350*DCF!M$46-DCF!M$5*MAX(CA350*DCF!M$46,0)-MAX(CA350-BZ350,0)/Inputs!$B$24)*DCF!M$6</f>
        <v>6178.9669987398811</v>
      </c>
      <c r="DI350" s="15">
        <f ca="1">SUM(CB350:CL350)+BE350*DCF!M$10*(1+Inputs!$B$30)*(1-Inputs!$B$33)*(1-Inputs!$B$30/Inputs!$B$31)/(Inputs!$B$29-Inputs!$B$30)*DCF!M$6</f>
        <v>151321.11152699604</v>
      </c>
      <c r="DJ350" s="15">
        <f ca="1">SUM(CM350:CW350)+BP350*DCF!M$28*(1+Inputs!$B$30)*(1-Inputs!$B$33)*(1-Inputs!$B$30/Inputs!$B$31)/(Inputs!$B$29-Inputs!$B$30)*DCF!M$6</f>
        <v>485924.55858276575</v>
      </c>
      <c r="DK350" s="15">
        <f ca="1">SUM(CX350:DH350)+CA350*DCF!M$46*(1+Inputs!$B$30)*(1-Inputs!$B$33)*(1-Inputs!$B$30/Inputs!$B$31)/(Inputs!$B$29-Inputs!$B$30)*DCF!M$6</f>
        <v>136858.0535854573</v>
      </c>
      <c r="DM350" s="15">
        <f ca="1">DI350+DJ350+DK350+Inputs!$B$34+Inputs!$B$36-Inputs!$B$35</f>
        <v>850954.72369521903</v>
      </c>
    </row>
    <row r="351" spans="1:117" x14ac:dyDescent="0.75">
      <c r="A351" s="11">
        <v>338</v>
      </c>
      <c r="C351" s="24">
        <f t="shared" ca="1" si="213"/>
        <v>-0.48249964158682579</v>
      </c>
      <c r="D351" s="24">
        <f t="shared" ca="1" si="213"/>
        <v>-0.13440585502558713</v>
      </c>
      <c r="E351" s="24">
        <f t="shared" ca="1" si="213"/>
        <v>-0.55059862303958007</v>
      </c>
      <c r="F351" s="24">
        <f t="shared" ca="1" si="213"/>
        <v>-1.5271536749263381</v>
      </c>
      <c r="G351" s="24">
        <f t="shared" ca="1" si="213"/>
        <v>1.0649601446104558E-2</v>
      </c>
      <c r="H351" s="24">
        <f t="shared" ca="1" si="213"/>
        <v>1.6132949329155748</v>
      </c>
      <c r="I351" s="24">
        <f t="shared" ca="1" si="213"/>
        <v>-0.89404614920883252</v>
      </c>
      <c r="J351" s="24">
        <f t="shared" ca="1" si="213"/>
        <v>0.2791385416681193</v>
      </c>
      <c r="K351" s="24">
        <f t="shared" ca="1" si="213"/>
        <v>-2.4746092316699437</v>
      </c>
      <c r="L351" s="24">
        <f t="shared" ca="1" si="213"/>
        <v>3.3636112264062139E-3</v>
      </c>
      <c r="M351" s="24">
        <f t="shared" ca="1" si="213"/>
        <v>0.69648902830145976</v>
      </c>
      <c r="N351" s="24">
        <f ca="1">SQRT(Inputs!$B$38)*C351+SQRT(1-Inputs!$B$38)*_xlfn.NORM.S.INV(RAND())</f>
        <v>-5.7349177543244395E-2</v>
      </c>
      <c r="O351" s="24">
        <f ca="1">SQRT(Inputs!$B$38)*D351+SQRT(1-Inputs!$B$38)*_xlfn.NORM.S.INV(RAND())</f>
        <v>0.23641105063319992</v>
      </c>
      <c r="P351" s="24">
        <f ca="1">SQRT(Inputs!$B$38)*E351+SQRT(1-Inputs!$B$38)*_xlfn.NORM.S.INV(RAND())</f>
        <v>0.73223077517516366</v>
      </c>
      <c r="Q351" s="24">
        <f ca="1">SQRT(Inputs!$B$38)*F351+SQRT(1-Inputs!$B$38)*_xlfn.NORM.S.INV(RAND())</f>
        <v>-0.67623991713389597</v>
      </c>
      <c r="R351" s="24">
        <f ca="1">SQRT(Inputs!$B$38)*G351+SQRT(1-Inputs!$B$38)*_xlfn.NORM.S.INV(RAND())</f>
        <v>1.0945017551209124</v>
      </c>
      <c r="S351" s="24">
        <f ca="1">SQRT(Inputs!$B$38)*H351+SQRT(1-Inputs!$B$38)*_xlfn.NORM.S.INV(RAND())</f>
        <v>1.7221324551963995</v>
      </c>
      <c r="T351" s="24">
        <f ca="1">SQRT(Inputs!$B$38)*I351+SQRT(1-Inputs!$B$38)*_xlfn.NORM.S.INV(RAND())</f>
        <v>0.39888529570648962</v>
      </c>
      <c r="U351" s="24">
        <f ca="1">SQRT(Inputs!$B$38)*J351+SQRT(1-Inputs!$B$38)*_xlfn.NORM.S.INV(RAND())</f>
        <v>0.56838899519984354</v>
      </c>
      <c r="V351" s="24">
        <f ca="1">SQRT(Inputs!$B$38)*K351+SQRT(1-Inputs!$B$38)*_xlfn.NORM.S.INV(RAND())</f>
        <v>-0.62871276713925628</v>
      </c>
      <c r="W351" s="24">
        <f ca="1">SQRT(Inputs!$B$38)*L351+SQRT(1-Inputs!$B$38)*_xlfn.NORM.S.INV(RAND())</f>
        <v>1.1665447968369713E-2</v>
      </c>
      <c r="X351" s="24">
        <f ca="1">SQRT(Inputs!$B$38)*M351+SQRT(1-Inputs!$B$38)*_xlfn.NORM.S.INV(RAND())</f>
        <v>0.56374775996335003</v>
      </c>
      <c r="Y351" s="24">
        <f ca="1">SQRT(Inputs!$B$38)*C351+SQRT(1-Inputs!$B$38)*_xlfn.NORM.S.INV(RAND())</f>
        <v>-0.34690467859603602</v>
      </c>
      <c r="Z351" s="24">
        <f ca="1">SQRT(Inputs!$B$38)*D351+SQRT(1-Inputs!$B$38)*_xlfn.NORM.S.INV(RAND())</f>
        <v>-1.2265157504878252</v>
      </c>
      <c r="AA351" s="24">
        <f ca="1">SQRT(Inputs!$B$38)*E351+SQRT(1-Inputs!$B$38)*_xlfn.NORM.S.INV(RAND())</f>
        <v>7.8357732650984724E-2</v>
      </c>
      <c r="AB351" s="24">
        <f ca="1">SQRT(Inputs!$B$38)*F351+SQRT(1-Inputs!$B$38)*_xlfn.NORM.S.INV(RAND())</f>
        <v>-2.02795313895371</v>
      </c>
      <c r="AC351" s="24">
        <f ca="1">SQRT(Inputs!$B$38)*G351+SQRT(1-Inputs!$B$38)*_xlfn.NORM.S.INV(RAND())</f>
        <v>0.26087828247385297</v>
      </c>
      <c r="AD351" s="24">
        <f ca="1">SQRT(Inputs!$B$38)*H351+SQRT(1-Inputs!$B$38)*_xlfn.NORM.S.INV(RAND())</f>
        <v>1.2830976981050497</v>
      </c>
      <c r="AE351" s="24">
        <f ca="1">SQRT(Inputs!$B$38)*I351+SQRT(1-Inputs!$B$38)*_xlfn.NORM.S.INV(RAND())</f>
        <v>-0.93575631117167657</v>
      </c>
      <c r="AF351" s="24">
        <f ca="1">SQRT(Inputs!$B$38)*J351+SQRT(1-Inputs!$B$38)*_xlfn.NORM.S.INV(RAND())</f>
        <v>1.3028073186642599</v>
      </c>
      <c r="AG351" s="24">
        <f ca="1">SQRT(Inputs!$B$38)*K351+SQRT(1-Inputs!$B$38)*_xlfn.NORM.S.INV(RAND())</f>
        <v>-0.53747987028987876</v>
      </c>
      <c r="AH351" s="24">
        <f ca="1">SQRT(Inputs!$B$38)*L351+SQRT(1-Inputs!$B$38)*_xlfn.NORM.S.INV(RAND())</f>
        <v>1.8992851365591965</v>
      </c>
      <c r="AI351" s="24">
        <f ca="1">SQRT(Inputs!$B$38)*M351+SQRT(1-Inputs!$B$38)*_xlfn.NORM.S.INV(RAND())</f>
        <v>1.4772848111085135</v>
      </c>
      <c r="AJ351" s="24">
        <f ca="1">SQRT(Inputs!$B$38)*C351+SQRT(1-Inputs!$B$38)*_xlfn.NORM.S.INV(RAND())</f>
        <v>-0.2130260473383995</v>
      </c>
      <c r="AK351" s="24">
        <f ca="1">SQRT(Inputs!$B$38)*D351+SQRT(1-Inputs!$B$38)*_xlfn.NORM.S.INV(RAND())</f>
        <v>0.19976116823904297</v>
      </c>
      <c r="AL351" s="24">
        <f ca="1">SQRT(Inputs!$B$38)*E351+SQRT(1-Inputs!$B$38)*_xlfn.NORM.S.INV(RAND())</f>
        <v>-0.33507118240280653</v>
      </c>
      <c r="AM351" s="24">
        <f ca="1">SQRT(Inputs!$B$38)*F351+SQRT(1-Inputs!$B$38)*_xlfn.NORM.S.INV(RAND())</f>
        <v>-0.5198848559703737</v>
      </c>
      <c r="AN351" s="24">
        <f ca="1">SQRT(Inputs!$B$38)*G351+SQRT(1-Inputs!$B$38)*_xlfn.NORM.S.INV(RAND())</f>
        <v>-0.21399633423536005</v>
      </c>
      <c r="AO351" s="24">
        <f ca="1">SQRT(Inputs!$B$38)*H351+SQRT(1-Inputs!$B$38)*_xlfn.NORM.S.INV(RAND())</f>
        <v>1.8042479060307048</v>
      </c>
      <c r="AP351" s="24">
        <f ca="1">SQRT(Inputs!$B$38)*I351+SQRT(1-Inputs!$B$38)*_xlfn.NORM.S.INV(RAND())</f>
        <v>1.0642923151291404</v>
      </c>
      <c r="AQ351" s="24">
        <f ca="1">SQRT(Inputs!$B$38)*J351+SQRT(1-Inputs!$B$38)*_xlfn.NORM.S.INV(RAND())</f>
        <v>0.10115567302242211</v>
      </c>
      <c r="AR351" s="24">
        <f ca="1">SQRT(Inputs!$B$38)*K351+SQRT(1-Inputs!$B$38)*_xlfn.NORM.S.INV(RAND())</f>
        <v>-3.3244245780781836</v>
      </c>
      <c r="AS351" s="24">
        <f ca="1">SQRT(Inputs!$B$38)*L351+SQRT(1-Inputs!$B$38)*_xlfn.NORM.S.INV(RAND())</f>
        <v>0.82555327291061509</v>
      </c>
      <c r="AT351" s="24">
        <f ca="1">SQRT(Inputs!$B$38)*M351+SQRT(1-Inputs!$B$38)*_xlfn.NORM.S.INV(RAND())</f>
        <v>0.68834917218974567</v>
      </c>
      <c r="AU351" s="15">
        <f ca="1">Inputs!$B$6*EXP($B$8-0.5*C$5^2+C$5*N351)</f>
        <v>4916.3866967900403</v>
      </c>
      <c r="AV351" s="15">
        <f t="shared" ca="1" si="183"/>
        <v>6196.0793060701781</v>
      </c>
      <c r="AW351" s="15">
        <f t="shared" ca="1" si="184"/>
        <v>8339.2766828577587</v>
      </c>
      <c r="AX351" s="15">
        <f t="shared" ca="1" si="185"/>
        <v>9356.580056851808</v>
      </c>
      <c r="AY351" s="15">
        <f t="shared" ca="1" si="186"/>
        <v>12993.858595586613</v>
      </c>
      <c r="AZ351" s="15">
        <f t="shared" ca="1" si="187"/>
        <v>19210.288653893844</v>
      </c>
      <c r="BA351" s="15">
        <f t="shared" ca="1" si="188"/>
        <v>24510.668650345935</v>
      </c>
      <c r="BB351" s="15">
        <f t="shared" ca="1" si="189"/>
        <v>31767.008328817392</v>
      </c>
      <c r="BC351" s="15">
        <f t="shared" ca="1" si="190"/>
        <v>36615.504873883336</v>
      </c>
      <c r="BD351" s="15">
        <f t="shared" ca="1" si="191"/>
        <v>44906.41772376014</v>
      </c>
      <c r="BE351" s="15">
        <f t="shared" ca="1" si="192"/>
        <v>57926.28867517435</v>
      </c>
      <c r="BF351" s="15">
        <f ca="1">Inputs!$B$13*EXP($B$9-0.5*C$6^2+C$6*Y351)</f>
        <v>12911.790689726231</v>
      </c>
      <c r="BG351" s="15">
        <f t="shared" ca="1" si="193"/>
        <v>12611.940414127146</v>
      </c>
      <c r="BH351" s="15">
        <f t="shared" ca="1" si="194"/>
        <v>15611.043187004963</v>
      </c>
      <c r="BI351" s="15">
        <f t="shared" ca="1" si="195"/>
        <v>13986.382053511279</v>
      </c>
      <c r="BJ351" s="15">
        <f t="shared" ca="1" si="196"/>
        <v>17803.450542460643</v>
      </c>
      <c r="BK351" s="15">
        <f t="shared" ca="1" si="197"/>
        <v>26020.966657116947</v>
      </c>
      <c r="BL351" s="15">
        <f t="shared" ca="1" si="198"/>
        <v>28313.312706188757</v>
      </c>
      <c r="BM351" s="15">
        <f t="shared" ca="1" si="199"/>
        <v>40917.307366729954</v>
      </c>
      <c r="BN351" s="15">
        <f t="shared" ca="1" si="200"/>
        <v>47184.060051213761</v>
      </c>
      <c r="BO351" s="15">
        <f t="shared" ca="1" si="201"/>
        <v>72397.100422996533</v>
      </c>
      <c r="BP351" s="15">
        <f t="shared" ca="1" si="202"/>
        <v>105341.96902937831</v>
      </c>
      <c r="BQ351" s="15">
        <f ca="1">Inputs!$B$20*EXP($B$10-0.5*C$7^2+C$7*AJ351)</f>
        <v>3977.3539263040016</v>
      </c>
      <c r="BR351" s="15">
        <f t="shared" ca="1" si="203"/>
        <v>5750.2218012324947</v>
      </c>
      <c r="BS351" s="15">
        <f t="shared" ca="1" si="204"/>
        <v>7151.8588703733294</v>
      </c>
      <c r="BT351" s="15">
        <f t="shared" ca="1" si="205"/>
        <v>8603.6858055684716</v>
      </c>
      <c r="BU351" s="15">
        <f t="shared" ca="1" si="206"/>
        <v>11321.973263305303</v>
      </c>
      <c r="BV351" s="15">
        <f t="shared" ca="1" si="207"/>
        <v>23652.531466716056</v>
      </c>
      <c r="BW351" s="15">
        <f t="shared" ca="1" si="208"/>
        <v>41344.489940721491</v>
      </c>
      <c r="BX351" s="15">
        <f t="shared" ca="1" si="209"/>
        <v>59011.560536965386</v>
      </c>
      <c r="BY351" s="15">
        <f t="shared" ca="1" si="210"/>
        <v>43772.082721117891</v>
      </c>
      <c r="BZ351" s="15">
        <f t="shared" ca="1" si="211"/>
        <v>71483.986484377267</v>
      </c>
      <c r="CA351" s="15">
        <f t="shared" ca="1" si="212"/>
        <v>113478.67296236671</v>
      </c>
      <c r="CB351" s="15">
        <f ca="1">(AU351*DCF!C$10-DCF!C$5*MAX(AU351*DCF!C$10,0)-MAX(AU351-Inputs!$B$6,0)/Inputs!$B$10)*DCF!C$6</f>
        <v>1043.4012416813969</v>
      </c>
      <c r="CC351" s="15">
        <f ca="1">(AV351*DCF!D$10-DCF!D$5*MAX(AV351*DCF!D$10,0)-MAX(AV351-AU351,0)/Inputs!$B$10)*DCF!D$6</f>
        <v>1198.2328029570583</v>
      </c>
      <c r="CD351" s="15">
        <f ca="1">(AW351*DCF!E$10-DCF!E$5*MAX(AW351*DCF!E$10,0)-MAX(AW351-AV351,0)/Inputs!$B$10)*DCF!E$6</f>
        <v>1442.6694333088028</v>
      </c>
      <c r="CE351" s="15">
        <f ca="1">(AX351*DCF!F$10-DCF!F$5*MAX(AX351*DCF!F$10,0)-MAX(AX351-AW351,0)/Inputs!$B$10)*DCF!F$6</f>
        <v>1830.8509047665355</v>
      </c>
      <c r="CF351" s="15">
        <f ca="1">(AY351*DCF!G$10-DCF!G$5*MAX(AY351*DCF!G$10,0)-MAX(AY351-AX351,0)/Inputs!$B$10)*DCF!G$6</f>
        <v>1978.104863907359</v>
      </c>
      <c r="CG351" s="15">
        <f ca="1">(AZ351*DCF!H$10-DCF!H$5*MAX(AZ351*DCF!H$10,0)-MAX(AZ351-AY351,0)/Inputs!$B$10)*DCF!H$6</f>
        <v>2625.8527202494333</v>
      </c>
      <c r="CH351" s="15">
        <f ca="1">(BA351*DCF!I$10-DCF!I$5*MAX(BA351*DCF!I$10,0)-MAX(BA351-AZ351,0)/Inputs!$B$10)*DCF!I$6</f>
        <v>3607.7569825544042</v>
      </c>
      <c r="CI351" s="15">
        <f ca="1">(BB351*DCF!J$10-DCF!J$5*MAX(BB351*DCF!J$10,0)-MAX(BB351-BA351,0)/Inputs!$B$10)*DCF!J$6</f>
        <v>4351.7136355955572</v>
      </c>
      <c r="CJ351" s="15">
        <f ca="1">(BC351*DCF!K$10-DCF!K$5*MAX(BC351*DCF!K$10,0)-MAX(BC351-BB351,0)/Inputs!$B$10)*DCF!K$6</f>
        <v>5215.7925276743517</v>
      </c>
      <c r="CK351" s="15">
        <f ca="1">(BD351*DCF!L$10-DCF!L$5*MAX(BD351*DCF!L$10,0)-MAX(BD351-BC351,0)/Inputs!$B$10)*DCF!L$6</f>
        <v>5700.5924586440442</v>
      </c>
      <c r="CL351" s="15">
        <f ca="1">(BE351*DCF!M$10-DCF!M$5*MAX(BE351*DCF!M$10,0)-MAX(BE351-BD351,0)/Inputs!$B$10)*DCF!M$6</f>
        <v>6618.7858521222479</v>
      </c>
      <c r="CM351" s="15">
        <f ca="1">(BF351*DCF!C$28-DCF!C$5*MAX(BF351*DCF!C$28,0)-MAX(BF351-Inputs!$B$13,0)/Inputs!$B$17)*DCF!C$6</f>
        <v>3588.4481855025483</v>
      </c>
      <c r="CN351" s="15">
        <f ca="1">(BG351*DCF!D$28-DCF!D$5*MAX(BG351*DCF!D$28,0)-MAX(BG351-BF351,0)/Inputs!$B$17)*DCF!D$6</f>
        <v>3714.5073313626444</v>
      </c>
      <c r="CO351" s="15">
        <f ca="1">(BH351*DCF!E$28-DCF!E$5*MAX(BH351*DCF!E$28,0)-MAX(BH351-BG351,0)/Inputs!$B$17)*DCF!E$6</f>
        <v>3830.2435331798861</v>
      </c>
      <c r="CP351" s="15">
        <f ca="1">(BI351*DCF!F$28-DCF!F$5*MAX(BI351*DCF!F$28,0)-MAX(BI351-BH351,0)/Inputs!$B$17)*DCF!F$6</f>
        <v>3796.9343141620657</v>
      </c>
      <c r="CQ351" s="15">
        <f ca="1">(BJ351*DCF!G$28-DCF!G$5*MAX(BJ351*DCF!G$28,0)-MAX(BJ351-BI351,0)/Inputs!$B$17)*DCF!G$6</f>
        <v>3977.2471058225833</v>
      </c>
      <c r="CR351" s="15">
        <f ca="1">(BK351*DCF!H$28-DCF!H$5*MAX(BK351*DCF!H$28,0)-MAX(BK351-BJ351,0)/Inputs!$B$17)*DCF!H$6</f>
        <v>5158.500745020865</v>
      </c>
      <c r="CS351" s="15">
        <f ca="1">(BL351*DCF!I$28-DCF!I$5*MAX(BL351*DCF!I$28,0)-MAX(BL351-BK351,0)/Inputs!$B$17)*DCF!I$6</f>
        <v>6328.9395381476206</v>
      </c>
      <c r="CT351" s="15">
        <f ca="1">(BM351*DCF!J$28-DCF!J$5*MAX(BM351*DCF!J$28,0)-MAX(BM351-BL351,0)/Inputs!$B$17)*DCF!J$6</f>
        <v>7456.7696192832955</v>
      </c>
      <c r="CU351" s="15">
        <f ca="1">(BN351*DCF!K$28-DCF!K$5*MAX(BN351*DCF!K$28,0)-MAX(BN351-BM351,0)/Inputs!$B$17)*DCF!K$6</f>
        <v>9196.8886165130916</v>
      </c>
      <c r="CV351" s="15">
        <f ca="1">(BO351*DCF!L$28-DCF!L$5*MAX(BO351*DCF!L$28,0)-MAX(BO351-BN351,0)/Inputs!$B$17)*DCF!L$6</f>
        <v>11591.84357992492</v>
      </c>
      <c r="CW351" s="15">
        <f ca="1">(BP351*DCF!M$28-DCF!M$5*MAX(BP351*DCF!M$28,0)-MAX(BP351-BO351,0)/Inputs!$B$17)*DCF!M$6</f>
        <v>16376.487940393163</v>
      </c>
      <c r="CX351" s="15">
        <f ca="1">(BQ351*DCF!C$46-DCF!C$5*MAX(BQ351*DCF!C$46,0)-MAX(BQ351-Inputs!$B$20,0)/Inputs!$B$24)*DCF!C$6</f>
        <v>-1277.1505263076222</v>
      </c>
      <c r="CY351" s="15">
        <f ca="1">(BR351*DCF!D$46-DCF!D$5*MAX(BR351*DCF!D$46,0)-MAX(BR351-BQ351,0)/Inputs!$B$24)*DCF!D$6</f>
        <v>-1737.8967706570481</v>
      </c>
      <c r="CZ351" s="15">
        <f ca="1">(BS351*DCF!E$46-DCF!E$5*MAX(BS351*DCF!E$46,0)-MAX(BS351-BR351,0)/Inputs!$B$24)*DCF!E$6</f>
        <v>-1398.2065099393069</v>
      </c>
      <c r="DA351" s="15">
        <f ca="1">(BT351*DCF!F$46-DCF!F$5*MAX(BT351*DCF!F$46,0)-MAX(BT351-BS351,0)/Inputs!$B$24)*DCF!F$6</f>
        <v>-1155.2308798677227</v>
      </c>
      <c r="DB351" s="15">
        <f ca="1">(BU351*DCF!G$46-DCF!G$5*MAX(BU351*DCF!G$46,0)-MAX(BU351-BT351,0)/Inputs!$B$24)*DCF!G$6</f>
        <v>-1295.2270050700577</v>
      </c>
      <c r="DC351" s="15">
        <f ca="1">(BV351*DCF!H$46-DCF!H$5*MAX(BV351*DCF!H$46,0)-MAX(BV351-BU351,0)/Inputs!$B$24)*DCF!H$6</f>
        <v>-3831.6454111263047</v>
      </c>
      <c r="DD351" s="15">
        <f ca="1">(BW351*DCF!I$46-DCF!I$5*MAX(BW351*DCF!I$46,0)-MAX(BW351-BV351,0)/Inputs!$B$24)*DCF!I$6</f>
        <v>-4123.8098356918235</v>
      </c>
      <c r="DE351" s="15">
        <f ca="1">(BX351*DCF!J$46-DCF!J$5*MAX(BX351*DCF!J$46,0)-MAX(BX351-BW351,0)/Inputs!$B$24)*DCF!J$6</f>
        <v>-2209.6467529712395</v>
      </c>
      <c r="DF351" s="15">
        <f ca="1">(BY351*DCF!K$46-DCF!K$5*MAX(BY351*DCF!K$46,0)-MAX(BY351-BX351,0)/Inputs!$B$24)*DCF!K$6</f>
        <v>2500.4072799522964</v>
      </c>
      <c r="DG351" s="15">
        <f ca="1">(BZ351*DCF!L$46-DCF!L$5*MAX(BZ351*DCF!L$46,0)-MAX(BZ351-BY351,0)/Inputs!$B$24)*DCF!L$6</f>
        <v>-1329.9383446436168</v>
      </c>
      <c r="DH351" s="15">
        <f ca="1">(CA351*DCF!M$46-DCF!M$5*MAX(CA351*DCF!M$46,0)-MAX(CA351-BZ351,0)/Inputs!$B$24)*DCF!M$6</f>
        <v>117.03298038755798</v>
      </c>
      <c r="DI351" s="15">
        <f ca="1">SUM(CB351:CL351)+BE351*DCF!M$10*(1+Inputs!$B$30)*(1-Inputs!$B$33)*(1-Inputs!$B$30/Inputs!$B$31)/(Inputs!$B$29-Inputs!$B$30)*DCF!M$6</f>
        <v>196823.3808023395</v>
      </c>
      <c r="DJ351" s="15">
        <f ca="1">SUM(CM351:CW351)+BP351*DCF!M$28*(1+Inputs!$B$30)*(1-Inputs!$B$33)*(1-Inputs!$B$30/Inputs!$B$31)/(Inputs!$B$29-Inputs!$B$30)*DCF!M$6</f>
        <v>465907.60092543234</v>
      </c>
      <c r="DK351" s="15">
        <f ca="1">SUM(CX351:DH351)+CA351*DCF!M$46*(1+Inputs!$B$30)*(1-Inputs!$B$33)*(1-Inputs!$B$30/Inputs!$B$31)/(Inputs!$B$29-Inputs!$B$30)*DCF!M$6</f>
        <v>159710.15903204682</v>
      </c>
      <c r="DM351" s="15">
        <f ca="1">DI351+DJ351+DK351+Inputs!$B$34+Inputs!$B$36-Inputs!$B$35</f>
        <v>899292.14075981861</v>
      </c>
    </row>
    <row r="352" spans="1:117" x14ac:dyDescent="0.75">
      <c r="A352" s="11">
        <v>339</v>
      </c>
      <c r="C352" s="24">
        <f t="shared" ca="1" si="213"/>
        <v>-2.5701820946957463E-3</v>
      </c>
      <c r="D352" s="24">
        <f t="shared" ca="1" si="213"/>
        <v>-0.83960775092938034</v>
      </c>
      <c r="E352" s="24">
        <f t="shared" ca="1" si="213"/>
        <v>-1.0902786017499577</v>
      </c>
      <c r="F352" s="24">
        <f t="shared" ca="1" si="213"/>
        <v>-0.3759526162118022</v>
      </c>
      <c r="G352" s="24">
        <f t="shared" ca="1" si="213"/>
        <v>-0.53279417497507209</v>
      </c>
      <c r="H352" s="24">
        <f t="shared" ca="1" si="213"/>
        <v>-0.81265379987604192</v>
      </c>
      <c r="I352" s="24">
        <f t="shared" ca="1" si="213"/>
        <v>-0.30990795093484469</v>
      </c>
      <c r="J352" s="24">
        <f t="shared" ca="1" si="213"/>
        <v>5.4546379167625038E-2</v>
      </c>
      <c r="K352" s="24">
        <f t="shared" ca="1" si="213"/>
        <v>0.99562993501906349</v>
      </c>
      <c r="L352" s="24">
        <f t="shared" ca="1" si="213"/>
        <v>-0.25515547398621985</v>
      </c>
      <c r="M352" s="24">
        <f t="shared" ca="1" si="213"/>
        <v>-0.1223607322363216</v>
      </c>
      <c r="N352" s="24">
        <f ca="1">SQRT(Inputs!$B$38)*C352+SQRT(1-Inputs!$B$38)*_xlfn.NORM.S.INV(RAND())</f>
        <v>-0.40534733143950563</v>
      </c>
      <c r="O352" s="24">
        <f ca="1">SQRT(Inputs!$B$38)*D352+SQRT(1-Inputs!$B$38)*_xlfn.NORM.S.INV(RAND())</f>
        <v>0.43962230115740164</v>
      </c>
      <c r="P352" s="24">
        <f ca="1">SQRT(Inputs!$B$38)*E352+SQRT(1-Inputs!$B$38)*_xlfn.NORM.S.INV(RAND())</f>
        <v>0.38607765719601983</v>
      </c>
      <c r="Q352" s="24">
        <f ca="1">SQRT(Inputs!$B$38)*F352+SQRT(1-Inputs!$B$38)*_xlfn.NORM.S.INV(RAND())</f>
        <v>6.2621214525260482E-2</v>
      </c>
      <c r="R352" s="24">
        <f ca="1">SQRT(Inputs!$B$38)*G352+SQRT(1-Inputs!$B$38)*_xlfn.NORM.S.INV(RAND())</f>
        <v>0.16356993197946718</v>
      </c>
      <c r="S352" s="24">
        <f ca="1">SQRT(Inputs!$B$38)*H352+SQRT(1-Inputs!$B$38)*_xlfn.NORM.S.INV(RAND())</f>
        <v>-0.49236085963692455</v>
      </c>
      <c r="T352" s="24">
        <f ca="1">SQRT(Inputs!$B$38)*I352+SQRT(1-Inputs!$B$38)*_xlfn.NORM.S.INV(RAND())</f>
        <v>0.27891059771217952</v>
      </c>
      <c r="U352" s="24">
        <f ca="1">SQRT(Inputs!$B$38)*J352+SQRT(1-Inputs!$B$38)*_xlfn.NORM.S.INV(RAND())</f>
        <v>0.75950528347464763</v>
      </c>
      <c r="V352" s="24">
        <f ca="1">SQRT(Inputs!$B$38)*K352+SQRT(1-Inputs!$B$38)*_xlfn.NORM.S.INV(RAND())</f>
        <v>1.0678978909448569</v>
      </c>
      <c r="W352" s="24">
        <f ca="1">SQRT(Inputs!$B$38)*L352+SQRT(1-Inputs!$B$38)*_xlfn.NORM.S.INV(RAND())</f>
        <v>1.7179973871018162</v>
      </c>
      <c r="X352" s="24">
        <f ca="1">SQRT(Inputs!$B$38)*M352+SQRT(1-Inputs!$B$38)*_xlfn.NORM.S.INV(RAND())</f>
        <v>-0.45897292351342533</v>
      </c>
      <c r="Y352" s="24">
        <f ca="1">SQRT(Inputs!$B$38)*C352+SQRT(1-Inputs!$B$38)*_xlfn.NORM.S.INV(RAND())</f>
        <v>0.59252689999441732</v>
      </c>
      <c r="Z352" s="24">
        <f ca="1">SQRT(Inputs!$B$38)*D352+SQRT(1-Inputs!$B$38)*_xlfn.NORM.S.INV(RAND())</f>
        <v>-0.64982417094336331</v>
      </c>
      <c r="AA352" s="24">
        <f ca="1">SQRT(Inputs!$B$38)*E352+SQRT(1-Inputs!$B$38)*_xlfn.NORM.S.INV(RAND())</f>
        <v>-4.5957781545545306E-2</v>
      </c>
      <c r="AB352" s="24">
        <f ca="1">SQRT(Inputs!$B$38)*F352+SQRT(1-Inputs!$B$38)*_xlfn.NORM.S.INV(RAND())</f>
        <v>-0.24711871798843299</v>
      </c>
      <c r="AC352" s="24">
        <f ca="1">SQRT(Inputs!$B$38)*G352+SQRT(1-Inputs!$B$38)*_xlfn.NORM.S.INV(RAND())</f>
        <v>-0.94772238230227623</v>
      </c>
      <c r="AD352" s="24">
        <f ca="1">SQRT(Inputs!$B$38)*H352+SQRT(1-Inputs!$B$38)*_xlfn.NORM.S.INV(RAND())</f>
        <v>-1.4339676812648603</v>
      </c>
      <c r="AE352" s="24">
        <f ca="1">SQRT(Inputs!$B$38)*I352+SQRT(1-Inputs!$B$38)*_xlfn.NORM.S.INV(RAND())</f>
        <v>0.61248929766499416</v>
      </c>
      <c r="AF352" s="24">
        <f ca="1">SQRT(Inputs!$B$38)*J352+SQRT(1-Inputs!$B$38)*_xlfn.NORM.S.INV(RAND())</f>
        <v>-1.2375324325611807</v>
      </c>
      <c r="AG352" s="24">
        <f ca="1">SQRT(Inputs!$B$38)*K352+SQRT(1-Inputs!$B$38)*_xlfn.NORM.S.INV(RAND())</f>
        <v>-0.6245329077172368</v>
      </c>
      <c r="AH352" s="24">
        <f ca="1">SQRT(Inputs!$B$38)*L352+SQRT(1-Inputs!$B$38)*_xlfn.NORM.S.INV(RAND())</f>
        <v>-0.1577398841130952</v>
      </c>
      <c r="AI352" s="24">
        <f ca="1">SQRT(Inputs!$B$38)*M352+SQRT(1-Inputs!$B$38)*_xlfn.NORM.S.INV(RAND())</f>
        <v>-0.6918760143885504</v>
      </c>
      <c r="AJ352" s="24">
        <f ca="1">SQRT(Inputs!$B$38)*C352+SQRT(1-Inputs!$B$38)*_xlfn.NORM.S.INV(RAND())</f>
        <v>-1.016895373403935</v>
      </c>
      <c r="AK352" s="24">
        <f ca="1">SQRT(Inputs!$B$38)*D352+SQRT(1-Inputs!$B$38)*_xlfn.NORM.S.INV(RAND())</f>
        <v>-0.89886094331467425</v>
      </c>
      <c r="AL352" s="24">
        <f ca="1">SQRT(Inputs!$B$38)*E352+SQRT(1-Inputs!$B$38)*_xlfn.NORM.S.INV(RAND())</f>
        <v>-0.82674073026890404</v>
      </c>
      <c r="AM352" s="24">
        <f ca="1">SQRT(Inputs!$B$38)*F352+SQRT(1-Inputs!$B$38)*_xlfn.NORM.S.INV(RAND())</f>
        <v>-0.66945904499073827</v>
      </c>
      <c r="AN352" s="24">
        <f ca="1">SQRT(Inputs!$B$38)*G352+SQRT(1-Inputs!$B$38)*_xlfn.NORM.S.INV(RAND())</f>
        <v>-0.35774484525971828</v>
      </c>
      <c r="AO352" s="24">
        <f ca="1">SQRT(Inputs!$B$38)*H352+SQRT(1-Inputs!$B$38)*_xlfn.NORM.S.INV(RAND())</f>
        <v>0.67481038473513877</v>
      </c>
      <c r="AP352" s="24">
        <f ca="1">SQRT(Inputs!$B$38)*I352+SQRT(1-Inputs!$B$38)*_xlfn.NORM.S.INV(RAND())</f>
        <v>0.14483765655222161</v>
      </c>
      <c r="AQ352" s="24">
        <f ca="1">SQRT(Inputs!$B$38)*J352+SQRT(1-Inputs!$B$38)*_xlfn.NORM.S.INV(RAND())</f>
        <v>-0.51494585652020031</v>
      </c>
      <c r="AR352" s="24">
        <f ca="1">SQRT(Inputs!$B$38)*K352+SQRT(1-Inputs!$B$38)*_xlfn.NORM.S.INV(RAND())</f>
        <v>0.4659003789991793</v>
      </c>
      <c r="AS352" s="24">
        <f ca="1">SQRT(Inputs!$B$38)*L352+SQRT(1-Inputs!$B$38)*_xlfn.NORM.S.INV(RAND())</f>
        <v>1.0227147737450824</v>
      </c>
      <c r="AT352" s="24">
        <f ca="1">SQRT(Inputs!$B$38)*M352+SQRT(1-Inputs!$B$38)*_xlfn.NORM.S.INV(RAND())</f>
        <v>0.47341190896309798</v>
      </c>
      <c r="AU352" s="15">
        <f ca="1">Inputs!$B$6*EXP($B$8-0.5*C$5^2+C$5*N352)</f>
        <v>4647.095115747029</v>
      </c>
      <c r="AV352" s="15">
        <f t="shared" ca="1" si="183"/>
        <v>6034.3234759946636</v>
      </c>
      <c r="AW352" s="15">
        <f t="shared" ca="1" si="184"/>
        <v>7751.0938453812741</v>
      </c>
      <c r="AX352" s="15">
        <f t="shared" ca="1" si="185"/>
        <v>9537.633531700807</v>
      </c>
      <c r="AY352" s="15">
        <f t="shared" ca="1" si="186"/>
        <v>11880.765743848497</v>
      </c>
      <c r="AZ352" s="15">
        <f t="shared" ca="1" si="187"/>
        <v>13763.652204604559</v>
      </c>
      <c r="BA352" s="15">
        <f t="shared" ca="1" si="188"/>
        <v>17342.101861946878</v>
      </c>
      <c r="BB352" s="15">
        <f t="shared" ca="1" si="189"/>
        <v>22910.718376738958</v>
      </c>
      <c r="BC352" s="15">
        <f t="shared" ca="1" si="190"/>
        <v>31106.661564949984</v>
      </c>
      <c r="BD352" s="15">
        <f t="shared" ca="1" si="191"/>
        <v>44751.733363445215</v>
      </c>
      <c r="BE352" s="15">
        <f t="shared" ca="1" si="192"/>
        <v>52592.37012762799</v>
      </c>
      <c r="BF352" s="15">
        <f ca="1">Inputs!$B$13*EXP($B$9-0.5*C$6^2+C$6*Y352)</f>
        <v>15554.983064333988</v>
      </c>
      <c r="BG352" s="15">
        <f t="shared" ca="1" si="193"/>
        <v>16859.958092294084</v>
      </c>
      <c r="BH352" s="15">
        <f t="shared" ca="1" si="194"/>
        <v>20443.344204030273</v>
      </c>
      <c r="BI352" s="15">
        <f t="shared" ca="1" si="195"/>
        <v>24091.716035366062</v>
      </c>
      <c r="BJ352" s="15">
        <f t="shared" ca="1" si="196"/>
        <v>25763.578408126872</v>
      </c>
      <c r="BK352" s="15">
        <f t="shared" ca="1" si="197"/>
        <v>26012.101625197432</v>
      </c>
      <c r="BL352" s="15">
        <f t="shared" ca="1" si="198"/>
        <v>34592.297527839852</v>
      </c>
      <c r="BM352" s="15">
        <f t="shared" ca="1" si="199"/>
        <v>36462.043163571361</v>
      </c>
      <c r="BN352" s="15">
        <f t="shared" ca="1" si="200"/>
        <v>41610.091343886932</v>
      </c>
      <c r="BO352" s="15">
        <f t="shared" ca="1" si="201"/>
        <v>50266.747395556704</v>
      </c>
      <c r="BP352" s="15">
        <f t="shared" ca="1" si="202"/>
        <v>57204.431132841346</v>
      </c>
      <c r="BQ352" s="15">
        <f ca="1">Inputs!$B$20*EXP($B$10-0.5*C$7^2+C$7*AJ352)</f>
        <v>2990.6723309262857</v>
      </c>
      <c r="BR352" s="15">
        <f t="shared" ca="1" si="203"/>
        <v>3050.2375467755305</v>
      </c>
      <c r="BS352" s="15">
        <f t="shared" ca="1" si="204"/>
        <v>3294.1376663456986</v>
      </c>
      <c r="BT352" s="15">
        <f t="shared" ca="1" si="205"/>
        <v>3810.3638392240596</v>
      </c>
      <c r="BU352" s="15">
        <f t="shared" ca="1" si="206"/>
        <v>4842.8168922001714</v>
      </c>
      <c r="BV352" s="15">
        <f t="shared" ca="1" si="207"/>
        <v>7844.0924046821237</v>
      </c>
      <c r="BW352" s="15">
        <f t="shared" ca="1" si="208"/>
        <v>11286.731343803143</v>
      </c>
      <c r="BX352" s="15">
        <f t="shared" ca="1" si="209"/>
        <v>14237.93110964305</v>
      </c>
      <c r="BY352" s="15">
        <f t="shared" ca="1" si="210"/>
        <v>21809.711329977239</v>
      </c>
      <c r="BZ352" s="15">
        <f t="shared" ca="1" si="211"/>
        <v>36931.968184857375</v>
      </c>
      <c r="CA352" s="15">
        <f t="shared" ca="1" si="212"/>
        <v>56431.327563915285</v>
      </c>
      <c r="CB352" s="15">
        <f ca="1">(AU352*DCF!C$10-DCF!C$5*MAX(AU352*DCF!C$10,0)-MAX(AU352-Inputs!$B$6,0)/Inputs!$B$10)*DCF!C$6</f>
        <v>1045.3213386529862</v>
      </c>
      <c r="CC352" s="15">
        <f ca="1">(AV352*DCF!D$10-DCF!D$5*MAX(AV352*DCF!D$10,0)-MAX(AV352-AU352,0)/Inputs!$B$10)*DCF!D$6</f>
        <v>1132.5861367730408</v>
      </c>
      <c r="CD352" s="15">
        <f ca="1">(AW352*DCF!E$10-DCF!E$5*MAX(AW352*DCF!E$10,0)-MAX(AW352-AV352,0)/Inputs!$B$10)*DCF!E$6</f>
        <v>1402.9164003425894</v>
      </c>
      <c r="CE352" s="15">
        <f ca="1">(AX352*DCF!F$10-DCF!F$5*MAX(AX352*DCF!F$10,0)-MAX(AX352-AW352,0)/Inputs!$B$10)*DCF!F$6</f>
        <v>1710.3155847941609</v>
      </c>
      <c r="CF352" s="15">
        <f ca="1">(AY352*DCF!G$10-DCF!G$5*MAX(AY352*DCF!G$10,0)-MAX(AY352-AX352,0)/Inputs!$B$10)*DCF!G$6</f>
        <v>1997.520669990738</v>
      </c>
      <c r="CG352" s="15">
        <f ca="1">(AZ352*DCF!H$10-DCF!H$5*MAX(AZ352*DCF!H$10,0)-MAX(AZ352-AY352,0)/Inputs!$B$10)*DCF!H$6</f>
        <v>2337.8827016327409</v>
      </c>
      <c r="CH352" s="15">
        <f ca="1">(BA352*DCF!I$10-DCF!I$5*MAX(BA352*DCF!I$10,0)-MAX(BA352-AZ352,0)/Inputs!$B$10)*DCF!I$6</f>
        <v>2580.7782470267039</v>
      </c>
      <c r="CI352" s="15">
        <f ca="1">(BB352*DCF!J$10-DCF!J$5*MAX(BB352*DCF!J$10,0)-MAX(BB352-BA352,0)/Inputs!$B$10)*DCF!J$6</f>
        <v>3087.7003643639009</v>
      </c>
      <c r="CJ352" s="15">
        <f ca="1">(BC352*DCF!K$10-DCF!K$5*MAX(BC352*DCF!K$10,0)-MAX(BC352-BB352,0)/Inputs!$B$10)*DCF!K$6</f>
        <v>3860.3656549270431</v>
      </c>
      <c r="CK352" s="15">
        <f ca="1">(BD352*DCF!L$10-DCF!L$5*MAX(BD352*DCF!L$10,0)-MAX(BD352-BC352,0)/Inputs!$B$10)*DCF!L$6</f>
        <v>4984.8836721862099</v>
      </c>
      <c r="CL352" s="15">
        <f ca="1">(BE352*DCF!M$10-DCF!M$5*MAX(BE352*DCF!M$10,0)-MAX(BE352-BD352,0)/Inputs!$B$10)*DCF!M$6</f>
        <v>6484.8158192137835</v>
      </c>
      <c r="CM352" s="15">
        <f ca="1">(BF352*DCF!C$28-DCF!C$5*MAX(BF352*DCF!C$28,0)-MAX(BF352-Inputs!$B$13,0)/Inputs!$B$17)*DCF!C$6</f>
        <v>3784.6961258232814</v>
      </c>
      <c r="CN352" s="15">
        <f ca="1">(BG352*DCF!D$28-DCF!D$5*MAX(BG352*DCF!D$28,0)-MAX(BG352-BF352,0)/Inputs!$B$17)*DCF!D$6</f>
        <v>4687.2355069798377</v>
      </c>
      <c r="CO352" s="15">
        <f ca="1">(BH352*DCF!E$28-DCF!E$5*MAX(BH352*DCF!E$28,0)-MAX(BH352-BG352,0)/Inputs!$B$17)*DCF!E$6</f>
        <v>5083.6830237401755</v>
      </c>
      <c r="CP352" s="15">
        <f ca="1">(BI352*DCF!F$28-DCF!F$5*MAX(BI352*DCF!F$28,0)-MAX(BI352-BH352,0)/Inputs!$B$17)*DCF!F$6</f>
        <v>5876.0225482124497</v>
      </c>
      <c r="CQ352" s="15">
        <f ca="1">(BJ352*DCF!G$28-DCF!G$5*MAX(BJ352*DCF!G$28,0)-MAX(BJ352-BI352,0)/Inputs!$B$17)*DCF!G$6</f>
        <v>6403.3651505798725</v>
      </c>
      <c r="CR352" s="15">
        <f ca="1">(BK352*DCF!H$28-DCF!H$5*MAX(BK352*DCF!H$28,0)-MAX(BK352-BJ352,0)/Inputs!$B$17)*DCF!H$6</f>
        <v>6394.466182869277</v>
      </c>
      <c r="CS352" s="15">
        <f ca="1">(BL352*DCF!I$28-DCF!I$5*MAX(BL352*DCF!I$28,0)-MAX(BL352-BK352,0)/Inputs!$B$17)*DCF!I$6</f>
        <v>6902.9626668177125</v>
      </c>
      <c r="CT352" s="15">
        <f ca="1">(BM352*DCF!J$28-DCF!J$5*MAX(BM352*DCF!J$28,0)-MAX(BM352-BL352,0)/Inputs!$B$17)*DCF!J$6</f>
        <v>7886.1495761861488</v>
      </c>
      <c r="CU352" s="15">
        <f ca="1">(BN352*DCF!K$28-DCF!K$5*MAX(BN352*DCF!K$28,0)-MAX(BN352-BM352,0)/Inputs!$B$17)*DCF!K$6</f>
        <v>8156.78628495057</v>
      </c>
      <c r="CV352" s="15">
        <f ca="1">(BO352*DCF!L$28-DCF!L$5*MAX(BO352*DCF!L$28,0)-MAX(BO352-BN352,0)/Inputs!$B$17)*DCF!L$6</f>
        <v>9049.7561309901721</v>
      </c>
      <c r="CW352" s="15">
        <f ca="1">(BP352*DCF!M$28-DCF!M$5*MAX(BP352*DCF!M$28,0)-MAX(BP352-BO352,0)/Inputs!$B$17)*DCF!M$6</f>
        <v>10037.863928931658</v>
      </c>
      <c r="CX352" s="15">
        <f ca="1">(BQ352*DCF!C$46-DCF!C$5*MAX(BQ352*DCF!C$46,0)-MAX(BQ352-Inputs!$B$20,0)/Inputs!$B$24)*DCF!C$6</f>
        <v>-690.68645056034313</v>
      </c>
      <c r="CY352" s="15">
        <f ca="1">(BR352*DCF!D$46-DCF!D$5*MAX(BR352*DCF!D$46,0)-MAX(BR352-BQ352,0)/Inputs!$B$24)*DCF!D$6</f>
        <v>-546.02039994216489</v>
      </c>
      <c r="CZ352" s="15">
        <f ca="1">(BS352*DCF!E$46-DCF!E$5*MAX(BS352*DCF!E$46,0)-MAX(BS352-BR352,0)/Inputs!$B$24)*DCF!E$6</f>
        <v>-485.67622723983879</v>
      </c>
      <c r="DA352" s="15">
        <f ca="1">(BT352*DCF!F$46-DCF!F$5*MAX(BT352*DCF!F$46,0)-MAX(BT352-BS352,0)/Inputs!$B$24)*DCF!F$6</f>
        <v>-465.46905442942233</v>
      </c>
      <c r="DB352" s="15">
        <f ca="1">(BU352*DCF!G$46-DCF!G$5*MAX(BU352*DCF!G$46,0)-MAX(BU352-BT352,0)/Inputs!$B$24)*DCF!G$6</f>
        <v>-510.19960025532993</v>
      </c>
      <c r="DC352" s="15">
        <f ca="1">(BV352*DCF!H$46-DCF!H$5*MAX(BV352*DCF!H$46,0)-MAX(BV352-BU352,0)/Inputs!$B$24)*DCF!H$6</f>
        <v>-932.62797638360416</v>
      </c>
      <c r="DD352" s="15">
        <f ca="1">(BW352*DCF!I$46-DCF!I$5*MAX(BW352*DCF!I$46,0)-MAX(BW352-BV352,0)/Inputs!$B$24)*DCF!I$6</f>
        <v>-727.5770242530682</v>
      </c>
      <c r="DE352" s="15">
        <f ca="1">(BX352*DCF!J$46-DCF!J$5*MAX(BX352*DCF!J$46,0)-MAX(BX352-BW352,0)/Inputs!$B$24)*DCF!J$6</f>
        <v>-185.36813623096387</v>
      </c>
      <c r="DF352" s="15">
        <f ca="1">(BY352*DCF!K$46-DCF!K$5*MAX(BY352*DCF!K$46,0)-MAX(BY352-BX352,0)/Inputs!$B$24)*DCF!K$6</f>
        <v>-609.04102837766163</v>
      </c>
      <c r="DG352" s="15">
        <f ca="1">(BZ352*DCF!L$46-DCF!L$5*MAX(BZ352*DCF!L$46,0)-MAX(BZ352-BY352,0)/Inputs!$B$24)*DCF!L$6</f>
        <v>-869.28073799737194</v>
      </c>
      <c r="DH352" s="15">
        <f ca="1">(CA352*DCF!M$46-DCF!M$5*MAX(CA352*DCF!M$46,0)-MAX(CA352-BZ352,0)/Inputs!$B$24)*DCF!M$6</f>
        <v>347.53261148187767</v>
      </c>
      <c r="DI352" s="15">
        <f ca="1">SUM(CB352:CL352)+BE352*DCF!M$10*(1+Inputs!$B$30)*(1-Inputs!$B$33)*(1-Inputs!$B$30/Inputs!$B$31)/(Inputs!$B$29-Inputs!$B$30)*DCF!M$6</f>
        <v>176990.34811718992</v>
      </c>
      <c r="DJ352" s="15">
        <f ca="1">SUM(CM352:CW352)+BP352*DCF!M$28*(1+Inputs!$B$30)*(1-Inputs!$B$33)*(1-Inputs!$B$30/Inputs!$B$31)/(Inputs!$B$29-Inputs!$B$30)*DCF!M$6</f>
        <v>286530.57151673152</v>
      </c>
      <c r="DK352" s="15">
        <f ca="1">SUM(CX352:DH352)+CA352*DCF!M$46*(1+Inputs!$B$30)*(1-Inputs!$B$33)*(1-Inputs!$B$30/Inputs!$B$31)/(Inputs!$B$29-Inputs!$B$30)*DCF!M$6</f>
        <v>81575.10310771779</v>
      </c>
      <c r="DM352" s="15">
        <f ca="1">DI352+DJ352+DK352+Inputs!$B$34+Inputs!$B$36-Inputs!$B$35</f>
        <v>621947.02274163929</v>
      </c>
    </row>
    <row r="353" spans="1:117" x14ac:dyDescent="0.75">
      <c r="A353" s="11">
        <v>340</v>
      </c>
      <c r="C353" s="24">
        <f t="shared" ca="1" si="213"/>
        <v>0.91659660233271789</v>
      </c>
      <c r="D353" s="24">
        <f t="shared" ca="1" si="213"/>
        <v>1.9180229570086356</v>
      </c>
      <c r="E353" s="24">
        <f t="shared" ca="1" si="213"/>
        <v>0.14500656602302389</v>
      </c>
      <c r="F353" s="24">
        <f t="shared" ca="1" si="213"/>
        <v>0.45338990072668878</v>
      </c>
      <c r="G353" s="24">
        <f t="shared" ca="1" si="213"/>
        <v>-0.64101570869204993</v>
      </c>
      <c r="H353" s="24">
        <f t="shared" ca="1" si="213"/>
        <v>0.85705049023862723</v>
      </c>
      <c r="I353" s="24">
        <f t="shared" ca="1" si="213"/>
        <v>1.3601344233742059</v>
      </c>
      <c r="J353" s="24">
        <f t="shared" ca="1" si="213"/>
        <v>1.0329661061555471</v>
      </c>
      <c r="K353" s="24">
        <f t="shared" ca="1" si="213"/>
        <v>-1.3361405129204105</v>
      </c>
      <c r="L353" s="24">
        <f t="shared" ca="1" si="213"/>
        <v>-1.3662700987864933</v>
      </c>
      <c r="M353" s="24">
        <f t="shared" ca="1" si="213"/>
        <v>1.4798057145026826</v>
      </c>
      <c r="N353" s="24">
        <f ca="1">SQRT(Inputs!$B$38)*C353+SQRT(1-Inputs!$B$38)*_xlfn.NORM.S.INV(RAND())</f>
        <v>1.9896111545130024</v>
      </c>
      <c r="O353" s="24">
        <f ca="1">SQRT(Inputs!$B$38)*D353+SQRT(1-Inputs!$B$38)*_xlfn.NORM.S.INV(RAND())</f>
        <v>0.46546080951038138</v>
      </c>
      <c r="P353" s="24">
        <f ca="1">SQRT(Inputs!$B$38)*E353+SQRT(1-Inputs!$B$38)*_xlfn.NORM.S.INV(RAND())</f>
        <v>0.21180400049076331</v>
      </c>
      <c r="Q353" s="24">
        <f ca="1">SQRT(Inputs!$B$38)*F353+SQRT(1-Inputs!$B$38)*_xlfn.NORM.S.INV(RAND())</f>
        <v>0.87707362213605966</v>
      </c>
      <c r="R353" s="24">
        <f ca="1">SQRT(Inputs!$B$38)*G353+SQRT(1-Inputs!$B$38)*_xlfn.NORM.S.INV(RAND())</f>
        <v>-0.54787166430721435</v>
      </c>
      <c r="S353" s="24">
        <f ca="1">SQRT(Inputs!$B$38)*H353+SQRT(1-Inputs!$B$38)*_xlfn.NORM.S.INV(RAND())</f>
        <v>0.69176711736359642</v>
      </c>
      <c r="T353" s="24">
        <f ca="1">SQRT(Inputs!$B$38)*I353+SQRT(1-Inputs!$B$38)*_xlfn.NORM.S.INV(RAND())</f>
        <v>-0.44644221697980691</v>
      </c>
      <c r="U353" s="24">
        <f ca="1">SQRT(Inputs!$B$38)*J353+SQRT(1-Inputs!$B$38)*_xlfn.NORM.S.INV(RAND())</f>
        <v>1.8324615974537861</v>
      </c>
      <c r="V353" s="24">
        <f ca="1">SQRT(Inputs!$B$38)*K353+SQRT(1-Inputs!$B$38)*_xlfn.NORM.S.INV(RAND())</f>
        <v>-2.2087860085980977</v>
      </c>
      <c r="W353" s="24">
        <f ca="1">SQRT(Inputs!$B$38)*L353+SQRT(1-Inputs!$B$38)*_xlfn.NORM.S.INV(RAND())</f>
        <v>-1.0744303361502729</v>
      </c>
      <c r="X353" s="24">
        <f ca="1">SQRT(Inputs!$B$38)*M353+SQRT(1-Inputs!$B$38)*_xlfn.NORM.S.INV(RAND())</f>
        <v>-0.41904811540289488</v>
      </c>
      <c r="Y353" s="24">
        <f ca="1">SQRT(Inputs!$B$38)*C353+SQRT(1-Inputs!$B$38)*_xlfn.NORM.S.INV(RAND())</f>
        <v>0.14692729457006198</v>
      </c>
      <c r="Z353" s="24">
        <f ca="1">SQRT(Inputs!$B$38)*D353+SQRT(1-Inputs!$B$38)*_xlfn.NORM.S.INV(RAND())</f>
        <v>0.71723687919083301</v>
      </c>
      <c r="AA353" s="24">
        <f ca="1">SQRT(Inputs!$B$38)*E353+SQRT(1-Inputs!$B$38)*_xlfn.NORM.S.INV(RAND())</f>
        <v>-1.0330176202084236</v>
      </c>
      <c r="AB353" s="24">
        <f ca="1">SQRT(Inputs!$B$38)*F353+SQRT(1-Inputs!$B$38)*_xlfn.NORM.S.INV(RAND())</f>
        <v>1.4045932831620006E-2</v>
      </c>
      <c r="AC353" s="24">
        <f ca="1">SQRT(Inputs!$B$38)*G353+SQRT(1-Inputs!$B$38)*_xlfn.NORM.S.INV(RAND())</f>
        <v>-0.64185763491881453</v>
      </c>
      <c r="AD353" s="24">
        <f ca="1">SQRT(Inputs!$B$38)*H353+SQRT(1-Inputs!$B$38)*_xlfn.NORM.S.INV(RAND())</f>
        <v>1.6787165777765971</v>
      </c>
      <c r="AE353" s="24">
        <f ca="1">SQRT(Inputs!$B$38)*I353+SQRT(1-Inputs!$B$38)*_xlfn.NORM.S.INV(RAND())</f>
        <v>-0.38003802014724275</v>
      </c>
      <c r="AF353" s="24">
        <f ca="1">SQRT(Inputs!$B$38)*J353+SQRT(1-Inputs!$B$38)*_xlfn.NORM.S.INV(RAND())</f>
        <v>0.25838116308045062</v>
      </c>
      <c r="AG353" s="24">
        <f ca="1">SQRT(Inputs!$B$38)*K353+SQRT(1-Inputs!$B$38)*_xlfn.NORM.S.INV(RAND())</f>
        <v>-0.65210484834412163</v>
      </c>
      <c r="AH353" s="24">
        <f ca="1">SQRT(Inputs!$B$38)*L353+SQRT(1-Inputs!$B$38)*_xlfn.NORM.S.INV(RAND())</f>
        <v>-1.7914055515548994</v>
      </c>
      <c r="AI353" s="24">
        <f ca="1">SQRT(Inputs!$B$38)*M353+SQRT(1-Inputs!$B$38)*_xlfn.NORM.S.INV(RAND())</f>
        <v>2.6090995040692837</v>
      </c>
      <c r="AJ353" s="24">
        <f ca="1">SQRT(Inputs!$B$38)*C353+SQRT(1-Inputs!$B$38)*_xlfn.NORM.S.INV(RAND())</f>
        <v>-1.1243751569199389</v>
      </c>
      <c r="AK353" s="24">
        <f ca="1">SQRT(Inputs!$B$38)*D353+SQRT(1-Inputs!$B$38)*_xlfn.NORM.S.INV(RAND())</f>
        <v>2.7173708577124294</v>
      </c>
      <c r="AL353" s="24">
        <f ca="1">SQRT(Inputs!$B$38)*E353+SQRT(1-Inputs!$B$38)*_xlfn.NORM.S.INV(RAND())</f>
        <v>-6.8447404624282365E-3</v>
      </c>
      <c r="AM353" s="24">
        <f ca="1">SQRT(Inputs!$B$38)*F353+SQRT(1-Inputs!$B$38)*_xlfn.NORM.S.INV(RAND())</f>
        <v>0.72453611960604258</v>
      </c>
      <c r="AN353" s="24">
        <f ca="1">SQRT(Inputs!$B$38)*G353+SQRT(1-Inputs!$B$38)*_xlfn.NORM.S.INV(RAND())</f>
        <v>-1.3427788890528412</v>
      </c>
      <c r="AO353" s="24">
        <f ca="1">SQRT(Inputs!$B$38)*H353+SQRT(1-Inputs!$B$38)*_xlfn.NORM.S.INV(RAND())</f>
        <v>-0.39521765097172656</v>
      </c>
      <c r="AP353" s="24">
        <f ca="1">SQRT(Inputs!$B$38)*I353+SQRT(1-Inputs!$B$38)*_xlfn.NORM.S.INV(RAND())</f>
        <v>0.14138321619968242</v>
      </c>
      <c r="AQ353" s="24">
        <f ca="1">SQRT(Inputs!$B$38)*J353+SQRT(1-Inputs!$B$38)*_xlfn.NORM.S.INV(RAND())</f>
        <v>0.72317797638557602</v>
      </c>
      <c r="AR353" s="24">
        <f ca="1">SQRT(Inputs!$B$38)*K353+SQRT(1-Inputs!$B$38)*_xlfn.NORM.S.INV(RAND())</f>
        <v>0.50354152949849518</v>
      </c>
      <c r="AS353" s="24">
        <f ca="1">SQRT(Inputs!$B$38)*L353+SQRT(1-Inputs!$B$38)*_xlfn.NORM.S.INV(RAND())</f>
        <v>-0.30775223304701488</v>
      </c>
      <c r="AT353" s="24">
        <f ca="1">SQRT(Inputs!$B$38)*M353+SQRT(1-Inputs!$B$38)*_xlfn.NORM.S.INV(RAND())</f>
        <v>0.6506350714195086</v>
      </c>
      <c r="AU353" s="15">
        <f ca="1">Inputs!$B$6*EXP($B$8-0.5*C$5^2+C$5*N353)</f>
        <v>6847.7601503586466</v>
      </c>
      <c r="AV353" s="15">
        <f t="shared" ca="1" si="183"/>
        <v>8925.7658295487145</v>
      </c>
      <c r="AW353" s="15">
        <f t="shared" ca="1" si="184"/>
        <v>11198.794338710677</v>
      </c>
      <c r="AX353" s="15">
        <f t="shared" ca="1" si="185"/>
        <v>15255.947773022663</v>
      </c>
      <c r="AY353" s="15">
        <f t="shared" ca="1" si="186"/>
        <v>17488.735968069035</v>
      </c>
      <c r="AZ353" s="15">
        <f t="shared" ca="1" si="187"/>
        <v>23082.227587176345</v>
      </c>
      <c r="BA353" s="15">
        <f t="shared" ca="1" si="188"/>
        <v>26957.288526556051</v>
      </c>
      <c r="BB353" s="15">
        <f t="shared" ca="1" si="189"/>
        <v>39655.137079497494</v>
      </c>
      <c r="BC353" s="15">
        <f t="shared" ca="1" si="190"/>
        <v>39241.690304894444</v>
      </c>
      <c r="BD353" s="15">
        <f t="shared" ca="1" si="191"/>
        <v>43478.31361355129</v>
      </c>
      <c r="BE353" s="15">
        <f t="shared" ca="1" si="192"/>
        <v>51281.984776911115</v>
      </c>
      <c r="BF353" s="15">
        <f ca="1">Inputs!$B$13*EXP($B$9-0.5*C$6^2+C$6*Y353)</f>
        <v>14239.815493515778</v>
      </c>
      <c r="BG353" s="15">
        <f t="shared" ca="1" si="193"/>
        <v>19752.35432313359</v>
      </c>
      <c r="BH353" s="15">
        <f t="shared" ca="1" si="194"/>
        <v>20333.655332192764</v>
      </c>
      <c r="BI353" s="15">
        <f t="shared" ca="1" si="195"/>
        <v>24945.324833845872</v>
      </c>
      <c r="BJ353" s="15">
        <f t="shared" ca="1" si="196"/>
        <v>27878.874531386093</v>
      </c>
      <c r="BK353" s="15">
        <f t="shared" ca="1" si="197"/>
        <v>43001.732795739103</v>
      </c>
      <c r="BL353" s="15">
        <f t="shared" ca="1" si="198"/>
        <v>50283.970053896934</v>
      </c>
      <c r="BM353" s="15">
        <f t="shared" ca="1" si="199"/>
        <v>63826.012859020833</v>
      </c>
      <c r="BN353" s="15">
        <f t="shared" ca="1" si="200"/>
        <v>72597.293169762488</v>
      </c>
      <c r="BO353" s="15">
        <f t="shared" ca="1" si="201"/>
        <v>72532.229812509162</v>
      </c>
      <c r="BP353" s="15">
        <f t="shared" ca="1" si="202"/>
        <v>119977.85396540101</v>
      </c>
      <c r="BQ353" s="15">
        <f ca="1">Inputs!$B$20*EXP($B$10-0.5*C$7^2+C$7*AJ353)</f>
        <v>2878.8099686204928</v>
      </c>
      <c r="BR353" s="15">
        <f t="shared" ca="1" si="203"/>
        <v>9258.4920535852798</v>
      </c>
      <c r="BS353" s="15">
        <f t="shared" ca="1" si="204"/>
        <v>12653.611338680434</v>
      </c>
      <c r="BT353" s="15">
        <f t="shared" ca="1" si="205"/>
        <v>21098.728705808524</v>
      </c>
      <c r="BU353" s="15">
        <f t="shared" ca="1" si="206"/>
        <v>21128.780404877976</v>
      </c>
      <c r="BV353" s="15">
        <f t="shared" ca="1" si="207"/>
        <v>26891.882568992412</v>
      </c>
      <c r="BW353" s="15">
        <f t="shared" ca="1" si="208"/>
        <v>38665.992928036125</v>
      </c>
      <c r="BX353" s="15">
        <f t="shared" ca="1" si="209"/>
        <v>62517.971873695489</v>
      </c>
      <c r="BY353" s="15">
        <f t="shared" ca="1" si="210"/>
        <v>96457.402335535095</v>
      </c>
      <c r="BZ353" s="15">
        <f t="shared" ca="1" si="211"/>
        <v>127898.73640716274</v>
      </c>
      <c r="CA353" s="15">
        <f t="shared" ca="1" si="212"/>
        <v>201679.2290032215</v>
      </c>
      <c r="CB353" s="15">
        <f ca="1">(AU353*DCF!C$10-DCF!C$5*MAX(AU353*DCF!C$10,0)-MAX(AU353-Inputs!$B$6,0)/Inputs!$B$10)*DCF!C$6</f>
        <v>1029.6302047078591</v>
      </c>
      <c r="CC353" s="15">
        <f ca="1">(AV353*DCF!D$10-DCF!D$5*MAX(AV353*DCF!D$10,0)-MAX(AV353-AU353,0)/Inputs!$B$10)*DCF!D$6</f>
        <v>1668.9276512755325</v>
      </c>
      <c r="CD353" s="15">
        <f ca="1">(AW353*DCF!E$10-DCF!E$5*MAX(AW353*DCF!E$10,0)-MAX(AW353-AV353,0)/Inputs!$B$10)*DCF!E$6</f>
        <v>2073.6431928195561</v>
      </c>
      <c r="CE353" s="15">
        <f ca="1">(AX353*DCF!F$10-DCF!F$5*MAX(AX353*DCF!F$10,0)-MAX(AX353-AW353,0)/Inputs!$B$10)*DCF!F$6</f>
        <v>2486.1560446531084</v>
      </c>
      <c r="CF353" s="15">
        <f ca="1">(AY353*DCF!G$10-DCF!G$5*MAX(AY353*DCF!G$10,0)-MAX(AY353-AX353,0)/Inputs!$B$10)*DCF!G$6</f>
        <v>3174.1960322678906</v>
      </c>
      <c r="CG353" s="15">
        <f ca="1">(AZ353*DCF!H$10-DCF!H$5*MAX(AZ353*DCF!H$10,0)-MAX(AZ353-AY353,0)/Inputs!$B$10)*DCF!H$6</f>
        <v>3488.2063289462362</v>
      </c>
      <c r="CH353" s="15">
        <f ca="1">(BA353*DCF!I$10-DCF!I$5*MAX(BA353*DCF!I$10,0)-MAX(BA353-AZ353,0)/Inputs!$B$10)*DCF!I$6</f>
        <v>4288.4674449963559</v>
      </c>
      <c r="CI353" s="15">
        <f ca="1">(BB353*DCF!J$10-DCF!J$5*MAX(BB353*DCF!J$10,0)-MAX(BB353-BA353,0)/Inputs!$B$10)*DCF!J$6</f>
        <v>4880.763831172203</v>
      </c>
      <c r="CJ353" s="15">
        <f ca="1">(BC353*DCF!K$10-DCF!K$5*MAX(BC353*DCF!K$10,0)-MAX(BC353-BB353,0)/Inputs!$B$10)*DCF!K$6</f>
        <v>6317.2819139194316</v>
      </c>
      <c r="CK353" s="15">
        <f ca="1">(BD353*DCF!L$10-DCF!L$5*MAX(BD353*DCF!L$10,0)-MAX(BD353-BC353,0)/Inputs!$B$10)*DCF!L$6</f>
        <v>6009.4924843952449</v>
      </c>
      <c r="CL353" s="15">
        <f ca="1">(BE353*DCF!M$10-DCF!M$5*MAX(BE353*DCF!M$10,0)-MAX(BE353-BD353,0)/Inputs!$B$10)*DCF!M$6</f>
        <v>6304.3194336348388</v>
      </c>
      <c r="CM353" s="15">
        <f ca="1">(BF353*DCF!C$28-DCF!C$5*MAX(BF353*DCF!C$28,0)-MAX(BF353-Inputs!$B$13,0)/Inputs!$B$17)*DCF!C$6</f>
        <v>3687.0494583203163</v>
      </c>
      <c r="CN353" s="15">
        <f ca="1">(BG353*DCF!D$28-DCF!D$5*MAX(BG353*DCF!D$28,0)-MAX(BG353-BF353,0)/Inputs!$B$17)*DCF!D$6</f>
        <v>4641.4466325318817</v>
      </c>
      <c r="CO353" s="15">
        <f ca="1">(BH353*DCF!E$28-DCF!E$5*MAX(BH353*DCF!E$28,0)-MAX(BH353-BG353,0)/Inputs!$B$17)*DCF!E$6</f>
        <v>5644.2868327569049</v>
      </c>
      <c r="CP353" s="15">
        <f ca="1">(BI353*DCF!F$28-DCF!F$5*MAX(BI353*DCF!F$28,0)-MAX(BI353-BH353,0)/Inputs!$B$17)*DCF!F$6</f>
        <v>5932.37128524531</v>
      </c>
      <c r="CQ353" s="15">
        <f ca="1">(BJ353*DCF!G$28-DCF!G$5*MAX(BJ353*DCF!G$28,0)-MAX(BJ353-BI353,0)/Inputs!$B$17)*DCF!G$6</f>
        <v>6739.9914343859054</v>
      </c>
      <c r="CR353" s="15">
        <f ca="1">(BK353*DCF!H$28-DCF!H$5*MAX(BK353*DCF!H$28,0)-MAX(BK353-BJ353,0)/Inputs!$B$17)*DCF!H$6</f>
        <v>8285.1351736368597</v>
      </c>
      <c r="CS353" s="15">
        <f ca="1">(BL353*DCF!I$28-DCF!I$5*MAX(BL353*DCF!I$28,0)-MAX(BL353-BK353,0)/Inputs!$B$17)*DCF!I$6</f>
        <v>10779.203975764163</v>
      </c>
      <c r="CT353" s="15">
        <f ca="1">(BM353*DCF!J$28-DCF!J$5*MAX(BM353*DCF!J$28,0)-MAX(BM353-BL353,0)/Inputs!$B$17)*DCF!J$6</f>
        <v>12442.93522161502</v>
      </c>
      <c r="CU353" s="15">
        <f ca="1">(BN353*DCF!K$28-DCF!K$5*MAX(BN353*DCF!K$28,0)-MAX(BN353-BM353,0)/Inputs!$B$17)*DCF!K$6</f>
        <v>14256.966073358064</v>
      </c>
      <c r="CV353" s="15">
        <f ca="1">(BO353*DCF!L$28-DCF!L$5*MAX(BO353*DCF!L$28,0)-MAX(BO353-BN353,0)/Inputs!$B$17)*DCF!L$6</f>
        <v>14471.70228992702</v>
      </c>
      <c r="CW353" s="15">
        <f ca="1">(BP353*DCF!M$28-DCF!M$5*MAX(BP353*DCF!M$28,0)-MAX(BP353-BO353,0)/Inputs!$B$17)*DCF!M$6</f>
        <v>17614.501745712998</v>
      </c>
      <c r="CX353" s="15">
        <f ca="1">(BQ353*DCF!C$46-DCF!C$5*MAX(BQ353*DCF!C$46,0)-MAX(BQ353-Inputs!$B$20,0)/Inputs!$B$24)*DCF!C$6</f>
        <v>-664.85218674838165</v>
      </c>
      <c r="CY353" s="15">
        <f ca="1">(BR353*DCF!D$46-DCF!D$5*MAX(BR353*DCF!D$46,0)-MAX(BR353-BQ353,0)/Inputs!$B$24)*DCF!D$6</f>
        <v>-4302.3660722064324</v>
      </c>
      <c r="CZ353" s="15">
        <f ca="1">(BS353*DCF!E$46-DCF!E$5*MAX(BS353*DCF!E$46,0)-MAX(BS353-BR353,0)/Inputs!$B$24)*DCF!E$6</f>
        <v>-2834.5741284181768</v>
      </c>
      <c r="DA353" s="15">
        <f ca="1">(BT353*DCF!F$46-DCF!F$5*MAX(BT353*DCF!F$46,0)-MAX(BT353-BS353,0)/Inputs!$B$24)*DCF!F$6</f>
        <v>-4611.6770245922962</v>
      </c>
      <c r="DB353" s="15">
        <f ca="1">(BU353*DCF!G$46-DCF!G$5*MAX(BU353*DCF!G$46,0)-MAX(BU353-BT353,0)/Inputs!$B$24)*DCF!G$6</f>
        <v>-720.83922526513174</v>
      </c>
      <c r="DC353" s="15">
        <f ca="1">(BV353*DCF!H$46-DCF!H$5*MAX(BV353*DCF!H$46,0)-MAX(BV353-BU353,0)/Inputs!$B$24)*DCF!H$6</f>
        <v>-1790.8486863857479</v>
      </c>
      <c r="DD353" s="15">
        <f ca="1">(BW353*DCF!I$46-DCF!I$5*MAX(BW353*DCF!I$46,0)-MAX(BW353-BV353,0)/Inputs!$B$24)*DCF!I$6</f>
        <v>-2486.8855036801956</v>
      </c>
      <c r="DE353" s="15">
        <f ca="1">(BX353*DCF!J$46-DCF!J$5*MAX(BX353*DCF!J$46,0)-MAX(BX353-BW353,0)/Inputs!$B$24)*DCF!J$6</f>
        <v>-3702.6991438095906</v>
      </c>
      <c r="DF353" s="15">
        <f ca="1">(BY353*DCF!K$46-DCF!K$5*MAX(BY353*DCF!K$46,0)-MAX(BY353-BX353,0)/Inputs!$B$24)*DCF!K$6</f>
        <v>-2804.2879566573793</v>
      </c>
      <c r="DG353" s="15">
        <f ca="1">(BZ353*DCF!L$46-DCF!L$5*MAX(BZ353*DCF!L$46,0)-MAX(BZ353-BY353,0)/Inputs!$B$24)*DCF!L$6</f>
        <v>1725.7702958400293</v>
      </c>
      <c r="DH353" s="15">
        <f ca="1">(CA353*DCF!M$46-DCF!M$5*MAX(CA353*DCF!M$46,0)-MAX(CA353-BZ353,0)/Inputs!$B$24)*DCF!M$6</f>
        <v>386.59054400646318</v>
      </c>
      <c r="DI353" s="15">
        <f ca="1">SUM(CB353:CL353)+BE353*DCF!M$10*(1+Inputs!$B$30)*(1-Inputs!$B$33)*(1-Inputs!$B$30/Inputs!$B$31)/(Inputs!$B$29-Inputs!$B$30)*DCF!M$6</f>
        <v>184439.52633097681</v>
      </c>
      <c r="DJ353" s="15">
        <f ca="1">SUM(CM353:CW353)+BP353*DCF!M$28*(1+Inputs!$B$30)*(1-Inputs!$B$33)*(1-Inputs!$B$30/Inputs!$B$31)/(Inputs!$B$29-Inputs!$B$30)*DCF!M$6</f>
        <v>549695.52896136523</v>
      </c>
      <c r="DK353" s="15">
        <f ca="1">SUM(CX353:DH353)+CA353*DCF!M$46*(1+Inputs!$B$30)*(1-Inputs!$B$33)*(1-Inputs!$B$30/Inputs!$B$31)/(Inputs!$B$29-Inputs!$B$30)*DCF!M$6</f>
        <v>290013.30938301387</v>
      </c>
      <c r="DM353" s="15">
        <f ca="1">DI353+DJ353+DK353+Inputs!$B$34+Inputs!$B$36-Inputs!$B$35</f>
        <v>1100999.3646753561</v>
      </c>
    </row>
    <row r="354" spans="1:117" x14ac:dyDescent="0.75">
      <c r="A354" s="11">
        <v>341</v>
      </c>
      <c r="C354" s="24">
        <f t="shared" ref="C354:M363" ca="1" si="214">_xlfn.NORM.S.INV(RAND())</f>
        <v>-0.17509978168082471</v>
      </c>
      <c r="D354" s="24">
        <f t="shared" ca="1" si="214"/>
        <v>1.7541952339614288</v>
      </c>
      <c r="E354" s="24">
        <f t="shared" ca="1" si="214"/>
        <v>-1.1112297825021655</v>
      </c>
      <c r="F354" s="24">
        <f t="shared" ca="1" si="214"/>
        <v>-1.6088004454980962</v>
      </c>
      <c r="G354" s="24">
        <f t="shared" ca="1" si="214"/>
        <v>1.0049787422007097</v>
      </c>
      <c r="H354" s="24">
        <f t="shared" ca="1" si="214"/>
        <v>-0.84396904232273384</v>
      </c>
      <c r="I354" s="24">
        <f t="shared" ca="1" si="214"/>
        <v>0.93305759228370322</v>
      </c>
      <c r="J354" s="24">
        <f t="shared" ca="1" si="214"/>
        <v>-0.44224490721615534</v>
      </c>
      <c r="K354" s="24">
        <f t="shared" ca="1" si="214"/>
        <v>-0.59858604870589538</v>
      </c>
      <c r="L354" s="24">
        <f t="shared" ca="1" si="214"/>
        <v>-8.6521303616332021E-2</v>
      </c>
      <c r="M354" s="24">
        <f t="shared" ca="1" si="214"/>
        <v>-0.96663470586735212</v>
      </c>
      <c r="N354" s="24">
        <f ca="1">SQRT(Inputs!$B$38)*C354+SQRT(1-Inputs!$B$38)*_xlfn.NORM.S.INV(RAND())</f>
        <v>-0.98783711372281624</v>
      </c>
      <c r="O354" s="24">
        <f ca="1">SQRT(Inputs!$B$38)*D354+SQRT(1-Inputs!$B$38)*_xlfn.NORM.S.INV(RAND())</f>
        <v>1.8997997905364701</v>
      </c>
      <c r="P354" s="24">
        <f ca="1">SQRT(Inputs!$B$38)*E354+SQRT(1-Inputs!$B$38)*_xlfn.NORM.S.INV(RAND())</f>
        <v>-0.21070552959666772</v>
      </c>
      <c r="Q354" s="24">
        <f ca="1">SQRT(Inputs!$B$38)*F354+SQRT(1-Inputs!$B$38)*_xlfn.NORM.S.INV(RAND())</f>
        <v>-1.5204272366524931</v>
      </c>
      <c r="R354" s="24">
        <f ca="1">SQRT(Inputs!$B$38)*G354+SQRT(1-Inputs!$B$38)*_xlfn.NORM.S.INV(RAND())</f>
        <v>1.1536900777095218</v>
      </c>
      <c r="S354" s="24">
        <f ca="1">SQRT(Inputs!$B$38)*H354+SQRT(1-Inputs!$B$38)*_xlfn.NORM.S.INV(RAND())</f>
        <v>-0.16938115507753915</v>
      </c>
      <c r="T354" s="24">
        <f ca="1">SQRT(Inputs!$B$38)*I354+SQRT(1-Inputs!$B$38)*_xlfn.NORM.S.INV(RAND())</f>
        <v>0.25739066402954353</v>
      </c>
      <c r="U354" s="24">
        <f ca="1">SQRT(Inputs!$B$38)*J354+SQRT(1-Inputs!$B$38)*_xlfn.NORM.S.INV(RAND())</f>
        <v>0.19254899862268082</v>
      </c>
      <c r="V354" s="24">
        <f ca="1">SQRT(Inputs!$B$38)*K354+SQRT(1-Inputs!$B$38)*_xlfn.NORM.S.INV(RAND())</f>
        <v>-0.39338889076982914</v>
      </c>
      <c r="W354" s="24">
        <f ca="1">SQRT(Inputs!$B$38)*L354+SQRT(1-Inputs!$B$38)*_xlfn.NORM.S.INV(RAND())</f>
        <v>-2.0261179454047555</v>
      </c>
      <c r="X354" s="24">
        <f ca="1">SQRT(Inputs!$B$38)*M354+SQRT(1-Inputs!$B$38)*_xlfn.NORM.S.INV(RAND())</f>
        <v>-0.54145627695807486</v>
      </c>
      <c r="Y354" s="24">
        <f ca="1">SQRT(Inputs!$B$38)*C354+SQRT(1-Inputs!$B$38)*_xlfn.NORM.S.INV(RAND())</f>
        <v>-0.40772443454384438</v>
      </c>
      <c r="Z354" s="24">
        <f ca="1">SQRT(Inputs!$B$38)*D354+SQRT(1-Inputs!$B$38)*_xlfn.NORM.S.INV(RAND())</f>
        <v>1.2288014665185316</v>
      </c>
      <c r="AA354" s="24">
        <f ca="1">SQRT(Inputs!$B$38)*E354+SQRT(1-Inputs!$B$38)*_xlfn.NORM.S.INV(RAND())</f>
        <v>6.678083685688152E-2</v>
      </c>
      <c r="AB354" s="24">
        <f ca="1">SQRT(Inputs!$B$38)*F354+SQRT(1-Inputs!$B$38)*_xlfn.NORM.S.INV(RAND())</f>
        <v>0.11753679487417568</v>
      </c>
      <c r="AC354" s="24">
        <f ca="1">SQRT(Inputs!$B$38)*G354+SQRT(1-Inputs!$B$38)*_xlfn.NORM.S.INV(RAND())</f>
        <v>0.24654940534913661</v>
      </c>
      <c r="AD354" s="24">
        <f ca="1">SQRT(Inputs!$B$38)*H354+SQRT(1-Inputs!$B$38)*_xlfn.NORM.S.INV(RAND())</f>
        <v>-0.52730664833669039</v>
      </c>
      <c r="AE354" s="24">
        <f ca="1">SQRT(Inputs!$B$38)*I354+SQRT(1-Inputs!$B$38)*_xlfn.NORM.S.INV(RAND())</f>
        <v>0.50678548060551798</v>
      </c>
      <c r="AF354" s="24">
        <f ca="1">SQRT(Inputs!$B$38)*J354+SQRT(1-Inputs!$B$38)*_xlfn.NORM.S.INV(RAND())</f>
        <v>-1.4672404269094146</v>
      </c>
      <c r="AG354" s="24">
        <f ca="1">SQRT(Inputs!$B$38)*K354+SQRT(1-Inputs!$B$38)*_xlfn.NORM.S.INV(RAND())</f>
        <v>-1.7548246381231716</v>
      </c>
      <c r="AH354" s="24">
        <f ca="1">SQRT(Inputs!$B$38)*L354+SQRT(1-Inputs!$B$38)*_xlfn.NORM.S.INV(RAND())</f>
        <v>0.93065747643386765</v>
      </c>
      <c r="AI354" s="24">
        <f ca="1">SQRT(Inputs!$B$38)*M354+SQRT(1-Inputs!$B$38)*_xlfn.NORM.S.INV(RAND())</f>
        <v>-0.11063013872601102</v>
      </c>
      <c r="AJ354" s="24">
        <f ca="1">SQRT(Inputs!$B$38)*C354+SQRT(1-Inputs!$B$38)*_xlfn.NORM.S.INV(RAND())</f>
        <v>0.3918711147364024</v>
      </c>
      <c r="AK354" s="24">
        <f ca="1">SQRT(Inputs!$B$38)*D354+SQRT(1-Inputs!$B$38)*_xlfn.NORM.S.INV(RAND())</f>
        <v>2.2526176165689176</v>
      </c>
      <c r="AL354" s="24">
        <f ca="1">SQRT(Inputs!$B$38)*E354+SQRT(1-Inputs!$B$38)*_xlfn.NORM.S.INV(RAND())</f>
        <v>-0.70335653228546169</v>
      </c>
      <c r="AM354" s="24">
        <f ca="1">SQRT(Inputs!$B$38)*F354+SQRT(1-Inputs!$B$38)*_xlfn.NORM.S.INV(RAND())</f>
        <v>-0.54079244895643241</v>
      </c>
      <c r="AN354" s="24">
        <f ca="1">SQRT(Inputs!$B$38)*G354+SQRT(1-Inputs!$B$38)*_xlfn.NORM.S.INV(RAND())</f>
        <v>1.7043843467823363</v>
      </c>
      <c r="AO354" s="24">
        <f ca="1">SQRT(Inputs!$B$38)*H354+SQRT(1-Inputs!$B$38)*_xlfn.NORM.S.INV(RAND())</f>
        <v>-1.3037211761485998</v>
      </c>
      <c r="AP354" s="24">
        <f ca="1">SQRT(Inputs!$B$38)*I354+SQRT(1-Inputs!$B$38)*_xlfn.NORM.S.INV(RAND())</f>
        <v>0.41049611798853036</v>
      </c>
      <c r="AQ354" s="24">
        <f ca="1">SQRT(Inputs!$B$38)*J354+SQRT(1-Inputs!$B$38)*_xlfn.NORM.S.INV(RAND())</f>
        <v>-1.0380758936063708</v>
      </c>
      <c r="AR354" s="24">
        <f ca="1">SQRT(Inputs!$B$38)*K354+SQRT(1-Inputs!$B$38)*_xlfn.NORM.S.INV(RAND())</f>
        <v>0.32584332368217539</v>
      </c>
      <c r="AS354" s="24">
        <f ca="1">SQRT(Inputs!$B$38)*L354+SQRT(1-Inputs!$B$38)*_xlfn.NORM.S.INV(RAND())</f>
        <v>-1.1481299713412811</v>
      </c>
      <c r="AT354" s="24">
        <f ca="1">SQRT(Inputs!$B$38)*M354+SQRT(1-Inputs!$B$38)*_xlfn.NORM.S.INV(RAND())</f>
        <v>-1.8094972581233537</v>
      </c>
      <c r="AU354" s="15">
        <f ca="1">Inputs!$B$6*EXP($B$8-0.5*C$5^2+C$5*N354)</f>
        <v>4228.9464917069608</v>
      </c>
      <c r="AV354" s="15">
        <f t="shared" ca="1" si="183"/>
        <v>6806.4259535682386</v>
      </c>
      <c r="AW354" s="15">
        <f t="shared" ca="1" si="184"/>
        <v>8066.6846597130416</v>
      </c>
      <c r="AX354" s="15">
        <f t="shared" ca="1" si="185"/>
        <v>8144.7957852973786</v>
      </c>
      <c r="AY354" s="15">
        <f t="shared" ca="1" si="186"/>
        <v>11389.463080354013</v>
      </c>
      <c r="AZ354" s="15">
        <f t="shared" ca="1" si="187"/>
        <v>13672.211641673901</v>
      </c>
      <c r="BA354" s="15">
        <f t="shared" ca="1" si="188"/>
        <v>17188.131480256696</v>
      </c>
      <c r="BB354" s="15">
        <f t="shared" ca="1" si="189"/>
        <v>21453.410629684287</v>
      </c>
      <c r="BC354" s="15">
        <f t="shared" ca="1" si="190"/>
        <v>25295.915193770983</v>
      </c>
      <c r="BD354" s="15">
        <f t="shared" ca="1" si="191"/>
        <v>25639.927239565175</v>
      </c>
      <c r="BE354" s="15">
        <f t="shared" ca="1" si="192"/>
        <v>29906.596077330712</v>
      </c>
      <c r="BF354" s="15">
        <f ca="1">Inputs!$B$13*EXP($B$9-0.5*C$6^2+C$6*Y354)</f>
        <v>12757.043171948948</v>
      </c>
      <c r="BG354" s="15">
        <f t="shared" ca="1" si="193"/>
        <v>19406.734881836415</v>
      </c>
      <c r="BH354" s="15">
        <f t="shared" ca="1" si="194"/>
        <v>23975.550793632468</v>
      </c>
      <c r="BI354" s="15">
        <f t="shared" ca="1" si="195"/>
        <v>29885.483631698597</v>
      </c>
      <c r="BJ354" s="15">
        <f t="shared" ca="1" si="196"/>
        <v>37963.135295800159</v>
      </c>
      <c r="BK354" s="15">
        <f t="shared" ca="1" si="197"/>
        <v>43364.948081610775</v>
      </c>
      <c r="BL354" s="15">
        <f t="shared" ca="1" si="198"/>
        <v>56884.466192191328</v>
      </c>
      <c r="BM354" s="15">
        <f t="shared" ca="1" si="199"/>
        <v>58272.308456517836</v>
      </c>
      <c r="BN354" s="15">
        <f t="shared" ca="1" si="200"/>
        <v>58075.763186717209</v>
      </c>
      <c r="BO354" s="15">
        <f t="shared" ca="1" si="201"/>
        <v>79619.977781594454</v>
      </c>
      <c r="BP354" s="15">
        <f t="shared" ca="1" si="202"/>
        <v>96776.643727843504</v>
      </c>
      <c r="BQ354" s="15">
        <f ca="1">Inputs!$B$20*EXP($B$10-0.5*C$7^2+C$7*AJ354)</f>
        <v>4929.1339690897348</v>
      </c>
      <c r="BR354" s="15">
        <f t="shared" ca="1" si="203"/>
        <v>13677.212875289271</v>
      </c>
      <c r="BS354" s="15">
        <f t="shared" ca="1" si="204"/>
        <v>15303.665991854034</v>
      </c>
      <c r="BT354" s="15">
        <f t="shared" ca="1" si="205"/>
        <v>18309.610024942405</v>
      </c>
      <c r="BU354" s="15">
        <f t="shared" ca="1" si="206"/>
        <v>38327.629999450342</v>
      </c>
      <c r="BV354" s="15">
        <f t="shared" ca="1" si="207"/>
        <v>39752.585496761436</v>
      </c>
      <c r="BW354" s="15">
        <f t="shared" ca="1" si="208"/>
        <v>60507.566571233307</v>
      </c>
      <c r="BX354" s="15">
        <f t="shared" ca="1" si="209"/>
        <v>68729.33953115459</v>
      </c>
      <c r="BY354" s="15">
        <f t="shared" ca="1" si="210"/>
        <v>102496.18050933098</v>
      </c>
      <c r="BZ354" s="15">
        <f t="shared" ca="1" si="211"/>
        <v>116451.28472568939</v>
      </c>
      <c r="CA354" s="15">
        <f t="shared" ca="1" si="212"/>
        <v>118598.66168649567</v>
      </c>
      <c r="CB354" s="15">
        <f ca="1">(AU354*DCF!C$10-DCF!C$5*MAX(AU354*DCF!C$10,0)-MAX(AU354-Inputs!$B$6,0)/Inputs!$B$10)*DCF!C$6</f>
        <v>1048.3028128735468</v>
      </c>
      <c r="CC354" s="15">
        <f ca="1">(AV354*DCF!D$10-DCF!D$5*MAX(AV354*DCF!D$10,0)-MAX(AV354-AU354,0)/Inputs!$B$10)*DCF!D$6</f>
        <v>1030.5693048148025</v>
      </c>
      <c r="CD354" s="15">
        <f ca="1">(AW354*DCF!E$10-DCF!E$5*MAX(AW354*DCF!E$10,0)-MAX(AW354-AV354,0)/Inputs!$B$10)*DCF!E$6</f>
        <v>1578.6066270646249</v>
      </c>
      <c r="CE354" s="15">
        <f ca="1">(AX354*DCF!F$10-DCF!F$5*MAX(AX354*DCF!F$10,0)-MAX(AX354-AW354,0)/Inputs!$B$10)*DCF!F$6</f>
        <v>1761.7429510737888</v>
      </c>
      <c r="CF354" s="15">
        <f ca="1">(AY354*DCF!G$10-DCF!G$5*MAX(AY354*DCF!G$10,0)-MAX(AY354-AX354,0)/Inputs!$B$10)*DCF!G$6</f>
        <v>1723.0021209410775</v>
      </c>
      <c r="CG354" s="15">
        <f ca="1">(AZ354*DCF!H$10-DCF!H$5*MAX(AZ354*DCF!H$10,0)-MAX(AZ354-AY354,0)/Inputs!$B$10)*DCF!H$6</f>
        <v>2249.1267663199633</v>
      </c>
      <c r="CH354" s="15">
        <f ca="1">(BA354*DCF!I$10-DCF!I$5*MAX(BA354*DCF!I$10,0)-MAX(BA354-AZ354,0)/Inputs!$B$10)*DCF!I$6</f>
        <v>2562.9105562718919</v>
      </c>
      <c r="CI354" s="15">
        <f ca="1">(BB354*DCF!J$10-DCF!J$5*MAX(BB354*DCF!J$10,0)-MAX(BB354-BA354,0)/Inputs!$B$10)*DCF!J$6</f>
        <v>3035.1222739878299</v>
      </c>
      <c r="CJ354" s="15">
        <f ca="1">(BC354*DCF!K$10-DCF!K$5*MAX(BC354*DCF!K$10,0)-MAX(BC354-BB354,0)/Inputs!$B$10)*DCF!K$6</f>
        <v>3534.3439461572329</v>
      </c>
      <c r="CK354" s="15">
        <f ca="1">(BD354*DCF!L$10-DCF!L$5*MAX(BD354*DCF!L$10,0)-MAX(BD354-BC354,0)/Inputs!$B$10)*DCF!L$6</f>
        <v>3822.5022681850492</v>
      </c>
      <c r="CL354" s="15">
        <f ca="1">(BE354*DCF!M$10-DCF!M$5*MAX(BE354*DCF!M$10,0)-MAX(BE354-BD354,0)/Inputs!$B$10)*DCF!M$6</f>
        <v>3710.5083381854383</v>
      </c>
      <c r="CM354" s="15">
        <f ca="1">(BF354*DCF!C$28-DCF!C$5*MAX(BF354*DCF!C$28,0)-MAX(BF354-Inputs!$B$13,0)/Inputs!$B$17)*DCF!C$6</f>
        <v>3576.9587146924473</v>
      </c>
      <c r="CN354" s="15">
        <f ca="1">(BG354*DCF!D$28-DCF!D$5*MAX(BG354*DCF!D$28,0)-MAX(BG354-BF354,0)/Inputs!$B$17)*DCF!D$6</f>
        <v>4297.046888376035</v>
      </c>
      <c r="CO354" s="15">
        <f ca="1">(BH354*DCF!E$28-DCF!E$5*MAX(BH354*DCF!E$28,0)-MAX(BH354-BG354,0)/Inputs!$B$17)*DCF!E$6</f>
        <v>5889.8521765872356</v>
      </c>
      <c r="CP354" s="15">
        <f ca="1">(BI354*DCF!F$28-DCF!F$5*MAX(BI354*DCF!F$28,0)-MAX(BI354-BH354,0)/Inputs!$B$17)*DCF!F$6</f>
        <v>7037.124909807414</v>
      </c>
      <c r="CQ354" s="15">
        <f ca="1">(BJ354*DCF!G$28-DCF!G$5*MAX(BJ354*DCF!G$28,0)-MAX(BJ354-BI354,0)/Inputs!$B$17)*DCF!G$6</f>
        <v>8491.2422655259379</v>
      </c>
      <c r="CR354" s="15">
        <f ca="1">(BK354*DCF!H$28-DCF!H$5*MAX(BK354*DCF!H$28,0)-MAX(BK354-BJ354,0)/Inputs!$B$17)*DCF!H$6</f>
        <v>9885.3399814000459</v>
      </c>
      <c r="CS354" s="15">
        <f ca="1">(BL354*DCF!I$28-DCF!I$5*MAX(BL354*DCF!I$28,0)-MAX(BL354-BK354,0)/Inputs!$B$17)*DCF!I$6</f>
        <v>11436.0896689744</v>
      </c>
      <c r="CT354" s="15">
        <f ca="1">(BM354*DCF!J$28-DCF!J$5*MAX(BM354*DCF!J$28,0)-MAX(BM354-BL354,0)/Inputs!$B$17)*DCF!J$6</f>
        <v>12815.54579714883</v>
      </c>
      <c r="CU354" s="15">
        <f ca="1">(BN354*DCF!K$28-DCF!K$5*MAX(BN354*DCF!K$28,0)-MAX(BN354-BM354,0)/Inputs!$B$17)*DCF!K$6</f>
        <v>12264.627428550066</v>
      </c>
      <c r="CV354" s="15">
        <f ca="1">(BO354*DCF!L$28-DCF!L$5*MAX(BO354*DCF!L$28,0)-MAX(BO354-BN354,0)/Inputs!$B$17)*DCF!L$6</f>
        <v>13448.092974618081</v>
      </c>
      <c r="CW354" s="15">
        <f ca="1">(BP354*DCF!M$28-DCF!M$5*MAX(BP354*DCF!M$28,0)-MAX(BP354-BO354,0)/Inputs!$B$17)*DCF!M$6</f>
        <v>16415.227843237579</v>
      </c>
      <c r="CX354" s="15">
        <f ca="1">(BQ354*DCF!C$46-DCF!C$5*MAX(BQ354*DCF!C$46,0)-MAX(BQ354-Inputs!$B$20,0)/Inputs!$B$24)*DCF!C$6</f>
        <v>-1936.5824266210634</v>
      </c>
      <c r="CY354" s="15">
        <f ca="1">(BR354*DCF!D$46-DCF!D$5*MAX(BR354*DCF!D$46,0)-MAX(BR354-BQ354,0)/Inputs!$B$24)*DCF!D$6</f>
        <v>-6067.1139347120079</v>
      </c>
      <c r="CZ354" s="15">
        <f ca="1">(BS354*DCF!E$46-DCF!E$5*MAX(BS354*DCF!E$46,0)-MAX(BS354-BR354,0)/Inputs!$B$24)*DCF!E$6</f>
        <v>-2450.7881922220859</v>
      </c>
      <c r="DA354" s="15">
        <f ca="1">(BT354*DCF!F$46-DCF!F$5*MAX(BT354*DCF!F$46,0)-MAX(BT354-BS354,0)/Inputs!$B$24)*DCF!F$6</f>
        <v>-2427.9808117887051</v>
      </c>
      <c r="DB354" s="15">
        <f ca="1">(BU354*DCF!G$46-DCF!G$5*MAX(BU354*DCF!G$46,0)-MAX(BU354-BT354,0)/Inputs!$B$24)*DCF!G$6</f>
        <v>-8022.9321586734013</v>
      </c>
      <c r="DC354" s="15">
        <f ca="1">(BV354*DCF!H$46-DCF!H$5*MAX(BV354*DCF!H$46,0)-MAX(BV354-BU354,0)/Inputs!$B$24)*DCF!H$6</f>
        <v>-442.79618994223506</v>
      </c>
      <c r="DD354" s="15">
        <f ca="1">(BW354*DCF!I$46-DCF!I$5*MAX(BW354*DCF!I$46,0)-MAX(BW354-BV354,0)/Inputs!$B$24)*DCF!I$6</f>
        <v>-4560.5064477334417</v>
      </c>
      <c r="DE354" s="15">
        <f ca="1">(BX354*DCF!J$46-DCF!J$5*MAX(BX354*DCF!J$46,0)-MAX(BX354-BW354,0)/Inputs!$B$24)*DCF!J$6</f>
        <v>702.72581392241295</v>
      </c>
      <c r="DF354" s="15">
        <f ca="1">(BY354*DCF!K$46-DCF!K$5*MAX(BY354*DCF!K$46,0)-MAX(BY354-BX354,0)/Inputs!$B$24)*DCF!K$6</f>
        <v>-2417.0529912767674</v>
      </c>
      <c r="DG354" s="15">
        <f ca="1">(BZ354*DCF!L$46-DCF!L$5*MAX(BZ354*DCF!L$46,0)-MAX(BZ354-BY354,0)/Inputs!$B$24)*DCF!L$6</f>
        <v>4891.6529541024838</v>
      </c>
      <c r="DH354" s="15">
        <f ca="1">(CA354*DCF!M$46-DCF!M$5*MAX(CA354*DCF!M$46,0)-MAX(CA354-BZ354,0)/Inputs!$B$24)*DCF!M$6</f>
        <v>8848.7470492917491</v>
      </c>
      <c r="DI354" s="15">
        <f ca="1">SUM(CB354:CL354)+BE354*DCF!M$10*(1+Inputs!$B$30)*(1-Inputs!$B$33)*(1-Inputs!$B$30/Inputs!$B$31)/(Inputs!$B$29-Inputs!$B$30)*DCF!M$6</f>
        <v>109287.19032287835</v>
      </c>
      <c r="DJ354" s="15">
        <f ca="1">SUM(CM354:CW354)+BP354*DCF!M$28*(1+Inputs!$B$30)*(1-Inputs!$B$33)*(1-Inputs!$B$30/Inputs!$B$31)/(Inputs!$B$29-Inputs!$B$30)*DCF!M$6</f>
        <v>464664.7209598741</v>
      </c>
      <c r="DK354" s="15">
        <f ca="1">SUM(CX354:DH354)+CA354*DCF!M$46*(1+Inputs!$B$30)*(1-Inputs!$B$33)*(1-Inputs!$B$30/Inputs!$B$31)/(Inputs!$B$29-Inputs!$B$30)*DCF!M$6</f>
        <v>169484.95254126904</v>
      </c>
      <c r="DM354" s="15">
        <f ca="1">DI354+DJ354+DK354+Inputs!$B$34+Inputs!$B$36-Inputs!$B$35</f>
        <v>820287.86382402142</v>
      </c>
    </row>
    <row r="355" spans="1:117" x14ac:dyDescent="0.75">
      <c r="A355" s="11">
        <v>342</v>
      </c>
      <c r="C355" s="24">
        <f t="shared" ca="1" si="214"/>
        <v>1.0755915772811782</v>
      </c>
      <c r="D355" s="24">
        <f t="shared" ca="1" si="214"/>
        <v>-1.4353682866840665</v>
      </c>
      <c r="E355" s="24">
        <f t="shared" ca="1" si="214"/>
        <v>-0.26626323644910332</v>
      </c>
      <c r="F355" s="24">
        <f t="shared" ca="1" si="214"/>
        <v>-0.49584396342502973</v>
      </c>
      <c r="G355" s="24">
        <f t="shared" ca="1" si="214"/>
        <v>-0.1890915459448142</v>
      </c>
      <c r="H355" s="24">
        <f t="shared" ca="1" si="214"/>
        <v>-0.57056300575434593</v>
      </c>
      <c r="I355" s="24">
        <f t="shared" ca="1" si="214"/>
        <v>1.9427285955922449</v>
      </c>
      <c r="J355" s="24">
        <f t="shared" ca="1" si="214"/>
        <v>0.11314971178867014</v>
      </c>
      <c r="K355" s="24">
        <f t="shared" ca="1" si="214"/>
        <v>-0.15613051658279667</v>
      </c>
      <c r="L355" s="24">
        <f t="shared" ca="1" si="214"/>
        <v>-1.9820528577458409</v>
      </c>
      <c r="M355" s="24">
        <f t="shared" ca="1" si="214"/>
        <v>0.94469470845135295</v>
      </c>
      <c r="N355" s="24">
        <f ca="1">SQRT(Inputs!$B$38)*C355+SQRT(1-Inputs!$B$38)*_xlfn.NORM.S.INV(RAND())</f>
        <v>0.51207995254425298</v>
      </c>
      <c r="O355" s="24">
        <f ca="1">SQRT(Inputs!$B$38)*D355+SQRT(1-Inputs!$B$38)*_xlfn.NORM.S.INV(RAND())</f>
        <v>-0.51485887478743053</v>
      </c>
      <c r="P355" s="24">
        <f ca="1">SQRT(Inputs!$B$38)*E355+SQRT(1-Inputs!$B$38)*_xlfn.NORM.S.INV(RAND())</f>
        <v>1.7003075946820321</v>
      </c>
      <c r="Q355" s="24">
        <f ca="1">SQRT(Inputs!$B$38)*F355+SQRT(1-Inputs!$B$38)*_xlfn.NORM.S.INV(RAND())</f>
        <v>-1.302412590877696</v>
      </c>
      <c r="R355" s="24">
        <f ca="1">SQRT(Inputs!$B$38)*G355+SQRT(1-Inputs!$B$38)*_xlfn.NORM.S.INV(RAND())</f>
        <v>-1.0681682631693752</v>
      </c>
      <c r="S355" s="24">
        <f ca="1">SQRT(Inputs!$B$38)*H355+SQRT(1-Inputs!$B$38)*_xlfn.NORM.S.INV(RAND())</f>
        <v>0.53869604772042257</v>
      </c>
      <c r="T355" s="24">
        <f ca="1">SQRT(Inputs!$B$38)*I355+SQRT(1-Inputs!$B$38)*_xlfn.NORM.S.INV(RAND())</f>
        <v>0.84545198741718552</v>
      </c>
      <c r="U355" s="24">
        <f ca="1">SQRT(Inputs!$B$38)*J355+SQRT(1-Inputs!$B$38)*_xlfn.NORM.S.INV(RAND())</f>
        <v>-1.1364795188537176</v>
      </c>
      <c r="V355" s="24">
        <f ca="1">SQRT(Inputs!$B$38)*K355+SQRT(1-Inputs!$B$38)*_xlfn.NORM.S.INV(RAND())</f>
        <v>0.25857539225851822</v>
      </c>
      <c r="W355" s="24">
        <f ca="1">SQRT(Inputs!$B$38)*L355+SQRT(1-Inputs!$B$38)*_xlfn.NORM.S.INV(RAND())</f>
        <v>6.8174566917730939E-2</v>
      </c>
      <c r="X355" s="24">
        <f ca="1">SQRT(Inputs!$B$38)*M355+SQRT(1-Inputs!$B$38)*_xlfn.NORM.S.INV(RAND())</f>
        <v>1.6611654634156643</v>
      </c>
      <c r="Y355" s="24">
        <f ca="1">SQRT(Inputs!$B$38)*C355+SQRT(1-Inputs!$B$38)*_xlfn.NORM.S.INV(RAND())</f>
        <v>-0.64524896779584384</v>
      </c>
      <c r="Z355" s="24">
        <f ca="1">SQRT(Inputs!$B$38)*D355+SQRT(1-Inputs!$B$38)*_xlfn.NORM.S.INV(RAND())</f>
        <v>-0.8922766564456488</v>
      </c>
      <c r="AA355" s="24">
        <f ca="1">SQRT(Inputs!$B$38)*E355+SQRT(1-Inputs!$B$38)*_xlfn.NORM.S.INV(RAND())</f>
        <v>-0.61308483875822228</v>
      </c>
      <c r="AB355" s="24">
        <f ca="1">SQRT(Inputs!$B$38)*F355+SQRT(1-Inputs!$B$38)*_xlfn.NORM.S.INV(RAND())</f>
        <v>7.149588925719863E-2</v>
      </c>
      <c r="AC355" s="24">
        <f ca="1">SQRT(Inputs!$B$38)*G355+SQRT(1-Inputs!$B$38)*_xlfn.NORM.S.INV(RAND())</f>
        <v>-1.4365720374151119</v>
      </c>
      <c r="AD355" s="24">
        <f ca="1">SQRT(Inputs!$B$38)*H355+SQRT(1-Inputs!$B$38)*_xlfn.NORM.S.INV(RAND())</f>
        <v>0.73815852504646728</v>
      </c>
      <c r="AE355" s="24">
        <f ca="1">SQRT(Inputs!$B$38)*I355+SQRT(1-Inputs!$B$38)*_xlfn.NORM.S.INV(RAND())</f>
        <v>0.94297256563092813</v>
      </c>
      <c r="AF355" s="24">
        <f ca="1">SQRT(Inputs!$B$38)*J355+SQRT(1-Inputs!$B$38)*_xlfn.NORM.S.INV(RAND())</f>
        <v>1.6935889241428701</v>
      </c>
      <c r="AG355" s="24">
        <f ca="1">SQRT(Inputs!$B$38)*K355+SQRT(1-Inputs!$B$38)*_xlfn.NORM.S.INV(RAND())</f>
        <v>-0.38946688881457958</v>
      </c>
      <c r="AH355" s="24">
        <f ca="1">SQRT(Inputs!$B$38)*L355+SQRT(1-Inputs!$B$38)*_xlfn.NORM.S.INV(RAND())</f>
        <v>-1.3978631264734753</v>
      </c>
      <c r="AI355" s="24">
        <f ca="1">SQRT(Inputs!$B$38)*M355+SQRT(1-Inputs!$B$38)*_xlfn.NORM.S.INV(RAND())</f>
        <v>-0.34913092063900486</v>
      </c>
      <c r="AJ355" s="24">
        <f ca="1">SQRT(Inputs!$B$38)*C355+SQRT(1-Inputs!$B$38)*_xlfn.NORM.S.INV(RAND())</f>
        <v>0.38073220969876509</v>
      </c>
      <c r="AK355" s="24">
        <f ca="1">SQRT(Inputs!$B$38)*D355+SQRT(1-Inputs!$B$38)*_xlfn.NORM.S.INV(RAND())</f>
        <v>-0.8505834459818904</v>
      </c>
      <c r="AL355" s="24">
        <f ca="1">SQRT(Inputs!$B$38)*E355+SQRT(1-Inputs!$B$38)*_xlfn.NORM.S.INV(RAND())</f>
        <v>-0.26215243081207268</v>
      </c>
      <c r="AM355" s="24">
        <f ca="1">SQRT(Inputs!$B$38)*F355+SQRT(1-Inputs!$B$38)*_xlfn.NORM.S.INV(RAND())</f>
        <v>-1.4968921446223455</v>
      </c>
      <c r="AN355" s="24">
        <f ca="1">SQRT(Inputs!$B$38)*G355+SQRT(1-Inputs!$B$38)*_xlfn.NORM.S.INV(RAND())</f>
        <v>0.17526953518882038</v>
      </c>
      <c r="AO355" s="24">
        <f ca="1">SQRT(Inputs!$B$38)*H355+SQRT(1-Inputs!$B$38)*_xlfn.NORM.S.INV(RAND())</f>
        <v>-0.67649210809530247</v>
      </c>
      <c r="AP355" s="24">
        <f ca="1">SQRT(Inputs!$B$38)*I355+SQRT(1-Inputs!$B$38)*_xlfn.NORM.S.INV(RAND())</f>
        <v>0.39369211729666698</v>
      </c>
      <c r="AQ355" s="24">
        <f ca="1">SQRT(Inputs!$B$38)*J355+SQRT(1-Inputs!$B$38)*_xlfn.NORM.S.INV(RAND())</f>
        <v>0.58792093258621436</v>
      </c>
      <c r="AR355" s="24">
        <f ca="1">SQRT(Inputs!$B$38)*K355+SQRT(1-Inputs!$B$38)*_xlfn.NORM.S.INV(RAND())</f>
        <v>0.32630040542967742</v>
      </c>
      <c r="AS355" s="24">
        <f ca="1">SQRT(Inputs!$B$38)*L355+SQRT(1-Inputs!$B$38)*_xlfn.NORM.S.INV(RAND())</f>
        <v>-1.2671153040063756</v>
      </c>
      <c r="AT355" s="24">
        <f ca="1">SQRT(Inputs!$B$38)*M355+SQRT(1-Inputs!$B$38)*_xlfn.NORM.S.INV(RAND())</f>
        <v>0.8157241045745558</v>
      </c>
      <c r="AU355" s="15">
        <f ca="1">Inputs!$B$6*EXP($B$8-0.5*C$5^2+C$5*N355)</f>
        <v>5391.0981033899034</v>
      </c>
      <c r="AV355" s="15">
        <f t="shared" ca="1" si="183"/>
        <v>6083.810601696031</v>
      </c>
      <c r="AW355" s="15">
        <f t="shared" ca="1" si="184"/>
        <v>9330.2922041153779</v>
      </c>
      <c r="AX355" s="15">
        <f t="shared" ca="1" si="185"/>
        <v>9680.7572699836037</v>
      </c>
      <c r="AY355" s="15">
        <f t="shared" ca="1" si="186"/>
        <v>10443.328236945074</v>
      </c>
      <c r="AZ355" s="15">
        <f t="shared" ca="1" si="187"/>
        <v>13553.071069876061</v>
      </c>
      <c r="BA355" s="15">
        <f t="shared" ca="1" si="188"/>
        <v>18119.943422439195</v>
      </c>
      <c r="BB355" s="15">
        <f t="shared" ca="1" si="189"/>
        <v>19796.849222443288</v>
      </c>
      <c r="BC355" s="15">
        <f t="shared" ca="1" si="190"/>
        <v>24858.907178169629</v>
      </c>
      <c r="BD355" s="15">
        <f t="shared" ca="1" si="191"/>
        <v>30649.322583668538</v>
      </c>
      <c r="BE355" s="15">
        <f t="shared" ca="1" si="192"/>
        <v>43691.532133056739</v>
      </c>
      <c r="BF355" s="15">
        <f ca="1">Inputs!$B$13*EXP($B$9-0.5*C$6^2+C$6*Y355)</f>
        <v>12170.254691617325</v>
      </c>
      <c r="BG355" s="15">
        <f t="shared" ca="1" si="193"/>
        <v>12626.622983627462</v>
      </c>
      <c r="BH355" s="15">
        <f t="shared" ca="1" si="194"/>
        <v>13935.801812329642</v>
      </c>
      <c r="BI355" s="15">
        <f t="shared" ca="1" si="195"/>
        <v>17248.287751156229</v>
      </c>
      <c r="BJ355" s="15">
        <f t="shared" ca="1" si="196"/>
        <v>17190.228986117694</v>
      </c>
      <c r="BK355" s="15">
        <f t="shared" ca="1" si="197"/>
        <v>23328.170244120814</v>
      </c>
      <c r="BL355" s="15">
        <f t="shared" ca="1" si="198"/>
        <v>32380.574370423659</v>
      </c>
      <c r="BM355" s="15">
        <f t="shared" ca="1" si="199"/>
        <v>49122.912192135329</v>
      </c>
      <c r="BN355" s="15">
        <f t="shared" ca="1" si="200"/>
        <v>57660.122775872878</v>
      </c>
      <c r="BO355" s="15">
        <f t="shared" ca="1" si="201"/>
        <v>60304.978368571145</v>
      </c>
      <c r="BP355" s="15">
        <f t="shared" ca="1" si="202"/>
        <v>71345.482566443723</v>
      </c>
      <c r="BQ355" s="15">
        <f ca="1">Inputs!$B$20*EXP($B$10-0.5*C$7^2+C$7*AJ355)</f>
        <v>4909.6984789654234</v>
      </c>
      <c r="BR355" s="15">
        <f t="shared" ca="1" si="203"/>
        <v>5084.8511073170921</v>
      </c>
      <c r="BS355" s="15">
        <f t="shared" ca="1" si="204"/>
        <v>6458.1448555046209</v>
      </c>
      <c r="BT355" s="15">
        <f t="shared" ca="1" si="205"/>
        <v>6012.6163082242838</v>
      </c>
      <c r="BU355" s="15">
        <f t="shared" ca="1" si="206"/>
        <v>8693.7577517207847</v>
      </c>
      <c r="BV355" s="15">
        <f t="shared" ca="1" si="207"/>
        <v>10385.627785454904</v>
      </c>
      <c r="BW355" s="15">
        <f t="shared" ca="1" si="208"/>
        <v>15751.882694163882</v>
      </c>
      <c r="BX355" s="15">
        <f t="shared" ca="1" si="209"/>
        <v>24787.461571482501</v>
      </c>
      <c r="BY355" s="15">
        <f t="shared" ca="1" si="210"/>
        <v>36968.816265592337</v>
      </c>
      <c r="BZ355" s="15">
        <f t="shared" ca="1" si="211"/>
        <v>41093.449098236364</v>
      </c>
      <c r="CA355" s="15">
        <f t="shared" ca="1" si="212"/>
        <v>66728.009813564509</v>
      </c>
      <c r="CB355" s="15">
        <f ca="1">(AU355*DCF!C$10-DCF!C$5*MAX(AU355*DCF!C$10,0)-MAX(AU355-Inputs!$B$6,0)/Inputs!$B$10)*DCF!C$6</f>
        <v>1040.0164647393883</v>
      </c>
      <c r="CC355" s="15">
        <f ca="1">(AV355*DCF!D$10-DCF!D$5*MAX(AV355*DCF!D$10,0)-MAX(AV355-AU355,0)/Inputs!$B$10)*DCF!D$6</f>
        <v>1313.9878045615455</v>
      </c>
      <c r="CD355" s="15">
        <f ca="1">(AW355*DCF!E$10-DCF!E$5*MAX(AW355*DCF!E$10,0)-MAX(AW355-AV355,0)/Inputs!$B$10)*DCF!E$6</f>
        <v>1422.9738450651196</v>
      </c>
      <c r="CE355" s="15">
        <f ca="1">(AX355*DCF!F$10-DCF!F$5*MAX(AX355*DCF!F$10,0)-MAX(AX355-AW355,0)/Inputs!$B$10)*DCF!F$6</f>
        <v>2040.370792817763</v>
      </c>
      <c r="CF355" s="15">
        <f ca="1">(AY355*DCF!G$10-DCF!G$5*MAX(AY355*DCF!G$10,0)-MAX(AY355-AX355,0)/Inputs!$B$10)*DCF!G$6</f>
        <v>2005.1624494670816</v>
      </c>
      <c r="CG355" s="15">
        <f ca="1">(AZ355*DCF!H$10-DCF!H$5*MAX(AZ355*DCF!H$10,0)-MAX(AZ355-AY355,0)/Inputs!$B$10)*DCF!H$6</f>
        <v>2079.1478800907876</v>
      </c>
      <c r="CH355" s="15">
        <f ca="1">(BA355*DCF!I$10-DCF!I$5*MAX(BA355*DCF!I$10,0)-MAX(BA355-AZ355,0)/Inputs!$B$10)*DCF!I$6</f>
        <v>2560.7255711658813</v>
      </c>
      <c r="CI355" s="15">
        <f ca="1">(BB355*DCF!J$10-DCF!J$5*MAX(BB355*DCF!J$10,0)-MAX(BB355-BA355,0)/Inputs!$B$10)*DCF!J$6</f>
        <v>3143.077820881545</v>
      </c>
      <c r="CJ355" s="15">
        <f ca="1">(BC355*DCF!K$10-DCF!K$5*MAX(BC355*DCF!K$10,0)-MAX(BC355-BB355,0)/Inputs!$B$10)*DCF!K$6</f>
        <v>3293.2737642181041</v>
      </c>
      <c r="CK355" s="15">
        <f ca="1">(BD355*DCF!L$10-DCF!L$5*MAX(BD355*DCF!L$10,0)-MAX(BD355-BC355,0)/Inputs!$B$10)*DCF!L$6</f>
        <v>3873.7062052040915</v>
      </c>
      <c r="CL355" s="15">
        <f ca="1">(BE355*DCF!M$10-DCF!M$5*MAX(BE355*DCF!M$10,0)-MAX(BE355-BD355,0)/Inputs!$B$10)*DCF!M$6</f>
        <v>4607.4090068120622</v>
      </c>
      <c r="CM355" s="15">
        <f ca="1">(BF355*DCF!C$28-DCF!C$5*MAX(BF355*DCF!C$28,0)-MAX(BF355-Inputs!$B$13,0)/Inputs!$B$17)*DCF!C$6</f>
        <v>3533.3916887826881</v>
      </c>
      <c r="CN355" s="15">
        <f ca="1">(BG355*DCF!D$28-DCF!D$5*MAX(BG355*DCF!D$28,0)-MAX(BG355-BF355,0)/Inputs!$B$17)*DCF!D$6</f>
        <v>3621.4674057165048</v>
      </c>
      <c r="CO355" s="15">
        <f ca="1">(BH355*DCF!E$28-DCF!E$5*MAX(BH355*DCF!E$28,0)-MAX(BH355-BG355,0)/Inputs!$B$17)*DCF!E$6</f>
        <v>3688.8460937428958</v>
      </c>
      <c r="CP355" s="15">
        <f ca="1">(BI355*DCF!F$28-DCF!F$5*MAX(BI355*DCF!F$28,0)-MAX(BI355-BH355,0)/Inputs!$B$17)*DCF!F$6</f>
        <v>4079.3653666656205</v>
      </c>
      <c r="CQ355" s="15">
        <f ca="1">(BJ355*DCF!G$28-DCF!G$5*MAX(BJ355*DCF!G$28,0)-MAX(BJ355-BI355,0)/Inputs!$B$17)*DCF!G$6</f>
        <v>4460.1353323397334</v>
      </c>
      <c r="CR355" s="15">
        <f ca="1">(BK355*DCF!H$28-DCF!H$5*MAX(BK355*DCF!H$28,0)-MAX(BK355-BJ355,0)/Inputs!$B$17)*DCF!H$6</f>
        <v>4815.65005566525</v>
      </c>
      <c r="CS355" s="15">
        <f ca="1">(BL355*DCF!I$28-DCF!I$5*MAX(BL355*DCF!I$28,0)-MAX(BL355-BK355,0)/Inputs!$B$17)*DCF!I$6</f>
        <v>6315.0928924410118</v>
      </c>
      <c r="CT355" s="15">
        <f ca="1">(BM355*DCF!J$28-DCF!J$5*MAX(BM355*DCF!J$28,0)-MAX(BM355-BL355,0)/Inputs!$B$17)*DCF!J$6</f>
        <v>8738.5901976016212</v>
      </c>
      <c r="CU355" s="15">
        <f ca="1">(BN355*DCF!K$28-DCF!K$5*MAX(BN355*DCF!K$28,0)-MAX(BN355-BM355,0)/Inputs!$B$17)*DCF!K$6</f>
        <v>11131.156561508209</v>
      </c>
      <c r="CV355" s="15">
        <f ca="1">(BO355*DCF!L$28-DCF!L$5*MAX(BO355*DCF!L$28,0)-MAX(BO355-BN355,0)/Inputs!$B$17)*DCF!L$6</f>
        <v>11732.839157827755</v>
      </c>
      <c r="CW355" s="15">
        <f ca="1">(BP355*DCF!M$28-DCF!M$5*MAX(BP355*DCF!M$28,0)-MAX(BP355-BO355,0)/Inputs!$B$17)*DCF!M$6</f>
        <v>12269.650915507787</v>
      </c>
      <c r="CX355" s="15">
        <f ca="1">(BQ355*DCF!C$46-DCF!C$5*MAX(BQ355*DCF!C$46,0)-MAX(BQ355-Inputs!$B$20,0)/Inputs!$B$24)*DCF!C$6</f>
        <v>-1923.116729075351</v>
      </c>
      <c r="CY355" s="15">
        <f ca="1">(BR355*DCF!D$46-DCF!D$5*MAX(BR355*DCF!D$46,0)-MAX(BR355-BQ355,0)/Inputs!$B$24)*DCF!D$6</f>
        <v>-942.60167637717643</v>
      </c>
      <c r="CZ355" s="15">
        <f ca="1">(BS355*DCF!E$46-DCF!E$5*MAX(BS355*DCF!E$46,0)-MAX(BS355-BR355,0)/Inputs!$B$24)*DCF!E$6</f>
        <v>-1305.0014629938537</v>
      </c>
      <c r="DA355" s="15">
        <f ca="1">(BT355*DCF!F$46-DCF!F$5*MAX(BT355*DCF!F$46,0)-MAX(BT355-BS355,0)/Inputs!$B$24)*DCF!F$6</f>
        <v>-437.87673422505981</v>
      </c>
      <c r="DB355" s="15">
        <f ca="1">(BU355*DCF!G$46-DCF!G$5*MAX(BU355*DCF!G$46,0)-MAX(BU355-BT355,0)/Inputs!$B$24)*DCF!G$6</f>
        <v>-1194.3238427053407</v>
      </c>
      <c r="DC355" s="15">
        <f ca="1">(BV355*DCF!H$46-DCF!H$5*MAX(BV355*DCF!H$46,0)-MAX(BV355-BU355,0)/Inputs!$B$24)*DCF!H$6</f>
        <v>-525.73824672319233</v>
      </c>
      <c r="DD355" s="15">
        <f ca="1">(BW355*DCF!I$46-DCF!I$5*MAX(BW355*DCF!I$46,0)-MAX(BW355-BV355,0)/Inputs!$B$24)*DCF!I$6</f>
        <v>-1176.6483519862879</v>
      </c>
      <c r="DE355" s="15">
        <f ca="1">(BX355*DCF!J$46-DCF!J$5*MAX(BX355*DCF!J$46,0)-MAX(BX355-BW355,0)/Inputs!$B$24)*DCF!J$6</f>
        <v>-1356.3224505594062</v>
      </c>
      <c r="DF355" s="15">
        <f ca="1">(BY355*DCF!K$46-DCF!K$5*MAX(BY355*DCF!K$46,0)-MAX(BY355-BX355,0)/Inputs!$B$24)*DCF!K$6</f>
        <v>-872.32536884184049</v>
      </c>
      <c r="DG355" s="15">
        <f ca="1">(BZ355*DCF!L$46-DCF!L$5*MAX(BZ355*DCF!L$46,0)-MAX(BZ355-BY355,0)/Inputs!$B$24)*DCF!L$6</f>
        <v>1907.1822141390574</v>
      </c>
      <c r="DH355" s="15">
        <f ca="1">(CA355*DCF!M$46-DCF!M$5*MAX(CA355*DCF!M$46,0)-MAX(CA355-BZ355,0)/Inputs!$B$24)*DCF!M$6</f>
        <v>-127.84978900699598</v>
      </c>
      <c r="DI355" s="15">
        <f ca="1">SUM(CB355:CL355)+BE355*DCF!M$10*(1+Inputs!$B$30)*(1-Inputs!$B$33)*(1-Inputs!$B$30/Inputs!$B$31)/(Inputs!$B$29-Inputs!$B$30)*DCF!M$6</f>
        <v>148973.96329202014</v>
      </c>
      <c r="DJ355" s="15">
        <f ca="1">SUM(CM355:CW355)+BP355*DCF!M$28*(1+Inputs!$B$30)*(1-Inputs!$B$33)*(1-Inputs!$B$30/Inputs!$B$31)/(Inputs!$B$29-Inputs!$B$30)*DCF!M$6</f>
        <v>339126.74757279863</v>
      </c>
      <c r="DK355" s="15">
        <f ca="1">SUM(CX355:DH355)+CA355*DCF!M$46*(1+Inputs!$B$30)*(1-Inputs!$B$33)*(1-Inputs!$B$30/Inputs!$B$31)/(Inputs!$B$29-Inputs!$B$30)*DCF!M$6</f>
        <v>95214.785171495038</v>
      </c>
      <c r="DM355" s="15">
        <f ca="1">DI355+DJ355+DK355+Inputs!$B$34+Inputs!$B$36-Inputs!$B$35</f>
        <v>660166.49603631382</v>
      </c>
    </row>
    <row r="356" spans="1:117" x14ac:dyDescent="0.75">
      <c r="A356" s="11">
        <v>343</v>
      </c>
      <c r="C356" s="24">
        <f t="shared" ca="1" si="214"/>
        <v>-1.2439687238297314</v>
      </c>
      <c r="D356" s="24">
        <f t="shared" ca="1" si="214"/>
        <v>-3.6566976035447757E-2</v>
      </c>
      <c r="E356" s="24">
        <f t="shared" ca="1" si="214"/>
        <v>0.32994591481490415</v>
      </c>
      <c r="F356" s="24">
        <f t="shared" ca="1" si="214"/>
        <v>-1.1992554669913644</v>
      </c>
      <c r="G356" s="24">
        <f t="shared" ca="1" si="214"/>
        <v>-0.74759458954264013</v>
      </c>
      <c r="H356" s="24">
        <f t="shared" ca="1" si="214"/>
        <v>2.0295444138358576</v>
      </c>
      <c r="I356" s="24">
        <f t="shared" ca="1" si="214"/>
        <v>0.61555591632869711</v>
      </c>
      <c r="J356" s="24">
        <f t="shared" ca="1" si="214"/>
        <v>0.3681084021772455</v>
      </c>
      <c r="K356" s="24">
        <f t="shared" ca="1" si="214"/>
        <v>-0.41644527283507077</v>
      </c>
      <c r="L356" s="24">
        <f t="shared" ca="1" si="214"/>
        <v>0.75580153679417938</v>
      </c>
      <c r="M356" s="24">
        <f t="shared" ca="1" si="214"/>
        <v>4.4873480926572271E-2</v>
      </c>
      <c r="N356" s="24">
        <f ca="1">SQRT(Inputs!$B$38)*C356+SQRT(1-Inputs!$B$38)*_xlfn.NORM.S.INV(RAND())</f>
        <v>-0.8979695245376248</v>
      </c>
      <c r="O356" s="24">
        <f ca="1">SQRT(Inputs!$B$38)*D356+SQRT(1-Inputs!$B$38)*_xlfn.NORM.S.INV(RAND())</f>
        <v>-0.40797871999922769</v>
      </c>
      <c r="P356" s="24">
        <f ca="1">SQRT(Inputs!$B$38)*E356+SQRT(1-Inputs!$B$38)*_xlfn.NORM.S.INV(RAND())</f>
        <v>0.96799797701763146</v>
      </c>
      <c r="Q356" s="24">
        <f ca="1">SQRT(Inputs!$B$38)*F356+SQRT(1-Inputs!$B$38)*_xlfn.NORM.S.INV(RAND())</f>
        <v>-0.47913731372124768</v>
      </c>
      <c r="R356" s="24">
        <f ca="1">SQRT(Inputs!$B$38)*G356+SQRT(1-Inputs!$B$38)*_xlfn.NORM.S.INV(RAND())</f>
        <v>1.2558537066708735</v>
      </c>
      <c r="S356" s="24">
        <f ca="1">SQRT(Inputs!$B$38)*H356+SQRT(1-Inputs!$B$38)*_xlfn.NORM.S.INV(RAND())</f>
        <v>0.78143598403638714</v>
      </c>
      <c r="T356" s="24">
        <f ca="1">SQRT(Inputs!$B$38)*I356+SQRT(1-Inputs!$B$38)*_xlfn.NORM.S.INV(RAND())</f>
        <v>-0.96965169299581533</v>
      </c>
      <c r="U356" s="24">
        <f ca="1">SQRT(Inputs!$B$38)*J356+SQRT(1-Inputs!$B$38)*_xlfn.NORM.S.INV(RAND())</f>
        <v>-0.24632827749446087</v>
      </c>
      <c r="V356" s="24">
        <f ca="1">SQRT(Inputs!$B$38)*K356+SQRT(1-Inputs!$B$38)*_xlfn.NORM.S.INV(RAND())</f>
        <v>6.3239280655870145E-2</v>
      </c>
      <c r="W356" s="24">
        <f ca="1">SQRT(Inputs!$B$38)*L356+SQRT(1-Inputs!$B$38)*_xlfn.NORM.S.INV(RAND())</f>
        <v>0.39760059551680937</v>
      </c>
      <c r="X356" s="24">
        <f ca="1">SQRT(Inputs!$B$38)*M356+SQRT(1-Inputs!$B$38)*_xlfn.NORM.S.INV(RAND())</f>
        <v>-7.1793829717383462E-2</v>
      </c>
      <c r="Y356" s="24">
        <f ca="1">SQRT(Inputs!$B$38)*C356+SQRT(1-Inputs!$B$38)*_xlfn.NORM.S.INV(RAND())</f>
        <v>7.9961465108823182E-2</v>
      </c>
      <c r="Z356" s="24">
        <f ca="1">SQRT(Inputs!$B$38)*D356+SQRT(1-Inputs!$B$38)*_xlfn.NORM.S.INV(RAND())</f>
        <v>0.638517933464265</v>
      </c>
      <c r="AA356" s="24">
        <f ca="1">SQRT(Inputs!$B$38)*E356+SQRT(1-Inputs!$B$38)*_xlfn.NORM.S.INV(RAND())</f>
        <v>-8.461548646805564E-2</v>
      </c>
      <c r="AB356" s="24">
        <f ca="1">SQRT(Inputs!$B$38)*F356+SQRT(1-Inputs!$B$38)*_xlfn.NORM.S.INV(RAND())</f>
        <v>-0.12797050652978859</v>
      </c>
      <c r="AC356" s="24">
        <f ca="1">SQRT(Inputs!$B$38)*G356+SQRT(1-Inputs!$B$38)*_xlfn.NORM.S.INV(RAND())</f>
        <v>-0.73586097631613057</v>
      </c>
      <c r="AD356" s="24">
        <f ca="1">SQRT(Inputs!$B$38)*H356+SQRT(1-Inputs!$B$38)*_xlfn.NORM.S.INV(RAND())</f>
        <v>-0.23423408922458666</v>
      </c>
      <c r="AE356" s="24">
        <f ca="1">SQRT(Inputs!$B$38)*I356+SQRT(1-Inputs!$B$38)*_xlfn.NORM.S.INV(RAND())</f>
        <v>7.7502151022471433E-2</v>
      </c>
      <c r="AF356" s="24">
        <f ca="1">SQRT(Inputs!$B$38)*J356+SQRT(1-Inputs!$B$38)*_xlfn.NORM.S.INV(RAND())</f>
        <v>0.52031250851084176</v>
      </c>
      <c r="AG356" s="24">
        <f ca="1">SQRT(Inputs!$B$38)*K356+SQRT(1-Inputs!$B$38)*_xlfn.NORM.S.INV(RAND())</f>
        <v>-5.2716799480763132E-2</v>
      </c>
      <c r="AH356" s="24">
        <f ca="1">SQRT(Inputs!$B$38)*L356+SQRT(1-Inputs!$B$38)*_xlfn.NORM.S.INV(RAND())</f>
        <v>0.67587535734870829</v>
      </c>
      <c r="AI356" s="24">
        <f ca="1">SQRT(Inputs!$B$38)*M356+SQRT(1-Inputs!$B$38)*_xlfn.NORM.S.INV(RAND())</f>
        <v>0.95575924004639079</v>
      </c>
      <c r="AJ356" s="24">
        <f ca="1">SQRT(Inputs!$B$38)*C356+SQRT(1-Inputs!$B$38)*_xlfn.NORM.S.INV(RAND())</f>
        <v>-0.34773326932697518</v>
      </c>
      <c r="AK356" s="24">
        <f ca="1">SQRT(Inputs!$B$38)*D356+SQRT(1-Inputs!$B$38)*_xlfn.NORM.S.INV(RAND())</f>
        <v>0.24792382129222051</v>
      </c>
      <c r="AL356" s="24">
        <f ca="1">SQRT(Inputs!$B$38)*E356+SQRT(1-Inputs!$B$38)*_xlfn.NORM.S.INV(RAND())</f>
        <v>0.38427922082028954</v>
      </c>
      <c r="AM356" s="24">
        <f ca="1">SQRT(Inputs!$B$38)*F356+SQRT(1-Inputs!$B$38)*_xlfn.NORM.S.INV(RAND())</f>
        <v>-0.45509549385208448</v>
      </c>
      <c r="AN356" s="24">
        <f ca="1">SQRT(Inputs!$B$38)*G356+SQRT(1-Inputs!$B$38)*_xlfn.NORM.S.INV(RAND())</f>
        <v>-0.7580579229997495</v>
      </c>
      <c r="AO356" s="24">
        <f ca="1">SQRT(Inputs!$B$38)*H356+SQRT(1-Inputs!$B$38)*_xlfn.NORM.S.INV(RAND())</f>
        <v>0.47379966457372646</v>
      </c>
      <c r="AP356" s="24">
        <f ca="1">SQRT(Inputs!$B$38)*I356+SQRT(1-Inputs!$B$38)*_xlfn.NORM.S.INV(RAND())</f>
        <v>0.44149846958929162</v>
      </c>
      <c r="AQ356" s="24">
        <f ca="1">SQRT(Inputs!$B$38)*J356+SQRT(1-Inputs!$B$38)*_xlfn.NORM.S.INV(RAND())</f>
        <v>1.440306079313088</v>
      </c>
      <c r="AR356" s="24">
        <f ca="1">SQRT(Inputs!$B$38)*K356+SQRT(1-Inputs!$B$38)*_xlfn.NORM.S.INV(RAND())</f>
        <v>-0.51920076245909597</v>
      </c>
      <c r="AS356" s="24">
        <f ca="1">SQRT(Inputs!$B$38)*L356+SQRT(1-Inputs!$B$38)*_xlfn.NORM.S.INV(RAND())</f>
        <v>0.32729675385459933</v>
      </c>
      <c r="AT356" s="24">
        <f ca="1">SQRT(Inputs!$B$38)*M356+SQRT(1-Inputs!$B$38)*_xlfn.NORM.S.INV(RAND())</f>
        <v>-0.32983479696283863</v>
      </c>
      <c r="AU356" s="15">
        <f ca="1">Inputs!$B$6*EXP($B$8-0.5*C$5^2+C$5*N356)</f>
        <v>4290.9152223789297</v>
      </c>
      <c r="AV356" s="15">
        <f t="shared" ca="1" si="183"/>
        <v>4918.9593877355001</v>
      </c>
      <c r="AW356" s="15">
        <f t="shared" ca="1" si="184"/>
        <v>6834.3223285046779</v>
      </c>
      <c r="AX356" s="15">
        <f t="shared" ca="1" si="185"/>
        <v>7859.2036018259714</v>
      </c>
      <c r="AY356" s="15">
        <f t="shared" ca="1" si="186"/>
        <v>11122.012203655393</v>
      </c>
      <c r="AZ356" s="15">
        <f t="shared" ca="1" si="187"/>
        <v>14824.874032485124</v>
      </c>
      <c r="BA356" s="15">
        <f t="shared" ca="1" si="188"/>
        <v>16391.0959436636</v>
      </c>
      <c r="BB356" s="15">
        <f t="shared" ca="1" si="189"/>
        <v>19578.495913837927</v>
      </c>
      <c r="BC356" s="15">
        <f t="shared" ca="1" si="190"/>
        <v>24125.500056839723</v>
      </c>
      <c r="BD356" s="15">
        <f t="shared" ca="1" si="191"/>
        <v>30675.864965144312</v>
      </c>
      <c r="BE356" s="15">
        <f t="shared" ca="1" si="192"/>
        <v>37344.34364970123</v>
      </c>
      <c r="BF356" s="15">
        <f ca="1">Inputs!$B$13*EXP($B$9-0.5*C$6^2+C$6*Y356)</f>
        <v>14052.019582261457</v>
      </c>
      <c r="BG356" s="15">
        <f t="shared" ca="1" si="193"/>
        <v>19216.954733470899</v>
      </c>
      <c r="BH356" s="15">
        <f t="shared" ca="1" si="194"/>
        <v>23152.370620218629</v>
      </c>
      <c r="BI356" s="15">
        <f t="shared" ca="1" si="195"/>
        <v>27789.189935835439</v>
      </c>
      <c r="BJ356" s="15">
        <f t="shared" ca="1" si="196"/>
        <v>30639.184397386194</v>
      </c>
      <c r="BK356" s="15">
        <f t="shared" ca="1" si="197"/>
        <v>36423.548212854774</v>
      </c>
      <c r="BL356" s="15">
        <f t="shared" ca="1" si="198"/>
        <v>45193.569120597007</v>
      </c>
      <c r="BM356" s="15">
        <f t="shared" ca="1" si="199"/>
        <v>59262.005926614853</v>
      </c>
      <c r="BN356" s="15">
        <f t="shared" ca="1" si="200"/>
        <v>72425.857402567635</v>
      </c>
      <c r="BO356" s="15">
        <f t="shared" ca="1" si="201"/>
        <v>96395.938355173537</v>
      </c>
      <c r="BP356" s="15">
        <f t="shared" ca="1" si="202"/>
        <v>132214.12475635789</v>
      </c>
      <c r="BQ356" s="15">
        <f ca="1">Inputs!$B$20*EXP($B$10-0.5*C$7^2+C$7*AJ356)</f>
        <v>3791.7908827919105</v>
      </c>
      <c r="BR356" s="15">
        <f t="shared" ca="1" si="203"/>
        <v>5566.4394050404926</v>
      </c>
      <c r="BS356" s="15">
        <f t="shared" ca="1" si="204"/>
        <v>8512.102799084616</v>
      </c>
      <c r="BT356" s="15">
        <f t="shared" ca="1" si="205"/>
        <v>10415.590151796061</v>
      </c>
      <c r="BU356" s="15">
        <f t="shared" ca="1" si="206"/>
        <v>12015.673358410399</v>
      </c>
      <c r="BV356" s="15">
        <f t="shared" ca="1" si="207"/>
        <v>18600.502955911372</v>
      </c>
      <c r="BW356" s="15">
        <f t="shared" ca="1" si="208"/>
        <v>28498.281487145356</v>
      </c>
      <c r="BX356" s="15">
        <f t="shared" ca="1" si="209"/>
        <v>53202.373302867818</v>
      </c>
      <c r="BY356" s="15">
        <f t="shared" ca="1" si="210"/>
        <v>67496.418721386508</v>
      </c>
      <c r="BZ356" s="15">
        <f t="shared" ca="1" si="211"/>
        <v>100580.19473278205</v>
      </c>
      <c r="CA356" s="15">
        <f t="shared" ca="1" si="212"/>
        <v>133241.69412214411</v>
      </c>
      <c r="CB356" s="15">
        <f ca="1">(AU356*DCF!C$10-DCF!C$5*MAX(AU356*DCF!C$10,0)-MAX(AU356-Inputs!$B$6,0)/Inputs!$B$10)*DCF!C$6</f>
        <v>1047.8609647784983</v>
      </c>
      <c r="CC356" s="15">
        <f ca="1">(AV356*DCF!D$10-DCF!D$5*MAX(AV356*DCF!D$10,0)-MAX(AV356-AU356,0)/Inputs!$B$10)*DCF!D$6</f>
        <v>1045.8308932658431</v>
      </c>
      <c r="CD356" s="15">
        <f ca="1">(AW356*DCF!E$10-DCF!E$5*MAX(AW356*DCF!E$10,0)-MAX(AW356-AV356,0)/Inputs!$B$10)*DCF!E$6</f>
        <v>1146.5171797432236</v>
      </c>
      <c r="CE356" s="15">
        <f ca="1">(AX356*DCF!F$10-DCF!F$5*MAX(AX356*DCF!F$10,0)-MAX(AX356-AW356,0)/Inputs!$B$10)*DCF!F$6</f>
        <v>1502.3992380063007</v>
      </c>
      <c r="CF356" s="15">
        <f ca="1">(AY356*DCF!G$10-DCF!G$5*MAX(AY356*DCF!G$10,0)-MAX(AY356-AX356,0)/Inputs!$B$10)*DCF!G$6</f>
        <v>1664.4095101610258</v>
      </c>
      <c r="CG356" s="15">
        <f ca="1">(AZ356*DCF!H$10-DCF!H$5*MAX(AZ356*DCF!H$10,0)-MAX(AZ356-AY356,0)/Inputs!$B$10)*DCF!H$6</f>
        <v>2220.7504267368322</v>
      </c>
      <c r="CH356" s="15">
        <f ca="1">(BA356*DCF!I$10-DCF!I$5*MAX(BA356*DCF!I$10,0)-MAX(BA356-AZ356,0)/Inputs!$B$10)*DCF!I$6</f>
        <v>2737.1400110142595</v>
      </c>
      <c r="CI356" s="15">
        <f ca="1">(BB356*DCF!J$10-DCF!J$5*MAX(BB356*DCF!J$10,0)-MAX(BB356-BA356,0)/Inputs!$B$10)*DCF!J$6</f>
        <v>2876.717385931016</v>
      </c>
      <c r="CJ356" s="15">
        <f ca="1">(BC356*DCF!K$10-DCF!K$5*MAX(BC356*DCF!K$10,0)-MAX(BC356-BB356,0)/Inputs!$B$10)*DCF!K$6</f>
        <v>3247.3066894920862</v>
      </c>
      <c r="CK356" s="15">
        <f ca="1">(BD356*DCF!L$10-DCF!L$5*MAX(BD356*DCF!L$10,0)-MAX(BD356-BC356,0)/Inputs!$B$10)*DCF!L$6</f>
        <v>3779.4355256914578</v>
      </c>
      <c r="CL356" s="15">
        <f ca="1">(BE356*DCF!M$10-DCF!M$5*MAX(BE356*DCF!M$10,0)-MAX(BE356-BD356,0)/Inputs!$B$10)*DCF!M$6</f>
        <v>4473.1488715057822</v>
      </c>
      <c r="CM356" s="15">
        <f ca="1">(BF356*DCF!C$28-DCF!C$5*MAX(BF356*DCF!C$28,0)-MAX(BF356-Inputs!$B$13,0)/Inputs!$B$17)*DCF!C$6</f>
        <v>3673.1062579924233</v>
      </c>
      <c r="CN356" s="15">
        <f ca="1">(BG356*DCF!D$28-DCF!D$5*MAX(BG356*DCF!D$28,0)-MAX(BG356-BF356,0)/Inputs!$B$17)*DCF!D$6</f>
        <v>4557.9189071237834</v>
      </c>
      <c r="CO356" s="15">
        <f ca="1">(BH356*DCF!E$28-DCF!E$5*MAX(BH356*DCF!E$28,0)-MAX(BH356-BG356,0)/Inputs!$B$17)*DCF!E$6</f>
        <v>5781.5473198888167</v>
      </c>
      <c r="CP356" s="15">
        <f ca="1">(BI356*DCF!F$28-DCF!F$5*MAX(BI356*DCF!F$28,0)-MAX(BI356-BH356,0)/Inputs!$B$17)*DCF!F$6</f>
        <v>6699.826829420691</v>
      </c>
      <c r="CQ356" s="15">
        <f ca="1">(BJ356*DCF!G$28-DCF!G$5*MAX(BJ356*DCF!G$28,0)-MAX(BJ356-BI356,0)/Inputs!$B$17)*DCF!G$6</f>
        <v>7470.227936798723</v>
      </c>
      <c r="CR356" s="15">
        <f ca="1">(BK356*DCF!H$28-DCF!H$5*MAX(BK356*DCF!H$28,0)-MAX(BK356-BJ356,0)/Inputs!$B$17)*DCF!H$6</f>
        <v>8109.2175170101218</v>
      </c>
      <c r="CS356" s="15">
        <f ca="1">(BL356*DCF!I$28-DCF!I$5*MAX(BL356*DCF!I$28,0)-MAX(BL356-BK356,0)/Inputs!$B$17)*DCF!I$6</f>
        <v>9368.6381712146504</v>
      </c>
      <c r="CT356" s="15">
        <f ca="1">(BM356*DCF!J$28-DCF!J$5*MAX(BM356*DCF!J$28,0)-MAX(BM356-BL356,0)/Inputs!$B$17)*DCF!J$6</f>
        <v>11354.987243675729</v>
      </c>
      <c r="CU356" s="15">
        <f ca="1">(BN356*DCF!K$28-DCF!K$5*MAX(BN356*DCF!K$28,0)-MAX(BN356-BM356,0)/Inputs!$B$17)*DCF!K$6</f>
        <v>13682.730254867187</v>
      </c>
      <c r="CV356" s="15">
        <f ca="1">(BO356*DCF!L$28-DCF!L$5*MAX(BO356*DCF!L$28,0)-MAX(BO356-BN356,0)/Inputs!$B$17)*DCF!L$6</f>
        <v>16520.758410864197</v>
      </c>
      <c r="CW356" s="15">
        <f ca="1">(BP356*DCF!M$28-DCF!M$5*MAX(BP356*DCF!M$28,0)-MAX(BP356-BO356,0)/Inputs!$B$17)*DCF!M$6</f>
        <v>21132.157144354966</v>
      </c>
      <c r="CX356" s="15">
        <f ca="1">(BQ356*DCF!C$46-DCF!C$5*MAX(BQ356*DCF!C$46,0)-MAX(BQ356-Inputs!$B$20,0)/Inputs!$B$24)*DCF!C$6</f>
        <v>-1148.5849072461272</v>
      </c>
      <c r="CY356" s="15">
        <f ca="1">(BR356*DCF!D$46-DCF!D$5*MAX(BR356*DCF!D$46,0)-MAX(BR356-BQ356,0)/Inputs!$B$24)*DCF!D$6</f>
        <v>-1707.2891889187222</v>
      </c>
      <c r="CZ356" s="15">
        <f ca="1">(BS356*DCF!E$46-DCF!E$5*MAX(BS356*DCF!E$46,0)-MAX(BS356-BR356,0)/Inputs!$B$24)*DCF!E$6</f>
        <v>-2167.6703937762559</v>
      </c>
      <c r="DA356" s="15">
        <f ca="1">(BT356*DCF!F$46-DCF!F$5*MAX(BT356*DCF!F$46,0)-MAX(BT356-BS356,0)/Inputs!$B$24)*DCF!F$6</f>
        <v>-1451.6490461858245</v>
      </c>
      <c r="DB356" s="15">
        <f ca="1">(BU356*DCF!G$46-DCF!G$5*MAX(BU356*DCF!G$46,0)-MAX(BU356-BT356,0)/Inputs!$B$24)*DCF!G$6</f>
        <v>-942.41988862613255</v>
      </c>
      <c r="DC356" s="15">
        <f ca="1">(BV356*DCF!H$46-DCF!H$5*MAX(BV356*DCF!H$46,0)-MAX(BV356-BU356,0)/Inputs!$B$24)*DCF!H$6</f>
        <v>-2046.1954515030964</v>
      </c>
      <c r="DD356" s="15">
        <f ca="1">(BW356*DCF!I$46-DCF!I$5*MAX(BW356*DCF!I$46,0)-MAX(BW356-BV356,0)/Inputs!$B$24)*DCF!I$6</f>
        <v>-2183.0904592828488</v>
      </c>
      <c r="DE356" s="15">
        <f ca="1">(BX356*DCF!J$46-DCF!J$5*MAX(BX356*DCF!J$46,0)-MAX(BX356-BW356,0)/Inputs!$B$24)*DCF!J$6</f>
        <v>-4319.4291471675224</v>
      </c>
      <c r="DF356" s="15">
        <f ca="1">(BY356*DCF!K$46-DCF!K$5*MAX(BY356*DCF!K$46,0)-MAX(BY356-BX356,0)/Inputs!$B$24)*DCF!K$6</f>
        <v>353.96010204987266</v>
      </c>
      <c r="DG356" s="15">
        <f ca="1">(BZ356*DCF!L$46-DCF!L$5*MAX(BZ356*DCF!L$46,0)-MAX(BZ356-BY356,0)/Inputs!$B$24)*DCF!L$6</f>
        <v>-534.32443024806423</v>
      </c>
      <c r="DH356" s="15">
        <f ca="1">(CA356*DCF!M$46-DCF!M$5*MAX(CA356*DCF!M$46,0)-MAX(CA356-BZ356,0)/Inputs!$B$24)*DCF!M$6</f>
        <v>3617.5368724415634</v>
      </c>
      <c r="DI356" s="15">
        <f ca="1">SUM(CB356:CL356)+BE356*DCF!M$10*(1+Inputs!$B$30)*(1-Inputs!$B$33)*(1-Inputs!$B$30/Inputs!$B$31)/(Inputs!$B$29-Inputs!$B$30)*DCF!M$6</f>
        <v>129671.31890126615</v>
      </c>
      <c r="DJ356" s="15">
        <f ca="1">SUM(CM356:CW356)+BP356*DCF!M$28*(1+Inputs!$B$30)*(1-Inputs!$B$33)*(1-Inputs!$B$30/Inputs!$B$31)/(Inputs!$B$29-Inputs!$B$30)*DCF!M$6</f>
        <v>598955.99272353959</v>
      </c>
      <c r="DK356" s="15">
        <f ca="1">SUM(CX356:DH356)+CA356*DCF!M$46*(1+Inputs!$B$30)*(1-Inputs!$B$33)*(1-Inputs!$B$30/Inputs!$B$31)/(Inputs!$B$29-Inputs!$B$30)*DCF!M$6</f>
        <v>193478.28666205207</v>
      </c>
      <c r="DM356" s="15">
        <f ca="1">DI356+DJ356+DK356+Inputs!$B$34+Inputs!$B$36-Inputs!$B$35</f>
        <v>998956.59828685771</v>
      </c>
    </row>
    <row r="357" spans="1:117" x14ac:dyDescent="0.75">
      <c r="A357" s="11">
        <v>344</v>
      </c>
      <c r="C357" s="24">
        <f t="shared" ca="1" si="214"/>
        <v>-0.99589695102029752</v>
      </c>
      <c r="D357" s="24">
        <f t="shared" ca="1" si="214"/>
        <v>-0.504917089964245</v>
      </c>
      <c r="E357" s="24">
        <f t="shared" ca="1" si="214"/>
        <v>-0.47435349050783038</v>
      </c>
      <c r="F357" s="24">
        <f t="shared" ca="1" si="214"/>
        <v>0.16377486063232538</v>
      </c>
      <c r="G357" s="24">
        <f t="shared" ca="1" si="214"/>
        <v>8.5710179190202476E-2</v>
      </c>
      <c r="H357" s="24">
        <f t="shared" ca="1" si="214"/>
        <v>-1.5275944793646663</v>
      </c>
      <c r="I357" s="24">
        <f t="shared" ca="1" si="214"/>
        <v>-0.60271015950322637</v>
      </c>
      <c r="J357" s="24">
        <f t="shared" ca="1" si="214"/>
        <v>0.67911991572197106</v>
      </c>
      <c r="K357" s="24">
        <f t="shared" ca="1" si="214"/>
        <v>0.62592860725165345</v>
      </c>
      <c r="L357" s="24">
        <f t="shared" ca="1" si="214"/>
        <v>1.8068287466134572</v>
      </c>
      <c r="M357" s="24">
        <f t="shared" ca="1" si="214"/>
        <v>1.9412125494074493</v>
      </c>
      <c r="N357" s="24">
        <f ca="1">SQRT(Inputs!$B$38)*C357+SQRT(1-Inputs!$B$38)*_xlfn.NORM.S.INV(RAND())</f>
        <v>0.20427949087606234</v>
      </c>
      <c r="O357" s="24">
        <f ca="1">SQRT(Inputs!$B$38)*D357+SQRT(1-Inputs!$B$38)*_xlfn.NORM.S.INV(RAND())</f>
        <v>-1.3218939624768922</v>
      </c>
      <c r="P357" s="24">
        <f ca="1">SQRT(Inputs!$B$38)*E357+SQRT(1-Inputs!$B$38)*_xlfn.NORM.S.INV(RAND())</f>
        <v>-1.4884316574527487</v>
      </c>
      <c r="Q357" s="24">
        <f ca="1">SQRT(Inputs!$B$38)*F357+SQRT(1-Inputs!$B$38)*_xlfn.NORM.S.INV(RAND())</f>
        <v>-0.85450932521269596</v>
      </c>
      <c r="R357" s="24">
        <f ca="1">SQRT(Inputs!$B$38)*G357+SQRT(1-Inputs!$B$38)*_xlfn.NORM.S.INV(RAND())</f>
        <v>0.12810108451767732</v>
      </c>
      <c r="S357" s="24">
        <f ca="1">SQRT(Inputs!$B$38)*H357+SQRT(1-Inputs!$B$38)*_xlfn.NORM.S.INV(RAND())</f>
        <v>-1.1713369913172833</v>
      </c>
      <c r="T357" s="24">
        <f ca="1">SQRT(Inputs!$B$38)*I357+SQRT(1-Inputs!$B$38)*_xlfn.NORM.S.INV(RAND())</f>
        <v>0.42802783110011144</v>
      </c>
      <c r="U357" s="24">
        <f ca="1">SQRT(Inputs!$B$38)*J357+SQRT(1-Inputs!$B$38)*_xlfn.NORM.S.INV(RAND())</f>
        <v>-0.39297376612601898</v>
      </c>
      <c r="V357" s="24">
        <f ca="1">SQRT(Inputs!$B$38)*K357+SQRT(1-Inputs!$B$38)*_xlfn.NORM.S.INV(RAND())</f>
        <v>9.9341851640702972E-3</v>
      </c>
      <c r="W357" s="24">
        <f ca="1">SQRT(Inputs!$B$38)*L357+SQRT(1-Inputs!$B$38)*_xlfn.NORM.S.INV(RAND())</f>
        <v>1.6375876981137993</v>
      </c>
      <c r="X357" s="24">
        <f ca="1">SQRT(Inputs!$B$38)*M357+SQRT(1-Inputs!$B$38)*_xlfn.NORM.S.INV(RAND())</f>
        <v>0.36402322662899034</v>
      </c>
      <c r="Y357" s="24">
        <f ca="1">SQRT(Inputs!$B$38)*C357+SQRT(1-Inputs!$B$38)*_xlfn.NORM.S.INV(RAND())</f>
        <v>-0.59036188156728286</v>
      </c>
      <c r="Z357" s="24">
        <f ca="1">SQRT(Inputs!$B$38)*D357+SQRT(1-Inputs!$B$38)*_xlfn.NORM.S.INV(RAND())</f>
        <v>-0.7486524282597351</v>
      </c>
      <c r="AA357" s="24">
        <f ca="1">SQRT(Inputs!$B$38)*E357+SQRT(1-Inputs!$B$38)*_xlfn.NORM.S.INV(RAND())</f>
        <v>0.57250984624509194</v>
      </c>
      <c r="AB357" s="24">
        <f ca="1">SQRT(Inputs!$B$38)*F357+SQRT(1-Inputs!$B$38)*_xlfn.NORM.S.INV(RAND())</f>
        <v>0.81900193309181579</v>
      </c>
      <c r="AC357" s="24">
        <f ca="1">SQRT(Inputs!$B$38)*G357+SQRT(1-Inputs!$B$38)*_xlfn.NORM.S.INV(RAND())</f>
        <v>-0.71247005546798758</v>
      </c>
      <c r="AD357" s="24">
        <f ca="1">SQRT(Inputs!$B$38)*H357+SQRT(1-Inputs!$B$38)*_xlfn.NORM.S.INV(RAND())</f>
        <v>-0.80093846415004522</v>
      </c>
      <c r="AE357" s="24">
        <f ca="1">SQRT(Inputs!$B$38)*I357+SQRT(1-Inputs!$B$38)*_xlfn.NORM.S.INV(RAND())</f>
        <v>-0.43176539827084226</v>
      </c>
      <c r="AF357" s="24">
        <f ca="1">SQRT(Inputs!$B$38)*J357+SQRT(1-Inputs!$B$38)*_xlfn.NORM.S.INV(RAND())</f>
        <v>9.1116116545101489E-2</v>
      </c>
      <c r="AG357" s="24">
        <f ca="1">SQRT(Inputs!$B$38)*K357+SQRT(1-Inputs!$B$38)*_xlfn.NORM.S.INV(RAND())</f>
        <v>1.0512039524869541</v>
      </c>
      <c r="AH357" s="24">
        <f ca="1">SQRT(Inputs!$B$38)*L357+SQRT(1-Inputs!$B$38)*_xlfn.NORM.S.INV(RAND())</f>
        <v>1.9584973489887547</v>
      </c>
      <c r="AI357" s="24">
        <f ca="1">SQRT(Inputs!$B$38)*M357+SQRT(1-Inputs!$B$38)*_xlfn.NORM.S.INV(RAND())</f>
        <v>1.4197307893533428</v>
      </c>
      <c r="AJ357" s="24">
        <f ca="1">SQRT(Inputs!$B$38)*C357+SQRT(1-Inputs!$B$38)*_xlfn.NORM.S.INV(RAND())</f>
        <v>-1.2242301485667442</v>
      </c>
      <c r="AK357" s="24">
        <f ca="1">SQRT(Inputs!$B$38)*D357+SQRT(1-Inputs!$B$38)*_xlfn.NORM.S.INV(RAND())</f>
        <v>-1.316965088995163</v>
      </c>
      <c r="AL357" s="24">
        <f ca="1">SQRT(Inputs!$B$38)*E357+SQRT(1-Inputs!$B$38)*_xlfn.NORM.S.INV(RAND())</f>
        <v>0.2441728852435488</v>
      </c>
      <c r="AM357" s="24">
        <f ca="1">SQRT(Inputs!$B$38)*F357+SQRT(1-Inputs!$B$38)*_xlfn.NORM.S.INV(RAND())</f>
        <v>-6.3804279819601795E-2</v>
      </c>
      <c r="AN357" s="24">
        <f ca="1">SQRT(Inputs!$B$38)*G357+SQRT(1-Inputs!$B$38)*_xlfn.NORM.S.INV(RAND())</f>
        <v>-0.59247354196050184</v>
      </c>
      <c r="AO357" s="24">
        <f ca="1">SQRT(Inputs!$B$38)*H357+SQRT(1-Inputs!$B$38)*_xlfn.NORM.S.INV(RAND())</f>
        <v>0.4383130963087235</v>
      </c>
      <c r="AP357" s="24">
        <f ca="1">SQRT(Inputs!$B$38)*I357+SQRT(1-Inputs!$B$38)*_xlfn.NORM.S.INV(RAND())</f>
        <v>-0.57996196890165641</v>
      </c>
      <c r="AQ357" s="24">
        <f ca="1">SQRT(Inputs!$B$38)*J357+SQRT(1-Inputs!$B$38)*_xlfn.NORM.S.INV(RAND())</f>
        <v>1.0676930432236023</v>
      </c>
      <c r="AR357" s="24">
        <f ca="1">SQRT(Inputs!$B$38)*K357+SQRT(1-Inputs!$B$38)*_xlfn.NORM.S.INV(RAND())</f>
        <v>-0.4056830139040799</v>
      </c>
      <c r="AS357" s="24">
        <f ca="1">SQRT(Inputs!$B$38)*L357+SQRT(1-Inputs!$B$38)*_xlfn.NORM.S.INV(RAND())</f>
        <v>1.6926619554277322</v>
      </c>
      <c r="AT357" s="24">
        <f ca="1">SQRT(Inputs!$B$38)*M357+SQRT(1-Inputs!$B$38)*_xlfn.NORM.S.INV(RAND())</f>
        <v>1.6844481262895425</v>
      </c>
      <c r="AU357" s="15">
        <f ca="1">Inputs!$B$6*EXP($B$8-0.5*C$5^2+C$5*N357)</f>
        <v>5129.0706689220115</v>
      </c>
      <c r="AV357" s="15">
        <f t="shared" ca="1" si="183"/>
        <v>5140.480971527857</v>
      </c>
      <c r="AW357" s="15">
        <f t="shared" ca="1" si="184"/>
        <v>5127.8213369507939</v>
      </c>
      <c r="AX357" s="15">
        <f t="shared" ca="1" si="185"/>
        <v>5626.6403653038569</v>
      </c>
      <c r="AY357" s="15">
        <f t="shared" ca="1" si="186"/>
        <v>6979.9765941548494</v>
      </c>
      <c r="AZ357" s="15">
        <f t="shared" ca="1" si="187"/>
        <v>7503.6348934452744</v>
      </c>
      <c r="BA357" s="15">
        <f t="shared" ca="1" si="188"/>
        <v>9603.2355628617788</v>
      </c>
      <c r="BB357" s="15">
        <f t="shared" ca="1" si="189"/>
        <v>11303.374151156097</v>
      </c>
      <c r="BC357" s="15">
        <f t="shared" ca="1" si="190"/>
        <v>13857.038544886422</v>
      </c>
      <c r="BD357" s="15">
        <f t="shared" ca="1" si="191"/>
        <v>19786.116080431486</v>
      </c>
      <c r="BE357" s="15">
        <f t="shared" ca="1" si="192"/>
        <v>25062.685567580462</v>
      </c>
      <c r="BF357" s="15">
        <f ca="1">Inputs!$B$13*EXP($B$9-0.5*C$6^2+C$6*Y357)</f>
        <v>12303.405237994524</v>
      </c>
      <c r="BG357" s="15">
        <f t="shared" ca="1" si="193"/>
        <v>13099.893296416592</v>
      </c>
      <c r="BH357" s="15">
        <f t="shared" ca="1" si="194"/>
        <v>17599.973759378878</v>
      </c>
      <c r="BI357" s="15">
        <f t="shared" ca="1" si="195"/>
        <v>24439.601488353783</v>
      </c>
      <c r="BJ357" s="15">
        <f t="shared" ca="1" si="196"/>
        <v>27037.077291391233</v>
      </c>
      <c r="BK357" s="15">
        <f t="shared" ca="1" si="197"/>
        <v>29754.843306455467</v>
      </c>
      <c r="BL357" s="15">
        <f t="shared" ca="1" si="198"/>
        <v>34561.294867816774</v>
      </c>
      <c r="BM357" s="15">
        <f t="shared" ca="1" si="199"/>
        <v>42966.896525612727</v>
      </c>
      <c r="BN357" s="15">
        <f t="shared" ca="1" si="200"/>
        <v>59938.213811404239</v>
      </c>
      <c r="BO357" s="15">
        <f t="shared" ca="1" si="201"/>
        <v>92601.674780517656</v>
      </c>
      <c r="BP357" s="15">
        <f t="shared" ca="1" si="202"/>
        <v>133865.05258318139</v>
      </c>
      <c r="BQ357" s="15">
        <f ca="1">Inputs!$B$20*EXP($B$10-0.5*C$7^2+C$7*AJ357)</f>
        <v>2778.6360186913607</v>
      </c>
      <c r="BR357" s="15">
        <f t="shared" ca="1" si="203"/>
        <v>2481.591025338209</v>
      </c>
      <c r="BS357" s="15">
        <f t="shared" ca="1" si="204"/>
        <v>3645.1384738029396</v>
      </c>
      <c r="BT357" s="15">
        <f t="shared" ca="1" si="205"/>
        <v>4942.4313347086081</v>
      </c>
      <c r="BU357" s="15">
        <f t="shared" ca="1" si="206"/>
        <v>5934.7920331974219</v>
      </c>
      <c r="BV357" s="15">
        <f t="shared" ca="1" si="207"/>
        <v>9114.0176047369023</v>
      </c>
      <c r="BW357" s="15">
        <f t="shared" ca="1" si="208"/>
        <v>11248.980065739235</v>
      </c>
      <c r="BX357" s="15">
        <f t="shared" ca="1" si="209"/>
        <v>19488.750647174656</v>
      </c>
      <c r="BY357" s="15">
        <f t="shared" ca="1" si="210"/>
        <v>25267.720083990705</v>
      </c>
      <c r="BZ357" s="15">
        <f t="shared" ca="1" si="211"/>
        <v>48395.596261168772</v>
      </c>
      <c r="CA357" s="15">
        <f t="shared" ca="1" si="212"/>
        <v>91703.252759636365</v>
      </c>
      <c r="CB357" s="15">
        <f ca="1">(AU357*DCF!C$10-DCF!C$5*MAX(AU357*DCF!C$10,0)-MAX(AU357-Inputs!$B$6,0)/Inputs!$B$10)*DCF!C$6</f>
        <v>1041.8847670511298</v>
      </c>
      <c r="CC357" s="15">
        <f ca="1">(AV357*DCF!D$10-DCF!D$5*MAX(AV357*DCF!D$10,0)-MAX(AV357-AU357,0)/Inputs!$B$10)*DCF!D$6</f>
        <v>1250.175307532877</v>
      </c>
      <c r="CD357" s="15">
        <f ca="1">(AW357*DCF!E$10-DCF!E$5*MAX(AW357*DCF!E$10,0)-MAX(AW357-AV357,0)/Inputs!$B$10)*DCF!E$6</f>
        <v>1183.9323186563176</v>
      </c>
      <c r="CE357" s="15">
        <f ca="1">(AX357*DCF!F$10-DCF!F$5*MAX(AX357*DCF!F$10,0)-MAX(AX357-AW357,0)/Inputs!$B$10)*DCF!F$6</f>
        <v>1124.4947520373069</v>
      </c>
      <c r="CF357" s="15">
        <f ca="1">(AY357*DCF!G$10-DCF!G$5*MAX(AY357*DCF!G$10,0)-MAX(AY357-AX357,0)/Inputs!$B$10)*DCF!G$6</f>
        <v>1178.0187091711966</v>
      </c>
      <c r="CG357" s="15">
        <f ca="1">(AZ357*DCF!H$10-DCF!H$5*MAX(AZ357*DCF!H$10,0)-MAX(AZ357-AY357,0)/Inputs!$B$10)*DCF!H$6</f>
        <v>1363.8511779288453</v>
      </c>
      <c r="CH357" s="15">
        <f ca="1">(BA357*DCF!I$10-DCF!I$5*MAX(BA357*DCF!I$10,0)-MAX(BA357-AZ357,0)/Inputs!$B$10)*DCF!I$6</f>
        <v>1409.7527370917505</v>
      </c>
      <c r="CI357" s="15">
        <f ca="1">(BB357*DCF!J$10-DCF!J$5*MAX(BB357*DCF!J$10,0)-MAX(BB357-BA357,0)/Inputs!$B$10)*DCF!J$6</f>
        <v>1682.0572448118323</v>
      </c>
      <c r="CJ357" s="15">
        <f ca="1">(BC357*DCF!K$10-DCF!K$5*MAX(BC357*DCF!K$10,0)-MAX(BC357-BB357,0)/Inputs!$B$10)*DCF!K$6</f>
        <v>1873.2865191998735</v>
      </c>
      <c r="CK357" s="15">
        <f ca="1">(BD357*DCF!L$10-DCF!L$5*MAX(BD357*DCF!L$10,0)-MAX(BD357-BC357,0)/Inputs!$B$10)*DCF!L$6</f>
        <v>2217.3968315845664</v>
      </c>
      <c r="CL357" s="15">
        <f ca="1">(BE357*DCF!M$10-DCF!M$5*MAX(BE357*DCF!M$10,0)-MAX(BE357-BD357,0)/Inputs!$B$10)*DCF!M$6</f>
        <v>2906.3264906322338</v>
      </c>
      <c r="CM357" s="15">
        <f ca="1">(BF357*DCF!C$28-DCF!C$5*MAX(BF357*DCF!C$28,0)-MAX(BF357-Inputs!$B$13,0)/Inputs!$B$17)*DCF!C$6</f>
        <v>3543.277658767367</v>
      </c>
      <c r="CN357" s="15">
        <f ca="1">(BG357*DCF!D$28-DCF!D$5*MAX(BG357*DCF!D$28,0)-MAX(BG357-BF357,0)/Inputs!$B$17)*DCF!D$6</f>
        <v>3688.2932877108647</v>
      </c>
      <c r="CO357" s="15">
        <f ca="1">(BH357*DCF!E$28-DCF!E$5*MAX(BH357*DCF!E$28,0)-MAX(BH357-BG357,0)/Inputs!$B$17)*DCF!E$6</f>
        <v>4097.7220449713941</v>
      </c>
      <c r="CP357" s="15">
        <f ca="1">(BI357*DCF!F$28-DCF!F$5*MAX(BI357*DCF!F$28,0)-MAX(BI357-BH357,0)/Inputs!$B$17)*DCF!F$6</f>
        <v>5389.4457072832447</v>
      </c>
      <c r="CQ357" s="15">
        <f ca="1">(BJ357*DCF!G$28-DCF!G$5*MAX(BJ357*DCF!G$28,0)-MAX(BJ357-BI357,0)/Inputs!$B$17)*DCF!G$6</f>
        <v>6578.105062822654</v>
      </c>
      <c r="CR357" s="15">
        <f ca="1">(BK357*DCF!H$28-DCF!H$5*MAX(BK357*DCF!H$28,0)-MAX(BK357-BJ357,0)/Inputs!$B$17)*DCF!H$6</f>
        <v>6936.43645820858</v>
      </c>
      <c r="CS357" s="15">
        <f ca="1">(BL357*DCF!I$28-DCF!I$5*MAX(BL357*DCF!I$28,0)-MAX(BL357-BK357,0)/Inputs!$B$17)*DCF!I$6</f>
        <v>7437.3203026692127</v>
      </c>
      <c r="CT357" s="15">
        <f ca="1">(BM357*DCF!J$28-DCF!J$5*MAX(BM357*DCF!J$28,0)-MAX(BM357-BL357,0)/Inputs!$B$17)*DCF!J$6</f>
        <v>8470.6707674243571</v>
      </c>
      <c r="CU357" s="15">
        <f ca="1">(BN357*DCF!K$28-DCF!K$5*MAX(BN357*DCF!K$28,0)-MAX(BN357-BM357,0)/Inputs!$B$17)*DCF!K$6</f>
        <v>10579.185462306168</v>
      </c>
      <c r="CV357" s="15">
        <f ca="1">(BO357*DCF!L$28-DCF!L$5*MAX(BO357*DCF!L$28,0)-MAX(BO357-BN357,0)/Inputs!$B$17)*DCF!L$6</f>
        <v>14780.052741655098</v>
      </c>
      <c r="CW357" s="15">
        <f ca="1">(BP357*DCF!M$28-DCF!M$5*MAX(BP357*DCF!M$28,0)-MAX(BP357-BO357,0)/Inputs!$B$17)*DCF!M$6</f>
        <v>20873.604662923943</v>
      </c>
      <c r="CX357" s="15">
        <f ca="1">(BQ357*DCF!C$46-DCF!C$5*MAX(BQ357*DCF!C$46,0)-MAX(BQ357-Inputs!$B$20,0)/Inputs!$B$24)*DCF!C$6</f>
        <v>-641.71732533287775</v>
      </c>
      <c r="CY357" s="15">
        <f ca="1">(BR357*DCF!D$46-DCF!D$5*MAX(BR357*DCF!D$46,0)-MAX(BR357-BQ357,0)/Inputs!$B$24)*DCF!D$6</f>
        <v>-423.54971657442667</v>
      </c>
      <c r="CZ357" s="15">
        <f ca="1">(BS357*DCF!E$46-DCF!E$5*MAX(BS357*DCF!E$46,0)-MAX(BS357-BR357,0)/Inputs!$B$24)*DCF!E$6</f>
        <v>-889.68234341963102</v>
      </c>
      <c r="DA357" s="15">
        <f ca="1">(BT357*DCF!F$46-DCF!F$5*MAX(BT357*DCF!F$46,0)-MAX(BT357-BS357,0)/Inputs!$B$24)*DCF!F$6</f>
        <v>-832.32443943958822</v>
      </c>
      <c r="DB357" s="15">
        <f ca="1">(BU357*DCF!G$46-DCF!G$5*MAX(BU357*DCF!G$46,0)-MAX(BU357-BT357,0)/Inputs!$B$24)*DCF!G$6</f>
        <v>-533.44521059770966</v>
      </c>
      <c r="DC357" s="15">
        <f ca="1">(BV357*DCF!H$46-DCF!H$5*MAX(BV357*DCF!H$46,0)-MAX(BV357-BU357,0)/Inputs!$B$24)*DCF!H$6</f>
        <v>-987.92486691762952</v>
      </c>
      <c r="DD357" s="15">
        <f ca="1">(BW357*DCF!I$46-DCF!I$5*MAX(BW357*DCF!I$46,0)-MAX(BW357-BV357,0)/Inputs!$B$24)*DCF!I$6</f>
        <v>-353.06557595968758</v>
      </c>
      <c r="DE357" s="15">
        <f ca="1">(BX357*DCF!J$46-DCF!J$5*MAX(BX357*DCF!J$46,0)-MAX(BX357-BW357,0)/Inputs!$B$24)*DCF!J$6</f>
        <v>-1367.5533584395425</v>
      </c>
      <c r="DF357" s="15">
        <f ca="1">(BY357*DCF!K$46-DCF!K$5*MAX(BY357*DCF!K$46,0)-MAX(BY357-BX357,0)/Inputs!$B$24)*DCF!K$6</f>
        <v>27.682840650589334</v>
      </c>
      <c r="DG357" s="15">
        <f ca="1">(BZ357*DCF!L$46-DCF!L$5*MAX(BZ357*DCF!L$46,0)-MAX(BZ357-BY357,0)/Inputs!$B$24)*DCF!L$6</f>
        <v>-1888.551415610206</v>
      </c>
      <c r="DH357" s="15">
        <f ca="1">(CA357*DCF!M$46-DCF!M$5*MAX(CA357*DCF!M$46,0)-MAX(CA357-BZ357,0)/Inputs!$B$24)*DCF!M$6</f>
        <v>-1864.5590047881899</v>
      </c>
      <c r="DI357" s="15">
        <f ca="1">SUM(CB357:CL357)+BE357*DCF!M$10*(1+Inputs!$B$30)*(1-Inputs!$B$33)*(1-Inputs!$B$30/Inputs!$B$31)/(Inputs!$B$29-Inputs!$B$30)*DCF!M$6</f>
        <v>86980.962209980818</v>
      </c>
      <c r="DJ357" s="15">
        <f ca="1">SUM(CM357:CW357)+BP357*DCF!M$28*(1+Inputs!$B$30)*(1-Inputs!$B$33)*(1-Inputs!$B$30/Inputs!$B$31)/(Inputs!$B$29-Inputs!$B$30)*DCF!M$6</f>
        <v>589105.06285148463</v>
      </c>
      <c r="DK357" s="15">
        <f ca="1">SUM(CX357:DH357)+CA357*DCF!M$46*(1+Inputs!$B$30)*(1-Inputs!$B$33)*(1-Inputs!$B$30/Inputs!$B$31)/(Inputs!$B$29-Inputs!$B$30)*DCF!M$6</f>
        <v>132029.40129470796</v>
      </c>
      <c r="DM357" s="15">
        <f ca="1">DI357+DJ357+DK357+Inputs!$B$34+Inputs!$B$36-Inputs!$B$35</f>
        <v>884966.42635617335</v>
      </c>
    </row>
    <row r="358" spans="1:117" x14ac:dyDescent="0.75">
      <c r="A358" s="11">
        <v>345</v>
      </c>
      <c r="C358" s="24">
        <f t="shared" ca="1" si="214"/>
        <v>-0.68121088982024114</v>
      </c>
      <c r="D358" s="24">
        <f t="shared" ca="1" si="214"/>
        <v>0.43799843110846193</v>
      </c>
      <c r="E358" s="24">
        <f t="shared" ca="1" si="214"/>
        <v>-0.73849052111949054</v>
      </c>
      <c r="F358" s="24">
        <f t="shared" ca="1" si="214"/>
        <v>1.3970863293279321</v>
      </c>
      <c r="G358" s="24">
        <f t="shared" ca="1" si="214"/>
        <v>-0.34362608864052641</v>
      </c>
      <c r="H358" s="24">
        <f t="shared" ca="1" si="214"/>
        <v>-0.25858496258555647</v>
      </c>
      <c r="I358" s="24">
        <f t="shared" ca="1" si="214"/>
        <v>0.55367590851471338</v>
      </c>
      <c r="J358" s="24">
        <f t="shared" ca="1" si="214"/>
        <v>-0.75217940318016796</v>
      </c>
      <c r="K358" s="24">
        <f t="shared" ca="1" si="214"/>
        <v>-1.2058610441354016</v>
      </c>
      <c r="L358" s="24">
        <f t="shared" ca="1" si="214"/>
        <v>0.72709322408527366</v>
      </c>
      <c r="M358" s="24">
        <f t="shared" ca="1" si="214"/>
        <v>-1.268952818269736</v>
      </c>
      <c r="N358" s="24">
        <f ca="1">SQRT(Inputs!$B$38)*C358+SQRT(1-Inputs!$B$38)*_xlfn.NORM.S.INV(RAND())</f>
        <v>-0.37390618623286281</v>
      </c>
      <c r="O358" s="24">
        <f ca="1">SQRT(Inputs!$B$38)*D358+SQRT(1-Inputs!$B$38)*_xlfn.NORM.S.INV(RAND())</f>
        <v>-0.85150740323127327</v>
      </c>
      <c r="P358" s="24">
        <f ca="1">SQRT(Inputs!$B$38)*E358+SQRT(1-Inputs!$B$38)*_xlfn.NORM.S.INV(RAND())</f>
        <v>0.31766585176667245</v>
      </c>
      <c r="Q358" s="24">
        <f ca="1">SQRT(Inputs!$B$38)*F358+SQRT(1-Inputs!$B$38)*_xlfn.NORM.S.INV(RAND())</f>
        <v>-4.4280829134961119E-2</v>
      </c>
      <c r="R358" s="24">
        <f ca="1">SQRT(Inputs!$B$38)*G358+SQRT(1-Inputs!$B$38)*_xlfn.NORM.S.INV(RAND())</f>
        <v>-0.76861090504162632</v>
      </c>
      <c r="S358" s="24">
        <f ca="1">SQRT(Inputs!$B$38)*H358+SQRT(1-Inputs!$B$38)*_xlfn.NORM.S.INV(RAND())</f>
        <v>-1.0445673457387137</v>
      </c>
      <c r="T358" s="24">
        <f ca="1">SQRT(Inputs!$B$38)*I358+SQRT(1-Inputs!$B$38)*_xlfn.NORM.S.INV(RAND())</f>
        <v>2.1483802894969521</v>
      </c>
      <c r="U358" s="24">
        <f ca="1">SQRT(Inputs!$B$38)*J358+SQRT(1-Inputs!$B$38)*_xlfn.NORM.S.INV(RAND())</f>
        <v>0.29485911263828318</v>
      </c>
      <c r="V358" s="24">
        <f ca="1">SQRT(Inputs!$B$38)*K358+SQRT(1-Inputs!$B$38)*_xlfn.NORM.S.INV(RAND())</f>
        <v>-0.78784691298897247</v>
      </c>
      <c r="W358" s="24">
        <f ca="1">SQRT(Inputs!$B$38)*L358+SQRT(1-Inputs!$B$38)*_xlfn.NORM.S.INV(RAND())</f>
        <v>0.76507616504907938</v>
      </c>
      <c r="X358" s="24">
        <f ca="1">SQRT(Inputs!$B$38)*M358+SQRT(1-Inputs!$B$38)*_xlfn.NORM.S.INV(RAND())</f>
        <v>-0.21683857532511303</v>
      </c>
      <c r="Y358" s="24">
        <f ca="1">SQRT(Inputs!$B$38)*C358+SQRT(1-Inputs!$B$38)*_xlfn.NORM.S.INV(RAND())</f>
        <v>-4.120392074856849E-2</v>
      </c>
      <c r="Z358" s="24">
        <f ca="1">SQRT(Inputs!$B$38)*D358+SQRT(1-Inputs!$B$38)*_xlfn.NORM.S.INV(RAND())</f>
        <v>1.6159602926186236</v>
      </c>
      <c r="AA358" s="24">
        <f ca="1">SQRT(Inputs!$B$38)*E358+SQRT(1-Inputs!$B$38)*_xlfn.NORM.S.INV(RAND())</f>
        <v>-0.72560853090336586</v>
      </c>
      <c r="AB358" s="24">
        <f ca="1">SQRT(Inputs!$B$38)*F358+SQRT(1-Inputs!$B$38)*_xlfn.NORM.S.INV(RAND())</f>
        <v>1.3182525694659877</v>
      </c>
      <c r="AC358" s="24">
        <f ca="1">SQRT(Inputs!$B$38)*G358+SQRT(1-Inputs!$B$38)*_xlfn.NORM.S.INV(RAND())</f>
        <v>-0.72714952511513298</v>
      </c>
      <c r="AD358" s="24">
        <f ca="1">SQRT(Inputs!$B$38)*H358+SQRT(1-Inputs!$B$38)*_xlfn.NORM.S.INV(RAND())</f>
        <v>1.1079339249964828</v>
      </c>
      <c r="AE358" s="24">
        <f ca="1">SQRT(Inputs!$B$38)*I358+SQRT(1-Inputs!$B$38)*_xlfn.NORM.S.INV(RAND())</f>
        <v>-0.10373752154421828</v>
      </c>
      <c r="AF358" s="24">
        <f ca="1">SQRT(Inputs!$B$38)*J358+SQRT(1-Inputs!$B$38)*_xlfn.NORM.S.INV(RAND())</f>
        <v>0.50009558901981399</v>
      </c>
      <c r="AG358" s="24">
        <f ca="1">SQRT(Inputs!$B$38)*K358+SQRT(1-Inputs!$B$38)*_xlfn.NORM.S.INV(RAND())</f>
        <v>-0.40573446390949636</v>
      </c>
      <c r="AH358" s="24">
        <f ca="1">SQRT(Inputs!$B$38)*L358+SQRT(1-Inputs!$B$38)*_xlfn.NORM.S.INV(RAND())</f>
        <v>-0.19262272806894976</v>
      </c>
      <c r="AI358" s="24">
        <f ca="1">SQRT(Inputs!$B$38)*M358+SQRT(1-Inputs!$B$38)*_xlfn.NORM.S.INV(RAND())</f>
        <v>-2.3576314200698492</v>
      </c>
      <c r="AJ358" s="24">
        <f ca="1">SQRT(Inputs!$B$38)*C358+SQRT(1-Inputs!$B$38)*_xlfn.NORM.S.INV(RAND())</f>
        <v>-1.3968438861421641</v>
      </c>
      <c r="AK358" s="24">
        <f ca="1">SQRT(Inputs!$B$38)*D358+SQRT(1-Inputs!$B$38)*_xlfn.NORM.S.INV(RAND())</f>
        <v>3.3899286053275329E-2</v>
      </c>
      <c r="AL358" s="24">
        <f ca="1">SQRT(Inputs!$B$38)*E358+SQRT(1-Inputs!$B$38)*_xlfn.NORM.S.INV(RAND())</f>
        <v>1.0347240837580303</v>
      </c>
      <c r="AM358" s="24">
        <f ca="1">SQRT(Inputs!$B$38)*F358+SQRT(1-Inputs!$B$38)*_xlfn.NORM.S.INV(RAND())</f>
        <v>0.96984665494034428</v>
      </c>
      <c r="AN358" s="24">
        <f ca="1">SQRT(Inputs!$B$38)*G358+SQRT(1-Inputs!$B$38)*_xlfn.NORM.S.INV(RAND())</f>
        <v>-0.28504260737708942</v>
      </c>
      <c r="AO358" s="24">
        <f ca="1">SQRT(Inputs!$B$38)*H358+SQRT(1-Inputs!$B$38)*_xlfn.NORM.S.INV(RAND())</f>
        <v>-0.45232956155989079</v>
      </c>
      <c r="AP358" s="24">
        <f ca="1">SQRT(Inputs!$B$38)*I358+SQRT(1-Inputs!$B$38)*_xlfn.NORM.S.INV(RAND())</f>
        <v>-1.0035191798824887</v>
      </c>
      <c r="AQ358" s="24">
        <f ca="1">SQRT(Inputs!$B$38)*J358+SQRT(1-Inputs!$B$38)*_xlfn.NORM.S.INV(RAND())</f>
        <v>2.6137805142994162</v>
      </c>
      <c r="AR358" s="24">
        <f ca="1">SQRT(Inputs!$B$38)*K358+SQRT(1-Inputs!$B$38)*_xlfn.NORM.S.INV(RAND())</f>
        <v>-1.6701770691790534</v>
      </c>
      <c r="AS358" s="24">
        <f ca="1">SQRT(Inputs!$B$38)*L358+SQRT(1-Inputs!$B$38)*_xlfn.NORM.S.INV(RAND())</f>
        <v>1.3231316238258177</v>
      </c>
      <c r="AT358" s="24">
        <f ca="1">SQRT(Inputs!$B$38)*M358+SQRT(1-Inputs!$B$38)*_xlfn.NORM.S.INV(RAND())</f>
        <v>7.6306990670884534E-2</v>
      </c>
      <c r="AU358" s="15">
        <f ca="1">Inputs!$B$6*EXP($B$8-0.5*C$5^2+C$5*N358)</f>
        <v>4670.8066780549188</v>
      </c>
      <c r="AV358" s="15">
        <f t="shared" ca="1" si="183"/>
        <v>5016.4165011771838</v>
      </c>
      <c r="AW358" s="15">
        <f t="shared" ca="1" si="184"/>
        <v>6384.4069093572043</v>
      </c>
      <c r="AX358" s="15">
        <f t="shared" ca="1" si="185"/>
        <v>7751.7175454077178</v>
      </c>
      <c r="AY358" s="15">
        <f t="shared" ca="1" si="186"/>
        <v>8660.0658395744522</v>
      </c>
      <c r="AZ358" s="15">
        <f t="shared" ca="1" si="187"/>
        <v>9440.6432371370211</v>
      </c>
      <c r="BA358" s="15">
        <f t="shared" ca="1" si="188"/>
        <v>14465.813951290791</v>
      </c>
      <c r="BB358" s="15">
        <f t="shared" ca="1" si="189"/>
        <v>18241.571595500191</v>
      </c>
      <c r="BC358" s="15">
        <f t="shared" ca="1" si="190"/>
        <v>20705.211780074536</v>
      </c>
      <c r="BD358" s="15">
        <f t="shared" ca="1" si="191"/>
        <v>27247.548265530851</v>
      </c>
      <c r="BE358" s="15">
        <f t="shared" ca="1" si="192"/>
        <v>32735.433821307251</v>
      </c>
      <c r="BF358" s="15">
        <f ca="1">Inputs!$B$13*EXP($B$9-0.5*C$6^2+C$6*Y358)</f>
        <v>13718.501141184264</v>
      </c>
      <c r="BG358" s="15">
        <f t="shared" ca="1" si="193"/>
        <v>22379.387431895229</v>
      </c>
      <c r="BH358" s="15">
        <f t="shared" ca="1" si="194"/>
        <v>24243.077757935716</v>
      </c>
      <c r="BI358" s="15">
        <f t="shared" ca="1" si="195"/>
        <v>36353.225584822729</v>
      </c>
      <c r="BJ358" s="15">
        <f t="shared" ca="1" si="196"/>
        <v>40131.890215159852</v>
      </c>
      <c r="BK358" s="15">
        <f t="shared" ca="1" si="197"/>
        <v>57273.282680084485</v>
      </c>
      <c r="BL358" s="15">
        <f t="shared" ca="1" si="198"/>
        <v>69413.849264985402</v>
      </c>
      <c r="BM358" s="15">
        <f t="shared" ca="1" si="199"/>
        <v>90793.572553607926</v>
      </c>
      <c r="BN358" s="15">
        <f t="shared" ca="1" si="200"/>
        <v>106365.29080222933</v>
      </c>
      <c r="BO358" s="15">
        <f t="shared" ca="1" si="201"/>
        <v>127973.80239273381</v>
      </c>
      <c r="BP358" s="15">
        <f t="shared" ca="1" si="202"/>
        <v>120589.12525615384</v>
      </c>
      <c r="BQ358" s="15">
        <f ca="1">Inputs!$B$20*EXP($B$10-0.5*C$7^2+C$7*AJ358)</f>
        <v>2613.62216540901</v>
      </c>
      <c r="BR358" s="15">
        <f t="shared" ca="1" si="203"/>
        <v>3584.7341541420783</v>
      </c>
      <c r="BS358" s="15">
        <f t="shared" ca="1" si="204"/>
        <v>6607.6454363549228</v>
      </c>
      <c r="BT358" s="15">
        <f t="shared" ca="1" si="205"/>
        <v>11749.966300490692</v>
      </c>
      <c r="BU358" s="15">
        <f t="shared" ca="1" si="206"/>
        <v>15198.762292307245</v>
      </c>
      <c r="BV358" s="15">
        <f t="shared" ca="1" si="207"/>
        <v>19097.074047924412</v>
      </c>
      <c r="BW358" s="15">
        <f t="shared" ca="1" si="208"/>
        <v>21549.517126035877</v>
      </c>
      <c r="BX358" s="15">
        <f t="shared" ca="1" si="209"/>
        <v>50900.049423382421</v>
      </c>
      <c r="BY358" s="15">
        <f t="shared" ca="1" si="210"/>
        <v>51812.177408999378</v>
      </c>
      <c r="BZ358" s="15">
        <f t="shared" ca="1" si="211"/>
        <v>92719.069384439528</v>
      </c>
      <c r="CA358" s="15">
        <f t="shared" ca="1" si="212"/>
        <v>132020.23941216141</v>
      </c>
      <c r="CB358" s="15">
        <f ca="1">(AU358*DCF!C$10-DCF!C$5*MAX(AU358*DCF!C$10,0)-MAX(AU358-Inputs!$B$6,0)/Inputs!$B$10)*DCF!C$6</f>
        <v>1045.1522709873627</v>
      </c>
      <c r="CC358" s="15">
        <f ca="1">(AV358*DCF!D$10-DCF!D$5*MAX(AV358*DCF!D$10,0)-MAX(AV358-AU358,0)/Inputs!$B$10)*DCF!D$6</f>
        <v>1138.4496269389726</v>
      </c>
      <c r="CD358" s="15">
        <f ca="1">(AW358*DCF!E$10-DCF!E$5*MAX(AW358*DCF!E$10,0)-MAX(AW358-AV358,0)/Inputs!$B$10)*DCF!E$6</f>
        <v>1165.9298334665748</v>
      </c>
      <c r="CE358" s="15">
        <f ca="1">(AX358*DCF!F$10-DCF!F$5*MAX(AX358*DCF!F$10,0)-MAX(AX358-AW358,0)/Inputs!$B$10)*DCF!F$6</f>
        <v>1407.6841426245624</v>
      </c>
      <c r="CF358" s="15">
        <f ca="1">(AY358*DCF!G$10-DCF!G$5*MAX(AY358*DCF!G$10,0)-MAX(AY358-AX358,0)/Inputs!$B$10)*DCF!G$6</f>
        <v>1609.7184137860245</v>
      </c>
      <c r="CG358" s="15">
        <f ca="1">(AZ358*DCF!H$10-DCF!H$5*MAX(AZ358*DCF!H$10,0)-MAX(AZ358-AY358,0)/Inputs!$B$10)*DCF!H$6</f>
        <v>1694.3021454556238</v>
      </c>
      <c r="CH358" s="15">
        <f ca="1">(BA358*DCF!I$10-DCF!I$5*MAX(BA358*DCF!I$10,0)-MAX(BA358-AZ358,0)/Inputs!$B$10)*DCF!I$6</f>
        <v>1818.072431213762</v>
      </c>
      <c r="CI358" s="15">
        <f ca="1">(BB358*DCF!J$10-DCF!J$5*MAX(BB358*DCF!J$10,0)-MAX(BB358-BA358,0)/Inputs!$B$10)*DCF!J$6</f>
        <v>2558.1421606624181</v>
      </c>
      <c r="CJ358" s="15">
        <f ca="1">(BC358*DCF!K$10-DCF!K$5*MAX(BC358*DCF!K$10,0)-MAX(BC358-BB358,0)/Inputs!$B$10)*DCF!K$6</f>
        <v>2988.3344466324857</v>
      </c>
      <c r="CK358" s="15">
        <f ca="1">(BD358*DCF!L$10-DCF!L$5*MAX(BD358*DCF!L$10,0)-MAX(BD358-BC358,0)/Inputs!$B$10)*DCF!L$6</f>
        <v>3263.4183796969296</v>
      </c>
      <c r="CL358" s="15">
        <f ca="1">(BE358*DCF!M$10-DCF!M$5*MAX(BE358*DCF!M$10,0)-MAX(BE358-BD358,0)/Inputs!$B$10)*DCF!M$6</f>
        <v>3963.8065466259495</v>
      </c>
      <c r="CM358" s="15">
        <f ca="1">(BF358*DCF!C$28-DCF!C$5*MAX(BF358*DCF!C$28,0)-MAX(BF358-Inputs!$B$13,0)/Inputs!$B$17)*DCF!C$6</f>
        <v>3648.3436611609709</v>
      </c>
      <c r="CN358" s="15">
        <f ca="1">(BG358*DCF!D$28-DCF!D$5*MAX(BG358*DCF!D$28,0)-MAX(BG358-BF358,0)/Inputs!$B$17)*DCF!D$6</f>
        <v>4743.4816084597669</v>
      </c>
      <c r="CO358" s="15">
        <f ca="1">(BH358*DCF!E$28-DCF!E$5*MAX(BH358*DCF!E$28,0)-MAX(BH358-BG358,0)/Inputs!$B$17)*DCF!E$6</f>
        <v>6498.763594069359</v>
      </c>
      <c r="CP358" s="15">
        <f ca="1">(BI358*DCF!F$28-DCF!F$5*MAX(BI358*DCF!F$28,0)-MAX(BI358-BH358,0)/Inputs!$B$17)*DCF!F$6</f>
        <v>7664.0993435906776</v>
      </c>
      <c r="CQ358" s="15">
        <f ca="1">(BJ358*DCF!G$28-DCF!G$5*MAX(BJ358*DCF!G$28,0)-MAX(BJ358-BI358,0)/Inputs!$B$17)*DCF!G$6</f>
        <v>9776.9893339228165</v>
      </c>
      <c r="CR358" s="15">
        <f ca="1">(BK358*DCF!H$28-DCF!H$5*MAX(BK358*DCF!H$28,0)-MAX(BK358-BJ358,0)/Inputs!$B$17)*DCF!H$6</f>
        <v>11501.023346634449</v>
      </c>
      <c r="CS358" s="15">
        <f ca="1">(BL358*DCF!I$28-DCF!I$5*MAX(BL358*DCF!I$28,0)-MAX(BL358-BK358,0)/Inputs!$B$17)*DCF!I$6</f>
        <v>14580.333970271904</v>
      </c>
      <c r="CT358" s="15">
        <f ca="1">(BM358*DCF!J$28-DCF!J$5*MAX(BM358*DCF!J$28,0)-MAX(BM358-BL358,0)/Inputs!$B$17)*DCF!J$6</f>
        <v>17419.727376481129</v>
      </c>
      <c r="CU358" s="15">
        <f ca="1">(BN358*DCF!K$28-DCF!K$5*MAX(BN358*DCF!K$28,0)-MAX(BN358-BM358,0)/Inputs!$B$17)*DCF!K$6</f>
        <v>20555.237919306372</v>
      </c>
      <c r="CV358" s="15">
        <f ca="1">(BO358*DCF!L$28-DCF!L$5*MAX(BO358*DCF!L$28,0)-MAX(BO358-BN358,0)/Inputs!$B$17)*DCF!L$6</f>
        <v>23088.420612934682</v>
      </c>
      <c r="CW358" s="15">
        <f ca="1">(BP358*DCF!M$28-DCF!M$5*MAX(BP358*DCF!M$28,0)-MAX(BP358-BO358,0)/Inputs!$B$17)*DCF!M$6</f>
        <v>22688.913705334904</v>
      </c>
      <c r="CX358" s="15">
        <f ca="1">(BQ358*DCF!C$46-DCF!C$5*MAX(BQ358*DCF!C$46,0)-MAX(BQ358-Inputs!$B$20,0)/Inputs!$B$24)*DCF!C$6</f>
        <v>-603.60789039469046</v>
      </c>
      <c r="CY358" s="15">
        <f ca="1">(BR358*DCF!D$46-DCF!D$5*MAX(BR358*DCF!D$46,0)-MAX(BR358-BQ358,0)/Inputs!$B$24)*DCF!D$6</f>
        <v>-1026.1959476619534</v>
      </c>
      <c r="CZ358" s="15">
        <f ca="1">(BS358*DCF!E$46-DCF!E$5*MAX(BS358*DCF!E$46,0)-MAX(BS358-BR358,0)/Inputs!$B$24)*DCF!E$6</f>
        <v>-1972.9139856398074</v>
      </c>
      <c r="DA358" s="15">
        <f ca="1">(BT358*DCF!F$46-DCF!F$5*MAX(BT358*DCF!F$46,0)-MAX(BT358-BS358,0)/Inputs!$B$24)*DCF!F$6</f>
        <v>-2728.1884227506371</v>
      </c>
      <c r="DB358" s="15">
        <f ca="1">(BU358*DCF!G$46-DCF!G$5*MAX(BU358*DCF!G$46,0)-MAX(BU358-BT358,0)/Inputs!$B$24)*DCF!G$6</f>
        <v>-1671.3631661839258</v>
      </c>
      <c r="DC358" s="15">
        <f ca="1">(BV358*DCF!H$46-DCF!H$5*MAX(BV358*DCF!H$46,0)-MAX(BV358-BU358,0)/Inputs!$B$24)*DCF!H$6</f>
        <v>-1211.3764927056216</v>
      </c>
      <c r="DD358" s="15">
        <f ca="1">(BW358*DCF!I$46-DCF!I$5*MAX(BW358*DCF!I$46,0)-MAX(BW358-BV358,0)/Inputs!$B$24)*DCF!I$6</f>
        <v>-206.30708361270578</v>
      </c>
      <c r="DE358" s="15">
        <f ca="1">(BX358*DCF!J$46-DCF!J$5*MAX(BX358*DCF!J$46,0)-MAX(BX358-BW358,0)/Inputs!$B$24)*DCF!J$6</f>
        <v>-5648.1653689997074</v>
      </c>
      <c r="DF358" s="15">
        <f ca="1">(BY358*DCF!K$46-DCF!K$5*MAX(BY358*DCF!K$46,0)-MAX(BY358-BX358,0)/Inputs!$B$24)*DCF!K$6</f>
        <v>2736.2372328220908</v>
      </c>
      <c r="DG358" s="15">
        <f ca="1">(BZ358*DCF!L$46-DCF!L$5*MAX(BZ358*DCF!L$46,0)-MAX(BZ358-BY358,0)/Inputs!$B$24)*DCF!L$6</f>
        <v>-2848.1249579326395</v>
      </c>
      <c r="DH358" s="15">
        <f ca="1">(CA358*DCF!M$46-DCF!M$5*MAX(CA358*DCF!M$46,0)-MAX(CA358-BZ358,0)/Inputs!$B$24)*DCF!M$6</f>
        <v>2133.7153145073748</v>
      </c>
      <c r="DI358" s="15">
        <f ca="1">SUM(CB358:CL358)+BE358*DCF!M$10*(1+Inputs!$B$30)*(1-Inputs!$B$33)*(1-Inputs!$B$30/Inputs!$B$31)/(Inputs!$B$29-Inputs!$B$30)*DCF!M$6</f>
        <v>113756.15560408706</v>
      </c>
      <c r="DJ358" s="15">
        <f ca="1">SUM(CM358:CW358)+BP358*DCF!M$28*(1+Inputs!$B$30)*(1-Inputs!$B$33)*(1-Inputs!$B$30/Inputs!$B$31)/(Inputs!$B$29-Inputs!$B$30)*DCF!M$6</f>
        <v>589633.50809079921</v>
      </c>
      <c r="DK358" s="15">
        <f ca="1">SUM(CX358:DH358)+CA358*DCF!M$46*(1+Inputs!$B$30)*(1-Inputs!$B$33)*(1-Inputs!$B$30/Inputs!$B$31)/(Inputs!$B$29-Inputs!$B$30)*DCF!M$6</f>
        <v>191072.63815976947</v>
      </c>
      <c r="DM358" s="15">
        <f ca="1">DI358+DJ358+DK358+Inputs!$B$34+Inputs!$B$36-Inputs!$B$35</f>
        <v>971313.30185465573</v>
      </c>
    </row>
    <row r="359" spans="1:117" x14ac:dyDescent="0.75">
      <c r="A359" s="11">
        <v>346</v>
      </c>
      <c r="C359" s="24">
        <f t="shared" ca="1" si="214"/>
        <v>-1.1582450312127048</v>
      </c>
      <c r="D359" s="24">
        <f t="shared" ca="1" si="214"/>
        <v>-0.32780318282587917</v>
      </c>
      <c r="E359" s="24">
        <f t="shared" ca="1" si="214"/>
        <v>-9.7581696718989863E-2</v>
      </c>
      <c r="F359" s="24">
        <f t="shared" ca="1" si="214"/>
        <v>-0.54897189781782874</v>
      </c>
      <c r="G359" s="24">
        <f t="shared" ca="1" si="214"/>
        <v>-0.2205473872431884</v>
      </c>
      <c r="H359" s="24">
        <f t="shared" ca="1" si="214"/>
        <v>0.34371477072681467</v>
      </c>
      <c r="I359" s="24">
        <f t="shared" ca="1" si="214"/>
        <v>0.58141738292609035</v>
      </c>
      <c r="J359" s="24">
        <f t="shared" ca="1" si="214"/>
        <v>0.33336439690391295</v>
      </c>
      <c r="K359" s="24">
        <f t="shared" ca="1" si="214"/>
        <v>-0.44208734641359354</v>
      </c>
      <c r="L359" s="24">
        <f t="shared" ca="1" si="214"/>
        <v>0.81006983917212905</v>
      </c>
      <c r="M359" s="24">
        <f t="shared" ca="1" si="214"/>
        <v>1.5339493584035397</v>
      </c>
      <c r="N359" s="24">
        <f ca="1">SQRT(Inputs!$B$38)*C359+SQRT(1-Inputs!$B$38)*_xlfn.NORM.S.INV(RAND())</f>
        <v>-1.325149830019076</v>
      </c>
      <c r="O359" s="24">
        <f ca="1">SQRT(Inputs!$B$38)*D359+SQRT(1-Inputs!$B$38)*_xlfn.NORM.S.INV(RAND())</f>
        <v>0.25905098890206546</v>
      </c>
      <c r="P359" s="24">
        <f ca="1">SQRT(Inputs!$B$38)*E359+SQRT(1-Inputs!$B$38)*_xlfn.NORM.S.INV(RAND())</f>
        <v>-3.7666058014953277E-2</v>
      </c>
      <c r="Q359" s="24">
        <f ca="1">SQRT(Inputs!$B$38)*F359+SQRT(1-Inputs!$B$38)*_xlfn.NORM.S.INV(RAND())</f>
        <v>-0.27109432872728229</v>
      </c>
      <c r="R359" s="24">
        <f ca="1">SQRT(Inputs!$B$38)*G359+SQRT(1-Inputs!$B$38)*_xlfn.NORM.S.INV(RAND())</f>
        <v>1.1208446685276241</v>
      </c>
      <c r="S359" s="24">
        <f ca="1">SQRT(Inputs!$B$38)*H359+SQRT(1-Inputs!$B$38)*_xlfn.NORM.S.INV(RAND())</f>
        <v>-0.88849312216797394</v>
      </c>
      <c r="T359" s="24">
        <f ca="1">SQRT(Inputs!$B$38)*I359+SQRT(1-Inputs!$B$38)*_xlfn.NORM.S.INV(RAND())</f>
        <v>0.29521544091331048</v>
      </c>
      <c r="U359" s="24">
        <f ca="1">SQRT(Inputs!$B$38)*J359+SQRT(1-Inputs!$B$38)*_xlfn.NORM.S.INV(RAND())</f>
        <v>0.63847258425429598</v>
      </c>
      <c r="V359" s="24">
        <f ca="1">SQRT(Inputs!$B$38)*K359+SQRT(1-Inputs!$B$38)*_xlfn.NORM.S.INV(RAND())</f>
        <v>-0.42550313130397893</v>
      </c>
      <c r="W359" s="24">
        <f ca="1">SQRT(Inputs!$B$38)*L359+SQRT(1-Inputs!$B$38)*_xlfn.NORM.S.INV(RAND())</f>
        <v>-0.10595907507326907</v>
      </c>
      <c r="X359" s="24">
        <f ca="1">SQRT(Inputs!$B$38)*M359+SQRT(1-Inputs!$B$38)*_xlfn.NORM.S.INV(RAND())</f>
        <v>-0.54342866195751649</v>
      </c>
      <c r="Y359" s="24">
        <f ca="1">SQRT(Inputs!$B$38)*C359+SQRT(1-Inputs!$B$38)*_xlfn.NORM.S.INV(RAND())</f>
        <v>-1.6133791427310222</v>
      </c>
      <c r="Z359" s="24">
        <f ca="1">SQRT(Inputs!$B$38)*D359+SQRT(1-Inputs!$B$38)*_xlfn.NORM.S.INV(RAND())</f>
        <v>-0.90162668002215463</v>
      </c>
      <c r="AA359" s="24">
        <f ca="1">SQRT(Inputs!$B$38)*E359+SQRT(1-Inputs!$B$38)*_xlfn.NORM.S.INV(RAND())</f>
        <v>0.14403832330385383</v>
      </c>
      <c r="AB359" s="24">
        <f ca="1">SQRT(Inputs!$B$38)*F359+SQRT(1-Inputs!$B$38)*_xlfn.NORM.S.INV(RAND())</f>
        <v>-1.829430863445523</v>
      </c>
      <c r="AC359" s="24">
        <f ca="1">SQRT(Inputs!$B$38)*G359+SQRT(1-Inputs!$B$38)*_xlfn.NORM.S.INV(RAND())</f>
        <v>-1.1408562690662354</v>
      </c>
      <c r="AD359" s="24">
        <f ca="1">SQRT(Inputs!$B$38)*H359+SQRT(1-Inputs!$B$38)*_xlfn.NORM.S.INV(RAND())</f>
        <v>0.79378363594809909</v>
      </c>
      <c r="AE359" s="24">
        <f ca="1">SQRT(Inputs!$B$38)*I359+SQRT(1-Inputs!$B$38)*_xlfn.NORM.S.INV(RAND())</f>
        <v>1.560827942357087</v>
      </c>
      <c r="AF359" s="24">
        <f ca="1">SQRT(Inputs!$B$38)*J359+SQRT(1-Inputs!$B$38)*_xlfn.NORM.S.INV(RAND())</f>
        <v>-0.83745764225996067</v>
      </c>
      <c r="AG359" s="24">
        <f ca="1">SQRT(Inputs!$B$38)*K359+SQRT(1-Inputs!$B$38)*_xlfn.NORM.S.INV(RAND())</f>
        <v>-0.49956284650240668</v>
      </c>
      <c r="AH359" s="24">
        <f ca="1">SQRT(Inputs!$B$38)*L359+SQRT(1-Inputs!$B$38)*_xlfn.NORM.S.INV(RAND())</f>
        <v>-0.1737647754063586</v>
      </c>
      <c r="AI359" s="24">
        <f ca="1">SQRT(Inputs!$B$38)*M359+SQRT(1-Inputs!$B$38)*_xlfn.NORM.S.INV(RAND())</f>
        <v>2.9095820376064752</v>
      </c>
      <c r="AJ359" s="24">
        <f ca="1">SQRT(Inputs!$B$38)*C359+SQRT(1-Inputs!$B$38)*_xlfn.NORM.S.INV(RAND())</f>
        <v>8.2198095818566852E-2</v>
      </c>
      <c r="AK359" s="24">
        <f ca="1">SQRT(Inputs!$B$38)*D359+SQRT(1-Inputs!$B$38)*_xlfn.NORM.S.INV(RAND())</f>
        <v>0.1346307632983666</v>
      </c>
      <c r="AL359" s="24">
        <f ca="1">SQRT(Inputs!$B$38)*E359+SQRT(1-Inputs!$B$38)*_xlfn.NORM.S.INV(RAND())</f>
        <v>0.60060655555107012</v>
      </c>
      <c r="AM359" s="24">
        <f ca="1">SQRT(Inputs!$B$38)*F359+SQRT(1-Inputs!$B$38)*_xlfn.NORM.S.INV(RAND())</f>
        <v>0.57370407950486979</v>
      </c>
      <c r="AN359" s="24">
        <f ca="1">SQRT(Inputs!$B$38)*G359+SQRT(1-Inputs!$B$38)*_xlfn.NORM.S.INV(RAND())</f>
        <v>0.76970436890464422</v>
      </c>
      <c r="AO359" s="24">
        <f ca="1">SQRT(Inputs!$B$38)*H359+SQRT(1-Inputs!$B$38)*_xlfn.NORM.S.INV(RAND())</f>
        <v>0.17676862039988819</v>
      </c>
      <c r="AP359" s="24">
        <f ca="1">SQRT(Inputs!$B$38)*I359+SQRT(1-Inputs!$B$38)*_xlfn.NORM.S.INV(RAND())</f>
        <v>1.766832291759072</v>
      </c>
      <c r="AQ359" s="24">
        <f ca="1">SQRT(Inputs!$B$38)*J359+SQRT(1-Inputs!$B$38)*_xlfn.NORM.S.INV(RAND())</f>
        <v>1.3290227637270295</v>
      </c>
      <c r="AR359" s="24">
        <f ca="1">SQRT(Inputs!$B$38)*K359+SQRT(1-Inputs!$B$38)*_xlfn.NORM.S.INV(RAND())</f>
        <v>-0.10971045207875635</v>
      </c>
      <c r="AS359" s="24">
        <f ca="1">SQRT(Inputs!$B$38)*L359+SQRT(1-Inputs!$B$38)*_xlfn.NORM.S.INV(RAND())</f>
        <v>-0.66058209879917618</v>
      </c>
      <c r="AT359" s="24">
        <f ca="1">SQRT(Inputs!$B$38)*M359+SQRT(1-Inputs!$B$38)*_xlfn.NORM.S.INV(RAND())</f>
        <v>1.7733652458374334</v>
      </c>
      <c r="AU359" s="15">
        <f ca="1">Inputs!$B$6*EXP($B$8-0.5*C$5^2+C$5*N359)</f>
        <v>4004.2290254365939</v>
      </c>
      <c r="AV359" s="15">
        <f t="shared" ca="1" si="183"/>
        <v>5063.3216831576774</v>
      </c>
      <c r="AW359" s="15">
        <f t="shared" ca="1" si="184"/>
        <v>6142.5373638144747</v>
      </c>
      <c r="AX359" s="15">
        <f t="shared" ca="1" si="185"/>
        <v>7249.6796472454489</v>
      </c>
      <c r="AY359" s="15">
        <f t="shared" ca="1" si="186"/>
        <v>10098.943363864406</v>
      </c>
      <c r="AZ359" s="15">
        <f t="shared" ca="1" si="187"/>
        <v>11200.062920570141</v>
      </c>
      <c r="BA359" s="15">
        <f t="shared" ca="1" si="188"/>
        <v>14136.100092188617</v>
      </c>
      <c r="BB359" s="15">
        <f t="shared" ca="1" si="189"/>
        <v>18450.1641128472</v>
      </c>
      <c r="BC359" s="15">
        <f t="shared" ca="1" si="190"/>
        <v>21687.424422105134</v>
      </c>
      <c r="BD359" s="15">
        <f t="shared" ca="1" si="191"/>
        <v>26307.121271115193</v>
      </c>
      <c r="BE359" s="15">
        <f t="shared" ca="1" si="192"/>
        <v>30679.304115881201</v>
      </c>
      <c r="BF359" s="15">
        <f ca="1">Inputs!$B$13*EXP($B$9-0.5*C$6^2+C$6*Y359)</f>
        <v>10044.902214206159</v>
      </c>
      <c r="BG359" s="15">
        <f t="shared" ca="1" si="193"/>
        <v>10404.00518085869</v>
      </c>
      <c r="BH359" s="15">
        <f t="shared" ca="1" si="194"/>
        <v>13019.119406626605</v>
      </c>
      <c r="BI359" s="15">
        <f t="shared" ca="1" si="195"/>
        <v>12026.120956674735</v>
      </c>
      <c r="BJ359" s="15">
        <f t="shared" ca="1" si="196"/>
        <v>12507.586747240648</v>
      </c>
      <c r="BK359" s="15">
        <f t="shared" ca="1" si="197"/>
        <v>17102.572655529315</v>
      </c>
      <c r="BL359" s="15">
        <f t="shared" ca="1" si="198"/>
        <v>25718.094791451509</v>
      </c>
      <c r="BM359" s="15">
        <f t="shared" ca="1" si="199"/>
        <v>28489.508856949993</v>
      </c>
      <c r="BN359" s="15">
        <f t="shared" ca="1" si="200"/>
        <v>33002.480221206453</v>
      </c>
      <c r="BO359" s="15">
        <f t="shared" ca="1" si="201"/>
        <v>39794.194484720581</v>
      </c>
      <c r="BP359" s="15">
        <f t="shared" ca="1" si="202"/>
        <v>68104.329086180238</v>
      </c>
      <c r="BQ359" s="15">
        <f ca="1">Inputs!$B$20*EXP($B$10-0.5*C$7^2+C$7*AJ359)</f>
        <v>4416.4122056542947</v>
      </c>
      <c r="BR359" s="15">
        <f t="shared" ca="1" si="203"/>
        <v>6254.2748514740515</v>
      </c>
      <c r="BS359" s="15">
        <f t="shared" ca="1" si="204"/>
        <v>10176.981465789717</v>
      </c>
      <c r="BT359" s="15">
        <f t="shared" ca="1" si="205"/>
        <v>16310.849109246101</v>
      </c>
      <c r="BU359" s="15">
        <f t="shared" ca="1" si="206"/>
        <v>27232.499055241464</v>
      </c>
      <c r="BV359" s="15">
        <f t="shared" ca="1" si="207"/>
        <v>39427.641217319535</v>
      </c>
      <c r="BW359" s="15">
        <f t="shared" ca="1" si="208"/>
        <v>79968.130563628147</v>
      </c>
      <c r="BX359" s="15">
        <f t="shared" ca="1" si="209"/>
        <v>145995.81852794031</v>
      </c>
      <c r="BY359" s="15">
        <f t="shared" ca="1" si="210"/>
        <v>200315.80277257742</v>
      </c>
      <c r="BZ359" s="15">
        <f t="shared" ca="1" si="211"/>
        <v>248929.67265837471</v>
      </c>
      <c r="CA359" s="15">
        <f t="shared" ca="1" si="212"/>
        <v>479200.97763622703</v>
      </c>
      <c r="CB359" s="15">
        <f ca="1">(AU359*DCF!C$10-DCF!C$5*MAX(AU359*DCF!C$10,0)-MAX(AU359-Inputs!$B$6,0)/Inputs!$B$10)*DCF!C$6</f>
        <v>1028.322515168999</v>
      </c>
      <c r="CC359" s="15">
        <f ca="1">(AV359*DCF!D$10-DCF!D$5*MAX(AV359*DCF!D$10,0)-MAX(AV359-AU359,0)/Inputs!$B$10)*DCF!D$6</f>
        <v>975.91833122992557</v>
      </c>
      <c r="CD359" s="15">
        <f ca="1">(AW359*DCF!E$10-DCF!E$5*MAX(AW359*DCF!E$10,0)-MAX(AW359-AV359,0)/Inputs!$B$10)*DCF!E$6</f>
        <v>1175.13003292396</v>
      </c>
      <c r="CE359" s="15">
        <f ca="1">(AX359*DCF!F$10-DCF!F$5*MAX(AX359*DCF!F$10,0)-MAX(AX359-AW359,0)/Inputs!$B$10)*DCF!F$6</f>
        <v>1352.2246533952857</v>
      </c>
      <c r="CF359" s="15">
        <f ca="1">(AY359*DCF!G$10-DCF!G$5*MAX(AY359*DCF!G$10,0)-MAX(AY359-AX359,0)/Inputs!$B$10)*DCF!G$6</f>
        <v>1533.1070349863408</v>
      </c>
      <c r="CG359" s="15">
        <f ca="1">(AZ359*DCF!H$10-DCF!H$5*MAX(AZ359*DCF!H$10,0)-MAX(AZ359-AY359,0)/Inputs!$B$10)*DCF!H$6</f>
        <v>1978.9767321602176</v>
      </c>
      <c r="CH359" s="15">
        <f ca="1">(BA359*DCF!I$10-DCF!I$5*MAX(BA359*DCF!I$10,0)-MAX(BA359-AZ359,0)/Inputs!$B$10)*DCF!I$6</f>
        <v>2100.5368347505464</v>
      </c>
      <c r="CI359" s="15">
        <f ca="1">(BB359*DCF!J$10-DCF!J$5*MAX(BB359*DCF!J$10,0)-MAX(BB359-BA359,0)/Inputs!$B$10)*DCF!J$6</f>
        <v>2512.3656598676398</v>
      </c>
      <c r="CJ359" s="15">
        <f ca="1">(BC359*DCF!K$10-DCF!K$5*MAX(BC359*DCF!K$10,0)-MAX(BC359-BB359,0)/Inputs!$B$10)*DCF!K$6</f>
        <v>3038.1598667797825</v>
      </c>
      <c r="CK359" s="15">
        <f ca="1">(BD359*DCF!L$10-DCF!L$5*MAX(BD359*DCF!L$10,0)-MAX(BD359-BC359,0)/Inputs!$B$10)*DCF!L$6</f>
        <v>3370.2125410528806</v>
      </c>
      <c r="CL359" s="15">
        <f ca="1">(BE359*DCF!M$10-DCF!M$5*MAX(BE359*DCF!M$10,0)-MAX(BE359-BD359,0)/Inputs!$B$10)*DCF!M$6</f>
        <v>3806.9426611230715</v>
      </c>
      <c r="CM359" s="15">
        <f ca="1">(BF359*DCF!C$28-DCF!C$5*MAX(BF359*DCF!C$28,0)-MAX(BF359-Inputs!$B$13,0)/Inputs!$B$17)*DCF!C$6</f>
        <v>3065.6382800213091</v>
      </c>
      <c r="CN359" s="15">
        <f ca="1">(BG359*DCF!D$28-DCF!D$5*MAX(BG359*DCF!D$28,0)-MAX(BG359-BF359,0)/Inputs!$B$17)*DCF!D$6</f>
        <v>2987.6063542428501</v>
      </c>
      <c r="CO359" s="15">
        <f ca="1">(BH359*DCF!E$28-DCF!E$5*MAX(BH359*DCF!E$28,0)-MAX(BH359-BG359,0)/Inputs!$B$17)*DCF!E$6</f>
        <v>3171.8434227491443</v>
      </c>
      <c r="CP359" s="15">
        <f ca="1">(BI359*DCF!F$28-DCF!F$5*MAX(BI359*DCF!F$28,0)-MAX(BI359-BH359,0)/Inputs!$B$17)*DCF!F$6</f>
        <v>3264.7750613389176</v>
      </c>
      <c r="CQ359" s="15">
        <f ca="1">(BJ359*DCF!G$28-DCF!G$5*MAX(BJ359*DCF!G$28,0)-MAX(BJ359-BI359,0)/Inputs!$B$17)*DCF!G$6</f>
        <v>3164.2104866868572</v>
      </c>
      <c r="CR359" s="15">
        <f ca="1">(BK359*DCF!H$28-DCF!H$5*MAX(BK359*DCF!H$28,0)-MAX(BK359-BJ359,0)/Inputs!$B$17)*DCF!H$6</f>
        <v>3515.7230472203241</v>
      </c>
      <c r="CS359" s="15">
        <f ca="1">(BL359*DCF!I$28-DCF!I$5*MAX(BL359*DCF!I$28,0)-MAX(BL359-BK359,0)/Inputs!$B$17)*DCF!I$6</f>
        <v>4811.0965440529135</v>
      </c>
      <c r="CT359" s="15">
        <f ca="1">(BM359*DCF!J$28-DCF!J$5*MAX(BM359*DCF!J$28,0)-MAX(BM359-BL359,0)/Inputs!$B$17)*DCF!J$6</f>
        <v>5988.0587063402636</v>
      </c>
      <c r="CU359" s="15">
        <f ca="1">(BN359*DCF!K$28-DCF!K$5*MAX(BN359*DCF!K$28,0)-MAX(BN359-BM359,0)/Inputs!$B$17)*DCF!K$6</f>
        <v>6416.7915904580623</v>
      </c>
      <c r="CV359" s="15">
        <f ca="1">(BO359*DCF!L$28-DCF!L$5*MAX(BO359*DCF!L$28,0)-MAX(BO359-BN359,0)/Inputs!$B$17)*DCF!L$6</f>
        <v>7171.2832808102412</v>
      </c>
      <c r="CW359" s="15">
        <f ca="1">(BP359*DCF!M$28-DCF!M$5*MAX(BP359*DCF!M$28,0)-MAX(BP359-BO359,0)/Inputs!$B$17)*DCF!M$6</f>
        <v>9854.664370855442</v>
      </c>
      <c r="CX359" s="15">
        <f ca="1">(BQ359*DCF!C$46-DCF!C$5*MAX(BQ359*DCF!C$46,0)-MAX(BQ359-Inputs!$B$20,0)/Inputs!$B$24)*DCF!C$6</f>
        <v>-1581.3479484902734</v>
      </c>
      <c r="CY359" s="15">
        <f ca="1">(BR359*DCF!D$46-DCF!D$5*MAX(BR359*DCF!D$46,0)-MAX(BR359-BQ359,0)/Inputs!$B$24)*DCF!D$6</f>
        <v>-1851.6596008979204</v>
      </c>
      <c r="CZ359" s="15">
        <f ca="1">(BS359*DCF!E$46-DCF!E$5*MAX(BS359*DCF!E$46,0)-MAX(BS359-BR359,0)/Inputs!$B$24)*DCF!E$6</f>
        <v>-2749.6687347419997</v>
      </c>
      <c r="DA359" s="15">
        <f ca="1">(BT359*DCF!F$46-DCF!F$5*MAX(BT359*DCF!F$46,0)-MAX(BT359-BS359,0)/Inputs!$B$24)*DCF!F$6</f>
        <v>-3421.3942725204524</v>
      </c>
      <c r="DB359" s="15">
        <f ca="1">(BU359*DCF!G$46-DCF!G$5*MAX(BU359*DCF!G$46,0)-MAX(BU359-BT359,0)/Inputs!$B$24)*DCF!G$6</f>
        <v>-4589.874719747836</v>
      </c>
      <c r="DC359" s="15">
        <f ca="1">(BV359*DCF!H$46-DCF!H$5*MAX(BV359*DCF!H$46,0)-MAX(BV359-BU359,0)/Inputs!$B$24)*DCF!H$6</f>
        <v>-3789.5657059900245</v>
      </c>
      <c r="DD359" s="15">
        <f ca="1">(BW359*DCF!I$46-DCF!I$5*MAX(BW359*DCF!I$46,0)-MAX(BW359-BV359,0)/Inputs!$B$24)*DCF!I$6</f>
        <v>-9790.7111916454869</v>
      </c>
      <c r="DE359" s="15">
        <f ca="1">(BX359*DCF!J$46-DCF!J$5*MAX(BX359*DCF!J$46,0)-MAX(BX359-BW359,0)/Inputs!$B$24)*DCF!J$6</f>
        <v>-11385.343366608486</v>
      </c>
      <c r="DF359" s="15">
        <f ca="1">(BY359*DCF!K$46-DCF!K$5*MAX(BY359*DCF!K$46,0)-MAX(BY359-BX359,0)/Inputs!$B$24)*DCF!K$6</f>
        <v>-1864.2426510855753</v>
      </c>
      <c r="DG359" s="15">
        <f ca="1">(BZ359*DCF!L$46-DCF!L$5*MAX(BZ359*DCF!L$46,0)-MAX(BZ359-BY359,0)/Inputs!$B$24)*DCF!L$6</f>
        <v>6205.8779119037472</v>
      </c>
      <c r="DH359" s="15">
        <f ca="1">(CA359*DCF!M$46-DCF!M$5*MAX(CA359*DCF!M$46,0)-MAX(CA359-BZ359,0)/Inputs!$B$24)*DCF!M$6</f>
        <v>-10572.168133434514</v>
      </c>
      <c r="DI359" s="15">
        <f ca="1">SUM(CB359:CL359)+BE359*DCF!M$10*(1+Inputs!$B$30)*(1-Inputs!$B$33)*(1-Inputs!$B$30/Inputs!$B$31)/(Inputs!$B$29-Inputs!$B$30)*DCF!M$6</f>
        <v>108252.80590973378</v>
      </c>
      <c r="DJ359" s="15">
        <f ca="1">SUM(CM359:CW359)+BP359*DCF!M$28*(1+Inputs!$B$30)*(1-Inputs!$B$33)*(1-Inputs!$B$30/Inputs!$B$31)/(Inputs!$B$29-Inputs!$B$30)*DCF!M$6</f>
        <v>306125.35572258785</v>
      </c>
      <c r="DK359" s="15">
        <f ca="1">SUM(CX359:DH359)+CA359*DCF!M$46*(1+Inputs!$B$30)*(1-Inputs!$B$33)*(1-Inputs!$B$30/Inputs!$B$31)/(Inputs!$B$29-Inputs!$B$30)*DCF!M$6</f>
        <v>695511.37799703854</v>
      </c>
      <c r="DM359" s="15">
        <f ca="1">DI359+DJ359+DK359+Inputs!$B$34+Inputs!$B$36-Inputs!$B$35</f>
        <v>1186740.5396293602</v>
      </c>
    </row>
    <row r="360" spans="1:117" x14ac:dyDescent="0.75">
      <c r="A360" s="11">
        <v>347</v>
      </c>
      <c r="C360" s="24">
        <f t="shared" ca="1" si="214"/>
        <v>0.55592673412422644</v>
      </c>
      <c r="D360" s="24">
        <f t="shared" ca="1" si="214"/>
        <v>-0.26093272159985392</v>
      </c>
      <c r="E360" s="24">
        <f t="shared" ca="1" si="214"/>
        <v>7.3910819433616645E-2</v>
      </c>
      <c r="F360" s="24">
        <f t="shared" ca="1" si="214"/>
        <v>-0.84410835699651121</v>
      </c>
      <c r="G360" s="24">
        <f t="shared" ca="1" si="214"/>
        <v>1.1346010946334739</v>
      </c>
      <c r="H360" s="24">
        <f t="shared" ca="1" si="214"/>
        <v>-0.40475645606123689</v>
      </c>
      <c r="I360" s="24">
        <f t="shared" ca="1" si="214"/>
        <v>-0.54877606392724732</v>
      </c>
      <c r="J360" s="24">
        <f t="shared" ca="1" si="214"/>
        <v>-1.15055818530939</v>
      </c>
      <c r="K360" s="24">
        <f t="shared" ca="1" si="214"/>
        <v>-1.1750852293316181</v>
      </c>
      <c r="L360" s="24">
        <f t="shared" ca="1" si="214"/>
        <v>1.6729257664640453</v>
      </c>
      <c r="M360" s="24">
        <f t="shared" ca="1" si="214"/>
        <v>0.52401934118749394</v>
      </c>
      <c r="N360" s="24">
        <f ca="1">SQRT(Inputs!$B$38)*C360+SQRT(1-Inputs!$B$38)*_xlfn.NORM.S.INV(RAND())</f>
        <v>0.25901752816652224</v>
      </c>
      <c r="O360" s="24">
        <f ca="1">SQRT(Inputs!$B$38)*D360+SQRT(1-Inputs!$B$38)*_xlfn.NORM.S.INV(RAND())</f>
        <v>0.37146530490816154</v>
      </c>
      <c r="P360" s="24">
        <f ca="1">SQRT(Inputs!$B$38)*E360+SQRT(1-Inputs!$B$38)*_xlfn.NORM.S.INV(RAND())</f>
        <v>1.0114939502285627</v>
      </c>
      <c r="Q360" s="24">
        <f ca="1">SQRT(Inputs!$B$38)*F360+SQRT(1-Inputs!$B$38)*_xlfn.NORM.S.INV(RAND())</f>
        <v>-0.9504774485688845</v>
      </c>
      <c r="R360" s="24">
        <f ca="1">SQRT(Inputs!$B$38)*G360+SQRT(1-Inputs!$B$38)*_xlfn.NORM.S.INV(RAND())</f>
        <v>1.2980957423548332</v>
      </c>
      <c r="S360" s="24">
        <f ca="1">SQRT(Inputs!$B$38)*H360+SQRT(1-Inputs!$B$38)*_xlfn.NORM.S.INV(RAND())</f>
        <v>-1.346986350989235</v>
      </c>
      <c r="T360" s="24">
        <f ca="1">SQRT(Inputs!$B$38)*I360+SQRT(1-Inputs!$B$38)*_xlfn.NORM.S.INV(RAND())</f>
        <v>-2.3830806487088863</v>
      </c>
      <c r="U360" s="24">
        <f ca="1">SQRT(Inputs!$B$38)*J360+SQRT(1-Inputs!$B$38)*_xlfn.NORM.S.INV(RAND())</f>
        <v>-0.91611363409025925</v>
      </c>
      <c r="V360" s="24">
        <f ca="1">SQRT(Inputs!$B$38)*K360+SQRT(1-Inputs!$B$38)*_xlfn.NORM.S.INV(RAND())</f>
        <v>0.74276203760432546</v>
      </c>
      <c r="W360" s="24">
        <f ca="1">SQRT(Inputs!$B$38)*L360+SQRT(1-Inputs!$B$38)*_xlfn.NORM.S.INV(RAND())</f>
        <v>1.1116462910756983</v>
      </c>
      <c r="X360" s="24">
        <f ca="1">SQRT(Inputs!$B$38)*M360+SQRT(1-Inputs!$B$38)*_xlfn.NORM.S.INV(RAND())</f>
        <v>-0.39104346744569501</v>
      </c>
      <c r="Y360" s="24">
        <f ca="1">SQRT(Inputs!$B$38)*C360+SQRT(1-Inputs!$B$38)*_xlfn.NORM.S.INV(RAND())</f>
        <v>-0.61491849861926617</v>
      </c>
      <c r="Z360" s="24">
        <f ca="1">SQRT(Inputs!$B$38)*D360+SQRT(1-Inputs!$B$38)*_xlfn.NORM.S.INV(RAND())</f>
        <v>-0.69868650202649207</v>
      </c>
      <c r="AA360" s="24">
        <f ca="1">SQRT(Inputs!$B$38)*E360+SQRT(1-Inputs!$B$38)*_xlfn.NORM.S.INV(RAND())</f>
        <v>-0.53183686011720865</v>
      </c>
      <c r="AB360" s="24">
        <f ca="1">SQRT(Inputs!$B$38)*F360+SQRT(1-Inputs!$B$38)*_xlfn.NORM.S.INV(RAND())</f>
        <v>-0.42402850290707178</v>
      </c>
      <c r="AC360" s="24">
        <f ca="1">SQRT(Inputs!$B$38)*G360+SQRT(1-Inputs!$B$38)*_xlfn.NORM.S.INV(RAND())</f>
        <v>-4.3624112273086491E-2</v>
      </c>
      <c r="AD360" s="24">
        <f ca="1">SQRT(Inputs!$B$38)*H360+SQRT(1-Inputs!$B$38)*_xlfn.NORM.S.INV(RAND())</f>
        <v>-0.25099848076170767</v>
      </c>
      <c r="AE360" s="24">
        <f ca="1">SQRT(Inputs!$B$38)*I360+SQRT(1-Inputs!$B$38)*_xlfn.NORM.S.INV(RAND())</f>
        <v>0.91191751763896067</v>
      </c>
      <c r="AF360" s="24">
        <f ca="1">SQRT(Inputs!$B$38)*J360+SQRT(1-Inputs!$B$38)*_xlfn.NORM.S.INV(RAND())</f>
        <v>-0.54397121779443269</v>
      </c>
      <c r="AG360" s="24">
        <f ca="1">SQRT(Inputs!$B$38)*K360+SQRT(1-Inputs!$B$38)*_xlfn.NORM.S.INV(RAND())</f>
        <v>-2.0450834376349105</v>
      </c>
      <c r="AH360" s="24">
        <f ca="1">SQRT(Inputs!$B$38)*L360+SQRT(1-Inputs!$B$38)*_xlfn.NORM.S.INV(RAND())</f>
        <v>0.29299540521070866</v>
      </c>
      <c r="AI360" s="24">
        <f ca="1">SQRT(Inputs!$B$38)*M360+SQRT(1-Inputs!$B$38)*_xlfn.NORM.S.INV(RAND())</f>
        <v>2.6118427463361626E-2</v>
      </c>
      <c r="AJ360" s="24">
        <f ca="1">SQRT(Inputs!$B$38)*C360+SQRT(1-Inputs!$B$38)*_xlfn.NORM.S.INV(RAND())</f>
        <v>0.73868285079138918</v>
      </c>
      <c r="AK360" s="24">
        <f ca="1">SQRT(Inputs!$B$38)*D360+SQRT(1-Inputs!$B$38)*_xlfn.NORM.S.INV(RAND())</f>
        <v>1.1095220745765233</v>
      </c>
      <c r="AL360" s="24">
        <f ca="1">SQRT(Inputs!$B$38)*E360+SQRT(1-Inputs!$B$38)*_xlfn.NORM.S.INV(RAND())</f>
        <v>-0.80064346337420089</v>
      </c>
      <c r="AM360" s="24">
        <f ca="1">SQRT(Inputs!$B$38)*F360+SQRT(1-Inputs!$B$38)*_xlfn.NORM.S.INV(RAND())</f>
        <v>0.24535138043405702</v>
      </c>
      <c r="AN360" s="24">
        <f ca="1">SQRT(Inputs!$B$38)*G360+SQRT(1-Inputs!$B$38)*_xlfn.NORM.S.INV(RAND())</f>
        <v>0.41849569089056488</v>
      </c>
      <c r="AO360" s="24">
        <f ca="1">SQRT(Inputs!$B$38)*H360+SQRT(1-Inputs!$B$38)*_xlfn.NORM.S.INV(RAND())</f>
        <v>-1.4691110488877761</v>
      </c>
      <c r="AP360" s="24">
        <f ca="1">SQRT(Inputs!$B$38)*I360+SQRT(1-Inputs!$B$38)*_xlfn.NORM.S.INV(RAND())</f>
        <v>1.4097444237291368</v>
      </c>
      <c r="AQ360" s="24">
        <f ca="1">SQRT(Inputs!$B$38)*J360+SQRT(1-Inputs!$B$38)*_xlfn.NORM.S.INV(RAND())</f>
        <v>-0.41845437853055745</v>
      </c>
      <c r="AR360" s="24">
        <f ca="1">SQRT(Inputs!$B$38)*K360+SQRT(1-Inputs!$B$38)*_xlfn.NORM.S.INV(RAND())</f>
        <v>-0.65136147920386278</v>
      </c>
      <c r="AS360" s="24">
        <f ca="1">SQRT(Inputs!$B$38)*L360+SQRT(1-Inputs!$B$38)*_xlfn.NORM.S.INV(RAND())</f>
        <v>-5.1013585593694732E-2</v>
      </c>
      <c r="AT360" s="24">
        <f ca="1">SQRT(Inputs!$B$38)*M360+SQRT(1-Inputs!$B$38)*_xlfn.NORM.S.INV(RAND())</f>
        <v>0.57075295146338101</v>
      </c>
      <c r="AU360" s="15">
        <f ca="1">Inputs!$B$6*EXP($B$8-0.5*C$5^2+C$5*N360)</f>
        <v>5174.7193254310178</v>
      </c>
      <c r="AV360" s="15">
        <f t="shared" ca="1" si="183"/>
        <v>6652.450422275132</v>
      </c>
      <c r="AW360" s="15">
        <f t="shared" ca="1" si="184"/>
        <v>9297.1915925107405</v>
      </c>
      <c r="AX360" s="15">
        <f t="shared" ca="1" si="185"/>
        <v>10080.011942285162</v>
      </c>
      <c r="AY360" s="15">
        <f t="shared" ca="1" si="186"/>
        <v>14335.35345090269</v>
      </c>
      <c r="AZ360" s="15">
        <f t="shared" ca="1" si="187"/>
        <v>15115.615398264663</v>
      </c>
      <c r="BA360" s="15">
        <f t="shared" ca="1" si="188"/>
        <v>14414.448991151397</v>
      </c>
      <c r="BB360" s="15">
        <f t="shared" ca="1" si="189"/>
        <v>16099.997288383423</v>
      </c>
      <c r="BC360" s="15">
        <f t="shared" ca="1" si="190"/>
        <v>21184.100371533648</v>
      </c>
      <c r="BD360" s="15">
        <f t="shared" ca="1" si="191"/>
        <v>28796.243490667923</v>
      </c>
      <c r="BE360" s="15">
        <f t="shared" ca="1" si="192"/>
        <v>34051.458197464046</v>
      </c>
      <c r="BF360" s="15">
        <f ca="1">Inputs!$B$13*EXP($B$9-0.5*C$6^2+C$6*Y360)</f>
        <v>12243.654221874105</v>
      </c>
      <c r="BG360" s="15">
        <f t="shared" ca="1" si="193"/>
        <v>13154.337660006668</v>
      </c>
      <c r="BH360" s="15">
        <f t="shared" ca="1" si="194"/>
        <v>14715.197763499717</v>
      </c>
      <c r="BI360" s="15">
        <f t="shared" ca="1" si="195"/>
        <v>16875.479405297108</v>
      </c>
      <c r="BJ360" s="15">
        <f t="shared" ca="1" si="196"/>
        <v>20558.554445309328</v>
      </c>
      <c r="BK360" s="15">
        <f t="shared" ca="1" si="197"/>
        <v>24384.081896688436</v>
      </c>
      <c r="BL360" s="15">
        <f t="shared" ca="1" si="198"/>
        <v>33710.28880462348</v>
      </c>
      <c r="BM360" s="15">
        <f t="shared" ca="1" si="199"/>
        <v>38729.566206990632</v>
      </c>
      <c r="BN360" s="15">
        <f t="shared" ca="1" si="200"/>
        <v>37279.415136535281</v>
      </c>
      <c r="BO360" s="15">
        <f t="shared" ca="1" si="201"/>
        <v>47457.564437720452</v>
      </c>
      <c r="BP360" s="15">
        <f t="shared" ca="1" si="202"/>
        <v>58584.472772069123</v>
      </c>
      <c r="BQ360" s="15">
        <f ca="1">Inputs!$B$20*EXP($B$10-0.5*C$7^2+C$7*AJ360)</f>
        <v>5574.3260714371081</v>
      </c>
      <c r="BR360" s="15">
        <f t="shared" ca="1" si="203"/>
        <v>10758.702669725089</v>
      </c>
      <c r="BS360" s="15">
        <f t="shared" ca="1" si="204"/>
        <v>11706.393445340231</v>
      </c>
      <c r="BT360" s="15">
        <f t="shared" ca="1" si="205"/>
        <v>17213.598232696128</v>
      </c>
      <c r="BU360" s="15">
        <f t="shared" ca="1" si="206"/>
        <v>26398.266734135803</v>
      </c>
      <c r="BV360" s="15">
        <f t="shared" ca="1" si="207"/>
        <v>26378.257516581623</v>
      </c>
      <c r="BW360" s="15">
        <f t="shared" ca="1" si="208"/>
        <v>49606.594521427127</v>
      </c>
      <c r="BX360" s="15">
        <f t="shared" ca="1" si="209"/>
        <v>63799.771814580352</v>
      </c>
      <c r="BY360" s="15">
        <f t="shared" ca="1" si="210"/>
        <v>78920.067429348521</v>
      </c>
      <c r="BZ360" s="15">
        <f t="shared" ca="1" si="211"/>
        <v>109702.27733756709</v>
      </c>
      <c r="CA360" s="15">
        <f t="shared" ca="1" si="212"/>
        <v>170547.63501640086</v>
      </c>
      <c r="CB360" s="15">
        <f ca="1">(AU360*DCF!C$10-DCF!C$5*MAX(AU360*DCF!C$10,0)-MAX(AU360-Inputs!$B$6,0)/Inputs!$B$10)*DCF!C$6</f>
        <v>1041.5592839937663</v>
      </c>
      <c r="CC360" s="15">
        <f ca="1">(AV360*DCF!D$10-DCF!D$5*MAX(AV360*DCF!D$10,0)-MAX(AV360-AU360,0)/Inputs!$B$10)*DCF!D$6</f>
        <v>1261.1836685621338</v>
      </c>
      <c r="CD360" s="15">
        <f ca="1">(AW360*DCF!E$10-DCF!E$5*MAX(AW360*DCF!E$10,0)-MAX(AW360-AV360,0)/Inputs!$B$10)*DCF!E$6</f>
        <v>1550.8683051714265</v>
      </c>
      <c r="CE360" s="15">
        <f ca="1">(AX360*DCF!F$10-DCF!F$5*MAX(AX360*DCF!F$10,0)-MAX(AX360-AW360,0)/Inputs!$B$10)*DCF!F$6</f>
        <v>2037.5650362594952</v>
      </c>
      <c r="CF360" s="15">
        <f ca="1">(AY360*DCF!G$10-DCF!G$5*MAX(AY360*DCF!G$10,0)-MAX(AY360-AX360,0)/Inputs!$B$10)*DCF!G$6</f>
        <v>2135.7038768453149</v>
      </c>
      <c r="CG360" s="15">
        <f ca="1">(AZ360*DCF!H$10-DCF!H$5*MAX(AZ360*DCF!H$10,0)-MAX(AZ360-AY360,0)/Inputs!$B$10)*DCF!H$6</f>
        <v>2796.1580749319082</v>
      </c>
      <c r="CH360" s="15">
        <f ca="1">(BA360*DCF!I$10-DCF!I$5*MAX(BA360*DCF!I$10,0)-MAX(BA360-AZ360,0)/Inputs!$B$10)*DCF!I$6</f>
        <v>2632.9939899783326</v>
      </c>
      <c r="CI360" s="15">
        <f ca="1">(BB360*DCF!J$10-DCF!J$5*MAX(BB360*DCF!J$10,0)-MAX(BB360-BA360,0)/Inputs!$B$10)*DCF!J$6</f>
        <v>2507.3798230633215</v>
      </c>
      <c r="CJ360" s="15">
        <f ca="1">(BC360*DCF!K$10-DCF!K$5*MAX(BC360*DCF!K$10,0)-MAX(BC360-BB360,0)/Inputs!$B$10)*DCF!K$6</f>
        <v>2698.6029038353813</v>
      </c>
      <c r="CK360" s="15">
        <f ca="1">(BD360*DCF!L$10-DCF!L$5*MAX(BD360*DCF!L$10,0)-MAX(BD360-BC360,0)/Inputs!$B$10)*DCF!L$6</f>
        <v>3358.6477501710347</v>
      </c>
      <c r="CL360" s="15">
        <f ca="1">(BE360*DCF!M$10-DCF!M$5*MAX(BE360*DCF!M$10,0)-MAX(BE360-BD360,0)/Inputs!$B$10)*DCF!M$6</f>
        <v>4177.3096265993026</v>
      </c>
      <c r="CM360" s="15">
        <f ca="1">(BF360*DCF!C$28-DCF!C$5*MAX(BF360*DCF!C$28,0)-MAX(BF360-Inputs!$B$13,0)/Inputs!$B$17)*DCF!C$6</f>
        <v>3538.8413513845403</v>
      </c>
      <c r="CN360" s="15">
        <f ca="1">(BG360*DCF!D$28-DCF!D$5*MAX(BG360*DCF!D$28,0)-MAX(BG360-BF360,0)/Inputs!$B$17)*DCF!D$6</f>
        <v>3679.9652981752429</v>
      </c>
      <c r="CO360" s="15">
        <f ca="1">(BH360*DCF!E$28-DCF!E$5*MAX(BH360*DCF!E$28,0)-MAX(BH360-BG360,0)/Inputs!$B$17)*DCF!E$6</f>
        <v>3859.9819904608562</v>
      </c>
      <c r="CP360" s="15">
        <f ca="1">(BI360*DCF!F$28-DCF!F$5*MAX(BI360*DCF!F$28,0)-MAX(BI360-BH360,0)/Inputs!$B$17)*DCF!F$6</f>
        <v>4187.9347251105801</v>
      </c>
      <c r="CQ360" s="15">
        <f ca="1">(BJ360*DCF!G$28-DCF!G$5*MAX(BJ360*DCF!G$28,0)-MAX(BJ360-BI360,0)/Inputs!$B$17)*DCF!G$6</f>
        <v>4714.6160907473313</v>
      </c>
      <c r="CR360" s="15">
        <f ca="1">(BK360*DCF!H$28-DCF!H$5*MAX(BK360*DCF!H$28,0)-MAX(BK360-BJ360,0)/Inputs!$B$17)*DCF!H$6</f>
        <v>5436.0728679384492</v>
      </c>
      <c r="CS360" s="15">
        <f ca="1">(BL360*DCF!I$28-DCF!I$5*MAX(BL360*DCF!I$28,0)-MAX(BL360-BK360,0)/Inputs!$B$17)*DCF!I$6</f>
        <v>6588.4801869176108</v>
      </c>
      <c r="CT360" s="15">
        <f ca="1">(BM360*DCF!J$28-DCF!J$5*MAX(BM360*DCF!J$28,0)-MAX(BM360-BL360,0)/Inputs!$B$17)*DCF!J$6</f>
        <v>7974.3932722911632</v>
      </c>
      <c r="CU360" s="15">
        <f ca="1">(BN360*DCF!K$28-DCF!K$5*MAX(BN360*DCF!K$28,0)-MAX(BN360-BM360,0)/Inputs!$B$17)*DCF!K$6</f>
        <v>7872.7874127778605</v>
      </c>
      <c r="CV360" s="15">
        <f ca="1">(BO360*DCF!L$28-DCF!L$5*MAX(BO360*DCF!L$28,0)-MAX(BO360-BN360,0)/Inputs!$B$17)*DCF!L$6</f>
        <v>8317.1056682562539</v>
      </c>
      <c r="CW360" s="15">
        <f ca="1">(BP360*DCF!M$28-DCF!M$5*MAX(BP360*DCF!M$28,0)-MAX(BP360-BO360,0)/Inputs!$B$17)*DCF!M$6</f>
        <v>9859.6278773764388</v>
      </c>
      <c r="CX360" s="15">
        <f ca="1">(BQ360*DCF!C$46-DCF!C$5*MAX(BQ360*DCF!C$46,0)-MAX(BQ360-Inputs!$B$20,0)/Inputs!$B$24)*DCF!C$6</f>
        <v>-2383.5977400257098</v>
      </c>
      <c r="CY360" s="15">
        <f ca="1">(BR360*DCF!D$46-DCF!D$5*MAX(BR360*DCF!D$46,0)-MAX(BR360-BQ360,0)/Inputs!$B$24)*DCF!D$6</f>
        <v>-4048.3901097890616</v>
      </c>
      <c r="CZ360" s="15">
        <f ca="1">(BS360*DCF!E$46-DCF!E$5*MAX(BS360*DCF!E$46,0)-MAX(BS360-BR360,0)/Inputs!$B$24)*DCF!E$6</f>
        <v>-1757.8550215047655</v>
      </c>
      <c r="DA360" s="15">
        <f ca="1">(BT360*DCF!F$46-DCF!F$5*MAX(BT360*DCF!F$46,0)-MAX(BT360-BS360,0)/Inputs!$B$24)*DCF!F$6</f>
        <v>-3258.9504150751786</v>
      </c>
      <c r="DB360" s="15">
        <f ca="1">(BU360*DCF!G$46-DCF!G$5*MAX(BU360*DCF!G$46,0)-MAX(BU360-BT360,0)/Inputs!$B$24)*DCF!G$6</f>
        <v>-3977.5265533220709</v>
      </c>
      <c r="DC360" s="15">
        <f ca="1">(BV360*DCF!H$46-DCF!H$5*MAX(BV360*DCF!H$46,0)-MAX(BV360-BU360,0)/Inputs!$B$24)*DCF!H$6</f>
        <v>0</v>
      </c>
      <c r="DD360" s="15">
        <f ca="1">(BW360*DCF!I$46-DCF!I$5*MAX(BW360*DCF!I$46,0)-MAX(BW360-BV360,0)/Inputs!$B$24)*DCF!I$6</f>
        <v>-5522.2734266265443</v>
      </c>
      <c r="DE360" s="15">
        <f ca="1">(BX360*DCF!J$46-DCF!J$5*MAX(BX360*DCF!J$46,0)-MAX(BX360-BW360,0)/Inputs!$B$24)*DCF!J$6</f>
        <v>-1087.5747861477323</v>
      </c>
      <c r="DF360" s="15">
        <f ca="1">(BY360*DCF!K$46-DCF!K$5*MAX(BY360*DCF!K$46,0)-MAX(BY360-BX360,0)/Inputs!$B$24)*DCF!K$6</f>
        <v>804.10771029671639</v>
      </c>
      <c r="DG360" s="15">
        <f ca="1">(BZ360*DCF!L$46-DCF!L$5*MAX(BZ360*DCF!L$46,0)-MAX(BZ360-BY360,0)/Inputs!$B$24)*DCF!L$6</f>
        <v>617.09510215264788</v>
      </c>
      <c r="DH360" s="15">
        <f ca="1">(CA360*DCF!M$46-DCF!M$5*MAX(CA360*DCF!M$46,0)-MAX(CA360-BZ360,0)/Inputs!$B$24)*DCF!M$6</f>
        <v>650.16591744758068</v>
      </c>
      <c r="DI360" s="15">
        <f ca="1">SUM(CB360:CL360)+BE360*DCF!M$10*(1+Inputs!$B$30)*(1-Inputs!$B$33)*(1-Inputs!$B$30/Inputs!$B$31)/(Inputs!$B$29-Inputs!$B$30)*DCF!M$6</f>
        <v>120963.63078687293</v>
      </c>
      <c r="DJ360" s="15">
        <f ca="1">SUM(CM360:CW360)+BP360*DCF!M$28*(1+Inputs!$B$30)*(1-Inputs!$B$33)*(1-Inputs!$B$30/Inputs!$B$31)/(Inputs!$B$29-Inputs!$B$30)*DCF!M$6</f>
        <v>283418.28997359646</v>
      </c>
      <c r="DK360" s="15">
        <f ca="1">SUM(CX360:DH360)+CA360*DCF!M$46*(1+Inputs!$B$30)*(1-Inputs!$B$33)*(1-Inputs!$B$30/Inputs!$B$31)/(Inputs!$B$29-Inputs!$B$30)*DCF!M$6</f>
        <v>243722.04707165103</v>
      </c>
      <c r="DM360" s="15">
        <f ca="1">DI360+DJ360+DK360+Inputs!$B$34+Inputs!$B$36-Inputs!$B$35</f>
        <v>724954.96783212037</v>
      </c>
    </row>
    <row r="361" spans="1:117" x14ac:dyDescent="0.75">
      <c r="A361" s="11">
        <v>348</v>
      </c>
      <c r="C361" s="24">
        <f t="shared" ca="1" si="214"/>
        <v>0.43813438601068733</v>
      </c>
      <c r="D361" s="24">
        <f t="shared" ca="1" si="214"/>
        <v>-0.55313949212229996</v>
      </c>
      <c r="E361" s="24">
        <f t="shared" ca="1" si="214"/>
        <v>-0.55148100119180565</v>
      </c>
      <c r="F361" s="24">
        <f t="shared" ca="1" si="214"/>
        <v>0.22123843694366691</v>
      </c>
      <c r="G361" s="24">
        <f t="shared" ca="1" si="214"/>
        <v>-0.55360121580581589</v>
      </c>
      <c r="H361" s="24">
        <f t="shared" ca="1" si="214"/>
        <v>-0.51127551182746012</v>
      </c>
      <c r="I361" s="24">
        <f t="shared" ca="1" si="214"/>
        <v>1.0400813975696521</v>
      </c>
      <c r="J361" s="24">
        <f t="shared" ca="1" si="214"/>
        <v>-0.20481524779220223</v>
      </c>
      <c r="K361" s="24">
        <f t="shared" ca="1" si="214"/>
        <v>-1.1608048383253664</v>
      </c>
      <c r="L361" s="24">
        <f t="shared" ca="1" si="214"/>
        <v>0.49287835855278816</v>
      </c>
      <c r="M361" s="24">
        <f t="shared" ca="1" si="214"/>
        <v>5.1526191578211158E-2</v>
      </c>
      <c r="N361" s="24">
        <f ca="1">SQRT(Inputs!$B$38)*C361+SQRT(1-Inputs!$B$38)*_xlfn.NORM.S.INV(RAND())</f>
        <v>1.1652098917873992</v>
      </c>
      <c r="O361" s="24">
        <f ca="1">SQRT(Inputs!$B$38)*D361+SQRT(1-Inputs!$B$38)*_xlfn.NORM.S.INV(RAND())</f>
        <v>1.7324114964413524</v>
      </c>
      <c r="P361" s="24">
        <f ca="1">SQRT(Inputs!$B$38)*E361+SQRT(1-Inputs!$B$38)*_xlfn.NORM.S.INV(RAND())</f>
        <v>0.28960118668189699</v>
      </c>
      <c r="Q361" s="24">
        <f ca="1">SQRT(Inputs!$B$38)*F361+SQRT(1-Inputs!$B$38)*_xlfn.NORM.S.INV(RAND())</f>
        <v>-0.88544202815916828</v>
      </c>
      <c r="R361" s="24">
        <f ca="1">SQRT(Inputs!$B$38)*G361+SQRT(1-Inputs!$B$38)*_xlfn.NORM.S.INV(RAND())</f>
        <v>-2.3005275711856572</v>
      </c>
      <c r="S361" s="24">
        <f ca="1">SQRT(Inputs!$B$38)*H361+SQRT(1-Inputs!$B$38)*_xlfn.NORM.S.INV(RAND())</f>
        <v>-0.44257114119402807</v>
      </c>
      <c r="T361" s="24">
        <f ca="1">SQRT(Inputs!$B$38)*I361+SQRT(1-Inputs!$B$38)*_xlfn.NORM.S.INV(RAND())</f>
        <v>-0.10942500215369932</v>
      </c>
      <c r="U361" s="24">
        <f ca="1">SQRT(Inputs!$B$38)*J361+SQRT(1-Inputs!$B$38)*_xlfn.NORM.S.INV(RAND())</f>
        <v>-2.6116936576106434E-2</v>
      </c>
      <c r="V361" s="24">
        <f ca="1">SQRT(Inputs!$B$38)*K361+SQRT(1-Inputs!$B$38)*_xlfn.NORM.S.INV(RAND())</f>
        <v>-1.2421354556490523</v>
      </c>
      <c r="W361" s="24">
        <f ca="1">SQRT(Inputs!$B$38)*L361+SQRT(1-Inputs!$B$38)*_xlfn.NORM.S.INV(RAND())</f>
        <v>0.47615457388507554</v>
      </c>
      <c r="X361" s="24">
        <f ca="1">SQRT(Inputs!$B$38)*M361+SQRT(1-Inputs!$B$38)*_xlfn.NORM.S.INV(RAND())</f>
        <v>-4.89662611934603E-2</v>
      </c>
      <c r="Y361" s="24">
        <f ca="1">SQRT(Inputs!$B$38)*C361+SQRT(1-Inputs!$B$38)*_xlfn.NORM.S.INV(RAND())</f>
        <v>0.79444518206811066</v>
      </c>
      <c r="Z361" s="24">
        <f ca="1">SQRT(Inputs!$B$38)*D361+SQRT(1-Inputs!$B$38)*_xlfn.NORM.S.INV(RAND())</f>
        <v>-0.96029118876455144</v>
      </c>
      <c r="AA361" s="24">
        <f ca="1">SQRT(Inputs!$B$38)*E361+SQRT(1-Inputs!$B$38)*_xlfn.NORM.S.INV(RAND())</f>
        <v>-0.8467273249414613</v>
      </c>
      <c r="AB361" s="24">
        <f ca="1">SQRT(Inputs!$B$38)*F361+SQRT(1-Inputs!$B$38)*_xlfn.NORM.S.INV(RAND())</f>
        <v>-1.2662359749805498</v>
      </c>
      <c r="AC361" s="24">
        <f ca="1">SQRT(Inputs!$B$38)*G361+SQRT(1-Inputs!$B$38)*_xlfn.NORM.S.INV(RAND())</f>
        <v>-0.96478805105137633</v>
      </c>
      <c r="AD361" s="24">
        <f ca="1">SQRT(Inputs!$B$38)*H361+SQRT(1-Inputs!$B$38)*_xlfn.NORM.S.INV(RAND())</f>
        <v>0.76858689841604599</v>
      </c>
      <c r="AE361" s="24">
        <f ca="1">SQRT(Inputs!$B$38)*I361+SQRT(1-Inputs!$B$38)*_xlfn.NORM.S.INV(RAND())</f>
        <v>-0.14256254662352053</v>
      </c>
      <c r="AF361" s="24">
        <f ca="1">SQRT(Inputs!$B$38)*J361+SQRT(1-Inputs!$B$38)*_xlfn.NORM.S.INV(RAND())</f>
        <v>1.7934167886994326</v>
      </c>
      <c r="AG361" s="24">
        <f ca="1">SQRT(Inputs!$B$38)*K361+SQRT(1-Inputs!$B$38)*_xlfn.NORM.S.INV(RAND())</f>
        <v>-1.6804356861773611</v>
      </c>
      <c r="AH361" s="24">
        <f ca="1">SQRT(Inputs!$B$38)*L361+SQRT(1-Inputs!$B$38)*_xlfn.NORM.S.INV(RAND())</f>
        <v>-1.1285435967372421</v>
      </c>
      <c r="AI361" s="24">
        <f ca="1">SQRT(Inputs!$B$38)*M361+SQRT(1-Inputs!$B$38)*_xlfn.NORM.S.INV(RAND())</f>
        <v>-0.83336227198706048</v>
      </c>
      <c r="AJ361" s="24">
        <f ca="1">SQRT(Inputs!$B$38)*C361+SQRT(1-Inputs!$B$38)*_xlfn.NORM.S.INV(RAND())</f>
        <v>1.4452349329806702</v>
      </c>
      <c r="AK361" s="24">
        <f ca="1">SQRT(Inputs!$B$38)*D361+SQRT(1-Inputs!$B$38)*_xlfn.NORM.S.INV(RAND())</f>
        <v>0.35211452121121434</v>
      </c>
      <c r="AL361" s="24">
        <f ca="1">SQRT(Inputs!$B$38)*E361+SQRT(1-Inputs!$B$38)*_xlfn.NORM.S.INV(RAND())</f>
        <v>-0.77341318533045511</v>
      </c>
      <c r="AM361" s="24">
        <f ca="1">SQRT(Inputs!$B$38)*F361+SQRT(1-Inputs!$B$38)*_xlfn.NORM.S.INV(RAND())</f>
        <v>-1.9616159274632903</v>
      </c>
      <c r="AN361" s="24">
        <f ca="1">SQRT(Inputs!$B$38)*G361+SQRT(1-Inputs!$B$38)*_xlfn.NORM.S.INV(RAND())</f>
        <v>-0.46876057182875031</v>
      </c>
      <c r="AO361" s="24">
        <f ca="1">SQRT(Inputs!$B$38)*H361+SQRT(1-Inputs!$B$38)*_xlfn.NORM.S.INV(RAND())</f>
        <v>-0.28292117128014493</v>
      </c>
      <c r="AP361" s="24">
        <f ca="1">SQRT(Inputs!$B$38)*I361+SQRT(1-Inputs!$B$38)*_xlfn.NORM.S.INV(RAND())</f>
        <v>1.2348565337231094</v>
      </c>
      <c r="AQ361" s="24">
        <f ca="1">SQRT(Inputs!$B$38)*J361+SQRT(1-Inputs!$B$38)*_xlfn.NORM.S.INV(RAND())</f>
        <v>-1.088350048178778</v>
      </c>
      <c r="AR361" s="24">
        <f ca="1">SQRT(Inputs!$B$38)*K361+SQRT(1-Inputs!$B$38)*_xlfn.NORM.S.INV(RAND())</f>
        <v>-1.9353558696108868</v>
      </c>
      <c r="AS361" s="24">
        <f ca="1">SQRT(Inputs!$B$38)*L361+SQRT(1-Inputs!$B$38)*_xlfn.NORM.S.INV(RAND())</f>
        <v>1.5408783751255941</v>
      </c>
      <c r="AT361" s="24">
        <f ca="1">SQRT(Inputs!$B$38)*M361+SQRT(1-Inputs!$B$38)*_xlfn.NORM.S.INV(RAND())</f>
        <v>1.0504094000808388</v>
      </c>
      <c r="AU361" s="15">
        <f ca="1">Inputs!$B$6*EXP($B$8-0.5*C$5^2+C$5*N361)</f>
        <v>5992.2876202286652</v>
      </c>
      <c r="AV361" s="15">
        <f t="shared" ca="1" si="183"/>
        <v>9410.0292573147726</v>
      </c>
      <c r="AW361" s="15">
        <f t="shared" ca="1" si="184"/>
        <v>11930.920967298794</v>
      </c>
      <c r="AX361" s="15">
        <f t="shared" ca="1" si="185"/>
        <v>13041.030328569461</v>
      </c>
      <c r="AY361" s="15">
        <f t="shared" ca="1" si="186"/>
        <v>12182.48246043996</v>
      </c>
      <c r="AZ361" s="15">
        <f t="shared" ca="1" si="187"/>
        <v>14190.778066520728</v>
      </c>
      <c r="BA361" s="15">
        <f t="shared" ca="1" si="188"/>
        <v>17168.137505050348</v>
      </c>
      <c r="BB361" s="15">
        <f t="shared" ca="1" si="189"/>
        <v>20964.104221045756</v>
      </c>
      <c r="BC361" s="15">
        <f t="shared" ca="1" si="190"/>
        <v>22774.500985229071</v>
      </c>
      <c r="BD361" s="15">
        <f t="shared" ca="1" si="191"/>
        <v>29171.604169985407</v>
      </c>
      <c r="BE361" s="15">
        <f t="shared" ca="1" si="192"/>
        <v>35586.992389080086</v>
      </c>
      <c r="BF361" s="15">
        <f ca="1">Inputs!$B$13*EXP($B$9-0.5*C$6^2+C$6*Y361)</f>
        <v>16190.276964110515</v>
      </c>
      <c r="BG361" s="15">
        <f t="shared" ca="1" si="193"/>
        <v>16592.505646504127</v>
      </c>
      <c r="BH361" s="15">
        <f t="shared" ca="1" si="194"/>
        <v>17616.808427517219</v>
      </c>
      <c r="BI361" s="15">
        <f t="shared" ca="1" si="195"/>
        <v>17746.745774040261</v>
      </c>
      <c r="BJ361" s="15">
        <f t="shared" ca="1" si="196"/>
        <v>18931.666174828282</v>
      </c>
      <c r="BK361" s="15">
        <f t="shared" ca="1" si="197"/>
        <v>25798.055266320716</v>
      </c>
      <c r="BL361" s="15">
        <f t="shared" ca="1" si="198"/>
        <v>31109.70641646548</v>
      </c>
      <c r="BM361" s="15">
        <f t="shared" ca="1" si="199"/>
        <v>47783.869816825274</v>
      </c>
      <c r="BN361" s="15">
        <f t="shared" ca="1" si="200"/>
        <v>48049.129494076798</v>
      </c>
      <c r="BO361" s="15">
        <f t="shared" ca="1" si="201"/>
        <v>51851.228231202484</v>
      </c>
      <c r="BP361" s="15">
        <f t="shared" ca="1" si="202"/>
        <v>58069.25394084111</v>
      </c>
      <c r="BQ361" s="15">
        <f ca="1">Inputs!$B$20*EXP($B$10-0.5*C$7^2+C$7*AJ361)</f>
        <v>7161.8850245313661</v>
      </c>
      <c r="BR361" s="15">
        <f t="shared" ca="1" si="203"/>
        <v>10867.52810615361</v>
      </c>
      <c r="BS361" s="15">
        <f t="shared" ca="1" si="204"/>
        <v>11917.644682240001</v>
      </c>
      <c r="BT361" s="15">
        <f t="shared" ca="1" si="205"/>
        <v>9822.0110642748532</v>
      </c>
      <c r="BU361" s="15">
        <f t="shared" ca="1" si="206"/>
        <v>12152.504834538708</v>
      </c>
      <c r="BV361" s="15">
        <f t="shared" ca="1" si="207"/>
        <v>15863.548159185459</v>
      </c>
      <c r="BW361" s="15">
        <f t="shared" ca="1" si="208"/>
        <v>28748.70453374213</v>
      </c>
      <c r="BX361" s="15">
        <f t="shared" ca="1" si="209"/>
        <v>32327.614081775147</v>
      </c>
      <c r="BY361" s="15">
        <f t="shared" ca="1" si="210"/>
        <v>31279.028031740996</v>
      </c>
      <c r="BZ361" s="15">
        <f t="shared" ca="1" si="211"/>
        <v>58260.597934763064</v>
      </c>
      <c r="CA361" s="15">
        <f t="shared" ca="1" si="212"/>
        <v>98632.996877488549</v>
      </c>
      <c r="CB361" s="15">
        <f ca="1">(AU361*DCF!C$10-DCF!C$5*MAX(AU361*DCF!C$10,0)-MAX(AU361-Inputs!$B$6,0)/Inputs!$B$10)*DCF!C$6</f>
        <v>1035.7298763278136</v>
      </c>
      <c r="CC361" s="15">
        <f ca="1">(AV361*DCF!D$10-DCF!D$5*MAX(AV361*DCF!D$10,0)-MAX(AV361-AU361,0)/Inputs!$B$10)*DCF!D$6</f>
        <v>1460.3040310644169</v>
      </c>
      <c r="CD361" s="15">
        <f ca="1">(AW361*DCF!E$10-DCF!E$5*MAX(AW361*DCF!E$10,0)-MAX(AW361-AV361,0)/Inputs!$B$10)*DCF!E$6</f>
        <v>2186.8505196294632</v>
      </c>
      <c r="CE361" s="15">
        <f ca="1">(AX361*DCF!F$10-DCF!F$5*MAX(AX361*DCF!F$10,0)-MAX(AX361-AW361,0)/Inputs!$B$10)*DCF!F$6</f>
        <v>2615.8499022139031</v>
      </c>
      <c r="CF361" s="15">
        <f ca="1">(AY361*DCF!G$10-DCF!G$5*MAX(AY361*DCF!G$10,0)-MAX(AY361-AX361,0)/Inputs!$B$10)*DCF!G$6</f>
        <v>2510.0768402914523</v>
      </c>
      <c r="CG361" s="15">
        <f ca="1">(AZ361*DCF!H$10-DCF!H$5*MAX(AZ361*DCF!H$10,0)-MAX(AZ361-AY361,0)/Inputs!$B$10)*DCF!H$6</f>
        <v>2398.5408520848205</v>
      </c>
      <c r="CH361" s="15">
        <f ca="1">(BA361*DCF!I$10-DCF!I$5*MAX(BA361*DCF!I$10,0)-MAX(BA361-AZ361,0)/Inputs!$B$10)*DCF!I$6</f>
        <v>2647.6011614430363</v>
      </c>
      <c r="CI361" s="15">
        <f ca="1">(BB361*DCF!J$10-DCF!J$5*MAX(BB361*DCF!J$10,0)-MAX(BB361-BA361,0)/Inputs!$B$10)*DCF!J$6</f>
        <v>3022.2727245543983</v>
      </c>
      <c r="CJ361" s="15">
        <f ca="1">(BC361*DCF!K$10-DCF!K$5*MAX(BC361*DCF!K$10,0)-MAX(BC361-BB361,0)/Inputs!$B$10)*DCF!K$6</f>
        <v>3412.900910349776</v>
      </c>
      <c r="CK361" s="15">
        <f ca="1">(BD361*DCF!L$10-DCF!L$5*MAX(BD361*DCF!L$10,0)-MAX(BD361-BC361,0)/Inputs!$B$10)*DCF!L$6</f>
        <v>3572.3836151857436</v>
      </c>
      <c r="CL361" s="15">
        <f ca="1">(BE361*DCF!M$10-DCF!M$5*MAX(BE361*DCF!M$10,0)-MAX(BE361-BD361,0)/Inputs!$B$10)*DCF!M$6</f>
        <v>4255.3982393167335</v>
      </c>
      <c r="CM361" s="15">
        <f ca="1">(BF361*DCF!C$28-DCF!C$5*MAX(BF361*DCF!C$28,0)-MAX(BF361-Inputs!$B$13,0)/Inputs!$B$17)*DCF!C$6</f>
        <v>3831.864512251444</v>
      </c>
      <c r="CN361" s="15">
        <f ca="1">(BG361*DCF!D$28-DCF!D$5*MAX(BG361*DCF!D$28,0)-MAX(BG361-BF361,0)/Inputs!$B$17)*DCF!D$6</f>
        <v>4801.0617793113015</v>
      </c>
      <c r="CO361" s="15">
        <f ca="1">(BH361*DCF!E$28-DCF!E$5*MAX(BH361*DCF!E$28,0)-MAX(BH361-BG361,0)/Inputs!$B$17)*DCF!E$6</f>
        <v>4787.5178605428655</v>
      </c>
      <c r="CP361" s="15">
        <f ca="1">(BI361*DCF!F$28-DCF!F$5*MAX(BI361*DCF!F$28,0)-MAX(BI361-BH361,0)/Inputs!$B$17)*DCF!F$6</f>
        <v>4794.116865311099</v>
      </c>
      <c r="CQ361" s="15">
        <f ca="1">(BJ361*DCF!G$28-DCF!G$5*MAX(BJ361*DCF!G$28,0)-MAX(BJ361-BI361,0)/Inputs!$B$17)*DCF!G$6</f>
        <v>4712.6725173683035</v>
      </c>
      <c r="CR361" s="15">
        <f ca="1">(BK361*DCF!H$28-DCF!H$5*MAX(BK361*DCF!H$28,0)-MAX(BK361-BJ361,0)/Inputs!$B$17)*DCF!H$6</f>
        <v>5313.2995207339482</v>
      </c>
      <c r="CS361" s="15">
        <f ca="1">(BL361*DCF!I$28-DCF!I$5*MAX(BL361*DCF!I$28,0)-MAX(BL361-BK361,0)/Inputs!$B$17)*DCF!I$6</f>
        <v>6553.157166512362</v>
      </c>
      <c r="CT361" s="15">
        <f ca="1">(BM361*DCF!J$28-DCF!J$5*MAX(BM361*DCF!J$28,0)-MAX(BM361-BL361,0)/Inputs!$B$17)*DCF!J$6</f>
        <v>8448.9119567661692</v>
      </c>
      <c r="CU361" s="15">
        <f ca="1">(BN361*DCF!K$28-DCF!K$5*MAX(BN361*DCF!K$28,0)-MAX(BN361-BM361,0)/Inputs!$B$17)*DCF!K$6</f>
        <v>10114.679732041248</v>
      </c>
      <c r="CV361" s="15">
        <f ca="1">(BO361*DCF!L$28-DCF!L$5*MAX(BO361*DCF!L$28,0)-MAX(BO361-BN361,0)/Inputs!$B$17)*DCF!L$6</f>
        <v>9915.1945707982904</v>
      </c>
      <c r="CW361" s="15">
        <f ca="1">(BP361*DCF!M$28-DCF!M$5*MAX(BP361*DCF!M$28,0)-MAX(BP361-BO361,0)/Inputs!$B$17)*DCF!M$6</f>
        <v>10275.805326525917</v>
      </c>
      <c r="CX361" s="15">
        <f ca="1">(BQ361*DCF!C$46-DCF!C$5*MAX(BQ361*DCF!C$46,0)-MAX(BQ361-Inputs!$B$20,0)/Inputs!$B$24)*DCF!C$6</f>
        <v>-3483.5231116845489</v>
      </c>
      <c r="CY361" s="15">
        <f ca="1">(BR361*DCF!D$46-DCF!D$5*MAX(BR361*DCF!D$46,0)-MAX(BR361-BQ361,0)/Inputs!$B$24)*DCF!D$6</f>
        <v>-3436.0007569867835</v>
      </c>
      <c r="CZ361" s="15">
        <f ca="1">(BS361*DCF!E$46-DCF!E$5*MAX(BS361*DCF!E$46,0)-MAX(BS361-BR361,0)/Inputs!$B$24)*DCF!E$6</f>
        <v>-1823.2092788922419</v>
      </c>
      <c r="DA361" s="15">
        <f ca="1">(BT361*DCF!F$46-DCF!F$5*MAX(BT361*DCF!F$46,0)-MAX(BT361-BS361,0)/Inputs!$B$24)*DCF!F$6</f>
        <v>-715.30094519156967</v>
      </c>
      <c r="DB361" s="15">
        <f ca="1">(BU361*DCF!G$46-DCF!G$5*MAX(BU361*DCF!G$46,0)-MAX(BU361-BT361,0)/Inputs!$B$24)*DCF!G$6</f>
        <v>-1192.7183115981461</v>
      </c>
      <c r="DC361" s="15">
        <f ca="1">(BV361*DCF!H$46-DCF!H$5*MAX(BV361*DCF!H$46,0)-MAX(BV361-BU361,0)/Inputs!$B$24)*DCF!H$6</f>
        <v>-1153.183975194278</v>
      </c>
      <c r="DD361" s="15">
        <f ca="1">(BW361*DCF!I$46-DCF!I$5*MAX(BW361*DCF!I$46,0)-MAX(BW361-BV361,0)/Inputs!$B$24)*DCF!I$6</f>
        <v>-3034.8674524448843</v>
      </c>
      <c r="DE361" s="15">
        <f ca="1">(BX361*DCF!J$46-DCF!J$5*MAX(BX361*DCF!J$46,0)-MAX(BX361-BW361,0)/Inputs!$B$24)*DCF!J$6</f>
        <v>406.9856468884409</v>
      </c>
      <c r="DF361" s="15">
        <f ca="1">(BY361*DCF!K$46-DCF!K$5*MAX(BY361*DCF!K$46,0)-MAX(BY361-BX361,0)/Inputs!$B$24)*DCF!K$6</f>
        <v>1786.7623503019763</v>
      </c>
      <c r="DG361" s="15">
        <f ca="1">(BZ361*DCF!L$46-DCF!L$5*MAX(BZ361*DCF!L$46,0)-MAX(BZ361-BY361,0)/Inputs!$B$24)*DCF!L$6</f>
        <v>-2078.7331454664563</v>
      </c>
      <c r="DH361" s="15">
        <f ca="1">(CA361*DCF!M$46-DCF!M$5*MAX(CA361*DCF!M$46,0)-MAX(CA361-BZ361,0)/Inputs!$B$24)*DCF!M$6</f>
        <v>-707.66048238636904</v>
      </c>
      <c r="DI361" s="15">
        <f ca="1">SUM(CB361:CL361)+BE361*DCF!M$10*(1+Inputs!$B$30)*(1-Inputs!$B$33)*(1-Inputs!$B$30/Inputs!$B$31)/(Inputs!$B$29-Inputs!$B$30)*DCF!M$6</f>
        <v>128156.97908052808</v>
      </c>
      <c r="DJ361" s="15">
        <f ca="1">SUM(CM361:CW361)+BP361*DCF!M$28*(1+Inputs!$B$30)*(1-Inputs!$B$33)*(1-Inputs!$B$30/Inputs!$B$31)/(Inputs!$B$29-Inputs!$B$30)*DCF!M$6</f>
        <v>289024.95061316137</v>
      </c>
      <c r="DK361" s="15">
        <f ca="1">SUM(CX361:DH361)+CA361*DCF!M$46*(1+Inputs!$B$30)*(1-Inputs!$B$33)*(1-Inputs!$B$30/Inputs!$B$31)/(Inputs!$B$29-Inputs!$B$30)*DCF!M$6</f>
        <v>137066.84753534978</v>
      </c>
      <c r="DM361" s="15">
        <f ca="1">DI361+DJ361+DK361+Inputs!$B$34+Inputs!$B$36-Inputs!$B$35</f>
        <v>631099.77722903923</v>
      </c>
    </row>
    <row r="362" spans="1:117" x14ac:dyDescent="0.75">
      <c r="A362" s="11">
        <v>349</v>
      </c>
      <c r="C362" s="24">
        <f t="shared" ca="1" si="214"/>
        <v>-0.98282594306798321</v>
      </c>
      <c r="D362" s="24">
        <f t="shared" ca="1" si="214"/>
        <v>-1.3541547705144501</v>
      </c>
      <c r="E362" s="24">
        <f t="shared" ca="1" si="214"/>
        <v>-0.70778646237862841</v>
      </c>
      <c r="F362" s="24">
        <f t="shared" ca="1" si="214"/>
        <v>-1.2753967536089919</v>
      </c>
      <c r="G362" s="24">
        <f t="shared" ca="1" si="214"/>
        <v>1.0322285248321879</v>
      </c>
      <c r="H362" s="24">
        <f t="shared" ca="1" si="214"/>
        <v>0.16182949340532365</v>
      </c>
      <c r="I362" s="24">
        <f t="shared" ca="1" si="214"/>
        <v>-1.48231465998401E-2</v>
      </c>
      <c r="J362" s="24">
        <f t="shared" ca="1" si="214"/>
        <v>-0.19411593661481397</v>
      </c>
      <c r="K362" s="24">
        <f t="shared" ca="1" si="214"/>
        <v>0.97981399776632794</v>
      </c>
      <c r="L362" s="24">
        <f t="shared" ca="1" si="214"/>
        <v>0.72538001009181174</v>
      </c>
      <c r="M362" s="24">
        <f t="shared" ca="1" si="214"/>
        <v>-0.44432901763444699</v>
      </c>
      <c r="N362" s="24">
        <f ca="1">SQRT(Inputs!$B$38)*C362+SQRT(1-Inputs!$B$38)*_xlfn.NORM.S.INV(RAND())</f>
        <v>-0.84337153068053228</v>
      </c>
      <c r="O362" s="24">
        <f ca="1">SQRT(Inputs!$B$38)*D362+SQRT(1-Inputs!$B$38)*_xlfn.NORM.S.INV(RAND())</f>
        <v>0.94126055509355544</v>
      </c>
      <c r="P362" s="24">
        <f ca="1">SQRT(Inputs!$B$38)*E362+SQRT(1-Inputs!$B$38)*_xlfn.NORM.S.INV(RAND())</f>
        <v>-1.3956932824928017</v>
      </c>
      <c r="Q362" s="24">
        <f ca="1">SQRT(Inputs!$B$38)*F362+SQRT(1-Inputs!$B$38)*_xlfn.NORM.S.INV(RAND())</f>
        <v>-1.0259481527269669</v>
      </c>
      <c r="R362" s="24">
        <f ca="1">SQRT(Inputs!$B$38)*G362+SQRT(1-Inputs!$B$38)*_xlfn.NORM.S.INV(RAND())</f>
        <v>1.695458936135199</v>
      </c>
      <c r="S362" s="24">
        <f ca="1">SQRT(Inputs!$B$38)*H362+SQRT(1-Inputs!$B$38)*_xlfn.NORM.S.INV(RAND())</f>
        <v>-1.3655946202587532</v>
      </c>
      <c r="T362" s="24">
        <f ca="1">SQRT(Inputs!$B$38)*I362+SQRT(1-Inputs!$B$38)*_xlfn.NORM.S.INV(RAND())</f>
        <v>1.5779159996096677</v>
      </c>
      <c r="U362" s="24">
        <f ca="1">SQRT(Inputs!$B$38)*J362+SQRT(1-Inputs!$B$38)*_xlfn.NORM.S.INV(RAND())</f>
        <v>-0.15978279346833837</v>
      </c>
      <c r="V362" s="24">
        <f ca="1">SQRT(Inputs!$B$38)*K362+SQRT(1-Inputs!$B$38)*_xlfn.NORM.S.INV(RAND())</f>
        <v>1.2872302120674814</v>
      </c>
      <c r="W362" s="24">
        <f ca="1">SQRT(Inputs!$B$38)*L362+SQRT(1-Inputs!$B$38)*_xlfn.NORM.S.INV(RAND())</f>
        <v>-1.3572158123665155</v>
      </c>
      <c r="X362" s="24">
        <f ca="1">SQRT(Inputs!$B$38)*M362+SQRT(1-Inputs!$B$38)*_xlfn.NORM.S.INV(RAND())</f>
        <v>-1.0533305704465843</v>
      </c>
      <c r="Y362" s="24">
        <f ca="1">SQRT(Inputs!$B$38)*C362+SQRT(1-Inputs!$B$38)*_xlfn.NORM.S.INV(RAND())</f>
        <v>-0.99125551759122632</v>
      </c>
      <c r="Z362" s="24">
        <f ca="1">SQRT(Inputs!$B$38)*D362+SQRT(1-Inputs!$B$38)*_xlfn.NORM.S.INV(RAND())</f>
        <v>-1.3056222311161156</v>
      </c>
      <c r="AA362" s="24">
        <f ca="1">SQRT(Inputs!$B$38)*E362+SQRT(1-Inputs!$B$38)*_xlfn.NORM.S.INV(RAND())</f>
        <v>-1.2905317242507348</v>
      </c>
      <c r="AB362" s="24">
        <f ca="1">SQRT(Inputs!$B$38)*F362+SQRT(1-Inputs!$B$38)*_xlfn.NORM.S.INV(RAND())</f>
        <v>-0.87791431274597809</v>
      </c>
      <c r="AC362" s="24">
        <f ca="1">SQRT(Inputs!$B$38)*G362+SQRT(1-Inputs!$B$38)*_xlfn.NORM.S.INV(RAND())</f>
        <v>0.74808051916515494</v>
      </c>
      <c r="AD362" s="24">
        <f ca="1">SQRT(Inputs!$B$38)*H362+SQRT(1-Inputs!$B$38)*_xlfn.NORM.S.INV(RAND())</f>
        <v>-0.41803161396077976</v>
      </c>
      <c r="AE362" s="24">
        <f ca="1">SQRT(Inputs!$B$38)*I362+SQRT(1-Inputs!$B$38)*_xlfn.NORM.S.INV(RAND())</f>
        <v>-0.22763470129003624</v>
      </c>
      <c r="AF362" s="24">
        <f ca="1">SQRT(Inputs!$B$38)*J362+SQRT(1-Inputs!$B$38)*_xlfn.NORM.S.INV(RAND())</f>
        <v>-0.24911161966595913</v>
      </c>
      <c r="AG362" s="24">
        <f ca="1">SQRT(Inputs!$B$38)*K362+SQRT(1-Inputs!$B$38)*_xlfn.NORM.S.INV(RAND())</f>
        <v>1.098651405880108</v>
      </c>
      <c r="AH362" s="24">
        <f ca="1">SQRT(Inputs!$B$38)*L362+SQRT(1-Inputs!$B$38)*_xlfn.NORM.S.INV(RAND())</f>
        <v>0.61287716842517348</v>
      </c>
      <c r="AI362" s="24">
        <f ca="1">SQRT(Inputs!$B$38)*M362+SQRT(1-Inputs!$B$38)*_xlfn.NORM.S.INV(RAND())</f>
        <v>-0.56306485278684726</v>
      </c>
      <c r="AJ362" s="24">
        <f ca="1">SQRT(Inputs!$B$38)*C362+SQRT(1-Inputs!$B$38)*_xlfn.NORM.S.INV(RAND())</f>
        <v>-0.88410375789902584</v>
      </c>
      <c r="AK362" s="24">
        <f ca="1">SQRT(Inputs!$B$38)*D362+SQRT(1-Inputs!$B$38)*_xlfn.NORM.S.INV(RAND())</f>
        <v>-1.0673483047248393</v>
      </c>
      <c r="AL362" s="24">
        <f ca="1">SQRT(Inputs!$B$38)*E362+SQRT(1-Inputs!$B$38)*_xlfn.NORM.S.INV(RAND())</f>
        <v>-0.57158520893468678</v>
      </c>
      <c r="AM362" s="24">
        <f ca="1">SQRT(Inputs!$B$38)*F362+SQRT(1-Inputs!$B$38)*_xlfn.NORM.S.INV(RAND())</f>
        <v>-1.4042611632676674</v>
      </c>
      <c r="AN362" s="24">
        <f ca="1">SQRT(Inputs!$B$38)*G362+SQRT(1-Inputs!$B$38)*_xlfn.NORM.S.INV(RAND())</f>
        <v>0.13557465028249022</v>
      </c>
      <c r="AO362" s="24">
        <f ca="1">SQRT(Inputs!$B$38)*H362+SQRT(1-Inputs!$B$38)*_xlfn.NORM.S.INV(RAND())</f>
        <v>-0.36387111396516064</v>
      </c>
      <c r="AP362" s="24">
        <f ca="1">SQRT(Inputs!$B$38)*I362+SQRT(1-Inputs!$B$38)*_xlfn.NORM.S.INV(RAND())</f>
        <v>-1.032846857146833</v>
      </c>
      <c r="AQ362" s="24">
        <f ca="1">SQRT(Inputs!$B$38)*J362+SQRT(1-Inputs!$B$38)*_xlfn.NORM.S.INV(RAND())</f>
        <v>-1.847524588003749</v>
      </c>
      <c r="AR362" s="24">
        <f ca="1">SQRT(Inputs!$B$38)*K362+SQRT(1-Inputs!$B$38)*_xlfn.NORM.S.INV(RAND())</f>
        <v>0.84592017156804533</v>
      </c>
      <c r="AS362" s="24">
        <f ca="1">SQRT(Inputs!$B$38)*L362+SQRT(1-Inputs!$B$38)*_xlfn.NORM.S.INV(RAND())</f>
        <v>0.42339450986297267</v>
      </c>
      <c r="AT362" s="24">
        <f ca="1">SQRT(Inputs!$B$38)*M362+SQRT(1-Inputs!$B$38)*_xlfn.NORM.S.INV(RAND())</f>
        <v>-1.2160318939625008</v>
      </c>
      <c r="AU362" s="15">
        <f ca="1">Inputs!$B$6*EXP($B$8-0.5*C$5^2+C$5*N362)</f>
        <v>4329.006170767927</v>
      </c>
      <c r="AV362" s="15">
        <f t="shared" ca="1" si="183"/>
        <v>6051.5612829868824</v>
      </c>
      <c r="AW362" s="15">
        <f t="shared" ca="1" si="184"/>
        <v>6112.6426440971427</v>
      </c>
      <c r="AX362" s="15">
        <f t="shared" ca="1" si="185"/>
        <v>6565.13118120736</v>
      </c>
      <c r="AY362" s="15">
        <f t="shared" ca="1" si="186"/>
        <v>9780.1422415459692</v>
      </c>
      <c r="AZ362" s="15">
        <f t="shared" ca="1" si="187"/>
        <v>10291.357676622076</v>
      </c>
      <c r="BA362" s="15">
        <f t="shared" ca="1" si="188"/>
        <v>14855.40768748998</v>
      </c>
      <c r="BB362" s="15">
        <f t="shared" ca="1" si="189"/>
        <v>17898.706979595256</v>
      </c>
      <c r="BC362" s="15">
        <f t="shared" ca="1" si="190"/>
        <v>24821.686856563058</v>
      </c>
      <c r="BD362" s="15">
        <f t="shared" ca="1" si="191"/>
        <v>26783.61671668768</v>
      </c>
      <c r="BE362" s="15">
        <f t="shared" ca="1" si="192"/>
        <v>29817.544983822037</v>
      </c>
      <c r="BF362" s="15">
        <f ca="1">Inputs!$B$13*EXP($B$9-0.5*C$6^2+C$6*Y362)</f>
        <v>11363.424669595204</v>
      </c>
      <c r="BG362" s="15">
        <f t="shared" ca="1" si="193"/>
        <v>10942.224407867281</v>
      </c>
      <c r="BH362" s="15">
        <f t="shared" ca="1" si="194"/>
        <v>10793.274475285829</v>
      </c>
      <c r="BI362" s="15">
        <f t="shared" ca="1" si="195"/>
        <v>11542.572596597751</v>
      </c>
      <c r="BJ362" s="15">
        <f t="shared" ca="1" si="196"/>
        <v>15761.627303385863</v>
      </c>
      <c r="BK362" s="15">
        <f t="shared" ca="1" si="197"/>
        <v>18274.219582280948</v>
      </c>
      <c r="BL362" s="15">
        <f t="shared" ca="1" si="198"/>
        <v>21795.149020474866</v>
      </c>
      <c r="BM362" s="15">
        <f t="shared" ca="1" si="199"/>
        <v>25974.552649182602</v>
      </c>
      <c r="BN362" s="15">
        <f t="shared" ca="1" si="200"/>
        <v>36440.744828370072</v>
      </c>
      <c r="BO362" s="15">
        <f t="shared" ca="1" si="201"/>
        <v>48147.3101745807</v>
      </c>
      <c r="BP362" s="15">
        <f t="shared" ca="1" si="202"/>
        <v>55597.970636003876</v>
      </c>
      <c r="BQ362" s="15">
        <f ca="1">Inputs!$B$20*EXP($B$10-0.5*C$7^2+C$7*AJ362)</f>
        <v>3134.8994779903137</v>
      </c>
      <c r="BR362" s="15">
        <f t="shared" ca="1" si="203"/>
        <v>3030.7500821994913</v>
      </c>
      <c r="BS362" s="15">
        <f t="shared" ca="1" si="204"/>
        <v>3521.9559430201971</v>
      </c>
      <c r="BT362" s="15">
        <f t="shared" ca="1" si="205"/>
        <v>3359.642169091298</v>
      </c>
      <c r="BU362" s="15">
        <f t="shared" ca="1" si="206"/>
        <v>4811.3359697363367</v>
      </c>
      <c r="BV362" s="15">
        <f t="shared" ca="1" si="207"/>
        <v>6167.0801337875255</v>
      </c>
      <c r="BW362" s="15">
        <f t="shared" ca="1" si="208"/>
        <v>6915.9932118223378</v>
      </c>
      <c r="BX362" s="15">
        <f t="shared" ca="1" si="209"/>
        <v>6679.0169589285033</v>
      </c>
      <c r="BY362" s="15">
        <f t="shared" ca="1" si="210"/>
        <v>11002.513342041846</v>
      </c>
      <c r="BZ362" s="15">
        <f t="shared" ca="1" si="211"/>
        <v>16687.677559053409</v>
      </c>
      <c r="CA362" s="15">
        <f t="shared" ca="1" si="212"/>
        <v>18885.643187469446</v>
      </c>
      <c r="CB362" s="15">
        <f ca="1">(AU362*DCF!C$10-DCF!C$5*MAX(AU362*DCF!C$10,0)-MAX(AU362-Inputs!$B$6,0)/Inputs!$B$10)*DCF!C$6</f>
        <v>1047.5893695271232</v>
      </c>
      <c r="CC362" s="15">
        <f ca="1">(AV362*DCF!D$10-DCF!D$5*MAX(AV362*DCF!D$10,0)-MAX(AV362-AU362,0)/Inputs!$B$10)*DCF!D$6</f>
        <v>1055.0270831014257</v>
      </c>
      <c r="CD362" s="15">
        <f ca="1">(AW362*DCF!E$10-DCF!E$5*MAX(AW362*DCF!E$10,0)-MAX(AW362-AV362,0)/Inputs!$B$10)*DCF!E$6</f>
        <v>1397.5538294369751</v>
      </c>
      <c r="CE362" s="15">
        <f ca="1">(AX362*DCF!F$10-DCF!F$5*MAX(AX362*DCF!F$10,0)-MAX(AX362-AW362,0)/Inputs!$B$10)*DCF!F$6</f>
        <v>1339.0060280520083</v>
      </c>
      <c r="CF362" s="15">
        <f ca="1">(AY362*DCF!G$10-DCF!G$5*MAX(AY362*DCF!G$10,0)-MAX(AY362-AX362,0)/Inputs!$B$10)*DCF!G$6</f>
        <v>1397.1183399665379</v>
      </c>
      <c r="CG362" s="15">
        <f ca="1">(AZ362*DCF!H$10-DCF!H$5*MAX(AZ362*DCF!H$10,0)-MAX(AZ362-AY362,0)/Inputs!$B$10)*DCF!H$6</f>
        <v>1907.299009474918</v>
      </c>
      <c r="CH362" s="15">
        <f ca="1">(BA362*DCF!I$10-DCF!I$5*MAX(BA362*DCF!I$10,0)-MAX(BA362-AZ362,0)/Inputs!$B$10)*DCF!I$6</f>
        <v>1964.8769459418829</v>
      </c>
      <c r="CI362" s="15">
        <f ca="1">(BB362*DCF!J$10-DCF!J$5*MAX(BB362*DCF!J$10,0)-MAX(BB362-BA362,0)/Inputs!$B$10)*DCF!J$6</f>
        <v>2610.2977903325941</v>
      </c>
      <c r="CJ362" s="15">
        <f ca="1">(BC362*DCF!K$10-DCF!K$5*MAX(BC362*DCF!K$10,0)-MAX(BC362-BB362,0)/Inputs!$B$10)*DCF!K$6</f>
        <v>3026.7811496632535</v>
      </c>
      <c r="CK362" s="15">
        <f ca="1">(BD362*DCF!L$10-DCF!L$5*MAX(BD362*DCF!L$10,0)-MAX(BD362-BC362,0)/Inputs!$B$10)*DCF!L$6</f>
        <v>3785.7694199301664</v>
      </c>
      <c r="CL362" s="15">
        <f ca="1">(BE362*DCF!M$10-DCF!M$5*MAX(BE362*DCF!M$10,0)-MAX(BE362-BD362,0)/Inputs!$B$10)*DCF!M$6</f>
        <v>3845.206109980772</v>
      </c>
      <c r="CM362" s="15">
        <f ca="1">(BF362*DCF!C$28-DCF!C$5*MAX(BF362*DCF!C$28,0)-MAX(BF362-Inputs!$B$13,0)/Inputs!$B$17)*DCF!C$6</f>
        <v>3468.04268636702</v>
      </c>
      <c r="CN362" s="15">
        <f ca="1">(BG362*DCF!D$28-DCF!D$5*MAX(BG362*DCF!D$28,0)-MAX(BG362-BF362,0)/Inputs!$B$17)*DCF!D$6</f>
        <v>3222.7374575057615</v>
      </c>
      <c r="CO362" s="15">
        <f ca="1">(BH362*DCF!E$28-DCF!E$5*MAX(BH362*DCF!E$28,0)-MAX(BH362-BG362,0)/Inputs!$B$17)*DCF!E$6</f>
        <v>3056.847521232447</v>
      </c>
      <c r="CP362" s="15">
        <f ca="1">(BI362*DCF!F$28-DCF!F$5*MAX(BI362*DCF!F$28,0)-MAX(BI362-BH362,0)/Inputs!$B$17)*DCF!F$6</f>
        <v>2997.0828521137687</v>
      </c>
      <c r="CQ362" s="15">
        <f ca="1">(BJ362*DCF!G$28-DCF!G$5*MAX(BJ362*DCF!G$28,0)-MAX(BJ362-BI362,0)/Inputs!$B$17)*DCF!G$6</f>
        <v>3379.8704644748236</v>
      </c>
      <c r="CR362" s="15">
        <f ca="1">(BK362*DCF!H$28-DCF!H$5*MAX(BK362*DCF!H$28,0)-MAX(BK362-BJ362,0)/Inputs!$B$17)*DCF!H$6</f>
        <v>4129.0297893163779</v>
      </c>
      <c r="CS362" s="15">
        <f ca="1">(BL362*DCF!I$28-DCF!I$5*MAX(BL362*DCF!I$28,0)-MAX(BL362-BK362,0)/Inputs!$B$17)*DCF!I$6</f>
        <v>4619.8341698504073</v>
      </c>
      <c r="CT362" s="15">
        <f ca="1">(BM362*DCF!J$28-DCF!J$5*MAX(BM362*DCF!J$28,0)-MAX(BM362-BL362,0)/Inputs!$B$17)*DCF!J$6</f>
        <v>5240.3267749067245</v>
      </c>
      <c r="CU362" s="15">
        <f ca="1">(BN362*DCF!K$28-DCF!K$5*MAX(BN362*DCF!K$28,0)-MAX(BN362-BM362,0)/Inputs!$B$17)*DCF!K$6</f>
        <v>6413.7051728552851</v>
      </c>
      <c r="CV362" s="15">
        <f ca="1">(BO362*DCF!L$28-DCF!L$5*MAX(BO362*DCF!L$28,0)-MAX(BO362-BN362,0)/Inputs!$B$17)*DCF!L$6</f>
        <v>8281.7815963294979</v>
      </c>
      <c r="CW362" s="15">
        <f ca="1">(BP362*DCF!M$28-DCF!M$5*MAX(BP362*DCF!M$28,0)-MAX(BP362-BO362,0)/Inputs!$B$17)*DCF!M$6</f>
        <v>9681.9869747907396</v>
      </c>
      <c r="CX362" s="15">
        <f ca="1">(BQ362*DCF!C$46-DCF!C$5*MAX(BQ362*DCF!C$46,0)-MAX(BQ362-Inputs!$B$20,0)/Inputs!$B$24)*DCF!C$6</f>
        <v>-723.99526050584609</v>
      </c>
      <c r="CY362" s="15">
        <f ca="1">(BR362*DCF!D$46-DCF!D$5*MAX(BR362*DCF!D$46,0)-MAX(BR362-BQ362,0)/Inputs!$B$24)*DCF!D$6</f>
        <v>-517.27836102589333</v>
      </c>
      <c r="CZ362" s="15">
        <f ca="1">(BS362*DCF!E$46-DCF!E$5*MAX(BS362*DCF!E$46,0)-MAX(BS362-BR362,0)/Inputs!$B$24)*DCF!E$6</f>
        <v>-610.09725009956821</v>
      </c>
      <c r="DA362" s="15">
        <f ca="1">(BT362*DCF!F$46-DCF!F$5*MAX(BT362*DCF!F$46,0)-MAX(BT362-BS362,0)/Inputs!$B$24)*DCF!F$6</f>
        <v>-244.67038403136669</v>
      </c>
      <c r="DB362" s="15">
        <f ca="1">(BU362*DCF!G$46-DCF!G$5*MAX(BU362*DCF!G$46,0)-MAX(BU362-BT362,0)/Inputs!$B$24)*DCF!G$6</f>
        <v>-650.16494855240819</v>
      </c>
      <c r="DC362" s="15">
        <f ca="1">(BV362*DCF!H$46-DCF!H$5*MAX(BV362*DCF!H$46,0)-MAX(BV362-BU362,0)/Inputs!$B$24)*DCF!H$6</f>
        <v>-421.28919219659429</v>
      </c>
      <c r="DD362" s="15">
        <f ca="1">(BW362*DCF!I$46-DCF!I$5*MAX(BW362*DCF!I$46,0)-MAX(BW362-BV362,0)/Inputs!$B$24)*DCF!I$6</f>
        <v>-55.256428920574137</v>
      </c>
      <c r="DE362" s="15">
        <f ca="1">(BX362*DCF!J$46-DCF!J$5*MAX(BX362*DCF!J$46,0)-MAX(BX362-BW362,0)/Inputs!$B$24)*DCF!J$6</f>
        <v>280.16628631147432</v>
      </c>
      <c r="DF362" s="15">
        <f ca="1">(BY362*DCF!K$46-DCF!K$5*MAX(BY362*DCF!K$46,0)-MAX(BY362-BX362,0)/Inputs!$B$24)*DCF!K$6</f>
        <v>-430.64119722987851</v>
      </c>
      <c r="DG362" s="15">
        <f ca="1">(BZ362*DCF!L$46-DCF!L$5*MAX(BZ362*DCF!L$46,0)-MAX(BZ362-BY362,0)/Inputs!$B$24)*DCF!L$6</f>
        <v>-133.0295308914742</v>
      </c>
      <c r="DH362" s="15">
        <f ca="1">(CA362*DCF!M$46-DCF!M$5*MAX(CA362*DCF!M$46,0)-MAX(CA362-BZ362,0)/Inputs!$B$24)*DCF!M$6</f>
        <v>1021.0619508417751</v>
      </c>
      <c r="DI362" s="15">
        <f ca="1">SUM(CB362:CL362)+BE362*DCF!M$10*(1+Inputs!$B$30)*(1-Inputs!$B$33)*(1-Inputs!$B$30/Inputs!$B$31)/(Inputs!$B$29-Inputs!$B$30)*DCF!M$6</f>
        <v>106359.14706159734</v>
      </c>
      <c r="DJ362" s="15">
        <f ca="1">SUM(CM362:CW362)+BP362*DCF!M$28*(1+Inputs!$B$30)*(1-Inputs!$B$33)*(1-Inputs!$B$30/Inputs!$B$31)/(Inputs!$B$29-Inputs!$B$30)*DCF!M$6</f>
        <v>260797.76210914046</v>
      </c>
      <c r="DK362" s="15">
        <f ca="1">SUM(CX362:DH362)+CA362*DCF!M$46*(1+Inputs!$B$30)*(1-Inputs!$B$33)*(1-Inputs!$B$30/Inputs!$B$31)/(Inputs!$B$29-Inputs!$B$30)*DCF!M$6</f>
        <v>26714.247198980018</v>
      </c>
      <c r="DM362" s="15">
        <f ca="1">DI362+DJ362+DK362+Inputs!$B$34+Inputs!$B$36-Inputs!$B$35</f>
        <v>470722.15636971779</v>
      </c>
    </row>
    <row r="363" spans="1:117" x14ac:dyDescent="0.75">
      <c r="A363" s="11">
        <v>350</v>
      </c>
      <c r="C363" s="24">
        <f t="shared" ca="1" si="214"/>
        <v>0.69920593601360825</v>
      </c>
      <c r="D363" s="24">
        <f t="shared" ca="1" si="214"/>
        <v>-0.5001949517605021</v>
      </c>
      <c r="E363" s="24">
        <f t="shared" ca="1" si="214"/>
        <v>0.24225853991676974</v>
      </c>
      <c r="F363" s="24">
        <f t="shared" ca="1" si="214"/>
        <v>-0.26343333871445945</v>
      </c>
      <c r="G363" s="24">
        <f t="shared" ca="1" si="214"/>
        <v>1.256557461937382</v>
      </c>
      <c r="H363" s="24">
        <f t="shared" ca="1" si="214"/>
        <v>0.1736498708076086</v>
      </c>
      <c r="I363" s="24">
        <f t="shared" ca="1" si="214"/>
        <v>0.70756476567568871</v>
      </c>
      <c r="J363" s="24">
        <f t="shared" ca="1" si="214"/>
        <v>7.3885518142131582E-2</v>
      </c>
      <c r="K363" s="24">
        <f t="shared" ca="1" si="214"/>
        <v>1.1469501341251072</v>
      </c>
      <c r="L363" s="24">
        <f t="shared" ca="1" si="214"/>
        <v>-0.38717746047329854</v>
      </c>
      <c r="M363" s="24">
        <f t="shared" ca="1" si="214"/>
        <v>0.61628478641195039</v>
      </c>
      <c r="N363" s="24">
        <f ca="1">SQRT(Inputs!$B$38)*C363+SQRT(1-Inputs!$B$38)*_xlfn.NORM.S.INV(RAND())</f>
        <v>-9.1081252267523893E-2</v>
      </c>
      <c r="O363" s="24">
        <f ca="1">SQRT(Inputs!$B$38)*D363+SQRT(1-Inputs!$B$38)*_xlfn.NORM.S.INV(RAND())</f>
        <v>-0.13062314051118223</v>
      </c>
      <c r="P363" s="24">
        <f ca="1">SQRT(Inputs!$B$38)*E363+SQRT(1-Inputs!$B$38)*_xlfn.NORM.S.INV(RAND())</f>
        <v>0.32128044421665813</v>
      </c>
      <c r="Q363" s="24">
        <f ca="1">SQRT(Inputs!$B$38)*F363+SQRT(1-Inputs!$B$38)*_xlfn.NORM.S.INV(RAND())</f>
        <v>1.01744206643576</v>
      </c>
      <c r="R363" s="24">
        <f ca="1">SQRT(Inputs!$B$38)*G363+SQRT(1-Inputs!$B$38)*_xlfn.NORM.S.INV(RAND())</f>
        <v>0.12996613671012369</v>
      </c>
      <c r="S363" s="24">
        <f ca="1">SQRT(Inputs!$B$38)*H363+SQRT(1-Inputs!$B$38)*_xlfn.NORM.S.INV(RAND())</f>
        <v>9.8362298044504012E-2</v>
      </c>
      <c r="T363" s="24">
        <f ca="1">SQRT(Inputs!$B$38)*I363+SQRT(1-Inputs!$B$38)*_xlfn.NORM.S.INV(RAND())</f>
        <v>0.60146167953900409</v>
      </c>
      <c r="U363" s="24">
        <f ca="1">SQRT(Inputs!$B$38)*J363+SQRT(1-Inputs!$B$38)*_xlfn.NORM.S.INV(RAND())</f>
        <v>-0.87407109142470985</v>
      </c>
      <c r="V363" s="24">
        <f ca="1">SQRT(Inputs!$B$38)*K363+SQRT(1-Inputs!$B$38)*_xlfn.NORM.S.INV(RAND())</f>
        <v>5.8030651882668871E-2</v>
      </c>
      <c r="W363" s="24">
        <f ca="1">SQRT(Inputs!$B$38)*L363+SQRT(1-Inputs!$B$38)*_xlfn.NORM.S.INV(RAND())</f>
        <v>0.2664550864038534</v>
      </c>
      <c r="X363" s="24">
        <f ca="1">SQRT(Inputs!$B$38)*M363+SQRT(1-Inputs!$B$38)*_xlfn.NORM.S.INV(RAND())</f>
        <v>-1.4682191492338237E-2</v>
      </c>
      <c r="Y363" s="24">
        <f ca="1">SQRT(Inputs!$B$38)*C363+SQRT(1-Inputs!$B$38)*_xlfn.NORM.S.INV(RAND())</f>
        <v>0.3960536598175679</v>
      </c>
      <c r="Z363" s="24">
        <f ca="1">SQRT(Inputs!$B$38)*D363+SQRT(1-Inputs!$B$38)*_xlfn.NORM.S.INV(RAND())</f>
        <v>8.1028340004546673E-2</v>
      </c>
      <c r="AA363" s="24">
        <f ca="1">SQRT(Inputs!$B$38)*E363+SQRT(1-Inputs!$B$38)*_xlfn.NORM.S.INV(RAND())</f>
        <v>-0.18246796424604877</v>
      </c>
      <c r="AB363" s="24">
        <f ca="1">SQRT(Inputs!$B$38)*F363+SQRT(1-Inputs!$B$38)*_xlfn.NORM.S.INV(RAND())</f>
        <v>-0.20532475068461659</v>
      </c>
      <c r="AC363" s="24">
        <f ca="1">SQRT(Inputs!$B$38)*G363+SQRT(1-Inputs!$B$38)*_xlfn.NORM.S.INV(RAND())</f>
        <v>1.0022105736783324</v>
      </c>
      <c r="AD363" s="24">
        <f ca="1">SQRT(Inputs!$B$38)*H363+SQRT(1-Inputs!$B$38)*_xlfn.NORM.S.INV(RAND())</f>
        <v>1.0451979313311928</v>
      </c>
      <c r="AE363" s="24">
        <f ca="1">SQRT(Inputs!$B$38)*I363+SQRT(1-Inputs!$B$38)*_xlfn.NORM.S.INV(RAND())</f>
        <v>-1.044350765264707</v>
      </c>
      <c r="AF363" s="24">
        <f ca="1">SQRT(Inputs!$B$38)*J363+SQRT(1-Inputs!$B$38)*_xlfn.NORM.S.INV(RAND())</f>
        <v>-1.5437583937189157</v>
      </c>
      <c r="AG363" s="24">
        <f ca="1">SQRT(Inputs!$B$38)*K363+SQRT(1-Inputs!$B$38)*_xlfn.NORM.S.INV(RAND())</f>
        <v>1.4073621170051438</v>
      </c>
      <c r="AH363" s="24">
        <f ca="1">SQRT(Inputs!$B$38)*L363+SQRT(1-Inputs!$B$38)*_xlfn.NORM.S.INV(RAND())</f>
        <v>0.7787541780377133</v>
      </c>
      <c r="AI363" s="24">
        <f ca="1">SQRT(Inputs!$B$38)*M363+SQRT(1-Inputs!$B$38)*_xlfn.NORM.S.INV(RAND())</f>
        <v>1.1342573156722864</v>
      </c>
      <c r="AJ363" s="24">
        <f ca="1">SQRT(Inputs!$B$38)*C363+SQRT(1-Inputs!$B$38)*_xlfn.NORM.S.INV(RAND())</f>
        <v>-0.96858380557116308</v>
      </c>
      <c r="AK363" s="24">
        <f ca="1">SQRT(Inputs!$B$38)*D363+SQRT(1-Inputs!$B$38)*_xlfn.NORM.S.INV(RAND())</f>
        <v>0.66145764134451701</v>
      </c>
      <c r="AL363" s="24">
        <f ca="1">SQRT(Inputs!$B$38)*E363+SQRT(1-Inputs!$B$38)*_xlfn.NORM.S.INV(RAND())</f>
        <v>1.8686535628671297</v>
      </c>
      <c r="AM363" s="24">
        <f ca="1">SQRT(Inputs!$B$38)*F363+SQRT(1-Inputs!$B$38)*_xlfn.NORM.S.INV(RAND())</f>
        <v>-1.5238510669428023</v>
      </c>
      <c r="AN363" s="24">
        <f ca="1">SQRT(Inputs!$B$38)*G363+SQRT(1-Inputs!$B$38)*_xlfn.NORM.S.INV(RAND())</f>
        <v>1.6886675521042656</v>
      </c>
      <c r="AO363" s="24">
        <f ca="1">SQRT(Inputs!$B$38)*H363+SQRT(1-Inputs!$B$38)*_xlfn.NORM.S.INV(RAND())</f>
        <v>0.14869963769088557</v>
      </c>
      <c r="AP363" s="24">
        <f ca="1">SQRT(Inputs!$B$38)*I363+SQRT(1-Inputs!$B$38)*_xlfn.NORM.S.INV(RAND())</f>
        <v>0.28972278159633619</v>
      </c>
      <c r="AQ363" s="24">
        <f ca="1">SQRT(Inputs!$B$38)*J363+SQRT(1-Inputs!$B$38)*_xlfn.NORM.S.INV(RAND())</f>
        <v>-0.5781175865566428</v>
      </c>
      <c r="AR363" s="24">
        <f ca="1">SQRT(Inputs!$B$38)*K363+SQRT(1-Inputs!$B$38)*_xlfn.NORM.S.INV(RAND())</f>
        <v>0.25312690807940375</v>
      </c>
      <c r="AS363" s="24">
        <f ca="1">SQRT(Inputs!$B$38)*L363+SQRT(1-Inputs!$B$38)*_xlfn.NORM.S.INV(RAND())</f>
        <v>0.69210576360989395</v>
      </c>
      <c r="AT363" s="24">
        <f ca="1">SQRT(Inputs!$B$38)*M363+SQRT(1-Inputs!$B$38)*_xlfn.NORM.S.INV(RAND())</f>
        <v>0.97674859192214381</v>
      </c>
      <c r="AU363" s="15">
        <f ca="1">Inputs!$B$6*EXP($B$8-0.5*C$5^2+C$5*N363)</f>
        <v>4889.6148362840122</v>
      </c>
      <c r="AV363" s="15">
        <f t="shared" ca="1" si="183"/>
        <v>5838.597620211247</v>
      </c>
      <c r="AW363" s="15">
        <f t="shared" ca="1" si="184"/>
        <v>7434.4227514911745</v>
      </c>
      <c r="AX363" s="15">
        <f t="shared" ca="1" si="185"/>
        <v>10306.975454471345</v>
      </c>
      <c r="AY363" s="15">
        <f t="shared" ca="1" si="186"/>
        <v>12788.825062883176</v>
      </c>
      <c r="AZ363" s="15">
        <f t="shared" ca="1" si="187"/>
        <v>15811.417261645673</v>
      </c>
      <c r="BA363" s="15">
        <f t="shared" ca="1" si="188"/>
        <v>20606.289575320574</v>
      </c>
      <c r="BB363" s="15">
        <f t="shared" ca="1" si="189"/>
        <v>23113.031068389115</v>
      </c>
      <c r="BC363" s="15">
        <f t="shared" ca="1" si="190"/>
        <v>28466.596399191905</v>
      </c>
      <c r="BD363" s="15">
        <f t="shared" ca="1" si="191"/>
        <v>35754.339796694556</v>
      </c>
      <c r="BE363" s="15">
        <f t="shared" ca="1" si="192"/>
        <v>43753.808968349585</v>
      </c>
      <c r="BF363" s="15">
        <f ca="1">Inputs!$B$13*EXP($B$9-0.5*C$6^2+C$6*Y363)</f>
        <v>14960.758535480933</v>
      </c>
      <c r="BG363" s="15">
        <f t="shared" ca="1" si="193"/>
        <v>18501.74334678828</v>
      </c>
      <c r="BH363" s="15">
        <f t="shared" ca="1" si="194"/>
        <v>21931.843786916907</v>
      </c>
      <c r="BI363" s="15">
        <f t="shared" ca="1" si="195"/>
        <v>26012.65697130121</v>
      </c>
      <c r="BJ363" s="15">
        <f t="shared" ca="1" si="196"/>
        <v>36846.148977301826</v>
      </c>
      <c r="BK363" s="15">
        <f t="shared" ca="1" si="197"/>
        <v>52136.901538039943</v>
      </c>
      <c r="BL363" s="15">
        <f t="shared" ca="1" si="198"/>
        <v>55937.194397938962</v>
      </c>
      <c r="BM363" s="15">
        <f t="shared" ca="1" si="199"/>
        <v>56759.814588075249</v>
      </c>
      <c r="BN363" s="15">
        <f t="shared" ca="1" si="200"/>
        <v>82631.701215005582</v>
      </c>
      <c r="BO363" s="15">
        <f t="shared" ca="1" si="201"/>
        <v>111302.61381815796</v>
      </c>
      <c r="BP363" s="15">
        <f t="shared" ca="1" si="202"/>
        <v>155778.42205833094</v>
      </c>
      <c r="BQ363" s="15">
        <f ca="1">Inputs!$B$20*EXP($B$10-0.5*C$7^2+C$7*AJ363)</f>
        <v>3042.3599047438765</v>
      </c>
      <c r="BR363" s="15">
        <f t="shared" ca="1" si="203"/>
        <v>5093.0697475837105</v>
      </c>
      <c r="BS363" s="15">
        <f t="shared" ca="1" si="204"/>
        <v>11928.503363425545</v>
      </c>
      <c r="BT363" s="15">
        <f t="shared" ca="1" si="205"/>
        <v>11027.326940034021</v>
      </c>
      <c r="BU363" s="15">
        <f t="shared" ca="1" si="206"/>
        <v>22995.957848991693</v>
      </c>
      <c r="BV363" s="15">
        <f t="shared" ca="1" si="207"/>
        <v>33084.027048083924</v>
      </c>
      <c r="BW363" s="15">
        <f t="shared" ca="1" si="208"/>
        <v>49086.426766817436</v>
      </c>
      <c r="BX363" s="15">
        <f t="shared" ca="1" si="209"/>
        <v>61142.062390968662</v>
      </c>
      <c r="BY363" s="15">
        <f t="shared" ca="1" si="210"/>
        <v>89921.490265710629</v>
      </c>
      <c r="BZ363" s="15">
        <f t="shared" ca="1" si="211"/>
        <v>143291.64368858834</v>
      </c>
      <c r="CA363" s="15">
        <f t="shared" ca="1" si="212"/>
        <v>239432.67738372</v>
      </c>
      <c r="CB363" s="15">
        <f ca="1">(AU363*DCF!C$10-DCF!C$5*MAX(AU363*DCF!C$10,0)-MAX(AU363-Inputs!$B$6,0)/Inputs!$B$10)*DCF!C$6</f>
        <v>1043.5921298186431</v>
      </c>
      <c r="CC363" s="15">
        <f ca="1">(AV363*DCF!D$10-DCF!D$5*MAX(AV363*DCF!D$10,0)-MAX(AV363-AU363,0)/Inputs!$B$10)*DCF!D$6</f>
        <v>1191.7339995091802</v>
      </c>
      <c r="CD363" s="15">
        <f ca="1">(AW363*DCF!E$10-DCF!E$5*MAX(AW363*DCF!E$10,0)-MAX(AW363-AV363,0)/Inputs!$B$10)*DCF!E$6</f>
        <v>1357.0439619097233</v>
      </c>
      <c r="CE363" s="15">
        <f ca="1">(AX363*DCF!F$10-DCF!F$5*MAX(AX363*DCF!F$10,0)-MAX(AX363-AW363,0)/Inputs!$B$10)*DCF!F$6</f>
        <v>1652.2893171010778</v>
      </c>
      <c r="CF363" s="15">
        <f ca="1">(AY363*DCF!G$10-DCF!G$5*MAX(AY363*DCF!G$10,0)-MAX(AY363-AX363,0)/Inputs!$B$10)*DCF!G$6</f>
        <v>2157.9531937080878</v>
      </c>
      <c r="CG363" s="15">
        <f ca="1">(AZ363*DCF!H$10-DCF!H$5*MAX(AZ363*DCF!H$10,0)-MAX(AZ363-AY363,0)/Inputs!$B$10)*DCF!H$6</f>
        <v>2533.0825705721186</v>
      </c>
      <c r="CH363" s="15">
        <f ca="1">(BA363*DCF!I$10-DCF!I$5*MAX(BA363*DCF!I$10,0)-MAX(BA363-AZ363,0)/Inputs!$B$10)*DCF!I$6</f>
        <v>2977.4903290940329</v>
      </c>
      <c r="CI363" s="15">
        <f ca="1">(BB363*DCF!J$10-DCF!J$5*MAX(BB363*DCF!J$10,0)-MAX(BB363-BA363,0)/Inputs!$B$10)*DCF!J$6</f>
        <v>3586.3943955740092</v>
      </c>
      <c r="CJ363" s="15">
        <f ca="1">(BC363*DCF!K$10-DCF!K$5*MAX(BC363*DCF!K$10,0)-MAX(BC363-BB363,0)/Inputs!$B$10)*DCF!K$6</f>
        <v>3833.2471940275482</v>
      </c>
      <c r="CK363" s="15">
        <f ca="1">(BD363*DCF!L$10-DCF!L$5*MAX(BD363*DCF!L$10,0)-MAX(BD363-BC363,0)/Inputs!$B$10)*DCF!L$6</f>
        <v>4450.0111245488824</v>
      </c>
      <c r="CL363" s="15">
        <f ca="1">(BE363*DCF!M$10-DCF!M$5*MAX(BE363*DCF!M$10,0)-MAX(BE363-BD363,0)/Inputs!$B$10)*DCF!M$6</f>
        <v>5218.606293096168</v>
      </c>
      <c r="CM363" s="15">
        <f ca="1">(BF363*DCF!C$28-DCF!C$5*MAX(BF363*DCF!C$28,0)-MAX(BF363-Inputs!$B$13,0)/Inputs!$B$17)*DCF!C$6</f>
        <v>3740.5769988933785</v>
      </c>
      <c r="CN363" s="15">
        <f ca="1">(BG363*DCF!D$28-DCF!D$5*MAX(BG363*DCF!D$28,0)-MAX(BG363-BF363,0)/Inputs!$B$17)*DCF!D$6</f>
        <v>4693.7357232582117</v>
      </c>
      <c r="CO363" s="15">
        <f ca="1">(BH363*DCF!E$28-DCF!E$5*MAX(BH363*DCF!E$28,0)-MAX(BH363-BG363,0)/Inputs!$B$17)*DCF!E$6</f>
        <v>5535.4631064272598</v>
      </c>
      <c r="CP363" s="15">
        <f ca="1">(BI363*DCF!F$28-DCF!F$5*MAX(BI363*DCF!F$28,0)-MAX(BI363-BH363,0)/Inputs!$B$17)*DCF!F$6</f>
        <v>6318.7746294983381</v>
      </c>
      <c r="CQ363" s="15">
        <f ca="1">(BJ363*DCF!G$28-DCF!G$5*MAX(BJ363*DCF!G$28,0)-MAX(BJ363-BI363,0)/Inputs!$B$17)*DCF!G$6</f>
        <v>7737.9265695117501</v>
      </c>
      <c r="CR363" s="15">
        <f ca="1">(BK363*DCF!H$28-DCF!H$5*MAX(BK363*DCF!H$28,0)-MAX(BK363-BJ363,0)/Inputs!$B$17)*DCF!H$6</f>
        <v>10518.277127493398</v>
      </c>
      <c r="CS363" s="15">
        <f ca="1">(BL363*DCF!I$28-DCF!I$5*MAX(BL363*DCF!I$28,0)-MAX(BL363-BK363,0)/Inputs!$B$17)*DCF!I$6</f>
        <v>12608.342617574775</v>
      </c>
      <c r="CT363" s="15">
        <f ca="1">(BM363*DCF!J$28-DCF!J$5*MAX(BM363*DCF!J$28,0)-MAX(BM363-BL363,0)/Inputs!$B$17)*DCF!J$6</f>
        <v>12553.077932484852</v>
      </c>
      <c r="CU363" s="15">
        <f ca="1">(BN363*DCF!K$28-DCF!K$5*MAX(BN363*DCF!K$28,0)-MAX(BN363-BM363,0)/Inputs!$B$17)*DCF!K$6</f>
        <v>14281.468311001943</v>
      </c>
      <c r="CV363" s="15">
        <f ca="1">(BO363*DCF!L$28-DCF!L$5*MAX(BO363*DCF!L$28,0)-MAX(BO363-BN363,0)/Inputs!$B$17)*DCF!L$6</f>
        <v>18963.046115134701</v>
      </c>
      <c r="CW363" s="15">
        <f ca="1">(BP363*DCF!M$28-DCF!M$5*MAX(BP363*DCF!M$28,0)-MAX(BP363-BO363,0)/Inputs!$B$17)*DCF!M$6</f>
        <v>24660.828563823328</v>
      </c>
      <c r="CX363" s="15">
        <f ca="1">(BQ363*DCF!C$46-DCF!C$5*MAX(BQ363*DCF!C$46,0)-MAX(BQ363-Inputs!$B$20,0)/Inputs!$B$24)*DCF!C$6</f>
        <v>-702.62353458288135</v>
      </c>
      <c r="CY363" s="15">
        <f ca="1">(BR363*DCF!D$46-DCF!D$5*MAX(BR363*DCF!D$46,0)-MAX(BR363-BQ363,0)/Inputs!$B$24)*DCF!D$6</f>
        <v>-1744.2891014932366</v>
      </c>
      <c r="CZ363" s="15">
        <f ca="1">(BS363*DCF!E$46-DCF!E$5*MAX(BS363*DCF!E$46,0)-MAX(BS363-BR363,0)/Inputs!$B$24)*DCF!E$6</f>
        <v>-4104.906046661421</v>
      </c>
      <c r="DA363" s="15">
        <f ca="1">(BT363*DCF!F$46-DCF!F$5*MAX(BT363*DCF!F$46,0)-MAX(BT363-BS363,0)/Inputs!$B$24)*DCF!F$6</f>
        <v>-803.0796678526392</v>
      </c>
      <c r="DB363" s="15">
        <f ca="1">(BU363*DCF!G$46-DCF!G$5*MAX(BU363*DCF!G$46,0)-MAX(BU363-BT363,0)/Inputs!$B$24)*DCF!G$6</f>
        <v>-4799.54955407546</v>
      </c>
      <c r="DC363" s="15">
        <f ca="1">(BV363*DCF!H$46-DCF!H$5*MAX(BV363*DCF!H$46,0)-MAX(BV363-BU363,0)/Inputs!$B$24)*DCF!H$6</f>
        <v>-3134.805692992416</v>
      </c>
      <c r="DD363" s="15">
        <f ca="1">(BW363*DCF!I$46-DCF!I$5*MAX(BW363*DCF!I$46,0)-MAX(BW363-BV363,0)/Inputs!$B$24)*DCF!I$6</f>
        <v>-3459.9998469956881</v>
      </c>
      <c r="DE363" s="15">
        <f ca="1">(BX363*DCF!J$46-DCF!J$5*MAX(BX363*DCF!J$46,0)-MAX(BX363-BW363,0)/Inputs!$B$24)*DCF!J$6</f>
        <v>-632.21721672770718</v>
      </c>
      <c r="DF363" s="15">
        <f ca="1">(BY363*DCF!K$46-DCF!K$5*MAX(BY363*DCF!K$46,0)-MAX(BY363-BX363,0)/Inputs!$B$24)*DCF!K$6</f>
        <v>-1913.5778697337034</v>
      </c>
      <c r="DG363" s="15">
        <f ca="1">(BZ363*DCF!L$46-DCF!L$5*MAX(BZ363*DCF!L$46,0)-MAX(BZ363-BY363,0)/Inputs!$B$24)*DCF!L$6</f>
        <v>-2172.7540545027555</v>
      </c>
      <c r="DH363" s="15">
        <f ca="1">(CA363*DCF!M$46-DCF!M$5*MAX(CA363*DCF!M$46,0)-MAX(CA363-BZ363,0)/Inputs!$B$24)*DCF!M$6</f>
        <v>-1328.2970257763036</v>
      </c>
      <c r="DI363" s="15">
        <f ca="1">SUM(CB363:CL363)+BE363*DCF!M$10*(1+Inputs!$B$30)*(1-Inputs!$B$33)*(1-Inputs!$B$30/Inputs!$B$31)/(Inputs!$B$29-Inputs!$B$30)*DCF!M$6</f>
        <v>151768.8734521021</v>
      </c>
      <c r="DJ363" s="15">
        <f ca="1">SUM(CM363:CW363)+BP363*DCF!M$28*(1+Inputs!$B$30)*(1-Inputs!$B$33)*(1-Inputs!$B$30/Inputs!$B$31)/(Inputs!$B$29-Inputs!$B$30)*DCF!M$6</f>
        <v>699656.06242138194</v>
      </c>
      <c r="DK363" s="15">
        <f ca="1">SUM(CX363:DH363)+CA363*DCF!M$46*(1+Inputs!$B$30)*(1-Inputs!$B$33)*(1-Inputs!$B$30/Inputs!$B$31)/(Inputs!$B$29-Inputs!$B$30)*DCF!M$6</f>
        <v>345395.18223764689</v>
      </c>
      <c r="DM363" s="15">
        <f ca="1">DI363+DJ363+DK363+Inputs!$B$34+Inputs!$B$36-Inputs!$B$35</f>
        <v>1273671.1181111308</v>
      </c>
    </row>
    <row r="364" spans="1:117" x14ac:dyDescent="0.75">
      <c r="A364" s="11">
        <v>351</v>
      </c>
      <c r="C364" s="24">
        <f t="shared" ref="C364:M373" ca="1" si="215">_xlfn.NORM.S.INV(RAND())</f>
        <v>-0.62367558203910078</v>
      </c>
      <c r="D364" s="24">
        <f t="shared" ca="1" si="215"/>
        <v>-1.0961520768245749</v>
      </c>
      <c r="E364" s="24">
        <f t="shared" ca="1" si="215"/>
        <v>-1.7654943527357312</v>
      </c>
      <c r="F364" s="24">
        <f t="shared" ca="1" si="215"/>
        <v>2.5639888524008208</v>
      </c>
      <c r="G364" s="24">
        <f t="shared" ca="1" si="215"/>
        <v>1.0134863252937667</v>
      </c>
      <c r="H364" s="24">
        <f t="shared" ca="1" si="215"/>
        <v>-0.45225305591535314</v>
      </c>
      <c r="I364" s="24">
        <f t="shared" ca="1" si="215"/>
        <v>1.8424632393328737E-2</v>
      </c>
      <c r="J364" s="24">
        <f t="shared" ca="1" si="215"/>
        <v>3.3804820136137718E-2</v>
      </c>
      <c r="K364" s="24">
        <f t="shared" ca="1" si="215"/>
        <v>0.71434966343716766</v>
      </c>
      <c r="L364" s="24">
        <f t="shared" ca="1" si="215"/>
        <v>-0.91528402320283708</v>
      </c>
      <c r="M364" s="24">
        <f t="shared" ca="1" si="215"/>
        <v>0.76420484832945601</v>
      </c>
      <c r="N364" s="24">
        <f ca="1">SQRT(Inputs!$B$38)*C364+SQRT(1-Inputs!$B$38)*_xlfn.NORM.S.INV(RAND())</f>
        <v>-0.43110088123815316</v>
      </c>
      <c r="O364" s="24">
        <f ca="1">SQRT(Inputs!$B$38)*D364+SQRT(1-Inputs!$B$38)*_xlfn.NORM.S.INV(RAND())</f>
        <v>-9.1166719854934075E-2</v>
      </c>
      <c r="P364" s="24">
        <f ca="1">SQRT(Inputs!$B$38)*E364+SQRT(1-Inputs!$B$38)*_xlfn.NORM.S.INV(RAND())</f>
        <v>-0.90107777217295904</v>
      </c>
      <c r="Q364" s="24">
        <f ca="1">SQRT(Inputs!$B$38)*F364+SQRT(1-Inputs!$B$38)*_xlfn.NORM.S.INV(RAND())</f>
        <v>2.1095647769525208</v>
      </c>
      <c r="R364" s="24">
        <f ca="1">SQRT(Inputs!$B$38)*G364+SQRT(1-Inputs!$B$38)*_xlfn.NORM.S.INV(RAND())</f>
        <v>-0.26477371699495178</v>
      </c>
      <c r="S364" s="24">
        <f ca="1">SQRT(Inputs!$B$38)*H364+SQRT(1-Inputs!$B$38)*_xlfn.NORM.S.INV(RAND())</f>
        <v>-0.30095245886063282</v>
      </c>
      <c r="T364" s="24">
        <f ca="1">SQRT(Inputs!$B$38)*I364+SQRT(1-Inputs!$B$38)*_xlfn.NORM.S.INV(RAND())</f>
        <v>0.13257353783083697</v>
      </c>
      <c r="U364" s="24">
        <f ca="1">SQRT(Inputs!$B$38)*J364+SQRT(1-Inputs!$B$38)*_xlfn.NORM.S.INV(RAND())</f>
        <v>-0.3857604443559044</v>
      </c>
      <c r="V364" s="24">
        <f ca="1">SQRT(Inputs!$B$38)*K364+SQRT(1-Inputs!$B$38)*_xlfn.NORM.S.INV(RAND())</f>
        <v>-0.79329296849668474</v>
      </c>
      <c r="W364" s="24">
        <f ca="1">SQRT(Inputs!$B$38)*L364+SQRT(1-Inputs!$B$38)*_xlfn.NORM.S.INV(RAND())</f>
        <v>1.2501561723978922</v>
      </c>
      <c r="X364" s="24">
        <f ca="1">SQRT(Inputs!$B$38)*M364+SQRT(1-Inputs!$B$38)*_xlfn.NORM.S.INV(RAND())</f>
        <v>1.1586650510459604</v>
      </c>
      <c r="Y364" s="24">
        <f ca="1">SQRT(Inputs!$B$38)*C364+SQRT(1-Inputs!$B$38)*_xlfn.NORM.S.INV(RAND())</f>
        <v>1.2566694358699912</v>
      </c>
      <c r="Z364" s="24">
        <f ca="1">SQRT(Inputs!$B$38)*D364+SQRT(1-Inputs!$B$38)*_xlfn.NORM.S.INV(RAND())</f>
        <v>-0.63587087093537975</v>
      </c>
      <c r="AA364" s="24">
        <f ca="1">SQRT(Inputs!$B$38)*E364+SQRT(1-Inputs!$B$38)*_xlfn.NORM.S.INV(RAND())</f>
        <v>-1.2814974219068538</v>
      </c>
      <c r="AB364" s="24">
        <f ca="1">SQRT(Inputs!$B$38)*F364+SQRT(1-Inputs!$B$38)*_xlfn.NORM.S.INV(RAND())</f>
        <v>0.37504470878637841</v>
      </c>
      <c r="AC364" s="24">
        <f ca="1">SQRT(Inputs!$B$38)*G364+SQRT(1-Inputs!$B$38)*_xlfn.NORM.S.INV(RAND())</f>
        <v>0.75637264421128192</v>
      </c>
      <c r="AD364" s="24">
        <f ca="1">SQRT(Inputs!$B$38)*H364+SQRT(1-Inputs!$B$38)*_xlfn.NORM.S.INV(RAND())</f>
        <v>-1.4443548732861353</v>
      </c>
      <c r="AE364" s="24">
        <f ca="1">SQRT(Inputs!$B$38)*I364+SQRT(1-Inputs!$B$38)*_xlfn.NORM.S.INV(RAND())</f>
        <v>0.63791819796967131</v>
      </c>
      <c r="AF364" s="24">
        <f ca="1">SQRT(Inputs!$B$38)*J364+SQRT(1-Inputs!$B$38)*_xlfn.NORM.S.INV(RAND())</f>
        <v>-0.57750871794548064</v>
      </c>
      <c r="AG364" s="24">
        <f ca="1">SQRT(Inputs!$B$38)*K364+SQRT(1-Inputs!$B$38)*_xlfn.NORM.S.INV(RAND())</f>
        <v>1.0034588341067781</v>
      </c>
      <c r="AH364" s="24">
        <f ca="1">SQRT(Inputs!$B$38)*L364+SQRT(1-Inputs!$B$38)*_xlfn.NORM.S.INV(RAND())</f>
        <v>0.25484050619705789</v>
      </c>
      <c r="AI364" s="24">
        <f ca="1">SQRT(Inputs!$B$38)*M364+SQRT(1-Inputs!$B$38)*_xlfn.NORM.S.INV(RAND())</f>
        <v>0.62817966699149286</v>
      </c>
      <c r="AJ364" s="24">
        <f ca="1">SQRT(Inputs!$B$38)*C364+SQRT(1-Inputs!$B$38)*_xlfn.NORM.S.INV(RAND())</f>
        <v>-0.59873846879959003</v>
      </c>
      <c r="AK364" s="24">
        <f ca="1">SQRT(Inputs!$B$38)*D364+SQRT(1-Inputs!$B$38)*_xlfn.NORM.S.INV(RAND())</f>
        <v>3.662785651263234E-2</v>
      </c>
      <c r="AL364" s="24">
        <f ca="1">SQRT(Inputs!$B$38)*E364+SQRT(1-Inputs!$B$38)*_xlfn.NORM.S.INV(RAND())</f>
        <v>-0.39144687550552637</v>
      </c>
      <c r="AM364" s="24">
        <f ca="1">SQRT(Inputs!$B$38)*F364+SQRT(1-Inputs!$B$38)*_xlfn.NORM.S.INV(RAND())</f>
        <v>1.2793378326359466</v>
      </c>
      <c r="AN364" s="24">
        <f ca="1">SQRT(Inputs!$B$38)*G364+SQRT(1-Inputs!$B$38)*_xlfn.NORM.S.INV(RAND())</f>
        <v>0.86490745285644965</v>
      </c>
      <c r="AO364" s="24">
        <f ca="1">SQRT(Inputs!$B$38)*H364+SQRT(1-Inputs!$B$38)*_xlfn.NORM.S.INV(RAND())</f>
        <v>-0.23637520745683849</v>
      </c>
      <c r="AP364" s="24">
        <f ca="1">SQRT(Inputs!$B$38)*I364+SQRT(1-Inputs!$B$38)*_xlfn.NORM.S.INV(RAND())</f>
        <v>-0.75671821487633384</v>
      </c>
      <c r="AQ364" s="24">
        <f ca="1">SQRT(Inputs!$B$38)*J364+SQRT(1-Inputs!$B$38)*_xlfn.NORM.S.INV(RAND())</f>
        <v>0.4711389811190268</v>
      </c>
      <c r="AR364" s="24">
        <f ca="1">SQRT(Inputs!$B$38)*K364+SQRT(1-Inputs!$B$38)*_xlfn.NORM.S.INV(RAND())</f>
        <v>1.0764973847890351</v>
      </c>
      <c r="AS364" s="24">
        <f ca="1">SQRT(Inputs!$B$38)*L364+SQRT(1-Inputs!$B$38)*_xlfn.NORM.S.INV(RAND())</f>
        <v>-0.20702340561450128</v>
      </c>
      <c r="AT364" s="24">
        <f ca="1">SQRT(Inputs!$B$38)*M364+SQRT(1-Inputs!$B$38)*_xlfn.NORM.S.INV(RAND())</f>
        <v>1.3997794887891348</v>
      </c>
      <c r="AU364" s="15">
        <f ca="1">Inputs!$B$6*EXP($B$8-0.5*C$5^2+C$5*N364)</f>
        <v>4627.7626010766762</v>
      </c>
      <c r="AV364" s="15">
        <f t="shared" ca="1" si="183"/>
        <v>5558.0757937108956</v>
      </c>
      <c r="AW364" s="15">
        <f t="shared" ca="1" si="184"/>
        <v>6001.4984072954721</v>
      </c>
      <c r="AX364" s="15">
        <f t="shared" ca="1" si="185"/>
        <v>9536.7349944592152</v>
      </c>
      <c r="AY364" s="15">
        <f t="shared" ca="1" si="186"/>
        <v>11299.982535314626</v>
      </c>
      <c r="AZ364" s="15">
        <f t="shared" ca="1" si="187"/>
        <v>13369.679419101674</v>
      </c>
      <c r="BA364" s="15">
        <f t="shared" ca="1" si="188"/>
        <v>16589.662832497888</v>
      </c>
      <c r="BB364" s="15">
        <f t="shared" ca="1" si="189"/>
        <v>19540.782263335492</v>
      </c>
      <c r="BC364" s="15">
        <f t="shared" ca="1" si="190"/>
        <v>22168.232044646178</v>
      </c>
      <c r="BD364" s="15">
        <f t="shared" ca="1" si="191"/>
        <v>30526.941434153519</v>
      </c>
      <c r="BE364" s="15">
        <f t="shared" ca="1" si="192"/>
        <v>41570.279353532824</v>
      </c>
      <c r="BF364" s="15">
        <f ca="1">Inputs!$B$13*EXP($B$9-0.5*C$6^2+C$6*Y364)</f>
        <v>17743.970452611225</v>
      </c>
      <c r="BG364" s="15">
        <f t="shared" ca="1" si="193"/>
        <v>19281.072244170675</v>
      </c>
      <c r="BH364" s="15">
        <f t="shared" ca="1" si="194"/>
        <v>19047.129540329308</v>
      </c>
      <c r="BI364" s="15">
        <f t="shared" ca="1" si="195"/>
        <v>24702.147028424119</v>
      </c>
      <c r="BJ364" s="15">
        <f t="shared" ca="1" si="196"/>
        <v>33771.647069850609</v>
      </c>
      <c r="BK364" s="15">
        <f t="shared" ca="1" si="197"/>
        <v>34049.233850717268</v>
      </c>
      <c r="BL364" s="15">
        <f t="shared" ca="1" si="198"/>
        <v>45429.972299666755</v>
      </c>
      <c r="BM364" s="15">
        <f t="shared" ca="1" si="199"/>
        <v>51977.242781208304</v>
      </c>
      <c r="BN364" s="15">
        <f t="shared" ca="1" si="200"/>
        <v>72093.846737231623</v>
      </c>
      <c r="BO364" s="15">
        <f t="shared" ca="1" si="201"/>
        <v>91371.00470843316</v>
      </c>
      <c r="BP364" s="15">
        <f t="shared" ca="1" si="202"/>
        <v>120756.16070978185</v>
      </c>
      <c r="BQ364" s="15">
        <f ca="1">Inputs!$B$20*EXP($B$10-0.5*C$7^2+C$7*AJ364)</f>
        <v>3468.8087559121714</v>
      </c>
      <c r="BR364" s="15">
        <f t="shared" ca="1" si="203"/>
        <v>4761.7965839414774</v>
      </c>
      <c r="BS364" s="15">
        <f t="shared" ca="1" si="204"/>
        <v>5827.3808419168936</v>
      </c>
      <c r="BT364" s="15">
        <f t="shared" ca="1" si="205"/>
        <v>11238.89076136571</v>
      </c>
      <c r="BU364" s="15">
        <f t="shared" ca="1" si="206"/>
        <v>19201.665732263918</v>
      </c>
      <c r="BV364" s="15">
        <f t="shared" ca="1" si="207"/>
        <v>25329.56704674476</v>
      </c>
      <c r="BW364" s="15">
        <f t="shared" ca="1" si="208"/>
        <v>30115.075252223593</v>
      </c>
      <c r="BX364" s="15">
        <f t="shared" ca="1" si="209"/>
        <v>46293.065401111766</v>
      </c>
      <c r="BY364" s="15">
        <f t="shared" ca="1" si="210"/>
        <v>79699.253008393105</v>
      </c>
      <c r="BZ364" s="15">
        <f t="shared" ca="1" si="211"/>
        <v>107653.19717691526</v>
      </c>
      <c r="CA364" s="15">
        <f t="shared" ca="1" si="212"/>
        <v>193926.2842177813</v>
      </c>
      <c r="CB364" s="15">
        <f ca="1">(AU364*DCF!C$10-DCF!C$5*MAX(AU364*DCF!C$10,0)-MAX(AU364-Inputs!$B$6,0)/Inputs!$B$10)*DCF!C$6</f>
        <v>1045.4591829284293</v>
      </c>
      <c r="CC364" s="15">
        <f ca="1">(AV364*DCF!D$10-DCF!D$5*MAX(AV364*DCF!D$10,0)-MAX(AV364-AU364,0)/Inputs!$B$10)*DCF!D$6</f>
        <v>1127.910795991598</v>
      </c>
      <c r="CD364" s="15">
        <f ca="1">(AW364*DCF!E$10-DCF!E$5*MAX(AW364*DCF!E$10,0)-MAX(AW364-AV364,0)/Inputs!$B$10)*DCF!E$6</f>
        <v>1285.7733109769961</v>
      </c>
      <c r="CE364" s="15">
        <f ca="1">(AX364*DCF!F$10-DCF!F$5*MAX(AX364*DCF!F$10,0)-MAX(AX364-AW364,0)/Inputs!$B$10)*DCF!F$6</f>
        <v>1346.2589657615229</v>
      </c>
      <c r="CF364" s="15">
        <f ca="1">(AY364*DCF!G$10-DCF!G$5*MAX(AY364*DCF!G$10,0)-MAX(AY364-AX364,0)/Inputs!$B$10)*DCF!G$6</f>
        <v>1989.320040732053</v>
      </c>
      <c r="CG364" s="15">
        <f ca="1">(AZ364*DCF!H$10-DCF!H$5*MAX(AZ364*DCF!H$10,0)-MAX(AZ364-AY364,0)/Inputs!$B$10)*DCF!H$6</f>
        <v>2228.2210631089761</v>
      </c>
      <c r="CH364" s="15">
        <f ca="1">(BA364*DCF!I$10-DCF!I$5*MAX(BA364*DCF!I$10,0)-MAX(BA364-AZ364,0)/Inputs!$B$10)*DCF!I$6</f>
        <v>2502.1361089346688</v>
      </c>
      <c r="CI364" s="15">
        <f ca="1">(BB364*DCF!J$10-DCF!J$5*MAX(BB364*DCF!J$10,0)-MAX(BB364-BA364,0)/Inputs!$B$10)*DCF!J$6</f>
        <v>2906.0500581426231</v>
      </c>
      <c r="CJ364" s="15">
        <f ca="1">(BC364*DCF!K$10-DCF!K$5*MAX(BC364*DCF!K$10,0)-MAX(BC364-BB364,0)/Inputs!$B$10)*DCF!K$6</f>
        <v>3200.926363085101</v>
      </c>
      <c r="CK364" s="15">
        <f ca="1">(BD364*DCF!L$10-DCF!L$5*MAX(BD364*DCF!L$10,0)-MAX(BD364-BC364,0)/Inputs!$B$10)*DCF!L$6</f>
        <v>3523.1268042230622</v>
      </c>
      <c r="CL364" s="15">
        <f ca="1">(BE364*DCF!M$10-DCF!M$5*MAX(BE364*DCF!M$10,0)-MAX(BE364-BD364,0)/Inputs!$B$10)*DCF!M$6</f>
        <v>4546.8593772013483</v>
      </c>
      <c r="CM364" s="15">
        <f ca="1">(BF364*DCF!C$28-DCF!C$5*MAX(BF364*DCF!C$28,0)-MAX(BF364-Inputs!$B$13,0)/Inputs!$B$17)*DCF!C$6</f>
        <v>3947.2209085308655</v>
      </c>
      <c r="CN364" s="15">
        <f ca="1">(BG364*DCF!D$28-DCF!D$5*MAX(BG364*DCF!D$28,0)-MAX(BG364-BF364,0)/Inputs!$B$17)*DCF!D$6</f>
        <v>5350.7861832248118</v>
      </c>
      <c r="CO364" s="15">
        <f ca="1">(BH364*DCF!E$28-DCF!E$5*MAX(BH364*DCF!E$28,0)-MAX(BH364-BG364,0)/Inputs!$B$17)*DCF!E$6</f>
        <v>5394.486247456156</v>
      </c>
      <c r="CP364" s="15">
        <f ca="1">(BI364*DCF!F$28-DCF!F$5*MAX(BI364*DCF!F$28,0)-MAX(BI364-BH364,0)/Inputs!$B$17)*DCF!F$6</f>
        <v>5676.3969242817884</v>
      </c>
      <c r="CQ364" s="15">
        <f ca="1">(BJ364*DCF!G$28-DCF!G$5*MAX(BJ364*DCF!G$28,0)-MAX(BJ364-BI364,0)/Inputs!$B$17)*DCF!G$6</f>
        <v>7236.9097457733133</v>
      </c>
      <c r="CR364" s="15">
        <f ca="1">(BK364*DCF!H$28-DCF!H$5*MAX(BK364*DCF!H$28,0)-MAX(BK364-BJ364,0)/Inputs!$B$17)*DCF!H$6</f>
        <v>8377.621991548458</v>
      </c>
      <c r="CS364" s="15">
        <f ca="1">(BL364*DCF!I$28-DCF!I$5*MAX(BL364*DCF!I$28,0)-MAX(BL364-BK364,0)/Inputs!$B$17)*DCF!I$6</f>
        <v>9049.5110922267013</v>
      </c>
      <c r="CT364" s="15">
        <f ca="1">(BM364*DCF!J$28-DCF!J$5*MAX(BM364*DCF!J$28,0)-MAX(BM364-BL364,0)/Inputs!$B$17)*DCF!J$6</f>
        <v>10727.125522682676</v>
      </c>
      <c r="CU364" s="15">
        <f ca="1">(BN364*DCF!K$28-DCF!K$5*MAX(BN364*DCF!K$28,0)-MAX(BN364-BM364,0)/Inputs!$B$17)*DCF!K$6</f>
        <v>12760.99560065778</v>
      </c>
      <c r="CV364" s="15">
        <f ca="1">(BO364*DCF!L$28-DCF!L$5*MAX(BO364*DCF!L$28,0)-MAX(BO364-BN364,0)/Inputs!$B$17)*DCF!L$6</f>
        <v>16049.190736344452</v>
      </c>
      <c r="CW364" s="15">
        <f ca="1">(BP364*DCF!M$28-DCF!M$5*MAX(BP364*DCF!M$28,0)-MAX(BP364-BO364,0)/Inputs!$B$17)*DCF!M$6</f>
        <v>19648.767018332481</v>
      </c>
      <c r="CX364" s="15">
        <f ca="1">(BQ364*DCF!C$46-DCF!C$5*MAX(BQ364*DCF!C$46,0)-MAX(BQ364-Inputs!$B$20,0)/Inputs!$B$24)*DCF!C$6</f>
        <v>-924.80976160196622</v>
      </c>
      <c r="CY364" s="15">
        <f ca="1">(BR364*DCF!D$46-DCF!D$5*MAX(BR364*DCF!D$46,0)-MAX(BR364-BQ364,0)/Inputs!$B$24)*DCF!D$6</f>
        <v>-1364.434803793672</v>
      </c>
      <c r="CZ364" s="15">
        <f ca="1">(BS364*DCF!E$46-DCF!E$5*MAX(BS364*DCF!E$46,0)-MAX(BS364-BR364,0)/Inputs!$B$24)*DCF!E$6</f>
        <v>-1109.121910211225</v>
      </c>
      <c r="DA364" s="15">
        <f ca="1">(BT364*DCF!F$46-DCF!F$5*MAX(BT364*DCF!F$46,0)-MAX(BT364-BS364,0)/Inputs!$B$24)*DCF!F$6</f>
        <v>-2788.9889154801713</v>
      </c>
      <c r="DB364" s="15">
        <f ca="1">(BU364*DCF!G$46-DCF!G$5*MAX(BU364*DCF!G$46,0)-MAX(BU364-BT364,0)/Inputs!$B$24)*DCF!G$6</f>
        <v>-3324.426272360779</v>
      </c>
      <c r="DC364" s="15">
        <f ca="1">(BV364*DCF!H$46-DCF!H$5*MAX(BV364*DCF!H$46,0)-MAX(BV364-BU364,0)/Inputs!$B$24)*DCF!H$6</f>
        <v>-1904.20778720063</v>
      </c>
      <c r="DD364" s="15">
        <f ca="1">(BW364*DCF!I$46-DCF!I$5*MAX(BW364*DCF!I$46,0)-MAX(BW364-BV364,0)/Inputs!$B$24)*DCF!I$6</f>
        <v>-678.21494108980426</v>
      </c>
      <c r="DE364" s="15">
        <f ca="1">(BX364*DCF!J$46-DCF!J$5*MAX(BX364*DCF!J$46,0)-MAX(BX364-BW364,0)/Inputs!$B$24)*DCF!J$6</f>
        <v>-2348.2726362337144</v>
      </c>
      <c r="DF364" s="15">
        <f ca="1">(BY364*DCF!K$46-DCF!K$5*MAX(BY364*DCF!K$46,0)-MAX(BY364-BX364,0)/Inputs!$B$24)*DCF!K$6</f>
        <v>-3630.9390159428235</v>
      </c>
      <c r="DG364" s="15">
        <f ca="1">(BZ364*DCF!L$46-DCF!L$5*MAX(BZ364*DCF!L$46,0)-MAX(BZ364-BY364,0)/Inputs!$B$24)*DCF!L$6</f>
        <v>1115.4976217238732</v>
      </c>
      <c r="DH364" s="15">
        <f ca="1">(CA364*DCF!M$46-DCF!M$5*MAX(CA364*DCF!M$46,0)-MAX(CA364-BZ364,0)/Inputs!$B$24)*DCF!M$6</f>
        <v>-2832.8641978832729</v>
      </c>
      <c r="DI364" s="15">
        <f ca="1">SUM(CB364:CL364)+BE364*DCF!M$10*(1+Inputs!$B$30)*(1-Inputs!$B$33)*(1-Inputs!$B$30/Inputs!$B$31)/(Inputs!$B$29-Inputs!$B$30)*DCF!M$6</f>
        <v>141392.67922200402</v>
      </c>
      <c r="DJ364" s="15">
        <f ca="1">SUM(CM364:CW364)+BP364*DCF!M$28*(1+Inputs!$B$30)*(1-Inputs!$B$33)*(1-Inputs!$B$30/Inputs!$B$31)/(Inputs!$B$29-Inputs!$B$30)*DCF!M$6</f>
        <v>552307.00142470771</v>
      </c>
      <c r="DK364" s="15">
        <f ca="1">SUM(CX364:DH364)+CA364*DCF!M$46*(1+Inputs!$B$30)*(1-Inputs!$B$33)*(1-Inputs!$B$30/Inputs!$B$31)/(Inputs!$B$29-Inputs!$B$30)*DCF!M$6</f>
        <v>280042.22481754475</v>
      </c>
      <c r="DM364" s="15">
        <f ca="1">DI364+DJ364+DK364+Inputs!$B$34+Inputs!$B$36-Inputs!$B$35</f>
        <v>1050592.9054642564</v>
      </c>
    </row>
    <row r="365" spans="1:117" x14ac:dyDescent="0.75">
      <c r="A365" s="11">
        <v>352</v>
      </c>
      <c r="C365" s="24">
        <f t="shared" ca="1" si="215"/>
        <v>-0.61258189188885437</v>
      </c>
      <c r="D365" s="24">
        <f t="shared" ca="1" si="215"/>
        <v>1.7382138239918778</v>
      </c>
      <c r="E365" s="24">
        <f t="shared" ca="1" si="215"/>
        <v>0.92956940276579092</v>
      </c>
      <c r="F365" s="24">
        <f t="shared" ca="1" si="215"/>
        <v>-1.5491742279299014</v>
      </c>
      <c r="G365" s="24">
        <f t="shared" ca="1" si="215"/>
        <v>-0.33280873446433645</v>
      </c>
      <c r="H365" s="24">
        <f t="shared" ca="1" si="215"/>
        <v>-1.1755225576036707</v>
      </c>
      <c r="I365" s="24">
        <f t="shared" ca="1" si="215"/>
        <v>0.31451948548610936</v>
      </c>
      <c r="J365" s="24">
        <f t="shared" ca="1" si="215"/>
        <v>1.2888155646578812</v>
      </c>
      <c r="K365" s="24">
        <f t="shared" ca="1" si="215"/>
        <v>0.39326536145393015</v>
      </c>
      <c r="L365" s="24">
        <f t="shared" ca="1" si="215"/>
        <v>-1.5716633912225106</v>
      </c>
      <c r="M365" s="24">
        <f t="shared" ca="1" si="215"/>
        <v>-1.8058979556136143</v>
      </c>
      <c r="N365" s="24">
        <f ca="1">SQRT(Inputs!$B$38)*C365+SQRT(1-Inputs!$B$38)*_xlfn.NORM.S.INV(RAND())</f>
        <v>0.28909696405132035</v>
      </c>
      <c r="O365" s="24">
        <f ca="1">SQRT(Inputs!$B$38)*D365+SQRT(1-Inputs!$B$38)*_xlfn.NORM.S.INV(RAND())</f>
        <v>2.6236806057991191</v>
      </c>
      <c r="P365" s="24">
        <f ca="1">SQRT(Inputs!$B$38)*E365+SQRT(1-Inputs!$B$38)*_xlfn.NORM.S.INV(RAND())</f>
        <v>0.45000372339403794</v>
      </c>
      <c r="Q365" s="24">
        <f ca="1">SQRT(Inputs!$B$38)*F365+SQRT(1-Inputs!$B$38)*_xlfn.NORM.S.INV(RAND())</f>
        <v>-0.40450235110884541</v>
      </c>
      <c r="R365" s="24">
        <f ca="1">SQRT(Inputs!$B$38)*G365+SQRT(1-Inputs!$B$38)*_xlfn.NORM.S.INV(RAND())</f>
        <v>0.63079407127522902</v>
      </c>
      <c r="S365" s="24">
        <f ca="1">SQRT(Inputs!$B$38)*H365+SQRT(1-Inputs!$B$38)*_xlfn.NORM.S.INV(RAND())</f>
        <v>0.63481430949206785</v>
      </c>
      <c r="T365" s="24">
        <f ca="1">SQRT(Inputs!$B$38)*I365+SQRT(1-Inputs!$B$38)*_xlfn.NORM.S.INV(RAND())</f>
        <v>0.92243239380750874</v>
      </c>
      <c r="U365" s="24">
        <f ca="1">SQRT(Inputs!$B$38)*J365+SQRT(1-Inputs!$B$38)*_xlfn.NORM.S.INV(RAND())</f>
        <v>0.68612426613223021</v>
      </c>
      <c r="V365" s="24">
        <f ca="1">SQRT(Inputs!$B$38)*K365+SQRT(1-Inputs!$B$38)*_xlfn.NORM.S.INV(RAND())</f>
        <v>-3.4268980212877026E-2</v>
      </c>
      <c r="W365" s="24">
        <f ca="1">SQRT(Inputs!$B$38)*L365+SQRT(1-Inputs!$B$38)*_xlfn.NORM.S.INV(RAND())</f>
        <v>-1.0028685355721028</v>
      </c>
      <c r="X365" s="24">
        <f ca="1">SQRT(Inputs!$B$38)*M365+SQRT(1-Inputs!$B$38)*_xlfn.NORM.S.INV(RAND())</f>
        <v>-1.994147941362963</v>
      </c>
      <c r="Y365" s="24">
        <f ca="1">SQRT(Inputs!$B$38)*C365+SQRT(1-Inputs!$B$38)*_xlfn.NORM.S.INV(RAND())</f>
        <v>2.5149627971915889E-2</v>
      </c>
      <c r="Z365" s="24">
        <f ca="1">SQRT(Inputs!$B$38)*D365+SQRT(1-Inputs!$B$38)*_xlfn.NORM.S.INV(RAND())</f>
        <v>0.53129813203448406</v>
      </c>
      <c r="AA365" s="24">
        <f ca="1">SQRT(Inputs!$B$38)*E365+SQRT(1-Inputs!$B$38)*_xlfn.NORM.S.INV(RAND())</f>
        <v>0.78002670558719178</v>
      </c>
      <c r="AB365" s="24">
        <f ca="1">SQRT(Inputs!$B$38)*F365+SQRT(1-Inputs!$B$38)*_xlfn.NORM.S.INV(RAND())</f>
        <v>0.69140022703368631</v>
      </c>
      <c r="AC365" s="24">
        <f ca="1">SQRT(Inputs!$B$38)*G365+SQRT(1-Inputs!$B$38)*_xlfn.NORM.S.INV(RAND())</f>
        <v>-0.27299820138299719</v>
      </c>
      <c r="AD365" s="24">
        <f ca="1">SQRT(Inputs!$B$38)*H365+SQRT(1-Inputs!$B$38)*_xlfn.NORM.S.INV(RAND())</f>
        <v>-0.38716853122847311</v>
      </c>
      <c r="AE365" s="24">
        <f ca="1">SQRT(Inputs!$B$38)*I365+SQRT(1-Inputs!$B$38)*_xlfn.NORM.S.INV(RAND())</f>
        <v>0.40379226588903883</v>
      </c>
      <c r="AF365" s="24">
        <f ca="1">SQRT(Inputs!$B$38)*J365+SQRT(1-Inputs!$B$38)*_xlfn.NORM.S.INV(RAND())</f>
        <v>1.2192874286030149</v>
      </c>
      <c r="AG365" s="24">
        <f ca="1">SQRT(Inputs!$B$38)*K365+SQRT(1-Inputs!$B$38)*_xlfn.NORM.S.INV(RAND())</f>
        <v>0.45463052679282612</v>
      </c>
      <c r="AH365" s="24">
        <f ca="1">SQRT(Inputs!$B$38)*L365+SQRT(1-Inputs!$B$38)*_xlfn.NORM.S.INV(RAND())</f>
        <v>-1.4233306859266639</v>
      </c>
      <c r="AI365" s="24">
        <f ca="1">SQRT(Inputs!$B$38)*M365+SQRT(1-Inputs!$B$38)*_xlfn.NORM.S.INV(RAND())</f>
        <v>0.19541009360044026</v>
      </c>
      <c r="AJ365" s="24">
        <f ca="1">SQRT(Inputs!$B$38)*C365+SQRT(1-Inputs!$B$38)*_xlfn.NORM.S.INV(RAND())</f>
        <v>-0.29187080572818364</v>
      </c>
      <c r="AK365" s="24">
        <f ca="1">SQRT(Inputs!$B$38)*D365+SQRT(1-Inputs!$B$38)*_xlfn.NORM.S.INV(RAND())</f>
        <v>0.72284717334164661</v>
      </c>
      <c r="AL365" s="24">
        <f ca="1">SQRT(Inputs!$B$38)*E365+SQRT(1-Inputs!$B$38)*_xlfn.NORM.S.INV(RAND())</f>
        <v>0.37617211557348429</v>
      </c>
      <c r="AM365" s="24">
        <f ca="1">SQRT(Inputs!$B$38)*F365+SQRT(1-Inputs!$B$38)*_xlfn.NORM.S.INV(RAND())</f>
        <v>-0.47203367632480231</v>
      </c>
      <c r="AN365" s="24">
        <f ca="1">SQRT(Inputs!$B$38)*G365+SQRT(1-Inputs!$B$38)*_xlfn.NORM.S.INV(RAND())</f>
        <v>0.72566589560494943</v>
      </c>
      <c r="AO365" s="24">
        <f ca="1">SQRT(Inputs!$B$38)*H365+SQRT(1-Inputs!$B$38)*_xlfn.NORM.S.INV(RAND())</f>
        <v>-0.8498374058804693</v>
      </c>
      <c r="AP365" s="24">
        <f ca="1">SQRT(Inputs!$B$38)*I365+SQRT(1-Inputs!$B$38)*_xlfn.NORM.S.INV(RAND())</f>
        <v>0.44173591292256165</v>
      </c>
      <c r="AQ365" s="24">
        <f ca="1">SQRT(Inputs!$B$38)*J365+SQRT(1-Inputs!$B$38)*_xlfn.NORM.S.INV(RAND())</f>
        <v>1.3398384914293728</v>
      </c>
      <c r="AR365" s="24">
        <f ca="1">SQRT(Inputs!$B$38)*K365+SQRT(1-Inputs!$B$38)*_xlfn.NORM.S.INV(RAND())</f>
        <v>1.6631745315886202</v>
      </c>
      <c r="AS365" s="24">
        <f ca="1">SQRT(Inputs!$B$38)*L365+SQRT(1-Inputs!$B$38)*_xlfn.NORM.S.INV(RAND())</f>
        <v>-2.1955578103316777</v>
      </c>
      <c r="AT365" s="24">
        <f ca="1">SQRT(Inputs!$B$38)*M365+SQRT(1-Inputs!$B$38)*_xlfn.NORM.S.INV(RAND())</f>
        <v>-2.0331037586059</v>
      </c>
      <c r="AU365" s="15">
        <f ca="1">Inputs!$B$6*EXP($B$8-0.5*C$5^2+C$5*N365)</f>
        <v>5199.9767365608795</v>
      </c>
      <c r="AV365" s="15">
        <f t="shared" ca="1" si="183"/>
        <v>9309.1897053085904</v>
      </c>
      <c r="AW365" s="15">
        <f t="shared" ca="1" si="184"/>
        <v>12061.212212526802</v>
      </c>
      <c r="AX365" s="15">
        <f t="shared" ca="1" si="185"/>
        <v>13999.855719548974</v>
      </c>
      <c r="AY365" s="15">
        <f t="shared" ca="1" si="186"/>
        <v>18417.265032987976</v>
      </c>
      <c r="AZ365" s="15">
        <f t="shared" ca="1" si="187"/>
        <v>24155.76020854033</v>
      </c>
      <c r="BA365" s="15">
        <f t="shared" ca="1" si="188"/>
        <v>32556.584107593124</v>
      </c>
      <c r="BB365" s="15">
        <f t="shared" ca="1" si="189"/>
        <v>42695.574797569636</v>
      </c>
      <c r="BC365" s="15">
        <f t="shared" ca="1" si="190"/>
        <v>52118.521084057036</v>
      </c>
      <c r="BD365" s="15">
        <f t="shared" ca="1" si="191"/>
        <v>58133.167529482671</v>
      </c>
      <c r="BE365" s="15">
        <f t="shared" ca="1" si="192"/>
        <v>59403.492530365511</v>
      </c>
      <c r="BF365" s="15">
        <f ca="1">Inputs!$B$13*EXP($B$9-0.5*C$6^2+C$6*Y365)</f>
        <v>13900.152451943348</v>
      </c>
      <c r="BG365" s="15">
        <f t="shared" ca="1" si="193"/>
        <v>18645.038122402762</v>
      </c>
      <c r="BH365" s="15">
        <f t="shared" ca="1" si="194"/>
        <v>25927.173549252257</v>
      </c>
      <c r="BI365" s="15">
        <f t="shared" ca="1" si="195"/>
        <v>35302.67076558953</v>
      </c>
      <c r="BJ365" s="15">
        <f t="shared" ca="1" si="196"/>
        <v>41608.765463086536</v>
      </c>
      <c r="BK365" s="15">
        <f t="shared" ca="1" si="197"/>
        <v>48444.8298516906</v>
      </c>
      <c r="BL365" s="15">
        <f t="shared" ca="1" si="198"/>
        <v>62705.514701860571</v>
      </c>
      <c r="BM365" s="15">
        <f t="shared" ca="1" si="199"/>
        <v>89684.23063146921</v>
      </c>
      <c r="BN365" s="15">
        <f t="shared" ca="1" si="200"/>
        <v>116476.36184703562</v>
      </c>
      <c r="BO365" s="15">
        <f t="shared" ca="1" si="201"/>
        <v>121459.00926666229</v>
      </c>
      <c r="BP365" s="15">
        <f t="shared" ca="1" si="202"/>
        <v>152839.86305378409</v>
      </c>
      <c r="BQ365" s="15">
        <f ca="1">Inputs!$B$20*EXP($B$10-0.5*C$7^2+C$7*AJ365)</f>
        <v>3867.6685540665799</v>
      </c>
      <c r="BR365" s="15">
        <f t="shared" ca="1" si="203"/>
        <v>6602.1490974268399</v>
      </c>
      <c r="BS365" s="15">
        <f t="shared" ca="1" si="204"/>
        <v>10072.412365247344</v>
      </c>
      <c r="BT365" s="15">
        <f t="shared" ca="1" si="205"/>
        <v>12270.175153267061</v>
      </c>
      <c r="BU365" s="15">
        <f t="shared" ca="1" si="206"/>
        <v>20269.071497093115</v>
      </c>
      <c r="BV365" s="15">
        <f t="shared" ca="1" si="207"/>
        <v>23286.163576185027</v>
      </c>
      <c r="BW365" s="15">
        <f t="shared" ca="1" si="208"/>
        <v>35679.088708882839</v>
      </c>
      <c r="BX365" s="15">
        <f t="shared" ca="1" si="209"/>
        <v>65279.812214807425</v>
      </c>
      <c r="BY365" s="15">
        <f t="shared" ca="1" si="210"/>
        <v>125737.539521425</v>
      </c>
      <c r="BZ365" s="15">
        <f t="shared" ca="1" si="211"/>
        <v>117835.73133411953</v>
      </c>
      <c r="CA365" s="15">
        <f t="shared" ca="1" si="212"/>
        <v>115333.58507260145</v>
      </c>
      <c r="CB365" s="15">
        <f ca="1">(AU365*DCF!C$10-DCF!C$5*MAX(AU365*DCF!C$10,0)-MAX(AU365-Inputs!$B$6,0)/Inputs!$B$10)*DCF!C$6</f>
        <v>1041.3791941505087</v>
      </c>
      <c r="CC365" s="15">
        <f ca="1">(AV365*DCF!D$10-DCF!D$5*MAX(AV365*DCF!D$10,0)-MAX(AV365-AU365,0)/Inputs!$B$10)*DCF!D$6</f>
        <v>1267.1278862931185</v>
      </c>
      <c r="CD365" s="15">
        <f ca="1">(AW365*DCF!E$10-DCF!E$5*MAX(AW365*DCF!E$10,0)-MAX(AW365-AV365,0)/Inputs!$B$10)*DCF!E$6</f>
        <v>2164.8724670393958</v>
      </c>
      <c r="CE365" s="15">
        <f ca="1">(AX365*DCF!F$10-DCF!F$5*MAX(AX365*DCF!F$10,0)-MAX(AX365-AW365,0)/Inputs!$B$10)*DCF!F$6</f>
        <v>2652.7625430405169</v>
      </c>
      <c r="CF365" s="15">
        <f ca="1">(AY365*DCF!G$10-DCF!G$5*MAX(AY365*DCF!G$10,0)-MAX(AY365-AX365,0)/Inputs!$B$10)*DCF!G$6</f>
        <v>2945.5880878959229</v>
      </c>
      <c r="CG365" s="15">
        <f ca="1">(AZ365*DCF!H$10-DCF!H$5*MAX(AZ365*DCF!H$10,0)-MAX(AZ365-AY365,0)/Inputs!$B$10)*DCF!H$6</f>
        <v>3670.8854764303196</v>
      </c>
      <c r="CH365" s="15">
        <f ca="1">(BA365*DCF!I$10-DCF!I$5*MAX(BA365*DCF!I$10,0)-MAX(BA365-AZ365,0)/Inputs!$B$10)*DCF!I$6</f>
        <v>4568.8707909430314</v>
      </c>
      <c r="CI365" s="15">
        <f ca="1">(BB365*DCF!J$10-DCF!J$5*MAX(BB365*DCF!J$10,0)-MAX(BB365-BA365,0)/Inputs!$B$10)*DCF!J$6</f>
        <v>5790.2627409344987</v>
      </c>
      <c r="CJ365" s="15">
        <f ca="1">(BC365*DCF!K$10-DCF!K$5*MAX(BC365*DCF!K$10,0)-MAX(BC365-BB365,0)/Inputs!$B$10)*DCF!K$6</f>
        <v>7071.1758297597089</v>
      </c>
      <c r="CK365" s="15">
        <f ca="1">(BD365*DCF!L$10-DCF!L$5*MAX(BD365*DCF!L$10,0)-MAX(BD365-BC365,0)/Inputs!$B$10)*DCF!L$6</f>
        <v>7989.795950852752</v>
      </c>
      <c r="CL365" s="15">
        <f ca="1">(BE365*DCF!M$10-DCF!M$5*MAX(BE365*DCF!M$10,0)-MAX(BE365-BD365,0)/Inputs!$B$10)*DCF!M$6</f>
        <v>8230.847228911296</v>
      </c>
      <c r="CM365" s="15">
        <f ca="1">(BF365*DCF!C$28-DCF!C$5*MAX(BF365*DCF!C$28,0)-MAX(BF365-Inputs!$B$13,0)/Inputs!$B$17)*DCF!C$6</f>
        <v>3661.8306460416388</v>
      </c>
      <c r="CN365" s="15">
        <f ca="1">(BG365*DCF!D$28-DCF!D$5*MAX(BG365*DCF!D$28,0)-MAX(BG365-BF365,0)/Inputs!$B$17)*DCF!D$6</f>
        <v>4479.0920879423375</v>
      </c>
      <c r="CO365" s="15">
        <f ca="1">(BH365*DCF!E$28-DCF!E$5*MAX(BH365*DCF!E$28,0)-MAX(BH365-BG365,0)/Inputs!$B$17)*DCF!E$6</f>
        <v>5907.8285642743358</v>
      </c>
      <c r="CP365" s="15">
        <f ca="1">(BI365*DCF!F$28-DCF!F$5*MAX(BI365*DCF!F$28,0)-MAX(BI365-BH365,0)/Inputs!$B$17)*DCF!F$6</f>
        <v>7876.7877507896492</v>
      </c>
      <c r="CQ365" s="15">
        <f ca="1">(BJ365*DCF!G$28-DCF!G$5*MAX(BJ365*DCF!G$28,0)-MAX(BJ365-BI365,0)/Inputs!$B$17)*DCF!G$6</f>
        <v>9735.0870526817253</v>
      </c>
      <c r="CR365" s="15">
        <f ca="1">(BK365*DCF!H$28-DCF!H$5*MAX(BK365*DCF!H$28,0)-MAX(BK365-BJ365,0)/Inputs!$B$17)*DCF!H$6</f>
        <v>10918.808339214227</v>
      </c>
      <c r="CS365" s="15">
        <f ca="1">(BL365*DCF!I$28-DCF!I$5*MAX(BL365*DCF!I$28,0)-MAX(BL365-BK365,0)/Inputs!$B$17)*DCF!I$6</f>
        <v>12698.546755868983</v>
      </c>
      <c r="CT365" s="15">
        <f ca="1">(BM365*DCF!J$28-DCF!J$5*MAX(BM365*DCF!J$28,0)-MAX(BM365-BL365,0)/Inputs!$B$17)*DCF!J$6</f>
        <v>16429.871347342327</v>
      </c>
      <c r="CU365" s="15">
        <f ca="1">(BN365*DCF!K$28-DCF!K$5*MAX(BN365*DCF!K$28,0)-MAX(BN365-BM365,0)/Inputs!$B$17)*DCF!K$6</f>
        <v>21316.17545846794</v>
      </c>
      <c r="CV365" s="15">
        <f ca="1">(BO365*DCF!L$28-DCF!L$5*MAX(BO365*DCF!L$28,0)-MAX(BO365-BN365,0)/Inputs!$B$17)*DCF!L$6</f>
        <v>23669.826893921203</v>
      </c>
      <c r="CW365" s="15">
        <f ca="1">(BP365*DCF!M$28-DCF!M$5*MAX(BP365*DCF!M$28,0)-MAX(BP365-BO365,0)/Inputs!$B$17)*DCF!M$6</f>
        <v>25476.727685804781</v>
      </c>
      <c r="CX365" s="15">
        <f ca="1">(BQ365*DCF!C$46-DCF!C$5*MAX(BQ365*DCF!C$46,0)-MAX(BQ365-Inputs!$B$20,0)/Inputs!$B$24)*DCF!C$6</f>
        <v>-1201.1560420784617</v>
      </c>
      <c r="CY365" s="15">
        <f ca="1">(BR365*DCF!D$46-DCF!D$5*MAX(BR365*DCF!D$46,0)-MAX(BR365-BQ365,0)/Inputs!$B$24)*DCF!D$6</f>
        <v>-2293.6130364260289</v>
      </c>
      <c r="CZ365" s="15">
        <f ca="1">(BS365*DCF!E$46-DCF!E$5*MAX(BS365*DCF!E$46,0)-MAX(BS365-BR365,0)/Inputs!$B$24)*DCF!E$6</f>
        <v>-2558.9625449143282</v>
      </c>
      <c r="DA365" s="15">
        <f ca="1">(BT365*DCF!F$46-DCF!F$5*MAX(BT365*DCF!F$46,0)-MAX(BT365-BS365,0)/Inputs!$B$24)*DCF!F$6</f>
        <v>-1693.866640325675</v>
      </c>
      <c r="DB365" s="15">
        <f ca="1">(BU365*DCF!G$46-DCF!G$5*MAX(BU365*DCF!G$46,0)-MAX(BU365-BT365,0)/Inputs!$B$24)*DCF!G$6</f>
        <v>-3372.4822095350883</v>
      </c>
      <c r="DC365" s="15">
        <f ca="1">(BV365*DCF!H$46-DCF!H$5*MAX(BV365*DCF!H$46,0)-MAX(BV365-BU365,0)/Inputs!$B$24)*DCF!H$6</f>
        <v>-937.54287754793756</v>
      </c>
      <c r="DD365" s="15">
        <f ca="1">(BW365*DCF!I$46-DCF!I$5*MAX(BW365*DCF!I$46,0)-MAX(BW365-BV365,0)/Inputs!$B$24)*DCF!I$6</f>
        <v>-2733.5069965921261</v>
      </c>
      <c r="DE365" s="15">
        <f ca="1">(BX365*DCF!J$46-DCF!J$5*MAX(BX365*DCF!J$46,0)-MAX(BX365-BW365,0)/Inputs!$B$24)*DCF!J$6</f>
        <v>-5111.3207173483715</v>
      </c>
      <c r="DF365" s="15">
        <f ca="1">(BY365*DCF!K$46-DCF!K$5*MAX(BY365*DCF!K$46,0)-MAX(BY365-BX365,0)/Inputs!$B$24)*DCF!K$6</f>
        <v>-7627.9851971586577</v>
      </c>
      <c r="DG365" s="15">
        <f ca="1">(BZ365*DCF!L$46-DCF!L$5*MAX(BZ365*DCF!L$46,0)-MAX(BZ365-BY365,0)/Inputs!$B$24)*DCF!L$6</f>
        <v>8145.4399792383729</v>
      </c>
      <c r="DH365" s="15">
        <f ca="1">(CA365*DCF!M$46-DCF!M$5*MAX(CA365*DCF!M$46,0)-MAX(CA365-BZ365,0)/Inputs!$B$24)*DCF!M$6</f>
        <v>9041.7003242781284</v>
      </c>
      <c r="DI365" s="15">
        <f ca="1">SUM(CB365:CL365)+BE365*DCF!M$10*(1+Inputs!$B$30)*(1-Inputs!$B$33)*(1-Inputs!$B$30/Inputs!$B$31)/(Inputs!$B$29-Inputs!$B$30)*DCF!M$6</f>
        <v>212714.27343812509</v>
      </c>
      <c r="DJ365" s="15">
        <f ca="1">SUM(CM365:CW365)+BP365*DCF!M$28*(1+Inputs!$B$30)*(1-Inputs!$B$33)*(1-Inputs!$B$30/Inputs!$B$31)/(Inputs!$B$29-Inputs!$B$30)*DCF!M$6</f>
        <v>709311.06255119736</v>
      </c>
      <c r="DK365" s="15">
        <f ca="1">SUM(CX365:DH365)+CA365*DCF!M$46*(1+Inputs!$B$30)*(1-Inputs!$B$33)*(1-Inputs!$B$30/Inputs!$B$31)/(Inputs!$B$29-Inputs!$B$30)*DCF!M$6</f>
        <v>167976.08870038079</v>
      </c>
      <c r="DM365" s="15">
        <f ca="1">DI365+DJ365+DK365+Inputs!$B$34+Inputs!$B$36-Inputs!$B$35</f>
        <v>1166852.4246897034</v>
      </c>
    </row>
    <row r="366" spans="1:117" x14ac:dyDescent="0.75">
      <c r="A366" s="11">
        <v>353</v>
      </c>
      <c r="C366" s="24">
        <f t="shared" ca="1" si="215"/>
        <v>0.55007933726354941</v>
      </c>
      <c r="D366" s="24">
        <f t="shared" ca="1" si="215"/>
        <v>-0.72637952620065127</v>
      </c>
      <c r="E366" s="24">
        <f t="shared" ca="1" si="215"/>
        <v>-0.90419132876332253</v>
      </c>
      <c r="F366" s="24">
        <f t="shared" ca="1" si="215"/>
        <v>-0.15591888734111253</v>
      </c>
      <c r="G366" s="24">
        <f t="shared" ca="1" si="215"/>
        <v>-9.4515171301288878E-2</v>
      </c>
      <c r="H366" s="24">
        <f t="shared" ca="1" si="215"/>
        <v>0.29046362625385747</v>
      </c>
      <c r="I366" s="24">
        <f t="shared" ca="1" si="215"/>
        <v>1.4743464303039518E-4</v>
      </c>
      <c r="J366" s="24">
        <f t="shared" ca="1" si="215"/>
        <v>1.3171142427551461</v>
      </c>
      <c r="K366" s="24">
        <f t="shared" ca="1" si="215"/>
        <v>-0.47913852541728408</v>
      </c>
      <c r="L366" s="24">
        <f t="shared" ca="1" si="215"/>
        <v>1.5390604898722331</v>
      </c>
      <c r="M366" s="24">
        <f t="shared" ca="1" si="215"/>
        <v>-6.5333568800268832E-2</v>
      </c>
      <c r="N366" s="24">
        <f ca="1">SQRT(Inputs!$B$38)*C366+SQRT(1-Inputs!$B$38)*_xlfn.NORM.S.INV(RAND())</f>
        <v>3.0407600899506948E-2</v>
      </c>
      <c r="O366" s="24">
        <f ca="1">SQRT(Inputs!$B$38)*D366+SQRT(1-Inputs!$B$38)*_xlfn.NORM.S.INV(RAND())</f>
        <v>0.11438981683180655</v>
      </c>
      <c r="P366" s="24">
        <f ca="1">SQRT(Inputs!$B$38)*E366+SQRT(1-Inputs!$B$38)*_xlfn.NORM.S.INV(RAND())</f>
        <v>-1.7431962008688655</v>
      </c>
      <c r="Q366" s="24">
        <f ca="1">SQRT(Inputs!$B$38)*F366+SQRT(1-Inputs!$B$38)*_xlfn.NORM.S.INV(RAND())</f>
        <v>0.38353031793445075</v>
      </c>
      <c r="R366" s="24">
        <f ca="1">SQRT(Inputs!$B$38)*G366+SQRT(1-Inputs!$B$38)*_xlfn.NORM.S.INV(RAND())</f>
        <v>-0.76496112282270579</v>
      </c>
      <c r="S366" s="24">
        <f ca="1">SQRT(Inputs!$B$38)*H366+SQRT(1-Inputs!$B$38)*_xlfn.NORM.S.INV(RAND())</f>
        <v>1.157895945311465</v>
      </c>
      <c r="T366" s="24">
        <f ca="1">SQRT(Inputs!$B$38)*I366+SQRT(1-Inputs!$B$38)*_xlfn.NORM.S.INV(RAND())</f>
        <v>1.3226872140971548</v>
      </c>
      <c r="U366" s="24">
        <f ca="1">SQRT(Inputs!$B$38)*J366+SQRT(1-Inputs!$B$38)*_xlfn.NORM.S.INV(RAND())</f>
        <v>1.7290378678570755</v>
      </c>
      <c r="V366" s="24">
        <f ca="1">SQRT(Inputs!$B$38)*K366+SQRT(1-Inputs!$B$38)*_xlfn.NORM.S.INV(RAND())</f>
        <v>-0.89469736992988391</v>
      </c>
      <c r="W366" s="24">
        <f ca="1">SQRT(Inputs!$B$38)*L366+SQRT(1-Inputs!$B$38)*_xlfn.NORM.S.INV(RAND())</f>
        <v>1.6064435742741332</v>
      </c>
      <c r="X366" s="24">
        <f ca="1">SQRT(Inputs!$B$38)*M366+SQRT(1-Inputs!$B$38)*_xlfn.NORM.S.INV(RAND())</f>
        <v>0.59714407225756017</v>
      </c>
      <c r="Y366" s="24">
        <f ca="1">SQRT(Inputs!$B$38)*C366+SQRT(1-Inputs!$B$38)*_xlfn.NORM.S.INV(RAND())</f>
        <v>-0.40868148138508703</v>
      </c>
      <c r="Z366" s="24">
        <f ca="1">SQRT(Inputs!$B$38)*D366+SQRT(1-Inputs!$B$38)*_xlfn.NORM.S.INV(RAND())</f>
        <v>-0.85882368761588457</v>
      </c>
      <c r="AA366" s="24">
        <f ca="1">SQRT(Inputs!$B$38)*E366+SQRT(1-Inputs!$B$38)*_xlfn.NORM.S.INV(RAND())</f>
        <v>-0.50877605064737252</v>
      </c>
      <c r="AB366" s="24">
        <f ca="1">SQRT(Inputs!$B$38)*F366+SQRT(1-Inputs!$B$38)*_xlfn.NORM.S.INV(RAND())</f>
        <v>-0.64030943510335459</v>
      </c>
      <c r="AC366" s="24">
        <f ca="1">SQRT(Inputs!$B$38)*G366+SQRT(1-Inputs!$B$38)*_xlfn.NORM.S.INV(RAND())</f>
        <v>-1.0903723012299735</v>
      </c>
      <c r="AD366" s="24">
        <f ca="1">SQRT(Inputs!$B$38)*H366+SQRT(1-Inputs!$B$38)*_xlfn.NORM.S.INV(RAND())</f>
        <v>-1.2263400904913855</v>
      </c>
      <c r="AE366" s="24">
        <f ca="1">SQRT(Inputs!$B$38)*I366+SQRT(1-Inputs!$B$38)*_xlfn.NORM.S.INV(RAND())</f>
        <v>0.78845033745752835</v>
      </c>
      <c r="AF366" s="24">
        <f ca="1">SQRT(Inputs!$B$38)*J366+SQRT(1-Inputs!$B$38)*_xlfn.NORM.S.INV(RAND())</f>
        <v>1.3137899451821489</v>
      </c>
      <c r="AG366" s="24">
        <f ca="1">SQRT(Inputs!$B$38)*K366+SQRT(1-Inputs!$B$38)*_xlfn.NORM.S.INV(RAND())</f>
        <v>-1.5112869288869974</v>
      </c>
      <c r="AH366" s="24">
        <f ca="1">SQRT(Inputs!$B$38)*L366+SQRT(1-Inputs!$B$38)*_xlfn.NORM.S.INV(RAND())</f>
        <v>0.79239237051830502</v>
      </c>
      <c r="AI366" s="24">
        <f ca="1">SQRT(Inputs!$B$38)*M366+SQRT(1-Inputs!$B$38)*_xlfn.NORM.S.INV(RAND())</f>
        <v>-1.9144111194397107</v>
      </c>
      <c r="AJ366" s="24">
        <f ca="1">SQRT(Inputs!$B$38)*C366+SQRT(1-Inputs!$B$38)*_xlfn.NORM.S.INV(RAND())</f>
        <v>0.51982661234398897</v>
      </c>
      <c r="AK366" s="24">
        <f ca="1">SQRT(Inputs!$B$38)*D366+SQRT(1-Inputs!$B$38)*_xlfn.NORM.S.INV(RAND())</f>
        <v>-0.79552782949693701</v>
      </c>
      <c r="AL366" s="24">
        <f ca="1">SQRT(Inputs!$B$38)*E366+SQRT(1-Inputs!$B$38)*_xlfn.NORM.S.INV(RAND())</f>
        <v>-1.5327981918156592</v>
      </c>
      <c r="AM366" s="24">
        <f ca="1">SQRT(Inputs!$B$38)*F366+SQRT(1-Inputs!$B$38)*_xlfn.NORM.S.INV(RAND())</f>
        <v>-7.5189982233903607E-2</v>
      </c>
      <c r="AN366" s="24">
        <f ca="1">SQRT(Inputs!$B$38)*G366+SQRT(1-Inputs!$B$38)*_xlfn.NORM.S.INV(RAND())</f>
        <v>-0.3284712907731222</v>
      </c>
      <c r="AO366" s="24">
        <f ca="1">SQRT(Inputs!$B$38)*H366+SQRT(1-Inputs!$B$38)*_xlfn.NORM.S.INV(RAND())</f>
        <v>0.27821081462002134</v>
      </c>
      <c r="AP366" s="24">
        <f ca="1">SQRT(Inputs!$B$38)*I366+SQRT(1-Inputs!$B$38)*_xlfn.NORM.S.INV(RAND())</f>
        <v>0.23048328708087071</v>
      </c>
      <c r="AQ366" s="24">
        <f ca="1">SQRT(Inputs!$B$38)*J366+SQRT(1-Inputs!$B$38)*_xlfn.NORM.S.INV(RAND())</f>
        <v>1.056264837401927</v>
      </c>
      <c r="AR366" s="24">
        <f ca="1">SQRT(Inputs!$B$38)*K366+SQRT(1-Inputs!$B$38)*_xlfn.NORM.S.INV(RAND())</f>
        <v>0.59256652238642826</v>
      </c>
      <c r="AS366" s="24">
        <f ca="1">SQRT(Inputs!$B$38)*L366+SQRT(1-Inputs!$B$38)*_xlfn.NORM.S.INV(RAND())</f>
        <v>0.54084246751387433</v>
      </c>
      <c r="AT366" s="24">
        <f ca="1">SQRT(Inputs!$B$38)*M366+SQRT(1-Inputs!$B$38)*_xlfn.NORM.S.INV(RAND())</f>
        <v>1.4635976283293659</v>
      </c>
      <c r="AU366" s="15">
        <f ca="1">Inputs!$B$6*EXP($B$8-0.5*C$5^2+C$5*N366)</f>
        <v>4986.7246379912931</v>
      </c>
      <c r="AV366" s="15">
        <f t="shared" ca="1" si="183"/>
        <v>6172.9766143497773</v>
      </c>
      <c r="AW366" s="15">
        <f t="shared" ca="1" si="184"/>
        <v>5949.7693016389785</v>
      </c>
      <c r="AX366" s="15">
        <f t="shared" ca="1" si="185"/>
        <v>7620.6065953238476</v>
      </c>
      <c r="AY366" s="15">
        <f t="shared" ca="1" si="186"/>
        <v>8517.2209705764308</v>
      </c>
      <c r="AZ366" s="15">
        <f t="shared" ca="1" si="187"/>
        <v>11833.398151294314</v>
      </c>
      <c r="BA366" s="15">
        <f t="shared" ca="1" si="188"/>
        <v>16631.079246520112</v>
      </c>
      <c r="BB366" s="15">
        <f t="shared" ca="1" si="189"/>
        <v>24212.717084485055</v>
      </c>
      <c r="BC366" s="15">
        <f t="shared" ca="1" si="190"/>
        <v>27200.790467738421</v>
      </c>
      <c r="BD366" s="15">
        <f t="shared" ca="1" si="191"/>
        <v>38726.348042663369</v>
      </c>
      <c r="BE366" s="15">
        <f t="shared" ca="1" si="192"/>
        <v>50106.590289937856</v>
      </c>
      <c r="BF366" s="15">
        <f ca="1">Inputs!$B$13*EXP($B$9-0.5*C$6^2+C$6*Y366)</f>
        <v>12754.622978078709</v>
      </c>
      <c r="BG366" s="15">
        <f t="shared" ca="1" si="193"/>
        <v>13313.022322739476</v>
      </c>
      <c r="BH366" s="15">
        <f t="shared" ca="1" si="194"/>
        <v>14949.78234546539</v>
      </c>
      <c r="BI366" s="15">
        <f t="shared" ca="1" si="195"/>
        <v>16583.159916577086</v>
      </c>
      <c r="BJ366" s="15">
        <f t="shared" ca="1" si="196"/>
        <v>17373.03211581787</v>
      </c>
      <c r="BK366" s="15">
        <f t="shared" ca="1" si="197"/>
        <v>18043.51434118511</v>
      </c>
      <c r="BL366" s="15">
        <f t="shared" ca="1" si="198"/>
        <v>24548.691379302101</v>
      </c>
      <c r="BM366" s="15">
        <f t="shared" ca="1" si="199"/>
        <v>35525.257504782261</v>
      </c>
      <c r="BN366" s="15">
        <f t="shared" ca="1" si="200"/>
        <v>36453.952835261676</v>
      </c>
      <c r="BO366" s="15">
        <f t="shared" ca="1" si="201"/>
        <v>49180.369416099973</v>
      </c>
      <c r="BP366" s="15">
        <f t="shared" ca="1" si="202"/>
        <v>48728.951372581716</v>
      </c>
      <c r="BQ366" s="15">
        <f ca="1">Inputs!$B$20*EXP($B$10-0.5*C$7^2+C$7*AJ366)</f>
        <v>5157.9896816156415</v>
      </c>
      <c r="BR366" s="15">
        <f t="shared" ca="1" si="203"/>
        <v>5436.223924267947</v>
      </c>
      <c r="BS366" s="15">
        <f t="shared" ca="1" si="204"/>
        <v>4793.3420568657411</v>
      </c>
      <c r="BT366" s="15">
        <f t="shared" ca="1" si="205"/>
        <v>6479.8935000736665</v>
      </c>
      <c r="BU366" s="15">
        <f t="shared" ca="1" si="206"/>
        <v>8294.2231500318376</v>
      </c>
      <c r="BV366" s="15">
        <f t="shared" ca="1" si="207"/>
        <v>12286.119040511143</v>
      </c>
      <c r="BW366" s="15">
        <f t="shared" ca="1" si="208"/>
        <v>18001.661413109967</v>
      </c>
      <c r="BX366" s="15">
        <f t="shared" ca="1" si="209"/>
        <v>31116.335553816032</v>
      </c>
      <c r="BY366" s="15">
        <f t="shared" ca="1" si="210"/>
        <v>48833.328518721268</v>
      </c>
      <c r="BZ366" s="15">
        <f t="shared" ca="1" si="211"/>
        <v>75682.790165740138</v>
      </c>
      <c r="CA366" s="15">
        <f t="shared" ca="1" si="212"/>
        <v>137889.75806164386</v>
      </c>
      <c r="CB366" s="15">
        <f ca="1">(AU366*DCF!C$10-DCF!C$5*MAX(AU366*DCF!C$10,0)-MAX(AU366-Inputs!$B$6,0)/Inputs!$B$10)*DCF!C$6</f>
        <v>1042.8997196235393</v>
      </c>
      <c r="CC366" s="15">
        <f ca="1">(AV366*DCF!D$10-DCF!D$5*MAX(AV366*DCF!D$10,0)-MAX(AV366-AU366,0)/Inputs!$B$10)*DCF!D$6</f>
        <v>1215.3847311886636</v>
      </c>
      <c r="CD366" s="15">
        <f ca="1">(AW366*DCF!E$10-DCF!E$5*MAX(AW366*DCF!E$10,0)-MAX(AW366-AV366,0)/Inputs!$B$10)*DCF!E$6</f>
        <v>1373.7070193924367</v>
      </c>
      <c r="CE366" s="15">
        <f ca="1">(AX366*DCF!F$10-DCF!F$5*MAX(AX366*DCF!F$10,0)-MAX(AX366-AW366,0)/Inputs!$B$10)*DCF!F$6</f>
        <v>1315.9064590252808</v>
      </c>
      <c r="CF366" s="15">
        <f ca="1">(AY366*DCF!G$10-DCF!G$5*MAX(AY366*DCF!G$10,0)-MAX(AY366-AX366,0)/Inputs!$B$10)*DCF!G$6</f>
        <v>1582.5421406147445</v>
      </c>
      <c r="CG366" s="15">
        <f ca="1">(AZ366*DCF!H$10-DCF!H$5*MAX(AZ366*DCF!H$10,0)-MAX(AZ366-AY366,0)/Inputs!$B$10)*DCF!H$6</f>
        <v>1708.6160301832167</v>
      </c>
      <c r="CH366" s="15">
        <f ca="1">(BA366*DCF!I$10-DCF!I$5*MAX(BA366*DCF!I$10,0)-MAX(BA366-AZ366,0)/Inputs!$B$10)*DCF!I$6</f>
        <v>2250.903679552684</v>
      </c>
      <c r="CI366" s="15">
        <f ca="1">(BB366*DCF!J$10-DCF!J$5*MAX(BB366*DCF!J$10,0)-MAX(BB366-BA366,0)/Inputs!$B$10)*DCF!J$6</f>
        <v>3006.0861540743185</v>
      </c>
      <c r="CJ366" s="15">
        <f ca="1">(BC366*DCF!K$10-DCF!K$5*MAX(BC366*DCF!K$10,0)-MAX(BC366-BB366,0)/Inputs!$B$10)*DCF!K$6</f>
        <v>3960.6056312778887</v>
      </c>
      <c r="CK366" s="15">
        <f ca="1">(BD366*DCF!L$10-DCF!L$5*MAX(BD366*DCF!L$10,0)-MAX(BD366-BC366,0)/Inputs!$B$10)*DCF!L$6</f>
        <v>4350.2284943170489</v>
      </c>
      <c r="CL366" s="15">
        <f ca="1">(BE366*DCF!M$10-DCF!M$5*MAX(BE366*DCF!M$10,0)-MAX(BE366-BD366,0)/Inputs!$B$10)*DCF!M$6</f>
        <v>5711.1964376124688</v>
      </c>
      <c r="CM366" s="15">
        <f ca="1">(BF366*DCF!C$28-DCF!C$5*MAX(BF366*DCF!C$28,0)-MAX(BF366-Inputs!$B$13,0)/Inputs!$B$17)*DCF!C$6</f>
        <v>3576.7790236238834</v>
      </c>
      <c r="CN366" s="15">
        <f ca="1">(BG366*DCF!D$28-DCF!D$5*MAX(BG366*DCF!D$28,0)-MAX(BG366-BF366,0)/Inputs!$B$17)*DCF!D$6</f>
        <v>3801.8599404534975</v>
      </c>
      <c r="CO366" s="15">
        <f ca="1">(BH366*DCF!E$28-DCF!E$5*MAX(BH366*DCF!E$28,0)-MAX(BH366-BG366,0)/Inputs!$B$17)*DCF!E$6</f>
        <v>3911.4616918556922</v>
      </c>
      <c r="CP366" s="15">
        <f ca="1">(BI366*DCF!F$28-DCF!F$5*MAX(BI366*DCF!F$28,0)-MAX(BI366-BH366,0)/Inputs!$B$17)*DCF!F$6</f>
        <v>4204.5088982930256</v>
      </c>
      <c r="CQ366" s="15">
        <f ca="1">(BJ366*DCF!G$28-DCF!G$5*MAX(BJ366*DCF!G$28,0)-MAX(BJ366-BI366,0)/Inputs!$B$17)*DCF!G$6</f>
        <v>4374.716290336055</v>
      </c>
      <c r="CR366" s="15">
        <f ca="1">(BK366*DCF!H$28-DCF!H$5*MAX(BK366*DCF!H$28,0)-MAX(BK366-BJ366,0)/Inputs!$B$17)*DCF!H$6</f>
        <v>4358.1860440542696</v>
      </c>
      <c r="CS366" s="15">
        <f ca="1">(BL366*DCF!I$28-DCF!I$5*MAX(BL366*DCF!I$28,0)-MAX(BL366-BK366,0)/Inputs!$B$17)*DCF!I$6</f>
        <v>4839.0069989588592</v>
      </c>
      <c r="CT366" s="15">
        <f ca="1">(BM366*DCF!J$28-DCF!J$5*MAX(BM366*DCF!J$28,0)-MAX(BM366-BL366,0)/Inputs!$B$17)*DCF!J$6</f>
        <v>6469.6786009255275</v>
      </c>
      <c r="CU366" s="15">
        <f ca="1">(BN366*DCF!K$28-DCF!K$5*MAX(BN366*DCF!K$28,0)-MAX(BN366-BM366,0)/Inputs!$B$17)*DCF!K$6</f>
        <v>7584.7108074664393</v>
      </c>
      <c r="CV366" s="15">
        <f ca="1">(BO366*DCF!L$28-DCF!L$5*MAX(BO366*DCF!L$28,0)-MAX(BO366-BN366,0)/Inputs!$B$17)*DCF!L$6</f>
        <v>8372.5007310102046</v>
      </c>
      <c r="CW366" s="15">
        <f ca="1">(BP366*DCF!M$28-DCF!M$5*MAX(BP366*DCF!M$28,0)-MAX(BP366-BO366,0)/Inputs!$B$17)*DCF!M$6</f>
        <v>9168.3804015946844</v>
      </c>
      <c r="CX366" s="15">
        <f ca="1">(BQ366*DCF!C$46-DCF!C$5*MAX(BQ366*DCF!C$46,0)-MAX(BQ366-Inputs!$B$20,0)/Inputs!$B$24)*DCF!C$6</f>
        <v>-2095.1429664773495</v>
      </c>
      <c r="CY366" s="15">
        <f ca="1">(BR366*DCF!D$46-DCF!D$5*MAX(BR366*DCF!D$46,0)-MAX(BR366-BQ366,0)/Inputs!$B$24)*DCF!D$6</f>
        <v>-1046.5568912776682</v>
      </c>
      <c r="CZ366" s="15">
        <f ca="1">(BS366*DCF!E$46-DCF!E$5*MAX(BS366*DCF!E$46,0)-MAX(BS366-BR366,0)/Inputs!$B$24)*DCF!E$6</f>
        <v>-566.82104405904795</v>
      </c>
      <c r="DA366" s="15">
        <f ca="1">(BT366*DCF!F$46-DCF!F$5*MAX(BT366*DCF!F$46,0)-MAX(BT366-BS366,0)/Inputs!$B$24)*DCF!F$6</f>
        <v>-1086.0335101175242</v>
      </c>
      <c r="DB366" s="15">
        <f ca="1">(BU366*DCF!G$46-DCF!G$5*MAX(BU366*DCF!G$46,0)-MAX(BU366-BT366,0)/Inputs!$B$24)*DCF!G$6</f>
        <v>-889.30592685211104</v>
      </c>
      <c r="DC366" s="15">
        <f ca="1">(BV366*DCF!H$46-DCF!H$5*MAX(BV366*DCF!H$46,0)-MAX(BV366-BU366,0)/Inputs!$B$24)*DCF!H$6</f>
        <v>-1240.4571892145232</v>
      </c>
      <c r="DD366" s="15">
        <f ca="1">(BW366*DCF!I$46-DCF!I$5*MAX(BW366*DCF!I$46,0)-MAX(BW366-BV366,0)/Inputs!$B$24)*DCF!I$6</f>
        <v>-1224.95575902785</v>
      </c>
      <c r="DE366" s="15">
        <f ca="1">(BX366*DCF!J$46-DCF!J$5*MAX(BX366*DCF!J$46,0)-MAX(BX366-BW366,0)/Inputs!$B$24)*DCF!J$6</f>
        <v>-2172.553114446509</v>
      </c>
      <c r="DF366" s="15">
        <f ca="1">(BY366*DCF!K$46-DCF!K$5*MAX(BY366*DCF!K$46,0)-MAX(BY366-BX366,0)/Inputs!$B$24)*DCF!K$6</f>
        <v>-1550.6687859343167</v>
      </c>
      <c r="DG366" s="15">
        <f ca="1">(BZ366*DCF!L$46-DCF!L$5*MAX(BZ366*DCF!L$46,0)-MAX(BZ366-BY366,0)/Inputs!$B$24)*DCF!L$6</f>
        <v>-844.52090776492503</v>
      </c>
      <c r="DH366" s="15">
        <f ca="1">(CA366*DCF!M$46-DCF!M$5*MAX(CA366*DCF!M$46,0)-MAX(CA366-BZ366,0)/Inputs!$B$24)*DCF!M$6</f>
        <v>-2194.7364922778766</v>
      </c>
      <c r="DI366" s="15">
        <f ca="1">SUM(CB366:CL366)+BE366*DCF!M$10*(1+Inputs!$B$30)*(1-Inputs!$B$33)*(1-Inputs!$B$30/Inputs!$B$31)/(Inputs!$B$29-Inputs!$B$30)*DCF!M$6</f>
        <v>166965.37986482127</v>
      </c>
      <c r="DJ366" s="15">
        <f ca="1">SUM(CM366:CW366)+BP366*DCF!M$28*(1+Inputs!$B$30)*(1-Inputs!$B$33)*(1-Inputs!$B$30/Inputs!$B$31)/(Inputs!$B$29-Inputs!$B$30)*DCF!M$6</f>
        <v>241479.54415332963</v>
      </c>
      <c r="DK366" s="15">
        <f ca="1">SUM(CX366:DH366)+CA366*DCF!M$46*(1+Inputs!$B$30)*(1-Inputs!$B$33)*(1-Inputs!$B$30/Inputs!$B$31)/(Inputs!$B$29-Inputs!$B$30)*DCF!M$6</f>
        <v>198282.14746190459</v>
      </c>
      <c r="DM366" s="15">
        <f ca="1">DI366+DJ366+DK366+Inputs!$B$34+Inputs!$B$36-Inputs!$B$35</f>
        <v>683578.07148005546</v>
      </c>
    </row>
    <row r="367" spans="1:117" x14ac:dyDescent="0.75">
      <c r="A367" s="11">
        <v>354</v>
      </c>
      <c r="C367" s="24">
        <f t="shared" ca="1" si="215"/>
        <v>0.51392378101327374</v>
      </c>
      <c r="D367" s="24">
        <f t="shared" ca="1" si="215"/>
        <v>-1.5276901666349678</v>
      </c>
      <c r="E367" s="24">
        <f t="shared" ca="1" si="215"/>
        <v>0.57059900851920442</v>
      </c>
      <c r="F367" s="24">
        <f t="shared" ca="1" si="215"/>
        <v>1.8452738583028714</v>
      </c>
      <c r="G367" s="24">
        <f t="shared" ca="1" si="215"/>
        <v>-0.4321654036227725</v>
      </c>
      <c r="H367" s="24">
        <f t="shared" ca="1" si="215"/>
        <v>1.1048337857866486</v>
      </c>
      <c r="I367" s="24">
        <f t="shared" ca="1" si="215"/>
        <v>-9.7977176828401694E-2</v>
      </c>
      <c r="J367" s="24">
        <f t="shared" ca="1" si="215"/>
        <v>0.25019589185564756</v>
      </c>
      <c r="K367" s="24">
        <f t="shared" ca="1" si="215"/>
        <v>-2.4234389950049538E-2</v>
      </c>
      <c r="L367" s="24">
        <f t="shared" ca="1" si="215"/>
        <v>2.1787411512727153</v>
      </c>
      <c r="M367" s="24">
        <f t="shared" ca="1" si="215"/>
        <v>0.9768518709892835</v>
      </c>
      <c r="N367" s="24">
        <f ca="1">SQRT(Inputs!$B$38)*C367+SQRT(1-Inputs!$B$38)*_xlfn.NORM.S.INV(RAND())</f>
        <v>0.62919467305931454</v>
      </c>
      <c r="O367" s="24">
        <f ca="1">SQRT(Inputs!$B$38)*D367+SQRT(1-Inputs!$B$38)*_xlfn.NORM.S.INV(RAND())</f>
        <v>-2.3210910535007963</v>
      </c>
      <c r="P367" s="24">
        <f ca="1">SQRT(Inputs!$B$38)*E367+SQRT(1-Inputs!$B$38)*_xlfn.NORM.S.INV(RAND())</f>
        <v>1.6145444816719989</v>
      </c>
      <c r="Q367" s="24">
        <f ca="1">SQRT(Inputs!$B$38)*F367+SQRT(1-Inputs!$B$38)*_xlfn.NORM.S.INV(RAND())</f>
        <v>0.53513577935018941</v>
      </c>
      <c r="R367" s="24">
        <f ca="1">SQRT(Inputs!$B$38)*G367+SQRT(1-Inputs!$B$38)*_xlfn.NORM.S.INV(RAND())</f>
        <v>-1.6223609817227151</v>
      </c>
      <c r="S367" s="24">
        <f ca="1">SQRT(Inputs!$B$38)*H367+SQRT(1-Inputs!$B$38)*_xlfn.NORM.S.INV(RAND())</f>
        <v>0.16363825878229377</v>
      </c>
      <c r="T367" s="24">
        <f ca="1">SQRT(Inputs!$B$38)*I367+SQRT(1-Inputs!$B$38)*_xlfn.NORM.S.INV(RAND())</f>
        <v>0.75826343401905427</v>
      </c>
      <c r="U367" s="24">
        <f ca="1">SQRT(Inputs!$B$38)*J367+SQRT(1-Inputs!$B$38)*_xlfn.NORM.S.INV(RAND())</f>
        <v>-0.55003474201185809</v>
      </c>
      <c r="V367" s="24">
        <f ca="1">SQRT(Inputs!$B$38)*K367+SQRT(1-Inputs!$B$38)*_xlfn.NORM.S.INV(RAND())</f>
        <v>-0.46110754374575569</v>
      </c>
      <c r="W367" s="24">
        <f ca="1">SQRT(Inputs!$B$38)*L367+SQRT(1-Inputs!$B$38)*_xlfn.NORM.S.INV(RAND())</f>
        <v>-2.4492157881849108E-2</v>
      </c>
      <c r="X367" s="24">
        <f ca="1">SQRT(Inputs!$B$38)*M367+SQRT(1-Inputs!$B$38)*_xlfn.NORM.S.INV(RAND())</f>
        <v>1.149655634947127</v>
      </c>
      <c r="Y367" s="24">
        <f ca="1">SQRT(Inputs!$B$38)*C367+SQRT(1-Inputs!$B$38)*_xlfn.NORM.S.INV(RAND())</f>
        <v>2.5438699758418837E-2</v>
      </c>
      <c r="Z367" s="24">
        <f ca="1">SQRT(Inputs!$B$38)*D367+SQRT(1-Inputs!$B$38)*_xlfn.NORM.S.INV(RAND())</f>
        <v>0.72807189851979059</v>
      </c>
      <c r="AA367" s="24">
        <f ca="1">SQRT(Inputs!$B$38)*E367+SQRT(1-Inputs!$B$38)*_xlfn.NORM.S.INV(RAND())</f>
        <v>0.48303074925128764</v>
      </c>
      <c r="AB367" s="24">
        <f ca="1">SQRT(Inputs!$B$38)*F367+SQRT(1-Inputs!$B$38)*_xlfn.NORM.S.INV(RAND())</f>
        <v>2.7117961020811969</v>
      </c>
      <c r="AC367" s="24">
        <f ca="1">SQRT(Inputs!$B$38)*G367+SQRT(1-Inputs!$B$38)*_xlfn.NORM.S.INV(RAND())</f>
        <v>-9.1656157763894741E-2</v>
      </c>
      <c r="AD367" s="24">
        <f ca="1">SQRT(Inputs!$B$38)*H367+SQRT(1-Inputs!$B$38)*_xlfn.NORM.S.INV(RAND())</f>
        <v>1.0980878335235058</v>
      </c>
      <c r="AE367" s="24">
        <f ca="1">SQRT(Inputs!$B$38)*I367+SQRT(1-Inputs!$B$38)*_xlfn.NORM.S.INV(RAND())</f>
        <v>-0.5748104667546956</v>
      </c>
      <c r="AF367" s="24">
        <f ca="1">SQRT(Inputs!$B$38)*J367+SQRT(1-Inputs!$B$38)*_xlfn.NORM.S.INV(RAND())</f>
        <v>0.14867368513274054</v>
      </c>
      <c r="AG367" s="24">
        <f ca="1">SQRT(Inputs!$B$38)*K367+SQRT(1-Inputs!$B$38)*_xlfn.NORM.S.INV(RAND())</f>
        <v>-8.0036782462372474E-2</v>
      </c>
      <c r="AH367" s="24">
        <f ca="1">SQRT(Inputs!$B$38)*L367+SQRT(1-Inputs!$B$38)*_xlfn.NORM.S.INV(RAND())</f>
        <v>1.7937712289605865</v>
      </c>
      <c r="AI367" s="24">
        <f ca="1">SQRT(Inputs!$B$38)*M367+SQRT(1-Inputs!$B$38)*_xlfn.NORM.S.INV(RAND())</f>
        <v>-0.67939157410740803</v>
      </c>
      <c r="AJ367" s="24">
        <f ca="1">SQRT(Inputs!$B$38)*C367+SQRT(1-Inputs!$B$38)*_xlfn.NORM.S.INV(RAND())</f>
        <v>1.3769302976688</v>
      </c>
      <c r="AK367" s="24">
        <f ca="1">SQRT(Inputs!$B$38)*D367+SQRT(1-Inputs!$B$38)*_xlfn.NORM.S.INV(RAND())</f>
        <v>-0.94669144379768122</v>
      </c>
      <c r="AL367" s="24">
        <f ca="1">SQRT(Inputs!$B$38)*E367+SQRT(1-Inputs!$B$38)*_xlfn.NORM.S.INV(RAND())</f>
        <v>0.2869422411720724</v>
      </c>
      <c r="AM367" s="24">
        <f ca="1">SQRT(Inputs!$B$38)*F367+SQRT(1-Inputs!$B$38)*_xlfn.NORM.S.INV(RAND())</f>
        <v>2.2783157375527381</v>
      </c>
      <c r="AN367" s="24">
        <f ca="1">SQRT(Inputs!$B$38)*G367+SQRT(1-Inputs!$B$38)*_xlfn.NORM.S.INV(RAND())</f>
        <v>0.68523994486897277</v>
      </c>
      <c r="AO367" s="24">
        <f ca="1">SQRT(Inputs!$B$38)*H367+SQRT(1-Inputs!$B$38)*_xlfn.NORM.S.INV(RAND())</f>
        <v>-1.3793351631639172</v>
      </c>
      <c r="AP367" s="24">
        <f ca="1">SQRT(Inputs!$B$38)*I367+SQRT(1-Inputs!$B$38)*_xlfn.NORM.S.INV(RAND())</f>
        <v>0.59254949166736426</v>
      </c>
      <c r="AQ367" s="24">
        <f ca="1">SQRT(Inputs!$B$38)*J367+SQRT(1-Inputs!$B$38)*_xlfn.NORM.S.INV(RAND())</f>
        <v>-0.97721821880682058</v>
      </c>
      <c r="AR367" s="24">
        <f ca="1">SQRT(Inputs!$B$38)*K367+SQRT(1-Inputs!$B$38)*_xlfn.NORM.S.INV(RAND())</f>
        <v>-1.7625701354951246</v>
      </c>
      <c r="AS367" s="24">
        <f ca="1">SQRT(Inputs!$B$38)*L367+SQRT(1-Inputs!$B$38)*_xlfn.NORM.S.INV(RAND())</f>
        <v>0.30249895595937093</v>
      </c>
      <c r="AT367" s="24">
        <f ca="1">SQRT(Inputs!$B$38)*M367+SQRT(1-Inputs!$B$38)*_xlfn.NORM.S.INV(RAND())</f>
        <v>-4.1743402313683342E-2</v>
      </c>
      <c r="AU367" s="15">
        <f ca="1">Inputs!$B$6*EXP($B$8-0.5*C$5^2+C$5*N367)</f>
        <v>5494.2759498279656</v>
      </c>
      <c r="AV367" s="15">
        <f t="shared" ca="1" si="183"/>
        <v>4754.136234364285</v>
      </c>
      <c r="AW367" s="15">
        <f t="shared" ca="1" si="184"/>
        <v>7207.212686579679</v>
      </c>
      <c r="AX367" s="15">
        <f t="shared" ca="1" si="185"/>
        <v>9407.6794853627816</v>
      </c>
      <c r="AY367" s="15">
        <f t="shared" ca="1" si="186"/>
        <v>9512.6880690171492</v>
      </c>
      <c r="AZ367" s="15">
        <f t="shared" ca="1" si="187"/>
        <v>11845.821479845381</v>
      </c>
      <c r="BA367" s="15">
        <f t="shared" ca="1" si="188"/>
        <v>15693.554230642318</v>
      </c>
      <c r="BB367" s="15">
        <f t="shared" ca="1" si="189"/>
        <v>18183.514449416667</v>
      </c>
      <c r="BC367" s="15">
        <f t="shared" ca="1" si="190"/>
        <v>21300.654533815861</v>
      </c>
      <c r="BD367" s="15">
        <f t="shared" ca="1" si="191"/>
        <v>26035.598905029819</v>
      </c>
      <c r="BE367" s="15">
        <f t="shared" ca="1" si="192"/>
        <v>35425.080699958511</v>
      </c>
      <c r="BF367" s="15">
        <f ca="1">Inputs!$B$13*EXP($B$9-0.5*C$6^2+C$6*Y367)</f>
        <v>13900.949062120761</v>
      </c>
      <c r="BG367" s="15">
        <f t="shared" ca="1" si="193"/>
        <v>19320.040223833399</v>
      </c>
      <c r="BH367" s="15">
        <f t="shared" ca="1" si="194"/>
        <v>25574.492471881931</v>
      </c>
      <c r="BI367" s="15">
        <f t="shared" ca="1" si="195"/>
        <v>47524.281523204583</v>
      </c>
      <c r="BJ367" s="15">
        <f t="shared" ca="1" si="196"/>
        <v>57496.992901541169</v>
      </c>
      <c r="BK367" s="15">
        <f t="shared" ca="1" si="197"/>
        <v>81945.560323769067</v>
      </c>
      <c r="BL367" s="15">
        <f t="shared" ca="1" si="198"/>
        <v>93434.455092161166</v>
      </c>
      <c r="BM367" s="15">
        <f t="shared" ca="1" si="199"/>
        <v>116992.04879657773</v>
      </c>
      <c r="BN367" s="15">
        <f t="shared" ca="1" si="200"/>
        <v>142512.12026206657</v>
      </c>
      <c r="BO367" s="15">
        <f t="shared" ca="1" si="201"/>
        <v>215998.66209549896</v>
      </c>
      <c r="BP367" s="15">
        <f t="shared" ca="1" si="202"/>
        <v>246158.15733989209</v>
      </c>
      <c r="BQ367" s="15">
        <f ca="1">Inputs!$B$20*EXP($B$10-0.5*C$7^2+C$7*AJ367)</f>
        <v>6990.462683313528</v>
      </c>
      <c r="BR367" s="15">
        <f t="shared" ca="1" si="203"/>
        <v>7022.2100129011387</v>
      </c>
      <c r="BS367" s="15">
        <f t="shared" ca="1" si="204"/>
        <v>10442.206664409314</v>
      </c>
      <c r="BT367" s="15">
        <f t="shared" ca="1" si="205"/>
        <v>26173.109995955205</v>
      </c>
      <c r="BU367" s="15">
        <f t="shared" ca="1" si="206"/>
        <v>42814.43470363527</v>
      </c>
      <c r="BV367" s="15">
        <f t="shared" ca="1" si="207"/>
        <v>43656.117449719903</v>
      </c>
      <c r="BW367" s="15">
        <f t="shared" ca="1" si="208"/>
        <v>69059.497811506808</v>
      </c>
      <c r="BX367" s="15">
        <f t="shared" ca="1" si="209"/>
        <v>79406.208707609141</v>
      </c>
      <c r="BY367" s="15">
        <f t="shared" ca="1" si="210"/>
        <v>79412.897729588789</v>
      </c>
      <c r="BZ367" s="15">
        <f t="shared" ca="1" si="211"/>
        <v>117799.37285532907</v>
      </c>
      <c r="CA367" s="15">
        <f t="shared" ca="1" si="212"/>
        <v>164249.46118762094</v>
      </c>
      <c r="CB367" s="15">
        <f ca="1">(AU367*DCF!C$10-DCF!C$5*MAX(AU367*DCF!C$10,0)-MAX(AU367-Inputs!$B$6,0)/Inputs!$B$10)*DCF!C$6</f>
        <v>1039.2807883037804</v>
      </c>
      <c r="CC367" s="15">
        <f ca="1">(AV367*DCF!D$10-DCF!D$5*MAX(AV367*DCF!D$10,0)-MAX(AV367-AU367,0)/Inputs!$B$10)*DCF!D$6</f>
        <v>1158.7884989105366</v>
      </c>
      <c r="CD367" s="15">
        <f ca="1">(AW367*DCF!E$10-DCF!E$5*MAX(AW367*DCF!E$10,0)-MAX(AW367-AV367,0)/Inputs!$B$10)*DCF!E$6</f>
        <v>1111.496277111673</v>
      </c>
      <c r="CE367" s="15">
        <f ca="1">(AX367*DCF!F$10-DCF!F$5*MAX(AX367*DCF!F$10,0)-MAX(AX367-AW367,0)/Inputs!$B$10)*DCF!F$6</f>
        <v>1595.8188539371886</v>
      </c>
      <c r="CF367" s="15">
        <f ca="1">(AY367*DCF!G$10-DCF!G$5*MAX(AY367*DCF!G$10,0)-MAX(AY367-AX367,0)/Inputs!$B$10)*DCF!G$6</f>
        <v>1939.8083439314437</v>
      </c>
      <c r="CG367" s="15">
        <f ca="1">(AZ367*DCF!H$10-DCF!H$5*MAX(AZ367*DCF!H$10,0)-MAX(AZ367-AY367,0)/Inputs!$B$10)*DCF!H$6</f>
        <v>1885.5850730662062</v>
      </c>
      <c r="CH367" s="15">
        <f ca="1">(BA367*DCF!I$10-DCF!I$5*MAX(BA367*DCF!I$10,0)-MAX(BA367-AZ367,0)/Inputs!$B$10)*DCF!I$6</f>
        <v>2235.4768718355822</v>
      </c>
      <c r="CI367" s="15">
        <f ca="1">(BB367*DCF!J$10-DCF!J$5*MAX(BB367*DCF!J$10,0)-MAX(BB367-BA367,0)/Inputs!$B$10)*DCF!J$6</f>
        <v>2743.0208312669483</v>
      </c>
      <c r="CJ367" s="15">
        <f ca="1">(BC367*DCF!K$10-DCF!K$5*MAX(BC367*DCF!K$10,0)-MAX(BC367-BB367,0)/Inputs!$B$10)*DCF!K$6</f>
        <v>2992.7111292397954</v>
      </c>
      <c r="CK367" s="15">
        <f ca="1">(BD367*DCF!L$10-DCF!L$5*MAX(BD367*DCF!L$10,0)-MAX(BD367-BC367,0)/Inputs!$B$10)*DCF!L$6</f>
        <v>3314.3584343456719</v>
      </c>
      <c r="CL367" s="15">
        <f ca="1">(BE367*DCF!M$10-DCF!M$5*MAX(BE367*DCF!M$10,0)-MAX(BE367-BD367,0)/Inputs!$B$10)*DCF!M$6</f>
        <v>3877.2631502613567</v>
      </c>
      <c r="CM367" s="15">
        <f ca="1">(BF367*DCF!C$28-DCF!C$5*MAX(BF367*DCF!C$28,0)-MAX(BF367-Inputs!$B$13,0)/Inputs!$B$17)*DCF!C$6</f>
        <v>3661.8897916066981</v>
      </c>
      <c r="CN367" s="15">
        <f ca="1">(BG367*DCF!D$28-DCF!D$5*MAX(BG367*DCF!D$28,0)-MAX(BG367-BF367,0)/Inputs!$B$17)*DCF!D$6</f>
        <v>4534.0568315821001</v>
      </c>
      <c r="CO367" s="15">
        <f ca="1">(BH367*DCF!E$28-DCF!E$5*MAX(BH367*DCF!E$28,0)-MAX(BH367-BG367,0)/Inputs!$B$17)*DCF!E$6</f>
        <v>6010.485211873859</v>
      </c>
      <c r="CP367" s="15">
        <f ca="1">(BI367*DCF!F$28-DCF!F$5*MAX(BI367*DCF!F$28,0)-MAX(BI367-BH367,0)/Inputs!$B$17)*DCF!F$6</f>
        <v>8905.2845633110028</v>
      </c>
      <c r="CQ367" s="15">
        <f ca="1">(BJ367*DCF!G$28-DCF!G$5*MAX(BJ367*DCF!G$28,0)-MAX(BJ367-BI367,0)/Inputs!$B$17)*DCF!G$6</f>
        <v>13240.719501255813</v>
      </c>
      <c r="CR367" s="15">
        <f ca="1">(BK367*DCF!H$28-DCF!H$5*MAX(BK367*DCF!H$28,0)-MAX(BK367-BJ367,0)/Inputs!$B$17)*DCF!H$6</f>
        <v>16467.419887361517</v>
      </c>
      <c r="CS367" s="15">
        <f ca="1">(BL367*DCF!I$28-DCF!I$5*MAX(BL367*DCF!I$28,0)-MAX(BL367-BK367,0)/Inputs!$B$17)*DCF!I$6</f>
        <v>20322.387267585691</v>
      </c>
      <c r="CT367" s="15">
        <f ca="1">(BM367*DCF!J$28-DCF!J$5*MAX(BM367*DCF!J$28,0)-MAX(BM367-BL367,0)/Inputs!$B$17)*DCF!J$6</f>
        <v>22975.394655960437</v>
      </c>
      <c r="CU367" s="15">
        <f ca="1">(BN367*DCF!K$28-DCF!K$5*MAX(BN367*DCF!K$28,0)-MAX(BN367-BM367,0)/Inputs!$B$17)*DCF!K$6</f>
        <v>26970.301469704013</v>
      </c>
      <c r="CV367" s="15">
        <f ca="1">(BO367*DCF!L$28-DCF!L$5*MAX(BO367*DCF!L$28,0)-MAX(BO367-BN367,0)/Inputs!$B$17)*DCF!L$6</f>
        <v>34781.142126461389</v>
      </c>
      <c r="CW367" s="15">
        <f ca="1">(BP367*DCF!M$28-DCF!M$5*MAX(BP367*DCF!M$28,0)-MAX(BP367-BO367,0)/Inputs!$B$17)*DCF!M$6</f>
        <v>43162.285048740167</v>
      </c>
      <c r="CX367" s="15">
        <f ca="1">(BQ367*DCF!C$46-DCF!C$5*MAX(BQ367*DCF!C$46,0)-MAX(BQ367-Inputs!$B$20,0)/Inputs!$B$24)*DCF!C$6</f>
        <v>-3364.7547459447073</v>
      </c>
      <c r="CY367" s="15">
        <f ca="1">(BR367*DCF!D$46-DCF!D$5*MAX(BR367*DCF!D$46,0)-MAX(BR367-BQ367,0)/Inputs!$B$24)*DCF!D$6</f>
        <v>-1212.0738111560961</v>
      </c>
      <c r="CZ367" s="15">
        <f ca="1">(BS367*DCF!E$46-DCF!E$5*MAX(BS367*DCF!E$46,0)-MAX(BS367-BR367,0)/Inputs!$B$24)*DCF!E$6</f>
        <v>-2582.8776483181514</v>
      </c>
      <c r="DA367" s="15">
        <f ca="1">(BT367*DCF!F$46-DCF!F$5*MAX(BT367*DCF!F$46,0)-MAX(BT367-BS367,0)/Inputs!$B$24)*DCF!F$6</f>
        <v>-7634.2105437350738</v>
      </c>
      <c r="DB367" s="15">
        <f ca="1">(BU367*DCF!G$46-DCF!G$5*MAX(BU367*DCF!G$46,0)-MAX(BU367-BT367,0)/Inputs!$B$24)*DCF!G$6</f>
        <v>-7038.0058316699533</v>
      </c>
      <c r="DC367" s="15">
        <f ca="1">(BV367*DCF!H$46-DCF!H$5*MAX(BV367*DCF!H$46,0)-MAX(BV367-BU367,0)/Inputs!$B$24)*DCF!H$6</f>
        <v>-261.54775627005222</v>
      </c>
      <c r="DD367" s="15">
        <f ca="1">(BW367*DCF!I$46-DCF!I$5*MAX(BW367*DCF!I$46,0)-MAX(BW367-BV367,0)/Inputs!$B$24)*DCF!I$6</f>
        <v>-5697.3718907809953</v>
      </c>
      <c r="DE367" s="15">
        <f ca="1">(BX367*DCF!J$46-DCF!J$5*MAX(BX367*DCF!J$46,0)-MAX(BX367-BW367,0)/Inputs!$B$24)*DCF!J$6</f>
        <v>587.09211802034406</v>
      </c>
      <c r="DF367" s="15">
        <f ca="1">(BY367*DCF!K$46-DCF!K$5*MAX(BY367*DCF!K$46,0)-MAX(BY367-BX367,0)/Inputs!$B$24)*DCF!K$6</f>
        <v>4534.6908102599828</v>
      </c>
      <c r="DG367" s="15">
        <f ca="1">(BZ367*DCF!L$46-DCF!L$5*MAX(BZ367*DCF!L$46,0)-MAX(BZ367-BY367,0)/Inputs!$B$24)*DCF!L$6</f>
        <v>-544.0606532421001</v>
      </c>
      <c r="DH367" s="15">
        <f ca="1">(CA367*DCF!M$46-DCF!M$5*MAX(CA367*DCF!M$46,0)-MAX(CA367-BZ367,0)/Inputs!$B$24)*DCF!M$6</f>
        <v>3165.8341001703288</v>
      </c>
      <c r="DI367" s="15">
        <f ca="1">SUM(CB367:CL367)+BE367*DCF!M$10*(1+Inputs!$B$30)*(1-Inputs!$B$33)*(1-Inputs!$B$30/Inputs!$B$31)/(Inputs!$B$29-Inputs!$B$30)*DCF!M$6</f>
        <v>122482.07628839093</v>
      </c>
      <c r="DJ367" s="15">
        <f ca="1">SUM(CM367:CW367)+BP367*DCF!M$28*(1+Inputs!$B$30)*(1-Inputs!$B$33)*(1-Inputs!$B$30/Inputs!$B$31)/(Inputs!$B$29-Inputs!$B$30)*DCF!M$6</f>
        <v>1114446.5756641976</v>
      </c>
      <c r="DK367" s="15">
        <f ca="1">SUM(CX367:DH367)+CA367*DCF!M$46*(1+Inputs!$B$30)*(1-Inputs!$B$33)*(1-Inputs!$B$30/Inputs!$B$31)/(Inputs!$B$29-Inputs!$B$30)*DCF!M$6</f>
        <v>233901.83773590019</v>
      </c>
      <c r="DM367" s="15">
        <f ca="1">DI367+DJ367+DK367+Inputs!$B$34+Inputs!$B$36-Inputs!$B$35</f>
        <v>1547681.4896884887</v>
      </c>
    </row>
    <row r="368" spans="1:117" x14ac:dyDescent="0.75">
      <c r="A368" s="11">
        <v>355</v>
      </c>
      <c r="C368" s="24">
        <f t="shared" ca="1" si="215"/>
        <v>-1.4077767183671921</v>
      </c>
      <c r="D368" s="24">
        <f t="shared" ca="1" si="215"/>
        <v>0.91973312748379132</v>
      </c>
      <c r="E368" s="24">
        <f t="shared" ca="1" si="215"/>
        <v>1.0284340190894992</v>
      </c>
      <c r="F368" s="24">
        <f t="shared" ca="1" si="215"/>
        <v>-0.45726848802198239</v>
      </c>
      <c r="G368" s="24">
        <f t="shared" ca="1" si="215"/>
        <v>-0.97653925261172303</v>
      </c>
      <c r="H368" s="24">
        <f t="shared" ca="1" si="215"/>
        <v>-0.36579700757335804</v>
      </c>
      <c r="I368" s="24">
        <f t="shared" ca="1" si="215"/>
        <v>-0.37107523748273141</v>
      </c>
      <c r="J368" s="24">
        <f t="shared" ca="1" si="215"/>
        <v>-0.37284759754918118</v>
      </c>
      <c r="K368" s="24">
        <f t="shared" ca="1" si="215"/>
        <v>0.63352719740902819</v>
      </c>
      <c r="L368" s="24">
        <f t="shared" ca="1" si="215"/>
        <v>-0.70024479599299394</v>
      </c>
      <c r="M368" s="24">
        <f t="shared" ca="1" si="215"/>
        <v>-0.56855870666025188</v>
      </c>
      <c r="N368" s="24">
        <f ca="1">SQRT(Inputs!$B$38)*C368+SQRT(1-Inputs!$B$38)*_xlfn.NORM.S.INV(RAND())</f>
        <v>-2.035222618834482</v>
      </c>
      <c r="O368" s="24">
        <f ca="1">SQRT(Inputs!$B$38)*D368+SQRT(1-Inputs!$B$38)*_xlfn.NORM.S.INV(RAND())</f>
        <v>0.63163074872960623</v>
      </c>
      <c r="P368" s="24">
        <f ca="1">SQRT(Inputs!$B$38)*E368+SQRT(1-Inputs!$B$38)*_xlfn.NORM.S.INV(RAND())</f>
        <v>0.61406268359035954</v>
      </c>
      <c r="Q368" s="24">
        <f ca="1">SQRT(Inputs!$B$38)*F368+SQRT(1-Inputs!$B$38)*_xlfn.NORM.S.INV(RAND())</f>
        <v>0.24500802476990552</v>
      </c>
      <c r="R368" s="24">
        <f ca="1">SQRT(Inputs!$B$38)*G368+SQRT(1-Inputs!$B$38)*_xlfn.NORM.S.INV(RAND())</f>
        <v>0.44366783952124</v>
      </c>
      <c r="S368" s="24">
        <f ca="1">SQRT(Inputs!$B$38)*H368+SQRT(1-Inputs!$B$38)*_xlfn.NORM.S.INV(RAND())</f>
        <v>0.32246034156895897</v>
      </c>
      <c r="T368" s="24">
        <f ca="1">SQRT(Inputs!$B$38)*I368+SQRT(1-Inputs!$B$38)*_xlfn.NORM.S.INV(RAND())</f>
        <v>-1.8544421280509196</v>
      </c>
      <c r="U368" s="24">
        <f ca="1">SQRT(Inputs!$B$38)*J368+SQRT(1-Inputs!$B$38)*_xlfn.NORM.S.INV(RAND())</f>
        <v>-0.37481027028006614</v>
      </c>
      <c r="V368" s="24">
        <f ca="1">SQRT(Inputs!$B$38)*K368+SQRT(1-Inputs!$B$38)*_xlfn.NORM.S.INV(RAND())</f>
        <v>-0.37853604281755615</v>
      </c>
      <c r="W368" s="24">
        <f ca="1">SQRT(Inputs!$B$38)*L368+SQRT(1-Inputs!$B$38)*_xlfn.NORM.S.INV(RAND())</f>
        <v>-0.78721779598574226</v>
      </c>
      <c r="X368" s="24">
        <f ca="1">SQRT(Inputs!$B$38)*M368+SQRT(1-Inputs!$B$38)*_xlfn.NORM.S.INV(RAND())</f>
        <v>-1.2277185993888753</v>
      </c>
      <c r="Y368" s="24">
        <f ca="1">SQRT(Inputs!$B$38)*C368+SQRT(1-Inputs!$B$38)*_xlfn.NORM.S.INV(RAND())</f>
        <v>7.0458817082459935E-2</v>
      </c>
      <c r="Z368" s="24">
        <f ca="1">SQRT(Inputs!$B$38)*D368+SQRT(1-Inputs!$B$38)*_xlfn.NORM.S.INV(RAND())</f>
        <v>1.8562578176471898</v>
      </c>
      <c r="AA368" s="24">
        <f ca="1">SQRT(Inputs!$B$38)*E368+SQRT(1-Inputs!$B$38)*_xlfn.NORM.S.INV(RAND())</f>
        <v>1.2647831292052347</v>
      </c>
      <c r="AB368" s="24">
        <f ca="1">SQRT(Inputs!$B$38)*F368+SQRT(1-Inputs!$B$38)*_xlfn.NORM.S.INV(RAND())</f>
        <v>-0.17540198275031083</v>
      </c>
      <c r="AC368" s="24">
        <f ca="1">SQRT(Inputs!$B$38)*G368+SQRT(1-Inputs!$B$38)*_xlfn.NORM.S.INV(RAND())</f>
        <v>4.5922875166843458E-2</v>
      </c>
      <c r="AD368" s="24">
        <f ca="1">SQRT(Inputs!$B$38)*H368+SQRT(1-Inputs!$B$38)*_xlfn.NORM.S.INV(RAND())</f>
        <v>-0.79449740667211366</v>
      </c>
      <c r="AE368" s="24">
        <f ca="1">SQRT(Inputs!$B$38)*I368+SQRT(1-Inputs!$B$38)*_xlfn.NORM.S.INV(RAND())</f>
        <v>0.26711361278667667</v>
      </c>
      <c r="AF368" s="24">
        <f ca="1">SQRT(Inputs!$B$38)*J368+SQRT(1-Inputs!$B$38)*_xlfn.NORM.S.INV(RAND())</f>
        <v>-1.7193750633765914</v>
      </c>
      <c r="AG368" s="24">
        <f ca="1">SQRT(Inputs!$B$38)*K368+SQRT(1-Inputs!$B$38)*_xlfn.NORM.S.INV(RAND())</f>
        <v>-3.0863476363222009E-2</v>
      </c>
      <c r="AH368" s="24">
        <f ca="1">SQRT(Inputs!$B$38)*L368+SQRT(1-Inputs!$B$38)*_xlfn.NORM.S.INV(RAND())</f>
        <v>-0.87208739914618305</v>
      </c>
      <c r="AI368" s="24">
        <f ca="1">SQRT(Inputs!$B$38)*M368+SQRT(1-Inputs!$B$38)*_xlfn.NORM.S.INV(RAND())</f>
        <v>-0.1498323879083055</v>
      </c>
      <c r="AJ368" s="24">
        <f ca="1">SQRT(Inputs!$B$38)*C368+SQRT(1-Inputs!$B$38)*_xlfn.NORM.S.INV(RAND())</f>
        <v>-0.6641060457211867</v>
      </c>
      <c r="AK368" s="24">
        <f ca="1">SQRT(Inputs!$B$38)*D368+SQRT(1-Inputs!$B$38)*_xlfn.NORM.S.INV(RAND())</f>
        <v>-0.38888715517626482</v>
      </c>
      <c r="AL368" s="24">
        <f ca="1">SQRT(Inputs!$B$38)*E368+SQRT(1-Inputs!$B$38)*_xlfn.NORM.S.INV(RAND())</f>
        <v>1.1213219431361514</v>
      </c>
      <c r="AM368" s="24">
        <f ca="1">SQRT(Inputs!$B$38)*F368+SQRT(1-Inputs!$B$38)*_xlfn.NORM.S.INV(RAND())</f>
        <v>-0.57169946686864193</v>
      </c>
      <c r="AN368" s="24">
        <f ca="1">SQRT(Inputs!$B$38)*G368+SQRT(1-Inputs!$B$38)*_xlfn.NORM.S.INV(RAND())</f>
        <v>-1.707607817009154</v>
      </c>
      <c r="AO368" s="24">
        <f ca="1">SQRT(Inputs!$B$38)*H368+SQRT(1-Inputs!$B$38)*_xlfn.NORM.S.INV(RAND())</f>
        <v>8.8124768590684549E-2</v>
      </c>
      <c r="AP368" s="24">
        <f ca="1">SQRT(Inputs!$B$38)*I368+SQRT(1-Inputs!$B$38)*_xlfn.NORM.S.INV(RAND())</f>
        <v>1.4616584421864445</v>
      </c>
      <c r="AQ368" s="24">
        <f ca="1">SQRT(Inputs!$B$38)*J368+SQRT(1-Inputs!$B$38)*_xlfn.NORM.S.INV(RAND())</f>
        <v>0.8500820016166053</v>
      </c>
      <c r="AR368" s="24">
        <f ca="1">SQRT(Inputs!$B$38)*K368+SQRT(1-Inputs!$B$38)*_xlfn.NORM.S.INV(RAND())</f>
        <v>-1.2465900949170492</v>
      </c>
      <c r="AS368" s="24">
        <f ca="1">SQRT(Inputs!$B$38)*L368+SQRT(1-Inputs!$B$38)*_xlfn.NORM.S.INV(RAND())</f>
        <v>-0.87913799830102635</v>
      </c>
      <c r="AT368" s="24">
        <f ca="1">SQRT(Inputs!$B$38)*M368+SQRT(1-Inputs!$B$38)*_xlfn.NORM.S.INV(RAND())</f>
        <v>-0.5086511268250502</v>
      </c>
      <c r="AU368" s="15">
        <f ca="1">Inputs!$B$6*EXP($B$8-0.5*C$5^2+C$5*N368)</f>
        <v>3569.4423994391123</v>
      </c>
      <c r="AV368" s="15">
        <f t="shared" ca="1" si="183"/>
        <v>4767.6914261106313</v>
      </c>
      <c r="AW368" s="15">
        <f t="shared" ca="1" si="184"/>
        <v>6315.3509115461638</v>
      </c>
      <c r="AX368" s="15">
        <f t="shared" ca="1" si="185"/>
        <v>7950.0709816867829</v>
      </c>
      <c r="AY368" s="15">
        <f t="shared" ca="1" si="186"/>
        <v>10232.493427916686</v>
      </c>
      <c r="AZ368" s="15">
        <f t="shared" ca="1" si="187"/>
        <v>12966.983250748419</v>
      </c>
      <c r="BA368" s="15">
        <f t="shared" ca="1" si="188"/>
        <v>13068.912100899932</v>
      </c>
      <c r="BB368" s="15">
        <f t="shared" ca="1" si="189"/>
        <v>15410.626150617041</v>
      </c>
      <c r="BC368" s="15">
        <f t="shared" ca="1" si="190"/>
        <v>18196.883014418967</v>
      </c>
      <c r="BD368" s="15">
        <f t="shared" ca="1" si="191"/>
        <v>20710.418546108383</v>
      </c>
      <c r="BE368" s="15">
        <f t="shared" ca="1" si="192"/>
        <v>22693.082953956673</v>
      </c>
      <c r="BF368" s="15">
        <f ca="1">Inputs!$B$13*EXP($B$9-0.5*C$6^2+C$6*Y368)</f>
        <v>14025.572211015502</v>
      </c>
      <c r="BG368" s="15">
        <f t="shared" ca="1" si="193"/>
        <v>23894.208643989514</v>
      </c>
      <c r="BH368" s="15">
        <f t="shared" ca="1" si="194"/>
        <v>36008.250181944604</v>
      </c>
      <c r="BI368" s="15">
        <f t="shared" ca="1" si="195"/>
        <v>42905.386261095038</v>
      </c>
      <c r="BJ368" s="15">
        <f t="shared" ca="1" si="196"/>
        <v>52948.548214658549</v>
      </c>
      <c r="BK368" s="15">
        <f t="shared" ca="1" si="197"/>
        <v>58322.054926573946</v>
      </c>
      <c r="BL368" s="15">
        <f t="shared" ca="1" si="198"/>
        <v>74164.951597487117</v>
      </c>
      <c r="BM368" s="15">
        <f t="shared" ca="1" si="199"/>
        <v>73631.601871357227</v>
      </c>
      <c r="BN368" s="15">
        <f t="shared" ca="1" si="200"/>
        <v>90223.336187909372</v>
      </c>
      <c r="BO368" s="15">
        <f t="shared" ca="1" si="201"/>
        <v>100308.78135659013</v>
      </c>
      <c r="BP368" s="15">
        <f t="shared" ca="1" si="202"/>
        <v>121383.19131744438</v>
      </c>
      <c r="BQ368" s="15">
        <f ca="1">Inputs!$B$20*EXP($B$10-0.5*C$7^2+C$7*AJ368)</f>
        <v>3389.3104346789441</v>
      </c>
      <c r="BR368" s="15">
        <f t="shared" ca="1" si="203"/>
        <v>4064.5588796361862</v>
      </c>
      <c r="BS368" s="15">
        <f t="shared" ca="1" si="204"/>
        <v>7680.767210322254</v>
      </c>
      <c r="BT368" s="15">
        <f t="shared" ca="1" si="205"/>
        <v>9115.2167292234317</v>
      </c>
      <c r="BU368" s="15">
        <f t="shared" ca="1" si="206"/>
        <v>8356.9280704227949</v>
      </c>
      <c r="BV368" s="15">
        <f t="shared" ca="1" si="207"/>
        <v>11860.050103287884</v>
      </c>
      <c r="BW368" s="15">
        <f t="shared" ca="1" si="208"/>
        <v>22550.266132663848</v>
      </c>
      <c r="BX368" s="15">
        <f t="shared" ca="1" si="209"/>
        <v>37400.401106453814</v>
      </c>
      <c r="BY368" s="15">
        <f t="shared" ca="1" si="210"/>
        <v>41284.428767735488</v>
      </c>
      <c r="BZ368" s="15">
        <f t="shared" ca="1" si="211"/>
        <v>49283.173662071458</v>
      </c>
      <c r="CA368" s="15">
        <f t="shared" ca="1" si="212"/>
        <v>63245.012830820851</v>
      </c>
      <c r="CB368" s="15">
        <f ca="1">(AU368*DCF!C$10-DCF!C$5*MAX(AU368*DCF!C$10,0)-MAX(AU368-Inputs!$B$6,0)/Inputs!$B$10)*DCF!C$6</f>
        <v>916.66534621902247</v>
      </c>
      <c r="CC368" s="15">
        <f ca="1">(AV368*DCF!D$10-DCF!D$5*MAX(AV368*DCF!D$10,0)-MAX(AV368-AU368,0)/Inputs!$B$10)*DCF!D$6</f>
        <v>869.93082031629183</v>
      </c>
      <c r="CD368" s="15">
        <f ca="1">(AW368*DCF!E$10-DCF!E$5*MAX(AW368*DCF!E$10,0)-MAX(AW368-AV368,0)/Inputs!$B$10)*DCF!E$6</f>
        <v>1109.5169862551661</v>
      </c>
      <c r="CE368" s="15">
        <f ca="1">(AX368*DCF!F$10-DCF!F$5*MAX(AX368*DCF!F$10,0)-MAX(AX368-AW368,0)/Inputs!$B$10)*DCF!F$6</f>
        <v>1395.3431082750101</v>
      </c>
      <c r="CF368" s="15">
        <f ca="1">(AY368*DCF!G$10-DCF!G$5*MAX(AY368*DCF!G$10,0)-MAX(AY368-AX368,0)/Inputs!$B$10)*DCF!G$6</f>
        <v>1669.5803579158649</v>
      </c>
      <c r="CG368" s="15">
        <f ca="1">(AZ368*DCF!H$10-DCF!H$5*MAX(AZ368*DCF!H$10,0)-MAX(AZ368-AY368,0)/Inputs!$B$10)*DCF!H$6</f>
        <v>2031.9914088598073</v>
      </c>
      <c r="CH368" s="15">
        <f ca="1">(BA368*DCF!I$10-DCF!I$5*MAX(BA368*DCF!I$10,0)-MAX(BA368-AZ368,0)/Inputs!$B$10)*DCF!I$6</f>
        <v>2370.4935827762129</v>
      </c>
      <c r="CI368" s="15">
        <f ca="1">(BB368*DCF!J$10-DCF!J$5*MAX(BB368*DCF!J$10,0)-MAX(BB368-BA368,0)/Inputs!$B$10)*DCF!J$6</f>
        <v>2289.6510292125272</v>
      </c>
      <c r="CJ368" s="15">
        <f ca="1">(BC368*DCF!K$10-DCF!K$5*MAX(BC368*DCF!K$10,0)-MAX(BC368-BB368,0)/Inputs!$B$10)*DCF!K$6</f>
        <v>2539.3723753896634</v>
      </c>
      <c r="CK368" s="15">
        <f ca="1">(BD368*DCF!L$10-DCF!L$5*MAX(BD368*DCF!L$10,0)-MAX(BD368-BC368,0)/Inputs!$B$10)*DCF!L$6</f>
        <v>2798.4841034603792</v>
      </c>
      <c r="CL368" s="15">
        <f ca="1">(BE368*DCF!M$10-DCF!M$5*MAX(BE368*DCF!M$10,0)-MAX(BE368-BD368,0)/Inputs!$B$10)*DCF!M$6</f>
        <v>2965.4370700917443</v>
      </c>
      <c r="CM368" s="15">
        <f ca="1">(BF368*DCF!C$28-DCF!C$5*MAX(BF368*DCF!C$28,0)-MAX(BF368-Inputs!$B$13,0)/Inputs!$B$17)*DCF!C$6</f>
        <v>3671.1426316654947</v>
      </c>
      <c r="CN368" s="15">
        <f ca="1">(BG368*DCF!D$28-DCF!D$5*MAX(BG368*DCF!D$28,0)-MAX(BG368-BF368,0)/Inputs!$B$17)*DCF!D$6</f>
        <v>4931.9629127371009</v>
      </c>
      <c r="CO368" s="15">
        <f ca="1">(BH368*DCF!E$28-DCF!E$5*MAX(BH368*DCF!E$28,0)-MAX(BH368-BG368,0)/Inputs!$B$17)*DCF!E$6</f>
        <v>7810.6667904104261</v>
      </c>
      <c r="CP368" s="15">
        <f ca="1">(BI368*DCF!F$28-DCF!F$5*MAX(BI368*DCF!F$28,0)-MAX(BI368-BH368,0)/Inputs!$B$17)*DCF!F$6</f>
        <v>10391.949564246963</v>
      </c>
      <c r="CQ368" s="15">
        <f ca="1">(BJ368*DCF!G$28-DCF!G$5*MAX(BJ368*DCF!G$28,0)-MAX(BJ368-BI368,0)/Inputs!$B$17)*DCF!G$6</f>
        <v>12048.741927507252</v>
      </c>
      <c r="CR368" s="15">
        <f ca="1">(BK368*DCF!H$28-DCF!H$5*MAX(BK368*DCF!H$28,0)-MAX(BK368-BJ368,0)/Inputs!$B$17)*DCF!H$6</f>
        <v>13588.795491368084</v>
      </c>
      <c r="CS368" s="15">
        <f ca="1">(BL368*DCF!I$28-DCF!I$5*MAX(BL368*DCF!I$28,0)-MAX(BL368-BK368,0)/Inputs!$B$17)*DCF!I$6</f>
        <v>15166.172242803032</v>
      </c>
      <c r="CT368" s="15">
        <f ca="1">(BM368*DCF!J$28-DCF!J$5*MAX(BM368*DCF!J$28,0)-MAX(BM368-BL368,0)/Inputs!$B$17)*DCF!J$6</f>
        <v>16425.959849421233</v>
      </c>
      <c r="CU368" s="15">
        <f ca="1">(BN368*DCF!K$28-DCF!K$5*MAX(BN368*DCF!K$28,0)-MAX(BN368-BM368,0)/Inputs!$B$17)*DCF!K$6</f>
        <v>17021.389375198825</v>
      </c>
      <c r="CV368" s="15">
        <f ca="1">(BO368*DCF!L$28-DCF!L$5*MAX(BO368*DCF!L$28,0)-MAX(BO368-BN368,0)/Inputs!$B$17)*DCF!L$6</f>
        <v>18872.52241110606</v>
      </c>
      <c r="CW368" s="15">
        <f ca="1">(BP368*DCF!M$28-DCF!M$5*MAX(BP368*DCF!M$28,0)-MAX(BP368-BO368,0)/Inputs!$B$17)*DCF!M$6</f>
        <v>20635.449677370587</v>
      </c>
      <c r="CX368" s="15">
        <f ca="1">(BQ368*DCF!C$46-DCF!C$5*MAX(BQ368*DCF!C$46,0)-MAX(BQ368-Inputs!$B$20,0)/Inputs!$B$24)*DCF!C$6</f>
        <v>-869.73009331104674</v>
      </c>
      <c r="CY368" s="15">
        <f ca="1">(BR368*DCF!D$46-DCF!D$5*MAX(BR368*DCF!D$46,0)-MAX(BR368-BQ368,0)/Inputs!$B$24)*DCF!D$6</f>
        <v>-981.84832040779634</v>
      </c>
      <c r="CZ368" s="15">
        <f ca="1">(BS368*DCF!E$46-DCF!E$5*MAX(BS368*DCF!E$46,0)-MAX(BS368-BR368,0)/Inputs!$B$24)*DCF!E$6</f>
        <v>-2333.6738671553753</v>
      </c>
      <c r="DA368" s="15">
        <f ca="1">(BT368*DCF!F$46-DCF!F$5*MAX(BT368*DCF!F$46,0)-MAX(BT368-BS368,0)/Inputs!$B$24)*DCF!F$6</f>
        <v>-1186.1561292588192</v>
      </c>
      <c r="DB368" s="15">
        <f ca="1">(BU368*DCF!G$46-DCF!G$5*MAX(BU368*DCF!G$46,0)-MAX(BU368-BT368,0)/Inputs!$B$24)*DCF!G$6</f>
        <v>-281.11054901522891</v>
      </c>
      <c r="DC368" s="15">
        <f ca="1">(BV368*DCF!H$46-DCF!H$5*MAX(BV368*DCF!H$46,0)-MAX(BV368-BU368,0)/Inputs!$B$24)*DCF!H$6</f>
        <v>-1088.5737077280178</v>
      </c>
      <c r="DD368" s="15">
        <f ca="1">(BW368*DCF!I$46-DCF!I$5*MAX(BW368*DCF!I$46,0)-MAX(BW368-BV368,0)/Inputs!$B$24)*DCF!I$6</f>
        <v>-2547.9403290201872</v>
      </c>
      <c r="DE368" s="15">
        <f ca="1">(BX368*DCF!J$46-DCF!J$5*MAX(BX368*DCF!J$46,0)-MAX(BX368-BW368,0)/Inputs!$B$24)*DCF!J$6</f>
        <v>-2369.1698066579288</v>
      </c>
      <c r="DF368" s="15">
        <f ca="1">(BY368*DCF!K$46-DCF!K$5*MAX(BY368*DCF!K$46,0)-MAX(BY368-BX368,0)/Inputs!$B$24)*DCF!K$6</f>
        <v>1406.8208865728184</v>
      </c>
      <c r="DG368" s="15">
        <f ca="1">(BZ368*DCF!L$46-DCF!L$5*MAX(BZ368*DCF!L$46,0)-MAX(BZ368-BY368,0)/Inputs!$B$24)*DCF!L$6</f>
        <v>1596.5755760845054</v>
      </c>
      <c r="DH368" s="15">
        <f ca="1">(CA368*DCF!M$46-DCF!M$5*MAX(CA368*DCF!M$46,0)-MAX(CA368-BZ368,0)/Inputs!$B$24)*DCF!M$6</f>
        <v>2039.3517138517188</v>
      </c>
      <c r="DI368" s="15">
        <f ca="1">SUM(CB368:CL368)+BE368*DCF!M$10*(1+Inputs!$B$30)*(1-Inputs!$B$33)*(1-Inputs!$B$30/Inputs!$B$31)/(Inputs!$B$29-Inputs!$B$30)*DCF!M$6</f>
        <v>84111.616134588912</v>
      </c>
      <c r="DJ368" s="15">
        <f ca="1">SUM(CM368:CW368)+BP368*DCF!M$28*(1+Inputs!$B$30)*(1-Inputs!$B$33)*(1-Inputs!$B$30/Inputs!$B$31)/(Inputs!$B$29-Inputs!$B$30)*DCF!M$6</f>
        <v>590979.45495781139</v>
      </c>
      <c r="DK368" s="15">
        <f ca="1">SUM(CX368:DH368)+CA368*DCF!M$46*(1+Inputs!$B$30)*(1-Inputs!$B$33)*(1-Inputs!$B$30/Inputs!$B$31)/(Inputs!$B$29-Inputs!$B$30)*DCF!M$6</f>
        <v>91168.827061114818</v>
      </c>
      <c r="DM368" s="15">
        <f ca="1">DI368+DJ368+DK368+Inputs!$B$34+Inputs!$B$36-Inputs!$B$35</f>
        <v>843110.89815351518</v>
      </c>
    </row>
    <row r="369" spans="1:117" x14ac:dyDescent="0.75">
      <c r="A369" s="11">
        <v>356</v>
      </c>
      <c r="C369" s="24">
        <f t="shared" ca="1" si="215"/>
        <v>-0.96958351333571569</v>
      </c>
      <c r="D369" s="24">
        <f t="shared" ca="1" si="215"/>
        <v>-0.81003721236534998</v>
      </c>
      <c r="E369" s="24">
        <f t="shared" ca="1" si="215"/>
        <v>-0.89362781731540963</v>
      </c>
      <c r="F369" s="24">
        <f t="shared" ca="1" si="215"/>
        <v>0.21509000104217152</v>
      </c>
      <c r="G369" s="24">
        <f t="shared" ca="1" si="215"/>
        <v>-0.83589116346349401</v>
      </c>
      <c r="H369" s="24">
        <f t="shared" ca="1" si="215"/>
        <v>-0.72718505551142565</v>
      </c>
      <c r="I369" s="24">
        <f t="shared" ca="1" si="215"/>
        <v>-0.81835261788566993</v>
      </c>
      <c r="J369" s="24">
        <f t="shared" ca="1" si="215"/>
        <v>-0.33606736274128363</v>
      </c>
      <c r="K369" s="24">
        <f t="shared" ca="1" si="215"/>
        <v>0.23874901265574883</v>
      </c>
      <c r="L369" s="24">
        <f t="shared" ca="1" si="215"/>
        <v>0.81838493795555911</v>
      </c>
      <c r="M369" s="24">
        <f t="shared" ca="1" si="215"/>
        <v>0.24218339817914872</v>
      </c>
      <c r="N369" s="24">
        <f ca="1">SQRT(Inputs!$B$38)*C369+SQRT(1-Inputs!$B$38)*_xlfn.NORM.S.INV(RAND())</f>
        <v>-0.62215747347797234</v>
      </c>
      <c r="O369" s="24">
        <f ca="1">SQRT(Inputs!$B$38)*D369+SQRT(1-Inputs!$B$38)*_xlfn.NORM.S.INV(RAND())</f>
        <v>0.51660748841869486</v>
      </c>
      <c r="P369" s="24">
        <f ca="1">SQRT(Inputs!$B$38)*E369+SQRT(1-Inputs!$B$38)*_xlfn.NORM.S.INV(RAND())</f>
        <v>-0.1670559471475907</v>
      </c>
      <c r="Q369" s="24">
        <f ca="1">SQRT(Inputs!$B$38)*F369+SQRT(1-Inputs!$B$38)*_xlfn.NORM.S.INV(RAND())</f>
        <v>-0.74973907216104418</v>
      </c>
      <c r="R369" s="24">
        <f ca="1">SQRT(Inputs!$B$38)*G369+SQRT(1-Inputs!$B$38)*_xlfn.NORM.S.INV(RAND())</f>
        <v>-0.14768014611198671</v>
      </c>
      <c r="S369" s="24">
        <f ca="1">SQRT(Inputs!$B$38)*H369+SQRT(1-Inputs!$B$38)*_xlfn.NORM.S.INV(RAND())</f>
        <v>-1.2787593153364258</v>
      </c>
      <c r="T369" s="24">
        <f ca="1">SQRT(Inputs!$B$38)*I369+SQRT(1-Inputs!$B$38)*_xlfn.NORM.S.INV(RAND())</f>
        <v>-0.6360811420457092</v>
      </c>
      <c r="U369" s="24">
        <f ca="1">SQRT(Inputs!$B$38)*J369+SQRT(1-Inputs!$B$38)*_xlfn.NORM.S.INV(RAND())</f>
        <v>0.59855542587983979</v>
      </c>
      <c r="V369" s="24">
        <f ca="1">SQRT(Inputs!$B$38)*K369+SQRT(1-Inputs!$B$38)*_xlfn.NORM.S.INV(RAND())</f>
        <v>-0.15633333971874824</v>
      </c>
      <c r="W369" s="24">
        <f ca="1">SQRT(Inputs!$B$38)*L369+SQRT(1-Inputs!$B$38)*_xlfn.NORM.S.INV(RAND())</f>
        <v>-4.3463867988545013E-2</v>
      </c>
      <c r="X369" s="24">
        <f ca="1">SQRT(Inputs!$B$38)*M369+SQRT(1-Inputs!$B$38)*_xlfn.NORM.S.INV(RAND())</f>
        <v>-0.24338106957889111</v>
      </c>
      <c r="Y369" s="24">
        <f ca="1">SQRT(Inputs!$B$38)*C369+SQRT(1-Inputs!$B$38)*_xlfn.NORM.S.INV(RAND())</f>
        <v>1.7131563119942292</v>
      </c>
      <c r="Z369" s="24">
        <f ca="1">SQRT(Inputs!$B$38)*D369+SQRT(1-Inputs!$B$38)*_xlfn.NORM.S.INV(RAND())</f>
        <v>0.34797444546261991</v>
      </c>
      <c r="AA369" s="24">
        <f ca="1">SQRT(Inputs!$B$38)*E369+SQRT(1-Inputs!$B$38)*_xlfn.NORM.S.INV(RAND())</f>
        <v>-1.8381032671363511</v>
      </c>
      <c r="AB369" s="24">
        <f ca="1">SQRT(Inputs!$B$38)*F369+SQRT(1-Inputs!$B$38)*_xlfn.NORM.S.INV(RAND())</f>
        <v>-0.18902138477138331</v>
      </c>
      <c r="AC369" s="24">
        <f ca="1">SQRT(Inputs!$B$38)*G369+SQRT(1-Inputs!$B$38)*_xlfn.NORM.S.INV(RAND())</f>
        <v>-1.3813067951445048</v>
      </c>
      <c r="AD369" s="24">
        <f ca="1">SQRT(Inputs!$B$38)*H369+SQRT(1-Inputs!$B$38)*_xlfn.NORM.S.INV(RAND())</f>
        <v>-0.31324198980395501</v>
      </c>
      <c r="AE369" s="24">
        <f ca="1">SQRT(Inputs!$B$38)*I369+SQRT(1-Inputs!$B$38)*_xlfn.NORM.S.INV(RAND())</f>
        <v>-0.53404098973065495</v>
      </c>
      <c r="AF369" s="24">
        <f ca="1">SQRT(Inputs!$B$38)*J369+SQRT(1-Inputs!$B$38)*_xlfn.NORM.S.INV(RAND())</f>
        <v>0.55352303226733124</v>
      </c>
      <c r="AG369" s="24">
        <f ca="1">SQRT(Inputs!$B$38)*K369+SQRT(1-Inputs!$B$38)*_xlfn.NORM.S.INV(RAND())</f>
        <v>0.55871472868672301</v>
      </c>
      <c r="AH369" s="24">
        <f ca="1">SQRT(Inputs!$B$38)*L369+SQRT(1-Inputs!$B$38)*_xlfn.NORM.S.INV(RAND())</f>
        <v>-0.30523001999864185</v>
      </c>
      <c r="AI369" s="24">
        <f ca="1">SQRT(Inputs!$B$38)*M369+SQRT(1-Inputs!$B$38)*_xlfn.NORM.S.INV(RAND())</f>
        <v>-0.52773906493418088</v>
      </c>
      <c r="AJ369" s="24">
        <f ca="1">SQRT(Inputs!$B$38)*C369+SQRT(1-Inputs!$B$38)*_xlfn.NORM.S.INV(RAND())</f>
        <v>-0.88544718535702671</v>
      </c>
      <c r="AK369" s="24">
        <f ca="1">SQRT(Inputs!$B$38)*D369+SQRT(1-Inputs!$B$38)*_xlfn.NORM.S.INV(RAND())</f>
        <v>-0.8219505690936566</v>
      </c>
      <c r="AL369" s="24">
        <f ca="1">SQRT(Inputs!$B$38)*E369+SQRT(1-Inputs!$B$38)*_xlfn.NORM.S.INV(RAND())</f>
        <v>-4.6095261183758396E-3</v>
      </c>
      <c r="AM369" s="24">
        <f ca="1">SQRT(Inputs!$B$38)*F369+SQRT(1-Inputs!$B$38)*_xlfn.NORM.S.INV(RAND())</f>
        <v>0.56437764084456676</v>
      </c>
      <c r="AN369" s="24">
        <f ca="1">SQRT(Inputs!$B$38)*G369+SQRT(1-Inputs!$B$38)*_xlfn.NORM.S.INV(RAND())</f>
        <v>0.92938674890799411</v>
      </c>
      <c r="AO369" s="24">
        <f ca="1">SQRT(Inputs!$B$38)*H369+SQRT(1-Inputs!$B$38)*_xlfn.NORM.S.INV(RAND())</f>
        <v>-0.82736427134029644</v>
      </c>
      <c r="AP369" s="24">
        <f ca="1">SQRT(Inputs!$B$38)*I369+SQRT(1-Inputs!$B$38)*_xlfn.NORM.S.INV(RAND())</f>
        <v>-1.0355930891423444</v>
      </c>
      <c r="AQ369" s="24">
        <f ca="1">SQRT(Inputs!$B$38)*J369+SQRT(1-Inputs!$B$38)*_xlfn.NORM.S.INV(RAND())</f>
        <v>-0.11516889547360433</v>
      </c>
      <c r="AR369" s="24">
        <f ca="1">SQRT(Inputs!$B$38)*K369+SQRT(1-Inputs!$B$38)*_xlfn.NORM.S.INV(RAND())</f>
        <v>0.32119599144799693</v>
      </c>
      <c r="AS369" s="24">
        <f ca="1">SQRT(Inputs!$B$38)*L369+SQRT(1-Inputs!$B$38)*_xlfn.NORM.S.INV(RAND())</f>
        <v>1.7393859935973701</v>
      </c>
      <c r="AT369" s="24">
        <f ca="1">SQRT(Inputs!$B$38)*M369+SQRT(1-Inputs!$B$38)*_xlfn.NORM.S.INV(RAND())</f>
        <v>2.4754887101190866</v>
      </c>
      <c r="AU369" s="15">
        <f ca="1">Inputs!$B$6*EXP($B$8-0.5*C$5^2+C$5*N369)</f>
        <v>4486.8306936729696</v>
      </c>
      <c r="AV369" s="15">
        <f t="shared" ca="1" si="183"/>
        <v>5892.5409784262365</v>
      </c>
      <c r="AW369" s="15">
        <f t="shared" ca="1" si="184"/>
        <v>7024.8244987125063</v>
      </c>
      <c r="AX369" s="15">
        <f t="shared" ca="1" si="185"/>
        <v>7809.7357733535891</v>
      </c>
      <c r="AY369" s="15">
        <f t="shared" ca="1" si="186"/>
        <v>9381.0926731706786</v>
      </c>
      <c r="AZ369" s="15">
        <f t="shared" ca="1" si="187"/>
        <v>9966.2955362197972</v>
      </c>
      <c r="BA369" s="15">
        <f t="shared" ca="1" si="188"/>
        <v>11410.707348645075</v>
      </c>
      <c r="BB369" s="15">
        <f t="shared" ca="1" si="189"/>
        <v>14833.591714416218</v>
      </c>
      <c r="BC369" s="15">
        <f t="shared" ca="1" si="190"/>
        <v>17895.272230274553</v>
      </c>
      <c r="BD369" s="15">
        <f t="shared" ca="1" si="191"/>
        <v>21834.451238468919</v>
      </c>
      <c r="BE369" s="15">
        <f t="shared" ca="1" si="192"/>
        <v>26168.754031349861</v>
      </c>
      <c r="BF369" s="15">
        <f ca="1">Inputs!$B$13*EXP($B$9-0.5*C$6^2+C$6*Y369)</f>
        <v>19424.656919145174</v>
      </c>
      <c r="BG369" s="15">
        <f t="shared" ca="1" si="193"/>
        <v>25207.582724190652</v>
      </c>
      <c r="BH369" s="15">
        <f t="shared" ca="1" si="194"/>
        <v>22705.79464685819</v>
      </c>
      <c r="BI369" s="15">
        <f t="shared" ca="1" si="195"/>
        <v>26998.279978716346</v>
      </c>
      <c r="BJ369" s="15">
        <f t="shared" ca="1" si="196"/>
        <v>27122.608978906937</v>
      </c>
      <c r="BK369" s="15">
        <f t="shared" ca="1" si="197"/>
        <v>31898.118656216844</v>
      </c>
      <c r="BL369" s="15">
        <f t="shared" ca="1" si="198"/>
        <v>36562.951077805381</v>
      </c>
      <c r="BM369" s="15">
        <f t="shared" ca="1" si="199"/>
        <v>48142.95027030856</v>
      </c>
      <c r="BN369" s="15">
        <f t="shared" ca="1" si="200"/>
        <v>63309.863192738267</v>
      </c>
      <c r="BO369" s="15">
        <f t="shared" ca="1" si="201"/>
        <v>75180.951956701567</v>
      </c>
      <c r="BP369" s="15">
        <f t="shared" ca="1" si="202"/>
        <v>87163.146725029816</v>
      </c>
      <c r="BQ369" s="15">
        <f ca="1">Inputs!$B$20*EXP($B$10-0.5*C$7^2+C$7*AJ369)</f>
        <v>3133.4060841110113</v>
      </c>
      <c r="BR369" s="15">
        <f t="shared" ca="1" si="203"/>
        <v>3274.833624148685</v>
      </c>
      <c r="BS369" s="15">
        <f t="shared" ca="1" si="204"/>
        <v>4478.5999732238624</v>
      </c>
      <c r="BT369" s="15">
        <f t="shared" ca="1" si="205"/>
        <v>7160.4003267281842</v>
      </c>
      <c r="BU369" s="15">
        <f t="shared" ca="1" si="206"/>
        <v>12425.922522323735</v>
      </c>
      <c r="BV369" s="15">
        <f t="shared" ca="1" si="207"/>
        <v>14348.008825547615</v>
      </c>
      <c r="BW369" s="15">
        <f t="shared" ca="1" si="208"/>
        <v>16081.041527610083</v>
      </c>
      <c r="BX369" s="15">
        <f t="shared" ca="1" si="209"/>
        <v>21978.567221423291</v>
      </c>
      <c r="BY369" s="15">
        <f t="shared" ca="1" si="210"/>
        <v>32747.544128691337</v>
      </c>
      <c r="BZ369" s="15">
        <f t="shared" ca="1" si="211"/>
        <v>63262.868246180507</v>
      </c>
      <c r="CA369" s="15">
        <f t="shared" ca="1" si="212"/>
        <v>137967.22003089648</v>
      </c>
      <c r="CB369" s="15">
        <f ca="1">(AU369*DCF!C$10-DCF!C$5*MAX(AU369*DCF!C$10,0)-MAX(AU369-Inputs!$B$6,0)/Inputs!$B$10)*DCF!C$6</f>
        <v>1046.4640525480368</v>
      </c>
      <c r="CC369" s="15">
        <f ca="1">(AV369*DCF!D$10-DCF!D$5*MAX(AV369*DCF!D$10,0)-MAX(AV369-AU369,0)/Inputs!$B$10)*DCF!D$6</f>
        <v>1093.521279951256</v>
      </c>
      <c r="CD369" s="15">
        <f ca="1">(AW369*DCF!E$10-DCF!E$5*MAX(AW369*DCF!E$10,0)-MAX(AW369-AV369,0)/Inputs!$B$10)*DCF!E$6</f>
        <v>1366.8830124299716</v>
      </c>
      <c r="CE369" s="15">
        <f ca="1">(AX369*DCF!F$10-DCF!F$5*MAX(AX369*DCF!F$10,0)-MAX(AX369-AW369,0)/Inputs!$B$10)*DCF!F$6</f>
        <v>1541.5322970581467</v>
      </c>
      <c r="CF369" s="15">
        <f ca="1">(AY369*DCF!G$10-DCF!G$5*MAX(AY369*DCF!G$10,0)-MAX(AY369-AX369,0)/Inputs!$B$10)*DCF!G$6</f>
        <v>1630.8369616234154</v>
      </c>
      <c r="CG369" s="15">
        <f ca="1">(AZ369*DCF!H$10-DCF!H$5*MAX(AZ369*DCF!H$10,0)-MAX(AZ369-AY369,0)/Inputs!$B$10)*DCF!H$6</f>
        <v>1831.0501675179719</v>
      </c>
      <c r="CH369" s="15">
        <f ca="1">(BA369*DCF!I$10-DCF!I$5*MAX(BA369*DCF!I$10,0)-MAX(BA369-AZ369,0)/Inputs!$B$10)*DCF!I$6</f>
        <v>1847.3858238706302</v>
      </c>
      <c r="CI369" s="15">
        <f ca="1">(BB369*DCF!J$10-DCF!J$5*MAX(BB369*DCF!J$10,0)-MAX(BB369-BA369,0)/Inputs!$B$10)*DCF!J$6</f>
        <v>2026.7970359121341</v>
      </c>
      <c r="CJ369" s="15">
        <f ca="1">(BC369*DCF!K$10-DCF!K$5*MAX(BC369*DCF!K$10,0)-MAX(BC369-BB369,0)/Inputs!$B$10)*DCF!K$6</f>
        <v>2452.2627644697718</v>
      </c>
      <c r="CK369" s="15">
        <f ca="1">(BD369*DCF!L$10-DCF!L$5*MAX(BD369*DCF!L$10,0)-MAX(BD369-BC369,0)/Inputs!$B$10)*DCF!L$6</f>
        <v>2783.6508233444602</v>
      </c>
      <c r="CL369" s="15">
        <f ca="1">(BE369*DCF!M$10-DCF!M$5*MAX(BE369*DCF!M$10,0)-MAX(BE369-BD369,0)/Inputs!$B$10)*DCF!M$6</f>
        <v>3174.9708814735068</v>
      </c>
      <c r="CM369" s="15">
        <f ca="1">(BF369*DCF!C$28-DCF!C$5*MAX(BF369*DCF!C$28,0)-MAX(BF369-Inputs!$B$13,0)/Inputs!$B$17)*DCF!C$6</f>
        <v>4072.0060965295879</v>
      </c>
      <c r="CN369" s="15">
        <f ca="1">(BG369*DCF!D$28-DCF!D$5*MAX(BG369*DCF!D$28,0)-MAX(BG369-BF369,0)/Inputs!$B$17)*DCF!D$6</f>
        <v>6190.4512759969366</v>
      </c>
      <c r="CO369" s="15">
        <f ca="1">(BH369*DCF!E$28-DCF!E$5*MAX(BH369*DCF!E$28,0)-MAX(BH369-BG369,0)/Inputs!$B$17)*DCF!E$6</f>
        <v>6430.685353438429</v>
      </c>
      <c r="CP369" s="15">
        <f ca="1">(BI369*DCF!F$28-DCF!F$5*MAX(BI369*DCF!F$28,0)-MAX(BI369-BH369,0)/Inputs!$B$17)*DCF!F$6</f>
        <v>6547.8070536703272</v>
      </c>
      <c r="CQ369" s="15">
        <f ca="1">(BJ369*DCF!G$28-DCF!G$5*MAX(BJ369*DCF!G$28,0)-MAX(BJ369-BI369,0)/Inputs!$B$17)*DCF!G$6</f>
        <v>7016.2557686072578</v>
      </c>
      <c r="CR369" s="15">
        <f ca="1">(BK369*DCF!H$28-DCF!H$5*MAX(BK369*DCF!H$28,0)-MAX(BK369-BJ369,0)/Inputs!$B$17)*DCF!H$6</f>
        <v>7146.7764808598104</v>
      </c>
      <c r="CS369" s="15">
        <f ca="1">(BL369*DCF!I$28-DCF!I$5*MAX(BL369*DCF!I$28,0)-MAX(BL369-BK369,0)/Inputs!$B$17)*DCF!I$6</f>
        <v>7928.3425278816612</v>
      </c>
      <c r="CT369" s="15">
        <f ca="1">(BM369*DCF!J$28-DCF!J$5*MAX(BM369*DCF!J$28,0)-MAX(BM369-BL369,0)/Inputs!$B$17)*DCF!J$6</f>
        <v>9204.4612680034097</v>
      </c>
      <c r="CU369" s="15">
        <f ca="1">(BN369*DCF!K$28-DCF!K$5*MAX(BN369*DCF!K$28,0)-MAX(BN369-BM369,0)/Inputs!$B$17)*DCF!K$6</f>
        <v>11512.236779130621</v>
      </c>
      <c r="CV369" s="15">
        <f ca="1">(BO369*DCF!L$28-DCF!L$5*MAX(BO369*DCF!L$28,0)-MAX(BO369-BN369,0)/Inputs!$B$17)*DCF!L$6</f>
        <v>13656.944465525859</v>
      </c>
      <c r="CW369" s="15">
        <f ca="1">(BP369*DCF!M$28-DCF!M$5*MAX(BP369*DCF!M$28,0)-MAX(BP369-BO369,0)/Inputs!$B$17)*DCF!M$6</f>
        <v>15147.320455629664</v>
      </c>
      <c r="CX369" s="15">
        <f ca="1">(BQ369*DCF!C$46-DCF!C$5*MAX(BQ369*DCF!C$46,0)-MAX(BQ369-Inputs!$B$20,0)/Inputs!$B$24)*DCF!C$6</f>
        <v>-723.6503658454991</v>
      </c>
      <c r="CY369" s="15">
        <f ca="1">(BR369*DCF!D$46-DCF!D$5*MAX(BR369*DCF!D$46,0)-MAX(BR369-BQ369,0)/Inputs!$B$24)*DCF!D$6</f>
        <v>-619.28368691374851</v>
      </c>
      <c r="CZ369" s="15">
        <f ca="1">(BS369*DCF!E$46-DCF!E$5*MAX(BS369*DCF!E$46,0)-MAX(BS369-BR369,0)/Inputs!$B$24)*DCF!E$6</f>
        <v>-1004.0938003033174</v>
      </c>
      <c r="DA369" s="15">
        <f ca="1">(BT369*DCF!F$46-DCF!F$5*MAX(BT369*DCF!F$46,0)-MAX(BT369-BS369,0)/Inputs!$B$24)*DCF!F$6</f>
        <v>-1497.9939101838709</v>
      </c>
      <c r="DB369" s="15">
        <f ca="1">(BU369*DCF!G$46-DCF!G$5*MAX(BU369*DCF!G$46,0)-MAX(BU369-BT369,0)/Inputs!$B$24)*DCF!G$6</f>
        <v>-2189.2011156083736</v>
      </c>
      <c r="DC369" s="15">
        <f ca="1">(BV369*DCF!H$46-DCF!H$5*MAX(BV369*DCF!H$46,0)-MAX(BV369-BU369,0)/Inputs!$B$24)*DCF!H$6</f>
        <v>-597.27654190864916</v>
      </c>
      <c r="DD369" s="15">
        <f ca="1">(BW369*DCF!I$46-DCF!I$5*MAX(BW369*DCF!I$46,0)-MAX(BW369-BV369,0)/Inputs!$B$24)*DCF!I$6</f>
        <v>-126.08875880531082</v>
      </c>
      <c r="DE369" s="15">
        <f ca="1">(BX369*DCF!J$46-DCF!J$5*MAX(BX369*DCF!J$46,0)-MAX(BX369-BW369,0)/Inputs!$B$24)*DCF!J$6</f>
        <v>-641.98736300062001</v>
      </c>
      <c r="DF369" s="15">
        <f ca="1">(BY369*DCF!K$46-DCF!K$5*MAX(BY369*DCF!K$46,0)-MAX(BY369-BX369,0)/Inputs!$B$24)*DCF!K$6</f>
        <v>-767.4635727965358</v>
      </c>
      <c r="DG369" s="15">
        <f ca="1">(BZ369*DCF!L$46-DCF!L$5*MAX(BZ369*DCF!L$46,0)-MAX(BZ369-BY369,0)/Inputs!$B$24)*DCF!L$6</f>
        <v>-2532.6496614312564</v>
      </c>
      <c r="DH369" s="15">
        <f ca="1">(CA369*DCF!M$46-DCF!M$5*MAX(CA369*DCF!M$46,0)-MAX(CA369-BZ369,0)/Inputs!$B$24)*DCF!M$6</f>
        <v>-4801.3193460510092</v>
      </c>
      <c r="DI369" s="15">
        <f ca="1">SUM(CB369:CL369)+BE369*DCF!M$10*(1+Inputs!$B$30)*(1-Inputs!$B$33)*(1-Inputs!$B$30/Inputs!$B$31)/(Inputs!$B$29-Inputs!$B$30)*DCF!M$6</f>
        <v>93623.343615393678</v>
      </c>
      <c r="DJ369" s="15">
        <f ca="1">SUM(CM369:CW369)+BP369*DCF!M$28*(1+Inputs!$B$30)*(1-Inputs!$B$33)*(1-Inputs!$B$30/Inputs!$B$31)/(Inputs!$B$29-Inputs!$B$30)*DCF!M$6</f>
        <v>418288.20745733927</v>
      </c>
      <c r="DK369" s="15">
        <f ca="1">SUM(CX369:DH369)+CA369*DCF!M$46*(1+Inputs!$B$30)*(1-Inputs!$B$33)*(1-Inputs!$B$30/Inputs!$B$31)/(Inputs!$B$29-Inputs!$B$30)*DCF!M$6</f>
        <v>197812.65730692749</v>
      </c>
      <c r="DM369" s="15">
        <f ca="1">DI369+DJ369+DK369+Inputs!$B$34+Inputs!$B$36-Inputs!$B$35</f>
        <v>786575.2083796605</v>
      </c>
    </row>
    <row r="370" spans="1:117" x14ac:dyDescent="0.75">
      <c r="A370" s="11">
        <v>357</v>
      </c>
      <c r="C370" s="24">
        <f t="shared" ca="1" si="215"/>
        <v>-0.65073778023090034</v>
      </c>
      <c r="D370" s="24">
        <f t="shared" ca="1" si="215"/>
        <v>-0.81831224099712208</v>
      </c>
      <c r="E370" s="24">
        <f t="shared" ca="1" si="215"/>
        <v>-1.0242459572595342</v>
      </c>
      <c r="F370" s="24">
        <f t="shared" ca="1" si="215"/>
        <v>1.6787790513913357</v>
      </c>
      <c r="G370" s="24">
        <f t="shared" ca="1" si="215"/>
        <v>-0.95661110738172817</v>
      </c>
      <c r="H370" s="24">
        <f t="shared" ca="1" si="215"/>
        <v>1.602368121426353</v>
      </c>
      <c r="I370" s="24">
        <f t="shared" ca="1" si="215"/>
        <v>-0.16149541840346607</v>
      </c>
      <c r="J370" s="24">
        <f t="shared" ca="1" si="215"/>
        <v>-0.9172719371615633</v>
      </c>
      <c r="K370" s="24">
        <f t="shared" ca="1" si="215"/>
        <v>0.23784423338423349</v>
      </c>
      <c r="L370" s="24">
        <f t="shared" ca="1" si="215"/>
        <v>0.10656831164026526</v>
      </c>
      <c r="M370" s="24">
        <f t="shared" ca="1" si="215"/>
        <v>0.61065251387206765</v>
      </c>
      <c r="N370" s="24">
        <f ca="1">SQRT(Inputs!$B$38)*C370+SQRT(1-Inputs!$B$38)*_xlfn.NORM.S.INV(RAND())</f>
        <v>0.44596067995770172</v>
      </c>
      <c r="O370" s="24">
        <f ca="1">SQRT(Inputs!$B$38)*D370+SQRT(1-Inputs!$B$38)*_xlfn.NORM.S.INV(RAND())</f>
        <v>-1.7610050524351517</v>
      </c>
      <c r="P370" s="24">
        <f ca="1">SQRT(Inputs!$B$38)*E370+SQRT(1-Inputs!$B$38)*_xlfn.NORM.S.INV(RAND())</f>
        <v>0.28204512747244626</v>
      </c>
      <c r="Q370" s="24">
        <f ca="1">SQRT(Inputs!$B$38)*F370+SQRT(1-Inputs!$B$38)*_xlfn.NORM.S.INV(RAND())</f>
        <v>-0.30787981724257885</v>
      </c>
      <c r="R370" s="24">
        <f ca="1">SQRT(Inputs!$B$38)*G370+SQRT(1-Inputs!$B$38)*_xlfn.NORM.S.INV(RAND())</f>
        <v>0.18491980271100161</v>
      </c>
      <c r="S370" s="24">
        <f ca="1">SQRT(Inputs!$B$38)*H370+SQRT(1-Inputs!$B$38)*_xlfn.NORM.S.INV(RAND())</f>
        <v>0.16651568671401429</v>
      </c>
      <c r="T370" s="24">
        <f ca="1">SQRT(Inputs!$B$38)*I370+SQRT(1-Inputs!$B$38)*_xlfn.NORM.S.INV(RAND())</f>
        <v>-0.16550523849980447</v>
      </c>
      <c r="U370" s="24">
        <f ca="1">SQRT(Inputs!$B$38)*J370+SQRT(1-Inputs!$B$38)*_xlfn.NORM.S.INV(RAND())</f>
        <v>-1.672195870842206</v>
      </c>
      <c r="V370" s="24">
        <f ca="1">SQRT(Inputs!$B$38)*K370+SQRT(1-Inputs!$B$38)*_xlfn.NORM.S.INV(RAND())</f>
        <v>-0.94413730564631182</v>
      </c>
      <c r="W370" s="24">
        <f ca="1">SQRT(Inputs!$B$38)*L370+SQRT(1-Inputs!$B$38)*_xlfn.NORM.S.INV(RAND())</f>
        <v>1.4309058396023728</v>
      </c>
      <c r="X370" s="24">
        <f ca="1">SQRT(Inputs!$B$38)*M370+SQRT(1-Inputs!$B$38)*_xlfn.NORM.S.INV(RAND())</f>
        <v>-0.52158422578968944</v>
      </c>
      <c r="Y370" s="24">
        <f ca="1">SQRT(Inputs!$B$38)*C370+SQRT(1-Inputs!$B$38)*_xlfn.NORM.S.INV(RAND())</f>
        <v>-1.2444708891002549</v>
      </c>
      <c r="Z370" s="24">
        <f ca="1">SQRT(Inputs!$B$38)*D370+SQRT(1-Inputs!$B$38)*_xlfn.NORM.S.INV(RAND())</f>
        <v>0.47034974370701643</v>
      </c>
      <c r="AA370" s="24">
        <f ca="1">SQRT(Inputs!$B$38)*E370+SQRT(1-Inputs!$B$38)*_xlfn.NORM.S.INV(RAND())</f>
        <v>8.7529449693153349E-3</v>
      </c>
      <c r="AB370" s="24">
        <f ca="1">SQRT(Inputs!$B$38)*F370+SQRT(1-Inputs!$B$38)*_xlfn.NORM.S.INV(RAND())</f>
        <v>1.7109375755463727</v>
      </c>
      <c r="AC370" s="24">
        <f ca="1">SQRT(Inputs!$B$38)*G370+SQRT(1-Inputs!$B$38)*_xlfn.NORM.S.INV(RAND())</f>
        <v>-1.149312827003701</v>
      </c>
      <c r="AD370" s="24">
        <f ca="1">SQRT(Inputs!$B$38)*H370+SQRT(1-Inputs!$B$38)*_xlfn.NORM.S.INV(RAND())</f>
        <v>0.45864444094011697</v>
      </c>
      <c r="AE370" s="24">
        <f ca="1">SQRT(Inputs!$B$38)*I370+SQRT(1-Inputs!$B$38)*_xlfn.NORM.S.INV(RAND())</f>
        <v>-0.58331161110862517</v>
      </c>
      <c r="AF370" s="24">
        <f ca="1">SQRT(Inputs!$B$38)*J370+SQRT(1-Inputs!$B$38)*_xlfn.NORM.S.INV(RAND())</f>
        <v>-0.48386797698516293</v>
      </c>
      <c r="AG370" s="24">
        <f ca="1">SQRT(Inputs!$B$38)*K370+SQRT(1-Inputs!$B$38)*_xlfn.NORM.S.INV(RAND())</f>
        <v>-0.26763534611484657</v>
      </c>
      <c r="AH370" s="24">
        <f ca="1">SQRT(Inputs!$B$38)*L370+SQRT(1-Inputs!$B$38)*_xlfn.NORM.S.INV(RAND())</f>
        <v>-0.53988099331145467</v>
      </c>
      <c r="AI370" s="24">
        <f ca="1">SQRT(Inputs!$B$38)*M370+SQRT(1-Inputs!$B$38)*_xlfn.NORM.S.INV(RAND())</f>
        <v>0.95889411158991544</v>
      </c>
      <c r="AJ370" s="24">
        <f ca="1">SQRT(Inputs!$B$38)*C370+SQRT(1-Inputs!$B$38)*_xlfn.NORM.S.INV(RAND())</f>
        <v>0.53390995360314419</v>
      </c>
      <c r="AK370" s="24">
        <f ca="1">SQRT(Inputs!$B$38)*D370+SQRT(1-Inputs!$B$38)*_xlfn.NORM.S.INV(RAND())</f>
        <v>-0.22036241057819586</v>
      </c>
      <c r="AL370" s="24">
        <f ca="1">SQRT(Inputs!$B$38)*E370+SQRT(1-Inputs!$B$38)*_xlfn.NORM.S.INV(RAND())</f>
        <v>-0.50151452182424494</v>
      </c>
      <c r="AM370" s="24">
        <f ca="1">SQRT(Inputs!$B$38)*F370+SQRT(1-Inputs!$B$38)*_xlfn.NORM.S.INV(RAND())</f>
        <v>4.4214126134754395E-2</v>
      </c>
      <c r="AN370" s="24">
        <f ca="1">SQRT(Inputs!$B$38)*G370+SQRT(1-Inputs!$B$38)*_xlfn.NORM.S.INV(RAND())</f>
        <v>-1.0118151840703868</v>
      </c>
      <c r="AO370" s="24">
        <f ca="1">SQRT(Inputs!$B$38)*H370+SQRT(1-Inputs!$B$38)*_xlfn.NORM.S.INV(RAND())</f>
        <v>-2.6556452038471012E-2</v>
      </c>
      <c r="AP370" s="24">
        <f ca="1">SQRT(Inputs!$B$38)*I370+SQRT(1-Inputs!$B$38)*_xlfn.NORM.S.INV(RAND())</f>
        <v>-0.1521823666648095</v>
      </c>
      <c r="AQ370" s="24">
        <f ca="1">SQRT(Inputs!$B$38)*J370+SQRT(1-Inputs!$B$38)*_xlfn.NORM.S.INV(RAND())</f>
        <v>-1.2966442511645306</v>
      </c>
      <c r="AR370" s="24">
        <f ca="1">SQRT(Inputs!$B$38)*K370+SQRT(1-Inputs!$B$38)*_xlfn.NORM.S.INV(RAND())</f>
        <v>-0.34824968611059792</v>
      </c>
      <c r="AS370" s="24">
        <f ca="1">SQRT(Inputs!$B$38)*L370+SQRT(1-Inputs!$B$38)*_xlfn.NORM.S.INV(RAND())</f>
        <v>1.0888183480633469</v>
      </c>
      <c r="AT370" s="24">
        <f ca="1">SQRT(Inputs!$B$38)*M370+SQRT(1-Inputs!$B$38)*_xlfn.NORM.S.INV(RAND())</f>
        <v>-0.61785009486787223</v>
      </c>
      <c r="AU370" s="15">
        <f ca="1">Inputs!$B$6*EXP($B$8-0.5*C$5^2+C$5*N370)</f>
        <v>5333.7052415818871</v>
      </c>
      <c r="AV370" s="15">
        <f t="shared" ca="1" si="183"/>
        <v>5011.3480102962858</v>
      </c>
      <c r="AW370" s="15">
        <f t="shared" ca="1" si="184"/>
        <v>6347.3864197469229</v>
      </c>
      <c r="AX370" s="15">
        <f t="shared" ca="1" si="185"/>
        <v>7457.1014727405827</v>
      </c>
      <c r="AY370" s="15">
        <f t="shared" ca="1" si="186"/>
        <v>9312.2950451624074</v>
      </c>
      <c r="AZ370" s="15">
        <f t="shared" ca="1" si="187"/>
        <v>11599.953964584021</v>
      </c>
      <c r="BA370" s="15">
        <f t="shared" ca="1" si="188"/>
        <v>13951.606494901851</v>
      </c>
      <c r="BB370" s="15">
        <f t="shared" ca="1" si="189"/>
        <v>14446.194802652732</v>
      </c>
      <c r="BC370" s="15">
        <f t="shared" ca="1" si="190"/>
        <v>16151.72172948857</v>
      </c>
      <c r="BD370" s="15">
        <f t="shared" ca="1" si="191"/>
        <v>22621.078556753957</v>
      </c>
      <c r="BE370" s="15">
        <f t="shared" ca="1" si="192"/>
        <v>26433.188748984609</v>
      </c>
      <c r="BF370" s="15">
        <f ca="1">Inputs!$B$13*EXP($B$9-0.5*C$6^2+C$6*Y370)</f>
        <v>10807.069168977501</v>
      </c>
      <c r="BG370" s="15">
        <f t="shared" ca="1" si="193"/>
        <v>14337.568972915326</v>
      </c>
      <c r="BH370" s="15">
        <f t="shared" ca="1" si="194"/>
        <v>17543.322050144743</v>
      </c>
      <c r="BI370" s="15">
        <f t="shared" ca="1" si="195"/>
        <v>27945.803670972</v>
      </c>
      <c r="BJ370" s="15">
        <f t="shared" ca="1" si="196"/>
        <v>29029.20655484364</v>
      </c>
      <c r="BK370" s="15">
        <f t="shared" ca="1" si="197"/>
        <v>37923.424728636441</v>
      </c>
      <c r="BL370" s="15">
        <f t="shared" ca="1" si="198"/>
        <v>43192.737072616284</v>
      </c>
      <c r="BM370" s="15">
        <f t="shared" ca="1" si="199"/>
        <v>49995.801633363051</v>
      </c>
      <c r="BN370" s="15">
        <f t="shared" ca="1" si="200"/>
        <v>59547.783554551272</v>
      </c>
      <c r="BO370" s="15">
        <f t="shared" ca="1" si="201"/>
        <v>68810.748293776778</v>
      </c>
      <c r="BP370" s="15">
        <f t="shared" ca="1" si="202"/>
        <v>94412.532663368489</v>
      </c>
      <c r="BQ370" s="15">
        <f ca="1">Inputs!$B$20*EXP($B$10-0.5*C$7^2+C$7*AJ370)</f>
        <v>5183.818901587957</v>
      </c>
      <c r="BR370" s="15">
        <f t="shared" ca="1" si="203"/>
        <v>6558.3617987955422</v>
      </c>
      <c r="BS370" s="15">
        <f t="shared" ca="1" si="204"/>
        <v>7776.2305162694911</v>
      </c>
      <c r="BT370" s="15">
        <f t="shared" ca="1" si="205"/>
        <v>10846.814583845467</v>
      </c>
      <c r="BU370" s="15">
        <f t="shared" ca="1" si="206"/>
        <v>11767.929767010774</v>
      </c>
      <c r="BV370" s="15">
        <f t="shared" ca="1" si="207"/>
        <v>16274.919084745236</v>
      </c>
      <c r="BW370" s="15">
        <f t="shared" ca="1" si="208"/>
        <v>21990.890154510453</v>
      </c>
      <c r="BX370" s="15">
        <f t="shared" ca="1" si="209"/>
        <v>23717.182092674178</v>
      </c>
      <c r="BY370" s="15">
        <f t="shared" ca="1" si="210"/>
        <v>31089.75891542064</v>
      </c>
      <c r="BZ370" s="15">
        <f t="shared" ca="1" si="211"/>
        <v>53290.214437459712</v>
      </c>
      <c r="CA370" s="15">
        <f t="shared" ca="1" si="212"/>
        <v>67072.997125434427</v>
      </c>
      <c r="CB370" s="15">
        <f ca="1">(AU370*DCF!C$10-DCF!C$5*MAX(AU370*DCF!C$10,0)-MAX(AU370-Inputs!$B$6,0)/Inputs!$B$10)*DCF!C$6</f>
        <v>1040.4256860738301</v>
      </c>
      <c r="CC370" s="15">
        <f ca="1">(AV370*DCF!D$10-DCF!D$5*MAX(AV370*DCF!D$10,0)-MAX(AV370-AU370,0)/Inputs!$B$10)*DCF!D$6</f>
        <v>1221.4821267413788</v>
      </c>
      <c r="CD370" s="15">
        <f ca="1">(AW370*DCF!E$10-DCF!E$5*MAX(AW370*DCF!E$10,0)-MAX(AW370-AV370,0)/Inputs!$B$10)*DCF!E$6</f>
        <v>1164.5793050318771</v>
      </c>
      <c r="CE370" s="15">
        <f ca="1">(AX370*DCF!F$10-DCF!F$5*MAX(AX370*DCF!F$10,0)-MAX(AX370-AW370,0)/Inputs!$B$10)*DCF!F$6</f>
        <v>1396.969177776632</v>
      </c>
      <c r="CF370" s="15">
        <f ca="1">(AY370*DCF!G$10-DCF!G$5*MAX(AY370*DCF!G$10,0)-MAX(AY370-AX370,0)/Inputs!$B$10)*DCF!G$6</f>
        <v>1562.1035952090112</v>
      </c>
      <c r="CG370" s="15">
        <f ca="1">(AZ370*DCF!H$10-DCF!H$5*MAX(AZ370*DCF!H$10,0)-MAX(AZ370-AY370,0)/Inputs!$B$10)*DCF!H$6</f>
        <v>1845.9245298091848</v>
      </c>
      <c r="CH370" s="15">
        <f ca="1">(BA370*DCF!I$10-DCF!I$5*MAX(BA370*DCF!I$10,0)-MAX(BA370-AZ370,0)/Inputs!$B$10)*DCF!I$6</f>
        <v>2162.6961410329582</v>
      </c>
      <c r="CI370" s="15">
        <f ca="1">(BB370*DCF!J$10-DCF!J$5*MAX(BB370*DCF!J$10,0)-MAX(BB370-BA370,0)/Inputs!$B$10)*DCF!J$6</f>
        <v>2404.0538401143076</v>
      </c>
      <c r="CJ370" s="15">
        <f ca="1">(BC370*DCF!K$10-DCF!K$5*MAX(BC370*DCF!K$10,0)-MAX(BC370-BB370,0)/Inputs!$B$10)*DCF!K$6</f>
        <v>2361.4199934381786</v>
      </c>
      <c r="CK370" s="15">
        <f ca="1">(BD370*DCF!L$10-DCF!L$5*MAX(BD370*DCF!L$10,0)-MAX(BD370-BC370,0)/Inputs!$B$10)*DCF!L$6</f>
        <v>2575.096222264006</v>
      </c>
      <c r="CL370" s="15">
        <f ca="1">(BE370*DCF!M$10-DCF!M$5*MAX(BE370*DCF!M$10,0)-MAX(BE370-BD370,0)/Inputs!$B$10)*DCF!M$6</f>
        <v>3274.6675260698285</v>
      </c>
      <c r="CM370" s="15">
        <f ca="1">(BF370*DCF!C$28-DCF!C$5*MAX(BF370*DCF!C$28,0)-MAX(BF370-Inputs!$B$13,0)/Inputs!$B$17)*DCF!C$6</f>
        <v>3298.2466362290802</v>
      </c>
      <c r="CN370" s="15">
        <f ca="1">(BG370*DCF!D$28-DCF!D$5*MAX(BG370*DCF!D$28,0)-MAX(BG370-BF370,0)/Inputs!$B$17)*DCF!D$6</f>
        <v>3469.527261230046</v>
      </c>
      <c r="CO370" s="15">
        <f ca="1">(BH370*DCF!E$28-DCF!E$5*MAX(BH370*DCF!E$28,0)-MAX(BH370-BG370,0)/Inputs!$B$17)*DCF!E$6</f>
        <v>4336.7713837441106</v>
      </c>
      <c r="CP370" s="15">
        <f ca="1">(BI370*DCF!F$28-DCF!F$5*MAX(BI370*DCF!F$28,0)-MAX(BI370-BH370,0)/Inputs!$B$17)*DCF!F$6</f>
        <v>5692.6133772612075</v>
      </c>
      <c r="CQ370" s="15">
        <f ca="1">(BJ370*DCF!G$28-DCF!G$5*MAX(BJ370*DCF!G$28,0)-MAX(BJ370-BI370,0)/Inputs!$B$17)*DCF!G$6</f>
        <v>7349.6302222561171</v>
      </c>
      <c r="CR370" s="15">
        <f ca="1">(BK370*DCF!H$28-DCF!H$5*MAX(BK370*DCF!H$28,0)-MAX(BK370-BJ370,0)/Inputs!$B$17)*DCF!H$6</f>
        <v>7996.9694333651069</v>
      </c>
      <c r="CS370" s="15">
        <f ca="1">(BL370*DCF!I$28-DCF!I$5*MAX(BL370*DCF!I$28,0)-MAX(BL370-BK370,0)/Inputs!$B$17)*DCF!I$6</f>
        <v>9400.5954393291049</v>
      </c>
      <c r="CT370" s="15">
        <f ca="1">(BM370*DCF!J$28-DCF!J$5*MAX(BM370*DCF!J$28,0)-MAX(BM370-BL370,0)/Inputs!$B$17)*DCF!J$6</f>
        <v>10251.183449198321</v>
      </c>
      <c r="CU370" s="15">
        <f ca="1">(BN370*DCF!K$28-DCF!K$5*MAX(BN370*DCF!K$28,0)-MAX(BN370-BM370,0)/Inputs!$B$17)*DCF!K$6</f>
        <v>11405.502895414216</v>
      </c>
      <c r="CV370" s="15">
        <f ca="1">(BO370*DCF!L$28-DCF!L$5*MAX(BO370*DCF!L$28,0)-MAX(BO370-BN370,0)/Inputs!$B$17)*DCF!L$6</f>
        <v>12681.068707411025</v>
      </c>
      <c r="CW370" s="15">
        <f ca="1">(BP370*DCF!M$28-DCF!M$5*MAX(BP370*DCF!M$28,0)-MAX(BP370-BO370,0)/Inputs!$B$17)*DCF!M$6</f>
        <v>15087.666801175166</v>
      </c>
      <c r="CX370" s="15">
        <f ca="1">(BQ370*DCF!C$46-DCF!C$5*MAX(BQ370*DCF!C$46,0)-MAX(BQ370-Inputs!$B$20,0)/Inputs!$B$24)*DCF!C$6</f>
        <v>-2113.0384999454664</v>
      </c>
      <c r="CY370" s="15">
        <f ca="1">(BR370*DCF!D$46-DCF!D$5*MAX(BR370*DCF!D$46,0)-MAX(BR370-BQ370,0)/Inputs!$B$24)*DCF!D$6</f>
        <v>-1705.865460576696</v>
      </c>
      <c r="CZ370" s="15">
        <f ca="1">(BS370*DCF!E$46-DCF!E$5*MAX(BS370*DCF!E$46,0)-MAX(BS370-BR370,0)/Inputs!$B$24)*DCF!E$6</f>
        <v>-1399.6031190147414</v>
      </c>
      <c r="DA370" s="15">
        <f ca="1">(BT370*DCF!F$46-DCF!F$5*MAX(BT370*DCF!F$46,0)-MAX(BT370-BS370,0)/Inputs!$B$24)*DCF!F$6</f>
        <v>-1908.0303443602693</v>
      </c>
      <c r="DB370" s="15">
        <f ca="1">(BU370*DCF!G$46-DCF!G$5*MAX(BU370*DCF!G$46,0)-MAX(BU370-BT370,0)/Inputs!$B$24)*DCF!G$6</f>
        <v>-705.69485537492642</v>
      </c>
      <c r="DC370" s="15">
        <f ca="1">(BV370*DCF!H$46-DCF!H$5*MAX(BV370*DCF!H$46,0)-MAX(BV370-BU370,0)/Inputs!$B$24)*DCF!H$6</f>
        <v>-1400.519315704272</v>
      </c>
      <c r="DD370" s="15">
        <f ca="1">(BW370*DCF!I$46-DCF!I$5*MAX(BW370*DCF!I$46,0)-MAX(BW370-BV370,0)/Inputs!$B$24)*DCF!I$6</f>
        <v>-1132.9460375034487</v>
      </c>
      <c r="DE370" s="15">
        <f ca="1">(BX370*DCF!J$46-DCF!J$5*MAX(BX370*DCF!J$46,0)-MAX(BX370-BW370,0)/Inputs!$B$24)*DCF!J$6</f>
        <v>537.08576528525862</v>
      </c>
      <c r="DF370" s="15">
        <f ca="1">(BY370*DCF!K$46-DCF!K$5*MAX(BY370*DCF!K$46,0)-MAX(BY370-BX370,0)/Inputs!$B$24)*DCF!K$6</f>
        <v>-30.13424946183013</v>
      </c>
      <c r="DG370" s="15">
        <f ca="1">(BZ370*DCF!L$46-DCF!L$5*MAX(BZ370*DCF!L$46,0)-MAX(BZ370-BY370,0)/Inputs!$B$24)*DCF!L$6</f>
        <v>-1340.3306756926661</v>
      </c>
      <c r="DH370" s="15">
        <f ca="1">(CA370*DCF!M$46-DCF!M$5*MAX(CA370*DCF!M$46,0)-MAX(CA370-BZ370,0)/Inputs!$B$24)*DCF!M$6</f>
        <v>2376.8835228865792</v>
      </c>
      <c r="DI370" s="15">
        <f ca="1">SUM(CB370:CL370)+BE370*DCF!M$10*(1+Inputs!$B$30)*(1-Inputs!$B$33)*(1-Inputs!$B$30/Inputs!$B$31)/(Inputs!$B$29-Inputs!$B$30)*DCF!M$6</f>
        <v>94573.331974720189</v>
      </c>
      <c r="DJ370" s="15">
        <f ca="1">SUM(CM370:CW370)+BP370*DCF!M$28*(1+Inputs!$B$30)*(1-Inputs!$B$33)*(1-Inputs!$B$30/Inputs!$B$31)/(Inputs!$B$29-Inputs!$B$30)*DCF!M$6</f>
        <v>441304.87811148097</v>
      </c>
      <c r="DK370" s="15">
        <f ca="1">SUM(CX370:DH370)+CA370*DCF!M$46*(1+Inputs!$B$30)*(1-Inputs!$B$33)*(1-Inputs!$B$30/Inputs!$B$31)/(Inputs!$B$29-Inputs!$B$30)*DCF!M$6</f>
        <v>94880.605590898514</v>
      </c>
      <c r="DM370" s="15">
        <f ca="1">DI370+DJ370+DK370+Inputs!$B$34+Inputs!$B$36-Inputs!$B$35</f>
        <v>707609.81567709974</v>
      </c>
    </row>
    <row r="371" spans="1:117" x14ac:dyDescent="0.75">
      <c r="A371" s="11">
        <v>358</v>
      </c>
      <c r="C371" s="24">
        <f t="shared" ca="1" si="215"/>
        <v>0.22685054554133244</v>
      </c>
      <c r="D371" s="24">
        <f t="shared" ca="1" si="215"/>
        <v>-1.450613158020847</v>
      </c>
      <c r="E371" s="24">
        <f t="shared" ca="1" si="215"/>
        <v>-0.45752043701945688</v>
      </c>
      <c r="F371" s="24">
        <f t="shared" ca="1" si="215"/>
        <v>-0.48799061420603729</v>
      </c>
      <c r="G371" s="24">
        <f t="shared" ca="1" si="215"/>
        <v>0.33538827460452225</v>
      </c>
      <c r="H371" s="24">
        <f t="shared" ca="1" si="215"/>
        <v>-0.4094407901938566</v>
      </c>
      <c r="I371" s="24">
        <f t="shared" ca="1" si="215"/>
        <v>-7.1763475245087541E-2</v>
      </c>
      <c r="J371" s="24">
        <f t="shared" ca="1" si="215"/>
        <v>1.2021999387341766</v>
      </c>
      <c r="K371" s="24">
        <f t="shared" ca="1" si="215"/>
        <v>1.6062578260349114</v>
      </c>
      <c r="L371" s="24">
        <f t="shared" ca="1" si="215"/>
        <v>-0.93928939285010637</v>
      </c>
      <c r="M371" s="24">
        <f t="shared" ca="1" si="215"/>
        <v>-7.5511569549127272E-2</v>
      </c>
      <c r="N371" s="24">
        <f ca="1">SQRT(Inputs!$B$38)*C371+SQRT(1-Inputs!$B$38)*_xlfn.NORM.S.INV(RAND())</f>
        <v>-2.0607411282396328</v>
      </c>
      <c r="O371" s="24">
        <f ca="1">SQRT(Inputs!$B$38)*D371+SQRT(1-Inputs!$B$38)*_xlfn.NORM.S.INV(RAND())</f>
        <v>-1.8342295443382499</v>
      </c>
      <c r="P371" s="24">
        <f ca="1">SQRT(Inputs!$B$38)*E371+SQRT(1-Inputs!$B$38)*_xlfn.NORM.S.INV(RAND())</f>
        <v>-0.31864686656304397</v>
      </c>
      <c r="Q371" s="24">
        <f ca="1">SQRT(Inputs!$B$38)*F371+SQRT(1-Inputs!$B$38)*_xlfn.NORM.S.INV(RAND())</f>
        <v>-1.4179838136143763E-2</v>
      </c>
      <c r="R371" s="24">
        <f ca="1">SQRT(Inputs!$B$38)*G371+SQRT(1-Inputs!$B$38)*_xlfn.NORM.S.INV(RAND())</f>
        <v>2.9008577435148564E-2</v>
      </c>
      <c r="S371" s="24">
        <f ca="1">SQRT(Inputs!$B$38)*H371+SQRT(1-Inputs!$B$38)*_xlfn.NORM.S.INV(RAND())</f>
        <v>-0.95667388926283681</v>
      </c>
      <c r="T371" s="24">
        <f ca="1">SQRT(Inputs!$B$38)*I371+SQRT(1-Inputs!$B$38)*_xlfn.NORM.S.INV(RAND())</f>
        <v>0.13447543278567406</v>
      </c>
      <c r="U371" s="24">
        <f ca="1">SQRT(Inputs!$B$38)*J371+SQRT(1-Inputs!$B$38)*_xlfn.NORM.S.INV(RAND())</f>
        <v>-0.72646822196352745</v>
      </c>
      <c r="V371" s="24">
        <f ca="1">SQRT(Inputs!$B$38)*K371+SQRT(1-Inputs!$B$38)*_xlfn.NORM.S.INV(RAND())</f>
        <v>1.5524448401915456</v>
      </c>
      <c r="W371" s="24">
        <f ca="1">SQRT(Inputs!$B$38)*L371+SQRT(1-Inputs!$B$38)*_xlfn.NORM.S.INV(RAND())</f>
        <v>0.54442371113984889</v>
      </c>
      <c r="X371" s="24">
        <f ca="1">SQRT(Inputs!$B$38)*M371+SQRT(1-Inputs!$B$38)*_xlfn.NORM.S.INV(RAND())</f>
        <v>-0.65103992550390299</v>
      </c>
      <c r="Y371" s="24">
        <f ca="1">SQRT(Inputs!$B$38)*C371+SQRT(1-Inputs!$B$38)*_xlfn.NORM.S.INV(RAND())</f>
        <v>-4.0216543647410646E-2</v>
      </c>
      <c r="Z371" s="24">
        <f ca="1">SQRT(Inputs!$B$38)*D371+SQRT(1-Inputs!$B$38)*_xlfn.NORM.S.INV(RAND())</f>
        <v>-0.73400590911527575</v>
      </c>
      <c r="AA371" s="24">
        <f ca="1">SQRT(Inputs!$B$38)*E371+SQRT(1-Inputs!$B$38)*_xlfn.NORM.S.INV(RAND())</f>
        <v>-0.29259229874105985</v>
      </c>
      <c r="AB371" s="24">
        <f ca="1">SQRT(Inputs!$B$38)*F371+SQRT(1-Inputs!$B$38)*_xlfn.NORM.S.INV(RAND())</f>
        <v>0.79208166223247167</v>
      </c>
      <c r="AC371" s="24">
        <f ca="1">SQRT(Inputs!$B$38)*G371+SQRT(1-Inputs!$B$38)*_xlfn.NORM.S.INV(RAND())</f>
        <v>-9.3101093578216526E-2</v>
      </c>
      <c r="AD371" s="24">
        <f ca="1">SQRT(Inputs!$B$38)*H371+SQRT(1-Inputs!$B$38)*_xlfn.NORM.S.INV(RAND())</f>
        <v>0.89536024898050548</v>
      </c>
      <c r="AE371" s="24">
        <f ca="1">SQRT(Inputs!$B$38)*I371+SQRT(1-Inputs!$B$38)*_xlfn.NORM.S.INV(RAND())</f>
        <v>1.2314293278842372</v>
      </c>
      <c r="AF371" s="24">
        <f ca="1">SQRT(Inputs!$B$38)*J371+SQRT(1-Inputs!$B$38)*_xlfn.NORM.S.INV(RAND())</f>
        <v>0.26965113678684399</v>
      </c>
      <c r="AG371" s="24">
        <f ca="1">SQRT(Inputs!$B$38)*K371+SQRT(1-Inputs!$B$38)*_xlfn.NORM.S.INV(RAND())</f>
        <v>0.54361216578638372</v>
      </c>
      <c r="AH371" s="24">
        <f ca="1">SQRT(Inputs!$B$38)*L371+SQRT(1-Inputs!$B$38)*_xlfn.NORM.S.INV(RAND())</f>
        <v>0.35589822198178822</v>
      </c>
      <c r="AI371" s="24">
        <f ca="1">SQRT(Inputs!$B$38)*M371+SQRT(1-Inputs!$B$38)*_xlfn.NORM.S.INV(RAND())</f>
        <v>0.5823484724637783</v>
      </c>
      <c r="AJ371" s="24">
        <f ca="1">SQRT(Inputs!$B$38)*C371+SQRT(1-Inputs!$B$38)*_xlfn.NORM.S.INV(RAND())</f>
        <v>0.80668151913545283</v>
      </c>
      <c r="AK371" s="24">
        <f ca="1">SQRT(Inputs!$B$38)*D371+SQRT(1-Inputs!$B$38)*_xlfn.NORM.S.INV(RAND())</f>
        <v>-0.45653977229301024</v>
      </c>
      <c r="AL371" s="24">
        <f ca="1">SQRT(Inputs!$B$38)*E371+SQRT(1-Inputs!$B$38)*_xlfn.NORM.S.INV(RAND())</f>
        <v>-1.258850147594492</v>
      </c>
      <c r="AM371" s="24">
        <f ca="1">SQRT(Inputs!$B$38)*F371+SQRT(1-Inputs!$B$38)*_xlfn.NORM.S.INV(RAND())</f>
        <v>-0.56357744731914705</v>
      </c>
      <c r="AN371" s="24">
        <f ca="1">SQRT(Inputs!$B$38)*G371+SQRT(1-Inputs!$B$38)*_xlfn.NORM.S.INV(RAND())</f>
        <v>-0.2264164751020579</v>
      </c>
      <c r="AO371" s="24">
        <f ca="1">SQRT(Inputs!$B$38)*H371+SQRT(1-Inputs!$B$38)*_xlfn.NORM.S.INV(RAND())</f>
        <v>0.66184948299747925</v>
      </c>
      <c r="AP371" s="24">
        <f ca="1">SQRT(Inputs!$B$38)*I371+SQRT(1-Inputs!$B$38)*_xlfn.NORM.S.INV(RAND())</f>
        <v>1.0137110983848288</v>
      </c>
      <c r="AQ371" s="24">
        <f ca="1">SQRT(Inputs!$B$38)*J371+SQRT(1-Inputs!$B$38)*_xlfn.NORM.S.INV(RAND())</f>
        <v>0.21263471764799441</v>
      </c>
      <c r="AR371" s="24">
        <f ca="1">SQRT(Inputs!$B$38)*K371+SQRT(1-Inputs!$B$38)*_xlfn.NORM.S.INV(RAND())</f>
        <v>1.1803359441728056</v>
      </c>
      <c r="AS371" s="24">
        <f ca="1">SQRT(Inputs!$B$38)*L371+SQRT(1-Inputs!$B$38)*_xlfn.NORM.S.INV(RAND())</f>
        <v>0.87600072201873913</v>
      </c>
      <c r="AT371" s="24">
        <f ca="1">SQRT(Inputs!$B$38)*M371+SQRT(1-Inputs!$B$38)*_xlfn.NORM.S.INV(RAND())</f>
        <v>-0.17269924222163152</v>
      </c>
      <c r="AU371" s="15">
        <f ca="1">Inputs!$B$6*EXP($B$8-0.5*C$5^2+C$5*N371)</f>
        <v>3554.7283021217258</v>
      </c>
      <c r="AV371" s="15">
        <f t="shared" ca="1" si="183"/>
        <v>3304.1229532966895</v>
      </c>
      <c r="AW371" s="15">
        <f t="shared" ca="1" si="184"/>
        <v>3859.3054467390725</v>
      </c>
      <c r="AX371" s="15">
        <f t="shared" ca="1" si="185"/>
        <v>4703.4847761680021</v>
      </c>
      <c r="AY371" s="15">
        <f t="shared" ca="1" si="186"/>
        <v>5767.6452960912193</v>
      </c>
      <c r="AZ371" s="15">
        <f t="shared" ca="1" si="187"/>
        <v>6348.6644732495715</v>
      </c>
      <c r="BA371" s="15">
        <f t="shared" ca="1" si="188"/>
        <v>7879.2592104111418</v>
      </c>
      <c r="BB371" s="15">
        <f t="shared" ca="1" si="189"/>
        <v>8969.4323985877982</v>
      </c>
      <c r="BC371" s="15">
        <f t="shared" ca="1" si="190"/>
        <v>12761.244461511753</v>
      </c>
      <c r="BD371" s="15">
        <f t="shared" ca="1" si="191"/>
        <v>16450.444509553639</v>
      </c>
      <c r="BE371" s="15">
        <f t="shared" ca="1" si="192"/>
        <v>18997.356763263</v>
      </c>
      <c r="BF371" s="15">
        <f ca="1">Inputs!$B$13*EXP($B$9-0.5*C$6^2+C$6*Y371)</f>
        <v>13721.186735180576</v>
      </c>
      <c r="BG371" s="15">
        <f t="shared" ca="1" si="193"/>
        <v>14648.118864036662</v>
      </c>
      <c r="BH371" s="15">
        <f t="shared" ca="1" si="194"/>
        <v>17049.513318311896</v>
      </c>
      <c r="BI371" s="15">
        <f t="shared" ca="1" si="195"/>
        <v>23577.32682124561</v>
      </c>
      <c r="BJ371" s="15">
        <f t="shared" ca="1" si="196"/>
        <v>28518.959735310826</v>
      </c>
      <c r="BK371" s="15">
        <f t="shared" ca="1" si="197"/>
        <v>39539.160890320003</v>
      </c>
      <c r="BL371" s="15">
        <f t="shared" ca="1" si="198"/>
        <v>56972.586425692731</v>
      </c>
      <c r="BM371" s="15">
        <f t="shared" ca="1" si="199"/>
        <v>72417.265638717363</v>
      </c>
      <c r="BN371" s="15">
        <f t="shared" ca="1" si="200"/>
        <v>95059.340731213058</v>
      </c>
      <c r="BO371" s="15">
        <f t="shared" ca="1" si="201"/>
        <v>121900.82498624583</v>
      </c>
      <c r="BP371" s="15">
        <f t="shared" ca="1" si="202"/>
        <v>160270.08356676463</v>
      </c>
      <c r="BQ371" s="15">
        <f ca="1">Inputs!$B$20*EXP($B$10-0.5*C$7^2+C$7*AJ371)</f>
        <v>5710.4017286823646</v>
      </c>
      <c r="BR371" s="15">
        <f t="shared" ca="1" si="203"/>
        <v>6702.5160708912081</v>
      </c>
      <c r="BS371" s="15">
        <f t="shared" ca="1" si="204"/>
        <v>6393.6471167556283</v>
      </c>
      <c r="BT371" s="15">
        <f t="shared" ca="1" si="205"/>
        <v>7603.8999931280187</v>
      </c>
      <c r="BU371" s="15">
        <f t="shared" ca="1" si="206"/>
        <v>9976.2837731271611</v>
      </c>
      <c r="BV371" s="15">
        <f t="shared" ca="1" si="207"/>
        <v>16111.84499986863</v>
      </c>
      <c r="BW371" s="15">
        <f t="shared" ca="1" si="208"/>
        <v>27863.518431540531</v>
      </c>
      <c r="BX371" s="15">
        <f t="shared" ca="1" si="209"/>
        <v>40668.796274682209</v>
      </c>
      <c r="BY371" s="15">
        <f t="shared" ca="1" si="210"/>
        <v>71421.292866541713</v>
      </c>
      <c r="BZ371" s="15">
        <f t="shared" ca="1" si="211"/>
        <v>117724.50808550768</v>
      </c>
      <c r="CA371" s="15">
        <f t="shared" ca="1" si="212"/>
        <v>160369.3658126712</v>
      </c>
      <c r="CB371" s="15">
        <f ca="1">(AU371*DCF!C$10-DCF!C$5*MAX(AU371*DCF!C$10,0)-MAX(AU371-Inputs!$B$6,0)/Inputs!$B$10)*DCF!C$6</f>
        <v>912.88663189830334</v>
      </c>
      <c r="CC371" s="15">
        <f ca="1">(AV371*DCF!D$10-DCF!D$5*MAX(AV371*DCF!D$10,0)-MAX(AV371-AU371,0)/Inputs!$B$10)*DCF!D$6</f>
        <v>805.35758516783392</v>
      </c>
      <c r="CD371" s="15">
        <f ca="1">(AW371*DCF!E$10-DCF!E$5*MAX(AW371*DCF!E$10,0)-MAX(AW371-AV371,0)/Inputs!$B$10)*DCF!E$6</f>
        <v>766.00210411835747</v>
      </c>
      <c r="CE371" s="15">
        <f ca="1">(AX371*DCF!F$10-DCF!F$5*MAX(AX371*DCF!F$10,0)-MAX(AX371-AW371,0)/Inputs!$B$10)*DCF!F$6</f>
        <v>851.11044197871865</v>
      </c>
      <c r="CF371" s="15">
        <f ca="1">(AY371*DCF!G$10-DCF!G$5*MAX(AY371*DCF!G$10,0)-MAX(AY371-AX371,0)/Inputs!$B$10)*DCF!G$6</f>
        <v>983.81472081821664</v>
      </c>
      <c r="CG371" s="15">
        <f ca="1">(AZ371*DCF!H$10-DCF!H$5*MAX(AZ371*DCF!H$10,0)-MAX(AZ371-AY371,0)/Inputs!$B$10)*DCF!H$6</f>
        <v>1129.4273902132661</v>
      </c>
      <c r="CH371" s="15">
        <f ca="1">(BA371*DCF!I$10-DCF!I$5*MAX(BA371*DCF!I$10,0)-MAX(BA371-AZ371,0)/Inputs!$B$10)*DCF!I$6</f>
        <v>1188.1820574033966</v>
      </c>
      <c r="CI371" s="15">
        <f ca="1">(BB371*DCF!J$10-DCF!J$5*MAX(BB371*DCF!J$10,0)-MAX(BB371-BA371,0)/Inputs!$B$10)*DCF!J$6</f>
        <v>1373.9776295340771</v>
      </c>
      <c r="CJ371" s="15">
        <f ca="1">(BC371*DCF!K$10-DCF!K$5*MAX(BC371*DCF!K$10,0)-MAX(BC371-BB371,0)/Inputs!$B$10)*DCF!K$6</f>
        <v>1523.559444713645</v>
      </c>
      <c r="CK371" s="15">
        <f ca="1">(BD371*DCF!L$10-DCF!L$5*MAX(BD371*DCF!L$10,0)-MAX(BD371-BC371,0)/Inputs!$B$10)*DCF!L$6</f>
        <v>2003.9665535876302</v>
      </c>
      <c r="CL371" s="15">
        <f ca="1">(BE371*DCF!M$10-DCF!M$5*MAX(BE371*DCF!M$10,0)-MAX(BE371-BD371,0)/Inputs!$B$10)*DCF!M$6</f>
        <v>2376.5168697663985</v>
      </c>
      <c r="CM371" s="15">
        <f ca="1">(BF371*DCF!C$28-DCF!C$5*MAX(BF371*DCF!C$28,0)-MAX(BF371-Inputs!$B$13,0)/Inputs!$B$17)*DCF!C$6</f>
        <v>3648.5430572758273</v>
      </c>
      <c r="CN371" s="15">
        <f ca="1">(BG371*DCF!D$28-DCF!D$5*MAX(BG371*DCF!D$28,0)-MAX(BG371-BF371,0)/Inputs!$B$17)*DCF!D$6</f>
        <v>4116.4517243208365</v>
      </c>
      <c r="CO371" s="15">
        <f ca="1">(BH371*DCF!E$28-DCF!E$5*MAX(BH371*DCF!E$28,0)-MAX(BH371-BG371,0)/Inputs!$B$17)*DCF!E$6</f>
        <v>4355.4439706747407</v>
      </c>
      <c r="CP371" s="15">
        <f ca="1">(BI371*DCF!F$28-DCF!F$5*MAX(BI371*DCF!F$28,0)-MAX(BI371-BH371,0)/Inputs!$B$17)*DCF!F$6</f>
        <v>5212.1315566724097</v>
      </c>
      <c r="CQ371" s="15">
        <f ca="1">(BJ371*DCF!G$28-DCF!G$5*MAX(BJ371*DCF!G$28,0)-MAX(BJ371-BI371,0)/Inputs!$B$17)*DCF!G$6</f>
        <v>6568.326637277095</v>
      </c>
      <c r="CR371" s="15">
        <f ca="1">(BK371*DCF!H$28-DCF!H$5*MAX(BK371*DCF!H$28,0)-MAX(BK371-BJ371,0)/Inputs!$B$17)*DCF!H$6</f>
        <v>8066.2407194777716</v>
      </c>
      <c r="CS371" s="15">
        <f ca="1">(BL371*DCF!I$28-DCF!I$5*MAX(BL371*DCF!I$28,0)-MAX(BL371-BK371,0)/Inputs!$B$17)*DCF!I$6</f>
        <v>10895.045704502565</v>
      </c>
      <c r="CT371" s="15">
        <f ca="1">(BM371*DCF!J$28-DCF!J$5*MAX(BM371*DCF!J$28,0)-MAX(BM371-BL371,0)/Inputs!$B$17)*DCF!J$6</f>
        <v>14107.22376120043</v>
      </c>
      <c r="CU371" s="15">
        <f ca="1">(BN371*DCF!K$28-DCF!K$5*MAX(BN371*DCF!K$28,0)-MAX(BN371-BM371,0)/Inputs!$B$17)*DCF!K$6</f>
        <v>17301.586294608085</v>
      </c>
      <c r="CV371" s="15">
        <f ca="1">(BO371*DCF!L$28-DCF!L$5*MAX(BO371*DCF!L$28,0)-MAX(BO371-BN371,0)/Inputs!$B$17)*DCF!L$6</f>
        <v>21284.614566415323</v>
      </c>
      <c r="CW371" s="15">
        <f ca="1">(BP371*DCF!M$28-DCF!M$5*MAX(BP371*DCF!M$28,0)-MAX(BP371-BO371,0)/Inputs!$B$17)*DCF!M$6</f>
        <v>26144.243305255055</v>
      </c>
      <c r="CX371" s="15">
        <f ca="1">(BQ371*DCF!C$46-DCF!C$5*MAX(BQ371*DCF!C$46,0)-MAX(BQ371-Inputs!$B$20,0)/Inputs!$B$24)*DCF!C$6</f>
        <v>-2477.8764863850097</v>
      </c>
      <c r="CY371" s="15">
        <f ca="1">(BR371*DCF!D$46-DCF!D$5*MAX(BR371*DCF!D$46,0)-MAX(BR371-BQ371,0)/Inputs!$B$24)*DCF!D$6</f>
        <v>-1567.2901431296029</v>
      </c>
      <c r="CZ371" s="15">
        <f ca="1">(BS371*DCF!E$46-DCF!E$5*MAX(BS371*DCF!E$46,0)-MAX(BS371-BR371,0)/Inputs!$B$24)*DCF!E$6</f>
        <v>-756.05990373118379</v>
      </c>
      <c r="DA371" s="15">
        <f ca="1">(BT371*DCF!F$46-DCF!F$5*MAX(BT371*DCF!F$46,0)-MAX(BT371-BS371,0)/Inputs!$B$24)*DCF!F$6</f>
        <v>-994.45540432179325</v>
      </c>
      <c r="DB371" s="15">
        <f ca="1">(BU371*DCF!G$46-DCF!G$5*MAX(BU371*DCF!G$46,0)-MAX(BU371-BT371,0)/Inputs!$B$24)*DCF!G$6</f>
        <v>-1133.6055064094915</v>
      </c>
      <c r="DC371" s="15">
        <f ca="1">(BV371*DCF!H$46-DCF!H$5*MAX(BV371*DCF!H$46,0)-MAX(BV371-BU371,0)/Inputs!$B$24)*DCF!H$6</f>
        <v>-1906.5880580025589</v>
      </c>
      <c r="DD371" s="15">
        <f ca="1">(BW371*DCF!I$46-DCF!I$5*MAX(BW371*DCF!I$46,0)-MAX(BW371-BV371,0)/Inputs!$B$24)*DCF!I$6</f>
        <v>-2729.9320650510172</v>
      </c>
      <c r="DE371" s="15">
        <f ca="1">(BX371*DCF!J$46-DCF!J$5*MAX(BX371*DCF!J$46,0)-MAX(BX371-BW371,0)/Inputs!$B$24)*DCF!J$6</f>
        <v>-1689.8069673831549</v>
      </c>
      <c r="DF371" s="15">
        <f ca="1">(BY371*DCF!K$46-DCF!K$5*MAX(BY371*DCF!K$46,0)-MAX(BY371-BX371,0)/Inputs!$B$24)*DCF!K$6</f>
        <v>-3453.720089223852</v>
      </c>
      <c r="DG371" s="15">
        <f ca="1">(BZ371*DCF!L$46-DCF!L$5*MAX(BZ371*DCF!L$46,0)-MAX(BZ371-BY371,0)/Inputs!$B$24)*DCF!L$6</f>
        <v>-2340.8203942732043</v>
      </c>
      <c r="DH371" s="15">
        <f ca="1">(CA371*DCF!M$46-DCF!M$5*MAX(CA371*DCF!M$46,0)-MAX(CA371-BZ371,0)/Inputs!$B$24)*DCF!M$6</f>
        <v>3657.1568992607095</v>
      </c>
      <c r="DI371" s="15">
        <f ca="1">SUM(CB371:CL371)+BE371*DCF!M$10*(1+Inputs!$B$30)*(1-Inputs!$B$33)*(1-Inputs!$B$30/Inputs!$B$31)/(Inputs!$B$29-Inputs!$B$30)*DCF!M$6</f>
        <v>66784.696515397067</v>
      </c>
      <c r="DJ371" s="15">
        <f ca="1">SUM(CM371:CW371)+BP371*DCF!M$28*(1+Inputs!$B$30)*(1-Inputs!$B$33)*(1-Inputs!$B$30/Inputs!$B$31)/(Inputs!$B$29-Inputs!$B$30)*DCF!M$6</f>
        <v>716411.53385602077</v>
      </c>
      <c r="DK371" s="15">
        <f ca="1">SUM(CX371:DH371)+CA371*DCF!M$46*(1+Inputs!$B$30)*(1-Inputs!$B$33)*(1-Inputs!$B$30/Inputs!$B$31)/(Inputs!$B$29-Inputs!$B$30)*DCF!M$6</f>
        <v>232557.03839356388</v>
      </c>
      <c r="DM371" s="15">
        <f ca="1">DI371+DJ371+DK371+Inputs!$B$34+Inputs!$B$36-Inputs!$B$35</f>
        <v>1092604.2687649818</v>
      </c>
    </row>
    <row r="372" spans="1:117" x14ac:dyDescent="0.75">
      <c r="A372" s="11">
        <v>359</v>
      </c>
      <c r="C372" s="24">
        <f t="shared" ca="1" si="215"/>
        <v>-0.27700670370150227</v>
      </c>
      <c r="D372" s="24">
        <f t="shared" ca="1" si="215"/>
        <v>-0.89143319334134419</v>
      </c>
      <c r="E372" s="24">
        <f t="shared" ca="1" si="215"/>
        <v>-1.0743255499123754</v>
      </c>
      <c r="F372" s="24">
        <f t="shared" ca="1" si="215"/>
        <v>-0.35649717797937286</v>
      </c>
      <c r="G372" s="24">
        <f t="shared" ca="1" si="215"/>
        <v>1.8359265002567748</v>
      </c>
      <c r="H372" s="24">
        <f t="shared" ca="1" si="215"/>
        <v>-0.12504848204505126</v>
      </c>
      <c r="I372" s="24">
        <f t="shared" ca="1" si="215"/>
        <v>0.92203434561406161</v>
      </c>
      <c r="J372" s="24">
        <f t="shared" ca="1" si="215"/>
        <v>-1.1573246350151405</v>
      </c>
      <c r="K372" s="24">
        <f t="shared" ca="1" si="215"/>
        <v>0.8973168939353755</v>
      </c>
      <c r="L372" s="24">
        <f t="shared" ca="1" si="215"/>
        <v>1.3573813758289466</v>
      </c>
      <c r="M372" s="24">
        <f t="shared" ca="1" si="215"/>
        <v>-0.57387742549604737</v>
      </c>
      <c r="N372" s="24">
        <f ca="1">SQRT(Inputs!$B$38)*C372+SQRT(1-Inputs!$B$38)*_xlfn.NORM.S.INV(RAND())</f>
        <v>-0.50408322658142746</v>
      </c>
      <c r="O372" s="24">
        <f ca="1">SQRT(Inputs!$B$38)*D372+SQRT(1-Inputs!$B$38)*_xlfn.NORM.S.INV(RAND())</f>
        <v>-1.0591279509376794</v>
      </c>
      <c r="P372" s="24">
        <f ca="1">SQRT(Inputs!$B$38)*E372+SQRT(1-Inputs!$B$38)*_xlfn.NORM.S.INV(RAND())</f>
        <v>-0.45395592703917798</v>
      </c>
      <c r="Q372" s="24">
        <f ca="1">SQRT(Inputs!$B$38)*F372+SQRT(1-Inputs!$B$38)*_xlfn.NORM.S.INV(RAND())</f>
        <v>0.45969413392033132</v>
      </c>
      <c r="R372" s="24">
        <f ca="1">SQRT(Inputs!$B$38)*G372+SQRT(1-Inputs!$B$38)*_xlfn.NORM.S.INV(RAND())</f>
        <v>1.4449289213886511</v>
      </c>
      <c r="S372" s="24">
        <f ca="1">SQRT(Inputs!$B$38)*H372+SQRT(1-Inputs!$B$38)*_xlfn.NORM.S.INV(RAND())</f>
        <v>-1.3818618859831697</v>
      </c>
      <c r="T372" s="24">
        <f ca="1">SQRT(Inputs!$B$38)*I372+SQRT(1-Inputs!$B$38)*_xlfn.NORM.S.INV(RAND())</f>
        <v>0.38976834534913768</v>
      </c>
      <c r="U372" s="24">
        <f ca="1">SQRT(Inputs!$B$38)*J372+SQRT(1-Inputs!$B$38)*_xlfn.NORM.S.INV(RAND())</f>
        <v>-0.23298134851220015</v>
      </c>
      <c r="V372" s="24">
        <f ca="1">SQRT(Inputs!$B$38)*K372+SQRT(1-Inputs!$B$38)*_xlfn.NORM.S.INV(RAND())</f>
        <v>0.87735863712106776</v>
      </c>
      <c r="W372" s="24">
        <f ca="1">SQRT(Inputs!$B$38)*L372+SQRT(1-Inputs!$B$38)*_xlfn.NORM.S.INV(RAND())</f>
        <v>1.2205762037088239</v>
      </c>
      <c r="X372" s="24">
        <f ca="1">SQRT(Inputs!$B$38)*M372+SQRT(1-Inputs!$B$38)*_xlfn.NORM.S.INV(RAND())</f>
        <v>-2.4814497521510603E-2</v>
      </c>
      <c r="Y372" s="24">
        <f ca="1">SQRT(Inputs!$B$38)*C372+SQRT(1-Inputs!$B$38)*_xlfn.NORM.S.INV(RAND())</f>
        <v>1.0265554237105055</v>
      </c>
      <c r="Z372" s="24">
        <f ca="1">SQRT(Inputs!$B$38)*D372+SQRT(1-Inputs!$B$38)*_xlfn.NORM.S.INV(RAND())</f>
        <v>-1.1003557454244393</v>
      </c>
      <c r="AA372" s="24">
        <f ca="1">SQRT(Inputs!$B$38)*E372+SQRT(1-Inputs!$B$38)*_xlfn.NORM.S.INV(RAND())</f>
        <v>0.51145796282977307</v>
      </c>
      <c r="AB372" s="24">
        <f ca="1">SQRT(Inputs!$B$38)*F372+SQRT(1-Inputs!$B$38)*_xlfn.NORM.S.INV(RAND())</f>
        <v>-0.15770921878260363</v>
      </c>
      <c r="AC372" s="24">
        <f ca="1">SQRT(Inputs!$B$38)*G372+SQRT(1-Inputs!$B$38)*_xlfn.NORM.S.INV(RAND())</f>
        <v>1.1060909745167116</v>
      </c>
      <c r="AD372" s="24">
        <f ca="1">SQRT(Inputs!$B$38)*H372+SQRT(1-Inputs!$B$38)*_xlfn.NORM.S.INV(RAND())</f>
        <v>-0.55176018946215766</v>
      </c>
      <c r="AE372" s="24">
        <f ca="1">SQRT(Inputs!$B$38)*I372+SQRT(1-Inputs!$B$38)*_xlfn.NORM.S.INV(RAND())</f>
        <v>0.35214230812729008</v>
      </c>
      <c r="AF372" s="24">
        <f ca="1">SQRT(Inputs!$B$38)*J372+SQRT(1-Inputs!$B$38)*_xlfn.NORM.S.INV(RAND())</f>
        <v>-1.7687610442633797</v>
      </c>
      <c r="AG372" s="24">
        <f ca="1">SQRT(Inputs!$B$38)*K372+SQRT(1-Inputs!$B$38)*_xlfn.NORM.S.INV(RAND())</f>
        <v>2.5390272307139501</v>
      </c>
      <c r="AH372" s="24">
        <f ca="1">SQRT(Inputs!$B$38)*L372+SQRT(1-Inputs!$B$38)*_xlfn.NORM.S.INV(RAND())</f>
        <v>1.599522829508675</v>
      </c>
      <c r="AI372" s="24">
        <f ca="1">SQRT(Inputs!$B$38)*M372+SQRT(1-Inputs!$B$38)*_xlfn.NORM.S.INV(RAND())</f>
        <v>-0.21721007144896545</v>
      </c>
      <c r="AJ372" s="24">
        <f ca="1">SQRT(Inputs!$B$38)*C372+SQRT(1-Inputs!$B$38)*_xlfn.NORM.S.INV(RAND())</f>
        <v>-0.31531424697839538</v>
      </c>
      <c r="AK372" s="24">
        <f ca="1">SQRT(Inputs!$B$38)*D372+SQRT(1-Inputs!$B$38)*_xlfn.NORM.S.INV(RAND())</f>
        <v>5.6054233812839249E-2</v>
      </c>
      <c r="AL372" s="24">
        <f ca="1">SQRT(Inputs!$B$38)*E372+SQRT(1-Inputs!$B$38)*_xlfn.NORM.S.INV(RAND())</f>
        <v>-0.29433698568487932</v>
      </c>
      <c r="AM372" s="24">
        <f ca="1">SQRT(Inputs!$B$38)*F372+SQRT(1-Inputs!$B$38)*_xlfn.NORM.S.INV(RAND())</f>
        <v>-6.8070101146508438E-2</v>
      </c>
      <c r="AN372" s="24">
        <f ca="1">SQRT(Inputs!$B$38)*G372+SQRT(1-Inputs!$B$38)*_xlfn.NORM.S.INV(RAND())</f>
        <v>0.47503453909437743</v>
      </c>
      <c r="AO372" s="24">
        <f ca="1">SQRT(Inputs!$B$38)*H372+SQRT(1-Inputs!$B$38)*_xlfn.NORM.S.INV(RAND())</f>
        <v>0.676011081046618</v>
      </c>
      <c r="AP372" s="24">
        <f ca="1">SQRT(Inputs!$B$38)*I372+SQRT(1-Inputs!$B$38)*_xlfn.NORM.S.INV(RAND())</f>
        <v>-0.36000926001531008</v>
      </c>
      <c r="AQ372" s="24">
        <f ca="1">SQRT(Inputs!$B$38)*J372+SQRT(1-Inputs!$B$38)*_xlfn.NORM.S.INV(RAND())</f>
        <v>-0.69171627754413623</v>
      </c>
      <c r="AR372" s="24">
        <f ca="1">SQRT(Inputs!$B$38)*K372+SQRT(1-Inputs!$B$38)*_xlfn.NORM.S.INV(RAND())</f>
        <v>8.5811103539065126E-2</v>
      </c>
      <c r="AS372" s="24">
        <f ca="1">SQRT(Inputs!$B$38)*L372+SQRT(1-Inputs!$B$38)*_xlfn.NORM.S.INV(RAND())</f>
        <v>1.0841329737905092</v>
      </c>
      <c r="AT372" s="24">
        <f ca="1">SQRT(Inputs!$B$38)*M372+SQRT(1-Inputs!$B$38)*_xlfn.NORM.S.INV(RAND())</f>
        <v>1.9040215098340363</v>
      </c>
      <c r="AU372" s="15">
        <f ca="1">Inputs!$B$6*EXP($B$8-0.5*C$5^2+C$5*N372)</f>
        <v>4573.4124594461891</v>
      </c>
      <c r="AV372" s="15">
        <f t="shared" ca="1" si="183"/>
        <v>4764.1389189957818</v>
      </c>
      <c r="AW372" s="15">
        <f t="shared" ca="1" si="184"/>
        <v>5464.0066016559749</v>
      </c>
      <c r="AX372" s="15">
        <f t="shared" ca="1" si="185"/>
        <v>7065.3405886661894</v>
      </c>
      <c r="AY372" s="15">
        <f t="shared" ca="1" si="186"/>
        <v>10221.812077941664</v>
      </c>
      <c r="AZ372" s="15">
        <f t="shared" ca="1" si="187"/>
        <v>10736.863299519942</v>
      </c>
      <c r="BA372" s="15">
        <f t="shared" ca="1" si="188"/>
        <v>13686.244623688695</v>
      </c>
      <c r="BB372" s="15">
        <f t="shared" ca="1" si="189"/>
        <v>16369.536387127962</v>
      </c>
      <c r="BC372" s="15">
        <f t="shared" ca="1" si="190"/>
        <v>21820.425466628269</v>
      </c>
      <c r="BD372" s="15">
        <f t="shared" ca="1" si="191"/>
        <v>29964.972155316191</v>
      </c>
      <c r="BE372" s="15">
        <f t="shared" ca="1" si="192"/>
        <v>36635.33703933283</v>
      </c>
      <c r="BF372" s="15">
        <f ca="1">Inputs!$B$13*EXP($B$9-0.5*C$6^2+C$6*Y372)</f>
        <v>16952.68441697759</v>
      </c>
      <c r="BG372" s="15">
        <f t="shared" ca="1" si="193"/>
        <v>16940.266487964829</v>
      </c>
      <c r="BH372" s="15">
        <f t="shared" ca="1" si="194"/>
        <v>22530.294823940556</v>
      </c>
      <c r="BI372" s="15">
        <f t="shared" ca="1" si="195"/>
        <v>26919.027784996186</v>
      </c>
      <c r="BJ372" s="15">
        <f t="shared" ca="1" si="196"/>
        <v>38705.246779586952</v>
      </c>
      <c r="BK372" s="15">
        <f t="shared" ca="1" si="197"/>
        <v>44065.707950149248</v>
      </c>
      <c r="BL372" s="15">
        <f t="shared" ca="1" si="198"/>
        <v>56656.81361432666</v>
      </c>
      <c r="BM372" s="15">
        <f t="shared" ca="1" si="199"/>
        <v>55905.332745433072</v>
      </c>
      <c r="BN372" s="15">
        <f t="shared" ca="1" si="200"/>
        <v>93208.475491213161</v>
      </c>
      <c r="BO372" s="15">
        <f t="shared" ca="1" si="201"/>
        <v>138117.44031179108</v>
      </c>
      <c r="BP372" s="15">
        <f t="shared" ca="1" si="202"/>
        <v>165864.27980282152</v>
      </c>
      <c r="BQ372" s="15">
        <f ca="1">Inputs!$B$20*EXP($B$10-0.5*C$7^2+C$7*AJ372)</f>
        <v>3835.6422901370306</v>
      </c>
      <c r="BR372" s="15">
        <f t="shared" ca="1" si="203"/>
        <v>5297.9509080442949</v>
      </c>
      <c r="BS372" s="15">
        <f t="shared" ca="1" si="204"/>
        <v>6666.8866448264025</v>
      </c>
      <c r="BT372" s="15">
        <f t="shared" ca="1" si="205"/>
        <v>9029.4995667521962</v>
      </c>
      <c r="BU372" s="15">
        <f t="shared" ca="1" si="206"/>
        <v>14038.117827332073</v>
      </c>
      <c r="BV372" s="15">
        <f t="shared" ca="1" si="207"/>
        <v>22744.218505751072</v>
      </c>
      <c r="BW372" s="15">
        <f t="shared" ca="1" si="208"/>
        <v>29409.790956521982</v>
      </c>
      <c r="BX372" s="15">
        <f t="shared" ca="1" si="209"/>
        <v>35808.007376182693</v>
      </c>
      <c r="BY372" s="15">
        <f t="shared" ca="1" si="210"/>
        <v>51003.629629978634</v>
      </c>
      <c r="BZ372" s="15">
        <f t="shared" ca="1" si="211"/>
        <v>87348.836786451458</v>
      </c>
      <c r="CA372" s="15">
        <f t="shared" ca="1" si="212"/>
        <v>172100.24220451459</v>
      </c>
      <c r="CB372" s="15">
        <f ca="1">(AU372*DCF!C$10-DCF!C$5*MAX(AU372*DCF!C$10,0)-MAX(AU372-Inputs!$B$6,0)/Inputs!$B$10)*DCF!C$6</f>
        <v>1045.8467091256687</v>
      </c>
      <c r="CC372" s="15">
        <f ca="1">(AV372*DCF!D$10-DCF!D$5*MAX(AV372*DCF!D$10,0)-MAX(AV372-AU372,0)/Inputs!$B$10)*DCF!D$6</f>
        <v>1114.7229300283816</v>
      </c>
      <c r="CD372" s="15">
        <f ca="1">(AW372*DCF!E$10-DCF!E$5*MAX(AW372*DCF!E$10,0)-MAX(AW372-AV372,0)/Inputs!$B$10)*DCF!E$6</f>
        <v>1103.9129598279726</v>
      </c>
      <c r="CE372" s="15">
        <f ca="1">(AX372*DCF!F$10-DCF!F$5*MAX(AX372*DCF!F$10,0)-MAX(AX372-AW372,0)/Inputs!$B$10)*DCF!F$6</f>
        <v>1209.1546896199645</v>
      </c>
      <c r="CF372" s="15">
        <f ca="1">(AY372*DCF!G$10-DCF!G$5*MAX(AY372*DCF!G$10,0)-MAX(AY372-AX372,0)/Inputs!$B$10)*DCF!G$6</f>
        <v>1499.3722433396808</v>
      </c>
      <c r="CG372" s="15">
        <f ca="1">(AZ372*DCF!H$10-DCF!H$5*MAX(AZ372*DCF!H$10,0)-MAX(AZ372-AY372,0)/Inputs!$B$10)*DCF!H$6</f>
        <v>1993.11313305465</v>
      </c>
      <c r="CH372" s="15">
        <f ca="1">(BA372*DCF!I$10-DCF!I$5*MAX(BA372*DCF!I$10,0)-MAX(BA372-AZ372,0)/Inputs!$B$10)*DCF!I$6</f>
        <v>2016.1757428781427</v>
      </c>
      <c r="CI372" s="15">
        <f ca="1">(BB372*DCF!J$10-DCF!J$5*MAX(BB372*DCF!J$10,0)-MAX(BB372-BA372,0)/Inputs!$B$10)*DCF!J$6</f>
        <v>2402.4417770148912</v>
      </c>
      <c r="CJ372" s="15">
        <f ca="1">(BC372*DCF!K$10-DCF!K$5*MAX(BC372*DCF!K$10,0)-MAX(BC372-BB372,0)/Inputs!$B$10)*DCF!K$6</f>
        <v>2749.696568725441</v>
      </c>
      <c r="CK372" s="15">
        <f ca="1">(BD372*DCF!L$10-DCF!L$5*MAX(BD372*DCF!L$10,0)-MAX(BD372-BC372,0)/Inputs!$B$10)*DCF!L$6</f>
        <v>3466.0658553973722</v>
      </c>
      <c r="CL372" s="15">
        <f ca="1">(BE372*DCF!M$10-DCF!M$5*MAX(BE372*DCF!M$10,0)-MAX(BE372-BD372,0)/Inputs!$B$10)*DCF!M$6</f>
        <v>4372.8735417789776</v>
      </c>
      <c r="CM372" s="15">
        <f ca="1">(BF372*DCF!C$28-DCF!C$5*MAX(BF372*DCF!C$28,0)-MAX(BF372-Inputs!$B$13,0)/Inputs!$B$17)*DCF!C$6</f>
        <v>3888.4706426820908</v>
      </c>
      <c r="CN372" s="15">
        <f ca="1">(BG372*DCF!D$28-DCF!D$5*MAX(BG372*DCF!D$28,0)-MAX(BG372-BF372,0)/Inputs!$B$17)*DCF!D$6</f>
        <v>4989.2991877996592</v>
      </c>
      <c r="CO372" s="15">
        <f ca="1">(BH372*DCF!E$28-DCF!E$5*MAX(BH372*DCF!E$28,0)-MAX(BH372-BG372,0)/Inputs!$B$17)*DCF!E$6</f>
        <v>5279.2630390626728</v>
      </c>
      <c r="CP372" s="15">
        <f ca="1">(BI372*DCF!F$28-DCF!F$5*MAX(BI372*DCF!F$28,0)-MAX(BI372-BH372,0)/Inputs!$B$17)*DCF!F$6</f>
        <v>6508.7687684412103</v>
      </c>
      <c r="CQ372" s="15">
        <f ca="1">(BJ372*DCF!G$28-DCF!G$5*MAX(BJ372*DCF!G$28,0)-MAX(BJ372-BI372,0)/Inputs!$B$17)*DCF!G$6</f>
        <v>8060.0443315615848</v>
      </c>
      <c r="CR372" s="15">
        <f ca="1">(BK372*DCF!H$28-DCF!H$5*MAX(BK372*DCF!H$28,0)-MAX(BK372-BJ372,0)/Inputs!$B$17)*DCF!H$6</f>
        <v>10065.070508719196</v>
      </c>
      <c r="CS372" s="15">
        <f ca="1">(BL372*DCF!I$28-DCF!I$5*MAX(BL372*DCF!I$28,0)-MAX(BL372-BK372,0)/Inputs!$B$17)*DCF!I$6</f>
        <v>11515.812122497124</v>
      </c>
      <c r="CT372" s="15">
        <f ca="1">(BM372*DCF!J$28-DCF!J$5*MAX(BM372*DCF!J$28,0)-MAX(BM372-BL372,0)/Inputs!$B$17)*DCF!J$6</f>
        <v>12471.530262907901</v>
      </c>
      <c r="CU372" s="15">
        <f ca="1">(BN372*DCF!K$28-DCF!K$5*MAX(BN372*DCF!K$28,0)-MAX(BN372-BM372,0)/Inputs!$B$17)*DCF!K$6</f>
        <v>15114.929086499351</v>
      </c>
      <c r="CV372" s="15">
        <f ca="1">(BO372*DCF!L$28-DCF!L$5*MAX(BO372*DCF!L$28,0)-MAX(BO372-BN372,0)/Inputs!$B$17)*DCF!L$6</f>
        <v>22475.804155313916</v>
      </c>
      <c r="CW372" s="15">
        <f ca="1">(BP372*DCF!M$28-DCF!M$5*MAX(BP372*DCF!M$28,0)-MAX(BP372-BO372,0)/Inputs!$B$17)*DCF!M$6</f>
        <v>28307.135841916825</v>
      </c>
      <c r="CX372" s="15">
        <f ca="1">(BQ372*DCF!C$46-DCF!C$5*MAX(BQ372*DCF!C$46,0)-MAX(BQ372-Inputs!$B$20,0)/Inputs!$B$24)*DCF!C$6</f>
        <v>-1178.9669446676885</v>
      </c>
      <c r="CY372" s="15">
        <f ca="1">(BR372*DCF!D$46-DCF!D$5*MAX(BR372*DCF!D$46,0)-MAX(BR372-BQ372,0)/Inputs!$B$24)*DCF!D$6</f>
        <v>-1528.1916191883183</v>
      </c>
      <c r="CZ372" s="15">
        <f ca="1">(BS372*DCF!E$46-DCF!E$5*MAX(BS372*DCF!E$46,0)-MAX(BS372-BR372,0)/Inputs!$B$24)*DCF!E$6</f>
        <v>-1327.9677349060169</v>
      </c>
      <c r="DA372" s="15">
        <f ca="1">(BT372*DCF!F$46-DCF!F$5*MAX(BT372*DCF!F$46,0)-MAX(BT372-BS372,0)/Inputs!$B$24)*DCF!F$6</f>
        <v>-1517.8873000671058</v>
      </c>
      <c r="DB372" s="15">
        <f ca="1">(BU372*DCF!G$46-DCF!G$5*MAX(BU372*DCF!G$46,0)-MAX(BU372-BT372,0)/Inputs!$B$24)*DCF!G$6</f>
        <v>-2157.0147724225799</v>
      </c>
      <c r="DC372" s="15">
        <f ca="1">(BV372*DCF!H$46-DCF!H$5*MAX(BV372*DCF!H$46,0)-MAX(BV372-BU372,0)/Inputs!$B$24)*DCF!H$6</f>
        <v>-2705.3674426548205</v>
      </c>
      <c r="DD372" s="15">
        <f ca="1">(BW372*DCF!I$46-DCF!I$5*MAX(BW372*DCF!I$46,0)-MAX(BW372-BV372,0)/Inputs!$B$24)*DCF!I$6</f>
        <v>-1234.1974687623554</v>
      </c>
      <c r="DE372" s="15">
        <f ca="1">(BX372*DCF!J$46-DCF!J$5*MAX(BX372*DCF!J$46,0)-MAX(BX372-BW372,0)/Inputs!$B$24)*DCF!J$6</f>
        <v>-194.65560308393245</v>
      </c>
      <c r="DF372" s="15">
        <f ca="1">(BY372*DCF!K$46-DCF!K$5*MAX(BY372*DCF!K$46,0)-MAX(BY372-BX372,0)/Inputs!$B$24)*DCF!K$6</f>
        <v>-809.02529655324201</v>
      </c>
      <c r="DG372" s="15">
        <f ca="1">(BZ372*DCF!L$46-DCF!L$5*MAX(BZ372*DCF!L$46,0)-MAX(BZ372-BY372,0)/Inputs!$B$24)*DCF!L$6</f>
        <v>-2187.019851788702</v>
      </c>
      <c r="DH372" s="15">
        <f ca="1">(CA372*DCF!M$46-DCF!M$5*MAX(CA372*DCF!M$46,0)-MAX(CA372-BZ372,0)/Inputs!$B$24)*DCF!M$6</f>
        <v>-4225.8232374236077</v>
      </c>
      <c r="DI372" s="15">
        <f ca="1">SUM(CB372:CL372)+BE372*DCF!M$10*(1+Inputs!$B$30)*(1-Inputs!$B$33)*(1-Inputs!$B$30/Inputs!$B$31)/(Inputs!$B$29-Inputs!$B$30)*DCF!M$6</f>
        <v>124930.00358343392</v>
      </c>
      <c r="DJ372" s="15">
        <f ca="1">SUM(CM372:CW372)+BP372*DCF!M$28*(1+Inputs!$B$30)*(1-Inputs!$B$33)*(1-Inputs!$B$30/Inputs!$B$31)/(Inputs!$B$29-Inputs!$B$30)*DCF!M$6</f>
        <v>744146.10663978651</v>
      </c>
      <c r="DK372" s="15">
        <f ca="1">SUM(CX372:DH372)+CA372*DCF!M$46*(1+Inputs!$B$30)*(1-Inputs!$B$33)*(1-Inputs!$B$30/Inputs!$B$31)/(Inputs!$B$29-Inputs!$B$30)*DCF!M$6</f>
        <v>247021.24375362965</v>
      </c>
      <c r="DM372" s="15">
        <f ca="1">DI372+DJ372+DK372+Inputs!$B$34+Inputs!$B$36-Inputs!$B$35</f>
        <v>1192948.3539768502</v>
      </c>
    </row>
    <row r="373" spans="1:117" x14ac:dyDescent="0.75">
      <c r="A373" s="11">
        <v>360</v>
      </c>
      <c r="C373" s="24">
        <f t="shared" ca="1" si="215"/>
        <v>1.4598274944405631</v>
      </c>
      <c r="D373" s="24">
        <f t="shared" ca="1" si="215"/>
        <v>1.6174594280341288</v>
      </c>
      <c r="E373" s="24">
        <f t="shared" ca="1" si="215"/>
        <v>0.35288852013922756</v>
      </c>
      <c r="F373" s="24">
        <f t="shared" ca="1" si="215"/>
        <v>-0.79921162538440238</v>
      </c>
      <c r="G373" s="24">
        <f t="shared" ca="1" si="215"/>
        <v>0.9034071307093523</v>
      </c>
      <c r="H373" s="24">
        <f t="shared" ca="1" si="215"/>
        <v>1.6128175262365503</v>
      </c>
      <c r="I373" s="24">
        <f t="shared" ca="1" si="215"/>
        <v>-1.1145159341093864</v>
      </c>
      <c r="J373" s="24">
        <f t="shared" ca="1" si="215"/>
        <v>1.2105765516529312</v>
      </c>
      <c r="K373" s="24">
        <f t="shared" ca="1" si="215"/>
        <v>-0.1287987464080971</v>
      </c>
      <c r="L373" s="24">
        <f t="shared" ca="1" si="215"/>
        <v>1.3286391724488085</v>
      </c>
      <c r="M373" s="24">
        <f t="shared" ca="1" si="215"/>
        <v>0.86578917026345104</v>
      </c>
      <c r="N373" s="24">
        <f ca="1">SQRT(Inputs!$B$38)*C373+SQRT(1-Inputs!$B$38)*_xlfn.NORM.S.INV(RAND())</f>
        <v>0.63496924060345372</v>
      </c>
      <c r="O373" s="24">
        <f ca="1">SQRT(Inputs!$B$38)*D373+SQRT(1-Inputs!$B$38)*_xlfn.NORM.S.INV(RAND())</f>
        <v>-0.4776185954393084</v>
      </c>
      <c r="P373" s="24">
        <f ca="1">SQRT(Inputs!$B$38)*E373+SQRT(1-Inputs!$B$38)*_xlfn.NORM.S.INV(RAND())</f>
        <v>0.83016918333391732</v>
      </c>
      <c r="Q373" s="24">
        <f ca="1">SQRT(Inputs!$B$38)*F373+SQRT(1-Inputs!$B$38)*_xlfn.NORM.S.INV(RAND())</f>
        <v>-0.67035797978365663</v>
      </c>
      <c r="R373" s="24">
        <f ca="1">SQRT(Inputs!$B$38)*G373+SQRT(1-Inputs!$B$38)*_xlfn.NORM.S.INV(RAND())</f>
        <v>-4.9193788061183741E-2</v>
      </c>
      <c r="S373" s="24">
        <f ca="1">SQRT(Inputs!$B$38)*H373+SQRT(1-Inputs!$B$38)*_xlfn.NORM.S.INV(RAND())</f>
        <v>1.3205577693429515</v>
      </c>
      <c r="T373" s="24">
        <f ca="1">SQRT(Inputs!$B$38)*I373+SQRT(1-Inputs!$B$38)*_xlfn.NORM.S.INV(RAND())</f>
        <v>1.1560958273471826</v>
      </c>
      <c r="U373" s="24">
        <f ca="1">SQRT(Inputs!$B$38)*J373+SQRT(1-Inputs!$B$38)*_xlfn.NORM.S.INV(RAND())</f>
        <v>1.2788894188172995</v>
      </c>
      <c r="V373" s="24">
        <f ca="1">SQRT(Inputs!$B$38)*K373+SQRT(1-Inputs!$B$38)*_xlfn.NORM.S.INV(RAND())</f>
        <v>1.0133854868453622</v>
      </c>
      <c r="W373" s="24">
        <f ca="1">SQRT(Inputs!$B$38)*L373+SQRT(1-Inputs!$B$38)*_xlfn.NORM.S.INV(RAND())</f>
        <v>-0.41110223427116921</v>
      </c>
      <c r="X373" s="24">
        <f ca="1">SQRT(Inputs!$B$38)*M373+SQRT(1-Inputs!$B$38)*_xlfn.NORM.S.INV(RAND())</f>
        <v>1.671774863938734</v>
      </c>
      <c r="Y373" s="24">
        <f ca="1">SQRT(Inputs!$B$38)*C373+SQRT(1-Inputs!$B$38)*_xlfn.NORM.S.INV(RAND())</f>
        <v>-0.24542403276941371</v>
      </c>
      <c r="Z373" s="24">
        <f ca="1">SQRT(Inputs!$B$38)*D373+SQRT(1-Inputs!$B$38)*_xlfn.NORM.S.INV(RAND())</f>
        <v>1.976568638534661</v>
      </c>
      <c r="AA373" s="24">
        <f ca="1">SQRT(Inputs!$B$38)*E373+SQRT(1-Inputs!$B$38)*_xlfn.NORM.S.INV(RAND())</f>
        <v>0.92776533304262399</v>
      </c>
      <c r="AB373" s="24">
        <f ca="1">SQRT(Inputs!$B$38)*F373+SQRT(1-Inputs!$B$38)*_xlfn.NORM.S.INV(RAND())</f>
        <v>2.6808827061062024E-2</v>
      </c>
      <c r="AC373" s="24">
        <f ca="1">SQRT(Inputs!$B$38)*G373+SQRT(1-Inputs!$B$38)*_xlfn.NORM.S.INV(RAND())</f>
        <v>0.84965796892449208</v>
      </c>
      <c r="AD373" s="24">
        <f ca="1">SQRT(Inputs!$B$38)*H373+SQRT(1-Inputs!$B$38)*_xlfn.NORM.S.INV(RAND())</f>
        <v>0.93210975415812158</v>
      </c>
      <c r="AE373" s="24">
        <f ca="1">SQRT(Inputs!$B$38)*I373+SQRT(1-Inputs!$B$38)*_xlfn.NORM.S.INV(RAND())</f>
        <v>-0.14422909010236107</v>
      </c>
      <c r="AF373" s="24">
        <f ca="1">SQRT(Inputs!$B$38)*J373+SQRT(1-Inputs!$B$38)*_xlfn.NORM.S.INV(RAND())</f>
        <v>0.22332951578670152</v>
      </c>
      <c r="AG373" s="24">
        <f ca="1">SQRT(Inputs!$B$38)*K373+SQRT(1-Inputs!$B$38)*_xlfn.NORM.S.INV(RAND())</f>
        <v>-1.3349258052557169</v>
      </c>
      <c r="AH373" s="24">
        <f ca="1">SQRT(Inputs!$B$38)*L373+SQRT(1-Inputs!$B$38)*_xlfn.NORM.S.INV(RAND())</f>
        <v>2.1612949558106971</v>
      </c>
      <c r="AI373" s="24">
        <f ca="1">SQRT(Inputs!$B$38)*M373+SQRT(1-Inputs!$B$38)*_xlfn.NORM.S.INV(RAND())</f>
        <v>2.4484374188695122</v>
      </c>
      <c r="AJ373" s="24">
        <f ca="1">SQRT(Inputs!$B$38)*C373+SQRT(1-Inputs!$B$38)*_xlfn.NORM.S.INV(RAND())</f>
        <v>-0.92413934768047179</v>
      </c>
      <c r="AK373" s="24">
        <f ca="1">SQRT(Inputs!$B$38)*D373+SQRT(1-Inputs!$B$38)*_xlfn.NORM.S.INV(RAND())</f>
        <v>0.45188203721258341</v>
      </c>
      <c r="AL373" s="24">
        <f ca="1">SQRT(Inputs!$B$38)*E373+SQRT(1-Inputs!$B$38)*_xlfn.NORM.S.INV(RAND())</f>
        <v>1.149696155841849</v>
      </c>
      <c r="AM373" s="24">
        <f ca="1">SQRT(Inputs!$B$38)*F373+SQRT(1-Inputs!$B$38)*_xlfn.NORM.S.INV(RAND())</f>
        <v>-0.30162067658567426</v>
      </c>
      <c r="AN373" s="24">
        <f ca="1">SQRT(Inputs!$B$38)*G373+SQRT(1-Inputs!$B$38)*_xlfn.NORM.S.INV(RAND())</f>
        <v>0.98514716525809454</v>
      </c>
      <c r="AO373" s="24">
        <f ca="1">SQRT(Inputs!$B$38)*H373+SQRT(1-Inputs!$B$38)*_xlfn.NORM.S.INV(RAND())</f>
        <v>0.80213733707670476</v>
      </c>
      <c r="AP373" s="24">
        <f ca="1">SQRT(Inputs!$B$38)*I373+SQRT(1-Inputs!$B$38)*_xlfn.NORM.S.INV(RAND())</f>
        <v>-0.52954870817208588</v>
      </c>
      <c r="AQ373" s="24">
        <f ca="1">SQRT(Inputs!$B$38)*J373+SQRT(1-Inputs!$B$38)*_xlfn.NORM.S.INV(RAND())</f>
        <v>0.24372329329098724</v>
      </c>
      <c r="AR373" s="24">
        <f ca="1">SQRT(Inputs!$B$38)*K373+SQRT(1-Inputs!$B$38)*_xlfn.NORM.S.INV(RAND())</f>
        <v>0.69604079246872885</v>
      </c>
      <c r="AS373" s="24">
        <f ca="1">SQRT(Inputs!$B$38)*L373+SQRT(1-Inputs!$B$38)*_xlfn.NORM.S.INV(RAND())</f>
        <v>-0.80838819808443207</v>
      </c>
      <c r="AT373" s="24">
        <f ca="1">SQRT(Inputs!$B$38)*M373+SQRT(1-Inputs!$B$38)*_xlfn.NORM.S.INV(RAND())</f>
        <v>-1.3303933325755057</v>
      </c>
      <c r="AU373" s="15">
        <f ca="1">Inputs!$B$6*EXP($B$8-0.5*C$5^2+C$5*N373)</f>
        <v>5499.4141088926635</v>
      </c>
      <c r="AV373" s="15">
        <f t="shared" ca="1" si="183"/>
        <v>6240.1188162224807</v>
      </c>
      <c r="AW373" s="15">
        <f t="shared" ca="1" si="184"/>
        <v>8510.230530800236</v>
      </c>
      <c r="AX373" s="15">
        <f t="shared" ca="1" si="185"/>
        <v>9555.4076502418084</v>
      </c>
      <c r="AY373" s="15">
        <f t="shared" ca="1" si="186"/>
        <v>11610.784611426174</v>
      </c>
      <c r="AZ373" s="15">
        <f t="shared" ca="1" si="187"/>
        <v>16422.993160494574</v>
      </c>
      <c r="BA373" s="15">
        <f t="shared" ca="1" si="188"/>
        <v>22682.512978206792</v>
      </c>
      <c r="BB373" s="15">
        <f t="shared" ca="1" si="189"/>
        <v>31566.576770250977</v>
      </c>
      <c r="BC373" s="15">
        <f t="shared" ca="1" si="190"/>
        <v>42634.079828318601</v>
      </c>
      <c r="BD373" s="15">
        <f t="shared" ca="1" si="191"/>
        <v>50260.521773653782</v>
      </c>
      <c r="BE373" s="15">
        <f t="shared" ca="1" si="192"/>
        <v>71717.154388124472</v>
      </c>
      <c r="BF373" s="15">
        <f ca="1">Inputs!$B$13*EXP($B$9-0.5*C$6^2+C$6*Y373)</f>
        <v>13174.184625773551</v>
      </c>
      <c r="BG373" s="15">
        <f t="shared" ca="1" si="193"/>
        <v>22936.321842959063</v>
      </c>
      <c r="BH373" s="15">
        <f t="shared" ca="1" si="194"/>
        <v>32685.672662432571</v>
      </c>
      <c r="BI373" s="15">
        <f t="shared" ca="1" si="195"/>
        <v>40177.627338696511</v>
      </c>
      <c r="BJ373" s="15">
        <f t="shared" ca="1" si="196"/>
        <v>55672.617096041984</v>
      </c>
      <c r="BK373" s="15">
        <f t="shared" ca="1" si="197"/>
        <v>77572.585633058596</v>
      </c>
      <c r="BL373" s="15">
        <f t="shared" ca="1" si="198"/>
        <v>93524.073978017448</v>
      </c>
      <c r="BM373" s="15">
        <f t="shared" ca="1" si="199"/>
        <v>118195.3767318937</v>
      </c>
      <c r="BN373" s="15">
        <f t="shared" ca="1" si="200"/>
        <v>123875.78799301705</v>
      </c>
      <c r="BO373" s="15">
        <f t="shared" ca="1" si="201"/>
        <v>195947.26382910117</v>
      </c>
      <c r="BP373" s="15">
        <f t="shared" ca="1" si="202"/>
        <v>318276.11483418057</v>
      </c>
      <c r="BQ373" s="15">
        <f ca="1">Inputs!$B$20*EXP($B$10-0.5*C$7^2+C$7*AJ373)</f>
        <v>3090.6986897071847</v>
      </c>
      <c r="BR373" s="15">
        <f t="shared" ca="1" si="203"/>
        <v>4840.8358380633454</v>
      </c>
      <c r="BS373" s="15">
        <f t="shared" ca="1" si="204"/>
        <v>9222.5426496040564</v>
      </c>
      <c r="BT373" s="15">
        <f t="shared" ca="1" si="205"/>
        <v>11748.515533205327</v>
      </c>
      <c r="BU373" s="15">
        <f t="shared" ca="1" si="206"/>
        <v>20664.93206871851</v>
      </c>
      <c r="BV373" s="15">
        <f t="shared" ca="1" si="207"/>
        <v>34445.861975643675</v>
      </c>
      <c r="BW373" s="15">
        <f t="shared" ca="1" si="208"/>
        <v>42970.878456402439</v>
      </c>
      <c r="BX373" s="15">
        <f t="shared" ca="1" si="209"/>
        <v>63111.182226171557</v>
      </c>
      <c r="BY373" s="15">
        <f t="shared" ca="1" si="210"/>
        <v>101025.73184314901</v>
      </c>
      <c r="BZ373" s="15">
        <f t="shared" ca="1" si="211"/>
        <v>122177.97308651096</v>
      </c>
      <c r="CA373" s="15">
        <f t="shared" ca="1" si="212"/>
        <v>135488.68034301687</v>
      </c>
      <c r="CB373" s="15">
        <f ca="1">(AU373*DCF!C$10-DCF!C$5*MAX(AU373*DCF!C$10,0)-MAX(AU373-Inputs!$B$6,0)/Inputs!$B$10)*DCF!C$6</f>
        <v>1039.2441523138195</v>
      </c>
      <c r="CC373" s="15">
        <f ca="1">(AV373*DCF!D$10-DCF!D$5*MAX(AV373*DCF!D$10,0)-MAX(AV373-AU373,0)/Inputs!$B$10)*DCF!D$6</f>
        <v>1340.385228773886</v>
      </c>
      <c r="CD373" s="15">
        <f ca="1">(AW373*DCF!E$10-DCF!E$5*MAX(AW373*DCF!E$10,0)-MAX(AW373-AV373,0)/Inputs!$B$10)*DCF!E$6</f>
        <v>1453.5535908365393</v>
      </c>
      <c r="CE373" s="15">
        <f ca="1">(AX373*DCF!F$10-DCF!F$5*MAX(AX373*DCF!F$10,0)-MAX(AX373-AW373,0)/Inputs!$B$10)*DCF!F$6</f>
        <v>1868.4548161789405</v>
      </c>
      <c r="CF373" s="15">
        <f ca="1">(AY373*DCF!G$10-DCF!G$5*MAX(AY373*DCF!G$10,0)-MAX(AY373-AX373,0)/Inputs!$B$10)*DCF!G$6</f>
        <v>1997.2053304158435</v>
      </c>
      <c r="CG373" s="15">
        <f ca="1">(AZ373*DCF!H$10-DCF!H$5*MAX(AZ373*DCF!H$10,0)-MAX(AZ373-AY373,0)/Inputs!$B$10)*DCF!H$6</f>
        <v>2334.0420038938337</v>
      </c>
      <c r="CH373" s="15">
        <f ca="1">(BA373*DCF!I$10-DCF!I$5*MAX(BA373*DCF!I$10,0)-MAX(BA373-AZ373,0)/Inputs!$B$10)*DCF!I$6</f>
        <v>3116.4870966698631</v>
      </c>
      <c r="CI373" s="15">
        <f ca="1">(BB373*DCF!J$10-DCF!J$5*MAX(BB373*DCF!J$10,0)-MAX(BB373-BA373,0)/Inputs!$B$10)*DCF!J$6</f>
        <v>4070.6643484077413</v>
      </c>
      <c r="CJ373" s="15">
        <f ca="1">(BC373*DCF!K$10-DCF!K$5*MAX(BC373*DCF!K$10,0)-MAX(BC373-BB373,0)/Inputs!$B$10)*DCF!K$6</f>
        <v>5314.1201953197915</v>
      </c>
      <c r="CK373" s="15">
        <f ca="1">(BD373*DCF!L$10-DCF!L$5*MAX(BD373*DCF!L$10,0)-MAX(BD373-BC373,0)/Inputs!$B$10)*DCF!L$6</f>
        <v>6594.0200095154642</v>
      </c>
      <c r="CL373" s="15">
        <f ca="1">(BE373*DCF!M$10-DCF!M$5*MAX(BE373*DCF!M$10,0)-MAX(BE373-BD373,0)/Inputs!$B$10)*DCF!M$6</f>
        <v>7556.9940492515534</v>
      </c>
      <c r="CM373" s="15">
        <f ca="1">(BF373*DCF!C$28-DCF!C$5*MAX(BF373*DCF!C$28,0)-MAX(BF373-Inputs!$B$13,0)/Inputs!$B$17)*DCF!C$6</f>
        <v>3607.9300325283734</v>
      </c>
      <c r="CN373" s="15">
        <f ca="1">(BG373*DCF!D$28-DCF!D$5*MAX(BG373*DCF!D$28,0)-MAX(BG373-BF373,0)/Inputs!$B$17)*DCF!D$6</f>
        <v>4672.56432299069</v>
      </c>
      <c r="CO373" s="15">
        <f ca="1">(BH373*DCF!E$28-DCF!E$5*MAX(BH373*DCF!E$28,0)-MAX(BH373-BG373,0)/Inputs!$B$17)*DCF!E$6</f>
        <v>7335.7016647557484</v>
      </c>
      <c r="CP373" s="15">
        <f ca="1">(BI373*DCF!F$28-DCF!F$5*MAX(BI373*DCF!F$28,0)-MAX(BI373-BH373,0)/Inputs!$B$17)*DCF!F$6</f>
        <v>9543.1387409087729</v>
      </c>
      <c r="CQ373" s="15">
        <f ca="1">(BJ373*DCF!G$28-DCF!G$5*MAX(BJ373*DCF!G$28,0)-MAX(BJ373-BI373,0)/Inputs!$B$17)*DCF!G$6</f>
        <v>11838.578687119656</v>
      </c>
      <c r="CR373" s="15">
        <f ca="1">(BK373*DCF!H$28-DCF!H$5*MAX(BK373*DCF!H$28,0)-MAX(BK373-BJ373,0)/Inputs!$B$17)*DCF!H$6</f>
        <v>15781.915744535168</v>
      </c>
      <c r="CS373" s="15">
        <f ca="1">(BL373*DCF!I$28-DCF!I$5*MAX(BL373*DCF!I$28,0)-MAX(BL373-BK373,0)/Inputs!$B$17)*DCF!I$6</f>
        <v>19702.942431790623</v>
      </c>
      <c r="CT373" s="15">
        <f ca="1">(BM373*DCF!J$28-DCF!J$5*MAX(BM373*DCF!J$28,0)-MAX(BM373-BL373,0)/Inputs!$B$17)*DCF!J$6</f>
        <v>23096.167959270759</v>
      </c>
      <c r="CU373" s="15">
        <f ca="1">(BN373*DCF!K$28-DCF!K$5*MAX(BN373*DCF!K$28,0)-MAX(BN373-BM373,0)/Inputs!$B$17)*DCF!K$6</f>
        <v>25464.714681728936</v>
      </c>
      <c r="CV373" s="15">
        <f ca="1">(BO373*DCF!L$28-DCF!L$5*MAX(BO373*DCF!L$28,0)-MAX(BO373-BN373,0)/Inputs!$B$17)*DCF!L$6</f>
        <v>30940.584373203033</v>
      </c>
      <c r="CW373" s="15">
        <f ca="1">(BP373*DCF!M$28-DCF!M$5*MAX(BP373*DCF!M$28,0)-MAX(BP373-BO373,0)/Inputs!$B$17)*DCF!M$6</f>
        <v>47097.032917231241</v>
      </c>
      <c r="CX373" s="15">
        <f ca="1">(BQ373*DCF!C$46-DCF!C$5*MAX(BQ373*DCF!C$46,0)-MAX(BQ373-Inputs!$B$20,0)/Inputs!$B$24)*DCF!C$6</f>
        <v>-713.78722626031981</v>
      </c>
      <c r="CY373" s="15">
        <f ca="1">(BR373*DCF!D$46-DCF!D$5*MAX(BR373*DCF!D$46,0)-MAX(BR373-BQ373,0)/Inputs!$B$24)*DCF!D$6</f>
        <v>-1572.9867815526238</v>
      </c>
      <c r="CZ373" s="15">
        <f ca="1">(BS373*DCF!E$46-DCF!E$5*MAX(BS373*DCF!E$46,0)-MAX(BS373-BR373,0)/Inputs!$B$24)*DCF!E$6</f>
        <v>-2817.7299245959357</v>
      </c>
      <c r="DA373" s="15">
        <f ca="1">(BT373*DCF!F$46-DCF!F$5*MAX(BT373*DCF!F$46,0)-MAX(BT373-BS373,0)/Inputs!$B$24)*DCF!F$6</f>
        <v>-1775.3877599229063</v>
      </c>
      <c r="DB373" s="15">
        <f ca="1">(BU373*DCF!G$46-DCF!G$5*MAX(BU373*DCF!G$46,0)-MAX(BU373-BT373,0)/Inputs!$B$24)*DCF!G$6</f>
        <v>-3694.4338415376174</v>
      </c>
      <c r="DC373" s="15">
        <f ca="1">(BV373*DCF!H$46-DCF!H$5*MAX(BV373*DCF!H$46,0)-MAX(BV373-BU373,0)/Inputs!$B$24)*DCF!H$6</f>
        <v>-4282.3395314185418</v>
      </c>
      <c r="DD373" s="15">
        <f ca="1">(BW373*DCF!I$46-DCF!I$5*MAX(BW373*DCF!I$46,0)-MAX(BW373-BV373,0)/Inputs!$B$24)*DCF!I$6</f>
        <v>-1454.7733444583678</v>
      </c>
      <c r="DE373" s="15">
        <f ca="1">(BX373*DCF!J$46-DCF!J$5*MAX(BX373*DCF!J$46,0)-MAX(BX373-BW373,0)/Inputs!$B$24)*DCF!J$6</f>
        <v>-2693.5399939624285</v>
      </c>
      <c r="DF373" s="15">
        <f ca="1">(BY373*DCF!K$46-DCF!K$5*MAX(BY373*DCF!K$46,0)-MAX(BY373-BX373,0)/Inputs!$B$24)*DCF!K$6</f>
        <v>-3517.128042840598</v>
      </c>
      <c r="DG373" s="15">
        <f ca="1">(BZ373*DCF!L$46-DCF!L$5*MAX(BZ373*DCF!L$46,0)-MAX(BZ373-BY373,0)/Inputs!$B$24)*DCF!L$6</f>
        <v>3658.7763650089164</v>
      </c>
      <c r="DH373" s="15">
        <f ca="1">(CA373*DCF!M$46-DCF!M$5*MAX(CA373*DCF!M$46,0)-MAX(CA373-BZ373,0)/Inputs!$B$24)*DCF!M$6</f>
        <v>7839.0948144979038</v>
      </c>
      <c r="DI373" s="15">
        <f ca="1">SUM(CB373:CL373)+BE373*DCF!M$10*(1+Inputs!$B$30)*(1-Inputs!$B$33)*(1-Inputs!$B$30/Inputs!$B$31)/(Inputs!$B$29-Inputs!$B$30)*DCF!M$6</f>
        <v>236274.95984491549</v>
      </c>
      <c r="DJ373" s="15">
        <f ca="1">SUM(CM373:CW373)+BP373*DCF!M$28*(1+Inputs!$B$30)*(1-Inputs!$B$33)*(1-Inputs!$B$30/Inputs!$B$31)/(Inputs!$B$29-Inputs!$B$30)*DCF!M$6</f>
        <v>1380103.4533553047</v>
      </c>
      <c r="DK373" s="15">
        <f ca="1">SUM(CX373:DH373)+CA373*DCF!M$46*(1+Inputs!$B$30)*(1-Inputs!$B$33)*(1-Inputs!$B$30/Inputs!$B$31)/(Inputs!$B$29-Inputs!$B$30)*DCF!M$6</f>
        <v>198457.31420347578</v>
      </c>
      <c r="DM373" s="15">
        <f ca="1">DI373+DJ373+DK373+Inputs!$B$34+Inputs!$B$36-Inputs!$B$35</f>
        <v>1891686.7274036959</v>
      </c>
    </row>
    <row r="374" spans="1:117" x14ac:dyDescent="0.75">
      <c r="A374" s="11">
        <v>361</v>
      </c>
      <c r="C374" s="24">
        <f t="shared" ref="C374:M383" ca="1" si="216">_xlfn.NORM.S.INV(RAND())</f>
        <v>0.53746428151893899</v>
      </c>
      <c r="D374" s="24">
        <f t="shared" ca="1" si="216"/>
        <v>0.66912837527873981</v>
      </c>
      <c r="E374" s="24">
        <f t="shared" ca="1" si="216"/>
        <v>0.5724807399762819</v>
      </c>
      <c r="F374" s="24">
        <f t="shared" ca="1" si="216"/>
        <v>-0.94591047936212624</v>
      </c>
      <c r="G374" s="24">
        <f t="shared" ca="1" si="216"/>
        <v>0.19576037233274646</v>
      </c>
      <c r="H374" s="24">
        <f t="shared" ca="1" si="216"/>
        <v>1.4158676746391736</v>
      </c>
      <c r="I374" s="24">
        <f t="shared" ca="1" si="216"/>
        <v>-0.28634952824152166</v>
      </c>
      <c r="J374" s="24">
        <f t="shared" ca="1" si="216"/>
        <v>0.51983009785491219</v>
      </c>
      <c r="K374" s="24">
        <f t="shared" ca="1" si="216"/>
        <v>0.6563398531482233</v>
      </c>
      <c r="L374" s="24">
        <f t="shared" ca="1" si="216"/>
        <v>-2.4566106381340498E-2</v>
      </c>
      <c r="M374" s="24">
        <f t="shared" ca="1" si="216"/>
        <v>-1.1446430591009684</v>
      </c>
      <c r="N374" s="24">
        <f ca="1">SQRT(Inputs!$B$38)*C374+SQRT(1-Inputs!$B$38)*_xlfn.NORM.S.INV(RAND())</f>
        <v>1.161116749282475</v>
      </c>
      <c r="O374" s="24">
        <f ca="1">SQRT(Inputs!$B$38)*D374+SQRT(1-Inputs!$B$38)*_xlfn.NORM.S.INV(RAND())</f>
        <v>-0.73741350758586899</v>
      </c>
      <c r="P374" s="24">
        <f ca="1">SQRT(Inputs!$B$38)*E374+SQRT(1-Inputs!$B$38)*_xlfn.NORM.S.INV(RAND())</f>
        <v>0.95785800762965401</v>
      </c>
      <c r="Q374" s="24">
        <f ca="1">SQRT(Inputs!$B$38)*F374+SQRT(1-Inputs!$B$38)*_xlfn.NORM.S.INV(RAND())</f>
        <v>-0.12225905501272705</v>
      </c>
      <c r="R374" s="24">
        <f ca="1">SQRT(Inputs!$B$38)*G374+SQRT(1-Inputs!$B$38)*_xlfn.NORM.S.INV(RAND())</f>
        <v>1.6608438789591631</v>
      </c>
      <c r="S374" s="24">
        <f ca="1">SQRT(Inputs!$B$38)*H374+SQRT(1-Inputs!$B$38)*_xlfn.NORM.S.INV(RAND())</f>
        <v>-0.18764043129098762</v>
      </c>
      <c r="T374" s="24">
        <f ca="1">SQRT(Inputs!$B$38)*I374+SQRT(1-Inputs!$B$38)*_xlfn.NORM.S.INV(RAND())</f>
        <v>-0.47295277264457486</v>
      </c>
      <c r="U374" s="24">
        <f ca="1">SQRT(Inputs!$B$38)*J374+SQRT(1-Inputs!$B$38)*_xlfn.NORM.S.INV(RAND())</f>
        <v>-1.1973867654538179</v>
      </c>
      <c r="V374" s="24">
        <f ca="1">SQRT(Inputs!$B$38)*K374+SQRT(1-Inputs!$B$38)*_xlfn.NORM.S.INV(RAND())</f>
        <v>0.92147287404593636</v>
      </c>
      <c r="W374" s="24">
        <f ca="1">SQRT(Inputs!$B$38)*L374+SQRT(1-Inputs!$B$38)*_xlfn.NORM.S.INV(RAND())</f>
        <v>-8.3999667539622735E-2</v>
      </c>
      <c r="X374" s="24">
        <f ca="1">SQRT(Inputs!$B$38)*M374+SQRT(1-Inputs!$B$38)*_xlfn.NORM.S.INV(RAND())</f>
        <v>-0.45138197080442322</v>
      </c>
      <c r="Y374" s="24">
        <f ca="1">SQRT(Inputs!$B$38)*C374+SQRT(1-Inputs!$B$38)*_xlfn.NORM.S.INV(RAND())</f>
        <v>-7.5109682765461649E-2</v>
      </c>
      <c r="Z374" s="24">
        <f ca="1">SQRT(Inputs!$B$38)*D374+SQRT(1-Inputs!$B$38)*_xlfn.NORM.S.INV(RAND())</f>
        <v>1.0002746980613266</v>
      </c>
      <c r="AA374" s="24">
        <f ca="1">SQRT(Inputs!$B$38)*E374+SQRT(1-Inputs!$B$38)*_xlfn.NORM.S.INV(RAND())</f>
        <v>1.0786810561075462</v>
      </c>
      <c r="AB374" s="24">
        <f ca="1">SQRT(Inputs!$B$38)*F374+SQRT(1-Inputs!$B$38)*_xlfn.NORM.S.INV(RAND())</f>
        <v>0.42547026663475329</v>
      </c>
      <c r="AC374" s="24">
        <f ca="1">SQRT(Inputs!$B$38)*G374+SQRT(1-Inputs!$B$38)*_xlfn.NORM.S.INV(RAND())</f>
        <v>1.3237535888401428</v>
      </c>
      <c r="AD374" s="24">
        <f ca="1">SQRT(Inputs!$B$38)*H374+SQRT(1-Inputs!$B$38)*_xlfn.NORM.S.INV(RAND())</f>
        <v>1.6468379331170149</v>
      </c>
      <c r="AE374" s="24">
        <f ca="1">SQRT(Inputs!$B$38)*I374+SQRT(1-Inputs!$B$38)*_xlfn.NORM.S.INV(RAND())</f>
        <v>0.46752616272300013</v>
      </c>
      <c r="AF374" s="24">
        <f ca="1">SQRT(Inputs!$B$38)*J374+SQRT(1-Inputs!$B$38)*_xlfn.NORM.S.INV(RAND())</f>
        <v>-1.0476083541547692</v>
      </c>
      <c r="AG374" s="24">
        <f ca="1">SQRT(Inputs!$B$38)*K374+SQRT(1-Inputs!$B$38)*_xlfn.NORM.S.INV(RAND())</f>
        <v>1.1537787326944171</v>
      </c>
      <c r="AH374" s="24">
        <f ca="1">SQRT(Inputs!$B$38)*L374+SQRT(1-Inputs!$B$38)*_xlfn.NORM.S.INV(RAND())</f>
        <v>-0.10649857214508753</v>
      </c>
      <c r="AI374" s="24">
        <f ca="1">SQRT(Inputs!$B$38)*M374+SQRT(1-Inputs!$B$38)*_xlfn.NORM.S.INV(RAND())</f>
        <v>-0.84025079229103783</v>
      </c>
      <c r="AJ374" s="24">
        <f ca="1">SQRT(Inputs!$B$38)*C374+SQRT(1-Inputs!$B$38)*_xlfn.NORM.S.INV(RAND())</f>
        <v>0.56585162727420268</v>
      </c>
      <c r="AK374" s="24">
        <f ca="1">SQRT(Inputs!$B$38)*D374+SQRT(1-Inputs!$B$38)*_xlfn.NORM.S.INV(RAND())</f>
        <v>0.25551728357454406</v>
      </c>
      <c r="AL374" s="24">
        <f ca="1">SQRT(Inputs!$B$38)*E374+SQRT(1-Inputs!$B$38)*_xlfn.NORM.S.INV(RAND())</f>
        <v>-0.24861984336084642</v>
      </c>
      <c r="AM374" s="24">
        <f ca="1">SQRT(Inputs!$B$38)*F374+SQRT(1-Inputs!$B$38)*_xlfn.NORM.S.INV(RAND())</f>
        <v>-0.28681530349250228</v>
      </c>
      <c r="AN374" s="24">
        <f ca="1">SQRT(Inputs!$B$38)*G374+SQRT(1-Inputs!$B$38)*_xlfn.NORM.S.INV(RAND())</f>
        <v>1.8666377167598808E-2</v>
      </c>
      <c r="AO374" s="24">
        <f ca="1">SQRT(Inputs!$B$38)*H374+SQRT(1-Inputs!$B$38)*_xlfn.NORM.S.INV(RAND())</f>
        <v>0.15184825564037885</v>
      </c>
      <c r="AP374" s="24">
        <f ca="1">SQRT(Inputs!$B$38)*I374+SQRT(1-Inputs!$B$38)*_xlfn.NORM.S.INV(RAND())</f>
        <v>-0.23605146845608874</v>
      </c>
      <c r="AQ374" s="24">
        <f ca="1">SQRT(Inputs!$B$38)*J374+SQRT(1-Inputs!$B$38)*_xlfn.NORM.S.INV(RAND())</f>
        <v>-0.48115824083226932</v>
      </c>
      <c r="AR374" s="24">
        <f ca="1">SQRT(Inputs!$B$38)*K374+SQRT(1-Inputs!$B$38)*_xlfn.NORM.S.INV(RAND())</f>
        <v>0.65567884884131322</v>
      </c>
      <c r="AS374" s="24">
        <f ca="1">SQRT(Inputs!$B$38)*L374+SQRT(1-Inputs!$B$38)*_xlfn.NORM.S.INV(RAND())</f>
        <v>-0.51697037431106452</v>
      </c>
      <c r="AT374" s="24">
        <f ca="1">SQRT(Inputs!$B$38)*M374+SQRT(1-Inputs!$B$38)*_xlfn.NORM.S.INV(RAND())</f>
        <v>-1.3690391910060655</v>
      </c>
      <c r="AU374" s="15">
        <f ca="1">Inputs!$B$6*EXP($B$8-0.5*C$5^2+C$5*N374)</f>
        <v>5988.318627839084</v>
      </c>
      <c r="AV374" s="15">
        <f t="shared" ca="1" si="183"/>
        <v>6540.2158652153057</v>
      </c>
      <c r="AW374" s="15">
        <f t="shared" ca="1" si="184"/>
        <v>9074.4502281592322</v>
      </c>
      <c r="AX374" s="15">
        <f t="shared" ca="1" si="185"/>
        <v>10911.056056834415</v>
      </c>
      <c r="AY374" s="15">
        <f t="shared" ca="1" si="186"/>
        <v>16188.733050243851</v>
      </c>
      <c r="AZ374" s="15">
        <f t="shared" ca="1" si="187"/>
        <v>19394.346333040812</v>
      </c>
      <c r="BA374" s="15">
        <f t="shared" ca="1" si="188"/>
        <v>22587.525049394939</v>
      </c>
      <c r="BB374" s="15">
        <f t="shared" ca="1" si="189"/>
        <v>24527.749413011861</v>
      </c>
      <c r="BC374" s="15">
        <f t="shared" ca="1" si="190"/>
        <v>32834.764820202239</v>
      </c>
      <c r="BD374" s="15">
        <f t="shared" ca="1" si="191"/>
        <v>39910.87720772277</v>
      </c>
      <c r="BE374" s="15">
        <f t="shared" ca="1" si="192"/>
        <v>46935.821149683296</v>
      </c>
      <c r="BF374" s="15">
        <f ca="1">Inputs!$B$13*EXP($B$9-0.5*C$6^2+C$6*Y374)</f>
        <v>13626.598176802394</v>
      </c>
      <c r="BG374" s="15">
        <f t="shared" ca="1" si="193"/>
        <v>19892.15166576863</v>
      </c>
      <c r="BH374" s="15">
        <f t="shared" ca="1" si="194"/>
        <v>29066.050118023773</v>
      </c>
      <c r="BI374" s="15">
        <f t="shared" ca="1" si="195"/>
        <v>37989.357703726768</v>
      </c>
      <c r="BJ374" s="15">
        <f t="shared" ca="1" si="196"/>
        <v>56363.564543343244</v>
      </c>
      <c r="BK374" s="15">
        <f t="shared" ca="1" si="197"/>
        <v>86561.40639921269</v>
      </c>
      <c r="BL374" s="15">
        <f t="shared" ca="1" si="198"/>
        <v>112971.68572377629</v>
      </c>
      <c r="BM374" s="15">
        <f t="shared" ca="1" si="199"/>
        <v>121920.81678287145</v>
      </c>
      <c r="BN374" s="15">
        <f t="shared" ca="1" si="200"/>
        <v>172181.33931853916</v>
      </c>
      <c r="BO374" s="15">
        <f t="shared" ca="1" si="201"/>
        <v>209244.95027335099</v>
      </c>
      <c r="BP374" s="15">
        <f t="shared" ca="1" si="202"/>
        <v>234154.8951203473</v>
      </c>
      <c r="BQ374" s="15">
        <f ca="1">Inputs!$B$20*EXP($B$10-0.5*C$7^2+C$7*AJ374)</f>
        <v>5242.8811395361463</v>
      </c>
      <c r="BR374" s="15">
        <f t="shared" ca="1" si="203"/>
        <v>7715.2576667264802</v>
      </c>
      <c r="BS374" s="15">
        <f t="shared" ca="1" si="204"/>
        <v>9837.1185319675023</v>
      </c>
      <c r="BT374" s="15">
        <f t="shared" ca="1" si="205"/>
        <v>12580.18406572526</v>
      </c>
      <c r="BU374" s="15">
        <f t="shared" ca="1" si="206"/>
        <v>17513.551053581468</v>
      </c>
      <c r="BV374" s="15">
        <f t="shared" ca="1" si="207"/>
        <v>25214.430029829793</v>
      </c>
      <c r="BW374" s="15">
        <f t="shared" ca="1" si="208"/>
        <v>33470.641669227705</v>
      </c>
      <c r="BX374" s="15">
        <f t="shared" ca="1" si="209"/>
        <v>42509.348613526185</v>
      </c>
      <c r="BY374" s="15">
        <f t="shared" ca="1" si="210"/>
        <v>67523.728428635397</v>
      </c>
      <c r="BZ374" s="15">
        <f t="shared" ca="1" si="211"/>
        <v>86155.606807407108</v>
      </c>
      <c r="CA374" s="15">
        <f t="shared" ca="1" si="212"/>
        <v>94887.972852778286</v>
      </c>
      <c r="CB374" s="15">
        <f ca="1">(AU374*DCF!C$10-DCF!C$5*MAX(AU374*DCF!C$10,0)-MAX(AU374-Inputs!$B$6,0)/Inputs!$B$10)*DCF!C$6</f>
        <v>1035.7581759509878</v>
      </c>
      <c r="CC374" s="15">
        <f ca="1">(AV374*DCF!D$10-DCF!D$5*MAX(AV374*DCF!D$10,0)-MAX(AV374-AU374,0)/Inputs!$B$10)*DCF!D$6</f>
        <v>1459.5676114807759</v>
      </c>
      <c r="CD374" s="15">
        <f ca="1">(AW374*DCF!E$10-DCF!E$5*MAX(AW374*DCF!E$10,0)-MAX(AW374-AV374,0)/Inputs!$B$10)*DCF!E$6</f>
        <v>1524.331579161103</v>
      </c>
      <c r="CE374" s="15">
        <f ca="1">(AX374*DCF!F$10-DCF!F$5*MAX(AX374*DCF!F$10,0)-MAX(AX374-AW374,0)/Inputs!$B$10)*DCF!F$6</f>
        <v>1999.7140102914177</v>
      </c>
      <c r="CF374" s="15">
        <f ca="1">(AY374*DCF!G$10-DCF!G$5*MAX(AY374*DCF!G$10,0)-MAX(AY374-AX374,0)/Inputs!$B$10)*DCF!G$6</f>
        <v>2321.0633811308626</v>
      </c>
      <c r="CG374" s="15">
        <f ca="1">(AZ374*DCF!H$10-DCF!H$5*MAX(AZ374*DCF!H$10,0)-MAX(AZ374-AY374,0)/Inputs!$B$10)*DCF!H$6</f>
        <v>3196.2121451967032</v>
      </c>
      <c r="CH374" s="15">
        <f ca="1">(BA374*DCF!I$10-DCF!I$5*MAX(BA374*DCF!I$10,0)-MAX(BA374-AZ374,0)/Inputs!$B$10)*DCF!I$6</f>
        <v>3602.1236427464655</v>
      </c>
      <c r="CI374" s="15">
        <f ca="1">(BB374*DCF!J$10-DCF!J$5*MAX(BB374*DCF!J$10,0)-MAX(BB374-BA374,0)/Inputs!$B$10)*DCF!J$6</f>
        <v>3915.0096816321511</v>
      </c>
      <c r="CJ374" s="15">
        <f ca="1">(BC374*DCF!K$10-DCF!K$5*MAX(BC374*DCF!K$10,0)-MAX(BC374-BB374,0)/Inputs!$B$10)*DCF!K$6</f>
        <v>4123.0141056975444</v>
      </c>
      <c r="CK374" s="15">
        <f ca="1">(BD374*DCF!L$10-DCF!L$5*MAX(BD374*DCF!L$10,0)-MAX(BD374-BC374,0)/Inputs!$B$10)*DCF!L$6</f>
        <v>5104.2633229074027</v>
      </c>
      <c r="CL374" s="15">
        <f ca="1">(BE374*DCF!M$10-DCF!M$5*MAX(BE374*DCF!M$10,0)-MAX(BE374-BD374,0)/Inputs!$B$10)*DCF!M$6</f>
        <v>5784.0468195745634</v>
      </c>
      <c r="CM374" s="15">
        <f ca="1">(BF374*DCF!C$28-DCF!C$5*MAX(BF374*DCF!C$28,0)-MAX(BF374-Inputs!$B$13,0)/Inputs!$B$17)*DCF!C$6</f>
        <v>3641.5201822335284</v>
      </c>
      <c r="CN374" s="15">
        <f ca="1">(BG374*DCF!D$28-DCF!D$5*MAX(BG374*DCF!D$28,0)-MAX(BG374-BF374,0)/Inputs!$B$17)*DCF!D$6</f>
        <v>4521.9676219199064</v>
      </c>
      <c r="CO374" s="15">
        <f ca="1">(BH374*DCF!E$28-DCF!E$5*MAX(BH374*DCF!E$28,0)-MAX(BH374-BG374,0)/Inputs!$B$17)*DCF!E$6</f>
        <v>6423.9738481772465</v>
      </c>
      <c r="CP374" s="15">
        <f ca="1">(BI374*DCF!F$28-DCF!F$5*MAX(BI374*DCF!F$28,0)-MAX(BI374-BH374,0)/Inputs!$B$17)*DCF!F$6</f>
        <v>8688.4807545020558</v>
      </c>
      <c r="CQ374" s="15">
        <f ca="1">(BJ374*DCF!G$28-DCF!G$5*MAX(BJ374*DCF!G$28,0)-MAX(BJ374-BI374,0)/Inputs!$B$17)*DCF!G$6</f>
        <v>11533.594374478938</v>
      </c>
      <c r="CR374" s="15">
        <f ca="1">(BK374*DCF!H$28-DCF!H$5*MAX(BK374*DCF!H$28,0)-MAX(BK374-BJ374,0)/Inputs!$B$17)*DCF!H$6</f>
        <v>16715.693645261221</v>
      </c>
      <c r="CS374" s="15">
        <f ca="1">(BL374*DCF!I$28-DCF!I$5*MAX(BL374*DCF!I$28,0)-MAX(BL374-BK374,0)/Inputs!$B$17)*DCF!I$6</f>
        <v>22774.950254996205</v>
      </c>
      <c r="CT374" s="15">
        <f ca="1">(BM374*DCF!J$28-DCF!J$5*MAX(BM374*DCF!J$28,0)-MAX(BM374-BL374,0)/Inputs!$B$17)*DCF!J$6</f>
        <v>26011.881898122825</v>
      </c>
      <c r="CU374" s="15">
        <f ca="1">(BN374*DCF!K$28-DCF!K$5*MAX(BN374*DCF!K$28,0)-MAX(BN374-BM374,0)/Inputs!$B$17)*DCF!K$6</f>
        <v>30205.567355951443</v>
      </c>
      <c r="CV374" s="15">
        <f ca="1">(BO374*DCF!L$28-DCF!L$5*MAX(BO374*DCF!L$28,0)-MAX(BO374-BN374,0)/Inputs!$B$17)*DCF!L$6</f>
        <v>37554.950222009487</v>
      </c>
      <c r="CW374" s="15">
        <f ca="1">(BP374*DCF!M$28-DCF!M$5*MAX(BP374*DCF!M$28,0)-MAX(BP374-BO374,0)/Inputs!$B$17)*DCF!M$6</f>
        <v>41452.589840686829</v>
      </c>
      <c r="CX374" s="15">
        <f ca="1">(BQ374*DCF!C$46-DCF!C$5*MAX(BQ374*DCF!C$46,0)-MAX(BQ374-Inputs!$B$20,0)/Inputs!$B$24)*DCF!C$6</f>
        <v>-2153.9592190781614</v>
      </c>
      <c r="CY374" s="15">
        <f ca="1">(BR374*DCF!D$46-DCF!D$5*MAX(BR374*DCF!D$46,0)-MAX(BR374-BQ374,0)/Inputs!$B$24)*DCF!D$6</f>
        <v>-2371.7571031392458</v>
      </c>
      <c r="CZ374" s="15">
        <f ca="1">(BS374*DCF!E$46-DCF!E$5*MAX(BS374*DCF!E$46,0)-MAX(BS374-BR374,0)/Inputs!$B$24)*DCF!E$6</f>
        <v>-1999.6355332858595</v>
      </c>
      <c r="DA374" s="15">
        <f ca="1">(BT374*DCF!F$46-DCF!F$5*MAX(BT374*DCF!F$46,0)-MAX(BT374-BS374,0)/Inputs!$B$24)*DCF!F$6</f>
        <v>-1915.0054174147454</v>
      </c>
      <c r="DB374" s="15">
        <f ca="1">(BU374*DCF!G$46-DCF!G$5*MAX(BU374*DCF!G$46,0)-MAX(BU374-BT374,0)/Inputs!$B$24)*DCF!G$6</f>
        <v>-2248.6084381753544</v>
      </c>
      <c r="DC374" s="15">
        <f ca="1">(BV374*DCF!H$46-DCF!H$5*MAX(BV374*DCF!H$46,0)-MAX(BV374-BU374,0)/Inputs!$B$24)*DCF!H$6</f>
        <v>-2393.0009578008394</v>
      </c>
      <c r="DD374" s="15">
        <f ca="1">(BW374*DCF!I$46-DCF!I$5*MAX(BW374*DCF!I$46,0)-MAX(BW374-BV374,0)/Inputs!$B$24)*DCF!I$6</f>
        <v>-1597.0215239919787</v>
      </c>
      <c r="DE374" s="15">
        <f ca="1">(BX374*DCF!J$46-DCF!J$5*MAX(BX374*DCF!J$46,0)-MAX(BX374-BW374,0)/Inputs!$B$24)*DCF!J$6</f>
        <v>-613.7678226760022</v>
      </c>
      <c r="DF374" s="15">
        <f ca="1">(BY374*DCF!K$46-DCF!K$5*MAX(BY374*DCF!K$46,0)-MAX(BY374-BX374,0)/Inputs!$B$24)*DCF!K$6</f>
        <v>-2270.6762150277509</v>
      </c>
      <c r="DG374" s="15">
        <f ca="1">(BZ374*DCF!L$46-DCF!L$5*MAX(BZ374*DCF!L$46,0)-MAX(BZ374-BY374,0)/Inputs!$B$24)*DCF!L$6</f>
        <v>1739.0830455463492</v>
      </c>
      <c r="DH374" s="15">
        <f ca="1">(CA374*DCF!M$46-DCF!M$5*MAX(CA374*DCF!M$46,0)-MAX(CA374-BZ374,0)/Inputs!$B$24)*DCF!M$6</f>
        <v>5613.2893359825102</v>
      </c>
      <c r="DI374" s="15">
        <f ca="1">SUM(CB374:CL374)+BE374*DCF!M$10*(1+Inputs!$B$30)*(1-Inputs!$B$33)*(1-Inputs!$B$30/Inputs!$B$31)/(Inputs!$B$29-Inputs!$B$30)*DCF!M$6</f>
        <v>164688.11539731934</v>
      </c>
      <c r="DJ374" s="15">
        <f ca="1">SUM(CM374:CW374)+BP374*DCF!M$28*(1+Inputs!$B$30)*(1-Inputs!$B$33)*(1-Inputs!$B$30/Inputs!$B$31)/(Inputs!$B$29-Inputs!$B$30)*DCF!M$6</f>
        <v>1078400.0626621561</v>
      </c>
      <c r="DK374" s="15">
        <f ca="1">SUM(CX374:DH374)+CA374*DCF!M$46*(1+Inputs!$B$30)*(1-Inputs!$B$33)*(1-Inputs!$B$30/Inputs!$B$31)/(Inputs!$B$29-Inputs!$B$30)*DCF!M$6</f>
        <v>136496.98638028544</v>
      </c>
      <c r="DM374" s="15">
        <f ca="1">DI374+DJ374+DK374+Inputs!$B$34+Inputs!$B$36-Inputs!$B$35</f>
        <v>1456436.1644397608</v>
      </c>
    </row>
    <row r="375" spans="1:117" x14ac:dyDescent="0.75">
      <c r="A375" s="11">
        <v>362</v>
      </c>
      <c r="C375" s="24">
        <f t="shared" ca="1" si="216"/>
        <v>0.26652095933544184</v>
      </c>
      <c r="D375" s="24">
        <f t="shared" ca="1" si="216"/>
        <v>-0.85331267703045888</v>
      </c>
      <c r="E375" s="24">
        <f t="shared" ca="1" si="216"/>
        <v>-0.5644503750064146</v>
      </c>
      <c r="F375" s="24">
        <f t="shared" ca="1" si="216"/>
        <v>-1.8296309639501256</v>
      </c>
      <c r="G375" s="24">
        <f t="shared" ca="1" si="216"/>
        <v>0.2132021519480837</v>
      </c>
      <c r="H375" s="24">
        <f t="shared" ca="1" si="216"/>
        <v>-0.7429540956989592</v>
      </c>
      <c r="I375" s="24">
        <f t="shared" ca="1" si="216"/>
        <v>-0.15543418538790832</v>
      </c>
      <c r="J375" s="24">
        <f t="shared" ca="1" si="216"/>
        <v>-2.7462456813721236E-2</v>
      </c>
      <c r="K375" s="24">
        <f t="shared" ca="1" si="216"/>
        <v>-0.15226891462036871</v>
      </c>
      <c r="L375" s="24">
        <f t="shared" ca="1" si="216"/>
        <v>0.66920790312847767</v>
      </c>
      <c r="M375" s="24">
        <f t="shared" ca="1" si="216"/>
        <v>-0.19407702777252522</v>
      </c>
      <c r="N375" s="24">
        <f ca="1">SQRT(Inputs!$B$38)*C375+SQRT(1-Inputs!$B$38)*_xlfn.NORM.S.INV(RAND())</f>
        <v>0.92308889669304195</v>
      </c>
      <c r="O375" s="24">
        <f ca="1">SQRT(Inputs!$B$38)*D375+SQRT(1-Inputs!$B$38)*_xlfn.NORM.S.INV(RAND())</f>
        <v>1.5995295125183522</v>
      </c>
      <c r="P375" s="24">
        <f ca="1">SQRT(Inputs!$B$38)*E375+SQRT(1-Inputs!$B$38)*_xlfn.NORM.S.INV(RAND())</f>
        <v>-0.92054430807712961</v>
      </c>
      <c r="Q375" s="24">
        <f ca="1">SQRT(Inputs!$B$38)*F375+SQRT(1-Inputs!$B$38)*_xlfn.NORM.S.INV(RAND())</f>
        <v>-1.1822800709887569</v>
      </c>
      <c r="R375" s="24">
        <f ca="1">SQRT(Inputs!$B$38)*G375+SQRT(1-Inputs!$B$38)*_xlfn.NORM.S.INV(RAND())</f>
        <v>0.21243056035942576</v>
      </c>
      <c r="S375" s="24">
        <f ca="1">SQRT(Inputs!$B$38)*H375+SQRT(1-Inputs!$B$38)*_xlfn.NORM.S.INV(RAND())</f>
        <v>0.59160006580056801</v>
      </c>
      <c r="T375" s="24">
        <f ca="1">SQRT(Inputs!$B$38)*I375+SQRT(1-Inputs!$B$38)*_xlfn.NORM.S.INV(RAND())</f>
        <v>-1.2545207365359405</v>
      </c>
      <c r="U375" s="24">
        <f ca="1">SQRT(Inputs!$B$38)*J375+SQRT(1-Inputs!$B$38)*_xlfn.NORM.S.INV(RAND())</f>
        <v>-1.3727414307839496</v>
      </c>
      <c r="V375" s="24">
        <f ca="1">SQRT(Inputs!$B$38)*K375+SQRT(1-Inputs!$B$38)*_xlfn.NORM.S.INV(RAND())</f>
        <v>-0.77200834426812603</v>
      </c>
      <c r="W375" s="24">
        <f ca="1">SQRT(Inputs!$B$38)*L375+SQRT(1-Inputs!$B$38)*_xlfn.NORM.S.INV(RAND())</f>
        <v>0.28947561904065233</v>
      </c>
      <c r="X375" s="24">
        <f ca="1">SQRT(Inputs!$B$38)*M375+SQRT(1-Inputs!$B$38)*_xlfn.NORM.S.INV(RAND())</f>
        <v>-0.81985503371577151</v>
      </c>
      <c r="Y375" s="24">
        <f ca="1">SQRT(Inputs!$B$38)*C375+SQRT(1-Inputs!$B$38)*_xlfn.NORM.S.INV(RAND())</f>
        <v>-3.4184525939602806E-2</v>
      </c>
      <c r="Z375" s="24">
        <f ca="1">SQRT(Inputs!$B$38)*D375+SQRT(1-Inputs!$B$38)*_xlfn.NORM.S.INV(RAND())</f>
        <v>0.81022371922947378</v>
      </c>
      <c r="AA375" s="24">
        <f ca="1">SQRT(Inputs!$B$38)*E375+SQRT(1-Inputs!$B$38)*_xlfn.NORM.S.INV(RAND())</f>
        <v>-1.059349125125336</v>
      </c>
      <c r="AB375" s="24">
        <f ca="1">SQRT(Inputs!$B$38)*F375+SQRT(1-Inputs!$B$38)*_xlfn.NORM.S.INV(RAND())</f>
        <v>-0.63403773630908777</v>
      </c>
      <c r="AC375" s="24">
        <f ca="1">SQRT(Inputs!$B$38)*G375+SQRT(1-Inputs!$B$38)*_xlfn.NORM.S.INV(RAND())</f>
        <v>-1.1879321954725932</v>
      </c>
      <c r="AD375" s="24">
        <f ca="1">SQRT(Inputs!$B$38)*H375+SQRT(1-Inputs!$B$38)*_xlfn.NORM.S.INV(RAND())</f>
        <v>-1.6563324099883934</v>
      </c>
      <c r="AE375" s="24">
        <f ca="1">SQRT(Inputs!$B$38)*I375+SQRT(1-Inputs!$B$38)*_xlfn.NORM.S.INV(RAND())</f>
        <v>5.0653909640850509E-2</v>
      </c>
      <c r="AF375" s="24">
        <f ca="1">SQRT(Inputs!$B$38)*J375+SQRT(1-Inputs!$B$38)*_xlfn.NORM.S.INV(RAND())</f>
        <v>-8.5498045244780288E-2</v>
      </c>
      <c r="AG375" s="24">
        <f ca="1">SQRT(Inputs!$B$38)*K375+SQRT(1-Inputs!$B$38)*_xlfn.NORM.S.INV(RAND())</f>
        <v>0.22028656380671335</v>
      </c>
      <c r="AH375" s="24">
        <f ca="1">SQRT(Inputs!$B$38)*L375+SQRT(1-Inputs!$B$38)*_xlfn.NORM.S.INV(RAND())</f>
        <v>0.41694953495548664</v>
      </c>
      <c r="AI375" s="24">
        <f ca="1">SQRT(Inputs!$B$38)*M375+SQRT(1-Inputs!$B$38)*_xlfn.NORM.S.INV(RAND())</f>
        <v>0.37183950749234479</v>
      </c>
      <c r="AJ375" s="24">
        <f ca="1">SQRT(Inputs!$B$38)*C375+SQRT(1-Inputs!$B$38)*_xlfn.NORM.S.INV(RAND())</f>
        <v>-0.10161287868675437</v>
      </c>
      <c r="AK375" s="24">
        <f ca="1">SQRT(Inputs!$B$38)*D375+SQRT(1-Inputs!$B$38)*_xlfn.NORM.S.INV(RAND())</f>
        <v>0.54818904001709845</v>
      </c>
      <c r="AL375" s="24">
        <f ca="1">SQRT(Inputs!$B$38)*E375+SQRT(1-Inputs!$B$38)*_xlfn.NORM.S.INV(RAND())</f>
        <v>-1.2266021091195829</v>
      </c>
      <c r="AM375" s="24">
        <f ca="1">SQRT(Inputs!$B$38)*F375+SQRT(1-Inputs!$B$38)*_xlfn.NORM.S.INV(RAND())</f>
        <v>-1.7878372407982241</v>
      </c>
      <c r="AN375" s="24">
        <f ca="1">SQRT(Inputs!$B$38)*G375+SQRT(1-Inputs!$B$38)*_xlfn.NORM.S.INV(RAND())</f>
        <v>-0.72677346081623051</v>
      </c>
      <c r="AO375" s="24">
        <f ca="1">SQRT(Inputs!$B$38)*H375+SQRT(1-Inputs!$B$38)*_xlfn.NORM.S.INV(RAND())</f>
        <v>-1.7435285191637777</v>
      </c>
      <c r="AP375" s="24">
        <f ca="1">SQRT(Inputs!$B$38)*I375+SQRT(1-Inputs!$B$38)*_xlfn.NORM.S.INV(RAND())</f>
        <v>1.7063821206865735</v>
      </c>
      <c r="AQ375" s="24">
        <f ca="1">SQRT(Inputs!$B$38)*J375+SQRT(1-Inputs!$B$38)*_xlfn.NORM.S.INV(RAND())</f>
        <v>1.9045817906748654</v>
      </c>
      <c r="AR375" s="24">
        <f ca="1">SQRT(Inputs!$B$38)*K375+SQRT(1-Inputs!$B$38)*_xlfn.NORM.S.INV(RAND())</f>
        <v>-1.1108207446855518</v>
      </c>
      <c r="AS375" s="24">
        <f ca="1">SQRT(Inputs!$B$38)*L375+SQRT(1-Inputs!$B$38)*_xlfn.NORM.S.INV(RAND())</f>
        <v>0.24271030358554907</v>
      </c>
      <c r="AT375" s="24">
        <f ca="1">SQRT(Inputs!$B$38)*M375+SQRT(1-Inputs!$B$38)*_xlfn.NORM.S.INV(RAND())</f>
        <v>-0.46095693997778736</v>
      </c>
      <c r="AU375" s="15">
        <f ca="1">Inputs!$B$6*EXP($B$8-0.5*C$5^2+C$5*N375)</f>
        <v>5761.9754483650358</v>
      </c>
      <c r="AV375" s="15">
        <f t="shared" ca="1" si="183"/>
        <v>8873.2868719882608</v>
      </c>
      <c r="AW375" s="15">
        <f t="shared" ca="1" si="184"/>
        <v>9556.0725708970331</v>
      </c>
      <c r="AX375" s="15">
        <f t="shared" ca="1" si="185"/>
        <v>10064.95031669023</v>
      </c>
      <c r="AY375" s="15">
        <f t="shared" ca="1" si="186"/>
        <v>12609.378044605921</v>
      </c>
      <c r="AZ375" s="15">
        <f t="shared" ca="1" si="187"/>
        <v>16459.723993516502</v>
      </c>
      <c r="BA375" s="15">
        <f t="shared" ca="1" si="188"/>
        <v>17664.09288342328</v>
      </c>
      <c r="BB375" s="15">
        <f t="shared" ca="1" si="189"/>
        <v>18847.354257814935</v>
      </c>
      <c r="BC375" s="15">
        <f t="shared" ca="1" si="190"/>
        <v>21425.541622036948</v>
      </c>
      <c r="BD375" s="15">
        <f t="shared" ca="1" si="191"/>
        <v>26968.708425182791</v>
      </c>
      <c r="BE375" s="15">
        <f t="shared" ca="1" si="192"/>
        <v>30668.892472692598</v>
      </c>
      <c r="BF375" s="15">
        <f ca="1">Inputs!$B$13*EXP($B$9-0.5*C$6^2+C$6*Y375)</f>
        <v>13737.604805703542</v>
      </c>
      <c r="BG375" s="15">
        <f t="shared" ca="1" si="193"/>
        <v>19378.148931181808</v>
      </c>
      <c r="BH375" s="15">
        <f t="shared" ca="1" si="194"/>
        <v>19861.506933912799</v>
      </c>
      <c r="BI375" s="15">
        <f t="shared" ca="1" si="195"/>
        <v>22052.805930044407</v>
      </c>
      <c r="BJ375" s="15">
        <f t="shared" ca="1" si="196"/>
        <v>22780.58030094481</v>
      </c>
      <c r="BK375" s="15">
        <f t="shared" ca="1" si="197"/>
        <v>22314.46302913595</v>
      </c>
      <c r="BL375" s="15">
        <f t="shared" ca="1" si="198"/>
        <v>27591.149010745321</v>
      </c>
      <c r="BM375" s="15">
        <f t="shared" ca="1" si="199"/>
        <v>33557.159664713232</v>
      </c>
      <c r="BN375" s="15">
        <f t="shared" ca="1" si="200"/>
        <v>42375.095907738963</v>
      </c>
      <c r="BO375" s="15">
        <f t="shared" ca="1" si="201"/>
        <v>54727.368156717101</v>
      </c>
      <c r="BP375" s="15">
        <f t="shared" ca="1" si="202"/>
        <v>70257.46900942082</v>
      </c>
      <c r="BQ375" s="15">
        <f ca="1">Inputs!$B$20*EXP($B$10-0.5*C$7^2+C$7*AJ375)</f>
        <v>4137.6710354391189</v>
      </c>
      <c r="BR375" s="15">
        <f t="shared" ca="1" si="203"/>
        <v>6681.94075733931</v>
      </c>
      <c r="BS375" s="15">
        <f t="shared" ca="1" si="204"/>
        <v>6433.3286473076396</v>
      </c>
      <c r="BT375" s="15">
        <f t="shared" ca="1" si="205"/>
        <v>5549.3770427822874</v>
      </c>
      <c r="BU375" s="15">
        <f t="shared" ca="1" si="206"/>
        <v>6450.5393526488824</v>
      </c>
      <c r="BV375" s="15">
        <f t="shared" ca="1" si="207"/>
        <v>6059.2112014561453</v>
      </c>
      <c r="BW375" s="15">
        <f t="shared" ca="1" si="208"/>
        <v>12133.211652550786</v>
      </c>
      <c r="BX375" s="15">
        <f t="shared" ca="1" si="209"/>
        <v>24860.518580962638</v>
      </c>
      <c r="BY375" s="15">
        <f t="shared" ca="1" si="210"/>
        <v>28164.461464831795</v>
      </c>
      <c r="BZ375" s="15">
        <f t="shared" ca="1" si="211"/>
        <v>41321.871144045006</v>
      </c>
      <c r="CA375" s="15">
        <f t="shared" ca="1" si="212"/>
        <v>53479.627143464204</v>
      </c>
      <c r="CB375" s="15">
        <f ca="1">(AU375*DCF!C$10-DCF!C$5*MAX(AU375*DCF!C$10,0)-MAX(AU375-Inputs!$B$6,0)/Inputs!$B$10)*DCF!C$6</f>
        <v>1037.3720431642323</v>
      </c>
      <c r="CC375" s="15">
        <f ca="1">(AV375*DCF!D$10-DCF!D$5*MAX(AV375*DCF!D$10,0)-MAX(AV375-AU375,0)/Inputs!$B$10)*DCF!D$6</f>
        <v>1404.1916986558938</v>
      </c>
      <c r="CD375" s="15">
        <f ca="1">(AW375*DCF!E$10-DCF!E$5*MAX(AW375*DCF!E$10,0)-MAX(AW375-AV375,0)/Inputs!$B$10)*DCF!E$6</f>
        <v>2052.55342205232</v>
      </c>
      <c r="CE375" s="15">
        <f ca="1">(AX375*DCF!F$10-DCF!F$5*MAX(AX375*DCF!F$10,0)-MAX(AX375-AW375,0)/Inputs!$B$10)*DCF!F$6</f>
        <v>2091.2777714503727</v>
      </c>
      <c r="CF375" s="15">
        <f ca="1">(AY375*DCF!G$10-DCF!G$5*MAX(AY375*DCF!G$10,0)-MAX(AY375-AX375,0)/Inputs!$B$10)*DCF!G$6</f>
        <v>2108.9513612467667</v>
      </c>
      <c r="CG375" s="15">
        <f ca="1">(AZ375*DCF!H$10-DCF!H$5*MAX(AZ375*DCF!H$10,0)-MAX(AZ375-AY375,0)/Inputs!$B$10)*DCF!H$6</f>
        <v>2511.969269796612</v>
      </c>
      <c r="CH375" s="15">
        <f ca="1">(BA375*DCF!I$10-DCF!I$5*MAX(BA375*DCF!I$10,0)-MAX(BA375-AZ375,0)/Inputs!$B$10)*DCF!I$6</f>
        <v>3029.0266865101935</v>
      </c>
      <c r="CI375" s="15">
        <f ca="1">(BB375*DCF!J$10-DCF!J$5*MAX(BB375*DCF!J$10,0)-MAX(BB375-BA375,0)/Inputs!$B$10)*DCF!J$6</f>
        <v>3054.9459599094166</v>
      </c>
      <c r="CJ375" s="15">
        <f ca="1">(BC375*DCF!K$10-DCF!K$5*MAX(BC375*DCF!K$10,0)-MAX(BC375-BB375,0)/Inputs!$B$10)*DCF!K$6</f>
        <v>3088.2611212024185</v>
      </c>
      <c r="CK375" s="15">
        <f ca="1">(BD375*DCF!L$10-DCF!L$5*MAX(BD375*DCF!L$10,0)-MAX(BD375-BC375,0)/Inputs!$B$10)*DCF!L$6</f>
        <v>3350.5728472538149</v>
      </c>
      <c r="CL375" s="15">
        <f ca="1">(BE375*DCF!M$10-DCF!M$5*MAX(BE375*DCF!M$10,0)-MAX(BE375-BD375,0)/Inputs!$B$10)*DCF!M$6</f>
        <v>3885.7508801814688</v>
      </c>
      <c r="CM375" s="15">
        <f ca="1">(BF375*DCF!C$28-DCF!C$5*MAX(BF375*DCF!C$28,0)-MAX(BF375-Inputs!$B$13,0)/Inputs!$B$17)*DCF!C$6</f>
        <v>3649.7620425283299</v>
      </c>
      <c r="CN375" s="15">
        <f ca="1">(BG375*DCF!D$28-DCF!D$5*MAX(BG375*DCF!D$28,0)-MAX(BG375-BF375,0)/Inputs!$B$17)*DCF!D$6</f>
        <v>4503.9251153982659</v>
      </c>
      <c r="CO375" s="15">
        <f ca="1">(BH375*DCF!E$28-DCF!E$5*MAX(BH375*DCF!E$28,0)-MAX(BH375-BG375,0)/Inputs!$B$17)*DCF!E$6</f>
        <v>5529.8692174633952</v>
      </c>
      <c r="CP375" s="15">
        <f ca="1">(BI375*DCF!F$28-DCF!F$5*MAX(BI375*DCF!F$28,0)-MAX(BI375-BH375,0)/Inputs!$B$17)*DCF!F$6</f>
        <v>5587.7953017102473</v>
      </c>
      <c r="CQ375" s="15">
        <f ca="1">(BJ375*DCF!G$28-DCF!G$5*MAX(BJ375*DCF!G$28,0)-MAX(BJ375-BI375,0)/Inputs!$B$17)*DCF!G$6</f>
        <v>5788.1899351923112</v>
      </c>
      <c r="CR375" s="15">
        <f ca="1">(BK375*DCF!H$28-DCF!H$5*MAX(BK375*DCF!H$28,0)-MAX(BK375-BJ375,0)/Inputs!$B$17)*DCF!H$6</f>
        <v>5518.6128965105408</v>
      </c>
      <c r="CS375" s="15">
        <f ca="1">(BL375*DCF!I$28-DCF!I$5*MAX(BL375*DCF!I$28,0)-MAX(BL375-BK375,0)/Inputs!$B$17)*DCF!I$6</f>
        <v>5730.7762799737084</v>
      </c>
      <c r="CT375" s="15">
        <f ca="1">(BM375*DCF!J$28-DCF!J$5*MAX(BM375*DCF!J$28,0)-MAX(BM375-BL375,0)/Inputs!$B$17)*DCF!J$6</f>
        <v>6694.988123233451</v>
      </c>
      <c r="CU375" s="15">
        <f ca="1">(BN375*DCF!K$28-DCF!K$5*MAX(BN375*DCF!K$28,0)-MAX(BN375-BM375,0)/Inputs!$B$17)*DCF!K$6</f>
        <v>7868.8300170348912</v>
      </c>
      <c r="CV375" s="15">
        <f ca="1">(BO375*DCF!L$28-DCF!L$5*MAX(BO375*DCF!L$28,0)-MAX(BO375-BN375,0)/Inputs!$B$17)*DCF!L$6</f>
        <v>9521.5784655956322</v>
      </c>
      <c r="CW375" s="15">
        <f ca="1">(BP375*DCF!M$28-DCF!M$5*MAX(BP375*DCF!M$28,0)-MAX(BP375-BO375,0)/Inputs!$B$17)*DCF!M$6</f>
        <v>11595.651530164252</v>
      </c>
      <c r="CX375" s="15">
        <f ca="1">(BQ375*DCF!C$46-DCF!C$5*MAX(BQ375*DCF!C$46,0)-MAX(BQ375-Inputs!$B$20,0)/Inputs!$B$24)*DCF!C$6</f>
        <v>-1388.2247358700592</v>
      </c>
      <c r="CY375" s="15">
        <f ca="1">(BR375*DCF!D$46-DCF!D$5*MAX(BR375*DCF!D$46,0)-MAX(BR375-BQ375,0)/Inputs!$B$24)*DCF!D$6</f>
        <v>-2226.0702333836825</v>
      </c>
      <c r="CZ375" s="15">
        <f ca="1">(BS375*DCF!E$46-DCF!E$5*MAX(BS375*DCF!E$46,0)-MAX(BS375-BR375,0)/Inputs!$B$24)*DCF!E$6</f>
        <v>-760.75231380968739</v>
      </c>
      <c r="DA375" s="15">
        <f ca="1">(BT375*DCF!F$46-DCF!F$5*MAX(BT375*DCF!F$46,0)-MAX(BT375-BS375,0)/Inputs!$B$24)*DCF!F$6</f>
        <v>-404.14072209351855</v>
      </c>
      <c r="DB375" s="15">
        <f ca="1">(BU375*DCF!G$46-DCF!G$5*MAX(BU375*DCF!G$46,0)-MAX(BU375-BT375,0)/Inputs!$B$24)*DCF!G$6</f>
        <v>-520.11659535940794</v>
      </c>
      <c r="DC375" s="15">
        <f ca="1">(BV375*DCF!H$46-DCF!H$5*MAX(BV375*DCF!H$46,0)-MAX(BV375-BU375,0)/Inputs!$B$24)*DCF!H$6</f>
        <v>0</v>
      </c>
      <c r="DD375" s="15">
        <f ca="1">(BW375*DCF!I$46-DCF!I$5*MAX(BW375*DCF!I$46,0)-MAX(BW375-BV375,0)/Inputs!$B$24)*DCF!I$6</f>
        <v>-1463.3893278857768</v>
      </c>
      <c r="DE375" s="15">
        <f ca="1">(BX375*DCF!J$46-DCF!J$5*MAX(BX375*DCF!J$46,0)-MAX(BX375-BW375,0)/Inputs!$B$24)*DCF!J$6</f>
        <v>-2332.2438759569391</v>
      </c>
      <c r="DF375" s="15">
        <f ca="1">(BY375*DCF!K$46-DCF!K$5*MAX(BY375*DCF!K$46,0)-MAX(BY375-BX375,0)/Inputs!$B$24)*DCF!K$6</f>
        <v>799.4699356839518</v>
      </c>
      <c r="DG375" s="15">
        <f ca="1">(BZ375*DCF!L$46-DCF!L$5*MAX(BZ375*DCF!L$46,0)-MAX(BZ375-BY375,0)/Inputs!$B$24)*DCF!L$6</f>
        <v>-121.17554904125306</v>
      </c>
      <c r="DH375" s="15">
        <f ca="1">(CA375*DCF!M$46-DCF!M$5*MAX(CA375*DCF!M$46,0)-MAX(CA375-BZ375,0)/Inputs!$B$24)*DCF!M$6</f>
        <v>1650.938579590314</v>
      </c>
      <c r="DI375" s="15">
        <f ca="1">SUM(CB375:CL375)+BE375*DCF!M$10*(1+Inputs!$B$30)*(1-Inputs!$B$33)*(1-Inputs!$B$30/Inputs!$B$31)/(Inputs!$B$29-Inputs!$B$30)*DCF!M$6</f>
        <v>112966.80636704502</v>
      </c>
      <c r="DJ375" s="15">
        <f ca="1">SUM(CM375:CW375)+BP375*DCF!M$28*(1+Inputs!$B$30)*(1-Inputs!$B$33)*(1-Inputs!$B$30/Inputs!$B$31)/(Inputs!$B$29-Inputs!$B$30)*DCF!M$6</f>
        <v>332693.26600755844</v>
      </c>
      <c r="DK375" s="15">
        <f ca="1">SUM(CX375:DH375)+CA375*DCF!M$46*(1+Inputs!$B$30)*(1-Inputs!$B$33)*(1-Inputs!$B$30/Inputs!$B$31)/(Inputs!$B$29-Inputs!$B$30)*DCF!M$6</f>
        <v>75920.13379249486</v>
      </c>
      <c r="DM375" s="15">
        <f ca="1">DI375+DJ375+DK375+Inputs!$B$34+Inputs!$B$36-Inputs!$B$35</f>
        <v>598431.20616709837</v>
      </c>
    </row>
    <row r="376" spans="1:117" x14ac:dyDescent="0.75">
      <c r="A376" s="11">
        <v>363</v>
      </c>
      <c r="C376" s="24">
        <f t="shared" ca="1" si="216"/>
        <v>-0.34926655081539987</v>
      </c>
      <c r="D376" s="24">
        <f t="shared" ca="1" si="216"/>
        <v>-0.54581857700202607</v>
      </c>
      <c r="E376" s="24">
        <f t="shared" ca="1" si="216"/>
        <v>0.28807309802903325</v>
      </c>
      <c r="F376" s="24">
        <f t="shared" ca="1" si="216"/>
        <v>-0.76697985353427767</v>
      </c>
      <c r="G376" s="24">
        <f t="shared" ca="1" si="216"/>
        <v>0.82282160789391068</v>
      </c>
      <c r="H376" s="24">
        <f t="shared" ca="1" si="216"/>
        <v>-1.1905820343338167</v>
      </c>
      <c r="I376" s="24">
        <f t="shared" ca="1" si="216"/>
        <v>-1.7208710746604825</v>
      </c>
      <c r="J376" s="24">
        <f t="shared" ca="1" si="216"/>
        <v>1.1030849872620074</v>
      </c>
      <c r="K376" s="24">
        <f t="shared" ca="1" si="216"/>
        <v>-0.2168678732527892</v>
      </c>
      <c r="L376" s="24">
        <f t="shared" ca="1" si="216"/>
        <v>-1.5185003299042956</v>
      </c>
      <c r="M376" s="24">
        <f t="shared" ca="1" si="216"/>
        <v>-0.36405225155107446</v>
      </c>
      <c r="N376" s="24">
        <f ca="1">SQRT(Inputs!$B$38)*C376+SQRT(1-Inputs!$B$38)*_xlfn.NORM.S.INV(RAND())</f>
        <v>-1.6722201932536005</v>
      </c>
      <c r="O376" s="24">
        <f ca="1">SQRT(Inputs!$B$38)*D376+SQRT(1-Inputs!$B$38)*_xlfn.NORM.S.INV(RAND())</f>
        <v>-1.5354545550810572</v>
      </c>
      <c r="P376" s="24">
        <f ca="1">SQRT(Inputs!$B$38)*E376+SQRT(1-Inputs!$B$38)*_xlfn.NORM.S.INV(RAND())</f>
        <v>0.40215990810787944</v>
      </c>
      <c r="Q376" s="24">
        <f ca="1">SQRT(Inputs!$B$38)*F376+SQRT(1-Inputs!$B$38)*_xlfn.NORM.S.INV(RAND())</f>
        <v>-0.2640966072207156</v>
      </c>
      <c r="R376" s="24">
        <f ca="1">SQRT(Inputs!$B$38)*G376+SQRT(1-Inputs!$B$38)*_xlfn.NORM.S.INV(RAND())</f>
        <v>-2.8320764131358978E-2</v>
      </c>
      <c r="S376" s="24">
        <f ca="1">SQRT(Inputs!$B$38)*H376+SQRT(1-Inputs!$B$38)*_xlfn.NORM.S.INV(RAND())</f>
        <v>-1.2275596420934747</v>
      </c>
      <c r="T376" s="24">
        <f ca="1">SQRT(Inputs!$B$38)*I376+SQRT(1-Inputs!$B$38)*_xlfn.NORM.S.INV(RAND())</f>
        <v>-0.62566888399548182</v>
      </c>
      <c r="U376" s="24">
        <f ca="1">SQRT(Inputs!$B$38)*J376+SQRT(1-Inputs!$B$38)*_xlfn.NORM.S.INV(RAND())</f>
        <v>0.88847717810147786</v>
      </c>
      <c r="V376" s="24">
        <f ca="1">SQRT(Inputs!$B$38)*K376+SQRT(1-Inputs!$B$38)*_xlfn.NORM.S.INV(RAND())</f>
        <v>0.80748200928990377</v>
      </c>
      <c r="W376" s="24">
        <f ca="1">SQRT(Inputs!$B$38)*L376+SQRT(1-Inputs!$B$38)*_xlfn.NORM.S.INV(RAND())</f>
        <v>-1.0607369134891522</v>
      </c>
      <c r="X376" s="24">
        <f ca="1">SQRT(Inputs!$B$38)*M376+SQRT(1-Inputs!$B$38)*_xlfn.NORM.S.INV(RAND())</f>
        <v>1.2412621995335198</v>
      </c>
      <c r="Y376" s="24">
        <f ca="1">SQRT(Inputs!$B$38)*C376+SQRT(1-Inputs!$B$38)*_xlfn.NORM.S.INV(RAND())</f>
        <v>-1.9114892610703877</v>
      </c>
      <c r="Z376" s="24">
        <f ca="1">SQRT(Inputs!$B$38)*D376+SQRT(1-Inputs!$B$38)*_xlfn.NORM.S.INV(RAND())</f>
        <v>-0.11449222321200966</v>
      </c>
      <c r="AA376" s="24">
        <f ca="1">SQRT(Inputs!$B$38)*E376+SQRT(1-Inputs!$B$38)*_xlfn.NORM.S.INV(RAND())</f>
        <v>1.3832173631732947</v>
      </c>
      <c r="AB376" s="24">
        <f ca="1">SQRT(Inputs!$B$38)*F376+SQRT(1-Inputs!$B$38)*_xlfn.NORM.S.INV(RAND())</f>
        <v>-0.34179144932067335</v>
      </c>
      <c r="AC376" s="24">
        <f ca="1">SQRT(Inputs!$B$38)*G376+SQRT(1-Inputs!$B$38)*_xlfn.NORM.S.INV(RAND())</f>
        <v>-7.6684622670849023E-2</v>
      </c>
      <c r="AD376" s="24">
        <f ca="1">SQRT(Inputs!$B$38)*H376+SQRT(1-Inputs!$B$38)*_xlfn.NORM.S.INV(RAND())</f>
        <v>0.81903946181660348</v>
      </c>
      <c r="AE376" s="24">
        <f ca="1">SQRT(Inputs!$B$38)*I376+SQRT(1-Inputs!$B$38)*_xlfn.NORM.S.INV(RAND())</f>
        <v>-0.85892602535921792</v>
      </c>
      <c r="AF376" s="24">
        <f ca="1">SQRT(Inputs!$B$38)*J376+SQRT(1-Inputs!$B$38)*_xlfn.NORM.S.INV(RAND())</f>
        <v>-0.63094897855688148</v>
      </c>
      <c r="AG376" s="24">
        <f ca="1">SQRT(Inputs!$B$38)*K376+SQRT(1-Inputs!$B$38)*_xlfn.NORM.S.INV(RAND())</f>
        <v>0.97124238817741104</v>
      </c>
      <c r="AH376" s="24">
        <f ca="1">SQRT(Inputs!$B$38)*L376+SQRT(1-Inputs!$B$38)*_xlfn.NORM.S.INV(RAND())</f>
        <v>-2.7526175939497044</v>
      </c>
      <c r="AI376" s="24">
        <f ca="1">SQRT(Inputs!$B$38)*M376+SQRT(1-Inputs!$B$38)*_xlfn.NORM.S.INV(RAND())</f>
        <v>0.90296083951433526</v>
      </c>
      <c r="AJ376" s="24">
        <f ca="1">SQRT(Inputs!$B$38)*C376+SQRT(1-Inputs!$B$38)*_xlfn.NORM.S.INV(RAND())</f>
        <v>-1.5369929063923036</v>
      </c>
      <c r="AK376" s="24">
        <f ca="1">SQRT(Inputs!$B$38)*D376+SQRT(1-Inputs!$B$38)*_xlfn.NORM.S.INV(RAND())</f>
        <v>-1.6732484179375158</v>
      </c>
      <c r="AL376" s="24">
        <f ca="1">SQRT(Inputs!$B$38)*E376+SQRT(1-Inputs!$B$38)*_xlfn.NORM.S.INV(RAND())</f>
        <v>0.57375330188619322</v>
      </c>
      <c r="AM376" s="24">
        <f ca="1">SQRT(Inputs!$B$38)*F376+SQRT(1-Inputs!$B$38)*_xlfn.NORM.S.INV(RAND())</f>
        <v>-0.91211819309839504</v>
      </c>
      <c r="AN376" s="24">
        <f ca="1">SQRT(Inputs!$B$38)*G376+SQRT(1-Inputs!$B$38)*_xlfn.NORM.S.INV(RAND())</f>
        <v>1.7597249566848678</v>
      </c>
      <c r="AO376" s="24">
        <f ca="1">SQRT(Inputs!$B$38)*H376+SQRT(1-Inputs!$B$38)*_xlfn.NORM.S.INV(RAND())</f>
        <v>0.81933119837841284</v>
      </c>
      <c r="AP376" s="24">
        <f ca="1">SQRT(Inputs!$B$38)*I376+SQRT(1-Inputs!$B$38)*_xlfn.NORM.S.INV(RAND())</f>
        <v>0.3067236678300419</v>
      </c>
      <c r="AQ376" s="24">
        <f ca="1">SQRT(Inputs!$B$38)*J376+SQRT(1-Inputs!$B$38)*_xlfn.NORM.S.INV(RAND())</f>
        <v>0.63023469594676274</v>
      </c>
      <c r="AR376" s="24">
        <f ca="1">SQRT(Inputs!$B$38)*K376+SQRT(1-Inputs!$B$38)*_xlfn.NORM.S.INV(RAND())</f>
        <v>-0.91296179888533047</v>
      </c>
      <c r="AS376" s="24">
        <f ca="1">SQRT(Inputs!$B$38)*L376+SQRT(1-Inputs!$B$38)*_xlfn.NORM.S.INV(RAND())</f>
        <v>-0.99327617504771104</v>
      </c>
      <c r="AT376" s="24">
        <f ca="1">SQRT(Inputs!$B$38)*M376+SQRT(1-Inputs!$B$38)*_xlfn.NORM.S.INV(RAND())</f>
        <v>-0.63811910866788746</v>
      </c>
      <c r="AU376" s="15">
        <f ca="1">Inputs!$B$6*EXP($B$8-0.5*C$5^2+C$5*N376)</f>
        <v>3785.4687068051207</v>
      </c>
      <c r="AV376" s="15">
        <f t="shared" ca="1" si="183"/>
        <v>3676.6118406224518</v>
      </c>
      <c r="AW376" s="15">
        <f t="shared" ca="1" si="184"/>
        <v>4732.866535791999</v>
      </c>
      <c r="AX376" s="15">
        <f t="shared" ca="1" si="185"/>
        <v>5590.8127522840514</v>
      </c>
      <c r="AY376" s="15">
        <f t="shared" ca="1" si="186"/>
        <v>6809.9823056440382</v>
      </c>
      <c r="AZ376" s="15">
        <f t="shared" ca="1" si="187"/>
        <v>7275.7020360790393</v>
      </c>
      <c r="BA376" s="15">
        <f t="shared" ca="1" si="188"/>
        <v>8339.2497459490605</v>
      </c>
      <c r="BB376" s="15">
        <f t="shared" ca="1" si="189"/>
        <v>11160.297081579567</v>
      </c>
      <c r="BC376" s="15">
        <f t="shared" ca="1" si="190"/>
        <v>14776.554994693808</v>
      </c>
      <c r="BD376" s="15">
        <f t="shared" ca="1" si="191"/>
        <v>16392.848345139024</v>
      </c>
      <c r="BE376" s="15">
        <f t="shared" ca="1" si="192"/>
        <v>22491.646901836761</v>
      </c>
      <c r="BF376" s="15">
        <f ca="1">Inputs!$B$13*EXP($B$9-0.5*C$6^2+C$6*Y376)</f>
        <v>9468.4538060401428</v>
      </c>
      <c r="BG376" s="15">
        <f t="shared" ca="1" si="193"/>
        <v>11303.591300592363</v>
      </c>
      <c r="BH376" s="15">
        <f t="shared" ca="1" si="194"/>
        <v>17372.27689356785</v>
      </c>
      <c r="BI376" s="15">
        <f t="shared" ca="1" si="195"/>
        <v>20176.415285740717</v>
      </c>
      <c r="BJ376" s="15">
        <f t="shared" ca="1" si="196"/>
        <v>24463.062351153974</v>
      </c>
      <c r="BK376" s="15">
        <f t="shared" ca="1" si="197"/>
        <v>33565.415365653804</v>
      </c>
      <c r="BL376" s="15">
        <f t="shared" ca="1" si="198"/>
        <v>36887.851877632893</v>
      </c>
      <c r="BM376" s="15">
        <f t="shared" ca="1" si="199"/>
        <v>41924.795879887693</v>
      </c>
      <c r="BN376" s="15">
        <f t="shared" ca="1" si="200"/>
        <v>57926.760726519897</v>
      </c>
      <c r="BO376" s="15">
        <f t="shared" ca="1" si="201"/>
        <v>51756.56733092924</v>
      </c>
      <c r="BP376" s="15">
        <f t="shared" ca="1" si="202"/>
        <v>70564.568753733416</v>
      </c>
      <c r="BQ376" s="15">
        <f ca="1">Inputs!$B$20*EXP($B$10-0.5*C$7^2+C$7*AJ376)</f>
        <v>2486.8792988289556</v>
      </c>
      <c r="BR376" s="15">
        <f t="shared" ca="1" si="203"/>
        <v>1983.414585460732</v>
      </c>
      <c r="BS376" s="15">
        <f t="shared" ca="1" si="204"/>
        <v>3202.6250760623225</v>
      </c>
      <c r="BT376" s="15">
        <f t="shared" ca="1" si="205"/>
        <v>3476.0401158621239</v>
      </c>
      <c r="BU376" s="15">
        <f t="shared" ca="1" si="206"/>
        <v>7374.5102542114219</v>
      </c>
      <c r="BV376" s="15">
        <f t="shared" ca="1" si="207"/>
        <v>12340.097981697678</v>
      </c>
      <c r="BW376" s="15">
        <f t="shared" ca="1" si="208"/>
        <v>18374.87311713921</v>
      </c>
      <c r="BX376" s="15">
        <f t="shared" ca="1" si="209"/>
        <v>29161.373377407141</v>
      </c>
      <c r="BY376" s="15">
        <f t="shared" ca="1" si="210"/>
        <v>34311.491161607635</v>
      </c>
      <c r="BZ376" s="15">
        <f t="shared" ca="1" si="211"/>
        <v>40108.776533061602</v>
      </c>
      <c r="CA376" s="15">
        <f t="shared" ca="1" si="212"/>
        <v>50300.859887489205</v>
      </c>
      <c r="CB376" s="15">
        <f ca="1">(AU376*DCF!C$10-DCF!C$5*MAX(AU376*DCF!C$10,0)-MAX(AU376-Inputs!$B$6,0)/Inputs!$B$10)*DCF!C$6</f>
        <v>972.14287118628249</v>
      </c>
      <c r="CC376" s="15">
        <f ca="1">(AV376*DCF!D$10-DCF!D$5*MAX(AV376*DCF!D$10,0)-MAX(AV376-AU376,0)/Inputs!$B$10)*DCF!D$6</f>
        <v>896.14922792411153</v>
      </c>
      <c r="CD376" s="15">
        <f ca="1">(AW376*DCF!E$10-DCF!E$5*MAX(AW376*DCF!E$10,0)-MAX(AW376-AV376,0)/Inputs!$B$10)*DCF!E$6</f>
        <v>854.83124358918053</v>
      </c>
      <c r="CE376" s="15">
        <f ca="1">(AX376*DCF!F$10-DCF!F$5*MAX(AX376*DCF!F$10,0)-MAX(AX376-AW376,0)/Inputs!$B$10)*DCF!F$6</f>
        <v>1041.9481771684616</v>
      </c>
      <c r="CF376" s="15">
        <f ca="1">(AY376*DCF!G$10-DCF!G$5*MAX(AY376*DCF!G$10,0)-MAX(AY376-AX376,0)/Inputs!$B$10)*DCF!G$6</f>
        <v>1168.7822653379937</v>
      </c>
      <c r="CG376" s="15">
        <f ca="1">(AZ376*DCF!H$10-DCF!H$5*MAX(AZ376*DCF!H$10,0)-MAX(AZ376-AY376,0)/Inputs!$B$10)*DCF!H$6</f>
        <v>1329.885881765538</v>
      </c>
      <c r="CH376" s="15">
        <f ca="1">(BA376*DCF!I$10-DCF!I$5*MAX(BA376*DCF!I$10,0)-MAX(BA376-AZ376,0)/Inputs!$B$10)*DCF!I$6</f>
        <v>1348.8176240641703</v>
      </c>
      <c r="CI376" s="15">
        <f ca="1">(BB376*DCF!J$10-DCF!J$5*MAX(BB376*DCF!J$10,0)-MAX(BB376-BA376,0)/Inputs!$B$10)*DCF!J$6</f>
        <v>1487.6496381219886</v>
      </c>
      <c r="CJ376" s="15">
        <f ca="1">(BC376*DCF!K$10-DCF!K$5*MAX(BC376*DCF!K$10,0)-MAX(BC376-BB376,0)/Inputs!$B$10)*DCF!K$6</f>
        <v>1872.5669830310194</v>
      </c>
      <c r="CK376" s="15">
        <f ca="1">(BD376*DCF!L$10-DCF!L$5*MAX(BD376*DCF!L$10,0)-MAX(BD376-BC376,0)/Inputs!$B$10)*DCF!L$6</f>
        <v>2263.3403560326628</v>
      </c>
      <c r="CL376" s="15">
        <f ca="1">(BE376*DCF!M$10-DCF!M$5*MAX(BE376*DCF!M$10,0)-MAX(BE376-BD376,0)/Inputs!$B$10)*DCF!M$6</f>
        <v>2445.2956331632081</v>
      </c>
      <c r="CM376" s="15">
        <f ca="1">(BF376*DCF!C$28-DCF!C$5*MAX(BF376*DCF!C$28,0)-MAX(BF376-Inputs!$B$13,0)/Inputs!$B$17)*DCF!C$6</f>
        <v>2889.7100062714835</v>
      </c>
      <c r="CN376" s="15">
        <f ca="1">(BG376*DCF!D$28-DCF!D$5*MAX(BG376*DCF!D$28,0)-MAX(BG376-BF376,0)/Inputs!$B$17)*DCF!D$6</f>
        <v>2937.6493739601947</v>
      </c>
      <c r="CO376" s="15">
        <f ca="1">(BH376*DCF!E$28-DCF!E$5*MAX(BH376*DCF!E$28,0)-MAX(BH376-BG376,0)/Inputs!$B$17)*DCF!E$6</f>
        <v>3724.0837584848491</v>
      </c>
      <c r="CP376" s="15">
        <f ca="1">(BI376*DCF!F$28-DCF!F$5*MAX(BI376*DCF!F$28,0)-MAX(BI376-BH376,0)/Inputs!$B$17)*DCF!F$6</f>
        <v>4966.8275688148215</v>
      </c>
      <c r="CQ376" s="15">
        <f ca="1">(BJ376*DCF!G$28-DCF!G$5*MAX(BJ376*DCF!G$28,0)-MAX(BJ376-BI376,0)/Inputs!$B$17)*DCF!G$6</f>
        <v>5626.1554382259537</v>
      </c>
      <c r="CR376" s="15">
        <f ca="1">(BK376*DCF!H$28-DCF!H$5*MAX(BK376*DCF!H$28,0)-MAX(BK376-BJ376,0)/Inputs!$B$17)*DCF!H$6</f>
        <v>6886.8473239235745</v>
      </c>
      <c r="CS376" s="15">
        <f ca="1">(BL376*DCF!I$28-DCF!I$5*MAX(BL376*DCF!I$28,0)-MAX(BL376-BK376,0)/Inputs!$B$17)*DCF!I$6</f>
        <v>8197.4189048829085</v>
      </c>
      <c r="CT376" s="15">
        <f ca="1">(BM376*DCF!J$28-DCF!J$5*MAX(BM376*DCF!J$28,0)-MAX(BM376-BL376,0)/Inputs!$B$17)*DCF!J$6</f>
        <v>8684.8522990516103</v>
      </c>
      <c r="CU376" s="15">
        <f ca="1">(BN376*DCF!K$28-DCF!K$5*MAX(BN376*DCF!K$28,0)-MAX(BN376-BM376,0)/Inputs!$B$17)*DCF!K$6</f>
        <v>10273.133058892041</v>
      </c>
      <c r="CV376" s="15">
        <f ca="1">(BO376*DCF!L$28-DCF!L$5*MAX(BO376*DCF!L$28,0)-MAX(BO376-BN376,0)/Inputs!$B$17)*DCF!L$6</f>
        <v>10326.521546323598</v>
      </c>
      <c r="CW376" s="15">
        <f ca="1">(BP376*DCF!M$28-DCF!M$5*MAX(BP376*DCF!M$28,0)-MAX(BP376-BO376,0)/Inputs!$B$17)*DCF!M$6</f>
        <v>11310.79980851767</v>
      </c>
      <c r="CX376" s="15">
        <f ca="1">(BQ376*DCF!C$46-DCF!C$5*MAX(BQ376*DCF!C$46,0)-MAX(BQ376-Inputs!$B$20,0)/Inputs!$B$24)*DCF!C$6</f>
        <v>-574.3370205147703</v>
      </c>
      <c r="CY376" s="15">
        <f ca="1">(BR376*DCF!D$46-DCF!D$5*MAX(BR376*DCF!D$46,0)-MAX(BR376-BQ376,0)/Inputs!$B$24)*DCF!D$6</f>
        <v>-338.52261591209844</v>
      </c>
      <c r="CZ376" s="15">
        <f ca="1">(BS376*DCF!E$46-DCF!E$5*MAX(BS376*DCF!E$46,0)-MAX(BS376-BR376,0)/Inputs!$B$24)*DCF!E$6</f>
        <v>-859.29520249420978</v>
      </c>
      <c r="DA376" s="15">
        <f ca="1">(BT376*DCF!F$46-DCF!F$5*MAX(BT376*DCF!F$46,0)-MAX(BT376-BS376,0)/Inputs!$B$24)*DCF!F$6</f>
        <v>-352.70627773902817</v>
      </c>
      <c r="DB376" s="15">
        <f ca="1">(BU376*DCF!G$46-DCF!G$5*MAX(BU376*DCF!G$46,0)-MAX(BU376-BT376,0)/Inputs!$B$24)*DCF!G$6</f>
        <v>-1559.4322848741424</v>
      </c>
      <c r="DC376" s="15">
        <f ca="1">(BV376*DCF!H$46-DCF!H$5*MAX(BV376*DCF!H$46,0)-MAX(BV376-BU376,0)/Inputs!$B$24)*DCF!H$6</f>
        <v>-1543.0259616555661</v>
      </c>
      <c r="DD376" s="15">
        <f ca="1">(BW376*DCF!I$46-DCF!I$5*MAX(BW376*DCF!I$46,0)-MAX(BW376-BV376,0)/Inputs!$B$24)*DCF!I$6</f>
        <v>-1307.97566659581</v>
      </c>
      <c r="DE376" s="15">
        <f ca="1">(BX376*DCF!J$46-DCF!J$5*MAX(BX376*DCF!J$46,0)-MAX(BX376-BW376,0)/Inputs!$B$24)*DCF!J$6</f>
        <v>-1637.1646939218604</v>
      </c>
      <c r="DF376" s="15">
        <f ca="1">(BY376*DCF!K$46-DCF!K$5*MAX(BY376*DCF!K$46,0)-MAX(BY376-BX376,0)/Inputs!$B$24)*DCF!K$6</f>
        <v>698.34509450579867</v>
      </c>
      <c r="DG376" s="15">
        <f ca="1">(BZ376*DCF!L$46-DCF!L$5*MAX(BZ376*DCF!L$46,0)-MAX(BZ376-BY376,0)/Inputs!$B$24)*DCF!L$6</f>
        <v>1460.5894988326418</v>
      </c>
      <c r="DH376" s="15">
        <f ca="1">(CA376*DCF!M$46-DCF!M$5*MAX(CA376*DCF!M$46,0)-MAX(CA376-BZ376,0)/Inputs!$B$24)*DCF!M$6</f>
        <v>1812.6717558964565</v>
      </c>
      <c r="DI376" s="15">
        <f ca="1">SUM(CB376:CL376)+BE376*DCF!M$10*(1+Inputs!$B$30)*(1-Inputs!$B$33)*(1-Inputs!$B$30/Inputs!$B$31)/(Inputs!$B$29-Inputs!$B$30)*DCF!M$6</f>
        <v>78275.960650436115</v>
      </c>
      <c r="DJ376" s="15">
        <f ca="1">SUM(CM376:CW376)+BP376*DCF!M$28*(1+Inputs!$B$30)*(1-Inputs!$B$33)*(1-Inputs!$B$30/Inputs!$B$31)/(Inputs!$B$29-Inputs!$B$30)*DCF!M$6</f>
        <v>337666.83636929636</v>
      </c>
      <c r="DK376" s="15">
        <f ca="1">SUM(CX376:DH376)+CA376*DCF!M$46*(1+Inputs!$B$30)*(1-Inputs!$B$33)*(1-Inputs!$B$30/Inputs!$B$31)/(Inputs!$B$29-Inputs!$B$30)*DCF!M$6</f>
        <v>73570.23452935736</v>
      </c>
      <c r="DM376" s="15">
        <f ca="1">DI376+DJ376+DK376+Inputs!$B$34+Inputs!$B$36-Inputs!$B$35</f>
        <v>566364.03154908982</v>
      </c>
    </row>
    <row r="377" spans="1:117" x14ac:dyDescent="0.75">
      <c r="A377" s="11">
        <v>364</v>
      </c>
      <c r="C377" s="24">
        <f t="shared" ca="1" si="216"/>
        <v>-1.0149950809219961</v>
      </c>
      <c r="D377" s="24">
        <f t="shared" ca="1" si="216"/>
        <v>-0.16217334575532566</v>
      </c>
      <c r="E377" s="24">
        <f t="shared" ca="1" si="216"/>
        <v>1.3225734391611534</v>
      </c>
      <c r="F377" s="24">
        <f t="shared" ca="1" si="216"/>
        <v>-0.3697496052023781</v>
      </c>
      <c r="G377" s="24">
        <f t="shared" ca="1" si="216"/>
        <v>-0.19348607593809519</v>
      </c>
      <c r="H377" s="24">
        <f t="shared" ca="1" si="216"/>
        <v>1.3882381542526763</v>
      </c>
      <c r="I377" s="24">
        <f t="shared" ca="1" si="216"/>
        <v>-0.27262850595941956</v>
      </c>
      <c r="J377" s="24">
        <f t="shared" ca="1" si="216"/>
        <v>-0.53212449318610611</v>
      </c>
      <c r="K377" s="24">
        <f t="shared" ca="1" si="216"/>
        <v>-2.404151408947671</v>
      </c>
      <c r="L377" s="24">
        <f t="shared" ca="1" si="216"/>
        <v>1.2336524709958494</v>
      </c>
      <c r="M377" s="24">
        <f t="shared" ca="1" si="216"/>
        <v>8.4013141778612382E-2</v>
      </c>
      <c r="N377" s="24">
        <f ca="1">SQRT(Inputs!$B$38)*C377+SQRT(1-Inputs!$B$38)*_xlfn.NORM.S.INV(RAND())</f>
        <v>-0.78720718178356186</v>
      </c>
      <c r="O377" s="24">
        <f ca="1">SQRT(Inputs!$B$38)*D377+SQRT(1-Inputs!$B$38)*_xlfn.NORM.S.INV(RAND())</f>
        <v>0.56952348662507435</v>
      </c>
      <c r="P377" s="24">
        <f ca="1">SQRT(Inputs!$B$38)*E377+SQRT(1-Inputs!$B$38)*_xlfn.NORM.S.INV(RAND())</f>
        <v>1.0301078696859038</v>
      </c>
      <c r="Q377" s="24">
        <f ca="1">SQRT(Inputs!$B$38)*F377+SQRT(1-Inputs!$B$38)*_xlfn.NORM.S.INV(RAND())</f>
        <v>-0.68976122920277505</v>
      </c>
      <c r="R377" s="24">
        <f ca="1">SQRT(Inputs!$B$38)*G377+SQRT(1-Inputs!$B$38)*_xlfn.NORM.S.INV(RAND())</f>
        <v>0.22395190518508773</v>
      </c>
      <c r="S377" s="24">
        <f ca="1">SQRT(Inputs!$B$38)*H377+SQRT(1-Inputs!$B$38)*_xlfn.NORM.S.INV(RAND())</f>
        <v>0.10758612483321739</v>
      </c>
      <c r="T377" s="24">
        <f ca="1">SQRT(Inputs!$B$38)*I377+SQRT(1-Inputs!$B$38)*_xlfn.NORM.S.INV(RAND())</f>
        <v>-0.94699752396452586</v>
      </c>
      <c r="U377" s="24">
        <f ca="1">SQRT(Inputs!$B$38)*J377+SQRT(1-Inputs!$B$38)*_xlfn.NORM.S.INV(RAND())</f>
        <v>1.1382207092645911</v>
      </c>
      <c r="V377" s="24">
        <f ca="1">SQRT(Inputs!$B$38)*K377+SQRT(1-Inputs!$B$38)*_xlfn.NORM.S.INV(RAND())</f>
        <v>-1.5692898254530787</v>
      </c>
      <c r="W377" s="24">
        <f ca="1">SQRT(Inputs!$B$38)*L377+SQRT(1-Inputs!$B$38)*_xlfn.NORM.S.INV(RAND())</f>
        <v>0.10312805068443653</v>
      </c>
      <c r="X377" s="24">
        <f ca="1">SQRT(Inputs!$B$38)*M377+SQRT(1-Inputs!$B$38)*_xlfn.NORM.S.INV(RAND())</f>
        <v>-0.55409739714228734</v>
      </c>
      <c r="Y377" s="24">
        <f ca="1">SQRT(Inputs!$B$38)*C377+SQRT(1-Inputs!$B$38)*_xlfn.NORM.S.INV(RAND())</f>
        <v>-0.813982566048427</v>
      </c>
      <c r="Z377" s="24">
        <f ca="1">SQRT(Inputs!$B$38)*D377+SQRT(1-Inputs!$B$38)*_xlfn.NORM.S.INV(RAND())</f>
        <v>7.8448544313914112E-2</v>
      </c>
      <c r="AA377" s="24">
        <f ca="1">SQRT(Inputs!$B$38)*E377+SQRT(1-Inputs!$B$38)*_xlfn.NORM.S.INV(RAND())</f>
        <v>1.9450972573282681</v>
      </c>
      <c r="AB377" s="24">
        <f ca="1">SQRT(Inputs!$B$38)*F377+SQRT(1-Inputs!$B$38)*_xlfn.NORM.S.INV(RAND())</f>
        <v>-0.15630772598235076</v>
      </c>
      <c r="AC377" s="24">
        <f ca="1">SQRT(Inputs!$B$38)*G377+SQRT(1-Inputs!$B$38)*_xlfn.NORM.S.INV(RAND())</f>
        <v>0.81476693467604533</v>
      </c>
      <c r="AD377" s="24">
        <f ca="1">SQRT(Inputs!$B$38)*H377+SQRT(1-Inputs!$B$38)*_xlfn.NORM.S.INV(RAND())</f>
        <v>0.79606585929800289</v>
      </c>
      <c r="AE377" s="24">
        <f ca="1">SQRT(Inputs!$B$38)*I377+SQRT(1-Inputs!$B$38)*_xlfn.NORM.S.INV(RAND())</f>
        <v>1.3436798447553846</v>
      </c>
      <c r="AF377" s="24">
        <f ca="1">SQRT(Inputs!$B$38)*J377+SQRT(1-Inputs!$B$38)*_xlfn.NORM.S.INV(RAND())</f>
        <v>-0.31144237842107869</v>
      </c>
      <c r="AG377" s="24">
        <f ca="1">SQRT(Inputs!$B$38)*K377+SQRT(1-Inputs!$B$38)*_xlfn.NORM.S.INV(RAND())</f>
        <v>-0.3990297929128328</v>
      </c>
      <c r="AH377" s="24">
        <f ca="1">SQRT(Inputs!$B$38)*L377+SQRT(1-Inputs!$B$38)*_xlfn.NORM.S.INV(RAND())</f>
        <v>0.92077040688534872</v>
      </c>
      <c r="AI377" s="24">
        <f ca="1">SQRT(Inputs!$B$38)*M377+SQRT(1-Inputs!$B$38)*_xlfn.NORM.S.INV(RAND())</f>
        <v>-0.83301284482050542</v>
      </c>
      <c r="AJ377" s="24">
        <f ca="1">SQRT(Inputs!$B$38)*C377+SQRT(1-Inputs!$B$38)*_xlfn.NORM.S.INV(RAND())</f>
        <v>-0.88976851876545382</v>
      </c>
      <c r="AK377" s="24">
        <f ca="1">SQRT(Inputs!$B$38)*D377+SQRT(1-Inputs!$B$38)*_xlfn.NORM.S.INV(RAND())</f>
        <v>-4.4855462025860007E-2</v>
      </c>
      <c r="AL377" s="24">
        <f ca="1">SQRT(Inputs!$B$38)*E377+SQRT(1-Inputs!$B$38)*_xlfn.NORM.S.INV(RAND())</f>
        <v>1.5114113982656561</v>
      </c>
      <c r="AM377" s="24">
        <f ca="1">SQRT(Inputs!$B$38)*F377+SQRT(1-Inputs!$B$38)*_xlfn.NORM.S.INV(RAND())</f>
        <v>0.86470699548730878</v>
      </c>
      <c r="AN377" s="24">
        <f ca="1">SQRT(Inputs!$B$38)*G377+SQRT(1-Inputs!$B$38)*_xlfn.NORM.S.INV(RAND())</f>
        <v>0.10751512453509136</v>
      </c>
      <c r="AO377" s="24">
        <f ca="1">SQRT(Inputs!$B$38)*H377+SQRT(1-Inputs!$B$38)*_xlfn.NORM.S.INV(RAND())</f>
        <v>2.0454740117609811</v>
      </c>
      <c r="AP377" s="24">
        <f ca="1">SQRT(Inputs!$B$38)*I377+SQRT(1-Inputs!$B$38)*_xlfn.NORM.S.INV(RAND())</f>
        <v>0.70913024054699458</v>
      </c>
      <c r="AQ377" s="24">
        <f ca="1">SQRT(Inputs!$B$38)*J377+SQRT(1-Inputs!$B$38)*_xlfn.NORM.S.INV(RAND())</f>
        <v>-0.89672648009412437</v>
      </c>
      <c r="AR377" s="24">
        <f ca="1">SQRT(Inputs!$B$38)*K377+SQRT(1-Inputs!$B$38)*_xlfn.NORM.S.INV(RAND())</f>
        <v>-1.8800538535849285</v>
      </c>
      <c r="AS377" s="24">
        <f ca="1">SQRT(Inputs!$B$38)*L377+SQRT(1-Inputs!$B$38)*_xlfn.NORM.S.INV(RAND())</f>
        <v>-0.64010894568706733</v>
      </c>
      <c r="AT377" s="24">
        <f ca="1">SQRT(Inputs!$B$38)*M377+SQRT(1-Inputs!$B$38)*_xlfn.NORM.S.INV(RAND())</f>
        <v>-0.49344729729361897</v>
      </c>
      <c r="AU377" s="15">
        <f ca="1">Inputs!$B$6*EXP($B$8-0.5*C$5^2+C$5*N377)</f>
        <v>4368.5427635879296</v>
      </c>
      <c r="AV377" s="15">
        <f t="shared" ca="1" si="183"/>
        <v>5782.0052499187223</v>
      </c>
      <c r="AW377" s="15">
        <f t="shared" ca="1" si="184"/>
        <v>8101.006575949632</v>
      </c>
      <c r="AX377" s="15">
        <f t="shared" ca="1" si="185"/>
        <v>9073.9024179779735</v>
      </c>
      <c r="AY377" s="15">
        <f t="shared" ca="1" si="186"/>
        <v>11383.098696995812</v>
      </c>
      <c r="AZ377" s="15">
        <f t="shared" ca="1" si="187"/>
        <v>14087.754576089943</v>
      </c>
      <c r="BA377" s="15">
        <f t="shared" ca="1" si="188"/>
        <v>15613.075526540531</v>
      </c>
      <c r="BB377" s="15">
        <f t="shared" ca="1" si="189"/>
        <v>21424.171166579661</v>
      </c>
      <c r="BC377" s="15">
        <f t="shared" ca="1" si="190"/>
        <v>22550.77612601767</v>
      </c>
      <c r="BD377" s="15">
        <f t="shared" ca="1" si="191"/>
        <v>27894.603311338637</v>
      </c>
      <c r="BE377" s="15">
        <f t="shared" ca="1" si="192"/>
        <v>32499.026972486972</v>
      </c>
      <c r="BF377" s="15">
        <f ca="1">Inputs!$B$13*EXP($B$9-0.5*C$6^2+C$6*Y377)</f>
        <v>11769.880737441348</v>
      </c>
      <c r="BG377" s="15">
        <f t="shared" ca="1" si="193"/>
        <v>14548.859146146531</v>
      </c>
      <c r="BH377" s="15">
        <f t="shared" ca="1" si="194"/>
        <v>24543.809947577545</v>
      </c>
      <c r="BI377" s="15">
        <f t="shared" ca="1" si="195"/>
        <v>29331.087131438504</v>
      </c>
      <c r="BJ377" s="15">
        <f t="shared" ca="1" si="196"/>
        <v>40439.080893041966</v>
      </c>
      <c r="BK377" s="15">
        <f t="shared" ca="1" si="197"/>
        <v>55312.608014192789</v>
      </c>
      <c r="BL377" s="15">
        <f t="shared" ca="1" si="198"/>
        <v>80868.6489214537</v>
      </c>
      <c r="BM377" s="15">
        <f t="shared" ca="1" si="199"/>
        <v>95632.518334122855</v>
      </c>
      <c r="BN377" s="15">
        <f t="shared" ca="1" si="200"/>
        <v>112124.19999257568</v>
      </c>
      <c r="BO377" s="15">
        <f t="shared" ca="1" si="201"/>
        <v>153542.0588721376</v>
      </c>
      <c r="BP377" s="15">
        <f t="shared" ca="1" si="202"/>
        <v>171961.70843609524</v>
      </c>
      <c r="BQ377" s="15">
        <f ca="1">Inputs!$B$20*EXP($B$10-0.5*C$7^2+C$7*AJ377)</f>
        <v>3128.6071844497837</v>
      </c>
      <c r="BR377" s="15">
        <f t="shared" ca="1" si="203"/>
        <v>4185.073376099931</v>
      </c>
      <c r="BS377" s="15">
        <f t="shared" ca="1" si="204"/>
        <v>8846.069907412455</v>
      </c>
      <c r="BT377" s="15">
        <f t="shared" ca="1" si="205"/>
        <v>15302.477664341975</v>
      </c>
      <c r="BU377" s="15">
        <f t="shared" ca="1" si="206"/>
        <v>21766.356927535977</v>
      </c>
      <c r="BV377" s="15">
        <f t="shared" ca="1" si="207"/>
        <v>48011.385655702717</v>
      </c>
      <c r="BW377" s="15">
        <f t="shared" ca="1" si="208"/>
        <v>77846.38104106691</v>
      </c>
      <c r="BX377" s="15">
        <f t="shared" ca="1" si="209"/>
        <v>90965.659074394382</v>
      </c>
      <c r="BY377" s="15">
        <f t="shared" ca="1" si="210"/>
        <v>88951.275831276871</v>
      </c>
      <c r="BZ377" s="15">
        <f t="shared" ca="1" si="211"/>
        <v>110955.33107595821</v>
      </c>
      <c r="CA377" s="15">
        <f t="shared" ca="1" si="212"/>
        <v>142774.00396988983</v>
      </c>
      <c r="CB377" s="15">
        <f ca="1">(AU377*DCF!C$10-DCF!C$5*MAX(AU377*DCF!C$10,0)-MAX(AU377-Inputs!$B$6,0)/Inputs!$B$10)*DCF!C$6</f>
        <v>1047.3074665732813</v>
      </c>
      <c r="CC377" s="15">
        <f ca="1">(AV377*DCF!D$10-DCF!D$5*MAX(AV377*DCF!D$10,0)-MAX(AV377-AU377,0)/Inputs!$B$10)*DCF!D$6</f>
        <v>1064.6887735173777</v>
      </c>
      <c r="CD377" s="15">
        <f ca="1">(AW377*DCF!E$10-DCF!E$5*MAX(AW377*DCF!E$10,0)-MAX(AW377-AV377,0)/Inputs!$B$10)*DCF!E$6</f>
        <v>1348.0583288585656</v>
      </c>
      <c r="CE377" s="15">
        <f ca="1">(AX377*DCF!F$10-DCF!F$5*MAX(AX377*DCF!F$10,0)-MAX(AX377-AW377,0)/Inputs!$B$10)*DCF!F$6</f>
        <v>1778.382933109212</v>
      </c>
      <c r="CF377" s="15">
        <f ca="1">(AY377*DCF!G$10-DCF!G$5*MAX(AY377*DCF!G$10,0)-MAX(AY377-AX377,0)/Inputs!$B$10)*DCF!G$6</f>
        <v>1901.5044998696728</v>
      </c>
      <c r="CG377" s="15">
        <f ca="1">(AZ377*DCF!H$10-DCF!H$5*MAX(AZ377*DCF!H$10,0)-MAX(AZ377-AY377,0)/Inputs!$B$10)*DCF!H$6</f>
        <v>2254.887517138668</v>
      </c>
      <c r="CH377" s="15">
        <f ca="1">(BA377*DCF!I$10-DCF!I$5*MAX(BA377*DCF!I$10,0)-MAX(BA377-AZ377,0)/Inputs!$B$10)*DCF!I$6</f>
        <v>2601.7332536768236</v>
      </c>
      <c r="CI377" s="15">
        <f ca="1">(BB377*DCF!J$10-DCF!J$5*MAX(BB377*DCF!J$10,0)-MAX(BB377-BA377,0)/Inputs!$B$10)*DCF!J$6</f>
        <v>2795.8616981329274</v>
      </c>
      <c r="CJ377" s="15">
        <f ca="1">(BC377*DCF!K$10-DCF!K$5*MAX(BC377*DCF!K$10,0)-MAX(BC377-BB377,0)/Inputs!$B$10)*DCF!K$6</f>
        <v>3472.6052444994439</v>
      </c>
      <c r="CK377" s="15">
        <f ca="1">(BD377*DCF!L$10-DCF!L$5*MAX(BD377*DCF!L$10,0)-MAX(BD377-BC377,0)/Inputs!$B$10)*DCF!L$6</f>
        <v>3515.993243047717</v>
      </c>
      <c r="CL377" s="15">
        <f ca="1">(BE377*DCF!M$10-DCF!M$5*MAX(BE377*DCF!M$10,0)-MAX(BE377-BD377,0)/Inputs!$B$10)*DCF!M$6</f>
        <v>4035.985445581834</v>
      </c>
      <c r="CM377" s="15">
        <f ca="1">(BF377*DCF!C$28-DCF!C$5*MAX(BF377*DCF!C$28,0)-MAX(BF377-Inputs!$B$13,0)/Inputs!$B$17)*DCF!C$6</f>
        <v>3503.665300109687</v>
      </c>
      <c r="CN377" s="15">
        <f ca="1">(BG377*DCF!D$28-DCF!D$5*MAX(BG377*DCF!D$28,0)-MAX(BG377-BF377,0)/Inputs!$B$17)*DCF!D$6</f>
        <v>3692.091060979029</v>
      </c>
      <c r="CO377" s="15">
        <f ca="1">(BH377*DCF!E$28-DCF!E$5*MAX(BH377*DCF!E$28,0)-MAX(BH377-BG377,0)/Inputs!$B$17)*DCF!E$6</f>
        <v>4981.376790477314</v>
      </c>
      <c r="CP377" s="15">
        <f ca="1">(BI377*DCF!F$28-DCF!F$5*MAX(BI377*DCF!F$28,0)-MAX(BI377-BH377,0)/Inputs!$B$17)*DCF!F$6</f>
        <v>7091.0180700430692</v>
      </c>
      <c r="CQ377" s="15">
        <f ca="1">(BJ377*DCF!G$28-DCF!G$5*MAX(BJ377*DCF!G$28,0)-MAX(BJ377-BI377,0)/Inputs!$B$17)*DCF!G$6</f>
        <v>8623.9715310002593</v>
      </c>
      <c r="CR377" s="15">
        <f ca="1">(BK377*DCF!H$28-DCF!H$5*MAX(BK377*DCF!H$28,0)-MAX(BK377-BJ377,0)/Inputs!$B$17)*DCF!H$6</f>
        <v>11368.489500236883</v>
      </c>
      <c r="CS377" s="15">
        <f ca="1">(BL377*DCF!I$28-DCF!I$5*MAX(BL377*DCF!I$28,0)-MAX(BL377-BK377,0)/Inputs!$B$17)*DCF!I$6</f>
        <v>15348.433052327144</v>
      </c>
      <c r="CT377" s="15">
        <f ca="1">(BM377*DCF!J$28-DCF!J$5*MAX(BM377*DCF!J$28,0)-MAX(BM377-BL377,0)/Inputs!$B$17)*DCF!J$6</f>
        <v>19376.42217758163</v>
      </c>
      <c r="CU377" s="15">
        <f ca="1">(BN377*DCF!K$28-DCF!K$5*MAX(BN377*DCF!K$28,0)-MAX(BN377-BM377,0)/Inputs!$B$17)*DCF!K$6</f>
        <v>21658.739716820433</v>
      </c>
      <c r="CV377" s="15">
        <f ca="1">(BO377*DCF!L$28-DCF!L$5*MAX(BO377*DCF!L$28,0)-MAX(BO377-BN377,0)/Inputs!$B$17)*DCF!L$6</f>
        <v>25948.36377749042</v>
      </c>
      <c r="CW377" s="15">
        <f ca="1">(BP377*DCF!M$28-DCF!M$5*MAX(BP377*DCF!M$28,0)-MAX(BP377-BO377,0)/Inputs!$B$17)*DCF!M$6</f>
        <v>30429.324002852863</v>
      </c>
      <c r="CX377" s="15">
        <f ca="1">(BQ377*DCF!C$46-DCF!C$5*MAX(BQ377*DCF!C$46,0)-MAX(BQ377-Inputs!$B$20,0)/Inputs!$B$24)*DCF!C$6</f>
        <v>-722.54207493066599</v>
      </c>
      <c r="CY377" s="15">
        <f ca="1">(BR377*DCF!D$46-DCF!D$5*MAX(BR377*DCF!D$46,0)-MAX(BR377-BQ377,0)/Inputs!$B$24)*DCF!D$6</f>
        <v>-1165.0797826390326</v>
      </c>
      <c r="CZ377" s="15">
        <f ca="1">(BS377*DCF!E$46-DCF!E$5*MAX(BS377*DCF!E$46,0)-MAX(BS377-BR377,0)/Inputs!$B$24)*DCF!E$6</f>
        <v>-2883.2996861532311</v>
      </c>
      <c r="DA377" s="15">
        <f ca="1">(BT377*DCF!F$46-DCF!F$5*MAX(BT377*DCF!F$46,0)-MAX(BT377-BS377,0)/Inputs!$B$24)*DCF!F$6</f>
        <v>-3465.4053400782823</v>
      </c>
      <c r="DB377" s="15">
        <f ca="1">(BU377*DCF!G$46-DCF!G$5*MAX(BU377*DCF!G$46,0)-MAX(BU377-BT377,0)/Inputs!$B$24)*DCF!G$6</f>
        <v>-2906.4985154501164</v>
      </c>
      <c r="DC377" s="15">
        <f ca="1">(BV377*DCF!H$46-DCF!H$5*MAX(BV377*DCF!H$46,0)-MAX(BV377-BU377,0)/Inputs!$B$24)*DCF!H$6</f>
        <v>-8155.4818713188333</v>
      </c>
      <c r="DD377" s="15">
        <f ca="1">(BW377*DCF!I$46-DCF!I$5*MAX(BW377*DCF!I$46,0)-MAX(BW377-BV377,0)/Inputs!$B$24)*DCF!I$6</f>
        <v>-6766.5806508732558</v>
      </c>
      <c r="DE377" s="15">
        <f ca="1">(BX377*DCF!J$46-DCF!J$5*MAX(BX377*DCF!J$46,0)-MAX(BX377-BW377,0)/Inputs!$B$24)*DCF!J$6</f>
        <v>336.7395783520592</v>
      </c>
      <c r="DF377" s="15">
        <f ca="1">(BY377*DCF!K$46-DCF!K$5*MAX(BY377*DCF!K$46,0)-MAX(BY377-BX377,0)/Inputs!$B$24)*DCF!K$6</f>
        <v>5081.1933959510998</v>
      </c>
      <c r="DG377" s="15">
        <f ca="1">(BZ377*DCF!L$46-DCF!L$5*MAX(BZ377*DCF!L$46,0)-MAX(BZ377-BY377,0)/Inputs!$B$24)*DCF!L$6</f>
        <v>2690.238596133499</v>
      </c>
      <c r="DH377" s="15">
        <f ca="1">(CA377*DCF!M$46-DCF!M$5*MAX(CA377*DCF!M$46,0)-MAX(CA377-BZ377,0)/Inputs!$B$24)*DCF!M$6</f>
        <v>4541.0306483428731</v>
      </c>
      <c r="DI377" s="15">
        <f ca="1">SUM(CB377:CL377)+BE377*DCF!M$10*(1+Inputs!$B$30)*(1-Inputs!$B$33)*(1-Inputs!$B$30/Inputs!$B$31)/(Inputs!$B$29-Inputs!$B$30)*DCF!M$6</f>
        <v>116262.23022357812</v>
      </c>
      <c r="DJ377" s="15">
        <f ca="1">SUM(CM377:CW377)+BP377*DCF!M$28*(1+Inputs!$B$30)*(1-Inputs!$B$33)*(1-Inputs!$B$30/Inputs!$B$31)/(Inputs!$B$29-Inputs!$B$30)*DCF!M$6</f>
        <v>790117.50636103319</v>
      </c>
      <c r="DK377" s="15">
        <f ca="1">SUM(CX377:DH377)+CA377*DCF!M$46*(1+Inputs!$B$30)*(1-Inputs!$B$33)*(1-Inputs!$B$30/Inputs!$B$31)/(Inputs!$B$29-Inputs!$B$30)*DCF!M$6</f>
        <v>207329.83709675391</v>
      </c>
      <c r="DM377" s="15">
        <f ca="1">DI377+DJ377+DK377+Inputs!$B$34+Inputs!$B$36-Inputs!$B$35</f>
        <v>1190560.5736813652</v>
      </c>
    </row>
    <row r="378" spans="1:117" x14ac:dyDescent="0.75">
      <c r="A378" s="11">
        <v>365</v>
      </c>
      <c r="C378" s="24">
        <f t="shared" ca="1" si="216"/>
        <v>0.89123390941668923</v>
      </c>
      <c r="D378" s="24">
        <f t="shared" ca="1" si="216"/>
        <v>-1.4838436982196344</v>
      </c>
      <c r="E378" s="24">
        <f t="shared" ca="1" si="216"/>
        <v>0.77562855218036719</v>
      </c>
      <c r="F378" s="24">
        <f t="shared" ca="1" si="216"/>
        <v>0.29834681052015011</v>
      </c>
      <c r="G378" s="24">
        <f t="shared" ca="1" si="216"/>
        <v>-0.55493534131271416</v>
      </c>
      <c r="H378" s="24">
        <f t="shared" ca="1" si="216"/>
        <v>8.2796041034503193E-2</v>
      </c>
      <c r="I378" s="24">
        <f t="shared" ca="1" si="216"/>
        <v>-0.71584469717620003</v>
      </c>
      <c r="J378" s="24">
        <f t="shared" ca="1" si="216"/>
        <v>-5.1234265517367011E-2</v>
      </c>
      <c r="K378" s="24">
        <f t="shared" ca="1" si="216"/>
        <v>-0.24789892153677162</v>
      </c>
      <c r="L378" s="24">
        <f t="shared" ca="1" si="216"/>
        <v>-0.41085662744497065</v>
      </c>
      <c r="M378" s="24">
        <f t="shared" ca="1" si="216"/>
        <v>-1.5601706295988065</v>
      </c>
      <c r="N378" s="24">
        <f ca="1">SQRT(Inputs!$B$38)*C378+SQRT(1-Inputs!$B$38)*_xlfn.NORM.S.INV(RAND())</f>
        <v>-0.95393486295595964</v>
      </c>
      <c r="O378" s="24">
        <f ca="1">SQRT(Inputs!$B$38)*D378+SQRT(1-Inputs!$B$38)*_xlfn.NORM.S.INV(RAND())</f>
        <v>-0.32813853869245663</v>
      </c>
      <c r="P378" s="24">
        <f ca="1">SQRT(Inputs!$B$38)*E378+SQRT(1-Inputs!$B$38)*_xlfn.NORM.S.INV(RAND())</f>
        <v>0.75403579602070359</v>
      </c>
      <c r="Q378" s="24">
        <f ca="1">SQRT(Inputs!$B$38)*F378+SQRT(1-Inputs!$B$38)*_xlfn.NORM.S.INV(RAND())</f>
        <v>9.6514139563095597E-2</v>
      </c>
      <c r="R378" s="24">
        <f ca="1">SQRT(Inputs!$B$38)*G378+SQRT(1-Inputs!$B$38)*_xlfn.NORM.S.INV(RAND())</f>
        <v>-1.3667737673596982</v>
      </c>
      <c r="S378" s="24">
        <f ca="1">SQRT(Inputs!$B$38)*H378+SQRT(1-Inputs!$B$38)*_xlfn.NORM.S.INV(RAND())</f>
        <v>0.24404657103442487</v>
      </c>
      <c r="T378" s="24">
        <f ca="1">SQRT(Inputs!$B$38)*I378+SQRT(1-Inputs!$B$38)*_xlfn.NORM.S.INV(RAND())</f>
        <v>3.1383173674985165E-2</v>
      </c>
      <c r="U378" s="24">
        <f ca="1">SQRT(Inputs!$B$38)*J378+SQRT(1-Inputs!$B$38)*_xlfn.NORM.S.INV(RAND())</f>
        <v>0.73426567105051066</v>
      </c>
      <c r="V378" s="24">
        <f ca="1">SQRT(Inputs!$B$38)*K378+SQRT(1-Inputs!$B$38)*_xlfn.NORM.S.INV(RAND())</f>
        <v>0.51824446928649204</v>
      </c>
      <c r="W378" s="24">
        <f ca="1">SQRT(Inputs!$B$38)*L378+SQRT(1-Inputs!$B$38)*_xlfn.NORM.S.INV(RAND())</f>
        <v>0.64006614406502527</v>
      </c>
      <c r="X378" s="24">
        <f ca="1">SQRT(Inputs!$B$38)*M378+SQRT(1-Inputs!$B$38)*_xlfn.NORM.S.INV(RAND())</f>
        <v>-1.1450144037089496</v>
      </c>
      <c r="Y378" s="24">
        <f ca="1">SQRT(Inputs!$B$38)*C378+SQRT(1-Inputs!$B$38)*_xlfn.NORM.S.INV(RAND())</f>
        <v>0.39973806497849673</v>
      </c>
      <c r="Z378" s="24">
        <f ca="1">SQRT(Inputs!$B$38)*D378+SQRT(1-Inputs!$B$38)*_xlfn.NORM.S.INV(RAND())</f>
        <v>-0.17469115813082881</v>
      </c>
      <c r="AA378" s="24">
        <f ca="1">SQRT(Inputs!$B$38)*E378+SQRT(1-Inputs!$B$38)*_xlfn.NORM.S.INV(RAND())</f>
        <v>0.67341147929389189</v>
      </c>
      <c r="AB378" s="24">
        <f ca="1">SQRT(Inputs!$B$38)*F378+SQRT(1-Inputs!$B$38)*_xlfn.NORM.S.INV(RAND())</f>
        <v>0.37001111537619236</v>
      </c>
      <c r="AC378" s="24">
        <f ca="1">SQRT(Inputs!$B$38)*G378+SQRT(1-Inputs!$B$38)*_xlfn.NORM.S.INV(RAND())</f>
        <v>-1.0265891225779749</v>
      </c>
      <c r="AD378" s="24">
        <f ca="1">SQRT(Inputs!$B$38)*H378+SQRT(1-Inputs!$B$38)*_xlfn.NORM.S.INV(RAND())</f>
        <v>2.4180148409782802</v>
      </c>
      <c r="AE378" s="24">
        <f ca="1">SQRT(Inputs!$B$38)*I378+SQRT(1-Inputs!$B$38)*_xlfn.NORM.S.INV(RAND())</f>
        <v>-0.73775543103949848</v>
      </c>
      <c r="AF378" s="24">
        <f ca="1">SQRT(Inputs!$B$38)*J378+SQRT(1-Inputs!$B$38)*_xlfn.NORM.S.INV(RAND())</f>
        <v>1.6581833005619453</v>
      </c>
      <c r="AG378" s="24">
        <f ca="1">SQRT(Inputs!$B$38)*K378+SQRT(1-Inputs!$B$38)*_xlfn.NORM.S.INV(RAND())</f>
        <v>1.1122634195337511</v>
      </c>
      <c r="AH378" s="24">
        <f ca="1">SQRT(Inputs!$B$38)*L378+SQRT(1-Inputs!$B$38)*_xlfn.NORM.S.INV(RAND())</f>
        <v>0.31910029876740287</v>
      </c>
      <c r="AI378" s="24">
        <f ca="1">SQRT(Inputs!$B$38)*M378+SQRT(1-Inputs!$B$38)*_xlfn.NORM.S.INV(RAND())</f>
        <v>-0.6339358320066063</v>
      </c>
      <c r="AJ378" s="24">
        <f ca="1">SQRT(Inputs!$B$38)*C378+SQRT(1-Inputs!$B$38)*_xlfn.NORM.S.INV(RAND())</f>
        <v>-0.95955832865569368</v>
      </c>
      <c r="AK378" s="24">
        <f ca="1">SQRT(Inputs!$B$38)*D378+SQRT(1-Inputs!$B$38)*_xlfn.NORM.S.INV(RAND())</f>
        <v>-0.16384105532021509</v>
      </c>
      <c r="AL378" s="24">
        <f ca="1">SQRT(Inputs!$B$38)*E378+SQRT(1-Inputs!$B$38)*_xlfn.NORM.S.INV(RAND())</f>
        <v>-1.295578169864255</v>
      </c>
      <c r="AM378" s="24">
        <f ca="1">SQRT(Inputs!$B$38)*F378+SQRT(1-Inputs!$B$38)*_xlfn.NORM.S.INV(RAND())</f>
        <v>0.31488736069808954</v>
      </c>
      <c r="AN378" s="24">
        <f ca="1">SQRT(Inputs!$B$38)*G378+SQRT(1-Inputs!$B$38)*_xlfn.NORM.S.INV(RAND())</f>
        <v>-0.89113534449970155</v>
      </c>
      <c r="AO378" s="24">
        <f ca="1">SQRT(Inputs!$B$38)*H378+SQRT(1-Inputs!$B$38)*_xlfn.NORM.S.INV(RAND())</f>
        <v>1.7769442429867552</v>
      </c>
      <c r="AP378" s="24">
        <f ca="1">SQRT(Inputs!$B$38)*I378+SQRT(1-Inputs!$B$38)*_xlfn.NORM.S.INV(RAND())</f>
        <v>-0.61484861758549947</v>
      </c>
      <c r="AQ378" s="24">
        <f ca="1">SQRT(Inputs!$B$38)*J378+SQRT(1-Inputs!$B$38)*_xlfn.NORM.S.INV(RAND())</f>
        <v>0.70119979556541789</v>
      </c>
      <c r="AR378" s="24">
        <f ca="1">SQRT(Inputs!$B$38)*K378+SQRT(1-Inputs!$B$38)*_xlfn.NORM.S.INV(RAND())</f>
        <v>0.83717741415417157</v>
      </c>
      <c r="AS378" s="24">
        <f ca="1">SQRT(Inputs!$B$38)*L378+SQRT(1-Inputs!$B$38)*_xlfn.NORM.S.INV(RAND())</f>
        <v>-1.1061958200450137</v>
      </c>
      <c r="AT378" s="24">
        <f ca="1">SQRT(Inputs!$B$38)*M378+SQRT(1-Inputs!$B$38)*_xlfn.NORM.S.INV(RAND())</f>
        <v>0.2411368407879928</v>
      </c>
      <c r="AU378" s="15">
        <f ca="1">Inputs!$B$6*EXP($B$8-0.5*C$5^2+C$5*N378)</f>
        <v>4252.2181621792133</v>
      </c>
      <c r="AV378" s="15">
        <f t="shared" ca="1" si="183"/>
        <v>4932.1587968714093</v>
      </c>
      <c r="AW378" s="15">
        <f t="shared" ca="1" si="184"/>
        <v>6657.7236413126948</v>
      </c>
      <c r="AX378" s="15">
        <f t="shared" ca="1" si="185"/>
        <v>8227.0161751542601</v>
      </c>
      <c r="AY378" s="15">
        <f t="shared" ca="1" si="186"/>
        <v>8570.902797960578</v>
      </c>
      <c r="AZ378" s="15">
        <f t="shared" ca="1" si="187"/>
        <v>10767.973175811328</v>
      </c>
      <c r="BA378" s="15">
        <f t="shared" ca="1" si="188"/>
        <v>13220.598375104564</v>
      </c>
      <c r="BB378" s="15">
        <f t="shared" ca="1" si="189"/>
        <v>17421.673282758064</v>
      </c>
      <c r="BC378" s="15">
        <f t="shared" ca="1" si="190"/>
        <v>22431.678542250007</v>
      </c>
      <c r="BD378" s="15">
        <f t="shared" ca="1" si="191"/>
        <v>29176.385077382001</v>
      </c>
      <c r="BE378" s="15">
        <f t="shared" ca="1" si="192"/>
        <v>32211.246231515142</v>
      </c>
      <c r="BF378" s="15">
        <f ca="1">Inputs!$B$13*EXP($B$9-0.5*C$6^2+C$6*Y378)</f>
        <v>14971.690236651486</v>
      </c>
      <c r="BG378" s="15">
        <f t="shared" ca="1" si="193"/>
        <v>17680.3485063792</v>
      </c>
      <c r="BH378" s="15">
        <f t="shared" ca="1" si="194"/>
        <v>24154.78210567393</v>
      </c>
      <c r="BI378" s="15">
        <f t="shared" ca="1" si="195"/>
        <v>31301.980283796369</v>
      </c>
      <c r="BJ378" s="15">
        <f t="shared" ca="1" si="196"/>
        <v>33095.814743781426</v>
      </c>
      <c r="BK378" s="15">
        <f t="shared" ca="1" si="197"/>
        <v>56454.134885388143</v>
      </c>
      <c r="BL378" s="15">
        <f t="shared" ca="1" si="198"/>
        <v>63024.105438506573</v>
      </c>
      <c r="BM378" s="15">
        <f t="shared" ca="1" si="199"/>
        <v>95191.03879491004</v>
      </c>
      <c r="BN378" s="15">
        <f t="shared" ca="1" si="200"/>
        <v>133765.35889944652</v>
      </c>
      <c r="BO378" s="15">
        <f t="shared" ca="1" si="201"/>
        <v>170803.92841795358</v>
      </c>
      <c r="BP378" s="15">
        <f t="shared" ca="1" si="202"/>
        <v>195658.00914112071</v>
      </c>
      <c r="BQ378" s="15">
        <f ca="1">Inputs!$B$20*EXP($B$10-0.5*C$7^2+C$7*AJ378)</f>
        <v>3052.1146527110968</v>
      </c>
      <c r="BR378" s="15">
        <f t="shared" ca="1" si="203"/>
        <v>3931.3526540061148</v>
      </c>
      <c r="BS378" s="15">
        <f t="shared" ca="1" si="204"/>
        <v>3710.835409711211</v>
      </c>
      <c r="BT378" s="15">
        <f t="shared" ca="1" si="205"/>
        <v>5557.0260615052512</v>
      </c>
      <c r="BU378" s="15">
        <f t="shared" ca="1" si="206"/>
        <v>6207.5763196238695</v>
      </c>
      <c r="BV378" s="15">
        <f t="shared" ca="1" si="207"/>
        <v>12888.608137986221</v>
      </c>
      <c r="BW378" s="15">
        <f t="shared" ca="1" si="208"/>
        <v>15790.743875200269</v>
      </c>
      <c r="BX378" s="15">
        <f t="shared" ca="1" si="209"/>
        <v>25419.369658663603</v>
      </c>
      <c r="BY378" s="15">
        <f t="shared" ca="1" si="210"/>
        <v>41803.985430644774</v>
      </c>
      <c r="BZ378" s="15">
        <f t="shared" ca="1" si="211"/>
        <v>47863.254931609968</v>
      </c>
      <c r="CA378" s="15">
        <f t="shared" ca="1" si="212"/>
        <v>70176.925589026592</v>
      </c>
      <c r="CB378" s="15">
        <f ca="1">(AU378*DCF!C$10-DCF!C$5*MAX(AU378*DCF!C$10,0)-MAX(AU378-Inputs!$B$6,0)/Inputs!$B$10)*DCF!C$6</f>
        <v>1048.1368817151183</v>
      </c>
      <c r="CC378" s="15">
        <f ca="1">(AV378*DCF!D$10-DCF!D$5*MAX(AV378*DCF!D$10,0)-MAX(AV378-AU378,0)/Inputs!$B$10)*DCF!D$6</f>
        <v>1036.3945639992567</v>
      </c>
      <c r="CD378" s="15">
        <f ca="1">(AW378*DCF!E$10-DCF!E$5*MAX(AW378*DCF!E$10,0)-MAX(AW378-AV378,0)/Inputs!$B$10)*DCF!E$6</f>
        <v>1148.4937452356698</v>
      </c>
      <c r="CE378" s="15">
        <f ca="1">(AX378*DCF!F$10-DCF!F$5*MAX(AX378*DCF!F$10,0)-MAX(AX378-AW378,0)/Inputs!$B$10)*DCF!F$6</f>
        <v>1469.413650811013</v>
      </c>
      <c r="CF378" s="15">
        <f ca="1">(AY378*DCF!G$10-DCF!G$5*MAX(AY378*DCF!G$10,0)-MAX(AY378-AX378,0)/Inputs!$B$10)*DCF!G$6</f>
        <v>1699.8465621129408</v>
      </c>
      <c r="CG378" s="15">
        <f ca="1">(AZ378*DCF!H$10-DCF!H$5*MAX(AZ378*DCF!H$10,0)-MAX(AZ378-AY378,0)/Inputs!$B$10)*DCF!H$6</f>
        <v>1700.4804824744251</v>
      </c>
      <c r="CH378" s="15">
        <f ca="1">(BA378*DCF!I$10-DCF!I$5*MAX(BA378*DCF!I$10,0)-MAX(BA378-AZ378,0)/Inputs!$B$10)*DCF!I$6</f>
        <v>2012.6045693292497</v>
      </c>
      <c r="CI378" s="15">
        <f ca="1">(BB378*DCF!J$10-DCF!J$5*MAX(BB378*DCF!J$10,0)-MAX(BB378-BA378,0)/Inputs!$B$10)*DCF!J$6</f>
        <v>2352.995885156814</v>
      </c>
      <c r="CJ378" s="15">
        <f ca="1">(BC378*DCF!K$10-DCF!K$5*MAX(BC378*DCF!K$10,0)-MAX(BC378-BB378,0)/Inputs!$B$10)*DCF!K$6</f>
        <v>2909.8155204361979</v>
      </c>
      <c r="CK378" s="15">
        <f ca="1">(BD378*DCF!L$10-DCF!L$5*MAX(BD378*DCF!L$10,0)-MAX(BD378-BC378,0)/Inputs!$B$10)*DCF!L$6</f>
        <v>3528.153925542113</v>
      </c>
      <c r="CL378" s="15">
        <f ca="1">(BE378*DCF!M$10-DCF!M$5*MAX(BE378*DCF!M$10,0)-MAX(BE378-BD378,0)/Inputs!$B$10)*DCF!M$6</f>
        <v>4182.8768729537869</v>
      </c>
      <c r="CM378" s="15">
        <f ca="1">(BF378*DCF!C$28-DCF!C$5*MAX(BF378*DCF!C$28,0)-MAX(BF378-Inputs!$B$13,0)/Inputs!$B$17)*DCF!C$6</f>
        <v>3741.388640096468</v>
      </c>
      <c r="CN378" s="15">
        <f ca="1">(BG378*DCF!D$28-DCF!D$5*MAX(BG378*DCF!D$28,0)-MAX(BG378-BF378,0)/Inputs!$B$17)*DCF!D$6</f>
        <v>4629.3894114401201</v>
      </c>
      <c r="CO378" s="15">
        <f ca="1">(BH378*DCF!E$28-DCF!E$5*MAX(BH378*DCF!E$28,0)-MAX(BH378-BG378,0)/Inputs!$B$17)*DCF!E$6</f>
        <v>5565.0426598361937</v>
      </c>
      <c r="CP378" s="15">
        <f ca="1">(BI378*DCF!F$28-DCF!F$5*MAX(BI378*DCF!F$28,0)-MAX(BI378-BH378,0)/Inputs!$B$17)*DCF!F$6</f>
        <v>7196.4027274806713</v>
      </c>
      <c r="CQ378" s="15">
        <f ca="1">(BJ378*DCF!G$28-DCF!G$5*MAX(BJ378*DCF!G$28,0)-MAX(BJ378-BI378,0)/Inputs!$B$17)*DCF!G$6</f>
        <v>8285.2549972482011</v>
      </c>
      <c r="CR378" s="15">
        <f ca="1">(BK378*DCF!H$28-DCF!H$5*MAX(BK378*DCF!H$28,0)-MAX(BK378-BJ378,0)/Inputs!$B$17)*DCF!H$6</f>
        <v>10332.50296768053</v>
      </c>
      <c r="CS378" s="15">
        <f ca="1">(BL378*DCF!I$28-DCF!I$5*MAX(BL378*DCF!I$28,0)-MAX(BL378-BK378,0)/Inputs!$B$17)*DCF!I$6</f>
        <v>13877.317612790172</v>
      </c>
      <c r="CT378" s="15">
        <f ca="1">(BM378*DCF!J$28-DCF!J$5*MAX(BM378*DCF!J$28,0)-MAX(BM378-BL378,0)/Inputs!$B$17)*DCF!J$6</f>
        <v>16970.431474236739</v>
      </c>
      <c r="CU378" s="15">
        <f ca="1">(BN378*DCF!K$28-DCF!K$5*MAX(BN378*DCF!K$28,0)-MAX(BN378-BM378,0)/Inputs!$B$17)*DCF!K$6</f>
        <v>23524.160550507484</v>
      </c>
      <c r="CV378" s="15">
        <f ca="1">(BO378*DCF!L$28-DCF!L$5*MAX(BO378*DCF!L$28,0)-MAX(BO378-BN378,0)/Inputs!$B$17)*DCF!L$6</f>
        <v>29887.992969944273</v>
      </c>
      <c r="CW378" s="15">
        <f ca="1">(BP378*DCF!M$28-DCF!M$5*MAX(BP378*DCF!M$28,0)-MAX(BP378-BO378,0)/Inputs!$B$17)*DCF!M$6</f>
        <v>34215.217835124546</v>
      </c>
      <c r="CX378" s="15">
        <f ca="1">(BQ378*DCF!C$46-DCF!C$5*MAX(BQ378*DCF!C$46,0)-MAX(BQ378-Inputs!$B$20,0)/Inputs!$B$24)*DCF!C$6</f>
        <v>-704.87636321272441</v>
      </c>
      <c r="CY378" s="15">
        <f ca="1">(BR378*DCF!D$46-DCF!D$5*MAX(BR378*DCF!D$46,0)-MAX(BR378-BQ378,0)/Inputs!$B$24)*DCF!D$6</f>
        <v>-1046.1537745243565</v>
      </c>
      <c r="CZ378" s="15">
        <f ca="1">(BS378*DCF!E$46-DCF!E$5*MAX(BS378*DCF!E$46,0)-MAX(BS378-BR378,0)/Inputs!$B$24)*DCF!E$6</f>
        <v>-438.8127482475445</v>
      </c>
      <c r="DA378" s="15">
        <f ca="1">(BT378*DCF!F$46-DCF!F$5*MAX(BT378*DCF!F$46,0)-MAX(BT378-BS378,0)/Inputs!$B$24)*DCF!F$6</f>
        <v>-1076.9541508544849</v>
      </c>
      <c r="DB378" s="15">
        <f ca="1">(BU378*DCF!G$46-DCF!G$5*MAX(BU378*DCF!G$46,0)-MAX(BU378-BT378,0)/Inputs!$B$24)*DCF!G$6</f>
        <v>-427.64285624631822</v>
      </c>
      <c r="DC378" s="15">
        <f ca="1">(BV378*DCF!H$46-DCF!H$5*MAX(BV378*DCF!H$46,0)-MAX(BV378-BU378,0)/Inputs!$B$24)*DCF!H$6</f>
        <v>-2076.0897021949827</v>
      </c>
      <c r="DD378" s="15">
        <f ca="1">(BW378*DCF!I$46-DCF!I$5*MAX(BW378*DCF!I$46,0)-MAX(BW378-BV378,0)/Inputs!$B$24)*DCF!I$6</f>
        <v>-468.39754960380611</v>
      </c>
      <c r="DE378" s="15">
        <f ca="1">(BX378*DCF!J$46-DCF!J$5*MAX(BX378*DCF!J$46,0)-MAX(BX378-BW378,0)/Inputs!$B$24)*DCF!J$6</f>
        <v>-1487.0820047461527</v>
      </c>
      <c r="DF378" s="15">
        <f ca="1">(BY378*DCF!K$46-DCF!K$5*MAX(BY378*DCF!K$46,0)-MAX(BY378-BX378,0)/Inputs!$B$24)*DCF!K$6</f>
        <v>-1625.8113776710734</v>
      </c>
      <c r="DG378" s="15">
        <f ca="1">(BZ378*DCF!L$46-DCF!L$5*MAX(BZ378*DCF!L$46,0)-MAX(BZ378-BY378,0)/Inputs!$B$24)*DCF!L$6</f>
        <v>1937.3329005941662</v>
      </c>
      <c r="DH378" s="15">
        <f ca="1">(CA378*DCF!M$46-DCF!M$5*MAX(CA378*DCF!M$46,0)-MAX(CA378-BZ378,0)/Inputs!$B$24)*DCF!M$6</f>
        <v>836.78432040179416</v>
      </c>
      <c r="DI378" s="15">
        <f ca="1">SUM(CB378:CL378)+BE378*DCF!M$10*(1+Inputs!$B$30)*(1-Inputs!$B$33)*(1-Inputs!$B$30/Inputs!$B$31)/(Inputs!$B$29-Inputs!$B$30)*DCF!M$6</f>
        <v>112733.53687170826</v>
      </c>
      <c r="DJ378" s="15">
        <f ca="1">SUM(CM378:CW378)+BP378*DCF!M$28*(1+Inputs!$B$30)*(1-Inputs!$B$33)*(1-Inputs!$B$30/Inputs!$B$31)/(Inputs!$B$29-Inputs!$B$30)*DCF!M$6</f>
        <v>884250.2041784639</v>
      </c>
      <c r="DK378" s="15">
        <f ca="1">SUM(CX378:DH378)+CA378*DCF!M$46*(1+Inputs!$B$30)*(1-Inputs!$B$33)*(1-Inputs!$B$30/Inputs!$B$31)/(Inputs!$B$29-Inputs!$B$30)*DCF!M$6</f>
        <v>101924.13664260092</v>
      </c>
      <c r="DM378" s="15">
        <f ca="1">DI378+DJ378+DK378+Inputs!$B$34+Inputs!$B$36-Inputs!$B$35</f>
        <v>1175758.877692773</v>
      </c>
    </row>
    <row r="379" spans="1:117" x14ac:dyDescent="0.75">
      <c r="A379" s="11">
        <v>366</v>
      </c>
      <c r="C379" s="24">
        <f t="shared" ca="1" si="216"/>
        <v>-0.58081906940237971</v>
      </c>
      <c r="D379" s="24">
        <f t="shared" ca="1" si="216"/>
        <v>-6.0633113148708166E-2</v>
      </c>
      <c r="E379" s="24">
        <f t="shared" ca="1" si="216"/>
        <v>-0.36452540036171838</v>
      </c>
      <c r="F379" s="24">
        <f t="shared" ca="1" si="216"/>
        <v>0.61674205299846097</v>
      </c>
      <c r="G379" s="24">
        <f t="shared" ca="1" si="216"/>
        <v>-1.153411812343857</v>
      </c>
      <c r="H379" s="24">
        <f t="shared" ca="1" si="216"/>
        <v>-0.51796877366807947</v>
      </c>
      <c r="I379" s="24">
        <f t="shared" ca="1" si="216"/>
        <v>-0.92616149319562591</v>
      </c>
      <c r="J379" s="24">
        <f t="shared" ca="1" si="216"/>
        <v>0.7036398105791124</v>
      </c>
      <c r="K379" s="24">
        <f t="shared" ca="1" si="216"/>
        <v>0.20017820103502235</v>
      </c>
      <c r="L379" s="24">
        <f t="shared" ca="1" si="216"/>
        <v>1.1213241692160349</v>
      </c>
      <c r="M379" s="24">
        <f t="shared" ca="1" si="216"/>
        <v>2.4321878465946263</v>
      </c>
      <c r="N379" s="24">
        <f ca="1">SQRT(Inputs!$B$38)*C379+SQRT(1-Inputs!$B$38)*_xlfn.NORM.S.INV(RAND())</f>
        <v>0.9315014994123777</v>
      </c>
      <c r="O379" s="24">
        <f ca="1">SQRT(Inputs!$B$38)*D379+SQRT(1-Inputs!$B$38)*_xlfn.NORM.S.INV(RAND())</f>
        <v>-1.3135345234033273</v>
      </c>
      <c r="P379" s="24">
        <f ca="1">SQRT(Inputs!$B$38)*E379+SQRT(1-Inputs!$B$38)*_xlfn.NORM.S.INV(RAND())</f>
        <v>-0.53928091470747574</v>
      </c>
      <c r="Q379" s="24">
        <f ca="1">SQRT(Inputs!$B$38)*F379+SQRT(1-Inputs!$B$38)*_xlfn.NORM.S.INV(RAND())</f>
        <v>0.1556618883778299</v>
      </c>
      <c r="R379" s="24">
        <f ca="1">SQRT(Inputs!$B$38)*G379+SQRT(1-Inputs!$B$38)*_xlfn.NORM.S.INV(RAND())</f>
        <v>-0.99995288810652605</v>
      </c>
      <c r="S379" s="24">
        <f ca="1">SQRT(Inputs!$B$38)*H379+SQRT(1-Inputs!$B$38)*_xlfn.NORM.S.INV(RAND())</f>
        <v>-1.6048877227717373</v>
      </c>
      <c r="T379" s="24">
        <f ca="1">SQRT(Inputs!$B$38)*I379+SQRT(1-Inputs!$B$38)*_xlfn.NORM.S.INV(RAND())</f>
        <v>9.4802411285450638E-3</v>
      </c>
      <c r="U379" s="24">
        <f ca="1">SQRT(Inputs!$B$38)*J379+SQRT(1-Inputs!$B$38)*_xlfn.NORM.S.INV(RAND())</f>
        <v>-2.3788500763550269E-2</v>
      </c>
      <c r="V379" s="24">
        <f ca="1">SQRT(Inputs!$B$38)*K379+SQRT(1-Inputs!$B$38)*_xlfn.NORM.S.INV(RAND())</f>
        <v>-0.49746271677331111</v>
      </c>
      <c r="W379" s="24">
        <f ca="1">SQRT(Inputs!$B$38)*L379+SQRT(1-Inputs!$B$38)*_xlfn.NORM.S.INV(RAND())</f>
        <v>0.19915555625459141</v>
      </c>
      <c r="X379" s="24">
        <f ca="1">SQRT(Inputs!$B$38)*M379+SQRT(1-Inputs!$B$38)*_xlfn.NORM.S.INV(RAND())</f>
        <v>0.7739292583848344</v>
      </c>
      <c r="Y379" s="24">
        <f ca="1">SQRT(Inputs!$B$38)*C379+SQRT(1-Inputs!$B$38)*_xlfn.NORM.S.INV(RAND())</f>
        <v>-0.54157159252083098</v>
      </c>
      <c r="Z379" s="24">
        <f ca="1">SQRT(Inputs!$B$38)*D379+SQRT(1-Inputs!$B$38)*_xlfn.NORM.S.INV(RAND())</f>
        <v>1.5064056878775716</v>
      </c>
      <c r="AA379" s="24">
        <f ca="1">SQRT(Inputs!$B$38)*E379+SQRT(1-Inputs!$B$38)*_xlfn.NORM.S.INV(RAND())</f>
        <v>-0.52684855115706886</v>
      </c>
      <c r="AB379" s="24">
        <f ca="1">SQRT(Inputs!$B$38)*F379+SQRT(1-Inputs!$B$38)*_xlfn.NORM.S.INV(RAND())</f>
        <v>0.11089963749390308</v>
      </c>
      <c r="AC379" s="24">
        <f ca="1">SQRT(Inputs!$B$38)*G379+SQRT(1-Inputs!$B$38)*_xlfn.NORM.S.INV(RAND())</f>
        <v>-1.3515458395733879</v>
      </c>
      <c r="AD379" s="24">
        <f ca="1">SQRT(Inputs!$B$38)*H379+SQRT(1-Inputs!$B$38)*_xlfn.NORM.S.INV(RAND())</f>
        <v>0.41284301017948144</v>
      </c>
      <c r="AE379" s="24">
        <f ca="1">SQRT(Inputs!$B$38)*I379+SQRT(1-Inputs!$B$38)*_xlfn.NORM.S.INV(RAND())</f>
        <v>-0.36115737718582741</v>
      </c>
      <c r="AF379" s="24">
        <f ca="1">SQRT(Inputs!$B$38)*J379+SQRT(1-Inputs!$B$38)*_xlfn.NORM.S.INV(RAND())</f>
        <v>0.12704570208458327</v>
      </c>
      <c r="AG379" s="24">
        <f ca="1">SQRT(Inputs!$B$38)*K379+SQRT(1-Inputs!$B$38)*_xlfn.NORM.S.INV(RAND())</f>
        <v>-7.1154167445794697E-2</v>
      </c>
      <c r="AH379" s="24">
        <f ca="1">SQRT(Inputs!$B$38)*L379+SQRT(1-Inputs!$B$38)*_xlfn.NORM.S.INV(RAND())</f>
        <v>-0.57574585334437078</v>
      </c>
      <c r="AI379" s="24">
        <f ca="1">SQRT(Inputs!$B$38)*M379+SQRT(1-Inputs!$B$38)*_xlfn.NORM.S.INV(RAND())</f>
        <v>1.8176167079022192</v>
      </c>
      <c r="AJ379" s="24">
        <f ca="1">SQRT(Inputs!$B$38)*C379+SQRT(1-Inputs!$B$38)*_xlfn.NORM.S.INV(RAND())</f>
        <v>1.3161497775670714</v>
      </c>
      <c r="AK379" s="24">
        <f ca="1">SQRT(Inputs!$B$38)*D379+SQRT(1-Inputs!$B$38)*_xlfn.NORM.S.INV(RAND())</f>
        <v>-1.6260795338120579</v>
      </c>
      <c r="AL379" s="24">
        <f ca="1">SQRT(Inputs!$B$38)*E379+SQRT(1-Inputs!$B$38)*_xlfn.NORM.S.INV(RAND())</f>
        <v>0.73185180314975229</v>
      </c>
      <c r="AM379" s="24">
        <f ca="1">SQRT(Inputs!$B$38)*F379+SQRT(1-Inputs!$B$38)*_xlfn.NORM.S.INV(RAND())</f>
        <v>-0.26386975915134453</v>
      </c>
      <c r="AN379" s="24">
        <f ca="1">SQRT(Inputs!$B$38)*G379+SQRT(1-Inputs!$B$38)*_xlfn.NORM.S.INV(RAND())</f>
        <v>-0.59697284098478842</v>
      </c>
      <c r="AO379" s="24">
        <f ca="1">SQRT(Inputs!$B$38)*H379+SQRT(1-Inputs!$B$38)*_xlfn.NORM.S.INV(RAND())</f>
        <v>-2.382880972863259</v>
      </c>
      <c r="AP379" s="24">
        <f ca="1">SQRT(Inputs!$B$38)*I379+SQRT(1-Inputs!$B$38)*_xlfn.NORM.S.INV(RAND())</f>
        <v>-1.4065672969934346</v>
      </c>
      <c r="AQ379" s="24">
        <f ca="1">SQRT(Inputs!$B$38)*J379+SQRT(1-Inputs!$B$38)*_xlfn.NORM.S.INV(RAND())</f>
        <v>1.0835054272085123</v>
      </c>
      <c r="AR379" s="24">
        <f ca="1">SQRT(Inputs!$B$38)*K379+SQRT(1-Inputs!$B$38)*_xlfn.NORM.S.INV(RAND())</f>
        <v>0.76737278095991113</v>
      </c>
      <c r="AS379" s="24">
        <f ca="1">SQRT(Inputs!$B$38)*L379+SQRT(1-Inputs!$B$38)*_xlfn.NORM.S.INV(RAND())</f>
        <v>1.1180625713776147</v>
      </c>
      <c r="AT379" s="24">
        <f ca="1">SQRT(Inputs!$B$38)*M379+SQRT(1-Inputs!$B$38)*_xlfn.NORM.S.INV(RAND())</f>
        <v>0.35649598576827768</v>
      </c>
      <c r="AU379" s="15">
        <f ca="1">Inputs!$B$6*EXP($B$8-0.5*C$5^2+C$5*N379)</f>
        <v>5769.8273010009889</v>
      </c>
      <c r="AV379" s="15">
        <f t="shared" ca="1" si="183"/>
        <v>5789.7749225786611</v>
      </c>
      <c r="AW379" s="15">
        <f t="shared" ca="1" si="184"/>
        <v>6564.3284035280149</v>
      </c>
      <c r="AX379" s="15">
        <f t="shared" ca="1" si="185"/>
        <v>8171.7694659509962</v>
      </c>
      <c r="AY379" s="15">
        <f t="shared" ca="1" si="186"/>
        <v>8885.9857371949856</v>
      </c>
      <c r="AZ379" s="15">
        <f t="shared" ca="1" si="187"/>
        <v>9107.2885811282194</v>
      </c>
      <c r="BA379" s="15">
        <f t="shared" ca="1" si="188"/>
        <v>11156.056074145481</v>
      </c>
      <c r="BB379" s="15">
        <f t="shared" ca="1" si="189"/>
        <v>13625.89788796768</v>
      </c>
      <c r="BC379" s="15">
        <f t="shared" ca="1" si="190"/>
        <v>15905.823420225146</v>
      </c>
      <c r="BD379" s="15">
        <f t="shared" ca="1" si="191"/>
        <v>19852.517861219701</v>
      </c>
      <c r="BE379" s="15">
        <f t="shared" ca="1" si="192"/>
        <v>26103.38083559163</v>
      </c>
      <c r="BF379" s="15">
        <f ca="1">Inputs!$B$13*EXP($B$9-0.5*C$6^2+C$6*Y379)</f>
        <v>12422.988093363707</v>
      </c>
      <c r="BG379" s="15">
        <f t="shared" ca="1" si="193"/>
        <v>19869.298228925869</v>
      </c>
      <c r="BH379" s="15">
        <f t="shared" ca="1" si="194"/>
        <v>22245.335420844101</v>
      </c>
      <c r="BI379" s="15">
        <f t="shared" ca="1" si="195"/>
        <v>27700.460176038436</v>
      </c>
      <c r="BJ379" s="15">
        <f t="shared" ca="1" si="196"/>
        <v>27947.658876318586</v>
      </c>
      <c r="BK379" s="15">
        <f t="shared" ca="1" si="197"/>
        <v>36283.548127409442</v>
      </c>
      <c r="BL379" s="15">
        <f t="shared" ca="1" si="198"/>
        <v>42532.016399333712</v>
      </c>
      <c r="BM379" s="15">
        <f t="shared" ca="1" si="199"/>
        <v>53112.702887820386</v>
      </c>
      <c r="BN379" s="15">
        <f t="shared" ca="1" si="200"/>
        <v>64767.352589951406</v>
      </c>
      <c r="BO379" s="15">
        <f t="shared" ca="1" si="201"/>
        <v>74530.884859918398</v>
      </c>
      <c r="BP379" s="15">
        <f t="shared" ca="1" si="202"/>
        <v>112709.94155982856</v>
      </c>
      <c r="BQ379" s="15">
        <f ca="1">Inputs!$B$20*EXP($B$10-0.5*C$7^2+C$7*AJ379)</f>
        <v>6841.3764581961859</v>
      </c>
      <c r="BR379" s="15">
        <f t="shared" ca="1" si="203"/>
        <v>5538.7016242397858</v>
      </c>
      <c r="BS379" s="15">
        <f t="shared" ca="1" si="204"/>
        <v>9358.8027518870094</v>
      </c>
      <c r="BT379" s="15">
        <f t="shared" ca="1" si="205"/>
        <v>12040.750525841804</v>
      </c>
      <c r="BU379" s="15">
        <f t="shared" ca="1" si="206"/>
        <v>14442.607367491875</v>
      </c>
      <c r="BV379" s="15">
        <f t="shared" ca="1" si="207"/>
        <v>11746.477155399332</v>
      </c>
      <c r="BW379" s="15">
        <f t="shared" ca="1" si="208"/>
        <v>12171.130901751798</v>
      </c>
      <c r="BX379" s="15">
        <f t="shared" ca="1" si="209"/>
        <v>21153.317467888734</v>
      </c>
      <c r="BY379" s="15">
        <f t="shared" ca="1" si="210"/>
        <v>34326.635817202507</v>
      </c>
      <c r="BZ379" s="15">
        <f t="shared" ca="1" si="211"/>
        <v>59155.63991212257</v>
      </c>
      <c r="CA379" s="15">
        <f t="shared" ca="1" si="212"/>
        <v>88530.118701608226</v>
      </c>
      <c r="CB379" s="15">
        <f ca="1">(AU379*DCF!C$10-DCF!C$5*MAX(AU379*DCF!C$10,0)-MAX(AU379-Inputs!$B$6,0)/Inputs!$B$10)*DCF!C$6</f>
        <v>1037.3160580554172</v>
      </c>
      <c r="CC379" s="15">
        <f ca="1">(AV379*DCF!D$10-DCF!D$5*MAX(AV379*DCF!D$10,0)-MAX(AV379-AU379,0)/Inputs!$B$10)*DCF!D$6</f>
        <v>1406.3547074856133</v>
      </c>
      <c r="CD379" s="15">
        <f ca="1">(AW379*DCF!E$10-DCF!E$5*MAX(AW379*DCF!E$10,0)-MAX(AW379-AV379,0)/Inputs!$B$10)*DCF!E$6</f>
        <v>1341.1374135924079</v>
      </c>
      <c r="CE379" s="15">
        <f ca="1">(AX379*DCF!F$10-DCF!F$5*MAX(AX379*DCF!F$10,0)-MAX(AX379-AW379,0)/Inputs!$B$10)*DCF!F$6</f>
        <v>1449.4156192528505</v>
      </c>
      <c r="CF379" s="15">
        <f ca="1">(AY379*DCF!G$10-DCF!G$5*MAX(AY379*DCF!G$10,0)-MAX(AY379-AX379,0)/Inputs!$B$10)*DCF!G$6</f>
        <v>1693.5824449357008</v>
      </c>
      <c r="CG379" s="15">
        <f ca="1">(AZ379*DCF!H$10-DCF!H$5*MAX(AZ379*DCF!H$10,0)-MAX(AZ379-AY379,0)/Inputs!$B$10)*DCF!H$6</f>
        <v>1728.8903232012531</v>
      </c>
      <c r="CH379" s="15">
        <f ca="1">(BA379*DCF!I$10-DCF!I$5*MAX(BA379*DCF!I$10,0)-MAX(BA379-AZ379,0)/Inputs!$B$10)*DCF!I$6</f>
        <v>1701.7348194009705</v>
      </c>
      <c r="CI379" s="15">
        <f ca="1">(BB379*DCF!J$10-DCF!J$5*MAX(BB379*DCF!J$10,0)-MAX(BB379-BA379,0)/Inputs!$B$10)*DCF!J$6</f>
        <v>1963.9718669193892</v>
      </c>
      <c r="CJ379" s="15">
        <f ca="1">(BC379*DCF!K$10-DCF!K$5*MAX(BC379*DCF!K$10,0)-MAX(BC379-BB379,0)/Inputs!$B$10)*DCF!K$6</f>
        <v>2241.4272539903959</v>
      </c>
      <c r="CK379" s="15">
        <f ca="1">(BD379*DCF!L$10-DCF!L$5*MAX(BD379*DCF!L$10,0)-MAX(BD379-BC379,0)/Inputs!$B$10)*DCF!L$6</f>
        <v>2483.7657145282515</v>
      </c>
      <c r="CL379" s="15">
        <f ca="1">(BE379*DCF!M$10-DCF!M$5*MAX(BE379*DCF!M$10,0)-MAX(BE379-BD379,0)/Inputs!$B$10)*DCF!M$6</f>
        <v>2936.7922860654357</v>
      </c>
      <c r="CM379" s="15">
        <f ca="1">(BF379*DCF!C$28-DCF!C$5*MAX(BF379*DCF!C$28,0)-MAX(BF379-Inputs!$B$13,0)/Inputs!$B$17)*DCF!C$6</f>
        <v>3552.1562743722407</v>
      </c>
      <c r="CN379" s="15">
        <f ca="1">(BG379*DCF!D$28-DCF!D$5*MAX(BG379*DCF!D$28,0)-MAX(BG379-BF379,0)/Inputs!$B$17)*DCF!D$6</f>
        <v>4263.3272277161568</v>
      </c>
      <c r="CO379" s="15">
        <f ca="1">(BH379*DCF!E$28-DCF!E$5*MAX(BH379*DCF!E$28,0)-MAX(BH379-BG379,0)/Inputs!$B$17)*DCF!E$6</f>
        <v>5831.9908765976343</v>
      </c>
      <c r="CP379" s="15">
        <f ca="1">(BI379*DCF!F$28-DCF!F$5*MAX(BI379*DCF!F$28,0)-MAX(BI379-BH379,0)/Inputs!$B$17)*DCF!F$6</f>
        <v>6526.7535972749811</v>
      </c>
      <c r="CQ379" s="15">
        <f ca="1">(BJ379*DCF!G$28-DCF!G$5*MAX(BJ379*DCF!G$28,0)-MAX(BJ379-BI379,0)/Inputs!$B$17)*DCF!G$6</f>
        <v>7209.6557543756071</v>
      </c>
      <c r="CR379" s="15">
        <f ca="1">(BK379*DCF!H$28-DCF!H$5*MAX(BK379*DCF!H$28,0)-MAX(BK379-BJ379,0)/Inputs!$B$17)*DCF!H$6</f>
        <v>7678.1585034646505</v>
      </c>
      <c r="CS379" s="15">
        <f ca="1">(BL379*DCF!I$28-DCF!I$5*MAX(BL379*DCF!I$28,0)-MAX(BL379-BK379,0)/Inputs!$B$17)*DCF!I$6</f>
        <v>9104.6860724668659</v>
      </c>
      <c r="CT379" s="15">
        <f ca="1">(BM379*DCF!J$28-DCF!J$5*MAX(BM379*DCF!J$28,0)-MAX(BM379-BL379,0)/Inputs!$B$17)*DCF!J$6</f>
        <v>10445.629374111784</v>
      </c>
      <c r="CU379" s="15">
        <f ca="1">(BN379*DCF!K$28-DCF!K$5*MAX(BN379*DCF!K$28,0)-MAX(BN379-BM379,0)/Inputs!$B$17)*DCF!K$6</f>
        <v>12250.239563419911</v>
      </c>
      <c r="CV379" s="15">
        <f ca="1">(BO379*DCF!L$28-DCF!L$5*MAX(BO379*DCF!L$28,0)-MAX(BO379-BN379,0)/Inputs!$B$17)*DCF!L$6</f>
        <v>13765.715966506961</v>
      </c>
      <c r="CW379" s="15">
        <f ca="1">(BP379*DCF!M$28-DCF!M$5*MAX(BP379*DCF!M$28,0)-MAX(BP379-BO379,0)/Inputs!$B$17)*DCF!M$6</f>
        <v>17215.656503292255</v>
      </c>
      <c r="CX379" s="15">
        <f ca="1">(BQ379*DCF!C$46-DCF!C$5*MAX(BQ379*DCF!C$46,0)-MAX(BQ379-Inputs!$B$20,0)/Inputs!$B$24)*DCF!C$6</f>
        <v>-3261.4617493276114</v>
      </c>
      <c r="CY379" s="15">
        <f ca="1">(BR379*DCF!D$46-DCF!D$5*MAX(BR379*DCF!D$46,0)-MAX(BR379-BQ379,0)/Inputs!$B$24)*DCF!D$6</f>
        <v>-945.32720306616989</v>
      </c>
      <c r="CZ379" s="15">
        <f ca="1">(BS379*DCF!E$46-DCF!E$5*MAX(BS379*DCF!E$46,0)-MAX(BS379-BR379,0)/Inputs!$B$24)*DCF!E$6</f>
        <v>-2612.4734191066559</v>
      </c>
      <c r="DA379" s="15">
        <f ca="1">(BT379*DCF!F$46-DCF!F$5*MAX(BT379*DCF!F$46,0)-MAX(BT379-BS379,0)/Inputs!$B$24)*DCF!F$6</f>
        <v>-1853.4655480573954</v>
      </c>
      <c r="DB379" s="15">
        <f ca="1">(BU379*DCF!G$46-DCF!G$5*MAX(BU379*DCF!G$46,0)-MAX(BU379-BT379,0)/Inputs!$B$24)*DCF!G$6</f>
        <v>-1293.7579633687562</v>
      </c>
      <c r="DC379" s="15">
        <f ca="1">(BV379*DCF!H$46-DCF!H$5*MAX(BV379*DCF!H$46,0)-MAX(BV379-BU379,0)/Inputs!$B$24)*DCF!H$6</f>
        <v>0</v>
      </c>
      <c r="DD379" s="15">
        <f ca="1">(BW379*DCF!I$46-DCF!I$5*MAX(BW379*DCF!I$46,0)-MAX(BW379-BV379,0)/Inputs!$B$24)*DCF!I$6</f>
        <v>159.19532275048499</v>
      </c>
      <c r="DE379" s="15">
        <f ca="1">(BX379*DCF!J$46-DCF!J$5*MAX(BX379*DCF!J$46,0)-MAX(BX379-BW379,0)/Inputs!$B$24)*DCF!J$6</f>
        <v>-1494.605974524517</v>
      </c>
      <c r="DF379" s="15">
        <f ca="1">(BY379*DCF!K$46-DCF!K$5*MAX(BY379*DCF!K$46,0)-MAX(BY379-BX379,0)/Inputs!$B$24)*DCF!K$6</f>
        <v>-1266.2601935220639</v>
      </c>
      <c r="DG379" s="15">
        <f ca="1">(BZ379*DCF!L$46-DCF!L$5*MAX(BZ379*DCF!L$46,0)-MAX(BZ379-BY379,0)/Inputs!$B$24)*DCF!L$6</f>
        <v>-1529.7302054725983</v>
      </c>
      <c r="DH379" s="15">
        <f ca="1">(CA379*DCF!M$46-DCF!M$5*MAX(CA379*DCF!M$46,0)-MAX(CA379-BZ379,0)/Inputs!$B$24)*DCF!M$6</f>
        <v>799.49690737771755</v>
      </c>
      <c r="DI379" s="15">
        <f ca="1">SUM(CB379:CL379)+BE379*DCF!M$10*(1+Inputs!$B$30)*(1-Inputs!$B$33)*(1-Inputs!$B$30/Inputs!$B$31)/(Inputs!$B$29-Inputs!$B$30)*DCF!M$6</f>
        <v>92630.442554355861</v>
      </c>
      <c r="DJ379" s="15">
        <f ca="1">SUM(CM379:CW379)+BP379*DCF!M$28*(1+Inputs!$B$30)*(1-Inputs!$B$33)*(1-Inputs!$B$30/Inputs!$B$31)/(Inputs!$B$29-Inputs!$B$30)*DCF!M$6</f>
        <v>516074.98010784294</v>
      </c>
      <c r="DK379" s="15">
        <f ca="1">SUM(CX379:DH379)+CA379*DCF!M$46*(1+Inputs!$B$30)*(1-Inputs!$B$33)*(1-Inputs!$B$30/Inputs!$B$31)/(Inputs!$B$29-Inputs!$B$30)*DCF!M$6</f>
        <v>123579.66054934915</v>
      </c>
      <c r="DM379" s="15">
        <f ca="1">DI379+DJ379+DK379+Inputs!$B$34+Inputs!$B$36-Inputs!$B$35</f>
        <v>809136.08321154793</v>
      </c>
    </row>
    <row r="380" spans="1:117" x14ac:dyDescent="0.75">
      <c r="A380" s="11">
        <v>367</v>
      </c>
      <c r="C380" s="24">
        <f t="shared" ca="1" si="216"/>
        <v>0.50443792520977093</v>
      </c>
      <c r="D380" s="24">
        <f t="shared" ca="1" si="216"/>
        <v>1.0819315122699273</v>
      </c>
      <c r="E380" s="24">
        <f t="shared" ca="1" si="216"/>
        <v>0.13524358549460092</v>
      </c>
      <c r="F380" s="24">
        <f t="shared" ca="1" si="216"/>
        <v>0.28024885878293831</v>
      </c>
      <c r="G380" s="24">
        <f t="shared" ca="1" si="216"/>
        <v>-1.7353236942738433</v>
      </c>
      <c r="H380" s="24">
        <f t="shared" ca="1" si="216"/>
        <v>-0.15267673182113706</v>
      </c>
      <c r="I380" s="24">
        <f t="shared" ca="1" si="216"/>
        <v>6.2804816184470175E-2</v>
      </c>
      <c r="J380" s="24">
        <f t="shared" ca="1" si="216"/>
        <v>4.6232664751341059E-2</v>
      </c>
      <c r="K380" s="24">
        <f t="shared" ca="1" si="216"/>
        <v>0.53939921967913318</v>
      </c>
      <c r="L380" s="24">
        <f t="shared" ca="1" si="216"/>
        <v>-0.97194013842311311</v>
      </c>
      <c r="M380" s="24">
        <f t="shared" ca="1" si="216"/>
        <v>-0.408177827784167</v>
      </c>
      <c r="N380" s="24">
        <f ca="1">SQRT(Inputs!$B$38)*C380+SQRT(1-Inputs!$B$38)*_xlfn.NORM.S.INV(RAND())</f>
        <v>0.91350349290991639</v>
      </c>
      <c r="O380" s="24">
        <f ca="1">SQRT(Inputs!$B$38)*D380+SQRT(1-Inputs!$B$38)*_xlfn.NORM.S.INV(RAND())</f>
        <v>-0.28173938095875539</v>
      </c>
      <c r="P380" s="24">
        <f ca="1">SQRT(Inputs!$B$38)*E380+SQRT(1-Inputs!$B$38)*_xlfn.NORM.S.INV(RAND())</f>
        <v>1.5198739216458215</v>
      </c>
      <c r="Q380" s="24">
        <f ca="1">SQRT(Inputs!$B$38)*F380+SQRT(1-Inputs!$B$38)*_xlfn.NORM.S.INV(RAND())</f>
        <v>0.27490081700145547</v>
      </c>
      <c r="R380" s="24">
        <f ca="1">SQRT(Inputs!$B$38)*G380+SQRT(1-Inputs!$B$38)*_xlfn.NORM.S.INV(RAND())</f>
        <v>-0.88894701709319845</v>
      </c>
      <c r="S380" s="24">
        <f ca="1">SQRT(Inputs!$B$38)*H380+SQRT(1-Inputs!$B$38)*_xlfn.NORM.S.INV(RAND())</f>
        <v>-0.61601710350975492</v>
      </c>
      <c r="T380" s="24">
        <f ca="1">SQRT(Inputs!$B$38)*I380+SQRT(1-Inputs!$B$38)*_xlfn.NORM.S.INV(RAND())</f>
        <v>1.8111677960099144</v>
      </c>
      <c r="U380" s="24">
        <f ca="1">SQRT(Inputs!$B$38)*J380+SQRT(1-Inputs!$B$38)*_xlfn.NORM.S.INV(RAND())</f>
        <v>-0.57047453278083493</v>
      </c>
      <c r="V380" s="24">
        <f ca="1">SQRT(Inputs!$B$38)*K380+SQRT(1-Inputs!$B$38)*_xlfn.NORM.S.INV(RAND())</f>
        <v>0.56515220562098278</v>
      </c>
      <c r="W380" s="24">
        <f ca="1">SQRT(Inputs!$B$38)*L380+SQRT(1-Inputs!$B$38)*_xlfn.NORM.S.INV(RAND())</f>
        <v>-9.6943732009879824E-3</v>
      </c>
      <c r="X380" s="24">
        <f ca="1">SQRT(Inputs!$B$38)*M380+SQRT(1-Inputs!$B$38)*_xlfn.NORM.S.INV(RAND())</f>
        <v>0.77009895216292301</v>
      </c>
      <c r="Y380" s="24">
        <f ca="1">SQRT(Inputs!$B$38)*C380+SQRT(1-Inputs!$B$38)*_xlfn.NORM.S.INV(RAND())</f>
        <v>-0.95446936144329975</v>
      </c>
      <c r="Z380" s="24">
        <f ca="1">SQRT(Inputs!$B$38)*D380+SQRT(1-Inputs!$B$38)*_xlfn.NORM.S.INV(RAND())</f>
        <v>0.20897676778371171</v>
      </c>
      <c r="AA380" s="24">
        <f ca="1">SQRT(Inputs!$B$38)*E380+SQRT(1-Inputs!$B$38)*_xlfn.NORM.S.INV(RAND())</f>
        <v>-0.88765123362134146</v>
      </c>
      <c r="AB380" s="24">
        <f ca="1">SQRT(Inputs!$B$38)*F380+SQRT(1-Inputs!$B$38)*_xlfn.NORM.S.INV(RAND())</f>
        <v>0.81820546441613506</v>
      </c>
      <c r="AC380" s="24">
        <f ca="1">SQRT(Inputs!$B$38)*G380+SQRT(1-Inputs!$B$38)*_xlfn.NORM.S.INV(RAND())</f>
        <v>-0.22471038329468362</v>
      </c>
      <c r="AD380" s="24">
        <f ca="1">SQRT(Inputs!$B$38)*H380+SQRT(1-Inputs!$B$38)*_xlfn.NORM.S.INV(RAND())</f>
        <v>0.14980752119638688</v>
      </c>
      <c r="AE380" s="24">
        <f ca="1">SQRT(Inputs!$B$38)*I380+SQRT(1-Inputs!$B$38)*_xlfn.NORM.S.INV(RAND())</f>
        <v>0.89291312298406267</v>
      </c>
      <c r="AF380" s="24">
        <f ca="1">SQRT(Inputs!$B$38)*J380+SQRT(1-Inputs!$B$38)*_xlfn.NORM.S.INV(RAND())</f>
        <v>0.66228910795195506</v>
      </c>
      <c r="AG380" s="24">
        <f ca="1">SQRT(Inputs!$B$38)*K380+SQRT(1-Inputs!$B$38)*_xlfn.NORM.S.INV(RAND())</f>
        <v>1.3271010893816879</v>
      </c>
      <c r="AH380" s="24">
        <f ca="1">SQRT(Inputs!$B$38)*L380+SQRT(1-Inputs!$B$38)*_xlfn.NORM.S.INV(RAND())</f>
        <v>-0.55922661691078457</v>
      </c>
      <c r="AI380" s="24">
        <f ca="1">SQRT(Inputs!$B$38)*M380+SQRT(1-Inputs!$B$38)*_xlfn.NORM.S.INV(RAND())</f>
        <v>1.2002137319857642</v>
      </c>
      <c r="AJ380" s="24">
        <f ca="1">SQRT(Inputs!$B$38)*C380+SQRT(1-Inputs!$B$38)*_xlfn.NORM.S.INV(RAND())</f>
        <v>8.0122177392031313E-3</v>
      </c>
      <c r="AK380" s="24">
        <f ca="1">SQRT(Inputs!$B$38)*D380+SQRT(1-Inputs!$B$38)*_xlfn.NORM.S.INV(RAND())</f>
        <v>1.8847514132547285</v>
      </c>
      <c r="AL380" s="24">
        <f ca="1">SQRT(Inputs!$B$38)*E380+SQRT(1-Inputs!$B$38)*_xlfn.NORM.S.INV(RAND())</f>
        <v>-0.51438873679014296</v>
      </c>
      <c r="AM380" s="24">
        <f ca="1">SQRT(Inputs!$B$38)*F380+SQRT(1-Inputs!$B$38)*_xlfn.NORM.S.INV(RAND())</f>
        <v>-0.14821550206219536</v>
      </c>
      <c r="AN380" s="24">
        <f ca="1">SQRT(Inputs!$B$38)*G380+SQRT(1-Inputs!$B$38)*_xlfn.NORM.S.INV(RAND())</f>
        <v>-0.45737212588224729</v>
      </c>
      <c r="AO380" s="24">
        <f ca="1">SQRT(Inputs!$B$38)*H380+SQRT(1-Inputs!$B$38)*_xlfn.NORM.S.INV(RAND())</f>
        <v>0.1505779161476149</v>
      </c>
      <c r="AP380" s="24">
        <f ca="1">SQRT(Inputs!$B$38)*I380+SQRT(1-Inputs!$B$38)*_xlfn.NORM.S.INV(RAND())</f>
        <v>0.37083820577961024</v>
      </c>
      <c r="AQ380" s="24">
        <f ca="1">SQRT(Inputs!$B$38)*J380+SQRT(1-Inputs!$B$38)*_xlfn.NORM.S.INV(RAND())</f>
        <v>-0.6766598774077901</v>
      </c>
      <c r="AR380" s="24">
        <f ca="1">SQRT(Inputs!$B$38)*K380+SQRT(1-Inputs!$B$38)*_xlfn.NORM.S.INV(RAND())</f>
        <v>-1.1431361169724035</v>
      </c>
      <c r="AS380" s="24">
        <f ca="1">SQRT(Inputs!$B$38)*L380+SQRT(1-Inputs!$B$38)*_xlfn.NORM.S.INV(RAND())</f>
        <v>-2.351362258942777</v>
      </c>
      <c r="AT380" s="24">
        <f ca="1">SQRT(Inputs!$B$38)*M380+SQRT(1-Inputs!$B$38)*_xlfn.NORM.S.INV(RAND())</f>
        <v>-0.86480955551181771</v>
      </c>
      <c r="AU380" s="15">
        <f ca="1">Inputs!$B$6*EXP($B$8-0.5*C$5^2+C$5*N380)</f>
        <v>5753.0419914528993</v>
      </c>
      <c r="AV380" s="15">
        <f t="shared" ca="1" si="183"/>
        <v>6718.6479261530303</v>
      </c>
      <c r="AW380" s="15">
        <f t="shared" ca="1" si="184"/>
        <v>10056.155341724796</v>
      </c>
      <c r="AX380" s="15">
        <f t="shared" ca="1" si="185"/>
        <v>12706.542863327486</v>
      </c>
      <c r="AY380" s="15">
        <f t="shared" ca="1" si="186"/>
        <v>13997.393412438832</v>
      </c>
      <c r="AZ380" s="15">
        <f t="shared" ca="1" si="187"/>
        <v>15996.414832710667</v>
      </c>
      <c r="BA380" s="15">
        <f t="shared" ca="1" si="188"/>
        <v>23661.190088081294</v>
      </c>
      <c r="BB380" s="15">
        <f t="shared" ca="1" si="189"/>
        <v>27359.220886211624</v>
      </c>
      <c r="BC380" s="15">
        <f t="shared" ca="1" si="190"/>
        <v>35386.867363968282</v>
      </c>
      <c r="BD380" s="15">
        <f t="shared" ca="1" si="191"/>
        <v>43312.957972152166</v>
      </c>
      <c r="BE380" s="15">
        <f t="shared" ca="1" si="192"/>
        <v>56930.82768224716</v>
      </c>
      <c r="BF380" s="15">
        <f ca="1">Inputs!$B$13*EXP($B$9-0.5*C$6^2+C$6*Y380)</f>
        <v>11446.598432688616</v>
      </c>
      <c r="BG380" s="15">
        <f t="shared" ca="1" si="193"/>
        <v>14486.449614392144</v>
      </c>
      <c r="BH380" s="15">
        <f t="shared" ca="1" si="194"/>
        <v>15276.695762644635</v>
      </c>
      <c r="BI380" s="15">
        <f t="shared" ca="1" si="195"/>
        <v>21210.860532482806</v>
      </c>
      <c r="BJ380" s="15">
        <f t="shared" ca="1" si="196"/>
        <v>25174.360754406942</v>
      </c>
      <c r="BK380" s="15">
        <f t="shared" ca="1" si="197"/>
        <v>31533.375015497113</v>
      </c>
      <c r="BL380" s="15">
        <f t="shared" ca="1" si="198"/>
        <v>43486.74839383502</v>
      </c>
      <c r="BM380" s="15">
        <f t="shared" ca="1" si="199"/>
        <v>58038.539108255507</v>
      </c>
      <c r="BN380" s="15">
        <f t="shared" ca="1" si="200"/>
        <v>83684.512173159179</v>
      </c>
      <c r="BO380" s="15">
        <f t="shared" ca="1" si="201"/>
        <v>96484.856015533165</v>
      </c>
      <c r="BP380" s="15">
        <f t="shared" ca="1" si="202"/>
        <v>136052.46322912819</v>
      </c>
      <c r="BQ380" s="15">
        <f ca="1">Inputs!$B$20*EXP($B$10-0.5*C$7^2+C$7*AJ380)</f>
        <v>4301.7211137180093</v>
      </c>
      <c r="BR380" s="15">
        <f t="shared" ca="1" si="203"/>
        <v>10620.181389572252</v>
      </c>
      <c r="BS380" s="15">
        <f t="shared" ca="1" si="204"/>
        <v>12545.843920274088</v>
      </c>
      <c r="BT380" s="15">
        <f t="shared" ca="1" si="205"/>
        <v>16638.323718263433</v>
      </c>
      <c r="BU380" s="15">
        <f t="shared" ca="1" si="206"/>
        <v>20642.948138334588</v>
      </c>
      <c r="BV380" s="15">
        <f t="shared" ca="1" si="207"/>
        <v>29711.348719504895</v>
      </c>
      <c r="BW380" s="15">
        <f t="shared" ca="1" si="208"/>
        <v>44845.760558959002</v>
      </c>
      <c r="BX380" s="15">
        <f t="shared" ca="1" si="209"/>
        <v>54767.19434467089</v>
      </c>
      <c r="BY380" s="15">
        <f t="shared" ca="1" si="210"/>
        <v>61663.281928017794</v>
      </c>
      <c r="BZ380" s="15">
        <f t="shared" ca="1" si="211"/>
        <v>56156.439170941369</v>
      </c>
      <c r="CA380" s="15">
        <f t="shared" ca="1" si="212"/>
        <v>67645.800569224128</v>
      </c>
      <c r="CB380" s="15">
        <f ca="1">(AU380*DCF!C$10-DCF!C$5*MAX(AU380*DCF!C$10,0)-MAX(AU380-Inputs!$B$6,0)/Inputs!$B$10)*DCF!C$6</f>
        <v>1037.4357403043227</v>
      </c>
      <c r="CC380" s="15">
        <f ca="1">(AV380*DCF!D$10-DCF!D$5*MAX(AV380*DCF!D$10,0)-MAX(AV380-AU380,0)/Inputs!$B$10)*DCF!D$6</f>
        <v>1402.1871791801648</v>
      </c>
      <c r="CD380" s="15">
        <f ca="1">(AW380*DCF!E$10-DCF!E$5*MAX(AW380*DCF!E$10,0)-MAX(AW380-AV380,0)/Inputs!$B$10)*DCF!E$6</f>
        <v>1570.0613061169345</v>
      </c>
      <c r="CE380" s="15">
        <f ca="1">(AX380*DCF!F$10-DCF!F$5*MAX(AX380*DCF!F$10,0)-MAX(AX380-AW380,0)/Inputs!$B$10)*DCF!F$6</f>
        <v>2222.3381244278467</v>
      </c>
      <c r="CF380" s="15">
        <f ca="1">(AY380*DCF!G$10-DCF!G$5*MAX(AY380*DCF!G$10,0)-MAX(AY380-AX380,0)/Inputs!$B$10)*DCF!G$6</f>
        <v>2635.8970346345941</v>
      </c>
      <c r="CG380" s="15">
        <f ca="1">(AZ380*DCF!H$10-DCF!H$5*MAX(AZ380*DCF!H$10,0)-MAX(AZ380-AY380,0)/Inputs!$B$10)*DCF!H$6</f>
        <v>2750.7533233433815</v>
      </c>
      <c r="CH380" s="15">
        <f ca="1">(BA380*DCF!I$10-DCF!I$5*MAX(BA380*DCF!I$10,0)-MAX(BA380-AZ380,0)/Inputs!$B$10)*DCF!I$6</f>
        <v>3064.7445749194762</v>
      </c>
      <c r="CI380" s="15">
        <f ca="1">(BB380*DCF!J$10-DCF!J$5*MAX(BB380*DCF!J$10,0)-MAX(BB380-BA380,0)/Inputs!$B$10)*DCF!J$6</f>
        <v>4134.5301575398826</v>
      </c>
      <c r="CJ380" s="15">
        <f ca="1">(BC380*DCF!K$10-DCF!K$5*MAX(BC380*DCF!K$10,0)-MAX(BC380-BB380,0)/Inputs!$B$10)*DCF!K$6</f>
        <v>4572.9690255857931</v>
      </c>
      <c r="CK380" s="15">
        <f ca="1">(BD380*DCF!L$10-DCF!L$5*MAX(BD380*DCF!L$10,0)-MAX(BD380-BC380,0)/Inputs!$B$10)*DCF!L$6</f>
        <v>5507.4458497609712</v>
      </c>
      <c r="CL380" s="15">
        <f ca="1">(BE380*DCF!M$10-DCF!M$5*MAX(BE380*DCF!M$10,0)-MAX(BE380-BD380,0)/Inputs!$B$10)*DCF!M$6</f>
        <v>6406.8760893957988</v>
      </c>
      <c r="CM380" s="15">
        <f ca="1">(BF380*DCF!C$28-DCF!C$5*MAX(BF380*DCF!C$28,0)-MAX(BF380-Inputs!$B$13,0)/Inputs!$B$17)*DCF!C$6</f>
        <v>3479.6627011844844</v>
      </c>
      <c r="CN380" s="15">
        <f ca="1">(BG380*DCF!D$28-DCF!D$5*MAX(BG380*DCF!D$28,0)-MAX(BG380-BF380,0)/Inputs!$B$17)*DCF!D$6</f>
        <v>3618.0538910768705</v>
      </c>
      <c r="CO380" s="15">
        <f ca="1">(BH380*DCF!E$28-DCF!E$5*MAX(BH380*DCF!E$28,0)-MAX(BH380-BG380,0)/Inputs!$B$17)*DCF!E$6</f>
        <v>4170.885625345657</v>
      </c>
      <c r="CP380" s="15">
        <f ca="1">(BI380*DCF!F$28-DCF!F$5*MAX(BI380*DCF!F$28,0)-MAX(BI380-BH380,0)/Inputs!$B$17)*DCF!F$6</f>
        <v>4677.7814292304392</v>
      </c>
      <c r="CQ380" s="15">
        <f ca="1">(BJ380*DCF!G$28-DCF!G$5*MAX(BJ380*DCF!G$28,0)-MAX(BJ380-BI380,0)/Inputs!$B$17)*DCF!G$6</f>
        <v>5865.057312329217</v>
      </c>
      <c r="CR380" s="15">
        <f ca="1">(BK380*DCF!H$28-DCF!H$5*MAX(BK380*DCF!H$28,0)-MAX(BK380-BJ380,0)/Inputs!$B$17)*DCF!H$6</f>
        <v>6810.5391808342947</v>
      </c>
      <c r="CS380" s="15">
        <f ca="1">(BL380*DCF!I$28-DCF!I$5*MAX(BL380*DCF!I$28,0)-MAX(BL380-BK380,0)/Inputs!$B$17)*DCF!I$6</f>
        <v>8510.3654212422498</v>
      </c>
      <c r="CT380" s="15">
        <f ca="1">(BM380*DCF!J$28-DCF!J$5*MAX(BM380*DCF!J$28,0)-MAX(BM380-BL380,0)/Inputs!$B$17)*DCF!J$6</f>
        <v>11017.963795532123</v>
      </c>
      <c r="CU380" s="15">
        <f ca="1">(BN380*DCF!K$28-DCF!K$5*MAX(BN380*DCF!K$28,0)-MAX(BN380-BM380,0)/Inputs!$B$17)*DCF!K$6</f>
        <v>14531.475735071284</v>
      </c>
      <c r="CV380" s="15">
        <f ca="1">(BO380*DCF!L$28-DCF!L$5*MAX(BO380*DCF!L$28,0)-MAX(BO380-BN380,0)/Inputs!$B$17)*DCF!L$6</f>
        <v>17802.373729873394</v>
      </c>
      <c r="CW380" s="15">
        <f ca="1">(BP380*DCF!M$28-DCF!M$5*MAX(BP380*DCF!M$28,0)-MAX(BP380-BO380,0)/Inputs!$B$17)*DCF!M$6</f>
        <v>21462.422918389748</v>
      </c>
      <c r="CX380" s="15">
        <f ca="1">(BQ380*DCF!C$46-DCF!C$5*MAX(BQ380*DCF!C$46,0)-MAX(BQ380-Inputs!$B$20,0)/Inputs!$B$24)*DCF!C$6</f>
        <v>-1501.8852981879973</v>
      </c>
      <c r="CY380" s="15">
        <f ca="1">(BR380*DCF!D$46-DCF!D$5*MAX(BR380*DCF!D$46,0)-MAX(BR380-BQ380,0)/Inputs!$B$24)*DCF!D$6</f>
        <v>-4508.6518490932885</v>
      </c>
      <c r="CZ380" s="15">
        <f ca="1">(BS380*DCF!E$46-DCF!E$5*MAX(BS380*DCF!E$46,0)-MAX(BS380-BR380,0)/Inputs!$B$24)*DCF!E$6</f>
        <v>-2242.6110444772266</v>
      </c>
      <c r="DA380" s="15">
        <f ca="1">(BT380*DCF!F$46-DCF!F$5*MAX(BT380*DCF!F$46,0)-MAX(BT380-BS380,0)/Inputs!$B$24)*DCF!F$6</f>
        <v>-2701.9091962743928</v>
      </c>
      <c r="DB380" s="15">
        <f ca="1">(BU380*DCF!G$46-DCF!G$5*MAX(BU380*DCF!G$46,0)-MAX(BU380-BT380,0)/Inputs!$B$24)*DCF!G$6</f>
        <v>-2041.464523082459</v>
      </c>
      <c r="DC380" s="15">
        <f ca="1">(BV380*DCF!H$46-DCF!H$5*MAX(BV380*DCF!H$46,0)-MAX(BV380-BU380,0)/Inputs!$B$24)*DCF!H$6</f>
        <v>-2817.9499175864548</v>
      </c>
      <c r="DD380" s="15">
        <f ca="1">(BW380*DCF!I$46-DCF!I$5*MAX(BW380*DCF!I$46,0)-MAX(BW380-BV380,0)/Inputs!$B$24)*DCF!I$6</f>
        <v>-3308.773935072576</v>
      </c>
      <c r="DE380" s="15">
        <f ca="1">(BX380*DCF!J$46-DCF!J$5*MAX(BX380*DCF!J$46,0)-MAX(BX380-BW380,0)/Inputs!$B$24)*DCF!J$6</f>
        <v>-333.66983783741688</v>
      </c>
      <c r="DF380" s="15">
        <f ca="1">(BY380*DCF!K$46-DCF!K$5*MAX(BY380*DCF!K$46,0)-MAX(BY380-BX380,0)/Inputs!$B$24)*DCF!K$6</f>
        <v>1833.0544723647151</v>
      </c>
      <c r="DG380" s="15">
        <f ca="1">(BZ380*DCF!L$46-DCF!L$5*MAX(BZ380*DCF!L$46,0)-MAX(BZ380-BY380,0)/Inputs!$B$24)*DCF!L$6</f>
        <v>3881.8353273308639</v>
      </c>
      <c r="DH380" s="15">
        <f ca="1">(CA380*DCF!M$46-DCF!M$5*MAX(CA380*DCF!M$46,0)-MAX(CA380-BZ380,0)/Inputs!$B$24)*DCF!M$6</f>
        <v>2901.2430009053141</v>
      </c>
      <c r="DI380" s="15">
        <f ca="1">SUM(CB380:CL380)+BE380*DCF!M$10*(1+Inputs!$B$30)*(1-Inputs!$B$33)*(1-Inputs!$B$30/Inputs!$B$31)/(Inputs!$B$29-Inputs!$B$30)*DCF!M$6</f>
        <v>193744.48467716225</v>
      </c>
      <c r="DJ380" s="15">
        <f ca="1">SUM(CM380:CW380)+BP380*DCF!M$28*(1+Inputs!$B$30)*(1-Inputs!$B$33)*(1-Inputs!$B$30/Inputs!$B$31)/(Inputs!$B$29-Inputs!$B$30)*DCF!M$6</f>
        <v>606794.32077242644</v>
      </c>
      <c r="DK380" s="15">
        <f ca="1">SUM(CX380:DH380)+CA380*DCF!M$46*(1+Inputs!$B$30)*(1-Inputs!$B$33)*(1-Inputs!$B$30/Inputs!$B$31)/(Inputs!$B$29-Inputs!$B$30)*DCF!M$6</f>
        <v>93747.63803635459</v>
      </c>
      <c r="DM380" s="15">
        <f ca="1">DI380+DJ380+DK380+Inputs!$B$34+Inputs!$B$36-Inputs!$B$35</f>
        <v>971137.44348594325</v>
      </c>
    </row>
    <row r="381" spans="1:117" x14ac:dyDescent="0.75">
      <c r="A381" s="11">
        <v>368</v>
      </c>
      <c r="C381" s="24">
        <f t="shared" ca="1" si="216"/>
        <v>0.98185113442172811</v>
      </c>
      <c r="D381" s="24">
        <f t="shared" ca="1" si="216"/>
        <v>0.63305089953027938</v>
      </c>
      <c r="E381" s="24">
        <f t="shared" ca="1" si="216"/>
        <v>9.9834487207409561E-2</v>
      </c>
      <c r="F381" s="24">
        <f t="shared" ca="1" si="216"/>
        <v>-0.84959578878604236</v>
      </c>
      <c r="G381" s="24">
        <f t="shared" ca="1" si="216"/>
        <v>1.2542365671905347</v>
      </c>
      <c r="H381" s="24">
        <f t="shared" ca="1" si="216"/>
        <v>-1.7654116204493755</v>
      </c>
      <c r="I381" s="24">
        <f t="shared" ca="1" si="216"/>
        <v>0.54618066074513216</v>
      </c>
      <c r="J381" s="24">
        <f t="shared" ca="1" si="216"/>
        <v>0.33222309586057125</v>
      </c>
      <c r="K381" s="24">
        <f t="shared" ca="1" si="216"/>
        <v>-0.63727831015768877</v>
      </c>
      <c r="L381" s="24">
        <f t="shared" ca="1" si="216"/>
        <v>-0.76835865770641365</v>
      </c>
      <c r="M381" s="24">
        <f t="shared" ca="1" si="216"/>
        <v>0.73015425897483754</v>
      </c>
      <c r="N381" s="24">
        <f ca="1">SQRT(Inputs!$B$38)*C381+SQRT(1-Inputs!$B$38)*_xlfn.NORM.S.INV(RAND())</f>
        <v>0.76373871680927008</v>
      </c>
      <c r="O381" s="24">
        <f ca="1">SQRT(Inputs!$B$38)*D381+SQRT(1-Inputs!$B$38)*_xlfn.NORM.S.INV(RAND())</f>
        <v>0.75163830214170313</v>
      </c>
      <c r="P381" s="24">
        <f ca="1">SQRT(Inputs!$B$38)*E381+SQRT(1-Inputs!$B$38)*_xlfn.NORM.S.INV(RAND())</f>
        <v>-0.86807719936851313</v>
      </c>
      <c r="Q381" s="24">
        <f ca="1">SQRT(Inputs!$B$38)*F381+SQRT(1-Inputs!$B$38)*_xlfn.NORM.S.INV(RAND())</f>
        <v>0.71775262941491125</v>
      </c>
      <c r="R381" s="24">
        <f ca="1">SQRT(Inputs!$B$38)*G381+SQRT(1-Inputs!$B$38)*_xlfn.NORM.S.INV(RAND())</f>
        <v>0.7313068012134355</v>
      </c>
      <c r="S381" s="24">
        <f ca="1">SQRT(Inputs!$B$38)*H381+SQRT(1-Inputs!$B$38)*_xlfn.NORM.S.INV(RAND())</f>
        <v>-0.12151735984931711</v>
      </c>
      <c r="T381" s="24">
        <f ca="1">SQRT(Inputs!$B$38)*I381+SQRT(1-Inputs!$B$38)*_xlfn.NORM.S.INV(RAND())</f>
        <v>0.51672853074187386</v>
      </c>
      <c r="U381" s="24">
        <f ca="1">SQRT(Inputs!$B$38)*J381+SQRT(1-Inputs!$B$38)*_xlfn.NORM.S.INV(RAND())</f>
        <v>6.1257010801633913E-2</v>
      </c>
      <c r="V381" s="24">
        <f ca="1">SQRT(Inputs!$B$38)*K381+SQRT(1-Inputs!$B$38)*_xlfn.NORM.S.INV(RAND())</f>
        <v>7.096596297001212E-2</v>
      </c>
      <c r="W381" s="24">
        <f ca="1">SQRT(Inputs!$B$38)*L381+SQRT(1-Inputs!$B$38)*_xlfn.NORM.S.INV(RAND())</f>
        <v>0.5511627289438753</v>
      </c>
      <c r="X381" s="24">
        <f ca="1">SQRT(Inputs!$B$38)*M381+SQRT(1-Inputs!$B$38)*_xlfn.NORM.S.INV(RAND())</f>
        <v>0.66018128450136981</v>
      </c>
      <c r="Y381" s="24">
        <f ca="1">SQRT(Inputs!$B$38)*C381+SQRT(1-Inputs!$B$38)*_xlfn.NORM.S.INV(RAND())</f>
        <v>-0.16629986881807679</v>
      </c>
      <c r="Z381" s="24">
        <f ca="1">SQRT(Inputs!$B$38)*D381+SQRT(1-Inputs!$B$38)*_xlfn.NORM.S.INV(RAND())</f>
        <v>1.9131984130058608</v>
      </c>
      <c r="AA381" s="24">
        <f ca="1">SQRT(Inputs!$B$38)*E381+SQRT(1-Inputs!$B$38)*_xlfn.NORM.S.INV(RAND())</f>
        <v>1.0140287733933646</v>
      </c>
      <c r="AB381" s="24">
        <f ca="1">SQRT(Inputs!$B$38)*F381+SQRT(1-Inputs!$B$38)*_xlfn.NORM.S.INV(RAND())</f>
        <v>-2.1142474928062542</v>
      </c>
      <c r="AC381" s="24">
        <f ca="1">SQRT(Inputs!$B$38)*G381+SQRT(1-Inputs!$B$38)*_xlfn.NORM.S.INV(RAND())</f>
        <v>0.87377334686182973</v>
      </c>
      <c r="AD381" s="24">
        <f ca="1">SQRT(Inputs!$B$38)*H381+SQRT(1-Inputs!$B$38)*_xlfn.NORM.S.INV(RAND())</f>
        <v>-0.68623936027788202</v>
      </c>
      <c r="AE381" s="24">
        <f ca="1">SQRT(Inputs!$B$38)*I381+SQRT(1-Inputs!$B$38)*_xlfn.NORM.S.INV(RAND())</f>
        <v>0.24124006616312438</v>
      </c>
      <c r="AF381" s="24">
        <f ca="1">SQRT(Inputs!$B$38)*J381+SQRT(1-Inputs!$B$38)*_xlfn.NORM.S.INV(RAND())</f>
        <v>1.0857047445466597</v>
      </c>
      <c r="AG381" s="24">
        <f ca="1">SQRT(Inputs!$B$38)*K381+SQRT(1-Inputs!$B$38)*_xlfn.NORM.S.INV(RAND())</f>
        <v>-4.6445621527835268E-4</v>
      </c>
      <c r="AH381" s="24">
        <f ca="1">SQRT(Inputs!$B$38)*L381+SQRT(1-Inputs!$B$38)*_xlfn.NORM.S.INV(RAND())</f>
        <v>-1.7399302073339014</v>
      </c>
      <c r="AI381" s="24">
        <f ca="1">SQRT(Inputs!$B$38)*M381+SQRT(1-Inputs!$B$38)*_xlfn.NORM.S.INV(RAND())</f>
        <v>1.0235428945713094</v>
      </c>
      <c r="AJ381" s="24">
        <f ca="1">SQRT(Inputs!$B$38)*C381+SQRT(1-Inputs!$B$38)*_xlfn.NORM.S.INV(RAND())</f>
        <v>2.7084233136267857</v>
      </c>
      <c r="AK381" s="24">
        <f ca="1">SQRT(Inputs!$B$38)*D381+SQRT(1-Inputs!$B$38)*_xlfn.NORM.S.INV(RAND())</f>
        <v>-0.44771855729799243</v>
      </c>
      <c r="AL381" s="24">
        <f ca="1">SQRT(Inputs!$B$38)*E381+SQRT(1-Inputs!$B$38)*_xlfn.NORM.S.INV(RAND())</f>
        <v>1.5907248502656552</v>
      </c>
      <c r="AM381" s="24">
        <f ca="1">SQRT(Inputs!$B$38)*F381+SQRT(1-Inputs!$B$38)*_xlfn.NORM.S.INV(RAND())</f>
        <v>0.93286146052660812</v>
      </c>
      <c r="AN381" s="24">
        <f ca="1">SQRT(Inputs!$B$38)*G381+SQRT(1-Inputs!$B$38)*_xlfn.NORM.S.INV(RAND())</f>
        <v>0.17034791417822481</v>
      </c>
      <c r="AO381" s="24">
        <f ca="1">SQRT(Inputs!$B$38)*H381+SQRT(1-Inputs!$B$38)*_xlfn.NORM.S.INV(RAND())</f>
        <v>0.76633515530666296</v>
      </c>
      <c r="AP381" s="24">
        <f ca="1">SQRT(Inputs!$B$38)*I381+SQRT(1-Inputs!$B$38)*_xlfn.NORM.S.INV(RAND())</f>
        <v>1.6024289935874079</v>
      </c>
      <c r="AQ381" s="24">
        <f ca="1">SQRT(Inputs!$B$38)*J381+SQRT(1-Inputs!$B$38)*_xlfn.NORM.S.INV(RAND())</f>
        <v>-0.1096607344372077</v>
      </c>
      <c r="AR381" s="24">
        <f ca="1">SQRT(Inputs!$B$38)*K381+SQRT(1-Inputs!$B$38)*_xlfn.NORM.S.INV(RAND())</f>
        <v>-0.50831480522288264</v>
      </c>
      <c r="AS381" s="24">
        <f ca="1">SQRT(Inputs!$B$38)*L381+SQRT(1-Inputs!$B$38)*_xlfn.NORM.S.INV(RAND())</f>
        <v>-0.47027590832400362</v>
      </c>
      <c r="AT381" s="24">
        <f ca="1">SQRT(Inputs!$B$38)*M381+SQRT(1-Inputs!$B$38)*_xlfn.NORM.S.INV(RAND())</f>
        <v>0.23223321437645181</v>
      </c>
      <c r="AU381" s="15">
        <f ca="1">Inputs!$B$6*EXP($B$8-0.5*C$5^2+C$5*N381)</f>
        <v>5615.248659251004</v>
      </c>
      <c r="AV381" s="15">
        <f t="shared" ca="1" si="183"/>
        <v>7633.7838530802928</v>
      </c>
      <c r="AW381" s="15">
        <f t="shared" ca="1" si="184"/>
        <v>8279.5779954733225</v>
      </c>
      <c r="AX381" s="15">
        <f t="shared" ca="1" si="185"/>
        <v>11056.858211139264</v>
      </c>
      <c r="AY381" s="15">
        <f t="shared" ca="1" si="186"/>
        <v>14717.409032333097</v>
      </c>
      <c r="AZ381" s="15">
        <f t="shared" ca="1" si="187"/>
        <v>17760.530422593045</v>
      </c>
      <c r="BA381" s="15">
        <f t="shared" ca="1" si="188"/>
        <v>22942.119839737308</v>
      </c>
      <c r="BB381" s="15">
        <f t="shared" ca="1" si="189"/>
        <v>28261.0614844386</v>
      </c>
      <c r="BC381" s="15">
        <f t="shared" ca="1" si="190"/>
        <v>34850.530232206955</v>
      </c>
      <c r="BD381" s="15">
        <f t="shared" ca="1" si="191"/>
        <v>44953.938340651694</v>
      </c>
      <c r="BE381" s="15">
        <f t="shared" ca="1" si="192"/>
        <v>58499.146717882097</v>
      </c>
      <c r="BF381" s="15">
        <f ca="1">Inputs!$B$13*EXP($B$9-0.5*C$6^2+C$6*Y381)</f>
        <v>13382.46659726572</v>
      </c>
      <c r="BG381" s="15">
        <f t="shared" ca="1" si="193"/>
        <v>23034.049195098545</v>
      </c>
      <c r="BH381" s="15">
        <f t="shared" ca="1" si="194"/>
        <v>33297.956439787231</v>
      </c>
      <c r="BI381" s="15">
        <f t="shared" ca="1" si="195"/>
        <v>29438.967754895762</v>
      </c>
      <c r="BJ381" s="15">
        <f t="shared" ca="1" si="196"/>
        <v>40934.509474189326</v>
      </c>
      <c r="BK381" s="15">
        <f t="shared" ca="1" si="197"/>
        <v>45758.233228417936</v>
      </c>
      <c r="BL381" s="15">
        <f t="shared" ca="1" si="198"/>
        <v>57993.451979976555</v>
      </c>
      <c r="BM381" s="15">
        <f t="shared" ca="1" si="199"/>
        <v>81579.745012250758</v>
      </c>
      <c r="BN381" s="15">
        <f t="shared" ca="1" si="200"/>
        <v>100327.28621863718</v>
      </c>
      <c r="BO381" s="15">
        <f t="shared" ca="1" si="201"/>
        <v>100838.93947117873</v>
      </c>
      <c r="BP381" s="15">
        <f t="shared" ca="1" si="202"/>
        <v>139374.27299252112</v>
      </c>
      <c r="BQ381" s="15">
        <f ca="1">Inputs!$B$20*EXP($B$10-0.5*C$7^2+C$7*AJ381)</f>
        <v>11209.977932683296</v>
      </c>
      <c r="BR381" s="15">
        <f t="shared" ca="1" si="203"/>
        <v>13194.490056617968</v>
      </c>
      <c r="BS381" s="15">
        <f t="shared" ca="1" si="204"/>
        <v>28532.033024151238</v>
      </c>
      <c r="BT381" s="15">
        <f t="shared" ca="1" si="205"/>
        <v>50246.857487014669</v>
      </c>
      <c r="BU381" s="15">
        <f t="shared" ca="1" si="206"/>
        <v>72566.429560928533</v>
      </c>
      <c r="BV381" s="15">
        <f t="shared" ca="1" si="207"/>
        <v>119987.42494109369</v>
      </c>
      <c r="BW381" s="15">
        <f t="shared" ca="1" si="208"/>
        <v>235039.16859795264</v>
      </c>
      <c r="BX381" s="15">
        <f t="shared" ca="1" si="209"/>
        <v>321591.83456579619</v>
      </c>
      <c r="BY381" s="15">
        <f t="shared" ca="1" si="210"/>
        <v>408845.54080697021</v>
      </c>
      <c r="BZ381" s="15">
        <f t="shared" ca="1" si="211"/>
        <v>526155.83355046832</v>
      </c>
      <c r="CA381" s="15">
        <f t="shared" ca="1" si="212"/>
        <v>770228.11252208287</v>
      </c>
      <c r="CB381" s="15">
        <f ca="1">(AU381*DCF!C$10-DCF!C$5*MAX(AU381*DCF!C$10,0)-MAX(AU381-Inputs!$B$6,0)/Inputs!$B$10)*DCF!C$6</f>
        <v>1038.4182313233191</v>
      </c>
      <c r="CC381" s="15">
        <f ca="1">(AV381*DCF!D$10-DCF!D$5*MAX(AV381*DCF!D$10,0)-MAX(AV381-AU381,0)/Inputs!$B$10)*DCF!D$6</f>
        <v>1368.5161188039881</v>
      </c>
      <c r="CD381" s="15">
        <f ca="1">(AW381*DCF!E$10-DCF!E$5*MAX(AW381*DCF!E$10,0)-MAX(AW381-AV381,0)/Inputs!$B$10)*DCF!E$6</f>
        <v>1766.1631750801762</v>
      </c>
      <c r="CE381" s="15">
        <f ca="1">(AX381*DCF!F$10-DCF!F$5*MAX(AX381*DCF!F$10,0)-MAX(AX381-AW381,0)/Inputs!$B$10)*DCF!F$6</f>
        <v>1835.8113703342149</v>
      </c>
      <c r="CF381" s="15">
        <f ca="1">(AY381*DCF!G$10-DCF!G$5*MAX(AY381*DCF!G$10,0)-MAX(AY381-AX381,0)/Inputs!$B$10)*DCF!G$6</f>
        <v>2328.7515998810427</v>
      </c>
      <c r="CG381" s="15">
        <f ca="1">(AZ381*DCF!H$10-DCF!H$5*MAX(AZ381*DCF!H$10,0)-MAX(AZ381-AY381,0)/Inputs!$B$10)*DCF!H$6</f>
        <v>2907.8589628489271</v>
      </c>
      <c r="CH381" s="15">
        <f ca="1">(BA381*DCF!I$10-DCF!I$5*MAX(BA381*DCF!I$10,0)-MAX(BA381-AZ381,0)/Inputs!$B$10)*DCF!I$6</f>
        <v>3340.7261527435985</v>
      </c>
      <c r="CI381" s="15">
        <f ca="1">(BB381*DCF!J$10-DCF!J$5*MAX(BB381*DCF!J$10,0)-MAX(BB381-BA381,0)/Inputs!$B$10)*DCF!J$6</f>
        <v>4043.6657684272318</v>
      </c>
      <c r="CJ381" s="15">
        <f ca="1">(BC381*DCF!K$10-DCF!K$5*MAX(BC381*DCF!K$10,0)-MAX(BC381-BB381,0)/Inputs!$B$10)*DCF!K$6</f>
        <v>4687.9503501074305</v>
      </c>
      <c r="CK381" s="15">
        <f ca="1">(BD381*DCF!L$10-DCF!L$5*MAX(BD381*DCF!L$10,0)-MAX(BD381-BC381,0)/Inputs!$B$10)*DCF!L$6</f>
        <v>5473.3744875315533</v>
      </c>
      <c r="CL381" s="15">
        <f ca="1">(BE381*DCF!M$10-DCF!M$5*MAX(BE381*DCF!M$10,0)-MAX(BE381-BD381,0)/Inputs!$B$10)*DCF!M$6</f>
        <v>6636.8663626255484</v>
      </c>
      <c r="CM381" s="15">
        <f ca="1">(BF381*DCF!C$28-DCF!C$5*MAX(BF381*DCF!C$28,0)-MAX(BF381-Inputs!$B$13,0)/Inputs!$B$17)*DCF!C$6</f>
        <v>3623.3942523498108</v>
      </c>
      <c r="CN381" s="15">
        <f ca="1">(BG381*DCF!D$28-DCF!D$5*MAX(BG381*DCF!D$28,0)-MAX(BG381-BF381,0)/Inputs!$B$17)*DCF!D$6</f>
        <v>4724.9336513564531</v>
      </c>
      <c r="CO381" s="15">
        <f ca="1">(BH381*DCF!E$28-DCF!E$5*MAX(BH381*DCF!E$28,0)-MAX(BH381-BG381,0)/Inputs!$B$17)*DCF!E$6</f>
        <v>7407.6993444462933</v>
      </c>
      <c r="CP381" s="15">
        <f ca="1">(BI381*DCF!F$28-DCF!F$5*MAX(BI381*DCF!F$28,0)-MAX(BI381-BH381,0)/Inputs!$B$17)*DCF!F$6</f>
        <v>7991.9042976530518</v>
      </c>
      <c r="CQ381" s="15">
        <f ca="1">(BJ381*DCF!G$28-DCF!G$5*MAX(BJ381*DCF!G$28,0)-MAX(BJ381-BI381,0)/Inputs!$B$17)*DCF!G$6</f>
        <v>8687.3324972076298</v>
      </c>
      <c r="CR381" s="15">
        <f ca="1">(BK381*DCF!H$28-DCF!H$5*MAX(BK381*DCF!H$28,0)-MAX(BK381-BJ381,0)/Inputs!$B$17)*DCF!H$6</f>
        <v>10567.044614946873</v>
      </c>
      <c r="CS381" s="15">
        <f ca="1">(BL381*DCF!I$28-DCF!I$5*MAX(BL381*DCF!I$28,0)-MAX(BL381-BK381,0)/Inputs!$B$17)*DCF!I$6</f>
        <v>11881.207376148326</v>
      </c>
      <c r="CT381" s="15">
        <f ca="1">(BM381*DCF!J$28-DCF!J$5*MAX(BM381*DCF!J$28,0)-MAX(BM381-BL381,0)/Inputs!$B$17)*DCF!J$6</f>
        <v>15071.705812878923</v>
      </c>
      <c r="CU381" s="15">
        <f ca="1">(BN381*DCF!K$28-DCF!K$5*MAX(BN381*DCF!K$28,0)-MAX(BN381-BM381,0)/Inputs!$B$17)*DCF!K$6</f>
        <v>18891.116579958758</v>
      </c>
      <c r="CV381" s="15">
        <f ca="1">(BO381*DCF!L$28-DCF!L$5*MAX(BO381*DCF!L$28,0)-MAX(BO381-BN381,0)/Inputs!$B$17)*DCF!L$6</f>
        <v>20061.590602388271</v>
      </c>
      <c r="CW381" s="15">
        <f ca="1">(BP381*DCF!M$28-DCF!M$5*MAX(BP381*DCF!M$28,0)-MAX(BP381-BO381,0)/Inputs!$B$17)*DCF!M$6</f>
        <v>22195.324954800919</v>
      </c>
      <c r="CX381" s="15">
        <f ca="1">(BQ381*DCF!C$46-DCF!C$5*MAX(BQ381*DCF!C$46,0)-MAX(BQ381-Inputs!$B$20,0)/Inputs!$B$24)*DCF!C$6</f>
        <v>-6288.2064198729531</v>
      </c>
      <c r="CY381" s="15">
        <f ca="1">(BR381*DCF!D$46-DCF!D$5*MAX(BR381*DCF!D$46,0)-MAX(BR381-BQ381,0)/Inputs!$B$24)*DCF!D$6</f>
        <v>-3098.7666035156662</v>
      </c>
      <c r="CZ381" s="15">
        <f ca="1">(BS381*DCF!E$46-DCF!E$5*MAX(BS381*DCF!E$46,0)-MAX(BS381-BR381,0)/Inputs!$B$24)*DCF!E$6</f>
        <v>-9419.5997850246968</v>
      </c>
      <c r="DA381" s="15">
        <f ca="1">(BT381*DCF!F$46-DCF!F$5*MAX(BT381*DCF!F$46,0)-MAX(BT381-BS381,0)/Inputs!$B$24)*DCF!F$6</f>
        <v>-11566.347891966172</v>
      </c>
      <c r="DB381" s="15">
        <f ca="1">(BU381*DCF!G$46-DCF!G$5*MAX(BU381*DCF!G$46,0)-MAX(BU381-BT381,0)/Inputs!$B$24)*DCF!G$6</f>
        <v>-9948.854381436624</v>
      </c>
      <c r="DC381" s="15">
        <f ca="1">(BV381*DCF!H$46-DCF!H$5*MAX(BV381*DCF!H$46,0)-MAX(BV381-BU381,0)/Inputs!$B$24)*DCF!H$6</f>
        <v>-14735.783761127002</v>
      </c>
      <c r="DD381" s="15">
        <f ca="1">(BW381*DCF!I$46-DCF!I$5*MAX(BW381*DCF!I$46,0)-MAX(BW381-BV381,0)/Inputs!$B$24)*DCF!I$6</f>
        <v>-27598.584071164474</v>
      </c>
      <c r="DE381" s="15">
        <f ca="1">(BX381*DCF!J$46-DCF!J$5*MAX(BX381*DCF!J$46,0)-MAX(BX381-BW381,0)/Inputs!$B$24)*DCF!J$6</f>
        <v>-9462.4650534063549</v>
      </c>
      <c r="DF381" s="15">
        <f ca="1">(BY381*DCF!K$46-DCF!K$5*MAX(BY381*DCF!K$46,0)-MAX(BY381-BX381,0)/Inputs!$B$24)*DCF!K$6</f>
        <v>1979.7865842911624</v>
      </c>
      <c r="DG381" s="15">
        <f ca="1">(BZ381*DCF!L$46-DCF!L$5*MAX(BZ381*DCF!L$46,0)-MAX(BZ381-BY381,0)/Inputs!$B$24)*DCF!L$6</f>
        <v>9823.0126789591341</v>
      </c>
      <c r="DH381" s="15">
        <f ca="1">(CA381*DCF!M$46-DCF!M$5*MAX(CA381*DCF!M$46,0)-MAX(CA381-BZ381,0)/Inputs!$B$24)*DCF!M$6</f>
        <v>9358.037646014187</v>
      </c>
      <c r="DI381" s="15">
        <f ca="1">SUM(CB381:CL381)+BE381*DCF!M$10*(1+Inputs!$B$30)*(1-Inputs!$B$33)*(1-Inputs!$B$30/Inputs!$B$31)/(Inputs!$B$29-Inputs!$B$30)*DCF!M$6</f>
        <v>198232.00146670442</v>
      </c>
      <c r="DJ381" s="15">
        <f ca="1">SUM(CM381:CW381)+BP381*DCF!M$28*(1+Inputs!$B$30)*(1-Inputs!$B$33)*(1-Inputs!$B$30/Inputs!$B$31)/(Inputs!$B$29-Inputs!$B$30)*DCF!M$6</f>
        <v>648277.18034699757</v>
      </c>
      <c r="DK381" s="15">
        <f ca="1">SUM(CX381:DH381)+CA381*DCF!M$46*(1+Inputs!$B$30)*(1-Inputs!$B$33)*(1-Inputs!$B$30/Inputs!$B$31)/(Inputs!$B$29-Inputs!$B$30)*DCF!M$6</f>
        <v>1119906.1302535962</v>
      </c>
      <c r="DM381" s="15">
        <f ca="1">DI381+DJ381+DK381+Inputs!$B$34+Inputs!$B$36-Inputs!$B$35</f>
        <v>2043266.3120672982</v>
      </c>
    </row>
    <row r="382" spans="1:117" x14ac:dyDescent="0.75">
      <c r="A382" s="11">
        <v>369</v>
      </c>
      <c r="C382" s="24">
        <f t="shared" ca="1" si="216"/>
        <v>1.5782787867169328</v>
      </c>
      <c r="D382" s="24">
        <f t="shared" ca="1" si="216"/>
        <v>-1.6233353214665254</v>
      </c>
      <c r="E382" s="24">
        <f t="shared" ca="1" si="216"/>
        <v>-1.224494896267909</v>
      </c>
      <c r="F382" s="24">
        <f t="shared" ca="1" si="216"/>
        <v>-0.1463757908638825</v>
      </c>
      <c r="G382" s="24">
        <f t="shared" ca="1" si="216"/>
        <v>-2.150171591907597</v>
      </c>
      <c r="H382" s="24">
        <f t="shared" ca="1" si="216"/>
        <v>-0.60355062807440851</v>
      </c>
      <c r="I382" s="24">
        <f t="shared" ca="1" si="216"/>
        <v>0.51734424607145724</v>
      </c>
      <c r="J382" s="24">
        <f t="shared" ca="1" si="216"/>
        <v>-1.4339504655908166</v>
      </c>
      <c r="K382" s="24">
        <f t="shared" ca="1" si="216"/>
        <v>-0.65415892098244888</v>
      </c>
      <c r="L382" s="24">
        <f t="shared" ca="1" si="216"/>
        <v>0.73899563606702834</v>
      </c>
      <c r="M382" s="24">
        <f t="shared" ca="1" si="216"/>
        <v>-0.26472704483601917</v>
      </c>
      <c r="N382" s="24">
        <f ca="1">SQRT(Inputs!$B$38)*C382+SQRT(1-Inputs!$B$38)*_xlfn.NORM.S.INV(RAND())</f>
        <v>1.0700272397077073</v>
      </c>
      <c r="O382" s="24">
        <f ca="1">SQRT(Inputs!$B$38)*D382+SQRT(1-Inputs!$B$38)*_xlfn.NORM.S.INV(RAND())</f>
        <v>-0.75935181550926867</v>
      </c>
      <c r="P382" s="24">
        <f ca="1">SQRT(Inputs!$B$38)*E382+SQRT(1-Inputs!$B$38)*_xlfn.NORM.S.INV(RAND())</f>
        <v>-0.77346918470821613</v>
      </c>
      <c r="Q382" s="24">
        <f ca="1">SQRT(Inputs!$B$38)*F382+SQRT(1-Inputs!$B$38)*_xlfn.NORM.S.INV(RAND())</f>
        <v>1.1467959383409481</v>
      </c>
      <c r="R382" s="24">
        <f ca="1">SQRT(Inputs!$B$38)*G382+SQRT(1-Inputs!$B$38)*_xlfn.NORM.S.INV(RAND())</f>
        <v>-1.3546783903515587</v>
      </c>
      <c r="S382" s="24">
        <f ca="1">SQRT(Inputs!$B$38)*H382+SQRT(1-Inputs!$B$38)*_xlfn.NORM.S.INV(RAND())</f>
        <v>-0.76131153445227551</v>
      </c>
      <c r="T382" s="24">
        <f ca="1">SQRT(Inputs!$B$38)*I382+SQRT(1-Inputs!$B$38)*_xlfn.NORM.S.INV(RAND())</f>
        <v>-1.3478412083367823</v>
      </c>
      <c r="U382" s="24">
        <f ca="1">SQRT(Inputs!$B$38)*J382+SQRT(1-Inputs!$B$38)*_xlfn.NORM.S.INV(RAND())</f>
        <v>-2.2903315254138943</v>
      </c>
      <c r="V382" s="24">
        <f ca="1">SQRT(Inputs!$B$38)*K382+SQRT(1-Inputs!$B$38)*_xlfn.NORM.S.INV(RAND())</f>
        <v>-0.47708666078427697</v>
      </c>
      <c r="W382" s="24">
        <f ca="1">SQRT(Inputs!$B$38)*L382+SQRT(1-Inputs!$B$38)*_xlfn.NORM.S.INV(RAND())</f>
        <v>0.59911348762373329</v>
      </c>
      <c r="X382" s="24">
        <f ca="1">SQRT(Inputs!$B$38)*M382+SQRT(1-Inputs!$B$38)*_xlfn.NORM.S.INV(RAND())</f>
        <v>0.13014860052011112</v>
      </c>
      <c r="Y382" s="24">
        <f ca="1">SQRT(Inputs!$B$38)*C382+SQRT(1-Inputs!$B$38)*_xlfn.NORM.S.INV(RAND())</f>
        <v>1.5055979544329565</v>
      </c>
      <c r="Z382" s="24">
        <f ca="1">SQRT(Inputs!$B$38)*D382+SQRT(1-Inputs!$B$38)*_xlfn.NORM.S.INV(RAND())</f>
        <v>0.10952979028551624</v>
      </c>
      <c r="AA382" s="24">
        <f ca="1">SQRT(Inputs!$B$38)*E382+SQRT(1-Inputs!$B$38)*_xlfn.NORM.S.INV(RAND())</f>
        <v>0.88236539904813738</v>
      </c>
      <c r="AB382" s="24">
        <f ca="1">SQRT(Inputs!$B$38)*F382+SQRT(1-Inputs!$B$38)*_xlfn.NORM.S.INV(RAND())</f>
        <v>-0.2701894089193122</v>
      </c>
      <c r="AC382" s="24">
        <f ca="1">SQRT(Inputs!$B$38)*G382+SQRT(1-Inputs!$B$38)*_xlfn.NORM.S.INV(RAND())</f>
        <v>9.9804466016035542E-2</v>
      </c>
      <c r="AD382" s="24">
        <f ca="1">SQRT(Inputs!$B$38)*H382+SQRT(1-Inputs!$B$38)*_xlfn.NORM.S.INV(RAND())</f>
        <v>0.26008605313707972</v>
      </c>
      <c r="AE382" s="24">
        <f ca="1">SQRT(Inputs!$B$38)*I382+SQRT(1-Inputs!$B$38)*_xlfn.NORM.S.INV(RAND())</f>
        <v>2.2618617983611315</v>
      </c>
      <c r="AF382" s="24">
        <f ca="1">SQRT(Inputs!$B$38)*J382+SQRT(1-Inputs!$B$38)*_xlfn.NORM.S.INV(RAND())</f>
        <v>-1.7654744031223946</v>
      </c>
      <c r="AG382" s="24">
        <f ca="1">SQRT(Inputs!$B$38)*K382+SQRT(1-Inputs!$B$38)*_xlfn.NORM.S.INV(RAND())</f>
        <v>-0.51157374908393249</v>
      </c>
      <c r="AH382" s="24">
        <f ca="1">SQRT(Inputs!$B$38)*L382+SQRT(1-Inputs!$B$38)*_xlfn.NORM.S.INV(RAND())</f>
        <v>1.6082654457199577</v>
      </c>
      <c r="AI382" s="24">
        <f ca="1">SQRT(Inputs!$B$38)*M382+SQRT(1-Inputs!$B$38)*_xlfn.NORM.S.INV(RAND())</f>
        <v>-0.95008532853979588</v>
      </c>
      <c r="AJ382" s="24">
        <f ca="1">SQRT(Inputs!$B$38)*C382+SQRT(1-Inputs!$B$38)*_xlfn.NORM.S.INV(RAND())</f>
        <v>1.7896656086122142</v>
      </c>
      <c r="AK382" s="24">
        <f ca="1">SQRT(Inputs!$B$38)*D382+SQRT(1-Inputs!$B$38)*_xlfn.NORM.S.INV(RAND())</f>
        <v>-0.10942652872410519</v>
      </c>
      <c r="AL382" s="24">
        <f ca="1">SQRT(Inputs!$B$38)*E382+SQRT(1-Inputs!$B$38)*_xlfn.NORM.S.INV(RAND())</f>
        <v>-0.89219747851969011</v>
      </c>
      <c r="AM382" s="24">
        <f ca="1">SQRT(Inputs!$B$38)*F382+SQRT(1-Inputs!$B$38)*_xlfn.NORM.S.INV(RAND())</f>
        <v>-0.78025930536099675</v>
      </c>
      <c r="AN382" s="24">
        <f ca="1">SQRT(Inputs!$B$38)*G382+SQRT(1-Inputs!$B$38)*_xlfn.NORM.S.INV(RAND())</f>
        <v>-2.6637189191867066</v>
      </c>
      <c r="AO382" s="24">
        <f ca="1">SQRT(Inputs!$B$38)*H382+SQRT(1-Inputs!$B$38)*_xlfn.NORM.S.INV(RAND())</f>
        <v>0.754070582422526</v>
      </c>
      <c r="AP382" s="24">
        <f ca="1">SQRT(Inputs!$B$38)*I382+SQRT(1-Inputs!$B$38)*_xlfn.NORM.S.INV(RAND())</f>
        <v>1.2648342420461898</v>
      </c>
      <c r="AQ382" s="24">
        <f ca="1">SQRT(Inputs!$B$38)*J382+SQRT(1-Inputs!$B$38)*_xlfn.NORM.S.INV(RAND())</f>
        <v>-0.1153584054304122</v>
      </c>
      <c r="AR382" s="24">
        <f ca="1">SQRT(Inputs!$B$38)*K382+SQRT(1-Inputs!$B$38)*_xlfn.NORM.S.INV(RAND())</f>
        <v>-0.50797670207420087</v>
      </c>
      <c r="AS382" s="24">
        <f ca="1">SQRT(Inputs!$B$38)*L382+SQRT(1-Inputs!$B$38)*_xlfn.NORM.S.INV(RAND())</f>
        <v>1.9341387098279674</v>
      </c>
      <c r="AT382" s="24">
        <f ca="1">SQRT(Inputs!$B$38)*M382+SQRT(1-Inputs!$B$38)*_xlfn.NORM.S.INV(RAND())</f>
        <v>5.0677590988278093E-2</v>
      </c>
      <c r="AU382" s="15">
        <f ca="1">Inputs!$B$6*EXP($B$8-0.5*C$5^2+C$5*N382)</f>
        <v>5900.6690167962934</v>
      </c>
      <c r="AV382" s="15">
        <f t="shared" ca="1" si="183"/>
        <v>6423.7341981019745</v>
      </c>
      <c r="AW382" s="15">
        <f t="shared" ca="1" si="184"/>
        <v>7056.6384555259683</v>
      </c>
      <c r="AX382" s="15">
        <f t="shared" ca="1" si="185"/>
        <v>9942.6074939565187</v>
      </c>
      <c r="AY382" s="15">
        <f t="shared" ca="1" si="186"/>
        <v>10372.84756080242</v>
      </c>
      <c r="AZ382" s="15">
        <f t="shared" ca="1" si="187"/>
        <v>11666.07828292723</v>
      </c>
      <c r="BA382" s="15">
        <f t="shared" ca="1" si="188"/>
        <v>12398.009655150046</v>
      </c>
      <c r="BB382" s="15">
        <f t="shared" ca="1" si="189"/>
        <v>12066.602758721941</v>
      </c>
      <c r="BC382" s="15">
        <f t="shared" ca="1" si="190"/>
        <v>14113.354671237956</v>
      </c>
      <c r="BD382" s="15">
        <f t="shared" ca="1" si="191"/>
        <v>18286.745611505765</v>
      </c>
      <c r="BE382" s="15">
        <f t="shared" ca="1" si="192"/>
        <v>22675.266855522837</v>
      </c>
      <c r="BF382" s="15">
        <f ca="1">Inputs!$B$13*EXP($B$9-0.5*C$6^2+C$6*Y382)</f>
        <v>18641.593042783777</v>
      </c>
      <c r="BG382" s="15">
        <f t="shared" ca="1" si="193"/>
        <v>23172.640932142844</v>
      </c>
      <c r="BH382" s="15">
        <f t="shared" ca="1" si="194"/>
        <v>32774.719592495363</v>
      </c>
      <c r="BI382" s="15">
        <f t="shared" ca="1" si="195"/>
        <v>38486.869498991007</v>
      </c>
      <c r="BJ382" s="15">
        <f t="shared" ca="1" si="196"/>
        <v>47866.084397837709</v>
      </c>
      <c r="BK382" s="15">
        <f t="shared" ca="1" si="197"/>
        <v>60863.968560412686</v>
      </c>
      <c r="BL382" s="15">
        <f t="shared" ca="1" si="198"/>
        <v>100228.78232836272</v>
      </c>
      <c r="BM382" s="15">
        <f t="shared" ca="1" si="199"/>
        <v>98939.762501104051</v>
      </c>
      <c r="BN382" s="15">
        <f t="shared" ca="1" si="200"/>
        <v>114447.78308867908</v>
      </c>
      <c r="BO382" s="15">
        <f t="shared" ca="1" si="201"/>
        <v>169762.53430924899</v>
      </c>
      <c r="BP382" s="15">
        <f t="shared" ca="1" si="202"/>
        <v>187622.88418084907</v>
      </c>
      <c r="BQ382" s="15">
        <f ca="1">Inputs!$B$20*EXP($B$10-0.5*C$7^2+C$7*AJ382)</f>
        <v>8092.4927899294617</v>
      </c>
      <c r="BR382" s="15">
        <f t="shared" ca="1" si="203"/>
        <v>10605.435536393225</v>
      </c>
      <c r="BS382" s="15">
        <f t="shared" ca="1" si="204"/>
        <v>11240.150564523894</v>
      </c>
      <c r="BT382" s="15">
        <f t="shared" ca="1" si="205"/>
        <v>12629.129561790665</v>
      </c>
      <c r="BU382" s="15">
        <f t="shared" ca="1" si="206"/>
        <v>9187.1122970401957</v>
      </c>
      <c r="BV382" s="15">
        <f t="shared" ca="1" si="207"/>
        <v>15148.825544709589</v>
      </c>
      <c r="BW382" s="15">
        <f t="shared" ca="1" si="208"/>
        <v>27628.188230341057</v>
      </c>
      <c r="BX382" s="15">
        <f t="shared" ca="1" si="209"/>
        <v>37759.054468670889</v>
      </c>
      <c r="BY382" s="15">
        <f t="shared" ca="1" si="210"/>
        <v>48006.877160671</v>
      </c>
      <c r="BZ382" s="15">
        <f t="shared" ca="1" si="211"/>
        <v>96121.882673723652</v>
      </c>
      <c r="CA382" s="15">
        <f t="shared" ca="1" si="212"/>
        <v>136243.49787500536</v>
      </c>
      <c r="CB382" s="15">
        <f ca="1">(AU382*DCF!C$10-DCF!C$5*MAX(AU382*DCF!C$10,0)-MAX(AU382-Inputs!$B$6,0)/Inputs!$B$10)*DCF!C$6</f>
        <v>1036.3831333004619</v>
      </c>
      <c r="CC382" s="15">
        <f ca="1">(AV382*DCF!D$10-DCF!D$5*MAX(AV382*DCF!D$10,0)-MAX(AV382-AU382,0)/Inputs!$B$10)*DCF!D$6</f>
        <v>1438.2059365435819</v>
      </c>
      <c r="CD382" s="15">
        <f ca="1">(AW382*DCF!E$10-DCF!E$5*MAX(AW382*DCF!E$10,0)-MAX(AW382-AV382,0)/Inputs!$B$10)*DCF!E$6</f>
        <v>1486.7092387521443</v>
      </c>
      <c r="CE382" s="15">
        <f ca="1">(AX382*DCF!F$10-DCF!F$5*MAX(AX382*DCF!F$10,0)-MAX(AX382-AW382,0)/Inputs!$B$10)*DCF!F$6</f>
        <v>1569.9567652305425</v>
      </c>
      <c r="CF382" s="15">
        <f ca="1">(AY382*DCF!G$10-DCF!G$5*MAX(AY382*DCF!G$10,0)-MAX(AY382-AX382,0)/Inputs!$B$10)*DCF!G$6</f>
        <v>2054.5203637719956</v>
      </c>
      <c r="CG382" s="15">
        <f ca="1">(AZ382*DCF!H$10-DCF!H$5*MAX(AZ382*DCF!H$10,0)-MAX(AZ382-AY382,0)/Inputs!$B$10)*DCF!H$6</f>
        <v>2035.3411675580564</v>
      </c>
      <c r="CH382" s="15">
        <f ca="1">(BA382*DCF!I$10-DCF!I$5*MAX(BA382*DCF!I$10,0)-MAX(BA382-AZ382,0)/Inputs!$B$10)*DCF!I$6</f>
        <v>2144.6016936215442</v>
      </c>
      <c r="CI382" s="15">
        <f ca="1">(BB382*DCF!J$10-DCF!J$5*MAX(BB382*DCF!J$10,0)-MAX(BB382-BA382,0)/Inputs!$B$10)*DCF!J$6</f>
        <v>2070.6570318289496</v>
      </c>
      <c r="CJ382" s="15">
        <f ca="1">(BC382*DCF!K$10-DCF!K$5*MAX(BC382*DCF!K$10,0)-MAX(BC382-BB382,0)/Inputs!$B$10)*DCF!K$6</f>
        <v>1985.509329826252</v>
      </c>
      <c r="CK382" s="15">
        <f ca="1">(BD382*DCF!L$10-DCF!L$5*MAX(BD382*DCF!L$10,0)-MAX(BD382-BC382,0)/Inputs!$B$10)*DCF!L$6</f>
        <v>2218.3019567048909</v>
      </c>
      <c r="CL382" s="15">
        <f ca="1">(BE382*DCF!M$10-DCF!M$5*MAX(BE382*DCF!M$10,0)-MAX(BE382-BD382,0)/Inputs!$B$10)*DCF!M$6</f>
        <v>2675.5176827312821</v>
      </c>
      <c r="CM382" s="15">
        <f ca="1">(BF382*DCF!C$28-DCF!C$5*MAX(BF382*DCF!C$28,0)-MAX(BF382-Inputs!$B$13,0)/Inputs!$B$17)*DCF!C$6</f>
        <v>4013.8662977197118</v>
      </c>
      <c r="CN382" s="15">
        <f ca="1">(BG382*DCF!D$28-DCF!D$5*MAX(BG382*DCF!D$28,0)-MAX(BG382-BF382,0)/Inputs!$B$17)*DCF!D$6</f>
        <v>5858.1969422738475</v>
      </c>
      <c r="CO382" s="15">
        <f ca="1">(BH382*DCF!E$28-DCF!E$5*MAX(BH382*DCF!E$28,0)-MAX(BH382-BG382,0)/Inputs!$B$17)*DCF!E$6</f>
        <v>7389.9466563521928</v>
      </c>
      <c r="CP382" s="15">
        <f ca="1">(BI382*DCF!F$28-DCF!F$5*MAX(BI382*DCF!F$28,0)-MAX(BI382-BH382,0)/Inputs!$B$17)*DCF!F$6</f>
        <v>9408.1841137451611</v>
      </c>
      <c r="CQ382" s="15">
        <f ca="1">(BJ382*DCF!G$28-DCF!G$5*MAX(BJ382*DCF!G$28,0)-MAX(BJ382-BI382,0)/Inputs!$B$17)*DCF!G$6</f>
        <v>10841.72746529856</v>
      </c>
      <c r="CR382" s="15">
        <f ca="1">(BK382*DCF!H$28-DCF!H$5*MAX(BK382*DCF!H$28,0)-MAX(BK382-BJ382,0)/Inputs!$B$17)*DCF!H$6</f>
        <v>13032.824488530217</v>
      </c>
      <c r="CS382" s="15">
        <f ca="1">(BL382*DCF!I$28-DCF!I$5*MAX(BL382*DCF!I$28,0)-MAX(BL382-BK382,0)/Inputs!$B$17)*DCF!I$6</f>
        <v>17919.044977378402</v>
      </c>
      <c r="CT382" s="15">
        <f ca="1">(BM382*DCF!J$28-DCF!J$5*MAX(BM382*DCF!J$28,0)-MAX(BM382-BL382,0)/Inputs!$B$17)*DCF!J$6</f>
        <v>22071.780662789093</v>
      </c>
      <c r="CU382" s="15">
        <f ca="1">(BN382*DCF!K$28-DCF!K$5*MAX(BN382*DCF!K$28,0)-MAX(BN382-BM382,0)/Inputs!$B$17)*DCF!K$6</f>
        <v>22269.926886062385</v>
      </c>
      <c r="CV382" s="15">
        <f ca="1">(BO382*DCF!L$28-DCF!L$5*MAX(BO382*DCF!L$28,0)-MAX(BO382-BN382,0)/Inputs!$B$17)*DCF!L$6</f>
        <v>27612.232551671335</v>
      </c>
      <c r="CW382" s="15">
        <f ca="1">(BP382*DCF!M$28-DCF!M$5*MAX(BP382*DCF!M$28,0)-MAX(BP382-BO382,0)/Inputs!$B$17)*DCF!M$6</f>
        <v>33434.445816578125</v>
      </c>
      <c r="CX382" s="15">
        <f ca="1">(BQ382*DCF!C$46-DCF!C$5*MAX(BQ382*DCF!C$46,0)-MAX(BQ382-Inputs!$B$20,0)/Inputs!$B$24)*DCF!C$6</f>
        <v>-4128.2859976416585</v>
      </c>
      <c r="CY382" s="15">
        <f ca="1">(BR382*DCF!D$46-DCF!D$5*MAX(BR382*DCF!D$46,0)-MAX(BR382-BQ382,0)/Inputs!$B$24)*DCF!D$6</f>
        <v>-2882.3523347059522</v>
      </c>
      <c r="CZ382" s="15">
        <f ca="1">(BS382*DCF!E$46-DCF!E$5*MAX(BS382*DCF!E$46,0)-MAX(BS382-BR382,0)/Inputs!$B$24)*DCF!E$6</f>
        <v>-1579.3545654861425</v>
      </c>
      <c r="DA382" s="15">
        <f ca="1">(BT382*DCF!F$46-DCF!F$5*MAX(BT382*DCF!F$46,0)-MAX(BT382-BS382,0)/Inputs!$B$24)*DCF!F$6</f>
        <v>-1425.5042240181144</v>
      </c>
      <c r="DB382" s="15">
        <f ca="1">(BU382*DCF!G$46-DCF!G$5*MAX(BU382*DCF!G$46,0)-MAX(BU382-BT382,0)/Inputs!$B$24)*DCF!G$6</f>
        <v>-309.03630615488487</v>
      </c>
      <c r="DC382" s="15">
        <f ca="1">(BV382*DCF!H$46-DCF!H$5*MAX(BV382*DCF!H$46,0)-MAX(BV382-BU382,0)/Inputs!$B$24)*DCF!H$6</f>
        <v>-1852.5658636901519</v>
      </c>
      <c r="DD382" s="15">
        <f ca="1">(BW382*DCF!I$46-DCF!I$5*MAX(BW382*DCF!I$46,0)-MAX(BW382-BV382,0)/Inputs!$B$24)*DCF!I$6</f>
        <v>-2944.2585410120982</v>
      </c>
      <c r="DE382" s="15">
        <f ca="1">(BX382*DCF!J$46-DCF!J$5*MAX(BX382*DCF!J$46,0)-MAX(BX382-BW382,0)/Inputs!$B$24)*DCF!J$6</f>
        <v>-1102.6523234824465</v>
      </c>
      <c r="DF382" s="15">
        <f ca="1">(BY382*DCF!K$46-DCF!K$5*MAX(BY382*DCF!K$46,0)-MAX(BY382-BX382,0)/Inputs!$B$24)*DCF!K$6</f>
        <v>231.86929646296159</v>
      </c>
      <c r="DG382" s="15">
        <f ca="1">(BZ382*DCF!L$46-DCF!L$5*MAX(BZ382*DCF!L$46,0)-MAX(BZ382-BY382,0)/Inputs!$B$24)*DCF!L$6</f>
        <v>-4244.1243207635671</v>
      </c>
      <c r="DH382" s="15">
        <f ca="1">(CA382*DCF!M$46-DCF!M$5*MAX(CA382*DCF!M$46,0)-MAX(CA382-BZ382,0)/Inputs!$B$24)*DCF!M$6</f>
        <v>2293.2830503339583</v>
      </c>
      <c r="DI382" s="15">
        <f ca="1">SUM(CB382:CL382)+BE382*DCF!M$10*(1+Inputs!$B$30)*(1-Inputs!$B$33)*(1-Inputs!$B$30/Inputs!$B$31)/(Inputs!$B$29-Inputs!$B$30)*DCF!M$6</f>
        <v>83821.271808152058</v>
      </c>
      <c r="DJ382" s="15">
        <f ca="1">SUM(CM382:CW382)+BP382*DCF!M$28*(1+Inputs!$B$30)*(1-Inputs!$B$33)*(1-Inputs!$B$30/Inputs!$B$31)/(Inputs!$B$29-Inputs!$B$30)*DCF!M$6</f>
        <v>870061.46716652613</v>
      </c>
      <c r="DK382" s="15">
        <f ca="1">SUM(CX382:DH382)+CA382*DCF!M$46*(1+Inputs!$B$30)*(1-Inputs!$B$33)*(1-Inputs!$B$30/Inputs!$B$31)/(Inputs!$B$29-Inputs!$B$30)*DCF!M$6</f>
        <v>192705.60465866714</v>
      </c>
      <c r="DM382" s="15">
        <f ca="1">DI382+DJ382+DK382+Inputs!$B$34+Inputs!$B$36-Inputs!$B$35</f>
        <v>1223439.3436333453</v>
      </c>
    </row>
    <row r="383" spans="1:117" x14ac:dyDescent="0.75">
      <c r="A383" s="11">
        <v>370</v>
      </c>
      <c r="C383" s="24">
        <f t="shared" ca="1" si="216"/>
        <v>-0.39990786746342544</v>
      </c>
      <c r="D383" s="24">
        <f t="shared" ca="1" si="216"/>
        <v>0.99633352943237086</v>
      </c>
      <c r="E383" s="24">
        <f t="shared" ca="1" si="216"/>
        <v>-2.2924922440224371</v>
      </c>
      <c r="F383" s="24">
        <f t="shared" ca="1" si="216"/>
        <v>-1.3984321128892052</v>
      </c>
      <c r="G383" s="24">
        <f t="shared" ca="1" si="216"/>
        <v>0.49054177713139524</v>
      </c>
      <c r="H383" s="24">
        <f t="shared" ca="1" si="216"/>
        <v>0.92716320420047305</v>
      </c>
      <c r="I383" s="24">
        <f t="shared" ca="1" si="216"/>
        <v>0.1714737611534253</v>
      </c>
      <c r="J383" s="24">
        <f t="shared" ca="1" si="216"/>
        <v>9.8398149645082429E-3</v>
      </c>
      <c r="K383" s="24">
        <f t="shared" ca="1" si="216"/>
        <v>0.25007467394331784</v>
      </c>
      <c r="L383" s="24">
        <f t="shared" ca="1" si="216"/>
        <v>1.2818344148311882</v>
      </c>
      <c r="M383" s="24">
        <f t="shared" ca="1" si="216"/>
        <v>-0.80447900079539503</v>
      </c>
      <c r="N383" s="24">
        <f ca="1">SQRT(Inputs!$B$38)*C383+SQRT(1-Inputs!$B$38)*_xlfn.NORM.S.INV(RAND())</f>
        <v>-0.31074225710233988</v>
      </c>
      <c r="O383" s="24">
        <f ca="1">SQRT(Inputs!$B$38)*D383+SQRT(1-Inputs!$B$38)*_xlfn.NORM.S.INV(RAND())</f>
        <v>-0.11093110738623835</v>
      </c>
      <c r="P383" s="24">
        <f ca="1">SQRT(Inputs!$B$38)*E383+SQRT(1-Inputs!$B$38)*_xlfn.NORM.S.INV(RAND())</f>
        <v>0.23286572798811211</v>
      </c>
      <c r="Q383" s="24">
        <f ca="1">SQRT(Inputs!$B$38)*F383+SQRT(1-Inputs!$B$38)*_xlfn.NORM.S.INV(RAND())</f>
        <v>0.86072636767127608</v>
      </c>
      <c r="R383" s="24">
        <f ca="1">SQRT(Inputs!$B$38)*G383+SQRT(1-Inputs!$B$38)*_xlfn.NORM.S.INV(RAND())</f>
        <v>-1.003789720442275</v>
      </c>
      <c r="S383" s="24">
        <f ca="1">SQRT(Inputs!$B$38)*H383+SQRT(1-Inputs!$B$38)*_xlfn.NORM.S.INV(RAND())</f>
        <v>1.4921393739872517</v>
      </c>
      <c r="T383" s="24">
        <f ca="1">SQRT(Inputs!$B$38)*I383+SQRT(1-Inputs!$B$38)*_xlfn.NORM.S.INV(RAND())</f>
        <v>-0.26717672585235325</v>
      </c>
      <c r="U383" s="24">
        <f ca="1">SQRT(Inputs!$B$38)*J383+SQRT(1-Inputs!$B$38)*_xlfn.NORM.S.INV(RAND())</f>
        <v>1.6295801519281414</v>
      </c>
      <c r="V383" s="24">
        <f ca="1">SQRT(Inputs!$B$38)*K383+SQRT(1-Inputs!$B$38)*_xlfn.NORM.S.INV(RAND())</f>
        <v>-0.87736049500985924</v>
      </c>
      <c r="W383" s="24">
        <f ca="1">SQRT(Inputs!$B$38)*L383+SQRT(1-Inputs!$B$38)*_xlfn.NORM.S.INV(RAND())</f>
        <v>0.33349105764886383</v>
      </c>
      <c r="X383" s="24">
        <f ca="1">SQRT(Inputs!$B$38)*M383+SQRT(1-Inputs!$B$38)*_xlfn.NORM.S.INV(RAND())</f>
        <v>-0.65657385237818522</v>
      </c>
      <c r="Y383" s="24">
        <f ca="1">SQRT(Inputs!$B$38)*C383+SQRT(1-Inputs!$B$38)*_xlfn.NORM.S.INV(RAND())</f>
        <v>0.11199346434977889</v>
      </c>
      <c r="Z383" s="24">
        <f ca="1">SQRT(Inputs!$B$38)*D383+SQRT(1-Inputs!$B$38)*_xlfn.NORM.S.INV(RAND())</f>
        <v>1.0534537592158415</v>
      </c>
      <c r="AA383" s="24">
        <f ca="1">SQRT(Inputs!$B$38)*E383+SQRT(1-Inputs!$B$38)*_xlfn.NORM.S.INV(RAND())</f>
        <v>-3.1101462901732049</v>
      </c>
      <c r="AB383" s="24">
        <f ca="1">SQRT(Inputs!$B$38)*F383+SQRT(1-Inputs!$B$38)*_xlfn.NORM.S.INV(RAND())</f>
        <v>-0.67361453638823598</v>
      </c>
      <c r="AC383" s="24">
        <f ca="1">SQRT(Inputs!$B$38)*G383+SQRT(1-Inputs!$B$38)*_xlfn.NORM.S.INV(RAND())</f>
        <v>-0.40221462027509752</v>
      </c>
      <c r="AD383" s="24">
        <f ca="1">SQRT(Inputs!$B$38)*H383+SQRT(1-Inputs!$B$38)*_xlfn.NORM.S.INV(RAND())</f>
        <v>-0.31718600977052969</v>
      </c>
      <c r="AE383" s="24">
        <f ca="1">SQRT(Inputs!$B$38)*I383+SQRT(1-Inputs!$B$38)*_xlfn.NORM.S.INV(RAND())</f>
        <v>-1.0066045326482111</v>
      </c>
      <c r="AF383" s="24">
        <f ca="1">SQRT(Inputs!$B$38)*J383+SQRT(1-Inputs!$B$38)*_xlfn.NORM.S.INV(RAND())</f>
        <v>-0.96872274621931242</v>
      </c>
      <c r="AG383" s="24">
        <f ca="1">SQRT(Inputs!$B$38)*K383+SQRT(1-Inputs!$B$38)*_xlfn.NORM.S.INV(RAND())</f>
        <v>-0.34886751672659017</v>
      </c>
      <c r="AH383" s="24">
        <f ca="1">SQRT(Inputs!$B$38)*L383+SQRT(1-Inputs!$B$38)*_xlfn.NORM.S.INV(RAND())</f>
        <v>1.2469106821447138</v>
      </c>
      <c r="AI383" s="24">
        <f ca="1">SQRT(Inputs!$B$38)*M383+SQRT(1-Inputs!$B$38)*_xlfn.NORM.S.INV(RAND())</f>
        <v>-0.78396176970892284</v>
      </c>
      <c r="AJ383" s="24">
        <f ca="1">SQRT(Inputs!$B$38)*C383+SQRT(1-Inputs!$B$38)*_xlfn.NORM.S.INV(RAND())</f>
        <v>-6.4046334819957668E-2</v>
      </c>
      <c r="AK383" s="24">
        <f ca="1">SQRT(Inputs!$B$38)*D383+SQRT(1-Inputs!$B$38)*_xlfn.NORM.S.INV(RAND())</f>
        <v>0.50456884989610662</v>
      </c>
      <c r="AL383" s="24">
        <f ca="1">SQRT(Inputs!$B$38)*E383+SQRT(1-Inputs!$B$38)*_xlfn.NORM.S.INV(RAND())</f>
        <v>-0.70400167678126935</v>
      </c>
      <c r="AM383" s="24">
        <f ca="1">SQRT(Inputs!$B$38)*F383+SQRT(1-Inputs!$B$38)*_xlfn.NORM.S.INV(RAND())</f>
        <v>-0.6194277716693849</v>
      </c>
      <c r="AN383" s="24">
        <f ca="1">SQRT(Inputs!$B$38)*G383+SQRT(1-Inputs!$B$38)*_xlfn.NORM.S.INV(RAND())</f>
        <v>1.0668942579552263</v>
      </c>
      <c r="AO383" s="24">
        <f ca="1">SQRT(Inputs!$B$38)*H383+SQRT(1-Inputs!$B$38)*_xlfn.NORM.S.INV(RAND())</f>
        <v>0.7320712913547609</v>
      </c>
      <c r="AP383" s="24">
        <f ca="1">SQRT(Inputs!$B$38)*I383+SQRT(1-Inputs!$B$38)*_xlfn.NORM.S.INV(RAND())</f>
        <v>1.3843190188876391</v>
      </c>
      <c r="AQ383" s="24">
        <f ca="1">SQRT(Inputs!$B$38)*J383+SQRT(1-Inputs!$B$38)*_xlfn.NORM.S.INV(RAND())</f>
        <v>1.3997829718878003</v>
      </c>
      <c r="AR383" s="24">
        <f ca="1">SQRT(Inputs!$B$38)*K383+SQRT(1-Inputs!$B$38)*_xlfn.NORM.S.INV(RAND())</f>
        <v>0.68307937433970012</v>
      </c>
      <c r="AS383" s="24">
        <f ca="1">SQRT(Inputs!$B$38)*L383+SQRT(1-Inputs!$B$38)*_xlfn.NORM.S.INV(RAND())</f>
        <v>0.30559295272886755</v>
      </c>
      <c r="AT383" s="24">
        <f ca="1">SQRT(Inputs!$B$38)*M383+SQRT(1-Inputs!$B$38)*_xlfn.NORM.S.INV(RAND())</f>
        <v>-9.5730949064496251E-2</v>
      </c>
      <c r="AU383" s="15">
        <f ca="1">Inputs!$B$6*EXP($B$8-0.5*C$5^2+C$5*N383)</f>
        <v>4718.8085053386712</v>
      </c>
      <c r="AV383" s="15">
        <f t="shared" ca="1" si="183"/>
        <v>5650.9789249600371</v>
      </c>
      <c r="AW383" s="15">
        <f t="shared" ca="1" si="184"/>
        <v>7110.2230489118219</v>
      </c>
      <c r="AX383" s="15">
        <f t="shared" ca="1" si="185"/>
        <v>9666.3871498889603</v>
      </c>
      <c r="AY383" s="15">
        <f t="shared" ca="1" si="186"/>
        <v>10506.524684665932</v>
      </c>
      <c r="AZ383" s="15">
        <f t="shared" ca="1" si="187"/>
        <v>15144.52272858773</v>
      </c>
      <c r="BA383" s="15">
        <f t="shared" ca="1" si="188"/>
        <v>18021.96977235845</v>
      </c>
      <c r="BB383" s="15">
        <f t="shared" ca="1" si="189"/>
        <v>25977.524670994488</v>
      </c>
      <c r="BC383" s="15">
        <f t="shared" ca="1" si="190"/>
        <v>29232.271716265648</v>
      </c>
      <c r="BD383" s="15">
        <f t="shared" ca="1" si="191"/>
        <v>36946.972782969911</v>
      </c>
      <c r="BE383" s="15">
        <f t="shared" ca="1" si="192"/>
        <v>42645.725147383593</v>
      </c>
      <c r="BF383" s="15">
        <f ca="1">Inputs!$B$13*EXP($B$9-0.5*C$6^2+C$6*Y383)</f>
        <v>14141.537629846694</v>
      </c>
      <c r="BG383" s="15">
        <f t="shared" ca="1" si="193"/>
        <v>20842.904468472007</v>
      </c>
      <c r="BH383" s="15">
        <f t="shared" ca="1" si="194"/>
        <v>15203.279253249744</v>
      </c>
      <c r="BI383" s="15">
        <f t="shared" ca="1" si="195"/>
        <v>16778.122705818321</v>
      </c>
      <c r="BJ383" s="15">
        <f t="shared" ca="1" si="196"/>
        <v>19410.265614178214</v>
      </c>
      <c r="BK383" s="15">
        <f t="shared" ca="1" si="197"/>
        <v>22815.599750735837</v>
      </c>
      <c r="BL383" s="15">
        <f t="shared" ca="1" si="198"/>
        <v>24598.676715518064</v>
      </c>
      <c r="BM383" s="15">
        <f t="shared" ca="1" si="199"/>
        <v>26808.714177239257</v>
      </c>
      <c r="BN383" s="15">
        <f t="shared" ca="1" si="200"/>
        <v>31621.349311826769</v>
      </c>
      <c r="BO383" s="15">
        <f t="shared" ca="1" si="201"/>
        <v>44975.165910693366</v>
      </c>
      <c r="BP383" s="15">
        <f t="shared" ca="1" si="202"/>
        <v>50651.309080299943</v>
      </c>
      <c r="BQ383" s="15">
        <f ca="1">Inputs!$B$20*EXP($B$10-0.5*C$7^2+C$7*AJ383)</f>
        <v>4193.1711294589286</v>
      </c>
      <c r="BR383" s="15">
        <f t="shared" ca="1" si="203"/>
        <v>6678.4089642503959</v>
      </c>
      <c r="BS383" s="15">
        <f t="shared" ca="1" si="204"/>
        <v>7471.200872209215</v>
      </c>
      <c r="BT383" s="15">
        <f t="shared" ca="1" si="205"/>
        <v>8756.1894682486036</v>
      </c>
      <c r="BU383" s="15">
        <f t="shared" ca="1" si="206"/>
        <v>15709.292502268774</v>
      </c>
      <c r="BV383" s="15">
        <f t="shared" ca="1" si="207"/>
        <v>25775.317562928358</v>
      </c>
      <c r="BW383" s="15">
        <f t="shared" ca="1" si="208"/>
        <v>48212.569728937975</v>
      </c>
      <c r="BX383" s="15">
        <f t="shared" ca="1" si="209"/>
        <v>89278.005154147904</v>
      </c>
      <c r="BY383" s="15">
        <f t="shared" ca="1" si="210"/>
        <v>142558.52282172925</v>
      </c>
      <c r="BZ383" s="15">
        <f t="shared" ca="1" si="211"/>
        <v>211588.5391119424</v>
      </c>
      <c r="CA383" s="15">
        <f t="shared" ca="1" si="212"/>
        <v>292204.33512657339</v>
      </c>
      <c r="CB383" s="15">
        <f ca="1">(AU383*DCF!C$10-DCF!C$5*MAX(AU383*DCF!C$10,0)-MAX(AU383-Inputs!$B$6,0)/Inputs!$B$10)*DCF!C$6</f>
        <v>1044.8100094029446</v>
      </c>
      <c r="CC383" s="15">
        <f ca="1">(AV383*DCF!D$10-DCF!D$5*MAX(AV383*DCF!D$10,0)-MAX(AV383-AU383,0)/Inputs!$B$10)*DCF!D$6</f>
        <v>1150.1024686417893</v>
      </c>
      <c r="CD383" s="15">
        <f ca="1">(AW383*DCF!E$10-DCF!E$5*MAX(AW383*DCF!E$10,0)-MAX(AW383-AV383,0)/Inputs!$B$10)*DCF!E$6</f>
        <v>1312.9551103079757</v>
      </c>
      <c r="CE383" s="15">
        <f ca="1">(AX383*DCF!F$10-DCF!F$5*MAX(AX383*DCF!F$10,0)-MAX(AX383-AW383,0)/Inputs!$B$10)*DCF!F$6</f>
        <v>1578.282534988999</v>
      </c>
      <c r="CF383" s="15">
        <f ca="1">(AY383*DCF!G$10-DCF!G$5*MAX(AY383*DCF!G$10,0)-MAX(AY383-AX383,0)/Inputs!$B$10)*DCF!G$6</f>
        <v>2003.2738011887675</v>
      </c>
      <c r="CG383" s="15">
        <f ca="1">(AZ383*DCF!H$10-DCF!H$5*MAX(AZ383*DCF!H$10,0)-MAX(AZ383-AY383,0)/Inputs!$B$10)*DCF!H$6</f>
        <v>2116.7602508404148</v>
      </c>
      <c r="CH383" s="15">
        <f ca="1">(BA383*DCF!I$10-DCF!I$5*MAX(BA383*DCF!I$10,0)-MAX(BA383-AZ383,0)/Inputs!$B$10)*DCF!I$6</f>
        <v>2819.9543021382292</v>
      </c>
      <c r="CI383" s="15">
        <f ca="1">(BB383*DCF!J$10-DCF!J$5*MAX(BB383*DCF!J$10,0)-MAX(BB383-BA383,0)/Inputs!$B$10)*DCF!J$6</f>
        <v>3252.2702619592264</v>
      </c>
      <c r="CJ383" s="15">
        <f ca="1">(BC383*DCF!K$10-DCF!K$5*MAX(BC383*DCF!K$10,0)-MAX(BC383-BB383,0)/Inputs!$B$10)*DCF!K$6</f>
        <v>4250.3112333508134</v>
      </c>
      <c r="CK383" s="15">
        <f ca="1">(BD383*DCF!L$10-DCF!L$5*MAX(BD383*DCF!L$10,0)-MAX(BD383-BC383,0)/Inputs!$B$10)*DCF!L$6</f>
        <v>4574.6703182739157</v>
      </c>
      <c r="CL383" s="15">
        <f ca="1">(BE383*DCF!M$10-DCF!M$5*MAX(BE383*DCF!M$10,0)-MAX(BE383-BD383,0)/Inputs!$B$10)*DCF!M$6</f>
        <v>5337.0865395205356</v>
      </c>
      <c r="CM383" s="15">
        <f ca="1">(BF383*DCF!C$28-DCF!C$5*MAX(BF383*DCF!C$28,0)-MAX(BF383-Inputs!$B$13,0)/Inputs!$B$17)*DCF!C$6</f>
        <v>3679.7526650526524</v>
      </c>
      <c r="CN383" s="15">
        <f ca="1">(BG383*DCF!D$28-DCF!D$5*MAX(BG383*DCF!D$28,0)-MAX(BG383-BF383,0)/Inputs!$B$17)*DCF!D$6</f>
        <v>4709.0072809382691</v>
      </c>
      <c r="CO383" s="15">
        <f ca="1">(BH383*DCF!E$28-DCF!E$5*MAX(BH383*DCF!E$28,0)-MAX(BH383-BG383,0)/Inputs!$B$17)*DCF!E$6</f>
        <v>4305.8394008524865</v>
      </c>
      <c r="CP383" s="15">
        <f ca="1">(BI383*DCF!F$28-DCF!F$5*MAX(BI383*DCF!F$28,0)-MAX(BI383-BH383,0)/Inputs!$B$17)*DCF!F$6</f>
        <v>4268.0932215670964</v>
      </c>
      <c r="CQ383" s="15">
        <f ca="1">(BJ383*DCF!G$28-DCF!G$5*MAX(BJ383*DCF!G$28,0)-MAX(BJ383-BI383,0)/Inputs!$B$17)*DCF!G$6</f>
        <v>4593.4402440702315</v>
      </c>
      <c r="CR383" s="15">
        <f ca="1">(BK383*DCF!H$28-DCF!H$5*MAX(BK383*DCF!H$28,0)-MAX(BK383-BJ383,0)/Inputs!$B$17)*DCF!H$6</f>
        <v>5113.456177613999</v>
      </c>
      <c r="CS383" s="15">
        <f ca="1">(BL383*DCF!I$28-DCF!I$5*MAX(BL383*DCF!I$28,0)-MAX(BL383-BK383,0)/Inputs!$B$17)*DCF!I$6</f>
        <v>5528.5273296019286</v>
      </c>
      <c r="CT383" s="15">
        <f ca="1">(BM383*DCF!J$28-DCF!J$5*MAX(BM383*DCF!J$28,0)-MAX(BM383-BL383,0)/Inputs!$B$17)*DCF!J$6</f>
        <v>5687.5359110686586</v>
      </c>
      <c r="CU383" s="15">
        <f ca="1">(BN383*DCF!K$28-DCF!K$5*MAX(BN383*DCF!K$28,0)-MAX(BN383-BM383,0)/Inputs!$B$17)*DCF!K$6</f>
        <v>6088.4150794628958</v>
      </c>
      <c r="CV383" s="15">
        <f ca="1">(BO383*DCF!L$28-DCF!L$5*MAX(BO383*DCF!L$28,0)-MAX(BO383-BN383,0)/Inputs!$B$17)*DCF!L$6</f>
        <v>7462.4830067714793</v>
      </c>
      <c r="CW383" s="15">
        <f ca="1">(BP383*DCF!M$28-DCF!M$5*MAX(BP383*DCF!M$28,0)-MAX(BP383-BO383,0)/Inputs!$B$17)*DCF!M$6</f>
        <v>8936.7566599874081</v>
      </c>
      <c r="CX383" s="15">
        <f ca="1">(BQ383*DCF!C$46-DCF!C$5*MAX(BQ383*DCF!C$46,0)-MAX(BQ383-Inputs!$B$20,0)/Inputs!$B$24)*DCF!C$6</f>
        <v>-1426.6774568999504</v>
      </c>
      <c r="CY383" s="15">
        <f ca="1">(BR383*DCF!D$46-DCF!D$5*MAX(BR383*DCF!D$46,0)-MAX(BR383-BQ383,0)/Inputs!$B$24)*DCF!D$6</f>
        <v>-2200.279022445744</v>
      </c>
      <c r="CZ383" s="15">
        <f ca="1">(BS383*DCF!E$46-DCF!E$5*MAX(BS383*DCF!E$46,0)-MAX(BS383-BR383,0)/Inputs!$B$24)*DCF!E$6</f>
        <v>-1195.9792563767671</v>
      </c>
      <c r="DA383" s="15">
        <f ca="1">(BT383*DCF!F$46-DCF!F$5*MAX(BT383*DCF!F$46,0)-MAX(BT383-BS383,0)/Inputs!$B$24)*DCF!F$6</f>
        <v>-1105.5860473369585</v>
      </c>
      <c r="DB383" s="15">
        <f ca="1">(BU383*DCF!G$46-DCF!G$5*MAX(BU383*DCF!G$46,0)-MAX(BU383-BT383,0)/Inputs!$B$24)*DCF!G$6</f>
        <v>-2867.3160461066345</v>
      </c>
      <c r="DC383" s="15">
        <f ca="1">(BV383*DCF!H$46-DCF!H$5*MAX(BV383*DCF!H$46,0)-MAX(BV383-BU383,0)/Inputs!$B$24)*DCF!H$6</f>
        <v>-3127.9556120411476</v>
      </c>
      <c r="DD383" s="15">
        <f ca="1">(BW383*DCF!I$46-DCF!I$5*MAX(BW383*DCF!I$46,0)-MAX(BW383-BV383,0)/Inputs!$B$24)*DCF!I$6</f>
        <v>-5327.3791158119875</v>
      </c>
      <c r="DE383" s="15">
        <f ca="1">(BX383*DCF!J$46-DCF!J$5*MAX(BX383*DCF!J$46,0)-MAX(BX383-BW383,0)/Inputs!$B$24)*DCF!J$6</f>
        <v>-7144.9172001148518</v>
      </c>
      <c r="DF383" s="15">
        <f ca="1">(BY383*DCF!K$46-DCF!K$5*MAX(BY383*DCF!K$46,0)-MAX(BY383-BX383,0)/Inputs!$B$24)*DCF!K$6</f>
        <v>-4908.889396574401</v>
      </c>
      <c r="DG383" s="15">
        <f ca="1">(BZ383*DCF!L$46-DCF!L$5*MAX(BZ383*DCF!L$46,0)-MAX(BZ383-BY383,0)/Inputs!$B$24)*DCF!L$6</f>
        <v>-995.5842392695464</v>
      </c>
      <c r="DH383" s="15">
        <f ca="1">(CA383*DCF!M$46-DCF!M$5*MAX(CA383*DCF!M$46,0)-MAX(CA383-BZ383,0)/Inputs!$B$24)*DCF!M$6</f>
        <v>6054.4409562058045</v>
      </c>
      <c r="DI383" s="15">
        <f ca="1">SUM(CB383:CL383)+BE383*DCF!M$10*(1+Inputs!$B$30)*(1-Inputs!$B$33)*(1-Inputs!$B$30/Inputs!$B$31)/(Inputs!$B$29-Inputs!$B$30)*DCF!M$6</f>
        <v>148124.09384711631</v>
      </c>
      <c r="DJ383" s="15">
        <f ca="1">SUM(CM383:CW383)+BP383*DCF!M$28*(1+Inputs!$B$30)*(1-Inputs!$B$33)*(1-Inputs!$B$30/Inputs!$B$31)/(Inputs!$B$29-Inputs!$B$30)*DCF!M$6</f>
        <v>248324.32426324973</v>
      </c>
      <c r="DK383" s="15">
        <f ca="1">SUM(CX383:DH383)+CA383*DCF!M$46*(1+Inputs!$B$30)*(1-Inputs!$B$33)*(1-Inputs!$B$30/Inputs!$B$31)/(Inputs!$B$29-Inputs!$B$30)*DCF!M$6</f>
        <v>427536.39348520874</v>
      </c>
      <c r="DM383" s="15">
        <f ca="1">DI383+DJ383+DK383+Inputs!$B$34+Inputs!$B$36-Inputs!$B$35</f>
        <v>900835.81159557472</v>
      </c>
    </row>
    <row r="384" spans="1:117" x14ac:dyDescent="0.75">
      <c r="A384" s="11">
        <v>371</v>
      </c>
      <c r="C384" s="24">
        <f t="shared" ref="C384:M393" ca="1" si="217">_xlfn.NORM.S.INV(RAND())</f>
        <v>0.92253586716885605</v>
      </c>
      <c r="D384" s="24">
        <f t="shared" ca="1" si="217"/>
        <v>0.40746798519243388</v>
      </c>
      <c r="E384" s="24">
        <f t="shared" ca="1" si="217"/>
        <v>-0.14745416113430065</v>
      </c>
      <c r="F384" s="24">
        <f t="shared" ca="1" si="217"/>
        <v>0.14261091262948844</v>
      </c>
      <c r="G384" s="24">
        <f t="shared" ca="1" si="217"/>
        <v>0.38083331196352871</v>
      </c>
      <c r="H384" s="24">
        <f t="shared" ca="1" si="217"/>
        <v>0.44119095571971262</v>
      </c>
      <c r="I384" s="24">
        <f t="shared" ca="1" si="217"/>
        <v>-0.85464703432740907</v>
      </c>
      <c r="J384" s="24">
        <f t="shared" ca="1" si="217"/>
        <v>0.84385169477590016</v>
      </c>
      <c r="K384" s="24">
        <f t="shared" ca="1" si="217"/>
        <v>-0.60532554460280896</v>
      </c>
      <c r="L384" s="24">
        <f t="shared" ca="1" si="217"/>
        <v>0.53413299908225365</v>
      </c>
      <c r="M384" s="24">
        <f t="shared" ca="1" si="217"/>
        <v>1.02218677641537</v>
      </c>
      <c r="N384" s="24">
        <f ca="1">SQRT(Inputs!$B$38)*C384+SQRT(1-Inputs!$B$38)*_xlfn.NORM.S.INV(RAND())</f>
        <v>1.8306169525285505</v>
      </c>
      <c r="O384" s="24">
        <f ca="1">SQRT(Inputs!$B$38)*D384+SQRT(1-Inputs!$B$38)*_xlfn.NORM.S.INV(RAND())</f>
        <v>0.20350516758385462</v>
      </c>
      <c r="P384" s="24">
        <f ca="1">SQRT(Inputs!$B$38)*E384+SQRT(1-Inputs!$B$38)*_xlfn.NORM.S.INV(RAND())</f>
        <v>1.0684451030566942</v>
      </c>
      <c r="Q384" s="24">
        <f ca="1">SQRT(Inputs!$B$38)*F384+SQRT(1-Inputs!$B$38)*_xlfn.NORM.S.INV(RAND())</f>
        <v>0.61843050454424708</v>
      </c>
      <c r="R384" s="24">
        <f ca="1">SQRT(Inputs!$B$38)*G384+SQRT(1-Inputs!$B$38)*_xlfn.NORM.S.INV(RAND())</f>
        <v>-0.55281876206674352</v>
      </c>
      <c r="S384" s="24">
        <f ca="1">SQRT(Inputs!$B$38)*H384+SQRT(1-Inputs!$B$38)*_xlfn.NORM.S.INV(RAND())</f>
        <v>0.62461649858215873</v>
      </c>
      <c r="T384" s="24">
        <f ca="1">SQRT(Inputs!$B$38)*I384+SQRT(1-Inputs!$B$38)*_xlfn.NORM.S.INV(RAND())</f>
        <v>-0.63822716896068898</v>
      </c>
      <c r="U384" s="24">
        <f ca="1">SQRT(Inputs!$B$38)*J384+SQRT(1-Inputs!$B$38)*_xlfn.NORM.S.INV(RAND())</f>
        <v>1.5184635762289305</v>
      </c>
      <c r="V384" s="24">
        <f ca="1">SQRT(Inputs!$B$38)*K384+SQRT(1-Inputs!$B$38)*_xlfn.NORM.S.INV(RAND())</f>
        <v>1.5925368820497658</v>
      </c>
      <c r="W384" s="24">
        <f ca="1">SQRT(Inputs!$B$38)*L384+SQRT(1-Inputs!$B$38)*_xlfn.NORM.S.INV(RAND())</f>
        <v>-0.25095932735928106</v>
      </c>
      <c r="X384" s="24">
        <f ca="1">SQRT(Inputs!$B$38)*M384+SQRT(1-Inputs!$B$38)*_xlfn.NORM.S.INV(RAND())</f>
        <v>-1.2999130427401595</v>
      </c>
      <c r="Y384" s="24">
        <f ca="1">SQRT(Inputs!$B$38)*C384+SQRT(1-Inputs!$B$38)*_xlfn.NORM.S.INV(RAND())</f>
        <v>1.8853694073329499</v>
      </c>
      <c r="Z384" s="24">
        <f ca="1">SQRT(Inputs!$B$38)*D384+SQRT(1-Inputs!$B$38)*_xlfn.NORM.S.INV(RAND())</f>
        <v>-1.904633486962765</v>
      </c>
      <c r="AA384" s="24">
        <f ca="1">SQRT(Inputs!$B$38)*E384+SQRT(1-Inputs!$B$38)*_xlfn.NORM.S.INV(RAND())</f>
        <v>-1.0683483730624461</v>
      </c>
      <c r="AB384" s="24">
        <f ca="1">SQRT(Inputs!$B$38)*F384+SQRT(1-Inputs!$B$38)*_xlfn.NORM.S.INV(RAND())</f>
        <v>-0.83484288198790879</v>
      </c>
      <c r="AC384" s="24">
        <f ca="1">SQRT(Inputs!$B$38)*G384+SQRT(1-Inputs!$B$38)*_xlfn.NORM.S.INV(RAND())</f>
        <v>-0.14134392377741611</v>
      </c>
      <c r="AD384" s="24">
        <f ca="1">SQRT(Inputs!$B$38)*H384+SQRT(1-Inputs!$B$38)*_xlfn.NORM.S.INV(RAND())</f>
        <v>0.11275740417575747</v>
      </c>
      <c r="AE384" s="24">
        <f ca="1">SQRT(Inputs!$B$38)*I384+SQRT(1-Inputs!$B$38)*_xlfn.NORM.S.INV(RAND())</f>
        <v>0.71796296651513858</v>
      </c>
      <c r="AF384" s="24">
        <f ca="1">SQRT(Inputs!$B$38)*J384+SQRT(1-Inputs!$B$38)*_xlfn.NORM.S.INV(RAND())</f>
        <v>1.962898174528469</v>
      </c>
      <c r="AG384" s="24">
        <f ca="1">SQRT(Inputs!$B$38)*K384+SQRT(1-Inputs!$B$38)*_xlfn.NORM.S.INV(RAND())</f>
        <v>-6.1908835115885907E-2</v>
      </c>
      <c r="AH384" s="24">
        <f ca="1">SQRT(Inputs!$B$38)*L384+SQRT(1-Inputs!$B$38)*_xlfn.NORM.S.INV(RAND())</f>
        <v>-0.67269514951219989</v>
      </c>
      <c r="AI384" s="24">
        <f ca="1">SQRT(Inputs!$B$38)*M384+SQRT(1-Inputs!$B$38)*_xlfn.NORM.S.INV(RAND())</f>
        <v>0.69155303835724846</v>
      </c>
      <c r="AJ384" s="24">
        <f ca="1">SQRT(Inputs!$B$38)*C384+SQRT(1-Inputs!$B$38)*_xlfn.NORM.S.INV(RAND())</f>
        <v>0.87367444431672936</v>
      </c>
      <c r="AK384" s="24">
        <f ca="1">SQRT(Inputs!$B$38)*D384+SQRT(1-Inputs!$B$38)*_xlfn.NORM.S.INV(RAND())</f>
        <v>1.8189613811880473E-2</v>
      </c>
      <c r="AL384" s="24">
        <f ca="1">SQRT(Inputs!$B$38)*E384+SQRT(1-Inputs!$B$38)*_xlfn.NORM.S.INV(RAND())</f>
        <v>-0.21494083324395147</v>
      </c>
      <c r="AM384" s="24">
        <f ca="1">SQRT(Inputs!$B$38)*F384+SQRT(1-Inputs!$B$38)*_xlfn.NORM.S.INV(RAND())</f>
        <v>-2.1051390960549879E-2</v>
      </c>
      <c r="AN384" s="24">
        <f ca="1">SQRT(Inputs!$B$38)*G384+SQRT(1-Inputs!$B$38)*_xlfn.NORM.S.INV(RAND())</f>
        <v>-0.47180760509111075</v>
      </c>
      <c r="AO384" s="24">
        <f ca="1">SQRT(Inputs!$B$38)*H384+SQRT(1-Inputs!$B$38)*_xlfn.NORM.S.INV(RAND())</f>
        <v>-0.17418024834541038</v>
      </c>
      <c r="AP384" s="24">
        <f ca="1">SQRT(Inputs!$B$38)*I384+SQRT(1-Inputs!$B$38)*_xlfn.NORM.S.INV(RAND())</f>
        <v>-0.14266066464540839</v>
      </c>
      <c r="AQ384" s="24">
        <f ca="1">SQRT(Inputs!$B$38)*J384+SQRT(1-Inputs!$B$38)*_xlfn.NORM.S.INV(RAND())</f>
        <v>-0.36360413847365503</v>
      </c>
      <c r="AR384" s="24">
        <f ca="1">SQRT(Inputs!$B$38)*K384+SQRT(1-Inputs!$B$38)*_xlfn.NORM.S.INV(RAND())</f>
        <v>0.62420178618502664</v>
      </c>
      <c r="AS384" s="24">
        <f ca="1">SQRT(Inputs!$B$38)*L384+SQRT(1-Inputs!$B$38)*_xlfn.NORM.S.INV(RAND())</f>
        <v>0.47635761410289984</v>
      </c>
      <c r="AT384" s="24">
        <f ca="1">SQRT(Inputs!$B$38)*M384+SQRT(1-Inputs!$B$38)*_xlfn.NORM.S.INV(RAND())</f>
        <v>1.1173162714572578</v>
      </c>
      <c r="AU384" s="15">
        <f ca="1">Inputs!$B$6*EXP($B$8-0.5*C$5^2+C$5*N384)</f>
        <v>6673.7687678798957</v>
      </c>
      <c r="AV384" s="15">
        <f t="shared" ca="1" si="183"/>
        <v>8370.2971665103596</v>
      </c>
      <c r="AW384" s="15">
        <f t="shared" ca="1" si="184"/>
        <v>11788.189369026968</v>
      </c>
      <c r="AX384" s="15">
        <f t="shared" ca="1" si="185"/>
        <v>15548.255039673248</v>
      </c>
      <c r="AY384" s="15">
        <f t="shared" ca="1" si="186"/>
        <v>17813.52899781919</v>
      </c>
      <c r="AZ384" s="15">
        <f t="shared" ca="1" si="187"/>
        <v>23337.688257021739</v>
      </c>
      <c r="BA384" s="15">
        <f t="shared" ca="1" si="188"/>
        <v>26714.010747170189</v>
      </c>
      <c r="BB384" s="15">
        <f t="shared" ca="1" si="189"/>
        <v>38080.243934044243</v>
      </c>
      <c r="BC384" s="15">
        <f t="shared" ca="1" si="190"/>
        <v>54388.683115229192</v>
      </c>
      <c r="BD384" s="15">
        <f t="shared" ca="1" si="191"/>
        <v>65085.436629609547</v>
      </c>
      <c r="BE384" s="15">
        <f t="shared" ca="1" si="192"/>
        <v>70848.840547220854</v>
      </c>
      <c r="BF384" s="15">
        <f ca="1">Inputs!$B$13*EXP($B$9-0.5*C$6^2+C$6*Y384)</f>
        <v>20099.281791891219</v>
      </c>
      <c r="BG384" s="15">
        <f t="shared" ca="1" si="193"/>
        <v>17371.461496161592</v>
      </c>
      <c r="BH384" s="15">
        <f t="shared" ca="1" si="194"/>
        <v>17778.210354575735</v>
      </c>
      <c r="BI384" s="15">
        <f t="shared" ca="1" si="195"/>
        <v>19138.883683695494</v>
      </c>
      <c r="BJ384" s="15">
        <f t="shared" ca="1" si="196"/>
        <v>22989.823689948556</v>
      </c>
      <c r="BK384" s="15">
        <f t="shared" ca="1" si="197"/>
        <v>28652.136344799783</v>
      </c>
      <c r="BL384" s="15">
        <f t="shared" ca="1" si="198"/>
        <v>38627.54713466519</v>
      </c>
      <c r="BM384" s="15">
        <f t="shared" ca="1" si="199"/>
        <v>60593.534633223302</v>
      </c>
      <c r="BN384" s="15">
        <f t="shared" ca="1" si="200"/>
        <v>73971.630902647201</v>
      </c>
      <c r="BO384" s="15">
        <f t="shared" ca="1" si="201"/>
        <v>84168.7900177025</v>
      </c>
      <c r="BP384" s="15">
        <f t="shared" ca="1" si="202"/>
        <v>112039.25262627394</v>
      </c>
      <c r="BQ384" s="15">
        <f ca="1">Inputs!$B$20*EXP($B$10-0.5*C$7^2+C$7*AJ384)</f>
        <v>5847.7127815383246</v>
      </c>
      <c r="BR384" s="15">
        <f t="shared" ca="1" si="203"/>
        <v>7980.5615892002625</v>
      </c>
      <c r="BS384" s="15">
        <f t="shared" ca="1" si="204"/>
        <v>10274.287818445438</v>
      </c>
      <c r="BT384" s="15">
        <f t="shared" ca="1" si="205"/>
        <v>14087.993860304128</v>
      </c>
      <c r="BU384" s="15">
        <f t="shared" ca="1" si="206"/>
        <v>17417.841576431318</v>
      </c>
      <c r="BV384" s="15">
        <f t="shared" ca="1" si="207"/>
        <v>23300.686701968407</v>
      </c>
      <c r="BW384" s="15">
        <f t="shared" ca="1" si="208"/>
        <v>31547.714970773191</v>
      </c>
      <c r="BX384" s="15">
        <f t="shared" ca="1" si="209"/>
        <v>41022.596525745546</v>
      </c>
      <c r="BY384" s="15">
        <f t="shared" ca="1" si="210"/>
        <v>64770.85661898907</v>
      </c>
      <c r="BZ384" s="15">
        <f t="shared" ca="1" si="211"/>
        <v>99200.099020473368</v>
      </c>
      <c r="CA384" s="15">
        <f t="shared" ca="1" si="212"/>
        <v>169950.67726472198</v>
      </c>
      <c r="CB384" s="15">
        <f ca="1">(AU384*DCF!C$10-DCF!C$5*MAX(AU384*DCF!C$10,0)-MAX(AU384-Inputs!$B$6,0)/Inputs!$B$10)*DCF!C$6</f>
        <v>1030.8707942772996</v>
      </c>
      <c r="CC384" s="15">
        <f ca="1">(AV384*DCF!D$10-DCF!D$5*MAX(AV384*DCF!D$10,0)-MAX(AV384-AU384,0)/Inputs!$B$10)*DCF!D$6</f>
        <v>1626.5491787313749</v>
      </c>
      <c r="CD384" s="15">
        <f ca="1">(AW384*DCF!E$10-DCF!E$5*MAX(AW384*DCF!E$10,0)-MAX(AW384-AV384,0)/Inputs!$B$10)*DCF!E$6</f>
        <v>1951.8544084709631</v>
      </c>
      <c r="CE384" s="15">
        <f ca="1">(AX384*DCF!F$10-DCF!F$5*MAX(AX384*DCF!F$10,0)-MAX(AX384-AW384,0)/Inputs!$B$10)*DCF!F$6</f>
        <v>2611.7828530670654</v>
      </c>
      <c r="CF384" s="15">
        <f ca="1">(AY384*DCF!G$10-DCF!G$5*MAX(AY384*DCF!G$10,0)-MAX(AY384-AX384,0)/Inputs!$B$10)*DCF!G$6</f>
        <v>3234.8720138393223</v>
      </c>
      <c r="CG384" s="15">
        <f ca="1">(AZ384*DCF!H$10-DCF!H$5*MAX(AZ384*DCF!H$10,0)-MAX(AZ384-AY384,0)/Inputs!$B$10)*DCF!H$6</f>
        <v>3550.115404682037</v>
      </c>
      <c r="CH384" s="15">
        <f ca="1">(BA384*DCF!I$10-DCF!I$5*MAX(BA384*DCF!I$10,0)-MAX(BA384-AZ384,0)/Inputs!$B$10)*DCF!I$6</f>
        <v>4325.8400493921654</v>
      </c>
      <c r="CI384" s="15">
        <f ca="1">(BB384*DCF!J$10-DCF!J$5*MAX(BB384*DCF!J$10,0)-MAX(BB384-BA384,0)/Inputs!$B$10)*DCF!J$6</f>
        <v>4812.2928786171487</v>
      </c>
      <c r="CJ384" s="15">
        <f ca="1">(BC384*DCF!K$10-DCF!K$5*MAX(BC384*DCF!K$10,0)-MAX(BC384-BB384,0)/Inputs!$B$10)*DCF!K$6</f>
        <v>6472.7712689665132</v>
      </c>
      <c r="CK384" s="15">
        <f ca="1">(BD384*DCF!L$10-DCF!L$5*MAX(BD384*DCF!L$10,0)-MAX(BD384-BC384,0)/Inputs!$B$10)*DCF!L$6</f>
        <v>8432.8580813342269</v>
      </c>
      <c r="CL384" s="15">
        <f ca="1">(BE384*DCF!M$10-DCF!M$5*MAX(BE384*DCF!M$10,0)-MAX(BE384-BD384,0)/Inputs!$B$10)*DCF!M$6</f>
        <v>9309.1875840193334</v>
      </c>
      <c r="CM384" s="15">
        <f ca="1">(BF384*DCF!C$28-DCF!C$5*MAX(BF384*DCF!C$28,0)-MAX(BF384-Inputs!$B$13,0)/Inputs!$B$17)*DCF!C$6</f>
        <v>4122.0946723886163</v>
      </c>
      <c r="CN384" s="15">
        <f ca="1">(BG384*DCF!D$28-DCF!D$5*MAX(BG384*DCF!D$28,0)-MAX(BG384-BF384,0)/Inputs!$B$17)*DCF!D$6</f>
        <v>5116.2960627135099</v>
      </c>
      <c r="CO384" s="15">
        <f ca="1">(BH384*DCF!E$28-DCF!E$5*MAX(BH384*DCF!E$28,0)-MAX(BH384-BG384,0)/Inputs!$B$17)*DCF!E$6</f>
        <v>4954.9411379290832</v>
      </c>
      <c r="CP384" s="15">
        <f ca="1">(BI384*DCF!F$28-DCF!F$5*MAX(BI384*DCF!F$28,0)-MAX(BI384-BH384,0)/Inputs!$B$17)*DCF!F$6</f>
        <v>4947.9706987713762</v>
      </c>
      <c r="CQ384" s="15">
        <f ca="1">(BJ384*DCF!G$28-DCF!G$5*MAX(BJ384*DCF!G$28,0)-MAX(BJ384-BI384,0)/Inputs!$B$17)*DCF!G$6</f>
        <v>5317.1941132372585</v>
      </c>
      <c r="CR384" s="15">
        <f ca="1">(BK384*DCF!H$28-DCF!H$5*MAX(BK384*DCF!H$28,0)-MAX(BK384-BJ384,0)/Inputs!$B$17)*DCF!H$6</f>
        <v>6206.2249473363463</v>
      </c>
      <c r="CS384" s="15">
        <f ca="1">(BL384*DCF!I$28-DCF!I$5*MAX(BL384*DCF!I$28,0)-MAX(BL384-BK384,0)/Inputs!$B$17)*DCF!I$6</f>
        <v>7651.6077575738227</v>
      </c>
      <c r="CT384" s="15">
        <f ca="1">(BM384*DCF!J$28-DCF!J$5*MAX(BM384*DCF!J$28,0)-MAX(BM384-BL384,0)/Inputs!$B$17)*DCF!J$6</f>
        <v>10604.877976015761</v>
      </c>
      <c r="CU384" s="15">
        <f ca="1">(BN384*DCF!K$28-DCF!K$5*MAX(BN384*DCF!K$28,0)-MAX(BN384-BM384,0)/Inputs!$B$17)*DCF!K$6</f>
        <v>13982.929566624449</v>
      </c>
      <c r="CV384" s="15">
        <f ca="1">(BO384*DCF!L$28-DCF!L$5*MAX(BO384*DCF!L$28,0)-MAX(BO384-BN384,0)/Inputs!$B$17)*DCF!L$6</f>
        <v>15639.614743307158</v>
      </c>
      <c r="CW384" s="15">
        <f ca="1">(BP384*DCF!M$28-DCF!M$5*MAX(BP384*DCF!M$28,0)-MAX(BP384-BO384,0)/Inputs!$B$17)*DCF!M$6</f>
        <v>18167.003739055224</v>
      </c>
      <c r="CX384" s="15">
        <f ca="1">(BQ384*DCF!C$46-DCF!C$5*MAX(BQ384*DCF!C$46,0)-MAX(BQ384-Inputs!$B$20,0)/Inputs!$B$24)*DCF!C$6</f>
        <v>-2573.0111650381</v>
      </c>
      <c r="CY384" s="15">
        <f ca="1">(BR384*DCF!D$46-DCF!D$5*MAX(BR384*DCF!D$46,0)-MAX(BR384-BQ384,0)/Inputs!$B$24)*DCF!D$6</f>
        <v>-2272.1646361512589</v>
      </c>
      <c r="CZ384" s="15">
        <f ca="1">(BS384*DCF!E$46-DCF!E$5*MAX(BS384*DCF!E$46,0)-MAX(BS384-BR384,0)/Inputs!$B$24)*DCF!E$6</f>
        <v>-2119.0761576925129</v>
      </c>
      <c r="DA384" s="15">
        <f ca="1">(BT384*DCF!F$46-DCF!F$5*MAX(BT384*DCF!F$46,0)-MAX(BT384-BS384,0)/Inputs!$B$24)*DCF!F$6</f>
        <v>-2414.667714284556</v>
      </c>
      <c r="DB384" s="15">
        <f ca="1">(BU384*DCF!G$46-DCF!G$5*MAX(BU384*DCF!G$46,0)-MAX(BU384-BT384,0)/Inputs!$B$24)*DCF!G$6</f>
        <v>-1705.9967591256059</v>
      </c>
      <c r="DC384" s="15">
        <f ca="1">(BV384*DCF!H$46-DCF!H$5*MAX(BV384*DCF!H$46,0)-MAX(BV384-BU384,0)/Inputs!$B$24)*DCF!H$6</f>
        <v>-1828.0580779705401</v>
      </c>
      <c r="DD384" s="15">
        <f ca="1">(BW384*DCF!I$46-DCF!I$5*MAX(BW384*DCF!I$46,0)-MAX(BW384-BV384,0)/Inputs!$B$24)*DCF!I$6</f>
        <v>-1638.796070931968</v>
      </c>
      <c r="DE384" s="15">
        <f ca="1">(BX384*DCF!J$46-DCF!J$5*MAX(BX384*DCF!J$46,0)-MAX(BX384-BW384,0)/Inputs!$B$24)*DCF!J$6</f>
        <v>-791.79934085683556</v>
      </c>
      <c r="DF384" s="15">
        <f ca="1">(BY384*DCF!K$46-DCF!K$5*MAX(BY384*DCF!K$46,0)-MAX(BY384-BX384,0)/Inputs!$B$24)*DCF!K$6</f>
        <v>-2117.7638269740141</v>
      </c>
      <c r="DG384" s="15">
        <f ca="1">(BZ384*DCF!L$46-DCF!L$5*MAX(BZ384*DCF!L$46,0)-MAX(BZ384-BY384,0)/Inputs!$B$24)*DCF!L$6</f>
        <v>-934.2076051657549</v>
      </c>
      <c r="DH384" s="15">
        <f ca="1">(CA384*DCF!M$46-DCF!M$5*MAX(CA384*DCF!M$46,0)-MAX(CA384-BZ384,0)/Inputs!$B$24)*DCF!M$6</f>
        <v>-1467.380984484633</v>
      </c>
      <c r="DI384" s="15">
        <f ca="1">SUM(CB384:CL384)+BE384*DCF!M$10*(1+Inputs!$B$30)*(1-Inputs!$B$33)*(1-Inputs!$B$30/Inputs!$B$31)/(Inputs!$B$29-Inputs!$B$30)*DCF!M$6</f>
        <v>244532.25463723904</v>
      </c>
      <c r="DJ384" s="15">
        <f ca="1">SUM(CM384:CW384)+BP384*DCF!M$28*(1+Inputs!$B$30)*(1-Inputs!$B$33)*(1-Inputs!$B$30/Inputs!$B$31)/(Inputs!$B$29-Inputs!$B$30)*DCF!M$6</f>
        <v>512453.05091449583</v>
      </c>
      <c r="DK384" s="15">
        <f ca="1">SUM(CX384:DH384)+CA384*DCF!M$46*(1+Inputs!$B$30)*(1-Inputs!$B$33)*(1-Inputs!$B$30/Inputs!$B$31)/(Inputs!$B$29-Inputs!$B$30)*DCF!M$6</f>
        <v>242900.95665730757</v>
      </c>
      <c r="DM384" s="15">
        <f ca="1">DI384+DJ384+DK384+Inputs!$B$34+Inputs!$B$36-Inputs!$B$35</f>
        <v>1076737.2622090424</v>
      </c>
    </row>
    <row r="385" spans="1:117" x14ac:dyDescent="0.75">
      <c r="A385" s="11">
        <v>372</v>
      </c>
      <c r="C385" s="24">
        <f t="shared" ca="1" si="217"/>
        <v>0.29462817333767694</v>
      </c>
      <c r="D385" s="24">
        <f t="shared" ca="1" si="217"/>
        <v>8.0136828569787478E-3</v>
      </c>
      <c r="E385" s="24">
        <f t="shared" ca="1" si="217"/>
        <v>-0.41779341350985189</v>
      </c>
      <c r="F385" s="24">
        <f t="shared" ca="1" si="217"/>
        <v>-8.7637410794849574E-2</v>
      </c>
      <c r="G385" s="24">
        <f t="shared" ca="1" si="217"/>
        <v>0.89190241013851279</v>
      </c>
      <c r="H385" s="24">
        <f t="shared" ca="1" si="217"/>
        <v>-1.1563465102077919</v>
      </c>
      <c r="I385" s="24">
        <f t="shared" ca="1" si="217"/>
        <v>-0.26370965281212139</v>
      </c>
      <c r="J385" s="24">
        <f t="shared" ca="1" si="217"/>
        <v>5.151451177860345E-3</v>
      </c>
      <c r="K385" s="24">
        <f t="shared" ca="1" si="217"/>
        <v>-0.19931375687693825</v>
      </c>
      <c r="L385" s="24">
        <f t="shared" ca="1" si="217"/>
        <v>0.20174648949797472</v>
      </c>
      <c r="M385" s="24">
        <f t="shared" ca="1" si="217"/>
        <v>-1.5776637545317707</v>
      </c>
      <c r="N385" s="24">
        <f ca="1">SQRT(Inputs!$B$38)*C385+SQRT(1-Inputs!$B$38)*_xlfn.NORM.S.INV(RAND())</f>
        <v>0.26100972593282012</v>
      </c>
      <c r="O385" s="24">
        <f ca="1">SQRT(Inputs!$B$38)*D385+SQRT(1-Inputs!$B$38)*_xlfn.NORM.S.INV(RAND())</f>
        <v>-1.4480566335846736</v>
      </c>
      <c r="P385" s="24">
        <f ca="1">SQRT(Inputs!$B$38)*E385+SQRT(1-Inputs!$B$38)*_xlfn.NORM.S.INV(RAND())</f>
        <v>-0.16506244498882372</v>
      </c>
      <c r="Q385" s="24">
        <f ca="1">SQRT(Inputs!$B$38)*F385+SQRT(1-Inputs!$B$38)*_xlfn.NORM.S.INV(RAND())</f>
        <v>-1.830548069056734</v>
      </c>
      <c r="R385" s="24">
        <f ca="1">SQRT(Inputs!$B$38)*G385+SQRT(1-Inputs!$B$38)*_xlfn.NORM.S.INV(RAND())</f>
        <v>-0.20996061692017354</v>
      </c>
      <c r="S385" s="24">
        <f ca="1">SQRT(Inputs!$B$38)*H385+SQRT(1-Inputs!$B$38)*_xlfn.NORM.S.INV(RAND())</f>
        <v>-0.43615792714681534</v>
      </c>
      <c r="T385" s="24">
        <f ca="1">SQRT(Inputs!$B$38)*I385+SQRT(1-Inputs!$B$38)*_xlfn.NORM.S.INV(RAND())</f>
        <v>-0.24454057412151109</v>
      </c>
      <c r="U385" s="24">
        <f ca="1">SQRT(Inputs!$B$38)*J385+SQRT(1-Inputs!$B$38)*_xlfn.NORM.S.INV(RAND())</f>
        <v>-0.75290265570403292</v>
      </c>
      <c r="V385" s="24">
        <f ca="1">SQRT(Inputs!$B$38)*K385+SQRT(1-Inputs!$B$38)*_xlfn.NORM.S.INV(RAND())</f>
        <v>-9.8283036068723462E-2</v>
      </c>
      <c r="W385" s="24">
        <f ca="1">SQRT(Inputs!$B$38)*L385+SQRT(1-Inputs!$B$38)*_xlfn.NORM.S.INV(RAND())</f>
        <v>0.54623116676641004</v>
      </c>
      <c r="X385" s="24">
        <f ca="1">SQRT(Inputs!$B$38)*M385+SQRT(1-Inputs!$B$38)*_xlfn.NORM.S.INV(RAND())</f>
        <v>-0.43753298966638782</v>
      </c>
      <c r="Y385" s="24">
        <f ca="1">SQRT(Inputs!$B$38)*C385+SQRT(1-Inputs!$B$38)*_xlfn.NORM.S.INV(RAND())</f>
        <v>-0.22865900032978612</v>
      </c>
      <c r="Z385" s="24">
        <f ca="1">SQRT(Inputs!$B$38)*D385+SQRT(1-Inputs!$B$38)*_xlfn.NORM.S.INV(RAND())</f>
        <v>-0.82270495496229268</v>
      </c>
      <c r="AA385" s="24">
        <f ca="1">SQRT(Inputs!$B$38)*E385+SQRT(1-Inputs!$B$38)*_xlfn.NORM.S.INV(RAND())</f>
        <v>-0.61557100908354034</v>
      </c>
      <c r="AB385" s="24">
        <f ca="1">SQRT(Inputs!$B$38)*F385+SQRT(1-Inputs!$B$38)*_xlfn.NORM.S.INV(RAND())</f>
        <v>-0.17570799180843735</v>
      </c>
      <c r="AC385" s="24">
        <f ca="1">SQRT(Inputs!$B$38)*G385+SQRT(1-Inputs!$B$38)*_xlfn.NORM.S.INV(RAND())</f>
        <v>-0.31811323418962467</v>
      </c>
      <c r="AD385" s="24">
        <f ca="1">SQRT(Inputs!$B$38)*H385+SQRT(1-Inputs!$B$38)*_xlfn.NORM.S.INV(RAND())</f>
        <v>-2.6199944939352204</v>
      </c>
      <c r="AE385" s="24">
        <f ca="1">SQRT(Inputs!$B$38)*I385+SQRT(1-Inputs!$B$38)*_xlfn.NORM.S.INV(RAND())</f>
        <v>-2.1188636797248943</v>
      </c>
      <c r="AF385" s="24">
        <f ca="1">SQRT(Inputs!$B$38)*J385+SQRT(1-Inputs!$B$38)*_xlfn.NORM.S.INV(RAND())</f>
        <v>1.5776844910904222</v>
      </c>
      <c r="AG385" s="24">
        <f ca="1">SQRT(Inputs!$B$38)*K385+SQRT(1-Inputs!$B$38)*_xlfn.NORM.S.INV(RAND())</f>
        <v>-0.36673522579668871</v>
      </c>
      <c r="AH385" s="24">
        <f ca="1">SQRT(Inputs!$B$38)*L385+SQRT(1-Inputs!$B$38)*_xlfn.NORM.S.INV(RAND())</f>
        <v>-0.63270088891508325</v>
      </c>
      <c r="AI385" s="24">
        <f ca="1">SQRT(Inputs!$B$38)*M385+SQRT(1-Inputs!$B$38)*_xlfn.NORM.S.INV(RAND())</f>
        <v>-1.265080049995138</v>
      </c>
      <c r="AJ385" s="24">
        <f ca="1">SQRT(Inputs!$B$38)*C385+SQRT(1-Inputs!$B$38)*_xlfn.NORM.S.INV(RAND())</f>
        <v>0.72338274019544624</v>
      </c>
      <c r="AK385" s="24">
        <f ca="1">SQRT(Inputs!$B$38)*D385+SQRT(1-Inputs!$B$38)*_xlfn.NORM.S.INV(RAND())</f>
        <v>-1.1559919441837672</v>
      </c>
      <c r="AL385" s="24">
        <f ca="1">SQRT(Inputs!$B$38)*E385+SQRT(1-Inputs!$B$38)*_xlfn.NORM.S.INV(RAND())</f>
        <v>-0.82666045750311423</v>
      </c>
      <c r="AM385" s="24">
        <f ca="1">SQRT(Inputs!$B$38)*F385+SQRT(1-Inputs!$B$38)*_xlfn.NORM.S.INV(RAND())</f>
        <v>7.0035572394396145E-2</v>
      </c>
      <c r="AN385" s="24">
        <f ca="1">SQRT(Inputs!$B$38)*G385+SQRT(1-Inputs!$B$38)*_xlfn.NORM.S.INV(RAND())</f>
        <v>-0.16651813805613336</v>
      </c>
      <c r="AO385" s="24">
        <f ca="1">SQRT(Inputs!$B$38)*H385+SQRT(1-Inputs!$B$38)*_xlfn.NORM.S.INV(RAND())</f>
        <v>0.19514466812406273</v>
      </c>
      <c r="AP385" s="24">
        <f ca="1">SQRT(Inputs!$B$38)*I385+SQRT(1-Inputs!$B$38)*_xlfn.NORM.S.INV(RAND())</f>
        <v>0.53343485722965411</v>
      </c>
      <c r="AQ385" s="24">
        <f ca="1">SQRT(Inputs!$B$38)*J385+SQRT(1-Inputs!$B$38)*_xlfn.NORM.S.INV(RAND())</f>
        <v>-0.94029982268895995</v>
      </c>
      <c r="AR385" s="24">
        <f ca="1">SQRT(Inputs!$B$38)*K385+SQRT(1-Inputs!$B$38)*_xlfn.NORM.S.INV(RAND())</f>
        <v>-0.95648671034273403</v>
      </c>
      <c r="AS385" s="24">
        <f ca="1">SQRT(Inputs!$B$38)*L385+SQRT(1-Inputs!$B$38)*_xlfn.NORM.S.INV(RAND())</f>
        <v>1.1191254923531744</v>
      </c>
      <c r="AT385" s="24">
        <f ca="1">SQRT(Inputs!$B$38)*M385+SQRT(1-Inputs!$B$38)*_xlfn.NORM.S.INV(RAND())</f>
        <v>-1.2885577211153478</v>
      </c>
      <c r="AU385" s="15">
        <f ca="1">Inputs!$B$6*EXP($B$8-0.5*C$5^2+C$5*N385)</f>
        <v>5176.3883544722157</v>
      </c>
      <c r="AV385" s="15">
        <f t="shared" ca="1" si="183"/>
        <v>5092.5556479363713</v>
      </c>
      <c r="AW385" s="15">
        <f t="shared" ca="1" si="184"/>
        <v>6072.7503309979556</v>
      </c>
      <c r="AX385" s="15">
        <f t="shared" ca="1" si="185"/>
        <v>5898.5343525638018</v>
      </c>
      <c r="AY385" s="15">
        <f t="shared" ca="1" si="186"/>
        <v>7033.9991383646366</v>
      </c>
      <c r="AZ385" s="15">
        <f t="shared" ca="1" si="187"/>
        <v>8199.3501134673079</v>
      </c>
      <c r="BA385" s="15">
        <f t="shared" ca="1" si="188"/>
        <v>9780.3631520739746</v>
      </c>
      <c r="BB385" s="15">
        <f t="shared" ca="1" si="189"/>
        <v>11104.125039454524</v>
      </c>
      <c r="BC385" s="15">
        <f t="shared" ca="1" si="190"/>
        <v>13471.313400329884</v>
      </c>
      <c r="BD385" s="15">
        <f t="shared" ca="1" si="191"/>
        <v>17368.726233758985</v>
      </c>
      <c r="BE385" s="15">
        <f t="shared" ca="1" si="192"/>
        <v>20451.676884838129</v>
      </c>
      <c r="BF385" s="15">
        <f ca="1">Inputs!$B$13*EXP($B$9-0.5*C$6^2+C$6*Y385)</f>
        <v>13218.043572380324</v>
      </c>
      <c r="BG385" s="15">
        <f t="shared" ca="1" si="193"/>
        <v>13886.941329034873</v>
      </c>
      <c r="BH385" s="15">
        <f t="shared" ca="1" si="194"/>
        <v>15320.476313134199</v>
      </c>
      <c r="BI385" s="15">
        <f t="shared" ca="1" si="195"/>
        <v>18254.149827982397</v>
      </c>
      <c r="BJ385" s="15">
        <f t="shared" ca="1" si="196"/>
        <v>21375.417455766128</v>
      </c>
      <c r="BK385" s="15">
        <f t="shared" ca="1" si="197"/>
        <v>18363.628677146582</v>
      </c>
      <c r="BL385" s="15">
        <f t="shared" ca="1" si="198"/>
        <v>17141.127138487707</v>
      </c>
      <c r="BM385" s="15">
        <f t="shared" ca="1" si="199"/>
        <v>25632.191118126575</v>
      </c>
      <c r="BN385" s="15">
        <f t="shared" ca="1" si="200"/>
        <v>30168.952955958786</v>
      </c>
      <c r="BO385" s="15">
        <f t="shared" ca="1" si="201"/>
        <v>34487.77192017762</v>
      </c>
      <c r="BP385" s="15">
        <f t="shared" ca="1" si="202"/>
        <v>36779.862189223822</v>
      </c>
      <c r="BQ385" s="15">
        <f ca="1">Inputs!$B$20*EXP($B$10-0.5*C$7^2+C$7*AJ385)</f>
        <v>5544.1578939677984</v>
      </c>
      <c r="BR385" s="15">
        <f t="shared" ca="1" si="203"/>
        <v>5211.1800395166547</v>
      </c>
      <c r="BS385" s="15">
        <f t="shared" ca="1" si="204"/>
        <v>5628.0010846078949</v>
      </c>
      <c r="BT385" s="15">
        <f t="shared" ca="1" si="205"/>
        <v>7903.6752172852057</v>
      </c>
      <c r="BU385" s="15">
        <f t="shared" ca="1" si="206"/>
        <v>10520.974560083487</v>
      </c>
      <c r="BV385" s="15">
        <f t="shared" ca="1" si="207"/>
        <v>15295.627214251024</v>
      </c>
      <c r="BW385" s="15">
        <f t="shared" ca="1" si="208"/>
        <v>23895.267266057825</v>
      </c>
      <c r="BX385" s="15">
        <f t="shared" ca="1" si="209"/>
        <v>27679.435607893298</v>
      </c>
      <c r="BY385" s="15">
        <f t="shared" ca="1" si="210"/>
        <v>32297.753037248483</v>
      </c>
      <c r="BZ385" s="15">
        <f t="shared" ca="1" si="211"/>
        <v>55670.110726443978</v>
      </c>
      <c r="CA385" s="15">
        <f t="shared" ca="1" si="212"/>
        <v>62195.766316183275</v>
      </c>
      <c r="CB385" s="15">
        <f ca="1">(AU385*DCF!C$10-DCF!C$5*MAX(AU385*DCF!C$10,0)-MAX(AU385-Inputs!$B$6,0)/Inputs!$B$10)*DCF!C$6</f>
        <v>1041.5473835192136</v>
      </c>
      <c r="CC385" s="15">
        <f ca="1">(AV385*DCF!D$10-DCF!D$5*MAX(AV385*DCF!D$10,0)-MAX(AV385-AU385,0)/Inputs!$B$10)*DCF!D$6</f>
        <v>1241.2759382524637</v>
      </c>
      <c r="CD385" s="15">
        <f ca="1">(AW385*DCF!E$10-DCF!E$5*MAX(AW385*DCF!E$10,0)-MAX(AW385-AV385,0)/Inputs!$B$10)*DCF!E$6</f>
        <v>1181.3209472467395</v>
      </c>
      <c r="CE385" s="15">
        <f ca="1">(AX385*DCF!F$10-DCF!F$5*MAX(AX385*DCF!F$10,0)-MAX(AX385-AW385,0)/Inputs!$B$10)*DCF!F$6</f>
        <v>1287.6406487693966</v>
      </c>
      <c r="CF385" s="15">
        <f ca="1">(AY385*DCF!G$10-DCF!G$5*MAX(AY385*DCF!G$10,0)-MAX(AY385-AX385,0)/Inputs!$B$10)*DCF!G$6</f>
        <v>1231.0281624679499</v>
      </c>
      <c r="CG385" s="15">
        <f ca="1">(AZ385*DCF!H$10-DCF!H$5*MAX(AZ385*DCF!H$10,0)-MAX(AZ385-AY385,0)/Inputs!$B$10)*DCF!H$6</f>
        <v>1384.980748467287</v>
      </c>
      <c r="CH385" s="15">
        <f ca="1">(BA385*DCF!I$10-DCF!I$5*MAX(BA385*DCF!I$10,0)-MAX(BA385-AZ385,0)/Inputs!$B$10)*DCF!I$6</f>
        <v>1527.1740271270676</v>
      </c>
      <c r="CI385" s="15">
        <f ca="1">(BB385*DCF!J$10-DCF!J$5*MAX(BB385*DCF!J$10,0)-MAX(BB385-BA385,0)/Inputs!$B$10)*DCF!J$6</f>
        <v>1704.8993217545706</v>
      </c>
      <c r="CJ385" s="15">
        <f ca="1">(BC385*DCF!K$10-DCF!K$5*MAX(BC385*DCF!K$10,0)-MAX(BC385-BB385,0)/Inputs!$B$10)*DCF!K$6</f>
        <v>1837.2947716206825</v>
      </c>
      <c r="CK385" s="15">
        <f ca="1">(BD385*DCF!L$10-DCF!L$5*MAX(BD385*DCF!L$10,0)-MAX(BD385-BC385,0)/Inputs!$B$10)*DCF!L$6</f>
        <v>2115.5356152035793</v>
      </c>
      <c r="CL385" s="15">
        <f ca="1">(BE385*DCF!M$10-DCF!M$5*MAX(BE385*DCF!M$10,0)-MAX(BE385-BD385,0)/Inputs!$B$10)*DCF!M$6</f>
        <v>2517.704735078471</v>
      </c>
      <c r="CM385" s="15">
        <f ca="1">(BF385*DCF!C$28-DCF!C$5*MAX(BF385*DCF!C$28,0)-MAX(BF385-Inputs!$B$13,0)/Inputs!$B$17)*DCF!C$6</f>
        <v>3611.1864084240151</v>
      </c>
      <c r="CN385" s="15">
        <f ca="1">(BG385*DCF!D$28-DCF!D$5*MAX(BG385*DCF!D$28,0)-MAX(BG385-BF385,0)/Inputs!$B$17)*DCF!D$6</f>
        <v>3947.3179469777983</v>
      </c>
      <c r="CO385" s="15">
        <f ca="1">(BH385*DCF!E$28-DCF!E$5*MAX(BH385*DCF!E$28,0)-MAX(BH385-BG385,0)/Inputs!$B$17)*DCF!E$6</f>
        <v>4056.501682005558</v>
      </c>
      <c r="CP385" s="15">
        <f ca="1">(BI385*DCF!F$28-DCF!F$5*MAX(BI385*DCF!F$28,0)-MAX(BI385-BH385,0)/Inputs!$B$17)*DCF!F$6</f>
        <v>4421.3992146216642</v>
      </c>
      <c r="CQ385" s="15">
        <f ca="1">(BJ385*DCF!G$28-DCF!G$5*MAX(BJ385*DCF!G$28,0)-MAX(BJ385-BI385,0)/Inputs!$B$17)*DCF!G$6</f>
        <v>5021.047853089417</v>
      </c>
      <c r="CR385" s="15">
        <f ca="1">(BK385*DCF!H$28-DCF!H$5*MAX(BK385*DCF!H$28,0)-MAX(BK385-BJ385,0)/Inputs!$B$17)*DCF!H$6</f>
        <v>4541.5279727820571</v>
      </c>
      <c r="CS385" s="15">
        <f ca="1">(BL385*DCF!I$28-DCF!I$5*MAX(BL385*DCF!I$28,0)-MAX(BL385-BK385,0)/Inputs!$B$17)*DCF!I$6</f>
        <v>4030.7881058976895</v>
      </c>
      <c r="CT385" s="15">
        <f ca="1">(BM385*DCF!J$28-DCF!J$5*MAX(BM385*DCF!J$28,0)-MAX(BM385-BL385,0)/Inputs!$B$17)*DCF!J$6</f>
        <v>4592.2607905933428</v>
      </c>
      <c r="CU385" s="15">
        <f ca="1">(BN385*DCF!K$28-DCF!K$5*MAX(BN385*DCF!K$28,0)-MAX(BN385-BM385,0)/Inputs!$B$17)*DCF!K$6</f>
        <v>5815.4841256721948</v>
      </c>
      <c r="CV385" s="15">
        <f ca="1">(BO385*DCF!L$28-DCF!L$5*MAX(BO385*DCF!L$28,0)-MAX(BO385-BN385,0)/Inputs!$B$17)*DCF!L$6</f>
        <v>6392.3528246775613</v>
      </c>
      <c r="CW385" s="15">
        <f ca="1">(BP385*DCF!M$28-DCF!M$5*MAX(BP385*DCF!M$28,0)-MAX(BP385-BO385,0)/Inputs!$B$17)*DCF!M$6</f>
        <v>6680.5645172318054</v>
      </c>
      <c r="CX385" s="15">
        <f ca="1">(BQ385*DCF!C$46-DCF!C$5*MAX(BQ385*DCF!C$46,0)-MAX(BQ385-Inputs!$B$20,0)/Inputs!$B$24)*DCF!C$6</f>
        <v>-2362.6960004395833</v>
      </c>
      <c r="CY385" s="15">
        <f ca="1">(BR385*DCF!D$46-DCF!D$5*MAX(BR385*DCF!D$46,0)-MAX(BR385-BQ385,0)/Inputs!$B$24)*DCF!D$6</f>
        <v>-889.42690645602113</v>
      </c>
      <c r="CZ385" s="15">
        <f ca="1">(BS385*DCF!E$46-DCF!E$5*MAX(BS385*DCF!E$46,0)-MAX(BS385-BR385,0)/Inputs!$B$24)*DCF!E$6</f>
        <v>-829.82030841304913</v>
      </c>
      <c r="DA385" s="15">
        <f ca="1">(BT385*DCF!F$46-DCF!F$5*MAX(BT385*DCF!F$46,0)-MAX(BT385-BS385,0)/Inputs!$B$24)*DCF!F$6</f>
        <v>-1404.2404914242484</v>
      </c>
      <c r="DB385" s="15">
        <f ca="1">(BU385*DCF!G$46-DCF!G$5*MAX(BU385*DCF!G$46,0)-MAX(BU385-BT385,0)/Inputs!$B$24)*DCF!G$6</f>
        <v>-1234.3125846900693</v>
      </c>
      <c r="DC385" s="15">
        <f ca="1">(BV385*DCF!H$46-DCF!H$5*MAX(BV385*DCF!H$46,0)-MAX(BV385-BU385,0)/Inputs!$B$24)*DCF!H$6</f>
        <v>-1483.6940575003782</v>
      </c>
      <c r="DD385" s="15">
        <f ca="1">(BW385*DCF!I$46-DCF!I$5*MAX(BW385*DCF!I$46,0)-MAX(BW385-BV385,0)/Inputs!$B$24)*DCF!I$6</f>
        <v>-1916.7535184689023</v>
      </c>
      <c r="DE385" s="15">
        <f ca="1">(BX385*DCF!J$46-DCF!J$5*MAX(BX385*DCF!J$46,0)-MAX(BX385-BW385,0)/Inputs!$B$24)*DCF!J$6</f>
        <v>157.57613877229659</v>
      </c>
      <c r="DF385" s="15">
        <f ca="1">(BY385*DCF!K$46-DCF!K$5*MAX(BY385*DCF!K$46,0)-MAX(BY385-BX385,0)/Inputs!$B$24)*DCF!K$6</f>
        <v>713.59057984691935</v>
      </c>
      <c r="DG385" s="15">
        <f ca="1">(BZ385*DCF!L$46-DCF!L$5*MAX(BZ385*DCF!L$46,0)-MAX(BZ385-BY385,0)/Inputs!$B$24)*DCF!L$6</f>
        <v>-1441.0248035256611</v>
      </c>
      <c r="DH385" s="15">
        <f ca="1">(CA385*DCF!M$46-DCF!M$5*MAX(CA385*DCF!M$46,0)-MAX(CA385-BZ385,0)/Inputs!$B$24)*DCF!M$6</f>
        <v>3511.6751769788466</v>
      </c>
      <c r="DI385" s="15">
        <f ca="1">SUM(CB385:CL385)+BE385*DCF!M$10*(1+Inputs!$B$30)*(1-Inputs!$B$33)*(1-Inputs!$B$30/Inputs!$B$31)/(Inputs!$B$29-Inputs!$B$30)*DCF!M$6</f>
        <v>73987.689515440899</v>
      </c>
      <c r="DJ385" s="15">
        <f ca="1">SUM(CM385:CW385)+BP385*DCF!M$28*(1+Inputs!$B$30)*(1-Inputs!$B$33)*(1-Inputs!$B$30/Inputs!$B$31)/(Inputs!$B$29-Inputs!$B$30)*DCF!M$6</f>
        <v>189588.88855655526</v>
      </c>
      <c r="DK385" s="15">
        <f ca="1">SUM(CX385:DH385)+CA385*DCF!M$46*(1+Inputs!$B$30)*(1-Inputs!$B$33)*(1-Inputs!$B$30/Inputs!$B$31)/(Inputs!$B$29-Inputs!$B$30)*DCF!M$6</f>
        <v>88982.89550901523</v>
      </c>
      <c r="DM385" s="15">
        <f ca="1">DI385+DJ385+DK385+Inputs!$B$34+Inputs!$B$36-Inputs!$B$35</f>
        <v>429410.47358101141</v>
      </c>
    </row>
    <row r="386" spans="1:117" x14ac:dyDescent="0.75">
      <c r="A386" s="11">
        <v>373</v>
      </c>
      <c r="C386" s="24">
        <f t="shared" ca="1" si="217"/>
        <v>-0.82592453944000954</v>
      </c>
      <c r="D386" s="24">
        <f t="shared" ca="1" si="217"/>
        <v>0.23615916804622625</v>
      </c>
      <c r="E386" s="24">
        <f t="shared" ca="1" si="217"/>
        <v>-0.97054060790383168</v>
      </c>
      <c r="F386" s="24">
        <f t="shared" ca="1" si="217"/>
        <v>-2.9142196972180099E-2</v>
      </c>
      <c r="G386" s="24">
        <f t="shared" ca="1" si="217"/>
        <v>1.6875618755339989</v>
      </c>
      <c r="H386" s="24">
        <f t="shared" ca="1" si="217"/>
        <v>-0.48108038296174965</v>
      </c>
      <c r="I386" s="24">
        <f t="shared" ca="1" si="217"/>
        <v>-0.14753323338697413</v>
      </c>
      <c r="J386" s="24">
        <f t="shared" ca="1" si="217"/>
        <v>0.6851656665584378</v>
      </c>
      <c r="K386" s="24">
        <f t="shared" ca="1" si="217"/>
        <v>-0.40024065606250081</v>
      </c>
      <c r="L386" s="24">
        <f t="shared" ca="1" si="217"/>
        <v>1.0156265433267531</v>
      </c>
      <c r="M386" s="24">
        <f t="shared" ca="1" si="217"/>
        <v>0.48364150883091955</v>
      </c>
      <c r="N386" s="24">
        <f ca="1">SQRT(Inputs!$B$38)*C386+SQRT(1-Inputs!$B$38)*_xlfn.NORM.S.INV(RAND())</f>
        <v>-9.9256228840744476E-2</v>
      </c>
      <c r="O386" s="24">
        <f ca="1">SQRT(Inputs!$B$38)*D386+SQRT(1-Inputs!$B$38)*_xlfn.NORM.S.INV(RAND())</f>
        <v>-0.11718584876739599</v>
      </c>
      <c r="P386" s="24">
        <f ca="1">SQRT(Inputs!$B$38)*E386+SQRT(1-Inputs!$B$38)*_xlfn.NORM.S.INV(RAND())</f>
        <v>-0.45349920035757302</v>
      </c>
      <c r="Q386" s="24">
        <f ca="1">SQRT(Inputs!$B$38)*F386+SQRT(1-Inputs!$B$38)*_xlfn.NORM.S.INV(RAND())</f>
        <v>-0.20754791204634523</v>
      </c>
      <c r="R386" s="24">
        <f ca="1">SQRT(Inputs!$B$38)*G386+SQRT(1-Inputs!$B$38)*_xlfn.NORM.S.INV(RAND())</f>
        <v>-0.21282833053883921</v>
      </c>
      <c r="S386" s="24">
        <f ca="1">SQRT(Inputs!$B$38)*H386+SQRT(1-Inputs!$B$38)*_xlfn.NORM.S.INV(RAND())</f>
        <v>-1.357753403928768</v>
      </c>
      <c r="T386" s="24">
        <f ca="1">SQRT(Inputs!$B$38)*I386+SQRT(1-Inputs!$B$38)*_xlfn.NORM.S.INV(RAND())</f>
        <v>3.3293852418199488E-2</v>
      </c>
      <c r="U386" s="24">
        <f ca="1">SQRT(Inputs!$B$38)*J386+SQRT(1-Inputs!$B$38)*_xlfn.NORM.S.INV(RAND())</f>
        <v>-6.6912253933964772E-2</v>
      </c>
      <c r="V386" s="24">
        <f ca="1">SQRT(Inputs!$B$38)*K386+SQRT(1-Inputs!$B$38)*_xlfn.NORM.S.INV(RAND())</f>
        <v>-0.41290502749411645</v>
      </c>
      <c r="W386" s="24">
        <f ca="1">SQRT(Inputs!$B$38)*L386+SQRT(1-Inputs!$B$38)*_xlfn.NORM.S.INV(RAND())</f>
        <v>-1.1854333187091051</v>
      </c>
      <c r="X386" s="24">
        <f ca="1">SQRT(Inputs!$B$38)*M386+SQRT(1-Inputs!$B$38)*_xlfn.NORM.S.INV(RAND())</f>
        <v>3.6683188672455375E-2</v>
      </c>
      <c r="Y386" s="24">
        <f ca="1">SQRT(Inputs!$B$38)*C386+SQRT(1-Inputs!$B$38)*_xlfn.NORM.S.INV(RAND())</f>
        <v>-0.87400349309514969</v>
      </c>
      <c r="Z386" s="24">
        <f ca="1">SQRT(Inputs!$B$38)*D386+SQRT(1-Inputs!$B$38)*_xlfn.NORM.S.INV(RAND())</f>
        <v>0.50817480258882664</v>
      </c>
      <c r="AA386" s="24">
        <f ca="1">SQRT(Inputs!$B$38)*E386+SQRT(1-Inputs!$B$38)*_xlfn.NORM.S.INV(RAND())</f>
        <v>0.41474201221605034</v>
      </c>
      <c r="AB386" s="24">
        <f ca="1">SQRT(Inputs!$B$38)*F386+SQRT(1-Inputs!$B$38)*_xlfn.NORM.S.INV(RAND())</f>
        <v>1.3836291521702944</v>
      </c>
      <c r="AC386" s="24">
        <f ca="1">SQRT(Inputs!$B$38)*G386+SQRT(1-Inputs!$B$38)*_xlfn.NORM.S.INV(RAND())</f>
        <v>0.72966629288543217</v>
      </c>
      <c r="AD386" s="24">
        <f ca="1">SQRT(Inputs!$B$38)*H386+SQRT(1-Inputs!$B$38)*_xlfn.NORM.S.INV(RAND())</f>
        <v>-0.47821648310970544</v>
      </c>
      <c r="AE386" s="24">
        <f ca="1">SQRT(Inputs!$B$38)*I386+SQRT(1-Inputs!$B$38)*_xlfn.NORM.S.INV(RAND())</f>
        <v>-0.66695306362773388</v>
      </c>
      <c r="AF386" s="24">
        <f ca="1">SQRT(Inputs!$B$38)*J386+SQRT(1-Inputs!$B$38)*_xlfn.NORM.S.INV(RAND())</f>
        <v>-0.42349494104713215</v>
      </c>
      <c r="AG386" s="24">
        <f ca="1">SQRT(Inputs!$B$38)*K386+SQRT(1-Inputs!$B$38)*_xlfn.NORM.S.INV(RAND())</f>
        <v>-0.75463287056561368</v>
      </c>
      <c r="AH386" s="24">
        <f ca="1">SQRT(Inputs!$B$38)*L386+SQRT(1-Inputs!$B$38)*_xlfn.NORM.S.INV(RAND())</f>
        <v>1.457653604900452</v>
      </c>
      <c r="AI386" s="24">
        <f ca="1">SQRT(Inputs!$B$38)*M386+SQRT(1-Inputs!$B$38)*_xlfn.NORM.S.INV(RAND())</f>
        <v>0.78686562957246742</v>
      </c>
      <c r="AJ386" s="24">
        <f ca="1">SQRT(Inputs!$B$38)*C386+SQRT(1-Inputs!$B$38)*_xlfn.NORM.S.INV(RAND())</f>
        <v>0.93645883189634738</v>
      </c>
      <c r="AK386" s="24">
        <f ca="1">SQRT(Inputs!$B$38)*D386+SQRT(1-Inputs!$B$38)*_xlfn.NORM.S.INV(RAND())</f>
        <v>-0.64658857408666393</v>
      </c>
      <c r="AL386" s="24">
        <f ca="1">SQRT(Inputs!$B$38)*E386+SQRT(1-Inputs!$B$38)*_xlfn.NORM.S.INV(RAND())</f>
        <v>-2.9696877604885819E-2</v>
      </c>
      <c r="AM386" s="24">
        <f ca="1">SQRT(Inputs!$B$38)*F386+SQRT(1-Inputs!$B$38)*_xlfn.NORM.S.INV(RAND())</f>
        <v>-0.15879452722497869</v>
      </c>
      <c r="AN386" s="24">
        <f ca="1">SQRT(Inputs!$B$38)*G386+SQRT(1-Inputs!$B$38)*_xlfn.NORM.S.INV(RAND())</f>
        <v>1.6226720173911118</v>
      </c>
      <c r="AO386" s="24">
        <f ca="1">SQRT(Inputs!$B$38)*H386+SQRT(1-Inputs!$B$38)*_xlfn.NORM.S.INV(RAND())</f>
        <v>1.2109314290839714</v>
      </c>
      <c r="AP386" s="24">
        <f ca="1">SQRT(Inputs!$B$38)*I386+SQRT(1-Inputs!$B$38)*_xlfn.NORM.S.INV(RAND())</f>
        <v>0.66115457705772562</v>
      </c>
      <c r="AQ386" s="24">
        <f ca="1">SQRT(Inputs!$B$38)*J386+SQRT(1-Inputs!$B$38)*_xlfn.NORM.S.INV(RAND())</f>
        <v>-0.34310740967025255</v>
      </c>
      <c r="AR386" s="24">
        <f ca="1">SQRT(Inputs!$B$38)*K386+SQRT(1-Inputs!$B$38)*_xlfn.NORM.S.INV(RAND())</f>
        <v>1.371807626733921</v>
      </c>
      <c r="AS386" s="24">
        <f ca="1">SQRT(Inputs!$B$38)*L386+SQRT(1-Inputs!$B$38)*_xlfn.NORM.S.INV(RAND())</f>
        <v>-0.1963168796568221</v>
      </c>
      <c r="AT386" s="24">
        <f ca="1">SQRT(Inputs!$B$38)*M386+SQRT(1-Inputs!$B$38)*_xlfn.NORM.S.INV(RAND())</f>
        <v>-0.14659749666400712</v>
      </c>
      <c r="AU386" s="15">
        <f ca="1">Inputs!$B$6*EXP($B$8-0.5*C$5^2+C$5*N386)</f>
        <v>4883.148646253956</v>
      </c>
      <c r="AV386" s="15">
        <f t="shared" ca="1" si="183"/>
        <v>5842.407983629193</v>
      </c>
      <c r="AW386" s="15">
        <f t="shared" ca="1" si="184"/>
        <v>6701.0897397687386</v>
      </c>
      <c r="AX386" s="15">
        <f t="shared" ca="1" si="185"/>
        <v>7971.9455475483428</v>
      </c>
      <c r="AY386" s="15">
        <f t="shared" ca="1" si="186"/>
        <v>9503.3575626249803</v>
      </c>
      <c r="AZ386" s="15">
        <f t="shared" ca="1" si="187"/>
        <v>10008.743775041999</v>
      </c>
      <c r="BA386" s="15">
        <f t="shared" ca="1" si="188"/>
        <v>12290.896593137668</v>
      </c>
      <c r="BB386" s="15">
        <f t="shared" ca="1" si="189"/>
        <v>14947.26085215583</v>
      </c>
      <c r="BC386" s="15">
        <f t="shared" ca="1" si="190"/>
        <v>17591.282439679708</v>
      </c>
      <c r="BD386" s="15">
        <f t="shared" ca="1" si="191"/>
        <v>19289.164803585103</v>
      </c>
      <c r="BE386" s="15">
        <f t="shared" ca="1" si="192"/>
        <v>23715.501845553099</v>
      </c>
      <c r="BF386" s="15">
        <f ca="1">Inputs!$B$13*EXP($B$9-0.5*C$6^2+C$6*Y386)</f>
        <v>11630.660739673482</v>
      </c>
      <c r="BG386" s="15">
        <f t="shared" ca="1" si="193"/>
        <v>15535.887838082255</v>
      </c>
      <c r="BH386" s="15">
        <f t="shared" ca="1" si="194"/>
        <v>20333.688775149945</v>
      </c>
      <c r="BI386" s="15">
        <f t="shared" ca="1" si="195"/>
        <v>30799.350404023469</v>
      </c>
      <c r="BJ386" s="15">
        <f t="shared" ca="1" si="196"/>
        <v>41945.679670828598</v>
      </c>
      <c r="BK386" s="15">
        <f t="shared" ca="1" si="197"/>
        <v>48235.469840012891</v>
      </c>
      <c r="BL386" s="15">
        <f t="shared" ca="1" si="198"/>
        <v>54345.33495519928</v>
      </c>
      <c r="BM386" s="15">
        <f t="shared" ca="1" si="199"/>
        <v>63378.548315789645</v>
      </c>
      <c r="BN386" s="15">
        <f t="shared" ca="1" si="200"/>
        <v>71208.039033030349</v>
      </c>
      <c r="BO386" s="15">
        <f t="shared" ca="1" si="201"/>
        <v>103791.12764983882</v>
      </c>
      <c r="BP386" s="15">
        <f t="shared" ca="1" si="202"/>
        <v>139659.05838666251</v>
      </c>
      <c r="BQ386" s="15">
        <f ca="1">Inputs!$B$20*EXP($B$10-0.5*C$7^2+C$7*AJ386)</f>
        <v>5979.3935073609055</v>
      </c>
      <c r="BR386" s="15">
        <f t="shared" ca="1" si="203"/>
        <v>6607.1807787718417</v>
      </c>
      <c r="BS386" s="15">
        <f t="shared" ca="1" si="204"/>
        <v>8970.983556822328</v>
      </c>
      <c r="BT386" s="15">
        <f t="shared" ca="1" si="205"/>
        <v>11864.364689164084</v>
      </c>
      <c r="BU386" s="15">
        <f t="shared" ca="1" si="206"/>
        <v>24349.526617843818</v>
      </c>
      <c r="BV386" s="15">
        <f t="shared" ca="1" si="207"/>
        <v>44503.322028925868</v>
      </c>
      <c r="BW386" s="15">
        <f t="shared" ca="1" si="208"/>
        <v>71429.364543248521</v>
      </c>
      <c r="BX386" s="15">
        <f t="shared" ca="1" si="209"/>
        <v>93264.543209936237</v>
      </c>
      <c r="BY386" s="15">
        <f t="shared" ca="1" si="210"/>
        <v>169899.68835120197</v>
      </c>
      <c r="BZ386" s="15">
        <f t="shared" ca="1" si="211"/>
        <v>229942.92497407578</v>
      </c>
      <c r="CA386" s="15">
        <f t="shared" ca="1" si="212"/>
        <v>314694.36564199789</v>
      </c>
      <c r="CB386" s="15">
        <f ca="1">(AU386*DCF!C$10-DCF!C$5*MAX(AU386*DCF!C$10,0)-MAX(AU386-Inputs!$B$6,0)/Inputs!$B$10)*DCF!C$6</f>
        <v>1043.6382349060966</v>
      </c>
      <c r="CC386" s="15">
        <f ca="1">(AV386*DCF!D$10-DCF!D$5*MAX(AV386*DCF!D$10,0)-MAX(AV386-AU386,0)/Inputs!$B$10)*DCF!D$6</f>
        <v>1190.1570811761546</v>
      </c>
      <c r="CD386" s="15">
        <f ca="1">(AW386*DCF!E$10-DCF!E$5*MAX(AW386*DCF!E$10,0)-MAX(AW386-AV386,0)/Inputs!$B$10)*DCF!E$6</f>
        <v>1353.7642576073229</v>
      </c>
      <c r="CE386" s="15">
        <f ca="1">(AX386*DCF!F$10-DCF!F$5*MAX(AX386*DCF!F$10,0)-MAX(AX386-AW386,0)/Inputs!$B$10)*DCF!F$6</f>
        <v>1475.8294228857067</v>
      </c>
      <c r="CF386" s="15">
        <f ca="1">(AY386*DCF!G$10-DCF!G$5*MAX(AY386*DCF!G$10,0)-MAX(AY386-AX386,0)/Inputs!$B$10)*DCF!G$6</f>
        <v>1663.7064980711157</v>
      </c>
      <c r="CG386" s="15">
        <f ca="1">(AZ386*DCF!H$10-DCF!H$5*MAX(AZ386*DCF!H$10,0)-MAX(AZ386-AY386,0)/Inputs!$B$10)*DCF!H$6</f>
        <v>1853.4644007550532</v>
      </c>
      <c r="CH386" s="15">
        <f ca="1">(BA386*DCF!I$10-DCF!I$5*MAX(BA386*DCF!I$10,0)-MAX(BA386-AZ386,0)/Inputs!$B$10)*DCF!I$6</f>
        <v>1870.7454127170336</v>
      </c>
      <c r="CI386" s="15">
        <f ca="1">(BB386*DCF!J$10-DCF!J$5*MAX(BB386*DCF!J$10,0)-MAX(BB386-BA386,0)/Inputs!$B$10)*DCF!J$6</f>
        <v>2162.4564146384737</v>
      </c>
      <c r="CJ386" s="15">
        <f ca="1">(BC386*DCF!K$10-DCF!K$5*MAX(BC386*DCF!K$10,0)-MAX(BC386-BB386,0)/Inputs!$B$10)*DCF!K$6</f>
        <v>2461.791182318027</v>
      </c>
      <c r="CK386" s="15">
        <f ca="1">(BD386*DCF!L$10-DCF!L$5*MAX(BD386*DCF!L$10,0)-MAX(BD386-BC386,0)/Inputs!$B$10)*DCF!L$6</f>
        <v>2689.6091737439601</v>
      </c>
      <c r="CL386" s="15">
        <f ca="1">(BE386*DCF!M$10-DCF!M$5*MAX(BE386*DCF!M$10,0)-MAX(BE386-BD386,0)/Inputs!$B$10)*DCF!M$6</f>
        <v>2817.7907931487957</v>
      </c>
      <c r="CM386" s="15">
        <f ca="1">(BF386*DCF!C$28-DCF!C$5*MAX(BF386*DCF!C$28,0)-MAX(BF386-Inputs!$B$13,0)/Inputs!$B$17)*DCF!C$6</f>
        <v>3493.3286942402574</v>
      </c>
      <c r="CN386" s="15">
        <f ca="1">(BG386*DCF!D$28-DCF!D$5*MAX(BG386*DCF!D$28,0)-MAX(BG386-BF386,0)/Inputs!$B$17)*DCF!D$6</f>
        <v>3742.5132918048848</v>
      </c>
      <c r="CO386" s="15">
        <f ca="1">(BH386*DCF!E$28-DCF!E$5*MAX(BH386*DCF!E$28,0)-MAX(BH386-BG386,0)/Inputs!$B$17)*DCF!E$6</f>
        <v>4813.2822077909077</v>
      </c>
      <c r="CP386" s="15">
        <f ca="1">(BI386*DCF!F$28-DCF!F$5*MAX(BI386*DCF!F$28,0)-MAX(BI386-BH386,0)/Inputs!$B$17)*DCF!F$6</f>
        <v>6455.7732313015822</v>
      </c>
      <c r="CQ386" s="15">
        <f ca="1">(BJ386*DCF!G$28-DCF!G$5*MAX(BJ386*DCF!G$28,0)-MAX(BJ386-BI386,0)/Inputs!$B$17)*DCF!G$6</f>
        <v>9008.4223611626203</v>
      </c>
      <c r="CR386" s="15">
        <f ca="1">(BK386*DCF!H$28-DCF!H$5*MAX(BK386*DCF!H$28,0)-MAX(BK386-BJ386,0)/Inputs!$B$17)*DCF!H$6</f>
        <v>10951.906981817736</v>
      </c>
      <c r="CS386" s="15">
        <f ca="1">(BL386*DCF!I$28-DCF!I$5*MAX(BL386*DCF!I$28,0)-MAX(BL386-BK386,0)/Inputs!$B$17)*DCF!I$6</f>
        <v>11902.517611264813</v>
      </c>
      <c r="CT386" s="15">
        <f ca="1">(BM386*DCF!J$28-DCF!J$5*MAX(BM386*DCF!J$28,0)-MAX(BM386-BL386,0)/Inputs!$B$17)*DCF!J$6</f>
        <v>12940.947433996314</v>
      </c>
      <c r="CU386" s="15">
        <f ca="1">(BN386*DCF!K$28-DCF!K$5*MAX(BN386*DCF!K$28,0)-MAX(BN386-BM386,0)/Inputs!$B$17)*DCF!K$6</f>
        <v>14078.935573924662</v>
      </c>
      <c r="CV386" s="15">
        <f ca="1">(BO386*DCF!L$28-DCF!L$5*MAX(BO386*DCF!L$28,0)-MAX(BO386-BN386,0)/Inputs!$B$17)*DCF!L$6</f>
        <v>17021.677719968429</v>
      </c>
      <c r="CW386" s="15">
        <f ca="1">(BP386*DCF!M$28-DCF!M$5*MAX(BP386*DCF!M$28,0)-MAX(BP386-BO386,0)/Inputs!$B$17)*DCF!M$6</f>
        <v>22527.726034638647</v>
      </c>
      <c r="CX386" s="15">
        <f ca="1">(BQ386*DCF!C$46-DCF!C$5*MAX(BQ386*DCF!C$46,0)-MAX(BQ386-Inputs!$B$20,0)/Inputs!$B$24)*DCF!C$6</f>
        <v>-2664.2449242685252</v>
      </c>
      <c r="CY386" s="15">
        <f ca="1">(BR386*DCF!D$46-DCF!D$5*MAX(BR386*DCF!D$46,0)-MAX(BR386-BQ386,0)/Inputs!$B$24)*DCF!D$6</f>
        <v>-1395.5632950923725</v>
      </c>
      <c r="CZ386" s="15">
        <f ca="1">(BS386*DCF!E$46-DCF!E$5*MAX(BS386*DCF!E$46,0)-MAX(BS386-BR386,0)/Inputs!$B$24)*DCF!E$6</f>
        <v>-1992.5804058947883</v>
      </c>
      <c r="DA386" s="15">
        <f ca="1">(BT386*DCF!F$46-DCF!F$5*MAX(BT386*DCF!F$46,0)-MAX(BT386-BS386,0)/Inputs!$B$24)*DCF!F$6</f>
        <v>-1917.6095859412133</v>
      </c>
      <c r="DB386" s="15">
        <f ca="1">(BU386*DCF!G$46-DCF!G$5*MAX(BU386*DCF!G$46,0)-MAX(BU386-BT386,0)/Inputs!$B$24)*DCF!G$6</f>
        <v>-5018.8317627619617</v>
      </c>
      <c r="DC386" s="15">
        <f ca="1">(BV386*DCF!H$46-DCF!H$5*MAX(BV386*DCF!H$46,0)-MAX(BV386-BU386,0)/Inputs!$B$24)*DCF!H$6</f>
        <v>-6262.6684396405099</v>
      </c>
      <c r="DD386" s="15">
        <f ca="1">(BW386*DCF!I$46-DCF!I$5*MAX(BW386*DCF!I$46,0)-MAX(BW386-BV386,0)/Inputs!$B$24)*DCF!I$6</f>
        <v>-6079.7362990960701</v>
      </c>
      <c r="DE386" s="15">
        <f ca="1">(BX386*DCF!J$46-DCF!J$5*MAX(BX386*DCF!J$46,0)-MAX(BX386-BW386,0)/Inputs!$B$24)*DCF!J$6</f>
        <v>-1878.1430415302166</v>
      </c>
      <c r="DF386" s="15">
        <f ca="1">(BY386*DCF!K$46-DCF!K$5*MAX(BY386*DCF!K$46,0)-MAX(BY386-BX386,0)/Inputs!$B$24)*DCF!K$6</f>
        <v>-9068.3324455812362</v>
      </c>
      <c r="DG386" s="15">
        <f ca="1">(BZ386*DCF!L$46-DCF!L$5*MAX(BZ386*DCF!L$46,0)-MAX(BZ386-BY386,0)/Inputs!$B$24)*DCF!L$6</f>
        <v>2306.907910037532</v>
      </c>
      <c r="DH386" s="15">
        <f ca="1">(CA386*DCF!M$46-DCF!M$5*MAX(CA386*DCF!M$46,0)-MAX(CA386-BZ386,0)/Inputs!$B$24)*DCF!M$6</f>
        <v>6952.9889134066989</v>
      </c>
      <c r="DI386" s="15">
        <f ca="1">SUM(CB386:CL386)+BE386*DCF!M$10*(1+Inputs!$B$30)*(1-Inputs!$B$33)*(1-Inputs!$B$30/Inputs!$B$31)/(Inputs!$B$29-Inputs!$B$30)*DCF!M$6</f>
        <v>86583.508113188</v>
      </c>
      <c r="DJ386" s="15">
        <f ca="1">SUM(CM386:CW386)+BP386*DCF!M$28*(1+Inputs!$B$30)*(1-Inputs!$B$33)*(1-Inputs!$B$30/Inputs!$B$31)/(Inputs!$B$29-Inputs!$B$30)*DCF!M$6</f>
        <v>635167.70619516307</v>
      </c>
      <c r="DK386" s="15">
        <f ca="1">SUM(CX386:DH386)+CA386*DCF!M$46*(1+Inputs!$B$30)*(1-Inputs!$B$33)*(1-Inputs!$B$30/Inputs!$B$31)/(Inputs!$B$29-Inputs!$B$30)*DCF!M$6</f>
        <v>459536.95383689145</v>
      </c>
      <c r="DM386" s="15">
        <f ca="1">DI386+DJ386+DK386+Inputs!$B$34+Inputs!$B$36-Inputs!$B$35</f>
        <v>1258139.1681452426</v>
      </c>
    </row>
    <row r="387" spans="1:117" x14ac:dyDescent="0.75">
      <c r="A387" s="11">
        <v>374</v>
      </c>
      <c r="C387" s="24">
        <f t="shared" ca="1" si="217"/>
        <v>-0.70965880906193712</v>
      </c>
      <c r="D387" s="24">
        <f t="shared" ca="1" si="217"/>
        <v>1.2455819060083997</v>
      </c>
      <c r="E387" s="24">
        <f t="shared" ca="1" si="217"/>
        <v>-1.515368274825557</v>
      </c>
      <c r="F387" s="24">
        <f t="shared" ca="1" si="217"/>
        <v>0.63895105641558636</v>
      </c>
      <c r="G387" s="24">
        <f t="shared" ca="1" si="217"/>
        <v>0.10037537498466678</v>
      </c>
      <c r="H387" s="24">
        <f t="shared" ca="1" si="217"/>
        <v>1.3394055905704692</v>
      </c>
      <c r="I387" s="24">
        <f t="shared" ca="1" si="217"/>
        <v>-0.37739811649479654</v>
      </c>
      <c r="J387" s="24">
        <f t="shared" ca="1" si="217"/>
        <v>-0.23042058183855854</v>
      </c>
      <c r="K387" s="24">
        <f t="shared" ca="1" si="217"/>
        <v>0.24473292933003768</v>
      </c>
      <c r="L387" s="24">
        <f t="shared" ca="1" si="217"/>
        <v>0.71966595144487577</v>
      </c>
      <c r="M387" s="24">
        <f t="shared" ca="1" si="217"/>
        <v>0.90207192002594538</v>
      </c>
      <c r="N387" s="24">
        <f ca="1">SQRT(Inputs!$B$38)*C387+SQRT(1-Inputs!$B$38)*_xlfn.NORM.S.INV(RAND())</f>
        <v>-0.43395803464721933</v>
      </c>
      <c r="O387" s="24">
        <f ca="1">SQRT(Inputs!$B$38)*D387+SQRT(1-Inputs!$B$38)*_xlfn.NORM.S.INV(RAND())</f>
        <v>1.4035455498825633</v>
      </c>
      <c r="P387" s="24">
        <f ca="1">SQRT(Inputs!$B$38)*E387+SQRT(1-Inputs!$B$38)*_xlfn.NORM.S.INV(RAND())</f>
        <v>-1.8227823789515434</v>
      </c>
      <c r="Q387" s="24">
        <f ca="1">SQRT(Inputs!$B$38)*F387+SQRT(1-Inputs!$B$38)*_xlfn.NORM.S.INV(RAND())</f>
        <v>-0.13591674993821212</v>
      </c>
      <c r="R387" s="24">
        <f ca="1">SQRT(Inputs!$B$38)*G387+SQRT(1-Inputs!$B$38)*_xlfn.NORM.S.INV(RAND())</f>
        <v>-0.34002661052467154</v>
      </c>
      <c r="S387" s="24">
        <f ca="1">SQRT(Inputs!$B$38)*H387+SQRT(1-Inputs!$B$38)*_xlfn.NORM.S.INV(RAND())</f>
        <v>-8.0545913221372833E-2</v>
      </c>
      <c r="T387" s="24">
        <f ca="1">SQRT(Inputs!$B$38)*I387+SQRT(1-Inputs!$B$38)*_xlfn.NORM.S.INV(RAND())</f>
        <v>-8.9799173999526652E-2</v>
      </c>
      <c r="U387" s="24">
        <f ca="1">SQRT(Inputs!$B$38)*J387+SQRT(1-Inputs!$B$38)*_xlfn.NORM.S.INV(RAND())</f>
        <v>1.2385372102362329</v>
      </c>
      <c r="V387" s="24">
        <f ca="1">SQRT(Inputs!$B$38)*K387+SQRT(1-Inputs!$B$38)*_xlfn.NORM.S.INV(RAND())</f>
        <v>0.13786148340582907</v>
      </c>
      <c r="W387" s="24">
        <f ca="1">SQRT(Inputs!$B$38)*L387+SQRT(1-Inputs!$B$38)*_xlfn.NORM.S.INV(RAND())</f>
        <v>0.31451356882574294</v>
      </c>
      <c r="X387" s="24">
        <f ca="1">SQRT(Inputs!$B$38)*M387+SQRT(1-Inputs!$B$38)*_xlfn.NORM.S.INV(RAND())</f>
        <v>-0.63269764248988569</v>
      </c>
      <c r="Y387" s="24">
        <f ca="1">SQRT(Inputs!$B$38)*C387+SQRT(1-Inputs!$B$38)*_xlfn.NORM.S.INV(RAND())</f>
        <v>0.3281250709908885</v>
      </c>
      <c r="Z387" s="24">
        <f ca="1">SQRT(Inputs!$B$38)*D387+SQRT(1-Inputs!$B$38)*_xlfn.NORM.S.INV(RAND())</f>
        <v>-4.647410294334875E-2</v>
      </c>
      <c r="AA387" s="24">
        <f ca="1">SQRT(Inputs!$B$38)*E387+SQRT(1-Inputs!$B$38)*_xlfn.NORM.S.INV(RAND())</f>
        <v>-1.3130890180291332</v>
      </c>
      <c r="AB387" s="24">
        <f ca="1">SQRT(Inputs!$B$38)*F387+SQRT(1-Inputs!$B$38)*_xlfn.NORM.S.INV(RAND())</f>
        <v>1.3215553347405262</v>
      </c>
      <c r="AC387" s="24">
        <f ca="1">SQRT(Inputs!$B$38)*G387+SQRT(1-Inputs!$B$38)*_xlfn.NORM.S.INV(RAND())</f>
        <v>-9.5241889765033338E-2</v>
      </c>
      <c r="AD387" s="24">
        <f ca="1">SQRT(Inputs!$B$38)*H387+SQRT(1-Inputs!$B$38)*_xlfn.NORM.S.INV(RAND())</f>
        <v>0.4317836679527482</v>
      </c>
      <c r="AE387" s="24">
        <f ca="1">SQRT(Inputs!$B$38)*I387+SQRT(1-Inputs!$B$38)*_xlfn.NORM.S.INV(RAND())</f>
        <v>-0.43545514589689116</v>
      </c>
      <c r="AF387" s="24">
        <f ca="1">SQRT(Inputs!$B$38)*J387+SQRT(1-Inputs!$B$38)*_xlfn.NORM.S.INV(RAND())</f>
        <v>-7.4021929751929949E-2</v>
      </c>
      <c r="AG387" s="24">
        <f ca="1">SQRT(Inputs!$B$38)*K387+SQRT(1-Inputs!$B$38)*_xlfn.NORM.S.INV(RAND())</f>
        <v>0.57192590527930132</v>
      </c>
      <c r="AH387" s="24">
        <f ca="1">SQRT(Inputs!$B$38)*L387+SQRT(1-Inputs!$B$38)*_xlfn.NORM.S.INV(RAND())</f>
        <v>-0.50386305422001665</v>
      </c>
      <c r="AI387" s="24">
        <f ca="1">SQRT(Inputs!$B$38)*M387+SQRT(1-Inputs!$B$38)*_xlfn.NORM.S.INV(RAND())</f>
        <v>1.4868049582134479</v>
      </c>
      <c r="AJ387" s="24">
        <f ca="1">SQRT(Inputs!$B$38)*C387+SQRT(1-Inputs!$B$38)*_xlfn.NORM.S.INV(RAND())</f>
        <v>-0.58426685545028967</v>
      </c>
      <c r="AK387" s="24">
        <f ca="1">SQRT(Inputs!$B$38)*D387+SQRT(1-Inputs!$B$38)*_xlfn.NORM.S.INV(RAND())</f>
        <v>-1.3692486111062232</v>
      </c>
      <c r="AL387" s="24">
        <f ca="1">SQRT(Inputs!$B$38)*E387+SQRT(1-Inputs!$B$38)*_xlfn.NORM.S.INV(RAND())</f>
        <v>-0.42641831355835669</v>
      </c>
      <c r="AM387" s="24">
        <f ca="1">SQRT(Inputs!$B$38)*F387+SQRT(1-Inputs!$B$38)*_xlfn.NORM.S.INV(RAND())</f>
        <v>0.36266531812289649</v>
      </c>
      <c r="AN387" s="24">
        <f ca="1">SQRT(Inputs!$B$38)*G387+SQRT(1-Inputs!$B$38)*_xlfn.NORM.S.INV(RAND())</f>
        <v>-2.0556772099590348</v>
      </c>
      <c r="AO387" s="24">
        <f ca="1">SQRT(Inputs!$B$38)*H387+SQRT(1-Inputs!$B$38)*_xlfn.NORM.S.INV(RAND())</f>
        <v>1.1018260321560529</v>
      </c>
      <c r="AP387" s="24">
        <f ca="1">SQRT(Inputs!$B$38)*I387+SQRT(1-Inputs!$B$38)*_xlfn.NORM.S.INV(RAND())</f>
        <v>0.51887637767982653</v>
      </c>
      <c r="AQ387" s="24">
        <f ca="1">SQRT(Inputs!$B$38)*J387+SQRT(1-Inputs!$B$38)*_xlfn.NORM.S.INV(RAND())</f>
        <v>-1.924432730202992</v>
      </c>
      <c r="AR387" s="24">
        <f ca="1">SQRT(Inputs!$B$38)*K387+SQRT(1-Inputs!$B$38)*_xlfn.NORM.S.INV(RAND())</f>
        <v>1.5905537705872987</v>
      </c>
      <c r="AS387" s="24">
        <f ca="1">SQRT(Inputs!$B$38)*L387+SQRT(1-Inputs!$B$38)*_xlfn.NORM.S.INV(RAND())</f>
        <v>0.64265310628270678</v>
      </c>
      <c r="AT387" s="24">
        <f ca="1">SQRT(Inputs!$B$38)*M387+SQRT(1-Inputs!$B$38)*_xlfn.NORM.S.INV(RAND())</f>
        <v>2.249308277249872</v>
      </c>
      <c r="AU387" s="15">
        <f ca="1">Inputs!$B$6*EXP($B$8-0.5*C$5^2+C$5*N387)</f>
        <v>4625.6227732870129</v>
      </c>
      <c r="AV387" s="15">
        <f t="shared" ca="1" si="183"/>
        <v>6920.9982375775353</v>
      </c>
      <c r="AW387" s="15">
        <f t="shared" ca="1" si="184"/>
        <v>6599.518077781685</v>
      </c>
      <c r="AX387" s="15">
        <f t="shared" ca="1" si="185"/>
        <v>7921.686518169312</v>
      </c>
      <c r="AY387" s="15">
        <f t="shared" ca="1" si="186"/>
        <v>9304.1961162944572</v>
      </c>
      <c r="AZ387" s="15">
        <f t="shared" ca="1" si="187"/>
        <v>11278.798990884641</v>
      </c>
      <c r="BA387" s="15">
        <f t="shared" ca="1" si="188"/>
        <v>13673.254175071346</v>
      </c>
      <c r="BB387" s="15">
        <f t="shared" ca="1" si="189"/>
        <v>18951.884840316125</v>
      </c>
      <c r="BC387" s="15">
        <f t="shared" ca="1" si="190"/>
        <v>23522.189777099997</v>
      </c>
      <c r="BD387" s="15">
        <f t="shared" ca="1" si="191"/>
        <v>29677.215955687749</v>
      </c>
      <c r="BE387" s="15">
        <f t="shared" ca="1" si="192"/>
        <v>34329.244006449218</v>
      </c>
      <c r="BF387" s="15">
        <f ca="1">Inputs!$B$13*EXP($B$9-0.5*C$6^2+C$6*Y387)</f>
        <v>14760.637210142755</v>
      </c>
      <c r="BG387" s="15">
        <f t="shared" ca="1" si="193"/>
        <v>17839.086831292916</v>
      </c>
      <c r="BH387" s="15">
        <f t="shared" ca="1" si="194"/>
        <v>17530.544286981607</v>
      </c>
      <c r="BI387" s="15">
        <f t="shared" ca="1" si="195"/>
        <v>26300.946333158645</v>
      </c>
      <c r="BJ387" s="15">
        <f t="shared" ca="1" si="196"/>
        <v>31803.614034651422</v>
      </c>
      <c r="BK387" s="15">
        <f t="shared" ca="1" si="197"/>
        <v>41396.219486853115</v>
      </c>
      <c r="BL387" s="15">
        <f t="shared" ca="1" si="198"/>
        <v>48060.175933395418</v>
      </c>
      <c r="BM387" s="15">
        <f t="shared" ca="1" si="199"/>
        <v>58535.578641927612</v>
      </c>
      <c r="BN387" s="15">
        <f t="shared" ca="1" si="200"/>
        <v>77098.539852345522</v>
      </c>
      <c r="BO387" s="15">
        <f t="shared" ca="1" si="201"/>
        <v>89465.400006819851</v>
      </c>
      <c r="BP387" s="15">
        <f t="shared" ca="1" si="202"/>
        <v>130317.81704931786</v>
      </c>
      <c r="BQ387" s="15">
        <f ca="1">Inputs!$B$20*EXP($B$10-0.5*C$7^2+C$7*AJ387)</f>
        <v>3486.6593368926769</v>
      </c>
      <c r="BR387" s="15">
        <f t="shared" ca="1" si="203"/>
        <v>3062.6470669962546</v>
      </c>
      <c r="BS387" s="15">
        <f t="shared" ca="1" si="204"/>
        <v>3710.5433127763572</v>
      </c>
      <c r="BT387" s="15">
        <f t="shared" ca="1" si="205"/>
        <v>5626.6715313772629</v>
      </c>
      <c r="BU387" s="15">
        <f t="shared" ca="1" si="206"/>
        <v>4741.9169866928351</v>
      </c>
      <c r="BV387" s="15">
        <f t="shared" ca="1" si="207"/>
        <v>8456.2991365438029</v>
      </c>
      <c r="BW387" s="15">
        <f t="shared" ca="1" si="208"/>
        <v>13170.029621009555</v>
      </c>
      <c r="BX387" s="15">
        <f t="shared" ca="1" si="209"/>
        <v>12524.164029614612</v>
      </c>
      <c r="BY387" s="15">
        <f t="shared" ca="1" si="210"/>
        <v>23790.340439929605</v>
      </c>
      <c r="BZ387" s="15">
        <f t="shared" ca="1" si="211"/>
        <v>37567.286205405908</v>
      </c>
      <c r="CA387" s="15">
        <f t="shared" ca="1" si="212"/>
        <v>78701.226982552689</v>
      </c>
      <c r="CB387" s="15">
        <f ca="1">(AU387*DCF!C$10-DCF!C$5*MAX(AU387*DCF!C$10,0)-MAX(AU387-Inputs!$B$6,0)/Inputs!$B$10)*DCF!C$6</f>
        <v>1045.4744402819742</v>
      </c>
      <c r="CC387" s="15">
        <f ca="1">(AV387*DCF!D$10-DCF!D$5*MAX(AV387*DCF!D$10,0)-MAX(AV387-AU387,0)/Inputs!$B$10)*DCF!D$6</f>
        <v>1127.2791994618406</v>
      </c>
      <c r="CD387" s="15">
        <f ca="1">(AW387*DCF!E$10-DCF!E$5*MAX(AW387*DCF!E$10,0)-MAX(AW387-AV387,0)/Inputs!$B$10)*DCF!E$6</f>
        <v>1523.7236686737806</v>
      </c>
      <c r="CE387" s="15">
        <f ca="1">(AX387*DCF!F$10-DCF!F$5*MAX(AX387*DCF!F$10,0)-MAX(AX387-AW387,0)/Inputs!$B$10)*DCF!F$6</f>
        <v>1454.1810702128723</v>
      </c>
      <c r="CF387" s="15">
        <f ca="1">(AY387*DCF!G$10-DCF!G$5*MAX(AY387*DCF!G$10,0)-MAX(AY387-AX387,0)/Inputs!$B$10)*DCF!G$6</f>
        <v>1651.2929216227019</v>
      </c>
      <c r="CG387" s="15">
        <f ca="1">(AZ387*DCF!H$10-DCF!H$5*MAX(AZ387*DCF!H$10,0)-MAX(AZ387-AY387,0)/Inputs!$B$10)*DCF!H$6</f>
        <v>1839.1607743383054</v>
      </c>
      <c r="CH387" s="15">
        <f ca="1">(BA387*DCF!I$10-DCF!I$5*MAX(BA387*DCF!I$10,0)-MAX(BA387-AZ387,0)/Inputs!$B$10)*DCF!I$6</f>
        <v>2104.8301916196797</v>
      </c>
      <c r="CI387" s="15">
        <f ca="1">(BB387*DCF!J$10-DCF!J$5*MAX(BB387*DCF!J$10,0)-MAX(BB387-BA387,0)/Inputs!$B$10)*DCF!J$6</f>
        <v>2452.2979206515356</v>
      </c>
      <c r="CJ387" s="15">
        <f ca="1">(BC387*DCF!K$10-DCF!K$5*MAX(BC387*DCF!K$10,0)-MAX(BC387-BB387,0)/Inputs!$B$10)*DCF!K$6</f>
        <v>3146.921667246525</v>
      </c>
      <c r="CK387" s="15">
        <f ca="1">(BD387*DCF!L$10-DCF!L$5*MAX(BD387*DCF!L$10,0)-MAX(BD387-BC387,0)/Inputs!$B$10)*DCF!L$6</f>
        <v>3679.9439636330221</v>
      </c>
      <c r="CL387" s="15">
        <f ca="1">(BE387*DCF!M$10-DCF!M$5*MAX(BE387*DCF!M$10,0)-MAX(BE387-BD387,0)/Inputs!$B$10)*DCF!M$6</f>
        <v>4288.5658881984264</v>
      </c>
      <c r="CM387" s="15">
        <f ca="1">(BF387*DCF!C$28-DCF!C$5*MAX(BF387*DCF!C$28,0)-MAX(BF387-Inputs!$B$13,0)/Inputs!$B$17)*DCF!C$6</f>
        <v>3725.7186789734374</v>
      </c>
      <c r="CN387" s="15">
        <f ca="1">(BG387*DCF!D$28-DCF!D$5*MAX(BG387*DCF!D$28,0)-MAX(BG387-BF387,0)/Inputs!$B$17)*DCF!D$6</f>
        <v>4597.2480591853109</v>
      </c>
      <c r="CO387" s="15">
        <f ca="1">(BH387*DCF!E$28-DCF!E$5*MAX(BH387*DCF!E$28,0)-MAX(BH387-BG387,0)/Inputs!$B$17)*DCF!E$6</f>
        <v>4964.9622987185485</v>
      </c>
      <c r="CP387" s="15">
        <f ca="1">(BI387*DCF!F$28-DCF!F$5*MAX(BI387*DCF!F$28,0)-MAX(BI387-BH387,0)/Inputs!$B$17)*DCF!F$6</f>
        <v>5543.2238205564327</v>
      </c>
      <c r="CQ387" s="15">
        <f ca="1">(BJ387*DCF!G$28-DCF!G$5*MAX(BJ387*DCF!G$28,0)-MAX(BJ387-BI387,0)/Inputs!$B$17)*DCF!G$6</f>
        <v>7326.1946069430196</v>
      </c>
      <c r="CR387" s="15">
        <f ca="1">(BK387*DCF!H$28-DCF!H$5*MAX(BK387*DCF!H$28,0)-MAX(BK387-BJ387,0)/Inputs!$B$17)*DCF!H$6</f>
        <v>8747.320107634845</v>
      </c>
      <c r="CS387" s="15">
        <f ca="1">(BL387*DCF!I$28-DCF!I$5*MAX(BL387*DCF!I$28,0)-MAX(BL387-BK387,0)/Inputs!$B$17)*DCF!I$6</f>
        <v>10345.014285690197</v>
      </c>
      <c r="CT387" s="15">
        <f ca="1">(BM387*DCF!J$28-DCF!J$5*MAX(BM387*DCF!J$28,0)-MAX(BM387-BL387,0)/Inputs!$B$17)*DCF!J$6</f>
        <v>11669.340624193257</v>
      </c>
      <c r="CU387" s="15">
        <f ca="1">(BN387*DCF!K$28-DCF!K$5*MAX(BN387*DCF!K$28,0)-MAX(BN387-BM387,0)/Inputs!$B$17)*DCF!K$6</f>
        <v>14008.203414763962</v>
      </c>
      <c r="CV387" s="15">
        <f ca="1">(BO387*DCF!L$28-DCF!L$5*MAX(BO387*DCF!L$28,0)-MAX(BO387-BN387,0)/Inputs!$B$17)*DCF!L$6</f>
        <v>16450.894320754727</v>
      </c>
      <c r="CW387" s="15">
        <f ca="1">(BP387*DCF!M$28-DCF!M$5*MAX(BP387*DCF!M$28,0)-MAX(BP387-BO387,0)/Inputs!$B$17)*DCF!M$6</f>
        <v>20249.147191484888</v>
      </c>
      <c r="CX387" s="15">
        <f ca="1">(BQ387*DCF!C$46-DCF!C$5*MAX(BQ387*DCF!C$46,0)-MAX(BQ387-Inputs!$B$20,0)/Inputs!$B$24)*DCF!C$6</f>
        <v>-937.17736967160067</v>
      </c>
      <c r="CY387" s="15">
        <f ca="1">(BR387*DCF!D$46-DCF!D$5*MAX(BR387*DCF!D$46,0)-MAX(BR387-BQ387,0)/Inputs!$B$24)*DCF!D$6</f>
        <v>-522.72243248339976</v>
      </c>
      <c r="CZ387" s="15">
        <f ca="1">(BS387*DCF!E$46-DCF!E$5*MAX(BS387*DCF!E$46,0)-MAX(BS387-BR387,0)/Inputs!$B$24)*DCF!E$6</f>
        <v>-694.16107106140441</v>
      </c>
      <c r="DA387" s="15">
        <f ca="1">(BT387*DCF!F$46-DCF!F$5*MAX(BT387*DCF!F$46,0)-MAX(BT387-BS387,0)/Inputs!$B$24)*DCF!F$6</f>
        <v>-1107.4926532723348</v>
      </c>
      <c r="DB387" s="15">
        <f ca="1">(BU387*DCF!G$46-DCF!G$5*MAX(BU387*DCF!G$46,0)-MAX(BU387-BT387,0)/Inputs!$B$24)*DCF!G$6</f>
        <v>-159.5087185483485</v>
      </c>
      <c r="DC387" s="15">
        <f ca="1">(BV387*DCF!H$46-DCF!H$5*MAX(BV387*DCF!H$46,0)-MAX(BV387-BU387,0)/Inputs!$B$24)*DCF!H$6</f>
        <v>-1154.221494669167</v>
      </c>
      <c r="DD387" s="15">
        <f ca="1">(BW387*DCF!I$46-DCF!I$5*MAX(BW387*DCF!I$46,0)-MAX(BW387-BV387,0)/Inputs!$B$24)*DCF!I$6</f>
        <v>-1048.9627304273208</v>
      </c>
      <c r="DE387" s="15">
        <f ca="1">(BX387*DCF!J$46-DCF!J$5*MAX(BX387*DCF!J$46,0)-MAX(BX387-BW387,0)/Inputs!$B$24)*DCF!J$6</f>
        <v>525.35403741448056</v>
      </c>
      <c r="DF387" s="15">
        <f ca="1">(BY387*DCF!K$46-DCF!K$5*MAX(BY387*DCF!K$46,0)-MAX(BY387-BX387,0)/Inputs!$B$24)*DCF!K$6</f>
        <v>-1400.9295393815889</v>
      </c>
      <c r="DG387" s="15">
        <f ca="1">(BZ387*DCF!L$46-DCF!L$5*MAX(BZ387*DCF!L$46,0)-MAX(BZ387-BY387,0)/Inputs!$B$24)*DCF!L$6</f>
        <v>-520.91575082773215</v>
      </c>
      <c r="DH387" s="15">
        <f ca="1">(CA387*DCF!M$46-DCF!M$5*MAX(CA387*DCF!M$46,0)-MAX(CA387-BZ387,0)/Inputs!$B$24)*DCF!M$6</f>
        <v>-2429.4380403640466</v>
      </c>
      <c r="DI387" s="15">
        <f ca="1">SUM(CB387:CL387)+BE387*DCF!M$10*(1+Inputs!$B$30)*(1-Inputs!$B$33)*(1-Inputs!$B$30/Inputs!$B$31)/(Inputs!$B$29-Inputs!$B$30)*DCF!M$6</f>
        <v>119852.41173314495</v>
      </c>
      <c r="DJ387" s="15">
        <f ca="1">SUM(CM387:CW387)+BP387*DCF!M$28*(1+Inputs!$B$30)*(1-Inputs!$B$33)*(1-Inputs!$B$30/Inputs!$B$31)/(Inputs!$B$29-Inputs!$B$30)*DCF!M$6</f>
        <v>591195.5449062055</v>
      </c>
      <c r="DK387" s="15">
        <f ca="1">SUM(CX387:DH387)+CA387*DCF!M$46*(1+Inputs!$B$30)*(1-Inputs!$B$33)*(1-Inputs!$B$30/Inputs!$B$31)/(Inputs!$B$29-Inputs!$B$30)*DCF!M$6</f>
        <v>112231.2439080581</v>
      </c>
      <c r="DM387" s="15">
        <f ca="1">DI387+DJ387+DK387+Inputs!$B$34+Inputs!$B$36-Inputs!$B$35</f>
        <v>900130.20054740855</v>
      </c>
    </row>
    <row r="388" spans="1:117" x14ac:dyDescent="0.75">
      <c r="A388" s="11">
        <v>375</v>
      </c>
      <c r="C388" s="24">
        <f t="shared" ca="1" si="217"/>
        <v>0.19233016887927698</v>
      </c>
      <c r="D388" s="24">
        <f t="shared" ca="1" si="217"/>
        <v>-1.4037138052886859</v>
      </c>
      <c r="E388" s="24">
        <f t="shared" ca="1" si="217"/>
        <v>-1.1082885710697463</v>
      </c>
      <c r="F388" s="24">
        <f t="shared" ca="1" si="217"/>
        <v>0.47345579412778327</v>
      </c>
      <c r="G388" s="24">
        <f t="shared" ca="1" si="217"/>
        <v>1.4031844670472338</v>
      </c>
      <c r="H388" s="24">
        <f t="shared" ca="1" si="217"/>
        <v>-1.6767812912900697</v>
      </c>
      <c r="I388" s="24">
        <f t="shared" ca="1" si="217"/>
        <v>-0.36517647155900068</v>
      </c>
      <c r="J388" s="24">
        <f t="shared" ca="1" si="217"/>
        <v>0.13902270209683007</v>
      </c>
      <c r="K388" s="24">
        <f t="shared" ca="1" si="217"/>
        <v>0.5656596327057436</v>
      </c>
      <c r="L388" s="24">
        <f t="shared" ca="1" si="217"/>
        <v>-0.13998937130517253</v>
      </c>
      <c r="M388" s="24">
        <f t="shared" ca="1" si="217"/>
        <v>-0.27145674929285846</v>
      </c>
      <c r="N388" s="24">
        <f ca="1">SQRT(Inputs!$B$38)*C388+SQRT(1-Inputs!$B$38)*_xlfn.NORM.S.INV(RAND())</f>
        <v>1.3946910605997638</v>
      </c>
      <c r="O388" s="24">
        <f ca="1">SQRT(Inputs!$B$38)*D388+SQRT(1-Inputs!$B$38)*_xlfn.NORM.S.INV(RAND())</f>
        <v>-0.5015809321305662</v>
      </c>
      <c r="P388" s="24">
        <f ca="1">SQRT(Inputs!$B$38)*E388+SQRT(1-Inputs!$B$38)*_xlfn.NORM.S.INV(RAND())</f>
        <v>-1.8451318827923575</v>
      </c>
      <c r="Q388" s="24">
        <f ca="1">SQRT(Inputs!$B$38)*F388+SQRT(1-Inputs!$B$38)*_xlfn.NORM.S.INV(RAND())</f>
        <v>0.57965103437687993</v>
      </c>
      <c r="R388" s="24">
        <f ca="1">SQRT(Inputs!$B$38)*G388+SQRT(1-Inputs!$B$38)*_xlfn.NORM.S.INV(RAND())</f>
        <v>1.7655142761104206</v>
      </c>
      <c r="S388" s="24">
        <f ca="1">SQRT(Inputs!$B$38)*H388+SQRT(1-Inputs!$B$38)*_xlfn.NORM.S.INV(RAND())</f>
        <v>-1.869687905425141</v>
      </c>
      <c r="T388" s="24">
        <f ca="1">SQRT(Inputs!$B$38)*I388+SQRT(1-Inputs!$B$38)*_xlfn.NORM.S.INV(RAND())</f>
        <v>8.1466412664026683E-2</v>
      </c>
      <c r="U388" s="24">
        <f ca="1">SQRT(Inputs!$B$38)*J388+SQRT(1-Inputs!$B$38)*_xlfn.NORM.S.INV(RAND())</f>
        <v>8.1085201702112683E-2</v>
      </c>
      <c r="V388" s="24">
        <f ca="1">SQRT(Inputs!$B$38)*K388+SQRT(1-Inputs!$B$38)*_xlfn.NORM.S.INV(RAND())</f>
        <v>-0.76631283878969658</v>
      </c>
      <c r="W388" s="24">
        <f ca="1">SQRT(Inputs!$B$38)*L388+SQRT(1-Inputs!$B$38)*_xlfn.NORM.S.INV(RAND())</f>
        <v>-2.935242337737138E-2</v>
      </c>
      <c r="X388" s="24">
        <f ca="1">SQRT(Inputs!$B$38)*M388+SQRT(1-Inputs!$B$38)*_xlfn.NORM.S.INV(RAND())</f>
        <v>0.33901233558587718</v>
      </c>
      <c r="Y388" s="24">
        <f ca="1">SQRT(Inputs!$B$38)*C388+SQRT(1-Inputs!$B$38)*_xlfn.NORM.S.INV(RAND())</f>
        <v>-0.21980419810397661</v>
      </c>
      <c r="Z388" s="24">
        <f ca="1">SQRT(Inputs!$B$38)*D388+SQRT(1-Inputs!$B$38)*_xlfn.NORM.S.INV(RAND())</f>
        <v>0.29525459589175329</v>
      </c>
      <c r="AA388" s="24">
        <f ca="1">SQRT(Inputs!$B$38)*E388+SQRT(1-Inputs!$B$38)*_xlfn.NORM.S.INV(RAND())</f>
        <v>-1.3097493513917153</v>
      </c>
      <c r="AB388" s="24">
        <f ca="1">SQRT(Inputs!$B$38)*F388+SQRT(1-Inputs!$B$38)*_xlfn.NORM.S.INV(RAND())</f>
        <v>-0.29040338924199155</v>
      </c>
      <c r="AC388" s="24">
        <f ca="1">SQRT(Inputs!$B$38)*G388+SQRT(1-Inputs!$B$38)*_xlfn.NORM.S.INV(RAND())</f>
        <v>2.3544596524522552</v>
      </c>
      <c r="AD388" s="24">
        <f ca="1">SQRT(Inputs!$B$38)*H388+SQRT(1-Inputs!$B$38)*_xlfn.NORM.S.INV(RAND())</f>
        <v>0.15485357988714843</v>
      </c>
      <c r="AE388" s="24">
        <f ca="1">SQRT(Inputs!$B$38)*I388+SQRT(1-Inputs!$B$38)*_xlfn.NORM.S.INV(RAND())</f>
        <v>-0.4423744963866636</v>
      </c>
      <c r="AF388" s="24">
        <f ca="1">SQRT(Inputs!$B$38)*J388+SQRT(1-Inputs!$B$38)*_xlfn.NORM.S.INV(RAND())</f>
        <v>-0.77691266961489625</v>
      </c>
      <c r="AG388" s="24">
        <f ca="1">SQRT(Inputs!$B$38)*K388+SQRT(1-Inputs!$B$38)*_xlfn.NORM.S.INV(RAND())</f>
        <v>1.2737591906254297</v>
      </c>
      <c r="AH388" s="24">
        <f ca="1">SQRT(Inputs!$B$38)*L388+SQRT(1-Inputs!$B$38)*_xlfn.NORM.S.INV(RAND())</f>
        <v>1.8441619710659289</v>
      </c>
      <c r="AI388" s="24">
        <f ca="1">SQRT(Inputs!$B$38)*M388+SQRT(1-Inputs!$B$38)*_xlfn.NORM.S.INV(RAND())</f>
        <v>0.76486368458039611</v>
      </c>
      <c r="AJ388" s="24">
        <f ca="1">SQRT(Inputs!$B$38)*C388+SQRT(1-Inputs!$B$38)*_xlfn.NORM.S.INV(RAND())</f>
        <v>-0.5185579258998958</v>
      </c>
      <c r="AK388" s="24">
        <f ca="1">SQRT(Inputs!$B$38)*D388+SQRT(1-Inputs!$B$38)*_xlfn.NORM.S.INV(RAND())</f>
        <v>-0.44746881271827144</v>
      </c>
      <c r="AL388" s="24">
        <f ca="1">SQRT(Inputs!$B$38)*E388+SQRT(1-Inputs!$B$38)*_xlfn.NORM.S.INV(RAND())</f>
        <v>-0.32637846581296187</v>
      </c>
      <c r="AM388" s="24">
        <f ca="1">SQRT(Inputs!$B$38)*F388+SQRT(1-Inputs!$B$38)*_xlfn.NORM.S.INV(RAND())</f>
        <v>0.36407506190939948</v>
      </c>
      <c r="AN388" s="24">
        <f ca="1">SQRT(Inputs!$B$38)*G388+SQRT(1-Inputs!$B$38)*_xlfn.NORM.S.INV(RAND())</f>
        <v>6.9518360177044047E-2</v>
      </c>
      <c r="AO388" s="24">
        <f ca="1">SQRT(Inputs!$B$38)*H388+SQRT(1-Inputs!$B$38)*_xlfn.NORM.S.INV(RAND())</f>
        <v>1.0153924801857763</v>
      </c>
      <c r="AP388" s="24">
        <f ca="1">SQRT(Inputs!$B$38)*I388+SQRT(1-Inputs!$B$38)*_xlfn.NORM.S.INV(RAND())</f>
        <v>-2.0986078594765698</v>
      </c>
      <c r="AQ388" s="24">
        <f ca="1">SQRT(Inputs!$B$38)*J388+SQRT(1-Inputs!$B$38)*_xlfn.NORM.S.INV(RAND())</f>
        <v>-0.71569400661597715</v>
      </c>
      <c r="AR388" s="24">
        <f ca="1">SQRT(Inputs!$B$38)*K388+SQRT(1-Inputs!$B$38)*_xlfn.NORM.S.INV(RAND())</f>
        <v>-0.61815409033937796</v>
      </c>
      <c r="AS388" s="24">
        <f ca="1">SQRT(Inputs!$B$38)*L388+SQRT(1-Inputs!$B$38)*_xlfn.NORM.S.INV(RAND())</f>
        <v>0.58868129348640297</v>
      </c>
      <c r="AT388" s="24">
        <f ca="1">SQRT(Inputs!$B$38)*M388+SQRT(1-Inputs!$B$38)*_xlfn.NORM.S.INV(RAND())</f>
        <v>-0.63618162980958992</v>
      </c>
      <c r="AU388" s="15">
        <f ca="1">Inputs!$B$6*EXP($B$8-0.5*C$5^2+C$5*N388)</f>
        <v>6219.0680745899581</v>
      </c>
      <c r="AV388" s="15">
        <f t="shared" ca="1" si="183"/>
        <v>7031.8828468785578</v>
      </c>
      <c r="AW388" s="15">
        <f t="shared" ca="1" si="184"/>
        <v>6685.0693722303986</v>
      </c>
      <c r="AX388" s="15">
        <f t="shared" ca="1" si="185"/>
        <v>8774.7830306309497</v>
      </c>
      <c r="AY388" s="15">
        <f t="shared" ca="1" si="186"/>
        <v>13179.270795209006</v>
      </c>
      <c r="AZ388" s="15">
        <f t="shared" ca="1" si="187"/>
        <v>13119.310051280359</v>
      </c>
      <c r="BA388" s="15">
        <f t="shared" ca="1" si="188"/>
        <v>16192.152408397551</v>
      </c>
      <c r="BB388" s="15">
        <f t="shared" ca="1" si="189"/>
        <v>19985.833701607022</v>
      </c>
      <c r="BC388" s="15">
        <f t="shared" ca="1" si="190"/>
        <v>22732.25160921333</v>
      </c>
      <c r="BD388" s="15">
        <f t="shared" ca="1" si="191"/>
        <v>27772.798841613629</v>
      </c>
      <c r="BE388" s="15">
        <f t="shared" ca="1" si="192"/>
        <v>35099.212996027469</v>
      </c>
      <c r="BF388" s="15">
        <f ca="1">Inputs!$B$13*EXP($B$9-0.5*C$6^2+C$6*Y388)</f>
        <v>13241.267487028068</v>
      </c>
      <c r="BG388" s="15">
        <f t="shared" ca="1" si="193"/>
        <v>17020.648228672238</v>
      </c>
      <c r="BH388" s="15">
        <f t="shared" ca="1" si="194"/>
        <v>16735.528676093989</v>
      </c>
      <c r="BI388" s="15">
        <f t="shared" ca="1" si="195"/>
        <v>19591.234699880464</v>
      </c>
      <c r="BJ388" s="15">
        <f t="shared" ca="1" si="196"/>
        <v>33722.686568110919</v>
      </c>
      <c r="BK388" s="15">
        <f t="shared" ca="1" si="197"/>
        <v>42270.026983464282</v>
      </c>
      <c r="BL388" s="15">
        <f t="shared" ca="1" si="198"/>
        <v>49030.66379288934</v>
      </c>
      <c r="BM388" s="15">
        <f t="shared" ca="1" si="199"/>
        <v>54724.326547928438</v>
      </c>
      <c r="BN388" s="15">
        <f t="shared" ca="1" si="200"/>
        <v>78403.042022697147</v>
      </c>
      <c r="BO388" s="15">
        <f t="shared" ca="1" si="201"/>
        <v>119529.75338321505</v>
      </c>
      <c r="BP388" s="15">
        <f t="shared" ca="1" si="202"/>
        <v>160436.18231701426</v>
      </c>
      <c r="BQ388" s="15">
        <f ca="1">Inputs!$B$20*EXP($B$10-0.5*C$7^2+C$7*AJ388)</f>
        <v>3568.8730993411223</v>
      </c>
      <c r="BR388" s="15">
        <f t="shared" ca="1" si="203"/>
        <v>4201.0069869572953</v>
      </c>
      <c r="BS388" s="15">
        <f t="shared" ca="1" si="204"/>
        <v>5238.0783576704289</v>
      </c>
      <c r="BT388" s="15">
        <f t="shared" ca="1" si="205"/>
        <v>7945.9652202966108</v>
      </c>
      <c r="BU388" s="15">
        <f t="shared" ca="1" si="206"/>
        <v>11198.9606178373</v>
      </c>
      <c r="BV388" s="15">
        <f t="shared" ca="1" si="207"/>
        <v>19586.053560084372</v>
      </c>
      <c r="BW388" s="15">
        <f t="shared" ca="1" si="208"/>
        <v>17529.082331488396</v>
      </c>
      <c r="BX388" s="15">
        <f t="shared" ca="1" si="209"/>
        <v>21240.257682096755</v>
      </c>
      <c r="BY388" s="15">
        <f t="shared" ca="1" si="210"/>
        <v>26441.576650240127</v>
      </c>
      <c r="BZ388" s="15">
        <f t="shared" ca="1" si="211"/>
        <v>41341.622013807981</v>
      </c>
      <c r="CA388" s="15">
        <f t="shared" ca="1" si="212"/>
        <v>51864.838579595678</v>
      </c>
      <c r="CB388" s="15">
        <f ca="1">(AU388*DCF!C$10-DCF!C$5*MAX(AU388*DCF!C$10,0)-MAX(AU388-Inputs!$B$6,0)/Inputs!$B$10)*DCF!C$6</f>
        <v>1034.1128912666829</v>
      </c>
      <c r="CC388" s="15">
        <f ca="1">(AV388*DCF!D$10-DCF!D$5*MAX(AV388*DCF!D$10,0)-MAX(AV388-AU388,0)/Inputs!$B$10)*DCF!D$6</f>
        <v>1515.7901951353401</v>
      </c>
      <c r="CD388" s="15">
        <f ca="1">(AW388*DCF!E$10-DCF!E$5*MAX(AW388*DCF!E$10,0)-MAX(AW388-AV388,0)/Inputs!$B$10)*DCF!E$6</f>
        <v>1543.4761006999993</v>
      </c>
      <c r="CE388" s="15">
        <f ca="1">(AX388*DCF!F$10-DCF!F$5*MAX(AX388*DCF!F$10,0)-MAX(AX388-AW388,0)/Inputs!$B$10)*DCF!F$6</f>
        <v>1480.703549126916</v>
      </c>
      <c r="CF388" s="15">
        <f ca="1">(AY388*DCF!G$10-DCF!G$5*MAX(AY388*DCF!G$10,0)-MAX(AY388-AX388,0)/Inputs!$B$10)*DCF!G$6</f>
        <v>1868.8362937842605</v>
      </c>
      <c r="CG388" s="15">
        <f ca="1">(AZ388*DCF!H$10-DCF!H$5*MAX(AZ388*DCF!H$10,0)-MAX(AZ388-AY388,0)/Inputs!$B$10)*DCF!H$6</f>
        <v>2547.1234567002548</v>
      </c>
      <c r="CH388" s="15">
        <f ca="1">(BA388*DCF!I$10-DCF!I$5*MAX(BA388*DCF!I$10,0)-MAX(BA388-AZ388,0)/Inputs!$B$10)*DCF!I$6</f>
        <v>2453.6617442622996</v>
      </c>
      <c r="CI388" s="15">
        <f ca="1">(BB388*DCF!J$10-DCF!J$5*MAX(BB388*DCF!J$10,0)-MAX(BB388-BA388,0)/Inputs!$B$10)*DCF!J$6</f>
        <v>2854.7455516762634</v>
      </c>
      <c r="CJ388" s="15">
        <f ca="1">(BC388*DCF!K$10-DCF!K$5*MAX(BC388*DCF!K$10,0)-MAX(BC388-BB388,0)/Inputs!$B$10)*DCF!K$6</f>
        <v>3275.0707281203395</v>
      </c>
      <c r="CK388" s="15">
        <f ca="1">(BD388*DCF!L$10-DCF!L$5*MAX(BD388*DCF!L$10,0)-MAX(BD388-BC388,0)/Inputs!$B$10)*DCF!L$6</f>
        <v>3536.8418212266597</v>
      </c>
      <c r="CL388" s="15">
        <f ca="1">(BE388*DCF!M$10-DCF!M$5*MAX(BE388*DCF!M$10,0)-MAX(BE388-BD388,0)/Inputs!$B$10)*DCF!M$6</f>
        <v>4077.7344757942624</v>
      </c>
      <c r="CM388" s="15">
        <f ca="1">(BF388*DCF!C$28-DCF!C$5*MAX(BF388*DCF!C$28,0)-MAX(BF388-Inputs!$B$13,0)/Inputs!$B$17)*DCF!C$6</f>
        <v>3612.9107041883294</v>
      </c>
      <c r="CN388" s="15">
        <f ca="1">(BG388*DCF!D$28-DCF!D$5*MAX(BG388*DCF!D$28,0)-MAX(BG388-BF388,0)/Inputs!$B$17)*DCF!D$6</f>
        <v>4206.6582689716652</v>
      </c>
      <c r="CO388" s="15">
        <f ca="1">(BH388*DCF!E$28-DCF!E$5*MAX(BH388*DCF!E$28,0)-MAX(BH388-BG388,0)/Inputs!$B$17)*DCF!E$6</f>
        <v>4739.7997213146637</v>
      </c>
      <c r="CP388" s="15">
        <f ca="1">(BI388*DCF!F$28-DCF!F$5*MAX(BI388*DCF!F$28,0)-MAX(BI388-BH388,0)/Inputs!$B$17)*DCF!F$6</f>
        <v>4798.577751491247</v>
      </c>
      <c r="CQ388" s="15">
        <f ca="1">(BJ388*DCF!G$28-DCF!G$5*MAX(BJ388*DCF!G$28,0)-MAX(BJ388-BI388,0)/Inputs!$B$17)*DCF!G$6</f>
        <v>6372.8362808444435</v>
      </c>
      <c r="CR388" s="15">
        <f ca="1">(BK388*DCF!H$28-DCF!H$5*MAX(BK388*DCF!H$28,0)-MAX(BK388-BJ388,0)/Inputs!$B$17)*DCF!H$6</f>
        <v>9125.8271949051268</v>
      </c>
      <c r="CS388" s="15">
        <f ca="1">(BL388*DCF!I$28-DCF!I$5*MAX(BL388*DCF!I$28,0)-MAX(BL388-BK388,0)/Inputs!$B$17)*DCF!I$6</f>
        <v>10559.350857291303</v>
      </c>
      <c r="CT388" s="15">
        <f ca="1">(BM388*DCF!J$28-DCF!J$5*MAX(BM388*DCF!J$28,0)-MAX(BM388-BL388,0)/Inputs!$B$17)*DCF!J$6</f>
        <v>11453.134667272638</v>
      </c>
      <c r="CU388" s="15">
        <f ca="1">(BN388*DCF!K$28-DCF!K$5*MAX(BN388*DCF!K$28,0)-MAX(BN388-BM388,0)/Inputs!$B$17)*DCF!K$6</f>
        <v>13657.080644743286</v>
      </c>
      <c r="CV388" s="15">
        <f ca="1">(BO388*DCF!L$28-DCF!L$5*MAX(BO388*DCF!L$28,0)-MAX(BO388-BN388,0)/Inputs!$B$17)*DCF!L$6</f>
        <v>19195.138745723394</v>
      </c>
      <c r="CW388" s="15">
        <f ca="1">(BP388*DCF!M$28-DCF!M$5*MAX(BP388*DCF!M$28,0)-MAX(BP388-BO388,0)/Inputs!$B$17)*DCF!M$6</f>
        <v>25910.289286627831</v>
      </c>
      <c r="CX388" s="15">
        <f ca="1">(BQ388*DCF!C$46-DCF!C$5*MAX(BQ388*DCF!C$46,0)-MAX(BQ388-Inputs!$B$20,0)/Inputs!$B$24)*DCF!C$6</f>
        <v>-994.13840601001527</v>
      </c>
      <c r="CY388" s="15">
        <f ca="1">(BR388*DCF!D$46-DCF!D$5*MAX(BR388*DCF!D$46,0)-MAX(BR388-BQ388,0)/Inputs!$B$24)*DCF!D$6</f>
        <v>-986.74020658239829</v>
      </c>
      <c r="CZ388" s="15">
        <f ca="1">(BS388*DCF!E$46-DCF!E$5*MAX(BS388*DCF!E$46,0)-MAX(BS388-BR388,0)/Inputs!$B$24)*DCF!E$6</f>
        <v>-1028.196870185054</v>
      </c>
      <c r="DA388" s="15">
        <f ca="1">(BT388*DCF!F$46-DCF!F$5*MAX(BT388*DCF!F$46,0)-MAX(BT388-BS388,0)/Inputs!$B$24)*DCF!F$6</f>
        <v>-1564.7026350823865</v>
      </c>
      <c r="DB388" s="15">
        <f ca="1">(BU388*DCF!G$46-DCF!G$5*MAX(BU388*DCF!G$46,0)-MAX(BU388-BT388,0)/Inputs!$B$24)*DCF!G$6</f>
        <v>-1470.9542891309127</v>
      </c>
      <c r="DC388" s="15">
        <f ca="1">(BV388*DCF!H$46-DCF!H$5*MAX(BV388*DCF!H$46,0)-MAX(BV388-BU388,0)/Inputs!$B$24)*DCF!H$6</f>
        <v>-2606.2377432322228</v>
      </c>
      <c r="DD388" s="15">
        <f ca="1">(BW388*DCF!I$46-DCF!I$5*MAX(BW388*DCF!I$46,0)-MAX(BW388-BV388,0)/Inputs!$B$24)*DCF!I$6</f>
        <v>404.84095022934866</v>
      </c>
      <c r="DE388" s="15">
        <f ca="1">(BX388*DCF!J$46-DCF!J$5*MAX(BX388*DCF!J$46,0)-MAX(BX388-BW388,0)/Inputs!$B$24)*DCF!J$6</f>
        <v>-93.173014791422375</v>
      </c>
      <c r="DF388" s="15">
        <f ca="1">(BY388*DCF!K$46-DCF!K$5*MAX(BY388*DCF!K$46,0)-MAX(BY388-BX388,0)/Inputs!$B$24)*DCF!K$6</f>
        <v>236.24641706153844</v>
      </c>
      <c r="DG388" s="15">
        <f ca="1">(BZ388*DCF!L$46-DCF!L$5*MAX(BZ388*DCF!L$46,0)-MAX(BZ388-BY388,0)/Inputs!$B$24)*DCF!L$6</f>
        <v>-514.17452962656591</v>
      </c>
      <c r="DH388" s="15">
        <f ca="1">(CA388*DCF!M$46-DCF!M$5*MAX(CA388*DCF!M$46,0)-MAX(CA388-BZ388,0)/Inputs!$B$24)*DCF!M$6</f>
        <v>1866.0560955197955</v>
      </c>
      <c r="DI388" s="15">
        <f ca="1">SUM(CB388:CL388)+BE388*DCF!M$10*(1+Inputs!$B$30)*(1-Inputs!$B$33)*(1-Inputs!$B$30/Inputs!$B$31)/(Inputs!$B$29-Inputs!$B$30)*DCF!M$6</f>
        <v>123869.67071477964</v>
      </c>
      <c r="DJ388" s="15">
        <f ca="1">SUM(CM388:CW388)+BP388*DCF!M$28*(1+Inputs!$B$30)*(1-Inputs!$B$33)*(1-Inputs!$B$30/Inputs!$B$31)/(Inputs!$B$29-Inputs!$B$30)*DCF!M$6</f>
        <v>708959.62670621229</v>
      </c>
      <c r="DK388" s="15">
        <f ca="1">SUM(CX388:DH388)+CA388*DCF!M$46*(1+Inputs!$B$30)*(1-Inputs!$B$33)*(1-Inputs!$B$30/Inputs!$B$31)/(Inputs!$B$29-Inputs!$B$30)*DCF!M$6</f>
        <v>73438.009995116008</v>
      </c>
      <c r="DM388" s="15">
        <f ca="1">DI388+DJ388+DK388+Inputs!$B$34+Inputs!$B$36-Inputs!$B$35</f>
        <v>983118.30741610797</v>
      </c>
    </row>
    <row r="389" spans="1:117" x14ac:dyDescent="0.75">
      <c r="A389" s="11">
        <v>376</v>
      </c>
      <c r="C389" s="24">
        <f t="shared" ca="1" si="217"/>
        <v>-1.657891196087264</v>
      </c>
      <c r="D389" s="24">
        <f t="shared" ca="1" si="217"/>
        <v>-0.14816403141427181</v>
      </c>
      <c r="E389" s="24">
        <f t="shared" ca="1" si="217"/>
        <v>-0.1255747371623202</v>
      </c>
      <c r="F389" s="24">
        <f t="shared" ca="1" si="217"/>
        <v>-3.0226800578677366</v>
      </c>
      <c r="G389" s="24">
        <f t="shared" ca="1" si="217"/>
        <v>0.80560317090321387</v>
      </c>
      <c r="H389" s="24">
        <f t="shared" ca="1" si="217"/>
        <v>0.55046615535276955</v>
      </c>
      <c r="I389" s="24">
        <f t="shared" ca="1" si="217"/>
        <v>1.1298474373367047</v>
      </c>
      <c r="J389" s="24">
        <f t="shared" ca="1" si="217"/>
        <v>-1.9555341643392967</v>
      </c>
      <c r="K389" s="24">
        <f t="shared" ca="1" si="217"/>
        <v>0.92551730004656474</v>
      </c>
      <c r="L389" s="24">
        <f t="shared" ca="1" si="217"/>
        <v>-1.1910568249652735</v>
      </c>
      <c r="M389" s="24">
        <f t="shared" ca="1" si="217"/>
        <v>-0.15576088519499237</v>
      </c>
      <c r="N389" s="24">
        <f ca="1">SQRT(Inputs!$B$38)*C389+SQRT(1-Inputs!$B$38)*_xlfn.NORM.S.INV(RAND())</f>
        <v>-0.86006214450105289</v>
      </c>
      <c r="O389" s="24">
        <f ca="1">SQRT(Inputs!$B$38)*D389+SQRT(1-Inputs!$B$38)*_xlfn.NORM.S.INV(RAND())</f>
        <v>-1.1186912616867815</v>
      </c>
      <c r="P389" s="24">
        <f ca="1">SQRT(Inputs!$B$38)*E389+SQRT(1-Inputs!$B$38)*_xlfn.NORM.S.INV(RAND())</f>
        <v>-0.85288354601708116</v>
      </c>
      <c r="Q389" s="24">
        <f ca="1">SQRT(Inputs!$B$38)*F389+SQRT(1-Inputs!$B$38)*_xlfn.NORM.S.INV(RAND())</f>
        <v>-2.1576750890306835</v>
      </c>
      <c r="R389" s="24">
        <f ca="1">SQRT(Inputs!$B$38)*G389+SQRT(1-Inputs!$B$38)*_xlfn.NORM.S.INV(RAND())</f>
        <v>-1.2338170017224519</v>
      </c>
      <c r="S389" s="24">
        <f ca="1">SQRT(Inputs!$B$38)*H389+SQRT(1-Inputs!$B$38)*_xlfn.NORM.S.INV(RAND())</f>
        <v>-1.4037431241300948</v>
      </c>
      <c r="T389" s="24">
        <f ca="1">SQRT(Inputs!$B$38)*I389+SQRT(1-Inputs!$B$38)*_xlfn.NORM.S.INV(RAND())</f>
        <v>6.8871806737942243E-2</v>
      </c>
      <c r="U389" s="24">
        <f ca="1">SQRT(Inputs!$B$38)*J389+SQRT(1-Inputs!$B$38)*_xlfn.NORM.S.INV(RAND())</f>
        <v>-1.2989914117773911</v>
      </c>
      <c r="V389" s="24">
        <f ca="1">SQRT(Inputs!$B$38)*K389+SQRT(1-Inputs!$B$38)*_xlfn.NORM.S.INV(RAND())</f>
        <v>1.2679243597226106</v>
      </c>
      <c r="W389" s="24">
        <f ca="1">SQRT(Inputs!$B$38)*L389+SQRT(1-Inputs!$B$38)*_xlfn.NORM.S.INV(RAND())</f>
        <v>-0.10365656954604241</v>
      </c>
      <c r="X389" s="24">
        <f ca="1">SQRT(Inputs!$B$38)*M389+SQRT(1-Inputs!$B$38)*_xlfn.NORM.S.INV(RAND())</f>
        <v>-1.4908222360396766</v>
      </c>
      <c r="Y389" s="24">
        <f ca="1">SQRT(Inputs!$B$38)*C389+SQRT(1-Inputs!$B$38)*_xlfn.NORM.S.INV(RAND())</f>
        <v>-0.7122915074085947</v>
      </c>
      <c r="Z389" s="24">
        <f ca="1">SQRT(Inputs!$B$38)*D389+SQRT(1-Inputs!$B$38)*_xlfn.NORM.S.INV(RAND())</f>
        <v>-0.6530366637593441</v>
      </c>
      <c r="AA389" s="24">
        <f ca="1">SQRT(Inputs!$B$38)*E389+SQRT(1-Inputs!$B$38)*_xlfn.NORM.S.INV(RAND())</f>
        <v>-0.15225557763430342</v>
      </c>
      <c r="AB389" s="24">
        <f ca="1">SQRT(Inputs!$B$38)*F389+SQRT(1-Inputs!$B$38)*_xlfn.NORM.S.INV(RAND())</f>
        <v>-2.7282727123613744</v>
      </c>
      <c r="AC389" s="24">
        <f ca="1">SQRT(Inputs!$B$38)*G389+SQRT(1-Inputs!$B$38)*_xlfn.NORM.S.INV(RAND())</f>
        <v>1.2222957357303836</v>
      </c>
      <c r="AD389" s="24">
        <f ca="1">SQRT(Inputs!$B$38)*H389+SQRT(1-Inputs!$B$38)*_xlfn.NORM.S.INV(RAND())</f>
        <v>2.9809038959377476E-2</v>
      </c>
      <c r="AE389" s="24">
        <f ca="1">SQRT(Inputs!$B$38)*I389+SQRT(1-Inputs!$B$38)*_xlfn.NORM.S.INV(RAND())</f>
        <v>1.2347041743828369</v>
      </c>
      <c r="AF389" s="24">
        <f ca="1">SQRT(Inputs!$B$38)*J389+SQRT(1-Inputs!$B$38)*_xlfn.NORM.S.INV(RAND())</f>
        <v>-0.98064400068519064</v>
      </c>
      <c r="AG389" s="24">
        <f ca="1">SQRT(Inputs!$B$38)*K389+SQRT(1-Inputs!$B$38)*_xlfn.NORM.S.INV(RAND())</f>
        <v>0.20980409341038009</v>
      </c>
      <c r="AH389" s="24">
        <f ca="1">SQRT(Inputs!$B$38)*L389+SQRT(1-Inputs!$B$38)*_xlfn.NORM.S.INV(RAND())</f>
        <v>4.1896643133324307E-2</v>
      </c>
      <c r="AI389" s="24">
        <f ca="1">SQRT(Inputs!$B$38)*M389+SQRT(1-Inputs!$B$38)*_xlfn.NORM.S.INV(RAND())</f>
        <v>1.2826393297390395</v>
      </c>
      <c r="AJ389" s="24">
        <f ca="1">SQRT(Inputs!$B$38)*C389+SQRT(1-Inputs!$B$38)*_xlfn.NORM.S.INV(RAND())</f>
        <v>-1.0977554183019995</v>
      </c>
      <c r="AK389" s="24">
        <f ca="1">SQRT(Inputs!$B$38)*D389+SQRT(1-Inputs!$B$38)*_xlfn.NORM.S.INV(RAND())</f>
        <v>-0.43320625163425208</v>
      </c>
      <c r="AL389" s="24">
        <f ca="1">SQRT(Inputs!$B$38)*E389+SQRT(1-Inputs!$B$38)*_xlfn.NORM.S.INV(RAND())</f>
        <v>1.1044637199128462</v>
      </c>
      <c r="AM389" s="24">
        <f ca="1">SQRT(Inputs!$B$38)*F389+SQRT(1-Inputs!$B$38)*_xlfn.NORM.S.INV(RAND())</f>
        <v>-1.9705814197036424</v>
      </c>
      <c r="AN389" s="24">
        <f ca="1">SQRT(Inputs!$B$38)*G389+SQRT(1-Inputs!$B$38)*_xlfn.NORM.S.INV(RAND())</f>
        <v>1.2290108217856486</v>
      </c>
      <c r="AO389" s="24">
        <f ca="1">SQRT(Inputs!$B$38)*H389+SQRT(1-Inputs!$B$38)*_xlfn.NORM.S.INV(RAND())</f>
        <v>1.9736133964455185</v>
      </c>
      <c r="AP389" s="24">
        <f ca="1">SQRT(Inputs!$B$38)*I389+SQRT(1-Inputs!$B$38)*_xlfn.NORM.S.INV(RAND())</f>
        <v>0.10595044154664146</v>
      </c>
      <c r="AQ389" s="24">
        <f ca="1">SQRT(Inputs!$B$38)*J389+SQRT(1-Inputs!$B$38)*_xlfn.NORM.S.INV(RAND())</f>
        <v>-1.3770524623967813</v>
      </c>
      <c r="AR389" s="24">
        <f ca="1">SQRT(Inputs!$B$38)*K389+SQRT(1-Inputs!$B$38)*_xlfn.NORM.S.INV(RAND())</f>
        <v>0.28116175352468598</v>
      </c>
      <c r="AS389" s="24">
        <f ca="1">SQRT(Inputs!$B$38)*L389+SQRT(1-Inputs!$B$38)*_xlfn.NORM.S.INV(RAND())</f>
        <v>-1.1575848532065391</v>
      </c>
      <c r="AT389" s="24">
        <f ca="1">SQRT(Inputs!$B$38)*M389+SQRT(1-Inputs!$B$38)*_xlfn.NORM.S.INV(RAND())</f>
        <v>-0.70105517795824335</v>
      </c>
      <c r="AU389" s="15">
        <f ca="1">Inputs!$B$6*EXP($B$8-0.5*C$5^2+C$5*N389)</f>
        <v>4317.326016377041</v>
      </c>
      <c r="AV389" s="15">
        <f t="shared" ca="1" si="183"/>
        <v>4458.1580883609831</v>
      </c>
      <c r="AW389" s="15">
        <f t="shared" ca="1" si="184"/>
        <v>4845.2235947486715</v>
      </c>
      <c r="AX389" s="15">
        <f t="shared" ca="1" si="185"/>
        <v>4517.7621344354957</v>
      </c>
      <c r="AY389" s="15">
        <f t="shared" ca="1" si="186"/>
        <v>4780.2564338387501</v>
      </c>
      <c r="AZ389" s="15">
        <f t="shared" ca="1" si="187"/>
        <v>5009.0373733339829</v>
      </c>
      <c r="BA389" s="15">
        <f t="shared" ca="1" si="188"/>
        <v>6174.1246723975646</v>
      </c>
      <c r="BB389" s="15">
        <f t="shared" ca="1" si="189"/>
        <v>6636.5664289702745</v>
      </c>
      <c r="BC389" s="15">
        <f t="shared" ca="1" si="190"/>
        <v>9186.3657441581345</v>
      </c>
      <c r="BD389" s="15">
        <f t="shared" ca="1" si="191"/>
        <v>11145.578391280422</v>
      </c>
      <c r="BE389" s="15">
        <f t="shared" ca="1" si="192"/>
        <v>11923.396679819733</v>
      </c>
      <c r="BF389" s="15">
        <f ca="1">Inputs!$B$13*EXP($B$9-0.5*C$6^2+C$6*Y389)</f>
        <v>12009.569687941175</v>
      </c>
      <c r="BG389" s="15">
        <f t="shared" ca="1" si="193"/>
        <v>13009.56133252861</v>
      </c>
      <c r="BH389" s="15">
        <f t="shared" ca="1" si="194"/>
        <v>15498.91767893726</v>
      </c>
      <c r="BI389" s="15">
        <f t="shared" ca="1" si="195"/>
        <v>12466.972631798268</v>
      </c>
      <c r="BJ389" s="15">
        <f t="shared" ca="1" si="196"/>
        <v>18228.296377562849</v>
      </c>
      <c r="BK389" s="15">
        <f t="shared" ca="1" si="197"/>
        <v>22462.755032557368</v>
      </c>
      <c r="BL389" s="15">
        <f t="shared" ca="1" si="198"/>
        <v>32380.669195771567</v>
      </c>
      <c r="BM389" s="15">
        <f t="shared" ca="1" si="199"/>
        <v>35237.646271794241</v>
      </c>
      <c r="BN389" s="15">
        <f t="shared" ca="1" si="200"/>
        <v>44441.308879337688</v>
      </c>
      <c r="BO389" s="15">
        <f t="shared" ca="1" si="201"/>
        <v>54947.394747293394</v>
      </c>
      <c r="BP389" s="15">
        <f t="shared" ca="1" si="202"/>
        <v>78207.792974832992</v>
      </c>
      <c r="BQ389" s="15">
        <f ca="1">Inputs!$B$20*EXP($B$10-0.5*C$7^2+C$7*AJ389)</f>
        <v>2906.119144725159</v>
      </c>
      <c r="BR389" s="15">
        <f t="shared" ca="1" si="203"/>
        <v>3436.3932104997066</v>
      </c>
      <c r="BS389" s="15">
        <f t="shared" ca="1" si="204"/>
        <v>6462.3622491820051</v>
      </c>
      <c r="BT389" s="15">
        <f t="shared" ca="1" si="205"/>
        <v>5313.4898004937868</v>
      </c>
      <c r="BU389" s="15">
        <f t="shared" ca="1" si="206"/>
        <v>9914.1968272873364</v>
      </c>
      <c r="BV389" s="15">
        <f t="shared" ca="1" si="207"/>
        <v>21517.150754113336</v>
      </c>
      <c r="BW389" s="15">
        <f t="shared" ca="1" si="208"/>
        <v>30706.88838981614</v>
      </c>
      <c r="BX389" s="15">
        <f t="shared" ca="1" si="209"/>
        <v>32587.824120047888</v>
      </c>
      <c r="BY389" s="15">
        <f t="shared" ca="1" si="210"/>
        <v>48184.596507742121</v>
      </c>
      <c r="BZ389" s="15">
        <f t="shared" ca="1" si="211"/>
        <v>54649.97529299288</v>
      </c>
      <c r="CA389" s="15">
        <f t="shared" ca="1" si="212"/>
        <v>67774.903322294063</v>
      </c>
      <c r="CB389" s="15">
        <f ca="1">(AU389*DCF!C$10-DCF!C$5*MAX(AU389*DCF!C$10,0)-MAX(AU389-Inputs!$B$6,0)/Inputs!$B$10)*DCF!C$6</f>
        <v>1047.6726511098102</v>
      </c>
      <c r="CC389" s="15">
        <f ca="1">(AV389*DCF!D$10-DCF!D$5*MAX(AV389*DCF!D$10,0)-MAX(AV389-AU389,0)/Inputs!$B$10)*DCF!D$6</f>
        <v>1052.307616092229</v>
      </c>
      <c r="CD389" s="15">
        <f ca="1">(AW389*DCF!E$10-DCF!E$5*MAX(AW389*DCF!E$10,0)-MAX(AW389-AV389,0)/Inputs!$B$10)*DCF!E$6</f>
        <v>1031.5018174889026</v>
      </c>
      <c r="CE389" s="15">
        <f ca="1">(AX389*DCF!F$10-DCF!F$5*MAX(AX389*DCF!F$10,0)-MAX(AX389-AW389,0)/Inputs!$B$10)*DCF!F$6</f>
        <v>986.22027406551638</v>
      </c>
      <c r="CF389" s="15">
        <f ca="1">(AY389*DCF!G$10-DCF!G$5*MAX(AY389*DCF!G$10,0)-MAX(AY389-AX389,0)/Inputs!$B$10)*DCF!G$6</f>
        <v>934.46737072763483</v>
      </c>
      <c r="CG389" s="15">
        <f ca="1">(AZ389*DCF!H$10-DCF!H$5*MAX(AZ389*DCF!H$10,0)-MAX(AZ389-AY389,0)/Inputs!$B$10)*DCF!H$6</f>
        <v>931.88404167680028</v>
      </c>
      <c r="CH389" s="15">
        <f ca="1">(BA389*DCF!I$10-DCF!I$5*MAX(BA389*DCF!I$10,0)-MAX(BA389-AZ389,0)/Inputs!$B$10)*DCF!I$6</f>
        <v>936.67220687694214</v>
      </c>
      <c r="CI389" s="15">
        <f ca="1">(BB389*DCF!J$10-DCF!J$5*MAX(BB389*DCF!J$10,0)-MAX(BB389-BA389,0)/Inputs!$B$10)*DCF!J$6</f>
        <v>1068.7747704178873</v>
      </c>
      <c r="CJ389" s="15">
        <f ca="1">(BC389*DCF!K$10-DCF!K$5*MAX(BC389*DCF!K$10,0)-MAX(BC389-BB389,0)/Inputs!$B$10)*DCF!K$6</f>
        <v>1121.924261877575</v>
      </c>
      <c r="CK389" s="15">
        <f ca="1">(BD389*DCF!L$10-DCF!L$5*MAX(BD389*DCF!L$10,0)-MAX(BD389-BC389,0)/Inputs!$B$10)*DCF!L$6</f>
        <v>1427.6072476684506</v>
      </c>
      <c r="CL389" s="15">
        <f ca="1">(BE389*DCF!M$10-DCF!M$5*MAX(BE389*DCF!M$10,0)-MAX(BE389-BD389,0)/Inputs!$B$10)*DCF!M$6</f>
        <v>1589.626783807905</v>
      </c>
      <c r="CM389" s="15">
        <f ca="1">(BF389*DCF!C$28-DCF!C$5*MAX(BF389*DCF!C$28,0)-MAX(BF389-Inputs!$B$13,0)/Inputs!$B$17)*DCF!C$6</f>
        <v>3521.4613800715961</v>
      </c>
      <c r="CN389" s="15">
        <f ca="1">(BG389*DCF!D$28-DCF!D$5*MAX(BG389*DCF!D$28,0)-MAX(BG389-BF389,0)/Inputs!$B$17)*DCF!D$6</f>
        <v>3618.2717954547547</v>
      </c>
      <c r="CO389" s="15">
        <f ca="1">(BH389*DCF!E$28-DCF!E$5*MAX(BH389*DCF!E$28,0)-MAX(BH389-BG389,0)/Inputs!$B$17)*DCF!E$6</f>
        <v>3898.9515968470869</v>
      </c>
      <c r="CP389" s="15">
        <f ca="1">(BI389*DCF!F$28-DCF!F$5*MAX(BI389*DCF!F$28,0)-MAX(BI389-BH389,0)/Inputs!$B$17)*DCF!F$6</f>
        <v>3384.4546787216091</v>
      </c>
      <c r="CQ389" s="15">
        <f ca="1">(BJ389*DCF!G$28-DCF!G$5*MAX(BJ389*DCF!G$28,0)-MAX(BJ389-BI389,0)/Inputs!$B$17)*DCF!G$6</f>
        <v>3760.472053736315</v>
      </c>
      <c r="CR389" s="15">
        <f ca="1">(BK389*DCF!H$28-DCF!H$5*MAX(BK389*DCF!H$28,0)-MAX(BK389-BJ389,0)/Inputs!$B$17)*DCF!H$6</f>
        <v>4897.3711039815698</v>
      </c>
      <c r="CS389" s="15">
        <f ca="1">(BL389*DCF!I$28-DCF!I$5*MAX(BL389*DCF!I$28,0)-MAX(BL389-BK389,0)/Inputs!$B$17)*DCF!I$6</f>
        <v>6190.887966474359</v>
      </c>
      <c r="CT389" s="15">
        <f ca="1">(BM389*DCF!J$28-DCF!J$5*MAX(BM389*DCF!J$28,0)-MAX(BM389-BL389,0)/Inputs!$B$17)*DCF!J$6</f>
        <v>7482.1085998268509</v>
      </c>
      <c r="CU389" s="15">
        <f ca="1">(BN389*DCF!K$28-DCF!K$5*MAX(BN389*DCF!K$28,0)-MAX(BN389-BM389,0)/Inputs!$B$17)*DCF!K$6</f>
        <v>8257.9332106391448</v>
      </c>
      <c r="CV389" s="15">
        <f ca="1">(BO389*DCF!L$28-DCF!L$5*MAX(BO389*DCF!L$28,0)-MAX(BO389-BN389,0)/Inputs!$B$17)*DCF!L$6</f>
        <v>9774.3774562475573</v>
      </c>
      <c r="CW389" s="15">
        <f ca="1">(BP389*DCF!M$28-DCF!M$5*MAX(BP389*DCF!M$28,0)-MAX(BP389-BO389,0)/Inputs!$B$17)*DCF!M$6</f>
        <v>12283.476293770416</v>
      </c>
      <c r="CX389" s="15">
        <f ca="1">(BQ389*DCF!C$46-DCF!C$5*MAX(BQ389*DCF!C$46,0)-MAX(BQ389-Inputs!$B$20,0)/Inputs!$B$24)*DCF!C$6</f>
        <v>-671.15915582567175</v>
      </c>
      <c r="CY389" s="15">
        <f ca="1">(BR389*DCF!D$46-DCF!D$5*MAX(BR389*DCF!D$46,0)-MAX(BR389-BQ389,0)/Inputs!$B$24)*DCF!D$6</f>
        <v>-812.7757254983195</v>
      </c>
      <c r="CZ389" s="15">
        <f ca="1">(BS389*DCF!E$46-DCF!E$5*MAX(BS389*DCF!E$46,0)-MAX(BS389-BR389,0)/Inputs!$B$24)*DCF!E$6</f>
        <v>-1956.9392792211572</v>
      </c>
      <c r="DA389" s="15">
        <f ca="1">(BT389*DCF!F$46-DCF!F$5*MAX(BT389*DCF!F$46,0)-MAX(BT389-BS389,0)/Inputs!$B$24)*DCF!F$6</f>
        <v>-386.96192171715654</v>
      </c>
      <c r="DB389" s="15">
        <f ca="1">(BU389*DCF!G$46-DCF!G$5*MAX(BU389*DCF!G$46,0)-MAX(BU389-BT389,0)/Inputs!$B$24)*DCF!G$6</f>
        <v>-1881.0809381502831</v>
      </c>
      <c r="DC389" s="15">
        <f ca="1">(BV389*DCF!H$46-DCF!H$5*MAX(BV389*DCF!H$46,0)-MAX(BV389-BU389,0)/Inputs!$B$24)*DCF!H$6</f>
        <v>-3605.5468402829601</v>
      </c>
      <c r="DD389" s="15">
        <f ca="1">(BW389*DCF!I$46-DCF!I$5*MAX(BW389*DCF!I$46,0)-MAX(BW389-BV389,0)/Inputs!$B$24)*DCF!I$6</f>
        <v>-1928.8306767116017</v>
      </c>
      <c r="DE389" s="15">
        <f ca="1">(BX389*DCF!J$46-DCF!J$5*MAX(BX389*DCF!J$46,0)-MAX(BX389-BW389,0)/Inputs!$B$24)*DCF!J$6</f>
        <v>868.17565373496643</v>
      </c>
      <c r="DF389" s="15">
        <f ca="1">(BY389*DCF!K$46-DCF!K$5*MAX(BY389*DCF!K$46,0)-MAX(BY389-BX389,0)/Inputs!$B$24)*DCF!K$6</f>
        <v>-1068.3289619944228</v>
      </c>
      <c r="DG389" s="15">
        <f ca="1">(BZ389*DCF!L$46-DCF!L$5*MAX(BZ389*DCF!L$46,0)-MAX(BZ389-BY389,0)/Inputs!$B$24)*DCF!L$6</f>
        <v>2314.5636548662978</v>
      </c>
      <c r="DH389" s="15">
        <f ca="1">(CA389*DCF!M$46-DCF!M$5*MAX(CA389*DCF!M$46,0)-MAX(CA389-BZ389,0)/Inputs!$B$24)*DCF!M$6</f>
        <v>2569.4388075320921</v>
      </c>
      <c r="DI389" s="15">
        <f ca="1">SUM(CB389:CL389)+BE389*DCF!M$10*(1+Inputs!$B$30)*(1-Inputs!$B$33)*(1-Inputs!$B$30/Inputs!$B$31)/(Inputs!$B$29-Inputs!$B$30)*DCF!M$6</f>
        <v>45311.629672346229</v>
      </c>
      <c r="DJ389" s="15">
        <f ca="1">SUM(CM389:CW389)+BP389*DCF!M$28*(1+Inputs!$B$30)*(1-Inputs!$B$33)*(1-Inputs!$B$30/Inputs!$B$31)/(Inputs!$B$29-Inputs!$B$30)*DCF!M$6</f>
        <v>357274.19552238169</v>
      </c>
      <c r="DK389" s="15">
        <f ca="1">SUM(CX389:DH389)+CA389*DCF!M$46*(1+Inputs!$B$30)*(1-Inputs!$B$33)*(1-Inputs!$B$30/Inputs!$B$31)/(Inputs!$B$29-Inputs!$B$30)*DCF!M$6</f>
        <v>98228.583603542182</v>
      </c>
      <c r="DM389" s="15">
        <f ca="1">DI389+DJ389+DK389+Inputs!$B$34+Inputs!$B$36-Inputs!$B$35</f>
        <v>577665.40879827016</v>
      </c>
    </row>
    <row r="390" spans="1:117" x14ac:dyDescent="0.75">
      <c r="A390" s="11">
        <v>377</v>
      </c>
      <c r="C390" s="24">
        <f t="shared" ca="1" si="217"/>
        <v>0.2460878523688495</v>
      </c>
      <c r="D390" s="24">
        <f t="shared" ca="1" si="217"/>
        <v>0.3242648281040012</v>
      </c>
      <c r="E390" s="24">
        <f t="shared" ca="1" si="217"/>
        <v>-1.0530490813812479</v>
      </c>
      <c r="F390" s="24">
        <f t="shared" ca="1" si="217"/>
        <v>-1.2659557826431662</v>
      </c>
      <c r="G390" s="24">
        <f t="shared" ca="1" si="217"/>
        <v>0.36182509328399581</v>
      </c>
      <c r="H390" s="24">
        <f t="shared" ca="1" si="217"/>
        <v>0.62367717991804961</v>
      </c>
      <c r="I390" s="24">
        <f t="shared" ca="1" si="217"/>
        <v>0.9552432497602884</v>
      </c>
      <c r="J390" s="24">
        <f t="shared" ca="1" si="217"/>
        <v>-1.7574114717538571</v>
      </c>
      <c r="K390" s="24">
        <f t="shared" ca="1" si="217"/>
        <v>-0.21771881123391756</v>
      </c>
      <c r="L390" s="24">
        <f t="shared" ca="1" si="217"/>
        <v>0.45553026336322311</v>
      </c>
      <c r="M390" s="24">
        <f t="shared" ca="1" si="217"/>
        <v>0.41309239209893162</v>
      </c>
      <c r="N390" s="24">
        <f ca="1">SQRT(Inputs!$B$38)*C390+SQRT(1-Inputs!$B$38)*_xlfn.NORM.S.INV(RAND())</f>
        <v>1.6532720419496332</v>
      </c>
      <c r="O390" s="24">
        <f ca="1">SQRT(Inputs!$B$38)*D390+SQRT(1-Inputs!$B$38)*_xlfn.NORM.S.INV(RAND())</f>
        <v>-0.87947980721008101</v>
      </c>
      <c r="P390" s="24">
        <f ca="1">SQRT(Inputs!$B$38)*E390+SQRT(1-Inputs!$B$38)*_xlfn.NORM.S.INV(RAND())</f>
        <v>-2.1245605404961005</v>
      </c>
      <c r="Q390" s="24">
        <f ca="1">SQRT(Inputs!$B$38)*F390+SQRT(1-Inputs!$B$38)*_xlfn.NORM.S.INV(RAND())</f>
        <v>-1.6634657160710802</v>
      </c>
      <c r="R390" s="24">
        <f ca="1">SQRT(Inputs!$B$38)*G390+SQRT(1-Inputs!$B$38)*_xlfn.NORM.S.INV(RAND())</f>
        <v>-0.54780878625922358</v>
      </c>
      <c r="S390" s="24">
        <f ca="1">SQRT(Inputs!$B$38)*H390+SQRT(1-Inputs!$B$38)*_xlfn.NORM.S.INV(RAND())</f>
        <v>7.4993801167124896E-2</v>
      </c>
      <c r="T390" s="24">
        <f ca="1">SQRT(Inputs!$B$38)*I390+SQRT(1-Inputs!$B$38)*_xlfn.NORM.S.INV(RAND())</f>
        <v>0.63346874728452829</v>
      </c>
      <c r="U390" s="24">
        <f ca="1">SQRT(Inputs!$B$38)*J390+SQRT(1-Inputs!$B$38)*_xlfn.NORM.S.INV(RAND())</f>
        <v>-1.8116967738502598</v>
      </c>
      <c r="V390" s="24">
        <f ca="1">SQRT(Inputs!$B$38)*K390+SQRT(1-Inputs!$B$38)*_xlfn.NORM.S.INV(RAND())</f>
        <v>0.76172132942123971</v>
      </c>
      <c r="W390" s="24">
        <f ca="1">SQRT(Inputs!$B$38)*L390+SQRT(1-Inputs!$B$38)*_xlfn.NORM.S.INV(RAND())</f>
        <v>0.78538037918076375</v>
      </c>
      <c r="X390" s="24">
        <f ca="1">SQRT(Inputs!$B$38)*M390+SQRT(1-Inputs!$B$38)*_xlfn.NORM.S.INV(RAND())</f>
        <v>0.48299781164627487</v>
      </c>
      <c r="Y390" s="24">
        <f ca="1">SQRT(Inputs!$B$38)*C390+SQRT(1-Inputs!$B$38)*_xlfn.NORM.S.INV(RAND())</f>
        <v>0.2264372571403912</v>
      </c>
      <c r="Z390" s="24">
        <f ca="1">SQRT(Inputs!$B$38)*D390+SQRT(1-Inputs!$B$38)*_xlfn.NORM.S.INV(RAND())</f>
        <v>-0.93398415808369661</v>
      </c>
      <c r="AA390" s="24">
        <f ca="1">SQRT(Inputs!$B$38)*E390+SQRT(1-Inputs!$B$38)*_xlfn.NORM.S.INV(RAND())</f>
        <v>-1.9806233374306759</v>
      </c>
      <c r="AB390" s="24">
        <f ca="1">SQRT(Inputs!$B$38)*F390+SQRT(1-Inputs!$B$38)*_xlfn.NORM.S.INV(RAND())</f>
        <v>0.56199074741574306</v>
      </c>
      <c r="AC390" s="24">
        <f ca="1">SQRT(Inputs!$B$38)*G390+SQRT(1-Inputs!$B$38)*_xlfn.NORM.S.INV(RAND())</f>
        <v>-0.88447230078552952</v>
      </c>
      <c r="AD390" s="24">
        <f ca="1">SQRT(Inputs!$B$38)*H390+SQRT(1-Inputs!$B$38)*_xlfn.NORM.S.INV(RAND())</f>
        <v>0.37524260175723656</v>
      </c>
      <c r="AE390" s="24">
        <f ca="1">SQRT(Inputs!$B$38)*I390+SQRT(1-Inputs!$B$38)*_xlfn.NORM.S.INV(RAND())</f>
        <v>0.70653229650291594</v>
      </c>
      <c r="AF390" s="24">
        <f ca="1">SQRT(Inputs!$B$38)*J390+SQRT(1-Inputs!$B$38)*_xlfn.NORM.S.INV(RAND())</f>
        <v>-1.1989837851502592</v>
      </c>
      <c r="AG390" s="24">
        <f ca="1">SQRT(Inputs!$B$38)*K390+SQRT(1-Inputs!$B$38)*_xlfn.NORM.S.INV(RAND())</f>
        <v>-0.44733627287905031</v>
      </c>
      <c r="AH390" s="24">
        <f ca="1">SQRT(Inputs!$B$38)*L390+SQRT(1-Inputs!$B$38)*_xlfn.NORM.S.INV(RAND())</f>
        <v>0.75155795792562674</v>
      </c>
      <c r="AI390" s="24">
        <f ca="1">SQRT(Inputs!$B$38)*M390+SQRT(1-Inputs!$B$38)*_xlfn.NORM.S.INV(RAND())</f>
        <v>-1.2267003586928418</v>
      </c>
      <c r="AJ390" s="24">
        <f ca="1">SQRT(Inputs!$B$38)*C390+SQRT(1-Inputs!$B$38)*_xlfn.NORM.S.INV(RAND())</f>
        <v>-0.45241453725718672</v>
      </c>
      <c r="AK390" s="24">
        <f ca="1">SQRT(Inputs!$B$38)*D390+SQRT(1-Inputs!$B$38)*_xlfn.NORM.S.INV(RAND())</f>
        <v>1.7681524511909843</v>
      </c>
      <c r="AL390" s="24">
        <f ca="1">SQRT(Inputs!$B$38)*E390+SQRT(1-Inputs!$B$38)*_xlfn.NORM.S.INV(RAND())</f>
        <v>-1.0510382298805068</v>
      </c>
      <c r="AM390" s="24">
        <f ca="1">SQRT(Inputs!$B$38)*F390+SQRT(1-Inputs!$B$38)*_xlfn.NORM.S.INV(RAND())</f>
        <v>0.49015934044272513</v>
      </c>
      <c r="AN390" s="24">
        <f ca="1">SQRT(Inputs!$B$38)*G390+SQRT(1-Inputs!$B$38)*_xlfn.NORM.S.INV(RAND())</f>
        <v>0.36326698886464781</v>
      </c>
      <c r="AO390" s="24">
        <f ca="1">SQRT(Inputs!$B$38)*H390+SQRT(1-Inputs!$B$38)*_xlfn.NORM.S.INV(RAND())</f>
        <v>-0.31902413368572258</v>
      </c>
      <c r="AP390" s="24">
        <f ca="1">SQRT(Inputs!$B$38)*I390+SQRT(1-Inputs!$B$38)*_xlfn.NORM.S.INV(RAND())</f>
        <v>-0.65676474225279713</v>
      </c>
      <c r="AQ390" s="24">
        <f ca="1">SQRT(Inputs!$B$38)*J390+SQRT(1-Inputs!$B$38)*_xlfn.NORM.S.INV(RAND())</f>
        <v>-1.6353900946244742</v>
      </c>
      <c r="AR390" s="24">
        <f ca="1">SQRT(Inputs!$B$38)*K390+SQRT(1-Inputs!$B$38)*_xlfn.NORM.S.INV(RAND())</f>
        <v>-0.86939396753510367</v>
      </c>
      <c r="AS390" s="24">
        <f ca="1">SQRT(Inputs!$B$38)*L390+SQRT(1-Inputs!$B$38)*_xlfn.NORM.S.INV(RAND())</f>
        <v>-1.496486946588242</v>
      </c>
      <c r="AT390" s="24">
        <f ca="1">SQRT(Inputs!$B$38)*M390+SQRT(1-Inputs!$B$38)*_xlfn.NORM.S.INV(RAND())</f>
        <v>0.15035360047793994</v>
      </c>
      <c r="AU390" s="15">
        <f ca="1">Inputs!$B$6*EXP($B$8-0.5*C$5^2+C$5*N390)</f>
        <v>6484.9062871634342</v>
      </c>
      <c r="AV390" s="15">
        <f t="shared" ca="1" si="183"/>
        <v>6936.1618207963647</v>
      </c>
      <c r="AW390" s="15">
        <f t="shared" ca="1" si="184"/>
        <v>6350.1662573837002</v>
      </c>
      <c r="AX390" s="15">
        <f t="shared" ca="1" si="185"/>
        <v>6298.0960762203331</v>
      </c>
      <c r="AY390" s="15">
        <f t="shared" ca="1" si="186"/>
        <v>7219.9085801991305</v>
      </c>
      <c r="AZ390" s="15">
        <f t="shared" ca="1" si="187"/>
        <v>8903.3668983360913</v>
      </c>
      <c r="BA390" s="15">
        <f t="shared" ca="1" si="188"/>
        <v>11642.28135957702</v>
      </c>
      <c r="BB390" s="15">
        <f t="shared" ca="1" si="189"/>
        <v>11887.688100748828</v>
      </c>
      <c r="BC390" s="15">
        <f t="shared" ca="1" si="190"/>
        <v>15670.268701670644</v>
      </c>
      <c r="BD390" s="15">
        <f t="shared" ca="1" si="191"/>
        <v>20660.887667651528</v>
      </c>
      <c r="BE390" s="15">
        <f t="shared" ca="1" si="192"/>
        <v>26455.876211111827</v>
      </c>
      <c r="BF390" s="15">
        <f ca="1">Inputs!$B$13*EXP($B$9-0.5*C$6^2+C$6*Y390)</f>
        <v>14466.051310959643</v>
      </c>
      <c r="BG390" s="15">
        <f t="shared" ca="1" si="193"/>
        <v>14895.984288444786</v>
      </c>
      <c r="BH390" s="15">
        <f t="shared" ca="1" si="194"/>
        <v>13104.149944405519</v>
      </c>
      <c r="BI390" s="15">
        <f t="shared" ca="1" si="195"/>
        <v>17490.840783220319</v>
      </c>
      <c r="BJ390" s="15">
        <f t="shared" ca="1" si="196"/>
        <v>18875.944494411073</v>
      </c>
      <c r="BK390" s="15">
        <f t="shared" ca="1" si="197"/>
        <v>24380.905717406626</v>
      </c>
      <c r="BL390" s="15">
        <f t="shared" ca="1" si="198"/>
        <v>32820.60846816656</v>
      </c>
      <c r="BM390" s="15">
        <f t="shared" ca="1" si="199"/>
        <v>34760.656748018526</v>
      </c>
      <c r="BN390" s="15">
        <f t="shared" ca="1" si="200"/>
        <v>40519.835447455815</v>
      </c>
      <c r="BO390" s="15">
        <f t="shared" ca="1" si="201"/>
        <v>54406.828341117602</v>
      </c>
      <c r="BP390" s="15">
        <f t="shared" ca="1" si="202"/>
        <v>58275.606660630176</v>
      </c>
      <c r="BQ390" s="15">
        <f ca="1">Inputs!$B$20*EXP($B$10-0.5*C$7^2+C$7*AJ390)</f>
        <v>3653.5883798148002</v>
      </c>
      <c r="BR390" s="15">
        <f t="shared" ca="1" si="203"/>
        <v>8692.1576251445149</v>
      </c>
      <c r="BS390" s="15">
        <f t="shared" ca="1" si="204"/>
        <v>8801.5448263966246</v>
      </c>
      <c r="BT390" s="15">
        <f t="shared" ca="1" si="205"/>
        <v>13800.610092888763</v>
      </c>
      <c r="BU390" s="15">
        <f t="shared" ca="1" si="206"/>
        <v>20883.258454753886</v>
      </c>
      <c r="BV390" s="15">
        <f t="shared" ca="1" si="207"/>
        <v>27039.600125725607</v>
      </c>
      <c r="BW390" s="15">
        <f t="shared" ca="1" si="208"/>
        <v>32835.526472404228</v>
      </c>
      <c r="BX390" s="15">
        <f t="shared" ca="1" si="209"/>
        <v>33088.068855648715</v>
      </c>
      <c r="BY390" s="15">
        <f t="shared" ca="1" si="210"/>
        <v>39257.545838978767</v>
      </c>
      <c r="BZ390" s="15">
        <f t="shared" ca="1" si="211"/>
        <v>41835.755841643113</v>
      </c>
      <c r="CA390" s="15">
        <f t="shared" ca="1" si="212"/>
        <v>60357.824754780399</v>
      </c>
      <c r="CB390" s="15">
        <f ca="1">(AU390*DCF!C$10-DCF!C$5*MAX(AU390*DCF!C$10,0)-MAX(AU390-Inputs!$B$6,0)/Inputs!$B$10)*DCF!C$6</f>
        <v>1032.2174174278123</v>
      </c>
      <c r="CC390" s="15">
        <f ca="1">(AV390*DCF!D$10-DCF!D$5*MAX(AV390*DCF!D$10,0)-MAX(AV390-AU390,0)/Inputs!$B$10)*DCF!D$6</f>
        <v>1580.6156011851599</v>
      </c>
      <c r="CD390" s="15">
        <f ca="1">(AW390*DCF!E$10-DCF!E$5*MAX(AW390*DCF!E$10,0)-MAX(AW390-AV390,0)/Inputs!$B$10)*DCF!E$6</f>
        <v>1466.1523026907944</v>
      </c>
      <c r="CE390" s="15">
        <f ca="1">(AX390*DCF!F$10-DCF!F$5*MAX(AX390*DCF!F$10,0)-MAX(AX390-AW390,0)/Inputs!$B$10)*DCF!F$6</f>
        <v>1374.864336268799</v>
      </c>
      <c r="CF390" s="15">
        <f ca="1">(AY390*DCF!G$10-DCF!G$5*MAX(AY390*DCF!G$10,0)-MAX(AY390-AX390,0)/Inputs!$B$10)*DCF!G$6</f>
        <v>1310.4005764671761</v>
      </c>
      <c r="CG390" s="15">
        <f ca="1">(AZ390*DCF!H$10-DCF!H$5*MAX(AZ390*DCF!H$10,0)-MAX(AZ390-AY390,0)/Inputs!$B$10)*DCF!H$6</f>
        <v>1429.6668651700604</v>
      </c>
      <c r="CH390" s="15">
        <f ca="1">(BA390*DCF!I$10-DCF!I$5*MAX(BA390*DCF!I$10,0)-MAX(BA390-AZ390,0)/Inputs!$B$10)*DCF!I$6</f>
        <v>1677.3421581447708</v>
      </c>
      <c r="CI390" s="15">
        <f ca="1">(BB390*DCF!J$10-DCF!J$5*MAX(BB390*DCF!J$10,0)-MAX(BB390-BA390,0)/Inputs!$B$10)*DCF!J$6</f>
        <v>2002.7675137346257</v>
      </c>
      <c r="CJ390" s="15">
        <f ca="1">(BC390*DCF!K$10-DCF!K$5*MAX(BC390*DCF!K$10,0)-MAX(BC390-BB390,0)/Inputs!$B$10)*DCF!K$6</f>
        <v>1993.1578923330385</v>
      </c>
      <c r="CK390" s="15">
        <f ca="1">(BD390*DCF!L$10-DCF!L$5*MAX(BD390*DCF!L$10,0)-MAX(BD390-BC390,0)/Inputs!$B$10)*DCF!L$6</f>
        <v>2470.6869095792886</v>
      </c>
      <c r="CL390" s="15">
        <f ca="1">(BE390*DCF!M$10-DCF!M$5*MAX(BE390*DCF!M$10,0)-MAX(BE390-BD390,0)/Inputs!$B$10)*DCF!M$6</f>
        <v>3040.9930144912728</v>
      </c>
      <c r="CM390" s="15">
        <f ca="1">(BF390*DCF!C$28-DCF!C$5*MAX(BF390*DCF!C$28,0)-MAX(BF390-Inputs!$B$13,0)/Inputs!$B$17)*DCF!C$6</f>
        <v>3703.8466894362405</v>
      </c>
      <c r="CN390" s="15">
        <f ca="1">(BG390*DCF!D$28-DCF!D$5*MAX(BG390*DCF!D$28,0)-MAX(BG390-BF390,0)/Inputs!$B$17)*DCF!D$6</f>
        <v>4295.4865147414084</v>
      </c>
      <c r="CO390" s="15">
        <f ca="1">(BH390*DCF!E$28-DCF!E$5*MAX(BH390*DCF!E$28,0)-MAX(BH390-BG390,0)/Inputs!$B$17)*DCF!E$6</f>
        <v>3711.3286025604857</v>
      </c>
      <c r="CP390" s="15">
        <f ca="1">(BI390*DCF!F$28-DCF!F$5*MAX(BI390*DCF!F$28,0)-MAX(BI390-BH390,0)/Inputs!$B$17)*DCF!F$6</f>
        <v>3949.6361446684468</v>
      </c>
      <c r="CQ390" s="15">
        <f ca="1">(BJ390*DCF!G$28-DCF!G$5*MAX(BJ390*DCF!G$28,0)-MAX(BJ390-BI390,0)/Inputs!$B$17)*DCF!G$6</f>
        <v>4664.546249384789</v>
      </c>
      <c r="CR390" s="15">
        <f ca="1">(BK390*DCF!H$28-DCF!H$5*MAX(BK390*DCF!H$28,0)-MAX(BK390-BJ390,0)/Inputs!$B$17)*DCF!H$6</f>
        <v>5174.3504865259511</v>
      </c>
      <c r="CS390" s="15">
        <f ca="1">(BL390*DCF!I$28-DCF!I$5*MAX(BL390*DCF!I$28,0)-MAX(BL390-BK390,0)/Inputs!$B$17)*DCF!I$6</f>
        <v>6506.5096780680124</v>
      </c>
      <c r="CT390" s="15">
        <f ca="1">(BM390*DCF!J$28-DCF!J$5*MAX(BM390*DCF!J$28,0)-MAX(BM390-BL390,0)/Inputs!$B$17)*DCF!J$6</f>
        <v>7497.2776061866452</v>
      </c>
      <c r="CU390" s="15">
        <f ca="1">(BN390*DCF!K$28-DCF!K$5*MAX(BN390*DCF!K$28,0)-MAX(BN390-BM390,0)/Inputs!$B$17)*DCF!K$6</f>
        <v>7851.6871715817033</v>
      </c>
      <c r="CV390" s="15">
        <f ca="1">(BO390*DCF!L$28-DCF!L$5*MAX(BO390*DCF!L$28,0)-MAX(BO390-BN390,0)/Inputs!$B$17)*DCF!L$6</f>
        <v>9283.9678442230179</v>
      </c>
      <c r="CW390" s="15">
        <f ca="1">(BP390*DCF!M$28-DCF!M$5*MAX(BP390*DCF!M$28,0)-MAX(BP390-BO390,0)/Inputs!$B$17)*DCF!M$6</f>
        <v>10560.193074637111</v>
      </c>
      <c r="CX390" s="15">
        <f ca="1">(BQ390*DCF!C$46-DCF!C$5*MAX(BQ390*DCF!C$46,0)-MAX(BQ390-Inputs!$B$20,0)/Inputs!$B$24)*DCF!C$6</f>
        <v>-1052.8325957146419</v>
      </c>
      <c r="CY390" s="15">
        <f ca="1">(BR390*DCF!D$46-DCF!D$5*MAX(BR390*DCF!D$46,0)-MAX(BR390-BQ390,0)/Inputs!$B$24)*DCF!D$6</f>
        <v>-3633.4642759361968</v>
      </c>
      <c r="CZ390" s="15">
        <f ca="1">(BS390*DCF!E$46-DCF!E$5*MAX(BS390*DCF!E$46,0)-MAX(BS390-BR390,0)/Inputs!$B$24)*DCF!E$6</f>
        <v>-1083.9154237122491</v>
      </c>
      <c r="DA390" s="15">
        <f ca="1">(BT390*DCF!F$46-DCF!F$5*MAX(BT390*DCF!F$46,0)-MAX(BT390-BS390,0)/Inputs!$B$24)*DCF!F$6</f>
        <v>-2825.3653771151926</v>
      </c>
      <c r="DB390" s="15">
        <f ca="1">(BU390*DCF!G$46-DCF!G$5*MAX(BU390*DCF!G$46,0)-MAX(BU390-BT390,0)/Inputs!$B$24)*DCF!G$6</f>
        <v>-3084.9345270235958</v>
      </c>
      <c r="DC390" s="15">
        <f ca="1">(BV390*DCF!H$46-DCF!H$5*MAX(BV390*DCF!H$46,0)-MAX(BV390-BU390,0)/Inputs!$B$24)*DCF!H$6</f>
        <v>-1913.0454537232151</v>
      </c>
      <c r="DD390" s="15">
        <f ca="1">(BW390*DCF!I$46-DCF!I$5*MAX(BW390*DCF!I$46,0)-MAX(BW390-BV390,0)/Inputs!$B$24)*DCF!I$6</f>
        <v>-905.43702555142397</v>
      </c>
      <c r="DE390" s="15">
        <f ca="1">(BX390*DCF!J$46-DCF!J$5*MAX(BX390*DCF!J$46,0)-MAX(BX390-BW390,0)/Inputs!$B$24)*DCF!J$6</f>
        <v>1320.9828480880774</v>
      </c>
      <c r="DF390" s="15">
        <f ca="1">(BY390*DCF!K$46-DCF!K$5*MAX(BY390*DCF!K$46,0)-MAX(BY390-BX390,0)/Inputs!$B$24)*DCF!K$6</f>
        <v>731.16437726206846</v>
      </c>
      <c r="DG390" s="15">
        <f ca="1">(BZ390*DCF!L$46-DCF!L$5*MAX(BZ390*DCF!L$46,0)-MAX(BZ390-BY390,0)/Inputs!$B$24)*DCF!L$6</f>
        <v>2308.4550952741502</v>
      </c>
      <c r="DH390" s="15">
        <f ca="1">(CA390*DCF!M$46-DCF!M$5*MAX(CA390*DCF!M$46,0)-MAX(CA390-BZ390,0)/Inputs!$B$24)*DCF!M$6</f>
        <v>859.66320738548995</v>
      </c>
      <c r="DI390" s="15">
        <f ca="1">SUM(CB390:CL390)+BE390*DCF!M$10*(1+Inputs!$B$30)*(1-Inputs!$B$33)*(1-Inputs!$B$30/Inputs!$B$31)/(Inputs!$B$29-Inputs!$B$30)*DCF!M$6</f>
        <v>93005.917925762478</v>
      </c>
      <c r="DJ390" s="15">
        <f ca="1">SUM(CM390:CW390)+BP390*DCF!M$28*(1+Inputs!$B$30)*(1-Inputs!$B$33)*(1-Inputs!$B$30/Inputs!$B$31)/(Inputs!$B$29-Inputs!$B$30)*DCF!M$6</f>
        <v>283441.20866421913</v>
      </c>
      <c r="DK390" s="15">
        <f ca="1">SUM(CX390:DH390)+CA390*DCF!M$46*(1+Inputs!$B$30)*(1-Inputs!$B$33)*(1-Inputs!$B$30/Inputs!$B$31)/(Inputs!$B$29-Inputs!$B$30)*DCF!M$6</f>
        <v>84041.617761543239</v>
      </c>
      <c r="DM390" s="15">
        <f ca="1">DI390+DJ390+DK390+Inputs!$B$34+Inputs!$B$36-Inputs!$B$35</f>
        <v>537339.74435152486</v>
      </c>
    </row>
    <row r="391" spans="1:117" x14ac:dyDescent="0.75">
      <c r="A391" s="11">
        <v>378</v>
      </c>
      <c r="C391" s="24">
        <f t="shared" ca="1" si="217"/>
        <v>-0.92696143319364321</v>
      </c>
      <c r="D391" s="24">
        <f t="shared" ca="1" si="217"/>
        <v>0.34903307326882255</v>
      </c>
      <c r="E391" s="24">
        <f t="shared" ca="1" si="217"/>
        <v>1.4915962279270631</v>
      </c>
      <c r="F391" s="24">
        <f t="shared" ca="1" si="217"/>
        <v>0.56853275959043303</v>
      </c>
      <c r="G391" s="24">
        <f t="shared" ca="1" si="217"/>
        <v>0.66024830630166076</v>
      </c>
      <c r="H391" s="24">
        <f t="shared" ca="1" si="217"/>
        <v>-1.4869308622656006</v>
      </c>
      <c r="I391" s="24">
        <f t="shared" ca="1" si="217"/>
        <v>-2.1093838404938494</v>
      </c>
      <c r="J391" s="24">
        <f t="shared" ca="1" si="217"/>
        <v>0.59508330549864841</v>
      </c>
      <c r="K391" s="24">
        <f t="shared" ca="1" si="217"/>
        <v>-0.6734499911564481</v>
      </c>
      <c r="L391" s="24">
        <f t="shared" ca="1" si="217"/>
        <v>-0.2697978988147236</v>
      </c>
      <c r="M391" s="24">
        <f t="shared" ca="1" si="217"/>
        <v>1.1622027170025391</v>
      </c>
      <c r="N391" s="24">
        <f ca="1">SQRT(Inputs!$B$38)*C391+SQRT(1-Inputs!$B$38)*_xlfn.NORM.S.INV(RAND())</f>
        <v>-1.0403656263473926</v>
      </c>
      <c r="O391" s="24">
        <f ca="1">SQRT(Inputs!$B$38)*D391+SQRT(1-Inputs!$B$38)*_xlfn.NORM.S.INV(RAND())</f>
        <v>-0.56778594128725979</v>
      </c>
      <c r="P391" s="24">
        <f ca="1">SQRT(Inputs!$B$38)*E391+SQRT(1-Inputs!$B$38)*_xlfn.NORM.S.INV(RAND())</f>
        <v>2.4672626553161088</v>
      </c>
      <c r="Q391" s="24">
        <f ca="1">SQRT(Inputs!$B$38)*F391+SQRT(1-Inputs!$B$38)*_xlfn.NORM.S.INV(RAND())</f>
        <v>0.74727370266659876</v>
      </c>
      <c r="R391" s="24">
        <f ca="1">SQRT(Inputs!$B$38)*G391+SQRT(1-Inputs!$B$38)*_xlfn.NORM.S.INV(RAND())</f>
        <v>0.27714879401787429</v>
      </c>
      <c r="S391" s="24">
        <f ca="1">SQRT(Inputs!$B$38)*H391+SQRT(1-Inputs!$B$38)*_xlfn.NORM.S.INV(RAND())</f>
        <v>-1.2882901508946731</v>
      </c>
      <c r="T391" s="24">
        <f ca="1">SQRT(Inputs!$B$38)*I391+SQRT(1-Inputs!$B$38)*_xlfn.NORM.S.INV(RAND())</f>
        <v>1.1542171508912591</v>
      </c>
      <c r="U391" s="24">
        <f ca="1">SQRT(Inputs!$B$38)*J391+SQRT(1-Inputs!$B$38)*_xlfn.NORM.S.INV(RAND())</f>
        <v>-1.2384106591493049</v>
      </c>
      <c r="V391" s="24">
        <f ca="1">SQRT(Inputs!$B$38)*K391+SQRT(1-Inputs!$B$38)*_xlfn.NORM.S.INV(RAND())</f>
        <v>-0.43715064031272222</v>
      </c>
      <c r="W391" s="24">
        <f ca="1">SQRT(Inputs!$B$38)*L391+SQRT(1-Inputs!$B$38)*_xlfn.NORM.S.INV(RAND())</f>
        <v>-0.2441390547281384</v>
      </c>
      <c r="X391" s="24">
        <f ca="1">SQRT(Inputs!$B$38)*M391+SQRT(1-Inputs!$B$38)*_xlfn.NORM.S.INV(RAND())</f>
        <v>1.0744573313430958</v>
      </c>
      <c r="Y391" s="24">
        <f ca="1">SQRT(Inputs!$B$38)*C391+SQRT(1-Inputs!$B$38)*_xlfn.NORM.S.INV(RAND())</f>
        <v>-0.48441635312446268</v>
      </c>
      <c r="Z391" s="24">
        <f ca="1">SQRT(Inputs!$B$38)*D391+SQRT(1-Inputs!$B$38)*_xlfn.NORM.S.INV(RAND())</f>
        <v>-0.10434890747943562</v>
      </c>
      <c r="AA391" s="24">
        <f ca="1">SQRT(Inputs!$B$38)*E391+SQRT(1-Inputs!$B$38)*_xlfn.NORM.S.INV(RAND())</f>
        <v>1.1195271124609147</v>
      </c>
      <c r="AB391" s="24">
        <f ca="1">SQRT(Inputs!$B$38)*F391+SQRT(1-Inputs!$B$38)*_xlfn.NORM.S.INV(RAND())</f>
        <v>-1.0323914883754317</v>
      </c>
      <c r="AC391" s="24">
        <f ca="1">SQRT(Inputs!$B$38)*G391+SQRT(1-Inputs!$B$38)*_xlfn.NORM.S.INV(RAND())</f>
        <v>-0.84450191255514828</v>
      </c>
      <c r="AD391" s="24">
        <f ca="1">SQRT(Inputs!$B$38)*H391+SQRT(1-Inputs!$B$38)*_xlfn.NORM.S.INV(RAND())</f>
        <v>-1.5649580216706012</v>
      </c>
      <c r="AE391" s="24">
        <f ca="1">SQRT(Inputs!$B$38)*I391+SQRT(1-Inputs!$B$38)*_xlfn.NORM.S.INV(RAND())</f>
        <v>-1.1695398811544224</v>
      </c>
      <c r="AF391" s="24">
        <f ca="1">SQRT(Inputs!$B$38)*J391+SQRT(1-Inputs!$B$38)*_xlfn.NORM.S.INV(RAND())</f>
        <v>-0.86516418107965709</v>
      </c>
      <c r="AG391" s="24">
        <f ca="1">SQRT(Inputs!$B$38)*K391+SQRT(1-Inputs!$B$38)*_xlfn.NORM.S.INV(RAND())</f>
        <v>-1.1047922652813045</v>
      </c>
      <c r="AH391" s="24">
        <f ca="1">SQRT(Inputs!$B$38)*L391+SQRT(1-Inputs!$B$38)*_xlfn.NORM.S.INV(RAND())</f>
        <v>0.82348207253055516</v>
      </c>
      <c r="AI391" s="24">
        <f ca="1">SQRT(Inputs!$B$38)*M391+SQRT(1-Inputs!$B$38)*_xlfn.NORM.S.INV(RAND())</f>
        <v>-5.0387658262270429E-2</v>
      </c>
      <c r="AJ391" s="24">
        <f ca="1">SQRT(Inputs!$B$38)*C391+SQRT(1-Inputs!$B$38)*_xlfn.NORM.S.INV(RAND())</f>
        <v>-1.0109804679549685</v>
      </c>
      <c r="AK391" s="24">
        <f ca="1">SQRT(Inputs!$B$38)*D391+SQRT(1-Inputs!$B$38)*_xlfn.NORM.S.INV(RAND())</f>
        <v>0.97853801816624253</v>
      </c>
      <c r="AL391" s="24">
        <f ca="1">SQRT(Inputs!$B$38)*E391+SQRT(1-Inputs!$B$38)*_xlfn.NORM.S.INV(RAND())</f>
        <v>-3.8324528118863332E-2</v>
      </c>
      <c r="AM391" s="24">
        <f ca="1">SQRT(Inputs!$B$38)*F391+SQRT(1-Inputs!$B$38)*_xlfn.NORM.S.INV(RAND())</f>
        <v>-1.0182715688142232</v>
      </c>
      <c r="AN391" s="24">
        <f ca="1">SQRT(Inputs!$B$38)*G391+SQRT(1-Inputs!$B$38)*_xlfn.NORM.S.INV(RAND())</f>
        <v>0.56505636240837875</v>
      </c>
      <c r="AO391" s="24">
        <f ca="1">SQRT(Inputs!$B$38)*H391+SQRT(1-Inputs!$B$38)*_xlfn.NORM.S.INV(RAND())</f>
        <v>-0.80437185481075224</v>
      </c>
      <c r="AP391" s="24">
        <f ca="1">SQRT(Inputs!$B$38)*I391+SQRT(1-Inputs!$B$38)*_xlfn.NORM.S.INV(RAND())</f>
        <v>-0.86725892213465283</v>
      </c>
      <c r="AQ391" s="24">
        <f ca="1">SQRT(Inputs!$B$38)*J391+SQRT(1-Inputs!$B$38)*_xlfn.NORM.S.INV(RAND())</f>
        <v>1.5615734775779142</v>
      </c>
      <c r="AR391" s="24">
        <f ca="1">SQRT(Inputs!$B$38)*K391+SQRT(1-Inputs!$B$38)*_xlfn.NORM.S.INV(RAND())</f>
        <v>0.49545367238310506</v>
      </c>
      <c r="AS391" s="24">
        <f ca="1">SQRT(Inputs!$B$38)*L391+SQRT(1-Inputs!$B$38)*_xlfn.NORM.S.INV(RAND())</f>
        <v>1.523264871270104</v>
      </c>
      <c r="AT391" s="24">
        <f ca="1">SQRT(Inputs!$B$38)*M391+SQRT(1-Inputs!$B$38)*_xlfn.NORM.S.INV(RAND())</f>
        <v>0.79973992059837551</v>
      </c>
      <c r="AU391" s="15">
        <f ca="1">Inputs!$B$6*EXP($B$8-0.5*C$5^2+C$5*N391)</f>
        <v>4193.1404076223243</v>
      </c>
      <c r="AV391" s="15">
        <f t="shared" ca="1" si="183"/>
        <v>4695.2442304283268</v>
      </c>
      <c r="AW391" s="15">
        <f t="shared" ca="1" si="184"/>
        <v>7985.544832716595</v>
      </c>
      <c r="AX391" s="15">
        <f t="shared" ca="1" si="185"/>
        <v>10703.599130149523</v>
      </c>
      <c r="AY391" s="15">
        <f t="shared" ca="1" si="186"/>
        <v>13511.214782326088</v>
      </c>
      <c r="AZ391" s="15">
        <f t="shared" ca="1" si="187"/>
        <v>14339.002083861405</v>
      </c>
      <c r="BA391" s="15">
        <f t="shared" ca="1" si="188"/>
        <v>19800.32834585513</v>
      </c>
      <c r="BB391" s="15">
        <f t="shared" ca="1" si="189"/>
        <v>21412.945988761916</v>
      </c>
      <c r="BC391" s="15">
        <f t="shared" ca="1" si="190"/>
        <v>25141.771510800951</v>
      </c>
      <c r="BD391" s="15">
        <f t="shared" ca="1" si="191"/>
        <v>30105.663371018989</v>
      </c>
      <c r="BE391" s="15">
        <f t="shared" ca="1" si="192"/>
        <v>40683.373444553283</v>
      </c>
      <c r="BF391" s="15">
        <f ca="1">Inputs!$B$13*EXP($B$9-0.5*C$6^2+C$6*Y391)</f>
        <v>12564.552166294878</v>
      </c>
      <c r="BG391" s="15">
        <f t="shared" ca="1" si="193"/>
        <v>15027.241307016049</v>
      </c>
      <c r="BH391" s="15">
        <f t="shared" ca="1" si="194"/>
        <v>22106.790569232766</v>
      </c>
      <c r="BI391" s="15">
        <f t="shared" ca="1" si="195"/>
        <v>23086.008457166372</v>
      </c>
      <c r="BJ391" s="15">
        <f t="shared" ca="1" si="196"/>
        <v>25058.153551822732</v>
      </c>
      <c r="BK391" s="15">
        <f t="shared" ca="1" si="197"/>
        <v>24852.68710385741</v>
      </c>
      <c r="BL391" s="15">
        <f t="shared" ca="1" si="198"/>
        <v>26235.119947514762</v>
      </c>
      <c r="BM391" s="15">
        <f t="shared" ca="1" si="199"/>
        <v>28962.391410045853</v>
      </c>
      <c r="BN391" s="15">
        <f t="shared" ca="1" si="200"/>
        <v>31203.078386326037</v>
      </c>
      <c r="BO391" s="15">
        <f t="shared" ca="1" si="201"/>
        <v>42248.771679121804</v>
      </c>
      <c r="BP391" s="15">
        <f t="shared" ca="1" si="202"/>
        <v>51704.311801099611</v>
      </c>
      <c r="BQ391" s="15">
        <f ca="1">Inputs!$B$20*EXP($B$10-0.5*C$7^2+C$7*AJ391)</f>
        <v>2996.9530919163558</v>
      </c>
      <c r="BR391" s="15">
        <f t="shared" ca="1" si="203"/>
        <v>5548.5785072592498</v>
      </c>
      <c r="BS391" s="15">
        <f t="shared" ca="1" si="204"/>
        <v>7515.0084609721116</v>
      </c>
      <c r="BT391" s="15">
        <f t="shared" ca="1" si="205"/>
        <v>7932.5744867449876</v>
      </c>
      <c r="BU391" s="15">
        <f t="shared" ca="1" si="206"/>
        <v>12604.31968458011</v>
      </c>
      <c r="BV391" s="15">
        <f t="shared" ca="1" si="207"/>
        <v>14629.588737978112</v>
      </c>
      <c r="BW391" s="15">
        <f t="shared" ca="1" si="208"/>
        <v>16991.339293901565</v>
      </c>
      <c r="BX391" s="15">
        <f t="shared" ca="1" si="209"/>
        <v>32501.100704514436</v>
      </c>
      <c r="BY391" s="15">
        <f t="shared" ca="1" si="210"/>
        <v>50067.593801909934</v>
      </c>
      <c r="BZ391" s="15">
        <f t="shared" ca="1" si="211"/>
        <v>92954.877147200168</v>
      </c>
      <c r="CA391" s="15">
        <f t="shared" ca="1" si="212"/>
        <v>150513.06090973457</v>
      </c>
      <c r="CB391" s="15">
        <f ca="1">(AU391*DCF!C$10-DCF!C$5*MAX(AU391*DCF!C$10,0)-MAX(AU391-Inputs!$B$6,0)/Inputs!$B$10)*DCF!C$6</f>
        <v>1048.5581166351765</v>
      </c>
      <c r="CC391" s="15">
        <f ca="1">(AV391*DCF!D$10-DCF!D$5*MAX(AV391*DCF!D$10,0)-MAX(AV391-AU391,0)/Inputs!$B$10)*DCF!D$6</f>
        <v>1022.0090957307004</v>
      </c>
      <c r="CD391" s="15">
        <f ca="1">(AW391*DCF!E$10-DCF!E$5*MAX(AW391*DCF!E$10,0)-MAX(AW391-AV391,0)/Inputs!$B$10)*DCF!E$6</f>
        <v>1102.6232301968835</v>
      </c>
      <c r="CE391" s="15">
        <f ca="1">(AX391*DCF!F$10-DCF!F$5*MAX(AX391*DCF!F$10,0)-MAX(AX391-AW391,0)/Inputs!$B$10)*DCF!F$6</f>
        <v>1771.0189211387924</v>
      </c>
      <c r="CF391" s="15">
        <f ca="1">(AY391*DCF!G$10-DCF!G$5*MAX(AY391*DCF!G$10,0)-MAX(AY391-AX391,0)/Inputs!$B$10)*DCF!G$6</f>
        <v>2244.1763987496197</v>
      </c>
      <c r="CG391" s="15">
        <f ca="1">(AZ391*DCF!H$10-DCF!H$5*MAX(AZ391*DCF!H$10,0)-MAX(AZ391-AY391,0)/Inputs!$B$10)*DCF!H$6</f>
        <v>2636.939064251701</v>
      </c>
      <c r="CH391" s="15">
        <f ca="1">(BA391*DCF!I$10-DCF!I$5*MAX(BA391*DCF!I$10,0)-MAX(BA391-AZ391,0)/Inputs!$B$10)*DCF!I$6</f>
        <v>2720.9488160669216</v>
      </c>
      <c r="CI391" s="15">
        <f ca="1">(BB391*DCF!J$10-DCF!J$5*MAX(BB391*DCF!J$10,0)-MAX(BB391-BA391,0)/Inputs!$B$10)*DCF!J$6</f>
        <v>3430.1455866748124</v>
      </c>
      <c r="CJ391" s="15">
        <f ca="1">(BC391*DCF!K$10-DCF!K$5*MAX(BC391*DCF!K$10,0)-MAX(BC391-BB391,0)/Inputs!$B$10)*DCF!K$6</f>
        <v>3525.4426241345786</v>
      </c>
      <c r="CK391" s="15">
        <f ca="1">(BD391*DCF!L$10-DCF!L$5*MAX(BD391*DCF!L$10,0)-MAX(BD391-BC391,0)/Inputs!$B$10)*DCF!L$6</f>
        <v>3898.5949347187066</v>
      </c>
      <c r="CL391" s="15">
        <f ca="1">(BE391*DCF!M$10-DCF!M$5*MAX(BE391*DCF!M$10,0)-MAX(BE391-BD391,0)/Inputs!$B$10)*DCF!M$6</f>
        <v>4477.3297035385067</v>
      </c>
      <c r="CM391" s="15">
        <f ca="1">(BF391*DCF!C$28-DCF!C$5*MAX(BF391*DCF!C$28,0)-MAX(BF391-Inputs!$B$13,0)/Inputs!$B$17)*DCF!C$6</f>
        <v>3562.6669197581168</v>
      </c>
      <c r="CN391" s="15">
        <f ca="1">(BG391*DCF!D$28-DCF!D$5*MAX(BG391*DCF!D$28,0)-MAX(BG391-BF391,0)/Inputs!$B$17)*DCF!D$6</f>
        <v>3900.4646432752911</v>
      </c>
      <c r="CO391" s="15">
        <f ca="1">(BH391*DCF!E$28-DCF!E$5*MAX(BH391*DCF!E$28,0)-MAX(BH391-BG391,0)/Inputs!$B$17)*DCF!E$6</f>
        <v>4865.7550213940249</v>
      </c>
      <c r="CP391" s="15">
        <f ca="1">(BI391*DCF!F$28-DCF!F$5*MAX(BI391*DCF!F$28,0)-MAX(BI391-BH391,0)/Inputs!$B$17)*DCF!F$6</f>
        <v>6088.9610965290003</v>
      </c>
      <c r="CQ391" s="15">
        <f ca="1">(BJ391*DCF!G$28-DCF!G$5*MAX(BJ391*DCF!G$28,0)-MAX(BJ391-BI391,0)/Inputs!$B$17)*DCF!G$6</f>
        <v>6169.8327321770512</v>
      </c>
      <c r="CR391" s="15">
        <f ca="1">(BK391*DCF!H$28-DCF!H$5*MAX(BK391*DCF!H$28,0)-MAX(BK391-BJ391,0)/Inputs!$B$17)*DCF!H$6</f>
        <v>6146.3437137254514</v>
      </c>
      <c r="CS391" s="15">
        <f ca="1">(BL391*DCF!I$28-DCF!I$5*MAX(BL391*DCF!I$28,0)-MAX(BL391-BK391,0)/Inputs!$B$17)*DCF!I$6</f>
        <v>5970.846639663896</v>
      </c>
      <c r="CT391" s="15">
        <f ca="1">(BM391*DCF!J$28-DCF!J$5*MAX(BM391*DCF!J$28,0)-MAX(BM391-BL391,0)/Inputs!$B$17)*DCF!J$6</f>
        <v>6099.4037212575649</v>
      </c>
      <c r="CU391" s="15">
        <f ca="1">(BN391*DCF!K$28-DCF!K$5*MAX(BN391*DCF!K$28,0)-MAX(BN391-BM391,0)/Inputs!$B$17)*DCF!K$6</f>
        <v>6315.1126643264533</v>
      </c>
      <c r="CV391" s="15">
        <f ca="1">(BO391*DCF!L$28-DCF!L$5*MAX(BO391*DCF!L$28,0)-MAX(BO391-BN391,0)/Inputs!$B$17)*DCF!L$6</f>
        <v>7179.678131746783</v>
      </c>
      <c r="CW391" s="15">
        <f ca="1">(BP391*DCF!M$28-DCF!M$5*MAX(BP391*DCF!M$28,0)-MAX(BP391-BO391,0)/Inputs!$B$17)*DCF!M$6</f>
        <v>8739.8265514008926</v>
      </c>
      <c r="CX391" s="15">
        <f ca="1">(BQ391*DCF!C$46-DCF!C$5*MAX(BQ391*DCF!C$46,0)-MAX(BQ391-Inputs!$B$20,0)/Inputs!$B$24)*DCF!C$6</f>
        <v>-692.13697272895047</v>
      </c>
      <c r="CY391" s="15">
        <f ca="1">(BR391*DCF!D$46-DCF!D$5*MAX(BR391*DCF!D$46,0)-MAX(BR391-BQ391,0)/Inputs!$B$24)*DCF!D$6</f>
        <v>-2035.7703409785508</v>
      </c>
      <c r="CZ391" s="15">
        <f ca="1">(BS391*DCF!E$46-DCF!E$5*MAX(BS391*DCF!E$46,0)-MAX(BS391-BR391,0)/Inputs!$B$24)*DCF!E$6</f>
        <v>-1663.7753879145985</v>
      </c>
      <c r="DA391" s="15">
        <f ca="1">(BT391*DCF!F$46-DCF!F$5*MAX(BT391*DCF!F$46,0)-MAX(BT391-BS391,0)/Inputs!$B$24)*DCF!F$6</f>
        <v>-729.74921793946521</v>
      </c>
      <c r="DB391" s="15">
        <f ca="1">(BU391*DCF!G$46-DCF!G$5*MAX(BU391*DCF!G$46,0)-MAX(BU391-BT391,0)/Inputs!$B$24)*DCF!G$6</f>
        <v>-1995.4671932313288</v>
      </c>
      <c r="DC391" s="15">
        <f ca="1">(BV391*DCF!H$46-DCF!H$5*MAX(BV391*DCF!H$46,0)-MAX(BV391-BU391,0)/Inputs!$B$24)*DCF!H$6</f>
        <v>-629.33994931405834</v>
      </c>
      <c r="DD391" s="15">
        <f ca="1">(BW391*DCF!I$46-DCF!I$5*MAX(BW391*DCF!I$46,0)-MAX(BW391-BV391,0)/Inputs!$B$24)*DCF!I$6</f>
        <v>-285.54565263790187</v>
      </c>
      <c r="DE391" s="15">
        <f ca="1">(BX391*DCF!J$46-DCF!J$5*MAX(BX391*DCF!J$46,0)-MAX(BX391-BW391,0)/Inputs!$B$24)*DCF!J$6</f>
        <v>-2749.604060630435</v>
      </c>
      <c r="DF391" s="15">
        <f ca="1">(BY391*DCF!K$46-DCF!K$5*MAX(BY391*DCF!K$46,0)-MAX(BY391-BX391,0)/Inputs!$B$24)*DCF!K$6</f>
        <v>-1443.2949802765906</v>
      </c>
      <c r="DG391" s="15">
        <f ca="1">(BZ391*DCF!L$46-DCF!L$5*MAX(BZ391*DCF!L$46,0)-MAX(BZ391-BY391,0)/Inputs!$B$24)*DCF!L$6</f>
        <v>-3279.9938277228835</v>
      </c>
      <c r="DH391" s="15">
        <f ca="1">(CA391*DCF!M$46-DCF!M$5*MAX(CA391*DCF!M$46,0)-MAX(CA391-BZ391,0)/Inputs!$B$24)*DCF!M$6</f>
        <v>-233.26196316193182</v>
      </c>
      <c r="DI391" s="15">
        <f ca="1">SUM(CB391:CL391)+BE391*DCF!M$10*(1+Inputs!$B$30)*(1-Inputs!$B$33)*(1-Inputs!$B$30/Inputs!$B$31)/(Inputs!$B$29-Inputs!$B$30)*DCF!M$6</f>
        <v>141100.15276994748</v>
      </c>
      <c r="DJ391" s="15">
        <f ca="1">SUM(CM391:CW391)+BP391*DCF!M$28*(1+Inputs!$B$30)*(1-Inputs!$B$33)*(1-Inputs!$B$30/Inputs!$B$31)/(Inputs!$B$29-Inputs!$B$30)*DCF!M$6</f>
        <v>256897.26978352372</v>
      </c>
      <c r="DK391" s="15">
        <f ca="1">SUM(CX391:DH391)+CA391*DCF!M$46*(1+Inputs!$B$30)*(1-Inputs!$B$33)*(1-Inputs!$B$30/Inputs!$B$31)/(Inputs!$B$29-Inputs!$B$30)*DCF!M$6</f>
        <v>216973.08203178181</v>
      </c>
      <c r="DM391" s="15">
        <f ca="1">DI391+DJ391+DK391+Inputs!$B$34+Inputs!$B$36-Inputs!$B$35</f>
        <v>691821.50458525296</v>
      </c>
    </row>
    <row r="392" spans="1:117" x14ac:dyDescent="0.75">
      <c r="A392" s="11">
        <v>379</v>
      </c>
      <c r="C392" s="24">
        <f t="shared" ca="1" si="217"/>
        <v>1.0291353377256982</v>
      </c>
      <c r="D392" s="24">
        <f t="shared" ca="1" si="217"/>
        <v>0.1710134755432422</v>
      </c>
      <c r="E392" s="24">
        <f t="shared" ca="1" si="217"/>
        <v>-1.412399383011026</v>
      </c>
      <c r="F392" s="24">
        <f t="shared" ca="1" si="217"/>
        <v>0.46092290444267697</v>
      </c>
      <c r="G392" s="24">
        <f t="shared" ca="1" si="217"/>
        <v>-1.2984769196422088</v>
      </c>
      <c r="H392" s="24">
        <f t="shared" ca="1" si="217"/>
        <v>-1.4262095397782539</v>
      </c>
      <c r="I392" s="24">
        <f t="shared" ca="1" si="217"/>
        <v>0.63660328429874913</v>
      </c>
      <c r="J392" s="24">
        <f t="shared" ca="1" si="217"/>
        <v>-0.39728528679934144</v>
      </c>
      <c r="K392" s="24">
        <f t="shared" ca="1" si="217"/>
        <v>1.1116501440099706</v>
      </c>
      <c r="L392" s="24">
        <f t="shared" ca="1" si="217"/>
        <v>1.5919782611751188</v>
      </c>
      <c r="M392" s="24">
        <f t="shared" ca="1" si="217"/>
        <v>0.75536473869714071</v>
      </c>
      <c r="N392" s="24">
        <f ca="1">SQRT(Inputs!$B$38)*C392+SQRT(1-Inputs!$B$38)*_xlfn.NORM.S.INV(RAND())</f>
        <v>1.382601720747914</v>
      </c>
      <c r="O392" s="24">
        <f ca="1">SQRT(Inputs!$B$38)*D392+SQRT(1-Inputs!$B$38)*_xlfn.NORM.S.INV(RAND())</f>
        <v>-0.36385024213896633</v>
      </c>
      <c r="P392" s="24">
        <f ca="1">SQRT(Inputs!$B$38)*E392+SQRT(1-Inputs!$B$38)*_xlfn.NORM.S.INV(RAND())</f>
        <v>-0.56712627314010955</v>
      </c>
      <c r="Q392" s="24">
        <f ca="1">SQRT(Inputs!$B$38)*F392+SQRT(1-Inputs!$B$38)*_xlfn.NORM.S.INV(RAND())</f>
        <v>0.8511173494740234</v>
      </c>
      <c r="R392" s="24">
        <f ca="1">SQRT(Inputs!$B$38)*G392+SQRT(1-Inputs!$B$38)*_xlfn.NORM.S.INV(RAND())</f>
        <v>-0.43672981437285213</v>
      </c>
      <c r="S392" s="24">
        <f ca="1">SQRT(Inputs!$B$38)*H392+SQRT(1-Inputs!$B$38)*_xlfn.NORM.S.INV(RAND())</f>
        <v>-1.2763500149244082</v>
      </c>
      <c r="T392" s="24">
        <f ca="1">SQRT(Inputs!$B$38)*I392+SQRT(1-Inputs!$B$38)*_xlfn.NORM.S.INV(RAND())</f>
        <v>1.1536899816540716</v>
      </c>
      <c r="U392" s="24">
        <f ca="1">SQRT(Inputs!$B$38)*J392+SQRT(1-Inputs!$B$38)*_xlfn.NORM.S.INV(RAND())</f>
        <v>-0.2733071852460181</v>
      </c>
      <c r="V392" s="24">
        <f ca="1">SQRT(Inputs!$B$38)*K392+SQRT(1-Inputs!$B$38)*_xlfn.NORM.S.INV(RAND())</f>
        <v>1.8343796243995176</v>
      </c>
      <c r="W392" s="24">
        <f ca="1">SQRT(Inputs!$B$38)*L392+SQRT(1-Inputs!$B$38)*_xlfn.NORM.S.INV(RAND())</f>
        <v>0.25237896223964573</v>
      </c>
      <c r="X392" s="24">
        <f ca="1">SQRT(Inputs!$B$38)*M392+SQRT(1-Inputs!$B$38)*_xlfn.NORM.S.INV(RAND())</f>
        <v>1.531047646103012</v>
      </c>
      <c r="Y392" s="24">
        <f ca="1">SQRT(Inputs!$B$38)*C392+SQRT(1-Inputs!$B$38)*_xlfn.NORM.S.INV(RAND())</f>
        <v>0.15414730243355207</v>
      </c>
      <c r="Z392" s="24">
        <f ca="1">SQRT(Inputs!$B$38)*D392+SQRT(1-Inputs!$B$38)*_xlfn.NORM.S.INV(RAND())</f>
        <v>0.66603247550526579</v>
      </c>
      <c r="AA392" s="24">
        <f ca="1">SQRT(Inputs!$B$38)*E392+SQRT(1-Inputs!$B$38)*_xlfn.NORM.S.INV(RAND())</f>
        <v>0.42838866546103593</v>
      </c>
      <c r="AB392" s="24">
        <f ca="1">SQRT(Inputs!$B$38)*F392+SQRT(1-Inputs!$B$38)*_xlfn.NORM.S.INV(RAND())</f>
        <v>0.59165244086893054</v>
      </c>
      <c r="AC392" s="24">
        <f ca="1">SQRT(Inputs!$B$38)*G392+SQRT(1-Inputs!$B$38)*_xlfn.NORM.S.INV(RAND())</f>
        <v>-1.9960212107341682</v>
      </c>
      <c r="AD392" s="24">
        <f ca="1">SQRT(Inputs!$B$38)*H392+SQRT(1-Inputs!$B$38)*_xlfn.NORM.S.INV(RAND())</f>
        <v>-1.6824910152230492</v>
      </c>
      <c r="AE392" s="24">
        <f ca="1">SQRT(Inputs!$B$38)*I392+SQRT(1-Inputs!$B$38)*_xlfn.NORM.S.INV(RAND())</f>
        <v>1.1303467498025028</v>
      </c>
      <c r="AF392" s="24">
        <f ca="1">SQRT(Inputs!$B$38)*J392+SQRT(1-Inputs!$B$38)*_xlfn.NORM.S.INV(RAND())</f>
        <v>0.92160182680836167</v>
      </c>
      <c r="AG392" s="24">
        <f ca="1">SQRT(Inputs!$B$38)*K392+SQRT(1-Inputs!$B$38)*_xlfn.NORM.S.INV(RAND())</f>
        <v>-0.72965300653077858</v>
      </c>
      <c r="AH392" s="24">
        <f ca="1">SQRT(Inputs!$B$38)*L392+SQRT(1-Inputs!$B$38)*_xlfn.NORM.S.INV(RAND())</f>
        <v>0.49484188909370924</v>
      </c>
      <c r="AI392" s="24">
        <f ca="1">SQRT(Inputs!$B$38)*M392+SQRT(1-Inputs!$B$38)*_xlfn.NORM.S.INV(RAND())</f>
        <v>1.7497973610329074</v>
      </c>
      <c r="AJ392" s="24">
        <f ca="1">SQRT(Inputs!$B$38)*C392+SQRT(1-Inputs!$B$38)*_xlfn.NORM.S.INV(RAND())</f>
        <v>0.9382163698219842</v>
      </c>
      <c r="AK392" s="24">
        <f ca="1">SQRT(Inputs!$B$38)*D392+SQRT(1-Inputs!$B$38)*_xlfn.NORM.S.INV(RAND())</f>
        <v>-0.34596321345321834</v>
      </c>
      <c r="AL392" s="24">
        <f ca="1">SQRT(Inputs!$B$38)*E392+SQRT(1-Inputs!$B$38)*_xlfn.NORM.S.INV(RAND())</f>
        <v>-2.6021718987493099</v>
      </c>
      <c r="AM392" s="24">
        <f ca="1">SQRT(Inputs!$B$38)*F392+SQRT(1-Inputs!$B$38)*_xlfn.NORM.S.INV(RAND())</f>
        <v>-7.8359912623282013E-2</v>
      </c>
      <c r="AN392" s="24">
        <f ca="1">SQRT(Inputs!$B$38)*G392+SQRT(1-Inputs!$B$38)*_xlfn.NORM.S.INV(RAND())</f>
        <v>1.0747102011383496</v>
      </c>
      <c r="AO392" s="24">
        <f ca="1">SQRT(Inputs!$B$38)*H392+SQRT(1-Inputs!$B$38)*_xlfn.NORM.S.INV(RAND())</f>
        <v>-1.244061855954629</v>
      </c>
      <c r="AP392" s="24">
        <f ca="1">SQRT(Inputs!$B$38)*I392+SQRT(1-Inputs!$B$38)*_xlfn.NORM.S.INV(RAND())</f>
        <v>0.84325045364619533</v>
      </c>
      <c r="AQ392" s="24">
        <f ca="1">SQRT(Inputs!$B$38)*J392+SQRT(1-Inputs!$B$38)*_xlfn.NORM.S.INV(RAND())</f>
        <v>-1.6157030098349314</v>
      </c>
      <c r="AR392" s="24">
        <f ca="1">SQRT(Inputs!$B$38)*K392+SQRT(1-Inputs!$B$38)*_xlfn.NORM.S.INV(RAND())</f>
        <v>1.1946474871595418</v>
      </c>
      <c r="AS392" s="24">
        <f ca="1">SQRT(Inputs!$B$38)*L392+SQRT(1-Inputs!$B$38)*_xlfn.NORM.S.INV(RAND())</f>
        <v>1.5135852413936908</v>
      </c>
      <c r="AT392" s="24">
        <f ca="1">SQRT(Inputs!$B$38)*M392+SQRT(1-Inputs!$B$38)*_xlfn.NORM.S.INV(RAND())</f>
        <v>1.1653491877110851</v>
      </c>
      <c r="AU392" s="15">
        <f ca="1">Inputs!$B$6*EXP($B$8-0.5*C$5^2+C$5*N392)</f>
        <v>6206.9096406274284</v>
      </c>
      <c r="AV392" s="15">
        <f t="shared" ca="1" si="183"/>
        <v>7161.7071481712328</v>
      </c>
      <c r="AW392" s="15">
        <f t="shared" ca="1" si="184"/>
        <v>8089.3578516462949</v>
      </c>
      <c r="AX392" s="15">
        <f t="shared" ca="1" si="185"/>
        <v>10984.331856957198</v>
      </c>
      <c r="AY392" s="15">
        <f t="shared" ca="1" si="186"/>
        <v>12756.455774742344</v>
      </c>
      <c r="AZ392" s="15">
        <f t="shared" ca="1" si="187"/>
        <v>13555.813521039549</v>
      </c>
      <c r="BA392" s="15">
        <f t="shared" ca="1" si="188"/>
        <v>18717.812333806356</v>
      </c>
      <c r="BB392" s="15">
        <f t="shared" ca="1" si="189"/>
        <v>22297.312463858721</v>
      </c>
      <c r="BC392" s="15">
        <f t="shared" ca="1" si="190"/>
        <v>32598.676599319311</v>
      </c>
      <c r="BD392" s="15">
        <f t="shared" ca="1" si="191"/>
        <v>40890.403973815075</v>
      </c>
      <c r="BE392" s="15">
        <f t="shared" ca="1" si="192"/>
        <v>57603.768569760425</v>
      </c>
      <c r="BF392" s="15">
        <f ca="1">Inputs!$B$13*EXP($B$9-0.5*C$6^2+C$6*Y392)</f>
        <v>14260.212245723958</v>
      </c>
      <c r="BG392" s="15">
        <f t="shared" ca="1" si="193"/>
        <v>19598.730611186929</v>
      </c>
      <c r="BH392" s="15">
        <f t="shared" ca="1" si="194"/>
        <v>25709.345446164469</v>
      </c>
      <c r="BI392" s="15">
        <f t="shared" ca="1" si="195"/>
        <v>34472.726134175522</v>
      </c>
      <c r="BJ392" s="15">
        <f t="shared" ca="1" si="196"/>
        <v>31694.86333229407</v>
      </c>
      <c r="BK392" s="15">
        <f t="shared" ca="1" si="197"/>
        <v>30935.980114537375</v>
      </c>
      <c r="BL392" s="15">
        <f t="shared" ca="1" si="198"/>
        <v>43996.015429652194</v>
      </c>
      <c r="BM392" s="15">
        <f t="shared" ca="1" si="199"/>
        <v>60640.553182616182</v>
      </c>
      <c r="BN392" s="15">
        <f t="shared" ca="1" si="200"/>
        <v>68336.061742674254</v>
      </c>
      <c r="BO392" s="15">
        <f t="shared" ca="1" si="201"/>
        <v>89058.631195808222</v>
      </c>
      <c r="BP392" s="15">
        <f t="shared" ca="1" si="202"/>
        <v>133648.77439500423</v>
      </c>
      <c r="BQ392" s="15">
        <f ca="1">Inputs!$B$20*EXP($B$10-0.5*C$7^2+C$7*AJ392)</f>
        <v>5983.122033586058</v>
      </c>
      <c r="BR392" s="15">
        <f t="shared" ca="1" si="203"/>
        <v>7273.6121721353602</v>
      </c>
      <c r="BS392" s="15">
        <f t="shared" ca="1" si="204"/>
        <v>4717.4527577391154</v>
      </c>
      <c r="BT392" s="15">
        <f t="shared" ca="1" si="205"/>
        <v>6372.0013283317148</v>
      </c>
      <c r="BU392" s="15">
        <f t="shared" ca="1" si="206"/>
        <v>11453.512155959255</v>
      </c>
      <c r="BV392" s="15">
        <f t="shared" ca="1" si="207"/>
        <v>12040.084003781221</v>
      </c>
      <c r="BW392" s="15">
        <f t="shared" ca="1" si="208"/>
        <v>20084.072443080313</v>
      </c>
      <c r="BX392" s="15">
        <f t="shared" ca="1" si="209"/>
        <v>20318.576026778112</v>
      </c>
      <c r="BY392" s="15">
        <f t="shared" ca="1" si="210"/>
        <v>35780.699110032729</v>
      </c>
      <c r="BZ392" s="15">
        <f t="shared" ca="1" si="211"/>
        <v>66311.901349335007</v>
      </c>
      <c r="CA392" s="15">
        <f t="shared" ca="1" si="212"/>
        <v>114580.09802480623</v>
      </c>
      <c r="CB392" s="15">
        <f ca="1">(AU392*DCF!C$10-DCF!C$5*MAX(AU392*DCF!C$10,0)-MAX(AU392-Inputs!$B$6,0)/Inputs!$B$10)*DCF!C$6</f>
        <v>1034.199583067965</v>
      </c>
      <c r="CC392" s="15">
        <f ca="1">(AV392*DCF!D$10-DCF!D$5*MAX(AV392*DCF!D$10,0)-MAX(AV392-AU392,0)/Inputs!$B$10)*DCF!D$6</f>
        <v>1512.8152150048368</v>
      </c>
      <c r="CD392" s="15">
        <f ca="1">(AW392*DCF!E$10-DCF!E$5*MAX(AW392*DCF!E$10,0)-MAX(AW392-AV392,0)/Inputs!$B$10)*DCF!E$6</f>
        <v>1658.7586022117039</v>
      </c>
      <c r="CE392" s="15">
        <f ca="1">(AX392*DCF!F$10-DCF!F$5*MAX(AX392*DCF!F$10,0)-MAX(AX392-AW392,0)/Inputs!$B$10)*DCF!F$6</f>
        <v>1795.4898231464542</v>
      </c>
      <c r="CF392" s="15">
        <f ca="1">(AY392*DCF!G$10-DCF!G$5*MAX(AY392*DCF!G$10,0)-MAX(AY392-AX392,0)/Inputs!$B$10)*DCF!G$6</f>
        <v>2287.7053732608333</v>
      </c>
      <c r="CG392" s="15">
        <f ca="1">(AZ392*DCF!H$10-DCF!H$5*MAX(AZ392*DCF!H$10,0)-MAX(AZ392-AY392,0)/Inputs!$B$10)*DCF!H$6</f>
        <v>2489.9306202125226</v>
      </c>
      <c r="CH392" s="15">
        <f ca="1">(BA392*DCF!I$10-DCF!I$5*MAX(BA392*DCF!I$10,0)-MAX(BA392-AZ392,0)/Inputs!$B$10)*DCF!I$6</f>
        <v>2572.3128201290497</v>
      </c>
      <c r="CI392" s="15">
        <f ca="1">(BB392*DCF!J$10-DCF!J$5*MAX(BB392*DCF!J$10,0)-MAX(BB392-BA392,0)/Inputs!$B$10)*DCF!J$6</f>
        <v>3283.8562965133178</v>
      </c>
      <c r="CJ392" s="15">
        <f ca="1">(BC392*DCF!K$10-DCF!K$5*MAX(BC392*DCF!K$10,0)-MAX(BC392-BB392,0)/Inputs!$B$10)*DCF!K$6</f>
        <v>3805.8292313411343</v>
      </c>
      <c r="CK392" s="15">
        <f ca="1">(BD392*DCF!L$10-DCF!L$5*MAX(BD392*DCF!L$10,0)-MAX(BD392-BC392,0)/Inputs!$B$10)*DCF!L$6</f>
        <v>5094.7958855442403</v>
      </c>
      <c r="CL392" s="15">
        <f ca="1">(BE392*DCF!M$10-DCF!M$5*MAX(BE392*DCF!M$10,0)-MAX(BE392-BD392,0)/Inputs!$B$10)*DCF!M$6</f>
        <v>6132.0468132825026</v>
      </c>
      <c r="CM392" s="15">
        <f ca="1">(BF392*DCF!C$28-DCF!C$5*MAX(BF392*DCF!C$28,0)-MAX(BF392-Inputs!$B$13,0)/Inputs!$B$17)*DCF!C$6</f>
        <v>3688.5638469999076</v>
      </c>
      <c r="CN392" s="15">
        <f ca="1">(BG392*DCF!D$28-DCF!D$5*MAX(BG392*DCF!D$28,0)-MAX(BG392-BF392,0)/Inputs!$B$17)*DCF!D$6</f>
        <v>4633.3274499923637</v>
      </c>
      <c r="CO392" s="15">
        <f ca="1">(BH392*DCF!E$28-DCF!E$5*MAX(BH392*DCF!E$28,0)-MAX(BH392-BG392,0)/Inputs!$B$17)*DCF!E$6</f>
        <v>6077.0263496681491</v>
      </c>
      <c r="CP392" s="15">
        <f ca="1">(BI392*DCF!F$28-DCF!F$5*MAX(BI392*DCF!F$28,0)-MAX(BI392-BH392,0)/Inputs!$B$17)*DCF!F$6</f>
        <v>7762.9251340397195</v>
      </c>
      <c r="CQ392" s="15">
        <f ca="1">(BJ392*DCF!G$28-DCF!G$5*MAX(BJ392*DCF!G$28,0)-MAX(BJ392-BI392,0)/Inputs!$B$17)*DCF!G$6</f>
        <v>8223.4727597988731</v>
      </c>
      <c r="CR392" s="15">
        <f ca="1">(BK392*DCF!H$28-DCF!H$5*MAX(BK392*DCF!H$28,0)-MAX(BK392-BJ392,0)/Inputs!$B$17)*DCF!H$6</f>
        <v>7650.8091905848687</v>
      </c>
      <c r="CS392" s="15">
        <f ca="1">(BL392*DCF!I$28-DCF!I$5*MAX(BL392*DCF!I$28,0)-MAX(BL392-BK392,0)/Inputs!$B$17)*DCF!I$6</f>
        <v>8471.2811962938722</v>
      </c>
      <c r="CT392" s="15">
        <f ca="1">(BM392*DCF!J$28-DCF!J$5*MAX(BM392*DCF!J$28,0)-MAX(BM392-BL392,0)/Inputs!$B$17)*DCF!J$6</f>
        <v>11320.94778202244</v>
      </c>
      <c r="CU392" s="15">
        <f ca="1">(BN392*DCF!K$28-DCF!K$5*MAX(BN392*DCF!K$28,0)-MAX(BN392-BM392,0)/Inputs!$B$17)*DCF!K$6</f>
        <v>13488.833154272397</v>
      </c>
      <c r="CV392" s="15">
        <f ca="1">(BO392*DCF!L$28-DCF!L$5*MAX(BO392*DCF!L$28,0)-MAX(BO392-BN392,0)/Inputs!$B$17)*DCF!L$6</f>
        <v>15424.272964764874</v>
      </c>
      <c r="CW392" s="15">
        <f ca="1">(BP392*DCF!M$28-DCF!M$5*MAX(BP392*DCF!M$28,0)-MAX(BP392-BO392,0)/Inputs!$B$17)*DCF!M$6</f>
        <v>20485.171332956335</v>
      </c>
      <c r="CX392" s="15">
        <f ca="1">(BQ392*DCF!C$46-DCF!C$5*MAX(BQ392*DCF!C$46,0)-MAX(BQ392-Inputs!$B$20,0)/Inputs!$B$24)*DCF!C$6</f>
        <v>-2666.8281987894165</v>
      </c>
      <c r="CY392" s="15">
        <f ca="1">(BR392*DCF!D$46-DCF!D$5*MAX(BR392*DCF!D$46,0)-MAX(BR392-BQ392,0)/Inputs!$B$24)*DCF!D$6</f>
        <v>-1792.0774050332325</v>
      </c>
      <c r="CZ392" s="15">
        <f ca="1">(BS392*DCF!E$46-DCF!E$5*MAX(BS392*DCF!E$46,0)-MAX(BS392-BR392,0)/Inputs!$B$24)*DCF!E$6</f>
        <v>-557.84700230414137</v>
      </c>
      <c r="DA392" s="15">
        <f ca="1">(BT392*DCF!F$46-DCF!F$5*MAX(BT392*DCF!F$46,0)-MAX(BT392-BS392,0)/Inputs!$B$24)*DCF!F$6</f>
        <v>-1066.5228624177114</v>
      </c>
      <c r="DB392" s="15">
        <f ca="1">(BU392*DCF!G$46-DCF!G$5*MAX(BU392*DCF!G$46,0)-MAX(BU392-BT392,0)/Inputs!$B$24)*DCF!G$6</f>
        <v>-2094.5933635684391</v>
      </c>
      <c r="DC392" s="15">
        <f ca="1">(BV392*DCF!H$46-DCF!H$5*MAX(BV392*DCF!H$46,0)-MAX(BV392-BU392,0)/Inputs!$B$24)*DCF!H$6</f>
        <v>-182.27360772533581</v>
      </c>
      <c r="DD392" s="15">
        <f ca="1">(BW392*DCF!I$46-DCF!I$5*MAX(BW392*DCF!I$46,0)-MAX(BW392-BV392,0)/Inputs!$B$24)*DCF!I$6</f>
        <v>-1845.2684577525131</v>
      </c>
      <c r="DE392" s="15">
        <f ca="1">(BX392*DCF!J$46-DCF!J$5*MAX(BX392*DCF!J$46,0)-MAX(BX392-BW392,0)/Inputs!$B$24)*DCF!J$6</f>
        <v>790.12154108688594</v>
      </c>
      <c r="DF392" s="15">
        <f ca="1">(BY392*DCF!K$46-DCF!K$5*MAX(BY392*DCF!K$46,0)-MAX(BY392-BX392,0)/Inputs!$B$24)*DCF!K$6</f>
        <v>-1743.8954373929575</v>
      </c>
      <c r="DG392" s="15">
        <f ca="1">(BZ392*DCF!L$46-DCF!L$5*MAX(BZ392*DCF!L$46,0)-MAX(BZ392-BY392,0)/Inputs!$B$24)*DCF!L$6</f>
        <v>-2325.4773543936485</v>
      </c>
      <c r="DH392" s="15">
        <f ca="1">(CA392*DCF!M$46-DCF!M$5*MAX(CA392*DCF!M$46,0)-MAX(CA392-BZ392,0)/Inputs!$B$24)*DCF!M$6</f>
        <v>-1108.1358120791974</v>
      </c>
      <c r="DI392" s="15">
        <f ca="1">SUM(CB392:CL392)+BE392*DCF!M$10*(1+Inputs!$B$30)*(1-Inputs!$B$33)*(1-Inputs!$B$30/Inputs!$B$31)/(Inputs!$B$29-Inputs!$B$30)*DCF!M$6</f>
        <v>191979.78992433904</v>
      </c>
      <c r="DJ392" s="15">
        <f ca="1">SUM(CM392:CW392)+BP392*DCF!M$28*(1+Inputs!$B$30)*(1-Inputs!$B$33)*(1-Inputs!$B$30/Inputs!$B$31)/(Inputs!$B$29-Inputs!$B$30)*DCF!M$6</f>
        <v>603155.03977922886</v>
      </c>
      <c r="DK392" s="15">
        <f ca="1">SUM(CX392:DH392)+CA392*DCF!M$46*(1+Inputs!$B$30)*(1-Inputs!$B$33)*(1-Inputs!$B$30/Inputs!$B$31)/(Inputs!$B$29-Inputs!$B$30)*DCF!M$6</f>
        <v>162561.60646628303</v>
      </c>
      <c r="DM392" s="15">
        <f ca="1">DI392+DJ392+DK392+Inputs!$B$34+Inputs!$B$36-Inputs!$B$35</f>
        <v>1034547.4361698509</v>
      </c>
    </row>
    <row r="393" spans="1:117" x14ac:dyDescent="0.75">
      <c r="A393" s="11">
        <v>380</v>
      </c>
      <c r="C393" s="24">
        <f t="shared" ca="1" si="217"/>
        <v>0.12237129390775829</v>
      </c>
      <c r="D393" s="24">
        <f t="shared" ca="1" si="217"/>
        <v>0.1170156521916947</v>
      </c>
      <c r="E393" s="24">
        <f t="shared" ca="1" si="217"/>
        <v>-0.71940001780376939</v>
      </c>
      <c r="F393" s="24">
        <f t="shared" ca="1" si="217"/>
        <v>0.22829002664710721</v>
      </c>
      <c r="G393" s="24">
        <f t="shared" ca="1" si="217"/>
        <v>0.36890189925024502</v>
      </c>
      <c r="H393" s="24">
        <f t="shared" ca="1" si="217"/>
        <v>-1.8075954447511107</v>
      </c>
      <c r="I393" s="24">
        <f t="shared" ca="1" si="217"/>
        <v>1.5821187882828411</v>
      </c>
      <c r="J393" s="24">
        <f t="shared" ca="1" si="217"/>
        <v>8.9764217683907632E-2</v>
      </c>
      <c r="K393" s="24">
        <f t="shared" ca="1" si="217"/>
        <v>-0.28950374036784882</v>
      </c>
      <c r="L393" s="24">
        <f t="shared" ca="1" si="217"/>
        <v>-0.11249640961986838</v>
      </c>
      <c r="M393" s="24">
        <f t="shared" ca="1" si="217"/>
        <v>1.1513777705225692</v>
      </c>
      <c r="N393" s="24">
        <f ca="1">SQRT(Inputs!$B$38)*C393+SQRT(1-Inputs!$B$38)*_xlfn.NORM.S.INV(RAND())</f>
        <v>0.28984438382863326</v>
      </c>
      <c r="O393" s="24">
        <f ca="1">SQRT(Inputs!$B$38)*D393+SQRT(1-Inputs!$B$38)*_xlfn.NORM.S.INV(RAND())</f>
        <v>1.0552627441811031</v>
      </c>
      <c r="P393" s="24">
        <f ca="1">SQRT(Inputs!$B$38)*E393+SQRT(1-Inputs!$B$38)*_xlfn.NORM.S.INV(RAND())</f>
        <v>0.70403739527155529</v>
      </c>
      <c r="Q393" s="24">
        <f ca="1">SQRT(Inputs!$B$38)*F393+SQRT(1-Inputs!$B$38)*_xlfn.NORM.S.INV(RAND())</f>
        <v>0.12065401524642803</v>
      </c>
      <c r="R393" s="24">
        <f ca="1">SQRT(Inputs!$B$38)*G393+SQRT(1-Inputs!$B$38)*_xlfn.NORM.S.INV(RAND())</f>
        <v>1.211435642631296</v>
      </c>
      <c r="S393" s="24">
        <f ca="1">SQRT(Inputs!$B$38)*H393+SQRT(1-Inputs!$B$38)*_xlfn.NORM.S.INV(RAND())</f>
        <v>-1.5259951983074433</v>
      </c>
      <c r="T393" s="24">
        <f ca="1">SQRT(Inputs!$B$38)*I393+SQRT(1-Inputs!$B$38)*_xlfn.NORM.S.INV(RAND())</f>
        <v>1.4641608426158559</v>
      </c>
      <c r="U393" s="24">
        <f ca="1">SQRT(Inputs!$B$38)*J393+SQRT(1-Inputs!$B$38)*_xlfn.NORM.S.INV(RAND())</f>
        <v>0.47761587374221864</v>
      </c>
      <c r="V393" s="24">
        <f ca="1">SQRT(Inputs!$B$38)*K393+SQRT(1-Inputs!$B$38)*_xlfn.NORM.S.INV(RAND())</f>
        <v>-0.79107999046694899</v>
      </c>
      <c r="W393" s="24">
        <f ca="1">SQRT(Inputs!$B$38)*L393+SQRT(1-Inputs!$B$38)*_xlfn.NORM.S.INV(RAND())</f>
        <v>2.0125820165128469E-2</v>
      </c>
      <c r="X393" s="24">
        <f ca="1">SQRT(Inputs!$B$38)*M393+SQRT(1-Inputs!$B$38)*_xlfn.NORM.S.INV(RAND())</f>
        <v>0.58474321121782546</v>
      </c>
      <c r="Y393" s="24">
        <f ca="1">SQRT(Inputs!$B$38)*C393+SQRT(1-Inputs!$B$38)*_xlfn.NORM.S.INV(RAND())</f>
        <v>1.1361167823916778</v>
      </c>
      <c r="Z393" s="24">
        <f ca="1">SQRT(Inputs!$B$38)*D393+SQRT(1-Inputs!$B$38)*_xlfn.NORM.S.INV(RAND())</f>
        <v>-1.3722293693315142</v>
      </c>
      <c r="AA393" s="24">
        <f ca="1">SQRT(Inputs!$B$38)*E393+SQRT(1-Inputs!$B$38)*_xlfn.NORM.S.INV(RAND())</f>
        <v>0.10289524661755756</v>
      </c>
      <c r="AB393" s="24">
        <f ca="1">SQRT(Inputs!$B$38)*F393+SQRT(1-Inputs!$B$38)*_xlfn.NORM.S.INV(RAND())</f>
        <v>0.14756957843892282</v>
      </c>
      <c r="AC393" s="24">
        <f ca="1">SQRT(Inputs!$B$38)*G393+SQRT(1-Inputs!$B$38)*_xlfn.NORM.S.INV(RAND())</f>
        <v>-0.75468021737900215</v>
      </c>
      <c r="AD393" s="24">
        <f ca="1">SQRT(Inputs!$B$38)*H393+SQRT(1-Inputs!$B$38)*_xlfn.NORM.S.INV(RAND())</f>
        <v>-1.161974364916458</v>
      </c>
      <c r="AE393" s="24">
        <f ca="1">SQRT(Inputs!$B$38)*I393+SQRT(1-Inputs!$B$38)*_xlfn.NORM.S.INV(RAND())</f>
        <v>2.1313305196668062</v>
      </c>
      <c r="AF393" s="24">
        <f ca="1">SQRT(Inputs!$B$38)*J393+SQRT(1-Inputs!$B$38)*_xlfn.NORM.S.INV(RAND())</f>
        <v>1.6983704324931748</v>
      </c>
      <c r="AG393" s="24">
        <f ca="1">SQRT(Inputs!$B$38)*K393+SQRT(1-Inputs!$B$38)*_xlfn.NORM.S.INV(RAND())</f>
        <v>0.33363977475595064</v>
      </c>
      <c r="AH393" s="24">
        <f ca="1">SQRT(Inputs!$B$38)*L393+SQRT(1-Inputs!$B$38)*_xlfn.NORM.S.INV(RAND())</f>
        <v>1.0324579432637551</v>
      </c>
      <c r="AI393" s="24">
        <f ca="1">SQRT(Inputs!$B$38)*M393+SQRT(1-Inputs!$B$38)*_xlfn.NORM.S.INV(RAND())</f>
        <v>1.1160847783588204</v>
      </c>
      <c r="AJ393" s="24">
        <f ca="1">SQRT(Inputs!$B$38)*C393+SQRT(1-Inputs!$B$38)*_xlfn.NORM.S.INV(RAND())</f>
        <v>-0.75498185950572394</v>
      </c>
      <c r="AK393" s="24">
        <f ca="1">SQRT(Inputs!$B$38)*D393+SQRT(1-Inputs!$B$38)*_xlfn.NORM.S.INV(RAND())</f>
        <v>-0.54932447830747544</v>
      </c>
      <c r="AL393" s="24">
        <f ca="1">SQRT(Inputs!$B$38)*E393+SQRT(1-Inputs!$B$38)*_xlfn.NORM.S.INV(RAND())</f>
        <v>-0.39561702755367611</v>
      </c>
      <c r="AM393" s="24">
        <f ca="1">SQRT(Inputs!$B$38)*F393+SQRT(1-Inputs!$B$38)*_xlfn.NORM.S.INV(RAND())</f>
        <v>0.56770874627296153</v>
      </c>
      <c r="AN393" s="24">
        <f ca="1">SQRT(Inputs!$B$38)*G393+SQRT(1-Inputs!$B$38)*_xlfn.NORM.S.INV(RAND())</f>
        <v>1.0169123345380575</v>
      </c>
      <c r="AO393" s="24">
        <f ca="1">SQRT(Inputs!$B$38)*H393+SQRT(1-Inputs!$B$38)*_xlfn.NORM.S.INV(RAND())</f>
        <v>-0.57216026035618084</v>
      </c>
      <c r="AP393" s="24">
        <f ca="1">SQRT(Inputs!$B$38)*I393+SQRT(1-Inputs!$B$38)*_xlfn.NORM.S.INV(RAND())</f>
        <v>0.70123444992716422</v>
      </c>
      <c r="AQ393" s="24">
        <f ca="1">SQRT(Inputs!$B$38)*J393+SQRT(1-Inputs!$B$38)*_xlfn.NORM.S.INV(RAND())</f>
        <v>-1.4352154924932294</v>
      </c>
      <c r="AR393" s="24">
        <f ca="1">SQRT(Inputs!$B$38)*K393+SQRT(1-Inputs!$B$38)*_xlfn.NORM.S.INV(RAND())</f>
        <v>-0.27653463354506386</v>
      </c>
      <c r="AS393" s="24">
        <f ca="1">SQRT(Inputs!$B$38)*L393+SQRT(1-Inputs!$B$38)*_xlfn.NORM.S.INV(RAND())</f>
        <v>-0.2272351902348424</v>
      </c>
      <c r="AT393" s="24">
        <f ca="1">SQRT(Inputs!$B$38)*M393+SQRT(1-Inputs!$B$38)*_xlfn.NORM.S.INV(RAND())</f>
        <v>0.60606048397138734</v>
      </c>
      <c r="AU393" s="15">
        <f ca="1">Inputs!$B$6*EXP($B$8-0.5*C$5^2+C$5*N393)</f>
        <v>5200.6059049232526</v>
      </c>
      <c r="AV393" s="15">
        <f t="shared" ca="1" si="183"/>
        <v>7392.8655294940263</v>
      </c>
      <c r="AW393" s="15">
        <f t="shared" ca="1" si="184"/>
        <v>9912.2604828803724</v>
      </c>
      <c r="AX393" s="15">
        <f t="shared" ca="1" si="185"/>
        <v>12285.676257583687</v>
      </c>
      <c r="AY393" s="15">
        <f t="shared" ca="1" si="186"/>
        <v>17296.211777611035</v>
      </c>
      <c r="AZ393" s="15">
        <f t="shared" ca="1" si="187"/>
        <v>17881.644517341712</v>
      </c>
      <c r="BA393" s="15">
        <f t="shared" ca="1" si="188"/>
        <v>25506.380359915194</v>
      </c>
      <c r="BB393" s="15">
        <f t="shared" ca="1" si="189"/>
        <v>32758.219347817412</v>
      </c>
      <c r="BC393" s="15">
        <f t="shared" ca="1" si="190"/>
        <v>37170.822676148127</v>
      </c>
      <c r="BD393" s="15">
        <f t="shared" ca="1" si="191"/>
        <v>45623.56605325119</v>
      </c>
      <c r="BE393" s="15">
        <f t="shared" ca="1" si="192"/>
        <v>58964.009771137753</v>
      </c>
      <c r="BF393" s="15">
        <f ca="1">Inputs!$B$13*EXP($B$9-0.5*C$6^2+C$6*Y393)</f>
        <v>17324.929577590156</v>
      </c>
      <c r="BG393" s="15">
        <f t="shared" ca="1" si="193"/>
        <v>16483.456861458024</v>
      </c>
      <c r="BH393" s="15">
        <f t="shared" ca="1" si="194"/>
        <v>20486.405810046726</v>
      </c>
      <c r="BI393" s="15">
        <f t="shared" ca="1" si="195"/>
        <v>25654.588290073967</v>
      </c>
      <c r="BJ393" s="15">
        <f t="shared" ca="1" si="196"/>
        <v>28209.036181366424</v>
      </c>
      <c r="BK393" s="15">
        <f t="shared" ca="1" si="197"/>
        <v>29555.578259757025</v>
      </c>
      <c r="BL393" s="15">
        <f t="shared" ca="1" si="198"/>
        <v>47854.76923861754</v>
      </c>
      <c r="BM393" s="15">
        <f t="shared" ca="1" si="199"/>
        <v>72641.156970152646</v>
      </c>
      <c r="BN393" s="15">
        <f t="shared" ca="1" si="200"/>
        <v>92983.869085662736</v>
      </c>
      <c r="BO393" s="15">
        <f t="shared" ca="1" si="201"/>
        <v>128995.29825341764</v>
      </c>
      <c r="BP393" s="15">
        <f t="shared" ca="1" si="202"/>
        <v>180169.65901891619</v>
      </c>
      <c r="BQ393" s="15">
        <f ca="1">Inputs!$B$20*EXP($B$10-0.5*C$7^2+C$7*AJ393)</f>
        <v>3281.8077411570107</v>
      </c>
      <c r="BR393" s="15">
        <f t="shared" ca="1" si="203"/>
        <v>3740.1340594565104</v>
      </c>
      <c r="BS393" s="15">
        <f t="shared" ca="1" si="204"/>
        <v>4571.6143377248009</v>
      </c>
      <c r="BT393" s="15">
        <f t="shared" ca="1" si="205"/>
        <v>7315.5019032446353</v>
      </c>
      <c r="BU393" s="15">
        <f t="shared" ca="1" si="206"/>
        <v>12966.811405362478</v>
      </c>
      <c r="BV393" s="15">
        <f t="shared" ca="1" si="207"/>
        <v>15858.673536552331</v>
      </c>
      <c r="BW393" s="15">
        <f t="shared" ca="1" si="208"/>
        <v>25670.556298249056</v>
      </c>
      <c r="BX393" s="15">
        <f t="shared" ca="1" si="209"/>
        <v>26927.180429963559</v>
      </c>
      <c r="BY393" s="15">
        <f t="shared" ca="1" si="210"/>
        <v>35785.248851073025</v>
      </c>
      <c r="BZ393" s="15">
        <f t="shared" ca="1" si="211"/>
        <v>48157.402537958398</v>
      </c>
      <c r="CA393" s="15">
        <f t="shared" ca="1" si="212"/>
        <v>75338.670628877793</v>
      </c>
      <c r="CB393" s="15">
        <f ca="1">(AU393*DCF!C$10-DCF!C$5*MAX(AU393*DCF!C$10,0)-MAX(AU393-Inputs!$B$6,0)/Inputs!$B$10)*DCF!C$6</f>
        <v>1041.3747080679416</v>
      </c>
      <c r="CC393" s="15">
        <f ca="1">(AV393*DCF!D$10-DCF!D$5*MAX(AV393*DCF!D$10,0)-MAX(AV393-AU393,0)/Inputs!$B$10)*DCF!D$6</f>
        <v>1267.4357538529366</v>
      </c>
      <c r="CD393" s="15">
        <f ca="1">(AW393*DCF!E$10-DCF!E$5*MAX(AW393*DCF!E$10,0)-MAX(AW393-AV393,0)/Inputs!$B$10)*DCF!E$6</f>
        <v>1721.1110797166343</v>
      </c>
      <c r="CE393" s="15">
        <f ca="1">(AX393*DCF!F$10-DCF!F$5*MAX(AX393*DCF!F$10,0)-MAX(AX393-AW393,0)/Inputs!$B$10)*DCF!F$6</f>
        <v>2188.0945687168241</v>
      </c>
      <c r="CF393" s="15">
        <f ca="1">(AY393*DCF!G$10-DCF!G$5*MAX(AY393*DCF!G$10,0)-MAX(AY393-AX393,0)/Inputs!$B$10)*DCF!G$6</f>
        <v>2600.5973380723062</v>
      </c>
      <c r="CG393" s="15">
        <f ca="1">(AZ393*DCF!H$10-DCF!H$5*MAX(AZ393*DCF!H$10,0)-MAX(AZ393-AY393,0)/Inputs!$B$10)*DCF!H$6</f>
        <v>3367.7800310137741</v>
      </c>
      <c r="CH393" s="15">
        <f ca="1">(BA393*DCF!I$10-DCF!I$5*MAX(BA393*DCF!I$10,0)-MAX(BA393-AZ393,0)/Inputs!$B$10)*DCF!I$6</f>
        <v>3408.3613913897575</v>
      </c>
      <c r="CI393" s="15">
        <f ca="1">(BB393*DCF!J$10-DCF!J$5*MAX(BB393*DCF!J$10,0)-MAX(BB393-BA393,0)/Inputs!$B$10)*DCF!J$6</f>
        <v>4522.4897518773705</v>
      </c>
      <c r="CJ393" s="15">
        <f ca="1">(BC393*DCF!K$10-DCF!K$5*MAX(BC393*DCF!K$10,0)-MAX(BC393-BB393,0)/Inputs!$B$10)*DCF!K$6</f>
        <v>5366.2081902129921</v>
      </c>
      <c r="CK393" s="15">
        <f ca="1">(BD393*DCF!L$10-DCF!L$5*MAX(BD393*DCF!L$10,0)-MAX(BD393-BC393,0)/Inputs!$B$10)*DCF!L$6</f>
        <v>5787.8247565654601</v>
      </c>
      <c r="CL393" s="15">
        <f ca="1">(BE393*DCF!M$10-DCF!M$5*MAX(BE393*DCF!M$10,0)-MAX(BE393-BD393,0)/Inputs!$B$10)*DCF!M$6</f>
        <v>6726.9258784502745</v>
      </c>
      <c r="CM393" s="15">
        <f ca="1">(BF393*DCF!C$28-DCF!C$5*MAX(BF393*DCF!C$28,0)-MAX(BF393-Inputs!$B$13,0)/Inputs!$B$17)*DCF!C$6</f>
        <v>3916.108565205765</v>
      </c>
      <c r="CN393" s="15">
        <f ca="1">(BG393*DCF!D$28-DCF!D$5*MAX(BG393*DCF!D$28,0)-MAX(BG393-BF393,0)/Inputs!$B$17)*DCF!D$6</f>
        <v>4854.7582170228006</v>
      </c>
      <c r="CO393" s="15">
        <f ca="1">(BH393*DCF!E$28-DCF!E$5*MAX(BH393*DCF!E$28,0)-MAX(BH393-BG393,0)/Inputs!$B$17)*DCF!E$6</f>
        <v>5013.1887773855597</v>
      </c>
      <c r="CP393" s="15">
        <f ca="1">(BI393*DCF!F$28-DCF!F$5*MAX(BI393*DCF!F$28,0)-MAX(BI393-BH393,0)/Inputs!$B$17)*DCF!F$6</f>
        <v>6023.5956469284311</v>
      </c>
      <c r="CQ393" s="15">
        <f ca="1">(BJ393*DCF!G$28-DCF!G$5*MAX(BJ393*DCF!G$28,0)-MAX(BJ393-BI393,0)/Inputs!$B$17)*DCF!G$6</f>
        <v>6889.4155581448367</v>
      </c>
      <c r="CR393" s="15">
        <f ca="1">(BK393*DCF!H$28-DCF!H$5*MAX(BK393*DCF!H$28,0)-MAX(BK393-BJ393,0)/Inputs!$B$17)*DCF!H$6</f>
        <v>7100.2057320693975</v>
      </c>
      <c r="CS393" s="15">
        <f ca="1">(BL393*DCF!I$28-DCF!I$5*MAX(BL393*DCF!I$28,0)-MAX(BL393-BK393,0)/Inputs!$B$17)*DCF!I$6</f>
        <v>8626.6994181488535</v>
      </c>
      <c r="CT393" s="15">
        <f ca="1">(BM393*DCF!J$28-DCF!J$5*MAX(BM393*DCF!J$28,0)-MAX(BM393-BL393,0)/Inputs!$B$17)*DCF!J$6</f>
        <v>12918.535876159804</v>
      </c>
      <c r="CU393" s="15">
        <f ca="1">(BN393*DCF!K$28-DCF!K$5*MAX(BN393*DCF!K$28,0)-MAX(BN393-BM393,0)/Inputs!$B$17)*DCF!K$6</f>
        <v>17144.922819794563</v>
      </c>
      <c r="CV393" s="15">
        <f ca="1">(BO393*DCF!L$28-DCF!L$5*MAX(BO393*DCF!L$28,0)-MAX(BO393-BN393,0)/Inputs!$B$17)*DCF!L$6</f>
        <v>21662.51633768847</v>
      </c>
      <c r="CW393" s="15">
        <f ca="1">(BP393*DCF!M$28-DCF!M$5*MAX(BP393*DCF!M$28,0)-MAX(BP393-BO393,0)/Inputs!$B$17)*DCF!M$6</f>
        <v>28549.866950375173</v>
      </c>
      <c r="CX393" s="15">
        <f ca="1">(BQ393*DCF!C$46-DCF!C$5*MAX(BQ393*DCF!C$46,0)-MAX(BQ393-Inputs!$B$20,0)/Inputs!$B$24)*DCF!C$6</f>
        <v>-795.24785761455701</v>
      </c>
      <c r="CY393" s="15">
        <f ca="1">(BR393*DCF!D$46-DCF!D$5*MAX(BR393*DCF!D$46,0)-MAX(BR393-BQ393,0)/Inputs!$B$24)*DCF!D$6</f>
        <v>-833.91769846000727</v>
      </c>
      <c r="CZ393" s="15">
        <f ca="1">(BS393*DCF!E$46-DCF!E$5*MAX(BS393*DCF!E$46,0)-MAX(BS393-BR393,0)/Inputs!$B$24)*DCF!E$6</f>
        <v>-868.34799061706144</v>
      </c>
      <c r="DA393" s="15">
        <f ca="1">(BT393*DCF!F$46-DCF!F$5*MAX(BT393*DCF!F$46,0)-MAX(BT393-BS393,0)/Inputs!$B$24)*DCF!F$6</f>
        <v>-1531.8973042341133</v>
      </c>
      <c r="DB393" s="15">
        <f ca="1">(BU393*DCF!G$46-DCF!G$5*MAX(BU393*DCF!G$46,0)-MAX(BU393-BT393,0)/Inputs!$B$24)*DCF!G$6</f>
        <v>-2337.1667766554683</v>
      </c>
      <c r="DC393" s="15">
        <f ca="1">(BV393*DCF!H$46-DCF!H$5*MAX(BV393*DCF!H$46,0)-MAX(BV393-BU393,0)/Inputs!$B$24)*DCF!H$6</f>
        <v>-898.62843853399409</v>
      </c>
      <c r="DD393" s="15">
        <f ca="1">(BW393*DCF!I$46-DCF!I$5*MAX(BW393*DCF!I$46,0)-MAX(BW393-BV393,0)/Inputs!$B$24)*DCF!I$6</f>
        <v>-2223.7405159583059</v>
      </c>
      <c r="DE393" s="15">
        <f ca="1">(BX393*DCF!J$46-DCF!J$5*MAX(BX393*DCF!J$46,0)-MAX(BX393-BW393,0)/Inputs!$B$24)*DCF!J$6</f>
        <v>796.28454520587695</v>
      </c>
      <c r="DF393" s="15">
        <f ca="1">(BY393*DCF!K$46-DCF!K$5*MAX(BY393*DCF!K$46,0)-MAX(BY393-BX393,0)/Inputs!$B$24)*DCF!K$6</f>
        <v>-125.8180801085213</v>
      </c>
      <c r="DG393" s="15">
        <f ca="1">(BZ393*DCF!L$46-DCF!L$5*MAX(BZ393*DCF!L$46,0)-MAX(BZ393-BY393,0)/Inputs!$B$24)*DCF!L$6</f>
        <v>529.0392217820779</v>
      </c>
      <c r="DH393" s="15">
        <f ca="1">(CA393*DCF!M$46-DCF!M$5*MAX(CA393*DCF!M$46,0)-MAX(CA393-BZ393,0)/Inputs!$B$24)*DCF!M$6</f>
        <v>223.84345324048616</v>
      </c>
      <c r="DI393" s="15">
        <f ca="1">SUM(CB393:CL393)+BE393*DCF!M$10*(1+Inputs!$B$30)*(1-Inputs!$B$33)*(1-Inputs!$B$30/Inputs!$B$31)/(Inputs!$B$29-Inputs!$B$30)*DCF!M$6</f>
        <v>202095.82235932161</v>
      </c>
      <c r="DJ393" s="15">
        <f ca="1">SUM(CM393:CW393)+BP393*DCF!M$28*(1+Inputs!$B$30)*(1-Inputs!$B$33)*(1-Inputs!$B$30/Inputs!$B$31)/(Inputs!$B$29-Inputs!$B$30)*DCF!M$6</f>
        <v>791252.53862790577</v>
      </c>
      <c r="DK393" s="15">
        <f ca="1">SUM(CX393:DH393)+CA393*DCF!M$46*(1+Inputs!$B$30)*(1-Inputs!$B$33)*(1-Inputs!$B$30/Inputs!$B$31)/(Inputs!$B$29-Inputs!$B$30)*DCF!M$6</f>
        <v>108416.91178635156</v>
      </c>
      <c r="DM393" s="15">
        <f ca="1">DI393+DJ393+DK393+Inputs!$B$34+Inputs!$B$36-Inputs!$B$35</f>
        <v>1178616.272773579</v>
      </c>
    </row>
    <row r="394" spans="1:117" x14ac:dyDescent="0.75">
      <c r="A394" s="11">
        <v>381</v>
      </c>
      <c r="C394" s="24">
        <f t="shared" ref="C394:M403" ca="1" si="218">_xlfn.NORM.S.INV(RAND())</f>
        <v>-4.6875293034423893E-2</v>
      </c>
      <c r="D394" s="24">
        <f t="shared" ca="1" si="218"/>
        <v>-0.18447892114288611</v>
      </c>
      <c r="E394" s="24">
        <f t="shared" ca="1" si="218"/>
        <v>0.37684601130491541</v>
      </c>
      <c r="F394" s="24">
        <f t="shared" ca="1" si="218"/>
        <v>0.84753986362633038</v>
      </c>
      <c r="G394" s="24">
        <f t="shared" ca="1" si="218"/>
        <v>-0.21726188142578626</v>
      </c>
      <c r="H394" s="24">
        <f t="shared" ca="1" si="218"/>
        <v>0.909456428511635</v>
      </c>
      <c r="I394" s="24">
        <f t="shared" ca="1" si="218"/>
        <v>-0.14122843361149268</v>
      </c>
      <c r="J394" s="24">
        <f t="shared" ca="1" si="218"/>
        <v>-0.25089737947830631</v>
      </c>
      <c r="K394" s="24">
        <f t="shared" ca="1" si="218"/>
        <v>-0.92126102594321124</v>
      </c>
      <c r="L394" s="24">
        <f t="shared" ca="1" si="218"/>
        <v>0.7922891243493374</v>
      </c>
      <c r="M394" s="24">
        <f t="shared" ca="1" si="218"/>
        <v>-1.2239104499087048</v>
      </c>
      <c r="N394" s="24">
        <f ca="1">SQRT(Inputs!$B$38)*C394+SQRT(1-Inputs!$B$38)*_xlfn.NORM.S.INV(RAND())</f>
        <v>-0.67392624224373088</v>
      </c>
      <c r="O394" s="24">
        <f ca="1">SQRT(Inputs!$B$38)*D394+SQRT(1-Inputs!$B$38)*_xlfn.NORM.S.INV(RAND())</f>
        <v>0.83330425115808504</v>
      </c>
      <c r="P394" s="24">
        <f ca="1">SQRT(Inputs!$B$38)*E394+SQRT(1-Inputs!$B$38)*_xlfn.NORM.S.INV(RAND())</f>
        <v>0.86393380641675621</v>
      </c>
      <c r="Q394" s="24">
        <f ca="1">SQRT(Inputs!$B$38)*F394+SQRT(1-Inputs!$B$38)*_xlfn.NORM.S.INV(RAND())</f>
        <v>1.1942090839679016</v>
      </c>
      <c r="R394" s="24">
        <f ca="1">SQRT(Inputs!$B$38)*G394+SQRT(1-Inputs!$B$38)*_xlfn.NORM.S.INV(RAND())</f>
        <v>-0.35978893985257165</v>
      </c>
      <c r="S394" s="24">
        <f ca="1">SQRT(Inputs!$B$38)*H394+SQRT(1-Inputs!$B$38)*_xlfn.NORM.S.INV(RAND())</f>
        <v>1.6429636565873502</v>
      </c>
      <c r="T394" s="24">
        <f ca="1">SQRT(Inputs!$B$38)*I394+SQRT(1-Inputs!$B$38)*_xlfn.NORM.S.INV(RAND())</f>
        <v>3.5513668318288255E-2</v>
      </c>
      <c r="U394" s="24">
        <f ca="1">SQRT(Inputs!$B$38)*J394+SQRT(1-Inputs!$B$38)*_xlfn.NORM.S.INV(RAND())</f>
        <v>-0.6578502915031228</v>
      </c>
      <c r="V394" s="24">
        <f ca="1">SQRT(Inputs!$B$38)*K394+SQRT(1-Inputs!$B$38)*_xlfn.NORM.S.INV(RAND())</f>
        <v>0.45108686369735007</v>
      </c>
      <c r="W394" s="24">
        <f ca="1">SQRT(Inputs!$B$38)*L394+SQRT(1-Inputs!$B$38)*_xlfn.NORM.S.INV(RAND())</f>
        <v>0.80735721083104695</v>
      </c>
      <c r="X394" s="24">
        <f ca="1">SQRT(Inputs!$B$38)*M394+SQRT(1-Inputs!$B$38)*_xlfn.NORM.S.INV(RAND())</f>
        <v>-0.40621736628633909</v>
      </c>
      <c r="Y394" s="24">
        <f ca="1">SQRT(Inputs!$B$38)*C394+SQRT(1-Inputs!$B$38)*_xlfn.NORM.S.INV(RAND())</f>
        <v>-8.562720752137834E-3</v>
      </c>
      <c r="Z394" s="24">
        <f ca="1">SQRT(Inputs!$B$38)*D394+SQRT(1-Inputs!$B$38)*_xlfn.NORM.S.INV(RAND())</f>
        <v>-0.61415071791052733</v>
      </c>
      <c r="AA394" s="24">
        <f ca="1">SQRT(Inputs!$B$38)*E394+SQRT(1-Inputs!$B$38)*_xlfn.NORM.S.INV(RAND())</f>
        <v>1.5326448810964237</v>
      </c>
      <c r="AB394" s="24">
        <f ca="1">SQRT(Inputs!$B$38)*F394+SQRT(1-Inputs!$B$38)*_xlfn.NORM.S.INV(RAND())</f>
        <v>-7.8056005362492242E-2</v>
      </c>
      <c r="AC394" s="24">
        <f ca="1">SQRT(Inputs!$B$38)*G394+SQRT(1-Inputs!$B$38)*_xlfn.NORM.S.INV(RAND())</f>
        <v>-2.1679579469491719</v>
      </c>
      <c r="AD394" s="24">
        <f ca="1">SQRT(Inputs!$B$38)*H394+SQRT(1-Inputs!$B$38)*_xlfn.NORM.S.INV(RAND())</f>
        <v>-0.89748502655140139</v>
      </c>
      <c r="AE394" s="24">
        <f ca="1">SQRT(Inputs!$B$38)*I394+SQRT(1-Inputs!$B$38)*_xlfn.NORM.S.INV(RAND())</f>
        <v>0.23954362465131329</v>
      </c>
      <c r="AF394" s="24">
        <f ca="1">SQRT(Inputs!$B$38)*J394+SQRT(1-Inputs!$B$38)*_xlfn.NORM.S.INV(RAND())</f>
        <v>0.75420743569791027</v>
      </c>
      <c r="AG394" s="24">
        <f ca="1">SQRT(Inputs!$B$38)*K394+SQRT(1-Inputs!$B$38)*_xlfn.NORM.S.INV(RAND())</f>
        <v>-1.161954627869215</v>
      </c>
      <c r="AH394" s="24">
        <f ca="1">SQRT(Inputs!$B$38)*L394+SQRT(1-Inputs!$B$38)*_xlfn.NORM.S.INV(RAND())</f>
        <v>1.049030078147843</v>
      </c>
      <c r="AI394" s="24">
        <f ca="1">SQRT(Inputs!$B$38)*M394+SQRT(1-Inputs!$B$38)*_xlfn.NORM.S.INV(RAND())</f>
        <v>-1.7112848776548191</v>
      </c>
      <c r="AJ394" s="24">
        <f ca="1">SQRT(Inputs!$B$38)*C394+SQRT(1-Inputs!$B$38)*_xlfn.NORM.S.INV(RAND())</f>
        <v>0.54405088488852682</v>
      </c>
      <c r="AK394" s="24">
        <f ca="1">SQRT(Inputs!$B$38)*D394+SQRT(1-Inputs!$B$38)*_xlfn.NORM.S.INV(RAND())</f>
        <v>-1.6923967027174003</v>
      </c>
      <c r="AL394" s="24">
        <f ca="1">SQRT(Inputs!$B$38)*E394+SQRT(1-Inputs!$B$38)*_xlfn.NORM.S.INV(RAND())</f>
        <v>1.3283552125055191</v>
      </c>
      <c r="AM394" s="24">
        <f ca="1">SQRT(Inputs!$B$38)*F394+SQRT(1-Inputs!$B$38)*_xlfn.NORM.S.INV(RAND())</f>
        <v>0.59093208782579654</v>
      </c>
      <c r="AN394" s="24">
        <f ca="1">SQRT(Inputs!$B$38)*G394+SQRT(1-Inputs!$B$38)*_xlfn.NORM.S.INV(RAND())</f>
        <v>0.34746951898260792</v>
      </c>
      <c r="AO394" s="24">
        <f ca="1">SQRT(Inputs!$B$38)*H394+SQRT(1-Inputs!$B$38)*_xlfn.NORM.S.INV(RAND())</f>
        <v>0.48160864149774052</v>
      </c>
      <c r="AP394" s="24">
        <f ca="1">SQRT(Inputs!$B$38)*I394+SQRT(1-Inputs!$B$38)*_xlfn.NORM.S.INV(RAND())</f>
        <v>-0.19521175163892063</v>
      </c>
      <c r="AQ394" s="24">
        <f ca="1">SQRT(Inputs!$B$38)*J394+SQRT(1-Inputs!$B$38)*_xlfn.NORM.S.INV(RAND())</f>
        <v>0.80862436173440677</v>
      </c>
      <c r="AR394" s="24">
        <f ca="1">SQRT(Inputs!$B$38)*K394+SQRT(1-Inputs!$B$38)*_xlfn.NORM.S.INV(RAND())</f>
        <v>-0.2815406129079705</v>
      </c>
      <c r="AS394" s="24">
        <f ca="1">SQRT(Inputs!$B$38)*L394+SQRT(1-Inputs!$B$38)*_xlfn.NORM.S.INV(RAND())</f>
        <v>0.67113047506008883</v>
      </c>
      <c r="AT394" s="24">
        <f ca="1">SQRT(Inputs!$B$38)*M394+SQRT(1-Inputs!$B$38)*_xlfn.NORM.S.INV(RAND())</f>
        <v>-0.21823488047923628</v>
      </c>
      <c r="AU394" s="15">
        <f ca="1">Inputs!$B$6*EXP($B$8-0.5*C$5^2+C$5*N394)</f>
        <v>4449.3882901575917</v>
      </c>
      <c r="AV394" s="15">
        <f t="shared" ca="1" si="183"/>
        <v>6121.8962922944656</v>
      </c>
      <c r="AW394" s="15">
        <f t="shared" ca="1" si="184"/>
        <v>8387.1093019240998</v>
      </c>
      <c r="AX394" s="15">
        <f t="shared" ca="1" si="185"/>
        <v>11887.410426746052</v>
      </c>
      <c r="AY394" s="15">
        <f t="shared" ca="1" si="186"/>
        <v>13929.839380928737</v>
      </c>
      <c r="AZ394" s="15">
        <f t="shared" ca="1" si="187"/>
        <v>20415.295672909961</v>
      </c>
      <c r="BA394" s="15">
        <f t="shared" ca="1" si="188"/>
        <v>25076.133032554444</v>
      </c>
      <c r="BB394" s="15">
        <f t="shared" ca="1" si="189"/>
        <v>28742.585284468223</v>
      </c>
      <c r="BC394" s="15">
        <f t="shared" ca="1" si="190"/>
        <v>36769.04317128945</v>
      </c>
      <c r="BD394" s="15">
        <f t="shared" ca="1" si="191"/>
        <v>48578.889695334226</v>
      </c>
      <c r="BE394" s="15">
        <f t="shared" ca="1" si="192"/>
        <v>57365.033039993839</v>
      </c>
      <c r="BF394" s="15">
        <f ca="1">Inputs!$B$13*EXP($B$9-0.5*C$6^2+C$6*Y394)</f>
        <v>13807.56199274246</v>
      </c>
      <c r="BG394" s="15">
        <f t="shared" ca="1" si="193"/>
        <v>15062.582658067602</v>
      </c>
      <c r="BH394" s="15">
        <f t="shared" ca="1" si="194"/>
        <v>23730.295480774603</v>
      </c>
      <c r="BI394" s="15">
        <f t="shared" ca="1" si="195"/>
        <v>28702.529419208444</v>
      </c>
      <c r="BJ394" s="15">
        <f t="shared" ca="1" si="196"/>
        <v>25743.637332396389</v>
      </c>
      <c r="BK394" s="15">
        <f t="shared" ca="1" si="197"/>
        <v>27961.431005712817</v>
      </c>
      <c r="BL394" s="15">
        <f t="shared" ca="1" si="198"/>
        <v>35430.202074831512</v>
      </c>
      <c r="BM394" s="15">
        <f t="shared" ca="1" si="199"/>
        <v>47829.108289030424</v>
      </c>
      <c r="BN394" s="15">
        <f t="shared" ca="1" si="200"/>
        <v>51177.650786700236</v>
      </c>
      <c r="BO394" s="15">
        <f t="shared" ca="1" si="201"/>
        <v>71134.980511976974</v>
      </c>
      <c r="BP394" s="15">
        <f t="shared" ca="1" si="202"/>
        <v>72122.889524291604</v>
      </c>
      <c r="BQ394" s="15">
        <f ca="1">Inputs!$B$20*EXP($B$10-0.5*C$7^2+C$7*AJ394)</f>
        <v>5202.4976995419174</v>
      </c>
      <c r="BR394" s="15">
        <f t="shared" ca="1" si="203"/>
        <v>4124.1048546598995</v>
      </c>
      <c r="BS394" s="15">
        <f t="shared" ca="1" si="204"/>
        <v>8270.7382001566384</v>
      </c>
      <c r="BT394" s="15">
        <f t="shared" ca="1" si="205"/>
        <v>13315.719497313836</v>
      </c>
      <c r="BU394" s="15">
        <f t="shared" ca="1" si="206"/>
        <v>20072.641110839726</v>
      </c>
      <c r="BV394" s="15">
        <f t="shared" ca="1" si="207"/>
        <v>31127.566541195887</v>
      </c>
      <c r="BW394" s="15">
        <f t="shared" ca="1" si="208"/>
        <v>41678.68059090263</v>
      </c>
      <c r="BX394" s="15">
        <f t="shared" ca="1" si="209"/>
        <v>68553.407865902293</v>
      </c>
      <c r="BY394" s="15">
        <f t="shared" ca="1" si="210"/>
        <v>91017.783872324071</v>
      </c>
      <c r="BZ394" s="15">
        <f t="shared" ca="1" si="211"/>
        <v>144480.42158809587</v>
      </c>
      <c r="CA394" s="15">
        <f t="shared" ca="1" si="212"/>
        <v>195231.25170872913</v>
      </c>
      <c r="CB394" s="15">
        <f ca="1">(AU394*DCF!C$10-DCF!C$5*MAX(AU394*DCF!C$10,0)-MAX(AU394-Inputs!$B$6,0)/Inputs!$B$10)*DCF!C$6</f>
        <v>1046.7310235588664</v>
      </c>
      <c r="CC394" s="15">
        <f ca="1">(AV394*DCF!D$10-DCF!D$5*MAX(AV394*DCF!D$10,0)-MAX(AV394-AU394,0)/Inputs!$B$10)*DCF!D$6</f>
        <v>1084.3734430836978</v>
      </c>
      <c r="CD394" s="15">
        <f ca="1">(AW394*DCF!E$10-DCF!E$5*MAX(AW394*DCF!E$10,0)-MAX(AW394-AV394,0)/Inputs!$B$10)*DCF!E$6</f>
        <v>1426.2302502319558</v>
      </c>
      <c r="CE394" s="15">
        <f ca="1">(AX394*DCF!F$10-DCF!F$5*MAX(AX394*DCF!F$10,0)-MAX(AX394-AW394,0)/Inputs!$B$10)*DCF!F$6</f>
        <v>1866.6768699593556</v>
      </c>
      <c r="CF394" s="15">
        <f ca="1">(AY394*DCF!G$10-DCF!G$5*MAX(AY394*DCF!G$10,0)-MAX(AY394-AX394,0)/Inputs!$B$10)*DCF!G$6</f>
        <v>2477.5118544522252</v>
      </c>
      <c r="CG394" s="15">
        <f ca="1">(AZ394*DCF!H$10-DCF!H$5*MAX(AZ394*DCF!H$10,0)-MAX(AZ394-AY394,0)/Inputs!$B$10)*DCF!H$6</f>
        <v>2812.0352665994069</v>
      </c>
      <c r="CH394" s="15">
        <f ca="1">(BA394*DCF!I$10-DCF!I$5*MAX(BA394*DCF!I$10,0)-MAX(BA394-AZ394,0)/Inputs!$B$10)*DCF!I$6</f>
        <v>3815.9540969645163</v>
      </c>
      <c r="CI394" s="15">
        <f ca="1">(BB394*DCF!J$10-DCF!J$5*MAX(BB394*DCF!J$10,0)-MAX(BB394-BA394,0)/Inputs!$B$10)*DCF!J$6</f>
        <v>4376.7039064412666</v>
      </c>
      <c r="CJ394" s="15">
        <f ca="1">(BC394*DCF!K$10-DCF!K$5*MAX(BC394*DCF!K$10,0)-MAX(BC394-BB394,0)/Inputs!$B$10)*DCF!K$6</f>
        <v>4795.6435173307336</v>
      </c>
      <c r="CK394" s="15">
        <f ca="1">(BD394*DCF!L$10-DCF!L$5*MAX(BD394*DCF!L$10,0)-MAX(BD394-BC394,0)/Inputs!$B$10)*DCF!L$6</f>
        <v>5799.4159669900191</v>
      </c>
      <c r="CL394" s="15">
        <f ca="1">(BE394*DCF!M$10-DCF!M$5*MAX(BE394*DCF!M$10,0)-MAX(BE394-BD394,0)/Inputs!$B$10)*DCF!M$6</f>
        <v>7045.3494223048638</v>
      </c>
      <c r="CM394" s="15">
        <f ca="1">(BF394*DCF!C$28-DCF!C$5*MAX(BF394*DCF!C$28,0)-MAX(BF394-Inputs!$B$13,0)/Inputs!$B$17)*DCF!C$6</f>
        <v>3654.9561229891042</v>
      </c>
      <c r="CN394" s="15">
        <f ca="1">(BG394*DCF!D$28-DCF!D$5*MAX(BG394*DCF!D$28,0)-MAX(BG394-BF394,0)/Inputs!$B$17)*DCF!D$6</f>
        <v>4168.5245432126867</v>
      </c>
      <c r="CO394" s="15">
        <f ca="1">(BH394*DCF!E$28-DCF!E$5*MAX(BH394*DCF!E$28,0)-MAX(BH394-BG394,0)/Inputs!$B$17)*DCF!E$6</f>
        <v>5012.5553441440652</v>
      </c>
      <c r="CP394" s="15">
        <f ca="1">(BI394*DCF!F$28-DCF!F$5*MAX(BI394*DCF!F$28,0)-MAX(BI394-BH394,0)/Inputs!$B$17)*DCF!F$6</f>
        <v>6886.7069072903578</v>
      </c>
      <c r="CQ394" s="15">
        <f ca="1">(BJ394*DCF!G$28-DCF!G$5*MAX(BJ394*DCF!G$28,0)-MAX(BJ394-BI394,0)/Inputs!$B$17)*DCF!G$6</f>
        <v>6679.3820223038665</v>
      </c>
      <c r="CR394" s="15">
        <f ca="1">(BK394*DCF!H$28-DCF!H$5*MAX(BK394*DCF!H$28,0)-MAX(BK394-BJ394,0)/Inputs!$B$17)*DCF!H$6</f>
        <v>6570.5874809128682</v>
      </c>
      <c r="CS394" s="15">
        <f ca="1">(BL394*DCF!I$28-DCF!I$5*MAX(BL394*DCF!I$28,0)-MAX(BL394-BK394,0)/Inputs!$B$17)*DCF!I$6</f>
        <v>7259.522002656031</v>
      </c>
      <c r="CT394" s="15">
        <f ca="1">(BM394*DCF!J$28-DCF!J$5*MAX(BM394*DCF!J$28,0)-MAX(BM394-BL394,0)/Inputs!$B$17)*DCF!J$6</f>
        <v>9025.8680705858533</v>
      </c>
      <c r="CU394" s="15">
        <f ca="1">(BN394*DCF!K$28-DCF!K$5*MAX(BN394*DCF!K$28,0)-MAX(BN394-BM394,0)/Inputs!$B$17)*DCF!K$6</f>
        <v>10397.709896780478</v>
      </c>
      <c r="CV394" s="15">
        <f ca="1">(BO394*DCF!L$28-DCF!L$5*MAX(BO394*DCF!L$28,0)-MAX(BO394-BN394,0)/Inputs!$B$17)*DCF!L$6</f>
        <v>11934.716589412456</v>
      </c>
      <c r="CW394" s="15">
        <f ca="1">(BP394*DCF!M$28-DCF!M$5*MAX(BP394*DCF!M$28,0)-MAX(BP394-BO394,0)/Inputs!$B$17)*DCF!M$6</f>
        <v>13466.699152250281</v>
      </c>
      <c r="CX394" s="15">
        <f ca="1">(BQ394*DCF!C$46-DCF!C$5*MAX(BQ394*DCF!C$46,0)-MAX(BQ394-Inputs!$B$20,0)/Inputs!$B$24)*DCF!C$6</f>
        <v>-2125.9799303985574</v>
      </c>
      <c r="CY394" s="15">
        <f ca="1">(BR394*DCF!D$46-DCF!D$5*MAX(BR394*DCF!D$46,0)-MAX(BR394-BQ394,0)/Inputs!$B$24)*DCF!D$6</f>
        <v>-703.88852332199099</v>
      </c>
      <c r="CZ394" s="15">
        <f ca="1">(BS394*DCF!E$46-DCF!E$5*MAX(BS394*DCF!E$46,0)-MAX(BS394-BR394,0)/Inputs!$B$24)*DCF!E$6</f>
        <v>-2612.5179023885253</v>
      </c>
      <c r="DA394" s="15">
        <f ca="1">(BT394*DCF!F$46-DCF!F$5*MAX(BT394*DCF!F$46,0)-MAX(BT394-BS394,0)/Inputs!$B$24)*DCF!F$6</f>
        <v>-2806.7720565148229</v>
      </c>
      <c r="DB394" s="15">
        <f ca="1">(BU394*DCF!G$46-DCF!G$5*MAX(BU394*DCF!G$46,0)-MAX(BU394-BT394,0)/Inputs!$B$24)*DCF!G$6</f>
        <v>-2948.0989185920644</v>
      </c>
      <c r="DC394" s="15">
        <f ca="1">(BV394*DCF!H$46-DCF!H$5*MAX(BV394*DCF!H$46,0)-MAX(BV394-BU394,0)/Inputs!$B$24)*DCF!H$6</f>
        <v>-3435.2503428312662</v>
      </c>
      <c r="DD394" s="15">
        <f ca="1">(BW394*DCF!I$46-DCF!I$5*MAX(BW394*DCF!I$46,0)-MAX(BW394-BV394,0)/Inputs!$B$24)*DCF!I$6</f>
        <v>-2066.2313863397499</v>
      </c>
      <c r="DE394" s="15">
        <f ca="1">(BX394*DCF!J$46-DCF!J$5*MAX(BX394*DCF!J$46,0)-MAX(BX394-BW394,0)/Inputs!$B$24)*DCF!J$6</f>
        <v>-4251.1127710454784</v>
      </c>
      <c r="DF394" s="15">
        <f ca="1">(BY394*DCF!K$46-DCF!K$5*MAX(BY394*DCF!K$46,0)-MAX(BY394-BX394,0)/Inputs!$B$24)*DCF!K$6</f>
        <v>-303.93444898581754</v>
      </c>
      <c r="DG394" s="15">
        <f ca="1">(BZ394*DCF!L$46-DCF!L$5*MAX(BZ394*DCF!L$46,0)-MAX(BZ394-BY394,0)/Inputs!$B$24)*DCF!L$6</f>
        <v>-2111.5088316220026</v>
      </c>
      <c r="DH394" s="15">
        <f ca="1">(CA394*DCF!M$46-DCF!M$5*MAX(CA394*DCF!M$46,0)-MAX(CA394-BZ394,0)/Inputs!$B$24)*DCF!M$6</f>
        <v>4695.5881277094086</v>
      </c>
      <c r="DI394" s="15">
        <f ca="1">SUM(CB394:CL394)+BE394*DCF!M$10*(1+Inputs!$B$30)*(1-Inputs!$B$33)*(1-Inputs!$B$30/Inputs!$B$31)/(Inputs!$B$29-Inputs!$B$30)*DCF!M$6</f>
        <v>196194.27114225045</v>
      </c>
      <c r="DJ394" s="15">
        <f ca="1">SUM(CM394:CW394)+BP394*DCF!M$28*(1+Inputs!$B$30)*(1-Inputs!$B$33)*(1-Inputs!$B$30/Inputs!$B$31)/(Inputs!$B$29-Inputs!$B$30)*DCF!M$6</f>
        <v>352682.50182931556</v>
      </c>
      <c r="DK394" s="15">
        <f ca="1">SUM(CX394:DH394)+CA394*DCF!M$46*(1+Inputs!$B$30)*(1-Inputs!$B$33)*(1-Inputs!$B$30/Inputs!$B$31)/(Inputs!$B$29-Inputs!$B$30)*DCF!M$6</f>
        <v>283180.9347775749</v>
      </c>
      <c r="DM394" s="15">
        <f ca="1">DI394+DJ394+DK394+Inputs!$B$34+Inputs!$B$36-Inputs!$B$35</f>
        <v>908908.70774914091</v>
      </c>
    </row>
    <row r="395" spans="1:117" x14ac:dyDescent="0.75">
      <c r="A395" s="11">
        <v>382</v>
      </c>
      <c r="C395" s="24">
        <f t="shared" ca="1" si="218"/>
        <v>-0.53080396194810331</v>
      </c>
      <c r="D395" s="24">
        <f t="shared" ca="1" si="218"/>
        <v>-0.63037583779372253</v>
      </c>
      <c r="E395" s="24">
        <f t="shared" ca="1" si="218"/>
        <v>0.33713871968053438</v>
      </c>
      <c r="F395" s="24">
        <f t="shared" ca="1" si="218"/>
        <v>0.36272170658062391</v>
      </c>
      <c r="G395" s="24">
        <f t="shared" ca="1" si="218"/>
        <v>-0.81037251271656863</v>
      </c>
      <c r="H395" s="24">
        <f t="shared" ca="1" si="218"/>
        <v>0.26464840543124535</v>
      </c>
      <c r="I395" s="24">
        <f t="shared" ca="1" si="218"/>
        <v>-1.0659043916126105</v>
      </c>
      <c r="J395" s="24">
        <f t="shared" ca="1" si="218"/>
        <v>1.2942283377295567</v>
      </c>
      <c r="K395" s="24">
        <f t="shared" ca="1" si="218"/>
        <v>-0.38141645505884797</v>
      </c>
      <c r="L395" s="24">
        <f t="shared" ca="1" si="218"/>
        <v>0.37648047577792487</v>
      </c>
      <c r="M395" s="24">
        <f t="shared" ca="1" si="218"/>
        <v>-0.26809705106951592</v>
      </c>
      <c r="N395" s="24">
        <f ca="1">SQRT(Inputs!$B$38)*C395+SQRT(1-Inputs!$B$38)*_xlfn.NORM.S.INV(RAND())</f>
        <v>0.2302414598227755</v>
      </c>
      <c r="O395" s="24">
        <f ca="1">SQRT(Inputs!$B$38)*D395+SQRT(1-Inputs!$B$38)*_xlfn.NORM.S.INV(RAND())</f>
        <v>-1.0221175649029171</v>
      </c>
      <c r="P395" s="24">
        <f ca="1">SQRT(Inputs!$B$38)*E395+SQRT(1-Inputs!$B$38)*_xlfn.NORM.S.INV(RAND())</f>
        <v>0.12480554050473044</v>
      </c>
      <c r="Q395" s="24">
        <f ca="1">SQRT(Inputs!$B$38)*F395+SQRT(1-Inputs!$B$38)*_xlfn.NORM.S.INV(RAND())</f>
        <v>1.2913518650422502</v>
      </c>
      <c r="R395" s="24">
        <f ca="1">SQRT(Inputs!$B$38)*G395+SQRT(1-Inputs!$B$38)*_xlfn.NORM.S.INV(RAND())</f>
        <v>-0.10854660085184475</v>
      </c>
      <c r="S395" s="24">
        <f ca="1">SQRT(Inputs!$B$38)*H395+SQRT(1-Inputs!$B$38)*_xlfn.NORM.S.INV(RAND())</f>
        <v>0.71425852973520332</v>
      </c>
      <c r="T395" s="24">
        <f ca="1">SQRT(Inputs!$B$38)*I395+SQRT(1-Inputs!$B$38)*_xlfn.NORM.S.INV(RAND())</f>
        <v>-0.47760911880949475</v>
      </c>
      <c r="U395" s="24">
        <f ca="1">SQRT(Inputs!$B$38)*J395+SQRT(1-Inputs!$B$38)*_xlfn.NORM.S.INV(RAND())</f>
        <v>0.66835591832421704</v>
      </c>
      <c r="V395" s="24">
        <f ca="1">SQRT(Inputs!$B$38)*K395+SQRT(1-Inputs!$B$38)*_xlfn.NORM.S.INV(RAND())</f>
        <v>-0.69798308816629984</v>
      </c>
      <c r="W395" s="24">
        <f ca="1">SQRT(Inputs!$B$38)*L395+SQRT(1-Inputs!$B$38)*_xlfn.NORM.S.INV(RAND())</f>
        <v>-0.47075752031209966</v>
      </c>
      <c r="X395" s="24">
        <f ca="1">SQRT(Inputs!$B$38)*M395+SQRT(1-Inputs!$B$38)*_xlfn.NORM.S.INV(RAND())</f>
        <v>-0.43280786794335357</v>
      </c>
      <c r="Y395" s="24">
        <f ca="1">SQRT(Inputs!$B$38)*C395+SQRT(1-Inputs!$B$38)*_xlfn.NORM.S.INV(RAND())</f>
        <v>0.39557963073238983</v>
      </c>
      <c r="Z395" s="24">
        <f ca="1">SQRT(Inputs!$B$38)*D395+SQRT(1-Inputs!$B$38)*_xlfn.NORM.S.INV(RAND())</f>
        <v>-0.94119190581944023</v>
      </c>
      <c r="AA395" s="24">
        <f ca="1">SQRT(Inputs!$B$38)*E395+SQRT(1-Inputs!$B$38)*_xlfn.NORM.S.INV(RAND())</f>
        <v>0.60366175564293223</v>
      </c>
      <c r="AB395" s="24">
        <f ca="1">SQRT(Inputs!$B$38)*F395+SQRT(1-Inputs!$B$38)*_xlfn.NORM.S.INV(RAND())</f>
        <v>-0.26069416091345954</v>
      </c>
      <c r="AC395" s="24">
        <f ca="1">SQRT(Inputs!$B$38)*G395+SQRT(1-Inputs!$B$38)*_xlfn.NORM.S.INV(RAND())</f>
        <v>-0.47648570988555516</v>
      </c>
      <c r="AD395" s="24">
        <f ca="1">SQRT(Inputs!$B$38)*H395+SQRT(1-Inputs!$B$38)*_xlfn.NORM.S.INV(RAND())</f>
        <v>1.2425716899449166</v>
      </c>
      <c r="AE395" s="24">
        <f ca="1">SQRT(Inputs!$B$38)*I395+SQRT(1-Inputs!$B$38)*_xlfn.NORM.S.INV(RAND())</f>
        <v>-1.3158443090139</v>
      </c>
      <c r="AF395" s="24">
        <f ca="1">SQRT(Inputs!$B$38)*J395+SQRT(1-Inputs!$B$38)*_xlfn.NORM.S.INV(RAND())</f>
        <v>2.3909462084255528</v>
      </c>
      <c r="AG395" s="24">
        <f ca="1">SQRT(Inputs!$B$38)*K395+SQRT(1-Inputs!$B$38)*_xlfn.NORM.S.INV(RAND())</f>
        <v>-0.2901806906523392</v>
      </c>
      <c r="AH395" s="24">
        <f ca="1">SQRT(Inputs!$B$38)*L395+SQRT(1-Inputs!$B$38)*_xlfn.NORM.S.INV(RAND())</f>
        <v>1.1827234941129536</v>
      </c>
      <c r="AI395" s="24">
        <f ca="1">SQRT(Inputs!$B$38)*M395+SQRT(1-Inputs!$B$38)*_xlfn.NORM.S.INV(RAND())</f>
        <v>-0.83276540648254205</v>
      </c>
      <c r="AJ395" s="24">
        <f ca="1">SQRT(Inputs!$B$38)*C395+SQRT(1-Inputs!$B$38)*_xlfn.NORM.S.INV(RAND())</f>
        <v>-1.2333081586279531</v>
      </c>
      <c r="AK395" s="24">
        <f ca="1">SQRT(Inputs!$B$38)*D395+SQRT(1-Inputs!$B$38)*_xlfn.NORM.S.INV(RAND())</f>
        <v>-1.8391993212559998</v>
      </c>
      <c r="AL395" s="24">
        <f ca="1">SQRT(Inputs!$B$38)*E395+SQRT(1-Inputs!$B$38)*_xlfn.NORM.S.INV(RAND())</f>
        <v>0.13445780198529278</v>
      </c>
      <c r="AM395" s="24">
        <f ca="1">SQRT(Inputs!$B$38)*F395+SQRT(1-Inputs!$B$38)*_xlfn.NORM.S.INV(RAND())</f>
        <v>3.3026323001391189E-2</v>
      </c>
      <c r="AN395" s="24">
        <f ca="1">SQRT(Inputs!$B$38)*G395+SQRT(1-Inputs!$B$38)*_xlfn.NORM.S.INV(RAND())</f>
        <v>-0.20272536847630257</v>
      </c>
      <c r="AO395" s="24">
        <f ca="1">SQRT(Inputs!$B$38)*H395+SQRT(1-Inputs!$B$38)*_xlfn.NORM.S.INV(RAND())</f>
        <v>0.5649251574349422</v>
      </c>
      <c r="AP395" s="24">
        <f ca="1">SQRT(Inputs!$B$38)*I395+SQRT(1-Inputs!$B$38)*_xlfn.NORM.S.INV(RAND())</f>
        <v>-0.28370319565006358</v>
      </c>
      <c r="AQ395" s="24">
        <f ca="1">SQRT(Inputs!$B$38)*J395+SQRT(1-Inputs!$B$38)*_xlfn.NORM.S.INV(RAND())</f>
        <v>0.10910836598057116</v>
      </c>
      <c r="AR395" s="24">
        <f ca="1">SQRT(Inputs!$B$38)*K395+SQRT(1-Inputs!$B$38)*_xlfn.NORM.S.INV(RAND())</f>
        <v>2.3469703453888352E-2</v>
      </c>
      <c r="AS395" s="24">
        <f ca="1">SQRT(Inputs!$B$38)*L395+SQRT(1-Inputs!$B$38)*_xlfn.NORM.S.INV(RAND())</f>
        <v>0.85442540352100305</v>
      </c>
      <c r="AT395" s="24">
        <f ca="1">SQRT(Inputs!$B$38)*M395+SQRT(1-Inputs!$B$38)*_xlfn.NORM.S.INV(RAND())</f>
        <v>-8.0840740988169568E-2</v>
      </c>
      <c r="AU395" s="15">
        <f ca="1">Inputs!$B$6*EXP($B$8-0.5*C$5^2+C$5*N395)</f>
        <v>5150.6711695611484</v>
      </c>
      <c r="AV395" s="15">
        <f t="shared" ca="1" si="183"/>
        <v>5394.7481620393946</v>
      </c>
      <c r="AW395" s="15">
        <f t="shared" ca="1" si="184"/>
        <v>6689.6092019798989</v>
      </c>
      <c r="AX395" s="15">
        <f t="shared" ca="1" si="185"/>
        <v>9597.2419347589694</v>
      </c>
      <c r="AY395" s="15">
        <f t="shared" ca="1" si="186"/>
        <v>11581.062251472671</v>
      </c>
      <c r="AZ395" s="15">
        <f t="shared" ca="1" si="187"/>
        <v>15322.983319104953</v>
      </c>
      <c r="BA395" s="15">
        <f t="shared" ca="1" si="188"/>
        <v>17837.138470455633</v>
      </c>
      <c r="BB395" s="15">
        <f t="shared" ca="1" si="189"/>
        <v>23350.494585555261</v>
      </c>
      <c r="BC395" s="15">
        <f t="shared" ca="1" si="190"/>
        <v>26735.038614216854</v>
      </c>
      <c r="BD395" s="15">
        <f t="shared" ca="1" si="191"/>
        <v>31342.068212049333</v>
      </c>
      <c r="BE395" s="15">
        <f t="shared" ca="1" si="192"/>
        <v>36921.174651839523</v>
      </c>
      <c r="BF395" s="15">
        <f ca="1">Inputs!$B$13*EXP($B$9-0.5*C$6^2+C$6*Y395)</f>
        <v>14959.352661694365</v>
      </c>
      <c r="BG395" s="15">
        <f t="shared" ca="1" si="193"/>
        <v>15383.925970786722</v>
      </c>
      <c r="BH395" s="15">
        <f t="shared" ca="1" si="194"/>
        <v>20775.684677623249</v>
      </c>
      <c r="BI395" s="15">
        <f t="shared" ca="1" si="195"/>
        <v>24432.261648255888</v>
      </c>
      <c r="BJ395" s="15">
        <f t="shared" ca="1" si="196"/>
        <v>27964.193142789383</v>
      </c>
      <c r="BK395" s="15">
        <f t="shared" ca="1" si="197"/>
        <v>40646.708641277852</v>
      </c>
      <c r="BL395" s="15">
        <f t="shared" ca="1" si="198"/>
        <v>42101.826472417706</v>
      </c>
      <c r="BM395" s="15">
        <f t="shared" ca="1" si="199"/>
        <v>69650.439900248311</v>
      </c>
      <c r="BN395" s="15">
        <f t="shared" ca="1" si="200"/>
        <v>82733.724803889854</v>
      </c>
      <c r="BO395" s="15">
        <f t="shared" ca="1" si="201"/>
        <v>116797.78979530747</v>
      </c>
      <c r="BP395" s="15">
        <f t="shared" ca="1" si="202"/>
        <v>130813.08589546324</v>
      </c>
      <c r="BQ395" s="15">
        <f ca="1">Inputs!$B$20*EXP($B$10-0.5*C$7^2+C$7*AJ395)</f>
        <v>2769.7037181666069</v>
      </c>
      <c r="BR395" s="15">
        <f t="shared" ca="1" si="203"/>
        <v>2095.576994409977</v>
      </c>
      <c r="BS395" s="15">
        <f t="shared" ca="1" si="204"/>
        <v>2982.6521777086919</v>
      </c>
      <c r="BT395" s="15">
        <f t="shared" ca="1" si="205"/>
        <v>4148.2133131965547</v>
      </c>
      <c r="BU395" s="15">
        <f t="shared" ca="1" si="206"/>
        <v>5473.7264088349039</v>
      </c>
      <c r="BV395" s="15">
        <f t="shared" ca="1" si="207"/>
        <v>8649.199567920461</v>
      </c>
      <c r="BW395" s="15">
        <f t="shared" ca="1" si="208"/>
        <v>11366.080949433001</v>
      </c>
      <c r="BX395" s="15">
        <f t="shared" ca="1" si="209"/>
        <v>16248.849100714358</v>
      </c>
      <c r="BY395" s="15">
        <f t="shared" ca="1" si="210"/>
        <v>22869.860125282808</v>
      </c>
      <c r="BZ395" s="15">
        <f t="shared" ca="1" si="211"/>
        <v>37547.424676592876</v>
      </c>
      <c r="CA395" s="15">
        <f t="shared" ca="1" si="212"/>
        <v>51990.478371942867</v>
      </c>
      <c r="CB395" s="15">
        <f ca="1">(AU395*DCF!C$10-DCF!C$5*MAX(AU395*DCF!C$10,0)-MAX(AU395-Inputs!$B$6,0)/Inputs!$B$10)*DCF!C$6</f>
        <v>1041.7307516314818</v>
      </c>
      <c r="CC395" s="15">
        <f ca="1">(AV395*DCF!D$10-DCF!D$5*MAX(AV395*DCF!D$10,0)-MAX(AV395-AU395,0)/Inputs!$B$10)*DCF!D$6</f>
        <v>1255.4215296108616</v>
      </c>
      <c r="CD395" s="15">
        <f ca="1">(AW395*DCF!E$10-DCF!E$5*MAX(AW395*DCF!E$10,0)-MAX(AW395-AV395,0)/Inputs!$B$10)*DCF!E$6</f>
        <v>1252.8679465588993</v>
      </c>
      <c r="CE395" s="15">
        <f ca="1">(AX395*DCF!F$10-DCF!F$5*MAX(AX395*DCF!F$10,0)-MAX(AX395-AW395,0)/Inputs!$B$10)*DCF!F$6</f>
        <v>1490.0563363730653</v>
      </c>
      <c r="CF395" s="15">
        <f ca="1">(AY395*DCF!G$10-DCF!G$5*MAX(AY395*DCF!G$10,0)-MAX(AY395-AX395,0)/Inputs!$B$10)*DCF!G$6</f>
        <v>2004.8357635391994</v>
      </c>
      <c r="CG395" s="15">
        <f ca="1">(AZ395*DCF!H$10-DCF!H$5*MAX(AZ395*DCF!H$10,0)-MAX(AZ395-AY395,0)/Inputs!$B$10)*DCF!H$6</f>
        <v>2310.5230339400305</v>
      </c>
      <c r="CH395" s="15">
        <f ca="1">(BA395*DCF!I$10-DCF!I$5*MAX(BA395*DCF!I$10,0)-MAX(BA395-AZ395,0)/Inputs!$B$10)*DCF!I$6</f>
        <v>2845.7849649009049</v>
      </c>
      <c r="CI395" s="15">
        <f ca="1">(BB395*DCF!J$10-DCF!J$5*MAX(BB395*DCF!J$10,0)-MAX(BB395-BA395,0)/Inputs!$B$10)*DCF!J$6</f>
        <v>3171.5407851753253</v>
      </c>
      <c r="CJ395" s="15">
        <f ca="1">(BC395*DCF!K$10-DCF!K$5*MAX(BC395*DCF!K$10,0)-MAX(BC395-BB395,0)/Inputs!$B$10)*DCF!K$6</f>
        <v>3830.1272079134988</v>
      </c>
      <c r="CK395" s="15">
        <f ca="1">(BD395*DCF!L$10-DCF!L$5*MAX(BD395*DCF!L$10,0)-MAX(BD395-BC395,0)/Inputs!$B$10)*DCF!L$6</f>
        <v>4131.2163648105898</v>
      </c>
      <c r="CL395" s="15">
        <f ca="1">(BE395*DCF!M$10-DCF!M$5*MAX(BE395*DCF!M$10,0)-MAX(BE395-BD395,0)/Inputs!$B$10)*DCF!M$6</f>
        <v>4543.5714070986241</v>
      </c>
      <c r="CM395" s="15">
        <f ca="1">(BF395*DCF!C$28-DCF!C$5*MAX(BF395*DCF!C$28,0)-MAX(BF395-Inputs!$B$13,0)/Inputs!$B$17)*DCF!C$6</f>
        <v>3740.4726176014165</v>
      </c>
      <c r="CN395" s="15">
        <f ca="1">(BG395*DCF!D$28-DCF!D$5*MAX(BG395*DCF!D$28,0)-MAX(BG395-BF395,0)/Inputs!$B$17)*DCF!D$6</f>
        <v>4440.3400569925034</v>
      </c>
      <c r="CO395" s="15">
        <f ca="1">(BH395*DCF!E$28-DCF!E$5*MAX(BH395*DCF!E$28,0)-MAX(BH395-BG395,0)/Inputs!$B$17)*DCF!E$6</f>
        <v>4821.4024170243365</v>
      </c>
      <c r="CP395" s="15">
        <f ca="1">(BI395*DCF!F$28-DCF!F$5*MAX(BI395*DCF!F$28,0)-MAX(BI395-BH395,0)/Inputs!$B$17)*DCF!F$6</f>
        <v>5966.9778365457696</v>
      </c>
      <c r="CQ395" s="15">
        <f ca="1">(BJ395*DCF!G$28-DCF!G$5*MAX(BJ395*DCF!G$28,0)-MAX(BJ395-BI395,0)/Inputs!$B$17)*DCF!G$6</f>
        <v>6661.4860884610298</v>
      </c>
      <c r="CR395" s="15">
        <f ca="1">(BK395*DCF!H$28-DCF!H$5*MAX(BK395*DCF!H$28,0)-MAX(BK395-BJ395,0)/Inputs!$B$17)*DCF!H$6</f>
        <v>8081.8724990293267</v>
      </c>
      <c r="CS395" s="15">
        <f ca="1">(BL395*DCF!I$28-DCF!I$5*MAX(BL395*DCF!I$28,0)-MAX(BL395-BK395,0)/Inputs!$B$17)*DCF!I$6</f>
        <v>9691.5183437129162</v>
      </c>
      <c r="CT395" s="15">
        <f ca="1">(BM395*DCF!J$28-DCF!J$5*MAX(BM395*DCF!J$28,0)-MAX(BM395-BL395,0)/Inputs!$B$17)*DCF!J$6</f>
        <v>11885.109127799979</v>
      </c>
      <c r="CU395" s="15">
        <f ca="1">(BN395*DCF!K$28-DCF!K$5*MAX(BN395*DCF!K$28,0)-MAX(BN395-BM395,0)/Inputs!$B$17)*DCF!K$6</f>
        <v>15869.4473499504</v>
      </c>
      <c r="CV395" s="15">
        <f ca="1">(BO395*DCF!L$28-DCF!L$5*MAX(BO395*DCF!L$28,0)-MAX(BO395-BN395,0)/Inputs!$B$17)*DCF!L$6</f>
        <v>19449.204879889458</v>
      </c>
      <c r="CW395" s="15">
        <f ca="1">(BP395*DCF!M$28-DCF!M$5*MAX(BP395*DCF!M$28,0)-MAX(BP395-BO395,0)/Inputs!$B$17)*DCF!M$6</f>
        <v>23147.565554132456</v>
      </c>
      <c r="CX395" s="15">
        <f ca="1">(BQ395*DCF!C$46-DCF!C$5*MAX(BQ395*DCF!C$46,0)-MAX(BQ395-Inputs!$B$20,0)/Inputs!$B$24)*DCF!C$6</f>
        <v>-639.65443837565977</v>
      </c>
      <c r="CY395" s="15">
        <f ca="1">(BR395*DCF!D$46-DCF!D$5*MAX(BR395*DCF!D$46,0)-MAX(BR395-BQ395,0)/Inputs!$B$24)*DCF!D$6</f>
        <v>-357.6661234585456</v>
      </c>
      <c r="CZ395" s="15">
        <f ca="1">(BS395*DCF!E$46-DCF!E$5*MAX(BS395*DCF!E$46,0)-MAX(BS395-BR395,0)/Inputs!$B$24)*DCF!E$6</f>
        <v>-702.36442966393588</v>
      </c>
      <c r="DA395" s="15">
        <f ca="1">(BT395*DCF!F$46-DCF!F$5*MAX(BT395*DCF!F$46,0)-MAX(BT395-BS395,0)/Inputs!$B$24)*DCF!F$6</f>
        <v>-726.51677610156707</v>
      </c>
      <c r="DB395" s="15">
        <f ca="1">(BU395*DCF!G$46-DCF!G$5*MAX(BU395*DCF!G$46,0)-MAX(BU395-BT395,0)/Inputs!$B$24)*DCF!G$6</f>
        <v>-630.00175806205016</v>
      </c>
      <c r="DC395" s="15">
        <f ca="1">(BV395*DCF!H$46-DCF!H$5*MAX(BV395*DCF!H$46,0)-MAX(BV395-BU395,0)/Inputs!$B$24)*DCF!H$6</f>
        <v>-986.75882773898547</v>
      </c>
      <c r="DD395" s="15">
        <f ca="1">(BW395*DCF!I$46-DCF!I$5*MAX(BW395*DCF!I$46,0)-MAX(BW395-BV395,0)/Inputs!$B$24)*DCF!I$6</f>
        <v>-517.40749589407028</v>
      </c>
      <c r="DE395" s="15">
        <f ca="1">(BX395*DCF!J$46-DCF!J$5*MAX(BX395*DCF!J$46,0)-MAX(BX395-BW395,0)/Inputs!$B$24)*DCF!J$6</f>
        <v>-613.23606745492009</v>
      </c>
      <c r="DF395" s="15">
        <f ca="1">(BY395*DCF!K$46-DCF!K$5*MAX(BY395*DCF!K$46,0)-MAX(BY395-BX395,0)/Inputs!$B$24)*DCF!K$6</f>
        <v>-315.56867059518527</v>
      </c>
      <c r="DG395" s="15">
        <f ca="1">(BZ395*DCF!L$46-DCF!L$5*MAX(BZ395*DCF!L$46,0)-MAX(BZ395-BY395,0)/Inputs!$B$24)*DCF!L$6</f>
        <v>-726.1017213720088</v>
      </c>
      <c r="DH395" s="15">
        <f ca="1">(CA395*DCF!M$46-DCF!M$5*MAX(CA395*DCF!M$46,0)-MAX(CA395-BZ395,0)/Inputs!$B$24)*DCF!M$6</f>
        <v>1056.4395126487982</v>
      </c>
      <c r="DI395" s="15">
        <f ca="1">SUM(CB395:CL395)+BE395*DCF!M$10*(1+Inputs!$B$30)*(1-Inputs!$B$33)*(1-Inputs!$B$30/Inputs!$B$31)/(Inputs!$B$29-Inputs!$B$30)*DCF!M$6</f>
        <v>130629.79337961249</v>
      </c>
      <c r="DJ395" s="15">
        <f ca="1">SUM(CM395:CW395)+BP395*DCF!M$28*(1+Inputs!$B$30)*(1-Inputs!$B$33)*(1-Inputs!$B$30/Inputs!$B$31)/(Inputs!$B$29-Inputs!$B$30)*DCF!M$6</f>
        <v>599161.46059921337</v>
      </c>
      <c r="DK395" s="15">
        <f ca="1">SUM(CX395:DH395)+CA395*DCF!M$46*(1+Inputs!$B$30)*(1-Inputs!$B$33)*(1-Inputs!$B$30/Inputs!$B$31)/(Inputs!$B$29-Inputs!$B$30)*DCF!M$6</f>
        <v>75224.601432831769</v>
      </c>
      <c r="DM395" s="15">
        <f ca="1">DI395+DJ395+DK395+Inputs!$B$34+Inputs!$B$36-Inputs!$B$35</f>
        <v>881866.8554116576</v>
      </c>
    </row>
    <row r="396" spans="1:117" x14ac:dyDescent="0.75">
      <c r="A396" s="11">
        <v>383</v>
      </c>
      <c r="C396" s="24">
        <f t="shared" ca="1" si="218"/>
        <v>-2.1469462903921932</v>
      </c>
      <c r="D396" s="24">
        <f t="shared" ca="1" si="218"/>
        <v>-1.4388713715573052</v>
      </c>
      <c r="E396" s="24">
        <f t="shared" ca="1" si="218"/>
        <v>-0.53160715245884194</v>
      </c>
      <c r="F396" s="24">
        <f t="shared" ca="1" si="218"/>
        <v>1.151381627512619</v>
      </c>
      <c r="G396" s="24">
        <f t="shared" ca="1" si="218"/>
        <v>-0.83407692179545845</v>
      </c>
      <c r="H396" s="24">
        <f t="shared" ca="1" si="218"/>
        <v>-0.90769152742137227</v>
      </c>
      <c r="I396" s="24">
        <f t="shared" ca="1" si="218"/>
        <v>0.71096514079129713</v>
      </c>
      <c r="J396" s="24">
        <f t="shared" ca="1" si="218"/>
        <v>-0.7507006020553052</v>
      </c>
      <c r="K396" s="24">
        <f t="shared" ca="1" si="218"/>
        <v>2.0049643751231465</v>
      </c>
      <c r="L396" s="24">
        <f t="shared" ca="1" si="218"/>
        <v>-1.5078010736790244</v>
      </c>
      <c r="M396" s="24">
        <f t="shared" ca="1" si="218"/>
        <v>-1.3097940204525593</v>
      </c>
      <c r="N396" s="24">
        <f ca="1">SQRT(Inputs!$B$38)*C396+SQRT(1-Inputs!$B$38)*_xlfn.NORM.S.INV(RAND())</f>
        <v>-1.5462523571014442</v>
      </c>
      <c r="O396" s="24">
        <f ca="1">SQRT(Inputs!$B$38)*D396+SQRT(1-Inputs!$B$38)*_xlfn.NORM.S.INV(RAND())</f>
        <v>-0.23651851929830825</v>
      </c>
      <c r="P396" s="24">
        <f ca="1">SQRT(Inputs!$B$38)*E396+SQRT(1-Inputs!$B$38)*_xlfn.NORM.S.INV(RAND())</f>
        <v>6.5794843471451425E-2</v>
      </c>
      <c r="Q396" s="24">
        <f ca="1">SQRT(Inputs!$B$38)*F396+SQRT(1-Inputs!$B$38)*_xlfn.NORM.S.INV(RAND())</f>
        <v>0.91832516291283095</v>
      </c>
      <c r="R396" s="24">
        <f ca="1">SQRT(Inputs!$B$38)*G396+SQRT(1-Inputs!$B$38)*_xlfn.NORM.S.INV(RAND())</f>
        <v>2.3524005191605191E-2</v>
      </c>
      <c r="S396" s="24">
        <f ca="1">SQRT(Inputs!$B$38)*H396+SQRT(1-Inputs!$B$38)*_xlfn.NORM.S.INV(RAND())</f>
        <v>-0.44302770019369819</v>
      </c>
      <c r="T396" s="24">
        <f ca="1">SQRT(Inputs!$B$38)*I396+SQRT(1-Inputs!$B$38)*_xlfn.NORM.S.INV(RAND())</f>
        <v>-0.19589857706440927</v>
      </c>
      <c r="U396" s="24">
        <f ca="1">SQRT(Inputs!$B$38)*J396+SQRT(1-Inputs!$B$38)*_xlfn.NORM.S.INV(RAND())</f>
        <v>-0.36871137991333086</v>
      </c>
      <c r="V396" s="24">
        <f ca="1">SQRT(Inputs!$B$38)*K396+SQRT(1-Inputs!$B$38)*_xlfn.NORM.S.INV(RAND())</f>
        <v>1.5070569549836244</v>
      </c>
      <c r="W396" s="24">
        <f ca="1">SQRT(Inputs!$B$38)*L396+SQRT(1-Inputs!$B$38)*_xlfn.NORM.S.INV(RAND())</f>
        <v>-0.88919657861751433</v>
      </c>
      <c r="X396" s="24">
        <f ca="1">SQRT(Inputs!$B$38)*M396+SQRT(1-Inputs!$B$38)*_xlfn.NORM.S.INV(RAND())</f>
        <v>-0.40994550148733616</v>
      </c>
      <c r="Y396" s="24">
        <f ca="1">SQRT(Inputs!$B$38)*C396+SQRT(1-Inputs!$B$38)*_xlfn.NORM.S.INV(RAND())</f>
        <v>-1.8831379762942022</v>
      </c>
      <c r="Z396" s="24">
        <f ca="1">SQRT(Inputs!$B$38)*D396+SQRT(1-Inputs!$B$38)*_xlfn.NORM.S.INV(RAND())</f>
        <v>-2.7580565219388604</v>
      </c>
      <c r="AA396" s="24">
        <f ca="1">SQRT(Inputs!$B$38)*E396+SQRT(1-Inputs!$B$38)*_xlfn.NORM.S.INV(RAND())</f>
        <v>-1.263209475406009</v>
      </c>
      <c r="AB396" s="24">
        <f ca="1">SQRT(Inputs!$B$38)*F396+SQRT(1-Inputs!$B$38)*_xlfn.NORM.S.INV(RAND())</f>
        <v>0.16586203005785405</v>
      </c>
      <c r="AC396" s="24">
        <f ca="1">SQRT(Inputs!$B$38)*G396+SQRT(1-Inputs!$B$38)*_xlfn.NORM.S.INV(RAND())</f>
        <v>-0.31015658469265428</v>
      </c>
      <c r="AD396" s="24">
        <f ca="1">SQRT(Inputs!$B$38)*H396+SQRT(1-Inputs!$B$38)*_xlfn.NORM.S.INV(RAND())</f>
        <v>-0.44970004585007639</v>
      </c>
      <c r="AE396" s="24">
        <f ca="1">SQRT(Inputs!$B$38)*I396+SQRT(1-Inputs!$B$38)*_xlfn.NORM.S.INV(RAND())</f>
        <v>-9.3729809205870651E-2</v>
      </c>
      <c r="AF396" s="24">
        <f ca="1">SQRT(Inputs!$B$38)*J396+SQRT(1-Inputs!$B$38)*_xlfn.NORM.S.INV(RAND())</f>
        <v>0.48293264631059463</v>
      </c>
      <c r="AG396" s="24">
        <f ca="1">SQRT(Inputs!$B$38)*K396+SQRT(1-Inputs!$B$38)*_xlfn.NORM.S.INV(RAND())</f>
        <v>0.46254959146042107</v>
      </c>
      <c r="AH396" s="24">
        <f ca="1">SQRT(Inputs!$B$38)*L396+SQRT(1-Inputs!$B$38)*_xlfn.NORM.S.INV(RAND())</f>
        <v>-1.6987685991191877</v>
      </c>
      <c r="AI396" s="24">
        <f ca="1">SQRT(Inputs!$B$38)*M396+SQRT(1-Inputs!$B$38)*_xlfn.NORM.S.INV(RAND())</f>
        <v>-0.36040845516483783</v>
      </c>
      <c r="AJ396" s="24">
        <f ca="1">SQRT(Inputs!$B$38)*C396+SQRT(1-Inputs!$B$38)*_xlfn.NORM.S.INV(RAND())</f>
        <v>-1.3578670495718144</v>
      </c>
      <c r="AK396" s="24">
        <f ca="1">SQRT(Inputs!$B$38)*D396+SQRT(1-Inputs!$B$38)*_xlfn.NORM.S.INV(RAND())</f>
        <v>-0.35439278212723857</v>
      </c>
      <c r="AL396" s="24">
        <f ca="1">SQRT(Inputs!$B$38)*E396+SQRT(1-Inputs!$B$38)*_xlfn.NORM.S.INV(RAND())</f>
        <v>0.19506192318306181</v>
      </c>
      <c r="AM396" s="24">
        <f ca="1">SQRT(Inputs!$B$38)*F396+SQRT(1-Inputs!$B$38)*_xlfn.NORM.S.INV(RAND())</f>
        <v>-0.52104792168514036</v>
      </c>
      <c r="AN396" s="24">
        <f ca="1">SQRT(Inputs!$B$38)*G396+SQRT(1-Inputs!$B$38)*_xlfn.NORM.S.INV(RAND())</f>
        <v>-1.9242991919806876</v>
      </c>
      <c r="AO396" s="24">
        <f ca="1">SQRT(Inputs!$B$38)*H396+SQRT(1-Inputs!$B$38)*_xlfn.NORM.S.INV(RAND())</f>
        <v>-1.0135934751492477</v>
      </c>
      <c r="AP396" s="24">
        <f ca="1">SQRT(Inputs!$B$38)*I396+SQRT(1-Inputs!$B$38)*_xlfn.NORM.S.INV(RAND())</f>
        <v>-0.63089901954198724</v>
      </c>
      <c r="AQ396" s="24">
        <f ca="1">SQRT(Inputs!$B$38)*J396+SQRT(1-Inputs!$B$38)*_xlfn.NORM.S.INV(RAND())</f>
        <v>-1.122764686316581</v>
      </c>
      <c r="AR396" s="24">
        <f ca="1">SQRT(Inputs!$B$38)*K396+SQRT(1-Inputs!$B$38)*_xlfn.NORM.S.INV(RAND())</f>
        <v>0.48576656344820035</v>
      </c>
      <c r="AS396" s="24">
        <f ca="1">SQRT(Inputs!$B$38)*L396+SQRT(1-Inputs!$B$38)*_xlfn.NORM.S.INV(RAND())</f>
        <v>0.20359080934842377</v>
      </c>
      <c r="AT396" s="24">
        <f ca="1">SQRT(Inputs!$B$38)*M396+SQRT(1-Inputs!$B$38)*_xlfn.NORM.S.INV(RAND())</f>
        <v>-0.33920445784849179</v>
      </c>
      <c r="AU396" s="15">
        <f ca="1">Inputs!$B$6*EXP($B$8-0.5*C$5^2+C$5*N396)</f>
        <v>3863.4497924766461</v>
      </c>
      <c r="AV396" s="15">
        <f t="shared" ca="1" si="183"/>
        <v>4542.0007227902652</v>
      </c>
      <c r="AW396" s="15">
        <f t="shared" ca="1" si="184"/>
        <v>5587.5321329243116</v>
      </c>
      <c r="AX396" s="15">
        <f t="shared" ca="1" si="185"/>
        <v>7651.1403798867132</v>
      </c>
      <c r="AY396" s="15">
        <f t="shared" ca="1" si="186"/>
        <v>9376.1984778048227</v>
      </c>
      <c r="AZ396" s="15">
        <f t="shared" ca="1" si="187"/>
        <v>10921.325994415776</v>
      </c>
      <c r="BA396" s="15">
        <f t="shared" ca="1" si="188"/>
        <v>13093.683867873691</v>
      </c>
      <c r="BB396" s="15">
        <f t="shared" ca="1" si="189"/>
        <v>15449.273901605284</v>
      </c>
      <c r="BC396" s="15">
        <f t="shared" ca="1" si="190"/>
        <v>21884.335857167403</v>
      </c>
      <c r="BD396" s="15">
        <f t="shared" ca="1" si="191"/>
        <v>24670.772822855884</v>
      </c>
      <c r="BE396" s="15">
        <f t="shared" ca="1" si="192"/>
        <v>29122.922119998137</v>
      </c>
      <c r="BF396" s="15">
        <f ca="1">Inputs!$B$13*EXP($B$9-0.5*C$6^2+C$6*Y396)</f>
        <v>9521.8218161350524</v>
      </c>
      <c r="BG396" s="15">
        <f t="shared" ca="1" si="193"/>
        <v>7055.0278947893057</v>
      </c>
      <c r="BH396" s="15">
        <f t="shared" ca="1" si="194"/>
        <v>6990.5989435874108</v>
      </c>
      <c r="BI396" s="15">
        <f t="shared" ca="1" si="195"/>
        <v>8778.8261629204098</v>
      </c>
      <c r="BJ396" s="15">
        <f t="shared" ca="1" si="196"/>
        <v>10291.71005843208</v>
      </c>
      <c r="BK396" s="15">
        <f t="shared" ca="1" si="197"/>
        <v>11880.997127430359</v>
      </c>
      <c r="BL396" s="15">
        <f t="shared" ca="1" si="198"/>
        <v>14418.171490641569</v>
      </c>
      <c r="BM396" s="15">
        <f t="shared" ca="1" si="199"/>
        <v>18818.85515013049</v>
      </c>
      <c r="BN396" s="15">
        <f t="shared" ca="1" si="200"/>
        <v>24463.97644019307</v>
      </c>
      <c r="BO396" s="15">
        <f t="shared" ca="1" si="201"/>
        <v>24706.668882059366</v>
      </c>
      <c r="BP396" s="15">
        <f t="shared" ca="1" si="202"/>
        <v>29192.588730508298</v>
      </c>
      <c r="BQ396" s="15">
        <f ca="1">Inputs!$B$20*EXP($B$10-0.5*C$7^2+C$7*AJ396)</f>
        <v>2650.0048527953904</v>
      </c>
      <c r="BR396" s="15">
        <f t="shared" ca="1" si="203"/>
        <v>3212.9673747552365</v>
      </c>
      <c r="BS396" s="15">
        <f t="shared" ca="1" si="204"/>
        <v>4653.3368883248631</v>
      </c>
      <c r="BT396" s="15">
        <f t="shared" ca="1" si="205"/>
        <v>5596.2562740959584</v>
      </c>
      <c r="BU396" s="15">
        <f t="shared" ca="1" si="206"/>
        <v>4868.6212629751481</v>
      </c>
      <c r="BV396" s="15">
        <f t="shared" ca="1" si="207"/>
        <v>5390.7254997675145</v>
      </c>
      <c r="BW396" s="15">
        <f t="shared" ca="1" si="208"/>
        <v>6582.1604551119499</v>
      </c>
      <c r="BX396" s="15">
        <f t="shared" ca="1" si="209"/>
        <v>7350.680302137318</v>
      </c>
      <c r="BY396" s="15">
        <f t="shared" ca="1" si="210"/>
        <v>11302.675815773639</v>
      </c>
      <c r="BZ396" s="15">
        <f t="shared" ca="1" si="211"/>
        <v>16464.04620404173</v>
      </c>
      <c r="CA396" s="15">
        <f t="shared" ca="1" si="212"/>
        <v>21774.147042056789</v>
      </c>
      <c r="CB396" s="15">
        <f ca="1">(AU396*DCF!C$10-DCF!C$5*MAX(AU396*DCF!C$10,0)-MAX(AU396-Inputs!$B$6,0)/Inputs!$B$10)*DCF!C$6</f>
        <v>992.16912484059446</v>
      </c>
      <c r="CC396" s="15">
        <f ca="1">(AV396*DCF!D$10-DCF!D$5*MAX(AV396*DCF!D$10,0)-MAX(AV396-AU396,0)/Inputs!$B$10)*DCF!D$6</f>
        <v>941.63501971773474</v>
      </c>
      <c r="CD396" s="15">
        <f ca="1">(AW396*DCF!E$10-DCF!E$5*MAX(AW396*DCF!E$10,0)-MAX(AW396-AV396,0)/Inputs!$B$10)*DCF!E$6</f>
        <v>1054.5752526949893</v>
      </c>
      <c r="CE396" s="15">
        <f ca="1">(AX396*DCF!F$10-DCF!F$5*MAX(AX396*DCF!F$10,0)-MAX(AX396-AW396,0)/Inputs!$B$10)*DCF!F$6</f>
        <v>1240.8460380911201</v>
      </c>
      <c r="CF396" s="15">
        <f ca="1">(AY396*DCF!G$10-DCF!G$5*MAX(AY396*DCF!G$10,0)-MAX(AY396-AX396,0)/Inputs!$B$10)*DCF!G$6</f>
        <v>1600.2845359081864</v>
      </c>
      <c r="CG396" s="15">
        <f ca="1">(AZ396*DCF!H$10-DCF!H$5*MAX(AZ396*DCF!H$10,0)-MAX(AZ396-AY396,0)/Inputs!$B$10)*DCF!H$6</f>
        <v>1846.0181848380184</v>
      </c>
      <c r="CH396" s="15">
        <f ca="1">(BA396*DCF!I$10-DCF!I$5*MAX(BA396*DCF!I$10,0)-MAX(BA396-AZ396,0)/Inputs!$B$10)*DCF!I$6</f>
        <v>2035.395579829694</v>
      </c>
      <c r="CI396" s="15">
        <f ca="1">(BB396*DCF!J$10-DCF!J$5*MAX(BB396*DCF!J$10,0)-MAX(BB396-BA396,0)/Inputs!$B$10)*DCF!J$6</f>
        <v>2294.1803962378945</v>
      </c>
      <c r="CJ396" s="15">
        <f ca="1">(BC396*DCF!K$10-DCF!K$5*MAX(BC396*DCF!K$10,0)-MAX(BC396-BB396,0)/Inputs!$B$10)*DCF!K$6</f>
        <v>2622.2158944102839</v>
      </c>
      <c r="CK396" s="15">
        <f ca="1">(BD396*DCF!L$10-DCF!L$5*MAX(BD396*DCF!L$10,0)-MAX(BD396-BC396,0)/Inputs!$B$10)*DCF!L$6</f>
        <v>3360.4902642861061</v>
      </c>
      <c r="CL396" s="15">
        <f ca="1">(BE396*DCF!M$10-DCF!M$5*MAX(BE396*DCF!M$10,0)-MAX(BE396-BD396,0)/Inputs!$B$10)*DCF!M$6</f>
        <v>3577.7641840163487</v>
      </c>
      <c r="CM396" s="15">
        <f ca="1">(BF396*DCF!C$28-DCF!C$5*MAX(BF396*DCF!C$28,0)-MAX(BF396-Inputs!$B$13,0)/Inputs!$B$17)*DCF!C$6</f>
        <v>2905.9975729582093</v>
      </c>
      <c r="CN396" s="15">
        <f ca="1">(BG396*DCF!D$28-DCF!D$5*MAX(BG396*DCF!D$28,0)-MAX(BG396-BF396,0)/Inputs!$B$17)*DCF!D$6</f>
        <v>2077.8684308410216</v>
      </c>
      <c r="CO396" s="15">
        <f ca="1">(BH396*DCF!E$28-DCF!E$5*MAX(BH396*DCF!E$28,0)-MAX(BH396-BG396,0)/Inputs!$B$17)*DCF!E$6</f>
        <v>1979.8620985286707</v>
      </c>
      <c r="CP396" s="15">
        <f ca="1">(BI396*DCF!F$28-DCF!F$5*MAX(BI396*DCF!F$28,0)-MAX(BI396-BH396,0)/Inputs!$B$17)*DCF!F$6</f>
        <v>2057.6450310132932</v>
      </c>
      <c r="CQ396" s="15">
        <f ca="1">(BJ396*DCF!G$28-DCF!G$5*MAX(BJ396*DCF!G$28,0)-MAX(BJ396-BI396,0)/Inputs!$B$17)*DCF!G$6</f>
        <v>2415.8101318823556</v>
      </c>
      <c r="CR396" s="15">
        <f ca="1">(BK396*DCF!H$28-DCF!H$5*MAX(BK396*DCF!H$28,0)-MAX(BK396-BJ396,0)/Inputs!$B$17)*DCF!H$6</f>
        <v>2691.3710599415235</v>
      </c>
      <c r="CS396" s="15">
        <f ca="1">(BL396*DCF!I$28-DCF!I$5*MAX(BL396*DCF!I$28,0)-MAX(BL396-BK396,0)/Inputs!$B$17)*DCF!I$6</f>
        <v>3026.3145115702068</v>
      </c>
      <c r="CT396" s="15">
        <f ca="1">(BM396*DCF!J$28-DCF!J$5*MAX(BM396*DCF!J$28,0)-MAX(BM396-BL396,0)/Inputs!$B$17)*DCF!J$6</f>
        <v>3614.6722677373991</v>
      </c>
      <c r="CU396" s="15">
        <f ca="1">(BN396*DCF!K$28-DCF!K$5*MAX(BN396*DCF!K$28,0)-MAX(BN396-BM396,0)/Inputs!$B$17)*DCF!K$6</f>
        <v>4474.9294712906767</v>
      </c>
      <c r="CV396" s="15">
        <f ca="1">(BO396*DCF!L$28-DCF!L$5*MAX(BO396*DCF!L$28,0)-MAX(BO396-BN396,0)/Inputs!$B$17)*DCF!L$6</f>
        <v>4902.0379773430177</v>
      </c>
      <c r="CW396" s="15">
        <f ca="1">(BP396*DCF!M$28-DCF!M$5*MAX(BP396*DCF!M$28,0)-MAX(BP396-BO396,0)/Inputs!$B$17)*DCF!M$6</f>
        <v>5023.6977888921256</v>
      </c>
      <c r="CX396" s="15">
        <f ca="1">(BQ396*DCF!C$46-DCF!C$5*MAX(BQ396*DCF!C$46,0)-MAX(BQ396-Inputs!$B$20,0)/Inputs!$B$24)*DCF!C$6</f>
        <v>-612.01035861325408</v>
      </c>
      <c r="CY396" s="15">
        <f ca="1">(BR396*DCF!D$46-DCF!D$5*MAX(BR396*DCF!D$46,0)-MAX(BR396-BQ396,0)/Inputs!$B$24)*DCF!D$6</f>
        <v>-788.59003861002645</v>
      </c>
      <c r="CZ396" s="15">
        <f ca="1">(BS396*DCF!E$46-DCF!E$5*MAX(BS396*DCF!E$46,0)-MAX(BS396-BR396,0)/Inputs!$B$24)*DCF!E$6</f>
        <v>-1118.0191986154239</v>
      </c>
      <c r="DA396" s="15">
        <f ca="1">(BT396*DCF!F$46-DCF!F$5*MAX(BT396*DCF!F$46,0)-MAX(BT396-BS396,0)/Inputs!$B$24)*DCF!F$6</f>
        <v>-750.90152042576631</v>
      </c>
      <c r="DB396" s="15">
        <f ca="1">(BU396*DCF!G$46-DCF!G$5*MAX(BU396*DCF!G$46,0)-MAX(BU396-BT396,0)/Inputs!$B$24)*DCF!G$6</f>
        <v>-163.77080006540245</v>
      </c>
      <c r="DC396" s="15">
        <f ca="1">(BV396*DCF!H$46-DCF!H$5*MAX(BV396*DCF!H$46,0)-MAX(BV396-BU396,0)/Inputs!$B$24)*DCF!H$6</f>
        <v>-162.24069259749405</v>
      </c>
      <c r="DD396" s="15">
        <f ca="1">(BW396*DCF!I$46-DCF!I$5*MAX(BW396*DCF!I$46,0)-MAX(BW396-BV396,0)/Inputs!$B$24)*DCF!I$6</f>
        <v>-189.99733759699456</v>
      </c>
      <c r="DE396" s="15">
        <f ca="1">(BX396*DCF!J$46-DCF!J$5*MAX(BX396*DCF!J$46,0)-MAX(BX396-BW396,0)/Inputs!$B$24)*DCF!J$6</f>
        <v>104.54179804649372</v>
      </c>
      <c r="DF396" s="15">
        <f ca="1">(BY396*DCF!K$46-DCF!K$5*MAX(BY396*DCF!K$46,0)-MAX(BY396-BX396,0)/Inputs!$B$24)*DCF!K$6</f>
        <v>-322.48709985592257</v>
      </c>
      <c r="DG396" s="15">
        <f ca="1">(BZ396*DCF!L$46-DCF!L$5*MAX(BZ396*DCF!L$46,0)-MAX(BZ396-BY396,0)/Inputs!$B$24)*DCF!L$6</f>
        <v>-29.951843523198104</v>
      </c>
      <c r="DH396" s="15">
        <f ca="1">(CA396*DCF!M$46-DCF!M$5*MAX(CA396*DCF!M$46,0)-MAX(CA396-BZ396,0)/Inputs!$B$24)*DCF!M$6</f>
        <v>596.898157724783</v>
      </c>
      <c r="DI396" s="15">
        <f ca="1">SUM(CB396:CL396)+BE396*DCF!M$10*(1+Inputs!$B$30)*(1-Inputs!$B$33)*(1-Inputs!$B$30/Inputs!$B$31)/(Inputs!$B$29-Inputs!$B$30)*DCF!M$6</f>
        <v>102615.05184560227</v>
      </c>
      <c r="DJ396" s="15">
        <f ca="1">SUM(CM396:CW396)+BP396*DCF!M$28*(1+Inputs!$B$30)*(1-Inputs!$B$33)*(1-Inputs!$B$30/Inputs!$B$31)/(Inputs!$B$29-Inputs!$B$30)*DCF!M$6</f>
        <v>143494.68696736734</v>
      </c>
      <c r="DK396" s="15">
        <f ca="1">SUM(CX396:DH396)+CA396*DCF!M$46*(1+Inputs!$B$30)*(1-Inputs!$B$33)*(1-Inputs!$B$30/Inputs!$B$31)/(Inputs!$B$29-Inputs!$B$30)*DCF!M$6</f>
        <v>30228.881705495805</v>
      </c>
      <c r="DM396" s="15">
        <f ca="1">DI396+DJ396+DK396+Inputs!$B$34+Inputs!$B$36-Inputs!$B$35</f>
        <v>353189.62051846541</v>
      </c>
    </row>
    <row r="397" spans="1:117" x14ac:dyDescent="0.75">
      <c r="A397" s="11">
        <v>384</v>
      </c>
      <c r="C397" s="24">
        <f t="shared" ca="1" si="218"/>
        <v>-9.3075206859973045E-2</v>
      </c>
      <c r="D397" s="24">
        <f t="shared" ca="1" si="218"/>
        <v>-0.65815782083472651</v>
      </c>
      <c r="E397" s="24">
        <f t="shared" ca="1" si="218"/>
        <v>1.8887187064834732</v>
      </c>
      <c r="F397" s="24">
        <f t="shared" ca="1" si="218"/>
        <v>-0.38094808896482724</v>
      </c>
      <c r="G397" s="24">
        <f t="shared" ca="1" si="218"/>
        <v>0.14120140113354823</v>
      </c>
      <c r="H397" s="24">
        <f t="shared" ca="1" si="218"/>
        <v>-0.19078700527128928</v>
      </c>
      <c r="I397" s="24">
        <f t="shared" ca="1" si="218"/>
        <v>-0.9083491366235581</v>
      </c>
      <c r="J397" s="24">
        <f t="shared" ca="1" si="218"/>
        <v>0.10464991083506341</v>
      </c>
      <c r="K397" s="24">
        <f t="shared" ca="1" si="218"/>
        <v>0.49696078090158918</v>
      </c>
      <c r="L397" s="24">
        <f t="shared" ca="1" si="218"/>
        <v>-0.506314814346569</v>
      </c>
      <c r="M397" s="24">
        <f t="shared" ca="1" si="218"/>
        <v>0.60266475912482831</v>
      </c>
      <c r="N397" s="24">
        <f ca="1">SQRT(Inputs!$B$38)*C397+SQRT(1-Inputs!$B$38)*_xlfn.NORM.S.INV(RAND())</f>
        <v>-1.1055923828642611</v>
      </c>
      <c r="O397" s="24">
        <f ca="1">SQRT(Inputs!$B$38)*D397+SQRT(1-Inputs!$B$38)*_xlfn.NORM.S.INV(RAND())</f>
        <v>0.80441861350753419</v>
      </c>
      <c r="P397" s="24">
        <f ca="1">SQRT(Inputs!$B$38)*E397+SQRT(1-Inputs!$B$38)*_xlfn.NORM.S.INV(RAND())</f>
        <v>1.6148548720582934</v>
      </c>
      <c r="Q397" s="24">
        <f ca="1">SQRT(Inputs!$B$38)*F397+SQRT(1-Inputs!$B$38)*_xlfn.NORM.S.INV(RAND())</f>
        <v>0.72304862968363914</v>
      </c>
      <c r="R397" s="24">
        <f ca="1">SQRT(Inputs!$B$38)*G397+SQRT(1-Inputs!$B$38)*_xlfn.NORM.S.INV(RAND())</f>
        <v>8.7924165072507179E-2</v>
      </c>
      <c r="S397" s="24">
        <f ca="1">SQRT(Inputs!$B$38)*H397+SQRT(1-Inputs!$B$38)*_xlfn.NORM.S.INV(RAND())</f>
        <v>0.20439684413674628</v>
      </c>
      <c r="T397" s="24">
        <f ca="1">SQRT(Inputs!$B$38)*I397+SQRT(1-Inputs!$B$38)*_xlfn.NORM.S.INV(RAND())</f>
        <v>-0.33711098349609725</v>
      </c>
      <c r="U397" s="24">
        <f ca="1">SQRT(Inputs!$B$38)*J397+SQRT(1-Inputs!$B$38)*_xlfn.NORM.S.INV(RAND())</f>
        <v>-0.46538096954048064</v>
      </c>
      <c r="V397" s="24">
        <f ca="1">SQRT(Inputs!$B$38)*K397+SQRT(1-Inputs!$B$38)*_xlfn.NORM.S.INV(RAND())</f>
        <v>0.48352137400115802</v>
      </c>
      <c r="W397" s="24">
        <f ca="1">SQRT(Inputs!$B$38)*L397+SQRT(1-Inputs!$B$38)*_xlfn.NORM.S.INV(RAND())</f>
        <v>-0.76967078193180438</v>
      </c>
      <c r="X397" s="24">
        <f ca="1">SQRT(Inputs!$B$38)*M397+SQRT(1-Inputs!$B$38)*_xlfn.NORM.S.INV(RAND())</f>
        <v>9.4257240345125171E-2</v>
      </c>
      <c r="Y397" s="24">
        <f ca="1">SQRT(Inputs!$B$38)*C397+SQRT(1-Inputs!$B$38)*_xlfn.NORM.S.INV(RAND())</f>
        <v>-0.27084885591374125</v>
      </c>
      <c r="Z397" s="24">
        <f ca="1">SQRT(Inputs!$B$38)*D397+SQRT(1-Inputs!$B$38)*_xlfn.NORM.S.INV(RAND())</f>
        <v>0.89658095642645219</v>
      </c>
      <c r="AA397" s="24">
        <f ca="1">SQRT(Inputs!$B$38)*E397+SQRT(1-Inputs!$B$38)*_xlfn.NORM.S.INV(RAND())</f>
        <v>1.0313780718255092</v>
      </c>
      <c r="AB397" s="24">
        <f ca="1">SQRT(Inputs!$B$38)*F397+SQRT(1-Inputs!$B$38)*_xlfn.NORM.S.INV(RAND())</f>
        <v>-7.1354332801213116E-3</v>
      </c>
      <c r="AC397" s="24">
        <f ca="1">SQRT(Inputs!$B$38)*G397+SQRT(1-Inputs!$B$38)*_xlfn.NORM.S.INV(RAND())</f>
        <v>-0.48093599224555927</v>
      </c>
      <c r="AD397" s="24">
        <f ca="1">SQRT(Inputs!$B$38)*H397+SQRT(1-Inputs!$B$38)*_xlfn.NORM.S.INV(RAND())</f>
        <v>0.44634899692838959</v>
      </c>
      <c r="AE397" s="24">
        <f ca="1">SQRT(Inputs!$B$38)*I397+SQRT(1-Inputs!$B$38)*_xlfn.NORM.S.INV(RAND())</f>
        <v>1.4597538742654332</v>
      </c>
      <c r="AF397" s="24">
        <f ca="1">SQRT(Inputs!$B$38)*J397+SQRT(1-Inputs!$B$38)*_xlfn.NORM.S.INV(RAND())</f>
        <v>-1.4130508162851767</v>
      </c>
      <c r="AG397" s="24">
        <f ca="1">SQRT(Inputs!$B$38)*K397+SQRT(1-Inputs!$B$38)*_xlfn.NORM.S.INV(RAND())</f>
        <v>1.3691736600381961</v>
      </c>
      <c r="AH397" s="24">
        <f ca="1">SQRT(Inputs!$B$38)*L397+SQRT(1-Inputs!$B$38)*_xlfn.NORM.S.INV(RAND())</f>
        <v>-0.65874850134544316</v>
      </c>
      <c r="AI397" s="24">
        <f ca="1">SQRT(Inputs!$B$38)*M397+SQRT(1-Inputs!$B$38)*_xlfn.NORM.S.INV(RAND())</f>
        <v>0.5103502163698368</v>
      </c>
      <c r="AJ397" s="24">
        <f ca="1">SQRT(Inputs!$B$38)*C397+SQRT(1-Inputs!$B$38)*_xlfn.NORM.S.INV(RAND())</f>
        <v>-0.71523615118415529</v>
      </c>
      <c r="AK397" s="24">
        <f ca="1">SQRT(Inputs!$B$38)*D397+SQRT(1-Inputs!$B$38)*_xlfn.NORM.S.INV(RAND())</f>
        <v>-0.69275676938036312</v>
      </c>
      <c r="AL397" s="24">
        <f ca="1">SQRT(Inputs!$B$38)*E397+SQRT(1-Inputs!$B$38)*_xlfn.NORM.S.INV(RAND())</f>
        <v>0.21084867284668374</v>
      </c>
      <c r="AM397" s="24">
        <f ca="1">SQRT(Inputs!$B$38)*F397+SQRT(1-Inputs!$B$38)*_xlfn.NORM.S.INV(RAND())</f>
        <v>-1.4510043967212187</v>
      </c>
      <c r="AN397" s="24">
        <f ca="1">SQRT(Inputs!$B$38)*G397+SQRT(1-Inputs!$B$38)*_xlfn.NORM.S.INV(RAND())</f>
        <v>0.79227419307663427</v>
      </c>
      <c r="AO397" s="24">
        <f ca="1">SQRT(Inputs!$B$38)*H397+SQRT(1-Inputs!$B$38)*_xlfn.NORM.S.INV(RAND())</f>
        <v>1.9515996259868746</v>
      </c>
      <c r="AP397" s="24">
        <f ca="1">SQRT(Inputs!$B$38)*I397+SQRT(1-Inputs!$B$38)*_xlfn.NORM.S.INV(RAND())</f>
        <v>0.15419558000260658</v>
      </c>
      <c r="AQ397" s="24">
        <f ca="1">SQRT(Inputs!$B$38)*J397+SQRT(1-Inputs!$B$38)*_xlfn.NORM.S.INV(RAND())</f>
        <v>0.69745144473183562</v>
      </c>
      <c r="AR397" s="24">
        <f ca="1">SQRT(Inputs!$B$38)*K397+SQRT(1-Inputs!$B$38)*_xlfn.NORM.S.INV(RAND())</f>
        <v>0.29657637453816532</v>
      </c>
      <c r="AS397" s="24">
        <f ca="1">SQRT(Inputs!$B$38)*L397+SQRT(1-Inputs!$B$38)*_xlfn.NORM.S.INV(RAND())</f>
        <v>-1.1085363191476754</v>
      </c>
      <c r="AT397" s="24">
        <f ca="1">SQRT(Inputs!$B$38)*M397+SQRT(1-Inputs!$B$38)*_xlfn.NORM.S.INV(RAND())</f>
        <v>1.2895736628940144</v>
      </c>
      <c r="AU397" s="15">
        <f ca="1">Inputs!$B$6*EXP($B$8-0.5*C$5^2+C$5*N397)</f>
        <v>4149.1002277908037</v>
      </c>
      <c r="AV397" s="15">
        <f t="shared" ca="1" si="183"/>
        <v>5684.5368852978954</v>
      </c>
      <c r="AW397" s="15">
        <f t="shared" ca="1" si="184"/>
        <v>8618.0495471152153</v>
      </c>
      <c r="AX397" s="15">
        <f t="shared" ca="1" si="185"/>
        <v>11516.483083318948</v>
      </c>
      <c r="AY397" s="15">
        <f t="shared" ca="1" si="186"/>
        <v>14219.584127581211</v>
      </c>
      <c r="AZ397" s="15">
        <f t="shared" ca="1" si="187"/>
        <v>17786.810226675705</v>
      </c>
      <c r="BA397" s="15">
        <f t="shared" ca="1" si="188"/>
        <v>21011.932948434194</v>
      </c>
      <c r="BB397" s="15">
        <f t="shared" ca="1" si="189"/>
        <v>24553.078869766407</v>
      </c>
      <c r="BC397" s="15">
        <f t="shared" ca="1" si="190"/>
        <v>31508.098260032228</v>
      </c>
      <c r="BD397" s="15">
        <f t="shared" ca="1" si="191"/>
        <v>35919.215504975356</v>
      </c>
      <c r="BE397" s="15">
        <f t="shared" ca="1" si="192"/>
        <v>44393.881569462414</v>
      </c>
      <c r="BF397" s="15">
        <f ca="1">Inputs!$B$13*EXP($B$9-0.5*C$6^2+C$6*Y397)</f>
        <v>13107.948370605918</v>
      </c>
      <c r="BG397" s="15">
        <f t="shared" ca="1" si="193"/>
        <v>18780.330889780693</v>
      </c>
      <c r="BH397" s="15">
        <f t="shared" ca="1" si="194"/>
        <v>27227.026689739596</v>
      </c>
      <c r="BI397" s="15">
        <f t="shared" ca="1" si="195"/>
        <v>33293.39055165997</v>
      </c>
      <c r="BJ397" s="15">
        <f t="shared" ca="1" si="196"/>
        <v>38081.851300700771</v>
      </c>
      <c r="BK397" s="15">
        <f t="shared" ca="1" si="197"/>
        <v>49666.48822892319</v>
      </c>
      <c r="BL397" s="15">
        <f t="shared" ca="1" si="198"/>
        <v>73714.387151795279</v>
      </c>
      <c r="BM397" s="15">
        <f t="shared" ca="1" si="199"/>
        <v>76022.894000978937</v>
      </c>
      <c r="BN397" s="15">
        <f t="shared" ca="1" si="200"/>
        <v>110169.82050541106</v>
      </c>
      <c r="BO397" s="15">
        <f t="shared" ca="1" si="201"/>
        <v>125560.37189849182</v>
      </c>
      <c r="BP397" s="15">
        <f t="shared" ca="1" si="202"/>
        <v>163740.38617360711</v>
      </c>
      <c r="BQ397" s="15">
        <f ca="1">Inputs!$B$20*EXP($B$10-0.5*C$7^2+C$7*AJ397)</f>
        <v>3328.3993935690228</v>
      </c>
      <c r="BR397" s="15">
        <f t="shared" ca="1" si="203"/>
        <v>3624.3223814698508</v>
      </c>
      <c r="BS397" s="15">
        <f t="shared" ca="1" si="204"/>
        <v>5272.955328127865</v>
      </c>
      <c r="BT397" s="15">
        <f t="shared" ca="1" si="205"/>
        <v>4968.6426870282803</v>
      </c>
      <c r="BU397" s="15">
        <f t="shared" ca="1" si="206"/>
        <v>8341.0451074318244</v>
      </c>
      <c r="BV397" s="15">
        <f t="shared" ca="1" si="207"/>
        <v>18013.318920219994</v>
      </c>
      <c r="BW397" s="15">
        <f t="shared" ca="1" si="208"/>
        <v>25970.444762525156</v>
      </c>
      <c r="BX397" s="15">
        <f t="shared" ca="1" si="209"/>
        <v>41774.881375685734</v>
      </c>
      <c r="BY397" s="15">
        <f t="shared" ca="1" si="210"/>
        <v>61951.083823468594</v>
      </c>
      <c r="BZ397" s="15">
        <f t="shared" ca="1" si="211"/>
        <v>70900.057855233841</v>
      </c>
      <c r="CA397" s="15">
        <f t="shared" ca="1" si="212"/>
        <v>125242.3640899045</v>
      </c>
      <c r="CB397" s="15">
        <f ca="1">(AU397*DCF!C$10-DCF!C$5*MAX(AU397*DCF!C$10,0)-MAX(AU397-Inputs!$B$6,0)/Inputs!$B$10)*DCF!C$6</f>
        <v>1048.8721309671328</v>
      </c>
      <c r="CC397" s="15">
        <f ca="1">(AV397*DCF!D$10-DCF!D$5*MAX(AV397*DCF!D$10,0)-MAX(AV397-AU397,0)/Inputs!$B$10)*DCF!D$6</f>
        <v>1011.191310617043</v>
      </c>
      <c r="CD397" s="15">
        <f ca="1">(AW397*DCF!E$10-DCF!E$5*MAX(AW397*DCF!E$10,0)-MAX(AW397-AV397,0)/Inputs!$B$10)*DCF!E$6</f>
        <v>1329.0219195050231</v>
      </c>
      <c r="CE397" s="15">
        <f ca="1">(AX397*DCF!F$10-DCF!F$5*MAX(AX397*DCF!F$10,0)-MAX(AX397-AW397,0)/Inputs!$B$10)*DCF!F$6</f>
        <v>1910.937745173771</v>
      </c>
      <c r="CF397" s="15">
        <f ca="1">(AY397*DCF!G$10-DCF!G$5*MAX(AY397*DCF!G$10,0)-MAX(AY397-AX397,0)/Inputs!$B$10)*DCF!G$6</f>
        <v>2410.2182251133627</v>
      </c>
      <c r="CG397" s="15">
        <f ca="1">(AZ397*DCF!H$10-DCF!H$5*MAX(AZ397*DCF!H$10,0)-MAX(AZ397-AY397,0)/Inputs!$B$10)*DCF!H$6</f>
        <v>2819.8970187887444</v>
      </c>
      <c r="CH397" s="15">
        <f ca="1">(BA397*DCF!I$10-DCF!I$5*MAX(BA397*DCF!I$10,0)-MAX(BA397-AZ397,0)/Inputs!$B$10)*DCF!I$6</f>
        <v>3309.0805075732469</v>
      </c>
      <c r="CI397" s="15">
        <f ca="1">(BB397*DCF!J$10-DCF!J$5*MAX(BB397*DCF!J$10,0)-MAX(BB397-BA397,0)/Inputs!$B$10)*DCF!J$6</f>
        <v>3676.7629941817195</v>
      </c>
      <c r="CJ397" s="15">
        <f ca="1">(BC397*DCF!K$10-DCF!K$5*MAX(BC397*DCF!K$10,0)-MAX(BC397-BB397,0)/Inputs!$B$10)*DCF!K$6</f>
        <v>4098.7009571067192</v>
      </c>
      <c r="CK397" s="15">
        <f ca="1">(BD397*DCF!L$10-DCF!L$5*MAX(BD397*DCF!L$10,0)-MAX(BD397-BC397,0)/Inputs!$B$10)*DCF!L$6</f>
        <v>4846.8718547937551</v>
      </c>
      <c r="CL397" s="15">
        <f ca="1">(BE397*DCF!M$10-DCF!M$5*MAX(BE397*DCF!M$10,0)-MAX(BE397-BD397,0)/Inputs!$B$10)*DCF!M$6</f>
        <v>5252.1614695585477</v>
      </c>
      <c r="CM397" s="15">
        <f ca="1">(BF397*DCF!C$28-DCF!C$5*MAX(BF397*DCF!C$28,0)-MAX(BF397-Inputs!$B$13,0)/Inputs!$B$17)*DCF!C$6</f>
        <v>3603.0122184577517</v>
      </c>
      <c r="CN397" s="15">
        <f ca="1">(BG397*DCF!D$28-DCF!D$5*MAX(BG397*DCF!D$28,0)-MAX(BG397-BF397,0)/Inputs!$B$17)*DCF!D$6</f>
        <v>4321.0613250898714</v>
      </c>
      <c r="CO397" s="15">
        <f ca="1">(BH397*DCF!E$28-DCF!E$5*MAX(BH397*DCF!E$28,0)-MAX(BH397-BG397,0)/Inputs!$B$17)*DCF!E$6</f>
        <v>6046.4512998019072</v>
      </c>
      <c r="CP397" s="15">
        <f ca="1">(BI397*DCF!F$28-DCF!F$5*MAX(BI397*DCF!F$28,0)-MAX(BI397-BH397,0)/Inputs!$B$17)*DCF!F$6</f>
        <v>7933.8011308957957</v>
      </c>
      <c r="CQ397" s="15">
        <f ca="1">(BJ397*DCF!G$28-DCF!G$5*MAX(BJ397*DCF!G$28,0)-MAX(BJ397-BI397,0)/Inputs!$B$17)*DCF!G$6</f>
        <v>9075.2534523676331</v>
      </c>
      <c r="CR397" s="15">
        <f ca="1">(BK397*DCF!H$28-DCF!H$5*MAX(BK397*DCF!H$28,0)-MAX(BK397-BJ397,0)/Inputs!$B$17)*DCF!H$6</f>
        <v>10483.143023278793</v>
      </c>
      <c r="CS397" s="15">
        <f ca="1">(BL397*DCF!I$28-DCF!I$5*MAX(BL397*DCF!I$28,0)-MAX(BL397-BK397,0)/Inputs!$B$17)*DCF!I$6</f>
        <v>13882.551279210395</v>
      </c>
      <c r="CT397" s="15">
        <f ca="1">(BM397*DCF!J$28-DCF!J$5*MAX(BM397*DCF!J$28,0)-MAX(BM397-BL397,0)/Inputs!$B$17)*DCF!J$6</f>
        <v>16653.32736046999</v>
      </c>
      <c r="CU397" s="15">
        <f ca="1">(BN397*DCF!K$28-DCF!K$5*MAX(BN397*DCF!K$28,0)-MAX(BN397-BM397,0)/Inputs!$B$17)*DCF!K$6</f>
        <v>19083.475211510526</v>
      </c>
      <c r="CV397" s="15">
        <f ca="1">(BO397*DCF!L$28-DCF!L$5*MAX(BO397*DCF!L$28,0)-MAX(BO397-BN397,0)/Inputs!$B$17)*DCF!L$6</f>
        <v>23310.463136429273</v>
      </c>
      <c r="CW397" s="15">
        <f ca="1">(BP397*DCF!M$28-DCF!M$5*MAX(BP397*DCF!M$28,0)-MAX(BP397-BO397,0)/Inputs!$B$17)*DCF!M$6</f>
        <v>26816.964096642227</v>
      </c>
      <c r="CX397" s="15">
        <f ca="1">(BQ397*DCF!C$46-DCF!C$5*MAX(BQ397*DCF!C$46,0)-MAX(BQ397-Inputs!$B$20,0)/Inputs!$B$24)*DCF!C$6</f>
        <v>-827.52844820024666</v>
      </c>
      <c r="CY397" s="15">
        <f ca="1">(BR397*DCF!D$46-DCF!D$5*MAX(BR397*DCF!D$46,0)-MAX(BR397-BQ397,0)/Inputs!$B$24)*DCF!D$6</f>
        <v>-744.855192779851</v>
      </c>
      <c r="CZ397" s="15">
        <f ca="1">(BS397*DCF!E$46-DCF!E$5*MAX(BS397*DCF!E$46,0)-MAX(BS397-BR397,0)/Inputs!$B$24)*DCF!E$6</f>
        <v>-1273.3818698805874</v>
      </c>
      <c r="DA397" s="15">
        <f ca="1">(BT397*DCF!F$46-DCF!F$5*MAX(BT397*DCF!F$46,0)-MAX(BT397-BS397,0)/Inputs!$B$24)*DCF!F$6</f>
        <v>-361.84797462482828</v>
      </c>
      <c r="DB397" s="15">
        <f ca="1">(BU397*DCF!G$46-DCF!G$5*MAX(BU397*DCF!G$46,0)-MAX(BU397-BT397,0)/Inputs!$B$24)*DCF!G$6</f>
        <v>-1414.9858212088179</v>
      </c>
      <c r="DC397" s="15">
        <f ca="1">(BV397*DCF!H$46-DCF!H$5*MAX(BV397*DCF!H$46,0)-MAX(BV397-BU397,0)/Inputs!$B$24)*DCF!H$6</f>
        <v>-3005.5998243190284</v>
      </c>
      <c r="DD397" s="15">
        <f ca="1">(BW397*DCF!I$46-DCF!I$5*MAX(BW397*DCF!I$46,0)-MAX(BW397-BV397,0)/Inputs!$B$24)*DCF!I$6</f>
        <v>-1684.3855163710107</v>
      </c>
      <c r="DE397" s="15">
        <f ca="1">(BX397*DCF!J$46-DCF!J$5*MAX(BX397*DCF!J$46,0)-MAX(BX397-BW397,0)/Inputs!$B$24)*DCF!J$6</f>
        <v>-2438.7376634826369</v>
      </c>
      <c r="DF397" s="15">
        <f ca="1">(BY397*DCF!K$46-DCF!K$5*MAX(BY397*DCF!K$46,0)-MAX(BY397-BX397,0)/Inputs!$B$24)*DCF!K$6</f>
        <v>-1403.7796849099111</v>
      </c>
      <c r="DG397" s="15">
        <f ca="1">(BZ397*DCF!L$46-DCF!L$5*MAX(BZ397*DCF!L$46,0)-MAX(BZ397-BY397,0)/Inputs!$B$24)*DCF!L$6</f>
        <v>2875.8109376824737</v>
      </c>
      <c r="DH397" s="15">
        <f ca="1">(CA397*DCF!M$46-DCF!M$5*MAX(CA397*DCF!M$46,0)-MAX(CA397-BZ397,0)/Inputs!$B$24)*DCF!M$6</f>
        <v>-1542.0862618676181</v>
      </c>
      <c r="DI397" s="15">
        <f ca="1">SUM(CB397:CL397)+BE397*DCF!M$10*(1+Inputs!$B$30)*(1-Inputs!$B$33)*(1-Inputs!$B$30/Inputs!$B$31)/(Inputs!$B$29-Inputs!$B$30)*DCF!M$6</f>
        <v>155262.47558950263</v>
      </c>
      <c r="DJ397" s="15">
        <f ca="1">SUM(CM397:CW397)+BP397*DCF!M$28*(1+Inputs!$B$30)*(1-Inputs!$B$33)*(1-Inputs!$B$30/Inputs!$B$31)/(Inputs!$B$29-Inputs!$B$30)*DCF!M$6</f>
        <v>748798.38348561991</v>
      </c>
      <c r="DK397" s="15">
        <f ca="1">SUM(CX397:DH397)+CA397*DCF!M$46*(1+Inputs!$B$30)*(1-Inputs!$B$33)*(1-Inputs!$B$30/Inputs!$B$31)/(Inputs!$B$29-Inputs!$B$30)*DCF!M$6</f>
        <v>181818.1534694912</v>
      </c>
      <c r="DM397" s="15">
        <f ca="1">DI397+DJ397+DK397+Inputs!$B$34+Inputs!$B$36-Inputs!$B$35</f>
        <v>1162730.0125446138</v>
      </c>
    </row>
    <row r="398" spans="1:117" x14ac:dyDescent="0.75">
      <c r="A398" s="11">
        <v>385</v>
      </c>
      <c r="C398" s="24">
        <f t="shared" ca="1" si="218"/>
        <v>-0.90304673900548948</v>
      </c>
      <c r="D398" s="24">
        <f t="shared" ca="1" si="218"/>
        <v>-1.2904888823802809</v>
      </c>
      <c r="E398" s="24">
        <f t="shared" ca="1" si="218"/>
        <v>0.80543056735372442</v>
      </c>
      <c r="F398" s="24">
        <f t="shared" ca="1" si="218"/>
        <v>-1.6200270553310074</v>
      </c>
      <c r="G398" s="24">
        <f t="shared" ca="1" si="218"/>
        <v>-0.10147587183308275</v>
      </c>
      <c r="H398" s="24">
        <f t="shared" ca="1" si="218"/>
        <v>1.0184228418896057</v>
      </c>
      <c r="I398" s="24">
        <f t="shared" ca="1" si="218"/>
        <v>-0.42185531810141458</v>
      </c>
      <c r="J398" s="24">
        <f t="shared" ca="1" si="218"/>
        <v>1.2054662335114621</v>
      </c>
      <c r="K398" s="24">
        <f t="shared" ca="1" si="218"/>
        <v>-1.6397557229778859</v>
      </c>
      <c r="L398" s="24">
        <f t="shared" ca="1" si="218"/>
        <v>1.2056733218261069</v>
      </c>
      <c r="M398" s="24">
        <f t="shared" ca="1" si="218"/>
        <v>0.47230736975663107</v>
      </c>
      <c r="N398" s="24">
        <f ca="1">SQRT(Inputs!$B$38)*C398+SQRT(1-Inputs!$B$38)*_xlfn.NORM.S.INV(RAND())</f>
        <v>-0.48399932968966736</v>
      </c>
      <c r="O398" s="24">
        <f ca="1">SQRT(Inputs!$B$38)*D398+SQRT(1-Inputs!$B$38)*_xlfn.NORM.S.INV(RAND())</f>
        <v>-1.8770475467405237</v>
      </c>
      <c r="P398" s="24">
        <f ca="1">SQRT(Inputs!$B$38)*E398+SQRT(1-Inputs!$B$38)*_xlfn.NORM.S.INV(RAND())</f>
        <v>-5.5719735489308475E-2</v>
      </c>
      <c r="Q398" s="24">
        <f ca="1">SQRT(Inputs!$B$38)*F398+SQRT(1-Inputs!$B$38)*_xlfn.NORM.S.INV(RAND())</f>
        <v>-0.32165907400017069</v>
      </c>
      <c r="R398" s="24">
        <f ca="1">SQRT(Inputs!$B$38)*G398+SQRT(1-Inputs!$B$38)*_xlfn.NORM.S.INV(RAND())</f>
        <v>1.125586843183102</v>
      </c>
      <c r="S398" s="24">
        <f ca="1">SQRT(Inputs!$B$38)*H398+SQRT(1-Inputs!$B$38)*_xlfn.NORM.S.INV(RAND())</f>
        <v>1.1153127228620139</v>
      </c>
      <c r="T398" s="24">
        <f ca="1">SQRT(Inputs!$B$38)*I398+SQRT(1-Inputs!$B$38)*_xlfn.NORM.S.INV(RAND())</f>
        <v>-1.5521365351829168</v>
      </c>
      <c r="U398" s="24">
        <f ca="1">SQRT(Inputs!$B$38)*J398+SQRT(1-Inputs!$B$38)*_xlfn.NORM.S.INV(RAND())</f>
        <v>1.9157540156574471</v>
      </c>
      <c r="V398" s="24">
        <f ca="1">SQRT(Inputs!$B$38)*K398+SQRT(1-Inputs!$B$38)*_xlfn.NORM.S.INV(RAND())</f>
        <v>-1.8318494973034904</v>
      </c>
      <c r="W398" s="24">
        <f ca="1">SQRT(Inputs!$B$38)*L398+SQRT(1-Inputs!$B$38)*_xlfn.NORM.S.INV(RAND())</f>
        <v>0.39233105230977366</v>
      </c>
      <c r="X398" s="24">
        <f ca="1">SQRT(Inputs!$B$38)*M398+SQRT(1-Inputs!$B$38)*_xlfn.NORM.S.INV(RAND())</f>
        <v>0.16742031684852168</v>
      </c>
      <c r="Y398" s="24">
        <f ca="1">SQRT(Inputs!$B$38)*C398+SQRT(1-Inputs!$B$38)*_xlfn.NORM.S.INV(RAND())</f>
        <v>-0.14020717614617995</v>
      </c>
      <c r="Z398" s="24">
        <f ca="1">SQRT(Inputs!$B$38)*D398+SQRT(1-Inputs!$B$38)*_xlfn.NORM.S.INV(RAND())</f>
        <v>-0.15870005945376653</v>
      </c>
      <c r="AA398" s="24">
        <f ca="1">SQRT(Inputs!$B$38)*E398+SQRT(1-Inputs!$B$38)*_xlfn.NORM.S.INV(RAND())</f>
        <v>0.74451546770973609</v>
      </c>
      <c r="AB398" s="24">
        <f ca="1">SQRT(Inputs!$B$38)*F398+SQRT(1-Inputs!$B$38)*_xlfn.NORM.S.INV(RAND())</f>
        <v>-1.75587851858768</v>
      </c>
      <c r="AC398" s="24">
        <f ca="1">SQRT(Inputs!$B$38)*G398+SQRT(1-Inputs!$B$38)*_xlfn.NORM.S.INV(RAND())</f>
        <v>0.59322820695423784</v>
      </c>
      <c r="AD398" s="24">
        <f ca="1">SQRT(Inputs!$B$38)*H398+SQRT(1-Inputs!$B$38)*_xlfn.NORM.S.INV(RAND())</f>
        <v>0.39606128625760095</v>
      </c>
      <c r="AE398" s="24">
        <f ca="1">SQRT(Inputs!$B$38)*I398+SQRT(1-Inputs!$B$38)*_xlfn.NORM.S.INV(RAND())</f>
        <v>-0.36725232198887203</v>
      </c>
      <c r="AF398" s="24">
        <f ca="1">SQRT(Inputs!$B$38)*J398+SQRT(1-Inputs!$B$38)*_xlfn.NORM.S.INV(RAND())</f>
        <v>0.12539208936968815</v>
      </c>
      <c r="AG398" s="24">
        <f ca="1">SQRT(Inputs!$B$38)*K398+SQRT(1-Inputs!$B$38)*_xlfn.NORM.S.INV(RAND())</f>
        <v>-0.43447284257601765</v>
      </c>
      <c r="AH398" s="24">
        <f ca="1">SQRT(Inputs!$B$38)*L398+SQRT(1-Inputs!$B$38)*_xlfn.NORM.S.INV(RAND())</f>
        <v>1.5595794913632794</v>
      </c>
      <c r="AI398" s="24">
        <f ca="1">SQRT(Inputs!$B$38)*M398+SQRT(1-Inputs!$B$38)*_xlfn.NORM.S.INV(RAND())</f>
        <v>0.21099725206475534</v>
      </c>
      <c r="AJ398" s="24">
        <f ca="1">SQRT(Inputs!$B$38)*C398+SQRT(1-Inputs!$B$38)*_xlfn.NORM.S.INV(RAND())</f>
        <v>0.2235780814352582</v>
      </c>
      <c r="AK398" s="24">
        <f ca="1">SQRT(Inputs!$B$38)*D398+SQRT(1-Inputs!$B$38)*_xlfn.NORM.S.INV(RAND())</f>
        <v>-2.2967077313421003</v>
      </c>
      <c r="AL398" s="24">
        <f ca="1">SQRT(Inputs!$B$38)*E398+SQRT(1-Inputs!$B$38)*_xlfn.NORM.S.INV(RAND())</f>
        <v>1.3472080275886797</v>
      </c>
      <c r="AM398" s="24">
        <f ca="1">SQRT(Inputs!$B$38)*F398+SQRT(1-Inputs!$B$38)*_xlfn.NORM.S.INV(RAND())</f>
        <v>-0.76435663321596525</v>
      </c>
      <c r="AN398" s="24">
        <f ca="1">SQRT(Inputs!$B$38)*G398+SQRT(1-Inputs!$B$38)*_xlfn.NORM.S.INV(RAND())</f>
        <v>0.47722360261311608</v>
      </c>
      <c r="AO398" s="24">
        <f ca="1">SQRT(Inputs!$B$38)*H398+SQRT(1-Inputs!$B$38)*_xlfn.NORM.S.INV(RAND())</f>
        <v>1.2682496660535745</v>
      </c>
      <c r="AP398" s="24">
        <f ca="1">SQRT(Inputs!$B$38)*I398+SQRT(1-Inputs!$B$38)*_xlfn.NORM.S.INV(RAND())</f>
        <v>-1.0199724249793418</v>
      </c>
      <c r="AQ398" s="24">
        <f ca="1">SQRT(Inputs!$B$38)*J398+SQRT(1-Inputs!$B$38)*_xlfn.NORM.S.INV(RAND())</f>
        <v>0.11730609384673296</v>
      </c>
      <c r="AR398" s="24">
        <f ca="1">SQRT(Inputs!$B$38)*K398+SQRT(1-Inputs!$B$38)*_xlfn.NORM.S.INV(RAND())</f>
        <v>0.61430913503421969</v>
      </c>
      <c r="AS398" s="24">
        <f ca="1">SQRT(Inputs!$B$38)*L398+SQRT(1-Inputs!$B$38)*_xlfn.NORM.S.INV(RAND())</f>
        <v>1.9543726186170227</v>
      </c>
      <c r="AT398" s="24">
        <f ca="1">SQRT(Inputs!$B$38)*M398+SQRT(1-Inputs!$B$38)*_xlfn.NORM.S.INV(RAND())</f>
        <v>0.29523762344892118</v>
      </c>
      <c r="AU398" s="15">
        <f ca="1">Inputs!$B$6*EXP($B$8-0.5*C$5^2+C$5*N398)</f>
        <v>4588.3050111794118</v>
      </c>
      <c r="AV398" s="15">
        <f t="shared" ref="AV398:AV461" ca="1" si="219">AU398*EXP($B$8-0.5*D$5^2+D$5*O398)</f>
        <v>4238.0679600917338</v>
      </c>
      <c r="AW398" s="15">
        <f t="shared" ref="AW398:AW461" ca="1" si="220">AV398*EXP($B$8-0.5*E$5^2+E$5*P398)</f>
        <v>5128.8813540423644</v>
      </c>
      <c r="AX398" s="15">
        <f t="shared" ref="AX398:AX461" ca="1" si="221">AW398*EXP($B$8-0.5*F$5^2+F$5*Q398)</f>
        <v>6015.2009003078456</v>
      </c>
      <c r="AY398" s="15">
        <f t="shared" ref="AY398:AY461" ca="1" si="222">AX398*EXP($B$8-0.5*G$5^2+G$5*R398)</f>
        <v>8383.9326736947423</v>
      </c>
      <c r="AZ398" s="15">
        <f t="shared" ref="AZ398:AZ461" ca="1" si="223">AY398*EXP($B$8-0.5*H$5^2+H$5*S398)</f>
        <v>11593.720696820761</v>
      </c>
      <c r="BA398" s="15">
        <f t="shared" ref="BA398:BA461" ca="1" si="224">AZ398*EXP($B$8-0.5*I$5^2+I$5*T398)</f>
        <v>12060.465084942414</v>
      </c>
      <c r="BB398" s="15">
        <f t="shared" ref="BB398:BB461" ca="1" si="225">BA398*EXP($B$8-0.5*J$5^2+J$5*U398)</f>
        <v>17890.048105482063</v>
      </c>
      <c r="BC398" s="15">
        <f t="shared" ref="BC398:BC461" ca="1" si="226">BB398*EXP($B$8-0.5*K$5^2+K$5*V398)</f>
        <v>18359.541929546522</v>
      </c>
      <c r="BD398" s="15">
        <f t="shared" ref="BD398:BD461" ca="1" si="227">BC398*EXP($B$8-0.5*L$5^2+L$5*W398)</f>
        <v>23332.876385442374</v>
      </c>
      <c r="BE398" s="15">
        <f t="shared" ref="BE398:BE461" ca="1" si="228">BD398*EXP($B$8-0.5*M$5^2+M$5*X398)</f>
        <v>29030.771108200941</v>
      </c>
      <c r="BF398" s="15">
        <f ca="1">Inputs!$B$13*EXP($B$9-0.5*C$6^2+C$6*Y398)</f>
        <v>13451.870988686875</v>
      </c>
      <c r="BG398" s="15">
        <f t="shared" ref="BG398:BG461" ca="1" si="229">BF398*EXP($B$9-0.5*D$6^2+D$6*Z398)</f>
        <v>15931.468118486147</v>
      </c>
      <c r="BH398" s="15">
        <f t="shared" ref="BH398:BH461" ca="1" si="230">BG398*EXP($B$9-0.5*E$6^2+E$6*AA398)</f>
        <v>22023.674998855655</v>
      </c>
      <c r="BI398" s="15">
        <f t="shared" ref="BI398:BI461" ca="1" si="231">BH398*EXP($B$9-0.5*F$6^2+F$6*AB398)</f>
        <v>20575.502709927154</v>
      </c>
      <c r="BJ398" s="15">
        <f t="shared" ref="BJ398:BJ461" ca="1" si="232">BI398*EXP($B$9-0.5*G$6^2+G$6*AC398)</f>
        <v>27476.087467121793</v>
      </c>
      <c r="BK398" s="15">
        <f t="shared" ref="BK398:BK461" ca="1" si="233">BJ398*EXP($B$9-0.5*H$6^2+H$6*AD398)</f>
        <v>35589.9161787263</v>
      </c>
      <c r="BL398" s="15">
        <f t="shared" ref="BL398:BL461" ca="1" si="234">BK398*EXP($B$9-0.5*I$6^2+I$6*AE398)</f>
        <v>41685.99374300387</v>
      </c>
      <c r="BM398" s="15">
        <f t="shared" ref="BM398:BM461" ca="1" si="235">BL398*EXP($B$9-0.5*J$6^2+J$6*AF398)</f>
        <v>52045.522725771269</v>
      </c>
      <c r="BN398" s="15">
        <f t="shared" ref="BN398:BN461" ca="1" si="236">BM398*EXP($B$9-0.5*K$6^2+K$6*AG398)</f>
        <v>60762.067064886498</v>
      </c>
      <c r="BO398" s="15">
        <f t="shared" ref="BO398:BO461" ca="1" si="237">BN398*EXP($B$9-0.5*L$6^2+L$6*AH398)</f>
        <v>89620.882642519849</v>
      </c>
      <c r="BP398" s="15">
        <f t="shared" ref="BP398:BP461" ca="1" si="238">BO398*EXP($B$9-0.5*M$6^2+M$6*AI398)</f>
        <v>112975.18802996034</v>
      </c>
      <c r="BQ398" s="15">
        <f ca="1">Inputs!$B$20*EXP($B$10-0.5*C$7^2+C$7*AJ398)</f>
        <v>4643.5199179754691</v>
      </c>
      <c r="BR398" s="15">
        <f t="shared" ref="BR398:BR461" ca="1" si="239">BQ398*EXP($B$10-0.5*D$7^2+D$7*AK398)</f>
        <v>3038.201511941309</v>
      </c>
      <c r="BS398" s="15">
        <f t="shared" ref="BS398:BS461" ca="1" si="240">BR398*EXP($B$10-0.5*E$7^2+E$7*AL398)</f>
        <v>6126.0801501556289</v>
      </c>
      <c r="BT398" s="15">
        <f t="shared" ref="BT398:BT461" ca="1" si="241">BS398*EXP($B$10-0.5*F$7^2+F$7*AM398)</f>
        <v>6911.8729581510315</v>
      </c>
      <c r="BU398" s="15">
        <f t="shared" ref="BU398:BU461" ca="1" si="242">BT398*EXP($B$10-0.5*G$7^2+G$7*AN398)</f>
        <v>10751.547778762511</v>
      </c>
      <c r="BV398" s="15">
        <f t="shared" ref="BV398:BV461" ca="1" si="243">BU398*EXP($B$10-0.5*H$7^2+H$7*AO398)</f>
        <v>19905.874110500637</v>
      </c>
      <c r="BW398" s="15">
        <f t="shared" ref="BW398:BW461" ca="1" si="244">BV398*EXP($B$10-0.5*I$7^2+I$7*AP398)</f>
        <v>22384.09875597011</v>
      </c>
      <c r="BX398" s="15">
        <f t="shared" ref="BX398:BX461" ca="1" si="245">BW398*EXP($B$10-0.5*J$7^2+J$7*AQ398)</f>
        <v>32052.743455829208</v>
      </c>
      <c r="BY398" s="15">
        <f t="shared" ref="BY398:BY461" ca="1" si="246">BX398*EXP($B$10-0.5*K$7^2+K$7*AR398)</f>
        <v>50512.598439475034</v>
      </c>
      <c r="BZ398" s="15">
        <f t="shared" ref="BZ398:BZ461" ca="1" si="247">BY398*EXP($B$10-0.5*L$7^2+L$7*AS398)</f>
        <v>101515.87381616874</v>
      </c>
      <c r="CA398" s="15">
        <f t="shared" ref="CA398:CA461" ca="1" si="248">BZ398*EXP($B$10-0.5*M$7^2+M$7*AT398)</f>
        <v>150280.0273065957</v>
      </c>
      <c r="CB398" s="15">
        <f ca="1">(AU398*DCF!C$10-DCF!C$5*MAX(AU398*DCF!C$10,0)-MAX(AU398-Inputs!$B$6,0)/Inputs!$B$10)*DCF!C$6</f>
        <v>1045.7405225773502</v>
      </c>
      <c r="CC398" s="15">
        <f ca="1">(AV398*DCF!D$10-DCF!D$5*MAX(AV398*DCF!D$10,0)-MAX(AV398-AU398,0)/Inputs!$B$10)*DCF!D$6</f>
        <v>1033.0003533043966</v>
      </c>
      <c r="CD398" s="15">
        <f ca="1">(AW398*DCF!E$10-DCF!E$5*MAX(AW398*DCF!E$10,0)-MAX(AW398-AV398,0)/Inputs!$B$10)*DCF!E$6</f>
        <v>983.52899333414223</v>
      </c>
      <c r="CE398" s="15">
        <f ca="1">(AX398*DCF!F$10-DCF!F$5*MAX(AX398*DCF!F$10,0)-MAX(AX398-AW398,0)/Inputs!$B$10)*DCF!F$6</f>
        <v>1128.6876470732777</v>
      </c>
      <c r="CF398" s="15">
        <f ca="1">(AY398*DCF!G$10-DCF!G$5*MAX(AY398*DCF!G$10,0)-MAX(AY398-AX398,0)/Inputs!$B$10)*DCF!G$6</f>
        <v>1272.1130359812944</v>
      </c>
      <c r="CG398" s="15">
        <f ca="1">(AZ398*DCF!H$10-DCF!H$5*MAX(AZ398*DCF!H$10,0)-MAX(AZ398-AY398,0)/Inputs!$B$10)*DCF!H$6</f>
        <v>1680.9737826891455</v>
      </c>
      <c r="CH398" s="15">
        <f ca="1">(BA398*DCF!I$10-DCF!I$5*MAX(BA398*DCF!I$10,0)-MAX(BA398-AZ398,0)/Inputs!$B$10)*DCF!I$6</f>
        <v>2126.4445710124969</v>
      </c>
      <c r="CI398" s="15">
        <f ca="1">(BB398*DCF!J$10-DCF!J$5*MAX(BB398*DCF!J$10,0)-MAX(BB398-BA398,0)/Inputs!$B$10)*DCF!J$6</f>
        <v>2186.5965226694907</v>
      </c>
      <c r="CJ398" s="15">
        <f ca="1">(BC398*DCF!K$10-DCF!K$5*MAX(BC398*DCF!K$10,0)-MAX(BC398-BB398,0)/Inputs!$B$10)*DCF!K$6</f>
        <v>2889.8694063588332</v>
      </c>
      <c r="CK398" s="15">
        <f ca="1">(BD398*DCF!L$10-DCF!L$5*MAX(BD398*DCF!L$10,0)-MAX(BD398-BC398,0)/Inputs!$B$10)*DCF!L$6</f>
        <v>2875.9087856871206</v>
      </c>
      <c r="CL398" s="15">
        <f ca="1">(BE398*DCF!M$10-DCF!M$5*MAX(BE398*DCF!M$10,0)-MAX(BE398-BD398,0)/Inputs!$B$10)*DCF!M$6</f>
        <v>3415.9428826022513</v>
      </c>
      <c r="CM398" s="15">
        <f ca="1">(BF398*DCF!C$28-DCF!C$5*MAX(BF398*DCF!C$28,0)-MAX(BF398-Inputs!$B$13,0)/Inputs!$B$17)*DCF!C$6</f>
        <v>3628.5472896377746</v>
      </c>
      <c r="CN398" s="15">
        <f ca="1">(BG398*DCF!D$28-DCF!D$5*MAX(BG398*DCF!D$28,0)-MAX(BG398-BF398,0)/Inputs!$B$17)*DCF!D$6</f>
        <v>4163.1730448736662</v>
      </c>
      <c r="CO398" s="15">
        <f ca="1">(BH398*DCF!E$28-DCF!E$5*MAX(BH398*DCF!E$28,0)-MAX(BH398-BG398,0)/Inputs!$B$17)*DCF!E$6</f>
        <v>5036.8068047796842</v>
      </c>
      <c r="CP398" s="15">
        <f ca="1">(BI398*DCF!F$28-DCF!F$5*MAX(BI398*DCF!F$28,0)-MAX(BI398-BH398,0)/Inputs!$B$17)*DCF!F$6</f>
        <v>5585.7070092579097</v>
      </c>
      <c r="CQ398" s="15">
        <f ca="1">(BJ398*DCF!G$28-DCF!G$5*MAX(BJ398*DCF!G$28,0)-MAX(BJ398-BI398,0)/Inputs!$B$17)*DCF!G$6</f>
        <v>5968.269167113247</v>
      </c>
      <c r="CR398" s="15">
        <f ca="1">(BK398*DCF!H$28-DCF!H$5*MAX(BK398*DCF!H$28,0)-MAX(BK398-BJ398,0)/Inputs!$B$17)*DCF!H$6</f>
        <v>7541.1176459314993</v>
      </c>
      <c r="CS398" s="15">
        <f ca="1">(BL398*DCF!I$28-DCF!I$5*MAX(BL398*DCF!I$28,0)-MAX(BL398-BK398,0)/Inputs!$B$17)*DCF!I$6</f>
        <v>8927.6140138011688</v>
      </c>
      <c r="CT398" s="15">
        <f ca="1">(BM398*DCF!J$28-DCF!J$5*MAX(BM398*DCF!J$28,0)-MAX(BM398-BL398,0)/Inputs!$B$17)*DCF!J$6</f>
        <v>10236.883283154031</v>
      </c>
      <c r="CU398" s="15">
        <f ca="1">(BN398*DCF!K$28-DCF!K$5*MAX(BN398*DCF!K$28,0)-MAX(BN398-BM398,0)/Inputs!$B$17)*DCF!K$6</f>
        <v>11764.269188721621</v>
      </c>
      <c r="CV398" s="15">
        <f ca="1">(BO398*DCF!L$28-DCF!L$5*MAX(BO398*DCF!L$28,0)-MAX(BO398-BN398,0)/Inputs!$B$17)*DCF!L$6</f>
        <v>14615.824113911362</v>
      </c>
      <c r="CW398" s="15">
        <f ca="1">(BP398*DCF!M$28-DCF!M$5*MAX(BP398*DCF!M$28,0)-MAX(BP398-BO398,0)/Inputs!$B$17)*DCF!M$6</f>
        <v>18815.165857347991</v>
      </c>
      <c r="CX398" s="15">
        <f ca="1">(BQ398*DCF!C$46-DCF!C$5*MAX(BQ398*DCF!C$46,0)-MAX(BQ398-Inputs!$B$20,0)/Inputs!$B$24)*DCF!C$6</f>
        <v>-1738.6974027543665</v>
      </c>
      <c r="CY398" s="15">
        <f ca="1">(BR398*DCF!D$46-DCF!D$5*MAX(BR398*DCF!D$46,0)-MAX(BR398-BQ398,0)/Inputs!$B$24)*DCF!D$6</f>
        <v>-518.55014631323377</v>
      </c>
      <c r="CZ398" s="15">
        <f ca="1">(BS398*DCF!E$46-DCF!E$5*MAX(BS398*DCF!E$46,0)-MAX(BS398-BR398,0)/Inputs!$B$24)*DCF!E$6</f>
        <v>-1941.5763952914306</v>
      </c>
      <c r="DA398" s="15">
        <f ca="1">(BT398*DCF!F$46-DCF!F$5*MAX(BT398*DCF!F$46,0)-MAX(BT398-BS398,0)/Inputs!$B$24)*DCF!F$6</f>
        <v>-789.49829120368963</v>
      </c>
      <c r="DB398" s="15">
        <f ca="1">(BU398*DCF!G$46-DCF!G$5*MAX(BU398*DCF!G$46,0)-MAX(BU398-BT398,0)/Inputs!$B$24)*DCF!G$6</f>
        <v>-1653.2515717552235</v>
      </c>
      <c r="DC398" s="15">
        <f ca="1">(BV398*DCF!H$46-DCF!H$5*MAX(BV398*DCF!H$46,0)-MAX(BV398-BU398,0)/Inputs!$B$24)*DCF!H$6</f>
        <v>-2844.6508180995961</v>
      </c>
      <c r="DD398" s="15">
        <f ca="1">(BW398*DCF!I$46-DCF!I$5*MAX(BW398*DCF!I$46,0)-MAX(BW398-BV398,0)/Inputs!$B$24)*DCF!I$6</f>
        <v>-194.43298802332095</v>
      </c>
      <c r="DE398" s="15">
        <f ca="1">(BX398*DCF!J$46-DCF!J$5*MAX(BX398*DCF!J$46,0)-MAX(BX398-BW398,0)/Inputs!$B$24)*DCF!J$6</f>
        <v>-1219.4426856268201</v>
      </c>
      <c r="DF398" s="15">
        <f ca="1">(BY398*DCF!K$46-DCF!K$5*MAX(BY398*DCF!K$46,0)-MAX(BY398-BX398,0)/Inputs!$B$24)*DCF!K$6</f>
        <v>-1636.724695014359</v>
      </c>
      <c r="DG398" s="15">
        <f ca="1">(BZ398*DCF!L$46-DCF!L$5*MAX(BZ398*DCF!L$46,0)-MAX(BZ398-BY398,0)/Inputs!$B$24)*DCF!L$6</f>
        <v>-4524.8877232580217</v>
      </c>
      <c r="DH398" s="15">
        <f ca="1">(CA398*DCF!M$46-DCF!M$5*MAX(CA398*DCF!M$46,0)-MAX(CA398-BZ398,0)/Inputs!$B$24)*DCF!M$6</f>
        <v>1586.9156560821536</v>
      </c>
      <c r="DI398" s="15">
        <f ca="1">SUM(CB398:CL398)+BE398*DCF!M$10*(1+Inputs!$B$30)*(1-Inputs!$B$33)*(1-Inputs!$B$30/Inputs!$B$31)/(Inputs!$B$29-Inputs!$B$30)*DCF!M$6</f>
        <v>101431.82638961854</v>
      </c>
      <c r="DJ398" s="15">
        <f ca="1">SUM(CM398:CW398)+BP398*DCF!M$28*(1+Inputs!$B$30)*(1-Inputs!$B$33)*(1-Inputs!$B$30/Inputs!$B$31)/(Inputs!$B$29-Inputs!$B$30)*DCF!M$6</f>
        <v>515498.63372463814</v>
      </c>
      <c r="DK398" s="15">
        <f ca="1">SUM(CX398:DH398)+CA398*DCF!M$46*(1+Inputs!$B$30)*(1-Inputs!$B$33)*(1-Inputs!$B$30/Inputs!$B$31)/(Inputs!$B$29-Inputs!$B$30)*DCF!M$6</f>
        <v>216875.92696201292</v>
      </c>
      <c r="DM398" s="15">
        <f ca="1">DI398+DJ398+DK398+Inputs!$B$34+Inputs!$B$36-Inputs!$B$35</f>
        <v>910657.3870762696</v>
      </c>
    </row>
    <row r="399" spans="1:117" x14ac:dyDescent="0.75">
      <c r="A399" s="11">
        <v>386</v>
      </c>
      <c r="C399" s="24">
        <f t="shared" ca="1" si="218"/>
        <v>-1.5006338204338874</v>
      </c>
      <c r="D399" s="24">
        <f t="shared" ca="1" si="218"/>
        <v>-1.0255005419411261</v>
      </c>
      <c r="E399" s="24">
        <f t="shared" ca="1" si="218"/>
        <v>0.85042367359860271</v>
      </c>
      <c r="F399" s="24">
        <f t="shared" ca="1" si="218"/>
        <v>-1.0196242840174656</v>
      </c>
      <c r="G399" s="24">
        <f t="shared" ca="1" si="218"/>
        <v>1.2444939402550181</v>
      </c>
      <c r="H399" s="24">
        <f t="shared" ca="1" si="218"/>
        <v>0.5074003095782128</v>
      </c>
      <c r="I399" s="24">
        <f t="shared" ca="1" si="218"/>
        <v>8.500167578988449E-2</v>
      </c>
      <c r="J399" s="24">
        <f t="shared" ca="1" si="218"/>
        <v>0.26611072138947534</v>
      </c>
      <c r="K399" s="24">
        <f t="shared" ca="1" si="218"/>
        <v>0.85362681171114685</v>
      </c>
      <c r="L399" s="24">
        <f t="shared" ca="1" si="218"/>
        <v>-4.034660646453226E-2</v>
      </c>
      <c r="M399" s="24">
        <f t="shared" ca="1" si="218"/>
        <v>-0.25137254547227822</v>
      </c>
      <c r="N399" s="24">
        <f ca="1">SQRT(Inputs!$B$38)*C399+SQRT(1-Inputs!$B$38)*_xlfn.NORM.S.INV(RAND())</f>
        <v>-0.79294466942773745</v>
      </c>
      <c r="O399" s="24">
        <f ca="1">SQRT(Inputs!$B$38)*D399+SQRT(1-Inputs!$B$38)*_xlfn.NORM.S.INV(RAND())</f>
        <v>0.10366078105624787</v>
      </c>
      <c r="P399" s="24">
        <f ca="1">SQRT(Inputs!$B$38)*E399+SQRT(1-Inputs!$B$38)*_xlfn.NORM.S.INV(RAND())</f>
        <v>0.23519849906433668</v>
      </c>
      <c r="Q399" s="24">
        <f ca="1">SQRT(Inputs!$B$38)*F399+SQRT(1-Inputs!$B$38)*_xlfn.NORM.S.INV(RAND())</f>
        <v>-1.6152848992830502</v>
      </c>
      <c r="R399" s="24">
        <f ca="1">SQRT(Inputs!$B$38)*G399+SQRT(1-Inputs!$B$38)*_xlfn.NORM.S.INV(RAND())</f>
        <v>1.1757507213335689</v>
      </c>
      <c r="S399" s="24">
        <f ca="1">SQRT(Inputs!$B$38)*H399+SQRT(1-Inputs!$B$38)*_xlfn.NORM.S.INV(RAND())</f>
        <v>1.1375134825249251</v>
      </c>
      <c r="T399" s="24">
        <f ca="1">SQRT(Inputs!$B$38)*I399+SQRT(1-Inputs!$B$38)*_xlfn.NORM.S.INV(RAND())</f>
        <v>1.0360389785737636</v>
      </c>
      <c r="U399" s="24">
        <f ca="1">SQRT(Inputs!$B$38)*J399+SQRT(1-Inputs!$B$38)*_xlfn.NORM.S.INV(RAND())</f>
        <v>-1.6707485962573325</v>
      </c>
      <c r="V399" s="24">
        <f ca="1">SQRT(Inputs!$B$38)*K399+SQRT(1-Inputs!$B$38)*_xlfn.NORM.S.INV(RAND())</f>
        <v>0.82384890757536078</v>
      </c>
      <c r="W399" s="24">
        <f ca="1">SQRT(Inputs!$B$38)*L399+SQRT(1-Inputs!$B$38)*_xlfn.NORM.S.INV(RAND())</f>
        <v>-0.23382361512313013</v>
      </c>
      <c r="X399" s="24">
        <f ca="1">SQRT(Inputs!$B$38)*M399+SQRT(1-Inputs!$B$38)*_xlfn.NORM.S.INV(RAND())</f>
        <v>0.63818032463204222</v>
      </c>
      <c r="Y399" s="24">
        <f ca="1">SQRT(Inputs!$B$38)*C399+SQRT(1-Inputs!$B$38)*_xlfn.NORM.S.INV(RAND())</f>
        <v>-0.57391555901615299</v>
      </c>
      <c r="Z399" s="24">
        <f ca="1">SQRT(Inputs!$B$38)*D399+SQRT(1-Inputs!$B$38)*_xlfn.NORM.S.INV(RAND())</f>
        <v>-1.0336108831841508</v>
      </c>
      <c r="AA399" s="24">
        <f ca="1">SQRT(Inputs!$B$38)*E399+SQRT(1-Inputs!$B$38)*_xlfn.NORM.S.INV(RAND())</f>
        <v>1.320138380890409</v>
      </c>
      <c r="AB399" s="24">
        <f ca="1">SQRT(Inputs!$B$38)*F399+SQRT(1-Inputs!$B$38)*_xlfn.NORM.S.INV(RAND())</f>
        <v>-0.84996962643679708</v>
      </c>
      <c r="AC399" s="24">
        <f ca="1">SQRT(Inputs!$B$38)*G399+SQRT(1-Inputs!$B$38)*_xlfn.NORM.S.INV(RAND())</f>
        <v>1.1643039281555607</v>
      </c>
      <c r="AD399" s="24">
        <f ca="1">SQRT(Inputs!$B$38)*H399+SQRT(1-Inputs!$B$38)*_xlfn.NORM.S.INV(RAND())</f>
        <v>-1.0012118441682261</v>
      </c>
      <c r="AE399" s="24">
        <f ca="1">SQRT(Inputs!$B$38)*I399+SQRT(1-Inputs!$B$38)*_xlfn.NORM.S.INV(RAND())</f>
        <v>-1.5091953514958985</v>
      </c>
      <c r="AF399" s="24">
        <f ca="1">SQRT(Inputs!$B$38)*J399+SQRT(1-Inputs!$B$38)*_xlfn.NORM.S.INV(RAND())</f>
        <v>1.499170266560824</v>
      </c>
      <c r="AG399" s="24">
        <f ca="1">SQRT(Inputs!$B$38)*K399+SQRT(1-Inputs!$B$38)*_xlfn.NORM.S.INV(RAND())</f>
        <v>0.98393127077708176</v>
      </c>
      <c r="AH399" s="24">
        <f ca="1">SQRT(Inputs!$B$38)*L399+SQRT(1-Inputs!$B$38)*_xlfn.NORM.S.INV(RAND())</f>
        <v>-0.68514834186285023</v>
      </c>
      <c r="AI399" s="24">
        <f ca="1">SQRT(Inputs!$B$38)*M399+SQRT(1-Inputs!$B$38)*_xlfn.NORM.S.INV(RAND())</f>
        <v>-1.6365498687819622</v>
      </c>
      <c r="AJ399" s="24">
        <f ca="1">SQRT(Inputs!$B$38)*C399+SQRT(1-Inputs!$B$38)*_xlfn.NORM.S.INV(RAND())</f>
        <v>-1.9830323939000871</v>
      </c>
      <c r="AK399" s="24">
        <f ca="1">SQRT(Inputs!$B$38)*D399+SQRT(1-Inputs!$B$38)*_xlfn.NORM.S.INV(RAND())</f>
        <v>-0.60909701404400129</v>
      </c>
      <c r="AL399" s="24">
        <f ca="1">SQRT(Inputs!$B$38)*E399+SQRT(1-Inputs!$B$38)*_xlfn.NORM.S.INV(RAND())</f>
        <v>1.9745914258863577</v>
      </c>
      <c r="AM399" s="24">
        <f ca="1">SQRT(Inputs!$B$38)*F399+SQRT(1-Inputs!$B$38)*_xlfn.NORM.S.INV(RAND())</f>
        <v>-1.2515459073734039</v>
      </c>
      <c r="AN399" s="24">
        <f ca="1">SQRT(Inputs!$B$38)*G399+SQRT(1-Inputs!$B$38)*_xlfn.NORM.S.INV(RAND())</f>
        <v>0.91853145975775652</v>
      </c>
      <c r="AO399" s="24">
        <f ca="1">SQRT(Inputs!$B$38)*H399+SQRT(1-Inputs!$B$38)*_xlfn.NORM.S.INV(RAND())</f>
        <v>0.41032860834418461</v>
      </c>
      <c r="AP399" s="24">
        <f ca="1">SQRT(Inputs!$B$38)*I399+SQRT(1-Inputs!$B$38)*_xlfn.NORM.S.INV(RAND())</f>
        <v>-0.79939685696868434</v>
      </c>
      <c r="AQ399" s="24">
        <f ca="1">SQRT(Inputs!$B$38)*J399+SQRT(1-Inputs!$B$38)*_xlfn.NORM.S.INV(RAND())</f>
        <v>-0.78038385796152254</v>
      </c>
      <c r="AR399" s="24">
        <f ca="1">SQRT(Inputs!$B$38)*K399+SQRT(1-Inputs!$B$38)*_xlfn.NORM.S.INV(RAND())</f>
        <v>-0.30607933732194897</v>
      </c>
      <c r="AS399" s="24">
        <f ca="1">SQRT(Inputs!$B$38)*L399+SQRT(1-Inputs!$B$38)*_xlfn.NORM.S.INV(RAND())</f>
        <v>-5.7247403702176056E-4</v>
      </c>
      <c r="AT399" s="24">
        <f ca="1">SQRT(Inputs!$B$38)*M399+SQRT(1-Inputs!$B$38)*_xlfn.NORM.S.INV(RAND())</f>
        <v>0.31721808830734188</v>
      </c>
      <c r="AU399" s="15">
        <f ca="1">Inputs!$B$6*EXP($B$8-0.5*C$5^2+C$5*N399)</f>
        <v>4364.4873858428336</v>
      </c>
      <c r="AV399" s="15">
        <f t="shared" ca="1" si="219"/>
        <v>5394.2041916480175</v>
      </c>
      <c r="AW399" s="15">
        <f t="shared" ca="1" si="220"/>
        <v>6789.2776361368578</v>
      </c>
      <c r="AX399" s="15">
        <f t="shared" ca="1" si="221"/>
        <v>6774.2611213941609</v>
      </c>
      <c r="AY399" s="15">
        <f t="shared" ca="1" si="222"/>
        <v>9497.3820401151315</v>
      </c>
      <c r="AZ399" s="15">
        <f t="shared" ca="1" si="223"/>
        <v>13165.601165175036</v>
      </c>
      <c r="BA399" s="15">
        <f t="shared" ca="1" si="224"/>
        <v>17956.537267206884</v>
      </c>
      <c r="BB399" s="15">
        <f t="shared" ca="1" si="225"/>
        <v>18595.797709365572</v>
      </c>
      <c r="BC399" s="15">
        <f t="shared" ca="1" si="226"/>
        <v>24660.302053678079</v>
      </c>
      <c r="BD399" s="15">
        <f t="shared" ca="1" si="227"/>
        <v>29557.639113086036</v>
      </c>
      <c r="BE399" s="15">
        <f t="shared" ca="1" si="228"/>
        <v>38386.743010880338</v>
      </c>
      <c r="BF399" s="15">
        <f ca="1">Inputs!$B$13*EXP($B$9-0.5*C$6^2+C$6*Y399)</f>
        <v>12343.585286589527</v>
      </c>
      <c r="BG399" s="15">
        <f t="shared" ca="1" si="229"/>
        <v>12483.990720237987</v>
      </c>
      <c r="BH399" s="15">
        <f t="shared" ca="1" si="230"/>
        <v>18986.726494808096</v>
      </c>
      <c r="BI399" s="15">
        <f t="shared" ca="1" si="231"/>
        <v>20392.359970606009</v>
      </c>
      <c r="BJ399" s="15">
        <f t="shared" ca="1" si="232"/>
        <v>29568.015925853055</v>
      </c>
      <c r="BK399" s="15">
        <f t="shared" ca="1" si="233"/>
        <v>31664.941297097193</v>
      </c>
      <c r="BL399" s="15">
        <f t="shared" ca="1" si="234"/>
        <v>31986.908113949714</v>
      </c>
      <c r="BM399" s="15">
        <f t="shared" ca="1" si="235"/>
        <v>47367.740685384655</v>
      </c>
      <c r="BN399" s="15">
        <f t="shared" ca="1" si="236"/>
        <v>65546.776415117827</v>
      </c>
      <c r="BO399" s="15">
        <f t="shared" ca="1" si="237"/>
        <v>74474.665239658803</v>
      </c>
      <c r="BP399" s="15">
        <f t="shared" ca="1" si="238"/>
        <v>76151.019434191054</v>
      </c>
      <c r="BQ399" s="15">
        <f ca="1">Inputs!$B$20*EXP($B$10-0.5*C$7^2+C$7*AJ399)</f>
        <v>2122.9914306967898</v>
      </c>
      <c r="BR399" s="15">
        <f t="shared" ca="1" si="239"/>
        <v>2373.9865440022504</v>
      </c>
      <c r="BS399" s="15">
        <f t="shared" ca="1" si="240"/>
        <v>5731.8957627699701</v>
      </c>
      <c r="BT399" s="15">
        <f t="shared" ca="1" si="241"/>
        <v>5691.2302081682374</v>
      </c>
      <c r="BU399" s="15">
        <f t="shared" ca="1" si="242"/>
        <v>9850.4654000547507</v>
      </c>
      <c r="BV399" s="15">
        <f t="shared" ca="1" si="243"/>
        <v>15032.213663324295</v>
      </c>
      <c r="BW399" s="15">
        <f t="shared" ca="1" si="244"/>
        <v>17711.534387752734</v>
      </c>
      <c r="BX399" s="15">
        <f t="shared" ca="1" si="245"/>
        <v>21184.810206026697</v>
      </c>
      <c r="BY399" s="15">
        <f t="shared" ca="1" si="246"/>
        <v>27995.152124235239</v>
      </c>
      <c r="BZ399" s="15">
        <f t="shared" ca="1" si="247"/>
        <v>39276.985247582095</v>
      </c>
      <c r="CA399" s="15">
        <f t="shared" ca="1" si="248"/>
        <v>58371.625092981049</v>
      </c>
      <c r="CB399" s="15">
        <f ca="1">(AU399*DCF!C$10-DCF!C$5*MAX(AU399*DCF!C$10,0)-MAX(AU399-Inputs!$B$6,0)/Inputs!$B$10)*DCF!C$6</f>
        <v>1047.3363821394378</v>
      </c>
      <c r="CC399" s="15">
        <f ca="1">(AV399*DCF!D$10-DCF!D$5*MAX(AV399*DCF!D$10,0)-MAX(AV399-AU399,0)/Inputs!$B$10)*DCF!D$6</f>
        <v>1063.7312336880641</v>
      </c>
      <c r="CD399" s="15">
        <f ca="1">(AW399*DCF!E$10-DCF!E$5*MAX(AW399*DCF!E$10,0)-MAX(AW399-AV399,0)/Inputs!$B$10)*DCF!E$6</f>
        <v>1253.3078179497486</v>
      </c>
      <c r="CE399" s="15">
        <f ca="1">(AX399*DCF!F$10-DCF!F$5*MAX(AX399*DCF!F$10,0)-MAX(AX399-AW399,0)/Inputs!$B$10)*DCF!F$6</f>
        <v>1478.8104067739982</v>
      </c>
      <c r="CF399" s="15">
        <f ca="1">(AY399*DCF!G$10-DCF!G$5*MAX(AY399*DCF!G$10,0)-MAX(AY399-AX399,0)/Inputs!$B$10)*DCF!G$6</f>
        <v>1433.408256665459</v>
      </c>
      <c r="CG399" s="15">
        <f ca="1">(AZ399*DCF!H$10-DCF!H$5*MAX(AZ399*DCF!H$10,0)-MAX(AZ399-AY399,0)/Inputs!$B$10)*DCF!H$6</f>
        <v>1904.7528424890349</v>
      </c>
      <c r="CH399" s="15">
        <f ca="1">(BA399*DCF!I$10-DCF!I$5*MAX(BA399*DCF!I$10,0)-MAX(BA399-AZ399,0)/Inputs!$B$10)*DCF!I$6</f>
        <v>2494.1229222829015</v>
      </c>
      <c r="CI399" s="15">
        <f ca="1">(BB399*DCF!J$10-DCF!J$5*MAX(BB399*DCF!J$10,0)-MAX(BB399-BA399,0)/Inputs!$B$10)*DCF!J$6</f>
        <v>3094.2126493668293</v>
      </c>
      <c r="CJ399" s="15">
        <f ca="1">(BC399*DCF!K$10-DCF!K$5*MAX(BC399*DCF!K$10,0)-MAX(BC399-BB399,0)/Inputs!$B$10)*DCF!K$6</f>
        <v>3120.9742944269633</v>
      </c>
      <c r="CK399" s="15">
        <f ca="1">(BD399*DCF!L$10-DCF!L$5*MAX(BD399*DCF!L$10,0)-MAX(BD399-BC399,0)/Inputs!$B$10)*DCF!L$6</f>
        <v>3824.5490687719348</v>
      </c>
      <c r="CL399" s="15">
        <f ca="1">(BE399*DCF!M$10-DCF!M$5*MAX(BE399*DCF!M$10,0)-MAX(BE399-BD399,0)/Inputs!$B$10)*DCF!M$6</f>
        <v>4362.1351360090694</v>
      </c>
      <c r="CM399" s="15">
        <f ca="1">(BF399*DCF!C$28-DCF!C$5*MAX(BF399*DCF!C$28,0)-MAX(BF399-Inputs!$B$13,0)/Inputs!$B$17)*DCF!C$6</f>
        <v>3546.2608891423133</v>
      </c>
      <c r="CN399" s="15">
        <f ca="1">(BG399*DCF!D$28-DCF!D$5*MAX(BG399*DCF!D$28,0)-MAX(BG399-BF399,0)/Inputs!$B$17)*DCF!D$6</f>
        <v>3646.8682789713671</v>
      </c>
      <c r="CO399" s="15">
        <f ca="1">(BH399*DCF!E$28-DCF!E$5*MAX(BH399*DCF!E$28,0)-MAX(BH399-BG399,0)/Inputs!$B$17)*DCF!E$6</f>
        <v>4095.7793169755523</v>
      </c>
      <c r="CP399" s="15">
        <f ca="1">(BI399*DCF!F$28-DCF!F$5*MAX(BI399*DCF!F$28,0)-MAX(BI399-BH399,0)/Inputs!$B$17)*DCF!F$6</f>
        <v>5280.0707876690021</v>
      </c>
      <c r="CQ399" s="15">
        <f ca="1">(BJ399*DCF!G$28-DCF!G$5*MAX(BJ399*DCF!G$28,0)-MAX(BJ399-BI399,0)/Inputs!$B$17)*DCF!G$6</f>
        <v>6128.3913765933221</v>
      </c>
      <c r="CR399" s="15">
        <f ca="1">(BK399*DCF!H$28-DCF!H$5*MAX(BK399*DCF!H$28,0)-MAX(BK399-BJ399,0)/Inputs!$B$17)*DCF!H$6</f>
        <v>7505.2859779428973</v>
      </c>
      <c r="CS399" s="15">
        <f ca="1">(BL399*DCF!I$28-DCF!I$5*MAX(BL399*DCF!I$28,0)-MAX(BL399-BK399,0)/Inputs!$B$17)*DCF!I$6</f>
        <v>7475.6064815403224</v>
      </c>
      <c r="CT399" s="15">
        <f ca="1">(BM399*DCF!J$28-DCF!J$5*MAX(BM399*DCF!J$28,0)-MAX(BM399-BL399,0)/Inputs!$B$17)*DCF!J$6</f>
        <v>8527.565717802916</v>
      </c>
      <c r="CU399" s="15">
        <f ca="1">(BN399*DCF!K$28-DCF!K$5*MAX(BN399*DCF!K$28,0)-MAX(BN399-BM399,0)/Inputs!$B$17)*DCF!K$6</f>
        <v>11615.690422788328</v>
      </c>
      <c r="CV399" s="15">
        <f ca="1">(BO399*DCF!L$28-DCF!L$5*MAX(BO399*DCF!L$28,0)-MAX(BO399-BN399,0)/Inputs!$B$17)*DCF!L$6</f>
        <v>13849.053421495704</v>
      </c>
      <c r="CW399" s="15">
        <f ca="1">(BP399*DCF!M$28-DCF!M$5*MAX(BP399*DCF!M$28,0)-MAX(BP399-BO399,0)/Inputs!$B$17)*DCF!M$6</f>
        <v>14152.632259627173</v>
      </c>
      <c r="CX399" s="15">
        <f ca="1">(BQ399*DCF!C$46-DCF!C$5*MAX(BQ399*DCF!C$46,0)-MAX(BQ399-Inputs!$B$20,0)/Inputs!$B$24)*DCF!C$6</f>
        <v>-490.29825189302306</v>
      </c>
      <c r="CY399" s="15">
        <f ca="1">(BR399*DCF!D$46-DCF!D$5*MAX(BR399*DCF!D$46,0)-MAX(BR399-BQ399,0)/Inputs!$B$24)*DCF!D$6</f>
        <v>-512.28167237816012</v>
      </c>
      <c r="CZ399" s="15">
        <f ca="1">(BS399*DCF!E$46-DCF!E$5*MAX(BS399*DCF!E$46,0)-MAX(BS399-BR399,0)/Inputs!$B$24)*DCF!E$6</f>
        <v>-2001.4020261864137</v>
      </c>
      <c r="DA399" s="15">
        <f ca="1">(BT399*DCF!F$46-DCF!F$5*MAX(BT399*DCF!F$46,0)-MAX(BT399-BS399,0)/Inputs!$B$24)*DCF!F$6</f>
        <v>-414.47136646105037</v>
      </c>
      <c r="DB399" s="15">
        <f ca="1">(BU399*DCF!G$46-DCF!G$5*MAX(BU399*DCF!G$46,0)-MAX(BU399-BT399,0)/Inputs!$B$24)*DCF!G$6</f>
        <v>-1730.4347360118031</v>
      </c>
      <c r="DC399" s="15">
        <f ca="1">(BV399*DCF!H$46-DCF!H$5*MAX(BV399*DCF!H$46,0)-MAX(BV399-BU399,0)/Inputs!$B$24)*DCF!H$6</f>
        <v>-1610.1965237126465</v>
      </c>
      <c r="DD399" s="15">
        <f ca="1">(BW399*DCF!I$46-DCF!I$5*MAX(BW399*DCF!I$46,0)-MAX(BW399-BV399,0)/Inputs!$B$24)*DCF!I$6</f>
        <v>-360.07457782084265</v>
      </c>
      <c r="DE399" s="15">
        <f ca="1">(BX399*DCF!J$46-DCF!J$5*MAX(BX399*DCF!J$46,0)-MAX(BX399-BW399,0)/Inputs!$B$24)*DCF!J$6</f>
        <v>-32.411813789509672</v>
      </c>
      <c r="DF399" s="15">
        <f ca="1">(BY399*DCF!K$46-DCF!K$5*MAX(BY399*DCF!K$46,0)-MAX(BY399-BX399,0)/Inputs!$B$24)*DCF!K$6</f>
        <v>-69.175931560910414</v>
      </c>
      <c r="DG399" s="15">
        <f ca="1">(BZ399*DCF!L$46-DCF!L$5*MAX(BZ399*DCF!L$46,0)-MAX(BZ399-BY399,0)/Inputs!$B$24)*DCF!L$6</f>
        <v>161.92016115410169</v>
      </c>
      <c r="DH399" s="15">
        <f ca="1">(CA399*DCF!M$46-DCF!M$5*MAX(CA399*DCF!M$46,0)-MAX(CA399-BZ399,0)/Inputs!$B$24)*DCF!M$6</f>
        <v>584.25344826588412</v>
      </c>
      <c r="DI399" s="15">
        <f ca="1">SUM(CB399:CL399)+BE399*DCF!M$10*(1+Inputs!$B$30)*(1-Inputs!$B$33)*(1-Inputs!$B$30/Inputs!$B$31)/(Inputs!$B$29-Inputs!$B$30)*DCF!M$6</f>
        <v>131908.15442196926</v>
      </c>
      <c r="DJ399" s="15">
        <f ca="1">SUM(CM399:CW399)+BP399*DCF!M$28*(1+Inputs!$B$30)*(1-Inputs!$B$33)*(1-Inputs!$B$30/Inputs!$B$31)/(Inputs!$B$29-Inputs!$B$30)*DCF!M$6</f>
        <v>368395.59703499812</v>
      </c>
      <c r="DK399" s="15">
        <f ca="1">SUM(CX399:DH399)+CA399*DCF!M$46*(1+Inputs!$B$30)*(1-Inputs!$B$33)*(1-Inputs!$B$30/Inputs!$B$31)/(Inputs!$B$29-Inputs!$B$30)*DCF!M$6</f>
        <v>83774.873664382772</v>
      </c>
      <c r="DM399" s="15">
        <f ca="1">DI399+DJ399+DK399+Inputs!$B$34+Inputs!$B$36-Inputs!$B$35</f>
        <v>660929.62512135017</v>
      </c>
    </row>
    <row r="400" spans="1:117" x14ac:dyDescent="0.75">
      <c r="A400" s="11">
        <v>387</v>
      </c>
      <c r="C400" s="24">
        <f t="shared" ca="1" si="218"/>
        <v>0.96647930354511069</v>
      </c>
      <c r="D400" s="24">
        <f t="shared" ca="1" si="218"/>
        <v>0.25293877411084564</v>
      </c>
      <c r="E400" s="24">
        <f t="shared" ca="1" si="218"/>
        <v>-0.11783636135019489</v>
      </c>
      <c r="F400" s="24">
        <f t="shared" ca="1" si="218"/>
        <v>1.8705164721553091E-2</v>
      </c>
      <c r="G400" s="24">
        <f t="shared" ca="1" si="218"/>
        <v>-1.0576341256556248</v>
      </c>
      <c r="H400" s="24">
        <f t="shared" ca="1" si="218"/>
        <v>-0.32014680027275938</v>
      </c>
      <c r="I400" s="24">
        <f t="shared" ca="1" si="218"/>
        <v>0.15465668742501734</v>
      </c>
      <c r="J400" s="24">
        <f t="shared" ca="1" si="218"/>
        <v>0.92247230124206914</v>
      </c>
      <c r="K400" s="24">
        <f t="shared" ca="1" si="218"/>
        <v>0.32493065521472503</v>
      </c>
      <c r="L400" s="24">
        <f t="shared" ca="1" si="218"/>
        <v>-0.68064571105847627</v>
      </c>
      <c r="M400" s="24">
        <f t="shared" ca="1" si="218"/>
        <v>-1.4037727823160986</v>
      </c>
      <c r="N400" s="24">
        <f ca="1">SQRT(Inputs!$B$38)*C400+SQRT(1-Inputs!$B$38)*_xlfn.NORM.S.INV(RAND())</f>
        <v>0.30102168042080979</v>
      </c>
      <c r="O400" s="24">
        <f ca="1">SQRT(Inputs!$B$38)*D400+SQRT(1-Inputs!$B$38)*_xlfn.NORM.S.INV(RAND())</f>
        <v>-0.8641126678098987</v>
      </c>
      <c r="P400" s="24">
        <f ca="1">SQRT(Inputs!$B$38)*E400+SQRT(1-Inputs!$B$38)*_xlfn.NORM.S.INV(RAND())</f>
        <v>0.74408995902996677</v>
      </c>
      <c r="Q400" s="24">
        <f ca="1">SQRT(Inputs!$B$38)*F400+SQRT(1-Inputs!$B$38)*_xlfn.NORM.S.INV(RAND())</f>
        <v>1.2050253661400836</v>
      </c>
      <c r="R400" s="24">
        <f ca="1">SQRT(Inputs!$B$38)*G400+SQRT(1-Inputs!$B$38)*_xlfn.NORM.S.INV(RAND())</f>
        <v>-1.0063062344061868</v>
      </c>
      <c r="S400" s="24">
        <f ca="1">SQRT(Inputs!$B$38)*H400+SQRT(1-Inputs!$B$38)*_xlfn.NORM.S.INV(RAND())</f>
        <v>-0.53372869274864476</v>
      </c>
      <c r="T400" s="24">
        <f ca="1">SQRT(Inputs!$B$38)*I400+SQRT(1-Inputs!$B$38)*_xlfn.NORM.S.INV(RAND())</f>
        <v>1.3109010860960608</v>
      </c>
      <c r="U400" s="24">
        <f ca="1">SQRT(Inputs!$B$38)*J400+SQRT(1-Inputs!$B$38)*_xlfn.NORM.S.INV(RAND())</f>
        <v>0.99816008852638927</v>
      </c>
      <c r="V400" s="24">
        <f ca="1">SQRT(Inputs!$B$38)*K400+SQRT(1-Inputs!$B$38)*_xlfn.NORM.S.INV(RAND())</f>
        <v>0.2412880982956338</v>
      </c>
      <c r="W400" s="24">
        <f ca="1">SQRT(Inputs!$B$38)*L400+SQRT(1-Inputs!$B$38)*_xlfn.NORM.S.INV(RAND())</f>
        <v>0.74936290603355016</v>
      </c>
      <c r="X400" s="24">
        <f ca="1">SQRT(Inputs!$B$38)*M400+SQRT(1-Inputs!$B$38)*_xlfn.NORM.S.INV(RAND())</f>
        <v>-0.84808589700210835</v>
      </c>
      <c r="Y400" s="24">
        <f ca="1">SQRT(Inputs!$B$38)*C400+SQRT(1-Inputs!$B$38)*_xlfn.NORM.S.INV(RAND())</f>
        <v>0.23099142243259252</v>
      </c>
      <c r="Z400" s="24">
        <f ca="1">SQRT(Inputs!$B$38)*D400+SQRT(1-Inputs!$B$38)*_xlfn.NORM.S.INV(RAND())</f>
        <v>-0.53549916116202101</v>
      </c>
      <c r="AA400" s="24">
        <f ca="1">SQRT(Inputs!$B$38)*E400+SQRT(1-Inputs!$B$38)*_xlfn.NORM.S.INV(RAND())</f>
        <v>1.7181005590430669</v>
      </c>
      <c r="AB400" s="24">
        <f ca="1">SQRT(Inputs!$B$38)*F400+SQRT(1-Inputs!$B$38)*_xlfn.NORM.S.INV(RAND())</f>
        <v>2.2204525627069085</v>
      </c>
      <c r="AC400" s="24">
        <f ca="1">SQRT(Inputs!$B$38)*G400+SQRT(1-Inputs!$B$38)*_xlfn.NORM.S.INV(RAND())</f>
        <v>-0.88442012716180152</v>
      </c>
      <c r="AD400" s="24">
        <f ca="1">SQRT(Inputs!$B$38)*H400+SQRT(1-Inputs!$B$38)*_xlfn.NORM.S.INV(RAND())</f>
        <v>-0.65173321960096875</v>
      </c>
      <c r="AE400" s="24">
        <f ca="1">SQRT(Inputs!$B$38)*I400+SQRT(1-Inputs!$B$38)*_xlfn.NORM.S.INV(RAND())</f>
        <v>-0.82172314876129215</v>
      </c>
      <c r="AF400" s="24">
        <f ca="1">SQRT(Inputs!$B$38)*J400+SQRT(1-Inputs!$B$38)*_xlfn.NORM.S.INV(RAND())</f>
        <v>-0.40431980248723187</v>
      </c>
      <c r="AG400" s="24">
        <f ca="1">SQRT(Inputs!$B$38)*K400+SQRT(1-Inputs!$B$38)*_xlfn.NORM.S.INV(RAND())</f>
        <v>0.33833193547591428</v>
      </c>
      <c r="AH400" s="24">
        <f ca="1">SQRT(Inputs!$B$38)*L400+SQRT(1-Inputs!$B$38)*_xlfn.NORM.S.INV(RAND())</f>
        <v>-0.7835118586134564</v>
      </c>
      <c r="AI400" s="24">
        <f ca="1">SQRT(Inputs!$B$38)*M400+SQRT(1-Inputs!$B$38)*_xlfn.NORM.S.INV(RAND())</f>
        <v>-0.160882157196367</v>
      </c>
      <c r="AJ400" s="24">
        <f ca="1">SQRT(Inputs!$B$38)*C400+SQRT(1-Inputs!$B$38)*_xlfn.NORM.S.INV(RAND())</f>
        <v>1.5874114141535791</v>
      </c>
      <c r="AK400" s="24">
        <f ca="1">SQRT(Inputs!$B$38)*D400+SQRT(1-Inputs!$B$38)*_xlfn.NORM.S.INV(RAND())</f>
        <v>0.12521729186570252</v>
      </c>
      <c r="AL400" s="24">
        <f ca="1">SQRT(Inputs!$B$38)*E400+SQRT(1-Inputs!$B$38)*_xlfn.NORM.S.INV(RAND())</f>
        <v>-0.834269743638268</v>
      </c>
      <c r="AM400" s="24">
        <f ca="1">SQRT(Inputs!$B$38)*F400+SQRT(1-Inputs!$B$38)*_xlfn.NORM.S.INV(RAND())</f>
        <v>-0.46248744606631065</v>
      </c>
      <c r="AN400" s="24">
        <f ca="1">SQRT(Inputs!$B$38)*G400+SQRT(1-Inputs!$B$38)*_xlfn.NORM.S.INV(RAND())</f>
        <v>-0.7750400898171772</v>
      </c>
      <c r="AO400" s="24">
        <f ca="1">SQRT(Inputs!$B$38)*H400+SQRT(1-Inputs!$B$38)*_xlfn.NORM.S.INV(RAND())</f>
        <v>-0.69273158120616318</v>
      </c>
      <c r="AP400" s="24">
        <f ca="1">SQRT(Inputs!$B$38)*I400+SQRT(1-Inputs!$B$38)*_xlfn.NORM.S.INV(RAND())</f>
        <v>0.79116710046790795</v>
      </c>
      <c r="AQ400" s="24">
        <f ca="1">SQRT(Inputs!$B$38)*J400+SQRT(1-Inputs!$B$38)*_xlfn.NORM.S.INV(RAND())</f>
        <v>1.526355242244942</v>
      </c>
      <c r="AR400" s="24">
        <f ca="1">SQRT(Inputs!$B$38)*K400+SQRT(1-Inputs!$B$38)*_xlfn.NORM.S.INV(RAND())</f>
        <v>0.88434980193237345</v>
      </c>
      <c r="AS400" s="24">
        <f ca="1">SQRT(Inputs!$B$38)*L400+SQRT(1-Inputs!$B$38)*_xlfn.NORM.S.INV(RAND())</f>
        <v>-9.8847412127054335E-2</v>
      </c>
      <c r="AT400" s="24">
        <f ca="1">SQRT(Inputs!$B$38)*M400+SQRT(1-Inputs!$B$38)*_xlfn.NORM.S.INV(RAND())</f>
        <v>-1.2401042769870509</v>
      </c>
      <c r="AU400" s="15">
        <f ca="1">Inputs!$B$6*EXP($B$8-0.5*C$5^2+C$5*N400)</f>
        <v>5210.0238961611349</v>
      </c>
      <c r="AV400" s="15">
        <f t="shared" ca="1" si="219"/>
        <v>5585.1713166596901</v>
      </c>
      <c r="AW400" s="15">
        <f t="shared" ca="1" si="220"/>
        <v>7529.0919900952595</v>
      </c>
      <c r="AX400" s="15">
        <f t="shared" ca="1" si="221"/>
        <v>10685.73560346643</v>
      </c>
      <c r="AY400" s="15">
        <f t="shared" ca="1" si="222"/>
        <v>11611.055095559555</v>
      </c>
      <c r="AZ400" s="15">
        <f t="shared" ca="1" si="223"/>
        <v>13390.061044252006</v>
      </c>
      <c r="BA400" s="15">
        <f t="shared" ca="1" si="224"/>
        <v>18795.669345739472</v>
      </c>
      <c r="BB400" s="15">
        <f t="shared" ca="1" si="225"/>
        <v>25431.915600306485</v>
      </c>
      <c r="BC400" s="15">
        <f t="shared" ca="1" si="226"/>
        <v>31881.61449793385</v>
      </c>
      <c r="BD400" s="15">
        <f t="shared" ca="1" si="227"/>
        <v>41893.801432499124</v>
      </c>
      <c r="BE400" s="15">
        <f t="shared" ca="1" si="228"/>
        <v>47519.408260967888</v>
      </c>
      <c r="BF400" s="15">
        <f ca="1">Inputs!$B$13*EXP($B$9-0.5*C$6^2+C$6*Y400)</f>
        <v>14479.11792290375</v>
      </c>
      <c r="BG400" s="15">
        <f t="shared" ca="1" si="229"/>
        <v>16020.938388803826</v>
      </c>
      <c r="BH400" s="15">
        <f t="shared" ca="1" si="230"/>
        <v>26028.563603255887</v>
      </c>
      <c r="BI400" s="15">
        <f t="shared" ca="1" si="231"/>
        <v>44845.017894805009</v>
      </c>
      <c r="BJ400" s="15">
        <f t="shared" ca="1" si="232"/>
        <v>48396.66916373041</v>
      </c>
      <c r="BK400" s="15">
        <f t="shared" ca="1" si="233"/>
        <v>54354.480581158808</v>
      </c>
      <c r="BL400" s="15">
        <f t="shared" ca="1" si="234"/>
        <v>60023.387524718062</v>
      </c>
      <c r="BM400" s="15">
        <f t="shared" ca="1" si="235"/>
        <v>70167.345045036447</v>
      </c>
      <c r="BN400" s="15">
        <f t="shared" ca="1" si="236"/>
        <v>89867.798731591043</v>
      </c>
      <c r="BO400" s="15">
        <f t="shared" ca="1" si="237"/>
        <v>100947.5284350419</v>
      </c>
      <c r="BP400" s="15">
        <f t="shared" ca="1" si="238"/>
        <v>122003.30475442584</v>
      </c>
      <c r="BQ400" s="15">
        <f ca="1">Inputs!$B$20*EXP($B$10-0.5*C$7^2+C$7*AJ400)</f>
        <v>7532.3023681271898</v>
      </c>
      <c r="BR400" s="15">
        <f t="shared" ca="1" si="239"/>
        <v>10634.982274947453</v>
      </c>
      <c r="BS400" s="15">
        <f t="shared" ca="1" si="240"/>
        <v>11460.557752515309</v>
      </c>
      <c r="BT400" s="15">
        <f t="shared" ca="1" si="241"/>
        <v>13996.215329704499</v>
      </c>
      <c r="BU400" s="15">
        <f t="shared" ca="1" si="242"/>
        <v>16080.15593192015</v>
      </c>
      <c r="BV400" s="15">
        <f t="shared" ca="1" si="243"/>
        <v>19139.320226046762</v>
      </c>
      <c r="BW400" s="15">
        <f t="shared" ca="1" si="244"/>
        <v>31576.309359192463</v>
      </c>
      <c r="BX400" s="15">
        <f t="shared" ca="1" si="245"/>
        <v>59974.35092151384</v>
      </c>
      <c r="BY400" s="15">
        <f t="shared" ca="1" si="246"/>
        <v>99526.350872179552</v>
      </c>
      <c r="BZ400" s="15">
        <f t="shared" ca="1" si="247"/>
        <v>137134.68678278531</v>
      </c>
      <c r="CA400" s="15">
        <f t="shared" ca="1" si="248"/>
        <v>154534.49097350941</v>
      </c>
      <c r="CB400" s="15">
        <f ca="1">(AU400*DCF!C$10-DCF!C$5*MAX(AU400*DCF!C$10,0)-MAX(AU400-Inputs!$B$6,0)/Inputs!$B$10)*DCF!C$6</f>
        <v>1041.307556111745</v>
      </c>
      <c r="CC400" s="15">
        <f ca="1">(AV400*DCF!D$10-DCF!D$5*MAX(AV400*DCF!D$10,0)-MAX(AV400-AU400,0)/Inputs!$B$10)*DCF!D$6</f>
        <v>1269.8777899590709</v>
      </c>
      <c r="CD400" s="15">
        <f ca="1">(AW400*DCF!E$10-DCF!E$5*MAX(AW400*DCF!E$10,0)-MAX(AW400-AV400,0)/Inputs!$B$10)*DCF!E$6</f>
        <v>1300.4960507822186</v>
      </c>
      <c r="CE400" s="15">
        <f ca="1">(AX400*DCF!F$10-DCF!F$5*MAX(AX400*DCF!F$10,0)-MAX(AX400-AW400,0)/Inputs!$B$10)*DCF!F$6</f>
        <v>1675.8597789903663</v>
      </c>
      <c r="CF400" s="15">
        <f ca="1">(AY400*DCF!G$10-DCF!G$5*MAX(AY400*DCF!G$10,0)-MAX(AY400-AX400,0)/Inputs!$B$10)*DCF!G$6</f>
        <v>2214.4776354359415</v>
      </c>
      <c r="CG400" s="15">
        <f ca="1">(AZ400*DCF!H$10-DCF!H$5*MAX(AZ400*DCF!H$10,0)-MAX(AZ400-AY400,0)/Inputs!$B$10)*DCF!H$6</f>
        <v>2283.7955571014204</v>
      </c>
      <c r="CH400" s="15">
        <f ca="1">(BA400*DCF!I$10-DCF!I$5*MAX(BA400*DCF!I$10,0)-MAX(BA400-AZ400,0)/Inputs!$B$10)*DCF!I$6</f>
        <v>2546.5739645218782</v>
      </c>
      <c r="CI400" s="15">
        <f ca="1">(BB400*DCF!J$10-DCF!J$5*MAX(BB400*DCF!J$10,0)-MAX(BB400-BA400,0)/Inputs!$B$10)*DCF!J$6</f>
        <v>3358.5619639864449</v>
      </c>
      <c r="CJ400" s="15">
        <f ca="1">(BC400*DCF!K$10-DCF!K$5*MAX(BC400*DCF!K$10,0)-MAX(BC400-BB400,0)/Inputs!$B$10)*DCF!K$6</f>
        <v>4229.5682492819506</v>
      </c>
      <c r="CK400" s="15">
        <f ca="1">(BD400*DCF!L$10-DCF!L$5*MAX(BD400*DCF!L$10,0)-MAX(BD400-BC400,0)/Inputs!$B$10)*DCF!L$6</f>
        <v>5023.6440251006779</v>
      </c>
      <c r="CL400" s="15">
        <f ca="1">(BE400*DCF!M$10-DCF!M$5*MAX(BE400*DCF!M$10,0)-MAX(BE400-BD400,0)/Inputs!$B$10)*DCF!M$6</f>
        <v>6033.5642791133532</v>
      </c>
      <c r="CM400" s="15">
        <f ca="1">(BF400*DCF!C$28-DCF!C$5*MAX(BF400*DCF!C$28,0)-MAX(BF400-Inputs!$B$13,0)/Inputs!$B$17)*DCF!C$6</f>
        <v>3704.8168404194362</v>
      </c>
      <c r="CN400" s="15">
        <f ca="1">(BG400*DCF!D$28-DCF!D$5*MAX(BG400*DCF!D$28,0)-MAX(BG400-BF400,0)/Inputs!$B$17)*DCF!D$6</f>
        <v>4389.594862123934</v>
      </c>
      <c r="CO400" s="15">
        <f ca="1">(BH400*DCF!E$28-DCF!E$5*MAX(BH400*DCF!E$28,0)-MAX(BH400-BG400,0)/Inputs!$B$17)*DCF!E$6</f>
        <v>5399.3875116015024</v>
      </c>
      <c r="CP400" s="15">
        <f ca="1">(BI400*DCF!F$28-DCF!F$5*MAX(BI400*DCF!F$28,0)-MAX(BI400-BH400,0)/Inputs!$B$17)*DCF!F$6</f>
        <v>8748.4081814659439</v>
      </c>
      <c r="CQ400" s="15">
        <f ca="1">(BJ400*DCF!G$28-DCF!G$5*MAX(BJ400*DCF!G$28,0)-MAX(BJ400-BI400,0)/Inputs!$B$17)*DCF!G$6</f>
        <v>11959.530341597914</v>
      </c>
      <c r="CR400" s="15">
        <f ca="1">(BK400*DCF!H$28-DCF!H$5*MAX(BK400*DCF!H$28,0)-MAX(BK400-BJ400,0)/Inputs!$B$17)*DCF!H$6</f>
        <v>12516.786029005689</v>
      </c>
      <c r="CS400" s="15">
        <f ca="1">(BL400*DCF!I$28-DCF!I$5*MAX(BL400*DCF!I$28,0)-MAX(BL400-BK400,0)/Inputs!$B$17)*DCF!I$6</f>
        <v>13301.01993397269</v>
      </c>
      <c r="CT400" s="15">
        <f ca="1">(BM400*DCF!J$28-DCF!J$5*MAX(BM400*DCF!J$28,0)-MAX(BM400-BL400,0)/Inputs!$B$17)*DCF!J$6</f>
        <v>14308.137084144491</v>
      </c>
      <c r="CU400" s="15">
        <f ca="1">(BN400*DCF!K$28-DCF!K$5*MAX(BN400*DCF!K$28,0)-MAX(BN400-BM400,0)/Inputs!$B$17)*DCF!K$6</f>
        <v>16565.529110873827</v>
      </c>
      <c r="CV400" s="15">
        <f ca="1">(BO400*DCF!L$28-DCF!L$5*MAX(BO400*DCF!L$28,0)-MAX(BO400-BN400,0)/Inputs!$B$17)*DCF!L$6</f>
        <v>18887.46090741334</v>
      </c>
      <c r="CW400" s="15">
        <f ca="1">(BP400*DCF!M$28-DCF!M$5*MAX(BP400*DCF!M$28,0)-MAX(BP400-BO400,0)/Inputs!$B$17)*DCF!M$6</f>
        <v>20754.072118541913</v>
      </c>
      <c r="CX400" s="15">
        <f ca="1">(BQ400*DCF!C$46-DCF!C$5*MAX(BQ400*DCF!C$46,0)-MAX(BQ400-Inputs!$B$20,0)/Inputs!$B$24)*DCF!C$6</f>
        <v>-3740.1633035523255</v>
      </c>
      <c r="CY400" s="15">
        <f ca="1">(BR400*DCF!D$46-DCF!D$5*MAX(BR400*DCF!D$46,0)-MAX(BR400-BQ400,0)/Inputs!$B$24)*DCF!D$6</f>
        <v>-3139.0312249995441</v>
      </c>
      <c r="CZ400" s="15">
        <f ca="1">(BS400*DCF!E$46-DCF!E$5*MAX(BS400*DCF!E$46,0)-MAX(BS400-BR400,0)/Inputs!$B$24)*DCF!E$6</f>
        <v>-1680.6500340869059</v>
      </c>
      <c r="DA400" s="15">
        <f ca="1">(BT400*DCF!F$46-DCF!F$5*MAX(BT400*DCF!F$46,0)-MAX(BT400-BS400,0)/Inputs!$B$24)*DCF!F$6</f>
        <v>-1942.6059732380281</v>
      </c>
      <c r="DB400" s="15">
        <f ca="1">(BU400*DCF!G$46-DCF!G$5*MAX(BU400*DCF!G$46,0)-MAX(BU400-BT400,0)/Inputs!$B$24)*DCF!G$6</f>
        <v>-1241.9011199874044</v>
      </c>
      <c r="DC400" s="15">
        <f ca="1">(BV400*DCF!H$46-DCF!H$5*MAX(BV400*DCF!H$46,0)-MAX(BV400-BU400,0)/Inputs!$B$24)*DCF!H$6</f>
        <v>-950.61656058923256</v>
      </c>
      <c r="DD400" s="15">
        <f ca="1">(BW400*DCF!I$46-DCF!I$5*MAX(BW400*DCF!I$46,0)-MAX(BW400-BV400,0)/Inputs!$B$24)*DCF!I$6</f>
        <v>-2840.91134568487</v>
      </c>
      <c r="DE400" s="15">
        <f ca="1">(BX400*DCF!J$46-DCF!J$5*MAX(BX400*DCF!J$46,0)-MAX(BX400-BW400,0)/Inputs!$B$24)*DCF!J$6</f>
        <v>-5014.9385405332105</v>
      </c>
      <c r="DF400" s="15">
        <f ca="1">(BY400*DCF!K$46-DCF!K$5*MAX(BY400*DCF!K$46,0)-MAX(BY400-BX400,0)/Inputs!$B$24)*DCF!K$6</f>
        <v>-4003.9093923626306</v>
      </c>
      <c r="DG400" s="15">
        <f ca="1">(BZ400*DCF!L$46-DCF!L$5*MAX(BZ400*DCF!L$46,0)-MAX(BZ400-BY400,0)/Inputs!$B$24)*DCF!L$6</f>
        <v>968.59581369605053</v>
      </c>
      <c r="DH400" s="15">
        <f ca="1">(CA400*DCF!M$46-DCF!M$5*MAX(CA400*DCF!M$46,0)-MAX(CA400-BZ400,0)/Inputs!$B$24)*DCF!M$6</f>
        <v>8477.3605423098925</v>
      </c>
      <c r="DI400" s="15">
        <f ca="1">SUM(CB400:CL400)+BE400*DCF!M$10*(1+Inputs!$B$30)*(1-Inputs!$B$33)*(1-Inputs!$B$30/Inputs!$B$31)/(Inputs!$B$29-Inputs!$B$30)*DCF!M$6</f>
        <v>163224.86841978008</v>
      </c>
      <c r="DJ400" s="15">
        <f ca="1">SUM(CM400:CW400)+BP400*DCF!M$28*(1+Inputs!$B$30)*(1-Inputs!$B$33)*(1-Inputs!$B$30/Inputs!$B$31)/(Inputs!$B$29-Inputs!$B$30)*DCF!M$6</f>
        <v>583250.49019883142</v>
      </c>
      <c r="DK400" s="15">
        <f ca="1">SUM(CX400:DH400)+CA400*DCF!M$46*(1+Inputs!$B$30)*(1-Inputs!$B$33)*(1-Inputs!$B$30/Inputs!$B$31)/(Inputs!$B$29-Inputs!$B$30)*DCF!M$6</f>
        <v>223819.85768673068</v>
      </c>
      <c r="DM400" s="15">
        <f ca="1">DI400+DJ400+DK400+Inputs!$B$34+Inputs!$B$36-Inputs!$B$35</f>
        <v>1047146.216305342</v>
      </c>
    </row>
    <row r="401" spans="1:117" x14ac:dyDescent="0.75">
      <c r="A401" s="11">
        <v>388</v>
      </c>
      <c r="C401" s="24">
        <f t="shared" ca="1" si="218"/>
        <v>1.6191033825128067</v>
      </c>
      <c r="D401" s="24">
        <f t="shared" ca="1" si="218"/>
        <v>-0.85440792634925633</v>
      </c>
      <c r="E401" s="24">
        <f t="shared" ca="1" si="218"/>
        <v>-0.8906589786292155</v>
      </c>
      <c r="F401" s="24">
        <f t="shared" ca="1" si="218"/>
        <v>-2.0650598631415567</v>
      </c>
      <c r="G401" s="24">
        <f t="shared" ca="1" si="218"/>
        <v>-0.60630129162637414</v>
      </c>
      <c r="H401" s="24">
        <f t="shared" ca="1" si="218"/>
        <v>-1.5546393500456812</v>
      </c>
      <c r="I401" s="24">
        <f t="shared" ca="1" si="218"/>
        <v>1.2518270196957619</v>
      </c>
      <c r="J401" s="24">
        <f t="shared" ca="1" si="218"/>
        <v>6.4432168827100067E-2</v>
      </c>
      <c r="K401" s="24">
        <f t="shared" ca="1" si="218"/>
        <v>-1.0127985253176488</v>
      </c>
      <c r="L401" s="24">
        <f t="shared" ca="1" si="218"/>
        <v>0.6084388774155991</v>
      </c>
      <c r="M401" s="24">
        <f t="shared" ca="1" si="218"/>
        <v>0.23573679092650399</v>
      </c>
      <c r="N401" s="24">
        <f ca="1">SQRT(Inputs!$B$38)*C401+SQRT(1-Inputs!$B$38)*_xlfn.NORM.S.INV(RAND())</f>
        <v>0.80529983786184212</v>
      </c>
      <c r="O401" s="24">
        <f ca="1">SQRT(Inputs!$B$38)*D401+SQRT(1-Inputs!$B$38)*_xlfn.NORM.S.INV(RAND())</f>
        <v>0.59138386787658648</v>
      </c>
      <c r="P401" s="24">
        <f ca="1">SQRT(Inputs!$B$38)*E401+SQRT(1-Inputs!$B$38)*_xlfn.NORM.S.INV(RAND())</f>
        <v>-1.035623260942135</v>
      </c>
      <c r="Q401" s="24">
        <f ca="1">SQRT(Inputs!$B$38)*F401+SQRT(1-Inputs!$B$38)*_xlfn.NORM.S.INV(RAND())</f>
        <v>-2.0387472084251721</v>
      </c>
      <c r="R401" s="24">
        <f ca="1">SQRT(Inputs!$B$38)*G401+SQRT(1-Inputs!$B$38)*_xlfn.NORM.S.INV(RAND())</f>
        <v>-1.2629597039524516</v>
      </c>
      <c r="S401" s="24">
        <f ca="1">SQRT(Inputs!$B$38)*H401+SQRT(1-Inputs!$B$38)*_xlfn.NORM.S.INV(RAND())</f>
        <v>-0.48817528518779529</v>
      </c>
      <c r="T401" s="24">
        <f ca="1">SQRT(Inputs!$B$38)*I401+SQRT(1-Inputs!$B$38)*_xlfn.NORM.S.INV(RAND())</f>
        <v>0.877229352221504</v>
      </c>
      <c r="U401" s="24">
        <f ca="1">SQRT(Inputs!$B$38)*J401+SQRT(1-Inputs!$B$38)*_xlfn.NORM.S.INV(RAND())</f>
        <v>-0.45069196974750642</v>
      </c>
      <c r="V401" s="24">
        <f ca="1">SQRT(Inputs!$B$38)*K401+SQRT(1-Inputs!$B$38)*_xlfn.NORM.S.INV(RAND())</f>
        <v>-0.24240218172208627</v>
      </c>
      <c r="W401" s="24">
        <f ca="1">SQRT(Inputs!$B$38)*L401+SQRT(1-Inputs!$B$38)*_xlfn.NORM.S.INV(RAND())</f>
        <v>0.64717679527846694</v>
      </c>
      <c r="X401" s="24">
        <f ca="1">SQRT(Inputs!$B$38)*M401+SQRT(1-Inputs!$B$38)*_xlfn.NORM.S.INV(RAND())</f>
        <v>-0.36880488567109904</v>
      </c>
      <c r="Y401" s="24">
        <f ca="1">SQRT(Inputs!$B$38)*C401+SQRT(1-Inputs!$B$38)*_xlfn.NORM.S.INV(RAND())</f>
        <v>2.4170578237609703</v>
      </c>
      <c r="Z401" s="24">
        <f ca="1">SQRT(Inputs!$B$38)*D401+SQRT(1-Inputs!$B$38)*_xlfn.NORM.S.INV(RAND())</f>
        <v>-0.47558781755548896</v>
      </c>
      <c r="AA401" s="24">
        <f ca="1">SQRT(Inputs!$B$38)*E401+SQRT(1-Inputs!$B$38)*_xlfn.NORM.S.INV(RAND())</f>
        <v>1.1367961594984146</v>
      </c>
      <c r="AB401" s="24">
        <f ca="1">SQRT(Inputs!$B$38)*F401+SQRT(1-Inputs!$B$38)*_xlfn.NORM.S.INV(RAND())</f>
        <v>-2.2098426168370846</v>
      </c>
      <c r="AC401" s="24">
        <f ca="1">SQRT(Inputs!$B$38)*G401+SQRT(1-Inputs!$B$38)*_xlfn.NORM.S.INV(RAND())</f>
        <v>0.66522502377656534</v>
      </c>
      <c r="AD401" s="24">
        <f ca="1">SQRT(Inputs!$B$38)*H401+SQRT(1-Inputs!$B$38)*_xlfn.NORM.S.INV(RAND())</f>
        <v>-0.55421502599712857</v>
      </c>
      <c r="AE401" s="24">
        <f ca="1">SQRT(Inputs!$B$38)*I401+SQRT(1-Inputs!$B$38)*_xlfn.NORM.S.INV(RAND())</f>
        <v>0.61219122071940979</v>
      </c>
      <c r="AF401" s="24">
        <f ca="1">SQRT(Inputs!$B$38)*J401+SQRT(1-Inputs!$B$38)*_xlfn.NORM.S.INV(RAND())</f>
        <v>-0.24321312739403339</v>
      </c>
      <c r="AG401" s="24">
        <f ca="1">SQRT(Inputs!$B$38)*K401+SQRT(1-Inputs!$B$38)*_xlfn.NORM.S.INV(RAND())</f>
        <v>-0.67951204821411981</v>
      </c>
      <c r="AH401" s="24">
        <f ca="1">SQRT(Inputs!$B$38)*L401+SQRT(1-Inputs!$B$38)*_xlfn.NORM.S.INV(RAND())</f>
        <v>0.926831601079251</v>
      </c>
      <c r="AI401" s="24">
        <f ca="1">SQRT(Inputs!$B$38)*M401+SQRT(1-Inputs!$B$38)*_xlfn.NORM.S.INV(RAND())</f>
        <v>-1.0004996852701908</v>
      </c>
      <c r="AJ401" s="24">
        <f ca="1">SQRT(Inputs!$B$38)*C401+SQRT(1-Inputs!$B$38)*_xlfn.NORM.S.INV(RAND())</f>
        <v>1.2475636136609194</v>
      </c>
      <c r="AK401" s="24">
        <f ca="1">SQRT(Inputs!$B$38)*D401+SQRT(1-Inputs!$B$38)*_xlfn.NORM.S.INV(RAND())</f>
        <v>0.34909695027489973</v>
      </c>
      <c r="AL401" s="24">
        <f ca="1">SQRT(Inputs!$B$38)*E401+SQRT(1-Inputs!$B$38)*_xlfn.NORM.S.INV(RAND())</f>
        <v>-0.61602626965162999</v>
      </c>
      <c r="AM401" s="24">
        <f ca="1">SQRT(Inputs!$B$38)*F401+SQRT(1-Inputs!$B$38)*_xlfn.NORM.S.INV(RAND())</f>
        <v>-0.31589934932733332</v>
      </c>
      <c r="AN401" s="24">
        <f ca="1">SQRT(Inputs!$B$38)*G401+SQRT(1-Inputs!$B$38)*_xlfn.NORM.S.INV(RAND())</f>
        <v>-0.43813702944099558</v>
      </c>
      <c r="AO401" s="24">
        <f ca="1">SQRT(Inputs!$B$38)*H401+SQRT(1-Inputs!$B$38)*_xlfn.NORM.S.INV(RAND())</f>
        <v>-1.0663942170497369</v>
      </c>
      <c r="AP401" s="24">
        <f ca="1">SQRT(Inputs!$B$38)*I401+SQRT(1-Inputs!$B$38)*_xlfn.NORM.S.INV(RAND())</f>
        <v>0.53490188067246991</v>
      </c>
      <c r="AQ401" s="24">
        <f ca="1">SQRT(Inputs!$B$38)*J401+SQRT(1-Inputs!$B$38)*_xlfn.NORM.S.INV(RAND())</f>
        <v>-2.1929355345363151</v>
      </c>
      <c r="AR401" s="24">
        <f ca="1">SQRT(Inputs!$B$38)*K401+SQRT(1-Inputs!$B$38)*_xlfn.NORM.S.INV(RAND())</f>
        <v>-0.31863630076322547</v>
      </c>
      <c r="AS401" s="24">
        <f ca="1">SQRT(Inputs!$B$38)*L401+SQRT(1-Inputs!$B$38)*_xlfn.NORM.S.INV(RAND())</f>
        <v>0.6058304957473577</v>
      </c>
      <c r="AT401" s="24">
        <f ca="1">SQRT(Inputs!$B$38)*M401+SQRT(1-Inputs!$B$38)*_xlfn.NORM.S.INV(RAND())</f>
        <v>-0.56170817400793827</v>
      </c>
      <c r="AU401" s="15">
        <f ca="1">Inputs!$B$6*EXP($B$8-0.5*C$5^2+C$5*N401)</f>
        <v>5653.1533160312947</v>
      </c>
      <c r="AV401" s="15">
        <f t="shared" ca="1" si="219"/>
        <v>7506.3455485644417</v>
      </c>
      <c r="AW401" s="15">
        <f t="shared" ca="1" si="220"/>
        <v>7959.437156598302</v>
      </c>
      <c r="AX401" s="15">
        <f t="shared" ca="1" si="221"/>
        <v>7532.5954775015925</v>
      </c>
      <c r="AY401" s="15">
        <f t="shared" ca="1" si="222"/>
        <v>7943.1790173014351</v>
      </c>
      <c r="AZ401" s="15">
        <f t="shared" ca="1" si="223"/>
        <v>9206.2715212102867</v>
      </c>
      <c r="BA401" s="15">
        <f t="shared" ca="1" si="224"/>
        <v>12349.440490221135</v>
      </c>
      <c r="BB401" s="15">
        <f t="shared" ca="1" si="225"/>
        <v>14451.94763631402</v>
      </c>
      <c r="BC401" s="15">
        <f t="shared" ca="1" si="226"/>
        <v>17290.603638948833</v>
      </c>
      <c r="BD401" s="15">
        <f t="shared" ca="1" si="227"/>
        <v>22504.465752560693</v>
      </c>
      <c r="BE401" s="15">
        <f t="shared" ca="1" si="228"/>
        <v>26665.408857187504</v>
      </c>
      <c r="BF401" s="15">
        <f ca="1">Inputs!$B$13*EXP($B$9-0.5*C$6^2+C$6*Y401)</f>
        <v>22333.551140453659</v>
      </c>
      <c r="BG401" s="15">
        <f t="shared" ca="1" si="229"/>
        <v>24980.348065701186</v>
      </c>
      <c r="BH401" s="15">
        <f t="shared" ca="1" si="230"/>
        <v>36854.356099836572</v>
      </c>
      <c r="BI401" s="15">
        <f t="shared" ca="1" si="231"/>
        <v>32107.288986428619</v>
      </c>
      <c r="BJ401" s="15">
        <f t="shared" ca="1" si="232"/>
        <v>43322.667442765756</v>
      </c>
      <c r="BK401" s="15">
        <f t="shared" ca="1" si="233"/>
        <v>49306.134330242574</v>
      </c>
      <c r="BL401" s="15">
        <f t="shared" ca="1" si="234"/>
        <v>65567.427410231117</v>
      </c>
      <c r="BM401" s="15">
        <f t="shared" ca="1" si="235"/>
        <v>78197.813447332563</v>
      </c>
      <c r="BN401" s="15">
        <f t="shared" ca="1" si="236"/>
        <v>88652.490454395447</v>
      </c>
      <c r="BO401" s="15">
        <f t="shared" ca="1" si="237"/>
        <v>121485.63473287095</v>
      </c>
      <c r="BP401" s="15">
        <f t="shared" ca="1" si="238"/>
        <v>133502.16148117694</v>
      </c>
      <c r="BQ401" s="15">
        <f ca="1">Inputs!$B$20*EXP($B$10-0.5*C$7^2+C$7*AJ401)</f>
        <v>6676.9588571166296</v>
      </c>
      <c r="BR401" s="15">
        <f t="shared" ca="1" si="239"/>
        <v>10121.990710035794</v>
      </c>
      <c r="BS401" s="15">
        <f t="shared" ca="1" si="240"/>
        <v>11613.324622261007</v>
      </c>
      <c r="BT401" s="15">
        <f t="shared" ca="1" si="241"/>
        <v>14738.800069245523</v>
      </c>
      <c r="BU401" s="15">
        <f t="shared" ca="1" si="242"/>
        <v>18371.542515219353</v>
      </c>
      <c r="BV401" s="15">
        <f t="shared" ca="1" si="243"/>
        <v>20101.131808304719</v>
      </c>
      <c r="BW401" s="15">
        <f t="shared" ca="1" si="244"/>
        <v>31412.316121440403</v>
      </c>
      <c r="BX401" s="15">
        <f t="shared" ca="1" si="245"/>
        <v>28306.411080271315</v>
      </c>
      <c r="BY401" s="15">
        <f t="shared" ca="1" si="246"/>
        <v>37316.395697380889</v>
      </c>
      <c r="BZ401" s="15">
        <f t="shared" ca="1" si="247"/>
        <v>58528.718092607494</v>
      </c>
      <c r="CA401" s="15">
        <f t="shared" ca="1" si="248"/>
        <v>74404.975930045446</v>
      </c>
      <c r="CB401" s="15">
        <f ca="1">(AU401*DCF!C$10-DCF!C$5*MAX(AU401*DCF!C$10,0)-MAX(AU401-Inputs!$B$6,0)/Inputs!$B$10)*DCF!C$6</f>
        <v>1038.1479643643183</v>
      </c>
      <c r="CC401" s="15">
        <f ca="1">(AV401*DCF!D$10-DCF!D$5*MAX(AV401*DCF!D$10,0)-MAX(AV401-AU401,0)/Inputs!$B$10)*DCF!D$6</f>
        <v>1377.7684492237797</v>
      </c>
      <c r="CD401" s="15">
        <f ca="1">(AW401*DCF!E$10-DCF!E$5*MAX(AW401*DCF!E$10,0)-MAX(AW401-AV401,0)/Inputs!$B$10)*DCF!E$6</f>
        <v>1735.6523424700465</v>
      </c>
      <c r="CE401" s="15">
        <f ca="1">(AX401*DCF!F$10-DCF!F$5*MAX(AX401*DCF!F$10,0)-MAX(AX401-AW401,0)/Inputs!$B$10)*DCF!F$6</f>
        <v>1644.3535881675043</v>
      </c>
      <c r="CF401" s="15">
        <f ca="1">(AY401*DCF!G$10-DCF!G$5*MAX(AY401*DCF!G$10,0)-MAX(AY401-AX401,0)/Inputs!$B$10)*DCF!G$6</f>
        <v>1557.6901493961561</v>
      </c>
      <c r="CG401" s="15">
        <f ca="1">(AZ401*DCF!H$10-DCF!H$5*MAX(AZ401*DCF!H$10,0)-MAX(AZ401-AY401,0)/Inputs!$B$10)*DCF!H$6</f>
        <v>1563.1195013389918</v>
      </c>
      <c r="CH401" s="15">
        <f ca="1">(BA401*DCF!I$10-DCF!I$5*MAX(BA401*DCF!I$10,0)-MAX(BA401-AZ401,0)/Inputs!$B$10)*DCF!I$6</f>
        <v>1740.2024309981023</v>
      </c>
      <c r="CI401" s="15">
        <f ca="1">(BB401*DCF!J$10-DCF!J$5*MAX(BB401*DCF!J$10,0)-MAX(BB401-BA401,0)/Inputs!$B$10)*DCF!J$6</f>
        <v>2161.3874361439084</v>
      </c>
      <c r="CJ401" s="15">
        <f ca="1">(BC401*DCF!K$10-DCF!K$5*MAX(BC401*DCF!K$10,0)-MAX(BC401-BB401,0)/Inputs!$B$10)*DCF!K$6</f>
        <v>2386.1408690942235</v>
      </c>
      <c r="CK401" s="15">
        <f ca="1">(BD401*DCF!L$10-DCF!L$5*MAX(BD401*DCF!L$10,0)-MAX(BD401-BC401,0)/Inputs!$B$10)*DCF!L$6</f>
        <v>2719.8645885939</v>
      </c>
      <c r="CL401" s="15">
        <f ca="1">(BE401*DCF!M$10-DCF!M$5*MAX(BE401*DCF!M$10,0)-MAX(BE401-BD401,0)/Inputs!$B$10)*DCF!M$6</f>
        <v>3265.7649682499523</v>
      </c>
      <c r="CM401" s="15">
        <f ca="1">(BF401*DCF!C$28-DCF!C$5*MAX(BF401*DCF!C$28,0)-MAX(BF401-Inputs!$B$13,0)/Inputs!$B$17)*DCF!C$6</f>
        <v>4287.981484861808</v>
      </c>
      <c r="CN401" s="15">
        <f ca="1">(BG401*DCF!D$28-DCF!D$5*MAX(BG401*DCF!D$28,0)-MAX(BG401-BF401,0)/Inputs!$B$17)*DCF!D$6</f>
        <v>6792.6055085629923</v>
      </c>
      <c r="CO401" s="15">
        <f ca="1">(BH401*DCF!E$28-DCF!E$5*MAX(BH401*DCF!E$28,0)-MAX(BH401-BG401,0)/Inputs!$B$17)*DCF!E$6</f>
        <v>8097.6063520885491</v>
      </c>
      <c r="CP401" s="15">
        <f ca="1">(BI401*DCF!F$28-DCF!F$5*MAX(BI401*DCF!F$28,0)-MAX(BI401-BH401,0)/Inputs!$B$17)*DCF!F$6</f>
        <v>8716.2832261316144</v>
      </c>
      <c r="CQ401" s="15">
        <f ca="1">(BJ401*DCF!G$28-DCF!G$5*MAX(BJ401*DCF!G$28,0)-MAX(BJ401-BI401,0)/Inputs!$B$17)*DCF!G$6</f>
        <v>9354.0788942112558</v>
      </c>
      <c r="CR401" s="15">
        <f ca="1">(BK401*DCF!H$28-DCF!H$5*MAX(BK401*DCF!H$28,0)-MAX(BK401-BJ401,0)/Inputs!$B$17)*DCF!H$6</f>
        <v>11264.28816406019</v>
      </c>
      <c r="CS401" s="15">
        <f ca="1">(BL401*DCF!I$28-DCF!I$5*MAX(BL401*DCF!I$28,0)-MAX(BL401-BK401,0)/Inputs!$B$17)*DCF!I$6</f>
        <v>13084.385607070222</v>
      </c>
      <c r="CT401" s="15">
        <f ca="1">(BM401*DCF!J$28-DCF!J$5*MAX(BM401*DCF!J$28,0)-MAX(BM401-BL401,0)/Inputs!$B$17)*DCF!J$6</f>
        <v>15769.918088525332</v>
      </c>
      <c r="CU401" s="15">
        <f ca="1">(BN401*DCF!K$28-DCF!K$5*MAX(BN401*DCF!K$28,0)-MAX(BN401-BM401,0)/Inputs!$B$17)*DCF!K$6</f>
        <v>17441.36086978994</v>
      </c>
      <c r="CV401" s="15">
        <f ca="1">(BO401*DCF!L$28-DCF!L$5*MAX(BO401*DCF!L$28,0)-MAX(BO401-BN401,0)/Inputs!$B$17)*DCF!L$6</f>
        <v>20523.809073417589</v>
      </c>
      <c r="CW401" s="15">
        <f ca="1">(BP401*DCF!M$28-DCF!M$5*MAX(BP401*DCF!M$28,0)-MAX(BP401-BO401,0)/Inputs!$B$17)*DCF!M$6</f>
        <v>23862.444243105165</v>
      </c>
      <c r="CX401" s="15">
        <f ca="1">(BQ401*DCF!C$46-DCF!C$5*MAX(BQ401*DCF!C$46,0)-MAX(BQ401-Inputs!$B$20,0)/Inputs!$B$24)*DCF!C$6</f>
        <v>-3147.5465522748009</v>
      </c>
      <c r="CY401" s="15">
        <f ca="1">(BR401*DCF!D$46-DCF!D$5*MAX(BR401*DCF!D$46,0)-MAX(BR401-BQ401,0)/Inputs!$B$24)*DCF!D$6</f>
        <v>-3197.5542616082998</v>
      </c>
      <c r="CZ401" s="15">
        <f ca="1">(BS401*DCF!E$46-DCF!E$5*MAX(BS401*DCF!E$46,0)-MAX(BS401-BR401,0)/Inputs!$B$24)*DCF!E$6</f>
        <v>-1961.1386293235278</v>
      </c>
      <c r="DA401" s="15">
        <f ca="1">(BT401*DCF!F$46-DCF!F$5*MAX(BT401*DCF!F$46,0)-MAX(BT401-BS401,0)/Inputs!$B$24)*DCF!F$6</f>
        <v>-2211.4570209079548</v>
      </c>
      <c r="DB401" s="15">
        <f ca="1">(BU401*DCF!G$46-DCF!G$5*MAX(BU401*DCF!G$46,0)-MAX(BU401-BT401,0)/Inputs!$B$24)*DCF!G$6</f>
        <v>-1839.9651770747257</v>
      </c>
      <c r="DC401" s="15">
        <f ca="1">(BV401*DCF!H$46-DCF!H$5*MAX(BV401*DCF!H$46,0)-MAX(BV401-BU401,0)/Inputs!$B$24)*DCF!H$6</f>
        <v>-537.45927545685572</v>
      </c>
      <c r="DD401" s="15">
        <f ca="1">(BW401*DCF!I$46-DCF!I$5*MAX(BW401*DCF!I$46,0)-MAX(BW401-BV401,0)/Inputs!$B$24)*DCF!I$6</f>
        <v>-2521.523821617272</v>
      </c>
      <c r="DE401" s="15">
        <f ca="1">(BX401*DCF!J$46-DCF!J$5*MAX(BX401*DCF!J$46,0)-MAX(BX401-BW401,0)/Inputs!$B$24)*DCF!J$6</f>
        <v>1187.3756452383452</v>
      </c>
      <c r="DF401" s="15">
        <f ca="1">(BY401*DCF!K$46-DCF!K$5*MAX(BY401*DCF!K$46,0)-MAX(BY401-BX401,0)/Inputs!$B$24)*DCF!K$6</f>
        <v>-75.56928913413924</v>
      </c>
      <c r="DG401" s="15">
        <f ca="1">(BZ401*DCF!L$46-DCF!L$5*MAX(BZ401*DCF!L$46,0)-MAX(BZ401-BY401,0)/Inputs!$B$24)*DCF!L$6</f>
        <v>-754.59928576136929</v>
      </c>
      <c r="DH401" s="15">
        <f ca="1">(CA401*DCF!M$46-DCF!M$5*MAX(CA401*DCF!M$46,0)-MAX(CA401-BZ401,0)/Inputs!$B$24)*DCF!M$6</f>
        <v>2514.0279226834095</v>
      </c>
      <c r="DI401" s="15">
        <f ca="1">SUM(CB401:CL401)+BE401*DCF!M$10*(1+Inputs!$B$30)*(1-Inputs!$B$33)*(1-Inputs!$B$30/Inputs!$B$31)/(Inputs!$B$29-Inputs!$B$30)*DCF!M$6</f>
        <v>95400.277751121554</v>
      </c>
      <c r="DJ401" s="15">
        <f ca="1">SUM(CM401:CW401)+BP401*DCF!M$28*(1+Inputs!$B$30)*(1-Inputs!$B$33)*(1-Inputs!$B$30/Inputs!$B$31)/(Inputs!$B$29-Inputs!$B$30)*DCF!M$6</f>
        <v>634579.13589241111</v>
      </c>
      <c r="DK401" s="15">
        <f ca="1">SUM(CX401:DH401)+CA401*DCF!M$46*(1+Inputs!$B$30)*(1-Inputs!$B$33)*(1-Inputs!$B$30/Inputs!$B$31)/(Inputs!$B$29-Inputs!$B$30)*DCF!M$6</f>
        <v>102493.49687546541</v>
      </c>
      <c r="DM401" s="15">
        <f ca="1">DI401+DJ401+DK401+Inputs!$B$34+Inputs!$B$36-Inputs!$B$35</f>
        <v>909323.91051899805</v>
      </c>
    </row>
    <row r="402" spans="1:117" x14ac:dyDescent="0.75">
      <c r="A402" s="11">
        <v>389</v>
      </c>
      <c r="C402" s="24">
        <f t="shared" ca="1" si="218"/>
        <v>-2.3292052398237719</v>
      </c>
      <c r="D402" s="24">
        <f t="shared" ca="1" si="218"/>
        <v>1.4618264940637471</v>
      </c>
      <c r="E402" s="24">
        <f t="shared" ca="1" si="218"/>
        <v>0.66668589383992605</v>
      </c>
      <c r="F402" s="24">
        <f t="shared" ca="1" si="218"/>
        <v>-0.33900921086709002</v>
      </c>
      <c r="G402" s="24">
        <f t="shared" ca="1" si="218"/>
        <v>3.1725708629277592E-3</v>
      </c>
      <c r="H402" s="24">
        <f t="shared" ca="1" si="218"/>
        <v>5.348287421361516E-2</v>
      </c>
      <c r="I402" s="24">
        <f t="shared" ca="1" si="218"/>
        <v>0.32688868891283906</v>
      </c>
      <c r="J402" s="24">
        <f t="shared" ca="1" si="218"/>
        <v>0.60997898043618015</v>
      </c>
      <c r="K402" s="24">
        <f t="shared" ca="1" si="218"/>
        <v>-1.2567830732699328</v>
      </c>
      <c r="L402" s="24">
        <f t="shared" ca="1" si="218"/>
        <v>-1.0782324626486346</v>
      </c>
      <c r="M402" s="24">
        <f t="shared" ca="1" si="218"/>
        <v>0.35585268499327893</v>
      </c>
      <c r="N402" s="24">
        <f ca="1">SQRT(Inputs!$B$38)*C402+SQRT(1-Inputs!$B$38)*_xlfn.NORM.S.INV(RAND())</f>
        <v>-1.6632580178318466</v>
      </c>
      <c r="O402" s="24">
        <f ca="1">SQRT(Inputs!$B$38)*D402+SQRT(1-Inputs!$B$38)*_xlfn.NORM.S.INV(RAND())</f>
        <v>-0.33490430077983957</v>
      </c>
      <c r="P402" s="24">
        <f ca="1">SQRT(Inputs!$B$38)*E402+SQRT(1-Inputs!$B$38)*_xlfn.NORM.S.INV(RAND())</f>
        <v>0.21484862709338334</v>
      </c>
      <c r="Q402" s="24">
        <f ca="1">SQRT(Inputs!$B$38)*F402+SQRT(1-Inputs!$B$38)*_xlfn.NORM.S.INV(RAND())</f>
        <v>0.60482628986444742</v>
      </c>
      <c r="R402" s="24">
        <f ca="1">SQRT(Inputs!$B$38)*G402+SQRT(1-Inputs!$B$38)*_xlfn.NORM.S.INV(RAND())</f>
        <v>-1.1444719676583661</v>
      </c>
      <c r="S402" s="24">
        <f ca="1">SQRT(Inputs!$B$38)*H402+SQRT(1-Inputs!$B$38)*_xlfn.NORM.S.INV(RAND())</f>
        <v>-0.91745705897932217</v>
      </c>
      <c r="T402" s="24">
        <f ca="1">SQRT(Inputs!$B$38)*I402+SQRT(1-Inputs!$B$38)*_xlfn.NORM.S.INV(RAND())</f>
        <v>0.61501346809638069</v>
      </c>
      <c r="U402" s="24">
        <f ca="1">SQRT(Inputs!$B$38)*J402+SQRT(1-Inputs!$B$38)*_xlfn.NORM.S.INV(RAND())</f>
        <v>1.1790296746303253</v>
      </c>
      <c r="V402" s="24">
        <f ca="1">SQRT(Inputs!$B$38)*K402+SQRT(1-Inputs!$B$38)*_xlfn.NORM.S.INV(RAND())</f>
        <v>-0.54907717452828231</v>
      </c>
      <c r="W402" s="24">
        <f ca="1">SQRT(Inputs!$B$38)*L402+SQRT(1-Inputs!$B$38)*_xlfn.NORM.S.INV(RAND())</f>
        <v>-1.3276794998657708</v>
      </c>
      <c r="X402" s="24">
        <f ca="1">SQRT(Inputs!$B$38)*M402+SQRT(1-Inputs!$B$38)*_xlfn.NORM.S.INV(RAND())</f>
        <v>1.0092137156493894</v>
      </c>
      <c r="Y402" s="24">
        <f ca="1">SQRT(Inputs!$B$38)*C402+SQRT(1-Inputs!$B$38)*_xlfn.NORM.S.INV(RAND())</f>
        <v>-2.3241597321674035</v>
      </c>
      <c r="Z402" s="24">
        <f ca="1">SQRT(Inputs!$B$38)*D402+SQRT(1-Inputs!$B$38)*_xlfn.NORM.S.INV(RAND())</f>
        <v>0.1009782964324395</v>
      </c>
      <c r="AA402" s="24">
        <f ca="1">SQRT(Inputs!$B$38)*E402+SQRT(1-Inputs!$B$38)*_xlfn.NORM.S.INV(RAND())</f>
        <v>1.2366575122065822</v>
      </c>
      <c r="AB402" s="24">
        <f ca="1">SQRT(Inputs!$B$38)*F402+SQRT(1-Inputs!$B$38)*_xlfn.NORM.S.INV(RAND())</f>
        <v>0.48233978793354515</v>
      </c>
      <c r="AC402" s="24">
        <f ca="1">SQRT(Inputs!$B$38)*G402+SQRT(1-Inputs!$B$38)*_xlfn.NORM.S.INV(RAND())</f>
        <v>0.47661334683481493</v>
      </c>
      <c r="AD402" s="24">
        <f ca="1">SQRT(Inputs!$B$38)*H402+SQRT(1-Inputs!$B$38)*_xlfn.NORM.S.INV(RAND())</f>
        <v>-0.15929739725140696</v>
      </c>
      <c r="AE402" s="24">
        <f ca="1">SQRT(Inputs!$B$38)*I402+SQRT(1-Inputs!$B$38)*_xlfn.NORM.S.INV(RAND())</f>
        <v>0.1622781605169682</v>
      </c>
      <c r="AF402" s="24">
        <f ca="1">SQRT(Inputs!$B$38)*J402+SQRT(1-Inputs!$B$38)*_xlfn.NORM.S.INV(RAND())</f>
        <v>-0.18419727136616948</v>
      </c>
      <c r="AG402" s="24">
        <f ca="1">SQRT(Inputs!$B$38)*K402+SQRT(1-Inputs!$B$38)*_xlfn.NORM.S.INV(RAND())</f>
        <v>-0.41701818158509396</v>
      </c>
      <c r="AH402" s="24">
        <f ca="1">SQRT(Inputs!$B$38)*L402+SQRT(1-Inputs!$B$38)*_xlfn.NORM.S.INV(RAND())</f>
        <v>4.1572582586679951E-2</v>
      </c>
      <c r="AI402" s="24">
        <f ca="1">SQRT(Inputs!$B$38)*M402+SQRT(1-Inputs!$B$38)*_xlfn.NORM.S.INV(RAND())</f>
        <v>-0.60366826577681365</v>
      </c>
      <c r="AJ402" s="24">
        <f ca="1">SQRT(Inputs!$B$38)*C402+SQRT(1-Inputs!$B$38)*_xlfn.NORM.S.INV(RAND())</f>
        <v>-1.202281440746134</v>
      </c>
      <c r="AK402" s="24">
        <f ca="1">SQRT(Inputs!$B$38)*D402+SQRT(1-Inputs!$B$38)*_xlfn.NORM.S.INV(RAND())</f>
        <v>1.1775357934912845</v>
      </c>
      <c r="AL402" s="24">
        <f ca="1">SQRT(Inputs!$B$38)*E402+SQRT(1-Inputs!$B$38)*_xlfn.NORM.S.INV(RAND())</f>
        <v>0.95686125583282533</v>
      </c>
      <c r="AM402" s="24">
        <f ca="1">SQRT(Inputs!$B$38)*F402+SQRT(1-Inputs!$B$38)*_xlfn.NORM.S.INV(RAND())</f>
        <v>-1.5277943602629411</v>
      </c>
      <c r="AN402" s="24">
        <f ca="1">SQRT(Inputs!$B$38)*G402+SQRT(1-Inputs!$B$38)*_xlfn.NORM.S.INV(RAND())</f>
        <v>-0.44163147133828967</v>
      </c>
      <c r="AO402" s="24">
        <f ca="1">SQRT(Inputs!$B$38)*H402+SQRT(1-Inputs!$B$38)*_xlfn.NORM.S.INV(RAND())</f>
        <v>0.87528007005312813</v>
      </c>
      <c r="AP402" s="24">
        <f ca="1">SQRT(Inputs!$B$38)*I402+SQRT(1-Inputs!$B$38)*_xlfn.NORM.S.INV(RAND())</f>
        <v>-0.46723086990444707</v>
      </c>
      <c r="AQ402" s="24">
        <f ca="1">SQRT(Inputs!$B$38)*J402+SQRT(1-Inputs!$B$38)*_xlfn.NORM.S.INV(RAND())</f>
        <v>0.55736348766266997</v>
      </c>
      <c r="AR402" s="24">
        <f ca="1">SQRT(Inputs!$B$38)*K402+SQRT(1-Inputs!$B$38)*_xlfn.NORM.S.INV(RAND())</f>
        <v>-1.0162534889626733</v>
      </c>
      <c r="AS402" s="24">
        <f ca="1">SQRT(Inputs!$B$38)*L402+SQRT(1-Inputs!$B$38)*_xlfn.NORM.S.INV(RAND())</f>
        <v>-1.6832554804556428</v>
      </c>
      <c r="AT402" s="24">
        <f ca="1">SQRT(Inputs!$B$38)*M402+SQRT(1-Inputs!$B$38)*_xlfn.NORM.S.INV(RAND())</f>
        <v>7.474797551932548E-2</v>
      </c>
      <c r="AU402" s="15">
        <f ca="1">Inputs!$B$6*EXP($B$8-0.5*C$5^2+C$5*N402)</f>
        <v>3790.9644037952958</v>
      </c>
      <c r="AV402" s="15">
        <f t="shared" ca="1" si="219"/>
        <v>4392.7773377309131</v>
      </c>
      <c r="AW402" s="15">
        <f t="shared" ca="1" si="220"/>
        <v>5513.7023686497969</v>
      </c>
      <c r="AX402" s="15">
        <f t="shared" ca="1" si="221"/>
        <v>7260.0521117065691</v>
      </c>
      <c r="AY402" s="15">
        <f t="shared" ca="1" si="222"/>
        <v>7762.4565797207251</v>
      </c>
      <c r="AZ402" s="15">
        <f t="shared" ca="1" si="223"/>
        <v>8581.4076082548781</v>
      </c>
      <c r="BA402" s="15">
        <f t="shared" ca="1" si="224"/>
        <v>11199.625506698661</v>
      </c>
      <c r="BB402" s="15">
        <f t="shared" ca="1" si="225"/>
        <v>15431.023828799589</v>
      </c>
      <c r="BC402" s="15">
        <f t="shared" ca="1" si="226"/>
        <v>17923.464781496412</v>
      </c>
      <c r="BD402" s="15">
        <f t="shared" ca="1" si="227"/>
        <v>19393.656237735493</v>
      </c>
      <c r="BE402" s="15">
        <f t="shared" ca="1" si="228"/>
        <v>26052.397372134772</v>
      </c>
      <c r="BF402" s="15">
        <f ca="1">Inputs!$B$13*EXP($B$9-0.5*C$6^2+C$6*Y402)</f>
        <v>8724.6700716106752</v>
      </c>
      <c r="BG402" s="15">
        <f t="shared" ca="1" si="229"/>
        <v>10828.577222597967</v>
      </c>
      <c r="BH402" s="15">
        <f t="shared" ca="1" si="230"/>
        <v>16242.573802530507</v>
      </c>
      <c r="BI402" s="15">
        <f t="shared" ca="1" si="231"/>
        <v>21415.701416455173</v>
      </c>
      <c r="BJ402" s="15">
        <f t="shared" ca="1" si="232"/>
        <v>28121.369094222955</v>
      </c>
      <c r="BK402" s="15">
        <f t="shared" ca="1" si="233"/>
        <v>33773.202109377824</v>
      </c>
      <c r="BL402" s="15">
        <f t="shared" ca="1" si="234"/>
        <v>42367.994012238902</v>
      </c>
      <c r="BM402" s="15">
        <f t="shared" ca="1" si="235"/>
        <v>50901.238890888861</v>
      </c>
      <c r="BN402" s="15">
        <f t="shared" ca="1" si="236"/>
        <v>59550.570864057256</v>
      </c>
      <c r="BO402" s="15">
        <f t="shared" ca="1" si="237"/>
        <v>73625.767363019957</v>
      </c>
      <c r="BP402" s="15">
        <f t="shared" ca="1" si="238"/>
        <v>84628.938675933445</v>
      </c>
      <c r="BQ402" s="15">
        <f ca="1">Inputs!$B$20*EXP($B$10-0.5*C$7^2+C$7*AJ402)</f>
        <v>2800.3516350269056</v>
      </c>
      <c r="BR402" s="15">
        <f t="shared" ca="1" si="239"/>
        <v>5522.8185817934091</v>
      </c>
      <c r="BS402" s="15">
        <f t="shared" ca="1" si="240"/>
        <v>9954.940630703346</v>
      </c>
      <c r="BT402" s="15">
        <f t="shared" ca="1" si="241"/>
        <v>9193.3482239646783</v>
      </c>
      <c r="BU402" s="15">
        <f t="shared" ca="1" si="242"/>
        <v>11449.591376672906</v>
      </c>
      <c r="BV402" s="15">
        <f t="shared" ca="1" si="243"/>
        <v>19402.14654056148</v>
      </c>
      <c r="BW402" s="15">
        <f t="shared" ca="1" si="244"/>
        <v>24525.343149299835</v>
      </c>
      <c r="BX402" s="15">
        <f t="shared" ca="1" si="245"/>
        <v>38357.844966782533</v>
      </c>
      <c r="BY402" s="15">
        <f t="shared" ca="1" si="246"/>
        <v>44248.971520004736</v>
      </c>
      <c r="BZ402" s="15">
        <f t="shared" ca="1" si="247"/>
        <v>45563.431585339313</v>
      </c>
      <c r="CA402" s="15">
        <f t="shared" ca="1" si="248"/>
        <v>64858.598672269138</v>
      </c>
      <c r="CB402" s="15">
        <f ca="1">(AU402*DCF!C$10-DCF!C$5*MAX(AU402*DCF!C$10,0)-MAX(AU402-Inputs!$B$6,0)/Inputs!$B$10)*DCF!C$6</f>
        <v>973.55421627060286</v>
      </c>
      <c r="CC402" s="15">
        <f ca="1">(AV402*DCF!D$10-DCF!D$5*MAX(AV402*DCF!D$10,0)-MAX(AV402-AU402,0)/Inputs!$B$10)*DCF!D$6</f>
        <v>923.97338260550418</v>
      </c>
      <c r="CD402" s="15">
        <f ca="1">(AW402*DCF!E$10-DCF!E$5*MAX(AW402*DCF!E$10,0)-MAX(AW402-AV402,0)/Inputs!$B$10)*DCF!E$6</f>
        <v>1020.5473698178903</v>
      </c>
      <c r="CE402" s="15">
        <f ca="1">(AX402*DCF!F$10-DCF!F$5*MAX(AX402*DCF!F$10,0)-MAX(AX402-AW402,0)/Inputs!$B$10)*DCF!F$6</f>
        <v>1221.4857213201592</v>
      </c>
      <c r="CF402" s="15">
        <f ca="1">(AY402*DCF!G$10-DCF!G$5*MAX(AY402*DCF!G$10,0)-MAX(AY402-AX402,0)/Inputs!$B$10)*DCF!G$6</f>
        <v>1502.8045565446039</v>
      </c>
      <c r="CG402" s="15">
        <f ca="1">(AZ402*DCF!H$10-DCF!H$5*MAX(AZ402*DCF!H$10,0)-MAX(AZ402-AY402,0)/Inputs!$B$10)*DCF!H$6</f>
        <v>1520.6670056766525</v>
      </c>
      <c r="CH402" s="15">
        <f ca="1">(BA402*DCF!I$10-DCF!I$5*MAX(BA402*DCF!I$10,0)-MAX(BA402-AZ402,0)/Inputs!$B$10)*DCF!I$6</f>
        <v>1616.2835470826292</v>
      </c>
      <c r="CI402" s="15">
        <f ca="1">(BB402*DCF!J$10-DCF!J$5*MAX(BB402*DCF!J$10,0)-MAX(BB402-BA402,0)/Inputs!$B$10)*DCF!J$6</f>
        <v>2006.8008061353821</v>
      </c>
      <c r="CJ402" s="15">
        <f ca="1">(BC402*DCF!K$10-DCF!K$5*MAX(BC402*DCF!K$10,0)-MAX(BC402-BB402,0)/Inputs!$B$10)*DCF!K$6</f>
        <v>2536.4861858660661</v>
      </c>
      <c r="CK402" s="15">
        <f ca="1">(BD402*DCF!L$10-DCF!L$5*MAX(BD402*DCF!L$10,0)-MAX(BD402-BC402,0)/Inputs!$B$10)*DCF!L$6</f>
        <v>2734.8125900180848</v>
      </c>
      <c r="CL402" s="15">
        <f ca="1">(BE402*DCF!M$10-DCF!M$5*MAX(BE402*DCF!M$10,0)-MAX(BE402-BD402,0)/Inputs!$B$10)*DCF!M$6</f>
        <v>2880.8724555936601</v>
      </c>
      <c r="CM402" s="15">
        <f ca="1">(BF402*DCF!C$28-DCF!C$5*MAX(BF402*DCF!C$28,0)-MAX(BF402-Inputs!$B$13,0)/Inputs!$B$17)*DCF!C$6</f>
        <v>2662.7120883525413</v>
      </c>
      <c r="CN402" s="15">
        <f ca="1">(BG402*DCF!D$28-DCF!D$5*MAX(BG402*DCF!D$28,0)-MAX(BG402-BF402,0)/Inputs!$B$17)*DCF!D$6</f>
        <v>2740.4058816511538</v>
      </c>
      <c r="CO402" s="15">
        <f ca="1">(BH402*DCF!E$28-DCF!E$5*MAX(BH402*DCF!E$28,0)-MAX(BH402-BG402,0)/Inputs!$B$17)*DCF!E$6</f>
        <v>3533.1619199279144</v>
      </c>
      <c r="CP402" s="15">
        <f ca="1">(BI402*DCF!F$28-DCF!F$5*MAX(BI402*DCF!F$28,0)-MAX(BI402-BH402,0)/Inputs!$B$17)*DCF!F$6</f>
        <v>4871.9491768872995</v>
      </c>
      <c r="CQ402" s="15">
        <f ca="1">(BJ402*DCF!G$28-DCF!G$5*MAX(BJ402*DCF!G$28,0)-MAX(BJ402-BI402,0)/Inputs!$B$17)*DCF!G$6</f>
        <v>6168.4755082162092</v>
      </c>
      <c r="CR402" s="15">
        <f ca="1">(BK402*DCF!H$28-DCF!H$5*MAX(BK402*DCF!H$28,0)-MAX(BK402-BJ402,0)/Inputs!$B$17)*DCF!H$6</f>
        <v>7474.349252156012</v>
      </c>
      <c r="CS402" s="15">
        <f ca="1">(BL402*DCF!I$28-DCF!I$5*MAX(BL402*DCF!I$28,0)-MAX(BL402-BK402,0)/Inputs!$B$17)*DCF!I$6</f>
        <v>8729.3463371718153</v>
      </c>
      <c r="CT402" s="15">
        <f ca="1">(BM402*DCF!J$28-DCF!J$5*MAX(BM402*DCF!J$28,0)-MAX(BM402-BL402,0)/Inputs!$B$17)*DCF!J$6</f>
        <v>10223.763347204478</v>
      </c>
      <c r="CU402" s="15">
        <f ca="1">(BN402*DCF!K$28-DCF!K$5*MAX(BN402*DCF!K$28,0)-MAX(BN402-BM402,0)/Inputs!$B$17)*DCF!K$6</f>
        <v>11516.654123830027</v>
      </c>
      <c r="CV402" s="15">
        <f ca="1">(BO402*DCF!L$28-DCF!L$5*MAX(BO402*DCF!L$28,0)-MAX(BO402-BN402,0)/Inputs!$B$17)*DCF!L$6</f>
        <v>13097.254030425633</v>
      </c>
      <c r="CW402" s="15">
        <f ca="1">(BP402*DCF!M$28-DCF!M$5*MAX(BP402*DCF!M$28,0)-MAX(BP402-BO402,0)/Inputs!$B$17)*DCF!M$6</f>
        <v>14772.843205531695</v>
      </c>
      <c r="CX402" s="15">
        <f ca="1">(BQ402*DCF!C$46-DCF!C$5*MAX(BQ402*DCF!C$46,0)-MAX(BQ402-Inputs!$B$20,0)/Inputs!$B$24)*DCF!C$6</f>
        <v>-646.73247922099438</v>
      </c>
      <c r="CY402" s="15">
        <f ca="1">(BR402*DCF!D$46-DCF!D$5*MAX(BR402*DCF!D$46,0)-MAX(BR402-BQ402,0)/Inputs!$B$24)*DCF!D$6</f>
        <v>-2104.2703857757488</v>
      </c>
      <c r="CZ402" s="15">
        <f ca="1">(BS402*DCF!E$46-DCF!E$5*MAX(BS402*DCF!E$46,0)-MAX(BS402-BR402,0)/Inputs!$B$24)*DCF!E$6</f>
        <v>-2924.2095597229008</v>
      </c>
      <c r="DA402" s="15">
        <f ca="1">(BT402*DCF!F$46-DCF!F$5*MAX(BT402*DCF!F$46,0)-MAX(BT402-BS402,0)/Inputs!$B$24)*DCF!F$6</f>
        <v>-669.5177424505041</v>
      </c>
      <c r="DB402" s="15">
        <f ca="1">(BU402*DCF!G$46-DCF!G$5*MAX(BU402*DCF!G$46,0)-MAX(BU402-BT402,0)/Inputs!$B$24)*DCF!G$6</f>
        <v>-1144.0972509303224</v>
      </c>
      <c r="DC402" s="15">
        <f ca="1">(BV402*DCF!H$46-DCF!H$5*MAX(BV402*DCF!H$46,0)-MAX(BV402-BU402,0)/Inputs!$B$24)*DCF!H$6</f>
        <v>-2471.2077910644607</v>
      </c>
      <c r="DD402" s="15">
        <f ca="1">(BW402*DCF!I$46-DCF!I$5*MAX(BW402*DCF!I$46,0)-MAX(BW402-BV402,0)/Inputs!$B$24)*DCF!I$6</f>
        <v>-904.24924734729734</v>
      </c>
      <c r="DE402" s="15">
        <f ca="1">(BX402*DCF!J$46-DCF!J$5*MAX(BX402*DCF!J$46,0)-MAX(BX402-BW402,0)/Inputs!$B$24)*DCF!J$6</f>
        <v>-2059.1479978612033</v>
      </c>
      <c r="DF402" s="15">
        <f ca="1">(BY402*DCF!K$46-DCF!K$5*MAX(BY402*DCF!K$46,0)-MAX(BY402-BX402,0)/Inputs!$B$24)*DCF!K$6</f>
        <v>1084.4796913082891</v>
      </c>
      <c r="DG402" s="15">
        <f ca="1">(BZ402*DCF!L$46-DCF!L$5*MAX(BZ402*DCF!L$46,0)-MAX(BZ402-BY402,0)/Inputs!$B$24)*DCF!L$6</f>
        <v>2852.122931603174</v>
      </c>
      <c r="DH402" s="15">
        <f ca="1">(CA402*DCF!M$46-DCF!M$5*MAX(CA402*DCF!M$46,0)-MAX(CA402-BZ402,0)/Inputs!$B$24)*DCF!M$6</f>
        <v>1050.8852492469359</v>
      </c>
      <c r="DI402" s="15">
        <f ca="1">SUM(CB402:CL402)+BE402*DCF!M$10*(1+Inputs!$B$30)*(1-Inputs!$B$33)*(1-Inputs!$B$30/Inputs!$B$31)/(Inputs!$B$29-Inputs!$B$30)*DCF!M$6</f>
        <v>91442.454230872478</v>
      </c>
      <c r="DJ402" s="15">
        <f ca="1">SUM(CM402:CW402)+BP402*DCF!M$28*(1+Inputs!$B$30)*(1-Inputs!$B$33)*(1-Inputs!$B$30/Inputs!$B$31)/(Inputs!$B$29-Inputs!$B$30)*DCF!M$6</f>
        <v>399822.18878733058</v>
      </c>
      <c r="DK402" s="15">
        <f ca="1">SUM(CX402:DH402)+CA402*DCF!M$46*(1+Inputs!$B$30)*(1-Inputs!$B$33)*(1-Inputs!$B$30/Inputs!$B$31)/(Inputs!$B$29-Inputs!$B$30)*DCF!M$6</f>
        <v>92343.131957286474</v>
      </c>
      <c r="DM402" s="15">
        <f ca="1">DI402+DJ402+DK402+Inputs!$B$34+Inputs!$B$36-Inputs!$B$35</f>
        <v>660458.77497548959</v>
      </c>
    </row>
    <row r="403" spans="1:117" x14ac:dyDescent="0.75">
      <c r="A403" s="11">
        <v>390</v>
      </c>
      <c r="C403" s="24">
        <f t="shared" ca="1" si="218"/>
        <v>1.4142045876083384</v>
      </c>
      <c r="D403" s="24">
        <f t="shared" ca="1" si="218"/>
        <v>9.9361030106455125E-2</v>
      </c>
      <c r="E403" s="24">
        <f t="shared" ca="1" si="218"/>
        <v>-0.33126460898098287</v>
      </c>
      <c r="F403" s="24">
        <f t="shared" ca="1" si="218"/>
        <v>-0.49294944951453767</v>
      </c>
      <c r="G403" s="24">
        <f t="shared" ca="1" si="218"/>
        <v>-8.7458523873478154E-3</v>
      </c>
      <c r="H403" s="24">
        <f t="shared" ca="1" si="218"/>
        <v>-0.4883674730087883</v>
      </c>
      <c r="I403" s="24">
        <f t="shared" ca="1" si="218"/>
        <v>0.9471327326844361</v>
      </c>
      <c r="J403" s="24">
        <f t="shared" ca="1" si="218"/>
        <v>-0.62216603235908552</v>
      </c>
      <c r="K403" s="24">
        <f t="shared" ca="1" si="218"/>
        <v>-1.9635548548173263</v>
      </c>
      <c r="L403" s="24">
        <f t="shared" ca="1" si="218"/>
        <v>1.0912499991262652</v>
      </c>
      <c r="M403" s="24">
        <f t="shared" ca="1" si="218"/>
        <v>-0.173313536704059</v>
      </c>
      <c r="N403" s="24">
        <f ca="1">SQRT(Inputs!$B$38)*C403+SQRT(1-Inputs!$B$38)*_xlfn.NORM.S.INV(RAND())</f>
        <v>0.72024512848837585</v>
      </c>
      <c r="O403" s="24">
        <f ca="1">SQRT(Inputs!$B$38)*D403+SQRT(1-Inputs!$B$38)*_xlfn.NORM.S.INV(RAND())</f>
        <v>0.52601290837312586</v>
      </c>
      <c r="P403" s="24">
        <f ca="1">SQRT(Inputs!$B$38)*E403+SQRT(1-Inputs!$B$38)*_xlfn.NORM.S.INV(RAND())</f>
        <v>0.77783875902605515</v>
      </c>
      <c r="Q403" s="24">
        <f ca="1">SQRT(Inputs!$B$38)*F403+SQRT(1-Inputs!$B$38)*_xlfn.NORM.S.INV(RAND())</f>
        <v>-1.1843228374784518</v>
      </c>
      <c r="R403" s="24">
        <f ca="1">SQRT(Inputs!$B$38)*G403+SQRT(1-Inputs!$B$38)*_xlfn.NORM.S.INV(RAND())</f>
        <v>1.4510849162678505</v>
      </c>
      <c r="S403" s="24">
        <f ca="1">SQRT(Inputs!$B$38)*H403+SQRT(1-Inputs!$B$38)*_xlfn.NORM.S.INV(RAND())</f>
        <v>-1.4076002601055622</v>
      </c>
      <c r="T403" s="24">
        <f ca="1">SQRT(Inputs!$B$38)*I403+SQRT(1-Inputs!$B$38)*_xlfn.NORM.S.INV(RAND())</f>
        <v>-1.152757972592009</v>
      </c>
      <c r="U403" s="24">
        <f ca="1">SQRT(Inputs!$B$38)*J403+SQRT(1-Inputs!$B$38)*_xlfn.NORM.S.INV(RAND())</f>
        <v>-0.4927084162496006</v>
      </c>
      <c r="V403" s="24">
        <f ca="1">SQRT(Inputs!$B$38)*K403+SQRT(1-Inputs!$B$38)*_xlfn.NORM.S.INV(RAND())</f>
        <v>-0.16082321685503242</v>
      </c>
      <c r="W403" s="24">
        <f ca="1">SQRT(Inputs!$B$38)*L403+SQRT(1-Inputs!$B$38)*_xlfn.NORM.S.INV(RAND())</f>
        <v>0.49227627844563349</v>
      </c>
      <c r="X403" s="24">
        <f ca="1">SQRT(Inputs!$B$38)*M403+SQRT(1-Inputs!$B$38)*_xlfn.NORM.S.INV(RAND())</f>
        <v>-0.97446693668724116</v>
      </c>
      <c r="Y403" s="24">
        <f ca="1">SQRT(Inputs!$B$38)*C403+SQRT(1-Inputs!$B$38)*_xlfn.NORM.S.INV(RAND())</f>
        <v>-0.38853856611714266</v>
      </c>
      <c r="Z403" s="24">
        <f ca="1">SQRT(Inputs!$B$38)*D403+SQRT(1-Inputs!$B$38)*_xlfn.NORM.S.INV(RAND())</f>
        <v>1.3429751531790539E-2</v>
      </c>
      <c r="AA403" s="24">
        <f ca="1">SQRT(Inputs!$B$38)*E403+SQRT(1-Inputs!$B$38)*_xlfn.NORM.S.INV(RAND())</f>
        <v>-0.78299402133979246</v>
      </c>
      <c r="AB403" s="24">
        <f ca="1">SQRT(Inputs!$B$38)*F403+SQRT(1-Inputs!$B$38)*_xlfn.NORM.S.INV(RAND())</f>
        <v>4.4986003607897618E-2</v>
      </c>
      <c r="AC403" s="24">
        <f ca="1">SQRT(Inputs!$B$38)*G403+SQRT(1-Inputs!$B$38)*_xlfn.NORM.S.INV(RAND())</f>
        <v>-0.19815536287502594</v>
      </c>
      <c r="AD403" s="24">
        <f ca="1">SQRT(Inputs!$B$38)*H403+SQRT(1-Inputs!$B$38)*_xlfn.NORM.S.INV(RAND())</f>
        <v>-1.3948446639266656</v>
      </c>
      <c r="AE403" s="24">
        <f ca="1">SQRT(Inputs!$B$38)*I403+SQRT(1-Inputs!$B$38)*_xlfn.NORM.S.INV(RAND())</f>
        <v>0.22538230243243873</v>
      </c>
      <c r="AF403" s="24">
        <f ca="1">SQRT(Inputs!$B$38)*J403+SQRT(1-Inputs!$B$38)*_xlfn.NORM.S.INV(RAND())</f>
        <v>-2.3146997746634312E-2</v>
      </c>
      <c r="AG403" s="24">
        <f ca="1">SQRT(Inputs!$B$38)*K403+SQRT(1-Inputs!$B$38)*_xlfn.NORM.S.INV(RAND())</f>
        <v>-1.3889781487055706</v>
      </c>
      <c r="AH403" s="24">
        <f ca="1">SQRT(Inputs!$B$38)*L403+SQRT(1-Inputs!$B$38)*_xlfn.NORM.S.INV(RAND())</f>
        <v>0.71490872597963073</v>
      </c>
      <c r="AI403" s="24">
        <f ca="1">SQRT(Inputs!$B$38)*M403+SQRT(1-Inputs!$B$38)*_xlfn.NORM.S.INV(RAND())</f>
        <v>-0.61004291602649807</v>
      </c>
      <c r="AJ403" s="24">
        <f ca="1">SQRT(Inputs!$B$38)*C403+SQRT(1-Inputs!$B$38)*_xlfn.NORM.S.INV(RAND())</f>
        <v>0.6869642407464347</v>
      </c>
      <c r="AK403" s="24">
        <f ca="1">SQRT(Inputs!$B$38)*D403+SQRT(1-Inputs!$B$38)*_xlfn.NORM.S.INV(RAND())</f>
        <v>1.4881971279005812</v>
      </c>
      <c r="AL403" s="24">
        <f ca="1">SQRT(Inputs!$B$38)*E403+SQRT(1-Inputs!$B$38)*_xlfn.NORM.S.INV(RAND())</f>
        <v>-8.6318149898212487E-2</v>
      </c>
      <c r="AM403" s="24">
        <f ca="1">SQRT(Inputs!$B$38)*F403+SQRT(1-Inputs!$B$38)*_xlfn.NORM.S.INV(RAND())</f>
        <v>0.19877716582635951</v>
      </c>
      <c r="AN403" s="24">
        <f ca="1">SQRT(Inputs!$B$38)*G403+SQRT(1-Inputs!$B$38)*_xlfn.NORM.S.INV(RAND())</f>
        <v>-0.42566614731851515</v>
      </c>
      <c r="AO403" s="24">
        <f ca="1">SQRT(Inputs!$B$38)*H403+SQRT(1-Inputs!$B$38)*_xlfn.NORM.S.INV(RAND())</f>
        <v>0.29446786725699031</v>
      </c>
      <c r="AP403" s="24">
        <f ca="1">SQRT(Inputs!$B$38)*I403+SQRT(1-Inputs!$B$38)*_xlfn.NORM.S.INV(RAND())</f>
        <v>1.0613749141136846</v>
      </c>
      <c r="AQ403" s="24">
        <f ca="1">SQRT(Inputs!$B$38)*J403+SQRT(1-Inputs!$B$38)*_xlfn.NORM.S.INV(RAND())</f>
        <v>-0.93391349548634428</v>
      </c>
      <c r="AR403" s="24">
        <f ca="1">SQRT(Inputs!$B$38)*K403+SQRT(1-Inputs!$B$38)*_xlfn.NORM.S.INV(RAND())</f>
        <v>-0.79315721707164499</v>
      </c>
      <c r="AS403" s="24">
        <f ca="1">SQRT(Inputs!$B$38)*L403+SQRT(1-Inputs!$B$38)*_xlfn.NORM.S.INV(RAND())</f>
        <v>1.146853779307758</v>
      </c>
      <c r="AT403" s="24">
        <f ca="1">SQRT(Inputs!$B$38)*M403+SQRT(1-Inputs!$B$38)*_xlfn.NORM.S.INV(RAND())</f>
        <v>-1.2318796599326158</v>
      </c>
      <c r="AU403" s="15">
        <f ca="1">Inputs!$B$6*EXP($B$8-0.5*C$5^2+C$5*N403)</f>
        <v>5575.8536746967957</v>
      </c>
      <c r="AV403" s="15">
        <f t="shared" ca="1" si="219"/>
        <v>7332.8851386945789</v>
      </c>
      <c r="AW403" s="15">
        <f t="shared" ca="1" si="220"/>
        <v>9930.1984743787089</v>
      </c>
      <c r="AX403" s="15">
        <f t="shared" ca="1" si="221"/>
        <v>10456.330198106885</v>
      </c>
      <c r="AY403" s="15">
        <f t="shared" ca="1" si="222"/>
        <v>15138.620912024759</v>
      </c>
      <c r="AZ403" s="15">
        <f t="shared" ca="1" si="223"/>
        <v>15856.412180981939</v>
      </c>
      <c r="BA403" s="15">
        <f t="shared" ca="1" si="224"/>
        <v>17198.839904497345</v>
      </c>
      <c r="BB403" s="15">
        <f t="shared" ca="1" si="225"/>
        <v>20042.414507607242</v>
      </c>
      <c r="BC403" s="15">
        <f t="shared" ca="1" si="226"/>
        <v>24168.728419765157</v>
      </c>
      <c r="BD403" s="15">
        <f t="shared" ca="1" si="227"/>
        <v>31004.171108248993</v>
      </c>
      <c r="BE403" s="15">
        <f t="shared" ca="1" si="228"/>
        <v>34765.00460620068</v>
      </c>
      <c r="BF403" s="15">
        <f ca="1">Inputs!$B$13*EXP($B$9-0.5*C$6^2+C$6*Y403)</f>
        <v>12805.657671182002</v>
      </c>
      <c r="BG403" s="15">
        <f t="shared" ca="1" si="229"/>
        <v>15644.571446954569</v>
      </c>
      <c r="BH403" s="15">
        <f t="shared" ca="1" si="230"/>
        <v>16786.868912750051</v>
      </c>
      <c r="BI403" s="15">
        <f t="shared" ca="1" si="231"/>
        <v>20692.43676361578</v>
      </c>
      <c r="BJ403" s="15">
        <f t="shared" ca="1" si="232"/>
        <v>24653.250397685548</v>
      </c>
      <c r="BK403" s="15">
        <f t="shared" ca="1" si="233"/>
        <v>25023.994950573746</v>
      </c>
      <c r="BL403" s="15">
        <f t="shared" ca="1" si="234"/>
        <v>31650.011106562139</v>
      </c>
      <c r="BM403" s="15">
        <f t="shared" ca="1" si="235"/>
        <v>38792.984932828665</v>
      </c>
      <c r="BN403" s="15">
        <f t="shared" ca="1" si="236"/>
        <v>40394.853317685796</v>
      </c>
      <c r="BO403" s="15">
        <f t="shared" ca="1" si="237"/>
        <v>54008.439264954613</v>
      </c>
      <c r="BP403" s="15">
        <f t="shared" ca="1" si="238"/>
        <v>62035.034658703255</v>
      </c>
      <c r="BQ403" s="15">
        <f ca="1">Inputs!$B$20*EXP($B$10-0.5*C$7^2+C$7*AJ403)</f>
        <v>5473.004477933122</v>
      </c>
      <c r="BR403" s="15">
        <f t="shared" ca="1" si="239"/>
        <v>11913.007970605391</v>
      </c>
      <c r="BS403" s="15">
        <f t="shared" ca="1" si="240"/>
        <v>15914.129796504965</v>
      </c>
      <c r="BT403" s="15">
        <f t="shared" ca="1" si="241"/>
        <v>23116.669680410356</v>
      </c>
      <c r="BU403" s="15">
        <f t="shared" ca="1" si="242"/>
        <v>28901.426507075321</v>
      </c>
      <c r="BV403" s="15">
        <f t="shared" ca="1" si="243"/>
        <v>42968.378858862488</v>
      </c>
      <c r="BW403" s="15">
        <f t="shared" ca="1" si="244"/>
        <v>75062.118286482626</v>
      </c>
      <c r="BX403" s="15">
        <f t="shared" ca="1" si="245"/>
        <v>87060.70479529741</v>
      </c>
      <c r="BY403" s="15">
        <f t="shared" ca="1" si="246"/>
        <v>104811.39776285003</v>
      </c>
      <c r="BZ403" s="15">
        <f t="shared" ca="1" si="247"/>
        <v>181581.69251828478</v>
      </c>
      <c r="CA403" s="15">
        <f t="shared" ca="1" si="248"/>
        <v>204920.25957543717</v>
      </c>
      <c r="CB403" s="15">
        <f ca="1">(AU403*DCF!C$10-DCF!C$5*MAX(AU403*DCF!C$10,0)-MAX(AU403-Inputs!$B$6,0)/Inputs!$B$10)*DCF!C$6</f>
        <v>1038.6991245849849</v>
      </c>
      <c r="CC403" s="15">
        <f ca="1">(AV403*DCF!D$10-DCF!D$5*MAX(AV403*DCF!D$10,0)-MAX(AV403-AU403,0)/Inputs!$B$10)*DCF!D$6</f>
        <v>1358.9349361749544</v>
      </c>
      <c r="CD403" s="15">
        <f ca="1">(AW403*DCF!E$10-DCF!E$5*MAX(AW403*DCF!E$10,0)-MAX(AW403-AV403,0)/Inputs!$B$10)*DCF!E$6</f>
        <v>1707.7022299804364</v>
      </c>
      <c r="CE403" s="15">
        <f ca="1">(AX403*DCF!F$10-DCF!F$5*MAX(AX403*DCF!F$10,0)-MAX(AX403-AW403,0)/Inputs!$B$10)*DCF!F$6</f>
        <v>2173.1252507960885</v>
      </c>
      <c r="CF403" s="15">
        <f ca="1">(AY403*DCF!G$10-DCF!G$5*MAX(AY403*DCF!G$10,0)-MAX(AY403-AX403,0)/Inputs!$B$10)*DCF!G$6</f>
        <v>2219.1419672963766</v>
      </c>
      <c r="CG403" s="15">
        <f ca="1">(AZ403*DCF!H$10-DCF!H$5*MAX(AZ403*DCF!H$10,0)-MAX(AZ403-AY403,0)/Inputs!$B$10)*DCF!H$6</f>
        <v>2951.0770905423888</v>
      </c>
      <c r="CH403" s="15">
        <f ca="1">(BA403*DCF!I$10-DCF!I$5*MAX(BA403*DCF!I$10,0)-MAX(BA403-AZ403,0)/Inputs!$B$10)*DCF!I$6</f>
        <v>2921.3954538849734</v>
      </c>
      <c r="CI403" s="15">
        <f ca="1">(BB403*DCF!J$10-DCF!J$5*MAX(BB403*DCF!J$10,0)-MAX(BB403-BA403,0)/Inputs!$B$10)*DCF!J$6</f>
        <v>3008.4279616547951</v>
      </c>
      <c r="CJ403" s="15">
        <f ca="1">(BC403*DCF!K$10-DCF!K$5*MAX(BC403*DCF!K$10,0)-MAX(BC403-BB403,0)/Inputs!$B$10)*DCF!K$6</f>
        <v>3313.1559899079284</v>
      </c>
      <c r="CK403" s="15">
        <f ca="1">(BD403*DCF!L$10-DCF!L$5*MAX(BD403*DCF!L$10,0)-MAX(BD403-BC403,0)/Inputs!$B$10)*DCF!L$6</f>
        <v>3792.0851623416024</v>
      </c>
      <c r="CL403" s="15">
        <f ca="1">(BE403*DCF!M$10-DCF!M$5*MAX(BE403*DCF!M$10,0)-MAX(BE403-BD403,0)/Inputs!$B$10)*DCF!M$6</f>
        <v>4456.520056635386</v>
      </c>
      <c r="CM403" s="15">
        <f ca="1">(BF403*DCF!C$28-DCF!C$5*MAX(BF403*DCF!C$28,0)-MAX(BF403-Inputs!$B$13,0)/Inputs!$B$17)*DCF!C$6</f>
        <v>3580.568174009848</v>
      </c>
      <c r="CN403" s="15">
        <f ca="1">(BG403*DCF!D$28-DCF!D$5*MAX(BG403*DCF!D$28,0)-MAX(BG403-BF403,0)/Inputs!$B$17)*DCF!D$6</f>
        <v>4002.0166430582635</v>
      </c>
      <c r="CO403" s="15">
        <f ca="1">(BH403*DCF!E$28-DCF!E$5*MAX(BH403*DCF!E$28,0)-MAX(BH403-BG403,0)/Inputs!$B$17)*DCF!E$6</f>
        <v>4529.2090834903101</v>
      </c>
      <c r="CP403" s="15">
        <f ca="1">(BI403*DCF!F$28-DCF!F$5*MAX(BI403*DCF!F$28,0)-MAX(BI403-BH403,0)/Inputs!$B$17)*DCF!F$6</f>
        <v>4906.3811652314453</v>
      </c>
      <c r="CQ403" s="15">
        <f ca="1">(BJ403*DCF!G$28-DCF!G$5*MAX(BJ403*DCF!G$28,0)-MAX(BJ403-BI403,0)/Inputs!$B$17)*DCF!G$6</f>
        <v>5730.3031341618262</v>
      </c>
      <c r="CR403" s="15">
        <f ca="1">(BK403*DCF!H$28-DCF!H$5*MAX(BK403*DCF!H$28,0)-MAX(BK403-BJ403,0)/Inputs!$B$17)*DCF!H$6</f>
        <v>6131.1067351010879</v>
      </c>
      <c r="CS403" s="15">
        <f ca="1">(BL403*DCF!I$28-DCF!I$5*MAX(BL403*DCF!I$28,0)-MAX(BL403-BK403,0)/Inputs!$B$17)*DCF!I$6</f>
        <v>6491.5597822208119</v>
      </c>
      <c r="CT403" s="15">
        <f ca="1">(BM403*DCF!J$28-DCF!J$5*MAX(BM403*DCF!J$28,0)-MAX(BM403-BL403,0)/Inputs!$B$17)*DCF!J$6</f>
        <v>7706.9561152815158</v>
      </c>
      <c r="CU403" s="15">
        <f ca="1">(BN403*DCF!K$28-DCF!K$5*MAX(BN403*DCF!K$28,0)-MAX(BN403-BM403,0)/Inputs!$B$17)*DCF!K$6</f>
        <v>8334.5081797330713</v>
      </c>
      <c r="CV403" s="15">
        <f ca="1">(BO403*DCF!L$28-DCF!L$5*MAX(BO403*DCF!L$28,0)-MAX(BO403-BN403,0)/Inputs!$B$17)*DCF!L$6</f>
        <v>9235.4173132786455</v>
      </c>
      <c r="CW403" s="15">
        <f ca="1">(BP403*DCF!M$28-DCF!M$5*MAX(BP403*DCF!M$28,0)-MAX(BP403-BO403,0)/Inputs!$B$17)*DCF!M$6</f>
        <v>10832.922912182577</v>
      </c>
      <c r="CX403" s="15">
        <f ca="1">(BQ403*DCF!C$46-DCF!C$5*MAX(BQ403*DCF!C$46,0)-MAX(BQ403-Inputs!$B$20,0)/Inputs!$B$24)*DCF!C$6</f>
        <v>-2313.398021662671</v>
      </c>
      <c r="CY403" s="15">
        <f ca="1">(BR403*DCF!D$46-DCF!D$5*MAX(BR403*DCF!D$46,0)-MAX(BR403-BQ403,0)/Inputs!$B$24)*DCF!D$6</f>
        <v>-4781.1686790859949</v>
      </c>
      <c r="CZ403" s="15">
        <f ca="1">(BS403*DCF!E$46-DCF!E$5*MAX(BS403*DCF!E$46,0)-MAX(BS403-BR403,0)/Inputs!$B$24)*DCF!E$6</f>
        <v>-3459.0056316435102</v>
      </c>
      <c r="DA403" s="15">
        <f ca="1">(BT403*DCF!F$46-DCF!F$5*MAX(BT403*DCF!F$46,0)-MAX(BT403-BS403,0)/Inputs!$B$24)*DCF!F$6</f>
        <v>-4306.1745022468031</v>
      </c>
      <c r="DB403" s="15">
        <f ca="1">(BU403*DCF!G$46-DCF!G$5*MAX(BU403*DCF!G$46,0)-MAX(BU403-BT403,0)/Inputs!$B$24)*DCF!G$6</f>
        <v>-2918.0647891022604</v>
      </c>
      <c r="DC403" s="15">
        <f ca="1">(BV403*DCF!H$46-DCF!H$5*MAX(BV403*DCF!H$46,0)-MAX(BV403-BU403,0)/Inputs!$B$24)*DCF!H$6</f>
        <v>-4371.2192536708135</v>
      </c>
      <c r="DD403" s="15">
        <f ca="1">(BW403*DCF!I$46-DCF!I$5*MAX(BW403*DCF!I$46,0)-MAX(BW403-BV403,0)/Inputs!$B$24)*DCF!I$6</f>
        <v>-7479.2823120820758</v>
      </c>
      <c r="DE403" s="15">
        <f ca="1">(BX403*DCF!J$46-DCF!J$5*MAX(BX403*DCF!J$46,0)-MAX(BX403-BW403,0)/Inputs!$B$24)*DCF!J$6</f>
        <v>470.12663080103795</v>
      </c>
      <c r="DF403" s="15">
        <f ca="1">(BY403*DCF!K$46-DCF!K$5*MAX(BY403*DCF!K$46,0)-MAX(BY403-BX403,0)/Inputs!$B$24)*DCF!K$6</f>
        <v>1638.7295301751406</v>
      </c>
      <c r="DG403" s="15">
        <f ca="1">(BZ403*DCF!L$46-DCF!L$5*MAX(BZ403*DCF!L$46,0)-MAX(BZ403-BY403,0)/Inputs!$B$24)*DCF!L$6</f>
        <v>-4821.4698125087734</v>
      </c>
      <c r="DH403" s="15">
        <f ca="1">(CA403*DCF!M$46-DCF!M$5*MAX(CA403*DCF!M$46,0)-MAX(CA403-BZ403,0)/Inputs!$B$24)*DCF!M$6</f>
        <v>11185.871820701954</v>
      </c>
      <c r="DI403" s="15">
        <f ca="1">SUM(CB403:CL403)+BE403*DCF!M$10*(1+Inputs!$B$30)*(1-Inputs!$B$33)*(1-Inputs!$B$30/Inputs!$B$31)/(Inputs!$B$29-Inputs!$B$30)*DCF!M$6</f>
        <v>125691.7327624499</v>
      </c>
      <c r="DJ403" s="15">
        <f ca="1">SUM(CM403:CW403)+BP403*DCF!M$28*(1+Inputs!$B$30)*(1-Inputs!$B$33)*(1-Inputs!$B$30/Inputs!$B$31)/(Inputs!$B$29-Inputs!$B$30)*DCF!M$6</f>
        <v>301673.3782825229</v>
      </c>
      <c r="DK403" s="15">
        <f ca="1">SUM(CX403:DH403)+CA403*DCF!M$46*(1+Inputs!$B$30)*(1-Inputs!$B$33)*(1-Inputs!$B$30/Inputs!$B$31)/(Inputs!$B$29-Inputs!$B$30)*DCF!M$6</f>
        <v>295675.94063986634</v>
      </c>
      <c r="DM403" s="15">
        <f ca="1">DI403+DJ403+DK403+Inputs!$B$34+Inputs!$B$36-Inputs!$B$35</f>
        <v>799892.05168483919</v>
      </c>
    </row>
    <row r="404" spans="1:117" x14ac:dyDescent="0.75">
      <c r="A404" s="11">
        <v>391</v>
      </c>
      <c r="C404" s="24">
        <f t="shared" ref="C404:M413" ca="1" si="249">_xlfn.NORM.S.INV(RAND())</f>
        <v>-5.8075148954779388E-2</v>
      </c>
      <c r="D404" s="24">
        <f t="shared" ca="1" si="249"/>
        <v>0.3156891511955025</v>
      </c>
      <c r="E404" s="24">
        <f t="shared" ca="1" si="249"/>
        <v>-1.2359846198894233</v>
      </c>
      <c r="F404" s="24">
        <f t="shared" ca="1" si="249"/>
        <v>2.2131610796157726</v>
      </c>
      <c r="G404" s="24">
        <f t="shared" ca="1" si="249"/>
        <v>-1.7277412337720535</v>
      </c>
      <c r="H404" s="24">
        <f t="shared" ca="1" si="249"/>
        <v>-0.17951248069444103</v>
      </c>
      <c r="I404" s="24">
        <f t="shared" ca="1" si="249"/>
        <v>0.47827518603160268</v>
      </c>
      <c r="J404" s="24">
        <f t="shared" ca="1" si="249"/>
        <v>-0.92609309830961728</v>
      </c>
      <c r="K404" s="24">
        <f t="shared" ca="1" si="249"/>
        <v>-0.62430117644459837</v>
      </c>
      <c r="L404" s="24">
        <f t="shared" ca="1" si="249"/>
        <v>0.51891828654350702</v>
      </c>
      <c r="M404" s="24">
        <f t="shared" ca="1" si="249"/>
        <v>-1.4691722120695363</v>
      </c>
      <c r="N404" s="24">
        <f ca="1">SQRT(Inputs!$B$38)*C404+SQRT(1-Inputs!$B$38)*_xlfn.NORM.S.INV(RAND())</f>
        <v>-0.68196518519235916</v>
      </c>
      <c r="O404" s="24">
        <f ca="1">SQRT(Inputs!$B$38)*D404+SQRT(1-Inputs!$B$38)*_xlfn.NORM.S.INV(RAND())</f>
        <v>0.74760645695867445</v>
      </c>
      <c r="P404" s="24">
        <f ca="1">SQRT(Inputs!$B$38)*E404+SQRT(1-Inputs!$B$38)*_xlfn.NORM.S.INV(RAND())</f>
        <v>-1.4303136673949592</v>
      </c>
      <c r="Q404" s="24">
        <f ca="1">SQRT(Inputs!$B$38)*F404+SQRT(1-Inputs!$B$38)*_xlfn.NORM.S.INV(RAND())</f>
        <v>0.97588275868373642</v>
      </c>
      <c r="R404" s="24">
        <f ca="1">SQRT(Inputs!$B$38)*G404+SQRT(1-Inputs!$B$38)*_xlfn.NORM.S.INV(RAND())</f>
        <v>-0.54087550619146074</v>
      </c>
      <c r="S404" s="24">
        <f ca="1">SQRT(Inputs!$B$38)*H404+SQRT(1-Inputs!$B$38)*_xlfn.NORM.S.INV(RAND())</f>
        <v>0.16440706000324171</v>
      </c>
      <c r="T404" s="24">
        <f ca="1">SQRT(Inputs!$B$38)*I404+SQRT(1-Inputs!$B$38)*_xlfn.NORM.S.INV(RAND())</f>
        <v>1.0974958443805884</v>
      </c>
      <c r="U404" s="24">
        <f ca="1">SQRT(Inputs!$B$38)*J404+SQRT(1-Inputs!$B$38)*_xlfn.NORM.S.INV(RAND())</f>
        <v>-1.179217360928652</v>
      </c>
      <c r="V404" s="24">
        <f ca="1">SQRT(Inputs!$B$38)*K404+SQRT(1-Inputs!$B$38)*_xlfn.NORM.S.INV(RAND())</f>
        <v>1.0243056760581977</v>
      </c>
      <c r="W404" s="24">
        <f ca="1">SQRT(Inputs!$B$38)*L404+SQRT(1-Inputs!$B$38)*_xlfn.NORM.S.INV(RAND())</f>
        <v>-0.37608277037748322</v>
      </c>
      <c r="X404" s="24">
        <f ca="1">SQRT(Inputs!$B$38)*M404+SQRT(1-Inputs!$B$38)*_xlfn.NORM.S.INV(RAND())</f>
        <v>-0.98719918267137241</v>
      </c>
      <c r="Y404" s="24">
        <f ca="1">SQRT(Inputs!$B$38)*C404+SQRT(1-Inputs!$B$38)*_xlfn.NORM.S.INV(RAND())</f>
        <v>-1.0679357854044613</v>
      </c>
      <c r="Z404" s="24">
        <f ca="1">SQRT(Inputs!$B$38)*D404+SQRT(1-Inputs!$B$38)*_xlfn.NORM.S.INV(RAND())</f>
        <v>0.31649955890574477</v>
      </c>
      <c r="AA404" s="24">
        <f ca="1">SQRT(Inputs!$B$38)*E404+SQRT(1-Inputs!$B$38)*_xlfn.NORM.S.INV(RAND())</f>
        <v>0.31765158659349257</v>
      </c>
      <c r="AB404" s="24">
        <f ca="1">SQRT(Inputs!$B$38)*F404+SQRT(1-Inputs!$B$38)*_xlfn.NORM.S.INV(RAND())</f>
        <v>2.2669581383721624</v>
      </c>
      <c r="AC404" s="24">
        <f ca="1">SQRT(Inputs!$B$38)*G404+SQRT(1-Inputs!$B$38)*_xlfn.NORM.S.INV(RAND())</f>
        <v>-1.2892711941674242</v>
      </c>
      <c r="AD404" s="24">
        <f ca="1">SQRT(Inputs!$B$38)*H404+SQRT(1-Inputs!$B$38)*_xlfn.NORM.S.INV(RAND())</f>
        <v>1.3587610174661122</v>
      </c>
      <c r="AE404" s="24">
        <f ca="1">SQRT(Inputs!$B$38)*I404+SQRT(1-Inputs!$B$38)*_xlfn.NORM.S.INV(RAND())</f>
        <v>0.16749158699260797</v>
      </c>
      <c r="AF404" s="24">
        <f ca="1">SQRT(Inputs!$B$38)*J404+SQRT(1-Inputs!$B$38)*_xlfn.NORM.S.INV(RAND())</f>
        <v>-1.0301321930789777</v>
      </c>
      <c r="AG404" s="24">
        <f ca="1">SQRT(Inputs!$B$38)*K404+SQRT(1-Inputs!$B$38)*_xlfn.NORM.S.INV(RAND())</f>
        <v>-1.6433002340121827</v>
      </c>
      <c r="AH404" s="24">
        <f ca="1">SQRT(Inputs!$B$38)*L404+SQRT(1-Inputs!$B$38)*_xlfn.NORM.S.INV(RAND())</f>
        <v>-0.22239318823381443</v>
      </c>
      <c r="AI404" s="24">
        <f ca="1">SQRT(Inputs!$B$38)*M404+SQRT(1-Inputs!$B$38)*_xlfn.NORM.S.INV(RAND())</f>
        <v>-1.0765182980372332</v>
      </c>
      <c r="AJ404" s="24">
        <f ca="1">SQRT(Inputs!$B$38)*C404+SQRT(1-Inputs!$B$38)*_xlfn.NORM.S.INV(RAND())</f>
        <v>-0.81930984749430946</v>
      </c>
      <c r="AK404" s="24">
        <f ca="1">SQRT(Inputs!$B$38)*D404+SQRT(1-Inputs!$B$38)*_xlfn.NORM.S.INV(RAND())</f>
        <v>-0.46672291408175609</v>
      </c>
      <c r="AL404" s="24">
        <f ca="1">SQRT(Inputs!$B$38)*E404+SQRT(1-Inputs!$B$38)*_xlfn.NORM.S.INV(RAND())</f>
        <v>-1.3963407292548191</v>
      </c>
      <c r="AM404" s="24">
        <f ca="1">SQRT(Inputs!$B$38)*F404+SQRT(1-Inputs!$B$38)*_xlfn.NORM.S.INV(RAND())</f>
        <v>1.4952134410478279</v>
      </c>
      <c r="AN404" s="24">
        <f ca="1">SQRT(Inputs!$B$38)*G404+SQRT(1-Inputs!$B$38)*_xlfn.NORM.S.INV(RAND())</f>
        <v>-1.6002770769303247</v>
      </c>
      <c r="AO404" s="24">
        <f ca="1">SQRT(Inputs!$B$38)*H404+SQRT(1-Inputs!$B$38)*_xlfn.NORM.S.INV(RAND())</f>
        <v>-1.0464407094842785</v>
      </c>
      <c r="AP404" s="24">
        <f ca="1">SQRT(Inputs!$B$38)*I404+SQRT(1-Inputs!$B$38)*_xlfn.NORM.S.INV(RAND())</f>
        <v>0.98384700034882699</v>
      </c>
      <c r="AQ404" s="24">
        <f ca="1">SQRT(Inputs!$B$38)*J404+SQRT(1-Inputs!$B$38)*_xlfn.NORM.S.INV(RAND())</f>
        <v>-1.3476852831525234</v>
      </c>
      <c r="AR404" s="24">
        <f ca="1">SQRT(Inputs!$B$38)*K404+SQRT(1-Inputs!$B$38)*_xlfn.NORM.S.INV(RAND())</f>
        <v>-1.5947601039284056</v>
      </c>
      <c r="AS404" s="24">
        <f ca="1">SQRT(Inputs!$B$38)*L404+SQRT(1-Inputs!$B$38)*_xlfn.NORM.S.INV(RAND())</f>
        <v>-0.84716944745290945</v>
      </c>
      <c r="AT404" s="24">
        <f ca="1">SQRT(Inputs!$B$38)*M404+SQRT(1-Inputs!$B$38)*_xlfn.NORM.S.INV(RAND())</f>
        <v>-0.27798945389167984</v>
      </c>
      <c r="AU404" s="15">
        <f ca="1">Inputs!$B$6*EXP($B$8-0.5*C$5^2+C$5*N404)</f>
        <v>4443.6021182671911</v>
      </c>
      <c r="AV404" s="15">
        <f t="shared" ca="1" si="219"/>
        <v>6037.3809075323243</v>
      </c>
      <c r="AW404" s="15">
        <f t="shared" ca="1" si="220"/>
        <v>6069.9085827528706</v>
      </c>
      <c r="AX404" s="15">
        <f t="shared" ca="1" si="221"/>
        <v>8371.6531739378715</v>
      </c>
      <c r="AY404" s="15">
        <f t="shared" ca="1" si="222"/>
        <v>9604.7331511313023</v>
      </c>
      <c r="AZ404" s="15">
        <f t="shared" ca="1" si="223"/>
        <v>11961.454650687285</v>
      </c>
      <c r="BA404" s="15">
        <f t="shared" ca="1" si="224"/>
        <v>16419.476314147818</v>
      </c>
      <c r="BB404" s="15">
        <f t="shared" ca="1" si="225"/>
        <v>17862.364141981929</v>
      </c>
      <c r="BC404" s="15">
        <f t="shared" ca="1" si="226"/>
        <v>24150.501063078169</v>
      </c>
      <c r="BD404" s="15">
        <f t="shared" ca="1" si="227"/>
        <v>28563.983498578207</v>
      </c>
      <c r="BE404" s="15">
        <f t="shared" ca="1" si="228"/>
        <v>31991.699154729486</v>
      </c>
      <c r="BF404" s="15">
        <f ca="1">Inputs!$B$13*EXP($B$9-0.5*C$6^2+C$6*Y404)</f>
        <v>11191.987821999568</v>
      </c>
      <c r="BG404" s="15">
        <f t="shared" ca="1" si="229"/>
        <v>14441.709135589823</v>
      </c>
      <c r="BH404" s="15">
        <f t="shared" ca="1" si="230"/>
        <v>18599.667170650977</v>
      </c>
      <c r="BI404" s="15">
        <f t="shared" ca="1" si="231"/>
        <v>32275.865855558237</v>
      </c>
      <c r="BJ404" s="15">
        <f t="shared" ca="1" si="232"/>
        <v>32857.524821821033</v>
      </c>
      <c r="BK404" s="15">
        <f t="shared" ca="1" si="233"/>
        <v>48520.780637736309</v>
      </c>
      <c r="BL404" s="15">
        <f t="shared" ca="1" si="234"/>
        <v>60909.755904365389</v>
      </c>
      <c r="BM404" s="15">
        <f t="shared" ca="1" si="235"/>
        <v>65877.631395578588</v>
      </c>
      <c r="BN404" s="15">
        <f t="shared" ca="1" si="236"/>
        <v>66538.78415332282</v>
      </c>
      <c r="BO404" s="15">
        <f t="shared" ca="1" si="237"/>
        <v>79779.831745343501</v>
      </c>
      <c r="BP404" s="15">
        <f t="shared" ca="1" si="238"/>
        <v>86919.26935187279</v>
      </c>
      <c r="BQ404" s="15">
        <f ca="1">Inputs!$B$20*EXP($B$10-0.5*C$7^2+C$7*AJ404)</f>
        <v>3207.7776851407521</v>
      </c>
      <c r="BR404" s="15">
        <f t="shared" ca="1" si="239"/>
        <v>3752.9343884219493</v>
      </c>
      <c r="BS404" s="15">
        <f t="shared" ca="1" si="240"/>
        <v>3441.3788275692186</v>
      </c>
      <c r="BT404" s="15">
        <f t="shared" ca="1" si="241"/>
        <v>7023.8805759056158</v>
      </c>
      <c r="BU404" s="15">
        <f t="shared" ca="1" si="242"/>
        <v>6609.000134921781</v>
      </c>
      <c r="BV404" s="15">
        <f t="shared" ca="1" si="243"/>
        <v>7263.7856380124413</v>
      </c>
      <c r="BW404" s="15">
        <f t="shared" ca="1" si="244"/>
        <v>12482.703315819073</v>
      </c>
      <c r="BX404" s="15">
        <f t="shared" ca="1" si="245"/>
        <v>13325.547127545608</v>
      </c>
      <c r="BY404" s="15">
        <f t="shared" ca="1" si="246"/>
        <v>13761.481193104364</v>
      </c>
      <c r="BZ404" s="15">
        <f t="shared" ca="1" si="247"/>
        <v>16524.558837520581</v>
      </c>
      <c r="CA404" s="15">
        <f t="shared" ca="1" si="248"/>
        <v>22093.203081182914</v>
      </c>
      <c r="CB404" s="15">
        <f ca="1">(AU404*DCF!C$10-DCF!C$5*MAX(AU404*DCF!C$10,0)-MAX(AU404-Inputs!$B$6,0)/Inputs!$B$10)*DCF!C$6</f>
        <v>1046.7722799957771</v>
      </c>
      <c r="CC404" s="15">
        <f ca="1">(AV404*DCF!D$10-DCF!D$5*MAX(AV404*DCF!D$10,0)-MAX(AV404-AU404,0)/Inputs!$B$10)*DCF!D$6</f>
        <v>1082.9694486897611</v>
      </c>
      <c r="CD404" s="15">
        <f ca="1">(AW404*DCF!E$10-DCF!E$5*MAX(AW404*DCF!E$10,0)-MAX(AW404-AV404,0)/Inputs!$B$10)*DCF!E$6</f>
        <v>1394.1186874599775</v>
      </c>
      <c r="CE404" s="15">
        <f ca="1">(AX404*DCF!F$10-DCF!F$5*MAX(AX404*DCF!F$10,0)-MAX(AX404-AW404,0)/Inputs!$B$10)*DCF!F$6</f>
        <v>1348.5825636230156</v>
      </c>
      <c r="CF404" s="15">
        <f ca="1">(AY404*DCF!G$10-DCF!G$5*MAX(AY404*DCF!G$10,0)-MAX(AY404-AX404,0)/Inputs!$B$10)*DCF!G$6</f>
        <v>1741.9384822368281</v>
      </c>
      <c r="CG404" s="15">
        <f ca="1">(AZ404*DCF!H$10-DCF!H$5*MAX(AZ404*DCF!H$10,0)-MAX(AZ404-AY404,0)/Inputs!$B$10)*DCF!H$6</f>
        <v>1903.8468481007294</v>
      </c>
      <c r="CH404" s="15">
        <f ca="1">(BA404*DCF!I$10-DCF!I$5*MAX(BA404*DCF!I$10,0)-MAX(BA404-AZ404,0)/Inputs!$B$10)*DCF!I$6</f>
        <v>2267.9675905067143</v>
      </c>
      <c r="CI404" s="15">
        <f ca="1">(BB404*DCF!J$10-DCF!J$5*MAX(BB404*DCF!J$10,0)-MAX(BB404-BA404,0)/Inputs!$B$10)*DCF!J$6</f>
        <v>2846.5772598172507</v>
      </c>
      <c r="CJ404" s="15">
        <f ca="1">(BC404*DCF!K$10-DCF!K$5*MAX(BC404*DCF!K$10,0)-MAX(BC404-BB404,0)/Inputs!$B$10)*DCF!K$6</f>
        <v>3007.5993659548426</v>
      </c>
      <c r="CK404" s="15">
        <f ca="1">(BD404*DCF!L$10-DCF!L$5*MAX(BD404*DCF!L$10,0)-MAX(BD404-BC404,0)/Inputs!$B$10)*DCF!L$6</f>
        <v>3737.2571439422181</v>
      </c>
      <c r="CL404" s="15">
        <f ca="1">(BE404*DCF!M$10-DCF!M$5*MAX(BE404*DCF!M$10,0)-MAX(BE404-BD404,0)/Inputs!$B$10)*DCF!M$6</f>
        <v>4104.9652729072895</v>
      </c>
      <c r="CM404" s="15">
        <f ca="1">(BF404*DCF!C$28-DCF!C$5*MAX(BF404*DCF!C$28,0)-MAX(BF404-Inputs!$B$13,0)/Inputs!$B$17)*DCF!C$6</f>
        <v>3415.7212847856213</v>
      </c>
      <c r="CN404" s="15">
        <f ca="1">(BG404*DCF!D$28-DCF!D$5*MAX(BG404*DCF!D$28,0)-MAX(BG404-BF404,0)/Inputs!$B$17)*DCF!D$6</f>
        <v>3560.101866585765</v>
      </c>
      <c r="CO404" s="15">
        <f ca="1">(BH404*DCF!E$28-DCF!E$5*MAX(BH404*DCF!E$28,0)-MAX(BH404-BG404,0)/Inputs!$B$17)*DCF!E$6</f>
        <v>4448.2806413264179</v>
      </c>
      <c r="CP404" s="15">
        <f ca="1">(BI404*DCF!F$28-DCF!F$5*MAX(BI404*DCF!F$28,0)-MAX(BI404-BH404,0)/Inputs!$B$17)*DCF!F$6</f>
        <v>6272.079266242622</v>
      </c>
      <c r="CQ404" s="15">
        <f ca="1">(BJ404*DCF!G$28-DCF!G$5*MAX(BJ404*DCF!G$28,0)-MAX(BJ404-BI404,0)/Inputs!$B$17)*DCF!G$6</f>
        <v>8427.3048123075168</v>
      </c>
      <c r="CR404" s="15">
        <f ca="1">(BK404*DCF!H$28-DCF!H$5*MAX(BK404*DCF!H$28,0)-MAX(BK404-BJ404,0)/Inputs!$B$17)*DCF!H$6</f>
        <v>9566.0939810788332</v>
      </c>
      <c r="CS404" s="15">
        <f ca="1">(BL404*DCF!I$28-DCF!I$5*MAX(BL404*DCF!I$28,0)-MAX(BL404-BK404,0)/Inputs!$B$17)*DCF!I$6</f>
        <v>12544.91632740794</v>
      </c>
      <c r="CT404" s="15">
        <f ca="1">(BM404*DCF!J$28-DCF!J$5*MAX(BM404*DCF!J$28,0)-MAX(BM404-BL404,0)/Inputs!$B$17)*DCF!J$6</f>
        <v>14037.48101809816</v>
      </c>
      <c r="CU404" s="15">
        <f ca="1">(BN404*DCF!K$28-DCF!K$5*MAX(BN404*DCF!K$28,0)-MAX(BN404-BM404,0)/Inputs!$B$17)*DCF!K$6</f>
        <v>13970.893150896847</v>
      </c>
      <c r="CV404" s="15">
        <f ca="1">(BO404*DCF!L$28-DCF!L$5*MAX(BO404*DCF!L$28,0)-MAX(BO404-BN404,0)/Inputs!$B$17)*DCF!L$6</f>
        <v>14419.504387483999</v>
      </c>
      <c r="CW404" s="15">
        <f ca="1">(BP404*DCF!M$28-DCF!M$5*MAX(BP404*DCF!M$28,0)-MAX(BP404-BO404,0)/Inputs!$B$17)*DCF!M$6</f>
        <v>15607.63898819528</v>
      </c>
      <c r="CX404" s="15">
        <f ca="1">(BQ404*DCF!C$46-DCF!C$5*MAX(BQ404*DCF!C$46,0)-MAX(BQ404-Inputs!$B$20,0)/Inputs!$B$24)*DCF!C$6</f>
        <v>-743.95682573262263</v>
      </c>
      <c r="CY404" s="15">
        <f ca="1">(BR404*DCF!D$46-DCF!D$5*MAX(BR404*DCF!D$46,0)-MAX(BR404-BQ404,0)/Inputs!$B$24)*DCF!D$6</f>
        <v>-873.15222062093324</v>
      </c>
      <c r="CZ404" s="15">
        <f ca="1">(BS404*DCF!E$46-DCF!E$5*MAX(BS404*DCF!E$46,0)-MAX(BS404-BR404,0)/Inputs!$B$24)*DCF!E$6</f>
        <v>-406.94903825014535</v>
      </c>
      <c r="DA404" s="15">
        <f ca="1">(BT404*DCF!F$46-DCF!F$5*MAX(BT404*DCF!F$46,0)-MAX(BT404-BS404,0)/Inputs!$B$24)*DCF!F$6</f>
        <v>-1816.0255299867413</v>
      </c>
      <c r="DB404" s="15">
        <f ca="1">(BU404*DCF!G$46-DCF!G$5*MAX(BU404*DCF!G$46,0)-MAX(BU404-BT404,0)/Inputs!$B$24)*DCF!G$6</f>
        <v>-222.31370674889521</v>
      </c>
      <c r="DC404" s="15">
        <f ca="1">(BV404*DCF!H$46-DCF!H$5*MAX(BV404*DCF!H$46,0)-MAX(BV404-BU404,0)/Inputs!$B$24)*DCF!H$6</f>
        <v>-203.4705831480824</v>
      </c>
      <c r="DD404" s="15">
        <f ca="1">(BW404*DCF!I$46-DCF!I$5*MAX(BW404*DCF!I$46,0)-MAX(BW404-BV404,0)/Inputs!$B$24)*DCF!I$6</f>
        <v>-1209.8564976008511</v>
      </c>
      <c r="DE404" s="15">
        <f ca="1">(BX404*DCF!J$46-DCF!J$5*MAX(BX404*DCF!J$46,0)-MAX(BX404-BW404,0)/Inputs!$B$24)*DCF!J$6</f>
        <v>335.46143287950304</v>
      </c>
      <c r="DF404" s="15">
        <f ca="1">(BY404*DCF!K$46-DCF!K$5*MAX(BY404*DCF!K$46,0)-MAX(BY404-BX404,0)/Inputs!$B$24)*DCF!K$6</f>
        <v>679.30944703820228</v>
      </c>
      <c r="DG404" s="15">
        <f ca="1">(BZ404*DCF!L$46-DCF!L$5*MAX(BZ404*DCF!L$46,0)-MAX(BZ404-BY404,0)/Inputs!$B$24)*DCF!L$6</f>
        <v>516.97276157137492</v>
      </c>
      <c r="DH404" s="15">
        <f ca="1">(CA404*DCF!M$46-DCF!M$5*MAX(CA404*DCF!M$46,0)-MAX(CA404-BZ404,0)/Inputs!$B$24)*DCF!M$6</f>
        <v>567.86079717383791</v>
      </c>
      <c r="DI404" s="15">
        <f ca="1">SUM(CB404:CL404)+BE404*DCF!M$10*(1+Inputs!$B$30)*(1-Inputs!$B$33)*(1-Inputs!$B$30/Inputs!$B$31)/(Inputs!$B$29-Inputs!$B$30)*DCF!M$6</f>
        <v>113515.91673727205</v>
      </c>
      <c r="DJ404" s="15">
        <f ca="1">SUM(CM404:CW404)+BP404*DCF!M$28*(1+Inputs!$B$30)*(1-Inputs!$B$33)*(1-Inputs!$B$30/Inputs!$B$31)/(Inputs!$B$29-Inputs!$B$30)*DCF!M$6</f>
        <v>428799.98371722084</v>
      </c>
      <c r="DK404" s="15">
        <f ca="1">SUM(CX404:DH404)+CA404*DCF!M$46*(1+Inputs!$B$30)*(1-Inputs!$B$33)*(1-Inputs!$B$30/Inputs!$B$31)/(Inputs!$B$29-Inputs!$B$30)*DCF!M$6</f>
        <v>30782.589107295626</v>
      </c>
      <c r="DM404" s="15">
        <f ca="1">DI404+DJ404+DK404+Inputs!$B$34+Inputs!$B$36-Inputs!$B$35</f>
        <v>649949.4895617885</v>
      </c>
    </row>
    <row r="405" spans="1:117" x14ac:dyDescent="0.75">
      <c r="A405" s="11">
        <v>392</v>
      </c>
      <c r="C405" s="24">
        <f t="shared" ca="1" si="249"/>
        <v>-1.5497345676284437</v>
      </c>
      <c r="D405" s="24">
        <f t="shared" ca="1" si="249"/>
        <v>-5.9450639495755618E-3</v>
      </c>
      <c r="E405" s="24">
        <f t="shared" ca="1" si="249"/>
        <v>4.8110457430518123E-2</v>
      </c>
      <c r="F405" s="24">
        <f t="shared" ca="1" si="249"/>
        <v>8.267940180134728E-2</v>
      </c>
      <c r="G405" s="24">
        <f t="shared" ca="1" si="249"/>
        <v>-0.27496464207635107</v>
      </c>
      <c r="H405" s="24">
        <f t="shared" ca="1" si="249"/>
        <v>-0.93782537542604749</v>
      </c>
      <c r="I405" s="24">
        <f t="shared" ca="1" si="249"/>
        <v>1.2084776945661766</v>
      </c>
      <c r="J405" s="24">
        <f t="shared" ca="1" si="249"/>
        <v>-2.4035447227782343</v>
      </c>
      <c r="K405" s="24">
        <f t="shared" ca="1" si="249"/>
        <v>0.78993545942854693</v>
      </c>
      <c r="L405" s="24">
        <f t="shared" ca="1" si="249"/>
        <v>0.96802318635015394</v>
      </c>
      <c r="M405" s="24">
        <f t="shared" ca="1" si="249"/>
        <v>-0.45863313425139351</v>
      </c>
      <c r="N405" s="24">
        <f ca="1">SQRT(Inputs!$B$38)*C405+SQRT(1-Inputs!$B$38)*_xlfn.NORM.S.INV(RAND())</f>
        <v>-1.2609156761038776</v>
      </c>
      <c r="O405" s="24">
        <f ca="1">SQRT(Inputs!$B$38)*D405+SQRT(1-Inputs!$B$38)*_xlfn.NORM.S.INV(RAND())</f>
        <v>0.28877882745400912</v>
      </c>
      <c r="P405" s="24">
        <f ca="1">SQRT(Inputs!$B$38)*E405+SQRT(1-Inputs!$B$38)*_xlfn.NORM.S.INV(RAND())</f>
        <v>-1.2604127281183997</v>
      </c>
      <c r="Q405" s="24">
        <f ca="1">SQRT(Inputs!$B$38)*F405+SQRT(1-Inputs!$B$38)*_xlfn.NORM.S.INV(RAND())</f>
        <v>0.76830444014208055</v>
      </c>
      <c r="R405" s="24">
        <f ca="1">SQRT(Inputs!$B$38)*G405+SQRT(1-Inputs!$B$38)*_xlfn.NORM.S.INV(RAND())</f>
        <v>-0.23649083042223656</v>
      </c>
      <c r="S405" s="24">
        <f ca="1">SQRT(Inputs!$B$38)*H405+SQRT(1-Inputs!$B$38)*_xlfn.NORM.S.INV(RAND())</f>
        <v>-0.38156463339524427</v>
      </c>
      <c r="T405" s="24">
        <f ca="1">SQRT(Inputs!$B$38)*I405+SQRT(1-Inputs!$B$38)*_xlfn.NORM.S.INV(RAND())</f>
        <v>0.87265866856172947</v>
      </c>
      <c r="U405" s="24">
        <f ca="1">SQRT(Inputs!$B$38)*J405+SQRT(1-Inputs!$B$38)*_xlfn.NORM.S.INV(RAND())</f>
        <v>-1.3666138520721478</v>
      </c>
      <c r="V405" s="24">
        <f ca="1">SQRT(Inputs!$B$38)*K405+SQRT(1-Inputs!$B$38)*_xlfn.NORM.S.INV(RAND())</f>
        <v>0.63980182593437962</v>
      </c>
      <c r="W405" s="24">
        <f ca="1">SQRT(Inputs!$B$38)*L405+SQRT(1-Inputs!$B$38)*_xlfn.NORM.S.INV(RAND())</f>
        <v>9.0744863140287291E-2</v>
      </c>
      <c r="X405" s="24">
        <f ca="1">SQRT(Inputs!$B$38)*M405+SQRT(1-Inputs!$B$38)*_xlfn.NORM.S.INV(RAND())</f>
        <v>-1.1038100782829821</v>
      </c>
      <c r="Y405" s="24">
        <f ca="1">SQRT(Inputs!$B$38)*C405+SQRT(1-Inputs!$B$38)*_xlfn.NORM.S.INV(RAND())</f>
        <v>-0.58175720571436484</v>
      </c>
      <c r="Z405" s="24">
        <f ca="1">SQRT(Inputs!$B$38)*D405+SQRT(1-Inputs!$B$38)*_xlfn.NORM.S.INV(RAND())</f>
        <v>-0.79110272138237292</v>
      </c>
      <c r="AA405" s="24">
        <f ca="1">SQRT(Inputs!$B$38)*E405+SQRT(1-Inputs!$B$38)*_xlfn.NORM.S.INV(RAND())</f>
        <v>-0.14734491931542218</v>
      </c>
      <c r="AB405" s="24">
        <f ca="1">SQRT(Inputs!$B$38)*F405+SQRT(1-Inputs!$B$38)*_xlfn.NORM.S.INV(RAND())</f>
        <v>-1.0068423004015434</v>
      </c>
      <c r="AC405" s="24">
        <f ca="1">SQRT(Inputs!$B$38)*G405+SQRT(1-Inputs!$B$38)*_xlfn.NORM.S.INV(RAND())</f>
        <v>0.14870485210871995</v>
      </c>
      <c r="AD405" s="24">
        <f ca="1">SQRT(Inputs!$B$38)*H405+SQRT(1-Inputs!$B$38)*_xlfn.NORM.S.INV(RAND())</f>
        <v>-1.6484520043300732</v>
      </c>
      <c r="AE405" s="24">
        <f ca="1">SQRT(Inputs!$B$38)*I405+SQRT(1-Inputs!$B$38)*_xlfn.NORM.S.INV(RAND())</f>
        <v>3.6011643559981654E-2</v>
      </c>
      <c r="AF405" s="24">
        <f ca="1">SQRT(Inputs!$B$38)*J405+SQRT(1-Inputs!$B$38)*_xlfn.NORM.S.INV(RAND())</f>
        <v>-0.87741921818281532</v>
      </c>
      <c r="AG405" s="24">
        <f ca="1">SQRT(Inputs!$B$38)*K405+SQRT(1-Inputs!$B$38)*_xlfn.NORM.S.INV(RAND())</f>
        <v>0.18648705519012804</v>
      </c>
      <c r="AH405" s="24">
        <f ca="1">SQRT(Inputs!$B$38)*L405+SQRT(1-Inputs!$B$38)*_xlfn.NORM.S.INV(RAND())</f>
        <v>1.0111642876766094</v>
      </c>
      <c r="AI405" s="24">
        <f ca="1">SQRT(Inputs!$B$38)*M405+SQRT(1-Inputs!$B$38)*_xlfn.NORM.S.INV(RAND())</f>
        <v>-0.47303074466578071</v>
      </c>
      <c r="AJ405" s="24">
        <f ca="1">SQRT(Inputs!$B$38)*C405+SQRT(1-Inputs!$B$38)*_xlfn.NORM.S.INV(RAND())</f>
        <v>2.8035901029375809E-2</v>
      </c>
      <c r="AK405" s="24">
        <f ca="1">SQRT(Inputs!$B$38)*D405+SQRT(1-Inputs!$B$38)*_xlfn.NORM.S.INV(RAND())</f>
        <v>-0.26428827579750991</v>
      </c>
      <c r="AL405" s="24">
        <f ca="1">SQRT(Inputs!$B$38)*E405+SQRT(1-Inputs!$B$38)*_xlfn.NORM.S.INV(RAND())</f>
        <v>8.0700088748607929E-2</v>
      </c>
      <c r="AM405" s="24">
        <f ca="1">SQRT(Inputs!$B$38)*F405+SQRT(1-Inputs!$B$38)*_xlfn.NORM.S.INV(RAND())</f>
        <v>-1.3668258788073264</v>
      </c>
      <c r="AN405" s="24">
        <f ca="1">SQRT(Inputs!$B$38)*G405+SQRT(1-Inputs!$B$38)*_xlfn.NORM.S.INV(RAND())</f>
        <v>-7.806550212742347E-2</v>
      </c>
      <c r="AO405" s="24">
        <f ca="1">SQRT(Inputs!$B$38)*H405+SQRT(1-Inputs!$B$38)*_xlfn.NORM.S.INV(RAND())</f>
        <v>8.9987256429141294E-2</v>
      </c>
      <c r="AP405" s="24">
        <f ca="1">SQRT(Inputs!$B$38)*I405+SQRT(1-Inputs!$B$38)*_xlfn.NORM.S.INV(RAND())</f>
        <v>1.4875875836526409</v>
      </c>
      <c r="AQ405" s="24">
        <f ca="1">SQRT(Inputs!$B$38)*J405+SQRT(1-Inputs!$B$38)*_xlfn.NORM.S.INV(RAND())</f>
        <v>-1.2893092320217319</v>
      </c>
      <c r="AR405" s="24">
        <f ca="1">SQRT(Inputs!$B$38)*K405+SQRT(1-Inputs!$B$38)*_xlfn.NORM.S.INV(RAND())</f>
        <v>0.60004561254904698</v>
      </c>
      <c r="AS405" s="24">
        <f ca="1">SQRT(Inputs!$B$38)*L405+SQRT(1-Inputs!$B$38)*_xlfn.NORM.S.INV(RAND())</f>
        <v>0.26496031952464011</v>
      </c>
      <c r="AT405" s="24">
        <f ca="1">SQRT(Inputs!$B$38)*M405+SQRT(1-Inputs!$B$38)*_xlfn.NORM.S.INV(RAND())</f>
        <v>-0.41013535914301436</v>
      </c>
      <c r="AU405" s="15">
        <f ca="1">Inputs!$B$6*EXP($B$8-0.5*C$5^2+C$5*N405)</f>
        <v>4046.0813264921467</v>
      </c>
      <c r="AV405" s="15">
        <f t="shared" ca="1" si="219"/>
        <v>5138.6554044242293</v>
      </c>
      <c r="AW405" s="15">
        <f t="shared" ca="1" si="220"/>
        <v>5286.1021376785802</v>
      </c>
      <c r="AX405" s="15">
        <f t="shared" ca="1" si="221"/>
        <v>7103.9829816854235</v>
      </c>
      <c r="AY405" s="15">
        <f t="shared" ca="1" si="222"/>
        <v>8445.2884613264378</v>
      </c>
      <c r="AZ405" s="15">
        <f t="shared" ca="1" si="223"/>
        <v>9903.8143850114066</v>
      </c>
      <c r="BA405" s="15">
        <f t="shared" ca="1" si="224"/>
        <v>13278.782049445594</v>
      </c>
      <c r="BB405" s="15">
        <f t="shared" ca="1" si="225"/>
        <v>14176.986269309431</v>
      </c>
      <c r="BC405" s="15">
        <f t="shared" ca="1" si="226"/>
        <v>18469.358120991823</v>
      </c>
      <c r="BD405" s="15">
        <f t="shared" ca="1" si="227"/>
        <v>22819.571227342443</v>
      </c>
      <c r="BE405" s="15">
        <f t="shared" ca="1" si="228"/>
        <v>25287.936389464474</v>
      </c>
      <c r="BF405" s="15">
        <f ca="1">Inputs!$B$13*EXP($B$9-0.5*C$6^2+C$6*Y405)</f>
        <v>12324.411000669908</v>
      </c>
      <c r="BG405" s="15">
        <f t="shared" ca="1" si="229"/>
        <v>13022.130793060765</v>
      </c>
      <c r="BH405" s="15">
        <f t="shared" ca="1" si="230"/>
        <v>15526.533014737472</v>
      </c>
      <c r="BI405" s="15">
        <f t="shared" ca="1" si="231"/>
        <v>16278.167585966008</v>
      </c>
      <c r="BJ405" s="15">
        <f t="shared" ca="1" si="232"/>
        <v>20388.349660559095</v>
      </c>
      <c r="BK405" s="15">
        <f t="shared" ca="1" si="233"/>
        <v>19992.618088525614</v>
      </c>
      <c r="BL405" s="15">
        <f t="shared" ca="1" si="234"/>
        <v>24673.396375135038</v>
      </c>
      <c r="BM405" s="15">
        <f t="shared" ca="1" si="235"/>
        <v>27196.882451197471</v>
      </c>
      <c r="BN405" s="15">
        <f t="shared" ca="1" si="236"/>
        <v>34204.682267261793</v>
      </c>
      <c r="BO405" s="15">
        <f t="shared" ca="1" si="237"/>
        <v>47334.39944764891</v>
      </c>
      <c r="BP405" s="15">
        <f t="shared" ca="1" si="238"/>
        <v>55219.671561628536</v>
      </c>
      <c r="BQ405" s="15">
        <f ca="1">Inputs!$B$20*EXP($B$10-0.5*C$7^2+C$7*AJ405)</f>
        <v>4332.3809134823177</v>
      </c>
      <c r="BR405" s="15">
        <f t="shared" ca="1" si="239"/>
        <v>5405.2251186693675</v>
      </c>
      <c r="BS405" s="15">
        <f t="shared" ca="1" si="240"/>
        <v>7575.4343937340964</v>
      </c>
      <c r="BT405" s="15">
        <f t="shared" ca="1" si="241"/>
        <v>7297.6264220544354</v>
      </c>
      <c r="BU405" s="15">
        <f t="shared" ca="1" si="242"/>
        <v>9924.3863179408854</v>
      </c>
      <c r="BV405" s="15">
        <f t="shared" ca="1" si="243"/>
        <v>14090.479023962665</v>
      </c>
      <c r="BW405" s="15">
        <f t="shared" ca="1" si="244"/>
        <v>26938.552944732684</v>
      </c>
      <c r="BX405" s="15">
        <f t="shared" ca="1" si="245"/>
        <v>29095.99167836002</v>
      </c>
      <c r="BY405" s="15">
        <f t="shared" ca="1" si="246"/>
        <v>45728.029984938396</v>
      </c>
      <c r="BZ405" s="15">
        <f t="shared" ca="1" si="247"/>
        <v>67365.481237987813</v>
      </c>
      <c r="CA405" s="15">
        <f t="shared" ca="1" si="248"/>
        <v>87976.754558390632</v>
      </c>
      <c r="CB405" s="15">
        <f ca="1">(AU405*DCF!C$10-DCF!C$5*MAX(AU405*DCF!C$10,0)-MAX(AU405-Inputs!$B$6,0)/Inputs!$B$10)*DCF!C$6</f>
        <v>1039.070567593988</v>
      </c>
      <c r="CC405" s="15">
        <f ca="1">(AV405*DCF!D$10-DCF!D$5*MAX(AV405*DCF!D$10,0)-MAX(AV405-AU405,0)/Inputs!$B$10)*DCF!D$6</f>
        <v>986.11684737200324</v>
      </c>
      <c r="CD405" s="15">
        <f ca="1">(AW405*DCF!E$10-DCF!E$5*MAX(AW405*DCF!E$10,0)-MAX(AW405-AV405,0)/Inputs!$B$10)*DCF!E$6</f>
        <v>1187.265725580645</v>
      </c>
      <c r="CE405" s="15">
        <f ca="1">(AX405*DCF!F$10-DCF!F$5*MAX(AX405*DCF!F$10,0)-MAX(AX405-AW405,0)/Inputs!$B$10)*DCF!F$6</f>
        <v>1172.5322303175737</v>
      </c>
      <c r="CF405" s="15">
        <f ca="1">(AY405*DCF!G$10-DCF!G$5*MAX(AY405*DCF!G$10,0)-MAX(AY405-AX405,0)/Inputs!$B$10)*DCF!G$6</f>
        <v>1482.2438621691322</v>
      </c>
      <c r="CG405" s="15">
        <f ca="1">(AZ405*DCF!H$10-DCF!H$5*MAX(AZ405*DCF!H$10,0)-MAX(AZ405-AY405,0)/Inputs!$B$10)*DCF!H$6</f>
        <v>1663.8452413923076</v>
      </c>
      <c r="CH405" s="15">
        <f ca="1">(BA405*DCF!I$10-DCF!I$5*MAX(BA405*DCF!I$10,0)-MAX(BA405-AZ405,0)/Inputs!$B$10)*DCF!I$6</f>
        <v>1871.9361238434549</v>
      </c>
      <c r="CI405" s="15">
        <f ca="1">(BB405*DCF!J$10-DCF!J$5*MAX(BB405*DCF!J$10,0)-MAX(BB405-BA405,0)/Inputs!$B$10)*DCF!J$6</f>
        <v>2296.6956907171189</v>
      </c>
      <c r="CJ405" s="15">
        <f ca="1">(BC405*DCF!K$10-DCF!K$5*MAX(BC405*DCF!K$10,0)-MAX(BC405-BB405,0)/Inputs!$B$10)*DCF!K$6</f>
        <v>2372.4033205513142</v>
      </c>
      <c r="CK405" s="15">
        <f ca="1">(BD405*DCF!L$10-DCF!L$5*MAX(BD405*DCF!L$10,0)-MAX(BD405-BC405,0)/Inputs!$B$10)*DCF!L$6</f>
        <v>2879.0722865621665</v>
      </c>
      <c r="CL405" s="15">
        <f ca="1">(BE405*DCF!M$10-DCF!M$5*MAX(BE405*DCF!M$10,0)-MAX(BE405-BD405,0)/Inputs!$B$10)*DCF!M$6</f>
        <v>3273.5823070315391</v>
      </c>
      <c r="CM405" s="15">
        <f ca="1">(BF405*DCF!C$28-DCF!C$5*MAX(BF405*DCF!C$28,0)-MAX(BF405-Inputs!$B$13,0)/Inputs!$B$17)*DCF!C$6</f>
        <v>3544.8372643789417</v>
      </c>
      <c r="CN405" s="15">
        <f ca="1">(BG405*DCF!D$28-DCF!D$5*MAX(BG405*DCF!D$28,0)-MAX(BG405-BF405,0)/Inputs!$B$17)*DCF!D$6</f>
        <v>3686.4622366051781</v>
      </c>
      <c r="CO405" s="15">
        <f ca="1">(BH405*DCF!E$28-DCF!E$5*MAX(BH405*DCF!E$28,0)-MAX(BH405-BG405,0)/Inputs!$B$17)*DCF!E$6</f>
        <v>3903.8074167644859</v>
      </c>
      <c r="CP405" s="15">
        <f ca="1">(BI405*DCF!F$28-DCF!F$5*MAX(BI405*DCF!F$28,0)-MAX(BI405-BH405,0)/Inputs!$B$17)*DCF!F$6</f>
        <v>4282.2467644331518</v>
      </c>
      <c r="CQ405" s="15">
        <f ca="1">(BJ405*DCF!G$28-DCF!G$5*MAX(BJ405*DCF!G$28,0)-MAX(BJ405-BI405,0)/Inputs!$B$17)*DCF!G$6</f>
        <v>4598.6199840897134</v>
      </c>
      <c r="CR405" s="15">
        <f ca="1">(BK405*DCF!H$28-DCF!H$5*MAX(BK405*DCF!H$28,0)-MAX(BK405-BJ405,0)/Inputs!$B$17)*DCF!H$6</f>
        <v>4944.3950264134855</v>
      </c>
      <c r="CS405" s="15">
        <f ca="1">(BL405*DCF!I$28-DCF!I$5*MAX(BL405*DCF!I$28,0)-MAX(BL405-BK405,0)/Inputs!$B$17)*DCF!I$6</f>
        <v>5130.1889093198533</v>
      </c>
      <c r="CT405" s="15">
        <f ca="1">(BM405*DCF!J$28-DCF!J$5*MAX(BM405*DCF!J$28,0)-MAX(BM405-BL405,0)/Inputs!$B$17)*DCF!J$6</f>
        <v>5732.5689347531952</v>
      </c>
      <c r="CU405" s="15">
        <f ca="1">(BN405*DCF!K$28-DCF!K$5*MAX(BN405*DCF!K$28,0)-MAX(BN405-BM405,0)/Inputs!$B$17)*DCF!K$6</f>
        <v>6365.0932508961196</v>
      </c>
      <c r="CV405" s="15">
        <f ca="1">(BO405*DCF!L$28-DCF!L$5*MAX(BO405*DCF!L$28,0)-MAX(BO405-BN405,0)/Inputs!$B$17)*DCF!L$6</f>
        <v>7958.5568402911822</v>
      </c>
      <c r="CW405" s="15">
        <f ca="1">(BP405*DCF!M$28-DCF!M$5*MAX(BP405*DCF!M$28,0)-MAX(BP405-BO405,0)/Inputs!$B$17)*DCF!M$6</f>
        <v>9565.3806550418503</v>
      </c>
      <c r="CX405" s="15">
        <f ca="1">(BQ405*DCF!C$46-DCF!C$5*MAX(BQ405*DCF!C$46,0)-MAX(BQ405-Inputs!$B$20,0)/Inputs!$B$24)*DCF!C$6</f>
        <v>-1523.1276536828991</v>
      </c>
      <c r="CY405" s="15">
        <f ca="1">(BR405*DCF!D$46-DCF!D$5*MAX(BR405*DCF!D$46,0)-MAX(BR405-BQ405,0)/Inputs!$B$24)*DCF!D$6</f>
        <v>-1380.3195932155152</v>
      </c>
      <c r="CZ405" s="15">
        <f ca="1">(BS405*DCF!E$46-DCF!E$5*MAX(BS405*DCF!E$46,0)-MAX(BS405-BR405,0)/Inputs!$B$24)*DCF!E$6</f>
        <v>-1751.2450581940668</v>
      </c>
      <c r="DA405" s="15">
        <f ca="1">(BT405*DCF!F$46-DCF!F$5*MAX(BT405*DCF!F$46,0)-MAX(BT405-BS405,0)/Inputs!$B$24)*DCF!F$6</f>
        <v>-531.45929516786759</v>
      </c>
      <c r="DB405" s="15">
        <f ca="1">(BU405*DCF!G$46-DCF!G$5*MAX(BU405*DCF!G$46,0)-MAX(BU405-BT405,0)/Inputs!$B$24)*DCF!G$6</f>
        <v>-1217.4268780799885</v>
      </c>
      <c r="DC405" s="15">
        <f ca="1">(BV405*DCF!H$46-DCF!H$5*MAX(BV405*DCF!H$46,0)-MAX(BV405-BU405,0)/Inputs!$B$24)*DCF!H$6</f>
        <v>-1294.5877823227502</v>
      </c>
      <c r="DD405" s="15">
        <f ca="1">(BW405*DCF!I$46-DCF!I$5*MAX(BW405*DCF!I$46,0)-MAX(BW405-BV405,0)/Inputs!$B$24)*DCF!I$6</f>
        <v>-3066.028667030108</v>
      </c>
      <c r="DE405" s="15">
        <f ca="1">(BX405*DCF!J$46-DCF!J$5*MAX(BX405*DCF!J$46,0)-MAX(BX405-BW405,0)/Inputs!$B$24)*DCF!J$6</f>
        <v>648.37886263232338</v>
      </c>
      <c r="DF405" s="15">
        <f ca="1">(BY405*DCF!K$46-DCF!K$5*MAX(BY405*DCF!K$46,0)-MAX(BY405-BX405,0)/Inputs!$B$24)*DCF!K$6</f>
        <v>-1462.268801532183</v>
      </c>
      <c r="DG405" s="15">
        <f ca="1">(BZ405*DCF!L$46-DCF!L$5*MAX(BZ405*DCF!L$46,0)-MAX(BZ405-BY405,0)/Inputs!$B$24)*DCF!L$6</f>
        <v>-239.96273319755949</v>
      </c>
      <c r="DH405" s="15">
        <f ca="1">(CA405*DCF!M$46-DCF!M$5*MAX(CA405*DCF!M$46,0)-MAX(CA405-BZ405,0)/Inputs!$B$24)*DCF!M$6</f>
        <v>2588.1177536041505</v>
      </c>
      <c r="DI405" s="15">
        <f ca="1">SUM(CB405:CL405)+BE405*DCF!M$10*(1+Inputs!$B$30)*(1-Inputs!$B$33)*(1-Inputs!$B$30/Inputs!$B$31)/(Inputs!$B$29-Inputs!$B$30)*DCF!M$6</f>
        <v>90601.42557335108</v>
      </c>
      <c r="DJ405" s="15">
        <f ca="1">SUM(CM405:CW405)+BP405*DCF!M$28*(1+Inputs!$B$30)*(1-Inputs!$B$33)*(1-Inputs!$B$30/Inputs!$B$31)/(Inputs!$B$29-Inputs!$B$30)*DCF!M$6</f>
        <v>264614.92549708619</v>
      </c>
      <c r="DK405" s="15">
        <f ca="1">SUM(CX405:DH405)+CA405*DCF!M$46*(1+Inputs!$B$30)*(1-Inputs!$B$33)*(1-Inputs!$B$30/Inputs!$B$31)/(Inputs!$B$29-Inputs!$B$30)*DCF!M$6</f>
        <v>126792.55421389257</v>
      </c>
      <c r="DM405" s="15">
        <f ca="1">DI405+DJ405+DK405+Inputs!$B$34+Inputs!$B$36-Inputs!$B$35</f>
        <v>558859.90528432978</v>
      </c>
    </row>
    <row r="406" spans="1:117" x14ac:dyDescent="0.75">
      <c r="A406" s="11">
        <v>393</v>
      </c>
      <c r="C406" s="24">
        <f t="shared" ca="1" si="249"/>
        <v>-0.36864508608639934</v>
      </c>
      <c r="D406" s="24">
        <f t="shared" ca="1" si="249"/>
        <v>-1.7842565887131694</v>
      </c>
      <c r="E406" s="24">
        <f t="shared" ca="1" si="249"/>
        <v>0.98517464023490176</v>
      </c>
      <c r="F406" s="24">
        <f t="shared" ca="1" si="249"/>
        <v>-0.93638813558898804</v>
      </c>
      <c r="G406" s="24">
        <f t="shared" ca="1" si="249"/>
        <v>-2.1039100925563941</v>
      </c>
      <c r="H406" s="24">
        <f t="shared" ca="1" si="249"/>
        <v>-5.1642984372410231E-2</v>
      </c>
      <c r="I406" s="24">
        <f t="shared" ca="1" si="249"/>
        <v>-0.55213456451777421</v>
      </c>
      <c r="J406" s="24">
        <f t="shared" ca="1" si="249"/>
        <v>-0.64033103714423611</v>
      </c>
      <c r="K406" s="24">
        <f t="shared" ca="1" si="249"/>
        <v>0.16755760718987786</v>
      </c>
      <c r="L406" s="24">
        <f t="shared" ca="1" si="249"/>
        <v>-0.48531997387632236</v>
      </c>
      <c r="M406" s="24">
        <f t="shared" ca="1" si="249"/>
        <v>0.86956929998446786</v>
      </c>
      <c r="N406" s="24">
        <f ca="1">SQRT(Inputs!$B$38)*C406+SQRT(1-Inputs!$B$38)*_xlfn.NORM.S.INV(RAND())</f>
        <v>0.36135716091671083</v>
      </c>
      <c r="O406" s="24">
        <f ca="1">SQRT(Inputs!$B$38)*D406+SQRT(1-Inputs!$B$38)*_xlfn.NORM.S.INV(RAND())</f>
        <v>-1.667228114197673</v>
      </c>
      <c r="P406" s="24">
        <f ca="1">SQRT(Inputs!$B$38)*E406+SQRT(1-Inputs!$B$38)*_xlfn.NORM.S.INV(RAND())</f>
        <v>9.9288207942077822E-2</v>
      </c>
      <c r="Q406" s="24">
        <f ca="1">SQRT(Inputs!$B$38)*F406+SQRT(1-Inputs!$B$38)*_xlfn.NORM.S.INV(RAND())</f>
        <v>-0.23463803448763337</v>
      </c>
      <c r="R406" s="24">
        <f ca="1">SQRT(Inputs!$B$38)*G406+SQRT(1-Inputs!$B$38)*_xlfn.NORM.S.INV(RAND())</f>
        <v>-2.2177556314698856</v>
      </c>
      <c r="S406" s="24">
        <f ca="1">SQRT(Inputs!$B$38)*H406+SQRT(1-Inputs!$B$38)*_xlfn.NORM.S.INV(RAND())</f>
        <v>1.8722397875818471</v>
      </c>
      <c r="T406" s="24">
        <f ca="1">SQRT(Inputs!$B$38)*I406+SQRT(1-Inputs!$B$38)*_xlfn.NORM.S.INV(RAND())</f>
        <v>0.72008316503203462</v>
      </c>
      <c r="U406" s="24">
        <f ca="1">SQRT(Inputs!$B$38)*J406+SQRT(1-Inputs!$B$38)*_xlfn.NORM.S.INV(RAND())</f>
        <v>0.11843892529975936</v>
      </c>
      <c r="V406" s="24">
        <f ca="1">SQRT(Inputs!$B$38)*K406+SQRT(1-Inputs!$B$38)*_xlfn.NORM.S.INV(RAND())</f>
        <v>-0.68586029418802164</v>
      </c>
      <c r="W406" s="24">
        <f ca="1">SQRT(Inputs!$B$38)*L406+SQRT(1-Inputs!$B$38)*_xlfn.NORM.S.INV(RAND())</f>
        <v>0.30219160503002862</v>
      </c>
      <c r="X406" s="24">
        <f ca="1">SQRT(Inputs!$B$38)*M406+SQRT(1-Inputs!$B$38)*_xlfn.NORM.S.INV(RAND())</f>
        <v>1.0861035352544715</v>
      </c>
      <c r="Y406" s="24">
        <f ca="1">SQRT(Inputs!$B$38)*C406+SQRT(1-Inputs!$B$38)*_xlfn.NORM.S.INV(RAND())</f>
        <v>-1.2437136385145839</v>
      </c>
      <c r="Z406" s="24">
        <f ca="1">SQRT(Inputs!$B$38)*D406+SQRT(1-Inputs!$B$38)*_xlfn.NORM.S.INV(RAND())</f>
        <v>0.31500063412581614</v>
      </c>
      <c r="AA406" s="24">
        <f ca="1">SQRT(Inputs!$B$38)*E406+SQRT(1-Inputs!$B$38)*_xlfn.NORM.S.INV(RAND())</f>
        <v>0.30068230739807922</v>
      </c>
      <c r="AB406" s="24">
        <f ca="1">SQRT(Inputs!$B$38)*F406+SQRT(1-Inputs!$B$38)*_xlfn.NORM.S.INV(RAND())</f>
        <v>-0.80363588083745663</v>
      </c>
      <c r="AC406" s="24">
        <f ca="1">SQRT(Inputs!$B$38)*G406+SQRT(1-Inputs!$B$38)*_xlfn.NORM.S.INV(RAND())</f>
        <v>-2.7852874550998052E-2</v>
      </c>
      <c r="AD406" s="24">
        <f ca="1">SQRT(Inputs!$B$38)*H406+SQRT(1-Inputs!$B$38)*_xlfn.NORM.S.INV(RAND())</f>
        <v>-0.68291922841805019</v>
      </c>
      <c r="AE406" s="24">
        <f ca="1">SQRT(Inputs!$B$38)*I406+SQRT(1-Inputs!$B$38)*_xlfn.NORM.S.INV(RAND())</f>
        <v>1.6916273616889577E-2</v>
      </c>
      <c r="AF406" s="24">
        <f ca="1">SQRT(Inputs!$B$38)*J406+SQRT(1-Inputs!$B$38)*_xlfn.NORM.S.INV(RAND())</f>
        <v>5.5742006774864794E-2</v>
      </c>
      <c r="AG406" s="24">
        <f ca="1">SQRT(Inputs!$B$38)*K406+SQRT(1-Inputs!$B$38)*_xlfn.NORM.S.INV(RAND())</f>
        <v>-0.27711279280007528</v>
      </c>
      <c r="AH406" s="24">
        <f ca="1">SQRT(Inputs!$B$38)*L406+SQRT(1-Inputs!$B$38)*_xlfn.NORM.S.INV(RAND())</f>
        <v>-1.481426741352867</v>
      </c>
      <c r="AI406" s="24">
        <f ca="1">SQRT(Inputs!$B$38)*M406+SQRT(1-Inputs!$B$38)*_xlfn.NORM.S.INV(RAND())</f>
        <v>0.80333268160369964</v>
      </c>
      <c r="AJ406" s="24">
        <f ca="1">SQRT(Inputs!$B$38)*C406+SQRT(1-Inputs!$B$38)*_xlfn.NORM.S.INV(RAND())</f>
        <v>0.88277575839153943</v>
      </c>
      <c r="AK406" s="24">
        <f ca="1">SQRT(Inputs!$B$38)*D406+SQRT(1-Inputs!$B$38)*_xlfn.NORM.S.INV(RAND())</f>
        <v>-0.91652133590432128</v>
      </c>
      <c r="AL406" s="24">
        <f ca="1">SQRT(Inputs!$B$38)*E406+SQRT(1-Inputs!$B$38)*_xlfn.NORM.S.INV(RAND())</f>
        <v>-0.33360217344529197</v>
      </c>
      <c r="AM406" s="24">
        <f ca="1">SQRT(Inputs!$B$38)*F406+SQRT(1-Inputs!$B$38)*_xlfn.NORM.S.INV(RAND())</f>
        <v>-1.2961393580470799</v>
      </c>
      <c r="AN406" s="24">
        <f ca="1">SQRT(Inputs!$B$38)*G406+SQRT(1-Inputs!$B$38)*_xlfn.NORM.S.INV(RAND())</f>
        <v>0.29781247773990405</v>
      </c>
      <c r="AO406" s="24">
        <f ca="1">SQRT(Inputs!$B$38)*H406+SQRT(1-Inputs!$B$38)*_xlfn.NORM.S.INV(RAND())</f>
        <v>-0.82785669882091051</v>
      </c>
      <c r="AP406" s="24">
        <f ca="1">SQRT(Inputs!$B$38)*I406+SQRT(1-Inputs!$B$38)*_xlfn.NORM.S.INV(RAND())</f>
        <v>-0.50984932734860711</v>
      </c>
      <c r="AQ406" s="24">
        <f ca="1">SQRT(Inputs!$B$38)*J406+SQRT(1-Inputs!$B$38)*_xlfn.NORM.S.INV(RAND())</f>
        <v>0.10355085101697048</v>
      </c>
      <c r="AR406" s="24">
        <f ca="1">SQRT(Inputs!$B$38)*K406+SQRT(1-Inputs!$B$38)*_xlfn.NORM.S.INV(RAND())</f>
        <v>1.1370583981614706</v>
      </c>
      <c r="AS406" s="24">
        <f ca="1">SQRT(Inputs!$B$38)*L406+SQRT(1-Inputs!$B$38)*_xlfn.NORM.S.INV(RAND())</f>
        <v>0.8152050361077875</v>
      </c>
      <c r="AT406" s="24">
        <f ca="1">SQRT(Inputs!$B$38)*M406+SQRT(1-Inputs!$B$38)*_xlfn.NORM.S.INV(RAND())</f>
        <v>-0.31375847895022796</v>
      </c>
      <c r="AU406" s="15">
        <f ca="1">Inputs!$B$6*EXP($B$8-0.5*C$5^2+C$5*N406)</f>
        <v>5261.1578817137652</v>
      </c>
      <c r="AV406" s="15">
        <f t="shared" ca="1" si="219"/>
        <v>5011.814986481153</v>
      </c>
      <c r="AW406" s="15">
        <f t="shared" ca="1" si="220"/>
        <v>6193.4101897443397</v>
      </c>
      <c r="AX406" s="15">
        <f t="shared" ca="1" si="221"/>
        <v>7343.0906074187169</v>
      </c>
      <c r="AY406" s="15">
        <f t="shared" ca="1" si="222"/>
        <v>6926.2952344597652</v>
      </c>
      <c r="AZ406" s="15">
        <f t="shared" ca="1" si="223"/>
        <v>10410.594373498076</v>
      </c>
      <c r="BA406" s="15">
        <f t="shared" ca="1" si="224"/>
        <v>13737.137391606324</v>
      </c>
      <c r="BB406" s="15">
        <f t="shared" ca="1" si="225"/>
        <v>17019.204492004006</v>
      </c>
      <c r="BC406" s="15">
        <f t="shared" ca="1" si="226"/>
        <v>19508.874056142478</v>
      </c>
      <c r="BD406" s="15">
        <f t="shared" ca="1" si="227"/>
        <v>24585.388806092207</v>
      </c>
      <c r="BE406" s="15">
        <f t="shared" ca="1" si="228"/>
        <v>33258.795007493711</v>
      </c>
      <c r="BF406" s="15">
        <f ca="1">Inputs!$B$13*EXP($B$9-0.5*C$6^2+C$6*Y406)</f>
        <v>10808.691682349126</v>
      </c>
      <c r="BG406" s="15">
        <f t="shared" ca="1" si="229"/>
        <v>13943.346912341278</v>
      </c>
      <c r="BH406" s="15">
        <f t="shared" ca="1" si="230"/>
        <v>17907.349032212162</v>
      </c>
      <c r="BI406" s="15">
        <f t="shared" ca="1" si="231"/>
        <v>19370.72769471701</v>
      </c>
      <c r="BJ406" s="15">
        <f t="shared" ca="1" si="232"/>
        <v>23652.099429202688</v>
      </c>
      <c r="BK406" s="15">
        <f t="shared" ca="1" si="233"/>
        <v>26451.217106311025</v>
      </c>
      <c r="BL406" s="15">
        <f t="shared" ca="1" si="234"/>
        <v>32563.435741358815</v>
      </c>
      <c r="BM406" s="15">
        <f t="shared" ca="1" si="235"/>
        <v>40305.630597162206</v>
      </c>
      <c r="BN406" s="15">
        <f t="shared" ca="1" si="236"/>
        <v>47951.758718866084</v>
      </c>
      <c r="BO406" s="15">
        <f t="shared" ca="1" si="237"/>
        <v>49666.510029917699</v>
      </c>
      <c r="BP406" s="15">
        <f t="shared" ca="1" si="238"/>
        <v>66954.962003119101</v>
      </c>
      <c r="BQ406" s="15">
        <f ca="1">Inputs!$B$20*EXP($B$10-0.5*C$7^2+C$7*AJ406)</f>
        <v>5866.6201585233885</v>
      </c>
      <c r="BR406" s="15">
        <f t="shared" ca="1" si="239"/>
        <v>5950.0007639143987</v>
      </c>
      <c r="BS406" s="15">
        <f t="shared" ca="1" si="240"/>
        <v>7403.4575545238613</v>
      </c>
      <c r="BT406" s="15">
        <f t="shared" ca="1" si="241"/>
        <v>7265.4405391702294</v>
      </c>
      <c r="BU406" s="15">
        <f t="shared" ca="1" si="242"/>
        <v>10821.4028790843</v>
      </c>
      <c r="BV406" s="15">
        <f t="shared" ca="1" si="243"/>
        <v>12493.910132623008</v>
      </c>
      <c r="BW406" s="15">
        <f t="shared" ca="1" si="244"/>
        <v>15651.151034840308</v>
      </c>
      <c r="BX406" s="15">
        <f t="shared" ca="1" si="245"/>
        <v>22349.832835531764</v>
      </c>
      <c r="BY406" s="15">
        <f t="shared" ca="1" si="246"/>
        <v>38926.439537625083</v>
      </c>
      <c r="BZ406" s="15">
        <f t="shared" ca="1" si="247"/>
        <v>63449.77001299875</v>
      </c>
      <c r="CA406" s="15">
        <f t="shared" ca="1" si="248"/>
        <v>84294.338608403705</v>
      </c>
      <c r="CB406" s="15">
        <f ca="1">(AU406*DCF!C$10-DCF!C$5*MAX(AU406*DCF!C$10,0)-MAX(AU406-Inputs!$B$6,0)/Inputs!$B$10)*DCF!C$6</f>
        <v>1040.942961680591</v>
      </c>
      <c r="CC406" s="15">
        <f ca="1">(AV406*DCF!D$10-DCF!D$5*MAX(AV406*DCF!D$10,0)-MAX(AV406-AU406,0)/Inputs!$B$10)*DCF!D$6</f>
        <v>1221.5959490227806</v>
      </c>
      <c r="CD406" s="15">
        <f ca="1">(AW406*DCF!E$10-DCF!E$5*MAX(AW406*DCF!E$10,0)-MAX(AW406-AV406,0)/Inputs!$B$10)*DCF!E$6</f>
        <v>1163.8156504052142</v>
      </c>
      <c r="CE406" s="15">
        <f ca="1">(AX406*DCF!F$10-DCF!F$5*MAX(AX406*DCF!F$10,0)-MAX(AX406-AW406,0)/Inputs!$B$10)*DCF!F$6</f>
        <v>1363.7649860416143</v>
      </c>
      <c r="CF406" s="15">
        <f ca="1">(AY406*DCF!G$10-DCF!G$5*MAX(AY406*DCF!G$10,0)-MAX(AY406-AX406,0)/Inputs!$B$10)*DCF!G$6</f>
        <v>1427.0928206541123</v>
      </c>
      <c r="CG406" s="15">
        <f ca="1">(AZ406*DCF!H$10-DCF!H$5*MAX(AZ406*DCF!H$10,0)-MAX(AZ406-AY406,0)/Inputs!$B$10)*DCF!H$6</f>
        <v>1402.5245884881974</v>
      </c>
      <c r="CH406" s="15">
        <f ca="1">(BA406*DCF!I$10-DCF!I$5*MAX(BA406*DCF!I$10,0)-MAX(BA406-AZ406,0)/Inputs!$B$10)*DCF!I$6</f>
        <v>1963.6042626459202</v>
      </c>
      <c r="CI406" s="15">
        <f ca="1">(BB406*DCF!J$10-DCF!J$5*MAX(BB406*DCF!J$10,0)-MAX(BB406-BA406,0)/Inputs!$B$10)*DCF!J$6</f>
        <v>2423.1917959618345</v>
      </c>
      <c r="CJ406" s="15">
        <f ca="1">(BC406*DCF!K$10-DCF!K$5*MAX(BC406*DCF!K$10,0)-MAX(BC406-BB406,0)/Inputs!$B$10)*DCF!K$6</f>
        <v>2792.0995694746725</v>
      </c>
      <c r="CK406" s="15">
        <f ca="1">(BD406*DCF!L$10-DCF!L$5*MAX(BD406*DCF!L$10,0)-MAX(BD406-BC406,0)/Inputs!$B$10)*DCF!L$6</f>
        <v>3051.4685938006628</v>
      </c>
      <c r="CL406" s="15">
        <f ca="1">(BE406*DCF!M$10-DCF!M$5*MAX(BE406*DCF!M$10,0)-MAX(BE406-BD406,0)/Inputs!$B$10)*DCF!M$6</f>
        <v>3657.1151010626468</v>
      </c>
      <c r="CM406" s="15">
        <f ca="1">(BF406*DCF!C$28-DCF!C$5*MAX(BF406*DCF!C$28,0)-MAX(BF406-Inputs!$B$13,0)/Inputs!$B$17)*DCF!C$6</f>
        <v>3298.7418166694501</v>
      </c>
      <c r="CN406" s="15">
        <f ca="1">(BG406*DCF!D$28-DCF!D$5*MAX(BG406*DCF!D$28,0)-MAX(BG406-BF406,0)/Inputs!$B$17)*DCF!D$6</f>
        <v>3437.871569075302</v>
      </c>
      <c r="CO406" s="15">
        <f ca="1">(BH406*DCF!E$28-DCF!E$5*MAX(BH406*DCF!E$28,0)-MAX(BH406-BG406,0)/Inputs!$B$17)*DCF!E$6</f>
        <v>4290.4298579198266</v>
      </c>
      <c r="CP406" s="15">
        <f ca="1">(BI406*DCF!F$28-DCF!F$5*MAX(BI406*DCF!F$28,0)-MAX(BI406-BH406,0)/Inputs!$B$17)*DCF!F$6</f>
        <v>4992.211111468122</v>
      </c>
      <c r="CQ406" s="15">
        <f ca="1">(BJ406*DCF!G$28-DCF!G$5*MAX(BJ406*DCF!G$28,0)-MAX(BJ406-BI406,0)/Inputs!$B$17)*DCF!G$6</f>
        <v>5416.6322139158474</v>
      </c>
      <c r="CR406" s="15">
        <f ca="1">(BK406*DCF!H$28-DCF!H$5*MAX(BK406*DCF!H$28,0)-MAX(BK406-BJ406,0)/Inputs!$B$17)*DCF!H$6</f>
        <v>6106.7734856378138</v>
      </c>
      <c r="CS406" s="15">
        <f ca="1">(BL406*DCF!I$28-DCF!I$5*MAX(BL406*DCF!I$28,0)-MAX(BL406-BK406,0)/Inputs!$B$17)*DCF!I$6</f>
        <v>6780.100055116005</v>
      </c>
      <c r="CT406" s="15">
        <f ca="1">(BM406*DCF!J$28-DCF!J$5*MAX(BM406*DCF!J$28,0)-MAX(BM406-BL406,0)/Inputs!$B$17)*DCF!J$6</f>
        <v>7964.9498592838809</v>
      </c>
      <c r="CU406" s="15">
        <f ca="1">(BN406*DCF!K$28-DCF!K$5*MAX(BN406*DCF!K$28,0)-MAX(BN406-BM406,0)/Inputs!$B$17)*DCF!K$6</f>
        <v>9190.0585852637814</v>
      </c>
      <c r="CV406" s="15">
        <f ca="1">(BO406*DCF!L$28-DCF!L$5*MAX(BO406*DCF!L$28,0)-MAX(BO406-BN406,0)/Inputs!$B$17)*DCF!L$6</f>
        <v>9715.4842745649767</v>
      </c>
      <c r="CW406" s="15">
        <f ca="1">(BP406*DCF!M$28-DCF!M$5*MAX(BP406*DCF!M$28,0)-MAX(BP406-BO406,0)/Inputs!$B$17)*DCF!M$6</f>
        <v>10790.48582515632</v>
      </c>
      <c r="CX406" s="15">
        <f ca="1">(BQ406*DCF!C$46-DCF!C$5*MAX(BQ406*DCF!C$46,0)-MAX(BQ406-Inputs!$B$20,0)/Inputs!$B$24)*DCF!C$6</f>
        <v>-2586.1109643349109</v>
      </c>
      <c r="CY406" s="15">
        <f ca="1">(BR406*DCF!D$46-DCF!D$5*MAX(BR406*DCF!D$46,0)-MAX(BR406-BQ406,0)/Inputs!$B$24)*DCF!D$6</f>
        <v>-1051.10418678718</v>
      </c>
      <c r="CZ406" s="15">
        <f ca="1">(BS406*DCF!E$46-DCF!E$5*MAX(BS406*DCF!E$46,0)-MAX(BS406-BR406,0)/Inputs!$B$24)*DCF!E$6</f>
        <v>-1448.3844000348479</v>
      </c>
      <c r="DA406" s="15">
        <f ca="1">(BT406*DCF!F$46-DCF!F$5*MAX(BT406*DCF!F$46,0)-MAX(BT406-BS406,0)/Inputs!$B$24)*DCF!F$6</f>
        <v>-529.11531568156499</v>
      </c>
      <c r="DB406" s="15">
        <f ca="1">(BU406*DCF!G$46-DCF!G$5*MAX(BU406*DCF!G$46,0)-MAX(BU406-BT406,0)/Inputs!$B$24)*DCF!G$6</f>
        <v>-1560.1660862807885</v>
      </c>
      <c r="DC406" s="15">
        <f ca="1">(BV406*DCF!H$46-DCF!H$5*MAX(BV406*DCF!H$46,0)-MAX(BV406-BU406,0)/Inputs!$B$24)*DCF!H$6</f>
        <v>-519.72138141519076</v>
      </c>
      <c r="DD406" s="15">
        <f ca="1">(BW406*DCF!I$46-DCF!I$5*MAX(BW406*DCF!I$46,0)-MAX(BW406-BV406,0)/Inputs!$B$24)*DCF!I$6</f>
        <v>-544.85232434449586</v>
      </c>
      <c r="DE406" s="15">
        <f ca="1">(BX406*DCF!J$46-DCF!J$5*MAX(BX406*DCF!J$46,0)-MAX(BX406-BW406,0)/Inputs!$B$24)*DCF!J$6</f>
        <v>-838.86730797034738</v>
      </c>
      <c r="DF406" s="15">
        <f ca="1">(BY406*DCF!K$46-DCF!K$5*MAX(BY406*DCF!K$46,0)-MAX(BY406-BX406,0)/Inputs!$B$24)*DCF!K$6</f>
        <v>-1837.2190546840322</v>
      </c>
      <c r="DG406" s="15">
        <f ca="1">(BZ406*DCF!L$46-DCF!L$5*MAX(BZ406*DCF!L$46,0)-MAX(BZ406-BY406,0)/Inputs!$B$24)*DCF!L$6</f>
        <v>-1163.7218610086315</v>
      </c>
      <c r="DH406" s="15">
        <f ca="1">(CA406*DCF!M$46-DCF!M$5*MAX(CA406*DCF!M$46,0)-MAX(CA406-BZ406,0)/Inputs!$B$24)*DCF!M$6</f>
        <v>2250.6589752179989</v>
      </c>
      <c r="DI406" s="15">
        <f ca="1">SUM(CB406:CL406)+BE406*DCF!M$10*(1+Inputs!$B$30)*(1-Inputs!$B$33)*(1-Inputs!$B$30/Inputs!$B$31)/(Inputs!$B$29-Inputs!$B$30)*DCF!M$6</f>
        <v>114066.88258712675</v>
      </c>
      <c r="DJ406" s="15">
        <f ca="1">SUM(CM406:CW406)+BP406*DCF!M$28*(1+Inputs!$B$30)*(1-Inputs!$B$33)*(1-Inputs!$B$30/Inputs!$B$31)/(Inputs!$B$29-Inputs!$B$30)*DCF!M$6</f>
        <v>320432.46484392905</v>
      </c>
      <c r="DK406" s="15">
        <f ca="1">SUM(CX406:DH406)+CA406*DCF!M$46*(1+Inputs!$B$30)*(1-Inputs!$B$33)*(1-Inputs!$B$30/Inputs!$B$31)/(Inputs!$B$29-Inputs!$B$30)*DCF!M$6</f>
        <v>120500.42888401978</v>
      </c>
      <c r="DM406" s="15">
        <f ca="1">DI406+DJ406+DK406+Inputs!$B$34+Inputs!$B$36-Inputs!$B$35</f>
        <v>631850.77631507558</v>
      </c>
    </row>
    <row r="407" spans="1:117" x14ac:dyDescent="0.75">
      <c r="A407" s="11">
        <v>394</v>
      </c>
      <c r="C407" s="24">
        <f t="shared" ca="1" si="249"/>
        <v>-0.97697932905447338</v>
      </c>
      <c r="D407" s="24">
        <f t="shared" ca="1" si="249"/>
        <v>-1.5888558382414844</v>
      </c>
      <c r="E407" s="24">
        <f t="shared" ca="1" si="249"/>
        <v>0.73528266836948031</v>
      </c>
      <c r="F407" s="24">
        <f t="shared" ca="1" si="249"/>
        <v>2.1015606535237299</v>
      </c>
      <c r="G407" s="24">
        <f t="shared" ca="1" si="249"/>
        <v>-2.1671271283391462</v>
      </c>
      <c r="H407" s="24">
        <f t="shared" ca="1" si="249"/>
        <v>0.33949860979102808</v>
      </c>
      <c r="I407" s="24">
        <f t="shared" ca="1" si="249"/>
        <v>0.49786303037239582</v>
      </c>
      <c r="J407" s="24">
        <f t="shared" ca="1" si="249"/>
        <v>-1.1301956692556658</v>
      </c>
      <c r="K407" s="24">
        <f t="shared" ca="1" si="249"/>
        <v>-0.12160327877515319</v>
      </c>
      <c r="L407" s="24">
        <f t="shared" ca="1" si="249"/>
        <v>-1.3982838620885245</v>
      </c>
      <c r="M407" s="24">
        <f t="shared" ca="1" si="249"/>
        <v>1.3598819933001582</v>
      </c>
      <c r="N407" s="24">
        <f ca="1">SQRT(Inputs!$B$38)*C407+SQRT(1-Inputs!$B$38)*_xlfn.NORM.S.INV(RAND())</f>
        <v>-0.90505242605869962</v>
      </c>
      <c r="O407" s="24">
        <f ca="1">SQRT(Inputs!$B$38)*D407+SQRT(1-Inputs!$B$38)*_xlfn.NORM.S.INV(RAND())</f>
        <v>-0.7930860004078869</v>
      </c>
      <c r="P407" s="24">
        <f ca="1">SQRT(Inputs!$B$38)*E407+SQRT(1-Inputs!$B$38)*_xlfn.NORM.S.INV(RAND())</f>
        <v>2.0891916659178458</v>
      </c>
      <c r="Q407" s="24">
        <f ca="1">SQRT(Inputs!$B$38)*F407+SQRT(1-Inputs!$B$38)*_xlfn.NORM.S.INV(RAND())</f>
        <v>2.4523218458118281</v>
      </c>
      <c r="R407" s="24">
        <f ca="1">SQRT(Inputs!$B$38)*G407+SQRT(1-Inputs!$B$38)*_xlfn.NORM.S.INV(RAND())</f>
        <v>-1.9679511657314233</v>
      </c>
      <c r="S407" s="24">
        <f ca="1">SQRT(Inputs!$B$38)*H407+SQRT(1-Inputs!$B$38)*_xlfn.NORM.S.INV(RAND())</f>
        <v>0.1614192646100728</v>
      </c>
      <c r="T407" s="24">
        <f ca="1">SQRT(Inputs!$B$38)*I407+SQRT(1-Inputs!$B$38)*_xlfn.NORM.S.INV(RAND())</f>
        <v>0.58520549565964031</v>
      </c>
      <c r="U407" s="24">
        <f ca="1">SQRT(Inputs!$B$38)*J407+SQRT(1-Inputs!$B$38)*_xlfn.NORM.S.INV(RAND())</f>
        <v>1.1892451845405216E-2</v>
      </c>
      <c r="V407" s="24">
        <f ca="1">SQRT(Inputs!$B$38)*K407+SQRT(1-Inputs!$B$38)*_xlfn.NORM.S.INV(RAND())</f>
        <v>-0.7267990145499168</v>
      </c>
      <c r="W407" s="24">
        <f ca="1">SQRT(Inputs!$B$38)*L407+SQRT(1-Inputs!$B$38)*_xlfn.NORM.S.INV(RAND())</f>
        <v>-0.80719903022687578</v>
      </c>
      <c r="X407" s="24">
        <f ca="1">SQRT(Inputs!$B$38)*M407+SQRT(1-Inputs!$B$38)*_xlfn.NORM.S.INV(RAND())</f>
        <v>-1.6557065155856581</v>
      </c>
      <c r="Y407" s="24">
        <f ca="1">SQRT(Inputs!$B$38)*C407+SQRT(1-Inputs!$B$38)*_xlfn.NORM.S.INV(RAND())</f>
        <v>0.58792684647559701</v>
      </c>
      <c r="Z407" s="24">
        <f ca="1">SQRT(Inputs!$B$38)*D407+SQRT(1-Inputs!$B$38)*_xlfn.NORM.S.INV(RAND())</f>
        <v>-1.8921778217228518</v>
      </c>
      <c r="AA407" s="24">
        <f ca="1">SQRT(Inputs!$B$38)*E407+SQRT(1-Inputs!$B$38)*_xlfn.NORM.S.INV(RAND())</f>
        <v>1.1394165468714665</v>
      </c>
      <c r="AB407" s="24">
        <f ca="1">SQRT(Inputs!$B$38)*F407+SQRT(1-Inputs!$B$38)*_xlfn.NORM.S.INV(RAND())</f>
        <v>2.3566914179538108</v>
      </c>
      <c r="AC407" s="24">
        <f ca="1">SQRT(Inputs!$B$38)*G407+SQRT(1-Inputs!$B$38)*_xlfn.NORM.S.INV(RAND())</f>
        <v>-1.9213209368350546</v>
      </c>
      <c r="AD407" s="24">
        <f ca="1">SQRT(Inputs!$B$38)*H407+SQRT(1-Inputs!$B$38)*_xlfn.NORM.S.INV(RAND())</f>
        <v>-1.0431386876508919</v>
      </c>
      <c r="AE407" s="24">
        <f ca="1">SQRT(Inputs!$B$38)*I407+SQRT(1-Inputs!$B$38)*_xlfn.NORM.S.INV(RAND())</f>
        <v>-0.39794069137237237</v>
      </c>
      <c r="AF407" s="24">
        <f ca="1">SQRT(Inputs!$B$38)*J407+SQRT(1-Inputs!$B$38)*_xlfn.NORM.S.INV(RAND())</f>
        <v>-0.59275816364064826</v>
      </c>
      <c r="AG407" s="24">
        <f ca="1">SQRT(Inputs!$B$38)*K407+SQRT(1-Inputs!$B$38)*_xlfn.NORM.S.INV(RAND())</f>
        <v>-0.11708348999691401</v>
      </c>
      <c r="AH407" s="24">
        <f ca="1">SQRT(Inputs!$B$38)*L407+SQRT(1-Inputs!$B$38)*_xlfn.NORM.S.INV(RAND())</f>
        <v>-1.4812795682690705</v>
      </c>
      <c r="AI407" s="24">
        <f ca="1">SQRT(Inputs!$B$38)*M407+SQRT(1-Inputs!$B$38)*_xlfn.NORM.S.INV(RAND())</f>
        <v>1.4366268124471024</v>
      </c>
      <c r="AJ407" s="24">
        <f ca="1">SQRT(Inputs!$B$38)*C407+SQRT(1-Inputs!$B$38)*_xlfn.NORM.S.INV(RAND())</f>
        <v>-0.10422416588515665</v>
      </c>
      <c r="AK407" s="24">
        <f ca="1">SQRT(Inputs!$B$38)*D407+SQRT(1-Inputs!$B$38)*_xlfn.NORM.S.INV(RAND())</f>
        <v>-1.1297000642705599</v>
      </c>
      <c r="AL407" s="24">
        <f ca="1">SQRT(Inputs!$B$38)*E407+SQRT(1-Inputs!$B$38)*_xlfn.NORM.S.INV(RAND())</f>
        <v>-2.7400120065478706E-2</v>
      </c>
      <c r="AM407" s="24">
        <f ca="1">SQRT(Inputs!$B$38)*F407+SQRT(1-Inputs!$B$38)*_xlfn.NORM.S.INV(RAND())</f>
        <v>0.38738339473504857</v>
      </c>
      <c r="AN407" s="24">
        <f ca="1">SQRT(Inputs!$B$38)*G407+SQRT(1-Inputs!$B$38)*_xlfn.NORM.S.INV(RAND())</f>
        <v>4.0533066859238742E-2</v>
      </c>
      <c r="AO407" s="24">
        <f ca="1">SQRT(Inputs!$B$38)*H407+SQRT(1-Inputs!$B$38)*_xlfn.NORM.S.INV(RAND())</f>
        <v>0.75531782220895793</v>
      </c>
      <c r="AP407" s="24">
        <f ca="1">SQRT(Inputs!$B$38)*I407+SQRT(1-Inputs!$B$38)*_xlfn.NORM.S.INV(RAND())</f>
        <v>0.24271525637433486</v>
      </c>
      <c r="AQ407" s="24">
        <f ca="1">SQRT(Inputs!$B$38)*J407+SQRT(1-Inputs!$B$38)*_xlfn.NORM.S.INV(RAND())</f>
        <v>-0.49640935798545588</v>
      </c>
      <c r="AR407" s="24">
        <f ca="1">SQRT(Inputs!$B$38)*K407+SQRT(1-Inputs!$B$38)*_xlfn.NORM.S.INV(RAND())</f>
        <v>0.72076225856798437</v>
      </c>
      <c r="AS407" s="24">
        <f ca="1">SQRT(Inputs!$B$38)*L407+SQRT(1-Inputs!$B$38)*_xlfn.NORM.S.INV(RAND())</f>
        <v>-0.41345473233165192</v>
      </c>
      <c r="AT407" s="24">
        <f ca="1">SQRT(Inputs!$B$38)*M407+SQRT(1-Inputs!$B$38)*_xlfn.NORM.S.INV(RAND())</f>
        <v>-9.3179977904803479E-2</v>
      </c>
      <c r="AU407" s="15">
        <f ca="1">Inputs!$B$6*EXP($B$8-0.5*C$5^2+C$5*N407)</f>
        <v>4285.9983740361595</v>
      </c>
      <c r="AV407" s="15">
        <f t="shared" ca="1" si="219"/>
        <v>4642.845233099385</v>
      </c>
      <c r="AW407" s="15">
        <f t="shared" ca="1" si="220"/>
        <v>7503.8453382530233</v>
      </c>
      <c r="AX407" s="15">
        <f t="shared" ca="1" si="221"/>
        <v>12445.750568031119</v>
      </c>
      <c r="AY407" s="15">
        <f t="shared" ca="1" si="222"/>
        <v>12086.856821687425</v>
      </c>
      <c r="AZ407" s="15">
        <f t="shared" ca="1" si="223"/>
        <v>15047.667394042939</v>
      </c>
      <c r="BA407" s="15">
        <f t="shared" ca="1" si="224"/>
        <v>19577.592634199278</v>
      </c>
      <c r="BB407" s="15">
        <f t="shared" ca="1" si="225"/>
        <v>23997.515011725438</v>
      </c>
      <c r="BC407" s="15">
        <f t="shared" ca="1" si="226"/>
        <v>27399.521043741701</v>
      </c>
      <c r="BD407" s="15">
        <f t="shared" ca="1" si="227"/>
        <v>31125.990772743455</v>
      </c>
      <c r="BE407" s="15">
        <f t="shared" ca="1" si="228"/>
        <v>32801.858949098569</v>
      </c>
      <c r="BF407" s="15">
        <f ca="1">Inputs!$B$13*EXP($B$9-0.5*C$6^2+C$6*Y407)</f>
        <v>15540.80416395785</v>
      </c>
      <c r="BG407" s="15">
        <f t="shared" ca="1" si="229"/>
        <v>13461.869466665466</v>
      </c>
      <c r="BH407" s="15">
        <f t="shared" ca="1" si="230"/>
        <v>19869.386902989743</v>
      </c>
      <c r="BI407" s="15">
        <f t="shared" ca="1" si="231"/>
        <v>34958.721415146683</v>
      </c>
      <c r="BJ407" s="15">
        <f t="shared" ca="1" si="232"/>
        <v>32489.658910202681</v>
      </c>
      <c r="BK407" s="15">
        <f t="shared" ca="1" si="233"/>
        <v>34595.744192551065</v>
      </c>
      <c r="BL407" s="15">
        <f t="shared" ca="1" si="234"/>
        <v>40360.701035350779</v>
      </c>
      <c r="BM407" s="15">
        <f t="shared" ca="1" si="235"/>
        <v>46090.003241236285</v>
      </c>
      <c r="BN407" s="15">
        <f t="shared" ca="1" si="236"/>
        <v>55895.150866968441</v>
      </c>
      <c r="BO407" s="15">
        <f t="shared" ca="1" si="237"/>
        <v>57894.947713581321</v>
      </c>
      <c r="BP407" s="15">
        <f t="shared" ca="1" si="238"/>
        <v>83853.344547598957</v>
      </c>
      <c r="BQ407" s="15">
        <f ca="1">Inputs!$B$20*EXP($B$10-0.5*C$7^2+C$7*AJ407)</f>
        <v>4133.8405881638491</v>
      </c>
      <c r="BR407" s="15">
        <f t="shared" ca="1" si="239"/>
        <v>3918.1447294866207</v>
      </c>
      <c r="BS407" s="15">
        <f t="shared" ca="1" si="240"/>
        <v>5323.4210925884663</v>
      </c>
      <c r="BT407" s="15">
        <f t="shared" ca="1" si="241"/>
        <v>8124.9555815665972</v>
      </c>
      <c r="BU407" s="15">
        <f t="shared" ca="1" si="242"/>
        <v>11371.194797590315</v>
      </c>
      <c r="BV407" s="15">
        <f t="shared" ca="1" si="243"/>
        <v>18755.475367070063</v>
      </c>
      <c r="BW407" s="15">
        <f t="shared" ca="1" si="244"/>
        <v>27551.819553922367</v>
      </c>
      <c r="BX407" s="15">
        <f t="shared" ca="1" si="245"/>
        <v>34885.332096698927</v>
      </c>
      <c r="BY407" s="15">
        <f t="shared" ca="1" si="246"/>
        <v>56107.728818602038</v>
      </c>
      <c r="BZ407" s="15">
        <f t="shared" ca="1" si="247"/>
        <v>72964.952419207824</v>
      </c>
      <c r="CA407" s="15">
        <f t="shared" ca="1" si="248"/>
        <v>100810.48130609978</v>
      </c>
      <c r="CB407" s="15">
        <f ca="1">(AU407*DCF!C$10-DCF!C$5*MAX(AU407*DCF!C$10,0)-MAX(AU407-Inputs!$B$6,0)/Inputs!$B$10)*DCF!C$6</f>
        <v>1047.8960227835653</v>
      </c>
      <c r="CC407" s="15">
        <f ca="1">(AV407*DCF!D$10-DCF!D$5*MAX(AV407*DCF!D$10,0)-MAX(AV407-AU407,0)/Inputs!$B$10)*DCF!D$6</f>
        <v>1044.6543040871948</v>
      </c>
      <c r="CD407" s="15">
        <f ca="1">(AW407*DCF!E$10-DCF!E$5*MAX(AW407*DCF!E$10,0)-MAX(AW407-AV407,0)/Inputs!$B$10)*DCF!E$6</f>
        <v>1088.1027349442429</v>
      </c>
      <c r="CE407" s="15">
        <f ca="1">(AX407*DCF!F$10-DCF!F$5*MAX(AX407*DCF!F$10,0)-MAX(AX407-AW407,0)/Inputs!$B$10)*DCF!F$6</f>
        <v>1688.5995603007391</v>
      </c>
      <c r="CF407" s="15">
        <f ca="1">(AY407*DCF!G$10-DCF!G$5*MAX(AY407*DCF!G$10,0)-MAX(AY407-AX407,0)/Inputs!$B$10)*DCF!G$6</f>
        <v>2490.3741481718248</v>
      </c>
      <c r="CG407" s="15">
        <f ca="1">(AZ407*DCF!H$10-DCF!H$5*MAX(AZ407*DCF!H$10,0)-MAX(AZ407-AY407,0)/Inputs!$B$10)*DCF!H$6</f>
        <v>2395.7704213037264</v>
      </c>
      <c r="CH407" s="15">
        <f ca="1">(BA407*DCF!I$10-DCF!I$5*MAX(BA407*DCF!I$10,0)-MAX(BA407-AZ407,0)/Inputs!$B$10)*DCF!I$6</f>
        <v>2833.045527893295</v>
      </c>
      <c r="CI407" s="15">
        <f ca="1">(BB407*DCF!J$10-DCF!J$5*MAX(BB407*DCF!J$10,0)-MAX(BB407-BA407,0)/Inputs!$B$10)*DCF!J$6</f>
        <v>3448.2628561909601</v>
      </c>
      <c r="CJ407" s="15">
        <f ca="1">(BC407*DCF!K$10-DCF!K$5*MAX(BC407*DCF!K$10,0)-MAX(BC407-BB407,0)/Inputs!$B$10)*DCF!K$6</f>
        <v>3934.6537927687154</v>
      </c>
      <c r="CK407" s="15">
        <f ca="1">(BD407*DCF!L$10-DCF!L$5*MAX(BD407*DCF!L$10,0)-MAX(BD407-BC407,0)/Inputs!$B$10)*DCF!L$6</f>
        <v>4212.4984265891244</v>
      </c>
      <c r="CL407" s="15">
        <f ca="1">(BE407*DCF!M$10-DCF!M$5*MAX(BE407*DCF!M$10,0)-MAX(BE407-BD407,0)/Inputs!$B$10)*DCF!M$6</f>
        <v>4428.5661983265136</v>
      </c>
      <c r="CM407" s="15">
        <f ca="1">(BF407*DCF!C$28-DCF!C$5*MAX(BF407*DCF!C$28,0)-MAX(BF407-Inputs!$B$13,0)/Inputs!$B$17)*DCF!C$6</f>
        <v>3783.6433912506627</v>
      </c>
      <c r="CN407" s="15">
        <f ca="1">(BG407*DCF!D$28-DCF!D$5*MAX(BG407*DCF!D$28,0)-MAX(BG407-BF407,0)/Inputs!$B$17)*DCF!D$6</f>
        <v>3964.8310399376805</v>
      </c>
      <c r="CO407" s="15">
        <f ca="1">(BH407*DCF!E$28-DCF!E$5*MAX(BH407*DCF!E$28,0)-MAX(BH407-BG407,0)/Inputs!$B$17)*DCF!E$6</f>
        <v>4364.5306854237897</v>
      </c>
      <c r="CP407" s="15">
        <f ca="1">(BI407*DCF!F$28-DCF!F$5*MAX(BI407*DCF!F$28,0)-MAX(BI407-BH407,0)/Inputs!$B$17)*DCF!F$6</f>
        <v>6743.1201682751071</v>
      </c>
      <c r="CQ407" s="15">
        <f ca="1">(BJ407*DCF!G$28-DCF!G$5*MAX(BJ407*DCF!G$28,0)-MAX(BJ407-BI407,0)/Inputs!$B$17)*DCF!G$6</f>
        <v>8429.6885025839347</v>
      </c>
      <c r="CR407" s="15">
        <f ca="1">(BK407*DCF!H$28-DCF!H$5*MAX(BK407*DCF!H$28,0)-MAX(BK407-BJ407,0)/Inputs!$B$17)*DCF!H$6</f>
        <v>8228.6826756143837</v>
      </c>
      <c r="CS407" s="15">
        <f ca="1">(BL407*DCF!I$28-DCF!I$5*MAX(BL407*DCF!I$28,0)-MAX(BL407-BK407,0)/Inputs!$B$17)*DCF!I$6</f>
        <v>8663.4933833282466</v>
      </c>
      <c r="CT407" s="15">
        <f ca="1">(BM407*DCF!J$28-DCF!J$5*MAX(BM407*DCF!J$28,0)-MAX(BM407-BL407,0)/Inputs!$B$17)*DCF!J$6</f>
        <v>9522.2382792067274</v>
      </c>
      <c r="CU407" s="15">
        <f ca="1">(BN407*DCF!K$28-DCF!K$5*MAX(BN407*DCF!K$28,0)-MAX(BN407-BM407,0)/Inputs!$B$17)*DCF!K$6</f>
        <v>10603.118688846391</v>
      </c>
      <c r="CV407" s="15">
        <f ca="1">(BO407*DCF!L$28-DCF!L$5*MAX(BO407*DCF!L$28,0)-MAX(BO407-BN407,0)/Inputs!$B$17)*DCF!L$6</f>
        <v>11324.976928664251</v>
      </c>
      <c r="CW407" s="15">
        <f ca="1">(BP407*DCF!M$28-DCF!M$5*MAX(BP407*DCF!M$28,0)-MAX(BP407-BO407,0)/Inputs!$B$17)*DCF!M$6</f>
        <v>13063.673423196858</v>
      </c>
      <c r="CX407" s="15">
        <f ca="1">(BQ407*DCF!C$46-DCF!C$5*MAX(BQ407*DCF!C$46,0)-MAX(BQ407-Inputs!$B$20,0)/Inputs!$B$24)*DCF!C$6</f>
        <v>-1385.5708463028977</v>
      </c>
      <c r="CY407" s="15">
        <f ca="1">(BR407*DCF!D$46-DCF!D$5*MAX(BR407*DCF!D$46,0)-MAX(BR407-BQ407,0)/Inputs!$B$24)*DCF!D$6</f>
        <v>-668.73593300711968</v>
      </c>
      <c r="CZ407" s="15">
        <f ca="1">(BS407*DCF!E$46-DCF!E$5*MAX(BS407*DCF!E$46,0)-MAX(BS407-BR407,0)/Inputs!$B$24)*DCF!E$6</f>
        <v>-1183.4250686584799</v>
      </c>
      <c r="DA407" s="15">
        <f ca="1">(BT407*DCF!F$46-DCF!F$5*MAX(BT407*DCF!F$46,0)-MAX(BT407-BS407,0)/Inputs!$B$24)*DCF!F$6</f>
        <v>-1611.837906035501</v>
      </c>
      <c r="DB407" s="15">
        <f ca="1">(BU407*DCF!G$46-DCF!G$5*MAX(BU407*DCF!G$46,0)-MAX(BU407-BT407,0)/Inputs!$B$24)*DCF!G$6</f>
        <v>-1474.4752606681543</v>
      </c>
      <c r="DC407" s="15">
        <f ca="1">(BV407*DCF!H$46-DCF!H$5*MAX(BV407*DCF!H$46,0)-MAX(BV407-BU407,0)/Inputs!$B$24)*DCF!H$6</f>
        <v>-2294.6199427281263</v>
      </c>
      <c r="DD407" s="15">
        <f ca="1">(BW407*DCF!I$46-DCF!I$5*MAX(BW407*DCF!I$46,0)-MAX(BW407-BV407,0)/Inputs!$B$24)*DCF!I$6</f>
        <v>-1888.7701737679865</v>
      </c>
      <c r="DE407" s="15">
        <f ca="1">(BX407*DCF!J$46-DCF!J$5*MAX(BX407*DCF!J$46,0)-MAX(BX407-BW407,0)/Inputs!$B$24)*DCF!J$6</f>
        <v>-481.38453008324257</v>
      </c>
      <c r="DF407" s="15">
        <f ca="1">(BY407*DCF!K$46-DCF!K$5*MAX(BY407*DCF!K$46,0)-MAX(BY407-BX407,0)/Inputs!$B$24)*DCF!K$6</f>
        <v>-1993.8613283580728</v>
      </c>
      <c r="DG407" s="15">
        <f ca="1">(BZ407*DCF!L$46-DCF!L$5*MAX(BZ407*DCF!L$46,0)-MAX(BZ407-BY407,0)/Inputs!$B$24)*DCF!L$6</f>
        <v>1228.8843126533343</v>
      </c>
      <c r="DH407" s="15">
        <f ca="1">(CA407*DCF!M$46-DCF!M$5*MAX(CA407*DCF!M$46,0)-MAX(CA407-BZ407,0)/Inputs!$B$24)*DCF!M$6</f>
        <v>2081.8655831086121</v>
      </c>
      <c r="DI407" s="15">
        <f ca="1">SUM(CB407:CL407)+BE407*DCF!M$10*(1+Inputs!$B$30)*(1-Inputs!$B$33)*(1-Inputs!$B$30/Inputs!$B$31)/(Inputs!$B$29-Inputs!$B$30)*DCF!M$6</f>
        <v>119900.43120838089</v>
      </c>
      <c r="DJ407" s="15">
        <f ca="1">SUM(CM407:CW407)+BP407*DCF!M$28*(1+Inputs!$B$30)*(1-Inputs!$B$33)*(1-Inputs!$B$30/Inputs!$B$31)/(Inputs!$B$29-Inputs!$B$30)*DCF!M$6</f>
        <v>399845.28612853657</v>
      </c>
      <c r="DK407" s="15">
        <f ca="1">SUM(CX407:DH407)+CA407*DCF!M$46*(1+Inputs!$B$30)*(1-Inputs!$B$33)*(1-Inputs!$B$30/Inputs!$B$31)/(Inputs!$B$29-Inputs!$B$30)*DCF!M$6</f>
        <v>146193.01477031017</v>
      </c>
      <c r="DM407" s="15">
        <f ca="1">DI407+DJ407+DK407+Inputs!$B$34+Inputs!$B$36-Inputs!$B$35</f>
        <v>742789.73210722767</v>
      </c>
    </row>
    <row r="408" spans="1:117" x14ac:dyDescent="0.75">
      <c r="A408" s="11">
        <v>395</v>
      </c>
      <c r="C408" s="24">
        <f t="shared" ca="1" si="249"/>
        <v>1.3826797641508386E-2</v>
      </c>
      <c r="D408" s="24">
        <f t="shared" ca="1" si="249"/>
        <v>-2.2598885619408389</v>
      </c>
      <c r="E408" s="24">
        <f t="shared" ca="1" si="249"/>
        <v>0.6751006230877401</v>
      </c>
      <c r="F408" s="24">
        <f t="shared" ca="1" si="249"/>
        <v>-0.4382890905960381</v>
      </c>
      <c r="G408" s="24">
        <f t="shared" ca="1" si="249"/>
        <v>-0.12488375801322144</v>
      </c>
      <c r="H408" s="24">
        <f t="shared" ca="1" si="249"/>
        <v>-0.45409917904544628</v>
      </c>
      <c r="I408" s="24">
        <f t="shared" ca="1" si="249"/>
        <v>-0.56369045712579413</v>
      </c>
      <c r="J408" s="24">
        <f t="shared" ca="1" si="249"/>
        <v>-0.65621162649864806</v>
      </c>
      <c r="K408" s="24">
        <f t="shared" ca="1" si="249"/>
        <v>-0.76407850935509014</v>
      </c>
      <c r="L408" s="24">
        <f t="shared" ca="1" si="249"/>
        <v>-0.56151136113539946</v>
      </c>
      <c r="M408" s="24">
        <f t="shared" ca="1" si="249"/>
        <v>-0.83879067455235734</v>
      </c>
      <c r="N408" s="24">
        <f ca="1">SQRT(Inputs!$B$38)*C408+SQRT(1-Inputs!$B$38)*_xlfn.NORM.S.INV(RAND())</f>
        <v>-8.6616123856258914E-2</v>
      </c>
      <c r="O408" s="24">
        <f ca="1">SQRT(Inputs!$B$38)*D408+SQRT(1-Inputs!$B$38)*_xlfn.NORM.S.INV(RAND())</f>
        <v>-1.37891613460423</v>
      </c>
      <c r="P408" s="24">
        <f ca="1">SQRT(Inputs!$B$38)*E408+SQRT(1-Inputs!$B$38)*_xlfn.NORM.S.INV(RAND())</f>
        <v>1.7651981654573619</v>
      </c>
      <c r="Q408" s="24">
        <f ca="1">SQRT(Inputs!$B$38)*F408+SQRT(1-Inputs!$B$38)*_xlfn.NORM.S.INV(RAND())</f>
        <v>-1.7248501003283609</v>
      </c>
      <c r="R408" s="24">
        <f ca="1">SQRT(Inputs!$B$38)*G408+SQRT(1-Inputs!$B$38)*_xlfn.NORM.S.INV(RAND())</f>
        <v>-0.25653337471959481</v>
      </c>
      <c r="S408" s="24">
        <f ca="1">SQRT(Inputs!$B$38)*H408+SQRT(1-Inputs!$B$38)*_xlfn.NORM.S.INV(RAND())</f>
        <v>0.41582949030930105</v>
      </c>
      <c r="T408" s="24">
        <f ca="1">SQRT(Inputs!$B$38)*I408+SQRT(1-Inputs!$B$38)*_xlfn.NORM.S.INV(RAND())</f>
        <v>-0.26409202753797317</v>
      </c>
      <c r="U408" s="24">
        <f ca="1">SQRT(Inputs!$B$38)*J408+SQRT(1-Inputs!$B$38)*_xlfn.NORM.S.INV(RAND())</f>
        <v>0.11094837523022016</v>
      </c>
      <c r="V408" s="24">
        <f ca="1">SQRT(Inputs!$B$38)*K408+SQRT(1-Inputs!$B$38)*_xlfn.NORM.S.INV(RAND())</f>
        <v>0.17216006676158901</v>
      </c>
      <c r="W408" s="24">
        <f ca="1">SQRT(Inputs!$B$38)*L408+SQRT(1-Inputs!$B$38)*_xlfn.NORM.S.INV(RAND())</f>
        <v>-0.90225183591910363</v>
      </c>
      <c r="X408" s="24">
        <f ca="1">SQRT(Inputs!$B$38)*M408+SQRT(1-Inputs!$B$38)*_xlfn.NORM.S.INV(RAND())</f>
        <v>-6.5425568541579437E-3</v>
      </c>
      <c r="Y408" s="24">
        <f ca="1">SQRT(Inputs!$B$38)*C408+SQRT(1-Inputs!$B$38)*_xlfn.NORM.S.INV(RAND())</f>
        <v>-1.3713818470275851</v>
      </c>
      <c r="Z408" s="24">
        <f ca="1">SQRT(Inputs!$B$38)*D408+SQRT(1-Inputs!$B$38)*_xlfn.NORM.S.INV(RAND())</f>
        <v>-0.57019889940874802</v>
      </c>
      <c r="AA408" s="24">
        <f ca="1">SQRT(Inputs!$B$38)*E408+SQRT(1-Inputs!$B$38)*_xlfn.NORM.S.INV(RAND())</f>
        <v>0.98681100947508993</v>
      </c>
      <c r="AB408" s="24">
        <f ca="1">SQRT(Inputs!$B$38)*F408+SQRT(1-Inputs!$B$38)*_xlfn.NORM.S.INV(RAND())</f>
        <v>-0.76786632109991904</v>
      </c>
      <c r="AC408" s="24">
        <f ca="1">SQRT(Inputs!$B$38)*G408+SQRT(1-Inputs!$B$38)*_xlfn.NORM.S.INV(RAND())</f>
        <v>-0.1867100249109947</v>
      </c>
      <c r="AD408" s="24">
        <f ca="1">SQRT(Inputs!$B$38)*H408+SQRT(1-Inputs!$B$38)*_xlfn.NORM.S.INV(RAND())</f>
        <v>-1.1667603120116565</v>
      </c>
      <c r="AE408" s="24">
        <f ca="1">SQRT(Inputs!$B$38)*I408+SQRT(1-Inputs!$B$38)*_xlfn.NORM.S.INV(RAND())</f>
        <v>-0.54059827096802271</v>
      </c>
      <c r="AF408" s="24">
        <f ca="1">SQRT(Inputs!$B$38)*J408+SQRT(1-Inputs!$B$38)*_xlfn.NORM.S.INV(RAND())</f>
        <v>-0.96008336652360071</v>
      </c>
      <c r="AG408" s="24">
        <f ca="1">SQRT(Inputs!$B$38)*K408+SQRT(1-Inputs!$B$38)*_xlfn.NORM.S.INV(RAND())</f>
        <v>0.2444152344975683</v>
      </c>
      <c r="AH408" s="24">
        <f ca="1">SQRT(Inputs!$B$38)*L408+SQRT(1-Inputs!$B$38)*_xlfn.NORM.S.INV(RAND())</f>
        <v>-2.4918425067019916</v>
      </c>
      <c r="AI408" s="24">
        <f ca="1">SQRT(Inputs!$B$38)*M408+SQRT(1-Inputs!$B$38)*_xlfn.NORM.S.INV(RAND())</f>
        <v>-0.37072654613256711</v>
      </c>
      <c r="AJ408" s="24">
        <f ca="1">SQRT(Inputs!$B$38)*C408+SQRT(1-Inputs!$B$38)*_xlfn.NORM.S.INV(RAND())</f>
        <v>0.75318802590137346</v>
      </c>
      <c r="AK408" s="24">
        <f ca="1">SQRT(Inputs!$B$38)*D408+SQRT(1-Inputs!$B$38)*_xlfn.NORM.S.INV(RAND())</f>
        <v>-0.19958076813119918</v>
      </c>
      <c r="AL408" s="24">
        <f ca="1">SQRT(Inputs!$B$38)*E408+SQRT(1-Inputs!$B$38)*_xlfn.NORM.S.INV(RAND())</f>
        <v>1.0984703042567951</v>
      </c>
      <c r="AM408" s="24">
        <f ca="1">SQRT(Inputs!$B$38)*F408+SQRT(1-Inputs!$B$38)*_xlfn.NORM.S.INV(RAND())</f>
        <v>-0.10807575738258321</v>
      </c>
      <c r="AN408" s="24">
        <f ca="1">SQRT(Inputs!$B$38)*G408+SQRT(1-Inputs!$B$38)*_xlfn.NORM.S.INV(RAND())</f>
        <v>0.27146933855398936</v>
      </c>
      <c r="AO408" s="24">
        <f ca="1">SQRT(Inputs!$B$38)*H408+SQRT(1-Inputs!$B$38)*_xlfn.NORM.S.INV(RAND())</f>
        <v>-0.82729149719933637</v>
      </c>
      <c r="AP408" s="24">
        <f ca="1">SQRT(Inputs!$B$38)*I408+SQRT(1-Inputs!$B$38)*_xlfn.NORM.S.INV(RAND())</f>
        <v>-0.57719876800178327</v>
      </c>
      <c r="AQ408" s="24">
        <f ca="1">SQRT(Inputs!$B$38)*J408+SQRT(1-Inputs!$B$38)*_xlfn.NORM.S.INV(RAND())</f>
        <v>-1.2122166176405789</v>
      </c>
      <c r="AR408" s="24">
        <f ca="1">SQRT(Inputs!$B$38)*K408+SQRT(1-Inputs!$B$38)*_xlfn.NORM.S.INV(RAND())</f>
        <v>-0.54996261924556533</v>
      </c>
      <c r="AS408" s="24">
        <f ca="1">SQRT(Inputs!$B$38)*L408+SQRT(1-Inputs!$B$38)*_xlfn.NORM.S.INV(RAND())</f>
        <v>-0.65804175272250842</v>
      </c>
      <c r="AT408" s="24">
        <f ca="1">SQRT(Inputs!$B$38)*M408+SQRT(1-Inputs!$B$38)*_xlfn.NORM.S.INV(RAND())</f>
        <v>0.64946358563755058</v>
      </c>
      <c r="AU408" s="15">
        <f ca="1">Inputs!$B$6*EXP($B$8-0.5*C$5^2+C$5*N408)</f>
        <v>4893.1502495005197</v>
      </c>
      <c r="AV408" s="15">
        <f t="shared" ca="1" si="219"/>
        <v>4863.0917455904309</v>
      </c>
      <c r="AW408" s="15">
        <f t="shared" ca="1" si="220"/>
        <v>7523.7298280009763</v>
      </c>
      <c r="AX408" s="15">
        <f t="shared" ca="1" si="221"/>
        <v>7405.029685957591</v>
      </c>
      <c r="AY408" s="15">
        <f t="shared" ca="1" si="222"/>
        <v>8782.5941590035727</v>
      </c>
      <c r="AZ408" s="15">
        <f t="shared" ca="1" si="223"/>
        <v>11244.641147269689</v>
      </c>
      <c r="BA408" s="15">
        <f t="shared" ca="1" si="224"/>
        <v>13385.434555690113</v>
      </c>
      <c r="BB408" s="15">
        <f t="shared" ca="1" si="225"/>
        <v>16571.032241441633</v>
      </c>
      <c r="BC408" s="15">
        <f t="shared" ca="1" si="226"/>
        <v>20635.394783252767</v>
      </c>
      <c r="BD408" s="15">
        <f t="shared" ca="1" si="227"/>
        <v>23234.4205535049</v>
      </c>
      <c r="BE408" s="15">
        <f t="shared" ca="1" si="228"/>
        <v>28453.842149937511</v>
      </c>
      <c r="BF408" s="15">
        <f ca="1">Inputs!$B$13*EXP($B$9-0.5*C$6^2+C$6*Y408)</f>
        <v>10538.557439201999</v>
      </c>
      <c r="BG408" s="15">
        <f t="shared" ca="1" si="229"/>
        <v>11587.982280528233</v>
      </c>
      <c r="BH408" s="15">
        <f t="shared" ca="1" si="230"/>
        <v>16676.103878989768</v>
      </c>
      <c r="BI408" s="15">
        <f t="shared" ca="1" si="231"/>
        <v>18138.455122628966</v>
      </c>
      <c r="BJ408" s="15">
        <f t="shared" ca="1" si="232"/>
        <v>21646.084103488523</v>
      </c>
      <c r="BK408" s="15">
        <f t="shared" ca="1" si="233"/>
        <v>22664.574973436505</v>
      </c>
      <c r="BL408" s="15">
        <f t="shared" ca="1" si="234"/>
        <v>25957.012211213179</v>
      </c>
      <c r="BM408" s="15">
        <f t="shared" ca="1" si="235"/>
        <v>28319.465173711633</v>
      </c>
      <c r="BN408" s="15">
        <f t="shared" ca="1" si="236"/>
        <v>35864.62555899904</v>
      </c>
      <c r="BO408" s="15">
        <f t="shared" ca="1" si="237"/>
        <v>33030.648369215807</v>
      </c>
      <c r="BP408" s="15">
        <f t="shared" ca="1" si="238"/>
        <v>38982.332497939169</v>
      </c>
      <c r="BQ408" s="15">
        <f ca="1">Inputs!$B$20*EXP($B$10-0.5*C$7^2+C$7*AJ408)</f>
        <v>5603.0783972237959</v>
      </c>
      <c r="BR408" s="15">
        <f t="shared" ca="1" si="239"/>
        <v>7135.7318420583269</v>
      </c>
      <c r="BS408" s="15">
        <f t="shared" ca="1" si="240"/>
        <v>13396.131592521457</v>
      </c>
      <c r="BT408" s="15">
        <f t="shared" ca="1" si="241"/>
        <v>17954.040203146727</v>
      </c>
      <c r="BU408" s="15">
        <f t="shared" ca="1" si="242"/>
        <v>26571.465441154593</v>
      </c>
      <c r="BV408" s="15">
        <f t="shared" ca="1" si="243"/>
        <v>30682.138161161616</v>
      </c>
      <c r="BW408" s="15">
        <f t="shared" ca="1" si="244"/>
        <v>37891.5955823123</v>
      </c>
      <c r="BX408" s="15">
        <f t="shared" ca="1" si="245"/>
        <v>41563.666157765721</v>
      </c>
      <c r="BY408" s="15">
        <f t="shared" ca="1" si="246"/>
        <v>52421.269027111652</v>
      </c>
      <c r="BZ408" s="15">
        <f t="shared" ca="1" si="247"/>
        <v>65173.613775844518</v>
      </c>
      <c r="CA408" s="15">
        <f t="shared" ca="1" si="248"/>
        <v>102748.69446767068</v>
      </c>
      <c r="CB408" s="15">
        <f ca="1">(AU408*DCF!C$10-DCF!C$5*MAX(AU408*DCF!C$10,0)-MAX(AU408-Inputs!$B$6,0)/Inputs!$B$10)*DCF!C$6</f>
        <v>1043.5669216922547</v>
      </c>
      <c r="CC408" s="15">
        <f ca="1">(AV408*DCF!D$10-DCF!D$5*MAX(AV408*DCF!D$10,0)-MAX(AV408-AU408,0)/Inputs!$B$10)*DCF!D$6</f>
        <v>1185.3456666225509</v>
      </c>
      <c r="CD408" s="15">
        <f ca="1">(AW408*DCF!E$10-DCF!E$5*MAX(AW408*DCF!E$10,0)-MAX(AW408-AV408,0)/Inputs!$B$10)*DCF!E$6</f>
        <v>1137.8235719418005</v>
      </c>
      <c r="CE408" s="15">
        <f ca="1">(AX408*DCF!F$10-DCF!F$5*MAX(AX408*DCF!F$10,0)-MAX(AX408-AW408,0)/Inputs!$B$10)*DCF!F$6</f>
        <v>1616.5061791729117</v>
      </c>
      <c r="CF408" s="15">
        <f ca="1">(AY408*DCF!G$10-DCF!G$5*MAX(AY408*DCF!G$10,0)-MAX(AY408-AX408,0)/Inputs!$B$10)*DCF!G$6</f>
        <v>1544.7726718730341</v>
      </c>
      <c r="CG408" s="15">
        <f ca="1">(AZ408*DCF!H$10-DCF!H$5*MAX(AZ408*DCF!H$10,0)-MAX(AZ408-AY408,0)/Inputs!$B$10)*DCF!H$6</f>
        <v>1745.9745635252814</v>
      </c>
      <c r="CH408" s="15">
        <f ca="1">(BA408*DCF!I$10-DCF!I$5*MAX(BA408*DCF!I$10,0)-MAX(BA408-AZ408,0)/Inputs!$B$10)*DCF!I$6</f>
        <v>2093.8654655811629</v>
      </c>
      <c r="CI408" s="15">
        <f ca="1">(BB408*DCF!J$10-DCF!J$5*MAX(BB408*DCF!J$10,0)-MAX(BB408-BA408,0)/Inputs!$B$10)*DCF!J$6</f>
        <v>2360.9027479616184</v>
      </c>
      <c r="CJ408" s="15">
        <f ca="1">(BC408*DCF!K$10-DCF!K$5*MAX(BC408*DCF!K$10,0)-MAX(BC408-BB408,0)/Inputs!$B$10)*DCF!K$6</f>
        <v>2753.0182688692294</v>
      </c>
      <c r="CK408" s="15">
        <f ca="1">(BD408*DCF!L$10-DCF!L$5*MAX(BD408*DCF!L$10,0)-MAX(BD408-BC408,0)/Inputs!$B$10)*DCF!L$6</f>
        <v>3168.0963304618376</v>
      </c>
      <c r="CL408" s="15">
        <f ca="1">(BE408*DCF!M$10-DCF!M$5*MAX(BE408*DCF!M$10,0)-MAX(BE408-BD408,0)/Inputs!$B$10)*DCF!M$6</f>
        <v>3391.6894719458373</v>
      </c>
      <c r="CM408" s="15">
        <f ca="1">(BF408*DCF!C$28-DCF!C$5*MAX(BF408*DCF!C$28,0)-MAX(BF408-Inputs!$B$13,0)/Inputs!$B$17)*DCF!C$6</f>
        <v>3216.2986172358887</v>
      </c>
      <c r="CN408" s="15">
        <f ca="1">(BG408*DCF!D$28-DCF!D$5*MAX(BG408*DCF!D$28,0)-MAX(BG408-BF408,0)/Inputs!$B$17)*DCF!D$6</f>
        <v>3189.0376102531222</v>
      </c>
      <c r="CO408" s="15">
        <f ca="1">(BH408*DCF!E$28-DCF!E$5*MAX(BH408*DCF!E$28,0)-MAX(BH408-BG408,0)/Inputs!$B$17)*DCF!E$6</f>
        <v>3720.1708304597269</v>
      </c>
      <c r="CP408" s="15">
        <f ca="1">(BI408*DCF!F$28-DCF!F$5*MAX(BI408*DCF!F$28,0)-MAX(BI408-BH408,0)/Inputs!$B$17)*DCF!F$6</f>
        <v>4657.868625112661</v>
      </c>
      <c r="CQ408" s="15">
        <f ca="1">(BJ408*DCF!G$28-DCF!G$5*MAX(BJ408*DCF!G$28,0)-MAX(BJ408-BI408,0)/Inputs!$B$17)*DCF!G$6</f>
        <v>5026.2922055797053</v>
      </c>
      <c r="CR408" s="15">
        <f ca="1">(BK408*DCF!H$28-DCF!H$5*MAX(BK408*DCF!H$28,0)-MAX(BK408-BJ408,0)/Inputs!$B$17)*DCF!H$6</f>
        <v>5446.9545443063653</v>
      </c>
      <c r="CS408" s="15">
        <f ca="1">(BL408*DCF!I$28-DCF!I$5*MAX(BL408*DCF!I$28,0)-MAX(BL408-BK408,0)/Inputs!$B$17)*DCF!I$6</f>
        <v>5631.3045748360682</v>
      </c>
      <c r="CT408" s="15">
        <f ca="1">(BM408*DCF!J$28-DCF!J$5*MAX(BM408*DCF!J$28,0)-MAX(BM408-BL408,0)/Inputs!$B$17)*DCF!J$6</f>
        <v>6004.3497500789199</v>
      </c>
      <c r="CU408" s="15">
        <f ca="1">(BN408*DCF!K$28-DCF!K$5*MAX(BN408*DCF!K$28,0)-MAX(BN408-BM408,0)/Inputs!$B$17)*DCF!K$6</f>
        <v>6649.8259297216518</v>
      </c>
      <c r="CV408" s="15">
        <f ca="1">(BO408*DCF!L$28-DCF!L$5*MAX(BO408*DCF!L$28,0)-MAX(BO408-BN408,0)/Inputs!$B$17)*DCF!L$6</f>
        <v>6590.3076587908154</v>
      </c>
      <c r="CW408" s="15">
        <f ca="1">(BP408*DCF!M$28-DCF!M$5*MAX(BP408*DCF!M$28,0)-MAX(BP408-BO408,0)/Inputs!$B$17)*DCF!M$6</f>
        <v>6712.4301901103508</v>
      </c>
      <c r="CX408" s="15">
        <f ca="1">(BQ408*DCF!C$46-DCF!C$5*MAX(BQ408*DCF!C$46,0)-MAX(BQ408-Inputs!$B$20,0)/Inputs!$B$24)*DCF!C$6</f>
        <v>-2403.5185200164869</v>
      </c>
      <c r="CY408" s="15">
        <f ca="1">(BR408*DCF!D$46-DCF!D$5*MAX(BR408*DCF!D$46,0)-MAX(BR408-BQ408,0)/Inputs!$B$24)*DCF!D$6</f>
        <v>-1871.8735207539053</v>
      </c>
      <c r="CZ408" s="15">
        <f ca="1">(BS408*DCF!E$46-DCF!E$5*MAX(BS408*DCF!E$46,0)-MAX(BS408-BR408,0)/Inputs!$B$24)*DCF!E$6</f>
        <v>-4051.7931207841152</v>
      </c>
      <c r="DA408" s="15">
        <f ca="1">(BT408*DCF!F$46-DCF!F$5*MAX(BT408*DCF!F$46,0)-MAX(BT408-BS408,0)/Inputs!$B$24)*DCF!F$6</f>
        <v>-2967.2053333056606</v>
      </c>
      <c r="DB408" s="15">
        <f ca="1">(BU408*DCF!G$46-DCF!G$5*MAX(BU408*DCF!G$46,0)-MAX(BU408-BT408,0)/Inputs!$B$24)*DCF!G$6</f>
        <v>-3792.5431891672952</v>
      </c>
      <c r="DC408" s="15">
        <f ca="1">(BV408*DCF!H$46-DCF!H$5*MAX(BV408*DCF!H$46,0)-MAX(BV408-BU408,0)/Inputs!$B$24)*DCF!H$6</f>
        <v>-1277.3663612325527</v>
      </c>
      <c r="DD408" s="15">
        <f ca="1">(BW408*DCF!I$46-DCF!I$5*MAX(BW408*DCF!I$46,0)-MAX(BW408-BV408,0)/Inputs!$B$24)*DCF!I$6</f>
        <v>-1194.4352381286585</v>
      </c>
      <c r="DE408" s="15">
        <f ca="1">(BX408*DCF!J$46-DCF!J$5*MAX(BX408*DCF!J$46,0)-MAX(BX408-BW408,0)/Inputs!$B$24)*DCF!J$6</f>
        <v>769.70770079969475</v>
      </c>
      <c r="DF408" s="15">
        <f ca="1">(BY408*DCF!K$46-DCF!K$5*MAX(BY408*DCF!K$46,0)-MAX(BY408-BX408,0)/Inputs!$B$24)*DCF!K$6</f>
        <v>334.65417634789338</v>
      </c>
      <c r="DG408" s="15">
        <f ca="1">(BZ408*DCF!L$46-DCF!L$5*MAX(BZ408*DCF!L$46,0)-MAX(BZ408-BY408,0)/Inputs!$B$24)*DCF!L$6</f>
        <v>1619.2528239892542</v>
      </c>
      <c r="DH408" s="15">
        <f ca="1">(CA408*DCF!M$46-DCF!M$5*MAX(CA408*DCF!M$46,0)-MAX(CA408-BZ408,0)/Inputs!$B$24)*DCF!M$6</f>
        <v>199.79077216311606</v>
      </c>
      <c r="DI408" s="15">
        <f ca="1">SUM(CB408:CL408)+BE408*DCF!M$10*(1+Inputs!$B$30)*(1-Inputs!$B$33)*(1-Inputs!$B$30/Inputs!$B$31)/(Inputs!$B$29-Inputs!$B$30)*DCF!M$6</f>
        <v>101228.98082603342</v>
      </c>
      <c r="DJ408" s="15">
        <f ca="1">SUM(CM408:CW408)+BP408*DCF!M$28*(1+Inputs!$B$30)*(1-Inputs!$B$33)*(1-Inputs!$B$30/Inputs!$B$31)/(Inputs!$B$29-Inputs!$B$30)*DCF!M$6</f>
        <v>201495.96964281352</v>
      </c>
      <c r="DK408" s="15">
        <f ca="1">SUM(CX408:DH408)+CA408*DCF!M$46*(1+Inputs!$B$30)*(1-Inputs!$B$33)*(1-Inputs!$B$30/Inputs!$B$31)/(Inputs!$B$29-Inputs!$B$30)*DCF!M$6</f>
        <v>144226.32319788437</v>
      </c>
      <c r="DM408" s="15">
        <f ca="1">DI408+DJ408+DK408+Inputs!$B$34+Inputs!$B$36-Inputs!$B$35</f>
        <v>523802.27366673131</v>
      </c>
    </row>
    <row r="409" spans="1:117" x14ac:dyDescent="0.75">
      <c r="A409" s="11">
        <v>396</v>
      </c>
      <c r="C409" s="24">
        <f t="shared" ca="1" si="249"/>
        <v>0.60550501791982569</v>
      </c>
      <c r="D409" s="24">
        <f t="shared" ca="1" si="249"/>
        <v>0.82428524875769871</v>
      </c>
      <c r="E409" s="24">
        <f t="shared" ca="1" si="249"/>
        <v>-0.63593463376380843</v>
      </c>
      <c r="F409" s="24">
        <f t="shared" ca="1" si="249"/>
        <v>-9.966509025123961E-2</v>
      </c>
      <c r="G409" s="24">
        <f t="shared" ca="1" si="249"/>
        <v>1.4239912534951698</v>
      </c>
      <c r="H409" s="24">
        <f t="shared" ca="1" si="249"/>
        <v>-1.1135463608078184</v>
      </c>
      <c r="I409" s="24">
        <f t="shared" ca="1" si="249"/>
        <v>0.28543188985672246</v>
      </c>
      <c r="J409" s="24">
        <f t="shared" ca="1" si="249"/>
        <v>-0.83389744229268126</v>
      </c>
      <c r="K409" s="24">
        <f t="shared" ca="1" si="249"/>
        <v>-0.28305316835040217</v>
      </c>
      <c r="L409" s="24">
        <f t="shared" ca="1" si="249"/>
        <v>1.0305881701295336</v>
      </c>
      <c r="M409" s="24">
        <f t="shared" ca="1" si="249"/>
        <v>-1.1649162671982167</v>
      </c>
      <c r="N409" s="24">
        <f ca="1">SQRT(Inputs!$B$38)*C409+SQRT(1-Inputs!$B$38)*_xlfn.NORM.S.INV(RAND())</f>
        <v>1.2664264811734827</v>
      </c>
      <c r="O409" s="24">
        <f ca="1">SQRT(Inputs!$B$38)*D409+SQRT(1-Inputs!$B$38)*_xlfn.NORM.S.INV(RAND())</f>
        <v>1.417793595131565</v>
      </c>
      <c r="P409" s="24">
        <f ca="1">SQRT(Inputs!$B$38)*E409+SQRT(1-Inputs!$B$38)*_xlfn.NORM.S.INV(RAND())</f>
        <v>0.31187325758387291</v>
      </c>
      <c r="Q409" s="24">
        <f ca="1">SQRT(Inputs!$B$38)*F409+SQRT(1-Inputs!$B$38)*_xlfn.NORM.S.INV(RAND())</f>
        <v>0.86181427373449937</v>
      </c>
      <c r="R409" s="24">
        <f ca="1">SQRT(Inputs!$B$38)*G409+SQRT(1-Inputs!$B$38)*_xlfn.NORM.S.INV(RAND())</f>
        <v>1.8231516467198023</v>
      </c>
      <c r="S409" s="24">
        <f ca="1">SQRT(Inputs!$B$38)*H409+SQRT(1-Inputs!$B$38)*_xlfn.NORM.S.INV(RAND())</f>
        <v>1.0933640257951005</v>
      </c>
      <c r="T409" s="24">
        <f ca="1">SQRT(Inputs!$B$38)*I409+SQRT(1-Inputs!$B$38)*_xlfn.NORM.S.INV(RAND())</f>
        <v>1.4471680197766912</v>
      </c>
      <c r="U409" s="24">
        <f ca="1">SQRT(Inputs!$B$38)*J409+SQRT(1-Inputs!$B$38)*_xlfn.NORM.S.INV(RAND())</f>
        <v>-1.7799934428263251</v>
      </c>
      <c r="V409" s="24">
        <f ca="1">SQRT(Inputs!$B$38)*K409+SQRT(1-Inputs!$B$38)*_xlfn.NORM.S.INV(RAND())</f>
        <v>0.7828473416237004</v>
      </c>
      <c r="W409" s="24">
        <f ca="1">SQRT(Inputs!$B$38)*L409+SQRT(1-Inputs!$B$38)*_xlfn.NORM.S.INV(RAND())</f>
        <v>0.32254650634683313</v>
      </c>
      <c r="X409" s="24">
        <f ca="1">SQRT(Inputs!$B$38)*M409+SQRT(1-Inputs!$B$38)*_xlfn.NORM.S.INV(RAND())</f>
        <v>-0.15966797757270829</v>
      </c>
      <c r="Y409" s="24">
        <f ca="1">SQRT(Inputs!$B$38)*C409+SQRT(1-Inputs!$B$38)*_xlfn.NORM.S.INV(RAND())</f>
        <v>-0.21235076396113134</v>
      </c>
      <c r="Z409" s="24">
        <f ca="1">SQRT(Inputs!$B$38)*D409+SQRT(1-Inputs!$B$38)*_xlfn.NORM.S.INV(RAND())</f>
        <v>1.4711355141677804</v>
      </c>
      <c r="AA409" s="24">
        <f ca="1">SQRT(Inputs!$B$38)*E409+SQRT(1-Inputs!$B$38)*_xlfn.NORM.S.INV(RAND())</f>
        <v>-0.66074940702139295</v>
      </c>
      <c r="AB409" s="24">
        <f ca="1">SQRT(Inputs!$B$38)*F409+SQRT(1-Inputs!$B$38)*_xlfn.NORM.S.INV(RAND())</f>
        <v>0.70002565676907103</v>
      </c>
      <c r="AC409" s="24">
        <f ca="1">SQRT(Inputs!$B$38)*G409+SQRT(1-Inputs!$B$38)*_xlfn.NORM.S.INV(RAND())</f>
        <v>0.11161962230327305</v>
      </c>
      <c r="AD409" s="24">
        <f ca="1">SQRT(Inputs!$B$38)*H409+SQRT(1-Inputs!$B$38)*_xlfn.NORM.S.INV(RAND())</f>
        <v>0.80671299633433058</v>
      </c>
      <c r="AE409" s="24">
        <f ca="1">SQRT(Inputs!$B$38)*I409+SQRT(1-Inputs!$B$38)*_xlfn.NORM.S.INV(RAND())</f>
        <v>0.91751025273556652</v>
      </c>
      <c r="AF409" s="24">
        <f ca="1">SQRT(Inputs!$B$38)*J409+SQRT(1-Inputs!$B$38)*_xlfn.NORM.S.INV(RAND())</f>
        <v>-0.62415884668693844</v>
      </c>
      <c r="AG409" s="24">
        <f ca="1">SQRT(Inputs!$B$38)*K409+SQRT(1-Inputs!$B$38)*_xlfn.NORM.S.INV(RAND())</f>
        <v>-1.2751749937652292</v>
      </c>
      <c r="AH409" s="24">
        <f ca="1">SQRT(Inputs!$B$38)*L409+SQRT(1-Inputs!$B$38)*_xlfn.NORM.S.INV(RAND())</f>
        <v>0.30294031444446012</v>
      </c>
      <c r="AI409" s="24">
        <f ca="1">SQRT(Inputs!$B$38)*M409+SQRT(1-Inputs!$B$38)*_xlfn.NORM.S.INV(RAND())</f>
        <v>-1.0293321806904734</v>
      </c>
      <c r="AJ409" s="24">
        <f ca="1">SQRT(Inputs!$B$38)*C409+SQRT(1-Inputs!$B$38)*_xlfn.NORM.S.INV(RAND())</f>
        <v>1.6227043464880013</v>
      </c>
      <c r="AK409" s="24">
        <f ca="1">SQRT(Inputs!$B$38)*D409+SQRT(1-Inputs!$B$38)*_xlfn.NORM.S.INV(RAND())</f>
        <v>-0.15302180581622105</v>
      </c>
      <c r="AL409" s="24">
        <f ca="1">SQRT(Inputs!$B$38)*E409+SQRT(1-Inputs!$B$38)*_xlfn.NORM.S.INV(RAND())</f>
        <v>-0.11367119597269057</v>
      </c>
      <c r="AM409" s="24">
        <f ca="1">SQRT(Inputs!$B$38)*F409+SQRT(1-Inputs!$B$38)*_xlfn.NORM.S.INV(RAND())</f>
        <v>-0.45260470312270901</v>
      </c>
      <c r="AN409" s="24">
        <f ca="1">SQRT(Inputs!$B$38)*G409+SQRT(1-Inputs!$B$38)*_xlfn.NORM.S.INV(RAND())</f>
        <v>1.8677757538809741</v>
      </c>
      <c r="AO409" s="24">
        <f ca="1">SQRT(Inputs!$B$38)*H409+SQRT(1-Inputs!$B$38)*_xlfn.NORM.S.INV(RAND())</f>
        <v>-0.73778286129751858</v>
      </c>
      <c r="AP409" s="24">
        <f ca="1">SQRT(Inputs!$B$38)*I409+SQRT(1-Inputs!$B$38)*_xlfn.NORM.S.INV(RAND())</f>
        <v>-0.16818263607785494</v>
      </c>
      <c r="AQ409" s="24">
        <f ca="1">SQRT(Inputs!$B$38)*J409+SQRT(1-Inputs!$B$38)*_xlfn.NORM.S.INV(RAND())</f>
        <v>-1.2502685504596371</v>
      </c>
      <c r="AR409" s="24">
        <f ca="1">SQRT(Inputs!$B$38)*K409+SQRT(1-Inputs!$B$38)*_xlfn.NORM.S.INV(RAND())</f>
        <v>-9.390578669609069E-2</v>
      </c>
      <c r="AS409" s="24">
        <f ca="1">SQRT(Inputs!$B$38)*L409+SQRT(1-Inputs!$B$38)*_xlfn.NORM.S.INV(RAND())</f>
        <v>1.1723224094766167</v>
      </c>
      <c r="AT409" s="24">
        <f ca="1">SQRT(Inputs!$B$38)*M409+SQRT(1-Inputs!$B$38)*_xlfn.NORM.S.INV(RAND())</f>
        <v>-1.5400678336531231</v>
      </c>
      <c r="AU409" s="15">
        <f ca="1">Inputs!$B$6*EXP($B$8-0.5*C$5^2+C$5*N409)</f>
        <v>6091.2754078089183</v>
      </c>
      <c r="AV409" s="15">
        <f t="shared" ca="1" si="219"/>
        <v>9133.0655289431525</v>
      </c>
      <c r="AW409" s="15">
        <f t="shared" ca="1" si="220"/>
        <v>11614.599141020317</v>
      </c>
      <c r="AX409" s="15">
        <f t="shared" ca="1" si="221"/>
        <v>15792.257362804086</v>
      </c>
      <c r="AY409" s="15">
        <f t="shared" ca="1" si="222"/>
        <v>23879.355220636815</v>
      </c>
      <c r="AZ409" s="15">
        <f t="shared" ca="1" si="223"/>
        <v>32941.848640553362</v>
      </c>
      <c r="BA409" s="15">
        <f t="shared" ca="1" si="224"/>
        <v>46904.765084792911</v>
      </c>
      <c r="BB409" s="15">
        <f t="shared" ca="1" si="225"/>
        <v>48045.835037832432</v>
      </c>
      <c r="BC409" s="15">
        <f t="shared" ca="1" si="226"/>
        <v>63462.976975223741</v>
      </c>
      <c r="BD409" s="15">
        <f t="shared" ca="1" si="227"/>
        <v>80129.448683995055</v>
      </c>
      <c r="BE409" s="15">
        <f t="shared" ca="1" si="228"/>
        <v>96770.781118639978</v>
      </c>
      <c r="BF409" s="15">
        <f ca="1">Inputs!$B$13*EXP($B$9-0.5*C$6^2+C$6*Y409)</f>
        <v>13260.847591993335</v>
      </c>
      <c r="BG409" s="15">
        <f t="shared" ca="1" si="229"/>
        <v>21074.818943499049</v>
      </c>
      <c r="BH409" s="15">
        <f t="shared" ca="1" si="230"/>
        <v>23076.783533238107</v>
      </c>
      <c r="BI409" s="15">
        <f t="shared" ca="1" si="231"/>
        <v>31463.297933988302</v>
      </c>
      <c r="BJ409" s="15">
        <f t="shared" ca="1" si="232"/>
        <v>39197.575519955528</v>
      </c>
      <c r="BK409" s="15">
        <f t="shared" ca="1" si="233"/>
        <v>53692.248436028422</v>
      </c>
      <c r="BL409" s="15">
        <f t="shared" ca="1" si="234"/>
        <v>74281.800219329249</v>
      </c>
      <c r="BM409" s="15">
        <f t="shared" ca="1" si="235"/>
        <v>84496.0386183519</v>
      </c>
      <c r="BN409" s="15">
        <f t="shared" ca="1" si="236"/>
        <v>89193.244895157055</v>
      </c>
      <c r="BO409" s="15">
        <f t="shared" ca="1" si="237"/>
        <v>113676.41365882139</v>
      </c>
      <c r="BP409" s="15">
        <f t="shared" ca="1" si="238"/>
        <v>124513.10404189392</v>
      </c>
      <c r="BQ409" s="15">
        <f ca="1">Inputs!$B$20*EXP($B$10-0.5*C$7^2+C$7*AJ409)</f>
        <v>7627.1827709772851</v>
      </c>
      <c r="BR409" s="15">
        <f t="shared" ca="1" si="239"/>
        <v>9858.1980489062589</v>
      </c>
      <c r="BS409" s="15">
        <f t="shared" ca="1" si="240"/>
        <v>13066.137959246536</v>
      </c>
      <c r="BT409" s="15">
        <f t="shared" ca="1" si="241"/>
        <v>15998.454710483946</v>
      </c>
      <c r="BU409" s="15">
        <f t="shared" ca="1" si="242"/>
        <v>34840.235761768672</v>
      </c>
      <c r="BV409" s="15">
        <f t="shared" ca="1" si="243"/>
        <v>41049.630690614009</v>
      </c>
      <c r="BW409" s="15">
        <f t="shared" ca="1" si="244"/>
        <v>55279.296971802469</v>
      </c>
      <c r="BX409" s="15">
        <f t="shared" ca="1" si="245"/>
        <v>60175.607223967556</v>
      </c>
      <c r="BY409" s="15">
        <f t="shared" ca="1" si="246"/>
        <v>82814.904546970429</v>
      </c>
      <c r="BZ409" s="15">
        <f t="shared" ca="1" si="247"/>
        <v>144146.93670336742</v>
      </c>
      <c r="CA409" s="15">
        <f t="shared" ca="1" si="248"/>
        <v>154004.70718975994</v>
      </c>
      <c r="CB409" s="15">
        <f ca="1">(AU409*DCF!C$10-DCF!C$5*MAX(AU409*DCF!C$10,0)-MAX(AU409-Inputs!$B$6,0)/Inputs!$B$10)*DCF!C$6</f>
        <v>1035.0240757587017</v>
      </c>
      <c r="CC409" s="15">
        <f ca="1">(AV409*DCF!D$10-DCF!D$5*MAX(AV409*DCF!D$10,0)-MAX(AV409-AU409,0)/Inputs!$B$10)*DCF!D$6</f>
        <v>1484.4619364562161</v>
      </c>
      <c r="CD409" s="15">
        <f ca="1">(AW409*DCF!E$10-DCF!E$5*MAX(AW409*DCF!E$10,0)-MAX(AW409-AV409,0)/Inputs!$B$10)*DCF!E$6</f>
        <v>2122.6819188949189</v>
      </c>
      <c r="CE409" s="15">
        <f ca="1">(AX409*DCF!F$10-DCF!F$5*MAX(AX409*DCF!F$10,0)-MAX(AX409-AW409,0)/Inputs!$B$10)*DCF!F$6</f>
        <v>2578.1575147859912</v>
      </c>
      <c r="CF409" s="15">
        <f ca="1">(AY409*DCF!G$10-DCF!G$5*MAX(AY409*DCF!G$10,0)-MAX(AY409-AX409,0)/Inputs!$B$10)*DCF!G$6</f>
        <v>3365.6187670482359</v>
      </c>
      <c r="CG409" s="15">
        <f ca="1">(AZ409*DCF!H$10-DCF!H$5*MAX(AZ409*DCF!H$10,0)-MAX(AZ409-AY409,0)/Inputs!$B$10)*DCF!H$6</f>
        <v>4786.4753687733391</v>
      </c>
      <c r="CH409" s="15">
        <f ca="1">(BA409*DCF!I$10-DCF!I$5*MAX(BA409*DCF!I$10,0)-MAX(BA409-AZ409,0)/Inputs!$B$10)*DCF!I$6</f>
        <v>6277.3819767250434</v>
      </c>
      <c r="CI409" s="15">
        <f ca="1">(BB409*DCF!J$10-DCF!J$5*MAX(BB409*DCF!J$10,0)-MAX(BB409-BA409,0)/Inputs!$B$10)*DCF!J$6</f>
        <v>8071.8664263536048</v>
      </c>
      <c r="CJ409" s="15">
        <f ca="1">(BC409*DCF!K$10-DCF!K$5*MAX(BC409*DCF!K$10,0)-MAX(BC409-BB409,0)/Inputs!$B$10)*DCF!K$6</f>
        <v>8058.3548925231225</v>
      </c>
      <c r="CK409" s="15">
        <f ca="1">(BD409*DCF!L$10-DCF!L$5*MAX(BD409*DCF!L$10,0)-MAX(BD409-BC409,0)/Inputs!$B$10)*DCF!L$6</f>
        <v>9929.799954877064</v>
      </c>
      <c r="CL409" s="15">
        <f ca="1">(BE409*DCF!M$10-DCF!M$5*MAX(BE409*DCF!M$10,0)-MAX(BE409-BD409,0)/Inputs!$B$10)*DCF!M$6</f>
        <v>11667.623883216702</v>
      </c>
      <c r="CM409" s="15">
        <f ca="1">(BF409*DCF!C$28-DCF!C$5*MAX(BF409*DCF!C$28,0)-MAX(BF409-Inputs!$B$13,0)/Inputs!$B$17)*DCF!C$6</f>
        <v>3614.3644596196827</v>
      </c>
      <c r="CN409" s="15">
        <f ca="1">(BG409*DCF!D$28-DCF!D$5*MAX(BG409*DCF!D$28,0)-MAX(BG409-BF409,0)/Inputs!$B$17)*DCF!D$6</f>
        <v>4539.9418875701576</v>
      </c>
      <c r="CO409" s="15">
        <f ca="1">(BH409*DCF!E$28-DCF!E$5*MAX(BH409*DCF!E$28,0)-MAX(BH409-BG409,0)/Inputs!$B$17)*DCF!E$6</f>
        <v>6141.1963480229942</v>
      </c>
      <c r="CP409" s="15">
        <f ca="1">(BI409*DCF!F$28-DCF!F$5*MAX(BI409*DCF!F$28,0)-MAX(BI409-BH409,0)/Inputs!$B$17)*DCF!F$6</f>
        <v>7014.559113045163</v>
      </c>
      <c r="CQ409" s="15">
        <f ca="1">(BJ409*DCF!G$28-DCF!G$5*MAX(BJ409*DCF!G$28,0)-MAX(BJ409-BI409,0)/Inputs!$B$17)*DCF!G$6</f>
        <v>8869.2792751745328</v>
      </c>
      <c r="CR409" s="15">
        <f ca="1">(BK409*DCF!H$28-DCF!H$5*MAX(BK409*DCF!H$28,0)-MAX(BK409-BJ409,0)/Inputs!$B$17)*DCF!H$6</f>
        <v>11026.620011044915</v>
      </c>
      <c r="CS409" s="15">
        <f ca="1">(BL409*DCF!I$28-DCF!I$5*MAX(BL409*DCF!I$28,0)-MAX(BL409-BK409,0)/Inputs!$B$17)*DCF!I$6</f>
        <v>14512.359023194876</v>
      </c>
      <c r="CT409" s="15">
        <f ca="1">(BM409*DCF!J$28-DCF!J$5*MAX(BM409*DCF!J$28,0)-MAX(BM409-BL409,0)/Inputs!$B$17)*DCF!J$6</f>
        <v>17495.306597458628</v>
      </c>
      <c r="CU409" s="15">
        <f ca="1">(BN409*DCF!K$28-DCF!K$5*MAX(BN409*DCF!K$28,0)-MAX(BN409-BM409,0)/Inputs!$B$17)*DCF!K$6</f>
        <v>18260.772616099239</v>
      </c>
      <c r="CV409" s="15">
        <f ca="1">(BO409*DCF!L$28-DCF!L$5*MAX(BO409*DCF!L$28,0)-MAX(BO409-BN409,0)/Inputs!$B$17)*DCF!L$6</f>
        <v>19910.519207545578</v>
      </c>
      <c r="CW409" s="15">
        <f ca="1">(BP409*DCF!M$28-DCF!M$5*MAX(BP409*DCF!M$28,0)-MAX(BP409-BO409,0)/Inputs!$B$17)*DCF!M$6</f>
        <v>22294.473936413877</v>
      </c>
      <c r="CX409" s="15">
        <f ca="1">(BQ409*DCF!C$46-DCF!C$5*MAX(BQ409*DCF!C$46,0)-MAX(BQ409-Inputs!$B$20,0)/Inputs!$B$24)*DCF!C$6</f>
        <v>-3805.9003032175187</v>
      </c>
      <c r="CY409" s="15">
        <f ca="1">(BR409*DCF!D$46-DCF!D$5*MAX(BR409*DCF!D$46,0)-MAX(BR409-BQ409,0)/Inputs!$B$24)*DCF!D$6</f>
        <v>-2634.5202107820628</v>
      </c>
      <c r="CZ409" s="15">
        <f ca="1">(BS409*DCF!E$46-DCF!E$5*MAX(BS409*DCF!E$46,0)-MAX(BS409-BR409,0)/Inputs!$B$24)*DCF!E$6</f>
        <v>-2809.5751630011637</v>
      </c>
      <c r="DA409" s="15">
        <f ca="1">(BT409*DCF!F$46-DCF!F$5*MAX(BT409*DCF!F$46,0)-MAX(BT409-BS409,0)/Inputs!$B$24)*DCF!F$6</f>
        <v>-2232.857848693413</v>
      </c>
      <c r="DB409" s="15">
        <f ca="1">(BU409*DCF!G$46-DCF!G$5*MAX(BU409*DCF!G$46,0)-MAX(BU409-BT409,0)/Inputs!$B$24)*DCF!G$6</f>
        <v>-7509.9595726386942</v>
      </c>
      <c r="DC409" s="15">
        <f ca="1">(BV409*DCF!H$46-DCF!H$5*MAX(BV409*DCF!H$46,0)-MAX(BV409-BU409,0)/Inputs!$B$24)*DCF!H$6</f>
        <v>-1929.5314285447373</v>
      </c>
      <c r="DD409" s="15">
        <f ca="1">(BW409*DCF!I$46-DCF!I$5*MAX(BW409*DCF!I$46,0)-MAX(BW409-BV409,0)/Inputs!$B$24)*DCF!I$6</f>
        <v>-2808.0899186663819</v>
      </c>
      <c r="DE409" s="15">
        <f ca="1">(BX409*DCF!J$46-DCF!J$5*MAX(BX409*DCF!J$46,0)-MAX(BX409-BW409,0)/Inputs!$B$24)*DCF!J$6</f>
        <v>1225.7787842161099</v>
      </c>
      <c r="DF409" s="15">
        <f ca="1">(BY409*DCF!K$46-DCF!K$5*MAX(BY409*DCF!K$46,0)-MAX(BY409-BX409,0)/Inputs!$B$24)*DCF!K$6</f>
        <v>-815.36132315352575</v>
      </c>
      <c r="DG409" s="15">
        <f ca="1">(BZ409*DCF!L$46-DCF!L$5*MAX(BZ409*DCF!L$46,0)-MAX(BZ409-BY409,0)/Inputs!$B$24)*DCF!L$6</f>
        <v>-3915.4313078914165</v>
      </c>
      <c r="DH409" s="15">
        <f ca="1">(CA409*DCF!M$46-DCF!M$5*MAX(CA409*DCF!M$46,0)-MAX(CA409-BZ409,0)/Inputs!$B$24)*DCF!M$6</f>
        <v>10012.536469191986</v>
      </c>
      <c r="DI409" s="15">
        <f ca="1">SUM(CB409:CL409)+BE409*DCF!M$10*(1+Inputs!$B$30)*(1-Inputs!$B$33)*(1-Inputs!$B$30/Inputs!$B$31)/(Inputs!$B$29-Inputs!$B$30)*DCF!M$6</f>
        <v>328691.81022969156</v>
      </c>
      <c r="DJ409" s="15">
        <f ca="1">SUM(CM409:CW409)+BP409*DCF!M$28*(1+Inputs!$B$30)*(1-Inputs!$B$33)*(1-Inputs!$B$30/Inputs!$B$31)/(Inputs!$B$29-Inputs!$B$30)*DCF!M$6</f>
        <v>595708.2125604382</v>
      </c>
      <c r="DK409" s="15">
        <f ca="1">SUM(CX409:DH409)+CA409*DCF!M$46*(1+Inputs!$B$30)*(1-Inputs!$B$33)*(1-Inputs!$B$30/Inputs!$B$31)/(Inputs!$B$29-Inputs!$B$30)*DCF!M$6</f>
        <v>220886.6085160003</v>
      </c>
      <c r="DM409" s="15">
        <f ca="1">DI409+DJ409+DK409+Inputs!$B$34+Inputs!$B$36-Inputs!$B$35</f>
        <v>1222137.63130613</v>
      </c>
    </row>
    <row r="410" spans="1:117" x14ac:dyDescent="0.75">
      <c r="A410" s="11">
        <v>397</v>
      </c>
      <c r="C410" s="24">
        <f t="shared" ca="1" si="249"/>
        <v>0.29771583176893152</v>
      </c>
      <c r="D410" s="24">
        <f t="shared" ca="1" si="249"/>
        <v>-0.50870416517808936</v>
      </c>
      <c r="E410" s="24">
        <f t="shared" ca="1" si="249"/>
        <v>1.1552048258106522</v>
      </c>
      <c r="F410" s="24">
        <f t="shared" ca="1" si="249"/>
        <v>0.58574427541678353</v>
      </c>
      <c r="G410" s="24">
        <f t="shared" ca="1" si="249"/>
        <v>0.14781447707197104</v>
      </c>
      <c r="H410" s="24">
        <f t="shared" ca="1" si="249"/>
        <v>0.72064715635241994</v>
      </c>
      <c r="I410" s="24">
        <f t="shared" ca="1" si="249"/>
        <v>-0.42087739728500173</v>
      </c>
      <c r="J410" s="24">
        <f t="shared" ca="1" si="249"/>
        <v>0.4598100467333453</v>
      </c>
      <c r="K410" s="24">
        <f t="shared" ca="1" si="249"/>
        <v>1.1725448966147483</v>
      </c>
      <c r="L410" s="24">
        <f t="shared" ca="1" si="249"/>
        <v>-0.48953237513294939</v>
      </c>
      <c r="M410" s="24">
        <f t="shared" ca="1" si="249"/>
        <v>-0.58165092112464767</v>
      </c>
      <c r="N410" s="24">
        <f ca="1">SQRT(Inputs!$B$38)*C410+SQRT(1-Inputs!$B$38)*_xlfn.NORM.S.INV(RAND())</f>
        <v>0.21974887924631994</v>
      </c>
      <c r="O410" s="24">
        <f ca="1">SQRT(Inputs!$B$38)*D410+SQRT(1-Inputs!$B$38)*_xlfn.NORM.S.INV(RAND())</f>
        <v>0.60454844695053478</v>
      </c>
      <c r="P410" s="24">
        <f ca="1">SQRT(Inputs!$B$38)*E410+SQRT(1-Inputs!$B$38)*_xlfn.NORM.S.INV(RAND())</f>
        <v>-0.89527815357768004</v>
      </c>
      <c r="Q410" s="24">
        <f ca="1">SQRT(Inputs!$B$38)*F410+SQRT(1-Inputs!$B$38)*_xlfn.NORM.S.INV(RAND())</f>
        <v>0.53513737047608323</v>
      </c>
      <c r="R410" s="24">
        <f ca="1">SQRT(Inputs!$B$38)*G410+SQRT(1-Inputs!$B$38)*_xlfn.NORM.S.INV(RAND())</f>
        <v>0.77866171391700156</v>
      </c>
      <c r="S410" s="24">
        <f ca="1">SQRT(Inputs!$B$38)*H410+SQRT(1-Inputs!$B$38)*_xlfn.NORM.S.INV(RAND())</f>
        <v>-1.0006264652750392</v>
      </c>
      <c r="T410" s="24">
        <f ca="1">SQRT(Inputs!$B$38)*I410+SQRT(1-Inputs!$B$38)*_xlfn.NORM.S.INV(RAND())</f>
        <v>-1.7899277632021855</v>
      </c>
      <c r="U410" s="24">
        <f ca="1">SQRT(Inputs!$B$38)*J410+SQRT(1-Inputs!$B$38)*_xlfn.NORM.S.INV(RAND())</f>
        <v>-0.70741886382435371</v>
      </c>
      <c r="V410" s="24">
        <f ca="1">SQRT(Inputs!$B$38)*K410+SQRT(1-Inputs!$B$38)*_xlfn.NORM.S.INV(RAND())</f>
        <v>1.9918039853160607</v>
      </c>
      <c r="W410" s="24">
        <f ca="1">SQRT(Inputs!$B$38)*L410+SQRT(1-Inputs!$B$38)*_xlfn.NORM.S.INV(RAND())</f>
        <v>8.1883633337900275E-2</v>
      </c>
      <c r="X410" s="24">
        <f ca="1">SQRT(Inputs!$B$38)*M410+SQRT(1-Inputs!$B$38)*_xlfn.NORM.S.INV(RAND())</f>
        <v>2.1443283774509714E-2</v>
      </c>
      <c r="Y410" s="24">
        <f ca="1">SQRT(Inputs!$B$38)*C410+SQRT(1-Inputs!$B$38)*_xlfn.NORM.S.INV(RAND())</f>
        <v>-8.77611319551726E-2</v>
      </c>
      <c r="Z410" s="24">
        <f ca="1">SQRT(Inputs!$B$38)*D410+SQRT(1-Inputs!$B$38)*_xlfn.NORM.S.INV(RAND())</f>
        <v>0.8661459623151162</v>
      </c>
      <c r="AA410" s="24">
        <f ca="1">SQRT(Inputs!$B$38)*E410+SQRT(1-Inputs!$B$38)*_xlfn.NORM.S.INV(RAND())</f>
        <v>1.6341288490368786</v>
      </c>
      <c r="AB410" s="24">
        <f ca="1">SQRT(Inputs!$B$38)*F410+SQRT(1-Inputs!$B$38)*_xlfn.NORM.S.INV(RAND())</f>
        <v>0.50912895403370928</v>
      </c>
      <c r="AC410" s="24">
        <f ca="1">SQRT(Inputs!$B$38)*G410+SQRT(1-Inputs!$B$38)*_xlfn.NORM.S.INV(RAND())</f>
        <v>1.2380718735964324</v>
      </c>
      <c r="AD410" s="24">
        <f ca="1">SQRT(Inputs!$B$38)*H410+SQRT(1-Inputs!$B$38)*_xlfn.NORM.S.INV(RAND())</f>
        <v>3.0875741128892797E-2</v>
      </c>
      <c r="AE410" s="24">
        <f ca="1">SQRT(Inputs!$B$38)*I410+SQRT(1-Inputs!$B$38)*_xlfn.NORM.S.INV(RAND())</f>
        <v>-2.2688469906902249</v>
      </c>
      <c r="AF410" s="24">
        <f ca="1">SQRT(Inputs!$B$38)*J410+SQRT(1-Inputs!$B$38)*_xlfn.NORM.S.INV(RAND())</f>
        <v>0.20830612406668475</v>
      </c>
      <c r="AG410" s="24">
        <f ca="1">SQRT(Inputs!$B$38)*K410+SQRT(1-Inputs!$B$38)*_xlfn.NORM.S.INV(RAND())</f>
        <v>1.5890736203801188</v>
      </c>
      <c r="AH410" s="24">
        <f ca="1">SQRT(Inputs!$B$38)*L410+SQRT(1-Inputs!$B$38)*_xlfn.NORM.S.INV(RAND())</f>
        <v>-8.5437498866614864E-2</v>
      </c>
      <c r="AI410" s="24">
        <f ca="1">SQRT(Inputs!$B$38)*M410+SQRT(1-Inputs!$B$38)*_xlfn.NORM.S.INV(RAND())</f>
        <v>0.71942409031374699</v>
      </c>
      <c r="AJ410" s="24">
        <f ca="1">SQRT(Inputs!$B$38)*C410+SQRT(1-Inputs!$B$38)*_xlfn.NORM.S.INV(RAND())</f>
        <v>1.3330792768679491</v>
      </c>
      <c r="AK410" s="24">
        <f ca="1">SQRT(Inputs!$B$38)*D410+SQRT(1-Inputs!$B$38)*_xlfn.NORM.S.INV(RAND())</f>
        <v>-1.4947962236635588</v>
      </c>
      <c r="AL410" s="24">
        <f ca="1">SQRT(Inputs!$B$38)*E410+SQRT(1-Inputs!$B$38)*_xlfn.NORM.S.INV(RAND())</f>
        <v>1.7629291492867489</v>
      </c>
      <c r="AM410" s="24">
        <f ca="1">SQRT(Inputs!$B$38)*F410+SQRT(1-Inputs!$B$38)*_xlfn.NORM.S.INV(RAND())</f>
        <v>0.57685570087129934</v>
      </c>
      <c r="AN410" s="24">
        <f ca="1">SQRT(Inputs!$B$38)*G410+SQRT(1-Inputs!$B$38)*_xlfn.NORM.S.INV(RAND())</f>
        <v>1.9206783457904835</v>
      </c>
      <c r="AO410" s="24">
        <f ca="1">SQRT(Inputs!$B$38)*H410+SQRT(1-Inputs!$B$38)*_xlfn.NORM.S.INV(RAND())</f>
        <v>0.8979898776215649</v>
      </c>
      <c r="AP410" s="24">
        <f ca="1">SQRT(Inputs!$B$38)*I410+SQRT(1-Inputs!$B$38)*_xlfn.NORM.S.INV(RAND())</f>
        <v>-1.4751372325951921</v>
      </c>
      <c r="AQ410" s="24">
        <f ca="1">SQRT(Inputs!$B$38)*J410+SQRT(1-Inputs!$B$38)*_xlfn.NORM.S.INV(RAND())</f>
        <v>0.90439313001981003</v>
      </c>
      <c r="AR410" s="24">
        <f ca="1">SQRT(Inputs!$B$38)*K410+SQRT(1-Inputs!$B$38)*_xlfn.NORM.S.INV(RAND())</f>
        <v>1.2065366847574341</v>
      </c>
      <c r="AS410" s="24">
        <f ca="1">SQRT(Inputs!$B$38)*L410+SQRT(1-Inputs!$B$38)*_xlfn.NORM.S.INV(RAND())</f>
        <v>-0.73828968584758181</v>
      </c>
      <c r="AT410" s="24">
        <f ca="1">SQRT(Inputs!$B$38)*M410+SQRT(1-Inputs!$B$38)*_xlfn.NORM.S.INV(RAND())</f>
        <v>-1.0527827090932707</v>
      </c>
      <c r="AU410" s="15">
        <f ca="1">Inputs!$B$6*EXP($B$8-0.5*C$5^2+C$5*N410)</f>
        <v>5141.9303533224029</v>
      </c>
      <c r="AV410" s="15">
        <f t="shared" ca="1" si="219"/>
        <v>6840.7639636972826</v>
      </c>
      <c r="AW410" s="15">
        <f t="shared" ca="1" si="220"/>
        <v>7392.299718157291</v>
      </c>
      <c r="AX410" s="15">
        <f t="shared" ca="1" si="221"/>
        <v>9649.2781962669396</v>
      </c>
      <c r="AY410" s="15">
        <f t="shared" ca="1" si="222"/>
        <v>12915.056355269346</v>
      </c>
      <c r="AZ410" s="15">
        <f t="shared" ca="1" si="223"/>
        <v>14147.449019211239</v>
      </c>
      <c r="BA410" s="15">
        <f t="shared" ca="1" si="224"/>
        <v>14355.258072378396</v>
      </c>
      <c r="BB410" s="15">
        <f t="shared" ca="1" si="225"/>
        <v>16372.667776967723</v>
      </c>
      <c r="BC410" s="15">
        <f t="shared" ca="1" si="226"/>
        <v>24303.370395919002</v>
      </c>
      <c r="BD410" s="15">
        <f t="shared" ca="1" si="227"/>
        <v>30002.830640435008</v>
      </c>
      <c r="BE410" s="15">
        <f t="shared" ca="1" si="228"/>
        <v>36836.495086192816</v>
      </c>
      <c r="BF410" s="15">
        <f ca="1">Inputs!$B$13*EXP($B$9-0.5*C$6^2+C$6*Y410)</f>
        <v>13592.463849854756</v>
      </c>
      <c r="BG410" s="15">
        <f t="shared" ca="1" si="229"/>
        <v>19367.86345324331</v>
      </c>
      <c r="BH410" s="15">
        <f t="shared" ca="1" si="230"/>
        <v>31030.97376659749</v>
      </c>
      <c r="BI410" s="15">
        <f t="shared" ca="1" si="231"/>
        <v>41083.138847734306</v>
      </c>
      <c r="BJ410" s="15">
        <f t="shared" ca="1" si="232"/>
        <v>60205.51893308686</v>
      </c>
      <c r="BK410" s="15">
        <f t="shared" ca="1" si="233"/>
        <v>74202.120068238015</v>
      </c>
      <c r="BL410" s="15">
        <f t="shared" ca="1" si="234"/>
        <v>67929.119768744131</v>
      </c>
      <c r="BM410" s="15">
        <f t="shared" ca="1" si="235"/>
        <v>85688.497379227658</v>
      </c>
      <c r="BN410" s="15">
        <f t="shared" ca="1" si="236"/>
        <v>127492.68183952244</v>
      </c>
      <c r="BO410" s="15">
        <f t="shared" ca="1" si="237"/>
        <v>155316.42171929521</v>
      </c>
      <c r="BP410" s="15">
        <f t="shared" ca="1" si="238"/>
        <v>207399.57525748879</v>
      </c>
      <c r="BQ410" s="15">
        <f ca="1">Inputs!$B$20*EXP($B$10-0.5*C$7^2+C$7*AJ410)</f>
        <v>6882.5797703988619</v>
      </c>
      <c r="BR410" s="15">
        <f t="shared" ca="1" si="239"/>
        <v>5809.2859602718636</v>
      </c>
      <c r="BS410" s="15">
        <f t="shared" ca="1" si="240"/>
        <v>13199.029971636051</v>
      </c>
      <c r="BT410" s="15">
        <f t="shared" ca="1" si="241"/>
        <v>21171.842961578626</v>
      </c>
      <c r="BU410" s="15">
        <f t="shared" ca="1" si="242"/>
        <v>46700.447704009108</v>
      </c>
      <c r="BV410" s="15">
        <f t="shared" ca="1" si="243"/>
        <v>79543.170772187703</v>
      </c>
      <c r="BW410" s="15">
        <f t="shared" ca="1" si="244"/>
        <v>81231.294812037173</v>
      </c>
      <c r="BX410" s="15">
        <f t="shared" ca="1" si="245"/>
        <v>136199.82577912521</v>
      </c>
      <c r="BY410" s="15">
        <f t="shared" ca="1" si="246"/>
        <v>240391.99084943582</v>
      </c>
      <c r="BZ410" s="15">
        <f t="shared" ca="1" si="247"/>
        <v>294494.66453773488</v>
      </c>
      <c r="CA410" s="15">
        <f t="shared" ca="1" si="248"/>
        <v>343093.09773658571</v>
      </c>
      <c r="CB410" s="15">
        <f ca="1">(AU410*DCF!C$10-DCF!C$5*MAX(AU410*DCF!C$10,0)-MAX(AU410-Inputs!$B$6,0)/Inputs!$B$10)*DCF!C$6</f>
        <v>1041.7930752092341</v>
      </c>
      <c r="CC410" s="15">
        <f ca="1">(AV410*DCF!D$10-DCF!D$5*MAX(AV410*DCF!D$10,0)-MAX(AV410-AU410,0)/Inputs!$B$10)*DCF!D$6</f>
        <v>1253.1737572407985</v>
      </c>
      <c r="CD410" s="15">
        <f ca="1">(AW410*DCF!E$10-DCF!E$5*MAX(AW410*DCF!E$10,0)-MAX(AW410-AV410,0)/Inputs!$B$10)*DCF!E$6</f>
        <v>1582.535637489806</v>
      </c>
      <c r="CE410" s="15">
        <f ca="1">(AX410*DCF!F$10-DCF!F$5*MAX(AX410*DCF!F$10,0)-MAX(AX410-AW410,0)/Inputs!$B$10)*DCF!F$6</f>
        <v>1636.8007881167491</v>
      </c>
      <c r="CF410" s="15">
        <f ca="1">(AY410*DCF!G$10-DCF!G$5*MAX(AY410*DCF!G$10,0)-MAX(AY410-AX410,0)/Inputs!$B$10)*DCF!G$6</f>
        <v>2033.2772552755566</v>
      </c>
      <c r="CG410" s="15">
        <f ca="1">(AZ410*DCF!H$10-DCF!H$5*MAX(AZ410*DCF!H$10,0)-MAX(AZ410-AY410,0)/Inputs!$B$10)*DCF!H$6</f>
        <v>2527.9039637467999</v>
      </c>
      <c r="CH410" s="15">
        <f ca="1">(BA410*DCF!I$10-DCF!I$5*MAX(BA410*DCF!I$10,0)-MAX(BA410-AZ410,0)/Inputs!$B$10)*DCF!I$6</f>
        <v>2588.0940027195493</v>
      </c>
      <c r="CI410" s="15">
        <f ca="1">(BB410*DCF!J$10-DCF!J$5*MAX(BB410*DCF!J$10,0)-MAX(BB410-BA410,0)/Inputs!$B$10)*DCF!J$6</f>
        <v>2503.8825839403944</v>
      </c>
      <c r="CJ410" s="15">
        <f ca="1">(BC410*DCF!K$10-DCF!K$5*MAX(BC410*DCF!K$10,0)-MAX(BC410-BB410,0)/Inputs!$B$10)*DCF!K$6</f>
        <v>2802.2746801903609</v>
      </c>
      <c r="CK410" s="15">
        <f ca="1">(BD410*DCF!L$10-DCF!L$5*MAX(BD410*DCF!L$10,0)-MAX(BD410-BC410,0)/Inputs!$B$10)*DCF!L$6</f>
        <v>3787.9649015023288</v>
      </c>
      <c r="CL410" s="15">
        <f ca="1">(BE410*DCF!M$10-DCF!M$5*MAX(BE410*DCF!M$10,0)-MAX(BE410-BD410,0)/Inputs!$B$10)*DCF!M$6</f>
        <v>4381.7516664878285</v>
      </c>
      <c r="CM410" s="15">
        <f ca="1">(BF410*DCF!C$28-DCF!C$5*MAX(BF410*DCF!C$28,0)-MAX(BF410-Inputs!$B$13,0)/Inputs!$B$17)*DCF!C$6</f>
        <v>3638.985825891531</v>
      </c>
      <c r="CN410" s="15">
        <f ca="1">(BG410*DCF!D$28-DCF!D$5*MAX(BG410*DCF!D$28,0)-MAX(BG410-BF410,0)/Inputs!$B$17)*DCF!D$6</f>
        <v>4472.1249484119553</v>
      </c>
      <c r="CO410" s="15">
        <f ca="1">(BH410*DCF!E$28-DCF!E$5*MAX(BH410*DCF!E$28,0)-MAX(BH410-BG410,0)/Inputs!$B$17)*DCF!E$6</f>
        <v>6489.8858193918459</v>
      </c>
      <c r="CP410" s="15">
        <f ca="1">(BI410*DCF!F$28-DCF!F$5*MAX(BI410*DCF!F$28,0)-MAX(BI410-BH410,0)/Inputs!$B$17)*DCF!F$6</f>
        <v>9322.8344922388933</v>
      </c>
      <c r="CQ410" s="15">
        <f ca="1">(BJ410*DCF!G$28-DCF!G$5*MAX(BJ410*DCF!G$28,0)-MAX(BJ410-BI410,0)/Inputs!$B$17)*DCF!G$6</f>
        <v>12404.583240838272</v>
      </c>
      <c r="CR410" s="15">
        <f ca="1">(BK410*DCF!H$28-DCF!H$5*MAX(BK410*DCF!H$28,0)-MAX(BK410-BJ410,0)/Inputs!$B$17)*DCF!H$6</f>
        <v>16176.323922621699</v>
      </c>
      <c r="CS410" s="15">
        <f ca="1">(BL410*DCF!I$28-DCF!I$5*MAX(BL410*DCF!I$28,0)-MAX(BL410-BK410,0)/Inputs!$B$17)*DCF!I$6</f>
        <v>15973.738821011417</v>
      </c>
      <c r="CT410" s="15">
        <f ca="1">(BM410*DCF!J$28-DCF!J$5*MAX(BM410*DCF!J$28,0)-MAX(BM410-BL410,0)/Inputs!$B$17)*DCF!J$6</f>
        <v>16760.900070408221</v>
      </c>
      <c r="CU410" s="15">
        <f ca="1">(BN410*DCF!K$28-DCF!K$5*MAX(BN410*DCF!K$28,0)-MAX(BN410-BM410,0)/Inputs!$B$17)*DCF!K$6</f>
        <v>21803.860967487013</v>
      </c>
      <c r="CV410" s="15">
        <f ca="1">(BO410*DCF!L$28-DCF!L$5*MAX(BO410*DCF!L$28,0)-MAX(BO410-BN410,0)/Inputs!$B$17)*DCF!L$6</f>
        <v>27840.583641972105</v>
      </c>
      <c r="CW410" s="15">
        <f ca="1">(BP410*DCF!M$28-DCF!M$5*MAX(BP410*DCF!M$28,0)-MAX(BP410-BO410,0)/Inputs!$B$17)*DCF!M$6</f>
        <v>33578.197068215362</v>
      </c>
      <c r="CX410" s="15">
        <f ca="1">(BQ410*DCF!C$46-DCF!C$5*MAX(BQ410*DCF!C$46,0)-MAX(BQ410-Inputs!$B$20,0)/Inputs!$B$24)*DCF!C$6</f>
        <v>-3290.0090787982876</v>
      </c>
      <c r="CY410" s="15">
        <f ca="1">(BR410*DCF!D$46-DCF!D$5*MAX(BR410*DCF!D$46,0)-MAX(BR410-BQ410,0)/Inputs!$B$24)*DCF!D$6</f>
        <v>-991.50963911855968</v>
      </c>
      <c r="CZ410" s="15">
        <f ca="1">(BS410*DCF!E$46-DCF!E$5*MAX(BS410*DCF!E$46,0)-MAX(BS410-BR410,0)/Inputs!$B$24)*DCF!E$6</f>
        <v>-4473.641928226195</v>
      </c>
      <c r="DA410" s="15">
        <f ca="1">(BT410*DCF!F$46-DCF!F$5*MAX(BT410*DCF!F$46,0)-MAX(BT410-BS410,0)/Inputs!$B$24)*DCF!F$6</f>
        <v>-4445.020712547499</v>
      </c>
      <c r="DB410" s="15">
        <f ca="1">(BU410*DCF!G$46-DCF!G$5*MAX(BU410*DCF!G$46,0)-MAX(BU410-BT410,0)/Inputs!$B$24)*DCF!G$6</f>
        <v>-10158.229043655061</v>
      </c>
      <c r="DC410" s="15">
        <f ca="1">(BV410*DCF!H$46-DCF!H$5*MAX(BV410*DCF!H$46,0)-MAX(BV410-BU410,0)/Inputs!$B$24)*DCF!H$6</f>
        <v>-10205.674962733601</v>
      </c>
      <c r="DD410" s="15">
        <f ca="1">(BW410*DCF!I$46-DCF!I$5*MAX(BW410*DCF!I$46,0)-MAX(BW410-BV410,0)/Inputs!$B$24)*DCF!I$6</f>
        <v>1391.4731308257158</v>
      </c>
      <c r="DE410" s="15">
        <f ca="1">(BX410*DCF!J$46-DCF!J$5*MAX(BX410*DCF!J$46,0)-MAX(BX410-BW410,0)/Inputs!$B$24)*DCF!J$6</f>
        <v>-8863.5504106671669</v>
      </c>
      <c r="DF410" s="15">
        <f ca="1">(BY410*DCF!K$46-DCF!K$5*MAX(BY410*DCF!K$46,0)-MAX(BY410-BX410,0)/Inputs!$B$24)*DCF!K$6</f>
        <v>-11792.312906216652</v>
      </c>
      <c r="DG410" s="15">
        <f ca="1">(BZ410*DCF!L$46-DCF!L$5*MAX(BZ410*DCF!L$46,0)-MAX(BZ410-BY410,0)/Inputs!$B$24)*DCF!L$6</f>
        <v>8113.4407903917045</v>
      </c>
      <c r="DH410" s="15">
        <f ca="1">(CA410*DCF!M$46-DCF!M$5*MAX(CA410*DCF!M$46,0)-MAX(CA410-BZ410,0)/Inputs!$B$24)*DCF!M$6</f>
        <v>16737.348338544198</v>
      </c>
      <c r="DI410" s="15">
        <f ca="1">SUM(CB410:CL410)+BE410*DCF!M$10*(1+Inputs!$B$30)*(1-Inputs!$B$33)*(1-Inputs!$B$30/Inputs!$B$31)/(Inputs!$B$29-Inputs!$B$30)*DCF!M$6</f>
        <v>128655.9052490133</v>
      </c>
      <c r="DJ410" s="15">
        <f ca="1">SUM(CM410:CW410)+BP410*DCF!M$28*(1+Inputs!$B$30)*(1-Inputs!$B$33)*(1-Inputs!$B$30/Inputs!$B$31)/(Inputs!$B$29-Inputs!$B$30)*DCF!M$6</f>
        <v>938056.36617455399</v>
      </c>
      <c r="DK410" s="15">
        <f ca="1">SUM(CX410:DH410)+CA410*DCF!M$46*(1+Inputs!$B$30)*(1-Inputs!$B$33)*(1-Inputs!$B$30/Inputs!$B$31)/(Inputs!$B$29-Inputs!$B$30)*DCF!M$6</f>
        <v>502484.8846541596</v>
      </c>
      <c r="DM410" s="15">
        <f ca="1">DI410+DJ410+DK410+Inputs!$B$34+Inputs!$B$36-Inputs!$B$35</f>
        <v>1646048.156077727</v>
      </c>
    </row>
    <row r="411" spans="1:117" x14ac:dyDescent="0.75">
      <c r="A411" s="11">
        <v>398</v>
      </c>
      <c r="C411" s="24">
        <f t="shared" ca="1" si="249"/>
        <v>-0.42585585959252797</v>
      </c>
      <c r="D411" s="24">
        <f t="shared" ca="1" si="249"/>
        <v>-1.1379956521384929</v>
      </c>
      <c r="E411" s="24">
        <f t="shared" ca="1" si="249"/>
        <v>0.11918682417993953</v>
      </c>
      <c r="F411" s="24">
        <f t="shared" ca="1" si="249"/>
        <v>1.1137031214660913</v>
      </c>
      <c r="G411" s="24">
        <f t="shared" ca="1" si="249"/>
        <v>7.5179867611900444E-2</v>
      </c>
      <c r="H411" s="24">
        <f t="shared" ca="1" si="249"/>
        <v>1.0144236034678051</v>
      </c>
      <c r="I411" s="24">
        <f t="shared" ca="1" si="249"/>
        <v>-1.6788763995636848</v>
      </c>
      <c r="J411" s="24">
        <f t="shared" ca="1" si="249"/>
        <v>0.48567097837178519</v>
      </c>
      <c r="K411" s="24">
        <f t="shared" ca="1" si="249"/>
        <v>0.53739206269716588</v>
      </c>
      <c r="L411" s="24">
        <f t="shared" ca="1" si="249"/>
        <v>0.9159142245323072</v>
      </c>
      <c r="M411" s="24">
        <f t="shared" ca="1" si="249"/>
        <v>3.4189185601643173E-5</v>
      </c>
      <c r="N411" s="24">
        <f ca="1">SQRT(Inputs!$B$38)*C411+SQRT(1-Inputs!$B$38)*_xlfn.NORM.S.INV(RAND())</f>
        <v>5.5735881900523809E-2</v>
      </c>
      <c r="O411" s="24">
        <f ca="1">SQRT(Inputs!$B$38)*D411+SQRT(1-Inputs!$B$38)*_xlfn.NORM.S.INV(RAND())</f>
        <v>-1.5980257678636458</v>
      </c>
      <c r="P411" s="24">
        <f ca="1">SQRT(Inputs!$B$38)*E411+SQRT(1-Inputs!$B$38)*_xlfn.NORM.S.INV(RAND())</f>
        <v>-0.15205952264626982</v>
      </c>
      <c r="Q411" s="24">
        <f ca="1">SQRT(Inputs!$B$38)*F411+SQRT(1-Inputs!$B$38)*_xlfn.NORM.S.INV(RAND())</f>
        <v>1.0420618800399055</v>
      </c>
      <c r="R411" s="24">
        <f ca="1">SQRT(Inputs!$B$38)*G411+SQRT(1-Inputs!$B$38)*_xlfn.NORM.S.INV(RAND())</f>
        <v>-0.27529183157194931</v>
      </c>
      <c r="S411" s="24">
        <f ca="1">SQRT(Inputs!$B$38)*H411+SQRT(1-Inputs!$B$38)*_xlfn.NORM.S.INV(RAND())</f>
        <v>0.49803105172150103</v>
      </c>
      <c r="T411" s="24">
        <f ca="1">SQRT(Inputs!$B$38)*I411+SQRT(1-Inputs!$B$38)*_xlfn.NORM.S.INV(RAND())</f>
        <v>-2.9063182121956528</v>
      </c>
      <c r="U411" s="24">
        <f ca="1">SQRT(Inputs!$B$38)*J411+SQRT(1-Inputs!$B$38)*_xlfn.NORM.S.INV(RAND())</f>
        <v>-0.77906528799746733</v>
      </c>
      <c r="V411" s="24">
        <f ca="1">SQRT(Inputs!$B$38)*K411+SQRT(1-Inputs!$B$38)*_xlfn.NORM.S.INV(RAND())</f>
        <v>-0.71826223804933098</v>
      </c>
      <c r="W411" s="24">
        <f ca="1">SQRT(Inputs!$B$38)*L411+SQRT(1-Inputs!$B$38)*_xlfn.NORM.S.INV(RAND())</f>
        <v>-0.60998758800191233</v>
      </c>
      <c r="X411" s="24">
        <f ca="1">SQRT(Inputs!$B$38)*M411+SQRT(1-Inputs!$B$38)*_xlfn.NORM.S.INV(RAND())</f>
        <v>0.78217887311221856</v>
      </c>
      <c r="Y411" s="24">
        <f ca="1">SQRT(Inputs!$B$38)*C411+SQRT(1-Inputs!$B$38)*_xlfn.NORM.S.INV(RAND())</f>
        <v>-1.0845222688950906</v>
      </c>
      <c r="Z411" s="24">
        <f ca="1">SQRT(Inputs!$B$38)*D411+SQRT(1-Inputs!$B$38)*_xlfn.NORM.S.INV(RAND())</f>
        <v>-3.7639787942345571E-2</v>
      </c>
      <c r="AA411" s="24">
        <f ca="1">SQRT(Inputs!$B$38)*E411+SQRT(1-Inputs!$B$38)*_xlfn.NORM.S.INV(RAND())</f>
        <v>0.50491327148079035</v>
      </c>
      <c r="AB411" s="24">
        <f ca="1">SQRT(Inputs!$B$38)*F411+SQRT(1-Inputs!$B$38)*_xlfn.NORM.S.INV(RAND())</f>
        <v>0.68403797169352532</v>
      </c>
      <c r="AC411" s="24">
        <f ca="1">SQRT(Inputs!$B$38)*G411+SQRT(1-Inputs!$B$38)*_xlfn.NORM.S.INV(RAND())</f>
        <v>-0.1544924070369883</v>
      </c>
      <c r="AD411" s="24">
        <f ca="1">SQRT(Inputs!$B$38)*H411+SQRT(1-Inputs!$B$38)*_xlfn.NORM.S.INV(RAND())</f>
        <v>0.49930678269778406</v>
      </c>
      <c r="AE411" s="24">
        <f ca="1">SQRT(Inputs!$B$38)*I411+SQRT(1-Inputs!$B$38)*_xlfn.NORM.S.INV(RAND())</f>
        <v>-0.88724325381091185</v>
      </c>
      <c r="AF411" s="24">
        <f ca="1">SQRT(Inputs!$B$38)*J411+SQRT(1-Inputs!$B$38)*_xlfn.NORM.S.INV(RAND())</f>
        <v>-8.7627506498305585E-2</v>
      </c>
      <c r="AG411" s="24">
        <f ca="1">SQRT(Inputs!$B$38)*K411+SQRT(1-Inputs!$B$38)*_xlfn.NORM.S.INV(RAND())</f>
        <v>0.10519011422602056</v>
      </c>
      <c r="AH411" s="24">
        <f ca="1">SQRT(Inputs!$B$38)*L411+SQRT(1-Inputs!$B$38)*_xlfn.NORM.S.INV(RAND())</f>
        <v>0.62477470853059269</v>
      </c>
      <c r="AI411" s="24">
        <f ca="1">SQRT(Inputs!$B$38)*M411+SQRT(1-Inputs!$B$38)*_xlfn.NORM.S.INV(RAND())</f>
        <v>-0.69234784017032125</v>
      </c>
      <c r="AJ411" s="24">
        <f ca="1">SQRT(Inputs!$B$38)*C411+SQRT(1-Inputs!$B$38)*_xlfn.NORM.S.INV(RAND())</f>
        <v>-0.2361297694571001</v>
      </c>
      <c r="AK411" s="24">
        <f ca="1">SQRT(Inputs!$B$38)*D411+SQRT(1-Inputs!$B$38)*_xlfn.NORM.S.INV(RAND())</f>
        <v>0.46979475993879016</v>
      </c>
      <c r="AL411" s="24">
        <f ca="1">SQRT(Inputs!$B$38)*E411+SQRT(1-Inputs!$B$38)*_xlfn.NORM.S.INV(RAND())</f>
        <v>-0.62223036202108672</v>
      </c>
      <c r="AM411" s="24">
        <f ca="1">SQRT(Inputs!$B$38)*F411+SQRT(1-Inputs!$B$38)*_xlfn.NORM.S.INV(RAND())</f>
        <v>0.14030906394169385</v>
      </c>
      <c r="AN411" s="24">
        <f ca="1">SQRT(Inputs!$B$38)*G411+SQRT(1-Inputs!$B$38)*_xlfn.NORM.S.INV(RAND())</f>
        <v>0.20948732283620769</v>
      </c>
      <c r="AO411" s="24">
        <f ca="1">SQRT(Inputs!$B$38)*H411+SQRT(1-Inputs!$B$38)*_xlfn.NORM.S.INV(RAND())</f>
        <v>0.44077343053797702</v>
      </c>
      <c r="AP411" s="24">
        <f ca="1">SQRT(Inputs!$B$38)*I411+SQRT(1-Inputs!$B$38)*_xlfn.NORM.S.INV(RAND())</f>
        <v>-0.10616061373727859</v>
      </c>
      <c r="AQ411" s="24">
        <f ca="1">SQRT(Inputs!$B$38)*J411+SQRT(1-Inputs!$B$38)*_xlfn.NORM.S.INV(RAND())</f>
        <v>-0.56448606314414906</v>
      </c>
      <c r="AR411" s="24">
        <f ca="1">SQRT(Inputs!$B$38)*K411+SQRT(1-Inputs!$B$38)*_xlfn.NORM.S.INV(RAND())</f>
        <v>0.76384880632311725</v>
      </c>
      <c r="AS411" s="24">
        <f ca="1">SQRT(Inputs!$B$38)*L411+SQRT(1-Inputs!$B$38)*_xlfn.NORM.S.INV(RAND())</f>
        <v>-0.4609078332475911</v>
      </c>
      <c r="AT411" s="24">
        <f ca="1">SQRT(Inputs!$B$38)*M411+SQRT(1-Inputs!$B$38)*_xlfn.NORM.S.INV(RAND())</f>
        <v>1.7901773542048245</v>
      </c>
      <c r="AU411" s="15">
        <f ca="1">Inputs!$B$6*EXP($B$8-0.5*C$5^2+C$5*N411)</f>
        <v>5007.2120132176597</v>
      </c>
      <c r="AV411" s="15">
        <f t="shared" ca="1" si="219"/>
        <v>4818.685753499346</v>
      </c>
      <c r="AW411" s="15">
        <f t="shared" ca="1" si="220"/>
        <v>5756.2538116552541</v>
      </c>
      <c r="AX411" s="15">
        <f t="shared" ca="1" si="221"/>
        <v>8004.9705290498059</v>
      </c>
      <c r="AY411" s="15">
        <f t="shared" ca="1" si="222"/>
        <v>9473.3659117231782</v>
      </c>
      <c r="AZ411" s="15">
        <f t="shared" ca="1" si="223"/>
        <v>12239.349224120962</v>
      </c>
      <c r="BA411" s="15">
        <f t="shared" ca="1" si="224"/>
        <v>11049.630483906669</v>
      </c>
      <c r="BB411" s="15">
        <f t="shared" ca="1" si="225"/>
        <v>12512.345676291161</v>
      </c>
      <c r="BC411" s="15">
        <f t="shared" ca="1" si="226"/>
        <v>14297.934901650575</v>
      </c>
      <c r="BD411" s="15">
        <f t="shared" ca="1" si="227"/>
        <v>16544.912448349289</v>
      </c>
      <c r="BE411" s="15">
        <f t="shared" ca="1" si="228"/>
        <v>21770.678108765653</v>
      </c>
      <c r="BF411" s="15">
        <f ca="1">Inputs!$B$13*EXP($B$9-0.5*C$6^2+C$6*Y411)</f>
        <v>11155.246409265081</v>
      </c>
      <c r="BG411" s="15">
        <f t="shared" ca="1" si="229"/>
        <v>13503.270515735709</v>
      </c>
      <c r="BH411" s="15">
        <f t="shared" ca="1" si="230"/>
        <v>17939.659039965874</v>
      </c>
      <c r="BI411" s="15">
        <f t="shared" ca="1" si="231"/>
        <v>24399.135126995039</v>
      </c>
      <c r="BJ411" s="15">
        <f t="shared" ca="1" si="232"/>
        <v>29252.996126229347</v>
      </c>
      <c r="BK411" s="15">
        <f t="shared" ca="1" si="233"/>
        <v>38427.926498328176</v>
      </c>
      <c r="BL411" s="15">
        <f t="shared" ca="1" si="234"/>
        <v>42076.980893917505</v>
      </c>
      <c r="BM411" s="15">
        <f t="shared" ca="1" si="235"/>
        <v>51161.714640931568</v>
      </c>
      <c r="BN411" s="15">
        <f t="shared" ca="1" si="236"/>
        <v>63720.695133495086</v>
      </c>
      <c r="BO411" s="15">
        <f t="shared" ca="1" si="237"/>
        <v>84307.440915876286</v>
      </c>
      <c r="BP411" s="15">
        <f t="shared" ca="1" si="238"/>
        <v>95938.202658076654</v>
      </c>
      <c r="BQ411" s="15">
        <f ca="1">Inputs!$B$20*EXP($B$10-0.5*C$7^2+C$7*AJ411)</f>
        <v>3944.8947132422481</v>
      </c>
      <c r="BR411" s="15">
        <f t="shared" ca="1" si="239"/>
        <v>6213.9776179053997</v>
      </c>
      <c r="BS411" s="15">
        <f t="shared" ca="1" si="240"/>
        <v>7116.8280953556641</v>
      </c>
      <c r="BT411" s="15">
        <f t="shared" ca="1" si="241"/>
        <v>10180.464850178761</v>
      </c>
      <c r="BU411" s="15">
        <f t="shared" ca="1" si="242"/>
        <v>14842.514070404095</v>
      </c>
      <c r="BV411" s="15">
        <f t="shared" ca="1" si="243"/>
        <v>22806.180701735229</v>
      </c>
      <c r="BW411" s="15">
        <f t="shared" ca="1" si="244"/>
        <v>31117.648032569545</v>
      </c>
      <c r="BX411" s="15">
        <f t="shared" ca="1" si="245"/>
        <v>38866.215575371847</v>
      </c>
      <c r="BY411" s="15">
        <f t="shared" ca="1" si="246"/>
        <v>63027.807340839674</v>
      </c>
      <c r="BZ411" s="15">
        <f t="shared" ca="1" si="247"/>
        <v>81252.223004776228</v>
      </c>
      <c r="CA411" s="15">
        <f t="shared" ca="1" si="248"/>
        <v>156882.22668127157</v>
      </c>
      <c r="CB411" s="15">
        <f ca="1">(AU411*DCF!C$10-DCF!C$5*MAX(AU411*DCF!C$10,0)-MAX(AU411-Inputs!$B$6,0)/Inputs!$B$10)*DCF!C$6</f>
        <v>1042.7536409864888</v>
      </c>
      <c r="CC411" s="15">
        <f ca="1">(AV411*DCF!D$10-DCF!D$5*MAX(AV411*DCF!D$10,0)-MAX(AV411-AU411,0)/Inputs!$B$10)*DCF!D$6</f>
        <v>1174.5220068910701</v>
      </c>
      <c r="CD411" s="15">
        <f ca="1">(AW411*DCF!E$10-DCF!E$5*MAX(AW411*DCF!E$10,0)-MAX(AW411-AV411,0)/Inputs!$B$10)*DCF!E$6</f>
        <v>1117.8482202998644</v>
      </c>
      <c r="CE411" s="15">
        <f ca="1">(AX411*DCF!F$10-DCF!F$5*MAX(AX411*DCF!F$10,0)-MAX(AX411-AW411,0)/Inputs!$B$10)*DCF!F$6</f>
        <v>1279.5701124405441</v>
      </c>
      <c r="CF411" s="15">
        <f ca="1">(AY411*DCF!G$10-DCF!G$5*MAX(AY411*DCF!G$10,0)-MAX(AY411-AX411,0)/Inputs!$B$10)*DCF!G$6</f>
        <v>1669.6399086257511</v>
      </c>
      <c r="CG411" s="15">
        <f ca="1">(AZ411*DCF!H$10-DCF!H$5*MAX(AZ411*DCF!H$10,0)-MAX(AZ411-AY411,0)/Inputs!$B$10)*DCF!H$6</f>
        <v>1885.1285070034319</v>
      </c>
      <c r="CH411" s="15">
        <f ca="1">(BA411*DCF!I$10-DCF!I$5*MAX(BA411*DCF!I$10,0)-MAX(BA411-AZ411,0)/Inputs!$B$10)*DCF!I$6</f>
        <v>2018.3643976587202</v>
      </c>
      <c r="CI411" s="15">
        <f ca="1">(BB411*DCF!J$10-DCF!J$5*MAX(BB411*DCF!J$10,0)-MAX(BB411-BA411,0)/Inputs!$B$10)*DCF!J$6</f>
        <v>1925.4971669576998</v>
      </c>
      <c r="CJ411" s="15">
        <f ca="1">(BC411*DCF!K$10-DCF!K$5*MAX(BC411*DCF!K$10,0)-MAX(BC411-BB411,0)/Inputs!$B$10)*DCF!K$6</f>
        <v>2051.7825831226151</v>
      </c>
      <c r="CK411" s="15">
        <f ca="1">(BD411*DCF!L$10-DCF!L$5*MAX(BD411*DCF!L$10,0)-MAX(BD411-BC411,0)/Inputs!$B$10)*DCF!L$6</f>
        <v>2204.7168361995855</v>
      </c>
      <c r="CL411" s="15">
        <f ca="1">(BE411*DCF!M$10-DCF!M$5*MAX(BE411*DCF!M$10,0)-MAX(BE411-BD411,0)/Inputs!$B$10)*DCF!M$6</f>
        <v>2447.8507191531744</v>
      </c>
      <c r="CM411" s="15">
        <f ca="1">(BF411*DCF!C$28-DCF!C$5*MAX(BF411*DCF!C$28,0)-MAX(BF411-Inputs!$B$13,0)/Inputs!$B$17)*DCF!C$6</f>
        <v>3404.5080465739434</v>
      </c>
      <c r="CN411" s="15">
        <f ca="1">(BG411*DCF!D$28-DCF!D$5*MAX(BG411*DCF!D$28,0)-MAX(BG411-BF411,0)/Inputs!$B$17)*DCF!D$6</f>
        <v>3476.083405824133</v>
      </c>
      <c r="CO411" s="15">
        <f ca="1">(BH411*DCF!E$28-DCF!E$5*MAX(BH411*DCF!E$28,0)-MAX(BH411-BG411,0)/Inputs!$B$17)*DCF!E$6</f>
        <v>4206.4797694387989</v>
      </c>
      <c r="CP411" s="15">
        <f ca="1">(BI411*DCF!F$28-DCF!F$5*MAX(BI411*DCF!F$28,0)-MAX(BI411-BH411,0)/Inputs!$B$17)*DCF!F$6</f>
        <v>5447.6727712644924</v>
      </c>
      <c r="CQ411" s="15">
        <f ca="1">(BJ411*DCF!G$28-DCF!G$5*MAX(BJ411*DCF!G$28,0)-MAX(BJ411-BI411,0)/Inputs!$B$17)*DCF!G$6</f>
        <v>6773.5403170128684</v>
      </c>
      <c r="CR411" s="15">
        <f ca="1">(BK411*DCF!H$28-DCF!H$5*MAX(BK411*DCF!H$28,0)-MAX(BK411-BJ411,0)/Inputs!$B$17)*DCF!H$6</f>
        <v>8078.1234892050552</v>
      </c>
      <c r="CS411" s="15">
        <f ca="1">(BL411*DCF!I$28-DCF!I$5*MAX(BL411*DCF!I$28,0)-MAX(BL411-BK411,0)/Inputs!$B$17)*DCF!I$6</f>
        <v>9370.7786734584424</v>
      </c>
      <c r="CT411" s="15">
        <f ca="1">(BM411*DCF!J$28-DCF!J$5*MAX(BM411*DCF!J$28,0)-MAX(BM411-BL411,0)/Inputs!$B$17)*DCF!J$6</f>
        <v>10208.748144309387</v>
      </c>
      <c r="CU411" s="15">
        <f ca="1">(BN411*DCF!K$28-DCF!K$5*MAX(BN411*DCF!K$28,0)-MAX(BN411-BM411,0)/Inputs!$B$17)*DCF!K$6</f>
        <v>11918.434581735055</v>
      </c>
      <c r="CV411" s="15">
        <f ca="1">(BO411*DCF!L$28-DCF!L$5*MAX(BO411*DCF!L$28,0)-MAX(BO411-BN411,0)/Inputs!$B$17)*DCF!L$6</f>
        <v>14491.679451864979</v>
      </c>
      <c r="CW411" s="15">
        <f ca="1">(BP411*DCF!M$28-DCF!M$5*MAX(BP411*DCF!M$28,0)-MAX(BP411-BO411,0)/Inputs!$B$17)*DCF!M$6</f>
        <v>16835.086934059465</v>
      </c>
      <c r="CX411" s="15">
        <f ca="1">(BQ411*DCF!C$46-DCF!C$5*MAX(BQ411*DCF!C$46,0)-MAX(BQ411-Inputs!$B$20,0)/Inputs!$B$24)*DCF!C$6</f>
        <v>-1254.6614641401256</v>
      </c>
      <c r="CY411" s="15">
        <f ca="1">(BR411*DCF!D$46-DCF!D$5*MAX(BR411*DCF!D$46,0)-MAX(BR411-BQ411,0)/Inputs!$B$24)*DCF!D$6</f>
        <v>-2028.7799078667274</v>
      </c>
      <c r="CZ411" s="15">
        <f ca="1">(BS411*DCF!E$46-DCF!E$5*MAX(BS411*DCF!E$46,0)-MAX(BS411-BR411,0)/Inputs!$B$24)*DCF!E$6</f>
        <v>-1197.4561167335714</v>
      </c>
      <c r="DA411" s="15">
        <f ca="1">(BT411*DCF!F$46-DCF!F$5*MAX(BT411*DCF!F$46,0)-MAX(BT411-BS411,0)/Inputs!$B$24)*DCF!F$6</f>
        <v>-1856.9728075756323</v>
      </c>
      <c r="DB411" s="15">
        <f ca="1">(BU411*DCF!G$46-DCF!G$5*MAX(BU411*DCF!G$46,0)-MAX(BU411-BT411,0)/Inputs!$B$24)*DCF!G$6</f>
        <v>-2067.4940949394895</v>
      </c>
      <c r="DC411" s="15">
        <f ca="1">(BV411*DCF!H$46-DCF!H$5*MAX(BV411*DCF!H$46,0)-MAX(BV411-BU411,0)/Inputs!$B$24)*DCF!H$6</f>
        <v>-2474.6606114911456</v>
      </c>
      <c r="DD411" s="15">
        <f ca="1">(BW411*DCF!I$46-DCF!I$5*MAX(BW411*DCF!I$46,0)-MAX(BW411-BV411,0)/Inputs!$B$24)*DCF!I$6</f>
        <v>-1667.2265954002291</v>
      </c>
      <c r="DE411" s="15">
        <f ca="1">(BX411*DCF!J$46-DCF!J$5*MAX(BX411*DCF!J$46,0)-MAX(BX411-BW411,0)/Inputs!$B$24)*DCF!J$6</f>
        <v>-424.46328481451076</v>
      </c>
      <c r="DF411" s="15">
        <f ca="1">(BY411*DCF!K$46-DCF!K$5*MAX(BY411*DCF!K$46,0)-MAX(BY411-BX411,0)/Inputs!$B$24)*DCF!K$6</f>
        <v>-2318.5878608069575</v>
      </c>
      <c r="DG411" s="15">
        <f ca="1">(BZ411*DCF!L$46-DCF!L$5*MAX(BZ411*DCF!L$46,0)-MAX(BZ411-BY411,0)/Inputs!$B$24)*DCF!L$6</f>
        <v>1492.3449367791811</v>
      </c>
      <c r="DH411" s="15">
        <f ca="1">(CA411*DCF!M$46-DCF!M$5*MAX(CA411*DCF!M$46,0)-MAX(CA411-BZ411,0)/Inputs!$B$24)*DCF!M$6</f>
        <v>-3511.9703417927049</v>
      </c>
      <c r="DI411" s="15">
        <f ca="1">SUM(CB411:CL411)+BE411*DCF!M$10*(1+Inputs!$B$30)*(1-Inputs!$B$33)*(1-Inputs!$B$30/Inputs!$B$31)/(Inputs!$B$29-Inputs!$B$30)*DCF!M$6</f>
        <v>79405.759163448238</v>
      </c>
      <c r="DJ411" s="15">
        <f ca="1">SUM(CM411:CW411)+BP411*DCF!M$28*(1+Inputs!$B$30)*(1-Inputs!$B$33)*(1-Inputs!$B$30/Inputs!$B$31)/(Inputs!$B$29-Inputs!$B$30)*DCF!M$6</f>
        <v>450207.51778317394</v>
      </c>
      <c r="DK411" s="15">
        <f ca="1">SUM(CX411:DH411)+CA411*DCF!M$46*(1+Inputs!$B$30)*(1-Inputs!$B$33)*(1-Inputs!$B$30/Inputs!$B$31)/(Inputs!$B$29-Inputs!$B$30)*DCF!M$6</f>
        <v>225248.5781882508</v>
      </c>
      <c r="DM411" s="15">
        <f ca="1">DI411+DJ411+DK411+Inputs!$B$34+Inputs!$B$36-Inputs!$B$35</f>
        <v>831712.85513487295</v>
      </c>
    </row>
    <row r="412" spans="1:117" x14ac:dyDescent="0.75">
      <c r="A412" s="11">
        <v>399</v>
      </c>
      <c r="C412" s="24">
        <f t="shared" ca="1" si="249"/>
        <v>0.37922111450475943</v>
      </c>
      <c r="D412" s="24">
        <f t="shared" ca="1" si="249"/>
        <v>3.1444235586839522E-2</v>
      </c>
      <c r="E412" s="24">
        <f t="shared" ca="1" si="249"/>
        <v>-0.64952745152715086</v>
      </c>
      <c r="F412" s="24">
        <f t="shared" ca="1" si="249"/>
        <v>-1.105321072190099</v>
      </c>
      <c r="G412" s="24">
        <f t="shared" ca="1" si="249"/>
        <v>-2.6904020874627763</v>
      </c>
      <c r="H412" s="24">
        <f t="shared" ca="1" si="249"/>
        <v>-2.0761957094337151</v>
      </c>
      <c r="I412" s="24">
        <f t="shared" ca="1" si="249"/>
        <v>0.70985830334423217</v>
      </c>
      <c r="J412" s="24">
        <f t="shared" ca="1" si="249"/>
        <v>0.54471335296644607</v>
      </c>
      <c r="K412" s="24">
        <f t="shared" ca="1" si="249"/>
        <v>-0.25072808674854818</v>
      </c>
      <c r="L412" s="24">
        <f t="shared" ca="1" si="249"/>
        <v>0.19266640144673003</v>
      </c>
      <c r="M412" s="24">
        <f t="shared" ca="1" si="249"/>
        <v>1.0508374849011202</v>
      </c>
      <c r="N412" s="24">
        <f ca="1">SQRT(Inputs!$B$38)*C412+SQRT(1-Inputs!$B$38)*_xlfn.NORM.S.INV(RAND())</f>
        <v>0.88846791266858427</v>
      </c>
      <c r="O412" s="24">
        <f ca="1">SQRT(Inputs!$B$38)*D412+SQRT(1-Inputs!$B$38)*_xlfn.NORM.S.INV(RAND())</f>
        <v>-2.3064045041580901</v>
      </c>
      <c r="P412" s="24">
        <f ca="1">SQRT(Inputs!$B$38)*E412+SQRT(1-Inputs!$B$38)*_xlfn.NORM.S.INV(RAND())</f>
        <v>-0.56886466988283446</v>
      </c>
      <c r="Q412" s="24">
        <f ca="1">SQRT(Inputs!$B$38)*F412+SQRT(1-Inputs!$B$38)*_xlfn.NORM.S.INV(RAND())</f>
        <v>-0.57801036333787137</v>
      </c>
      <c r="R412" s="24">
        <f ca="1">SQRT(Inputs!$B$38)*G412+SQRT(1-Inputs!$B$38)*_xlfn.NORM.S.INV(RAND())</f>
        <v>-1.6014298362721444</v>
      </c>
      <c r="S412" s="24">
        <f ca="1">SQRT(Inputs!$B$38)*H412+SQRT(1-Inputs!$B$38)*_xlfn.NORM.S.INV(RAND())</f>
        <v>-0.41837403851817023</v>
      </c>
      <c r="T412" s="24">
        <f ca="1">SQRT(Inputs!$B$38)*I412+SQRT(1-Inputs!$B$38)*_xlfn.NORM.S.INV(RAND())</f>
        <v>0.86311554630628584</v>
      </c>
      <c r="U412" s="24">
        <f ca="1">SQRT(Inputs!$B$38)*J412+SQRT(1-Inputs!$B$38)*_xlfn.NORM.S.INV(RAND())</f>
        <v>-1.0984520079644038</v>
      </c>
      <c r="V412" s="24">
        <f ca="1">SQRT(Inputs!$B$38)*K412+SQRT(1-Inputs!$B$38)*_xlfn.NORM.S.INV(RAND())</f>
        <v>-2.0147777538036831</v>
      </c>
      <c r="W412" s="24">
        <f ca="1">SQRT(Inputs!$B$38)*L412+SQRT(1-Inputs!$B$38)*_xlfn.NORM.S.INV(RAND())</f>
        <v>0.88584633457672346</v>
      </c>
      <c r="X412" s="24">
        <f ca="1">SQRT(Inputs!$B$38)*M412+SQRT(1-Inputs!$B$38)*_xlfn.NORM.S.INV(RAND())</f>
        <v>-0.93013140883315648</v>
      </c>
      <c r="Y412" s="24">
        <f ca="1">SQRT(Inputs!$B$38)*C412+SQRT(1-Inputs!$B$38)*_xlfn.NORM.S.INV(RAND())</f>
        <v>-0.22369459798185487</v>
      </c>
      <c r="Z412" s="24">
        <f ca="1">SQRT(Inputs!$B$38)*D412+SQRT(1-Inputs!$B$38)*_xlfn.NORM.S.INV(RAND())</f>
        <v>-1.1709954543433657E-2</v>
      </c>
      <c r="AA412" s="24">
        <f ca="1">SQRT(Inputs!$B$38)*E412+SQRT(1-Inputs!$B$38)*_xlfn.NORM.S.INV(RAND())</f>
        <v>-1.6282831726081597</v>
      </c>
      <c r="AB412" s="24">
        <f ca="1">SQRT(Inputs!$B$38)*F412+SQRT(1-Inputs!$B$38)*_xlfn.NORM.S.INV(RAND())</f>
        <v>0.17704260709600894</v>
      </c>
      <c r="AC412" s="24">
        <f ca="1">SQRT(Inputs!$B$38)*G412+SQRT(1-Inputs!$B$38)*_xlfn.NORM.S.INV(RAND())</f>
        <v>-1.1677994411674684</v>
      </c>
      <c r="AD412" s="24">
        <f ca="1">SQRT(Inputs!$B$38)*H412+SQRT(1-Inputs!$B$38)*_xlfn.NORM.S.INV(RAND())</f>
        <v>-8.9596306565840278E-2</v>
      </c>
      <c r="AE412" s="24">
        <f ca="1">SQRT(Inputs!$B$38)*I412+SQRT(1-Inputs!$B$38)*_xlfn.NORM.S.INV(RAND())</f>
        <v>0.79849580258959452</v>
      </c>
      <c r="AF412" s="24">
        <f ca="1">SQRT(Inputs!$B$38)*J412+SQRT(1-Inputs!$B$38)*_xlfn.NORM.S.INV(RAND())</f>
        <v>-0.46004481778673822</v>
      </c>
      <c r="AG412" s="24">
        <f ca="1">SQRT(Inputs!$B$38)*K412+SQRT(1-Inputs!$B$38)*_xlfn.NORM.S.INV(RAND())</f>
        <v>-0.22948419968069322</v>
      </c>
      <c r="AH412" s="24">
        <f ca="1">SQRT(Inputs!$B$38)*L412+SQRT(1-Inputs!$B$38)*_xlfn.NORM.S.INV(RAND())</f>
        <v>9.1033741668310908E-2</v>
      </c>
      <c r="AI412" s="24">
        <f ca="1">SQRT(Inputs!$B$38)*M412+SQRT(1-Inputs!$B$38)*_xlfn.NORM.S.INV(RAND())</f>
        <v>-0.20141584008904989</v>
      </c>
      <c r="AJ412" s="24">
        <f ca="1">SQRT(Inputs!$B$38)*C412+SQRT(1-Inputs!$B$38)*_xlfn.NORM.S.INV(RAND())</f>
        <v>-0.33375833673899435</v>
      </c>
      <c r="AK412" s="24">
        <f ca="1">SQRT(Inputs!$B$38)*D412+SQRT(1-Inputs!$B$38)*_xlfn.NORM.S.INV(RAND())</f>
        <v>-3.0773824995243042E-2</v>
      </c>
      <c r="AL412" s="24">
        <f ca="1">SQRT(Inputs!$B$38)*E412+SQRT(1-Inputs!$B$38)*_xlfn.NORM.S.INV(RAND())</f>
        <v>0.11127465111032947</v>
      </c>
      <c r="AM412" s="24">
        <f ca="1">SQRT(Inputs!$B$38)*F412+SQRT(1-Inputs!$B$38)*_xlfn.NORM.S.INV(RAND())</f>
        <v>-0.26808039890345536</v>
      </c>
      <c r="AN412" s="24">
        <f ca="1">SQRT(Inputs!$B$38)*G412+SQRT(1-Inputs!$B$38)*_xlfn.NORM.S.INV(RAND())</f>
        <v>-2.6449073420777882</v>
      </c>
      <c r="AO412" s="24">
        <f ca="1">SQRT(Inputs!$B$38)*H412+SQRT(1-Inputs!$B$38)*_xlfn.NORM.S.INV(RAND())</f>
        <v>-2.6570450648413741</v>
      </c>
      <c r="AP412" s="24">
        <f ca="1">SQRT(Inputs!$B$38)*I412+SQRT(1-Inputs!$B$38)*_xlfn.NORM.S.INV(RAND())</f>
        <v>-1.40815693565461</v>
      </c>
      <c r="AQ412" s="24">
        <f ca="1">SQRT(Inputs!$B$38)*J412+SQRT(1-Inputs!$B$38)*_xlfn.NORM.S.INV(RAND())</f>
        <v>0.72022988893348883</v>
      </c>
      <c r="AR412" s="24">
        <f ca="1">SQRT(Inputs!$B$38)*K412+SQRT(1-Inputs!$B$38)*_xlfn.NORM.S.INV(RAND())</f>
        <v>0.68813700572014236</v>
      </c>
      <c r="AS412" s="24">
        <f ca="1">SQRT(Inputs!$B$38)*L412+SQRT(1-Inputs!$B$38)*_xlfn.NORM.S.INV(RAND())</f>
        <v>-7.3152487296290869E-2</v>
      </c>
      <c r="AT412" s="24">
        <f ca="1">SQRT(Inputs!$B$38)*M412+SQRT(1-Inputs!$B$38)*_xlfn.NORM.S.INV(RAND())</f>
        <v>0.19182209880032297</v>
      </c>
      <c r="AU412" s="15">
        <f ca="1">Inputs!$B$6*EXP($B$8-0.5*C$5^2+C$5*N412)</f>
        <v>5729.7744705799241</v>
      </c>
      <c r="AV412" s="15">
        <f t="shared" ca="1" si="219"/>
        <v>4968.6281445143422</v>
      </c>
      <c r="AW412" s="15">
        <f t="shared" ca="1" si="220"/>
        <v>5610.8951442019215</v>
      </c>
      <c r="AX412" s="15">
        <f t="shared" ca="1" si="221"/>
        <v>6373.0982509702526</v>
      </c>
      <c r="AY412" s="15">
        <f t="shared" ca="1" si="222"/>
        <v>6460.0070547503801</v>
      </c>
      <c r="AZ412" s="15">
        <f t="shared" ca="1" si="223"/>
        <v>7545.0237990895212</v>
      </c>
      <c r="BA412" s="15">
        <f t="shared" ca="1" si="224"/>
        <v>10106.076924148072</v>
      </c>
      <c r="BB412" s="15">
        <f t="shared" ca="1" si="225"/>
        <v>11083.488721010857</v>
      </c>
      <c r="BC412" s="15">
        <f t="shared" ca="1" si="226"/>
        <v>11175.270019735544</v>
      </c>
      <c r="BD412" s="15">
        <f t="shared" ca="1" si="227"/>
        <v>14873.445813964203</v>
      </c>
      <c r="BE412" s="15">
        <f t="shared" ca="1" si="228"/>
        <v>16745.089908250957</v>
      </c>
      <c r="BF412" s="15">
        <f ca="1">Inputs!$B$13*EXP($B$9-0.5*C$6^2+C$6*Y412)</f>
        <v>13231.058927364706</v>
      </c>
      <c r="BG412" s="15">
        <f t="shared" ca="1" si="229"/>
        <v>16091.122974497461</v>
      </c>
      <c r="BH412" s="15">
        <f t="shared" ca="1" si="230"/>
        <v>15007.397979496684</v>
      </c>
      <c r="BI412" s="15">
        <f t="shared" ca="1" si="231"/>
        <v>18878.819884320324</v>
      </c>
      <c r="BJ412" s="15">
        <f t="shared" ca="1" si="232"/>
        <v>19558.525615042323</v>
      </c>
      <c r="BK412" s="15">
        <f t="shared" ca="1" si="233"/>
        <v>23713.358017637245</v>
      </c>
      <c r="BL412" s="15">
        <f t="shared" ca="1" si="234"/>
        <v>32304.694868704144</v>
      </c>
      <c r="BM412" s="15">
        <f t="shared" ca="1" si="235"/>
        <v>37503.668013197464</v>
      </c>
      <c r="BN412" s="15">
        <f t="shared" ca="1" si="236"/>
        <v>44873.645306836945</v>
      </c>
      <c r="BO412" s="15">
        <f t="shared" ca="1" si="237"/>
        <v>55799.740417530891</v>
      </c>
      <c r="BP412" s="15">
        <f t="shared" ca="1" si="238"/>
        <v>67129.538887599265</v>
      </c>
      <c r="BQ412" s="15">
        <f ca="1">Inputs!$B$20*EXP($B$10-0.5*C$7^2+C$7*AJ412)</f>
        <v>3810.6321826835988</v>
      </c>
      <c r="BR412" s="15">
        <f t="shared" ca="1" si="239"/>
        <v>5120.251041654753</v>
      </c>
      <c r="BS412" s="15">
        <f t="shared" ca="1" si="240"/>
        <v>7239.3336714514162</v>
      </c>
      <c r="BT412" s="15">
        <f t="shared" ca="1" si="241"/>
        <v>9303.6238360902462</v>
      </c>
      <c r="BU412" s="15">
        <f t="shared" ca="1" si="242"/>
        <v>6798.8363174233946</v>
      </c>
      <c r="BV412" s="15">
        <f t="shared" ca="1" si="243"/>
        <v>5198.4130215253099</v>
      </c>
      <c r="BW412" s="15">
        <f t="shared" ca="1" si="244"/>
        <v>5384.5319744110238</v>
      </c>
      <c r="BX412" s="15">
        <f t="shared" ca="1" si="245"/>
        <v>8700.9565344995444</v>
      </c>
      <c r="BY412" s="15">
        <f t="shared" ca="1" si="246"/>
        <v>13907.080003324581</v>
      </c>
      <c r="BZ412" s="15">
        <f t="shared" ca="1" si="247"/>
        <v>19252.920731298051</v>
      </c>
      <c r="CA412" s="15">
        <f t="shared" ca="1" si="248"/>
        <v>27982.266745501522</v>
      </c>
      <c r="CB412" s="15">
        <f ca="1">(AU412*DCF!C$10-DCF!C$5*MAX(AU412*DCF!C$10,0)-MAX(AU412-Inputs!$B$6,0)/Inputs!$B$10)*DCF!C$6</f>
        <v>1037.6016418753691</v>
      </c>
      <c r="CC412" s="15">
        <f ca="1">(AV412*DCF!D$10-DCF!D$5*MAX(AV412*DCF!D$10,0)-MAX(AV412-AU412,0)/Inputs!$B$10)*DCF!D$6</f>
        <v>1211.0694488746208</v>
      </c>
      <c r="CD412" s="15">
        <f ca="1">(AW412*DCF!E$10-DCF!E$5*MAX(AW412*DCF!E$10,0)-MAX(AW412-AV412,0)/Inputs!$B$10)*DCF!E$6</f>
        <v>1150.8012451793636</v>
      </c>
      <c r="CE412" s="15">
        <f ca="1">(AX412*DCF!F$10-DCF!F$5*MAX(AX412*DCF!F$10,0)-MAX(AX412-AW412,0)/Inputs!$B$10)*DCF!F$6</f>
        <v>1232.6416221998006</v>
      </c>
      <c r="CF412" s="15">
        <f ca="1">(AY412*DCF!G$10-DCF!G$5*MAX(AY412*DCF!G$10,0)-MAX(AY412-AX412,0)/Inputs!$B$10)*DCF!G$6</f>
        <v>1314.3135007670674</v>
      </c>
      <c r="CG412" s="15">
        <f ca="1">(AZ412*DCF!H$10-DCF!H$5*MAX(AZ412*DCF!H$10,0)-MAX(AZ412-AY412,0)/Inputs!$B$10)*DCF!H$6</f>
        <v>1272.2076080479731</v>
      </c>
      <c r="CH412" s="15">
        <f ca="1">(BA412*DCF!I$10-DCF!I$5*MAX(BA412*DCF!I$10,0)-MAX(BA412-AZ412,0)/Inputs!$B$10)*DCF!I$6</f>
        <v>1425.9091395324854</v>
      </c>
      <c r="CI412" s="15">
        <f ca="1">(BB412*DCF!J$10-DCF!J$5*MAX(BB412*DCF!J$10,0)-MAX(BB412-BA412,0)/Inputs!$B$10)*DCF!J$6</f>
        <v>1753.8417304532882</v>
      </c>
      <c r="CJ412" s="15">
        <f ca="1">(BC412*DCF!K$10-DCF!K$5*MAX(BC412*DCF!K$10,0)-MAX(BC412-BB412,0)/Inputs!$B$10)*DCF!K$6</f>
        <v>1786.1910126559335</v>
      </c>
      <c r="CK412" s="15">
        <f ca="1">(BD412*DCF!L$10-DCF!L$5*MAX(BD412*DCF!L$10,0)-MAX(BD412-BC412,0)/Inputs!$B$10)*DCF!L$6</f>
        <v>1764.9644528250021</v>
      </c>
      <c r="CL412" s="15">
        <f ca="1">(BE412*DCF!M$10-DCF!M$5*MAX(BE412*DCF!M$10,0)-MAX(BE412-BD412,0)/Inputs!$B$10)*DCF!M$6</f>
        <v>2139.3608824204794</v>
      </c>
      <c r="CM412" s="15">
        <f ca="1">(BF412*DCF!C$28-DCF!C$5*MAX(BF412*DCF!C$28,0)-MAX(BF412-Inputs!$B$13,0)/Inputs!$B$17)*DCF!C$6</f>
        <v>3612.1527537542929</v>
      </c>
      <c r="CN412" s="15">
        <f ca="1">(BG412*DCF!D$28-DCF!D$5*MAX(BG412*DCF!D$28,0)-MAX(BG412-BF412,0)/Inputs!$B$17)*DCF!D$6</f>
        <v>4129.0240444862984</v>
      </c>
      <c r="CO412" s="15">
        <f ca="1">(BH412*DCF!E$28-DCF!E$5*MAX(BH412*DCF!E$28,0)-MAX(BH412-BG412,0)/Inputs!$B$17)*DCF!E$6</f>
        <v>4250.3623361767977</v>
      </c>
      <c r="CP412" s="15">
        <f ca="1">(BI412*DCF!F$28-DCF!F$5*MAX(BI412*DCF!F$28,0)-MAX(BI412-BH412,0)/Inputs!$B$17)*DCF!F$6</f>
        <v>4420.2487639303463</v>
      </c>
      <c r="CQ412" s="15">
        <f ca="1">(BJ412*DCF!G$28-DCF!G$5*MAX(BJ412*DCF!G$28,0)-MAX(BJ412-BI412,0)/Inputs!$B$17)*DCF!G$6</f>
        <v>4960.2880716942745</v>
      </c>
      <c r="CR412" s="15">
        <f ca="1">(BK412*DCF!H$28-DCF!H$5*MAX(BK412*DCF!H$28,0)-MAX(BK412-BJ412,0)/Inputs!$B$17)*DCF!H$6</f>
        <v>5219.0307047821416</v>
      </c>
      <c r="CS412" s="15">
        <f ca="1">(BL412*DCF!I$28-DCF!I$5*MAX(BL412*DCF!I$28,0)-MAX(BL412-BK412,0)/Inputs!$B$17)*DCF!I$6</f>
        <v>6363.4268861990677</v>
      </c>
      <c r="CT412" s="15">
        <f ca="1">(BM412*DCF!J$28-DCF!J$5*MAX(BM412*DCF!J$28,0)-MAX(BM412-BL412,0)/Inputs!$B$17)*DCF!J$6</f>
        <v>7677.0900178942211</v>
      </c>
      <c r="CU412" s="15">
        <f ca="1">(BN412*DCF!K$28-DCF!K$5*MAX(BN412*DCF!K$28,0)-MAX(BN412-BM412,0)/Inputs!$B$17)*DCF!K$6</f>
        <v>8573.8374415029575</v>
      </c>
      <c r="CV412" s="15">
        <f ca="1">(BO412*DCF!L$28-DCF!L$5*MAX(BO412*DCF!L$28,0)-MAX(BO412-BN412,0)/Inputs!$B$17)*DCF!L$6</f>
        <v>9896.91356191263</v>
      </c>
      <c r="CW412" s="15">
        <f ca="1">(BP412*DCF!M$28-DCF!M$5*MAX(BP412*DCF!M$28,0)-MAX(BP412-BO412,0)/Inputs!$B$17)*DCF!M$6</f>
        <v>11446.179292036346</v>
      </c>
      <c r="CX412" s="15">
        <f ca="1">(BQ412*DCF!C$46-DCF!C$5*MAX(BQ412*DCF!C$46,0)-MAX(BQ412-Inputs!$B$20,0)/Inputs!$B$24)*DCF!C$6</f>
        <v>-1161.6389256468351</v>
      </c>
      <c r="CY412" s="15">
        <f ca="1">(BR412*DCF!D$46-DCF!D$5*MAX(BR412*DCF!D$46,0)-MAX(BR412-BQ412,0)/Inputs!$B$24)*DCF!D$6</f>
        <v>-1432.7109433121111</v>
      </c>
      <c r="CZ412" s="15">
        <f ca="1">(BS412*DCF!E$46-DCF!E$5*MAX(BS412*DCF!E$46,0)-MAX(BS412-BR412,0)/Inputs!$B$24)*DCF!E$6</f>
        <v>-1691.3478465184885</v>
      </c>
      <c r="DA412" s="15">
        <f ca="1">(BT412*DCF!F$46-DCF!F$5*MAX(BT412*DCF!F$46,0)-MAX(BT412-BS412,0)/Inputs!$B$24)*DCF!F$6</f>
        <v>-1429.2220158762007</v>
      </c>
      <c r="DB412" s="15">
        <f ca="1">(BU412*DCF!G$46-DCF!G$5*MAX(BU412*DCF!G$46,0)-MAX(BU412-BT412,0)/Inputs!$B$24)*DCF!G$6</f>
        <v>-228.69942085775</v>
      </c>
      <c r="DC412" s="15">
        <f ca="1">(BV412*DCF!H$46-DCF!H$5*MAX(BV412*DCF!H$46,0)-MAX(BV412-BU412,0)/Inputs!$B$24)*DCF!H$6</f>
        <v>0</v>
      </c>
      <c r="DD412" s="15">
        <f ca="1">(BW412*DCF!I$46-DCF!I$5*MAX(BW412*DCF!I$46,0)-MAX(BW412-BV412,0)/Inputs!$B$24)*DCF!I$6</f>
        <v>70.930301583002333</v>
      </c>
      <c r="DE412" s="15">
        <f ca="1">(BX412*DCF!J$46-DCF!J$5*MAX(BX412*DCF!J$46,0)-MAX(BX412-BW412,0)/Inputs!$B$24)*DCF!J$6</f>
        <v>-514.48055210213738</v>
      </c>
      <c r="DF412" s="15">
        <f ca="1">(BY412*DCF!K$46-DCF!K$5*MAX(BY412*DCF!K$46,0)-MAX(BY412-BX412,0)/Inputs!$B$24)*DCF!K$6</f>
        <v>-480.94279002642156</v>
      </c>
      <c r="DG412" s="15">
        <f ca="1">(BZ412*DCF!L$46-DCF!L$5*MAX(BZ412*DCF!L$46,0)-MAX(BZ412-BY412,0)/Inputs!$B$24)*DCF!L$6</f>
        <v>121.08392133287377</v>
      </c>
      <c r="DH412" s="15">
        <f ca="1">(CA412*DCF!M$46-DCF!M$5*MAX(CA412*DCF!M$46,0)-MAX(CA412-BZ412,0)/Inputs!$B$24)*DCF!M$6</f>
        <v>368.77597374409663</v>
      </c>
      <c r="DI412" s="15">
        <f ca="1">SUM(CB412:CL412)+BE412*DCF!M$10*(1+Inputs!$B$30)*(1-Inputs!$B$33)*(1-Inputs!$B$30/Inputs!$B$31)/(Inputs!$B$29-Inputs!$B$30)*DCF!M$6</f>
        <v>62690.708930384229</v>
      </c>
      <c r="DJ412" s="15">
        <f ca="1">SUM(CM412:CW412)+BP412*DCF!M$28*(1+Inputs!$B$30)*(1-Inputs!$B$33)*(1-Inputs!$B$30/Inputs!$B$31)/(Inputs!$B$29-Inputs!$B$30)*DCF!M$6</f>
        <v>319645.07976829191</v>
      </c>
      <c r="DK412" s="15">
        <f ca="1">SUM(CX412:DH412)+CA412*DCF!M$46*(1+Inputs!$B$30)*(1-Inputs!$B$33)*(1-Inputs!$B$30/Inputs!$B$31)/(Inputs!$B$29-Inputs!$B$30)*DCF!M$6</f>
        <v>36885.64680226527</v>
      </c>
      <c r="DM412" s="15">
        <f ca="1">DI412+DJ412+DK412+Inputs!$B$34+Inputs!$B$36-Inputs!$B$35</f>
        <v>496072.43550094141</v>
      </c>
    </row>
    <row r="413" spans="1:117" x14ac:dyDescent="0.75">
      <c r="A413" s="11">
        <v>400</v>
      </c>
      <c r="C413" s="24">
        <f t="shared" ca="1" si="249"/>
        <v>-0.43420775877939283</v>
      </c>
      <c r="D413" s="24">
        <f t="shared" ca="1" si="249"/>
        <v>-0.32144943203957632</v>
      </c>
      <c r="E413" s="24">
        <f t="shared" ca="1" si="249"/>
        <v>0.48594260704545017</v>
      </c>
      <c r="F413" s="24">
        <f t="shared" ca="1" si="249"/>
        <v>5.1163320612324661E-2</v>
      </c>
      <c r="G413" s="24">
        <f t="shared" ca="1" si="249"/>
        <v>1.0404023693206885</v>
      </c>
      <c r="H413" s="24">
        <f t="shared" ca="1" si="249"/>
        <v>0.47146889023151378</v>
      </c>
      <c r="I413" s="24">
        <f t="shared" ca="1" si="249"/>
        <v>-2.049331561149994</v>
      </c>
      <c r="J413" s="24">
        <f t="shared" ca="1" si="249"/>
        <v>0.80056274025042473</v>
      </c>
      <c r="K413" s="24">
        <f t="shared" ca="1" si="249"/>
        <v>-7.3347909184652602E-2</v>
      </c>
      <c r="L413" s="24">
        <f t="shared" ca="1" si="249"/>
        <v>9.0995974012399658E-3</v>
      </c>
      <c r="M413" s="24">
        <f t="shared" ca="1" si="249"/>
        <v>-1.4399529020580146</v>
      </c>
      <c r="N413" s="24">
        <f ca="1">SQRT(Inputs!$B$38)*C413+SQRT(1-Inputs!$B$38)*_xlfn.NORM.S.INV(RAND())</f>
        <v>0.64277803708323622</v>
      </c>
      <c r="O413" s="24">
        <f ca="1">SQRT(Inputs!$B$38)*D413+SQRT(1-Inputs!$B$38)*_xlfn.NORM.S.INV(RAND())</f>
        <v>1.3660632833397925</v>
      </c>
      <c r="P413" s="24">
        <f ca="1">SQRT(Inputs!$B$38)*E413+SQRT(1-Inputs!$B$38)*_xlfn.NORM.S.INV(RAND())</f>
        <v>0.69895066244798176</v>
      </c>
      <c r="Q413" s="24">
        <f ca="1">SQRT(Inputs!$B$38)*F413+SQRT(1-Inputs!$B$38)*_xlfn.NORM.S.INV(RAND())</f>
        <v>0.59702317803979488</v>
      </c>
      <c r="R413" s="24">
        <f ca="1">SQRT(Inputs!$B$38)*G413+SQRT(1-Inputs!$B$38)*_xlfn.NORM.S.INV(RAND())</f>
        <v>0.38144817791966995</v>
      </c>
      <c r="S413" s="24">
        <f ca="1">SQRT(Inputs!$B$38)*H413+SQRT(1-Inputs!$B$38)*_xlfn.NORM.S.INV(RAND())</f>
        <v>1.2706733729528432</v>
      </c>
      <c r="T413" s="24">
        <f ca="1">SQRT(Inputs!$B$38)*I413+SQRT(1-Inputs!$B$38)*_xlfn.NORM.S.INV(RAND())</f>
        <v>-1.9718987426031265</v>
      </c>
      <c r="U413" s="24">
        <f ca="1">SQRT(Inputs!$B$38)*J413+SQRT(1-Inputs!$B$38)*_xlfn.NORM.S.INV(RAND())</f>
        <v>0.36118748921645133</v>
      </c>
      <c r="V413" s="24">
        <f ca="1">SQRT(Inputs!$B$38)*K413+SQRT(1-Inputs!$B$38)*_xlfn.NORM.S.INV(RAND())</f>
        <v>3.1090141974444589E-2</v>
      </c>
      <c r="W413" s="24">
        <f ca="1">SQRT(Inputs!$B$38)*L413+SQRT(1-Inputs!$B$38)*_xlfn.NORM.S.INV(RAND())</f>
        <v>0.20661826835003103</v>
      </c>
      <c r="X413" s="24">
        <f ca="1">SQRT(Inputs!$B$38)*M413+SQRT(1-Inputs!$B$38)*_xlfn.NORM.S.INV(RAND())</f>
        <v>0.30095077380564272</v>
      </c>
      <c r="Y413" s="24">
        <f ca="1">SQRT(Inputs!$B$38)*C413+SQRT(1-Inputs!$B$38)*_xlfn.NORM.S.INV(RAND())</f>
        <v>0.49558842349314236</v>
      </c>
      <c r="Z413" s="24">
        <f ca="1">SQRT(Inputs!$B$38)*D413+SQRT(1-Inputs!$B$38)*_xlfn.NORM.S.INV(RAND())</f>
        <v>-0.43512556529479501</v>
      </c>
      <c r="AA413" s="24">
        <f ca="1">SQRT(Inputs!$B$38)*E413+SQRT(1-Inputs!$B$38)*_xlfn.NORM.S.INV(RAND())</f>
        <v>1.0254677512672337</v>
      </c>
      <c r="AB413" s="24">
        <f ca="1">SQRT(Inputs!$B$38)*F413+SQRT(1-Inputs!$B$38)*_xlfn.NORM.S.INV(RAND())</f>
        <v>0.34645723285123553</v>
      </c>
      <c r="AC413" s="24">
        <f ca="1">SQRT(Inputs!$B$38)*G413+SQRT(1-Inputs!$B$38)*_xlfn.NORM.S.INV(RAND())</f>
        <v>2.1342853483080781</v>
      </c>
      <c r="AD413" s="24">
        <f ca="1">SQRT(Inputs!$B$38)*H413+SQRT(1-Inputs!$B$38)*_xlfn.NORM.S.INV(RAND())</f>
        <v>1.431928329637651</v>
      </c>
      <c r="AE413" s="24">
        <f ca="1">SQRT(Inputs!$B$38)*I413+SQRT(1-Inputs!$B$38)*_xlfn.NORM.S.INV(RAND())</f>
        <v>-0.36037163671203742</v>
      </c>
      <c r="AF413" s="24">
        <f ca="1">SQRT(Inputs!$B$38)*J413+SQRT(1-Inputs!$B$38)*_xlfn.NORM.S.INV(RAND())</f>
        <v>1.6234876075831073</v>
      </c>
      <c r="AG413" s="24">
        <f ca="1">SQRT(Inputs!$B$38)*K413+SQRT(1-Inputs!$B$38)*_xlfn.NORM.S.INV(RAND())</f>
        <v>6.6644595855099936E-2</v>
      </c>
      <c r="AH413" s="24">
        <f ca="1">SQRT(Inputs!$B$38)*L413+SQRT(1-Inputs!$B$38)*_xlfn.NORM.S.INV(RAND())</f>
        <v>-1.4412092243025647</v>
      </c>
      <c r="AI413" s="24">
        <f ca="1">SQRT(Inputs!$B$38)*M413+SQRT(1-Inputs!$B$38)*_xlfn.NORM.S.INV(RAND())</f>
        <v>-1.9534401469790843</v>
      </c>
      <c r="AJ413" s="24">
        <f ca="1">SQRT(Inputs!$B$38)*C413+SQRT(1-Inputs!$B$38)*_xlfn.NORM.S.INV(RAND())</f>
        <v>-2.4533029619504365</v>
      </c>
      <c r="AK413" s="24">
        <f ca="1">SQRT(Inputs!$B$38)*D413+SQRT(1-Inputs!$B$38)*_xlfn.NORM.S.INV(RAND())</f>
        <v>-7.7200159805334415E-2</v>
      </c>
      <c r="AL413" s="24">
        <f ca="1">SQRT(Inputs!$B$38)*E413+SQRT(1-Inputs!$B$38)*_xlfn.NORM.S.INV(RAND())</f>
        <v>-1.064130919189282</v>
      </c>
      <c r="AM413" s="24">
        <f ca="1">SQRT(Inputs!$B$38)*F413+SQRT(1-Inputs!$B$38)*_xlfn.NORM.S.INV(RAND())</f>
        <v>-1.3956000368520374</v>
      </c>
      <c r="AN413" s="24">
        <f ca="1">SQRT(Inputs!$B$38)*G413+SQRT(1-Inputs!$B$38)*_xlfn.NORM.S.INV(RAND())</f>
        <v>0.38334278859656268</v>
      </c>
      <c r="AO413" s="24">
        <f ca="1">SQRT(Inputs!$B$38)*H413+SQRT(1-Inputs!$B$38)*_xlfn.NORM.S.INV(RAND())</f>
        <v>-6.2736056874787394E-2</v>
      </c>
      <c r="AP413" s="24">
        <f ca="1">SQRT(Inputs!$B$38)*I413+SQRT(1-Inputs!$B$38)*_xlfn.NORM.S.INV(RAND())</f>
        <v>0.30249698115552159</v>
      </c>
      <c r="AQ413" s="24">
        <f ca="1">SQRT(Inputs!$B$38)*J413+SQRT(1-Inputs!$B$38)*_xlfn.NORM.S.INV(RAND())</f>
        <v>0.74654904205644201</v>
      </c>
      <c r="AR413" s="24">
        <f ca="1">SQRT(Inputs!$B$38)*K413+SQRT(1-Inputs!$B$38)*_xlfn.NORM.S.INV(RAND())</f>
        <v>0.90708910960996958</v>
      </c>
      <c r="AS413" s="24">
        <f ca="1">SQRT(Inputs!$B$38)*L413+SQRT(1-Inputs!$B$38)*_xlfn.NORM.S.INV(RAND())</f>
        <v>1.5480939031349654</v>
      </c>
      <c r="AT413" s="24">
        <f ca="1">SQRT(Inputs!$B$38)*M413+SQRT(1-Inputs!$B$38)*_xlfn.NORM.S.INV(RAND())</f>
        <v>-1.6751817477905266</v>
      </c>
      <c r="AU413" s="15">
        <f ca="1">Inputs!$B$6*EXP($B$8-0.5*C$5^2+C$5*N413)</f>
        <v>5506.3699500432867</v>
      </c>
      <c r="AV413" s="15">
        <f t="shared" ca="1" si="219"/>
        <v>8193.5191944925009</v>
      </c>
      <c r="AW413" s="15">
        <f t="shared" ca="1" si="220"/>
        <v>10978.231979622853</v>
      </c>
      <c r="AX413" s="15">
        <f t="shared" ca="1" si="221"/>
        <v>14441.271864479975</v>
      </c>
      <c r="AY413" s="15">
        <f t="shared" ca="1" si="222"/>
        <v>18452.707956929509</v>
      </c>
      <c r="AZ413" s="15">
        <f t="shared" ca="1" si="223"/>
        <v>25957.637762283255</v>
      </c>
      <c r="BA413" s="15">
        <f t="shared" ca="1" si="224"/>
        <v>25842.045337910688</v>
      </c>
      <c r="BB413" s="15">
        <f t="shared" ca="1" si="225"/>
        <v>32804.417375558667</v>
      </c>
      <c r="BC413" s="15">
        <f t="shared" ca="1" si="226"/>
        <v>40297.820584523004</v>
      </c>
      <c r="BD413" s="15">
        <f t="shared" ca="1" si="227"/>
        <v>50331.994575817582</v>
      </c>
      <c r="BE413" s="15">
        <f t="shared" ca="1" si="228"/>
        <v>63389.353190367321</v>
      </c>
      <c r="BF413" s="15">
        <f ca="1">Inputs!$B$13*EXP($B$9-0.5*C$6^2+C$6*Y413)</f>
        <v>15258.90416775113</v>
      </c>
      <c r="BG413" s="15">
        <f t="shared" ca="1" si="229"/>
        <v>17192.332713093936</v>
      </c>
      <c r="BH413" s="15">
        <f t="shared" ca="1" si="230"/>
        <v>24900.384794603968</v>
      </c>
      <c r="BI413" s="15">
        <f t="shared" ca="1" si="231"/>
        <v>32151.427206222204</v>
      </c>
      <c r="BJ413" s="15">
        <f t="shared" ca="1" si="232"/>
        <v>53613.893692775942</v>
      </c>
      <c r="BK413" s="15">
        <f t="shared" ca="1" si="233"/>
        <v>79964.347015044332</v>
      </c>
      <c r="BL413" s="15">
        <f t="shared" ca="1" si="234"/>
        <v>93744.725213487924</v>
      </c>
      <c r="BM413" s="15">
        <f t="shared" ca="1" si="235"/>
        <v>140982.21739692648</v>
      </c>
      <c r="BN413" s="15">
        <f t="shared" ca="1" si="236"/>
        <v>174780.78504943915</v>
      </c>
      <c r="BO413" s="15">
        <f t="shared" ca="1" si="237"/>
        <v>181879.21448761891</v>
      </c>
      <c r="BP413" s="15">
        <f t="shared" ca="1" si="238"/>
        <v>179414.67591416984</v>
      </c>
      <c r="BQ413" s="15">
        <f ca="1">Inputs!$B$20*EXP($B$10-0.5*C$7^2+C$7*AJ413)</f>
        <v>1796.8395516122823</v>
      </c>
      <c r="BR413" s="15">
        <f t="shared" ca="1" si="239"/>
        <v>2379.0318230998059</v>
      </c>
      <c r="BS413" s="15">
        <f t="shared" ca="1" si="240"/>
        <v>2399.9296087573753</v>
      </c>
      <c r="BT413" s="15">
        <f t="shared" ca="1" si="241"/>
        <v>2294.5333053288855</v>
      </c>
      <c r="BU413" s="15">
        <f t="shared" ca="1" si="242"/>
        <v>3489.0246065137512</v>
      </c>
      <c r="BV413" s="15">
        <f t="shared" ca="1" si="243"/>
        <v>4786.1111028089827</v>
      </c>
      <c r="BW413" s="15">
        <f t="shared" ca="1" si="244"/>
        <v>7120.3281267966877</v>
      </c>
      <c r="BX413" s="15">
        <f t="shared" ca="1" si="245"/>
        <v>11566.727885988546</v>
      </c>
      <c r="BY413" s="15">
        <f t="shared" ca="1" si="246"/>
        <v>19278.466324507615</v>
      </c>
      <c r="BZ413" s="15">
        <f t="shared" ca="1" si="247"/>
        <v>35955.906534554437</v>
      </c>
      <c r="CA413" s="15">
        <f t="shared" ca="1" si="248"/>
        <v>37503.471988617486</v>
      </c>
      <c r="CB413" s="15">
        <f ca="1">(AU413*DCF!C$10-DCF!C$5*MAX(AU413*DCF!C$10,0)-MAX(AU413-Inputs!$B$6,0)/Inputs!$B$10)*DCF!C$6</f>
        <v>1039.1945559266005</v>
      </c>
      <c r="CC413" s="15">
        <f ca="1">(AV413*DCF!D$10-DCF!D$5*MAX(AV413*DCF!D$10,0)-MAX(AV413-AU413,0)/Inputs!$B$10)*DCF!D$6</f>
        <v>1341.9237788198902</v>
      </c>
      <c r="CD413" s="15">
        <f ca="1">(AW413*DCF!E$10-DCF!E$5*MAX(AW413*DCF!E$10,0)-MAX(AW413-AV413,0)/Inputs!$B$10)*DCF!E$6</f>
        <v>1907.4663665111893</v>
      </c>
      <c r="CE413" s="15">
        <f ca="1">(AX413*DCF!F$10-DCF!F$5*MAX(AX413*DCF!F$10,0)-MAX(AX413-AW413,0)/Inputs!$B$10)*DCF!F$6</f>
        <v>2431.9338919927222</v>
      </c>
      <c r="CF413" s="15">
        <f ca="1">(AY413*DCF!G$10-DCF!G$5*MAX(AY413*DCF!G$10,0)-MAX(AY413-AX413,0)/Inputs!$B$10)*DCF!G$6</f>
        <v>3030.9258114257054</v>
      </c>
      <c r="CG413" s="15">
        <f ca="1">(AZ413*DCF!H$10-DCF!H$5*MAX(AZ413*DCF!H$10,0)-MAX(AZ413-AY413,0)/Inputs!$B$10)*DCF!H$6</f>
        <v>3707.0591598944588</v>
      </c>
      <c r="CH413" s="15">
        <f ca="1">(BA413*DCF!I$10-DCF!I$5*MAX(BA413*DCF!I$10,0)-MAX(BA413-AZ413,0)/Inputs!$B$10)*DCF!I$6</f>
        <v>4720.3989625434433</v>
      </c>
      <c r="CI413" s="15">
        <f ca="1">(BB413*DCF!J$10-DCF!J$5*MAX(BB413*DCF!J$10,0)-MAX(BB413-BA413,0)/Inputs!$B$10)*DCF!J$6</f>
        <v>4574.2813869107558</v>
      </c>
      <c r="CJ413" s="15">
        <f ca="1">(BC413*DCF!K$10-DCF!K$5*MAX(BC413*DCF!K$10,0)-MAX(BC413-BB413,0)/Inputs!$B$10)*DCF!K$6</f>
        <v>5438.3395486873987</v>
      </c>
      <c r="CK413" s="15">
        <f ca="1">(BD413*DCF!L$10-DCF!L$5*MAX(BD413*DCF!L$10,0)-MAX(BD413-BC413,0)/Inputs!$B$10)*DCF!L$6</f>
        <v>6293.4407290822473</v>
      </c>
      <c r="CL413" s="15">
        <f ca="1">(BE413*DCF!M$10-DCF!M$5*MAX(BE413*DCF!M$10,0)-MAX(BE413-BD413,0)/Inputs!$B$10)*DCF!M$6</f>
        <v>7385.2166128329109</v>
      </c>
      <c r="CM413" s="15">
        <f ca="1">(BF413*DCF!C$28-DCF!C$5*MAX(BF413*DCF!C$28,0)-MAX(BF413-Inputs!$B$13,0)/Inputs!$B$17)*DCF!C$6</f>
        <v>3762.7132863655797</v>
      </c>
      <c r="CN413" s="15">
        <f ca="1">(BG413*DCF!D$28-DCF!D$5*MAX(BG413*DCF!D$28,0)-MAX(BG413-BF413,0)/Inputs!$B$17)*DCF!D$6</f>
        <v>4651.0495490159337</v>
      </c>
      <c r="CO413" s="15">
        <f ca="1">(BH413*DCF!E$28-DCF!E$5*MAX(BH413*DCF!E$28,0)-MAX(BH413-BG413,0)/Inputs!$B$17)*DCF!E$6</f>
        <v>5533.081395518484</v>
      </c>
      <c r="CP413" s="15">
        <f ca="1">(BI413*DCF!F$28-DCF!F$5*MAX(BI413*DCF!F$28,0)-MAX(BI413-BH413,0)/Inputs!$B$17)*DCF!F$6</f>
        <v>7408.0987076634883</v>
      </c>
      <c r="CQ413" s="15">
        <f ca="1">(BJ413*DCF!G$28-DCF!G$5*MAX(BJ413*DCF!G$28,0)-MAX(BJ413-BI413,0)/Inputs!$B$17)*DCF!G$6</f>
        <v>10300.756646271942</v>
      </c>
      <c r="CR413" s="15">
        <f ca="1">(BK413*DCF!H$28-DCF!H$5*MAX(BK413*DCF!H$28,0)-MAX(BK413-BJ413,0)/Inputs!$B$17)*DCF!H$6</f>
        <v>15681.944282731309</v>
      </c>
      <c r="CS413" s="15">
        <f ca="1">(BL413*DCF!I$28-DCF!I$5*MAX(BL413*DCF!I$28,0)-MAX(BL413-BK413,0)/Inputs!$B$17)*DCF!I$6</f>
        <v>20066.450106194359</v>
      </c>
      <c r="CT413" s="15">
        <f ca="1">(BM413*DCF!J$28-DCF!J$5*MAX(BM413*DCF!J$28,0)-MAX(BM413-BL413,0)/Inputs!$B$17)*DCF!J$6</f>
        <v>25187.432730835892</v>
      </c>
      <c r="CU413" s="15">
        <f ca="1">(BN413*DCF!K$28-DCF!K$5*MAX(BN413*DCF!K$28,0)-MAX(BN413-BM413,0)/Inputs!$B$17)*DCF!K$6</f>
        <v>32770.896910223819</v>
      </c>
      <c r="CV413" s="15">
        <f ca="1">(BO413*DCF!L$28-DCF!L$5*MAX(BO413*DCF!L$28,0)-MAX(BO413-BN413,0)/Inputs!$B$17)*DCF!L$6</f>
        <v>35485.521784533943</v>
      </c>
      <c r="CW413" s="15">
        <f ca="1">(BP413*DCF!M$28-DCF!M$5*MAX(BP413*DCF!M$28,0)-MAX(BP413-BO413,0)/Inputs!$B$17)*DCF!M$6</f>
        <v>33756.975105675985</v>
      </c>
      <c r="CX413" s="15">
        <f ca="1">(BQ413*DCF!C$46-DCF!C$5*MAX(BQ413*DCF!C$46,0)-MAX(BQ413-Inputs!$B$20,0)/Inputs!$B$24)*DCF!C$6</f>
        <v>-414.97449228921067</v>
      </c>
      <c r="CY413" s="15">
        <f ca="1">(BR413*DCF!D$46-DCF!D$5*MAX(BR413*DCF!D$46,0)-MAX(BR413-BQ413,0)/Inputs!$B$24)*DCF!D$6</f>
        <v>-654.46186207295193</v>
      </c>
      <c r="CZ413" s="15">
        <f ca="1">(BS413*DCF!E$46-DCF!E$5*MAX(BS413*DCF!E$46,0)-MAX(BS413-BR413,0)/Inputs!$B$24)*DCF!E$6</f>
        <v>-292.03318662578494</v>
      </c>
      <c r="DA413" s="15">
        <f ca="1">(BT413*DCF!F$46-DCF!F$5*MAX(BT413*DCF!F$46,0)-MAX(BT413-BS413,0)/Inputs!$B$24)*DCF!F$6</f>
        <v>-167.10242244025227</v>
      </c>
      <c r="DB413" s="15">
        <f ca="1">(BU413*DCF!G$46-DCF!G$5*MAX(BU413*DCF!G$46,0)-MAX(BU413-BT413,0)/Inputs!$B$24)*DCF!G$6</f>
        <v>-519.16716774434929</v>
      </c>
      <c r="DC413" s="15">
        <f ca="1">(BV413*DCF!H$46-DCF!H$5*MAX(BV413*DCF!H$46,0)-MAX(BV413-BU413,0)/Inputs!$B$24)*DCF!H$6</f>
        <v>-403.06168134292381</v>
      </c>
      <c r="DD413" s="15">
        <f ca="1">(BW413*DCF!I$46-DCF!I$5*MAX(BW413*DCF!I$46,0)-MAX(BW413-BV413,0)/Inputs!$B$24)*DCF!I$6</f>
        <v>-505.61666940184193</v>
      </c>
      <c r="DE413" s="15">
        <f ca="1">(BX413*DCF!J$46-DCF!J$5*MAX(BX413*DCF!J$46,0)-MAX(BX413-BW413,0)/Inputs!$B$24)*DCF!J$6</f>
        <v>-693.92033266344356</v>
      </c>
      <c r="DF413" s="15">
        <f ca="1">(BY413*DCF!K$46-DCF!K$5*MAX(BY413*DCF!K$46,0)-MAX(BY413-BX413,0)/Inputs!$B$24)*DCF!K$6</f>
        <v>-787.92021601808619</v>
      </c>
      <c r="DG413" s="15">
        <f ca="1">(BZ413*DCF!L$46-DCF!L$5*MAX(BZ413*DCF!L$46,0)-MAX(BZ413-BY413,0)/Inputs!$B$24)*DCF!L$6</f>
        <v>-1288.6945525063804</v>
      </c>
      <c r="DH413" s="15">
        <f ca="1">(CA413*DCF!M$46-DCF!M$5*MAX(CA413*DCF!M$46,0)-MAX(CA413-BZ413,0)/Inputs!$B$24)*DCF!M$6</f>
        <v>2616.5968320226962</v>
      </c>
      <c r="DI413" s="15">
        <f ca="1">SUM(CB413:CL413)+BE413*DCF!M$10*(1+Inputs!$B$30)*(1-Inputs!$B$33)*(1-Inputs!$B$30/Inputs!$B$31)/(Inputs!$B$29-Inputs!$B$30)*DCF!M$6</f>
        <v>218283.58897083713</v>
      </c>
      <c r="DJ413" s="15">
        <f ca="1">SUM(CM413:CW413)+BP413*DCF!M$28*(1+Inputs!$B$30)*(1-Inputs!$B$33)*(1-Inputs!$B$30/Inputs!$B$31)/(Inputs!$B$29-Inputs!$B$30)*DCF!M$6</f>
        <v>860356.14128184342</v>
      </c>
      <c r="DK413" s="15">
        <f ca="1">SUM(CX413:DH413)+CA413*DCF!M$46*(1+Inputs!$B$30)*(1-Inputs!$B$33)*(1-Inputs!$B$30/Inputs!$B$31)/(Inputs!$B$29-Inputs!$B$30)*DCF!M$6</f>
        <v>54874.45451358315</v>
      </c>
      <c r="DM413" s="15">
        <f ca="1">DI413+DJ413+DK413+Inputs!$B$34+Inputs!$B$36-Inputs!$B$35</f>
        <v>1210365.1847662637</v>
      </c>
    </row>
    <row r="414" spans="1:117" x14ac:dyDescent="0.75">
      <c r="A414" s="11">
        <v>401</v>
      </c>
      <c r="C414" s="24">
        <f t="shared" ref="C414:M423" ca="1" si="250">_xlfn.NORM.S.INV(RAND())</f>
        <v>-1.4841555905137527E-3</v>
      </c>
      <c r="D414" s="24">
        <f t="shared" ca="1" si="250"/>
        <v>-0.36865452150199413</v>
      </c>
      <c r="E414" s="24">
        <f t="shared" ca="1" si="250"/>
        <v>0.40268622951542743</v>
      </c>
      <c r="F414" s="24">
        <f t="shared" ca="1" si="250"/>
        <v>1.7025145676374878</v>
      </c>
      <c r="G414" s="24">
        <f t="shared" ca="1" si="250"/>
        <v>0.64478856083490887</v>
      </c>
      <c r="H414" s="24">
        <f t="shared" ca="1" si="250"/>
        <v>0.14758794500866435</v>
      </c>
      <c r="I414" s="24">
        <f t="shared" ca="1" si="250"/>
        <v>0.13315201855543093</v>
      </c>
      <c r="J414" s="24">
        <f t="shared" ca="1" si="250"/>
        <v>0.41372006734824296</v>
      </c>
      <c r="K414" s="24">
        <f t="shared" ca="1" si="250"/>
        <v>0.63117041718126998</v>
      </c>
      <c r="L414" s="24">
        <f t="shared" ca="1" si="250"/>
        <v>-0.35446957822980529</v>
      </c>
      <c r="M414" s="24">
        <f t="shared" ca="1" si="250"/>
        <v>0.27791762033981759</v>
      </c>
      <c r="N414" s="24">
        <f ca="1">SQRT(Inputs!$B$38)*C414+SQRT(1-Inputs!$B$38)*_xlfn.NORM.S.INV(RAND())</f>
        <v>-0.70417706946756342</v>
      </c>
      <c r="O414" s="24">
        <f ca="1">SQRT(Inputs!$B$38)*D414+SQRT(1-Inputs!$B$38)*_xlfn.NORM.S.INV(RAND())</f>
        <v>-0.84407509373535183</v>
      </c>
      <c r="P414" s="24">
        <f ca="1">SQRT(Inputs!$B$38)*E414+SQRT(1-Inputs!$B$38)*_xlfn.NORM.S.INV(RAND())</f>
        <v>0.53197782315645059</v>
      </c>
      <c r="Q414" s="24">
        <f ca="1">SQRT(Inputs!$B$38)*F414+SQRT(1-Inputs!$B$38)*_xlfn.NORM.S.INV(RAND())</f>
        <v>0.34431075306960168</v>
      </c>
      <c r="R414" s="24">
        <f ca="1">SQRT(Inputs!$B$38)*G414+SQRT(1-Inputs!$B$38)*_xlfn.NORM.S.INV(RAND())</f>
        <v>1.9542750977277503</v>
      </c>
      <c r="S414" s="24">
        <f ca="1">SQRT(Inputs!$B$38)*H414+SQRT(1-Inputs!$B$38)*_xlfn.NORM.S.INV(RAND())</f>
        <v>-0.15935760672404109</v>
      </c>
      <c r="T414" s="24">
        <f ca="1">SQRT(Inputs!$B$38)*I414+SQRT(1-Inputs!$B$38)*_xlfn.NORM.S.INV(RAND())</f>
        <v>2.8159104246378276E-2</v>
      </c>
      <c r="U414" s="24">
        <f ca="1">SQRT(Inputs!$B$38)*J414+SQRT(1-Inputs!$B$38)*_xlfn.NORM.S.INV(RAND())</f>
        <v>-0.34106973933329632</v>
      </c>
      <c r="V414" s="24">
        <f ca="1">SQRT(Inputs!$B$38)*K414+SQRT(1-Inputs!$B$38)*_xlfn.NORM.S.INV(RAND())</f>
        <v>3.9918633885169252E-2</v>
      </c>
      <c r="W414" s="24">
        <f ca="1">SQRT(Inputs!$B$38)*L414+SQRT(1-Inputs!$B$38)*_xlfn.NORM.S.INV(RAND())</f>
        <v>0.7732391370833207</v>
      </c>
      <c r="X414" s="24">
        <f ca="1">SQRT(Inputs!$B$38)*M414+SQRT(1-Inputs!$B$38)*_xlfn.NORM.S.INV(RAND())</f>
        <v>0.63790169936067009</v>
      </c>
      <c r="Y414" s="24">
        <f ca="1">SQRT(Inputs!$B$38)*C414+SQRT(1-Inputs!$B$38)*_xlfn.NORM.S.INV(RAND())</f>
        <v>-0.6788455760439549</v>
      </c>
      <c r="Z414" s="24">
        <f ca="1">SQRT(Inputs!$B$38)*D414+SQRT(1-Inputs!$B$38)*_xlfn.NORM.S.INV(RAND())</f>
        <v>-0.37468713084952093</v>
      </c>
      <c r="AA414" s="24">
        <f ca="1">SQRT(Inputs!$B$38)*E414+SQRT(1-Inputs!$B$38)*_xlfn.NORM.S.INV(RAND())</f>
        <v>0.73603043765846854</v>
      </c>
      <c r="AB414" s="24">
        <f ca="1">SQRT(Inputs!$B$38)*F414+SQRT(1-Inputs!$B$38)*_xlfn.NORM.S.INV(RAND())</f>
        <v>1.4241218269313101</v>
      </c>
      <c r="AC414" s="24">
        <f ca="1">SQRT(Inputs!$B$38)*G414+SQRT(1-Inputs!$B$38)*_xlfn.NORM.S.INV(RAND())</f>
        <v>-0.31999466661331832</v>
      </c>
      <c r="AD414" s="24">
        <f ca="1">SQRT(Inputs!$B$38)*H414+SQRT(1-Inputs!$B$38)*_xlfn.NORM.S.INV(RAND())</f>
        <v>0.52679531015454395</v>
      </c>
      <c r="AE414" s="24">
        <f ca="1">SQRT(Inputs!$B$38)*I414+SQRT(1-Inputs!$B$38)*_xlfn.NORM.S.INV(RAND())</f>
        <v>0.14691293036002234</v>
      </c>
      <c r="AF414" s="24">
        <f ca="1">SQRT(Inputs!$B$38)*J414+SQRT(1-Inputs!$B$38)*_xlfn.NORM.S.INV(RAND())</f>
        <v>0.90404156917786227</v>
      </c>
      <c r="AG414" s="24">
        <f ca="1">SQRT(Inputs!$B$38)*K414+SQRT(1-Inputs!$B$38)*_xlfn.NORM.S.INV(RAND())</f>
        <v>-0.17920469943209855</v>
      </c>
      <c r="AH414" s="24">
        <f ca="1">SQRT(Inputs!$B$38)*L414+SQRT(1-Inputs!$B$38)*_xlfn.NORM.S.INV(RAND())</f>
        <v>-0.13646966761221879</v>
      </c>
      <c r="AI414" s="24">
        <f ca="1">SQRT(Inputs!$B$38)*M414+SQRT(1-Inputs!$B$38)*_xlfn.NORM.S.INV(RAND())</f>
        <v>0.56792324659966464</v>
      </c>
      <c r="AJ414" s="24">
        <f ca="1">SQRT(Inputs!$B$38)*C414+SQRT(1-Inputs!$B$38)*_xlfn.NORM.S.INV(RAND())</f>
        <v>-0.14808728074138869</v>
      </c>
      <c r="AK414" s="24">
        <f ca="1">SQRT(Inputs!$B$38)*D414+SQRT(1-Inputs!$B$38)*_xlfn.NORM.S.INV(RAND())</f>
        <v>-1.0771743583565936</v>
      </c>
      <c r="AL414" s="24">
        <f ca="1">SQRT(Inputs!$B$38)*E414+SQRT(1-Inputs!$B$38)*_xlfn.NORM.S.INV(RAND())</f>
        <v>-0.12553980792468028</v>
      </c>
      <c r="AM414" s="24">
        <f ca="1">SQRT(Inputs!$B$38)*F414+SQRT(1-Inputs!$B$38)*_xlfn.NORM.S.INV(RAND())</f>
        <v>1.2514152660261086</v>
      </c>
      <c r="AN414" s="24">
        <f ca="1">SQRT(Inputs!$B$38)*G414+SQRT(1-Inputs!$B$38)*_xlfn.NORM.S.INV(RAND())</f>
        <v>-0.18933743246243817</v>
      </c>
      <c r="AO414" s="24">
        <f ca="1">SQRT(Inputs!$B$38)*H414+SQRT(1-Inputs!$B$38)*_xlfn.NORM.S.INV(RAND())</f>
        <v>-0.45292096873171034</v>
      </c>
      <c r="AP414" s="24">
        <f ca="1">SQRT(Inputs!$B$38)*I414+SQRT(1-Inputs!$B$38)*_xlfn.NORM.S.INV(RAND())</f>
        <v>0.1284442129648545</v>
      </c>
      <c r="AQ414" s="24">
        <f ca="1">SQRT(Inputs!$B$38)*J414+SQRT(1-Inputs!$B$38)*_xlfn.NORM.S.INV(RAND())</f>
        <v>-0.98632248392244515</v>
      </c>
      <c r="AR414" s="24">
        <f ca="1">SQRT(Inputs!$B$38)*K414+SQRT(1-Inputs!$B$38)*_xlfn.NORM.S.INV(RAND())</f>
        <v>0.72813434195968918</v>
      </c>
      <c r="AS414" s="24">
        <f ca="1">SQRT(Inputs!$B$38)*L414+SQRT(1-Inputs!$B$38)*_xlfn.NORM.S.INV(RAND())</f>
        <v>-8.3228435083474855E-2</v>
      </c>
      <c r="AT414" s="24">
        <f ca="1">SQRT(Inputs!$B$38)*M414+SQRT(1-Inputs!$B$38)*_xlfn.NORM.S.INV(RAND())</f>
        <v>0.2715714816019395</v>
      </c>
      <c r="AU414" s="15">
        <f ca="1">Inputs!$B$6*EXP($B$8-0.5*C$5^2+C$5*N414)</f>
        <v>4427.6538084214062</v>
      </c>
      <c r="AV414" s="15">
        <f t="shared" ca="1" si="219"/>
        <v>4760.4712156047026</v>
      </c>
      <c r="AW414" s="15">
        <f t="shared" ca="1" si="220"/>
        <v>6236.3561964104056</v>
      </c>
      <c r="AX414" s="15">
        <f t="shared" ca="1" si="221"/>
        <v>7948.6315465987227</v>
      </c>
      <c r="AY414" s="15">
        <f t="shared" ca="1" si="222"/>
        <v>12204.53894682178</v>
      </c>
      <c r="AZ414" s="15">
        <f t="shared" ca="1" si="223"/>
        <v>14666.830322759441</v>
      </c>
      <c r="BA414" s="15">
        <f t="shared" ca="1" si="224"/>
        <v>18001.424396418715</v>
      </c>
      <c r="BB414" s="15">
        <f t="shared" ca="1" si="225"/>
        <v>21298.834084025028</v>
      </c>
      <c r="BC414" s="15">
        <f t="shared" ca="1" si="226"/>
        <v>26186.362291331596</v>
      </c>
      <c r="BD414" s="15">
        <f t="shared" ca="1" si="227"/>
        <v>34486.928333285745</v>
      </c>
      <c r="BE414" s="15">
        <f t="shared" ca="1" si="228"/>
        <v>44787.313866608609</v>
      </c>
      <c r="BF414" s="15">
        <f ca="1">Inputs!$B$13*EXP($B$9-0.5*C$6^2+C$6*Y414)</f>
        <v>12089.464666510396</v>
      </c>
      <c r="BG414" s="15">
        <f t="shared" ca="1" si="229"/>
        <v>13770.658029526334</v>
      </c>
      <c r="BH414" s="15">
        <f t="shared" ca="1" si="230"/>
        <v>19009.797887845831</v>
      </c>
      <c r="BI414" s="15">
        <f t="shared" ca="1" si="231"/>
        <v>28974.081202301924</v>
      </c>
      <c r="BJ414" s="15">
        <f t="shared" ca="1" si="232"/>
        <v>33919.144223321455</v>
      </c>
      <c r="BK414" s="15">
        <f t="shared" ca="1" si="233"/>
        <v>44724.632302570652</v>
      </c>
      <c r="BL414" s="15">
        <f t="shared" ca="1" si="234"/>
        <v>55994.796720758284</v>
      </c>
      <c r="BM414" s="15">
        <f t="shared" ca="1" si="235"/>
        <v>77010.524525775967</v>
      </c>
      <c r="BN414" s="15">
        <f t="shared" ca="1" si="236"/>
        <v>92701.003566787986</v>
      </c>
      <c r="BO414" s="15">
        <f t="shared" ca="1" si="237"/>
        <v>112263.95146336828</v>
      </c>
      <c r="BP414" s="15">
        <f t="shared" ca="1" si="238"/>
        <v>147358.89774617989</v>
      </c>
      <c r="BQ414" s="15">
        <f ca="1">Inputs!$B$20*EXP($B$10-0.5*C$7^2+C$7*AJ414)</f>
        <v>4070.026098585533</v>
      </c>
      <c r="BR414" s="15">
        <f t="shared" ca="1" si="239"/>
        <v>3922.5497362220117</v>
      </c>
      <c r="BS414" s="15">
        <f t="shared" ca="1" si="240"/>
        <v>5181.2885602721817</v>
      </c>
      <c r="BT414" s="15">
        <f t="shared" ca="1" si="241"/>
        <v>9919.8847311452537</v>
      </c>
      <c r="BU414" s="15">
        <f t="shared" ca="1" si="242"/>
        <v>13132.140426551668</v>
      </c>
      <c r="BV414" s="15">
        <f t="shared" ca="1" si="243"/>
        <v>16498.188476482697</v>
      </c>
      <c r="BW414" s="15">
        <f t="shared" ca="1" si="244"/>
        <v>23656.739805398825</v>
      </c>
      <c r="BX414" s="15">
        <f t="shared" ca="1" si="245"/>
        <v>27151.465593214783</v>
      </c>
      <c r="BY414" s="15">
        <f t="shared" ca="1" si="246"/>
        <v>43730.622596212896</v>
      </c>
      <c r="BZ414" s="15">
        <f t="shared" ca="1" si="247"/>
        <v>60428.510089950731</v>
      </c>
      <c r="CA414" s="15">
        <f t="shared" ca="1" si="248"/>
        <v>89080.525959070073</v>
      </c>
      <c r="CB414" s="15">
        <f ca="1">(AU414*DCF!C$10-DCF!C$5*MAX(AU414*DCF!C$10,0)-MAX(AU414-Inputs!$B$6,0)/Inputs!$B$10)*DCF!C$6</f>
        <v>1046.8859942876175</v>
      </c>
      <c r="CC414" s="15">
        <f ca="1">(AV414*DCF!D$10-DCF!D$5*MAX(AV414*DCF!D$10,0)-MAX(AV414-AU414,0)/Inputs!$B$10)*DCF!D$6</f>
        <v>1079.1837933784809</v>
      </c>
      <c r="CD414" s="15">
        <f ca="1">(AW414*DCF!E$10-DCF!E$5*MAX(AW414*DCF!E$10,0)-MAX(AW414-AV414,0)/Inputs!$B$10)*DCF!E$6</f>
        <v>1107.4449547656188</v>
      </c>
      <c r="CE414" s="15">
        <f ca="1">(AX414*DCF!F$10-DCF!F$5*MAX(AX414*DCF!F$10,0)-MAX(AX414-AW414,0)/Inputs!$B$10)*DCF!F$6</f>
        <v>1378.8915509322658</v>
      </c>
      <c r="CF414" s="15">
        <f ca="1">(AY414*DCF!G$10-DCF!G$5*MAX(AY414*DCF!G$10,0)-MAX(AY414-AX414,0)/Inputs!$B$10)*DCF!G$6</f>
        <v>1696.5624051339057</v>
      </c>
      <c r="CG414" s="15">
        <f ca="1">(AZ414*DCF!H$10-DCF!H$5*MAX(AZ414*DCF!H$10,0)-MAX(AZ414-AY414,0)/Inputs!$B$10)*DCF!H$6</f>
        <v>2410.3516512087981</v>
      </c>
      <c r="CH414" s="15">
        <f ca="1">(BA414*DCF!I$10-DCF!I$5*MAX(BA414*DCF!I$10,0)-MAX(BA414-AZ414,0)/Inputs!$B$10)*DCF!I$6</f>
        <v>2741.2132815663012</v>
      </c>
      <c r="CI414" s="15">
        <f ca="1">(BB414*DCF!J$10-DCF!J$5*MAX(BB414*DCF!J$10,0)-MAX(BB414-BA414,0)/Inputs!$B$10)*DCF!J$6</f>
        <v>3155.2612478154906</v>
      </c>
      <c r="CJ414" s="15">
        <f ca="1">(BC414*DCF!K$10-DCF!K$5*MAX(BC414*DCF!K$10,0)-MAX(BC414-BB414,0)/Inputs!$B$10)*DCF!K$6</f>
        <v>3531.4042263334445</v>
      </c>
      <c r="CK414" s="15">
        <f ca="1">(BD414*DCF!L$10-DCF!L$5*MAX(BD414*DCF!L$10,0)-MAX(BD414-BC414,0)/Inputs!$B$10)*DCF!L$6</f>
        <v>4127.8870078555065</v>
      </c>
      <c r="CL414" s="15">
        <f ca="1">(BE414*DCF!M$10-DCF!M$5*MAX(BE414*DCF!M$10,0)-MAX(BE414-BD414,0)/Inputs!$B$10)*DCF!M$6</f>
        <v>5089.5781571621264</v>
      </c>
      <c r="CM414" s="15">
        <f ca="1">(BF414*DCF!C$28-DCF!C$5*MAX(BF414*DCF!C$28,0)-MAX(BF414-Inputs!$B$13,0)/Inputs!$B$17)*DCF!C$6</f>
        <v>3527.3933073640642</v>
      </c>
      <c r="CN414" s="15">
        <f ca="1">(BG414*DCF!D$28-DCF!D$5*MAX(BG414*DCF!D$28,0)-MAX(BG414-BF414,0)/Inputs!$B$17)*DCF!D$6</f>
        <v>3697.1007671275838</v>
      </c>
      <c r="CO414" s="15">
        <f ca="1">(BH414*DCF!E$28-DCF!E$5*MAX(BH414*DCF!E$28,0)-MAX(BH414-BG414,0)/Inputs!$B$17)*DCF!E$6</f>
        <v>4351.3509082736073</v>
      </c>
      <c r="CP414" s="15">
        <f ca="1">(BI414*DCF!F$28-DCF!F$5*MAX(BI414*DCF!F$28,0)-MAX(BI414-BH414,0)/Inputs!$B$17)*DCF!F$6</f>
        <v>6051.544569227698</v>
      </c>
      <c r="CQ414" s="15">
        <f ca="1">(BJ414*DCF!G$28-DCF!G$5*MAX(BJ414*DCF!G$28,0)-MAX(BJ414-BI414,0)/Inputs!$B$17)*DCF!G$6</f>
        <v>7968.8685636687042</v>
      </c>
      <c r="CR414" s="15">
        <f ca="1">(BK414*DCF!H$28-DCF!H$5*MAX(BK414*DCF!H$28,0)-MAX(BK414-BJ414,0)/Inputs!$B$17)*DCF!H$6</f>
        <v>9382.0253959857509</v>
      </c>
      <c r="CS414" s="15">
        <f ca="1">(BL414*DCF!I$28-DCF!I$5*MAX(BL414*DCF!I$28,0)-MAX(BL414-BK414,0)/Inputs!$B$17)*DCF!I$6</f>
        <v>11549.732404560682</v>
      </c>
      <c r="CT414" s="15">
        <f ca="1">(BM414*DCF!J$28-DCF!J$5*MAX(BM414*DCF!J$28,0)-MAX(BM414-BL414,0)/Inputs!$B$17)*DCF!J$6</f>
        <v>14393.226274651923</v>
      </c>
      <c r="CU414" s="15">
        <f ca="1">(BN414*DCF!K$28-DCF!K$5*MAX(BN414*DCF!K$28,0)-MAX(BN414-BM414,0)/Inputs!$B$17)*DCF!K$6</f>
        <v>17655.022949143255</v>
      </c>
      <c r="CV414" s="15">
        <f ca="1">(BO414*DCF!L$28-DCF!L$5*MAX(BO414*DCF!L$28,0)-MAX(BO414-BN414,0)/Inputs!$B$17)*DCF!L$6</f>
        <v>20185.434547657143</v>
      </c>
      <c r="CW414" s="15">
        <f ca="1">(BP414*DCF!M$28-DCF!M$5*MAX(BP414*DCF!M$28,0)-MAX(BP414-BO414,0)/Inputs!$B$17)*DCF!M$6</f>
        <v>24057.253862011468</v>
      </c>
      <c r="CX414" s="15">
        <f ca="1">(BQ414*DCF!C$46-DCF!C$5*MAX(BQ414*DCF!C$46,0)-MAX(BQ414-Inputs!$B$20,0)/Inputs!$B$24)*DCF!C$6</f>
        <v>-1341.3575740777364</v>
      </c>
      <c r="CY414" s="15">
        <f ca="1">(BR414*DCF!D$46-DCF!D$5*MAX(BR414*DCF!D$46,0)-MAX(BR414-BQ414,0)/Inputs!$B$24)*DCF!D$6</f>
        <v>-669.48776493076593</v>
      </c>
      <c r="CZ414" s="15">
        <f ca="1">(BS414*DCF!E$46-DCF!E$5*MAX(BS414*DCF!E$46,0)-MAX(BS414-BR414,0)/Inputs!$B$24)*DCF!E$6</f>
        <v>-1108.8565854612461</v>
      </c>
      <c r="DA414" s="15">
        <f ca="1">(BT414*DCF!F$46-DCF!F$5*MAX(BT414*DCF!F$46,0)-MAX(BT414-BS414,0)/Inputs!$B$24)*DCF!F$6</f>
        <v>-2447.9013886844996</v>
      </c>
      <c r="DB414" s="15">
        <f ca="1">(BU414*DCF!G$46-DCF!G$5*MAX(BU414*DCF!G$46,0)-MAX(BU414-BT414,0)/Inputs!$B$24)*DCF!G$6</f>
        <v>-1522.2786075193949</v>
      </c>
      <c r="DC414" s="15">
        <f ca="1">(BV414*DCF!H$46-DCF!H$5*MAX(BV414*DCF!H$46,0)-MAX(BV414-BU414,0)/Inputs!$B$24)*DCF!H$6</f>
        <v>-1045.9788073974864</v>
      </c>
      <c r="DD414" s="15">
        <f ca="1">(BW414*DCF!I$46-DCF!I$5*MAX(BW414*DCF!I$46,0)-MAX(BW414-BV414,0)/Inputs!$B$24)*DCF!I$6</f>
        <v>-1508.5815795790684</v>
      </c>
      <c r="DE414" s="15">
        <f ca="1">(BX414*DCF!J$46-DCF!J$5*MAX(BX414*DCF!J$46,0)-MAX(BX414-BW414,0)/Inputs!$B$24)*DCF!J$6</f>
        <v>212.18469360169689</v>
      </c>
      <c r="DF414" s="15">
        <f ca="1">(BY414*DCF!K$46-DCF!K$5*MAX(BY414*DCF!K$46,0)-MAX(BY414-BX414,0)/Inputs!$B$24)*DCF!K$6</f>
        <v>-1563.4128593400953</v>
      </c>
      <c r="DG414" s="15">
        <f ca="1">(BZ414*DCF!L$46-DCF!L$5*MAX(BZ414*DCF!L$46,0)-MAX(BZ414-BY414,0)/Inputs!$B$24)*DCF!L$6</f>
        <v>398.35623609646206</v>
      </c>
      <c r="DH414" s="15">
        <f ca="1">(CA414*DCF!M$46-DCF!M$5*MAX(CA414*DCF!M$46,0)-MAX(CA414-BZ414,0)/Inputs!$B$24)*DCF!M$6</f>
        <v>993.68202747486771</v>
      </c>
      <c r="DI414" s="15">
        <f ca="1">SUM(CB414:CL414)+BE414*DCF!M$10*(1+Inputs!$B$30)*(1-Inputs!$B$33)*(1-Inputs!$B$30/Inputs!$B$31)/(Inputs!$B$29-Inputs!$B$30)*DCF!M$6</f>
        <v>152008.35101212448</v>
      </c>
      <c r="DJ414" s="15">
        <f ca="1">SUM(CM414:CW414)+BP414*DCF!M$28*(1+Inputs!$B$30)*(1-Inputs!$B$33)*(1-Inputs!$B$30/Inputs!$B$31)/(Inputs!$B$29-Inputs!$B$30)*DCF!M$6</f>
        <v>669621.30161275284</v>
      </c>
      <c r="DK414" s="15">
        <f ca="1">SUM(CX414:DH414)+CA414*DCF!M$46*(1+Inputs!$B$30)*(1-Inputs!$B$33)*(1-Inputs!$B$30/Inputs!$B$31)/(Inputs!$B$29-Inputs!$B$30)*DCF!M$6</f>
        <v>128125.41318579321</v>
      </c>
      <c r="DM414" s="15">
        <f ca="1">DI414+DJ414+DK414+Inputs!$B$34+Inputs!$B$36-Inputs!$B$35</f>
        <v>1026606.0658106706</v>
      </c>
    </row>
    <row r="415" spans="1:117" x14ac:dyDescent="0.75">
      <c r="A415" s="11">
        <v>402</v>
      </c>
      <c r="C415" s="24">
        <f t="shared" ca="1" si="250"/>
        <v>-1.7747300664520758</v>
      </c>
      <c r="D415" s="24">
        <f t="shared" ca="1" si="250"/>
        <v>-0.69870857004874576</v>
      </c>
      <c r="E415" s="24">
        <f t="shared" ca="1" si="250"/>
        <v>0.37357291849554125</v>
      </c>
      <c r="F415" s="24">
        <f t="shared" ca="1" si="250"/>
        <v>-1.4390539487996186</v>
      </c>
      <c r="G415" s="24">
        <f t="shared" ca="1" si="250"/>
        <v>6.4313601212512672E-2</v>
      </c>
      <c r="H415" s="24">
        <f t="shared" ca="1" si="250"/>
        <v>-6.5180695297469221E-3</v>
      </c>
      <c r="I415" s="24">
        <f t="shared" ca="1" si="250"/>
        <v>-6.7050803057392694E-2</v>
      </c>
      <c r="J415" s="24">
        <f t="shared" ca="1" si="250"/>
        <v>0.21265871856182414</v>
      </c>
      <c r="K415" s="24">
        <f t="shared" ca="1" si="250"/>
        <v>-1.7353391642430389E-2</v>
      </c>
      <c r="L415" s="24">
        <f t="shared" ca="1" si="250"/>
        <v>-0.51033888709747321</v>
      </c>
      <c r="M415" s="24">
        <f t="shared" ca="1" si="250"/>
        <v>-1.196188540442396</v>
      </c>
      <c r="N415" s="24">
        <f ca="1">SQRT(Inputs!$B$38)*C415+SQRT(1-Inputs!$B$38)*_xlfn.NORM.S.INV(RAND())</f>
        <v>-1.3969015856092049</v>
      </c>
      <c r="O415" s="24">
        <f ca="1">SQRT(Inputs!$B$38)*D415+SQRT(1-Inputs!$B$38)*_xlfn.NORM.S.INV(RAND())</f>
        <v>0.14142241823665425</v>
      </c>
      <c r="P415" s="24">
        <f ca="1">SQRT(Inputs!$B$38)*E415+SQRT(1-Inputs!$B$38)*_xlfn.NORM.S.INV(RAND())</f>
        <v>0.1131560466175706</v>
      </c>
      <c r="Q415" s="24">
        <f ca="1">SQRT(Inputs!$B$38)*F415+SQRT(1-Inputs!$B$38)*_xlfn.NORM.S.INV(RAND())</f>
        <v>-1.4720831605302673</v>
      </c>
      <c r="R415" s="24">
        <f ca="1">SQRT(Inputs!$B$38)*G415+SQRT(1-Inputs!$B$38)*_xlfn.NORM.S.INV(RAND())</f>
        <v>-0.25666119374081359</v>
      </c>
      <c r="S415" s="24">
        <f ca="1">SQRT(Inputs!$B$38)*H415+SQRT(1-Inputs!$B$38)*_xlfn.NORM.S.INV(RAND())</f>
        <v>0.3270943976370963</v>
      </c>
      <c r="T415" s="24">
        <f ca="1">SQRT(Inputs!$B$38)*I415+SQRT(1-Inputs!$B$38)*_xlfn.NORM.S.INV(RAND())</f>
        <v>-0.48119639057800562</v>
      </c>
      <c r="U415" s="24">
        <f ca="1">SQRT(Inputs!$B$38)*J415+SQRT(1-Inputs!$B$38)*_xlfn.NORM.S.INV(RAND())</f>
        <v>-0.20970927764445063</v>
      </c>
      <c r="V415" s="24">
        <f ca="1">SQRT(Inputs!$B$38)*K415+SQRT(1-Inputs!$B$38)*_xlfn.NORM.S.INV(RAND())</f>
        <v>-1.8774926232897977</v>
      </c>
      <c r="W415" s="24">
        <f ca="1">SQRT(Inputs!$B$38)*L415+SQRT(1-Inputs!$B$38)*_xlfn.NORM.S.INV(RAND())</f>
        <v>-0.37234237011974586</v>
      </c>
      <c r="X415" s="24">
        <f ca="1">SQRT(Inputs!$B$38)*M415+SQRT(1-Inputs!$B$38)*_xlfn.NORM.S.INV(RAND())</f>
        <v>-0.98282222367019312</v>
      </c>
      <c r="Y415" s="24">
        <f ca="1">SQRT(Inputs!$B$38)*C415+SQRT(1-Inputs!$B$38)*_xlfn.NORM.S.INV(RAND())</f>
        <v>-0.27654439282145971</v>
      </c>
      <c r="Z415" s="24">
        <f ca="1">SQRT(Inputs!$B$38)*D415+SQRT(1-Inputs!$B$38)*_xlfn.NORM.S.INV(RAND())</f>
        <v>-0.39988088027665952</v>
      </c>
      <c r="AA415" s="24">
        <f ca="1">SQRT(Inputs!$B$38)*E415+SQRT(1-Inputs!$B$38)*_xlfn.NORM.S.INV(RAND())</f>
        <v>1.313440103836657</v>
      </c>
      <c r="AB415" s="24">
        <f ca="1">SQRT(Inputs!$B$38)*F415+SQRT(1-Inputs!$B$38)*_xlfn.NORM.S.INV(RAND())</f>
        <v>-1.4034029989924992</v>
      </c>
      <c r="AC415" s="24">
        <f ca="1">SQRT(Inputs!$B$38)*G415+SQRT(1-Inputs!$B$38)*_xlfn.NORM.S.INV(RAND())</f>
        <v>-0.38426391866736048</v>
      </c>
      <c r="AD415" s="24">
        <f ca="1">SQRT(Inputs!$B$38)*H415+SQRT(1-Inputs!$B$38)*_xlfn.NORM.S.INV(RAND())</f>
        <v>0.39711318537991996</v>
      </c>
      <c r="AE415" s="24">
        <f ca="1">SQRT(Inputs!$B$38)*I415+SQRT(1-Inputs!$B$38)*_xlfn.NORM.S.INV(RAND())</f>
        <v>3.559081454015308E-2</v>
      </c>
      <c r="AF415" s="24">
        <f ca="1">SQRT(Inputs!$B$38)*J415+SQRT(1-Inputs!$B$38)*_xlfn.NORM.S.INV(RAND())</f>
        <v>0.40717566793552645</v>
      </c>
      <c r="AG415" s="24">
        <f ca="1">SQRT(Inputs!$B$38)*K415+SQRT(1-Inputs!$B$38)*_xlfn.NORM.S.INV(RAND())</f>
        <v>0.23429593271726137</v>
      </c>
      <c r="AH415" s="24">
        <f ca="1">SQRT(Inputs!$B$38)*L415+SQRT(1-Inputs!$B$38)*_xlfn.NORM.S.INV(RAND())</f>
        <v>0.15392912028760231</v>
      </c>
      <c r="AI415" s="24">
        <f ca="1">SQRT(Inputs!$B$38)*M415+SQRT(1-Inputs!$B$38)*_xlfn.NORM.S.INV(RAND())</f>
        <v>-0.6260283045090721</v>
      </c>
      <c r="AJ415" s="24">
        <f ca="1">SQRT(Inputs!$B$38)*C415+SQRT(1-Inputs!$B$38)*_xlfn.NORM.S.INV(RAND())</f>
        <v>3.6867456968409096E-3</v>
      </c>
      <c r="AK415" s="24">
        <f ca="1">SQRT(Inputs!$B$38)*D415+SQRT(1-Inputs!$B$38)*_xlfn.NORM.S.INV(RAND())</f>
        <v>-1.4385902872277863</v>
      </c>
      <c r="AL415" s="24">
        <f ca="1">SQRT(Inputs!$B$38)*E415+SQRT(1-Inputs!$B$38)*_xlfn.NORM.S.INV(RAND())</f>
        <v>2.0851156243252045</v>
      </c>
      <c r="AM415" s="24">
        <f ca="1">SQRT(Inputs!$B$38)*F415+SQRT(1-Inputs!$B$38)*_xlfn.NORM.S.INV(RAND())</f>
        <v>-1.0128706558351706</v>
      </c>
      <c r="AN415" s="24">
        <f ca="1">SQRT(Inputs!$B$38)*G415+SQRT(1-Inputs!$B$38)*_xlfn.NORM.S.INV(RAND())</f>
        <v>0.10357587711699523</v>
      </c>
      <c r="AO415" s="24">
        <f ca="1">SQRT(Inputs!$B$38)*H415+SQRT(1-Inputs!$B$38)*_xlfn.NORM.S.INV(RAND())</f>
        <v>-0.64589433568471954</v>
      </c>
      <c r="AP415" s="24">
        <f ca="1">SQRT(Inputs!$B$38)*I415+SQRT(1-Inputs!$B$38)*_xlfn.NORM.S.INV(RAND())</f>
        <v>0.68862958607487934</v>
      </c>
      <c r="AQ415" s="24">
        <f ca="1">SQRT(Inputs!$B$38)*J415+SQRT(1-Inputs!$B$38)*_xlfn.NORM.S.INV(RAND())</f>
        <v>0.73703281610277482</v>
      </c>
      <c r="AR415" s="24">
        <f ca="1">SQRT(Inputs!$B$38)*K415+SQRT(1-Inputs!$B$38)*_xlfn.NORM.S.INV(RAND())</f>
        <v>-9.8927789500687049E-2</v>
      </c>
      <c r="AS415" s="24">
        <f ca="1">SQRT(Inputs!$B$38)*L415+SQRT(1-Inputs!$B$38)*_xlfn.NORM.S.INV(RAND())</f>
        <v>9.7971958754357158E-2</v>
      </c>
      <c r="AT415" s="24">
        <f ca="1">SQRT(Inputs!$B$38)*M415+SQRT(1-Inputs!$B$38)*_xlfn.NORM.S.INV(RAND())</f>
        <v>7.996551912294203E-3</v>
      </c>
      <c r="AU415" s="15">
        <f ca="1">Inputs!$B$6*EXP($B$8-0.5*C$5^2+C$5*N415)</f>
        <v>3957.9902414073676</v>
      </c>
      <c r="AV415" s="15">
        <f t="shared" ca="1" si="219"/>
        <v>4919.0375190949962</v>
      </c>
      <c r="AW415" s="15">
        <f t="shared" ca="1" si="220"/>
        <v>6090.1403493159078</v>
      </c>
      <c r="AX415" s="15">
        <f t="shared" ca="1" si="221"/>
        <v>6186.3638267815795</v>
      </c>
      <c r="AY415" s="15">
        <f t="shared" ca="1" si="222"/>
        <v>7337.1092437221259</v>
      </c>
      <c r="AZ415" s="15">
        <f t="shared" ca="1" si="223"/>
        <v>9302.5943013634569</v>
      </c>
      <c r="BA415" s="15">
        <f t="shared" ca="1" si="224"/>
        <v>10824.874835600313</v>
      </c>
      <c r="BB415" s="15">
        <f t="shared" ca="1" si="225"/>
        <v>12977.39653036979</v>
      </c>
      <c r="BC415" s="15">
        <f t="shared" ca="1" si="226"/>
        <v>13259.417289967323</v>
      </c>
      <c r="BD415" s="15">
        <f t="shared" ca="1" si="227"/>
        <v>15688.051471340592</v>
      </c>
      <c r="BE415" s="15">
        <f t="shared" ca="1" si="228"/>
        <v>17577.644334554821</v>
      </c>
      <c r="BF415" s="15">
        <f ca="1">Inputs!$B$13*EXP($B$9-0.5*C$6^2+C$6*Y415)</f>
        <v>13093.156184396512</v>
      </c>
      <c r="BG415" s="15">
        <f t="shared" ca="1" si="229"/>
        <v>14846.281935915271</v>
      </c>
      <c r="BH415" s="15">
        <f t="shared" ca="1" si="230"/>
        <v>22554.431124448274</v>
      </c>
      <c r="BI415" s="15">
        <f t="shared" ca="1" si="231"/>
        <v>22246.118951889697</v>
      </c>
      <c r="BJ415" s="15">
        <f t="shared" ca="1" si="232"/>
        <v>25802.756861418638</v>
      </c>
      <c r="BK415" s="15">
        <f t="shared" ca="1" si="233"/>
        <v>33427.229252041834</v>
      </c>
      <c r="BL415" s="15">
        <f t="shared" ca="1" si="234"/>
        <v>41251.14056637742</v>
      </c>
      <c r="BM415" s="15">
        <f t="shared" ca="1" si="235"/>
        <v>53337.392704181431</v>
      </c>
      <c r="BN415" s="15">
        <f t="shared" ca="1" si="236"/>
        <v>67466.221288631161</v>
      </c>
      <c r="BO415" s="15">
        <f t="shared" ca="1" si="237"/>
        <v>84508.876818688659</v>
      </c>
      <c r="BP415" s="15">
        <f t="shared" ca="1" si="238"/>
        <v>96892.728700946987</v>
      </c>
      <c r="BQ415" s="15">
        <f ca="1">Inputs!$B$20*EXP($B$10-0.5*C$7^2+C$7*AJ415)</f>
        <v>4295.1266018579518</v>
      </c>
      <c r="BR415" s="15">
        <f t="shared" ca="1" si="239"/>
        <v>3690.622083383003</v>
      </c>
      <c r="BS415" s="15">
        <f t="shared" ca="1" si="240"/>
        <v>9198.2532140783242</v>
      </c>
      <c r="BT415" s="15">
        <f t="shared" ca="1" si="241"/>
        <v>9723.1138005200264</v>
      </c>
      <c r="BU415" s="15">
        <f t="shared" ca="1" si="242"/>
        <v>13817.052272589082</v>
      </c>
      <c r="BV415" s="15">
        <f t="shared" ca="1" si="243"/>
        <v>16620.132695289398</v>
      </c>
      <c r="BW415" s="15">
        <f t="shared" ca="1" si="244"/>
        <v>26831.459270384814</v>
      </c>
      <c r="BX415" s="15">
        <f t="shared" ca="1" si="245"/>
        <v>43503.708040376965</v>
      </c>
      <c r="BY415" s="15">
        <f t="shared" ca="1" si="246"/>
        <v>59813.196908058606</v>
      </c>
      <c r="BZ415" s="15">
        <f t="shared" ca="1" si="247"/>
        <v>85451.545307873035</v>
      </c>
      <c r="CA415" s="15">
        <f t="shared" ca="1" si="248"/>
        <v>120204.17465613708</v>
      </c>
      <c r="CB415" s="15">
        <f ca="1">(AU415*DCF!C$10-DCF!C$5*MAX(AU415*DCF!C$10,0)-MAX(AU415-Inputs!$B$6,0)/Inputs!$B$10)*DCF!C$6</f>
        <v>1016.4479739304129</v>
      </c>
      <c r="CC415" s="15">
        <f ca="1">(AV415*DCF!D$10-DCF!D$5*MAX(AV415*DCF!D$10,0)-MAX(AV415-AU415,0)/Inputs!$B$10)*DCF!D$6</f>
        <v>964.65584362404661</v>
      </c>
      <c r="CD415" s="15">
        <f ca="1">(AW415*DCF!E$10-DCF!E$5*MAX(AW415*DCF!E$10,0)-MAX(AW415-AV415,0)/Inputs!$B$10)*DCF!E$6</f>
        <v>1142.3356050836796</v>
      </c>
      <c r="CE415" s="15">
        <f ca="1">(AX415*DCF!F$10-DCF!F$5*MAX(AX415*DCF!F$10,0)-MAX(AX415-AW415,0)/Inputs!$B$10)*DCF!F$6</f>
        <v>1330.4516442813226</v>
      </c>
      <c r="CF415" s="15">
        <f ca="1">(AY415*DCF!G$10-DCF!G$5*MAX(AY415*DCF!G$10,0)-MAX(AY415-AX415,0)/Inputs!$B$10)*DCF!G$6</f>
        <v>1290.5437212739398</v>
      </c>
      <c r="CG415" s="15">
        <f ca="1">(AZ415*DCF!H$10-DCF!H$5*MAX(AZ415*DCF!H$10,0)-MAX(AZ415-AY415,0)/Inputs!$B$10)*DCF!H$6</f>
        <v>1457.098248229584</v>
      </c>
      <c r="CH415" s="15">
        <f ca="1">(BA415*DCF!I$10-DCF!I$5*MAX(BA415*DCF!I$10,0)-MAX(BA415-AZ415,0)/Inputs!$B$10)*DCF!I$6</f>
        <v>1727.6023963222801</v>
      </c>
      <c r="CI415" s="15">
        <f ca="1">(BB415*DCF!J$10-DCF!J$5*MAX(BB415*DCF!J$10,0)-MAX(BB415-BA415,0)/Inputs!$B$10)*DCF!J$6</f>
        <v>1900.7721642487033</v>
      </c>
      <c r="CJ415" s="15">
        <f ca="1">(BC415*DCF!K$10-DCF!K$5*MAX(BC415*DCF!K$10,0)-MAX(BC415-BB415,0)/Inputs!$B$10)*DCF!K$6</f>
        <v>2095.0746230201203</v>
      </c>
      <c r="CK415" s="15">
        <f ca="1">(BD415*DCF!L$10-DCF!L$5*MAX(BD415*DCF!L$10,0)-MAX(BD415-BC415,0)/Inputs!$B$10)*DCF!L$6</f>
        <v>2051.9947626854414</v>
      </c>
      <c r="CL415" s="15">
        <f ca="1">(BE415*DCF!M$10-DCF!M$5*MAX(BE415*DCF!M$10,0)-MAX(BE415-BD415,0)/Inputs!$B$10)*DCF!M$6</f>
        <v>2254.7009080403327</v>
      </c>
      <c r="CM415" s="15">
        <f ca="1">(BF415*DCF!C$28-DCF!C$5*MAX(BF415*DCF!C$28,0)-MAX(BF415-Inputs!$B$13,0)/Inputs!$B$17)*DCF!C$6</f>
        <v>3601.9139495219283</v>
      </c>
      <c r="CN415" s="15">
        <f ca="1">(BG415*DCF!D$28-DCF!D$5*MAX(BG415*DCF!D$28,0)-MAX(BG415-BF415,0)/Inputs!$B$17)*DCF!D$6</f>
        <v>3998.5503390043809</v>
      </c>
      <c r="CO415" s="15">
        <f ca="1">(BH415*DCF!E$28-DCF!E$5*MAX(BH415*DCF!E$28,0)-MAX(BH415-BG415,0)/Inputs!$B$17)*DCF!E$6</f>
        <v>4868.6464045814755</v>
      </c>
      <c r="CP415" s="15">
        <f ca="1">(BI415*DCF!F$28-DCF!F$5*MAX(BI415*DCF!F$28,0)-MAX(BI415-BH415,0)/Inputs!$B$17)*DCF!F$6</f>
        <v>6039.235313478056</v>
      </c>
      <c r="CQ415" s="15">
        <f ca="1">(BJ415*DCF!G$28-DCF!G$5*MAX(BJ415*DCF!G$28,0)-MAX(BJ415-BI415,0)/Inputs!$B$17)*DCF!G$6</f>
        <v>6096.5296715569229</v>
      </c>
      <c r="CR415" s="15">
        <f ca="1">(BK415*DCF!H$28-DCF!H$5*MAX(BK415*DCF!H$28,0)-MAX(BK415-BJ415,0)/Inputs!$B$17)*DCF!H$6</f>
        <v>7082.2935478299269</v>
      </c>
      <c r="CS415" s="15">
        <f ca="1">(BL415*DCF!I$28-DCF!I$5*MAX(BL415*DCF!I$28,0)-MAX(BL415-BK415,0)/Inputs!$B$17)*DCF!I$6</f>
        <v>8577.359854899436</v>
      </c>
      <c r="CT415" s="15">
        <f ca="1">(BM415*DCF!J$28-DCF!J$5*MAX(BM415*DCF!J$28,0)-MAX(BM415-BL415,0)/Inputs!$B$17)*DCF!J$6</f>
        <v>10296.12814973419</v>
      </c>
      <c r="CU415" s="15">
        <f ca="1">(BN415*DCF!K$28-DCF!K$5*MAX(BN415*DCF!K$28,0)-MAX(BN415-BM415,0)/Inputs!$B$17)*DCF!K$6</f>
        <v>12517.14142348952</v>
      </c>
      <c r="CV415" s="15">
        <f ca="1">(BO415*DCF!L$28-DCF!L$5*MAX(BO415*DCF!L$28,0)-MAX(BO415-BN415,0)/Inputs!$B$17)*DCF!L$6</f>
        <v>14932.889864359577</v>
      </c>
      <c r="CW415" s="15">
        <f ca="1">(BP415*DCF!M$28-DCF!M$5*MAX(BP415*DCF!M$28,0)-MAX(BP415-BO415,0)/Inputs!$B$17)*DCF!M$6</f>
        <v>16935.962480500039</v>
      </c>
      <c r="CX415" s="15">
        <f ca="1">(BQ415*DCF!C$46-DCF!C$5*MAX(BQ415*DCF!C$46,0)-MAX(BQ415-Inputs!$B$20,0)/Inputs!$B$24)*DCF!C$6</f>
        <v>-1497.3163523265255</v>
      </c>
      <c r="CY415" s="15">
        <f ca="1">(BR415*DCF!D$46-DCF!D$5*MAX(BR415*DCF!D$46,0)-MAX(BR415-BQ415,0)/Inputs!$B$24)*DCF!D$6</f>
        <v>-629.90312321392764</v>
      </c>
      <c r="CZ415" s="15">
        <f ca="1">(BS415*DCF!E$46-DCF!E$5*MAX(BS415*DCF!E$46,0)-MAX(BS415-BR415,0)/Inputs!$B$24)*DCF!E$6</f>
        <v>-3258.6660269584427</v>
      </c>
      <c r="DA415" s="15">
        <f ca="1">(BT415*DCF!F$46-DCF!F$5*MAX(BT415*DCF!F$46,0)-MAX(BT415-BS415,0)/Inputs!$B$24)*DCF!F$6</f>
        <v>-899.21695280099846</v>
      </c>
      <c r="DB415" s="15">
        <f ca="1">(BU415*DCF!G$46-DCF!G$5*MAX(BU415*DCF!G$46,0)-MAX(BU415-BT415,0)/Inputs!$B$24)*DCF!G$6</f>
        <v>-1841.8983549441855</v>
      </c>
      <c r="DC415" s="15">
        <f ca="1">(BV415*DCF!H$46-DCF!H$5*MAX(BV415*DCF!H$46,0)-MAX(BV415-BU415,0)/Inputs!$B$24)*DCF!H$6</f>
        <v>-871.04006659542335</v>
      </c>
      <c r="DD415" s="15">
        <f ca="1">(BW415*DCF!I$46-DCF!I$5*MAX(BW415*DCF!I$46,0)-MAX(BW415-BV415,0)/Inputs!$B$24)*DCF!I$6</f>
        <v>-2311.5938780086467</v>
      </c>
      <c r="DE415" s="15">
        <f ca="1">(BX415*DCF!J$46-DCF!J$5*MAX(BX415*DCF!J$46,0)-MAX(BX415-BW415,0)/Inputs!$B$24)*DCF!J$6</f>
        <v>-2596.3477730303857</v>
      </c>
      <c r="DF415" s="15">
        <f ca="1">(BY415*DCF!K$46-DCF!K$5*MAX(BY415*DCF!K$46,0)-MAX(BY415-BX415,0)/Inputs!$B$24)*DCF!K$6</f>
        <v>-578.66109391257703</v>
      </c>
      <c r="DG415" s="15">
        <f ca="1">(BZ415*DCF!L$46-DCF!L$5*MAX(BZ415*DCF!L$46,0)-MAX(BZ415-BY415,0)/Inputs!$B$24)*DCF!L$6</f>
        <v>104.82699307960617</v>
      </c>
      <c r="DH415" s="15">
        <f ca="1">(CA415*DCF!M$46-DCF!M$5*MAX(CA415*DCF!M$46,0)-MAX(CA415-BZ415,0)/Inputs!$B$24)*DCF!M$6</f>
        <v>2158.2828455161098</v>
      </c>
      <c r="DI415" s="15">
        <f ca="1">SUM(CB415:CL415)+BE415*DCF!M$10*(1+Inputs!$B$30)*(1-Inputs!$B$33)*(1-Inputs!$B$30/Inputs!$B$31)/(Inputs!$B$29-Inputs!$B$30)*DCF!M$6</f>
        <v>66150.494514088903</v>
      </c>
      <c r="DJ415" s="15">
        <f ca="1">SUM(CM415:CW415)+BP415*DCF!M$28*(1+Inputs!$B$30)*(1-Inputs!$B$33)*(1-Inputs!$B$30/Inputs!$B$31)/(Inputs!$B$29-Inputs!$B$30)*DCF!M$6</f>
        <v>454484.97799686051</v>
      </c>
      <c r="DK415" s="15">
        <f ca="1">SUM(CX415:DH415)+CA415*DCF!M$46*(1+Inputs!$B$30)*(1-Inputs!$B$33)*(1-Inputs!$B$30/Inputs!$B$31)/(Inputs!$B$29-Inputs!$B$30)*DCF!M$6</f>
        <v>173628.35932996179</v>
      </c>
      <c r="DM415" s="15">
        <f ca="1">DI415+DJ415+DK415+Inputs!$B$34+Inputs!$B$36-Inputs!$B$35</f>
        <v>771114.83184091118</v>
      </c>
    </row>
    <row r="416" spans="1:117" x14ac:dyDescent="0.75">
      <c r="A416" s="11">
        <v>403</v>
      </c>
      <c r="C416" s="24">
        <f t="shared" ca="1" si="250"/>
        <v>-0.44493032859750548</v>
      </c>
      <c r="D416" s="24">
        <f t="shared" ca="1" si="250"/>
        <v>-0.17085754214005841</v>
      </c>
      <c r="E416" s="24">
        <f t="shared" ca="1" si="250"/>
        <v>0.52708604961618988</v>
      </c>
      <c r="F416" s="24">
        <f t="shared" ca="1" si="250"/>
        <v>1.6784154049590538</v>
      </c>
      <c r="G416" s="24">
        <f t="shared" ca="1" si="250"/>
        <v>-1.1270605199249897</v>
      </c>
      <c r="H416" s="24">
        <f t="shared" ca="1" si="250"/>
        <v>0.48770973773106852</v>
      </c>
      <c r="I416" s="24">
        <f t="shared" ca="1" si="250"/>
        <v>-0.51743080561249299</v>
      </c>
      <c r="J416" s="24">
        <f t="shared" ca="1" si="250"/>
        <v>0.85393319630529474</v>
      </c>
      <c r="K416" s="24">
        <f t="shared" ca="1" si="250"/>
        <v>-0.64114563221308385</v>
      </c>
      <c r="L416" s="24">
        <f t="shared" ca="1" si="250"/>
        <v>-1.6640825211909487</v>
      </c>
      <c r="M416" s="24">
        <f t="shared" ca="1" si="250"/>
        <v>0.39917749246990497</v>
      </c>
      <c r="N416" s="24">
        <f ca="1">SQRT(Inputs!$B$38)*C416+SQRT(1-Inputs!$B$38)*_xlfn.NORM.S.INV(RAND())</f>
        <v>1.755552033480773</v>
      </c>
      <c r="O416" s="24">
        <f ca="1">SQRT(Inputs!$B$38)*D416+SQRT(1-Inputs!$B$38)*_xlfn.NORM.S.INV(RAND())</f>
        <v>0.21751243006482951</v>
      </c>
      <c r="P416" s="24">
        <f ca="1">SQRT(Inputs!$B$38)*E416+SQRT(1-Inputs!$B$38)*_xlfn.NORM.S.INV(RAND())</f>
        <v>-0.11769836849158932</v>
      </c>
      <c r="Q416" s="24">
        <f ca="1">SQRT(Inputs!$B$38)*F416+SQRT(1-Inputs!$B$38)*_xlfn.NORM.S.INV(RAND())</f>
        <v>7.1257187395002086E-2</v>
      </c>
      <c r="R416" s="24">
        <f ca="1">SQRT(Inputs!$B$38)*G416+SQRT(1-Inputs!$B$38)*_xlfn.NORM.S.INV(RAND())</f>
        <v>-0.79921545500365054</v>
      </c>
      <c r="S416" s="24">
        <f ca="1">SQRT(Inputs!$B$38)*H416+SQRT(1-Inputs!$B$38)*_xlfn.NORM.S.INV(RAND())</f>
        <v>-7.7671082229667232E-3</v>
      </c>
      <c r="T416" s="24">
        <f ca="1">SQRT(Inputs!$B$38)*I416+SQRT(1-Inputs!$B$38)*_xlfn.NORM.S.INV(RAND())</f>
        <v>-0.28876452194010238</v>
      </c>
      <c r="U416" s="24">
        <f ca="1">SQRT(Inputs!$B$38)*J416+SQRT(1-Inputs!$B$38)*_xlfn.NORM.S.INV(RAND())</f>
        <v>0.89874232726536252</v>
      </c>
      <c r="V416" s="24">
        <f ca="1">SQRT(Inputs!$B$38)*K416+SQRT(1-Inputs!$B$38)*_xlfn.NORM.S.INV(RAND())</f>
        <v>-0.78438223355058767</v>
      </c>
      <c r="W416" s="24">
        <f ca="1">SQRT(Inputs!$B$38)*L416+SQRT(1-Inputs!$B$38)*_xlfn.NORM.S.INV(RAND())</f>
        <v>-1.3612030595429156</v>
      </c>
      <c r="X416" s="24">
        <f ca="1">SQRT(Inputs!$B$38)*M416+SQRT(1-Inputs!$B$38)*_xlfn.NORM.S.INV(RAND())</f>
        <v>-0.8343658013645564</v>
      </c>
      <c r="Y416" s="24">
        <f ca="1">SQRT(Inputs!$B$38)*C416+SQRT(1-Inputs!$B$38)*_xlfn.NORM.S.INV(RAND())</f>
        <v>-0.77185972290394889</v>
      </c>
      <c r="Z416" s="24">
        <f ca="1">SQRT(Inputs!$B$38)*D416+SQRT(1-Inputs!$B$38)*_xlfn.NORM.S.INV(RAND())</f>
        <v>-4.8052019538920125E-2</v>
      </c>
      <c r="AA416" s="24">
        <f ca="1">SQRT(Inputs!$B$38)*E416+SQRT(1-Inputs!$B$38)*_xlfn.NORM.S.INV(RAND())</f>
        <v>0.17022924653264737</v>
      </c>
      <c r="AB416" s="24">
        <f ca="1">SQRT(Inputs!$B$38)*F416+SQRT(1-Inputs!$B$38)*_xlfn.NORM.S.INV(RAND())</f>
        <v>0.89488971597978806</v>
      </c>
      <c r="AC416" s="24">
        <f ca="1">SQRT(Inputs!$B$38)*G416+SQRT(1-Inputs!$B$38)*_xlfn.NORM.S.INV(RAND())</f>
        <v>-0.55690619864200464</v>
      </c>
      <c r="AD416" s="24">
        <f ca="1">SQRT(Inputs!$B$38)*H416+SQRT(1-Inputs!$B$38)*_xlfn.NORM.S.INV(RAND())</f>
        <v>0.17185769998726119</v>
      </c>
      <c r="AE416" s="24">
        <f ca="1">SQRT(Inputs!$B$38)*I416+SQRT(1-Inputs!$B$38)*_xlfn.NORM.S.INV(RAND())</f>
        <v>-2.5841988822357831E-2</v>
      </c>
      <c r="AF416" s="24">
        <f ca="1">SQRT(Inputs!$B$38)*J416+SQRT(1-Inputs!$B$38)*_xlfn.NORM.S.INV(RAND())</f>
        <v>0.92622262755146711</v>
      </c>
      <c r="AG416" s="24">
        <f ca="1">SQRT(Inputs!$B$38)*K416+SQRT(1-Inputs!$B$38)*_xlfn.NORM.S.INV(RAND())</f>
        <v>0.1169363855999066</v>
      </c>
      <c r="AH416" s="24">
        <f ca="1">SQRT(Inputs!$B$38)*L416+SQRT(1-Inputs!$B$38)*_xlfn.NORM.S.INV(RAND())</f>
        <v>-0.23356216373102179</v>
      </c>
      <c r="AI416" s="24">
        <f ca="1">SQRT(Inputs!$B$38)*M416+SQRT(1-Inputs!$B$38)*_xlfn.NORM.S.INV(RAND())</f>
        <v>-0.30266771114848423</v>
      </c>
      <c r="AJ416" s="24">
        <f ca="1">SQRT(Inputs!$B$38)*C416+SQRT(1-Inputs!$B$38)*_xlfn.NORM.S.INV(RAND())</f>
        <v>-1.3814687267107404</v>
      </c>
      <c r="AK416" s="24">
        <f ca="1">SQRT(Inputs!$B$38)*D416+SQRT(1-Inputs!$B$38)*_xlfn.NORM.S.INV(RAND())</f>
        <v>-0.76955004310366748</v>
      </c>
      <c r="AL416" s="24">
        <f ca="1">SQRT(Inputs!$B$38)*E416+SQRT(1-Inputs!$B$38)*_xlfn.NORM.S.INV(RAND())</f>
        <v>-0.78287644153183011</v>
      </c>
      <c r="AM416" s="24">
        <f ca="1">SQRT(Inputs!$B$38)*F416+SQRT(1-Inputs!$B$38)*_xlfn.NORM.S.INV(RAND())</f>
        <v>0.79646249228542532</v>
      </c>
      <c r="AN416" s="24">
        <f ca="1">SQRT(Inputs!$B$38)*G416+SQRT(1-Inputs!$B$38)*_xlfn.NORM.S.INV(RAND())</f>
        <v>-0.74999943529957014</v>
      </c>
      <c r="AO416" s="24">
        <f ca="1">SQRT(Inputs!$B$38)*H416+SQRT(1-Inputs!$B$38)*_xlfn.NORM.S.INV(RAND())</f>
        <v>1.9953055318279036</v>
      </c>
      <c r="AP416" s="24">
        <f ca="1">SQRT(Inputs!$B$38)*I416+SQRT(1-Inputs!$B$38)*_xlfn.NORM.S.INV(RAND())</f>
        <v>-0.84757562690601373</v>
      </c>
      <c r="AQ416" s="24">
        <f ca="1">SQRT(Inputs!$B$38)*J416+SQRT(1-Inputs!$B$38)*_xlfn.NORM.S.INV(RAND())</f>
        <v>-1.4044101139313778</v>
      </c>
      <c r="AR416" s="24">
        <f ca="1">SQRT(Inputs!$B$38)*K416+SQRT(1-Inputs!$B$38)*_xlfn.NORM.S.INV(RAND())</f>
        <v>-1.9414693713973226</v>
      </c>
      <c r="AS416" s="24">
        <f ca="1">SQRT(Inputs!$B$38)*L416+SQRT(1-Inputs!$B$38)*_xlfn.NORM.S.INV(RAND())</f>
        <v>-1.2020696756609457</v>
      </c>
      <c r="AT416" s="24">
        <f ca="1">SQRT(Inputs!$B$38)*M416+SQRT(1-Inputs!$B$38)*_xlfn.NORM.S.INV(RAND())</f>
        <v>1.3057073269707464</v>
      </c>
      <c r="AU416" s="15">
        <f ca="1">Inputs!$B$6*EXP($B$8-0.5*C$5^2+C$5*N416)</f>
        <v>6593.166565000186</v>
      </c>
      <c r="AV416" s="15">
        <f t="shared" ca="1" si="219"/>
        <v>8286.2533116000268</v>
      </c>
      <c r="AW416" s="15">
        <f t="shared" ca="1" si="220"/>
        <v>9944.4861743918082</v>
      </c>
      <c r="AX416" s="15">
        <f t="shared" ca="1" si="221"/>
        <v>12249.787425468121</v>
      </c>
      <c r="AY416" s="15">
        <f t="shared" ca="1" si="222"/>
        <v>13636.393741976613</v>
      </c>
      <c r="AZ416" s="15">
        <f t="shared" ca="1" si="223"/>
        <v>16663.419423413667</v>
      </c>
      <c r="BA416" s="15">
        <f t="shared" ca="1" si="224"/>
        <v>19784.704061937442</v>
      </c>
      <c r="BB416" s="15">
        <f t="shared" ca="1" si="225"/>
        <v>26504.827911942539</v>
      </c>
      <c r="BC416" s="15">
        <f t="shared" ca="1" si="226"/>
        <v>30094.536670084177</v>
      </c>
      <c r="BD416" s="15">
        <f t="shared" ca="1" si="227"/>
        <v>32461.129267268119</v>
      </c>
      <c r="BE416" s="15">
        <f t="shared" ca="1" si="228"/>
        <v>36866.133023754592</v>
      </c>
      <c r="BF416" s="15">
        <f ca="1">Inputs!$B$13*EXP($B$9-0.5*C$6^2+C$6*Y416)</f>
        <v>11868.579675756049</v>
      </c>
      <c r="BG416" s="15">
        <f t="shared" ca="1" si="229"/>
        <v>14339.784077046528</v>
      </c>
      <c r="BH416" s="15">
        <f t="shared" ca="1" si="230"/>
        <v>18022.300199101035</v>
      </c>
      <c r="BI416" s="15">
        <f t="shared" ca="1" si="231"/>
        <v>25320.084034147429</v>
      </c>
      <c r="BJ416" s="15">
        <f t="shared" ca="1" si="232"/>
        <v>28646.351270448893</v>
      </c>
      <c r="BK416" s="15">
        <f t="shared" ca="1" si="233"/>
        <v>35990.266503641215</v>
      </c>
      <c r="BL416" s="15">
        <f t="shared" ca="1" si="234"/>
        <v>44061.892670091736</v>
      </c>
      <c r="BM416" s="15">
        <f t="shared" ca="1" si="235"/>
        <v>60766.224729787369</v>
      </c>
      <c r="BN416" s="15">
        <f t="shared" ca="1" si="236"/>
        <v>75789.49143920088</v>
      </c>
      <c r="BO416" s="15">
        <f t="shared" ca="1" si="237"/>
        <v>90753.505711819511</v>
      </c>
      <c r="BP416" s="15">
        <f t="shared" ca="1" si="238"/>
        <v>107935.15003043042</v>
      </c>
      <c r="BQ416" s="15">
        <f ca="1">Inputs!$B$20*EXP($B$10-0.5*C$7^2+C$7*AJ416)</f>
        <v>2627.9139720471844</v>
      </c>
      <c r="BR416" s="15">
        <f t="shared" ca="1" si="239"/>
        <v>2792.6142713512413</v>
      </c>
      <c r="BS416" s="15">
        <f t="shared" ca="1" si="240"/>
        <v>3054.1492484428745</v>
      </c>
      <c r="BT416" s="15">
        <f t="shared" ca="1" si="241"/>
        <v>5189.5127690117497</v>
      </c>
      <c r="BU416" s="15">
        <f t="shared" ca="1" si="242"/>
        <v>5998.430784647825</v>
      </c>
      <c r="BV416" s="15">
        <f t="shared" ca="1" si="243"/>
        <v>13082.398222918826</v>
      </c>
      <c r="BW416" s="15">
        <f t="shared" ca="1" si="244"/>
        <v>15257.806767796537</v>
      </c>
      <c r="BX416" s="15">
        <f t="shared" ca="1" si="245"/>
        <v>16103.852165429449</v>
      </c>
      <c r="BY416" s="15">
        <f t="shared" ca="1" si="246"/>
        <v>15563.289380666087</v>
      </c>
      <c r="BZ416" s="15">
        <f t="shared" ca="1" si="247"/>
        <v>17507.799167922811</v>
      </c>
      <c r="CA416" s="15">
        <f t="shared" ca="1" si="248"/>
        <v>31015.68165563434</v>
      </c>
      <c r="CB416" s="15">
        <f ca="1">(AU416*DCF!C$10-DCF!C$5*MAX(AU416*DCF!C$10,0)-MAX(AU416-Inputs!$B$6,0)/Inputs!$B$10)*DCF!C$6</f>
        <v>1031.4455023504354</v>
      </c>
      <c r="CC416" s="15">
        <f ca="1">(AV416*DCF!D$10-DCF!D$5*MAX(AV416*DCF!D$10,0)-MAX(AV416-AU416,0)/Inputs!$B$10)*DCF!D$6</f>
        <v>1606.9032152486436</v>
      </c>
      <c r="CD416" s="15">
        <f ca="1">(AW416*DCF!E$10-DCF!E$5*MAX(AW416*DCF!E$10,0)-MAX(AW416-AV416,0)/Inputs!$B$10)*DCF!E$6</f>
        <v>1922.5208438653628</v>
      </c>
      <c r="CE416" s="15">
        <f ca="1">(AX416*DCF!F$10-DCF!F$5*MAX(AX416*DCF!F$10,0)-MAX(AX416-AW416,0)/Inputs!$B$10)*DCF!F$6</f>
        <v>2194.4330374711062</v>
      </c>
      <c r="CF416" s="15">
        <f ca="1">(AY416*DCF!G$10-DCF!G$5*MAX(AY416*DCF!G$10,0)-MAX(AY416-AX416,0)/Inputs!$B$10)*DCF!G$6</f>
        <v>2543.1108039448795</v>
      </c>
      <c r="CG416" s="15">
        <f ca="1">(AZ416*DCF!H$10-DCF!H$5*MAX(AZ416*DCF!H$10,0)-MAX(AZ416-AY416,0)/Inputs!$B$10)*DCF!H$6</f>
        <v>2697.7121570755844</v>
      </c>
      <c r="CH416" s="15">
        <f ca="1">(BA416*DCF!I$10-DCF!I$5*MAX(BA416*DCF!I$10,0)-MAX(BA416-AZ416,0)/Inputs!$B$10)*DCF!I$6</f>
        <v>3101.9436432647435</v>
      </c>
      <c r="CI416" s="15">
        <f ca="1">(BB416*DCF!J$10-DCF!J$5*MAX(BB416*DCF!J$10,0)-MAX(BB416-BA416,0)/Inputs!$B$10)*DCF!J$6</f>
        <v>3529.9659387709435</v>
      </c>
      <c r="CJ416" s="15">
        <f ca="1">(BC416*DCF!K$10-DCF!K$5*MAX(BC416*DCF!K$10,0)-MAX(BC416-BB416,0)/Inputs!$B$10)*DCF!K$6</f>
        <v>4342.2325021129873</v>
      </c>
      <c r="CK416" s="15">
        <f ca="1">(BD416*DCF!L$10-DCF!L$5*MAX(BD416*DCF!L$10,0)-MAX(BD416-BC416,0)/Inputs!$B$10)*DCF!L$6</f>
        <v>4589.7168319884286</v>
      </c>
      <c r="CL416" s="15">
        <f ca="1">(BE416*DCF!M$10-DCF!M$5*MAX(BE416*DCF!M$10,0)-MAX(BE416-BD416,0)/Inputs!$B$10)*DCF!M$6</f>
        <v>4676.0634321636126</v>
      </c>
      <c r="CM416" s="15">
        <f ca="1">(BF416*DCF!C$28-DCF!C$5*MAX(BF416*DCF!C$28,0)-MAX(BF416-Inputs!$B$13,0)/Inputs!$B$17)*DCF!C$6</f>
        <v>3510.993356721146</v>
      </c>
      <c r="CN416" s="15">
        <f ca="1">(BG416*DCF!D$28-DCF!D$5*MAX(BG416*DCF!D$28,0)-MAX(BG416-BF416,0)/Inputs!$B$17)*DCF!D$6</f>
        <v>3696.1759381651509</v>
      </c>
      <c r="CO416" s="15">
        <f ca="1">(BH416*DCF!E$28-DCF!E$5*MAX(BH416*DCF!E$28,0)-MAX(BH416-BG416,0)/Inputs!$B$17)*DCF!E$6</f>
        <v>4378.4630908303398</v>
      </c>
      <c r="CP416" s="15">
        <f ca="1">(BI416*DCF!F$28-DCF!F$5*MAX(BI416*DCF!F$28,0)-MAX(BI416-BH416,0)/Inputs!$B$17)*DCF!F$6</f>
        <v>5545.0589649765752</v>
      </c>
      <c r="CQ416" s="15">
        <f ca="1">(BJ416*DCF!G$28-DCF!G$5*MAX(BJ416*DCF!G$28,0)-MAX(BJ416-BI416,0)/Inputs!$B$17)*DCF!G$6</f>
        <v>6873.0678867209244</v>
      </c>
      <c r="CR416" s="15">
        <f ca="1">(BK416*DCF!H$28-DCF!H$5*MAX(BK416*DCF!H$28,0)-MAX(BK416-BJ416,0)/Inputs!$B$17)*DCF!H$6</f>
        <v>7759.7516462784924</v>
      </c>
      <c r="CS416" s="15">
        <f ca="1">(BL416*DCF!I$28-DCF!I$5*MAX(BL416*DCF!I$28,0)-MAX(BL416-BK416,0)/Inputs!$B$17)*DCF!I$6</f>
        <v>9202.7620730881827</v>
      </c>
      <c r="CT416" s="15">
        <f ca="1">(BM416*DCF!J$28-DCF!J$5*MAX(BM416*DCF!J$28,0)-MAX(BM416-BL416,0)/Inputs!$B$17)*DCF!J$6</f>
        <v>11341.054733221426</v>
      </c>
      <c r="CU416" s="15">
        <f ca="1">(BN416*DCF!K$28-DCF!K$5*MAX(BN416*DCF!K$28,0)-MAX(BN416-BM416,0)/Inputs!$B$17)*DCF!K$6</f>
        <v>14165.319766556175</v>
      </c>
      <c r="CV416" s="15">
        <f ca="1">(BO416*DCF!L$28-DCF!L$5*MAX(BO416*DCF!L$28,0)-MAX(BO416-BN416,0)/Inputs!$B$17)*DCF!L$6</f>
        <v>16414.026126893248</v>
      </c>
      <c r="CW416" s="15">
        <f ca="1">(BP416*DCF!M$28-DCF!M$5*MAX(BP416*DCF!M$28,0)-MAX(BP416-BO416,0)/Inputs!$B$17)*DCF!M$6</f>
        <v>18512.096320030883</v>
      </c>
      <c r="CX416" s="15">
        <f ca="1">(BQ416*DCF!C$46-DCF!C$5*MAX(BQ416*DCF!C$46,0)-MAX(BQ416-Inputs!$B$20,0)/Inputs!$B$24)*DCF!C$6</f>
        <v>-606.90853857902641</v>
      </c>
      <c r="CY416" s="15">
        <f ca="1">(BR416*DCF!D$46-DCF!D$5*MAX(BR416*DCF!D$46,0)-MAX(BR416-BQ416,0)/Inputs!$B$24)*DCF!D$6</f>
        <v>-546.91038208942541</v>
      </c>
      <c r="CZ416" s="15">
        <f ca="1">(BS416*DCF!E$46-DCF!E$5*MAX(BS416*DCF!E$46,0)-MAX(BS416-BR416,0)/Inputs!$B$24)*DCF!E$6</f>
        <v>-464.24835432665759</v>
      </c>
      <c r="DA416" s="15">
        <f ca="1">(BT416*DCF!F$46-DCF!F$5*MAX(BT416*DCF!F$46,0)-MAX(BT416-BS416,0)/Inputs!$B$24)*DCF!F$6</f>
        <v>-1155.4864922714578</v>
      </c>
      <c r="DB416" s="15">
        <f ca="1">(BU416*DCF!G$46-DCF!G$5*MAX(BU416*DCF!G$46,0)-MAX(BU416-BT416,0)/Inputs!$B$24)*DCF!G$6</f>
        <v>-473.8793983348852</v>
      </c>
      <c r="DC416" s="15">
        <f ca="1">(BV416*DCF!H$46-DCF!H$5*MAX(BV416*DCF!H$46,0)-MAX(BV416-BU416,0)/Inputs!$B$24)*DCF!H$6</f>
        <v>-2201.2994772540919</v>
      </c>
      <c r="DD416" s="15">
        <f ca="1">(BW416*DCF!I$46-DCF!I$5*MAX(BW416*DCF!I$46,0)-MAX(BW416-BV416,0)/Inputs!$B$24)*DCF!I$6</f>
        <v>-272.09067556805866</v>
      </c>
      <c r="DE416" s="15">
        <f ca="1">(BX416*DCF!J$46-DCF!J$5*MAX(BX416*DCF!J$46,0)-MAX(BX416-BW416,0)/Inputs!$B$24)*DCF!J$6</f>
        <v>451.15463575400867</v>
      </c>
      <c r="DF416" s="15">
        <f ca="1">(BY416*DCF!K$46-DCF!K$5*MAX(BY416*DCF!K$46,0)-MAX(BY416-BX416,0)/Inputs!$B$24)*DCF!K$6</f>
        <v>889.02696989209915</v>
      </c>
      <c r="DG416" s="15">
        <f ca="1">(BZ416*DCF!L$46-DCF!L$5*MAX(BZ416*DCF!L$46,0)-MAX(BZ416-BY416,0)/Inputs!$B$24)*DCF!L$6</f>
        <v>770.18426129649049</v>
      </c>
      <c r="DH416" s="15">
        <f ca="1">(CA416*DCF!M$46-DCF!M$5*MAX(CA416*DCF!M$46,0)-MAX(CA416-BZ416,0)/Inputs!$B$24)*DCF!M$6</f>
        <v>-392.39887502494724</v>
      </c>
      <c r="DI416" s="15">
        <f ca="1">SUM(CB416:CL416)+BE416*DCF!M$10*(1+Inputs!$B$30)*(1-Inputs!$B$33)*(1-Inputs!$B$30/Inputs!$B$31)/(Inputs!$B$29-Inputs!$B$30)*DCF!M$6</f>
        <v>134834.98361750619</v>
      </c>
      <c r="DJ416" s="15">
        <f ca="1">SUM(CM416:CW416)+BP416*DCF!M$28*(1+Inputs!$B$30)*(1-Inputs!$B$33)*(1-Inputs!$B$30/Inputs!$B$31)/(Inputs!$B$29-Inputs!$B$30)*DCF!M$6</f>
        <v>501912.03634253121</v>
      </c>
      <c r="DK416" s="15">
        <f ca="1">SUM(CX416:DH416)+CA416*DCF!M$46*(1+Inputs!$B$30)*(1-Inputs!$B$33)*(1-Inputs!$B$30/Inputs!$B$31)/(Inputs!$B$29-Inputs!$B$30)*DCF!M$6</f>
        <v>43951.061555472159</v>
      </c>
      <c r="DM416" s="15">
        <f ca="1">DI416+DJ416+DK416+Inputs!$B$34+Inputs!$B$36-Inputs!$B$35</f>
        <v>757549.08151550964</v>
      </c>
    </row>
    <row r="417" spans="1:117" x14ac:dyDescent="0.75">
      <c r="A417" s="11">
        <v>404</v>
      </c>
      <c r="C417" s="24">
        <f t="shared" ca="1" si="250"/>
        <v>1.2212856470304736</v>
      </c>
      <c r="D417" s="24">
        <f t="shared" ca="1" si="250"/>
        <v>0.16393205800321561</v>
      </c>
      <c r="E417" s="24">
        <f t="shared" ca="1" si="250"/>
        <v>0.36861728146029726</v>
      </c>
      <c r="F417" s="24">
        <f t="shared" ca="1" si="250"/>
        <v>-0.61970655331632263</v>
      </c>
      <c r="G417" s="24">
        <f t="shared" ca="1" si="250"/>
        <v>-0.74207810156487741</v>
      </c>
      <c r="H417" s="24">
        <f t="shared" ca="1" si="250"/>
        <v>1.5949954513102913</v>
      </c>
      <c r="I417" s="24">
        <f t="shared" ca="1" si="250"/>
        <v>0.81312345554882948</v>
      </c>
      <c r="J417" s="24">
        <f t="shared" ca="1" si="250"/>
        <v>-0.82974961764941613</v>
      </c>
      <c r="K417" s="24">
        <f t="shared" ca="1" si="250"/>
        <v>0.14699259994466937</v>
      </c>
      <c r="L417" s="24">
        <f t="shared" ca="1" si="250"/>
        <v>1.4562474764754108E-2</v>
      </c>
      <c r="M417" s="24">
        <f t="shared" ca="1" si="250"/>
        <v>0.80731031718164126</v>
      </c>
      <c r="N417" s="24">
        <f ca="1">SQRT(Inputs!$B$38)*C417+SQRT(1-Inputs!$B$38)*_xlfn.NORM.S.INV(RAND())</f>
        <v>1.5585836409342155</v>
      </c>
      <c r="O417" s="24">
        <f ca="1">SQRT(Inputs!$B$38)*D417+SQRT(1-Inputs!$B$38)*_xlfn.NORM.S.INV(RAND())</f>
        <v>1.8471420341927383</v>
      </c>
      <c r="P417" s="24">
        <f ca="1">SQRT(Inputs!$B$38)*E417+SQRT(1-Inputs!$B$38)*_xlfn.NORM.S.INV(RAND())</f>
        <v>1.0747788237485434</v>
      </c>
      <c r="Q417" s="24">
        <f ca="1">SQRT(Inputs!$B$38)*F417+SQRT(1-Inputs!$B$38)*_xlfn.NORM.S.INV(RAND())</f>
        <v>0.70326622332076127</v>
      </c>
      <c r="R417" s="24">
        <f ca="1">SQRT(Inputs!$B$38)*G417+SQRT(1-Inputs!$B$38)*_xlfn.NORM.S.INV(RAND())</f>
        <v>-9.3087249932734706E-2</v>
      </c>
      <c r="S417" s="24">
        <f ca="1">SQRT(Inputs!$B$38)*H417+SQRT(1-Inputs!$B$38)*_xlfn.NORM.S.INV(RAND())</f>
        <v>0.52573799716213243</v>
      </c>
      <c r="T417" s="24">
        <f ca="1">SQRT(Inputs!$B$38)*I417+SQRT(1-Inputs!$B$38)*_xlfn.NORM.S.INV(RAND())</f>
        <v>0.43768273123705431</v>
      </c>
      <c r="U417" s="24">
        <f ca="1">SQRT(Inputs!$B$38)*J417+SQRT(1-Inputs!$B$38)*_xlfn.NORM.S.INV(RAND())</f>
        <v>-0.97267805663793738</v>
      </c>
      <c r="V417" s="24">
        <f ca="1">SQRT(Inputs!$B$38)*K417+SQRT(1-Inputs!$B$38)*_xlfn.NORM.S.INV(RAND())</f>
        <v>-0.28785234193775322</v>
      </c>
      <c r="W417" s="24">
        <f ca="1">SQRT(Inputs!$B$38)*L417+SQRT(1-Inputs!$B$38)*_xlfn.NORM.S.INV(RAND())</f>
        <v>-0.69034354770301709</v>
      </c>
      <c r="X417" s="24">
        <f ca="1">SQRT(Inputs!$B$38)*M417+SQRT(1-Inputs!$B$38)*_xlfn.NORM.S.INV(RAND())</f>
        <v>1.0872465821319208</v>
      </c>
      <c r="Y417" s="24">
        <f ca="1">SQRT(Inputs!$B$38)*C417+SQRT(1-Inputs!$B$38)*_xlfn.NORM.S.INV(RAND())</f>
        <v>1.0189361599838271</v>
      </c>
      <c r="Z417" s="24">
        <f ca="1">SQRT(Inputs!$B$38)*D417+SQRT(1-Inputs!$B$38)*_xlfn.NORM.S.INV(RAND())</f>
        <v>-1.0352255097251621</v>
      </c>
      <c r="AA417" s="24">
        <f ca="1">SQRT(Inputs!$B$38)*E417+SQRT(1-Inputs!$B$38)*_xlfn.NORM.S.INV(RAND())</f>
        <v>0.27340915649168968</v>
      </c>
      <c r="AB417" s="24">
        <f ca="1">SQRT(Inputs!$B$38)*F417+SQRT(1-Inputs!$B$38)*_xlfn.NORM.S.INV(RAND())</f>
        <v>-1.7723103409879704</v>
      </c>
      <c r="AC417" s="24">
        <f ca="1">SQRT(Inputs!$B$38)*G417+SQRT(1-Inputs!$B$38)*_xlfn.NORM.S.INV(RAND())</f>
        <v>-0.8916968304966062</v>
      </c>
      <c r="AD417" s="24">
        <f ca="1">SQRT(Inputs!$B$38)*H417+SQRT(1-Inputs!$B$38)*_xlfn.NORM.S.INV(RAND())</f>
        <v>0.83575175431557569</v>
      </c>
      <c r="AE417" s="24">
        <f ca="1">SQRT(Inputs!$B$38)*I417+SQRT(1-Inputs!$B$38)*_xlfn.NORM.S.INV(RAND())</f>
        <v>0.78171678403996347</v>
      </c>
      <c r="AF417" s="24">
        <f ca="1">SQRT(Inputs!$B$38)*J417+SQRT(1-Inputs!$B$38)*_xlfn.NORM.S.INV(RAND())</f>
        <v>-0.1026835500061915</v>
      </c>
      <c r="AG417" s="24">
        <f ca="1">SQRT(Inputs!$B$38)*K417+SQRT(1-Inputs!$B$38)*_xlfn.NORM.S.INV(RAND())</f>
        <v>-0.81212534669864866</v>
      </c>
      <c r="AH417" s="24">
        <f ca="1">SQRT(Inputs!$B$38)*L417+SQRT(1-Inputs!$B$38)*_xlfn.NORM.S.INV(RAND())</f>
        <v>-0.211319706546027</v>
      </c>
      <c r="AI417" s="24">
        <f ca="1">SQRT(Inputs!$B$38)*M417+SQRT(1-Inputs!$B$38)*_xlfn.NORM.S.INV(RAND())</f>
        <v>1.7089983678467133</v>
      </c>
      <c r="AJ417" s="24">
        <f ca="1">SQRT(Inputs!$B$38)*C417+SQRT(1-Inputs!$B$38)*_xlfn.NORM.S.INV(RAND())</f>
        <v>0.97805147244081292</v>
      </c>
      <c r="AK417" s="24">
        <f ca="1">SQRT(Inputs!$B$38)*D417+SQRT(1-Inputs!$B$38)*_xlfn.NORM.S.INV(RAND())</f>
        <v>0.12789477602704616</v>
      </c>
      <c r="AL417" s="24">
        <f ca="1">SQRT(Inputs!$B$38)*E417+SQRT(1-Inputs!$B$38)*_xlfn.NORM.S.INV(RAND())</f>
        <v>0.54107549684358891</v>
      </c>
      <c r="AM417" s="24">
        <f ca="1">SQRT(Inputs!$B$38)*F417+SQRT(1-Inputs!$B$38)*_xlfn.NORM.S.INV(RAND())</f>
        <v>7.5378635277577766E-2</v>
      </c>
      <c r="AN417" s="24">
        <f ca="1">SQRT(Inputs!$B$38)*G417+SQRT(1-Inputs!$B$38)*_xlfn.NORM.S.INV(RAND())</f>
        <v>-0.55734698782902914</v>
      </c>
      <c r="AO417" s="24">
        <f ca="1">SQRT(Inputs!$B$38)*H417+SQRT(1-Inputs!$B$38)*_xlfn.NORM.S.INV(RAND())</f>
        <v>0.2270515505029681</v>
      </c>
      <c r="AP417" s="24">
        <f ca="1">SQRT(Inputs!$B$38)*I417+SQRT(1-Inputs!$B$38)*_xlfn.NORM.S.INV(RAND())</f>
        <v>0.10599657444735278</v>
      </c>
      <c r="AQ417" s="24">
        <f ca="1">SQRT(Inputs!$B$38)*J417+SQRT(1-Inputs!$B$38)*_xlfn.NORM.S.INV(RAND())</f>
        <v>6.1116916603005722E-2</v>
      </c>
      <c r="AR417" s="24">
        <f ca="1">SQRT(Inputs!$B$38)*K417+SQRT(1-Inputs!$B$38)*_xlfn.NORM.S.INV(RAND())</f>
        <v>-0.45876245424356393</v>
      </c>
      <c r="AS417" s="24">
        <f ca="1">SQRT(Inputs!$B$38)*L417+SQRT(1-Inputs!$B$38)*_xlfn.NORM.S.INV(RAND())</f>
        <v>-1.1054480023384867</v>
      </c>
      <c r="AT417" s="24">
        <f ca="1">SQRT(Inputs!$B$38)*M417+SQRT(1-Inputs!$B$38)*_xlfn.NORM.S.INV(RAND())</f>
        <v>0.38936349551206262</v>
      </c>
      <c r="AU417" s="15">
        <f ca="1">Inputs!$B$6*EXP($B$8-0.5*C$5^2+C$5*N417)</f>
        <v>6386.2667487642084</v>
      </c>
      <c r="AV417" s="15">
        <f t="shared" ca="1" si="219"/>
        <v>10199.32704608502</v>
      </c>
      <c r="AW417" s="15">
        <f t="shared" ca="1" si="220"/>
        <v>14376.354143398648</v>
      </c>
      <c r="AX417" s="15">
        <f t="shared" ca="1" si="221"/>
        <v>19164.006199481908</v>
      </c>
      <c r="AY417" s="15">
        <f t="shared" ca="1" si="222"/>
        <v>23167.13661169188</v>
      </c>
      <c r="AZ417" s="15">
        <f t="shared" ca="1" si="223"/>
        <v>30022.816921892576</v>
      </c>
      <c r="BA417" s="15">
        <f t="shared" ca="1" si="224"/>
        <v>38462.381489669831</v>
      </c>
      <c r="BB417" s="15">
        <f t="shared" ca="1" si="225"/>
        <v>42717.193084643557</v>
      </c>
      <c r="BC417" s="15">
        <f t="shared" ca="1" si="226"/>
        <v>50883.983617119709</v>
      </c>
      <c r="BD417" s="15">
        <f t="shared" ca="1" si="227"/>
        <v>58439.718453062917</v>
      </c>
      <c r="BE417" s="15">
        <f t="shared" ca="1" si="228"/>
        <v>79064.72385628926</v>
      </c>
      <c r="BF417" s="15">
        <f ca="1">Inputs!$B$13*EXP($B$9-0.5*C$6^2+C$6*Y417)</f>
        <v>16927.096692831645</v>
      </c>
      <c r="BG417" s="15">
        <f t="shared" ca="1" si="229"/>
        <v>17114.651590884907</v>
      </c>
      <c r="BH417" s="15">
        <f t="shared" ca="1" si="230"/>
        <v>21881.032801270361</v>
      </c>
      <c r="BI417" s="15">
        <f t="shared" ca="1" si="231"/>
        <v>20390.603259481999</v>
      </c>
      <c r="BJ417" s="15">
        <f t="shared" ca="1" si="232"/>
        <v>21982.435755363225</v>
      </c>
      <c r="BK417" s="15">
        <f t="shared" ca="1" si="233"/>
        <v>30230.487589868721</v>
      </c>
      <c r="BL417" s="15">
        <f t="shared" ca="1" si="234"/>
        <v>41093.525158962308</v>
      </c>
      <c r="BM417" s="15">
        <f t="shared" ca="1" si="235"/>
        <v>49872.555769132319</v>
      </c>
      <c r="BN417" s="15">
        <f t="shared" ca="1" si="236"/>
        <v>55648.853550387917</v>
      </c>
      <c r="BO417" s="15">
        <f t="shared" ca="1" si="237"/>
        <v>66808.772717566229</v>
      </c>
      <c r="BP417" s="15">
        <f t="shared" ca="1" si="238"/>
        <v>99796.425276423048</v>
      </c>
      <c r="BQ417" s="15">
        <f ca="1">Inputs!$B$20*EXP($B$10-0.5*C$7^2+C$7*AJ417)</f>
        <v>6068.2565041481494</v>
      </c>
      <c r="BR417" s="15">
        <f t="shared" ca="1" si="239"/>
        <v>8575.1602007401634</v>
      </c>
      <c r="BS417" s="15">
        <f t="shared" ca="1" si="240"/>
        <v>13716.992967135773</v>
      </c>
      <c r="BT417" s="15">
        <f t="shared" ca="1" si="241"/>
        <v>19290.458996144607</v>
      </c>
      <c r="BU417" s="15">
        <f t="shared" ca="1" si="242"/>
        <v>23361.393095240659</v>
      </c>
      <c r="BV417" s="15">
        <f t="shared" ca="1" si="243"/>
        <v>34208.341207495279</v>
      </c>
      <c r="BW417" s="15">
        <f t="shared" ca="1" si="244"/>
        <v>48818.822897215025</v>
      </c>
      <c r="BX417" s="15">
        <f t="shared" ca="1" si="245"/>
        <v>69122.71659668388</v>
      </c>
      <c r="BY417" s="15">
        <f t="shared" ca="1" si="246"/>
        <v>88714.05241048045</v>
      </c>
      <c r="BZ417" s="15">
        <f t="shared" ca="1" si="247"/>
        <v>101586.65586577862</v>
      </c>
      <c r="CA417" s="15">
        <f t="shared" ca="1" si="248"/>
        <v>152921.33705456625</v>
      </c>
      <c r="CB417" s="15">
        <f ca="1">(AU417*DCF!C$10-DCF!C$5*MAX(AU417*DCF!C$10,0)-MAX(AU417-Inputs!$B$6,0)/Inputs!$B$10)*DCF!C$6</f>
        <v>1032.9207349181913</v>
      </c>
      <c r="CC417" s="15">
        <f ca="1">(AV417*DCF!D$10-DCF!D$5*MAX(AV417*DCF!D$10,0)-MAX(AV417-AU417,0)/Inputs!$B$10)*DCF!D$6</f>
        <v>1556.3019106862628</v>
      </c>
      <c r="CD417" s="15">
        <f ca="1">(AW417*DCF!E$10-DCF!E$5*MAX(AW417*DCF!E$10,0)-MAX(AW417-AV417,0)/Inputs!$B$10)*DCF!E$6</f>
        <v>2378.4318394000547</v>
      </c>
      <c r="CE417" s="15">
        <f ca="1">(AX417*DCF!F$10-DCF!F$5*MAX(AX417*DCF!F$10,0)-MAX(AX417-AW417,0)/Inputs!$B$10)*DCF!F$6</f>
        <v>3187.2803189363035</v>
      </c>
      <c r="CF417" s="15">
        <f ca="1">(AY417*DCF!G$10-DCF!G$5*MAX(AY417*DCF!G$10,0)-MAX(AY417-AX417,0)/Inputs!$B$10)*DCF!G$6</f>
        <v>4003.8824724108022</v>
      </c>
      <c r="CG417" s="15">
        <f ca="1">(AZ417*DCF!H$10-DCF!H$5*MAX(AZ417*DCF!H$10,0)-MAX(AZ417-AY417,0)/Inputs!$B$10)*DCF!H$6</f>
        <v>4611.602496812864</v>
      </c>
      <c r="CH417" s="15">
        <f ca="1">(BA417*DCF!I$10-DCF!I$5*MAX(BA417*DCF!I$10,0)-MAX(BA417-AZ417,0)/Inputs!$B$10)*DCF!I$6</f>
        <v>5641.2897014809087</v>
      </c>
      <c r="CI417" s="15">
        <f ca="1">(BB417*DCF!J$10-DCF!J$5*MAX(BB417*DCF!J$10,0)-MAX(BB417-BA417,0)/Inputs!$B$10)*DCF!J$6</f>
        <v>6685.6228675171842</v>
      </c>
      <c r="CJ417" s="15">
        <f ca="1">(BC417*DCF!K$10-DCF!K$5*MAX(BC417*DCF!K$10,0)-MAX(BC417-BB417,0)/Inputs!$B$10)*DCF!K$6</f>
        <v>7048.2778077265648</v>
      </c>
      <c r="CK417" s="15">
        <f ca="1">(BD417*DCF!L$10-DCF!L$5*MAX(BD417*DCF!L$10,0)-MAX(BD417-BC417,0)/Inputs!$B$10)*DCF!L$6</f>
        <v>7836.7419782001043</v>
      </c>
      <c r="CL417" s="15">
        <f ca="1">(BE417*DCF!M$10-DCF!M$5*MAX(BE417*DCF!M$10,0)-MAX(BE417-BD417,0)/Inputs!$B$10)*DCF!M$6</f>
        <v>8693.1778912576865</v>
      </c>
      <c r="CM417" s="15">
        <f ca="1">(BF417*DCF!C$28-DCF!C$5*MAX(BF417*DCF!C$28,0)-MAX(BF417-Inputs!$B$13,0)/Inputs!$B$17)*DCF!C$6</f>
        <v>3886.5708421948552</v>
      </c>
      <c r="CN417" s="15">
        <f ca="1">(BG417*DCF!D$28-DCF!D$5*MAX(BG417*DCF!D$28,0)-MAX(BG417-BF417,0)/Inputs!$B$17)*DCF!D$6</f>
        <v>5000.6455635184066</v>
      </c>
      <c r="CO417" s="15">
        <f ca="1">(BH417*DCF!E$28-DCF!E$5*MAX(BH417*DCF!E$28,0)-MAX(BH417-BG417,0)/Inputs!$B$17)*DCF!E$6</f>
        <v>5257.7099843254682</v>
      </c>
      <c r="CP417" s="15">
        <f ca="1">(BI417*DCF!F$28-DCF!F$5*MAX(BI417*DCF!F$28,0)-MAX(BI417-BH417,0)/Inputs!$B$17)*DCF!F$6</f>
        <v>5535.5116788730465</v>
      </c>
      <c r="CQ417" s="15">
        <f ca="1">(BJ417*DCF!G$28-DCF!G$5*MAX(BJ417*DCF!G$28,0)-MAX(BJ417-BI417,0)/Inputs!$B$17)*DCF!G$6</f>
        <v>5435.7792365661981</v>
      </c>
      <c r="CR417" s="15">
        <f ca="1">(BK417*DCF!H$28-DCF!H$5*MAX(BK417*DCF!H$28,0)-MAX(BK417-BJ417,0)/Inputs!$B$17)*DCF!H$6</f>
        <v>6194.8173202667858</v>
      </c>
      <c r="CS417" s="15">
        <f ca="1">(BL417*DCF!I$28-DCF!I$5*MAX(BL417*DCF!I$28,0)-MAX(BL417-BK417,0)/Inputs!$B$17)*DCF!I$6</f>
        <v>8104.0883244084398</v>
      </c>
      <c r="CT417" s="15">
        <f ca="1">(BM417*DCF!J$28-DCF!J$5*MAX(BM417*DCF!J$28,0)-MAX(BM417-BL417,0)/Inputs!$B$17)*DCF!J$6</f>
        <v>9961.6924332463732</v>
      </c>
      <c r="CU417" s="15">
        <f ca="1">(BN417*DCF!K$28-DCF!K$5*MAX(BN417*DCF!K$28,0)-MAX(BN417-BM417,0)/Inputs!$B$17)*DCF!K$6</f>
        <v>11044.585267134424</v>
      </c>
      <c r="CV417" s="15">
        <f ca="1">(BO417*DCF!L$28-DCF!L$5*MAX(BO417*DCF!L$28,0)-MAX(BO417-BN417,0)/Inputs!$B$17)*DCF!L$6</f>
        <v>12066.989002076049</v>
      </c>
      <c r="CW417" s="15">
        <f ca="1">(BP417*DCF!M$28-DCF!M$5*MAX(BP417*DCF!M$28,0)-MAX(BP417-BO417,0)/Inputs!$B$17)*DCF!M$6</f>
        <v>15328.618548676724</v>
      </c>
      <c r="CX417" s="15">
        <f ca="1">(BQ417*DCF!C$46-DCF!C$5*MAX(BQ417*DCF!C$46,0)-MAX(BQ417-Inputs!$B$20,0)/Inputs!$B$24)*DCF!C$6</f>
        <v>-2725.8128204259692</v>
      </c>
      <c r="CY417" s="15">
        <f ca="1">(BR417*DCF!D$46-DCF!D$5*MAX(BR417*DCF!D$46,0)-MAX(BR417-BQ417,0)/Inputs!$B$24)*DCF!D$6</f>
        <v>-2533.254869091234</v>
      </c>
      <c r="CZ417" s="15">
        <f ca="1">(BS417*DCF!E$46-DCF!E$5*MAX(BS417*DCF!E$46,0)-MAX(BS417-BR417,0)/Inputs!$B$24)*DCF!E$6</f>
        <v>-3648.82722553642</v>
      </c>
      <c r="DA417" s="15">
        <f ca="1">(BT417*DCF!F$46-DCF!F$5*MAX(BT417*DCF!F$46,0)-MAX(BT417-BS417,0)/Inputs!$B$24)*DCF!F$6</f>
        <v>-3434.3283595483781</v>
      </c>
      <c r="DB417" s="15">
        <f ca="1">(BU417*DCF!G$46-DCF!G$5*MAX(BU417*DCF!G$46,0)-MAX(BU417-BT417,0)/Inputs!$B$24)*DCF!G$6</f>
        <v>-2155.2129063460447</v>
      </c>
      <c r="DC417" s="15">
        <f ca="1">(BV417*DCF!H$46-DCF!H$5*MAX(BV417*DCF!H$46,0)-MAX(BV417-BU417,0)/Inputs!$B$24)*DCF!H$6</f>
        <v>-3370.6226655293826</v>
      </c>
      <c r="DD417" s="15">
        <f ca="1">(BW417*DCF!I$46-DCF!I$5*MAX(BW417*DCF!I$46,0)-MAX(BW417-BV417,0)/Inputs!$B$24)*DCF!I$6</f>
        <v>-3066.6144430566133</v>
      </c>
      <c r="DE417" s="15">
        <f ca="1">(BX417*DCF!J$46-DCF!J$5*MAX(BX417*DCF!J$46,0)-MAX(BX417-BW417,0)/Inputs!$B$24)*DCF!J$6</f>
        <v>-2484.7541325583597</v>
      </c>
      <c r="DF417" s="15">
        <f ca="1">(BY417*DCF!K$46-DCF!K$5*MAX(BY417*DCF!K$46,0)-MAX(BY417-BX417,0)/Inputs!$B$24)*DCF!K$6</f>
        <v>268.28704009590155</v>
      </c>
      <c r="DG417" s="15">
        <f ca="1">(BZ417*DCF!L$46-DCF!L$5*MAX(BZ417*DCF!L$46,0)-MAX(BZ417-BY417,0)/Inputs!$B$24)*DCF!L$6</f>
        <v>4109.1033334766416</v>
      </c>
      <c r="DH417" s="15">
        <f ca="1">(CA417*DCF!M$46-DCF!M$5*MAX(CA417*DCF!M$46,0)-MAX(CA417-BZ417,0)/Inputs!$B$24)*DCF!M$6</f>
        <v>1256.5992228001201</v>
      </c>
      <c r="DI417" s="15">
        <f ca="1">SUM(CB417:CL417)+BE417*DCF!M$10*(1+Inputs!$B$30)*(1-Inputs!$B$33)*(1-Inputs!$B$30/Inputs!$B$31)/(Inputs!$B$29-Inputs!$B$30)*DCF!M$6</f>
        <v>272713.70203413535</v>
      </c>
      <c r="DJ417" s="15">
        <f ca="1">SUM(CM417:CW417)+BP417*DCF!M$28*(1+Inputs!$B$30)*(1-Inputs!$B$33)*(1-Inputs!$B$30/Inputs!$B$31)/(Inputs!$B$29-Inputs!$B$30)*DCF!M$6</f>
        <v>458130.03648847458</v>
      </c>
      <c r="DK417" s="15">
        <f ca="1">SUM(CX417:DH417)+CA417*DCF!M$46*(1+Inputs!$B$30)*(1-Inputs!$B$33)*(1-Inputs!$B$30/Inputs!$B$31)/(Inputs!$B$29-Inputs!$B$30)*DCF!M$6</f>
        <v>218649.06395105532</v>
      </c>
      <c r="DM417" s="15">
        <f ca="1">DI417+DJ417+DK417+Inputs!$B$34+Inputs!$B$36-Inputs!$B$35</f>
        <v>1026343.8024736652</v>
      </c>
    </row>
    <row r="418" spans="1:117" x14ac:dyDescent="0.75">
      <c r="A418" s="11">
        <v>405</v>
      </c>
      <c r="C418" s="24">
        <f t="shared" ca="1" si="250"/>
        <v>-1.4517172759633832</v>
      </c>
      <c r="D418" s="24">
        <f t="shared" ca="1" si="250"/>
        <v>2.3045545020940614</v>
      </c>
      <c r="E418" s="24">
        <f t="shared" ca="1" si="250"/>
        <v>0.15558638451332399</v>
      </c>
      <c r="F418" s="24">
        <f t="shared" ca="1" si="250"/>
        <v>-1.23657119943384</v>
      </c>
      <c r="G418" s="24">
        <f t="shared" ca="1" si="250"/>
        <v>-0.57745437865398297</v>
      </c>
      <c r="H418" s="24">
        <f t="shared" ca="1" si="250"/>
        <v>1.2146253536203491</v>
      </c>
      <c r="I418" s="24">
        <f t="shared" ca="1" si="250"/>
        <v>-0.87625618492905777</v>
      </c>
      <c r="J418" s="24">
        <f t="shared" ca="1" si="250"/>
        <v>-1.8897892652725798</v>
      </c>
      <c r="K418" s="24">
        <f t="shared" ca="1" si="250"/>
        <v>-1.7443824130828023</v>
      </c>
      <c r="L418" s="24">
        <f t="shared" ca="1" si="250"/>
        <v>0.39704566658346613</v>
      </c>
      <c r="M418" s="24">
        <f t="shared" ca="1" si="250"/>
        <v>2.1907055671045348</v>
      </c>
      <c r="N418" s="24">
        <f ca="1">SQRT(Inputs!$B$38)*C418+SQRT(1-Inputs!$B$38)*_xlfn.NORM.S.INV(RAND())</f>
        <v>-1.9259394133055769</v>
      </c>
      <c r="O418" s="24">
        <f ca="1">SQRT(Inputs!$B$38)*D418+SQRT(1-Inputs!$B$38)*_xlfn.NORM.S.INV(RAND())</f>
        <v>2.4967900736143065</v>
      </c>
      <c r="P418" s="24">
        <f ca="1">SQRT(Inputs!$B$38)*E418+SQRT(1-Inputs!$B$38)*_xlfn.NORM.S.INV(RAND())</f>
        <v>-0.47048558422207221</v>
      </c>
      <c r="Q418" s="24">
        <f ca="1">SQRT(Inputs!$B$38)*F418+SQRT(1-Inputs!$B$38)*_xlfn.NORM.S.INV(RAND())</f>
        <v>-0.34799664347952297</v>
      </c>
      <c r="R418" s="24">
        <f ca="1">SQRT(Inputs!$B$38)*G418+SQRT(1-Inputs!$B$38)*_xlfn.NORM.S.INV(RAND())</f>
        <v>-0.47241162915692914</v>
      </c>
      <c r="S418" s="24">
        <f ca="1">SQRT(Inputs!$B$38)*H418+SQRT(1-Inputs!$B$38)*_xlfn.NORM.S.INV(RAND())</f>
        <v>-1.2384140602176696</v>
      </c>
      <c r="T418" s="24">
        <f ca="1">SQRT(Inputs!$B$38)*I418+SQRT(1-Inputs!$B$38)*_xlfn.NORM.S.INV(RAND())</f>
        <v>-0.58392849880467412</v>
      </c>
      <c r="U418" s="24">
        <f ca="1">SQRT(Inputs!$B$38)*J418+SQRT(1-Inputs!$B$38)*_xlfn.NORM.S.INV(RAND())</f>
        <v>-0.53321004137780326</v>
      </c>
      <c r="V418" s="24">
        <f ca="1">SQRT(Inputs!$B$38)*K418+SQRT(1-Inputs!$B$38)*_xlfn.NORM.S.INV(RAND())</f>
        <v>-0.47740848002912312</v>
      </c>
      <c r="W418" s="24">
        <f ca="1">SQRT(Inputs!$B$38)*L418+SQRT(1-Inputs!$B$38)*_xlfn.NORM.S.INV(RAND())</f>
        <v>-0.60619150529657029</v>
      </c>
      <c r="X418" s="24">
        <f ca="1">SQRT(Inputs!$B$38)*M418+SQRT(1-Inputs!$B$38)*_xlfn.NORM.S.INV(RAND())</f>
        <v>1.3839023703175097</v>
      </c>
      <c r="Y418" s="24">
        <f ca="1">SQRT(Inputs!$B$38)*C418+SQRT(1-Inputs!$B$38)*_xlfn.NORM.S.INV(RAND())</f>
        <v>-2.4015851496465968</v>
      </c>
      <c r="Z418" s="24">
        <f ca="1">SQRT(Inputs!$B$38)*D418+SQRT(1-Inputs!$B$38)*_xlfn.NORM.S.INV(RAND())</f>
        <v>1.1254684486323576</v>
      </c>
      <c r="AA418" s="24">
        <f ca="1">SQRT(Inputs!$B$38)*E418+SQRT(1-Inputs!$B$38)*_xlfn.NORM.S.INV(RAND())</f>
        <v>0.94685618571263364</v>
      </c>
      <c r="AB418" s="24">
        <f ca="1">SQRT(Inputs!$B$38)*F418+SQRT(1-Inputs!$B$38)*_xlfn.NORM.S.INV(RAND())</f>
        <v>-1.4073318212581971</v>
      </c>
      <c r="AC418" s="24">
        <f ca="1">SQRT(Inputs!$B$38)*G418+SQRT(1-Inputs!$B$38)*_xlfn.NORM.S.INV(RAND())</f>
        <v>-0.51973916503867335</v>
      </c>
      <c r="AD418" s="24">
        <f ca="1">SQRT(Inputs!$B$38)*H418+SQRT(1-Inputs!$B$38)*_xlfn.NORM.S.INV(RAND())</f>
        <v>0.26826747127572032</v>
      </c>
      <c r="AE418" s="24">
        <f ca="1">SQRT(Inputs!$B$38)*I418+SQRT(1-Inputs!$B$38)*_xlfn.NORM.S.INV(RAND())</f>
        <v>-9.7295018483664397E-2</v>
      </c>
      <c r="AF418" s="24">
        <f ca="1">SQRT(Inputs!$B$38)*J418+SQRT(1-Inputs!$B$38)*_xlfn.NORM.S.INV(RAND())</f>
        <v>-1.015377354861803</v>
      </c>
      <c r="AG418" s="24">
        <f ca="1">SQRT(Inputs!$B$38)*K418+SQRT(1-Inputs!$B$38)*_xlfn.NORM.S.INV(RAND())</f>
        <v>-2.0554958910385079</v>
      </c>
      <c r="AH418" s="24">
        <f ca="1">SQRT(Inputs!$B$38)*L418+SQRT(1-Inputs!$B$38)*_xlfn.NORM.S.INV(RAND())</f>
        <v>-0.63234998473361737</v>
      </c>
      <c r="AI418" s="24">
        <f ca="1">SQRT(Inputs!$B$38)*M418+SQRT(1-Inputs!$B$38)*_xlfn.NORM.S.INV(RAND())</f>
        <v>1.5038803971045347</v>
      </c>
      <c r="AJ418" s="24">
        <f ca="1">SQRT(Inputs!$B$38)*C418+SQRT(1-Inputs!$B$38)*_xlfn.NORM.S.INV(RAND())</f>
        <v>-0.67832452697672474</v>
      </c>
      <c r="AK418" s="24">
        <f ca="1">SQRT(Inputs!$B$38)*D418+SQRT(1-Inputs!$B$38)*_xlfn.NORM.S.INV(RAND())</f>
        <v>2.5080073483779053</v>
      </c>
      <c r="AL418" s="24">
        <f ca="1">SQRT(Inputs!$B$38)*E418+SQRT(1-Inputs!$B$38)*_xlfn.NORM.S.INV(RAND())</f>
        <v>0.63415023968528905</v>
      </c>
      <c r="AM418" s="24">
        <f ca="1">SQRT(Inputs!$B$38)*F418+SQRT(1-Inputs!$B$38)*_xlfn.NORM.S.INV(RAND())</f>
        <v>-7.157299018822838E-2</v>
      </c>
      <c r="AN418" s="24">
        <f ca="1">SQRT(Inputs!$B$38)*G418+SQRT(1-Inputs!$B$38)*_xlfn.NORM.S.INV(RAND())</f>
        <v>-1.0717365109220167</v>
      </c>
      <c r="AO418" s="24">
        <f ca="1">SQRT(Inputs!$B$38)*H418+SQRT(1-Inputs!$B$38)*_xlfn.NORM.S.INV(RAND())</f>
        <v>0.3678957566281324</v>
      </c>
      <c r="AP418" s="24">
        <f ca="1">SQRT(Inputs!$B$38)*I418+SQRT(1-Inputs!$B$38)*_xlfn.NORM.S.INV(RAND())</f>
        <v>-0.80125992546745683</v>
      </c>
      <c r="AQ418" s="24">
        <f ca="1">SQRT(Inputs!$B$38)*J418+SQRT(1-Inputs!$B$38)*_xlfn.NORM.S.INV(RAND())</f>
        <v>-1.2521411157621907</v>
      </c>
      <c r="AR418" s="24">
        <f ca="1">SQRT(Inputs!$B$38)*K418+SQRT(1-Inputs!$B$38)*_xlfn.NORM.S.INV(RAND())</f>
        <v>-1.5335442843737392</v>
      </c>
      <c r="AS418" s="24">
        <f ca="1">SQRT(Inputs!$B$38)*L418+SQRT(1-Inputs!$B$38)*_xlfn.NORM.S.INV(RAND())</f>
        <v>3.8905924602681385E-2</v>
      </c>
      <c r="AT418" s="24">
        <f ca="1">SQRT(Inputs!$B$38)*M418+SQRT(1-Inputs!$B$38)*_xlfn.NORM.S.INV(RAND())</f>
        <v>1.4434477671033563</v>
      </c>
      <c r="AU418" s="15">
        <f ca="1">Inputs!$B$6*EXP($B$8-0.5*C$5^2+C$5*N418)</f>
        <v>3633.1476781976085</v>
      </c>
      <c r="AV418" s="15">
        <f t="shared" ca="1" si="219"/>
        <v>6383.9710987041199</v>
      </c>
      <c r="AW418" s="15">
        <f t="shared" ca="1" si="220"/>
        <v>7305.491406673953</v>
      </c>
      <c r="AX418" s="15">
        <f t="shared" ca="1" si="221"/>
        <v>8539.8040024007041</v>
      </c>
      <c r="AY418" s="15">
        <f t="shared" ca="1" si="222"/>
        <v>9876.304952765784</v>
      </c>
      <c r="AZ418" s="15">
        <f t="shared" ca="1" si="223"/>
        <v>10539.118999867835</v>
      </c>
      <c r="BA418" s="15">
        <f t="shared" ca="1" si="224"/>
        <v>12132.592603018644</v>
      </c>
      <c r="BB418" s="15">
        <f t="shared" ca="1" si="225"/>
        <v>14081.282178941256</v>
      </c>
      <c r="BC418" s="15">
        <f t="shared" ca="1" si="226"/>
        <v>16469.254849607951</v>
      </c>
      <c r="BD418" s="15">
        <f t="shared" ca="1" si="227"/>
        <v>19064.231757781447</v>
      </c>
      <c r="BE418" s="15">
        <f t="shared" ca="1" si="228"/>
        <v>26498.932167788455</v>
      </c>
      <c r="BF418" s="15">
        <f ca="1">Inputs!$B$13*EXP($B$9-0.5*C$6^2+C$6*Y418)</f>
        <v>8591.7740786830545</v>
      </c>
      <c r="BG418" s="15">
        <f t="shared" ca="1" si="229"/>
        <v>12828.851245287582</v>
      </c>
      <c r="BH418" s="15">
        <f t="shared" ca="1" si="230"/>
        <v>18339.882745542287</v>
      </c>
      <c r="BI418" s="15">
        <f t="shared" ca="1" si="231"/>
        <v>18078.246535475762</v>
      </c>
      <c r="BJ418" s="15">
        <f t="shared" ca="1" si="232"/>
        <v>20563.033882078227</v>
      </c>
      <c r="BK418" s="15">
        <f t="shared" ca="1" si="233"/>
        <v>26176.000623862226</v>
      </c>
      <c r="BL418" s="15">
        <f t="shared" ca="1" si="234"/>
        <v>31751.184742610822</v>
      </c>
      <c r="BM418" s="15">
        <f t="shared" ca="1" si="235"/>
        <v>34403.853939704299</v>
      </c>
      <c r="BN418" s="15">
        <f t="shared" ca="1" si="236"/>
        <v>33074.375024972323</v>
      </c>
      <c r="BO418" s="15">
        <f t="shared" ca="1" si="237"/>
        <v>37810.660235039591</v>
      </c>
      <c r="BP418" s="15">
        <f t="shared" ca="1" si="238"/>
        <v>55182.723271865201</v>
      </c>
      <c r="BQ418" s="15">
        <f ca="1">Inputs!$B$20*EXP($B$10-0.5*C$7^2+C$7*AJ418)</f>
        <v>3372.2610022527001</v>
      </c>
      <c r="BR418" s="15">
        <f t="shared" ca="1" si="239"/>
        <v>10147.810430064788</v>
      </c>
      <c r="BS418" s="15">
        <f t="shared" ca="1" si="240"/>
        <v>16672.406534597532</v>
      </c>
      <c r="BT418" s="15">
        <f t="shared" ca="1" si="241"/>
        <v>22560.037631188068</v>
      </c>
      <c r="BU418" s="15">
        <f t="shared" ca="1" si="242"/>
        <v>24123.524979263519</v>
      </c>
      <c r="BV418" s="15">
        <f t="shared" ca="1" si="243"/>
        <v>36463.224969954033</v>
      </c>
      <c r="BW418" s="15">
        <f t="shared" ca="1" si="244"/>
        <v>42945.441696742026</v>
      </c>
      <c r="BX418" s="15">
        <f t="shared" ca="1" si="245"/>
        <v>46731.746216865475</v>
      </c>
      <c r="BY418" s="15">
        <f t="shared" ca="1" si="246"/>
        <v>48829.091181723277</v>
      </c>
      <c r="BZ418" s="15">
        <f t="shared" ca="1" si="247"/>
        <v>69005.837629034548</v>
      </c>
      <c r="CA418" s="15">
        <f t="shared" ca="1" si="248"/>
        <v>125275.35785038202</v>
      </c>
      <c r="CB418" s="15">
        <f ca="1">(AU418*DCF!C$10-DCF!C$5*MAX(AU418*DCF!C$10,0)-MAX(AU418-Inputs!$B$6,0)/Inputs!$B$10)*DCF!C$6</f>
        <v>933.02544252378789</v>
      </c>
      <c r="CC418" s="15">
        <f ca="1">(AV418*DCF!D$10-DCF!D$5*MAX(AV418*DCF!D$10,0)-MAX(AV418-AU418,0)/Inputs!$B$10)*DCF!D$6</f>
        <v>885.3334083974122</v>
      </c>
      <c r="CD418" s="15">
        <f ca="1">(AW418*DCF!E$10-DCF!E$5*MAX(AW418*DCF!E$10,0)-MAX(AW418-AV418,0)/Inputs!$B$10)*DCF!E$6</f>
        <v>1479.1571371089374</v>
      </c>
      <c r="CE418" s="15">
        <f ca="1">(AX418*DCF!F$10-DCF!F$5*MAX(AX418*DCF!F$10,0)-MAX(AX418-AW418,0)/Inputs!$B$10)*DCF!F$6</f>
        <v>1607.395755009195</v>
      </c>
      <c r="CF418" s="15">
        <f ca="1">(AY418*DCF!G$10-DCF!G$5*MAX(AY418*DCF!G$10,0)-MAX(AY418-AX418,0)/Inputs!$B$10)*DCF!G$6</f>
        <v>1778.0137967971759</v>
      </c>
      <c r="CG418" s="15">
        <f ca="1">(AZ418*DCF!H$10-DCF!H$5*MAX(AZ418*DCF!H$10,0)-MAX(AZ418-AY418,0)/Inputs!$B$10)*DCF!H$6</f>
        <v>1928.482996768116</v>
      </c>
      <c r="CH418" s="15">
        <f ca="1">(BA418*DCF!I$10-DCF!I$5*MAX(BA418*DCF!I$10,0)-MAX(BA418-AZ418,0)/Inputs!$B$10)*DCF!I$6</f>
        <v>1954.7965690582957</v>
      </c>
      <c r="CI418" s="15">
        <f ca="1">(BB418*DCF!J$10-DCF!J$5*MAX(BB418*DCF!J$10,0)-MAX(BB418-BA418,0)/Inputs!$B$10)*DCF!J$6</f>
        <v>2121.0889016438609</v>
      </c>
      <c r="CJ418" s="15">
        <f ca="1">(BC418*DCF!K$10-DCF!K$5*MAX(BC418*DCF!K$10,0)-MAX(BC418-BB418,0)/Inputs!$B$10)*DCF!K$6</f>
        <v>2317.005710762578</v>
      </c>
      <c r="CK418" s="15">
        <f ca="1">(BD418*DCF!L$10-DCF!L$5*MAX(BD418*DCF!L$10,0)-MAX(BD418-BC418,0)/Inputs!$B$10)*DCF!L$6</f>
        <v>2539.6761433161055</v>
      </c>
      <c r="CL418" s="15">
        <f ca="1">(BE418*DCF!M$10-DCF!M$5*MAX(BE418*DCF!M$10,0)-MAX(BE418-BD418,0)/Inputs!$B$10)*DCF!M$6</f>
        <v>2851.1876642380894</v>
      </c>
      <c r="CM418" s="15">
        <f ca="1">(BF418*DCF!C$28-DCF!C$5*MAX(BF418*DCF!C$28,0)-MAX(BF418-Inputs!$B$13,0)/Inputs!$B$17)*DCF!C$6</f>
        <v>2622.1531028599625</v>
      </c>
      <c r="CN418" s="15">
        <f ca="1">(BG418*DCF!D$28-DCF!D$5*MAX(BG418*DCF!D$28,0)-MAX(BG418-BF418,0)/Inputs!$B$17)*DCF!D$6</f>
        <v>2874.4297459014601</v>
      </c>
      <c r="CO418" s="15">
        <f ca="1">(BH418*DCF!E$28-DCF!E$5*MAX(BH418*DCF!E$28,0)-MAX(BH418-BG418,0)/Inputs!$B$17)*DCF!E$6</f>
        <v>4108.0329110709781</v>
      </c>
      <c r="CP418" s="15">
        <f ca="1">(BI418*DCF!F$28-DCF!F$5*MAX(BI418*DCF!F$28,0)-MAX(BI418-BH418,0)/Inputs!$B$17)*DCF!F$6</f>
        <v>4907.7677377758218</v>
      </c>
      <c r="CQ418" s="15">
        <f ca="1">(BJ418*DCF!G$28-DCF!G$5*MAX(BJ418*DCF!G$28,0)-MAX(BJ418-BI418,0)/Inputs!$B$17)*DCF!G$6</f>
        <v>4917.3184669969296</v>
      </c>
      <c r="CR418" s="15">
        <f ca="1">(BK418*DCF!H$28-DCF!H$5*MAX(BK418*DCF!H$28,0)-MAX(BK418-BJ418,0)/Inputs!$B$17)*DCF!H$6</f>
        <v>5601.5162350852352</v>
      </c>
      <c r="CS418" s="15">
        <f ca="1">(BL418*DCF!I$28-DCF!I$5*MAX(BL418*DCF!I$28,0)-MAX(BL418-BK418,0)/Inputs!$B$17)*DCF!I$6</f>
        <v>6666.1776829530372</v>
      </c>
      <c r="CT418" s="15">
        <f ca="1">(BM418*DCF!J$28-DCF!J$5*MAX(BM418*DCF!J$28,0)-MAX(BM418-BL418,0)/Inputs!$B$17)*DCF!J$6</f>
        <v>7323.1932471020782</v>
      </c>
      <c r="CU418" s="15">
        <f ca="1">(BN418*DCF!K$28-DCF!K$5*MAX(BN418*DCF!K$28,0)-MAX(BN418-BM418,0)/Inputs!$B$17)*DCF!K$6</f>
        <v>6984.7534471351337</v>
      </c>
      <c r="CV418" s="15">
        <f ca="1">(BO418*DCF!L$28-DCF!L$5*MAX(BO418*DCF!L$28,0)-MAX(BO418-BN418,0)/Inputs!$B$17)*DCF!L$6</f>
        <v>7008.1017886614</v>
      </c>
      <c r="CW418" s="15">
        <f ca="1">(BP418*DCF!M$28-DCF!M$5*MAX(BP418*DCF!M$28,0)-MAX(BP418-BO418,0)/Inputs!$B$17)*DCF!M$6</f>
        <v>8566.7925893777356</v>
      </c>
      <c r="CX418" s="15">
        <f ca="1">(BQ418*DCF!C$46-DCF!C$5*MAX(BQ418*DCF!C$46,0)-MAX(BQ418-Inputs!$B$20,0)/Inputs!$B$24)*DCF!C$6</f>
        <v>-857.91755352381062</v>
      </c>
      <c r="CY418" s="15">
        <f ca="1">(BR418*DCF!D$46-DCF!D$5*MAX(BR418*DCF!D$46,0)-MAX(BR418-BQ418,0)/Inputs!$B$24)*DCF!D$6</f>
        <v>-4623.0652890945084</v>
      </c>
      <c r="CZ418" s="15">
        <f ca="1">(BS418*DCF!E$46-DCF!E$5*MAX(BS418*DCF!E$46,0)-MAX(BS418-BR418,0)/Inputs!$B$24)*DCF!E$6</f>
        <v>-4543.3572666709188</v>
      </c>
      <c r="DA418" s="15">
        <f ca="1">(BT418*DCF!F$46-DCF!F$5*MAX(BT418*DCF!F$46,0)-MAX(BT418-BS418,0)/Inputs!$B$24)*DCF!F$6</f>
        <v>-3786.8371802271699</v>
      </c>
      <c r="DB418" s="15">
        <f ca="1">(BU418*DCF!G$46-DCF!G$5*MAX(BU418*DCF!G$46,0)-MAX(BU418-BT418,0)/Inputs!$B$24)*DCF!G$6</f>
        <v>-1337.3939711911933</v>
      </c>
      <c r="DC418" s="15">
        <f ca="1">(BV418*DCF!H$46-DCF!H$5*MAX(BV418*DCF!H$46,0)-MAX(BV418-BU418,0)/Inputs!$B$24)*DCF!H$6</f>
        <v>-3834.4861655108307</v>
      </c>
      <c r="DD418" s="15">
        <f ca="1">(BW418*DCF!I$46-DCF!I$5*MAX(BW418*DCF!I$46,0)-MAX(BW418-BV418,0)/Inputs!$B$24)*DCF!I$6</f>
        <v>-868.95203373658148</v>
      </c>
      <c r="DE418" s="15">
        <f ca="1">(BX418*DCF!J$46-DCF!J$5*MAX(BX418*DCF!J$46,0)-MAX(BX418-BW418,0)/Inputs!$B$24)*DCF!J$6</f>
        <v>956.20138782252286</v>
      </c>
      <c r="DF418" s="15">
        <f ca="1">(BY418*DCF!K$46-DCF!K$5*MAX(BY418*DCF!K$46,0)-MAX(BY418-BX418,0)/Inputs!$B$24)*DCF!K$6</f>
        <v>2275.4868174961598</v>
      </c>
      <c r="DG418" s="15">
        <f ca="1">(BZ418*DCF!L$46-DCF!L$5*MAX(BZ418*DCF!L$46,0)-MAX(BZ418-BY418,0)/Inputs!$B$24)*DCF!L$6</f>
        <v>203.9898984185678</v>
      </c>
      <c r="DH418" s="15">
        <f ca="1">(CA418*DCF!M$46-DCF!M$5*MAX(CA418*DCF!M$46,0)-MAX(CA418-BZ418,0)/Inputs!$B$24)*DCF!M$6</f>
        <v>-1942.3957104834085</v>
      </c>
      <c r="DI418" s="15">
        <f ca="1">SUM(CB418:CL418)+BE418*DCF!M$10*(1+Inputs!$B$30)*(1-Inputs!$B$33)*(1-Inputs!$B$30/Inputs!$B$31)/(Inputs!$B$29-Inputs!$B$30)*DCF!M$6</f>
        <v>94142.042160680372</v>
      </c>
      <c r="DJ418" s="15">
        <f ca="1">SUM(CM418:CW418)+BP418*DCF!M$28*(1+Inputs!$B$30)*(1-Inputs!$B$33)*(1-Inputs!$B$30/Inputs!$B$31)/(Inputs!$B$29-Inputs!$B$30)*DCF!M$6</f>
        <v>266345.90173034958</v>
      </c>
      <c r="DK418" s="15">
        <f ca="1">SUM(CX418:DH418)+CA418*DCF!M$46*(1+Inputs!$B$30)*(1-Inputs!$B$33)*(1-Inputs!$B$30/Inputs!$B$31)/(Inputs!$B$29-Inputs!$B$30)*DCF!M$6</f>
        <v>175331.81598481108</v>
      </c>
      <c r="DM418" s="15">
        <f ca="1">DI418+DJ418+DK418+Inputs!$B$34+Inputs!$B$36-Inputs!$B$35</f>
        <v>612670.75987584097</v>
      </c>
    </row>
    <row r="419" spans="1:117" x14ac:dyDescent="0.75">
      <c r="A419" s="11">
        <v>406</v>
      </c>
      <c r="C419" s="24">
        <f t="shared" ca="1" si="250"/>
        <v>9.0138217675945565E-4</v>
      </c>
      <c r="D419" s="24">
        <f t="shared" ca="1" si="250"/>
        <v>-1.7109054081545144E-2</v>
      </c>
      <c r="E419" s="24">
        <f t="shared" ca="1" si="250"/>
        <v>1.2904688321331121</v>
      </c>
      <c r="F419" s="24">
        <f t="shared" ca="1" si="250"/>
        <v>-0.47844924686256946</v>
      </c>
      <c r="G419" s="24">
        <f t="shared" ca="1" si="250"/>
        <v>-3.4861824402818223E-2</v>
      </c>
      <c r="H419" s="24">
        <f t="shared" ca="1" si="250"/>
        <v>-0.36328402231164458</v>
      </c>
      <c r="I419" s="24">
        <f t="shared" ca="1" si="250"/>
        <v>1.0712030925598437</v>
      </c>
      <c r="J419" s="24">
        <f t="shared" ca="1" si="250"/>
        <v>0.93276734805187</v>
      </c>
      <c r="K419" s="24">
        <f t="shared" ca="1" si="250"/>
        <v>3.5857670922787494E-3</v>
      </c>
      <c r="L419" s="24">
        <f t="shared" ca="1" si="250"/>
        <v>-0.54322408610158335</v>
      </c>
      <c r="M419" s="24">
        <f t="shared" ca="1" si="250"/>
        <v>0.48488320815496272</v>
      </c>
      <c r="N419" s="24">
        <f ca="1">SQRT(Inputs!$B$38)*C419+SQRT(1-Inputs!$B$38)*_xlfn.NORM.S.INV(RAND())</f>
        <v>1.8219050426243188</v>
      </c>
      <c r="O419" s="24">
        <f ca="1">SQRT(Inputs!$B$38)*D419+SQRT(1-Inputs!$B$38)*_xlfn.NORM.S.INV(RAND())</f>
        <v>0.14454998675168984</v>
      </c>
      <c r="P419" s="24">
        <f ca="1">SQRT(Inputs!$B$38)*E419+SQRT(1-Inputs!$B$38)*_xlfn.NORM.S.INV(RAND())</f>
        <v>0.69792032572614882</v>
      </c>
      <c r="Q419" s="24">
        <f ca="1">SQRT(Inputs!$B$38)*F419+SQRT(1-Inputs!$B$38)*_xlfn.NORM.S.INV(RAND())</f>
        <v>0.36468324843817379</v>
      </c>
      <c r="R419" s="24">
        <f ca="1">SQRT(Inputs!$B$38)*G419+SQRT(1-Inputs!$B$38)*_xlfn.NORM.S.INV(RAND())</f>
        <v>-0.65747608117546874</v>
      </c>
      <c r="S419" s="24">
        <f ca="1">SQRT(Inputs!$B$38)*H419+SQRT(1-Inputs!$B$38)*_xlfn.NORM.S.INV(RAND())</f>
        <v>0.43897661438303359</v>
      </c>
      <c r="T419" s="24">
        <f ca="1">SQRT(Inputs!$B$38)*I419+SQRT(1-Inputs!$B$38)*_xlfn.NORM.S.INV(RAND())</f>
        <v>-0.29524310069872151</v>
      </c>
      <c r="U419" s="24">
        <f ca="1">SQRT(Inputs!$B$38)*J419+SQRT(1-Inputs!$B$38)*_xlfn.NORM.S.INV(RAND())</f>
        <v>0.84855758633436273</v>
      </c>
      <c r="V419" s="24">
        <f ca="1">SQRT(Inputs!$B$38)*K419+SQRT(1-Inputs!$B$38)*_xlfn.NORM.S.INV(RAND())</f>
        <v>-0.21568624813887438</v>
      </c>
      <c r="W419" s="24">
        <f ca="1">SQRT(Inputs!$B$38)*L419+SQRT(1-Inputs!$B$38)*_xlfn.NORM.S.INV(RAND())</f>
        <v>-0.6157065585754391</v>
      </c>
      <c r="X419" s="24">
        <f ca="1">SQRT(Inputs!$B$38)*M419+SQRT(1-Inputs!$B$38)*_xlfn.NORM.S.INV(RAND())</f>
        <v>1.4735913264300928</v>
      </c>
      <c r="Y419" s="24">
        <f ca="1">SQRT(Inputs!$B$38)*C419+SQRT(1-Inputs!$B$38)*_xlfn.NORM.S.INV(RAND())</f>
        <v>-0.32683795287498196</v>
      </c>
      <c r="Z419" s="24">
        <f ca="1">SQRT(Inputs!$B$38)*D419+SQRT(1-Inputs!$B$38)*_xlfn.NORM.S.INV(RAND())</f>
        <v>0.12531583284796399</v>
      </c>
      <c r="AA419" s="24">
        <f ca="1">SQRT(Inputs!$B$38)*E419+SQRT(1-Inputs!$B$38)*_xlfn.NORM.S.INV(RAND())</f>
        <v>1.0249092211132917</v>
      </c>
      <c r="AB419" s="24">
        <f ca="1">SQRT(Inputs!$B$38)*F419+SQRT(1-Inputs!$B$38)*_xlfn.NORM.S.INV(RAND())</f>
        <v>0.55018033505127073</v>
      </c>
      <c r="AC419" s="24">
        <f ca="1">SQRT(Inputs!$B$38)*G419+SQRT(1-Inputs!$B$38)*_xlfn.NORM.S.INV(RAND())</f>
        <v>0.43233439787479788</v>
      </c>
      <c r="AD419" s="24">
        <f ca="1">SQRT(Inputs!$B$38)*H419+SQRT(1-Inputs!$B$38)*_xlfn.NORM.S.INV(RAND())</f>
        <v>-0.41669422801063372</v>
      </c>
      <c r="AE419" s="24">
        <f ca="1">SQRT(Inputs!$B$38)*I419+SQRT(1-Inputs!$B$38)*_xlfn.NORM.S.INV(RAND())</f>
        <v>-0.54701587400262885</v>
      </c>
      <c r="AF419" s="24">
        <f ca="1">SQRT(Inputs!$B$38)*J419+SQRT(1-Inputs!$B$38)*_xlfn.NORM.S.INV(RAND())</f>
        <v>0.42106076487308691</v>
      </c>
      <c r="AG419" s="24">
        <f ca="1">SQRT(Inputs!$B$38)*K419+SQRT(1-Inputs!$B$38)*_xlfn.NORM.S.INV(RAND())</f>
        <v>-1.109310282965478</v>
      </c>
      <c r="AH419" s="24">
        <f ca="1">SQRT(Inputs!$B$38)*L419+SQRT(1-Inputs!$B$38)*_xlfn.NORM.S.INV(RAND())</f>
        <v>6.4421575245928286E-2</v>
      </c>
      <c r="AI419" s="24">
        <f ca="1">SQRT(Inputs!$B$38)*M419+SQRT(1-Inputs!$B$38)*_xlfn.NORM.S.INV(RAND())</f>
        <v>-0.82935404097675658</v>
      </c>
      <c r="AJ419" s="24">
        <f ca="1">SQRT(Inputs!$B$38)*C419+SQRT(1-Inputs!$B$38)*_xlfn.NORM.S.INV(RAND())</f>
        <v>-0.17289617214416692</v>
      </c>
      <c r="AK419" s="24">
        <f ca="1">SQRT(Inputs!$B$38)*D419+SQRT(1-Inputs!$B$38)*_xlfn.NORM.S.INV(RAND())</f>
        <v>-0.23062845037190752</v>
      </c>
      <c r="AL419" s="24">
        <f ca="1">SQRT(Inputs!$B$38)*E419+SQRT(1-Inputs!$B$38)*_xlfn.NORM.S.INV(RAND())</f>
        <v>1.1947498632671631</v>
      </c>
      <c r="AM419" s="24">
        <f ca="1">SQRT(Inputs!$B$38)*F419+SQRT(1-Inputs!$B$38)*_xlfn.NORM.S.INV(RAND())</f>
        <v>0.33677677192137612</v>
      </c>
      <c r="AN419" s="24">
        <f ca="1">SQRT(Inputs!$B$38)*G419+SQRT(1-Inputs!$B$38)*_xlfn.NORM.S.INV(RAND())</f>
        <v>-1.681734650628979</v>
      </c>
      <c r="AO419" s="24">
        <f ca="1">SQRT(Inputs!$B$38)*H419+SQRT(1-Inputs!$B$38)*_xlfn.NORM.S.INV(RAND())</f>
        <v>-0.64676828091807803</v>
      </c>
      <c r="AP419" s="24">
        <f ca="1">SQRT(Inputs!$B$38)*I419+SQRT(1-Inputs!$B$38)*_xlfn.NORM.S.INV(RAND())</f>
        <v>1.0163613878509925</v>
      </c>
      <c r="AQ419" s="24">
        <f ca="1">SQRT(Inputs!$B$38)*J419+SQRT(1-Inputs!$B$38)*_xlfn.NORM.S.INV(RAND())</f>
        <v>1.6667507029148028</v>
      </c>
      <c r="AR419" s="24">
        <f ca="1">SQRT(Inputs!$B$38)*K419+SQRT(1-Inputs!$B$38)*_xlfn.NORM.S.INV(RAND())</f>
        <v>-0.62641375528198273</v>
      </c>
      <c r="AS419" s="24">
        <f ca="1">SQRT(Inputs!$B$38)*L419+SQRT(1-Inputs!$B$38)*_xlfn.NORM.S.INV(RAND())</f>
        <v>1.1421025132063387</v>
      </c>
      <c r="AT419" s="24">
        <f ca="1">SQRT(Inputs!$B$38)*M419+SQRT(1-Inputs!$B$38)*_xlfn.NORM.S.INV(RAND())</f>
        <v>0.30947778966072076</v>
      </c>
      <c r="AU419" s="15">
        <f ca="1">Inputs!$B$6*EXP($B$8-0.5*C$5^2+C$5*N419)</f>
        <v>6664.3638943882797</v>
      </c>
      <c r="AV419" s="15">
        <f t="shared" ca="1" si="219"/>
        <v>8286.3606304194473</v>
      </c>
      <c r="AW419" s="15">
        <f t="shared" ca="1" si="220"/>
        <v>11101.08436542717</v>
      </c>
      <c r="AX419" s="15">
        <f t="shared" ca="1" si="221"/>
        <v>14185.094091228606</v>
      </c>
      <c r="AY419" s="15">
        <f t="shared" ca="1" si="222"/>
        <v>16054.333235890535</v>
      </c>
      <c r="AZ419" s="15">
        <f t="shared" ca="1" si="223"/>
        <v>20607.345522066207</v>
      </c>
      <c r="BA419" s="15">
        <f t="shared" ca="1" si="224"/>
        <v>24450.79666282262</v>
      </c>
      <c r="BB419" s="15">
        <f t="shared" ca="1" si="225"/>
        <v>32591.534989143016</v>
      </c>
      <c r="BC419" s="15">
        <f t="shared" ca="1" si="226"/>
        <v>39093.863054264883</v>
      </c>
      <c r="BD419" s="15">
        <f t="shared" ca="1" si="227"/>
        <v>45213.427861796248</v>
      </c>
      <c r="BE419" s="15">
        <f t="shared" ca="1" si="228"/>
        <v>63361.318555950202</v>
      </c>
      <c r="BF419" s="15">
        <f ca="1">Inputs!$B$13*EXP($B$9-0.5*C$6^2+C$6*Y419)</f>
        <v>12963.258449572128</v>
      </c>
      <c r="BG419" s="15">
        <f t="shared" ca="1" si="229"/>
        <v>16160.088581326068</v>
      </c>
      <c r="BH419" s="15">
        <f t="shared" ca="1" si="230"/>
        <v>23403.173743938241</v>
      </c>
      <c r="BI419" s="15">
        <f t="shared" ca="1" si="231"/>
        <v>31180.789411273341</v>
      </c>
      <c r="BJ419" s="15">
        <f t="shared" ca="1" si="232"/>
        <v>40683.595725038271</v>
      </c>
      <c r="BK419" s="15">
        <f t="shared" ca="1" si="233"/>
        <v>47177.637574620574</v>
      </c>
      <c r="BL419" s="15">
        <f t="shared" ca="1" si="234"/>
        <v>53986.120944200811</v>
      </c>
      <c r="BM419" s="15">
        <f t="shared" ca="1" si="235"/>
        <v>69924.128830133923</v>
      </c>
      <c r="BN419" s="15">
        <f t="shared" ca="1" si="236"/>
        <v>75293.06072917406</v>
      </c>
      <c r="BO419" s="15">
        <f t="shared" ca="1" si="237"/>
        <v>93336.67619856738</v>
      </c>
      <c r="BP419" s="15">
        <f t="shared" ca="1" si="238"/>
        <v>104577.13755215718</v>
      </c>
      <c r="BQ419" s="15">
        <f ca="1">Inputs!$B$20*EXP($B$10-0.5*C$7^2+C$7*AJ419)</f>
        <v>4034.3698864903299</v>
      </c>
      <c r="BR419" s="15">
        <f t="shared" ca="1" si="239"/>
        <v>5087.5107316143549</v>
      </c>
      <c r="BS419" s="15">
        <f t="shared" ca="1" si="240"/>
        <v>9818.7280880003509</v>
      </c>
      <c r="BT419" s="15">
        <f t="shared" ca="1" si="241"/>
        <v>14788.353491332331</v>
      </c>
      <c r="BU419" s="15">
        <f t="shared" ca="1" si="242"/>
        <v>13643.26768398308</v>
      </c>
      <c r="BV419" s="15">
        <f t="shared" ca="1" si="243"/>
        <v>16407.861235247918</v>
      </c>
      <c r="BW419" s="15">
        <f t="shared" ca="1" si="244"/>
        <v>28391.364433366467</v>
      </c>
      <c r="BX419" s="15">
        <f t="shared" ca="1" si="245"/>
        <v>55464.353660995162</v>
      </c>
      <c r="BY419" s="15">
        <f t="shared" ca="1" si="246"/>
        <v>68937.450305910112</v>
      </c>
      <c r="BZ419" s="15">
        <f t="shared" ca="1" si="247"/>
        <v>119327.19507183899</v>
      </c>
      <c r="CA419" s="15">
        <f t="shared" ca="1" si="248"/>
        <v>177094.76258124129</v>
      </c>
      <c r="CB419" s="15">
        <f ca="1">(AU419*DCF!C$10-DCF!C$5*MAX(AU419*DCF!C$10,0)-MAX(AU419-Inputs!$B$6,0)/Inputs!$B$10)*DCF!C$6</f>
        <v>1030.9378527016274</v>
      </c>
      <c r="CC419" s="15">
        <f ca="1">(AV419*DCF!D$10-DCF!D$5*MAX(AV419*DCF!D$10,0)-MAX(AV419-AU419,0)/Inputs!$B$10)*DCF!D$6</f>
        <v>1624.2628120032384</v>
      </c>
      <c r="CD419" s="15">
        <f ca="1">(AW419*DCF!E$10-DCF!E$5*MAX(AW419*DCF!E$10,0)-MAX(AW419-AV419,0)/Inputs!$B$10)*DCF!E$6</f>
        <v>1929.0713180318589</v>
      </c>
      <c r="CE419" s="15">
        <f ca="1">(AX419*DCF!F$10-DCF!F$5*MAX(AX419*DCF!F$10,0)-MAX(AX419-AW419,0)/Inputs!$B$10)*DCF!F$6</f>
        <v>2454.8774711979004</v>
      </c>
      <c r="CF419" s="15">
        <f ca="1">(AY419*DCF!G$10-DCF!G$5*MAX(AY419*DCF!G$10,0)-MAX(AY419-AX419,0)/Inputs!$B$10)*DCF!G$6</f>
        <v>2948.532320779399</v>
      </c>
      <c r="CG419" s="15">
        <f ca="1">(AZ419*DCF!H$10-DCF!H$5*MAX(AZ419*DCF!H$10,0)-MAX(AZ419-AY419,0)/Inputs!$B$10)*DCF!H$6</f>
        <v>3192.4619594373848</v>
      </c>
      <c r="CH419" s="15">
        <f ca="1">(BA419*DCF!I$10-DCF!I$5*MAX(BA419*DCF!I$10,0)-MAX(BA419-AZ419,0)/Inputs!$B$10)*DCF!I$6</f>
        <v>3835.8079330761011</v>
      </c>
      <c r="CI419" s="15">
        <f ca="1">(BB419*DCF!J$10-DCF!J$5*MAX(BB419*DCF!J$10,0)-MAX(BB419-BA419,0)/Inputs!$B$10)*DCF!J$6</f>
        <v>4359.1882823151163</v>
      </c>
      <c r="CJ419" s="15">
        <f ca="1">(BC419*DCF!K$10-DCF!K$5*MAX(BC419*DCF!K$10,0)-MAX(BC419-BB419,0)/Inputs!$B$10)*DCF!K$6</f>
        <v>5383.2571551875717</v>
      </c>
      <c r="CK419" s="15">
        <f ca="1">(BD419*DCF!L$10-DCF!L$5*MAX(BD419*DCF!L$10,0)-MAX(BD419-BC419,0)/Inputs!$B$10)*DCF!L$6</f>
        <v>6027.6858846205878</v>
      </c>
      <c r="CL419" s="15">
        <f ca="1">(BE419*DCF!M$10-DCF!M$5*MAX(BE419*DCF!M$10,0)-MAX(BE419-BD419,0)/Inputs!$B$10)*DCF!M$6</f>
        <v>6773.1421145442</v>
      </c>
      <c r="CM419" s="15">
        <f ca="1">(BF419*DCF!C$28-DCF!C$5*MAX(BF419*DCF!C$28,0)-MAX(BF419-Inputs!$B$13,0)/Inputs!$B$17)*DCF!C$6</f>
        <v>3592.2694896042508</v>
      </c>
      <c r="CN419" s="15">
        <f ca="1">(BG419*DCF!D$28-DCF!D$5*MAX(BG419*DCF!D$28,0)-MAX(BG419-BF419,0)/Inputs!$B$17)*DCF!D$6</f>
        <v>4077.4883598592246</v>
      </c>
      <c r="CO419" s="15">
        <f ca="1">(BH419*DCF!E$28-DCF!E$5*MAX(BH419*DCF!E$28,0)-MAX(BH419-BG419,0)/Inputs!$B$17)*DCF!E$6</f>
        <v>5200.6831455124147</v>
      </c>
      <c r="CP419" s="15">
        <f ca="1">(BI419*DCF!F$28-DCF!F$5*MAX(BI419*DCF!F$28,0)-MAX(BI419-BH419,0)/Inputs!$B$17)*DCF!F$6</f>
        <v>7048.7251294430725</v>
      </c>
      <c r="CQ419" s="15">
        <f ca="1">(BJ419*DCF!G$28-DCF!G$5*MAX(BJ419*DCF!G$28,0)-MAX(BJ419-BI419,0)/Inputs!$B$17)*DCF!G$6</f>
        <v>8957.3894307010651</v>
      </c>
      <c r="CR419" s="15">
        <f ca="1">(BK419*DCF!H$28-DCF!H$5*MAX(BK419*DCF!H$28,0)-MAX(BK419-BJ419,0)/Inputs!$B$17)*DCF!H$6</f>
        <v>10658.558412703929</v>
      </c>
      <c r="CS419" s="15">
        <f ca="1">(BL419*DCF!I$28-DCF!I$5*MAX(BL419*DCF!I$28,0)-MAX(BL419-BK419,0)/Inputs!$B$17)*DCF!I$6</f>
        <v>11717.774208405845</v>
      </c>
      <c r="CT419" s="15">
        <f ca="1">(BM419*DCF!J$28-DCF!J$5*MAX(BM419*DCF!J$28,0)-MAX(BM419-BL419,0)/Inputs!$B$17)*DCF!J$6</f>
        <v>13485.635929486385</v>
      </c>
      <c r="CU419" s="15">
        <f ca="1">(BN419*DCF!K$28-DCF!K$5*MAX(BN419*DCF!K$28,0)-MAX(BN419-BM419,0)/Inputs!$B$17)*DCF!K$6</f>
        <v>15243.009343296504</v>
      </c>
      <c r="CV419" s="15">
        <f ca="1">(BO419*DCF!L$28-DCF!L$5*MAX(BO419*DCF!L$28,0)-MAX(BO419-BN419,0)/Inputs!$B$17)*DCF!L$6</f>
        <v>16580.960848816016</v>
      </c>
      <c r="CW419" s="15">
        <f ca="1">(BP419*DCF!M$28-DCF!M$5*MAX(BP419*DCF!M$28,0)-MAX(BP419-BO419,0)/Inputs!$B$17)*DCF!M$6</f>
        <v>18501.304891755477</v>
      </c>
      <c r="CX419" s="15">
        <f ca="1">(BQ419*DCF!C$46-DCF!C$5*MAX(BQ419*DCF!C$46,0)-MAX(BQ419-Inputs!$B$20,0)/Inputs!$B$24)*DCF!C$6</f>
        <v>-1316.6535010325611</v>
      </c>
      <c r="CY419" s="15">
        <f ca="1">(BR419*DCF!D$46-DCF!D$5*MAX(BR419*DCF!D$46,0)-MAX(BR419-BQ419,0)/Inputs!$B$24)*DCF!D$6</f>
        <v>-1317.6858963543534</v>
      </c>
      <c r="CZ419" s="15">
        <f ca="1">(BS419*DCF!E$46-DCF!E$5*MAX(BS419*DCF!E$46,0)-MAX(BS419-BR419,0)/Inputs!$B$24)*DCF!E$6</f>
        <v>-3025.997325627925</v>
      </c>
      <c r="DA419" s="15">
        <f ca="1">(BT419*DCF!F$46-DCF!F$5*MAX(BT419*DCF!F$46,0)-MAX(BT419-BS419,0)/Inputs!$B$24)*DCF!F$6</f>
        <v>-2886.5791115383222</v>
      </c>
      <c r="DB419" s="15">
        <f ca="1">(BU419*DCF!G$46-DCF!G$5*MAX(BU419*DCF!G$46,0)-MAX(BU419-BT419,0)/Inputs!$B$24)*DCF!G$6</f>
        <v>-458.93256908362736</v>
      </c>
      <c r="DC419" s="15">
        <f ca="1">(BV419*DCF!H$46-DCF!H$5*MAX(BV419*DCF!H$46,0)-MAX(BV419-BU419,0)/Inputs!$B$24)*DCF!H$6</f>
        <v>-859.08050710982229</v>
      </c>
      <c r="DD419" s="15">
        <f ca="1">(BW419*DCF!I$46-DCF!I$5*MAX(BW419*DCF!I$46,0)-MAX(BW419-BV419,0)/Inputs!$B$24)*DCF!I$6</f>
        <v>-2784.2906145465959</v>
      </c>
      <c r="DE419" s="15">
        <f ca="1">(BX419*DCF!J$46-DCF!J$5*MAX(BX419*DCF!J$46,0)-MAX(BX419-BW419,0)/Inputs!$B$24)*DCF!J$6</f>
        <v>-4852.7382194423571</v>
      </c>
      <c r="DF419" s="15">
        <f ca="1">(BY419*DCF!K$46-DCF!K$5*MAX(BY419*DCF!K$46,0)-MAX(BY419-BX419,0)/Inputs!$B$24)*DCF!K$6</f>
        <v>637.38720940380688</v>
      </c>
      <c r="DG419" s="15">
        <f ca="1">(BZ419*DCF!L$46-DCF!L$5*MAX(BZ419*DCF!L$46,0)-MAX(BZ419-BY419,0)/Inputs!$B$24)*DCF!L$6</f>
        <v>-3154.8293085412779</v>
      </c>
      <c r="DH419" s="15">
        <f ca="1">(CA419*DCF!M$46-DCF!M$5*MAX(CA419*DCF!M$46,0)-MAX(CA419-BZ419,0)/Inputs!$B$24)*DCF!M$6</f>
        <v>1806.8661304585537</v>
      </c>
      <c r="DI419" s="15">
        <f ca="1">SUM(CB419:CL419)+BE419*DCF!M$10*(1+Inputs!$B$30)*(1-Inputs!$B$33)*(1-Inputs!$B$30/Inputs!$B$31)/(Inputs!$B$29-Inputs!$B$30)*DCF!M$6</f>
        <v>215894.61251180223</v>
      </c>
      <c r="DJ419" s="15">
        <f ca="1">SUM(CM419:CW419)+BP419*DCF!M$28*(1+Inputs!$B$30)*(1-Inputs!$B$33)*(1-Inputs!$B$30/Inputs!$B$31)/(Inputs!$B$29-Inputs!$B$30)*DCF!M$6</f>
        <v>503116.54145242972</v>
      </c>
      <c r="DK419" s="15">
        <f ca="1">SUM(CX419:DH419)+CA419*DCF!M$46*(1+Inputs!$B$30)*(1-Inputs!$B$33)*(1-Inputs!$B$30/Inputs!$B$31)/(Inputs!$B$29-Inputs!$B$30)*DCF!M$6</f>
        <v>255596.94745291412</v>
      </c>
      <c r="DM419" s="15">
        <f ca="1">DI419+DJ419+DK419+Inputs!$B$34+Inputs!$B$36-Inputs!$B$35</f>
        <v>1051459.1014171462</v>
      </c>
    </row>
    <row r="420" spans="1:117" x14ac:dyDescent="0.75">
      <c r="A420" s="11">
        <v>407</v>
      </c>
      <c r="C420" s="24">
        <f t="shared" ca="1" si="250"/>
        <v>-1.1691342373254039</v>
      </c>
      <c r="D420" s="24">
        <f t="shared" ca="1" si="250"/>
        <v>5.6539688915143008E-2</v>
      </c>
      <c r="E420" s="24">
        <f t="shared" ca="1" si="250"/>
        <v>0.5783696505267506</v>
      </c>
      <c r="F420" s="24">
        <f t="shared" ca="1" si="250"/>
        <v>1.2328925960207628</v>
      </c>
      <c r="G420" s="24">
        <f t="shared" ca="1" si="250"/>
        <v>-1.907820176038435</v>
      </c>
      <c r="H420" s="24">
        <f t="shared" ca="1" si="250"/>
        <v>0.19210126613683282</v>
      </c>
      <c r="I420" s="24">
        <f t="shared" ca="1" si="250"/>
        <v>-0.10809591879792951</v>
      </c>
      <c r="J420" s="24">
        <f t="shared" ca="1" si="250"/>
        <v>-0.93452395604125416</v>
      </c>
      <c r="K420" s="24">
        <f t="shared" ca="1" si="250"/>
        <v>0.16254948150708898</v>
      </c>
      <c r="L420" s="24">
        <f t="shared" ca="1" si="250"/>
        <v>8.7836735505349931E-3</v>
      </c>
      <c r="M420" s="24">
        <f t="shared" ca="1" si="250"/>
        <v>0.72416112342355565</v>
      </c>
      <c r="N420" s="24">
        <f ca="1">SQRT(Inputs!$B$38)*C420+SQRT(1-Inputs!$B$38)*_xlfn.NORM.S.INV(RAND())</f>
        <v>-2.03416086294432</v>
      </c>
      <c r="O420" s="24">
        <f ca="1">SQRT(Inputs!$B$38)*D420+SQRT(1-Inputs!$B$38)*_xlfn.NORM.S.INV(RAND())</f>
        <v>-0.29239298903862559</v>
      </c>
      <c r="P420" s="24">
        <f ca="1">SQRT(Inputs!$B$38)*E420+SQRT(1-Inputs!$B$38)*_xlfn.NORM.S.INV(RAND())</f>
        <v>0.54163183246260482</v>
      </c>
      <c r="Q420" s="24">
        <f ca="1">SQRT(Inputs!$B$38)*F420+SQRT(1-Inputs!$B$38)*_xlfn.NORM.S.INV(RAND())</f>
        <v>0.56364926591851372</v>
      </c>
      <c r="R420" s="24">
        <f ca="1">SQRT(Inputs!$B$38)*G420+SQRT(1-Inputs!$B$38)*_xlfn.NORM.S.INV(RAND())</f>
        <v>-1.0925262194688341</v>
      </c>
      <c r="S420" s="24">
        <f ca="1">SQRT(Inputs!$B$38)*H420+SQRT(1-Inputs!$B$38)*_xlfn.NORM.S.INV(RAND())</f>
        <v>1.4207260639414576</v>
      </c>
      <c r="T420" s="24">
        <f ca="1">SQRT(Inputs!$B$38)*I420+SQRT(1-Inputs!$B$38)*_xlfn.NORM.S.INV(RAND())</f>
        <v>0.63106086160373565</v>
      </c>
      <c r="U420" s="24">
        <f ca="1">SQRT(Inputs!$B$38)*J420+SQRT(1-Inputs!$B$38)*_xlfn.NORM.S.INV(RAND())</f>
        <v>0.2531719688952514</v>
      </c>
      <c r="V420" s="24">
        <f ca="1">SQRT(Inputs!$B$38)*K420+SQRT(1-Inputs!$B$38)*_xlfn.NORM.S.INV(RAND())</f>
        <v>-2.9457514506985902E-2</v>
      </c>
      <c r="W420" s="24">
        <f ca="1">SQRT(Inputs!$B$38)*L420+SQRT(1-Inputs!$B$38)*_xlfn.NORM.S.INV(RAND())</f>
        <v>-0.45424102393109611</v>
      </c>
      <c r="X420" s="24">
        <f ca="1">SQRT(Inputs!$B$38)*M420+SQRT(1-Inputs!$B$38)*_xlfn.NORM.S.INV(RAND())</f>
        <v>0.86561150259342334</v>
      </c>
      <c r="Y420" s="24">
        <f ca="1">SQRT(Inputs!$B$38)*C420+SQRT(1-Inputs!$B$38)*_xlfn.NORM.S.INV(RAND())</f>
        <v>-1.0202182736076661</v>
      </c>
      <c r="Z420" s="24">
        <f ca="1">SQRT(Inputs!$B$38)*D420+SQRT(1-Inputs!$B$38)*_xlfn.NORM.S.INV(RAND())</f>
        <v>0.11926663336917151</v>
      </c>
      <c r="AA420" s="24">
        <f ca="1">SQRT(Inputs!$B$38)*E420+SQRT(1-Inputs!$B$38)*_xlfn.NORM.S.INV(RAND())</f>
        <v>-0.98563298664200838</v>
      </c>
      <c r="AB420" s="24">
        <f ca="1">SQRT(Inputs!$B$38)*F420+SQRT(1-Inputs!$B$38)*_xlfn.NORM.S.INV(RAND())</f>
        <v>1.1468961749759468</v>
      </c>
      <c r="AC420" s="24">
        <f ca="1">SQRT(Inputs!$B$38)*G420+SQRT(1-Inputs!$B$38)*_xlfn.NORM.S.INV(RAND())</f>
        <v>-0.46366922250513665</v>
      </c>
      <c r="AD420" s="24">
        <f ca="1">SQRT(Inputs!$B$38)*H420+SQRT(1-Inputs!$B$38)*_xlfn.NORM.S.INV(RAND())</f>
        <v>-1.0985990529011598</v>
      </c>
      <c r="AE420" s="24">
        <f ca="1">SQRT(Inputs!$B$38)*I420+SQRT(1-Inputs!$B$38)*_xlfn.NORM.S.INV(RAND())</f>
        <v>0.6254308545567655</v>
      </c>
      <c r="AF420" s="24">
        <f ca="1">SQRT(Inputs!$B$38)*J420+SQRT(1-Inputs!$B$38)*_xlfn.NORM.S.INV(RAND())</f>
        <v>0.66992462295533228</v>
      </c>
      <c r="AG420" s="24">
        <f ca="1">SQRT(Inputs!$B$38)*K420+SQRT(1-Inputs!$B$38)*_xlfn.NORM.S.INV(RAND())</f>
        <v>5.6468212975955827E-2</v>
      </c>
      <c r="AH420" s="24">
        <f ca="1">SQRT(Inputs!$B$38)*L420+SQRT(1-Inputs!$B$38)*_xlfn.NORM.S.INV(RAND())</f>
        <v>-0.15067061136213158</v>
      </c>
      <c r="AI420" s="24">
        <f ca="1">SQRT(Inputs!$B$38)*M420+SQRT(1-Inputs!$B$38)*_xlfn.NORM.S.INV(RAND())</f>
        <v>1.15184256289936</v>
      </c>
      <c r="AJ420" s="24">
        <f ca="1">SQRT(Inputs!$B$38)*C420+SQRT(1-Inputs!$B$38)*_xlfn.NORM.S.INV(RAND())</f>
        <v>-0.2722768520399339</v>
      </c>
      <c r="AK420" s="24">
        <f ca="1">SQRT(Inputs!$B$38)*D420+SQRT(1-Inputs!$B$38)*_xlfn.NORM.S.INV(RAND())</f>
        <v>-0.68456740903835089</v>
      </c>
      <c r="AL420" s="24">
        <f ca="1">SQRT(Inputs!$B$38)*E420+SQRT(1-Inputs!$B$38)*_xlfn.NORM.S.INV(RAND())</f>
        <v>-0.56079622300488519</v>
      </c>
      <c r="AM420" s="24">
        <f ca="1">SQRT(Inputs!$B$38)*F420+SQRT(1-Inputs!$B$38)*_xlfn.NORM.S.INV(RAND())</f>
        <v>1.3771100490447961</v>
      </c>
      <c r="AN420" s="24">
        <f ca="1">SQRT(Inputs!$B$38)*G420+SQRT(1-Inputs!$B$38)*_xlfn.NORM.S.INV(RAND())</f>
        <v>-1.5362141923361146</v>
      </c>
      <c r="AO420" s="24">
        <f ca="1">SQRT(Inputs!$B$38)*H420+SQRT(1-Inputs!$B$38)*_xlfn.NORM.S.INV(RAND())</f>
        <v>-0.92833557016451063</v>
      </c>
      <c r="AP420" s="24">
        <f ca="1">SQRT(Inputs!$B$38)*I420+SQRT(1-Inputs!$B$38)*_xlfn.NORM.S.INV(RAND())</f>
        <v>-1.0226826218139347</v>
      </c>
      <c r="AQ420" s="24">
        <f ca="1">SQRT(Inputs!$B$38)*J420+SQRT(1-Inputs!$B$38)*_xlfn.NORM.S.INV(RAND())</f>
        <v>-0.34486946029987409</v>
      </c>
      <c r="AR420" s="24">
        <f ca="1">SQRT(Inputs!$B$38)*K420+SQRT(1-Inputs!$B$38)*_xlfn.NORM.S.INV(RAND())</f>
        <v>3.4688939724128592E-3</v>
      </c>
      <c r="AS420" s="24">
        <f ca="1">SQRT(Inputs!$B$38)*L420+SQRT(1-Inputs!$B$38)*_xlfn.NORM.S.INV(RAND())</f>
        <v>1.5590009919185561</v>
      </c>
      <c r="AT420" s="24">
        <f ca="1">SQRT(Inputs!$B$38)*M420+SQRT(1-Inputs!$B$38)*_xlfn.NORM.S.INV(RAND())</f>
        <v>1.3978398279065591</v>
      </c>
      <c r="AU420" s="15">
        <f ca="1">Inputs!$B$6*EXP($B$8-0.5*C$5^2+C$5*N420)</f>
        <v>3570.0559311241814</v>
      </c>
      <c r="AV420" s="15">
        <f t="shared" ca="1" si="219"/>
        <v>4162.7379432505122</v>
      </c>
      <c r="AW420" s="15">
        <f t="shared" ca="1" si="220"/>
        <v>5460.4137864201693</v>
      </c>
      <c r="AX420" s="15">
        <f t="shared" ca="1" si="221"/>
        <v>7152.9930682571794</v>
      </c>
      <c r="AY420" s="15">
        <f t="shared" ca="1" si="222"/>
        <v>7694.5275170432533</v>
      </c>
      <c r="AZ420" s="15">
        <f t="shared" ca="1" si="223"/>
        <v>11004.319081953003</v>
      </c>
      <c r="BA420" s="15">
        <f t="shared" ca="1" si="224"/>
        <v>14385.916954537854</v>
      </c>
      <c r="BB420" s="15">
        <f t="shared" ca="1" si="225"/>
        <v>18065.211171709951</v>
      </c>
      <c r="BC420" s="15">
        <f t="shared" ca="1" si="226"/>
        <v>22062.46174661765</v>
      </c>
      <c r="BD420" s="15">
        <f t="shared" ca="1" si="227"/>
        <v>25904.291805533881</v>
      </c>
      <c r="BE420" s="15">
        <f t="shared" ca="1" si="228"/>
        <v>34346.25905018417</v>
      </c>
      <c r="BF420" s="15">
        <f ca="1">Inputs!$B$13*EXP($B$9-0.5*C$6^2+C$6*Y420)</f>
        <v>11298.365121837422</v>
      </c>
      <c r="BG420" s="15">
        <f t="shared" ca="1" si="229"/>
        <v>14069.255835260183</v>
      </c>
      <c r="BH420" s="15">
        <f t="shared" ca="1" si="230"/>
        <v>14597.580450548883</v>
      </c>
      <c r="BI420" s="15">
        <f t="shared" ca="1" si="231"/>
        <v>21319.721141978243</v>
      </c>
      <c r="BJ420" s="15">
        <f t="shared" ca="1" si="232"/>
        <v>24446.825638870596</v>
      </c>
      <c r="BK420" s="15">
        <f t="shared" ca="1" si="233"/>
        <v>25835.735805351276</v>
      </c>
      <c r="BL420" s="15">
        <f t="shared" ca="1" si="234"/>
        <v>34415.427078372377</v>
      </c>
      <c r="BM420" s="15">
        <f t="shared" ca="1" si="235"/>
        <v>45975.307882638808</v>
      </c>
      <c r="BN420" s="15">
        <f t="shared" ca="1" si="236"/>
        <v>56927.796609385805</v>
      </c>
      <c r="BO420" s="15">
        <f t="shared" ca="1" si="237"/>
        <v>68827.717008827574</v>
      </c>
      <c r="BP420" s="15">
        <f t="shared" ca="1" si="238"/>
        <v>96522.94536134295</v>
      </c>
      <c r="BQ420" s="15">
        <f ca="1">Inputs!$B$20*EXP($B$10-0.5*C$7^2+C$7*AJ420)</f>
        <v>3894.641059326214</v>
      </c>
      <c r="BR420" s="15">
        <f t="shared" ca="1" si="239"/>
        <v>4251.9517539773396</v>
      </c>
      <c r="BS420" s="15">
        <f t="shared" ca="1" si="240"/>
        <v>4956.4170068413841</v>
      </c>
      <c r="BT420" s="15">
        <f t="shared" ca="1" si="241"/>
        <v>9807.4707373670644</v>
      </c>
      <c r="BU420" s="15">
        <f t="shared" ca="1" si="242"/>
        <v>9372.3346331732482</v>
      </c>
      <c r="BV420" s="15">
        <f t="shared" ca="1" si="243"/>
        <v>10578.671975656887</v>
      </c>
      <c r="BW420" s="15">
        <f t="shared" ca="1" si="244"/>
        <v>11888.864973004713</v>
      </c>
      <c r="BX420" s="15">
        <f t="shared" ca="1" si="245"/>
        <v>15517.678971251844</v>
      </c>
      <c r="BY420" s="15">
        <f t="shared" ca="1" si="246"/>
        <v>21757.338733890887</v>
      </c>
      <c r="BZ420" s="15">
        <f t="shared" ca="1" si="247"/>
        <v>40660.651704311662</v>
      </c>
      <c r="CA420" s="15">
        <f t="shared" ca="1" si="248"/>
        <v>73220.786001786211</v>
      </c>
      <c r="CB420" s="15">
        <f ca="1">(AU420*DCF!C$10-DCF!C$5*MAX(AU420*DCF!C$10,0)-MAX(AU420-Inputs!$B$6,0)/Inputs!$B$10)*DCF!C$6</f>
        <v>916.82290674853232</v>
      </c>
      <c r="CC420" s="15">
        <f ca="1">(AV420*DCF!D$10-DCF!D$5*MAX(AV420*DCF!D$10,0)-MAX(AV420-AU420,0)/Inputs!$B$10)*DCF!D$6</f>
        <v>870.12917497664193</v>
      </c>
      <c r="CD420" s="15">
        <f ca="1">(AW420*DCF!E$10-DCF!E$5*MAX(AW420*DCF!E$10,0)-MAX(AW420-AV420,0)/Inputs!$B$10)*DCF!E$6</f>
        <v>968.43228199741486</v>
      </c>
      <c r="CE420" s="15">
        <f ca="1">(AX420*DCF!F$10-DCF!F$5*MAX(AX420*DCF!F$10,0)-MAX(AX420-AW420,0)/Inputs!$B$10)*DCF!F$6</f>
        <v>1209.3032026071089</v>
      </c>
      <c r="CF420" s="15">
        <f ca="1">(AY420*DCF!G$10-DCF!G$5*MAX(AY420*DCF!G$10,0)-MAX(AY420-AX420,0)/Inputs!$B$10)*DCF!G$6</f>
        <v>1481.2870042385966</v>
      </c>
      <c r="CG420" s="15">
        <f ca="1">(AZ420*DCF!H$10-DCF!H$5*MAX(AZ420*DCF!H$10,0)-MAX(AZ420-AY420,0)/Inputs!$B$10)*DCF!H$6</f>
        <v>1548.7836147511916</v>
      </c>
      <c r="CH420" s="15">
        <f ca="1">(BA420*DCF!I$10-DCF!I$5*MAX(BA420*DCF!I$10,0)-MAX(BA420-AZ420,0)/Inputs!$B$10)*DCF!I$6</f>
        <v>2073.0816961609357</v>
      </c>
      <c r="CI420" s="15">
        <f ca="1">(BB420*DCF!J$10-DCF!J$5*MAX(BB420*DCF!J$10,0)-MAX(BB420-BA420,0)/Inputs!$B$10)*DCF!J$6</f>
        <v>2542.4957455044473</v>
      </c>
      <c r="CJ420" s="15">
        <f ca="1">(BC420*DCF!K$10-DCF!K$5*MAX(BC420*DCF!K$10,0)-MAX(BC420-BB420,0)/Inputs!$B$10)*DCF!K$6</f>
        <v>2992.1477848784784</v>
      </c>
      <c r="CK420" s="15">
        <f ca="1">(BD420*DCF!L$10-DCF!L$5*MAX(BD420*DCF!L$10,0)-MAX(BD420-BC420,0)/Inputs!$B$10)*DCF!L$6</f>
        <v>3410.0489681720137</v>
      </c>
      <c r="CL420" s="15">
        <f ca="1">(BE420*DCF!M$10-DCF!M$5*MAX(BE420*DCF!M$10,0)-MAX(BE420-BD420,0)/Inputs!$B$10)*DCF!M$6</f>
        <v>3838.2181990844961</v>
      </c>
      <c r="CM420" s="15">
        <f ca="1">(BF420*DCF!C$28-DCF!C$5*MAX(BF420*DCF!C$28,0)-MAX(BF420-Inputs!$B$13,0)/Inputs!$B$17)*DCF!C$6</f>
        <v>3448.186939060186</v>
      </c>
      <c r="CN420" s="15">
        <f ca="1">(BG420*DCF!D$28-DCF!D$5*MAX(BG420*DCF!D$28,0)-MAX(BG420-BF420,0)/Inputs!$B$17)*DCF!D$6</f>
        <v>3552.5623006647029</v>
      </c>
      <c r="CO420" s="15">
        <f ca="1">(BH420*DCF!E$28-DCF!E$5*MAX(BH420*DCF!E$28,0)-MAX(BH420-BG420,0)/Inputs!$B$17)*DCF!E$6</f>
        <v>4030.1692051860309</v>
      </c>
      <c r="CP420" s="15">
        <f ca="1">(BI420*DCF!F$28-DCF!F$5*MAX(BI420*DCF!F$28,0)-MAX(BI420-BH420,0)/Inputs!$B$17)*DCF!F$6</f>
        <v>4563.870745790894</v>
      </c>
      <c r="CQ420" s="15">
        <f ca="1">(BJ420*DCF!G$28-DCF!G$5*MAX(BJ420*DCF!G$28,0)-MAX(BJ420-BI420,0)/Inputs!$B$17)*DCF!G$6</f>
        <v>5816.9663051797643</v>
      </c>
      <c r="CR420" s="15">
        <f ca="1">(BK420*DCF!H$28-DCF!H$5*MAX(BK420*DCF!H$28,0)-MAX(BK420-BJ420,0)/Inputs!$B$17)*DCF!H$6</f>
        <v>6173.6648411939559</v>
      </c>
      <c r="CS420" s="15">
        <f ca="1">(BL420*DCF!I$28-DCF!I$5*MAX(BL420*DCF!I$28,0)-MAX(BL420-BK420,0)/Inputs!$B$17)*DCF!I$6</f>
        <v>6861.4434732737591</v>
      </c>
      <c r="CT420" s="15">
        <f ca="1">(BM420*DCF!J$28-DCF!J$5*MAX(BM420*DCF!J$28,0)-MAX(BM420-BL420,0)/Inputs!$B$17)*DCF!J$6</f>
        <v>8723.5645995748364</v>
      </c>
      <c r="CU420" s="15">
        <f ca="1">(BN420*DCF!K$28-DCF!K$5*MAX(BN420*DCF!K$28,0)-MAX(BN420-BM420,0)/Inputs!$B$17)*DCF!K$6</f>
        <v>10680.662152919194</v>
      </c>
      <c r="CV420" s="15">
        <f ca="1">(BO420*DCF!L$28-DCF!L$5*MAX(BO420*DCF!L$28,0)-MAX(BO420-BN420,0)/Inputs!$B$17)*DCF!L$6</f>
        <v>12386.078392196143</v>
      </c>
      <c r="CW420" s="15">
        <f ca="1">(BP420*DCF!M$28-DCF!M$5*MAX(BP420*DCF!M$28,0)-MAX(BP420-BO420,0)/Inputs!$B$17)*DCF!M$6</f>
        <v>15265.918451142581</v>
      </c>
      <c r="CX420" s="15">
        <f ca="1">(BQ420*DCF!C$46-DCF!C$5*MAX(BQ420*DCF!C$46,0)-MAX(BQ420-Inputs!$B$20,0)/Inputs!$B$24)*DCF!C$6</f>
        <v>-1219.8436900643514</v>
      </c>
      <c r="CY420" s="15">
        <f ca="1">(BR420*DCF!D$46-DCF!D$5*MAX(BR420*DCF!D$46,0)-MAX(BR420-BQ420,0)/Inputs!$B$24)*DCF!D$6</f>
        <v>-878.17051506683015</v>
      </c>
      <c r="CZ420" s="15">
        <f ca="1">(BS420*DCF!E$46-DCF!E$5*MAX(BS420*DCF!E$46,0)-MAX(BS420-BR420,0)/Inputs!$B$24)*DCF!E$6</f>
        <v>-863.78574988580033</v>
      </c>
      <c r="DA420" s="15">
        <f ca="1">(BT420*DCF!F$46-DCF!F$5*MAX(BT420*DCF!F$46,0)-MAX(BT420-BS420,0)/Inputs!$B$24)*DCF!F$6</f>
        <v>-2480.6640434462511</v>
      </c>
      <c r="DB420" s="15">
        <f ca="1">(BU420*DCF!G$46-DCF!G$5*MAX(BU420*DCF!G$46,0)-MAX(BU420-BT420,0)/Inputs!$B$24)*DCF!G$6</f>
        <v>-315.26681958774867</v>
      </c>
      <c r="DC420" s="15">
        <f ca="1">(BV420*DCF!H$46-DCF!H$5*MAX(BV420*DCF!H$46,0)-MAX(BV420-BU420,0)/Inputs!$B$24)*DCF!H$6</f>
        <v>-374.86193782526209</v>
      </c>
      <c r="DD420" s="15">
        <f ca="1">(BW420*DCF!I$46-DCF!I$5*MAX(BW420*DCF!I$46,0)-MAX(BW420-BV420,0)/Inputs!$B$24)*DCF!I$6</f>
        <v>-101.52777966521771</v>
      </c>
      <c r="DE420" s="15">
        <f ca="1">(BX420*DCF!J$46-DCF!J$5*MAX(BX420*DCF!J$46,0)-MAX(BX420-BW420,0)/Inputs!$B$24)*DCF!J$6</f>
        <v>-311.37847718834502</v>
      </c>
      <c r="DF420" s="15">
        <f ca="1">(BY420*DCF!K$46-DCF!K$5*MAX(BY420*DCF!K$46,0)-MAX(BY420-BX420,0)/Inputs!$B$24)*DCF!K$6</f>
        <v>-285.69870106342103</v>
      </c>
      <c r="DG420" s="15">
        <f ca="1">(BZ420*DCF!L$46-DCF!L$5*MAX(BZ420*DCF!L$46,0)-MAX(BZ420-BY420,0)/Inputs!$B$24)*DCF!L$6</f>
        <v>-1467.1996728298718</v>
      </c>
      <c r="DH420" s="15">
        <f ca="1">(CA420*DCF!M$46-DCF!M$5*MAX(CA420*DCF!M$46,0)-MAX(CA420-BZ420,0)/Inputs!$B$24)*DCF!M$6</f>
        <v>-1066.6757095574658</v>
      </c>
      <c r="DI420" s="15">
        <f ca="1">SUM(CB420:CL420)+BE420*DCF!M$10*(1+Inputs!$B$30)*(1-Inputs!$B$33)*(1-Inputs!$B$30/Inputs!$B$31)/(Inputs!$B$29-Inputs!$B$30)*DCF!M$6</f>
        <v>117436.84369803916</v>
      </c>
      <c r="DJ420" s="15">
        <f ca="1">SUM(CM420:CW420)+BP420*DCF!M$28*(1+Inputs!$B$30)*(1-Inputs!$B$33)*(1-Inputs!$B$30/Inputs!$B$31)/(Inputs!$B$29-Inputs!$B$30)*DCF!M$6</f>
        <v>439669.26517209178</v>
      </c>
      <c r="DK420" s="15">
        <f ca="1">SUM(CX420:DH420)+CA420*DCF!M$46*(1+Inputs!$B$30)*(1-Inputs!$B$33)*(1-Inputs!$B$30/Inputs!$B$31)/(Inputs!$B$29-Inputs!$B$30)*DCF!M$6</f>
        <v>103842.93561916861</v>
      </c>
      <c r="DM420" s="15">
        <f ca="1">DI420+DJ420+DK420+Inputs!$B$34+Inputs!$B$36-Inputs!$B$35</f>
        <v>737800.04448929953</v>
      </c>
    </row>
    <row r="421" spans="1:117" x14ac:dyDescent="0.75">
      <c r="A421" s="11">
        <v>408</v>
      </c>
      <c r="C421" s="24">
        <f t="shared" ca="1" si="250"/>
        <v>-3.0783087656159645E-2</v>
      </c>
      <c r="D421" s="24">
        <f t="shared" ca="1" si="250"/>
        <v>-1.576313589728922</v>
      </c>
      <c r="E421" s="24">
        <f t="shared" ca="1" si="250"/>
        <v>-0.63961367337575969</v>
      </c>
      <c r="F421" s="24">
        <f t="shared" ca="1" si="250"/>
        <v>-0.40691839277654501</v>
      </c>
      <c r="G421" s="24">
        <f t="shared" ca="1" si="250"/>
        <v>0.60744720059148394</v>
      </c>
      <c r="H421" s="24">
        <f t="shared" ca="1" si="250"/>
        <v>0.74101302043413164</v>
      </c>
      <c r="I421" s="24">
        <f t="shared" ca="1" si="250"/>
        <v>0.8112192644163827</v>
      </c>
      <c r="J421" s="24">
        <f t="shared" ca="1" si="250"/>
        <v>1.6330585019400869</v>
      </c>
      <c r="K421" s="24">
        <f t="shared" ca="1" si="250"/>
        <v>1.8579102656043827</v>
      </c>
      <c r="L421" s="24">
        <f t="shared" ca="1" si="250"/>
        <v>0.13439748762937234</v>
      </c>
      <c r="M421" s="24">
        <f t="shared" ca="1" si="250"/>
        <v>0.843133010110096</v>
      </c>
      <c r="N421" s="24">
        <f ca="1">SQRT(Inputs!$B$38)*C421+SQRT(1-Inputs!$B$38)*_xlfn.NORM.S.INV(RAND())</f>
        <v>-0.35717466000275844</v>
      </c>
      <c r="O421" s="24">
        <f ca="1">SQRT(Inputs!$B$38)*D421+SQRT(1-Inputs!$B$38)*_xlfn.NORM.S.INV(RAND())</f>
        <v>-1.4263071806966483</v>
      </c>
      <c r="P421" s="24">
        <f ca="1">SQRT(Inputs!$B$38)*E421+SQRT(1-Inputs!$B$38)*_xlfn.NORM.S.INV(RAND())</f>
        <v>0.25698505728517773</v>
      </c>
      <c r="Q421" s="24">
        <f ca="1">SQRT(Inputs!$B$38)*F421+SQRT(1-Inputs!$B$38)*_xlfn.NORM.S.INV(RAND())</f>
        <v>7.6482257501293921E-2</v>
      </c>
      <c r="R421" s="24">
        <f ca="1">SQRT(Inputs!$B$38)*G421+SQRT(1-Inputs!$B$38)*_xlfn.NORM.S.INV(RAND())</f>
        <v>-0.56205583323784536</v>
      </c>
      <c r="S421" s="24">
        <f ca="1">SQRT(Inputs!$B$38)*H421+SQRT(1-Inputs!$B$38)*_xlfn.NORM.S.INV(RAND())</f>
        <v>-3.5328981201922127E-2</v>
      </c>
      <c r="T421" s="24">
        <f ca="1">SQRT(Inputs!$B$38)*I421+SQRT(1-Inputs!$B$38)*_xlfn.NORM.S.INV(RAND())</f>
        <v>-0.33538336329774721</v>
      </c>
      <c r="U421" s="24">
        <f ca="1">SQRT(Inputs!$B$38)*J421+SQRT(1-Inputs!$B$38)*_xlfn.NORM.S.INV(RAND())</f>
        <v>2.1428666693772733</v>
      </c>
      <c r="V421" s="24">
        <f ca="1">SQRT(Inputs!$B$38)*K421+SQRT(1-Inputs!$B$38)*_xlfn.NORM.S.INV(RAND())</f>
        <v>1.9171749290930524</v>
      </c>
      <c r="W421" s="24">
        <f ca="1">SQRT(Inputs!$B$38)*L421+SQRT(1-Inputs!$B$38)*_xlfn.NORM.S.INV(RAND())</f>
        <v>0.68949957172635756</v>
      </c>
      <c r="X421" s="24">
        <f ca="1">SQRT(Inputs!$B$38)*M421+SQRT(1-Inputs!$B$38)*_xlfn.NORM.S.INV(RAND())</f>
        <v>0.23744698722156535</v>
      </c>
      <c r="Y421" s="24">
        <f ca="1">SQRT(Inputs!$B$38)*C421+SQRT(1-Inputs!$B$38)*_xlfn.NORM.S.INV(RAND())</f>
        <v>0.87865593252391749</v>
      </c>
      <c r="Z421" s="24">
        <f ca="1">SQRT(Inputs!$B$38)*D421+SQRT(1-Inputs!$B$38)*_xlfn.NORM.S.INV(RAND())</f>
        <v>-1.7542322671735255</v>
      </c>
      <c r="AA421" s="24">
        <f ca="1">SQRT(Inputs!$B$38)*E421+SQRT(1-Inputs!$B$38)*_xlfn.NORM.S.INV(RAND())</f>
        <v>0.55850780172507553</v>
      </c>
      <c r="AB421" s="24">
        <f ca="1">SQRT(Inputs!$B$38)*F421+SQRT(1-Inputs!$B$38)*_xlfn.NORM.S.INV(RAND())</f>
        <v>-0.27375545813043162</v>
      </c>
      <c r="AC421" s="24">
        <f ca="1">SQRT(Inputs!$B$38)*G421+SQRT(1-Inputs!$B$38)*_xlfn.NORM.S.INV(RAND())</f>
        <v>1.7705944775172779</v>
      </c>
      <c r="AD421" s="24">
        <f ca="1">SQRT(Inputs!$B$38)*H421+SQRT(1-Inputs!$B$38)*_xlfn.NORM.S.INV(RAND())</f>
        <v>-4.5586050008176004E-2</v>
      </c>
      <c r="AE421" s="24">
        <f ca="1">SQRT(Inputs!$B$38)*I421+SQRT(1-Inputs!$B$38)*_xlfn.NORM.S.INV(RAND())</f>
        <v>0.25105333563906063</v>
      </c>
      <c r="AF421" s="24">
        <f ca="1">SQRT(Inputs!$B$38)*J421+SQRT(1-Inputs!$B$38)*_xlfn.NORM.S.INV(RAND())</f>
        <v>0.60385190355350815</v>
      </c>
      <c r="AG421" s="24">
        <f ca="1">SQRT(Inputs!$B$38)*K421+SQRT(1-Inputs!$B$38)*_xlfn.NORM.S.INV(RAND())</f>
        <v>0.8499551179654895</v>
      </c>
      <c r="AH421" s="24">
        <f ca="1">SQRT(Inputs!$B$38)*L421+SQRT(1-Inputs!$B$38)*_xlfn.NORM.S.INV(RAND())</f>
        <v>-0.41898905269694037</v>
      </c>
      <c r="AI421" s="24">
        <f ca="1">SQRT(Inputs!$B$38)*M421+SQRT(1-Inputs!$B$38)*_xlfn.NORM.S.INV(RAND())</f>
        <v>-0.32017710522239384</v>
      </c>
      <c r="AJ421" s="24">
        <f ca="1">SQRT(Inputs!$B$38)*C421+SQRT(1-Inputs!$B$38)*_xlfn.NORM.S.INV(RAND())</f>
        <v>1.1776589810532025</v>
      </c>
      <c r="AK421" s="24">
        <f ca="1">SQRT(Inputs!$B$38)*D421+SQRT(1-Inputs!$B$38)*_xlfn.NORM.S.INV(RAND())</f>
        <v>-0.63928275942156776</v>
      </c>
      <c r="AL421" s="24">
        <f ca="1">SQRT(Inputs!$B$38)*E421+SQRT(1-Inputs!$B$38)*_xlfn.NORM.S.INV(RAND())</f>
        <v>-2.2712665010551389</v>
      </c>
      <c r="AM421" s="24">
        <f ca="1">SQRT(Inputs!$B$38)*F421+SQRT(1-Inputs!$B$38)*_xlfn.NORM.S.INV(RAND())</f>
        <v>-0.60850119639417133</v>
      </c>
      <c r="AN421" s="24">
        <f ca="1">SQRT(Inputs!$B$38)*G421+SQRT(1-Inputs!$B$38)*_xlfn.NORM.S.INV(RAND())</f>
        <v>1.9739487157247944</v>
      </c>
      <c r="AO421" s="24">
        <f ca="1">SQRT(Inputs!$B$38)*H421+SQRT(1-Inputs!$B$38)*_xlfn.NORM.S.INV(RAND())</f>
        <v>-0.30598073948228371</v>
      </c>
      <c r="AP421" s="24">
        <f ca="1">SQRT(Inputs!$B$38)*I421+SQRT(1-Inputs!$B$38)*_xlfn.NORM.S.INV(RAND())</f>
        <v>1.7610889995011703</v>
      </c>
      <c r="AQ421" s="24">
        <f ca="1">SQRT(Inputs!$B$38)*J421+SQRT(1-Inputs!$B$38)*_xlfn.NORM.S.INV(RAND())</f>
        <v>-0.47334309568452204</v>
      </c>
      <c r="AR421" s="24">
        <f ca="1">SQRT(Inputs!$B$38)*K421+SQRT(1-Inputs!$B$38)*_xlfn.NORM.S.INV(RAND())</f>
        <v>1.2887795454247479</v>
      </c>
      <c r="AS421" s="24">
        <f ca="1">SQRT(Inputs!$B$38)*L421+SQRT(1-Inputs!$B$38)*_xlfn.NORM.S.INV(RAND())</f>
        <v>-1.1170197789468173</v>
      </c>
      <c r="AT421" s="24">
        <f ca="1">SQRT(Inputs!$B$38)*M421+SQRT(1-Inputs!$B$38)*_xlfn.NORM.S.INV(RAND())</f>
        <v>0.58382489188812625</v>
      </c>
      <c r="AU421" s="15">
        <f ca="1">Inputs!$B$6*EXP($B$8-0.5*C$5^2+C$5*N421)</f>
        <v>4683.4741607438964</v>
      </c>
      <c r="AV421" s="15">
        <f t="shared" ca="1" si="219"/>
        <v>4622.3824522824889</v>
      </c>
      <c r="AW421" s="15">
        <f t="shared" ca="1" si="220"/>
        <v>5834.9653123280532</v>
      </c>
      <c r="AX421" s="15">
        <f t="shared" ca="1" si="221"/>
        <v>7192.3031240742803</v>
      </c>
      <c r="AY421" s="15">
        <f t="shared" ca="1" si="222"/>
        <v>8231.2877571996723</v>
      </c>
      <c r="AZ421" s="15">
        <f t="shared" ca="1" si="223"/>
        <v>10027.998294243549</v>
      </c>
      <c r="BA421" s="15">
        <f t="shared" ca="1" si="224"/>
        <v>11848.427404089483</v>
      </c>
      <c r="BB421" s="15">
        <f t="shared" ca="1" si="225"/>
        <v>17980.023204544759</v>
      </c>
      <c r="BC421" s="15">
        <f t="shared" ca="1" si="226"/>
        <v>26497.730285579895</v>
      </c>
      <c r="BD421" s="15">
        <f t="shared" ca="1" si="227"/>
        <v>34624.732333925669</v>
      </c>
      <c r="BE421" s="15">
        <f t="shared" ca="1" si="228"/>
        <v>43355.746532260127</v>
      </c>
      <c r="BF421" s="15">
        <f ca="1">Inputs!$B$13*EXP($B$9-0.5*C$6^2+C$6*Y421)</f>
        <v>16462.835745672768</v>
      </c>
      <c r="BG421" s="15">
        <f t="shared" ca="1" si="229"/>
        <v>14619.967785372071</v>
      </c>
      <c r="BH421" s="15">
        <f t="shared" ca="1" si="230"/>
        <v>19596.661781202878</v>
      </c>
      <c r="BI421" s="15">
        <f t="shared" ca="1" si="231"/>
        <v>22999.443203336421</v>
      </c>
      <c r="BJ421" s="15">
        <f t="shared" ca="1" si="232"/>
        <v>36393.747796551026</v>
      </c>
      <c r="BK421" s="15">
        <f t="shared" ca="1" si="233"/>
        <v>44390.076066745896</v>
      </c>
      <c r="BL421" s="15">
        <f t="shared" ca="1" si="234"/>
        <v>56331.057191660475</v>
      </c>
      <c r="BM421" s="15">
        <f t="shared" ca="1" si="235"/>
        <v>74637.085485601303</v>
      </c>
      <c r="BN421" s="15">
        <f t="shared" ca="1" si="236"/>
        <v>101636.72847328258</v>
      </c>
      <c r="BO421" s="15">
        <f t="shared" ca="1" si="237"/>
        <v>119108.91906347402</v>
      </c>
      <c r="BP421" s="15">
        <f t="shared" ca="1" si="238"/>
        <v>141378.13242653981</v>
      </c>
      <c r="BQ421" s="15">
        <f ca="1">Inputs!$B$20*EXP($B$10-0.5*C$7^2+C$7*AJ421)</f>
        <v>6513.4460280851854</v>
      </c>
      <c r="BR421" s="15">
        <f t="shared" ca="1" si="239"/>
        <v>7214.0228677992682</v>
      </c>
      <c r="BS421" s="15">
        <f t="shared" ca="1" si="240"/>
        <v>5145.2795444444528</v>
      </c>
      <c r="BT421" s="15">
        <f t="shared" ca="1" si="241"/>
        <v>6047.5375131126912</v>
      </c>
      <c r="BU421" s="15">
        <f t="shared" ca="1" si="242"/>
        <v>13512.600294273456</v>
      </c>
      <c r="BV421" s="15">
        <f t="shared" ca="1" si="243"/>
        <v>17547.577721607337</v>
      </c>
      <c r="BW421" s="15">
        <f t="shared" ca="1" si="244"/>
        <v>35547.200988844379</v>
      </c>
      <c r="BX421" s="15">
        <f t="shared" ca="1" si="245"/>
        <v>45217.468602530142</v>
      </c>
      <c r="BY421" s="15">
        <f t="shared" ca="1" si="246"/>
        <v>81074.32688253207</v>
      </c>
      <c r="BZ421" s="15">
        <f t="shared" ca="1" si="247"/>
        <v>92641.105720177002</v>
      </c>
      <c r="CA421" s="15">
        <f t="shared" ca="1" si="248"/>
        <v>144358.58224629404</v>
      </c>
      <c r="CB421" s="15">
        <f ca="1">(AU421*DCF!C$10-DCF!C$5*MAX(AU421*DCF!C$10,0)-MAX(AU421-Inputs!$B$6,0)/Inputs!$B$10)*DCF!C$6</f>
        <v>1045.0619495779281</v>
      </c>
      <c r="CC421" s="15">
        <f ca="1">(AV421*DCF!D$10-DCF!D$5*MAX(AV421*DCF!D$10,0)-MAX(AV421-AU421,0)/Inputs!$B$10)*DCF!D$6</f>
        <v>1126.674407130673</v>
      </c>
      <c r="CD421" s="15">
        <f ca="1">(AW421*DCF!E$10-DCF!E$5*MAX(AW421*DCF!E$10,0)-MAX(AW421-AV421,0)/Inputs!$B$10)*DCF!E$6</f>
        <v>1074.0767306137739</v>
      </c>
      <c r="CE421" s="15">
        <f ca="1">(AX421*DCF!F$10-DCF!F$5*MAX(AX421*DCF!F$10,0)-MAX(AX421-AW421,0)/Inputs!$B$10)*DCF!F$6</f>
        <v>1287.6399634592644</v>
      </c>
      <c r="CF421" s="15">
        <f ca="1">(AY421*DCF!G$10-DCF!G$5*MAX(AY421*DCF!G$10,0)-MAX(AY421-AX421,0)/Inputs!$B$10)*DCF!G$6</f>
        <v>1496.2624807369691</v>
      </c>
      <c r="CG421" s="15">
        <f ca="1">(AZ421*DCF!H$10-DCF!H$5*MAX(AZ421*DCF!H$10,0)-MAX(AZ421-AY421,0)/Inputs!$B$10)*DCF!H$6</f>
        <v>1627.9048955818744</v>
      </c>
      <c r="CH421" s="15">
        <f ca="1">(BA421*DCF!I$10-DCF!I$5*MAX(BA421*DCF!I$10,0)-MAX(BA421-AZ421,0)/Inputs!$B$10)*DCF!I$6</f>
        <v>1865.661298692125</v>
      </c>
      <c r="CI421" s="15">
        <f ca="1">(BB421*DCF!J$10-DCF!J$5*MAX(BB421*DCF!J$10,0)-MAX(BB421-BA421,0)/Inputs!$B$10)*DCF!J$6</f>
        <v>2156.2713984149814</v>
      </c>
      <c r="CJ421" s="15">
        <f ca="1">(BC421*DCF!K$10-DCF!K$5*MAX(BC421*DCF!K$10,0)-MAX(BC421-BB421,0)/Inputs!$B$10)*DCF!K$6</f>
        <v>3073.3596919611459</v>
      </c>
      <c r="CK421" s="15">
        <f ca="1">(BD421*DCF!L$10-DCF!L$5*MAX(BD421*DCF!L$10,0)-MAX(BD421-BC421,0)/Inputs!$B$10)*DCF!L$6</f>
        <v>4171.1151062480758</v>
      </c>
      <c r="CL421" s="15">
        <f ca="1">(BE421*DCF!M$10-DCF!M$5*MAX(BE421*DCF!M$10,0)-MAX(BE421-BD421,0)/Inputs!$B$10)*DCF!M$6</f>
        <v>5075.0436648783507</v>
      </c>
      <c r="CM421" s="15">
        <f ca="1">(BF421*DCF!C$28-DCF!C$5*MAX(BF421*DCF!C$28,0)-MAX(BF421-Inputs!$B$13,0)/Inputs!$B$17)*DCF!C$6</f>
        <v>3852.1010640861759</v>
      </c>
      <c r="CN421" s="15">
        <f ca="1">(BG421*DCF!D$28-DCF!D$5*MAX(BG421*DCF!D$28,0)-MAX(BG421-BF421,0)/Inputs!$B$17)*DCF!D$6</f>
        <v>4305.917704956797</v>
      </c>
      <c r="CO421" s="15">
        <f ca="1">(BH421*DCF!E$28-DCF!E$5*MAX(BH421*DCF!E$28,0)-MAX(BH421-BG421,0)/Inputs!$B$17)*DCF!E$6</f>
        <v>4569.2856798174107</v>
      </c>
      <c r="CP421" s="15">
        <f ca="1">(BI421*DCF!F$28-DCF!F$5*MAX(BI421*DCF!F$28,0)-MAX(BI421-BH421,0)/Inputs!$B$17)*DCF!F$6</f>
        <v>5624.2128615726651</v>
      </c>
      <c r="CQ421" s="15">
        <f ca="1">(BJ421*DCF!G$28-DCF!G$5*MAX(BJ421*DCF!G$28,0)-MAX(BJ421-BI421,0)/Inputs!$B$17)*DCF!G$6</f>
        <v>7189.8442713781305</v>
      </c>
      <c r="CR421" s="15">
        <f ca="1">(BK421*DCF!H$28-DCF!H$5*MAX(BK421*DCF!H$28,0)-MAX(BK421-BJ421,0)/Inputs!$B$17)*DCF!H$6</f>
        <v>9735.7505471262339</v>
      </c>
      <c r="CS421" s="15">
        <f ca="1">(BL421*DCF!I$28-DCF!I$5*MAX(BL421*DCF!I$28,0)-MAX(BL421-BK421,0)/Inputs!$B$17)*DCF!I$6</f>
        <v>11532.522312753365</v>
      </c>
      <c r="CT421" s="15">
        <f ca="1">(BM421*DCF!J$28-DCF!J$5*MAX(BM421*DCF!J$28,0)-MAX(BM421-BL421,0)/Inputs!$B$17)*DCF!J$6</f>
        <v>14223.036354336786</v>
      </c>
      <c r="CU421" s="15">
        <f ca="1">(BN421*DCF!K$28-DCF!K$5*MAX(BN421*DCF!K$28,0)-MAX(BN421-BM421,0)/Inputs!$B$17)*DCF!K$6</f>
        <v>18156.876278067528</v>
      </c>
      <c r="CV421" s="15">
        <f ca="1">(BO421*DCF!L$28-DCF!L$5*MAX(BO421*DCF!L$28,0)-MAX(BO421-BN421,0)/Inputs!$B$17)*DCF!L$6</f>
        <v>21787.72193440788</v>
      </c>
      <c r="CW421" s="15">
        <f ca="1">(BP421*DCF!M$28-DCF!M$5*MAX(BP421*DCF!M$28,0)-MAX(BP421-BO421,0)/Inputs!$B$17)*DCF!M$6</f>
        <v>24272.618890030622</v>
      </c>
      <c r="CX421" s="15">
        <f ca="1">(BQ421*DCF!C$46-DCF!C$5*MAX(BQ421*DCF!C$46,0)-MAX(BQ421-Inputs!$B$20,0)/Inputs!$B$24)*DCF!C$6</f>
        <v>-3034.2582180728764</v>
      </c>
      <c r="CY421" s="15">
        <f ca="1">(BR421*DCF!D$46-DCF!D$5*MAX(BR421*DCF!D$46,0)-MAX(BR421-BQ421,0)/Inputs!$B$24)*DCF!D$6</f>
        <v>-1530.1957925355791</v>
      </c>
      <c r="CZ421" s="15">
        <f ca="1">(BS421*DCF!E$46-DCF!E$5*MAX(BS421*DCF!E$46,0)-MAX(BS421-BR421,0)/Inputs!$B$24)*DCF!E$6</f>
        <v>-608.43826473437002</v>
      </c>
      <c r="DA421" s="15">
        <f ca="1">(BT421*DCF!F$46-DCF!F$5*MAX(BT421*DCF!F$46,0)-MAX(BT421-BS421,0)/Inputs!$B$24)*DCF!F$6</f>
        <v>-768.9605660960101</v>
      </c>
      <c r="DB421" s="15">
        <f ca="1">(BU421*DCF!G$46-DCF!G$5*MAX(BU421*DCF!G$46,0)-MAX(BU421-BT421,0)/Inputs!$B$24)*DCF!G$6</f>
        <v>-2965.6368042121062</v>
      </c>
      <c r="DC421" s="15">
        <f ca="1">(BV421*DCF!H$46-DCF!H$5*MAX(BV421*DCF!H$46,0)-MAX(BV421-BU421,0)/Inputs!$B$24)*DCF!H$6</f>
        <v>-1253.8445128271267</v>
      </c>
      <c r="DD421" s="15">
        <f ca="1">(BW421*DCF!I$46-DCF!I$5*MAX(BW421*DCF!I$46,0)-MAX(BW421-BV421,0)/Inputs!$B$24)*DCF!I$6</f>
        <v>-4346.0191308598223</v>
      </c>
      <c r="DE421" s="15">
        <f ca="1">(BX421*DCF!J$46-DCF!J$5*MAX(BX421*DCF!J$46,0)-MAX(BX421-BW421,0)/Inputs!$B$24)*DCF!J$6</f>
        <v>-667.64925146635346</v>
      </c>
      <c r="DF421" s="15">
        <f ca="1">(BY421*DCF!K$46-DCF!K$5*MAX(BY421*DCF!K$46,0)-MAX(BY421-BX421,0)/Inputs!$B$24)*DCF!K$6</f>
        <v>-4152.7392416314142</v>
      </c>
      <c r="DG421" s="15">
        <f ca="1">(BZ421*DCF!L$46-DCF!L$5*MAX(BZ421*DCF!L$46,0)-MAX(BZ421-BY421,0)/Inputs!$B$24)*DCF!L$6</f>
        <v>3786.251225475643</v>
      </c>
      <c r="DH421" s="15">
        <f ca="1">(CA421*DCF!M$46-DCF!M$5*MAX(CA421*DCF!M$46,0)-MAX(CA421-BZ421,0)/Inputs!$B$24)*DCF!M$6</f>
        <v>505.2871211208157</v>
      </c>
      <c r="DI421" s="15">
        <f ca="1">SUM(CB421:CL421)+BE421*DCF!M$10*(1+Inputs!$B$30)*(1-Inputs!$B$33)*(1-Inputs!$B$30/Inputs!$B$31)/(Inputs!$B$29-Inputs!$B$30)*DCF!M$6</f>
        <v>144658.68750697008</v>
      </c>
      <c r="DJ421" s="15">
        <f ca="1">SUM(CM421:CW421)+BP421*DCF!M$28*(1+Inputs!$B$30)*(1-Inputs!$B$33)*(1-Inputs!$B$30/Inputs!$B$31)/(Inputs!$B$29-Inputs!$B$30)*DCF!M$6</f>
        <v>649859.50399895839</v>
      </c>
      <c r="DK421" s="15">
        <f ca="1">SUM(CX421:DH421)+CA421*DCF!M$46*(1+Inputs!$B$30)*(1-Inputs!$B$33)*(1-Inputs!$B$30/Inputs!$B$31)/(Inputs!$B$29-Inputs!$B$30)*DCF!M$6</f>
        <v>208159.265084196</v>
      </c>
      <c r="DM421" s="15">
        <f ca="1">DI421+DJ421+DK421+Inputs!$B$34+Inputs!$B$36-Inputs!$B$35</f>
        <v>1079528.4565901244</v>
      </c>
    </row>
    <row r="422" spans="1:117" x14ac:dyDescent="0.75">
      <c r="A422" s="11">
        <v>409</v>
      </c>
      <c r="C422" s="24">
        <f t="shared" ca="1" si="250"/>
        <v>-0.7255551266864354</v>
      </c>
      <c r="D422" s="24">
        <f t="shared" ca="1" si="250"/>
        <v>0.50829707578721184</v>
      </c>
      <c r="E422" s="24">
        <f t="shared" ca="1" si="250"/>
        <v>-2.7617307087627586E-2</v>
      </c>
      <c r="F422" s="24">
        <f t="shared" ca="1" si="250"/>
        <v>0.57597293093208513</v>
      </c>
      <c r="G422" s="24">
        <f t="shared" ca="1" si="250"/>
        <v>0.84914806664382025</v>
      </c>
      <c r="H422" s="24">
        <f t="shared" ca="1" si="250"/>
        <v>-0.62442942672676227</v>
      </c>
      <c r="I422" s="24">
        <f t="shared" ca="1" si="250"/>
        <v>1.6807914617021011</v>
      </c>
      <c r="J422" s="24">
        <f t="shared" ca="1" si="250"/>
        <v>-0.93171633406032683</v>
      </c>
      <c r="K422" s="24">
        <f t="shared" ca="1" si="250"/>
        <v>0.76709263422315976</v>
      </c>
      <c r="L422" s="24">
        <f t="shared" ca="1" si="250"/>
        <v>-1.3250481081023791</v>
      </c>
      <c r="M422" s="24">
        <f t="shared" ca="1" si="250"/>
        <v>0.3556770036983179</v>
      </c>
      <c r="N422" s="24">
        <f ca="1">SQRT(Inputs!$B$38)*C422+SQRT(1-Inputs!$B$38)*_xlfn.NORM.S.INV(RAND())</f>
        <v>-0.74011837765691091</v>
      </c>
      <c r="O422" s="24">
        <f ca="1">SQRT(Inputs!$B$38)*D422+SQRT(1-Inputs!$B$38)*_xlfn.NORM.S.INV(RAND())</f>
        <v>0.81016025346313425</v>
      </c>
      <c r="P422" s="24">
        <f ca="1">SQRT(Inputs!$B$38)*E422+SQRT(1-Inputs!$B$38)*_xlfn.NORM.S.INV(RAND())</f>
        <v>1.831032199931093</v>
      </c>
      <c r="Q422" s="24">
        <f ca="1">SQRT(Inputs!$B$38)*F422+SQRT(1-Inputs!$B$38)*_xlfn.NORM.S.INV(RAND())</f>
        <v>0.22349545866016696</v>
      </c>
      <c r="R422" s="24">
        <f ca="1">SQRT(Inputs!$B$38)*G422+SQRT(1-Inputs!$B$38)*_xlfn.NORM.S.INV(RAND())</f>
        <v>0.55143917446516588</v>
      </c>
      <c r="S422" s="24">
        <f ca="1">SQRT(Inputs!$B$38)*H422+SQRT(1-Inputs!$B$38)*_xlfn.NORM.S.INV(RAND())</f>
        <v>-0.71210646134242173</v>
      </c>
      <c r="T422" s="24">
        <f ca="1">SQRT(Inputs!$B$38)*I422+SQRT(1-Inputs!$B$38)*_xlfn.NORM.S.INV(RAND())</f>
        <v>0.93559835959015347</v>
      </c>
      <c r="U422" s="24">
        <f ca="1">SQRT(Inputs!$B$38)*J422+SQRT(1-Inputs!$B$38)*_xlfn.NORM.S.INV(RAND())</f>
        <v>-0.53799619819781674</v>
      </c>
      <c r="V422" s="24">
        <f ca="1">SQRT(Inputs!$B$38)*K422+SQRT(1-Inputs!$B$38)*_xlfn.NORM.S.INV(RAND())</f>
        <v>0.20374159954879734</v>
      </c>
      <c r="W422" s="24">
        <f ca="1">SQRT(Inputs!$B$38)*L422+SQRT(1-Inputs!$B$38)*_xlfn.NORM.S.INV(RAND())</f>
        <v>-0.99012424564789336</v>
      </c>
      <c r="X422" s="24">
        <f ca="1">SQRT(Inputs!$B$38)*M422+SQRT(1-Inputs!$B$38)*_xlfn.NORM.S.INV(RAND())</f>
        <v>1.527563596295249</v>
      </c>
      <c r="Y422" s="24">
        <f ca="1">SQRT(Inputs!$B$38)*C422+SQRT(1-Inputs!$B$38)*_xlfn.NORM.S.INV(RAND())</f>
        <v>-0.25788494147365748</v>
      </c>
      <c r="Z422" s="24">
        <f ca="1">SQRT(Inputs!$B$38)*D422+SQRT(1-Inputs!$B$38)*_xlfn.NORM.S.INV(RAND())</f>
        <v>2.2322672603417737</v>
      </c>
      <c r="AA422" s="24">
        <f ca="1">SQRT(Inputs!$B$38)*E422+SQRT(1-Inputs!$B$38)*_xlfn.NORM.S.INV(RAND())</f>
        <v>-0.74400417637268879</v>
      </c>
      <c r="AB422" s="24">
        <f ca="1">SQRT(Inputs!$B$38)*F422+SQRT(1-Inputs!$B$38)*_xlfn.NORM.S.INV(RAND())</f>
        <v>0.99661532877626979</v>
      </c>
      <c r="AC422" s="24">
        <f ca="1">SQRT(Inputs!$B$38)*G422+SQRT(1-Inputs!$B$38)*_xlfn.NORM.S.INV(RAND())</f>
        <v>1.7308159849429472</v>
      </c>
      <c r="AD422" s="24">
        <f ca="1">SQRT(Inputs!$B$38)*H422+SQRT(1-Inputs!$B$38)*_xlfn.NORM.S.INV(RAND())</f>
        <v>-0.85027563458564914</v>
      </c>
      <c r="AE422" s="24">
        <f ca="1">SQRT(Inputs!$B$38)*I422+SQRT(1-Inputs!$B$38)*_xlfn.NORM.S.INV(RAND())</f>
        <v>2.2165369210296761</v>
      </c>
      <c r="AF422" s="24">
        <f ca="1">SQRT(Inputs!$B$38)*J422+SQRT(1-Inputs!$B$38)*_xlfn.NORM.S.INV(RAND())</f>
        <v>-1.701307539865291</v>
      </c>
      <c r="AG422" s="24">
        <f ca="1">SQRT(Inputs!$B$38)*K422+SQRT(1-Inputs!$B$38)*_xlfn.NORM.S.INV(RAND())</f>
        <v>0.84090967795911142</v>
      </c>
      <c r="AH422" s="24">
        <f ca="1">SQRT(Inputs!$B$38)*L422+SQRT(1-Inputs!$B$38)*_xlfn.NORM.S.INV(RAND())</f>
        <v>-1.0397275247450324</v>
      </c>
      <c r="AI422" s="24">
        <f ca="1">SQRT(Inputs!$B$38)*M422+SQRT(1-Inputs!$B$38)*_xlfn.NORM.S.INV(RAND())</f>
        <v>-0.18795479315549446</v>
      </c>
      <c r="AJ422" s="24">
        <f ca="1">SQRT(Inputs!$B$38)*C422+SQRT(1-Inputs!$B$38)*_xlfn.NORM.S.INV(RAND())</f>
        <v>-0.71340466955081827</v>
      </c>
      <c r="AK422" s="24">
        <f ca="1">SQRT(Inputs!$B$38)*D422+SQRT(1-Inputs!$B$38)*_xlfn.NORM.S.INV(RAND())</f>
        <v>1.5488867037062133</v>
      </c>
      <c r="AL422" s="24">
        <f ca="1">SQRT(Inputs!$B$38)*E422+SQRT(1-Inputs!$B$38)*_xlfn.NORM.S.INV(RAND())</f>
        <v>-0.12505101586763234</v>
      </c>
      <c r="AM422" s="24">
        <f ca="1">SQRT(Inputs!$B$38)*F422+SQRT(1-Inputs!$B$38)*_xlfn.NORM.S.INV(RAND())</f>
        <v>1.4212653910866344</v>
      </c>
      <c r="AN422" s="24">
        <f ca="1">SQRT(Inputs!$B$38)*G422+SQRT(1-Inputs!$B$38)*_xlfn.NORM.S.INV(RAND())</f>
        <v>-0.2981723998093887</v>
      </c>
      <c r="AO422" s="24">
        <f ca="1">SQRT(Inputs!$B$38)*H422+SQRT(1-Inputs!$B$38)*_xlfn.NORM.S.INV(RAND())</f>
        <v>0.79175469806955823</v>
      </c>
      <c r="AP422" s="24">
        <f ca="1">SQRT(Inputs!$B$38)*I422+SQRT(1-Inputs!$B$38)*_xlfn.NORM.S.INV(RAND())</f>
        <v>1.1468787867400692</v>
      </c>
      <c r="AQ422" s="24">
        <f ca="1">SQRT(Inputs!$B$38)*J422+SQRT(1-Inputs!$B$38)*_xlfn.NORM.S.INV(RAND())</f>
        <v>0.88469130358333015</v>
      </c>
      <c r="AR422" s="24">
        <f ca="1">SQRT(Inputs!$B$38)*K422+SQRT(1-Inputs!$B$38)*_xlfn.NORM.S.INV(RAND())</f>
        <v>1.2212574078807512</v>
      </c>
      <c r="AS422" s="24">
        <f ca="1">SQRT(Inputs!$B$38)*L422+SQRT(1-Inputs!$B$38)*_xlfn.NORM.S.INV(RAND())</f>
        <v>-0.40640238134843043</v>
      </c>
      <c r="AT422" s="24">
        <f ca="1">SQRT(Inputs!$B$38)*M422+SQRT(1-Inputs!$B$38)*_xlfn.NORM.S.INV(RAND())</f>
        <v>0.61472596561213089</v>
      </c>
      <c r="AU422" s="15">
        <f ca="1">Inputs!$B$6*EXP($B$8-0.5*C$5^2+C$5*N422)</f>
        <v>4401.9688173044342</v>
      </c>
      <c r="AV422" s="15">
        <f t="shared" ca="1" si="219"/>
        <v>6036.076817102371</v>
      </c>
      <c r="AW422" s="15">
        <f t="shared" ca="1" si="220"/>
        <v>9421.7575155906943</v>
      </c>
      <c r="AX422" s="15">
        <f t="shared" ca="1" si="221"/>
        <v>11828.73276402684</v>
      </c>
      <c r="AY422" s="15">
        <f t="shared" ca="1" si="222"/>
        <v>15417.533092796528</v>
      </c>
      <c r="AZ422" s="15">
        <f t="shared" ca="1" si="223"/>
        <v>17433.917083911725</v>
      </c>
      <c r="BA422" s="15">
        <f t="shared" ca="1" si="224"/>
        <v>23529.436819529819</v>
      </c>
      <c r="BB422" s="15">
        <f t="shared" ca="1" si="225"/>
        <v>27295.550949187509</v>
      </c>
      <c r="BC422" s="15">
        <f t="shared" ca="1" si="226"/>
        <v>34094.086448422357</v>
      </c>
      <c r="BD422" s="15">
        <f t="shared" ca="1" si="227"/>
        <v>38074.012536367169</v>
      </c>
      <c r="BE422" s="15">
        <f t="shared" ca="1" si="228"/>
        <v>53619.200041055381</v>
      </c>
      <c r="BF422" s="15">
        <f ca="1">Inputs!$B$13*EXP($B$9-0.5*C$6^2+C$6*Y422)</f>
        <v>13141.679991981031</v>
      </c>
      <c r="BG422" s="15">
        <f t="shared" ca="1" si="229"/>
        <v>23960.083685161135</v>
      </c>
      <c r="BH422" s="15">
        <f t="shared" ca="1" si="230"/>
        <v>25876.339132397195</v>
      </c>
      <c r="BI422" s="15">
        <f t="shared" ca="1" si="231"/>
        <v>36928.166596165145</v>
      </c>
      <c r="BJ422" s="15">
        <f t="shared" ca="1" si="232"/>
        <v>58100.117092354107</v>
      </c>
      <c r="BK422" s="15">
        <f t="shared" ca="1" si="233"/>
        <v>63512.29541340188</v>
      </c>
      <c r="BL422" s="15">
        <f t="shared" ca="1" si="234"/>
        <v>103977.42793965712</v>
      </c>
      <c r="BM422" s="15">
        <f t="shared" ca="1" si="235"/>
        <v>103461.64248392706</v>
      </c>
      <c r="BN422" s="15">
        <f t="shared" ca="1" si="236"/>
        <v>140735.80850129004</v>
      </c>
      <c r="BO422" s="15">
        <f t="shared" ca="1" si="237"/>
        <v>153448.19822135416</v>
      </c>
      <c r="BP422" s="15">
        <f t="shared" ca="1" si="238"/>
        <v>184886.67664187381</v>
      </c>
      <c r="BQ422" s="15">
        <f ca="1">Inputs!$B$20*EXP($B$10-0.5*C$7^2+C$7*AJ422)</f>
        <v>3330.5622070048498</v>
      </c>
      <c r="BR422" s="15">
        <f t="shared" ca="1" si="239"/>
        <v>7390.6678011708891</v>
      </c>
      <c r="BS422" s="15">
        <f t="shared" ca="1" si="240"/>
        <v>9763.6897366489975</v>
      </c>
      <c r="BT422" s="15">
        <f t="shared" ca="1" si="241"/>
        <v>19544.913214756634</v>
      </c>
      <c r="BU422" s="15">
        <f t="shared" ca="1" si="242"/>
        <v>25201.453433139679</v>
      </c>
      <c r="BV422" s="15">
        <f t="shared" ca="1" si="243"/>
        <v>41909.527510291504</v>
      </c>
      <c r="BW422" s="15">
        <f t="shared" ca="1" si="244"/>
        <v>74549.367911590321</v>
      </c>
      <c r="BX422" s="15">
        <f t="shared" ca="1" si="245"/>
        <v>124503.57041240309</v>
      </c>
      <c r="BY422" s="15">
        <f t="shared" ca="1" si="246"/>
        <v>220367.93988404761</v>
      </c>
      <c r="BZ422" s="15">
        <f t="shared" ca="1" si="247"/>
        <v>286947.9138302065</v>
      </c>
      <c r="CA422" s="15">
        <f t="shared" ca="1" si="248"/>
        <v>449600.43626694067</v>
      </c>
      <c r="CB422" s="15">
        <f ca="1">(AU422*DCF!C$10-DCF!C$5*MAX(AU422*DCF!C$10,0)-MAX(AU422-Inputs!$B$6,0)/Inputs!$B$10)*DCF!C$6</f>
        <v>1047.0691328523953</v>
      </c>
      <c r="CC422" s="15">
        <f ca="1">(AV422*DCF!D$10-DCF!D$5*MAX(AV422*DCF!D$10,0)-MAX(AV422-AU422,0)/Inputs!$B$10)*DCF!D$6</f>
        <v>1072.8183629843791</v>
      </c>
      <c r="CD422" s="15">
        <f ca="1">(AW422*DCF!E$10-DCF!E$5*MAX(AW422*DCF!E$10,0)-MAX(AW422-AV422,0)/Inputs!$B$10)*DCF!E$6</f>
        <v>1412.7383285767598</v>
      </c>
      <c r="CE422" s="15">
        <f ca="1">(AX422*DCF!F$10-DCF!F$5*MAX(AX422*DCF!F$10,0)-MAX(AX422-AW422,0)/Inputs!$B$10)*DCF!F$6</f>
        <v>2081.3616378496804</v>
      </c>
      <c r="CF422" s="15">
        <f ca="1">(AY422*DCF!G$10-DCF!G$5*MAX(AY422*DCF!G$10,0)-MAX(AY422-AX422,0)/Inputs!$B$10)*DCF!G$6</f>
        <v>2486.7967398093188</v>
      </c>
      <c r="CG422" s="15">
        <f ca="1">(AZ422*DCF!H$10-DCF!H$5*MAX(AZ422*DCF!H$10,0)-MAX(AZ422-AY422,0)/Inputs!$B$10)*DCF!H$6</f>
        <v>3026.7623807899927</v>
      </c>
      <c r="CH422" s="15">
        <f ca="1">(BA422*DCF!I$10-DCF!I$5*MAX(BA422*DCF!I$10,0)-MAX(BA422-AZ422,0)/Inputs!$B$10)*DCF!I$6</f>
        <v>3298.0909461102342</v>
      </c>
      <c r="CI422" s="15">
        <f ca="1">(BB422*DCF!J$10-DCF!J$5*MAX(BB422*DCF!J$10,0)-MAX(BB422-BA422,0)/Inputs!$B$10)*DCF!J$6</f>
        <v>4113.2873416419143</v>
      </c>
      <c r="CJ422" s="15">
        <f ca="1">(BC422*DCF!K$10-DCF!K$5*MAX(BC422*DCF!K$10,0)-MAX(BC422-BB422,0)/Inputs!$B$10)*DCF!K$6</f>
        <v>4536.9088868504186</v>
      </c>
      <c r="CK422" s="15">
        <f ca="1">(BD422*DCF!L$10-DCF!L$5*MAX(BD422*DCF!L$10,0)-MAX(BD422-BC422,0)/Inputs!$B$10)*DCF!L$6</f>
        <v>5227.6162208712831</v>
      </c>
      <c r="CL422" s="15">
        <f ca="1">(BE422*DCF!M$10-DCF!M$5*MAX(BE422*DCF!M$10,0)-MAX(BE422-BD422,0)/Inputs!$B$10)*DCF!M$6</f>
        <v>5709.3238927018283</v>
      </c>
      <c r="CM422" s="15">
        <f ca="1">(BF422*DCF!C$28-DCF!C$5*MAX(BF422*DCF!C$28,0)-MAX(BF422-Inputs!$B$13,0)/Inputs!$B$17)*DCF!C$6</f>
        <v>3605.516675296436</v>
      </c>
      <c r="CN422" s="15">
        <f ca="1">(BG422*DCF!D$28-DCF!D$5*MAX(BG422*DCF!D$28,0)-MAX(BG422-BF422,0)/Inputs!$B$17)*DCF!D$6</f>
        <v>4748.7357286186561</v>
      </c>
      <c r="CO422" s="15">
        <f ca="1">(BH422*DCF!E$28-DCF!E$5*MAX(BH422*DCF!E$28,0)-MAX(BH422-BG422,0)/Inputs!$B$17)*DCF!E$6</f>
        <v>6950.9724360529426</v>
      </c>
      <c r="CP422" s="15">
        <f ca="1">(BI422*DCF!F$28-DCF!F$5*MAX(BI422*DCF!F$28,0)-MAX(BI422-BH422,0)/Inputs!$B$17)*DCF!F$6</f>
        <v>8012.864633863257</v>
      </c>
      <c r="CQ422" s="15">
        <f ca="1">(BJ422*DCF!G$28-DCF!G$5*MAX(BJ422*DCF!G$28,0)-MAX(BJ422-BI422,0)/Inputs!$B$17)*DCF!G$6</f>
        <v>11513.603263803148</v>
      </c>
      <c r="CR422" s="15">
        <f ca="1">(BK422*DCF!H$28-DCF!H$5*MAX(BK422*DCF!H$28,0)-MAX(BK422-BJ422,0)/Inputs!$B$17)*DCF!H$6</f>
        <v>14866.390743476642</v>
      </c>
      <c r="CS422" s="15">
        <f ca="1">(BL422*DCF!I$28-DCF!I$5*MAX(BL422*DCF!I$28,0)-MAX(BL422-BK422,0)/Inputs!$B$17)*DCF!I$6</f>
        <v>18642.620903338524</v>
      </c>
      <c r="CT422" s="15">
        <f ca="1">(BM422*DCF!J$28-DCF!J$5*MAX(BM422*DCF!J$28,0)-MAX(BM422-BL422,0)/Inputs!$B$17)*DCF!J$6</f>
        <v>23080.535289253981</v>
      </c>
      <c r="CU422" s="15">
        <f ca="1">(BN422*DCF!K$28-DCF!K$5*MAX(BN422*DCF!K$28,0)-MAX(BN422-BM422,0)/Inputs!$B$17)*DCF!K$6</f>
        <v>25155.454190564011</v>
      </c>
      <c r="CV422" s="15">
        <f ca="1">(BO422*DCF!L$28-DCF!L$5*MAX(BO422*DCF!L$28,0)-MAX(BO422-BN422,0)/Inputs!$B$17)*DCF!L$6</f>
        <v>29177.708308885667</v>
      </c>
      <c r="CW422" s="15">
        <f ca="1">(BP422*DCF!M$28-DCF!M$5*MAX(BP422*DCF!M$28,0)-MAX(BP422-BO422,0)/Inputs!$B$17)*DCF!M$6</f>
        <v>31500.330815413545</v>
      </c>
      <c r="CX422" s="15">
        <f ca="1">(BQ422*DCF!C$46-DCF!C$5*MAX(BQ422*DCF!C$46,0)-MAX(BQ422-Inputs!$B$20,0)/Inputs!$B$24)*DCF!C$6</f>
        <v>-829.0269332597112</v>
      </c>
      <c r="CY422" s="15">
        <f ca="1">(BR422*DCF!D$46-DCF!D$5*MAX(BR422*DCF!D$46,0)-MAX(BR422-BQ422,0)/Inputs!$B$24)*DCF!D$6</f>
        <v>-2993.8279961531161</v>
      </c>
      <c r="CZ422" s="15">
        <f ca="1">(BS422*DCF!E$46-DCF!E$5*MAX(BS422*DCF!E$46,0)-MAX(BS422-BR422,0)/Inputs!$B$24)*DCF!E$6</f>
        <v>-2089.9532299228817</v>
      </c>
      <c r="DA422" s="15">
        <f ca="1">(BT422*DCF!F$46-DCF!F$5*MAX(BT422*DCF!F$46,0)-MAX(BT422-BS422,0)/Inputs!$B$24)*DCF!F$6</f>
        <v>-4985.0368291067834</v>
      </c>
      <c r="DB422" s="15">
        <f ca="1">(BU422*DCF!G$46-DCF!G$5*MAX(BU422*DCF!G$46,0)-MAX(BU422-BT422,0)/Inputs!$B$24)*DCF!G$6</f>
        <v>-2750.4754713740813</v>
      </c>
      <c r="DC422" s="15">
        <f ca="1">(BV422*DCF!H$46-DCF!H$5*MAX(BV422*DCF!H$46,0)-MAX(BV422-BU422,0)/Inputs!$B$24)*DCF!H$6</f>
        <v>-5191.9316474065836</v>
      </c>
      <c r="DD422" s="15">
        <f ca="1">(BW422*DCF!I$46-DCF!I$5*MAX(BW422*DCF!I$46,0)-MAX(BW422-BV422,0)/Inputs!$B$24)*DCF!I$6</f>
        <v>-7647.8889440477278</v>
      </c>
      <c r="DE422" s="15">
        <f ca="1">(BX422*DCF!J$46-DCF!J$5*MAX(BX422*DCF!J$46,0)-MAX(BX422-BW422,0)/Inputs!$B$24)*DCF!J$6</f>
        <v>-8024.4579830508947</v>
      </c>
      <c r="DF422" s="15">
        <f ca="1">(BY422*DCF!K$46-DCF!K$5*MAX(BY422*DCF!K$46,0)-MAX(BY422-BX422,0)/Inputs!$B$24)*DCF!K$6</f>
        <v>-10896.065377765128</v>
      </c>
      <c r="DG422" s="15">
        <f ca="1">(BZ422*DCF!L$46-DCF!L$5*MAX(BZ422*DCF!L$46,0)-MAX(BZ422-BY422,0)/Inputs!$B$24)*DCF!L$6</f>
        <v>4768.1141026849182</v>
      </c>
      <c r="DH422" s="15">
        <f ca="1">(CA422*DCF!M$46-DCF!M$5*MAX(CA422*DCF!M$46,0)-MAX(CA422-BZ422,0)/Inputs!$B$24)*DCF!M$6</f>
        <v>1243.391252176152</v>
      </c>
      <c r="DI422" s="15">
        <f ca="1">SUM(CB422:CL422)+BE422*DCF!M$10*(1+Inputs!$B$30)*(1-Inputs!$B$33)*(1-Inputs!$B$30/Inputs!$B$31)/(Inputs!$B$29-Inputs!$B$30)*DCF!M$6</f>
        <v>183235.71662581252</v>
      </c>
      <c r="DJ422" s="15">
        <f ca="1">SUM(CM422:CW422)+BP422*DCF!M$28*(1+Inputs!$B$30)*(1-Inputs!$B$33)*(1-Inputs!$B$30/Inputs!$B$31)/(Inputs!$B$29-Inputs!$B$30)*DCF!M$6</f>
        <v>863310.82094527083</v>
      </c>
      <c r="DK422" s="15">
        <f ca="1">SUM(CX422:DH422)+CA422*DCF!M$46*(1+Inputs!$B$30)*(1-Inputs!$B$33)*(1-Inputs!$B$30/Inputs!$B$31)/(Inputs!$B$29-Inputs!$B$30)*DCF!M$6</f>
        <v>655738.37398787099</v>
      </c>
      <c r="DM422" s="15">
        <f ca="1">DI422+DJ422+DK422+Inputs!$B$34+Inputs!$B$36-Inputs!$B$35</f>
        <v>1779135.9115589543</v>
      </c>
    </row>
    <row r="423" spans="1:117" x14ac:dyDescent="0.75">
      <c r="A423" s="11">
        <v>410</v>
      </c>
      <c r="C423" s="24">
        <f t="shared" ca="1" si="250"/>
        <v>1.4365029560637963</v>
      </c>
      <c r="D423" s="24">
        <f t="shared" ca="1" si="250"/>
        <v>-1.2803361097133881</v>
      </c>
      <c r="E423" s="24">
        <f t="shared" ca="1" si="250"/>
        <v>-1.6506053792840087</v>
      </c>
      <c r="F423" s="24">
        <f t="shared" ca="1" si="250"/>
        <v>0.54296520198491605</v>
      </c>
      <c r="G423" s="24">
        <f t="shared" ca="1" si="250"/>
        <v>6.0051394001634381E-2</v>
      </c>
      <c r="H423" s="24">
        <f t="shared" ca="1" si="250"/>
        <v>0.33942809981513078</v>
      </c>
      <c r="I423" s="24">
        <f t="shared" ca="1" si="250"/>
        <v>1.9057415454602151</v>
      </c>
      <c r="J423" s="24">
        <f t="shared" ca="1" si="250"/>
        <v>0.91449378490049371</v>
      </c>
      <c r="K423" s="24">
        <f t="shared" ca="1" si="250"/>
        <v>-0.63636793446372164</v>
      </c>
      <c r="L423" s="24">
        <f t="shared" ca="1" si="250"/>
        <v>1.1451535798773962</v>
      </c>
      <c r="M423" s="24">
        <f t="shared" ca="1" si="250"/>
        <v>-0.28319183594883546</v>
      </c>
      <c r="N423" s="24">
        <f ca="1">SQRT(Inputs!$B$38)*C423+SQRT(1-Inputs!$B$38)*_xlfn.NORM.S.INV(RAND())</f>
        <v>0.66692785345995664</v>
      </c>
      <c r="O423" s="24">
        <f ca="1">SQRT(Inputs!$B$38)*D423+SQRT(1-Inputs!$B$38)*_xlfn.NORM.S.INV(RAND())</f>
        <v>-0.37500576594721002</v>
      </c>
      <c r="P423" s="24">
        <f ca="1">SQRT(Inputs!$B$38)*E423+SQRT(1-Inputs!$B$38)*_xlfn.NORM.S.INV(RAND())</f>
        <v>-6.3905846848249515E-2</v>
      </c>
      <c r="Q423" s="24">
        <f ca="1">SQRT(Inputs!$B$38)*F423+SQRT(1-Inputs!$B$38)*_xlfn.NORM.S.INV(RAND())</f>
        <v>0.70375489773068312</v>
      </c>
      <c r="R423" s="24">
        <f ca="1">SQRT(Inputs!$B$38)*G423+SQRT(1-Inputs!$B$38)*_xlfn.NORM.S.INV(RAND())</f>
        <v>-0.98663822081022268</v>
      </c>
      <c r="S423" s="24">
        <f ca="1">SQRT(Inputs!$B$38)*H423+SQRT(1-Inputs!$B$38)*_xlfn.NORM.S.INV(RAND())</f>
        <v>1.0690050312157795</v>
      </c>
      <c r="T423" s="24">
        <f ca="1">SQRT(Inputs!$B$38)*I423+SQRT(1-Inputs!$B$38)*_xlfn.NORM.S.INV(RAND())</f>
        <v>1.2326232248942022</v>
      </c>
      <c r="U423" s="24">
        <f ca="1">SQRT(Inputs!$B$38)*J423+SQRT(1-Inputs!$B$38)*_xlfn.NORM.S.INV(RAND())</f>
        <v>1.409395942285435</v>
      </c>
      <c r="V423" s="24">
        <f ca="1">SQRT(Inputs!$B$38)*K423+SQRT(1-Inputs!$B$38)*_xlfn.NORM.S.INV(RAND())</f>
        <v>-0.55574136413763531</v>
      </c>
      <c r="W423" s="24">
        <f ca="1">SQRT(Inputs!$B$38)*L423+SQRT(1-Inputs!$B$38)*_xlfn.NORM.S.INV(RAND())</f>
        <v>-0.94679244079016478</v>
      </c>
      <c r="X423" s="24">
        <f ca="1">SQRT(Inputs!$B$38)*M423+SQRT(1-Inputs!$B$38)*_xlfn.NORM.S.INV(RAND())</f>
        <v>-0.84627311856797161</v>
      </c>
      <c r="Y423" s="24">
        <f ca="1">SQRT(Inputs!$B$38)*C423+SQRT(1-Inputs!$B$38)*_xlfn.NORM.S.INV(RAND())</f>
        <v>1.7547933100533843</v>
      </c>
      <c r="Z423" s="24">
        <f ca="1">SQRT(Inputs!$B$38)*D423+SQRT(1-Inputs!$B$38)*_xlfn.NORM.S.INV(RAND())</f>
        <v>-0.68583253723530102</v>
      </c>
      <c r="AA423" s="24">
        <f ca="1">SQRT(Inputs!$B$38)*E423+SQRT(1-Inputs!$B$38)*_xlfn.NORM.S.INV(RAND())</f>
        <v>-0.10646441133219131</v>
      </c>
      <c r="AB423" s="24">
        <f ca="1">SQRT(Inputs!$B$38)*F423+SQRT(1-Inputs!$B$38)*_xlfn.NORM.S.INV(RAND())</f>
        <v>1.9490589218680994</v>
      </c>
      <c r="AC423" s="24">
        <f ca="1">SQRT(Inputs!$B$38)*G423+SQRT(1-Inputs!$B$38)*_xlfn.NORM.S.INV(RAND())</f>
        <v>0.5661903459060813</v>
      </c>
      <c r="AD423" s="24">
        <f ca="1">SQRT(Inputs!$B$38)*H423+SQRT(1-Inputs!$B$38)*_xlfn.NORM.S.INV(RAND())</f>
        <v>0.11391210003181142</v>
      </c>
      <c r="AE423" s="24">
        <f ca="1">SQRT(Inputs!$B$38)*I423+SQRT(1-Inputs!$B$38)*_xlfn.NORM.S.INV(RAND())</f>
        <v>1.6768149302091744</v>
      </c>
      <c r="AF423" s="24">
        <f ca="1">SQRT(Inputs!$B$38)*J423+SQRT(1-Inputs!$B$38)*_xlfn.NORM.S.INV(RAND())</f>
        <v>-0.29428771179406532</v>
      </c>
      <c r="AG423" s="24">
        <f ca="1">SQRT(Inputs!$B$38)*K423+SQRT(1-Inputs!$B$38)*_xlfn.NORM.S.INV(RAND())</f>
        <v>-1.3398846583726516</v>
      </c>
      <c r="AH423" s="24">
        <f ca="1">SQRT(Inputs!$B$38)*L423+SQRT(1-Inputs!$B$38)*_xlfn.NORM.S.INV(RAND())</f>
        <v>2.0339384405143917</v>
      </c>
      <c r="AI423" s="24">
        <f ca="1">SQRT(Inputs!$B$38)*M423+SQRT(1-Inputs!$B$38)*_xlfn.NORM.S.INV(RAND())</f>
        <v>-0.83322191748486618</v>
      </c>
      <c r="AJ423" s="24">
        <f ca="1">SQRT(Inputs!$B$38)*C423+SQRT(1-Inputs!$B$38)*_xlfn.NORM.S.INV(RAND())</f>
        <v>0.70498956847602923</v>
      </c>
      <c r="AK423" s="24">
        <f ca="1">SQRT(Inputs!$B$38)*D423+SQRT(1-Inputs!$B$38)*_xlfn.NORM.S.INV(RAND())</f>
        <v>-0.24668297896947533</v>
      </c>
      <c r="AL423" s="24">
        <f ca="1">SQRT(Inputs!$B$38)*E423+SQRT(1-Inputs!$B$38)*_xlfn.NORM.S.INV(RAND())</f>
        <v>1.3840858969034198E-3</v>
      </c>
      <c r="AM423" s="24">
        <f ca="1">SQRT(Inputs!$B$38)*F423+SQRT(1-Inputs!$B$38)*_xlfn.NORM.S.INV(RAND())</f>
        <v>0.86276731359526959</v>
      </c>
      <c r="AN423" s="24">
        <f ca="1">SQRT(Inputs!$B$38)*G423+SQRT(1-Inputs!$B$38)*_xlfn.NORM.S.INV(RAND())</f>
        <v>1.5107994037289956</v>
      </c>
      <c r="AO423" s="24">
        <f ca="1">SQRT(Inputs!$B$38)*H423+SQRT(1-Inputs!$B$38)*_xlfn.NORM.S.INV(RAND())</f>
        <v>1.8155421633156095</v>
      </c>
      <c r="AP423" s="24">
        <f ca="1">SQRT(Inputs!$B$38)*I423+SQRT(1-Inputs!$B$38)*_xlfn.NORM.S.INV(RAND())</f>
        <v>-0.57813243975619155</v>
      </c>
      <c r="AQ423" s="24">
        <f ca="1">SQRT(Inputs!$B$38)*J423+SQRT(1-Inputs!$B$38)*_xlfn.NORM.S.INV(RAND())</f>
        <v>7.2153095766389286E-2</v>
      </c>
      <c r="AR423" s="24">
        <f ca="1">SQRT(Inputs!$B$38)*K423+SQRT(1-Inputs!$B$38)*_xlfn.NORM.S.INV(RAND())</f>
        <v>-0.9549877081759377</v>
      </c>
      <c r="AS423" s="24">
        <f ca="1">SQRT(Inputs!$B$38)*L423+SQRT(1-Inputs!$B$38)*_xlfn.NORM.S.INV(RAND())</f>
        <v>-0.48603552938976258</v>
      </c>
      <c r="AT423" s="24">
        <f ca="1">SQRT(Inputs!$B$38)*M423+SQRT(1-Inputs!$B$38)*_xlfn.NORM.S.INV(RAND())</f>
        <v>-0.40028003139035162</v>
      </c>
      <c r="AU423" s="15">
        <f ca="1">Inputs!$B$6*EXP($B$8-0.5*C$5^2+C$5*N423)</f>
        <v>5527.9376079641124</v>
      </c>
      <c r="AV423" s="15">
        <f t="shared" ca="1" si="219"/>
        <v>6367.8368773838693</v>
      </c>
      <c r="AW423" s="15">
        <f t="shared" ca="1" si="220"/>
        <v>7697.8091327378515</v>
      </c>
      <c r="AX423" s="15">
        <f t="shared" ca="1" si="221"/>
        <v>10261.98068835039</v>
      </c>
      <c r="AY423" s="15">
        <f t="shared" ca="1" si="222"/>
        <v>11176.247824144486</v>
      </c>
      <c r="AZ423" s="15">
        <f t="shared" ca="1" si="223"/>
        <v>15376.462871392054</v>
      </c>
      <c r="BA423" s="15">
        <f t="shared" ca="1" si="224"/>
        <v>21407.882360236334</v>
      </c>
      <c r="BB423" s="15">
        <f t="shared" ca="1" si="225"/>
        <v>30184.820978064916</v>
      </c>
      <c r="BC423" s="15">
        <f t="shared" ca="1" si="226"/>
        <v>35037.769445322054</v>
      </c>
      <c r="BD423" s="15">
        <f t="shared" ca="1" si="227"/>
        <v>39286.761149078826</v>
      </c>
      <c r="BE423" s="15">
        <f t="shared" ca="1" si="228"/>
        <v>44569.646155934839</v>
      </c>
      <c r="BF423" s="15">
        <f ca="1">Inputs!$B$13*EXP($B$9-0.5*C$6^2+C$6*Y423)</f>
        <v>19585.660140374093</v>
      </c>
      <c r="BG423" s="15">
        <f t="shared" ca="1" si="229"/>
        <v>21091.303647771223</v>
      </c>
      <c r="BH423" s="15">
        <f t="shared" ca="1" si="230"/>
        <v>25318.648772299766</v>
      </c>
      <c r="BI423" s="15">
        <f t="shared" ca="1" si="231"/>
        <v>41837.22219433546</v>
      </c>
      <c r="BJ423" s="15">
        <f t="shared" ca="1" si="232"/>
        <v>55651.216646314431</v>
      </c>
      <c r="BK423" s="15">
        <f t="shared" ca="1" si="233"/>
        <v>69368.819630655518</v>
      </c>
      <c r="BL423" s="15">
        <f t="shared" ca="1" si="234"/>
        <v>105893.55028462646</v>
      </c>
      <c r="BM423" s="15">
        <f t="shared" ca="1" si="235"/>
        <v>125493.2687490719</v>
      </c>
      <c r="BN423" s="15">
        <f t="shared" ca="1" si="236"/>
        <v>131446.27812383382</v>
      </c>
      <c r="BO423" s="15">
        <f t="shared" ca="1" si="237"/>
        <v>204866.89851599687</v>
      </c>
      <c r="BP423" s="15">
        <f t="shared" ca="1" si="238"/>
        <v>229438.28979338298</v>
      </c>
      <c r="BQ423" s="15">
        <f ca="1">Inputs!$B$20*EXP($B$10-0.5*C$7^2+C$7*AJ423)</f>
        <v>5508.1069728834354</v>
      </c>
      <c r="BR423" s="15">
        <f t="shared" ca="1" si="239"/>
        <v>6910.6309083106753</v>
      </c>
      <c r="BS423" s="15">
        <f t="shared" ca="1" si="240"/>
        <v>9467.1294955666508</v>
      </c>
      <c r="BT423" s="15">
        <f t="shared" ca="1" si="241"/>
        <v>16368.493787091269</v>
      </c>
      <c r="BU423" s="15">
        <f t="shared" ca="1" si="242"/>
        <v>32696.290822962939</v>
      </c>
      <c r="BV423" s="15">
        <f t="shared" ca="1" si="243"/>
        <v>68479.264721191299</v>
      </c>
      <c r="BW423" s="15">
        <f t="shared" ca="1" si="244"/>
        <v>84553.29557099934</v>
      </c>
      <c r="BX423" s="15">
        <f t="shared" ca="1" si="245"/>
        <v>119984.43109772929</v>
      </c>
      <c r="BY423" s="15">
        <f t="shared" ca="1" si="246"/>
        <v>140044.00735016438</v>
      </c>
      <c r="BZ423" s="15">
        <f t="shared" ca="1" si="247"/>
        <v>179705.52815551596</v>
      </c>
      <c r="CA423" s="15">
        <f t="shared" ca="1" si="248"/>
        <v>235099.95026636813</v>
      </c>
      <c r="CB423" s="15">
        <f ca="1">(AU423*DCF!C$10-DCF!C$5*MAX(AU423*DCF!C$10,0)-MAX(AU423-Inputs!$B$6,0)/Inputs!$B$10)*DCF!C$6</f>
        <v>1039.040774681388</v>
      </c>
      <c r="CC423" s="15">
        <f ca="1">(AV423*DCF!D$10-DCF!D$5*MAX(AV423*DCF!D$10,0)-MAX(AV423-AU423,0)/Inputs!$B$10)*DCF!D$6</f>
        <v>1347.3296430609953</v>
      </c>
      <c r="CD423" s="15">
        <f ca="1">(AW423*DCF!E$10-DCF!E$5*MAX(AW423*DCF!E$10,0)-MAX(AW423-AV423,0)/Inputs!$B$10)*DCF!E$6</f>
        <v>1477.7367616533204</v>
      </c>
      <c r="CE423" s="15">
        <f ca="1">(AX423*DCF!F$10-DCF!F$5*MAX(AX423*DCF!F$10,0)-MAX(AX423-AW423,0)/Inputs!$B$10)*DCF!F$6</f>
        <v>1706.6335024661519</v>
      </c>
      <c r="CF423" s="15">
        <f ca="1">(AY423*DCF!G$10-DCF!G$5*MAX(AY423*DCF!G$10,0)-MAX(AY423-AX423,0)/Inputs!$B$10)*DCF!G$6</f>
        <v>2127.014464995058</v>
      </c>
      <c r="CG423" s="15">
        <f ca="1">(AZ423*DCF!H$10-DCF!H$5*MAX(AZ423*DCF!H$10,0)-MAX(AZ423-AY423,0)/Inputs!$B$10)*DCF!H$6</f>
        <v>2239.5278152898313</v>
      </c>
      <c r="CH423" s="15">
        <f ca="1">(BA423*DCF!I$10-DCF!I$5*MAX(BA423*DCF!I$10,0)-MAX(BA423-AZ423,0)/Inputs!$B$10)*DCF!I$6</f>
        <v>2921.0750272808127</v>
      </c>
      <c r="CI423" s="15">
        <f ca="1">(BB423*DCF!J$10-DCF!J$5*MAX(BB423*DCF!J$10,0)-MAX(BB423-BA423,0)/Inputs!$B$10)*DCF!J$6</f>
        <v>3849.7849032181966</v>
      </c>
      <c r="CJ423" s="15">
        <f ca="1">(BC423*DCF!K$10-DCF!K$5*MAX(BC423*DCF!K$10,0)-MAX(BC423-BB423,0)/Inputs!$B$10)*DCF!K$6</f>
        <v>4961.1792609165423</v>
      </c>
      <c r="CK423" s="15">
        <f ca="1">(BD423*DCF!L$10-DCF!L$5*MAX(BD423*DCF!L$10,0)-MAX(BD423-BC423,0)/Inputs!$B$10)*DCF!L$6</f>
        <v>5375.727232579572</v>
      </c>
      <c r="CL423" s="15">
        <f ca="1">(BE423*DCF!M$10-DCF!M$5*MAX(BE423*DCF!M$10,0)-MAX(BE423-BD423,0)/Inputs!$B$10)*DCF!M$6</f>
        <v>5658.2564772753276</v>
      </c>
      <c r="CM423" s="15">
        <f ca="1">(BF423*DCF!C$28-DCF!C$5*MAX(BF423*DCF!C$28,0)-MAX(BF423-Inputs!$B$13,0)/Inputs!$B$17)*DCF!C$6</f>
        <v>4083.9600317991935</v>
      </c>
      <c r="CN423" s="15">
        <f ca="1">(BG423*DCF!D$28-DCF!D$5*MAX(BG423*DCF!D$28,0)-MAX(BG423-BF423,0)/Inputs!$B$17)*DCF!D$6</f>
        <v>5890.6525767813018</v>
      </c>
      <c r="CO423" s="15">
        <f ca="1">(BH423*DCF!E$28-DCF!E$5*MAX(BH423*DCF!E$28,0)-MAX(BH423-BG423,0)/Inputs!$B$17)*DCF!E$6</f>
        <v>6337.5406318433925</v>
      </c>
      <c r="CP423" s="15">
        <f ca="1">(BI423*DCF!F$28-DCF!F$5*MAX(BI423*DCF!F$28,0)-MAX(BI423-BH423,0)/Inputs!$B$17)*DCF!F$6</f>
        <v>8350.2364097940845</v>
      </c>
      <c r="CQ423" s="15">
        <f ca="1">(BJ423*DCF!G$28-DCF!G$5*MAX(BJ423*DCF!G$28,0)-MAX(BJ423-BI423,0)/Inputs!$B$17)*DCF!G$6</f>
        <v>12115.752982229791</v>
      </c>
      <c r="CR423" s="15">
        <f ca="1">(BK423*DCF!H$28-DCF!H$5*MAX(BK423*DCF!H$28,0)-MAX(BK423-BJ423,0)/Inputs!$B$17)*DCF!H$6</f>
        <v>15024.343882874675</v>
      </c>
      <c r="CS423" s="15">
        <f ca="1">(BL423*DCF!I$28-DCF!I$5*MAX(BL423*DCF!I$28,0)-MAX(BL423-BK423,0)/Inputs!$B$17)*DCF!I$6</f>
        <v>19658.77136268024</v>
      </c>
      <c r="CT423" s="15">
        <f ca="1">(BM423*DCF!J$28-DCF!J$5*MAX(BM423*DCF!J$28,0)-MAX(BM423-BL423,0)/Inputs!$B$17)*DCF!J$6</f>
        <v>25396.654371787103</v>
      </c>
      <c r="CU423" s="15">
        <f ca="1">(BN423*DCF!K$28-DCF!K$5*MAX(BN423*DCF!K$28,0)-MAX(BN423-BM423,0)/Inputs!$B$17)*DCF!K$6</f>
        <v>27030.085624999829</v>
      </c>
      <c r="CV423" s="15">
        <f ca="1">(BO423*DCF!L$28-DCF!L$5*MAX(BO423*DCF!L$28,0)-MAX(BO423-BN423,0)/Inputs!$B$17)*DCF!L$6</f>
        <v>32567.580759043572</v>
      </c>
      <c r="CW423" s="15">
        <f ca="1">(BP423*DCF!M$28-DCF!M$5*MAX(BP423*DCF!M$28,0)-MAX(BP423-BO423,0)/Inputs!$B$17)*DCF!M$6</f>
        <v>40600.546179924007</v>
      </c>
      <c r="CX423" s="15">
        <f ca="1">(BQ423*DCF!C$46-DCF!C$5*MAX(BQ423*DCF!C$46,0)-MAX(BQ423-Inputs!$B$20,0)/Inputs!$B$24)*DCF!C$6</f>
        <v>-2337.718456963119</v>
      </c>
      <c r="CY423" s="15">
        <f ca="1">(BR423*DCF!D$46-DCF!D$5*MAX(BR423*DCF!D$46,0)-MAX(BR423-BQ423,0)/Inputs!$B$24)*DCF!D$6</f>
        <v>-1777.9288592937228</v>
      </c>
      <c r="CZ423" s="15">
        <f ca="1">(BS423*DCF!E$46-DCF!E$5*MAX(BS423*DCF!E$46,0)-MAX(BS423-BR423,0)/Inputs!$B$24)*DCF!E$6</f>
        <v>-2127.2059101632781</v>
      </c>
      <c r="DA423" s="15">
        <f ca="1">(BT423*DCF!F$46-DCF!F$5*MAX(BT423*DCF!F$46,0)-MAX(BT423-BS423,0)/Inputs!$B$24)*DCF!F$6</f>
        <v>-3705.0621144000897</v>
      </c>
      <c r="DB423" s="15">
        <f ca="1">(BU423*DCF!G$46-DCF!G$5*MAX(BU423*DCF!G$46,0)-MAX(BU423-BT423,0)/Inputs!$B$24)*DCF!G$6</f>
        <v>-6592.1869482895636</v>
      </c>
      <c r="DC423" s="15">
        <f ca="1">(BV423*DCF!H$46-DCF!H$5*MAX(BV423*DCF!H$46,0)-MAX(BV423-BU423,0)/Inputs!$B$24)*DCF!H$6</f>
        <v>-11119.339892955835</v>
      </c>
      <c r="DD423" s="15">
        <f ca="1">(BW423*DCF!I$46-DCF!I$5*MAX(BW423*DCF!I$46,0)-MAX(BW423-BV423,0)/Inputs!$B$24)*DCF!I$6</f>
        <v>-2661.4412926357336</v>
      </c>
      <c r="DE423" s="15">
        <f ca="1">(BX423*DCF!J$46-DCF!J$5*MAX(BX423*DCF!J$46,0)-MAX(BX423-BW423,0)/Inputs!$B$24)*DCF!J$6</f>
        <v>-4362.7432884861173</v>
      </c>
      <c r="DF423" s="15">
        <f ca="1">(BY423*DCF!K$46-DCF!K$5*MAX(BY423*DCF!K$46,0)-MAX(BY423-BX423,0)/Inputs!$B$24)*DCF!K$6</f>
        <v>3085.718741867086</v>
      </c>
      <c r="DG423" s="15">
        <f ca="1">(BZ423*DCF!L$46-DCF!L$5*MAX(BZ423*DCF!L$46,0)-MAX(BZ423-BY423,0)/Inputs!$B$24)*DCF!L$6</f>
        <v>3446.678910208776</v>
      </c>
      <c r="DH423" s="15">
        <f ca="1">(CA423*DCF!M$46-DCF!M$5*MAX(CA423*DCF!M$46,0)-MAX(CA423-BZ423,0)/Inputs!$B$24)*DCF!M$6</f>
        <v>6850.3658996015947</v>
      </c>
      <c r="DI423" s="15">
        <f ca="1">SUM(CB423:CL423)+BE423*DCF!M$10*(1+Inputs!$B$30)*(1-Inputs!$B$33)*(1-Inputs!$B$30/Inputs!$B$31)/(Inputs!$B$29-Inputs!$B$30)*DCF!M$6</f>
        <v>156741.22048793954</v>
      </c>
      <c r="DJ423" s="15">
        <f ca="1">SUM(CM423:CW423)+BP423*DCF!M$28*(1+Inputs!$B$30)*(1-Inputs!$B$33)*(1-Inputs!$B$30/Inputs!$B$31)/(Inputs!$B$29-Inputs!$B$30)*DCF!M$6</f>
        <v>1048429.1841501198</v>
      </c>
      <c r="DK423" s="15">
        <f ca="1">SUM(CX423:DH423)+CA423*DCF!M$46*(1+Inputs!$B$30)*(1-Inputs!$B$33)*(1-Inputs!$B$30/Inputs!$B$31)/(Inputs!$B$29-Inputs!$B$30)*DCF!M$6</f>
        <v>342191.50926976727</v>
      </c>
      <c r="DM423" s="15">
        <f ca="1">DI423+DJ423+DK423+Inputs!$B$34+Inputs!$B$36-Inputs!$B$35</f>
        <v>1624212.9139078266</v>
      </c>
    </row>
    <row r="424" spans="1:117" x14ac:dyDescent="0.75">
      <c r="A424" s="11">
        <v>411</v>
      </c>
      <c r="C424" s="24">
        <f t="shared" ref="C424:M433" ca="1" si="251">_xlfn.NORM.S.INV(RAND())</f>
        <v>0.77236660669229018</v>
      </c>
      <c r="D424" s="24">
        <f t="shared" ca="1" si="251"/>
        <v>0.6884547046274746</v>
      </c>
      <c r="E424" s="24">
        <f t="shared" ca="1" si="251"/>
        <v>-0.65060473720623946</v>
      </c>
      <c r="F424" s="24">
        <f t="shared" ca="1" si="251"/>
        <v>1.4407754622292327E-2</v>
      </c>
      <c r="G424" s="24">
        <f t="shared" ca="1" si="251"/>
        <v>-0.40429111314634825</v>
      </c>
      <c r="H424" s="24">
        <f t="shared" ca="1" si="251"/>
        <v>-1.7077603455767136</v>
      </c>
      <c r="I424" s="24">
        <f t="shared" ca="1" si="251"/>
        <v>3.1139961958304697E-2</v>
      </c>
      <c r="J424" s="24">
        <f t="shared" ca="1" si="251"/>
        <v>0.61693565940055539</v>
      </c>
      <c r="K424" s="24">
        <f t="shared" ca="1" si="251"/>
        <v>-0.61589567310577076</v>
      </c>
      <c r="L424" s="24">
        <f t="shared" ca="1" si="251"/>
        <v>-0.67196366295264742</v>
      </c>
      <c r="M424" s="24">
        <f t="shared" ca="1" si="251"/>
        <v>0.4182183763051246</v>
      </c>
      <c r="N424" s="24">
        <f ca="1">SQRT(Inputs!$B$38)*C424+SQRT(1-Inputs!$B$38)*_xlfn.NORM.S.INV(RAND())</f>
        <v>-0.23220837353735341</v>
      </c>
      <c r="O424" s="24">
        <f ca="1">SQRT(Inputs!$B$38)*D424+SQRT(1-Inputs!$B$38)*_xlfn.NORM.S.INV(RAND())</f>
        <v>1.0769228105948505</v>
      </c>
      <c r="P424" s="24">
        <f ca="1">SQRT(Inputs!$B$38)*E424+SQRT(1-Inputs!$B$38)*_xlfn.NORM.S.INV(RAND())</f>
        <v>-0.37330878271726442</v>
      </c>
      <c r="Q424" s="24">
        <f ca="1">SQRT(Inputs!$B$38)*F424+SQRT(1-Inputs!$B$38)*_xlfn.NORM.S.INV(RAND())</f>
        <v>-7.1505032422309808E-2</v>
      </c>
      <c r="R424" s="24">
        <f ca="1">SQRT(Inputs!$B$38)*G424+SQRT(1-Inputs!$B$38)*_xlfn.NORM.S.INV(RAND())</f>
        <v>0.19116834042004704</v>
      </c>
      <c r="S424" s="24">
        <f ca="1">SQRT(Inputs!$B$38)*H424+SQRT(1-Inputs!$B$38)*_xlfn.NORM.S.INV(RAND())</f>
        <v>-1.9478513394385226</v>
      </c>
      <c r="T424" s="24">
        <f ca="1">SQRT(Inputs!$B$38)*I424+SQRT(1-Inputs!$B$38)*_xlfn.NORM.S.INV(RAND())</f>
        <v>-1.7657464755617593</v>
      </c>
      <c r="U424" s="24">
        <f ca="1">SQRT(Inputs!$B$38)*J424+SQRT(1-Inputs!$B$38)*_xlfn.NORM.S.INV(RAND())</f>
        <v>-7.1324646740079878E-2</v>
      </c>
      <c r="V424" s="24">
        <f ca="1">SQRT(Inputs!$B$38)*K424+SQRT(1-Inputs!$B$38)*_xlfn.NORM.S.INV(RAND())</f>
        <v>0.3271851929268012</v>
      </c>
      <c r="W424" s="24">
        <f ca="1">SQRT(Inputs!$B$38)*L424+SQRT(1-Inputs!$B$38)*_xlfn.NORM.S.INV(RAND())</f>
        <v>0.91170385628776762</v>
      </c>
      <c r="X424" s="24">
        <f ca="1">SQRT(Inputs!$B$38)*M424+SQRT(1-Inputs!$B$38)*_xlfn.NORM.S.INV(RAND())</f>
        <v>-0.60998491366758456</v>
      </c>
      <c r="Y424" s="24">
        <f ca="1">SQRT(Inputs!$B$38)*C424+SQRT(1-Inputs!$B$38)*_xlfn.NORM.S.INV(RAND())</f>
        <v>0.31730467453328803</v>
      </c>
      <c r="Z424" s="24">
        <f ca="1">SQRT(Inputs!$B$38)*D424+SQRT(1-Inputs!$B$38)*_xlfn.NORM.S.INV(RAND())</f>
        <v>0.1061937857858663</v>
      </c>
      <c r="AA424" s="24">
        <f ca="1">SQRT(Inputs!$B$38)*E424+SQRT(1-Inputs!$B$38)*_xlfn.NORM.S.INV(RAND())</f>
        <v>-0.32784691806570593</v>
      </c>
      <c r="AB424" s="24">
        <f ca="1">SQRT(Inputs!$B$38)*F424+SQRT(1-Inputs!$B$38)*_xlfn.NORM.S.INV(RAND())</f>
        <v>3.8787505356146709E-2</v>
      </c>
      <c r="AC424" s="24">
        <f ca="1">SQRT(Inputs!$B$38)*G424+SQRT(1-Inputs!$B$38)*_xlfn.NORM.S.INV(RAND())</f>
        <v>-0.2857428253126853</v>
      </c>
      <c r="AD424" s="24">
        <f ca="1">SQRT(Inputs!$B$38)*H424+SQRT(1-Inputs!$B$38)*_xlfn.NORM.S.INV(RAND())</f>
        <v>-0.59058098333376829</v>
      </c>
      <c r="AE424" s="24">
        <f ca="1">SQRT(Inputs!$B$38)*I424+SQRT(1-Inputs!$B$38)*_xlfn.NORM.S.INV(RAND())</f>
        <v>-0.41188901361435465</v>
      </c>
      <c r="AF424" s="24">
        <f ca="1">SQRT(Inputs!$B$38)*J424+SQRT(1-Inputs!$B$38)*_xlfn.NORM.S.INV(RAND())</f>
        <v>0.48167506165860291</v>
      </c>
      <c r="AG424" s="24">
        <f ca="1">SQRT(Inputs!$B$38)*K424+SQRT(1-Inputs!$B$38)*_xlfn.NORM.S.INV(RAND())</f>
        <v>-0.22141231664806646</v>
      </c>
      <c r="AH424" s="24">
        <f ca="1">SQRT(Inputs!$B$38)*L424+SQRT(1-Inputs!$B$38)*_xlfn.NORM.S.INV(RAND())</f>
        <v>-1.1022923575211245</v>
      </c>
      <c r="AI424" s="24">
        <f ca="1">SQRT(Inputs!$B$38)*M424+SQRT(1-Inputs!$B$38)*_xlfn.NORM.S.INV(RAND())</f>
        <v>3.163895735963479E-2</v>
      </c>
      <c r="AJ424" s="24">
        <f ca="1">SQRT(Inputs!$B$38)*C424+SQRT(1-Inputs!$B$38)*_xlfn.NORM.S.INV(RAND())</f>
        <v>1.4288162048417481</v>
      </c>
      <c r="AK424" s="24">
        <f ca="1">SQRT(Inputs!$B$38)*D424+SQRT(1-Inputs!$B$38)*_xlfn.NORM.S.INV(RAND())</f>
        <v>5.6138664029172947E-2</v>
      </c>
      <c r="AL424" s="24">
        <f ca="1">SQRT(Inputs!$B$38)*E424+SQRT(1-Inputs!$B$38)*_xlfn.NORM.S.INV(RAND())</f>
        <v>-1.3931966061448304</v>
      </c>
      <c r="AM424" s="24">
        <f ca="1">SQRT(Inputs!$B$38)*F424+SQRT(1-Inputs!$B$38)*_xlfn.NORM.S.INV(RAND())</f>
        <v>0.44191134918117786</v>
      </c>
      <c r="AN424" s="24">
        <f ca="1">SQRT(Inputs!$B$38)*G424+SQRT(1-Inputs!$B$38)*_xlfn.NORM.S.INV(RAND())</f>
        <v>0.26129243478320902</v>
      </c>
      <c r="AO424" s="24">
        <f ca="1">SQRT(Inputs!$B$38)*H424+SQRT(1-Inputs!$B$38)*_xlfn.NORM.S.INV(RAND())</f>
        <v>-1.4491743215140904</v>
      </c>
      <c r="AP424" s="24">
        <f ca="1">SQRT(Inputs!$B$38)*I424+SQRT(1-Inputs!$B$38)*_xlfn.NORM.S.INV(RAND())</f>
        <v>0.20753195233750438</v>
      </c>
      <c r="AQ424" s="24">
        <f ca="1">SQRT(Inputs!$B$38)*J424+SQRT(1-Inputs!$B$38)*_xlfn.NORM.S.INV(RAND())</f>
        <v>0.12496749923113648</v>
      </c>
      <c r="AR424" s="24">
        <f ca="1">SQRT(Inputs!$B$38)*K424+SQRT(1-Inputs!$B$38)*_xlfn.NORM.S.INV(RAND())</f>
        <v>-1.1078847405777084</v>
      </c>
      <c r="AS424" s="24">
        <f ca="1">SQRT(Inputs!$B$38)*L424+SQRT(1-Inputs!$B$38)*_xlfn.NORM.S.INV(RAND())</f>
        <v>-1.2728367325639696</v>
      </c>
      <c r="AT424" s="24">
        <f ca="1">SQRT(Inputs!$B$38)*M424+SQRT(1-Inputs!$B$38)*_xlfn.NORM.S.INV(RAND())</f>
        <v>3.9431398391691186E-2</v>
      </c>
      <c r="AU424" s="15">
        <f ca="1">Inputs!$B$6*EXP($B$8-0.5*C$5^2+C$5*N424)</f>
        <v>4779.179378702268</v>
      </c>
      <c r="AV424" s="15">
        <f t="shared" ca="1" si="219"/>
        <v>6815.4620047974213</v>
      </c>
      <c r="AW424" s="15">
        <f t="shared" ca="1" si="220"/>
        <v>7902.1680229608828</v>
      </c>
      <c r="AX424" s="15">
        <f t="shared" ca="1" si="221"/>
        <v>9561.9511082726658</v>
      </c>
      <c r="AY424" s="15">
        <f t="shared" ca="1" si="222"/>
        <v>11949.510672615168</v>
      </c>
      <c r="AZ424" s="15">
        <f t="shared" ca="1" si="223"/>
        <v>11793.199021185203</v>
      </c>
      <c r="BA424" s="15">
        <f t="shared" ca="1" si="224"/>
        <v>11996.750028858069</v>
      </c>
      <c r="BB424" s="15">
        <f t="shared" ca="1" si="225"/>
        <v>14583.09373729686</v>
      </c>
      <c r="BC424" s="15">
        <f t="shared" ca="1" si="226"/>
        <v>18433.674396338232</v>
      </c>
      <c r="BD424" s="15">
        <f t="shared" ca="1" si="227"/>
        <v>24593.245382130295</v>
      </c>
      <c r="BE424" s="15">
        <f t="shared" ca="1" si="228"/>
        <v>28507.251222691179</v>
      </c>
      <c r="BF424" s="15">
        <f ca="1">Inputs!$B$13*EXP($B$9-0.5*C$6^2+C$6*Y424)</f>
        <v>14729.007829133501</v>
      </c>
      <c r="BG424" s="15">
        <f t="shared" ca="1" si="229"/>
        <v>18298.040380220616</v>
      </c>
      <c r="BH424" s="15">
        <f t="shared" ca="1" si="230"/>
        <v>21173.628498714312</v>
      </c>
      <c r="BI424" s="15">
        <f t="shared" ca="1" si="231"/>
        <v>26074.913677009608</v>
      </c>
      <c r="BJ424" s="15">
        <f t="shared" ca="1" si="232"/>
        <v>30676.253168983254</v>
      </c>
      <c r="BK424" s="15">
        <f t="shared" ca="1" si="233"/>
        <v>34740.646405402236</v>
      </c>
      <c r="BL424" s="15">
        <f t="shared" ca="1" si="234"/>
        <v>40456.554595922251</v>
      </c>
      <c r="BM424" s="15">
        <f t="shared" ca="1" si="235"/>
        <v>52796.369360607714</v>
      </c>
      <c r="BN424" s="15">
        <f t="shared" ca="1" si="236"/>
        <v>63232.704505604612</v>
      </c>
      <c r="BO424" s="15">
        <f t="shared" ca="1" si="237"/>
        <v>68444.80799681283</v>
      </c>
      <c r="BP424" s="15">
        <f t="shared" ca="1" si="238"/>
        <v>84545.251700498236</v>
      </c>
      <c r="BQ424" s="15">
        <f ca="1">Inputs!$B$20*EXP($B$10-0.5*C$7^2+C$7*AJ424)</f>
        <v>7120.2994296874085</v>
      </c>
      <c r="BR424" s="15">
        <f t="shared" ca="1" si="239"/>
        <v>9835.1215960638492</v>
      </c>
      <c r="BS424" s="15">
        <f t="shared" ca="1" si="240"/>
        <v>9026.7915314087586</v>
      </c>
      <c r="BT424" s="15">
        <f t="shared" ca="1" si="241"/>
        <v>13975.77585378336</v>
      </c>
      <c r="BU424" s="15">
        <f t="shared" ca="1" si="242"/>
        <v>20632.876958430363</v>
      </c>
      <c r="BV424" s="15">
        <f t="shared" ca="1" si="243"/>
        <v>20710.052826885723</v>
      </c>
      <c r="BW424" s="15">
        <f t="shared" ca="1" si="244"/>
        <v>30197.391792639166</v>
      </c>
      <c r="BX424" s="15">
        <f t="shared" ca="1" si="245"/>
        <v>43307.395573139373</v>
      </c>
      <c r="BY424" s="15">
        <f t="shared" ca="1" si="246"/>
        <v>49090.481403481695</v>
      </c>
      <c r="BZ424" s="15">
        <f t="shared" ca="1" si="247"/>
        <v>54510.172100900825</v>
      </c>
      <c r="CA424" s="15">
        <f t="shared" ca="1" si="248"/>
        <v>77108.659081562262</v>
      </c>
      <c r="CB424" s="15">
        <f ca="1">(AU424*DCF!C$10-DCF!C$5*MAX(AU424*DCF!C$10,0)-MAX(AU424-Inputs!$B$6,0)/Inputs!$B$10)*DCF!C$6</f>
        <v>1044.3795543153083</v>
      </c>
      <c r="CC424" s="15">
        <f ca="1">(AV424*DCF!D$10-DCF!D$5*MAX(AV424*DCF!D$10,0)-MAX(AV424-AU424,0)/Inputs!$B$10)*DCF!D$6</f>
        <v>1164.7284653588488</v>
      </c>
      <c r="CD424" s="15">
        <f ca="1">(AW424*DCF!E$10-DCF!E$5*MAX(AW424*DCF!E$10,0)-MAX(AW424-AV424,0)/Inputs!$B$10)*DCF!E$6</f>
        <v>1579.7136069643184</v>
      </c>
      <c r="CE424" s="15">
        <f ca="1">(AX424*DCF!F$10-DCF!F$5*MAX(AX424*DCF!F$10,0)-MAX(AX424-AW424,0)/Inputs!$B$10)*DCF!F$6</f>
        <v>1741.9989790102845</v>
      </c>
      <c r="CF424" s="15">
        <f ca="1">(AY424*DCF!G$10-DCF!G$5*MAX(AY424*DCF!G$10,0)-MAX(AY424-AX424,0)/Inputs!$B$10)*DCF!G$6</f>
        <v>2003.1451598400386</v>
      </c>
      <c r="CG424" s="15">
        <f ca="1">(AZ424*DCF!H$10-DCF!H$5*MAX(AZ424*DCF!H$10,0)-MAX(AZ424-AY424,0)/Inputs!$B$10)*DCF!H$6</f>
        <v>2289.6580490117867</v>
      </c>
      <c r="CH424" s="15">
        <f ca="1">(BA424*DCF!I$10-DCF!I$5*MAX(BA424*DCF!I$10,0)-MAX(BA424-AZ424,0)/Inputs!$B$10)*DCF!I$6</f>
        <v>2157.9790904540482</v>
      </c>
      <c r="CI424" s="15">
        <f ca="1">(BB424*DCF!J$10-DCF!J$5*MAX(BB424*DCF!J$10,0)-MAX(BB424-BA424,0)/Inputs!$B$10)*DCF!J$6</f>
        <v>2110.5749533370963</v>
      </c>
      <c r="CJ424" s="15">
        <f ca="1">(BC424*DCF!K$10-DCF!K$5*MAX(BC424*DCF!K$10,0)-MAX(BC424-BB424,0)/Inputs!$B$10)*DCF!K$6</f>
        <v>2428.5028556382949</v>
      </c>
      <c r="CK424" s="15">
        <f ca="1">(BD424*DCF!L$10-DCF!L$5*MAX(BD424*DCF!L$10,0)-MAX(BD424-BC424,0)/Inputs!$B$10)*DCF!L$6</f>
        <v>2912.5968073634981</v>
      </c>
      <c r="CL424" s="15">
        <f ca="1">(BE424*DCF!M$10-DCF!M$5*MAX(BE424*DCF!M$10,0)-MAX(BE424-BD424,0)/Inputs!$B$10)*DCF!M$6</f>
        <v>3555.1720431917956</v>
      </c>
      <c r="CM424" s="15">
        <f ca="1">(BF424*DCF!C$28-DCF!C$5*MAX(BF424*DCF!C$28,0)-MAX(BF424-Inputs!$B$13,0)/Inputs!$B$17)*DCF!C$6</f>
        <v>3723.3703062494851</v>
      </c>
      <c r="CN424" s="15">
        <f ca="1">(BG424*DCF!D$28-DCF!D$5*MAX(BG424*DCF!D$28,0)-MAX(BG424-BF424,0)/Inputs!$B$17)*DCF!D$6</f>
        <v>4627.7566325641155</v>
      </c>
      <c r="CO424" s="15">
        <f ca="1">(BH424*DCF!E$28-DCF!E$5*MAX(BH424*DCF!E$28,0)-MAX(BH424-BG424,0)/Inputs!$B$17)*DCF!E$6</f>
        <v>5430.009781543502</v>
      </c>
      <c r="CP424" s="15">
        <f ca="1">(BI424*DCF!F$28-DCF!F$5*MAX(BI424*DCF!F$28,0)-MAX(BI424-BH424,0)/Inputs!$B$17)*DCF!F$6</f>
        <v>6186.2957901622085</v>
      </c>
      <c r="CQ424" s="15">
        <f ca="1">(BJ424*DCF!G$28-DCF!G$5*MAX(BJ424*DCF!G$28,0)-MAX(BJ424-BI424,0)/Inputs!$B$17)*DCF!G$6</f>
        <v>7185.2867778887876</v>
      </c>
      <c r="CR424" s="15">
        <f ca="1">(BK424*DCF!H$28-DCF!H$5*MAX(BK424*DCF!H$28,0)-MAX(BK424-BJ424,0)/Inputs!$B$17)*DCF!H$6</f>
        <v>7960.2524925314419</v>
      </c>
      <c r="CS424" s="15">
        <f ca="1">(BL424*DCF!I$28-DCF!I$5*MAX(BL424*DCF!I$28,0)-MAX(BL424-BK424,0)/Inputs!$B$17)*DCF!I$6</f>
        <v>8693.0736245111293</v>
      </c>
      <c r="CT424" s="15">
        <f ca="1">(BM424*DCF!J$28-DCF!J$5*MAX(BM424*DCF!J$28,0)-MAX(BM424-BL424,0)/Inputs!$B$17)*DCF!J$6</f>
        <v>10141.814697283942</v>
      </c>
      <c r="CU424" s="15">
        <f ca="1">(BN424*DCF!K$28-DCF!K$5*MAX(BN424*DCF!K$28,0)-MAX(BN424-BM424,0)/Inputs!$B$17)*DCF!K$6</f>
        <v>12075.37492481823</v>
      </c>
      <c r="CV424" s="15">
        <f ca="1">(BO424*DCF!L$28-DCF!L$5*MAX(BO424*DCF!L$28,0)-MAX(BO424-BN424,0)/Inputs!$B$17)*DCF!L$6</f>
        <v>13066.417642091565</v>
      </c>
      <c r="CW424" s="15">
        <f ca="1">(BP424*DCF!M$28-DCF!M$5*MAX(BP424*DCF!M$28,0)-MAX(BP424-BO424,0)/Inputs!$B$17)*DCF!M$6</f>
        <v>14224.289258081706</v>
      </c>
      <c r="CX424" s="15">
        <f ca="1">(BQ424*DCF!C$46-DCF!C$5*MAX(BQ424*DCF!C$46,0)-MAX(BQ424-Inputs!$B$20,0)/Inputs!$B$24)*DCF!C$6</f>
        <v>-3454.7109212614837</v>
      </c>
      <c r="CY424" s="15">
        <f ca="1">(BR424*DCF!D$46-DCF!D$5*MAX(BR424*DCF!D$46,0)-MAX(BR424-BQ424,0)/Inputs!$B$24)*DCF!D$6</f>
        <v>-2837.017981770442</v>
      </c>
      <c r="CZ424" s="15">
        <f ca="1">(BS424*DCF!E$46-DCF!E$5*MAX(BS424*DCF!E$46,0)-MAX(BS424-BR424,0)/Inputs!$B$24)*DCF!E$6</f>
        <v>-1067.4338154123093</v>
      </c>
      <c r="DA424" s="15">
        <f ca="1">(BT424*DCF!F$46-DCF!F$5*MAX(BT424*DCF!F$46,0)-MAX(BT424-BS424,0)/Inputs!$B$24)*DCF!F$6</f>
        <v>-2819.8860003733512</v>
      </c>
      <c r="DB424" s="15">
        <f ca="1">(BU424*DCF!G$46-DCF!G$5*MAX(BU424*DCF!G$46,0)-MAX(BU424-BT424,0)/Inputs!$B$24)*DCF!G$6</f>
        <v>-2933.3664986397175</v>
      </c>
      <c r="DC424" s="15">
        <f ca="1">(BV424*DCF!H$46-DCF!H$5*MAX(BV424*DCF!H$46,0)-MAX(BV424-BU424,0)/Inputs!$B$24)*DCF!H$6</f>
        <v>-23.9819282581119</v>
      </c>
      <c r="DD424" s="15">
        <f ca="1">(BW424*DCF!I$46-DCF!I$5*MAX(BW424*DCF!I$46,0)-MAX(BW424-BV424,0)/Inputs!$B$24)*DCF!I$6</f>
        <v>-2026.0275270781951</v>
      </c>
      <c r="DE424" s="15">
        <f ca="1">(BX424*DCF!J$46-DCF!J$5*MAX(BX424*DCF!J$46,0)-MAX(BX424-BW424,0)/Inputs!$B$24)*DCF!J$6</f>
        <v>-1659.9333656267236</v>
      </c>
      <c r="DF424" s="15">
        <f ca="1">(BY424*DCF!K$46-DCF!K$5*MAX(BY424*DCF!K$46,0)-MAX(BY424-BX424,0)/Inputs!$B$24)*DCF!K$6</f>
        <v>1387.5099740135456</v>
      </c>
      <c r="DG424" s="15">
        <f ca="1">(BZ424*DCF!L$46-DCF!L$5*MAX(BZ424*DCF!L$46,0)-MAX(BZ424-BY424,0)/Inputs!$B$24)*DCF!L$6</f>
        <v>2541.5424073792724</v>
      </c>
      <c r="DH424" s="15">
        <f ca="1">(CA424*DCF!M$46-DCF!M$5*MAX(CA424*DCF!M$46,0)-MAX(CA424-BZ424,0)/Inputs!$B$24)*DCF!M$6</f>
        <v>1320.6623976576616</v>
      </c>
      <c r="DI424" s="15">
        <f ca="1">SUM(CB424:CL424)+BE424*DCF!M$10*(1+Inputs!$B$30)*(1-Inputs!$B$33)*(1-Inputs!$B$30/Inputs!$B$31)/(Inputs!$B$29-Inputs!$B$30)*DCF!M$6</f>
        <v>102324.50668660658</v>
      </c>
      <c r="DJ424" s="15">
        <f ca="1">SUM(CM424:CW424)+BP424*DCF!M$28*(1+Inputs!$B$30)*(1-Inputs!$B$33)*(1-Inputs!$B$30/Inputs!$B$31)/(Inputs!$B$29-Inputs!$B$30)*DCF!M$6</f>
        <v>407034.67989799276</v>
      </c>
      <c r="DK424" s="15">
        <f ca="1">SUM(CX424:DH424)+CA424*DCF!M$46*(1+Inputs!$B$30)*(1-Inputs!$B$33)*(1-Inputs!$B$30/Inputs!$B$31)/(Inputs!$B$29-Inputs!$B$30)*DCF!M$6</f>
        <v>107646.47778532146</v>
      </c>
      <c r="DM424" s="15">
        <f ca="1">DI424+DJ424+DK424+Inputs!$B$34+Inputs!$B$36-Inputs!$B$35</f>
        <v>693856.66436992073</v>
      </c>
    </row>
    <row r="425" spans="1:117" x14ac:dyDescent="0.75">
      <c r="A425" s="11">
        <v>412</v>
      </c>
      <c r="C425" s="24">
        <f t="shared" ca="1" si="251"/>
        <v>1.0091467685134476</v>
      </c>
      <c r="D425" s="24">
        <f t="shared" ca="1" si="251"/>
        <v>-1.0345250802305264</v>
      </c>
      <c r="E425" s="24">
        <f t="shared" ca="1" si="251"/>
        <v>1.3909801410752787</v>
      </c>
      <c r="F425" s="24">
        <f t="shared" ca="1" si="251"/>
        <v>2.3515966878191297E-2</v>
      </c>
      <c r="G425" s="24">
        <f t="shared" ca="1" si="251"/>
        <v>0.38170804134110436</v>
      </c>
      <c r="H425" s="24">
        <f t="shared" ca="1" si="251"/>
        <v>0.53771205921997367</v>
      </c>
      <c r="I425" s="24">
        <f t="shared" ca="1" si="251"/>
        <v>-0.23584346662425446</v>
      </c>
      <c r="J425" s="24">
        <f t="shared" ca="1" si="251"/>
        <v>-0.42590837641185364</v>
      </c>
      <c r="K425" s="24">
        <f t="shared" ca="1" si="251"/>
        <v>-0.45229745328464521</v>
      </c>
      <c r="L425" s="24">
        <f t="shared" ca="1" si="251"/>
        <v>1.3855621001295824</v>
      </c>
      <c r="M425" s="24">
        <f t="shared" ca="1" si="251"/>
        <v>7.8886513272783676E-2</v>
      </c>
      <c r="N425" s="24">
        <f ca="1">SQRT(Inputs!$B$38)*C425+SQRT(1-Inputs!$B$38)*_xlfn.NORM.S.INV(RAND())</f>
        <v>1.8264487511695684</v>
      </c>
      <c r="O425" s="24">
        <f ca="1">SQRT(Inputs!$B$38)*D425+SQRT(1-Inputs!$B$38)*_xlfn.NORM.S.INV(RAND())</f>
        <v>-1.1215565589562158</v>
      </c>
      <c r="P425" s="24">
        <f ca="1">SQRT(Inputs!$B$38)*E425+SQRT(1-Inputs!$B$38)*_xlfn.NORM.S.INV(RAND())</f>
        <v>-5.1444013071739625E-2</v>
      </c>
      <c r="Q425" s="24">
        <f ca="1">SQRT(Inputs!$B$38)*F425+SQRT(1-Inputs!$B$38)*_xlfn.NORM.S.INV(RAND())</f>
        <v>0.96141550971844503</v>
      </c>
      <c r="R425" s="24">
        <f ca="1">SQRT(Inputs!$B$38)*G425+SQRT(1-Inputs!$B$38)*_xlfn.NORM.S.INV(RAND())</f>
        <v>0.25516647733669723</v>
      </c>
      <c r="S425" s="24">
        <f ca="1">SQRT(Inputs!$B$38)*H425+SQRT(1-Inputs!$B$38)*_xlfn.NORM.S.INV(RAND())</f>
        <v>1.4336405492543558E-2</v>
      </c>
      <c r="T425" s="24">
        <f ca="1">SQRT(Inputs!$B$38)*I425+SQRT(1-Inputs!$B$38)*_xlfn.NORM.S.INV(RAND())</f>
        <v>-1.1511163660840527</v>
      </c>
      <c r="U425" s="24">
        <f ca="1">SQRT(Inputs!$B$38)*J425+SQRT(1-Inputs!$B$38)*_xlfn.NORM.S.INV(RAND())</f>
        <v>1.0409786454817322</v>
      </c>
      <c r="V425" s="24">
        <f ca="1">SQRT(Inputs!$B$38)*K425+SQRT(1-Inputs!$B$38)*_xlfn.NORM.S.INV(RAND())</f>
        <v>0.31483290431502819</v>
      </c>
      <c r="W425" s="24">
        <f ca="1">SQRT(Inputs!$B$38)*L425+SQRT(1-Inputs!$B$38)*_xlfn.NORM.S.INV(RAND())</f>
        <v>0.9157268908185302</v>
      </c>
      <c r="X425" s="24">
        <f ca="1">SQRT(Inputs!$B$38)*M425+SQRT(1-Inputs!$B$38)*_xlfn.NORM.S.INV(RAND())</f>
        <v>-1.2676076137539613E-3</v>
      </c>
      <c r="Y425" s="24">
        <f ca="1">SQRT(Inputs!$B$38)*C425+SQRT(1-Inputs!$B$38)*_xlfn.NORM.S.INV(RAND())</f>
        <v>-1.2092622007945337</v>
      </c>
      <c r="Z425" s="24">
        <f ca="1">SQRT(Inputs!$B$38)*D425+SQRT(1-Inputs!$B$38)*_xlfn.NORM.S.INV(RAND())</f>
        <v>1.3243437345786711</v>
      </c>
      <c r="AA425" s="24">
        <f ca="1">SQRT(Inputs!$B$38)*E425+SQRT(1-Inputs!$B$38)*_xlfn.NORM.S.INV(RAND())</f>
        <v>0.65719137988153653</v>
      </c>
      <c r="AB425" s="24">
        <f ca="1">SQRT(Inputs!$B$38)*F425+SQRT(1-Inputs!$B$38)*_xlfn.NORM.S.INV(RAND())</f>
        <v>-0.67845604162045658</v>
      </c>
      <c r="AC425" s="24">
        <f ca="1">SQRT(Inputs!$B$38)*G425+SQRT(1-Inputs!$B$38)*_xlfn.NORM.S.INV(RAND())</f>
        <v>0.53903069682286719</v>
      </c>
      <c r="AD425" s="24">
        <f ca="1">SQRT(Inputs!$B$38)*H425+SQRT(1-Inputs!$B$38)*_xlfn.NORM.S.INV(RAND())</f>
        <v>-0.52213045721366169</v>
      </c>
      <c r="AE425" s="24">
        <f ca="1">SQRT(Inputs!$B$38)*I425+SQRT(1-Inputs!$B$38)*_xlfn.NORM.S.INV(RAND())</f>
        <v>-1.0601038213104774</v>
      </c>
      <c r="AF425" s="24">
        <f ca="1">SQRT(Inputs!$B$38)*J425+SQRT(1-Inputs!$B$38)*_xlfn.NORM.S.INV(RAND())</f>
        <v>-1.0753246621203867</v>
      </c>
      <c r="AG425" s="24">
        <f ca="1">SQRT(Inputs!$B$38)*K425+SQRT(1-Inputs!$B$38)*_xlfn.NORM.S.INV(RAND())</f>
        <v>0.22826717133193716</v>
      </c>
      <c r="AH425" s="24">
        <f ca="1">SQRT(Inputs!$B$38)*L425+SQRT(1-Inputs!$B$38)*_xlfn.NORM.S.INV(RAND())</f>
        <v>0.42094942883286768</v>
      </c>
      <c r="AI425" s="24">
        <f ca="1">SQRT(Inputs!$B$38)*M425+SQRT(1-Inputs!$B$38)*_xlfn.NORM.S.INV(RAND())</f>
        <v>1.2591834037411966</v>
      </c>
      <c r="AJ425" s="24">
        <f ca="1">SQRT(Inputs!$B$38)*C425+SQRT(1-Inputs!$B$38)*_xlfn.NORM.S.INV(RAND())</f>
        <v>0.87046256398192567</v>
      </c>
      <c r="AK425" s="24">
        <f ca="1">SQRT(Inputs!$B$38)*D425+SQRT(1-Inputs!$B$38)*_xlfn.NORM.S.INV(RAND())</f>
        <v>-0.78575627722289743</v>
      </c>
      <c r="AL425" s="24">
        <f ca="1">SQRT(Inputs!$B$38)*E425+SQRT(1-Inputs!$B$38)*_xlfn.NORM.S.INV(RAND())</f>
        <v>0.25281048542327877</v>
      </c>
      <c r="AM425" s="24">
        <f ca="1">SQRT(Inputs!$B$38)*F425+SQRT(1-Inputs!$B$38)*_xlfn.NORM.S.INV(RAND())</f>
        <v>0.45686449122680506</v>
      </c>
      <c r="AN425" s="24">
        <f ca="1">SQRT(Inputs!$B$38)*G425+SQRT(1-Inputs!$B$38)*_xlfn.NORM.S.INV(RAND())</f>
        <v>1.3532234775507577</v>
      </c>
      <c r="AO425" s="24">
        <f ca="1">SQRT(Inputs!$B$38)*H425+SQRT(1-Inputs!$B$38)*_xlfn.NORM.S.INV(RAND())</f>
        <v>0.3137360679806957</v>
      </c>
      <c r="AP425" s="24">
        <f ca="1">SQRT(Inputs!$B$38)*I425+SQRT(1-Inputs!$B$38)*_xlfn.NORM.S.INV(RAND())</f>
        <v>-0.75949837899624939</v>
      </c>
      <c r="AQ425" s="24">
        <f ca="1">SQRT(Inputs!$B$38)*J425+SQRT(1-Inputs!$B$38)*_xlfn.NORM.S.INV(RAND())</f>
        <v>0.22728625758804175</v>
      </c>
      <c r="AR425" s="24">
        <f ca="1">SQRT(Inputs!$B$38)*K425+SQRT(1-Inputs!$B$38)*_xlfn.NORM.S.INV(RAND())</f>
        <v>-0.40199648402224136</v>
      </c>
      <c r="AS425" s="24">
        <f ca="1">SQRT(Inputs!$B$38)*L425+SQRT(1-Inputs!$B$38)*_xlfn.NORM.S.INV(RAND())</f>
        <v>1.110502117126194</v>
      </c>
      <c r="AT425" s="24">
        <f ca="1">SQRT(Inputs!$B$38)*M425+SQRT(1-Inputs!$B$38)*_xlfn.NORM.S.INV(RAND())</f>
        <v>7.6727499721561981E-2</v>
      </c>
      <c r="AU425" s="15">
        <f ca="1">Inputs!$B$6*EXP($B$8-0.5*C$5^2+C$5*N425)</f>
        <v>6669.2673642333402</v>
      </c>
      <c r="AV425" s="15">
        <f t="shared" ca="1" si="219"/>
        <v>6883.9195116231976</v>
      </c>
      <c r="AW425" s="15">
        <f t="shared" ca="1" si="220"/>
        <v>8335.6790347415736</v>
      </c>
      <c r="AX425" s="15">
        <f t="shared" ca="1" si="221"/>
        <v>11475.856317792199</v>
      </c>
      <c r="AY425" s="15">
        <f t="shared" ca="1" si="222"/>
        <v>14448.897603342582</v>
      </c>
      <c r="AZ425" s="15">
        <f t="shared" ca="1" si="223"/>
        <v>17699.312225358422</v>
      </c>
      <c r="BA425" s="15">
        <f t="shared" ca="1" si="224"/>
        <v>19201.06129240886</v>
      </c>
      <c r="BB425" s="15">
        <f t="shared" ca="1" si="225"/>
        <v>26092.135447615641</v>
      </c>
      <c r="BC425" s="15">
        <f t="shared" ca="1" si="226"/>
        <v>32942.30861242114</v>
      </c>
      <c r="BD425" s="15">
        <f t="shared" ca="1" si="227"/>
        <v>43966.448166184309</v>
      </c>
      <c r="BE425" s="15">
        <f t="shared" ca="1" si="228"/>
        <v>53869.024189476389</v>
      </c>
      <c r="BF425" s="15">
        <f ca="1">Inputs!$B$13*EXP($B$9-0.5*C$6^2+C$6*Y425)</f>
        <v>10882.766835427743</v>
      </c>
      <c r="BG425" s="15">
        <f t="shared" ca="1" si="229"/>
        <v>16843.362264332587</v>
      </c>
      <c r="BH425" s="15">
        <f t="shared" ca="1" si="230"/>
        <v>22949.474375357382</v>
      </c>
      <c r="BI425" s="15">
        <f t="shared" ca="1" si="231"/>
        <v>25307.846961506024</v>
      </c>
      <c r="BJ425" s="15">
        <f t="shared" ca="1" si="232"/>
        <v>33532.565652895843</v>
      </c>
      <c r="BK425" s="15">
        <f t="shared" ca="1" si="233"/>
        <v>38330.950668392928</v>
      </c>
      <c r="BL425" s="15">
        <f t="shared" ca="1" si="234"/>
        <v>41041.049321760816</v>
      </c>
      <c r="BM425" s="15">
        <f t="shared" ca="1" si="235"/>
        <v>44139.903368950836</v>
      </c>
      <c r="BN425" s="15">
        <f t="shared" ca="1" si="236"/>
        <v>55792.037394651576</v>
      </c>
      <c r="BO425" s="15">
        <f t="shared" ca="1" si="237"/>
        <v>72088.836303542208</v>
      </c>
      <c r="BP425" s="15">
        <f t="shared" ca="1" si="238"/>
        <v>102333.26110799723</v>
      </c>
      <c r="BQ425" s="15">
        <f ca="1">Inputs!$B$20*EXP($B$10-0.5*C$7^2+C$7*AJ425)</f>
        <v>5841.0548698383245</v>
      </c>
      <c r="BR425" s="15">
        <f t="shared" ca="1" si="239"/>
        <v>6175.2689726736926</v>
      </c>
      <c r="BS425" s="15">
        <f t="shared" ca="1" si="240"/>
        <v>9093.206912703381</v>
      </c>
      <c r="BT425" s="15">
        <f t="shared" ca="1" si="241"/>
        <v>14133.938280552789</v>
      </c>
      <c r="BU425" s="15">
        <f t="shared" ca="1" si="242"/>
        <v>27176.524072845088</v>
      </c>
      <c r="BV425" s="15">
        <f t="shared" ca="1" si="243"/>
        <v>40579.707589949699</v>
      </c>
      <c r="BW425" s="15">
        <f t="shared" ca="1" si="244"/>
        <v>48218.039905905171</v>
      </c>
      <c r="BX425" s="15">
        <f t="shared" ca="1" si="245"/>
        <v>70584.695943678744</v>
      </c>
      <c r="BY425" s="15">
        <f t="shared" ca="1" si="246"/>
        <v>91579.638499137465</v>
      </c>
      <c r="BZ425" s="15">
        <f t="shared" ca="1" si="247"/>
        <v>157601.45673140642</v>
      </c>
      <c r="CA425" s="15">
        <f t="shared" ca="1" si="248"/>
        <v>224421.33007916377</v>
      </c>
      <c r="CB425" s="15">
        <f ca="1">(AU425*DCF!C$10-DCF!C$5*MAX(AU425*DCF!C$10,0)-MAX(AU425-Inputs!$B$6,0)/Inputs!$B$10)*DCF!C$6</f>
        <v>1030.9028900876338</v>
      </c>
      <c r="CC425" s="15">
        <f ca="1">(AV425*DCF!D$10-DCF!D$5*MAX(AV425*DCF!D$10,0)-MAX(AV425-AU425,0)/Inputs!$B$10)*DCF!D$6</f>
        <v>1625.571435639084</v>
      </c>
      <c r="CD425" s="15">
        <f ca="1">(AW425*DCF!E$10-DCF!E$5*MAX(AW425*DCF!E$10,0)-MAX(AW425-AV425,0)/Inputs!$B$10)*DCF!E$6</f>
        <v>1597.5792318761501</v>
      </c>
      <c r="CE425" s="15">
        <f ca="1">(AX425*DCF!F$10-DCF!F$5*MAX(AX425*DCF!F$10,0)-MAX(AX425-AW425,0)/Inputs!$B$10)*DCF!F$6</f>
        <v>1851.7681068170466</v>
      </c>
      <c r="CF425" s="15">
        <f ca="1">(AY425*DCF!G$10-DCF!G$5*MAX(AY425*DCF!G$10,0)-MAX(AY425-AX425,0)/Inputs!$B$10)*DCF!G$6</f>
        <v>2405.5787595991915</v>
      </c>
      <c r="CG425" s="15">
        <f ca="1">(AZ425*DCF!H$10-DCF!H$5*MAX(AZ425*DCF!H$10,0)-MAX(AZ425-AY425,0)/Inputs!$B$10)*DCF!H$6</f>
        <v>2859.1647764242953</v>
      </c>
      <c r="CH425" s="15">
        <f ca="1">(BA425*DCF!I$10-DCF!I$5*MAX(BA425*DCF!I$10,0)-MAX(BA425-AZ425,0)/Inputs!$B$10)*DCF!I$6</f>
        <v>3260.993977742251</v>
      </c>
      <c r="CI425" s="15">
        <f ca="1">(BB425*DCF!J$10-DCF!J$5*MAX(BB425*DCF!J$10,0)-MAX(BB425-BA425,0)/Inputs!$B$10)*DCF!J$6</f>
        <v>3433.2422525936649</v>
      </c>
      <c r="CJ425" s="15">
        <f ca="1">(BC425*DCF!K$10-DCF!K$5*MAX(BC425*DCF!K$10,0)-MAX(BC425-BB425,0)/Inputs!$B$10)*DCF!K$6</f>
        <v>4344.2626658023719</v>
      </c>
      <c r="CK425" s="15">
        <f ca="1">(BD425*DCF!L$10-DCF!L$5*MAX(BD425*DCF!L$10,0)-MAX(BD425-BC425,0)/Inputs!$B$10)*DCF!L$6</f>
        <v>5205.3767073190993</v>
      </c>
      <c r="CL425" s="15">
        <f ca="1">(BE425*DCF!M$10-DCF!M$5*MAX(BE425*DCF!M$10,0)-MAX(BE425-BD425,0)/Inputs!$B$10)*DCF!M$6</f>
        <v>6418.6475435135599</v>
      </c>
      <c r="CM425" s="15">
        <f ca="1">(BF425*DCF!C$28-DCF!C$5*MAX(BF425*DCF!C$28,0)-MAX(BF425-Inputs!$B$13,0)/Inputs!$B$17)*DCF!C$6</f>
        <v>3321.3490675947091</v>
      </c>
      <c r="CN425" s="15">
        <f ca="1">(BG425*DCF!D$28-DCF!D$5*MAX(BG425*DCF!D$28,0)-MAX(BG425-BF425,0)/Inputs!$B$17)*DCF!D$6</f>
        <v>3689.09036291959</v>
      </c>
      <c r="CO425" s="15">
        <f ca="1">(BH425*DCF!E$28-DCF!E$5*MAX(BH425*DCF!E$28,0)-MAX(BH425-BG425,0)/Inputs!$B$17)*DCF!E$6</f>
        <v>5296.2691438395241</v>
      </c>
      <c r="CP425" s="15">
        <f ca="1">(BI425*DCF!F$28-DCF!F$5*MAX(BI425*DCF!F$28,0)-MAX(BI425-BH425,0)/Inputs!$B$17)*DCF!F$6</f>
        <v>6441.034813301766</v>
      </c>
      <c r="CQ425" s="15">
        <f ca="1">(BJ425*DCF!G$28-DCF!G$5*MAX(BJ425*DCF!G$28,0)-MAX(BJ425-BI425,0)/Inputs!$B$17)*DCF!G$6</f>
        <v>7316.9621358943441</v>
      </c>
      <c r="CR425" s="15">
        <f ca="1">(BK425*DCF!H$28-DCF!H$5*MAX(BK425*DCF!H$28,0)-MAX(BK425-BJ425,0)/Inputs!$B$17)*DCF!H$6</f>
        <v>8734.1326235669403</v>
      </c>
      <c r="CS425" s="15">
        <f ca="1">(BL425*DCF!I$28-DCF!I$5*MAX(BL425*DCF!I$28,0)-MAX(BL425-BK425,0)/Inputs!$B$17)*DCF!I$6</f>
        <v>9261.9451528290592</v>
      </c>
      <c r="CT425" s="15">
        <f ca="1">(BM425*DCF!J$28-DCF!J$5*MAX(BM425*DCF!J$28,0)-MAX(BM425-BL425,0)/Inputs!$B$17)*DCF!J$6</f>
        <v>9435.9800554998092</v>
      </c>
      <c r="CU425" s="15">
        <f ca="1">(BN425*DCF!K$28-DCF!K$5*MAX(BN425*DCF!K$28,0)-MAX(BN425-BM425,0)/Inputs!$B$17)*DCF!K$6</f>
        <v>10355.111620161728</v>
      </c>
      <c r="CV425" s="15">
        <f ca="1">(BO425*DCF!L$28-DCF!L$5*MAX(BO425*DCF!L$28,0)-MAX(BO425-BN425,0)/Inputs!$B$17)*DCF!L$6</f>
        <v>12539.226006898172</v>
      </c>
      <c r="CW425" s="15">
        <f ca="1">(BP425*DCF!M$28-DCF!M$5*MAX(BP425*DCF!M$28,0)-MAX(BP425-BO425,0)/Inputs!$B$17)*DCF!M$6</f>
        <v>16092.67006162458</v>
      </c>
      <c r="CX425" s="15">
        <f ca="1">(BQ425*DCF!C$46-DCF!C$5*MAX(BQ425*DCF!C$46,0)-MAX(BQ425-Inputs!$B$20,0)/Inputs!$B$24)*DCF!C$6</f>
        <v>-2568.3982931905248</v>
      </c>
      <c r="CY425" s="15">
        <f ca="1">(BR425*DCF!D$46-DCF!D$5*MAX(BR425*DCF!D$46,0)-MAX(BR425-BQ425,0)/Inputs!$B$24)*DCF!D$6</f>
        <v>-1196.5807879522938</v>
      </c>
      <c r="CZ425" s="15">
        <f ca="1">(BS425*DCF!E$46-DCF!E$5*MAX(BS425*DCF!E$46,0)-MAX(BS425-BR425,0)/Inputs!$B$24)*DCF!E$6</f>
        <v>-2225.458356287033</v>
      </c>
      <c r="DA425" s="15">
        <f ca="1">(BT425*DCF!F$46-DCF!F$5*MAX(BT425*DCF!F$46,0)-MAX(BT425-BS425,0)/Inputs!$B$24)*DCF!F$6</f>
        <v>-2864.8123878725755</v>
      </c>
      <c r="DB425" s="15">
        <f ca="1">(BU425*DCF!G$46-DCF!G$5*MAX(BU425*DCF!G$46,0)-MAX(BU425-BT425,0)/Inputs!$B$24)*DCF!G$6</f>
        <v>-5301.432746051717</v>
      </c>
      <c r="DC425" s="15">
        <f ca="1">(BV425*DCF!H$46-DCF!H$5*MAX(BV425*DCF!H$46,0)-MAX(BV425-BU425,0)/Inputs!$B$24)*DCF!H$6</f>
        <v>-4164.9571552723355</v>
      </c>
      <c r="DD425" s="15">
        <f ca="1">(BW425*DCF!I$46-DCF!I$5*MAX(BW425*DCF!I$46,0)-MAX(BW425-BV425,0)/Inputs!$B$24)*DCF!I$6</f>
        <v>-1079.0553952730804</v>
      </c>
      <c r="DE425" s="15">
        <f ca="1">(BX425*DCF!J$46-DCF!J$5*MAX(BX425*DCF!J$46,0)-MAX(BX425-BW425,0)/Inputs!$B$24)*DCF!J$6</f>
        <v>-2970.4390143524038</v>
      </c>
      <c r="DF425" s="15">
        <f ca="1">(BY425*DCF!K$46-DCF!K$5*MAX(BY425*DCF!K$46,0)-MAX(BY425-BX425,0)/Inputs!$B$24)*DCF!K$6</f>
        <v>88.13261018356404</v>
      </c>
      <c r="DG425" s="15">
        <f ca="1">(BZ425*DCF!L$46-DCF!L$5*MAX(BZ425*DCF!L$46,0)-MAX(BZ425-BY425,0)/Inputs!$B$24)*DCF!L$6</f>
        <v>-4046.6966963127975</v>
      </c>
      <c r="DH425" s="15">
        <f ca="1">(CA425*DCF!M$46-DCF!M$5*MAX(CA425*DCF!M$46,0)-MAX(CA425-BZ425,0)/Inputs!$B$24)*DCF!M$6</f>
        <v>3624.6425934316835</v>
      </c>
      <c r="DI425" s="15">
        <f ca="1">SUM(CB425:CL425)+BE425*DCF!M$10*(1+Inputs!$B$30)*(1-Inputs!$B$33)*(1-Inputs!$B$30/Inputs!$B$31)/(Inputs!$B$29-Inputs!$B$30)*DCF!M$6</f>
        <v>183951.29501082673</v>
      </c>
      <c r="DJ425" s="15">
        <f ca="1">SUM(CM425:CW425)+BP425*DCF!M$28*(1+Inputs!$B$30)*(1-Inputs!$B$33)*(1-Inputs!$B$30/Inputs!$B$31)/(Inputs!$B$29-Inputs!$B$30)*DCF!M$6</f>
        <v>472210.19621858717</v>
      </c>
      <c r="DK425" s="15">
        <f ca="1">SUM(CX425:DH425)+CA425*DCF!M$46*(1+Inputs!$B$30)*(1-Inputs!$B$33)*(1-Inputs!$B$30/Inputs!$B$31)/(Inputs!$B$29-Inputs!$B$30)*DCF!M$6</f>
        <v>324276.90507948172</v>
      </c>
      <c r="DM425" s="15">
        <f ca="1">DI425+DJ425+DK425+Inputs!$B$34+Inputs!$B$36-Inputs!$B$35</f>
        <v>1057289.3963088957</v>
      </c>
    </row>
    <row r="426" spans="1:117" x14ac:dyDescent="0.75">
      <c r="A426" s="11">
        <v>413</v>
      </c>
      <c r="C426" s="24">
        <f t="shared" ca="1" si="251"/>
        <v>1.1951345748380879</v>
      </c>
      <c r="D426" s="24">
        <f t="shared" ca="1" si="251"/>
        <v>-0.14368855238631623</v>
      </c>
      <c r="E426" s="24">
        <f t="shared" ca="1" si="251"/>
        <v>2.319505512909446</v>
      </c>
      <c r="F426" s="24">
        <f t="shared" ca="1" si="251"/>
        <v>0.51212023066868184</v>
      </c>
      <c r="G426" s="24">
        <f t="shared" ca="1" si="251"/>
        <v>-1.2169290439643858</v>
      </c>
      <c r="H426" s="24">
        <f t="shared" ca="1" si="251"/>
        <v>-1.0700970738799835</v>
      </c>
      <c r="I426" s="24">
        <f t="shared" ca="1" si="251"/>
        <v>0.67876089126424677</v>
      </c>
      <c r="J426" s="24">
        <f t="shared" ca="1" si="251"/>
        <v>0.16380603899719307</v>
      </c>
      <c r="K426" s="24">
        <f t="shared" ca="1" si="251"/>
        <v>-1.4374258592954983</v>
      </c>
      <c r="L426" s="24">
        <f t="shared" ca="1" si="251"/>
        <v>0.23332727940383843</v>
      </c>
      <c r="M426" s="24">
        <f t="shared" ca="1" si="251"/>
        <v>7.4199642701606866E-2</v>
      </c>
      <c r="N426" s="24">
        <f ca="1">SQRT(Inputs!$B$38)*C426+SQRT(1-Inputs!$B$38)*_xlfn.NORM.S.INV(RAND())</f>
        <v>7.0634458481193541E-2</v>
      </c>
      <c r="O426" s="24">
        <f ca="1">SQRT(Inputs!$B$38)*D426+SQRT(1-Inputs!$B$38)*_xlfn.NORM.S.INV(RAND())</f>
        <v>8.921708028428052E-2</v>
      </c>
      <c r="P426" s="24">
        <f ca="1">SQRT(Inputs!$B$38)*E426+SQRT(1-Inputs!$B$38)*_xlfn.NORM.S.INV(RAND())</f>
        <v>1.6627361868689894</v>
      </c>
      <c r="Q426" s="24">
        <f ca="1">SQRT(Inputs!$B$38)*F426+SQRT(1-Inputs!$B$38)*_xlfn.NORM.S.INV(RAND())</f>
        <v>0.26965858587477387</v>
      </c>
      <c r="R426" s="24">
        <f ca="1">SQRT(Inputs!$B$38)*G426+SQRT(1-Inputs!$B$38)*_xlfn.NORM.S.INV(RAND())</f>
        <v>-0.30902230874971626</v>
      </c>
      <c r="S426" s="24">
        <f ca="1">SQRT(Inputs!$B$38)*H426+SQRT(1-Inputs!$B$38)*_xlfn.NORM.S.INV(RAND())</f>
        <v>-0.58458482974285364</v>
      </c>
      <c r="T426" s="24">
        <f ca="1">SQRT(Inputs!$B$38)*I426+SQRT(1-Inputs!$B$38)*_xlfn.NORM.S.INV(RAND())</f>
        <v>-7.7251409643761038E-2</v>
      </c>
      <c r="U426" s="24">
        <f ca="1">SQRT(Inputs!$B$38)*J426+SQRT(1-Inputs!$B$38)*_xlfn.NORM.S.INV(RAND())</f>
        <v>0.18581900607288604</v>
      </c>
      <c r="V426" s="24">
        <f ca="1">SQRT(Inputs!$B$38)*K426+SQRT(1-Inputs!$B$38)*_xlfn.NORM.S.INV(RAND())</f>
        <v>-0.99889549048475779</v>
      </c>
      <c r="W426" s="24">
        <f ca="1">SQRT(Inputs!$B$38)*L426+SQRT(1-Inputs!$B$38)*_xlfn.NORM.S.INV(RAND())</f>
        <v>1.0807437725103746</v>
      </c>
      <c r="X426" s="24">
        <f ca="1">SQRT(Inputs!$B$38)*M426+SQRT(1-Inputs!$B$38)*_xlfn.NORM.S.INV(RAND())</f>
        <v>1.0163741314161208</v>
      </c>
      <c r="Y426" s="24">
        <f ca="1">SQRT(Inputs!$B$38)*C426+SQRT(1-Inputs!$B$38)*_xlfn.NORM.S.INV(RAND())</f>
        <v>0.94066961409499505</v>
      </c>
      <c r="Z426" s="24">
        <f ca="1">SQRT(Inputs!$B$38)*D426+SQRT(1-Inputs!$B$38)*_xlfn.NORM.S.INV(RAND())</f>
        <v>-7.966599293198949E-2</v>
      </c>
      <c r="AA426" s="24">
        <f ca="1">SQRT(Inputs!$B$38)*E426+SQRT(1-Inputs!$B$38)*_xlfn.NORM.S.INV(RAND())</f>
        <v>1.272400860204147</v>
      </c>
      <c r="AB426" s="24">
        <f ca="1">SQRT(Inputs!$B$38)*F426+SQRT(1-Inputs!$B$38)*_xlfn.NORM.S.INV(RAND())</f>
        <v>-0.79116629591393939</v>
      </c>
      <c r="AC426" s="24">
        <f ca="1">SQRT(Inputs!$B$38)*G426+SQRT(1-Inputs!$B$38)*_xlfn.NORM.S.INV(RAND())</f>
        <v>-0.62228045240607033</v>
      </c>
      <c r="AD426" s="24">
        <f ca="1">SQRT(Inputs!$B$38)*H426+SQRT(1-Inputs!$B$38)*_xlfn.NORM.S.INV(RAND())</f>
        <v>-0.73440133780151773</v>
      </c>
      <c r="AE426" s="24">
        <f ca="1">SQRT(Inputs!$B$38)*I426+SQRT(1-Inputs!$B$38)*_xlfn.NORM.S.INV(RAND())</f>
        <v>0.55556845649084385</v>
      </c>
      <c r="AF426" s="24">
        <f ca="1">SQRT(Inputs!$B$38)*J426+SQRT(1-Inputs!$B$38)*_xlfn.NORM.S.INV(RAND())</f>
        <v>-0.36680224797490302</v>
      </c>
      <c r="AG426" s="24">
        <f ca="1">SQRT(Inputs!$B$38)*K426+SQRT(1-Inputs!$B$38)*_xlfn.NORM.S.INV(RAND())</f>
        <v>-1.3583262208252851</v>
      </c>
      <c r="AH426" s="24">
        <f ca="1">SQRT(Inputs!$B$38)*L426+SQRT(1-Inputs!$B$38)*_xlfn.NORM.S.INV(RAND())</f>
        <v>0.80722640805055557</v>
      </c>
      <c r="AI426" s="24">
        <f ca="1">SQRT(Inputs!$B$38)*M426+SQRT(1-Inputs!$B$38)*_xlfn.NORM.S.INV(RAND())</f>
        <v>-2.1342145130792076</v>
      </c>
      <c r="AJ426" s="24">
        <f ca="1">SQRT(Inputs!$B$38)*C426+SQRT(1-Inputs!$B$38)*_xlfn.NORM.S.INV(RAND())</f>
        <v>0.33993322035948909</v>
      </c>
      <c r="AK426" s="24">
        <f ca="1">SQRT(Inputs!$B$38)*D426+SQRT(1-Inputs!$B$38)*_xlfn.NORM.S.INV(RAND())</f>
        <v>-0.94189547638582805</v>
      </c>
      <c r="AL426" s="24">
        <f ca="1">SQRT(Inputs!$B$38)*E426+SQRT(1-Inputs!$B$38)*_xlfn.NORM.S.INV(RAND())</f>
        <v>2.2282852434163321</v>
      </c>
      <c r="AM426" s="24">
        <f ca="1">SQRT(Inputs!$B$38)*F426+SQRT(1-Inputs!$B$38)*_xlfn.NORM.S.INV(RAND())</f>
        <v>0.90475035851019925</v>
      </c>
      <c r="AN426" s="24">
        <f ca="1">SQRT(Inputs!$B$38)*G426+SQRT(1-Inputs!$B$38)*_xlfn.NORM.S.INV(RAND())</f>
        <v>-1.0057812861615809</v>
      </c>
      <c r="AO426" s="24">
        <f ca="1">SQRT(Inputs!$B$38)*H426+SQRT(1-Inputs!$B$38)*_xlfn.NORM.S.INV(RAND())</f>
        <v>0.18200051557412777</v>
      </c>
      <c r="AP426" s="24">
        <f ca="1">SQRT(Inputs!$B$38)*I426+SQRT(1-Inputs!$B$38)*_xlfn.NORM.S.INV(RAND())</f>
        <v>0.36171416216008651</v>
      </c>
      <c r="AQ426" s="24">
        <f ca="1">SQRT(Inputs!$B$38)*J426+SQRT(1-Inputs!$B$38)*_xlfn.NORM.S.INV(RAND())</f>
        <v>-2.59899614479564E-3</v>
      </c>
      <c r="AR426" s="24">
        <f ca="1">SQRT(Inputs!$B$38)*K426+SQRT(1-Inputs!$B$38)*_xlfn.NORM.S.INV(RAND())</f>
        <v>-0.98483798465407424</v>
      </c>
      <c r="AS426" s="24">
        <f ca="1">SQRT(Inputs!$B$38)*L426+SQRT(1-Inputs!$B$38)*_xlfn.NORM.S.INV(RAND())</f>
        <v>0.53182549431512904</v>
      </c>
      <c r="AT426" s="24">
        <f ca="1">SQRT(Inputs!$B$38)*M426+SQRT(1-Inputs!$B$38)*_xlfn.NORM.S.INV(RAND())</f>
        <v>1.7310060413008259</v>
      </c>
      <c r="AU426" s="15">
        <f ca="1">Inputs!$B$6*EXP($B$8-0.5*C$5^2+C$5*N426)</f>
        <v>5019.3023714863393</v>
      </c>
      <c r="AV426" s="15">
        <f t="shared" ca="1" si="219"/>
        <v>6190.3498412145254</v>
      </c>
      <c r="AW426" s="15">
        <f t="shared" ca="1" si="220"/>
        <v>9445.6943830330856</v>
      </c>
      <c r="AX426" s="15">
        <f t="shared" ca="1" si="221"/>
        <v>11927.375469985478</v>
      </c>
      <c r="AY426" s="15">
        <f t="shared" ca="1" si="222"/>
        <v>14059.783848647858</v>
      </c>
      <c r="AZ426" s="15">
        <f t="shared" ca="1" si="223"/>
        <v>16123.427092672502</v>
      </c>
      <c r="BA426" s="15">
        <f t="shared" ca="1" si="224"/>
        <v>19572.06834198178</v>
      </c>
      <c r="BB426" s="15">
        <f t="shared" ca="1" si="225"/>
        <v>24412.461293029173</v>
      </c>
      <c r="BC426" s="15">
        <f t="shared" ca="1" si="226"/>
        <v>27150.71869684886</v>
      </c>
      <c r="BD426" s="15">
        <f t="shared" ca="1" si="227"/>
        <v>36800.341397215576</v>
      </c>
      <c r="BE426" s="15">
        <f t="shared" ca="1" si="228"/>
        <v>49467.855471848583</v>
      </c>
      <c r="BF426" s="15">
        <f ca="1">Inputs!$B$13*EXP($B$9-0.5*C$6^2+C$6*Y426)</f>
        <v>16666.480231343747</v>
      </c>
      <c r="BG426" s="15">
        <f t="shared" ca="1" si="229"/>
        <v>20022.134537692935</v>
      </c>
      <c r="BH426" s="15">
        <f t="shared" ca="1" si="230"/>
        <v>30211.233215394652</v>
      </c>
      <c r="BI426" s="15">
        <f t="shared" ca="1" si="231"/>
        <v>32742.861988150242</v>
      </c>
      <c r="BJ426" s="15">
        <f t="shared" ca="1" si="232"/>
        <v>36696.806712068101</v>
      </c>
      <c r="BK426" s="15">
        <f t="shared" ca="1" si="233"/>
        <v>40753.066442598392</v>
      </c>
      <c r="BL426" s="15">
        <f t="shared" ca="1" si="234"/>
        <v>53797.327310522465</v>
      </c>
      <c r="BM426" s="15">
        <f t="shared" ca="1" si="235"/>
        <v>63182.872326565281</v>
      </c>
      <c r="BN426" s="15">
        <f t="shared" ca="1" si="236"/>
        <v>66033.976922368311</v>
      </c>
      <c r="BO426" s="15">
        <f t="shared" ca="1" si="237"/>
        <v>89240.803532068647</v>
      </c>
      <c r="BP426" s="15">
        <f t="shared" ca="1" si="238"/>
        <v>86246.910443068307</v>
      </c>
      <c r="BQ426" s="15">
        <f ca="1">Inputs!$B$20*EXP($B$10-0.5*C$7^2+C$7*AJ426)</f>
        <v>4839.1633060018357</v>
      </c>
      <c r="BR426" s="15">
        <f t="shared" ca="1" si="239"/>
        <v>4868.5501262729103</v>
      </c>
      <c r="BS426" s="15">
        <f t="shared" ca="1" si="240"/>
        <v>12643.37643889169</v>
      </c>
      <c r="BT426" s="15">
        <f t="shared" ca="1" si="241"/>
        <v>22102.254425883562</v>
      </c>
      <c r="BU426" s="15">
        <f t="shared" ca="1" si="242"/>
        <v>24014.221082948054</v>
      </c>
      <c r="BV426" s="15">
        <f t="shared" ca="1" si="243"/>
        <v>34809.174398777403</v>
      </c>
      <c r="BW426" s="15">
        <f t="shared" ca="1" si="244"/>
        <v>52438.961852705179</v>
      </c>
      <c r="BX426" s="15">
        <f t="shared" ca="1" si="245"/>
        <v>73306.108603367175</v>
      </c>
      <c r="BY426" s="15">
        <f t="shared" ca="1" si="246"/>
        <v>85074.518827222681</v>
      </c>
      <c r="BZ426" s="15">
        <f t="shared" ca="1" si="247"/>
        <v>131631.67621880953</v>
      </c>
      <c r="CA426" s="15">
        <f t="shared" ca="1" si="248"/>
        <v>251496.75731550218</v>
      </c>
      <c r="CB426" s="15">
        <f ca="1">(AU426*DCF!C$10-DCF!C$5*MAX(AU426*DCF!C$10,0)-MAX(AU426-Inputs!$B$6,0)/Inputs!$B$10)*DCF!C$6</f>
        <v>1042.6674345770375</v>
      </c>
      <c r="CC426" s="15">
        <f ca="1">(AV426*DCF!D$10-DCF!D$5*MAX(AV426*DCF!D$10,0)-MAX(AV426-AU426,0)/Inputs!$B$10)*DCF!D$6</f>
        <v>1223.3265585487889</v>
      </c>
      <c r="CD426" s="15">
        <f ca="1">(AW426*DCF!E$10-DCF!E$5*MAX(AW426*DCF!E$10,0)-MAX(AW426-AV426,0)/Inputs!$B$10)*DCF!E$6</f>
        <v>1447.6220701472512</v>
      </c>
      <c r="CE426" s="15">
        <f ca="1">(AX426*DCF!F$10-DCF!F$5*MAX(AX426*DCF!F$10,0)-MAX(AX426-AW426,0)/Inputs!$B$10)*DCF!F$6</f>
        <v>2087.3507505349553</v>
      </c>
      <c r="CF426" s="15">
        <f ca="1">(AY426*DCF!G$10-DCF!G$5*MAX(AY426*DCF!G$10,0)-MAX(AY426-AX426,0)/Inputs!$B$10)*DCF!G$6</f>
        <v>2486.9899925387363</v>
      </c>
      <c r="CG426" s="15">
        <f ca="1">(AZ426*DCF!H$10-DCF!H$5*MAX(AZ426*DCF!H$10,0)-MAX(AZ426-AY426,0)/Inputs!$B$10)*DCF!H$6</f>
        <v>2763.9380814118858</v>
      </c>
      <c r="CH426" s="15">
        <f ca="1">(BA426*DCF!I$10-DCF!I$5*MAX(BA426*DCF!I$10,0)-MAX(BA426-AZ426,0)/Inputs!$B$10)*DCF!I$6</f>
        <v>3009.4049004962453</v>
      </c>
      <c r="CI426" s="15">
        <f ca="1">(BB426*DCF!J$10-DCF!J$5*MAX(BB426*DCF!J$10,0)-MAX(BB426-BA426,0)/Inputs!$B$10)*DCF!J$6</f>
        <v>3455.7532142543841</v>
      </c>
      <c r="CJ426" s="15">
        <f ca="1">(BC426*DCF!K$10-DCF!K$5*MAX(BC426*DCF!K$10,0)-MAX(BC426-BB426,0)/Inputs!$B$10)*DCF!K$6</f>
        <v>3987.5153145448153</v>
      </c>
      <c r="CK426" s="15">
        <f ca="1">(BD426*DCF!L$10-DCF!L$5*MAX(BD426*DCF!L$10,0)-MAX(BD426-BC426,0)/Inputs!$B$10)*DCF!L$6</f>
        <v>4302.3388206186783</v>
      </c>
      <c r="CL426" s="15">
        <f ca="1">(BE426*DCF!M$10-DCF!M$5*MAX(BE426*DCF!M$10,0)-MAX(BE426-BD426,0)/Inputs!$B$10)*DCF!M$6</f>
        <v>5467.2843191963202</v>
      </c>
      <c r="CM426" s="15">
        <f ca="1">(BF426*DCF!C$28-DCF!C$5*MAX(BF426*DCF!C$28,0)-MAX(BF426-Inputs!$B$13,0)/Inputs!$B$17)*DCF!C$6</f>
        <v>3867.2209665399414</v>
      </c>
      <c r="CN426" s="15">
        <f ca="1">(BG426*DCF!D$28-DCF!D$5*MAX(BG426*DCF!D$28,0)-MAX(BG426-BF426,0)/Inputs!$B$17)*DCF!D$6</f>
        <v>5181.0654890351498</v>
      </c>
      <c r="CO426" s="15">
        <f ca="1">(BH426*DCF!E$28-DCF!E$5*MAX(BH426*DCF!E$28,0)-MAX(BH426-BG426,0)/Inputs!$B$17)*DCF!E$6</f>
        <v>6548.2281025652919</v>
      </c>
      <c r="CP426" s="15">
        <f ca="1">(BI426*DCF!F$28-DCF!F$5*MAX(BI426*DCF!F$28,0)-MAX(BI426-BH426,0)/Inputs!$B$17)*DCF!F$6</f>
        <v>8427.9015210325997</v>
      </c>
      <c r="CQ426" s="15">
        <f ca="1">(BJ426*DCF!G$28-DCF!G$5*MAX(BJ426*DCF!G$28,0)-MAX(BJ426-BI426,0)/Inputs!$B$17)*DCF!G$6</f>
        <v>8856.2504769578391</v>
      </c>
      <c r="CR426" s="15">
        <f ca="1">(BK426*DCF!H$28-DCF!H$5*MAX(BK426*DCF!H$28,0)-MAX(BK426-BJ426,0)/Inputs!$B$17)*DCF!H$6</f>
        <v>9448.4540196861089</v>
      </c>
      <c r="CS426" s="15">
        <f ca="1">(BL426*DCF!I$28-DCF!I$5*MAX(BL426*DCF!I$28,0)-MAX(BL426-BK426,0)/Inputs!$B$17)*DCF!I$6</f>
        <v>10778.353569397552</v>
      </c>
      <c r="CT426" s="15">
        <f ca="1">(BM426*DCF!J$28-DCF!J$5*MAX(BM426*DCF!J$28,0)-MAX(BM426-BL426,0)/Inputs!$B$17)*DCF!J$6</f>
        <v>12850.579144707695</v>
      </c>
      <c r="CU426" s="15">
        <f ca="1">(BN426*DCF!K$28-DCF!K$5*MAX(BN426*DCF!K$28,0)-MAX(BN426-BM426,0)/Inputs!$B$17)*DCF!K$6</f>
        <v>13596.046397703698</v>
      </c>
      <c r="CV426" s="15">
        <f ca="1">(BO426*DCF!L$28-DCF!L$5*MAX(BO426*DCF!L$28,0)-MAX(BO426-BN426,0)/Inputs!$B$17)*DCF!L$6</f>
        <v>15179.522329894948</v>
      </c>
      <c r="CW426" s="15">
        <f ca="1">(BP426*DCF!M$28-DCF!M$5*MAX(BP426*DCF!M$28,0)-MAX(BP426-BO426,0)/Inputs!$B$17)*DCF!M$6</f>
        <v>16227.406113426996</v>
      </c>
      <c r="CX426" s="15">
        <f ca="1">(BQ426*DCF!C$46-DCF!C$5*MAX(BQ426*DCF!C$46,0)-MAX(BQ426-Inputs!$B$20,0)/Inputs!$B$24)*DCF!C$6</f>
        <v>-1874.2470942275997</v>
      </c>
      <c r="CY426" s="15">
        <f ca="1">(BR426*DCF!D$46-DCF!D$5*MAX(BR426*DCF!D$46,0)-MAX(BR426-BQ426,0)/Inputs!$B$24)*DCF!D$6</f>
        <v>-843.48708277509127</v>
      </c>
      <c r="CZ426" s="15">
        <f ca="1">(BS426*DCF!E$46-DCF!E$5*MAX(BS426*DCF!E$46,0)-MAX(BS426-BR426,0)/Inputs!$B$24)*DCF!E$6</f>
        <v>-4559.7237725202731</v>
      </c>
      <c r="DA426" s="15">
        <f ca="1">(BT426*DCF!F$46-DCF!F$5*MAX(BT426*DCF!F$46,0)-MAX(BT426-BS426,0)/Inputs!$B$24)*DCF!F$6</f>
        <v>-5053.9024014120259</v>
      </c>
      <c r="DB426" s="15">
        <f ca="1">(BU426*DCF!G$46-DCF!G$5*MAX(BU426*DCF!G$46,0)-MAX(BU426-BT426,0)/Inputs!$B$24)*DCF!G$6</f>
        <v>-1450.9387585107302</v>
      </c>
      <c r="DC426" s="15">
        <f ca="1">(BV426*DCF!H$46-DCF!H$5*MAX(BV426*DCF!H$46,0)-MAX(BV426-BU426,0)/Inputs!$B$24)*DCF!H$6</f>
        <v>-3354.4656011176326</v>
      </c>
      <c r="DD426" s="15">
        <f ca="1">(BW426*DCF!I$46-DCF!I$5*MAX(BW426*DCF!I$46,0)-MAX(BW426-BV426,0)/Inputs!$B$24)*DCF!I$6</f>
        <v>-3849.7318122319989</v>
      </c>
      <c r="DE426" s="15">
        <f ca="1">(BX426*DCF!J$46-DCF!J$5*MAX(BX426*DCF!J$46,0)-MAX(BX426-BW426,0)/Inputs!$B$24)*DCF!J$6</f>
        <v>-2458.6379166636098</v>
      </c>
      <c r="DF426" s="15">
        <f ca="1">(BY426*DCF!K$46-DCF!K$5*MAX(BY426*DCF!K$46,0)-MAX(BY426-BX426,0)/Inputs!$B$24)*DCF!K$6</f>
        <v>1976.7931170054205</v>
      </c>
      <c r="DG426" s="15">
        <f ca="1">(BZ426*DCF!L$46-DCF!L$5*MAX(BZ426*DCF!L$46,0)-MAX(BZ426-BY426,0)/Inputs!$B$24)*DCF!L$6</f>
        <v>-1436.9500406464197</v>
      </c>
      <c r="DH426" s="15">
        <f ca="1">(CA426*DCF!M$46-DCF!M$5*MAX(CA426*DCF!M$46,0)-MAX(CA426-BZ426,0)/Inputs!$B$24)*DCF!M$6</f>
        <v>-5342.1796819077681</v>
      </c>
      <c r="DI426" s="15">
        <f ca="1">SUM(CB426:CL426)+BE426*DCF!M$10*(1+Inputs!$B$30)*(1-Inputs!$B$33)*(1-Inputs!$B$30/Inputs!$B$31)/(Inputs!$B$29-Inputs!$B$30)*DCF!M$6</f>
        <v>168943.88737969202</v>
      </c>
      <c r="DJ426" s="15">
        <f ca="1">SUM(CM426:CW426)+BP426*DCF!M$28*(1+Inputs!$B$30)*(1-Inputs!$B$33)*(1-Inputs!$B$30/Inputs!$B$31)/(Inputs!$B$29-Inputs!$B$30)*DCF!M$6</f>
        <v>430996.0844781209</v>
      </c>
      <c r="DK426" s="15">
        <f ca="1">SUM(CX426:DH426)+CA426*DCF!M$46*(1+Inputs!$B$30)*(1-Inputs!$B$33)*(1-Inputs!$B$30/Inputs!$B$31)/(Inputs!$B$29-Inputs!$B$30)*DCF!M$6</f>
        <v>360596.30746019527</v>
      </c>
      <c r="DM426" s="15">
        <f ca="1">DI426+DJ426+DK426+Inputs!$B$34+Inputs!$B$36-Inputs!$B$35</f>
        <v>1037387.2793180081</v>
      </c>
    </row>
    <row r="427" spans="1:117" x14ac:dyDescent="0.75">
      <c r="A427" s="11">
        <v>414</v>
      </c>
      <c r="C427" s="24">
        <f t="shared" ca="1" si="251"/>
        <v>1.6322530463829965</v>
      </c>
      <c r="D427" s="24">
        <f t="shared" ca="1" si="251"/>
        <v>0.74157061294087889</v>
      </c>
      <c r="E427" s="24">
        <f t="shared" ca="1" si="251"/>
        <v>-0.20413179787180782</v>
      </c>
      <c r="F427" s="24">
        <f t="shared" ca="1" si="251"/>
        <v>1.7042776599791283</v>
      </c>
      <c r="G427" s="24">
        <f t="shared" ca="1" si="251"/>
        <v>-1.3959397808398804</v>
      </c>
      <c r="H427" s="24">
        <f t="shared" ca="1" si="251"/>
        <v>1.2503498250670297</v>
      </c>
      <c r="I427" s="24">
        <f t="shared" ca="1" si="251"/>
        <v>-0.78305043083969406</v>
      </c>
      <c r="J427" s="24">
        <f t="shared" ca="1" si="251"/>
        <v>-0.35597710493243617</v>
      </c>
      <c r="K427" s="24">
        <f t="shared" ca="1" si="251"/>
        <v>2.6390991025731774</v>
      </c>
      <c r="L427" s="24">
        <f t="shared" ca="1" si="251"/>
        <v>0.17632530562128168</v>
      </c>
      <c r="M427" s="24">
        <f t="shared" ca="1" si="251"/>
        <v>-0.85369873466012414</v>
      </c>
      <c r="N427" s="24">
        <f ca="1">SQRT(Inputs!$B$38)*C427+SQRT(1-Inputs!$B$38)*_xlfn.NORM.S.INV(RAND())</f>
        <v>0.43966867749217348</v>
      </c>
      <c r="O427" s="24">
        <f ca="1">SQRT(Inputs!$B$38)*D427+SQRT(1-Inputs!$B$38)*_xlfn.NORM.S.INV(RAND())</f>
        <v>0.65194146880766246</v>
      </c>
      <c r="P427" s="24">
        <f ca="1">SQRT(Inputs!$B$38)*E427+SQRT(1-Inputs!$B$38)*_xlfn.NORM.S.INV(RAND())</f>
        <v>-0.92854000753891508</v>
      </c>
      <c r="Q427" s="24">
        <f ca="1">SQRT(Inputs!$B$38)*F427+SQRT(1-Inputs!$B$38)*_xlfn.NORM.S.INV(RAND())</f>
        <v>1.6411898342927698</v>
      </c>
      <c r="R427" s="24">
        <f ca="1">SQRT(Inputs!$B$38)*G427+SQRT(1-Inputs!$B$38)*_xlfn.NORM.S.INV(RAND())</f>
        <v>-0.42383458041395589</v>
      </c>
      <c r="S427" s="24">
        <f ca="1">SQRT(Inputs!$B$38)*H427+SQRT(1-Inputs!$B$38)*_xlfn.NORM.S.INV(RAND())</f>
        <v>0.15036208929711647</v>
      </c>
      <c r="T427" s="24">
        <f ca="1">SQRT(Inputs!$B$38)*I427+SQRT(1-Inputs!$B$38)*_xlfn.NORM.S.INV(RAND())</f>
        <v>-1.2818333453460764</v>
      </c>
      <c r="U427" s="24">
        <f ca="1">SQRT(Inputs!$B$38)*J427+SQRT(1-Inputs!$B$38)*_xlfn.NORM.S.INV(RAND())</f>
        <v>-0.26000460785644164</v>
      </c>
      <c r="V427" s="24">
        <f ca="1">SQRT(Inputs!$B$38)*K427+SQRT(1-Inputs!$B$38)*_xlfn.NORM.S.INV(RAND())</f>
        <v>1.661910146828762</v>
      </c>
      <c r="W427" s="24">
        <f ca="1">SQRT(Inputs!$B$38)*L427+SQRT(1-Inputs!$B$38)*_xlfn.NORM.S.INV(RAND())</f>
        <v>-0.26753676404959836</v>
      </c>
      <c r="X427" s="24">
        <f ca="1">SQRT(Inputs!$B$38)*M427+SQRT(1-Inputs!$B$38)*_xlfn.NORM.S.INV(RAND())</f>
        <v>3.9651717573653988E-2</v>
      </c>
      <c r="Y427" s="24">
        <f ca="1">SQRT(Inputs!$B$38)*C427+SQRT(1-Inputs!$B$38)*_xlfn.NORM.S.INV(RAND())</f>
        <v>0.3398088090971938</v>
      </c>
      <c r="Z427" s="24">
        <f ca="1">SQRT(Inputs!$B$38)*D427+SQRT(1-Inputs!$B$38)*_xlfn.NORM.S.INV(RAND())</f>
        <v>1.6495998657066455</v>
      </c>
      <c r="AA427" s="24">
        <f ca="1">SQRT(Inputs!$B$38)*E427+SQRT(1-Inputs!$B$38)*_xlfn.NORM.S.INV(RAND())</f>
        <v>1.5486927187565838</v>
      </c>
      <c r="AB427" s="24">
        <f ca="1">SQRT(Inputs!$B$38)*F427+SQRT(1-Inputs!$B$38)*_xlfn.NORM.S.INV(RAND())</f>
        <v>0.67952175353225575</v>
      </c>
      <c r="AC427" s="24">
        <f ca="1">SQRT(Inputs!$B$38)*G427+SQRT(1-Inputs!$B$38)*_xlfn.NORM.S.INV(RAND())</f>
        <v>-0.74238695003154509</v>
      </c>
      <c r="AD427" s="24">
        <f ca="1">SQRT(Inputs!$B$38)*H427+SQRT(1-Inputs!$B$38)*_xlfn.NORM.S.INV(RAND())</f>
        <v>-0.19731529868786413</v>
      </c>
      <c r="AE427" s="24">
        <f ca="1">SQRT(Inputs!$B$38)*I427+SQRT(1-Inputs!$B$38)*_xlfn.NORM.S.INV(RAND())</f>
        <v>0.69843969427504626</v>
      </c>
      <c r="AF427" s="24">
        <f ca="1">SQRT(Inputs!$B$38)*J427+SQRT(1-Inputs!$B$38)*_xlfn.NORM.S.INV(RAND())</f>
        <v>0.91003476690443064</v>
      </c>
      <c r="AG427" s="24">
        <f ca="1">SQRT(Inputs!$B$38)*K427+SQRT(1-Inputs!$B$38)*_xlfn.NORM.S.INV(RAND())</f>
        <v>2.167073745125748</v>
      </c>
      <c r="AH427" s="24">
        <f ca="1">SQRT(Inputs!$B$38)*L427+SQRT(1-Inputs!$B$38)*_xlfn.NORM.S.INV(RAND())</f>
        <v>1.5350016443317904E-3</v>
      </c>
      <c r="AI427" s="24">
        <f ca="1">SQRT(Inputs!$B$38)*M427+SQRT(1-Inputs!$B$38)*_xlfn.NORM.S.INV(RAND())</f>
        <v>-0.57637123973649185</v>
      </c>
      <c r="AJ427" s="24">
        <f ca="1">SQRT(Inputs!$B$38)*C427+SQRT(1-Inputs!$B$38)*_xlfn.NORM.S.INV(RAND())</f>
        <v>1.8793709955659206</v>
      </c>
      <c r="AK427" s="24">
        <f ca="1">SQRT(Inputs!$B$38)*D427+SQRT(1-Inputs!$B$38)*_xlfn.NORM.S.INV(RAND())</f>
        <v>0.74014277876363099</v>
      </c>
      <c r="AL427" s="24">
        <f ca="1">SQRT(Inputs!$B$38)*E427+SQRT(1-Inputs!$B$38)*_xlfn.NORM.S.INV(RAND())</f>
        <v>0.72216593055539979</v>
      </c>
      <c r="AM427" s="24">
        <f ca="1">SQRT(Inputs!$B$38)*F427+SQRT(1-Inputs!$B$38)*_xlfn.NORM.S.INV(RAND())</f>
        <v>0.14790590496422107</v>
      </c>
      <c r="AN427" s="24">
        <f ca="1">SQRT(Inputs!$B$38)*G427+SQRT(1-Inputs!$B$38)*_xlfn.NORM.S.INV(RAND())</f>
        <v>-1.8524786168727796</v>
      </c>
      <c r="AO427" s="24">
        <f ca="1">SQRT(Inputs!$B$38)*H427+SQRT(1-Inputs!$B$38)*_xlfn.NORM.S.INV(RAND())</f>
        <v>0.42877859066555662</v>
      </c>
      <c r="AP427" s="24">
        <f ca="1">SQRT(Inputs!$B$38)*I427+SQRT(1-Inputs!$B$38)*_xlfn.NORM.S.INV(RAND())</f>
        <v>-2.7689138193707068</v>
      </c>
      <c r="AQ427" s="24">
        <f ca="1">SQRT(Inputs!$B$38)*J427+SQRT(1-Inputs!$B$38)*_xlfn.NORM.S.INV(RAND())</f>
        <v>-0.35305359187554547</v>
      </c>
      <c r="AR427" s="24">
        <f ca="1">SQRT(Inputs!$B$38)*K427+SQRT(1-Inputs!$B$38)*_xlfn.NORM.S.INV(RAND())</f>
        <v>0.72335801214141437</v>
      </c>
      <c r="AS427" s="24">
        <f ca="1">SQRT(Inputs!$B$38)*L427+SQRT(1-Inputs!$B$38)*_xlfn.NORM.S.INV(RAND())</f>
        <v>-1.8573489156076906</v>
      </c>
      <c r="AT427" s="24">
        <f ca="1">SQRT(Inputs!$B$38)*M427+SQRT(1-Inputs!$B$38)*_xlfn.NORM.S.INV(RAND())</f>
        <v>-5.6251106716048715E-4</v>
      </c>
      <c r="AU427" s="15">
        <f ca="1">Inputs!$B$6*EXP($B$8-0.5*C$5^2+C$5*N427)</f>
        <v>5328.2755974482025</v>
      </c>
      <c r="AV427" s="15">
        <f t="shared" ca="1" si="219"/>
        <v>7138.2439524536294</v>
      </c>
      <c r="AW427" s="15">
        <f t="shared" ca="1" si="220"/>
        <v>7679.2344969070909</v>
      </c>
      <c r="AX427" s="15">
        <f t="shared" ca="1" si="221"/>
        <v>11509.196824521574</v>
      </c>
      <c r="AY427" s="15">
        <f t="shared" ca="1" si="222"/>
        <v>13386.142705973984</v>
      </c>
      <c r="AZ427" s="15">
        <f t="shared" ca="1" si="223"/>
        <v>16644.948471794567</v>
      </c>
      <c r="BA427" s="15">
        <f t="shared" ca="1" si="224"/>
        <v>17811.881731113896</v>
      </c>
      <c r="BB427" s="15">
        <f t="shared" ca="1" si="225"/>
        <v>21246.434230408922</v>
      </c>
      <c r="BC427" s="15">
        <f t="shared" ca="1" si="226"/>
        <v>30549.434029950142</v>
      </c>
      <c r="BD427" s="15">
        <f t="shared" ca="1" si="227"/>
        <v>36501.024494192498</v>
      </c>
      <c r="BE427" s="15">
        <f t="shared" ca="1" si="228"/>
        <v>44889.148974186181</v>
      </c>
      <c r="BF427" s="15">
        <f ca="1">Inputs!$B$13*EXP($B$9-0.5*C$6^2+C$6*Y427)</f>
        <v>14794.866518656845</v>
      </c>
      <c r="BG427" s="15">
        <f t="shared" ca="1" si="229"/>
        <v>24282.237012469472</v>
      </c>
      <c r="BH427" s="15">
        <f t="shared" ca="1" si="230"/>
        <v>38357.327233647367</v>
      </c>
      <c r="BI427" s="15">
        <f t="shared" ca="1" si="231"/>
        <v>52132.276785178321</v>
      </c>
      <c r="BJ427" s="15">
        <f t="shared" ca="1" si="232"/>
        <v>57424.797073207752</v>
      </c>
      <c r="BK427" s="15">
        <f t="shared" ca="1" si="233"/>
        <v>68609.995405634603</v>
      </c>
      <c r="BL427" s="15">
        <f t="shared" ca="1" si="234"/>
        <v>92263.244814921607</v>
      </c>
      <c r="BM427" s="15">
        <f t="shared" ca="1" si="235"/>
        <v>126985.59975275991</v>
      </c>
      <c r="BN427" s="15">
        <f t="shared" ca="1" si="236"/>
        <v>202487.71270854824</v>
      </c>
      <c r="BO427" s="15">
        <f t="shared" ca="1" si="237"/>
        <v>249184.70569085501</v>
      </c>
      <c r="BP427" s="15">
        <f t="shared" ca="1" si="238"/>
        <v>287311.86802315566</v>
      </c>
      <c r="BQ427" s="15">
        <f ca="1">Inputs!$B$20*EXP($B$10-0.5*C$7^2+C$7*AJ427)</f>
        <v>8354.1110887449177</v>
      </c>
      <c r="BR427" s="15">
        <f t="shared" ca="1" si="239"/>
        <v>14339.096597204692</v>
      </c>
      <c r="BS427" s="15">
        <f t="shared" ca="1" si="240"/>
        <v>24161.616654856443</v>
      </c>
      <c r="BT427" s="15">
        <f t="shared" ca="1" si="241"/>
        <v>34631.60557027602</v>
      </c>
      <c r="BU427" s="15">
        <f t="shared" ca="1" si="242"/>
        <v>30656.909599620558</v>
      </c>
      <c r="BV427" s="15">
        <f t="shared" ca="1" si="243"/>
        <v>46978.572803058727</v>
      </c>
      <c r="BW427" s="15">
        <f t="shared" ca="1" si="244"/>
        <v>36483.694746553439</v>
      </c>
      <c r="BX427" s="15">
        <f t="shared" ca="1" si="245"/>
        <v>47541.472819828079</v>
      </c>
      <c r="BY427" s="15">
        <f t="shared" ca="1" si="246"/>
        <v>76501.181753178244</v>
      </c>
      <c r="BZ427" s="15">
        <f t="shared" ca="1" si="247"/>
        <v>76292.547074378555</v>
      </c>
      <c r="CA427" s="15">
        <f t="shared" ca="1" si="248"/>
        <v>107157.16201459017</v>
      </c>
      <c r="CB427" s="15">
        <f ca="1">(AU427*DCF!C$10-DCF!C$5*MAX(AU427*DCF!C$10,0)-MAX(AU427-Inputs!$B$6,0)/Inputs!$B$10)*DCF!C$6</f>
        <v>1040.4644004042877</v>
      </c>
      <c r="CC427" s="15">
        <f ca="1">(AV427*DCF!D$10-DCF!D$5*MAX(AV427*DCF!D$10,0)-MAX(AV427-AU427,0)/Inputs!$B$10)*DCF!D$6</f>
        <v>1298.5851902641207</v>
      </c>
      <c r="CD427" s="15">
        <f ca="1">(AW427*DCF!E$10-DCF!E$5*MAX(AW427*DCF!E$10,0)-MAX(AW427-AV427,0)/Inputs!$B$10)*DCF!E$6</f>
        <v>1651.1595282741905</v>
      </c>
      <c r="CE427" s="15">
        <f ca="1">(AX427*DCF!F$10-DCF!F$5*MAX(AX427*DCF!F$10,0)-MAX(AX427-AW427,0)/Inputs!$B$10)*DCF!F$6</f>
        <v>1715.5191203050824</v>
      </c>
      <c r="CF427" s="15">
        <f ca="1">(AY427*DCF!G$10-DCF!G$5*MAX(AY427*DCF!G$10,0)-MAX(AY427-AX427,0)/Inputs!$B$10)*DCF!G$6</f>
        <v>2397.2973802784154</v>
      </c>
      <c r="CG427" s="15">
        <f ca="1">(AZ427*DCF!H$10-DCF!H$5*MAX(AZ427*DCF!H$10,0)-MAX(AZ427-AY427,0)/Inputs!$B$10)*DCF!H$6</f>
        <v>2652.9692993801173</v>
      </c>
      <c r="CH427" s="15">
        <f ca="1">(BA427*DCF!I$10-DCF!I$5*MAX(BA427*DCF!I$10,0)-MAX(BA427-AZ427,0)/Inputs!$B$10)*DCF!I$6</f>
        <v>3062.1630726718772</v>
      </c>
      <c r="CI427" s="15">
        <f ca="1">(BB427*DCF!J$10-DCF!J$5*MAX(BB427*DCF!J$10,0)-MAX(BB427-BA427,0)/Inputs!$B$10)*DCF!J$6</f>
        <v>3125.4875781710189</v>
      </c>
      <c r="CJ427" s="15">
        <f ca="1">(BC427*DCF!K$10-DCF!K$5*MAX(BC427*DCF!K$10,0)-MAX(BC427-BB427,0)/Inputs!$B$10)*DCF!K$6</f>
        <v>3615.6898978290583</v>
      </c>
      <c r="CK427" s="15">
        <f ca="1">(BD427*DCF!L$10-DCF!L$5*MAX(BD427*DCF!L$10,0)-MAX(BD427-BC427,0)/Inputs!$B$10)*DCF!L$6</f>
        <v>4735.4115843365771</v>
      </c>
      <c r="CL427" s="15">
        <f ca="1">(BE427*DCF!M$10-DCF!M$5*MAX(BE427*DCF!M$10,0)-MAX(BE427-BD427,0)/Inputs!$B$10)*DCF!M$6</f>
        <v>5332.3884231332577</v>
      </c>
      <c r="CM427" s="15">
        <f ca="1">(BF427*DCF!C$28-DCF!C$5*MAX(BF427*DCF!C$28,0)-MAX(BF427-Inputs!$B$13,0)/Inputs!$B$17)*DCF!C$6</f>
        <v>3728.2600873699748</v>
      </c>
      <c r="CN427" s="15">
        <f ca="1">(BG427*DCF!D$28-DCF!D$5*MAX(BG427*DCF!D$28,0)-MAX(BG427-BF427,0)/Inputs!$B$17)*DCF!D$6</f>
        <v>5127.5877223899242</v>
      </c>
      <c r="CO427" s="15">
        <f ca="1">(BH427*DCF!E$28-DCF!E$5*MAX(BH427*DCF!E$28,0)-MAX(BH427-BG427,0)/Inputs!$B$17)*DCF!E$6</f>
        <v>8089.4715381052692</v>
      </c>
      <c r="CP427" s="15">
        <f ca="1">(BI427*DCF!F$28-DCF!F$5*MAX(BI427*DCF!F$28,0)-MAX(BI427-BH427,0)/Inputs!$B$17)*DCF!F$6</f>
        <v>11644.5926424995</v>
      </c>
      <c r="CQ427" s="15">
        <f ca="1">(BJ427*DCF!G$28-DCF!G$5*MAX(BJ427*DCF!G$28,0)-MAX(BJ427-BI427,0)/Inputs!$B$17)*DCF!G$6</f>
        <v>14009.149652593609</v>
      </c>
      <c r="CR427" s="15">
        <f ca="1">(BK427*DCF!H$28-DCF!H$5*MAX(BK427*DCF!H$28,0)-MAX(BK427-BJ427,0)/Inputs!$B$17)*DCF!H$6</f>
        <v>15230.142894766395</v>
      </c>
      <c r="CS427" s="15">
        <f ca="1">(BL427*DCF!I$28-DCF!I$5*MAX(BL427*DCF!I$28,0)-MAX(BL427-BK427,0)/Inputs!$B$17)*DCF!I$6</f>
        <v>18301.015797451899</v>
      </c>
      <c r="CT427" s="15">
        <f ca="1">(BM427*DCF!J$28-DCF!J$5*MAX(BM427*DCF!J$28,0)-MAX(BM427-BL427,0)/Inputs!$B$17)*DCF!J$6</f>
        <v>23724.430011654735</v>
      </c>
      <c r="CU427" s="15">
        <f ca="1">(BN427*DCF!K$28-DCF!K$5*MAX(BN427*DCF!K$28,0)-MAX(BN427-BM427,0)/Inputs!$B$17)*DCF!K$6</f>
        <v>33514.00665905499</v>
      </c>
      <c r="CV427" s="15">
        <f ca="1">(BO427*DCF!L$28-DCF!L$5*MAX(BO427*DCF!L$28,0)-MAX(BO427-BN427,0)/Inputs!$B$17)*DCF!L$6</f>
        <v>44433.73651828149</v>
      </c>
      <c r="CW427" s="15">
        <f ca="1">(BP427*DCF!M$28-DCF!M$5*MAX(BP427*DCF!M$28,0)-MAX(BP427-BO427,0)/Inputs!$B$17)*DCF!M$6</f>
        <v>50072.534434126137</v>
      </c>
      <c r="CX427" s="15">
        <f ca="1">(BQ427*DCF!C$46-DCF!C$5*MAX(BQ427*DCF!C$46,0)-MAX(BQ427-Inputs!$B$20,0)/Inputs!$B$24)*DCF!C$6</f>
        <v>-4309.545788968765</v>
      </c>
      <c r="CY427" s="15">
        <f ca="1">(BR427*DCF!D$46-DCF!D$5*MAX(BR427*DCF!D$46,0)-MAX(BR427-BQ427,0)/Inputs!$B$24)*DCF!D$6</f>
        <v>-5001.09303365708</v>
      </c>
      <c r="CZ427" s="15">
        <f ca="1">(BS427*DCF!E$46-DCF!E$5*MAX(BS427*DCF!E$46,0)-MAX(BS427-BR427,0)/Inputs!$B$24)*DCF!E$6</f>
        <v>-6728.920234993775</v>
      </c>
      <c r="DA427" s="15">
        <f ca="1">(BT427*DCF!F$46-DCF!F$5*MAX(BT427*DCF!F$46,0)-MAX(BT427-BS427,0)/Inputs!$B$24)*DCF!F$6</f>
        <v>-6334.5464210427408</v>
      </c>
      <c r="DB427" s="15">
        <f ca="1">(BU427*DCF!G$46-DCF!G$5*MAX(BU427*DCF!G$46,0)-MAX(BU427-BT427,0)/Inputs!$B$24)*DCF!G$6</f>
        <v>-1031.2378682737153</v>
      </c>
      <c r="DC427" s="15">
        <f ca="1">(BV427*DCF!H$46-DCF!H$5*MAX(BV427*DCF!H$46,0)-MAX(BV427-BU427,0)/Inputs!$B$24)*DCF!H$6</f>
        <v>-5071.8568359787696</v>
      </c>
      <c r="DD427" s="15">
        <f ca="1">(BW427*DCF!I$46-DCF!I$5*MAX(BW427*DCF!I$46,0)-MAX(BW427-BV427,0)/Inputs!$B$24)*DCF!I$6</f>
        <v>842.60507023461855</v>
      </c>
      <c r="DE427" s="15">
        <f ca="1">(BX427*DCF!J$46-DCF!J$5*MAX(BX427*DCF!J$46,0)-MAX(BX427-BW427,0)/Inputs!$B$24)*DCF!J$6</f>
        <v>-938.10880825238871</v>
      </c>
      <c r="DF427" s="15">
        <f ca="1">(BY427*DCF!K$46-DCF!K$5*MAX(BY427*DCF!K$46,0)-MAX(BY427-BX427,0)/Inputs!$B$24)*DCF!K$6</f>
        <v>-2724.3546854685028</v>
      </c>
      <c r="DG427" s="15">
        <f ca="1">(BZ427*DCF!L$46-DCF!L$5*MAX(BZ427*DCF!L$46,0)-MAX(BZ427-BY427,0)/Inputs!$B$24)*DCF!L$6</f>
        <v>5273.751484560361</v>
      </c>
      <c r="DH427" s="15">
        <f ca="1">(CA427*DCF!M$46-DCF!M$5*MAX(CA427*DCF!M$46,0)-MAX(CA427-BZ427,0)/Inputs!$B$24)*DCF!M$6</f>
        <v>1948.2617830551983</v>
      </c>
      <c r="DI427" s="15">
        <f ca="1">SUM(CB427:CL427)+BE427*DCF!M$10*(1+Inputs!$B$30)*(1-Inputs!$B$33)*(1-Inputs!$B$30/Inputs!$B$31)/(Inputs!$B$29-Inputs!$B$30)*DCF!M$6</f>
        <v>155554.23066775122</v>
      </c>
      <c r="DJ427" s="15">
        <f ca="1">SUM(CM427:CW427)+BP427*DCF!M$28*(1+Inputs!$B$30)*(1-Inputs!$B$33)*(1-Inputs!$B$30/Inputs!$B$31)/(Inputs!$B$29-Inputs!$B$30)*DCF!M$6</f>
        <v>1293998.5653110594</v>
      </c>
      <c r="DK427" s="15">
        <f ca="1">SUM(CX427:DH427)+CA427*DCF!M$46*(1+Inputs!$B$30)*(1-Inputs!$B$33)*(1-Inputs!$B$30/Inputs!$B$31)/(Inputs!$B$29-Inputs!$B$30)*DCF!M$6</f>
        <v>141602.62071309041</v>
      </c>
      <c r="DM427" s="15">
        <f ca="1">DI427+DJ427+DK427+Inputs!$B$34+Inputs!$B$36-Inputs!$B$35</f>
        <v>1668006.4166919012</v>
      </c>
    </row>
    <row r="428" spans="1:117" x14ac:dyDescent="0.75">
      <c r="A428" s="11">
        <v>415</v>
      </c>
      <c r="C428" s="24">
        <f t="shared" ca="1" si="251"/>
        <v>-1.7615295132671458</v>
      </c>
      <c r="D428" s="24">
        <f t="shared" ca="1" si="251"/>
        <v>0.2641820756920929</v>
      </c>
      <c r="E428" s="24">
        <f t="shared" ca="1" si="251"/>
        <v>0.1277583972348699</v>
      </c>
      <c r="F428" s="24">
        <f t="shared" ca="1" si="251"/>
        <v>-2.0854221322183286</v>
      </c>
      <c r="G428" s="24">
        <f t="shared" ca="1" si="251"/>
        <v>0.67970808951441108</v>
      </c>
      <c r="H428" s="24">
        <f t="shared" ca="1" si="251"/>
        <v>-0.92420107661183803</v>
      </c>
      <c r="I428" s="24">
        <f t="shared" ca="1" si="251"/>
        <v>-0.71112958821637906</v>
      </c>
      <c r="J428" s="24">
        <f t="shared" ca="1" si="251"/>
        <v>-0.44028207010907594</v>
      </c>
      <c r="K428" s="24">
        <f t="shared" ca="1" si="251"/>
        <v>0.19180032344205641</v>
      </c>
      <c r="L428" s="24">
        <f t="shared" ca="1" si="251"/>
        <v>-0.16465335917412979</v>
      </c>
      <c r="M428" s="24">
        <f t="shared" ca="1" si="251"/>
        <v>0.74885663732942609</v>
      </c>
      <c r="N428" s="24">
        <f ca="1">SQRT(Inputs!$B$38)*C428+SQRT(1-Inputs!$B$38)*_xlfn.NORM.S.INV(RAND())</f>
        <v>-1.0638706957048336</v>
      </c>
      <c r="O428" s="24">
        <f ca="1">SQRT(Inputs!$B$38)*D428+SQRT(1-Inputs!$B$38)*_xlfn.NORM.S.INV(RAND())</f>
        <v>-0.13788273075722338</v>
      </c>
      <c r="P428" s="24">
        <f ca="1">SQRT(Inputs!$B$38)*E428+SQRT(1-Inputs!$B$38)*_xlfn.NORM.S.INV(RAND())</f>
        <v>-0.34029717441837715</v>
      </c>
      <c r="Q428" s="24">
        <f ca="1">SQRT(Inputs!$B$38)*F428+SQRT(1-Inputs!$B$38)*_xlfn.NORM.S.INV(RAND())</f>
        <v>-1.208134144143898</v>
      </c>
      <c r="R428" s="24">
        <f ca="1">SQRT(Inputs!$B$38)*G428+SQRT(1-Inputs!$B$38)*_xlfn.NORM.S.INV(RAND())</f>
        <v>-0.53931157714029776</v>
      </c>
      <c r="S428" s="24">
        <f ca="1">SQRT(Inputs!$B$38)*H428+SQRT(1-Inputs!$B$38)*_xlfn.NORM.S.INV(RAND())</f>
        <v>-1.3573864623035456</v>
      </c>
      <c r="T428" s="24">
        <f ca="1">SQRT(Inputs!$B$38)*I428+SQRT(1-Inputs!$B$38)*_xlfn.NORM.S.INV(RAND())</f>
        <v>-0.55410214546645475</v>
      </c>
      <c r="U428" s="24">
        <f ca="1">SQRT(Inputs!$B$38)*J428+SQRT(1-Inputs!$B$38)*_xlfn.NORM.S.INV(RAND())</f>
        <v>0.77063567515418963</v>
      </c>
      <c r="V428" s="24">
        <f ca="1">SQRT(Inputs!$B$38)*K428+SQRT(1-Inputs!$B$38)*_xlfn.NORM.S.INV(RAND())</f>
        <v>-0.26044296483686691</v>
      </c>
      <c r="W428" s="24">
        <f ca="1">SQRT(Inputs!$B$38)*L428+SQRT(1-Inputs!$B$38)*_xlfn.NORM.S.INV(RAND())</f>
        <v>-1.0986519367495204</v>
      </c>
      <c r="X428" s="24">
        <f ca="1">SQRT(Inputs!$B$38)*M428+SQRT(1-Inputs!$B$38)*_xlfn.NORM.S.INV(RAND())</f>
        <v>0.29648330423246316</v>
      </c>
      <c r="Y428" s="24">
        <f ca="1">SQRT(Inputs!$B$38)*C428+SQRT(1-Inputs!$B$38)*_xlfn.NORM.S.INV(RAND())</f>
        <v>-1.8705910256767502</v>
      </c>
      <c r="Z428" s="24">
        <f ca="1">SQRT(Inputs!$B$38)*D428+SQRT(1-Inputs!$B$38)*_xlfn.NORM.S.INV(RAND())</f>
        <v>-0.19294553581923748</v>
      </c>
      <c r="AA428" s="24">
        <f ca="1">SQRT(Inputs!$B$38)*E428+SQRT(1-Inputs!$B$38)*_xlfn.NORM.S.INV(RAND())</f>
        <v>8.4929937409722794E-2</v>
      </c>
      <c r="AB428" s="24">
        <f ca="1">SQRT(Inputs!$B$38)*F428+SQRT(1-Inputs!$B$38)*_xlfn.NORM.S.INV(RAND())</f>
        <v>-2.3356829561062744</v>
      </c>
      <c r="AC428" s="24">
        <f ca="1">SQRT(Inputs!$B$38)*G428+SQRT(1-Inputs!$B$38)*_xlfn.NORM.S.INV(RAND())</f>
        <v>-0.56619043830039673</v>
      </c>
      <c r="AD428" s="24">
        <f ca="1">SQRT(Inputs!$B$38)*H428+SQRT(1-Inputs!$B$38)*_xlfn.NORM.S.INV(RAND())</f>
        <v>1.4759553369905665</v>
      </c>
      <c r="AE428" s="24">
        <f ca="1">SQRT(Inputs!$B$38)*I428+SQRT(1-Inputs!$B$38)*_xlfn.NORM.S.INV(RAND())</f>
        <v>-2.3725799906760927</v>
      </c>
      <c r="AF428" s="24">
        <f ca="1">SQRT(Inputs!$B$38)*J428+SQRT(1-Inputs!$B$38)*_xlfn.NORM.S.INV(RAND())</f>
        <v>-0.44856898167994724</v>
      </c>
      <c r="AG428" s="24">
        <f ca="1">SQRT(Inputs!$B$38)*K428+SQRT(1-Inputs!$B$38)*_xlfn.NORM.S.INV(RAND())</f>
        <v>0.99586172594992028</v>
      </c>
      <c r="AH428" s="24">
        <f ca="1">SQRT(Inputs!$B$38)*L428+SQRT(1-Inputs!$B$38)*_xlfn.NORM.S.INV(RAND())</f>
        <v>-1.317284147918909</v>
      </c>
      <c r="AI428" s="24">
        <f ca="1">SQRT(Inputs!$B$38)*M428+SQRT(1-Inputs!$B$38)*_xlfn.NORM.S.INV(RAND())</f>
        <v>-0.183999932026983</v>
      </c>
      <c r="AJ428" s="24">
        <f ca="1">SQRT(Inputs!$B$38)*C428+SQRT(1-Inputs!$B$38)*_xlfn.NORM.S.INV(RAND())</f>
        <v>-2.7335868004596198E-2</v>
      </c>
      <c r="AK428" s="24">
        <f ca="1">SQRT(Inputs!$B$38)*D428+SQRT(1-Inputs!$B$38)*_xlfn.NORM.S.INV(RAND())</f>
        <v>0.23433558798094967</v>
      </c>
      <c r="AL428" s="24">
        <f ca="1">SQRT(Inputs!$B$38)*E428+SQRT(1-Inputs!$B$38)*_xlfn.NORM.S.INV(RAND())</f>
        <v>0.56672492688345577</v>
      </c>
      <c r="AM428" s="24">
        <f ca="1">SQRT(Inputs!$B$38)*F428+SQRT(1-Inputs!$B$38)*_xlfn.NORM.S.INV(RAND())</f>
        <v>-1.5624477858371937</v>
      </c>
      <c r="AN428" s="24">
        <f ca="1">SQRT(Inputs!$B$38)*G428+SQRT(1-Inputs!$B$38)*_xlfn.NORM.S.INV(RAND())</f>
        <v>0.67171066235938759</v>
      </c>
      <c r="AO428" s="24">
        <f ca="1">SQRT(Inputs!$B$38)*H428+SQRT(1-Inputs!$B$38)*_xlfn.NORM.S.INV(RAND())</f>
        <v>-0.44135013924846717</v>
      </c>
      <c r="AP428" s="24">
        <f ca="1">SQRT(Inputs!$B$38)*I428+SQRT(1-Inputs!$B$38)*_xlfn.NORM.S.INV(RAND())</f>
        <v>-1.692175251008746</v>
      </c>
      <c r="AQ428" s="24">
        <f ca="1">SQRT(Inputs!$B$38)*J428+SQRT(1-Inputs!$B$38)*_xlfn.NORM.S.INV(RAND())</f>
        <v>0.36778838972245564</v>
      </c>
      <c r="AR428" s="24">
        <f ca="1">SQRT(Inputs!$B$38)*K428+SQRT(1-Inputs!$B$38)*_xlfn.NORM.S.INV(RAND())</f>
        <v>-0.39424200265089032</v>
      </c>
      <c r="AS428" s="24">
        <f ca="1">SQRT(Inputs!$B$38)*L428+SQRT(1-Inputs!$B$38)*_xlfn.NORM.S.INV(RAND())</f>
        <v>1.0535574539934904</v>
      </c>
      <c r="AT428" s="24">
        <f ca="1">SQRT(Inputs!$B$38)*M428+SQRT(1-Inputs!$B$38)*_xlfn.NORM.S.INV(RAND())</f>
        <v>1.8810151433053535E-3</v>
      </c>
      <c r="AU428" s="15">
        <f ca="1">Inputs!$B$6*EXP($B$8-0.5*C$5^2+C$5*N428)</f>
        <v>4177.2165013890917</v>
      </c>
      <c r="AV428" s="15">
        <f t="shared" ca="1" si="219"/>
        <v>4982.6148500938598</v>
      </c>
      <c r="AW428" s="15">
        <f t="shared" ca="1" si="220"/>
        <v>5802.8592347695057</v>
      </c>
      <c r="AX428" s="15">
        <f t="shared" ca="1" si="221"/>
        <v>6092.1620946901867</v>
      </c>
      <c r="AY428" s="15">
        <f t="shared" ca="1" si="222"/>
        <v>6990.7673415148274</v>
      </c>
      <c r="AZ428" s="15">
        <f t="shared" ca="1" si="223"/>
        <v>7362.8321322635647</v>
      </c>
      <c r="BA428" s="15">
        <f t="shared" ca="1" si="224"/>
        <v>8502.5639401363223</v>
      </c>
      <c r="BB428" s="15">
        <f t="shared" ca="1" si="225"/>
        <v>11245.303579473091</v>
      </c>
      <c r="BC428" s="15">
        <f t="shared" ca="1" si="226"/>
        <v>13430.699966464994</v>
      </c>
      <c r="BD428" s="15">
        <f t="shared" ca="1" si="227"/>
        <v>14847.034722985703</v>
      </c>
      <c r="BE428" s="15">
        <f t="shared" ca="1" si="228"/>
        <v>18691.114143674677</v>
      </c>
      <c r="BF428" s="15">
        <f ca="1">Inputs!$B$13*EXP($B$9-0.5*C$6^2+C$6*Y428)</f>
        <v>9545.5359146723295</v>
      </c>
      <c r="BG428" s="15">
        <f t="shared" ca="1" si="229"/>
        <v>11235.433385816195</v>
      </c>
      <c r="BH428" s="15">
        <f t="shared" ca="1" si="230"/>
        <v>13922.37240200857</v>
      </c>
      <c r="BI428" s="15">
        <f t="shared" ca="1" si="231"/>
        <v>11896.414411968852</v>
      </c>
      <c r="BJ428" s="15">
        <f t="shared" ca="1" si="232"/>
        <v>13441.231047694557</v>
      </c>
      <c r="BK428" s="15">
        <f t="shared" ca="1" si="233"/>
        <v>20167.926326146771</v>
      </c>
      <c r="BL428" s="15">
        <f t="shared" ca="1" si="234"/>
        <v>18216.407351807342</v>
      </c>
      <c r="BM428" s="15">
        <f t="shared" ca="1" si="235"/>
        <v>21178.245018680831</v>
      </c>
      <c r="BN428" s="15">
        <f t="shared" ca="1" si="236"/>
        <v>29348.069929705569</v>
      </c>
      <c r="BO428" s="15">
        <f t="shared" ca="1" si="237"/>
        <v>30983.107659807054</v>
      </c>
      <c r="BP428" s="15">
        <f t="shared" ca="1" si="238"/>
        <v>37347.659764401556</v>
      </c>
      <c r="BQ428" s="15">
        <f ca="1">Inputs!$B$20*EXP($B$10-0.5*C$7^2+C$7*AJ428)</f>
        <v>4248.1255880504877</v>
      </c>
      <c r="BR428" s="15">
        <f t="shared" ca="1" si="239"/>
        <v>6209.4955750972431</v>
      </c>
      <c r="BS428" s="15">
        <f t="shared" ca="1" si="240"/>
        <v>10006.271108887018</v>
      </c>
      <c r="BT428" s="15">
        <f t="shared" ca="1" si="241"/>
        <v>9157.1273939823877</v>
      </c>
      <c r="BU428" s="15">
        <f t="shared" ca="1" si="242"/>
        <v>14930.432879877979</v>
      </c>
      <c r="BV428" s="15">
        <f t="shared" ca="1" si="243"/>
        <v>18806.384039540739</v>
      </c>
      <c r="BW428" s="15">
        <f t="shared" ca="1" si="244"/>
        <v>18343.240308132594</v>
      </c>
      <c r="BX428" s="15">
        <f t="shared" ca="1" si="245"/>
        <v>27619.120384125898</v>
      </c>
      <c r="BY428" s="15">
        <f t="shared" ca="1" si="246"/>
        <v>35887.44577889223</v>
      </c>
      <c r="BZ428" s="15">
        <f t="shared" ca="1" si="247"/>
        <v>61116.363192149474</v>
      </c>
      <c r="CA428" s="15">
        <f t="shared" ca="1" si="248"/>
        <v>85878.642272213416</v>
      </c>
      <c r="CB428" s="15">
        <f ca="1">(AU428*DCF!C$10-DCF!C$5*MAX(AU428*DCF!C$10,0)-MAX(AU428-Inputs!$B$6,0)/Inputs!$B$10)*DCF!C$6</f>
        <v>1048.6716569249093</v>
      </c>
      <c r="CC428" s="15">
        <f ca="1">(AV428*DCF!D$10-DCF!D$5*MAX(AV428*DCF!D$10,0)-MAX(AV428-AU428,0)/Inputs!$B$10)*DCF!D$6</f>
        <v>1018.1033050433532</v>
      </c>
      <c r="CD428" s="15">
        <f ca="1">(AW428*DCF!E$10-DCF!E$5*MAX(AW428*DCF!E$10,0)-MAX(AW428-AV428,0)/Inputs!$B$10)*DCF!E$6</f>
        <v>1155.0348204389209</v>
      </c>
      <c r="CE428" s="15">
        <f ca="1">(AX428*DCF!F$10-DCF!F$5*MAX(AX428*DCF!F$10,0)-MAX(AX428-AW428,0)/Inputs!$B$10)*DCF!F$6</f>
        <v>1269.7125238039173</v>
      </c>
      <c r="CF428" s="15">
        <f ca="1">(AY428*DCF!G$10-DCF!G$5*MAX(AY428*DCF!G$10,0)-MAX(AY428-AX428,0)/Inputs!$B$10)*DCF!G$6</f>
        <v>1267.6491862459629</v>
      </c>
      <c r="CG428" s="15">
        <f ca="1">(AZ428*DCF!H$10-DCF!H$5*MAX(AZ428*DCF!H$10,0)-MAX(AZ428-AY428,0)/Inputs!$B$10)*DCF!H$6</f>
        <v>1363.4323659647059</v>
      </c>
      <c r="CH428" s="15">
        <f ca="1">(BA428*DCF!I$10-DCF!I$5*MAX(BA428*DCF!I$10,0)-MAX(BA428-AZ428,0)/Inputs!$B$10)*DCF!I$6</f>
        <v>1366.1523083003049</v>
      </c>
      <c r="CI428" s="15">
        <f ca="1">(BB428*DCF!J$10-DCF!J$5*MAX(BB428*DCF!J$10,0)-MAX(BB428-BA428,0)/Inputs!$B$10)*DCF!J$6</f>
        <v>1514.1031913692257</v>
      </c>
      <c r="CJ428" s="15">
        <f ca="1">(BC428*DCF!K$10-DCF!K$5*MAX(BC428*DCF!K$10,0)-MAX(BC428-BB428,0)/Inputs!$B$10)*DCF!K$6</f>
        <v>1856.2047699853817</v>
      </c>
      <c r="CK428" s="15">
        <f ca="1">(BD428*DCF!L$10-DCF!L$5*MAX(BD428*DCF!L$10,0)-MAX(BD428-BC428,0)/Inputs!$B$10)*DCF!L$6</f>
        <v>2056.0601504769024</v>
      </c>
      <c r="CL428" s="15">
        <f ca="1">(BE428*DCF!M$10-DCF!M$5*MAX(BE428*DCF!M$10,0)-MAX(BE428-BD428,0)/Inputs!$B$10)*DCF!M$6</f>
        <v>2178.3415969797788</v>
      </c>
      <c r="CM428" s="15">
        <f ca="1">(BF428*DCF!C$28-DCF!C$5*MAX(BF428*DCF!C$28,0)-MAX(BF428-Inputs!$B$13,0)/Inputs!$B$17)*DCF!C$6</f>
        <v>2913.2349603116927</v>
      </c>
      <c r="CN428" s="15">
        <f ca="1">(BG428*DCF!D$28-DCF!D$5*MAX(BG428*DCF!D$28,0)-MAX(BG428-BF428,0)/Inputs!$B$17)*DCF!D$6</f>
        <v>2948.5616522707373</v>
      </c>
      <c r="CO428" s="15">
        <f ca="1">(BH428*DCF!E$28-DCF!E$5*MAX(BH428*DCF!E$28,0)-MAX(BH428-BG428,0)/Inputs!$B$17)*DCF!E$6</f>
        <v>3413.5050772246345</v>
      </c>
      <c r="CP428" s="15">
        <f ca="1">(BI428*DCF!F$28-DCF!F$5*MAX(BI428*DCF!F$28,0)-MAX(BI428-BH428,0)/Inputs!$B$17)*DCF!F$6</f>
        <v>3229.5631510335274</v>
      </c>
      <c r="CQ428" s="15">
        <f ca="1">(BJ428*DCF!G$28-DCF!G$5*MAX(BJ428*DCF!G$28,0)-MAX(BJ428-BI428,0)/Inputs!$B$17)*DCF!G$6</f>
        <v>3227.606476446349</v>
      </c>
      <c r="CR428" s="15">
        <f ca="1">(BK428*DCF!H$28-DCF!H$5*MAX(BK428*DCF!H$28,0)-MAX(BK428-BJ428,0)/Inputs!$B$17)*DCF!H$6</f>
        <v>3942.6110163887088</v>
      </c>
      <c r="CS428" s="15">
        <f ca="1">(BL428*DCF!I$28-DCF!I$5*MAX(BL428*DCF!I$28,0)-MAX(BL428-BK428,0)/Inputs!$B$17)*DCF!I$6</f>
        <v>4283.6435137911458</v>
      </c>
      <c r="CT428" s="15">
        <f ca="1">(BM428*DCF!J$28-DCF!J$5*MAX(BM428*DCF!J$28,0)-MAX(BM428-BL428,0)/Inputs!$B$17)*DCF!J$6</f>
        <v>4331.7913014426667</v>
      </c>
      <c r="CU428" s="15">
        <f ca="1">(BN428*DCF!K$28-DCF!K$5*MAX(BN428*DCF!K$28,0)-MAX(BN428-BM428,0)/Inputs!$B$17)*DCF!K$6</f>
        <v>5197.1255600169698</v>
      </c>
      <c r="CV428" s="15">
        <f ca="1">(BO428*DCF!L$28-DCF!L$5*MAX(BO428*DCF!L$28,0)-MAX(BO428-BN428,0)/Inputs!$B$17)*DCF!L$6</f>
        <v>5996.7730640805767</v>
      </c>
      <c r="CW428" s="15">
        <f ca="1">(BP428*DCF!M$28-DCF!M$5*MAX(BP428*DCF!M$28,0)-MAX(BP428-BO428,0)/Inputs!$B$17)*DCF!M$6</f>
        <v>6361.709264486135</v>
      </c>
      <c r="CX428" s="15">
        <f ca="1">(BQ428*DCF!C$46-DCF!C$5*MAX(BQ428*DCF!C$46,0)-MAX(BQ428-Inputs!$B$20,0)/Inputs!$B$24)*DCF!C$6</f>
        <v>-1464.7521395268968</v>
      </c>
      <c r="CY428" s="15">
        <f ca="1">(BR428*DCF!D$46-DCF!D$5*MAX(BR428*DCF!D$46,0)-MAX(BR428-BQ428,0)/Inputs!$B$24)*DCF!D$6</f>
        <v>-1896.716379984171</v>
      </c>
      <c r="CZ428" s="15">
        <f ca="1">(BS428*DCF!E$46-DCF!E$5*MAX(BS428*DCF!E$46,0)-MAX(BS428-BR428,0)/Inputs!$B$24)*DCF!E$6</f>
        <v>-2679.843372693731</v>
      </c>
      <c r="DA428" s="15">
        <f ca="1">(BT428*DCF!F$46-DCF!F$5*MAX(BT428*DCF!F$46,0)-MAX(BT428-BS428,0)/Inputs!$B$24)*DCF!F$6</f>
        <v>-666.8799126056374</v>
      </c>
      <c r="DB428" s="15">
        <f ca="1">(BU428*DCF!G$46-DCF!G$5*MAX(BU428*DCF!G$46,0)-MAX(BU428-BT428,0)/Inputs!$B$24)*DCF!G$6</f>
        <v>-2444.2561620123565</v>
      </c>
      <c r="DC428" s="15">
        <f ca="1">(BV428*DCF!H$46-DCF!H$5*MAX(BV428*DCF!H$46,0)-MAX(BV428-BU428,0)/Inputs!$B$24)*DCF!H$6</f>
        <v>-1204.428074518434</v>
      </c>
      <c r="DD428" s="15">
        <f ca="1">(BW428*DCF!I$46-DCF!I$5*MAX(BW428*DCF!I$46,0)-MAX(BW428-BV428,0)/Inputs!$B$24)*DCF!I$6</f>
        <v>423.64424424488055</v>
      </c>
      <c r="DE428" s="15">
        <f ca="1">(BX428*DCF!J$46-DCF!J$5*MAX(BX428*DCF!J$46,0)-MAX(BX428-BW428,0)/Inputs!$B$24)*DCF!J$6</f>
        <v>-1301.2661480652191</v>
      </c>
      <c r="DF428" s="15">
        <f ca="1">(BY428*DCF!K$46-DCF!K$5*MAX(BY428*DCF!K$46,0)-MAX(BY428-BX428,0)/Inputs!$B$24)*DCF!K$6</f>
        <v>24.491079845944135</v>
      </c>
      <c r="DG428" s="15">
        <f ca="1">(BZ428*DCF!L$46-DCF!L$5*MAX(BZ428*DCF!L$46,0)-MAX(BZ428-BY428,0)/Inputs!$B$24)*DCF!L$6</f>
        <v>-1484.6961767591604</v>
      </c>
      <c r="DH428" s="15">
        <f ca="1">(CA428*DCF!M$46-DCF!M$5*MAX(CA428*DCF!M$46,0)-MAX(CA428-BZ428,0)/Inputs!$B$24)*DCF!M$6</f>
        <v>1555.840502140542</v>
      </c>
      <c r="DI428" s="15">
        <f ca="1">SUM(CB428:CL428)+BE428*DCF!M$10*(1+Inputs!$B$30)*(1-Inputs!$B$33)*(1-Inputs!$B$30/Inputs!$B$31)/(Inputs!$B$29-Inputs!$B$30)*DCF!M$6</f>
        <v>68111.083701776864</v>
      </c>
      <c r="DJ428" s="15">
        <f ca="1">SUM(CM428:CW428)+BP428*DCF!M$28*(1+Inputs!$B$30)*(1-Inputs!$B$33)*(1-Inputs!$B$30/Inputs!$B$31)/(Inputs!$B$29-Inputs!$B$30)*DCF!M$6</f>
        <v>184431.49969882902</v>
      </c>
      <c r="DK428" s="15">
        <f ca="1">SUM(CX428:DH428)+CA428*DCF!M$46*(1+Inputs!$B$30)*(1-Inputs!$B$33)*(1-Inputs!$B$30/Inputs!$B$31)/(Inputs!$B$29-Inputs!$B$30)*DCF!M$6</f>
        <v>121639.69138842596</v>
      </c>
      <c r="DM428" s="15">
        <f ca="1">DI428+DJ428+DK428+Inputs!$B$34+Inputs!$B$36-Inputs!$B$35</f>
        <v>451033.27478903183</v>
      </c>
    </row>
    <row r="429" spans="1:117" x14ac:dyDescent="0.75">
      <c r="A429" s="11">
        <v>416</v>
      </c>
      <c r="C429" s="24">
        <f t="shared" ca="1" si="251"/>
        <v>1.8996811278971679</v>
      </c>
      <c r="D429" s="24">
        <f t="shared" ca="1" si="251"/>
        <v>1.2756231441529577</v>
      </c>
      <c r="E429" s="24">
        <f t="shared" ca="1" si="251"/>
        <v>-0.4094813648011264</v>
      </c>
      <c r="F429" s="24">
        <f t="shared" ca="1" si="251"/>
        <v>0.42157968422620229</v>
      </c>
      <c r="G429" s="24">
        <f t="shared" ca="1" si="251"/>
        <v>-0.91872848168311705</v>
      </c>
      <c r="H429" s="24">
        <f t="shared" ca="1" si="251"/>
        <v>0.80513889806014005</v>
      </c>
      <c r="I429" s="24">
        <f t="shared" ca="1" si="251"/>
        <v>1.9854909707341437</v>
      </c>
      <c r="J429" s="24">
        <f t="shared" ca="1" si="251"/>
        <v>0.1756787771843267</v>
      </c>
      <c r="K429" s="24">
        <f t="shared" ca="1" si="251"/>
        <v>-1.5767735242184195</v>
      </c>
      <c r="L429" s="24">
        <f t="shared" ca="1" si="251"/>
        <v>-8.7194796724240103E-2</v>
      </c>
      <c r="M429" s="24">
        <f t="shared" ca="1" si="251"/>
        <v>-0.66969253505775006</v>
      </c>
      <c r="N429" s="24">
        <f ca="1">SQRT(Inputs!$B$38)*C429+SQRT(1-Inputs!$B$38)*_xlfn.NORM.S.INV(RAND())</f>
        <v>1.6169706741437924</v>
      </c>
      <c r="O429" s="24">
        <f ca="1">SQRT(Inputs!$B$38)*D429+SQRT(1-Inputs!$B$38)*_xlfn.NORM.S.INV(RAND())</f>
        <v>1.4181412122412556</v>
      </c>
      <c r="P429" s="24">
        <f ca="1">SQRT(Inputs!$B$38)*E429+SQRT(1-Inputs!$B$38)*_xlfn.NORM.S.INV(RAND())</f>
        <v>-0.8431785918918896</v>
      </c>
      <c r="Q429" s="24">
        <f ca="1">SQRT(Inputs!$B$38)*F429+SQRT(1-Inputs!$B$38)*_xlfn.NORM.S.INV(RAND())</f>
        <v>-0.36959072467115073</v>
      </c>
      <c r="R429" s="24">
        <f ca="1">SQRT(Inputs!$B$38)*G429+SQRT(1-Inputs!$B$38)*_xlfn.NORM.S.INV(RAND())</f>
        <v>-1.5247954411514364</v>
      </c>
      <c r="S429" s="24">
        <f ca="1">SQRT(Inputs!$B$38)*H429+SQRT(1-Inputs!$B$38)*_xlfn.NORM.S.INV(RAND())</f>
        <v>0.21794007321277267</v>
      </c>
      <c r="T429" s="24">
        <f ca="1">SQRT(Inputs!$B$38)*I429+SQRT(1-Inputs!$B$38)*_xlfn.NORM.S.INV(RAND())</f>
        <v>1.0406954268851489</v>
      </c>
      <c r="U429" s="24">
        <f ca="1">SQRT(Inputs!$B$38)*J429+SQRT(1-Inputs!$B$38)*_xlfn.NORM.S.INV(RAND())</f>
        <v>-0.22272443763816502</v>
      </c>
      <c r="V429" s="24">
        <f ca="1">SQRT(Inputs!$B$38)*K429+SQRT(1-Inputs!$B$38)*_xlfn.NORM.S.INV(RAND())</f>
        <v>0.55633858638803357</v>
      </c>
      <c r="W429" s="24">
        <f ca="1">SQRT(Inputs!$B$38)*L429+SQRT(1-Inputs!$B$38)*_xlfn.NORM.S.INV(RAND())</f>
        <v>1.4718935605857839</v>
      </c>
      <c r="X429" s="24">
        <f ca="1">SQRT(Inputs!$B$38)*M429+SQRT(1-Inputs!$B$38)*_xlfn.NORM.S.INV(RAND())</f>
        <v>-0.40387693172975192</v>
      </c>
      <c r="Y429" s="24">
        <f ca="1">SQRT(Inputs!$B$38)*C429+SQRT(1-Inputs!$B$38)*_xlfn.NORM.S.INV(RAND())</f>
        <v>0.50085616678873068</v>
      </c>
      <c r="Z429" s="24">
        <f ca="1">SQRT(Inputs!$B$38)*D429+SQRT(1-Inputs!$B$38)*_xlfn.NORM.S.INV(RAND())</f>
        <v>1.0303595524274738</v>
      </c>
      <c r="AA429" s="24">
        <f ca="1">SQRT(Inputs!$B$38)*E429+SQRT(1-Inputs!$B$38)*_xlfn.NORM.S.INV(RAND())</f>
        <v>1.2827951103857815E-2</v>
      </c>
      <c r="AB429" s="24">
        <f ca="1">SQRT(Inputs!$B$38)*F429+SQRT(1-Inputs!$B$38)*_xlfn.NORM.S.INV(RAND())</f>
        <v>1.2150987116290644</v>
      </c>
      <c r="AC429" s="24">
        <f ca="1">SQRT(Inputs!$B$38)*G429+SQRT(1-Inputs!$B$38)*_xlfn.NORM.S.INV(RAND())</f>
        <v>-0.54674316568266468</v>
      </c>
      <c r="AD429" s="24">
        <f ca="1">SQRT(Inputs!$B$38)*H429+SQRT(1-Inputs!$B$38)*_xlfn.NORM.S.INV(RAND())</f>
        <v>0.51787967373138244</v>
      </c>
      <c r="AE429" s="24">
        <f ca="1">SQRT(Inputs!$B$38)*I429+SQRT(1-Inputs!$B$38)*_xlfn.NORM.S.INV(RAND())</f>
        <v>1.2744673144401297</v>
      </c>
      <c r="AF429" s="24">
        <f ca="1">SQRT(Inputs!$B$38)*J429+SQRT(1-Inputs!$B$38)*_xlfn.NORM.S.INV(RAND())</f>
        <v>1.1032350899079175</v>
      </c>
      <c r="AG429" s="24">
        <f ca="1">SQRT(Inputs!$B$38)*K429+SQRT(1-Inputs!$B$38)*_xlfn.NORM.S.INV(RAND())</f>
        <v>-0.34135398776551407</v>
      </c>
      <c r="AH429" s="24">
        <f ca="1">SQRT(Inputs!$B$38)*L429+SQRT(1-Inputs!$B$38)*_xlfn.NORM.S.INV(RAND())</f>
        <v>-0.14438539887234664</v>
      </c>
      <c r="AI429" s="24">
        <f ca="1">SQRT(Inputs!$B$38)*M429+SQRT(1-Inputs!$B$38)*_xlfn.NORM.S.INV(RAND())</f>
        <v>-0.54032138855171219</v>
      </c>
      <c r="AJ429" s="24">
        <f ca="1">SQRT(Inputs!$B$38)*C429+SQRT(1-Inputs!$B$38)*_xlfn.NORM.S.INV(RAND())</f>
        <v>1.433053628051737</v>
      </c>
      <c r="AK429" s="24">
        <f ca="1">SQRT(Inputs!$B$38)*D429+SQRT(1-Inputs!$B$38)*_xlfn.NORM.S.INV(RAND())</f>
        <v>0.12889347349176894</v>
      </c>
      <c r="AL429" s="24">
        <f ca="1">SQRT(Inputs!$B$38)*E429+SQRT(1-Inputs!$B$38)*_xlfn.NORM.S.INV(RAND())</f>
        <v>-0.39839878802306361</v>
      </c>
      <c r="AM429" s="24">
        <f ca="1">SQRT(Inputs!$B$38)*F429+SQRT(1-Inputs!$B$38)*_xlfn.NORM.S.INV(RAND())</f>
        <v>0.39007092488311124</v>
      </c>
      <c r="AN429" s="24">
        <f ca="1">SQRT(Inputs!$B$38)*G429+SQRT(1-Inputs!$B$38)*_xlfn.NORM.S.INV(RAND())</f>
        <v>-8.6730420392051311E-2</v>
      </c>
      <c r="AO429" s="24">
        <f ca="1">SQRT(Inputs!$B$38)*H429+SQRT(1-Inputs!$B$38)*_xlfn.NORM.S.INV(RAND())</f>
        <v>1.2063646402548411</v>
      </c>
      <c r="AP429" s="24">
        <f ca="1">SQRT(Inputs!$B$38)*I429+SQRT(1-Inputs!$B$38)*_xlfn.NORM.S.INV(RAND())</f>
        <v>2.8951315401255284</v>
      </c>
      <c r="AQ429" s="24">
        <f ca="1">SQRT(Inputs!$B$38)*J429+SQRT(1-Inputs!$B$38)*_xlfn.NORM.S.INV(RAND())</f>
        <v>0.35848079483481537</v>
      </c>
      <c r="AR429" s="24">
        <f ca="1">SQRT(Inputs!$B$38)*K429+SQRT(1-Inputs!$B$38)*_xlfn.NORM.S.INV(RAND())</f>
        <v>-0.6793494757257279</v>
      </c>
      <c r="AS429" s="24">
        <f ca="1">SQRT(Inputs!$B$38)*L429+SQRT(1-Inputs!$B$38)*_xlfn.NORM.S.INV(RAND())</f>
        <v>-0.17492020726655233</v>
      </c>
      <c r="AT429" s="24">
        <f ca="1">SQRT(Inputs!$B$38)*M429+SQRT(1-Inputs!$B$38)*_xlfn.NORM.S.INV(RAND())</f>
        <v>-2.1288905721748437</v>
      </c>
      <c r="AU429" s="15">
        <f ca="1">Inputs!$B$6*EXP($B$8-0.5*C$5^2+C$5*N429)</f>
        <v>6446.91133233449</v>
      </c>
      <c r="AV429" s="15">
        <f t="shared" ca="1" si="219"/>
        <v>9666.7888417027698</v>
      </c>
      <c r="AW429" s="15">
        <f t="shared" ca="1" si="220"/>
        <v>10519.83889835184</v>
      </c>
      <c r="AX429" s="15">
        <f t="shared" ca="1" si="221"/>
        <v>12264.106511097985</v>
      </c>
      <c r="AY429" s="15">
        <f t="shared" ca="1" si="222"/>
        <v>12543.109572309922</v>
      </c>
      <c r="AZ429" s="15">
        <f t="shared" ca="1" si="223"/>
        <v>15713.180069661003</v>
      </c>
      <c r="BA429" s="15">
        <f t="shared" ca="1" si="224"/>
        <v>21441.621939738427</v>
      </c>
      <c r="BB429" s="15">
        <f t="shared" ca="1" si="225"/>
        <v>25671.781782646853</v>
      </c>
      <c r="BC429" s="15">
        <f t="shared" ca="1" si="226"/>
        <v>33176.068337907811</v>
      </c>
      <c r="BD429" s="15">
        <f t="shared" ca="1" si="227"/>
        <v>46642.773548857469</v>
      </c>
      <c r="BE429" s="15">
        <f t="shared" ca="1" si="228"/>
        <v>55090.486587799045</v>
      </c>
      <c r="BF429" s="15">
        <f ca="1">Inputs!$B$13*EXP($B$9-0.5*C$6^2+C$6*Y429)</f>
        <v>15274.847638723257</v>
      </c>
      <c r="BG429" s="15">
        <f t="shared" ca="1" si="229"/>
        <v>22419.645995432471</v>
      </c>
      <c r="BH429" s="15">
        <f t="shared" ca="1" si="230"/>
        <v>27451.026765066628</v>
      </c>
      <c r="BI429" s="15">
        <f t="shared" ca="1" si="231"/>
        <v>40515.231831477133</v>
      </c>
      <c r="BJ429" s="15">
        <f t="shared" ca="1" si="232"/>
        <v>45904.865673265718</v>
      </c>
      <c r="BK429" s="15">
        <f t="shared" ca="1" si="233"/>
        <v>60455.172495802486</v>
      </c>
      <c r="BL429" s="15">
        <f t="shared" ca="1" si="234"/>
        <v>87597.995872219559</v>
      </c>
      <c r="BM429" s="15">
        <f t="shared" ca="1" si="235"/>
        <v>123493.28386393127</v>
      </c>
      <c r="BN429" s="15">
        <f t="shared" ca="1" si="236"/>
        <v>145793.70983850706</v>
      </c>
      <c r="BO429" s="15">
        <f t="shared" ca="1" si="237"/>
        <v>176398.57396151387</v>
      </c>
      <c r="BP429" s="15">
        <f t="shared" ca="1" si="238"/>
        <v>204221.30608268577</v>
      </c>
      <c r="BQ429" s="15">
        <f ca="1">Inputs!$B$20*EXP($B$10-0.5*C$7^2+C$7*AJ429)</f>
        <v>7131.0088629847451</v>
      </c>
      <c r="BR429" s="15">
        <f t="shared" ca="1" si="239"/>
        <v>10080.150864549369</v>
      </c>
      <c r="BS429" s="15">
        <f t="shared" ca="1" si="240"/>
        <v>12311.259292401779</v>
      </c>
      <c r="BT429" s="15">
        <f t="shared" ca="1" si="241"/>
        <v>18803.506364967932</v>
      </c>
      <c r="BU429" s="15">
        <f t="shared" ca="1" si="242"/>
        <v>25518.216183189743</v>
      </c>
      <c r="BV429" s="15">
        <f t="shared" ca="1" si="243"/>
        <v>46591.359079908834</v>
      </c>
      <c r="BW429" s="15">
        <f t="shared" ca="1" si="244"/>
        <v>119986.57232982937</v>
      </c>
      <c r="BX429" s="15">
        <f t="shared" ca="1" si="245"/>
        <v>180325.05378253575</v>
      </c>
      <c r="BY429" s="15">
        <f t="shared" ca="1" si="246"/>
        <v>221870.1282426877</v>
      </c>
      <c r="BZ429" s="15">
        <f t="shared" ca="1" si="247"/>
        <v>301463.38508350152</v>
      </c>
      <c r="CA429" s="15">
        <f t="shared" ca="1" si="248"/>
        <v>290082.18974237709</v>
      </c>
      <c r="CB429" s="15">
        <f ca="1">(AU429*DCF!C$10-DCF!C$5*MAX(AU429*DCF!C$10,0)-MAX(AU429-Inputs!$B$6,0)/Inputs!$B$10)*DCF!C$6</f>
        <v>1032.4883282279945</v>
      </c>
      <c r="CC429" s="15">
        <f ca="1">(AV429*DCF!D$10-DCF!D$5*MAX(AV429*DCF!D$10,0)-MAX(AV429-AU429,0)/Inputs!$B$10)*DCF!D$6</f>
        <v>1571.1314293418015</v>
      </c>
      <c r="CD429" s="15">
        <f ca="1">(AW429*DCF!E$10-DCF!E$5*MAX(AW429*DCF!E$10,0)-MAX(AW429-AV429,0)/Inputs!$B$10)*DCF!E$6</f>
        <v>2236.7211408971516</v>
      </c>
      <c r="CE429" s="15">
        <f ca="1">(AX429*DCF!F$10-DCF!F$5*MAX(AX429*DCF!F$10,0)-MAX(AX429-AW429,0)/Inputs!$B$10)*DCF!F$6</f>
        <v>2314.2960615253023</v>
      </c>
      <c r="CF429" s="15">
        <f ca="1">(AY429*DCF!G$10-DCF!G$5*MAX(AY429*DCF!G$10,0)-MAX(AY429-AX429,0)/Inputs!$B$10)*DCF!G$6</f>
        <v>2530.7511858574203</v>
      </c>
      <c r="CG429" s="15">
        <f ca="1">(AZ429*DCF!H$10-DCF!H$5*MAX(AZ429*DCF!H$10,0)-MAX(AZ429-AY429,0)/Inputs!$B$10)*DCF!H$6</f>
        <v>2487.822333472031</v>
      </c>
      <c r="CH429" s="15">
        <f ca="1">(BA429*DCF!I$10-DCF!I$5*MAX(BA429*DCF!I$10,0)-MAX(BA429-AZ429,0)/Inputs!$B$10)*DCF!I$6</f>
        <v>2976.9369624858755</v>
      </c>
      <c r="CI429" s="15">
        <f ca="1">(BB429*DCF!J$10-DCF!J$5*MAX(BB429*DCF!J$10,0)-MAX(BB429-BA429,0)/Inputs!$B$10)*DCF!J$6</f>
        <v>3764.3263040087927</v>
      </c>
      <c r="CJ429" s="15">
        <f ca="1">(BC429*DCF!K$10-DCF!K$5*MAX(BC429*DCF!K$10,0)-MAX(BC429-BB429,0)/Inputs!$B$10)*DCF!K$6</f>
        <v>4290.3283101742581</v>
      </c>
      <c r="CK429" s="15">
        <f ca="1">(BD429*DCF!L$10-DCF!L$5*MAX(BD429*DCF!L$10,0)-MAX(BD429-BC429,0)/Inputs!$B$10)*DCF!L$6</f>
        <v>5293.1541798814387</v>
      </c>
      <c r="CL429" s="15">
        <f ca="1">(BE429*DCF!M$10-DCF!M$5*MAX(BE429*DCF!M$10,0)-MAX(BE429-BD429,0)/Inputs!$B$10)*DCF!M$6</f>
        <v>6764.8106149249197</v>
      </c>
      <c r="CM429" s="15">
        <f ca="1">(BF429*DCF!C$28-DCF!C$5*MAX(BF429*DCF!C$28,0)-MAX(BF429-Inputs!$B$13,0)/Inputs!$B$17)*DCF!C$6</f>
        <v>3763.8970342342191</v>
      </c>
      <c r="CN429" s="15">
        <f ca="1">(BG429*DCF!D$28-DCF!D$5*MAX(BG429*DCF!D$28,0)-MAX(BG429-BF429,0)/Inputs!$B$17)*DCF!D$6</f>
        <v>5078.7897523204119</v>
      </c>
      <c r="CO429" s="15">
        <f ca="1">(BH429*DCF!E$28-DCF!E$5*MAX(BH429*DCF!E$28,0)-MAX(BH429-BG429,0)/Inputs!$B$17)*DCF!E$6</f>
        <v>6783.0036911883808</v>
      </c>
      <c r="CP429" s="15">
        <f ca="1">(BI429*DCF!F$28-DCF!F$5*MAX(BI429*DCF!F$28,0)-MAX(BI429-BH429,0)/Inputs!$B$17)*DCF!F$6</f>
        <v>8620.2732082428993</v>
      </c>
      <c r="CQ429" s="15">
        <f ca="1">(BJ429*DCF!G$28-DCF!G$5*MAX(BJ429*DCF!G$28,0)-MAX(BJ429-BI429,0)/Inputs!$B$17)*DCF!G$6</f>
        <v>11003.882509033449</v>
      </c>
      <c r="CR429" s="15">
        <f ca="1">(BK429*DCF!H$28-DCF!H$5*MAX(BK429*DCF!H$28,0)-MAX(BK429-BJ429,0)/Inputs!$B$17)*DCF!H$6</f>
        <v>12690.521796750414</v>
      </c>
      <c r="CS429" s="15">
        <f ca="1">(BL429*DCF!I$28-DCF!I$5*MAX(BL429*DCF!I$28,0)-MAX(BL429-BK429,0)/Inputs!$B$17)*DCF!I$6</f>
        <v>16703.107494809996</v>
      </c>
      <c r="CT429" s="15">
        <f ca="1">(BM429*DCF!J$28-DCF!J$5*MAX(BM429*DCF!J$28,0)-MAX(BM429-BL429,0)/Inputs!$B$17)*DCF!J$6</f>
        <v>22789.832307439439</v>
      </c>
      <c r="CU429" s="15">
        <f ca="1">(BN429*DCF!K$28-DCF!K$5*MAX(BN429*DCF!K$28,0)-MAX(BN429-BM429,0)/Inputs!$B$17)*DCF!K$6</f>
        <v>28057.681852956186</v>
      </c>
      <c r="CV429" s="15">
        <f ca="1">(BO429*DCF!L$28-DCF!L$5*MAX(BO429*DCF!L$28,0)-MAX(BO429-BN429,0)/Inputs!$B$17)*DCF!L$6</f>
        <v>31732.2266803981</v>
      </c>
      <c r="CW429" s="15">
        <f ca="1">(BP429*DCF!M$28-DCF!M$5*MAX(BP429*DCF!M$28,0)-MAX(BP429-BO429,0)/Inputs!$B$17)*DCF!M$6</f>
        <v>35516.099622406742</v>
      </c>
      <c r="CX429" s="15">
        <f ca="1">(BQ429*DCF!C$46-DCF!C$5*MAX(BQ429*DCF!C$46,0)-MAX(BQ429-Inputs!$B$20,0)/Inputs!$B$24)*DCF!C$6</f>
        <v>-3462.1308519524791</v>
      </c>
      <c r="CY429" s="15">
        <f ca="1">(BR429*DCF!D$46-DCF!D$5*MAX(BR429*DCF!D$46,0)-MAX(BR429-BQ429,0)/Inputs!$B$24)*DCF!D$6</f>
        <v>-2978.8210923880852</v>
      </c>
      <c r="CZ429" s="15">
        <f ca="1">(BS429*DCF!E$46-DCF!E$5*MAX(BS429*DCF!E$46,0)-MAX(BS429-BR429,0)/Inputs!$B$24)*DCF!E$6</f>
        <v>-2335.2693676530539</v>
      </c>
      <c r="DA429" s="15">
        <f ca="1">(BT429*DCF!F$46-DCF!F$5*MAX(BT429*DCF!F$46,0)-MAX(BT429-BS429,0)/Inputs!$B$24)*DCF!F$6</f>
        <v>-3733.4226130403363</v>
      </c>
      <c r="DB429" s="15">
        <f ca="1">(BU429*DCF!G$46-DCF!G$5*MAX(BU429*DCF!G$46,0)-MAX(BU429-BT429,0)/Inputs!$B$24)*DCF!G$6</f>
        <v>-3117.0780909462464</v>
      </c>
      <c r="DC429" s="15">
        <f ca="1">(BV429*DCF!H$46-DCF!H$5*MAX(BV429*DCF!H$46,0)-MAX(BV429-BU429,0)/Inputs!$B$24)*DCF!H$6</f>
        <v>-6548.3500378667186</v>
      </c>
      <c r="DD429" s="15">
        <f ca="1">(BW429*DCF!I$46-DCF!I$5*MAX(BW429*DCF!I$46,0)-MAX(BW429-BV429,0)/Inputs!$B$24)*DCF!I$6</f>
        <v>-18297.78999887413</v>
      </c>
      <c r="DE429" s="15">
        <f ca="1">(BX429*DCF!J$46-DCF!J$5*MAX(BX429*DCF!J$46,0)-MAX(BX429-BW429,0)/Inputs!$B$24)*DCF!J$6</f>
        <v>-8436.6422888370889</v>
      </c>
      <c r="DF429" s="15">
        <f ca="1">(BY429*DCF!K$46-DCF!K$5*MAX(BY429*DCF!K$46,0)-MAX(BY429-BX429,0)/Inputs!$B$24)*DCF!K$6</f>
        <v>2496.5248464047477</v>
      </c>
      <c r="DG429" s="15">
        <f ca="1">(BZ429*DCF!L$46-DCF!L$5*MAX(BZ429*DCF!L$46,0)-MAX(BZ429-BY429,0)/Inputs!$B$24)*DCF!L$6</f>
        <v>2826.552284620037</v>
      </c>
      <c r="DH429" s="15">
        <f ca="1">(CA429*DCF!M$46-DCF!M$5*MAX(CA429*DCF!M$46,0)-MAX(CA429-BZ429,0)/Inputs!$B$24)*DCF!M$6</f>
        <v>22741.304949550547</v>
      </c>
      <c r="DI429" s="15">
        <f ca="1">SUM(CB429:CL429)+BE429*DCF!M$10*(1+Inputs!$B$30)*(1-Inputs!$B$33)*(1-Inputs!$B$30/Inputs!$B$31)/(Inputs!$B$29-Inputs!$B$30)*DCF!M$6</f>
        <v>188580.3195209094</v>
      </c>
      <c r="DJ429" s="15">
        <f ca="1">SUM(CM429:CW429)+BP429*DCF!M$28*(1+Inputs!$B$30)*(1-Inputs!$B$33)*(1-Inputs!$B$30/Inputs!$B$31)/(Inputs!$B$29-Inputs!$B$30)*DCF!M$6</f>
        <v>940540.10978353187</v>
      </c>
      <c r="DK429" s="15">
        <f ca="1">SUM(CX429:DH429)+CA429*DCF!M$46*(1+Inputs!$B$30)*(1-Inputs!$B$33)*(1-Inputs!$B$30/Inputs!$B$31)/(Inputs!$B$29-Inputs!$B$30)*DCF!M$6</f>
        <v>427656.30551283929</v>
      </c>
      <c r="DM429" s="15">
        <f ca="1">DI429+DJ429+DK429+Inputs!$B$34+Inputs!$B$36-Inputs!$B$35</f>
        <v>1633627.7348172804</v>
      </c>
    </row>
    <row r="430" spans="1:117" x14ac:dyDescent="0.75">
      <c r="A430" s="11">
        <v>417</v>
      </c>
      <c r="C430" s="24">
        <f t="shared" ca="1" si="251"/>
        <v>0.82795541124313465</v>
      </c>
      <c r="D430" s="24">
        <f t="shared" ca="1" si="251"/>
        <v>0.62671672836154979</v>
      </c>
      <c r="E430" s="24">
        <f t="shared" ca="1" si="251"/>
        <v>-0.9419104373171413</v>
      </c>
      <c r="F430" s="24">
        <f t="shared" ca="1" si="251"/>
        <v>-0.3596579632193278</v>
      </c>
      <c r="G430" s="24">
        <f t="shared" ca="1" si="251"/>
        <v>-0.52504672857480594</v>
      </c>
      <c r="H430" s="24">
        <f t="shared" ca="1" si="251"/>
        <v>1.7289817377437831</v>
      </c>
      <c r="I430" s="24">
        <f t="shared" ca="1" si="251"/>
        <v>0.94296345554099281</v>
      </c>
      <c r="J430" s="24">
        <f t="shared" ca="1" si="251"/>
        <v>-1.8149263738906511</v>
      </c>
      <c r="K430" s="24">
        <f t="shared" ca="1" si="251"/>
        <v>-1.2792352409053473</v>
      </c>
      <c r="L430" s="24">
        <f t="shared" ca="1" si="251"/>
        <v>-0.11741778261168881</v>
      </c>
      <c r="M430" s="24">
        <f t="shared" ca="1" si="251"/>
        <v>0.23344049784112447</v>
      </c>
      <c r="N430" s="24">
        <f ca="1">SQRT(Inputs!$B$38)*C430+SQRT(1-Inputs!$B$38)*_xlfn.NORM.S.INV(RAND())</f>
        <v>1.0314079814965444</v>
      </c>
      <c r="O430" s="24">
        <f ca="1">SQRT(Inputs!$B$38)*D430+SQRT(1-Inputs!$B$38)*_xlfn.NORM.S.INV(RAND())</f>
        <v>0.12907455698949449</v>
      </c>
      <c r="P430" s="24">
        <f ca="1">SQRT(Inputs!$B$38)*E430+SQRT(1-Inputs!$B$38)*_xlfn.NORM.S.INV(RAND())</f>
        <v>-4.8121284257757635E-2</v>
      </c>
      <c r="Q430" s="24">
        <f ca="1">SQRT(Inputs!$B$38)*F430+SQRT(1-Inputs!$B$38)*_xlfn.NORM.S.INV(RAND())</f>
        <v>-0.29160732338419171</v>
      </c>
      <c r="R430" s="24">
        <f ca="1">SQRT(Inputs!$B$38)*G430+SQRT(1-Inputs!$B$38)*_xlfn.NORM.S.INV(RAND())</f>
        <v>0.19975794662020624</v>
      </c>
      <c r="S430" s="24">
        <f ca="1">SQRT(Inputs!$B$38)*H430+SQRT(1-Inputs!$B$38)*_xlfn.NORM.S.INV(RAND())</f>
        <v>0.93135488865890548</v>
      </c>
      <c r="T430" s="24">
        <f ca="1">SQRT(Inputs!$B$38)*I430+SQRT(1-Inputs!$B$38)*_xlfn.NORM.S.INV(RAND())</f>
        <v>-1.0018832147199181</v>
      </c>
      <c r="U430" s="24">
        <f ca="1">SQRT(Inputs!$B$38)*J430+SQRT(1-Inputs!$B$38)*_xlfn.NORM.S.INV(RAND())</f>
        <v>-2.312211653659157</v>
      </c>
      <c r="V430" s="24">
        <f ca="1">SQRT(Inputs!$B$38)*K430+SQRT(1-Inputs!$B$38)*_xlfn.NORM.S.INV(RAND())</f>
        <v>-1.6710791559964919</v>
      </c>
      <c r="W430" s="24">
        <f ca="1">SQRT(Inputs!$B$38)*L430+SQRT(1-Inputs!$B$38)*_xlfn.NORM.S.INV(RAND())</f>
        <v>0.10197092528602233</v>
      </c>
      <c r="X430" s="24">
        <f ca="1">SQRT(Inputs!$B$38)*M430+SQRT(1-Inputs!$B$38)*_xlfn.NORM.S.INV(RAND())</f>
        <v>0.74410514430560348</v>
      </c>
      <c r="Y430" s="24">
        <f ca="1">SQRT(Inputs!$B$38)*C430+SQRT(1-Inputs!$B$38)*_xlfn.NORM.S.INV(RAND())</f>
        <v>0.38467852222687993</v>
      </c>
      <c r="Z430" s="24">
        <f ca="1">SQRT(Inputs!$B$38)*D430+SQRT(1-Inputs!$B$38)*_xlfn.NORM.S.INV(RAND())</f>
        <v>0.32173826065166011</v>
      </c>
      <c r="AA430" s="24">
        <f ca="1">SQRT(Inputs!$B$38)*E430+SQRT(1-Inputs!$B$38)*_xlfn.NORM.S.INV(RAND())</f>
        <v>-0.13065421934993932</v>
      </c>
      <c r="AB430" s="24">
        <f ca="1">SQRT(Inputs!$B$38)*F430+SQRT(1-Inputs!$B$38)*_xlfn.NORM.S.INV(RAND())</f>
        <v>-1.0564542347086683</v>
      </c>
      <c r="AC430" s="24">
        <f ca="1">SQRT(Inputs!$B$38)*G430+SQRT(1-Inputs!$B$38)*_xlfn.NORM.S.INV(RAND())</f>
        <v>-0.16794280163166253</v>
      </c>
      <c r="AD430" s="24">
        <f ca="1">SQRT(Inputs!$B$38)*H430+SQRT(1-Inputs!$B$38)*_xlfn.NORM.S.INV(RAND())</f>
        <v>0.16273033847729657</v>
      </c>
      <c r="AE430" s="24">
        <f ca="1">SQRT(Inputs!$B$38)*I430+SQRT(1-Inputs!$B$38)*_xlfn.NORM.S.INV(RAND())</f>
        <v>0.60719281478400799</v>
      </c>
      <c r="AF430" s="24">
        <f ca="1">SQRT(Inputs!$B$38)*J430+SQRT(1-Inputs!$B$38)*_xlfn.NORM.S.INV(RAND())</f>
        <v>-0.75577857769637746</v>
      </c>
      <c r="AG430" s="24">
        <f ca="1">SQRT(Inputs!$B$38)*K430+SQRT(1-Inputs!$B$38)*_xlfn.NORM.S.INV(RAND())</f>
        <v>7.7458475965850981E-2</v>
      </c>
      <c r="AH430" s="24">
        <f ca="1">SQRT(Inputs!$B$38)*L430+SQRT(1-Inputs!$B$38)*_xlfn.NORM.S.INV(RAND())</f>
        <v>-0.68293452345265093</v>
      </c>
      <c r="AI430" s="24">
        <f ca="1">SQRT(Inputs!$B$38)*M430+SQRT(1-Inputs!$B$38)*_xlfn.NORM.S.INV(RAND())</f>
        <v>1.0763662331536339</v>
      </c>
      <c r="AJ430" s="24">
        <f ca="1">SQRT(Inputs!$B$38)*C430+SQRT(1-Inputs!$B$38)*_xlfn.NORM.S.INV(RAND())</f>
        <v>0.81750866707603098</v>
      </c>
      <c r="AK430" s="24">
        <f ca="1">SQRT(Inputs!$B$38)*D430+SQRT(1-Inputs!$B$38)*_xlfn.NORM.S.INV(RAND())</f>
        <v>0.26248759460345739</v>
      </c>
      <c r="AL430" s="24">
        <f ca="1">SQRT(Inputs!$B$38)*E430+SQRT(1-Inputs!$B$38)*_xlfn.NORM.S.INV(RAND())</f>
        <v>-0.31534581691958707</v>
      </c>
      <c r="AM430" s="24">
        <f ca="1">SQRT(Inputs!$B$38)*F430+SQRT(1-Inputs!$B$38)*_xlfn.NORM.S.INV(RAND())</f>
        <v>-1.227671796504529</v>
      </c>
      <c r="AN430" s="24">
        <f ca="1">SQRT(Inputs!$B$38)*G430+SQRT(1-Inputs!$B$38)*_xlfn.NORM.S.INV(RAND())</f>
        <v>-1.0227363960219131</v>
      </c>
      <c r="AO430" s="24">
        <f ca="1">SQRT(Inputs!$B$38)*H430+SQRT(1-Inputs!$B$38)*_xlfn.NORM.S.INV(RAND())</f>
        <v>7.8226654778913773E-2</v>
      </c>
      <c r="AP430" s="24">
        <f ca="1">SQRT(Inputs!$B$38)*I430+SQRT(1-Inputs!$B$38)*_xlfn.NORM.S.INV(RAND())</f>
        <v>-0.56520213097360927</v>
      </c>
      <c r="AQ430" s="24">
        <f ca="1">SQRT(Inputs!$B$38)*J430+SQRT(1-Inputs!$B$38)*_xlfn.NORM.S.INV(RAND())</f>
        <v>-1.9370638135391367</v>
      </c>
      <c r="AR430" s="24">
        <f ca="1">SQRT(Inputs!$B$38)*K430+SQRT(1-Inputs!$B$38)*_xlfn.NORM.S.INV(RAND())</f>
        <v>-0.63589612744893942</v>
      </c>
      <c r="AS430" s="24">
        <f ca="1">SQRT(Inputs!$B$38)*L430+SQRT(1-Inputs!$B$38)*_xlfn.NORM.S.INV(RAND())</f>
        <v>-0.63115129407842518</v>
      </c>
      <c r="AT430" s="24">
        <f ca="1">SQRT(Inputs!$B$38)*M430+SQRT(1-Inputs!$B$38)*_xlfn.NORM.S.INV(RAND())</f>
        <v>0.97074744593727402</v>
      </c>
      <c r="AU430" s="15">
        <f ca="1">Inputs!$B$6*EXP($B$8-0.5*C$5^2+C$5*N430)</f>
        <v>5863.8965276038707</v>
      </c>
      <c r="AV430" s="15">
        <f t="shared" ca="1" si="219"/>
        <v>7274.5015249421358</v>
      </c>
      <c r="AW430" s="15">
        <f t="shared" ca="1" si="220"/>
        <v>8812.5801215457905</v>
      </c>
      <c r="AX430" s="15">
        <f t="shared" ca="1" si="221"/>
        <v>10374.354892431542</v>
      </c>
      <c r="AY430" s="15">
        <f t="shared" ca="1" si="222"/>
        <v>12977.778908265756</v>
      </c>
      <c r="AZ430" s="15">
        <f t="shared" ca="1" si="223"/>
        <v>17586.433571941314</v>
      </c>
      <c r="BA430" s="15">
        <f t="shared" ca="1" si="224"/>
        <v>19378.927279572377</v>
      </c>
      <c r="BB430" s="15">
        <f t="shared" ca="1" si="225"/>
        <v>18819.61498958863</v>
      </c>
      <c r="BC430" s="15">
        <f t="shared" ca="1" si="226"/>
        <v>19615.57058861242</v>
      </c>
      <c r="BD430" s="15">
        <f t="shared" ca="1" si="227"/>
        <v>24261.220118422792</v>
      </c>
      <c r="BE430" s="15">
        <f t="shared" ca="1" si="228"/>
        <v>31813.693246274601</v>
      </c>
      <c r="BF430" s="15">
        <f ca="1">Inputs!$B$13*EXP($B$9-0.5*C$6^2+C$6*Y430)</f>
        <v>14927.058619909965</v>
      </c>
      <c r="BG430" s="15">
        <f t="shared" ca="1" si="229"/>
        <v>19279.515942037477</v>
      </c>
      <c r="BH430" s="15">
        <f t="shared" ca="1" si="230"/>
        <v>23051.05520260007</v>
      </c>
      <c r="BI430" s="15">
        <f t="shared" ca="1" si="231"/>
        <v>23983.107649002563</v>
      </c>
      <c r="BJ430" s="15">
        <f t="shared" ca="1" si="232"/>
        <v>28698.510840173287</v>
      </c>
      <c r="BK430" s="15">
        <f t="shared" ca="1" si="233"/>
        <v>36011.021789136277</v>
      </c>
      <c r="BL430" s="15">
        <f t="shared" ca="1" si="234"/>
        <v>47856.542511219814</v>
      </c>
      <c r="BM430" s="15">
        <f t="shared" ca="1" si="235"/>
        <v>53554.279969444666</v>
      </c>
      <c r="BN430" s="15">
        <f t="shared" ca="1" si="236"/>
        <v>66479.283731069227</v>
      </c>
      <c r="BO430" s="15">
        <f t="shared" ca="1" si="237"/>
        <v>75553.62607058353</v>
      </c>
      <c r="BP430" s="15">
        <f t="shared" ca="1" si="238"/>
        <v>105053.07691639193</v>
      </c>
      <c r="BQ430" s="15">
        <f ca="1">Inputs!$B$20*EXP($B$10-0.5*C$7^2+C$7*AJ430)</f>
        <v>5732.3729844952486</v>
      </c>
      <c r="BR430" s="15">
        <f t="shared" ca="1" si="239"/>
        <v>8454.2722918175896</v>
      </c>
      <c r="BS430" s="15">
        <f t="shared" ca="1" si="240"/>
        <v>10574.769935691105</v>
      </c>
      <c r="BT430" s="15">
        <f t="shared" ca="1" si="241"/>
        <v>10565.711815034791</v>
      </c>
      <c r="BU430" s="15">
        <f t="shared" ca="1" si="242"/>
        <v>11432.703591238587</v>
      </c>
      <c r="BV430" s="15">
        <f t="shared" ca="1" si="243"/>
        <v>16189.0108267048</v>
      </c>
      <c r="BW430" s="15">
        <f t="shared" ca="1" si="244"/>
        <v>20043.810759238531</v>
      </c>
      <c r="BX430" s="15">
        <f t="shared" ca="1" si="245"/>
        <v>19012.646177873074</v>
      </c>
      <c r="BY430" s="15">
        <f t="shared" ca="1" si="246"/>
        <v>23588.260975362507</v>
      </c>
      <c r="BZ430" s="15">
        <f t="shared" ca="1" si="247"/>
        <v>29471.828224664685</v>
      </c>
      <c r="CA430" s="15">
        <f t="shared" ca="1" si="248"/>
        <v>49193.361441455709</v>
      </c>
      <c r="CB430" s="15">
        <f ca="1">(AU430*DCF!C$10-DCF!C$5*MAX(AU430*DCF!C$10,0)-MAX(AU430-Inputs!$B$6,0)/Inputs!$B$10)*DCF!C$6</f>
        <v>1036.6453277027624</v>
      </c>
      <c r="CC430" s="15">
        <f ca="1">(AV430*DCF!D$10-DCF!D$5*MAX(AV430*DCF!D$10,0)-MAX(AV430-AU430,0)/Inputs!$B$10)*DCF!D$6</f>
        <v>1429.1713531290027</v>
      </c>
      <c r="CD430" s="15">
        <f ca="1">(AW430*DCF!E$10-DCF!E$5*MAX(AW430*DCF!E$10,0)-MAX(AW430-AV430,0)/Inputs!$B$10)*DCF!E$6</f>
        <v>1688.2454712263677</v>
      </c>
      <c r="CE430" s="15">
        <f ca="1">(AX430*DCF!F$10-DCF!F$5*MAX(AX430*DCF!F$10,0)-MAX(AX430-AW430,0)/Inputs!$B$10)*DCF!F$6</f>
        <v>1939.7385306988417</v>
      </c>
      <c r="CF430" s="15">
        <f ca="1">(AY430*DCF!G$10-DCF!G$5*MAX(AY430*DCF!G$10,0)-MAX(AY430-AX430,0)/Inputs!$B$10)*DCF!G$6</f>
        <v>2173.5165133009887</v>
      </c>
      <c r="CG430" s="15">
        <f ca="1">(AZ430*DCF!H$10-DCF!H$5*MAX(AZ430*DCF!H$10,0)-MAX(AZ430-AY430,0)/Inputs!$B$10)*DCF!H$6</f>
        <v>2596.0694358284309</v>
      </c>
      <c r="CH430" s="15">
        <f ca="1">(BA430*DCF!I$10-DCF!I$5*MAX(BA430*DCF!I$10,0)-MAX(BA430-AZ430,0)/Inputs!$B$10)*DCF!I$6</f>
        <v>3245.7912971996916</v>
      </c>
      <c r="CI430" s="15">
        <f ca="1">(BB430*DCF!J$10-DCF!J$5*MAX(BB430*DCF!J$10,0)-MAX(BB430-BA430,0)/Inputs!$B$10)*DCF!J$6</f>
        <v>3229.4895998244233</v>
      </c>
      <c r="CJ430" s="15">
        <f ca="1">(BC430*DCF!K$10-DCF!K$5*MAX(BC430*DCF!K$10,0)-MAX(BC430-BB430,0)/Inputs!$B$10)*DCF!K$6</f>
        <v>3046.3701696991147</v>
      </c>
      <c r="CK430" s="15">
        <f ca="1">(BD430*DCF!L$10-DCF!L$5*MAX(BD430*DCF!L$10,0)-MAX(BD430-BC430,0)/Inputs!$B$10)*DCF!L$6</f>
        <v>3058.2956405992149</v>
      </c>
      <c r="CL430" s="15">
        <f ca="1">(BE430*DCF!M$10-DCF!M$5*MAX(BE430*DCF!M$10,0)-MAX(BE430-BD430,0)/Inputs!$B$10)*DCF!M$6</f>
        <v>3587.0999842424917</v>
      </c>
      <c r="CM430" s="15">
        <f ca="1">(BF430*DCF!C$28-DCF!C$5*MAX(BF430*DCF!C$28,0)-MAX(BF430-Inputs!$B$13,0)/Inputs!$B$17)*DCF!C$6</f>
        <v>3738.0748961015734</v>
      </c>
      <c r="CN430" s="15">
        <f ca="1">(BG430*DCF!D$28-DCF!D$5*MAX(BG430*DCF!D$28,0)-MAX(BG430-BF430,0)/Inputs!$B$17)*DCF!D$6</f>
        <v>4749.6833986919719</v>
      </c>
      <c r="CO430" s="15">
        <f ca="1">(BH430*DCF!E$28-DCF!E$5*MAX(BH430*DCF!E$28,0)-MAX(BH430-BG430,0)/Inputs!$B$17)*DCF!E$6</f>
        <v>5785.1508168469963</v>
      </c>
      <c r="CP430" s="15">
        <f ca="1">(BI430*DCF!F$28-DCF!F$5*MAX(BI430*DCF!F$28,0)-MAX(BI430-BH430,0)/Inputs!$B$17)*DCF!F$6</f>
        <v>6341.0871108834963</v>
      </c>
      <c r="CQ430" s="15">
        <f ca="1">(BJ430*DCF!G$28-DCF!G$5*MAX(BJ430*DCF!G$28,0)-MAX(BJ430-BI430,0)/Inputs!$B$17)*DCF!G$6</f>
        <v>6652.9621381980442</v>
      </c>
      <c r="CR430" s="15">
        <f ca="1">(BK430*DCF!H$28-DCF!H$5*MAX(BK430*DCF!H$28,0)-MAX(BK430-BJ430,0)/Inputs!$B$17)*DCF!H$6</f>
        <v>7769.7640018223556</v>
      </c>
      <c r="CS430" s="15">
        <f ca="1">(BL430*DCF!I$28-DCF!I$5*MAX(BL430*DCF!I$28,0)-MAX(BL430-BK430,0)/Inputs!$B$17)*DCF!I$6</f>
        <v>9553.4159420740507</v>
      </c>
      <c r="CT430" s="15">
        <f ca="1">(BM430*DCF!J$28-DCF!J$5*MAX(BM430*DCF!J$28,0)-MAX(BM430-BL430,0)/Inputs!$B$17)*DCF!J$6</f>
        <v>11191.576874833814</v>
      </c>
      <c r="CU430" s="15">
        <f ca="1">(BN430*DCF!K$28-DCF!K$5*MAX(BN430*DCF!K$28,0)-MAX(BN430-BM430,0)/Inputs!$B$17)*DCF!K$6</f>
        <v>12456.169265230506</v>
      </c>
      <c r="CV430" s="15">
        <f ca="1">(BO430*DCF!L$28-DCF!L$5*MAX(BO430*DCF!L$28,0)-MAX(BO430-BN430,0)/Inputs!$B$17)*DCF!L$6</f>
        <v>14047.757295088246</v>
      </c>
      <c r="CW430" s="15">
        <f ca="1">(BP430*DCF!M$28-DCF!M$5*MAX(BP430*DCF!M$28,0)-MAX(BP430-BO430,0)/Inputs!$B$17)*DCF!M$6</f>
        <v>16682.275691930208</v>
      </c>
      <c r="CX430" s="15">
        <f ca="1">(BQ430*DCF!C$46-DCF!C$5*MAX(BQ430*DCF!C$46,0)-MAX(BQ430-Inputs!$B$20,0)/Inputs!$B$24)*DCF!C$6</f>
        <v>-2493.0990654701491</v>
      </c>
      <c r="CY430" s="15">
        <f ca="1">(BR430*DCF!D$46-DCF!D$5*MAX(BR430*DCF!D$46,0)-MAX(BR430-BQ430,0)/Inputs!$B$24)*DCF!D$6</f>
        <v>-2604.3589646536602</v>
      </c>
      <c r="CZ430" s="15">
        <f ca="1">(BS430*DCF!E$46-DCF!E$5*MAX(BS430*DCF!E$46,0)-MAX(BS430-BR430,0)/Inputs!$B$24)*DCF!E$6</f>
        <v>-2086.3267517894487</v>
      </c>
      <c r="DA430" s="15">
        <f ca="1">(BT430*DCF!F$46-DCF!F$5*MAX(BT430*DCF!F$46,0)-MAX(BT430-BS430,0)/Inputs!$B$24)*DCF!F$6</f>
        <v>-769.46193589673931</v>
      </c>
      <c r="DB430" s="15">
        <f ca="1">(BU430*DCF!G$46-DCF!G$5*MAX(BU430*DCF!G$46,0)-MAX(BU430-BT430,0)/Inputs!$B$24)*DCF!G$6</f>
        <v>-676.21246439410083</v>
      </c>
      <c r="DC430" s="15">
        <f ca="1">(BV430*DCF!H$46-DCF!H$5*MAX(BV430*DCF!H$46,0)-MAX(BV430-BU430,0)/Inputs!$B$24)*DCF!H$6</f>
        <v>-1477.993331043187</v>
      </c>
      <c r="DD430" s="15">
        <f ca="1">(BW430*DCF!I$46-DCF!I$5*MAX(BW430*DCF!I$46,0)-MAX(BW430-BV430,0)/Inputs!$B$24)*DCF!I$6</f>
        <v>-643.6443576901811</v>
      </c>
      <c r="DE430" s="15">
        <f ca="1">(BX430*DCF!J$46-DCF!J$5*MAX(BX430*DCF!J$46,0)-MAX(BX430-BW430,0)/Inputs!$B$24)*DCF!J$6</f>
        <v>797.52791546486708</v>
      </c>
      <c r="DF430" s="15">
        <f ca="1">(BY430*DCF!K$46-DCF!K$5*MAX(BY430*DCF!K$46,0)-MAX(BY430-BX430,0)/Inputs!$B$24)*DCF!K$6</f>
        <v>226.53636725757215</v>
      </c>
      <c r="DG430" s="15">
        <f ca="1">(BZ430*DCF!L$46-DCF!L$5*MAX(BZ430*DCF!L$46,0)-MAX(BZ430-BY430,0)/Inputs!$B$24)*DCF!L$6</f>
        <v>705.78050360912437</v>
      </c>
      <c r="DH430" s="15">
        <f ca="1">(CA430*DCF!M$46-DCF!M$5*MAX(CA430*DCF!M$46,0)-MAX(CA430-BZ430,0)/Inputs!$B$24)*DCF!M$6</f>
        <v>-266.34233761003071</v>
      </c>
      <c r="DI430" s="15">
        <f ca="1">SUM(CB430:CL430)+BE430*DCF!M$10*(1+Inputs!$B$30)*(1-Inputs!$B$33)*(1-Inputs!$B$30/Inputs!$B$31)/(Inputs!$B$29-Inputs!$B$30)*DCF!M$6</f>
        <v>115568.36232037458</v>
      </c>
      <c r="DJ430" s="15">
        <f ca="1">SUM(CM430:CW430)+BP430*DCF!M$28*(1+Inputs!$B$30)*(1-Inputs!$B$33)*(1-Inputs!$B$30/Inputs!$B$31)/(Inputs!$B$29-Inputs!$B$30)*DCF!M$6</f>
        <v>488786.7204202959</v>
      </c>
      <c r="DK430" s="15">
        <f ca="1">SUM(CX430:DH430)+CA430*DCF!M$46*(1+Inputs!$B$30)*(1-Inputs!$B$33)*(1-Inputs!$B$30/Inputs!$B$31)/(Inputs!$B$29-Inputs!$B$30)*DCF!M$6</f>
        <v>66771.169692468451</v>
      </c>
      <c r="DM430" s="15">
        <f ca="1">DI430+DJ430+DK430+Inputs!$B$34+Inputs!$B$36-Inputs!$B$35</f>
        <v>747977.25243313902</v>
      </c>
    </row>
    <row r="431" spans="1:117" x14ac:dyDescent="0.75">
      <c r="A431" s="11">
        <v>418</v>
      </c>
      <c r="C431" s="24">
        <f t="shared" ca="1" si="251"/>
        <v>-1.1603617137632622</v>
      </c>
      <c r="D431" s="24">
        <f t="shared" ca="1" si="251"/>
        <v>-1.4615055537326724</v>
      </c>
      <c r="E431" s="24">
        <f t="shared" ca="1" si="251"/>
        <v>0.1455276295186119</v>
      </c>
      <c r="F431" s="24">
        <f t="shared" ca="1" si="251"/>
        <v>9.8992331020718791E-2</v>
      </c>
      <c r="G431" s="24">
        <f t="shared" ca="1" si="251"/>
        <v>2.0114370672502826</v>
      </c>
      <c r="H431" s="24">
        <f t="shared" ca="1" si="251"/>
        <v>1.1005691357359961</v>
      </c>
      <c r="I431" s="24">
        <f t="shared" ca="1" si="251"/>
        <v>0.68743559431414947</v>
      </c>
      <c r="J431" s="24">
        <f t="shared" ca="1" si="251"/>
        <v>-1.3402637632213736</v>
      </c>
      <c r="K431" s="24">
        <f t="shared" ca="1" si="251"/>
        <v>1.2406194422094039</v>
      </c>
      <c r="L431" s="24">
        <f t="shared" ca="1" si="251"/>
        <v>-0.18724587603768708</v>
      </c>
      <c r="M431" s="24">
        <f t="shared" ca="1" si="251"/>
        <v>-0.83005241492782611</v>
      </c>
      <c r="N431" s="24">
        <f ca="1">SQRT(Inputs!$B$38)*C431+SQRT(1-Inputs!$B$38)*_xlfn.NORM.S.INV(RAND())</f>
        <v>-1.3882195977782263</v>
      </c>
      <c r="O431" s="24">
        <f ca="1">SQRT(Inputs!$B$38)*D431+SQRT(1-Inputs!$B$38)*_xlfn.NORM.S.INV(RAND())</f>
        <v>-0.36781854249685875</v>
      </c>
      <c r="P431" s="24">
        <f ca="1">SQRT(Inputs!$B$38)*E431+SQRT(1-Inputs!$B$38)*_xlfn.NORM.S.INV(RAND())</f>
        <v>-0.94989838868606646</v>
      </c>
      <c r="Q431" s="24">
        <f ca="1">SQRT(Inputs!$B$38)*F431+SQRT(1-Inputs!$B$38)*_xlfn.NORM.S.INV(RAND())</f>
        <v>-0.26435175273334144</v>
      </c>
      <c r="R431" s="24">
        <f ca="1">SQRT(Inputs!$B$38)*G431+SQRT(1-Inputs!$B$38)*_xlfn.NORM.S.INV(RAND())</f>
        <v>1.5020538756603834</v>
      </c>
      <c r="S431" s="24">
        <f ca="1">SQRT(Inputs!$B$38)*H431+SQRT(1-Inputs!$B$38)*_xlfn.NORM.S.INV(RAND())</f>
        <v>0.70853066665897801</v>
      </c>
      <c r="T431" s="24">
        <f ca="1">SQRT(Inputs!$B$38)*I431+SQRT(1-Inputs!$B$38)*_xlfn.NORM.S.INV(RAND())</f>
        <v>1.0524557323070682</v>
      </c>
      <c r="U431" s="24">
        <f ca="1">SQRT(Inputs!$B$38)*J431+SQRT(1-Inputs!$B$38)*_xlfn.NORM.S.INV(RAND())</f>
        <v>0.45564900009878828</v>
      </c>
      <c r="V431" s="24">
        <f ca="1">SQRT(Inputs!$B$38)*K431+SQRT(1-Inputs!$B$38)*_xlfn.NORM.S.INV(RAND())</f>
        <v>0.78713765971845762</v>
      </c>
      <c r="W431" s="24">
        <f ca="1">SQRT(Inputs!$B$38)*L431+SQRT(1-Inputs!$B$38)*_xlfn.NORM.S.INV(RAND())</f>
        <v>0.65773310597091805</v>
      </c>
      <c r="X431" s="24">
        <f ca="1">SQRT(Inputs!$B$38)*M431+SQRT(1-Inputs!$B$38)*_xlfn.NORM.S.INV(RAND())</f>
        <v>-0.60032824239394578</v>
      </c>
      <c r="Y431" s="24">
        <f ca="1">SQRT(Inputs!$B$38)*C431+SQRT(1-Inputs!$B$38)*_xlfn.NORM.S.INV(RAND())</f>
        <v>-0.43894313713295341</v>
      </c>
      <c r="Z431" s="24">
        <f ca="1">SQRT(Inputs!$B$38)*D431+SQRT(1-Inputs!$B$38)*_xlfn.NORM.S.INV(RAND())</f>
        <v>-0.76529562296845877</v>
      </c>
      <c r="AA431" s="24">
        <f ca="1">SQRT(Inputs!$B$38)*E431+SQRT(1-Inputs!$B$38)*_xlfn.NORM.S.INV(RAND())</f>
        <v>-0.85007748181243237</v>
      </c>
      <c r="AB431" s="24">
        <f ca="1">SQRT(Inputs!$B$38)*F431+SQRT(1-Inputs!$B$38)*_xlfn.NORM.S.INV(RAND())</f>
        <v>-0.10187647297124731</v>
      </c>
      <c r="AC431" s="24">
        <f ca="1">SQRT(Inputs!$B$38)*G431+SQRT(1-Inputs!$B$38)*_xlfn.NORM.S.INV(RAND())</f>
        <v>1.1251972364972573</v>
      </c>
      <c r="AD431" s="24">
        <f ca="1">SQRT(Inputs!$B$38)*H431+SQRT(1-Inputs!$B$38)*_xlfn.NORM.S.INV(RAND())</f>
        <v>0.75621478125379094</v>
      </c>
      <c r="AE431" s="24">
        <f ca="1">SQRT(Inputs!$B$38)*I431+SQRT(1-Inputs!$B$38)*_xlfn.NORM.S.INV(RAND())</f>
        <v>1.1338511442452044</v>
      </c>
      <c r="AF431" s="24">
        <f ca="1">SQRT(Inputs!$B$38)*J431+SQRT(1-Inputs!$B$38)*_xlfn.NORM.S.INV(RAND())</f>
        <v>-0.71850266460945655</v>
      </c>
      <c r="AG431" s="24">
        <f ca="1">SQRT(Inputs!$B$38)*K431+SQRT(1-Inputs!$B$38)*_xlfn.NORM.S.INV(RAND())</f>
        <v>0.25881802944707227</v>
      </c>
      <c r="AH431" s="24">
        <f ca="1">SQRT(Inputs!$B$38)*L431+SQRT(1-Inputs!$B$38)*_xlfn.NORM.S.INV(RAND())</f>
        <v>-0.3193861558714548</v>
      </c>
      <c r="AI431" s="24">
        <f ca="1">SQRT(Inputs!$B$38)*M431+SQRT(1-Inputs!$B$38)*_xlfn.NORM.S.INV(RAND())</f>
        <v>1.5102277583356398</v>
      </c>
      <c r="AJ431" s="24">
        <f ca="1">SQRT(Inputs!$B$38)*C431+SQRT(1-Inputs!$B$38)*_xlfn.NORM.S.INV(RAND())</f>
        <v>-0.23681567302489126</v>
      </c>
      <c r="AK431" s="24">
        <f ca="1">SQRT(Inputs!$B$38)*D431+SQRT(1-Inputs!$B$38)*_xlfn.NORM.S.INV(RAND())</f>
        <v>-0.25977279450393531</v>
      </c>
      <c r="AL431" s="24">
        <f ca="1">SQRT(Inputs!$B$38)*E431+SQRT(1-Inputs!$B$38)*_xlfn.NORM.S.INV(RAND())</f>
        <v>-0.12470352174608822</v>
      </c>
      <c r="AM431" s="24">
        <f ca="1">SQRT(Inputs!$B$38)*F431+SQRT(1-Inputs!$B$38)*_xlfn.NORM.S.INV(RAND())</f>
        <v>1.8732485353408643</v>
      </c>
      <c r="AN431" s="24">
        <f ca="1">SQRT(Inputs!$B$38)*G431+SQRT(1-Inputs!$B$38)*_xlfn.NORM.S.INV(RAND())</f>
        <v>1.7527652486768122</v>
      </c>
      <c r="AO431" s="24">
        <f ca="1">SQRT(Inputs!$B$38)*H431+SQRT(1-Inputs!$B$38)*_xlfn.NORM.S.INV(RAND())</f>
        <v>0.33314539610405874</v>
      </c>
      <c r="AP431" s="24">
        <f ca="1">SQRT(Inputs!$B$38)*I431+SQRT(1-Inputs!$B$38)*_xlfn.NORM.S.INV(RAND())</f>
        <v>0.26729771807457631</v>
      </c>
      <c r="AQ431" s="24">
        <f ca="1">SQRT(Inputs!$B$38)*J431+SQRT(1-Inputs!$B$38)*_xlfn.NORM.S.INV(RAND())</f>
        <v>-0.96084136800462216</v>
      </c>
      <c r="AR431" s="24">
        <f ca="1">SQRT(Inputs!$B$38)*K431+SQRT(1-Inputs!$B$38)*_xlfn.NORM.S.INV(RAND())</f>
        <v>1.9211575134340984</v>
      </c>
      <c r="AS431" s="24">
        <f ca="1">SQRT(Inputs!$B$38)*L431+SQRT(1-Inputs!$B$38)*_xlfn.NORM.S.INV(RAND())</f>
        <v>-0.7517475765969901</v>
      </c>
      <c r="AT431" s="24">
        <f ca="1">SQRT(Inputs!$B$38)*M431+SQRT(1-Inputs!$B$38)*_xlfn.NORM.S.INV(RAND())</f>
        <v>-9.0743663345408399E-3</v>
      </c>
      <c r="AU431" s="15">
        <f ca="1">Inputs!$B$6*EXP($B$8-0.5*C$5^2+C$5*N431)</f>
        <v>3963.5566325412401</v>
      </c>
      <c r="AV431" s="15">
        <f t="shared" ca="1" si="219"/>
        <v>4570.595697409015</v>
      </c>
      <c r="AW431" s="15">
        <f t="shared" ca="1" si="220"/>
        <v>4902.8455884528848</v>
      </c>
      <c r="AX431" s="15">
        <f t="shared" ca="1" si="221"/>
        <v>5791.4199975000765</v>
      </c>
      <c r="AY431" s="15">
        <f t="shared" ca="1" si="222"/>
        <v>8434.8477895162487</v>
      </c>
      <c r="AZ431" s="15">
        <f t="shared" ca="1" si="223"/>
        <v>11153.168202196099</v>
      </c>
      <c r="BA431" s="15">
        <f t="shared" ca="1" si="224"/>
        <v>15237.942882613588</v>
      </c>
      <c r="BB431" s="15">
        <f t="shared" ca="1" si="225"/>
        <v>19527.29007569392</v>
      </c>
      <c r="BC431" s="15">
        <f t="shared" ca="1" si="226"/>
        <v>25803.970266421322</v>
      </c>
      <c r="BD431" s="15">
        <f t="shared" ca="1" si="227"/>
        <v>33618.156434136377</v>
      </c>
      <c r="BE431" s="15">
        <f t="shared" ca="1" si="228"/>
        <v>39002.762628991833</v>
      </c>
      <c r="BF431" s="15">
        <f ca="1">Inputs!$B$13*EXP($B$9-0.5*C$6^2+C$6*Y431)</f>
        <v>12678.333197191932</v>
      </c>
      <c r="BG431" s="15">
        <f t="shared" ca="1" si="229"/>
        <v>13458.615111176336</v>
      </c>
      <c r="BH431" s="15">
        <f t="shared" ca="1" si="230"/>
        <v>14281.516170209794</v>
      </c>
      <c r="BI431" s="15">
        <f t="shared" ca="1" si="231"/>
        <v>17210.719588464959</v>
      </c>
      <c r="BJ431" s="15">
        <f t="shared" ca="1" si="232"/>
        <v>24814.503016286319</v>
      </c>
      <c r="BK431" s="15">
        <f t="shared" ca="1" si="233"/>
        <v>33757.649150561316</v>
      </c>
      <c r="BL431" s="15">
        <f t="shared" ca="1" si="234"/>
        <v>48030.69728336719</v>
      </c>
      <c r="BM431" s="15">
        <f t="shared" ca="1" si="235"/>
        <v>53998.642646563894</v>
      </c>
      <c r="BN431" s="15">
        <f t="shared" ca="1" si="236"/>
        <v>68503.644428137661</v>
      </c>
      <c r="BO431" s="15">
        <f t="shared" ca="1" si="237"/>
        <v>81214.857244062339</v>
      </c>
      <c r="BP431" s="15">
        <f t="shared" ca="1" si="238"/>
        <v>118614.19588406476</v>
      </c>
      <c r="BQ431" s="15">
        <f ca="1">Inputs!$B$20*EXP($B$10-0.5*C$7^2+C$7*AJ431)</f>
        <v>3943.9351233959542</v>
      </c>
      <c r="BR431" s="15">
        <f t="shared" ca="1" si="239"/>
        <v>4927.6483129843955</v>
      </c>
      <c r="BS431" s="15">
        <f t="shared" ca="1" si="240"/>
        <v>6510.4849030616042</v>
      </c>
      <c r="BT431" s="15">
        <f t="shared" ca="1" si="241"/>
        <v>14673.283241869487</v>
      </c>
      <c r="BU431" s="15">
        <f t="shared" ca="1" si="242"/>
        <v>31077.375536562493</v>
      </c>
      <c r="BV431" s="15">
        <f t="shared" ca="1" si="243"/>
        <v>46607.784978865995</v>
      </c>
      <c r="BW431" s="15">
        <f t="shared" ca="1" si="244"/>
        <v>68824.053298753584</v>
      </c>
      <c r="BX431" s="15">
        <f t="shared" ca="1" si="245"/>
        <v>79395.728612177583</v>
      </c>
      <c r="BY431" s="15">
        <f t="shared" ca="1" si="246"/>
        <v>160664.28056600489</v>
      </c>
      <c r="BZ431" s="15">
        <f t="shared" ca="1" si="247"/>
        <v>196337.0761301076</v>
      </c>
      <c r="CA431" s="15">
        <f t="shared" ca="1" si="248"/>
        <v>275349.63807663834</v>
      </c>
      <c r="CB431" s="15">
        <f ca="1">(AU431*DCF!C$10-DCF!C$5*MAX(AU431*DCF!C$10,0)-MAX(AU431-Inputs!$B$6,0)/Inputs!$B$10)*DCF!C$6</f>
        <v>1017.877473915263</v>
      </c>
      <c r="CC431" s="15">
        <f ca="1">(AV431*DCF!D$10-DCF!D$5*MAX(AV431*DCF!D$10,0)-MAX(AV431-AU431,0)/Inputs!$B$10)*DCF!D$6</f>
        <v>966.04114784695446</v>
      </c>
      <c r="CD431" s="15">
        <f ca="1">(AW431*DCF!E$10-DCF!E$5*MAX(AW431*DCF!E$10,0)-MAX(AW431-AV431,0)/Inputs!$B$10)*DCF!E$6</f>
        <v>1057.1525651522722</v>
      </c>
      <c r="CE431" s="15">
        <f ca="1">(AX431*DCF!F$10-DCF!F$5*MAX(AX431*DCF!F$10,0)-MAX(AX431-AW431,0)/Inputs!$B$10)*DCF!F$6</f>
        <v>1079.3674515859448</v>
      </c>
      <c r="CF431" s="15">
        <f ca="1">(AY431*DCF!G$10-DCF!G$5*MAX(AY431*DCF!G$10,0)-MAX(AY431-AX431,0)/Inputs!$B$10)*DCF!G$6</f>
        <v>1229.8022568242036</v>
      </c>
      <c r="CG431" s="15">
        <f ca="1">(AZ431*DCF!H$10-DCF!H$5*MAX(AZ431*DCF!H$10,0)-MAX(AZ431-AY431,0)/Inputs!$B$10)*DCF!H$6</f>
        <v>1682.709084814069</v>
      </c>
      <c r="CH431" s="15">
        <f ca="1">(BA431*DCF!I$10-DCF!I$5*MAX(BA431*DCF!I$10,0)-MAX(BA431-AZ431,0)/Inputs!$B$10)*DCF!I$6</f>
        <v>2113.3701176474651</v>
      </c>
      <c r="CI431" s="15">
        <f ca="1">(BB431*DCF!J$10-DCF!J$5*MAX(BB431*DCF!J$10,0)-MAX(BB431-BA431,0)/Inputs!$B$10)*DCF!J$6</f>
        <v>2700.9484022926013</v>
      </c>
      <c r="CJ431" s="15">
        <f ca="1">(BC431*DCF!K$10-DCF!K$5*MAX(BC431*DCF!K$10,0)-MAX(BC431-BB431,0)/Inputs!$B$10)*DCF!K$6</f>
        <v>3275.3851206732193</v>
      </c>
      <c r="CK431" s="15">
        <f ca="1">(BD431*DCF!L$10-DCF!L$5*MAX(BD431*DCF!L$10,0)-MAX(BD431-BC431,0)/Inputs!$B$10)*DCF!L$6</f>
        <v>4059.7564778416945</v>
      </c>
      <c r="CL431" s="15">
        <f ca="1">(BE431*DCF!M$10-DCF!M$5*MAX(BE431*DCF!M$10,0)-MAX(BE431-BD431,0)/Inputs!$B$10)*DCF!M$6</f>
        <v>4860.5455265050878</v>
      </c>
      <c r="CM431" s="15">
        <f ca="1">(BF431*DCF!C$28-DCF!C$5*MAX(BF431*DCF!C$28,0)-MAX(BF431-Inputs!$B$13,0)/Inputs!$B$17)*DCF!C$6</f>
        <v>3571.114769856214</v>
      </c>
      <c r="CN431" s="15">
        <f ca="1">(BG431*DCF!D$28-DCF!D$5*MAX(BG431*DCF!D$28,0)-MAX(BG431-BF431,0)/Inputs!$B$17)*DCF!D$6</f>
        <v>3797.4026493036918</v>
      </c>
      <c r="CO431" s="15">
        <f ca="1">(BH431*DCF!E$28-DCF!E$5*MAX(BH431*DCF!E$28,0)-MAX(BH431-BG431,0)/Inputs!$B$17)*DCF!E$6</f>
        <v>3882.5972107317916</v>
      </c>
      <c r="CP431" s="15">
        <f ca="1">(BI431*DCF!F$28-DCF!F$5*MAX(BI431*DCF!F$28,0)-MAX(BI431-BH431,0)/Inputs!$B$17)*DCF!F$6</f>
        <v>4138.9492411851525</v>
      </c>
      <c r="CQ431" s="15">
        <f ca="1">(BJ431*DCF!G$28-DCF!G$5*MAX(BJ431*DCF!G$28,0)-MAX(BJ431-BI431,0)/Inputs!$B$17)*DCF!G$6</f>
        <v>5159.4298183161782</v>
      </c>
      <c r="CR431" s="15">
        <f ca="1">(BK431*DCF!H$28-DCF!H$5*MAX(BK431*DCF!H$28,0)-MAX(BK431-BJ431,0)/Inputs!$B$17)*DCF!H$6</f>
        <v>6959.1251410708628</v>
      </c>
      <c r="CS431" s="15">
        <f ca="1">(BL431*DCF!I$28-DCF!I$5*MAX(BL431*DCF!I$28,0)-MAX(BL431-BK431,0)/Inputs!$B$17)*DCF!I$6</f>
        <v>9245.9443609699592</v>
      </c>
      <c r="CT431" s="15">
        <f ca="1">(BM431*DCF!J$28-DCF!J$5*MAX(BM431*DCF!J$28,0)-MAX(BM431-BL431,0)/Inputs!$B$17)*DCF!J$6</f>
        <v>11254.879280317355</v>
      </c>
      <c r="CU431" s="15">
        <f ca="1">(BN431*DCF!K$28-DCF!K$5*MAX(BN431*DCF!K$28,0)-MAX(BN431-BM431,0)/Inputs!$B$17)*DCF!K$6</f>
        <v>12690.151590035948</v>
      </c>
      <c r="CV431" s="15">
        <f ca="1">(BO431*DCF!L$28-DCF!L$5*MAX(BO431*DCF!L$28,0)-MAX(BO431-BN431,0)/Inputs!$B$17)*DCF!L$6</f>
        <v>14765.773783889201</v>
      </c>
      <c r="CW431" s="15">
        <f ca="1">(BP431*DCF!M$28-DCF!M$5*MAX(BP431*DCF!M$28,0)-MAX(BP431-BO431,0)/Inputs!$B$17)*DCF!M$6</f>
        <v>18408.047818145969</v>
      </c>
      <c r="CX431" s="15">
        <f ca="1">(BQ431*DCF!C$46-DCF!C$5*MAX(BQ431*DCF!C$46,0)-MAX(BQ431-Inputs!$B$20,0)/Inputs!$B$24)*DCF!C$6</f>
        <v>-1253.9966212904994</v>
      </c>
      <c r="CY431" s="15">
        <f ca="1">(BR431*DCF!D$46-DCF!D$5*MAX(BR431*DCF!D$46,0)-MAX(BR431-BQ431,0)/Inputs!$B$24)*DCF!D$6</f>
        <v>-1260.7769052188446</v>
      </c>
      <c r="CZ431" s="15">
        <f ca="1">(BS431*DCF!E$46-DCF!E$5*MAX(BS431*DCF!E$46,0)-MAX(BS431-BR431,0)/Inputs!$B$24)*DCF!E$6</f>
        <v>-1393.7867843980434</v>
      </c>
      <c r="DA431" s="15">
        <f ca="1">(BT431*DCF!F$46-DCF!F$5*MAX(BT431*DCF!F$46,0)-MAX(BT431-BS431,0)/Inputs!$B$24)*DCF!F$6</f>
        <v>-4040.9341781463786</v>
      </c>
      <c r="DB431" s="15">
        <f ca="1">(BU431*DCF!G$46-DCF!G$5*MAX(BU431*DCF!G$46,0)-MAX(BU431-BT431,0)/Inputs!$B$24)*DCF!G$6</f>
        <v>-6563.3940542983437</v>
      </c>
      <c r="DC431" s="15">
        <f ca="1">(BV431*DCF!H$46-DCF!H$5*MAX(BV431*DCF!H$46,0)-MAX(BV431-BU431,0)/Inputs!$B$24)*DCF!H$6</f>
        <v>-4825.9795777984018</v>
      </c>
      <c r="DD431" s="15">
        <f ca="1">(BW431*DCF!I$46-DCF!I$5*MAX(BW431*DCF!I$46,0)-MAX(BW431-BV431,0)/Inputs!$B$24)*DCF!I$6</f>
        <v>-4787.9130009894088</v>
      </c>
      <c r="DE431" s="15">
        <f ca="1">(BX431*DCF!J$46-DCF!J$5*MAX(BX431*DCF!J$46,0)-MAX(BX431-BW431,0)/Inputs!$B$24)*DCF!J$6</f>
        <v>526.9956189305633</v>
      </c>
      <c r="DF431" s="15">
        <f ca="1">(BY431*DCF!K$46-DCF!K$5*MAX(BY431*DCF!K$46,0)-MAX(BY431-BX431,0)/Inputs!$B$24)*DCF!K$6</f>
        <v>-10730.950960259297</v>
      </c>
      <c r="DG431" s="15">
        <f ca="1">(BZ431*DCF!L$46-DCF!L$5*MAX(BZ431*DCF!L$46,0)-MAX(BZ431-BY431,0)/Inputs!$B$24)*DCF!L$6</f>
        <v>5499.0028468764422</v>
      </c>
      <c r="DH431" s="15">
        <f ca="1">(CA431*DCF!M$46-DCF!M$5*MAX(CA431*DCF!M$46,0)-MAX(CA431-BZ431,0)/Inputs!$B$24)*DCF!M$6</f>
        <v>5068.2648908277333</v>
      </c>
      <c r="DI431" s="15">
        <f ca="1">SUM(CB431:CL431)+BE431*DCF!M$10*(1+Inputs!$B$30)*(1-Inputs!$B$33)*(1-Inputs!$B$30/Inputs!$B$31)/(Inputs!$B$29-Inputs!$B$30)*DCF!M$6</f>
        <v>132588.15977972501</v>
      </c>
      <c r="DJ431" s="15">
        <f ca="1">SUM(CM431:CW431)+BP431*DCF!M$28*(1+Inputs!$B$30)*(1-Inputs!$B$33)*(1-Inputs!$B$30/Inputs!$B$31)/(Inputs!$B$29-Inputs!$B$30)*DCF!M$6</f>
        <v>534013.24987143965</v>
      </c>
      <c r="DK431" s="15">
        <f ca="1">SUM(CX431:DH431)+CA431*DCF!M$46*(1+Inputs!$B$30)*(1-Inputs!$B$33)*(1-Inputs!$B$30/Inputs!$B$31)/(Inputs!$B$29-Inputs!$B$30)*DCF!M$6</f>
        <v>401959.68899051414</v>
      </c>
      <c r="DM431" s="15">
        <f ca="1">DI431+DJ431+DK431+Inputs!$B$34+Inputs!$B$36-Inputs!$B$35</f>
        <v>1145412.0986416787</v>
      </c>
    </row>
    <row r="432" spans="1:117" x14ac:dyDescent="0.75">
      <c r="A432" s="11">
        <v>419</v>
      </c>
      <c r="C432" s="24">
        <f t="shared" ca="1" si="251"/>
        <v>0.41485894999831219</v>
      </c>
      <c r="D432" s="24">
        <f t="shared" ca="1" si="251"/>
        <v>-0.52334752881491475</v>
      </c>
      <c r="E432" s="24">
        <f t="shared" ca="1" si="251"/>
        <v>1.0094404856500188</v>
      </c>
      <c r="F432" s="24">
        <f t="shared" ca="1" si="251"/>
        <v>-0.32898563477548076</v>
      </c>
      <c r="G432" s="24">
        <f t="shared" ca="1" si="251"/>
        <v>1.2469917252679523</v>
      </c>
      <c r="H432" s="24">
        <f t="shared" ca="1" si="251"/>
        <v>-1.7264437525775633</v>
      </c>
      <c r="I432" s="24">
        <f t="shared" ca="1" si="251"/>
        <v>0.36181435877767726</v>
      </c>
      <c r="J432" s="24">
        <f t="shared" ca="1" si="251"/>
        <v>-2.3880444778425782</v>
      </c>
      <c r="K432" s="24">
        <f t="shared" ca="1" si="251"/>
        <v>-0.40876879580311054</v>
      </c>
      <c r="L432" s="24">
        <f t="shared" ca="1" si="251"/>
        <v>7.263828370161482E-2</v>
      </c>
      <c r="M432" s="24">
        <f t="shared" ca="1" si="251"/>
        <v>-1.0955397120298025</v>
      </c>
      <c r="N432" s="24">
        <f ca="1">SQRT(Inputs!$B$38)*C432+SQRT(1-Inputs!$B$38)*_xlfn.NORM.S.INV(RAND())</f>
        <v>1.8441980129357494E-2</v>
      </c>
      <c r="O432" s="24">
        <f ca="1">SQRT(Inputs!$B$38)*D432+SQRT(1-Inputs!$B$38)*_xlfn.NORM.S.INV(RAND())</f>
        <v>-1.2477529867360708</v>
      </c>
      <c r="P432" s="24">
        <f ca="1">SQRT(Inputs!$B$38)*E432+SQRT(1-Inputs!$B$38)*_xlfn.NORM.S.INV(RAND())</f>
        <v>0.7749028724573529</v>
      </c>
      <c r="Q432" s="24">
        <f ca="1">SQRT(Inputs!$B$38)*F432+SQRT(1-Inputs!$B$38)*_xlfn.NORM.S.INV(RAND())</f>
        <v>-0.76885707447786444</v>
      </c>
      <c r="R432" s="24">
        <f ca="1">SQRT(Inputs!$B$38)*G432+SQRT(1-Inputs!$B$38)*_xlfn.NORM.S.INV(RAND())</f>
        <v>0.56843794587997842</v>
      </c>
      <c r="S432" s="24">
        <f ca="1">SQRT(Inputs!$B$38)*H432+SQRT(1-Inputs!$B$38)*_xlfn.NORM.S.INV(RAND())</f>
        <v>-0.85066214721582889</v>
      </c>
      <c r="T432" s="24">
        <f ca="1">SQRT(Inputs!$B$38)*I432+SQRT(1-Inputs!$B$38)*_xlfn.NORM.S.INV(RAND())</f>
        <v>2.1115795143899265</v>
      </c>
      <c r="U432" s="24">
        <f ca="1">SQRT(Inputs!$B$38)*J432+SQRT(1-Inputs!$B$38)*_xlfn.NORM.S.INV(RAND())</f>
        <v>-1.4751182389209516</v>
      </c>
      <c r="V432" s="24">
        <f ca="1">SQRT(Inputs!$B$38)*K432+SQRT(1-Inputs!$B$38)*_xlfn.NORM.S.INV(RAND())</f>
        <v>-0.32554018578184568</v>
      </c>
      <c r="W432" s="24">
        <f ca="1">SQRT(Inputs!$B$38)*L432+SQRT(1-Inputs!$B$38)*_xlfn.NORM.S.INV(RAND())</f>
        <v>0.19422628757553551</v>
      </c>
      <c r="X432" s="24">
        <f ca="1">SQRT(Inputs!$B$38)*M432+SQRT(1-Inputs!$B$38)*_xlfn.NORM.S.INV(RAND())</f>
        <v>0.93402687984684174</v>
      </c>
      <c r="Y432" s="24">
        <f ca="1">SQRT(Inputs!$B$38)*C432+SQRT(1-Inputs!$B$38)*_xlfn.NORM.S.INV(RAND())</f>
        <v>-0.18846246620005003</v>
      </c>
      <c r="Z432" s="24">
        <f ca="1">SQRT(Inputs!$B$38)*D432+SQRT(1-Inputs!$B$38)*_xlfn.NORM.S.INV(RAND())</f>
        <v>-1.4076371062176229</v>
      </c>
      <c r="AA432" s="24">
        <f ca="1">SQRT(Inputs!$B$38)*E432+SQRT(1-Inputs!$B$38)*_xlfn.NORM.S.INV(RAND())</f>
        <v>1.9343170510479797</v>
      </c>
      <c r="AB432" s="24">
        <f ca="1">SQRT(Inputs!$B$38)*F432+SQRT(1-Inputs!$B$38)*_xlfn.NORM.S.INV(RAND())</f>
        <v>-1.0541742126813547</v>
      </c>
      <c r="AC432" s="24">
        <f ca="1">SQRT(Inputs!$B$38)*G432+SQRT(1-Inputs!$B$38)*_xlfn.NORM.S.INV(RAND())</f>
        <v>1.0897785390517529</v>
      </c>
      <c r="AD432" s="24">
        <f ca="1">SQRT(Inputs!$B$38)*H432+SQRT(1-Inputs!$B$38)*_xlfn.NORM.S.INV(RAND())</f>
        <v>-2.582803597875194</v>
      </c>
      <c r="AE432" s="24">
        <f ca="1">SQRT(Inputs!$B$38)*I432+SQRT(1-Inputs!$B$38)*_xlfn.NORM.S.INV(RAND())</f>
        <v>2.1257380650707383</v>
      </c>
      <c r="AF432" s="24">
        <f ca="1">SQRT(Inputs!$B$38)*J432+SQRT(1-Inputs!$B$38)*_xlfn.NORM.S.INV(RAND())</f>
        <v>-1.3330496783244496</v>
      </c>
      <c r="AG432" s="24">
        <f ca="1">SQRT(Inputs!$B$38)*K432+SQRT(1-Inputs!$B$38)*_xlfn.NORM.S.INV(RAND())</f>
        <v>-2.2891404050048951</v>
      </c>
      <c r="AH432" s="24">
        <f ca="1">SQRT(Inputs!$B$38)*L432+SQRT(1-Inputs!$B$38)*_xlfn.NORM.S.INV(RAND())</f>
        <v>-0.34122440171384738</v>
      </c>
      <c r="AI432" s="24">
        <f ca="1">SQRT(Inputs!$B$38)*M432+SQRT(1-Inputs!$B$38)*_xlfn.NORM.S.INV(RAND())</f>
        <v>-0.36922302335882418</v>
      </c>
      <c r="AJ432" s="24">
        <f ca="1">SQRT(Inputs!$B$38)*C432+SQRT(1-Inputs!$B$38)*_xlfn.NORM.S.INV(RAND())</f>
        <v>0.93271082088851176</v>
      </c>
      <c r="AK432" s="24">
        <f ca="1">SQRT(Inputs!$B$38)*D432+SQRT(1-Inputs!$B$38)*_xlfn.NORM.S.INV(RAND())</f>
        <v>-0.8309437792528015</v>
      </c>
      <c r="AL432" s="24">
        <f ca="1">SQRT(Inputs!$B$38)*E432+SQRT(1-Inputs!$B$38)*_xlfn.NORM.S.INV(RAND())</f>
        <v>1.7608827331563783</v>
      </c>
      <c r="AM432" s="24">
        <f ca="1">SQRT(Inputs!$B$38)*F432+SQRT(1-Inputs!$B$38)*_xlfn.NORM.S.INV(RAND())</f>
        <v>-0.7746616276209779</v>
      </c>
      <c r="AN432" s="24">
        <f ca="1">SQRT(Inputs!$B$38)*G432+SQRT(1-Inputs!$B$38)*_xlfn.NORM.S.INV(RAND())</f>
        <v>1.3551030146157772</v>
      </c>
      <c r="AO432" s="24">
        <f ca="1">SQRT(Inputs!$B$38)*H432+SQRT(1-Inputs!$B$38)*_xlfn.NORM.S.INV(RAND())</f>
        <v>-0.6724568741346737</v>
      </c>
      <c r="AP432" s="24">
        <f ca="1">SQRT(Inputs!$B$38)*I432+SQRT(1-Inputs!$B$38)*_xlfn.NORM.S.INV(RAND())</f>
        <v>1.5381382407128787</v>
      </c>
      <c r="AQ432" s="24">
        <f ca="1">SQRT(Inputs!$B$38)*J432+SQRT(1-Inputs!$B$38)*_xlfn.NORM.S.INV(RAND())</f>
        <v>-1.5991585316738097</v>
      </c>
      <c r="AR432" s="24">
        <f ca="1">SQRT(Inputs!$B$38)*K432+SQRT(1-Inputs!$B$38)*_xlfn.NORM.S.INV(RAND())</f>
        <v>-0.7607570503852592</v>
      </c>
      <c r="AS432" s="24">
        <f ca="1">SQRT(Inputs!$B$38)*L432+SQRT(1-Inputs!$B$38)*_xlfn.NORM.S.INV(RAND())</f>
        <v>0.67149317772235984</v>
      </c>
      <c r="AT432" s="24">
        <f ca="1">SQRT(Inputs!$B$38)*M432+SQRT(1-Inputs!$B$38)*_xlfn.NORM.S.INV(RAND())</f>
        <v>-0.96253763929859482</v>
      </c>
      <c r="AU432" s="15">
        <f ca="1">Inputs!$B$6*EXP($B$8-0.5*C$5^2+C$5*N432)</f>
        <v>4977.0751401669186</v>
      </c>
      <c r="AV432" s="15">
        <f t="shared" ca="1" si="219"/>
        <v>5042.8210429212986</v>
      </c>
      <c r="AW432" s="15">
        <f t="shared" ca="1" si="220"/>
        <v>6826.2882665964689</v>
      </c>
      <c r="AX432" s="15">
        <f t="shared" ca="1" si="221"/>
        <v>7570.9118185721072</v>
      </c>
      <c r="AY432" s="15">
        <f t="shared" ca="1" si="222"/>
        <v>9887.5123877980859</v>
      </c>
      <c r="AZ432" s="15">
        <f t="shared" ca="1" si="223"/>
        <v>11011.356026170191</v>
      </c>
      <c r="BA432" s="15">
        <f t="shared" ca="1" si="224"/>
        <v>16807.742413939122</v>
      </c>
      <c r="BB432" s="15">
        <f t="shared" ca="1" si="225"/>
        <v>17750.632683025466</v>
      </c>
      <c r="BC432" s="15">
        <f t="shared" ca="1" si="226"/>
        <v>21067.464398958695</v>
      </c>
      <c r="BD432" s="15">
        <f t="shared" ca="1" si="227"/>
        <v>26282.790604954618</v>
      </c>
      <c r="BE432" s="15">
        <f t="shared" ca="1" si="228"/>
        <v>35065.933853278933</v>
      </c>
      <c r="BF432" s="15">
        <f ca="1">Inputs!$B$13*EXP($B$9-0.5*C$6^2+C$6*Y432)</f>
        <v>13323.797252982285</v>
      </c>
      <c r="BG432" s="15">
        <f t="shared" ca="1" si="229"/>
        <v>12595.927798992034</v>
      </c>
      <c r="BH432" s="15">
        <f t="shared" ca="1" si="230"/>
        <v>21211.27107103719</v>
      </c>
      <c r="BI432" s="15">
        <f t="shared" ca="1" si="231"/>
        <v>22076.679426614741</v>
      </c>
      <c r="BJ432" s="15">
        <f t="shared" ca="1" si="232"/>
        <v>31668.175035580502</v>
      </c>
      <c r="BK432" s="15">
        <f t="shared" ca="1" si="233"/>
        <v>27344.242294997413</v>
      </c>
      <c r="BL432" s="15">
        <f t="shared" ca="1" si="234"/>
        <v>44242.219960623304</v>
      </c>
      <c r="BM432" s="15">
        <f t="shared" ca="1" si="235"/>
        <v>46083.474872262217</v>
      </c>
      <c r="BN432" s="15">
        <f t="shared" ca="1" si="236"/>
        <v>43079.431386577373</v>
      </c>
      <c r="BO432" s="15">
        <f t="shared" ca="1" si="237"/>
        <v>50943.563635633851</v>
      </c>
      <c r="BP432" s="15">
        <f t="shared" ca="1" si="238"/>
        <v>60133.159610764153</v>
      </c>
      <c r="BQ432" s="15">
        <f ca="1">Inputs!$B$20*EXP($B$10-0.5*C$7^2+C$7*AJ432)</f>
        <v>5971.4500539805786</v>
      </c>
      <c r="BR432" s="15">
        <f t="shared" ca="1" si="239"/>
        <v>6223.1746571132508</v>
      </c>
      <c r="BS432" s="15">
        <f t="shared" ca="1" si="240"/>
        <v>14131.100956457189</v>
      </c>
      <c r="BT432" s="15">
        <f t="shared" ca="1" si="241"/>
        <v>15900.655537202718</v>
      </c>
      <c r="BU432" s="15">
        <f t="shared" ca="1" si="242"/>
        <v>30587.449201311741</v>
      </c>
      <c r="BV432" s="15">
        <f t="shared" ca="1" si="243"/>
        <v>36573.229513350801</v>
      </c>
      <c r="BW432" s="15">
        <f t="shared" ca="1" si="244"/>
        <v>70673.782711101478</v>
      </c>
      <c r="BX432" s="15">
        <f t="shared" ca="1" si="245"/>
        <v>71736.513885947614</v>
      </c>
      <c r="BY432" s="15">
        <f t="shared" ca="1" si="246"/>
        <v>86899.799214182261</v>
      </c>
      <c r="BZ432" s="15">
        <f t="shared" ca="1" si="247"/>
        <v>137952.78539367201</v>
      </c>
      <c r="CA432" s="15">
        <f t="shared" ca="1" si="248"/>
        <v>163316.34034967446</v>
      </c>
      <c r="CB432" s="15">
        <f ca="1">(AU432*DCF!C$10-DCF!C$5*MAX(AU432*DCF!C$10,0)-MAX(AU432-Inputs!$B$6,0)/Inputs!$B$10)*DCF!C$6</f>
        <v>1042.9685222629616</v>
      </c>
      <c r="CC432" s="15">
        <f ca="1">(AV432*DCF!D$10-DCF!D$5*MAX(AV432*DCF!D$10,0)-MAX(AV432-AU432,0)/Inputs!$B$10)*DCF!D$6</f>
        <v>1213.1230475267846</v>
      </c>
      <c r="CD432" s="15">
        <f ca="1">(AW432*DCF!E$10-DCF!E$5*MAX(AW432*DCF!E$10,0)-MAX(AW432-AV432,0)/Inputs!$B$10)*DCF!E$6</f>
        <v>1174.3706202525757</v>
      </c>
      <c r="CE432" s="15">
        <f ca="1">(AX432*DCF!F$10-DCF!F$5*MAX(AX432*DCF!F$10,0)-MAX(AX432-AW432,0)/Inputs!$B$10)*DCF!F$6</f>
        <v>1497.7802845759697</v>
      </c>
      <c r="CF432" s="15">
        <f ca="1">(AY432*DCF!G$10-DCF!G$5*MAX(AY432*DCF!G$10,0)-MAX(AY432-AX432,0)/Inputs!$B$10)*DCF!G$6</f>
        <v>1591.9308907955181</v>
      </c>
      <c r="CG432" s="15">
        <f ca="1">(AZ432*DCF!H$10-DCF!H$5*MAX(AZ432*DCF!H$10,0)-MAX(AZ432-AY432,0)/Inputs!$B$10)*DCF!H$6</f>
        <v>1938.304085173525</v>
      </c>
      <c r="CH432" s="15">
        <f ca="1">(BA432*DCF!I$10-DCF!I$5*MAX(BA432*DCF!I$10,0)-MAX(BA432-AZ432,0)/Inputs!$B$10)*DCF!I$6</f>
        <v>2119.3509361016286</v>
      </c>
      <c r="CI432" s="15">
        <f ca="1">(BB432*DCF!J$10-DCF!J$5*MAX(BB432*DCF!J$10,0)-MAX(BB432-BA432,0)/Inputs!$B$10)*DCF!J$6</f>
        <v>2903.170272936914</v>
      </c>
      <c r="CJ432" s="15">
        <f ca="1">(BC432*DCF!K$10-DCF!K$5*MAX(BC432*DCF!K$10,0)-MAX(BC432-BB432,0)/Inputs!$B$10)*DCF!K$6</f>
        <v>2927.2174740331984</v>
      </c>
      <c r="CK432" s="15">
        <f ca="1">(BD432*DCF!L$10-DCF!L$5*MAX(BD432*DCF!L$10,0)-MAX(BD432-BC432,0)/Inputs!$B$10)*DCF!L$6</f>
        <v>3289.518493986147</v>
      </c>
      <c r="CL432" s="15">
        <f ca="1">(BE432*DCF!M$10-DCF!M$5*MAX(BE432*DCF!M$10,0)-MAX(BE432-BD432,0)/Inputs!$B$10)*DCF!M$6</f>
        <v>3899.0165030357884</v>
      </c>
      <c r="CM432" s="15">
        <f ca="1">(BF432*DCF!C$28-DCF!C$5*MAX(BF432*DCF!C$28,0)-MAX(BF432-Inputs!$B$13,0)/Inputs!$B$17)*DCF!C$6</f>
        <v>3619.0382553795562</v>
      </c>
      <c r="CN432" s="15">
        <f ca="1">(BG432*DCF!D$28-DCF!D$5*MAX(BG432*DCF!D$28,0)-MAX(BG432-BF432,0)/Inputs!$B$17)*DCF!D$6</f>
        <v>3709.7912468934342</v>
      </c>
      <c r="CO432" s="15">
        <f ca="1">(BH432*DCF!E$28-DCF!E$5*MAX(BH432*DCF!E$28,0)-MAX(BH432-BG432,0)/Inputs!$B$17)*DCF!E$6</f>
        <v>4309.4440940207342</v>
      </c>
      <c r="CP432" s="15">
        <f ca="1">(BI432*DCF!F$28-DCF!F$5*MAX(BI432*DCF!F$28,0)-MAX(BI432-BH432,0)/Inputs!$B$17)*DCF!F$6</f>
        <v>5835.6756755937267</v>
      </c>
      <c r="CQ432" s="15">
        <f ca="1">(BJ432*DCF!G$28-DCF!G$5*MAX(BJ432*DCF!G$28,0)-MAX(BJ432-BI432,0)/Inputs!$B$17)*DCF!G$6</f>
        <v>6603.3534697120522</v>
      </c>
      <c r="CR432" s="15">
        <f ca="1">(BK432*DCF!H$28-DCF!H$5*MAX(BK432*DCF!H$28,0)-MAX(BK432-BJ432,0)/Inputs!$B$17)*DCF!H$6</f>
        <v>6762.5328011455586</v>
      </c>
      <c r="CS432" s="15">
        <f ca="1">(BL432*DCF!I$28-DCF!I$5*MAX(BL432*DCF!I$28,0)-MAX(BL432-BK432,0)/Inputs!$B$17)*DCF!I$6</f>
        <v>7978.3145515274673</v>
      </c>
      <c r="CT432" s="15">
        <f ca="1">(BM432*DCF!J$28-DCF!J$5*MAX(BM432*DCF!J$28,0)-MAX(BM432-BL432,0)/Inputs!$B$17)*DCF!J$6</f>
        <v>10036.305221334364</v>
      </c>
      <c r="CU432" s="15">
        <f ca="1">(BN432*DCF!K$28-DCF!K$5*MAX(BN432*DCF!K$28,0)-MAX(BN432-BM432,0)/Inputs!$B$17)*DCF!K$6</f>
        <v>9097.6535958979803</v>
      </c>
      <c r="CV432" s="15">
        <f ca="1">(BO432*DCF!L$28-DCF!L$5*MAX(BO432*DCF!L$28,0)-MAX(BO432-BN432,0)/Inputs!$B$17)*DCF!L$6</f>
        <v>9274.4705669604664</v>
      </c>
      <c r="CW432" s="15">
        <f ca="1">(BP432*DCF!M$28-DCF!M$5*MAX(BP432*DCF!M$28,0)-MAX(BP432-BO432,0)/Inputs!$B$17)*DCF!M$6</f>
        <v>10353.517780993803</v>
      </c>
      <c r="CX432" s="15">
        <f ca="1">(BQ432*DCF!C$46-DCF!C$5*MAX(BQ432*DCF!C$46,0)-MAX(BQ432-Inputs!$B$20,0)/Inputs!$B$24)*DCF!C$6</f>
        <v>-2658.7413768918559</v>
      </c>
      <c r="CY432" s="15">
        <f ca="1">(BR432*DCF!D$46-DCF!D$5*MAX(BR432*DCF!D$46,0)-MAX(BR432-BQ432,0)/Inputs!$B$24)*DCF!D$6</f>
        <v>-1169.5595863129986</v>
      </c>
      <c r="CZ432" s="15">
        <f ca="1">(BS432*DCF!E$46-DCF!E$5*MAX(BS432*DCF!E$46,0)-MAX(BS432-BR432,0)/Inputs!$B$24)*DCF!E$6</f>
        <v>-4788.1141376274982</v>
      </c>
      <c r="DA432" s="15">
        <f ca="1">(BT432*DCF!F$46-DCF!F$5*MAX(BT432*DCF!F$46,0)-MAX(BT432-BS432,0)/Inputs!$B$24)*DCF!F$6</f>
        <v>-1802.3370305692458</v>
      </c>
      <c r="DB432" s="15">
        <f ca="1">(BU432*DCF!G$46-DCF!G$5*MAX(BU432*DCF!G$46,0)-MAX(BU432-BT432,0)/Inputs!$B$24)*DCF!G$6</f>
        <v>-5969.2485707063333</v>
      </c>
      <c r="DC432" s="15">
        <f ca="1">(BV432*DCF!H$46-DCF!H$5*MAX(BV432*DCF!H$46,0)-MAX(BV432-BU432,0)/Inputs!$B$24)*DCF!H$6</f>
        <v>-1860.0445564816757</v>
      </c>
      <c r="DD432" s="15">
        <f ca="1">(BW432*DCF!I$46-DCF!I$5*MAX(BW432*DCF!I$46,0)-MAX(BW432-BV432,0)/Inputs!$B$24)*DCF!I$6</f>
        <v>-8156.7112217135937</v>
      </c>
      <c r="DE432" s="15">
        <f ca="1">(BX432*DCF!J$46-DCF!J$5*MAX(BX432*DCF!J$46,0)-MAX(BX432-BW432,0)/Inputs!$B$24)*DCF!J$6</f>
        <v>2727.3293790626226</v>
      </c>
      <c r="DF432" s="15">
        <f ca="1">(BY432*DCF!K$46-DCF!K$5*MAX(BY432*DCF!K$46,0)-MAX(BY432-BX432,0)/Inputs!$B$24)*DCF!K$6</f>
        <v>1249.4052558491937</v>
      </c>
      <c r="DG432" s="15">
        <f ca="1">(BZ432*DCF!L$46-DCF!L$5*MAX(BZ432*DCF!L$46,0)-MAX(BZ432-BY432,0)/Inputs!$B$24)*DCF!L$6</f>
        <v>-2017.4220004184797</v>
      </c>
      <c r="DH432" s="15">
        <f ca="1">(CA432*DCF!M$46-DCF!M$5*MAX(CA432*DCF!M$46,0)-MAX(CA432-BZ432,0)/Inputs!$B$24)*DCF!M$6</f>
        <v>7500.9515985035887</v>
      </c>
      <c r="DI432" s="15">
        <f ca="1">SUM(CB432:CL432)+BE432*DCF!M$10*(1+Inputs!$B$30)*(1-Inputs!$B$33)*(1-Inputs!$B$30/Inputs!$B$31)/(Inputs!$B$29-Inputs!$B$30)*DCF!M$6</f>
        <v>121185.70874332712</v>
      </c>
      <c r="DJ432" s="15">
        <f ca="1">SUM(CM432:CW432)+BP432*DCF!M$28*(1+Inputs!$B$30)*(1-Inputs!$B$33)*(1-Inputs!$B$30/Inputs!$B$31)/(Inputs!$B$29-Inputs!$B$30)*DCF!M$6</f>
        <v>300715.26842675474</v>
      </c>
      <c r="DK432" s="15">
        <f ca="1">SUM(CX432:DH432)+CA432*DCF!M$46*(1+Inputs!$B$30)*(1-Inputs!$B$33)*(1-Inputs!$B$30/Inputs!$B$31)/(Inputs!$B$29-Inputs!$B$30)*DCF!M$6</f>
        <v>235561.9159905655</v>
      </c>
      <c r="DM432" s="15">
        <f ca="1">DI432+DJ432+DK432+Inputs!$B$34+Inputs!$B$36-Inputs!$B$35</f>
        <v>734313.89316064736</v>
      </c>
    </row>
    <row r="433" spans="1:117" x14ac:dyDescent="0.75">
      <c r="A433" s="11">
        <v>420</v>
      </c>
      <c r="C433" s="24">
        <f t="shared" ca="1" si="251"/>
        <v>0.32485636380811328</v>
      </c>
      <c r="D433" s="24">
        <f t="shared" ca="1" si="251"/>
        <v>3.7763901320866898E-2</v>
      </c>
      <c r="E433" s="24">
        <f t="shared" ca="1" si="251"/>
        <v>-1.1685687056070873</v>
      </c>
      <c r="F433" s="24">
        <f t="shared" ca="1" si="251"/>
        <v>0.98507554622122329</v>
      </c>
      <c r="G433" s="24">
        <f t="shared" ca="1" si="251"/>
        <v>-0.59677369545171377</v>
      </c>
      <c r="H433" s="24">
        <f t="shared" ca="1" si="251"/>
        <v>0.4054104704772663</v>
      </c>
      <c r="I433" s="24">
        <f t="shared" ca="1" si="251"/>
        <v>-2.0548524211490857</v>
      </c>
      <c r="J433" s="24">
        <f t="shared" ca="1" si="251"/>
        <v>0.60006899937717395</v>
      </c>
      <c r="K433" s="24">
        <f t="shared" ca="1" si="251"/>
        <v>-0.48122287175384443</v>
      </c>
      <c r="L433" s="24">
        <f t="shared" ca="1" si="251"/>
        <v>1.5883113987543298</v>
      </c>
      <c r="M433" s="24">
        <f t="shared" ca="1" si="251"/>
        <v>-1.0143326315144623</v>
      </c>
      <c r="N433" s="24">
        <f ca="1">SQRT(Inputs!$B$38)*C433+SQRT(1-Inputs!$B$38)*_xlfn.NORM.S.INV(RAND())</f>
        <v>1.2810732252294008</v>
      </c>
      <c r="O433" s="24">
        <f ca="1">SQRT(Inputs!$B$38)*D433+SQRT(1-Inputs!$B$38)*_xlfn.NORM.S.INV(RAND())</f>
        <v>-0.50366518330531085</v>
      </c>
      <c r="P433" s="24">
        <f ca="1">SQRT(Inputs!$B$38)*E433+SQRT(1-Inputs!$B$38)*_xlfn.NORM.S.INV(RAND())</f>
        <v>-1.1538710002143813</v>
      </c>
      <c r="Q433" s="24">
        <f ca="1">SQRT(Inputs!$B$38)*F433+SQRT(1-Inputs!$B$38)*_xlfn.NORM.S.INV(RAND())</f>
        <v>-0.50561911491659306</v>
      </c>
      <c r="R433" s="24">
        <f ca="1">SQRT(Inputs!$B$38)*G433+SQRT(1-Inputs!$B$38)*_xlfn.NORM.S.INV(RAND())</f>
        <v>-0.32444582576969239</v>
      </c>
      <c r="S433" s="24">
        <f ca="1">SQRT(Inputs!$B$38)*H433+SQRT(1-Inputs!$B$38)*_xlfn.NORM.S.INV(RAND())</f>
        <v>1.9327674319850563</v>
      </c>
      <c r="T433" s="24">
        <f ca="1">SQRT(Inputs!$B$38)*I433+SQRT(1-Inputs!$B$38)*_xlfn.NORM.S.INV(RAND())</f>
        <v>-1.217683510387586</v>
      </c>
      <c r="U433" s="24">
        <f ca="1">SQRT(Inputs!$B$38)*J433+SQRT(1-Inputs!$B$38)*_xlfn.NORM.S.INV(RAND())</f>
        <v>0.83754281569182143</v>
      </c>
      <c r="V433" s="24">
        <f ca="1">SQRT(Inputs!$B$38)*K433+SQRT(1-Inputs!$B$38)*_xlfn.NORM.S.INV(RAND())</f>
        <v>0.97697761999712407</v>
      </c>
      <c r="W433" s="24">
        <f ca="1">SQRT(Inputs!$B$38)*L433+SQRT(1-Inputs!$B$38)*_xlfn.NORM.S.INV(RAND())</f>
        <v>1.6768808167619684</v>
      </c>
      <c r="X433" s="24">
        <f ca="1">SQRT(Inputs!$B$38)*M433+SQRT(1-Inputs!$B$38)*_xlfn.NORM.S.INV(RAND())</f>
        <v>-1.3007075045954017</v>
      </c>
      <c r="Y433" s="24">
        <f ca="1">SQRT(Inputs!$B$38)*C433+SQRT(1-Inputs!$B$38)*_xlfn.NORM.S.INV(RAND())</f>
        <v>0.40581046087945749</v>
      </c>
      <c r="Z433" s="24">
        <f ca="1">SQRT(Inputs!$B$38)*D433+SQRT(1-Inputs!$B$38)*_xlfn.NORM.S.INV(RAND())</f>
        <v>-2.2535065713979594</v>
      </c>
      <c r="AA433" s="24">
        <f ca="1">SQRT(Inputs!$B$38)*E433+SQRT(1-Inputs!$B$38)*_xlfn.NORM.S.INV(RAND())</f>
        <v>-1.6724799368470178</v>
      </c>
      <c r="AB433" s="24">
        <f ca="1">SQRT(Inputs!$B$38)*F433+SQRT(1-Inputs!$B$38)*_xlfn.NORM.S.INV(RAND())</f>
        <v>0.77578258872434214</v>
      </c>
      <c r="AC433" s="24">
        <f ca="1">SQRT(Inputs!$B$38)*G433+SQRT(1-Inputs!$B$38)*_xlfn.NORM.S.INV(RAND())</f>
        <v>-0.86690535955690484</v>
      </c>
      <c r="AD433" s="24">
        <f ca="1">SQRT(Inputs!$B$38)*H433+SQRT(1-Inputs!$B$38)*_xlfn.NORM.S.INV(RAND())</f>
        <v>7.0004499261280495E-2</v>
      </c>
      <c r="AE433" s="24">
        <f ca="1">SQRT(Inputs!$B$38)*I433+SQRT(1-Inputs!$B$38)*_xlfn.NORM.S.INV(RAND())</f>
        <v>-1.0890120981765135</v>
      </c>
      <c r="AF433" s="24">
        <f ca="1">SQRT(Inputs!$B$38)*J433+SQRT(1-Inputs!$B$38)*_xlfn.NORM.S.INV(RAND())</f>
        <v>0.23997645908806048</v>
      </c>
      <c r="AG433" s="24">
        <f ca="1">SQRT(Inputs!$B$38)*K433+SQRT(1-Inputs!$B$38)*_xlfn.NORM.S.INV(RAND())</f>
        <v>-2.2392559578791578</v>
      </c>
      <c r="AH433" s="24">
        <f ca="1">SQRT(Inputs!$B$38)*L433+SQRT(1-Inputs!$B$38)*_xlfn.NORM.S.INV(RAND())</f>
        <v>0.69059319143193931</v>
      </c>
      <c r="AI433" s="24">
        <f ca="1">SQRT(Inputs!$B$38)*M433+SQRT(1-Inputs!$B$38)*_xlfn.NORM.S.INV(RAND())</f>
        <v>0.63616083241581978</v>
      </c>
      <c r="AJ433" s="24">
        <f ca="1">SQRT(Inputs!$B$38)*C433+SQRT(1-Inputs!$B$38)*_xlfn.NORM.S.INV(RAND())</f>
        <v>0.82094632105741017</v>
      </c>
      <c r="AK433" s="24">
        <f ca="1">SQRT(Inputs!$B$38)*D433+SQRT(1-Inputs!$B$38)*_xlfn.NORM.S.INV(RAND())</f>
        <v>0.57702412203994002</v>
      </c>
      <c r="AL433" s="24">
        <f ca="1">SQRT(Inputs!$B$38)*E433+SQRT(1-Inputs!$B$38)*_xlfn.NORM.S.INV(RAND())</f>
        <v>-0.83472389556076076</v>
      </c>
      <c r="AM433" s="24">
        <f ca="1">SQRT(Inputs!$B$38)*F433+SQRT(1-Inputs!$B$38)*_xlfn.NORM.S.INV(RAND())</f>
        <v>0.15490088963100573</v>
      </c>
      <c r="AN433" s="24">
        <f ca="1">SQRT(Inputs!$B$38)*G433+SQRT(1-Inputs!$B$38)*_xlfn.NORM.S.INV(RAND())</f>
        <v>0.25242994974000466</v>
      </c>
      <c r="AO433" s="24">
        <f ca="1">SQRT(Inputs!$B$38)*H433+SQRT(1-Inputs!$B$38)*_xlfn.NORM.S.INV(RAND())</f>
        <v>0.94061497453420739</v>
      </c>
      <c r="AP433" s="24">
        <f ca="1">SQRT(Inputs!$B$38)*I433+SQRT(1-Inputs!$B$38)*_xlfn.NORM.S.INV(RAND())</f>
        <v>-2.0069239160588643</v>
      </c>
      <c r="AQ433" s="24">
        <f ca="1">SQRT(Inputs!$B$38)*J433+SQRT(1-Inputs!$B$38)*_xlfn.NORM.S.INV(RAND())</f>
        <v>1.1544021035021863</v>
      </c>
      <c r="AR433" s="24">
        <f ca="1">SQRT(Inputs!$B$38)*K433+SQRT(1-Inputs!$B$38)*_xlfn.NORM.S.INV(RAND())</f>
        <v>-3.0389399161922181E-2</v>
      </c>
      <c r="AS433" s="24">
        <f ca="1">SQRT(Inputs!$B$38)*L433+SQRT(1-Inputs!$B$38)*_xlfn.NORM.S.INV(RAND())</f>
        <v>7.6971562479472455E-2</v>
      </c>
      <c r="AT433" s="24">
        <f ca="1">SQRT(Inputs!$B$38)*M433+SQRT(1-Inputs!$B$38)*_xlfn.NORM.S.INV(RAND())</f>
        <v>-2.3089890164157785</v>
      </c>
      <c r="AU433" s="15">
        <f ca="1">Inputs!$B$6*EXP($B$8-0.5*C$5^2+C$5*N433)</f>
        <v>6105.734428698117</v>
      </c>
      <c r="AV433" s="15">
        <f t="shared" ca="1" si="219"/>
        <v>6901.6214737691225</v>
      </c>
      <c r="AW433" s="15">
        <f t="shared" ca="1" si="220"/>
        <v>7202.4161055579561</v>
      </c>
      <c r="AX433" s="15">
        <f t="shared" ca="1" si="221"/>
        <v>8255.1401284106032</v>
      </c>
      <c r="AY433" s="15">
        <f t="shared" ca="1" si="222"/>
        <v>9713.5038451487999</v>
      </c>
      <c r="AZ433" s="15">
        <f t="shared" ca="1" si="223"/>
        <v>14697.556285205726</v>
      </c>
      <c r="BA433" s="15">
        <f t="shared" ca="1" si="224"/>
        <v>15833.914316977136</v>
      </c>
      <c r="BB433" s="15">
        <f t="shared" ca="1" si="225"/>
        <v>21082.437383154225</v>
      </c>
      <c r="BC433" s="15">
        <f t="shared" ca="1" si="226"/>
        <v>28374.2192715288</v>
      </c>
      <c r="BD433" s="15">
        <f t="shared" ca="1" si="227"/>
        <v>40664.00758764465</v>
      </c>
      <c r="BE433" s="15">
        <f t="shared" ca="1" si="228"/>
        <v>44261.657872785399</v>
      </c>
      <c r="BF433" s="15">
        <f ca="1">Inputs!$B$13*EXP($B$9-0.5*C$6^2+C$6*Y433)</f>
        <v>14989.724586248969</v>
      </c>
      <c r="BG433" s="15">
        <f t="shared" ca="1" si="229"/>
        <v>12164.957332458607</v>
      </c>
      <c r="BH433" s="15">
        <f t="shared" ca="1" si="230"/>
        <v>11262.792963009731</v>
      </c>
      <c r="BI433" s="15">
        <f t="shared" ca="1" si="231"/>
        <v>15535.997542736504</v>
      </c>
      <c r="BJ433" s="15">
        <f t="shared" ca="1" si="232"/>
        <v>16808.806117022643</v>
      </c>
      <c r="BK433" s="15">
        <f t="shared" ca="1" si="233"/>
        <v>20827.177377949844</v>
      </c>
      <c r="BL433" s="15">
        <f t="shared" ca="1" si="234"/>
        <v>22216.328914341946</v>
      </c>
      <c r="BM433" s="15">
        <f t="shared" ca="1" si="235"/>
        <v>28135.037229007114</v>
      </c>
      <c r="BN433" s="15">
        <f t="shared" ca="1" si="236"/>
        <v>26458.695381280239</v>
      </c>
      <c r="BO433" s="15">
        <f t="shared" ca="1" si="237"/>
        <v>35275.770566142171</v>
      </c>
      <c r="BP433" s="15">
        <f t="shared" ca="1" si="238"/>
        <v>46662.726479390047</v>
      </c>
      <c r="BQ433" s="15">
        <f ca="1">Inputs!$B$20*EXP($B$10-0.5*C$7^2+C$7*AJ433)</f>
        <v>5739.3665940408646</v>
      </c>
      <c r="BR433" s="15">
        <f t="shared" ca="1" si="239"/>
        <v>9353.790859226352</v>
      </c>
      <c r="BS433" s="15">
        <f t="shared" ca="1" si="240"/>
        <v>10078.594964601958</v>
      </c>
      <c r="BT433" s="15">
        <f t="shared" ca="1" si="241"/>
        <v>14472.500189343709</v>
      </c>
      <c r="BU433" s="15">
        <f t="shared" ca="1" si="242"/>
        <v>21320.436940174004</v>
      </c>
      <c r="BV433" s="15">
        <f t="shared" ca="1" si="243"/>
        <v>36664.743198966818</v>
      </c>
      <c r="BW433" s="15">
        <f t="shared" ca="1" si="244"/>
        <v>33457.100756771084</v>
      </c>
      <c r="BX433" s="15">
        <f t="shared" ca="1" si="245"/>
        <v>58980.501878347066</v>
      </c>
      <c r="BY433" s="15">
        <f t="shared" ca="1" si="246"/>
        <v>82162.594607013074</v>
      </c>
      <c r="BZ433" s="15">
        <f t="shared" ca="1" si="247"/>
        <v>116928.51147568009</v>
      </c>
      <c r="CA433" s="15">
        <f t="shared" ca="1" si="248"/>
        <v>108970.24123134429</v>
      </c>
      <c r="CB433" s="15">
        <f ca="1">(AU433*DCF!C$10-DCF!C$5*MAX(AU433*DCF!C$10,0)-MAX(AU433-Inputs!$B$6,0)/Inputs!$B$10)*DCF!C$6</f>
        <v>1034.920980362574</v>
      </c>
      <c r="CC433" s="15">
        <f ca="1">(AV433*DCF!D$10-DCF!D$5*MAX(AV433*DCF!D$10,0)-MAX(AV433-AU433,0)/Inputs!$B$10)*DCF!D$6</f>
        <v>1488.1672511836668</v>
      </c>
      <c r="CD433" s="15">
        <f ca="1">(AW433*DCF!E$10-DCF!E$5*MAX(AW433*DCF!E$10,0)-MAX(AW433-AV433,0)/Inputs!$B$10)*DCF!E$6</f>
        <v>1595.1718184693621</v>
      </c>
      <c r="CE433" s="15">
        <f ca="1">(AX433*DCF!F$10-DCF!F$5*MAX(AX433*DCF!F$10,0)-MAX(AX433-AW433,0)/Inputs!$B$10)*DCF!F$6</f>
        <v>1583.0381648875682</v>
      </c>
      <c r="CF433" s="15">
        <f ca="1">(AY433*DCF!G$10-DCF!G$5*MAX(AY433*DCF!G$10,0)-MAX(AY433-AX433,0)/Inputs!$B$10)*DCF!G$6</f>
        <v>1721.0461515974571</v>
      </c>
      <c r="CG433" s="15">
        <f ca="1">(AZ433*DCF!H$10-DCF!H$5*MAX(AZ433*DCF!H$10,0)-MAX(AZ433-AY433,0)/Inputs!$B$10)*DCF!H$6</f>
        <v>1968.5332333776823</v>
      </c>
      <c r="CH433" s="15">
        <f ca="1">(BA433*DCF!I$10-DCF!I$5*MAX(BA433*DCF!I$10,0)-MAX(BA433-AZ433,0)/Inputs!$B$10)*DCF!I$6</f>
        <v>2705.8759911576781</v>
      </c>
      <c r="CI433" s="15">
        <f ca="1">(BB433*DCF!J$10-DCF!J$5*MAX(BB433*DCF!J$10,0)-MAX(BB433-BA433,0)/Inputs!$B$10)*DCF!J$6</f>
        <v>2822.4679910808086</v>
      </c>
      <c r="CJ433" s="15">
        <f ca="1">(BC433*DCF!K$10-DCF!K$5*MAX(BC433*DCF!K$10,0)-MAX(BC433-BB433,0)/Inputs!$B$10)*DCF!K$6</f>
        <v>3547.0551470752707</v>
      </c>
      <c r="CK433" s="15">
        <f ca="1">(BD433*DCF!L$10-DCF!L$5*MAX(BD433*DCF!L$10,0)-MAX(BD433-BC433,0)/Inputs!$B$10)*DCF!L$6</f>
        <v>4543.6369913602239</v>
      </c>
      <c r="CL433" s="15">
        <f ca="1">(BE433*DCF!M$10-DCF!M$5*MAX(BE433*DCF!M$10,0)-MAX(BE433-BD433,0)/Inputs!$B$10)*DCF!M$6</f>
        <v>5816.1146410735209</v>
      </c>
      <c r="CM433" s="15">
        <f ca="1">(BF433*DCF!C$28-DCF!C$5*MAX(BF433*DCF!C$28,0)-MAX(BF433-Inputs!$B$13,0)/Inputs!$B$17)*DCF!C$6</f>
        <v>3742.7276285096955</v>
      </c>
      <c r="CN433" s="15">
        <f ca="1">(BG433*DCF!D$28-DCF!D$5*MAX(BG433*DCF!D$28,0)-MAX(BG433-BF433,0)/Inputs!$B$17)*DCF!D$6</f>
        <v>3582.8605046782222</v>
      </c>
      <c r="CO433" s="15">
        <f ca="1">(BH433*DCF!E$28-DCF!E$5*MAX(BH433*DCF!E$28,0)-MAX(BH433-BG433,0)/Inputs!$B$17)*DCF!E$6</f>
        <v>3189.8235174102529</v>
      </c>
      <c r="CP433" s="15">
        <f ca="1">(BI433*DCF!F$28-DCF!F$5*MAX(BI433*DCF!F$28,0)-MAX(BI433-BH433,0)/Inputs!$B$17)*DCF!F$6</f>
        <v>3439.6096643881915</v>
      </c>
      <c r="CQ433" s="15">
        <f ca="1">(BJ433*DCF!G$28-DCF!G$5*MAX(BJ433*DCF!G$28,0)-MAX(BJ433-BI433,0)/Inputs!$B$17)*DCF!G$6</f>
        <v>4147.0984467245407</v>
      </c>
      <c r="CR433" s="15">
        <f ca="1">(BK433*DCF!H$28-DCF!H$5*MAX(BK433*DCF!H$28,0)-MAX(BK433-BJ433,0)/Inputs!$B$17)*DCF!H$6</f>
        <v>4526.4486219719329</v>
      </c>
      <c r="CS433" s="15">
        <f ca="1">(BL433*DCF!I$28-DCF!I$5*MAX(BL433*DCF!I$28,0)-MAX(BL433-BK433,0)/Inputs!$B$17)*DCF!I$6</f>
        <v>5024.8513843673172</v>
      </c>
      <c r="CT433" s="15">
        <f ca="1">(BM433*DCF!J$28-DCF!J$5*MAX(BM433*DCF!J$28,0)-MAX(BM433-BL433,0)/Inputs!$B$17)*DCF!J$6</f>
        <v>5491.6765986547425</v>
      </c>
      <c r="CU433" s="15">
        <f ca="1">(BN433*DCF!K$28-DCF!K$5*MAX(BN433*DCF!K$28,0)-MAX(BN433-BM433,0)/Inputs!$B$17)*DCF!K$6</f>
        <v>5587.6328315065493</v>
      </c>
      <c r="CV433" s="15">
        <f ca="1">(BO433*DCF!L$28-DCF!L$5*MAX(BO433*DCF!L$28,0)-MAX(BO433-BN433,0)/Inputs!$B$17)*DCF!L$6</f>
        <v>6040.5899023967931</v>
      </c>
      <c r="CW433" s="15">
        <f ca="1">(BP433*DCF!M$28-DCF!M$5*MAX(BP433*DCF!M$28,0)-MAX(BP433-BO433,0)/Inputs!$B$17)*DCF!M$6</f>
        <v>7589.3621338036837</v>
      </c>
      <c r="CX433" s="15">
        <f ca="1">(BQ433*DCF!C$46-DCF!C$5*MAX(BQ433*DCF!C$46,0)-MAX(BQ433-Inputs!$B$20,0)/Inputs!$B$24)*DCF!C$6</f>
        <v>-2497.9445224301603</v>
      </c>
      <c r="CY433" s="15">
        <f ca="1">(BR433*DCF!D$46-DCF!D$5*MAX(BR433*DCF!D$46,0)-MAX(BR433-BQ433,0)/Inputs!$B$24)*DCF!D$6</f>
        <v>-3138.7187979565856</v>
      </c>
      <c r="CZ433" s="15">
        <f ca="1">(BS433*DCF!E$46-DCF!E$5*MAX(BS433*DCF!E$46,0)-MAX(BS433-BR433,0)/Inputs!$B$24)*DCF!E$6</f>
        <v>-1477.5092275122254</v>
      </c>
      <c r="DA433" s="15">
        <f ca="1">(BT433*DCF!F$46-DCF!F$5*MAX(BT433*DCF!F$46,0)-MAX(BT433-BS433,0)/Inputs!$B$24)*DCF!F$6</f>
        <v>-2653.9387601827125</v>
      </c>
      <c r="DB433" s="15">
        <f ca="1">(BU433*DCF!G$46-DCF!G$5*MAX(BU433*DCF!G$46,0)-MAX(BU433-BT433,0)/Inputs!$B$24)*DCF!G$6</f>
        <v>-3020.6879988969949</v>
      </c>
      <c r="DC433" s="15">
        <f ca="1">(BV433*DCF!H$46-DCF!H$5*MAX(BV433*DCF!H$46,0)-MAX(BV433-BU433,0)/Inputs!$B$24)*DCF!H$6</f>
        <v>-4768.149153795579</v>
      </c>
      <c r="DD433" s="15">
        <f ca="1">(BW433*DCF!I$46-DCF!I$5*MAX(BW433*DCF!I$46,0)-MAX(BW433-BV433,0)/Inputs!$B$24)*DCF!I$6</f>
        <v>772.70470901714191</v>
      </c>
      <c r="DE433" s="15">
        <f ca="1">(BX433*DCF!J$46-DCF!J$5*MAX(BX433*DCF!J$46,0)-MAX(BX433-BW433,0)/Inputs!$B$24)*DCF!J$6</f>
        <v>-4294.3200788505201</v>
      </c>
      <c r="DF433" s="15">
        <f ca="1">(BY433*DCF!K$46-DCF!K$5*MAX(BY433*DCF!K$46,0)-MAX(BY433-BX433,0)/Inputs!$B$24)*DCF!K$6</f>
        <v>-985.59385578468493</v>
      </c>
      <c r="DG433" s="15">
        <f ca="1">(BZ433*DCF!L$46-DCF!L$5*MAX(BZ433*DCF!L$46,0)-MAX(BZ433-BY433,0)/Inputs!$B$24)*DCF!L$6</f>
        <v>215.08512897554792</v>
      </c>
      <c r="DH433" s="15">
        <f ca="1">(CA433*DCF!M$46-DCF!M$5*MAX(CA433*DCF!M$46,0)-MAX(CA433-BZ433,0)/Inputs!$B$24)*DCF!M$6</f>
        <v>8542.8391466188205</v>
      </c>
      <c r="DI433" s="15">
        <f ca="1">SUM(CB433:CL433)+BE433*DCF!M$10*(1+Inputs!$B$30)*(1-Inputs!$B$33)*(1-Inputs!$B$30/Inputs!$B$31)/(Inputs!$B$29-Inputs!$B$30)*DCF!M$6</f>
        <v>152006.80752141986</v>
      </c>
      <c r="DJ433" s="15">
        <f ca="1">SUM(CM433:CW433)+BP433*DCF!M$28*(1+Inputs!$B$30)*(1-Inputs!$B$33)*(1-Inputs!$B$30/Inputs!$B$31)/(Inputs!$B$29-Inputs!$B$30)*DCF!M$6</f>
        <v>225513.3276915054</v>
      </c>
      <c r="DK433" s="15">
        <f ca="1">SUM(CX433:DH433)+CA433*DCF!M$46*(1+Inputs!$B$30)*(1-Inputs!$B$33)*(1-Inputs!$B$30/Inputs!$B$31)/(Inputs!$B$29-Inputs!$B$30)*DCF!M$6</f>
        <v>155174.66788314315</v>
      </c>
      <c r="DM433" s="15">
        <f ca="1">DI433+DJ433+DK433+Inputs!$B$34+Inputs!$B$36-Inputs!$B$35</f>
        <v>609545.80309606844</v>
      </c>
    </row>
    <row r="434" spans="1:117" x14ac:dyDescent="0.75">
      <c r="A434" s="11">
        <v>421</v>
      </c>
      <c r="C434" s="24">
        <f t="shared" ref="C434:M443" ca="1" si="252">_xlfn.NORM.S.INV(RAND())</f>
        <v>-0.60169532737721709</v>
      </c>
      <c r="D434" s="24">
        <f t="shared" ca="1" si="252"/>
        <v>1.6010696165646263</v>
      </c>
      <c r="E434" s="24">
        <f t="shared" ca="1" si="252"/>
        <v>1.8482796961508612</v>
      </c>
      <c r="F434" s="24">
        <f t="shared" ca="1" si="252"/>
        <v>-1.6614319469739385</v>
      </c>
      <c r="G434" s="24">
        <f t="shared" ca="1" si="252"/>
        <v>-0.12103103375987395</v>
      </c>
      <c r="H434" s="24">
        <f t="shared" ca="1" si="252"/>
        <v>6.3215263885425976E-2</v>
      </c>
      <c r="I434" s="24">
        <f t="shared" ca="1" si="252"/>
        <v>2.0490022363066829</v>
      </c>
      <c r="J434" s="24">
        <f t="shared" ca="1" si="252"/>
        <v>-1.7136088759831458</v>
      </c>
      <c r="K434" s="24">
        <f t="shared" ca="1" si="252"/>
        <v>-0.19493025673736983</v>
      </c>
      <c r="L434" s="24">
        <f t="shared" ca="1" si="252"/>
        <v>1.0204196434814281</v>
      </c>
      <c r="M434" s="24">
        <f t="shared" ca="1" si="252"/>
        <v>1.4223496364211343</v>
      </c>
      <c r="N434" s="24">
        <f ca="1">SQRT(Inputs!$B$38)*C434+SQRT(1-Inputs!$B$38)*_xlfn.NORM.S.INV(RAND())</f>
        <v>0.15918490385280581</v>
      </c>
      <c r="O434" s="24">
        <f ca="1">SQRT(Inputs!$B$38)*D434+SQRT(1-Inputs!$B$38)*_xlfn.NORM.S.INV(RAND())</f>
        <v>-0.47901322881830732</v>
      </c>
      <c r="P434" s="24">
        <f ca="1">SQRT(Inputs!$B$38)*E434+SQRT(1-Inputs!$B$38)*_xlfn.NORM.S.INV(RAND())</f>
        <v>1.0940256025536117</v>
      </c>
      <c r="Q434" s="24">
        <f ca="1">SQRT(Inputs!$B$38)*F434+SQRT(1-Inputs!$B$38)*_xlfn.NORM.S.INV(RAND())</f>
        <v>0.24776753689968956</v>
      </c>
      <c r="R434" s="24">
        <f ca="1">SQRT(Inputs!$B$38)*G434+SQRT(1-Inputs!$B$38)*_xlfn.NORM.S.INV(RAND())</f>
        <v>-1.6679156495396565</v>
      </c>
      <c r="S434" s="24">
        <f ca="1">SQRT(Inputs!$B$38)*H434+SQRT(1-Inputs!$B$38)*_xlfn.NORM.S.INV(RAND())</f>
        <v>0.26935086848270345</v>
      </c>
      <c r="T434" s="24">
        <f ca="1">SQRT(Inputs!$B$38)*I434+SQRT(1-Inputs!$B$38)*_xlfn.NORM.S.INV(RAND())</f>
        <v>1.6492299567001785</v>
      </c>
      <c r="U434" s="24">
        <f ca="1">SQRT(Inputs!$B$38)*J434+SQRT(1-Inputs!$B$38)*_xlfn.NORM.S.INV(RAND())</f>
        <v>-1.6129328106139895</v>
      </c>
      <c r="V434" s="24">
        <f ca="1">SQRT(Inputs!$B$38)*K434+SQRT(1-Inputs!$B$38)*_xlfn.NORM.S.INV(RAND())</f>
        <v>-0.76132805050807872</v>
      </c>
      <c r="W434" s="24">
        <f ca="1">SQRT(Inputs!$B$38)*L434+SQRT(1-Inputs!$B$38)*_xlfn.NORM.S.INV(RAND())</f>
        <v>-0.28531195907054141</v>
      </c>
      <c r="X434" s="24">
        <f ca="1">SQRT(Inputs!$B$38)*M434+SQRT(1-Inputs!$B$38)*_xlfn.NORM.S.INV(RAND())</f>
        <v>0.31848458800869112</v>
      </c>
      <c r="Y434" s="24">
        <f ca="1">SQRT(Inputs!$B$38)*C434+SQRT(1-Inputs!$B$38)*_xlfn.NORM.S.INV(RAND())</f>
        <v>-0.65769482264023282</v>
      </c>
      <c r="Z434" s="24">
        <f ca="1">SQRT(Inputs!$B$38)*D434+SQRT(1-Inputs!$B$38)*_xlfn.NORM.S.INV(RAND())</f>
        <v>3.2121399576022558E-2</v>
      </c>
      <c r="AA434" s="24">
        <f ca="1">SQRT(Inputs!$B$38)*E434+SQRT(1-Inputs!$B$38)*_xlfn.NORM.S.INV(RAND())</f>
        <v>0.85191574005304249</v>
      </c>
      <c r="AB434" s="24">
        <f ca="1">SQRT(Inputs!$B$38)*F434+SQRT(1-Inputs!$B$38)*_xlfn.NORM.S.INV(RAND())</f>
        <v>-9.1552972592035653E-2</v>
      </c>
      <c r="AC434" s="24">
        <f ca="1">SQRT(Inputs!$B$38)*G434+SQRT(1-Inputs!$B$38)*_xlfn.NORM.S.INV(RAND())</f>
        <v>0.43287312836270808</v>
      </c>
      <c r="AD434" s="24">
        <f ca="1">SQRT(Inputs!$B$38)*H434+SQRT(1-Inputs!$B$38)*_xlfn.NORM.S.INV(RAND())</f>
        <v>0.47973240069633555</v>
      </c>
      <c r="AE434" s="24">
        <f ca="1">SQRT(Inputs!$B$38)*I434+SQRT(1-Inputs!$B$38)*_xlfn.NORM.S.INV(RAND())</f>
        <v>0.56479341888501156</v>
      </c>
      <c r="AF434" s="24">
        <f ca="1">SQRT(Inputs!$B$38)*J434+SQRT(1-Inputs!$B$38)*_xlfn.NORM.S.INV(RAND())</f>
        <v>-1.6049732902902791E-2</v>
      </c>
      <c r="AG434" s="24">
        <f ca="1">SQRT(Inputs!$B$38)*K434+SQRT(1-Inputs!$B$38)*_xlfn.NORM.S.INV(RAND())</f>
        <v>0.75913827123273514</v>
      </c>
      <c r="AH434" s="24">
        <f ca="1">SQRT(Inputs!$B$38)*L434+SQRT(1-Inputs!$B$38)*_xlfn.NORM.S.INV(RAND())</f>
        <v>-0.2376429336327861</v>
      </c>
      <c r="AI434" s="24">
        <f ca="1">SQRT(Inputs!$B$38)*M434+SQRT(1-Inputs!$B$38)*_xlfn.NORM.S.INV(RAND())</f>
        <v>0.76803680915094952</v>
      </c>
      <c r="AJ434" s="24">
        <f ca="1">SQRT(Inputs!$B$38)*C434+SQRT(1-Inputs!$B$38)*_xlfn.NORM.S.INV(RAND())</f>
        <v>-0.25078725268892355</v>
      </c>
      <c r="AK434" s="24">
        <f ca="1">SQRT(Inputs!$B$38)*D434+SQRT(1-Inputs!$B$38)*_xlfn.NORM.S.INV(RAND())</f>
        <v>0.93462126581751626</v>
      </c>
      <c r="AL434" s="24">
        <f ca="1">SQRT(Inputs!$B$38)*E434+SQRT(1-Inputs!$B$38)*_xlfn.NORM.S.INV(RAND())</f>
        <v>1.8835150404648489</v>
      </c>
      <c r="AM434" s="24">
        <f ca="1">SQRT(Inputs!$B$38)*F434+SQRT(1-Inputs!$B$38)*_xlfn.NORM.S.INV(RAND())</f>
        <v>-0.72247825971301771</v>
      </c>
      <c r="AN434" s="24">
        <f ca="1">SQRT(Inputs!$B$38)*G434+SQRT(1-Inputs!$B$38)*_xlfn.NORM.S.INV(RAND())</f>
        <v>2.7006444665288956</v>
      </c>
      <c r="AO434" s="24">
        <f ca="1">SQRT(Inputs!$B$38)*H434+SQRT(1-Inputs!$B$38)*_xlfn.NORM.S.INV(RAND())</f>
        <v>-0.88246192952763569</v>
      </c>
      <c r="AP434" s="24">
        <f ca="1">SQRT(Inputs!$B$38)*I434+SQRT(1-Inputs!$B$38)*_xlfn.NORM.S.INV(RAND())</f>
        <v>1.7261216785062614</v>
      </c>
      <c r="AQ434" s="24">
        <f ca="1">SQRT(Inputs!$B$38)*J434+SQRT(1-Inputs!$B$38)*_xlfn.NORM.S.INV(RAND())</f>
        <v>-1.0825715457413101</v>
      </c>
      <c r="AR434" s="24">
        <f ca="1">SQRT(Inputs!$B$38)*K434+SQRT(1-Inputs!$B$38)*_xlfn.NORM.S.INV(RAND())</f>
        <v>0.79816928815484744</v>
      </c>
      <c r="AS434" s="24">
        <f ca="1">SQRT(Inputs!$B$38)*L434+SQRT(1-Inputs!$B$38)*_xlfn.NORM.S.INV(RAND())</f>
        <v>1.7244950167615287</v>
      </c>
      <c r="AT434" s="24">
        <f ca="1">SQRT(Inputs!$B$38)*M434+SQRT(1-Inputs!$B$38)*_xlfn.NORM.S.INV(RAND())</f>
        <v>1.4332123697191792</v>
      </c>
      <c r="AU434" s="15">
        <f ca="1">Inputs!$B$6*EXP($B$8-0.5*C$5^2+C$5*N434)</f>
        <v>5091.7668245315735</v>
      </c>
      <c r="AV434" s="15">
        <f t="shared" ca="1" si="219"/>
        <v>5776.3817609104535</v>
      </c>
      <c r="AW434" s="15">
        <f t="shared" ca="1" si="220"/>
        <v>8163.2025631586894</v>
      </c>
      <c r="AX434" s="15">
        <f t="shared" ca="1" si="221"/>
        <v>10279.779925153254</v>
      </c>
      <c r="AY434" s="15">
        <f t="shared" ca="1" si="222"/>
        <v>10339.368432523252</v>
      </c>
      <c r="AZ434" s="15">
        <f t="shared" ca="1" si="223"/>
        <v>13026.014750677969</v>
      </c>
      <c r="BA434" s="15">
        <f t="shared" ca="1" si="224"/>
        <v>18943.704502762703</v>
      </c>
      <c r="BB434" s="15">
        <f t="shared" ca="1" si="225"/>
        <v>19732.077033443933</v>
      </c>
      <c r="BC434" s="15">
        <f t="shared" ca="1" si="226"/>
        <v>22454.426194155549</v>
      </c>
      <c r="BD434" s="15">
        <f t="shared" ca="1" si="227"/>
        <v>26784.392407682997</v>
      </c>
      <c r="BE434" s="15">
        <f t="shared" ca="1" si="228"/>
        <v>33786.837277707731</v>
      </c>
      <c r="BF434" s="15">
        <f ca="1">Inputs!$B$13*EXP($B$9-0.5*C$6^2+C$6*Y434)</f>
        <v>12140.263282979848</v>
      </c>
      <c r="BG434" s="15">
        <f t="shared" ca="1" si="229"/>
        <v>14881.771420239365</v>
      </c>
      <c r="BH434" s="15">
        <f t="shared" ca="1" si="230"/>
        <v>20942.318693932313</v>
      </c>
      <c r="BI434" s="15">
        <f t="shared" ca="1" si="231"/>
        <v>25277.817016785681</v>
      </c>
      <c r="BJ434" s="15">
        <f t="shared" ca="1" si="232"/>
        <v>32984.166574059265</v>
      </c>
      <c r="BK434" s="15">
        <f t="shared" ca="1" si="233"/>
        <v>43214.028321796111</v>
      </c>
      <c r="BL434" s="15">
        <f t="shared" ca="1" si="234"/>
        <v>57114.233047657552</v>
      </c>
      <c r="BM434" s="15">
        <f t="shared" ca="1" si="235"/>
        <v>70065.881029961907</v>
      </c>
      <c r="BN434" s="15">
        <f t="shared" ca="1" si="236"/>
        <v>94379.161679592697</v>
      </c>
      <c r="BO434" s="15">
        <f t="shared" ca="1" si="237"/>
        <v>112959.95884102752</v>
      </c>
      <c r="BP434" s="15">
        <f t="shared" ca="1" si="238"/>
        <v>151672.53711261315</v>
      </c>
      <c r="BQ434" s="15">
        <f ca="1">Inputs!$B$20*EXP($B$10-0.5*C$7^2+C$7*AJ434)</f>
        <v>3924.4393871249667</v>
      </c>
      <c r="BR434" s="15">
        <f t="shared" ca="1" si="239"/>
        <v>7165.1003059226323</v>
      </c>
      <c r="BS434" s="15">
        <f t="shared" ca="1" si="240"/>
        <v>16853.196706675117</v>
      </c>
      <c r="BT434" s="15">
        <f t="shared" ca="1" si="241"/>
        <v>19225.008574764099</v>
      </c>
      <c r="BU434" s="15">
        <f t="shared" ca="1" si="242"/>
        <v>51214.457714496188</v>
      </c>
      <c r="BV434" s="15">
        <f t="shared" ca="1" si="243"/>
        <v>58406.945060888749</v>
      </c>
      <c r="BW434" s="15">
        <f t="shared" ca="1" si="244"/>
        <v>117446.09917673202</v>
      </c>
      <c r="BX434" s="15">
        <f t="shared" ca="1" si="245"/>
        <v>132219.97618101613</v>
      </c>
      <c r="BY434" s="15">
        <f t="shared" ca="1" si="246"/>
        <v>215828.47925607002</v>
      </c>
      <c r="BZ434" s="15">
        <f t="shared" ca="1" si="247"/>
        <v>415805.30595057772</v>
      </c>
      <c r="CA434" s="15">
        <f t="shared" ca="1" si="248"/>
        <v>753494.23795130837</v>
      </c>
      <c r="CB434" s="15">
        <f ca="1">(AU434*DCF!C$10-DCF!C$5*MAX(AU434*DCF!C$10,0)-MAX(AU434-Inputs!$B$6,0)/Inputs!$B$10)*DCF!C$6</f>
        <v>1042.1507501107014</v>
      </c>
      <c r="CC434" s="15">
        <f ca="1">(AV434*DCF!D$10-DCF!D$5*MAX(AV434*DCF!D$10,0)-MAX(AV434-AU434,0)/Inputs!$B$10)*DCF!D$6</f>
        <v>1241.0284859297997</v>
      </c>
      <c r="CD434" s="15">
        <f ca="1">(AW434*DCF!E$10-DCF!E$5*MAX(AW434*DCF!E$10,0)-MAX(AW434-AV434,0)/Inputs!$B$10)*DCF!E$6</f>
        <v>1347.1426376659369</v>
      </c>
      <c r="CE434" s="15">
        <f ca="1">(AX434*DCF!F$10-DCF!F$5*MAX(AX434*DCF!F$10,0)-MAX(AX434-AW434,0)/Inputs!$B$10)*DCF!F$6</f>
        <v>1803.6523020242323</v>
      </c>
      <c r="CF434" s="15">
        <f ca="1">(AY434*DCF!G$10-DCF!G$5*MAX(AY434*DCF!G$10,0)-MAX(AY434-AX434,0)/Inputs!$B$10)*DCF!G$6</f>
        <v>2118.8679643552014</v>
      </c>
      <c r="CG434" s="15">
        <f ca="1">(AZ434*DCF!H$10-DCF!H$5*MAX(AZ434*DCF!H$10,0)-MAX(AZ434-AY434,0)/Inputs!$B$10)*DCF!H$6</f>
        <v>2051.9478888769959</v>
      </c>
      <c r="CH434" s="15">
        <f ca="1">(BA434*DCF!I$10-DCF!I$5*MAX(BA434*DCF!I$10,0)-MAX(BA434-AZ434,0)/Inputs!$B$10)*DCF!I$6</f>
        <v>2489.6152877613704</v>
      </c>
      <c r="CI434" s="15">
        <f ca="1">(BB434*DCF!J$10-DCF!J$5*MAX(BB434*DCF!J$10,0)-MAX(BB434-BA434,0)/Inputs!$B$10)*DCF!J$6</f>
        <v>3266.605338069658</v>
      </c>
      <c r="CJ434" s="15">
        <f ca="1">(BC434*DCF!K$10-DCF!K$5*MAX(BC434*DCF!K$10,0)-MAX(BC434-BB434,0)/Inputs!$B$10)*DCF!K$6</f>
        <v>3233.7145563694667</v>
      </c>
      <c r="CK434" s="15">
        <f ca="1">(BD434*DCF!L$10-DCF!L$5*MAX(BD434*DCF!L$10,0)-MAX(BD434-BC434,0)/Inputs!$B$10)*DCF!L$6</f>
        <v>3479.6609665356586</v>
      </c>
      <c r="CL434" s="15">
        <f ca="1">(BE434*DCF!M$10-DCF!M$5*MAX(BE434*DCF!M$10,0)-MAX(BE434-BD434,0)/Inputs!$B$10)*DCF!M$6</f>
        <v>3931.2428802127251</v>
      </c>
      <c r="CM434" s="15">
        <f ca="1">(BF434*DCF!C$28-DCF!C$5*MAX(BF434*DCF!C$28,0)-MAX(BF434-Inputs!$B$13,0)/Inputs!$B$17)*DCF!C$6</f>
        <v>3531.1649298721504</v>
      </c>
      <c r="CN434" s="15">
        <f ca="1">(BG434*DCF!D$28-DCF!D$5*MAX(BG434*DCF!D$28,0)-MAX(BG434-BF434,0)/Inputs!$B$17)*DCF!D$6</f>
        <v>3798.1355308221187</v>
      </c>
      <c r="CO434" s="15">
        <f ca="1">(BH434*DCF!E$28-DCF!E$5*MAX(BH434*DCF!E$28,0)-MAX(BH434-BG434,0)/Inputs!$B$17)*DCF!E$6</f>
        <v>4736.7871168038655</v>
      </c>
      <c r="CP434" s="15">
        <f ca="1">(BI434*DCF!F$28-DCF!F$5*MAX(BI434*DCF!F$28,0)-MAX(BI434-BH434,0)/Inputs!$B$17)*DCF!F$6</f>
        <v>6072.9154831015667</v>
      </c>
      <c r="CQ434" s="15">
        <f ca="1">(BJ434*DCF!G$28-DCF!G$5*MAX(BJ434*DCF!G$28,0)-MAX(BJ434-BI434,0)/Inputs!$B$17)*DCF!G$6</f>
        <v>7261.8604016949485</v>
      </c>
      <c r="CR434" s="15">
        <f ca="1">(BK434*DCF!H$28-DCF!H$5*MAX(BK434*DCF!H$28,0)-MAX(BK434-BJ434,0)/Inputs!$B$17)*DCF!H$6</f>
        <v>9097.8725432552965</v>
      </c>
      <c r="CS434" s="15">
        <f ca="1">(BL434*DCF!I$28-DCF!I$5*MAX(BL434*DCF!I$28,0)-MAX(BL434-BK434,0)/Inputs!$B$17)*DCF!I$6</f>
        <v>11435.479842772613</v>
      </c>
      <c r="CT434" s="15">
        <f ca="1">(BM434*DCF!J$28-DCF!J$5*MAX(BM434*DCF!J$28,0)-MAX(BM434-BL434,0)/Inputs!$B$17)*DCF!J$6</f>
        <v>13913.225365925555</v>
      </c>
      <c r="CU434" s="15">
        <f ca="1">(BN434*DCF!K$28-DCF!K$5*MAX(BN434*DCF!K$28,0)-MAX(BN434-BM434,0)/Inputs!$B$17)*DCF!K$6</f>
        <v>16953.243463090312</v>
      </c>
      <c r="CV434" s="15">
        <f ca="1">(BO434*DCF!L$28-DCF!L$5*MAX(BO434*DCF!L$28,0)-MAX(BO434-BN434,0)/Inputs!$B$17)*DCF!L$6</f>
        <v>20435.434622010791</v>
      </c>
      <c r="CW434" s="15">
        <f ca="1">(BP434*DCF!M$28-DCF!M$5*MAX(BP434*DCF!M$28,0)-MAX(BP434-BO434,0)/Inputs!$B$17)*DCF!M$6</f>
        <v>24490.723409502109</v>
      </c>
      <c r="CX434" s="15">
        <f ca="1">(BQ434*DCF!C$46-DCF!C$5*MAX(BQ434*DCF!C$46,0)-MAX(BQ434-Inputs!$B$20,0)/Inputs!$B$24)*DCF!C$6</f>
        <v>-1240.4891827655658</v>
      </c>
      <c r="CY434" s="15">
        <f ca="1">(BR434*DCF!D$46-DCF!D$5*MAX(BR434*DCF!D$46,0)-MAX(BR434-BQ434,0)/Inputs!$B$24)*DCF!D$6</f>
        <v>-2605.6786440449168</v>
      </c>
      <c r="CZ434" s="15">
        <f ca="1">(BS434*DCF!E$46-DCF!E$5*MAX(BS434*DCF!E$46,0)-MAX(BS434-BR434,0)/Inputs!$B$24)*DCF!E$6</f>
        <v>-5811.7007462825577</v>
      </c>
      <c r="DA434" s="15">
        <f ca="1">(BT434*DCF!F$46-DCF!F$5*MAX(BT434*DCF!F$46,0)-MAX(BT434-BS434,0)/Inputs!$B$24)*DCF!F$6</f>
        <v>-2263.7383540546334</v>
      </c>
      <c r="DB434" s="15">
        <f ca="1">(BU434*DCF!G$46-DCF!G$5*MAX(BU434*DCF!G$46,0)-MAX(BU434-BT434,0)/Inputs!$B$24)*DCF!G$6</f>
        <v>-12483.371826366534</v>
      </c>
      <c r="DC434" s="15">
        <f ca="1">(BV434*DCF!H$46-DCF!H$5*MAX(BV434*DCF!H$46,0)-MAX(BV434-BU434,0)/Inputs!$B$24)*DCF!H$6</f>
        <v>-2235.0213737903578</v>
      </c>
      <c r="DD434" s="15">
        <f ca="1">(BW434*DCF!I$46-DCF!I$5*MAX(BW434*DCF!I$46,0)-MAX(BW434-BV434,0)/Inputs!$B$24)*DCF!I$6</f>
        <v>-14235.394005528855</v>
      </c>
      <c r="DE434" s="15">
        <f ca="1">(BX434*DCF!J$46-DCF!J$5*MAX(BX434*DCF!J$46,0)-MAX(BX434-BW434,0)/Inputs!$B$24)*DCF!J$6</f>
        <v>1628.4714508564814</v>
      </c>
      <c r="DF434" s="15">
        <f ca="1">(BY434*DCF!K$46-DCF!K$5*MAX(BY434*DCF!K$46,0)-MAX(BY434-BX434,0)/Inputs!$B$24)*DCF!K$6</f>
        <v>-8153.0137290148032</v>
      </c>
      <c r="DG434" s="15">
        <f ca="1">(BZ434*DCF!L$46-DCF!L$5*MAX(BZ434*DCF!L$46,0)-MAX(BZ434-BY434,0)/Inputs!$B$24)*DCF!L$6</f>
        <v>-16512.722054020462</v>
      </c>
      <c r="DH434" s="15">
        <f ca="1">(CA434*DCF!M$46-DCF!M$5*MAX(CA434*DCF!M$46,0)-MAX(CA434-BZ434,0)/Inputs!$B$24)*DCF!M$6</f>
        <v>-11524.974037761269</v>
      </c>
      <c r="DI434" s="15">
        <f ca="1">SUM(CB434:CL434)+BE434*DCF!M$10*(1+Inputs!$B$30)*(1-Inputs!$B$33)*(1-Inputs!$B$30/Inputs!$B$31)/(Inputs!$B$29-Inputs!$B$30)*DCF!M$6</f>
        <v>120034.84398644204</v>
      </c>
      <c r="DJ434" s="15">
        <f ca="1">SUM(CM434:CW434)+BP434*DCF!M$28*(1+Inputs!$B$30)*(1-Inputs!$B$33)*(1-Inputs!$B$30/Inputs!$B$31)/(Inputs!$B$29-Inputs!$B$30)*DCF!M$6</f>
        <v>684535.74463694426</v>
      </c>
      <c r="DK434" s="15">
        <f ca="1">SUM(CX434:DH434)+CA434*DCF!M$46*(1+Inputs!$B$30)*(1-Inputs!$B$33)*(1-Inputs!$B$30/Inputs!$B$31)/(Inputs!$B$29-Inputs!$B$30)*DCF!M$6</f>
        <v>1089553.7164684897</v>
      </c>
      <c r="DM434" s="15">
        <f ca="1">DI434+DJ434+DK434+Inputs!$B$34+Inputs!$B$36-Inputs!$B$35</f>
        <v>1970975.3050918761</v>
      </c>
    </row>
    <row r="435" spans="1:117" x14ac:dyDescent="0.75">
      <c r="A435" s="11">
        <v>422</v>
      </c>
      <c r="C435" s="24">
        <f t="shared" ca="1" si="252"/>
        <v>-2.6122691591733801E-2</v>
      </c>
      <c r="D435" s="24">
        <f t="shared" ca="1" si="252"/>
        <v>-1.3922470703623133</v>
      </c>
      <c r="E435" s="24">
        <f t="shared" ca="1" si="252"/>
        <v>-0.37297977556140427</v>
      </c>
      <c r="F435" s="24">
        <f t="shared" ca="1" si="252"/>
        <v>-1.4722313008832602</v>
      </c>
      <c r="G435" s="24">
        <f t="shared" ca="1" si="252"/>
        <v>2.0159929593608616</v>
      </c>
      <c r="H435" s="24">
        <f t="shared" ca="1" si="252"/>
        <v>-1.0887590655950198E-2</v>
      </c>
      <c r="I435" s="24">
        <f t="shared" ca="1" si="252"/>
        <v>-1.9764563981625969</v>
      </c>
      <c r="J435" s="24">
        <f t="shared" ca="1" si="252"/>
        <v>0.95836322836103083</v>
      </c>
      <c r="K435" s="24">
        <f t="shared" ca="1" si="252"/>
        <v>0.63725026979679233</v>
      </c>
      <c r="L435" s="24">
        <f t="shared" ca="1" si="252"/>
        <v>-0.82080265751282799</v>
      </c>
      <c r="M435" s="24">
        <f t="shared" ca="1" si="252"/>
        <v>-0.45634024302222032</v>
      </c>
      <c r="N435" s="24">
        <f ca="1">SQRT(Inputs!$B$38)*C435+SQRT(1-Inputs!$B$38)*_xlfn.NORM.S.INV(RAND())</f>
        <v>0.24859219491511642</v>
      </c>
      <c r="O435" s="24">
        <f ca="1">SQRT(Inputs!$B$38)*D435+SQRT(1-Inputs!$B$38)*_xlfn.NORM.S.INV(RAND())</f>
        <v>-0.54861320764456989</v>
      </c>
      <c r="P435" s="24">
        <f ca="1">SQRT(Inputs!$B$38)*E435+SQRT(1-Inputs!$B$38)*_xlfn.NORM.S.INV(RAND())</f>
        <v>-0.77136284543988687</v>
      </c>
      <c r="Q435" s="24">
        <f ca="1">SQRT(Inputs!$B$38)*F435+SQRT(1-Inputs!$B$38)*_xlfn.NORM.S.INV(RAND())</f>
        <v>-1.5993367610770499</v>
      </c>
      <c r="R435" s="24">
        <f ca="1">SQRT(Inputs!$B$38)*G435+SQRT(1-Inputs!$B$38)*_xlfn.NORM.S.INV(RAND())</f>
        <v>2.8093667846594137</v>
      </c>
      <c r="S435" s="24">
        <f ca="1">SQRT(Inputs!$B$38)*H435+SQRT(1-Inputs!$B$38)*_xlfn.NORM.S.INV(RAND())</f>
        <v>0.20472669576089869</v>
      </c>
      <c r="T435" s="24">
        <f ca="1">SQRT(Inputs!$B$38)*I435+SQRT(1-Inputs!$B$38)*_xlfn.NORM.S.INV(RAND())</f>
        <v>-1.570907314199238</v>
      </c>
      <c r="U435" s="24">
        <f ca="1">SQRT(Inputs!$B$38)*J435+SQRT(1-Inputs!$B$38)*_xlfn.NORM.S.INV(RAND())</f>
        <v>0.46621039379318568</v>
      </c>
      <c r="V435" s="24">
        <f ca="1">SQRT(Inputs!$B$38)*K435+SQRT(1-Inputs!$B$38)*_xlfn.NORM.S.INV(RAND())</f>
        <v>0.38044227575705719</v>
      </c>
      <c r="W435" s="24">
        <f ca="1">SQRT(Inputs!$B$38)*L435+SQRT(1-Inputs!$B$38)*_xlfn.NORM.S.INV(RAND())</f>
        <v>0.75012628529057912</v>
      </c>
      <c r="X435" s="24">
        <f ca="1">SQRT(Inputs!$B$38)*M435+SQRT(1-Inputs!$B$38)*_xlfn.NORM.S.INV(RAND())</f>
        <v>1.8260238570688287</v>
      </c>
      <c r="Y435" s="24">
        <f ca="1">SQRT(Inputs!$B$38)*C435+SQRT(1-Inputs!$B$38)*_xlfn.NORM.S.INV(RAND())</f>
        <v>0.38559910462207564</v>
      </c>
      <c r="Z435" s="24">
        <f ca="1">SQRT(Inputs!$B$38)*D435+SQRT(1-Inputs!$B$38)*_xlfn.NORM.S.INV(RAND())</f>
        <v>-0.68649600189988735</v>
      </c>
      <c r="AA435" s="24">
        <f ca="1">SQRT(Inputs!$B$38)*E435+SQRT(1-Inputs!$B$38)*_xlfn.NORM.S.INV(RAND())</f>
        <v>-1.7759102906569819</v>
      </c>
      <c r="AB435" s="24">
        <f ca="1">SQRT(Inputs!$B$38)*F435+SQRT(1-Inputs!$B$38)*_xlfn.NORM.S.INV(RAND())</f>
        <v>-0.62356772543108463</v>
      </c>
      <c r="AC435" s="24">
        <f ca="1">SQRT(Inputs!$B$38)*G435+SQRT(1-Inputs!$B$38)*_xlfn.NORM.S.INV(RAND())</f>
        <v>1.2388882008520008</v>
      </c>
      <c r="AD435" s="24">
        <f ca="1">SQRT(Inputs!$B$38)*H435+SQRT(1-Inputs!$B$38)*_xlfn.NORM.S.INV(RAND())</f>
        <v>4.4218165202362741E-2</v>
      </c>
      <c r="AE435" s="24">
        <f ca="1">SQRT(Inputs!$B$38)*I435+SQRT(1-Inputs!$B$38)*_xlfn.NORM.S.INV(RAND())</f>
        <v>-1.383883061270464</v>
      </c>
      <c r="AF435" s="24">
        <f ca="1">SQRT(Inputs!$B$38)*J435+SQRT(1-Inputs!$B$38)*_xlfn.NORM.S.INV(RAND())</f>
        <v>-1.0200938205965984</v>
      </c>
      <c r="AG435" s="24">
        <f ca="1">SQRT(Inputs!$B$38)*K435+SQRT(1-Inputs!$B$38)*_xlfn.NORM.S.INV(RAND())</f>
        <v>-0.1062285806837131</v>
      </c>
      <c r="AH435" s="24">
        <f ca="1">SQRT(Inputs!$B$38)*L435+SQRT(1-Inputs!$B$38)*_xlfn.NORM.S.INV(RAND())</f>
        <v>-0.6960469472783557</v>
      </c>
      <c r="AI435" s="24">
        <f ca="1">SQRT(Inputs!$B$38)*M435+SQRT(1-Inputs!$B$38)*_xlfn.NORM.S.INV(RAND())</f>
        <v>-0.24983513697707094</v>
      </c>
      <c r="AJ435" s="24">
        <f ca="1">SQRT(Inputs!$B$38)*C435+SQRT(1-Inputs!$B$38)*_xlfn.NORM.S.INV(RAND())</f>
        <v>-0.27715059031455214</v>
      </c>
      <c r="AK435" s="24">
        <f ca="1">SQRT(Inputs!$B$38)*D435+SQRT(1-Inputs!$B$38)*_xlfn.NORM.S.INV(RAND())</f>
        <v>-1.8994917692281916</v>
      </c>
      <c r="AL435" s="24">
        <f ca="1">SQRT(Inputs!$B$38)*E435+SQRT(1-Inputs!$B$38)*_xlfn.NORM.S.INV(RAND())</f>
        <v>0.95883735938343284</v>
      </c>
      <c r="AM435" s="24">
        <f ca="1">SQRT(Inputs!$B$38)*F435+SQRT(1-Inputs!$B$38)*_xlfn.NORM.S.INV(RAND())</f>
        <v>-0.94043846130079123</v>
      </c>
      <c r="AN435" s="24">
        <f ca="1">SQRT(Inputs!$B$38)*G435+SQRT(1-Inputs!$B$38)*_xlfn.NORM.S.INV(RAND())</f>
        <v>1.1040743098112991</v>
      </c>
      <c r="AO435" s="24">
        <f ca="1">SQRT(Inputs!$B$38)*H435+SQRT(1-Inputs!$B$38)*_xlfn.NORM.S.INV(RAND())</f>
        <v>-1.1002215857429583</v>
      </c>
      <c r="AP435" s="24">
        <f ca="1">SQRT(Inputs!$B$38)*I435+SQRT(1-Inputs!$B$38)*_xlfn.NORM.S.INV(RAND())</f>
        <v>-1.2088703754447077</v>
      </c>
      <c r="AQ435" s="24">
        <f ca="1">SQRT(Inputs!$B$38)*J435+SQRT(1-Inputs!$B$38)*_xlfn.NORM.S.INV(RAND())</f>
        <v>0.37698003647745737</v>
      </c>
      <c r="AR435" s="24">
        <f ca="1">SQRT(Inputs!$B$38)*K435+SQRT(1-Inputs!$B$38)*_xlfn.NORM.S.INV(RAND())</f>
        <v>0.66844235734464053</v>
      </c>
      <c r="AS435" s="24">
        <f ca="1">SQRT(Inputs!$B$38)*L435+SQRT(1-Inputs!$B$38)*_xlfn.NORM.S.INV(RAND())</f>
        <v>-1.1716817384047091</v>
      </c>
      <c r="AT435" s="24">
        <f ca="1">SQRT(Inputs!$B$38)*M435+SQRT(1-Inputs!$B$38)*_xlfn.NORM.S.INV(RAND())</f>
        <v>-2.3203392025841931</v>
      </c>
      <c r="AU435" s="15">
        <f ca="1">Inputs!$B$6*EXP($B$8-0.5*C$5^2+C$5*N435)</f>
        <v>5165.9939331602209</v>
      </c>
      <c r="AV435" s="15">
        <f t="shared" ca="1" si="219"/>
        <v>5800.9210258101302</v>
      </c>
      <c r="AW435" s="15">
        <f t="shared" ca="1" si="220"/>
        <v>6374.272757344329</v>
      </c>
      <c r="AX435" s="15">
        <f t="shared" ca="1" si="221"/>
        <v>6372.8590931831277</v>
      </c>
      <c r="AY435" s="15">
        <f t="shared" ca="1" si="222"/>
        <v>10812.693329599251</v>
      </c>
      <c r="AZ435" s="15">
        <f t="shared" ca="1" si="223"/>
        <v>13525.733837756867</v>
      </c>
      <c r="BA435" s="15">
        <f t="shared" ca="1" si="224"/>
        <v>14042.643433414223</v>
      </c>
      <c r="BB435" s="15">
        <f t="shared" ca="1" si="225"/>
        <v>18014.576226060315</v>
      </c>
      <c r="BC435" s="15">
        <f t="shared" ca="1" si="226"/>
        <v>22888.585773468174</v>
      </c>
      <c r="BD435" s="15">
        <f t="shared" ca="1" si="227"/>
        <v>30078.725661740187</v>
      </c>
      <c r="BE435" s="15">
        <f t="shared" ca="1" si="228"/>
        <v>43526.817306205929</v>
      </c>
      <c r="BF435" s="15">
        <f ca="1">Inputs!$B$13*EXP($B$9-0.5*C$6^2+C$6*Y435)</f>
        <v>14929.783106475952</v>
      </c>
      <c r="BG435" s="15">
        <f t="shared" ca="1" si="229"/>
        <v>16075.582449703485</v>
      </c>
      <c r="BH435" s="15">
        <f t="shared" ca="1" si="230"/>
        <v>14630.259897472282</v>
      </c>
      <c r="BI435" s="15">
        <f t="shared" ca="1" si="231"/>
        <v>16270.600540089388</v>
      </c>
      <c r="BJ435" s="15">
        <f t="shared" ca="1" si="232"/>
        <v>23846.64975048399</v>
      </c>
      <c r="BK435" s="15">
        <f t="shared" ca="1" si="233"/>
        <v>29443.963509487436</v>
      </c>
      <c r="BL435" s="15">
        <f t="shared" ca="1" si="234"/>
        <v>30230.305696370273</v>
      </c>
      <c r="BM435" s="15">
        <f t="shared" ca="1" si="235"/>
        <v>32736.725701395921</v>
      </c>
      <c r="BN435" s="15">
        <f t="shared" ca="1" si="236"/>
        <v>39752.785656812237</v>
      </c>
      <c r="BO435" s="15">
        <f t="shared" ca="1" si="237"/>
        <v>45110.184155045456</v>
      </c>
      <c r="BP435" s="15">
        <f t="shared" ca="1" si="238"/>
        <v>53972.64015525805</v>
      </c>
      <c r="BQ435" s="15">
        <f ca="1">Inputs!$B$20*EXP($B$10-0.5*C$7^2+C$7*AJ435)</f>
        <v>3887.914479202776</v>
      </c>
      <c r="BR435" s="15">
        <f t="shared" ca="1" si="239"/>
        <v>2885.8335706601342</v>
      </c>
      <c r="BS435" s="15">
        <f t="shared" ca="1" si="240"/>
        <v>5204.6994855269131</v>
      </c>
      <c r="BT435" s="15">
        <f t="shared" ca="1" si="241"/>
        <v>5607.2229750308252</v>
      </c>
      <c r="BU435" s="15">
        <f t="shared" ca="1" si="242"/>
        <v>10150.709797698299</v>
      </c>
      <c r="BV435" s="15">
        <f t="shared" ca="1" si="243"/>
        <v>11022.025996137669</v>
      </c>
      <c r="BW435" s="15">
        <f t="shared" ca="1" si="244"/>
        <v>11908.488752948402</v>
      </c>
      <c r="BX435" s="15">
        <f t="shared" ca="1" si="245"/>
        <v>17963.489612421072</v>
      </c>
      <c r="BY435" s="15">
        <f t="shared" ca="1" si="246"/>
        <v>28603.765417472336</v>
      </c>
      <c r="BZ435" s="15">
        <f t="shared" ca="1" si="247"/>
        <v>32357.837056401262</v>
      </c>
      <c r="CA435" s="15">
        <f t="shared" ca="1" si="248"/>
        <v>30094.770122564041</v>
      </c>
      <c r="CB435" s="15">
        <f ca="1">(AU435*DCF!C$10-DCF!C$5*MAX(AU435*DCF!C$10,0)-MAX(AU435-Inputs!$B$6,0)/Inputs!$B$10)*DCF!C$6</f>
        <v>1041.6214975958783</v>
      </c>
      <c r="CC435" s="15">
        <f ca="1">(AV435*DCF!D$10-DCF!D$5*MAX(AV435*DCF!D$10,0)-MAX(AV435-AU435,0)/Inputs!$B$10)*DCF!D$6</f>
        <v>1259.1248457710915</v>
      </c>
      <c r="CD435" s="15">
        <f ca="1">(AW435*DCF!E$10-DCF!E$5*MAX(AW435*DCF!E$10,0)-MAX(AW435-AV435,0)/Inputs!$B$10)*DCF!E$6</f>
        <v>1342.5755563900825</v>
      </c>
      <c r="CE435" s="15">
        <f ca="1">(AX435*DCF!F$10-DCF!F$5*MAX(AX435*DCF!F$10,0)-MAX(AX435-AW435,0)/Inputs!$B$10)*DCF!F$6</f>
        <v>1391.1849837232107</v>
      </c>
      <c r="CF435" s="15">
        <f ca="1">(AY435*DCF!G$10-DCF!G$5*MAX(AY435*DCF!G$10,0)-MAX(AY435-AX435,0)/Inputs!$B$10)*DCF!G$6</f>
        <v>1374.4328286245627</v>
      </c>
      <c r="CG435" s="15">
        <f ca="1">(AZ435*DCF!H$10-DCF!H$5*MAX(AZ435*DCF!H$10,0)-MAX(AZ435-AY435,0)/Inputs!$B$10)*DCF!H$6</f>
        <v>2144.2819464594031</v>
      </c>
      <c r="CH435" s="15">
        <f ca="1">(BA435*DCF!I$10-DCF!I$5*MAX(BA435*DCF!I$10,0)-MAX(BA435-AZ435,0)/Inputs!$B$10)*DCF!I$6</f>
        <v>2480.2873935255243</v>
      </c>
      <c r="CI435" s="15">
        <f ca="1">(BB435*DCF!J$10-DCF!J$5*MAX(BB435*DCF!J$10,0)-MAX(BB435-BA435,0)/Inputs!$B$10)*DCF!J$6</f>
        <v>2489.4621175250304</v>
      </c>
      <c r="CJ435" s="15">
        <f ca="1">(BC435*DCF!K$10-DCF!K$5*MAX(BC435*DCF!K$10,0)-MAX(BC435-BB435,0)/Inputs!$B$10)*DCF!K$6</f>
        <v>3002.4075761467284</v>
      </c>
      <c r="CK435" s="15">
        <f ca="1">(BD435*DCF!L$10-DCF!L$5*MAX(BD435*DCF!L$10,0)-MAX(BD435-BC435,0)/Inputs!$B$10)*DCF!L$6</f>
        <v>3606.6422997865388</v>
      </c>
      <c r="CL435" s="15">
        <f ca="1">(BE435*DCF!M$10-DCF!M$5*MAX(BE435*DCF!M$10,0)-MAX(BE435-BD435,0)/Inputs!$B$10)*DCF!M$6</f>
        <v>4535.6786612446786</v>
      </c>
      <c r="CM435" s="15">
        <f ca="1">(BF435*DCF!C$28-DCF!C$5*MAX(BF435*DCF!C$28,0)-MAX(BF435-Inputs!$B$13,0)/Inputs!$B$17)*DCF!C$6</f>
        <v>3738.2771798559238</v>
      </c>
      <c r="CN435" s="15">
        <f ca="1">(BG435*DCF!D$28-DCF!D$5*MAX(BG435*DCF!D$28,0)-MAX(BG435-BF435,0)/Inputs!$B$17)*DCF!D$6</f>
        <v>4490.1782612444413</v>
      </c>
      <c r="CO435" s="15">
        <f ca="1">(BH435*DCF!E$28-DCF!E$5*MAX(BH435*DCF!E$28,0)-MAX(BH435-BG435,0)/Inputs!$B$17)*DCF!E$6</f>
        <v>4143.5501158595598</v>
      </c>
      <c r="CP435" s="15">
        <f ca="1">(BI435*DCF!F$28-DCF!F$5*MAX(BI435*DCF!F$28,0)-MAX(BI435-BH435,0)/Inputs!$B$17)*DCF!F$6</f>
        <v>4118.3895234328666</v>
      </c>
      <c r="CQ435" s="15">
        <f ca="1">(BJ435*DCF!G$28-DCF!G$5*MAX(BJ435*DCF!G$28,0)-MAX(BJ435-BI435,0)/Inputs!$B$17)*DCF!G$6</f>
        <v>4912.9775668127622</v>
      </c>
      <c r="CR435" s="15">
        <f ca="1">(BK435*DCF!H$28-DCF!H$5*MAX(BK435*DCF!H$28,0)-MAX(BK435-BJ435,0)/Inputs!$B$17)*DCF!H$6</f>
        <v>6412.1515454924074</v>
      </c>
      <c r="CS435" s="15">
        <f ca="1">(BL435*DCF!I$28-DCF!I$5*MAX(BL435*DCF!I$28,0)-MAX(BL435-BK435,0)/Inputs!$B$17)*DCF!I$6</f>
        <v>6995.8839860120061</v>
      </c>
      <c r="CT435" s="15">
        <f ca="1">(BM435*DCF!J$28-DCF!J$5*MAX(BM435*DCF!J$28,0)-MAX(BM435-BL435,0)/Inputs!$B$17)*DCF!J$6</f>
        <v>6970.6766991200775</v>
      </c>
      <c r="CU435" s="15">
        <f ca="1">(BN435*DCF!K$28-DCF!K$5*MAX(BN435*DCF!K$28,0)-MAX(BN435-BM435,0)/Inputs!$B$17)*DCF!K$6</f>
        <v>7535.747904658042</v>
      </c>
      <c r="CV435" s="15">
        <f ca="1">(BO435*DCF!L$28-DCF!L$5*MAX(BO435*DCF!L$28,0)-MAX(BO435-BN435,0)/Inputs!$B$17)*DCF!L$6</f>
        <v>8394.2300225332074</v>
      </c>
      <c r="CW435" s="15">
        <f ca="1">(BP435*DCF!M$28-DCF!M$5*MAX(BP435*DCF!M$28,0)-MAX(BP435-BO435,0)/Inputs!$B$17)*DCF!M$6</f>
        <v>9228.6077999519675</v>
      </c>
      <c r="CX435" s="15">
        <f ca="1">(BQ435*DCF!C$46-DCF!C$5*MAX(BQ435*DCF!C$46,0)-MAX(BQ435-Inputs!$B$20,0)/Inputs!$B$24)*DCF!C$6</f>
        <v>-1215.183241941877</v>
      </c>
      <c r="CY435" s="15">
        <f ca="1">(BR435*DCF!D$46-DCF!D$5*MAX(BR435*DCF!D$46,0)-MAX(BR435-BQ435,0)/Inputs!$B$24)*DCF!D$6</f>
        <v>-492.54449200286035</v>
      </c>
      <c r="CZ435" s="15">
        <f ca="1">(BS435*DCF!E$46-DCF!E$5*MAX(BS435*DCF!E$46,0)-MAX(BS435-BR435,0)/Inputs!$B$24)*DCF!E$6</f>
        <v>-1529.4978824968082</v>
      </c>
      <c r="DA435" s="15">
        <f ca="1">(BT435*DCF!F$46-DCF!F$5*MAX(BT435*DCF!F$46,0)-MAX(BT435-BS435,0)/Inputs!$B$24)*DCF!F$6</f>
        <v>-554.92495587629662</v>
      </c>
      <c r="DB435" s="15">
        <f ca="1">(BU435*DCF!G$46-DCF!G$5*MAX(BU435*DCF!G$46,0)-MAX(BU435-BT435,0)/Inputs!$B$24)*DCF!G$6</f>
        <v>-1869.7890210475164</v>
      </c>
      <c r="DC435" s="15">
        <f ca="1">(BV435*DCF!H$46-DCF!H$5*MAX(BV435*DCF!H$46,0)-MAX(BV435-BU435,0)/Inputs!$B$24)*DCF!H$6</f>
        <v>-270.75617002211192</v>
      </c>
      <c r="DD435" s="15">
        <f ca="1">(BW435*DCF!I$46-DCF!I$5*MAX(BW435*DCF!I$46,0)-MAX(BW435-BV435,0)/Inputs!$B$24)*DCF!I$6</f>
        <v>20.561998961438526</v>
      </c>
      <c r="DE435" s="15">
        <f ca="1">(BX435*DCF!J$46-DCF!J$5*MAX(BX435*DCF!J$46,0)-MAX(BX435-BW435,0)/Inputs!$B$24)*DCF!J$6</f>
        <v>-852.16860357290204</v>
      </c>
      <c r="DF435" s="15">
        <f ca="1">(BY435*DCF!K$46-DCF!K$5*MAX(BY435*DCF!K$46,0)-MAX(BY435-BX435,0)/Inputs!$B$24)*DCF!K$6</f>
        <v>-972.64168467308423</v>
      </c>
      <c r="DG435" s="15">
        <f ca="1">(BZ435*DCF!L$46-DCF!L$5*MAX(BZ435*DCF!L$46,0)-MAX(BZ435-BY435,0)/Inputs!$B$24)*DCF!L$6</f>
        <v>1387.1889259105888</v>
      </c>
      <c r="DH435" s="15">
        <f ca="1">(CA435*DCF!M$46-DCF!M$5*MAX(CA435*DCF!M$46,0)-MAX(CA435-BZ435,0)/Inputs!$B$24)*DCF!M$6</f>
        <v>2359.311839695034</v>
      </c>
      <c r="DI435" s="15">
        <f ca="1">SUM(CB435:CL435)+BE435*DCF!M$10*(1+Inputs!$B$30)*(1-Inputs!$B$33)*(1-Inputs!$B$30/Inputs!$B$31)/(Inputs!$B$29-Inputs!$B$30)*DCF!M$6</f>
        <v>145803.4078525356</v>
      </c>
      <c r="DJ435" s="15">
        <f ca="1">SUM(CM435:CW435)+BP435*DCF!M$28*(1+Inputs!$B$30)*(1-Inputs!$B$33)*(1-Inputs!$B$30/Inputs!$B$31)/(Inputs!$B$29-Inputs!$B$30)*DCF!M$6</f>
        <v>267216.09896012262</v>
      </c>
      <c r="DK435" s="15">
        <f ca="1">SUM(CX435:DH435)+CA435*DCF!M$46*(1+Inputs!$B$30)*(1-Inputs!$B$33)*(1-Inputs!$B$30/Inputs!$B$31)/(Inputs!$B$29-Inputs!$B$30)*DCF!M$6</f>
        <v>42539.636275840079</v>
      </c>
      <c r="DM435" s="15">
        <f ca="1">DI435+DJ435+DK435+Inputs!$B$34+Inputs!$B$36-Inputs!$B$35</f>
        <v>532410.14308849827</v>
      </c>
    </row>
    <row r="436" spans="1:117" x14ac:dyDescent="0.75">
      <c r="A436" s="11">
        <v>423</v>
      </c>
      <c r="C436" s="24">
        <f t="shared" ca="1" si="252"/>
        <v>0.52910331002643707</v>
      </c>
      <c r="D436" s="24">
        <f t="shared" ca="1" si="252"/>
        <v>0.19007428940906754</v>
      </c>
      <c r="E436" s="24">
        <f t="shared" ca="1" si="252"/>
        <v>-5.5792545282432257E-2</v>
      </c>
      <c r="F436" s="24">
        <f t="shared" ca="1" si="252"/>
        <v>1.3275908594841386</v>
      </c>
      <c r="G436" s="24">
        <f t="shared" ca="1" si="252"/>
        <v>1.1251566547639922</v>
      </c>
      <c r="H436" s="24">
        <f t="shared" ca="1" si="252"/>
        <v>-2.4211058558457261</v>
      </c>
      <c r="I436" s="24">
        <f t="shared" ca="1" si="252"/>
        <v>0.88545449561066514</v>
      </c>
      <c r="J436" s="24">
        <f t="shared" ca="1" si="252"/>
        <v>0.53475129993545123</v>
      </c>
      <c r="K436" s="24">
        <f t="shared" ca="1" si="252"/>
        <v>-0.7578178028573288</v>
      </c>
      <c r="L436" s="24">
        <f t="shared" ca="1" si="252"/>
        <v>-1.8950494076108084</v>
      </c>
      <c r="M436" s="24">
        <f t="shared" ca="1" si="252"/>
        <v>-0.46130158521244502</v>
      </c>
      <c r="N436" s="24">
        <f ca="1">SQRT(Inputs!$B$38)*C436+SQRT(1-Inputs!$B$38)*_xlfn.NORM.S.INV(RAND())</f>
        <v>9.7280382404413834E-3</v>
      </c>
      <c r="O436" s="24">
        <f ca="1">SQRT(Inputs!$B$38)*D436+SQRT(1-Inputs!$B$38)*_xlfn.NORM.S.INV(RAND())</f>
        <v>0.97754861818159355</v>
      </c>
      <c r="P436" s="24">
        <f ca="1">SQRT(Inputs!$B$38)*E436+SQRT(1-Inputs!$B$38)*_xlfn.NORM.S.INV(RAND())</f>
        <v>1.7845876083589942</v>
      </c>
      <c r="Q436" s="24">
        <f ca="1">SQRT(Inputs!$B$38)*F436+SQRT(1-Inputs!$B$38)*_xlfn.NORM.S.INV(RAND())</f>
        <v>0.39109401973447105</v>
      </c>
      <c r="R436" s="24">
        <f ca="1">SQRT(Inputs!$B$38)*G436+SQRT(1-Inputs!$B$38)*_xlfn.NORM.S.INV(RAND())</f>
        <v>0.14403130908961193</v>
      </c>
      <c r="S436" s="24">
        <f ca="1">SQRT(Inputs!$B$38)*H436+SQRT(1-Inputs!$B$38)*_xlfn.NORM.S.INV(RAND())</f>
        <v>-1.5042190918246165</v>
      </c>
      <c r="T436" s="24">
        <f ca="1">SQRT(Inputs!$B$38)*I436+SQRT(1-Inputs!$B$38)*_xlfn.NORM.S.INV(RAND())</f>
        <v>0.4739529757509286</v>
      </c>
      <c r="U436" s="24">
        <f ca="1">SQRT(Inputs!$B$38)*J436+SQRT(1-Inputs!$B$38)*_xlfn.NORM.S.INV(RAND())</f>
        <v>1.2244695147544906</v>
      </c>
      <c r="V436" s="24">
        <f ca="1">SQRT(Inputs!$B$38)*K436+SQRT(1-Inputs!$B$38)*_xlfn.NORM.S.INV(RAND())</f>
        <v>-0.76775918742571991</v>
      </c>
      <c r="W436" s="24">
        <f ca="1">SQRT(Inputs!$B$38)*L436+SQRT(1-Inputs!$B$38)*_xlfn.NORM.S.INV(RAND())</f>
        <v>-1.1920459948709674</v>
      </c>
      <c r="X436" s="24">
        <f ca="1">SQRT(Inputs!$B$38)*M436+SQRT(1-Inputs!$B$38)*_xlfn.NORM.S.INV(RAND())</f>
        <v>0.54407429003599639</v>
      </c>
      <c r="Y436" s="24">
        <f ca="1">SQRT(Inputs!$B$38)*C436+SQRT(1-Inputs!$B$38)*_xlfn.NORM.S.INV(RAND())</f>
        <v>5.384813670943206E-2</v>
      </c>
      <c r="Z436" s="24">
        <f ca="1">SQRT(Inputs!$B$38)*D436+SQRT(1-Inputs!$B$38)*_xlfn.NORM.S.INV(RAND())</f>
        <v>-0.71388194762537871</v>
      </c>
      <c r="AA436" s="24">
        <f ca="1">SQRT(Inputs!$B$38)*E436+SQRT(1-Inputs!$B$38)*_xlfn.NORM.S.INV(RAND())</f>
        <v>2.0390906360039773</v>
      </c>
      <c r="AB436" s="24">
        <f ca="1">SQRT(Inputs!$B$38)*F436+SQRT(1-Inputs!$B$38)*_xlfn.NORM.S.INV(RAND())</f>
        <v>2.3126786408494837</v>
      </c>
      <c r="AC436" s="24">
        <f ca="1">SQRT(Inputs!$B$38)*G436+SQRT(1-Inputs!$B$38)*_xlfn.NORM.S.INV(RAND())</f>
        <v>-1.1112807842359671</v>
      </c>
      <c r="AD436" s="24">
        <f ca="1">SQRT(Inputs!$B$38)*H436+SQRT(1-Inputs!$B$38)*_xlfn.NORM.S.INV(RAND())</f>
        <v>-1.213134843793152</v>
      </c>
      <c r="AE436" s="24">
        <f ca="1">SQRT(Inputs!$B$38)*I436+SQRT(1-Inputs!$B$38)*_xlfn.NORM.S.INV(RAND())</f>
        <v>1.8883949113142195</v>
      </c>
      <c r="AF436" s="24">
        <f ca="1">SQRT(Inputs!$B$38)*J436+SQRT(1-Inputs!$B$38)*_xlfn.NORM.S.INV(RAND())</f>
        <v>-8.6596827704943258E-2</v>
      </c>
      <c r="AG436" s="24">
        <f ca="1">SQRT(Inputs!$B$38)*K436+SQRT(1-Inputs!$B$38)*_xlfn.NORM.S.INV(RAND())</f>
        <v>-1.2066413957381015</v>
      </c>
      <c r="AH436" s="24">
        <f ca="1">SQRT(Inputs!$B$38)*L436+SQRT(1-Inputs!$B$38)*_xlfn.NORM.S.INV(RAND())</f>
        <v>-0.77068928948363125</v>
      </c>
      <c r="AI436" s="24">
        <f ca="1">SQRT(Inputs!$B$38)*M436+SQRT(1-Inputs!$B$38)*_xlfn.NORM.S.INV(RAND())</f>
        <v>0.64279068990412913</v>
      </c>
      <c r="AJ436" s="24">
        <f ca="1">SQRT(Inputs!$B$38)*C436+SQRT(1-Inputs!$B$38)*_xlfn.NORM.S.INV(RAND())</f>
        <v>1.3143351925846083</v>
      </c>
      <c r="AK436" s="24">
        <f ca="1">SQRT(Inputs!$B$38)*D436+SQRT(1-Inputs!$B$38)*_xlfn.NORM.S.INV(RAND())</f>
        <v>0.79251412314112579</v>
      </c>
      <c r="AL436" s="24">
        <f ca="1">SQRT(Inputs!$B$38)*E436+SQRT(1-Inputs!$B$38)*_xlfn.NORM.S.INV(RAND())</f>
        <v>1.8279102815244443</v>
      </c>
      <c r="AM436" s="24">
        <f ca="1">SQRT(Inputs!$B$38)*F436+SQRT(1-Inputs!$B$38)*_xlfn.NORM.S.INV(RAND())</f>
        <v>0.40611534871893262</v>
      </c>
      <c r="AN436" s="24">
        <f ca="1">SQRT(Inputs!$B$38)*G436+SQRT(1-Inputs!$B$38)*_xlfn.NORM.S.INV(RAND())</f>
        <v>-0.32158900217687414</v>
      </c>
      <c r="AO436" s="24">
        <f ca="1">SQRT(Inputs!$B$38)*H436+SQRT(1-Inputs!$B$38)*_xlfn.NORM.S.INV(RAND())</f>
        <v>-0.80277765433379833</v>
      </c>
      <c r="AP436" s="24">
        <f ca="1">SQRT(Inputs!$B$38)*I436+SQRT(1-Inputs!$B$38)*_xlfn.NORM.S.INV(RAND())</f>
        <v>7.5208747541153698E-2</v>
      </c>
      <c r="AQ436" s="24">
        <f ca="1">SQRT(Inputs!$B$38)*J436+SQRT(1-Inputs!$B$38)*_xlfn.NORM.S.INV(RAND())</f>
        <v>1.0079581519521945</v>
      </c>
      <c r="AR436" s="24">
        <f ca="1">SQRT(Inputs!$B$38)*K436+SQRT(1-Inputs!$B$38)*_xlfn.NORM.S.INV(RAND())</f>
        <v>-1.0552688700971551</v>
      </c>
      <c r="AS436" s="24">
        <f ca="1">SQRT(Inputs!$B$38)*L436+SQRT(1-Inputs!$B$38)*_xlfn.NORM.S.INV(RAND())</f>
        <v>-2.871774723272309</v>
      </c>
      <c r="AT436" s="24">
        <f ca="1">SQRT(Inputs!$B$38)*M436+SQRT(1-Inputs!$B$38)*_xlfn.NORM.S.INV(RAND())</f>
        <v>0.27471221521254952</v>
      </c>
      <c r="AU436" s="15">
        <f ca="1">Inputs!$B$6*EXP($B$8-0.5*C$5^2+C$5*N436)</f>
        <v>4970.0596630416994</v>
      </c>
      <c r="AV436" s="15">
        <f t="shared" ca="1" si="219"/>
        <v>6984.8649586857791</v>
      </c>
      <c r="AW436" s="15">
        <f t="shared" ca="1" si="220"/>
        <v>10834.641373771881</v>
      </c>
      <c r="AX436" s="15">
        <f t="shared" ca="1" si="221"/>
        <v>13890.386983902667</v>
      </c>
      <c r="AY436" s="15">
        <f t="shared" ca="1" si="222"/>
        <v>17263.432094028867</v>
      </c>
      <c r="AZ436" s="15">
        <f t="shared" ca="1" si="223"/>
        <v>17890.605102514735</v>
      </c>
      <c r="BA436" s="15">
        <f t="shared" ca="1" si="224"/>
        <v>23006.913461431177</v>
      </c>
      <c r="BB436" s="15">
        <f t="shared" ca="1" si="225"/>
        <v>31843.938001050592</v>
      </c>
      <c r="BC436" s="15">
        <f t="shared" ca="1" si="226"/>
        <v>36214.819105131384</v>
      </c>
      <c r="BD436" s="15">
        <f t="shared" ca="1" si="227"/>
        <v>39685.661905544468</v>
      </c>
      <c r="BE436" s="15">
        <f t="shared" ca="1" si="228"/>
        <v>51100.214490322396</v>
      </c>
      <c r="BF436" s="15">
        <f ca="1">Inputs!$B$13*EXP($B$9-0.5*C$6^2+C$6*Y436)</f>
        <v>13979.461558238365</v>
      </c>
      <c r="BG436" s="15">
        <f t="shared" ca="1" si="229"/>
        <v>14978.130389392458</v>
      </c>
      <c r="BH436" s="15">
        <f t="shared" ca="1" si="230"/>
        <v>25664.988828191381</v>
      </c>
      <c r="BI436" s="15">
        <f t="shared" ca="1" si="231"/>
        <v>44850.786015979611</v>
      </c>
      <c r="BJ436" s="15">
        <f t="shared" ca="1" si="232"/>
        <v>46845.673536975715</v>
      </c>
      <c r="BK436" s="15">
        <f t="shared" ca="1" si="233"/>
        <v>48741.149958037182</v>
      </c>
      <c r="BL436" s="15">
        <f t="shared" ca="1" si="234"/>
        <v>76473.135001139235</v>
      </c>
      <c r="BM436" s="15">
        <f t="shared" ca="1" si="235"/>
        <v>92996.161100303842</v>
      </c>
      <c r="BN436" s="15">
        <f t="shared" ca="1" si="236"/>
        <v>98975.431310529675</v>
      </c>
      <c r="BO436" s="15">
        <f t="shared" ca="1" si="237"/>
        <v>111343.8680613305</v>
      </c>
      <c r="BP436" s="15">
        <f t="shared" ca="1" si="238"/>
        <v>147396.14376882897</v>
      </c>
      <c r="BQ436" s="15">
        <f ca="1">Inputs!$B$20*EXP($B$10-0.5*C$7^2+C$7*AJ436)</f>
        <v>6836.9747520732444</v>
      </c>
      <c r="BR436" s="15">
        <f t="shared" ca="1" si="239"/>
        <v>11931.876412736068</v>
      </c>
      <c r="BS436" s="15">
        <f t="shared" ca="1" si="240"/>
        <v>27620.602293364256</v>
      </c>
      <c r="BT436" s="15">
        <f t="shared" ca="1" si="241"/>
        <v>42364.046887385724</v>
      </c>
      <c r="BU436" s="15">
        <f t="shared" ca="1" si="242"/>
        <v>54316.092702881317</v>
      </c>
      <c r="BV436" s="15">
        <f t="shared" ca="1" si="243"/>
        <v>63066.280014468073</v>
      </c>
      <c r="BW436" s="15">
        <f t="shared" ca="1" si="244"/>
        <v>89417.504357494239</v>
      </c>
      <c r="BX436" s="15">
        <f t="shared" ca="1" si="245"/>
        <v>153070.88371587801</v>
      </c>
      <c r="BY436" s="15">
        <f t="shared" ca="1" si="246"/>
        <v>175266.83058048572</v>
      </c>
      <c r="BZ436" s="15">
        <f t="shared" ca="1" si="247"/>
        <v>145052.08031508102</v>
      </c>
      <c r="CA436" s="15">
        <f t="shared" ca="1" si="248"/>
        <v>213947.50798603069</v>
      </c>
      <c r="CB436" s="15">
        <f ca="1">(AU436*DCF!C$10-DCF!C$5*MAX(AU436*DCF!C$10,0)-MAX(AU436-Inputs!$B$6,0)/Inputs!$B$10)*DCF!C$6</f>
        <v>1043.0185438653089</v>
      </c>
      <c r="CC436" s="15">
        <f ca="1">(AV436*DCF!D$10-DCF!D$5*MAX(AV436*DCF!D$10,0)-MAX(AV436-AU436,0)/Inputs!$B$10)*DCF!D$6</f>
        <v>1211.2559726306206</v>
      </c>
      <c r="CD436" s="15">
        <f ca="1">(AW436*DCF!E$10-DCF!E$5*MAX(AW436*DCF!E$10,0)-MAX(AW436-AV436,0)/Inputs!$B$10)*DCF!E$6</f>
        <v>1634.4171458527896</v>
      </c>
      <c r="CE436" s="15">
        <f ca="1">(AX436*DCF!F$10-DCF!F$5*MAX(AX436*DCF!F$10,0)-MAX(AX436-AW436,0)/Inputs!$B$10)*DCF!F$6</f>
        <v>2396.4244410598731</v>
      </c>
      <c r="CF436" s="15">
        <f ca="1">(AY436*DCF!G$10-DCF!G$5*MAX(AY436*DCF!G$10,0)-MAX(AY436-AX436,0)/Inputs!$B$10)*DCF!G$6</f>
        <v>2908.5973719083695</v>
      </c>
      <c r="CG436" s="15">
        <f ca="1">(AZ436*DCF!H$10-DCF!H$5*MAX(AZ436*DCF!H$10,0)-MAX(AZ436-AY436,0)/Inputs!$B$10)*DCF!H$6</f>
        <v>3362.1080020416366</v>
      </c>
      <c r="CH436" s="15">
        <f ca="1">(BA436*DCF!I$10-DCF!I$5*MAX(BA436*DCF!I$10,0)-MAX(BA436-AZ436,0)/Inputs!$B$10)*DCF!I$6</f>
        <v>3363.2699645393527</v>
      </c>
      <c r="CI436" s="15">
        <f ca="1">(BB436*DCF!J$10-DCF!J$5*MAX(BB436*DCF!J$10,0)-MAX(BB436-BA436,0)/Inputs!$B$10)*DCF!J$6</f>
        <v>4125.3882027412883</v>
      </c>
      <c r="CJ436" s="15">
        <f ca="1">(BC436*DCF!K$10-DCF!K$5*MAX(BC436*DCF!K$10,0)-MAX(BC436-BB436,0)/Inputs!$B$10)*DCF!K$6</f>
        <v>5218.1474450509513</v>
      </c>
      <c r="CK436" s="15">
        <f ca="1">(BD436*DCF!L$10-DCF!L$5*MAX(BD436*DCF!L$10,0)-MAX(BD436-BC436,0)/Inputs!$B$10)*DCF!L$6</f>
        <v>5536.5163046701691</v>
      </c>
      <c r="CL436" s="15">
        <f ca="1">(BE436*DCF!M$10-DCF!M$5*MAX(BE436*DCF!M$10,0)-MAX(BE436-BD436,0)/Inputs!$B$10)*DCF!M$6</f>
        <v>5847.3109274508188</v>
      </c>
      <c r="CM436" s="15">
        <f ca="1">(BF436*DCF!C$28-DCF!C$5*MAX(BF436*DCF!C$28,0)-MAX(BF436-Inputs!$B$13,0)/Inputs!$B$17)*DCF!C$6</f>
        <v>3667.7190743333508</v>
      </c>
      <c r="CN436" s="15">
        <f ca="1">(BG436*DCF!D$28-DCF!D$5*MAX(BG436*DCF!D$28,0)-MAX(BG436-BF436,0)/Inputs!$B$17)*DCF!D$6</f>
        <v>4198.343002160429</v>
      </c>
      <c r="CO436" s="15">
        <f ca="1">(BH436*DCF!E$28-DCF!E$5*MAX(BH436*DCF!E$28,0)-MAX(BH436-BG436,0)/Inputs!$B$17)*DCF!E$6</f>
        <v>5162.5491423082522</v>
      </c>
      <c r="CP436" s="15">
        <f ca="1">(BI436*DCF!F$28-DCF!F$5*MAX(BI436*DCF!F$28,0)-MAX(BI436-BH436,0)/Inputs!$B$17)*DCF!F$6</f>
        <v>8682.7293622574216</v>
      </c>
      <c r="CQ436" s="15">
        <f ca="1">(BJ436*DCF!G$28-DCF!G$5*MAX(BJ436*DCF!G$28,0)-MAX(BJ436-BI436,0)/Inputs!$B$17)*DCF!G$6</f>
        <v>11818.945042320185</v>
      </c>
      <c r="CR436" s="15">
        <f ca="1">(BK436*DCF!H$28-DCF!H$5*MAX(BK436*DCF!H$28,0)-MAX(BK436-BJ436,0)/Inputs!$B$17)*DCF!H$6</f>
        <v>11759.720290447496</v>
      </c>
      <c r="CS436" s="15">
        <f ca="1">(BL436*DCF!I$28-DCF!I$5*MAX(BL436*DCF!I$28,0)-MAX(BL436-BK436,0)/Inputs!$B$17)*DCF!I$6</f>
        <v>14002.49991245041</v>
      </c>
      <c r="CT436" s="15">
        <f ca="1">(BM436*DCF!J$28-DCF!J$5*MAX(BM436*DCF!J$28,0)-MAX(BM436-BL436,0)/Inputs!$B$17)*DCF!J$6</f>
        <v>18555.045847141017</v>
      </c>
      <c r="CU436" s="15">
        <f ca="1">(BN436*DCF!K$28-DCF!K$5*MAX(BN436*DCF!K$28,0)-MAX(BN436-BM436,0)/Inputs!$B$17)*DCF!K$6</f>
        <v>20169.570614258399</v>
      </c>
      <c r="CV436" s="15">
        <f ca="1">(BO436*DCF!L$28-DCF!L$5*MAX(BO436*DCF!L$28,0)-MAX(BO436-BN436,0)/Inputs!$B$17)*DCF!L$6</f>
        <v>20815.929529404057</v>
      </c>
      <c r="CW436" s="15">
        <f ca="1">(BP436*DCF!M$28-DCF!M$5*MAX(BP436*DCF!M$28,0)-MAX(BP436-BO436,0)/Inputs!$B$17)*DCF!M$6</f>
        <v>23964.193897567759</v>
      </c>
      <c r="CX436" s="15">
        <f ca="1">(BQ436*DCF!C$46-DCF!C$5*MAX(BQ436*DCF!C$46,0)-MAX(BQ436-Inputs!$B$20,0)/Inputs!$B$24)*DCF!C$6</f>
        <v>-3258.4120684110235</v>
      </c>
      <c r="CY436" s="15">
        <f ca="1">(BR436*DCF!D$46-DCF!D$5*MAX(BR436*DCF!D$46,0)-MAX(BR436-BQ436,0)/Inputs!$B$24)*DCF!D$6</f>
        <v>-4210.445295780446</v>
      </c>
      <c r="CZ436" s="15">
        <f ca="1">(BS436*DCF!E$46-DCF!E$5*MAX(BS436*DCF!E$46,0)-MAX(BS436-BR436,0)/Inputs!$B$24)*DCF!E$6</f>
        <v>-9450.2481506185086</v>
      </c>
      <c r="DA436" s="15">
        <f ca="1">(BT436*DCF!F$46-DCF!F$5*MAX(BT436*DCF!F$46,0)-MAX(BT436-BS436,0)/Inputs!$B$24)*DCF!F$6</f>
        <v>-8453.7719927963353</v>
      </c>
      <c r="DB436" s="15">
        <f ca="1">(BU436*DCF!G$46-DCF!G$5*MAX(BU436*DCF!G$46,0)-MAX(BU436-BT436,0)/Inputs!$B$24)*DCF!G$6</f>
        <v>-5847.518111770476</v>
      </c>
      <c r="DC436" s="15">
        <f ca="1">(BV436*DCF!H$46-DCF!H$5*MAX(BV436*DCF!H$46,0)-MAX(BV436-BU436,0)/Inputs!$B$24)*DCF!H$6</f>
        <v>-2719.0670937884179</v>
      </c>
      <c r="DD436" s="15">
        <f ca="1">(BW436*DCF!I$46-DCF!I$5*MAX(BW436*DCF!I$46,0)-MAX(BW436-BV436,0)/Inputs!$B$24)*DCF!I$6</f>
        <v>-5499.2851785591411</v>
      </c>
      <c r="DE436" s="15">
        <f ca="1">(BX436*DCF!J$46-DCF!J$5*MAX(BX436*DCF!J$46,0)-MAX(BX436-BW436,0)/Inputs!$B$24)*DCF!J$6</f>
        <v>-10458.936101030504</v>
      </c>
      <c r="DF436" s="15">
        <f ca="1">(BY436*DCF!K$46-DCF!K$5*MAX(BY436*DCF!K$46,0)-MAX(BY436-BX436,0)/Inputs!$B$24)*DCF!K$6</f>
        <v>4574.409933319218</v>
      </c>
      <c r="DG436" s="15">
        <f ca="1">(BZ436*DCF!L$46-DCF!L$5*MAX(BZ436*DCF!L$46,0)-MAX(BZ436-BY436,0)/Inputs!$B$24)*DCF!L$6</f>
        <v>10026.780507858124</v>
      </c>
      <c r="DH436" s="15">
        <f ca="1">(CA436*DCF!M$46-DCF!M$5*MAX(CA436*DCF!M$46,0)-MAX(CA436-BZ436,0)/Inputs!$B$24)*DCF!M$6</f>
        <v>2369.6285598614136</v>
      </c>
      <c r="DI436" s="15">
        <f ca="1">SUM(CB436:CL436)+BE436*DCF!M$10*(1+Inputs!$B$30)*(1-Inputs!$B$33)*(1-Inputs!$B$30/Inputs!$B$31)/(Inputs!$B$29-Inputs!$B$30)*DCF!M$6</f>
        <v>178859.02697876017</v>
      </c>
      <c r="DJ436" s="15">
        <f ca="1">SUM(CM436:CW436)+BP436*DCF!M$28*(1+Inputs!$B$30)*(1-Inputs!$B$33)*(1-Inputs!$B$30/Inputs!$B$31)/(Inputs!$B$29-Inputs!$B$30)*DCF!M$6</f>
        <v>689737.80200914305</v>
      </c>
      <c r="DK436" s="15">
        <f ca="1">SUM(CX436:DH436)+CA436*DCF!M$46*(1+Inputs!$B$30)*(1-Inputs!$B$33)*(1-Inputs!$B$30/Inputs!$B$31)/(Inputs!$B$29-Inputs!$B$30)*DCF!M$6</f>
        <v>297861.32605718827</v>
      </c>
      <c r="DM436" s="15">
        <f ca="1">DI436+DJ436+DK436+Inputs!$B$34+Inputs!$B$36-Inputs!$B$35</f>
        <v>1243309.1550450914</v>
      </c>
    </row>
    <row r="437" spans="1:117" x14ac:dyDescent="0.75">
      <c r="A437" s="11">
        <v>424</v>
      </c>
      <c r="C437" s="24">
        <f t="shared" ca="1" si="252"/>
        <v>-1.4946201275810111</v>
      </c>
      <c r="D437" s="24">
        <f t="shared" ca="1" si="252"/>
        <v>0.74572332427124455</v>
      </c>
      <c r="E437" s="24">
        <f t="shared" ca="1" si="252"/>
        <v>-1.9282517186358969</v>
      </c>
      <c r="F437" s="24">
        <f t="shared" ca="1" si="252"/>
        <v>-1.3722079060755648</v>
      </c>
      <c r="G437" s="24">
        <f t="shared" ca="1" si="252"/>
        <v>1.3546672495116092</v>
      </c>
      <c r="H437" s="24">
        <f t="shared" ca="1" si="252"/>
        <v>2.2683115366257272</v>
      </c>
      <c r="I437" s="24">
        <f t="shared" ca="1" si="252"/>
        <v>-0.32731426085552684</v>
      </c>
      <c r="J437" s="24">
        <f t="shared" ca="1" si="252"/>
        <v>0.45319228351286567</v>
      </c>
      <c r="K437" s="24">
        <f t="shared" ca="1" si="252"/>
        <v>1.834167203390193</v>
      </c>
      <c r="L437" s="24">
        <f t="shared" ca="1" si="252"/>
        <v>-0.24376605635501478</v>
      </c>
      <c r="M437" s="24">
        <f t="shared" ca="1" si="252"/>
        <v>1.8648808137014417</v>
      </c>
      <c r="N437" s="24">
        <f ca="1">SQRT(Inputs!$B$38)*C437+SQRT(1-Inputs!$B$38)*_xlfn.NORM.S.INV(RAND())</f>
        <v>-1.1970598089697977</v>
      </c>
      <c r="O437" s="24">
        <f ca="1">SQRT(Inputs!$B$38)*D437+SQRT(1-Inputs!$B$38)*_xlfn.NORM.S.INV(RAND())</f>
        <v>0.87947212421783183</v>
      </c>
      <c r="P437" s="24">
        <f ca="1">SQRT(Inputs!$B$38)*E437+SQRT(1-Inputs!$B$38)*_xlfn.NORM.S.INV(RAND())</f>
        <v>-1.6505748085604508</v>
      </c>
      <c r="Q437" s="24">
        <f ca="1">SQRT(Inputs!$B$38)*F437+SQRT(1-Inputs!$B$38)*_xlfn.NORM.S.INV(RAND())</f>
        <v>-0.33594839511334862</v>
      </c>
      <c r="R437" s="24">
        <f ca="1">SQRT(Inputs!$B$38)*G437+SQRT(1-Inputs!$B$38)*_xlfn.NORM.S.INV(RAND())</f>
        <v>2.3493000124645298</v>
      </c>
      <c r="S437" s="24">
        <f ca="1">SQRT(Inputs!$B$38)*H437+SQRT(1-Inputs!$B$38)*_xlfn.NORM.S.INV(RAND())</f>
        <v>1.720615046843337</v>
      </c>
      <c r="T437" s="24">
        <f ca="1">SQRT(Inputs!$B$38)*I437+SQRT(1-Inputs!$B$38)*_xlfn.NORM.S.INV(RAND())</f>
        <v>0.8096431595732716</v>
      </c>
      <c r="U437" s="24">
        <f ca="1">SQRT(Inputs!$B$38)*J437+SQRT(1-Inputs!$B$38)*_xlfn.NORM.S.INV(RAND())</f>
        <v>0.66115927229392379</v>
      </c>
      <c r="V437" s="24">
        <f ca="1">SQRT(Inputs!$B$38)*K437+SQRT(1-Inputs!$B$38)*_xlfn.NORM.S.INV(RAND())</f>
        <v>0.43867147315400545</v>
      </c>
      <c r="W437" s="24">
        <f ca="1">SQRT(Inputs!$B$38)*L437+SQRT(1-Inputs!$B$38)*_xlfn.NORM.S.INV(RAND())</f>
        <v>0.5560496716758061</v>
      </c>
      <c r="X437" s="24">
        <f ca="1">SQRT(Inputs!$B$38)*M437+SQRT(1-Inputs!$B$38)*_xlfn.NORM.S.INV(RAND())</f>
        <v>1.4664813275510244</v>
      </c>
      <c r="Y437" s="24">
        <f ca="1">SQRT(Inputs!$B$38)*C437+SQRT(1-Inputs!$B$38)*_xlfn.NORM.S.INV(RAND())</f>
        <v>0.5625000715392231</v>
      </c>
      <c r="Z437" s="24">
        <f ca="1">SQRT(Inputs!$B$38)*D437+SQRT(1-Inputs!$B$38)*_xlfn.NORM.S.INV(RAND())</f>
        <v>0.17177716807382304</v>
      </c>
      <c r="AA437" s="24">
        <f ca="1">SQRT(Inputs!$B$38)*E437+SQRT(1-Inputs!$B$38)*_xlfn.NORM.S.INV(RAND())</f>
        <v>-0.22121117566805437</v>
      </c>
      <c r="AB437" s="24">
        <f ca="1">SQRT(Inputs!$B$38)*F437+SQRT(1-Inputs!$B$38)*_xlfn.NORM.S.INV(RAND())</f>
        <v>-1.2638757938698861</v>
      </c>
      <c r="AC437" s="24">
        <f ca="1">SQRT(Inputs!$B$38)*G437+SQRT(1-Inputs!$B$38)*_xlfn.NORM.S.INV(RAND())</f>
        <v>2.106471141092364</v>
      </c>
      <c r="AD437" s="24">
        <f ca="1">SQRT(Inputs!$B$38)*H437+SQRT(1-Inputs!$B$38)*_xlfn.NORM.S.INV(RAND())</f>
        <v>2.2998977216334131</v>
      </c>
      <c r="AE437" s="24">
        <f ca="1">SQRT(Inputs!$B$38)*I437+SQRT(1-Inputs!$B$38)*_xlfn.NORM.S.INV(RAND())</f>
        <v>0.93387987743036138</v>
      </c>
      <c r="AF437" s="24">
        <f ca="1">SQRT(Inputs!$B$38)*J437+SQRT(1-Inputs!$B$38)*_xlfn.NORM.S.INV(RAND())</f>
        <v>0.96442684330551109</v>
      </c>
      <c r="AG437" s="24">
        <f ca="1">SQRT(Inputs!$B$38)*K437+SQRT(1-Inputs!$B$38)*_xlfn.NORM.S.INV(RAND())</f>
        <v>2.6340005228334729</v>
      </c>
      <c r="AH437" s="24">
        <f ca="1">SQRT(Inputs!$B$38)*L437+SQRT(1-Inputs!$B$38)*_xlfn.NORM.S.INV(RAND())</f>
        <v>0.28058416458493934</v>
      </c>
      <c r="AI437" s="24">
        <f ca="1">SQRT(Inputs!$B$38)*M437+SQRT(1-Inputs!$B$38)*_xlfn.NORM.S.INV(RAND())</f>
        <v>0.20665131223803568</v>
      </c>
      <c r="AJ437" s="24">
        <f ca="1">SQRT(Inputs!$B$38)*C437+SQRT(1-Inputs!$B$38)*_xlfn.NORM.S.INV(RAND())</f>
        <v>-0.29265107317761463</v>
      </c>
      <c r="AK437" s="24">
        <f ca="1">SQRT(Inputs!$B$38)*D437+SQRT(1-Inputs!$B$38)*_xlfn.NORM.S.INV(RAND())</f>
        <v>-0.12536400154425109</v>
      </c>
      <c r="AL437" s="24">
        <f ca="1">SQRT(Inputs!$B$38)*E437+SQRT(1-Inputs!$B$38)*_xlfn.NORM.S.INV(RAND())</f>
        <v>0.90521906649432604</v>
      </c>
      <c r="AM437" s="24">
        <f ca="1">SQRT(Inputs!$B$38)*F437+SQRT(1-Inputs!$B$38)*_xlfn.NORM.S.INV(RAND())</f>
        <v>-0.99543791019665684</v>
      </c>
      <c r="AN437" s="24">
        <f ca="1">SQRT(Inputs!$B$38)*G437+SQRT(1-Inputs!$B$38)*_xlfn.NORM.S.INV(RAND())</f>
        <v>2.1031403576499037</v>
      </c>
      <c r="AO437" s="24">
        <f ca="1">SQRT(Inputs!$B$38)*H437+SQRT(1-Inputs!$B$38)*_xlfn.NORM.S.INV(RAND())</f>
        <v>0.3236045708592471</v>
      </c>
      <c r="AP437" s="24">
        <f ca="1">SQRT(Inputs!$B$38)*I437+SQRT(1-Inputs!$B$38)*_xlfn.NORM.S.INV(RAND())</f>
        <v>0.31194007725770928</v>
      </c>
      <c r="AQ437" s="24">
        <f ca="1">SQRT(Inputs!$B$38)*J437+SQRT(1-Inputs!$B$38)*_xlfn.NORM.S.INV(RAND())</f>
        <v>2.1718043755621395</v>
      </c>
      <c r="AR437" s="24">
        <f ca="1">SQRT(Inputs!$B$38)*K437+SQRT(1-Inputs!$B$38)*_xlfn.NORM.S.INV(RAND())</f>
        <v>1.610819024017446</v>
      </c>
      <c r="AS437" s="24">
        <f ca="1">SQRT(Inputs!$B$38)*L437+SQRT(1-Inputs!$B$38)*_xlfn.NORM.S.INV(RAND())</f>
        <v>-0.35040226994806012</v>
      </c>
      <c r="AT437" s="24">
        <f ca="1">SQRT(Inputs!$B$38)*M437+SQRT(1-Inputs!$B$38)*_xlfn.NORM.S.INV(RAND())</f>
        <v>1.7381499466258012</v>
      </c>
      <c r="AU437" s="15">
        <f ca="1">Inputs!$B$6*EXP($B$8-0.5*C$5^2+C$5*N437)</f>
        <v>4088.1207273691139</v>
      </c>
      <c r="AV437" s="15">
        <f t="shared" ca="1" si="219"/>
        <v>5663.1417396536744</v>
      </c>
      <c r="AW437" s="15">
        <f t="shared" ca="1" si="220"/>
        <v>5526.9879243841015</v>
      </c>
      <c r="AX437" s="15">
        <f t="shared" ca="1" si="221"/>
        <v>6470.5425077285454</v>
      </c>
      <c r="AY437" s="15">
        <f t="shared" ca="1" si="222"/>
        <v>10404.123816943937</v>
      </c>
      <c r="AZ437" s="15">
        <f t="shared" ca="1" si="223"/>
        <v>15379.021263185885</v>
      </c>
      <c r="BA437" s="15">
        <f t="shared" ca="1" si="224"/>
        <v>20484.256047041956</v>
      </c>
      <c r="BB437" s="15">
        <f t="shared" ca="1" si="225"/>
        <v>26796.492834107903</v>
      </c>
      <c r="BC437" s="15">
        <f t="shared" ca="1" si="226"/>
        <v>34238.440374798702</v>
      </c>
      <c r="BD437" s="15">
        <f t="shared" ca="1" si="227"/>
        <v>44184.591281129273</v>
      </c>
      <c r="BE437" s="15">
        <f t="shared" ca="1" si="228"/>
        <v>61879.43978000262</v>
      </c>
      <c r="BF437" s="15">
        <f ca="1">Inputs!$B$13*EXP($B$9-0.5*C$6^2+C$6*Y437)</f>
        <v>15462.663199504708</v>
      </c>
      <c r="BG437" s="15">
        <f t="shared" ca="1" si="229"/>
        <v>19438.140732772335</v>
      </c>
      <c r="BH437" s="15">
        <f t="shared" ca="1" si="230"/>
        <v>22894.254348539023</v>
      </c>
      <c r="BI437" s="15">
        <f t="shared" ca="1" si="231"/>
        <v>23071.496709541003</v>
      </c>
      <c r="BJ437" s="15">
        <f t="shared" ca="1" si="232"/>
        <v>38318.777745669751</v>
      </c>
      <c r="BK437" s="15">
        <f t="shared" ca="1" si="233"/>
        <v>64320.661317373117</v>
      </c>
      <c r="BL437" s="15">
        <f t="shared" ca="1" si="234"/>
        <v>89174.899392074731</v>
      </c>
      <c r="BM437" s="15">
        <f t="shared" ca="1" si="235"/>
        <v>123567.11423828822</v>
      </c>
      <c r="BN437" s="15">
        <f t="shared" ca="1" si="236"/>
        <v>208376.0818907207</v>
      </c>
      <c r="BO437" s="15">
        <f t="shared" ca="1" si="237"/>
        <v>264885.18759966001</v>
      </c>
      <c r="BP437" s="15">
        <f t="shared" ca="1" si="238"/>
        <v>333747.24671315309</v>
      </c>
      <c r="BQ437" s="15">
        <f ca="1">Inputs!$B$20*EXP($B$10-0.5*C$7^2+C$7*AJ437)</f>
        <v>3866.5983351152577</v>
      </c>
      <c r="BR437" s="15">
        <f t="shared" ca="1" si="239"/>
        <v>5041.7011495869065</v>
      </c>
      <c r="BS437" s="15">
        <f t="shared" ca="1" si="240"/>
        <v>8953.9287184304194</v>
      </c>
      <c r="BT437" s="15">
        <f t="shared" ca="1" si="241"/>
        <v>9508.231424519945</v>
      </c>
      <c r="BU437" s="15">
        <f t="shared" ca="1" si="242"/>
        <v>21919.788458962135</v>
      </c>
      <c r="BV437" s="15">
        <f t="shared" ca="1" si="243"/>
        <v>32803.256184784783</v>
      </c>
      <c r="BW437" s="15">
        <f t="shared" ca="1" si="244"/>
        <v>48899.247839382864</v>
      </c>
      <c r="BX437" s="15">
        <f t="shared" ca="1" si="245"/>
        <v>105706.64087428512</v>
      </c>
      <c r="BY437" s="15">
        <f t="shared" ca="1" si="246"/>
        <v>201575.64014389893</v>
      </c>
      <c r="BZ437" s="15">
        <f t="shared" ca="1" si="247"/>
        <v>265193.97032480489</v>
      </c>
      <c r="CA437" s="15">
        <f t="shared" ca="1" si="248"/>
        <v>507325.80201859138</v>
      </c>
      <c r="CB437" s="15">
        <f ca="1">(AU437*DCF!C$10-DCF!C$5*MAX(AU437*DCF!C$10,0)-MAX(AU437-Inputs!$B$6,0)/Inputs!$B$10)*DCF!C$6</f>
        <v>1049.3069256741758</v>
      </c>
      <c r="CC437" s="15">
        <f ca="1">(AV437*DCF!D$10-DCF!D$5*MAX(AV437*DCF!D$10,0)-MAX(AV437-AU437,0)/Inputs!$B$10)*DCF!D$6</f>
        <v>996.32477989729261</v>
      </c>
      <c r="CD437" s="15">
        <f ca="1">(AW437*DCF!E$10-DCF!E$5*MAX(AW437*DCF!E$10,0)-MAX(AW437-AV437,0)/Inputs!$B$10)*DCF!E$6</f>
        <v>1276.0935294973849</v>
      </c>
      <c r="CE437" s="15">
        <f ca="1">(AX437*DCF!F$10-DCF!F$5*MAX(AX437*DCF!F$10,0)-MAX(AX437-AW437,0)/Inputs!$B$10)*DCF!F$6</f>
        <v>1216.1788021097934</v>
      </c>
      <c r="CF437" s="15">
        <f ca="1">(AY437*DCF!G$10-DCF!G$5*MAX(AY437*DCF!G$10,0)-MAX(AY437-AX437,0)/Inputs!$B$10)*DCF!G$6</f>
        <v>1387.5617894988925</v>
      </c>
      <c r="CG437" s="15">
        <f ca="1">(AZ437*DCF!H$10-DCF!H$5*MAX(AZ437*DCF!H$10,0)-MAX(AZ437-AY437,0)/Inputs!$B$10)*DCF!H$6</f>
        <v>2102.4657809318674</v>
      </c>
      <c r="CH437" s="15">
        <f ca="1">(BA437*DCF!I$10-DCF!I$5*MAX(BA437*DCF!I$10,0)-MAX(BA437-AZ437,0)/Inputs!$B$10)*DCF!I$6</f>
        <v>2904.2889360468425</v>
      </c>
      <c r="CI437" s="15">
        <f ca="1">(BB437*DCF!J$10-DCF!J$5*MAX(BB437*DCF!J$10,0)-MAX(BB437-BA437,0)/Inputs!$B$10)*DCF!J$6</f>
        <v>3641.8248791208966</v>
      </c>
      <c r="CJ437" s="15">
        <f ca="1">(BC437*DCF!K$10-DCF!K$5*MAX(BC437*DCF!K$10,0)-MAX(BC437-BB437,0)/Inputs!$B$10)*DCF!K$6</f>
        <v>4470.0796593864025</v>
      </c>
      <c r="CK437" s="15">
        <f ca="1">(BD437*DCF!L$10-DCF!L$5*MAX(BD437*DCF!L$10,0)-MAX(BD437-BC437,0)/Inputs!$B$10)*DCF!L$6</f>
        <v>5377.6782235264736</v>
      </c>
      <c r="CL437" s="15">
        <f ca="1">(BE437*DCF!M$10-DCF!M$5*MAX(BE437*DCF!M$10,0)-MAX(BE437-BD437,0)/Inputs!$B$10)*DCF!M$6</f>
        <v>6618.150583508992</v>
      </c>
      <c r="CM437" s="15">
        <f ca="1">(BF437*DCF!C$28-DCF!C$5*MAX(BF437*DCF!C$28,0)-MAX(BF437-Inputs!$B$13,0)/Inputs!$B$17)*DCF!C$6</f>
        <v>3777.8416934719003</v>
      </c>
      <c r="CN437" s="15">
        <f ca="1">(BG437*DCF!D$28-DCF!D$5*MAX(BG437*DCF!D$28,0)-MAX(BG437-BF437,0)/Inputs!$B$17)*DCF!D$6</f>
        <v>4876.8291314005592</v>
      </c>
      <c r="CO437" s="15">
        <f ca="1">(BH437*DCF!E$28-DCF!E$5*MAX(BH437*DCF!E$28,0)-MAX(BH437-BG437,0)/Inputs!$B$17)*DCF!E$6</f>
        <v>5802.908075735314</v>
      </c>
      <c r="CP437" s="15">
        <f ca="1">(BI437*DCF!F$28-DCF!F$5*MAX(BI437*DCF!F$28,0)-MAX(BI437-BH437,0)/Inputs!$B$17)*DCF!F$6</f>
        <v>6231.0338601687436</v>
      </c>
      <c r="CQ437" s="15">
        <f ca="1">(BJ437*DCF!G$28-DCF!G$5*MAX(BJ437*DCF!G$28,0)-MAX(BJ437-BI437,0)/Inputs!$B$17)*DCF!G$6</f>
        <v>7377.655564311106</v>
      </c>
      <c r="CR437" s="15">
        <f ca="1">(BK437*DCF!H$28-DCF!H$5*MAX(BK437*DCF!H$28,0)-MAX(BK437-BJ437,0)/Inputs!$B$17)*DCF!H$6</f>
        <v>11867.246174297978</v>
      </c>
      <c r="CS437" s="15">
        <f ca="1">(BL437*DCF!I$28-DCF!I$5*MAX(BL437*DCF!I$28,0)-MAX(BL437-BK437,0)/Inputs!$B$17)*DCF!I$6</f>
        <v>17402.403299191676</v>
      </c>
      <c r="CT437" s="15">
        <f ca="1">(BM437*DCF!J$28-DCF!J$5*MAX(BM437*DCF!J$28,0)-MAX(BM437-BL437,0)/Inputs!$B$17)*DCF!J$6</f>
        <v>23005.597830779632</v>
      </c>
      <c r="CU437" s="15">
        <f ca="1">(BN437*DCF!K$28-DCF!K$5*MAX(BN437*DCF!K$28,0)-MAX(BN437-BM437,0)/Inputs!$B$17)*DCF!K$6</f>
        <v>33617.565766499443</v>
      </c>
      <c r="CV437" s="15">
        <f ca="1">(BO437*DCF!L$28-DCF!L$5*MAX(BO437*DCF!L$28,0)-MAX(BO437-BN437,0)/Inputs!$B$17)*DCF!L$6</f>
        <v>46456.055293644065</v>
      </c>
      <c r="CW437" s="15">
        <f ca="1">(BP437*DCF!M$28-DCF!M$5*MAX(BP437*DCF!M$28,0)-MAX(BP437-BO437,0)/Inputs!$B$17)*DCF!M$6</f>
        <v>55596.717465609174</v>
      </c>
      <c r="CX437" s="15">
        <f ca="1">(BQ437*DCF!C$46-DCF!C$5*MAX(BQ437*DCF!C$46,0)-MAX(BQ437-Inputs!$B$20,0)/Inputs!$B$24)*DCF!C$6</f>
        <v>-1200.4145508881693</v>
      </c>
      <c r="CY437" s="15">
        <f ca="1">(BR437*DCF!D$46-DCF!D$5*MAX(BR437*DCF!D$46,0)-MAX(BR437-BQ437,0)/Inputs!$B$24)*DCF!D$6</f>
        <v>-1361.9074289398998</v>
      </c>
      <c r="CZ437" s="15">
        <f ca="1">(BS437*DCF!E$46-DCF!E$5*MAX(BS437*DCF!E$46,0)-MAX(BS437-BR437,0)/Inputs!$B$24)*DCF!E$6</f>
        <v>-2600.910066630599</v>
      </c>
      <c r="DA437" s="15">
        <f ca="1">(BT437*DCF!F$46-DCF!F$5*MAX(BT437*DCF!F$46,0)-MAX(BT437-BS437,0)/Inputs!$B$24)*DCF!F$6</f>
        <v>-894.2886660908282</v>
      </c>
      <c r="DB437" s="15">
        <f ca="1">(BU437*DCF!G$46-DCF!G$5*MAX(BU437*DCF!G$46,0)-MAX(BU437-BT437,0)/Inputs!$B$24)*DCF!G$6</f>
        <v>-4912.3409395072522</v>
      </c>
      <c r="DC437" s="15">
        <f ca="1">(BV437*DCF!H$46-DCF!H$5*MAX(BV437*DCF!H$46,0)-MAX(BV437-BU437,0)/Inputs!$B$24)*DCF!H$6</f>
        <v>-3381.9709116862623</v>
      </c>
      <c r="DD437" s="15">
        <f ca="1">(BW437*DCF!I$46-DCF!I$5*MAX(BW437*DCF!I$46,0)-MAX(BW437-BV437,0)/Inputs!$B$24)*DCF!I$6</f>
        <v>-3491.1894410018645</v>
      </c>
      <c r="DE437" s="15">
        <f ca="1">(BX437*DCF!J$46-DCF!J$5*MAX(BX437*DCF!J$46,0)-MAX(BX437-BW437,0)/Inputs!$B$24)*DCF!J$6</f>
        <v>-10630.291346551901</v>
      </c>
      <c r="DF437" s="15">
        <f ca="1">(BY437*DCF!K$46-DCF!K$5*MAX(BY437*DCF!K$46,0)-MAX(BY437-BX437,0)/Inputs!$B$24)*DCF!K$6</f>
        <v>-11970.678360512533</v>
      </c>
      <c r="DG437" s="15">
        <f ca="1">(BZ437*DCF!L$46-DCF!L$5*MAX(BZ437*DCF!L$46,0)-MAX(BZ437-BY437,0)/Inputs!$B$24)*DCF!L$6</f>
        <v>3934.5943020139134</v>
      </c>
      <c r="DH437" s="15">
        <f ca="1">(CA437*DCF!M$46-DCF!M$5*MAX(CA437*DCF!M$46,0)-MAX(CA437-BZ437,0)/Inputs!$B$24)*DCF!M$6</f>
        <v>-10846.808935168849</v>
      </c>
      <c r="DI437" s="15">
        <f ca="1">SUM(CB437:CL437)+BE437*DCF!M$10*(1+Inputs!$B$30)*(1-Inputs!$B$33)*(1-Inputs!$B$30/Inputs!$B$31)/(Inputs!$B$29-Inputs!$B$30)*DCF!M$6</f>
        <v>203251.25306782601</v>
      </c>
      <c r="DJ437" s="15">
        <f ca="1">SUM(CM437:CW437)+BP437*DCF!M$28*(1+Inputs!$B$30)*(1-Inputs!$B$33)*(1-Inputs!$B$30/Inputs!$B$31)/(Inputs!$B$29-Inputs!$B$30)*DCF!M$6</f>
        <v>1454442.5220926444</v>
      </c>
      <c r="DK437" s="15">
        <f ca="1">SUM(CX437:DH437)+CA437*DCF!M$46*(1+Inputs!$B$30)*(1-Inputs!$B$33)*(1-Inputs!$B$30/Inputs!$B$31)/(Inputs!$B$29-Inputs!$B$30)*DCF!M$6</f>
        <v>737029.58015890012</v>
      </c>
      <c r="DM437" s="15">
        <f ca="1">DI437+DJ437+DK437+Inputs!$B$34+Inputs!$B$36-Inputs!$B$35</f>
        <v>2471574.3553193705</v>
      </c>
    </row>
    <row r="438" spans="1:117" x14ac:dyDescent="0.75">
      <c r="A438" s="11">
        <v>425</v>
      </c>
      <c r="C438" s="24">
        <f t="shared" ca="1" si="252"/>
        <v>-0.24873892235507089</v>
      </c>
      <c r="D438" s="24">
        <f t="shared" ca="1" si="252"/>
        <v>-1.2294386262650099</v>
      </c>
      <c r="E438" s="24">
        <f t="shared" ca="1" si="252"/>
        <v>0.14657165728590674</v>
      </c>
      <c r="F438" s="24">
        <f t="shared" ca="1" si="252"/>
        <v>-1.2625080990351969</v>
      </c>
      <c r="G438" s="24">
        <f t="shared" ca="1" si="252"/>
        <v>0.20486495974620536</v>
      </c>
      <c r="H438" s="24">
        <f t="shared" ca="1" si="252"/>
        <v>0.14467628221077269</v>
      </c>
      <c r="I438" s="24">
        <f t="shared" ca="1" si="252"/>
        <v>1.1575435434227661</v>
      </c>
      <c r="J438" s="24">
        <f t="shared" ca="1" si="252"/>
        <v>0.59425300219942934</v>
      </c>
      <c r="K438" s="24">
        <f t="shared" ca="1" si="252"/>
        <v>-0.39571050693219012</v>
      </c>
      <c r="L438" s="24">
        <f t="shared" ca="1" si="252"/>
        <v>1.4907369614716794</v>
      </c>
      <c r="M438" s="24">
        <f t="shared" ca="1" si="252"/>
        <v>0.58037099372777534</v>
      </c>
      <c r="N438" s="24">
        <f ca="1">SQRT(Inputs!$B$38)*C438+SQRT(1-Inputs!$B$38)*_xlfn.NORM.S.INV(RAND())</f>
        <v>-0.21242696491822316</v>
      </c>
      <c r="O438" s="24">
        <f ca="1">SQRT(Inputs!$B$38)*D438+SQRT(1-Inputs!$B$38)*_xlfn.NORM.S.INV(RAND())</f>
        <v>-1.3735341831654284</v>
      </c>
      <c r="P438" s="24">
        <f ca="1">SQRT(Inputs!$B$38)*E438+SQRT(1-Inputs!$B$38)*_xlfn.NORM.S.INV(RAND())</f>
        <v>1.0689877342161449</v>
      </c>
      <c r="Q438" s="24">
        <f ca="1">SQRT(Inputs!$B$38)*F438+SQRT(1-Inputs!$B$38)*_xlfn.NORM.S.INV(RAND())</f>
        <v>-0.40775031560849073</v>
      </c>
      <c r="R438" s="24">
        <f ca="1">SQRT(Inputs!$B$38)*G438+SQRT(1-Inputs!$B$38)*_xlfn.NORM.S.INV(RAND())</f>
        <v>0.34949942013857771</v>
      </c>
      <c r="S438" s="24">
        <f ca="1">SQRT(Inputs!$B$38)*H438+SQRT(1-Inputs!$B$38)*_xlfn.NORM.S.INV(RAND())</f>
        <v>7.8856896017208453E-2</v>
      </c>
      <c r="T438" s="24">
        <f ca="1">SQRT(Inputs!$B$38)*I438+SQRT(1-Inputs!$B$38)*_xlfn.NORM.S.INV(RAND())</f>
        <v>2.4127770293054116</v>
      </c>
      <c r="U438" s="24">
        <f ca="1">SQRT(Inputs!$B$38)*J438+SQRT(1-Inputs!$B$38)*_xlfn.NORM.S.INV(RAND())</f>
        <v>-4.734547686249202E-3</v>
      </c>
      <c r="V438" s="24">
        <f ca="1">SQRT(Inputs!$B$38)*K438+SQRT(1-Inputs!$B$38)*_xlfn.NORM.S.INV(RAND())</f>
        <v>8.1213679910098396E-2</v>
      </c>
      <c r="W438" s="24">
        <f ca="1">SQRT(Inputs!$B$38)*L438+SQRT(1-Inputs!$B$38)*_xlfn.NORM.S.INV(RAND())</f>
        <v>0.19864487499487082</v>
      </c>
      <c r="X438" s="24">
        <f ca="1">SQRT(Inputs!$B$38)*M438+SQRT(1-Inputs!$B$38)*_xlfn.NORM.S.INV(RAND())</f>
        <v>0.77216539862576017</v>
      </c>
      <c r="Y438" s="24">
        <f ca="1">SQRT(Inputs!$B$38)*C438+SQRT(1-Inputs!$B$38)*_xlfn.NORM.S.INV(RAND())</f>
        <v>0.3737469677823243</v>
      </c>
      <c r="Z438" s="24">
        <f ca="1">SQRT(Inputs!$B$38)*D438+SQRT(1-Inputs!$B$38)*_xlfn.NORM.S.INV(RAND())</f>
        <v>-0.25792825536618297</v>
      </c>
      <c r="AA438" s="24">
        <f ca="1">SQRT(Inputs!$B$38)*E438+SQRT(1-Inputs!$B$38)*_xlfn.NORM.S.INV(RAND())</f>
        <v>0.90274259741385787</v>
      </c>
      <c r="AB438" s="24">
        <f ca="1">SQRT(Inputs!$B$38)*F438+SQRT(1-Inputs!$B$38)*_xlfn.NORM.S.INV(RAND())</f>
        <v>-0.36685357933097901</v>
      </c>
      <c r="AC438" s="24">
        <f ca="1">SQRT(Inputs!$B$38)*G438+SQRT(1-Inputs!$B$38)*_xlfn.NORM.S.INV(RAND())</f>
        <v>1.0209464662105086</v>
      </c>
      <c r="AD438" s="24">
        <f ca="1">SQRT(Inputs!$B$38)*H438+SQRT(1-Inputs!$B$38)*_xlfn.NORM.S.INV(RAND())</f>
        <v>-0.60450062363963031</v>
      </c>
      <c r="AE438" s="24">
        <f ca="1">SQRT(Inputs!$B$38)*I438+SQRT(1-Inputs!$B$38)*_xlfn.NORM.S.INV(RAND())</f>
        <v>0.51816314268323604</v>
      </c>
      <c r="AF438" s="24">
        <f ca="1">SQRT(Inputs!$B$38)*J438+SQRT(1-Inputs!$B$38)*_xlfn.NORM.S.INV(RAND())</f>
        <v>0.9363727570768241</v>
      </c>
      <c r="AG438" s="24">
        <f ca="1">SQRT(Inputs!$B$38)*K438+SQRT(1-Inputs!$B$38)*_xlfn.NORM.S.INV(RAND())</f>
        <v>0.3050337178076703</v>
      </c>
      <c r="AH438" s="24">
        <f ca="1">SQRT(Inputs!$B$38)*L438+SQRT(1-Inputs!$B$38)*_xlfn.NORM.S.INV(RAND())</f>
        <v>1.381315402133986</v>
      </c>
      <c r="AI438" s="24">
        <f ca="1">SQRT(Inputs!$B$38)*M438+SQRT(1-Inputs!$B$38)*_xlfn.NORM.S.INV(RAND())</f>
        <v>-0.68181784151881242</v>
      </c>
      <c r="AJ438" s="24">
        <f ca="1">SQRT(Inputs!$B$38)*C438+SQRT(1-Inputs!$B$38)*_xlfn.NORM.S.INV(RAND())</f>
        <v>0.39524773633773846</v>
      </c>
      <c r="AK438" s="24">
        <f ca="1">SQRT(Inputs!$B$38)*D438+SQRT(1-Inputs!$B$38)*_xlfn.NORM.S.INV(RAND())</f>
        <v>-0.55489962476402521</v>
      </c>
      <c r="AL438" s="24">
        <f ca="1">SQRT(Inputs!$B$38)*E438+SQRT(1-Inputs!$B$38)*_xlfn.NORM.S.INV(RAND())</f>
        <v>-0.34615671588459884</v>
      </c>
      <c r="AM438" s="24">
        <f ca="1">SQRT(Inputs!$B$38)*F438+SQRT(1-Inputs!$B$38)*_xlfn.NORM.S.INV(RAND())</f>
        <v>-0.5633083349181911</v>
      </c>
      <c r="AN438" s="24">
        <f ca="1">SQRT(Inputs!$B$38)*G438+SQRT(1-Inputs!$B$38)*_xlfn.NORM.S.INV(RAND())</f>
        <v>-0.35342999845831735</v>
      </c>
      <c r="AO438" s="24">
        <f ca="1">SQRT(Inputs!$B$38)*H438+SQRT(1-Inputs!$B$38)*_xlfn.NORM.S.INV(RAND())</f>
        <v>0.30697288824973923</v>
      </c>
      <c r="AP438" s="24">
        <f ca="1">SQRT(Inputs!$B$38)*I438+SQRT(1-Inputs!$B$38)*_xlfn.NORM.S.INV(RAND())</f>
        <v>-3.9293820169278182E-2</v>
      </c>
      <c r="AQ438" s="24">
        <f ca="1">SQRT(Inputs!$B$38)*J438+SQRT(1-Inputs!$B$38)*_xlfn.NORM.S.INV(RAND())</f>
        <v>0.89660031748944224</v>
      </c>
      <c r="AR438" s="24">
        <f ca="1">SQRT(Inputs!$B$38)*K438+SQRT(1-Inputs!$B$38)*_xlfn.NORM.S.INV(RAND())</f>
        <v>-1.6880760151704246</v>
      </c>
      <c r="AS438" s="24">
        <f ca="1">SQRT(Inputs!$B$38)*L438+SQRT(1-Inputs!$B$38)*_xlfn.NORM.S.INV(RAND())</f>
        <v>1.5293930901123465</v>
      </c>
      <c r="AT438" s="24">
        <f ca="1">SQRT(Inputs!$B$38)*M438+SQRT(1-Inputs!$B$38)*_xlfn.NORM.S.INV(RAND())</f>
        <v>-0.20492257206750975</v>
      </c>
      <c r="AU438" s="15">
        <f ca="1">Inputs!$B$6*EXP($B$8-0.5*C$5^2+C$5*N438)</f>
        <v>4794.5072085588636</v>
      </c>
      <c r="AV438" s="15">
        <f t="shared" ca="1" si="219"/>
        <v>4768.8268375794069</v>
      </c>
      <c r="AW438" s="15">
        <f t="shared" ca="1" si="220"/>
        <v>6716.6012555052403</v>
      </c>
      <c r="AX438" s="15">
        <f t="shared" ca="1" si="221"/>
        <v>7793.0226854710363</v>
      </c>
      <c r="AY438" s="15">
        <f t="shared" ca="1" si="222"/>
        <v>9920.6505594008649</v>
      </c>
      <c r="AZ438" s="15">
        <f t="shared" ca="1" si="223"/>
        <v>12239.043383427126</v>
      </c>
      <c r="BA438" s="15">
        <f t="shared" ca="1" si="224"/>
        <v>19279.973052234196</v>
      </c>
      <c r="BB438" s="15">
        <f t="shared" ca="1" si="225"/>
        <v>23593.36769572421</v>
      </c>
      <c r="BC438" s="15">
        <f t="shared" ca="1" si="226"/>
        <v>29123.292033303256</v>
      </c>
      <c r="BD438" s="15">
        <f t="shared" ca="1" si="227"/>
        <v>36347.886170837475</v>
      </c>
      <c r="BE438" s="15">
        <f t="shared" ca="1" si="228"/>
        <v>47784.885839144408</v>
      </c>
      <c r="BF438" s="15">
        <f ca="1">Inputs!$B$13*EXP($B$9-0.5*C$6^2+C$6*Y438)</f>
        <v>14894.744391530276</v>
      </c>
      <c r="BG438" s="15">
        <f t="shared" ca="1" si="229"/>
        <v>17327.276303584793</v>
      </c>
      <c r="BH438" s="15">
        <f t="shared" ca="1" si="230"/>
        <v>24590.170633553575</v>
      </c>
      <c r="BI438" s="15">
        <f t="shared" ca="1" si="231"/>
        <v>28449.425128401144</v>
      </c>
      <c r="BJ438" s="15">
        <f t="shared" ca="1" si="232"/>
        <v>40406.737095365046</v>
      </c>
      <c r="BK438" s="15">
        <f t="shared" ca="1" si="233"/>
        <v>45673.715978075568</v>
      </c>
      <c r="BL438" s="15">
        <f t="shared" ca="1" si="234"/>
        <v>60001.422762007343</v>
      </c>
      <c r="BM438" s="15">
        <f t="shared" ca="1" si="235"/>
        <v>82853.005854060961</v>
      </c>
      <c r="BN438" s="15">
        <f t="shared" ca="1" si="236"/>
        <v>105692.54473343925</v>
      </c>
      <c r="BO438" s="15">
        <f t="shared" ca="1" si="237"/>
        <v>152693.94512541476</v>
      </c>
      <c r="BP438" s="15">
        <f t="shared" ca="1" si="238"/>
        <v>173966.49161377415</v>
      </c>
      <c r="BQ438" s="15">
        <f ca="1">Inputs!$B$20*EXP($B$10-0.5*C$7^2+C$7*AJ438)</f>
        <v>4935.0407803729768</v>
      </c>
      <c r="BR438" s="15">
        <f t="shared" ca="1" si="239"/>
        <v>5614.3028706913192</v>
      </c>
      <c r="BS438" s="15">
        <f t="shared" ca="1" si="240"/>
        <v>6960.6127188823139</v>
      </c>
      <c r="BT438" s="15">
        <f t="shared" ca="1" si="241"/>
        <v>8278.7708966788614</v>
      </c>
      <c r="BU438" s="15">
        <f t="shared" ca="1" si="242"/>
        <v>10532.971197389485</v>
      </c>
      <c r="BV438" s="15">
        <f t="shared" ca="1" si="243"/>
        <v>15703.778155714519</v>
      </c>
      <c r="BW438" s="15">
        <f t="shared" ca="1" si="244"/>
        <v>21732.246532289861</v>
      </c>
      <c r="BX438" s="15">
        <f t="shared" ca="1" si="245"/>
        <v>36381.392652509341</v>
      </c>
      <c r="BY438" s="15">
        <f t="shared" ca="1" si="246"/>
        <v>36906.742370218664</v>
      </c>
      <c r="BZ438" s="15">
        <f t="shared" ca="1" si="247"/>
        <v>68597.839717617913</v>
      </c>
      <c r="CA438" s="15">
        <f t="shared" ca="1" si="248"/>
        <v>92913.356229971803</v>
      </c>
      <c r="CB438" s="15">
        <f ca="1">(AU438*DCF!C$10-DCF!C$5*MAX(AU438*DCF!C$10,0)-MAX(AU438-Inputs!$B$6,0)/Inputs!$B$10)*DCF!C$6</f>
        <v>1044.2702641563856</v>
      </c>
      <c r="CC438" s="15">
        <f ca="1">(AV438*DCF!D$10-DCF!D$5*MAX(AV438*DCF!D$10,0)-MAX(AV438-AU438,0)/Inputs!$B$10)*DCF!D$6</f>
        <v>1162.3692339186528</v>
      </c>
      <c r="CD438" s="15">
        <f ca="1">(AW438*DCF!E$10-DCF!E$5*MAX(AW438*DCF!E$10,0)-MAX(AW438-AV438,0)/Inputs!$B$10)*DCF!E$6</f>
        <v>1112.0368510801022</v>
      </c>
      <c r="CE438" s="15">
        <f ca="1">(AX438*DCF!F$10-DCF!F$5*MAX(AX438*DCF!F$10,0)-MAX(AX438-AW438,0)/Inputs!$B$10)*DCF!F$6</f>
        <v>1477.2278206700616</v>
      </c>
      <c r="CF438" s="15">
        <f ca="1">(AY438*DCF!G$10-DCF!G$5*MAX(AY438*DCF!G$10,0)-MAX(AY438-AX438,0)/Inputs!$B$10)*DCF!G$6</f>
        <v>1635.0824923961488</v>
      </c>
      <c r="CG438" s="15">
        <f ca="1">(AZ438*DCF!H$10-DCF!H$5*MAX(AZ438*DCF!H$10,0)-MAX(AZ438-AY438,0)/Inputs!$B$10)*DCF!H$6</f>
        <v>1964.546843144223</v>
      </c>
      <c r="CH438" s="15">
        <f ca="1">(BA438*DCF!I$10-DCF!I$5*MAX(BA438*DCF!I$10,0)-MAX(BA438-AZ438,0)/Inputs!$B$10)*DCF!I$6</f>
        <v>2366.7885835251086</v>
      </c>
      <c r="CI438" s="15">
        <f ca="1">(BB438*DCF!J$10-DCF!J$5*MAX(BB438*DCF!J$10,0)-MAX(BB438-BA438,0)/Inputs!$B$10)*DCF!J$6</f>
        <v>3395.0527616693184</v>
      </c>
      <c r="CJ438" s="15">
        <f ca="1">(BC438*DCF!K$10-DCF!K$5*MAX(BC438*DCF!K$10,0)-MAX(BC438-BB438,0)/Inputs!$B$10)*DCF!K$6</f>
        <v>3914.2770682555793</v>
      </c>
      <c r="CK438" s="15">
        <f ca="1">(BD438*DCF!L$10-DCF!L$5*MAX(BD438*DCF!L$10,0)-MAX(BD438-BC438,0)/Inputs!$B$10)*DCF!L$6</f>
        <v>4547.6954264177384</v>
      </c>
      <c r="CL438" s="15">
        <f ca="1">(BE438*DCF!M$10-DCF!M$5*MAX(BE438*DCF!M$10,0)-MAX(BE438-BD438,0)/Inputs!$B$10)*DCF!M$6</f>
        <v>5376.7936301820046</v>
      </c>
      <c r="CM438" s="15">
        <f ca="1">(BF438*DCF!C$28-DCF!C$5*MAX(BF438*DCF!C$28,0)-MAX(BF438-Inputs!$B$13,0)/Inputs!$B$17)*DCF!C$6</f>
        <v>3735.6756758164779</v>
      </c>
      <c r="CN438" s="15">
        <f ca="1">(BG438*DCF!D$28-DCF!D$5*MAX(BG438*DCF!D$28,0)-MAX(BG438-BF438,0)/Inputs!$B$17)*DCF!D$6</f>
        <v>4584.3119169079755</v>
      </c>
      <c r="CO438" s="15">
        <f ca="1">(BH438*DCF!E$28-DCF!E$5*MAX(BH438*DCF!E$28,0)-MAX(BH438-BG438,0)/Inputs!$B$17)*DCF!E$6</f>
        <v>5532.9576866273483</v>
      </c>
      <c r="CP438" s="15">
        <f ca="1">(BI438*DCF!F$28-DCF!F$5*MAX(BI438*DCF!F$28,0)-MAX(BI438-BH438,0)/Inputs!$B$17)*DCF!F$6</f>
        <v>7020.6312590084462</v>
      </c>
      <c r="CQ438" s="15">
        <f ca="1">(BJ438*DCF!G$28-DCF!G$5*MAX(BJ438*DCF!G$28,0)-MAX(BJ438-BI438,0)/Inputs!$B$17)*DCF!G$6</f>
        <v>8472.7327553990672</v>
      </c>
      <c r="CR438" s="15">
        <f ca="1">(BK438*DCF!H$28-DCF!H$5*MAX(BK438*DCF!H$28,0)-MAX(BK438-BJ438,0)/Inputs!$B$17)*DCF!H$6</f>
        <v>10477.273158828097</v>
      </c>
      <c r="CS438" s="15">
        <f ca="1">(BL438*DCF!I$28-DCF!I$5*MAX(BL438*DCF!I$28,0)-MAX(BL438-BK438,0)/Inputs!$B$17)*DCF!I$6</f>
        <v>12053.051621418861</v>
      </c>
      <c r="CT438" s="15">
        <f ca="1">(BM438*DCF!J$28-DCF!J$5*MAX(BM438*DCF!J$28,0)-MAX(BM438-BL438,0)/Inputs!$B$17)*DCF!J$6</f>
        <v>15453.165218504908</v>
      </c>
      <c r="CU438" s="15">
        <f ca="1">(BN438*DCF!K$28-DCF!K$5*MAX(BN438*DCF!K$28,0)-MAX(BN438-BM438,0)/Inputs!$B$17)*DCF!K$6</f>
        <v>19522.954009230922</v>
      </c>
      <c r="CV438" s="15">
        <f ca="1">(BO438*DCF!L$28-DCF!L$5*MAX(BO438*DCF!L$28,0)-MAX(BO438-BN438,0)/Inputs!$B$17)*DCF!L$6</f>
        <v>25147.36025061502</v>
      </c>
      <c r="CW438" s="15">
        <f ca="1">(BP438*DCF!M$28-DCF!M$5*MAX(BP438*DCF!M$28,0)-MAX(BP438-BO438,0)/Inputs!$B$17)*DCF!M$6</f>
        <v>30508.317224970095</v>
      </c>
      <c r="CX438" s="15">
        <f ca="1">(BQ438*DCF!C$46-DCF!C$5*MAX(BQ438*DCF!C$46,0)-MAX(BQ438-Inputs!$B$20,0)/Inputs!$B$24)*DCF!C$6</f>
        <v>-1940.6749055701919</v>
      </c>
      <c r="CY438" s="15">
        <f ca="1">(BR438*DCF!D$46-DCF!D$5*MAX(BR438*DCF!D$46,0)-MAX(BR438-BQ438,0)/Inputs!$B$24)*DCF!D$6</f>
        <v>-1248.066068343154</v>
      </c>
      <c r="CZ438" s="15">
        <f ca="1">(BS438*DCF!E$46-DCF!E$5*MAX(BS438*DCF!E$46,0)-MAX(BS438-BR438,0)/Inputs!$B$24)*DCF!E$6</f>
        <v>-1353.7828521768367</v>
      </c>
      <c r="DA438" s="15">
        <f ca="1">(BT438*DCF!F$46-DCF!F$5*MAX(BT438*DCF!F$46,0)-MAX(BT438-BS438,0)/Inputs!$B$24)*DCF!F$6</f>
        <v>-1082.8955017730318</v>
      </c>
      <c r="DB438" s="15">
        <f ca="1">(BU438*DCF!G$46-DCF!G$5*MAX(BU438*DCF!G$46,0)-MAX(BU438-BT438,0)/Inputs!$B$24)*DCF!G$6</f>
        <v>-1112.5767840694043</v>
      </c>
      <c r="DC438" s="15">
        <f ca="1">(BV438*DCF!H$46-DCF!H$5*MAX(BV438*DCF!H$46,0)-MAX(BV438-BU438,0)/Inputs!$B$24)*DCF!H$6</f>
        <v>-1606.7965802396275</v>
      </c>
      <c r="DD438" s="15">
        <f ca="1">(BW438*DCF!I$46-DCF!I$5*MAX(BW438*DCF!I$46,0)-MAX(BW438-BV438,0)/Inputs!$B$24)*DCF!I$6</f>
        <v>-1228.625399858485</v>
      </c>
      <c r="DE438" s="15">
        <f ca="1">(BX438*DCF!J$46-DCF!J$5*MAX(BX438*DCF!J$46,0)-MAX(BX438-BW438,0)/Inputs!$B$24)*DCF!J$6</f>
        <v>-2358.6154323035944</v>
      </c>
      <c r="DF438" s="15">
        <f ca="1">(BY438*DCF!K$46-DCF!K$5*MAX(BY438*DCF!K$46,0)-MAX(BY438-BX438,0)/Inputs!$B$24)*DCF!K$6</f>
        <v>1979.5394678115404</v>
      </c>
      <c r="DG438" s="15">
        <f ca="1">(BZ438*DCF!L$46-DCF!L$5*MAX(BZ438*DCF!L$46,0)-MAX(BZ438-BY438,0)/Inputs!$B$24)*DCF!L$6</f>
        <v>-2429.9491219086194</v>
      </c>
      <c r="DH438" s="15">
        <f ca="1">(CA438*DCF!M$46-DCF!M$5*MAX(CA438*DCF!M$46,0)-MAX(CA438-BZ438,0)/Inputs!$B$24)*DCF!M$6</f>
        <v>2200.7329455268509</v>
      </c>
      <c r="DI438" s="15">
        <f ca="1">SUM(CB438:CL438)+BE438*DCF!M$10*(1+Inputs!$B$30)*(1-Inputs!$B$33)*(1-Inputs!$B$30/Inputs!$B$31)/(Inputs!$B$29-Inputs!$B$30)*DCF!M$6</f>
        <v>160982.11015545315</v>
      </c>
      <c r="DJ438" s="15">
        <f ca="1">SUM(CM438:CW438)+BP438*DCF!M$28*(1+Inputs!$B$30)*(1-Inputs!$B$33)*(1-Inputs!$B$30/Inputs!$B$31)/(Inputs!$B$29-Inputs!$B$30)*DCF!M$6</f>
        <v>788043.15961709968</v>
      </c>
      <c r="DK438" s="15">
        <f ca="1">SUM(CX438:DH438)+CA438*DCF!M$46*(1+Inputs!$B$30)*(1-Inputs!$B$33)*(1-Inputs!$B$30/Inputs!$B$31)/(Inputs!$B$29-Inputs!$B$30)*DCF!M$6</f>
        <v>133473.34478929083</v>
      </c>
      <c r="DM438" s="15">
        <f ca="1">DI438+DJ438+DK438+Inputs!$B$34+Inputs!$B$36-Inputs!$B$35</f>
        <v>1159349.6145618437</v>
      </c>
    </row>
    <row r="439" spans="1:117" x14ac:dyDescent="0.75">
      <c r="A439" s="11">
        <v>426</v>
      </c>
      <c r="C439" s="24">
        <f t="shared" ca="1" si="252"/>
        <v>9.5945494377288609E-2</v>
      </c>
      <c r="D439" s="24">
        <f t="shared" ca="1" si="252"/>
        <v>1.402610057389954</v>
      </c>
      <c r="E439" s="24">
        <f t="shared" ca="1" si="252"/>
        <v>-0.5746719580962546</v>
      </c>
      <c r="F439" s="24">
        <f t="shared" ca="1" si="252"/>
        <v>0.20272734537695306</v>
      </c>
      <c r="G439" s="24">
        <f t="shared" ca="1" si="252"/>
        <v>1.0839224966091887</v>
      </c>
      <c r="H439" s="24">
        <f t="shared" ca="1" si="252"/>
        <v>-2.1671915393525056</v>
      </c>
      <c r="I439" s="24">
        <f t="shared" ca="1" si="252"/>
        <v>0.58223984888814462</v>
      </c>
      <c r="J439" s="24">
        <f t="shared" ca="1" si="252"/>
        <v>-0.18559806008883156</v>
      </c>
      <c r="K439" s="24">
        <f t="shared" ca="1" si="252"/>
        <v>0.14494545671662309</v>
      </c>
      <c r="L439" s="24">
        <f t="shared" ca="1" si="252"/>
        <v>-0.70713397900415775</v>
      </c>
      <c r="M439" s="24">
        <f t="shared" ca="1" si="252"/>
        <v>-1.2343852525300556</v>
      </c>
      <c r="N439" s="24">
        <f ca="1">SQRT(Inputs!$B$38)*C439+SQRT(1-Inputs!$B$38)*_xlfn.NORM.S.INV(RAND())</f>
        <v>-0.75463610361197797</v>
      </c>
      <c r="O439" s="24">
        <f ca="1">SQRT(Inputs!$B$38)*D439+SQRT(1-Inputs!$B$38)*_xlfn.NORM.S.INV(RAND())</f>
        <v>0.83153862663963174</v>
      </c>
      <c r="P439" s="24">
        <f ca="1">SQRT(Inputs!$B$38)*E439+SQRT(1-Inputs!$B$38)*_xlfn.NORM.S.INV(RAND())</f>
        <v>-0.86330174044359764</v>
      </c>
      <c r="Q439" s="24">
        <f ca="1">SQRT(Inputs!$B$38)*F439+SQRT(1-Inputs!$B$38)*_xlfn.NORM.S.INV(RAND())</f>
        <v>-0.65714274274477391</v>
      </c>
      <c r="R439" s="24">
        <f ca="1">SQRT(Inputs!$B$38)*G439+SQRT(1-Inputs!$B$38)*_xlfn.NORM.S.INV(RAND())</f>
        <v>0.65954143972286039</v>
      </c>
      <c r="S439" s="24">
        <f ca="1">SQRT(Inputs!$B$38)*H439+SQRT(1-Inputs!$B$38)*_xlfn.NORM.S.INV(RAND())</f>
        <v>-2.0396606674744788</v>
      </c>
      <c r="T439" s="24">
        <f ca="1">SQRT(Inputs!$B$38)*I439+SQRT(1-Inputs!$B$38)*_xlfn.NORM.S.INV(RAND())</f>
        <v>0.20046976035920622</v>
      </c>
      <c r="U439" s="24">
        <f ca="1">SQRT(Inputs!$B$38)*J439+SQRT(1-Inputs!$B$38)*_xlfn.NORM.S.INV(RAND())</f>
        <v>-0.80748085410652315</v>
      </c>
      <c r="V439" s="24">
        <f ca="1">SQRT(Inputs!$B$38)*K439+SQRT(1-Inputs!$B$38)*_xlfn.NORM.S.INV(RAND())</f>
        <v>-0.88316612981821585</v>
      </c>
      <c r="W439" s="24">
        <f ca="1">SQRT(Inputs!$B$38)*L439+SQRT(1-Inputs!$B$38)*_xlfn.NORM.S.INV(RAND())</f>
        <v>-1.44080029436341</v>
      </c>
      <c r="X439" s="24">
        <f ca="1">SQRT(Inputs!$B$38)*M439+SQRT(1-Inputs!$B$38)*_xlfn.NORM.S.INV(RAND())</f>
        <v>0.63903125296233687</v>
      </c>
      <c r="Y439" s="24">
        <f ca="1">SQRT(Inputs!$B$38)*C439+SQRT(1-Inputs!$B$38)*_xlfn.NORM.S.INV(RAND())</f>
        <v>-1.2693139223647392</v>
      </c>
      <c r="Z439" s="24">
        <f ca="1">SQRT(Inputs!$B$38)*D439+SQRT(1-Inputs!$B$38)*_xlfn.NORM.S.INV(RAND())</f>
        <v>-0.61408178384922762</v>
      </c>
      <c r="AA439" s="24">
        <f ca="1">SQRT(Inputs!$B$38)*E439+SQRT(1-Inputs!$B$38)*_xlfn.NORM.S.INV(RAND())</f>
        <v>-0.74062867248640607</v>
      </c>
      <c r="AB439" s="24">
        <f ca="1">SQRT(Inputs!$B$38)*F439+SQRT(1-Inputs!$B$38)*_xlfn.NORM.S.INV(RAND())</f>
        <v>0.65218159211545412</v>
      </c>
      <c r="AC439" s="24">
        <f ca="1">SQRT(Inputs!$B$38)*G439+SQRT(1-Inputs!$B$38)*_xlfn.NORM.S.INV(RAND())</f>
        <v>0.74505514510605197</v>
      </c>
      <c r="AD439" s="24">
        <f ca="1">SQRT(Inputs!$B$38)*H439+SQRT(1-Inputs!$B$38)*_xlfn.NORM.S.INV(RAND())</f>
        <v>-1.5663630024732984</v>
      </c>
      <c r="AE439" s="24">
        <f ca="1">SQRT(Inputs!$B$38)*I439+SQRT(1-Inputs!$B$38)*_xlfn.NORM.S.INV(RAND())</f>
        <v>0.32207348909567007</v>
      </c>
      <c r="AF439" s="24">
        <f ca="1">SQRT(Inputs!$B$38)*J439+SQRT(1-Inputs!$B$38)*_xlfn.NORM.S.INV(RAND())</f>
        <v>0.99696101782634328</v>
      </c>
      <c r="AG439" s="24">
        <f ca="1">SQRT(Inputs!$B$38)*K439+SQRT(1-Inputs!$B$38)*_xlfn.NORM.S.INV(RAND())</f>
        <v>-2.4025230270813339E-2</v>
      </c>
      <c r="AH439" s="24">
        <f ca="1">SQRT(Inputs!$B$38)*L439+SQRT(1-Inputs!$B$38)*_xlfn.NORM.S.INV(RAND())</f>
        <v>0.98452481806760261</v>
      </c>
      <c r="AI439" s="24">
        <f ca="1">SQRT(Inputs!$B$38)*M439+SQRT(1-Inputs!$B$38)*_xlfn.NORM.S.INV(RAND())</f>
        <v>-7.8894220499617695E-2</v>
      </c>
      <c r="AJ439" s="24">
        <f ca="1">SQRT(Inputs!$B$38)*C439+SQRT(1-Inputs!$B$38)*_xlfn.NORM.S.INV(RAND())</f>
        <v>-2.7018541619159531</v>
      </c>
      <c r="AK439" s="24">
        <f ca="1">SQRT(Inputs!$B$38)*D439+SQRT(1-Inputs!$B$38)*_xlfn.NORM.S.INV(RAND())</f>
        <v>2.3213270919854496</v>
      </c>
      <c r="AL439" s="24">
        <f ca="1">SQRT(Inputs!$B$38)*E439+SQRT(1-Inputs!$B$38)*_xlfn.NORM.S.INV(RAND())</f>
        <v>6.301965458466402E-2</v>
      </c>
      <c r="AM439" s="24">
        <f ca="1">SQRT(Inputs!$B$38)*F439+SQRT(1-Inputs!$B$38)*_xlfn.NORM.S.INV(RAND())</f>
        <v>1.3185002921579871</v>
      </c>
      <c r="AN439" s="24">
        <f ca="1">SQRT(Inputs!$B$38)*G439+SQRT(1-Inputs!$B$38)*_xlfn.NORM.S.INV(RAND())</f>
        <v>-1.1148373122450312</v>
      </c>
      <c r="AO439" s="24">
        <f ca="1">SQRT(Inputs!$B$38)*H439+SQRT(1-Inputs!$B$38)*_xlfn.NORM.S.INV(RAND())</f>
        <v>-0.66015535869150188</v>
      </c>
      <c r="AP439" s="24">
        <f ca="1">SQRT(Inputs!$B$38)*I439+SQRT(1-Inputs!$B$38)*_xlfn.NORM.S.INV(RAND())</f>
        <v>-1.1895330437317551</v>
      </c>
      <c r="AQ439" s="24">
        <f ca="1">SQRT(Inputs!$B$38)*J439+SQRT(1-Inputs!$B$38)*_xlfn.NORM.S.INV(RAND())</f>
        <v>-0.54715649336589456</v>
      </c>
      <c r="AR439" s="24">
        <f ca="1">SQRT(Inputs!$B$38)*K439+SQRT(1-Inputs!$B$38)*_xlfn.NORM.S.INV(RAND())</f>
        <v>0.2388395701768683</v>
      </c>
      <c r="AS439" s="24">
        <f ca="1">SQRT(Inputs!$B$38)*L439+SQRT(1-Inputs!$B$38)*_xlfn.NORM.S.INV(RAND())</f>
        <v>5.2063973721407586E-2</v>
      </c>
      <c r="AT439" s="24">
        <f ca="1">SQRT(Inputs!$B$38)*M439+SQRT(1-Inputs!$B$38)*_xlfn.NORM.S.INV(RAND())</f>
        <v>-0.34511176885517247</v>
      </c>
      <c r="AU439" s="15">
        <f ca="1">Inputs!$B$6*EXP($B$8-0.5*C$5^2+C$5*N439)</f>
        <v>4391.6362088804744</v>
      </c>
      <c r="AV439" s="15">
        <f t="shared" ca="1" si="219"/>
        <v>6040.8669923932493</v>
      </c>
      <c r="AW439" s="15">
        <f t="shared" ca="1" si="220"/>
        <v>6556.1269396214348</v>
      </c>
      <c r="AX439" s="15">
        <f t="shared" ca="1" si="221"/>
        <v>7373.4760944070331</v>
      </c>
      <c r="AY439" s="15">
        <f t="shared" ca="1" si="222"/>
        <v>9732.6685005274157</v>
      </c>
      <c r="AZ439" s="15">
        <f t="shared" ca="1" si="223"/>
        <v>9508.7345737613341</v>
      </c>
      <c r="BA439" s="15">
        <f t="shared" ca="1" si="224"/>
        <v>11882.980547495952</v>
      </c>
      <c r="BB439" s="15">
        <f t="shared" ca="1" si="225"/>
        <v>13417.757934175841</v>
      </c>
      <c r="BC439" s="15">
        <f t="shared" ca="1" si="226"/>
        <v>15090.421391753531</v>
      </c>
      <c r="BD439" s="15">
        <f t="shared" ca="1" si="227"/>
        <v>16156.377915624191</v>
      </c>
      <c r="BE439" s="15">
        <f t="shared" ca="1" si="228"/>
        <v>20984.043855951117</v>
      </c>
      <c r="BF439" s="15">
        <f ca="1">Inputs!$B$13*EXP($B$9-0.5*C$6^2+C$6*Y439)</f>
        <v>10753.974409093271</v>
      </c>
      <c r="BG439" s="15">
        <f t="shared" ca="1" si="229"/>
        <v>11731.589062164039</v>
      </c>
      <c r="BH439" s="15">
        <f t="shared" ca="1" si="230"/>
        <v>12676.941507836378</v>
      </c>
      <c r="BI439" s="15">
        <f t="shared" ca="1" si="231"/>
        <v>17157.154040460966</v>
      </c>
      <c r="BJ439" s="15">
        <f t="shared" ca="1" si="232"/>
        <v>23418.2423722159</v>
      </c>
      <c r="BK439" s="15">
        <f t="shared" ca="1" si="233"/>
        <v>23221.780257083497</v>
      </c>
      <c r="BL439" s="15">
        <f t="shared" ca="1" si="234"/>
        <v>29740.934070373114</v>
      </c>
      <c r="BM439" s="15">
        <f t="shared" ca="1" si="235"/>
        <v>41378.061743807324</v>
      </c>
      <c r="BN439" s="15">
        <f t="shared" ca="1" si="236"/>
        <v>50743.528917798176</v>
      </c>
      <c r="BO439" s="15">
        <f t="shared" ca="1" si="237"/>
        <v>70004.692234678747</v>
      </c>
      <c r="BP439" s="15">
        <f t="shared" ca="1" si="238"/>
        <v>85395.933212260119</v>
      </c>
      <c r="BQ439" s="15">
        <f ca="1">Inputs!$B$20*EXP($B$10-0.5*C$7^2+C$7*AJ439)</f>
        <v>1645.2173600118106</v>
      </c>
      <c r="BR439" s="15">
        <f t="shared" ca="1" si="239"/>
        <v>4665.8084121627662</v>
      </c>
      <c r="BS439" s="15">
        <f t="shared" ca="1" si="240"/>
        <v>6506.0195657532349</v>
      </c>
      <c r="BT439" s="15">
        <f t="shared" ca="1" si="241"/>
        <v>12677.311755524603</v>
      </c>
      <c r="BU439" s="15">
        <f t="shared" ca="1" si="242"/>
        <v>13415.251547567266</v>
      </c>
      <c r="BV439" s="15">
        <f t="shared" ca="1" si="243"/>
        <v>16085.054022725313</v>
      </c>
      <c r="BW439" s="15">
        <f t="shared" ca="1" si="244"/>
        <v>17449.990482128356</v>
      </c>
      <c r="BX439" s="15">
        <f t="shared" ca="1" si="245"/>
        <v>21871.042325038947</v>
      </c>
      <c r="BY439" s="15">
        <f t="shared" ca="1" si="246"/>
        <v>32077.886020886708</v>
      </c>
      <c r="BZ439" s="15">
        <f t="shared" ca="1" si="247"/>
        <v>45442.628419888271</v>
      </c>
      <c r="CA439" s="15">
        <f t="shared" ca="1" si="248"/>
        <v>60036.051957960597</v>
      </c>
      <c r="CB439" s="15">
        <f ca="1">(AU439*DCF!C$10-DCF!C$5*MAX(AU439*DCF!C$10,0)-MAX(AU439-Inputs!$B$6,0)/Inputs!$B$10)*DCF!C$6</f>
        <v>1047.1428061921508</v>
      </c>
      <c r="CC439" s="15">
        <f ca="1">(AV439*DCF!D$10-DCF!D$5*MAX(AV439*DCF!D$10,0)-MAX(AV439-AU439,0)/Inputs!$B$10)*DCF!D$6</f>
        <v>1070.2986407416615</v>
      </c>
      <c r="CD439" s="15">
        <f ca="1">(AW439*DCF!E$10-DCF!E$5*MAX(AW439*DCF!E$10,0)-MAX(AW439-AV439,0)/Inputs!$B$10)*DCF!E$6</f>
        <v>1397.6474677068707</v>
      </c>
      <c r="CE439" s="15">
        <f ca="1">(AX439*DCF!F$10-DCF!F$5*MAX(AX439*DCF!F$10,0)-MAX(AX439-AW439,0)/Inputs!$B$10)*DCF!F$6</f>
        <v>1439.5479857751434</v>
      </c>
      <c r="CF439" s="15">
        <f ca="1">(AY439*DCF!G$10-DCF!G$5*MAX(AY439*DCF!G$10,0)-MAX(AY439-AX439,0)/Inputs!$B$10)*DCF!G$6</f>
        <v>1551.8399926270456</v>
      </c>
      <c r="CG439" s="15">
        <f ca="1">(AZ439*DCF!H$10-DCF!H$5*MAX(AZ439*DCF!H$10,0)-MAX(AZ439-AY439,0)/Inputs!$B$10)*DCF!H$6</f>
        <v>1846.1276379393505</v>
      </c>
      <c r="CH439" s="15">
        <f ca="1">(BA439*DCF!I$10-DCF!I$5*MAX(BA439*DCF!I$10,0)-MAX(BA439-AZ439,0)/Inputs!$B$10)*DCF!I$6</f>
        <v>1781.1275278238836</v>
      </c>
      <c r="CI439" s="15">
        <f ca="1">(BB439*DCF!J$10-DCF!J$5*MAX(BB439*DCF!J$10,0)-MAX(BB439-BA439,0)/Inputs!$B$10)*DCF!J$6</f>
        <v>2069.9481732050008</v>
      </c>
      <c r="CJ439" s="15">
        <f ca="1">(BC439*DCF!K$10-DCF!K$5*MAX(BC439*DCF!K$10,0)-MAX(BC439-BB439,0)/Inputs!$B$10)*DCF!K$6</f>
        <v>2195.1680690664612</v>
      </c>
      <c r="CK439" s="15">
        <f ca="1">(BD439*DCF!L$10-DCF!L$5*MAX(BD439*DCF!L$10,0)-MAX(BD439-BC439,0)/Inputs!$B$10)*DCF!L$6</f>
        <v>2298.8435809542125</v>
      </c>
      <c r="CL439" s="15">
        <f ca="1">(BE439*DCF!M$10-DCF!M$5*MAX(BE439*DCF!M$10,0)-MAX(BE439-BD439,0)/Inputs!$B$10)*DCF!M$6</f>
        <v>2384.4037169402272</v>
      </c>
      <c r="CM439" s="15">
        <f ca="1">(BF439*DCF!C$28-DCF!C$5*MAX(BF439*DCF!C$28,0)-MAX(BF439-Inputs!$B$13,0)/Inputs!$B$17)*DCF!C$6</f>
        <v>3282.0424637146448</v>
      </c>
      <c r="CN439" s="15">
        <f ca="1">(BG439*DCF!D$28-DCF!D$5*MAX(BG439*DCF!D$28,0)-MAX(BG439-BF439,0)/Inputs!$B$17)*DCF!D$6</f>
        <v>3246.6535251894106</v>
      </c>
      <c r="CO439" s="15">
        <f ca="1">(BH439*DCF!E$28-DCF!E$5*MAX(BH439*DCF!E$28,0)-MAX(BH439-BG439,0)/Inputs!$B$17)*DCF!E$6</f>
        <v>3404.0196117898199</v>
      </c>
      <c r="CP439" s="15">
        <f ca="1">(BI439*DCF!F$28-DCF!F$5*MAX(BI439*DCF!F$28,0)-MAX(BI439-BH439,0)/Inputs!$B$17)*DCF!F$6</f>
        <v>3842.0218810246784</v>
      </c>
      <c r="CQ439" s="15">
        <f ca="1">(BJ439*DCF!G$28-DCF!G$5*MAX(BJ439*DCF!G$28,0)-MAX(BJ439-BI439,0)/Inputs!$B$17)*DCF!G$6</f>
        <v>5022.9874517635481</v>
      </c>
      <c r="CR439" s="15">
        <f ca="1">(BK439*DCF!H$28-DCF!H$5*MAX(BK439*DCF!H$28,0)-MAX(BK439-BJ439,0)/Inputs!$B$17)*DCF!H$6</f>
        <v>5743.0024571663243</v>
      </c>
      <c r="CS439" s="15">
        <f ca="1">(BL439*DCF!I$28-DCF!I$5*MAX(BL439*DCF!I$28,0)-MAX(BL439-BK439,0)/Inputs!$B$17)*DCF!I$6</f>
        <v>6057.9725413874521</v>
      </c>
      <c r="CT439" s="15">
        <f ca="1">(BM439*DCF!J$28-DCF!J$5*MAX(BM439*DCF!J$28,0)-MAX(BM439-BL439,0)/Inputs!$B$17)*DCF!J$6</f>
        <v>7687.7547598573392</v>
      </c>
      <c r="CU439" s="15">
        <f ca="1">(BN439*DCF!K$28-DCF!K$5*MAX(BN439*DCF!K$28,0)-MAX(BN439-BM439,0)/Inputs!$B$17)*DCF!K$6</f>
        <v>9569.0375092593367</v>
      </c>
      <c r="CV439" s="15">
        <f ca="1">(BO439*DCF!L$28-DCF!L$5*MAX(BO439*DCF!L$28,0)-MAX(BO439-BN439,0)/Inputs!$B$17)*DCF!L$6</f>
        <v>11787.972743440843</v>
      </c>
      <c r="CW439" s="15">
        <f ca="1">(BP439*DCF!M$28-DCF!M$5*MAX(BP439*DCF!M$28,0)-MAX(BP439-BO439,0)/Inputs!$B$17)*DCF!M$6</f>
        <v>14458.477089807109</v>
      </c>
      <c r="CX439" s="15">
        <f ca="1">(BQ439*DCF!C$46-DCF!C$5*MAX(BQ439*DCF!C$46,0)-MAX(BQ439-Inputs!$B$20,0)/Inputs!$B$24)*DCF!C$6</f>
        <v>-379.95781986415949</v>
      </c>
      <c r="CY439" s="15">
        <f ca="1">(BR439*DCF!D$46-DCF!D$5*MAX(BR439*DCF!D$46,0)-MAX(BR439-BQ439,0)/Inputs!$B$24)*DCF!D$6</f>
        <v>-2085.2058166680981</v>
      </c>
      <c r="CZ439" s="15">
        <f ca="1">(BS439*DCF!E$46-DCF!E$5*MAX(BS439*DCF!E$46,0)-MAX(BS439-BR439,0)/Inputs!$B$24)*DCF!E$6</f>
        <v>-1494.708718013856</v>
      </c>
      <c r="DA439" s="15">
        <f ca="1">(BT439*DCF!F$46-DCF!F$5*MAX(BT439*DCF!F$46,0)-MAX(BT439-BS439,0)/Inputs!$B$24)*DCF!F$6</f>
        <v>-3170.4045698403024</v>
      </c>
      <c r="DB439" s="15">
        <f ca="1">(BU439*DCF!G$46-DCF!G$5*MAX(BU439*DCF!G$46,0)-MAX(BU439-BT439,0)/Inputs!$B$24)*DCF!G$6</f>
        <v>-699.49092289258658</v>
      </c>
      <c r="DC439" s="15">
        <f ca="1">(BV439*DCF!H$46-DCF!H$5*MAX(BV439*DCF!H$46,0)-MAX(BV439-BU439,0)/Inputs!$B$24)*DCF!H$6</f>
        <v>-829.62476100419644</v>
      </c>
      <c r="DD439" s="15">
        <f ca="1">(BW439*DCF!I$46-DCF!I$5*MAX(BW439*DCF!I$46,0)-MAX(BW439-BV439,0)/Inputs!$B$24)*DCF!I$6</f>
        <v>11.193839129774437</v>
      </c>
      <c r="DE439" s="15">
        <f ca="1">(BX439*DCF!J$46-DCF!J$5*MAX(BX439*DCF!J$46,0)-MAX(BX439-BW439,0)/Inputs!$B$24)*DCF!J$6</f>
        <v>-254.96099188035413</v>
      </c>
      <c r="DF439" s="15">
        <f ca="1">(BY439*DCF!K$46-DCF!K$5*MAX(BY439*DCF!K$46,0)-MAX(BY439-BX439,0)/Inputs!$B$24)*DCF!K$6</f>
        <v>-668.00901460128739</v>
      </c>
      <c r="DG439" s="15">
        <f ca="1">(BZ439*DCF!L$46-DCF!L$5*MAX(BZ439*DCF!L$46,0)-MAX(BZ439-BY439,0)/Inputs!$B$24)*DCF!L$6</f>
        <v>116.75328715601243</v>
      </c>
      <c r="DH439" s="15">
        <f ca="1">(CA439*DCF!M$46-DCF!M$5*MAX(CA439*DCF!M$46,0)-MAX(CA439-BZ439,0)/Inputs!$B$24)*DCF!M$6</f>
        <v>1655.7451509527816</v>
      </c>
      <c r="DI439" s="15">
        <f ca="1">SUM(CB439:CL439)+BE439*DCF!M$10*(1+Inputs!$B$30)*(1-Inputs!$B$33)*(1-Inputs!$B$30/Inputs!$B$31)/(Inputs!$B$29-Inputs!$B$30)*DCF!M$6</f>
        <v>77480.967135337356</v>
      </c>
      <c r="DJ439" s="15">
        <f ca="1">SUM(CM439:CW439)+BP439*DCF!M$28*(1+Inputs!$B$30)*(1-Inputs!$B$33)*(1-Inputs!$B$30/Inputs!$B$31)/(Inputs!$B$29-Inputs!$B$30)*DCF!M$6</f>
        <v>390979.29053310945</v>
      </c>
      <c r="DK439" s="15">
        <f ca="1">SUM(CX439:DH439)+CA439*DCF!M$46*(1+Inputs!$B$30)*(1-Inputs!$B$33)*(1-Inputs!$B$30/Inputs!$B$31)/(Inputs!$B$29-Inputs!$B$30)*DCF!M$6</f>
        <v>85024.17771447578</v>
      </c>
      <c r="DM439" s="15">
        <f ca="1">DI439+DJ439+DK439+Inputs!$B$34+Inputs!$B$36-Inputs!$B$35</f>
        <v>630335.43538292265</v>
      </c>
    </row>
    <row r="440" spans="1:117" x14ac:dyDescent="0.75">
      <c r="A440" s="11">
        <v>427</v>
      </c>
      <c r="C440" s="24">
        <f t="shared" ca="1" si="252"/>
        <v>0.71201930085720666</v>
      </c>
      <c r="D440" s="24">
        <f t="shared" ca="1" si="252"/>
        <v>0.78377714589206171</v>
      </c>
      <c r="E440" s="24">
        <f t="shared" ca="1" si="252"/>
        <v>-0.60128719419856869</v>
      </c>
      <c r="F440" s="24">
        <f t="shared" ca="1" si="252"/>
        <v>-0.43306585090564337</v>
      </c>
      <c r="G440" s="24">
        <f t="shared" ca="1" si="252"/>
        <v>-0.69372165329882585</v>
      </c>
      <c r="H440" s="24">
        <f t="shared" ca="1" si="252"/>
        <v>0.48556958857199778</v>
      </c>
      <c r="I440" s="24">
        <f t="shared" ca="1" si="252"/>
        <v>-0.60639287199511993</v>
      </c>
      <c r="J440" s="24">
        <f t="shared" ca="1" si="252"/>
        <v>-1.8023368077648814</v>
      </c>
      <c r="K440" s="24">
        <f t="shared" ca="1" si="252"/>
        <v>1.807630038095827</v>
      </c>
      <c r="L440" s="24">
        <f t="shared" ca="1" si="252"/>
        <v>0.2126633572967834</v>
      </c>
      <c r="M440" s="24">
        <f t="shared" ca="1" si="252"/>
        <v>0.82190206422311229</v>
      </c>
      <c r="N440" s="24">
        <f ca="1">SQRT(Inputs!$B$38)*C440+SQRT(1-Inputs!$B$38)*_xlfn.NORM.S.INV(RAND())</f>
        <v>-0.45782285679347456</v>
      </c>
      <c r="O440" s="24">
        <f ca="1">SQRT(Inputs!$B$38)*D440+SQRT(1-Inputs!$B$38)*_xlfn.NORM.S.INV(RAND())</f>
        <v>1.7009783210019569</v>
      </c>
      <c r="P440" s="24">
        <f ca="1">SQRT(Inputs!$B$38)*E440+SQRT(1-Inputs!$B$38)*_xlfn.NORM.S.INV(RAND())</f>
        <v>0.16285034565898948</v>
      </c>
      <c r="Q440" s="24">
        <f ca="1">SQRT(Inputs!$B$38)*F440+SQRT(1-Inputs!$B$38)*_xlfn.NORM.S.INV(RAND())</f>
        <v>3.3172934333267096E-2</v>
      </c>
      <c r="R440" s="24">
        <f ca="1">SQRT(Inputs!$B$38)*G440+SQRT(1-Inputs!$B$38)*_xlfn.NORM.S.INV(RAND())</f>
        <v>-0.66847543278565569</v>
      </c>
      <c r="S440" s="24">
        <f ca="1">SQRT(Inputs!$B$38)*H440+SQRT(1-Inputs!$B$38)*_xlfn.NORM.S.INV(RAND())</f>
        <v>-1.0852515953493793</v>
      </c>
      <c r="T440" s="24">
        <f ca="1">SQRT(Inputs!$B$38)*I440+SQRT(1-Inputs!$B$38)*_xlfn.NORM.S.INV(RAND())</f>
        <v>0.18592420368978307</v>
      </c>
      <c r="U440" s="24">
        <f ca="1">SQRT(Inputs!$B$38)*J440+SQRT(1-Inputs!$B$38)*_xlfn.NORM.S.INV(RAND())</f>
        <v>-0.7928527865409587</v>
      </c>
      <c r="V440" s="24">
        <f ca="1">SQRT(Inputs!$B$38)*K440+SQRT(1-Inputs!$B$38)*_xlfn.NORM.S.INV(RAND())</f>
        <v>0.33561825122596212</v>
      </c>
      <c r="W440" s="24">
        <f ca="1">SQRT(Inputs!$B$38)*L440+SQRT(1-Inputs!$B$38)*_xlfn.NORM.S.INV(RAND())</f>
        <v>-0.29072066426753485</v>
      </c>
      <c r="X440" s="24">
        <f ca="1">SQRT(Inputs!$B$38)*M440+SQRT(1-Inputs!$B$38)*_xlfn.NORM.S.INV(RAND())</f>
        <v>1.2393194308855251</v>
      </c>
      <c r="Y440" s="24">
        <f ca="1">SQRT(Inputs!$B$38)*C440+SQRT(1-Inputs!$B$38)*_xlfn.NORM.S.INV(RAND())</f>
        <v>-6.9127361408202082E-2</v>
      </c>
      <c r="Z440" s="24">
        <f ca="1">SQRT(Inputs!$B$38)*D440+SQRT(1-Inputs!$B$38)*_xlfn.NORM.S.INV(RAND())</f>
        <v>0.40207184234554944</v>
      </c>
      <c r="AA440" s="24">
        <f ca="1">SQRT(Inputs!$B$38)*E440+SQRT(1-Inputs!$B$38)*_xlfn.NORM.S.INV(RAND())</f>
        <v>1.1732389516577153</v>
      </c>
      <c r="AB440" s="24">
        <f ca="1">SQRT(Inputs!$B$38)*F440+SQRT(1-Inputs!$B$38)*_xlfn.NORM.S.INV(RAND())</f>
        <v>-0.39865768949498792</v>
      </c>
      <c r="AC440" s="24">
        <f ca="1">SQRT(Inputs!$B$38)*G440+SQRT(1-Inputs!$B$38)*_xlfn.NORM.S.INV(RAND())</f>
        <v>-0.99983349456658455</v>
      </c>
      <c r="AD440" s="24">
        <f ca="1">SQRT(Inputs!$B$38)*H440+SQRT(1-Inputs!$B$38)*_xlfn.NORM.S.INV(RAND())</f>
        <v>0.27465594075079736</v>
      </c>
      <c r="AE440" s="24">
        <f ca="1">SQRT(Inputs!$B$38)*I440+SQRT(1-Inputs!$B$38)*_xlfn.NORM.S.INV(RAND())</f>
        <v>0.13476968246078208</v>
      </c>
      <c r="AF440" s="24">
        <f ca="1">SQRT(Inputs!$B$38)*J440+SQRT(1-Inputs!$B$38)*_xlfn.NORM.S.INV(RAND())</f>
        <v>-2.8408546433227886</v>
      </c>
      <c r="AG440" s="24">
        <f ca="1">SQRT(Inputs!$B$38)*K440+SQRT(1-Inputs!$B$38)*_xlfn.NORM.S.INV(RAND())</f>
        <v>1.1380218436160885</v>
      </c>
      <c r="AH440" s="24">
        <f ca="1">SQRT(Inputs!$B$38)*L440+SQRT(1-Inputs!$B$38)*_xlfn.NORM.S.INV(RAND())</f>
        <v>1.0409126394827966</v>
      </c>
      <c r="AI440" s="24">
        <f ca="1">SQRT(Inputs!$B$38)*M440+SQRT(1-Inputs!$B$38)*_xlfn.NORM.S.INV(RAND())</f>
        <v>1.2793610152034423</v>
      </c>
      <c r="AJ440" s="24">
        <f ca="1">SQRT(Inputs!$B$38)*C440+SQRT(1-Inputs!$B$38)*_xlfn.NORM.S.INV(RAND())</f>
        <v>1.3591851835347177</v>
      </c>
      <c r="AK440" s="24">
        <f ca="1">SQRT(Inputs!$B$38)*D440+SQRT(1-Inputs!$B$38)*_xlfn.NORM.S.INV(RAND())</f>
        <v>0.5445677954199134</v>
      </c>
      <c r="AL440" s="24">
        <f ca="1">SQRT(Inputs!$B$38)*E440+SQRT(1-Inputs!$B$38)*_xlfn.NORM.S.INV(RAND())</f>
        <v>0.93212372142599831</v>
      </c>
      <c r="AM440" s="24">
        <f ca="1">SQRT(Inputs!$B$38)*F440+SQRT(1-Inputs!$B$38)*_xlfn.NORM.S.INV(RAND())</f>
        <v>-1.8347146818003446</v>
      </c>
      <c r="AN440" s="24">
        <f ca="1">SQRT(Inputs!$B$38)*G440+SQRT(1-Inputs!$B$38)*_xlfn.NORM.S.INV(RAND())</f>
        <v>-0.42834143437790856</v>
      </c>
      <c r="AO440" s="24">
        <f ca="1">SQRT(Inputs!$B$38)*H440+SQRT(1-Inputs!$B$38)*_xlfn.NORM.S.INV(RAND())</f>
        <v>-0.13968259447634684</v>
      </c>
      <c r="AP440" s="24">
        <f ca="1">SQRT(Inputs!$B$38)*I440+SQRT(1-Inputs!$B$38)*_xlfn.NORM.S.INV(RAND())</f>
        <v>0.34717910577171979</v>
      </c>
      <c r="AQ440" s="24">
        <f ca="1">SQRT(Inputs!$B$38)*J440+SQRT(1-Inputs!$B$38)*_xlfn.NORM.S.INV(RAND())</f>
        <v>-0.35449744139695061</v>
      </c>
      <c r="AR440" s="24">
        <f ca="1">SQRT(Inputs!$B$38)*K440+SQRT(1-Inputs!$B$38)*_xlfn.NORM.S.INV(RAND())</f>
        <v>1.3930923747213571</v>
      </c>
      <c r="AS440" s="24">
        <f ca="1">SQRT(Inputs!$B$38)*L440+SQRT(1-Inputs!$B$38)*_xlfn.NORM.S.INV(RAND())</f>
        <v>-9.3888002073013843E-2</v>
      </c>
      <c r="AT440" s="24">
        <f ca="1">SQRT(Inputs!$B$38)*M440+SQRT(1-Inputs!$B$38)*_xlfn.NORM.S.INV(RAND())</f>
        <v>0.133758918794674</v>
      </c>
      <c r="AU440" s="15">
        <f ca="1">Inputs!$B$6*EXP($B$8-0.5*C$5^2+C$5*N440)</f>
        <v>4607.7881292014172</v>
      </c>
      <c r="AV440" s="15">
        <f t="shared" ca="1" si="219"/>
        <v>7202.5064077401676</v>
      </c>
      <c r="AW440" s="15">
        <f t="shared" ca="1" si="220"/>
        <v>8977.2189866240624</v>
      </c>
      <c r="AX440" s="15">
        <f t="shared" ca="1" si="221"/>
        <v>11005.801118516802</v>
      </c>
      <c r="AY440" s="15">
        <f t="shared" ca="1" si="222"/>
        <v>12440.098581380251</v>
      </c>
      <c r="AZ440" s="15">
        <f t="shared" ca="1" si="223"/>
        <v>13500.769420140148</v>
      </c>
      <c r="BA440" s="15">
        <f t="shared" ca="1" si="224"/>
        <v>16846.12583609284</v>
      </c>
      <c r="BB440" s="15">
        <f t="shared" ca="1" si="225"/>
        <v>19049.829834213408</v>
      </c>
      <c r="BC440" s="15">
        <f t="shared" ca="1" si="226"/>
        <v>24099.436024998111</v>
      </c>
      <c r="BD440" s="15">
        <f t="shared" ca="1" si="227"/>
        <v>28732.076188093662</v>
      </c>
      <c r="BE440" s="15">
        <f t="shared" ca="1" si="228"/>
        <v>39414.588575131456</v>
      </c>
      <c r="BF440" s="15">
        <f ca="1">Inputs!$B$13*EXP($B$9-0.5*C$6^2+C$6*Y440)</f>
        <v>13642.7686557262</v>
      </c>
      <c r="BG440" s="15">
        <f t="shared" ca="1" si="229"/>
        <v>17878.028078225267</v>
      </c>
      <c r="BH440" s="15">
        <f t="shared" ca="1" si="230"/>
        <v>26535.969938084305</v>
      </c>
      <c r="BI440" s="15">
        <f t="shared" ca="1" si="231"/>
        <v>30550.683405925782</v>
      </c>
      <c r="BJ440" s="15">
        <f t="shared" ca="1" si="232"/>
        <v>32426.280738469977</v>
      </c>
      <c r="BK440" s="15">
        <f t="shared" ca="1" si="233"/>
        <v>41313.402681563726</v>
      </c>
      <c r="BL440" s="15">
        <f t="shared" ca="1" si="234"/>
        <v>51642.63891129406</v>
      </c>
      <c r="BM440" s="15">
        <f t="shared" ca="1" si="235"/>
        <v>44603.466881890745</v>
      </c>
      <c r="BN440" s="15">
        <f t="shared" ca="1" si="236"/>
        <v>62871.928533809441</v>
      </c>
      <c r="BO440" s="15">
        <f t="shared" ca="1" si="237"/>
        <v>87307.160510735426</v>
      </c>
      <c r="BP440" s="15">
        <f t="shared" ca="1" si="238"/>
        <v>124219.98778594003</v>
      </c>
      <c r="BQ440" s="15">
        <f ca="1">Inputs!$B$20*EXP($B$10-0.5*C$7^2+C$7*AJ440)</f>
        <v>6946.6036831218871</v>
      </c>
      <c r="BR440" s="15">
        <f t="shared" ca="1" si="239"/>
        <v>11205.203030409037</v>
      </c>
      <c r="BS440" s="15">
        <f t="shared" ca="1" si="240"/>
        <v>20054.512002935036</v>
      </c>
      <c r="BT440" s="15">
        <f t="shared" ca="1" si="241"/>
        <v>17087.552934704167</v>
      </c>
      <c r="BU440" s="15">
        <f t="shared" ca="1" si="242"/>
        <v>21349.747792632184</v>
      </c>
      <c r="BV440" s="15">
        <f t="shared" ca="1" si="243"/>
        <v>28783.432799381742</v>
      </c>
      <c r="BW440" s="15">
        <f t="shared" ca="1" si="244"/>
        <v>43228.176464122924</v>
      </c>
      <c r="BX440" s="15">
        <f t="shared" ca="1" si="245"/>
        <v>56313.824843121773</v>
      </c>
      <c r="BY440" s="15">
        <f t="shared" ca="1" si="246"/>
        <v>103005.31088184271</v>
      </c>
      <c r="BZ440" s="15">
        <f t="shared" ca="1" si="247"/>
        <v>142057.70840465301</v>
      </c>
      <c r="CA440" s="15">
        <f t="shared" ca="1" si="248"/>
        <v>204347.85286698444</v>
      </c>
      <c r="CB440" s="15">
        <f ca="1">(AU440*DCF!C$10-DCF!C$5*MAX(AU440*DCF!C$10,0)-MAX(AU440-Inputs!$B$6,0)/Inputs!$B$10)*DCF!C$6</f>
        <v>1045.6016044731666</v>
      </c>
      <c r="CC440" s="15">
        <f ca="1">(AV440*DCF!D$10-DCF!D$5*MAX(AV440*DCF!D$10,0)-MAX(AV440-AU440,0)/Inputs!$B$10)*DCF!D$6</f>
        <v>1122.9079978872956</v>
      </c>
      <c r="CD440" s="15">
        <f ca="1">(AW440*DCF!E$10-DCF!E$5*MAX(AW440*DCF!E$10,0)-MAX(AW440-AV440,0)/Inputs!$B$10)*DCF!E$6</f>
        <v>1672.9581921231422</v>
      </c>
      <c r="CE440" s="15">
        <f ca="1">(AX440*DCF!F$10-DCF!F$5*MAX(AX440*DCF!F$10,0)-MAX(AX440-AW440,0)/Inputs!$B$10)*DCF!F$6</f>
        <v>1980.4511972142643</v>
      </c>
      <c r="CF440" s="15">
        <f ca="1">(AY440*DCF!G$10-DCF!G$5*MAX(AY440*DCF!G$10,0)-MAX(AY440-AX440,0)/Inputs!$B$10)*DCF!G$6</f>
        <v>2287.4592678169151</v>
      </c>
      <c r="CG440" s="15">
        <f ca="1">(AZ440*DCF!H$10-DCF!H$5*MAX(AZ440*DCF!H$10,0)-MAX(AZ440-AY440,0)/Inputs!$B$10)*DCF!H$6</f>
        <v>2432.8429443173927</v>
      </c>
      <c r="CH440" s="15">
        <f ca="1">(BA440*DCF!I$10-DCF!I$5*MAX(BA440*DCF!I$10,0)-MAX(BA440-AZ440,0)/Inputs!$B$10)*DCF!I$6</f>
        <v>2528.4169788004519</v>
      </c>
      <c r="CI440" s="15">
        <f ca="1">(BB440*DCF!J$10-DCF!J$5*MAX(BB440*DCF!J$10,0)-MAX(BB440-BA440,0)/Inputs!$B$10)*DCF!J$6</f>
        <v>2935.0599745469594</v>
      </c>
      <c r="CJ440" s="15">
        <f ca="1">(BC440*DCF!K$10-DCF!K$5*MAX(BC440*DCF!K$10,0)-MAX(BC440-BB440,0)/Inputs!$B$10)*DCF!K$6</f>
        <v>3172.7541632754587</v>
      </c>
      <c r="CK440" s="15">
        <f ca="1">(BD440*DCF!L$10-DCF!L$5*MAX(BD440*DCF!L$10,0)-MAX(BD440-BC440,0)/Inputs!$B$10)*DCF!L$6</f>
        <v>3734.2680753151017</v>
      </c>
      <c r="CL440" s="15">
        <f ca="1">(BE440*DCF!M$10-DCF!M$5*MAX(BE440*DCF!M$10,0)-MAX(BE440-BD440,0)/Inputs!$B$10)*DCF!M$6</f>
        <v>4285.7679917895621</v>
      </c>
      <c r="CM440" s="15">
        <f ca="1">(BF440*DCF!C$28-DCF!C$5*MAX(BF440*DCF!C$28,0)-MAX(BF440-Inputs!$B$13,0)/Inputs!$B$17)*DCF!C$6</f>
        <v>3642.7207846615943</v>
      </c>
      <c r="CN440" s="15">
        <f ca="1">(BG440*DCF!D$28-DCF!D$5*MAX(BG440*DCF!D$28,0)-MAX(BG440-BF440,0)/Inputs!$B$17)*DCF!D$6</f>
        <v>4361.9165846192209</v>
      </c>
      <c r="CO440" s="15">
        <f ca="1">(BH440*DCF!E$28-DCF!E$5*MAX(BH440*DCF!E$28,0)-MAX(BH440-BG440,0)/Inputs!$B$17)*DCF!E$6</f>
        <v>5809.0980318198708</v>
      </c>
      <c r="CP440" s="15">
        <f ca="1">(BI440*DCF!F$28-DCF!F$5*MAX(BI440*DCF!F$28,0)-MAX(BI440-BH440,0)/Inputs!$B$17)*DCF!F$6</f>
        <v>7562.7637691510135</v>
      </c>
      <c r="CQ440" s="15">
        <f ca="1">(BJ440*DCF!G$28-DCF!G$5*MAX(BJ440*DCF!G$28,0)-MAX(BJ440-BI440,0)/Inputs!$B$17)*DCF!G$6</f>
        <v>8097.7876123843953</v>
      </c>
      <c r="CR440" s="15">
        <f ca="1">(BK440*DCF!H$28-DCF!H$5*MAX(BK440*DCF!H$28,0)-MAX(BK440-BJ440,0)/Inputs!$B$17)*DCF!H$6</f>
        <v>8836.450936934536</v>
      </c>
      <c r="CS440" s="15">
        <f ca="1">(BL440*DCF!I$28-DCF!I$5*MAX(BL440*DCF!I$28,0)-MAX(BL440-BK440,0)/Inputs!$B$17)*DCF!I$6</f>
        <v>10661.361319029062</v>
      </c>
      <c r="CT440" s="15">
        <f ca="1">(BM440*DCF!J$28-DCF!J$5*MAX(BM440*DCF!J$28,0)-MAX(BM440-BL440,0)/Inputs!$B$17)*DCF!J$6</f>
        <v>9950.2759348758718</v>
      </c>
      <c r="CU440" s="15">
        <f ca="1">(BN440*DCF!K$28-DCF!K$5*MAX(BN440*DCF!K$28,0)-MAX(BN440-BM440,0)/Inputs!$B$17)*DCF!K$6</f>
        <v>11039.85391511876</v>
      </c>
      <c r="CV440" s="15">
        <f ca="1">(BO440*DCF!L$28-DCF!L$5*MAX(BO440*DCF!L$28,0)-MAX(BO440-BN440,0)/Inputs!$B$17)*DCF!L$6</f>
        <v>14654.723844566804</v>
      </c>
      <c r="CW440" s="15">
        <f ca="1">(BP440*DCF!M$28-DCF!M$5*MAX(BP440*DCF!M$28,0)-MAX(BP440-BO440,0)/Inputs!$B$17)*DCF!M$6</f>
        <v>19513.63491696366</v>
      </c>
      <c r="CX440" s="15">
        <f ca="1">(BQ440*DCF!C$46-DCF!C$5*MAX(BQ440*DCF!C$46,0)-MAX(BQ440-Inputs!$B$20,0)/Inputs!$B$24)*DCF!C$6</f>
        <v>-3334.3674478904527</v>
      </c>
      <c r="CY440" s="15">
        <f ca="1">(BR440*DCF!D$46-DCF!D$5*MAX(BR440*DCF!D$46,0)-MAX(BR440-BQ440,0)/Inputs!$B$24)*DCF!D$6</f>
        <v>-3729.5758404816343</v>
      </c>
      <c r="CZ440" s="15">
        <f ca="1">(BS440*DCF!E$46-DCF!E$5*MAX(BS440*DCF!E$46,0)-MAX(BS440-BR440,0)/Inputs!$B$24)*DCF!E$6</f>
        <v>-5859.6349412191939</v>
      </c>
      <c r="DA440" s="15">
        <f ca="1">(BT440*DCF!F$46-DCF!F$5*MAX(BT440*DCF!F$46,0)-MAX(BT440-BS440,0)/Inputs!$B$24)*DCF!F$6</f>
        <v>-1244.4236404560863</v>
      </c>
      <c r="DB440" s="15">
        <f ca="1">(BU440*DCF!G$46-DCF!G$5*MAX(BU440*DCF!G$46,0)-MAX(BU440-BT440,0)/Inputs!$B$24)*DCF!G$6</f>
        <v>-2151.8814733120003</v>
      </c>
      <c r="DC440" s="15">
        <f ca="1">(BV440*DCF!H$46-DCF!H$5*MAX(BV440*DCF!H$46,0)-MAX(BV440-BU440,0)/Inputs!$B$24)*DCF!H$6</f>
        <v>-2309.9720689037104</v>
      </c>
      <c r="DD440" s="15">
        <f ca="1">(BW440*DCF!I$46-DCF!I$5*MAX(BW440*DCF!I$46,0)-MAX(BW440-BV440,0)/Inputs!$B$24)*DCF!I$6</f>
        <v>-3148.1556139019276</v>
      </c>
      <c r="DE440" s="15">
        <f ca="1">(BX440*DCF!J$46-DCF!J$5*MAX(BX440*DCF!J$46,0)-MAX(BX440-BW440,0)/Inputs!$B$24)*DCF!J$6</f>
        <v>-1107.8909808261251</v>
      </c>
      <c r="DF440" s="15">
        <f ca="1">(BY440*DCF!K$46-DCF!K$5*MAX(BY440*DCF!K$46,0)-MAX(BY440-BX440,0)/Inputs!$B$24)*DCF!K$6</f>
        <v>-5554.1634958642271</v>
      </c>
      <c r="DG440" s="15">
        <f ca="1">(BZ440*DCF!L$46-DCF!L$5*MAX(BZ440*DCF!L$46,0)-MAX(BZ440-BY440,0)/Inputs!$B$24)*DCF!L$6</f>
        <v>982.10560672398731</v>
      </c>
      <c r="DH440" s="15">
        <f ca="1">(CA440*DCF!M$46-DCF!M$5*MAX(CA440*DCF!M$46,0)-MAX(CA440-BZ440,0)/Inputs!$B$24)*DCF!M$6</f>
        <v>2997.9286804468065</v>
      </c>
      <c r="DI440" s="15">
        <f ca="1">SUM(CB440:CL440)+BE440*DCF!M$10*(1+Inputs!$B$30)*(1-Inputs!$B$33)*(1-Inputs!$B$30/Inputs!$B$31)/(Inputs!$B$29-Inputs!$B$30)*DCF!M$6</f>
        <v>136889.80959612687</v>
      </c>
      <c r="DJ440" s="15">
        <f ca="1">SUM(CM440:CW440)+BP440*DCF!M$28*(1+Inputs!$B$30)*(1-Inputs!$B$33)*(1-Inputs!$B$30/Inputs!$B$31)/(Inputs!$B$29-Inputs!$B$30)*DCF!M$6</f>
        <v>565071.74584686547</v>
      </c>
      <c r="DK440" s="15">
        <f ca="1">SUM(CX440:DH440)+CA440*DCF!M$46*(1+Inputs!$B$30)*(1-Inputs!$B$33)*(1-Inputs!$B$30/Inputs!$B$31)/(Inputs!$B$29-Inputs!$B$30)*DCF!M$6</f>
        <v>291485.95586732926</v>
      </c>
      <c r="DM440" s="15">
        <f ca="1">DI440+DJ440+DK440+Inputs!$B$34+Inputs!$B$36-Inputs!$B$35</f>
        <v>1070298.5113103217</v>
      </c>
    </row>
    <row r="441" spans="1:117" x14ac:dyDescent="0.75">
      <c r="A441" s="11">
        <v>428</v>
      </c>
      <c r="C441" s="24">
        <f t="shared" ca="1" si="252"/>
        <v>1.716148730566647</v>
      </c>
      <c r="D441" s="24">
        <f t="shared" ca="1" si="252"/>
        <v>0.29300592143099619</v>
      </c>
      <c r="E441" s="24">
        <f t="shared" ca="1" si="252"/>
        <v>0.67816413630672989</v>
      </c>
      <c r="F441" s="24">
        <f t="shared" ca="1" si="252"/>
        <v>-1.1138588787824946</v>
      </c>
      <c r="G441" s="24">
        <f t="shared" ca="1" si="252"/>
        <v>-0.32483578979107042</v>
      </c>
      <c r="H441" s="24">
        <f t="shared" ca="1" si="252"/>
        <v>-0.80587597948124789</v>
      </c>
      <c r="I441" s="24">
        <f t="shared" ca="1" si="252"/>
        <v>0.72254230378657891</v>
      </c>
      <c r="J441" s="24">
        <f t="shared" ca="1" si="252"/>
        <v>1.4050293209365954</v>
      </c>
      <c r="K441" s="24">
        <f t="shared" ca="1" si="252"/>
        <v>0.41217461737421679</v>
      </c>
      <c r="L441" s="24">
        <f t="shared" ca="1" si="252"/>
        <v>0.32816431256448458</v>
      </c>
      <c r="M441" s="24">
        <f t="shared" ca="1" si="252"/>
        <v>-0.50701402210879354</v>
      </c>
      <c r="N441" s="24">
        <f ca="1">SQRT(Inputs!$B$38)*C441+SQRT(1-Inputs!$B$38)*_xlfn.NORM.S.INV(RAND())</f>
        <v>0.86698292091419871</v>
      </c>
      <c r="O441" s="24">
        <f ca="1">SQRT(Inputs!$B$38)*D441+SQRT(1-Inputs!$B$38)*_xlfn.NORM.S.INV(RAND())</f>
        <v>0.59382419874380188</v>
      </c>
      <c r="P441" s="24">
        <f ca="1">SQRT(Inputs!$B$38)*E441+SQRT(1-Inputs!$B$38)*_xlfn.NORM.S.INV(RAND())</f>
        <v>0.84849853588235824</v>
      </c>
      <c r="Q441" s="24">
        <f ca="1">SQRT(Inputs!$B$38)*F441+SQRT(1-Inputs!$B$38)*_xlfn.NORM.S.INV(RAND())</f>
        <v>-1.8152317708646559E-2</v>
      </c>
      <c r="R441" s="24">
        <f ca="1">SQRT(Inputs!$B$38)*G441+SQRT(1-Inputs!$B$38)*_xlfn.NORM.S.INV(RAND())</f>
        <v>-0.18358975277017081</v>
      </c>
      <c r="S441" s="24">
        <f ca="1">SQRT(Inputs!$B$38)*H441+SQRT(1-Inputs!$B$38)*_xlfn.NORM.S.INV(RAND())</f>
        <v>-0.38989432679612829</v>
      </c>
      <c r="T441" s="24">
        <f ca="1">SQRT(Inputs!$B$38)*I441+SQRT(1-Inputs!$B$38)*_xlfn.NORM.S.INV(RAND())</f>
        <v>0.49648072644463265</v>
      </c>
      <c r="U441" s="24">
        <f ca="1">SQRT(Inputs!$B$38)*J441+SQRT(1-Inputs!$B$38)*_xlfn.NORM.S.INV(RAND())</f>
        <v>0.44078888013296175</v>
      </c>
      <c r="V441" s="24">
        <f ca="1">SQRT(Inputs!$B$38)*K441+SQRT(1-Inputs!$B$38)*_xlfn.NORM.S.INV(RAND())</f>
        <v>-0.27880981502779928</v>
      </c>
      <c r="W441" s="24">
        <f ca="1">SQRT(Inputs!$B$38)*L441+SQRT(1-Inputs!$B$38)*_xlfn.NORM.S.INV(RAND())</f>
        <v>0.36352553955152345</v>
      </c>
      <c r="X441" s="24">
        <f ca="1">SQRT(Inputs!$B$38)*M441+SQRT(1-Inputs!$B$38)*_xlfn.NORM.S.INV(RAND())</f>
        <v>6.0984888730447606E-3</v>
      </c>
      <c r="Y441" s="24">
        <f ca="1">SQRT(Inputs!$B$38)*C441+SQRT(1-Inputs!$B$38)*_xlfn.NORM.S.INV(RAND())</f>
        <v>4.4042301643078763E-2</v>
      </c>
      <c r="Z441" s="24">
        <f ca="1">SQRT(Inputs!$B$38)*D441+SQRT(1-Inputs!$B$38)*_xlfn.NORM.S.INV(RAND())</f>
        <v>0.24531592590641077</v>
      </c>
      <c r="AA441" s="24">
        <f ca="1">SQRT(Inputs!$B$38)*E441+SQRT(1-Inputs!$B$38)*_xlfn.NORM.S.INV(RAND())</f>
        <v>0.49484291169028788</v>
      </c>
      <c r="AB441" s="24">
        <f ca="1">SQRT(Inputs!$B$38)*F441+SQRT(1-Inputs!$B$38)*_xlfn.NORM.S.INV(RAND())</f>
        <v>2.1783025133964227</v>
      </c>
      <c r="AC441" s="24">
        <f ca="1">SQRT(Inputs!$B$38)*G441+SQRT(1-Inputs!$B$38)*_xlfn.NORM.S.INV(RAND())</f>
        <v>1.1012794906993506</v>
      </c>
      <c r="AD441" s="24">
        <f ca="1">SQRT(Inputs!$B$38)*H441+SQRT(1-Inputs!$B$38)*_xlfn.NORM.S.INV(RAND())</f>
        <v>0.96875798408879088</v>
      </c>
      <c r="AE441" s="24">
        <f ca="1">SQRT(Inputs!$B$38)*I441+SQRT(1-Inputs!$B$38)*_xlfn.NORM.S.INV(RAND())</f>
        <v>-0.59191323315806776</v>
      </c>
      <c r="AF441" s="24">
        <f ca="1">SQRT(Inputs!$B$38)*J441+SQRT(1-Inputs!$B$38)*_xlfn.NORM.S.INV(RAND())</f>
        <v>-7.2786644110383936E-2</v>
      </c>
      <c r="AG441" s="24">
        <f ca="1">SQRT(Inputs!$B$38)*K441+SQRT(1-Inputs!$B$38)*_xlfn.NORM.S.INV(RAND())</f>
        <v>-0.24022712043325151</v>
      </c>
      <c r="AH441" s="24">
        <f ca="1">SQRT(Inputs!$B$38)*L441+SQRT(1-Inputs!$B$38)*_xlfn.NORM.S.INV(RAND())</f>
        <v>0.87930182020478209</v>
      </c>
      <c r="AI441" s="24">
        <f ca="1">SQRT(Inputs!$B$38)*M441+SQRT(1-Inputs!$B$38)*_xlfn.NORM.S.INV(RAND())</f>
        <v>-1.5415214444058996</v>
      </c>
      <c r="AJ441" s="24">
        <f ca="1">SQRT(Inputs!$B$38)*C441+SQRT(1-Inputs!$B$38)*_xlfn.NORM.S.INV(RAND())</f>
        <v>0.89931335535776924</v>
      </c>
      <c r="AK441" s="24">
        <f ca="1">SQRT(Inputs!$B$38)*D441+SQRT(1-Inputs!$B$38)*_xlfn.NORM.S.INV(RAND())</f>
        <v>8.1062776313620633E-2</v>
      </c>
      <c r="AL441" s="24">
        <f ca="1">SQRT(Inputs!$B$38)*E441+SQRT(1-Inputs!$B$38)*_xlfn.NORM.S.INV(RAND())</f>
        <v>-0.63860679997669967</v>
      </c>
      <c r="AM441" s="24">
        <f ca="1">SQRT(Inputs!$B$38)*F441+SQRT(1-Inputs!$B$38)*_xlfn.NORM.S.INV(RAND())</f>
        <v>-2.8386395168279117</v>
      </c>
      <c r="AN441" s="24">
        <f ca="1">SQRT(Inputs!$B$38)*G441+SQRT(1-Inputs!$B$38)*_xlfn.NORM.S.INV(RAND())</f>
        <v>0.11992864229807251</v>
      </c>
      <c r="AO441" s="24">
        <f ca="1">SQRT(Inputs!$B$38)*H441+SQRT(1-Inputs!$B$38)*_xlfn.NORM.S.INV(RAND())</f>
        <v>9.7939534021435959E-2</v>
      </c>
      <c r="AP441" s="24">
        <f ca="1">SQRT(Inputs!$B$38)*I441+SQRT(1-Inputs!$B$38)*_xlfn.NORM.S.INV(RAND())</f>
        <v>-1.0502550758722018</v>
      </c>
      <c r="AQ441" s="24">
        <f ca="1">SQRT(Inputs!$B$38)*J441+SQRT(1-Inputs!$B$38)*_xlfn.NORM.S.INV(RAND())</f>
        <v>0.43450655533437499</v>
      </c>
      <c r="AR441" s="24">
        <f ca="1">SQRT(Inputs!$B$38)*K441+SQRT(1-Inputs!$B$38)*_xlfn.NORM.S.INV(RAND())</f>
        <v>1.4637499925249036</v>
      </c>
      <c r="AS441" s="24">
        <f ca="1">SQRT(Inputs!$B$38)*L441+SQRT(1-Inputs!$B$38)*_xlfn.NORM.S.INV(RAND())</f>
        <v>-0.40890143943747415</v>
      </c>
      <c r="AT441" s="24">
        <f ca="1">SQRT(Inputs!$B$38)*M441+SQRT(1-Inputs!$B$38)*_xlfn.NORM.S.INV(RAND())</f>
        <v>-0.31682480293491544</v>
      </c>
      <c r="AU441" s="15">
        <f ca="1">Inputs!$B$6*EXP($B$8-0.5*C$5^2+C$5*N441)</f>
        <v>5709.8818338333331</v>
      </c>
      <c r="AV441" s="15">
        <f t="shared" ca="1" si="219"/>
        <v>7584.3914059362314</v>
      </c>
      <c r="AW441" s="15">
        <f t="shared" ca="1" si="220"/>
        <v>10369.143925156306</v>
      </c>
      <c r="AX441" s="15">
        <f t="shared" ca="1" si="221"/>
        <v>12631.006405861959</v>
      </c>
      <c r="AY441" s="15">
        <f t="shared" ca="1" si="222"/>
        <v>15108.929433893796</v>
      </c>
      <c r="AZ441" s="15">
        <f t="shared" ca="1" si="223"/>
        <v>17702.040727796117</v>
      </c>
      <c r="BA441" s="15">
        <f t="shared" ca="1" si="224"/>
        <v>22818.160028927665</v>
      </c>
      <c r="BB441" s="15">
        <f t="shared" ca="1" si="225"/>
        <v>29197.768926969602</v>
      </c>
      <c r="BC441" s="15">
        <f t="shared" ca="1" si="226"/>
        <v>34810.250452629531</v>
      </c>
      <c r="BD441" s="15">
        <f t="shared" ca="1" si="227"/>
        <v>44120.809839488102</v>
      </c>
      <c r="BE441" s="15">
        <f t="shared" ca="1" si="228"/>
        <v>54094.432917063445</v>
      </c>
      <c r="BF441" s="15">
        <f ca="1">Inputs!$B$13*EXP($B$9-0.5*C$6^2+C$6*Y441)</f>
        <v>13952.312104091345</v>
      </c>
      <c r="BG441" s="15">
        <f t="shared" ca="1" si="229"/>
        <v>17773.761805030379</v>
      </c>
      <c r="BH441" s="15">
        <f t="shared" ca="1" si="230"/>
        <v>23573.778282796211</v>
      </c>
      <c r="BI441" s="15">
        <f t="shared" ca="1" si="231"/>
        <v>40352.980356016611</v>
      </c>
      <c r="BJ441" s="15">
        <f t="shared" ca="1" si="232"/>
        <v>57980.890265989416</v>
      </c>
      <c r="BK441" s="15">
        <f t="shared" ca="1" si="233"/>
        <v>81192.961641217946</v>
      </c>
      <c r="BL441" s="15">
        <f t="shared" ca="1" si="234"/>
        <v>92371.384189074641</v>
      </c>
      <c r="BM441" s="15">
        <f t="shared" ca="1" si="235"/>
        <v>112522.31444366777</v>
      </c>
      <c r="BN441" s="15">
        <f t="shared" ca="1" si="236"/>
        <v>134461.25379870625</v>
      </c>
      <c r="BO441" s="15">
        <f t="shared" ca="1" si="237"/>
        <v>183244.82618859995</v>
      </c>
      <c r="BP441" s="15">
        <f t="shared" ca="1" si="238"/>
        <v>189397.68273572339</v>
      </c>
      <c r="BQ441" s="15">
        <f ca="1">Inputs!$B$20*EXP($B$10-0.5*C$7^2+C$7*AJ441)</f>
        <v>5901.1325208033577</v>
      </c>
      <c r="BR441" s="15">
        <f t="shared" ca="1" si="239"/>
        <v>8215.8870185269989</v>
      </c>
      <c r="BS441" s="15">
        <f t="shared" ca="1" si="240"/>
        <v>9365.4490575895707</v>
      </c>
      <c r="BT441" s="15">
        <f t="shared" ca="1" si="241"/>
        <v>6132.2490039965069</v>
      </c>
      <c r="BU441" s="15">
        <f t="shared" ca="1" si="242"/>
        <v>8748.7954501523454</v>
      </c>
      <c r="BV441" s="15">
        <f t="shared" ca="1" si="243"/>
        <v>12443.669189509659</v>
      </c>
      <c r="BW441" s="15">
        <f t="shared" ca="1" si="244"/>
        <v>13903.47285867961</v>
      </c>
      <c r="BX441" s="15">
        <f t="shared" ca="1" si="245"/>
        <v>21216.116187706975</v>
      </c>
      <c r="BY441" s="15">
        <f t="shared" ca="1" si="246"/>
        <v>39335.213151276621</v>
      </c>
      <c r="BZ441" s="15">
        <f t="shared" ca="1" si="247"/>
        <v>51196.072813400402</v>
      </c>
      <c r="CA441" s="15">
        <f t="shared" ca="1" si="248"/>
        <v>67977.996618434336</v>
      </c>
      <c r="CB441" s="15">
        <f ca="1">(AU441*DCF!C$10-DCF!C$5*MAX(AU441*DCF!C$10,0)-MAX(AU441-Inputs!$B$6,0)/Inputs!$B$10)*DCF!C$6</f>
        <v>1037.7434799210519</v>
      </c>
      <c r="CC441" s="15">
        <f ca="1">(AV441*DCF!D$10-DCF!D$5*MAX(AV441*DCF!D$10,0)-MAX(AV441-AU441,0)/Inputs!$B$10)*DCF!D$6</f>
        <v>1391.5939228751522</v>
      </c>
      <c r="CD441" s="15">
        <f ca="1">(AW441*DCF!E$10-DCF!E$5*MAX(AW441*DCF!E$10,0)-MAX(AW441-AV441,0)/Inputs!$B$10)*DCF!E$6</f>
        <v>1766.8286808381963</v>
      </c>
      <c r="CE441" s="15">
        <f ca="1">(AX441*DCF!F$10-DCF!F$5*MAX(AX441*DCF!F$10,0)-MAX(AX441-AW441,0)/Inputs!$B$10)*DCF!F$6</f>
        <v>2286.6910644894938</v>
      </c>
      <c r="CF441" s="15">
        <f ca="1">(AY441*DCF!G$10-DCF!G$5*MAX(AY441*DCF!G$10,0)-MAX(AY441-AX441,0)/Inputs!$B$10)*DCF!G$6</f>
        <v>2636.7419033807805</v>
      </c>
      <c r="CG441" s="15">
        <f ca="1">(AZ441*DCF!H$10-DCF!H$5*MAX(AZ441*DCF!H$10,0)-MAX(AZ441-AY441,0)/Inputs!$B$10)*DCF!H$6</f>
        <v>2976.4105067565174</v>
      </c>
      <c r="CH441" s="15">
        <f ca="1">(BA441*DCF!I$10-DCF!I$5*MAX(BA441*DCF!I$10,0)-MAX(BA441-AZ441,0)/Inputs!$B$10)*DCF!I$6</f>
        <v>3328.8226102679155</v>
      </c>
      <c r="CI441" s="15">
        <f ca="1">(BB441*DCF!J$10-DCF!J$5*MAX(BB441*DCF!J$10,0)-MAX(BB441-BA441,0)/Inputs!$B$10)*DCF!J$6</f>
        <v>4043.6802951802297</v>
      </c>
      <c r="CJ441" s="15">
        <f ca="1">(BC441*DCF!K$10-DCF!K$5*MAX(BC441*DCF!K$10,0)-MAX(BC441-BB441,0)/Inputs!$B$10)*DCF!K$6</f>
        <v>4818.2292911099039</v>
      </c>
      <c r="CK441" s="15">
        <f ca="1">(BD441*DCF!L$10-DCF!L$5*MAX(BD441*DCF!L$10,0)-MAX(BD441-BC441,0)/Inputs!$B$10)*DCF!L$6</f>
        <v>5450.251043853028</v>
      </c>
      <c r="CL441" s="15">
        <f ca="1">(BE441*DCF!M$10-DCF!M$5*MAX(BE441*DCF!M$10,0)-MAX(BE441-BD441,0)/Inputs!$B$10)*DCF!M$6</f>
        <v>6441.9683006577552</v>
      </c>
      <c r="CM441" s="15">
        <f ca="1">(BF441*DCF!C$28-DCF!C$5*MAX(BF441*DCF!C$28,0)-MAX(BF441-Inputs!$B$13,0)/Inputs!$B$17)*DCF!C$6</f>
        <v>3665.7033207664249</v>
      </c>
      <c r="CN441" s="15">
        <f ca="1">(BG441*DCF!D$28-DCF!D$5*MAX(BG441*DCF!D$28,0)-MAX(BG441-BF441,0)/Inputs!$B$17)*DCF!D$6</f>
        <v>4419.4923490143283</v>
      </c>
      <c r="CO441" s="15">
        <f ca="1">(BH441*DCF!E$28-DCF!E$5*MAX(BH441*DCF!E$28,0)-MAX(BH441-BG441,0)/Inputs!$B$17)*DCF!E$6</f>
        <v>5533.4103630340105</v>
      </c>
      <c r="CP441" s="15">
        <f ca="1">(BI441*DCF!F$28-DCF!F$5*MAX(BI441*DCF!F$28,0)-MAX(BI441-BH441,0)/Inputs!$B$17)*DCF!F$6</f>
        <v>7899.8522814024054</v>
      </c>
      <c r="CQ441" s="15">
        <f ca="1">(BJ441*DCF!G$28-DCF!G$5*MAX(BJ441*DCF!G$28,0)-MAX(BJ441-BI441,0)/Inputs!$B$17)*DCF!G$6</f>
        <v>12078.741574886995</v>
      </c>
      <c r="CR441" s="15">
        <f ca="1">(BK441*DCF!H$28-DCF!H$5*MAX(BK441*DCF!H$28,0)-MAX(BK441-BJ441,0)/Inputs!$B$17)*DCF!H$6</f>
        <v>16473.410715183967</v>
      </c>
      <c r="CS441" s="15">
        <f ca="1">(BL441*DCF!I$28-DCF!I$5*MAX(BL441*DCF!I$28,0)-MAX(BL441-BK441,0)/Inputs!$B$17)*DCF!I$6</f>
        <v>20116.965197938862</v>
      </c>
      <c r="CT441" s="15">
        <f ca="1">(BM441*DCF!J$28-DCF!J$5*MAX(BM441*DCF!J$28,0)-MAX(BM441-BL441,0)/Inputs!$B$17)*DCF!J$6</f>
        <v>22429.968578858789</v>
      </c>
      <c r="CU441" s="15">
        <f ca="1">(BN441*DCF!K$28-DCF!K$5*MAX(BN441*DCF!K$28,0)-MAX(BN441-BM441,0)/Inputs!$B$17)*DCF!K$6</f>
        <v>25708.734444583246</v>
      </c>
      <c r="CV441" s="15">
        <f ca="1">(BO441*DCF!L$28-DCF!L$5*MAX(BO441*DCF!L$28,0)-MAX(BO441-BN441,0)/Inputs!$B$17)*DCF!L$6</f>
        <v>31041.246548540217</v>
      </c>
      <c r="CW441" s="15">
        <f ca="1">(BP441*DCF!M$28-DCF!M$5*MAX(BP441*DCF!M$28,0)-MAX(BP441-BO441,0)/Inputs!$B$17)*DCF!M$6</f>
        <v>34992.137216506191</v>
      </c>
      <c r="CX441" s="15">
        <f ca="1">(BQ441*DCF!C$46-DCF!C$5*MAX(BQ441*DCF!C$46,0)-MAX(BQ441-Inputs!$B$20,0)/Inputs!$B$24)*DCF!C$6</f>
        <v>-2610.022531734428</v>
      </c>
      <c r="CY441" s="15">
        <f ca="1">(BR441*DCF!D$46-DCF!D$5*MAX(BR441*DCF!D$46,0)-MAX(BR441-BQ441,0)/Inputs!$B$24)*DCF!D$6</f>
        <v>-2389.9468470723896</v>
      </c>
      <c r="CZ441" s="15">
        <f ca="1">(BS441*DCF!E$46-DCF!E$5*MAX(BS441*DCF!E$46,0)-MAX(BS441-BR441,0)/Inputs!$B$24)*DCF!E$6</f>
        <v>-1560.6063663862694</v>
      </c>
      <c r="DA441" s="15">
        <f ca="1">(BT441*DCF!F$46-DCF!F$5*MAX(BT441*DCF!F$46,0)-MAX(BT441-BS441,0)/Inputs!$B$24)*DCF!F$6</f>
        <v>-446.58914350679424</v>
      </c>
      <c r="DB441" s="15">
        <f ca="1">(BU441*DCF!G$46-DCF!G$5*MAX(BU441*DCF!G$46,0)-MAX(BU441-BT441,0)/Inputs!$B$24)*DCF!G$6</f>
        <v>-1174.4467212752797</v>
      </c>
      <c r="DC441" s="15">
        <f ca="1">(BV441*DCF!H$46-DCF!H$5*MAX(BV441*DCF!H$46,0)-MAX(BV441-BU441,0)/Inputs!$B$24)*DCF!H$6</f>
        <v>-1148.1593756382783</v>
      </c>
      <c r="DD441" s="15">
        <f ca="1">(BW441*DCF!I$46-DCF!I$5*MAX(BW441*DCF!I$46,0)-MAX(BW441-BV441,0)/Inputs!$B$24)*DCF!I$6</f>
        <v>-97.947065849570436</v>
      </c>
      <c r="DE441" s="15">
        <f ca="1">(BX441*DCF!J$46-DCF!J$5*MAX(BX441*DCF!J$46,0)-MAX(BX441-BW441,0)/Inputs!$B$24)*DCF!J$6</f>
        <v>-1049.2361519287947</v>
      </c>
      <c r="DF441" s="15">
        <f ca="1">(BY441*DCF!K$46-DCF!K$5*MAX(BY441*DCF!K$46,0)-MAX(BY441-BX441,0)/Inputs!$B$24)*DCF!K$6</f>
        <v>-2191.7375655037076</v>
      </c>
      <c r="DG441" s="15">
        <f ca="1">(BZ441*DCF!L$46-DCF!L$5*MAX(BZ441*DCF!L$46,0)-MAX(BZ441-BY441,0)/Inputs!$B$24)*DCF!L$6</f>
        <v>854.79600926579712</v>
      </c>
      <c r="DH441" s="15">
        <f ca="1">(CA441*DCF!M$46-DCF!M$5*MAX(CA441*DCF!M$46,0)-MAX(CA441-BZ441,0)/Inputs!$B$24)*DCF!M$6</f>
        <v>1820.8428895756288</v>
      </c>
      <c r="DI441" s="15">
        <f ca="1">SUM(CB441:CL441)+BE441*DCF!M$10*(1+Inputs!$B$30)*(1-Inputs!$B$33)*(1-Inputs!$B$30/Inputs!$B$31)/(Inputs!$B$29-Inputs!$B$30)*DCF!M$6</f>
        <v>186724.483232339</v>
      </c>
      <c r="DJ441" s="15">
        <f ca="1">SUM(CM441:CW441)+BP441*DCF!M$28*(1+Inputs!$B$30)*(1-Inputs!$B$33)*(1-Inputs!$B$30/Inputs!$B$31)/(Inputs!$B$29-Inputs!$B$30)*DCF!M$6</f>
        <v>887154.67002883775</v>
      </c>
      <c r="DK441" s="15">
        <f ca="1">SUM(CX441:DH441)+CA441*DCF!M$46*(1+Inputs!$B$30)*(1-Inputs!$B$33)*(1-Inputs!$B$30/Inputs!$B$31)/(Inputs!$B$29-Inputs!$B$30)*DCF!M$6</f>
        <v>95108.982410528071</v>
      </c>
      <c r="DM441" s="15">
        <f ca="1">DI441+DJ441+DK441+Inputs!$B$34+Inputs!$B$36-Inputs!$B$35</f>
        <v>1245839.1356717048</v>
      </c>
    </row>
    <row r="442" spans="1:117" x14ac:dyDescent="0.75">
      <c r="A442" s="11">
        <v>429</v>
      </c>
      <c r="C442" s="24">
        <f t="shared" ca="1" si="252"/>
        <v>0.39235534248377379</v>
      </c>
      <c r="D442" s="24">
        <f t="shared" ca="1" si="252"/>
        <v>0.7349788541812754</v>
      </c>
      <c r="E442" s="24">
        <f t="shared" ca="1" si="252"/>
        <v>-8.6336565041914184E-2</v>
      </c>
      <c r="F442" s="24">
        <f t="shared" ca="1" si="252"/>
        <v>0.2291087910767739</v>
      </c>
      <c r="G442" s="24">
        <f t="shared" ca="1" si="252"/>
        <v>-0.88310304889211177</v>
      </c>
      <c r="H442" s="24">
        <f t="shared" ca="1" si="252"/>
        <v>-2.1545464273105508</v>
      </c>
      <c r="I442" s="24">
        <f t="shared" ca="1" si="252"/>
        <v>0.52616674523722651</v>
      </c>
      <c r="J442" s="24">
        <f t="shared" ca="1" si="252"/>
        <v>1.6786594880462222</v>
      </c>
      <c r="K442" s="24">
        <f t="shared" ca="1" si="252"/>
        <v>0.33270314680537322</v>
      </c>
      <c r="L442" s="24">
        <f t="shared" ca="1" si="252"/>
        <v>-0.24953888813314937</v>
      </c>
      <c r="M442" s="24">
        <f t="shared" ca="1" si="252"/>
        <v>1.1116629641507292</v>
      </c>
      <c r="N442" s="24">
        <f ca="1">SQRT(Inputs!$B$38)*C442+SQRT(1-Inputs!$B$38)*_xlfn.NORM.S.INV(RAND())</f>
        <v>0.62785299315043486</v>
      </c>
      <c r="O442" s="24">
        <f ca="1">SQRT(Inputs!$B$38)*D442+SQRT(1-Inputs!$B$38)*_xlfn.NORM.S.INV(RAND())</f>
        <v>-0.19626861368447529</v>
      </c>
      <c r="P442" s="24">
        <f ca="1">SQRT(Inputs!$B$38)*E442+SQRT(1-Inputs!$B$38)*_xlfn.NORM.S.INV(RAND())</f>
        <v>-0.83135044470539121</v>
      </c>
      <c r="Q442" s="24">
        <f ca="1">SQRT(Inputs!$B$38)*F442+SQRT(1-Inputs!$B$38)*_xlfn.NORM.S.INV(RAND())</f>
        <v>0.81097261596604731</v>
      </c>
      <c r="R442" s="24">
        <f ca="1">SQRT(Inputs!$B$38)*G442+SQRT(1-Inputs!$B$38)*_xlfn.NORM.S.INV(RAND())</f>
        <v>-1.2351667147312304</v>
      </c>
      <c r="S442" s="24">
        <f ca="1">SQRT(Inputs!$B$38)*H442+SQRT(1-Inputs!$B$38)*_xlfn.NORM.S.INV(RAND())</f>
        <v>-7.2361235296993787E-2</v>
      </c>
      <c r="T442" s="24">
        <f ca="1">SQRT(Inputs!$B$38)*I442+SQRT(1-Inputs!$B$38)*_xlfn.NORM.S.INV(RAND())</f>
        <v>-0.1214171780656374</v>
      </c>
      <c r="U442" s="24">
        <f ca="1">SQRT(Inputs!$B$38)*J442+SQRT(1-Inputs!$B$38)*_xlfn.NORM.S.INV(RAND())</f>
        <v>1.5593525943219286</v>
      </c>
      <c r="V442" s="24">
        <f ca="1">SQRT(Inputs!$B$38)*K442+SQRT(1-Inputs!$B$38)*_xlfn.NORM.S.INV(RAND())</f>
        <v>-0.8300627101701421</v>
      </c>
      <c r="W442" s="24">
        <f ca="1">SQRT(Inputs!$B$38)*L442+SQRT(1-Inputs!$B$38)*_xlfn.NORM.S.INV(RAND())</f>
        <v>1.3555158917100452</v>
      </c>
      <c r="X442" s="24">
        <f ca="1">SQRT(Inputs!$B$38)*M442+SQRT(1-Inputs!$B$38)*_xlfn.NORM.S.INV(RAND())</f>
        <v>0.62234226968220552</v>
      </c>
      <c r="Y442" s="24">
        <f ca="1">SQRT(Inputs!$B$38)*C442+SQRT(1-Inputs!$B$38)*_xlfn.NORM.S.INV(RAND())</f>
        <v>0.13350645543586603</v>
      </c>
      <c r="Z442" s="24">
        <f ca="1">SQRT(Inputs!$B$38)*D442+SQRT(1-Inputs!$B$38)*_xlfn.NORM.S.INV(RAND())</f>
        <v>0.12678496154663105</v>
      </c>
      <c r="AA442" s="24">
        <f ca="1">SQRT(Inputs!$B$38)*E442+SQRT(1-Inputs!$B$38)*_xlfn.NORM.S.INV(RAND())</f>
        <v>0.75301389668419627</v>
      </c>
      <c r="AB442" s="24">
        <f ca="1">SQRT(Inputs!$B$38)*F442+SQRT(1-Inputs!$B$38)*_xlfn.NORM.S.INV(RAND())</f>
        <v>0.859096397298176</v>
      </c>
      <c r="AC442" s="24">
        <f ca="1">SQRT(Inputs!$B$38)*G442+SQRT(1-Inputs!$B$38)*_xlfn.NORM.S.INV(RAND())</f>
        <v>-0.41894996779720733</v>
      </c>
      <c r="AD442" s="24">
        <f ca="1">SQRT(Inputs!$B$38)*H442+SQRT(1-Inputs!$B$38)*_xlfn.NORM.S.INV(RAND())</f>
        <v>-1.803221533137749</v>
      </c>
      <c r="AE442" s="24">
        <f ca="1">SQRT(Inputs!$B$38)*I442+SQRT(1-Inputs!$B$38)*_xlfn.NORM.S.INV(RAND())</f>
        <v>0.28414856681718831</v>
      </c>
      <c r="AF442" s="24">
        <f ca="1">SQRT(Inputs!$B$38)*J442+SQRT(1-Inputs!$B$38)*_xlfn.NORM.S.INV(RAND())</f>
        <v>-0.54617338639334789</v>
      </c>
      <c r="AG442" s="24">
        <f ca="1">SQRT(Inputs!$B$38)*K442+SQRT(1-Inputs!$B$38)*_xlfn.NORM.S.INV(RAND())</f>
        <v>-1.1181590737347924</v>
      </c>
      <c r="AH442" s="24">
        <f ca="1">SQRT(Inputs!$B$38)*L442+SQRT(1-Inputs!$B$38)*_xlfn.NORM.S.INV(RAND())</f>
        <v>-1.2306778126127103</v>
      </c>
      <c r="AI442" s="24">
        <f ca="1">SQRT(Inputs!$B$38)*M442+SQRT(1-Inputs!$B$38)*_xlfn.NORM.S.INV(RAND())</f>
        <v>6.5884012344214371E-2</v>
      </c>
      <c r="AJ442" s="24">
        <f ca="1">SQRT(Inputs!$B$38)*C442+SQRT(1-Inputs!$B$38)*_xlfn.NORM.S.INV(RAND())</f>
        <v>1.0594364537685212</v>
      </c>
      <c r="AK442" s="24">
        <f ca="1">SQRT(Inputs!$B$38)*D442+SQRT(1-Inputs!$B$38)*_xlfn.NORM.S.INV(RAND())</f>
        <v>0.97788262356747313</v>
      </c>
      <c r="AL442" s="24">
        <f ca="1">SQRT(Inputs!$B$38)*E442+SQRT(1-Inputs!$B$38)*_xlfn.NORM.S.INV(RAND())</f>
        <v>-0.14079258419591784</v>
      </c>
      <c r="AM442" s="24">
        <f ca="1">SQRT(Inputs!$B$38)*F442+SQRT(1-Inputs!$B$38)*_xlfn.NORM.S.INV(RAND())</f>
        <v>-7.5227628850170702E-2</v>
      </c>
      <c r="AN442" s="24">
        <f ca="1">SQRT(Inputs!$B$38)*G442+SQRT(1-Inputs!$B$38)*_xlfn.NORM.S.INV(RAND())</f>
        <v>-1.3185954276891876</v>
      </c>
      <c r="AO442" s="24">
        <f ca="1">SQRT(Inputs!$B$38)*H442+SQRT(1-Inputs!$B$38)*_xlfn.NORM.S.INV(RAND())</f>
        <v>-1.8001732945799325</v>
      </c>
      <c r="AP442" s="24">
        <f ca="1">SQRT(Inputs!$B$38)*I442+SQRT(1-Inputs!$B$38)*_xlfn.NORM.S.INV(RAND())</f>
        <v>0.54612118320571079</v>
      </c>
      <c r="AQ442" s="24">
        <f ca="1">SQRT(Inputs!$B$38)*J442+SQRT(1-Inputs!$B$38)*_xlfn.NORM.S.INV(RAND())</f>
        <v>1.2359992069727463</v>
      </c>
      <c r="AR442" s="24">
        <f ca="1">SQRT(Inputs!$B$38)*K442+SQRT(1-Inputs!$B$38)*_xlfn.NORM.S.INV(RAND())</f>
        <v>0.6163098420148907</v>
      </c>
      <c r="AS442" s="24">
        <f ca="1">SQRT(Inputs!$B$38)*L442+SQRT(1-Inputs!$B$38)*_xlfn.NORM.S.INV(RAND())</f>
        <v>-0.66354252465411367</v>
      </c>
      <c r="AT442" s="24">
        <f ca="1">SQRT(Inputs!$B$38)*M442+SQRT(1-Inputs!$B$38)*_xlfn.NORM.S.INV(RAND())</f>
        <v>0.53669795051563263</v>
      </c>
      <c r="AU442" s="15">
        <f ca="1">Inputs!$B$6*EXP($B$8-0.5*C$5^2+C$5*N442)</f>
        <v>5493.0828223641856</v>
      </c>
      <c r="AV442" s="15">
        <f t="shared" ca="1" si="219"/>
        <v>6496.1828218046876</v>
      </c>
      <c r="AW442" s="15">
        <f t="shared" ca="1" si="220"/>
        <v>7080.7288957386754</v>
      </c>
      <c r="AX442" s="15">
        <f t="shared" ca="1" si="221"/>
        <v>9566.6394042903285</v>
      </c>
      <c r="AY442" s="15">
        <f t="shared" ca="1" si="222"/>
        <v>10120.891756739567</v>
      </c>
      <c r="AZ442" s="15">
        <f t="shared" ca="1" si="223"/>
        <v>12279.882379886898</v>
      </c>
      <c r="BA442" s="15">
        <f t="shared" ca="1" si="224"/>
        <v>14837.683401528662</v>
      </c>
      <c r="BB442" s="15">
        <f t="shared" ca="1" si="225"/>
        <v>21237.621710261476</v>
      </c>
      <c r="BC442" s="15">
        <f t="shared" ca="1" si="226"/>
        <v>24007.863778407958</v>
      </c>
      <c r="BD442" s="15">
        <f t="shared" ca="1" si="227"/>
        <v>33387.62908744171</v>
      </c>
      <c r="BE442" s="15">
        <f t="shared" ca="1" si="228"/>
        <v>43298.277358507214</v>
      </c>
      <c r="BF442" s="15">
        <f ca="1">Inputs!$B$13*EXP($B$9-0.5*C$6^2+C$6*Y442)</f>
        <v>14201.978680865293</v>
      </c>
      <c r="BG442" s="15">
        <f t="shared" ca="1" si="229"/>
        <v>17708.979681252938</v>
      </c>
      <c r="BH442" s="15">
        <f t="shared" ca="1" si="230"/>
        <v>24515.439325579246</v>
      </c>
      <c r="BI442" s="15">
        <f t="shared" ca="1" si="231"/>
        <v>34253.263056539479</v>
      </c>
      <c r="BJ442" s="15">
        <f t="shared" ca="1" si="232"/>
        <v>39531.418859604542</v>
      </c>
      <c r="BK442" s="15">
        <f t="shared" ca="1" si="233"/>
        <v>37955.878835609023</v>
      </c>
      <c r="BL442" s="15">
        <f t="shared" ca="1" si="234"/>
        <v>48373.074895990729</v>
      </c>
      <c r="BM442" s="15">
        <f t="shared" ca="1" si="235"/>
        <v>55560.359121402675</v>
      </c>
      <c r="BN442" s="15">
        <f t="shared" ca="1" si="236"/>
        <v>59763.002022723987</v>
      </c>
      <c r="BO442" s="15">
        <f t="shared" ca="1" si="237"/>
        <v>63730.883540305433</v>
      </c>
      <c r="BP442" s="15">
        <f t="shared" ca="1" si="238"/>
        <v>79028.482861951823</v>
      </c>
      <c r="BQ442" s="15">
        <f ca="1">Inputs!$B$20*EXP($B$10-0.5*C$7^2+C$7*AJ442)</f>
        <v>6245.9744995523924</v>
      </c>
      <c r="BR442" s="15">
        <f t="shared" ca="1" si="239"/>
        <v>11561.431289447341</v>
      </c>
      <c r="BS442" s="15">
        <f t="shared" ca="1" si="240"/>
        <v>15204.72028495877</v>
      </c>
      <c r="BT442" s="15">
        <f t="shared" ca="1" si="241"/>
        <v>20554.342660316437</v>
      </c>
      <c r="BU442" s="15">
        <f t="shared" ca="1" si="242"/>
        <v>20704.420591302183</v>
      </c>
      <c r="BV442" s="15">
        <f t="shared" ca="1" si="243"/>
        <v>19201.744333831724</v>
      </c>
      <c r="BW442" s="15">
        <f t="shared" ca="1" si="244"/>
        <v>30078.168491735341</v>
      </c>
      <c r="BX442" s="15">
        <f t="shared" ca="1" si="245"/>
        <v>53898.388876056139</v>
      </c>
      <c r="BY442" s="15">
        <f t="shared" ca="1" si="246"/>
        <v>84972.134341096113</v>
      </c>
      <c r="BZ442" s="15">
        <f t="shared" ca="1" si="247"/>
        <v>105536.24278546571</v>
      </c>
      <c r="CA442" s="15">
        <f t="shared" ca="1" si="248"/>
        <v>163081.05417473739</v>
      </c>
      <c r="CB442" s="15">
        <f ca="1">(AU442*DCF!C$10-DCF!C$5*MAX(AU442*DCF!C$10,0)-MAX(AU442-Inputs!$B$6,0)/Inputs!$B$10)*DCF!C$6</f>
        <v>1039.2892955152615</v>
      </c>
      <c r="CC442" s="15">
        <f ca="1">(AV442*DCF!D$10-DCF!D$5*MAX(AV442*DCF!D$10,0)-MAX(AV442-AU442,0)/Inputs!$B$10)*DCF!D$6</f>
        <v>1338.8208707493109</v>
      </c>
      <c r="CD442" s="15">
        <f ca="1">(AW442*DCF!E$10-DCF!E$5*MAX(AW442*DCF!E$10,0)-MAX(AW442-AV442,0)/Inputs!$B$10)*DCF!E$6</f>
        <v>1503.1636034251687</v>
      </c>
      <c r="CE442" s="15">
        <f ca="1">(AX442*DCF!F$10-DCF!F$5*MAX(AX442*DCF!F$10,0)-MAX(AX442-AW442,0)/Inputs!$B$10)*DCF!F$6</f>
        <v>1571.1257918840363</v>
      </c>
      <c r="CF442" s="15">
        <f ca="1">(AY442*DCF!G$10-DCF!G$5*MAX(AY442*DCF!G$10,0)-MAX(AY442-AX442,0)/Inputs!$B$10)*DCF!G$6</f>
        <v>1978.77012368235</v>
      </c>
      <c r="CG442" s="15">
        <f ca="1">(AZ442*DCF!H$10-DCF!H$5*MAX(AZ442*DCF!H$10,0)-MAX(AZ442-AY442,0)/Inputs!$B$10)*DCF!H$6</f>
        <v>2000.7804820283272</v>
      </c>
      <c r="CH442" s="15">
        <f ca="1">(BA442*DCF!I$10-DCF!I$5*MAX(BA442*DCF!I$10,0)-MAX(BA442-AZ442,0)/Inputs!$B$10)*DCF!I$6</f>
        <v>2290.7344923222568</v>
      </c>
      <c r="CI442" s="15">
        <f ca="1">(BB442*DCF!J$10-DCF!J$5*MAX(BB442*DCF!J$10,0)-MAX(BB442-BA442,0)/Inputs!$B$10)*DCF!J$6</f>
        <v>2674.6199754812537</v>
      </c>
      <c r="CJ442" s="15">
        <f ca="1">(BC442*DCF!K$10-DCF!K$5*MAX(BC442*DCF!K$10,0)-MAX(BC442-BB442,0)/Inputs!$B$10)*DCF!K$6</f>
        <v>3477.0887811062144</v>
      </c>
      <c r="CK442" s="15">
        <f ca="1">(BD442*DCF!L$10-DCF!L$5*MAX(BD442*DCF!L$10,0)-MAX(BD442-BC442,0)/Inputs!$B$10)*DCF!L$6</f>
        <v>3822.5338383502913</v>
      </c>
      <c r="CL442" s="15">
        <f ca="1">(BE442*DCF!M$10-DCF!M$5*MAX(BE442*DCF!M$10,0)-MAX(BE442-BD442,0)/Inputs!$B$10)*DCF!M$6</f>
        <v>4926.0141268846191</v>
      </c>
      <c r="CM442" s="15">
        <f ca="1">(BF442*DCF!C$28-DCF!C$5*MAX(BF442*DCF!C$28,0)-MAX(BF442-Inputs!$B$13,0)/Inputs!$B$17)*DCF!C$6</f>
        <v>3684.240205152711</v>
      </c>
      <c r="CN442" s="15">
        <f ca="1">(BG442*DCF!D$28-DCF!D$5*MAX(BG442*DCF!D$28,0)-MAX(BG442-BF442,0)/Inputs!$B$17)*DCF!D$6</f>
        <v>4467.4988446212947</v>
      </c>
      <c r="CO442" s="15">
        <f ca="1">(BH442*DCF!E$28-DCF!E$5*MAX(BH442*DCF!E$28,0)-MAX(BH442-BG442,0)/Inputs!$B$17)*DCF!E$6</f>
        <v>5601.7494433262655</v>
      </c>
      <c r="CP442" s="15">
        <f ca="1">(BI442*DCF!F$28-DCF!F$5*MAX(BI442*DCF!F$28,0)-MAX(BI442-BH442,0)/Inputs!$B$17)*DCF!F$6</f>
        <v>7525.9339310921605</v>
      </c>
      <c r="CQ442" s="15">
        <f ca="1">(BJ442*DCF!G$28-DCF!G$5*MAX(BJ442*DCF!G$28,0)-MAX(BJ442-BI442,0)/Inputs!$B$17)*DCF!G$6</f>
        <v>9368.9928828721604</v>
      </c>
      <c r="CR442" s="15">
        <f ca="1">(BK442*DCF!H$28-DCF!H$5*MAX(BK442*DCF!H$28,0)-MAX(BK442-BJ442,0)/Inputs!$B$17)*DCF!H$6</f>
        <v>9386.9075929403716</v>
      </c>
      <c r="CS442" s="15">
        <f ca="1">(BL442*DCF!I$28-DCF!I$5*MAX(BL442*DCF!I$28,0)-MAX(BL442-BK442,0)/Inputs!$B$17)*DCF!I$6</f>
        <v>9879.8884785412283</v>
      </c>
      <c r="CT442" s="15">
        <f ca="1">(BM442*DCF!J$28-DCF!J$5*MAX(BM442*DCF!J$28,0)-MAX(BM442-BL442,0)/Inputs!$B$17)*DCF!J$6</f>
        <v>11441.597329777309</v>
      </c>
      <c r="CU442" s="15">
        <f ca="1">(BN442*DCF!K$28-DCF!K$5*MAX(BN442*DCF!K$28,0)-MAX(BN442-BM442,0)/Inputs!$B$17)*DCF!K$6</f>
        <v>12106.176204345174</v>
      </c>
      <c r="CV442" s="15">
        <f ca="1">(BO442*DCF!L$28-DCF!L$5*MAX(BO442*DCF!L$28,0)-MAX(BO442-BN442,0)/Inputs!$B$17)*DCF!L$6</f>
        <v>12266.676559378036</v>
      </c>
      <c r="CW442" s="15">
        <f ca="1">(BP442*DCF!M$28-DCF!M$5*MAX(BP442*DCF!M$28,0)-MAX(BP442-BO442,0)/Inputs!$B$17)*DCF!M$6</f>
        <v>13270.225805679844</v>
      </c>
      <c r="CX442" s="15">
        <f ca="1">(BQ442*DCF!C$46-DCF!C$5*MAX(BQ442*DCF!C$46,0)-MAX(BQ442-Inputs!$B$20,0)/Inputs!$B$24)*DCF!C$6</f>
        <v>-2848.9430712834128</v>
      </c>
      <c r="CY442" s="15">
        <f ca="1">(BR442*DCF!D$46-DCF!D$5*MAX(BR442*DCF!D$46,0)-MAX(BR442-BQ442,0)/Inputs!$B$24)*DCF!D$6</f>
        <v>-4241.3279949965645</v>
      </c>
      <c r="CZ442" s="15">
        <f ca="1">(BS442*DCF!E$46-DCF!E$5*MAX(BS442*DCF!E$46,0)-MAX(BS442-BR442,0)/Inputs!$B$24)*DCF!E$6</f>
        <v>-3234.0688709715455</v>
      </c>
      <c r="DA442" s="15">
        <f ca="1">(BT442*DCF!F$46-DCF!F$5*MAX(BT442*DCF!F$46,0)-MAX(BT442-BS442,0)/Inputs!$B$24)*DCF!F$6</f>
        <v>-3444.8638083233859</v>
      </c>
      <c r="DB442" s="15">
        <f ca="1">(BU442*DCF!G$46-DCF!G$5*MAX(BU442*DCF!G$46,0)-MAX(BU442-BT442,0)/Inputs!$B$24)*DCF!G$6</f>
        <v>-746.9390525569155</v>
      </c>
      <c r="DC442" s="15">
        <f ca="1">(BV442*DCF!H$46-DCF!H$5*MAX(BV442*DCF!H$46,0)-MAX(BV442-BU442,0)/Inputs!$B$24)*DCF!H$6</f>
        <v>0</v>
      </c>
      <c r="DD442" s="15">
        <f ca="1">(BW442*DCF!I$46-DCF!I$5*MAX(BW442*DCF!I$46,0)-MAX(BW442-BV442,0)/Inputs!$B$24)*DCF!I$6</f>
        <v>-2427.5336565698371</v>
      </c>
      <c r="DE442" s="15">
        <f ca="1">(BX442*DCF!J$46-DCF!J$5*MAX(BX442*DCF!J$46,0)-MAX(BX442-BW442,0)/Inputs!$B$24)*DCF!J$6</f>
        <v>-4055.8449559563364</v>
      </c>
      <c r="DF442" s="15">
        <f ca="1">(BY442*DCF!K$46-DCF!K$5*MAX(BY442*DCF!K$46,0)-MAX(BY442-BX442,0)/Inputs!$B$24)*DCF!K$6</f>
        <v>-2758.348268148703</v>
      </c>
      <c r="DG442" s="15">
        <f ca="1">(BZ442*DCF!L$46-DCF!L$5*MAX(BZ442*DCF!L$46,0)-MAX(BZ442-BY442,0)/Inputs!$B$24)*DCF!L$6</f>
        <v>2641.5068093273435</v>
      </c>
      <c r="DH442" s="15">
        <f ca="1">(CA442*DCF!M$46-DCF!M$5*MAX(CA442*DCF!M$46,0)-MAX(CA442-BZ442,0)/Inputs!$B$24)*DCF!M$6</f>
        <v>754.81495030383178</v>
      </c>
      <c r="DI442" s="15">
        <f ca="1">SUM(CB442:CL442)+BE442*DCF!M$10*(1+Inputs!$B$30)*(1-Inputs!$B$33)*(1-Inputs!$B$30/Inputs!$B$31)/(Inputs!$B$29-Inputs!$B$30)*DCF!M$6</f>
        <v>147122.61983059847</v>
      </c>
      <c r="DJ442" s="15">
        <f ca="1">SUM(CM442:CW442)+BP442*DCF!M$28*(1+Inputs!$B$30)*(1-Inputs!$B$33)*(1-Inputs!$B$30/Inputs!$B$31)/(Inputs!$B$29-Inputs!$B$30)*DCF!M$6</f>
        <v>392249.63774213952</v>
      </c>
      <c r="DK442" s="15">
        <f ca="1">SUM(CX442:DH442)+CA442*DCF!M$46*(1+Inputs!$B$30)*(1-Inputs!$B$33)*(1-Inputs!$B$30/Inputs!$B$31)/(Inputs!$B$29-Inputs!$B$30)*DCF!M$6</f>
        <v>231781.08002081438</v>
      </c>
      <c r="DM442" s="15">
        <f ca="1">DI442+DJ442+DK442+Inputs!$B$34+Inputs!$B$36-Inputs!$B$35</f>
        <v>848004.33759355242</v>
      </c>
    </row>
    <row r="443" spans="1:117" x14ac:dyDescent="0.75">
      <c r="A443" s="11">
        <v>430</v>
      </c>
      <c r="C443" s="24">
        <f t="shared" ca="1" si="252"/>
        <v>-0.1497388681968484</v>
      </c>
      <c r="D443" s="24">
        <f t="shared" ca="1" si="252"/>
        <v>0.7259379396218818</v>
      </c>
      <c r="E443" s="24">
        <f t="shared" ca="1" si="252"/>
        <v>-2.5481964061910229</v>
      </c>
      <c r="F443" s="24">
        <f t="shared" ca="1" si="252"/>
        <v>0.12538833399363544</v>
      </c>
      <c r="G443" s="24">
        <f t="shared" ca="1" si="252"/>
        <v>0.10512415479464088</v>
      </c>
      <c r="H443" s="24">
        <f t="shared" ca="1" si="252"/>
        <v>0.80313988439829165</v>
      </c>
      <c r="I443" s="24">
        <f t="shared" ca="1" si="252"/>
        <v>0.46815275317670429</v>
      </c>
      <c r="J443" s="24">
        <f t="shared" ca="1" si="252"/>
        <v>-1.5044311743438002E-2</v>
      </c>
      <c r="K443" s="24">
        <f t="shared" ca="1" si="252"/>
        <v>0.40071554520420105</v>
      </c>
      <c r="L443" s="24">
        <f t="shared" ca="1" si="252"/>
        <v>0.40581704458090345</v>
      </c>
      <c r="M443" s="24">
        <f t="shared" ca="1" si="252"/>
        <v>-0.95065155021367409</v>
      </c>
      <c r="N443" s="24">
        <f ca="1">SQRT(Inputs!$B$38)*C443+SQRT(1-Inputs!$B$38)*_xlfn.NORM.S.INV(RAND())</f>
        <v>0.42543988736230026</v>
      </c>
      <c r="O443" s="24">
        <f ca="1">SQRT(Inputs!$B$38)*D443+SQRT(1-Inputs!$B$38)*_xlfn.NORM.S.INV(RAND())</f>
        <v>1.2083585372304517</v>
      </c>
      <c r="P443" s="24">
        <f ca="1">SQRT(Inputs!$B$38)*E443+SQRT(1-Inputs!$B$38)*_xlfn.NORM.S.INV(RAND())</f>
        <v>-1.5120998452063343</v>
      </c>
      <c r="Q443" s="24">
        <f ca="1">SQRT(Inputs!$B$38)*F443+SQRT(1-Inputs!$B$38)*_xlfn.NORM.S.INV(RAND())</f>
        <v>0.66886156980608802</v>
      </c>
      <c r="R443" s="24">
        <f ca="1">SQRT(Inputs!$B$38)*G443+SQRT(1-Inputs!$B$38)*_xlfn.NORM.S.INV(RAND())</f>
        <v>0.56238875214656647</v>
      </c>
      <c r="S443" s="24">
        <f ca="1">SQRT(Inputs!$B$38)*H443+SQRT(1-Inputs!$B$38)*_xlfn.NORM.S.INV(RAND())</f>
        <v>-0.63135894579098584</v>
      </c>
      <c r="T443" s="24">
        <f ca="1">SQRT(Inputs!$B$38)*I443+SQRT(1-Inputs!$B$38)*_xlfn.NORM.S.INV(RAND())</f>
        <v>0.26267992664647527</v>
      </c>
      <c r="U443" s="24">
        <f ca="1">SQRT(Inputs!$B$38)*J443+SQRT(1-Inputs!$B$38)*_xlfn.NORM.S.INV(RAND())</f>
        <v>-0.9597832818319354</v>
      </c>
      <c r="V443" s="24">
        <f ca="1">SQRT(Inputs!$B$38)*K443+SQRT(1-Inputs!$B$38)*_xlfn.NORM.S.INV(RAND())</f>
        <v>1.9115685204386501</v>
      </c>
      <c r="W443" s="24">
        <f ca="1">SQRT(Inputs!$B$38)*L443+SQRT(1-Inputs!$B$38)*_xlfn.NORM.S.INV(RAND())</f>
        <v>0.10966574863528743</v>
      </c>
      <c r="X443" s="24">
        <f ca="1">SQRT(Inputs!$B$38)*M443+SQRT(1-Inputs!$B$38)*_xlfn.NORM.S.INV(RAND())</f>
        <v>-1.5909014618198429</v>
      </c>
      <c r="Y443" s="24">
        <f ca="1">SQRT(Inputs!$B$38)*C443+SQRT(1-Inputs!$B$38)*_xlfn.NORM.S.INV(RAND())</f>
        <v>-1.5808288881372377</v>
      </c>
      <c r="Z443" s="24">
        <f ca="1">SQRT(Inputs!$B$38)*D443+SQRT(1-Inputs!$B$38)*_xlfn.NORM.S.INV(RAND())</f>
        <v>0.72423774279614794</v>
      </c>
      <c r="AA443" s="24">
        <f ca="1">SQRT(Inputs!$B$38)*E443+SQRT(1-Inputs!$B$38)*_xlfn.NORM.S.INV(RAND())</f>
        <v>-0.69907706764495936</v>
      </c>
      <c r="AB443" s="24">
        <f ca="1">SQRT(Inputs!$B$38)*F443+SQRT(1-Inputs!$B$38)*_xlfn.NORM.S.INV(RAND())</f>
        <v>7.36993581560762E-2</v>
      </c>
      <c r="AC443" s="24">
        <f ca="1">SQRT(Inputs!$B$38)*G443+SQRT(1-Inputs!$B$38)*_xlfn.NORM.S.INV(RAND())</f>
        <v>-0.45301526602150116</v>
      </c>
      <c r="AD443" s="24">
        <f ca="1">SQRT(Inputs!$B$38)*H443+SQRT(1-Inputs!$B$38)*_xlfn.NORM.S.INV(RAND())</f>
        <v>1.4928830717144148</v>
      </c>
      <c r="AE443" s="24">
        <f ca="1">SQRT(Inputs!$B$38)*I443+SQRT(1-Inputs!$B$38)*_xlfn.NORM.S.INV(RAND())</f>
        <v>-0.46334677279480679</v>
      </c>
      <c r="AF443" s="24">
        <f ca="1">SQRT(Inputs!$B$38)*J443+SQRT(1-Inputs!$B$38)*_xlfn.NORM.S.INV(RAND())</f>
        <v>-0.17067557476859302</v>
      </c>
      <c r="AG443" s="24">
        <f ca="1">SQRT(Inputs!$B$38)*K443+SQRT(1-Inputs!$B$38)*_xlfn.NORM.S.INV(RAND())</f>
        <v>1.5921975889021195E-2</v>
      </c>
      <c r="AH443" s="24">
        <f ca="1">SQRT(Inputs!$B$38)*L443+SQRT(1-Inputs!$B$38)*_xlfn.NORM.S.INV(RAND())</f>
        <v>1.1075729293309546</v>
      </c>
      <c r="AI443" s="24">
        <f ca="1">SQRT(Inputs!$B$38)*M443+SQRT(1-Inputs!$B$38)*_xlfn.NORM.S.INV(RAND())</f>
        <v>-1.5995394514110366</v>
      </c>
      <c r="AJ443" s="24">
        <f ca="1">SQRT(Inputs!$B$38)*C443+SQRT(1-Inputs!$B$38)*_xlfn.NORM.S.INV(RAND())</f>
        <v>-1.7043009875502564</v>
      </c>
      <c r="AK443" s="24">
        <f ca="1">SQRT(Inputs!$B$38)*D443+SQRT(1-Inputs!$B$38)*_xlfn.NORM.S.INV(RAND())</f>
        <v>-0.29548007779678509</v>
      </c>
      <c r="AL443" s="24">
        <f ca="1">SQRT(Inputs!$B$38)*E443+SQRT(1-Inputs!$B$38)*_xlfn.NORM.S.INV(RAND())</f>
        <v>-0.33899806463208249</v>
      </c>
      <c r="AM443" s="24">
        <f ca="1">SQRT(Inputs!$B$38)*F443+SQRT(1-Inputs!$B$38)*_xlfn.NORM.S.INV(RAND())</f>
        <v>-0.82489415039358305</v>
      </c>
      <c r="AN443" s="24">
        <f ca="1">SQRT(Inputs!$B$38)*G443+SQRT(1-Inputs!$B$38)*_xlfn.NORM.S.INV(RAND())</f>
        <v>0.3093061069815658</v>
      </c>
      <c r="AO443" s="24">
        <f ca="1">SQRT(Inputs!$B$38)*H443+SQRT(1-Inputs!$B$38)*_xlfn.NORM.S.INV(RAND())</f>
        <v>0.89599240875907049</v>
      </c>
      <c r="AP443" s="24">
        <f ca="1">SQRT(Inputs!$B$38)*I443+SQRT(1-Inputs!$B$38)*_xlfn.NORM.S.INV(RAND())</f>
        <v>0.65782783122423338</v>
      </c>
      <c r="AQ443" s="24">
        <f ca="1">SQRT(Inputs!$B$38)*J443+SQRT(1-Inputs!$B$38)*_xlfn.NORM.S.INV(RAND())</f>
        <v>0.66690665184089781</v>
      </c>
      <c r="AR443" s="24">
        <f ca="1">SQRT(Inputs!$B$38)*K443+SQRT(1-Inputs!$B$38)*_xlfn.NORM.S.INV(RAND())</f>
        <v>1.2933627278061079</v>
      </c>
      <c r="AS443" s="24">
        <f ca="1">SQRT(Inputs!$B$38)*L443+SQRT(1-Inputs!$B$38)*_xlfn.NORM.S.INV(RAND())</f>
        <v>0.99156117491963125</v>
      </c>
      <c r="AT443" s="24">
        <f ca="1">SQRT(Inputs!$B$38)*M443+SQRT(1-Inputs!$B$38)*_xlfn.NORM.S.INV(RAND())</f>
        <v>-0.16843670606322442</v>
      </c>
      <c r="AU443" s="15">
        <f ca="1">Inputs!$B$6*EXP($B$8-0.5*C$5^2+C$5*N443)</f>
        <v>5316.0173263654306</v>
      </c>
      <c r="AV443" s="15">
        <f t="shared" ca="1" si="219"/>
        <v>7728.9626836466196</v>
      </c>
      <c r="AW443" s="15">
        <f t="shared" ca="1" si="220"/>
        <v>7685.354435213193</v>
      </c>
      <c r="AX443" s="15">
        <f t="shared" ca="1" si="221"/>
        <v>10200.811564742389</v>
      </c>
      <c r="AY443" s="15">
        <f t="shared" ca="1" si="222"/>
        <v>13312.718860681298</v>
      </c>
      <c r="AZ443" s="15">
        <f t="shared" ca="1" si="223"/>
        <v>15188.27799052943</v>
      </c>
      <c r="BA443" s="15">
        <f t="shared" ca="1" si="224"/>
        <v>19104.639435045145</v>
      </c>
      <c r="BB443" s="15">
        <f t="shared" ca="1" si="225"/>
        <v>21245.475583995263</v>
      </c>
      <c r="BC443" s="15">
        <f t="shared" ca="1" si="226"/>
        <v>31293.190973813118</v>
      </c>
      <c r="BD443" s="15">
        <f t="shared" ca="1" si="227"/>
        <v>38732.37385738943</v>
      </c>
      <c r="BE443" s="15">
        <f t="shared" ca="1" si="228"/>
        <v>41059.41859534882</v>
      </c>
      <c r="BF443" s="15">
        <f ca="1">Inputs!$B$13*EXP($B$9-0.5*C$6^2+C$6*Y443)</f>
        <v>10109.931689067513</v>
      </c>
      <c r="BG443" s="15">
        <f t="shared" ca="1" si="229"/>
        <v>14041.429959805155</v>
      </c>
      <c r="BH443" s="15">
        <f t="shared" ca="1" si="230"/>
        <v>15277.840938069327</v>
      </c>
      <c r="BI443" s="15">
        <f t="shared" ca="1" si="231"/>
        <v>18915.738675352008</v>
      </c>
      <c r="BJ443" s="15">
        <f t="shared" ca="1" si="232"/>
        <v>21723.570888908256</v>
      </c>
      <c r="BK443" s="15">
        <f t="shared" ca="1" si="233"/>
        <v>32670.387776436834</v>
      </c>
      <c r="BL443" s="15">
        <f t="shared" ca="1" si="234"/>
        <v>37792.811197290677</v>
      </c>
      <c r="BM443" s="15">
        <f t="shared" ca="1" si="235"/>
        <v>45480.911762260614</v>
      </c>
      <c r="BN443" s="15">
        <f t="shared" ca="1" si="236"/>
        <v>56042.6548344209</v>
      </c>
      <c r="BO443" s="15">
        <f t="shared" ca="1" si="237"/>
        <v>78429.05094234951</v>
      </c>
      <c r="BP443" s="15">
        <f t="shared" ca="1" si="238"/>
        <v>80531.387520050237</v>
      </c>
      <c r="BQ443" s="15">
        <f ca="1">Inputs!$B$20*EXP($B$10-0.5*C$7^2+C$7*AJ443)</f>
        <v>2343.5979894768557</v>
      </c>
      <c r="BR443" s="15">
        <f t="shared" ca="1" si="239"/>
        <v>2895.1308332424896</v>
      </c>
      <c r="BS443" s="15">
        <f t="shared" ca="1" si="240"/>
        <v>3596.7705284848134</v>
      </c>
      <c r="BT443" s="15">
        <f t="shared" ca="1" si="241"/>
        <v>3994.1907156335424</v>
      </c>
      <c r="BU443" s="15">
        <f t="shared" ca="1" si="242"/>
        <v>5965.656353562872</v>
      </c>
      <c r="BV443" s="15">
        <f t="shared" ca="1" si="243"/>
        <v>10156.513341413032</v>
      </c>
      <c r="BW443" s="15">
        <f t="shared" ca="1" si="244"/>
        <v>16290.079764822389</v>
      </c>
      <c r="BX443" s="15">
        <f t="shared" ca="1" si="245"/>
        <v>26043.519397582008</v>
      </c>
      <c r="BY443" s="15">
        <f t="shared" ca="1" si="246"/>
        <v>46736.652263621567</v>
      </c>
      <c r="BZ443" s="15">
        <f t="shared" ca="1" si="247"/>
        <v>78690.606878853927</v>
      </c>
      <c r="CA443" s="15">
        <f t="shared" ca="1" si="248"/>
        <v>107276.9409790745</v>
      </c>
      <c r="CB443" s="15">
        <f ca="1">(AU443*DCF!C$10-DCF!C$5*MAX(AU443*DCF!C$10,0)-MAX(AU443-Inputs!$B$6,0)/Inputs!$B$10)*DCF!C$6</f>
        <v>1040.551804062032</v>
      </c>
      <c r="CC443" s="15">
        <f ca="1">(AV443*DCF!D$10-DCF!D$5*MAX(AV443*DCF!D$10,0)-MAX(AV443-AU443,0)/Inputs!$B$10)*DCF!D$6</f>
        <v>1295.548718028648</v>
      </c>
      <c r="CD443" s="15">
        <f ca="1">(AW443*DCF!E$10-DCF!E$5*MAX(AW443*DCF!E$10,0)-MAX(AW443-AV443,0)/Inputs!$B$10)*DCF!E$6</f>
        <v>1774.4259985446683</v>
      </c>
      <c r="CE443" s="15">
        <f ca="1">(AX443*DCF!F$10-DCF!F$5*MAX(AX443*DCF!F$10,0)-MAX(AX443-AW443,0)/Inputs!$B$10)*DCF!F$6</f>
        <v>1703.4166445624044</v>
      </c>
      <c r="CF443" s="15">
        <f ca="1">(AY443*DCF!G$10-DCF!G$5*MAX(AY443*DCF!G$10,0)-MAX(AY443-AX443,0)/Inputs!$B$10)*DCF!G$6</f>
        <v>2144.7882166192976</v>
      </c>
      <c r="CG443" s="15">
        <f ca="1">(AZ443*DCF!H$10-DCF!H$5*MAX(AZ443*DCF!H$10,0)-MAX(AZ443-AY443,0)/Inputs!$B$10)*DCF!H$6</f>
        <v>2615.7759187908819</v>
      </c>
      <c r="CH443" s="15">
        <f ca="1">(BA443*DCF!I$10-DCF!I$5*MAX(BA443*DCF!I$10,0)-MAX(BA443-AZ443,0)/Inputs!$B$10)*DCF!I$6</f>
        <v>2847.300191609831</v>
      </c>
      <c r="CI443" s="15">
        <f ca="1">(BB443*DCF!J$10-DCF!J$5*MAX(BB443*DCF!J$10,0)-MAX(BB443-BA443,0)/Inputs!$B$10)*DCF!J$6</f>
        <v>3321.3644663826185</v>
      </c>
      <c r="CJ443" s="15">
        <f ca="1">(BC443*DCF!K$10-DCF!K$5*MAX(BC443*DCF!K$10,0)-MAX(BC443-BB443,0)/Inputs!$B$10)*DCF!K$6</f>
        <v>3631.1739750010197</v>
      </c>
      <c r="CK443" s="15">
        <f ca="1">(BD443*DCF!L$10-DCF!L$5*MAX(BD443*DCF!L$10,0)-MAX(BD443-BC443,0)/Inputs!$B$10)*DCF!L$6</f>
        <v>4879.5717135318573</v>
      </c>
      <c r="CL443" s="15">
        <f ca="1">(BE443*DCF!M$10-DCF!M$5*MAX(BE443*DCF!M$10,0)-MAX(BE443-BD443,0)/Inputs!$B$10)*DCF!M$6</f>
        <v>5516.0246700284561</v>
      </c>
      <c r="CM443" s="15">
        <f ca="1">(BF443*DCF!C$28-DCF!C$5*MAX(BF443*DCF!C$28,0)-MAX(BF443-Inputs!$B$13,0)/Inputs!$B$17)*DCF!C$6</f>
        <v>3085.4848492773754</v>
      </c>
      <c r="CN443" s="15">
        <f ca="1">(BG443*DCF!D$28-DCF!D$5*MAX(BG443*DCF!D$28,0)-MAX(BG443-BF443,0)/Inputs!$B$17)*DCF!D$6</f>
        <v>3296.7561331780585</v>
      </c>
      <c r="CO443" s="15">
        <f ca="1">(BH443*DCF!E$28-DCF!E$5*MAX(BH443*DCF!E$28,0)-MAX(BH443-BG443,0)/Inputs!$B$17)*DCF!E$6</f>
        <v>4083.2770127838767</v>
      </c>
      <c r="CP443" s="15">
        <f ca="1">(BI443*DCF!F$28-DCF!F$5*MAX(BI443*DCF!F$28,0)-MAX(BI443-BH443,0)/Inputs!$B$17)*DCF!F$6</f>
        <v>4472.7880090545204</v>
      </c>
      <c r="CQ443" s="15">
        <f ca="1">(BJ443*DCF!G$28-DCF!G$5*MAX(BJ443*DCF!G$28,0)-MAX(BJ443-BI443,0)/Inputs!$B$17)*DCF!G$6</f>
        <v>5164.0956430598726</v>
      </c>
      <c r="CR443" s="15">
        <f ca="1">(BK443*DCF!H$28-DCF!H$5*MAX(BK443*DCF!H$28,0)-MAX(BK443-BJ443,0)/Inputs!$B$17)*DCF!H$6</f>
        <v>6378.9192028510897</v>
      </c>
      <c r="CS443" s="15">
        <f ca="1">(BL443*DCF!I$28-DCF!I$5*MAX(BL443*DCF!I$28,0)-MAX(BL443-BK443,0)/Inputs!$B$17)*DCF!I$6</f>
        <v>8151.8695333181831</v>
      </c>
      <c r="CT443" s="15">
        <f ca="1">(BM443*DCF!J$28-DCF!J$5*MAX(BM443*DCF!J$28,0)-MAX(BM443-BL443,0)/Inputs!$B$17)*DCF!J$6</f>
        <v>9126.6396535010135</v>
      </c>
      <c r="CU443" s="15">
        <f ca="1">(BN443*DCF!K$28-DCF!K$5*MAX(BN443*DCF!K$28,0)-MAX(BN443-BM443,0)/Inputs!$B$17)*DCF!K$6</f>
        <v>10541.596189196704</v>
      </c>
      <c r="CV443" s="15">
        <f ca="1">(BO443*DCF!L$28-DCF!L$5*MAX(BO443*DCF!L$28,0)-MAX(BO443-BN443,0)/Inputs!$B$17)*DCF!L$6</f>
        <v>13115.183830257765</v>
      </c>
      <c r="CW443" s="15">
        <f ca="1">(BP443*DCF!M$28-DCF!M$5*MAX(BP443*DCF!M$28,0)-MAX(BP443-BO443,0)/Inputs!$B$17)*DCF!M$6</f>
        <v>14932.273921181162</v>
      </c>
      <c r="CX443" s="15">
        <f ca="1">(BQ443*DCF!C$46-DCF!C$5*MAX(BQ443*DCF!C$46,0)-MAX(BQ443-Inputs!$B$20,0)/Inputs!$B$24)*DCF!C$6</f>
        <v>-541.24664883992045</v>
      </c>
      <c r="CY443" s="15">
        <f ca="1">(BR443*DCF!D$46-DCF!D$5*MAX(BR443*DCF!D$46,0)-MAX(BR443-BQ443,0)/Inputs!$B$24)*DCF!D$6</f>
        <v>-729.46580420723558</v>
      </c>
      <c r="CZ443" s="15">
        <f ca="1">(BS443*DCF!E$46-DCF!E$5*MAX(BS443*DCF!E$46,0)-MAX(BS443-BR443,0)/Inputs!$B$24)*DCF!E$6</f>
        <v>-701.89142946989534</v>
      </c>
      <c r="DA443" s="15">
        <f ca="1">(BT443*DCF!F$46-DCF!F$5*MAX(BT443*DCF!F$46,0)-MAX(BT443-BS443,0)/Inputs!$B$24)*DCF!F$6</f>
        <v>-435.59547466386584</v>
      </c>
      <c r="DB443" s="15">
        <f ca="1">(BU443*DCF!G$46-DCF!G$5*MAX(BU443*DCF!G$46,0)-MAX(BU443-BT443,0)/Inputs!$B$24)*DCF!G$6</f>
        <v>-863.83498223058746</v>
      </c>
      <c r="DC443" s="15">
        <f ca="1">(BV443*DCF!H$46-DCF!H$5*MAX(BV443*DCF!H$46,0)-MAX(BV443-BU443,0)/Inputs!$B$24)*DCF!H$6</f>
        <v>-1302.2831311676471</v>
      </c>
      <c r="DD443" s="15">
        <f ca="1">(BW443*DCF!I$46-DCF!I$5*MAX(BW443*DCF!I$46,0)-MAX(BW443-BV443,0)/Inputs!$B$24)*DCF!I$6</f>
        <v>-1384.4839340561687</v>
      </c>
      <c r="DE443" s="15">
        <f ca="1">(BX443*DCF!J$46-DCF!J$5*MAX(BX443*DCF!J$46,0)-MAX(BX443-BW443,0)/Inputs!$B$24)*DCF!J$6</f>
        <v>-1493.9992433499096</v>
      </c>
      <c r="DF443" s="15">
        <f ca="1">(BY443*DCF!K$46-DCF!K$5*MAX(BY443*DCF!K$46,0)-MAX(BY443-BX443,0)/Inputs!$B$24)*DCF!K$6</f>
        <v>-2399.5129146551849</v>
      </c>
      <c r="DG443" s="15">
        <f ca="1">(BZ443*DCF!L$46-DCF!L$5*MAX(BZ443*DCF!L$46,0)-MAX(BZ443-BY443,0)/Inputs!$B$24)*DCF!L$6</f>
        <v>-1791.7682095696441</v>
      </c>
      <c r="DH443" s="15">
        <f ca="1">(CA443*DCF!M$46-DCF!M$5*MAX(CA443*DCF!M$46,0)-MAX(CA443-BZ443,0)/Inputs!$B$24)*DCF!M$6</f>
        <v>2433.9407153980642</v>
      </c>
      <c r="DI443" s="15">
        <f ca="1">SUM(CB443:CL443)+BE443*DCF!M$10*(1+Inputs!$B$30)*(1-Inputs!$B$33)*(1-Inputs!$B$30/Inputs!$B$31)/(Inputs!$B$29-Inputs!$B$30)*DCF!M$6</f>
        <v>145038.84722261908</v>
      </c>
      <c r="DJ443" s="15">
        <f ca="1">SUM(CM443:CW443)+BP443*DCF!M$28*(1+Inputs!$B$30)*(1-Inputs!$B$33)*(1-Inputs!$B$30/Inputs!$B$31)/(Inputs!$B$29-Inputs!$B$30)*DCF!M$6</f>
        <v>381175.43915853201</v>
      </c>
      <c r="DK443" s="15">
        <f ca="1">SUM(CX443:DH443)+CA443*DCF!M$46*(1+Inputs!$B$30)*(1-Inputs!$B$33)*(1-Inputs!$B$30/Inputs!$B$31)/(Inputs!$B$29-Inputs!$B$30)*DCF!M$6</f>
        <v>156652.71746288214</v>
      </c>
      <c r="DM443" s="15">
        <f ca="1">DI443+DJ443+DK443+Inputs!$B$34+Inputs!$B$36-Inputs!$B$35</f>
        <v>759718.00384403323</v>
      </c>
    </row>
    <row r="444" spans="1:117" x14ac:dyDescent="0.75">
      <c r="A444" s="11">
        <v>431</v>
      </c>
      <c r="C444" s="24">
        <f t="shared" ref="C444:M453" ca="1" si="253">_xlfn.NORM.S.INV(RAND())</f>
        <v>-0.98320922521189213</v>
      </c>
      <c r="D444" s="24">
        <f t="shared" ca="1" si="253"/>
        <v>1.6454692588180957</v>
      </c>
      <c r="E444" s="24">
        <f t="shared" ca="1" si="253"/>
        <v>-1.9837882760007381</v>
      </c>
      <c r="F444" s="24">
        <f t="shared" ca="1" si="253"/>
        <v>1.8291707267276729</v>
      </c>
      <c r="G444" s="24">
        <f t="shared" ca="1" si="253"/>
        <v>-0.41781089818921896</v>
      </c>
      <c r="H444" s="24">
        <f t="shared" ca="1" si="253"/>
        <v>-0.81810902106611438</v>
      </c>
      <c r="I444" s="24">
        <f t="shared" ca="1" si="253"/>
        <v>1.0459578615709557</v>
      </c>
      <c r="J444" s="24">
        <f t="shared" ca="1" si="253"/>
        <v>0.90119614324389063</v>
      </c>
      <c r="K444" s="24">
        <f t="shared" ca="1" si="253"/>
        <v>1.6419132930153302</v>
      </c>
      <c r="L444" s="24">
        <f t="shared" ca="1" si="253"/>
        <v>-0.67541368100939092</v>
      </c>
      <c r="M444" s="24">
        <f t="shared" ca="1" si="253"/>
        <v>1.3111763734751765</v>
      </c>
      <c r="N444" s="24">
        <f ca="1">SQRT(Inputs!$B$38)*C444+SQRT(1-Inputs!$B$38)*_xlfn.NORM.S.INV(RAND())</f>
        <v>0.12934496800526041</v>
      </c>
      <c r="O444" s="24">
        <f ca="1">SQRT(Inputs!$B$38)*D444+SQRT(1-Inputs!$B$38)*_xlfn.NORM.S.INV(RAND())</f>
        <v>2.42928764218561</v>
      </c>
      <c r="P444" s="24">
        <f ca="1">SQRT(Inputs!$B$38)*E444+SQRT(1-Inputs!$B$38)*_xlfn.NORM.S.INV(RAND())</f>
        <v>-0.14251132737942818</v>
      </c>
      <c r="Q444" s="24">
        <f ca="1">SQRT(Inputs!$B$38)*F444+SQRT(1-Inputs!$B$38)*_xlfn.NORM.S.INV(RAND())</f>
        <v>1.404632980874575</v>
      </c>
      <c r="R444" s="24">
        <f ca="1">SQRT(Inputs!$B$38)*G444+SQRT(1-Inputs!$B$38)*_xlfn.NORM.S.INV(RAND())</f>
        <v>-0.22859837416803389</v>
      </c>
      <c r="S444" s="24">
        <f ca="1">SQRT(Inputs!$B$38)*H444+SQRT(1-Inputs!$B$38)*_xlfn.NORM.S.INV(RAND())</f>
        <v>0.41219177183210204</v>
      </c>
      <c r="T444" s="24">
        <f ca="1">SQRT(Inputs!$B$38)*I444+SQRT(1-Inputs!$B$38)*_xlfn.NORM.S.INV(RAND())</f>
        <v>1.1079507131649162</v>
      </c>
      <c r="U444" s="24">
        <f ca="1">SQRT(Inputs!$B$38)*J444+SQRT(1-Inputs!$B$38)*_xlfn.NORM.S.INV(RAND())</f>
        <v>0.46946600340193934</v>
      </c>
      <c r="V444" s="24">
        <f ca="1">SQRT(Inputs!$B$38)*K444+SQRT(1-Inputs!$B$38)*_xlfn.NORM.S.INV(RAND())</f>
        <v>0.60610029239705043</v>
      </c>
      <c r="W444" s="24">
        <f ca="1">SQRT(Inputs!$B$38)*L444+SQRT(1-Inputs!$B$38)*_xlfn.NORM.S.INV(RAND())</f>
        <v>0.86263846705120617</v>
      </c>
      <c r="X444" s="24">
        <f ca="1">SQRT(Inputs!$B$38)*M444+SQRT(1-Inputs!$B$38)*_xlfn.NORM.S.INV(RAND())</f>
        <v>0.66440871921024125</v>
      </c>
      <c r="Y444" s="24">
        <f ca="1">SQRT(Inputs!$B$38)*C444+SQRT(1-Inputs!$B$38)*_xlfn.NORM.S.INV(RAND())</f>
        <v>-1.1057183361359206</v>
      </c>
      <c r="Z444" s="24">
        <f ca="1">SQRT(Inputs!$B$38)*D444+SQRT(1-Inputs!$B$38)*_xlfn.NORM.S.INV(RAND())</f>
        <v>0.95686247269661973</v>
      </c>
      <c r="AA444" s="24">
        <f ca="1">SQRT(Inputs!$B$38)*E444+SQRT(1-Inputs!$B$38)*_xlfn.NORM.S.INV(RAND())</f>
        <v>-1.4114982326397056</v>
      </c>
      <c r="AB444" s="24">
        <f ca="1">SQRT(Inputs!$B$38)*F444+SQRT(1-Inputs!$B$38)*_xlfn.NORM.S.INV(RAND())</f>
        <v>1.3555511056005822</v>
      </c>
      <c r="AC444" s="24">
        <f ca="1">SQRT(Inputs!$B$38)*G444+SQRT(1-Inputs!$B$38)*_xlfn.NORM.S.INV(RAND())</f>
        <v>0.4880537810234658</v>
      </c>
      <c r="AD444" s="24">
        <f ca="1">SQRT(Inputs!$B$38)*H444+SQRT(1-Inputs!$B$38)*_xlfn.NORM.S.INV(RAND())</f>
        <v>-1.2942985900394479</v>
      </c>
      <c r="AE444" s="24">
        <f ca="1">SQRT(Inputs!$B$38)*I444+SQRT(1-Inputs!$B$38)*_xlfn.NORM.S.INV(RAND())</f>
        <v>0.87284601108307702</v>
      </c>
      <c r="AF444" s="24">
        <f ca="1">SQRT(Inputs!$B$38)*J444+SQRT(1-Inputs!$B$38)*_xlfn.NORM.S.INV(RAND())</f>
        <v>-0.50937693960471175</v>
      </c>
      <c r="AG444" s="24">
        <f ca="1">SQRT(Inputs!$B$38)*K444+SQRT(1-Inputs!$B$38)*_xlfn.NORM.S.INV(RAND())</f>
        <v>1.2795482384615269</v>
      </c>
      <c r="AH444" s="24">
        <f ca="1">SQRT(Inputs!$B$38)*L444+SQRT(1-Inputs!$B$38)*_xlfn.NORM.S.INV(RAND())</f>
        <v>0.59688924650961628</v>
      </c>
      <c r="AI444" s="24">
        <f ca="1">SQRT(Inputs!$B$38)*M444+SQRT(1-Inputs!$B$38)*_xlfn.NORM.S.INV(RAND())</f>
        <v>0.36423032365334868</v>
      </c>
      <c r="AJ444" s="24">
        <f ca="1">SQRT(Inputs!$B$38)*C444+SQRT(1-Inputs!$B$38)*_xlfn.NORM.S.INV(RAND())</f>
        <v>-0.14017267261881861</v>
      </c>
      <c r="AK444" s="24">
        <f ca="1">SQRT(Inputs!$B$38)*D444+SQRT(1-Inputs!$B$38)*_xlfn.NORM.S.INV(RAND())</f>
        <v>0.90270914768354582</v>
      </c>
      <c r="AL444" s="24">
        <f ca="1">SQRT(Inputs!$B$38)*E444+SQRT(1-Inputs!$B$38)*_xlfn.NORM.S.INV(RAND())</f>
        <v>-2.1784252042941192</v>
      </c>
      <c r="AM444" s="24">
        <f ca="1">SQRT(Inputs!$B$38)*F444+SQRT(1-Inputs!$B$38)*_xlfn.NORM.S.INV(RAND())</f>
        <v>0.24820510352367198</v>
      </c>
      <c r="AN444" s="24">
        <f ca="1">SQRT(Inputs!$B$38)*G444+SQRT(1-Inputs!$B$38)*_xlfn.NORM.S.INV(RAND())</f>
        <v>-0.73213481534380875</v>
      </c>
      <c r="AO444" s="24">
        <f ca="1">SQRT(Inputs!$B$38)*H444+SQRT(1-Inputs!$B$38)*_xlfn.NORM.S.INV(RAND())</f>
        <v>-0.37744576629345961</v>
      </c>
      <c r="AP444" s="24">
        <f ca="1">SQRT(Inputs!$B$38)*I444+SQRT(1-Inputs!$B$38)*_xlfn.NORM.S.INV(RAND())</f>
        <v>0.99588014335224306</v>
      </c>
      <c r="AQ444" s="24">
        <f ca="1">SQRT(Inputs!$B$38)*J444+SQRT(1-Inputs!$B$38)*_xlfn.NORM.S.INV(RAND())</f>
        <v>1.4813473803756385</v>
      </c>
      <c r="AR444" s="24">
        <f ca="1">SQRT(Inputs!$B$38)*K444+SQRT(1-Inputs!$B$38)*_xlfn.NORM.S.INV(RAND())</f>
        <v>-0.39595011755444387</v>
      </c>
      <c r="AS444" s="24">
        <f ca="1">SQRT(Inputs!$B$38)*L444+SQRT(1-Inputs!$B$38)*_xlfn.NORM.S.INV(RAND())</f>
        <v>0.12330428706293689</v>
      </c>
      <c r="AT444" s="24">
        <f ca="1">SQRT(Inputs!$B$38)*M444+SQRT(1-Inputs!$B$38)*_xlfn.NORM.S.INV(RAND())</f>
        <v>0.69560056852125851</v>
      </c>
      <c r="AU444" s="15">
        <f ca="1">Inputs!$B$6*EXP($B$8-0.5*C$5^2+C$5*N444)</f>
        <v>5067.2314580368929</v>
      </c>
      <c r="AV444" s="15">
        <f t="shared" ca="1" si="219"/>
        <v>8815.9318191503044</v>
      </c>
      <c r="AW444" s="15">
        <f t="shared" ca="1" si="220"/>
        <v>10544.812658561674</v>
      </c>
      <c r="AX444" s="15">
        <f t="shared" ca="1" si="221"/>
        <v>15343.729475208145</v>
      </c>
      <c r="AY444" s="15">
        <f t="shared" ca="1" si="222"/>
        <v>18257.605415262231</v>
      </c>
      <c r="AZ444" s="15">
        <f t="shared" ca="1" si="223"/>
        <v>23366.444354137839</v>
      </c>
      <c r="BA444" s="15">
        <f t="shared" ca="1" si="224"/>
        <v>32110.209660928849</v>
      </c>
      <c r="BB444" s="15">
        <f t="shared" ca="1" si="225"/>
        <v>41205.954674778382</v>
      </c>
      <c r="BC444" s="15">
        <f t="shared" ca="1" si="226"/>
        <v>53507.543718214081</v>
      </c>
      <c r="BD444" s="15">
        <f t="shared" ca="1" si="227"/>
        <v>71060.106841895831</v>
      </c>
      <c r="BE444" s="15">
        <f t="shared" ca="1" si="228"/>
        <v>92507.056234532909</v>
      </c>
      <c r="BF444" s="15">
        <f ca="1">Inputs!$B$13*EXP($B$9-0.5*C$6^2+C$6*Y444)</f>
        <v>11108.469616184408</v>
      </c>
      <c r="BG444" s="15">
        <f t="shared" ca="1" si="229"/>
        <v>16089.650631151942</v>
      </c>
      <c r="BH444" s="15">
        <f t="shared" ca="1" si="230"/>
        <v>15555.389330597589</v>
      </c>
      <c r="BI444" s="15">
        <f t="shared" ca="1" si="231"/>
        <v>23460.072744297668</v>
      </c>
      <c r="BJ444" s="15">
        <f t="shared" ca="1" si="232"/>
        <v>30856.715862984383</v>
      </c>
      <c r="BK444" s="15">
        <f t="shared" ca="1" si="233"/>
        <v>31752.437829265164</v>
      </c>
      <c r="BL444" s="15">
        <f t="shared" ca="1" si="234"/>
        <v>43675.125188751423</v>
      </c>
      <c r="BM444" s="15">
        <f t="shared" ca="1" si="235"/>
        <v>50394.219821076171</v>
      </c>
      <c r="BN444" s="15">
        <f t="shared" ca="1" si="236"/>
        <v>72249.442353259365</v>
      </c>
      <c r="BO444" s="15">
        <f t="shared" ca="1" si="237"/>
        <v>95282.287226269676</v>
      </c>
      <c r="BP444" s="15">
        <f t="shared" ca="1" si="238"/>
        <v>122215.3367083854</v>
      </c>
      <c r="BQ444" s="15">
        <f ca="1">Inputs!$B$20*EXP($B$10-0.5*C$7^2+C$7*AJ444)</f>
        <v>4081.4674233890341</v>
      </c>
      <c r="BR444" s="15">
        <f t="shared" ca="1" si="239"/>
        <v>7376.6564942137165</v>
      </c>
      <c r="BS444" s="15">
        <f t="shared" ca="1" si="240"/>
        <v>5403.4504705336085</v>
      </c>
      <c r="BT444" s="15">
        <f t="shared" ca="1" si="241"/>
        <v>7951.42274765204</v>
      </c>
      <c r="BU444" s="15">
        <f t="shared" ca="1" si="242"/>
        <v>9230.670222617875</v>
      </c>
      <c r="BV444" s="15">
        <f t="shared" ca="1" si="243"/>
        <v>11795.569629048767</v>
      </c>
      <c r="BW444" s="15">
        <f t="shared" ca="1" si="244"/>
        <v>20322.194868099054</v>
      </c>
      <c r="BX444" s="15">
        <f t="shared" ca="1" si="245"/>
        <v>38252.18071071423</v>
      </c>
      <c r="BY444" s="15">
        <f t="shared" ca="1" si="246"/>
        <v>49687.480514553921</v>
      </c>
      <c r="BZ444" s="15">
        <f t="shared" ca="1" si="247"/>
        <v>71316.884740681518</v>
      </c>
      <c r="CA444" s="15">
        <f t="shared" ca="1" si="248"/>
        <v>113359.38241365406</v>
      </c>
      <c r="CB444" s="15">
        <f ca="1">(AU444*DCF!C$10-DCF!C$5*MAX(AU444*DCF!C$10,0)-MAX(AU444-Inputs!$B$6,0)/Inputs!$B$10)*DCF!C$6</f>
        <v>1042.3256916470125</v>
      </c>
      <c r="CC444" s="15">
        <f ca="1">(AV444*DCF!D$10-DCF!D$5*MAX(AV444*DCF!D$10,0)-MAX(AV444-AU444,0)/Inputs!$B$10)*DCF!D$6</f>
        <v>1234.8011823409317</v>
      </c>
      <c r="CD444" s="15">
        <f ca="1">(AW444*DCF!E$10-DCF!E$5*MAX(AW444*DCF!E$10,0)-MAX(AW444-AV444,0)/Inputs!$B$10)*DCF!E$6</f>
        <v>2045.2138226809043</v>
      </c>
      <c r="CE444" s="15">
        <f ca="1">(AX444*DCF!F$10-DCF!F$5*MAX(AX444*DCF!F$10,0)-MAX(AX444-AW444,0)/Inputs!$B$10)*DCF!F$6</f>
        <v>2350.9760809512568</v>
      </c>
      <c r="CF444" s="15">
        <f ca="1">(AY444*DCF!G$10-DCF!G$5*MAX(AY444*DCF!G$10,0)-MAX(AY444-AX444,0)/Inputs!$B$10)*DCF!G$6</f>
        <v>3201.6969419448783</v>
      </c>
      <c r="CG444" s="15">
        <f ca="1">(AZ444*DCF!H$10-DCF!H$5*MAX(AZ444*DCF!H$10,0)-MAX(AZ444-AY444,0)/Inputs!$B$10)*DCF!H$6</f>
        <v>3629.4459900386573</v>
      </c>
      <c r="CH444" s="15">
        <f ca="1">(BA444*DCF!I$10-DCF!I$5*MAX(BA444*DCF!I$10,0)-MAX(BA444-AZ444,0)/Inputs!$B$10)*DCF!I$6</f>
        <v>4431.0800568775039</v>
      </c>
      <c r="CI444" s="15">
        <f ca="1">(BB444*DCF!J$10-DCF!J$5*MAX(BB444*DCF!J$10,0)-MAX(BB444-BA444,0)/Inputs!$B$10)*DCF!J$6</f>
        <v>5692.7271623699016</v>
      </c>
      <c r="CJ444" s="15">
        <f ca="1">(BC444*DCF!K$10-DCF!K$5*MAX(BC444*DCF!K$10,0)-MAX(BC444-BB444,0)/Inputs!$B$10)*DCF!K$6</f>
        <v>6891.8200010475539</v>
      </c>
      <c r="CK444" s="15">
        <f ca="1">(BD444*DCF!L$10-DCF!L$5*MAX(BD444*DCF!L$10,0)-MAX(BD444-BC444,0)/Inputs!$B$10)*DCF!L$6</f>
        <v>8447.3847757606272</v>
      </c>
      <c r="CL444" s="15">
        <f ca="1">(BE444*DCF!M$10-DCF!M$5*MAX(BE444*DCF!M$10,0)-MAX(BE444-BD444,0)/Inputs!$B$10)*DCF!M$6</f>
        <v>10491.874861650107</v>
      </c>
      <c r="CM444" s="15">
        <f ca="1">(BF444*DCF!C$28-DCF!C$5*MAX(BF444*DCF!C$28,0)-MAX(BF444-Inputs!$B$13,0)/Inputs!$B$17)*DCF!C$6</f>
        <v>3390.2320760939183</v>
      </c>
      <c r="CN444" s="15">
        <f ca="1">(BG444*DCF!D$28-DCF!D$5*MAX(BG444*DCF!D$28,0)-MAX(BG444-BF444,0)/Inputs!$B$17)*DCF!D$6</f>
        <v>3676.0589037603459</v>
      </c>
      <c r="CO444" s="15">
        <f ca="1">(BH444*DCF!E$28-DCF!E$5*MAX(BH444*DCF!E$28,0)-MAX(BH444-BG444,0)/Inputs!$B$17)*DCF!E$6</f>
        <v>4405.5632445855736</v>
      </c>
      <c r="CP444" s="15">
        <f ca="1">(BI444*DCF!F$28-DCF!F$5*MAX(BI444*DCF!F$28,0)-MAX(BI444-BH444,0)/Inputs!$B$17)*DCF!F$6</f>
        <v>4929.6192330104523</v>
      </c>
      <c r="CQ444" s="15">
        <f ca="1">(BJ444*DCF!G$28-DCF!G$5*MAX(BJ444*DCF!G$28,0)-MAX(BJ444-BI444,0)/Inputs!$B$17)*DCF!G$6</f>
        <v>6761.9667372288113</v>
      </c>
      <c r="CR444" s="15">
        <f ca="1">(BK444*DCF!H$28-DCF!H$5*MAX(BK444*DCF!H$28,0)-MAX(BK444-BJ444,0)/Inputs!$B$17)*DCF!H$6</f>
        <v>7713.5581347719899</v>
      </c>
      <c r="CS444" s="15">
        <f ca="1">(BL444*DCF!I$28-DCF!I$5*MAX(BL444*DCF!I$28,0)-MAX(BL444-BK444,0)/Inputs!$B$17)*DCF!I$6</f>
        <v>8559.0671811391039</v>
      </c>
      <c r="CT444" s="15">
        <f ca="1">(BM444*DCF!J$28-DCF!J$5*MAX(BM444*DCF!J$28,0)-MAX(BM444-BL444,0)/Inputs!$B$17)*DCF!J$6</f>
        <v>10351.197506882245</v>
      </c>
      <c r="CU444" s="15">
        <f ca="1">(BN444*DCF!K$28-DCF!K$5*MAX(BN444*DCF!K$28,0)-MAX(BN444-BM444,0)/Inputs!$B$17)*DCF!K$6</f>
        <v>12580.897168618387</v>
      </c>
      <c r="CV444" s="15">
        <f ca="1">(BO444*DCF!L$28-DCF!L$5*MAX(BO444*DCF!L$28,0)-MAX(BO444-BN444,0)/Inputs!$B$17)*DCF!L$6</f>
        <v>16404.611460485292</v>
      </c>
      <c r="CW444" s="15">
        <f ca="1">(BP444*DCF!M$28-DCF!M$5*MAX(BP444*DCF!M$28,0)-MAX(BP444-BO444,0)/Inputs!$B$17)*DCF!M$6</f>
        <v>20179.62586065798</v>
      </c>
      <c r="CX444" s="15">
        <f ca="1">(BQ444*DCF!C$46-DCF!C$5*MAX(BQ444*DCF!C$46,0)-MAX(BQ444-Inputs!$B$20,0)/Inputs!$B$24)*DCF!C$6</f>
        <v>-1349.2845889531413</v>
      </c>
      <c r="CY444" s="15">
        <f ca="1">(BR444*DCF!D$46-DCF!D$5*MAX(BR444*DCF!D$46,0)-MAX(BR444-BQ444,0)/Inputs!$B$24)*DCF!D$6</f>
        <v>-2665.0530616772903</v>
      </c>
      <c r="CZ444" s="15">
        <f ca="1">(BS444*DCF!E$46-DCF!E$5*MAX(BS444*DCF!E$46,0)-MAX(BS444-BR444,0)/Inputs!$B$24)*DCF!E$6</f>
        <v>-638.96742625371985</v>
      </c>
      <c r="DA444" s="15">
        <f ca="1">(BT444*DCF!F$46-DCF!F$5*MAX(BT444*DCF!F$46,0)-MAX(BT444-BS444,0)/Inputs!$B$24)*DCF!F$6</f>
        <v>-1506.8701308604777</v>
      </c>
      <c r="DB444" s="15">
        <f ca="1">(BU444*DCF!G$46-DCF!G$5*MAX(BU444*DCF!G$46,0)-MAX(BU444-BT444,0)/Inputs!$B$24)*DCF!G$6</f>
        <v>-740.81508444589679</v>
      </c>
      <c r="DC444" s="15">
        <f ca="1">(BV444*DCF!H$46-DCF!H$5*MAX(BV444*DCF!H$46,0)-MAX(BV444-BU444,0)/Inputs!$B$24)*DCF!H$6</f>
        <v>-797.02677514899915</v>
      </c>
      <c r="DD444" s="15">
        <f ca="1">(BW444*DCF!I$46-DCF!I$5*MAX(BW444*DCF!I$46,0)-MAX(BW444-BV444,0)/Inputs!$B$24)*DCF!I$6</f>
        <v>-1978.3152821983842</v>
      </c>
      <c r="DE444" s="15">
        <f ca="1">(BX444*DCF!J$46-DCF!J$5*MAX(BX444*DCF!J$46,0)-MAX(BX444-BW444,0)/Inputs!$B$24)*DCF!J$6</f>
        <v>-3150.1661411817536</v>
      </c>
      <c r="DF444" s="15">
        <f ca="1">(BY444*DCF!K$46-DCF!K$5*MAX(BY444*DCF!K$46,0)-MAX(BY444-BX444,0)/Inputs!$B$24)*DCF!K$6</f>
        <v>36.970704217963124</v>
      </c>
      <c r="DG444" s="15">
        <f ca="1">(BZ444*DCF!L$46-DCF!L$5*MAX(BZ444*DCF!L$46,0)-MAX(BZ444-BY444,0)/Inputs!$B$24)*DCF!L$6</f>
        <v>35.000613649386715</v>
      </c>
      <c r="DH444" s="15">
        <f ca="1">(CA444*DCF!M$46-DCF!M$5*MAX(CA444*DCF!M$46,0)-MAX(CA444-BZ444,0)/Inputs!$B$24)*DCF!M$6</f>
        <v>97.685842973985601</v>
      </c>
      <c r="DI444" s="15">
        <f ca="1">SUM(CB444:CL444)+BE444*DCF!M$10*(1+Inputs!$B$30)*(1-Inputs!$B$33)*(1-Inputs!$B$30/Inputs!$B$31)/(Inputs!$B$29-Inputs!$B$30)*DCF!M$6</f>
        <v>306907.70734719327</v>
      </c>
      <c r="DJ444" s="15">
        <f ca="1">SUM(CM444:CW444)+BP444*DCF!M$28*(1+Inputs!$B$30)*(1-Inputs!$B$33)*(1-Inputs!$B$30/Inputs!$B$31)/(Inputs!$B$29-Inputs!$B$30)*DCF!M$6</f>
        <v>552454.92842717387</v>
      </c>
      <c r="DK444" s="15">
        <f ca="1">SUM(CX444:DH444)+CA444*DCF!M$46*(1+Inputs!$B$30)*(1-Inputs!$B$33)*(1-Inputs!$B$30/Inputs!$B$31)/(Inputs!$B$29-Inputs!$B$30)*DCF!M$6</f>
        <v>162610.19215892476</v>
      </c>
      <c r="DM444" s="15">
        <f ca="1">DI444+DJ444+DK444+Inputs!$B$34+Inputs!$B$36-Inputs!$B$35</f>
        <v>1098823.8279332919</v>
      </c>
    </row>
    <row r="445" spans="1:117" x14ac:dyDescent="0.75">
      <c r="A445" s="11">
        <v>432</v>
      </c>
      <c r="C445" s="24">
        <f t="shared" ca="1" si="253"/>
        <v>0.82282286548118566</v>
      </c>
      <c r="D445" s="24">
        <f t="shared" ca="1" si="253"/>
        <v>-0.30786102689037587</v>
      </c>
      <c r="E445" s="24">
        <f t="shared" ca="1" si="253"/>
        <v>1.0022858975099342</v>
      </c>
      <c r="F445" s="24">
        <f t="shared" ca="1" si="253"/>
        <v>1.4820632990897842</v>
      </c>
      <c r="G445" s="24">
        <f t="shared" ca="1" si="253"/>
        <v>-2.1110761266740923</v>
      </c>
      <c r="H445" s="24">
        <f t="shared" ca="1" si="253"/>
        <v>-0.69453895665568732</v>
      </c>
      <c r="I445" s="24">
        <f t="shared" ca="1" si="253"/>
        <v>-1.9609658508570559E-2</v>
      </c>
      <c r="J445" s="24">
        <f t="shared" ca="1" si="253"/>
        <v>-0.38898696022718388</v>
      </c>
      <c r="K445" s="24">
        <f t="shared" ca="1" si="253"/>
        <v>-0.56473815177114017</v>
      </c>
      <c r="L445" s="24">
        <f t="shared" ca="1" si="253"/>
        <v>-1.2860756464380929</v>
      </c>
      <c r="M445" s="24">
        <f t="shared" ca="1" si="253"/>
        <v>0.13238119143987687</v>
      </c>
      <c r="N445" s="24">
        <f ca="1">SQRT(Inputs!$B$38)*C445+SQRT(1-Inputs!$B$38)*_xlfn.NORM.S.INV(RAND())</f>
        <v>2.5739845745597583</v>
      </c>
      <c r="O445" s="24">
        <f ca="1">SQRT(Inputs!$B$38)*D445+SQRT(1-Inputs!$B$38)*_xlfn.NORM.S.INV(RAND())</f>
        <v>0.68900506881906531</v>
      </c>
      <c r="P445" s="24">
        <f ca="1">SQRT(Inputs!$B$38)*E445+SQRT(1-Inputs!$B$38)*_xlfn.NORM.S.INV(RAND())</f>
        <v>-0.11960749033432305</v>
      </c>
      <c r="Q445" s="24">
        <f ca="1">SQRT(Inputs!$B$38)*F445+SQRT(1-Inputs!$B$38)*_xlfn.NORM.S.INV(RAND())</f>
        <v>1.2273958868935848</v>
      </c>
      <c r="R445" s="24">
        <f ca="1">SQRT(Inputs!$B$38)*G445+SQRT(1-Inputs!$B$38)*_xlfn.NORM.S.INV(RAND())</f>
        <v>-1.1802548688819541</v>
      </c>
      <c r="S445" s="24">
        <f ca="1">SQRT(Inputs!$B$38)*H445+SQRT(1-Inputs!$B$38)*_xlfn.NORM.S.INV(RAND())</f>
        <v>-0.19043463780814673</v>
      </c>
      <c r="T445" s="24">
        <f ca="1">SQRT(Inputs!$B$38)*I445+SQRT(1-Inputs!$B$38)*_xlfn.NORM.S.INV(RAND())</f>
        <v>-0.83112375937824223</v>
      </c>
      <c r="U445" s="24">
        <f ca="1">SQRT(Inputs!$B$38)*J445+SQRT(1-Inputs!$B$38)*_xlfn.NORM.S.INV(RAND())</f>
        <v>-2.4309107754029236</v>
      </c>
      <c r="V445" s="24">
        <f ca="1">SQRT(Inputs!$B$38)*K445+SQRT(1-Inputs!$B$38)*_xlfn.NORM.S.INV(RAND())</f>
        <v>0.19936495436377216</v>
      </c>
      <c r="W445" s="24">
        <f ca="1">SQRT(Inputs!$B$38)*L445+SQRT(1-Inputs!$B$38)*_xlfn.NORM.S.INV(RAND())</f>
        <v>-0.15829202373157003</v>
      </c>
      <c r="X445" s="24">
        <f ca="1">SQRT(Inputs!$B$38)*M445+SQRT(1-Inputs!$B$38)*_xlfn.NORM.S.INV(RAND())</f>
        <v>0.28607835799938264</v>
      </c>
      <c r="Y445" s="24">
        <f ca="1">SQRT(Inputs!$B$38)*C445+SQRT(1-Inputs!$B$38)*_xlfn.NORM.S.INV(RAND())</f>
        <v>1.1331700819561361</v>
      </c>
      <c r="Z445" s="24">
        <f ca="1">SQRT(Inputs!$B$38)*D445+SQRT(1-Inputs!$B$38)*_xlfn.NORM.S.INV(RAND())</f>
        <v>-1.8186928262165197E-2</v>
      </c>
      <c r="AA445" s="24">
        <f ca="1">SQRT(Inputs!$B$38)*E445+SQRT(1-Inputs!$B$38)*_xlfn.NORM.S.INV(RAND())</f>
        <v>0.89397062511836167</v>
      </c>
      <c r="AB445" s="24">
        <f ca="1">SQRT(Inputs!$B$38)*F445+SQRT(1-Inputs!$B$38)*_xlfn.NORM.S.INV(RAND())</f>
        <v>1.2585016472194628</v>
      </c>
      <c r="AC445" s="24">
        <f ca="1">SQRT(Inputs!$B$38)*G445+SQRT(1-Inputs!$B$38)*_xlfn.NORM.S.INV(RAND())</f>
        <v>-2.048582018250837</v>
      </c>
      <c r="AD445" s="24">
        <f ca="1">SQRT(Inputs!$B$38)*H445+SQRT(1-Inputs!$B$38)*_xlfn.NORM.S.INV(RAND())</f>
        <v>-1.9823058267988658</v>
      </c>
      <c r="AE445" s="24">
        <f ca="1">SQRT(Inputs!$B$38)*I445+SQRT(1-Inputs!$B$38)*_xlfn.NORM.S.INV(RAND())</f>
        <v>-1.2863763087349631</v>
      </c>
      <c r="AF445" s="24">
        <f ca="1">SQRT(Inputs!$B$38)*J445+SQRT(1-Inputs!$B$38)*_xlfn.NORM.S.INV(RAND())</f>
        <v>-1.4403317764475223</v>
      </c>
      <c r="AG445" s="24">
        <f ca="1">SQRT(Inputs!$B$38)*K445+SQRT(1-Inputs!$B$38)*_xlfn.NORM.S.INV(RAND())</f>
        <v>-2.7720402891445115</v>
      </c>
      <c r="AH445" s="24">
        <f ca="1">SQRT(Inputs!$B$38)*L445+SQRT(1-Inputs!$B$38)*_xlfn.NORM.S.INV(RAND())</f>
        <v>-0.57665327712465453</v>
      </c>
      <c r="AI445" s="24">
        <f ca="1">SQRT(Inputs!$B$38)*M445+SQRT(1-Inputs!$B$38)*_xlfn.NORM.S.INV(RAND())</f>
        <v>0.77935019944667883</v>
      </c>
      <c r="AJ445" s="24">
        <f ca="1">SQRT(Inputs!$B$38)*C445+SQRT(1-Inputs!$B$38)*_xlfn.NORM.S.INV(RAND())</f>
        <v>2.2148869816316541</v>
      </c>
      <c r="AK445" s="24">
        <f ca="1">SQRT(Inputs!$B$38)*D445+SQRT(1-Inputs!$B$38)*_xlfn.NORM.S.INV(RAND())</f>
        <v>1.148461025887741</v>
      </c>
      <c r="AL445" s="24">
        <f ca="1">SQRT(Inputs!$B$38)*E445+SQRT(1-Inputs!$B$38)*_xlfn.NORM.S.INV(RAND())</f>
        <v>0.96317246387071598</v>
      </c>
      <c r="AM445" s="24">
        <f ca="1">SQRT(Inputs!$B$38)*F445+SQRT(1-Inputs!$B$38)*_xlfn.NORM.S.INV(RAND())</f>
        <v>1.1835911266306149</v>
      </c>
      <c r="AN445" s="24">
        <f ca="1">SQRT(Inputs!$B$38)*G445+SQRT(1-Inputs!$B$38)*_xlfn.NORM.S.INV(RAND())</f>
        <v>-1.9644078396332718</v>
      </c>
      <c r="AO445" s="24">
        <f ca="1">SQRT(Inputs!$B$38)*H445+SQRT(1-Inputs!$B$38)*_xlfn.NORM.S.INV(RAND())</f>
        <v>0.91989393406921938</v>
      </c>
      <c r="AP445" s="24">
        <f ca="1">SQRT(Inputs!$B$38)*I445+SQRT(1-Inputs!$B$38)*_xlfn.NORM.S.INV(RAND())</f>
        <v>-1.1312160963923592</v>
      </c>
      <c r="AQ445" s="24">
        <f ca="1">SQRT(Inputs!$B$38)*J445+SQRT(1-Inputs!$B$38)*_xlfn.NORM.S.INV(RAND())</f>
        <v>0.95276642406729795</v>
      </c>
      <c r="AR445" s="24">
        <f ca="1">SQRT(Inputs!$B$38)*K445+SQRT(1-Inputs!$B$38)*_xlfn.NORM.S.INV(RAND())</f>
        <v>-0.64271572919603237</v>
      </c>
      <c r="AS445" s="24">
        <f ca="1">SQRT(Inputs!$B$38)*L445+SQRT(1-Inputs!$B$38)*_xlfn.NORM.S.INV(RAND())</f>
        <v>-0.972477062310108</v>
      </c>
      <c r="AT445" s="24">
        <f ca="1">SQRT(Inputs!$B$38)*M445+SQRT(1-Inputs!$B$38)*_xlfn.NORM.S.INV(RAND())</f>
        <v>1.1216429941285739</v>
      </c>
      <c r="AU445" s="15">
        <f ca="1">Inputs!$B$6*EXP($B$8-0.5*C$5^2+C$5*N445)</f>
        <v>7527.1458749172098</v>
      </c>
      <c r="AV445" s="15">
        <f t="shared" ca="1" si="219"/>
        <v>10139.154524011417</v>
      </c>
      <c r="AW445" s="15">
        <f t="shared" ca="1" si="220"/>
        <v>12165.054300064889</v>
      </c>
      <c r="AX445" s="15">
        <f t="shared" ca="1" si="221"/>
        <v>17313.690307568377</v>
      </c>
      <c r="AY445" s="15">
        <f t="shared" ca="1" si="222"/>
        <v>18434.619128991377</v>
      </c>
      <c r="AZ445" s="15">
        <f t="shared" ca="1" si="223"/>
        <v>22078.157310237711</v>
      </c>
      <c r="BA445" s="15">
        <f t="shared" ca="1" si="224"/>
        <v>24767.166969199552</v>
      </c>
      <c r="BB445" s="15">
        <f t="shared" ca="1" si="225"/>
        <v>23767.993465944222</v>
      </c>
      <c r="BC445" s="15">
        <f t="shared" ca="1" si="226"/>
        <v>29675.376191820313</v>
      </c>
      <c r="BD445" s="15">
        <f t="shared" ca="1" si="227"/>
        <v>35820.839486098776</v>
      </c>
      <c r="BE445" s="15">
        <f t="shared" ca="1" si="228"/>
        <v>45052.578323233305</v>
      </c>
      <c r="BF445" s="15">
        <f ca="1">Inputs!$B$13*EXP($B$9-0.5*C$6^2+C$6*Y445)</f>
        <v>17314.811715500909</v>
      </c>
      <c r="BG445" s="15">
        <f t="shared" ca="1" si="229"/>
        <v>21033.036032202017</v>
      </c>
      <c r="BH445" s="15">
        <f t="shared" ca="1" si="230"/>
        <v>29805.839183200955</v>
      </c>
      <c r="BI445" s="15">
        <f t="shared" ca="1" si="231"/>
        <v>44285.588273632275</v>
      </c>
      <c r="BJ445" s="15">
        <f t="shared" ca="1" si="232"/>
        <v>40409.667891447876</v>
      </c>
      <c r="BK445" s="15">
        <f t="shared" ca="1" si="233"/>
        <v>37864.59720564411</v>
      </c>
      <c r="BL445" s="15">
        <f t="shared" ca="1" si="234"/>
        <v>39370.178176242232</v>
      </c>
      <c r="BM445" s="15">
        <f t="shared" ca="1" si="235"/>
        <v>40465.75748058789</v>
      </c>
      <c r="BN445" s="15">
        <f t="shared" ca="1" si="236"/>
        <v>35700.997378709209</v>
      </c>
      <c r="BO445" s="15">
        <f t="shared" ca="1" si="237"/>
        <v>41078.509027431573</v>
      </c>
      <c r="BP445" s="15">
        <f t="shared" ca="1" si="238"/>
        <v>55227.293722885363</v>
      </c>
      <c r="BQ445" s="15">
        <f ca="1">Inputs!$B$20*EXP($B$10-0.5*C$7^2+C$7*AJ445)</f>
        <v>9409.8355330397881</v>
      </c>
      <c r="BR445" s="15">
        <f t="shared" ca="1" si="239"/>
        <v>18387.392874283581</v>
      </c>
      <c r="BS445" s="15">
        <f t="shared" ca="1" si="240"/>
        <v>33203.606127700325</v>
      </c>
      <c r="BT445" s="15">
        <f t="shared" ca="1" si="241"/>
        <v>62449.207671415228</v>
      </c>
      <c r="BU445" s="15">
        <f t="shared" ca="1" si="242"/>
        <v>53804.731118692856</v>
      </c>
      <c r="BV445" s="15">
        <f t="shared" ca="1" si="243"/>
        <v>92097.012571954445</v>
      </c>
      <c r="BW445" s="15">
        <f t="shared" ca="1" si="244"/>
        <v>101152.96008923191</v>
      </c>
      <c r="BX445" s="15">
        <f t="shared" ca="1" si="245"/>
        <v>171255.04886055895</v>
      </c>
      <c r="BY445" s="15">
        <f t="shared" ca="1" si="246"/>
        <v>212192.53078215985</v>
      </c>
      <c r="BZ445" s="15">
        <f t="shared" ca="1" si="247"/>
        <v>248994.91290184966</v>
      </c>
      <c r="CA445" s="15">
        <f t="shared" ca="1" si="248"/>
        <v>426908.8724188839</v>
      </c>
      <c r="CB445" s="15">
        <f ca="1">(AU445*DCF!C$10-DCF!C$5*MAX(AU445*DCF!C$10,0)-MAX(AU445-Inputs!$B$6,0)/Inputs!$B$10)*DCF!C$6</f>
        <v>1024.7860633974858</v>
      </c>
      <c r="CC445" s="15">
        <f ca="1">(AV445*DCF!D$10-DCF!D$5*MAX(AV445*DCF!D$10,0)-MAX(AV445-AU445,0)/Inputs!$B$10)*DCF!D$6</f>
        <v>1834.4802767516755</v>
      </c>
      <c r="CD445" s="15">
        <f ca="1">(AW445*DCF!E$10-DCF!E$5*MAX(AW445*DCF!E$10,0)-MAX(AW445-AV445,0)/Inputs!$B$10)*DCF!E$6</f>
        <v>2352.400861043619</v>
      </c>
      <c r="CE445" s="15">
        <f ca="1">(AX445*DCF!F$10-DCF!F$5*MAX(AX445*DCF!F$10,0)-MAX(AX445-AW445,0)/Inputs!$B$10)*DCF!F$6</f>
        <v>2708.2474981002342</v>
      </c>
      <c r="CF445" s="15">
        <f ca="1">(AY445*DCF!G$10-DCF!G$5*MAX(AY445*DCF!G$10,0)-MAX(AY445-AX445,0)/Inputs!$B$10)*DCF!G$6</f>
        <v>3582.8042414997481</v>
      </c>
      <c r="CG445" s="15">
        <f ca="1">(AZ445*DCF!H$10-DCF!H$5*MAX(AZ445*DCF!H$10,0)-MAX(AZ445-AY445,0)/Inputs!$B$10)*DCF!H$6</f>
        <v>3639.5145549070435</v>
      </c>
      <c r="CH445" s="15">
        <f ca="1">(BA445*DCF!I$10-DCF!I$5*MAX(BA445*DCF!I$10,0)-MAX(BA445-AZ445,0)/Inputs!$B$10)*DCF!I$6</f>
        <v>4082.966097813538</v>
      </c>
      <c r="CI445" s="15">
        <f ca="1">(BB445*DCF!J$10-DCF!J$5*MAX(BB445*DCF!J$10,0)-MAX(BB445-BA445,0)/Inputs!$B$10)*DCF!J$6</f>
        <v>4078.6428282101397</v>
      </c>
      <c r="CJ445" s="15">
        <f ca="1">(BC445*DCF!K$10-DCF!K$5*MAX(BC445*DCF!K$10,0)-MAX(BC445-BB445,0)/Inputs!$B$10)*DCF!K$6</f>
        <v>3950.3153228649458</v>
      </c>
      <c r="CK445" s="15">
        <f ca="1">(BD445*DCF!L$10-DCF!L$5*MAX(BD445*DCF!L$10,0)-MAX(BD445-BC445,0)/Inputs!$B$10)*DCF!L$6</f>
        <v>4607.7558547415765</v>
      </c>
      <c r="CL445" s="15">
        <f ca="1">(BE445*DCF!M$10-DCF!M$5*MAX(BE445*DCF!M$10,0)-MAX(BE445-BD445,0)/Inputs!$B$10)*DCF!M$6</f>
        <v>5254.671669185087</v>
      </c>
      <c r="CM445" s="15">
        <f ca="1">(BF445*DCF!C$28-DCF!C$5*MAX(BF445*DCF!C$28,0)-MAX(BF445-Inputs!$B$13,0)/Inputs!$B$17)*DCF!C$6</f>
        <v>3915.3573487545759</v>
      </c>
      <c r="CN445" s="15">
        <f ca="1">(BG445*DCF!D$28-DCF!D$5*MAX(BG445*DCF!D$28,0)-MAX(BG445-BF445,0)/Inputs!$B$17)*DCF!D$6</f>
        <v>5401.4464875020376</v>
      </c>
      <c r="CO445" s="15">
        <f ca="1">(BH445*DCF!E$28-DCF!E$5*MAX(BH445*DCF!E$28,0)-MAX(BH445-BG445,0)/Inputs!$B$17)*DCF!E$6</f>
        <v>6712.5456473356744</v>
      </c>
      <c r="CP445" s="15">
        <f ca="1">(BI445*DCF!F$28-DCF!F$5*MAX(BI445*DCF!F$28,0)-MAX(BI445-BH445,0)/Inputs!$B$17)*DCF!F$6</f>
        <v>9386.1035038944119</v>
      </c>
      <c r="CQ445" s="15">
        <f ca="1">(BJ445*DCF!G$28-DCF!G$5*MAX(BJ445*DCF!G$28,0)-MAX(BJ445-BI445,0)/Inputs!$B$17)*DCF!G$6</f>
        <v>10484.594921702992</v>
      </c>
      <c r="CR445" s="15">
        <f ca="1">(BK445*DCF!H$28-DCF!H$5*MAX(BK445*DCF!H$28,0)-MAX(BK445-BJ445,0)/Inputs!$B$17)*DCF!H$6</f>
        <v>9364.3326387646393</v>
      </c>
      <c r="CS445" s="15">
        <f ca="1">(BL445*DCF!I$28-DCF!I$5*MAX(BL445*DCF!I$28,0)-MAX(BL445-BK445,0)/Inputs!$B$17)*DCF!I$6</f>
        <v>9041.9199430115514</v>
      </c>
      <c r="CT445" s="15">
        <f ca="1">(BM445*DCF!J$28-DCF!J$5*MAX(BM445*DCF!J$28,0)-MAX(BM445-BL445,0)/Inputs!$B$17)*DCF!J$6</f>
        <v>8881.9583744156353</v>
      </c>
      <c r="CU445" s="15">
        <f ca="1">(BN445*DCF!K$28-DCF!K$5*MAX(BN445*DCF!K$28,0)-MAX(BN445-BM445,0)/Inputs!$B$17)*DCF!K$6</f>
        <v>7539.4520476599764</v>
      </c>
      <c r="CV445" s="15">
        <f ca="1">(BO445*DCF!L$28-DCF!L$5*MAX(BO445*DCF!L$28,0)-MAX(BO445-BN445,0)/Inputs!$B$17)*DCF!L$6</f>
        <v>7587.5503737069157</v>
      </c>
      <c r="CW445" s="15">
        <f ca="1">(BP445*DCF!M$28-DCF!M$5*MAX(BP445*DCF!M$28,0)-MAX(BP445-BO445,0)/Inputs!$B$17)*DCF!M$6</f>
        <v>8912.1017040496208</v>
      </c>
      <c r="CX445" s="15">
        <f ca="1">(BQ445*DCF!C$46-DCF!C$5*MAX(BQ445*DCF!C$46,0)-MAX(BQ445-Inputs!$B$20,0)/Inputs!$B$24)*DCF!C$6</f>
        <v>-5040.994595639575</v>
      </c>
      <c r="CY445" s="15">
        <f ca="1">(BR445*DCF!D$46-DCF!D$5*MAX(BR445*DCF!D$46,0)-MAX(BR445-BQ445,0)/Inputs!$B$24)*DCF!D$6</f>
        <v>-6968.9483611122687</v>
      </c>
      <c r="CZ445" s="15">
        <f ca="1">(BS445*DCF!E$46-DCF!E$5*MAX(BS445*DCF!E$46,0)-MAX(BS445-BR445,0)/Inputs!$B$24)*DCF!E$6</f>
        <v>-9766.5276170136858</v>
      </c>
      <c r="DA445" s="15">
        <f ca="1">(BT445*DCF!F$46-DCF!F$5*MAX(BT445*DCF!F$46,0)-MAX(BT445-BS445,0)/Inputs!$B$24)*DCF!F$6</f>
        <v>-15197.194182699148</v>
      </c>
      <c r="DB445" s="15">
        <f ca="1">(BU445*DCF!G$46-DCF!G$5*MAX(BU445*DCF!G$46,0)-MAX(BU445-BT445,0)/Inputs!$B$24)*DCF!G$6</f>
        <v>-1809.8848496642988</v>
      </c>
      <c r="DC445" s="15">
        <f ca="1">(BV445*DCF!H$46-DCF!H$5*MAX(BV445*DCF!H$46,0)-MAX(BV445-BU445,0)/Inputs!$B$24)*DCF!H$6</f>
        <v>-11899.091840899935</v>
      </c>
      <c r="DD445" s="15">
        <f ca="1">(BW445*DCF!I$46-DCF!I$5*MAX(BW445*DCF!I$46,0)-MAX(BW445-BV445,0)/Inputs!$B$24)*DCF!I$6</f>
        <v>-263.44538062377984</v>
      </c>
      <c r="DE445" s="15">
        <f ca="1">(BX445*DCF!J$46-DCF!J$5*MAX(BX445*DCF!J$46,0)-MAX(BX445-BW445,0)/Inputs!$B$24)*DCF!J$6</f>
        <v>-11406.253052539156</v>
      </c>
      <c r="DF445" s="15">
        <f ca="1">(BY445*DCF!K$46-DCF!K$5*MAX(BY445*DCF!K$46,0)-MAX(BY445-BX445,0)/Inputs!$B$24)*DCF!K$6</f>
        <v>2092.5522047811737</v>
      </c>
      <c r="DG445" s="15">
        <f ca="1">(BZ445*DCF!L$46-DCF!L$5*MAX(BZ445*DCF!L$46,0)-MAX(BZ445-BY445,0)/Inputs!$B$24)*DCF!L$6</f>
        <v>8883.3667411149272</v>
      </c>
      <c r="DH445" s="15">
        <f ca="1">(CA445*DCF!M$46-DCF!M$5*MAX(CA445*DCF!M$46,0)-MAX(CA445-BZ445,0)/Inputs!$B$24)*DCF!M$6</f>
        <v>-3726.0362980928903</v>
      </c>
      <c r="DI445" s="15">
        <f ca="1">SUM(CB445:CL445)+BE445*DCF!M$10*(1+Inputs!$B$30)*(1-Inputs!$B$33)*(1-Inputs!$B$30/Inputs!$B$31)/(Inputs!$B$29-Inputs!$B$30)*DCF!M$6</f>
        <v>162498.50650074586</v>
      </c>
      <c r="DJ445" s="15">
        <f ca="1">SUM(CM445:CW445)+BP445*DCF!M$28*(1+Inputs!$B$30)*(1-Inputs!$B$33)*(1-Inputs!$B$30/Inputs!$B$31)/(Inputs!$B$29-Inputs!$B$30)*DCF!M$6</f>
        <v>292158.41463899089</v>
      </c>
      <c r="DK445" s="15">
        <f ca="1">SUM(CX445:DH445)+CA445*DCF!M$46*(1+Inputs!$B$30)*(1-Inputs!$B$33)*(1-Inputs!$B$30/Inputs!$B$31)/(Inputs!$B$29-Inputs!$B$30)*DCF!M$6</f>
        <v>604949.23011603614</v>
      </c>
      <c r="DM445" s="15">
        <f ca="1">DI445+DJ445+DK445+Inputs!$B$34+Inputs!$B$36-Inputs!$B$35</f>
        <v>1136457.1512557729</v>
      </c>
    </row>
    <row r="446" spans="1:117" x14ac:dyDescent="0.75">
      <c r="A446" s="11">
        <v>433</v>
      </c>
      <c r="C446" s="24">
        <f t="shared" ca="1" si="253"/>
        <v>0.69729421535150782</v>
      </c>
      <c r="D446" s="24">
        <f t="shared" ca="1" si="253"/>
        <v>0.73030834836428116</v>
      </c>
      <c r="E446" s="24">
        <f t="shared" ca="1" si="253"/>
        <v>-0.57206260622185245</v>
      </c>
      <c r="F446" s="24">
        <f t="shared" ca="1" si="253"/>
        <v>0.32664966149619645</v>
      </c>
      <c r="G446" s="24">
        <f t="shared" ca="1" si="253"/>
        <v>-0.69253904553805801</v>
      </c>
      <c r="H446" s="24">
        <f t="shared" ca="1" si="253"/>
        <v>-1.5849954008885465</v>
      </c>
      <c r="I446" s="24">
        <f t="shared" ca="1" si="253"/>
        <v>2.0226205264924819</v>
      </c>
      <c r="J446" s="24">
        <f t="shared" ca="1" si="253"/>
        <v>-0.12868077281609705</v>
      </c>
      <c r="K446" s="24">
        <f t="shared" ca="1" si="253"/>
        <v>1.3785834172451177</v>
      </c>
      <c r="L446" s="24">
        <f t="shared" ca="1" si="253"/>
        <v>0.80917605599982745</v>
      </c>
      <c r="M446" s="24">
        <f t="shared" ca="1" si="253"/>
        <v>-1.2428330378850401</v>
      </c>
      <c r="N446" s="24">
        <f ca="1">SQRT(Inputs!$B$38)*C446+SQRT(1-Inputs!$B$38)*_xlfn.NORM.S.INV(RAND())</f>
        <v>1.0859624896727136</v>
      </c>
      <c r="O446" s="24">
        <f ca="1">SQRT(Inputs!$B$38)*D446+SQRT(1-Inputs!$B$38)*_xlfn.NORM.S.INV(RAND())</f>
        <v>-0.22465020651690959</v>
      </c>
      <c r="P446" s="24">
        <f ca="1">SQRT(Inputs!$B$38)*E446+SQRT(1-Inputs!$B$38)*_xlfn.NORM.S.INV(RAND())</f>
        <v>0.9391734216627774</v>
      </c>
      <c r="Q446" s="24">
        <f ca="1">SQRT(Inputs!$B$38)*F446+SQRT(1-Inputs!$B$38)*_xlfn.NORM.S.INV(RAND())</f>
        <v>1.0569579225337227</v>
      </c>
      <c r="R446" s="24">
        <f ca="1">SQRT(Inputs!$B$38)*G446+SQRT(1-Inputs!$B$38)*_xlfn.NORM.S.INV(RAND())</f>
        <v>-0.28208045663306447</v>
      </c>
      <c r="S446" s="24">
        <f ca="1">SQRT(Inputs!$B$38)*H446+SQRT(1-Inputs!$B$38)*_xlfn.NORM.S.INV(RAND())</f>
        <v>-0.44779442161044619</v>
      </c>
      <c r="T446" s="24">
        <f ca="1">SQRT(Inputs!$B$38)*I446+SQRT(1-Inputs!$B$38)*_xlfn.NORM.S.INV(RAND())</f>
        <v>0.9020381827190429</v>
      </c>
      <c r="U446" s="24">
        <f ca="1">SQRT(Inputs!$B$38)*J446+SQRT(1-Inputs!$B$38)*_xlfn.NORM.S.INV(RAND())</f>
        <v>0.81572553730624608</v>
      </c>
      <c r="V446" s="24">
        <f ca="1">SQRT(Inputs!$B$38)*K446+SQRT(1-Inputs!$B$38)*_xlfn.NORM.S.INV(RAND())</f>
        <v>1.1578341021683727</v>
      </c>
      <c r="W446" s="24">
        <f ca="1">SQRT(Inputs!$B$38)*L446+SQRT(1-Inputs!$B$38)*_xlfn.NORM.S.INV(RAND())</f>
        <v>0.84396190547946759</v>
      </c>
      <c r="X446" s="24">
        <f ca="1">SQRT(Inputs!$B$38)*M446+SQRT(1-Inputs!$B$38)*_xlfn.NORM.S.INV(RAND())</f>
        <v>0.45757568481578259</v>
      </c>
      <c r="Y446" s="24">
        <f ca="1">SQRT(Inputs!$B$38)*C446+SQRT(1-Inputs!$B$38)*_xlfn.NORM.S.INV(RAND())</f>
        <v>1.7284541907496709</v>
      </c>
      <c r="Z446" s="24">
        <f ca="1">SQRT(Inputs!$B$38)*D446+SQRT(1-Inputs!$B$38)*_xlfn.NORM.S.INV(RAND())</f>
        <v>1.9621865617455589</v>
      </c>
      <c r="AA446" s="24">
        <f ca="1">SQRT(Inputs!$B$38)*E446+SQRT(1-Inputs!$B$38)*_xlfn.NORM.S.INV(RAND())</f>
        <v>1.2827575063166803</v>
      </c>
      <c r="AB446" s="24">
        <f ca="1">SQRT(Inputs!$B$38)*F446+SQRT(1-Inputs!$B$38)*_xlfn.NORM.S.INV(RAND())</f>
        <v>0.57172891490694122</v>
      </c>
      <c r="AC446" s="24">
        <f ca="1">SQRT(Inputs!$B$38)*G446+SQRT(1-Inputs!$B$38)*_xlfn.NORM.S.INV(RAND())</f>
        <v>-0.99434576138612674</v>
      </c>
      <c r="AD446" s="24">
        <f ca="1">SQRT(Inputs!$B$38)*H446+SQRT(1-Inputs!$B$38)*_xlfn.NORM.S.INV(RAND())</f>
        <v>-1.1388175827103169</v>
      </c>
      <c r="AE446" s="24">
        <f ca="1">SQRT(Inputs!$B$38)*I446+SQRT(1-Inputs!$B$38)*_xlfn.NORM.S.INV(RAND())</f>
        <v>0.90060414038497782</v>
      </c>
      <c r="AF446" s="24">
        <f ca="1">SQRT(Inputs!$B$38)*J446+SQRT(1-Inputs!$B$38)*_xlfn.NORM.S.INV(RAND())</f>
        <v>-1.4186048468620931</v>
      </c>
      <c r="AG446" s="24">
        <f ca="1">SQRT(Inputs!$B$38)*K446+SQRT(1-Inputs!$B$38)*_xlfn.NORM.S.INV(RAND())</f>
        <v>0.62768197491607758</v>
      </c>
      <c r="AH446" s="24">
        <f ca="1">SQRT(Inputs!$B$38)*L446+SQRT(1-Inputs!$B$38)*_xlfn.NORM.S.INV(RAND())</f>
        <v>1.0653887067462366</v>
      </c>
      <c r="AI446" s="24">
        <f ca="1">SQRT(Inputs!$B$38)*M446+SQRT(1-Inputs!$B$38)*_xlfn.NORM.S.INV(RAND())</f>
        <v>-0.52866332184393028</v>
      </c>
      <c r="AJ446" s="24">
        <f ca="1">SQRT(Inputs!$B$38)*C446+SQRT(1-Inputs!$B$38)*_xlfn.NORM.S.INV(RAND())</f>
        <v>-0.58979407242429027</v>
      </c>
      <c r="AK446" s="24">
        <f ca="1">SQRT(Inputs!$B$38)*D446+SQRT(1-Inputs!$B$38)*_xlfn.NORM.S.INV(RAND())</f>
        <v>0.63282236667703506</v>
      </c>
      <c r="AL446" s="24">
        <f ca="1">SQRT(Inputs!$B$38)*E446+SQRT(1-Inputs!$B$38)*_xlfn.NORM.S.INV(RAND())</f>
        <v>0.18187767632400803</v>
      </c>
      <c r="AM446" s="24">
        <f ca="1">SQRT(Inputs!$B$38)*F446+SQRT(1-Inputs!$B$38)*_xlfn.NORM.S.INV(RAND())</f>
        <v>9.0441398841663703E-2</v>
      </c>
      <c r="AN446" s="24">
        <f ca="1">SQRT(Inputs!$B$38)*G446+SQRT(1-Inputs!$B$38)*_xlfn.NORM.S.INV(RAND())</f>
        <v>-1.3549929820652529</v>
      </c>
      <c r="AO446" s="24">
        <f ca="1">SQRT(Inputs!$B$38)*H446+SQRT(1-Inputs!$B$38)*_xlfn.NORM.S.INV(RAND())</f>
        <v>-0.44749866830742696</v>
      </c>
      <c r="AP446" s="24">
        <f ca="1">SQRT(Inputs!$B$38)*I446+SQRT(1-Inputs!$B$38)*_xlfn.NORM.S.INV(RAND())</f>
        <v>3.101754033971186</v>
      </c>
      <c r="AQ446" s="24">
        <f ca="1">SQRT(Inputs!$B$38)*J446+SQRT(1-Inputs!$B$38)*_xlfn.NORM.S.INV(RAND())</f>
        <v>0.98683507370137746</v>
      </c>
      <c r="AR446" s="24">
        <f ca="1">SQRT(Inputs!$B$38)*K446+SQRT(1-Inputs!$B$38)*_xlfn.NORM.S.INV(RAND())</f>
        <v>1.4506515052251894</v>
      </c>
      <c r="AS446" s="24">
        <f ca="1">SQRT(Inputs!$B$38)*L446+SQRT(1-Inputs!$B$38)*_xlfn.NORM.S.INV(RAND())</f>
        <v>-0.78637445001236606</v>
      </c>
      <c r="AT446" s="24">
        <f ca="1">SQRT(Inputs!$B$38)*M446+SQRT(1-Inputs!$B$38)*_xlfn.NORM.S.INV(RAND())</f>
        <v>-0.30261345473705087</v>
      </c>
      <c r="AU446" s="15">
        <f ca="1">Inputs!$B$6*EXP($B$8-0.5*C$5^2+C$5*N446)</f>
        <v>5915.9093689327092</v>
      </c>
      <c r="AV446" s="15">
        <f t="shared" ca="1" si="219"/>
        <v>6967.0879290265366</v>
      </c>
      <c r="AW446" s="15">
        <f t="shared" ca="1" si="220"/>
        <v>9642.3973321966005</v>
      </c>
      <c r="AX446" s="15">
        <f t="shared" ca="1" si="221"/>
        <v>13434.238377468491</v>
      </c>
      <c r="AY446" s="15">
        <f t="shared" ca="1" si="222"/>
        <v>15885.954110664728</v>
      </c>
      <c r="AZ446" s="15">
        <f t="shared" ca="1" si="223"/>
        <v>18494.130484309579</v>
      </c>
      <c r="BA446" s="15">
        <f t="shared" ca="1" si="224"/>
        <v>24872.821815503827</v>
      </c>
      <c r="BB446" s="15">
        <f t="shared" ca="1" si="225"/>
        <v>33045.19187735486</v>
      </c>
      <c r="BC446" s="15">
        <f t="shared" ca="1" si="226"/>
        <v>45257.787281446814</v>
      </c>
      <c r="BD446" s="15">
        <f t="shared" ca="1" si="227"/>
        <v>59999.204953073582</v>
      </c>
      <c r="BE446" s="15">
        <f t="shared" ca="1" si="228"/>
        <v>76650.162423460191</v>
      </c>
      <c r="BF446" s="15">
        <f ca="1">Inputs!$B$13*EXP($B$9-0.5*C$6^2+C$6*Y446)</f>
        <v>19483.656840374275</v>
      </c>
      <c r="BG446" s="15">
        <f t="shared" ca="1" si="229"/>
        <v>33833.230844413963</v>
      </c>
      <c r="BH446" s="15">
        <f t="shared" ca="1" si="230"/>
        <v>51138.448671338381</v>
      </c>
      <c r="BI446" s="15">
        <f t="shared" ca="1" si="231"/>
        <v>68359.730680215784</v>
      </c>
      <c r="BJ446" s="15">
        <f t="shared" ca="1" si="232"/>
        <v>72613.955160424215</v>
      </c>
      <c r="BK446" s="15">
        <f t="shared" ca="1" si="233"/>
        <v>76320.372288681552</v>
      </c>
      <c r="BL446" s="15">
        <f t="shared" ca="1" si="234"/>
        <v>105356.13199360845</v>
      </c>
      <c r="BM446" s="15">
        <f t="shared" ca="1" si="235"/>
        <v>108580.61798174912</v>
      </c>
      <c r="BN446" s="15">
        <f t="shared" ca="1" si="236"/>
        <v>143972.75605536293</v>
      </c>
      <c r="BO446" s="15">
        <f t="shared" ca="1" si="237"/>
        <v>200497.52367085632</v>
      </c>
      <c r="BP446" s="15">
        <f t="shared" ca="1" si="238"/>
        <v>232428.0913795481</v>
      </c>
      <c r="BQ446" s="15">
        <f ca="1">Inputs!$B$20*EXP($B$10-0.5*C$7^2+C$7*AJ446)</f>
        <v>3479.8307570141114</v>
      </c>
      <c r="BR446" s="15">
        <f t="shared" ca="1" si="239"/>
        <v>5772.6827044715792</v>
      </c>
      <c r="BS446" s="15">
        <f t="shared" ca="1" si="240"/>
        <v>8328.9717170040913</v>
      </c>
      <c r="BT446" s="15">
        <f t="shared" ca="1" si="241"/>
        <v>11759.561426456514</v>
      </c>
      <c r="BU446" s="15">
        <f t="shared" ca="1" si="242"/>
        <v>11741.558176076573</v>
      </c>
      <c r="BV446" s="15">
        <f t="shared" ca="1" si="243"/>
        <v>14769.201875957158</v>
      </c>
      <c r="BW446" s="15">
        <f t="shared" ca="1" si="244"/>
        <v>39735.31325812151</v>
      </c>
      <c r="BX446" s="15">
        <f t="shared" ca="1" si="245"/>
        <v>67734.138176278662</v>
      </c>
      <c r="BY446" s="15">
        <f t="shared" ca="1" si="246"/>
        <v>125266.47663299815</v>
      </c>
      <c r="BZ446" s="15">
        <f t="shared" ca="1" si="247"/>
        <v>152108.43810760468</v>
      </c>
      <c r="CA446" s="15">
        <f t="shared" ca="1" si="248"/>
        <v>202479.83276881222</v>
      </c>
      <c r="CB446" s="15">
        <f ca="1">(AU446*DCF!C$10-DCF!C$5*MAX(AU446*DCF!C$10,0)-MAX(AU446-Inputs!$B$6,0)/Inputs!$B$10)*DCF!C$6</f>
        <v>1036.274466873276</v>
      </c>
      <c r="CC446" s="15">
        <f ca="1">(AV446*DCF!D$10-DCF!D$5*MAX(AV446*DCF!D$10,0)-MAX(AV446-AU446,0)/Inputs!$B$10)*DCF!D$6</f>
        <v>1441.8781016472633</v>
      </c>
      <c r="CD446" s="15">
        <f ca="1">(AW446*DCF!E$10-DCF!E$5*MAX(AW446*DCF!E$10,0)-MAX(AW446-AV446,0)/Inputs!$B$10)*DCF!E$6</f>
        <v>1623.6855833133691</v>
      </c>
      <c r="CE446" s="15">
        <f ca="1">(AX446*DCF!F$10-DCF!F$5*MAX(AX446*DCF!F$10,0)-MAX(AX446-AW446,0)/Inputs!$B$10)*DCF!F$6</f>
        <v>2143.684717125012</v>
      </c>
      <c r="CF446" s="15">
        <f ca="1">(AY446*DCF!G$10-DCF!G$5*MAX(AY446*DCF!G$10,0)-MAX(AY446-AX446,0)/Inputs!$B$10)*DCF!G$6</f>
        <v>2801.8774450155197</v>
      </c>
      <c r="CG446" s="15">
        <f ca="1">(AZ446*DCF!H$10-DCF!H$5*MAX(AZ446*DCF!H$10,0)-MAX(AZ446-AY446,0)/Inputs!$B$10)*DCF!H$6</f>
        <v>3127.5202261497307</v>
      </c>
      <c r="CH446" s="15">
        <f ca="1">(BA446*DCF!I$10-DCF!I$5*MAX(BA446*DCF!I$10,0)-MAX(BA446-AZ446,0)/Inputs!$B$10)*DCF!I$6</f>
        <v>3497.0283149303041</v>
      </c>
      <c r="CI446" s="15">
        <f ca="1">(BB446*DCF!J$10-DCF!J$5*MAX(BB446*DCF!J$10,0)-MAX(BB446-BA446,0)/Inputs!$B$10)*DCF!J$6</f>
        <v>4432.2435886928888</v>
      </c>
      <c r="CJ446" s="15">
        <f ca="1">(BC446*DCF!K$10-DCF!K$5*MAX(BC446*DCF!K$10,0)-MAX(BC446-BB446,0)/Inputs!$B$10)*DCF!K$6</f>
        <v>5576.1994613539646</v>
      </c>
      <c r="CK446" s="15">
        <f ca="1">(BD446*DCF!L$10-DCF!L$5*MAX(BD446*DCF!L$10,0)-MAX(BD446-BC446,0)/Inputs!$B$10)*DCF!L$6</f>
        <v>7142.7170605412803</v>
      </c>
      <c r="CL446" s="15">
        <f ca="1">(BE446*DCF!M$10-DCF!M$5*MAX(BE446*DCF!M$10,0)-MAX(BE446-BD446,0)/Inputs!$B$10)*DCF!M$6</f>
        <v>8827.1945309463317</v>
      </c>
      <c r="CM446" s="15">
        <f ca="1">(BF446*DCF!C$28-DCF!C$5*MAX(BF446*DCF!C$28,0)-MAX(BF446-Inputs!$B$13,0)/Inputs!$B$17)*DCF!C$6</f>
        <v>4076.3866377007598</v>
      </c>
      <c r="CN446" s="15">
        <f ca="1">(BG446*DCF!D$28-DCF!D$5*MAX(BG446*DCF!D$28,0)-MAX(BG446-BF446,0)/Inputs!$B$17)*DCF!D$6</f>
        <v>6903.2447492780393</v>
      </c>
      <c r="CO446" s="15">
        <f ca="1">(BH446*DCF!E$28-DCF!E$5*MAX(BH446*DCF!E$28,0)-MAX(BH446-BG446,0)/Inputs!$B$17)*DCF!E$6</f>
        <v>11072.699026485976</v>
      </c>
      <c r="CP446" s="15">
        <f ca="1">(BI446*DCF!F$28-DCF!F$5*MAX(BI446*DCF!F$28,0)-MAX(BI446-BH446,0)/Inputs!$B$17)*DCF!F$6</f>
        <v>15422.459632570941</v>
      </c>
      <c r="CQ446" s="15">
        <f ca="1">(BJ446*DCF!G$28-DCF!G$5*MAX(BJ446*DCF!G$28,0)-MAX(BJ446-BI446,0)/Inputs!$B$17)*DCF!G$6</f>
        <v>18124.723055897586</v>
      </c>
      <c r="CR446" s="15">
        <f ca="1">(BK446*DCF!H$28-DCF!H$5*MAX(BK446*DCF!H$28,0)-MAX(BK446-BJ446,0)/Inputs!$B$17)*DCF!H$6</f>
        <v>18298.996882407755</v>
      </c>
      <c r="CS446" s="15">
        <f ca="1">(BL446*DCF!I$28-DCF!I$5*MAX(BL446*DCF!I$28,0)-MAX(BL446-BK446,0)/Inputs!$B$17)*DCF!I$6</f>
        <v>20607.292741632093</v>
      </c>
      <c r="CT446" s="15">
        <f ca="1">(BM446*DCF!J$28-DCF!J$5*MAX(BM446*DCF!J$28,0)-MAX(BM446-BL446,0)/Inputs!$B$17)*DCF!J$6</f>
        <v>23794.95128258779</v>
      </c>
      <c r="CU446" s="15">
        <f ca="1">(BN446*DCF!K$28-DCF!K$5*MAX(BN446*DCF!K$28,0)-MAX(BN446-BM446,0)/Inputs!$B$17)*DCF!K$6</f>
        <v>26069.566594672302</v>
      </c>
      <c r="CV446" s="15">
        <f ca="1">(BO446*DCF!L$28-DCF!L$5*MAX(BO446*DCF!L$28,0)-MAX(BO446-BN446,0)/Inputs!$B$17)*DCF!L$6</f>
        <v>33607.592680081645</v>
      </c>
      <c r="CW446" s="15">
        <f ca="1">(BP446*DCF!M$28-DCF!M$5*MAX(BP446*DCF!M$28,0)-MAX(BP446-BO446,0)/Inputs!$B$17)*DCF!M$6</f>
        <v>40393.838353913408</v>
      </c>
      <c r="CX446" s="15">
        <f ca="1">(BQ446*DCF!C$46-DCF!C$5*MAX(BQ446*DCF!C$46,0)-MAX(BQ446-Inputs!$B$20,0)/Inputs!$B$24)*DCF!C$6</f>
        <v>-932.44625197282539</v>
      </c>
      <c r="CY446" s="15">
        <f ca="1">(BR446*DCF!D$46-DCF!D$5*MAX(BR446*DCF!D$46,0)-MAX(BR446-BQ446,0)/Inputs!$B$24)*DCF!D$6</f>
        <v>-1963.6032105333538</v>
      </c>
      <c r="CZ446" s="15">
        <f ca="1">(BS446*DCF!E$46-DCF!E$5*MAX(BS446*DCF!E$46,0)-MAX(BS446-BR446,0)/Inputs!$B$24)*DCF!E$6</f>
        <v>-1992.5341625803974</v>
      </c>
      <c r="DA446" s="15">
        <f ca="1">(BT446*DCF!F$46-DCF!F$5*MAX(BT446*DCF!F$46,0)-MAX(BT446-BS446,0)/Inputs!$B$24)*DCF!F$6</f>
        <v>-2105.5917751186616</v>
      </c>
      <c r="DB446" s="15">
        <f ca="1">(BU446*DCF!G$46-DCF!G$5*MAX(BU446*DCF!G$46,0)-MAX(BU446-BT446,0)/Inputs!$B$24)*DCF!G$6</f>
        <v>-394.96281855686073</v>
      </c>
      <c r="DC446" s="15">
        <f ca="1">(BV446*DCF!H$46-DCF!H$5*MAX(BV446*DCF!H$46,0)-MAX(BV446-BU446,0)/Inputs!$B$24)*DCF!H$6</f>
        <v>-940.82172905716482</v>
      </c>
      <c r="DD446" s="15">
        <f ca="1">(BW446*DCF!I$46-DCF!I$5*MAX(BW446*DCF!I$46,0)-MAX(BW446-BV446,0)/Inputs!$B$24)*DCF!I$6</f>
        <v>-6249.1022902166706</v>
      </c>
      <c r="DE446" s="15">
        <f ca="1">(BX446*DCF!J$46-DCF!J$5*MAX(BX446*DCF!J$46,0)-MAX(BX446-BW446,0)/Inputs!$B$24)*DCF!J$6</f>
        <v>-4583.5711981200375</v>
      </c>
      <c r="DF446" s="15">
        <f ca="1">(BY446*DCF!K$46-DCF!K$5*MAX(BY446*DCF!K$46,0)-MAX(BY446-BX446,0)/Inputs!$B$24)*DCF!K$6</f>
        <v>-6938.2515434648567</v>
      </c>
      <c r="DG446" s="15">
        <f ca="1">(BZ446*DCF!L$46-DCF!L$5*MAX(BZ446*DCF!L$46,0)-MAX(BZ446-BY446,0)/Inputs!$B$24)*DCF!L$6</f>
        <v>4440.1285391770825</v>
      </c>
      <c r="DH446" s="15">
        <f ca="1">(CA446*DCF!M$46-DCF!M$5*MAX(CA446*DCF!M$46,0)-MAX(CA446-BZ446,0)/Inputs!$B$24)*DCF!M$6</f>
        <v>5343.1717630565072</v>
      </c>
      <c r="DI446" s="15">
        <f ca="1">SUM(CB446:CL446)+BE446*DCF!M$10*(1+Inputs!$B$30)*(1-Inputs!$B$33)*(1-Inputs!$B$30/Inputs!$B$31)/(Inputs!$B$29-Inputs!$B$30)*DCF!M$6</f>
        <v>254968.71911454463</v>
      </c>
      <c r="DJ446" s="15">
        <f ca="1">SUM(CM446:CW446)+BP446*DCF!M$28*(1+Inputs!$B$30)*(1-Inputs!$B$33)*(1-Inputs!$B$30/Inputs!$B$31)/(Inputs!$B$29-Inputs!$B$30)*DCF!M$6</f>
        <v>1080839.0207740318</v>
      </c>
      <c r="DK446" s="15">
        <f ca="1">SUM(CX446:DH446)+CA446*DCF!M$46*(1+Inputs!$B$30)*(1-Inputs!$B$33)*(1-Inputs!$B$30/Inputs!$B$31)/(Inputs!$B$29-Inputs!$B$30)*DCF!M$6</f>
        <v>296740.22205272556</v>
      </c>
      <c r="DM446" s="15">
        <f ca="1">DI446+DJ446+DK446+Inputs!$B$34+Inputs!$B$36-Inputs!$B$35</f>
        <v>1709398.9619413018</v>
      </c>
    </row>
    <row r="447" spans="1:117" x14ac:dyDescent="0.75">
      <c r="A447" s="11">
        <v>434</v>
      </c>
      <c r="C447" s="24">
        <f t="shared" ca="1" si="253"/>
        <v>1.5550519979650881</v>
      </c>
      <c r="D447" s="24">
        <f t="shared" ca="1" si="253"/>
        <v>-1.356678286510749</v>
      </c>
      <c r="E447" s="24">
        <f t="shared" ca="1" si="253"/>
        <v>-1.6012169769795512</v>
      </c>
      <c r="F447" s="24">
        <f t="shared" ca="1" si="253"/>
        <v>1.0385673014585115</v>
      </c>
      <c r="G447" s="24">
        <f t="shared" ca="1" si="253"/>
        <v>0.20660589807837534</v>
      </c>
      <c r="H447" s="24">
        <f t="shared" ca="1" si="253"/>
        <v>0.25705517060033933</v>
      </c>
      <c r="I447" s="24">
        <f t="shared" ca="1" si="253"/>
        <v>0.91841164554830834</v>
      </c>
      <c r="J447" s="24">
        <f t="shared" ca="1" si="253"/>
        <v>1.5957603746258373</v>
      </c>
      <c r="K447" s="24">
        <f t="shared" ca="1" si="253"/>
        <v>-0.74158344507237295</v>
      </c>
      <c r="L447" s="24">
        <f t="shared" ca="1" si="253"/>
        <v>0.60794763811191266</v>
      </c>
      <c r="M447" s="24">
        <f t="shared" ca="1" si="253"/>
        <v>-0.36562817459985564</v>
      </c>
      <c r="N447" s="24">
        <f ca="1">SQRT(Inputs!$B$38)*C447+SQRT(1-Inputs!$B$38)*_xlfn.NORM.S.INV(RAND())</f>
        <v>1.2330386021516018</v>
      </c>
      <c r="O447" s="24">
        <f ca="1">SQRT(Inputs!$B$38)*D447+SQRT(1-Inputs!$B$38)*_xlfn.NORM.S.INV(RAND())</f>
        <v>-0.3874779748690379</v>
      </c>
      <c r="P447" s="24">
        <f ca="1">SQRT(Inputs!$B$38)*E447+SQRT(1-Inputs!$B$38)*_xlfn.NORM.S.INV(RAND())</f>
        <v>-0.56745821440405952</v>
      </c>
      <c r="Q447" s="24">
        <f ca="1">SQRT(Inputs!$B$38)*F447+SQRT(1-Inputs!$B$38)*_xlfn.NORM.S.INV(RAND())</f>
        <v>1.4591090331958547</v>
      </c>
      <c r="R447" s="24">
        <f ca="1">SQRT(Inputs!$B$38)*G447+SQRT(1-Inputs!$B$38)*_xlfn.NORM.S.INV(RAND())</f>
        <v>-0.46970598424771187</v>
      </c>
      <c r="S447" s="24">
        <f ca="1">SQRT(Inputs!$B$38)*H447+SQRT(1-Inputs!$B$38)*_xlfn.NORM.S.INV(RAND())</f>
        <v>1.0962021844668515</v>
      </c>
      <c r="T447" s="24">
        <f ca="1">SQRT(Inputs!$B$38)*I447+SQRT(1-Inputs!$B$38)*_xlfn.NORM.S.INV(RAND())</f>
        <v>1.0491138071857189</v>
      </c>
      <c r="U447" s="24">
        <f ca="1">SQRT(Inputs!$B$38)*J447+SQRT(1-Inputs!$B$38)*_xlfn.NORM.S.INV(RAND())</f>
        <v>0.55276252270838278</v>
      </c>
      <c r="V447" s="24">
        <f ca="1">SQRT(Inputs!$B$38)*K447+SQRT(1-Inputs!$B$38)*_xlfn.NORM.S.INV(RAND())</f>
        <v>-0.2926062455295545</v>
      </c>
      <c r="W447" s="24">
        <f ca="1">SQRT(Inputs!$B$38)*L447+SQRT(1-Inputs!$B$38)*_xlfn.NORM.S.INV(RAND())</f>
        <v>1.2971038659534537</v>
      </c>
      <c r="X447" s="24">
        <f ca="1">SQRT(Inputs!$B$38)*M447+SQRT(1-Inputs!$B$38)*_xlfn.NORM.S.INV(RAND())</f>
        <v>0.47381850156699779</v>
      </c>
      <c r="Y447" s="24">
        <f ca="1">SQRT(Inputs!$B$38)*C447+SQRT(1-Inputs!$B$38)*_xlfn.NORM.S.INV(RAND())</f>
        <v>-6.3330405566610737E-2</v>
      </c>
      <c r="Z447" s="24">
        <f ca="1">SQRT(Inputs!$B$38)*D447+SQRT(1-Inputs!$B$38)*_xlfn.NORM.S.INV(RAND())</f>
        <v>-0.66479404992391655</v>
      </c>
      <c r="AA447" s="24">
        <f ca="1">SQRT(Inputs!$B$38)*E447+SQRT(1-Inputs!$B$38)*_xlfn.NORM.S.INV(RAND())</f>
        <v>-1.8453887596020717</v>
      </c>
      <c r="AB447" s="24">
        <f ca="1">SQRT(Inputs!$B$38)*F447+SQRT(1-Inputs!$B$38)*_xlfn.NORM.S.INV(RAND())</f>
        <v>0.77129366110082187</v>
      </c>
      <c r="AC447" s="24">
        <f ca="1">SQRT(Inputs!$B$38)*G447+SQRT(1-Inputs!$B$38)*_xlfn.NORM.S.INV(RAND())</f>
        <v>-1.1880165384692227</v>
      </c>
      <c r="AD447" s="24">
        <f ca="1">SQRT(Inputs!$B$38)*H447+SQRT(1-Inputs!$B$38)*_xlfn.NORM.S.INV(RAND())</f>
        <v>6.7872743813322881E-2</v>
      </c>
      <c r="AE447" s="24">
        <f ca="1">SQRT(Inputs!$B$38)*I447+SQRT(1-Inputs!$B$38)*_xlfn.NORM.S.INV(RAND())</f>
        <v>0.14616544518730612</v>
      </c>
      <c r="AF447" s="24">
        <f ca="1">SQRT(Inputs!$B$38)*J447+SQRT(1-Inputs!$B$38)*_xlfn.NORM.S.INV(RAND())</f>
        <v>1.8172389797973292</v>
      </c>
      <c r="AG447" s="24">
        <f ca="1">SQRT(Inputs!$B$38)*K447+SQRT(1-Inputs!$B$38)*_xlfn.NORM.S.INV(RAND())</f>
        <v>0.31430368981115725</v>
      </c>
      <c r="AH447" s="24">
        <f ca="1">SQRT(Inputs!$B$38)*L447+SQRT(1-Inputs!$B$38)*_xlfn.NORM.S.INV(RAND())</f>
        <v>-7.8982141096733072E-2</v>
      </c>
      <c r="AI447" s="24">
        <f ca="1">SQRT(Inputs!$B$38)*M447+SQRT(1-Inputs!$B$38)*_xlfn.NORM.S.INV(RAND())</f>
        <v>-0.90400931779356042</v>
      </c>
      <c r="AJ447" s="24">
        <f ca="1">SQRT(Inputs!$B$38)*C447+SQRT(1-Inputs!$B$38)*_xlfn.NORM.S.INV(RAND())</f>
        <v>2.5669743459713166</v>
      </c>
      <c r="AK447" s="24">
        <f ca="1">SQRT(Inputs!$B$38)*D447+SQRT(1-Inputs!$B$38)*_xlfn.NORM.S.INV(RAND())</f>
        <v>-1.6337663649455847</v>
      </c>
      <c r="AL447" s="24">
        <f ca="1">SQRT(Inputs!$B$38)*E447+SQRT(1-Inputs!$B$38)*_xlfn.NORM.S.INV(RAND())</f>
        <v>-1.1143556082498811</v>
      </c>
      <c r="AM447" s="24">
        <f ca="1">SQRT(Inputs!$B$38)*F447+SQRT(1-Inputs!$B$38)*_xlfn.NORM.S.INV(RAND())</f>
        <v>-0.41856063375513053</v>
      </c>
      <c r="AN447" s="24">
        <f ca="1">SQRT(Inputs!$B$38)*G447+SQRT(1-Inputs!$B$38)*_xlfn.NORM.S.INV(RAND())</f>
        <v>-0.78926327004538599</v>
      </c>
      <c r="AO447" s="24">
        <f ca="1">SQRT(Inputs!$B$38)*H447+SQRT(1-Inputs!$B$38)*_xlfn.NORM.S.INV(RAND())</f>
        <v>-1.4585223227288053</v>
      </c>
      <c r="AP447" s="24">
        <f ca="1">SQRT(Inputs!$B$38)*I447+SQRT(1-Inputs!$B$38)*_xlfn.NORM.S.INV(RAND())</f>
        <v>0.68967408412926745</v>
      </c>
      <c r="AQ447" s="24">
        <f ca="1">SQRT(Inputs!$B$38)*J447+SQRT(1-Inputs!$B$38)*_xlfn.NORM.S.INV(RAND())</f>
        <v>0.90977187959719708</v>
      </c>
      <c r="AR447" s="24">
        <f ca="1">SQRT(Inputs!$B$38)*K447+SQRT(1-Inputs!$B$38)*_xlfn.NORM.S.INV(RAND())</f>
        <v>-0.47220643324834921</v>
      </c>
      <c r="AS447" s="24">
        <f ca="1">SQRT(Inputs!$B$38)*L447+SQRT(1-Inputs!$B$38)*_xlfn.NORM.S.INV(RAND())</f>
        <v>-1.2359939881491846</v>
      </c>
      <c r="AT447" s="24">
        <f ca="1">SQRT(Inputs!$B$38)*M447+SQRT(1-Inputs!$B$38)*_xlfn.NORM.S.INV(RAND())</f>
        <v>6.727633447836473E-3</v>
      </c>
      <c r="AU447" s="15">
        <f ca="1">Inputs!$B$6*EXP($B$8-0.5*C$5^2+C$5*N447)</f>
        <v>6058.4433110019809</v>
      </c>
      <c r="AV447" s="15">
        <f t="shared" ca="1" si="219"/>
        <v>6966.1597618688374</v>
      </c>
      <c r="AW447" s="15">
        <f t="shared" ca="1" si="220"/>
        <v>7868.1290703494242</v>
      </c>
      <c r="AX447" s="15">
        <f t="shared" ca="1" si="221"/>
        <v>11527.079371746948</v>
      </c>
      <c r="AY447" s="15">
        <f t="shared" ca="1" si="222"/>
        <v>13335.309596497487</v>
      </c>
      <c r="AZ447" s="15">
        <f t="shared" ca="1" si="223"/>
        <v>18401.965284754027</v>
      </c>
      <c r="BA447" s="15">
        <f t="shared" ca="1" si="224"/>
        <v>25132.772240521892</v>
      </c>
      <c r="BB447" s="15">
        <f t="shared" ca="1" si="225"/>
        <v>32522.32738842017</v>
      </c>
      <c r="BC447" s="15">
        <f t="shared" ca="1" si="226"/>
        <v>38722.261957502509</v>
      </c>
      <c r="BD447" s="15">
        <f t="shared" ca="1" si="227"/>
        <v>53557.465921729912</v>
      </c>
      <c r="BE447" s="15">
        <f t="shared" ca="1" si="228"/>
        <v>68522.010901751142</v>
      </c>
      <c r="BF447" s="15">
        <f ca="1">Inputs!$B$13*EXP($B$9-0.5*C$6^2+C$6*Y447)</f>
        <v>13658.456389838439</v>
      </c>
      <c r="BG447" s="15">
        <f t="shared" ca="1" si="229"/>
        <v>14764.388957393188</v>
      </c>
      <c r="BH447" s="15">
        <f t="shared" ca="1" si="230"/>
        <v>13283.000883787758</v>
      </c>
      <c r="BI447" s="15">
        <f t="shared" ca="1" si="231"/>
        <v>18310.03506635825</v>
      </c>
      <c r="BJ447" s="15">
        <f t="shared" ca="1" si="232"/>
        <v>18914.062653655685</v>
      </c>
      <c r="BK447" s="15">
        <f t="shared" ca="1" si="233"/>
        <v>23428.923187342516</v>
      </c>
      <c r="BL447" s="15">
        <f t="shared" ca="1" si="234"/>
        <v>29329.938541579071</v>
      </c>
      <c r="BM447" s="15">
        <f t="shared" ca="1" si="235"/>
        <v>45183.700702593953</v>
      </c>
      <c r="BN447" s="15">
        <f t="shared" ca="1" si="236"/>
        <v>57703.257468627984</v>
      </c>
      <c r="BO447" s="15">
        <f t="shared" ca="1" si="237"/>
        <v>70349.06553199784</v>
      </c>
      <c r="BP447" s="15">
        <f t="shared" ca="1" si="238"/>
        <v>78157.275959999359</v>
      </c>
      <c r="BQ447" s="15">
        <f ca="1">Inputs!$B$20*EXP($B$10-0.5*C$7^2+C$7*AJ447)</f>
        <v>10661.453586950433</v>
      </c>
      <c r="BR447" s="15">
        <f t="shared" ca="1" si="239"/>
        <v>8610.3480882563963</v>
      </c>
      <c r="BS447" s="15">
        <f t="shared" ca="1" si="240"/>
        <v>8561.5895544318846</v>
      </c>
      <c r="BT447" s="15">
        <f t="shared" ca="1" si="241"/>
        <v>10577.032102981426</v>
      </c>
      <c r="BU447" s="15">
        <f t="shared" ca="1" si="242"/>
        <v>12110.129947039766</v>
      </c>
      <c r="BV447" s="15">
        <f t="shared" ca="1" si="243"/>
        <v>12129.853564006673</v>
      </c>
      <c r="BW447" s="15">
        <f t="shared" ca="1" si="244"/>
        <v>19586.704552073308</v>
      </c>
      <c r="BX447" s="15">
        <f t="shared" ca="1" si="245"/>
        <v>32876.293461877205</v>
      </c>
      <c r="BY447" s="15">
        <f t="shared" ca="1" si="246"/>
        <v>42085.974828905237</v>
      </c>
      <c r="BZ447" s="15">
        <f t="shared" ca="1" si="247"/>
        <v>47049.943347528759</v>
      </c>
      <c r="CA447" s="15">
        <f t="shared" ca="1" si="248"/>
        <v>66169.950026259336</v>
      </c>
      <c r="CB447" s="15">
        <f ca="1">(AU447*DCF!C$10-DCF!C$5*MAX(AU447*DCF!C$10,0)-MAX(AU447-Inputs!$B$6,0)/Inputs!$B$10)*DCF!C$6</f>
        <v>1035.2581744609552</v>
      </c>
      <c r="CC447" s="15">
        <f ca="1">(AV447*DCF!D$10-DCF!D$5*MAX(AV447*DCF!D$10,0)-MAX(AV447-AU447,0)/Inputs!$B$10)*DCF!D$6</f>
        <v>1476.6313478555701</v>
      </c>
      <c r="CD447" s="15">
        <f ca="1">(AW447*DCF!E$10-DCF!E$5*MAX(AW447*DCF!E$10,0)-MAX(AW447-AV447,0)/Inputs!$B$10)*DCF!E$6</f>
        <v>1613.464911938461</v>
      </c>
      <c r="CE447" s="15">
        <f ca="1">(AX447*DCF!F$10-DCF!F$5*MAX(AX447*DCF!F$10,0)-MAX(AX447-AW447,0)/Inputs!$B$10)*DCF!F$6</f>
        <v>1755.0062146356297</v>
      </c>
      <c r="CF447" s="15">
        <f ca="1">(AY447*DCF!G$10-DCF!G$5*MAX(AY447*DCF!G$10,0)-MAX(AY447-AX447,0)/Inputs!$B$10)*DCF!G$6</f>
        <v>2400.0320708233521</v>
      </c>
      <c r="CG447" s="15">
        <f ca="1">(AZ447*DCF!H$10-DCF!H$5*MAX(AZ447*DCF!H$10,0)-MAX(AZ447-AY447,0)/Inputs!$B$10)*DCF!H$6</f>
        <v>2673.0792101687862</v>
      </c>
      <c r="CH447" s="15">
        <f ca="1">(BA447*DCF!I$10-DCF!I$5*MAX(BA447*DCF!I$10,0)-MAX(BA447-AZ447,0)/Inputs!$B$10)*DCF!I$6</f>
        <v>3486.7524751146361</v>
      </c>
      <c r="CI447" s="15">
        <f ca="1">(BB447*DCF!J$10-DCF!J$5*MAX(BB447*DCF!J$10,0)-MAX(BB447-BA447,0)/Inputs!$B$10)*DCF!J$6</f>
        <v>4461.1415296316982</v>
      </c>
      <c r="CJ447" s="15">
        <f ca="1">(BC447*DCF!K$10-DCF!K$5*MAX(BC447*DCF!K$10,0)-MAX(BC447-BB447,0)/Inputs!$B$10)*DCF!K$6</f>
        <v>5365.7658327276076</v>
      </c>
      <c r="CK447" s="15">
        <f ca="1">(BD447*DCF!L$10-DCF!L$5*MAX(BD447*DCF!L$10,0)-MAX(BD447-BC447,0)/Inputs!$B$10)*DCF!L$6</f>
        <v>6159.0522325494658</v>
      </c>
      <c r="CL447" s="15">
        <f ca="1">(BE447*DCF!M$10-DCF!M$5*MAX(BE447*DCF!M$10,0)-MAX(BE447-BD447,0)/Inputs!$B$10)*DCF!M$6</f>
        <v>7881.6672124781153</v>
      </c>
      <c r="CM447" s="15">
        <f ca="1">(BF447*DCF!C$28-DCF!C$5*MAX(BF447*DCF!C$28,0)-MAX(BF447-Inputs!$B$13,0)/Inputs!$B$17)*DCF!C$6</f>
        <v>3643.8855449482085</v>
      </c>
      <c r="CN447" s="15">
        <f ca="1">(BG447*DCF!D$28-DCF!D$5*MAX(BG447*DCF!D$28,0)-MAX(BG447-BF447,0)/Inputs!$B$17)*DCF!D$6</f>
        <v>4112.5069477686302</v>
      </c>
      <c r="CO447" s="15">
        <f ca="1">(BH447*DCF!E$28-DCF!E$5*MAX(BH447*DCF!E$28,0)-MAX(BH447-BG447,0)/Inputs!$B$17)*DCF!E$6</f>
        <v>3761.9823732926729</v>
      </c>
      <c r="CP447" s="15">
        <f ca="1">(BI447*DCF!F$28-DCF!F$5*MAX(BI447*DCF!F$28,0)-MAX(BI447-BH447,0)/Inputs!$B$17)*DCF!F$6</f>
        <v>4055.4411871270786</v>
      </c>
      <c r="CQ447" s="15">
        <f ca="1">(BJ447*DCF!G$28-DCF!G$5*MAX(BJ447*DCF!G$28,0)-MAX(BJ447-BI447,0)/Inputs!$B$17)*DCF!G$6</f>
        <v>4805.8055829513523</v>
      </c>
      <c r="CR447" s="15">
        <f ca="1">(BK447*DCF!H$28-DCF!H$5*MAX(BK447*DCF!H$28,0)-MAX(BK447-BJ447,0)/Inputs!$B$17)*DCF!H$6</f>
        <v>5092.74856525416</v>
      </c>
      <c r="CS447" s="15">
        <f ca="1">(BL447*DCF!I$28-DCF!I$5*MAX(BL447*DCF!I$28,0)-MAX(BL447-BK447,0)/Inputs!$B$17)*DCF!I$6</f>
        <v>6050.0475138435604</v>
      </c>
      <c r="CT447" s="15">
        <f ca="1">(BM447*DCF!J$28-DCF!J$5*MAX(BM447*DCF!J$28,0)-MAX(BM447-BL447,0)/Inputs!$B$17)*DCF!J$6</f>
        <v>7977.6368901655378</v>
      </c>
      <c r="CU447" s="15">
        <f ca="1">(BN447*DCF!K$28-DCF!K$5*MAX(BN447*DCF!K$28,0)-MAX(BN447-BM447,0)/Inputs!$B$17)*DCF!K$6</f>
        <v>10652.481522687282</v>
      </c>
      <c r="CV447" s="15">
        <f ca="1">(BO447*DCF!L$28-DCF!L$5*MAX(BO447*DCF!L$28,0)-MAX(BO447-BN447,0)/Inputs!$B$17)*DCF!L$6</f>
        <v>12605.220922551423</v>
      </c>
      <c r="CW447" s="15">
        <f ca="1">(BP447*DCF!M$28-DCF!M$5*MAX(BP447*DCF!M$28,0)-MAX(BP447-BO447,0)/Inputs!$B$17)*DCF!M$6</f>
        <v>13889.159308809314</v>
      </c>
      <c r="CX447" s="15">
        <f ca="1">(BQ447*DCF!C$46-DCF!C$5*MAX(BQ447*DCF!C$46,0)-MAX(BQ447-Inputs!$B$20,0)/Inputs!$B$24)*DCF!C$6</f>
        <v>-5908.1664574714314</v>
      </c>
      <c r="CY447" s="15">
        <f ca="1">(BR447*DCF!D$46-DCF!D$5*MAX(BR447*DCF!D$46,0)-MAX(BR447-BQ447,0)/Inputs!$B$24)*DCF!D$6</f>
        <v>-1469.5856227522929</v>
      </c>
      <c r="CZ447" s="15">
        <f ca="1">(BS447*DCF!E$46-DCF!E$5*MAX(BS447*DCF!E$46,0)-MAX(BS447-BR447,0)/Inputs!$B$24)*DCF!E$6</f>
        <v>-1012.422871657383</v>
      </c>
      <c r="DA447" s="15">
        <f ca="1">(BT447*DCF!F$46-DCF!F$5*MAX(BT447*DCF!F$46,0)-MAX(BT447-BS447,0)/Inputs!$B$24)*DCF!F$6</f>
        <v>-1504.1726957633905</v>
      </c>
      <c r="DB447" s="15">
        <f ca="1">(BU447*DCF!G$46-DCF!G$5*MAX(BU447*DCF!G$46,0)-MAX(BU447-BT447,0)/Inputs!$B$24)*DCF!G$6</f>
        <v>-923.06466914951989</v>
      </c>
      <c r="DC447" s="15">
        <f ca="1">(BV447*DCF!H$46-DCF!H$5*MAX(BV447*DCF!H$46,0)-MAX(BV447-BU447,0)/Inputs!$B$24)*DCF!H$6</f>
        <v>-6.1289931238601012</v>
      </c>
      <c r="DD447" s="15">
        <f ca="1">(BW447*DCF!I$46-DCF!I$5*MAX(BW447*DCF!I$46,0)-MAX(BW447-BV447,0)/Inputs!$B$24)*DCF!I$6</f>
        <v>-1688.2109134442635</v>
      </c>
      <c r="DE447" s="15">
        <f ca="1">(BX447*DCF!J$46-DCF!J$5*MAX(BX447*DCF!J$46,0)-MAX(BX447-BW447,0)/Inputs!$B$24)*DCF!J$6</f>
        <v>-2145.112287560783</v>
      </c>
      <c r="DF447" s="15">
        <f ca="1">(BY447*DCF!K$46-DCF!K$5*MAX(BY447*DCF!K$46,0)-MAX(BY447-BX447,0)/Inputs!$B$24)*DCF!K$6</f>
        <v>147.96458649535123</v>
      </c>
      <c r="DG447" s="15">
        <f ca="1">(BZ447*DCF!L$46-DCF!L$5*MAX(BZ447*DCF!L$46,0)-MAX(BZ447-BY447,0)/Inputs!$B$24)*DCF!L$6</f>
        <v>2128.9826915014282</v>
      </c>
      <c r="DH447" s="15">
        <f ca="1">(CA447*DCF!M$46-DCF!M$5*MAX(CA447*DCF!M$46,0)-MAX(CA447-BZ447,0)/Inputs!$B$24)*DCF!M$6</f>
        <v>1190.3084167322404</v>
      </c>
      <c r="DI447" s="15">
        <f ca="1">SUM(CB447:CL447)+BE447*DCF!M$10*(1+Inputs!$B$30)*(1-Inputs!$B$33)*(1-Inputs!$B$30/Inputs!$B$31)/(Inputs!$B$29-Inputs!$B$30)*DCF!M$6</f>
        <v>229005.51366174698</v>
      </c>
      <c r="DJ447" s="15">
        <f ca="1">SUM(CM447:CW447)+BP447*DCF!M$28*(1+Inputs!$B$30)*(1-Inputs!$B$33)*(1-Inputs!$B$30/Inputs!$B$31)/(Inputs!$B$29-Inputs!$B$30)*DCF!M$6</f>
        <v>366663.89305227582</v>
      </c>
      <c r="DK447" s="15">
        <f ca="1">SUM(CX447:DH447)+CA447*DCF!M$46*(1+Inputs!$B$30)*(1-Inputs!$B$33)*(1-Inputs!$B$30/Inputs!$B$31)/(Inputs!$B$29-Inputs!$B$30)*DCF!M$6</f>
        <v>91116.972256074921</v>
      </c>
      <c r="DM447" s="15">
        <f ca="1">DI447+DJ447+DK447+Inputs!$B$34+Inputs!$B$36-Inputs!$B$35</f>
        <v>763637.37897009775</v>
      </c>
    </row>
    <row r="448" spans="1:117" x14ac:dyDescent="0.75">
      <c r="A448" s="11">
        <v>435</v>
      </c>
      <c r="C448" s="24">
        <f t="shared" ca="1" si="253"/>
        <v>-0.607410185351416</v>
      </c>
      <c r="D448" s="24">
        <f t="shared" ca="1" si="253"/>
        <v>1.9776506697970622</v>
      </c>
      <c r="E448" s="24">
        <f t="shared" ca="1" si="253"/>
        <v>1.4978830691649976</v>
      </c>
      <c r="F448" s="24">
        <f t="shared" ca="1" si="253"/>
        <v>-0.75466536322404343</v>
      </c>
      <c r="G448" s="24">
        <f t="shared" ca="1" si="253"/>
        <v>-1.7490384189705208E-2</v>
      </c>
      <c r="H448" s="24">
        <f t="shared" ca="1" si="253"/>
        <v>-0.189005844751365</v>
      </c>
      <c r="I448" s="24">
        <f t="shared" ca="1" si="253"/>
        <v>0.82074977560068818</v>
      </c>
      <c r="J448" s="24">
        <f t="shared" ca="1" si="253"/>
        <v>-0.13603761342620613</v>
      </c>
      <c r="K448" s="24">
        <f t="shared" ca="1" si="253"/>
        <v>-4.0609849544335663E-2</v>
      </c>
      <c r="L448" s="24">
        <f t="shared" ca="1" si="253"/>
        <v>6.9226951932725836E-2</v>
      </c>
      <c r="M448" s="24">
        <f t="shared" ca="1" si="253"/>
        <v>-3.0743865355077379E-2</v>
      </c>
      <c r="N448" s="24">
        <f ca="1">SQRT(Inputs!$B$38)*C448+SQRT(1-Inputs!$B$38)*_xlfn.NORM.S.INV(RAND())</f>
        <v>-4.1782025683643809E-2</v>
      </c>
      <c r="O448" s="24">
        <f ca="1">SQRT(Inputs!$B$38)*D448+SQRT(1-Inputs!$B$38)*_xlfn.NORM.S.INV(RAND())</f>
        <v>1.8780883663781864</v>
      </c>
      <c r="P448" s="24">
        <f ca="1">SQRT(Inputs!$B$38)*E448+SQRT(1-Inputs!$B$38)*_xlfn.NORM.S.INV(RAND())</f>
        <v>1.70319429398393</v>
      </c>
      <c r="Q448" s="24">
        <f ca="1">SQRT(Inputs!$B$38)*F448+SQRT(1-Inputs!$B$38)*_xlfn.NORM.S.INV(RAND())</f>
        <v>-0.81991140810522478</v>
      </c>
      <c r="R448" s="24">
        <f ca="1">SQRT(Inputs!$B$38)*G448+SQRT(1-Inputs!$B$38)*_xlfn.NORM.S.INV(RAND())</f>
        <v>6.4597260997876965E-2</v>
      </c>
      <c r="S448" s="24">
        <f ca="1">SQRT(Inputs!$B$38)*H448+SQRT(1-Inputs!$B$38)*_xlfn.NORM.S.INV(RAND())</f>
        <v>0.16339684632531579</v>
      </c>
      <c r="T448" s="24">
        <f ca="1">SQRT(Inputs!$B$38)*I448+SQRT(1-Inputs!$B$38)*_xlfn.NORM.S.INV(RAND())</f>
        <v>-7.4169239368474971E-2</v>
      </c>
      <c r="U448" s="24">
        <f ca="1">SQRT(Inputs!$B$38)*J448+SQRT(1-Inputs!$B$38)*_xlfn.NORM.S.INV(RAND())</f>
        <v>-4.4553459840764142E-2</v>
      </c>
      <c r="V448" s="24">
        <f ca="1">SQRT(Inputs!$B$38)*K448+SQRT(1-Inputs!$B$38)*_xlfn.NORM.S.INV(RAND())</f>
        <v>0.83218333805761457</v>
      </c>
      <c r="W448" s="24">
        <f ca="1">SQRT(Inputs!$B$38)*L448+SQRT(1-Inputs!$B$38)*_xlfn.NORM.S.INV(RAND())</f>
        <v>-3.8976617230193238E-2</v>
      </c>
      <c r="X448" s="24">
        <f ca="1">SQRT(Inputs!$B$38)*M448+SQRT(1-Inputs!$B$38)*_xlfn.NORM.S.INV(RAND())</f>
        <v>0.51691990932144372</v>
      </c>
      <c r="Y448" s="24">
        <f ca="1">SQRT(Inputs!$B$38)*C448+SQRT(1-Inputs!$B$38)*_xlfn.NORM.S.INV(RAND())</f>
        <v>0.99891989882582544</v>
      </c>
      <c r="Z448" s="24">
        <f ca="1">SQRT(Inputs!$B$38)*D448+SQRT(1-Inputs!$B$38)*_xlfn.NORM.S.INV(RAND())</f>
        <v>1.7638236626422708</v>
      </c>
      <c r="AA448" s="24">
        <f ca="1">SQRT(Inputs!$B$38)*E448+SQRT(1-Inputs!$B$38)*_xlfn.NORM.S.INV(RAND())</f>
        <v>1.2802086801266332</v>
      </c>
      <c r="AB448" s="24">
        <f ca="1">SQRT(Inputs!$B$38)*F448+SQRT(1-Inputs!$B$38)*_xlfn.NORM.S.INV(RAND())</f>
        <v>-0.54405605762579912</v>
      </c>
      <c r="AC448" s="24">
        <f ca="1">SQRT(Inputs!$B$38)*G448+SQRT(1-Inputs!$B$38)*_xlfn.NORM.S.INV(RAND())</f>
        <v>0.25491642568269329</v>
      </c>
      <c r="AD448" s="24">
        <f ca="1">SQRT(Inputs!$B$38)*H448+SQRT(1-Inputs!$B$38)*_xlfn.NORM.S.INV(RAND())</f>
        <v>1.0176283193037916</v>
      </c>
      <c r="AE448" s="24">
        <f ca="1">SQRT(Inputs!$B$38)*I448+SQRT(1-Inputs!$B$38)*_xlfn.NORM.S.INV(RAND())</f>
        <v>-0.4479356754865752</v>
      </c>
      <c r="AF448" s="24">
        <f ca="1">SQRT(Inputs!$B$38)*J448+SQRT(1-Inputs!$B$38)*_xlfn.NORM.S.INV(RAND())</f>
        <v>-0.23392870718645836</v>
      </c>
      <c r="AG448" s="24">
        <f ca="1">SQRT(Inputs!$B$38)*K448+SQRT(1-Inputs!$B$38)*_xlfn.NORM.S.INV(RAND())</f>
        <v>-0.19093692122668934</v>
      </c>
      <c r="AH448" s="24">
        <f ca="1">SQRT(Inputs!$B$38)*L448+SQRT(1-Inputs!$B$38)*_xlfn.NORM.S.INV(RAND())</f>
        <v>-0.5092951750698409</v>
      </c>
      <c r="AI448" s="24">
        <f ca="1">SQRT(Inputs!$B$38)*M448+SQRT(1-Inputs!$B$38)*_xlfn.NORM.S.INV(RAND())</f>
        <v>0.10778072382098985</v>
      </c>
      <c r="AJ448" s="24">
        <f ca="1">SQRT(Inputs!$B$38)*C448+SQRT(1-Inputs!$B$38)*_xlfn.NORM.S.INV(RAND())</f>
        <v>-0.30472661544267654</v>
      </c>
      <c r="AK448" s="24">
        <f ca="1">SQRT(Inputs!$B$38)*D448+SQRT(1-Inputs!$B$38)*_xlfn.NORM.S.INV(RAND())</f>
        <v>1.8178262350044057</v>
      </c>
      <c r="AL448" s="24">
        <f ca="1">SQRT(Inputs!$B$38)*E448+SQRT(1-Inputs!$B$38)*_xlfn.NORM.S.INV(RAND())</f>
        <v>4.7236946155958637E-2</v>
      </c>
      <c r="AM448" s="24">
        <f ca="1">SQRT(Inputs!$B$38)*F448+SQRT(1-Inputs!$B$38)*_xlfn.NORM.S.INV(RAND())</f>
        <v>-6.0942485462581963E-2</v>
      </c>
      <c r="AN448" s="24">
        <f ca="1">SQRT(Inputs!$B$38)*G448+SQRT(1-Inputs!$B$38)*_xlfn.NORM.S.INV(RAND())</f>
        <v>-0.55662308615454115</v>
      </c>
      <c r="AO448" s="24">
        <f ca="1">SQRT(Inputs!$B$38)*H448+SQRT(1-Inputs!$B$38)*_xlfn.NORM.S.INV(RAND())</f>
        <v>0.67326306645462464</v>
      </c>
      <c r="AP448" s="24">
        <f ca="1">SQRT(Inputs!$B$38)*I448+SQRT(1-Inputs!$B$38)*_xlfn.NORM.S.INV(RAND())</f>
        <v>5.4349948441710705E-2</v>
      </c>
      <c r="AQ448" s="24">
        <f ca="1">SQRT(Inputs!$B$38)*J448+SQRT(1-Inputs!$B$38)*_xlfn.NORM.S.INV(RAND())</f>
        <v>1.3768392555023832</v>
      </c>
      <c r="AR448" s="24">
        <f ca="1">SQRT(Inputs!$B$38)*K448+SQRT(1-Inputs!$B$38)*_xlfn.NORM.S.INV(RAND())</f>
        <v>0.2358994434779349</v>
      </c>
      <c r="AS448" s="24">
        <f ca="1">SQRT(Inputs!$B$38)*L448+SQRT(1-Inputs!$B$38)*_xlfn.NORM.S.INV(RAND())</f>
        <v>-0.81466881911235689</v>
      </c>
      <c r="AT448" s="24">
        <f ca="1">SQRT(Inputs!$B$38)*M448+SQRT(1-Inputs!$B$38)*_xlfn.NORM.S.INV(RAND())</f>
        <v>-0.14027029833110854</v>
      </c>
      <c r="AU448" s="15">
        <f ca="1">Inputs!$B$6*EXP($B$8-0.5*C$5^2+C$5*N448)</f>
        <v>4928.7911355499446</v>
      </c>
      <c r="AV448" s="15">
        <f t="shared" ca="1" si="219"/>
        <v>7907.5320667641718</v>
      </c>
      <c r="AW448" s="15">
        <f t="shared" ca="1" si="220"/>
        <v>12131.922267367421</v>
      </c>
      <c r="AX448" s="15">
        <f t="shared" ca="1" si="221"/>
        <v>13369.744063200584</v>
      </c>
      <c r="AY448" s="15">
        <f t="shared" ca="1" si="222"/>
        <v>16462.923711857828</v>
      </c>
      <c r="AZ448" s="15">
        <f t="shared" ca="1" si="223"/>
        <v>20500.164581655317</v>
      </c>
      <c r="BA448" s="15">
        <f t="shared" ca="1" si="224"/>
        <v>24892.975256429138</v>
      </c>
      <c r="BB448" s="15">
        <f t="shared" ca="1" si="225"/>
        <v>30340.848919169355</v>
      </c>
      <c r="BC448" s="15">
        <f t="shared" ca="1" si="226"/>
        <v>40268.059890970479</v>
      </c>
      <c r="BD448" s="15">
        <f t="shared" ca="1" si="227"/>
        <v>49152.65199201247</v>
      </c>
      <c r="BE448" s="15">
        <f t="shared" ca="1" si="228"/>
        <v>63133.801397189382</v>
      </c>
      <c r="BF448" s="15">
        <f ca="1">Inputs!$B$13*EXP($B$9-0.5*C$6^2+C$6*Y448)</f>
        <v>16860.060062434528</v>
      </c>
      <c r="BG448" s="15">
        <f t="shared" ca="1" si="229"/>
        <v>28248.001364530901</v>
      </c>
      <c r="BH448" s="15">
        <f t="shared" ca="1" si="230"/>
        <v>42678.407754504347</v>
      </c>
      <c r="BI448" s="15">
        <f t="shared" ca="1" si="231"/>
        <v>48047.944936414162</v>
      </c>
      <c r="BJ448" s="15">
        <f t="shared" ca="1" si="232"/>
        <v>61108.326510073006</v>
      </c>
      <c r="BK448" s="15">
        <f t="shared" ca="1" si="233"/>
        <v>86143.67903461674</v>
      </c>
      <c r="BL448" s="15">
        <f t="shared" ca="1" si="234"/>
        <v>99849.449592253921</v>
      </c>
      <c r="BM448" s="15">
        <f t="shared" ca="1" si="235"/>
        <v>119221.07890485886</v>
      </c>
      <c r="BN448" s="15">
        <f t="shared" ca="1" si="236"/>
        <v>143310.10350165825</v>
      </c>
      <c r="BO448" s="15">
        <f t="shared" ca="1" si="237"/>
        <v>166192.54464720338</v>
      </c>
      <c r="BP448" s="15">
        <f t="shared" ca="1" si="238"/>
        <v>207065.01506833278</v>
      </c>
      <c r="BQ448" s="15">
        <f ca="1">Inputs!$B$20*EXP($B$10-0.5*C$7^2+C$7*AJ448)</f>
        <v>3850.0731631789108</v>
      </c>
      <c r="BR448" s="15">
        <f t="shared" ca="1" si="239"/>
        <v>9305.2517651891303</v>
      </c>
      <c r="BS448" s="15">
        <f t="shared" ca="1" si="240"/>
        <v>12916.593853496968</v>
      </c>
      <c r="BT448" s="15">
        <f t="shared" ca="1" si="241"/>
        <v>17526.720448939981</v>
      </c>
      <c r="BU448" s="15">
        <f t="shared" ca="1" si="242"/>
        <v>21229.164761544944</v>
      </c>
      <c r="BV448" s="15">
        <f t="shared" ca="1" si="243"/>
        <v>34373.69042792511</v>
      </c>
      <c r="BW448" s="15">
        <f t="shared" ca="1" si="244"/>
        <v>48521.496848565352</v>
      </c>
      <c r="BX448" s="15">
        <f t="shared" ca="1" si="245"/>
        <v>89437.736089549187</v>
      </c>
      <c r="BY448" s="15">
        <f t="shared" ca="1" si="246"/>
        <v>131103.03860108816</v>
      </c>
      <c r="BZ448" s="15">
        <f t="shared" ca="1" si="247"/>
        <v>158369.75176638528</v>
      </c>
      <c r="CA448" s="15">
        <f t="shared" ca="1" si="248"/>
        <v>216984.86886575189</v>
      </c>
      <c r="CB448" s="15">
        <f ca="1">(AU448*DCF!C$10-DCF!C$5*MAX(AU448*DCF!C$10,0)-MAX(AU448-Inputs!$B$6,0)/Inputs!$B$10)*DCF!C$6</f>
        <v>1043.3127958220612</v>
      </c>
      <c r="CC448" s="15">
        <f ca="1">(AV448*DCF!D$10-DCF!D$5*MAX(AV448*DCF!D$10,0)-MAX(AV448-AU448,0)/Inputs!$B$10)*DCF!D$6</f>
        <v>1201.1193526142313</v>
      </c>
      <c r="CD448" s="15">
        <f ca="1">(AW448*DCF!E$10-DCF!E$5*MAX(AW448*DCF!E$10,0)-MAX(AW448-AV448,0)/Inputs!$B$10)*DCF!E$6</f>
        <v>1849.5601153265291</v>
      </c>
      <c r="CE448" s="15">
        <f ca="1">(AX448*DCF!F$10-DCF!F$5*MAX(AX448*DCF!F$10,0)-MAX(AX448-AW448,0)/Inputs!$B$10)*DCF!F$6</f>
        <v>2661.0337953484604</v>
      </c>
      <c r="CF448" s="15">
        <f ca="1">(AY448*DCF!G$10-DCF!G$5*MAX(AY448*DCF!G$10,0)-MAX(AY448-AX448,0)/Inputs!$B$10)*DCF!G$6</f>
        <v>2797.4557242920814</v>
      </c>
      <c r="CG448" s="15">
        <f ca="1">(AZ448*DCF!H$10-DCF!H$5*MAX(AZ448*DCF!H$10,0)-MAX(AZ448-AY448,0)/Inputs!$B$10)*DCF!H$6</f>
        <v>3263.2371643808697</v>
      </c>
      <c r="CH448" s="15">
        <f ca="1">(BA448*DCF!I$10-DCF!I$5*MAX(BA448*DCF!I$10,0)-MAX(BA448-AZ448,0)/Inputs!$B$10)*DCF!I$6</f>
        <v>3826.46362000718</v>
      </c>
      <c r="CI448" s="15">
        <f ca="1">(BB448*DCF!J$10-DCF!J$5*MAX(BB448*DCF!J$10,0)-MAX(BB448-BA448,0)/Inputs!$B$10)*DCF!J$6</f>
        <v>4381.0245953037829</v>
      </c>
      <c r="CJ448" s="15">
        <f ca="1">(BC448*DCF!K$10-DCF!K$5*MAX(BC448*DCF!K$10,0)-MAX(BC448-BB448,0)/Inputs!$B$10)*DCF!K$6</f>
        <v>5092.8525175482055</v>
      </c>
      <c r="CK448" s="15">
        <f ca="1">(BD448*DCF!L$10-DCF!L$5*MAX(BD448*DCF!L$10,0)-MAX(BD448-BC448,0)/Inputs!$B$10)*DCF!L$6</f>
        <v>6264.2329928679337</v>
      </c>
      <c r="CL448" s="15">
        <f ca="1">(BE448*DCF!M$10-DCF!M$5*MAX(BE448*DCF!M$10,0)-MAX(BE448-BD448,0)/Inputs!$B$10)*DCF!M$6</f>
        <v>7238.7982689375058</v>
      </c>
      <c r="CM448" s="15">
        <f ca="1">(BF448*DCF!C$28-DCF!C$5*MAX(BF448*DCF!C$28,0)-MAX(BF448-Inputs!$B$13,0)/Inputs!$B$17)*DCF!C$6</f>
        <v>3881.5936030170114</v>
      </c>
      <c r="CN448" s="15">
        <f ca="1">(BG448*DCF!D$28-DCF!D$5*MAX(BG448*DCF!D$28,0)-MAX(BG448-BF448,0)/Inputs!$B$17)*DCF!D$6</f>
        <v>5890.1178958467262</v>
      </c>
      <c r="CO448" s="15">
        <f ca="1">(BH448*DCF!E$28-DCF!E$5*MAX(BH448*DCF!E$28,0)-MAX(BH448-BG448,0)/Inputs!$B$17)*DCF!E$6</f>
        <v>9243.2505586679727</v>
      </c>
      <c r="CP448" s="15">
        <f ca="1">(BI448*DCF!F$28-DCF!F$5*MAX(BI448*DCF!F$28,0)-MAX(BI448-BH448,0)/Inputs!$B$17)*DCF!F$6</f>
        <v>12066.142309950368</v>
      </c>
      <c r="CQ448" s="15">
        <f ca="1">(BJ448*DCF!G$28-DCF!G$5*MAX(BJ448*DCF!G$28,0)-MAX(BJ448-BI448,0)/Inputs!$B$17)*DCF!G$6</f>
        <v>13658.391780702421</v>
      </c>
      <c r="CR448" s="15">
        <f ca="1">(BK448*DCF!H$28-DCF!H$5*MAX(BK448*DCF!H$28,0)-MAX(BK448-BJ448,0)/Inputs!$B$17)*DCF!H$6</f>
        <v>17414.491023630439</v>
      </c>
      <c r="CS448" s="15">
        <f ca="1">(BL448*DCF!I$28-DCF!I$5*MAX(BL448*DCF!I$28,0)-MAX(BL448-BK448,0)/Inputs!$B$17)*DCF!I$6</f>
        <v>21512.703068226321</v>
      </c>
      <c r="CT448" s="15">
        <f ca="1">(BM448*DCF!J$28-DCF!J$5*MAX(BM448*DCF!J$28,0)-MAX(BM448-BL448,0)/Inputs!$B$17)*DCF!J$6</f>
        <v>24027.678100080419</v>
      </c>
      <c r="CU448" s="15">
        <f ca="1">(BN448*DCF!K$28-DCF!K$5*MAX(BN448*DCF!K$28,0)-MAX(BN448-BM448,0)/Inputs!$B$17)*DCF!K$6</f>
        <v>27314.10633006458</v>
      </c>
      <c r="CV448" s="15">
        <f ca="1">(BO448*DCF!L$28-DCF!L$5*MAX(BO448*DCF!L$28,0)-MAX(BO448-BN448,0)/Inputs!$B$17)*DCF!L$6</f>
        <v>30569.714645856344</v>
      </c>
      <c r="CW448" s="15">
        <f ca="1">(BP448*DCF!M$28-DCF!M$5*MAX(BP448*DCF!M$28,0)-MAX(BP448-BO448,0)/Inputs!$B$17)*DCF!M$6</f>
        <v>34687.080773017107</v>
      </c>
      <c r="CX448" s="15">
        <f ca="1">(BQ448*DCF!C$46-DCF!C$5*MAX(BQ448*DCF!C$46,0)-MAX(BQ448-Inputs!$B$20,0)/Inputs!$B$24)*DCF!C$6</f>
        <v>-1188.9652400777672</v>
      </c>
      <c r="CY448" s="15">
        <f ca="1">(BR448*DCF!D$46-DCF!D$5*MAX(BR448*DCF!D$46,0)-MAX(BR448-BQ448,0)/Inputs!$B$24)*DCF!D$6</f>
        <v>-3915.8689024255809</v>
      </c>
      <c r="CZ448" s="15">
        <f ca="1">(BS448*DCF!E$46-DCF!E$5*MAX(BS448*DCF!E$46,0)-MAX(BS448-BR448,0)/Inputs!$B$24)*DCF!E$6</f>
        <v>-2950.9013451889614</v>
      </c>
      <c r="DA448" s="15">
        <f ca="1">(BT448*DCF!F$46-DCF!F$5*MAX(BT448*DCF!F$46,0)-MAX(BT448-BS448,0)/Inputs!$B$24)*DCF!F$6</f>
        <v>-2955.0994260913071</v>
      </c>
      <c r="DB448" s="15">
        <f ca="1">(BU448*DCF!G$46-DCF!G$5*MAX(BU448*DCF!G$46,0)-MAX(BU448-BT448,0)/Inputs!$B$24)*DCF!G$6</f>
        <v>-1959.5362742629302</v>
      </c>
      <c r="DC448" s="15">
        <f ca="1">(BV448*DCF!H$46-DCF!H$5*MAX(BV448*DCF!H$46,0)-MAX(BV448-BU448,0)/Inputs!$B$24)*DCF!H$6</f>
        <v>-4084.5808129826596</v>
      </c>
      <c r="DD448" s="15">
        <f ca="1">(BW448*DCF!I$46-DCF!I$5*MAX(BW448*DCF!I$46,0)-MAX(BW448-BV448,0)/Inputs!$B$24)*DCF!I$6</f>
        <v>-2940.665132477337</v>
      </c>
      <c r="DE448" s="15">
        <f ca="1">(BX448*DCF!J$46-DCF!J$5*MAX(BX448*DCF!J$46,0)-MAX(BX448-BW448,0)/Inputs!$B$24)*DCF!J$6</f>
        <v>-7098.6525386769017</v>
      </c>
      <c r="DF448" s="15">
        <f ca="1">(BY448*DCF!K$46-DCF!K$5*MAX(BY448*DCF!K$46,0)-MAX(BY448-BX448,0)/Inputs!$B$24)*DCF!K$6</f>
        <v>-2717.8465571629845</v>
      </c>
      <c r="DG448" s="15">
        <f ca="1">(BZ448*DCF!L$46-DCF!L$5*MAX(BZ448*DCF!L$46,0)-MAX(BZ448-BY448,0)/Inputs!$B$24)*DCF!L$6</f>
        <v>4776.821515517845</v>
      </c>
      <c r="DH448" s="15">
        <f ca="1">(CA448*DCF!M$46-DCF!M$5*MAX(CA448*DCF!M$46,0)-MAX(CA448-BZ448,0)/Inputs!$B$24)*DCF!M$6</f>
        <v>4756.9083779748562</v>
      </c>
      <c r="DI448" s="15">
        <f ca="1">SUM(CB448:CL448)+BE448*DCF!M$10*(1+Inputs!$B$30)*(1-Inputs!$B$33)*(1-Inputs!$B$30/Inputs!$B$31)/(Inputs!$B$29-Inputs!$B$30)*DCF!M$6</f>
        <v>215321.29508892182</v>
      </c>
      <c r="DJ448" s="15">
        <f ca="1">SUM(CM448:CW448)+BP448*DCF!M$28*(1+Inputs!$B$30)*(1-Inputs!$B$33)*(1-Inputs!$B$30/Inputs!$B$31)/(Inputs!$B$29-Inputs!$B$30)*DCF!M$6</f>
        <v>968618.17020442977</v>
      </c>
      <c r="DK448" s="15">
        <f ca="1">SUM(CX448:DH448)+CA448*DCF!M$46*(1+Inputs!$B$30)*(1-Inputs!$B$33)*(1-Inputs!$B$30/Inputs!$B$31)/(Inputs!$B$29-Inputs!$B$30)*DCF!M$6</f>
        <v>315205.92443149711</v>
      </c>
      <c r="DM448" s="15">
        <f ca="1">DI448+DJ448+DK448+Inputs!$B$34+Inputs!$B$36-Inputs!$B$35</f>
        <v>1575996.3897248488</v>
      </c>
    </row>
    <row r="449" spans="1:117" x14ac:dyDescent="0.75">
      <c r="A449" s="11">
        <v>436</v>
      </c>
      <c r="C449" s="24">
        <f t="shared" ca="1" si="253"/>
        <v>0.22138028443954244</v>
      </c>
      <c r="D449" s="24">
        <f t="shared" ca="1" si="253"/>
        <v>1.5007765934384445</v>
      </c>
      <c r="E449" s="24">
        <f t="shared" ca="1" si="253"/>
        <v>0.59599199363988042</v>
      </c>
      <c r="F449" s="24">
        <f t="shared" ca="1" si="253"/>
        <v>-0.29574550743550626</v>
      </c>
      <c r="G449" s="24">
        <f t="shared" ca="1" si="253"/>
        <v>0.57377444354893758</v>
      </c>
      <c r="H449" s="24">
        <f t="shared" ca="1" si="253"/>
        <v>-2.3675852780900239</v>
      </c>
      <c r="I449" s="24">
        <f t="shared" ca="1" si="253"/>
        <v>0.69445717216442238</v>
      </c>
      <c r="J449" s="24">
        <f t="shared" ca="1" si="253"/>
        <v>-1.0684188041739184</v>
      </c>
      <c r="K449" s="24">
        <f t="shared" ca="1" si="253"/>
        <v>0.47812754454503992</v>
      </c>
      <c r="L449" s="24">
        <f t="shared" ca="1" si="253"/>
        <v>0.34441500440399309</v>
      </c>
      <c r="M449" s="24">
        <f t="shared" ca="1" si="253"/>
        <v>-1.472685555857866</v>
      </c>
      <c r="N449" s="24">
        <f ca="1">SQRT(Inputs!$B$38)*C449+SQRT(1-Inputs!$B$38)*_xlfn.NORM.S.INV(RAND())</f>
        <v>2.7668729032107153E-2</v>
      </c>
      <c r="O449" s="24">
        <f ca="1">SQRT(Inputs!$B$38)*D449+SQRT(1-Inputs!$B$38)*_xlfn.NORM.S.INV(RAND())</f>
        <v>-0.37073570455316684</v>
      </c>
      <c r="P449" s="24">
        <f ca="1">SQRT(Inputs!$B$38)*E449+SQRT(1-Inputs!$B$38)*_xlfn.NORM.S.INV(RAND())</f>
        <v>-0.31471143444716543</v>
      </c>
      <c r="Q449" s="24">
        <f ca="1">SQRT(Inputs!$B$38)*F449+SQRT(1-Inputs!$B$38)*_xlfn.NORM.S.INV(RAND())</f>
        <v>-1.9123118827334604</v>
      </c>
      <c r="R449" s="24">
        <f ca="1">SQRT(Inputs!$B$38)*G449+SQRT(1-Inputs!$B$38)*_xlfn.NORM.S.INV(RAND())</f>
        <v>3.0169965051997192</v>
      </c>
      <c r="S449" s="24">
        <f ca="1">SQRT(Inputs!$B$38)*H449+SQRT(1-Inputs!$B$38)*_xlfn.NORM.S.INV(RAND())</f>
        <v>-0.80317651320906835</v>
      </c>
      <c r="T449" s="24">
        <f ca="1">SQRT(Inputs!$B$38)*I449+SQRT(1-Inputs!$B$38)*_xlfn.NORM.S.INV(RAND())</f>
        <v>1.3991216452826187</v>
      </c>
      <c r="U449" s="24">
        <f ca="1">SQRT(Inputs!$B$38)*J449+SQRT(1-Inputs!$B$38)*_xlfn.NORM.S.INV(RAND())</f>
        <v>-1.7907977208974002</v>
      </c>
      <c r="V449" s="24">
        <f ca="1">SQRT(Inputs!$B$38)*K449+SQRT(1-Inputs!$B$38)*_xlfn.NORM.S.INV(RAND())</f>
        <v>-0.37697051630756867</v>
      </c>
      <c r="W449" s="24">
        <f ca="1">SQRT(Inputs!$B$38)*L449+SQRT(1-Inputs!$B$38)*_xlfn.NORM.S.INV(RAND())</f>
        <v>-0.80739885614657803</v>
      </c>
      <c r="X449" s="24">
        <f ca="1">SQRT(Inputs!$B$38)*M449+SQRT(1-Inputs!$B$38)*_xlfn.NORM.S.INV(RAND())</f>
        <v>0.31616484569425396</v>
      </c>
      <c r="Y449" s="24">
        <f ca="1">SQRT(Inputs!$B$38)*C449+SQRT(1-Inputs!$B$38)*_xlfn.NORM.S.INV(RAND())</f>
        <v>-0.85703582913584531</v>
      </c>
      <c r="Z449" s="24">
        <f ca="1">SQRT(Inputs!$B$38)*D449+SQRT(1-Inputs!$B$38)*_xlfn.NORM.S.INV(RAND())</f>
        <v>0.36323964363172534</v>
      </c>
      <c r="AA449" s="24">
        <f ca="1">SQRT(Inputs!$B$38)*E449+SQRT(1-Inputs!$B$38)*_xlfn.NORM.S.INV(RAND())</f>
        <v>2.9784704430817377E-2</v>
      </c>
      <c r="AB449" s="24">
        <f ca="1">SQRT(Inputs!$B$38)*F449+SQRT(1-Inputs!$B$38)*_xlfn.NORM.S.INV(RAND())</f>
        <v>-0.34895859130924056</v>
      </c>
      <c r="AC449" s="24">
        <f ca="1">SQRT(Inputs!$B$38)*G449+SQRT(1-Inputs!$B$38)*_xlfn.NORM.S.INV(RAND())</f>
        <v>0.70198477895391576</v>
      </c>
      <c r="AD449" s="24">
        <f ca="1">SQRT(Inputs!$B$38)*H449+SQRT(1-Inputs!$B$38)*_xlfn.NORM.S.INV(RAND())</f>
        <v>-1.0463068576520198</v>
      </c>
      <c r="AE449" s="24">
        <f ca="1">SQRT(Inputs!$B$38)*I449+SQRT(1-Inputs!$B$38)*_xlfn.NORM.S.INV(RAND())</f>
        <v>-0.6330328763621631</v>
      </c>
      <c r="AF449" s="24">
        <f ca="1">SQRT(Inputs!$B$38)*J449+SQRT(1-Inputs!$B$38)*_xlfn.NORM.S.INV(RAND())</f>
        <v>-0.77053324265368106</v>
      </c>
      <c r="AG449" s="24">
        <f ca="1">SQRT(Inputs!$B$38)*K449+SQRT(1-Inputs!$B$38)*_xlfn.NORM.S.INV(RAND())</f>
        <v>-0.43475685472585773</v>
      </c>
      <c r="AH449" s="24">
        <f ca="1">SQRT(Inputs!$B$38)*L449+SQRT(1-Inputs!$B$38)*_xlfn.NORM.S.INV(RAND())</f>
        <v>0.11932198028727863</v>
      </c>
      <c r="AI449" s="24">
        <f ca="1">SQRT(Inputs!$B$38)*M449+SQRT(1-Inputs!$B$38)*_xlfn.NORM.S.INV(RAND())</f>
        <v>0.30182398684690692</v>
      </c>
      <c r="AJ449" s="24">
        <f ca="1">SQRT(Inputs!$B$38)*C449+SQRT(1-Inputs!$B$38)*_xlfn.NORM.S.INV(RAND())</f>
        <v>0.7669329604903049</v>
      </c>
      <c r="AK449" s="24">
        <f ca="1">SQRT(Inputs!$B$38)*D449+SQRT(1-Inputs!$B$38)*_xlfn.NORM.S.INV(RAND())</f>
        <v>1.2674624283310987</v>
      </c>
      <c r="AL449" s="24">
        <f ca="1">SQRT(Inputs!$B$38)*E449+SQRT(1-Inputs!$B$38)*_xlfn.NORM.S.INV(RAND())</f>
        <v>-1.0310889868883892</v>
      </c>
      <c r="AM449" s="24">
        <f ca="1">SQRT(Inputs!$B$38)*F449+SQRT(1-Inputs!$B$38)*_xlfn.NORM.S.INV(RAND())</f>
        <v>0.51275578742414418</v>
      </c>
      <c r="AN449" s="24">
        <f ca="1">SQRT(Inputs!$B$38)*G449+SQRT(1-Inputs!$B$38)*_xlfn.NORM.S.INV(RAND())</f>
        <v>0.42147443435764076</v>
      </c>
      <c r="AO449" s="24">
        <f ca="1">SQRT(Inputs!$B$38)*H449+SQRT(1-Inputs!$B$38)*_xlfn.NORM.S.INV(RAND())</f>
        <v>-2.0070083260469005</v>
      </c>
      <c r="AP449" s="24">
        <f ca="1">SQRT(Inputs!$B$38)*I449+SQRT(1-Inputs!$B$38)*_xlfn.NORM.S.INV(RAND())</f>
        <v>0.47776584961968849</v>
      </c>
      <c r="AQ449" s="24">
        <f ca="1">SQRT(Inputs!$B$38)*J449+SQRT(1-Inputs!$B$38)*_xlfn.NORM.S.INV(RAND())</f>
        <v>9.2979598060388691E-3</v>
      </c>
      <c r="AR449" s="24">
        <f ca="1">SQRT(Inputs!$B$38)*K449+SQRT(1-Inputs!$B$38)*_xlfn.NORM.S.INV(RAND())</f>
        <v>0.25586699482733816</v>
      </c>
      <c r="AS449" s="24">
        <f ca="1">SQRT(Inputs!$B$38)*L449+SQRT(1-Inputs!$B$38)*_xlfn.NORM.S.INV(RAND())</f>
        <v>-0.28699588316200664</v>
      </c>
      <c r="AT449" s="24">
        <f ca="1">SQRT(Inputs!$B$38)*M449+SQRT(1-Inputs!$B$38)*_xlfn.NORM.S.INV(RAND())</f>
        <v>-1.8439945094124965</v>
      </c>
      <c r="AU449" s="15">
        <f ca="1">Inputs!$B$6*EXP($B$8-0.5*C$5^2+C$5*N449)</f>
        <v>4984.5142655777208</v>
      </c>
      <c r="AV449" s="15">
        <f t="shared" ca="1" si="219"/>
        <v>5745.4533915816482</v>
      </c>
      <c r="AW449" s="15">
        <f t="shared" ca="1" si="220"/>
        <v>6714.4089447498245</v>
      </c>
      <c r="AX449" s="15">
        <f t="shared" ca="1" si="221"/>
        <v>6455.5041040016831</v>
      </c>
      <c r="AY449" s="15">
        <f t="shared" ca="1" si="222"/>
        <v>11221.755064697265</v>
      </c>
      <c r="AZ449" s="15">
        <f t="shared" ca="1" si="223"/>
        <v>12562.773058648861</v>
      </c>
      <c r="BA449" s="15">
        <f t="shared" ca="1" si="224"/>
        <v>17797.977535639977</v>
      </c>
      <c r="BB449" s="15">
        <f t="shared" ca="1" si="225"/>
        <v>18211.231753516211</v>
      </c>
      <c r="BC449" s="15">
        <f t="shared" ca="1" si="226"/>
        <v>21507.090863630179</v>
      </c>
      <c r="BD449" s="15">
        <f t="shared" ca="1" si="227"/>
        <v>24431.704441007983</v>
      </c>
      <c r="BE449" s="15">
        <f t="shared" ca="1" si="228"/>
        <v>30812.557572994196</v>
      </c>
      <c r="BF449" s="15">
        <f ca="1">Inputs!$B$13*EXP($B$9-0.5*C$6^2+C$6*Y449)</f>
        <v>11669.849833678245</v>
      </c>
      <c r="BG449" s="15">
        <f t="shared" ca="1" si="229"/>
        <v>15185.858352504738</v>
      </c>
      <c r="BH449" s="15">
        <f t="shared" ca="1" si="230"/>
        <v>18646.211160793006</v>
      </c>
      <c r="BI449" s="15">
        <f t="shared" ca="1" si="231"/>
        <v>21632.104190434453</v>
      </c>
      <c r="BJ449" s="15">
        <f t="shared" ca="1" si="232"/>
        <v>29343.474592717663</v>
      </c>
      <c r="BK449" s="15">
        <f t="shared" ca="1" si="233"/>
        <v>31232.139869835748</v>
      </c>
      <c r="BL449" s="15">
        <f t="shared" ca="1" si="234"/>
        <v>35343.256079523875</v>
      </c>
      <c r="BM449" s="15">
        <f t="shared" ca="1" si="235"/>
        <v>39478.749602221127</v>
      </c>
      <c r="BN449" s="15">
        <f t="shared" ca="1" si="236"/>
        <v>46089.05173000307</v>
      </c>
      <c r="BO449" s="15">
        <f t="shared" ca="1" si="237"/>
        <v>57499.843314965205</v>
      </c>
      <c r="BP449" s="15">
        <f t="shared" ca="1" si="238"/>
        <v>73233.460312834432</v>
      </c>
      <c r="BQ449" s="15">
        <f ca="1">Inputs!$B$20*EXP($B$10-0.5*C$7^2+C$7*AJ449)</f>
        <v>5630.460601777907</v>
      </c>
      <c r="BR449" s="15">
        <f t="shared" ca="1" si="239"/>
        <v>11426.023327906671</v>
      </c>
      <c r="BS449" s="15">
        <f t="shared" ca="1" si="240"/>
        <v>11636.294391408082</v>
      </c>
      <c r="BT449" s="15">
        <f t="shared" ca="1" si="241"/>
        <v>18353.905088561009</v>
      </c>
      <c r="BU449" s="15">
        <f t="shared" ca="1" si="242"/>
        <v>28167.302431269374</v>
      </c>
      <c r="BV449" s="15">
        <f t="shared" ca="1" si="243"/>
        <v>24933.594645462323</v>
      </c>
      <c r="BW449" s="15">
        <f t="shared" ca="1" si="244"/>
        <v>38495.725375136186</v>
      </c>
      <c r="BX449" s="15">
        <f t="shared" ca="1" si="245"/>
        <v>53942.912875641487</v>
      </c>
      <c r="BY449" s="15">
        <f t="shared" ca="1" si="246"/>
        <v>79375.318977354691</v>
      </c>
      <c r="BZ449" s="15">
        <f t="shared" ca="1" si="247"/>
        <v>105650.92925354818</v>
      </c>
      <c r="CA449" s="15">
        <f t="shared" ca="1" si="248"/>
        <v>106941.56078356663</v>
      </c>
      <c r="CB449" s="15">
        <f ca="1">(AU449*DCF!C$10-DCF!C$5*MAX(AU449*DCF!C$10,0)-MAX(AU449-Inputs!$B$6,0)/Inputs!$B$10)*DCF!C$6</f>
        <v>1042.9154799728265</v>
      </c>
      <c r="CC449" s="15">
        <f ca="1">(AV449*DCF!D$10-DCF!D$5*MAX(AV449*DCF!D$10,0)-MAX(AV449-AU449,0)/Inputs!$B$10)*DCF!D$6</f>
        <v>1214.880249344606</v>
      </c>
      <c r="CD449" s="15">
        <f ca="1">(AW449*DCF!E$10-DCF!E$5*MAX(AW449*DCF!E$10,0)-MAX(AW449-AV449,0)/Inputs!$B$10)*DCF!E$6</f>
        <v>1332.0012242998021</v>
      </c>
      <c r="CE449" s="15">
        <f ca="1">(AX449*DCF!F$10-DCF!F$5*MAX(AX449*DCF!F$10,0)-MAX(AX449-AW449,0)/Inputs!$B$10)*DCF!F$6</f>
        <v>1409.2262578749337</v>
      </c>
      <c r="CF449" s="15">
        <f ca="1">(AY449*DCF!G$10-DCF!G$5*MAX(AY449*DCF!G$10,0)-MAX(AY449-AX449,0)/Inputs!$B$10)*DCF!G$6</f>
        <v>1395.9729112067148</v>
      </c>
      <c r="CG449" s="15">
        <f ca="1">(AZ449*DCF!H$10-DCF!H$5*MAX(AZ449*DCF!H$10,0)-MAX(AZ449-AY449,0)/Inputs!$B$10)*DCF!H$6</f>
        <v>2200.9496146344081</v>
      </c>
      <c r="CH449" s="15">
        <f ca="1">(BA449*DCF!I$10-DCF!I$5*MAX(BA449*DCF!I$10,0)-MAX(BA449-AZ449,0)/Inputs!$B$10)*DCF!I$6</f>
        <v>2392.2842643526283</v>
      </c>
      <c r="CI449" s="15">
        <f ca="1">(BB449*DCF!J$10-DCF!J$5*MAX(BB449*DCF!J$10,0)-MAX(BB449-BA449,0)/Inputs!$B$10)*DCF!J$6</f>
        <v>3062.4677580316998</v>
      </c>
      <c r="CJ449" s="15">
        <f ca="1">(BC449*DCF!K$10-DCF!K$5*MAX(BC449*DCF!K$10,0)-MAX(BC449-BB449,0)/Inputs!$B$10)*DCF!K$6</f>
        <v>3000.926119956689</v>
      </c>
      <c r="CK449" s="15">
        <f ca="1">(BD449*DCF!L$10-DCF!L$5*MAX(BD449*DCF!L$10,0)-MAX(BD449-BC449,0)/Inputs!$B$10)*DCF!L$6</f>
        <v>3306.5657330210142</v>
      </c>
      <c r="CL449" s="15">
        <f ca="1">(BE449*DCF!M$10-DCF!M$5*MAX(BE449*DCF!M$10,0)-MAX(BE449-BD449,0)/Inputs!$B$10)*DCF!M$6</f>
        <v>3585.7893191642211</v>
      </c>
      <c r="CM449" s="15">
        <f ca="1">(BF449*DCF!C$28-DCF!C$5*MAX(BF449*DCF!C$28,0)-MAX(BF449-Inputs!$B$13,0)/Inputs!$B$17)*DCF!C$6</f>
        <v>3496.2383496461039</v>
      </c>
      <c r="CN449" s="15">
        <f ca="1">(BG449*DCF!D$28-DCF!D$5*MAX(BG449*DCF!D$28,0)-MAX(BG449-BF449,0)/Inputs!$B$17)*DCF!D$6</f>
        <v>3722.4597038387328</v>
      </c>
      <c r="CO449" s="15">
        <f ca="1">(BH449*DCF!E$28-DCF!E$5*MAX(BH449*DCF!E$28,0)-MAX(BH449-BG449,0)/Inputs!$B$17)*DCF!E$6</f>
        <v>4598.9511159304393</v>
      </c>
      <c r="CP449" s="15">
        <f ca="1">(BI449*DCF!F$28-DCF!F$5*MAX(BI449*DCF!F$28,0)-MAX(BI449-BH449,0)/Inputs!$B$17)*DCF!F$6</f>
        <v>5328.9174577355716</v>
      </c>
      <c r="CQ449" s="15">
        <f ca="1">(BJ449*DCF!G$28-DCF!G$5*MAX(BJ449*DCF!G$28,0)-MAX(BJ449-BI449,0)/Inputs!$B$17)*DCF!G$6</f>
        <v>6316.4107887546761</v>
      </c>
      <c r="CR449" s="15">
        <f ca="1">(BK449*DCF!H$28-DCF!H$5*MAX(BK449*DCF!H$28,0)-MAX(BK449-BJ449,0)/Inputs!$B$17)*DCF!H$6</f>
        <v>7430.6071841100884</v>
      </c>
      <c r="CS449" s="15">
        <f ca="1">(BL449*DCF!I$28-DCF!I$5*MAX(BL449*DCF!I$28,0)-MAX(BL449-BK449,0)/Inputs!$B$17)*DCF!I$6</f>
        <v>7721.0027965143645</v>
      </c>
      <c r="CT449" s="15">
        <f ca="1">(BM449*DCF!J$28-DCF!J$5*MAX(BM449*DCF!J$28,0)-MAX(BM449-BL449,0)/Inputs!$B$17)*DCF!J$6</f>
        <v>8258.7058869050161</v>
      </c>
      <c r="CU449" s="15">
        <f ca="1">(BN449*DCF!K$28-DCF!K$5*MAX(BN449*DCF!K$28,0)-MAX(BN449-BM449,0)/Inputs!$B$17)*DCF!K$6</f>
        <v>8923.5609883373418</v>
      </c>
      <c r="CV449" s="15">
        <f ca="1">(BO449*DCF!L$28-DCF!L$5*MAX(BO449*DCF!L$28,0)-MAX(BO449-BN449,0)/Inputs!$B$17)*DCF!L$6</f>
        <v>10181.27556060783</v>
      </c>
      <c r="CW449" s="15">
        <f ca="1">(BP449*DCF!M$28-DCF!M$5*MAX(BP449*DCF!M$28,0)-MAX(BP449-BO449,0)/Inputs!$B$17)*DCF!M$6</f>
        <v>12134.312860363409</v>
      </c>
      <c r="CX449" s="15">
        <f ca="1">(BQ449*DCF!C$46-DCF!C$5*MAX(BQ449*DCF!C$46,0)-MAX(BQ449-Inputs!$B$20,0)/Inputs!$B$24)*DCF!C$6</f>
        <v>-2422.4900243264942</v>
      </c>
      <c r="CY449" s="15">
        <f ca="1">(BR449*DCF!D$46-DCF!D$5*MAX(BR449*DCF!D$46,0)-MAX(BR449-BQ449,0)/Inputs!$B$24)*DCF!D$6</f>
        <v>-4423.0742314659228</v>
      </c>
      <c r="CZ449" s="15">
        <f ca="1">(BS449*DCF!E$46-DCF!E$5*MAX(BS449*DCF!E$46,0)-MAX(BS449-BR449,0)/Inputs!$B$24)*DCF!E$6</f>
        <v>-1458.8951366540246</v>
      </c>
      <c r="DA449" s="15">
        <f ca="1">(BT449*DCF!F$46-DCF!F$5*MAX(BT449*DCF!F$46,0)-MAX(BT449-BS449,0)/Inputs!$B$24)*DCF!F$6</f>
        <v>-3782.7418254959516</v>
      </c>
      <c r="DB449" s="15">
        <f ca="1">(BU449*DCF!G$46-DCF!G$5*MAX(BU449*DCF!G$46,0)-MAX(BU449-BT449,0)/Inputs!$B$24)*DCF!G$6</f>
        <v>-4248.5253790235438</v>
      </c>
      <c r="DC449" s="15">
        <f ca="1">(BV449*DCF!H$46-DCF!H$5*MAX(BV449*DCF!H$46,0)-MAX(BV449-BU449,0)/Inputs!$B$24)*DCF!H$6</f>
        <v>0</v>
      </c>
      <c r="DD449" s="15">
        <f ca="1">(BW449*DCF!I$46-DCF!I$5*MAX(BW449*DCF!I$46,0)-MAX(BW449-BV449,0)/Inputs!$B$24)*DCF!I$6</f>
        <v>-3004.0893766721165</v>
      </c>
      <c r="DE449" s="15">
        <f ca="1">(BX449*DCF!J$46-DCF!J$5*MAX(BX449*DCF!J$46,0)-MAX(BX449-BW449,0)/Inputs!$B$24)*DCF!J$6</f>
        <v>-1833.5857725212334</v>
      </c>
      <c r="DF449" s="15">
        <f ca="1">(BY449*DCF!K$46-DCF!K$5*MAX(BY449*DCF!K$46,0)-MAX(BY449-BX449,0)/Inputs!$B$24)*DCF!K$6</f>
        <v>-1696.0791594645596</v>
      </c>
      <c r="DG449" s="15">
        <f ca="1">(BZ449*DCF!L$46-DCF!L$5*MAX(BZ449*DCF!L$46,0)-MAX(BZ449-BY449,0)/Inputs!$B$24)*DCF!L$6</f>
        <v>1356.9026430459842</v>
      </c>
      <c r="DH449" s="15">
        <f ca="1">(CA449*DCF!M$46-DCF!M$5*MAX(CA449*DCF!M$46,0)-MAX(CA449-BZ449,0)/Inputs!$B$24)*DCF!M$6</f>
        <v>8113.9840417156274</v>
      </c>
      <c r="DI449" s="15">
        <f ca="1">SUM(CB449:CL449)+BE449*DCF!M$10*(1+Inputs!$B$30)*(1-Inputs!$B$33)*(1-Inputs!$B$30/Inputs!$B$31)/(Inputs!$B$29-Inputs!$B$30)*DCF!M$6</f>
        <v>109695.73411139469</v>
      </c>
      <c r="DJ449" s="15">
        <f ca="1">SUM(CM449:CW449)+BP449*DCF!M$28*(1+Inputs!$B$30)*(1-Inputs!$B$33)*(1-Inputs!$B$30/Inputs!$B$31)/(Inputs!$B$29-Inputs!$B$30)*DCF!M$6</f>
        <v>349858.69397657836</v>
      </c>
      <c r="DK449" s="15">
        <f ca="1">SUM(CX449:DH449)+CA449*DCF!M$46*(1+Inputs!$B$30)*(1-Inputs!$B$33)*(1-Inputs!$B$30/Inputs!$B$31)/(Inputs!$B$29-Inputs!$B$30)*DCF!M$6</f>
        <v>151945.72678825282</v>
      </c>
      <c r="DM449" s="15">
        <f ca="1">DI449+DJ449+DK449+Inputs!$B$34+Inputs!$B$36-Inputs!$B$35</f>
        <v>688351.15487622586</v>
      </c>
    </row>
    <row r="450" spans="1:117" x14ac:dyDescent="0.75">
      <c r="A450" s="11">
        <v>437</v>
      </c>
      <c r="C450" s="24">
        <f t="shared" ca="1" si="253"/>
        <v>0.29753115060379898</v>
      </c>
      <c r="D450" s="24">
        <f t="shared" ca="1" si="253"/>
        <v>-1.7059053619739308</v>
      </c>
      <c r="E450" s="24">
        <f t="shared" ca="1" si="253"/>
        <v>-0.41169442212356627</v>
      </c>
      <c r="F450" s="24">
        <f t="shared" ca="1" si="253"/>
        <v>-9.6927514247885579E-2</v>
      </c>
      <c r="G450" s="24">
        <f t="shared" ca="1" si="253"/>
        <v>-1.9547117062638875</v>
      </c>
      <c r="H450" s="24">
        <f t="shared" ca="1" si="253"/>
        <v>1.6960098139839221</v>
      </c>
      <c r="I450" s="24">
        <f t="shared" ca="1" si="253"/>
        <v>-1.6735349570554043</v>
      </c>
      <c r="J450" s="24">
        <f t="shared" ca="1" si="253"/>
        <v>-1.0144452839340874</v>
      </c>
      <c r="K450" s="24">
        <f t="shared" ca="1" si="253"/>
        <v>-1.0390915512164745</v>
      </c>
      <c r="L450" s="24">
        <f t="shared" ca="1" si="253"/>
        <v>0.58304236652915775</v>
      </c>
      <c r="M450" s="24">
        <f t="shared" ca="1" si="253"/>
        <v>-1.3487530736756319</v>
      </c>
      <c r="N450" s="24">
        <f ca="1">SQRT(Inputs!$B$38)*C450+SQRT(1-Inputs!$B$38)*_xlfn.NORM.S.INV(RAND())</f>
        <v>0.80389907027636398</v>
      </c>
      <c r="O450" s="24">
        <f ca="1">SQRT(Inputs!$B$38)*D450+SQRT(1-Inputs!$B$38)*_xlfn.NORM.S.INV(RAND())</f>
        <v>-1.5258507520817974</v>
      </c>
      <c r="P450" s="24">
        <f ca="1">SQRT(Inputs!$B$38)*E450+SQRT(1-Inputs!$B$38)*_xlfn.NORM.S.INV(RAND())</f>
        <v>0.79571208167788798</v>
      </c>
      <c r="Q450" s="24">
        <f ca="1">SQRT(Inputs!$B$38)*F450+SQRT(1-Inputs!$B$38)*_xlfn.NORM.S.INV(RAND())</f>
        <v>0.92293548266041037</v>
      </c>
      <c r="R450" s="24">
        <f ca="1">SQRT(Inputs!$B$38)*G450+SQRT(1-Inputs!$B$38)*_xlfn.NORM.S.INV(RAND())</f>
        <v>-0.28243640358541</v>
      </c>
      <c r="S450" s="24">
        <f ca="1">SQRT(Inputs!$B$38)*H450+SQRT(1-Inputs!$B$38)*_xlfn.NORM.S.INV(RAND())</f>
        <v>1.2221247751367363</v>
      </c>
      <c r="T450" s="24">
        <f ca="1">SQRT(Inputs!$B$38)*I450+SQRT(1-Inputs!$B$38)*_xlfn.NORM.S.INV(RAND())</f>
        <v>-1.2647901222211944</v>
      </c>
      <c r="U450" s="24">
        <f ca="1">SQRT(Inputs!$B$38)*J450+SQRT(1-Inputs!$B$38)*_xlfn.NORM.S.INV(RAND())</f>
        <v>-2.947832742670065</v>
      </c>
      <c r="V450" s="24">
        <f ca="1">SQRT(Inputs!$B$38)*K450+SQRT(1-Inputs!$B$38)*_xlfn.NORM.S.INV(RAND())</f>
        <v>0.86905849505761057</v>
      </c>
      <c r="W450" s="24">
        <f ca="1">SQRT(Inputs!$B$38)*L450+SQRT(1-Inputs!$B$38)*_xlfn.NORM.S.INV(RAND())</f>
        <v>-1.4625599130210869</v>
      </c>
      <c r="X450" s="24">
        <f ca="1">SQRT(Inputs!$B$38)*M450+SQRT(1-Inputs!$B$38)*_xlfn.NORM.S.INV(RAND())</f>
        <v>-1.061412672164634</v>
      </c>
      <c r="Y450" s="24">
        <f ca="1">SQRT(Inputs!$B$38)*C450+SQRT(1-Inputs!$B$38)*_xlfn.NORM.S.INV(RAND())</f>
        <v>-0.64335760728798408</v>
      </c>
      <c r="Z450" s="24">
        <f ca="1">SQRT(Inputs!$B$38)*D450+SQRT(1-Inputs!$B$38)*_xlfn.NORM.S.INV(RAND())</f>
        <v>-1.3545375226091645</v>
      </c>
      <c r="AA450" s="24">
        <f ca="1">SQRT(Inputs!$B$38)*E450+SQRT(1-Inputs!$B$38)*_xlfn.NORM.S.INV(RAND())</f>
        <v>-1.8362063585422064</v>
      </c>
      <c r="AB450" s="24">
        <f ca="1">SQRT(Inputs!$B$38)*F450+SQRT(1-Inputs!$B$38)*_xlfn.NORM.S.INV(RAND())</f>
        <v>0.77514575600094193</v>
      </c>
      <c r="AC450" s="24">
        <f ca="1">SQRT(Inputs!$B$38)*G450+SQRT(1-Inputs!$B$38)*_xlfn.NORM.S.INV(RAND())</f>
        <v>2.3133966883181145E-2</v>
      </c>
      <c r="AD450" s="24">
        <f ca="1">SQRT(Inputs!$B$38)*H450+SQRT(1-Inputs!$B$38)*_xlfn.NORM.S.INV(RAND())</f>
        <v>0.8633386162197243</v>
      </c>
      <c r="AE450" s="24">
        <f ca="1">SQRT(Inputs!$B$38)*I450+SQRT(1-Inputs!$B$38)*_xlfn.NORM.S.INV(RAND())</f>
        <v>-0.79437261587997321</v>
      </c>
      <c r="AF450" s="24">
        <f ca="1">SQRT(Inputs!$B$38)*J450+SQRT(1-Inputs!$B$38)*_xlfn.NORM.S.INV(RAND())</f>
        <v>-0.29015811748204262</v>
      </c>
      <c r="AG450" s="24">
        <f ca="1">SQRT(Inputs!$B$38)*K450+SQRT(1-Inputs!$B$38)*_xlfn.NORM.S.INV(RAND())</f>
        <v>0.28906792704725959</v>
      </c>
      <c r="AH450" s="24">
        <f ca="1">SQRT(Inputs!$B$38)*L450+SQRT(1-Inputs!$B$38)*_xlfn.NORM.S.INV(RAND())</f>
        <v>-0.24667957568575505</v>
      </c>
      <c r="AI450" s="24">
        <f ca="1">SQRT(Inputs!$B$38)*M450+SQRT(1-Inputs!$B$38)*_xlfn.NORM.S.INV(RAND())</f>
        <v>-0.99376776923950194</v>
      </c>
      <c r="AJ450" s="24">
        <f ca="1">SQRT(Inputs!$B$38)*C450+SQRT(1-Inputs!$B$38)*_xlfn.NORM.S.INV(RAND())</f>
        <v>0.86428910193552033</v>
      </c>
      <c r="AK450" s="24">
        <f ca="1">SQRT(Inputs!$B$38)*D450+SQRT(1-Inputs!$B$38)*_xlfn.NORM.S.INV(RAND())</f>
        <v>-0.11971771487749927</v>
      </c>
      <c r="AL450" s="24">
        <f ca="1">SQRT(Inputs!$B$38)*E450+SQRT(1-Inputs!$B$38)*_xlfn.NORM.S.INV(RAND())</f>
        <v>-0.45060338846295828</v>
      </c>
      <c r="AM450" s="24">
        <f ca="1">SQRT(Inputs!$B$38)*F450+SQRT(1-Inputs!$B$38)*_xlfn.NORM.S.INV(RAND())</f>
        <v>1.8715221396296464</v>
      </c>
      <c r="AN450" s="24">
        <f ca="1">SQRT(Inputs!$B$38)*G450+SQRT(1-Inputs!$B$38)*_xlfn.NORM.S.INV(RAND())</f>
        <v>-2.8068138680531325</v>
      </c>
      <c r="AO450" s="24">
        <f ca="1">SQRT(Inputs!$B$38)*H450+SQRT(1-Inputs!$B$38)*_xlfn.NORM.S.INV(RAND())</f>
        <v>0.37505096559581641</v>
      </c>
      <c r="AP450" s="24">
        <f ca="1">SQRT(Inputs!$B$38)*I450+SQRT(1-Inputs!$B$38)*_xlfn.NORM.S.INV(RAND())</f>
        <v>-1.0223394156760552</v>
      </c>
      <c r="AQ450" s="24">
        <f ca="1">SQRT(Inputs!$B$38)*J450+SQRT(1-Inputs!$B$38)*_xlfn.NORM.S.INV(RAND())</f>
        <v>-2.1175726005943085E-2</v>
      </c>
      <c r="AR450" s="24">
        <f ca="1">SQRT(Inputs!$B$38)*K450+SQRT(1-Inputs!$B$38)*_xlfn.NORM.S.INV(RAND())</f>
        <v>-4.7936137549735136E-2</v>
      </c>
      <c r="AS450" s="24">
        <f ca="1">SQRT(Inputs!$B$38)*L450+SQRT(1-Inputs!$B$38)*_xlfn.NORM.S.INV(RAND())</f>
        <v>0.91932480110734283</v>
      </c>
      <c r="AT450" s="24">
        <f ca="1">SQRT(Inputs!$B$38)*M450+SQRT(1-Inputs!$B$38)*_xlfn.NORM.S.INV(RAND())</f>
        <v>-1.2207015533922938</v>
      </c>
      <c r="AU450" s="15">
        <f ca="1">Inputs!$B$6*EXP($B$8-0.5*C$5^2+C$5*N450)</f>
        <v>5651.871628296155</v>
      </c>
      <c r="AV450" s="15">
        <f t="shared" ca="1" si="219"/>
        <v>5497.1003219468057</v>
      </c>
      <c r="AW450" s="15">
        <f t="shared" ca="1" si="220"/>
        <v>7462.1452015864925</v>
      </c>
      <c r="AX450" s="15">
        <f t="shared" ca="1" si="221"/>
        <v>10223.979670512183</v>
      </c>
      <c r="AY450" s="15">
        <f t="shared" ca="1" si="222"/>
        <v>12089.328452994407</v>
      </c>
      <c r="AZ450" s="15">
        <f t="shared" ca="1" si="223"/>
        <v>16915.523217093156</v>
      </c>
      <c r="BA450" s="15">
        <f t="shared" ca="1" si="224"/>
        <v>18133.742780352</v>
      </c>
      <c r="BB450" s="15">
        <f t="shared" ca="1" si="225"/>
        <v>16523.856953234634</v>
      </c>
      <c r="BC450" s="15">
        <f t="shared" ca="1" si="226"/>
        <v>22008.492681463813</v>
      </c>
      <c r="BD450" s="15">
        <f t="shared" ca="1" si="227"/>
        <v>23515.219443039616</v>
      </c>
      <c r="BE450" s="15">
        <f t="shared" ca="1" si="228"/>
        <v>26159.654546272788</v>
      </c>
      <c r="BF450" s="15">
        <f ca="1">Inputs!$B$13*EXP($B$9-0.5*C$6^2+C$6*Y450)</f>
        <v>12174.81887981454</v>
      </c>
      <c r="BG450" s="15">
        <f t="shared" ca="1" si="229"/>
        <v>11620.524223252407</v>
      </c>
      <c r="BH450" s="15">
        <f t="shared" ca="1" si="230"/>
        <v>10470.510607235841</v>
      </c>
      <c r="BI450" s="15">
        <f t="shared" ca="1" si="231"/>
        <v>14441.700502569171</v>
      </c>
      <c r="BJ450" s="15">
        <f t="shared" ca="1" si="232"/>
        <v>17763.721370508742</v>
      </c>
      <c r="BK450" s="15">
        <f t="shared" ca="1" si="233"/>
        <v>24520.786761525855</v>
      </c>
      <c r="BL450" s="15">
        <f t="shared" ca="1" si="234"/>
        <v>27174.331317006898</v>
      </c>
      <c r="BM450" s="15">
        <f t="shared" ca="1" si="235"/>
        <v>32220.523020730041</v>
      </c>
      <c r="BN450" s="15">
        <f t="shared" ca="1" si="236"/>
        <v>41023.975751503327</v>
      </c>
      <c r="BO450" s="15">
        <f t="shared" ca="1" si="237"/>
        <v>49048.978217339769</v>
      </c>
      <c r="BP450" s="15">
        <f t="shared" ca="1" si="238"/>
        <v>53941.692867778307</v>
      </c>
      <c r="BQ450" s="15">
        <f ca="1">Inputs!$B$20*EXP($B$10-0.5*C$7^2+C$7*AJ450)</f>
        <v>5828.2791706734324</v>
      </c>
      <c r="BR450" s="15">
        <f t="shared" ca="1" si="239"/>
        <v>7613.198258420678</v>
      </c>
      <c r="BS450" s="15">
        <f t="shared" ca="1" si="240"/>
        <v>9159.9071759192539</v>
      </c>
      <c r="BT450" s="15">
        <f t="shared" ca="1" si="241"/>
        <v>20635.184206705511</v>
      </c>
      <c r="BU450" s="15">
        <f t="shared" ca="1" si="242"/>
        <v>14500.288913409713</v>
      </c>
      <c r="BV450" s="15">
        <f t="shared" ca="1" si="243"/>
        <v>21952.858208001104</v>
      </c>
      <c r="BW450" s="15">
        <f t="shared" ca="1" si="244"/>
        <v>24673.562689452687</v>
      </c>
      <c r="BX450" s="15">
        <f t="shared" ca="1" si="245"/>
        <v>34363.751069079721</v>
      </c>
      <c r="BY450" s="15">
        <f t="shared" ca="1" si="246"/>
        <v>47709.873513077517</v>
      </c>
      <c r="BZ450" s="15">
        <f t="shared" ca="1" si="247"/>
        <v>79269.542281702234</v>
      </c>
      <c r="CA450" s="15">
        <f t="shared" ca="1" si="248"/>
        <v>89635.872972134384</v>
      </c>
      <c r="CB450" s="15">
        <f ca="1">(AU450*DCF!C$10-DCF!C$5*MAX(AU450*DCF!C$10,0)-MAX(AU450-Inputs!$B$6,0)/Inputs!$B$10)*DCF!C$6</f>
        <v>1038.157103026319</v>
      </c>
      <c r="CC450" s="15">
        <f ca="1">(AV450*DCF!D$10-DCF!D$5*MAX(AV450*DCF!D$10,0)-MAX(AV450-AU450,0)/Inputs!$B$10)*DCF!D$6</f>
        <v>1339.880961842304</v>
      </c>
      <c r="CD450" s="15">
        <f ca="1">(AW450*DCF!E$10-DCF!E$5*MAX(AW450*DCF!E$10,0)-MAX(AW450-AV450,0)/Inputs!$B$10)*DCF!E$6</f>
        <v>1280.2810569927453</v>
      </c>
      <c r="CE450" s="15">
        <f ca="1">(AX450*DCF!F$10-DCF!F$5*MAX(AX450*DCF!F$10,0)-MAX(AX450-AW450,0)/Inputs!$B$10)*DCF!F$6</f>
        <v>1657.2091892115589</v>
      </c>
      <c r="CF450" s="15">
        <f ca="1">(AY450*DCF!G$10-DCF!G$5*MAX(AY450*DCF!G$10,0)-MAX(AY450-AX450,0)/Inputs!$B$10)*DCF!G$6</f>
        <v>2132.3311309203041</v>
      </c>
      <c r="CG450" s="15">
        <f ca="1">(AZ450*DCF!H$10-DCF!H$5*MAX(AZ450*DCF!H$10,0)-MAX(AZ450-AY450,0)/Inputs!$B$10)*DCF!H$6</f>
        <v>2427.1835644506668</v>
      </c>
      <c r="CH450" s="15">
        <f ca="1">(BA450*DCF!I$10-DCF!I$5*MAX(BA450*DCF!I$10,0)-MAX(BA450-AZ450,0)/Inputs!$B$10)*DCF!I$6</f>
        <v>3112.5425940850578</v>
      </c>
      <c r="CI450" s="15">
        <f ca="1">(BB450*DCF!J$10-DCF!J$5*MAX(BB450*DCF!J$10,0)-MAX(BB450-BA450,0)/Inputs!$B$10)*DCF!J$6</f>
        <v>2835.5321938827924</v>
      </c>
      <c r="CJ450" s="15">
        <f ca="1">(BC450*DCF!K$10-DCF!K$5*MAX(BC450*DCF!K$10,0)-MAX(BC450-BB450,0)/Inputs!$B$10)*DCF!K$6</f>
        <v>2775.2483528334592</v>
      </c>
      <c r="CK450" s="15">
        <f ca="1">(BD450*DCF!L$10-DCF!L$5*MAX(BD450*DCF!L$10,0)-MAX(BD450-BC450,0)/Inputs!$B$10)*DCF!L$6</f>
        <v>3351.6980903512826</v>
      </c>
      <c r="CL450" s="15">
        <f ca="1">(BE450*DCF!M$10-DCF!M$5*MAX(BE450*DCF!M$10,0)-MAX(BE450-BD450,0)/Inputs!$B$10)*DCF!M$6</f>
        <v>3375.5595780437056</v>
      </c>
      <c r="CM450" s="15">
        <f ca="1">(BF450*DCF!C$28-DCF!C$5*MAX(BF450*DCF!C$28,0)-MAX(BF450-Inputs!$B$13,0)/Inputs!$B$17)*DCF!C$6</f>
        <v>3533.7305640539485</v>
      </c>
      <c r="CN450" s="15">
        <f ca="1">(BG450*DCF!D$28-DCF!D$5*MAX(BG450*DCF!D$28,0)-MAX(BG450-BF450,0)/Inputs!$B$17)*DCF!D$6</f>
        <v>3422.5123973150016</v>
      </c>
      <c r="CO450" s="15">
        <f ca="1">(BH450*DCF!E$28-DCF!E$5*MAX(BH450*DCF!E$28,0)-MAX(BH450-BG450,0)/Inputs!$B$17)*DCF!E$6</f>
        <v>2965.4350465241287</v>
      </c>
      <c r="CP450" s="15">
        <f ca="1">(BI450*DCF!F$28-DCF!F$5*MAX(BI450*DCF!F$28,0)-MAX(BI450-BH450,0)/Inputs!$B$17)*DCF!F$6</f>
        <v>3197.5233897106718</v>
      </c>
      <c r="CQ450" s="15">
        <f ca="1">(BJ450*DCF!G$28-DCF!G$5*MAX(BJ450*DCF!G$28,0)-MAX(BJ450-BI450,0)/Inputs!$B$17)*DCF!G$6</f>
        <v>4050.2011901157962</v>
      </c>
      <c r="CR450" s="15">
        <f ca="1">(BK450*DCF!H$28-DCF!H$5*MAX(BK450*DCF!H$28,0)-MAX(BK450-BJ450,0)/Inputs!$B$17)*DCF!H$6</f>
        <v>5014.4027627845844</v>
      </c>
      <c r="CS450" s="15">
        <f ca="1">(BL450*DCF!I$28-DCF!I$5*MAX(BL450*DCF!I$28,0)-MAX(BL450-BK450,0)/Inputs!$B$17)*DCF!I$6</f>
        <v>6009.2615462688073</v>
      </c>
      <c r="CT450" s="15">
        <f ca="1">(BM450*DCF!J$28-DCF!J$5*MAX(BM450*DCF!J$28,0)-MAX(BM450-BL450,0)/Inputs!$B$17)*DCF!J$6</f>
        <v>6518.7676677801737</v>
      </c>
      <c r="CU450" s="15">
        <f ca="1">(BN450*DCF!K$28-DCF!K$5*MAX(BN450*DCF!K$28,0)-MAX(BN450-BM450,0)/Inputs!$B$17)*DCF!K$6</f>
        <v>7585.2701316046896</v>
      </c>
      <c r="CV450" s="15">
        <f ca="1">(BO450*DCF!L$28-DCF!L$5*MAX(BO450*DCF!L$28,0)-MAX(BO450-BN450,0)/Inputs!$B$17)*DCF!L$6</f>
        <v>8878.2582756250504</v>
      </c>
      <c r="CW450" s="15">
        <f ca="1">(BP450*DCF!M$28-DCF!M$5*MAX(BP450*DCF!M$28,0)-MAX(BP450-BO450,0)/Inputs!$B$17)*DCF!M$6</f>
        <v>9637.7345678821821</v>
      </c>
      <c r="CX450" s="15">
        <f ca="1">(BQ450*DCF!C$46-DCF!C$5*MAX(BQ450*DCF!C$46,0)-MAX(BQ450-Inputs!$B$20,0)/Inputs!$B$24)*DCF!C$6</f>
        <v>-2559.5467695196994</v>
      </c>
      <c r="CY450" s="15">
        <f ca="1">(BR450*DCF!D$46-DCF!D$5*MAX(BR450*DCF!D$46,0)-MAX(BR450-BQ450,0)/Inputs!$B$24)*DCF!D$6</f>
        <v>-2061.0055592020935</v>
      </c>
      <c r="CZ450" s="15">
        <f ca="1">(BS450*DCF!E$46-DCF!E$5*MAX(BS450*DCF!E$46,0)-MAX(BS450-BR450,0)/Inputs!$B$24)*DCF!E$6</f>
        <v>-1692.8450472023287</v>
      </c>
      <c r="DA450" s="15">
        <f ca="1">(BT450*DCF!F$46-DCF!F$5*MAX(BT450*DCF!F$46,0)-MAX(BT450-BS450,0)/Inputs!$B$24)*DCF!F$6</f>
        <v>-5681.2957076078173</v>
      </c>
      <c r="DB450" s="15">
        <f ca="1">(BU450*DCF!G$46-DCF!G$5*MAX(BU450*DCF!G$46,0)-MAX(BU450-BT450,0)/Inputs!$B$24)*DCF!G$6</f>
        <v>-487.76106997434272</v>
      </c>
      <c r="DC450" s="15">
        <f ca="1">(BV450*DCF!H$46-DCF!H$5*MAX(BV450*DCF!H$46,0)-MAX(BV450-BU450,0)/Inputs!$B$24)*DCF!H$6</f>
        <v>-2315.8402456446088</v>
      </c>
      <c r="DD450" s="15">
        <f ca="1">(BW450*DCF!I$46-DCF!I$5*MAX(BW450*DCF!I$46,0)-MAX(BW450-BV450,0)/Inputs!$B$24)*DCF!I$6</f>
        <v>-211.1635115931856</v>
      </c>
      <c r="DE450" s="15">
        <f ca="1">(BX450*DCF!J$46-DCF!J$5*MAX(BX450*DCF!J$46,0)-MAX(BX450-BW450,0)/Inputs!$B$24)*DCF!J$6</f>
        <v>-1128.2153407289422</v>
      </c>
      <c r="DF450" s="15">
        <f ca="1">(BY450*DCF!K$46-DCF!K$5*MAX(BY450*DCF!K$46,0)-MAX(BY450-BX450,0)/Inputs!$B$24)*DCF!K$6</f>
        <v>-544.09744281642907</v>
      </c>
      <c r="DG450" s="15">
        <f ca="1">(BZ450*DCF!L$46-DCF!L$5*MAX(BZ450*DCF!L$46,0)-MAX(BZ450-BY450,0)/Inputs!$B$24)*DCF!L$6</f>
        <v>-1662.5208764909576</v>
      </c>
      <c r="DH450" s="15">
        <f ca="1">(CA450*DCF!M$46-DCF!M$5*MAX(CA450*DCF!M$46,0)-MAX(CA450-BZ450,0)/Inputs!$B$24)*DCF!M$6</f>
        <v>4859.9548852913485</v>
      </c>
      <c r="DI450" s="15">
        <f ca="1">SUM(CB450:CL450)+BE450*DCF!M$10*(1+Inputs!$B$30)*(1-Inputs!$B$33)*(1-Inputs!$B$30/Inputs!$B$31)/(Inputs!$B$29-Inputs!$B$30)*DCF!M$6</f>
        <v>98128.288343536842</v>
      </c>
      <c r="DJ450" s="15">
        <f ca="1">SUM(CM450:CW450)+BP450*DCF!M$28*(1+Inputs!$B$30)*(1-Inputs!$B$33)*(1-Inputs!$B$30/Inputs!$B$31)/(Inputs!$B$29-Inputs!$B$30)*DCF!M$6</f>
        <v>260973.69028109222</v>
      </c>
      <c r="DK450" s="15">
        <f ca="1">SUM(CX450:DH450)+CA450*DCF!M$46*(1+Inputs!$B$30)*(1-Inputs!$B$33)*(1-Inputs!$B$30/Inputs!$B$31)/(Inputs!$B$29-Inputs!$B$30)*DCF!M$6</f>
        <v>125103.34097737809</v>
      </c>
      <c r="DM450" s="15">
        <f ca="1">DI450+DJ450+DK450+Inputs!$B$34+Inputs!$B$36-Inputs!$B$35</f>
        <v>561056.31960200716</v>
      </c>
    </row>
    <row r="451" spans="1:117" x14ac:dyDescent="0.75">
      <c r="A451" s="11">
        <v>438</v>
      </c>
      <c r="C451" s="24">
        <f t="shared" ca="1" si="253"/>
        <v>-0.9627468495544772</v>
      </c>
      <c r="D451" s="24">
        <f t="shared" ca="1" si="253"/>
        <v>-0.65184590548931698</v>
      </c>
      <c r="E451" s="24">
        <f t="shared" ca="1" si="253"/>
        <v>-0.1822259917490652</v>
      </c>
      <c r="F451" s="24">
        <f t="shared" ca="1" si="253"/>
        <v>-0.21088525576800046</v>
      </c>
      <c r="G451" s="24">
        <f t="shared" ca="1" si="253"/>
        <v>-0.16979984469454779</v>
      </c>
      <c r="H451" s="24">
        <f t="shared" ca="1" si="253"/>
        <v>0.50056712492095701</v>
      </c>
      <c r="I451" s="24">
        <f t="shared" ca="1" si="253"/>
        <v>-0.19077848680327514</v>
      </c>
      <c r="J451" s="24">
        <f t="shared" ca="1" si="253"/>
        <v>0.51982761767218189</v>
      </c>
      <c r="K451" s="24">
        <f t="shared" ca="1" si="253"/>
        <v>1.17201128878557</v>
      </c>
      <c r="L451" s="24">
        <f t="shared" ca="1" si="253"/>
        <v>-1.9201341295601745E-2</v>
      </c>
      <c r="M451" s="24">
        <f t="shared" ca="1" si="253"/>
        <v>0.4255002107117678</v>
      </c>
      <c r="N451" s="24">
        <f ca="1">SQRT(Inputs!$B$38)*C451+SQRT(1-Inputs!$B$38)*_xlfn.NORM.S.INV(RAND())</f>
        <v>-0.31565816690451398</v>
      </c>
      <c r="O451" s="24">
        <f ca="1">SQRT(Inputs!$B$38)*D451+SQRT(1-Inputs!$B$38)*_xlfn.NORM.S.INV(RAND())</f>
        <v>-0.18306999424996645</v>
      </c>
      <c r="P451" s="24">
        <f ca="1">SQRT(Inputs!$B$38)*E451+SQRT(1-Inputs!$B$38)*_xlfn.NORM.S.INV(RAND())</f>
        <v>-2.1056352748082117</v>
      </c>
      <c r="Q451" s="24">
        <f ca="1">SQRT(Inputs!$B$38)*F451+SQRT(1-Inputs!$B$38)*_xlfn.NORM.S.INV(RAND())</f>
        <v>0.47171501022967327</v>
      </c>
      <c r="R451" s="24">
        <f ca="1">SQRT(Inputs!$B$38)*G451+SQRT(1-Inputs!$B$38)*_xlfn.NORM.S.INV(RAND())</f>
        <v>2.0944171957940383</v>
      </c>
      <c r="S451" s="24">
        <f ca="1">SQRT(Inputs!$B$38)*H451+SQRT(1-Inputs!$B$38)*_xlfn.NORM.S.INV(RAND())</f>
        <v>-0.41567032145329452</v>
      </c>
      <c r="T451" s="24">
        <f ca="1">SQRT(Inputs!$B$38)*I451+SQRT(1-Inputs!$B$38)*_xlfn.NORM.S.INV(RAND())</f>
        <v>0.87951075551279645</v>
      </c>
      <c r="U451" s="24">
        <f ca="1">SQRT(Inputs!$B$38)*J451+SQRT(1-Inputs!$B$38)*_xlfn.NORM.S.INV(RAND())</f>
        <v>1.2253490528172504</v>
      </c>
      <c r="V451" s="24">
        <f ca="1">SQRT(Inputs!$B$38)*K451+SQRT(1-Inputs!$B$38)*_xlfn.NORM.S.INV(RAND())</f>
        <v>1.2384035490594063</v>
      </c>
      <c r="W451" s="24">
        <f ca="1">SQRT(Inputs!$B$38)*L451+SQRT(1-Inputs!$B$38)*_xlfn.NORM.S.INV(RAND())</f>
        <v>-9.7912406242093603E-2</v>
      </c>
      <c r="X451" s="24">
        <f ca="1">SQRT(Inputs!$B$38)*M451+SQRT(1-Inputs!$B$38)*_xlfn.NORM.S.INV(RAND())</f>
        <v>0.3699284032047423</v>
      </c>
      <c r="Y451" s="24">
        <f ca="1">SQRT(Inputs!$B$38)*C451+SQRT(1-Inputs!$B$38)*_xlfn.NORM.S.INV(RAND())</f>
        <v>-0.36045154754333592</v>
      </c>
      <c r="Z451" s="24">
        <f ca="1">SQRT(Inputs!$B$38)*D451+SQRT(1-Inputs!$B$38)*_xlfn.NORM.S.INV(RAND())</f>
        <v>-0.48011119337289082</v>
      </c>
      <c r="AA451" s="24">
        <f ca="1">SQRT(Inputs!$B$38)*E451+SQRT(1-Inputs!$B$38)*_xlfn.NORM.S.INV(RAND())</f>
        <v>1.3983547858491479</v>
      </c>
      <c r="AB451" s="24">
        <f ca="1">SQRT(Inputs!$B$38)*F451+SQRT(1-Inputs!$B$38)*_xlfn.NORM.S.INV(RAND())</f>
        <v>0.65022465966890675</v>
      </c>
      <c r="AC451" s="24">
        <f ca="1">SQRT(Inputs!$B$38)*G451+SQRT(1-Inputs!$B$38)*_xlfn.NORM.S.INV(RAND())</f>
        <v>5.724797007995934E-2</v>
      </c>
      <c r="AD451" s="24">
        <f ca="1">SQRT(Inputs!$B$38)*H451+SQRT(1-Inputs!$B$38)*_xlfn.NORM.S.INV(RAND())</f>
        <v>0.46618647097403398</v>
      </c>
      <c r="AE451" s="24">
        <f ca="1">SQRT(Inputs!$B$38)*I451+SQRT(1-Inputs!$B$38)*_xlfn.NORM.S.INV(RAND())</f>
        <v>-0.61994947502292408</v>
      </c>
      <c r="AF451" s="24">
        <f ca="1">SQRT(Inputs!$B$38)*J451+SQRT(1-Inputs!$B$38)*_xlfn.NORM.S.INV(RAND())</f>
        <v>9.0226032316548355E-2</v>
      </c>
      <c r="AG451" s="24">
        <f ca="1">SQRT(Inputs!$B$38)*K451+SQRT(1-Inputs!$B$38)*_xlfn.NORM.S.INV(RAND())</f>
        <v>0.41969350193853477</v>
      </c>
      <c r="AH451" s="24">
        <f ca="1">SQRT(Inputs!$B$38)*L451+SQRT(1-Inputs!$B$38)*_xlfn.NORM.S.INV(RAND())</f>
        <v>-8.220448374985935E-2</v>
      </c>
      <c r="AI451" s="24">
        <f ca="1">SQRT(Inputs!$B$38)*M451+SQRT(1-Inputs!$B$38)*_xlfn.NORM.S.INV(RAND())</f>
        <v>0.86083671215376933</v>
      </c>
      <c r="AJ451" s="24">
        <f ca="1">SQRT(Inputs!$B$38)*C451+SQRT(1-Inputs!$B$38)*_xlfn.NORM.S.INV(RAND())</f>
        <v>-8.0298109550623331E-2</v>
      </c>
      <c r="AK451" s="24">
        <f ca="1">SQRT(Inputs!$B$38)*D451+SQRT(1-Inputs!$B$38)*_xlfn.NORM.S.INV(RAND())</f>
        <v>-0.86626906135415471</v>
      </c>
      <c r="AL451" s="24">
        <f ca="1">SQRT(Inputs!$B$38)*E451+SQRT(1-Inputs!$B$38)*_xlfn.NORM.S.INV(RAND())</f>
        <v>1.5942608132595752</v>
      </c>
      <c r="AM451" s="24">
        <f ca="1">SQRT(Inputs!$B$38)*F451+SQRT(1-Inputs!$B$38)*_xlfn.NORM.S.INV(RAND())</f>
        <v>1.0457323206883944</v>
      </c>
      <c r="AN451" s="24">
        <f ca="1">SQRT(Inputs!$B$38)*G451+SQRT(1-Inputs!$B$38)*_xlfn.NORM.S.INV(RAND())</f>
        <v>0.93722550598224719</v>
      </c>
      <c r="AO451" s="24">
        <f ca="1">SQRT(Inputs!$B$38)*H451+SQRT(1-Inputs!$B$38)*_xlfn.NORM.S.INV(RAND())</f>
        <v>-0.70100214015058215</v>
      </c>
      <c r="AP451" s="24">
        <f ca="1">SQRT(Inputs!$B$38)*I451+SQRT(1-Inputs!$B$38)*_xlfn.NORM.S.INV(RAND())</f>
        <v>-6.0334931960330081E-2</v>
      </c>
      <c r="AQ451" s="24">
        <f ca="1">SQRT(Inputs!$B$38)*J451+SQRT(1-Inputs!$B$38)*_xlfn.NORM.S.INV(RAND())</f>
        <v>9.9767667189315901E-2</v>
      </c>
      <c r="AR451" s="24">
        <f ca="1">SQRT(Inputs!$B$38)*K451+SQRT(1-Inputs!$B$38)*_xlfn.NORM.S.INV(RAND())</f>
        <v>1.3893631093378158</v>
      </c>
      <c r="AS451" s="24">
        <f ca="1">SQRT(Inputs!$B$38)*L451+SQRT(1-Inputs!$B$38)*_xlfn.NORM.S.INV(RAND())</f>
        <v>-1.7045981907835956</v>
      </c>
      <c r="AT451" s="24">
        <f ca="1">SQRT(Inputs!$B$38)*M451+SQRT(1-Inputs!$B$38)*_xlfn.NORM.S.INV(RAND())</f>
        <v>0.91632060536025572</v>
      </c>
      <c r="AU451" s="15">
        <f ca="1">Inputs!$B$6*EXP($B$8-0.5*C$5^2+C$5*N451)</f>
        <v>4715.0549908831908</v>
      </c>
      <c r="AV451" s="15">
        <f t="shared" ca="1" si="219"/>
        <v>5586.9097267944953</v>
      </c>
      <c r="AW451" s="15">
        <f t="shared" ca="1" si="220"/>
        <v>5127.9778466658354</v>
      </c>
      <c r="AX451" s="15">
        <f t="shared" ca="1" si="221"/>
        <v>6640.7977198728749</v>
      </c>
      <c r="AY451" s="15">
        <f t="shared" ca="1" si="222"/>
        <v>10364.713955442487</v>
      </c>
      <c r="AZ451" s="15">
        <f t="shared" ca="1" si="223"/>
        <v>12109.166366379521</v>
      </c>
      <c r="BA451" s="15">
        <f t="shared" ca="1" si="224"/>
        <v>16247.309184760279</v>
      </c>
      <c r="BB451" s="15">
        <f t="shared" ca="1" si="225"/>
        <v>22489.931164942314</v>
      </c>
      <c r="BC451" s="15">
        <f t="shared" ca="1" si="226"/>
        <v>31042.081122050415</v>
      </c>
      <c r="BD451" s="15">
        <f t="shared" ca="1" si="227"/>
        <v>37682.789312471068</v>
      </c>
      <c r="BE451" s="15">
        <f t="shared" ca="1" si="228"/>
        <v>47757.730265811864</v>
      </c>
      <c r="BF451" s="15">
        <f ca="1">Inputs!$B$13*EXP($B$9-0.5*C$6^2+C$6*Y451)</f>
        <v>12877.160848911575</v>
      </c>
      <c r="BG451" s="15">
        <f t="shared" ca="1" si="229"/>
        <v>14391.509718487627</v>
      </c>
      <c r="BH451" s="15">
        <f t="shared" ca="1" si="230"/>
        <v>22173.641142376826</v>
      </c>
      <c r="BI451" s="15">
        <f t="shared" ca="1" si="231"/>
        <v>30001.085232699112</v>
      </c>
      <c r="BJ451" s="15">
        <f t="shared" ca="1" si="232"/>
        <v>37084.13681177183</v>
      </c>
      <c r="BK451" s="15">
        <f t="shared" ca="1" si="233"/>
        <v>48496.063902430382</v>
      </c>
      <c r="BL451" s="15">
        <f t="shared" ca="1" si="234"/>
        <v>54972.774149111021</v>
      </c>
      <c r="BM451" s="15">
        <f t="shared" ca="1" si="235"/>
        <v>68335.06520975598</v>
      </c>
      <c r="BN451" s="15">
        <f t="shared" ca="1" si="236"/>
        <v>88378.588030117535</v>
      </c>
      <c r="BO451" s="15">
        <f t="shared" ca="1" si="237"/>
        <v>107706.61800067745</v>
      </c>
      <c r="BP451" s="15">
        <f t="shared" ca="1" si="238"/>
        <v>146147.34865363868</v>
      </c>
      <c r="BQ451" s="15">
        <f ca="1">Inputs!$B$20*EXP($B$10-0.5*C$7^2+C$7*AJ451)</f>
        <v>4169.0702834190524</v>
      </c>
      <c r="BR451" s="15">
        <f t="shared" ca="1" si="239"/>
        <v>4296.3457567926034</v>
      </c>
      <c r="BS451" s="15">
        <f t="shared" ca="1" si="240"/>
        <v>9299.9449018855648</v>
      </c>
      <c r="BT451" s="15">
        <f t="shared" ca="1" si="241"/>
        <v>16870.030877232992</v>
      </c>
      <c r="BU451" s="15">
        <f t="shared" ca="1" si="242"/>
        <v>29331.276245210775</v>
      </c>
      <c r="BV451" s="15">
        <f t="shared" ca="1" si="243"/>
        <v>34846.404422746928</v>
      </c>
      <c r="BW451" s="15">
        <f t="shared" ca="1" si="244"/>
        <v>48009.190731988179</v>
      </c>
      <c r="BX451" s="15">
        <f t="shared" ca="1" si="245"/>
        <v>68505.115032045403</v>
      </c>
      <c r="BY451" s="15">
        <f t="shared" ca="1" si="246"/>
        <v>125215.39332147587</v>
      </c>
      <c r="BZ451" s="15">
        <f t="shared" ca="1" si="247"/>
        <v>128430.15505730685</v>
      </c>
      <c r="CA451" s="15">
        <f t="shared" ca="1" si="248"/>
        <v>212307.85686108001</v>
      </c>
      <c r="CB451" s="15">
        <f ca="1">(AU451*DCF!C$10-DCF!C$5*MAX(AU451*DCF!C$10,0)-MAX(AU451-Inputs!$B$6,0)/Inputs!$B$10)*DCF!C$6</f>
        <v>1044.8367726300417</v>
      </c>
      <c r="CC451" s="15">
        <f ca="1">(AV451*DCF!D$10-DCF!D$5*MAX(AV451*DCF!D$10,0)-MAX(AV451-AU451,0)/Inputs!$B$10)*DCF!D$6</f>
        <v>1149.1924365426237</v>
      </c>
      <c r="CD451" s="15">
        <f ca="1">(AW451*DCF!E$10-DCF!E$5*MAX(AW451*DCF!E$10,0)-MAX(AW451-AV451,0)/Inputs!$B$10)*DCF!E$6</f>
        <v>1183.9684542580958</v>
      </c>
      <c r="CE451" s="15">
        <f ca="1">(AX451*DCF!F$10-DCF!F$5*MAX(AX451*DCF!F$10,0)-MAX(AX451-AW451,0)/Inputs!$B$10)*DCF!F$6</f>
        <v>1134.8952505094189</v>
      </c>
      <c r="CF451" s="15">
        <f ca="1">(AY451*DCF!G$10-DCF!G$5*MAX(AY451*DCF!G$10,0)-MAX(AY451-AX451,0)/Inputs!$B$10)*DCF!G$6</f>
        <v>1419.7430380626367</v>
      </c>
      <c r="CG451" s="15">
        <f ca="1">(AZ451*DCF!H$10-DCF!H$5*MAX(AZ451*DCF!H$10,0)-MAX(AZ451-AY451,0)/Inputs!$B$10)*DCF!H$6</f>
        <v>2041.2445367124039</v>
      </c>
      <c r="CH451" s="15">
        <f ca="1">(BA451*DCF!I$10-DCF!I$5*MAX(BA451*DCF!I$10,0)-MAX(BA451-AZ451,0)/Inputs!$B$10)*DCF!I$6</f>
        <v>2288.9902747780634</v>
      </c>
      <c r="CI451" s="15">
        <f ca="1">(BB451*DCF!J$10-DCF!J$5*MAX(BB451*DCF!J$10,0)-MAX(BB451-BA451,0)/Inputs!$B$10)*DCF!J$6</f>
        <v>2913.3578808954758</v>
      </c>
      <c r="CJ451" s="15">
        <f ca="1">(BC451*DCF!K$10-DCF!K$5*MAX(BC451*DCF!K$10,0)-MAX(BC451-BB451,0)/Inputs!$B$10)*DCF!K$6</f>
        <v>3800.1057156056709</v>
      </c>
      <c r="CK451" s="15">
        <f ca="1">(BD451*DCF!L$10-DCF!L$5*MAX(BD451*DCF!L$10,0)-MAX(BD451-BC451,0)/Inputs!$B$10)*DCF!L$6</f>
        <v>4824.5301115503999</v>
      </c>
      <c r="CL451" s="15">
        <f ca="1">(BE451*DCF!M$10-DCF!M$5*MAX(BE451*DCF!M$10,0)-MAX(BE451-BD451,0)/Inputs!$B$10)*DCF!M$6</f>
        <v>5535.6740945269012</v>
      </c>
      <c r="CM451" s="15">
        <f ca="1">(BF451*DCF!C$28-DCF!C$5*MAX(BF451*DCF!C$28,0)-MAX(BF451-Inputs!$B$13,0)/Inputs!$B$17)*DCF!C$6</f>
        <v>3585.877038960663</v>
      </c>
      <c r="CN451" s="15">
        <f ca="1">(BG451*DCF!D$28-DCF!D$5*MAX(BG451*DCF!D$28,0)-MAX(BG451-BF451,0)/Inputs!$B$17)*DCF!D$6</f>
        <v>3915.5514889401929</v>
      </c>
      <c r="CO451" s="15">
        <f ca="1">(BH451*DCF!E$28-DCF!E$5*MAX(BH451*DCF!E$28,0)-MAX(BH451-BG451,0)/Inputs!$B$17)*DCF!E$6</f>
        <v>4746.2190209042183</v>
      </c>
      <c r="CP451" s="15">
        <f ca="1">(BI451*DCF!F$28-DCF!F$5*MAX(BI451*DCF!F$28,0)-MAX(BI451-BH451,0)/Inputs!$B$17)*DCF!F$6</f>
        <v>6719.3944673825799</v>
      </c>
      <c r="CQ451" s="15">
        <f ca="1">(BJ451*DCF!G$28-DCF!G$5*MAX(BJ451*DCF!G$28,0)-MAX(BJ451-BI451,0)/Inputs!$B$17)*DCF!G$6</f>
        <v>8430.4613487552342</v>
      </c>
      <c r="CR451" s="15">
        <f ca="1">(BK451*DCF!H$28-DCF!H$5*MAX(BK451*DCF!H$28,0)-MAX(BK451-BJ451,0)/Inputs!$B$17)*DCF!H$6</f>
        <v>10220.518436269786</v>
      </c>
      <c r="CS451" s="15">
        <f ca="1">(BL451*DCF!I$28-DCF!I$5*MAX(BL451*DCF!I$28,0)-MAX(BL451-BK451,0)/Inputs!$B$17)*DCF!I$6</f>
        <v>11997.408320483244</v>
      </c>
      <c r="CT451" s="15">
        <f ca="1">(BM451*DCF!J$28-DCF!J$5*MAX(BM451*DCF!J$28,0)-MAX(BM451-BL451,0)/Inputs!$B$17)*DCF!J$6</f>
        <v>13472.661834174398</v>
      </c>
      <c r="CU451" s="15">
        <f ca="1">(BN451*DCF!K$28-DCF!K$5*MAX(BN451*DCF!K$28,0)-MAX(BN451-BM451,0)/Inputs!$B$17)*DCF!K$6</f>
        <v>16209.01138109396</v>
      </c>
      <c r="CV451" s="15">
        <f ca="1">(BO451*DCF!L$28-DCF!L$5*MAX(BO451*DCF!L$28,0)-MAX(BO451-BN451,0)/Inputs!$B$17)*DCF!L$6</f>
        <v>19302.732219048688</v>
      </c>
      <c r="CW451" s="15">
        <f ca="1">(BP451*DCF!M$28-DCF!M$5*MAX(BP451*DCF!M$28,0)-MAX(BP451-BO451,0)/Inputs!$B$17)*DCF!M$6</f>
        <v>23479.571718233179</v>
      </c>
      <c r="CX451" s="15">
        <f ca="1">(BQ451*DCF!C$46-DCF!C$5*MAX(BQ451*DCF!C$46,0)-MAX(BQ451-Inputs!$B$20,0)/Inputs!$B$24)*DCF!C$6</f>
        <v>-1409.97941114484</v>
      </c>
      <c r="CY451" s="15">
        <f ca="1">(BR451*DCF!D$46-DCF!D$5*MAX(BR451*DCF!D$46,0)-MAX(BR451-BQ451,0)/Inputs!$B$24)*DCF!D$6</f>
        <v>-787.59341661242729</v>
      </c>
      <c r="CZ451" s="15">
        <f ca="1">(BS451*DCF!E$46-DCF!E$5*MAX(BS451*DCF!E$46,0)-MAX(BS451-BR451,0)/Inputs!$B$24)*DCF!E$6</f>
        <v>-3072.0157131568026</v>
      </c>
      <c r="DA451" s="15">
        <f ca="1">(BT451*DCF!F$46-DCF!F$5*MAX(BT451*DCF!F$46,0)-MAX(BT451-BS451,0)/Inputs!$B$24)*DCF!F$6</f>
        <v>-3985.0899212485065</v>
      </c>
      <c r="DB451" s="15">
        <f ca="1">(BU451*DCF!G$46-DCF!G$5*MAX(BU451*DCF!G$46,0)-MAX(BU451-BT451,0)/Inputs!$B$24)*DCF!G$6</f>
        <v>-5178.362919004554</v>
      </c>
      <c r="DC451" s="15">
        <f ca="1">(BV451*DCF!H$46-DCF!H$5*MAX(BV451*DCF!H$46,0)-MAX(BV451-BU451,0)/Inputs!$B$24)*DCF!H$6</f>
        <v>-1713.7922894183703</v>
      </c>
      <c r="DD451" s="15">
        <f ca="1">(BW451*DCF!I$46-DCF!I$5*MAX(BW451*DCF!I$46,0)-MAX(BW451-BV451,0)/Inputs!$B$24)*DCF!I$6</f>
        <v>-2669.7358728517165</v>
      </c>
      <c r="DE451" s="15">
        <f ca="1">(BX451*DCF!J$46-DCF!J$5*MAX(BX451*DCF!J$46,0)-MAX(BX451-BW451,0)/Inputs!$B$24)*DCF!J$6</f>
        <v>-2561.5841877612684</v>
      </c>
      <c r="DF451" s="15">
        <f ca="1">(BY451*DCF!K$46-DCF!K$5*MAX(BY451*DCF!K$46,0)-MAX(BY451-BX451,0)/Inputs!$B$24)*DCF!K$6</f>
        <v>-6739.786751115912</v>
      </c>
      <c r="DG451" s="15">
        <f ca="1">(BZ451*DCF!L$46-DCF!L$5*MAX(BZ451*DCF!L$46,0)-MAX(BZ451-BY451,0)/Inputs!$B$24)*DCF!L$6</f>
        <v>8150.2722675912637</v>
      </c>
      <c r="DH451" s="15">
        <f ca="1">(CA451*DCF!M$46-DCF!M$5*MAX(CA451*DCF!M$46,0)-MAX(CA451-BZ451,0)/Inputs!$B$24)*DCF!M$6</f>
        <v>-891.05092823886469</v>
      </c>
      <c r="DI451" s="15">
        <f ca="1">SUM(CB451:CL451)+BE451*DCF!M$10*(1+Inputs!$B$30)*(1-Inputs!$B$33)*(1-Inputs!$B$30/Inputs!$B$31)/(Inputs!$B$29-Inputs!$B$30)*DCF!M$6</f>
        <v>160246.93342642984</v>
      </c>
      <c r="DJ451" s="15">
        <f ca="1">SUM(CM451:CW451)+BP451*DCF!M$28*(1+Inputs!$B$30)*(1-Inputs!$B$33)*(1-Inputs!$B$30/Inputs!$B$31)/(Inputs!$B$29-Inputs!$B$30)*DCF!M$6</f>
        <v>664386.07914316654</v>
      </c>
      <c r="DK451" s="15">
        <f ca="1">SUM(CX451:DH451)+CA451*DCF!M$46*(1+Inputs!$B$30)*(1-Inputs!$B$33)*(1-Inputs!$B$30/Inputs!$B$31)/(Inputs!$B$29-Inputs!$B$30)*DCF!M$6</f>
        <v>307394.37703767617</v>
      </c>
      <c r="DM451" s="15">
        <f ca="1">DI451+DJ451+DK451+Inputs!$B$34+Inputs!$B$36-Inputs!$B$35</f>
        <v>1208878.3896072726</v>
      </c>
    </row>
    <row r="452" spans="1:117" x14ac:dyDescent="0.75">
      <c r="A452" s="11">
        <v>439</v>
      </c>
      <c r="C452" s="24">
        <f t="shared" ca="1" si="253"/>
        <v>-1.4461596280091752E-2</v>
      </c>
      <c r="D452" s="24">
        <f t="shared" ca="1" si="253"/>
        <v>-0.53858903182682039</v>
      </c>
      <c r="E452" s="24">
        <f t="shared" ca="1" si="253"/>
        <v>1.5827669936034565</v>
      </c>
      <c r="F452" s="24">
        <f t="shared" ca="1" si="253"/>
        <v>-0.38319720145876845</v>
      </c>
      <c r="G452" s="24">
        <f t="shared" ca="1" si="253"/>
        <v>-0.7364124811062589</v>
      </c>
      <c r="H452" s="24">
        <f t="shared" ca="1" si="253"/>
        <v>0.35468052215974999</v>
      </c>
      <c r="I452" s="24">
        <f t="shared" ca="1" si="253"/>
        <v>0.7329523010676271</v>
      </c>
      <c r="J452" s="24">
        <f t="shared" ca="1" si="253"/>
        <v>-0.36053646644568094</v>
      </c>
      <c r="K452" s="24">
        <f t="shared" ca="1" si="253"/>
        <v>0.87317879489525863</v>
      </c>
      <c r="L452" s="24">
        <f t="shared" ca="1" si="253"/>
        <v>1.2429660399787421</v>
      </c>
      <c r="M452" s="24">
        <f t="shared" ca="1" si="253"/>
        <v>-1.2475158876135275</v>
      </c>
      <c r="N452" s="24">
        <f ca="1">SQRT(Inputs!$B$38)*C452+SQRT(1-Inputs!$B$38)*_xlfn.NORM.S.INV(RAND())</f>
        <v>0.20133828252511646</v>
      </c>
      <c r="O452" s="24">
        <f ca="1">SQRT(Inputs!$B$38)*D452+SQRT(1-Inputs!$B$38)*_xlfn.NORM.S.INV(RAND())</f>
        <v>-0.92482192763245108</v>
      </c>
      <c r="P452" s="24">
        <f ca="1">SQRT(Inputs!$B$38)*E452+SQRT(1-Inputs!$B$38)*_xlfn.NORM.S.INV(RAND())</f>
        <v>0.25550067192379877</v>
      </c>
      <c r="Q452" s="24">
        <f ca="1">SQRT(Inputs!$B$38)*F452+SQRT(1-Inputs!$B$38)*_xlfn.NORM.S.INV(RAND())</f>
        <v>-0.98441827452356767</v>
      </c>
      <c r="R452" s="24">
        <f ca="1">SQRT(Inputs!$B$38)*G452+SQRT(1-Inputs!$B$38)*_xlfn.NORM.S.INV(RAND())</f>
        <v>-0.3359649883937727</v>
      </c>
      <c r="S452" s="24">
        <f ca="1">SQRT(Inputs!$B$38)*H452+SQRT(1-Inputs!$B$38)*_xlfn.NORM.S.INV(RAND())</f>
        <v>0.5948291608684787</v>
      </c>
      <c r="T452" s="24">
        <f ca="1">SQRT(Inputs!$B$38)*I452+SQRT(1-Inputs!$B$38)*_xlfn.NORM.S.INV(RAND())</f>
        <v>1.4638443123451139E-2</v>
      </c>
      <c r="U452" s="24">
        <f ca="1">SQRT(Inputs!$B$38)*J452+SQRT(1-Inputs!$B$38)*_xlfn.NORM.S.INV(RAND())</f>
        <v>-1.7911062518436747</v>
      </c>
      <c r="V452" s="24">
        <f ca="1">SQRT(Inputs!$B$38)*K452+SQRT(1-Inputs!$B$38)*_xlfn.NORM.S.INV(RAND())</f>
        <v>0.37595172057266768</v>
      </c>
      <c r="W452" s="24">
        <f ca="1">SQRT(Inputs!$B$38)*L452+SQRT(1-Inputs!$B$38)*_xlfn.NORM.S.INV(RAND())</f>
        <v>0.14798825033249008</v>
      </c>
      <c r="X452" s="24">
        <f ca="1">SQRT(Inputs!$B$38)*M452+SQRT(1-Inputs!$B$38)*_xlfn.NORM.S.INV(RAND())</f>
        <v>-0.10322965675947005</v>
      </c>
      <c r="Y452" s="24">
        <f ca="1">SQRT(Inputs!$B$38)*C452+SQRT(1-Inputs!$B$38)*_xlfn.NORM.S.INV(RAND())</f>
        <v>0.84455054261980744</v>
      </c>
      <c r="Z452" s="24">
        <f ca="1">SQRT(Inputs!$B$38)*D452+SQRT(1-Inputs!$B$38)*_xlfn.NORM.S.INV(RAND())</f>
        <v>-0.52649284625951043</v>
      </c>
      <c r="AA452" s="24">
        <f ca="1">SQRT(Inputs!$B$38)*E452+SQRT(1-Inputs!$B$38)*_xlfn.NORM.S.INV(RAND())</f>
        <v>1.3827262393074955</v>
      </c>
      <c r="AB452" s="24">
        <f ca="1">SQRT(Inputs!$B$38)*F452+SQRT(1-Inputs!$B$38)*_xlfn.NORM.S.INV(RAND())</f>
        <v>-0.79063729642223368</v>
      </c>
      <c r="AC452" s="24">
        <f ca="1">SQRT(Inputs!$B$38)*G452+SQRT(1-Inputs!$B$38)*_xlfn.NORM.S.INV(RAND())</f>
        <v>-9.8526459645610687E-2</v>
      </c>
      <c r="AD452" s="24">
        <f ca="1">SQRT(Inputs!$B$38)*H452+SQRT(1-Inputs!$B$38)*_xlfn.NORM.S.INV(RAND())</f>
        <v>-0.39335818688984525</v>
      </c>
      <c r="AE452" s="24">
        <f ca="1">SQRT(Inputs!$B$38)*I452+SQRT(1-Inputs!$B$38)*_xlfn.NORM.S.INV(RAND())</f>
        <v>0.98276422127799801</v>
      </c>
      <c r="AF452" s="24">
        <f ca="1">SQRT(Inputs!$B$38)*J452+SQRT(1-Inputs!$B$38)*_xlfn.NORM.S.INV(RAND())</f>
        <v>0.36647760092842874</v>
      </c>
      <c r="AG452" s="24">
        <f ca="1">SQRT(Inputs!$B$38)*K452+SQRT(1-Inputs!$B$38)*_xlfn.NORM.S.INV(RAND())</f>
        <v>0.41531590105644922</v>
      </c>
      <c r="AH452" s="24">
        <f ca="1">SQRT(Inputs!$B$38)*L452+SQRT(1-Inputs!$B$38)*_xlfn.NORM.S.INV(RAND())</f>
        <v>0.29558948716562217</v>
      </c>
      <c r="AI452" s="24">
        <f ca="1">SQRT(Inputs!$B$38)*M452+SQRT(1-Inputs!$B$38)*_xlfn.NORM.S.INV(RAND())</f>
        <v>-1.1285720805364252</v>
      </c>
      <c r="AJ452" s="24">
        <f ca="1">SQRT(Inputs!$B$38)*C452+SQRT(1-Inputs!$B$38)*_xlfn.NORM.S.INV(RAND())</f>
        <v>-0.39277983159680246</v>
      </c>
      <c r="AK452" s="24">
        <f ca="1">SQRT(Inputs!$B$38)*D452+SQRT(1-Inputs!$B$38)*_xlfn.NORM.S.INV(RAND())</f>
        <v>-0.148658361016134</v>
      </c>
      <c r="AL452" s="24">
        <f ca="1">SQRT(Inputs!$B$38)*E452+SQRT(1-Inputs!$B$38)*_xlfn.NORM.S.INV(RAND())</f>
        <v>3.2764720755453607</v>
      </c>
      <c r="AM452" s="24">
        <f ca="1">SQRT(Inputs!$B$38)*F452+SQRT(1-Inputs!$B$38)*_xlfn.NORM.S.INV(RAND())</f>
        <v>-0.41211996901689851</v>
      </c>
      <c r="AN452" s="24">
        <f ca="1">SQRT(Inputs!$B$38)*G452+SQRT(1-Inputs!$B$38)*_xlfn.NORM.S.INV(RAND())</f>
        <v>-0.92463065228748742</v>
      </c>
      <c r="AO452" s="24">
        <f ca="1">SQRT(Inputs!$B$38)*H452+SQRT(1-Inputs!$B$38)*_xlfn.NORM.S.INV(RAND())</f>
        <v>-1.3685793862973901</v>
      </c>
      <c r="AP452" s="24">
        <f ca="1">SQRT(Inputs!$B$38)*I452+SQRT(1-Inputs!$B$38)*_xlfn.NORM.S.INV(RAND())</f>
        <v>0.26351367370793144</v>
      </c>
      <c r="AQ452" s="24">
        <f ca="1">SQRT(Inputs!$B$38)*J452+SQRT(1-Inputs!$B$38)*_xlfn.NORM.S.INV(RAND())</f>
        <v>1.0810568146825634</v>
      </c>
      <c r="AR452" s="24">
        <f ca="1">SQRT(Inputs!$B$38)*K452+SQRT(1-Inputs!$B$38)*_xlfn.NORM.S.INV(RAND())</f>
        <v>1.1274236079187678</v>
      </c>
      <c r="AS452" s="24">
        <f ca="1">SQRT(Inputs!$B$38)*L452+SQRT(1-Inputs!$B$38)*_xlfn.NORM.S.INV(RAND())</f>
        <v>0.43476893492831015</v>
      </c>
      <c r="AT452" s="24">
        <f ca="1">SQRT(Inputs!$B$38)*M452+SQRT(1-Inputs!$B$38)*_xlfn.NORM.S.INV(RAND())</f>
        <v>-9.5269792592189595E-2</v>
      </c>
      <c r="AU452" s="15">
        <f ca="1">Inputs!$B$6*EXP($B$8-0.5*C$5^2+C$5*N452)</f>
        <v>5126.6292870770912</v>
      </c>
      <c r="AV452" s="15">
        <f t="shared" ca="1" si="219"/>
        <v>5446.9337960895909</v>
      </c>
      <c r="AW452" s="15">
        <f t="shared" ca="1" si="220"/>
        <v>6874.4435010864108</v>
      </c>
      <c r="AX452" s="15">
        <f t="shared" ca="1" si="221"/>
        <v>7421.7319131990134</v>
      </c>
      <c r="AY452" s="15">
        <f t="shared" ca="1" si="222"/>
        <v>8721.1242403423621</v>
      </c>
      <c r="AZ452" s="15">
        <f t="shared" ca="1" si="223"/>
        <v>11388.218348153008</v>
      </c>
      <c r="BA452" s="15">
        <f t="shared" ca="1" si="224"/>
        <v>13957.634838652566</v>
      </c>
      <c r="BB452" s="15">
        <f t="shared" ca="1" si="225"/>
        <v>14281.278032892649</v>
      </c>
      <c r="BC452" s="15">
        <f t="shared" ca="1" si="226"/>
        <v>18137.345613075064</v>
      </c>
      <c r="BD452" s="15">
        <f t="shared" ca="1" si="227"/>
        <v>22529.6629877411</v>
      </c>
      <c r="BE452" s="15">
        <f t="shared" ca="1" si="228"/>
        <v>27348.860963055991</v>
      </c>
      <c r="BF452" s="15">
        <f ca="1">Inputs!$B$13*EXP($B$9-0.5*C$6^2+C$6*Y452)</f>
        <v>16351.900786771377</v>
      </c>
      <c r="BG452" s="15">
        <f t="shared" ca="1" si="229"/>
        <v>18122.572841628175</v>
      </c>
      <c r="BH452" s="15">
        <f t="shared" ca="1" si="230"/>
        <v>27849.972731215577</v>
      </c>
      <c r="BI452" s="15">
        <f t="shared" ca="1" si="231"/>
        <v>30186.191307390065</v>
      </c>
      <c r="BJ452" s="15">
        <f t="shared" ca="1" si="232"/>
        <v>36484.449681728256</v>
      </c>
      <c r="BK452" s="15">
        <f t="shared" ca="1" si="233"/>
        <v>42442.839673995739</v>
      </c>
      <c r="BL452" s="15">
        <f t="shared" ca="1" si="234"/>
        <v>59217.192906794262</v>
      </c>
      <c r="BM452" s="15">
        <f t="shared" ca="1" si="235"/>
        <v>76181.219751803816</v>
      </c>
      <c r="BN452" s="15">
        <f t="shared" ca="1" si="236"/>
        <v>98474.444472813193</v>
      </c>
      <c r="BO452" s="15">
        <f t="shared" ca="1" si="237"/>
        <v>125398.06963451645</v>
      </c>
      <c r="BP452" s="15">
        <f t="shared" ca="1" si="238"/>
        <v>135816.5042469092</v>
      </c>
      <c r="BQ452" s="15">
        <f ca="1">Inputs!$B$20*EXP($B$10-0.5*C$7^2+C$7*AJ452)</f>
        <v>3731.6899476496851</v>
      </c>
      <c r="BR452" s="15">
        <f t="shared" ca="1" si="239"/>
        <v>4829.9291298817961</v>
      </c>
      <c r="BS452" s="15">
        <f t="shared" ca="1" si="240"/>
        <v>16949.043490507382</v>
      </c>
      <c r="BT452" s="15">
        <f t="shared" ca="1" si="241"/>
        <v>20974.344366178248</v>
      </c>
      <c r="BU452" s="15">
        <f t="shared" ca="1" si="242"/>
        <v>23240.642734223791</v>
      </c>
      <c r="BV452" s="15">
        <f t="shared" ca="1" si="243"/>
        <v>23755.022077217705</v>
      </c>
      <c r="BW452" s="15">
        <f t="shared" ca="1" si="244"/>
        <v>35050.11108554223</v>
      </c>
      <c r="BX452" s="15">
        <f t="shared" ca="1" si="245"/>
        <v>60886.886234984398</v>
      </c>
      <c r="BY452" s="15">
        <f t="shared" ca="1" si="246"/>
        <v>105850.66742484606</v>
      </c>
      <c r="BZ452" s="15">
        <f t="shared" ca="1" si="247"/>
        <v>160881.3522835664</v>
      </c>
      <c r="CA452" s="15">
        <f t="shared" ca="1" si="248"/>
        <v>222195.78301132534</v>
      </c>
      <c r="CB452" s="15">
        <f ca="1">(AU452*DCF!C$10-DCF!C$5*MAX(AU452*DCF!C$10,0)-MAX(AU452-Inputs!$B$6,0)/Inputs!$B$10)*DCF!C$6</f>
        <v>1041.9021745388379</v>
      </c>
      <c r="CC452" s="15">
        <f ca="1">(AV452*DCF!D$10-DCF!D$5*MAX(AV452*DCF!D$10,0)-MAX(AV452-AU452,0)/Inputs!$B$10)*DCF!D$6</f>
        <v>1249.5553394734854</v>
      </c>
      <c r="CD452" s="15">
        <f ca="1">(AW452*DCF!E$10-DCF!E$5*MAX(AW452*DCF!E$10,0)-MAX(AW452-AV452,0)/Inputs!$B$10)*DCF!E$6</f>
        <v>1265.6652713337794</v>
      </c>
      <c r="CE452" s="15">
        <f ca="1">(AX452*DCF!F$10-DCF!F$5*MAX(AX452*DCF!F$10,0)-MAX(AX452-AW452,0)/Inputs!$B$10)*DCF!F$6</f>
        <v>1506.2750990721211</v>
      </c>
      <c r="CF452" s="15">
        <f ca="1">(AY452*DCF!G$10-DCF!G$5*MAX(AY452*DCF!G$10,0)-MAX(AY452-AX452,0)/Inputs!$B$10)*DCF!G$6</f>
        <v>1547.1334565107695</v>
      </c>
      <c r="CG452" s="15">
        <f ca="1">(AZ452*DCF!H$10-DCF!H$5*MAX(AZ452*DCF!H$10,0)-MAX(AZ452-AY452,0)/Inputs!$B$10)*DCF!H$6</f>
        <v>1737.4403880313009</v>
      </c>
      <c r="CH452" s="15">
        <f ca="1">(BA452*DCF!I$10-DCF!I$5*MAX(BA452*DCF!I$10,0)-MAX(BA452-AZ452,0)/Inputs!$B$10)*DCF!I$6</f>
        <v>2128.0763802925017</v>
      </c>
      <c r="CI452" s="15">
        <f ca="1">(BB452*DCF!J$10-DCF!J$5*MAX(BB452*DCF!J$10,0)-MAX(BB452-BA452,0)/Inputs!$B$10)*DCF!J$6</f>
        <v>2401.6576547662844</v>
      </c>
      <c r="CJ452" s="15">
        <f ca="1">(BC452*DCF!K$10-DCF!K$5*MAX(BC452*DCF!K$10,0)-MAX(BC452-BB452,0)/Inputs!$B$10)*DCF!K$6</f>
        <v>2380.0305951670757</v>
      </c>
      <c r="CK452" s="15">
        <f ca="1">(BD452*DCF!L$10-DCF!L$5*MAX(BD452*DCF!L$10,0)-MAX(BD452-BC452,0)/Inputs!$B$10)*DCF!L$6</f>
        <v>2829.9038475239136</v>
      </c>
      <c r="CL452" s="15">
        <f ca="1">(BE452*DCF!M$10-DCF!M$5*MAX(BE452*DCF!M$10,0)-MAX(BE452-BD452,0)/Inputs!$B$10)*DCF!M$6</f>
        <v>3283.573322493492</v>
      </c>
      <c r="CM452" s="15">
        <f ca="1">(BF452*DCF!C$28-DCF!C$5*MAX(BF452*DCF!C$28,0)-MAX(BF452-Inputs!$B$13,0)/Inputs!$B$17)*DCF!C$6</f>
        <v>3843.8645250422887</v>
      </c>
      <c r="CN452" s="15">
        <f ca="1">(BG452*DCF!D$28-DCF!D$5*MAX(BG452*DCF!D$28,0)-MAX(BG452-BF452,0)/Inputs!$B$17)*DCF!D$6</f>
        <v>4959.7501434956212</v>
      </c>
      <c r="CO452" s="15">
        <f ca="1">(BH452*DCF!E$28-DCF!E$5*MAX(BH452*DCF!E$28,0)-MAX(BH452-BG452,0)/Inputs!$B$17)*DCF!E$6</f>
        <v>5970.471563748546</v>
      </c>
      <c r="CP452" s="15">
        <f ca="1">(BI452*DCF!F$28-DCF!F$5*MAX(BI452*DCF!F$28,0)-MAX(BI452-BH452,0)/Inputs!$B$17)*DCF!F$6</f>
        <v>7769.4102910983784</v>
      </c>
      <c r="CQ452" s="15">
        <f ca="1">(BJ452*DCF!G$28-DCF!G$5*MAX(BJ452*DCF!G$28,0)-MAX(BJ452-BI452,0)/Inputs!$B$17)*DCF!G$6</f>
        <v>8406.8624372784088</v>
      </c>
      <c r="CR452" s="15">
        <f ca="1">(BK452*DCF!H$28-DCF!H$5*MAX(BK452*DCF!H$28,0)-MAX(BK452-BJ452,0)/Inputs!$B$17)*DCF!H$6</f>
        <v>9570.8159204747535</v>
      </c>
      <c r="CS452" s="15">
        <f ca="1">(BL452*DCF!I$28-DCF!I$5*MAX(BL452*DCF!I$28,0)-MAX(BL452-BK452,0)/Inputs!$B$17)*DCF!I$6</f>
        <v>11517.468816372524</v>
      </c>
      <c r="CT452" s="15">
        <f ca="1">(BM452*DCF!J$28-DCF!J$5*MAX(BM452*DCF!J$28,0)-MAX(BM452-BL452,0)/Inputs!$B$17)*DCF!J$6</f>
        <v>14745.444913730957</v>
      </c>
      <c r="CU452" s="15">
        <f ca="1">(BN452*DCF!K$28-DCF!K$5*MAX(BN452*DCF!K$28,0)-MAX(BN452-BM452,0)/Inputs!$B$17)*DCF!K$6</f>
        <v>18065.52846761862</v>
      </c>
      <c r="CV452" s="15">
        <f ca="1">(BO452*DCF!L$28-DCF!L$5*MAX(BO452*DCF!L$28,0)-MAX(BO452-BN452,0)/Inputs!$B$17)*DCF!L$6</f>
        <v>21973.093899909691</v>
      </c>
      <c r="CW452" s="15">
        <f ca="1">(BP452*DCF!M$28-DCF!M$5*MAX(BP452*DCF!M$28,0)-MAX(BP452-BO452,0)/Inputs!$B$17)*DCF!M$6</f>
        <v>24464.934707317578</v>
      </c>
      <c r="CX452" s="15">
        <f ca="1">(BQ452*DCF!C$46-DCF!C$5*MAX(BQ452*DCF!C$46,0)-MAX(BQ452-Inputs!$B$20,0)/Inputs!$B$24)*DCF!C$6</f>
        <v>-1106.9445364778417</v>
      </c>
      <c r="CY452" s="15">
        <f ca="1">(BR452*DCF!D$46-DCF!D$5*MAX(BR452*DCF!D$46,0)-MAX(BR452-BQ452,0)/Inputs!$B$24)*DCF!D$6</f>
        <v>-1292.9658099130422</v>
      </c>
      <c r="CZ452" s="15">
        <f ca="1">(BS452*DCF!E$46-DCF!E$5*MAX(BS452*DCF!E$46,0)-MAX(BS452-BR452,0)/Inputs!$B$24)*DCF!E$6</f>
        <v>-6781.2751502685796</v>
      </c>
      <c r="DA452" s="15">
        <f ca="1">(BT452*DCF!F$46-DCF!F$5*MAX(BT452*DCF!F$46,0)-MAX(BT452-BS452,0)/Inputs!$B$24)*DCF!F$6</f>
        <v>-2993.2236649654424</v>
      </c>
      <c r="DB452" s="15">
        <f ca="1">(BU452*DCF!G$46-DCF!G$5*MAX(BU452*DCF!G$46,0)-MAX(BU452-BT452,0)/Inputs!$B$24)*DCF!G$6</f>
        <v>-1544.1072980980678</v>
      </c>
      <c r="DC452" s="15">
        <f ca="1">(BV452*DCF!H$46-DCF!H$5*MAX(BV452*DCF!H$46,0)-MAX(BV452-BU452,0)/Inputs!$B$24)*DCF!H$6</f>
        <v>-159.84022918083457</v>
      </c>
      <c r="DD452" s="15">
        <f ca="1">(BW452*DCF!I$46-DCF!I$5*MAX(BW452*DCF!I$46,0)-MAX(BW452-BV452,0)/Inputs!$B$24)*DCF!I$6</f>
        <v>-2432.8871976577725</v>
      </c>
      <c r="DE452" s="15">
        <f ca="1">(BX452*DCF!J$46-DCF!J$5*MAX(BX452*DCF!J$46,0)-MAX(BX452-BW452,0)/Inputs!$B$24)*DCF!J$6</f>
        <v>-4297.454200805093</v>
      </c>
      <c r="DF452" s="15">
        <f ca="1">(BY452*DCF!K$46-DCF!K$5*MAX(BY452*DCF!K$46,0)-MAX(BY452-BX452,0)/Inputs!$B$24)*DCF!K$6</f>
        <v>-4968.3855829908225</v>
      </c>
      <c r="DG452" s="15">
        <f ca="1">(BZ452*DCF!L$46-DCF!L$5*MAX(BZ452*DCF!L$46,0)-MAX(BZ452-BY452,0)/Inputs!$B$24)*DCF!L$6</f>
        <v>-1332.6425247610357</v>
      </c>
      <c r="DH452" s="15">
        <f ca="1">(CA452*DCF!M$46-DCF!M$5*MAX(CA452*DCF!M$46,0)-MAX(CA452-BZ452,0)/Inputs!$B$24)*DCF!M$6</f>
        <v>4601.1153454425339</v>
      </c>
      <c r="DI452" s="15">
        <f ca="1">SUM(CB452:CL452)+BE452*DCF!M$10*(1+Inputs!$B$30)*(1-Inputs!$B$33)*(1-Inputs!$B$30/Inputs!$B$31)/(Inputs!$B$29-Inputs!$B$30)*DCF!M$6</f>
        <v>97483.455240634707</v>
      </c>
      <c r="DJ452" s="15">
        <f ca="1">SUM(CM452:CW452)+BP452*DCF!M$28*(1+Inputs!$B$30)*(1-Inputs!$B$33)*(1-Inputs!$B$30/Inputs!$B$31)/(Inputs!$B$29-Inputs!$B$30)*DCF!M$6</f>
        <v>635259.81542807096</v>
      </c>
      <c r="DK452" s="15">
        <f ca="1">SUM(CX452:DH452)+CA452*DCF!M$46*(1+Inputs!$B$30)*(1-Inputs!$B$33)*(1-Inputs!$B$30/Inputs!$B$31)/(Inputs!$B$29-Inputs!$B$30)*DCF!M$6</f>
        <v>321232.39045897312</v>
      </c>
      <c r="DM452" s="15">
        <f ca="1">DI452+DJ452+DK452+Inputs!$B$34+Inputs!$B$36-Inputs!$B$35</f>
        <v>1130826.6611276788</v>
      </c>
    </row>
    <row r="453" spans="1:117" x14ac:dyDescent="0.75">
      <c r="A453" s="11">
        <v>440</v>
      </c>
      <c r="C453" s="24">
        <f t="shared" ca="1" si="253"/>
        <v>2.5148982731583898E-2</v>
      </c>
      <c r="D453" s="24">
        <f t="shared" ca="1" si="253"/>
        <v>-1.3045230264252925</v>
      </c>
      <c r="E453" s="24">
        <f t="shared" ca="1" si="253"/>
        <v>-0.45752226117435801</v>
      </c>
      <c r="F453" s="24">
        <f t="shared" ca="1" si="253"/>
        <v>-1.4817931530052162</v>
      </c>
      <c r="G453" s="24">
        <f t="shared" ca="1" si="253"/>
        <v>-0.17849558608185406</v>
      </c>
      <c r="H453" s="24">
        <f t="shared" ca="1" si="253"/>
        <v>0.53354938223746717</v>
      </c>
      <c r="I453" s="24">
        <f t="shared" ca="1" si="253"/>
        <v>1.1702834687635191</v>
      </c>
      <c r="J453" s="24">
        <f t="shared" ca="1" si="253"/>
        <v>-0.58508854489955231</v>
      </c>
      <c r="K453" s="24">
        <f t="shared" ca="1" si="253"/>
        <v>1.8247574449624782</v>
      </c>
      <c r="L453" s="24">
        <f t="shared" ca="1" si="253"/>
        <v>0.2005886415521401</v>
      </c>
      <c r="M453" s="24">
        <f t="shared" ca="1" si="253"/>
        <v>2.3718378373207054</v>
      </c>
      <c r="N453" s="24">
        <f ca="1">SQRT(Inputs!$B$38)*C453+SQRT(1-Inputs!$B$38)*_xlfn.NORM.S.INV(RAND())</f>
        <v>-0.31983506725735195</v>
      </c>
      <c r="O453" s="24">
        <f ca="1">SQRT(Inputs!$B$38)*D453+SQRT(1-Inputs!$B$38)*_xlfn.NORM.S.INV(RAND())</f>
        <v>-1.0186463679609936</v>
      </c>
      <c r="P453" s="24">
        <f ca="1">SQRT(Inputs!$B$38)*E453+SQRT(1-Inputs!$B$38)*_xlfn.NORM.S.INV(RAND())</f>
        <v>-1.4635438726539998</v>
      </c>
      <c r="Q453" s="24">
        <f ca="1">SQRT(Inputs!$B$38)*F453+SQRT(1-Inputs!$B$38)*_xlfn.NORM.S.INV(RAND())</f>
        <v>0.11574282034125249</v>
      </c>
      <c r="R453" s="24">
        <f ca="1">SQRT(Inputs!$B$38)*G453+SQRT(1-Inputs!$B$38)*_xlfn.NORM.S.INV(RAND())</f>
        <v>-0.21177106138673846</v>
      </c>
      <c r="S453" s="24">
        <f ca="1">SQRT(Inputs!$B$38)*H453+SQRT(1-Inputs!$B$38)*_xlfn.NORM.S.INV(RAND())</f>
        <v>0.91063812074533557</v>
      </c>
      <c r="T453" s="24">
        <f ca="1">SQRT(Inputs!$B$38)*I453+SQRT(1-Inputs!$B$38)*_xlfn.NORM.S.INV(RAND())</f>
        <v>1.1670843563038258</v>
      </c>
      <c r="U453" s="24">
        <f ca="1">SQRT(Inputs!$B$38)*J453+SQRT(1-Inputs!$B$38)*_xlfn.NORM.S.INV(RAND())</f>
        <v>-1.515025222264569</v>
      </c>
      <c r="V453" s="24">
        <f ca="1">SQRT(Inputs!$B$38)*K453+SQRT(1-Inputs!$B$38)*_xlfn.NORM.S.INV(RAND())</f>
        <v>1.1288336442895719</v>
      </c>
      <c r="W453" s="24">
        <f ca="1">SQRT(Inputs!$B$38)*L453+SQRT(1-Inputs!$B$38)*_xlfn.NORM.S.INV(RAND())</f>
        <v>-0.90105028938771947</v>
      </c>
      <c r="X453" s="24">
        <f ca="1">SQRT(Inputs!$B$38)*M453+SQRT(1-Inputs!$B$38)*_xlfn.NORM.S.INV(RAND())</f>
        <v>0.58861903529500981</v>
      </c>
      <c r="Y453" s="24">
        <f ca="1">SQRT(Inputs!$B$38)*C453+SQRT(1-Inputs!$B$38)*_xlfn.NORM.S.INV(RAND())</f>
        <v>-0.25682794080112786</v>
      </c>
      <c r="Z453" s="24">
        <f ca="1">SQRT(Inputs!$B$38)*D453+SQRT(1-Inputs!$B$38)*_xlfn.NORM.S.INV(RAND())</f>
        <v>-1.0988318013438942</v>
      </c>
      <c r="AA453" s="24">
        <f ca="1">SQRT(Inputs!$B$38)*E453+SQRT(1-Inputs!$B$38)*_xlfn.NORM.S.INV(RAND())</f>
        <v>-0.87495449353055998</v>
      </c>
      <c r="AB453" s="24">
        <f ca="1">SQRT(Inputs!$B$38)*F453+SQRT(1-Inputs!$B$38)*_xlfn.NORM.S.INV(RAND())</f>
        <v>-0.82951223602809732</v>
      </c>
      <c r="AC453" s="24">
        <f ca="1">SQRT(Inputs!$B$38)*G453+SQRT(1-Inputs!$B$38)*_xlfn.NORM.S.INV(RAND())</f>
        <v>-0.58972836720348043</v>
      </c>
      <c r="AD453" s="24">
        <f ca="1">SQRT(Inputs!$B$38)*H453+SQRT(1-Inputs!$B$38)*_xlfn.NORM.S.INV(RAND())</f>
        <v>1.4795397166750373</v>
      </c>
      <c r="AE453" s="24">
        <f ca="1">SQRT(Inputs!$B$38)*I453+SQRT(1-Inputs!$B$38)*_xlfn.NORM.S.INV(RAND())</f>
        <v>0.3286062483988807</v>
      </c>
      <c r="AF453" s="24">
        <f ca="1">SQRT(Inputs!$B$38)*J453+SQRT(1-Inputs!$B$38)*_xlfn.NORM.S.INV(RAND())</f>
        <v>-1.6122174713057456</v>
      </c>
      <c r="AG453" s="24">
        <f ca="1">SQRT(Inputs!$B$38)*K453+SQRT(1-Inputs!$B$38)*_xlfn.NORM.S.INV(RAND())</f>
        <v>0.3046529007605866</v>
      </c>
      <c r="AH453" s="24">
        <f ca="1">SQRT(Inputs!$B$38)*L453+SQRT(1-Inputs!$B$38)*_xlfn.NORM.S.INV(RAND())</f>
        <v>0.16318418490567202</v>
      </c>
      <c r="AI453" s="24">
        <f ca="1">SQRT(Inputs!$B$38)*M453+SQRT(1-Inputs!$B$38)*_xlfn.NORM.S.INV(RAND())</f>
        <v>1.598464107880049</v>
      </c>
      <c r="AJ453" s="24">
        <f ca="1">SQRT(Inputs!$B$38)*C453+SQRT(1-Inputs!$B$38)*_xlfn.NORM.S.INV(RAND())</f>
        <v>-0.78477864346642545</v>
      </c>
      <c r="AK453" s="24">
        <f ca="1">SQRT(Inputs!$B$38)*D453+SQRT(1-Inputs!$B$38)*_xlfn.NORM.S.INV(RAND())</f>
        <v>-0.65983400752224253</v>
      </c>
      <c r="AL453" s="24">
        <f ca="1">SQRT(Inputs!$B$38)*E453+SQRT(1-Inputs!$B$38)*_xlfn.NORM.S.INV(RAND())</f>
        <v>1.5275183371625967</v>
      </c>
      <c r="AM453" s="24">
        <f ca="1">SQRT(Inputs!$B$38)*F453+SQRT(1-Inputs!$B$38)*_xlfn.NORM.S.INV(RAND())</f>
        <v>-0.84373184507330401</v>
      </c>
      <c r="AN453" s="24">
        <f ca="1">SQRT(Inputs!$B$38)*G453+SQRT(1-Inputs!$B$38)*_xlfn.NORM.S.INV(RAND())</f>
        <v>-0.56852330647834082</v>
      </c>
      <c r="AO453" s="24">
        <f ca="1">SQRT(Inputs!$B$38)*H453+SQRT(1-Inputs!$B$38)*_xlfn.NORM.S.INV(RAND())</f>
        <v>0.18326455624882462</v>
      </c>
      <c r="AP453" s="24">
        <f ca="1">SQRT(Inputs!$B$38)*I453+SQRT(1-Inputs!$B$38)*_xlfn.NORM.S.INV(RAND())</f>
        <v>-6.5261451848132257E-2</v>
      </c>
      <c r="AQ453" s="24">
        <f ca="1">SQRT(Inputs!$B$38)*J453+SQRT(1-Inputs!$B$38)*_xlfn.NORM.S.INV(RAND())</f>
        <v>0.76448288856723479</v>
      </c>
      <c r="AR453" s="24">
        <f ca="1">SQRT(Inputs!$B$38)*K453+SQRT(1-Inputs!$B$38)*_xlfn.NORM.S.INV(RAND())</f>
        <v>2.4565644749956652</v>
      </c>
      <c r="AS453" s="24">
        <f ca="1">SQRT(Inputs!$B$38)*L453+SQRT(1-Inputs!$B$38)*_xlfn.NORM.S.INV(RAND())</f>
        <v>0.60860879738834972</v>
      </c>
      <c r="AT453" s="24">
        <f ca="1">SQRT(Inputs!$B$38)*M453+SQRT(1-Inputs!$B$38)*_xlfn.NORM.S.INV(RAND())</f>
        <v>-0.28156355396402311</v>
      </c>
      <c r="AU453" s="15">
        <f ca="1">Inputs!$B$6*EXP($B$8-0.5*C$5^2+C$5*N453)</f>
        <v>4711.8680890692331</v>
      </c>
      <c r="AV453" s="15">
        <f t="shared" ca="1" si="219"/>
        <v>4937.6707686789996</v>
      </c>
      <c r="AW453" s="15">
        <f t="shared" ca="1" si="220"/>
        <v>4942.0727986885777</v>
      </c>
      <c r="AX453" s="15">
        <f t="shared" ca="1" si="221"/>
        <v>6121.6575209875427</v>
      </c>
      <c r="AY453" s="15">
        <f t="shared" ca="1" si="222"/>
        <v>7298.5300499252489</v>
      </c>
      <c r="AZ453" s="15">
        <f t="shared" ca="1" si="223"/>
        <v>9867.8386847979145</v>
      </c>
      <c r="BA453" s="15">
        <f t="shared" ca="1" si="224"/>
        <v>13644.585914732441</v>
      </c>
      <c r="BB453" s="15">
        <f t="shared" ca="1" si="225"/>
        <v>14352.527528442528</v>
      </c>
      <c r="BC453" s="15">
        <f t="shared" ca="1" si="226"/>
        <v>19601.876954012689</v>
      </c>
      <c r="BD453" s="15">
        <f t="shared" ca="1" si="227"/>
        <v>22073.211820008088</v>
      </c>
      <c r="BE453" s="15">
        <f t="shared" ca="1" si="228"/>
        <v>28537.54592651143</v>
      </c>
      <c r="BF453" s="15">
        <f ca="1">Inputs!$B$13*EXP($B$9-0.5*C$6^2+C$6*Y453)</f>
        <v>13144.434092526377</v>
      </c>
      <c r="BG453" s="15">
        <f t="shared" ca="1" si="229"/>
        <v>13138.418006332646</v>
      </c>
      <c r="BH453" s="15">
        <f t="shared" ca="1" si="230"/>
        <v>13884.335609650687</v>
      </c>
      <c r="BI453" s="15">
        <f t="shared" ca="1" si="231"/>
        <v>14959.256182419927</v>
      </c>
      <c r="BJ453" s="15">
        <f t="shared" ca="1" si="232"/>
        <v>16844.551400616703</v>
      </c>
      <c r="BK453" s="15">
        <f t="shared" ca="1" si="233"/>
        <v>25286.782918813875</v>
      </c>
      <c r="BL453" s="15">
        <f t="shared" ca="1" si="234"/>
        <v>32413.083138983879</v>
      </c>
      <c r="BM453" s="15">
        <f t="shared" ca="1" si="235"/>
        <v>32611.229398668838</v>
      </c>
      <c r="BN453" s="15">
        <f t="shared" ca="1" si="236"/>
        <v>41599.052383929826</v>
      </c>
      <c r="BO453" s="15">
        <f t="shared" ca="1" si="237"/>
        <v>52163.485119944402</v>
      </c>
      <c r="BP453" s="15">
        <f t="shared" ca="1" si="238"/>
        <v>76950.131078012666</v>
      </c>
      <c r="BQ453" s="15">
        <f ca="1">Inputs!$B$20*EXP($B$10-0.5*C$7^2+C$7*AJ453)</f>
        <v>3247.3069034510563</v>
      </c>
      <c r="BR453" s="15">
        <f t="shared" ca="1" si="239"/>
        <v>3573.1852845783269</v>
      </c>
      <c r="BS453" s="15">
        <f t="shared" ca="1" si="240"/>
        <v>7587.7297765468456</v>
      </c>
      <c r="BT453" s="15">
        <f t="shared" ca="1" si="241"/>
        <v>8384.588528924307</v>
      </c>
      <c r="BU453" s="15">
        <f t="shared" ca="1" si="242"/>
        <v>10126.595294067887</v>
      </c>
      <c r="BV453" s="15">
        <f t="shared" ca="1" si="243"/>
        <v>14682.917323820619</v>
      </c>
      <c r="BW453" s="15">
        <f t="shared" ca="1" si="244"/>
        <v>20208.120816861334</v>
      </c>
      <c r="BX453" s="15">
        <f t="shared" ca="1" si="245"/>
        <v>32945.632338510673</v>
      </c>
      <c r="BY453" s="15">
        <f t="shared" ca="1" si="246"/>
        <v>73859.725216254286</v>
      </c>
      <c r="BZ453" s="15">
        <f t="shared" ca="1" si="247"/>
        <v>115904.10674479911</v>
      </c>
      <c r="CA453" s="15">
        <f t="shared" ca="1" si="248"/>
        <v>154864.47544031445</v>
      </c>
      <c r="CB453" s="15">
        <f ca="1">(AU453*DCF!C$10-DCF!C$5*MAX(AU453*DCF!C$10,0)-MAX(AU453-Inputs!$B$6,0)/Inputs!$B$10)*DCF!C$6</f>
        <v>1044.8594958080112</v>
      </c>
      <c r="CC453" s="15">
        <f ca="1">(AV453*DCF!D$10-DCF!D$5*MAX(AV453*DCF!D$10,0)-MAX(AV453-AU453,0)/Inputs!$B$10)*DCF!D$6</f>
        <v>1148.4677244971949</v>
      </c>
      <c r="CD453" s="15">
        <f ca="1">(AW453*DCF!E$10-DCF!E$5*MAX(AW453*DCF!E$10,0)-MAX(AW453-AV453,0)/Inputs!$B$10)*DCF!E$6</f>
        <v>1140.0544185858384</v>
      </c>
      <c r="CE453" s="15">
        <f ca="1">(AX453*DCF!F$10-DCF!F$5*MAX(AX453*DCF!F$10,0)-MAX(AX453-AW453,0)/Inputs!$B$10)*DCF!F$6</f>
        <v>1090.9057454734041</v>
      </c>
      <c r="CF453" s="15">
        <f ca="1">(AY453*DCF!G$10-DCF!G$5*MAX(AY453*DCF!G$10,0)-MAX(AY453-AX453,0)/Inputs!$B$10)*DCF!G$6</f>
        <v>1277.572787591082</v>
      </c>
      <c r="CG453" s="15">
        <f ca="1">(AZ453*DCF!H$10-DCF!H$5*MAX(AZ453*DCF!H$10,0)-MAX(AZ453-AY453,0)/Inputs!$B$10)*DCF!H$6</f>
        <v>1459.6211496065737</v>
      </c>
      <c r="CH453" s="15">
        <f ca="1">(BA453*DCF!I$10-DCF!I$5*MAX(BA453*DCF!I$10,0)-MAX(BA453-AZ453,0)/Inputs!$B$10)*DCF!I$6</f>
        <v>1872.8492196404693</v>
      </c>
      <c r="CI453" s="15">
        <f ca="1">(BB453*DCF!J$10-DCF!J$5*MAX(BB453*DCF!J$10,0)-MAX(BB453-BA453,0)/Inputs!$B$10)*DCF!J$6</f>
        <v>2355.6501407835344</v>
      </c>
      <c r="CJ453" s="15">
        <f ca="1">(BC453*DCF!K$10-DCF!K$5*MAX(BC453*DCF!K$10,0)-MAX(BC453-BB453,0)/Inputs!$B$10)*DCF!K$6</f>
        <v>2420.758371841303</v>
      </c>
      <c r="CK453" s="15">
        <f ca="1">(BD453*DCF!L$10-DCF!L$5*MAX(BD453*DCF!L$10,0)-MAX(BD453-BC453,0)/Inputs!$B$10)*DCF!L$6</f>
        <v>3009.4764733595257</v>
      </c>
      <c r="CL453" s="15">
        <f ca="1">(BE453*DCF!M$10-DCF!M$5*MAX(BE453*DCF!M$10,0)-MAX(BE453-BD453,0)/Inputs!$B$10)*DCF!M$6</f>
        <v>3254.7830563464663</v>
      </c>
      <c r="CM453" s="15">
        <f ca="1">(BF453*DCF!C$28-DCF!C$5*MAX(BF453*DCF!C$28,0)-MAX(BF453-Inputs!$B$13,0)/Inputs!$B$17)*DCF!C$6</f>
        <v>3605.721157786872</v>
      </c>
      <c r="CN453" s="15">
        <f ca="1">(BG453*DCF!D$28-DCF!D$5*MAX(BG453*DCF!D$28,0)-MAX(BG453-BF453,0)/Inputs!$B$17)*DCF!D$6</f>
        <v>3869.5671248465178</v>
      </c>
      <c r="CO453" s="15">
        <f ca="1">(BH453*DCF!E$28-DCF!E$5*MAX(BH453*DCF!E$28,0)-MAX(BH453-BG453,0)/Inputs!$B$17)*DCF!E$6</f>
        <v>3785.2809830692663</v>
      </c>
      <c r="CP453" s="15">
        <f ca="1">(BI453*DCF!F$28-DCF!F$5*MAX(BI453*DCF!F$28,0)-MAX(BI453-BH453,0)/Inputs!$B$17)*DCF!F$6</f>
        <v>3865.3377331287543</v>
      </c>
      <c r="CQ453" s="15">
        <f ca="1">(BJ453*DCF!G$28-DCF!G$5*MAX(BJ453*DCF!G$28,0)-MAX(BJ453-BI453,0)/Inputs!$B$17)*DCF!G$6</f>
        <v>4053.358628875179</v>
      </c>
      <c r="CR453" s="15">
        <f ca="1">(BK453*DCF!H$28-DCF!H$5*MAX(BK453*DCF!H$28,0)-MAX(BK453-BJ453,0)/Inputs!$B$17)*DCF!H$6</f>
        <v>4942.0145390907901</v>
      </c>
      <c r="CS453" s="15">
        <f ca="1">(BL453*DCF!I$28-DCF!I$5*MAX(BL453*DCF!I$28,0)-MAX(BL453-BK453,0)/Inputs!$B$17)*DCF!I$6</f>
        <v>6599.19238763668</v>
      </c>
      <c r="CT453" s="15">
        <f ca="1">(BM453*DCF!J$28-DCF!J$5*MAX(BM453*DCF!J$28,0)-MAX(BM453-BL453,0)/Inputs!$B$17)*DCF!J$6</f>
        <v>7248.738848065198</v>
      </c>
      <c r="CU453" s="15">
        <f ca="1">(BN453*DCF!K$28-DCF!K$5*MAX(BN453*DCF!K$28,0)-MAX(BN453-BM453,0)/Inputs!$B$17)*DCF!K$6</f>
        <v>7684.1337736889272</v>
      </c>
      <c r="CV453" s="15">
        <f ca="1">(BO453*DCF!L$28-DCF!L$5*MAX(BO453*DCF!L$28,0)-MAX(BO453-BN453,0)/Inputs!$B$17)*DCF!L$6</f>
        <v>9212.327006266989</v>
      </c>
      <c r="CW453" s="15">
        <f ca="1">(BP453*DCF!M$28-DCF!M$5*MAX(BP453*DCF!M$28,0)-MAX(BP453-BO453,0)/Inputs!$B$17)*DCF!M$6</f>
        <v>11887.310705715088</v>
      </c>
      <c r="CX453" s="15">
        <f ca="1">(BQ453*DCF!C$46-DCF!C$5*MAX(BQ453*DCF!C$46,0)-MAX(BQ453-Inputs!$B$20,0)/Inputs!$B$24)*DCF!C$6</f>
        <v>-771.3442749083531</v>
      </c>
      <c r="CY453" s="15">
        <f ca="1">(BR453*DCF!D$46-DCF!D$5*MAX(BR453*DCF!D$46,0)-MAX(BR453-BQ453,0)/Inputs!$B$24)*DCF!D$6</f>
        <v>-748.90900051036647</v>
      </c>
      <c r="CZ453" s="15">
        <f ca="1">(BS453*DCF!E$46-DCF!E$5*MAX(BS453*DCF!E$46,0)-MAX(BS453-BR453,0)/Inputs!$B$24)*DCF!E$6</f>
        <v>-2479.6851773775779</v>
      </c>
      <c r="DA453" s="15">
        <f ca="1">(BT453*DCF!F$46-DCF!F$5*MAX(BT453*DCF!F$46,0)-MAX(BT453-BS453,0)/Inputs!$B$24)*DCF!F$6</f>
        <v>-900.78021045621915</v>
      </c>
      <c r="DB453" s="15">
        <f ca="1">(BU453*DCF!G$46-DCF!G$5*MAX(BU453*DCF!G$46,0)-MAX(BU453-BT453,0)/Inputs!$B$24)*DCF!G$6</f>
        <v>-926.61531592627875</v>
      </c>
      <c r="DC453" s="15">
        <f ca="1">(BV453*DCF!H$46-DCF!H$5*MAX(BV453*DCF!H$46,0)-MAX(BV453-BU453,0)/Inputs!$B$24)*DCF!H$6</f>
        <v>-1415.8491536974077</v>
      </c>
      <c r="DD453" s="15">
        <f ca="1">(BW453*DCF!I$46-DCF!I$5*MAX(BW453*DCF!I$46,0)-MAX(BW453-BV453,0)/Inputs!$B$24)*DCF!I$6</f>
        <v>-1119.3577949780763</v>
      </c>
      <c r="DE453" s="15">
        <f ca="1">(BX453*DCF!J$46-DCF!J$5*MAX(BX453*DCF!J$46,0)-MAX(BX453-BW453,0)/Inputs!$B$24)*DCF!J$6</f>
        <v>-1995.8018098152511</v>
      </c>
      <c r="DF453" s="15">
        <f ca="1">(BY453*DCF!K$46-DCF!K$5*MAX(BY453*DCF!K$46,0)-MAX(BY453-BX453,0)/Inputs!$B$24)*DCF!K$6</f>
        <v>-5803.7490910498827</v>
      </c>
      <c r="DG453" s="15">
        <f ca="1">(BZ453*DCF!L$46-DCF!L$5*MAX(BZ453*DCF!L$46,0)-MAX(BZ453-BY453,0)/Inputs!$B$24)*DCF!L$6</f>
        <v>-1502.8680656937506</v>
      </c>
      <c r="DH453" s="15">
        <f ca="1">(CA453*DCF!M$46-DCF!M$5*MAX(CA453*DCF!M$46,0)-MAX(CA453-BZ453,0)/Inputs!$B$24)*DCF!M$6</f>
        <v>3995.8603743721678</v>
      </c>
      <c r="DI453" s="15">
        <f ca="1">SUM(CB453:CL453)+BE453*DCF!M$10*(1+Inputs!$B$30)*(1-Inputs!$B$33)*(1-Inputs!$B$30/Inputs!$B$31)/(Inputs!$B$29-Inputs!$B$30)*DCF!M$6</f>
        <v>99495.366266992409</v>
      </c>
      <c r="DJ453" s="15">
        <f ca="1">SUM(CM453:CW453)+BP453*DCF!M$28*(1+Inputs!$B$30)*(1-Inputs!$B$33)*(1-Inputs!$B$30/Inputs!$B$31)/(Inputs!$B$29-Inputs!$B$30)*DCF!M$6</f>
        <v>352290.62602183688</v>
      </c>
      <c r="DK453" s="15">
        <f ca="1">SUM(CX453:DH453)+CA453*DCF!M$46*(1+Inputs!$B$30)*(1-Inputs!$B$33)*(1-Inputs!$B$30/Inputs!$B$31)/(Inputs!$B$29-Inputs!$B$30)*DCF!M$6</f>
        <v>225769.72438055751</v>
      </c>
      <c r="DM453" s="15">
        <f ca="1">DI453+DJ453+DK453+Inputs!$B$34+Inputs!$B$36-Inputs!$B$35</f>
        <v>754406.71666938683</v>
      </c>
    </row>
    <row r="454" spans="1:117" x14ac:dyDescent="0.75">
      <c r="A454" s="11">
        <v>441</v>
      </c>
      <c r="C454" s="24">
        <f t="shared" ref="C454:M463" ca="1" si="254">_xlfn.NORM.S.INV(RAND())</f>
        <v>1.435946091734557</v>
      </c>
      <c r="D454" s="24">
        <f t="shared" ca="1" si="254"/>
        <v>-0.35881728237037375</v>
      </c>
      <c r="E454" s="24">
        <f t="shared" ca="1" si="254"/>
        <v>-0.79195308191534552</v>
      </c>
      <c r="F454" s="24">
        <f t="shared" ca="1" si="254"/>
        <v>0.77926558083160047</v>
      </c>
      <c r="G454" s="24">
        <f t="shared" ca="1" si="254"/>
        <v>-0.1163319564247651</v>
      </c>
      <c r="H454" s="24">
        <f t="shared" ca="1" si="254"/>
        <v>-0.38831273210246559</v>
      </c>
      <c r="I454" s="24">
        <f t="shared" ca="1" si="254"/>
        <v>-1.0586569336026519</v>
      </c>
      <c r="J454" s="24">
        <f t="shared" ca="1" si="254"/>
        <v>1.7045034798711607</v>
      </c>
      <c r="K454" s="24">
        <f t="shared" ca="1" si="254"/>
        <v>0.26769873650542336</v>
      </c>
      <c r="L454" s="24">
        <f t="shared" ca="1" si="254"/>
        <v>0.35007895454953403</v>
      </c>
      <c r="M454" s="24">
        <f t="shared" ca="1" si="254"/>
        <v>-0.48793429804911648</v>
      </c>
      <c r="N454" s="24">
        <f ca="1">SQRT(Inputs!$B$38)*C454+SQRT(1-Inputs!$B$38)*_xlfn.NORM.S.INV(RAND())</f>
        <v>0.44468545598591003</v>
      </c>
      <c r="O454" s="24">
        <f ca="1">SQRT(Inputs!$B$38)*D454+SQRT(1-Inputs!$B$38)*_xlfn.NORM.S.INV(RAND())</f>
        <v>0.99939162985997498</v>
      </c>
      <c r="P454" s="24">
        <f ca="1">SQRT(Inputs!$B$38)*E454+SQRT(1-Inputs!$B$38)*_xlfn.NORM.S.INV(RAND())</f>
        <v>1.359870265509346</v>
      </c>
      <c r="Q454" s="24">
        <f ca="1">SQRT(Inputs!$B$38)*F454+SQRT(1-Inputs!$B$38)*_xlfn.NORM.S.INV(RAND())</f>
        <v>1.4207841936425072</v>
      </c>
      <c r="R454" s="24">
        <f ca="1">SQRT(Inputs!$B$38)*G454+SQRT(1-Inputs!$B$38)*_xlfn.NORM.S.INV(RAND())</f>
        <v>-1.6735138530187356E-2</v>
      </c>
      <c r="S454" s="24">
        <f ca="1">SQRT(Inputs!$B$38)*H454+SQRT(1-Inputs!$B$38)*_xlfn.NORM.S.INV(RAND())</f>
        <v>0.77151273389337272</v>
      </c>
      <c r="T454" s="24">
        <f ca="1">SQRT(Inputs!$B$38)*I454+SQRT(1-Inputs!$B$38)*_xlfn.NORM.S.INV(RAND())</f>
        <v>-0.8009706298781476</v>
      </c>
      <c r="U454" s="24">
        <f ca="1">SQRT(Inputs!$B$38)*J454+SQRT(1-Inputs!$B$38)*_xlfn.NORM.S.INV(RAND())</f>
        <v>0.30912201354033975</v>
      </c>
      <c r="V454" s="24">
        <f ca="1">SQRT(Inputs!$B$38)*K454+SQRT(1-Inputs!$B$38)*_xlfn.NORM.S.INV(RAND())</f>
        <v>-0.61454031170047918</v>
      </c>
      <c r="W454" s="24">
        <f ca="1">SQRT(Inputs!$B$38)*L454+SQRT(1-Inputs!$B$38)*_xlfn.NORM.S.INV(RAND())</f>
        <v>1.3277011803697487</v>
      </c>
      <c r="X454" s="24">
        <f ca="1">SQRT(Inputs!$B$38)*M454+SQRT(1-Inputs!$B$38)*_xlfn.NORM.S.INV(RAND())</f>
        <v>-5.4394700955130632E-2</v>
      </c>
      <c r="Y454" s="24">
        <f ca="1">SQRT(Inputs!$B$38)*C454+SQRT(1-Inputs!$B$38)*_xlfn.NORM.S.INV(RAND())</f>
        <v>1.6185991518675542</v>
      </c>
      <c r="Z454" s="24">
        <f ca="1">SQRT(Inputs!$B$38)*D454+SQRT(1-Inputs!$B$38)*_xlfn.NORM.S.INV(RAND())</f>
        <v>0.48132021427646648</v>
      </c>
      <c r="AA454" s="24">
        <f ca="1">SQRT(Inputs!$B$38)*E454+SQRT(1-Inputs!$B$38)*_xlfn.NORM.S.INV(RAND())</f>
        <v>0.22595581482287186</v>
      </c>
      <c r="AB454" s="24">
        <f ca="1">SQRT(Inputs!$B$38)*F454+SQRT(1-Inputs!$B$38)*_xlfn.NORM.S.INV(RAND())</f>
        <v>0.22071313424660344</v>
      </c>
      <c r="AC454" s="24">
        <f ca="1">SQRT(Inputs!$B$38)*G454+SQRT(1-Inputs!$B$38)*_xlfn.NORM.S.INV(RAND())</f>
        <v>0.1318924081372593</v>
      </c>
      <c r="AD454" s="24">
        <f ca="1">SQRT(Inputs!$B$38)*H454+SQRT(1-Inputs!$B$38)*_xlfn.NORM.S.INV(RAND())</f>
        <v>0.13145121858781364</v>
      </c>
      <c r="AE454" s="24">
        <f ca="1">SQRT(Inputs!$B$38)*I454+SQRT(1-Inputs!$B$38)*_xlfn.NORM.S.INV(RAND())</f>
        <v>-1.1228384724428275</v>
      </c>
      <c r="AF454" s="24">
        <f ca="1">SQRT(Inputs!$B$38)*J454+SQRT(1-Inputs!$B$38)*_xlfn.NORM.S.INV(RAND())</f>
        <v>1.5005920939486359</v>
      </c>
      <c r="AG454" s="24">
        <f ca="1">SQRT(Inputs!$B$38)*K454+SQRT(1-Inputs!$B$38)*_xlfn.NORM.S.INV(RAND())</f>
        <v>1.4427503532016397</v>
      </c>
      <c r="AH454" s="24">
        <f ca="1">SQRT(Inputs!$B$38)*L454+SQRT(1-Inputs!$B$38)*_xlfn.NORM.S.INV(RAND())</f>
        <v>1.0075159301800831</v>
      </c>
      <c r="AI454" s="24">
        <f ca="1">SQRT(Inputs!$B$38)*M454+SQRT(1-Inputs!$B$38)*_xlfn.NORM.S.INV(RAND())</f>
        <v>0.25110930379337976</v>
      </c>
      <c r="AJ454" s="24">
        <f ca="1">SQRT(Inputs!$B$38)*C454+SQRT(1-Inputs!$B$38)*_xlfn.NORM.S.INV(RAND())</f>
        <v>1.1355321364555842</v>
      </c>
      <c r="AK454" s="24">
        <f ca="1">SQRT(Inputs!$B$38)*D454+SQRT(1-Inputs!$B$38)*_xlfn.NORM.S.INV(RAND())</f>
        <v>0.24766157117426868</v>
      </c>
      <c r="AL454" s="24">
        <f ca="1">SQRT(Inputs!$B$38)*E454+SQRT(1-Inputs!$B$38)*_xlfn.NORM.S.INV(RAND())</f>
        <v>-0.43223555052605839</v>
      </c>
      <c r="AM454" s="24">
        <f ca="1">SQRT(Inputs!$B$38)*F454+SQRT(1-Inputs!$B$38)*_xlfn.NORM.S.INV(RAND())</f>
        <v>-0.94046770905848298</v>
      </c>
      <c r="AN454" s="24">
        <f ca="1">SQRT(Inputs!$B$38)*G454+SQRT(1-Inputs!$B$38)*_xlfn.NORM.S.INV(RAND())</f>
        <v>3.9103628199359225E-2</v>
      </c>
      <c r="AO454" s="24">
        <f ca="1">SQRT(Inputs!$B$38)*H454+SQRT(1-Inputs!$B$38)*_xlfn.NORM.S.INV(RAND())</f>
        <v>0.35410222581854933</v>
      </c>
      <c r="AP454" s="24">
        <f ca="1">SQRT(Inputs!$B$38)*I454+SQRT(1-Inputs!$B$38)*_xlfn.NORM.S.INV(RAND())</f>
        <v>-0.20122354469866421</v>
      </c>
      <c r="AQ454" s="24">
        <f ca="1">SQRT(Inputs!$B$38)*J454+SQRT(1-Inputs!$B$38)*_xlfn.NORM.S.INV(RAND())</f>
        <v>0.49783581412891742</v>
      </c>
      <c r="AR454" s="24">
        <f ca="1">SQRT(Inputs!$B$38)*K454+SQRT(1-Inputs!$B$38)*_xlfn.NORM.S.INV(RAND())</f>
        <v>0.70078436100090447</v>
      </c>
      <c r="AS454" s="24">
        <f ca="1">SQRT(Inputs!$B$38)*L454+SQRT(1-Inputs!$B$38)*_xlfn.NORM.S.INV(RAND())</f>
        <v>-0.12681003365721699</v>
      </c>
      <c r="AT454" s="24">
        <f ca="1">SQRT(Inputs!$B$38)*M454+SQRT(1-Inputs!$B$38)*_xlfn.NORM.S.INV(RAND())</f>
        <v>-1.9549792019992764</v>
      </c>
      <c r="AU454" s="15">
        <f ca="1">Inputs!$B$6*EXP($B$8-0.5*C$5^2+C$5*N454)</f>
        <v>5332.6043481683873</v>
      </c>
      <c r="AV454" s="15">
        <f t="shared" ca="1" si="219"/>
        <v>7518.4889187134249</v>
      </c>
      <c r="AW454" s="15">
        <f t="shared" ca="1" si="220"/>
        <v>11013.058254670254</v>
      </c>
      <c r="AX454" s="15">
        <f t="shared" ca="1" si="221"/>
        <v>16057.440746278819</v>
      </c>
      <c r="AY454" s="15">
        <f t="shared" ca="1" si="222"/>
        <v>19585.514810736066</v>
      </c>
      <c r="AZ454" s="15">
        <f t="shared" ca="1" si="223"/>
        <v>26077.626697231281</v>
      </c>
      <c r="BA454" s="15">
        <f t="shared" ca="1" si="224"/>
        <v>29346.217142312922</v>
      </c>
      <c r="BB454" s="15">
        <f t="shared" ca="1" si="225"/>
        <v>37058.864502182034</v>
      </c>
      <c r="BC454" s="15">
        <f t="shared" ca="1" si="226"/>
        <v>42773.51703985723</v>
      </c>
      <c r="BD454" s="15">
        <f t="shared" ca="1" si="227"/>
        <v>59330.384021740952</v>
      </c>
      <c r="BE454" s="15">
        <f t="shared" ca="1" si="228"/>
        <v>72342.482384042189</v>
      </c>
      <c r="BF454" s="15">
        <f ca="1">Inputs!$B$13*EXP($B$9-0.5*C$6^2+C$6*Y454)</f>
        <v>19063.919090234296</v>
      </c>
      <c r="BG454" s="15">
        <f t="shared" ca="1" si="229"/>
        <v>25341.916674059281</v>
      </c>
      <c r="BH454" s="15">
        <f t="shared" ca="1" si="230"/>
        <v>32145.567994864399</v>
      </c>
      <c r="BI454" s="15">
        <f t="shared" ca="1" si="231"/>
        <v>40710.811921094952</v>
      </c>
      <c r="BJ454" s="15">
        <f t="shared" ca="1" si="232"/>
        <v>50866.731878091261</v>
      </c>
      <c r="BK454" s="15">
        <f t="shared" ca="1" si="233"/>
        <v>63556.577121609662</v>
      </c>
      <c r="BL454" s="15">
        <f t="shared" ca="1" si="234"/>
        <v>67499.196153503042</v>
      </c>
      <c r="BM454" s="15">
        <f t="shared" ca="1" si="235"/>
        <v>99973.68908789281</v>
      </c>
      <c r="BN454" s="15">
        <f t="shared" ca="1" si="236"/>
        <v>146161.56732370859</v>
      </c>
      <c r="BO454" s="15">
        <f t="shared" ca="1" si="237"/>
        <v>202180.99246847481</v>
      </c>
      <c r="BP454" s="15">
        <f t="shared" ca="1" si="238"/>
        <v>256028.22962666157</v>
      </c>
      <c r="BQ454" s="15">
        <f ca="1">Inputs!$B$20*EXP($B$10-0.5*C$7^2+C$7*AJ454)</f>
        <v>6416.847782228373</v>
      </c>
      <c r="BR454" s="15">
        <f t="shared" ca="1" si="239"/>
        <v>9419.3009869132002</v>
      </c>
      <c r="BS454" s="15">
        <f t="shared" ca="1" si="240"/>
        <v>11392.883066537175</v>
      </c>
      <c r="BT454" s="15">
        <f t="shared" ca="1" si="241"/>
        <v>12273.897026286993</v>
      </c>
      <c r="BU454" s="15">
        <f t="shared" ca="1" si="242"/>
        <v>17171.861030691947</v>
      </c>
      <c r="BV454" s="15">
        <f t="shared" ca="1" si="243"/>
        <v>25875.099785604136</v>
      </c>
      <c r="BW454" s="15">
        <f t="shared" ca="1" si="244"/>
        <v>34601.763442247116</v>
      </c>
      <c r="BX454" s="15">
        <f t="shared" ca="1" si="245"/>
        <v>53475.465549656416</v>
      </c>
      <c r="BY454" s="15">
        <f t="shared" ca="1" si="246"/>
        <v>85679.004709415618</v>
      </c>
      <c r="BZ454" s="15">
        <f t="shared" ca="1" si="247"/>
        <v>117449.4995633279</v>
      </c>
      <c r="CA454" s="15">
        <f t="shared" ca="1" si="248"/>
        <v>116562.58831432099</v>
      </c>
      <c r="CB454" s="15">
        <f ca="1">(AU454*DCF!C$10-DCF!C$5*MAX(AU454*DCF!C$10,0)-MAX(AU454-Inputs!$B$6,0)/Inputs!$B$10)*DCF!C$6</f>
        <v>1040.4335356400923</v>
      </c>
      <c r="CC454" s="15">
        <f ca="1">(AV454*DCF!D$10-DCF!D$5*MAX(AV454*DCF!D$10,0)-MAX(AV454-AU454,0)/Inputs!$B$10)*DCF!D$6</f>
        <v>1299.6099939817982</v>
      </c>
      <c r="CD454" s="15">
        <f ca="1">(AW454*DCF!E$10-DCF!E$5*MAX(AW454*DCF!E$10,0)-MAX(AW454-AV454,0)/Inputs!$B$10)*DCF!E$6</f>
        <v>1755.6181074353958</v>
      </c>
      <c r="CE454" s="15">
        <f ca="1">(AX454*DCF!F$10-DCF!F$5*MAX(AX454*DCF!F$10,0)-MAX(AX454-AW454,0)/Inputs!$B$10)*DCF!F$6</f>
        <v>2455.7027928445177</v>
      </c>
      <c r="CF454" s="15">
        <f ca="1">(AY454*DCF!G$10-DCF!G$5*MAX(AY454*DCF!G$10,0)-MAX(AY454-AX454,0)/Inputs!$B$10)*DCF!G$6</f>
        <v>3357.239698886402</v>
      </c>
      <c r="CG454" s="15">
        <f ca="1">(AZ454*DCF!H$10-DCF!H$5*MAX(AZ454*DCF!H$10,0)-MAX(AZ454-AY454,0)/Inputs!$B$10)*DCF!H$6</f>
        <v>3910.1990763359086</v>
      </c>
      <c r="CH454" s="15">
        <f ca="1">(BA454*DCF!I$10-DCF!I$5*MAX(BA454*DCF!I$10,0)-MAX(BA454-AZ454,0)/Inputs!$B$10)*DCF!I$6</f>
        <v>4824.3199645827135</v>
      </c>
      <c r="CI454" s="15">
        <f ca="1">(BB454*DCF!J$10-DCF!J$5*MAX(BB454*DCF!J$10,0)-MAX(BB454-BA454,0)/Inputs!$B$10)*DCF!J$6</f>
        <v>5190.6625239988971</v>
      </c>
      <c r="CJ454" s="15">
        <f ca="1">(BC454*DCF!K$10-DCF!K$5*MAX(BC454*DCF!K$10,0)-MAX(BC454-BB454,0)/Inputs!$B$10)*DCF!K$6</f>
        <v>6085.8849345035005</v>
      </c>
      <c r="CK454" s="15">
        <f ca="1">(BD454*DCF!L$10-DCF!L$5*MAX(BD454*DCF!L$10,0)-MAX(BD454-BC454,0)/Inputs!$B$10)*DCF!L$6</f>
        <v>6807.0791553153958</v>
      </c>
      <c r="CL454" s="15">
        <f ca="1">(BE454*DCF!M$10-DCF!M$5*MAX(BE454*DCF!M$10,0)-MAX(BE454-BD454,0)/Inputs!$B$10)*DCF!M$6</f>
        <v>8654.0257629827483</v>
      </c>
      <c r="CM454" s="15">
        <f ca="1">(BF454*DCF!C$28-DCF!C$5*MAX(BF454*DCF!C$28,0)-MAX(BF454-Inputs!$B$13,0)/Inputs!$B$17)*DCF!C$6</f>
        <v>4045.2225537955715</v>
      </c>
      <c r="CN454" s="15">
        <f ca="1">(BG454*DCF!D$28-DCF!D$5*MAX(BG454*DCF!D$28,0)-MAX(BG454-BF454,0)/Inputs!$B$17)*DCF!D$6</f>
        <v>6124.3942132178236</v>
      </c>
      <c r="CO454" s="15">
        <f ca="1">(BH454*DCF!E$28-DCF!E$5*MAX(BH454*DCF!E$28,0)-MAX(BH454-BG454,0)/Inputs!$B$17)*DCF!E$6</f>
        <v>7763.2912298324918</v>
      </c>
      <c r="CP454" s="15">
        <f ca="1">(BI454*DCF!F$28-DCF!F$5*MAX(BI454*DCF!F$28,0)-MAX(BI454-BH454,0)/Inputs!$B$17)*DCF!F$6</f>
        <v>9492.4750379010602</v>
      </c>
      <c r="CQ454" s="15">
        <f ca="1">(BJ454*DCF!G$28-DCF!G$5*MAX(BJ454*DCF!G$28,0)-MAX(BJ454-BI454,0)/Inputs!$B$17)*DCF!G$6</f>
        <v>11489.6341020255</v>
      </c>
      <c r="CR454" s="15">
        <f ca="1">(BK454*DCF!H$28-DCF!H$5*MAX(BK454*DCF!H$28,0)-MAX(BK454-BJ454,0)/Inputs!$B$17)*DCF!H$6</f>
        <v>13746.596895888128</v>
      </c>
      <c r="CS454" s="15">
        <f ca="1">(BL454*DCF!I$28-DCF!I$5*MAX(BL454*DCF!I$28,0)-MAX(BL454-BK454,0)/Inputs!$B$17)*DCF!I$6</f>
        <v>15306.754276320564</v>
      </c>
      <c r="CT454" s="15">
        <f ca="1">(BM454*DCF!J$28-DCF!J$5*MAX(BM454*DCF!J$28,0)-MAX(BM454-BL454,0)/Inputs!$B$17)*DCF!J$6</f>
        <v>17996.579640450083</v>
      </c>
      <c r="CU454" s="15">
        <f ca="1">(BN454*DCF!K$28-DCF!K$5*MAX(BN454*DCF!K$28,0)-MAX(BN454-BM454,0)/Inputs!$B$17)*DCF!K$6</f>
        <v>25209.472463559105</v>
      </c>
      <c r="CV454" s="15">
        <f ca="1">(BO454*DCF!L$28-DCF!L$5*MAX(BO454*DCF!L$28,0)-MAX(BO454-BN454,0)/Inputs!$B$17)*DCF!L$6</f>
        <v>34000.660384217714</v>
      </c>
      <c r="CW454" s="15">
        <f ca="1">(BP454*DCF!M$28-DCF!M$5*MAX(BP454*DCF!M$28,0)-MAX(BP454-BO454,0)/Inputs!$B$17)*DCF!M$6</f>
        <v>42543.310222780812</v>
      </c>
      <c r="CX454" s="15">
        <f ca="1">(BQ454*DCF!C$46-DCF!C$5*MAX(BQ454*DCF!C$46,0)-MAX(BQ454-Inputs!$B$20,0)/Inputs!$B$24)*DCF!C$6</f>
        <v>-2967.3310269480644</v>
      </c>
      <c r="CY454" s="15">
        <f ca="1">(BR454*DCF!D$46-DCF!D$5*MAX(BR454*DCF!D$46,0)-MAX(BR454-BQ454,0)/Inputs!$B$24)*DCF!D$6</f>
        <v>-2888.7768773421831</v>
      </c>
      <c r="CZ454" s="15">
        <f ca="1">(BS454*DCF!E$46-DCF!E$5*MAX(BS454*DCF!E$46,0)-MAX(BS454-BR454,0)/Inputs!$B$24)*DCF!E$6</f>
        <v>-2125.15998304817</v>
      </c>
      <c r="DA454" s="15">
        <f ca="1">(BT454*DCF!F$46-DCF!F$5*MAX(BT454*DCF!F$46,0)-MAX(BT454-BS454,0)/Inputs!$B$24)*DCF!F$6</f>
        <v>-1214.6678166716115</v>
      </c>
      <c r="DB454" s="15">
        <f ca="1">(BU454*DCF!G$46-DCF!G$5*MAX(BU454*DCF!G$46,0)-MAX(BU454-BT454,0)/Inputs!$B$24)*DCF!G$6</f>
        <v>-2225.2057967469477</v>
      </c>
      <c r="DC454" s="15">
        <f ca="1">(BV454*DCF!H$46-DCF!H$5*MAX(BV454*DCF!H$46,0)-MAX(BV454-BU454,0)/Inputs!$B$24)*DCF!H$6</f>
        <v>-2704.4781174603754</v>
      </c>
      <c r="DD454" s="15">
        <f ca="1">(BW454*DCF!I$46-DCF!I$5*MAX(BW454*DCF!I$46,0)-MAX(BW454-BV454,0)/Inputs!$B$24)*DCF!I$6</f>
        <v>-1705.9464027115566</v>
      </c>
      <c r="DE454" s="15">
        <f ca="1">(BX454*DCF!J$46-DCF!J$5*MAX(BX454*DCF!J$46,0)-MAX(BX454-BW454,0)/Inputs!$B$24)*DCF!J$6</f>
        <v>-2761.8495872540661</v>
      </c>
      <c r="DF454" s="15">
        <f ca="1">(BY454*DCF!K$46-DCF!K$5*MAX(BY454*DCF!K$46,0)-MAX(BY454-BX454,0)/Inputs!$B$24)*DCF!K$6</f>
        <v>-2994.7388339688432</v>
      </c>
      <c r="DG454" s="15">
        <f ca="1">(BZ454*DCF!L$46-DCF!L$5*MAX(BZ454*DCF!L$46,0)-MAX(BZ454-BY454,0)/Inputs!$B$24)*DCF!L$6</f>
        <v>928.97262130186152</v>
      </c>
      <c r="DH454" s="15">
        <f ca="1">(CA454*DCF!M$46-DCF!M$5*MAX(CA454*DCF!M$46,0)-MAX(CA454-BZ454,0)/Inputs!$B$24)*DCF!M$6</f>
        <v>9138.0493539402123</v>
      </c>
      <c r="DI454" s="15">
        <f ca="1">SUM(CB454:CL454)+BE454*DCF!M$10*(1+Inputs!$B$30)*(1-Inputs!$B$33)*(1-Inputs!$B$30/Inputs!$B$31)/(Inputs!$B$29-Inputs!$B$30)*DCF!M$6</f>
        <v>246710.86065159127</v>
      </c>
      <c r="DJ454" s="15">
        <f ca="1">SUM(CM454:CW454)+BP454*DCF!M$28*(1+Inputs!$B$30)*(1-Inputs!$B$33)*(1-Inputs!$B$30/Inputs!$B$31)/(Inputs!$B$29-Inputs!$B$30)*DCF!M$6</f>
        <v>1137758.3225851085</v>
      </c>
      <c r="DK454" s="15">
        <f ca="1">SUM(CX454:DH454)+CA454*DCF!M$46*(1+Inputs!$B$30)*(1-Inputs!$B$33)*(1-Inputs!$B$30/Inputs!$B$31)/(Inputs!$B$29-Inputs!$B$30)*DCF!M$6</f>
        <v>168698.43678832063</v>
      </c>
      <c r="DM454" s="15">
        <f ca="1">DI454+DJ454+DK454+Inputs!$B$34+Inputs!$B$36-Inputs!$B$35</f>
        <v>1630018.6200250203</v>
      </c>
    </row>
    <row r="455" spans="1:117" x14ac:dyDescent="0.75">
      <c r="A455" s="11">
        <v>442</v>
      </c>
      <c r="C455" s="24">
        <f t="shared" ca="1" si="254"/>
        <v>0.54756375444199568</v>
      </c>
      <c r="D455" s="24">
        <f t="shared" ca="1" si="254"/>
        <v>-0.31407681889890687</v>
      </c>
      <c r="E455" s="24">
        <f t="shared" ca="1" si="254"/>
        <v>-2.3354672775477576</v>
      </c>
      <c r="F455" s="24">
        <f t="shared" ca="1" si="254"/>
        <v>0.55910855278008231</v>
      </c>
      <c r="G455" s="24">
        <f t="shared" ca="1" si="254"/>
        <v>-5.984537353149192E-2</v>
      </c>
      <c r="H455" s="24">
        <f t="shared" ca="1" si="254"/>
        <v>1.854959483553648</v>
      </c>
      <c r="I455" s="24">
        <f t="shared" ca="1" si="254"/>
        <v>1.7754135649270721</v>
      </c>
      <c r="J455" s="24">
        <f t="shared" ca="1" si="254"/>
        <v>0.13575191312407511</v>
      </c>
      <c r="K455" s="24">
        <f t="shared" ca="1" si="254"/>
        <v>0.76965118013629708</v>
      </c>
      <c r="L455" s="24">
        <f t="shared" ca="1" si="254"/>
        <v>1.3326103215628731</v>
      </c>
      <c r="M455" s="24">
        <f t="shared" ca="1" si="254"/>
        <v>-0.5928332284758091</v>
      </c>
      <c r="N455" s="24">
        <f ca="1">SQRT(Inputs!$B$38)*C455+SQRT(1-Inputs!$B$38)*_xlfn.NORM.S.INV(RAND())</f>
        <v>-0.48157581375381114</v>
      </c>
      <c r="O455" s="24">
        <f ca="1">SQRT(Inputs!$B$38)*D455+SQRT(1-Inputs!$B$38)*_xlfn.NORM.S.INV(RAND())</f>
        <v>-2.8545622385123259E-2</v>
      </c>
      <c r="P455" s="24">
        <f ca="1">SQRT(Inputs!$B$38)*E455+SQRT(1-Inputs!$B$38)*_xlfn.NORM.S.INV(RAND())</f>
        <v>-9.9370576294006696E-2</v>
      </c>
      <c r="Q455" s="24">
        <f ca="1">SQRT(Inputs!$B$38)*F455+SQRT(1-Inputs!$B$38)*_xlfn.NORM.S.INV(RAND())</f>
        <v>-0.49769545019386663</v>
      </c>
      <c r="R455" s="24">
        <f ca="1">SQRT(Inputs!$B$38)*G455+SQRT(1-Inputs!$B$38)*_xlfn.NORM.S.INV(RAND())</f>
        <v>1.0833230068959065</v>
      </c>
      <c r="S455" s="24">
        <f ca="1">SQRT(Inputs!$B$38)*H455+SQRT(1-Inputs!$B$38)*_xlfn.NORM.S.INV(RAND())</f>
        <v>1.2449515423412785</v>
      </c>
      <c r="T455" s="24">
        <f ca="1">SQRT(Inputs!$B$38)*I455+SQRT(1-Inputs!$B$38)*_xlfn.NORM.S.INV(RAND())</f>
        <v>0.50092204665383466</v>
      </c>
      <c r="U455" s="24">
        <f ca="1">SQRT(Inputs!$B$38)*J455+SQRT(1-Inputs!$B$38)*_xlfn.NORM.S.INV(RAND())</f>
        <v>-0.46740943760814047</v>
      </c>
      <c r="V455" s="24">
        <f ca="1">SQRT(Inputs!$B$38)*K455+SQRT(1-Inputs!$B$38)*_xlfn.NORM.S.INV(RAND())</f>
        <v>1.2831382370525377</v>
      </c>
      <c r="W455" s="24">
        <f ca="1">SQRT(Inputs!$B$38)*L455+SQRT(1-Inputs!$B$38)*_xlfn.NORM.S.INV(RAND())</f>
        <v>-2.7998659435008011E-2</v>
      </c>
      <c r="X455" s="24">
        <f ca="1">SQRT(Inputs!$B$38)*M455+SQRT(1-Inputs!$B$38)*_xlfn.NORM.S.INV(RAND())</f>
        <v>0.51258810151100997</v>
      </c>
      <c r="Y455" s="24">
        <f ca="1">SQRT(Inputs!$B$38)*C455+SQRT(1-Inputs!$B$38)*_xlfn.NORM.S.INV(RAND())</f>
        <v>0.1461288678561577</v>
      </c>
      <c r="Z455" s="24">
        <f ca="1">SQRT(Inputs!$B$38)*D455+SQRT(1-Inputs!$B$38)*_xlfn.NORM.S.INV(RAND())</f>
        <v>-1.4371508899806882</v>
      </c>
      <c r="AA455" s="24">
        <f ca="1">SQRT(Inputs!$B$38)*E455+SQRT(1-Inputs!$B$38)*_xlfn.NORM.S.INV(RAND())</f>
        <v>-1.5558290014635903</v>
      </c>
      <c r="AB455" s="24">
        <f ca="1">SQRT(Inputs!$B$38)*F455+SQRT(1-Inputs!$B$38)*_xlfn.NORM.S.INV(RAND())</f>
        <v>0.34063069734573648</v>
      </c>
      <c r="AC455" s="24">
        <f ca="1">SQRT(Inputs!$B$38)*G455+SQRT(1-Inputs!$B$38)*_xlfn.NORM.S.INV(RAND())</f>
        <v>-0.36366280569311832</v>
      </c>
      <c r="AD455" s="24">
        <f ca="1">SQRT(Inputs!$B$38)*H455+SQRT(1-Inputs!$B$38)*_xlfn.NORM.S.INV(RAND())</f>
        <v>1.6199824677249706</v>
      </c>
      <c r="AE455" s="24">
        <f ca="1">SQRT(Inputs!$B$38)*I455+SQRT(1-Inputs!$B$38)*_xlfn.NORM.S.INV(RAND())</f>
        <v>-0.38397205889571617</v>
      </c>
      <c r="AF455" s="24">
        <f ca="1">SQRT(Inputs!$B$38)*J455+SQRT(1-Inputs!$B$38)*_xlfn.NORM.S.INV(RAND())</f>
        <v>-0.38819992210303067</v>
      </c>
      <c r="AG455" s="24">
        <f ca="1">SQRT(Inputs!$B$38)*K455+SQRT(1-Inputs!$B$38)*_xlfn.NORM.S.INV(RAND())</f>
        <v>-0.15034878983108635</v>
      </c>
      <c r="AH455" s="24">
        <f ca="1">SQRT(Inputs!$B$38)*L455+SQRT(1-Inputs!$B$38)*_xlfn.NORM.S.INV(RAND())</f>
        <v>1.7891259167678535</v>
      </c>
      <c r="AI455" s="24">
        <f ca="1">SQRT(Inputs!$B$38)*M455+SQRT(1-Inputs!$B$38)*_xlfn.NORM.S.INV(RAND())</f>
        <v>1.273851496780779</v>
      </c>
      <c r="AJ455" s="24">
        <f ca="1">SQRT(Inputs!$B$38)*C455+SQRT(1-Inputs!$B$38)*_xlfn.NORM.S.INV(RAND())</f>
        <v>1.4973620187376653</v>
      </c>
      <c r="AK455" s="24">
        <f ca="1">SQRT(Inputs!$B$38)*D455+SQRT(1-Inputs!$B$38)*_xlfn.NORM.S.INV(RAND())</f>
        <v>1.1388300812312269</v>
      </c>
      <c r="AL455" s="24">
        <f ca="1">SQRT(Inputs!$B$38)*E455+SQRT(1-Inputs!$B$38)*_xlfn.NORM.S.INV(RAND())</f>
        <v>-0.59470299309740871</v>
      </c>
      <c r="AM455" s="24">
        <f ca="1">SQRT(Inputs!$B$38)*F455+SQRT(1-Inputs!$B$38)*_xlfn.NORM.S.INV(RAND())</f>
        <v>0.95200772043781356</v>
      </c>
      <c r="AN455" s="24">
        <f ca="1">SQRT(Inputs!$B$38)*G455+SQRT(1-Inputs!$B$38)*_xlfn.NORM.S.INV(RAND())</f>
        <v>0.93654048699906334</v>
      </c>
      <c r="AO455" s="24">
        <f ca="1">SQRT(Inputs!$B$38)*H455+SQRT(1-Inputs!$B$38)*_xlfn.NORM.S.INV(RAND())</f>
        <v>2.5573292415688655</v>
      </c>
      <c r="AP455" s="24">
        <f ca="1">SQRT(Inputs!$B$38)*I455+SQRT(1-Inputs!$B$38)*_xlfn.NORM.S.INV(RAND())</f>
        <v>0.73068499178472934</v>
      </c>
      <c r="AQ455" s="24">
        <f ca="1">SQRT(Inputs!$B$38)*J455+SQRT(1-Inputs!$B$38)*_xlfn.NORM.S.INV(RAND())</f>
        <v>4.5255942315809539E-2</v>
      </c>
      <c r="AR455" s="24">
        <f ca="1">SQRT(Inputs!$B$38)*K455+SQRT(1-Inputs!$B$38)*_xlfn.NORM.S.INV(RAND())</f>
        <v>0.90286391852820258</v>
      </c>
      <c r="AS455" s="24">
        <f ca="1">SQRT(Inputs!$B$38)*L455+SQRT(1-Inputs!$B$38)*_xlfn.NORM.S.INV(RAND())</f>
        <v>-0.20000902092747008</v>
      </c>
      <c r="AT455" s="24">
        <f ca="1">SQRT(Inputs!$B$38)*M455+SQRT(1-Inputs!$B$38)*_xlfn.NORM.S.INV(RAND())</f>
        <v>0.14541683361714164</v>
      </c>
      <c r="AU455" s="15">
        <f ca="1">Inputs!$B$6*EXP($B$8-0.5*C$5^2+C$5*N455)</f>
        <v>4590.10536542728</v>
      </c>
      <c r="AV455" s="15">
        <f t="shared" ca="1" si="219"/>
        <v>5563.8412445030699</v>
      </c>
      <c r="AW455" s="15">
        <f t="shared" ca="1" si="220"/>
        <v>6693.7961186122302</v>
      </c>
      <c r="AX455" s="15">
        <f t="shared" ca="1" si="221"/>
        <v>7679.7775633214287</v>
      </c>
      <c r="AY455" s="15">
        <f t="shared" ca="1" si="222"/>
        <v>10651.300799989071</v>
      </c>
      <c r="AZ455" s="15">
        <f t="shared" ca="1" si="223"/>
        <v>14940.928291279717</v>
      </c>
      <c r="BA455" s="15">
        <f t="shared" ca="1" si="224"/>
        <v>19268.004508535694</v>
      </c>
      <c r="BB455" s="15">
        <f t="shared" ca="1" si="225"/>
        <v>22510.670423960288</v>
      </c>
      <c r="BC455" s="15">
        <f t="shared" ca="1" si="226"/>
        <v>31205.167514692759</v>
      </c>
      <c r="BD455" s="15">
        <f t="shared" ca="1" si="227"/>
        <v>38129.28872588482</v>
      </c>
      <c r="BE455" s="15">
        <f t="shared" ca="1" si="228"/>
        <v>48955.595895834442</v>
      </c>
      <c r="BF455" s="15">
        <f ca="1">Inputs!$B$13*EXP($B$9-0.5*C$6^2+C$6*Y455)</f>
        <v>14237.56170486928</v>
      </c>
      <c r="BG455" s="15">
        <f t="shared" ca="1" si="229"/>
        <v>13388.28552792853</v>
      </c>
      <c r="BH455" s="15">
        <f t="shared" ca="1" si="230"/>
        <v>12637.551970221737</v>
      </c>
      <c r="BI455" s="15">
        <f t="shared" ca="1" si="231"/>
        <v>16303.005287503991</v>
      </c>
      <c r="BJ455" s="15">
        <f t="shared" ca="1" si="232"/>
        <v>18965.713563887803</v>
      </c>
      <c r="BK455" s="15">
        <f t="shared" ca="1" si="233"/>
        <v>29020.652727825811</v>
      </c>
      <c r="BL455" s="15">
        <f t="shared" ca="1" si="234"/>
        <v>33917.932203609846</v>
      </c>
      <c r="BM455" s="15">
        <f t="shared" ca="1" si="235"/>
        <v>39729.545736995016</v>
      </c>
      <c r="BN455" s="15">
        <f t="shared" ca="1" si="236"/>
        <v>47989.887553858134</v>
      </c>
      <c r="BO455" s="15">
        <f t="shared" ca="1" si="237"/>
        <v>72696.664537693054</v>
      </c>
      <c r="BP455" s="15">
        <f t="shared" ca="1" si="238"/>
        <v>103367.73808692982</v>
      </c>
      <c r="BQ455" s="15">
        <f ca="1">Inputs!$B$20*EXP($B$10-0.5*C$7^2+C$7*AJ455)</f>
        <v>7295.5297152978846</v>
      </c>
      <c r="BR455" s="15">
        <f t="shared" ca="1" si="239"/>
        <v>14212.373830109922</v>
      </c>
      <c r="BS455" s="15">
        <f t="shared" ca="1" si="240"/>
        <v>16406.536900966323</v>
      </c>
      <c r="BT455" s="15">
        <f t="shared" ca="1" si="241"/>
        <v>29038.51678512746</v>
      </c>
      <c r="BU455" s="15">
        <f t="shared" ca="1" si="242"/>
        <v>50479.788492558262</v>
      </c>
      <c r="BV455" s="15">
        <f t="shared" ca="1" si="243"/>
        <v>124956.53256058288</v>
      </c>
      <c r="BW455" s="15">
        <f t="shared" ca="1" si="244"/>
        <v>203532.80808993042</v>
      </c>
      <c r="BX455" s="15">
        <f t="shared" ca="1" si="245"/>
        <v>287267.82499055128</v>
      </c>
      <c r="BY455" s="15">
        <f t="shared" ca="1" si="246"/>
        <v>478407.38182240061</v>
      </c>
      <c r="BZ455" s="15">
        <f t="shared" ca="1" si="247"/>
        <v>647039.16363150196</v>
      </c>
      <c r="CA455" s="15">
        <f t="shared" ca="1" si="248"/>
        <v>932686.16749028862</v>
      </c>
      <c r="CB455" s="15">
        <f ca="1">(AU455*DCF!C$10-DCF!C$5*MAX(AU455*DCF!C$10,0)-MAX(AU455-Inputs!$B$6,0)/Inputs!$B$10)*DCF!C$6</f>
        <v>1045.7276857306663</v>
      </c>
      <c r="CC455" s="15">
        <f ca="1">(AV455*DCF!D$10-DCF!D$5*MAX(AV455*DCF!D$10,0)-MAX(AV455-AU455,0)/Inputs!$B$10)*DCF!D$6</f>
        <v>1118.7285999262033</v>
      </c>
      <c r="CD455" s="15">
        <f ca="1">(AW455*DCF!E$10-DCF!E$5*MAX(AW455*DCF!E$10,0)-MAX(AW455-AV455,0)/Inputs!$B$10)*DCF!E$6</f>
        <v>1290.9783365453588</v>
      </c>
      <c r="CE455" s="15">
        <f ca="1">(AX455*DCF!F$10-DCF!F$5*MAX(AX455*DCF!F$10,0)-MAX(AX455-AW455,0)/Inputs!$B$10)*DCF!F$6</f>
        <v>1471.3249096433435</v>
      </c>
      <c r="CF455" s="15">
        <f ca="1">(AY455*DCF!G$10-DCF!G$5*MAX(AY455*DCF!G$10,0)-MAX(AY455-AX455,0)/Inputs!$B$10)*DCF!G$6</f>
        <v>1623.4142848673212</v>
      </c>
      <c r="CG455" s="15">
        <f ca="1">(AZ455*DCF!H$10-DCF!H$5*MAX(AZ455*DCF!H$10,0)-MAX(AZ455-AY455,0)/Inputs!$B$10)*DCF!H$6</f>
        <v>2139.0916817900743</v>
      </c>
      <c r="CH455" s="15">
        <f ca="1">(BA455*DCF!I$10-DCF!I$5*MAX(BA455*DCF!I$10,0)-MAX(BA455-AZ455,0)/Inputs!$B$10)*DCF!I$6</f>
        <v>2809.7694180866379</v>
      </c>
      <c r="CI455" s="15">
        <f ca="1">(BB455*DCF!J$10-DCF!J$5*MAX(BB455*DCF!J$10,0)-MAX(BB455-BA455,0)/Inputs!$B$10)*DCF!J$6</f>
        <v>3371.5106921709398</v>
      </c>
      <c r="CJ455" s="15">
        <f ca="1">(BC455*DCF!K$10-DCF!K$5*MAX(BC455*DCF!K$10,0)-MAX(BC455-BB455,0)/Inputs!$B$10)*DCF!K$6</f>
        <v>3806.433573852612</v>
      </c>
      <c r="CK455" s="15">
        <f ca="1">(BD455*DCF!L$10-DCF!L$5*MAX(BD455*DCF!L$10,0)-MAX(BD455-BC455,0)/Inputs!$B$10)*DCF!L$6</f>
        <v>4855.2208212687674</v>
      </c>
      <c r="CL455" s="15">
        <f ca="1">(BE455*DCF!M$10-DCF!M$5*MAX(BE455*DCF!M$10,0)-MAX(BE455-BD455,0)/Inputs!$B$10)*DCF!M$6</f>
        <v>5614.9497053207269</v>
      </c>
      <c r="CM455" s="15">
        <f ca="1">(BF455*DCF!C$28-DCF!C$5*MAX(BF455*DCF!C$28,0)-MAX(BF455-Inputs!$B$13,0)/Inputs!$B$17)*DCF!C$6</f>
        <v>3686.8821222671245</v>
      </c>
      <c r="CN455" s="15">
        <f ca="1">(BG455*DCF!D$28-DCF!D$5*MAX(BG455*DCF!D$28,0)-MAX(BG455-BF455,0)/Inputs!$B$17)*DCF!D$6</f>
        <v>3943.1588728536435</v>
      </c>
      <c r="CO455" s="15">
        <f ca="1">(BH455*DCF!E$28-DCF!E$5*MAX(BH455*DCF!E$28,0)-MAX(BH455-BG455,0)/Inputs!$B$17)*DCF!E$6</f>
        <v>3579.179747821202</v>
      </c>
      <c r="CP455" s="15">
        <f ca="1">(BI455*DCF!F$28-DCF!F$5*MAX(BI455*DCF!F$28,0)-MAX(BI455-BH455,0)/Inputs!$B$17)*DCF!F$6</f>
        <v>3758.4827870165577</v>
      </c>
      <c r="CQ455" s="15">
        <f ca="1">(BJ455*DCF!G$28-DCF!G$5*MAX(BJ455*DCF!G$28,0)-MAX(BJ455-BI455,0)/Inputs!$B$17)*DCF!G$6</f>
        <v>4472.9570488630416</v>
      </c>
      <c r="CR455" s="15">
        <f ca="1">(BK455*DCF!H$28-DCF!H$5*MAX(BK455*DCF!H$28,0)-MAX(BK455-BJ455,0)/Inputs!$B$17)*DCF!H$6</f>
        <v>5614.8722277849884</v>
      </c>
      <c r="CS455" s="15">
        <f ca="1">(BL455*DCF!I$28-DCF!I$5*MAX(BL455*DCF!I$28,0)-MAX(BL455-BK455,0)/Inputs!$B$17)*DCF!I$6</f>
        <v>7272.9950279737859</v>
      </c>
      <c r="CT455" s="15">
        <f ca="1">(BM455*DCF!J$28-DCF!J$5*MAX(BM455*DCF!J$28,0)-MAX(BM455-BL455,0)/Inputs!$B$17)*DCF!J$6</f>
        <v>8092.4144237006167</v>
      </c>
      <c r="CU455" s="15">
        <f ca="1">(BN455*DCF!K$28-DCF!K$5*MAX(BN455*DCF!K$28,0)-MAX(BN455-BM455,0)/Inputs!$B$17)*DCF!K$6</f>
        <v>9122.8777595446682</v>
      </c>
      <c r="CV455" s="15">
        <f ca="1">(BO455*DCF!L$28-DCF!L$5*MAX(BO455*DCF!L$28,0)-MAX(BO455-BN455,0)/Inputs!$B$17)*DCF!L$6</f>
        <v>11708.897455152899</v>
      </c>
      <c r="CW455" s="15">
        <f ca="1">(BP455*DCF!M$28-DCF!M$5*MAX(BP455*DCF!M$28,0)-MAX(BP455-BO455,0)/Inputs!$B$17)*DCF!M$6</f>
        <v>16242.710721534191</v>
      </c>
      <c r="CX455" s="15">
        <f ca="1">(BQ455*DCF!C$46-DCF!C$5*MAX(BQ455*DCF!C$46,0)-MAX(BQ455-Inputs!$B$20,0)/Inputs!$B$24)*DCF!C$6</f>
        <v>-3576.1175856567324</v>
      </c>
      <c r="CY455" s="15">
        <f ca="1">(BR455*DCF!D$46-DCF!D$5*MAX(BR455*DCF!D$46,0)-MAX(BR455-BQ455,0)/Inputs!$B$24)*DCF!D$6</f>
        <v>-5377.0807447289199</v>
      </c>
      <c r="CZ455" s="15">
        <f ca="1">(BS455*DCF!E$46-DCF!E$5*MAX(BS455*DCF!E$46,0)-MAX(BS455-BR455,0)/Inputs!$B$24)*DCF!E$6</f>
        <v>-2804.9802326408562</v>
      </c>
      <c r="DA455" s="15">
        <f ca="1">(BT455*DCF!F$46-DCF!F$5*MAX(BT455*DCF!F$46,0)-MAX(BT455-BS455,0)/Inputs!$B$24)*DCF!F$6</f>
        <v>-6714.4715909703264</v>
      </c>
      <c r="DB455" s="15">
        <f ca="1">(BU455*DCF!G$46-DCF!G$5*MAX(BU455*DCF!G$46,0)-MAX(BU455-BT455,0)/Inputs!$B$24)*DCF!G$6</f>
        <v>-8910.4605235825693</v>
      </c>
      <c r="DC455" s="15">
        <f ca="1">(BV455*DCF!H$46-DCF!H$5*MAX(BV455*DCF!H$46,0)-MAX(BV455-BU455,0)/Inputs!$B$24)*DCF!H$6</f>
        <v>-23143.191892556741</v>
      </c>
      <c r="DD455" s="15">
        <f ca="1">(BW455*DCF!I$46-DCF!I$5*MAX(BW455*DCF!I$46,0)-MAX(BW455-BV455,0)/Inputs!$B$24)*DCF!I$6</f>
        <v>-17855.539852012163</v>
      </c>
      <c r="DE455" s="15">
        <f ca="1">(BX455*DCF!J$46-DCF!J$5*MAX(BX455*DCF!J$46,0)-MAX(BX455-BW455,0)/Inputs!$B$24)*DCF!J$6</f>
        <v>-10155.067811207351</v>
      </c>
      <c r="DF455" s="15">
        <f ca="1">(BY455*DCF!K$46-DCF!K$5*MAX(BY455*DCF!K$46,0)-MAX(BY455-BX455,0)/Inputs!$B$24)*DCF!K$6</f>
        <v>-19495.875058093559</v>
      </c>
      <c r="DG455" s="15">
        <f ca="1">(BZ455*DCF!L$46-DCF!L$5*MAX(BZ455*DCF!L$46,0)-MAX(BZ455-BY455,0)/Inputs!$B$24)*DCF!L$6</f>
        <v>6564.8949555110094</v>
      </c>
      <c r="DH455" s="15">
        <f ca="1">(CA455*DCF!M$46-DCF!M$5*MAX(CA455*DCF!M$46,0)-MAX(CA455-BZ455,0)/Inputs!$B$24)*DCF!M$6</f>
        <v>13402.657479369705</v>
      </c>
      <c r="DI455" s="15">
        <f ca="1">SUM(CB455:CL455)+BE455*DCF!M$10*(1+Inputs!$B$30)*(1-Inputs!$B$33)*(1-Inputs!$B$30/Inputs!$B$31)/(Inputs!$B$29-Inputs!$B$30)*DCF!M$6</f>
        <v>165391.22045804662</v>
      </c>
      <c r="DJ455" s="15">
        <f ca="1">SUM(CM455:CW455)+BP455*DCF!M$28*(1+Inputs!$B$30)*(1-Inputs!$B$33)*(1-Inputs!$B$30/Inputs!$B$31)/(Inputs!$B$29-Inputs!$B$30)*DCF!M$6</f>
        <v>461060.47085151816</v>
      </c>
      <c r="DK455" s="15">
        <f ca="1">SUM(CX455:DH455)+CA455*DCF!M$46*(1+Inputs!$B$30)*(1-Inputs!$B$33)*(1-Inputs!$B$30/Inputs!$B$31)/(Inputs!$B$29-Inputs!$B$30)*DCF!M$6</f>
        <v>1363978.0658229955</v>
      </c>
      <c r="DM455" s="15">
        <f ca="1">DI455+DJ455+DK455+Inputs!$B$34+Inputs!$B$36-Inputs!$B$35</f>
        <v>2067280.7571325602</v>
      </c>
    </row>
    <row r="456" spans="1:117" x14ac:dyDescent="0.75">
      <c r="A456" s="11">
        <v>443</v>
      </c>
      <c r="C456" s="24">
        <f t="shared" ca="1" si="254"/>
        <v>1.5766229747409111</v>
      </c>
      <c r="D456" s="24">
        <f t="shared" ca="1" si="254"/>
        <v>-5.5599672812465097E-4</v>
      </c>
      <c r="E456" s="24">
        <f t="shared" ca="1" si="254"/>
        <v>0.77032116133013206</v>
      </c>
      <c r="F456" s="24">
        <f t="shared" ca="1" si="254"/>
        <v>0.53822616624997832</v>
      </c>
      <c r="G456" s="24">
        <f t="shared" ca="1" si="254"/>
        <v>0.51530696074972981</v>
      </c>
      <c r="H456" s="24">
        <f t="shared" ca="1" si="254"/>
        <v>2.0356678942415742</v>
      </c>
      <c r="I456" s="24">
        <f t="shared" ca="1" si="254"/>
        <v>0.73107043029029983</v>
      </c>
      <c r="J456" s="24">
        <f t="shared" ca="1" si="254"/>
        <v>0.18745098023029796</v>
      </c>
      <c r="K456" s="24">
        <f t="shared" ca="1" si="254"/>
        <v>1.0249939027301971</v>
      </c>
      <c r="L456" s="24">
        <f t="shared" ca="1" si="254"/>
        <v>0.63177805762124783</v>
      </c>
      <c r="M456" s="24">
        <f t="shared" ca="1" si="254"/>
        <v>2.3861467686710207</v>
      </c>
      <c r="N456" s="24">
        <f ca="1">SQRT(Inputs!$B$38)*C456+SQRT(1-Inputs!$B$38)*_xlfn.NORM.S.INV(RAND())</f>
        <v>0.77424839123260147</v>
      </c>
      <c r="O456" s="24">
        <f ca="1">SQRT(Inputs!$B$38)*D456+SQRT(1-Inputs!$B$38)*_xlfn.NORM.S.INV(RAND())</f>
        <v>-0.54274600251876925</v>
      </c>
      <c r="P456" s="24">
        <f ca="1">SQRT(Inputs!$B$38)*E456+SQRT(1-Inputs!$B$38)*_xlfn.NORM.S.INV(RAND())</f>
        <v>1.2372172905129324</v>
      </c>
      <c r="Q456" s="24">
        <f ca="1">SQRT(Inputs!$B$38)*F456+SQRT(1-Inputs!$B$38)*_xlfn.NORM.S.INV(RAND())</f>
        <v>0.7839726429306475</v>
      </c>
      <c r="R456" s="24">
        <f ca="1">SQRT(Inputs!$B$38)*G456+SQRT(1-Inputs!$B$38)*_xlfn.NORM.S.INV(RAND())</f>
        <v>0.36292045107451443</v>
      </c>
      <c r="S456" s="24">
        <f ca="1">SQRT(Inputs!$B$38)*H456+SQRT(1-Inputs!$B$38)*_xlfn.NORM.S.INV(RAND())</f>
        <v>1.8937483812309348</v>
      </c>
      <c r="T456" s="24">
        <f ca="1">SQRT(Inputs!$B$38)*I456+SQRT(1-Inputs!$B$38)*_xlfn.NORM.S.INV(RAND())</f>
        <v>0.77448612203434219</v>
      </c>
      <c r="U456" s="24">
        <f ca="1">SQRT(Inputs!$B$38)*J456+SQRT(1-Inputs!$B$38)*_xlfn.NORM.S.INV(RAND())</f>
        <v>-8.6747111410513944E-3</v>
      </c>
      <c r="V456" s="24">
        <f ca="1">SQRT(Inputs!$B$38)*K456+SQRT(1-Inputs!$B$38)*_xlfn.NORM.S.INV(RAND())</f>
        <v>-0.38097444778996892</v>
      </c>
      <c r="W456" s="24">
        <f ca="1">SQRT(Inputs!$B$38)*L456+SQRT(1-Inputs!$B$38)*_xlfn.NORM.S.INV(RAND())</f>
        <v>1.441097791179667</v>
      </c>
      <c r="X456" s="24">
        <f ca="1">SQRT(Inputs!$B$38)*M456+SQRT(1-Inputs!$B$38)*_xlfn.NORM.S.INV(RAND())</f>
        <v>0.56109690188677752</v>
      </c>
      <c r="Y456" s="24">
        <f ca="1">SQRT(Inputs!$B$38)*C456+SQRT(1-Inputs!$B$38)*_xlfn.NORM.S.INV(RAND())</f>
        <v>2.1713027671850296</v>
      </c>
      <c r="Z456" s="24">
        <f ca="1">SQRT(Inputs!$B$38)*D456+SQRT(1-Inputs!$B$38)*_xlfn.NORM.S.INV(RAND())</f>
        <v>0.41295064410394539</v>
      </c>
      <c r="AA456" s="24">
        <f ca="1">SQRT(Inputs!$B$38)*E456+SQRT(1-Inputs!$B$38)*_xlfn.NORM.S.INV(RAND())</f>
        <v>0.52607878621384696</v>
      </c>
      <c r="AB456" s="24">
        <f ca="1">SQRT(Inputs!$B$38)*F456+SQRT(1-Inputs!$B$38)*_xlfn.NORM.S.INV(RAND())</f>
        <v>0.1371351866912344</v>
      </c>
      <c r="AC456" s="24">
        <f ca="1">SQRT(Inputs!$B$38)*G456+SQRT(1-Inputs!$B$38)*_xlfn.NORM.S.INV(RAND())</f>
        <v>1.8180773698378836</v>
      </c>
      <c r="AD456" s="24">
        <f ca="1">SQRT(Inputs!$B$38)*H456+SQRT(1-Inputs!$B$38)*_xlfn.NORM.S.INV(RAND())</f>
        <v>1.9563221075984014</v>
      </c>
      <c r="AE456" s="24">
        <f ca="1">SQRT(Inputs!$B$38)*I456+SQRT(1-Inputs!$B$38)*_xlfn.NORM.S.INV(RAND())</f>
        <v>1.2240297102527036</v>
      </c>
      <c r="AF456" s="24">
        <f ca="1">SQRT(Inputs!$B$38)*J456+SQRT(1-Inputs!$B$38)*_xlfn.NORM.S.INV(RAND())</f>
        <v>0.22878135042517053</v>
      </c>
      <c r="AG456" s="24">
        <f ca="1">SQRT(Inputs!$B$38)*K456+SQRT(1-Inputs!$B$38)*_xlfn.NORM.S.INV(RAND())</f>
        <v>0.313789566346245</v>
      </c>
      <c r="AH456" s="24">
        <f ca="1">SQRT(Inputs!$B$38)*L456+SQRT(1-Inputs!$B$38)*_xlfn.NORM.S.INV(RAND())</f>
        <v>1.2960045066997072</v>
      </c>
      <c r="AI456" s="24">
        <f ca="1">SQRT(Inputs!$B$38)*M456+SQRT(1-Inputs!$B$38)*_xlfn.NORM.S.INV(RAND())</f>
        <v>1.0386674961984572</v>
      </c>
      <c r="AJ456" s="24">
        <f ca="1">SQRT(Inputs!$B$38)*C456+SQRT(1-Inputs!$B$38)*_xlfn.NORM.S.INV(RAND())</f>
        <v>0.49528654752748236</v>
      </c>
      <c r="AK456" s="24">
        <f ca="1">SQRT(Inputs!$B$38)*D456+SQRT(1-Inputs!$B$38)*_xlfn.NORM.S.INV(RAND())</f>
        <v>-9.1813070690763721E-2</v>
      </c>
      <c r="AL456" s="24">
        <f ca="1">SQRT(Inputs!$B$38)*E456+SQRT(1-Inputs!$B$38)*_xlfn.NORM.S.INV(RAND())</f>
        <v>0.83018089611495804</v>
      </c>
      <c r="AM456" s="24">
        <f ca="1">SQRT(Inputs!$B$38)*F456+SQRT(1-Inputs!$B$38)*_xlfn.NORM.S.INV(RAND())</f>
        <v>0.8508404266414733</v>
      </c>
      <c r="AN456" s="24">
        <f ca="1">SQRT(Inputs!$B$38)*G456+SQRT(1-Inputs!$B$38)*_xlfn.NORM.S.INV(RAND())</f>
        <v>-1.7947984902127598</v>
      </c>
      <c r="AO456" s="24">
        <f ca="1">SQRT(Inputs!$B$38)*H456+SQRT(1-Inputs!$B$38)*_xlfn.NORM.S.INV(RAND())</f>
        <v>0.79209221920090256</v>
      </c>
      <c r="AP456" s="24">
        <f ca="1">SQRT(Inputs!$B$38)*I456+SQRT(1-Inputs!$B$38)*_xlfn.NORM.S.INV(RAND())</f>
        <v>-0.86197700176779224</v>
      </c>
      <c r="AQ456" s="24">
        <f ca="1">SQRT(Inputs!$B$38)*J456+SQRT(1-Inputs!$B$38)*_xlfn.NORM.S.INV(RAND())</f>
        <v>-0.74689122312741274</v>
      </c>
      <c r="AR456" s="24">
        <f ca="1">SQRT(Inputs!$B$38)*K456+SQRT(1-Inputs!$B$38)*_xlfn.NORM.S.INV(RAND())</f>
        <v>0.75721129859394543</v>
      </c>
      <c r="AS456" s="24">
        <f ca="1">SQRT(Inputs!$B$38)*L456+SQRT(1-Inputs!$B$38)*_xlfn.NORM.S.INV(RAND())</f>
        <v>0.7235084027965919</v>
      </c>
      <c r="AT456" s="24">
        <f ca="1">SQRT(Inputs!$B$38)*M456+SQRT(1-Inputs!$B$38)*_xlfn.NORM.S.INV(RAND())</f>
        <v>1.7884933126276477</v>
      </c>
      <c r="AU456" s="15">
        <f ca="1">Inputs!$B$6*EXP($B$8-0.5*C$5^2+C$5*N456)</f>
        <v>5624.8096377884549</v>
      </c>
      <c r="AV456" s="15">
        <f t="shared" ca="1" si="219"/>
        <v>6321.5785938813297</v>
      </c>
      <c r="AW456" s="15">
        <f t="shared" ca="1" si="220"/>
        <v>9107.8974169914854</v>
      </c>
      <c r="AX456" s="15">
        <f t="shared" ca="1" si="221"/>
        <v>12264.069774549514</v>
      </c>
      <c r="AY456" s="15">
        <f t="shared" ca="1" si="222"/>
        <v>15636.859870437729</v>
      </c>
      <c r="AZ456" s="15">
        <f t="shared" ca="1" si="223"/>
        <v>23558.774908430551</v>
      </c>
      <c r="BA456" s="15">
        <f t="shared" ca="1" si="224"/>
        <v>31264.119622921571</v>
      </c>
      <c r="BB456" s="15">
        <f t="shared" ca="1" si="225"/>
        <v>38243.55654281516</v>
      </c>
      <c r="BC456" s="15">
        <f t="shared" ca="1" si="226"/>
        <v>45147.402418248501</v>
      </c>
      <c r="BD456" s="15">
        <f t="shared" ca="1" si="227"/>
        <v>63290.898397134122</v>
      </c>
      <c r="BE456" s="15">
        <f t="shared" ca="1" si="228"/>
        <v>81621.335459124733</v>
      </c>
      <c r="BF456" s="15">
        <f ca="1">Inputs!$B$13*EXP($B$9-0.5*C$6^2+C$6*Y456)</f>
        <v>21271.533232124166</v>
      </c>
      <c r="BG456" s="15">
        <f t="shared" ca="1" si="229"/>
        <v>27929.836591108247</v>
      </c>
      <c r="BH456" s="15">
        <f t="shared" ca="1" si="230"/>
        <v>37236.442572520798</v>
      </c>
      <c r="BI456" s="15">
        <f t="shared" ca="1" si="231"/>
        <v>46555.389048282748</v>
      </c>
      <c r="BJ456" s="15">
        <f t="shared" ca="1" si="232"/>
        <v>74174.038376779223</v>
      </c>
      <c r="BK456" s="15">
        <f t="shared" ca="1" si="233"/>
        <v>118816.41038856993</v>
      </c>
      <c r="BL456" s="15">
        <f t="shared" ca="1" si="234"/>
        <v>171040.30319686764</v>
      </c>
      <c r="BM456" s="15">
        <f t="shared" ca="1" si="235"/>
        <v>216306.54677060939</v>
      </c>
      <c r="BN456" s="15">
        <f t="shared" ca="1" si="236"/>
        <v>276224.01870110916</v>
      </c>
      <c r="BO456" s="15">
        <f t="shared" ca="1" si="237"/>
        <v>395122.89428786666</v>
      </c>
      <c r="BP456" s="15">
        <f t="shared" ca="1" si="238"/>
        <v>547054.67108938389</v>
      </c>
      <c r="BQ456" s="15">
        <f ca="1">Inputs!$B$20*EXP($B$10-0.5*C$7^2+C$7*AJ456)</f>
        <v>5113.2896838792512</v>
      </c>
      <c r="BR456" s="15">
        <f t="shared" ca="1" si="239"/>
        <v>6738.6963970695087</v>
      </c>
      <c r="BS456" s="15">
        <f t="shared" ca="1" si="240"/>
        <v>11712.587950025321</v>
      </c>
      <c r="BT456" s="15">
        <f t="shared" ca="1" si="241"/>
        <v>20187.58841237149</v>
      </c>
      <c r="BU456" s="15">
        <f t="shared" ca="1" si="242"/>
        <v>18121.809983561325</v>
      </c>
      <c r="BV456" s="15">
        <f t="shared" ca="1" si="243"/>
        <v>30138.509714982709</v>
      </c>
      <c r="BW456" s="15">
        <f t="shared" ca="1" si="244"/>
        <v>35043.120524382488</v>
      </c>
      <c r="BX456" s="15">
        <f t="shared" ca="1" si="245"/>
        <v>42197.545779390362</v>
      </c>
      <c r="BY456" s="15">
        <f t="shared" ca="1" si="246"/>
        <v>68343.248466642151</v>
      </c>
      <c r="BZ456" s="15">
        <f t="shared" ca="1" si="247"/>
        <v>109536.81546913767</v>
      </c>
      <c r="CA456" s="15">
        <f t="shared" ca="1" si="248"/>
        <v>211430.98770797389</v>
      </c>
      <c r="CB456" s="15">
        <f ca="1">(AU456*DCF!C$10-DCF!C$5*MAX(AU456*DCF!C$10,0)-MAX(AU456-Inputs!$B$6,0)/Inputs!$B$10)*DCF!C$6</f>
        <v>1038.3500598421901</v>
      </c>
      <c r="CC456" s="15">
        <f ca="1">(AV456*DCF!D$10-DCF!D$5*MAX(AV456*DCF!D$10,0)-MAX(AV456-AU456,0)/Inputs!$B$10)*DCF!D$6</f>
        <v>1370.953080765184</v>
      </c>
      <c r="CD456" s="15">
        <f ca="1">(AW456*DCF!E$10-DCF!E$5*MAX(AW456*DCF!E$10,0)-MAX(AW456-AV456,0)/Inputs!$B$10)*DCF!E$6</f>
        <v>1475.2741429582609</v>
      </c>
      <c r="CE456" s="15">
        <f ca="1">(AX456*DCF!F$10-DCF!F$5*MAX(AX456*DCF!F$10,0)-MAX(AX456-AW456,0)/Inputs!$B$10)*DCF!F$6</f>
        <v>2020.5056698240162</v>
      </c>
      <c r="CF456" s="15">
        <f ca="1">(AY456*DCF!G$10-DCF!G$5*MAX(AY456*DCF!G$10,0)-MAX(AY456-AX456,0)/Inputs!$B$10)*DCF!G$6</f>
        <v>2573.5076955571208</v>
      </c>
      <c r="CG456" s="15">
        <f ca="1">(AZ456*DCF!H$10-DCF!H$5*MAX(AZ456*DCF!H$10,0)-MAX(AZ456-AY456,0)/Inputs!$B$10)*DCF!H$6</f>
        <v>3167.2750126541346</v>
      </c>
      <c r="CH456" s="15">
        <f ca="1">(BA456*DCF!I$10-DCF!I$5*MAX(BA456*DCF!I$10,0)-MAX(BA456-AZ456,0)/Inputs!$B$10)*DCF!I$6</f>
        <v>4446.8676324973048</v>
      </c>
      <c r="CI456" s="15">
        <f ca="1">(BB456*DCF!J$10-DCF!J$5*MAX(BB456*DCF!J$10,0)-MAX(BB456-BA456,0)/Inputs!$B$10)*DCF!J$6</f>
        <v>5505.064386881415</v>
      </c>
      <c r="CJ456" s="15">
        <f ca="1">(BC456*DCF!K$10-DCF!K$5*MAX(BC456*DCF!K$10,0)-MAX(BC456-BB456,0)/Inputs!$B$10)*DCF!K$6</f>
        <v>6301.5733911682983</v>
      </c>
      <c r="CK456" s="15">
        <f ca="1">(BD456*DCF!L$10-DCF!L$5*MAX(BD456*DCF!L$10,0)-MAX(BD456-BC456,0)/Inputs!$B$10)*DCF!L$6</f>
        <v>7199.2232170608813</v>
      </c>
      <c r="CL456" s="15">
        <f ca="1">(BE456*DCF!M$10-DCF!M$5*MAX(BE456*DCF!M$10,0)-MAX(BE456-BD456,0)/Inputs!$B$10)*DCF!M$6</f>
        <v>9328.0595613614387</v>
      </c>
      <c r="CM456" s="15">
        <f ca="1">(BF456*DCF!C$28-DCF!C$5*MAX(BF456*DCF!C$28,0)-MAX(BF456-Inputs!$B$13,0)/Inputs!$B$17)*DCF!C$6</f>
        <v>4209.1303088764325</v>
      </c>
      <c r="CN456" s="15">
        <f ca="1">(BG456*DCF!D$28-DCF!D$5*MAX(BG456*DCF!D$28,0)-MAX(BG456-BF456,0)/Inputs!$B$17)*DCF!D$6</f>
        <v>6805.4596573650633</v>
      </c>
      <c r="CO456" s="15">
        <f ca="1">(BH456*DCF!E$28-DCF!E$5*MAX(BH456*DCF!E$28,0)-MAX(BH456-BG456,0)/Inputs!$B$17)*DCF!E$6</f>
        <v>8711.8196496152686</v>
      </c>
      <c r="CP456" s="15">
        <f ca="1">(BI456*DCF!F$28-DCF!F$5*MAX(BI456*DCF!F$28,0)-MAX(BI456-BH456,0)/Inputs!$B$17)*DCF!F$6</f>
        <v>10941.900314410439</v>
      </c>
      <c r="CQ456" s="15">
        <f ca="1">(BJ456*DCF!G$28-DCF!G$5*MAX(BJ456*DCF!G$28,0)-MAX(BJ456-BI456,0)/Inputs!$B$17)*DCF!G$6</f>
        <v>14599.833035550762</v>
      </c>
      <c r="CR456" s="15">
        <f ca="1">(BK456*DCF!H$28-DCF!H$5*MAX(BK456*DCF!H$28,0)-MAX(BK456-BJ456,0)/Inputs!$B$17)*DCF!H$6</f>
        <v>22448.437371096978</v>
      </c>
      <c r="CS456" s="15">
        <f ca="1">(BL456*DCF!I$28-DCF!I$5*MAX(BL456*DCF!I$28,0)-MAX(BL456-BK456,0)/Inputs!$B$17)*DCF!I$6</f>
        <v>32724.917105126806</v>
      </c>
      <c r="CT456" s="15">
        <f ca="1">(BM456*DCF!J$28-DCF!J$5*MAX(BM456*DCF!J$28,0)-MAX(BM456-BL456,0)/Inputs!$B$17)*DCF!J$6</f>
        <v>42252.382800282001</v>
      </c>
      <c r="CU456" s="15">
        <f ca="1">(BN456*DCF!K$28-DCF!K$5*MAX(BN456*DCF!K$28,0)-MAX(BN456-BM456,0)/Inputs!$B$17)*DCF!K$6</f>
        <v>50994.789086839599</v>
      </c>
      <c r="CV456" s="15">
        <f ca="1">(BO456*DCF!L$28-DCF!L$5*MAX(BO456*DCF!L$28,0)-MAX(BO456-BN456,0)/Inputs!$B$17)*DCF!L$6</f>
        <v>65381.704955225541</v>
      </c>
      <c r="CW456" s="15">
        <f ca="1">(BP456*DCF!M$28-DCF!M$5*MAX(BP456*DCF!M$28,0)-MAX(BP456-BO456,0)/Inputs!$B$17)*DCF!M$6</f>
        <v>87047.513110332729</v>
      </c>
      <c r="CX456" s="15">
        <f ca="1">(BQ456*DCF!C$46-DCF!C$5*MAX(BQ456*DCF!C$46,0)-MAX(BQ456-Inputs!$B$20,0)/Inputs!$B$24)*DCF!C$6</f>
        <v>-2064.1729911403586</v>
      </c>
      <c r="CY456" s="15">
        <f ca="1">(BR456*DCF!D$46-DCF!D$5*MAX(BR456*DCF!D$46,0)-MAX(BR456-BQ456,0)/Inputs!$B$24)*DCF!D$6</f>
        <v>-1843.6858789659384</v>
      </c>
      <c r="CZ456" s="15">
        <f ca="1">(BS456*DCF!E$46-DCF!E$5*MAX(BS456*DCF!E$46,0)-MAX(BS456-BR456,0)/Inputs!$B$24)*DCF!E$6</f>
        <v>-3345.6050393426503</v>
      </c>
      <c r="DA456" s="15">
        <f ca="1">(BT456*DCF!F$46-DCF!F$5*MAX(BT456*DCF!F$46,0)-MAX(BT456-BS456,0)/Inputs!$B$24)*DCF!F$6</f>
        <v>-4556.2034074014409</v>
      </c>
      <c r="DB456" s="15">
        <f ca="1">(BU456*DCF!G$46-DCF!G$5*MAX(BU456*DCF!G$46,0)-MAX(BU456-BT456,0)/Inputs!$B$24)*DCF!G$6</f>
        <v>-609.58188352228478</v>
      </c>
      <c r="DC456" s="15">
        <f ca="1">(BV456*DCF!H$46-DCF!H$5*MAX(BV456*DCF!H$46,0)-MAX(BV456-BU456,0)/Inputs!$B$24)*DCF!H$6</f>
        <v>-3734.1158139983718</v>
      </c>
      <c r="DD456" s="15">
        <f ca="1">(BW456*DCF!I$46-DCF!I$5*MAX(BW456*DCF!I$46,0)-MAX(BW456-BV456,0)/Inputs!$B$24)*DCF!I$6</f>
        <v>-598.58957559298312</v>
      </c>
      <c r="DE456" s="15">
        <f ca="1">(BX456*DCF!J$46-DCF!J$5*MAX(BX456*DCF!J$46,0)-MAX(BX456-BW456,0)/Inputs!$B$24)*DCF!J$6</f>
        <v>-127.16636987803741</v>
      </c>
      <c r="DF456" s="15">
        <f ca="1">(BY456*DCF!K$46-DCF!K$5*MAX(BY456*DCF!K$46,0)-MAX(BY456-BX456,0)/Inputs!$B$24)*DCF!K$6</f>
        <v>-2501.0064639275174</v>
      </c>
      <c r="DG456" s="15">
        <f ca="1">(BZ456*DCF!L$46-DCF!L$5*MAX(BZ456*DCF!L$46,0)-MAX(BZ456-BY456,0)/Inputs!$B$24)*DCF!L$6</f>
        <v>-1750.4673447697462</v>
      </c>
      <c r="DH456" s="15">
        <f ca="1">(CA456*DCF!M$46-DCF!M$5*MAX(CA456*DCF!M$46,0)-MAX(CA456-BZ456,0)/Inputs!$B$24)*DCF!M$6</f>
        <v>-4726.2488487841547</v>
      </c>
      <c r="DI456" s="15">
        <f ca="1">SUM(CB456:CL456)+BE456*DCF!M$10*(1+Inputs!$B$30)*(1-Inputs!$B$33)*(1-Inputs!$B$30/Inputs!$B$31)/(Inputs!$B$29-Inputs!$B$30)*DCF!M$6</f>
        <v>271579.90976373834</v>
      </c>
      <c r="DJ456" s="15">
        <f ca="1">SUM(CM456:CW456)+BP456*DCF!M$28*(1+Inputs!$B$30)*(1-Inputs!$B$33)*(1-Inputs!$B$30/Inputs!$B$31)/(Inputs!$B$29-Inputs!$B$30)*DCF!M$6</f>
        <v>2376065.065649223</v>
      </c>
      <c r="DK456" s="15">
        <f ca="1">SUM(CX456:DH456)+CA456*DCF!M$46*(1+Inputs!$B$30)*(1-Inputs!$B$33)*(1-Inputs!$B$30/Inputs!$B$31)/(Inputs!$B$29-Inputs!$B$30)*DCF!M$6</f>
        <v>301040.50898082112</v>
      </c>
      <c r="DM456" s="15">
        <f ca="1">DI456+DJ456+DK456+Inputs!$B$34+Inputs!$B$36-Inputs!$B$35</f>
        <v>3025536.4843937829</v>
      </c>
    </row>
    <row r="457" spans="1:117" x14ac:dyDescent="0.75">
      <c r="A457" s="11">
        <v>444</v>
      </c>
      <c r="C457" s="24">
        <f t="shared" ca="1" si="254"/>
        <v>-1.6961164305049632</v>
      </c>
      <c r="D457" s="24">
        <f t="shared" ca="1" si="254"/>
        <v>-0.37969032020893562</v>
      </c>
      <c r="E457" s="24">
        <f t="shared" ca="1" si="254"/>
        <v>3.1588179307532077E-2</v>
      </c>
      <c r="F457" s="24">
        <f t="shared" ca="1" si="254"/>
        <v>1.2215015583039588</v>
      </c>
      <c r="G457" s="24">
        <f t="shared" ca="1" si="254"/>
        <v>-0.51778738778911748</v>
      </c>
      <c r="H457" s="24">
        <f t="shared" ca="1" si="254"/>
        <v>-1.6176429835899393</v>
      </c>
      <c r="I457" s="24">
        <f t="shared" ca="1" si="254"/>
        <v>-1.0865309060921615</v>
      </c>
      <c r="J457" s="24">
        <f t="shared" ca="1" si="254"/>
        <v>0.43737920325348872</v>
      </c>
      <c r="K457" s="24">
        <f t="shared" ca="1" si="254"/>
        <v>-1.2814422392537859</v>
      </c>
      <c r="L457" s="24">
        <f t="shared" ca="1" si="254"/>
        <v>0.23237087073438142</v>
      </c>
      <c r="M457" s="24">
        <f t="shared" ca="1" si="254"/>
        <v>-1.3256603289945945</v>
      </c>
      <c r="N457" s="24">
        <f ca="1">SQRT(Inputs!$B$38)*C457+SQRT(1-Inputs!$B$38)*_xlfn.NORM.S.INV(RAND())</f>
        <v>-1.8959613111204194</v>
      </c>
      <c r="O457" s="24">
        <f ca="1">SQRT(Inputs!$B$38)*D457+SQRT(1-Inputs!$B$38)*_xlfn.NORM.S.INV(RAND())</f>
        <v>-0.10710306183634459</v>
      </c>
      <c r="P457" s="24">
        <f ca="1">SQRT(Inputs!$B$38)*E457+SQRT(1-Inputs!$B$38)*_xlfn.NORM.S.INV(RAND())</f>
        <v>1.1209430540312804</v>
      </c>
      <c r="Q457" s="24">
        <f ca="1">SQRT(Inputs!$B$38)*F457+SQRT(1-Inputs!$B$38)*_xlfn.NORM.S.INV(RAND())</f>
        <v>1.1389300879763895</v>
      </c>
      <c r="R457" s="24">
        <f ca="1">SQRT(Inputs!$B$38)*G457+SQRT(1-Inputs!$B$38)*_xlfn.NORM.S.INV(RAND())</f>
        <v>-0.93589675343366641</v>
      </c>
      <c r="S457" s="24">
        <f ca="1">SQRT(Inputs!$B$38)*H457+SQRT(1-Inputs!$B$38)*_xlfn.NORM.S.INV(RAND())</f>
        <v>-0.43856027576849527</v>
      </c>
      <c r="T457" s="24">
        <f ca="1">SQRT(Inputs!$B$38)*I457+SQRT(1-Inputs!$B$38)*_xlfn.NORM.S.INV(RAND())</f>
        <v>0.18367068555344113</v>
      </c>
      <c r="U457" s="24">
        <f ca="1">SQRT(Inputs!$B$38)*J457+SQRT(1-Inputs!$B$38)*_xlfn.NORM.S.INV(RAND())</f>
        <v>-0.23341571174559819</v>
      </c>
      <c r="V457" s="24">
        <f ca="1">SQRT(Inputs!$B$38)*K457+SQRT(1-Inputs!$B$38)*_xlfn.NORM.S.INV(RAND())</f>
        <v>-2.1512984696323132</v>
      </c>
      <c r="W457" s="24">
        <f ca="1">SQRT(Inputs!$B$38)*L457+SQRT(1-Inputs!$B$38)*_xlfn.NORM.S.INV(RAND())</f>
        <v>0.92641461186696372</v>
      </c>
      <c r="X457" s="24">
        <f ca="1">SQRT(Inputs!$B$38)*M457+SQRT(1-Inputs!$B$38)*_xlfn.NORM.S.INV(RAND())</f>
        <v>-1.4997881300557221</v>
      </c>
      <c r="Y457" s="24">
        <f ca="1">SQRT(Inputs!$B$38)*C457+SQRT(1-Inputs!$B$38)*_xlfn.NORM.S.INV(RAND())</f>
        <v>-2.528736723420133</v>
      </c>
      <c r="Z457" s="24">
        <f ca="1">SQRT(Inputs!$B$38)*D457+SQRT(1-Inputs!$B$38)*_xlfn.NORM.S.INV(RAND())</f>
        <v>-1.9955301635753655</v>
      </c>
      <c r="AA457" s="24">
        <f ca="1">SQRT(Inputs!$B$38)*E457+SQRT(1-Inputs!$B$38)*_xlfn.NORM.S.INV(RAND())</f>
        <v>1.7706259155237167</v>
      </c>
      <c r="AB457" s="24">
        <f ca="1">SQRT(Inputs!$B$38)*F457+SQRT(1-Inputs!$B$38)*_xlfn.NORM.S.INV(RAND())</f>
        <v>-0.19056252269988072</v>
      </c>
      <c r="AC457" s="24">
        <f ca="1">SQRT(Inputs!$B$38)*G457+SQRT(1-Inputs!$B$38)*_xlfn.NORM.S.INV(RAND())</f>
        <v>-1.3509994804560912</v>
      </c>
      <c r="AD457" s="24">
        <f ca="1">SQRT(Inputs!$B$38)*H457+SQRT(1-Inputs!$B$38)*_xlfn.NORM.S.INV(RAND())</f>
        <v>-0.48306295970376978</v>
      </c>
      <c r="AE457" s="24">
        <f ca="1">SQRT(Inputs!$B$38)*I457+SQRT(1-Inputs!$B$38)*_xlfn.NORM.S.INV(RAND())</f>
        <v>-0.46578495948590726</v>
      </c>
      <c r="AF457" s="24">
        <f ca="1">SQRT(Inputs!$B$38)*J457+SQRT(1-Inputs!$B$38)*_xlfn.NORM.S.INV(RAND())</f>
        <v>-2.1289494878300591E-2</v>
      </c>
      <c r="AG457" s="24">
        <f ca="1">SQRT(Inputs!$B$38)*K457+SQRT(1-Inputs!$B$38)*_xlfn.NORM.S.INV(RAND())</f>
        <v>-1.6436280878207139</v>
      </c>
      <c r="AH457" s="24">
        <f ca="1">SQRT(Inputs!$B$38)*L457+SQRT(1-Inputs!$B$38)*_xlfn.NORM.S.INV(RAND())</f>
        <v>-0.31949404240666135</v>
      </c>
      <c r="AI457" s="24">
        <f ca="1">SQRT(Inputs!$B$38)*M457+SQRT(1-Inputs!$B$38)*_xlfn.NORM.S.INV(RAND())</f>
        <v>-1.0386811842056216</v>
      </c>
      <c r="AJ457" s="24">
        <f ca="1">SQRT(Inputs!$B$38)*C457+SQRT(1-Inputs!$B$38)*_xlfn.NORM.S.INV(RAND())</f>
        <v>-0.96515152953869987</v>
      </c>
      <c r="AK457" s="24">
        <f ca="1">SQRT(Inputs!$B$38)*D457+SQRT(1-Inputs!$B$38)*_xlfn.NORM.S.INV(RAND())</f>
        <v>0.27860322871239718</v>
      </c>
      <c r="AL457" s="24">
        <f ca="1">SQRT(Inputs!$B$38)*E457+SQRT(1-Inputs!$B$38)*_xlfn.NORM.S.INV(RAND())</f>
        <v>0.67038092348223532</v>
      </c>
      <c r="AM457" s="24">
        <f ca="1">SQRT(Inputs!$B$38)*F457+SQRT(1-Inputs!$B$38)*_xlfn.NORM.S.INV(RAND())</f>
        <v>1.1448908840367238</v>
      </c>
      <c r="AN457" s="24">
        <f ca="1">SQRT(Inputs!$B$38)*G457+SQRT(1-Inputs!$B$38)*_xlfn.NORM.S.INV(RAND())</f>
        <v>-0.88994232493848457</v>
      </c>
      <c r="AO457" s="24">
        <f ca="1">SQRT(Inputs!$B$38)*H457+SQRT(1-Inputs!$B$38)*_xlfn.NORM.S.INV(RAND())</f>
        <v>-1.3927449858177221</v>
      </c>
      <c r="AP457" s="24">
        <f ca="1">SQRT(Inputs!$B$38)*I457+SQRT(1-Inputs!$B$38)*_xlfn.NORM.S.INV(RAND())</f>
        <v>0.51351894156438427</v>
      </c>
      <c r="AQ457" s="24">
        <f ca="1">SQRT(Inputs!$B$38)*J457+SQRT(1-Inputs!$B$38)*_xlfn.NORM.S.INV(RAND())</f>
        <v>0.95731272032545067</v>
      </c>
      <c r="AR457" s="24">
        <f ca="1">SQRT(Inputs!$B$38)*K457+SQRT(1-Inputs!$B$38)*_xlfn.NORM.S.INV(RAND())</f>
        <v>-1.0368723051980542</v>
      </c>
      <c r="AS457" s="24">
        <f ca="1">SQRT(Inputs!$B$38)*L457+SQRT(1-Inputs!$B$38)*_xlfn.NORM.S.INV(RAND())</f>
        <v>0.53651561173398765</v>
      </c>
      <c r="AT457" s="24">
        <f ca="1">SQRT(Inputs!$B$38)*M457+SQRT(1-Inputs!$B$38)*_xlfn.NORM.S.INV(RAND())</f>
        <v>0.74938309697046468</v>
      </c>
      <c r="AU457" s="15">
        <f ca="1">Inputs!$B$6*EXP($B$8-0.5*C$5^2+C$5*N457)</f>
        <v>3650.8209098332241</v>
      </c>
      <c r="AV457" s="15">
        <f t="shared" ca="1" si="219"/>
        <v>4374.4786767335572</v>
      </c>
      <c r="AW457" s="15">
        <f t="shared" ca="1" si="220"/>
        <v>6204.5139245133596</v>
      </c>
      <c r="AX457" s="15">
        <f t="shared" ca="1" si="221"/>
        <v>8733.4011466652355</v>
      </c>
      <c r="AY457" s="15">
        <f t="shared" ca="1" si="222"/>
        <v>9568.0153769957196</v>
      </c>
      <c r="AZ457" s="15">
        <f t="shared" ca="1" si="223"/>
        <v>11150.236898837658</v>
      </c>
      <c r="BA457" s="15">
        <f t="shared" ca="1" si="224"/>
        <v>13909.873663065322</v>
      </c>
      <c r="BB457" s="15">
        <f t="shared" ca="1" si="225"/>
        <v>16636.285585620029</v>
      </c>
      <c r="BC457" s="15">
        <f t="shared" ca="1" si="226"/>
        <v>16554.445296082667</v>
      </c>
      <c r="BD457" s="15">
        <f t="shared" ca="1" si="227"/>
        <v>22116.486317952706</v>
      </c>
      <c r="BE457" s="15">
        <f t="shared" ca="1" si="228"/>
        <v>23640.619934961665</v>
      </c>
      <c r="BF457" s="15">
        <f ca="1">Inputs!$B$13*EXP($B$9-0.5*C$6^2+C$6*Y457)</f>
        <v>8377.9037766091969</v>
      </c>
      <c r="BG457" s="15">
        <f t="shared" ca="1" si="229"/>
        <v>7123.086430682527</v>
      </c>
      <c r="BH457" s="15">
        <f t="shared" ca="1" si="230"/>
        <v>11673.844855424377</v>
      </c>
      <c r="BI457" s="15">
        <f t="shared" ca="1" si="231"/>
        <v>13877.469733224485</v>
      </c>
      <c r="BJ457" s="15">
        <f t="shared" ca="1" si="232"/>
        <v>14002.414889683565</v>
      </c>
      <c r="BK457" s="15">
        <f t="shared" ca="1" si="233"/>
        <v>16091.467952960795</v>
      </c>
      <c r="BL457" s="15">
        <f t="shared" ca="1" si="234"/>
        <v>18608.58496784767</v>
      </c>
      <c r="BM457" s="15">
        <f t="shared" ca="1" si="235"/>
        <v>22813.55130331689</v>
      </c>
      <c r="BN457" s="15">
        <f t="shared" ca="1" si="236"/>
        <v>23041.604492226412</v>
      </c>
      <c r="BO457" s="15">
        <f t="shared" ca="1" si="237"/>
        <v>27316.753254566516</v>
      </c>
      <c r="BP457" s="15">
        <f t="shared" ca="1" si="238"/>
        <v>29889.163984491337</v>
      </c>
      <c r="BQ457" s="15">
        <f ca="1">Inputs!$B$20*EXP($B$10-0.5*C$7^2+C$7*AJ457)</f>
        <v>3046.0658343283435</v>
      </c>
      <c r="BR457" s="15">
        <f t="shared" ca="1" si="239"/>
        <v>4515.4786869521213</v>
      </c>
      <c r="BS457" s="15">
        <f t="shared" ca="1" si="240"/>
        <v>7496.3321106991471</v>
      </c>
      <c r="BT457" s="15">
        <f t="shared" ca="1" si="241"/>
        <v>13956.656855626281</v>
      </c>
      <c r="BU457" s="15">
        <f t="shared" ca="1" si="242"/>
        <v>15595.036836140807</v>
      </c>
      <c r="BV457" s="15">
        <f t="shared" ca="1" si="243"/>
        <v>15853.647714034925</v>
      </c>
      <c r="BW457" s="15">
        <f t="shared" ca="1" si="244"/>
        <v>24662.84493652996</v>
      </c>
      <c r="BX457" s="15">
        <f t="shared" ca="1" si="245"/>
        <v>41793.022672156178</v>
      </c>
      <c r="BY457" s="15">
        <f t="shared" ca="1" si="246"/>
        <v>48021.920033479648</v>
      </c>
      <c r="BZ457" s="15">
        <f t="shared" ca="1" si="247"/>
        <v>74366.078401817314</v>
      </c>
      <c r="CA457" s="15">
        <f t="shared" ca="1" si="248"/>
        <v>119341.26183961975</v>
      </c>
      <c r="CB457" s="15">
        <f ca="1">(AU457*DCF!C$10-DCF!C$5*MAX(AU457*DCF!C$10,0)-MAX(AU457-Inputs!$B$6,0)/Inputs!$B$10)*DCF!C$6</f>
        <v>937.56408951207254</v>
      </c>
      <c r="CC457" s="15">
        <f ca="1">(AV457*DCF!D$10-DCF!D$5*MAX(AV457*DCF!D$10,0)-MAX(AV457-AU457,0)/Inputs!$B$10)*DCF!D$6</f>
        <v>889.80453434412732</v>
      </c>
      <c r="CD457" s="15">
        <f ca="1">(AW457*DCF!E$10-DCF!E$5*MAX(AW457*DCF!E$10,0)-MAX(AW457-AV457,0)/Inputs!$B$10)*DCF!E$6</f>
        <v>1020.3237749917275</v>
      </c>
      <c r="CE457" s="15">
        <f ca="1">(AX457*DCF!F$10-DCF!F$5*MAX(AX457*DCF!F$10,0)-MAX(AX457-AW457,0)/Inputs!$B$10)*DCF!F$6</f>
        <v>1380.2888195798046</v>
      </c>
      <c r="CF457" s="15">
        <f ca="1">(AY457*DCF!G$10-DCF!G$5*MAX(AY457*DCF!G$10,0)-MAX(AY457-AX457,0)/Inputs!$B$10)*DCF!G$6</f>
        <v>1810.9651602017809</v>
      </c>
      <c r="CG457" s="15">
        <f ca="1">(AZ457*DCF!H$10-DCF!H$5*MAX(AZ457*DCF!H$10,0)-MAX(AZ457-AY457,0)/Inputs!$B$10)*DCF!H$6</f>
        <v>1883.8746954984485</v>
      </c>
      <c r="CH457" s="15">
        <f ca="1">(BA457*DCF!I$10-DCF!I$5*MAX(BA457*DCF!I$10,0)-MAX(BA457-AZ457,0)/Inputs!$B$10)*DCF!I$6</f>
        <v>2088.1493662385633</v>
      </c>
      <c r="CI457" s="15">
        <f ca="1">(BB457*DCF!J$10-DCF!J$5*MAX(BB457*DCF!J$10,0)-MAX(BB457-BA457,0)/Inputs!$B$10)*DCF!J$6</f>
        <v>2441.6824088700332</v>
      </c>
      <c r="CJ457" s="15">
        <f ca="1">(BC457*DCF!K$10-DCF!K$5*MAX(BC457*DCF!K$10,0)-MAX(BC457-BB457,0)/Inputs!$B$10)*DCF!K$6</f>
        <v>2664.9998267497654</v>
      </c>
      <c r="CK457" s="15">
        <f ca="1">(BD457*DCF!L$10-DCF!L$5*MAX(BD457*DCF!L$10,0)-MAX(BD457-BC457,0)/Inputs!$B$10)*DCF!L$6</f>
        <v>2616.3247417048128</v>
      </c>
      <c r="CL457" s="15">
        <f ca="1">(BE457*DCF!M$10-DCF!M$5*MAX(BE457*DCF!M$10,0)-MAX(BE457-BD457,0)/Inputs!$B$10)*DCF!M$6</f>
        <v>3153.9231959236263</v>
      </c>
      <c r="CM457" s="15">
        <f ca="1">(BF457*DCF!C$28-DCF!C$5*MAX(BF457*DCF!C$28,0)-MAX(BF457-Inputs!$B$13,0)/Inputs!$B$17)*DCF!C$6</f>
        <v>2556.8812892558362</v>
      </c>
      <c r="CN457" s="15">
        <f ca="1">(BG457*DCF!D$28-DCF!D$5*MAX(BG457*DCF!D$28,0)-MAX(BG457-BF457,0)/Inputs!$B$17)*DCF!D$6</f>
        <v>2097.9132393507416</v>
      </c>
      <c r="CO457" s="15">
        <f ca="1">(BH457*DCF!E$28-DCF!E$5*MAX(BH457*DCF!E$28,0)-MAX(BH457-BG457,0)/Inputs!$B$17)*DCF!E$6</f>
        <v>2409.3488873966785</v>
      </c>
      <c r="CP457" s="15">
        <f ca="1">(BI457*DCF!F$28-DCF!F$5*MAX(BI457*DCF!F$28,0)-MAX(BI457-BH457,0)/Inputs!$B$17)*DCF!F$6</f>
        <v>3366.1627480969451</v>
      </c>
      <c r="CQ457" s="15">
        <f ca="1">(BJ457*DCF!G$28-DCF!G$5*MAX(BJ457*DCF!G$28,0)-MAX(BJ457-BI457,0)/Inputs!$B$17)*DCF!G$6</f>
        <v>3612.0182381350592</v>
      </c>
      <c r="CR457" s="15">
        <f ca="1">(BK457*DCF!H$28-DCF!H$5*MAX(BK457*DCF!H$28,0)-MAX(BK457-BJ457,0)/Inputs!$B$17)*DCF!H$6</f>
        <v>3655.0173377727883</v>
      </c>
      <c r="CS457" s="15">
        <f ca="1">(BL457*DCF!I$28-DCF!I$5*MAX(BL457*DCF!I$28,0)-MAX(BL457-BK457,0)/Inputs!$B$17)*DCF!I$6</f>
        <v>4014.5818118186949</v>
      </c>
      <c r="CT457" s="15">
        <f ca="1">(BM457*DCF!J$28-DCF!J$5*MAX(BM457*DCF!J$28,0)-MAX(BM457-BL457,0)/Inputs!$B$17)*DCF!J$6</f>
        <v>4531.7716536592252</v>
      </c>
      <c r="CU457" s="15">
        <f ca="1">(BN457*DCF!K$28-DCF!K$5*MAX(BN457*DCF!K$28,0)-MAX(BN457-BM457,0)/Inputs!$B$17)*DCF!K$6</f>
        <v>4838.0670521258935</v>
      </c>
      <c r="CV457" s="15">
        <f ca="1">(BO457*DCF!L$28-DCF!L$5*MAX(BO457*DCF!L$28,0)-MAX(BO457-BN457,0)/Inputs!$B$17)*DCF!L$6</f>
        <v>4966.5254382751973</v>
      </c>
      <c r="CW457" s="15">
        <f ca="1">(BP457*DCF!M$28-DCF!M$5*MAX(BP457*DCF!M$28,0)-MAX(BP457-BO457,0)/Inputs!$B$17)*DCF!M$6</f>
        <v>5354.7742971976832</v>
      </c>
      <c r="CX457" s="15">
        <f ca="1">(BQ457*DCF!C$46-DCF!C$5*MAX(BQ457*DCF!C$46,0)-MAX(BQ457-Inputs!$B$20,0)/Inputs!$B$24)*DCF!C$6</f>
        <v>-703.47940746613006</v>
      </c>
      <c r="CY457" s="15">
        <f ca="1">(BR457*DCF!D$46-DCF!D$5*MAX(BR457*DCF!D$46,0)-MAX(BR457-BQ457,0)/Inputs!$B$24)*DCF!D$6</f>
        <v>-1397.6731765189963</v>
      </c>
      <c r="CZ457" s="15">
        <f ca="1">(BS457*DCF!E$46-DCF!E$5*MAX(BS457*DCF!E$46,0)-MAX(BS457-BR457,0)/Inputs!$B$24)*DCF!E$6</f>
        <v>-2061.4246822279056</v>
      </c>
      <c r="DA457" s="15">
        <f ca="1">(BT457*DCF!F$46-DCF!F$5*MAX(BT457*DCF!F$46,0)-MAX(BT457-BS457,0)/Inputs!$B$24)*DCF!F$6</f>
        <v>-3368.8204590147343</v>
      </c>
      <c r="DB457" s="15">
        <f ca="1">(BU457*DCF!G$46-DCF!G$5*MAX(BU457*DCF!G$46,0)-MAX(BU457-BT457,0)/Inputs!$B$24)*DCF!G$6</f>
        <v>-1075.7048821464182</v>
      </c>
      <c r="DC457" s="15">
        <f ca="1">(BV457*DCF!H$46-DCF!H$5*MAX(BV457*DCF!H$46,0)-MAX(BV457-BU457,0)/Inputs!$B$24)*DCF!H$6</f>
        <v>-80.361745770458953</v>
      </c>
      <c r="DD457" s="15">
        <f ca="1">(BW457*DCF!I$46-DCF!I$5*MAX(BW457*DCF!I$46,0)-MAX(BW457-BV457,0)/Inputs!$B$24)*DCF!I$6</f>
        <v>-1959.1817715490338</v>
      </c>
      <c r="DE457" s="15">
        <f ca="1">(BX457*DCF!J$46-DCF!J$5*MAX(BX457*DCF!J$46,0)-MAX(BX457-BW457,0)/Inputs!$B$24)*DCF!J$6</f>
        <v>-2789.5415724138602</v>
      </c>
      <c r="DF457" s="15">
        <f ca="1">(BY457*DCF!K$46-DCF!K$5*MAX(BY457*DCF!K$46,0)-MAX(BY457-BX457,0)/Inputs!$B$24)*DCF!K$6</f>
        <v>1217.2582377745323</v>
      </c>
      <c r="DG457" s="15">
        <f ca="1">(BZ457*DCF!L$46-DCF!L$5*MAX(BZ457*DCF!L$46,0)-MAX(BZ457-BY457,0)/Inputs!$B$24)*DCF!L$6</f>
        <v>-821.18729471191466</v>
      </c>
      <c r="DH457" s="15">
        <f ca="1">(CA457*DCF!M$46-DCF!M$5*MAX(CA457*DCF!M$46,0)-MAX(CA457-BZ457,0)/Inputs!$B$24)*DCF!M$6</f>
        <v>-46.454429722562907</v>
      </c>
      <c r="DI457" s="15">
        <f ca="1">SUM(CB457:CL457)+BE457*DCF!M$10*(1+Inputs!$B$30)*(1-Inputs!$B$33)*(1-Inputs!$B$30/Inputs!$B$31)/(Inputs!$B$29-Inputs!$B$30)*DCF!M$6</f>
        <v>86680.058507448324</v>
      </c>
      <c r="DJ457" s="15">
        <f ca="1">SUM(CM457:CW457)+BP457*DCF!M$28*(1+Inputs!$B$30)*(1-Inputs!$B$33)*(1-Inputs!$B$30/Inputs!$B$31)/(Inputs!$B$29-Inputs!$B$30)*DCF!M$6</f>
        <v>152312.31347590548</v>
      </c>
      <c r="DK457" s="15">
        <f ca="1">SUM(CX457:DH457)+CA457*DCF!M$46*(1+Inputs!$B$30)*(1-Inputs!$B$33)*(1-Inputs!$B$30/Inputs!$B$31)/(Inputs!$B$29-Inputs!$B$30)*DCF!M$6</f>
        <v>171429.15649649611</v>
      </c>
      <c r="DM457" s="15">
        <f ca="1">DI457+DJ457+DK457+Inputs!$B$34+Inputs!$B$36-Inputs!$B$35</f>
        <v>487272.52847984992</v>
      </c>
    </row>
    <row r="458" spans="1:117" x14ac:dyDescent="0.75">
      <c r="A458" s="11">
        <v>445</v>
      </c>
      <c r="C458" s="24">
        <f t="shared" ca="1" si="254"/>
        <v>0.56088649710068794</v>
      </c>
      <c r="D458" s="24">
        <f t="shared" ca="1" si="254"/>
        <v>1.2289308529852967</v>
      </c>
      <c r="E458" s="24">
        <f t="shared" ca="1" si="254"/>
        <v>-1.3211251787018561</v>
      </c>
      <c r="F458" s="24">
        <f t="shared" ca="1" si="254"/>
        <v>1.0210063406844783</v>
      </c>
      <c r="G458" s="24">
        <f t="shared" ca="1" si="254"/>
        <v>1.0025159387423468</v>
      </c>
      <c r="H458" s="24">
        <f t="shared" ca="1" si="254"/>
        <v>1.4870354248397968</v>
      </c>
      <c r="I458" s="24">
        <f t="shared" ca="1" si="254"/>
        <v>-2.4567349175051785</v>
      </c>
      <c r="J458" s="24">
        <f t="shared" ca="1" si="254"/>
        <v>0.81575195763581132</v>
      </c>
      <c r="K458" s="24">
        <f t="shared" ca="1" si="254"/>
        <v>-0.6011034745214644</v>
      </c>
      <c r="L458" s="24">
        <f t="shared" ca="1" si="254"/>
        <v>-0.62093295747728561</v>
      </c>
      <c r="M458" s="24">
        <f t="shared" ca="1" si="254"/>
        <v>0.41845613279646671</v>
      </c>
      <c r="N458" s="24">
        <f ca="1">SQRT(Inputs!$B$38)*C458+SQRT(1-Inputs!$B$38)*_xlfn.NORM.S.INV(RAND())</f>
        <v>0.32994051372626831</v>
      </c>
      <c r="O458" s="24">
        <f ca="1">SQRT(Inputs!$B$38)*D458+SQRT(1-Inputs!$B$38)*_xlfn.NORM.S.INV(RAND())</f>
        <v>0.84081228187006729</v>
      </c>
      <c r="P458" s="24">
        <f ca="1">SQRT(Inputs!$B$38)*E458+SQRT(1-Inputs!$B$38)*_xlfn.NORM.S.INV(RAND())</f>
        <v>-1.4931647558206322</v>
      </c>
      <c r="Q458" s="24">
        <f ca="1">SQRT(Inputs!$B$38)*F458+SQRT(1-Inputs!$B$38)*_xlfn.NORM.S.INV(RAND())</f>
        <v>-1.6972806926829838</v>
      </c>
      <c r="R458" s="24">
        <f ca="1">SQRT(Inputs!$B$38)*G458+SQRT(1-Inputs!$B$38)*_xlfn.NORM.S.INV(RAND())</f>
        <v>1.5547338945361846</v>
      </c>
      <c r="S458" s="24">
        <f ca="1">SQRT(Inputs!$B$38)*H458+SQRT(1-Inputs!$B$38)*_xlfn.NORM.S.INV(RAND())</f>
        <v>0.25717320145539102</v>
      </c>
      <c r="T458" s="24">
        <f ca="1">SQRT(Inputs!$B$38)*I458+SQRT(1-Inputs!$B$38)*_xlfn.NORM.S.INV(RAND())</f>
        <v>-2.399924942785495</v>
      </c>
      <c r="U458" s="24">
        <f ca="1">SQRT(Inputs!$B$38)*J458+SQRT(1-Inputs!$B$38)*_xlfn.NORM.S.INV(RAND())</f>
        <v>-3.7482673502799879E-2</v>
      </c>
      <c r="V458" s="24">
        <f ca="1">SQRT(Inputs!$B$38)*K458+SQRT(1-Inputs!$B$38)*_xlfn.NORM.S.INV(RAND())</f>
        <v>5.8725834560398538E-2</v>
      </c>
      <c r="W458" s="24">
        <f ca="1">SQRT(Inputs!$B$38)*L458+SQRT(1-Inputs!$B$38)*_xlfn.NORM.S.INV(RAND())</f>
        <v>-0.98993878507022792</v>
      </c>
      <c r="X458" s="24">
        <f ca="1">SQRT(Inputs!$B$38)*M458+SQRT(1-Inputs!$B$38)*_xlfn.NORM.S.INV(RAND())</f>
        <v>-0.3394791669794649</v>
      </c>
      <c r="Y458" s="24">
        <f ca="1">SQRT(Inputs!$B$38)*C458+SQRT(1-Inputs!$B$38)*_xlfn.NORM.S.INV(RAND())</f>
        <v>-0.24125936980777368</v>
      </c>
      <c r="Z458" s="24">
        <f ca="1">SQRT(Inputs!$B$38)*D458+SQRT(1-Inputs!$B$38)*_xlfn.NORM.S.INV(RAND())</f>
        <v>1.002889145591157</v>
      </c>
      <c r="AA458" s="24">
        <f ca="1">SQRT(Inputs!$B$38)*E458+SQRT(1-Inputs!$B$38)*_xlfn.NORM.S.INV(RAND())</f>
        <v>-2.143754019774915</v>
      </c>
      <c r="AB458" s="24">
        <f ca="1">SQRT(Inputs!$B$38)*F458+SQRT(1-Inputs!$B$38)*_xlfn.NORM.S.INV(RAND())</f>
        <v>0.63485487688564401</v>
      </c>
      <c r="AC458" s="24">
        <f ca="1">SQRT(Inputs!$B$38)*G458+SQRT(1-Inputs!$B$38)*_xlfn.NORM.S.INV(RAND())</f>
        <v>2.891688011763438E-2</v>
      </c>
      <c r="AD458" s="24">
        <f ca="1">SQRT(Inputs!$B$38)*H458+SQRT(1-Inputs!$B$38)*_xlfn.NORM.S.INV(RAND())</f>
        <v>1.437492295754105</v>
      </c>
      <c r="AE458" s="24">
        <f ca="1">SQRT(Inputs!$B$38)*I458+SQRT(1-Inputs!$B$38)*_xlfn.NORM.S.INV(RAND())</f>
        <v>-0.60485270776915734</v>
      </c>
      <c r="AF458" s="24">
        <f ca="1">SQRT(Inputs!$B$38)*J458+SQRT(1-Inputs!$B$38)*_xlfn.NORM.S.INV(RAND())</f>
        <v>-0.45779837469393098</v>
      </c>
      <c r="AG458" s="24">
        <f ca="1">SQRT(Inputs!$B$38)*K458+SQRT(1-Inputs!$B$38)*_xlfn.NORM.S.INV(RAND())</f>
        <v>0.81394362818868826</v>
      </c>
      <c r="AH458" s="24">
        <f ca="1">SQRT(Inputs!$B$38)*L458+SQRT(1-Inputs!$B$38)*_xlfn.NORM.S.INV(RAND())</f>
        <v>-0.43454772077303633</v>
      </c>
      <c r="AI458" s="24">
        <f ca="1">SQRT(Inputs!$B$38)*M458+SQRT(1-Inputs!$B$38)*_xlfn.NORM.S.INV(RAND())</f>
        <v>-0.78529126096402502</v>
      </c>
      <c r="AJ458" s="24">
        <f ca="1">SQRT(Inputs!$B$38)*C458+SQRT(1-Inputs!$B$38)*_xlfn.NORM.S.INV(RAND())</f>
        <v>0.34619254898084129</v>
      </c>
      <c r="AK458" s="24">
        <f ca="1">SQRT(Inputs!$B$38)*D458+SQRT(1-Inputs!$B$38)*_xlfn.NORM.S.INV(RAND())</f>
        <v>1.9795226064289073</v>
      </c>
      <c r="AL458" s="24">
        <f ca="1">SQRT(Inputs!$B$38)*E458+SQRT(1-Inputs!$B$38)*_xlfn.NORM.S.INV(RAND())</f>
        <v>7.4645547773384502E-2</v>
      </c>
      <c r="AM458" s="24">
        <f ca="1">SQRT(Inputs!$B$38)*F458+SQRT(1-Inputs!$B$38)*_xlfn.NORM.S.INV(RAND())</f>
        <v>2.5500700960286826</v>
      </c>
      <c r="AN458" s="24">
        <f ca="1">SQRT(Inputs!$B$38)*G458+SQRT(1-Inputs!$B$38)*_xlfn.NORM.S.INV(RAND())</f>
        <v>0.87663617421679851</v>
      </c>
      <c r="AO458" s="24">
        <f ca="1">SQRT(Inputs!$B$38)*H458+SQRT(1-Inputs!$B$38)*_xlfn.NORM.S.INV(RAND())</f>
        <v>0.67898966687627915</v>
      </c>
      <c r="AP458" s="24">
        <f ca="1">SQRT(Inputs!$B$38)*I458+SQRT(1-Inputs!$B$38)*_xlfn.NORM.S.INV(RAND())</f>
        <v>-0.63848346543189405</v>
      </c>
      <c r="AQ458" s="24">
        <f ca="1">SQRT(Inputs!$B$38)*J458+SQRT(1-Inputs!$B$38)*_xlfn.NORM.S.INV(RAND())</f>
        <v>-0.42030004994761322</v>
      </c>
      <c r="AR458" s="24">
        <f ca="1">SQRT(Inputs!$B$38)*K458+SQRT(1-Inputs!$B$38)*_xlfn.NORM.S.INV(RAND())</f>
        <v>-0.63300130326598381</v>
      </c>
      <c r="AS458" s="24">
        <f ca="1">SQRT(Inputs!$B$38)*L458+SQRT(1-Inputs!$B$38)*_xlfn.NORM.S.INV(RAND())</f>
        <v>0.27782143989691627</v>
      </c>
      <c r="AT458" s="24">
        <f ca="1">SQRT(Inputs!$B$38)*M458+SQRT(1-Inputs!$B$38)*_xlfn.NORM.S.INV(RAND())</f>
        <v>0.95717290173217673</v>
      </c>
      <c r="AU458" s="15">
        <f ca="1">Inputs!$B$6*EXP($B$8-0.5*C$5^2+C$5*N458)</f>
        <v>5234.4701323118179</v>
      </c>
      <c r="AV458" s="15">
        <f t="shared" ca="1" si="219"/>
        <v>7210.0423135210658</v>
      </c>
      <c r="AW458" s="15">
        <f t="shared" ca="1" si="220"/>
        <v>7187.6957691387088</v>
      </c>
      <c r="AX458" s="15">
        <f t="shared" ca="1" si="221"/>
        <v>7098.7053546126435</v>
      </c>
      <c r="AY458" s="15">
        <f t="shared" ca="1" si="222"/>
        <v>10402.63327182373</v>
      </c>
      <c r="AZ458" s="15">
        <f t="shared" ca="1" si="223"/>
        <v>13088.155763112369</v>
      </c>
      <c r="BA458" s="15">
        <f t="shared" ca="1" si="224"/>
        <v>12459.053235534453</v>
      </c>
      <c r="BB458" s="15">
        <f t="shared" ca="1" si="225"/>
        <v>15196.501760975587</v>
      </c>
      <c r="BC458" s="15">
        <f t="shared" ca="1" si="226"/>
        <v>18717.653756765911</v>
      </c>
      <c r="BD458" s="15">
        <f t="shared" ca="1" si="227"/>
        <v>20902.995810239277</v>
      </c>
      <c r="BE458" s="15">
        <f t="shared" ca="1" si="228"/>
        <v>24834.079773326401</v>
      </c>
      <c r="BF458" s="15">
        <f ca="1">Inputs!$B$13*EXP($B$9-0.5*C$6^2+C$6*Y458)</f>
        <v>13185.066182715567</v>
      </c>
      <c r="BG458" s="15">
        <f t="shared" ca="1" si="229"/>
        <v>19256.683982091174</v>
      </c>
      <c r="BH458" s="15">
        <f t="shared" ca="1" si="230"/>
        <v>16488.103056871649</v>
      </c>
      <c r="BI458" s="15">
        <f t="shared" ca="1" si="231"/>
        <v>22255.800983741705</v>
      </c>
      <c r="BJ458" s="15">
        <f t="shared" ca="1" si="232"/>
        <v>27398.126536792537</v>
      </c>
      <c r="BK458" s="15">
        <f t="shared" ca="1" si="233"/>
        <v>40894.875470399769</v>
      </c>
      <c r="BL458" s="15">
        <f t="shared" ca="1" si="234"/>
        <v>46447.218647078938</v>
      </c>
      <c r="BM458" s="15">
        <f t="shared" ca="1" si="235"/>
        <v>53937.276517468388</v>
      </c>
      <c r="BN458" s="15">
        <f t="shared" ca="1" si="236"/>
        <v>73132.569869233776</v>
      </c>
      <c r="BO458" s="15">
        <f t="shared" ca="1" si="237"/>
        <v>85549.800362270165</v>
      </c>
      <c r="BP458" s="15">
        <f t="shared" ca="1" si="238"/>
        <v>96332.201226482663</v>
      </c>
      <c r="BQ458" s="15">
        <f ca="1">Inputs!$B$20*EXP($B$10-0.5*C$7^2+C$7*AJ458)</f>
        <v>4849.9185482159564</v>
      </c>
      <c r="BR458" s="15">
        <f t="shared" ca="1" si="239"/>
        <v>12339.43512242571</v>
      </c>
      <c r="BS458" s="15">
        <f t="shared" ca="1" si="240"/>
        <v>17263.698679355566</v>
      </c>
      <c r="BT458" s="15">
        <f t="shared" ca="1" si="241"/>
        <v>46468.399725561532</v>
      </c>
      <c r="BU458" s="15">
        <f t="shared" ca="1" si="242"/>
        <v>79616.979637103781</v>
      </c>
      <c r="BV458" s="15">
        <f t="shared" ca="1" si="243"/>
        <v>129080.094974001</v>
      </c>
      <c r="BW458" s="15">
        <f t="shared" ca="1" si="244"/>
        <v>157356.02479352395</v>
      </c>
      <c r="BX458" s="15">
        <f t="shared" ca="1" si="245"/>
        <v>202303.03314147942</v>
      </c>
      <c r="BY458" s="15">
        <f t="shared" ca="1" si="246"/>
        <v>251128.66433072745</v>
      </c>
      <c r="BZ458" s="15">
        <f t="shared" ca="1" si="247"/>
        <v>370832.69537635939</v>
      </c>
      <c r="CA458" s="15">
        <f t="shared" ca="1" si="248"/>
        <v>617489.86198256712</v>
      </c>
      <c r="CB458" s="15">
        <f ca="1">(AU458*DCF!C$10-DCF!C$5*MAX(AU458*DCF!C$10,0)-MAX(AU458-Inputs!$B$6,0)/Inputs!$B$10)*DCF!C$6</f>
        <v>1041.1332500906731</v>
      </c>
      <c r="CC458" s="15">
        <f ca="1">(AV458*DCF!D$10-DCF!D$5*MAX(AV458*DCF!D$10,0)-MAX(AV458-AU458,0)/Inputs!$B$10)*DCF!D$6</f>
        <v>1275.7073954966036</v>
      </c>
      <c r="CD458" s="15">
        <f ca="1">(AW458*DCF!E$10-DCF!E$5*MAX(AW458*DCF!E$10,0)-MAX(AW458-AV458,0)/Inputs!$B$10)*DCF!E$6</f>
        <v>1659.5245346072893</v>
      </c>
      <c r="CE458" s="15">
        <f ca="1">(AX458*DCF!F$10-DCF!F$5*MAX(AX458*DCF!F$10,0)-MAX(AX458-AW458,0)/Inputs!$B$10)*DCF!F$6</f>
        <v>1549.6360658242593</v>
      </c>
      <c r="CF458" s="15">
        <f ca="1">(AY458*DCF!G$10-DCF!G$5*MAX(AY458*DCF!G$10,0)-MAX(AY458-AX458,0)/Inputs!$B$10)*DCF!G$6</f>
        <v>1508.2849410300166</v>
      </c>
      <c r="CG458" s="15">
        <f ca="1">(AZ458*DCF!H$10-DCF!H$5*MAX(AZ458*DCF!H$10,0)-MAX(AZ458-AY458,0)/Inputs!$B$10)*DCF!H$6</f>
        <v>2064.2121666210933</v>
      </c>
      <c r="CH458" s="15">
        <f ca="1">(BA458*DCF!I$10-DCF!I$5*MAX(BA458*DCF!I$10,0)-MAX(BA458-AZ458,0)/Inputs!$B$10)*DCF!I$6</f>
        <v>2275.8145184821215</v>
      </c>
      <c r="CI458" s="15">
        <f ca="1">(BB458*DCF!J$10-DCF!J$5*MAX(BB458*DCF!J$10,0)-MAX(BB458-BA458,0)/Inputs!$B$10)*DCF!J$6</f>
        <v>2192.9397484967517</v>
      </c>
      <c r="CJ458" s="15">
        <f ca="1">(BC458*DCF!K$10-DCF!K$5*MAX(BC458*DCF!K$10,0)-MAX(BC458-BB458,0)/Inputs!$B$10)*DCF!K$6</f>
        <v>2520.333969962036</v>
      </c>
      <c r="CK458" s="15">
        <f ca="1">(BD458*DCF!L$10-DCF!L$5*MAX(BD458*DCF!L$10,0)-MAX(BD458-BC458,0)/Inputs!$B$10)*DCF!L$6</f>
        <v>2869.9691475834384</v>
      </c>
      <c r="CL458" s="15">
        <f ca="1">(BE458*DCF!M$10-DCF!M$5*MAX(BE458*DCF!M$10,0)-MAX(BE458-BD458,0)/Inputs!$B$10)*DCF!M$6</f>
        <v>3034.79987850205</v>
      </c>
      <c r="CM458" s="15">
        <f ca="1">(BF458*DCF!C$28-DCF!C$5*MAX(BF458*DCF!C$28,0)-MAX(BF458-Inputs!$B$13,0)/Inputs!$B$17)*DCF!C$6</f>
        <v>3608.7379506950074</v>
      </c>
      <c r="CN458" s="15">
        <f ca="1">(BG458*DCF!D$28-DCF!D$5*MAX(BG458*DCF!D$28,0)-MAX(BG458-BF458,0)/Inputs!$B$17)*DCF!D$6</f>
        <v>4376.1831072387085</v>
      </c>
      <c r="CO458" s="15">
        <f ca="1">(BH458*DCF!E$28-DCF!E$5*MAX(BH458*DCF!E$28,0)-MAX(BH458-BG458,0)/Inputs!$B$17)*DCF!E$6</f>
        <v>4669.7243801806017</v>
      </c>
      <c r="CP458" s="15">
        <f ca="1">(BI458*DCF!F$28-DCF!F$5*MAX(BI458*DCF!F$28,0)-MAX(BI458-BH458,0)/Inputs!$B$17)*DCF!F$6</f>
        <v>4991.7631570860194</v>
      </c>
      <c r="CQ458" s="15">
        <f ca="1">(BJ458*DCF!G$28-DCF!G$5*MAX(BJ458*DCF!G$28,0)-MAX(BJ458-BI458,0)/Inputs!$B$17)*DCF!G$6</f>
        <v>6243.7634409083621</v>
      </c>
      <c r="CR458" s="15">
        <f ca="1">(BK458*DCF!H$28-DCF!H$5*MAX(BK458*DCF!H$28,0)-MAX(BK458-BJ458,0)/Inputs!$B$17)*DCF!H$6</f>
        <v>8016.7378682922836</v>
      </c>
      <c r="CS458" s="15">
        <f ca="1">(BL458*DCF!I$28-DCF!I$5*MAX(BL458*DCF!I$28,0)-MAX(BL458-BK458,0)/Inputs!$B$17)*DCF!I$6</f>
        <v>10125.27306431027</v>
      </c>
      <c r="CT458" s="15">
        <f ca="1">(BM458*DCF!J$28-DCF!J$5*MAX(BM458*DCF!J$28,0)-MAX(BM458-BL458,0)/Inputs!$B$17)*DCF!J$6</f>
        <v>11039.36985457636</v>
      </c>
      <c r="CU458" s="15">
        <f ca="1">(BN458*DCF!K$28-DCF!K$5*MAX(BN458*DCF!K$28,0)-MAX(BN458-BM458,0)/Inputs!$B$17)*DCF!K$6</f>
        <v>13093.204787076151</v>
      </c>
      <c r="CV458" s="15">
        <f ca="1">(BO458*DCF!L$28-DCF!L$5*MAX(BO458*DCF!L$28,0)-MAX(BO458-BN458,0)/Inputs!$B$17)*DCF!L$6</f>
        <v>15663.950515925582</v>
      </c>
      <c r="CW458" s="15">
        <f ca="1">(BP458*DCF!M$28-DCF!M$5*MAX(BP458*DCF!M$28,0)-MAX(BP458-BO458,0)/Inputs!$B$17)*DCF!M$6</f>
        <v>16997.895542814571</v>
      </c>
      <c r="CX458" s="15">
        <f ca="1">(BQ458*DCF!C$46-DCF!C$5*MAX(BQ458*DCF!C$46,0)-MAX(BQ458-Inputs!$B$20,0)/Inputs!$B$24)*DCF!C$6</f>
        <v>-1881.6987631981222</v>
      </c>
      <c r="CY458" s="15">
        <f ca="1">(BR458*DCF!D$46-DCF!D$5*MAX(BR458*DCF!D$46,0)-MAX(BR458-BQ458,0)/Inputs!$B$24)*DCF!D$6</f>
        <v>-5301.7683696345011</v>
      </c>
      <c r="CZ458" s="15">
        <f ca="1">(BS458*DCF!E$46-DCF!E$5*MAX(BS458*DCF!E$46,0)-MAX(BS458-BR458,0)/Inputs!$B$24)*DCF!E$6</f>
        <v>-3982.4715584985615</v>
      </c>
      <c r="DA458" s="15">
        <f ca="1">(BT458*DCF!F$46-DCF!F$5*MAX(BT458*DCF!F$46,0)-MAX(BT458-BS458,0)/Inputs!$B$24)*DCF!F$6</f>
        <v>-14018.47754560039</v>
      </c>
      <c r="DB458" s="15">
        <f ca="1">(BU458*DCF!G$46-DCF!G$5*MAX(BU458*DCF!G$46,0)-MAX(BU458-BT458,0)/Inputs!$B$24)*DCF!G$6</f>
        <v>-13828.68523732096</v>
      </c>
      <c r="DC458" s="15">
        <f ca="1">(BV458*DCF!H$46-DCF!H$5*MAX(BV458*DCF!H$46,0)-MAX(BV458-BU458,0)/Inputs!$B$24)*DCF!H$6</f>
        <v>-15370.36002540492</v>
      </c>
      <c r="DD458" s="15">
        <f ca="1">(BW458*DCF!I$46-DCF!I$5*MAX(BW458*DCF!I$46,0)-MAX(BW458-BV458,0)/Inputs!$B$24)*DCF!I$6</f>
        <v>-4482.7272020358878</v>
      </c>
      <c r="DE458" s="15">
        <f ca="1">(BX458*DCF!J$46-DCF!J$5*MAX(BX458*DCF!J$46,0)-MAX(BX458-BW458,0)/Inputs!$B$24)*DCF!J$6</f>
        <v>-3433.1596426245192</v>
      </c>
      <c r="DF458" s="15">
        <f ca="1">(BY458*DCF!K$46-DCF!K$5*MAX(BY458*DCF!K$46,0)-MAX(BY458-BX458,0)/Inputs!$B$24)*DCF!K$6</f>
        <v>2384.3275161718052</v>
      </c>
      <c r="DG458" s="15">
        <f ca="1">(BZ458*DCF!L$46-DCF!L$5*MAX(BZ458*DCF!L$46,0)-MAX(BZ458-BY458,0)/Inputs!$B$24)*DCF!L$6</f>
        <v>-1455.4695910391606</v>
      </c>
      <c r="DH458" s="15">
        <f ca="1">(CA458*DCF!M$46-DCF!M$5*MAX(CA458*DCF!M$46,0)-MAX(CA458-BZ458,0)/Inputs!$B$24)*DCF!M$6</f>
        <v>-3156.4284004085284</v>
      </c>
      <c r="DI458" s="15">
        <f ca="1">SUM(CB458:CL458)+BE458*DCF!M$10*(1+Inputs!$B$30)*(1-Inputs!$B$33)*(1-Inputs!$B$30/Inputs!$B$31)/(Inputs!$B$29-Inputs!$B$30)*DCF!M$6</f>
        <v>91105.92802257149</v>
      </c>
      <c r="DJ458" s="15">
        <f ca="1">SUM(CM458:CW458)+BP458*DCF!M$28*(1+Inputs!$B$30)*(1-Inputs!$B$33)*(1-Inputs!$B$30/Inputs!$B$31)/(Inputs!$B$29-Inputs!$B$30)*DCF!M$6</f>
        <v>456284.99016881874</v>
      </c>
      <c r="DK458" s="15">
        <f ca="1">SUM(CX458:DH458)+CA458*DCF!M$46*(1+Inputs!$B$30)*(1-Inputs!$B$33)*(1-Inputs!$B$30/Inputs!$B$31)/(Inputs!$B$29-Inputs!$B$30)*DCF!M$6</f>
        <v>890185.55415572925</v>
      </c>
      <c r="DM458" s="15">
        <f ca="1">DI458+DJ458+DK458+Inputs!$B$34+Inputs!$B$36-Inputs!$B$35</f>
        <v>1514427.4723471194</v>
      </c>
    </row>
    <row r="459" spans="1:117" x14ac:dyDescent="0.75">
      <c r="A459" s="11">
        <v>446</v>
      </c>
      <c r="C459" s="24">
        <f t="shared" ca="1" si="254"/>
        <v>-0.48867440742965079</v>
      </c>
      <c r="D459" s="24">
        <f t="shared" ca="1" si="254"/>
        <v>-1.5657316428396948</v>
      </c>
      <c r="E459" s="24">
        <f t="shared" ca="1" si="254"/>
        <v>-0.36252005421311168</v>
      </c>
      <c r="F459" s="24">
        <f t="shared" ca="1" si="254"/>
        <v>1.7292210929275789</v>
      </c>
      <c r="G459" s="24">
        <f t="shared" ca="1" si="254"/>
        <v>-0.48780245846111681</v>
      </c>
      <c r="H459" s="24">
        <f t="shared" ca="1" si="254"/>
        <v>-1.6285505136417178</v>
      </c>
      <c r="I459" s="24">
        <f t="shared" ca="1" si="254"/>
        <v>2.3264228446894739</v>
      </c>
      <c r="J459" s="24">
        <f t="shared" ca="1" si="254"/>
        <v>-0.47442540157150037</v>
      </c>
      <c r="K459" s="24">
        <f t="shared" ca="1" si="254"/>
        <v>1.5321333441497498</v>
      </c>
      <c r="L459" s="24">
        <f t="shared" ca="1" si="254"/>
        <v>1.4216553300299437</v>
      </c>
      <c r="M459" s="24">
        <f t="shared" ca="1" si="254"/>
        <v>0.12863800832014774</v>
      </c>
      <c r="N459" s="24">
        <f ca="1">SQRT(Inputs!$B$38)*C459+SQRT(1-Inputs!$B$38)*_xlfn.NORM.S.INV(RAND())</f>
        <v>-1.5763995427313449</v>
      </c>
      <c r="O459" s="24">
        <f ca="1">SQRT(Inputs!$B$38)*D459+SQRT(1-Inputs!$B$38)*_xlfn.NORM.S.INV(RAND())</f>
        <v>-1.6422169226279562</v>
      </c>
      <c r="P459" s="24">
        <f ca="1">SQRT(Inputs!$B$38)*E459+SQRT(1-Inputs!$B$38)*_xlfn.NORM.S.INV(RAND())</f>
        <v>-1.0410355400174631</v>
      </c>
      <c r="Q459" s="24">
        <f ca="1">SQRT(Inputs!$B$38)*F459+SQRT(1-Inputs!$B$38)*_xlfn.NORM.S.INV(RAND())</f>
        <v>2.2765243150642402</v>
      </c>
      <c r="R459" s="24">
        <f ca="1">SQRT(Inputs!$B$38)*G459+SQRT(1-Inputs!$B$38)*_xlfn.NORM.S.INV(RAND())</f>
        <v>-0.24290696036743892</v>
      </c>
      <c r="S459" s="24">
        <f ca="1">SQRT(Inputs!$B$38)*H459+SQRT(1-Inputs!$B$38)*_xlfn.NORM.S.INV(RAND())</f>
        <v>-7.2038917482906362E-2</v>
      </c>
      <c r="T459" s="24">
        <f ca="1">SQRT(Inputs!$B$38)*I459+SQRT(1-Inputs!$B$38)*_xlfn.NORM.S.INV(RAND())</f>
        <v>1.2085946098610882</v>
      </c>
      <c r="U459" s="24">
        <f ca="1">SQRT(Inputs!$B$38)*J459+SQRT(1-Inputs!$B$38)*_xlfn.NORM.S.INV(RAND())</f>
        <v>0.11344625083679832</v>
      </c>
      <c r="V459" s="24">
        <f ca="1">SQRT(Inputs!$B$38)*K459+SQRT(1-Inputs!$B$38)*_xlfn.NORM.S.INV(RAND())</f>
        <v>1.8791895268875236</v>
      </c>
      <c r="W459" s="24">
        <f ca="1">SQRT(Inputs!$B$38)*L459+SQRT(1-Inputs!$B$38)*_xlfn.NORM.S.INV(RAND())</f>
        <v>0.16240638288188003</v>
      </c>
      <c r="X459" s="24">
        <f ca="1">SQRT(Inputs!$B$38)*M459+SQRT(1-Inputs!$B$38)*_xlfn.NORM.S.INV(RAND())</f>
        <v>0.2162236753662502</v>
      </c>
      <c r="Y459" s="24">
        <f ca="1">SQRT(Inputs!$B$38)*C459+SQRT(1-Inputs!$B$38)*_xlfn.NORM.S.INV(RAND())</f>
        <v>3.4130803998557058E-2</v>
      </c>
      <c r="Z459" s="24">
        <f ca="1">SQRT(Inputs!$B$38)*D459+SQRT(1-Inputs!$B$38)*_xlfn.NORM.S.INV(RAND())</f>
        <v>-0.44683954114161789</v>
      </c>
      <c r="AA459" s="24">
        <f ca="1">SQRT(Inputs!$B$38)*E459+SQRT(1-Inputs!$B$38)*_xlfn.NORM.S.INV(RAND())</f>
        <v>-0.52473064232079347</v>
      </c>
      <c r="AB459" s="24">
        <f ca="1">SQRT(Inputs!$B$38)*F459+SQRT(1-Inputs!$B$38)*_xlfn.NORM.S.INV(RAND())</f>
        <v>0.42090550888222766</v>
      </c>
      <c r="AC459" s="24">
        <f ca="1">SQRT(Inputs!$B$38)*G459+SQRT(1-Inputs!$B$38)*_xlfn.NORM.S.INV(RAND())</f>
        <v>-0.33320962815890942</v>
      </c>
      <c r="AD459" s="24">
        <f ca="1">SQRT(Inputs!$B$38)*H459+SQRT(1-Inputs!$B$38)*_xlfn.NORM.S.INV(RAND())</f>
        <v>0.25059621188975634</v>
      </c>
      <c r="AE459" s="24">
        <f ca="1">SQRT(Inputs!$B$38)*I459+SQRT(1-Inputs!$B$38)*_xlfn.NORM.S.INV(RAND())</f>
        <v>0.68002998689220984</v>
      </c>
      <c r="AF459" s="24">
        <f ca="1">SQRT(Inputs!$B$38)*J459+SQRT(1-Inputs!$B$38)*_xlfn.NORM.S.INV(RAND())</f>
        <v>0.20678894476820359</v>
      </c>
      <c r="AG459" s="24">
        <f ca="1">SQRT(Inputs!$B$38)*K459+SQRT(1-Inputs!$B$38)*_xlfn.NORM.S.INV(RAND())</f>
        <v>1.2114441408657719</v>
      </c>
      <c r="AH459" s="24">
        <f ca="1">SQRT(Inputs!$B$38)*L459+SQRT(1-Inputs!$B$38)*_xlfn.NORM.S.INV(RAND())</f>
        <v>0.92639085922968079</v>
      </c>
      <c r="AI459" s="24">
        <f ca="1">SQRT(Inputs!$B$38)*M459+SQRT(1-Inputs!$B$38)*_xlfn.NORM.S.INV(RAND())</f>
        <v>1.6629331616330898</v>
      </c>
      <c r="AJ459" s="24">
        <f ca="1">SQRT(Inputs!$B$38)*C459+SQRT(1-Inputs!$B$38)*_xlfn.NORM.S.INV(RAND())</f>
        <v>-0.91272005957011404</v>
      </c>
      <c r="AK459" s="24">
        <f ca="1">SQRT(Inputs!$B$38)*D459+SQRT(1-Inputs!$B$38)*_xlfn.NORM.S.INV(RAND())</f>
        <v>-1.8934886849952646</v>
      </c>
      <c r="AL459" s="24">
        <f ca="1">SQRT(Inputs!$B$38)*E459+SQRT(1-Inputs!$B$38)*_xlfn.NORM.S.INV(RAND())</f>
        <v>0.75379321523515008</v>
      </c>
      <c r="AM459" s="24">
        <f ca="1">SQRT(Inputs!$B$38)*F459+SQRT(1-Inputs!$B$38)*_xlfn.NORM.S.INV(RAND())</f>
        <v>0.81734297542056589</v>
      </c>
      <c r="AN459" s="24">
        <f ca="1">SQRT(Inputs!$B$38)*G459+SQRT(1-Inputs!$B$38)*_xlfn.NORM.S.INV(RAND())</f>
        <v>-1.9336904982305718</v>
      </c>
      <c r="AO459" s="24">
        <f ca="1">SQRT(Inputs!$B$38)*H459+SQRT(1-Inputs!$B$38)*_xlfn.NORM.S.INV(RAND())</f>
        <v>0.11633797388829892</v>
      </c>
      <c r="AP459" s="24">
        <f ca="1">SQRT(Inputs!$B$38)*I459+SQRT(1-Inputs!$B$38)*_xlfn.NORM.S.INV(RAND())</f>
        <v>1.0766827983038363</v>
      </c>
      <c r="AQ459" s="24">
        <f ca="1">SQRT(Inputs!$B$38)*J459+SQRT(1-Inputs!$B$38)*_xlfn.NORM.S.INV(RAND())</f>
        <v>-0.1040770961119474</v>
      </c>
      <c r="AR459" s="24">
        <f ca="1">SQRT(Inputs!$B$38)*K459+SQRT(1-Inputs!$B$38)*_xlfn.NORM.S.INV(RAND())</f>
        <v>0.46223477978072119</v>
      </c>
      <c r="AS459" s="24">
        <f ca="1">SQRT(Inputs!$B$38)*L459+SQRT(1-Inputs!$B$38)*_xlfn.NORM.S.INV(RAND())</f>
        <v>1.0080864878225986</v>
      </c>
      <c r="AT459" s="24">
        <f ca="1">SQRT(Inputs!$B$38)*M459+SQRT(1-Inputs!$B$38)*_xlfn.NORM.S.INV(RAND())</f>
        <v>0.21020197976252525</v>
      </c>
      <c r="AU459" s="15">
        <f ca="1">Inputs!$B$6*EXP($B$8-0.5*C$5^2+C$5*N459)</f>
        <v>3844.6420177614859</v>
      </c>
      <c r="AV459" s="15">
        <f t="shared" ca="1" si="219"/>
        <v>3675.9254756096248</v>
      </c>
      <c r="AW459" s="15">
        <f t="shared" ca="1" si="220"/>
        <v>3894.9641258783495</v>
      </c>
      <c r="AX459" s="15">
        <f t="shared" ca="1" si="221"/>
        <v>6319.7851869507276</v>
      </c>
      <c r="AY459" s="15">
        <f t="shared" ca="1" si="222"/>
        <v>7507.3984084912227</v>
      </c>
      <c r="AZ459" s="15">
        <f t="shared" ca="1" si="223"/>
        <v>9109.2014270457184</v>
      </c>
      <c r="BA459" s="15">
        <f t="shared" ca="1" si="224"/>
        <v>12650.433134398321</v>
      </c>
      <c r="BB459" s="15">
        <f t="shared" ca="1" si="225"/>
        <v>15665.027794862617</v>
      </c>
      <c r="BC459" s="15">
        <f t="shared" ca="1" si="226"/>
        <v>23001.552926308621</v>
      </c>
      <c r="BD459" s="15">
        <f t="shared" ca="1" si="227"/>
        <v>28610.391780618833</v>
      </c>
      <c r="BE459" s="15">
        <f t="shared" ca="1" si="228"/>
        <v>35755.639199472324</v>
      </c>
      <c r="BF459" s="15">
        <f ca="1">Inputs!$B$13*EXP($B$9-0.5*C$6^2+C$6*Y459)</f>
        <v>13924.923683312871</v>
      </c>
      <c r="BG459" s="15">
        <f t="shared" ca="1" si="229"/>
        <v>15656.199199642788</v>
      </c>
      <c r="BH459" s="15">
        <f t="shared" ca="1" si="230"/>
        <v>17534.578211307933</v>
      </c>
      <c r="BI459" s="15">
        <f t="shared" ca="1" si="231"/>
        <v>22901.615494150185</v>
      </c>
      <c r="BJ459" s="15">
        <f t="shared" ca="1" si="232"/>
        <v>26759.257242777509</v>
      </c>
      <c r="BK459" s="15">
        <f t="shared" ca="1" si="233"/>
        <v>33981.717083814918</v>
      </c>
      <c r="BL459" s="15">
        <f t="shared" ca="1" si="234"/>
        <v>45587.999871279928</v>
      </c>
      <c r="BM459" s="15">
        <f t="shared" ca="1" si="235"/>
        <v>57495.681315970287</v>
      </c>
      <c r="BN459" s="15">
        <f t="shared" ca="1" si="236"/>
        <v>81760.696899335046</v>
      </c>
      <c r="BO459" s="15">
        <f t="shared" ca="1" si="237"/>
        <v>112035.6714980761</v>
      </c>
      <c r="BP459" s="15">
        <f t="shared" ca="1" si="238"/>
        <v>166483.50889141473</v>
      </c>
      <c r="BQ459" s="15">
        <f ca="1">Inputs!$B$20*EXP($B$10-0.5*C$7^2+C$7*AJ459)</f>
        <v>3103.2420957683998</v>
      </c>
      <c r="BR459" s="15">
        <f t="shared" ca="1" si="239"/>
        <v>2307.8001677970688</v>
      </c>
      <c r="BS459" s="15">
        <f t="shared" ca="1" si="240"/>
        <v>3924.1652820152021</v>
      </c>
      <c r="BT459" s="15">
        <f t="shared" ca="1" si="241"/>
        <v>6704.4402052005153</v>
      </c>
      <c r="BU459" s="15">
        <f t="shared" ca="1" si="242"/>
        <v>5819.4778901641539</v>
      </c>
      <c r="BV459" s="15">
        <f t="shared" ca="1" si="243"/>
        <v>8311.5960707274662</v>
      </c>
      <c r="BW459" s="15">
        <f t="shared" ca="1" si="244"/>
        <v>14566.772859344683</v>
      </c>
      <c r="BX459" s="15">
        <f t="shared" ca="1" si="245"/>
        <v>19953.278194541952</v>
      </c>
      <c r="BY459" s="15">
        <f t="shared" ca="1" si="246"/>
        <v>30543.071473424676</v>
      </c>
      <c r="BZ459" s="15">
        <f t="shared" ca="1" si="247"/>
        <v>51581.901827877868</v>
      </c>
      <c r="CA459" s="15">
        <f t="shared" ca="1" si="248"/>
        <v>75214.587439116644</v>
      </c>
      <c r="CB459" s="15">
        <f ca="1">(AU459*DCF!C$10-DCF!C$5*MAX(AU459*DCF!C$10,0)-MAX(AU459-Inputs!$B$6,0)/Inputs!$B$10)*DCF!C$6</f>
        <v>987.3391168473039</v>
      </c>
      <c r="CC459" s="15">
        <f ca="1">(AV459*DCF!D$10-DCF!D$5*MAX(AV459*DCF!D$10,0)-MAX(AV459-AU459,0)/Inputs!$B$10)*DCF!D$6</f>
        <v>895.98193110220507</v>
      </c>
      <c r="CD459" s="15">
        <f ca="1">(AW459*DCF!E$10-DCF!E$5*MAX(AW459*DCF!E$10,0)-MAX(AW459-AV459,0)/Inputs!$B$10)*DCF!E$6</f>
        <v>849.9486392563166</v>
      </c>
      <c r="CE459" s="15">
        <f ca="1">(AX459*DCF!F$10-DCF!F$5*MAX(AX459*DCF!F$10,0)-MAX(AX459-AW459,0)/Inputs!$B$10)*DCF!F$6</f>
        <v>875.05389013132151</v>
      </c>
      <c r="CF459" s="15">
        <f ca="1">(AY459*DCF!G$10-DCF!G$5*MAX(AY459*DCF!G$10,0)-MAX(AY459-AX459,0)/Inputs!$B$10)*DCF!G$6</f>
        <v>1318.543445810602</v>
      </c>
      <c r="CG459" s="15">
        <f ca="1">(AZ459*DCF!H$10-DCF!H$5*MAX(AZ459*DCF!H$10,0)-MAX(AZ459-AY459,0)/Inputs!$B$10)*DCF!H$6</f>
        <v>1484.1291488660991</v>
      </c>
      <c r="CH459" s="15">
        <f ca="1">(BA459*DCF!I$10-DCF!I$5*MAX(BA459*DCF!I$10,0)-MAX(BA459-AZ459,0)/Inputs!$B$10)*DCF!I$6</f>
        <v>1729.8865708988044</v>
      </c>
      <c r="CI459" s="15">
        <f ca="1">(BB459*DCF!J$10-DCF!J$5*MAX(BB459*DCF!J$10,0)-MAX(BB459-BA459,0)/Inputs!$B$10)*DCF!J$6</f>
        <v>2231.3429732830887</v>
      </c>
      <c r="CJ459" s="15">
        <f ca="1">(BC459*DCF!K$10-DCF!K$5*MAX(BC459*DCF!K$10,0)-MAX(BC459-BB459,0)/Inputs!$B$10)*DCF!K$6</f>
        <v>2675.8787780995467</v>
      </c>
      <c r="CK459" s="15">
        <f ca="1">(BD459*DCF!L$10-DCF!L$5*MAX(BD459*DCF!L$10,0)-MAX(BD459-BC459,0)/Inputs!$B$10)*DCF!L$6</f>
        <v>3589.6774559119531</v>
      </c>
      <c r="CL459" s="15">
        <f ca="1">(BE459*DCF!M$10-DCF!M$5*MAX(BE459*DCF!M$10,0)-MAX(BE459-BD459,0)/Inputs!$B$10)*DCF!M$6</f>
        <v>4192.0070056598206</v>
      </c>
      <c r="CM459" s="15">
        <f ca="1">(BF459*DCF!C$28-DCF!C$5*MAX(BF459*DCF!C$28,0)-MAX(BF459-Inputs!$B$13,0)/Inputs!$B$17)*DCF!C$6</f>
        <v>3663.6698247492423</v>
      </c>
      <c r="CN459" s="15">
        <f ca="1">(BG459*DCF!D$28-DCF!D$5*MAX(BG459*DCF!D$28,0)-MAX(BG459-BF459,0)/Inputs!$B$17)*DCF!D$6</f>
        <v>4241.7513099411563</v>
      </c>
      <c r="CO459" s="15">
        <f ca="1">(BH459*DCF!E$28-DCF!E$5*MAX(BH459*DCF!E$28,0)-MAX(BH459-BG459,0)/Inputs!$B$17)*DCF!E$6</f>
        <v>4595.9021301965513</v>
      </c>
      <c r="CP459" s="15">
        <f ca="1">(BI459*DCF!F$28-DCF!F$5*MAX(BI459*DCF!F$28,0)-MAX(BI459-BH459,0)/Inputs!$B$17)*DCF!F$6</f>
        <v>5240.0313885205505</v>
      </c>
      <c r="CQ459" s="15">
        <f ca="1">(BJ459*DCF!G$28-DCF!G$5*MAX(BJ459*DCF!G$28,0)-MAX(BJ459-BI459,0)/Inputs!$B$17)*DCF!G$6</f>
        <v>6294.075080266467</v>
      </c>
      <c r="CR459" s="15">
        <f ca="1">(BK459*DCF!H$28-DCF!H$5*MAX(BK459*DCF!H$28,0)-MAX(BK459-BJ459,0)/Inputs!$B$17)*DCF!H$6</f>
        <v>7281.8859744469546</v>
      </c>
      <c r="CS459" s="15">
        <f ca="1">(BL459*DCF!I$28-DCF!I$5*MAX(BL459*DCF!I$28,0)-MAX(BL459-BK459,0)/Inputs!$B$17)*DCF!I$6</f>
        <v>9054.2992284955963</v>
      </c>
      <c r="CT459" s="15">
        <f ca="1">(BM459*DCF!J$28-DCF!J$5*MAX(BM459*DCF!J$28,0)-MAX(BM459-BL459,0)/Inputs!$B$17)*DCF!J$6</f>
        <v>11247.448731594875</v>
      </c>
      <c r="CU459" s="15">
        <f ca="1">(BN459*DCF!K$28-DCF!K$5*MAX(BN459*DCF!K$28,0)-MAX(BN459-BM459,0)/Inputs!$B$17)*DCF!K$6</f>
        <v>14294.347103063805</v>
      </c>
      <c r="CV459" s="15">
        <f ca="1">(BO459*DCF!L$28-DCF!L$5*MAX(BO459*DCF!L$28,0)-MAX(BO459-BN459,0)/Inputs!$B$17)*DCF!L$6</f>
        <v>18927.804219515452</v>
      </c>
      <c r="CW459" s="15">
        <f ca="1">(BP459*DCF!M$28-DCF!M$5*MAX(BP459*DCF!M$28,0)-MAX(BP459-BO459,0)/Inputs!$B$17)*DCF!M$6</f>
        <v>25632.639593327116</v>
      </c>
      <c r="CX459" s="15">
        <f ca="1">(BQ459*DCF!C$46-DCF!C$5*MAX(BQ459*DCF!C$46,0)-MAX(BQ459-Inputs!$B$20,0)/Inputs!$B$24)*DCF!C$6</f>
        <v>-716.68408678254036</v>
      </c>
      <c r="CY459" s="15">
        <f ca="1">(BR459*DCF!D$46-DCF!D$5*MAX(BR459*DCF!D$46,0)-MAX(BR459-BQ459,0)/Inputs!$B$24)*DCF!D$6</f>
        <v>-393.88767004734251</v>
      </c>
      <c r="CZ459" s="15">
        <f ca="1">(BS459*DCF!E$46-DCF!E$5*MAX(BS459*DCF!E$46,0)-MAX(BS459-BR459,0)/Inputs!$B$24)*DCF!E$6</f>
        <v>-1101.1660072796781</v>
      </c>
      <c r="DA459" s="15">
        <f ca="1">(BT459*DCF!F$46-DCF!F$5*MAX(BT459*DCF!F$46,0)-MAX(BT459-BS459,0)/Inputs!$B$24)*DCF!F$6</f>
        <v>-1500.6457151738962</v>
      </c>
      <c r="DB459" s="15">
        <f ca="1">(BU459*DCF!G$46-DCF!G$5*MAX(BU459*DCF!G$46,0)-MAX(BU459-BT459,0)/Inputs!$B$24)*DCF!G$6</f>
        <v>-195.75573834073538</v>
      </c>
      <c r="DC459" s="15">
        <f ca="1">(BV459*DCF!H$46-DCF!H$5*MAX(BV459*DCF!H$46,0)-MAX(BV459-BU459,0)/Inputs!$B$24)*DCF!H$6</f>
        <v>-774.41045514861833</v>
      </c>
      <c r="DD459" s="15">
        <f ca="1">(BW459*DCF!I$46-DCF!I$5*MAX(BW459*DCF!I$46,0)-MAX(BW459-BV459,0)/Inputs!$B$24)*DCF!I$6</f>
        <v>-1459.1940062319011</v>
      </c>
      <c r="DE459" s="15">
        <f ca="1">(BX459*DCF!J$46-DCF!J$5*MAX(BX459*DCF!J$46,0)-MAX(BX459-BW459,0)/Inputs!$B$24)*DCF!J$6</f>
        <v>-591.42838522417355</v>
      </c>
      <c r="DF459" s="15">
        <f ca="1">(BY459*DCF!K$46-DCF!K$5*MAX(BY459*DCF!K$46,0)-MAX(BY459-BX459,0)/Inputs!$B$24)*DCF!K$6</f>
        <v>-849.49518398788405</v>
      </c>
      <c r="DG459" s="15">
        <f ca="1">(BZ459*DCF!L$46-DCF!L$5*MAX(BZ459*DCF!L$46,0)-MAX(BZ459-BY459,0)/Inputs!$B$24)*DCF!L$6</f>
        <v>-1195.5387885384946</v>
      </c>
      <c r="DH459" s="15">
        <f ca="1">(CA459*DCF!M$46-DCF!M$5*MAX(CA459*DCF!M$46,0)-MAX(CA459-BZ459,0)/Inputs!$B$24)*DCF!M$6</f>
        <v>955.96898183155747</v>
      </c>
      <c r="DI459" s="15">
        <f ca="1">SUM(CB459:CL459)+BE459*DCF!M$10*(1+Inputs!$B$30)*(1-Inputs!$B$33)*(1-Inputs!$B$30/Inputs!$B$31)/(Inputs!$B$29-Inputs!$B$30)*DCF!M$6</f>
        <v>120338.2056673784</v>
      </c>
      <c r="DJ459" s="15">
        <f ca="1">SUM(CM459:CW459)+BP459*DCF!M$28*(1+Inputs!$B$30)*(1-Inputs!$B$33)*(1-Inputs!$B$30/Inputs!$B$31)/(Inputs!$B$29-Inputs!$B$30)*DCF!M$6</f>
        <v>728241.59693251841</v>
      </c>
      <c r="DK459" s="15">
        <f ca="1">SUM(CX459:DH459)+CA459*DCF!M$46*(1+Inputs!$B$30)*(1-Inputs!$B$33)*(1-Inputs!$B$30/Inputs!$B$31)/(Inputs!$B$29-Inputs!$B$30)*DCF!M$6</f>
        <v>108468.42486341721</v>
      </c>
      <c r="DM459" s="15">
        <f ca="1">DI459+DJ459+DK459+Inputs!$B$34+Inputs!$B$36-Inputs!$B$35</f>
        <v>1033899.2274633138</v>
      </c>
    </row>
    <row r="460" spans="1:117" x14ac:dyDescent="0.75">
      <c r="A460" s="11">
        <v>447</v>
      </c>
      <c r="C460" s="24">
        <f t="shared" ca="1" si="254"/>
        <v>0.77138311166826556</v>
      </c>
      <c r="D460" s="24">
        <f t="shared" ca="1" si="254"/>
        <v>0.80257770097531189</v>
      </c>
      <c r="E460" s="24">
        <f t="shared" ca="1" si="254"/>
        <v>0.96172857520143207</v>
      </c>
      <c r="F460" s="24">
        <f t="shared" ca="1" si="254"/>
        <v>-0.90149325584193152</v>
      </c>
      <c r="G460" s="24">
        <f t="shared" ca="1" si="254"/>
        <v>0.34907016696663212</v>
      </c>
      <c r="H460" s="24">
        <f t="shared" ca="1" si="254"/>
        <v>1.1945905369196002</v>
      </c>
      <c r="I460" s="24">
        <f t="shared" ca="1" si="254"/>
        <v>1.4377355020973779</v>
      </c>
      <c r="J460" s="24">
        <f t="shared" ca="1" si="254"/>
        <v>1.2389290225053127</v>
      </c>
      <c r="K460" s="24">
        <f t="shared" ca="1" si="254"/>
        <v>-1.2158236167647478</v>
      </c>
      <c r="L460" s="24">
        <f t="shared" ca="1" si="254"/>
        <v>-0.83110308000550714</v>
      </c>
      <c r="M460" s="24">
        <f t="shared" ca="1" si="254"/>
        <v>0.34993494846867851</v>
      </c>
      <c r="N460" s="24">
        <f ca="1">SQRT(Inputs!$B$38)*C460+SQRT(1-Inputs!$B$38)*_xlfn.NORM.S.INV(RAND())</f>
        <v>0.51697983302563466</v>
      </c>
      <c r="O460" s="24">
        <f ca="1">SQRT(Inputs!$B$38)*D460+SQRT(1-Inputs!$B$38)*_xlfn.NORM.S.INV(RAND())</f>
        <v>1.4919340286191893</v>
      </c>
      <c r="P460" s="24">
        <f ca="1">SQRT(Inputs!$B$38)*E460+SQRT(1-Inputs!$B$38)*_xlfn.NORM.S.INV(RAND())</f>
        <v>1.1782133704872133</v>
      </c>
      <c r="Q460" s="24">
        <f ca="1">SQRT(Inputs!$B$38)*F460+SQRT(1-Inputs!$B$38)*_xlfn.NORM.S.INV(RAND())</f>
        <v>0.8857085479338378</v>
      </c>
      <c r="R460" s="24">
        <f ca="1">SQRT(Inputs!$B$38)*G460+SQRT(1-Inputs!$B$38)*_xlfn.NORM.S.INV(RAND())</f>
        <v>-0.40933779859437858</v>
      </c>
      <c r="S460" s="24">
        <f ca="1">SQRT(Inputs!$B$38)*H460+SQRT(1-Inputs!$B$38)*_xlfn.NORM.S.INV(RAND())</f>
        <v>0.34674569897906982</v>
      </c>
      <c r="T460" s="24">
        <f ca="1">SQRT(Inputs!$B$38)*I460+SQRT(1-Inputs!$B$38)*_xlfn.NORM.S.INV(RAND())</f>
        <v>1.0066426118116343</v>
      </c>
      <c r="U460" s="24">
        <f ca="1">SQRT(Inputs!$B$38)*J460+SQRT(1-Inputs!$B$38)*_xlfn.NORM.S.INV(RAND())</f>
        <v>-0.5205548929818411</v>
      </c>
      <c r="V460" s="24">
        <f ca="1">SQRT(Inputs!$B$38)*K460+SQRT(1-Inputs!$B$38)*_xlfn.NORM.S.INV(RAND())</f>
        <v>-0.83066160568265357</v>
      </c>
      <c r="W460" s="24">
        <f ca="1">SQRT(Inputs!$B$38)*L460+SQRT(1-Inputs!$B$38)*_xlfn.NORM.S.INV(RAND())</f>
        <v>-0.87729394360821344</v>
      </c>
      <c r="X460" s="24">
        <f ca="1">SQRT(Inputs!$B$38)*M460+SQRT(1-Inputs!$B$38)*_xlfn.NORM.S.INV(RAND())</f>
        <v>0.45399658501302886</v>
      </c>
      <c r="Y460" s="24">
        <f ca="1">SQRT(Inputs!$B$38)*C460+SQRT(1-Inputs!$B$38)*_xlfn.NORM.S.INV(RAND())</f>
        <v>0.39832858293180295</v>
      </c>
      <c r="Z460" s="24">
        <f ca="1">SQRT(Inputs!$B$38)*D460+SQRT(1-Inputs!$B$38)*_xlfn.NORM.S.INV(RAND())</f>
        <v>-0.43261107344514771</v>
      </c>
      <c r="AA460" s="24">
        <f ca="1">SQRT(Inputs!$B$38)*E460+SQRT(1-Inputs!$B$38)*_xlfn.NORM.S.INV(RAND())</f>
        <v>0.44698054944130505</v>
      </c>
      <c r="AB460" s="24">
        <f ca="1">SQRT(Inputs!$B$38)*F460+SQRT(1-Inputs!$B$38)*_xlfn.NORM.S.INV(RAND())</f>
        <v>-0.53614231991916095</v>
      </c>
      <c r="AC460" s="24">
        <f ca="1">SQRT(Inputs!$B$38)*G460+SQRT(1-Inputs!$B$38)*_xlfn.NORM.S.INV(RAND())</f>
        <v>1.4822220353417765</v>
      </c>
      <c r="AD460" s="24">
        <f ca="1">SQRT(Inputs!$B$38)*H460+SQRT(1-Inputs!$B$38)*_xlfn.NORM.S.INV(RAND())</f>
        <v>0.74237578395490056</v>
      </c>
      <c r="AE460" s="24">
        <f ca="1">SQRT(Inputs!$B$38)*I460+SQRT(1-Inputs!$B$38)*_xlfn.NORM.S.INV(RAND())</f>
        <v>1.0076931027495857</v>
      </c>
      <c r="AF460" s="24">
        <f ca="1">SQRT(Inputs!$B$38)*J460+SQRT(1-Inputs!$B$38)*_xlfn.NORM.S.INV(RAND())</f>
        <v>0.94196309409366719</v>
      </c>
      <c r="AG460" s="24">
        <f ca="1">SQRT(Inputs!$B$38)*K460+SQRT(1-Inputs!$B$38)*_xlfn.NORM.S.INV(RAND())</f>
        <v>-0.88344111994758767</v>
      </c>
      <c r="AH460" s="24">
        <f ca="1">SQRT(Inputs!$B$38)*L460+SQRT(1-Inputs!$B$38)*_xlfn.NORM.S.INV(RAND())</f>
        <v>4.8698981618992776E-2</v>
      </c>
      <c r="AI460" s="24">
        <f ca="1">SQRT(Inputs!$B$38)*M460+SQRT(1-Inputs!$B$38)*_xlfn.NORM.S.INV(RAND())</f>
        <v>0.18305194759994056</v>
      </c>
      <c r="AJ460" s="24">
        <f ca="1">SQRT(Inputs!$B$38)*C460+SQRT(1-Inputs!$B$38)*_xlfn.NORM.S.INV(RAND())</f>
        <v>0.96241671839154352</v>
      </c>
      <c r="AK460" s="24">
        <f ca="1">SQRT(Inputs!$B$38)*D460+SQRT(1-Inputs!$B$38)*_xlfn.NORM.S.INV(RAND())</f>
        <v>0.17421871673811251</v>
      </c>
      <c r="AL460" s="24">
        <f ca="1">SQRT(Inputs!$B$38)*E460+SQRT(1-Inputs!$B$38)*_xlfn.NORM.S.INV(RAND())</f>
        <v>1.4000712157351671</v>
      </c>
      <c r="AM460" s="24">
        <f ca="1">SQRT(Inputs!$B$38)*F460+SQRT(1-Inputs!$B$38)*_xlfn.NORM.S.INV(RAND())</f>
        <v>-3.1439546529147377E-2</v>
      </c>
      <c r="AN460" s="24">
        <f ca="1">SQRT(Inputs!$B$38)*G460+SQRT(1-Inputs!$B$38)*_xlfn.NORM.S.INV(RAND())</f>
        <v>-0.28885881022496851</v>
      </c>
      <c r="AO460" s="24">
        <f ca="1">SQRT(Inputs!$B$38)*H460+SQRT(1-Inputs!$B$38)*_xlfn.NORM.S.INV(RAND())</f>
        <v>3.3443262694136111E-2</v>
      </c>
      <c r="AP460" s="24">
        <f ca="1">SQRT(Inputs!$B$38)*I460+SQRT(1-Inputs!$B$38)*_xlfn.NORM.S.INV(RAND())</f>
        <v>-0.8150792185581619</v>
      </c>
      <c r="AQ460" s="24">
        <f ca="1">SQRT(Inputs!$B$38)*J460+SQRT(1-Inputs!$B$38)*_xlfn.NORM.S.INV(RAND())</f>
        <v>1.4537603894251059</v>
      </c>
      <c r="AR460" s="24">
        <f ca="1">SQRT(Inputs!$B$38)*K460+SQRT(1-Inputs!$B$38)*_xlfn.NORM.S.INV(RAND())</f>
        <v>-0.86191557491614623</v>
      </c>
      <c r="AS460" s="24">
        <f ca="1">SQRT(Inputs!$B$38)*L460+SQRT(1-Inputs!$B$38)*_xlfn.NORM.S.INV(RAND())</f>
        <v>-8.5321910982306126E-2</v>
      </c>
      <c r="AT460" s="24">
        <f ca="1">SQRT(Inputs!$B$38)*M460+SQRT(1-Inputs!$B$38)*_xlfn.NORM.S.INV(RAND())</f>
        <v>0.31073170644481329</v>
      </c>
      <c r="AU460" s="15">
        <f ca="1">Inputs!$B$6*EXP($B$8-0.5*C$5^2+C$5*N460)</f>
        <v>5395.3757960930179</v>
      </c>
      <c r="AV460" s="15">
        <f t="shared" ca="1" si="219"/>
        <v>8178.3235570965708</v>
      </c>
      <c r="AW460" s="15">
        <f t="shared" ca="1" si="220"/>
        <v>11689.62386060403</v>
      </c>
      <c r="AX460" s="15">
        <f t="shared" ca="1" si="221"/>
        <v>15941.78589759846</v>
      </c>
      <c r="AY460" s="15">
        <f t="shared" ca="1" si="222"/>
        <v>18573.026889984347</v>
      </c>
      <c r="AZ460" s="15">
        <f t="shared" ca="1" si="223"/>
        <v>23599.434273433897</v>
      </c>
      <c r="BA460" s="15">
        <f t="shared" ca="1" si="224"/>
        <v>32088.346006195665</v>
      </c>
      <c r="BB460" s="15">
        <f t="shared" ca="1" si="225"/>
        <v>37289.500604113477</v>
      </c>
      <c r="BC460" s="15">
        <f t="shared" ca="1" si="226"/>
        <v>42151.117931247049</v>
      </c>
      <c r="BD460" s="15">
        <f t="shared" ca="1" si="227"/>
        <v>47570.966871076853</v>
      </c>
      <c r="BE460" s="15">
        <f t="shared" ca="1" si="228"/>
        <v>60753.036403103739</v>
      </c>
      <c r="BF460" s="15">
        <f ca="1">Inputs!$B$13*EXP($B$9-0.5*C$6^2+C$6*Y460)</f>
        <v>14967.507333180052</v>
      </c>
      <c r="BG460" s="15">
        <f t="shared" ca="1" si="229"/>
        <v>16871.666627849088</v>
      </c>
      <c r="BH460" s="15">
        <f t="shared" ca="1" si="230"/>
        <v>22200.372055333763</v>
      </c>
      <c r="BI460" s="15">
        <f t="shared" ca="1" si="231"/>
        <v>25023.950153965641</v>
      </c>
      <c r="BJ460" s="15">
        <f t="shared" ca="1" si="232"/>
        <v>37985.053828084121</v>
      </c>
      <c r="BK460" s="15">
        <f t="shared" ca="1" si="233"/>
        <v>51577.59780015966</v>
      </c>
      <c r="BL460" s="15">
        <f t="shared" ca="1" si="234"/>
        <v>72195.065609423647</v>
      </c>
      <c r="BM460" s="15">
        <f t="shared" ca="1" si="235"/>
        <v>99759.862544060801</v>
      </c>
      <c r="BN460" s="15">
        <f t="shared" ca="1" si="236"/>
        <v>110366.90833628</v>
      </c>
      <c r="BO460" s="15">
        <f t="shared" ca="1" si="237"/>
        <v>136565.98471426227</v>
      </c>
      <c r="BP460" s="15">
        <f t="shared" ca="1" si="238"/>
        <v>171609.51978725559</v>
      </c>
      <c r="BQ460" s="15">
        <f ca="1">Inputs!$B$20*EXP($B$10-0.5*C$7^2+C$7*AJ460)</f>
        <v>6034.6988674091808</v>
      </c>
      <c r="BR460" s="15">
        <f t="shared" ca="1" si="239"/>
        <v>8654.1230123298592</v>
      </c>
      <c r="BS460" s="15">
        <f t="shared" ca="1" si="240"/>
        <v>17716.699637355188</v>
      </c>
      <c r="BT460" s="15">
        <f t="shared" ca="1" si="241"/>
        <v>24226.837794826653</v>
      </c>
      <c r="BU460" s="15">
        <f t="shared" ca="1" si="242"/>
        <v>31308.86349615041</v>
      </c>
      <c r="BV460" s="15">
        <f t="shared" ca="1" si="243"/>
        <v>43889.112669040602</v>
      </c>
      <c r="BW460" s="15">
        <f t="shared" ca="1" si="244"/>
        <v>51540.491330394376</v>
      </c>
      <c r="BX460" s="15">
        <f t="shared" ca="1" si="245"/>
        <v>96478.88719144903</v>
      </c>
      <c r="BY460" s="15">
        <f t="shared" ca="1" si="246"/>
        <v>114631.87612390351</v>
      </c>
      <c r="BZ460" s="15">
        <f t="shared" ca="1" si="247"/>
        <v>158341.402531845</v>
      </c>
      <c r="CA460" s="15">
        <f t="shared" ca="1" si="248"/>
        <v>235048.5320276269</v>
      </c>
      <c r="CB460" s="15">
        <f ca="1">(AU460*DCF!C$10-DCF!C$5*MAX(AU460*DCF!C$10,0)-MAX(AU460-Inputs!$B$6,0)/Inputs!$B$10)*DCF!C$6</f>
        <v>1039.9859640279553</v>
      </c>
      <c r="CC460" s="15">
        <f ca="1">(AV460*DCF!D$10-DCF!D$5*MAX(AV460*DCF!D$10,0)-MAX(AV460-AU460,0)/Inputs!$B$10)*DCF!D$6</f>
        <v>1314.8619841152104</v>
      </c>
      <c r="CD460" s="15">
        <f ca="1">(AW460*DCF!E$10-DCF!E$5*MAX(AW460*DCF!E$10,0)-MAX(AW460-AV460,0)/Inputs!$B$10)*DCF!E$6</f>
        <v>1908.0578290776632</v>
      </c>
      <c r="CE460" s="15">
        <f ca="1">(AX460*DCF!F$10-DCF!F$5*MAX(AX460*DCF!F$10,0)-MAX(AX460-AW460,0)/Inputs!$B$10)*DCF!F$6</f>
        <v>2595.2969588513615</v>
      </c>
      <c r="CF460" s="15">
        <f ca="1">(AY460*DCF!G$10-DCF!G$5*MAX(AY460*DCF!G$10,0)-MAX(AY460-AX460,0)/Inputs!$B$10)*DCF!G$6</f>
        <v>3321.0136560681431</v>
      </c>
      <c r="CG460" s="15">
        <f ca="1">(AZ460*DCF!H$10-DCF!H$5*MAX(AZ460*DCF!H$10,0)-MAX(AZ460-AY460,0)/Inputs!$B$10)*DCF!H$6</f>
        <v>3689.3183504363774</v>
      </c>
      <c r="CH460" s="15">
        <f ca="1">(BA460*DCF!I$10-DCF!I$5*MAX(BA460*DCF!I$10,0)-MAX(BA460-AZ460,0)/Inputs!$B$10)*DCF!I$6</f>
        <v>4468.8912801489287</v>
      </c>
      <c r="CI460" s="15">
        <f ca="1">(BB460*DCF!J$10-DCF!J$5*MAX(BB460*DCF!J$10,0)-MAX(BB460-BA460,0)/Inputs!$B$10)*DCF!J$6</f>
        <v>5610.8155562359243</v>
      </c>
      <c r="CJ460" s="15">
        <f ca="1">(BC460*DCF!K$10-DCF!K$5*MAX(BC460*DCF!K$10,0)-MAX(BC460-BB460,0)/Inputs!$B$10)*DCF!K$6</f>
        <v>6105.1006176987612</v>
      </c>
      <c r="CK460" s="15">
        <f ca="1">(BD460*DCF!L$10-DCF!L$5*MAX(BD460*DCF!L$10,0)-MAX(BD460-BC460,0)/Inputs!$B$10)*DCF!L$6</f>
        <v>6473.7321891867332</v>
      </c>
      <c r="CL460" s="15">
        <f ca="1">(BE460*DCF!M$10-DCF!M$5*MAX(BE460*DCF!M$10,0)-MAX(BE460-BD460,0)/Inputs!$B$10)*DCF!M$6</f>
        <v>6998.3001642887912</v>
      </c>
      <c r="CM460" s="15">
        <f ca="1">(BF460*DCF!C$28-DCF!C$5*MAX(BF460*DCF!C$28,0)-MAX(BF460-Inputs!$B$13,0)/Inputs!$B$17)*DCF!C$6</f>
        <v>3741.0780739043448</v>
      </c>
      <c r="CN460" s="15">
        <f ca="1">(BG460*DCF!D$28-DCF!D$5*MAX(BG460*DCF!D$28,0)-MAX(BG460-BF460,0)/Inputs!$B$17)*DCF!D$6</f>
        <v>4562.8504642823718</v>
      </c>
      <c r="CO460" s="15">
        <f ca="1">(BH460*DCF!E$28-DCF!E$5*MAX(BH460*DCF!E$28,0)-MAX(BH460-BG460,0)/Inputs!$B$17)*DCF!E$6</f>
        <v>5237.3261844527551</v>
      </c>
      <c r="CP460" s="15">
        <f ca="1">(BI460*DCF!F$28-DCF!F$5*MAX(BI460*DCF!F$28,0)-MAX(BI460-BH460,0)/Inputs!$B$17)*DCF!F$6</f>
        <v>6279.2662914597013</v>
      </c>
      <c r="CQ460" s="15">
        <f ca="1">(BJ460*DCF!G$28-DCF!G$5*MAX(BJ460*DCF!G$28,0)-MAX(BJ460-BI460,0)/Inputs!$B$17)*DCF!G$6</f>
        <v>7675.580809552891</v>
      </c>
      <c r="CR460" s="15">
        <f ca="1">(BK460*DCF!H$28-DCF!H$5*MAX(BK460*DCF!H$28,0)-MAX(BK460-BJ460,0)/Inputs!$B$17)*DCF!H$6</f>
        <v>10643.809099384611</v>
      </c>
      <c r="CS460" s="15">
        <f ca="1">(BL460*DCF!I$28-DCF!I$5*MAX(BL460*DCF!I$28,0)-MAX(BL460-BK460,0)/Inputs!$B$17)*DCF!I$6</f>
        <v>14017.650236504462</v>
      </c>
      <c r="CT460" s="15">
        <f ca="1">(BM460*DCF!J$28-DCF!J$5*MAX(BM460*DCF!J$28,0)-MAX(BM460-BL460,0)/Inputs!$B$17)*DCF!J$6</f>
        <v>18599.86415309432</v>
      </c>
      <c r="CU460" s="15">
        <f ca="1">(BN460*DCF!K$28-DCF!K$5*MAX(BN460*DCF!K$28,0)-MAX(BN460-BM460,0)/Inputs!$B$17)*DCF!K$6</f>
        <v>22008.418694100779</v>
      </c>
      <c r="CV460" s="15">
        <f ca="1">(BO460*DCF!L$28-DCF!L$5*MAX(BO460*DCF!L$28,0)-MAX(BO460-BN460,0)/Inputs!$B$17)*DCF!L$6</f>
        <v>24283.311274496824</v>
      </c>
      <c r="CW460" s="15">
        <f ca="1">(BP460*DCF!M$28-DCF!M$5*MAX(BP460*DCF!M$28,0)-MAX(BP460-BO460,0)/Inputs!$B$17)*DCF!M$6</f>
        <v>28625.396349615905</v>
      </c>
      <c r="CX460" s="15">
        <f ca="1">(BQ460*DCF!C$46-DCF!C$5*MAX(BQ460*DCF!C$46,0)-MAX(BQ460-Inputs!$B$20,0)/Inputs!$B$24)*DCF!C$6</f>
        <v>-2702.5627256876542</v>
      </c>
      <c r="CY460" s="15">
        <f ca="1">(BR460*DCF!D$46-DCF!D$5*MAX(BR460*DCF!D$46,0)-MAX(BR460-BQ460,0)/Inputs!$B$24)*DCF!D$6</f>
        <v>-2594.7435208903444</v>
      </c>
      <c r="CZ460" s="15">
        <f ca="1">(BS460*DCF!E$46-DCF!E$5*MAX(BS460*DCF!E$46,0)-MAX(BS460-BR460,0)/Inputs!$B$24)*DCF!E$6</f>
        <v>-5667.2487960022863</v>
      </c>
      <c r="DA460" s="15">
        <f ca="1">(BT460*DCF!F$46-DCF!F$5*MAX(BT460*DCF!F$46,0)-MAX(BT460-BS460,0)/Inputs!$B$24)*DCF!F$6</f>
        <v>-4134.8986062739659</v>
      </c>
      <c r="DB460" s="15">
        <f ca="1">(BU460*DCF!G$46-DCF!G$5*MAX(BU460*DCF!G$46,0)-MAX(BU460-BT460,0)/Inputs!$B$24)*DCF!G$6</f>
        <v>-3435.4218314319</v>
      </c>
      <c r="DC460" s="15">
        <f ca="1">(BV460*DCF!H$46-DCF!H$5*MAX(BV460*DCF!H$46,0)-MAX(BV460-BU460,0)/Inputs!$B$24)*DCF!H$6</f>
        <v>-3909.2353500100876</v>
      </c>
      <c r="DD460" s="15">
        <f ca="1">(BW460*DCF!I$46-DCF!I$5*MAX(BW460*DCF!I$46,0)-MAX(BW460-BV460,0)/Inputs!$B$24)*DCF!I$6</f>
        <v>-1006.0671929938361</v>
      </c>
      <c r="DE460" s="15">
        <f ca="1">(BX460*DCF!J$46-DCF!J$5*MAX(BX460*DCF!J$46,0)-MAX(BX460-BW460,0)/Inputs!$B$24)*DCF!J$6</f>
        <v>-7869.905949696582</v>
      </c>
      <c r="DF460" s="15">
        <f ca="1">(BY460*DCF!K$46-DCF!K$5*MAX(BY460*DCF!K$46,0)-MAX(BY460-BX460,0)/Inputs!$B$24)*DCF!K$6</f>
        <v>2101.1561965975502</v>
      </c>
      <c r="DG460" s="15">
        <f ca="1">(BZ460*DCF!L$46-DCF!L$5*MAX(BZ460*DCF!L$46,0)-MAX(BZ460-BY460,0)/Inputs!$B$24)*DCF!L$6</f>
        <v>1053.7983907272667</v>
      </c>
      <c r="DH460" s="15">
        <f ca="1">(CA460*DCF!M$46-DCF!M$5*MAX(CA460*DCF!M$46,0)-MAX(CA460-BZ460,0)/Inputs!$B$24)*DCF!M$6</f>
        <v>2390.781324027776</v>
      </c>
      <c r="DI460" s="15">
        <f ca="1">SUM(CB460:CL460)+BE460*DCF!M$10*(1+Inputs!$B$30)*(1-Inputs!$B$33)*(1-Inputs!$B$30/Inputs!$B$31)/(Inputs!$B$29-Inputs!$B$30)*DCF!M$6</f>
        <v>212601.87823571061</v>
      </c>
      <c r="DJ460" s="15">
        <f ca="1">SUM(CM460:CW460)+BP460*DCF!M$28*(1+Inputs!$B$30)*(1-Inputs!$B$33)*(1-Inputs!$B$30/Inputs!$B$31)/(Inputs!$B$29-Inputs!$B$30)*DCF!M$6</f>
        <v>782463.30212271865</v>
      </c>
      <c r="DK460" s="15">
        <f ca="1">SUM(CX460:DH460)+CA460*DCF!M$46*(1+Inputs!$B$30)*(1-Inputs!$B$33)*(1-Inputs!$B$30/Inputs!$B$31)/(Inputs!$B$29-Inputs!$B$30)*DCF!M$6</f>
        <v>337638.52573166951</v>
      </c>
      <c r="DM460" s="15">
        <f ca="1">DI460+DJ460+DK460+Inputs!$B$34+Inputs!$B$36-Inputs!$B$35</f>
        <v>1409554.7060900987</v>
      </c>
    </row>
    <row r="461" spans="1:117" x14ac:dyDescent="0.75">
      <c r="A461" s="11">
        <v>448</v>
      </c>
      <c r="C461" s="24">
        <f t="shared" ca="1" si="254"/>
        <v>-9.4335018035675094E-2</v>
      </c>
      <c r="D461" s="24">
        <f t="shared" ca="1" si="254"/>
        <v>1.2710866214674787</v>
      </c>
      <c r="E461" s="24">
        <f t="shared" ca="1" si="254"/>
        <v>-1.4486667863022729</v>
      </c>
      <c r="F461" s="24">
        <f t="shared" ca="1" si="254"/>
        <v>0.57253756527989319</v>
      </c>
      <c r="G461" s="24">
        <f t="shared" ca="1" si="254"/>
        <v>0.36757501237569529</v>
      </c>
      <c r="H461" s="24">
        <f t="shared" ca="1" si="254"/>
        <v>2.0551218240440923</v>
      </c>
      <c r="I461" s="24">
        <f t="shared" ca="1" si="254"/>
        <v>0.51352498110412859</v>
      </c>
      <c r="J461" s="24">
        <f t="shared" ca="1" si="254"/>
        <v>-1.2788060758909456</v>
      </c>
      <c r="K461" s="24">
        <f t="shared" ca="1" si="254"/>
        <v>-0.10089768500820263</v>
      </c>
      <c r="L461" s="24">
        <f t="shared" ca="1" si="254"/>
        <v>-1.4247085782527606</v>
      </c>
      <c r="M461" s="24">
        <f t="shared" ca="1" si="254"/>
        <v>-0.47873541747387094</v>
      </c>
      <c r="N461" s="24">
        <f ca="1">SQRT(Inputs!$B$38)*C461+SQRT(1-Inputs!$B$38)*_xlfn.NORM.S.INV(RAND())</f>
        <v>8.2613843988405683E-3</v>
      </c>
      <c r="O461" s="24">
        <f ca="1">SQRT(Inputs!$B$38)*D461+SQRT(1-Inputs!$B$38)*_xlfn.NORM.S.INV(RAND())</f>
        <v>0.78080281207394242</v>
      </c>
      <c r="P461" s="24">
        <f ca="1">SQRT(Inputs!$B$38)*E461+SQRT(1-Inputs!$B$38)*_xlfn.NORM.S.INV(RAND())</f>
        <v>-1.8808982888280483</v>
      </c>
      <c r="Q461" s="24">
        <f ca="1">SQRT(Inputs!$B$38)*F461+SQRT(1-Inputs!$B$38)*_xlfn.NORM.S.INV(RAND())</f>
        <v>-0.64196539071124192</v>
      </c>
      <c r="R461" s="24">
        <f ca="1">SQRT(Inputs!$B$38)*G461+SQRT(1-Inputs!$B$38)*_xlfn.NORM.S.INV(RAND())</f>
        <v>0.64054492954059927</v>
      </c>
      <c r="S461" s="24">
        <f ca="1">SQRT(Inputs!$B$38)*H461+SQRT(1-Inputs!$B$38)*_xlfn.NORM.S.INV(RAND())</f>
        <v>2.0751096344505529</v>
      </c>
      <c r="T461" s="24">
        <f ca="1">SQRT(Inputs!$B$38)*I461+SQRT(1-Inputs!$B$38)*_xlfn.NORM.S.INV(RAND())</f>
        <v>0.16760457926635286</v>
      </c>
      <c r="U461" s="24">
        <f ca="1">SQRT(Inputs!$B$38)*J461+SQRT(1-Inputs!$B$38)*_xlfn.NORM.S.INV(RAND())</f>
        <v>0.16876174195593141</v>
      </c>
      <c r="V461" s="24">
        <f ca="1">SQRT(Inputs!$B$38)*K461+SQRT(1-Inputs!$B$38)*_xlfn.NORM.S.INV(RAND())</f>
        <v>-0.33832730027302327</v>
      </c>
      <c r="W461" s="24">
        <f ca="1">SQRT(Inputs!$B$38)*L461+SQRT(1-Inputs!$B$38)*_xlfn.NORM.S.INV(RAND())</f>
        <v>-0.3316115507364969</v>
      </c>
      <c r="X461" s="24">
        <f ca="1">SQRT(Inputs!$B$38)*M461+SQRT(1-Inputs!$B$38)*_xlfn.NORM.S.INV(RAND())</f>
        <v>1.46614487688006</v>
      </c>
      <c r="Y461" s="24">
        <f ca="1">SQRT(Inputs!$B$38)*C461+SQRT(1-Inputs!$B$38)*_xlfn.NORM.S.INV(RAND())</f>
        <v>-0.74979816621687478</v>
      </c>
      <c r="Z461" s="24">
        <f ca="1">SQRT(Inputs!$B$38)*D461+SQRT(1-Inputs!$B$38)*_xlfn.NORM.S.INV(RAND())</f>
        <v>0.56036537475612458</v>
      </c>
      <c r="AA461" s="24">
        <f ca="1">SQRT(Inputs!$B$38)*E461+SQRT(1-Inputs!$B$38)*_xlfn.NORM.S.INV(RAND())</f>
        <v>-7.5293612194291093E-2</v>
      </c>
      <c r="AB461" s="24">
        <f ca="1">SQRT(Inputs!$B$38)*F461+SQRT(1-Inputs!$B$38)*_xlfn.NORM.S.INV(RAND())</f>
        <v>-0.41075008822205011</v>
      </c>
      <c r="AC461" s="24">
        <f ca="1">SQRT(Inputs!$B$38)*G461+SQRT(1-Inputs!$B$38)*_xlfn.NORM.S.INV(RAND())</f>
        <v>0.51789680161939466</v>
      </c>
      <c r="AD461" s="24">
        <f ca="1">SQRT(Inputs!$B$38)*H461+SQRT(1-Inputs!$B$38)*_xlfn.NORM.S.INV(RAND())</f>
        <v>0.40558074204753147</v>
      </c>
      <c r="AE461" s="24">
        <f ca="1">SQRT(Inputs!$B$38)*I461+SQRT(1-Inputs!$B$38)*_xlfn.NORM.S.INV(RAND())</f>
        <v>1.7880313000764452</v>
      </c>
      <c r="AF461" s="24">
        <f ca="1">SQRT(Inputs!$B$38)*J461+SQRT(1-Inputs!$B$38)*_xlfn.NORM.S.INV(RAND())</f>
        <v>-0.76131715308043135</v>
      </c>
      <c r="AG461" s="24">
        <f ca="1">SQRT(Inputs!$B$38)*K461+SQRT(1-Inputs!$B$38)*_xlfn.NORM.S.INV(RAND())</f>
        <v>-0.38835274019357002</v>
      </c>
      <c r="AH461" s="24">
        <f ca="1">SQRT(Inputs!$B$38)*L461+SQRT(1-Inputs!$B$38)*_xlfn.NORM.S.INV(RAND())</f>
        <v>-2.9165069081266473</v>
      </c>
      <c r="AI461" s="24">
        <f ca="1">SQRT(Inputs!$B$38)*M461+SQRT(1-Inputs!$B$38)*_xlfn.NORM.S.INV(RAND())</f>
        <v>0.78135974048350709</v>
      </c>
      <c r="AJ461" s="24">
        <f ca="1">SQRT(Inputs!$B$38)*C461+SQRT(1-Inputs!$B$38)*_xlfn.NORM.S.INV(RAND())</f>
        <v>-0.38107641284405502</v>
      </c>
      <c r="AK461" s="24">
        <f ca="1">SQRT(Inputs!$B$38)*D461+SQRT(1-Inputs!$B$38)*_xlfn.NORM.S.INV(RAND())</f>
        <v>0.19331165784898752</v>
      </c>
      <c r="AL461" s="24">
        <f ca="1">SQRT(Inputs!$B$38)*E461+SQRT(1-Inputs!$B$38)*_xlfn.NORM.S.INV(RAND())</f>
        <v>-2.2485644617530842</v>
      </c>
      <c r="AM461" s="24">
        <f ca="1">SQRT(Inputs!$B$38)*F461+SQRT(1-Inputs!$B$38)*_xlfn.NORM.S.INV(RAND())</f>
        <v>8.4854013933800293E-2</v>
      </c>
      <c r="AN461" s="24">
        <f ca="1">SQRT(Inputs!$B$38)*G461+SQRT(1-Inputs!$B$38)*_xlfn.NORM.S.INV(RAND())</f>
        <v>0.99547937867636282</v>
      </c>
      <c r="AO461" s="24">
        <f ca="1">SQRT(Inputs!$B$38)*H461+SQRT(1-Inputs!$B$38)*_xlfn.NORM.S.INV(RAND())</f>
        <v>0.8177632737298508</v>
      </c>
      <c r="AP461" s="24">
        <f ca="1">SQRT(Inputs!$B$38)*I461+SQRT(1-Inputs!$B$38)*_xlfn.NORM.S.INV(RAND())</f>
        <v>0.66997627568722928</v>
      </c>
      <c r="AQ461" s="24">
        <f ca="1">SQRT(Inputs!$B$38)*J461+SQRT(1-Inputs!$B$38)*_xlfn.NORM.S.INV(RAND())</f>
        <v>-1.1933261438360243</v>
      </c>
      <c r="AR461" s="24">
        <f ca="1">SQRT(Inputs!$B$38)*K461+SQRT(1-Inputs!$B$38)*_xlfn.NORM.S.INV(RAND())</f>
        <v>-1.8028598588565348</v>
      </c>
      <c r="AS461" s="24">
        <f ca="1">SQRT(Inputs!$B$38)*L461+SQRT(1-Inputs!$B$38)*_xlfn.NORM.S.INV(RAND())</f>
        <v>-1.6243064587877127</v>
      </c>
      <c r="AT461" s="24">
        <f ca="1">SQRT(Inputs!$B$38)*M461+SQRT(1-Inputs!$B$38)*_xlfn.NORM.S.INV(RAND())</f>
        <v>0.10599200656850738</v>
      </c>
      <c r="AU461" s="15">
        <f ca="1">Inputs!$B$6*EXP($B$8-0.5*C$5^2+C$5*N461)</f>
        <v>4968.879852447265</v>
      </c>
      <c r="AV461" s="15">
        <f t="shared" ca="1" si="219"/>
        <v>6784.091034774814</v>
      </c>
      <c r="AW461" s="15">
        <f t="shared" ca="1" si="220"/>
        <v>6418.4598523231198</v>
      </c>
      <c r="AX461" s="15">
        <f t="shared" ca="1" si="221"/>
        <v>7232.346743258011</v>
      </c>
      <c r="AY461" s="15">
        <f t="shared" ca="1" si="222"/>
        <v>9525.2280995929086</v>
      </c>
      <c r="AZ461" s="15">
        <f t="shared" ca="1" si="223"/>
        <v>14640.3685683124</v>
      </c>
      <c r="BA461" s="15">
        <f t="shared" ca="1" si="224"/>
        <v>18233.113956812591</v>
      </c>
      <c r="BB461" s="15">
        <f t="shared" ca="1" si="225"/>
        <v>22703.535769605907</v>
      </c>
      <c r="BC461" s="15">
        <f t="shared" ca="1" si="226"/>
        <v>26912.612793469965</v>
      </c>
      <c r="BD461" s="15">
        <f t="shared" ca="1" si="227"/>
        <v>31963.546514588659</v>
      </c>
      <c r="BE461" s="15">
        <f t="shared" ca="1" si="228"/>
        <v>44762.793654329878</v>
      </c>
      <c r="BF461" s="15">
        <f ca="1">Inputs!$B$13*EXP($B$9-0.5*C$6^2+C$6*Y461)</f>
        <v>11920.602402556304</v>
      </c>
      <c r="BG461" s="15">
        <f t="shared" ca="1" si="229"/>
        <v>16073.8430390873</v>
      </c>
      <c r="BH461" s="15">
        <f t="shared" ca="1" si="230"/>
        <v>19395.549375844232</v>
      </c>
      <c r="BI461" s="15">
        <f t="shared" ca="1" si="231"/>
        <v>22288.442200532798</v>
      </c>
      <c r="BJ461" s="15">
        <f t="shared" ca="1" si="232"/>
        <v>29442.066117056456</v>
      </c>
      <c r="BK461" s="15">
        <f t="shared" ca="1" si="233"/>
        <v>38185.91562700754</v>
      </c>
      <c r="BL461" s="15">
        <f t="shared" ca="1" si="234"/>
        <v>59138.155384388367</v>
      </c>
      <c r="BM461" s="15">
        <f t="shared" ca="1" si="235"/>
        <v>66133.54850181815</v>
      </c>
      <c r="BN461" s="15">
        <f t="shared" ca="1" si="236"/>
        <v>77637.451006720934</v>
      </c>
      <c r="BO461" s="15">
        <f t="shared" ca="1" si="237"/>
        <v>68058.746894595766</v>
      </c>
      <c r="BP461" s="15">
        <f t="shared" ca="1" si="238"/>
        <v>91521.244293154057</v>
      </c>
      <c r="BQ461" s="15">
        <f ca="1">Inputs!$B$20*EXP($B$10-0.5*C$7^2+C$7*AJ461)</f>
        <v>3747.2123872512198</v>
      </c>
      <c r="BR461" s="15">
        <f t="shared" ca="1" si="239"/>
        <v>5406.4118953294246</v>
      </c>
      <c r="BS461" s="15">
        <f t="shared" ca="1" si="240"/>
        <v>3881.2554759616137</v>
      </c>
      <c r="BT461" s="15">
        <f t="shared" ca="1" si="241"/>
        <v>5471.8653299043235</v>
      </c>
      <c r="BU461" s="15">
        <f t="shared" ca="1" si="242"/>
        <v>9648.7745647458141</v>
      </c>
      <c r="BV461" s="15">
        <f t="shared" ca="1" si="243"/>
        <v>16140.02372557717</v>
      </c>
      <c r="BW461" s="15">
        <f t="shared" ca="1" si="244"/>
        <v>25953.707046409545</v>
      </c>
      <c r="BX461" s="15">
        <f t="shared" ca="1" si="245"/>
        <v>28576.895595440674</v>
      </c>
      <c r="BY461" s="15">
        <f t="shared" ca="1" si="246"/>
        <v>28359.848493219211</v>
      </c>
      <c r="BZ461" s="15">
        <f t="shared" ca="1" si="247"/>
        <v>29520.487400262296</v>
      </c>
      <c r="CA461" s="15">
        <f t="shared" ca="1" si="248"/>
        <v>42255.758432567978</v>
      </c>
      <c r="CB461" s="15">
        <f ca="1">(AU461*DCF!C$10-DCF!C$5*MAX(AU461*DCF!C$10,0)-MAX(AU461-Inputs!$B$6,0)/Inputs!$B$10)*DCF!C$6</f>
        <v>1043.0269561251378</v>
      </c>
      <c r="CC461" s="15">
        <f ca="1">(AV461*DCF!D$10-DCF!D$5*MAX(AV461*DCF!D$10,0)-MAX(AV461-AU461,0)/Inputs!$B$10)*DCF!D$6</f>
        <v>1210.9844896592092</v>
      </c>
      <c r="CD461" s="15">
        <f ca="1">(AW461*DCF!E$10-DCF!E$5*MAX(AW461*DCF!E$10,0)-MAX(AW461-AV461,0)/Inputs!$B$10)*DCF!E$6</f>
        <v>1481.9202066197724</v>
      </c>
      <c r="CE461" s="15">
        <f ca="1">(AX461*DCF!F$10-DCF!F$5*MAX(AX461*DCF!F$10,0)-MAX(AX461-AW461,0)/Inputs!$B$10)*DCF!F$6</f>
        <v>1409.4600846025362</v>
      </c>
      <c r="CF461" s="15">
        <f ca="1">(AY461*DCF!G$10-DCF!G$5*MAX(AY461*DCF!G$10,0)-MAX(AY461-AX461,0)/Inputs!$B$10)*DCF!G$6</f>
        <v>1521.8451335644454</v>
      </c>
      <c r="CG461" s="15">
        <f ca="1">(AZ461*DCF!H$10-DCF!H$5*MAX(AZ461*DCF!H$10,0)-MAX(AZ461-AY461,0)/Inputs!$B$10)*DCF!H$6</f>
        <v>1934.1531675704323</v>
      </c>
      <c r="CH461" s="15">
        <f ca="1">(BA461*DCF!I$10-DCF!I$5*MAX(BA461*DCF!I$10,0)-MAX(BA461-AZ461,0)/Inputs!$B$10)*DCF!I$6</f>
        <v>2741.1886517511666</v>
      </c>
      <c r="CI461" s="15">
        <f ca="1">(BB461*DCF!J$10-DCF!J$5*MAX(BB461*DCF!J$10,0)-MAX(BB461-BA461,0)/Inputs!$B$10)*DCF!J$6</f>
        <v>3218.5606585408568</v>
      </c>
      <c r="CJ461" s="15">
        <f ca="1">(BC461*DCF!K$10-DCF!K$5*MAX(BC461*DCF!K$10,0)-MAX(BC461-BB461,0)/Inputs!$B$10)*DCF!K$6</f>
        <v>3743.2917312852328</v>
      </c>
      <c r="CK461" s="15">
        <f ca="1">(BD461*DCF!L$10-DCF!L$5*MAX(BD461*DCF!L$10,0)-MAX(BD461-BC461,0)/Inputs!$B$10)*DCF!L$6</f>
        <v>4167.5431202692234</v>
      </c>
      <c r="CL461" s="15">
        <f ca="1">(BE461*DCF!M$10-DCF!M$5*MAX(BE461*DCF!M$10,0)-MAX(BE461-BD461,0)/Inputs!$B$10)*DCF!M$6</f>
        <v>4787.6023190731839</v>
      </c>
      <c r="CM461" s="15">
        <f ca="1">(BF461*DCF!C$28-DCF!C$5*MAX(BF461*DCF!C$28,0)-MAX(BF461-Inputs!$B$13,0)/Inputs!$B$17)*DCF!C$6</f>
        <v>3514.8558652099323</v>
      </c>
      <c r="CN461" s="15">
        <f ca="1">(BG461*DCF!D$28-DCF!D$5*MAX(BG461*DCF!D$28,0)-MAX(BG461-BF461,0)/Inputs!$B$17)*DCF!D$6</f>
        <v>3848.0408467888828</v>
      </c>
      <c r="CO461" s="15">
        <f ca="1">(BH461*DCF!E$28-DCF!E$5*MAX(BH461*DCF!E$28,0)-MAX(BH461-BG461,0)/Inputs!$B$17)*DCF!E$6</f>
        <v>4838.5023525818224</v>
      </c>
      <c r="CP461" s="15">
        <f ca="1">(BI461*DCF!F$28-DCF!F$5*MAX(BI461*DCF!F$28,0)-MAX(BI461-BH461,0)/Inputs!$B$17)*DCF!F$6</f>
        <v>5524.0280962600527</v>
      </c>
      <c r="CQ461" s="15">
        <f ca="1">(BJ461*DCF!G$28-DCF!G$5*MAX(BJ461*DCF!G$28,0)-MAX(BJ461-BI461,0)/Inputs!$B$17)*DCF!G$6</f>
        <v>6435.7985567983615</v>
      </c>
      <c r="CR461" s="15">
        <f ca="1">(BK461*DCF!H$28-DCF!H$5*MAX(BK461*DCF!H$28,0)-MAX(BK461-BJ461,0)/Inputs!$B$17)*DCF!H$6</f>
        <v>8085.2493990053736</v>
      </c>
      <c r="CS461" s="15">
        <f ca="1">(BL461*DCF!I$28-DCF!I$5*MAX(BL461*DCF!I$28,0)-MAX(BL461-BK461,0)/Inputs!$B$17)*DCF!I$6</f>
        <v>10899.228104237311</v>
      </c>
      <c r="CT461" s="15">
        <f ca="1">(BM461*DCF!J$28-DCF!J$5*MAX(BM461*DCF!J$28,0)-MAX(BM461-BL461,0)/Inputs!$B$17)*DCF!J$6</f>
        <v>13825.739503348048</v>
      </c>
      <c r="CU461" s="15">
        <f ca="1">(BN461*DCF!K$28-DCF!K$5*MAX(BN461*DCF!K$28,0)-MAX(BN461-BM461,0)/Inputs!$B$17)*DCF!K$6</f>
        <v>14986.653079781083</v>
      </c>
      <c r="CV461" s="15">
        <f ca="1">(BO461*DCF!L$28-DCF!L$5*MAX(BO461*DCF!L$28,0)-MAX(BO461-BN461,0)/Inputs!$B$17)*DCF!L$6</f>
        <v>13579.148549962561</v>
      </c>
      <c r="CW461" s="15">
        <f ca="1">(BP461*DCF!M$28-DCF!M$5*MAX(BP461*DCF!M$28,0)-MAX(BP461-BO461,0)/Inputs!$B$17)*DCF!M$6</f>
        <v>14767.284821973681</v>
      </c>
      <c r="CX461" s="15">
        <f ca="1">(BQ461*DCF!C$46-DCF!C$5*MAX(BQ461*DCF!C$46,0)-MAX(BQ461-Inputs!$B$20,0)/Inputs!$B$24)*DCF!C$6</f>
        <v>-1117.6991135689743</v>
      </c>
      <c r="CY461" s="15">
        <f ca="1">(BR461*DCF!D$46-DCF!D$5*MAX(BR461*DCF!D$46,0)-MAX(BR461-BQ461,0)/Inputs!$B$24)*DCF!D$6</f>
        <v>-1630.7150888681363</v>
      </c>
      <c r="CZ461" s="15">
        <f ca="1">(BS461*DCF!E$46-DCF!E$5*MAX(BS461*DCF!E$46,0)-MAX(BS461-BR461,0)/Inputs!$B$24)*DCF!E$6</f>
        <v>-458.96521780525188</v>
      </c>
      <c r="DA461" s="15">
        <f ca="1">(BT461*DCF!F$46-DCF!F$5*MAX(BT461*DCF!F$46,0)-MAX(BT461-BS461,0)/Inputs!$B$24)*DCF!F$6</f>
        <v>-977.68715992906868</v>
      </c>
      <c r="DB461" s="15">
        <f ca="1">(BU461*DCF!G$46-DCF!G$5*MAX(BU461*DCF!G$46,0)-MAX(BU461-BT461,0)/Inputs!$B$24)*DCF!G$6</f>
        <v>-1729.5954536580473</v>
      </c>
      <c r="DC461" s="15">
        <f ca="1">(BV461*DCF!H$46-DCF!H$5*MAX(BV461*DCF!H$46,0)-MAX(BV461-BU461,0)/Inputs!$B$24)*DCF!H$6</f>
        <v>-2017.1159041848612</v>
      </c>
      <c r="DD461" s="15">
        <f ca="1">(BW461*DCF!I$46-DCF!I$5*MAX(BW461*DCF!I$46,0)-MAX(BW461-BV461,0)/Inputs!$B$24)*DCF!I$6</f>
        <v>-2217.7179105604382</v>
      </c>
      <c r="DE461" s="15">
        <f ca="1">(BX461*DCF!J$46-DCF!J$5*MAX(BX461*DCF!J$46,0)-MAX(BX461-BW461,0)/Inputs!$B$24)*DCF!J$6</f>
        <v>503.09497607661064</v>
      </c>
      <c r="DF461" s="15">
        <f ca="1">(BY461*DCF!K$46-DCF!K$5*MAX(BY461*DCF!K$46,0)-MAX(BY461-BX461,0)/Inputs!$B$24)*DCF!K$6</f>
        <v>1620.0090839309848</v>
      </c>
      <c r="DG461" s="15">
        <f ca="1">(BZ461*DCF!L$46-DCF!L$5*MAX(BZ461*DCF!L$46,0)-MAX(BZ461-BY461,0)/Inputs!$B$24)*DCF!L$6</f>
        <v>1777.9585224075522</v>
      </c>
      <c r="DH461" s="15">
        <f ca="1">(CA461*DCF!M$46-DCF!M$5*MAX(CA461*DCF!M$46,0)-MAX(CA461-BZ461,0)/Inputs!$B$24)*DCF!M$6</f>
        <v>650.29823488368288</v>
      </c>
      <c r="DI461" s="15">
        <f ca="1">SUM(CB461:CL461)+BE461*DCF!M$10*(1+Inputs!$B$30)*(1-Inputs!$B$33)*(1-Inputs!$B$30/Inputs!$B$31)/(Inputs!$B$29-Inputs!$B$30)*DCF!M$6</f>
        <v>151835.02318572818</v>
      </c>
      <c r="DJ461" s="15">
        <f ca="1">SUM(CM461:CW461)+BP461*DCF!M$28*(1+Inputs!$B$30)*(1-Inputs!$B$33)*(1-Inputs!$B$30/Inputs!$B$31)/(Inputs!$B$29-Inputs!$B$30)*DCF!M$6</f>
        <v>439910.97332396475</v>
      </c>
      <c r="DK461" s="15">
        <f ca="1">SUM(CX461:DH461)+CA461*DCF!M$46*(1+Inputs!$B$30)*(1-Inputs!$B$33)*(1-Inputs!$B$30/Inputs!$B$31)/(Inputs!$B$29-Inputs!$B$30)*DCF!M$6</f>
        <v>59734.273020054556</v>
      </c>
      <c r="DM461" s="15">
        <f ca="1">DI461+DJ461+DK461+Inputs!$B$34+Inputs!$B$36-Inputs!$B$35</f>
        <v>728331.26952974743</v>
      </c>
    </row>
    <row r="462" spans="1:117" x14ac:dyDescent="0.75">
      <c r="A462" s="11">
        <v>449</v>
      </c>
      <c r="C462" s="24">
        <f t="shared" ca="1" si="254"/>
        <v>-0.15559348401567882</v>
      </c>
      <c r="D462" s="24">
        <f t="shared" ca="1" si="254"/>
        <v>0.76319097653321477</v>
      </c>
      <c r="E462" s="24">
        <f t="shared" ca="1" si="254"/>
        <v>0.24073956599840726</v>
      </c>
      <c r="F462" s="24">
        <f t="shared" ca="1" si="254"/>
        <v>-0.19991873582996075</v>
      </c>
      <c r="G462" s="24">
        <f t="shared" ca="1" si="254"/>
        <v>2.2142402693984033</v>
      </c>
      <c r="H462" s="24">
        <f t="shared" ca="1" si="254"/>
        <v>-1.2245740165945398</v>
      </c>
      <c r="I462" s="24">
        <f t="shared" ca="1" si="254"/>
        <v>1.4192010247783324</v>
      </c>
      <c r="J462" s="24">
        <f t="shared" ca="1" si="254"/>
        <v>0.7407739046738806</v>
      </c>
      <c r="K462" s="24">
        <f t="shared" ca="1" si="254"/>
        <v>1.62170233485741</v>
      </c>
      <c r="L462" s="24">
        <f t="shared" ca="1" si="254"/>
        <v>0.78179261625791563</v>
      </c>
      <c r="M462" s="24">
        <f t="shared" ca="1" si="254"/>
        <v>-0.57840860908063529</v>
      </c>
      <c r="N462" s="24">
        <f ca="1">SQRT(Inputs!$B$38)*C462+SQRT(1-Inputs!$B$38)*_xlfn.NORM.S.INV(RAND())</f>
        <v>-0.86776782958451903</v>
      </c>
      <c r="O462" s="24">
        <f ca="1">SQRT(Inputs!$B$38)*D462+SQRT(1-Inputs!$B$38)*_xlfn.NORM.S.INV(RAND())</f>
        <v>0.57721336999151784</v>
      </c>
      <c r="P462" s="24">
        <f ca="1">SQRT(Inputs!$B$38)*E462+SQRT(1-Inputs!$B$38)*_xlfn.NORM.S.INV(RAND())</f>
        <v>-0.61708564273388833</v>
      </c>
      <c r="Q462" s="24">
        <f ca="1">SQRT(Inputs!$B$38)*F462+SQRT(1-Inputs!$B$38)*_xlfn.NORM.S.INV(RAND())</f>
        <v>0.10989829801475545</v>
      </c>
      <c r="R462" s="24">
        <f ca="1">SQRT(Inputs!$B$38)*G462+SQRT(1-Inputs!$B$38)*_xlfn.NORM.S.INV(RAND())</f>
        <v>0.65987914709792828</v>
      </c>
      <c r="S462" s="24">
        <f ca="1">SQRT(Inputs!$B$38)*H462+SQRT(1-Inputs!$B$38)*_xlfn.NORM.S.INV(RAND())</f>
        <v>-1.906577299275201</v>
      </c>
      <c r="T462" s="24">
        <f ca="1">SQRT(Inputs!$B$38)*I462+SQRT(1-Inputs!$B$38)*_xlfn.NORM.S.INV(RAND())</f>
        <v>-8.9873156521605102E-2</v>
      </c>
      <c r="U462" s="24">
        <f ca="1">SQRT(Inputs!$B$38)*J462+SQRT(1-Inputs!$B$38)*_xlfn.NORM.S.INV(RAND())</f>
        <v>-0.30473992392675225</v>
      </c>
      <c r="V462" s="24">
        <f ca="1">SQRT(Inputs!$B$38)*K462+SQRT(1-Inputs!$B$38)*_xlfn.NORM.S.INV(RAND())</f>
        <v>0.89130462154507561</v>
      </c>
      <c r="W462" s="24">
        <f ca="1">SQRT(Inputs!$B$38)*L462+SQRT(1-Inputs!$B$38)*_xlfn.NORM.S.INV(RAND())</f>
        <v>0.41559303396331293</v>
      </c>
      <c r="X462" s="24">
        <f ca="1">SQRT(Inputs!$B$38)*M462+SQRT(1-Inputs!$B$38)*_xlfn.NORM.S.INV(RAND())</f>
        <v>-1.0072113188021312</v>
      </c>
      <c r="Y462" s="24">
        <f ca="1">SQRT(Inputs!$B$38)*C462+SQRT(1-Inputs!$B$38)*_xlfn.NORM.S.INV(RAND())</f>
        <v>-0.53668082426228736</v>
      </c>
      <c r="Z462" s="24">
        <f ca="1">SQRT(Inputs!$B$38)*D462+SQRT(1-Inputs!$B$38)*_xlfn.NORM.S.INV(RAND())</f>
        <v>0.59483971754169129</v>
      </c>
      <c r="AA462" s="24">
        <f ca="1">SQRT(Inputs!$B$38)*E462+SQRT(1-Inputs!$B$38)*_xlfn.NORM.S.INV(RAND())</f>
        <v>1.4126231411134588E-2</v>
      </c>
      <c r="AB462" s="24">
        <f ca="1">SQRT(Inputs!$B$38)*F462+SQRT(1-Inputs!$B$38)*_xlfn.NORM.S.INV(RAND())</f>
        <v>-0.54165352327490401</v>
      </c>
      <c r="AC462" s="24">
        <f ca="1">SQRT(Inputs!$B$38)*G462+SQRT(1-Inputs!$B$38)*_xlfn.NORM.S.INV(RAND())</f>
        <v>0.6571553254666811</v>
      </c>
      <c r="AD462" s="24">
        <f ca="1">SQRT(Inputs!$B$38)*H462+SQRT(1-Inputs!$B$38)*_xlfn.NORM.S.INV(RAND())</f>
        <v>-1.3551836703893134</v>
      </c>
      <c r="AE462" s="24">
        <f ca="1">SQRT(Inputs!$B$38)*I462+SQRT(1-Inputs!$B$38)*_xlfn.NORM.S.INV(RAND())</f>
        <v>2.8432846675619317</v>
      </c>
      <c r="AF462" s="24">
        <f ca="1">SQRT(Inputs!$B$38)*J462+SQRT(1-Inputs!$B$38)*_xlfn.NORM.S.INV(RAND())</f>
        <v>0.77783681458511733</v>
      </c>
      <c r="AG462" s="24">
        <f ca="1">SQRT(Inputs!$B$38)*K462+SQRT(1-Inputs!$B$38)*_xlfn.NORM.S.INV(RAND())</f>
        <v>1.8962077033370133</v>
      </c>
      <c r="AH462" s="24">
        <f ca="1">SQRT(Inputs!$B$38)*L462+SQRT(1-Inputs!$B$38)*_xlfn.NORM.S.INV(RAND())</f>
        <v>1.2811068725051782</v>
      </c>
      <c r="AI462" s="24">
        <f ca="1">SQRT(Inputs!$B$38)*M462+SQRT(1-Inputs!$B$38)*_xlfn.NORM.S.INV(RAND())</f>
        <v>-1.5491931610805498</v>
      </c>
      <c r="AJ462" s="24">
        <f ca="1">SQRT(Inputs!$B$38)*C462+SQRT(1-Inputs!$B$38)*_xlfn.NORM.S.INV(RAND())</f>
        <v>-1.1378726967981962</v>
      </c>
      <c r="AK462" s="24">
        <f ca="1">SQRT(Inputs!$B$38)*D462+SQRT(1-Inputs!$B$38)*_xlfn.NORM.S.INV(RAND())</f>
        <v>-0.29193767011338317</v>
      </c>
      <c r="AL462" s="24">
        <f ca="1">SQRT(Inputs!$B$38)*E462+SQRT(1-Inputs!$B$38)*_xlfn.NORM.S.INV(RAND())</f>
        <v>-1.1479166007870016</v>
      </c>
      <c r="AM462" s="24">
        <f ca="1">SQRT(Inputs!$B$38)*F462+SQRT(1-Inputs!$B$38)*_xlfn.NORM.S.INV(RAND())</f>
        <v>-1.3153350104598389</v>
      </c>
      <c r="AN462" s="24">
        <f ca="1">SQRT(Inputs!$B$38)*G462+SQRT(1-Inputs!$B$38)*_xlfn.NORM.S.INV(RAND())</f>
        <v>1.3749404344621476</v>
      </c>
      <c r="AO462" s="24">
        <f ca="1">SQRT(Inputs!$B$38)*H462+SQRT(1-Inputs!$B$38)*_xlfn.NORM.S.INV(RAND())</f>
        <v>-1.1296352430402323</v>
      </c>
      <c r="AP462" s="24">
        <f ca="1">SQRT(Inputs!$B$38)*I462+SQRT(1-Inputs!$B$38)*_xlfn.NORM.S.INV(RAND())</f>
        <v>1.682331469840149</v>
      </c>
      <c r="AQ462" s="24">
        <f ca="1">SQRT(Inputs!$B$38)*J462+SQRT(1-Inputs!$B$38)*_xlfn.NORM.S.INV(RAND())</f>
        <v>0.60281102090450411</v>
      </c>
      <c r="AR462" s="24">
        <f ca="1">SQRT(Inputs!$B$38)*K462+SQRT(1-Inputs!$B$38)*_xlfn.NORM.S.INV(RAND())</f>
        <v>-0.21086737630132446</v>
      </c>
      <c r="AS462" s="24">
        <f ca="1">SQRT(Inputs!$B$38)*L462+SQRT(1-Inputs!$B$38)*_xlfn.NORM.S.INV(RAND())</f>
        <v>3.0621502864661088E-2</v>
      </c>
      <c r="AT462" s="24">
        <f ca="1">SQRT(Inputs!$B$38)*M462+SQRT(1-Inputs!$B$38)*_xlfn.NORM.S.INV(RAND())</f>
        <v>-1.5043450277217874E-3</v>
      </c>
      <c r="AU462" s="15">
        <f ca="1">Inputs!$B$6*EXP($B$8-0.5*C$5^2+C$5*N462)</f>
        <v>4311.9441874339591</v>
      </c>
      <c r="AV462" s="15">
        <f t="shared" ref="AV462:AV525" ca="1" si="255">AU462*EXP($B$8-0.5*D$5^2+D$5*O462)</f>
        <v>5713.5503654305339</v>
      </c>
      <c r="AW462" s="15">
        <f t="shared" ref="AW462:AW525" ca="1" si="256">AV462*EXP($B$8-0.5*E$5^2+E$5*P462)</f>
        <v>6410.2803357754756</v>
      </c>
      <c r="AX462" s="15">
        <f t="shared" ref="AX462:AX525" ca="1" si="257">AW462*EXP($B$8-0.5*F$5^2+F$5*Q462)</f>
        <v>7934.5043602466549</v>
      </c>
      <c r="AY462" s="15">
        <f t="shared" ref="AY462:AY525" ca="1" si="258">AX462*EXP($B$8-0.5*G$5^2+G$5*R462)</f>
        <v>10473.614540520493</v>
      </c>
      <c r="AZ462" s="15">
        <f t="shared" ref="AZ462:AZ525" ca="1" si="259">AY462*EXP($B$8-0.5*H$5^2+H$5*S462)</f>
        <v>10383.696673410128</v>
      </c>
      <c r="BA462" s="15">
        <f t="shared" ref="BA462:BA525" ca="1" si="260">AZ462*EXP($B$8-0.5*I$5^2+I$5*T462)</f>
        <v>12588.026851993152</v>
      </c>
      <c r="BB462" s="15">
        <f t="shared" ref="BB462:BB525" ca="1" si="261">BA462*EXP($B$8-0.5*J$5^2+J$5*U462)</f>
        <v>14948.148251301503</v>
      </c>
      <c r="BC462" s="15">
        <f t="shared" ref="BC462:BC525" ca="1" si="262">BB462*EXP($B$8-0.5*K$5^2+K$5*V462)</f>
        <v>19952.571709006319</v>
      </c>
      <c r="BD462" s="15">
        <f t="shared" ref="BD462:BD525" ca="1" si="263">BC462*EXP($B$8-0.5*L$5^2+L$5*W462)</f>
        <v>25412.667042284778</v>
      </c>
      <c r="BE462" s="15">
        <f t="shared" ref="BE462:BE525" ca="1" si="264">BD462*EXP($B$8-0.5*M$5^2+M$5*X462)</f>
        <v>28410.389400594533</v>
      </c>
      <c r="BF462" s="15">
        <f ca="1">Inputs!$B$13*EXP($B$9-0.5*C$6^2+C$6*Y462)</f>
        <v>12435.039059045928</v>
      </c>
      <c r="BG462" s="15">
        <f t="shared" ref="BG462:BG525" ca="1" si="265">BF462*EXP($B$9-0.5*D$6^2+D$6*Z462)</f>
        <v>16872.141184404336</v>
      </c>
      <c r="BH462" s="15">
        <f t="shared" ref="BH462:BH525" ca="1" si="266">BG462*EXP($B$9-0.5*E$6^2+E$6*AA462)</f>
        <v>20663.008751956721</v>
      </c>
      <c r="BI462" s="15">
        <f t="shared" ref="BI462:BI525" ca="1" si="267">BH462*EXP($B$9-0.5*F$6^2+F$6*AB462)</f>
        <v>23271.306657373552</v>
      </c>
      <c r="BJ462" s="15">
        <f t="shared" ref="BJ462:BJ525" ca="1" si="268">BI462*EXP($B$9-0.5*G$6^2+G$6*AC462)</f>
        <v>31363.689447354122</v>
      </c>
      <c r="BK462" s="15">
        <f t="shared" ref="BK462:BK525" ca="1" si="269">BJ462*EXP($B$9-0.5*H$6^2+H$6*AD462)</f>
        <v>32007.710417461534</v>
      </c>
      <c r="BL462" s="15">
        <f t="shared" ref="BL462:BL525" ca="1" si="270">BK462*EXP($B$9-0.5*I$6^2+I$6*AE462)</f>
        <v>56834.208728231533</v>
      </c>
      <c r="BM462" s="15">
        <f t="shared" ref="BM462:BM525" ca="1" si="271">BL462*EXP($B$9-0.5*J$6^2+J$6*AF462)</f>
        <v>76949.0583627366</v>
      </c>
      <c r="BN462" s="15">
        <f t="shared" ref="BN462:BN525" ca="1" si="272">BM462*EXP($B$9-0.5*K$6^2+K$6*AG462)</f>
        <v>118781.97511890632</v>
      </c>
      <c r="BO462" s="15">
        <f t="shared" ref="BO462:BO525" ca="1" si="273">BN462*EXP($B$9-0.5*L$6^2+L$6*AH462)</f>
        <v>169616.94148106757</v>
      </c>
      <c r="BP462" s="15">
        <f t="shared" ref="BP462:BP525" ca="1" si="274">BO462*EXP($B$9-0.5*M$6^2+M$6*AI462)</f>
        <v>175159.89992972859</v>
      </c>
      <c r="BQ462" s="15">
        <f ca="1">Inputs!$B$20*EXP($B$10-0.5*C$7^2+C$7*AJ462)</f>
        <v>2865.0610524228596</v>
      </c>
      <c r="BR462" s="15">
        <f t="shared" ref="BR462:BR525" ca="1" si="275">BQ462*EXP($B$10-0.5*D$7^2+D$7*AK462)</f>
        <v>3543.296858081439</v>
      </c>
      <c r="BS462" s="15">
        <f t="shared" ref="BS462:BS525" ca="1" si="276">BR462*EXP($B$10-0.5*E$7^2+E$7*AL462)</f>
        <v>3489.4352981342618</v>
      </c>
      <c r="BT462" s="15">
        <f t="shared" ref="BT462:BT525" ca="1" si="277">BS462*EXP($B$10-0.5*F$7^2+F$7*AM462)</f>
        <v>3407.1837982893053</v>
      </c>
      <c r="BU462" s="15">
        <f t="shared" ref="BU462:BU525" ca="1" si="278">BT462*EXP($B$10-0.5*G$7^2+G$7*AN462)</f>
        <v>6585.7983997035617</v>
      </c>
      <c r="BV462" s="15">
        <f t="shared" ref="BV462:BV525" ca="1" si="279">BU462*EXP($B$10-0.5*H$7^2+H$7*AO462)</f>
        <v>7103.8771950244009</v>
      </c>
      <c r="BW462" s="15">
        <f t="shared" ref="BW462:BW525" ca="1" si="280">BV462*EXP($B$10-0.5*I$7^2+I$7*AP462)</f>
        <v>14152.86740839632</v>
      </c>
      <c r="BX462" s="15">
        <f t="shared" ref="BX462:BX525" ca="1" si="281">BW462*EXP($B$10-0.5*J$7^2+J$7*AQ462)</f>
        <v>22337.801413806301</v>
      </c>
      <c r="BY462" s="15">
        <f t="shared" ref="BY462:BY525" ca="1" si="282">BX462*EXP($B$10-0.5*K$7^2+K$7*AR462)</f>
        <v>30061.45263297308</v>
      </c>
      <c r="BZ462" s="15">
        <f t="shared" ref="BZ462:BZ525" ca="1" si="283">BY462*EXP($B$10-0.5*L$7^2+L$7*AS462)</f>
        <v>42418.542469208252</v>
      </c>
      <c r="CA462" s="15">
        <f t="shared" ref="CA462:CA525" ca="1" si="284">BZ462*EXP($B$10-0.5*M$7^2+M$7*AT462)</f>
        <v>59569.251755636004</v>
      </c>
      <c r="CB462" s="15">
        <f ca="1">(AU462*DCF!C$10-DCF!C$5*MAX(AU462*DCF!C$10,0)-MAX(AU462-Inputs!$B$6,0)/Inputs!$B$10)*DCF!C$6</f>
        <v>1047.7110245094361</v>
      </c>
      <c r="CC462" s="15">
        <f ca="1">(AV462*DCF!D$10-DCF!D$5*MAX(AV462*DCF!D$10,0)-MAX(AV462-AU462,0)/Inputs!$B$10)*DCF!D$6</f>
        <v>1050.8942096756675</v>
      </c>
      <c r="CD462" s="15">
        <f ca="1">(AW462*DCF!E$10-DCF!E$5*MAX(AW462*DCF!E$10,0)-MAX(AW462-AV462,0)/Inputs!$B$10)*DCF!E$6</f>
        <v>1323.0992443774255</v>
      </c>
      <c r="CE462" s="15">
        <f ca="1">(AX462*DCF!F$10-DCF!F$5*MAX(AX462*DCF!F$10,0)-MAX(AX462-AW462,0)/Inputs!$B$10)*DCF!F$6</f>
        <v>1414.9364272084401</v>
      </c>
      <c r="CF462" s="15">
        <f ca="1">(AY462*DCF!G$10-DCF!G$5*MAX(AY462*DCF!G$10,0)-MAX(AY462-AX462,0)/Inputs!$B$10)*DCF!G$6</f>
        <v>1669.9210970215736</v>
      </c>
      <c r="CG462" s="15">
        <f ca="1">(AZ462*DCF!H$10-DCF!H$5*MAX(AZ462*DCF!H$10,0)-MAX(AZ462-AY462,0)/Inputs!$B$10)*DCF!H$6</f>
        <v>2016.0021571806767</v>
      </c>
      <c r="CH462" s="15">
        <f ca="1">(BA462*DCF!I$10-DCF!I$5*MAX(BA462*DCF!I$10,0)-MAX(BA462-AZ462,0)/Inputs!$B$10)*DCF!I$6</f>
        <v>1937.7859112037945</v>
      </c>
      <c r="CI462" s="15">
        <f ca="1">(BB462*DCF!J$10-DCF!J$5*MAX(BB462*DCF!J$10,0)-MAX(BB462-BA462,0)/Inputs!$B$10)*DCF!J$6</f>
        <v>2207.4994180894673</v>
      </c>
      <c r="CJ462" s="15">
        <f ca="1">(BC462*DCF!K$10-DCF!K$5*MAX(BC462*DCF!K$10,0)-MAX(BC462-BB462,0)/Inputs!$B$10)*DCF!K$6</f>
        <v>2511.5005022481096</v>
      </c>
      <c r="CK462" s="15">
        <f ca="1">(BD462*DCF!L$10-DCF!L$5*MAX(BD462*DCF!L$10,0)-MAX(BD462-BC462,0)/Inputs!$B$10)*DCF!L$6</f>
        <v>3126.6347031788255</v>
      </c>
      <c r="CL462" s="15">
        <f ca="1">(BE462*DCF!M$10-DCF!M$5*MAX(BE462*DCF!M$10,0)-MAX(BE462-BD462,0)/Inputs!$B$10)*DCF!M$6</f>
        <v>3650.9634396374458</v>
      </c>
      <c r="CM462" s="15">
        <f ca="1">(BF462*DCF!C$28-DCF!C$5*MAX(BF462*DCF!C$28,0)-MAX(BF462-Inputs!$B$13,0)/Inputs!$B$17)*DCF!C$6</f>
        <v>3553.0510171146643</v>
      </c>
      <c r="CN462" s="15">
        <f ca="1">(BG462*DCF!D$28-DCF!D$5*MAX(BG462*DCF!D$28,0)-MAX(BG462-BF462,0)/Inputs!$B$17)*DCF!D$6</f>
        <v>4022.5973918726127</v>
      </c>
      <c r="CO462" s="15">
        <f ca="1">(BH462*DCF!E$28-DCF!E$5*MAX(BH462*DCF!E$28,0)-MAX(BH462-BG462,0)/Inputs!$B$17)*DCF!E$6</f>
        <v>5105.0041961529887</v>
      </c>
      <c r="CP462" s="15">
        <f ca="1">(BI462*DCF!F$28-DCF!F$5*MAX(BI462*DCF!F$28,0)-MAX(BI462-BH462,0)/Inputs!$B$17)*DCF!F$6</f>
        <v>5842.6649102140927</v>
      </c>
      <c r="CQ462" s="15">
        <f ca="1">(BJ462*DCF!G$28-DCF!G$5*MAX(BJ462*DCF!G$28,0)-MAX(BJ462-BI462,0)/Inputs!$B$17)*DCF!G$6</f>
        <v>6776.4883404481461</v>
      </c>
      <c r="CR462" s="15">
        <f ca="1">(BK462*DCF!H$28-DCF!H$5*MAX(BK462*DCF!H$28,0)-MAX(BK462-BJ462,0)/Inputs!$B$17)*DCF!H$6</f>
        <v>7815.7971333676724</v>
      </c>
      <c r="CS462" s="15">
        <f ca="1">(BL462*DCF!I$28-DCF!I$5*MAX(BL462*DCF!I$28,0)-MAX(BL462-BK462,0)/Inputs!$B$17)*DCF!I$6</f>
        <v>9801.3731742916807</v>
      </c>
      <c r="CT462" s="15">
        <f ca="1">(BM462*DCF!J$28-DCF!J$5*MAX(BM462*DCF!J$28,0)-MAX(BM462-BL462,0)/Inputs!$B$17)*DCF!J$6</f>
        <v>14498.963303871222</v>
      </c>
      <c r="CU462" s="15">
        <f ca="1">(BN462*DCF!K$28-DCF!K$5*MAX(BN462*DCF!K$28,0)-MAX(BN462-BM462,0)/Inputs!$B$17)*DCF!K$6</f>
        <v>19960.786437004943</v>
      </c>
      <c r="CV462" s="15">
        <f ca="1">(BO462*DCF!L$28-DCF!L$5*MAX(BO462*DCF!L$28,0)-MAX(BO462-BN462,0)/Inputs!$B$17)*DCF!L$6</f>
        <v>28090.078853179159</v>
      </c>
      <c r="CW462" s="15">
        <f ca="1">(BP462*DCF!M$28-DCF!M$5*MAX(BP462*DCF!M$28,0)-MAX(BP462-BO462,0)/Inputs!$B$17)*DCF!M$6</f>
        <v>32377.041630739655</v>
      </c>
      <c r="CX462" s="15">
        <f ca="1">(BQ462*DCF!C$46-DCF!C$5*MAX(BQ462*DCF!C$46,0)-MAX(BQ462-Inputs!$B$20,0)/Inputs!$B$24)*DCF!C$6</f>
        <v>-661.67691741867429</v>
      </c>
      <c r="CY462" s="15">
        <f ca="1">(BR462*DCF!D$46-DCF!D$5*MAX(BR462*DCF!D$46,0)-MAX(BR462-BQ462,0)/Inputs!$B$24)*DCF!D$6</f>
        <v>-894.15573132979739</v>
      </c>
      <c r="CZ462" s="15">
        <f ca="1">(BS462*DCF!E$46-DCF!E$5*MAX(BS462*DCF!E$46,0)-MAX(BS462-BR462,0)/Inputs!$B$24)*DCF!E$6</f>
        <v>-412.6317995670546</v>
      </c>
      <c r="DA462" s="15">
        <f ca="1">(BT462*DCF!F$46-DCF!F$5*MAX(BT462*DCF!F$46,0)-MAX(BT462-BS462,0)/Inputs!$B$24)*DCF!F$6</f>
        <v>-248.13266605067454</v>
      </c>
      <c r="DB462" s="15">
        <f ca="1">(BU462*DCF!G$46-DCF!G$5*MAX(BU462*DCF!G$46,0)-MAX(BU462-BT462,0)/Inputs!$B$24)*DCF!G$6</f>
        <v>-1290.75639637669</v>
      </c>
      <c r="DC462" s="15">
        <f ca="1">(BV462*DCF!H$46-DCF!H$5*MAX(BV462*DCF!H$46,0)-MAX(BV462-BU462,0)/Inputs!$B$24)*DCF!H$6</f>
        <v>-160.98981132450604</v>
      </c>
      <c r="DD462" s="15">
        <f ca="1">(BW462*DCF!I$46-DCF!I$5*MAX(BW462*DCF!I$46,0)-MAX(BW462-BV462,0)/Inputs!$B$24)*DCF!I$6</f>
        <v>-1696.6264381824685</v>
      </c>
      <c r="DE462" s="15">
        <f ca="1">(BX462*DCF!J$46-DCF!J$5*MAX(BX462*DCF!J$46,0)-MAX(BX462-BW462,0)/Inputs!$B$24)*DCF!J$6</f>
        <v>-1233.5017956017668</v>
      </c>
      <c r="DF462" s="15">
        <f ca="1">(BY462*DCF!K$46-DCF!K$5*MAX(BY462*DCF!K$46,0)-MAX(BY462-BX462,0)/Inputs!$B$24)*DCF!K$6</f>
        <v>-174.87840672858368</v>
      </c>
      <c r="DG462" s="15">
        <f ca="1">(BZ462*DCF!L$46-DCF!L$5*MAX(BZ462*DCF!L$46,0)-MAX(BZ462-BY462,0)/Inputs!$B$24)*DCF!L$6</f>
        <v>135.74732509761276</v>
      </c>
      <c r="DH462" s="15">
        <f ca="1">(CA462*DCF!M$46-DCF!M$5*MAX(CA462*DCF!M$46,0)-MAX(CA462-BZ462,0)/Inputs!$B$24)*DCF!M$6</f>
        <v>1084.5334102755157</v>
      </c>
      <c r="DI462" s="15">
        <f ca="1">SUM(CB462:CL462)+BE462*DCF!M$10*(1+Inputs!$B$30)*(1-Inputs!$B$33)*(1-Inputs!$B$30/Inputs!$B$31)/(Inputs!$B$29-Inputs!$B$30)*DCF!M$6</f>
        <v>101023.43752469216</v>
      </c>
      <c r="DJ462" s="15">
        <f ca="1">SUM(CM462:CW462)+BP462*DCF!M$28*(1+Inputs!$B$30)*(1-Inputs!$B$33)*(1-Inputs!$B$30/Inputs!$B$31)/(Inputs!$B$29-Inputs!$B$30)*DCF!M$6</f>
        <v>787806.93672735256</v>
      </c>
      <c r="DK462" s="15">
        <f ca="1">SUM(CX462:DH462)+CA462*DCF!M$46*(1+Inputs!$B$30)*(1-Inputs!$B$33)*(1-Inputs!$B$30/Inputs!$B$31)/(Inputs!$B$29-Inputs!$B$30)*DCF!M$6</f>
        <v>86548.050415982201</v>
      </c>
      <c r="DM462" s="15">
        <f ca="1">DI462+DJ462+DK462+Inputs!$B$34+Inputs!$B$36-Inputs!$B$35</f>
        <v>1052229.4246680269</v>
      </c>
    </row>
    <row r="463" spans="1:117" x14ac:dyDescent="0.75">
      <c r="A463" s="11">
        <v>450</v>
      </c>
      <c r="C463" s="24">
        <f t="shared" ca="1" si="254"/>
        <v>-0.82801686579859135</v>
      </c>
      <c r="D463" s="24">
        <f t="shared" ca="1" si="254"/>
        <v>-0.24937790120403808</v>
      </c>
      <c r="E463" s="24">
        <f t="shared" ca="1" si="254"/>
        <v>0.65787234970738517</v>
      </c>
      <c r="F463" s="24">
        <f t="shared" ca="1" si="254"/>
        <v>-1.0650109001809889</v>
      </c>
      <c r="G463" s="24">
        <f t="shared" ca="1" si="254"/>
        <v>-0.25537409617472656</v>
      </c>
      <c r="H463" s="24">
        <f t="shared" ca="1" si="254"/>
        <v>-1.94694639401475</v>
      </c>
      <c r="I463" s="24">
        <f t="shared" ca="1" si="254"/>
        <v>-0.16089865678517715</v>
      </c>
      <c r="J463" s="24">
        <f t="shared" ca="1" si="254"/>
        <v>-0.92642344206758953</v>
      </c>
      <c r="K463" s="24">
        <f t="shared" ca="1" si="254"/>
        <v>2.0132507417016465</v>
      </c>
      <c r="L463" s="24">
        <f t="shared" ca="1" si="254"/>
        <v>-0.82925272693773455</v>
      </c>
      <c r="M463" s="24">
        <f t="shared" ca="1" si="254"/>
        <v>-2.13676516822302</v>
      </c>
      <c r="N463" s="24">
        <f ca="1">SQRT(Inputs!$B$38)*C463+SQRT(1-Inputs!$B$38)*_xlfn.NORM.S.INV(RAND())</f>
        <v>0.35909117515700267</v>
      </c>
      <c r="O463" s="24">
        <f ca="1">SQRT(Inputs!$B$38)*D463+SQRT(1-Inputs!$B$38)*_xlfn.NORM.S.INV(RAND())</f>
        <v>-0.8732030120744384</v>
      </c>
      <c r="P463" s="24">
        <f ca="1">SQRT(Inputs!$B$38)*E463+SQRT(1-Inputs!$B$38)*_xlfn.NORM.S.INV(RAND())</f>
        <v>1.8621363014859238</v>
      </c>
      <c r="Q463" s="24">
        <f ca="1">SQRT(Inputs!$B$38)*F463+SQRT(1-Inputs!$B$38)*_xlfn.NORM.S.INV(RAND())</f>
        <v>-0.84132644602547957</v>
      </c>
      <c r="R463" s="24">
        <f ca="1">SQRT(Inputs!$B$38)*G463+SQRT(1-Inputs!$B$38)*_xlfn.NORM.S.INV(RAND())</f>
        <v>-1.5708063405677104</v>
      </c>
      <c r="S463" s="24">
        <f ca="1">SQRT(Inputs!$B$38)*H463+SQRT(1-Inputs!$B$38)*_xlfn.NORM.S.INV(RAND())</f>
        <v>-1.5508257192897164</v>
      </c>
      <c r="T463" s="24">
        <f ca="1">SQRT(Inputs!$B$38)*I463+SQRT(1-Inputs!$B$38)*_xlfn.NORM.S.INV(RAND())</f>
        <v>-3.3430846684189303E-2</v>
      </c>
      <c r="U463" s="24">
        <f ca="1">SQRT(Inputs!$B$38)*J463+SQRT(1-Inputs!$B$38)*_xlfn.NORM.S.INV(RAND())</f>
        <v>-0.63567343186430936</v>
      </c>
      <c r="V463" s="24">
        <f ca="1">SQRT(Inputs!$B$38)*K463+SQRT(1-Inputs!$B$38)*_xlfn.NORM.S.INV(RAND())</f>
        <v>-0.83117563008618767</v>
      </c>
      <c r="W463" s="24">
        <f ca="1">SQRT(Inputs!$B$38)*L463+SQRT(1-Inputs!$B$38)*_xlfn.NORM.S.INV(RAND())</f>
        <v>0.44311013710247532</v>
      </c>
      <c r="X463" s="24">
        <f ca="1">SQRT(Inputs!$B$38)*M463+SQRT(1-Inputs!$B$38)*_xlfn.NORM.S.INV(RAND())</f>
        <v>-1.2565167924224416</v>
      </c>
      <c r="Y463" s="24">
        <f ca="1">SQRT(Inputs!$B$38)*C463+SQRT(1-Inputs!$B$38)*_xlfn.NORM.S.INV(RAND())</f>
        <v>-0.89172769155252563</v>
      </c>
      <c r="Z463" s="24">
        <f ca="1">SQRT(Inputs!$B$38)*D463+SQRT(1-Inputs!$B$38)*_xlfn.NORM.S.INV(RAND())</f>
        <v>-1.1436308174063177</v>
      </c>
      <c r="AA463" s="24">
        <f ca="1">SQRT(Inputs!$B$38)*E463+SQRT(1-Inputs!$B$38)*_xlfn.NORM.S.INV(RAND())</f>
        <v>9.7150886392120828E-2</v>
      </c>
      <c r="AB463" s="24">
        <f ca="1">SQRT(Inputs!$B$38)*F463+SQRT(1-Inputs!$B$38)*_xlfn.NORM.S.INV(RAND())</f>
        <v>0.48836677191017963</v>
      </c>
      <c r="AC463" s="24">
        <f ca="1">SQRT(Inputs!$B$38)*G463+SQRT(1-Inputs!$B$38)*_xlfn.NORM.S.INV(RAND())</f>
        <v>0.34368615670602004</v>
      </c>
      <c r="AD463" s="24">
        <f ca="1">SQRT(Inputs!$B$38)*H463+SQRT(1-Inputs!$B$38)*_xlfn.NORM.S.INV(RAND())</f>
        <v>-0.14457990720107694</v>
      </c>
      <c r="AE463" s="24">
        <f ca="1">SQRT(Inputs!$B$38)*I463+SQRT(1-Inputs!$B$38)*_xlfn.NORM.S.INV(RAND())</f>
        <v>-0.16143413425567632</v>
      </c>
      <c r="AF463" s="24">
        <f ca="1">SQRT(Inputs!$B$38)*J463+SQRT(1-Inputs!$B$38)*_xlfn.NORM.S.INV(RAND())</f>
        <v>-0.3173188799394101</v>
      </c>
      <c r="AG463" s="24">
        <f ca="1">SQRT(Inputs!$B$38)*K463+SQRT(1-Inputs!$B$38)*_xlfn.NORM.S.INV(RAND())</f>
        <v>1.7747563295358075</v>
      </c>
      <c r="AH463" s="24">
        <f ca="1">SQRT(Inputs!$B$38)*L463+SQRT(1-Inputs!$B$38)*_xlfn.NORM.S.INV(RAND())</f>
        <v>-0.32880905898551793</v>
      </c>
      <c r="AI463" s="24">
        <f ca="1">SQRT(Inputs!$B$38)*M463+SQRT(1-Inputs!$B$38)*_xlfn.NORM.S.INV(RAND())</f>
        <v>0.33624855000894605</v>
      </c>
      <c r="AJ463" s="24">
        <f ca="1">SQRT(Inputs!$B$38)*C463+SQRT(1-Inputs!$B$38)*_xlfn.NORM.S.INV(RAND())</f>
        <v>-1.8533112862170731</v>
      </c>
      <c r="AK463" s="24">
        <f ca="1">SQRT(Inputs!$B$38)*D463+SQRT(1-Inputs!$B$38)*_xlfn.NORM.S.INV(RAND())</f>
        <v>0.24856119942071378</v>
      </c>
      <c r="AL463" s="24">
        <f ca="1">SQRT(Inputs!$B$38)*E463+SQRT(1-Inputs!$B$38)*_xlfn.NORM.S.INV(RAND())</f>
        <v>-5.9143274820875613E-2</v>
      </c>
      <c r="AM463" s="24">
        <f ca="1">SQRT(Inputs!$B$38)*F463+SQRT(1-Inputs!$B$38)*_xlfn.NORM.S.INV(RAND())</f>
        <v>-0.20051143572829261</v>
      </c>
      <c r="AN463" s="24">
        <f ca="1">SQRT(Inputs!$B$38)*G463+SQRT(1-Inputs!$B$38)*_xlfn.NORM.S.INV(RAND())</f>
        <v>-1.2143849486110014</v>
      </c>
      <c r="AO463" s="24">
        <f ca="1">SQRT(Inputs!$B$38)*H463+SQRT(1-Inputs!$B$38)*_xlfn.NORM.S.INV(RAND())</f>
        <v>-1.558843559748883</v>
      </c>
      <c r="AP463" s="24">
        <f ca="1">SQRT(Inputs!$B$38)*I463+SQRT(1-Inputs!$B$38)*_xlfn.NORM.S.INV(RAND())</f>
        <v>0.13375810001589755</v>
      </c>
      <c r="AQ463" s="24">
        <f ca="1">SQRT(Inputs!$B$38)*J463+SQRT(1-Inputs!$B$38)*_xlfn.NORM.S.INV(RAND())</f>
        <v>-0.78467850251667093</v>
      </c>
      <c r="AR463" s="24">
        <f ca="1">SQRT(Inputs!$B$38)*K463+SQRT(1-Inputs!$B$38)*_xlfn.NORM.S.INV(RAND())</f>
        <v>2.7120660418197811</v>
      </c>
      <c r="AS463" s="24">
        <f ca="1">SQRT(Inputs!$B$38)*L463+SQRT(1-Inputs!$B$38)*_xlfn.NORM.S.INV(RAND())</f>
        <v>-0.25784247451870956</v>
      </c>
      <c r="AT463" s="24">
        <f ca="1">SQRT(Inputs!$B$38)*M463+SQRT(1-Inputs!$B$38)*_xlfn.NORM.S.INV(RAND())</f>
        <v>-1.4380827588831853</v>
      </c>
      <c r="AU463" s="15">
        <f ca="1">Inputs!$B$6*EXP($B$8-0.5*C$5^2+C$5*N463)</f>
        <v>5259.2284319257187</v>
      </c>
      <c r="AV463" s="15">
        <f t="shared" ca="1" si="255"/>
        <v>5630.3883734870706</v>
      </c>
      <c r="AW463" s="15">
        <f t="shared" ca="1" si="256"/>
        <v>8825.4638001000421</v>
      </c>
      <c r="AX463" s="15">
        <f t="shared" ca="1" si="257"/>
        <v>9699.9407740550396</v>
      </c>
      <c r="AY463" s="15">
        <f t="shared" ca="1" si="258"/>
        <v>9867.444576055992</v>
      </c>
      <c r="AZ463" s="15">
        <f t="shared" ca="1" si="259"/>
        <v>10173.576550127204</v>
      </c>
      <c r="BA463" s="15">
        <f t="shared" ca="1" si="260"/>
        <v>12406.372148045557</v>
      </c>
      <c r="BB463" s="15">
        <f t="shared" ca="1" si="261"/>
        <v>14251.974059766157</v>
      </c>
      <c r="BC463" s="15">
        <f t="shared" ca="1" si="262"/>
        <v>16109.275334121699</v>
      </c>
      <c r="BD463" s="15">
        <f t="shared" ca="1" si="263"/>
        <v>20570.514077727894</v>
      </c>
      <c r="BE463" s="15">
        <f t="shared" ca="1" si="264"/>
        <v>22480.741823998109</v>
      </c>
      <c r="BF463" s="15">
        <f ca="1">Inputs!$B$13*EXP($B$9-0.5*C$6^2+C$6*Y463)</f>
        <v>11589.864856088747</v>
      </c>
      <c r="BG463" s="15">
        <f t="shared" ca="1" si="265"/>
        <v>11491.294380745387</v>
      </c>
      <c r="BH463" s="15">
        <f t="shared" ca="1" si="266"/>
        <v>14268.313866036278</v>
      </c>
      <c r="BI463" s="15">
        <f t="shared" ca="1" si="267"/>
        <v>18830.115789574938</v>
      </c>
      <c r="BJ463" s="15">
        <f t="shared" ca="1" si="268"/>
        <v>24256.922012580559</v>
      </c>
      <c r="BK463" s="15">
        <f t="shared" ca="1" si="269"/>
        <v>29190.508525032859</v>
      </c>
      <c r="BL463" s="15">
        <f t="shared" ca="1" si="270"/>
        <v>35114.662142776295</v>
      </c>
      <c r="BM463" s="15">
        <f t="shared" ca="1" si="271"/>
        <v>41495.103674315265</v>
      </c>
      <c r="BN463" s="15">
        <f t="shared" ca="1" si="272"/>
        <v>63128.179428879885</v>
      </c>
      <c r="BO463" s="15">
        <f t="shared" ca="1" si="273"/>
        <v>74760.015303387627</v>
      </c>
      <c r="BP463" s="15">
        <f t="shared" ca="1" si="274"/>
        <v>95588.600128010163</v>
      </c>
      <c r="BQ463" s="15">
        <f ca="1">Inputs!$B$20*EXP($B$10-0.5*C$7^2+C$7*AJ463)</f>
        <v>2222.9518559365656</v>
      </c>
      <c r="BR463" s="15">
        <f t="shared" ca="1" si="275"/>
        <v>3264.0069441702499</v>
      </c>
      <c r="BS463" s="15">
        <f t="shared" ca="1" si="276"/>
        <v>4394.4252058627299</v>
      </c>
      <c r="BT463" s="15">
        <f t="shared" ca="1" si="277"/>
        <v>5748.4892013450999</v>
      </c>
      <c r="BU463" s="15">
        <f t="shared" ca="1" si="278"/>
        <v>5938.3294715591992</v>
      </c>
      <c r="BV463" s="15">
        <f t="shared" ca="1" si="279"/>
        <v>5815.0709851529145</v>
      </c>
      <c r="BW463" s="15">
        <f t="shared" ca="1" si="280"/>
        <v>8347.608939213831</v>
      </c>
      <c r="BX463" s="15">
        <f t="shared" ca="1" si="281"/>
        <v>9976.0030651374145</v>
      </c>
      <c r="BY463" s="15">
        <f t="shared" ca="1" si="282"/>
        <v>23485.313610172085</v>
      </c>
      <c r="BZ463" s="15">
        <f t="shared" ca="1" si="283"/>
        <v>31427.638705953104</v>
      </c>
      <c r="CA463" s="15">
        <f t="shared" ca="1" si="284"/>
        <v>34190.934732944515</v>
      </c>
      <c r="CB463" s="15">
        <f ca="1">(AU463*DCF!C$10-DCF!C$5*MAX(AU463*DCF!C$10,0)-MAX(AU463-Inputs!$B$6,0)/Inputs!$B$10)*DCF!C$6</f>
        <v>1040.9567190014866</v>
      </c>
      <c r="CC463" s="15">
        <f ca="1">(AV463*DCF!D$10-DCF!D$5*MAX(AV463*DCF!D$10,0)-MAX(AV463-AU463,0)/Inputs!$B$10)*DCF!D$6</f>
        <v>1281.8713836043401</v>
      </c>
      <c r="CD463" s="15">
        <f ca="1">(AW463*DCF!E$10-DCF!E$5*MAX(AW463*DCF!E$10,0)-MAX(AW463-AV463,0)/Inputs!$B$10)*DCF!E$6</f>
        <v>1317.9958023773843</v>
      </c>
      <c r="CE463" s="15">
        <f ca="1">(AX463*DCF!F$10-DCF!F$5*MAX(AX463*DCF!F$10,0)-MAX(AX463-AW463,0)/Inputs!$B$10)*DCF!F$6</f>
        <v>1935.5246348901544</v>
      </c>
      <c r="CF463" s="15">
        <f ca="1">(AY463*DCF!G$10-DCF!G$5*MAX(AY463*DCF!G$10,0)-MAX(AY463-AX463,0)/Inputs!$B$10)*DCF!G$6</f>
        <v>2000.8896599202178</v>
      </c>
      <c r="CG463" s="15">
        <f ca="1">(AZ463*DCF!H$10-DCF!H$5*MAX(AZ463*DCF!H$10,0)-MAX(AZ463-AY463,0)/Inputs!$B$10)*DCF!H$6</f>
        <v>1920.8479643922678</v>
      </c>
      <c r="CH463" s="15">
        <f ca="1">(BA463*DCF!I$10-DCF!I$5*MAX(BA463*DCF!I$10,0)-MAX(BA463-AZ463,0)/Inputs!$B$10)*DCF!I$6</f>
        <v>1899.9348974673012</v>
      </c>
      <c r="CI463" s="15">
        <f ca="1">(BB463*DCF!J$10-DCF!J$5*MAX(BB463*DCF!J$10,0)-MAX(BB463-BA463,0)/Inputs!$B$10)*DCF!J$6</f>
        <v>2166.0012612154087</v>
      </c>
      <c r="CJ463" s="15">
        <f ca="1">(BC463*DCF!K$10-DCF!K$5*MAX(BC463*DCF!K$10,0)-MAX(BC463-BB463,0)/Inputs!$B$10)*DCF!K$6</f>
        <v>2333.3407072543964</v>
      </c>
      <c r="CK463" s="15">
        <f ca="1">(BD463*DCF!L$10-DCF!L$5*MAX(BD463*DCF!L$10,0)-MAX(BD463-BC463,0)/Inputs!$B$10)*DCF!L$6</f>
        <v>2525.5142878438755</v>
      </c>
      <c r="CL463" s="15">
        <f ca="1">(BE463*DCF!M$10-DCF!M$5*MAX(BE463*DCF!M$10,0)-MAX(BE463-BD463,0)/Inputs!$B$10)*DCF!M$6</f>
        <v>2944.1263234290363</v>
      </c>
      <c r="CM463" s="15">
        <f ca="1">(BF463*DCF!C$28-DCF!C$5*MAX(BF463*DCF!C$28,0)-MAX(BF463-Inputs!$B$13,0)/Inputs!$B$17)*DCF!C$6</f>
        <v>3490.2997402360083</v>
      </c>
      <c r="CN463" s="15">
        <f ca="1">(BG463*DCF!D$28-DCF!D$5*MAX(BG463*DCF!D$28,0)-MAX(BG463-BF463,0)/Inputs!$B$17)*DCF!D$6</f>
        <v>3384.4512281641023</v>
      </c>
      <c r="CO463" s="15">
        <f ca="1">(BH463*DCF!E$28-DCF!E$5*MAX(BH463*DCF!E$28,0)-MAX(BH463-BG463,0)/Inputs!$B$17)*DCF!E$6</f>
        <v>3493.7282393031242</v>
      </c>
      <c r="CP463" s="15">
        <f ca="1">(BI463*DCF!F$28-DCF!F$5*MAX(BI463*DCF!F$28,0)-MAX(BI463-BH463,0)/Inputs!$B$17)*DCF!F$6</f>
        <v>4281.3322904191509</v>
      </c>
      <c r="CQ463" s="15">
        <f ca="1">(BJ463*DCF!G$28-DCF!G$5*MAX(BJ463*DCF!G$28,0)-MAX(BJ463-BI463,0)/Inputs!$B$17)*DCF!G$6</f>
        <v>5380.9072564909893</v>
      </c>
      <c r="CR463" s="15">
        <f ca="1">(BK463*DCF!H$28-DCF!H$5*MAX(BK463*DCF!H$28,0)-MAX(BK463-BJ463,0)/Inputs!$B$17)*DCF!H$6</f>
        <v>6452.5939191075695</v>
      </c>
      <c r="CS463" s="15">
        <f ca="1">(BL463*DCF!I$28-DCF!I$5*MAX(BL463*DCF!I$28,0)-MAX(BL463-BK463,0)/Inputs!$B$17)*DCF!I$6</f>
        <v>7407.0217872690955</v>
      </c>
      <c r="CT463" s="15">
        <f ca="1">(BM463*DCF!J$28-DCF!J$5*MAX(BM463*DCF!J$28,0)-MAX(BM463-BL463,0)/Inputs!$B$17)*DCF!J$6</f>
        <v>8410.8584681364227</v>
      </c>
      <c r="CU463" s="15">
        <f ca="1">(BN463*DCF!K$28-DCF!K$5*MAX(BN463*DCF!K$28,0)-MAX(BN463-BM463,0)/Inputs!$B$17)*DCF!K$6</f>
        <v>10681.84939650551</v>
      </c>
      <c r="CV463" s="15">
        <f ca="1">(BO463*DCF!L$28-DCF!L$5*MAX(BO463*DCF!L$28,0)-MAX(BO463-BN463,0)/Inputs!$B$17)*DCF!L$6</f>
        <v>13600.030631175217</v>
      </c>
      <c r="CW463" s="15">
        <f ca="1">(BP463*DCF!M$28-DCF!M$5*MAX(BP463*DCF!M$28,0)-MAX(BP463-BO463,0)/Inputs!$B$17)*DCF!M$6</f>
        <v>15807.878051256841</v>
      </c>
      <c r="CX463" s="15">
        <f ca="1">(BQ463*DCF!C$46-DCF!C$5*MAX(BQ463*DCF!C$46,0)-MAX(BQ463-Inputs!$B$20,0)/Inputs!$B$24)*DCF!C$6</f>
        <v>-513.38380044724374</v>
      </c>
      <c r="CY463" s="15">
        <f ca="1">(BR463*DCF!D$46-DCF!D$5*MAX(BR463*DCF!D$46,0)-MAX(BR463-BQ463,0)/Inputs!$B$24)*DCF!D$6</f>
        <v>-1001.2994323514592</v>
      </c>
      <c r="CZ463" s="15">
        <f ca="1">(BS463*DCF!E$46-DCF!E$5*MAX(BS463*DCF!E$46,0)-MAX(BS463-BR463,0)/Inputs!$B$24)*DCF!E$6</f>
        <v>-965.22819069824607</v>
      </c>
      <c r="DA463" s="15">
        <f ca="1">(BT463*DCF!F$46-DCF!F$5*MAX(BT463*DCF!F$46,0)-MAX(BT463-BS463,0)/Inputs!$B$24)*DCF!F$6</f>
        <v>-911.69883434649353</v>
      </c>
      <c r="DB463" s="15">
        <f ca="1">(BU463*DCF!G$46-DCF!G$5*MAX(BU463*DCF!G$46,0)-MAX(BU463-BT463,0)/Inputs!$B$24)*DCF!G$6</f>
        <v>-263.61218683107745</v>
      </c>
      <c r="DC463" s="15">
        <f ca="1">(BV463*DCF!H$46-DCF!H$5*MAX(BV463*DCF!H$46,0)-MAX(BV463-BU463,0)/Inputs!$B$24)*DCF!H$6</f>
        <v>0</v>
      </c>
      <c r="DD463" s="15">
        <f ca="1">(BW463*DCF!I$46-DCF!I$5*MAX(BW463*DCF!I$46,0)-MAX(BW463-BV463,0)/Inputs!$B$24)*DCF!I$6</f>
        <v>-534.20241025014195</v>
      </c>
      <c r="DE463" s="15">
        <f ca="1">(BX463*DCF!J$46-DCF!J$5*MAX(BX463*DCF!J$46,0)-MAX(BX463-BW463,0)/Inputs!$B$24)*DCF!J$6</f>
        <v>-13.357784472172186</v>
      </c>
      <c r="DF463" s="15">
        <f ca="1">(BY463*DCF!K$46-DCF!K$5*MAX(BY463*DCF!K$46,0)-MAX(BY463-BX463,0)/Inputs!$B$24)*DCF!K$6</f>
        <v>-1967.8617948598526</v>
      </c>
      <c r="DG463" s="15">
        <f ca="1">(BZ463*DCF!L$46-DCF!L$5*MAX(BZ463*DCF!L$46,0)-MAX(BZ463-BY463,0)/Inputs!$B$24)*DCF!L$6</f>
        <v>375.07288431477878</v>
      </c>
      <c r="DH463" s="15">
        <f ca="1">(CA463*DCF!M$46-DCF!M$5*MAX(CA463*DCF!M$46,0)-MAX(CA463-BZ463,0)/Inputs!$B$24)*DCF!M$6</f>
        <v>2102.7509025583608</v>
      </c>
      <c r="DI463" s="15">
        <f ca="1">SUM(CB463:CL463)+BE463*DCF!M$10*(1+Inputs!$B$30)*(1-Inputs!$B$33)*(1-Inputs!$B$30/Inputs!$B$31)/(Inputs!$B$29-Inputs!$B$30)*DCF!M$6</f>
        <v>83931.205414617667</v>
      </c>
      <c r="DJ463" s="15">
        <f ca="1">SUM(CM463:CW463)+BP463*DCF!M$28*(1+Inputs!$B$30)*(1-Inputs!$B$33)*(1-Inputs!$B$30/Inputs!$B$31)/(Inputs!$B$29-Inputs!$B$30)*DCF!M$6</f>
        <v>437090.0685875715</v>
      </c>
      <c r="DK463" s="15">
        <f ca="1">SUM(CX463:DH463)+CA463*DCF!M$46*(1+Inputs!$B$30)*(1-Inputs!$B$33)*(1-Inputs!$B$30/Inputs!$B$31)/(Inputs!$B$29-Inputs!$B$30)*DCF!M$6</f>
        <v>49170.414624888625</v>
      </c>
      <c r="DM463" s="15">
        <f ca="1">DI463+DJ463+DK463+Inputs!$B$34+Inputs!$B$36-Inputs!$B$35</f>
        <v>647042.68862707773</v>
      </c>
    </row>
    <row r="464" spans="1:117" x14ac:dyDescent="0.75">
      <c r="A464" s="11">
        <v>451</v>
      </c>
      <c r="C464" s="24">
        <f t="shared" ref="C464:M473" ca="1" si="285">_xlfn.NORM.S.INV(RAND())</f>
        <v>0.48732393149803316</v>
      </c>
      <c r="D464" s="24">
        <f t="shared" ca="1" si="285"/>
        <v>-0.33527709723404525</v>
      </c>
      <c r="E464" s="24">
        <f t="shared" ca="1" si="285"/>
        <v>0.14530848802591101</v>
      </c>
      <c r="F464" s="24">
        <f t="shared" ca="1" si="285"/>
        <v>0.39385549075714199</v>
      </c>
      <c r="G464" s="24">
        <f t="shared" ca="1" si="285"/>
        <v>-0.33467626953636787</v>
      </c>
      <c r="H464" s="24">
        <f t="shared" ca="1" si="285"/>
        <v>0.78261896944251907</v>
      </c>
      <c r="I464" s="24">
        <f t="shared" ca="1" si="285"/>
        <v>-1.2209021285419452</v>
      </c>
      <c r="J464" s="24">
        <f t="shared" ca="1" si="285"/>
        <v>-0.67868827037613222</v>
      </c>
      <c r="K464" s="24">
        <f t="shared" ca="1" si="285"/>
        <v>0.24036518178028426</v>
      </c>
      <c r="L464" s="24">
        <f t="shared" ca="1" si="285"/>
        <v>-0.37065931066306373</v>
      </c>
      <c r="M464" s="24">
        <f t="shared" ca="1" si="285"/>
        <v>1.5379939031477883</v>
      </c>
      <c r="N464" s="24">
        <f ca="1">SQRT(Inputs!$B$38)*C464+SQRT(1-Inputs!$B$38)*_xlfn.NORM.S.INV(RAND())</f>
        <v>0.24836939185815846</v>
      </c>
      <c r="O464" s="24">
        <f ca="1">SQRT(Inputs!$B$38)*D464+SQRT(1-Inputs!$B$38)*_xlfn.NORM.S.INV(RAND())</f>
        <v>7.9607825269501609E-2</v>
      </c>
      <c r="P464" s="24">
        <f ca="1">SQRT(Inputs!$B$38)*E464+SQRT(1-Inputs!$B$38)*_xlfn.NORM.S.INV(RAND())</f>
        <v>0.491407462551678</v>
      </c>
      <c r="Q464" s="24">
        <f ca="1">SQRT(Inputs!$B$38)*F464+SQRT(1-Inputs!$B$38)*_xlfn.NORM.S.INV(RAND())</f>
        <v>0.69110252422080509</v>
      </c>
      <c r="R464" s="24">
        <f ca="1">SQRT(Inputs!$B$38)*G464+SQRT(1-Inputs!$B$38)*_xlfn.NORM.S.INV(RAND())</f>
        <v>-1.0997109533206391</v>
      </c>
      <c r="S464" s="24">
        <f ca="1">SQRT(Inputs!$B$38)*H464+SQRT(1-Inputs!$B$38)*_xlfn.NORM.S.INV(RAND())</f>
        <v>0.49068715878219571</v>
      </c>
      <c r="T464" s="24">
        <f ca="1">SQRT(Inputs!$B$38)*I464+SQRT(1-Inputs!$B$38)*_xlfn.NORM.S.INV(RAND())</f>
        <v>-1.9479099086013729</v>
      </c>
      <c r="U464" s="24">
        <f ca="1">SQRT(Inputs!$B$38)*J464+SQRT(1-Inputs!$B$38)*_xlfn.NORM.S.INV(RAND())</f>
        <v>-1.8715886880366008</v>
      </c>
      <c r="V464" s="24">
        <f ca="1">SQRT(Inputs!$B$38)*K464+SQRT(1-Inputs!$B$38)*_xlfn.NORM.S.INV(RAND())</f>
        <v>0.22847451514560096</v>
      </c>
      <c r="W464" s="24">
        <f ca="1">SQRT(Inputs!$B$38)*L464+SQRT(1-Inputs!$B$38)*_xlfn.NORM.S.INV(RAND())</f>
        <v>0.81697253812148674</v>
      </c>
      <c r="X464" s="24">
        <f ca="1">SQRT(Inputs!$B$38)*M464+SQRT(1-Inputs!$B$38)*_xlfn.NORM.S.INV(RAND())</f>
        <v>-0.8207145317081822</v>
      </c>
      <c r="Y464" s="24">
        <f ca="1">SQRT(Inputs!$B$38)*C464+SQRT(1-Inputs!$B$38)*_xlfn.NORM.S.INV(RAND())</f>
        <v>-1.3994514128978051</v>
      </c>
      <c r="Z464" s="24">
        <f ca="1">SQRT(Inputs!$B$38)*D464+SQRT(1-Inputs!$B$38)*_xlfn.NORM.S.INV(RAND())</f>
        <v>-0.52624744778427279</v>
      </c>
      <c r="AA464" s="24">
        <f ca="1">SQRT(Inputs!$B$38)*E464+SQRT(1-Inputs!$B$38)*_xlfn.NORM.S.INV(RAND())</f>
        <v>-0.70279078899282765</v>
      </c>
      <c r="AB464" s="24">
        <f ca="1">SQRT(Inputs!$B$38)*F464+SQRT(1-Inputs!$B$38)*_xlfn.NORM.S.INV(RAND())</f>
        <v>-0.92950913319926998</v>
      </c>
      <c r="AC464" s="24">
        <f ca="1">SQRT(Inputs!$B$38)*G464+SQRT(1-Inputs!$B$38)*_xlfn.NORM.S.INV(RAND())</f>
        <v>-0.51376242595014654</v>
      </c>
      <c r="AD464" s="24">
        <f ca="1">SQRT(Inputs!$B$38)*H464+SQRT(1-Inputs!$B$38)*_xlfn.NORM.S.INV(RAND())</f>
        <v>0.80840696987406169</v>
      </c>
      <c r="AE464" s="24">
        <f ca="1">SQRT(Inputs!$B$38)*I464+SQRT(1-Inputs!$B$38)*_xlfn.NORM.S.INV(RAND())</f>
        <v>0.19725233024693811</v>
      </c>
      <c r="AF464" s="24">
        <f ca="1">SQRT(Inputs!$B$38)*J464+SQRT(1-Inputs!$B$38)*_xlfn.NORM.S.INV(RAND())</f>
        <v>-0.99202937035460437</v>
      </c>
      <c r="AG464" s="24">
        <f ca="1">SQRT(Inputs!$B$38)*K464+SQRT(1-Inputs!$B$38)*_xlfn.NORM.S.INV(RAND())</f>
        <v>0.11512674286756915</v>
      </c>
      <c r="AH464" s="24">
        <f ca="1">SQRT(Inputs!$B$38)*L464+SQRT(1-Inputs!$B$38)*_xlfn.NORM.S.INV(RAND())</f>
        <v>1.4804755920378572</v>
      </c>
      <c r="AI464" s="24">
        <f ca="1">SQRT(Inputs!$B$38)*M464+SQRT(1-Inputs!$B$38)*_xlfn.NORM.S.INV(RAND())</f>
        <v>-0.30430614583220195</v>
      </c>
      <c r="AJ464" s="24">
        <f ca="1">SQRT(Inputs!$B$38)*C464+SQRT(1-Inputs!$B$38)*_xlfn.NORM.S.INV(RAND())</f>
        <v>0.66679209321454769</v>
      </c>
      <c r="AK464" s="24">
        <f ca="1">SQRT(Inputs!$B$38)*D464+SQRT(1-Inputs!$B$38)*_xlfn.NORM.S.INV(RAND())</f>
        <v>0.33009214226800437</v>
      </c>
      <c r="AL464" s="24">
        <f ca="1">SQRT(Inputs!$B$38)*E464+SQRT(1-Inputs!$B$38)*_xlfn.NORM.S.INV(RAND())</f>
        <v>0.92581348110869244</v>
      </c>
      <c r="AM464" s="24">
        <f ca="1">SQRT(Inputs!$B$38)*F464+SQRT(1-Inputs!$B$38)*_xlfn.NORM.S.INV(RAND())</f>
        <v>0.31049404459938523</v>
      </c>
      <c r="AN464" s="24">
        <f ca="1">SQRT(Inputs!$B$38)*G464+SQRT(1-Inputs!$B$38)*_xlfn.NORM.S.INV(RAND())</f>
        <v>-2.2154175035797474E-2</v>
      </c>
      <c r="AO464" s="24">
        <f ca="1">SQRT(Inputs!$B$38)*H464+SQRT(1-Inputs!$B$38)*_xlfn.NORM.S.INV(RAND())</f>
        <v>-1.1442109678042409</v>
      </c>
      <c r="AP464" s="24">
        <f ca="1">SQRT(Inputs!$B$38)*I464+SQRT(1-Inputs!$B$38)*_xlfn.NORM.S.INV(RAND())</f>
        <v>-0.28579573460282215</v>
      </c>
      <c r="AQ464" s="24">
        <f ca="1">SQRT(Inputs!$B$38)*J464+SQRT(1-Inputs!$B$38)*_xlfn.NORM.S.INV(RAND())</f>
        <v>-0.59606915446512976</v>
      </c>
      <c r="AR464" s="24">
        <f ca="1">SQRT(Inputs!$B$38)*K464+SQRT(1-Inputs!$B$38)*_xlfn.NORM.S.INV(RAND())</f>
        <v>-2.0785900283765626</v>
      </c>
      <c r="AS464" s="24">
        <f ca="1">SQRT(Inputs!$B$38)*L464+SQRT(1-Inputs!$B$38)*_xlfn.NORM.S.INV(RAND())</f>
        <v>-1.655604626937502</v>
      </c>
      <c r="AT464" s="24">
        <f ca="1">SQRT(Inputs!$B$38)*M464+SQRT(1-Inputs!$B$38)*_xlfn.NORM.S.INV(RAND())</f>
        <v>1.5842046753273011</v>
      </c>
      <c r="AU464" s="15">
        <f ca="1">Inputs!$B$6*EXP($B$8-0.5*C$5^2+C$5*N464)</f>
        <v>5165.8076207332542</v>
      </c>
      <c r="AV464" s="15">
        <f t="shared" ca="1" si="255"/>
        <v>6362.0409787877907</v>
      </c>
      <c r="AW464" s="15">
        <f t="shared" ca="1" si="256"/>
        <v>8288.976236708093</v>
      </c>
      <c r="AX464" s="15">
        <f t="shared" ca="1" si="257"/>
        <v>11032.614941903754</v>
      </c>
      <c r="AY464" s="15">
        <f t="shared" ca="1" si="258"/>
        <v>11857.911409954737</v>
      </c>
      <c r="AZ464" s="15">
        <f t="shared" ca="1" si="259"/>
        <v>15307.737260318539</v>
      </c>
      <c r="BA464" s="15">
        <f t="shared" ca="1" si="260"/>
        <v>15277.879612071973</v>
      </c>
      <c r="BB464" s="15">
        <f t="shared" ca="1" si="261"/>
        <v>15506.593029070342</v>
      </c>
      <c r="BC464" s="15">
        <f t="shared" ca="1" si="262"/>
        <v>19415.136369696902</v>
      </c>
      <c r="BD464" s="15">
        <f t="shared" ca="1" si="263"/>
        <v>25674.162544410647</v>
      </c>
      <c r="BE464" s="15">
        <f t="shared" ca="1" si="264"/>
        <v>29194.445660440451</v>
      </c>
      <c r="BF464" s="15">
        <f ca="1">Inputs!$B$13*EXP($B$9-0.5*C$6^2+C$6*Y464)</f>
        <v>10480.076115459058</v>
      </c>
      <c r="BG464" s="15">
        <f t="shared" ca="1" si="265"/>
        <v>11615.429621349163</v>
      </c>
      <c r="BH464" s="15">
        <f t="shared" ca="1" si="266"/>
        <v>12630.438281302162</v>
      </c>
      <c r="BI464" s="15">
        <f t="shared" ca="1" si="267"/>
        <v>13400.434719132829</v>
      </c>
      <c r="BJ464" s="15">
        <f t="shared" ca="1" si="268"/>
        <v>15255.411519619181</v>
      </c>
      <c r="BK464" s="15">
        <f t="shared" ca="1" si="269"/>
        <v>20901.452680107013</v>
      </c>
      <c r="BL464" s="15">
        <f t="shared" ca="1" si="270"/>
        <v>26339.681137456522</v>
      </c>
      <c r="BM464" s="15">
        <f t="shared" ca="1" si="271"/>
        <v>28623.143564535843</v>
      </c>
      <c r="BN464" s="15">
        <f t="shared" ca="1" si="272"/>
        <v>35691.917885449599</v>
      </c>
      <c r="BO464" s="15">
        <f t="shared" ca="1" si="273"/>
        <v>52161.875745437028</v>
      </c>
      <c r="BP464" s="15">
        <f t="shared" ca="1" si="274"/>
        <v>62025.756791197819</v>
      </c>
      <c r="BQ464" s="15">
        <f ca="1">Inputs!$B$20*EXP($B$10-0.5*C$7^2+C$7*AJ464)</f>
        <v>5433.9864575581441</v>
      </c>
      <c r="BR464" s="15">
        <f t="shared" ca="1" si="275"/>
        <v>8188.1272089808854</v>
      </c>
      <c r="BS464" s="15">
        <f t="shared" ca="1" si="276"/>
        <v>14628.165638390306</v>
      </c>
      <c r="BT464" s="15">
        <f t="shared" ca="1" si="277"/>
        <v>21880.643120386045</v>
      </c>
      <c r="BU464" s="15">
        <f t="shared" ca="1" si="278"/>
        <v>30161.825584414066</v>
      </c>
      <c r="BV464" s="15">
        <f t="shared" ca="1" si="279"/>
        <v>32427.872889646955</v>
      </c>
      <c r="BW464" s="15">
        <f t="shared" ca="1" si="280"/>
        <v>42595.227940383251</v>
      </c>
      <c r="BX464" s="15">
        <f t="shared" ca="1" si="281"/>
        <v>52866.025583641756</v>
      </c>
      <c r="BY464" s="15">
        <f t="shared" ca="1" si="282"/>
        <v>49768.522722943046</v>
      </c>
      <c r="BZ464" s="15">
        <f t="shared" ca="1" si="283"/>
        <v>51508.106321369451</v>
      </c>
      <c r="CA464" s="15">
        <f t="shared" ca="1" si="284"/>
        <v>95877.8404969689</v>
      </c>
      <c r="CB464" s="15">
        <f ca="1">(AU464*DCF!C$10-DCF!C$5*MAX(AU464*DCF!C$10,0)-MAX(AU464-Inputs!$B$6,0)/Inputs!$B$10)*DCF!C$6</f>
        <v>1041.6228260366911</v>
      </c>
      <c r="CC464" s="15">
        <f ca="1">(AV464*DCF!D$10-DCF!D$5*MAX(AV464*DCF!D$10,0)-MAX(AV464-AU464,0)/Inputs!$B$10)*DCF!D$6</f>
        <v>1259.0341904561392</v>
      </c>
      <c r="CD464" s="15">
        <f ca="1">(AW464*DCF!E$10-DCF!E$5*MAX(AW464*DCF!E$10,0)-MAX(AW464-AV464,0)/Inputs!$B$10)*DCF!E$6</f>
        <v>1479.7670459545666</v>
      </c>
      <c r="CE464" s="15">
        <f ca="1">(AX464*DCF!F$10-DCF!F$5*MAX(AX464*DCF!F$10,0)-MAX(AX464-AW464,0)/Inputs!$B$10)*DCF!F$6</f>
        <v>1837.5190675541955</v>
      </c>
      <c r="CF464" s="15">
        <f ca="1">(AY464*DCF!G$10-DCF!G$5*MAX(AY464*DCF!G$10,0)-MAX(AY464-AX464,0)/Inputs!$B$10)*DCF!G$6</f>
        <v>2284.5660268075499</v>
      </c>
      <c r="CG464" s="15">
        <f ca="1">(AZ464*DCF!H$10-DCF!H$5*MAX(AZ464*DCF!H$10,0)-MAX(AZ464-AY464,0)/Inputs!$B$10)*DCF!H$6</f>
        <v>2359.4297430161205</v>
      </c>
      <c r="CH464" s="15">
        <f ca="1">(BA464*DCF!I$10-DCF!I$5*MAX(BA464*DCF!I$10,0)-MAX(BA464-AZ464,0)/Inputs!$B$10)*DCF!I$6</f>
        <v>2790.711266375281</v>
      </c>
      <c r="CI464" s="15">
        <f ca="1">(BB464*DCF!J$10-DCF!J$5*MAX(BB464*DCF!J$10,0)-MAX(BB464-BA464,0)/Inputs!$B$10)*DCF!J$6</f>
        <v>2626.3095946624239</v>
      </c>
      <c r="CJ464" s="15">
        <f ca="1">(BC464*DCF!K$10-DCF!K$5*MAX(BC464*DCF!K$10,0)-MAX(BC464-BB464,0)/Inputs!$B$10)*DCF!K$6</f>
        <v>2578.3885779113366</v>
      </c>
      <c r="CK464" s="15">
        <f ca="1">(BD464*DCF!L$10-DCF!L$5*MAX(BD464*DCF!L$10,0)-MAX(BD464-BC464,0)/Inputs!$B$10)*DCF!L$6</f>
        <v>3062.7585038733878</v>
      </c>
      <c r="CL464" s="15">
        <f ca="1">(BE464*DCF!M$10-DCF!M$5*MAX(BE464*DCF!M$10,0)-MAX(BE464-BD464,0)/Inputs!$B$10)*DCF!M$6</f>
        <v>3699.1784528990361</v>
      </c>
      <c r="CM464" s="15">
        <f ca="1">(BF464*DCF!C$28-DCF!C$5*MAX(BF464*DCF!C$28,0)-MAX(BF464-Inputs!$B$13,0)/Inputs!$B$17)*DCF!C$6</f>
        <v>3198.4505007575499</v>
      </c>
      <c r="CN464" s="15">
        <f ca="1">(BG464*DCF!D$28-DCF!D$5*MAX(BG464*DCF!D$28,0)-MAX(BG464-BF464,0)/Inputs!$B$17)*DCF!D$6</f>
        <v>3178.788961216786</v>
      </c>
      <c r="CO464" s="15">
        <f ca="1">(BH464*DCF!E$28-DCF!E$5*MAX(BH464*DCF!E$28,0)-MAX(BH464-BG464,0)/Inputs!$B$17)*DCF!E$6</f>
        <v>3377.1207889461625</v>
      </c>
      <c r="CP464" s="15">
        <f ca="1">(BI464*DCF!F$28-DCF!F$5*MAX(BI464*DCF!F$28,0)-MAX(BI464-BH464,0)/Inputs!$B$17)*DCF!F$6</f>
        <v>3497.675025007281</v>
      </c>
      <c r="CQ464" s="15">
        <f ca="1">(BJ464*DCF!G$28-DCF!G$5*MAX(BJ464*DCF!G$28,0)-MAX(BJ464-BI464,0)/Inputs!$B$17)*DCF!G$6</f>
        <v>3646.1434883303345</v>
      </c>
      <c r="CR464" s="15">
        <f ca="1">(BK464*DCF!H$28-DCF!H$5*MAX(BK464*DCF!H$28,0)-MAX(BK464-BJ464,0)/Inputs!$B$17)*DCF!H$6</f>
        <v>4291.9234994598555</v>
      </c>
      <c r="CS464" s="15">
        <f ca="1">(BL464*DCF!I$28-DCF!I$5*MAX(BL464*DCF!I$28,0)-MAX(BL464-BK464,0)/Inputs!$B$17)*DCF!I$6</f>
        <v>5413.3035110261189</v>
      </c>
      <c r="CT464" s="15">
        <f ca="1">(BM464*DCF!J$28-DCF!J$5*MAX(BM464*DCF!J$28,0)-MAX(BM464-BL464,0)/Inputs!$B$17)*DCF!J$6</f>
        <v>6082.5687412613861</v>
      </c>
      <c r="CU464" s="15">
        <f ca="1">(BN464*DCF!K$28-DCF!K$5*MAX(BN464*DCF!K$28,0)-MAX(BN464-BM464,0)/Inputs!$B$17)*DCF!K$6</f>
        <v>6671.7039123067088</v>
      </c>
      <c r="CV464" s="15">
        <f ca="1">(BO464*DCF!L$28-DCF!L$5*MAX(BO464*DCF!L$28,0)-MAX(BO464-BN464,0)/Inputs!$B$17)*DCF!L$6</f>
        <v>8543.7858871173721</v>
      </c>
      <c r="CW464" s="15">
        <f ca="1">(BP464*DCF!M$28-DCF!M$5*MAX(BP464*DCF!M$28,0)-MAX(BP464-BO464,0)/Inputs!$B$17)*DCF!M$6</f>
        <v>10639.12929897759</v>
      </c>
      <c r="CX464" s="15">
        <f ca="1">(BQ464*DCF!C$46-DCF!C$5*MAX(BQ464*DCF!C$46,0)-MAX(BQ464-Inputs!$B$20,0)/Inputs!$B$24)*DCF!C$6</f>
        <v>-2286.3647511950189</v>
      </c>
      <c r="CY464" s="15">
        <f ca="1">(BR464*DCF!D$46-DCF!D$5*MAX(BR464*DCF!D$46,0)-MAX(BR464-BQ464,0)/Inputs!$B$24)*DCF!D$6</f>
        <v>-2572.6913621663548</v>
      </c>
      <c r="CZ464" s="15">
        <f ca="1">(BS464*DCF!E$46-DCF!E$5*MAX(BS464*DCF!E$46,0)-MAX(BS464-BR464,0)/Inputs!$B$24)*DCF!E$6</f>
        <v>-4268.2919137063382</v>
      </c>
      <c r="DA464" s="15">
        <f ca="1">(BT464*DCF!F$46-DCF!F$5*MAX(BT464*DCF!F$46,0)-MAX(BT464-BS464,0)/Inputs!$B$24)*DCF!F$6</f>
        <v>-4234.3430915023837</v>
      </c>
      <c r="DB464" s="15">
        <f ca="1">(BU464*DCF!G$46-DCF!G$5*MAX(BU464*DCF!G$46,0)-MAX(BU464-BT464,0)/Inputs!$B$24)*DCF!G$6</f>
        <v>-3800.2103848802831</v>
      </c>
      <c r="DC464" s="15">
        <f ca="1">(BV464*DCF!H$46-DCF!H$5*MAX(BV464*DCF!H$46,0)-MAX(BV464-BU464,0)/Inputs!$B$24)*DCF!H$6</f>
        <v>-704.16031579892388</v>
      </c>
      <c r="DD464" s="15">
        <f ca="1">(BW464*DCF!I$46-DCF!I$5*MAX(BW464*DCF!I$46,0)-MAX(BW464-BV464,0)/Inputs!$B$24)*DCF!I$6</f>
        <v>-1934.9010073966172</v>
      </c>
      <c r="DE464" s="15">
        <f ca="1">(BX464*DCF!J$46-DCF!J$5*MAX(BX464*DCF!J$46,0)-MAX(BX464-BW464,0)/Inputs!$B$24)*DCF!J$6</f>
        <v>-506.0641956826812</v>
      </c>
      <c r="DF464" s="15">
        <f ca="1">(BY464*DCF!K$46-DCF!K$5*MAX(BY464*DCF!K$46,0)-MAX(BY464-BX464,0)/Inputs!$B$24)*DCF!K$6</f>
        <v>2842.9439220830382</v>
      </c>
      <c r="DG464" s="15">
        <f ca="1">(BZ464*DCF!L$46-DCF!L$5*MAX(BZ464*DCF!L$46,0)-MAX(BZ464-BY464,0)/Inputs!$B$24)*DCF!L$6</f>
        <v>3166.8439721764412</v>
      </c>
      <c r="DH464" s="15">
        <f ca="1">(CA464*DCF!M$46-DCF!M$5*MAX(CA464*DCF!M$46,0)-MAX(CA464-BZ464,0)/Inputs!$B$24)*DCF!M$6</f>
        <v>-1759.3216354352633</v>
      </c>
      <c r="DI464" s="15">
        <f ca="1">SUM(CB464:CL464)+BE464*DCF!M$10*(1+Inputs!$B$30)*(1-Inputs!$B$33)*(1-Inputs!$B$30/Inputs!$B$31)/(Inputs!$B$29-Inputs!$B$30)*DCF!M$6</f>
        <v>106267.81362512991</v>
      </c>
      <c r="DJ464" s="15">
        <f ca="1">SUM(CM464:CW464)+BP464*DCF!M$28*(1+Inputs!$B$30)*(1-Inputs!$B$33)*(1-Inputs!$B$30/Inputs!$B$31)/(Inputs!$B$29-Inputs!$B$30)*DCF!M$6</f>
        <v>288698.59542190767</v>
      </c>
      <c r="DK464" s="15">
        <f ca="1">SUM(CX464:DH464)+CA464*DCF!M$46*(1+Inputs!$B$30)*(1-Inputs!$B$33)*(1-Inputs!$B$30/Inputs!$B$31)/(Inputs!$B$29-Inputs!$B$30)*DCF!M$6</f>
        <v>132181.93810107934</v>
      </c>
      <c r="DM464" s="15">
        <f ca="1">DI464+DJ464+DK464+Inputs!$B$34+Inputs!$B$36-Inputs!$B$35</f>
        <v>603999.34714811691</v>
      </c>
    </row>
    <row r="465" spans="1:117" x14ac:dyDescent="0.75">
      <c r="A465" s="11">
        <v>452</v>
      </c>
      <c r="C465" s="24">
        <f t="shared" ca="1" si="285"/>
        <v>-9.6011568288860136E-2</v>
      </c>
      <c r="D465" s="24">
        <f t="shared" ca="1" si="285"/>
        <v>0.59312540792508106</v>
      </c>
      <c r="E465" s="24">
        <f t="shared" ca="1" si="285"/>
        <v>-0.70508604579090084</v>
      </c>
      <c r="F465" s="24">
        <f t="shared" ca="1" si="285"/>
        <v>-0.99550588935886208</v>
      </c>
      <c r="G465" s="24">
        <f t="shared" ca="1" si="285"/>
        <v>0.45632102624496068</v>
      </c>
      <c r="H465" s="24">
        <f t="shared" ca="1" si="285"/>
        <v>-2.8943853910682688E-2</v>
      </c>
      <c r="I465" s="24">
        <f t="shared" ca="1" si="285"/>
        <v>0.15738379177144385</v>
      </c>
      <c r="J465" s="24">
        <f t="shared" ca="1" si="285"/>
        <v>2.4904384095612753</v>
      </c>
      <c r="K465" s="24">
        <f t="shared" ca="1" si="285"/>
        <v>1.1544449024345451</v>
      </c>
      <c r="L465" s="24">
        <f t="shared" ca="1" si="285"/>
        <v>-0.93746828400686655</v>
      </c>
      <c r="M465" s="24">
        <f t="shared" ca="1" si="285"/>
        <v>0.13990163246911594</v>
      </c>
      <c r="N465" s="24">
        <f ca="1">SQRT(Inputs!$B$38)*C465+SQRT(1-Inputs!$B$38)*_xlfn.NORM.S.INV(RAND())</f>
        <v>0.48510858782191874</v>
      </c>
      <c r="O465" s="24">
        <f ca="1">SQRT(Inputs!$B$38)*D465+SQRT(1-Inputs!$B$38)*_xlfn.NORM.S.INV(RAND())</f>
        <v>0.50566570369040664</v>
      </c>
      <c r="P465" s="24">
        <f ca="1">SQRT(Inputs!$B$38)*E465+SQRT(1-Inputs!$B$38)*_xlfn.NORM.S.INV(RAND())</f>
        <v>-0.92690045354845396</v>
      </c>
      <c r="Q465" s="24">
        <f ca="1">SQRT(Inputs!$B$38)*F465+SQRT(1-Inputs!$B$38)*_xlfn.NORM.S.INV(RAND())</f>
        <v>-0.2433232019466619</v>
      </c>
      <c r="R465" s="24">
        <f ca="1">SQRT(Inputs!$B$38)*G465+SQRT(1-Inputs!$B$38)*_xlfn.NORM.S.INV(RAND())</f>
        <v>0.4555575731484951</v>
      </c>
      <c r="S465" s="24">
        <f ca="1">SQRT(Inputs!$B$38)*H465+SQRT(1-Inputs!$B$38)*_xlfn.NORM.S.INV(RAND())</f>
        <v>0.29083581012512716</v>
      </c>
      <c r="T465" s="24">
        <f ca="1">SQRT(Inputs!$B$38)*I465+SQRT(1-Inputs!$B$38)*_xlfn.NORM.S.INV(RAND())</f>
        <v>0.64742030436748987</v>
      </c>
      <c r="U465" s="24">
        <f ca="1">SQRT(Inputs!$B$38)*J465+SQRT(1-Inputs!$B$38)*_xlfn.NORM.S.INV(RAND())</f>
        <v>2.6484144770686724E-2</v>
      </c>
      <c r="V465" s="24">
        <f ca="1">SQRT(Inputs!$B$38)*K465+SQRT(1-Inputs!$B$38)*_xlfn.NORM.S.INV(RAND())</f>
        <v>0.56565510300536603</v>
      </c>
      <c r="W465" s="24">
        <f ca="1">SQRT(Inputs!$B$38)*L465+SQRT(1-Inputs!$B$38)*_xlfn.NORM.S.INV(RAND())</f>
        <v>-0.64279533542469869</v>
      </c>
      <c r="X465" s="24">
        <f ca="1">SQRT(Inputs!$B$38)*M465+SQRT(1-Inputs!$B$38)*_xlfn.NORM.S.INV(RAND())</f>
        <v>1.4106579124481826</v>
      </c>
      <c r="Y465" s="24">
        <f ca="1">SQRT(Inputs!$B$38)*C465+SQRT(1-Inputs!$B$38)*_xlfn.NORM.S.INV(RAND())</f>
        <v>0.22173459922732525</v>
      </c>
      <c r="Z465" s="24">
        <f ca="1">SQRT(Inputs!$B$38)*D465+SQRT(1-Inputs!$B$38)*_xlfn.NORM.S.INV(RAND())</f>
        <v>2.1122210054426493E-2</v>
      </c>
      <c r="AA465" s="24">
        <f ca="1">SQRT(Inputs!$B$38)*E465+SQRT(1-Inputs!$B$38)*_xlfn.NORM.S.INV(RAND())</f>
        <v>-0.65493501886909899</v>
      </c>
      <c r="AB465" s="24">
        <f ca="1">SQRT(Inputs!$B$38)*F465+SQRT(1-Inputs!$B$38)*_xlfn.NORM.S.INV(RAND())</f>
        <v>-0.61485645846376147</v>
      </c>
      <c r="AC465" s="24">
        <f ca="1">SQRT(Inputs!$B$38)*G465+SQRT(1-Inputs!$B$38)*_xlfn.NORM.S.INV(RAND())</f>
        <v>1.7943509401170614</v>
      </c>
      <c r="AD465" s="24">
        <f ca="1">SQRT(Inputs!$B$38)*H465+SQRT(1-Inputs!$B$38)*_xlfn.NORM.S.INV(RAND())</f>
        <v>-0.38341212441034989</v>
      </c>
      <c r="AE465" s="24">
        <f ca="1">SQRT(Inputs!$B$38)*I465+SQRT(1-Inputs!$B$38)*_xlfn.NORM.S.INV(RAND())</f>
        <v>0.81385245672318851</v>
      </c>
      <c r="AF465" s="24">
        <f ca="1">SQRT(Inputs!$B$38)*J465+SQRT(1-Inputs!$B$38)*_xlfn.NORM.S.INV(RAND())</f>
        <v>-0.8163450207605345</v>
      </c>
      <c r="AG465" s="24">
        <f ca="1">SQRT(Inputs!$B$38)*K465+SQRT(1-Inputs!$B$38)*_xlfn.NORM.S.INV(RAND())</f>
        <v>1.5777789532049948</v>
      </c>
      <c r="AH465" s="24">
        <f ca="1">SQRT(Inputs!$B$38)*L465+SQRT(1-Inputs!$B$38)*_xlfn.NORM.S.INV(RAND())</f>
        <v>-1.1530487149486537</v>
      </c>
      <c r="AI465" s="24">
        <f ca="1">SQRT(Inputs!$B$38)*M465+SQRT(1-Inputs!$B$38)*_xlfn.NORM.S.INV(RAND())</f>
        <v>-0.36302500207789595</v>
      </c>
      <c r="AJ465" s="24">
        <f ca="1">SQRT(Inputs!$B$38)*C465+SQRT(1-Inputs!$B$38)*_xlfn.NORM.S.INV(RAND())</f>
        <v>-0.17980921230169683</v>
      </c>
      <c r="AK465" s="24">
        <f ca="1">SQRT(Inputs!$B$38)*D465+SQRT(1-Inputs!$B$38)*_xlfn.NORM.S.INV(RAND())</f>
        <v>1.4545620341727628</v>
      </c>
      <c r="AL465" s="24">
        <f ca="1">SQRT(Inputs!$B$38)*E465+SQRT(1-Inputs!$B$38)*_xlfn.NORM.S.INV(RAND())</f>
        <v>-0.58227531058306892</v>
      </c>
      <c r="AM465" s="24">
        <f ca="1">SQRT(Inputs!$B$38)*F465+SQRT(1-Inputs!$B$38)*_xlfn.NORM.S.INV(RAND())</f>
        <v>-0.83848337721867483</v>
      </c>
      <c r="AN465" s="24">
        <f ca="1">SQRT(Inputs!$B$38)*G465+SQRT(1-Inputs!$B$38)*_xlfn.NORM.S.INV(RAND())</f>
        <v>1.4299980328778896</v>
      </c>
      <c r="AO465" s="24">
        <f ca="1">SQRT(Inputs!$B$38)*H465+SQRT(1-Inputs!$B$38)*_xlfn.NORM.S.INV(RAND())</f>
        <v>1.6771676559083442</v>
      </c>
      <c r="AP465" s="24">
        <f ca="1">SQRT(Inputs!$B$38)*I465+SQRT(1-Inputs!$B$38)*_xlfn.NORM.S.INV(RAND())</f>
        <v>-0.30757240380243211</v>
      </c>
      <c r="AQ465" s="24">
        <f ca="1">SQRT(Inputs!$B$38)*J465+SQRT(1-Inputs!$B$38)*_xlfn.NORM.S.INV(RAND())</f>
        <v>2.4118666743531505</v>
      </c>
      <c r="AR465" s="24">
        <f ca="1">SQRT(Inputs!$B$38)*K465+SQRT(1-Inputs!$B$38)*_xlfn.NORM.S.INV(RAND())</f>
        <v>0.55417636164812567</v>
      </c>
      <c r="AS465" s="24">
        <f ca="1">SQRT(Inputs!$B$38)*L465+SQRT(1-Inputs!$B$38)*_xlfn.NORM.S.INV(RAND())</f>
        <v>7.341931635423371E-2</v>
      </c>
      <c r="AT465" s="24">
        <f ca="1">SQRT(Inputs!$B$38)*M465+SQRT(1-Inputs!$B$38)*_xlfn.NORM.S.INV(RAND())</f>
        <v>-0.32141616149061558</v>
      </c>
      <c r="AU465" s="15">
        <f ca="1">Inputs!$B$6*EXP($B$8-0.5*C$5^2+C$5*N465)</f>
        <v>5367.6122109294365</v>
      </c>
      <c r="AV465" s="15">
        <f t="shared" ca="1" si="255"/>
        <v>7037.9369484227873</v>
      </c>
      <c r="AW465" s="15">
        <f t="shared" ca="1" si="256"/>
        <v>7573.0000089728292</v>
      </c>
      <c r="AX465" s="15">
        <f t="shared" ca="1" si="257"/>
        <v>8969.0359169678741</v>
      </c>
      <c r="AY465" s="15">
        <f t="shared" ca="1" si="258"/>
        <v>11560.038563832532</v>
      </c>
      <c r="AZ465" s="15">
        <f t="shared" ca="1" si="259"/>
        <v>14598.369054617393</v>
      </c>
      <c r="BA465" s="15">
        <f t="shared" ca="1" si="260"/>
        <v>19117.112711772101</v>
      </c>
      <c r="BB465" s="15">
        <f t="shared" ca="1" si="261"/>
        <v>23467.35786569124</v>
      </c>
      <c r="BC465" s="15">
        <f t="shared" ca="1" si="262"/>
        <v>30354.541082485444</v>
      </c>
      <c r="BD465" s="15">
        <f t="shared" ca="1" si="263"/>
        <v>35017.258536952424</v>
      </c>
      <c r="BE465" s="15">
        <f t="shared" ca="1" si="264"/>
        <v>48792.103405884845</v>
      </c>
      <c r="BF465" s="15">
        <f ca="1">Inputs!$B$13*EXP($B$9-0.5*C$6^2+C$6*Y465)</f>
        <v>14452.571025257637</v>
      </c>
      <c r="BG465" s="15">
        <f t="shared" ca="1" si="265"/>
        <v>17681.117193439099</v>
      </c>
      <c r="BH465" s="15">
        <f t="shared" ca="1" si="266"/>
        <v>19379.38285746676</v>
      </c>
      <c r="BI465" s="15">
        <f t="shared" ca="1" si="267"/>
        <v>21581.111125312098</v>
      </c>
      <c r="BJ465" s="15">
        <f t="shared" ca="1" si="268"/>
        <v>34266.555634217504</v>
      </c>
      <c r="BK465" s="15">
        <f t="shared" ca="1" si="269"/>
        <v>39916.748672975293</v>
      </c>
      <c r="BL465" s="15">
        <f t="shared" ca="1" si="270"/>
        <v>54486.891446796493</v>
      </c>
      <c r="BM465" s="15">
        <f t="shared" ca="1" si="271"/>
        <v>60516.981180831914</v>
      </c>
      <c r="BN465" s="15">
        <f t="shared" ca="1" si="272"/>
        <v>89919.144198120048</v>
      </c>
      <c r="BO465" s="15">
        <f t="shared" ca="1" si="273"/>
        <v>96758.384729828933</v>
      </c>
      <c r="BP465" s="15">
        <f t="shared" ca="1" si="274"/>
        <v>114292.64388649081</v>
      </c>
      <c r="BQ465" s="15">
        <f ca="1">Inputs!$B$20*EXP($B$10-0.5*C$7^2+C$7*AJ465)</f>
        <v>4024.4899884580223</v>
      </c>
      <c r="BR465" s="15">
        <f t="shared" ca="1" si="275"/>
        <v>8666.9725068611388</v>
      </c>
      <c r="BS465" s="15">
        <f t="shared" ca="1" si="276"/>
        <v>10040.788728987769</v>
      </c>
      <c r="BT465" s="15">
        <f t="shared" ca="1" si="277"/>
        <v>11110.553189818411</v>
      </c>
      <c r="BU465" s="15">
        <f t="shared" ca="1" si="278"/>
        <v>21763.78092090485</v>
      </c>
      <c r="BV465" s="15">
        <f t="shared" ca="1" si="279"/>
        <v>44183.037118660221</v>
      </c>
      <c r="BW465" s="15">
        <f t="shared" ca="1" si="280"/>
        <v>57769.203588395365</v>
      </c>
      <c r="BX465" s="15">
        <f t="shared" ca="1" si="281"/>
        <v>131038.05902175578</v>
      </c>
      <c r="BY465" s="15">
        <f t="shared" ca="1" si="282"/>
        <v>204143.44775526773</v>
      </c>
      <c r="BZ465" s="15">
        <f t="shared" ca="1" si="283"/>
        <v>290334.14650437073</v>
      </c>
      <c r="CA465" s="15">
        <f t="shared" ca="1" si="284"/>
        <v>385190.43501210009</v>
      </c>
      <c r="CB465" s="15">
        <f ca="1">(AU465*DCF!C$10-DCF!C$5*MAX(AU465*DCF!C$10,0)-MAX(AU465-Inputs!$B$6,0)/Inputs!$B$10)*DCF!C$6</f>
        <v>1040.1839233387759</v>
      </c>
      <c r="CC465" s="15">
        <f ca="1">(AV465*DCF!D$10-DCF!D$5*MAX(AV465*DCF!D$10,0)-MAX(AV465-AU465,0)/Inputs!$B$10)*DCF!D$6</f>
        <v>1308.1844789864695</v>
      </c>
      <c r="CD465" s="15">
        <f ca="1">(AW465*DCF!E$10-DCF!E$5*MAX(AW465*DCF!E$10,0)-MAX(AW465-AV465,0)/Inputs!$B$10)*DCF!E$6</f>
        <v>1627.9667909629898</v>
      </c>
      <c r="CE465" s="15">
        <f ca="1">(AX465*DCF!F$10-DCF!F$5*MAX(AX465*DCF!F$10,0)-MAX(AX465-AW465,0)/Inputs!$B$10)*DCF!F$6</f>
        <v>1667.4457862076299</v>
      </c>
      <c r="CF465" s="15">
        <f ca="1">(AY465*DCF!G$10-DCF!G$5*MAX(AY465*DCF!G$10,0)-MAX(AY465-AX465,0)/Inputs!$B$10)*DCF!G$6</f>
        <v>1883.7931093205705</v>
      </c>
      <c r="CG465" s="15">
        <f ca="1">(AZ465*DCF!H$10-DCF!H$5*MAX(AZ465*DCF!H$10,0)-MAX(AZ465-AY465,0)/Inputs!$B$10)*DCF!H$6</f>
        <v>2294.7737751852433</v>
      </c>
      <c r="CH465" s="15">
        <f ca="1">(BA465*DCF!I$10-DCF!I$5*MAX(BA465*DCF!I$10,0)-MAX(BA465-AZ465,0)/Inputs!$B$10)*DCF!I$6</f>
        <v>2750.7668158042302</v>
      </c>
      <c r="CI465" s="15">
        <f ca="1">(BB465*DCF!J$10-DCF!J$5*MAX(BB465*DCF!J$10,0)-MAX(BB465-BA465,0)/Inputs!$B$10)*DCF!J$6</f>
        <v>3367.8450948441177</v>
      </c>
      <c r="CJ465" s="15">
        <f ca="1">(BC465*DCF!K$10-DCF!K$5*MAX(BC465*DCF!K$10,0)-MAX(BC465-BB465,0)/Inputs!$B$10)*DCF!K$6</f>
        <v>3922.4928093861977</v>
      </c>
      <c r="CK465" s="15">
        <f ca="1">(BD465*DCF!L$10-DCF!L$5*MAX(BD465*DCF!L$10,0)-MAX(BD465-BC465,0)/Inputs!$B$10)*DCF!L$6</f>
        <v>4678.3036115775194</v>
      </c>
      <c r="CL465" s="15">
        <f ca="1">(BE465*DCF!M$10-DCF!M$5*MAX(BE465*DCF!M$10,0)-MAX(BE465-BD465,0)/Inputs!$B$10)*DCF!M$6</f>
        <v>5239.6444673744145</v>
      </c>
      <c r="CM465" s="15">
        <f ca="1">(BF465*DCF!C$28-DCF!C$5*MAX(BF465*DCF!C$28,0)-MAX(BF465-Inputs!$B$13,0)/Inputs!$B$17)*DCF!C$6</f>
        <v>3702.8458245997017</v>
      </c>
      <c r="CN465" s="15">
        <f ca="1">(BG465*DCF!D$28-DCF!D$5*MAX(BG465*DCF!D$28,0)-MAX(BG465-BF465,0)/Inputs!$B$17)*DCF!D$6</f>
        <v>4518.6998821036905</v>
      </c>
      <c r="CO465" s="15">
        <f ca="1">(BH465*DCF!E$28-DCF!E$5*MAX(BH465*DCF!E$28,0)-MAX(BH465-BG465,0)/Inputs!$B$17)*DCF!E$6</f>
        <v>5153.8815169966556</v>
      </c>
      <c r="CP465" s="15">
        <f ca="1">(BI465*DCF!F$28-DCF!F$5*MAX(BI465*DCF!F$28,0)-MAX(BI465-BH465,0)/Inputs!$B$17)*DCF!F$6</f>
        <v>5457.8437733107094</v>
      </c>
      <c r="CQ465" s="15">
        <f ca="1">(BJ465*DCF!G$28-DCF!G$5*MAX(BJ465*DCF!G$28,0)-MAX(BJ465-BI465,0)/Inputs!$B$17)*DCF!G$6</f>
        <v>6757.1513893984911</v>
      </c>
      <c r="CR465" s="15">
        <f ca="1">(BK465*DCF!H$28-DCF!H$5*MAX(BK465*DCF!H$28,0)-MAX(BK465-BJ465,0)/Inputs!$B$17)*DCF!H$6</f>
        <v>8993.9709037215471</v>
      </c>
      <c r="CS465" s="15">
        <f ca="1">(BL465*DCF!I$28-DCF!I$5*MAX(BL465*DCF!I$28,0)-MAX(BL465-BK465,0)/Inputs!$B$17)*DCF!I$6</f>
        <v>10721.495837510689</v>
      </c>
      <c r="CT465" s="15">
        <f ca="1">(BM465*DCF!J$28-DCF!J$5*MAX(BM465*DCF!J$28,0)-MAX(BM465-BL465,0)/Inputs!$B$17)*DCF!J$6</f>
        <v>12700.770066673789</v>
      </c>
      <c r="CU465" s="15">
        <f ca="1">(BN465*DCF!K$28-DCF!K$5*MAX(BN465*DCF!K$28,0)-MAX(BN465-BM465,0)/Inputs!$B$17)*DCF!K$6</f>
        <v>15388.042245734268</v>
      </c>
      <c r="CV465" s="15">
        <f ca="1">(BO465*DCF!L$28-DCF!L$5*MAX(BO465*DCF!L$28,0)-MAX(BO465-BN465,0)/Inputs!$B$17)*DCF!L$6</f>
        <v>18531.457229363394</v>
      </c>
      <c r="CW465" s="15">
        <f ca="1">(BP465*DCF!M$28-DCF!M$5*MAX(BP465*DCF!M$28,0)-MAX(BP465-BO465,0)/Inputs!$B$17)*DCF!M$6</f>
        <v>19671.404309508671</v>
      </c>
      <c r="CX465" s="15">
        <f ca="1">(BQ465*DCF!C$46-DCF!C$5*MAX(BQ465*DCF!C$46,0)-MAX(BQ465-Inputs!$B$20,0)/Inputs!$B$24)*DCF!C$6</f>
        <v>-1309.8083060910083</v>
      </c>
      <c r="CY465" s="15">
        <f ca="1">(BR465*DCF!D$46-DCF!D$5*MAX(BR465*DCF!D$46,0)-MAX(BR465-BQ465,0)/Inputs!$B$24)*DCF!D$6</f>
        <v>-3460.1588450085378</v>
      </c>
      <c r="CZ465" s="15">
        <f ca="1">(BS465*DCF!E$46-DCF!E$5*MAX(BS465*DCF!E$46,0)-MAX(BS465-BR465,0)/Inputs!$B$24)*DCF!E$6</f>
        <v>-1728.8612837275334</v>
      </c>
      <c r="DA465" s="15">
        <f ca="1">(BT465*DCF!F$46-DCF!F$5*MAX(BT465*DCF!F$46,0)-MAX(BT465-BS465,0)/Inputs!$B$24)*DCF!F$6</f>
        <v>-1198.6757875811938</v>
      </c>
      <c r="DB465" s="15">
        <f ca="1">(BU465*DCF!G$46-DCF!G$5*MAX(BU465*DCF!G$46,0)-MAX(BU465-BT465,0)/Inputs!$B$24)*DCF!G$6</f>
        <v>-4315.6259168565284</v>
      </c>
      <c r="DC465" s="15">
        <f ca="1">(BV465*DCF!H$46-DCF!H$5*MAX(BV465*DCF!H$46,0)-MAX(BV465-BU465,0)/Inputs!$B$24)*DCF!H$6</f>
        <v>-6966.6464983907072</v>
      </c>
      <c r="DD465" s="15">
        <f ca="1">(BW465*DCF!I$46-DCF!I$5*MAX(BW465*DCF!I$46,0)-MAX(BW465-BV465,0)/Inputs!$B$24)*DCF!I$6</f>
        <v>-2565.8606586099672</v>
      </c>
      <c r="DE465" s="15">
        <f ca="1">(BX465*DCF!J$46-DCF!J$5*MAX(BX465*DCF!J$46,0)-MAX(BX465-BW465,0)/Inputs!$B$24)*DCF!J$6</f>
        <v>-13933.019311468972</v>
      </c>
      <c r="DF465" s="15">
        <f ca="1">(BY465*DCF!K$46-DCF!K$5*MAX(BY465*DCF!K$46,0)-MAX(BY465-BX465,0)/Inputs!$B$24)*DCF!K$6</f>
        <v>-6247.5184687504643</v>
      </c>
      <c r="DG465" s="15">
        <f ca="1">(BZ465*DCF!L$46-DCF!L$5*MAX(BZ465*DCF!L$46,0)-MAX(BZ465-BY465,0)/Inputs!$B$24)*DCF!L$6</f>
        <v>564.21630680221631</v>
      </c>
      <c r="DH465" s="15">
        <f ca="1">(CA465*DCF!M$46-DCF!M$5*MAX(CA465*DCF!M$46,0)-MAX(CA465-BZ465,0)/Inputs!$B$24)*DCF!M$6</f>
        <v>10367.122940913701</v>
      </c>
      <c r="DI465" s="15">
        <f ca="1">SUM(CB465:CL465)+BE465*DCF!M$10*(1+Inputs!$B$30)*(1-Inputs!$B$33)*(1-Inputs!$B$30/Inputs!$B$31)/(Inputs!$B$29-Inputs!$B$30)*DCF!M$6</f>
        <v>165570.46965033805</v>
      </c>
      <c r="DJ465" s="15">
        <f ca="1">SUM(CM465:CW465)+BP465*DCF!M$28*(1+Inputs!$B$30)*(1-Inputs!$B$33)*(1-Inputs!$B$30/Inputs!$B$31)/(Inputs!$B$29-Inputs!$B$30)*DCF!M$6</f>
        <v>535701.48204539565</v>
      </c>
      <c r="DK465" s="15">
        <f ca="1">SUM(CX465:DH465)+CA465*DCF!M$46*(1+Inputs!$B$30)*(1-Inputs!$B$33)*(1-Inputs!$B$30/Inputs!$B$31)/(Inputs!$B$29-Inputs!$B$30)*DCF!M$6</f>
        <v>564755.20542393194</v>
      </c>
      <c r="DM465" s="15">
        <f ca="1">DI465+DJ465+DK465+Inputs!$B$34+Inputs!$B$36-Inputs!$B$35</f>
        <v>1342878.1571196658</v>
      </c>
    </row>
    <row r="466" spans="1:117" x14ac:dyDescent="0.75">
      <c r="A466" s="11">
        <v>453</v>
      </c>
      <c r="C466" s="24">
        <f t="shared" ca="1" si="285"/>
        <v>0.38674889245488675</v>
      </c>
      <c r="D466" s="24">
        <f t="shared" ca="1" si="285"/>
        <v>-0.46400567174119817</v>
      </c>
      <c r="E466" s="24">
        <f t="shared" ca="1" si="285"/>
        <v>-1.3765754745357699</v>
      </c>
      <c r="F466" s="24">
        <f t="shared" ca="1" si="285"/>
        <v>0.57955852328357271</v>
      </c>
      <c r="G466" s="24">
        <f t="shared" ca="1" si="285"/>
        <v>0.92306891513334788</v>
      </c>
      <c r="H466" s="24">
        <f t="shared" ca="1" si="285"/>
        <v>1.521904403787276</v>
      </c>
      <c r="I466" s="24">
        <f t="shared" ca="1" si="285"/>
        <v>-0.42263663437369908</v>
      </c>
      <c r="J466" s="24">
        <f t="shared" ca="1" si="285"/>
        <v>0.98393135947815091</v>
      </c>
      <c r="K466" s="24">
        <f t="shared" ca="1" si="285"/>
        <v>0.75249837081215576</v>
      </c>
      <c r="L466" s="24">
        <f t="shared" ca="1" si="285"/>
        <v>-0.27460931437330427</v>
      </c>
      <c r="M466" s="24">
        <f t="shared" ca="1" si="285"/>
        <v>-1.0915766587873552</v>
      </c>
      <c r="N466" s="24">
        <f ca="1">SQRT(Inputs!$B$38)*C466+SQRT(1-Inputs!$B$38)*_xlfn.NORM.S.INV(RAND())</f>
        <v>3.3441295924695469E-3</v>
      </c>
      <c r="O466" s="24">
        <f ca="1">SQRT(Inputs!$B$38)*D466+SQRT(1-Inputs!$B$38)*_xlfn.NORM.S.INV(RAND())</f>
        <v>-0.58547345263108008</v>
      </c>
      <c r="P466" s="24">
        <f ca="1">SQRT(Inputs!$B$38)*E466+SQRT(1-Inputs!$B$38)*_xlfn.NORM.S.INV(RAND())</f>
        <v>0.66470888668108064</v>
      </c>
      <c r="Q466" s="24">
        <f ca="1">SQRT(Inputs!$B$38)*F466+SQRT(1-Inputs!$B$38)*_xlfn.NORM.S.INV(RAND())</f>
        <v>0.53035582680002158</v>
      </c>
      <c r="R466" s="24">
        <f ca="1">SQRT(Inputs!$B$38)*G466+SQRT(1-Inputs!$B$38)*_xlfn.NORM.S.INV(RAND())</f>
        <v>0.44502559633075839</v>
      </c>
      <c r="S466" s="24">
        <f ca="1">SQRT(Inputs!$B$38)*H466+SQRT(1-Inputs!$B$38)*_xlfn.NORM.S.INV(RAND())</f>
        <v>-0.54174269954439425</v>
      </c>
      <c r="T466" s="24">
        <f ca="1">SQRT(Inputs!$B$38)*I466+SQRT(1-Inputs!$B$38)*_xlfn.NORM.S.INV(RAND())</f>
        <v>-0.83194581948043389</v>
      </c>
      <c r="U466" s="24">
        <f ca="1">SQRT(Inputs!$B$38)*J466+SQRT(1-Inputs!$B$38)*_xlfn.NORM.S.INV(RAND())</f>
        <v>0.45737251118812688</v>
      </c>
      <c r="V466" s="24">
        <f ca="1">SQRT(Inputs!$B$38)*K466+SQRT(1-Inputs!$B$38)*_xlfn.NORM.S.INV(RAND())</f>
        <v>1.7488769083128621</v>
      </c>
      <c r="W466" s="24">
        <f ca="1">SQRT(Inputs!$B$38)*L466+SQRT(1-Inputs!$B$38)*_xlfn.NORM.S.INV(RAND())</f>
        <v>0.98199298163095217</v>
      </c>
      <c r="X466" s="24">
        <f ca="1">SQRT(Inputs!$B$38)*M466+SQRT(1-Inputs!$B$38)*_xlfn.NORM.S.INV(RAND())</f>
        <v>9.2168956227854038E-2</v>
      </c>
      <c r="Y466" s="24">
        <f ca="1">SQRT(Inputs!$B$38)*C466+SQRT(1-Inputs!$B$38)*_xlfn.NORM.S.INV(RAND())</f>
        <v>-0.87356288609693356</v>
      </c>
      <c r="Z466" s="24">
        <f ca="1">SQRT(Inputs!$B$38)*D466+SQRT(1-Inputs!$B$38)*_xlfn.NORM.S.INV(RAND())</f>
        <v>0.38746001818131348</v>
      </c>
      <c r="AA466" s="24">
        <f ca="1">SQRT(Inputs!$B$38)*E466+SQRT(1-Inputs!$B$38)*_xlfn.NORM.S.INV(RAND())</f>
        <v>-1.9896081420442657</v>
      </c>
      <c r="AB466" s="24">
        <f ca="1">SQRT(Inputs!$B$38)*F466+SQRT(1-Inputs!$B$38)*_xlfn.NORM.S.INV(RAND())</f>
        <v>0.60729270372807131</v>
      </c>
      <c r="AC466" s="24">
        <f ca="1">SQRT(Inputs!$B$38)*G466+SQRT(1-Inputs!$B$38)*_xlfn.NORM.S.INV(RAND())</f>
        <v>1.4114514856876554</v>
      </c>
      <c r="AD466" s="24">
        <f ca="1">SQRT(Inputs!$B$38)*H466+SQRT(1-Inputs!$B$38)*_xlfn.NORM.S.INV(RAND())</f>
        <v>1.5808724526652904</v>
      </c>
      <c r="AE466" s="24">
        <f ca="1">SQRT(Inputs!$B$38)*I466+SQRT(1-Inputs!$B$38)*_xlfn.NORM.S.INV(RAND())</f>
        <v>1.9181958375819645</v>
      </c>
      <c r="AF466" s="24">
        <f ca="1">SQRT(Inputs!$B$38)*J466+SQRT(1-Inputs!$B$38)*_xlfn.NORM.S.INV(RAND())</f>
        <v>0.40931081834609684</v>
      </c>
      <c r="AG466" s="24">
        <f ca="1">SQRT(Inputs!$B$38)*K466+SQRT(1-Inputs!$B$38)*_xlfn.NORM.S.INV(RAND())</f>
        <v>1.4586109221354804</v>
      </c>
      <c r="AH466" s="24">
        <f ca="1">SQRT(Inputs!$B$38)*L466+SQRT(1-Inputs!$B$38)*_xlfn.NORM.S.INV(RAND())</f>
        <v>2.0372041192177948E-2</v>
      </c>
      <c r="AI466" s="24">
        <f ca="1">SQRT(Inputs!$B$38)*M466+SQRT(1-Inputs!$B$38)*_xlfn.NORM.S.INV(RAND())</f>
        <v>-1.8424496474212417</v>
      </c>
      <c r="AJ466" s="24">
        <f ca="1">SQRT(Inputs!$B$38)*C466+SQRT(1-Inputs!$B$38)*_xlfn.NORM.S.INV(RAND())</f>
        <v>0.91705081523425935</v>
      </c>
      <c r="AK466" s="24">
        <f ca="1">SQRT(Inputs!$B$38)*D466+SQRT(1-Inputs!$B$38)*_xlfn.NORM.S.INV(RAND())</f>
        <v>-0.3779783746202226</v>
      </c>
      <c r="AL466" s="24">
        <f ca="1">SQRT(Inputs!$B$38)*E466+SQRT(1-Inputs!$B$38)*_xlfn.NORM.S.INV(RAND())</f>
        <v>-0.14558598897595676</v>
      </c>
      <c r="AM466" s="24">
        <f ca="1">SQRT(Inputs!$B$38)*F466+SQRT(1-Inputs!$B$38)*_xlfn.NORM.S.INV(RAND())</f>
        <v>0.19274967476561516</v>
      </c>
      <c r="AN466" s="24">
        <f ca="1">SQRT(Inputs!$B$38)*G466+SQRT(1-Inputs!$B$38)*_xlfn.NORM.S.INV(RAND())</f>
        <v>0.30476505640903651</v>
      </c>
      <c r="AO466" s="24">
        <f ca="1">SQRT(Inputs!$B$38)*H466+SQRT(1-Inputs!$B$38)*_xlfn.NORM.S.INV(RAND())</f>
        <v>0.28494567594031439</v>
      </c>
      <c r="AP466" s="24">
        <f ca="1">SQRT(Inputs!$B$38)*I466+SQRT(1-Inputs!$B$38)*_xlfn.NORM.S.INV(RAND())</f>
        <v>-1.7357323871275347</v>
      </c>
      <c r="AQ466" s="24">
        <f ca="1">SQRT(Inputs!$B$38)*J466+SQRT(1-Inputs!$B$38)*_xlfn.NORM.S.INV(RAND())</f>
        <v>0.34789049734809885</v>
      </c>
      <c r="AR466" s="24">
        <f ca="1">SQRT(Inputs!$B$38)*K466+SQRT(1-Inputs!$B$38)*_xlfn.NORM.S.INV(RAND())</f>
        <v>-9.2281640355403483E-2</v>
      </c>
      <c r="AS466" s="24">
        <f ca="1">SQRT(Inputs!$B$38)*L466+SQRT(1-Inputs!$B$38)*_xlfn.NORM.S.INV(RAND())</f>
        <v>-1.960672896450006</v>
      </c>
      <c r="AT466" s="24">
        <f ca="1">SQRT(Inputs!$B$38)*M466+SQRT(1-Inputs!$B$38)*_xlfn.NORM.S.INV(RAND())</f>
        <v>-0.93485874238132327</v>
      </c>
      <c r="AU466" s="15">
        <f ca="1">Inputs!$B$6*EXP($B$8-0.5*C$5^2+C$5*N466)</f>
        <v>4964.9263410484973</v>
      </c>
      <c r="AV466" s="15">
        <f t="shared" ca="1" si="255"/>
        <v>5545.0076933540786</v>
      </c>
      <c r="AW466" s="15">
        <f t="shared" ca="1" si="256"/>
        <v>7395.3419755762379</v>
      </c>
      <c r="AX466" s="15">
        <f t="shared" ca="1" si="257"/>
        <v>9647.4844401292812</v>
      </c>
      <c r="AY466" s="15">
        <f t="shared" ca="1" si="258"/>
        <v>12419.194274637792</v>
      </c>
      <c r="AZ466" s="15">
        <f t="shared" ca="1" si="259"/>
        <v>14309.386954275205</v>
      </c>
      <c r="BA466" s="15">
        <f t="shared" ca="1" si="260"/>
        <v>16050.818038949308</v>
      </c>
      <c r="BB466" s="15">
        <f t="shared" ca="1" si="261"/>
        <v>20572.534571669945</v>
      </c>
      <c r="BC466" s="15">
        <f t="shared" ca="1" si="262"/>
        <v>29829.829531577208</v>
      </c>
      <c r="BD466" s="15">
        <f t="shared" ca="1" si="263"/>
        <v>40059.905802017187</v>
      </c>
      <c r="BE466" s="15">
        <f t="shared" ca="1" si="264"/>
        <v>49502.096962438292</v>
      </c>
      <c r="BF466" s="15">
        <f ca="1">Inputs!$B$13*EXP($B$9-0.5*C$6^2+C$6*Y466)</f>
        <v>11631.676714349118</v>
      </c>
      <c r="BG466" s="15">
        <f t="shared" ca="1" si="265"/>
        <v>15202.478262324394</v>
      </c>
      <c r="BH466" s="15">
        <f t="shared" ca="1" si="266"/>
        <v>13353.86112320233</v>
      </c>
      <c r="BI466" s="15">
        <f t="shared" ca="1" si="267"/>
        <v>17948.863703708234</v>
      </c>
      <c r="BJ466" s="15">
        <f t="shared" ca="1" si="268"/>
        <v>26968.915918899016</v>
      </c>
      <c r="BK466" s="15">
        <f t="shared" ca="1" si="269"/>
        <v>41047.72087351697</v>
      </c>
      <c r="BL466" s="15">
        <f t="shared" ca="1" si="270"/>
        <v>64651.617578420955</v>
      </c>
      <c r="BM466" s="15">
        <f t="shared" ca="1" si="271"/>
        <v>83616.196921582741</v>
      </c>
      <c r="BN466" s="15">
        <f t="shared" ca="1" si="272"/>
        <v>122479.4796063837</v>
      </c>
      <c r="BO466" s="15">
        <f t="shared" ca="1" si="273"/>
        <v>151055.65258740296</v>
      </c>
      <c r="BP466" s="15">
        <f t="shared" ca="1" si="274"/>
        <v>150894.37557099081</v>
      </c>
      <c r="BQ466" s="15">
        <f ca="1">Inputs!$B$20*EXP($B$10-0.5*C$7^2+C$7*AJ466)</f>
        <v>5938.3745736102219</v>
      </c>
      <c r="BR466" s="15">
        <f t="shared" ca="1" si="275"/>
        <v>7146.1846370852281</v>
      </c>
      <c r="BS466" s="15">
        <f t="shared" ca="1" si="276"/>
        <v>9385.1924171420887</v>
      </c>
      <c r="BT466" s="15">
        <f t="shared" ca="1" si="277"/>
        <v>13611.27610584536</v>
      </c>
      <c r="BU466" s="15">
        <f t="shared" ca="1" si="278"/>
        <v>20307.248199864312</v>
      </c>
      <c r="BV466" s="15">
        <f t="shared" ca="1" si="279"/>
        <v>30126.526308367913</v>
      </c>
      <c r="BW466" s="15">
        <f t="shared" ca="1" si="280"/>
        <v>29114.955121243172</v>
      </c>
      <c r="BX466" s="15">
        <f t="shared" ca="1" si="281"/>
        <v>43663.395545736894</v>
      </c>
      <c r="BY466" s="15">
        <f t="shared" ca="1" si="282"/>
        <v>60109.135628566437</v>
      </c>
      <c r="BZ466" s="15">
        <f t="shared" ca="1" si="283"/>
        <v>58817.325376142988</v>
      </c>
      <c r="CA466" s="15">
        <f t="shared" ca="1" si="284"/>
        <v>69974.618900062094</v>
      </c>
      <c r="CB466" s="15">
        <f ca="1">(AU466*DCF!C$10-DCF!C$5*MAX(AU466*DCF!C$10,0)-MAX(AU466-Inputs!$B$6,0)/Inputs!$B$10)*DCF!C$6</f>
        <v>1043.0551453660878</v>
      </c>
      <c r="CC466" s="15">
        <f ca="1">(AV466*DCF!D$10-DCF!D$5*MAX(AV466*DCF!D$10,0)-MAX(AV466-AU466,0)/Inputs!$B$10)*DCF!D$6</f>
        <v>1210.1204031088148</v>
      </c>
      <c r="CD466" s="15">
        <f ca="1">(AW466*DCF!E$10-DCF!E$5*MAX(AW466*DCF!E$10,0)-MAX(AW466-AV466,0)/Inputs!$B$10)*DCF!E$6</f>
        <v>1290.6948324215157</v>
      </c>
      <c r="CE466" s="15">
        <f ca="1">(AX466*DCF!F$10-DCF!F$5*MAX(AX466*DCF!F$10,0)-MAX(AX466-AW466,0)/Inputs!$B$10)*DCF!F$6</f>
        <v>1637.4154685328692</v>
      </c>
      <c r="CF466" s="15">
        <f ca="1">(AY466*DCF!G$10-DCF!G$5*MAX(AY466*DCF!G$10,0)-MAX(AY466-AX466,0)/Inputs!$B$10)*DCF!G$6</f>
        <v>2026.0783774634158</v>
      </c>
      <c r="CG466" s="15">
        <f ca="1">(AZ466*DCF!H$10-DCF!H$5*MAX(AZ466*DCF!H$10,0)-MAX(AZ466-AY466,0)/Inputs!$B$10)*DCF!H$6</f>
        <v>2442.5401445833004</v>
      </c>
      <c r="CH466" s="15">
        <f ca="1">(BA466*DCF!I$10-DCF!I$5*MAX(BA466*DCF!I$10,0)-MAX(BA466-AZ466,0)/Inputs!$B$10)*DCF!I$6</f>
        <v>2646.2432079711966</v>
      </c>
      <c r="CI466" s="15">
        <f ca="1">(BB466*DCF!J$10-DCF!J$5*MAX(BB466*DCF!J$10,0)-MAX(BB466-BA466,0)/Inputs!$B$10)*DCF!J$6</f>
        <v>2845.1030388252157</v>
      </c>
      <c r="CJ466" s="15">
        <f ca="1">(BC466*DCF!K$10-DCF!K$5*MAX(BC466*DCF!K$10,0)-MAX(BC466-BB466,0)/Inputs!$B$10)*DCF!K$6</f>
        <v>3506.2431122989633</v>
      </c>
      <c r="CK466" s="15">
        <f ca="1">(BD466*DCF!L$10-DCF!L$5*MAX(BD466*DCF!L$10,0)-MAX(BD466-BC466,0)/Inputs!$B$10)*DCF!L$6</f>
        <v>4718.8810716598773</v>
      </c>
      <c r="CL466" s="15">
        <f ca="1">(BE466*DCF!M$10-DCF!M$5*MAX(BE466*DCF!M$10,0)-MAX(BE466-BD466,0)/Inputs!$B$10)*DCF!M$6</f>
        <v>5857.4155207779468</v>
      </c>
      <c r="CM466" s="15">
        <f ca="1">(BF466*DCF!C$28-DCF!C$5*MAX(BF466*DCF!C$28,0)-MAX(BF466-Inputs!$B$13,0)/Inputs!$B$17)*DCF!C$6</f>
        <v>3493.4041268646201</v>
      </c>
      <c r="CN466" s="15">
        <f ca="1">(BG466*DCF!D$28-DCF!D$5*MAX(BG466*DCF!D$28,0)-MAX(BG466-BF466,0)/Inputs!$B$17)*DCF!D$6</f>
        <v>3715.6647852418946</v>
      </c>
      <c r="CO466" s="15">
        <f ca="1">(BH466*DCF!E$28-DCF!E$5*MAX(BH466*DCF!E$28,0)-MAX(BH466-BG466,0)/Inputs!$B$17)*DCF!E$6</f>
        <v>3782.0512548637257</v>
      </c>
      <c r="CP466" s="15">
        <f ca="1">(BI466*DCF!F$28-DCF!F$5*MAX(BI466*DCF!F$28,0)-MAX(BI466-BH466,0)/Inputs!$B$17)*DCF!F$6</f>
        <v>4036.0508576690418</v>
      </c>
      <c r="CQ466" s="15">
        <f ca="1">(BJ466*DCF!G$28-DCF!G$5*MAX(BJ466*DCF!G$28,0)-MAX(BJ466-BI466,0)/Inputs!$B$17)*DCF!G$6</f>
        <v>5480.2061723743709</v>
      </c>
      <c r="CR466" s="15">
        <f ca="1">(BK466*DCF!H$28-DCF!H$5*MAX(BK466*DCF!H$28,0)-MAX(BK466-BJ466,0)/Inputs!$B$17)*DCF!H$6</f>
        <v>7964.1030516786177</v>
      </c>
      <c r="CS466" s="15">
        <f ca="1">(BL466*DCF!I$28-DCF!I$5*MAX(BL466*DCF!I$28,0)-MAX(BL466-BK466,0)/Inputs!$B$17)*DCF!I$6</f>
        <v>11815.141419668016</v>
      </c>
      <c r="CT466" s="15">
        <f ca="1">(BM466*DCF!J$28-DCF!J$5*MAX(BM466*DCF!J$28,0)-MAX(BM466-BL466,0)/Inputs!$B$17)*DCF!J$6</f>
        <v>16138.805128734939</v>
      </c>
      <c r="CU466" s="15">
        <f ca="1">(BN466*DCF!K$28-DCF!K$5*MAX(BN466*DCF!K$28,0)-MAX(BN466-BM466,0)/Inputs!$B$17)*DCF!K$6</f>
        <v>21105.378007066302</v>
      </c>
      <c r="CV466" s="15">
        <f ca="1">(BO466*DCF!L$28-DCF!L$5*MAX(BO466*DCF!L$28,0)-MAX(BO466-BN466,0)/Inputs!$B$17)*DCF!L$6</f>
        <v>26905.331707077043</v>
      </c>
      <c r="CW466" s="15">
        <f ca="1">(BP466*DCF!M$28-DCF!M$5*MAX(BP466*DCF!M$28,0)-MAX(BP466-BO466,0)/Inputs!$B$17)*DCF!M$6</f>
        <v>28390.864090590072</v>
      </c>
      <c r="CX466" s="15">
        <f ca="1">(BQ466*DCF!C$46-DCF!C$5*MAX(BQ466*DCF!C$46,0)-MAX(BQ466-Inputs!$B$20,0)/Inputs!$B$24)*DCF!C$6</f>
        <v>-2635.8253396837567</v>
      </c>
      <c r="CY466" s="15">
        <f ca="1">(BR466*DCF!D$46-DCF!D$5*MAX(BR466*DCF!D$46,0)-MAX(BR466-BQ466,0)/Inputs!$B$24)*DCF!D$6</f>
        <v>-1735.0495947214386</v>
      </c>
      <c r="CZ466" s="15">
        <f ca="1">(BS466*DCF!E$46-DCF!E$5*MAX(BS466*DCF!E$46,0)-MAX(BS466-BR466,0)/Inputs!$B$24)*DCF!E$6</f>
        <v>-1992.3705721622023</v>
      </c>
      <c r="DA466" s="15">
        <f ca="1">(BT466*DCF!F$46-DCF!F$5*MAX(BT466*DCF!F$46,0)-MAX(BT466-BS466,0)/Inputs!$B$24)*DCF!F$6</f>
        <v>-2530.1098508332766</v>
      </c>
      <c r="DB466" s="15">
        <f ca="1">(BU466*DCF!G$46-DCF!G$5*MAX(BU466*DCF!G$46,0)-MAX(BU466-BT466,0)/Inputs!$B$24)*DCF!G$6</f>
        <v>-2935.4884233931753</v>
      </c>
      <c r="DC466" s="15">
        <f ca="1">(BV466*DCF!H$46-DCF!H$5*MAX(BV466*DCF!H$46,0)-MAX(BV466-BU466,0)/Inputs!$B$24)*DCF!H$6</f>
        <v>-3051.2805085023347</v>
      </c>
      <c r="DD466" s="15">
        <f ca="1">(BW466*DCF!I$46-DCF!I$5*MAX(BW466*DCF!I$46,0)-MAX(BW466-BV466,0)/Inputs!$B$24)*DCF!I$6</f>
        <v>672.42117267002982</v>
      </c>
      <c r="DE466" s="15">
        <f ca="1">(BX466*DCF!J$46-DCF!J$5*MAX(BX466*DCF!J$46,0)-MAX(BX466-BW466,0)/Inputs!$B$24)*DCF!J$6</f>
        <v>-2026.4500487850426</v>
      </c>
      <c r="DF466" s="15">
        <f ca="1">(BY466*DCF!K$46-DCF!K$5*MAX(BY466*DCF!K$46,0)-MAX(BY466-BX466,0)/Inputs!$B$24)*DCF!K$6</f>
        <v>-595.13400567412907</v>
      </c>
      <c r="DG466" s="15">
        <f ca="1">(BZ466*DCF!L$46-DCF!L$5*MAX(BZ466*DCF!L$46,0)-MAX(BZ466-BY466,0)/Inputs!$B$24)*DCF!L$6</f>
        <v>4065.7701035711616</v>
      </c>
      <c r="DH466" s="15">
        <f ca="1">(CA466*DCF!M$46-DCF!M$5*MAX(CA466*DCF!M$46,0)-MAX(CA466-BZ466,0)/Inputs!$B$24)*DCF!M$6</f>
        <v>3153.2340636849667</v>
      </c>
      <c r="DI466" s="15">
        <f ca="1">SUM(CB466:CL466)+BE466*DCF!M$10*(1+Inputs!$B$30)*(1-Inputs!$B$33)*(1-Inputs!$B$30/Inputs!$B$31)/(Inputs!$B$29-Inputs!$B$30)*DCF!M$6</f>
        <v>166988.78076694021</v>
      </c>
      <c r="DJ466" s="15">
        <f ca="1">SUM(CM466:CW466)+BP466*DCF!M$28*(1+Inputs!$B$30)*(1-Inputs!$B$33)*(1-Inputs!$B$30/Inputs!$B$31)/(Inputs!$B$29-Inputs!$B$30)*DCF!M$6</f>
        <v>692748.39071598044</v>
      </c>
      <c r="DK466" s="15">
        <f ca="1">SUM(CX466:DH466)+CA466*DCF!M$46*(1+Inputs!$B$30)*(1-Inputs!$B$33)*(1-Inputs!$B$30/Inputs!$B$31)/(Inputs!$B$29-Inputs!$B$30)*DCF!M$6</f>
        <v>98578.766839178759</v>
      </c>
      <c r="DM466" s="15">
        <f ca="1">DI466+DJ466+DK466+Inputs!$B$34+Inputs!$B$36-Inputs!$B$35</f>
        <v>1035166.9383220994</v>
      </c>
    </row>
    <row r="467" spans="1:117" x14ac:dyDescent="0.75">
      <c r="A467" s="11">
        <v>454</v>
      </c>
      <c r="C467" s="24">
        <f t="shared" ca="1" si="285"/>
        <v>0.4438113126174339</v>
      </c>
      <c r="D467" s="24">
        <f t="shared" ca="1" si="285"/>
        <v>-0.38645346508107598</v>
      </c>
      <c r="E467" s="24">
        <f t="shared" ca="1" si="285"/>
        <v>1.3441142635863559</v>
      </c>
      <c r="F467" s="24">
        <f t="shared" ca="1" si="285"/>
        <v>0.74795367110247191</v>
      </c>
      <c r="G467" s="24">
        <f t="shared" ca="1" si="285"/>
        <v>1.5885719436703996</v>
      </c>
      <c r="H467" s="24">
        <f t="shared" ca="1" si="285"/>
        <v>-0.75002738409865011</v>
      </c>
      <c r="I467" s="24">
        <f t="shared" ca="1" si="285"/>
        <v>1.8021895509393211</v>
      </c>
      <c r="J467" s="24">
        <f t="shared" ca="1" si="285"/>
        <v>-9.3874105808086736E-2</v>
      </c>
      <c r="K467" s="24">
        <f t="shared" ca="1" si="285"/>
        <v>0.29702543146916671</v>
      </c>
      <c r="L467" s="24">
        <f t="shared" ca="1" si="285"/>
        <v>1.5741232744928506</v>
      </c>
      <c r="M467" s="24">
        <f t="shared" ca="1" si="285"/>
        <v>0.5017873311077311</v>
      </c>
      <c r="N467" s="24">
        <f ca="1">SQRT(Inputs!$B$38)*C467+SQRT(1-Inputs!$B$38)*_xlfn.NORM.S.INV(RAND())</f>
        <v>-0.27722816211175827</v>
      </c>
      <c r="O467" s="24">
        <f ca="1">SQRT(Inputs!$B$38)*D467+SQRT(1-Inputs!$B$38)*_xlfn.NORM.S.INV(RAND())</f>
        <v>0.45739361713531057</v>
      </c>
      <c r="P467" s="24">
        <f ca="1">SQRT(Inputs!$B$38)*E467+SQRT(1-Inputs!$B$38)*_xlfn.NORM.S.INV(RAND())</f>
        <v>-1.0025690579312934</v>
      </c>
      <c r="Q467" s="24">
        <f ca="1">SQRT(Inputs!$B$38)*F467+SQRT(1-Inputs!$B$38)*_xlfn.NORM.S.INV(RAND())</f>
        <v>-0.60285528581109604</v>
      </c>
      <c r="R467" s="24">
        <f ca="1">SQRT(Inputs!$B$38)*G467+SQRT(1-Inputs!$B$38)*_xlfn.NORM.S.INV(RAND())</f>
        <v>-0.3381078878365652</v>
      </c>
      <c r="S467" s="24">
        <f ca="1">SQRT(Inputs!$B$38)*H467+SQRT(1-Inputs!$B$38)*_xlfn.NORM.S.INV(RAND())</f>
        <v>-0.85037180046763494</v>
      </c>
      <c r="T467" s="24">
        <f ca="1">SQRT(Inputs!$B$38)*I467+SQRT(1-Inputs!$B$38)*_xlfn.NORM.S.INV(RAND())</f>
        <v>2.1869625212287258</v>
      </c>
      <c r="U467" s="24">
        <f ca="1">SQRT(Inputs!$B$38)*J467+SQRT(1-Inputs!$B$38)*_xlfn.NORM.S.INV(RAND())</f>
        <v>0.27312026907272846</v>
      </c>
      <c r="V467" s="24">
        <f ca="1">SQRT(Inputs!$B$38)*K467+SQRT(1-Inputs!$B$38)*_xlfn.NORM.S.INV(RAND())</f>
        <v>0.27779614618171761</v>
      </c>
      <c r="W467" s="24">
        <f ca="1">SQRT(Inputs!$B$38)*L467+SQRT(1-Inputs!$B$38)*_xlfn.NORM.S.INV(RAND())</f>
        <v>1.0532542894616708</v>
      </c>
      <c r="X467" s="24">
        <f ca="1">SQRT(Inputs!$B$38)*M467+SQRT(1-Inputs!$B$38)*_xlfn.NORM.S.INV(RAND())</f>
        <v>1.2450528045966078</v>
      </c>
      <c r="Y467" s="24">
        <f ca="1">SQRT(Inputs!$B$38)*C467+SQRT(1-Inputs!$B$38)*_xlfn.NORM.S.INV(RAND())</f>
        <v>-0.79935125433907306</v>
      </c>
      <c r="Z467" s="24">
        <f ca="1">SQRT(Inputs!$B$38)*D467+SQRT(1-Inputs!$B$38)*_xlfn.NORM.S.INV(RAND())</f>
        <v>-0.44262214567771874</v>
      </c>
      <c r="AA467" s="24">
        <f ca="1">SQRT(Inputs!$B$38)*E467+SQRT(1-Inputs!$B$38)*_xlfn.NORM.S.INV(RAND())</f>
        <v>1.4130175943659231</v>
      </c>
      <c r="AB467" s="24">
        <f ca="1">SQRT(Inputs!$B$38)*F467+SQRT(1-Inputs!$B$38)*_xlfn.NORM.S.INV(RAND())</f>
        <v>-0.13460035628631767</v>
      </c>
      <c r="AC467" s="24">
        <f ca="1">SQRT(Inputs!$B$38)*G467+SQRT(1-Inputs!$B$38)*_xlfn.NORM.S.INV(RAND())</f>
        <v>1.0620894647309511</v>
      </c>
      <c r="AD467" s="24">
        <f ca="1">SQRT(Inputs!$B$38)*H467+SQRT(1-Inputs!$B$38)*_xlfn.NORM.S.INV(RAND())</f>
        <v>-1.1211243198262359</v>
      </c>
      <c r="AE467" s="24">
        <f ca="1">SQRT(Inputs!$B$38)*I467+SQRT(1-Inputs!$B$38)*_xlfn.NORM.S.INV(RAND())</f>
        <v>1.4793781452052492</v>
      </c>
      <c r="AF467" s="24">
        <f ca="1">SQRT(Inputs!$B$38)*J467+SQRT(1-Inputs!$B$38)*_xlfn.NORM.S.INV(RAND())</f>
        <v>0.9464201299956071</v>
      </c>
      <c r="AG467" s="24">
        <f ca="1">SQRT(Inputs!$B$38)*K467+SQRT(1-Inputs!$B$38)*_xlfn.NORM.S.INV(RAND())</f>
        <v>-0.1451946786704468</v>
      </c>
      <c r="AH467" s="24">
        <f ca="1">SQRT(Inputs!$B$38)*L467+SQRT(1-Inputs!$B$38)*_xlfn.NORM.S.INV(RAND())</f>
        <v>1.3794233289185174</v>
      </c>
      <c r="AI467" s="24">
        <f ca="1">SQRT(Inputs!$B$38)*M467+SQRT(1-Inputs!$B$38)*_xlfn.NORM.S.INV(RAND())</f>
        <v>0.44919046372198307</v>
      </c>
      <c r="AJ467" s="24">
        <f ca="1">SQRT(Inputs!$B$38)*C467+SQRT(1-Inputs!$B$38)*_xlfn.NORM.S.INV(RAND())</f>
        <v>7.2466000422294591E-2</v>
      </c>
      <c r="AK467" s="24">
        <f ca="1">SQRT(Inputs!$B$38)*D467+SQRT(1-Inputs!$B$38)*_xlfn.NORM.S.INV(RAND())</f>
        <v>0.38639587907198403</v>
      </c>
      <c r="AL467" s="24">
        <f ca="1">SQRT(Inputs!$B$38)*E467+SQRT(1-Inputs!$B$38)*_xlfn.NORM.S.INV(RAND())</f>
        <v>0.33017483863603292</v>
      </c>
      <c r="AM467" s="24">
        <f ca="1">SQRT(Inputs!$B$38)*F467+SQRT(1-Inputs!$B$38)*_xlfn.NORM.S.INV(RAND())</f>
        <v>0.58012109445889593</v>
      </c>
      <c r="AN467" s="24">
        <f ca="1">SQRT(Inputs!$B$38)*G467+SQRT(1-Inputs!$B$38)*_xlfn.NORM.S.INV(RAND())</f>
        <v>0.43840284243854344</v>
      </c>
      <c r="AO467" s="24">
        <f ca="1">SQRT(Inputs!$B$38)*H467+SQRT(1-Inputs!$B$38)*_xlfn.NORM.S.INV(RAND())</f>
        <v>-0.96070451711264182</v>
      </c>
      <c r="AP467" s="24">
        <f ca="1">SQRT(Inputs!$B$38)*I467+SQRT(1-Inputs!$B$38)*_xlfn.NORM.S.INV(RAND())</f>
        <v>1.2529341016506443</v>
      </c>
      <c r="AQ467" s="24">
        <f ca="1">SQRT(Inputs!$B$38)*J467+SQRT(1-Inputs!$B$38)*_xlfn.NORM.S.INV(RAND())</f>
        <v>-1.3838154319869509</v>
      </c>
      <c r="AR467" s="24">
        <f ca="1">SQRT(Inputs!$B$38)*K467+SQRT(1-Inputs!$B$38)*_xlfn.NORM.S.INV(RAND())</f>
        <v>2.4231352972580722</v>
      </c>
      <c r="AS467" s="24">
        <f ca="1">SQRT(Inputs!$B$38)*L467+SQRT(1-Inputs!$B$38)*_xlfn.NORM.S.INV(RAND())</f>
        <v>0.19417573016360501</v>
      </c>
      <c r="AT467" s="24">
        <f ca="1">SQRT(Inputs!$B$38)*M467+SQRT(1-Inputs!$B$38)*_xlfn.NORM.S.INV(RAND())</f>
        <v>7.983587198958092E-2</v>
      </c>
      <c r="AU467" s="15">
        <f ca="1">Inputs!$B$6*EXP($B$8-0.5*C$5^2+C$5*N467)</f>
        <v>4744.4777465030566</v>
      </c>
      <c r="AV467" s="15">
        <f t="shared" ca="1" si="255"/>
        <v>6176.8951625351838</v>
      </c>
      <c r="AW467" s="15">
        <f t="shared" ca="1" si="256"/>
        <v>6579.0061054484131</v>
      </c>
      <c r="AX467" s="15">
        <f t="shared" ca="1" si="257"/>
        <v>7449.5617258280417</v>
      </c>
      <c r="AY467" s="15">
        <f t="shared" ca="1" si="258"/>
        <v>8751.6359790092174</v>
      </c>
      <c r="AZ467" s="15">
        <f t="shared" ca="1" si="259"/>
        <v>9746.6841994532188</v>
      </c>
      <c r="BA467" s="15">
        <f t="shared" ca="1" si="260"/>
        <v>14995.18634999473</v>
      </c>
      <c r="BB467" s="15">
        <f t="shared" ca="1" si="261"/>
        <v>18867.977410044921</v>
      </c>
      <c r="BC467" s="15">
        <f t="shared" ca="1" si="262"/>
        <v>23736.522046385904</v>
      </c>
      <c r="BD467" s="15">
        <f t="shared" ca="1" si="263"/>
        <v>32090.091071886836</v>
      </c>
      <c r="BE467" s="15">
        <f t="shared" ca="1" si="264"/>
        <v>44044.0985113559</v>
      </c>
      <c r="BF467" s="15">
        <f ca="1">Inputs!$B$13*EXP($B$9-0.5*C$6^2+C$6*Y467)</f>
        <v>11804.070294633055</v>
      </c>
      <c r="BG467" s="15">
        <f t="shared" ca="1" si="265"/>
        <v>13281.764983878944</v>
      </c>
      <c r="BH467" s="15">
        <f t="shared" ca="1" si="266"/>
        <v>20513.63513468617</v>
      </c>
      <c r="BI467" s="15">
        <f t="shared" ca="1" si="267"/>
        <v>24596.871167149962</v>
      </c>
      <c r="BJ467" s="15">
        <f t="shared" ca="1" si="268"/>
        <v>35142.752275280422</v>
      </c>
      <c r="BK467" s="15">
        <f t="shared" ca="1" si="269"/>
        <v>37025.616245522797</v>
      </c>
      <c r="BL467" s="15">
        <f t="shared" ca="1" si="270"/>
        <v>55092.892405049628</v>
      </c>
      <c r="BM467" s="15">
        <f t="shared" ca="1" si="271"/>
        <v>76170.071530117784</v>
      </c>
      <c r="BN467" s="15">
        <f t="shared" ca="1" si="272"/>
        <v>92063.766178067599</v>
      </c>
      <c r="BO467" s="15">
        <f t="shared" ca="1" si="273"/>
        <v>132975.2091975435</v>
      </c>
      <c r="BP467" s="15">
        <f t="shared" ca="1" si="274"/>
        <v>172212.46977050937</v>
      </c>
      <c r="BQ467" s="15">
        <f ca="1">Inputs!$B$20*EXP($B$10-0.5*C$7^2+C$7*AJ467)</f>
        <v>4401.1938890216406</v>
      </c>
      <c r="BR467" s="15">
        <f t="shared" ca="1" si="275"/>
        <v>6751.5288044405443</v>
      </c>
      <c r="BS467" s="15">
        <f t="shared" ca="1" si="276"/>
        <v>10165.132051921466</v>
      </c>
      <c r="BT467" s="15">
        <f t="shared" ca="1" si="277"/>
        <v>16319.306465740832</v>
      </c>
      <c r="BU467" s="15">
        <f t="shared" ca="1" si="278"/>
        <v>25147.650455745843</v>
      </c>
      <c r="BV467" s="15">
        <f t="shared" ca="1" si="279"/>
        <v>28178.223541524672</v>
      </c>
      <c r="BW467" s="15">
        <f t="shared" ca="1" si="280"/>
        <v>51261.724684906629</v>
      </c>
      <c r="BX467" s="15">
        <f t="shared" ca="1" si="281"/>
        <v>54328.029139063918</v>
      </c>
      <c r="BY467" s="15">
        <f t="shared" ca="1" si="282"/>
        <v>121019.71269563618</v>
      </c>
      <c r="BZ467" s="15">
        <f t="shared" ca="1" si="283"/>
        <v>175978.55255001431</v>
      </c>
      <c r="CA467" s="15">
        <f t="shared" ca="1" si="284"/>
        <v>250728.40203354624</v>
      </c>
      <c r="CB467" s="15">
        <f ca="1">(AU467*DCF!C$10-DCF!C$5*MAX(AU467*DCF!C$10,0)-MAX(AU467-Inputs!$B$6,0)/Inputs!$B$10)*DCF!C$6</f>
        <v>1044.6269831381358</v>
      </c>
      <c r="CC467" s="15">
        <f ca="1">(AV467*DCF!D$10-DCF!D$5*MAX(AV467*DCF!D$10,0)-MAX(AV467-AU467,0)/Inputs!$B$10)*DCF!D$6</f>
        <v>1156.3188509043796</v>
      </c>
      <c r="CD467" s="15">
        <f ca="1">(AW467*DCF!E$10-DCF!E$5*MAX(AW467*DCF!E$10,0)-MAX(AW467-AV467,0)/Inputs!$B$10)*DCF!E$6</f>
        <v>1428.4157443524443</v>
      </c>
      <c r="CE467" s="15">
        <f ca="1">(AX467*DCF!F$10-DCF!F$5*MAX(AX467*DCF!F$10,0)-MAX(AX467-AW467,0)/Inputs!$B$10)*DCF!F$6</f>
        <v>1445.0864115108288</v>
      </c>
      <c r="CF467" s="15">
        <f ca="1">(AY467*DCF!G$10-DCF!G$5*MAX(AY467*DCF!G$10,0)-MAX(AY467-AX467,0)/Inputs!$B$10)*DCF!G$6</f>
        <v>1552.9045779907808</v>
      </c>
      <c r="CG467" s="15">
        <f ca="1">(AZ467*DCF!H$10-DCF!H$5*MAX(AZ467*DCF!H$10,0)-MAX(AZ467-AY467,0)/Inputs!$B$10)*DCF!H$6</f>
        <v>1715.637078306471</v>
      </c>
      <c r="CH467" s="15">
        <f ca="1">(BA467*DCF!I$10-DCF!I$5*MAX(BA467*DCF!I$10,0)-MAX(BA467-AZ467,0)/Inputs!$B$10)*DCF!I$6</f>
        <v>1878.1352764993192</v>
      </c>
      <c r="CI467" s="15">
        <f ca="1">(BB467*DCF!J$10-DCF!J$5*MAX(BB467*DCF!J$10,0)-MAX(BB467-BA467,0)/Inputs!$B$10)*DCF!J$6</f>
        <v>2650.9310367146336</v>
      </c>
      <c r="CJ467" s="15">
        <f ca="1">(BC467*DCF!K$10-DCF!K$5*MAX(BC467*DCF!K$10,0)-MAX(BC467-BB467,0)/Inputs!$B$10)*DCF!K$6</f>
        <v>3139.6767025098025</v>
      </c>
      <c r="CK467" s="15">
        <f ca="1">(BD467*DCF!L$10-DCF!L$5*MAX(BD467*DCF!L$10,0)-MAX(BD467-BC467,0)/Inputs!$B$10)*DCF!L$6</f>
        <v>3759.5442266915807</v>
      </c>
      <c r="CL467" s="15">
        <f ca="1">(BE467*DCF!M$10-DCF!M$5*MAX(BE467*DCF!M$10,0)-MAX(BE467-BD467,0)/Inputs!$B$10)*DCF!M$6</f>
        <v>4787.1580522683325</v>
      </c>
      <c r="CM467" s="15">
        <f ca="1">(BF467*DCF!C$28-DCF!C$5*MAX(BF467*DCF!C$28,0)-MAX(BF467-Inputs!$B$13,0)/Inputs!$B$17)*DCF!C$6</f>
        <v>3506.2037571072956</v>
      </c>
      <c r="CN467" s="15">
        <f ca="1">(BG467*DCF!D$28-DCF!D$5*MAX(BG467*DCF!D$28,0)-MAX(BG467-BF467,0)/Inputs!$B$17)*DCF!D$6</f>
        <v>3596.5260869005892</v>
      </c>
      <c r="CO467" s="15">
        <f ca="1">(BH467*DCF!E$28-DCF!E$5*MAX(BH467*DCF!E$28,0)-MAX(BH467-BG467,0)/Inputs!$B$17)*DCF!E$6</f>
        <v>4384.5246834209693</v>
      </c>
      <c r="CP467" s="15">
        <f ca="1">(BI467*DCF!F$28-DCF!F$5*MAX(BI467*DCF!F$28,0)-MAX(BI467-BH467,0)/Inputs!$B$17)*DCF!F$6</f>
        <v>5933.9849589015357</v>
      </c>
      <c r="CQ467" s="15">
        <f ca="1">(BJ467*DCF!G$28-DCF!G$5*MAX(BJ467*DCF!G$28,0)-MAX(BJ467-BI467,0)/Inputs!$B$17)*DCF!G$6</f>
        <v>7344.3406833117733</v>
      </c>
      <c r="CR467" s="15">
        <f ca="1">(BK467*DCF!H$28-DCF!H$5*MAX(BK467*DCF!H$28,0)-MAX(BK467-BJ467,0)/Inputs!$B$17)*DCF!H$6</f>
        <v>8864.2991699508166</v>
      </c>
      <c r="CS467" s="15">
        <f ca="1">(BL467*DCF!I$28-DCF!I$5*MAX(BL467*DCF!I$28,0)-MAX(BL467-BK467,0)/Inputs!$B$17)*DCF!I$6</f>
        <v>10362.052950064324</v>
      </c>
      <c r="CT467" s="15">
        <f ca="1">(BM467*DCF!J$28-DCF!J$5*MAX(BM467*DCF!J$28,0)-MAX(BM467-BL467,0)/Inputs!$B$17)*DCF!J$6</f>
        <v>14197.587542167345</v>
      </c>
      <c r="CU467" s="15">
        <f ca="1">(BN467*DCF!K$28-DCF!K$5*MAX(BN467*DCF!K$28,0)-MAX(BN467-BM467,0)/Inputs!$B$17)*DCF!K$6</f>
        <v>17495.557892177829</v>
      </c>
      <c r="CV467" s="15">
        <f ca="1">(BO467*DCF!L$28-DCF!L$5*MAX(BO467*DCF!L$28,0)-MAX(BO467-BN467,0)/Inputs!$B$17)*DCF!L$6</f>
        <v>21902.147370844901</v>
      </c>
      <c r="CW467" s="15">
        <f ca="1">(BP467*DCF!M$28-DCF!M$5*MAX(BP467*DCF!M$28,0)-MAX(BP467-BO467,0)/Inputs!$B$17)*DCF!M$6</f>
        <v>28300.479582437794</v>
      </c>
      <c r="CX467" s="15">
        <f ca="1">(BQ467*DCF!C$46-DCF!C$5*MAX(BQ467*DCF!C$46,0)-MAX(BQ467-Inputs!$B$20,0)/Inputs!$B$24)*DCF!C$6</f>
        <v>-1570.8040801535617</v>
      </c>
      <c r="CY467" s="15">
        <f ca="1">(BR467*DCF!D$46-DCF!D$5*MAX(BR467*DCF!D$46,0)-MAX(BR467-BQ467,0)/Inputs!$B$24)*DCF!D$6</f>
        <v>-2155.1969180891133</v>
      </c>
      <c r="CZ467" s="15">
        <f ca="1">(BS467*DCF!E$46-DCF!E$5*MAX(BS467*DCF!E$46,0)-MAX(BS467-BR467,0)/Inputs!$B$24)*DCF!E$6</f>
        <v>-2547.5929891084547</v>
      </c>
      <c r="DA467" s="15">
        <f ca="1">(BT467*DCF!F$46-DCF!F$5*MAX(BT467*DCF!F$46,0)-MAX(BT467-BS467,0)/Inputs!$B$24)*DCF!F$6</f>
        <v>-3429.4045277270284</v>
      </c>
      <c r="DB467" s="15">
        <f ca="1">(BU467*DCF!G$46-DCF!G$5*MAX(BU467*DCF!G$46,0)-MAX(BU467-BT467,0)/Inputs!$B$24)*DCF!G$6</f>
        <v>-3815.5977670992002</v>
      </c>
      <c r="DC467" s="15">
        <f ca="1">(BV467*DCF!H$46-DCF!H$5*MAX(BV467*DCF!H$46,0)-MAX(BV467-BU467,0)/Inputs!$B$24)*DCF!H$6</f>
        <v>-941.73201777639883</v>
      </c>
      <c r="DD467" s="15">
        <f ca="1">(BW467*DCF!I$46-DCF!I$5*MAX(BW467*DCF!I$46,0)-MAX(BW467-BV467,0)/Inputs!$B$24)*DCF!I$6</f>
        <v>-5442.4707812466204</v>
      </c>
      <c r="DE467" s="15">
        <f ca="1">(BX467*DCF!J$46-DCF!J$5*MAX(BX467*DCF!J$46,0)-MAX(BX467-BW467,0)/Inputs!$B$24)*DCF!J$6</f>
        <v>1465.7766983641936</v>
      </c>
      <c r="DF467" s="15">
        <f ca="1">(BY467*DCF!K$46-DCF!K$5*MAX(BY467*DCF!K$46,0)-MAX(BY467-BX467,0)/Inputs!$B$24)*DCF!K$6</f>
        <v>-9424.6364017025699</v>
      </c>
      <c r="DG467" s="15">
        <f ca="1">(BZ467*DCF!L$46-DCF!L$5*MAX(BZ467*DCF!L$46,0)-MAX(BZ467-BY467,0)/Inputs!$B$24)*DCF!L$6</f>
        <v>-272.78402032184766</v>
      </c>
      <c r="DH467" s="15">
        <f ca="1">(CA467*DCF!M$46-DCF!M$5*MAX(CA467*DCF!M$46,0)-MAX(CA467-BZ467,0)/Inputs!$B$24)*DCF!M$6</f>
        <v>4029.2030996286244</v>
      </c>
      <c r="DI467" s="15">
        <f ca="1">SUM(CB467:CL467)+BE467*DCF!M$10*(1+Inputs!$B$30)*(1-Inputs!$B$33)*(1-Inputs!$B$30/Inputs!$B$31)/(Inputs!$B$29-Inputs!$B$30)*DCF!M$6</f>
        <v>147133.74352089773</v>
      </c>
      <c r="DJ467" s="15">
        <f ca="1">SUM(CM467:CW467)+BP467*DCF!M$28*(1+Inputs!$B$30)*(1-Inputs!$B$33)*(1-Inputs!$B$30/Inputs!$B$31)/(Inputs!$B$29-Inputs!$B$30)*DCF!M$6</f>
        <v>764913.8122045995</v>
      </c>
      <c r="DK467" s="15">
        <f ca="1">SUM(CX467:DH467)+CA467*DCF!M$46*(1+Inputs!$B$30)*(1-Inputs!$B$33)*(1-Inputs!$B$30/Inputs!$B$31)/(Inputs!$B$29-Inputs!$B$30)*DCF!M$6</f>
        <v>363550.57051656547</v>
      </c>
      <c r="DM467" s="15">
        <f ca="1">DI467+DJ467+DK467+Inputs!$B$34+Inputs!$B$36-Inputs!$B$35</f>
        <v>1352449.1262420625</v>
      </c>
    </row>
    <row r="468" spans="1:117" x14ac:dyDescent="0.75">
      <c r="A468" s="11">
        <v>455</v>
      </c>
      <c r="C468" s="24">
        <f t="shared" ca="1" si="285"/>
        <v>0.23913572755522894</v>
      </c>
      <c r="D468" s="24">
        <f t="shared" ca="1" si="285"/>
        <v>2.2850224639705288</v>
      </c>
      <c r="E468" s="24">
        <f t="shared" ca="1" si="285"/>
        <v>-1.4145022209961855</v>
      </c>
      <c r="F468" s="24">
        <f t="shared" ca="1" si="285"/>
        <v>1.3222283154405496</v>
      </c>
      <c r="G468" s="24">
        <f t="shared" ca="1" si="285"/>
        <v>1.4522375145378965</v>
      </c>
      <c r="H468" s="24">
        <f t="shared" ca="1" si="285"/>
        <v>6.596327426935214E-2</v>
      </c>
      <c r="I468" s="24">
        <f t="shared" ca="1" si="285"/>
        <v>0.54759916727829727</v>
      </c>
      <c r="J468" s="24">
        <f t="shared" ca="1" si="285"/>
        <v>3.3550174902150967</v>
      </c>
      <c r="K468" s="24">
        <f t="shared" ca="1" si="285"/>
        <v>0.49551621976224969</v>
      </c>
      <c r="L468" s="24">
        <f t="shared" ca="1" si="285"/>
        <v>0.71130170541774285</v>
      </c>
      <c r="M468" s="24">
        <f t="shared" ca="1" si="285"/>
        <v>0.70059023043062485</v>
      </c>
      <c r="N468" s="24">
        <f ca="1">SQRT(Inputs!$B$38)*C468+SQRT(1-Inputs!$B$38)*_xlfn.NORM.S.INV(RAND())</f>
        <v>-0.40580673286926761</v>
      </c>
      <c r="O468" s="24">
        <f ca="1">SQRT(Inputs!$B$38)*D468+SQRT(1-Inputs!$B$38)*_xlfn.NORM.S.INV(RAND())</f>
        <v>0.55607048514296653</v>
      </c>
      <c r="P468" s="24">
        <f ca="1">SQRT(Inputs!$B$38)*E468+SQRT(1-Inputs!$B$38)*_xlfn.NORM.S.INV(RAND())</f>
        <v>-0.11336044577711668</v>
      </c>
      <c r="Q468" s="24">
        <f ca="1">SQRT(Inputs!$B$38)*F468+SQRT(1-Inputs!$B$38)*_xlfn.NORM.S.INV(RAND())</f>
        <v>1.1948986097277237E-2</v>
      </c>
      <c r="R468" s="24">
        <f ca="1">SQRT(Inputs!$B$38)*G468+SQRT(1-Inputs!$B$38)*_xlfn.NORM.S.INV(RAND())</f>
        <v>1.2220007004955367</v>
      </c>
      <c r="S468" s="24">
        <f ca="1">SQRT(Inputs!$B$38)*H468+SQRT(1-Inputs!$B$38)*_xlfn.NORM.S.INV(RAND())</f>
        <v>-0.65375304801467493</v>
      </c>
      <c r="T468" s="24">
        <f ca="1">SQRT(Inputs!$B$38)*I468+SQRT(1-Inputs!$B$38)*_xlfn.NORM.S.INV(RAND())</f>
        <v>-0.43619080808824667</v>
      </c>
      <c r="U468" s="24">
        <f ca="1">SQRT(Inputs!$B$38)*J468+SQRT(1-Inputs!$B$38)*_xlfn.NORM.S.INV(RAND())</f>
        <v>1.4648721044097983</v>
      </c>
      <c r="V468" s="24">
        <f ca="1">SQRT(Inputs!$B$38)*K468+SQRT(1-Inputs!$B$38)*_xlfn.NORM.S.INV(RAND())</f>
        <v>1.5493716914686948</v>
      </c>
      <c r="W468" s="24">
        <f ca="1">SQRT(Inputs!$B$38)*L468+SQRT(1-Inputs!$B$38)*_xlfn.NORM.S.INV(RAND())</f>
        <v>0.81903365784616011</v>
      </c>
      <c r="X468" s="24">
        <f ca="1">SQRT(Inputs!$B$38)*M468+SQRT(1-Inputs!$B$38)*_xlfn.NORM.S.INV(RAND())</f>
        <v>0.57544270572520351</v>
      </c>
      <c r="Y468" s="24">
        <f ca="1">SQRT(Inputs!$B$38)*C468+SQRT(1-Inputs!$B$38)*_xlfn.NORM.S.INV(RAND())</f>
        <v>-1.2161905367907446</v>
      </c>
      <c r="Z468" s="24">
        <f ca="1">SQRT(Inputs!$B$38)*D468+SQRT(1-Inputs!$B$38)*_xlfn.NORM.S.INV(RAND())</f>
        <v>0.62475393480093744</v>
      </c>
      <c r="AA468" s="24">
        <f ca="1">SQRT(Inputs!$B$38)*E468+SQRT(1-Inputs!$B$38)*_xlfn.NORM.S.INV(RAND())</f>
        <v>-1.1531001747946756</v>
      </c>
      <c r="AB468" s="24">
        <f ca="1">SQRT(Inputs!$B$38)*F468+SQRT(1-Inputs!$B$38)*_xlfn.NORM.S.INV(RAND())</f>
        <v>0.48152044753842382</v>
      </c>
      <c r="AC468" s="24">
        <f ca="1">SQRT(Inputs!$B$38)*G468+SQRT(1-Inputs!$B$38)*_xlfn.NORM.S.INV(RAND())</f>
        <v>-0.2053376521567174</v>
      </c>
      <c r="AD468" s="24">
        <f ca="1">SQRT(Inputs!$B$38)*H468+SQRT(1-Inputs!$B$38)*_xlfn.NORM.S.INV(RAND())</f>
        <v>0.31774556097311646</v>
      </c>
      <c r="AE468" s="24">
        <f ca="1">SQRT(Inputs!$B$38)*I468+SQRT(1-Inputs!$B$38)*_xlfn.NORM.S.INV(RAND())</f>
        <v>-5.8402433733680148E-2</v>
      </c>
      <c r="AF468" s="24">
        <f ca="1">SQRT(Inputs!$B$38)*J468+SQRT(1-Inputs!$B$38)*_xlfn.NORM.S.INV(RAND())</f>
        <v>3.0661280049681321</v>
      </c>
      <c r="AG468" s="24">
        <f ca="1">SQRT(Inputs!$B$38)*K468+SQRT(1-Inputs!$B$38)*_xlfn.NORM.S.INV(RAND())</f>
        <v>-0.1324977074257867</v>
      </c>
      <c r="AH468" s="24">
        <f ca="1">SQRT(Inputs!$B$38)*L468+SQRT(1-Inputs!$B$38)*_xlfn.NORM.S.INV(RAND())</f>
        <v>1.4360142791675337</v>
      </c>
      <c r="AI468" s="24">
        <f ca="1">SQRT(Inputs!$B$38)*M468+SQRT(1-Inputs!$B$38)*_xlfn.NORM.S.INV(RAND())</f>
        <v>1.4412632643687633</v>
      </c>
      <c r="AJ468" s="24">
        <f ca="1">SQRT(Inputs!$B$38)*C468+SQRT(1-Inputs!$B$38)*_xlfn.NORM.S.INV(RAND())</f>
        <v>0.91726776720168812</v>
      </c>
      <c r="AK468" s="24">
        <f ca="1">SQRT(Inputs!$B$38)*D468+SQRT(1-Inputs!$B$38)*_xlfn.NORM.S.INV(RAND())</f>
        <v>2.0406294734850841</v>
      </c>
      <c r="AL468" s="24">
        <f ca="1">SQRT(Inputs!$B$38)*E468+SQRT(1-Inputs!$B$38)*_xlfn.NORM.S.INV(RAND())</f>
        <v>0.24821162661177909</v>
      </c>
      <c r="AM468" s="24">
        <f ca="1">SQRT(Inputs!$B$38)*F468+SQRT(1-Inputs!$B$38)*_xlfn.NORM.S.INV(RAND())</f>
        <v>-0.94877205775296991</v>
      </c>
      <c r="AN468" s="24">
        <f ca="1">SQRT(Inputs!$B$38)*G468+SQRT(1-Inputs!$B$38)*_xlfn.NORM.S.INV(RAND())</f>
        <v>0.70770033064380566</v>
      </c>
      <c r="AO468" s="24">
        <f ca="1">SQRT(Inputs!$B$38)*H468+SQRT(1-Inputs!$B$38)*_xlfn.NORM.S.INV(RAND())</f>
        <v>-1.2872254965065115</v>
      </c>
      <c r="AP468" s="24">
        <f ca="1">SQRT(Inputs!$B$38)*I468+SQRT(1-Inputs!$B$38)*_xlfn.NORM.S.INV(RAND())</f>
        <v>-1.6776800236577312</v>
      </c>
      <c r="AQ468" s="24">
        <f ca="1">SQRT(Inputs!$B$38)*J468+SQRT(1-Inputs!$B$38)*_xlfn.NORM.S.INV(RAND())</f>
        <v>0.87944901148378474</v>
      </c>
      <c r="AR468" s="24">
        <f ca="1">SQRT(Inputs!$B$38)*K468+SQRT(1-Inputs!$B$38)*_xlfn.NORM.S.INV(RAND())</f>
        <v>1.4116901152080144</v>
      </c>
      <c r="AS468" s="24">
        <f ca="1">SQRT(Inputs!$B$38)*L468+SQRT(1-Inputs!$B$38)*_xlfn.NORM.S.INV(RAND())</f>
        <v>1.4165338529592737</v>
      </c>
      <c r="AT468" s="24">
        <f ca="1">SQRT(Inputs!$B$38)*M468+SQRT(1-Inputs!$B$38)*_xlfn.NORM.S.INV(RAND())</f>
        <v>0.4807901300809479</v>
      </c>
      <c r="AU468" s="15">
        <f ca="1">Inputs!$B$6*EXP($B$8-0.5*C$5^2+C$5*N468)</f>
        <v>4646.7495486586995</v>
      </c>
      <c r="AV468" s="15">
        <f t="shared" ca="1" si="255"/>
        <v>6138.0738846931963</v>
      </c>
      <c r="AW468" s="15">
        <f t="shared" ca="1" si="256"/>
        <v>7370.7276116433186</v>
      </c>
      <c r="AX468" s="15">
        <f t="shared" ca="1" si="257"/>
        <v>9012.3622815863109</v>
      </c>
      <c r="AY468" s="15">
        <f t="shared" ca="1" si="258"/>
        <v>12703.588928170513</v>
      </c>
      <c r="AZ468" s="15">
        <f t="shared" ca="1" si="259"/>
        <v>14457.63404501012</v>
      </c>
      <c r="BA468" s="15">
        <f t="shared" ca="1" si="260"/>
        <v>16902.917601362511</v>
      </c>
      <c r="BB468" s="15">
        <f t="shared" ca="1" si="261"/>
        <v>23965.717607294697</v>
      </c>
      <c r="BC468" s="15">
        <f t="shared" ca="1" si="262"/>
        <v>34087.069901391369</v>
      </c>
      <c r="BD468" s="15">
        <f t="shared" ca="1" si="263"/>
        <v>45084.705509880667</v>
      </c>
      <c r="BE468" s="15">
        <f t="shared" ca="1" si="264"/>
        <v>58218.247907586396</v>
      </c>
      <c r="BF468" s="15">
        <f ca="1">Inputs!$B$13*EXP($B$9-0.5*C$6^2+C$6*Y468)</f>
        <v>10867.829326477318</v>
      </c>
      <c r="BG468" s="15">
        <f t="shared" ca="1" si="265"/>
        <v>14825.523462215951</v>
      </c>
      <c r="BH468" s="15">
        <f t="shared" ca="1" si="266"/>
        <v>14960.874021672902</v>
      </c>
      <c r="BI468" s="15">
        <f t="shared" ca="1" si="267"/>
        <v>19723.303171902837</v>
      </c>
      <c r="BJ468" s="15">
        <f t="shared" ca="1" si="268"/>
        <v>23474.296060705463</v>
      </c>
      <c r="BK468" s="15">
        <f t="shared" ca="1" si="269"/>
        <v>30083.899874266575</v>
      </c>
      <c r="BL468" s="15">
        <f t="shared" ca="1" si="270"/>
        <v>36675.807794626409</v>
      </c>
      <c r="BM468" s="15">
        <f t="shared" ca="1" si="271"/>
        <v>65982.624606586425</v>
      </c>
      <c r="BN468" s="15">
        <f t="shared" ca="1" si="272"/>
        <v>79872.03731586269</v>
      </c>
      <c r="BO468" s="15">
        <f t="shared" ca="1" si="273"/>
        <v>116127.09432326387</v>
      </c>
      <c r="BP468" s="15">
        <f t="shared" ca="1" si="274"/>
        <v>168283.45303075577</v>
      </c>
      <c r="BQ468" s="15">
        <f ca="1">Inputs!$B$20*EXP($B$10-0.5*C$7^2+C$7*AJ468)</f>
        <v>5938.8315438123873</v>
      </c>
      <c r="BR468" s="15">
        <f t="shared" ca="1" si="275"/>
        <v>15406.000161821525</v>
      </c>
      <c r="BS468" s="15">
        <f t="shared" ca="1" si="276"/>
        <v>22655.699425971252</v>
      </c>
      <c r="BT468" s="15">
        <f t="shared" ca="1" si="277"/>
        <v>24354.555067698639</v>
      </c>
      <c r="BU468" s="15">
        <f t="shared" ca="1" si="278"/>
        <v>40056.717702499511</v>
      </c>
      <c r="BV468" s="15">
        <f t="shared" ca="1" si="279"/>
        <v>41700.648574318868</v>
      </c>
      <c r="BW468" s="15">
        <f t="shared" ca="1" si="280"/>
        <v>40798.66369019416</v>
      </c>
      <c r="BX468" s="15">
        <f t="shared" ca="1" si="281"/>
        <v>68065.550261501572</v>
      </c>
      <c r="BY468" s="15">
        <f t="shared" ca="1" si="282"/>
        <v>124944.53389140061</v>
      </c>
      <c r="BZ468" s="15">
        <f t="shared" ca="1" si="283"/>
        <v>227463.40174541873</v>
      </c>
      <c r="CA468" s="15">
        <f t="shared" ca="1" si="284"/>
        <v>348015.63426677877</v>
      </c>
      <c r="CB468" s="15">
        <f ca="1">(AU468*DCF!C$10-DCF!C$5*MAX(AU468*DCF!C$10,0)-MAX(AU468-Inputs!$B$6,0)/Inputs!$B$10)*DCF!C$6</f>
        <v>1045.3238026079205</v>
      </c>
      <c r="CC468" s="15">
        <f ca="1">(AV468*DCF!D$10-DCF!D$5*MAX(AV468*DCF!D$10,0)-MAX(AV468-AU468,0)/Inputs!$B$10)*DCF!D$6</f>
        <v>1132.4935166969592</v>
      </c>
      <c r="CD468" s="15">
        <f ca="1">(AW468*DCF!E$10-DCF!E$5*MAX(AW468*DCF!E$10,0)-MAX(AW468-AV468,0)/Inputs!$B$10)*DCF!E$6</f>
        <v>1424.1390078522488</v>
      </c>
      <c r="CE468" s="15">
        <f ca="1">(AX468*DCF!F$10-DCF!F$5*MAX(AX468*DCF!F$10,0)-MAX(AX468-AW468,0)/Inputs!$B$10)*DCF!F$6</f>
        <v>1625.8008493014074</v>
      </c>
      <c r="CF468" s="15">
        <f ca="1">(AY468*DCF!G$10-DCF!G$5*MAX(AY468*DCF!G$10,0)-MAX(AY468-AX468,0)/Inputs!$B$10)*DCF!G$6</f>
        <v>1907.9279869875118</v>
      </c>
      <c r="CG468" s="15">
        <f ca="1">(AZ468*DCF!H$10-DCF!H$5*MAX(AZ468*DCF!H$10,0)-MAX(AZ468-AY468,0)/Inputs!$B$10)*DCF!H$6</f>
        <v>2495.497864126994</v>
      </c>
      <c r="CH468" s="15">
        <f ca="1">(BA468*DCF!I$10-DCF!I$5*MAX(BA468*DCF!I$10,0)-MAX(BA468-AZ468,0)/Inputs!$B$10)*DCF!I$6</f>
        <v>2686.4342472211852</v>
      </c>
      <c r="CI468" s="15">
        <f ca="1">(BB468*DCF!J$10-DCF!J$5*MAX(BB468*DCF!J$10,0)-MAX(BB468-BA468,0)/Inputs!$B$10)*DCF!J$6</f>
        <v>3042.3217943529253</v>
      </c>
      <c r="CJ468" s="15">
        <f ca="1">(BC468*DCF!K$10-DCF!K$5*MAX(BC468*DCF!K$10,0)-MAX(BC468-BB468,0)/Inputs!$B$10)*DCF!K$6</f>
        <v>4070.6355667482248</v>
      </c>
      <c r="CK468" s="15">
        <f ca="1">(BD468*DCF!L$10-DCF!L$5*MAX(BD468*DCF!L$10,0)-MAX(BD468-BC468,0)/Inputs!$B$10)*DCF!L$6</f>
        <v>5377.4585687539111</v>
      </c>
      <c r="CL468" s="15">
        <f ca="1">(BE468*DCF!M$10-DCF!M$5*MAX(BE468*DCF!M$10,0)-MAX(BE468-BD468,0)/Inputs!$B$10)*DCF!M$6</f>
        <v>6646.4058072015177</v>
      </c>
      <c r="CM468" s="15">
        <f ca="1">(BF468*DCF!C$28-DCF!C$5*MAX(BF468*DCF!C$28,0)-MAX(BF468-Inputs!$B$13,0)/Inputs!$B$17)*DCF!C$6</f>
        <v>3316.7902378251351</v>
      </c>
      <c r="CN468" s="15">
        <f ca="1">(BG468*DCF!D$28-DCF!D$5*MAX(BG468*DCF!D$28,0)-MAX(BG468-BF468,0)/Inputs!$B$17)*DCF!D$6</f>
        <v>3522.100974746646</v>
      </c>
      <c r="CO468" s="15">
        <f ca="1">(BH468*DCF!E$28-DCF!E$5*MAX(BH468*DCF!E$28,0)-MAX(BH468-BG468,0)/Inputs!$B$17)*DCF!E$6</f>
        <v>4210.5101906968966</v>
      </c>
      <c r="CP468" s="15">
        <f ca="1">(BI468*DCF!F$28-DCF!F$5*MAX(BI468*DCF!F$28,0)-MAX(BI468-BH468,0)/Inputs!$B$17)*DCF!F$6</f>
        <v>4487.2817796208001</v>
      </c>
      <c r="CQ468" s="15">
        <f ca="1">(BJ468*DCF!G$28-DCF!G$5*MAX(BJ468*DCF!G$28,0)-MAX(BJ468-BI468,0)/Inputs!$B$17)*DCF!G$6</f>
        <v>5459.7042633096244</v>
      </c>
      <c r="CR468" s="15">
        <f ca="1">(BK468*DCF!H$28-DCF!H$5*MAX(BK468*DCF!H$28,0)-MAX(BK468-BJ468,0)/Inputs!$B$17)*DCF!H$6</f>
        <v>6413.1334027213952</v>
      </c>
      <c r="CS468" s="15">
        <f ca="1">(BL468*DCF!I$28-DCF!I$5*MAX(BL468*DCF!I$28,0)-MAX(BL468-BK468,0)/Inputs!$B$17)*DCF!I$6</f>
        <v>7678.286714732656</v>
      </c>
      <c r="CT468" s="15">
        <f ca="1">(BM468*DCF!J$28-DCF!J$5*MAX(BM468*DCF!J$28,0)-MAX(BM468-BL468,0)/Inputs!$B$17)*DCF!J$6</f>
        <v>10833.758422163548</v>
      </c>
      <c r="CU468" s="15">
        <f ca="1">(BN468*DCF!K$28-DCF!K$5*MAX(BN468*DCF!K$28,0)-MAX(BN468-BM468,0)/Inputs!$B$17)*DCF!K$6</f>
        <v>15166.367015790602</v>
      </c>
      <c r="CV468" s="15">
        <f ca="1">(BO468*DCF!L$28-DCF!L$5*MAX(BO468*DCF!L$28,0)-MAX(BO468-BN468,0)/Inputs!$B$17)*DCF!L$6</f>
        <v>19067.472655347738</v>
      </c>
      <c r="CW468" s="15">
        <f ca="1">(BP468*DCF!M$28-DCF!M$5*MAX(BP468*DCF!M$28,0)-MAX(BP468-BO468,0)/Inputs!$B$17)*DCF!M$6</f>
        <v>26210.824036427148</v>
      </c>
      <c r="CX468" s="15">
        <f ca="1">(BQ468*DCF!C$46-DCF!C$5*MAX(BQ468*DCF!C$46,0)-MAX(BQ468-Inputs!$B$20,0)/Inputs!$B$24)*DCF!C$6</f>
        <v>-2636.1419472141251</v>
      </c>
      <c r="CY468" s="15">
        <f ca="1">(BR468*DCF!D$46-DCF!D$5*MAX(BR468*DCF!D$46,0)-MAX(BR468-BQ468,0)/Inputs!$B$24)*DCF!D$6</f>
        <v>-6669.0072197249965</v>
      </c>
      <c r="CZ468" s="15">
        <f ca="1">(BS468*DCF!E$46-DCF!E$5*MAX(BS468*DCF!E$46,0)-MAX(BS468-BR468,0)/Inputs!$B$24)*DCF!E$6</f>
        <v>-5536.7077725171448</v>
      </c>
      <c r="DA468" s="15">
        <f ca="1">(BT468*DCF!F$46-DCF!F$5*MAX(BT468*DCF!F$46,0)-MAX(BT468-BS468,0)/Inputs!$B$24)*DCF!F$6</f>
        <v>-2392.2597253496237</v>
      </c>
      <c r="DB468" s="15">
        <f ca="1">(BU468*DCF!G$46-DCF!G$5*MAX(BU468*DCF!G$46,0)-MAX(BU468-BT468,0)/Inputs!$B$24)*DCF!G$6</f>
        <v>-6629.3261145955639</v>
      </c>
      <c r="DC468" s="15">
        <f ca="1">(BV468*DCF!H$46-DCF!H$5*MAX(BV468*DCF!H$46,0)-MAX(BV468-BU468,0)/Inputs!$B$24)*DCF!H$6</f>
        <v>-510.84144588629817</v>
      </c>
      <c r="DD468" s="15">
        <f ca="1">(BW468*DCF!I$46-DCF!I$5*MAX(BW468*DCF!I$46,0)-MAX(BW468-BV468,0)/Inputs!$B$24)*DCF!I$6</f>
        <v>942.26095034966784</v>
      </c>
      <c r="DE468" s="15">
        <f ca="1">(BX468*DCF!J$46-DCF!J$5*MAX(BX468*DCF!J$46,0)-MAX(BX468-BW468,0)/Inputs!$B$24)*DCF!J$6</f>
        <v>-4375.5712864718971</v>
      </c>
      <c r="DF468" s="15">
        <f ca="1">(BY468*DCF!K$46-DCF!K$5*MAX(BY468*DCF!K$46,0)-MAX(BY468-BX468,0)/Inputs!$B$24)*DCF!K$6</f>
        <v>-6796.5874587983726</v>
      </c>
      <c r="DG468" s="15">
        <f ca="1">(BZ468*DCF!L$46-DCF!L$5*MAX(BZ468*DCF!L$46,0)-MAX(BZ468-BY468,0)/Inputs!$B$24)*DCF!L$6</f>
        <v>-7476.8670837139489</v>
      </c>
      <c r="DH468" s="15">
        <f ca="1">(CA468*DCF!M$46-DCF!M$5*MAX(CA468*DCF!M$46,0)-MAX(CA468-BZ468,0)/Inputs!$B$24)*DCF!M$6</f>
        <v>2080.8681186591289</v>
      </c>
      <c r="DI468" s="15">
        <f ca="1">SUM(CB468:CL468)+BE468*DCF!M$10*(1+Inputs!$B$30)*(1-Inputs!$B$33)*(1-Inputs!$B$30/Inputs!$B$31)/(Inputs!$B$29-Inputs!$B$30)*DCF!M$6</f>
        <v>193476.59279529305</v>
      </c>
      <c r="DJ468" s="15">
        <f ca="1">SUM(CM468:CW468)+BP468*DCF!M$28*(1+Inputs!$B$30)*(1-Inputs!$B$33)*(1-Inputs!$B$30/Inputs!$B$31)/(Inputs!$B$29-Inputs!$B$30)*DCF!M$6</f>
        <v>730812.99649722723</v>
      </c>
      <c r="DK468" s="15">
        <f ca="1">SUM(CX468:DH468)+CA468*DCF!M$46*(1+Inputs!$B$30)*(1-Inputs!$B$33)*(1-Inputs!$B$30/Inputs!$B$31)/(Inputs!$B$29-Inputs!$B$30)*DCF!M$6</f>
        <v>498073.21467850567</v>
      </c>
      <c r="DM468" s="15">
        <f ca="1">DI468+DJ468+DK468+Inputs!$B$34+Inputs!$B$36-Inputs!$B$35</f>
        <v>1499213.8039710261</v>
      </c>
    </row>
    <row r="469" spans="1:117" x14ac:dyDescent="0.75">
      <c r="A469" s="11">
        <v>456</v>
      </c>
      <c r="C469" s="24">
        <f t="shared" ca="1" si="285"/>
        <v>3.6570089868743842</v>
      </c>
      <c r="D469" s="24">
        <f t="shared" ca="1" si="285"/>
        <v>-1.1781297606607111</v>
      </c>
      <c r="E469" s="24">
        <f t="shared" ca="1" si="285"/>
        <v>-0.51415976559139243</v>
      </c>
      <c r="F469" s="24">
        <f t="shared" ca="1" si="285"/>
        <v>0.68778848662788794</v>
      </c>
      <c r="G469" s="24">
        <f t="shared" ca="1" si="285"/>
        <v>-1.6343582510046826</v>
      </c>
      <c r="H469" s="24">
        <f t="shared" ca="1" si="285"/>
        <v>-0.78429347096597557</v>
      </c>
      <c r="I469" s="24">
        <f t="shared" ca="1" si="285"/>
        <v>-0.18825241498840903</v>
      </c>
      <c r="J469" s="24">
        <f t="shared" ca="1" si="285"/>
        <v>2.1770310066545786</v>
      </c>
      <c r="K469" s="24">
        <f t="shared" ca="1" si="285"/>
        <v>-0.4991710380253323</v>
      </c>
      <c r="L469" s="24">
        <f t="shared" ca="1" si="285"/>
        <v>-4.0741174614187484E-2</v>
      </c>
      <c r="M469" s="24">
        <f t="shared" ca="1" si="285"/>
        <v>0.96991846582646912</v>
      </c>
      <c r="N469" s="24">
        <f ca="1">SQRT(Inputs!$B$38)*C469+SQRT(1-Inputs!$B$38)*_xlfn.NORM.S.INV(RAND())</f>
        <v>2.5061709173685047</v>
      </c>
      <c r="O469" s="24">
        <f ca="1">SQRT(Inputs!$B$38)*D469+SQRT(1-Inputs!$B$38)*_xlfn.NORM.S.INV(RAND())</f>
        <v>0.17020664198963253</v>
      </c>
      <c r="P469" s="24">
        <f ca="1">SQRT(Inputs!$B$38)*E469+SQRT(1-Inputs!$B$38)*_xlfn.NORM.S.INV(RAND())</f>
        <v>-0.52780813763184553</v>
      </c>
      <c r="Q469" s="24">
        <f ca="1">SQRT(Inputs!$B$38)*F469+SQRT(1-Inputs!$B$38)*_xlfn.NORM.S.INV(RAND())</f>
        <v>-0.93435092483914117</v>
      </c>
      <c r="R469" s="24">
        <f ca="1">SQRT(Inputs!$B$38)*G469+SQRT(1-Inputs!$B$38)*_xlfn.NORM.S.INV(RAND())</f>
        <v>0.79803967304847356</v>
      </c>
      <c r="S469" s="24">
        <f ca="1">SQRT(Inputs!$B$38)*H469+SQRT(1-Inputs!$B$38)*_xlfn.NORM.S.INV(RAND())</f>
        <v>-0.45343071756798131</v>
      </c>
      <c r="T469" s="24">
        <f ca="1">SQRT(Inputs!$B$38)*I469+SQRT(1-Inputs!$B$38)*_xlfn.NORM.S.INV(RAND())</f>
        <v>-0.8325781018059385</v>
      </c>
      <c r="U469" s="24">
        <f ca="1">SQRT(Inputs!$B$38)*J469+SQRT(1-Inputs!$B$38)*_xlfn.NORM.S.INV(RAND())</f>
        <v>1.4686037160578551</v>
      </c>
      <c r="V469" s="24">
        <f ca="1">SQRT(Inputs!$B$38)*K469+SQRT(1-Inputs!$B$38)*_xlfn.NORM.S.INV(RAND())</f>
        <v>-0.76640671623815348</v>
      </c>
      <c r="W469" s="24">
        <f ca="1">SQRT(Inputs!$B$38)*L469+SQRT(1-Inputs!$B$38)*_xlfn.NORM.S.INV(RAND())</f>
        <v>8.8229489575072567E-2</v>
      </c>
      <c r="X469" s="24">
        <f ca="1">SQRT(Inputs!$B$38)*M469+SQRT(1-Inputs!$B$38)*_xlfn.NORM.S.INV(RAND())</f>
        <v>2.1759256356551715</v>
      </c>
      <c r="Y469" s="24">
        <f ca="1">SQRT(Inputs!$B$38)*C469+SQRT(1-Inputs!$B$38)*_xlfn.NORM.S.INV(RAND())</f>
        <v>2.3604551106086653</v>
      </c>
      <c r="Z469" s="24">
        <f ca="1">SQRT(Inputs!$B$38)*D469+SQRT(1-Inputs!$B$38)*_xlfn.NORM.S.INV(RAND())</f>
        <v>-0.64302295842843371</v>
      </c>
      <c r="AA469" s="24">
        <f ca="1">SQRT(Inputs!$B$38)*E469+SQRT(1-Inputs!$B$38)*_xlfn.NORM.S.INV(RAND())</f>
        <v>-0.22709887879387816</v>
      </c>
      <c r="AB469" s="24">
        <f ca="1">SQRT(Inputs!$B$38)*F469+SQRT(1-Inputs!$B$38)*_xlfn.NORM.S.INV(RAND())</f>
        <v>1.8466579530866167</v>
      </c>
      <c r="AC469" s="24">
        <f ca="1">SQRT(Inputs!$B$38)*G469+SQRT(1-Inputs!$B$38)*_xlfn.NORM.S.INV(RAND())</f>
        <v>-2.5787370900719955</v>
      </c>
      <c r="AD469" s="24">
        <f ca="1">SQRT(Inputs!$B$38)*H469+SQRT(1-Inputs!$B$38)*_xlfn.NORM.S.INV(RAND())</f>
        <v>1.5324255009985741</v>
      </c>
      <c r="AE469" s="24">
        <f ca="1">SQRT(Inputs!$B$38)*I469+SQRT(1-Inputs!$B$38)*_xlfn.NORM.S.INV(RAND())</f>
        <v>0.51627496274159512</v>
      </c>
      <c r="AF469" s="24">
        <f ca="1">SQRT(Inputs!$B$38)*J469+SQRT(1-Inputs!$B$38)*_xlfn.NORM.S.INV(RAND())</f>
        <v>2.3609474639547421</v>
      </c>
      <c r="AG469" s="24">
        <f ca="1">SQRT(Inputs!$B$38)*K469+SQRT(1-Inputs!$B$38)*_xlfn.NORM.S.INV(RAND())</f>
        <v>-0.41634924975356535</v>
      </c>
      <c r="AH469" s="24">
        <f ca="1">SQRT(Inputs!$B$38)*L469+SQRT(1-Inputs!$B$38)*_xlfn.NORM.S.INV(RAND())</f>
        <v>-1.219432012430155</v>
      </c>
      <c r="AI469" s="24">
        <f ca="1">SQRT(Inputs!$B$38)*M469+SQRT(1-Inputs!$B$38)*_xlfn.NORM.S.INV(RAND())</f>
        <v>1.7234290386254052</v>
      </c>
      <c r="AJ469" s="24">
        <f ca="1">SQRT(Inputs!$B$38)*C469+SQRT(1-Inputs!$B$38)*_xlfn.NORM.S.INV(RAND())</f>
        <v>7.8136225964291706E-2</v>
      </c>
      <c r="AK469" s="24">
        <f ca="1">SQRT(Inputs!$B$38)*D469+SQRT(1-Inputs!$B$38)*_xlfn.NORM.S.INV(RAND())</f>
        <v>-2.2266872837856013</v>
      </c>
      <c r="AL469" s="24">
        <f ca="1">SQRT(Inputs!$B$38)*E469+SQRT(1-Inputs!$B$38)*_xlfn.NORM.S.INV(RAND())</f>
        <v>0.21574241960756591</v>
      </c>
      <c r="AM469" s="24">
        <f ca="1">SQRT(Inputs!$B$38)*F469+SQRT(1-Inputs!$B$38)*_xlfn.NORM.S.INV(RAND())</f>
        <v>-1.9757749845371255</v>
      </c>
      <c r="AN469" s="24">
        <f ca="1">SQRT(Inputs!$B$38)*G469+SQRT(1-Inputs!$B$38)*_xlfn.NORM.S.INV(RAND())</f>
        <v>-1.196337052987805</v>
      </c>
      <c r="AO469" s="24">
        <f ca="1">SQRT(Inputs!$B$38)*H469+SQRT(1-Inputs!$B$38)*_xlfn.NORM.S.INV(RAND())</f>
        <v>0.69717088041737652</v>
      </c>
      <c r="AP469" s="24">
        <f ca="1">SQRT(Inputs!$B$38)*I469+SQRT(1-Inputs!$B$38)*_xlfn.NORM.S.INV(RAND())</f>
        <v>-1.3834811173246635</v>
      </c>
      <c r="AQ469" s="24">
        <f ca="1">SQRT(Inputs!$B$38)*J469+SQRT(1-Inputs!$B$38)*_xlfn.NORM.S.INV(RAND())</f>
        <v>1.9638570610983948</v>
      </c>
      <c r="AR469" s="24">
        <f ca="1">SQRT(Inputs!$B$38)*K469+SQRT(1-Inputs!$B$38)*_xlfn.NORM.S.INV(RAND())</f>
        <v>9.9094773160582073E-2</v>
      </c>
      <c r="AS469" s="24">
        <f ca="1">SQRT(Inputs!$B$38)*L469+SQRT(1-Inputs!$B$38)*_xlfn.NORM.S.INV(RAND())</f>
        <v>3.635728447509462E-2</v>
      </c>
      <c r="AT469" s="24">
        <f ca="1">SQRT(Inputs!$B$38)*M469+SQRT(1-Inputs!$B$38)*_xlfn.NORM.S.INV(RAND())</f>
        <v>1.1690881822243142</v>
      </c>
      <c r="AU469" s="15">
        <f ca="1">Inputs!$B$6*EXP($B$8-0.5*C$5^2+C$5*N469)</f>
        <v>7444.970701833874</v>
      </c>
      <c r="AV469" s="15">
        <f t="shared" ca="1" si="255"/>
        <v>9291.9407319495367</v>
      </c>
      <c r="AW469" s="15">
        <f t="shared" ca="1" si="256"/>
        <v>10551.327523771914</v>
      </c>
      <c r="AX469" s="15">
        <f t="shared" ca="1" si="257"/>
        <v>11462.816959904818</v>
      </c>
      <c r="AY469" s="15">
        <f t="shared" ca="1" si="258"/>
        <v>15377.144397255917</v>
      </c>
      <c r="AZ469" s="15">
        <f t="shared" ca="1" si="259"/>
        <v>17890.67616306321</v>
      </c>
      <c r="BA469" s="15">
        <f t="shared" ca="1" si="260"/>
        <v>20066.616869862541</v>
      </c>
      <c r="BB469" s="15">
        <f t="shared" ca="1" si="261"/>
        <v>28461.99193553576</v>
      </c>
      <c r="BC469" s="15">
        <f t="shared" ca="1" si="262"/>
        <v>32372.895147472489</v>
      </c>
      <c r="BD469" s="15">
        <f t="shared" ca="1" si="263"/>
        <v>39988.493299747948</v>
      </c>
      <c r="BE469" s="15">
        <f t="shared" ca="1" si="264"/>
        <v>59741.087377421172</v>
      </c>
      <c r="BF469" s="15">
        <f ca="1">Inputs!$B$13*EXP($B$9-0.5*C$6^2+C$6*Y469)</f>
        <v>22084.339249506145</v>
      </c>
      <c r="BG469" s="15">
        <f t="shared" ca="1" si="265"/>
        <v>23966.483929141876</v>
      </c>
      <c r="BH469" s="15">
        <f t="shared" ca="1" si="266"/>
        <v>28200.18833292104</v>
      </c>
      <c r="BI469" s="15">
        <f t="shared" ca="1" si="267"/>
        <v>45870.047747691206</v>
      </c>
      <c r="BJ469" s="15">
        <f t="shared" ca="1" si="268"/>
        <v>38776.043554319804</v>
      </c>
      <c r="BK469" s="15">
        <f t="shared" ca="1" si="269"/>
        <v>58630.630612538218</v>
      </c>
      <c r="BL469" s="15">
        <f t="shared" ca="1" si="270"/>
        <v>77004.037789351205</v>
      </c>
      <c r="BM469" s="15">
        <f t="shared" ca="1" si="271"/>
        <v>126916.46066651863</v>
      </c>
      <c r="BN469" s="15">
        <f t="shared" ca="1" si="272"/>
        <v>148494.49117771155</v>
      </c>
      <c r="BO469" s="15">
        <f t="shared" ca="1" si="273"/>
        <v>158560.71412302539</v>
      </c>
      <c r="BP469" s="15">
        <f t="shared" ca="1" si="274"/>
        <v>237239.57152721478</v>
      </c>
      <c r="BQ469" s="15">
        <f ca="1">Inputs!$B$20*EXP($B$10-0.5*C$7^2+C$7*AJ469)</f>
        <v>4410.0541723854822</v>
      </c>
      <c r="BR469" s="15">
        <f t="shared" ca="1" si="275"/>
        <v>2950.3302660856366</v>
      </c>
      <c r="BS469" s="15">
        <f t="shared" ca="1" si="276"/>
        <v>4298.4146304004107</v>
      </c>
      <c r="BT469" s="15">
        <f t="shared" ca="1" si="277"/>
        <v>3529.4347572290112</v>
      </c>
      <c r="BU469" s="15">
        <f t="shared" ca="1" si="278"/>
        <v>3661.9491740150756</v>
      </c>
      <c r="BV469" s="15">
        <f t="shared" ca="1" si="279"/>
        <v>5961.3531195742244</v>
      </c>
      <c r="BW469" s="15">
        <f t="shared" ca="1" si="280"/>
        <v>6207.1205581484355</v>
      </c>
      <c r="BX469" s="15">
        <f t="shared" ca="1" si="281"/>
        <v>12870.202516690446</v>
      </c>
      <c r="BY469" s="15">
        <f t="shared" ca="1" si="282"/>
        <v>18378.500176048357</v>
      </c>
      <c r="BZ469" s="15">
        <f t="shared" ca="1" si="283"/>
        <v>25960.543425404732</v>
      </c>
      <c r="CA469" s="15">
        <f t="shared" ca="1" si="284"/>
        <v>44886.944448999508</v>
      </c>
      <c r="CB469" s="15">
        <f ca="1">(AU469*DCF!C$10-DCF!C$5*MAX(AU469*DCF!C$10,0)-MAX(AU469-Inputs!$B$6,0)/Inputs!$B$10)*DCF!C$6</f>
        <v>1025.3719870285406</v>
      </c>
      <c r="CC469" s="15">
        <f ca="1">(AV469*DCF!D$10-DCF!D$5*MAX(AV469*DCF!D$10,0)-MAX(AV469-AU469,0)/Inputs!$B$10)*DCF!D$6</f>
        <v>1814.5122993765094</v>
      </c>
      <c r="CD469" s="15">
        <f ca="1">(AW469*DCF!E$10-DCF!E$5*MAX(AW469*DCF!E$10,0)-MAX(AW469-AV469,0)/Inputs!$B$10)*DCF!E$6</f>
        <v>2152.4675034030997</v>
      </c>
      <c r="CE469" s="15">
        <f ca="1">(AX469*DCF!F$10-DCF!F$5*MAX(AX469*DCF!F$10,0)-MAX(AX469-AW469,0)/Inputs!$B$10)*DCF!F$6</f>
        <v>2312.6563210622835</v>
      </c>
      <c r="CF469" s="15">
        <f ca="1">(AY469*DCF!G$10-DCF!G$5*MAX(AY469*DCF!G$10,0)-MAX(AY469-AX469,0)/Inputs!$B$10)*DCF!G$6</f>
        <v>2415.9031232731818</v>
      </c>
      <c r="CG469" s="15">
        <f ca="1">(AZ469*DCF!H$10-DCF!H$5*MAX(AZ469*DCF!H$10,0)-MAX(AZ469-AY469,0)/Inputs!$B$10)*DCF!H$6</f>
        <v>3027.1649836833694</v>
      </c>
      <c r="CH469" s="15">
        <f ca="1">(BA469*DCF!I$10-DCF!I$5*MAX(BA469*DCF!I$10,0)-MAX(BA469-AZ469,0)/Inputs!$B$10)*DCF!I$6</f>
        <v>3308.5083557212083</v>
      </c>
      <c r="CI469" s="15">
        <f ca="1">(BB469*DCF!J$10-DCF!J$5*MAX(BB469*DCF!J$10,0)-MAX(BB469-BA469,0)/Inputs!$B$10)*DCF!J$6</f>
        <v>3611.9631106645179</v>
      </c>
      <c r="CJ469" s="15">
        <f ca="1">(BC469*DCF!K$10-DCF!K$5*MAX(BC469*DCF!K$10,0)-MAX(BC469-BB469,0)/Inputs!$B$10)*DCF!K$6</f>
        <v>4664.0492922715621</v>
      </c>
      <c r="CK469" s="15">
        <f ca="1">(BD469*DCF!L$10-DCF!L$5*MAX(BD469*DCF!L$10,0)-MAX(BD469-BC469,0)/Inputs!$B$10)*DCF!L$6</f>
        <v>5046.2050611107998</v>
      </c>
      <c r="CL469" s="15">
        <f ca="1">(BE469*DCF!M$10-DCF!M$5*MAX(BE469*DCF!M$10,0)-MAX(BE469-BD469,0)/Inputs!$B$10)*DCF!M$6</f>
        <v>6070.5817057472304</v>
      </c>
      <c r="CM469" s="15">
        <f ca="1">(BF469*DCF!C$28-DCF!C$5*MAX(BF469*DCF!C$28,0)-MAX(BF469-Inputs!$B$13,0)/Inputs!$B$17)*DCF!C$6</f>
        <v>4269.4783593338589</v>
      </c>
      <c r="CN469" s="15">
        <f ca="1">(BG469*DCF!D$28-DCF!D$5*MAX(BG469*DCF!D$28,0)-MAX(BG469-BF469,0)/Inputs!$B$17)*DCF!D$6</f>
        <v>6657.1345197824021</v>
      </c>
      <c r="CO469" s="15">
        <f ca="1">(BH469*DCF!E$28-DCF!E$5*MAX(BH469*DCF!E$28,0)-MAX(BH469-BG469,0)/Inputs!$B$17)*DCF!E$6</f>
        <v>7152.3906189763466</v>
      </c>
      <c r="CP469" s="15">
        <f ca="1">(BI469*DCF!F$28-DCF!F$5*MAX(BI469*DCF!F$28,0)-MAX(BI469-BH469,0)/Inputs!$B$17)*DCF!F$6</f>
        <v>9235.4325069862862</v>
      </c>
      <c r="CQ469" s="15">
        <f ca="1">(BJ469*DCF!G$28-DCF!G$5*MAX(BJ469*DCF!G$28,0)-MAX(BJ469-BI469,0)/Inputs!$B$17)*DCF!G$6</f>
        <v>10060.738693162983</v>
      </c>
      <c r="CR469" s="15">
        <f ca="1">(BK469*DCF!H$28-DCF!H$5*MAX(BK469*DCF!H$28,0)-MAX(BK469-BJ469,0)/Inputs!$B$17)*DCF!H$6</f>
        <v>11415.156167657567</v>
      </c>
      <c r="CS469" s="15">
        <f ca="1">(BL469*DCF!I$28-DCF!I$5*MAX(BL469*DCF!I$28,0)-MAX(BL469-BK469,0)/Inputs!$B$17)*DCF!I$6</f>
        <v>15470.586147368924</v>
      </c>
      <c r="CT469" s="15">
        <f ca="1">(BM469*DCF!J$28-DCF!J$5*MAX(BM469*DCF!J$28,0)-MAX(BM469-BL469,0)/Inputs!$B$17)*DCF!J$6</f>
        <v>21694.927332262607</v>
      </c>
      <c r="CU469" s="15">
        <f ca="1">(BN469*DCF!K$28-DCF!K$5*MAX(BN469*DCF!K$28,0)-MAX(BN469-BM469,0)/Inputs!$B$17)*DCF!K$6</f>
        <v>28716.525409782997</v>
      </c>
      <c r="CV469" s="15">
        <f ca="1">(BO469*DCF!L$28-DCF!L$5*MAX(BO469*DCF!L$28,0)-MAX(BO469-BN469,0)/Inputs!$B$17)*DCF!L$6</f>
        <v>30497.180725338949</v>
      </c>
      <c r="CW469" s="15">
        <f ca="1">(BP469*DCF!M$28-DCF!M$5*MAX(BP469*DCF!M$28,0)-MAX(BP469-BO469,0)/Inputs!$B$17)*DCF!M$6</f>
        <v>36412.611261135549</v>
      </c>
      <c r="CX469" s="15">
        <f ca="1">(BQ469*DCF!C$46-DCF!C$5*MAX(BQ469*DCF!C$46,0)-MAX(BQ469-Inputs!$B$20,0)/Inputs!$B$24)*DCF!C$6</f>
        <v>-1576.9428446088791</v>
      </c>
      <c r="CY469" s="15">
        <f ca="1">(BR469*DCF!D$46-DCF!D$5*MAX(BR469*DCF!D$46,0)-MAX(BR469-BQ469,0)/Inputs!$B$24)*DCF!D$6</f>
        <v>-503.55257382961332</v>
      </c>
      <c r="CZ469" s="15">
        <f ca="1">(BS469*DCF!E$46-DCF!E$5*MAX(BS469*DCF!E$46,0)-MAX(BS469-BR469,0)/Inputs!$B$24)*DCF!E$6</f>
        <v>-1039.6727583835552</v>
      </c>
      <c r="DA469" s="15">
        <f ca="1">(BT469*DCF!F$46-DCF!F$5*MAX(BT469*DCF!F$46,0)-MAX(BT469-BS469,0)/Inputs!$B$24)*DCF!F$6</f>
        <v>-257.0357538101876</v>
      </c>
      <c r="DB469" s="15">
        <f ca="1">(BU469*DCF!G$46-DCF!G$5*MAX(BU469*DCF!G$46,0)-MAX(BU469-BT469,0)/Inputs!$B$24)*DCF!G$6</f>
        <v>-167.75596672737066</v>
      </c>
      <c r="DC469" s="15">
        <f ca="1">(BV469*DCF!H$46-DCF!H$5*MAX(BV469*DCF!H$46,0)-MAX(BV469-BU469,0)/Inputs!$B$24)*DCF!H$6</f>
        <v>-714.52568740078289</v>
      </c>
      <c r="DD469" s="15">
        <f ca="1">(BW469*DCF!I$46-DCF!I$5*MAX(BW469*DCF!I$46,0)-MAX(BW469-BV469,0)/Inputs!$B$24)*DCF!I$6</f>
        <v>72.805531029785541</v>
      </c>
      <c r="DE469" s="15">
        <f ca="1">(BX469*DCF!J$46-DCF!J$5*MAX(BX469*DCF!J$46,0)-MAX(BX469-BW469,0)/Inputs!$B$24)*DCF!J$6</f>
        <v>-1227.0710813142859</v>
      </c>
      <c r="DF469" s="15">
        <f ca="1">(BY469*DCF!K$46-DCF!K$5*MAX(BY469*DCF!K$46,0)-MAX(BY469-BX469,0)/Inputs!$B$24)*DCF!K$6</f>
        <v>-299.54499100354934</v>
      </c>
      <c r="DG469" s="15">
        <f ca="1">(BZ469*DCF!L$46-DCF!L$5*MAX(BZ469*DCF!L$46,0)-MAX(BZ469-BY469,0)/Inputs!$B$24)*DCF!L$6</f>
        <v>78.690816251175235</v>
      </c>
      <c r="DH469" s="15">
        <f ca="1">(CA469*DCF!M$46-DCF!M$5*MAX(CA469*DCF!M$46,0)-MAX(CA469-BZ469,0)/Inputs!$B$24)*DCF!M$6</f>
        <v>-437.72121116666585</v>
      </c>
      <c r="DI469" s="15">
        <f ca="1">SUM(CB469:CL469)+BE469*DCF!M$10*(1+Inputs!$B$30)*(1-Inputs!$B$33)*(1-Inputs!$B$30/Inputs!$B$31)/(Inputs!$B$29-Inputs!$B$30)*DCF!M$6</f>
        <v>201709.61990880198</v>
      </c>
      <c r="DJ469" s="15">
        <f ca="1">SUM(CM469:CW469)+BP469*DCF!M$28*(1+Inputs!$B$30)*(1-Inputs!$B$33)*(1-Inputs!$B$30/Inputs!$B$31)/(Inputs!$B$29-Inputs!$B$30)*DCF!M$6</f>
        <v>1061903.3147135184</v>
      </c>
      <c r="DK469" s="15">
        <f ca="1">SUM(CX469:DH469)+CA469*DCF!M$46*(1+Inputs!$B$30)*(1-Inputs!$B$33)*(1-Inputs!$B$30/Inputs!$B$31)/(Inputs!$B$29-Inputs!$B$30)*DCF!M$6</f>
        <v>63328.206795678787</v>
      </c>
      <c r="DM469" s="15">
        <f ca="1">DI469+DJ469+DK469+Inputs!$B$34+Inputs!$B$36-Inputs!$B$35</f>
        <v>1403792.1414179991</v>
      </c>
    </row>
    <row r="470" spans="1:117" x14ac:dyDescent="0.75">
      <c r="A470" s="11">
        <v>457</v>
      </c>
      <c r="C470" s="24">
        <f t="shared" ca="1" si="285"/>
        <v>-7.8216987970993787E-2</v>
      </c>
      <c r="D470" s="24">
        <f t="shared" ca="1" si="285"/>
        <v>-1.9258505959475134</v>
      </c>
      <c r="E470" s="24">
        <f t="shared" ca="1" si="285"/>
        <v>1.2321985565203895</v>
      </c>
      <c r="F470" s="24">
        <f t="shared" ca="1" si="285"/>
        <v>-1.8457389753993543</v>
      </c>
      <c r="G470" s="24">
        <f t="shared" ca="1" si="285"/>
        <v>0.3854499099894968</v>
      </c>
      <c r="H470" s="24">
        <f t="shared" ca="1" si="285"/>
        <v>1.3251326349541566</v>
      </c>
      <c r="I470" s="24">
        <f t="shared" ca="1" si="285"/>
        <v>-0.11141319594502122</v>
      </c>
      <c r="J470" s="24">
        <f t="shared" ca="1" si="285"/>
        <v>2.0045100068073567</v>
      </c>
      <c r="K470" s="24">
        <f t="shared" ca="1" si="285"/>
        <v>-0.19344834660987292</v>
      </c>
      <c r="L470" s="24">
        <f t="shared" ca="1" si="285"/>
        <v>-1.3374744814428261</v>
      </c>
      <c r="M470" s="24">
        <f t="shared" ca="1" si="285"/>
        <v>0.16714763853353942</v>
      </c>
      <c r="N470" s="24">
        <f ca="1">SQRT(Inputs!$B$38)*C470+SQRT(1-Inputs!$B$38)*_xlfn.NORM.S.INV(RAND())</f>
        <v>0.34584884607912236</v>
      </c>
      <c r="O470" s="24">
        <f ca="1">SQRT(Inputs!$B$38)*D470+SQRT(1-Inputs!$B$38)*_xlfn.NORM.S.INV(RAND())</f>
        <v>-1.7075374933072593</v>
      </c>
      <c r="P470" s="24">
        <f ca="1">SQRT(Inputs!$B$38)*E470+SQRT(1-Inputs!$B$38)*_xlfn.NORM.S.INV(RAND())</f>
        <v>2.9460205602236917</v>
      </c>
      <c r="Q470" s="24">
        <f ca="1">SQRT(Inputs!$B$38)*F470+SQRT(1-Inputs!$B$38)*_xlfn.NORM.S.INV(RAND())</f>
        <v>0.90327521307033232</v>
      </c>
      <c r="R470" s="24">
        <f ca="1">SQRT(Inputs!$B$38)*G470+SQRT(1-Inputs!$B$38)*_xlfn.NORM.S.INV(RAND())</f>
        <v>0.15526839083501259</v>
      </c>
      <c r="S470" s="24">
        <f ca="1">SQRT(Inputs!$B$38)*H470+SQRT(1-Inputs!$B$38)*_xlfn.NORM.S.INV(RAND())</f>
        <v>0.19794390363464998</v>
      </c>
      <c r="T470" s="24">
        <f ca="1">SQRT(Inputs!$B$38)*I470+SQRT(1-Inputs!$B$38)*_xlfn.NORM.S.INV(RAND())</f>
        <v>-0.60325072200333718</v>
      </c>
      <c r="U470" s="24">
        <f ca="1">SQRT(Inputs!$B$38)*J470+SQRT(1-Inputs!$B$38)*_xlfn.NORM.S.INV(RAND())</f>
        <v>1.6282780027574506</v>
      </c>
      <c r="V470" s="24">
        <f ca="1">SQRT(Inputs!$B$38)*K470+SQRT(1-Inputs!$B$38)*_xlfn.NORM.S.INV(RAND())</f>
        <v>-0.62941799556541234</v>
      </c>
      <c r="W470" s="24">
        <f ca="1">SQRT(Inputs!$B$38)*L470+SQRT(1-Inputs!$B$38)*_xlfn.NORM.S.INV(RAND())</f>
        <v>8.7376206934048462E-2</v>
      </c>
      <c r="X470" s="24">
        <f ca="1">SQRT(Inputs!$B$38)*M470+SQRT(1-Inputs!$B$38)*_xlfn.NORM.S.INV(RAND())</f>
        <v>-1.3418279950508687</v>
      </c>
      <c r="Y470" s="24">
        <f ca="1">SQRT(Inputs!$B$38)*C470+SQRT(1-Inputs!$B$38)*_xlfn.NORM.S.INV(RAND())</f>
        <v>-0.65902156115412014</v>
      </c>
      <c r="Z470" s="24">
        <f ca="1">SQRT(Inputs!$B$38)*D470+SQRT(1-Inputs!$B$38)*_xlfn.NORM.S.INV(RAND())</f>
        <v>-1.8990034429025227</v>
      </c>
      <c r="AA470" s="24">
        <f ca="1">SQRT(Inputs!$B$38)*E470+SQRT(1-Inputs!$B$38)*_xlfn.NORM.S.INV(RAND())</f>
        <v>2.7009036876364232</v>
      </c>
      <c r="AB470" s="24">
        <f ca="1">SQRT(Inputs!$B$38)*F470+SQRT(1-Inputs!$B$38)*_xlfn.NORM.S.INV(RAND())</f>
        <v>-1.7027207483120876</v>
      </c>
      <c r="AC470" s="24">
        <f ca="1">SQRT(Inputs!$B$38)*G470+SQRT(1-Inputs!$B$38)*_xlfn.NORM.S.INV(RAND())</f>
        <v>-1.5688486029929223</v>
      </c>
      <c r="AD470" s="24">
        <f ca="1">SQRT(Inputs!$B$38)*H470+SQRT(1-Inputs!$B$38)*_xlfn.NORM.S.INV(RAND())</f>
        <v>1.44245249503801</v>
      </c>
      <c r="AE470" s="24">
        <f ca="1">SQRT(Inputs!$B$38)*I470+SQRT(1-Inputs!$B$38)*_xlfn.NORM.S.INV(RAND())</f>
        <v>0.11407048213884233</v>
      </c>
      <c r="AF470" s="24">
        <f ca="1">SQRT(Inputs!$B$38)*J470+SQRT(1-Inputs!$B$38)*_xlfn.NORM.S.INV(RAND())</f>
        <v>1.7501948053894072</v>
      </c>
      <c r="AG470" s="24">
        <f ca="1">SQRT(Inputs!$B$38)*K470+SQRT(1-Inputs!$B$38)*_xlfn.NORM.S.INV(RAND())</f>
        <v>-1.1429421696312475E-2</v>
      </c>
      <c r="AH470" s="24">
        <f ca="1">SQRT(Inputs!$B$38)*L470+SQRT(1-Inputs!$B$38)*_xlfn.NORM.S.INV(RAND())</f>
        <v>-1.333173202058634</v>
      </c>
      <c r="AI470" s="24">
        <f ca="1">SQRT(Inputs!$B$38)*M470+SQRT(1-Inputs!$B$38)*_xlfn.NORM.S.INV(RAND())</f>
        <v>2.0042456264346131</v>
      </c>
      <c r="AJ470" s="24">
        <f ca="1">SQRT(Inputs!$B$38)*C470+SQRT(1-Inputs!$B$38)*_xlfn.NORM.S.INV(RAND())</f>
        <v>-0.61355102838016951</v>
      </c>
      <c r="AK470" s="24">
        <f ca="1">SQRT(Inputs!$B$38)*D470+SQRT(1-Inputs!$B$38)*_xlfn.NORM.S.INV(RAND())</f>
        <v>-0.68333210834043412</v>
      </c>
      <c r="AL470" s="24">
        <f ca="1">SQRT(Inputs!$B$38)*E470+SQRT(1-Inputs!$B$38)*_xlfn.NORM.S.INV(RAND())</f>
        <v>1.1662718574237967</v>
      </c>
      <c r="AM470" s="24">
        <f ca="1">SQRT(Inputs!$B$38)*F470+SQRT(1-Inputs!$B$38)*_xlfn.NORM.S.INV(RAND())</f>
        <v>-0.90751536701885871</v>
      </c>
      <c r="AN470" s="24">
        <f ca="1">SQRT(Inputs!$B$38)*G470+SQRT(1-Inputs!$B$38)*_xlfn.NORM.S.INV(RAND())</f>
        <v>-0.69897006886325908</v>
      </c>
      <c r="AO470" s="24">
        <f ca="1">SQRT(Inputs!$B$38)*H470+SQRT(1-Inputs!$B$38)*_xlfn.NORM.S.INV(RAND())</f>
        <v>2.957576289947017E-2</v>
      </c>
      <c r="AP470" s="24">
        <f ca="1">SQRT(Inputs!$B$38)*I470+SQRT(1-Inputs!$B$38)*_xlfn.NORM.S.INV(RAND())</f>
        <v>2.0815117302782191</v>
      </c>
      <c r="AQ470" s="24">
        <f ca="1">SQRT(Inputs!$B$38)*J470+SQRT(1-Inputs!$B$38)*_xlfn.NORM.S.INV(RAND())</f>
        <v>0.43273242884224927</v>
      </c>
      <c r="AR470" s="24">
        <f ca="1">SQRT(Inputs!$B$38)*K470+SQRT(1-Inputs!$B$38)*_xlfn.NORM.S.INV(RAND())</f>
        <v>-0.28142863692267017</v>
      </c>
      <c r="AS470" s="24">
        <f ca="1">SQRT(Inputs!$B$38)*L470+SQRT(1-Inputs!$B$38)*_xlfn.NORM.S.INV(RAND())</f>
        <v>-0.1206424886761216</v>
      </c>
      <c r="AT470" s="24">
        <f ca="1">SQRT(Inputs!$B$38)*M470+SQRT(1-Inputs!$B$38)*_xlfn.NORM.S.INV(RAND())</f>
        <v>0.24342910303272025</v>
      </c>
      <c r="AU470" s="15">
        <f ca="1">Inputs!$B$6*EXP($B$8-0.5*C$5^2+C$5*N470)</f>
        <v>5247.9669475212022</v>
      </c>
      <c r="AV470" s="15">
        <f t="shared" ca="1" si="255"/>
        <v>4969.7074480876872</v>
      </c>
      <c r="AW470" s="15">
        <f t="shared" ca="1" si="256"/>
        <v>9016.1668171249967</v>
      </c>
      <c r="AX470" s="15">
        <f t="shared" ca="1" si="257"/>
        <v>12322.859584424272</v>
      </c>
      <c r="AY470" s="15">
        <f t="shared" ca="1" si="258"/>
        <v>15335.369485988911</v>
      </c>
      <c r="AZ470" s="15">
        <f t="shared" ca="1" si="259"/>
        <v>19168.883307408734</v>
      </c>
      <c r="BA470" s="15">
        <f t="shared" ca="1" si="260"/>
        <v>22022.563180306501</v>
      </c>
      <c r="BB470" s="15">
        <f t="shared" ca="1" si="261"/>
        <v>31739.984822821702</v>
      </c>
      <c r="BC470" s="15">
        <f t="shared" ca="1" si="262"/>
        <v>36581.866438818935</v>
      </c>
      <c r="BD470" s="15">
        <f t="shared" ca="1" si="263"/>
        <v>45184.002476046167</v>
      </c>
      <c r="BE470" s="15">
        <f t="shared" ca="1" si="264"/>
        <v>48997.694901704817</v>
      </c>
      <c r="BF470" s="15">
        <f ca="1">Inputs!$B$13*EXP($B$9-0.5*C$6^2+C$6*Y470)</f>
        <v>12137.070536279796</v>
      </c>
      <c r="BG470" s="15">
        <f t="shared" ca="1" si="265"/>
        <v>10500.521883168834</v>
      </c>
      <c r="BH470" s="15">
        <f t="shared" ca="1" si="266"/>
        <v>20080.077336277387</v>
      </c>
      <c r="BI470" s="15">
        <f t="shared" ca="1" si="267"/>
        <v>18913.828678170699</v>
      </c>
      <c r="BJ470" s="15">
        <f t="shared" ca="1" si="268"/>
        <v>18494.150946195095</v>
      </c>
      <c r="BK470" s="15">
        <f t="shared" ca="1" si="269"/>
        <v>27623.308841006972</v>
      </c>
      <c r="BL470" s="15">
        <f t="shared" ca="1" si="270"/>
        <v>34437.228244187565</v>
      </c>
      <c r="BM470" s="15">
        <f t="shared" ca="1" si="271"/>
        <v>52611.624331640887</v>
      </c>
      <c r="BN470" s="15">
        <f t="shared" ca="1" si="272"/>
        <v>64617.145761376531</v>
      </c>
      <c r="BO470" s="15">
        <f t="shared" ca="1" si="273"/>
        <v>68091.21481203055</v>
      </c>
      <c r="BP470" s="15">
        <f t="shared" ca="1" si="274"/>
        <v>105171.94788813576</v>
      </c>
      <c r="BQ470" s="15">
        <f ca="1">Inputs!$B$20*EXP($B$10-0.5*C$7^2+C$7*AJ470)</f>
        <v>3450.632261855314</v>
      </c>
      <c r="BR470" s="15">
        <f t="shared" ca="1" si="275"/>
        <v>3768.6859196021032</v>
      </c>
      <c r="BS470" s="15">
        <f t="shared" ca="1" si="276"/>
        <v>7214.1930553651091</v>
      </c>
      <c r="BT470" s="15">
        <f t="shared" ca="1" si="277"/>
        <v>7839.5446426307317</v>
      </c>
      <c r="BU470" s="15">
        <f t="shared" ca="1" si="278"/>
        <v>9174.1193456418514</v>
      </c>
      <c r="BV470" s="15">
        <f t="shared" ca="1" si="279"/>
        <v>12849.181504839618</v>
      </c>
      <c r="BW470" s="15">
        <f t="shared" ca="1" si="280"/>
        <v>27855.845615847124</v>
      </c>
      <c r="BX470" s="15">
        <f t="shared" ca="1" si="281"/>
        <v>42491.73599526137</v>
      </c>
      <c r="BY470" s="15">
        <f t="shared" ca="1" si="282"/>
        <v>56417.129665596411</v>
      </c>
      <c r="BZ470" s="15">
        <f t="shared" ca="1" si="283"/>
        <v>77424.81014725368</v>
      </c>
      <c r="CA470" s="15">
        <f t="shared" ca="1" si="284"/>
        <v>113566.21770050998</v>
      </c>
      <c r="CB470" s="15">
        <f ca="1">(AU470*DCF!C$10-DCF!C$5*MAX(AU470*DCF!C$10,0)-MAX(AU470-Inputs!$B$6,0)/Inputs!$B$10)*DCF!C$6</f>
        <v>1041.0370153925469</v>
      </c>
      <c r="CC470" s="15">
        <f ca="1">(AV470*DCF!D$10-DCF!D$5*MAX(AV470*DCF!D$10,0)-MAX(AV470-AU470,0)/Inputs!$B$10)*DCF!D$6</f>
        <v>1211.332521808582</v>
      </c>
      <c r="CD470" s="15">
        <f ca="1">(AW470*DCF!E$10-DCF!E$5*MAX(AW470*DCF!E$10,0)-MAX(AW470-AV470,0)/Inputs!$B$10)*DCF!E$6</f>
        <v>1170.2591722007921</v>
      </c>
      <c r="CE470" s="15">
        <f ca="1">(AX470*DCF!F$10-DCF!F$5*MAX(AX470*DCF!F$10,0)-MAX(AX470-AW470,0)/Inputs!$B$10)*DCF!F$6</f>
        <v>2002.0198261988173</v>
      </c>
      <c r="CF470" s="15">
        <f ca="1">(AY470*DCF!G$10-DCF!G$5*MAX(AY470*DCF!G$10,0)-MAX(AY470-AX470,0)/Inputs!$B$10)*DCF!G$6</f>
        <v>2580.6407419137267</v>
      </c>
      <c r="CG470" s="15">
        <f ca="1">(AZ470*DCF!H$10-DCF!H$5*MAX(AZ470*DCF!H$10,0)-MAX(AZ470-AY470,0)/Inputs!$B$10)*DCF!H$6</f>
        <v>3040.943339811608</v>
      </c>
      <c r="CH470" s="15">
        <f ca="1">(BA470*DCF!I$10-DCF!I$5*MAX(BA470*DCF!I$10,0)-MAX(BA470-AZ470,0)/Inputs!$B$10)*DCF!I$6</f>
        <v>3554.6154244266668</v>
      </c>
      <c r="CI470" s="15">
        <f ca="1">(BB470*DCF!J$10-DCF!J$5*MAX(BB470*DCF!J$10,0)-MAX(BB470-BA470,0)/Inputs!$B$10)*DCF!J$6</f>
        <v>3974.1399229879912</v>
      </c>
      <c r="CJ470" s="15">
        <f ca="1">(BC470*DCF!K$10-DCF!K$5*MAX(BC470*DCF!K$10,0)-MAX(BC470-BB470,0)/Inputs!$B$10)*DCF!K$6</f>
        <v>5211.3032692372553</v>
      </c>
      <c r="CK470" s="15">
        <f ca="1">(BD470*DCF!L$10-DCF!L$5*MAX(BD470*DCF!L$10,0)-MAX(BD470-BC470,0)/Inputs!$B$10)*DCF!L$6</f>
        <v>5702.211320564129</v>
      </c>
      <c r="CL470" s="15">
        <f ca="1">(BE470*DCF!M$10-DCF!M$5*MAX(BE470*DCF!M$10,0)-MAX(BE470-BD470,0)/Inputs!$B$10)*DCF!M$6</f>
        <v>6458.6221799023133</v>
      </c>
      <c r="CM470" s="15">
        <f ca="1">(BF470*DCF!C$28-DCF!C$5*MAX(BF470*DCF!C$28,0)-MAX(BF470-Inputs!$B$13,0)/Inputs!$B$17)*DCF!C$6</f>
        <v>3530.9278794138222</v>
      </c>
      <c r="CN470" s="15">
        <f ca="1">(BG470*DCF!D$28-DCF!D$5*MAX(BG470*DCF!D$28,0)-MAX(BG470-BF470,0)/Inputs!$B$17)*DCF!D$6</f>
        <v>3092.6458766387959</v>
      </c>
      <c r="CO470" s="15">
        <f ca="1">(BH470*DCF!E$28-DCF!E$5*MAX(BH470*DCF!E$28,0)-MAX(BH470-BG470,0)/Inputs!$B$17)*DCF!E$6</f>
        <v>3799.0369370826515</v>
      </c>
      <c r="CP470" s="15">
        <f ca="1">(BI470*DCF!F$28-DCF!F$5*MAX(BI470*DCF!F$28,0)-MAX(BI470-BH470,0)/Inputs!$B$17)*DCF!F$6</f>
        <v>5134.6062795631869</v>
      </c>
      <c r="CQ470" s="15">
        <f ca="1">(BJ470*DCF!G$28-DCF!G$5*MAX(BJ470*DCF!G$28,0)-MAX(BJ470-BI470,0)/Inputs!$B$17)*DCF!G$6</f>
        <v>4798.4477777092197</v>
      </c>
      <c r="CR470" s="15">
        <f ca="1">(BK470*DCF!H$28-DCF!H$5*MAX(BK470*DCF!H$28,0)-MAX(BK470-BJ470,0)/Inputs!$B$17)*DCF!H$6</f>
        <v>5413.1340965719019</v>
      </c>
      <c r="CS470" s="15">
        <f ca="1">(BL470*DCF!I$28-DCF!I$5*MAX(BL470*DCF!I$28,0)-MAX(BL470-BK470,0)/Inputs!$B$17)*DCF!I$6</f>
        <v>7120.0124806201738</v>
      </c>
      <c r="CT470" s="15">
        <f ca="1">(BM470*DCF!J$28-DCF!J$5*MAX(BM470*DCF!J$28,0)-MAX(BM470-BL470,0)/Inputs!$B$17)*DCF!J$6</f>
        <v>9326.9833973306304</v>
      </c>
      <c r="CU470" s="15">
        <f ca="1">(BN470*DCF!K$28-DCF!K$5*MAX(BN470*DCF!K$28,0)-MAX(BN470-BM470,0)/Inputs!$B$17)*DCF!K$6</f>
        <v>12175.541286704458</v>
      </c>
      <c r="CV470" s="15">
        <f ca="1">(BO470*DCF!L$28-DCF!L$5*MAX(BO470*DCF!L$28,0)-MAX(BO470-BN470,0)/Inputs!$B$17)*DCF!L$6</f>
        <v>13192.529874947139</v>
      </c>
      <c r="CW470" s="15">
        <f ca="1">(BP470*DCF!M$28-DCF!M$5*MAX(BP470*DCF!M$28,0)-MAX(BP470-BO470,0)/Inputs!$B$17)*DCF!M$6</f>
        <v>15912.184312315594</v>
      </c>
      <c r="CX470" s="15">
        <f ca="1">(BQ470*DCF!C$46-DCF!C$5*MAX(BQ470*DCF!C$46,0)-MAX(BQ470-Inputs!$B$20,0)/Inputs!$B$24)*DCF!C$6</f>
        <v>-912.21634770576031</v>
      </c>
      <c r="CY470" s="15">
        <f ca="1">(BR470*DCF!D$46-DCF!D$5*MAX(BR470*DCF!D$46,0)-MAX(BR470-BQ470,0)/Inputs!$B$24)*DCF!D$6</f>
        <v>-778.93765525983088</v>
      </c>
      <c r="CZ470" s="15">
        <f ca="1">(BS470*DCF!E$46-DCF!E$5*MAX(BS470*DCF!E$46,0)-MAX(BS470-BR470,0)/Inputs!$B$24)*DCF!E$6</f>
        <v>-2211.2149492560375</v>
      </c>
      <c r="DA470" s="15">
        <f ca="1">(BT470*DCF!F$46-DCF!F$5*MAX(BT470*DCF!F$46,0)-MAX(BT470-BS470,0)/Inputs!$B$24)*DCF!F$6</f>
        <v>-798.63548805370226</v>
      </c>
      <c r="DB470" s="15">
        <f ca="1">(BU470*DCF!G$46-DCF!G$5*MAX(BU470*DCF!G$46,0)-MAX(BU470-BT470,0)/Inputs!$B$24)*DCF!G$6</f>
        <v>-757.52381105719576</v>
      </c>
      <c r="DC470" s="15">
        <f ca="1">(BV470*DCF!H$46-DCF!H$5*MAX(BV470*DCF!H$46,0)-MAX(BV470-BU470,0)/Inputs!$B$24)*DCF!H$6</f>
        <v>-1142.0030484912647</v>
      </c>
      <c r="DD470" s="15">
        <f ca="1">(BW470*DCF!I$46-DCF!I$5*MAX(BW470*DCF!I$46,0)-MAX(BW470-BV470,0)/Inputs!$B$24)*DCF!I$6</f>
        <v>-3664.4911746545031</v>
      </c>
      <c r="DE470" s="15">
        <f ca="1">(BX470*DCF!J$46-DCF!J$5*MAX(BX470*DCF!J$46,0)-MAX(BX470-BW470,0)/Inputs!$B$24)*DCF!J$6</f>
        <v>-2098.7882252647892</v>
      </c>
      <c r="DF470" s="15">
        <f ca="1">(BY470*DCF!K$46-DCF!K$5*MAX(BY470*DCF!K$46,0)-MAX(BY470-BX470,0)/Inputs!$B$24)*DCF!K$6</f>
        <v>-188.61596433861911</v>
      </c>
      <c r="DG470" s="15">
        <f ca="1">(BZ470*DCF!L$46-DCF!L$5*MAX(BZ470*DCF!L$46,0)-MAX(BZ470-BY470,0)/Inputs!$B$24)*DCF!L$6</f>
        <v>597.91144935515672</v>
      </c>
      <c r="DH470" s="15">
        <f ca="1">(CA470*DCF!M$46-DCF!M$5*MAX(CA470*DCF!M$46,0)-MAX(CA470-BZ470,0)/Inputs!$B$24)*DCF!M$6</f>
        <v>1347.5603854753358</v>
      </c>
      <c r="DI470" s="15">
        <f ca="1">SUM(CB470:CL470)+BE470*DCF!M$10*(1+Inputs!$B$30)*(1-Inputs!$B$33)*(1-Inputs!$B$30/Inputs!$B$31)/(Inputs!$B$29-Inputs!$B$30)*DCF!M$6</f>
        <v>172308.3575733274</v>
      </c>
      <c r="DJ470" s="15">
        <f ca="1">SUM(CM470:CW470)+BP470*DCF!M$28*(1+Inputs!$B$30)*(1-Inputs!$B$33)*(1-Inputs!$B$30/Inputs!$B$31)/(Inputs!$B$29-Inputs!$B$30)*DCF!M$6</f>
        <v>473755.94583585067</v>
      </c>
      <c r="DK470" s="15">
        <f ca="1">SUM(CX470:DH470)+CA470*DCF!M$46*(1+Inputs!$B$30)*(1-Inputs!$B$33)*(1-Inputs!$B$30/Inputs!$B$31)/(Inputs!$B$29-Inputs!$B$30)*DCF!M$6</f>
        <v>164979.87051423721</v>
      </c>
      <c r="DM470" s="15">
        <f ca="1">DI470+DJ470+DK470+Inputs!$B$34+Inputs!$B$36-Inputs!$B$35</f>
        <v>887895.17392341525</v>
      </c>
    </row>
    <row r="471" spans="1:117" x14ac:dyDescent="0.75">
      <c r="A471" s="11">
        <v>458</v>
      </c>
      <c r="C471" s="24">
        <f t="shared" ca="1" si="285"/>
        <v>-9.585499735529671E-3</v>
      </c>
      <c r="D471" s="24">
        <f t="shared" ca="1" si="285"/>
        <v>-0.87587872942549416</v>
      </c>
      <c r="E471" s="24">
        <f t="shared" ca="1" si="285"/>
        <v>0.83907309506421912</v>
      </c>
      <c r="F471" s="24">
        <f t="shared" ca="1" si="285"/>
        <v>0.22998466757158018</v>
      </c>
      <c r="G471" s="24">
        <f t="shared" ca="1" si="285"/>
        <v>-1.6088816935761152</v>
      </c>
      <c r="H471" s="24">
        <f t="shared" ca="1" si="285"/>
        <v>-1.2299996308211631</v>
      </c>
      <c r="I471" s="24">
        <f t="shared" ca="1" si="285"/>
        <v>-0.46357982084437999</v>
      </c>
      <c r="J471" s="24">
        <f t="shared" ca="1" si="285"/>
        <v>-0.22066363139602699</v>
      </c>
      <c r="K471" s="24">
        <f t="shared" ca="1" si="285"/>
        <v>1.4370306041486873</v>
      </c>
      <c r="L471" s="24">
        <f t="shared" ca="1" si="285"/>
        <v>0.48904613417925646</v>
      </c>
      <c r="M471" s="24">
        <f t="shared" ca="1" si="285"/>
        <v>-0.49623454279321416</v>
      </c>
      <c r="N471" s="24">
        <f ca="1">SQRT(Inputs!$B$38)*C471+SQRT(1-Inputs!$B$38)*_xlfn.NORM.S.INV(RAND())</f>
        <v>-1.0098781043464202</v>
      </c>
      <c r="O471" s="24">
        <f ca="1">SQRT(Inputs!$B$38)*D471+SQRT(1-Inputs!$B$38)*_xlfn.NORM.S.INV(RAND())</f>
        <v>-1.82516934483216</v>
      </c>
      <c r="P471" s="24">
        <f ca="1">SQRT(Inputs!$B$38)*E471+SQRT(1-Inputs!$B$38)*_xlfn.NORM.S.INV(RAND())</f>
        <v>0.33204379794360839</v>
      </c>
      <c r="Q471" s="24">
        <f ca="1">SQRT(Inputs!$B$38)*F471+SQRT(1-Inputs!$B$38)*_xlfn.NORM.S.INV(RAND())</f>
        <v>0.7259880338617577</v>
      </c>
      <c r="R471" s="24">
        <f ca="1">SQRT(Inputs!$B$38)*G471+SQRT(1-Inputs!$B$38)*_xlfn.NORM.S.INV(RAND())</f>
        <v>1.4990893935845444</v>
      </c>
      <c r="S471" s="24">
        <f ca="1">SQRT(Inputs!$B$38)*H471+SQRT(1-Inputs!$B$38)*_xlfn.NORM.S.INV(RAND())</f>
        <v>-1.1413672475912024</v>
      </c>
      <c r="T471" s="24">
        <f ca="1">SQRT(Inputs!$B$38)*I471+SQRT(1-Inputs!$B$38)*_xlfn.NORM.S.INV(RAND())</f>
        <v>-0.42042963479454687</v>
      </c>
      <c r="U471" s="24">
        <f ca="1">SQRT(Inputs!$B$38)*J471+SQRT(1-Inputs!$B$38)*_xlfn.NORM.S.INV(RAND())</f>
        <v>1.0056623446430781</v>
      </c>
      <c r="V471" s="24">
        <f ca="1">SQRT(Inputs!$B$38)*K471+SQRT(1-Inputs!$B$38)*_xlfn.NORM.S.INV(RAND())</f>
        <v>1.2463549074283937</v>
      </c>
      <c r="W471" s="24">
        <f ca="1">SQRT(Inputs!$B$38)*L471+SQRT(1-Inputs!$B$38)*_xlfn.NORM.S.INV(RAND())</f>
        <v>0.76379487257743484</v>
      </c>
      <c r="X471" s="24">
        <f ca="1">SQRT(Inputs!$B$38)*M471+SQRT(1-Inputs!$B$38)*_xlfn.NORM.S.INV(RAND())</f>
        <v>0.23219291367841965</v>
      </c>
      <c r="Y471" s="24">
        <f ca="1">SQRT(Inputs!$B$38)*C471+SQRT(1-Inputs!$B$38)*_xlfn.NORM.S.INV(RAND())</f>
        <v>-0.3349414660467005</v>
      </c>
      <c r="Z471" s="24">
        <f ca="1">SQRT(Inputs!$B$38)*D471+SQRT(1-Inputs!$B$38)*_xlfn.NORM.S.INV(RAND())</f>
        <v>-0.75001989248015377</v>
      </c>
      <c r="AA471" s="24">
        <f ca="1">SQRT(Inputs!$B$38)*E471+SQRT(1-Inputs!$B$38)*_xlfn.NORM.S.INV(RAND())</f>
        <v>0.45881652838015774</v>
      </c>
      <c r="AB471" s="24">
        <f ca="1">SQRT(Inputs!$B$38)*F471+SQRT(1-Inputs!$B$38)*_xlfn.NORM.S.INV(RAND())</f>
        <v>-2.0051956437877108</v>
      </c>
      <c r="AC471" s="24">
        <f ca="1">SQRT(Inputs!$B$38)*G471+SQRT(1-Inputs!$B$38)*_xlfn.NORM.S.INV(RAND())</f>
        <v>-0.75889170461883149</v>
      </c>
      <c r="AD471" s="24">
        <f ca="1">SQRT(Inputs!$B$38)*H471+SQRT(1-Inputs!$B$38)*_xlfn.NORM.S.INV(RAND())</f>
        <v>-0.13579125933008518</v>
      </c>
      <c r="AE471" s="24">
        <f ca="1">SQRT(Inputs!$B$38)*I471+SQRT(1-Inputs!$B$38)*_xlfn.NORM.S.INV(RAND())</f>
        <v>0.44487706980847769</v>
      </c>
      <c r="AF471" s="24">
        <f ca="1">SQRT(Inputs!$B$38)*J471+SQRT(1-Inputs!$B$38)*_xlfn.NORM.S.INV(RAND())</f>
        <v>-0.65989585737394196</v>
      </c>
      <c r="AG471" s="24">
        <f ca="1">SQRT(Inputs!$B$38)*K471+SQRT(1-Inputs!$B$38)*_xlfn.NORM.S.INV(RAND())</f>
        <v>2.5619567571506074E-2</v>
      </c>
      <c r="AH471" s="24">
        <f ca="1">SQRT(Inputs!$B$38)*L471+SQRT(1-Inputs!$B$38)*_xlfn.NORM.S.INV(RAND())</f>
        <v>1.1232656550845823</v>
      </c>
      <c r="AI471" s="24">
        <f ca="1">SQRT(Inputs!$B$38)*M471+SQRT(1-Inputs!$B$38)*_xlfn.NORM.S.INV(RAND())</f>
        <v>0.57883652825797838</v>
      </c>
      <c r="AJ471" s="24">
        <f ca="1">SQRT(Inputs!$B$38)*C471+SQRT(1-Inputs!$B$38)*_xlfn.NORM.S.INV(RAND())</f>
        <v>0.38978771083167063</v>
      </c>
      <c r="AK471" s="24">
        <f ca="1">SQRT(Inputs!$B$38)*D471+SQRT(1-Inputs!$B$38)*_xlfn.NORM.S.INV(RAND())</f>
        <v>0.4683179315929637</v>
      </c>
      <c r="AL471" s="24">
        <f ca="1">SQRT(Inputs!$B$38)*E471+SQRT(1-Inputs!$B$38)*_xlfn.NORM.S.INV(RAND())</f>
        <v>0.43668601895070314</v>
      </c>
      <c r="AM471" s="24">
        <f ca="1">SQRT(Inputs!$B$38)*F471+SQRT(1-Inputs!$B$38)*_xlfn.NORM.S.INV(RAND())</f>
        <v>-8.8121476149767897E-2</v>
      </c>
      <c r="AN471" s="24">
        <f ca="1">SQRT(Inputs!$B$38)*G471+SQRT(1-Inputs!$B$38)*_xlfn.NORM.S.INV(RAND())</f>
        <v>-1.1353472000055209</v>
      </c>
      <c r="AO471" s="24">
        <f ca="1">SQRT(Inputs!$B$38)*H471+SQRT(1-Inputs!$B$38)*_xlfn.NORM.S.INV(RAND())</f>
        <v>-1.1168320468572079</v>
      </c>
      <c r="AP471" s="24">
        <f ca="1">SQRT(Inputs!$B$38)*I471+SQRT(1-Inputs!$B$38)*_xlfn.NORM.S.INV(RAND())</f>
        <v>0.10708276487291429</v>
      </c>
      <c r="AQ471" s="24">
        <f ca="1">SQRT(Inputs!$B$38)*J471+SQRT(1-Inputs!$B$38)*_xlfn.NORM.S.INV(RAND())</f>
        <v>-0.35785024728665021</v>
      </c>
      <c r="AR471" s="24">
        <f ca="1">SQRT(Inputs!$B$38)*K471+SQRT(1-Inputs!$B$38)*_xlfn.NORM.S.INV(RAND())</f>
        <v>0.12110963491546045</v>
      </c>
      <c r="AS471" s="24">
        <f ca="1">SQRT(Inputs!$B$38)*L471+SQRT(1-Inputs!$B$38)*_xlfn.NORM.S.INV(RAND())</f>
        <v>-0.29702290508825485</v>
      </c>
      <c r="AT471" s="24">
        <f ca="1">SQRT(Inputs!$B$38)*M471+SQRT(1-Inputs!$B$38)*_xlfn.NORM.S.INV(RAND())</f>
        <v>0.2703920117665578</v>
      </c>
      <c r="AU471" s="15">
        <f ca="1">Inputs!$B$6*EXP($B$8-0.5*C$5^2+C$5*N471)</f>
        <v>4213.8851590553058</v>
      </c>
      <c r="AV471" s="15">
        <f t="shared" ca="1" si="255"/>
        <v>3922.0310206327117</v>
      </c>
      <c r="AW471" s="15">
        <f t="shared" ca="1" si="256"/>
        <v>5001.2691683166104</v>
      </c>
      <c r="AX471" s="15">
        <f t="shared" ca="1" si="257"/>
        <v>6685.7572122283227</v>
      </c>
      <c r="AY471" s="15">
        <f t="shared" ca="1" si="258"/>
        <v>9734.0243984298122</v>
      </c>
      <c r="AZ471" s="15">
        <f t="shared" ca="1" si="259"/>
        <v>10498.891297316806</v>
      </c>
      <c r="BA471" s="15">
        <f t="shared" ca="1" si="260"/>
        <v>12294.879611594255</v>
      </c>
      <c r="BB471" s="15">
        <f t="shared" ca="1" si="261"/>
        <v>16648.38055952264</v>
      </c>
      <c r="BC471" s="15">
        <f t="shared" ca="1" si="262"/>
        <v>22996.83334959704</v>
      </c>
      <c r="BD471" s="15">
        <f t="shared" ca="1" si="263"/>
        <v>30259.639109000134</v>
      </c>
      <c r="BE471" s="15">
        <f t="shared" ca="1" si="264"/>
        <v>37871.818525034374</v>
      </c>
      <c r="BF471" s="15">
        <f ca="1">Inputs!$B$13*EXP($B$9-0.5*C$6^2+C$6*Y471)</f>
        <v>12942.449658128366</v>
      </c>
      <c r="BG471" s="15">
        <f t="shared" ca="1" si="265"/>
        <v>13776.907889853312</v>
      </c>
      <c r="BH471" s="15">
        <f t="shared" ca="1" si="266"/>
        <v>18163.794467658881</v>
      </c>
      <c r="BI471" s="15">
        <f t="shared" ca="1" si="267"/>
        <v>16330.568259426565</v>
      </c>
      <c r="BJ471" s="15">
        <f t="shared" ca="1" si="268"/>
        <v>17945.718450635566</v>
      </c>
      <c r="BK471" s="15">
        <f t="shared" ca="1" si="269"/>
        <v>21621.531806769017</v>
      </c>
      <c r="BL471" s="15">
        <f t="shared" ca="1" si="270"/>
        <v>28135.656426682897</v>
      </c>
      <c r="BM471" s="15">
        <f t="shared" ca="1" si="271"/>
        <v>31862.725365233855</v>
      </c>
      <c r="BN471" s="15">
        <f t="shared" ca="1" si="272"/>
        <v>39307.657219103829</v>
      </c>
      <c r="BO471" s="15">
        <f t="shared" ca="1" si="273"/>
        <v>55109.646772722888</v>
      </c>
      <c r="BP471" s="15">
        <f t="shared" ca="1" si="274"/>
        <v>72427.02462470645</v>
      </c>
      <c r="BQ471" s="15">
        <f ca="1">Inputs!$B$20*EXP($B$10-0.5*C$7^2+C$7*AJ471)</f>
        <v>4925.4929442917637</v>
      </c>
      <c r="BR471" s="15">
        <f t="shared" ca="1" si="275"/>
        <v>7754.9728252442874</v>
      </c>
      <c r="BS471" s="15">
        <f t="shared" ca="1" si="276"/>
        <v>12038.611175387114</v>
      </c>
      <c r="BT471" s="15">
        <f t="shared" ca="1" si="277"/>
        <v>16219.316785519302</v>
      </c>
      <c r="BU471" s="15">
        <f t="shared" ca="1" si="278"/>
        <v>17078.467618354418</v>
      </c>
      <c r="BV471" s="15">
        <f t="shared" ca="1" si="279"/>
        <v>18475.17896687808</v>
      </c>
      <c r="BW471" s="15">
        <f t="shared" ca="1" si="280"/>
        <v>26372.04346639878</v>
      </c>
      <c r="BX471" s="15">
        <f t="shared" ca="1" si="281"/>
        <v>34332.069380494046</v>
      </c>
      <c r="BY471" s="15">
        <f t="shared" ca="1" si="282"/>
        <v>49232.729088657441</v>
      </c>
      <c r="BZ471" s="15">
        <f t="shared" ca="1" si="283"/>
        <v>65409.557422993916</v>
      </c>
      <c r="CA471" s="15">
        <f t="shared" ca="1" si="284"/>
        <v>96403.116006951503</v>
      </c>
      <c r="CB471" s="15">
        <f ca="1">(AU471*DCF!C$10-DCF!C$5*MAX(AU471*DCF!C$10,0)-MAX(AU471-Inputs!$B$6,0)/Inputs!$B$10)*DCF!C$6</f>
        <v>1048.4102028598977</v>
      </c>
      <c r="CC471" s="15">
        <f ca="1">(AV471*DCF!D$10-DCF!D$5*MAX(AV471*DCF!D$10,0)-MAX(AV471-AU471,0)/Inputs!$B$10)*DCF!D$6</f>
        <v>955.96849039124413</v>
      </c>
      <c r="CD471" s="15">
        <f ca="1">(AW471*DCF!E$10-DCF!E$5*MAX(AW471*DCF!E$10,0)-MAX(AW471-AV471,0)/Inputs!$B$10)*DCF!E$6</f>
        <v>911.6243135392466</v>
      </c>
      <c r="CE471" s="15">
        <f ca="1">(AX471*DCF!F$10-DCF!F$5*MAX(AX471*DCF!F$10,0)-MAX(AX471-AW471,0)/Inputs!$B$10)*DCF!F$6</f>
        <v>1108.9899458688972</v>
      </c>
      <c r="CF471" s="15">
        <f ca="1">(AY471*DCF!G$10-DCF!G$5*MAX(AY471*DCF!G$10,0)-MAX(AY471-AX471,0)/Inputs!$B$10)*DCF!G$6</f>
        <v>1419.6672807317029</v>
      </c>
      <c r="CG471" s="15">
        <f ca="1">(AZ471*DCF!H$10-DCF!H$5*MAX(AZ471*DCF!H$10,0)-MAX(AZ471-AY471,0)/Inputs!$B$10)*DCF!H$6</f>
        <v>1902.5514460895299</v>
      </c>
      <c r="CH471" s="15">
        <f ca="1">(BA471*DCF!I$10-DCF!I$5*MAX(BA471*DCF!I$10,0)-MAX(BA471-AZ471,0)/Inputs!$B$10)*DCF!I$6</f>
        <v>1951.2209771782568</v>
      </c>
      <c r="CI471" s="15">
        <f ca="1">(BB471*DCF!J$10-DCF!J$5*MAX(BB471*DCF!J$10,0)-MAX(BB471-BA471,0)/Inputs!$B$10)*DCF!J$6</f>
        <v>2197.199404935543</v>
      </c>
      <c r="CJ471" s="15">
        <f ca="1">(BC471*DCF!K$10-DCF!K$5*MAX(BC471*DCF!K$10,0)-MAX(BC471-BB471,0)/Inputs!$B$10)*DCF!K$6</f>
        <v>2813.4340886136097</v>
      </c>
      <c r="CK471" s="15">
        <f ca="1">(BD471*DCF!L$10-DCF!L$5*MAX(BD471*DCF!L$10,0)-MAX(BD471-BC471,0)/Inputs!$B$10)*DCF!L$6</f>
        <v>3624.5306141772508</v>
      </c>
      <c r="CL471" s="15">
        <f ca="1">(BE471*DCF!M$10-DCF!M$5*MAX(BE471*DCF!M$10,0)-MAX(BE471-BD471,0)/Inputs!$B$10)*DCF!M$6</f>
        <v>4434.8472630702399</v>
      </c>
      <c r="CM471" s="15">
        <f ca="1">(BF471*DCF!C$28-DCF!C$5*MAX(BF471*DCF!C$28,0)-MAX(BF471-Inputs!$B$13,0)/Inputs!$B$17)*DCF!C$6</f>
        <v>3590.7245084289752</v>
      </c>
      <c r="CN471" s="15">
        <f ca="1">(BG471*DCF!D$28-DCF!D$5*MAX(BG471*DCF!D$28,0)-MAX(BG471-BF471,0)/Inputs!$B$17)*DCF!D$6</f>
        <v>3879.5889211305416</v>
      </c>
      <c r="CO471" s="15">
        <f ca="1">(BH471*DCF!E$28-DCF!E$5*MAX(BH471*DCF!E$28,0)-MAX(BH471-BG471,0)/Inputs!$B$17)*DCF!E$6</f>
        <v>4279.7150658730488</v>
      </c>
      <c r="CP471" s="15">
        <f ca="1">(BI471*DCF!F$28-DCF!F$5*MAX(BI471*DCF!F$28,0)-MAX(BI471-BH471,0)/Inputs!$B$17)*DCF!F$6</f>
        <v>4433.319121181592</v>
      </c>
      <c r="CQ471" s="15">
        <f ca="1">(BJ471*DCF!G$28-DCF!G$5*MAX(BJ471*DCF!G$28,0)-MAX(BJ471-BI471,0)/Inputs!$B$17)*DCF!G$6</f>
        <v>4384.500499365241</v>
      </c>
      <c r="CR471" s="15">
        <f ca="1">(BK471*DCF!H$28-DCF!H$5*MAX(BK471*DCF!H$28,0)-MAX(BK471-BJ471,0)/Inputs!$B$17)*DCF!H$6</f>
        <v>4776.1251211291865</v>
      </c>
      <c r="CS471" s="15">
        <f ca="1">(BL471*DCF!I$28-DCF!I$5*MAX(BL471*DCF!I$28,0)-MAX(BL471-BK471,0)/Inputs!$B$17)*DCF!I$6</f>
        <v>5681.2084715187812</v>
      </c>
      <c r="CT471" s="15">
        <f ca="1">(BM471*DCF!J$28-DCF!J$5*MAX(BM471*DCF!J$28,0)-MAX(BM471-BL471,0)/Inputs!$B$17)*DCF!J$6</f>
        <v>6613.8539904790641</v>
      </c>
      <c r="CU471" s="15">
        <f ca="1">(BN471*DCF!K$28-DCF!K$5*MAX(BN471*DCF!K$28,0)-MAX(BN471-BM471,0)/Inputs!$B$17)*DCF!K$6</f>
        <v>7389.2131470741724</v>
      </c>
      <c r="CV471" s="15">
        <f ca="1">(BO471*DCF!L$28-DCF!L$5*MAX(BO471*DCF!L$28,0)-MAX(BO471-BN471,0)/Inputs!$B$17)*DCF!L$6</f>
        <v>9207.5098080950156</v>
      </c>
      <c r="CW471" s="15">
        <f ca="1">(BP471*DCF!M$28-DCF!M$5*MAX(BP471*DCF!M$28,0)-MAX(BP471-BO471,0)/Inputs!$B$17)*DCF!M$6</f>
        <v>11817.034007118253</v>
      </c>
      <c r="CX471" s="15">
        <f ca="1">(BQ471*DCF!C$46-DCF!C$5*MAX(BQ471*DCF!C$46,0)-MAX(BQ471-Inputs!$B$20,0)/Inputs!$B$24)*DCF!C$6</f>
        <v>-1934.0597766455637</v>
      </c>
      <c r="CY471" s="15">
        <f ca="1">(BR471*DCF!D$46-DCF!D$5*MAX(BR471*DCF!D$46,0)-MAX(BR471-BQ471,0)/Inputs!$B$24)*DCF!D$6</f>
        <v>-2530.9085913521276</v>
      </c>
      <c r="CZ471" s="15">
        <f ca="1">(BS471*DCF!E$46-DCF!E$5*MAX(BS471*DCF!E$46,0)-MAX(BS471-BR471,0)/Inputs!$B$24)*DCF!E$6</f>
        <v>-3112.0790432119416</v>
      </c>
      <c r="DA471" s="15">
        <f ca="1">(BT471*DCF!F$46-DCF!F$5*MAX(BT471*DCF!F$46,0)-MAX(BT471-BS471,0)/Inputs!$B$24)*DCF!F$6</f>
        <v>-2703.5202694999371</v>
      </c>
      <c r="DB471" s="15">
        <f ca="1">(BU471*DCF!G$46-DCF!G$5*MAX(BU471*DCF!G$46,0)-MAX(BU471-BT471,0)/Inputs!$B$24)*DCF!G$6</f>
        <v>-863.48727316747704</v>
      </c>
      <c r="DC471" s="15">
        <f ca="1">(BV471*DCF!H$46-DCF!H$5*MAX(BV471*DCF!H$46,0)-MAX(BV471-BU471,0)/Inputs!$B$24)*DCF!H$6</f>
        <v>-434.01949376131165</v>
      </c>
      <c r="DD471" s="15">
        <f ca="1">(BW471*DCF!I$46-DCF!I$5*MAX(BW471*DCF!I$46,0)-MAX(BW471-BV471,0)/Inputs!$B$24)*DCF!I$6</f>
        <v>-1657.8117383860115</v>
      </c>
      <c r="DE471" s="15">
        <f ca="1">(BX471*DCF!J$46-DCF!J$5*MAX(BX471*DCF!J$46,0)-MAX(BX471-BW471,0)/Inputs!$B$24)*DCF!J$6</f>
        <v>-670.73348091975527</v>
      </c>
      <c r="DF471" s="15">
        <f ca="1">(BY471*DCF!K$46-DCF!K$5*MAX(BY471*DCF!K$46,0)-MAX(BY471-BX471,0)/Inputs!$B$24)*DCF!K$6</f>
        <v>-837.92707288911561</v>
      </c>
      <c r="DG471" s="15">
        <f ca="1">(BZ471*DCF!L$46-DCF!L$5*MAX(BZ471*DCF!L$46,0)-MAX(BZ471-BY471,0)/Inputs!$B$24)*DCF!L$6</f>
        <v>860.59046282875715</v>
      </c>
      <c r="DH471" s="15">
        <f ca="1">(CA471*DCF!M$46-DCF!M$5*MAX(CA471*DCF!M$46,0)-MAX(CA471-BZ471,0)/Inputs!$B$24)*DCF!M$6</f>
        <v>1078.2303233897949</v>
      </c>
      <c r="DI471" s="15">
        <f ca="1">SUM(CB471:CL471)+BE471*DCF!M$10*(1+Inputs!$B$30)*(1-Inputs!$B$33)*(1-Inputs!$B$30/Inputs!$B$31)/(Inputs!$B$29-Inputs!$B$30)*DCF!M$6</f>
        <v>127766.21578558051</v>
      </c>
      <c r="DJ471" s="15">
        <f ca="1">SUM(CM471:CW471)+BP471*DCF!M$28*(1+Inputs!$B$30)*(1-Inputs!$B$33)*(1-Inputs!$B$30/Inputs!$B$31)/(Inputs!$B$29-Inputs!$B$30)*DCF!M$6</f>
        <v>334806.61569980445</v>
      </c>
      <c r="DK471" s="15">
        <f ca="1">SUM(CX471:DH471)+CA471*DCF!M$46*(1+Inputs!$B$30)*(1-Inputs!$B$33)*(1-Inputs!$B$30/Inputs!$B$31)/(Inputs!$B$29-Inputs!$B$30)*DCF!M$6</f>
        <v>136244.91107226413</v>
      </c>
      <c r="DM471" s="15">
        <f ca="1">DI471+DJ471+DK471+Inputs!$B$34+Inputs!$B$36-Inputs!$B$35</f>
        <v>675668.74255764904</v>
      </c>
    </row>
    <row r="472" spans="1:117" x14ac:dyDescent="0.75">
      <c r="A472" s="11">
        <v>459</v>
      </c>
      <c r="C472" s="24">
        <f t="shared" ca="1" si="285"/>
        <v>-0.12067238784336609</v>
      </c>
      <c r="D472" s="24">
        <f t="shared" ca="1" si="285"/>
        <v>-0.41358784123369979</v>
      </c>
      <c r="E472" s="24">
        <f t="shared" ca="1" si="285"/>
        <v>-0.46812228092398878</v>
      </c>
      <c r="F472" s="24">
        <f t="shared" ca="1" si="285"/>
        <v>-1.3262643632783899</v>
      </c>
      <c r="G472" s="24">
        <f t="shared" ca="1" si="285"/>
        <v>-0.31421054954626304</v>
      </c>
      <c r="H472" s="24">
        <f t="shared" ca="1" si="285"/>
        <v>1.2385707413688449</v>
      </c>
      <c r="I472" s="24">
        <f t="shared" ca="1" si="285"/>
        <v>0.31306567349352432</v>
      </c>
      <c r="J472" s="24">
        <f t="shared" ca="1" si="285"/>
        <v>1.7482208433650479</v>
      </c>
      <c r="K472" s="24">
        <f t="shared" ca="1" si="285"/>
        <v>-1.773120184830129</v>
      </c>
      <c r="L472" s="24">
        <f t="shared" ca="1" si="285"/>
        <v>1.6594049760762855</v>
      </c>
      <c r="M472" s="24">
        <f t="shared" ca="1" si="285"/>
        <v>0.82403923550478331</v>
      </c>
      <c r="N472" s="24">
        <f ca="1">SQRT(Inputs!$B$38)*C472+SQRT(1-Inputs!$B$38)*_xlfn.NORM.S.INV(RAND())</f>
        <v>0.66657261699406323</v>
      </c>
      <c r="O472" s="24">
        <f ca="1">SQRT(Inputs!$B$38)*D472+SQRT(1-Inputs!$B$38)*_xlfn.NORM.S.INV(RAND())</f>
        <v>-0.56428549502809056</v>
      </c>
      <c r="P472" s="24">
        <f ca="1">SQRT(Inputs!$B$38)*E472+SQRT(1-Inputs!$B$38)*_xlfn.NORM.S.INV(RAND())</f>
        <v>0.70577042259585354</v>
      </c>
      <c r="Q472" s="24">
        <f ca="1">SQRT(Inputs!$B$38)*F472+SQRT(1-Inputs!$B$38)*_xlfn.NORM.S.INV(RAND())</f>
        <v>1.016843190089566</v>
      </c>
      <c r="R472" s="24">
        <f ca="1">SQRT(Inputs!$B$38)*G472+SQRT(1-Inputs!$B$38)*_xlfn.NORM.S.INV(RAND())</f>
        <v>7.5868747775672762E-2</v>
      </c>
      <c r="S472" s="24">
        <f ca="1">SQRT(Inputs!$B$38)*H472+SQRT(1-Inputs!$B$38)*_xlfn.NORM.S.INV(RAND())</f>
        <v>1.5838900440762729</v>
      </c>
      <c r="T472" s="24">
        <f ca="1">SQRT(Inputs!$B$38)*I472+SQRT(1-Inputs!$B$38)*_xlfn.NORM.S.INV(RAND())</f>
        <v>-0.41137667402407951</v>
      </c>
      <c r="U472" s="24">
        <f ca="1">SQRT(Inputs!$B$38)*J472+SQRT(1-Inputs!$B$38)*_xlfn.NORM.S.INV(RAND())</f>
        <v>0.65723700481345482</v>
      </c>
      <c r="V472" s="24">
        <f ca="1">SQRT(Inputs!$B$38)*K472+SQRT(1-Inputs!$B$38)*_xlfn.NORM.S.INV(RAND())</f>
        <v>-1.766138854114955</v>
      </c>
      <c r="W472" s="24">
        <f ca="1">SQRT(Inputs!$B$38)*L472+SQRT(1-Inputs!$B$38)*_xlfn.NORM.S.INV(RAND())</f>
        <v>0.89754401738280043</v>
      </c>
      <c r="X472" s="24">
        <f ca="1">SQRT(Inputs!$B$38)*M472+SQRT(1-Inputs!$B$38)*_xlfn.NORM.S.INV(RAND())</f>
        <v>0.68010613068196912</v>
      </c>
      <c r="Y472" s="24">
        <f ca="1">SQRT(Inputs!$B$38)*C472+SQRT(1-Inputs!$B$38)*_xlfn.NORM.S.INV(RAND())</f>
        <v>-0.93604499585311185</v>
      </c>
      <c r="Z472" s="24">
        <f ca="1">SQRT(Inputs!$B$38)*D472+SQRT(1-Inputs!$B$38)*_xlfn.NORM.S.INV(RAND())</f>
        <v>8.1515778863097382E-2</v>
      </c>
      <c r="AA472" s="24">
        <f ca="1">SQRT(Inputs!$B$38)*E472+SQRT(1-Inputs!$B$38)*_xlfn.NORM.S.INV(RAND())</f>
        <v>-0.1891825305376427</v>
      </c>
      <c r="AB472" s="24">
        <f ca="1">SQRT(Inputs!$B$38)*F472+SQRT(1-Inputs!$B$38)*_xlfn.NORM.S.INV(RAND())</f>
        <v>-0.58502862073323469</v>
      </c>
      <c r="AC472" s="24">
        <f ca="1">SQRT(Inputs!$B$38)*G472+SQRT(1-Inputs!$B$38)*_xlfn.NORM.S.INV(RAND())</f>
        <v>1.1508595430833324E-3</v>
      </c>
      <c r="AD472" s="24">
        <f ca="1">SQRT(Inputs!$B$38)*H472+SQRT(1-Inputs!$B$38)*_xlfn.NORM.S.INV(RAND())</f>
        <v>1.6980003408380495</v>
      </c>
      <c r="AE472" s="24">
        <f ca="1">SQRT(Inputs!$B$38)*I472+SQRT(1-Inputs!$B$38)*_xlfn.NORM.S.INV(RAND())</f>
        <v>0.33902774598708657</v>
      </c>
      <c r="AF472" s="24">
        <f ca="1">SQRT(Inputs!$B$38)*J472+SQRT(1-Inputs!$B$38)*_xlfn.NORM.S.INV(RAND())</f>
        <v>1.2060548514656411</v>
      </c>
      <c r="AG472" s="24">
        <f ca="1">SQRT(Inputs!$B$38)*K472+SQRT(1-Inputs!$B$38)*_xlfn.NORM.S.INV(RAND())</f>
        <v>-1.3505141495557242</v>
      </c>
      <c r="AH472" s="24">
        <f ca="1">SQRT(Inputs!$B$38)*L472+SQRT(1-Inputs!$B$38)*_xlfn.NORM.S.INV(RAND())</f>
        <v>2.2906921928795043</v>
      </c>
      <c r="AI472" s="24">
        <f ca="1">SQRT(Inputs!$B$38)*M472+SQRT(1-Inputs!$B$38)*_xlfn.NORM.S.INV(RAND())</f>
        <v>7.5582661431786713E-3</v>
      </c>
      <c r="AJ472" s="24">
        <f ca="1">SQRT(Inputs!$B$38)*C472+SQRT(1-Inputs!$B$38)*_xlfn.NORM.S.INV(RAND())</f>
        <v>-0.69737003260656738</v>
      </c>
      <c r="AK472" s="24">
        <f ca="1">SQRT(Inputs!$B$38)*D472+SQRT(1-Inputs!$B$38)*_xlfn.NORM.S.INV(RAND())</f>
        <v>-0.80539533492213689</v>
      </c>
      <c r="AL472" s="24">
        <f ca="1">SQRT(Inputs!$B$38)*E472+SQRT(1-Inputs!$B$38)*_xlfn.NORM.S.INV(RAND())</f>
        <v>-1.3960441202941829</v>
      </c>
      <c r="AM472" s="24">
        <f ca="1">SQRT(Inputs!$B$38)*F472+SQRT(1-Inputs!$B$38)*_xlfn.NORM.S.INV(RAND())</f>
        <v>-0.81970162420742509</v>
      </c>
      <c r="AN472" s="24">
        <f ca="1">SQRT(Inputs!$B$38)*G472+SQRT(1-Inputs!$B$38)*_xlfn.NORM.S.INV(RAND())</f>
        <v>-0.23975209081597293</v>
      </c>
      <c r="AO472" s="24">
        <f ca="1">SQRT(Inputs!$B$38)*H472+SQRT(1-Inputs!$B$38)*_xlfn.NORM.S.INV(RAND())</f>
        <v>1.6686359245439402</v>
      </c>
      <c r="AP472" s="24">
        <f ca="1">SQRT(Inputs!$B$38)*I472+SQRT(1-Inputs!$B$38)*_xlfn.NORM.S.INV(RAND())</f>
        <v>-0.67886035415653367</v>
      </c>
      <c r="AQ472" s="24">
        <f ca="1">SQRT(Inputs!$B$38)*J472+SQRT(1-Inputs!$B$38)*_xlfn.NORM.S.INV(RAND())</f>
        <v>1.5954560480812581</v>
      </c>
      <c r="AR472" s="24">
        <f ca="1">SQRT(Inputs!$B$38)*K472+SQRT(1-Inputs!$B$38)*_xlfn.NORM.S.INV(RAND())</f>
        <v>0.84835110008644188</v>
      </c>
      <c r="AS472" s="24">
        <f ca="1">SQRT(Inputs!$B$38)*L472+SQRT(1-Inputs!$B$38)*_xlfn.NORM.S.INV(RAND())</f>
        <v>-0.39002778269916116</v>
      </c>
      <c r="AT472" s="24">
        <f ca="1">SQRT(Inputs!$B$38)*M472+SQRT(1-Inputs!$B$38)*_xlfn.NORM.S.INV(RAND())</f>
        <v>1.6506255383527317</v>
      </c>
      <c r="AU472" s="15">
        <f ca="1">Inputs!$B$6*EXP($B$8-0.5*C$5^2+C$5*N472)</f>
        <v>5527.6197428953619</v>
      </c>
      <c r="AV472" s="15">
        <f t="shared" ca="1" si="255"/>
        <v>6192.7060194004025</v>
      </c>
      <c r="AW472" s="15">
        <f t="shared" ca="1" si="256"/>
        <v>8305.0429095632499</v>
      </c>
      <c r="AX472" s="15">
        <f t="shared" ca="1" si="257"/>
        <v>11513.129127902965</v>
      </c>
      <c r="AY472" s="15">
        <f t="shared" ca="1" si="258"/>
        <v>14195.442716780019</v>
      </c>
      <c r="AZ472" s="15">
        <f t="shared" ca="1" si="259"/>
        <v>20669.661065472061</v>
      </c>
      <c r="BA472" s="15">
        <f t="shared" ca="1" si="260"/>
        <v>24228.4528318786</v>
      </c>
      <c r="BB472" s="15">
        <f t="shared" ca="1" si="261"/>
        <v>31682.013739746053</v>
      </c>
      <c r="BC472" s="15">
        <f t="shared" ca="1" si="262"/>
        <v>32720.343834162712</v>
      </c>
      <c r="BD472" s="15">
        <f t="shared" ca="1" si="263"/>
        <v>43595.9957453756</v>
      </c>
      <c r="BE472" s="15">
        <f t="shared" ca="1" si="264"/>
        <v>56835.086876903981</v>
      </c>
      <c r="BF472" s="15">
        <f ca="1">Inputs!$B$13*EXP($B$9-0.5*C$6^2+C$6*Y472)</f>
        <v>11488.484589771078</v>
      </c>
      <c r="BG472" s="15">
        <f t="shared" ca="1" si="265"/>
        <v>14208.88443596789</v>
      </c>
      <c r="BH472" s="15">
        <f t="shared" ca="1" si="266"/>
        <v>16824.370247873281</v>
      </c>
      <c r="BI472" s="15">
        <f t="shared" ca="1" si="267"/>
        <v>18822.03420904596</v>
      </c>
      <c r="BJ472" s="15">
        <f t="shared" ca="1" si="268"/>
        <v>23078.416072802669</v>
      </c>
      <c r="BK472" s="15">
        <f t="shared" ca="1" si="269"/>
        <v>35690.850325323649</v>
      </c>
      <c r="BL472" s="15">
        <f t="shared" ca="1" si="270"/>
        <v>45811.044043589784</v>
      </c>
      <c r="BM472" s="15">
        <f t="shared" ca="1" si="271"/>
        <v>65413.385067441668</v>
      </c>
      <c r="BN472" s="15">
        <f t="shared" ca="1" si="272"/>
        <v>68429.171865896118</v>
      </c>
      <c r="BO472" s="15">
        <f t="shared" ca="1" si="273"/>
        <v>109881.94862569711</v>
      </c>
      <c r="BP472" s="15">
        <f t="shared" ca="1" si="274"/>
        <v>135359.9540450529</v>
      </c>
      <c r="BQ472" s="15">
        <f ca="1">Inputs!$B$20*EXP($B$10-0.5*C$7^2+C$7*AJ472)</f>
        <v>3349.5577721551454</v>
      </c>
      <c r="BR472" s="15">
        <f t="shared" ca="1" si="275"/>
        <v>3519.1954129230621</v>
      </c>
      <c r="BS472" s="15">
        <f t="shared" ca="1" si="276"/>
        <v>3227.3189626812987</v>
      </c>
      <c r="BT472" s="15">
        <f t="shared" ca="1" si="277"/>
        <v>3588.8023300355544</v>
      </c>
      <c r="BU472" s="15">
        <f t="shared" ca="1" si="278"/>
        <v>4693.3241146739465</v>
      </c>
      <c r="BV472" s="15">
        <f t="shared" ca="1" si="279"/>
        <v>9509.7034062269449</v>
      </c>
      <c r="BW472" s="15">
        <f t="shared" ca="1" si="280"/>
        <v>11494.22527893092</v>
      </c>
      <c r="BX472" s="15">
        <f t="shared" ca="1" si="281"/>
        <v>22136.050726614474</v>
      </c>
      <c r="BY472" s="15">
        <f t="shared" ca="1" si="282"/>
        <v>36482.239322228634</v>
      </c>
      <c r="BZ472" s="15">
        <f t="shared" ca="1" si="283"/>
        <v>47647.866956683574</v>
      </c>
      <c r="CA472" s="15">
        <f t="shared" ca="1" si="284"/>
        <v>89745.383690735413</v>
      </c>
      <c r="CB472" s="15">
        <f ca="1">(AU472*DCF!C$10-DCF!C$5*MAX(AU472*DCF!C$10,0)-MAX(AU472-Inputs!$B$6,0)/Inputs!$B$10)*DCF!C$6</f>
        <v>1039.0430411159846</v>
      </c>
      <c r="CC472" s="15">
        <f ca="1">(AV472*DCF!D$10-DCF!D$5*MAX(AV472*DCF!D$10,0)-MAX(AV472-AU472,0)/Inputs!$B$10)*DCF!D$6</f>
        <v>1347.2662560413544</v>
      </c>
      <c r="CD472" s="15">
        <f ca="1">(AW472*DCF!E$10-DCF!E$5*MAX(AW472*DCF!E$10,0)-MAX(AW472-AV472,0)/Inputs!$B$10)*DCF!E$6</f>
        <v>1441.7164595833128</v>
      </c>
      <c r="CE472" s="15">
        <f ca="1">(AX472*DCF!F$10-DCF!F$5*MAX(AX472*DCF!F$10,0)-MAX(AX472-AW472,0)/Inputs!$B$10)*DCF!F$6</f>
        <v>1845.774536089481</v>
      </c>
      <c r="CF472" s="15">
        <f ca="1">(AY472*DCF!G$10-DCF!G$5*MAX(AY472*DCF!G$10,0)-MAX(AY472-AX472,0)/Inputs!$B$10)*DCF!G$6</f>
        <v>2409.2398406506504</v>
      </c>
      <c r="CG472" s="15">
        <f ca="1">(AZ472*DCF!H$10-DCF!H$5*MAX(AZ472*DCF!H$10,0)-MAX(AZ472-AY472,0)/Inputs!$B$10)*DCF!H$6</f>
        <v>2863.4159883148081</v>
      </c>
      <c r="CH472" s="15">
        <f ca="1">(BA472*DCF!I$10-DCF!I$5*MAX(BA472*DCF!I$10,0)-MAX(BA472-AZ472,0)/Inputs!$B$10)*DCF!I$6</f>
        <v>3841.8879372463653</v>
      </c>
      <c r="CI472" s="15">
        <f ca="1">(BB472*DCF!J$10-DCF!J$5*MAX(BB472*DCF!J$10,0)-MAX(BB472-BA472,0)/Inputs!$B$10)*DCF!J$6</f>
        <v>4307.2427395259283</v>
      </c>
      <c r="CJ472" s="15">
        <f ca="1">(BC472*DCF!K$10-DCF!K$5*MAX(BC472*DCF!K$10,0)-MAX(BC472-BB472,0)/Inputs!$B$10)*DCF!K$6</f>
        <v>5122.09945862736</v>
      </c>
      <c r="CK472" s="15">
        <f ca="1">(BD472*DCF!L$10-DCF!L$5*MAX(BD472*DCF!L$10,0)-MAX(BD472-BC472,0)/Inputs!$B$10)*DCF!L$6</f>
        <v>5168.7072941563301</v>
      </c>
      <c r="CL472" s="15">
        <f ca="1">(BE472*DCF!M$10-DCF!M$5*MAX(BE472*DCF!M$10,0)-MAX(BE472-BD472,0)/Inputs!$B$10)*DCF!M$6</f>
        <v>6438.6149718695588</v>
      </c>
      <c r="CM472" s="15">
        <f ca="1">(BF472*DCF!C$28-DCF!C$5*MAX(BF472*DCF!C$28,0)-MAX(BF472-Inputs!$B$13,0)/Inputs!$B$17)*DCF!C$6</f>
        <v>3482.7726042450222</v>
      </c>
      <c r="CN472" s="15">
        <f ca="1">(BG472*DCF!D$28-DCF!D$5*MAX(BG472*DCF!D$28,0)-MAX(BG472-BF472,0)/Inputs!$B$17)*DCF!D$6</f>
        <v>3604.4581609072243</v>
      </c>
      <c r="CO472" s="15">
        <f ca="1">(BH472*DCF!E$28-DCF!E$5*MAX(BH472*DCF!E$28,0)-MAX(BH472-BG472,0)/Inputs!$B$17)*DCF!E$6</f>
        <v>4249.4849844611972</v>
      </c>
      <c r="CP472" s="15">
        <f ca="1">(BI472*DCF!F$28-DCF!F$5*MAX(BI472*DCF!F$28,0)-MAX(BI472-BH472,0)/Inputs!$B$17)*DCF!F$6</f>
        <v>4745.9801995222469</v>
      </c>
      <c r="CQ472" s="15">
        <f ca="1">(BJ472*DCF!G$28-DCF!G$5*MAX(BJ472*DCF!G$28,0)-MAX(BJ472-BI472,0)/Inputs!$B$17)*DCF!G$6</f>
        <v>5271.9887639616118</v>
      </c>
      <c r="CR472" s="15">
        <f ca="1">(BK472*DCF!H$28-DCF!H$5*MAX(BK472*DCF!H$28,0)-MAX(BK472-BJ472,0)/Inputs!$B$17)*DCF!H$6</f>
        <v>6867.1227197508633</v>
      </c>
      <c r="CS472" s="15">
        <f ca="1">(BL472*DCF!I$28-DCF!I$5*MAX(BL472*DCF!I$28,0)-MAX(BL472-BK472,0)/Inputs!$B$17)*DCF!I$6</f>
        <v>9320.0480838225303</v>
      </c>
      <c r="CT472" s="15">
        <f ca="1">(BM472*DCF!J$28-DCF!J$5*MAX(BM472*DCF!J$28,0)-MAX(BM472-BL472,0)/Inputs!$B$17)*DCF!J$6</f>
        <v>11993.504963872454</v>
      </c>
      <c r="CU472" s="15">
        <f ca="1">(BN472*DCF!K$28-DCF!K$5*MAX(BN472*DCF!K$28,0)-MAX(BN472-BM472,0)/Inputs!$B$17)*DCF!K$6</f>
        <v>14081.70003326983</v>
      </c>
      <c r="CV472" s="15">
        <f ca="1">(BO472*DCF!L$28-DCF!L$5*MAX(BO472*DCF!L$28,0)-MAX(BO472-BN472,0)/Inputs!$B$17)*DCF!L$6</f>
        <v>17233.304346758556</v>
      </c>
      <c r="CW472" s="15">
        <f ca="1">(BP472*DCF!M$28-DCF!M$5*MAX(BP472*DCF!M$28,0)-MAX(BP472-BO472,0)/Inputs!$B$17)*DCF!M$6</f>
        <v>22804.886209988403</v>
      </c>
      <c r="CX472" s="15">
        <f ca="1">(BQ472*DCF!C$46-DCF!C$5*MAX(BQ472*DCF!C$46,0)-MAX(BQ472-Inputs!$B$20,0)/Inputs!$B$24)*DCF!C$6</f>
        <v>-842.18783290194824</v>
      </c>
      <c r="CY472" s="15">
        <f ca="1">(BR472*DCF!D$46-DCF!D$5*MAX(BR472*DCF!D$46,0)-MAX(BR472-BQ472,0)/Inputs!$B$24)*DCF!D$6</f>
        <v>-673.02756148345406</v>
      </c>
      <c r="CZ472" s="15">
        <f ca="1">(BS472*DCF!E$46-DCF!E$5*MAX(BS472*DCF!E$46,0)-MAX(BS472-BR472,0)/Inputs!$B$24)*DCF!E$6</f>
        <v>-381.63608652096144</v>
      </c>
      <c r="DA472" s="15">
        <f ca="1">(BT472*DCF!F$46-DCF!F$5*MAX(BT472*DCF!F$46,0)-MAX(BT472-BS472,0)/Inputs!$B$24)*DCF!F$6</f>
        <v>-392.9867972270265</v>
      </c>
      <c r="DB472" s="15">
        <f ca="1">(BU472*DCF!G$46-DCF!G$5*MAX(BU472*DCF!G$46,0)-MAX(BU472-BT472,0)/Inputs!$B$24)*DCF!G$6</f>
        <v>-529.41345600792783</v>
      </c>
      <c r="DC472" s="15">
        <f ca="1">(BV472*DCF!H$46-DCF!H$5*MAX(BV472*DCF!H$46,0)-MAX(BV472-BU472,0)/Inputs!$B$24)*DCF!H$6</f>
        <v>-1496.6603544045613</v>
      </c>
      <c r="DD472" s="15">
        <f ca="1">(BW472*DCF!I$46-DCF!I$5*MAX(BW472*DCF!I$46,0)-MAX(BW472-BV472,0)/Inputs!$B$24)*DCF!I$6</f>
        <v>-304.21586968639599</v>
      </c>
      <c r="DE472" s="15">
        <f ca="1">(BX472*DCF!J$46-DCF!J$5*MAX(BX472*DCF!J$46,0)-MAX(BX472-BW472,0)/Inputs!$B$24)*DCF!J$6</f>
        <v>-1893.4921494301645</v>
      </c>
      <c r="DF472" s="15">
        <f ca="1">(BY472*DCF!K$46-DCF!K$5*MAX(BY472*DCF!K$46,0)-MAX(BY472-BX472,0)/Inputs!$B$24)*DCF!K$6</f>
        <v>-1430.4469007815803</v>
      </c>
      <c r="DG472" s="15">
        <f ca="1">(BZ472*DCF!L$46-DCF!L$5*MAX(BZ472*DCF!L$46,0)-MAX(BZ472-BY472,0)/Inputs!$B$24)*DCF!L$6</f>
        <v>766.85824931594584</v>
      </c>
      <c r="DH472" s="15">
        <f ca="1">(CA472*DCF!M$46-DCF!M$5*MAX(CA472*DCF!M$46,0)-MAX(CA472-BZ472,0)/Inputs!$B$24)*DCF!M$6</f>
        <v>-1765.0610352085585</v>
      </c>
      <c r="DI472" s="15">
        <f ca="1">SUM(CB472:CL472)+BE472*DCF!M$10*(1+Inputs!$B$30)*(1-Inputs!$B$33)*(1-Inputs!$B$30/Inputs!$B$31)/(Inputs!$B$29-Inputs!$B$30)*DCF!M$6</f>
        <v>193997.80686786308</v>
      </c>
      <c r="DJ472" s="15">
        <f ca="1">SUM(CM472:CW472)+BP472*DCF!M$28*(1+Inputs!$B$30)*(1-Inputs!$B$33)*(1-Inputs!$B$30/Inputs!$B$31)/(Inputs!$B$29-Inputs!$B$30)*DCF!M$6</f>
        <v>605933.30714718672</v>
      </c>
      <c r="DK472" s="15">
        <f ca="1">SUM(CX472:DH472)+CA472*DCF!M$46*(1+Inputs!$B$30)*(1-Inputs!$B$33)*(1-Inputs!$B$30/Inputs!$B$31)/(Inputs!$B$29-Inputs!$B$30)*DCF!M$6</f>
        <v>129814.72441186162</v>
      </c>
      <c r="DM472" s="15">
        <f ca="1">DI472+DJ472+DK472+Inputs!$B$34+Inputs!$B$36-Inputs!$B$35</f>
        <v>1006596.8384269114</v>
      </c>
    </row>
    <row r="473" spans="1:117" x14ac:dyDescent="0.75">
      <c r="A473" s="11">
        <v>460</v>
      </c>
      <c r="C473" s="24">
        <f t="shared" ca="1" si="285"/>
        <v>1.5868540682830301</v>
      </c>
      <c r="D473" s="24">
        <f t="shared" ca="1" si="285"/>
        <v>0.53661994924624246</v>
      </c>
      <c r="E473" s="24">
        <f t="shared" ca="1" si="285"/>
        <v>-0.95648339177657982</v>
      </c>
      <c r="F473" s="24">
        <f t="shared" ca="1" si="285"/>
        <v>1.8220727692954706</v>
      </c>
      <c r="G473" s="24">
        <f t="shared" ca="1" si="285"/>
        <v>-1.187158043139974</v>
      </c>
      <c r="H473" s="24">
        <f t="shared" ca="1" si="285"/>
        <v>0.85247466814094097</v>
      </c>
      <c r="I473" s="24">
        <f t="shared" ca="1" si="285"/>
        <v>1.288528845441405</v>
      </c>
      <c r="J473" s="24">
        <f t="shared" ca="1" si="285"/>
        <v>-0.11213015891803314</v>
      </c>
      <c r="K473" s="24">
        <f t="shared" ca="1" si="285"/>
        <v>0.70287201512645991</v>
      </c>
      <c r="L473" s="24">
        <f t="shared" ca="1" si="285"/>
        <v>-1.0020581624687832</v>
      </c>
      <c r="M473" s="24">
        <f t="shared" ca="1" si="285"/>
        <v>0.16208120003643336</v>
      </c>
      <c r="N473" s="24">
        <f ca="1">SQRT(Inputs!$B$38)*C473+SQRT(1-Inputs!$B$38)*_xlfn.NORM.S.INV(RAND())</f>
        <v>1.5935401466673373</v>
      </c>
      <c r="O473" s="24">
        <f ca="1">SQRT(Inputs!$B$38)*D473+SQRT(1-Inputs!$B$38)*_xlfn.NORM.S.INV(RAND())</f>
        <v>-3.1172962987556729E-2</v>
      </c>
      <c r="P473" s="24">
        <f ca="1">SQRT(Inputs!$B$38)*E473+SQRT(1-Inputs!$B$38)*_xlfn.NORM.S.INV(RAND())</f>
        <v>7.8378147766702044E-2</v>
      </c>
      <c r="Q473" s="24">
        <f ca="1">SQRT(Inputs!$B$38)*F473+SQRT(1-Inputs!$B$38)*_xlfn.NORM.S.INV(RAND())</f>
        <v>1.2757561270931879</v>
      </c>
      <c r="R473" s="24">
        <f ca="1">SQRT(Inputs!$B$38)*G473+SQRT(1-Inputs!$B$38)*_xlfn.NORM.S.INV(RAND())</f>
        <v>-1.5545703773738229</v>
      </c>
      <c r="S473" s="24">
        <f ca="1">SQRT(Inputs!$B$38)*H473+SQRT(1-Inputs!$B$38)*_xlfn.NORM.S.INV(RAND())</f>
        <v>0.33683918160161497</v>
      </c>
      <c r="T473" s="24">
        <f ca="1">SQRT(Inputs!$B$38)*I473+SQRT(1-Inputs!$B$38)*_xlfn.NORM.S.INV(RAND())</f>
        <v>0.19367559729495776</v>
      </c>
      <c r="U473" s="24">
        <f ca="1">SQRT(Inputs!$B$38)*J473+SQRT(1-Inputs!$B$38)*_xlfn.NORM.S.INV(RAND())</f>
        <v>0.56953457536961338</v>
      </c>
      <c r="V473" s="24">
        <f ca="1">SQRT(Inputs!$B$38)*K473+SQRT(1-Inputs!$B$38)*_xlfn.NORM.S.INV(RAND())</f>
        <v>1.5654636450454205</v>
      </c>
      <c r="W473" s="24">
        <f ca="1">SQRT(Inputs!$B$38)*L473+SQRT(1-Inputs!$B$38)*_xlfn.NORM.S.INV(RAND())</f>
        <v>-0.3449334875075446</v>
      </c>
      <c r="X473" s="24">
        <f ca="1">SQRT(Inputs!$B$38)*M473+SQRT(1-Inputs!$B$38)*_xlfn.NORM.S.INV(RAND())</f>
        <v>0.66418863746579249</v>
      </c>
      <c r="Y473" s="24">
        <f ca="1">SQRT(Inputs!$B$38)*C473+SQRT(1-Inputs!$B$38)*_xlfn.NORM.S.INV(RAND())</f>
        <v>-1.1251623509806998</v>
      </c>
      <c r="Z473" s="24">
        <f ca="1">SQRT(Inputs!$B$38)*D473+SQRT(1-Inputs!$B$38)*_xlfn.NORM.S.INV(RAND())</f>
        <v>-1.1529757040055564</v>
      </c>
      <c r="AA473" s="24">
        <f ca="1">SQRT(Inputs!$B$38)*E473+SQRT(1-Inputs!$B$38)*_xlfn.NORM.S.INV(RAND())</f>
        <v>-0.82376946071178947</v>
      </c>
      <c r="AB473" s="24">
        <f ca="1">SQRT(Inputs!$B$38)*F473+SQRT(1-Inputs!$B$38)*_xlfn.NORM.S.INV(RAND())</f>
        <v>1.781410719751221</v>
      </c>
      <c r="AC473" s="24">
        <f ca="1">SQRT(Inputs!$B$38)*G473+SQRT(1-Inputs!$B$38)*_xlfn.NORM.S.INV(RAND())</f>
        <v>-0.30255973239381051</v>
      </c>
      <c r="AD473" s="24">
        <f ca="1">SQRT(Inputs!$B$38)*H473+SQRT(1-Inputs!$B$38)*_xlfn.NORM.S.INV(RAND())</f>
        <v>1.2447634321801015E-2</v>
      </c>
      <c r="AE473" s="24">
        <f ca="1">SQRT(Inputs!$B$38)*I473+SQRT(1-Inputs!$B$38)*_xlfn.NORM.S.INV(RAND())</f>
        <v>2.0478094474127153</v>
      </c>
      <c r="AF473" s="24">
        <f ca="1">SQRT(Inputs!$B$38)*J473+SQRT(1-Inputs!$B$38)*_xlfn.NORM.S.INV(RAND())</f>
        <v>-0.27997938219682811</v>
      </c>
      <c r="AG473" s="24">
        <f ca="1">SQRT(Inputs!$B$38)*K473+SQRT(1-Inputs!$B$38)*_xlfn.NORM.S.INV(RAND())</f>
        <v>0.33187130106645779</v>
      </c>
      <c r="AH473" s="24">
        <f ca="1">SQRT(Inputs!$B$38)*L473+SQRT(1-Inputs!$B$38)*_xlfn.NORM.S.INV(RAND())</f>
        <v>-1.6735443430465309</v>
      </c>
      <c r="AI473" s="24">
        <f ca="1">SQRT(Inputs!$B$38)*M473+SQRT(1-Inputs!$B$38)*_xlfn.NORM.S.INV(RAND())</f>
        <v>-0.86754281282403145</v>
      </c>
      <c r="AJ473" s="24">
        <f ca="1">SQRT(Inputs!$B$38)*C473+SQRT(1-Inputs!$B$38)*_xlfn.NORM.S.INV(RAND())</f>
        <v>1.663796961424151</v>
      </c>
      <c r="AK473" s="24">
        <f ca="1">SQRT(Inputs!$B$38)*D473+SQRT(1-Inputs!$B$38)*_xlfn.NORM.S.INV(RAND())</f>
        <v>0.76562556216993238</v>
      </c>
      <c r="AL473" s="24">
        <f ca="1">SQRT(Inputs!$B$38)*E473+SQRT(1-Inputs!$B$38)*_xlfn.NORM.S.INV(RAND())</f>
        <v>-1.2562558539808251</v>
      </c>
      <c r="AM473" s="24">
        <f ca="1">SQRT(Inputs!$B$38)*F473+SQRT(1-Inputs!$B$38)*_xlfn.NORM.S.INV(RAND())</f>
        <v>0.6395313995608729</v>
      </c>
      <c r="AN473" s="24">
        <f ca="1">SQRT(Inputs!$B$38)*G473+SQRT(1-Inputs!$B$38)*_xlfn.NORM.S.INV(RAND())</f>
        <v>-0.68828298813637512</v>
      </c>
      <c r="AO473" s="24">
        <f ca="1">SQRT(Inputs!$B$38)*H473+SQRT(1-Inputs!$B$38)*_xlfn.NORM.S.INV(RAND())</f>
        <v>-0.22814777237569511</v>
      </c>
      <c r="AP473" s="24">
        <f ca="1">SQRT(Inputs!$B$38)*I473+SQRT(1-Inputs!$B$38)*_xlfn.NORM.S.INV(RAND())</f>
        <v>0.14960388465446595</v>
      </c>
      <c r="AQ473" s="24">
        <f ca="1">SQRT(Inputs!$B$38)*J473+SQRT(1-Inputs!$B$38)*_xlfn.NORM.S.INV(RAND())</f>
        <v>-0.9674826526142758</v>
      </c>
      <c r="AR473" s="24">
        <f ca="1">SQRT(Inputs!$B$38)*K473+SQRT(1-Inputs!$B$38)*_xlfn.NORM.S.INV(RAND())</f>
        <v>0.63513894715033747</v>
      </c>
      <c r="AS473" s="24">
        <f ca="1">SQRT(Inputs!$B$38)*L473+SQRT(1-Inputs!$B$38)*_xlfn.NORM.S.INV(RAND())</f>
        <v>0.56919482448426084</v>
      </c>
      <c r="AT473" s="24">
        <f ca="1">SQRT(Inputs!$B$38)*M473+SQRT(1-Inputs!$B$38)*_xlfn.NORM.S.INV(RAND())</f>
        <v>-0.15399971996249504</v>
      </c>
      <c r="AU473" s="15">
        <f ca="1">Inputs!$B$6*EXP($B$8-0.5*C$5^2+C$5*N473)</f>
        <v>6422.5059817364172</v>
      </c>
      <c r="AV473" s="15">
        <f t="shared" ca="1" si="255"/>
        <v>7781.9569302512482</v>
      </c>
      <c r="AW473" s="15">
        <f t="shared" ca="1" si="256"/>
        <v>9589.5618410528878</v>
      </c>
      <c r="AX473" s="15">
        <f t="shared" ca="1" si="257"/>
        <v>13730.87682246003</v>
      </c>
      <c r="AY473" s="15">
        <f t="shared" ca="1" si="258"/>
        <v>13994.49973429925</v>
      </c>
      <c r="AZ473" s="15">
        <f t="shared" ca="1" si="259"/>
        <v>17762.435383527751</v>
      </c>
      <c r="BA473" s="15">
        <f t="shared" ca="1" si="260"/>
        <v>22181.778107548977</v>
      </c>
      <c r="BB473" s="15">
        <f t="shared" ca="1" si="261"/>
        <v>28751.953724285915</v>
      </c>
      <c r="BC473" s="15">
        <f t="shared" ca="1" si="262"/>
        <v>40958.232564541016</v>
      </c>
      <c r="BD473" s="15">
        <f t="shared" ca="1" si="263"/>
        <v>48584.658386000905</v>
      </c>
      <c r="BE473" s="15">
        <f t="shared" ca="1" si="264"/>
        <v>63246.93044878736</v>
      </c>
      <c r="BF473" s="15">
        <f ca="1">Inputs!$B$13*EXP($B$9-0.5*C$6^2+C$6*Y473)</f>
        <v>11065.731877772387</v>
      </c>
      <c r="BG473" s="15">
        <f t="shared" ca="1" si="265"/>
        <v>10953.1345963187</v>
      </c>
      <c r="BH473" s="15">
        <f t="shared" ca="1" si="266"/>
        <v>11673.668566446777</v>
      </c>
      <c r="BI473" s="15">
        <f t="shared" ca="1" si="267"/>
        <v>18798.491529758758</v>
      </c>
      <c r="BJ473" s="15">
        <f t="shared" ca="1" si="268"/>
        <v>22062.243296844477</v>
      </c>
      <c r="BK473" s="15">
        <f t="shared" ca="1" si="269"/>
        <v>27123.148008709461</v>
      </c>
      <c r="BL473" s="15">
        <f t="shared" ca="1" si="270"/>
        <v>43443.540906955357</v>
      </c>
      <c r="BM473" s="15">
        <f t="shared" ca="1" si="271"/>
        <v>51576.051618325022</v>
      </c>
      <c r="BN473" s="15">
        <f t="shared" ca="1" si="272"/>
        <v>66005.619876790661</v>
      </c>
      <c r="BO473" s="15">
        <f t="shared" ca="1" si="273"/>
        <v>66856.162129282005</v>
      </c>
      <c r="BP473" s="15">
        <f t="shared" ca="1" si="274"/>
        <v>74584.197528962002</v>
      </c>
      <c r="BQ473" s="15">
        <f ca="1">Inputs!$B$20*EXP($B$10-0.5*C$7^2+C$7*AJ473)</f>
        <v>7739.1617887280772</v>
      </c>
      <c r="BR473" s="15">
        <f t="shared" ca="1" si="275"/>
        <v>13391.528145700151</v>
      </c>
      <c r="BS473" s="15">
        <f t="shared" ca="1" si="276"/>
        <v>12783.934152711723</v>
      </c>
      <c r="BT473" s="15">
        <f t="shared" ca="1" si="277"/>
        <v>20845.954310524627</v>
      </c>
      <c r="BU473" s="15">
        <f t="shared" ca="1" si="278"/>
        <v>24457.856579807856</v>
      </c>
      <c r="BV473" s="15">
        <f t="shared" ca="1" si="279"/>
        <v>32323.045708061818</v>
      </c>
      <c r="BW473" s="15">
        <f t="shared" ca="1" si="280"/>
        <v>46556.022093934414</v>
      </c>
      <c r="BX473" s="15">
        <f t="shared" ca="1" si="281"/>
        <v>53635.771979262674</v>
      </c>
      <c r="BY473" s="15">
        <f t="shared" ca="1" si="282"/>
        <v>84863.280042627885</v>
      </c>
      <c r="BZ473" s="15">
        <f t="shared" ca="1" si="283"/>
        <v>132209.97313808571</v>
      </c>
      <c r="CA473" s="15">
        <f t="shared" ca="1" si="284"/>
        <v>180701.54679664568</v>
      </c>
      <c r="CB473" s="15">
        <f ca="1">(AU473*DCF!C$10-DCF!C$5*MAX(AU473*DCF!C$10,0)-MAX(AU473-Inputs!$B$6,0)/Inputs!$B$10)*DCF!C$6</f>
        <v>1032.6623427277884</v>
      </c>
      <c r="CC473" s="15">
        <f ca="1">(AV473*DCF!D$10-DCF!D$5*MAX(AV473*DCF!D$10,0)-MAX(AV473-AU473,0)/Inputs!$B$10)*DCF!D$6</f>
        <v>1565.3327462846062</v>
      </c>
      <c r="CD473" s="15">
        <f ca="1">(AW473*DCF!E$10-DCF!E$5*MAX(AW473*DCF!E$10,0)-MAX(AW473-AV473,0)/Inputs!$B$10)*DCF!E$6</f>
        <v>1806.9296942583951</v>
      </c>
      <c r="CE473" s="15">
        <f ca="1">(AX473*DCF!F$10-DCF!F$5*MAX(AX473*DCF!F$10,0)-MAX(AX473-AW473,0)/Inputs!$B$10)*DCF!F$6</f>
        <v>2135.723555284254</v>
      </c>
      <c r="CF473" s="15">
        <f ca="1">(AY473*DCF!G$10-DCF!G$5*MAX(AY473*DCF!G$10,0)-MAX(AY473-AX473,0)/Inputs!$B$10)*DCF!G$6</f>
        <v>2832.7517254225136</v>
      </c>
      <c r="CG473" s="15">
        <f ca="1">(AZ473*DCF!H$10-DCF!H$5*MAX(AZ473*DCF!H$10,0)-MAX(AZ473-AY473,0)/Inputs!$B$10)*DCF!H$6</f>
        <v>2779.5250466871762</v>
      </c>
      <c r="CH473" s="15">
        <f ca="1">(BA473*DCF!I$10-DCF!I$5*MAX(BA473*DCF!I$10,0)-MAX(BA473-AZ473,0)/Inputs!$B$10)*DCF!I$6</f>
        <v>3326.8746200052819</v>
      </c>
      <c r="CI473" s="15">
        <f ca="1">(BB473*DCF!J$10-DCF!J$5*MAX(BB473*DCF!J$10,0)-MAX(BB473-BA473,0)/Inputs!$B$10)*DCF!J$6</f>
        <v>3938.3001260330639</v>
      </c>
      <c r="CJ473" s="15">
        <f ca="1">(BC473*DCF!K$10-DCF!K$5*MAX(BC473*DCF!K$10,0)-MAX(BC473-BB473,0)/Inputs!$B$10)*DCF!K$6</f>
        <v>4884.924425959156</v>
      </c>
      <c r="CK473" s="15">
        <f ca="1">(BD473*DCF!L$10-DCF!L$5*MAX(BD473*DCF!L$10,0)-MAX(BD473-BC473,0)/Inputs!$B$10)*DCF!L$6</f>
        <v>6341.2700275720044</v>
      </c>
      <c r="CL473" s="15">
        <f ca="1">(BE473*DCF!M$10-DCF!M$5*MAX(BE473*DCF!M$10,0)-MAX(BE473-BD473,0)/Inputs!$B$10)*DCF!M$6</f>
        <v>7173.3948621506051</v>
      </c>
      <c r="CM473" s="15">
        <f ca="1">(BF473*DCF!C$28-DCF!C$5*MAX(BF473*DCF!C$28,0)-MAX(BF473-Inputs!$B$13,0)/Inputs!$B$17)*DCF!C$6</f>
        <v>3377.1887986101278</v>
      </c>
      <c r="CN473" s="15">
        <f ca="1">(BG473*DCF!D$28-DCF!D$5*MAX(BG473*DCF!D$28,0)-MAX(BG473-BF473,0)/Inputs!$B$17)*DCF!D$6</f>
        <v>3225.9507596352223</v>
      </c>
      <c r="CO473" s="15">
        <f ca="1">(BH473*DCF!E$28-DCF!E$5*MAX(BH473*DCF!E$28,0)-MAX(BH473-BG473,0)/Inputs!$B$17)*DCF!E$6</f>
        <v>3164.1834770178016</v>
      </c>
      <c r="CP473" s="15">
        <f ca="1">(BI473*DCF!F$28-DCF!F$5*MAX(BI473*DCF!F$28,0)-MAX(BI473-BH473,0)/Inputs!$B$17)*DCF!F$6</f>
        <v>3806.108644960726</v>
      </c>
      <c r="CQ473" s="15">
        <f ca="1">(BJ473*DCF!G$28-DCF!G$5*MAX(BJ473*DCF!G$28,0)-MAX(BJ473-BI473,0)/Inputs!$B$17)*DCF!G$6</f>
        <v>5175.2856038306691</v>
      </c>
      <c r="CR473" s="15">
        <f ca="1">(BK473*DCF!H$28-DCF!H$5*MAX(BK473*DCF!H$28,0)-MAX(BK473-BJ473,0)/Inputs!$B$17)*DCF!H$6</f>
        <v>5921.5311796061824</v>
      </c>
      <c r="CS473" s="15">
        <f ca="1">(BL473*DCF!I$28-DCF!I$5*MAX(BL473*DCF!I$28,0)-MAX(BL473-BK473,0)/Inputs!$B$17)*DCF!I$6</f>
        <v>7873.403867657782</v>
      </c>
      <c r="CT473" s="15">
        <f ca="1">(BM473*DCF!J$28-DCF!J$5*MAX(BM473*DCF!J$28,0)-MAX(BM473-BL473,0)/Inputs!$B$17)*DCF!J$6</f>
        <v>10427.436683007692</v>
      </c>
      <c r="CU473" s="15">
        <f ca="1">(BN473*DCF!K$28-DCF!K$5*MAX(BN473*DCF!K$28,0)-MAX(BN473-BM473,0)/Inputs!$B$17)*DCF!K$6</f>
        <v>12171.850290986351</v>
      </c>
      <c r="CV473" s="15">
        <f ca="1">(BO473*DCF!L$28-DCF!L$5*MAX(BO473*DCF!L$28,0)-MAX(BO473-BN473,0)/Inputs!$B$17)*DCF!L$6</f>
        <v>13242.967373044081</v>
      </c>
      <c r="CW473" s="15">
        <f ca="1">(BP473*DCF!M$28-DCF!M$5*MAX(BP473*DCF!M$28,0)-MAX(BP473-BO473,0)/Inputs!$B$17)*DCF!M$6</f>
        <v>13225.263077487811</v>
      </c>
      <c r="CX473" s="15">
        <f ca="1">(BQ473*DCF!C$46-DCF!C$5*MAX(BQ473*DCF!C$46,0)-MAX(BQ473-Inputs!$B$20,0)/Inputs!$B$24)*DCF!C$6</f>
        <v>-3883.4839182873511</v>
      </c>
      <c r="CY473" s="15">
        <f ca="1">(BR473*DCF!D$46-DCF!D$5*MAX(BR473*DCF!D$46,0)-MAX(BR473-BQ473,0)/Inputs!$B$24)*DCF!D$6</f>
        <v>-4697.4393656170269</v>
      </c>
      <c r="CZ473" s="15">
        <f ca="1">(BS473*DCF!E$46-DCF!E$5*MAX(BS473*DCF!E$46,0)-MAX(BS473-BR473,0)/Inputs!$B$24)*DCF!E$6</f>
        <v>-1511.7224720574832</v>
      </c>
      <c r="DA473" s="15">
        <f ca="1">(BT473*DCF!F$46-DCF!F$5*MAX(BT473*DCF!F$46,0)-MAX(BT473-BS473,0)/Inputs!$B$24)*DCF!F$6</f>
        <v>-4453.7705904278037</v>
      </c>
      <c r="DB473" s="15">
        <f ca="1">(BU473*DCF!G$46-DCF!G$5*MAX(BU473*DCF!G$46,0)-MAX(BU473-BT473,0)/Inputs!$B$24)*DCF!G$6</f>
        <v>-2037.6865334320858</v>
      </c>
      <c r="DC473" s="15">
        <f ca="1">(BV473*DCF!H$46-DCF!H$5*MAX(BV473*DCF!H$46,0)-MAX(BV473-BU473,0)/Inputs!$B$24)*DCF!H$6</f>
        <v>-2444.0593307915865</v>
      </c>
      <c r="DD473" s="15">
        <f ca="1">(BW473*DCF!I$46-DCF!I$5*MAX(BW473*DCF!I$46,0)-MAX(BW473-BV473,0)/Inputs!$B$24)*DCF!I$6</f>
        <v>-3010.5075358705085</v>
      </c>
      <c r="DE473" s="15">
        <f ca="1">(BX473*DCF!J$46-DCF!J$5*MAX(BX473*DCF!J$46,0)-MAX(BX473-BW473,0)/Inputs!$B$24)*DCF!J$6</f>
        <v>372.43826745435962</v>
      </c>
      <c r="DF473" s="15">
        <f ca="1">(BY473*DCF!K$46-DCF!K$5*MAX(BY473*DCF!K$46,0)-MAX(BY473-BX473,0)/Inputs!$B$24)*DCF!K$6</f>
        <v>-2802.23412891508</v>
      </c>
      <c r="DG473" s="15">
        <f ca="1">(BZ473*DCF!L$46-DCF!L$5*MAX(BZ473*DCF!L$46,0)-MAX(BZ473-BY473,0)/Inputs!$B$24)*DCF!L$6</f>
        <v>-1575.6496078725256</v>
      </c>
      <c r="DH473" s="15">
        <f ca="1">(CA473*DCF!M$46-DCF!M$5*MAX(CA473*DCF!M$46,0)-MAX(CA473-BZ473,0)/Inputs!$B$24)*DCF!M$6</f>
        <v>4028.8278669854599</v>
      </c>
      <c r="DI473" s="15">
        <f ca="1">SUM(CB473:CL473)+BE473*DCF!M$10*(1+Inputs!$B$30)*(1-Inputs!$B$33)*(1-Inputs!$B$30/Inputs!$B$31)/(Inputs!$B$29-Inputs!$B$30)*DCF!M$6</f>
        <v>213834.73296543182</v>
      </c>
      <c r="DJ473" s="15">
        <f ca="1">SUM(CM473:CW473)+BP473*DCF!M$28*(1+Inputs!$B$30)*(1-Inputs!$B$33)*(1-Inputs!$B$30/Inputs!$B$31)/(Inputs!$B$29-Inputs!$B$30)*DCF!M$6</f>
        <v>358369.58041852398</v>
      </c>
      <c r="DK473" s="15">
        <f ca="1">SUM(CX473:DH473)+CA473*DCF!M$46*(1+Inputs!$B$30)*(1-Inputs!$B$33)*(1-Inputs!$B$30/Inputs!$B$31)/(Inputs!$B$29-Inputs!$B$30)*DCF!M$6</f>
        <v>257370.70946541589</v>
      </c>
      <c r="DM473" s="15">
        <f ca="1">DI473+DJ473+DK473+Inputs!$B$34+Inputs!$B$36-Inputs!$B$35</f>
        <v>906426.02284937166</v>
      </c>
    </row>
    <row r="474" spans="1:117" x14ac:dyDescent="0.75">
      <c r="A474" s="11">
        <v>461</v>
      </c>
      <c r="C474" s="24">
        <f t="shared" ref="C474:M483" ca="1" si="286">_xlfn.NORM.S.INV(RAND())</f>
        <v>0.68949433933342108</v>
      </c>
      <c r="D474" s="24">
        <f t="shared" ca="1" si="286"/>
        <v>-0.2441498417768031</v>
      </c>
      <c r="E474" s="24">
        <f t="shared" ca="1" si="286"/>
        <v>-0.59142350697947943</v>
      </c>
      <c r="F474" s="24">
        <f t="shared" ca="1" si="286"/>
        <v>0.92387630347876559</v>
      </c>
      <c r="G474" s="24">
        <f t="shared" ca="1" si="286"/>
        <v>1.1597519865863575</v>
      </c>
      <c r="H474" s="24">
        <f t="shared" ca="1" si="286"/>
        <v>1.6002851961110836</v>
      </c>
      <c r="I474" s="24">
        <f t="shared" ca="1" si="286"/>
        <v>-1.0201693877079234</v>
      </c>
      <c r="J474" s="24">
        <f t="shared" ca="1" si="286"/>
        <v>-0.99025443277855119</v>
      </c>
      <c r="K474" s="24">
        <f t="shared" ca="1" si="286"/>
        <v>0.11047662693789384</v>
      </c>
      <c r="L474" s="24">
        <f t="shared" ca="1" si="286"/>
        <v>-0.21328574639715503</v>
      </c>
      <c r="M474" s="24">
        <f t="shared" ca="1" si="286"/>
        <v>-1.2662206622593362</v>
      </c>
      <c r="N474" s="24">
        <f ca="1">SQRT(Inputs!$B$38)*C474+SQRT(1-Inputs!$B$38)*_xlfn.NORM.S.INV(RAND())</f>
        <v>0.64336481211214469</v>
      </c>
      <c r="O474" s="24">
        <f ca="1">SQRT(Inputs!$B$38)*D474+SQRT(1-Inputs!$B$38)*_xlfn.NORM.S.INV(RAND())</f>
        <v>-1.6548656590840993</v>
      </c>
      <c r="P474" s="24">
        <f ca="1">SQRT(Inputs!$B$38)*E474+SQRT(1-Inputs!$B$38)*_xlfn.NORM.S.INV(RAND())</f>
        <v>0.51803811238807163</v>
      </c>
      <c r="Q474" s="24">
        <f ca="1">SQRT(Inputs!$B$38)*F474+SQRT(1-Inputs!$B$38)*_xlfn.NORM.S.INV(RAND())</f>
        <v>1.0826087160876265</v>
      </c>
      <c r="R474" s="24">
        <f ca="1">SQRT(Inputs!$B$38)*G474+SQRT(1-Inputs!$B$38)*_xlfn.NORM.S.INV(RAND())</f>
        <v>0.51281300430772547</v>
      </c>
      <c r="S474" s="24">
        <f ca="1">SQRT(Inputs!$B$38)*H474+SQRT(1-Inputs!$B$38)*_xlfn.NORM.S.INV(RAND())</f>
        <v>0.44981369652851627</v>
      </c>
      <c r="T474" s="24">
        <f ca="1">SQRT(Inputs!$B$38)*I474+SQRT(1-Inputs!$B$38)*_xlfn.NORM.S.INV(RAND())</f>
        <v>-1.3422219494083432</v>
      </c>
      <c r="U474" s="24">
        <f ca="1">SQRT(Inputs!$B$38)*J474+SQRT(1-Inputs!$B$38)*_xlfn.NORM.S.INV(RAND())</f>
        <v>-0.64361453148426584</v>
      </c>
      <c r="V474" s="24">
        <f ca="1">SQRT(Inputs!$B$38)*K474+SQRT(1-Inputs!$B$38)*_xlfn.NORM.S.INV(RAND())</f>
        <v>-0.14772211443608343</v>
      </c>
      <c r="W474" s="24">
        <f ca="1">SQRT(Inputs!$B$38)*L474+SQRT(1-Inputs!$B$38)*_xlfn.NORM.S.INV(RAND())</f>
        <v>0.38882503695769888</v>
      </c>
      <c r="X474" s="24">
        <f ca="1">SQRT(Inputs!$B$38)*M474+SQRT(1-Inputs!$B$38)*_xlfn.NORM.S.INV(RAND())</f>
        <v>-0.33386013099585088</v>
      </c>
      <c r="Y474" s="24">
        <f ca="1">SQRT(Inputs!$B$38)*C474+SQRT(1-Inputs!$B$38)*_xlfn.NORM.S.INV(RAND())</f>
        <v>-0.58201522428589159</v>
      </c>
      <c r="Z474" s="24">
        <f ca="1">SQRT(Inputs!$B$38)*D474+SQRT(1-Inputs!$B$38)*_xlfn.NORM.S.INV(RAND())</f>
        <v>2.9054750342452917E-3</v>
      </c>
      <c r="AA474" s="24">
        <f ca="1">SQRT(Inputs!$B$38)*E474+SQRT(1-Inputs!$B$38)*_xlfn.NORM.S.INV(RAND())</f>
        <v>-0.4935047915177565</v>
      </c>
      <c r="AB474" s="24">
        <f ca="1">SQRT(Inputs!$B$38)*F474+SQRT(1-Inputs!$B$38)*_xlfn.NORM.S.INV(RAND())</f>
        <v>0.86019099712368385</v>
      </c>
      <c r="AC474" s="24">
        <f ca="1">SQRT(Inputs!$B$38)*G474+SQRT(1-Inputs!$B$38)*_xlfn.NORM.S.INV(RAND())</f>
        <v>-4.0190612038416562E-3</v>
      </c>
      <c r="AD474" s="24">
        <f ca="1">SQRT(Inputs!$B$38)*H474+SQRT(1-Inputs!$B$38)*_xlfn.NORM.S.INV(RAND())</f>
        <v>-0.29142275279560625</v>
      </c>
      <c r="AE474" s="24">
        <f ca="1">SQRT(Inputs!$B$38)*I474+SQRT(1-Inputs!$B$38)*_xlfn.NORM.S.INV(RAND())</f>
        <v>-0.60538678099194965</v>
      </c>
      <c r="AF474" s="24">
        <f ca="1">SQRT(Inputs!$B$38)*J474+SQRT(1-Inputs!$B$38)*_xlfn.NORM.S.INV(RAND())</f>
        <v>-0.20517824384339278</v>
      </c>
      <c r="AG474" s="24">
        <f ca="1">SQRT(Inputs!$B$38)*K474+SQRT(1-Inputs!$B$38)*_xlfn.NORM.S.INV(RAND())</f>
        <v>0.43357164139790344</v>
      </c>
      <c r="AH474" s="24">
        <f ca="1">SQRT(Inputs!$B$38)*L474+SQRT(1-Inputs!$B$38)*_xlfn.NORM.S.INV(RAND())</f>
        <v>-0.2407913987434977</v>
      </c>
      <c r="AI474" s="24">
        <f ca="1">SQRT(Inputs!$B$38)*M474+SQRT(1-Inputs!$B$38)*_xlfn.NORM.S.INV(RAND())</f>
        <v>-0.79554924897734336</v>
      </c>
      <c r="AJ474" s="24">
        <f ca="1">SQRT(Inputs!$B$38)*C474+SQRT(1-Inputs!$B$38)*_xlfn.NORM.S.INV(RAND())</f>
        <v>-0.10606906933219035</v>
      </c>
      <c r="AK474" s="24">
        <f ca="1">SQRT(Inputs!$B$38)*D474+SQRT(1-Inputs!$B$38)*_xlfn.NORM.S.INV(RAND())</f>
        <v>0.55659077118157374</v>
      </c>
      <c r="AL474" s="24">
        <f ca="1">SQRT(Inputs!$B$38)*E474+SQRT(1-Inputs!$B$38)*_xlfn.NORM.S.INV(RAND())</f>
        <v>-1.5837756868582455</v>
      </c>
      <c r="AM474" s="24">
        <f ca="1">SQRT(Inputs!$B$38)*F474+SQRT(1-Inputs!$B$38)*_xlfn.NORM.S.INV(RAND())</f>
        <v>0.27210574114141017</v>
      </c>
      <c r="AN474" s="24">
        <f ca="1">SQRT(Inputs!$B$38)*G474+SQRT(1-Inputs!$B$38)*_xlfn.NORM.S.INV(RAND())</f>
        <v>1.965100491099413</v>
      </c>
      <c r="AO474" s="24">
        <f ca="1">SQRT(Inputs!$B$38)*H474+SQRT(1-Inputs!$B$38)*_xlfn.NORM.S.INV(RAND())</f>
        <v>0.48959195030369163</v>
      </c>
      <c r="AP474" s="24">
        <f ca="1">SQRT(Inputs!$B$38)*I474+SQRT(1-Inputs!$B$38)*_xlfn.NORM.S.INV(RAND())</f>
        <v>-0.75641702092526097</v>
      </c>
      <c r="AQ474" s="24">
        <f ca="1">SQRT(Inputs!$B$38)*J474+SQRT(1-Inputs!$B$38)*_xlfn.NORM.S.INV(RAND())</f>
        <v>-0.1790690564248188</v>
      </c>
      <c r="AR474" s="24">
        <f ca="1">SQRT(Inputs!$B$38)*K474+SQRT(1-Inputs!$B$38)*_xlfn.NORM.S.INV(RAND())</f>
        <v>0.47853256641653186</v>
      </c>
      <c r="AS474" s="24">
        <f ca="1">SQRT(Inputs!$B$38)*L474+SQRT(1-Inputs!$B$38)*_xlfn.NORM.S.INV(RAND())</f>
        <v>1.0067789308018869</v>
      </c>
      <c r="AT474" s="24">
        <f ca="1">SQRT(Inputs!$B$38)*M474+SQRT(1-Inputs!$B$38)*_xlfn.NORM.S.INV(RAND())</f>
        <v>-1.2392871536790313</v>
      </c>
      <c r="AU474" s="15">
        <f ca="1">Inputs!$B$6*EXP($B$8-0.5*C$5^2+C$5*N474)</f>
        <v>5506.8929868516179</v>
      </c>
      <c r="AV474" s="15">
        <f t="shared" ca="1" si="255"/>
        <v>5255.4479565011952</v>
      </c>
      <c r="AW474" s="15">
        <f t="shared" ca="1" si="256"/>
        <v>6871.8575187145079</v>
      </c>
      <c r="AX474" s="15">
        <f t="shared" ca="1" si="257"/>
        <v>9604.9238325780043</v>
      </c>
      <c r="AY474" s="15">
        <f t="shared" ca="1" si="258"/>
        <v>12462.680489890168</v>
      </c>
      <c r="AZ474" s="15">
        <f t="shared" ca="1" si="259"/>
        <v>16016.201206404432</v>
      </c>
      <c r="BA474" s="15">
        <f t="shared" ca="1" si="260"/>
        <v>17031.07309374641</v>
      </c>
      <c r="BB474" s="15">
        <f t="shared" ca="1" si="261"/>
        <v>19549.096934433801</v>
      </c>
      <c r="BC474" s="15">
        <f t="shared" ca="1" si="262"/>
        <v>23603.678553986909</v>
      </c>
      <c r="BD474" s="15">
        <f t="shared" ca="1" si="263"/>
        <v>29987.738307501178</v>
      </c>
      <c r="BE474" s="15">
        <f t="shared" ca="1" si="264"/>
        <v>35645.566025061868</v>
      </c>
      <c r="BF474" s="15">
        <f ca="1">Inputs!$B$13*EXP($B$9-0.5*C$6^2+C$6*Y474)</f>
        <v>12323.780603625259</v>
      </c>
      <c r="BG474" s="15">
        <f t="shared" ca="1" si="265"/>
        <v>15027.302302349392</v>
      </c>
      <c r="BH474" s="15">
        <f t="shared" ca="1" si="266"/>
        <v>16917.618845209745</v>
      </c>
      <c r="BI474" s="15">
        <f t="shared" ca="1" si="267"/>
        <v>23641.480809792192</v>
      </c>
      <c r="BJ474" s="15">
        <f t="shared" ca="1" si="268"/>
        <v>28966.129677483463</v>
      </c>
      <c r="BK474" s="15">
        <f t="shared" ca="1" si="269"/>
        <v>34167.575868041604</v>
      </c>
      <c r="BL474" s="15">
        <f t="shared" ca="1" si="270"/>
        <v>38803.860258142195</v>
      </c>
      <c r="BM474" s="15">
        <f t="shared" ca="1" si="271"/>
        <v>46497.909814799052</v>
      </c>
      <c r="BN474" s="15">
        <f t="shared" ca="1" si="272"/>
        <v>60236.419772661749</v>
      </c>
      <c r="BO474" s="15">
        <f t="shared" ca="1" si="273"/>
        <v>72069.020377614623</v>
      </c>
      <c r="BP474" s="15">
        <f t="shared" ca="1" si="274"/>
        <v>81058.090470976007</v>
      </c>
      <c r="BQ474" s="15">
        <f ca="1">Inputs!$B$20*EXP($B$10-0.5*C$7^2+C$7*AJ474)</f>
        <v>4131.1364724297009</v>
      </c>
      <c r="BR474" s="15">
        <f t="shared" ca="1" si="275"/>
        <v>6689.2125794904923</v>
      </c>
      <c r="BS474" s="15">
        <f t="shared" ca="1" si="276"/>
        <v>5812.4285391269923</v>
      </c>
      <c r="BT474" s="15">
        <f t="shared" ca="1" si="277"/>
        <v>8607.0491266727076</v>
      </c>
      <c r="BU474" s="15">
        <f t="shared" ca="1" si="278"/>
        <v>19190.434820065173</v>
      </c>
      <c r="BV474" s="15">
        <f t="shared" ca="1" si="279"/>
        <v>29813.063137991619</v>
      </c>
      <c r="BW474" s="15">
        <f t="shared" ca="1" si="280"/>
        <v>35447.896680982565</v>
      </c>
      <c r="BX474" s="15">
        <f t="shared" ca="1" si="281"/>
        <v>47831.303883492532</v>
      </c>
      <c r="BY474" s="15">
        <f t="shared" ca="1" si="282"/>
        <v>73445.446351638981</v>
      </c>
      <c r="BZ474" s="15">
        <f t="shared" ca="1" si="283"/>
        <v>124006.69241443924</v>
      </c>
      <c r="CA474" s="15">
        <f t="shared" ca="1" si="284"/>
        <v>139761.09414958023</v>
      </c>
      <c r="CB474" s="15">
        <f ca="1">(AU474*DCF!C$10-DCF!C$5*MAX(AU474*DCF!C$10,0)-MAX(AU474-Inputs!$B$6,0)/Inputs!$B$10)*DCF!C$6</f>
        <v>1039.1908265809307</v>
      </c>
      <c r="CC474" s="15">
        <f ca="1">(AV474*DCF!D$10-DCF!D$5*MAX(AV474*DCF!D$10,0)-MAX(AV474-AU474,0)/Inputs!$B$10)*DCF!D$6</f>
        <v>1280.9798349059733</v>
      </c>
      <c r="CD474" s="15">
        <f ca="1">(AW474*DCF!E$10-DCF!E$5*MAX(AW474*DCF!E$10,0)-MAX(AW474-AV474,0)/Inputs!$B$10)*DCF!E$6</f>
        <v>1222.5201386643814</v>
      </c>
      <c r="CE474" s="15">
        <f ca="1">(AX474*DCF!F$10-DCF!F$5*MAX(AX474*DCF!F$10,0)-MAX(AX474-AW474,0)/Inputs!$B$10)*DCF!F$6</f>
        <v>1528.0562261916641</v>
      </c>
      <c r="CF474" s="15">
        <f ca="1">(AY474*DCF!G$10-DCF!G$5*MAX(AY474*DCF!G$10,0)-MAX(AY474-AX474,0)/Inputs!$B$10)*DCF!G$6</f>
        <v>2018.4985843145191</v>
      </c>
      <c r="CG474" s="15">
        <f ca="1">(AZ474*DCF!H$10-DCF!H$5*MAX(AZ474*DCF!H$10,0)-MAX(AZ474-AY474,0)/Inputs!$B$10)*DCF!H$6</f>
        <v>2478.5656438557944</v>
      </c>
      <c r="CH474" s="15">
        <f ca="1">(BA474*DCF!I$10-DCF!I$5*MAX(BA474*DCF!I$10,0)-MAX(BA474-AZ474,0)/Inputs!$B$10)*DCF!I$6</f>
        <v>2944.4812113639209</v>
      </c>
      <c r="CI474" s="15">
        <f ca="1">(BB474*DCF!J$10-DCF!J$5*MAX(BB474*DCF!J$10,0)-MAX(BB474-BA474,0)/Inputs!$B$10)*DCF!J$6</f>
        <v>2973.1053748406343</v>
      </c>
      <c r="CJ474" s="15">
        <f ca="1">(BC474*DCF!K$10-DCF!K$5*MAX(BC474*DCF!K$10,0)-MAX(BC474-BB474,0)/Inputs!$B$10)*DCF!K$6</f>
        <v>3232.2334652692093</v>
      </c>
      <c r="CK474" s="15">
        <f ca="1">(BD474*DCF!L$10-DCF!L$5*MAX(BD474*DCF!L$10,0)-MAX(BD474-BC474,0)/Inputs!$B$10)*DCF!L$6</f>
        <v>3697.1588895544432</v>
      </c>
      <c r="CL474" s="15">
        <f ca="1">(BE474*DCF!M$10-DCF!M$5*MAX(BE474*DCF!M$10,0)-MAX(BE474-BD474,0)/Inputs!$B$10)*DCF!M$6</f>
        <v>4354.1624333197287</v>
      </c>
      <c r="CM474" s="15">
        <f ca="1">(BF474*DCF!C$28-DCF!C$5*MAX(BF474*DCF!C$28,0)-MAX(BF474-Inputs!$B$13,0)/Inputs!$B$17)*DCF!C$6</f>
        <v>3544.7904595671603</v>
      </c>
      <c r="CN474" s="15">
        <f ca="1">(BG474*DCF!D$28-DCF!D$5*MAX(BG474*DCF!D$28,0)-MAX(BG474-BF474,0)/Inputs!$B$17)*DCF!D$6</f>
        <v>3849.1019811036799</v>
      </c>
      <c r="CO474" s="15">
        <f ca="1">(BH474*DCF!E$28-DCF!E$5*MAX(BH474*DCF!E$28,0)-MAX(BH474-BG474,0)/Inputs!$B$17)*DCF!E$6</f>
        <v>4418.8155287844274</v>
      </c>
      <c r="CP474" s="15">
        <f ca="1">(BI474*DCF!F$28-DCF!F$5*MAX(BI474*DCF!F$28,0)-MAX(BI474-BH474,0)/Inputs!$B$17)*DCF!F$6</f>
        <v>5193.8539534659431</v>
      </c>
      <c r="CQ474" s="15">
        <f ca="1">(BJ474*DCF!G$28-DCF!G$5*MAX(BJ474*DCF!G$28,0)-MAX(BJ474-BI474,0)/Inputs!$B$17)*DCF!G$6</f>
        <v>6619.9287717780744</v>
      </c>
      <c r="CR474" s="15">
        <f ca="1">(BK474*DCF!H$28-DCF!H$5*MAX(BK474*DCF!H$28,0)-MAX(BK474-BJ474,0)/Inputs!$B$17)*DCF!H$6</f>
        <v>7641.8597067808341</v>
      </c>
      <c r="CS474" s="15">
        <f ca="1">(BL474*DCF!I$28-DCF!I$5*MAX(BL474*DCF!I$28,0)-MAX(BL474-BK474,0)/Inputs!$B$17)*DCF!I$6</f>
        <v>8459.396645220595</v>
      </c>
      <c r="CT474" s="15">
        <f ca="1">(BM474*DCF!J$28-DCF!J$5*MAX(BM474*DCF!J$28,0)-MAX(BM474-BL474,0)/Inputs!$B$17)*DCF!J$6</f>
        <v>9352.7258590549354</v>
      </c>
      <c r="CU474" s="15">
        <f ca="1">(BN474*DCF!K$28-DCF!K$5*MAX(BN474*DCF!K$28,0)-MAX(BN474-BM474,0)/Inputs!$B$17)*DCF!K$6</f>
        <v>11038.137398152623</v>
      </c>
      <c r="CV474" s="15">
        <f ca="1">(BO474*DCF!L$28-DCF!L$5*MAX(BO474*DCF!L$28,0)-MAX(BO474-BN474,0)/Inputs!$B$17)*DCF!L$6</f>
        <v>13040.403795818176</v>
      </c>
      <c r="CW474" s="15">
        <f ca="1">(BP474*DCF!M$28-DCF!M$5*MAX(BP474*DCF!M$28,0)-MAX(BP474-BO474,0)/Inputs!$B$17)*DCF!M$6</f>
        <v>14311.516221481526</v>
      </c>
      <c r="CX474" s="15">
        <f ca="1">(BQ474*DCF!C$46-DCF!C$5*MAX(BQ474*DCF!C$46,0)-MAX(BQ474-Inputs!$B$20,0)/Inputs!$B$24)*DCF!C$6</f>
        <v>-1383.6973250090307</v>
      </c>
      <c r="CY474" s="15">
        <f ca="1">(BR474*DCF!D$46-DCF!D$5*MAX(BR474*DCF!D$46,0)-MAX(BR474-BQ474,0)/Inputs!$B$24)*DCF!D$6</f>
        <v>-2233.2024337884304</v>
      </c>
      <c r="CZ474" s="15">
        <f ca="1">(BS474*DCF!E$46-DCF!E$5*MAX(BS474*DCF!E$46,0)-MAX(BS474-BR474,0)/Inputs!$B$24)*DCF!E$6</f>
        <v>-687.32979494912956</v>
      </c>
      <c r="DA474" s="15">
        <f ca="1">(BT474*DCF!F$46-DCF!F$5*MAX(BT474*DCF!F$46,0)-MAX(BT474-BS474,0)/Inputs!$B$24)*DCF!F$6</f>
        <v>-1644.4294359413925</v>
      </c>
      <c r="DB474" s="15">
        <f ca="1">(BU474*DCF!G$46-DCF!G$5*MAX(BU474*DCF!G$46,0)-MAX(BU474-BT474,0)/Inputs!$B$24)*DCF!G$6</f>
        <v>-4205.5701567652895</v>
      </c>
      <c r="DC474" s="15">
        <f ca="1">(BV474*DCF!H$46-DCF!H$5*MAX(BV474*DCF!H$46,0)-MAX(BV474-BU474,0)/Inputs!$B$24)*DCF!H$6</f>
        <v>-3300.9166638720858</v>
      </c>
      <c r="DD474" s="15">
        <f ca="1">(BW474*DCF!I$46-DCF!I$5*MAX(BW474*DCF!I$46,0)-MAX(BW474-BV474,0)/Inputs!$B$24)*DCF!I$6</f>
        <v>-798.85981112649824</v>
      </c>
      <c r="DE474" s="15">
        <f ca="1">(BX474*DCF!J$46-DCF!J$5*MAX(BX474*DCF!J$46,0)-MAX(BX474-BW474,0)/Inputs!$B$24)*DCF!J$6</f>
        <v>-1277.4863842075858</v>
      </c>
      <c r="DF474" s="15">
        <f ca="1">(BY474*DCF!K$46-DCF!K$5*MAX(BY474*DCF!K$46,0)-MAX(BY474-BX474,0)/Inputs!$B$24)*DCF!K$6</f>
        <v>-2079.3338195071533</v>
      </c>
      <c r="DG474" s="15">
        <f ca="1">(BZ474*DCF!L$46-DCF!L$5*MAX(BZ474*DCF!L$46,0)-MAX(BZ474-BY474,0)/Inputs!$B$24)*DCF!L$6</f>
        <v>-2870.1685811099687</v>
      </c>
      <c r="DH474" s="15">
        <f ca="1">(CA474*DCF!M$46-DCF!M$5*MAX(CA474*DCF!M$46,0)-MAX(CA474-BZ474,0)/Inputs!$B$24)*DCF!M$6</f>
        <v>7663.1658072325563</v>
      </c>
      <c r="DI474" s="15">
        <f ca="1">SUM(CB474:CL474)+BE474*DCF!M$10*(1+Inputs!$B$30)*(1-Inputs!$B$33)*(1-Inputs!$B$30/Inputs!$B$31)/(Inputs!$B$29-Inputs!$B$30)*DCF!M$6</f>
        <v>125971.03424042117</v>
      </c>
      <c r="DJ474" s="15">
        <f ca="1">SUM(CM474:CW474)+BP474*DCF!M$28*(1+Inputs!$B$30)*(1-Inputs!$B$33)*(1-Inputs!$B$30/Inputs!$B$31)/(Inputs!$B$29-Inputs!$B$30)*DCF!M$6</f>
        <v>388251.51387188293</v>
      </c>
      <c r="DK474" s="15">
        <f ca="1">SUM(CX474:DH474)+CA474*DCF!M$46*(1+Inputs!$B$30)*(1-Inputs!$B$33)*(1-Inputs!$B$30/Inputs!$B$31)/(Inputs!$B$29-Inputs!$B$30)*DCF!M$6</f>
        <v>203269.37871619075</v>
      </c>
      <c r="DM474" s="15">
        <f ca="1">DI474+DJ474+DK474+Inputs!$B$34+Inputs!$B$36-Inputs!$B$35</f>
        <v>794342.92682849476</v>
      </c>
    </row>
    <row r="475" spans="1:117" x14ac:dyDescent="0.75">
      <c r="A475" s="11">
        <v>462</v>
      </c>
      <c r="C475" s="24">
        <f t="shared" ca="1" si="286"/>
        <v>-0.22956351864548633</v>
      </c>
      <c r="D475" s="24">
        <f t="shared" ca="1" si="286"/>
        <v>-0.47923032654755798</v>
      </c>
      <c r="E475" s="24">
        <f t="shared" ca="1" si="286"/>
        <v>-0.63103287799873609</v>
      </c>
      <c r="F475" s="24">
        <f t="shared" ca="1" si="286"/>
        <v>1.3353962340647816</v>
      </c>
      <c r="G475" s="24">
        <f t="shared" ca="1" si="286"/>
        <v>-0.81221691571455856</v>
      </c>
      <c r="H475" s="24">
        <f t="shared" ca="1" si="286"/>
        <v>0.14702094503525759</v>
      </c>
      <c r="I475" s="24">
        <f t="shared" ca="1" si="286"/>
        <v>-1.8007640755015355</v>
      </c>
      <c r="J475" s="24">
        <f t="shared" ca="1" si="286"/>
        <v>1.8427878183768924</v>
      </c>
      <c r="K475" s="24">
        <f t="shared" ca="1" si="286"/>
        <v>-0.92512622832600366</v>
      </c>
      <c r="L475" s="24">
        <f t="shared" ca="1" si="286"/>
        <v>-1.2348084735646059</v>
      </c>
      <c r="M475" s="24">
        <f t="shared" ca="1" si="286"/>
        <v>-0.42586575639789354</v>
      </c>
      <c r="N475" s="24">
        <f ca="1">SQRT(Inputs!$B$38)*C475+SQRT(1-Inputs!$B$38)*_xlfn.NORM.S.INV(RAND())</f>
        <v>1.0065553269200245</v>
      </c>
      <c r="O475" s="24">
        <f ca="1">SQRT(Inputs!$B$38)*D475+SQRT(1-Inputs!$B$38)*_xlfn.NORM.S.INV(RAND())</f>
        <v>-1.5610639652583556</v>
      </c>
      <c r="P475" s="24">
        <f ca="1">SQRT(Inputs!$B$38)*E475+SQRT(1-Inputs!$B$38)*_xlfn.NORM.S.INV(RAND())</f>
        <v>-1.1871039644464543</v>
      </c>
      <c r="Q475" s="24">
        <f ca="1">SQRT(Inputs!$B$38)*F475+SQRT(1-Inputs!$B$38)*_xlfn.NORM.S.INV(RAND())</f>
        <v>3.8263541474247487E-2</v>
      </c>
      <c r="R475" s="24">
        <f ca="1">SQRT(Inputs!$B$38)*G475+SQRT(1-Inputs!$B$38)*_xlfn.NORM.S.INV(RAND())</f>
        <v>-1.8779418366837164E-3</v>
      </c>
      <c r="S475" s="24">
        <f ca="1">SQRT(Inputs!$B$38)*H475+SQRT(1-Inputs!$B$38)*_xlfn.NORM.S.INV(RAND())</f>
        <v>0.78759669122060372</v>
      </c>
      <c r="T475" s="24">
        <f ca="1">SQRT(Inputs!$B$38)*I475+SQRT(1-Inputs!$B$38)*_xlfn.NORM.S.INV(RAND())</f>
        <v>-2.4391307363968955</v>
      </c>
      <c r="U475" s="24">
        <f ca="1">SQRT(Inputs!$B$38)*J475+SQRT(1-Inputs!$B$38)*_xlfn.NORM.S.INV(RAND())</f>
        <v>1.3505265821550863</v>
      </c>
      <c r="V475" s="24">
        <f ca="1">SQRT(Inputs!$B$38)*K475+SQRT(1-Inputs!$B$38)*_xlfn.NORM.S.INV(RAND())</f>
        <v>-2.9936078206294883</v>
      </c>
      <c r="W475" s="24">
        <f ca="1">SQRT(Inputs!$B$38)*L475+SQRT(1-Inputs!$B$38)*_xlfn.NORM.S.INV(RAND())</f>
        <v>-1.7963160267043499</v>
      </c>
      <c r="X475" s="24">
        <f ca="1">SQRT(Inputs!$B$38)*M475+SQRT(1-Inputs!$B$38)*_xlfn.NORM.S.INV(RAND())</f>
        <v>-0.28085466108658663</v>
      </c>
      <c r="Y475" s="24">
        <f ca="1">SQRT(Inputs!$B$38)*C475+SQRT(1-Inputs!$B$38)*_xlfn.NORM.S.INV(RAND())</f>
        <v>-1.1174707323465189</v>
      </c>
      <c r="Z475" s="24">
        <f ca="1">SQRT(Inputs!$B$38)*D475+SQRT(1-Inputs!$B$38)*_xlfn.NORM.S.INV(RAND())</f>
        <v>2.952342301275912E-2</v>
      </c>
      <c r="AA475" s="24">
        <f ca="1">SQRT(Inputs!$B$38)*E475+SQRT(1-Inputs!$B$38)*_xlfn.NORM.S.INV(RAND())</f>
        <v>-1.922768716101279</v>
      </c>
      <c r="AB475" s="24">
        <f ca="1">SQRT(Inputs!$B$38)*F475+SQRT(1-Inputs!$B$38)*_xlfn.NORM.S.INV(RAND())</f>
        <v>1.8264240527984144</v>
      </c>
      <c r="AC475" s="24">
        <f ca="1">SQRT(Inputs!$B$38)*G475+SQRT(1-Inputs!$B$38)*_xlfn.NORM.S.INV(RAND())</f>
        <v>-0.41624040388696981</v>
      </c>
      <c r="AD475" s="24">
        <f ca="1">SQRT(Inputs!$B$38)*H475+SQRT(1-Inputs!$B$38)*_xlfn.NORM.S.INV(RAND())</f>
        <v>0.62666662227339509</v>
      </c>
      <c r="AE475" s="24">
        <f ca="1">SQRT(Inputs!$B$38)*I475+SQRT(1-Inputs!$B$38)*_xlfn.NORM.S.INV(RAND())</f>
        <v>-1.3980236934254302</v>
      </c>
      <c r="AF475" s="24">
        <f ca="1">SQRT(Inputs!$B$38)*J475+SQRT(1-Inputs!$B$38)*_xlfn.NORM.S.INV(RAND())</f>
        <v>0.99878879230008177</v>
      </c>
      <c r="AG475" s="24">
        <f ca="1">SQRT(Inputs!$B$38)*K475+SQRT(1-Inputs!$B$38)*_xlfn.NORM.S.INV(RAND())</f>
        <v>1.3244299627355549</v>
      </c>
      <c r="AH475" s="24">
        <f ca="1">SQRT(Inputs!$B$38)*L475+SQRT(1-Inputs!$B$38)*_xlfn.NORM.S.INV(RAND())</f>
        <v>-8.6035375517825141E-2</v>
      </c>
      <c r="AI475" s="24">
        <f ca="1">SQRT(Inputs!$B$38)*M475+SQRT(1-Inputs!$B$38)*_xlfn.NORM.S.INV(RAND())</f>
        <v>-1.2074378710867002</v>
      </c>
      <c r="AJ475" s="24">
        <f ca="1">SQRT(Inputs!$B$38)*C475+SQRT(1-Inputs!$B$38)*_xlfn.NORM.S.INV(RAND())</f>
        <v>-1.1888802136049907</v>
      </c>
      <c r="AK475" s="24">
        <f ca="1">SQRT(Inputs!$B$38)*D475+SQRT(1-Inputs!$B$38)*_xlfn.NORM.S.INV(RAND())</f>
        <v>-5.6695803341188761E-2</v>
      </c>
      <c r="AL475" s="24">
        <f ca="1">SQRT(Inputs!$B$38)*E475+SQRT(1-Inputs!$B$38)*_xlfn.NORM.S.INV(RAND())</f>
        <v>-0.5315134164453762</v>
      </c>
      <c r="AM475" s="24">
        <f ca="1">SQRT(Inputs!$B$38)*F475+SQRT(1-Inputs!$B$38)*_xlfn.NORM.S.INV(RAND())</f>
        <v>1.2159593283143602</v>
      </c>
      <c r="AN475" s="24">
        <f ca="1">SQRT(Inputs!$B$38)*G475+SQRT(1-Inputs!$B$38)*_xlfn.NORM.S.INV(RAND())</f>
        <v>-0.13020143526525513</v>
      </c>
      <c r="AO475" s="24">
        <f ca="1">SQRT(Inputs!$B$38)*H475+SQRT(1-Inputs!$B$38)*_xlfn.NORM.S.INV(RAND())</f>
        <v>-0.67951298058637843</v>
      </c>
      <c r="AP475" s="24">
        <f ca="1">SQRT(Inputs!$B$38)*I475+SQRT(1-Inputs!$B$38)*_xlfn.NORM.S.INV(RAND())</f>
        <v>-2.1907407856572347</v>
      </c>
      <c r="AQ475" s="24">
        <f ca="1">SQRT(Inputs!$B$38)*J475+SQRT(1-Inputs!$B$38)*_xlfn.NORM.S.INV(RAND())</f>
        <v>2.273837303120283</v>
      </c>
      <c r="AR475" s="24">
        <f ca="1">SQRT(Inputs!$B$38)*K475+SQRT(1-Inputs!$B$38)*_xlfn.NORM.S.INV(RAND())</f>
        <v>-0.58022767646480311</v>
      </c>
      <c r="AS475" s="24">
        <f ca="1">SQRT(Inputs!$B$38)*L475+SQRT(1-Inputs!$B$38)*_xlfn.NORM.S.INV(RAND())</f>
        <v>-1.1146331201823929</v>
      </c>
      <c r="AT475" s="24">
        <f ca="1">SQRT(Inputs!$B$38)*M475+SQRT(1-Inputs!$B$38)*_xlfn.NORM.S.INV(RAND())</f>
        <v>0.77477956436339612</v>
      </c>
      <c r="AU475" s="15">
        <f ca="1">Inputs!$B$6*EXP($B$8-0.5*C$5^2+C$5*N475)</f>
        <v>5840.3536028591398</v>
      </c>
      <c r="AV475" s="15">
        <f t="shared" ca="1" si="255"/>
        <v>5651.0866900810806</v>
      </c>
      <c r="AW475" s="15">
        <f t="shared" ca="1" si="256"/>
        <v>5871.0031878196796</v>
      </c>
      <c r="AX475" s="15">
        <f t="shared" ca="1" si="257"/>
        <v>7202.2528137820173</v>
      </c>
      <c r="AY475" s="15">
        <f t="shared" ca="1" si="258"/>
        <v>8799.9577649789626</v>
      </c>
      <c r="AZ475" s="15">
        <f t="shared" ca="1" si="259"/>
        <v>11737.696169032593</v>
      </c>
      <c r="BA475" s="15">
        <f t="shared" ca="1" si="260"/>
        <v>11127.75164243556</v>
      </c>
      <c r="BB475" s="15">
        <f t="shared" ca="1" si="261"/>
        <v>15597.708743140822</v>
      </c>
      <c r="BC475" s="15">
        <f t="shared" ca="1" si="262"/>
        <v>14308.939406503549</v>
      </c>
      <c r="BD475" s="15">
        <f t="shared" ca="1" si="263"/>
        <v>14818.650049124259</v>
      </c>
      <c r="BE475" s="15">
        <f t="shared" ca="1" si="264"/>
        <v>17699.749196309982</v>
      </c>
      <c r="BF475" s="15">
        <f ca="1">Inputs!$B$13*EXP($B$9-0.5*C$6^2+C$6*Y475)</f>
        <v>11082.618281970495</v>
      </c>
      <c r="BG475" s="15">
        <f t="shared" ca="1" si="265"/>
        <v>13578.922609784866</v>
      </c>
      <c r="BH475" s="15">
        <f t="shared" ca="1" si="266"/>
        <v>12060.693613560785</v>
      </c>
      <c r="BI475" s="15">
        <f t="shared" ca="1" si="267"/>
        <v>19556.759967123511</v>
      </c>
      <c r="BJ475" s="15">
        <f t="shared" ca="1" si="268"/>
        <v>22579.118400344178</v>
      </c>
      <c r="BK475" s="15">
        <f t="shared" ca="1" si="269"/>
        <v>30179.628743274352</v>
      </c>
      <c r="BL475" s="15">
        <f t="shared" ca="1" si="270"/>
        <v>30928.888510695615</v>
      </c>
      <c r="BM475" s="15">
        <f t="shared" ca="1" si="271"/>
        <v>43040.614484436956</v>
      </c>
      <c r="BN475" s="15">
        <f t="shared" ca="1" si="272"/>
        <v>62039.467765991314</v>
      </c>
      <c r="BO475" s="15">
        <f t="shared" ca="1" si="273"/>
        <v>75573.580885927979</v>
      </c>
      <c r="BP475" s="15">
        <f t="shared" ca="1" si="274"/>
        <v>81124.341771854626</v>
      </c>
      <c r="BQ475" s="15">
        <f ca="1">Inputs!$B$20*EXP($B$10-0.5*C$7^2+C$7*AJ475)</f>
        <v>2813.6939035684463</v>
      </c>
      <c r="BR475" s="15">
        <f t="shared" ca="1" si="275"/>
        <v>3749.6940168864344</v>
      </c>
      <c r="BS475" s="15">
        <f t="shared" ca="1" si="276"/>
        <v>4407.8601135804111</v>
      </c>
      <c r="BT475" s="15">
        <f t="shared" ca="1" si="277"/>
        <v>8360.9797927576383</v>
      </c>
      <c r="BU475" s="15">
        <f t="shared" ca="1" si="278"/>
        <v>11227.949277176336</v>
      </c>
      <c r="BV475" s="15">
        <f t="shared" ca="1" si="279"/>
        <v>13403.866111165389</v>
      </c>
      <c r="BW475" s="15">
        <f t="shared" ca="1" si="280"/>
        <v>11764.504518335443</v>
      </c>
      <c r="BX475" s="15">
        <f t="shared" ca="1" si="281"/>
        <v>25957.162223996445</v>
      </c>
      <c r="BY475" s="15">
        <f t="shared" ca="1" si="282"/>
        <v>32548.886178353285</v>
      </c>
      <c r="BZ475" s="15">
        <f t="shared" ca="1" si="283"/>
        <v>37208.919258143309</v>
      </c>
      <c r="CA475" s="15">
        <f t="shared" ca="1" si="284"/>
        <v>59982.251070319573</v>
      </c>
      <c r="CB475" s="15">
        <f ca="1">(AU475*DCF!C$10-DCF!C$5*MAX(AU475*DCF!C$10,0)-MAX(AU475-Inputs!$B$6,0)/Inputs!$B$10)*DCF!C$6</f>
        <v>1036.8131929525023</v>
      </c>
      <c r="CC475" s="15">
        <f ca="1">(AV475*DCF!D$10-DCF!D$5*MAX(AV475*DCF!D$10,0)-MAX(AV475-AU475,0)/Inputs!$B$10)*DCF!D$6</f>
        <v>1377.414095851633</v>
      </c>
      <c r="CD475" s="15">
        <f ca="1">(AW475*DCF!E$10-DCF!E$5*MAX(AW475*DCF!E$10,0)-MAX(AW475-AV475,0)/Inputs!$B$10)*DCF!E$6</f>
        <v>1305.9868751607753</v>
      </c>
      <c r="CE475" s="15">
        <f ca="1">(AX475*DCF!F$10-DCF!F$5*MAX(AX475*DCF!F$10,0)-MAX(AX475-AW475,0)/Inputs!$B$10)*DCF!F$6</f>
        <v>1295.2402695254546</v>
      </c>
      <c r="CF475" s="15">
        <f ca="1">(AY475*DCF!G$10-DCF!G$5*MAX(AY475*DCF!G$10,0)-MAX(AY475-AX475,0)/Inputs!$B$10)*DCF!G$6</f>
        <v>1506.0354623857638</v>
      </c>
      <c r="CG475" s="15">
        <f ca="1">(AZ475*DCF!H$10-DCF!H$5*MAX(AZ475*DCF!H$10,0)-MAX(AZ475-AY475,0)/Inputs!$B$10)*DCF!H$6</f>
        <v>1757.2340108906926</v>
      </c>
      <c r="CH475" s="15">
        <f ca="1">(BA475*DCF!I$10-DCF!I$5*MAX(BA475*DCF!I$10,0)-MAX(BA475-AZ475,0)/Inputs!$B$10)*DCF!I$6</f>
        <v>2032.6342834533823</v>
      </c>
      <c r="CI475" s="15">
        <f ca="1">(BB475*DCF!J$10-DCF!J$5*MAX(BB475*DCF!J$10,0)-MAX(BB475-BA475,0)/Inputs!$B$10)*DCF!J$6</f>
        <v>1999.25467243504</v>
      </c>
      <c r="CJ475" s="15">
        <f ca="1">(BC475*DCF!K$10-DCF!K$5*MAX(BC475*DCF!K$10,0)-MAX(BC475-BB475,0)/Inputs!$B$10)*DCF!K$6</f>
        <v>2303.5094415593899</v>
      </c>
      <c r="CK475" s="15">
        <f ca="1">(BD475*DCF!L$10-DCF!L$5*MAX(BD475*DCF!L$10,0)-MAX(BD475-BC475,0)/Inputs!$B$10)*DCF!L$6</f>
        <v>2169.0203793483529</v>
      </c>
      <c r="CL475" s="15">
        <f ca="1">(BE475*DCF!M$10-DCF!M$5*MAX(BE475*DCF!M$10,0)-MAX(BE475-BD475,0)/Inputs!$B$10)*DCF!M$6</f>
        <v>2153.4854635710012</v>
      </c>
      <c r="CM475" s="15">
        <f ca="1">(BF475*DCF!C$28-DCF!C$5*MAX(BF475*DCF!C$28,0)-MAX(BF475-Inputs!$B$13,0)/Inputs!$B$17)*DCF!C$6</f>
        <v>3382.3424184281903</v>
      </c>
      <c r="CN475" s="15">
        <f ca="1">(BG475*DCF!D$28-DCF!D$5*MAX(BG475*DCF!D$28,0)-MAX(BG475-BF475,0)/Inputs!$B$17)*DCF!D$6</f>
        <v>3466.7297225422685</v>
      </c>
      <c r="CO475" s="15">
        <f ca="1">(BH475*DCF!E$28-DCF!E$5*MAX(BH475*DCF!E$28,0)-MAX(BH475-BG475,0)/Inputs!$B$17)*DCF!E$6</f>
        <v>3415.8031894191176</v>
      </c>
      <c r="CP475" s="15">
        <f ca="1">(BI475*DCF!F$28-DCF!F$5*MAX(BI475*DCF!F$28,0)-MAX(BI475-BH475,0)/Inputs!$B$17)*DCF!F$6</f>
        <v>3944.3678251160718</v>
      </c>
      <c r="CQ475" s="15">
        <f ca="1">(BJ475*DCF!G$28-DCF!G$5*MAX(BJ475*DCF!G$28,0)-MAX(BJ475-BI475,0)/Inputs!$B$17)*DCF!G$6</f>
        <v>5349.9927450349151</v>
      </c>
      <c r="CR475" s="15">
        <f ca="1">(BK475*DCF!H$28-DCF!H$5*MAX(BK475*DCF!H$28,0)-MAX(BK475-BJ475,0)/Inputs!$B$17)*DCF!H$6</f>
        <v>6282.8491418694102</v>
      </c>
      <c r="CS475" s="15">
        <f ca="1">(BL475*DCF!I$28-DCF!I$5*MAX(BL475*DCF!I$28,0)-MAX(BL475-BK475,0)/Inputs!$B$17)*DCF!I$6</f>
        <v>7165.4803205019716</v>
      </c>
      <c r="CT475" s="15">
        <f ca="1">(BM475*DCF!J$28-DCF!J$5*MAX(BM475*DCF!J$28,0)-MAX(BM475-BL475,0)/Inputs!$B$17)*DCF!J$6</f>
        <v>7995.7141824951932</v>
      </c>
      <c r="CU475" s="15">
        <f ca="1">(BN475*DCF!K$28-DCF!K$5*MAX(BN475*DCF!K$28,0)-MAX(BN475-BM475,0)/Inputs!$B$17)*DCF!K$6</f>
        <v>10774.588912975019</v>
      </c>
      <c r="CV475" s="15">
        <f ca="1">(BO475*DCF!L$28-DCF!L$5*MAX(BO475*DCF!L$28,0)-MAX(BO475-BN475,0)/Inputs!$B$17)*DCF!L$6</f>
        <v>13547.108199190778</v>
      </c>
      <c r="CW475" s="15">
        <f ca="1">(BP475*DCF!M$28-DCF!M$5*MAX(BP475*DCF!M$28,0)-MAX(BP475-BO475,0)/Inputs!$B$17)*DCF!M$6</f>
        <v>14683.381368320657</v>
      </c>
      <c r="CX475" s="15">
        <f ca="1">(BQ475*DCF!C$46-DCF!C$5*MAX(BQ475*DCF!C$46,0)-MAX(BQ475-Inputs!$B$20,0)/Inputs!$B$24)*DCF!C$6</f>
        <v>-649.81383454236629</v>
      </c>
      <c r="CY475" s="15">
        <f ca="1">(BR475*DCF!D$46-DCF!D$5*MAX(BR475*DCF!D$46,0)-MAX(BR475-BQ475,0)/Inputs!$B$24)*DCF!D$6</f>
        <v>-1039.3688035341004</v>
      </c>
      <c r="CZ475" s="15">
        <f ca="1">(BS475*DCF!E$46-DCF!E$5*MAX(BS475*DCF!E$46,0)-MAX(BS475-BR475,0)/Inputs!$B$24)*DCF!E$6</f>
        <v>-780.66808938184954</v>
      </c>
      <c r="DA475" s="15">
        <f ca="1">(BT475*DCF!F$46-DCF!F$5*MAX(BT475*DCF!F$46,0)-MAX(BT475-BS475,0)/Inputs!$B$24)*DCF!F$6</f>
        <v>-2048.355253489713</v>
      </c>
      <c r="DB475" s="15">
        <f ca="1">(BU475*DCF!G$46-DCF!G$5*MAX(BU475*DCF!G$46,0)-MAX(BU475-BT475,0)/Inputs!$B$24)*DCF!G$6</f>
        <v>-1342.0779201230146</v>
      </c>
      <c r="DC475" s="15">
        <f ca="1">(BV475*DCF!H$46-DCF!H$5*MAX(BV475*DCF!H$46,0)-MAX(BV475-BU475,0)/Inputs!$B$24)*DCF!H$6</f>
        <v>-676.15282409846145</v>
      </c>
      <c r="DD475" s="15">
        <f ca="1">(BW475*DCF!I$46-DCF!I$5*MAX(BW475*DCF!I$46,0)-MAX(BW475-BV475,0)/Inputs!$B$24)*DCF!I$6</f>
        <v>271.70579144492962</v>
      </c>
      <c r="DE475" s="15">
        <f ca="1">(BX475*DCF!J$46-DCF!J$5*MAX(BX475*DCF!J$46,0)-MAX(BX475-BW475,0)/Inputs!$B$24)*DCF!J$6</f>
        <v>-2674.8297942914701</v>
      </c>
      <c r="DF475" s="15">
        <f ca="1">(BY475*DCF!K$46-DCF!K$5*MAX(BY475*DCF!K$46,0)-MAX(BY475-BX475,0)/Inputs!$B$24)*DCF!K$6</f>
        <v>244.50411473826034</v>
      </c>
      <c r="DG475" s="15">
        <f ca="1">(BZ475*DCF!L$46-DCF!L$5*MAX(BZ475*DCF!L$46,0)-MAX(BZ475-BY475,0)/Inputs!$B$24)*DCF!L$6</f>
        <v>1517.4997423420232</v>
      </c>
      <c r="DH475" s="15">
        <f ca="1">(CA475*DCF!M$46-DCF!M$5*MAX(CA475*DCF!M$46,0)-MAX(CA475-BZ475,0)/Inputs!$B$24)*DCF!M$6</f>
        <v>-58.533156019585519</v>
      </c>
      <c r="DI475" s="15">
        <f ca="1">SUM(CB475:CL475)+BE475*DCF!M$10*(1+Inputs!$B$30)*(1-Inputs!$B$33)*(1-Inputs!$B$30/Inputs!$B$31)/(Inputs!$B$29-Inputs!$B$30)*DCF!M$6</f>
        <v>68195.264215417279</v>
      </c>
      <c r="DJ475" s="15">
        <f ca="1">SUM(CM475:CW475)+BP475*DCF!M$28*(1+Inputs!$B$30)*(1-Inputs!$B$33)*(1-Inputs!$B$30/Inputs!$B$31)/(Inputs!$B$29-Inputs!$B$30)*DCF!M$6</f>
        <v>381035.17923847248</v>
      </c>
      <c r="DK475" s="15">
        <f ca="1">SUM(CX475:DH475)+CA475*DCF!M$46*(1+Inputs!$B$30)*(1-Inputs!$B$33)*(1-Inputs!$B$30/Inputs!$B$31)/(Inputs!$B$29-Inputs!$B$30)*DCF!M$6</f>
        <v>85503.575479631108</v>
      </c>
      <c r="DM475" s="15">
        <f ca="1">DI475+DJ475+DK475+Inputs!$B$34+Inputs!$B$36-Inputs!$B$35</f>
        <v>611585.01893352089</v>
      </c>
    </row>
    <row r="476" spans="1:117" x14ac:dyDescent="0.75">
      <c r="A476" s="11">
        <v>463</v>
      </c>
      <c r="C476" s="24">
        <f t="shared" ca="1" si="286"/>
        <v>-0.26845640928917586</v>
      </c>
      <c r="D476" s="24">
        <f t="shared" ca="1" si="286"/>
        <v>3.7178082852100394</v>
      </c>
      <c r="E476" s="24">
        <f t="shared" ca="1" si="286"/>
        <v>0.91507687814686067</v>
      </c>
      <c r="F476" s="24">
        <f t="shared" ca="1" si="286"/>
        <v>0.84791764947067816</v>
      </c>
      <c r="G476" s="24">
        <f t="shared" ca="1" si="286"/>
        <v>1.3289087692111801</v>
      </c>
      <c r="H476" s="24">
        <f t="shared" ca="1" si="286"/>
        <v>-1.1765888109656473</v>
      </c>
      <c r="I476" s="24">
        <f t="shared" ca="1" si="286"/>
        <v>0.13552880890891039</v>
      </c>
      <c r="J476" s="24">
        <f t="shared" ca="1" si="286"/>
        <v>0.29710734218413082</v>
      </c>
      <c r="K476" s="24">
        <f t="shared" ca="1" si="286"/>
        <v>2.2089032705969198</v>
      </c>
      <c r="L476" s="24">
        <f t="shared" ca="1" si="286"/>
        <v>0.77847165425046683</v>
      </c>
      <c r="M476" s="24">
        <f t="shared" ca="1" si="286"/>
        <v>-9.5649044244402751E-2</v>
      </c>
      <c r="N476" s="24">
        <f ca="1">SQRT(Inputs!$B$38)*C476+SQRT(1-Inputs!$B$38)*_xlfn.NORM.S.INV(RAND())</f>
        <v>0.12735922437415295</v>
      </c>
      <c r="O476" s="24">
        <f ca="1">SQRT(Inputs!$B$38)*D476+SQRT(1-Inputs!$B$38)*_xlfn.NORM.S.INV(RAND())</f>
        <v>2.0284270236469002</v>
      </c>
      <c r="P476" s="24">
        <f ca="1">SQRT(Inputs!$B$38)*E476+SQRT(1-Inputs!$B$38)*_xlfn.NORM.S.INV(RAND())</f>
        <v>0.86608381114424471</v>
      </c>
      <c r="Q476" s="24">
        <f ca="1">SQRT(Inputs!$B$38)*F476+SQRT(1-Inputs!$B$38)*_xlfn.NORM.S.INV(RAND())</f>
        <v>1.8403107163965093E-2</v>
      </c>
      <c r="R476" s="24">
        <f ca="1">SQRT(Inputs!$B$38)*G476+SQRT(1-Inputs!$B$38)*_xlfn.NORM.S.INV(RAND())</f>
        <v>1.6674378985493374</v>
      </c>
      <c r="S476" s="24">
        <f ca="1">SQRT(Inputs!$B$38)*H476+SQRT(1-Inputs!$B$38)*_xlfn.NORM.S.INV(RAND())</f>
        <v>0.50090995148726014</v>
      </c>
      <c r="T476" s="24">
        <f ca="1">SQRT(Inputs!$B$38)*I476+SQRT(1-Inputs!$B$38)*_xlfn.NORM.S.INV(RAND())</f>
        <v>1.5244119984179432</v>
      </c>
      <c r="U476" s="24">
        <f ca="1">SQRT(Inputs!$B$38)*J476+SQRT(1-Inputs!$B$38)*_xlfn.NORM.S.INV(RAND())</f>
        <v>0.64749091027206718</v>
      </c>
      <c r="V476" s="24">
        <f ca="1">SQRT(Inputs!$B$38)*K476+SQRT(1-Inputs!$B$38)*_xlfn.NORM.S.INV(RAND())</f>
        <v>1.2609018332184343</v>
      </c>
      <c r="W476" s="24">
        <f ca="1">SQRT(Inputs!$B$38)*L476+SQRT(1-Inputs!$B$38)*_xlfn.NORM.S.INV(RAND())</f>
        <v>0.92731990613545934</v>
      </c>
      <c r="X476" s="24">
        <f ca="1">SQRT(Inputs!$B$38)*M476+SQRT(1-Inputs!$B$38)*_xlfn.NORM.S.INV(RAND())</f>
        <v>0.26912099201581785</v>
      </c>
      <c r="Y476" s="24">
        <f ca="1">SQRT(Inputs!$B$38)*C476+SQRT(1-Inputs!$B$38)*_xlfn.NORM.S.INV(RAND())</f>
        <v>0.58634312913166398</v>
      </c>
      <c r="Z476" s="24">
        <f ca="1">SQRT(Inputs!$B$38)*D476+SQRT(1-Inputs!$B$38)*_xlfn.NORM.S.INV(RAND())</f>
        <v>1.5673095103009047</v>
      </c>
      <c r="AA476" s="24">
        <f ca="1">SQRT(Inputs!$B$38)*E476+SQRT(1-Inputs!$B$38)*_xlfn.NORM.S.INV(RAND())</f>
        <v>0.24325245216193619</v>
      </c>
      <c r="AB476" s="24">
        <f ca="1">SQRT(Inputs!$B$38)*F476+SQRT(1-Inputs!$B$38)*_xlfn.NORM.S.INV(RAND())</f>
        <v>0.95146719674043345</v>
      </c>
      <c r="AC476" s="24">
        <f ca="1">SQRT(Inputs!$B$38)*G476+SQRT(1-Inputs!$B$38)*_xlfn.NORM.S.INV(RAND())</f>
        <v>9.157271243677223E-2</v>
      </c>
      <c r="AD476" s="24">
        <f ca="1">SQRT(Inputs!$B$38)*H476+SQRT(1-Inputs!$B$38)*_xlfn.NORM.S.INV(RAND())</f>
        <v>-1.54651329626048</v>
      </c>
      <c r="AE476" s="24">
        <f ca="1">SQRT(Inputs!$B$38)*I476+SQRT(1-Inputs!$B$38)*_xlfn.NORM.S.INV(RAND())</f>
        <v>0.77523974771275528</v>
      </c>
      <c r="AF476" s="24">
        <f ca="1">SQRT(Inputs!$B$38)*J476+SQRT(1-Inputs!$B$38)*_xlfn.NORM.S.INV(RAND())</f>
        <v>0.66202499054401143</v>
      </c>
      <c r="AG476" s="24">
        <f ca="1">SQRT(Inputs!$B$38)*K476+SQRT(1-Inputs!$B$38)*_xlfn.NORM.S.INV(RAND())</f>
        <v>0.77108441290914853</v>
      </c>
      <c r="AH476" s="24">
        <f ca="1">SQRT(Inputs!$B$38)*L476+SQRT(1-Inputs!$B$38)*_xlfn.NORM.S.INV(RAND())</f>
        <v>0.74153052410625286</v>
      </c>
      <c r="AI476" s="24">
        <f ca="1">SQRT(Inputs!$B$38)*M476+SQRT(1-Inputs!$B$38)*_xlfn.NORM.S.INV(RAND())</f>
        <v>-0.95621817902316153</v>
      </c>
      <c r="AJ476" s="24">
        <f ca="1">SQRT(Inputs!$B$38)*C476+SQRT(1-Inputs!$B$38)*_xlfn.NORM.S.INV(RAND())</f>
        <v>0.36121224503089189</v>
      </c>
      <c r="AK476" s="24">
        <f ca="1">SQRT(Inputs!$B$38)*D476+SQRT(1-Inputs!$B$38)*_xlfn.NORM.S.INV(RAND())</f>
        <v>2.0131909047129852</v>
      </c>
      <c r="AL476" s="24">
        <f ca="1">SQRT(Inputs!$B$38)*E476+SQRT(1-Inputs!$B$38)*_xlfn.NORM.S.INV(RAND())</f>
        <v>-0.46164031170463582</v>
      </c>
      <c r="AM476" s="24">
        <f ca="1">SQRT(Inputs!$B$38)*F476+SQRT(1-Inputs!$B$38)*_xlfn.NORM.S.INV(RAND())</f>
        <v>1.6059439278038623</v>
      </c>
      <c r="AN476" s="24">
        <f ca="1">SQRT(Inputs!$B$38)*G476+SQRT(1-Inputs!$B$38)*_xlfn.NORM.S.INV(RAND())</f>
        <v>1.5316102070083126</v>
      </c>
      <c r="AO476" s="24">
        <f ca="1">SQRT(Inputs!$B$38)*H476+SQRT(1-Inputs!$B$38)*_xlfn.NORM.S.INV(RAND())</f>
        <v>-0.47905015630766118</v>
      </c>
      <c r="AP476" s="24">
        <f ca="1">SQRT(Inputs!$B$38)*I476+SQRT(1-Inputs!$B$38)*_xlfn.NORM.S.INV(RAND())</f>
        <v>3.4691616240684293E-2</v>
      </c>
      <c r="AQ476" s="24">
        <f ca="1">SQRT(Inputs!$B$38)*J476+SQRT(1-Inputs!$B$38)*_xlfn.NORM.S.INV(RAND())</f>
        <v>-0.35052431402830242</v>
      </c>
      <c r="AR476" s="24">
        <f ca="1">SQRT(Inputs!$B$38)*K476+SQRT(1-Inputs!$B$38)*_xlfn.NORM.S.INV(RAND())</f>
        <v>1.1090057074968762</v>
      </c>
      <c r="AS476" s="24">
        <f ca="1">SQRT(Inputs!$B$38)*L476+SQRT(1-Inputs!$B$38)*_xlfn.NORM.S.INV(RAND())</f>
        <v>0.78255576942271166</v>
      </c>
      <c r="AT476" s="24">
        <f ca="1">SQRT(Inputs!$B$38)*M476+SQRT(1-Inputs!$B$38)*_xlfn.NORM.S.INV(RAND())</f>
        <v>-0.57030022529166202</v>
      </c>
      <c r="AU476" s="15">
        <f ca="1">Inputs!$B$6*EXP($B$8-0.5*C$5^2+C$5*N476)</f>
        <v>5065.6029168728637</v>
      </c>
      <c r="AV476" s="15">
        <f t="shared" ca="1" si="255"/>
        <v>8308.6715948991186</v>
      </c>
      <c r="AW476" s="15">
        <f t="shared" ca="1" si="256"/>
        <v>11386.332754996685</v>
      </c>
      <c r="AX476" s="15">
        <f t="shared" ca="1" si="257"/>
        <v>13933.567838987114</v>
      </c>
      <c r="AY476" s="15">
        <f t="shared" ca="1" si="258"/>
        <v>20689.160184023945</v>
      </c>
      <c r="AZ476" s="15">
        <f t="shared" ca="1" si="259"/>
        <v>26738.347154380859</v>
      </c>
      <c r="BA476" s="15">
        <f t="shared" ca="1" si="260"/>
        <v>38380.845345314927</v>
      </c>
      <c r="BB476" s="15">
        <f t="shared" ca="1" si="261"/>
        <v>50139.218625552188</v>
      </c>
      <c r="BC476" s="15">
        <f t="shared" ca="1" si="262"/>
        <v>69355.905620118952</v>
      </c>
      <c r="BD476" s="15">
        <f t="shared" ca="1" si="263"/>
        <v>92666.27785354697</v>
      </c>
      <c r="BE476" s="15">
        <f t="shared" ca="1" si="264"/>
        <v>116368.34280042829</v>
      </c>
      <c r="BF476" s="15">
        <f ca="1">Inputs!$B$13*EXP($B$9-0.5*C$6^2+C$6*Y476)</f>
        <v>15535.925609902075</v>
      </c>
      <c r="BG476" s="15">
        <f t="shared" ca="1" si="265"/>
        <v>25122.694850542983</v>
      </c>
      <c r="BH476" s="15">
        <f t="shared" ca="1" si="266"/>
        <v>31959.042689643033</v>
      </c>
      <c r="BI476" s="15">
        <f t="shared" ca="1" si="267"/>
        <v>45292.958021703729</v>
      </c>
      <c r="BJ476" s="15">
        <f t="shared" ca="1" si="268"/>
        <v>56264.009630514534</v>
      </c>
      <c r="BK476" s="15">
        <f t="shared" ca="1" si="269"/>
        <v>55942.971738790766</v>
      </c>
      <c r="BL476" s="15">
        <f t="shared" ca="1" si="270"/>
        <v>75981.741856552981</v>
      </c>
      <c r="BM476" s="15">
        <f t="shared" ca="1" si="271"/>
        <v>101403.87062144156</v>
      </c>
      <c r="BN476" s="15">
        <f t="shared" ca="1" si="272"/>
        <v>136787.3028330307</v>
      </c>
      <c r="BO476" s="15">
        <f t="shared" ca="1" si="273"/>
        <v>183453.20891480288</v>
      </c>
      <c r="BP476" s="15">
        <f t="shared" ca="1" si="274"/>
        <v>202613.09458855714</v>
      </c>
      <c r="BQ476" s="15">
        <f ca="1">Inputs!$B$20*EXP($B$10-0.5*C$7^2+C$7*AJ476)</f>
        <v>4875.8241023459932</v>
      </c>
      <c r="BR476" s="15">
        <f t="shared" ca="1" si="275"/>
        <v>12538.699805000892</v>
      </c>
      <c r="BS476" s="15">
        <f t="shared" ca="1" si="276"/>
        <v>15038.336396721672</v>
      </c>
      <c r="BT476" s="15">
        <f t="shared" ca="1" si="277"/>
        <v>31598.021822390754</v>
      </c>
      <c r="BU476" s="15">
        <f t="shared" ca="1" si="278"/>
        <v>63436.117102559198</v>
      </c>
      <c r="BV476" s="15">
        <f t="shared" ca="1" si="279"/>
        <v>79228.36621753496</v>
      </c>
      <c r="BW476" s="15">
        <f t="shared" ca="1" si="280"/>
        <v>111373.47553672454</v>
      </c>
      <c r="BX476" s="15">
        <f t="shared" ca="1" si="281"/>
        <v>145203.07115902388</v>
      </c>
      <c r="BY476" s="15">
        <f t="shared" ca="1" si="282"/>
        <v>251544.75799374035</v>
      </c>
      <c r="BZ476" s="15">
        <f t="shared" ca="1" si="283"/>
        <v>407562.28536991437</v>
      </c>
      <c r="CA476" s="15">
        <f t="shared" ca="1" si="284"/>
        <v>517325.48089209193</v>
      </c>
      <c r="CB476" s="15">
        <f ca="1">(AU476*DCF!C$10-DCF!C$5*MAX(AU476*DCF!C$10,0)-MAX(AU476-Inputs!$B$6,0)/Inputs!$B$10)*DCF!C$6</f>
        <v>1042.3373034357842</v>
      </c>
      <c r="CC476" s="15">
        <f ca="1">(AV476*DCF!D$10-DCF!D$5*MAX(AV476*DCF!D$10,0)-MAX(AV476-AU476,0)/Inputs!$B$10)*DCF!D$6</f>
        <v>1234.4449918544931</v>
      </c>
      <c r="CD476" s="15">
        <f ca="1">(AW476*DCF!E$10-DCF!E$5*MAX(AW476*DCF!E$10,0)-MAX(AW476-AV476,0)/Inputs!$B$10)*DCF!E$6</f>
        <v>1935.7062336012086</v>
      </c>
      <c r="CE476" s="15">
        <f ca="1">(AX476*DCF!F$10-DCF!F$5*MAX(AX476*DCF!F$10,0)-MAX(AX476-AW476,0)/Inputs!$B$10)*DCF!F$6</f>
        <v>2511.6591859434616</v>
      </c>
      <c r="CF476" s="15">
        <f ca="1">(AY476*DCF!G$10-DCF!G$5*MAX(AY476*DCF!G$10,0)-MAX(AY476-AX476,0)/Inputs!$B$10)*DCF!G$6</f>
        <v>2964.2498348846311</v>
      </c>
      <c r="CG476" s="15">
        <f ca="1">(AZ476*DCF!H$10-DCF!H$5*MAX(AZ476*DCF!H$10,0)-MAX(AZ476-AY476,0)/Inputs!$B$10)*DCF!H$6</f>
        <v>4117.1276863537751</v>
      </c>
      <c r="CH476" s="15">
        <f ca="1">(BA476*DCF!I$10-DCF!I$5*MAX(BA476*DCF!I$10,0)-MAX(BA476-AZ476,0)/Inputs!$B$10)*DCF!I$6</f>
        <v>5101.0026875103849</v>
      </c>
      <c r="CI476" s="15">
        <f ca="1">(BB476*DCF!J$10-DCF!J$5*MAX(BB476*DCF!J$10,0)-MAX(BB476-BA476,0)/Inputs!$B$10)*DCF!J$6</f>
        <v>6822.2185472134352</v>
      </c>
      <c r="CJ476" s="15">
        <f ca="1">(BC476*DCF!K$10-DCF!K$5*MAX(BC476*DCF!K$10,0)-MAX(BC476-BB476,0)/Inputs!$B$10)*DCF!K$6</f>
        <v>8475.1432950701001</v>
      </c>
      <c r="CK476" s="15">
        <f ca="1">(BD476*DCF!L$10-DCF!L$5*MAX(BD476*DCF!L$10,0)-MAX(BD476-BC476,0)/Inputs!$B$10)*DCF!L$6</f>
        <v>10961.428281611779</v>
      </c>
      <c r="CL476" s="15">
        <f ca="1">(BE476*DCF!M$10-DCF!M$5*MAX(BE476*DCF!M$10,0)-MAX(BE476-BD476,0)/Inputs!$B$10)*DCF!M$6</f>
        <v>13589.613370434095</v>
      </c>
      <c r="CM476" s="15">
        <f ca="1">(BF476*DCF!C$28-DCF!C$5*MAX(BF476*DCF!C$28,0)-MAX(BF476-Inputs!$B$13,0)/Inputs!$B$17)*DCF!C$6</f>
        <v>3783.2811753959313</v>
      </c>
      <c r="CN476" s="15">
        <f ca="1">(BG476*DCF!D$28-DCF!D$5*MAX(BG476*DCF!D$28,0)-MAX(BG476-BF476,0)/Inputs!$B$17)*DCF!D$6</f>
        <v>5353.9156297692225</v>
      </c>
      <c r="CO476" s="15">
        <f ca="1">(BH476*DCF!E$28-DCF!E$5*MAX(BH476*DCF!E$28,0)-MAX(BH476-BG476,0)/Inputs!$B$17)*DCF!E$6</f>
        <v>7704.0199083460266</v>
      </c>
      <c r="CP476" s="15">
        <f ca="1">(BI476*DCF!F$28-DCF!F$5*MAX(BI476*DCF!F$28,0)-MAX(BI476-BH476,0)/Inputs!$B$17)*DCF!F$6</f>
        <v>9868.1950025033148</v>
      </c>
      <c r="CQ476" s="15">
        <f ca="1">(BJ476*DCF!G$28-DCF!G$5*MAX(BJ476*DCF!G$28,0)-MAX(BJ476-BI476,0)/Inputs!$B$17)*DCF!G$6</f>
        <v>12752.901672602316</v>
      </c>
      <c r="CR476" s="15">
        <f ca="1">(BK476*DCF!H$28-DCF!H$5*MAX(BK476*DCF!H$28,0)-MAX(BK476-BJ476,0)/Inputs!$B$17)*DCF!H$6</f>
        <v>13835.314114604078</v>
      </c>
      <c r="CS476" s="15">
        <f ca="1">(BL476*DCF!I$28-DCF!I$5*MAX(BL476*DCF!I$28,0)-MAX(BL476-BK476,0)/Inputs!$B$17)*DCF!I$6</f>
        <v>14991.159516521142</v>
      </c>
      <c r="CT476" s="15">
        <f ca="1">(BM476*DCF!J$28-DCF!J$5*MAX(BM476*DCF!J$28,0)-MAX(BM476-BL476,0)/Inputs!$B$17)*DCF!J$6</f>
        <v>19250.714730207612</v>
      </c>
      <c r="CU476" s="15">
        <f ca="1">(BN476*DCF!K$28-DCF!K$5*MAX(BN476*DCF!K$28,0)-MAX(BN476-BM476,0)/Inputs!$B$17)*DCF!K$6</f>
        <v>24553.185704766511</v>
      </c>
      <c r="CV476" s="15">
        <f ca="1">(BO476*DCF!L$28-DCF!L$5*MAX(BO476*DCF!L$28,0)-MAX(BO476-BN476,0)/Inputs!$B$17)*DCF!L$6</f>
        <v>31322.440750286507</v>
      </c>
      <c r="CW476" s="15">
        <f ca="1">(BP476*DCF!M$28-DCF!M$5*MAX(BP476*DCF!M$28,0)-MAX(BP476-BO476,0)/Inputs!$B$17)*DCF!M$6</f>
        <v>36119.024572690279</v>
      </c>
      <c r="CX476" s="15">
        <f ca="1">(BQ476*DCF!C$46-DCF!C$5*MAX(BQ476*DCF!C$46,0)-MAX(BQ476-Inputs!$B$20,0)/Inputs!$B$24)*DCF!C$6</f>
        <v>-1899.6471840734366</v>
      </c>
      <c r="CY476" s="15">
        <f ca="1">(BR476*DCF!D$46-DCF!D$5*MAX(BR476*DCF!D$46,0)-MAX(BR476-BQ476,0)/Inputs!$B$24)*DCF!D$6</f>
        <v>-5409.7491051337429</v>
      </c>
      <c r="CZ476" s="15">
        <f ca="1">(BS476*DCF!E$46-DCF!E$5*MAX(BS476*DCF!E$46,0)-MAX(BS476-BR476,0)/Inputs!$B$24)*DCF!E$6</f>
        <v>-2763.5973931698431</v>
      </c>
      <c r="DA476" s="15">
        <f ca="1">(BT476*DCF!F$46-DCF!F$5*MAX(BT476*DCF!F$46,0)-MAX(BT476-BS476,0)/Inputs!$B$24)*DCF!F$6</f>
        <v>-8331.0726821159406</v>
      </c>
      <c r="DB476" s="15">
        <f ca="1">(BU476*DCF!G$46-DCF!G$5*MAX(BU476*DCF!G$46,0)-MAX(BU476-BT476,0)/Inputs!$B$24)*DCF!G$6</f>
        <v>-12843.571853160365</v>
      </c>
      <c r="DC476" s="15">
        <f ca="1">(BV476*DCF!H$46-DCF!H$5*MAX(BV476*DCF!H$46,0)-MAX(BV476-BU476,0)/Inputs!$B$24)*DCF!H$6</f>
        <v>-4907.3446517630146</v>
      </c>
      <c r="DD476" s="15">
        <f ca="1">(BW476*DCF!I$46-DCF!I$5*MAX(BW476*DCF!I$46,0)-MAX(BW476-BV476,0)/Inputs!$B$24)*DCF!I$6</f>
        <v>-6655.4037517153538</v>
      </c>
      <c r="DE476" s="15">
        <f ca="1">(BX476*DCF!J$46-DCF!J$5*MAX(BX476*DCF!J$46,0)-MAX(BX476-BW476,0)/Inputs!$B$24)*DCF!J$6</f>
        <v>-2880.1888790776893</v>
      </c>
      <c r="DF476" s="15">
        <f ca="1">(BY476*DCF!K$46-DCF!K$5*MAX(BY476*DCF!K$46,0)-MAX(BY476-BX476,0)/Inputs!$B$24)*DCF!K$6</f>
        <v>-11681.805238257892</v>
      </c>
      <c r="DG476" s="15">
        <f ca="1">(BZ476*DCF!L$46-DCF!L$5*MAX(BZ476*DCF!L$46,0)-MAX(BZ476-BY476,0)/Inputs!$B$24)*DCF!L$6</f>
        <v>-7134.3879643930732</v>
      </c>
      <c r="DH476" s="15">
        <f ca="1">(CA476*DCF!M$46-DCF!M$5*MAX(CA476*DCF!M$46,0)-MAX(CA476-BZ476,0)/Inputs!$B$24)*DCF!M$6</f>
        <v>17609.610524720501</v>
      </c>
      <c r="DI476" s="15">
        <f ca="1">SUM(CB476:CL476)+BE476*DCF!M$10*(1+Inputs!$B$30)*(1-Inputs!$B$33)*(1-Inputs!$B$30/Inputs!$B$31)/(Inputs!$B$29-Inputs!$B$30)*DCF!M$6</f>
        <v>382609.56824353326</v>
      </c>
      <c r="DJ476" s="15">
        <f ca="1">SUM(CM476:CW476)+BP476*DCF!M$28*(1+Inputs!$B$30)*(1-Inputs!$B$33)*(1-Inputs!$B$30/Inputs!$B$31)/(Inputs!$B$29-Inputs!$B$30)*DCF!M$6</f>
        <v>931367.38147203717</v>
      </c>
      <c r="DK476" s="15">
        <f ca="1">SUM(CX476:DH476)+CA476*DCF!M$46*(1+Inputs!$B$30)*(1-Inputs!$B$33)*(1-Inputs!$B$30/Inputs!$B$31)/(Inputs!$B$29-Inputs!$B$30)*DCF!M$6</f>
        <v>752949.31640184426</v>
      </c>
      <c r="DM476" s="15">
        <f ca="1">DI476+DJ476+DK476+Inputs!$B$34+Inputs!$B$36-Inputs!$B$35</f>
        <v>2143777.2661174149</v>
      </c>
    </row>
    <row r="477" spans="1:117" x14ac:dyDescent="0.75">
      <c r="A477" s="11">
        <v>464</v>
      </c>
      <c r="C477" s="24">
        <f t="shared" ca="1" si="286"/>
        <v>-1.4090099909716158</v>
      </c>
      <c r="D477" s="24">
        <f t="shared" ca="1" si="286"/>
        <v>-0.90369108566101619</v>
      </c>
      <c r="E477" s="24">
        <f t="shared" ca="1" si="286"/>
        <v>-0.68628644028054187</v>
      </c>
      <c r="F477" s="24">
        <f t="shared" ca="1" si="286"/>
        <v>-0.32071398494083625</v>
      </c>
      <c r="G477" s="24">
        <f t="shared" ca="1" si="286"/>
        <v>-1.6366422899932629</v>
      </c>
      <c r="H477" s="24">
        <f t="shared" ca="1" si="286"/>
        <v>-0.92783774099212535</v>
      </c>
      <c r="I477" s="24">
        <f t="shared" ca="1" si="286"/>
        <v>1.6896481091183926</v>
      </c>
      <c r="J477" s="24">
        <f t="shared" ca="1" si="286"/>
        <v>-0.51729663692959515</v>
      </c>
      <c r="K477" s="24">
        <f t="shared" ca="1" si="286"/>
        <v>2.3247381492754942</v>
      </c>
      <c r="L477" s="24">
        <f t="shared" ca="1" si="286"/>
        <v>-0.96904605528571108</v>
      </c>
      <c r="M477" s="24">
        <f t="shared" ca="1" si="286"/>
        <v>0.36321371729706448</v>
      </c>
      <c r="N477" s="24">
        <f ca="1">SQRT(Inputs!$B$38)*C477+SQRT(1-Inputs!$B$38)*_xlfn.NORM.S.INV(RAND())</f>
        <v>-0.48672139405423204</v>
      </c>
      <c r="O477" s="24">
        <f ca="1">SQRT(Inputs!$B$38)*D477+SQRT(1-Inputs!$B$38)*_xlfn.NORM.S.INV(RAND())</f>
        <v>-0.85128179874614385</v>
      </c>
      <c r="P477" s="24">
        <f ca="1">SQRT(Inputs!$B$38)*E477+SQRT(1-Inputs!$B$38)*_xlfn.NORM.S.INV(RAND())</f>
        <v>-1.9521840450908361</v>
      </c>
      <c r="Q477" s="24">
        <f ca="1">SQRT(Inputs!$B$38)*F477+SQRT(1-Inputs!$B$38)*_xlfn.NORM.S.INV(RAND())</f>
        <v>-0.17502251437169902</v>
      </c>
      <c r="R477" s="24">
        <f ca="1">SQRT(Inputs!$B$38)*G477+SQRT(1-Inputs!$B$38)*_xlfn.NORM.S.INV(RAND())</f>
        <v>0.91041364520127277</v>
      </c>
      <c r="S477" s="24">
        <f ca="1">SQRT(Inputs!$B$38)*H477+SQRT(1-Inputs!$B$38)*_xlfn.NORM.S.INV(RAND())</f>
        <v>1.094055621233337</v>
      </c>
      <c r="T477" s="24">
        <f ca="1">SQRT(Inputs!$B$38)*I477+SQRT(1-Inputs!$B$38)*_xlfn.NORM.S.INV(RAND())</f>
        <v>1.8012019320964925</v>
      </c>
      <c r="U477" s="24">
        <f ca="1">SQRT(Inputs!$B$38)*J477+SQRT(1-Inputs!$B$38)*_xlfn.NORM.S.INV(RAND())</f>
        <v>0.15708572100893747</v>
      </c>
      <c r="V477" s="24">
        <f ca="1">SQRT(Inputs!$B$38)*K477+SQRT(1-Inputs!$B$38)*_xlfn.NORM.S.INV(RAND())</f>
        <v>0.46040684827834799</v>
      </c>
      <c r="W477" s="24">
        <f ca="1">SQRT(Inputs!$B$38)*L477+SQRT(1-Inputs!$B$38)*_xlfn.NORM.S.INV(RAND())</f>
        <v>-0.62603689937070395</v>
      </c>
      <c r="X477" s="24">
        <f ca="1">SQRT(Inputs!$B$38)*M477+SQRT(1-Inputs!$B$38)*_xlfn.NORM.S.INV(RAND())</f>
        <v>0.31257127138526236</v>
      </c>
      <c r="Y477" s="24">
        <f ca="1">SQRT(Inputs!$B$38)*C477+SQRT(1-Inputs!$B$38)*_xlfn.NORM.S.INV(RAND())</f>
        <v>-1.766552771551674</v>
      </c>
      <c r="Z477" s="24">
        <f ca="1">SQRT(Inputs!$B$38)*D477+SQRT(1-Inputs!$B$38)*_xlfn.NORM.S.INV(RAND())</f>
        <v>-0.11694190740509713</v>
      </c>
      <c r="AA477" s="24">
        <f ca="1">SQRT(Inputs!$B$38)*E477+SQRT(1-Inputs!$B$38)*_xlfn.NORM.S.INV(RAND())</f>
        <v>-0.20568700853826821</v>
      </c>
      <c r="AB477" s="24">
        <f ca="1">SQRT(Inputs!$B$38)*F477+SQRT(1-Inputs!$B$38)*_xlfn.NORM.S.INV(RAND())</f>
        <v>-0.46060947605443658</v>
      </c>
      <c r="AC477" s="24">
        <f ca="1">SQRT(Inputs!$B$38)*G477+SQRT(1-Inputs!$B$38)*_xlfn.NORM.S.INV(RAND())</f>
        <v>-1.2188637998362091</v>
      </c>
      <c r="AD477" s="24">
        <f ca="1">SQRT(Inputs!$B$38)*H477+SQRT(1-Inputs!$B$38)*_xlfn.NORM.S.INV(RAND())</f>
        <v>0.68227019369305864</v>
      </c>
      <c r="AE477" s="24">
        <f ca="1">SQRT(Inputs!$B$38)*I477+SQRT(1-Inputs!$B$38)*_xlfn.NORM.S.INV(RAND())</f>
        <v>0.93658540985571936</v>
      </c>
      <c r="AF477" s="24">
        <f ca="1">SQRT(Inputs!$B$38)*J477+SQRT(1-Inputs!$B$38)*_xlfn.NORM.S.INV(RAND())</f>
        <v>0.43783672204086943</v>
      </c>
      <c r="AG477" s="24">
        <f ca="1">SQRT(Inputs!$B$38)*K477+SQRT(1-Inputs!$B$38)*_xlfn.NORM.S.INV(RAND())</f>
        <v>1.8409895222951134</v>
      </c>
      <c r="AH477" s="24">
        <f ca="1">SQRT(Inputs!$B$38)*L477+SQRT(1-Inputs!$B$38)*_xlfn.NORM.S.INV(RAND())</f>
        <v>0.57855760738859041</v>
      </c>
      <c r="AI477" s="24">
        <f ca="1">SQRT(Inputs!$B$38)*M477+SQRT(1-Inputs!$B$38)*_xlfn.NORM.S.INV(RAND())</f>
        <v>0.3251811539628936</v>
      </c>
      <c r="AJ477" s="24">
        <f ca="1">SQRT(Inputs!$B$38)*C477+SQRT(1-Inputs!$B$38)*_xlfn.NORM.S.INV(RAND())</f>
        <v>-0.68568684598354079</v>
      </c>
      <c r="AK477" s="24">
        <f ca="1">SQRT(Inputs!$B$38)*D477+SQRT(1-Inputs!$B$38)*_xlfn.NORM.S.INV(RAND())</f>
        <v>-5.7490318914985017E-2</v>
      </c>
      <c r="AL477" s="24">
        <f ca="1">SQRT(Inputs!$B$38)*E477+SQRT(1-Inputs!$B$38)*_xlfn.NORM.S.INV(RAND())</f>
        <v>-0.18646509081257315</v>
      </c>
      <c r="AM477" s="24">
        <f ca="1">SQRT(Inputs!$B$38)*F477+SQRT(1-Inputs!$B$38)*_xlfn.NORM.S.INV(RAND())</f>
        <v>0.38580039928410037</v>
      </c>
      <c r="AN477" s="24">
        <f ca="1">SQRT(Inputs!$B$38)*G477+SQRT(1-Inputs!$B$38)*_xlfn.NORM.S.INV(RAND())</f>
        <v>-1.6652742824985829</v>
      </c>
      <c r="AO477" s="24">
        <f ca="1">SQRT(Inputs!$B$38)*H477+SQRT(1-Inputs!$B$38)*_xlfn.NORM.S.INV(RAND())</f>
        <v>-1.2508046932497348</v>
      </c>
      <c r="AP477" s="24">
        <f ca="1">SQRT(Inputs!$B$38)*I477+SQRT(1-Inputs!$B$38)*_xlfn.NORM.S.INV(RAND())</f>
        <v>1.9383550260976956</v>
      </c>
      <c r="AQ477" s="24">
        <f ca="1">SQRT(Inputs!$B$38)*J477+SQRT(1-Inputs!$B$38)*_xlfn.NORM.S.INV(RAND())</f>
        <v>-0.68232354698293429</v>
      </c>
      <c r="AR477" s="24">
        <f ca="1">SQRT(Inputs!$B$38)*K477+SQRT(1-Inputs!$B$38)*_xlfn.NORM.S.INV(RAND())</f>
        <v>1.698986706536344</v>
      </c>
      <c r="AS477" s="24">
        <f ca="1">SQRT(Inputs!$B$38)*L477+SQRT(1-Inputs!$B$38)*_xlfn.NORM.S.INV(RAND())</f>
        <v>-0.70481678162660533</v>
      </c>
      <c r="AT477" s="24">
        <f ca="1">SQRT(Inputs!$B$38)*M477+SQRT(1-Inputs!$B$38)*_xlfn.NORM.S.INV(RAND())</f>
        <v>-1.147864783748441</v>
      </c>
      <c r="AU477" s="15">
        <f ca="1">Inputs!$B$6*EXP($B$8-0.5*C$5^2+C$5*N477)</f>
        <v>4586.2837166055187</v>
      </c>
      <c r="AV477" s="15">
        <f t="shared" ca="1" si="255"/>
        <v>4925.8027726137852</v>
      </c>
      <c r="AW477" s="15">
        <f t="shared" ca="1" si="256"/>
        <v>4615.7299672190102</v>
      </c>
      <c r="AX477" s="15">
        <f t="shared" ca="1" si="257"/>
        <v>5513.4575521685301</v>
      </c>
      <c r="AY477" s="15">
        <f t="shared" ca="1" si="258"/>
        <v>7493.9021587065445</v>
      </c>
      <c r="AZ477" s="15">
        <f t="shared" ca="1" si="259"/>
        <v>10338.712653158098</v>
      </c>
      <c r="BA477" s="15">
        <f t="shared" ca="1" si="260"/>
        <v>15276.62478186264</v>
      </c>
      <c r="BB477" s="15">
        <f t="shared" ca="1" si="261"/>
        <v>18999.930774092332</v>
      </c>
      <c r="BC477" s="15">
        <f t="shared" ca="1" si="262"/>
        <v>24327.598215218972</v>
      </c>
      <c r="BD477" s="15">
        <f t="shared" ca="1" si="263"/>
        <v>28108.550588596656</v>
      </c>
      <c r="BE477" s="15">
        <f t="shared" ca="1" si="264"/>
        <v>35438.088451364019</v>
      </c>
      <c r="BF477" s="15">
        <f ca="1">Inputs!$B$13*EXP($B$9-0.5*C$6^2+C$6*Y477)</f>
        <v>9744.4602622777966</v>
      </c>
      <c r="BG477" s="15">
        <f t="shared" ca="1" si="265"/>
        <v>11627.95132446398</v>
      </c>
      <c r="BH477" s="15">
        <f t="shared" ca="1" si="266"/>
        <v>13730.716709797649</v>
      </c>
      <c r="BI477" s="15">
        <f t="shared" ca="1" si="267"/>
        <v>15658.058723535605</v>
      </c>
      <c r="BJ477" s="15">
        <f t="shared" ca="1" si="268"/>
        <v>16102.839956437805</v>
      </c>
      <c r="BK477" s="15">
        <f t="shared" ca="1" si="269"/>
        <v>21686.877248457698</v>
      </c>
      <c r="BL477" s="15">
        <f t="shared" ca="1" si="270"/>
        <v>30077.478028883099</v>
      </c>
      <c r="BM477" s="15">
        <f t="shared" ca="1" si="271"/>
        <v>39038.349224406244</v>
      </c>
      <c r="BN477" s="15">
        <f t="shared" ca="1" si="272"/>
        <v>59863.885223208075</v>
      </c>
      <c r="BO477" s="15">
        <f t="shared" ca="1" si="273"/>
        <v>78780.212337902529</v>
      </c>
      <c r="BP477" s="15">
        <f t="shared" ca="1" si="274"/>
        <v>100602.62362593421</v>
      </c>
      <c r="BQ477" s="15">
        <f ca="1">Inputs!$B$20*EXP($B$10-0.5*C$7^2+C$7*AJ477)</f>
        <v>3363.4665480287458</v>
      </c>
      <c r="BR477" s="15">
        <f t="shared" ca="1" si="275"/>
        <v>4481.2225294515383</v>
      </c>
      <c r="BS477" s="15">
        <f t="shared" ca="1" si="276"/>
        <v>5816.5649553202738</v>
      </c>
      <c r="BT477" s="15">
        <f t="shared" ca="1" si="277"/>
        <v>8873.9383441755144</v>
      </c>
      <c r="BU477" s="15">
        <f t="shared" ca="1" si="278"/>
        <v>8219.4875335151391</v>
      </c>
      <c r="BV477" s="15">
        <f t="shared" ca="1" si="279"/>
        <v>8627.3182311162382</v>
      </c>
      <c r="BW477" s="15">
        <f t="shared" ca="1" si="280"/>
        <v>18145.043300765337</v>
      </c>
      <c r="BX477" s="15">
        <f t="shared" ca="1" si="281"/>
        <v>22134.208772483435</v>
      </c>
      <c r="BY477" s="15">
        <f t="shared" ca="1" si="282"/>
        <v>42926.525941217449</v>
      </c>
      <c r="BZ477" s="15">
        <f t="shared" ca="1" si="283"/>
        <v>52912.171992530719</v>
      </c>
      <c r="CA477" s="15">
        <f t="shared" ca="1" si="284"/>
        <v>60611.109019820957</v>
      </c>
      <c r="CB477" s="15">
        <f ca="1">(AU477*DCF!C$10-DCF!C$5*MAX(AU477*DCF!C$10,0)-MAX(AU477-Inputs!$B$6,0)/Inputs!$B$10)*DCF!C$6</f>
        <v>1045.7549347679392</v>
      </c>
      <c r="CC477" s="15">
        <f ca="1">(AV477*DCF!D$10-DCF!D$5*MAX(AV477*DCF!D$10,0)-MAX(AV477-AU477,0)/Inputs!$B$10)*DCF!D$6</f>
        <v>1117.8482186435533</v>
      </c>
      <c r="CD477" s="15">
        <f ca="1">(AW477*DCF!E$10-DCF!E$5*MAX(AW477*DCF!E$10,0)-MAX(AW477-AV477,0)/Inputs!$B$10)*DCF!E$6</f>
        <v>1065.6985731937741</v>
      </c>
      <c r="CE477" s="15">
        <f ca="1">(AX477*DCF!F$10-DCF!F$5*MAX(AX477*DCF!F$10,0)-MAX(AX477-AW477,0)/Inputs!$B$10)*DCF!F$6</f>
        <v>1016.7841437827268</v>
      </c>
      <c r="CF477" s="15">
        <f ca="1">(AY477*DCF!G$10-DCF!G$5*MAX(AY477*DCF!G$10,0)-MAX(AY477-AX477,0)/Inputs!$B$10)*DCF!G$6</f>
        <v>1163.3667871340717</v>
      </c>
      <c r="CG477" s="15">
        <f ca="1">(AZ477*DCF!H$10-DCF!H$5*MAX(AZ477*DCF!H$10,0)-MAX(AZ477-AY477,0)/Inputs!$B$10)*DCF!H$6</f>
        <v>1502.1213741209601</v>
      </c>
      <c r="CH477" s="15">
        <f ca="1">(BA477*DCF!I$10-DCF!I$5*MAX(BA477*DCF!I$10,0)-MAX(BA477-AZ477,0)/Inputs!$B$10)*DCF!I$6</f>
        <v>1980.4914567678718</v>
      </c>
      <c r="CI477" s="15">
        <f ca="1">(BB477*DCF!J$10-DCF!J$5*MAX(BB477*DCF!J$10,0)-MAX(BB477-BA477,0)/Inputs!$B$10)*DCF!J$6</f>
        <v>2696.2265388717815</v>
      </c>
      <c r="CJ477" s="15">
        <f ca="1">(BC477*DCF!K$10-DCF!K$5*MAX(BC477*DCF!K$10,0)-MAX(BC477-BB477,0)/Inputs!$B$10)*DCF!K$6</f>
        <v>3170.5602694171534</v>
      </c>
      <c r="CK477" s="15">
        <f ca="1">(BD477*DCF!L$10-DCF!L$5*MAX(BD477*DCF!L$10,0)-MAX(BD477-BC477,0)/Inputs!$B$10)*DCF!L$6</f>
        <v>3750.3655792068621</v>
      </c>
      <c r="CL477" s="15">
        <f ca="1">(BE477*DCF!M$10-DCF!M$5*MAX(BE477*DCF!M$10,0)-MAX(BE477-BD477,0)/Inputs!$B$10)*DCF!M$6</f>
        <v>4125.1810252337964</v>
      </c>
      <c r="CM477" s="15">
        <f ca="1">(BF477*DCF!C$28-DCF!C$5*MAX(BF477*DCF!C$28,0)-MAX(BF477-Inputs!$B$13,0)/Inputs!$B$17)*DCF!C$6</f>
        <v>2973.9453666295485</v>
      </c>
      <c r="CN477" s="15">
        <f ca="1">(BG477*DCF!D$28-DCF!D$5*MAX(BG477*DCF!D$28,0)-MAX(BG477-BF477,0)/Inputs!$B$17)*DCF!D$6</f>
        <v>3022.8648489992911</v>
      </c>
      <c r="CO477" s="15">
        <f ca="1">(BH477*DCF!E$28-DCF!E$5*MAX(BH477*DCF!E$28,0)-MAX(BH477-BG477,0)/Inputs!$B$17)*DCF!E$6</f>
        <v>3474.3573541036658</v>
      </c>
      <c r="CP477" s="15">
        <f ca="1">(BI477*DCF!F$28-DCF!F$5*MAX(BI477*DCF!F$28,0)-MAX(BI477-BH477,0)/Inputs!$B$17)*DCF!F$6</f>
        <v>3899.8474191029959</v>
      </c>
      <c r="CQ477" s="15">
        <f ca="1">(BJ477*DCF!G$28-DCF!G$5*MAX(BJ477*DCF!G$28,0)-MAX(BJ477-BI477,0)/Inputs!$B$17)*DCF!G$6</f>
        <v>4103.1961891204146</v>
      </c>
      <c r="CR477" s="15">
        <f ca="1">(BK477*DCF!H$28-DCF!H$5*MAX(BK477*DCF!H$28,0)-MAX(BK477-BJ477,0)/Inputs!$B$17)*DCF!H$6</f>
        <v>4495.8013216999561</v>
      </c>
      <c r="CS477" s="15">
        <f ca="1">(BL477*DCF!I$28-DCF!I$5*MAX(BL477*DCF!I$28,0)-MAX(BL477-BK477,0)/Inputs!$B$17)*DCF!I$6</f>
        <v>5868.5018621879381</v>
      </c>
      <c r="CT477" s="15">
        <f ca="1">(BM477*DCF!J$28-DCF!J$5*MAX(BM477*DCF!J$28,0)-MAX(BM477-BL477,0)/Inputs!$B$17)*DCF!J$6</f>
        <v>7520.6543805228712</v>
      </c>
      <c r="CU477" s="15">
        <f ca="1">(BN477*DCF!K$28-DCF!K$5*MAX(BN477*DCF!K$28,0)-MAX(BN477-BM477,0)/Inputs!$B$17)*DCF!K$6</f>
        <v>10091.398056391949</v>
      </c>
      <c r="CV477" s="15">
        <f ca="1">(BO477*DCF!L$28-DCF!L$5*MAX(BO477*DCF!L$28,0)-MAX(BO477-BN477,0)/Inputs!$B$17)*DCF!L$6</f>
        <v>13577.891992377927</v>
      </c>
      <c r="CW477" s="15">
        <f ca="1">(BP477*DCF!M$28-DCF!M$5*MAX(BP477*DCF!M$28,0)-MAX(BP477-BO477,0)/Inputs!$B$17)*DCF!M$6</f>
        <v>16647.386682902656</v>
      </c>
      <c r="CX477" s="15">
        <f ca="1">(BQ477*DCF!C$46-DCF!C$5*MAX(BQ477*DCF!C$46,0)-MAX(BQ477-Inputs!$B$20,0)/Inputs!$B$24)*DCF!C$6</f>
        <v>-851.82439817234115</v>
      </c>
      <c r="CY477" s="15">
        <f ca="1">(BR477*DCF!D$46-DCF!D$5*MAX(BR477*DCF!D$46,0)-MAX(BR477-BQ477,0)/Inputs!$B$24)*DCF!D$6</f>
        <v>-1241.7773813731612</v>
      </c>
      <c r="CZ477" s="15">
        <f ca="1">(BS477*DCF!E$46-DCF!E$5*MAX(BS477*DCF!E$46,0)-MAX(BS477-BR477,0)/Inputs!$B$24)*DCF!E$6</f>
        <v>-1214.174156247949</v>
      </c>
      <c r="DA477" s="15">
        <f ca="1">(BT477*DCF!F$46-DCF!F$5*MAX(BT477*DCF!F$46,0)-MAX(BT477-BS477,0)/Inputs!$B$24)*DCF!F$6</f>
        <v>-1759.542597368772</v>
      </c>
      <c r="DB477" s="15">
        <f ca="1">(BU477*DCF!G$46-DCF!G$5*MAX(BU477*DCF!G$46,0)-MAX(BU477-BT477,0)/Inputs!$B$24)*DCF!G$6</f>
        <v>-276.48732090299933</v>
      </c>
      <c r="DC477" s="15">
        <f ca="1">(BV477*DCF!H$46-DCF!H$5*MAX(BV477*DCF!H$46,0)-MAX(BV477-BU477,0)/Inputs!$B$24)*DCF!H$6</f>
        <v>-126.73089045939889</v>
      </c>
      <c r="DD477" s="15">
        <f ca="1">(BW477*DCF!I$46-DCF!I$5*MAX(BW477*DCF!I$46,0)-MAX(BW477-BV477,0)/Inputs!$B$24)*DCF!I$6</f>
        <v>-2313.1038615777688</v>
      </c>
      <c r="DE477" s="15">
        <f ca="1">(BX477*DCF!J$46-DCF!J$5*MAX(BX477*DCF!J$46,0)-MAX(BX477-BW477,0)/Inputs!$B$24)*DCF!J$6</f>
        <v>-129.39267774940302</v>
      </c>
      <c r="DF477" s="15">
        <f ca="1">(BY477*DCF!K$46-DCF!K$5*MAX(BY477*DCF!K$46,0)-MAX(BY477-BX477,0)/Inputs!$B$24)*DCF!K$6</f>
        <v>-2641.4575432074021</v>
      </c>
      <c r="DG477" s="15">
        <f ca="1">(BZ477*DCF!L$46-DCF!L$5*MAX(BZ477*DCF!L$46,0)-MAX(BZ477-BY477,0)/Inputs!$B$24)*DCF!L$6</f>
        <v>1397.7891150287523</v>
      </c>
      <c r="DH477" s="15">
        <f ca="1">(CA477*DCF!M$46-DCF!M$5*MAX(CA477*DCF!M$46,0)-MAX(CA477-BZ477,0)/Inputs!$B$24)*DCF!M$6</f>
        <v>3142.1625083556928</v>
      </c>
      <c r="DI477" s="15">
        <f ca="1">SUM(CB477:CL477)+BE477*DCF!M$10*(1+Inputs!$B$30)*(1-Inputs!$B$33)*(1-Inputs!$B$30/Inputs!$B$31)/(Inputs!$B$29-Inputs!$B$30)*DCF!M$6</f>
        <v>121259.0676814925</v>
      </c>
      <c r="DJ477" s="15">
        <f ca="1">SUM(CM477:CW477)+BP477*DCF!M$28*(1+Inputs!$B$30)*(1-Inputs!$B$33)*(1-Inputs!$B$30/Inputs!$B$31)/(Inputs!$B$29-Inputs!$B$30)*DCF!M$6</f>
        <v>448980.42131797236</v>
      </c>
      <c r="DK477" s="15">
        <f ca="1">SUM(CX477:DH477)+CA477*DCF!M$46*(1+Inputs!$B$30)*(1-Inputs!$B$33)*(1-Inputs!$B$30/Inputs!$B$31)/(Inputs!$B$29-Inputs!$B$30)*DCF!M$6</f>
        <v>87697.415185827165</v>
      </c>
      <c r="DM477" s="15">
        <f ca="1">DI477+DJ477+DK477+Inputs!$B$34+Inputs!$B$36-Inputs!$B$35</f>
        <v>734787.90418529208</v>
      </c>
    </row>
    <row r="478" spans="1:117" x14ac:dyDescent="0.75">
      <c r="A478" s="11">
        <v>465</v>
      </c>
      <c r="C478" s="24">
        <f t="shared" ca="1" si="286"/>
        <v>4.7574480991090726E-2</v>
      </c>
      <c r="D478" s="24">
        <f t="shared" ca="1" si="286"/>
        <v>-0.83753954194361357</v>
      </c>
      <c r="E478" s="24">
        <f t="shared" ca="1" si="286"/>
        <v>0.46071147003767304</v>
      </c>
      <c r="F478" s="24">
        <f t="shared" ca="1" si="286"/>
        <v>0.50942382632709615</v>
      </c>
      <c r="G478" s="24">
        <f t="shared" ca="1" si="286"/>
        <v>1.128047597747077</v>
      </c>
      <c r="H478" s="24">
        <f t="shared" ca="1" si="286"/>
        <v>1.2383967533783735</v>
      </c>
      <c r="I478" s="24">
        <f t="shared" ca="1" si="286"/>
        <v>0.95377306511767557</v>
      </c>
      <c r="J478" s="24">
        <f t="shared" ca="1" si="286"/>
        <v>0.74576097945910613</v>
      </c>
      <c r="K478" s="24">
        <f t="shared" ca="1" si="286"/>
        <v>0.98128620280307122</v>
      </c>
      <c r="L478" s="24">
        <f t="shared" ca="1" si="286"/>
        <v>1.269290878381943</v>
      </c>
      <c r="M478" s="24">
        <f t="shared" ca="1" si="286"/>
        <v>1.8718403140141413</v>
      </c>
      <c r="N478" s="24">
        <f ca="1">SQRT(Inputs!$B$38)*C478+SQRT(1-Inputs!$B$38)*_xlfn.NORM.S.INV(RAND())</f>
        <v>0.93700249958167836</v>
      </c>
      <c r="O478" s="24">
        <f ca="1">SQRT(Inputs!$B$38)*D478+SQRT(1-Inputs!$B$38)*_xlfn.NORM.S.INV(RAND())</f>
        <v>-1.993125155641664</v>
      </c>
      <c r="P478" s="24">
        <f ca="1">SQRT(Inputs!$B$38)*E478+SQRT(1-Inputs!$B$38)*_xlfn.NORM.S.INV(RAND())</f>
        <v>-1.7039415497849375</v>
      </c>
      <c r="Q478" s="24">
        <f ca="1">SQRT(Inputs!$B$38)*F478+SQRT(1-Inputs!$B$38)*_xlfn.NORM.S.INV(RAND())</f>
        <v>-0.99102315449476741</v>
      </c>
      <c r="R478" s="24">
        <f ca="1">SQRT(Inputs!$B$38)*G478+SQRT(1-Inputs!$B$38)*_xlfn.NORM.S.INV(RAND())</f>
        <v>0.70934537681124543</v>
      </c>
      <c r="S478" s="24">
        <f ca="1">SQRT(Inputs!$B$38)*H478+SQRT(1-Inputs!$B$38)*_xlfn.NORM.S.INV(RAND())</f>
        <v>0.2706953255954766</v>
      </c>
      <c r="T478" s="24">
        <f ca="1">SQRT(Inputs!$B$38)*I478+SQRT(1-Inputs!$B$38)*_xlfn.NORM.S.INV(RAND())</f>
        <v>0.75525275898289945</v>
      </c>
      <c r="U478" s="24">
        <f ca="1">SQRT(Inputs!$B$38)*J478+SQRT(1-Inputs!$B$38)*_xlfn.NORM.S.INV(RAND())</f>
        <v>-1.7667143952770514</v>
      </c>
      <c r="V478" s="24">
        <f ca="1">SQRT(Inputs!$B$38)*K478+SQRT(1-Inputs!$B$38)*_xlfn.NORM.S.INV(RAND())</f>
        <v>-0.25001673563478499</v>
      </c>
      <c r="W478" s="24">
        <f ca="1">SQRT(Inputs!$B$38)*L478+SQRT(1-Inputs!$B$38)*_xlfn.NORM.S.INV(RAND())</f>
        <v>0.57519940892778643</v>
      </c>
      <c r="X478" s="24">
        <f ca="1">SQRT(Inputs!$B$38)*M478+SQRT(1-Inputs!$B$38)*_xlfn.NORM.S.INV(RAND())</f>
        <v>0.60514414365595148</v>
      </c>
      <c r="Y478" s="24">
        <f ca="1">SQRT(Inputs!$B$38)*C478+SQRT(1-Inputs!$B$38)*_xlfn.NORM.S.INV(RAND())</f>
        <v>-0.72390941213229565</v>
      </c>
      <c r="Z478" s="24">
        <f ca="1">SQRT(Inputs!$B$38)*D478+SQRT(1-Inputs!$B$38)*_xlfn.NORM.S.INV(RAND())</f>
        <v>-1.847790013274544</v>
      </c>
      <c r="AA478" s="24">
        <f ca="1">SQRT(Inputs!$B$38)*E478+SQRT(1-Inputs!$B$38)*_xlfn.NORM.S.INV(RAND())</f>
        <v>-1.0607959442674746</v>
      </c>
      <c r="AB478" s="24">
        <f ca="1">SQRT(Inputs!$B$38)*F478+SQRT(1-Inputs!$B$38)*_xlfn.NORM.S.INV(RAND())</f>
        <v>0.32083523412508369</v>
      </c>
      <c r="AC478" s="24">
        <f ca="1">SQRT(Inputs!$B$38)*G478+SQRT(1-Inputs!$B$38)*_xlfn.NORM.S.INV(RAND())</f>
        <v>1.1553613885948435</v>
      </c>
      <c r="AD478" s="24">
        <f ca="1">SQRT(Inputs!$B$38)*H478+SQRT(1-Inputs!$B$38)*_xlfn.NORM.S.INV(RAND())</f>
        <v>1.0590175170649863</v>
      </c>
      <c r="AE478" s="24">
        <f ca="1">SQRT(Inputs!$B$38)*I478+SQRT(1-Inputs!$B$38)*_xlfn.NORM.S.INV(RAND())</f>
        <v>-0.61711775057472895</v>
      </c>
      <c r="AF478" s="24">
        <f ca="1">SQRT(Inputs!$B$38)*J478+SQRT(1-Inputs!$B$38)*_xlfn.NORM.S.INV(RAND())</f>
        <v>-0.14998735778677996</v>
      </c>
      <c r="AG478" s="24">
        <f ca="1">SQRT(Inputs!$B$38)*K478+SQRT(1-Inputs!$B$38)*_xlfn.NORM.S.INV(RAND())</f>
        <v>1.7846600322709041</v>
      </c>
      <c r="AH478" s="24">
        <f ca="1">SQRT(Inputs!$B$38)*L478+SQRT(1-Inputs!$B$38)*_xlfn.NORM.S.INV(RAND())</f>
        <v>1.248429278140418</v>
      </c>
      <c r="AI478" s="24">
        <f ca="1">SQRT(Inputs!$B$38)*M478+SQRT(1-Inputs!$B$38)*_xlfn.NORM.S.INV(RAND())</f>
        <v>-1.0509650721361261</v>
      </c>
      <c r="AJ478" s="24">
        <f ca="1">SQRT(Inputs!$B$38)*C478+SQRT(1-Inputs!$B$38)*_xlfn.NORM.S.INV(RAND())</f>
        <v>0.66662745480393393</v>
      </c>
      <c r="AK478" s="24">
        <f ca="1">SQRT(Inputs!$B$38)*D478+SQRT(1-Inputs!$B$38)*_xlfn.NORM.S.INV(RAND())</f>
        <v>-0.87782047672189245</v>
      </c>
      <c r="AL478" s="24">
        <f ca="1">SQRT(Inputs!$B$38)*E478+SQRT(1-Inputs!$B$38)*_xlfn.NORM.S.INV(RAND())</f>
        <v>0.48525060311228158</v>
      </c>
      <c r="AM478" s="24">
        <f ca="1">SQRT(Inputs!$B$38)*F478+SQRT(1-Inputs!$B$38)*_xlfn.NORM.S.INV(RAND())</f>
        <v>0.44247665199314401</v>
      </c>
      <c r="AN478" s="24">
        <f ca="1">SQRT(Inputs!$B$38)*G478+SQRT(1-Inputs!$B$38)*_xlfn.NORM.S.INV(RAND())</f>
        <v>0.35033255653590428</v>
      </c>
      <c r="AO478" s="24">
        <f ca="1">SQRT(Inputs!$B$38)*H478+SQRT(1-Inputs!$B$38)*_xlfn.NORM.S.INV(RAND())</f>
        <v>-0.35726763849160248</v>
      </c>
      <c r="AP478" s="24">
        <f ca="1">SQRT(Inputs!$B$38)*I478+SQRT(1-Inputs!$B$38)*_xlfn.NORM.S.INV(RAND())</f>
        <v>-0.47875199502902932</v>
      </c>
      <c r="AQ478" s="24">
        <f ca="1">SQRT(Inputs!$B$38)*J478+SQRT(1-Inputs!$B$38)*_xlfn.NORM.S.INV(RAND())</f>
        <v>-0.74259954390766991</v>
      </c>
      <c r="AR478" s="24">
        <f ca="1">SQRT(Inputs!$B$38)*K478+SQRT(1-Inputs!$B$38)*_xlfn.NORM.S.INV(RAND())</f>
        <v>-0.34736915624637477</v>
      </c>
      <c r="AS478" s="24">
        <f ca="1">SQRT(Inputs!$B$38)*L478+SQRT(1-Inputs!$B$38)*_xlfn.NORM.S.INV(RAND())</f>
        <v>1.0112189774765805</v>
      </c>
      <c r="AT478" s="24">
        <f ca="1">SQRT(Inputs!$B$38)*M478+SQRT(1-Inputs!$B$38)*_xlfn.NORM.S.INV(RAND())</f>
        <v>2.2335451339759467</v>
      </c>
      <c r="AU478" s="15">
        <f ca="1">Inputs!$B$6*EXP($B$8-0.5*C$5^2+C$5*N478)</f>
        <v>5774.9674116310625</v>
      </c>
      <c r="AV478" s="15">
        <f t="shared" ca="1" si="255"/>
        <v>5243.8832819177151</v>
      </c>
      <c r="AW478" s="15">
        <f t="shared" ca="1" si="256"/>
        <v>5081.102736567108</v>
      </c>
      <c r="AX478" s="15">
        <f t="shared" ca="1" si="257"/>
        <v>5481.0949632962765</v>
      </c>
      <c r="AY478" s="15">
        <f t="shared" ca="1" si="258"/>
        <v>7277.0113943536426</v>
      </c>
      <c r="AZ478" s="15">
        <f t="shared" ca="1" si="259"/>
        <v>9169.2730777641646</v>
      </c>
      <c r="BA478" s="15">
        <f t="shared" ca="1" si="260"/>
        <v>12143.788407072208</v>
      </c>
      <c r="BB478" s="15">
        <f t="shared" ca="1" si="261"/>
        <v>12455.775372007211</v>
      </c>
      <c r="BC478" s="15">
        <f t="shared" ca="1" si="262"/>
        <v>14891.392929469903</v>
      </c>
      <c r="BD478" s="15">
        <f t="shared" ca="1" si="263"/>
        <v>19251.743866831264</v>
      </c>
      <c r="BE478" s="15">
        <f t="shared" ca="1" si="264"/>
        <v>24927.276406916259</v>
      </c>
      <c r="BF478" s="15">
        <f ca="1">Inputs!$B$13*EXP($B$9-0.5*C$6^2+C$6*Y478)</f>
        <v>11981.940803429032</v>
      </c>
      <c r="BG478" s="15">
        <f t="shared" ca="1" si="265"/>
        <v>10462.547356162137</v>
      </c>
      <c r="BH478" s="15">
        <f t="shared" ca="1" si="266"/>
        <v>10720.946476788669</v>
      </c>
      <c r="BI478" s="15">
        <f t="shared" ca="1" si="267"/>
        <v>13788.42266494218</v>
      </c>
      <c r="BJ478" s="15">
        <f t="shared" ca="1" si="268"/>
        <v>19966.845843737588</v>
      </c>
      <c r="BK478" s="15">
        <f t="shared" ca="1" si="269"/>
        <v>28306.07674074496</v>
      </c>
      <c r="BL478" s="15">
        <f t="shared" ca="1" si="270"/>
        <v>32098.165675100328</v>
      </c>
      <c r="BM478" s="15">
        <f t="shared" ca="1" si="271"/>
        <v>38727.22121153224</v>
      </c>
      <c r="BN478" s="15">
        <f t="shared" ca="1" si="272"/>
        <v>58987.253550230613</v>
      </c>
      <c r="BO478" s="15">
        <f t="shared" ca="1" si="273"/>
        <v>83912.607148965151</v>
      </c>
      <c r="BP478" s="15">
        <f t="shared" ca="1" si="274"/>
        <v>91686.941635565337</v>
      </c>
      <c r="BQ478" s="15">
        <f ca="1">Inputs!$B$20*EXP($B$10-0.5*C$7^2+C$7*AJ478)</f>
        <v>5433.6691524760863</v>
      </c>
      <c r="BR478" s="15">
        <f t="shared" ca="1" si="275"/>
        <v>5579.0466239331381</v>
      </c>
      <c r="BS478" s="15">
        <f t="shared" ca="1" si="276"/>
        <v>8782.4076124622043</v>
      </c>
      <c r="BT478" s="15">
        <f t="shared" ca="1" si="277"/>
        <v>13599.423815864815</v>
      </c>
      <c r="BU478" s="15">
        <f t="shared" ca="1" si="278"/>
        <v>20514.515092097663</v>
      </c>
      <c r="BV478" s="15">
        <f t="shared" ca="1" si="279"/>
        <v>26334.270144847593</v>
      </c>
      <c r="BW478" s="15">
        <f t="shared" ca="1" si="280"/>
        <v>33206.84374909124</v>
      </c>
      <c r="BX478" s="15">
        <f t="shared" ca="1" si="281"/>
        <v>40020.791503386972</v>
      </c>
      <c r="BY478" s="15">
        <f t="shared" ca="1" si="282"/>
        <v>52470.246475202381</v>
      </c>
      <c r="BZ478" s="15">
        <f t="shared" ca="1" si="283"/>
        <v>88664.105733466611</v>
      </c>
      <c r="CA478" s="15">
        <f t="shared" ca="1" si="284"/>
        <v>185226.45099492592</v>
      </c>
      <c r="CB478" s="15">
        <f ca="1">(AU478*DCF!C$10-DCF!C$5*MAX(AU478*DCF!C$10,0)-MAX(AU478-Inputs!$B$6,0)/Inputs!$B$10)*DCF!C$6</f>
        <v>1037.2794081504474</v>
      </c>
      <c r="CC478" s="15">
        <f ca="1">(AV478*DCF!D$10-DCF!D$5*MAX(AV478*DCF!D$10,0)-MAX(AV478-AU478,0)/Inputs!$B$10)*DCF!D$6</f>
        <v>1278.1610238243486</v>
      </c>
      <c r="CD478" s="15">
        <f ca="1">(AW478*DCF!E$10-DCF!E$5*MAX(AW478*DCF!E$10,0)-MAX(AW478-AV478,0)/Inputs!$B$10)*DCF!E$6</f>
        <v>1173.1457375252508</v>
      </c>
      <c r="CE478" s="15">
        <f ca="1">(AX478*DCF!F$10-DCF!F$5*MAX(AX478*DCF!F$10,0)-MAX(AX478-AW478,0)/Inputs!$B$10)*DCF!F$6</f>
        <v>1113.2858299464774</v>
      </c>
      <c r="CF478" s="15">
        <f ca="1">(AY478*DCF!G$10-DCF!G$5*MAX(AY478*DCF!G$10,0)-MAX(AY478-AX478,0)/Inputs!$B$10)*DCF!G$6</f>
        <v>1154.1481511381501</v>
      </c>
      <c r="CG478" s="15">
        <f ca="1">(AZ478*DCF!H$10-DCF!H$5*MAX(AZ478*DCF!H$10,0)-MAX(AZ478-AY478,0)/Inputs!$B$10)*DCF!H$6</f>
        <v>1444.2159598361131</v>
      </c>
      <c r="CH478" s="15">
        <f ca="1">(BA478*DCF!I$10-DCF!I$5*MAX(BA478*DCF!I$10,0)-MAX(BA478-AZ478,0)/Inputs!$B$10)*DCF!I$6</f>
        <v>1730.3024036181732</v>
      </c>
      <c r="CI478" s="15">
        <f ca="1">(BB478*DCF!J$10-DCF!J$5*MAX(BB478*DCF!J$10,0)-MAX(BB478-BA478,0)/Inputs!$B$10)*DCF!J$6</f>
        <v>2090.1634718720029</v>
      </c>
      <c r="CJ478" s="15">
        <f ca="1">(BC478*DCF!K$10-DCF!K$5*MAX(BC478*DCF!K$10,0)-MAX(BC478-BB478,0)/Inputs!$B$10)*DCF!K$6</f>
        <v>2056.3257233654163</v>
      </c>
      <c r="CK478" s="15">
        <f ca="1">(BD478*DCF!L$10-DCF!L$5*MAX(BD478*DCF!L$10,0)-MAX(BD478-BC478,0)/Inputs!$B$10)*DCF!L$6</f>
        <v>2339.6650892128123</v>
      </c>
      <c r="CL478" s="15">
        <f ca="1">(BE478*DCF!M$10-DCF!M$5*MAX(BE478*DCF!M$10,0)-MAX(BE478-BD478,0)/Inputs!$B$10)*DCF!M$6</f>
        <v>2839.5581071177571</v>
      </c>
      <c r="CM478" s="15">
        <f ca="1">(BF478*DCF!C$28-DCF!C$5*MAX(BF478*DCF!C$28,0)-MAX(BF478-Inputs!$B$13,0)/Inputs!$B$17)*DCF!C$6</f>
        <v>3519.4100304494659</v>
      </c>
      <c r="CN478" s="15">
        <f ca="1">(BG478*DCF!D$28-DCF!D$5*MAX(BG478*DCF!D$28,0)-MAX(BG478-BF478,0)/Inputs!$B$17)*DCF!D$6</f>
        <v>3081.4615025980333</v>
      </c>
      <c r="CO478" s="15">
        <f ca="1">(BH478*DCF!E$28-DCF!E$5*MAX(BH478*DCF!E$28,0)-MAX(BH478-BG478,0)/Inputs!$B$17)*DCF!E$6</f>
        <v>2985.4360342857849</v>
      </c>
      <c r="CP478" s="15">
        <f ca="1">(BI478*DCF!F$28-DCF!F$5*MAX(BI478*DCF!F$28,0)-MAX(BI478-BH478,0)/Inputs!$B$17)*DCF!F$6</f>
        <v>3184.7110293734981</v>
      </c>
      <c r="CQ478" s="15">
        <f ca="1">(BJ478*DCF!G$28-DCF!G$5*MAX(BJ478*DCF!G$28,0)-MAX(BJ478-BI478,0)/Inputs!$B$17)*DCF!G$6</f>
        <v>4141.3998988756375</v>
      </c>
      <c r="CR478" s="15">
        <f ca="1">(BK478*DCF!H$28-DCF!H$5*MAX(BK478*DCF!H$28,0)-MAX(BK478-BJ478,0)/Inputs!$B$17)*DCF!H$6</f>
        <v>5704.7226182721251</v>
      </c>
      <c r="CS478" s="15">
        <f ca="1">(BL478*DCF!I$28-DCF!I$5*MAX(BL478*DCF!I$28,0)-MAX(BL478-BK478,0)/Inputs!$B$17)*DCF!I$6</f>
        <v>7003.7001267588412</v>
      </c>
      <c r="CT478" s="15">
        <f ca="1">(BM478*DCF!J$28-DCF!J$5*MAX(BM478*DCF!J$28,0)-MAX(BM478-BL478,0)/Inputs!$B$17)*DCF!J$6</f>
        <v>7760.4267130780381</v>
      </c>
      <c r="CU478" s="15">
        <f ca="1">(BN478*DCF!K$28-DCF!K$5*MAX(BN478*DCF!K$28,0)-MAX(BN478-BM478,0)/Inputs!$B$17)*DCF!K$6</f>
        <v>9975.5348114287372</v>
      </c>
      <c r="CV478" s="15">
        <f ca="1">(BO478*DCF!L$28-DCF!L$5*MAX(BO478*DCF!L$28,0)-MAX(BO478-BN478,0)/Inputs!$B$17)*DCF!L$6</f>
        <v>13921.981118869522</v>
      </c>
      <c r="CW478" s="15">
        <f ca="1">(BP478*DCF!M$28-DCF!M$5*MAX(BP478*DCF!M$28,0)-MAX(BP478-BO478,0)/Inputs!$B$17)*DCF!M$6</f>
        <v>16438.314723439558</v>
      </c>
      <c r="CX478" s="15">
        <f ca="1">(BQ478*DCF!C$46-DCF!C$5*MAX(BQ478*DCF!C$46,0)-MAX(BQ478-Inputs!$B$20,0)/Inputs!$B$24)*DCF!C$6</f>
        <v>-2286.1449093367801</v>
      </c>
      <c r="CY478" s="15">
        <f ca="1">(BR478*DCF!D$46-DCF!D$5*MAX(BR478*DCF!D$46,0)-MAX(BR478-BQ478,0)/Inputs!$B$24)*DCF!D$6</f>
        <v>-1014.2445139844181</v>
      </c>
      <c r="CZ478" s="15">
        <f ca="1">(BS478*DCF!E$46-DCF!E$5*MAX(BS478*DCF!E$46,0)-MAX(BS478-BR478,0)/Inputs!$B$24)*DCF!E$6</f>
        <v>-2301.211706037544</v>
      </c>
      <c r="DA478" s="15">
        <f ca="1">(BT478*DCF!F$46-DCF!F$5*MAX(BT478*DCF!F$46,0)-MAX(BT478-BS478,0)/Inputs!$B$24)*DCF!F$6</f>
        <v>-2744.4239015448443</v>
      </c>
      <c r="DB478" s="15">
        <f ca="1">(BU478*DCF!G$46-DCF!G$5*MAX(BU478*DCF!G$46,0)-MAX(BU478-BT478,0)/Inputs!$B$24)*DCF!G$6</f>
        <v>-3016.1678357688575</v>
      </c>
      <c r="DC478" s="15">
        <f ca="1">(BV478*DCF!H$46-DCF!H$5*MAX(BV478*DCF!H$46,0)-MAX(BV478-BU478,0)/Inputs!$B$24)*DCF!H$6</f>
        <v>-1808.4532244112197</v>
      </c>
      <c r="DD478" s="15">
        <f ca="1">(BW478*DCF!I$46-DCF!I$5*MAX(BW478*DCF!I$46,0)-MAX(BW478-BV478,0)/Inputs!$B$24)*DCF!I$6</f>
        <v>-1205.9250860959023</v>
      </c>
      <c r="DE478" s="15">
        <f ca="1">(BX478*DCF!J$46-DCF!J$5*MAX(BX478*DCF!J$46,0)-MAX(BX478-BW478,0)/Inputs!$B$24)*DCF!J$6</f>
        <v>-128.18611996828915</v>
      </c>
      <c r="DF478" s="15">
        <f ca="1">(BY478*DCF!K$46-DCF!K$5*MAX(BY478*DCF!K$46,0)-MAX(BY478-BX478,0)/Inputs!$B$24)*DCF!K$6</f>
        <v>-52.509426883869388</v>
      </c>
      <c r="DG478" s="15">
        <f ca="1">(BZ478*DCF!L$46-DCF!L$5*MAX(BZ478*DCF!L$46,0)-MAX(BZ478-BY478,0)/Inputs!$B$24)*DCF!L$6</f>
        <v>-2061.8508488693251</v>
      </c>
      <c r="DH478" s="15">
        <f ca="1">(CA478*DCF!M$46-DCF!M$5*MAX(CA478*DCF!M$46,0)-MAX(CA478-BZ478,0)/Inputs!$B$24)*DCF!M$6</f>
        <v>-5665.9301809834333</v>
      </c>
      <c r="DI478" s="15">
        <f ca="1">SUM(CB478:CL478)+BE478*DCF!M$10*(1+Inputs!$B$30)*(1-Inputs!$B$33)*(1-Inputs!$B$30/Inputs!$B$31)/(Inputs!$B$29-Inputs!$B$30)*DCF!M$6</f>
        <v>87629.190775160576</v>
      </c>
      <c r="DJ478" s="15">
        <f ca="1">SUM(CM478:CW478)+BP478*DCF!M$28*(1+Inputs!$B$30)*(1-Inputs!$B$33)*(1-Inputs!$B$30/Inputs!$B$31)/(Inputs!$B$29-Inputs!$B$30)*DCF!M$6</f>
        <v>417938.3932821817</v>
      </c>
      <c r="DK478" s="15">
        <f ca="1">SUM(CX478:DH478)+CA478*DCF!M$46*(1+Inputs!$B$30)*(1-Inputs!$B$33)*(1-Inputs!$B$30/Inputs!$B$31)/(Inputs!$B$29-Inputs!$B$30)*DCF!M$6</f>
        <v>264096.98696007277</v>
      </c>
      <c r="DM478" s="15">
        <f ca="1">DI478+DJ478+DK478+Inputs!$B$34+Inputs!$B$36-Inputs!$B$35</f>
        <v>846515.57101741503</v>
      </c>
    </row>
    <row r="479" spans="1:117" x14ac:dyDescent="0.75">
      <c r="A479" s="11">
        <v>466</v>
      </c>
      <c r="C479" s="24">
        <f t="shared" ca="1" si="286"/>
        <v>0.21712696704259607</v>
      </c>
      <c r="D479" s="24">
        <f t="shared" ca="1" si="286"/>
        <v>1.0009995053688188</v>
      </c>
      <c r="E479" s="24">
        <f t="shared" ca="1" si="286"/>
        <v>-0.98943770756375982</v>
      </c>
      <c r="F479" s="24">
        <f t="shared" ca="1" si="286"/>
        <v>0.81436795843393683</v>
      </c>
      <c r="G479" s="24">
        <f t="shared" ca="1" si="286"/>
        <v>1.5331224252589593</v>
      </c>
      <c r="H479" s="24">
        <f t="shared" ca="1" si="286"/>
        <v>7.6199974904716611E-2</v>
      </c>
      <c r="I479" s="24">
        <f t="shared" ca="1" si="286"/>
        <v>-1.1978512851193284</v>
      </c>
      <c r="J479" s="24">
        <f t="shared" ca="1" si="286"/>
        <v>-0.91999223020884136</v>
      </c>
      <c r="K479" s="24">
        <f t="shared" ca="1" si="286"/>
        <v>-2.3422416193151436</v>
      </c>
      <c r="L479" s="24">
        <f t="shared" ca="1" si="286"/>
        <v>0.32309244218160482</v>
      </c>
      <c r="M479" s="24">
        <f t="shared" ca="1" si="286"/>
        <v>0.21218992093479336</v>
      </c>
      <c r="N479" s="24">
        <f ca="1">SQRT(Inputs!$B$38)*C479+SQRT(1-Inputs!$B$38)*_xlfn.NORM.S.INV(RAND())</f>
        <v>-0.49363781982058974</v>
      </c>
      <c r="O479" s="24">
        <f ca="1">SQRT(Inputs!$B$38)*D479+SQRT(1-Inputs!$B$38)*_xlfn.NORM.S.INV(RAND())</f>
        <v>1.4607864242611948</v>
      </c>
      <c r="P479" s="24">
        <f ca="1">SQRT(Inputs!$B$38)*E479+SQRT(1-Inputs!$B$38)*_xlfn.NORM.S.INV(RAND())</f>
        <v>-1.2326964112339023</v>
      </c>
      <c r="Q479" s="24">
        <f ca="1">SQRT(Inputs!$B$38)*F479+SQRT(1-Inputs!$B$38)*_xlfn.NORM.S.INV(RAND())</f>
        <v>-0.30832716746144256</v>
      </c>
      <c r="R479" s="24">
        <f ca="1">SQRT(Inputs!$B$38)*G479+SQRT(1-Inputs!$B$38)*_xlfn.NORM.S.INV(RAND())</f>
        <v>0.83932639473195425</v>
      </c>
      <c r="S479" s="24">
        <f ca="1">SQRT(Inputs!$B$38)*H479+SQRT(1-Inputs!$B$38)*_xlfn.NORM.S.INV(RAND())</f>
        <v>-1.1980109762816511</v>
      </c>
      <c r="T479" s="24">
        <f ca="1">SQRT(Inputs!$B$38)*I479+SQRT(1-Inputs!$B$38)*_xlfn.NORM.S.INV(RAND())</f>
        <v>-1.3075604531951508</v>
      </c>
      <c r="U479" s="24">
        <f ca="1">SQRT(Inputs!$B$38)*J479+SQRT(1-Inputs!$B$38)*_xlfn.NORM.S.INV(RAND())</f>
        <v>0.70109520748845655</v>
      </c>
      <c r="V479" s="24">
        <f ca="1">SQRT(Inputs!$B$38)*K479+SQRT(1-Inputs!$B$38)*_xlfn.NORM.S.INV(RAND())</f>
        <v>-2.0065267016695483</v>
      </c>
      <c r="W479" s="24">
        <f ca="1">SQRT(Inputs!$B$38)*L479+SQRT(1-Inputs!$B$38)*_xlfn.NORM.S.INV(RAND())</f>
        <v>0.81273015794243397</v>
      </c>
      <c r="X479" s="24">
        <f ca="1">SQRT(Inputs!$B$38)*M479+SQRT(1-Inputs!$B$38)*_xlfn.NORM.S.INV(RAND())</f>
        <v>0.25732783652107521</v>
      </c>
      <c r="Y479" s="24">
        <f ca="1">SQRT(Inputs!$B$38)*C479+SQRT(1-Inputs!$B$38)*_xlfn.NORM.S.INV(RAND())</f>
        <v>-0.73268095367825825</v>
      </c>
      <c r="Z479" s="24">
        <f ca="1">SQRT(Inputs!$B$38)*D479+SQRT(1-Inputs!$B$38)*_xlfn.NORM.S.INV(RAND())</f>
        <v>1.170668953161236</v>
      </c>
      <c r="AA479" s="24">
        <f ca="1">SQRT(Inputs!$B$38)*E479+SQRT(1-Inputs!$B$38)*_xlfn.NORM.S.INV(RAND())</f>
        <v>0.17032791970827721</v>
      </c>
      <c r="AB479" s="24">
        <f ca="1">SQRT(Inputs!$B$38)*F479+SQRT(1-Inputs!$B$38)*_xlfn.NORM.S.INV(RAND())</f>
        <v>-0.311468717710985</v>
      </c>
      <c r="AC479" s="24">
        <f ca="1">SQRT(Inputs!$B$38)*G479+SQRT(1-Inputs!$B$38)*_xlfn.NORM.S.INV(RAND())</f>
        <v>1.0980112081043671</v>
      </c>
      <c r="AD479" s="24">
        <f ca="1">SQRT(Inputs!$B$38)*H479+SQRT(1-Inputs!$B$38)*_xlfn.NORM.S.INV(RAND())</f>
        <v>0.68146343167398626</v>
      </c>
      <c r="AE479" s="24">
        <f ca="1">SQRT(Inputs!$B$38)*I479+SQRT(1-Inputs!$B$38)*_xlfn.NORM.S.INV(RAND())</f>
        <v>-5.2621285832493814E-2</v>
      </c>
      <c r="AF479" s="24">
        <f ca="1">SQRT(Inputs!$B$38)*J479+SQRT(1-Inputs!$B$38)*_xlfn.NORM.S.INV(RAND())</f>
        <v>-0.10732072522320713</v>
      </c>
      <c r="AG479" s="24">
        <f ca="1">SQRT(Inputs!$B$38)*K479+SQRT(1-Inputs!$B$38)*_xlfn.NORM.S.INV(RAND())</f>
        <v>-2.8711343684480055</v>
      </c>
      <c r="AH479" s="24">
        <f ca="1">SQRT(Inputs!$B$38)*L479+SQRT(1-Inputs!$B$38)*_xlfn.NORM.S.INV(RAND())</f>
        <v>0.34196141898422855</v>
      </c>
      <c r="AI479" s="24">
        <f ca="1">SQRT(Inputs!$B$38)*M479+SQRT(1-Inputs!$B$38)*_xlfn.NORM.S.INV(RAND())</f>
        <v>8.1677310536680564E-2</v>
      </c>
      <c r="AJ479" s="24">
        <f ca="1">SQRT(Inputs!$B$38)*C479+SQRT(1-Inputs!$B$38)*_xlfn.NORM.S.INV(RAND())</f>
        <v>0.71686357794428091</v>
      </c>
      <c r="AK479" s="24">
        <f ca="1">SQRT(Inputs!$B$38)*D479+SQRT(1-Inputs!$B$38)*_xlfn.NORM.S.INV(RAND())</f>
        <v>-0.70677135234154043</v>
      </c>
      <c r="AL479" s="24">
        <f ca="1">SQRT(Inputs!$B$38)*E479+SQRT(1-Inputs!$B$38)*_xlfn.NORM.S.INV(RAND())</f>
        <v>-1.9922013037924264</v>
      </c>
      <c r="AM479" s="24">
        <f ca="1">SQRT(Inputs!$B$38)*F479+SQRT(1-Inputs!$B$38)*_xlfn.NORM.S.INV(RAND())</f>
        <v>0.17445290568062904</v>
      </c>
      <c r="AN479" s="24">
        <f ca="1">SQRT(Inputs!$B$38)*G479+SQRT(1-Inputs!$B$38)*_xlfn.NORM.S.INV(RAND())</f>
        <v>0.80923171489194878</v>
      </c>
      <c r="AO479" s="24">
        <f ca="1">SQRT(Inputs!$B$38)*H479+SQRT(1-Inputs!$B$38)*_xlfn.NORM.S.INV(RAND())</f>
        <v>-0.65116506949171316</v>
      </c>
      <c r="AP479" s="24">
        <f ca="1">SQRT(Inputs!$B$38)*I479+SQRT(1-Inputs!$B$38)*_xlfn.NORM.S.INV(RAND())</f>
        <v>0.21672395327251415</v>
      </c>
      <c r="AQ479" s="24">
        <f ca="1">SQRT(Inputs!$B$38)*J479+SQRT(1-Inputs!$B$38)*_xlfn.NORM.S.INV(RAND())</f>
        <v>-1.1724954746574361</v>
      </c>
      <c r="AR479" s="24">
        <f ca="1">SQRT(Inputs!$B$38)*K479+SQRT(1-Inputs!$B$38)*_xlfn.NORM.S.INV(RAND())</f>
        <v>-0.20560142088810029</v>
      </c>
      <c r="AS479" s="24">
        <f ca="1">SQRT(Inputs!$B$38)*L479+SQRT(1-Inputs!$B$38)*_xlfn.NORM.S.INV(RAND())</f>
        <v>-1.2409101742521829</v>
      </c>
      <c r="AT479" s="24">
        <f ca="1">SQRT(Inputs!$B$38)*M479+SQRT(1-Inputs!$B$38)*_xlfn.NORM.S.INV(RAND())</f>
        <v>-1.3412525190128002</v>
      </c>
      <c r="AU479" s="15">
        <f ca="1">Inputs!$B$6*EXP($B$8-0.5*C$5^2+C$5*N479)</f>
        <v>4581.1518641273351</v>
      </c>
      <c r="AV479" s="15">
        <f t="shared" ca="1" si="255"/>
        <v>6912.3917269604954</v>
      </c>
      <c r="AW479" s="15">
        <f t="shared" ca="1" si="256"/>
        <v>7137.3659944607143</v>
      </c>
      <c r="AX479" s="15">
        <f t="shared" ca="1" si="257"/>
        <v>8384.7247363978131</v>
      </c>
      <c r="AY479" s="15">
        <f t="shared" ca="1" si="258"/>
        <v>11302.310183514133</v>
      </c>
      <c r="AZ479" s="15">
        <f t="shared" ca="1" si="259"/>
        <v>12114.605782960098</v>
      </c>
      <c r="BA479" s="15">
        <f t="shared" ca="1" si="260"/>
        <v>12929.069104093791</v>
      </c>
      <c r="BB479" s="15">
        <f t="shared" ca="1" si="261"/>
        <v>16980.978125137943</v>
      </c>
      <c r="BC479" s="15">
        <f t="shared" ca="1" si="262"/>
        <v>17135.238287081935</v>
      </c>
      <c r="BD479" s="15">
        <f t="shared" ca="1" si="263"/>
        <v>22650.28438627912</v>
      </c>
      <c r="BE479" s="15">
        <f t="shared" ca="1" si="264"/>
        <v>28413.210153169101</v>
      </c>
      <c r="BF479" s="15">
        <f ca="1">Inputs!$B$13*EXP($B$9-0.5*C$6^2+C$6*Y479)</f>
        <v>11961.123058648051</v>
      </c>
      <c r="BG479" s="15">
        <f t="shared" ca="1" si="265"/>
        <v>18006.070432167482</v>
      </c>
      <c r="BH479" s="15">
        <f t="shared" ca="1" si="266"/>
        <v>22630.474480874924</v>
      </c>
      <c r="BI479" s="15">
        <f t="shared" ca="1" si="267"/>
        <v>26406.3204853444</v>
      </c>
      <c r="BJ479" s="15">
        <f t="shared" ca="1" si="268"/>
        <v>37923.861650552542</v>
      </c>
      <c r="BK479" s="15">
        <f t="shared" ca="1" si="269"/>
        <v>51069.240306320171</v>
      </c>
      <c r="BL479" s="15">
        <f t="shared" ca="1" si="270"/>
        <v>62306.064354164984</v>
      </c>
      <c r="BM479" s="15">
        <f t="shared" ca="1" si="271"/>
        <v>75573.296027968783</v>
      </c>
      <c r="BN479" s="15">
        <f t="shared" ca="1" si="272"/>
        <v>65887.614024660492</v>
      </c>
      <c r="BO479" s="15">
        <f t="shared" ca="1" si="273"/>
        <v>84355.239551676306</v>
      </c>
      <c r="BP479" s="15">
        <f t="shared" ca="1" si="274"/>
        <v>104790.72901368965</v>
      </c>
      <c r="BQ479" s="15">
        <f ca="1">Inputs!$B$20*EXP($B$10-0.5*C$7^2+C$7*AJ479)</f>
        <v>5531.3533129242023</v>
      </c>
      <c r="BR479" s="15">
        <f t="shared" ca="1" si="275"/>
        <v>5996.3897030306762</v>
      </c>
      <c r="BS479" s="15">
        <f t="shared" ca="1" si="276"/>
        <v>4633.7146982830836</v>
      </c>
      <c r="BT479" s="15">
        <f t="shared" ca="1" si="277"/>
        <v>6688.0638775699572</v>
      </c>
      <c r="BU479" s="15">
        <f t="shared" ca="1" si="278"/>
        <v>11273.664782597838</v>
      </c>
      <c r="BV479" s="15">
        <f t="shared" ca="1" si="279"/>
        <v>13544.671720617645</v>
      </c>
      <c r="BW479" s="15">
        <f t="shared" ca="1" si="280"/>
        <v>19787.987249974361</v>
      </c>
      <c r="BX479" s="15">
        <f t="shared" ca="1" si="281"/>
        <v>21879.172381549666</v>
      </c>
      <c r="BY479" s="15">
        <f t="shared" ca="1" si="282"/>
        <v>29473.925541472749</v>
      </c>
      <c r="BZ479" s="15">
        <f t="shared" ca="1" si="283"/>
        <v>32920.558712125763</v>
      </c>
      <c r="CA479" s="15">
        <f t="shared" ca="1" si="284"/>
        <v>36436.717213394761</v>
      </c>
      <c r="CB479" s="15">
        <f ca="1">(AU479*DCF!C$10-DCF!C$5*MAX(AU479*DCF!C$10,0)-MAX(AU479-Inputs!$B$6,0)/Inputs!$B$10)*DCF!C$6</f>
        <v>1045.7915257908144</v>
      </c>
      <c r="CC479" s="15">
        <f ca="1">(AV479*DCF!D$10-DCF!D$5*MAX(AV479*DCF!D$10,0)-MAX(AV479-AU479,0)/Inputs!$B$10)*DCF!D$6</f>
        <v>1116.4368258595002</v>
      </c>
      <c r="CD479" s="15">
        <f ca="1">(AW479*DCF!E$10-DCF!E$5*MAX(AW479*DCF!E$10,0)-MAX(AW479-AV479,0)/Inputs!$B$10)*DCF!E$6</f>
        <v>1597.2306692138875</v>
      </c>
      <c r="CE479" s="15">
        <f ca="1">(AX479*DCF!F$10-DCF!F$5*MAX(AX479*DCF!F$10,0)-MAX(AX479-AW479,0)/Inputs!$B$10)*DCF!F$6</f>
        <v>1570.8276188135151</v>
      </c>
      <c r="CF479" s="15">
        <f ca="1">(AY479*DCF!G$10-DCF!G$5*MAX(AY479*DCF!G$10,0)-MAX(AY479-AX479,0)/Inputs!$B$10)*DCF!G$6</f>
        <v>1767.9159348807241</v>
      </c>
      <c r="CG479" s="15">
        <f ca="1">(AZ479*DCF!H$10-DCF!H$5*MAX(AZ479*DCF!H$10,0)-MAX(AZ479-AY479,0)/Inputs!$B$10)*DCF!H$6</f>
        <v>2207.8217563438652</v>
      </c>
      <c r="CH479" s="15">
        <f ca="1">(BA479*DCF!I$10-DCF!I$5*MAX(BA479*DCF!I$10,0)-MAX(BA479-AZ479,0)/Inputs!$B$10)*DCF!I$6</f>
        <v>2228.068750556306</v>
      </c>
      <c r="CI479" s="15">
        <f ca="1">(BB479*DCF!J$10-DCF!J$5*MAX(BB479*DCF!J$10,0)-MAX(BB479-BA479,0)/Inputs!$B$10)*DCF!J$6</f>
        <v>2299.9752056126354</v>
      </c>
      <c r="CJ479" s="15">
        <f ca="1">(BC479*DCF!K$10-DCF!K$5*MAX(BC479*DCF!K$10,0)-MAX(BC479-BB479,0)/Inputs!$B$10)*DCF!K$6</f>
        <v>2736.904096310504</v>
      </c>
      <c r="CK479" s="15">
        <f ca="1">(BD479*DCF!L$10-DCF!L$5*MAX(BD479*DCF!L$10,0)-MAX(BD479-BC479,0)/Inputs!$B$10)*DCF!L$6</f>
        <v>2702.9088455108554</v>
      </c>
      <c r="CL479" s="15">
        <f ca="1">(BE479*DCF!M$10-DCF!M$5*MAX(BE479*DCF!M$10,0)-MAX(BE479-BD479,0)/Inputs!$B$10)*DCF!M$6</f>
        <v>3321.028391212963</v>
      </c>
      <c r="CM479" s="15">
        <f ca="1">(BF479*DCF!C$28-DCF!C$5*MAX(BF479*DCF!C$28,0)-MAX(BF479-Inputs!$B$13,0)/Inputs!$B$17)*DCF!C$6</f>
        <v>3517.8643845197048</v>
      </c>
      <c r="CN479" s="15">
        <f ca="1">(BG479*DCF!D$28-DCF!D$5*MAX(BG479*DCF!D$28,0)-MAX(BG479-BF479,0)/Inputs!$B$17)*DCF!D$6</f>
        <v>4013.538597536507</v>
      </c>
      <c r="CO479" s="15">
        <f ca="1">(BH479*DCF!E$28-DCF!E$5*MAX(BH479*DCF!E$28,0)-MAX(BH479-BG479,0)/Inputs!$B$17)*DCF!E$6</f>
        <v>5497.9469571623786</v>
      </c>
      <c r="CP479" s="15">
        <f ca="1">(BI479*DCF!F$28-DCF!F$5*MAX(BI479*DCF!F$28,0)-MAX(BI479-BH479,0)/Inputs!$B$17)*DCF!F$6</f>
        <v>6481.1679996020648</v>
      </c>
      <c r="CQ479" s="15">
        <f ca="1">(BJ479*DCF!G$28-DCF!G$5*MAX(BJ479*DCF!G$28,0)-MAX(BJ479-BI479,0)/Inputs!$B$17)*DCF!G$6</f>
        <v>7902.4969881710058</v>
      </c>
      <c r="CR479" s="15">
        <f ca="1">(BK479*DCF!H$28-DCF!H$5*MAX(BK479*DCF!H$28,0)-MAX(BK479-BJ479,0)/Inputs!$B$17)*DCF!H$6</f>
        <v>10587.563623695723</v>
      </c>
      <c r="CS479" s="15">
        <f ca="1">(BL479*DCF!I$28-DCF!I$5*MAX(BL479*DCF!I$28,0)-MAX(BL479-BK479,0)/Inputs!$B$17)*DCF!I$6</f>
        <v>13038.631521761861</v>
      </c>
      <c r="CT479" s="15">
        <f ca="1">(BM479*DCF!J$28-DCF!J$5*MAX(BM479*DCF!J$28,0)-MAX(BM479-BL479,0)/Inputs!$B$17)*DCF!J$6</f>
        <v>15099.99229682751</v>
      </c>
      <c r="CU479" s="15">
        <f ca="1">(BN479*DCF!K$28-DCF!K$5*MAX(BN479*DCF!K$28,0)-MAX(BN479-BM479,0)/Inputs!$B$17)*DCF!K$6</f>
        <v>13914.359344198727</v>
      </c>
      <c r="CV479" s="15">
        <f ca="1">(BO479*DCF!L$28-DCF!L$5*MAX(BO479*DCF!L$28,0)-MAX(BO479-BN479,0)/Inputs!$B$17)*DCF!L$6</f>
        <v>14740.998273491221</v>
      </c>
      <c r="CW479" s="15">
        <f ca="1">(BP479*DCF!M$28-DCF!M$5*MAX(BP479*DCF!M$28,0)-MAX(BP479-BO479,0)/Inputs!$B$17)*DCF!M$6</f>
        <v>17580.353437728383</v>
      </c>
      <c r="CX479" s="15">
        <f ca="1">(BQ479*DCF!C$46-DCF!C$5*MAX(BQ479*DCF!C$46,0)-MAX(BQ479-Inputs!$B$20,0)/Inputs!$B$24)*DCF!C$6</f>
        <v>-2353.8244662292395</v>
      </c>
      <c r="CY479" s="15">
        <f ca="1">(BR479*DCF!D$46-DCF!D$5*MAX(BR479*DCF!D$46,0)-MAX(BR479-BQ479,0)/Inputs!$B$24)*DCF!D$6</f>
        <v>-1221.8710521977266</v>
      </c>
      <c r="CZ479" s="15">
        <f ca="1">(BS479*DCF!E$46-DCF!E$5*MAX(BS479*DCF!E$46,0)-MAX(BS479-BR479,0)/Inputs!$B$24)*DCF!E$6</f>
        <v>-547.94483097456532</v>
      </c>
      <c r="DA479" s="15">
        <f ca="1">(BT479*DCF!F$46-DCF!F$5*MAX(BT479*DCF!F$46,0)-MAX(BT479-BS479,0)/Inputs!$B$24)*DCF!F$6</f>
        <v>-1235.120575840052</v>
      </c>
      <c r="DB479" s="15">
        <f ca="1">(BU479*DCF!G$46-DCF!G$5*MAX(BU479*DCF!G$46,0)-MAX(BU479-BT479,0)/Inputs!$B$24)*DCF!G$6</f>
        <v>-1921.7293532847668</v>
      </c>
      <c r="DC479" s="15">
        <f ca="1">(BV479*DCF!H$46-DCF!H$5*MAX(BV479*DCF!H$46,0)-MAX(BV479-BU479,0)/Inputs!$B$24)*DCF!H$6</f>
        <v>-705.7014912992845</v>
      </c>
      <c r="DD479" s="15">
        <f ca="1">(BW479*DCF!I$46-DCF!I$5*MAX(BW479*DCF!I$46,0)-MAX(BW479-BV479,0)/Inputs!$B$24)*DCF!I$6</f>
        <v>-1335.2031276087516</v>
      </c>
      <c r="DE479" s="15">
        <f ca="1">(BX479*DCF!J$46-DCF!J$5*MAX(BX479*DCF!J$46,0)-MAX(BX479-BW479,0)/Inputs!$B$24)*DCF!J$6</f>
        <v>363.22262871854656</v>
      </c>
      <c r="DF479" s="15">
        <f ca="1">(BY479*DCF!K$46-DCF!K$5*MAX(BY479*DCF!K$46,0)-MAX(BY479-BX479,0)/Inputs!$B$24)*DCF!K$6</f>
        <v>-176.86332204175312</v>
      </c>
      <c r="DG479" s="15">
        <f ca="1">(BZ479*DCF!L$46-DCF!L$5*MAX(BZ479*DCF!L$46,0)-MAX(BZ479-BY479,0)/Inputs!$B$24)*DCF!L$6</f>
        <v>1495.6616261705763</v>
      </c>
      <c r="DH479" s="15">
        <f ca="1">(CA479*DCF!M$46-DCF!M$5*MAX(CA479*DCF!M$46,0)-MAX(CA479-BZ479,0)/Inputs!$B$24)*DCF!M$6</f>
        <v>2121.4208662082065</v>
      </c>
      <c r="DI479" s="15">
        <f ca="1">SUM(CB479:CL479)+BE479*DCF!M$10*(1+Inputs!$B$30)*(1-Inputs!$B$33)*(1-Inputs!$B$30/Inputs!$B$31)/(Inputs!$B$29-Inputs!$B$30)*DCF!M$6</f>
        <v>101669.24920218249</v>
      </c>
      <c r="DJ479" s="15">
        <f ca="1">SUM(CM479:CW479)+BP479*DCF!M$28*(1+Inputs!$B$30)*(1-Inputs!$B$33)*(1-Inputs!$B$30/Inputs!$B$31)/(Inputs!$B$29-Inputs!$B$30)*DCF!M$6</f>
        <v>501220.22617007332</v>
      </c>
      <c r="DK479" s="15">
        <f ca="1">SUM(CX479:DH479)+CA479*DCF!M$46*(1+Inputs!$B$30)*(1-Inputs!$B$33)*(1-Inputs!$B$30/Inputs!$B$31)/(Inputs!$B$29-Inputs!$B$30)*DCF!M$6</f>
        <v>50817.527918611093</v>
      </c>
      <c r="DM479" s="15">
        <f ca="1">DI479+DJ479+DK479+Inputs!$B$34+Inputs!$B$36-Inputs!$B$35</f>
        <v>730558.00329086685</v>
      </c>
    </row>
    <row r="480" spans="1:117" x14ac:dyDescent="0.75">
      <c r="A480" s="11">
        <v>467</v>
      </c>
      <c r="C480" s="24">
        <f t="shared" ca="1" si="286"/>
        <v>-0.12980742810560608</v>
      </c>
      <c r="D480" s="24">
        <f t="shared" ca="1" si="286"/>
        <v>1.156747555796076</v>
      </c>
      <c r="E480" s="24">
        <f t="shared" ca="1" si="286"/>
        <v>-0.88536156216494466</v>
      </c>
      <c r="F480" s="24">
        <f t="shared" ca="1" si="286"/>
        <v>-0.27651020574693075</v>
      </c>
      <c r="G480" s="24">
        <f t="shared" ca="1" si="286"/>
        <v>1.0266159369160051</v>
      </c>
      <c r="H480" s="24">
        <f t="shared" ca="1" si="286"/>
        <v>0.29459689643939885</v>
      </c>
      <c r="I480" s="24">
        <f t="shared" ca="1" si="286"/>
        <v>-0.33158298106482315</v>
      </c>
      <c r="J480" s="24">
        <f t="shared" ca="1" si="286"/>
        <v>4.687743396256714E-2</v>
      </c>
      <c r="K480" s="24">
        <f t="shared" ca="1" si="286"/>
        <v>0.26463010892287536</v>
      </c>
      <c r="L480" s="24">
        <f t="shared" ca="1" si="286"/>
        <v>0.7732670689626141</v>
      </c>
      <c r="M480" s="24">
        <f t="shared" ca="1" si="286"/>
        <v>-1.0889160575025654</v>
      </c>
      <c r="N480" s="24">
        <f ca="1">SQRT(Inputs!$B$38)*C480+SQRT(1-Inputs!$B$38)*_xlfn.NORM.S.INV(RAND())</f>
        <v>-0.73548919063669305</v>
      </c>
      <c r="O480" s="24">
        <f ca="1">SQRT(Inputs!$B$38)*D480+SQRT(1-Inputs!$B$38)*_xlfn.NORM.S.INV(RAND())</f>
        <v>2.2295947949212747E-2</v>
      </c>
      <c r="P480" s="24">
        <f ca="1">SQRT(Inputs!$B$38)*E480+SQRT(1-Inputs!$B$38)*_xlfn.NORM.S.INV(RAND())</f>
        <v>-0.93389020034368331</v>
      </c>
      <c r="Q480" s="24">
        <f ca="1">SQRT(Inputs!$B$38)*F480+SQRT(1-Inputs!$B$38)*_xlfn.NORM.S.INV(RAND())</f>
        <v>4.50302669113615E-2</v>
      </c>
      <c r="R480" s="24">
        <f ca="1">SQRT(Inputs!$B$38)*G480+SQRT(1-Inputs!$B$38)*_xlfn.NORM.S.INV(RAND())</f>
        <v>-0.18874777226002093</v>
      </c>
      <c r="S480" s="24">
        <f ca="1">SQRT(Inputs!$B$38)*H480+SQRT(1-Inputs!$B$38)*_xlfn.NORM.S.INV(RAND())</f>
        <v>0.50809506056491005</v>
      </c>
      <c r="T480" s="24">
        <f ca="1">SQRT(Inputs!$B$38)*I480+SQRT(1-Inputs!$B$38)*_xlfn.NORM.S.INV(RAND())</f>
        <v>0.40498747388126616</v>
      </c>
      <c r="U480" s="24">
        <f ca="1">SQRT(Inputs!$B$38)*J480+SQRT(1-Inputs!$B$38)*_xlfn.NORM.S.INV(RAND())</f>
        <v>-0.90332913240474277</v>
      </c>
      <c r="V480" s="24">
        <f ca="1">SQRT(Inputs!$B$38)*K480+SQRT(1-Inputs!$B$38)*_xlfn.NORM.S.INV(RAND())</f>
        <v>9.1378630697126761E-3</v>
      </c>
      <c r="W480" s="24">
        <f ca="1">SQRT(Inputs!$B$38)*L480+SQRT(1-Inputs!$B$38)*_xlfn.NORM.S.INV(RAND())</f>
        <v>0.94178380190832467</v>
      </c>
      <c r="X480" s="24">
        <f ca="1">SQRT(Inputs!$B$38)*M480+SQRT(1-Inputs!$B$38)*_xlfn.NORM.S.INV(RAND())</f>
        <v>-0.36367023461348602</v>
      </c>
      <c r="Y480" s="24">
        <f ca="1">SQRT(Inputs!$B$38)*C480+SQRT(1-Inputs!$B$38)*_xlfn.NORM.S.INV(RAND())</f>
        <v>0.57200570071063328</v>
      </c>
      <c r="Z480" s="24">
        <f ca="1">SQRT(Inputs!$B$38)*D480+SQRT(1-Inputs!$B$38)*_xlfn.NORM.S.INV(RAND())</f>
        <v>0.77629499535601942</v>
      </c>
      <c r="AA480" s="24">
        <f ca="1">SQRT(Inputs!$B$38)*E480+SQRT(1-Inputs!$B$38)*_xlfn.NORM.S.INV(RAND())</f>
        <v>-1.2836212419154625</v>
      </c>
      <c r="AB480" s="24">
        <f ca="1">SQRT(Inputs!$B$38)*F480+SQRT(1-Inputs!$B$38)*_xlfn.NORM.S.INV(RAND())</f>
        <v>-0.34628796037280674</v>
      </c>
      <c r="AC480" s="24">
        <f ca="1">SQRT(Inputs!$B$38)*G480+SQRT(1-Inputs!$B$38)*_xlfn.NORM.S.INV(RAND())</f>
        <v>-0.50159766032271402</v>
      </c>
      <c r="AD480" s="24">
        <f ca="1">SQRT(Inputs!$B$38)*H480+SQRT(1-Inputs!$B$38)*_xlfn.NORM.S.INV(RAND())</f>
        <v>0.52322636342866413</v>
      </c>
      <c r="AE480" s="24">
        <f ca="1">SQRT(Inputs!$B$38)*I480+SQRT(1-Inputs!$B$38)*_xlfn.NORM.S.INV(RAND())</f>
        <v>9.1939903188883509E-2</v>
      </c>
      <c r="AF480" s="24">
        <f ca="1">SQRT(Inputs!$B$38)*J480+SQRT(1-Inputs!$B$38)*_xlfn.NORM.S.INV(RAND())</f>
        <v>-1.5723868591525902</v>
      </c>
      <c r="AG480" s="24">
        <f ca="1">SQRT(Inputs!$B$38)*K480+SQRT(1-Inputs!$B$38)*_xlfn.NORM.S.INV(RAND())</f>
        <v>-1.4248083126169413</v>
      </c>
      <c r="AH480" s="24">
        <f ca="1">SQRT(Inputs!$B$38)*L480+SQRT(1-Inputs!$B$38)*_xlfn.NORM.S.INV(RAND())</f>
        <v>1.3269570361453693</v>
      </c>
      <c r="AI480" s="24">
        <f ca="1">SQRT(Inputs!$B$38)*M480+SQRT(1-Inputs!$B$38)*_xlfn.NORM.S.INV(RAND())</f>
        <v>-1.1232566553137393</v>
      </c>
      <c r="AJ480" s="24">
        <f ca="1">SQRT(Inputs!$B$38)*C480+SQRT(1-Inputs!$B$38)*_xlfn.NORM.S.INV(RAND())</f>
        <v>1.5783169628575816E-3</v>
      </c>
      <c r="AK480" s="24">
        <f ca="1">SQRT(Inputs!$B$38)*D480+SQRT(1-Inputs!$B$38)*_xlfn.NORM.S.INV(RAND())</f>
        <v>0.22825343203118253</v>
      </c>
      <c r="AL480" s="24">
        <f ca="1">SQRT(Inputs!$B$38)*E480+SQRT(1-Inputs!$B$38)*_xlfn.NORM.S.INV(RAND())</f>
        <v>-0.40779768411196765</v>
      </c>
      <c r="AM480" s="24">
        <f ca="1">SQRT(Inputs!$B$38)*F480+SQRT(1-Inputs!$B$38)*_xlfn.NORM.S.INV(RAND())</f>
        <v>-0.58636765920737455</v>
      </c>
      <c r="AN480" s="24">
        <f ca="1">SQRT(Inputs!$B$38)*G480+SQRT(1-Inputs!$B$38)*_xlfn.NORM.S.INV(RAND())</f>
        <v>0.87290736258184565</v>
      </c>
      <c r="AO480" s="24">
        <f ca="1">SQRT(Inputs!$B$38)*H480+SQRT(1-Inputs!$B$38)*_xlfn.NORM.S.INV(RAND())</f>
        <v>0.35094591607612446</v>
      </c>
      <c r="AP480" s="24">
        <f ca="1">SQRT(Inputs!$B$38)*I480+SQRT(1-Inputs!$B$38)*_xlfn.NORM.S.INV(RAND())</f>
        <v>0.89935278952365749</v>
      </c>
      <c r="AQ480" s="24">
        <f ca="1">SQRT(Inputs!$B$38)*J480+SQRT(1-Inputs!$B$38)*_xlfn.NORM.S.INV(RAND())</f>
        <v>0.97144438190116877</v>
      </c>
      <c r="AR480" s="24">
        <f ca="1">SQRT(Inputs!$B$38)*K480+SQRT(1-Inputs!$B$38)*_xlfn.NORM.S.INV(RAND())</f>
        <v>-0.25286113851778025</v>
      </c>
      <c r="AS480" s="24">
        <f ca="1">SQRT(Inputs!$B$38)*L480+SQRT(1-Inputs!$B$38)*_xlfn.NORM.S.INV(RAND())</f>
        <v>-0.25768638499244018</v>
      </c>
      <c r="AT480" s="24">
        <f ca="1">SQRT(Inputs!$B$38)*M480+SQRT(1-Inputs!$B$38)*_xlfn.NORM.S.INV(RAND())</f>
        <v>-0.22714793307499348</v>
      </c>
      <c r="AU480" s="15">
        <f ca="1">Inputs!$B$6*EXP($B$8-0.5*C$5^2+C$5*N480)</f>
        <v>4405.2686280585622</v>
      </c>
      <c r="AV480" s="15">
        <f t="shared" ca="1" si="255"/>
        <v>5379.8599372150147</v>
      </c>
      <c r="AW480" s="15">
        <f t="shared" ca="1" si="256"/>
        <v>5783.4116873106232</v>
      </c>
      <c r="AX480" s="15">
        <f t="shared" ca="1" si="257"/>
        <v>7100.8003305339344</v>
      </c>
      <c r="AY480" s="15">
        <f t="shared" ca="1" si="258"/>
        <v>8488.7046167165809</v>
      </c>
      <c r="AZ480" s="15">
        <f t="shared" ca="1" si="259"/>
        <v>10979.352777145856</v>
      </c>
      <c r="BA480" s="15">
        <f t="shared" ca="1" si="260"/>
        <v>14017.655129919611</v>
      </c>
      <c r="BB480" s="15">
        <f t="shared" ca="1" si="261"/>
        <v>15676.871737715286</v>
      </c>
      <c r="BC480" s="15">
        <f t="shared" ca="1" si="262"/>
        <v>19217.121813069913</v>
      </c>
      <c r="BD480" s="15">
        <f t="shared" ca="1" si="263"/>
        <v>25710.715004686539</v>
      </c>
      <c r="BE480" s="15">
        <f t="shared" ca="1" si="264"/>
        <v>30478.725222469835</v>
      </c>
      <c r="BF480" s="15">
        <f ca="1">Inputs!$B$13*EXP($B$9-0.5*C$6^2+C$6*Y480)</f>
        <v>15491.829582347218</v>
      </c>
      <c r="BG480" s="15">
        <f t="shared" ca="1" si="265"/>
        <v>21719.269350813662</v>
      </c>
      <c r="BH480" s="15">
        <f t="shared" ca="1" si="266"/>
        <v>21448.186830169776</v>
      </c>
      <c r="BI480" s="15">
        <f t="shared" ca="1" si="267"/>
        <v>24893.001996759896</v>
      </c>
      <c r="BJ480" s="15">
        <f t="shared" ca="1" si="268"/>
        <v>28388.591649599282</v>
      </c>
      <c r="BK480" s="15">
        <f t="shared" ca="1" si="269"/>
        <v>37414.049931969545</v>
      </c>
      <c r="BL480" s="15">
        <f t="shared" ca="1" si="270"/>
        <v>46509.501202103413</v>
      </c>
      <c r="BM480" s="15">
        <f t="shared" ca="1" si="271"/>
        <v>47025.93351984911</v>
      </c>
      <c r="BN480" s="15">
        <f t="shared" ca="1" si="272"/>
        <v>48757.958819551743</v>
      </c>
      <c r="BO480" s="15">
        <f t="shared" ca="1" si="273"/>
        <v>69996.904108788032</v>
      </c>
      <c r="BP480" s="15">
        <f t="shared" ca="1" si="274"/>
        <v>75858.118925181756</v>
      </c>
      <c r="BQ480" s="15">
        <f ca="1">Inputs!$B$20*EXP($B$10-0.5*C$7^2+C$7*AJ480)</f>
        <v>4291.9158073639055</v>
      </c>
      <c r="BR480" s="15">
        <f t="shared" ca="1" si="275"/>
        <v>6261.3978224112934</v>
      </c>
      <c r="BS480" s="15">
        <f t="shared" ca="1" si="276"/>
        <v>7626.6604920983145</v>
      </c>
      <c r="BT480" s="15">
        <f t="shared" ca="1" si="277"/>
        <v>9016.2443138336075</v>
      </c>
      <c r="BU480" s="15">
        <f t="shared" ca="1" si="278"/>
        <v>15434.117645434759</v>
      </c>
      <c r="BV480" s="15">
        <f t="shared" ca="1" si="279"/>
        <v>23240.081269777114</v>
      </c>
      <c r="BW480" s="15">
        <f t="shared" ca="1" si="280"/>
        <v>39229.856959695229</v>
      </c>
      <c r="BX480" s="15">
        <f t="shared" ca="1" si="281"/>
        <v>66666.507669714061</v>
      </c>
      <c r="BY480" s="15">
        <f t="shared" ca="1" si="282"/>
        <v>88999.573859795375</v>
      </c>
      <c r="BZ480" s="15">
        <f t="shared" ca="1" si="283"/>
        <v>119101.10121476014</v>
      </c>
      <c r="CA480" s="15">
        <f t="shared" ca="1" si="284"/>
        <v>160682.37984545139</v>
      </c>
      <c r="CB480" s="15">
        <f ca="1">(AU480*DCF!C$10-DCF!C$5*MAX(AU480*DCF!C$10,0)-MAX(AU480-Inputs!$B$6,0)/Inputs!$B$10)*DCF!C$6</f>
        <v>1047.0456046135573</v>
      </c>
      <c r="CC480" s="15">
        <f ca="1">(AV480*DCF!D$10-DCF!D$5*MAX(AV480*DCF!D$10,0)-MAX(AV480-AU480,0)/Inputs!$B$10)*DCF!D$6</f>
        <v>1073.6758284702087</v>
      </c>
      <c r="CD480" s="15">
        <f ca="1">(AW480*DCF!E$10-DCF!E$5*MAX(AW480*DCF!E$10,0)-MAX(AW480-AV480,0)/Inputs!$B$10)*DCF!E$6</f>
        <v>1244.4011285579436</v>
      </c>
      <c r="CE480" s="15">
        <f ca="1">(AX480*DCF!F$10-DCF!F$5*MAX(AX480*DCF!F$10,0)-MAX(AX480-AW480,0)/Inputs!$B$10)*DCF!F$6</f>
        <v>1275.9774809694447</v>
      </c>
      <c r="CF480" s="15">
        <f ca="1">(AY480*DCF!G$10-DCF!G$5*MAX(AY480*DCF!G$10,0)-MAX(AY480-AX480,0)/Inputs!$B$10)*DCF!G$6</f>
        <v>1482.2322243384983</v>
      </c>
      <c r="CG480" s="15">
        <f ca="1">(AZ480*DCF!H$10-DCF!H$5*MAX(AZ480*DCF!H$10,0)-MAX(AZ480-AY480,0)/Inputs!$B$10)*DCF!H$6</f>
        <v>1689.3899853178034</v>
      </c>
      <c r="CH480" s="15">
        <f ca="1">(BA480*DCF!I$10-DCF!I$5*MAX(BA480*DCF!I$10,0)-MAX(BA480-AZ480,0)/Inputs!$B$10)*DCF!I$6</f>
        <v>2062.126188271995</v>
      </c>
      <c r="CI480" s="15">
        <f ca="1">(BB480*DCF!J$10-DCF!J$5*MAX(BB480*DCF!J$10,0)-MAX(BB480-BA480,0)/Inputs!$B$10)*DCF!J$6</f>
        <v>2438.7606304028159</v>
      </c>
      <c r="CJ480" s="15">
        <f ca="1">(BC480*DCF!K$10-DCF!K$5*MAX(BC480*DCF!K$10,0)-MAX(BC480-BB480,0)/Inputs!$B$10)*DCF!K$6</f>
        <v>2598.0668651110695</v>
      </c>
      <c r="CK480" s="15">
        <f ca="1">(BD480*DCF!L$10-DCF!L$5*MAX(BD480*DCF!L$10,0)-MAX(BD480-BC480,0)/Inputs!$B$10)*DCF!L$6</f>
        <v>3037.9379967066411</v>
      </c>
      <c r="CL480" s="15">
        <f ca="1">(BE480*DCF!M$10-DCF!M$5*MAX(BE480*DCF!M$10,0)-MAX(BE480-BD480,0)/Inputs!$B$10)*DCF!M$6</f>
        <v>3731.3525758803544</v>
      </c>
      <c r="CM480" s="15">
        <f ca="1">(BF480*DCF!C$28-DCF!C$5*MAX(BF480*DCF!C$28,0)-MAX(BF480-Inputs!$B$13,0)/Inputs!$B$17)*DCF!C$6</f>
        <v>3780.0071970555346</v>
      </c>
      <c r="CN480" s="15">
        <f ca="1">(BG480*DCF!D$28-DCF!D$5*MAX(BG480*DCF!D$28,0)-MAX(BG480-BF480,0)/Inputs!$B$17)*DCF!D$6</f>
        <v>5068.2273245438209</v>
      </c>
      <c r="CO480" s="15">
        <f ca="1">(BH480*DCF!E$28-DCF!E$5*MAX(BH480*DCF!E$28,0)-MAX(BH480-BG480,0)/Inputs!$B$17)*DCF!E$6</f>
        <v>6074.5084262298096</v>
      </c>
      <c r="CP480" s="15">
        <f ca="1">(BI480*DCF!F$28-DCF!F$5*MAX(BI480*DCF!F$28,0)-MAX(BI480-BH480,0)/Inputs!$B$17)*DCF!F$6</f>
        <v>6130.6112884430331</v>
      </c>
      <c r="CQ480" s="15">
        <f ca="1">(BJ480*DCF!G$28-DCF!G$5*MAX(BJ480*DCF!G$28,0)-MAX(BJ480-BI480,0)/Inputs!$B$17)*DCF!G$6</f>
        <v>6777.7118397144413</v>
      </c>
      <c r="CR480" s="15">
        <f ca="1">(BK480*DCF!H$28-DCF!H$5*MAX(BK480*DCF!H$28,0)-MAX(BK480-BJ480,0)/Inputs!$B$17)*DCF!H$6</f>
        <v>7850.6043965462268</v>
      </c>
      <c r="CS480" s="15">
        <f ca="1">(BL480*DCF!I$28-DCF!I$5*MAX(BL480*DCF!I$28,0)-MAX(BL480-BK480,0)/Inputs!$B$17)*DCF!I$6</f>
        <v>9631.3743629995479</v>
      </c>
      <c r="CT480" s="15">
        <f ca="1">(BM480*DCF!J$28-DCF!J$5*MAX(BM480*DCF!J$28,0)-MAX(BM480-BL480,0)/Inputs!$B$17)*DCF!J$6</f>
        <v>10422.21239297371</v>
      </c>
      <c r="CU480" s="15">
        <f ca="1">(BN480*DCF!K$28-DCF!K$5*MAX(BN480*DCF!K$28,0)-MAX(BN480-BM480,0)/Inputs!$B$17)*DCF!K$6</f>
        <v>10084.713349128333</v>
      </c>
      <c r="CV480" s="15">
        <f ca="1">(BO480*DCF!L$28-DCF!L$5*MAX(BO480*DCF!L$28,0)-MAX(BO480-BN480,0)/Inputs!$B$17)*DCF!L$6</f>
        <v>11562.62952075913</v>
      </c>
      <c r="CW480" s="15">
        <f ca="1">(BP480*DCF!M$28-DCF!M$5*MAX(BP480*DCF!M$28,0)-MAX(BP480-BO480,0)/Inputs!$B$17)*DCF!M$6</f>
        <v>13660.087332734782</v>
      </c>
      <c r="CX480" s="15">
        <f ca="1">(BQ480*DCF!C$46-DCF!C$5*MAX(BQ480*DCF!C$46,0)-MAX(BQ480-Inputs!$B$20,0)/Inputs!$B$24)*DCF!C$6</f>
        <v>-1495.0917833930062</v>
      </c>
      <c r="CY480" s="15">
        <f ca="1">(BR480*DCF!D$46-DCF!D$5*MAX(BR480*DCF!D$46,0)-MAX(BR480-BQ480,0)/Inputs!$B$24)*DCF!D$6</f>
        <v>-1909.0362182365495</v>
      </c>
      <c r="CZ480" s="15">
        <f ca="1">(BS480*DCF!E$46-DCF!E$5*MAX(BS480*DCF!E$46,0)-MAX(BS480-BR480,0)/Inputs!$B$24)*DCF!E$6</f>
        <v>-1440.0148415066183</v>
      </c>
      <c r="DA480" s="15">
        <f ca="1">(BT480*DCF!F$46-DCF!F$5*MAX(BT480*DCF!F$46,0)-MAX(BT480-BS480,0)/Inputs!$B$24)*DCF!F$6</f>
        <v>-1162.6113135678088</v>
      </c>
      <c r="DB480" s="15">
        <f ca="1">(BU480*DCF!G$46-DCF!G$5*MAX(BU480*DCF!G$46,0)-MAX(BU480-BT480,0)/Inputs!$B$24)*DCF!G$6</f>
        <v>-2678.0190105558136</v>
      </c>
      <c r="DC480" s="15">
        <f ca="1">(BV480*DCF!H$46-DCF!H$5*MAX(BV480*DCF!H$46,0)-MAX(BV480-BU480,0)/Inputs!$B$24)*DCF!H$6</f>
        <v>-2425.6553683317379</v>
      </c>
      <c r="DD480" s="15">
        <f ca="1">(BW480*DCF!I$46-DCF!I$5*MAX(BW480*DCF!I$46,0)-MAX(BW480-BV480,0)/Inputs!$B$24)*DCF!I$6</f>
        <v>-3684.0172765173693</v>
      </c>
      <c r="DE480" s="15">
        <f ca="1">(BX480*DCF!J$46-DCF!J$5*MAX(BX480*DCF!J$46,0)-MAX(BX480-BW480,0)/Inputs!$B$24)*DCF!J$6</f>
        <v>-4479.2759292788087</v>
      </c>
      <c r="DF480" s="15">
        <f ca="1">(BY480*DCF!K$46-DCF!K$5*MAX(BY480*DCF!K$46,0)-MAX(BY480-BX480,0)/Inputs!$B$24)*DCF!K$6</f>
        <v>-387.05392571225514</v>
      </c>
      <c r="DG480" s="15">
        <f ca="1">(BZ480*DCF!L$46-DCF!L$5*MAX(BZ480*DCF!L$46,0)-MAX(BZ480-BY480,0)/Inputs!$B$24)*DCF!L$6</f>
        <v>1420.833127864714</v>
      </c>
      <c r="DH480" s="15">
        <f ca="1">(CA480*DCF!M$46-DCF!M$5*MAX(CA480*DCF!M$46,0)-MAX(CA480-BZ480,0)/Inputs!$B$24)*DCF!M$6</f>
        <v>3904.0437734903735</v>
      </c>
      <c r="DI480" s="15">
        <f ca="1">SUM(CB480:CL480)+BE480*DCF!M$10*(1+Inputs!$B$30)*(1-Inputs!$B$33)*(1-Inputs!$B$30/Inputs!$B$31)/(Inputs!$B$29-Inputs!$B$30)*DCF!M$6</f>
        <v>106503.66184219037</v>
      </c>
      <c r="DJ480" s="15">
        <f ca="1">SUM(CM480:CW480)+BP480*DCF!M$28*(1+Inputs!$B$30)*(1-Inputs!$B$33)*(1-Inputs!$B$30/Inputs!$B$31)/(Inputs!$B$29-Inputs!$B$30)*DCF!M$6</f>
        <v>372528.21821586939</v>
      </c>
      <c r="DK480" s="15">
        <f ca="1">SUM(CX480:DH480)+CA480*DCF!M$46*(1+Inputs!$B$30)*(1-Inputs!$B$33)*(1-Inputs!$B$30/Inputs!$B$31)/(Inputs!$B$29-Inputs!$B$30)*DCF!M$6</f>
        <v>234098.09452002996</v>
      </c>
      <c r="DM480" s="15">
        <f ca="1">DI480+DJ480+DK480+Inputs!$B$34+Inputs!$B$36-Inputs!$B$35</f>
        <v>789980.97457808978</v>
      </c>
    </row>
    <row r="481" spans="1:117" x14ac:dyDescent="0.75">
      <c r="A481" s="11">
        <v>468</v>
      </c>
      <c r="C481" s="24">
        <f t="shared" ca="1" si="286"/>
        <v>1.6208746885627716</v>
      </c>
      <c r="D481" s="24">
        <f t="shared" ca="1" si="286"/>
        <v>-0.48911586364575355</v>
      </c>
      <c r="E481" s="24">
        <f t="shared" ca="1" si="286"/>
        <v>1.6266131077994943</v>
      </c>
      <c r="F481" s="24">
        <f t="shared" ca="1" si="286"/>
        <v>0.71874937950047313</v>
      </c>
      <c r="G481" s="24">
        <f t="shared" ca="1" si="286"/>
        <v>0.26320269506519689</v>
      </c>
      <c r="H481" s="24">
        <f t="shared" ca="1" si="286"/>
        <v>0.63118748662258295</v>
      </c>
      <c r="I481" s="24">
        <f t="shared" ca="1" si="286"/>
        <v>0.63576029114895838</v>
      </c>
      <c r="J481" s="24">
        <f t="shared" ca="1" si="286"/>
        <v>-0.25470148315840357</v>
      </c>
      <c r="K481" s="24">
        <f t="shared" ca="1" si="286"/>
        <v>-0.37596270814673077</v>
      </c>
      <c r="L481" s="24">
        <f t="shared" ca="1" si="286"/>
        <v>1.3508371194866235</v>
      </c>
      <c r="M481" s="24">
        <f t="shared" ca="1" si="286"/>
        <v>0.44006818376136375</v>
      </c>
      <c r="N481" s="24">
        <f ca="1">SQRT(Inputs!$B$38)*C481+SQRT(1-Inputs!$B$38)*_xlfn.NORM.S.INV(RAND())</f>
        <v>-0.91522542516307148</v>
      </c>
      <c r="O481" s="24">
        <f ca="1">SQRT(Inputs!$B$38)*D481+SQRT(1-Inputs!$B$38)*_xlfn.NORM.S.INV(RAND())</f>
        <v>-4.4577647082090638E-2</v>
      </c>
      <c r="P481" s="24">
        <f ca="1">SQRT(Inputs!$B$38)*E481+SQRT(1-Inputs!$B$38)*_xlfn.NORM.S.INV(RAND())</f>
        <v>0.86866840156047087</v>
      </c>
      <c r="Q481" s="24">
        <f ca="1">SQRT(Inputs!$B$38)*F481+SQRT(1-Inputs!$B$38)*_xlfn.NORM.S.INV(RAND())</f>
        <v>0.12579575154141814</v>
      </c>
      <c r="R481" s="24">
        <f ca="1">SQRT(Inputs!$B$38)*G481+SQRT(1-Inputs!$B$38)*_xlfn.NORM.S.INV(RAND())</f>
        <v>1.2304394725174312</v>
      </c>
      <c r="S481" s="24">
        <f ca="1">SQRT(Inputs!$B$38)*H481+SQRT(1-Inputs!$B$38)*_xlfn.NORM.S.INV(RAND())</f>
        <v>0.55183202826586641</v>
      </c>
      <c r="T481" s="24">
        <f ca="1">SQRT(Inputs!$B$38)*I481+SQRT(1-Inputs!$B$38)*_xlfn.NORM.S.INV(RAND())</f>
        <v>0.71574184508455296</v>
      </c>
      <c r="U481" s="24">
        <f ca="1">SQRT(Inputs!$B$38)*J481+SQRT(1-Inputs!$B$38)*_xlfn.NORM.S.INV(RAND())</f>
        <v>-0.42993652760416257</v>
      </c>
      <c r="V481" s="24">
        <f ca="1">SQRT(Inputs!$B$38)*K481+SQRT(1-Inputs!$B$38)*_xlfn.NORM.S.INV(RAND())</f>
        <v>-1.030131427625488</v>
      </c>
      <c r="W481" s="24">
        <f ca="1">SQRT(Inputs!$B$38)*L481+SQRT(1-Inputs!$B$38)*_xlfn.NORM.S.INV(RAND())</f>
        <v>-0.3664787608858372</v>
      </c>
      <c r="X481" s="24">
        <f ca="1">SQRT(Inputs!$B$38)*M481+SQRT(1-Inputs!$B$38)*_xlfn.NORM.S.INV(RAND())</f>
        <v>-0.58161558651584144</v>
      </c>
      <c r="Y481" s="24">
        <f ca="1">SQRT(Inputs!$B$38)*C481+SQRT(1-Inputs!$B$38)*_xlfn.NORM.S.INV(RAND())</f>
        <v>1.1697161612800708</v>
      </c>
      <c r="Z481" s="24">
        <f ca="1">SQRT(Inputs!$B$38)*D481+SQRT(1-Inputs!$B$38)*_xlfn.NORM.S.INV(RAND())</f>
        <v>-0.24774994347341314</v>
      </c>
      <c r="AA481" s="24">
        <f ca="1">SQRT(Inputs!$B$38)*E481+SQRT(1-Inputs!$B$38)*_xlfn.NORM.S.INV(RAND())</f>
        <v>1.7794423503349492</v>
      </c>
      <c r="AB481" s="24">
        <f ca="1">SQRT(Inputs!$B$38)*F481+SQRT(1-Inputs!$B$38)*_xlfn.NORM.S.INV(RAND())</f>
        <v>0.97074302160018289</v>
      </c>
      <c r="AC481" s="24">
        <f ca="1">SQRT(Inputs!$B$38)*G481+SQRT(1-Inputs!$B$38)*_xlfn.NORM.S.INV(RAND())</f>
        <v>1.7649593266358503</v>
      </c>
      <c r="AD481" s="24">
        <f ca="1">SQRT(Inputs!$B$38)*H481+SQRT(1-Inputs!$B$38)*_xlfn.NORM.S.INV(RAND())</f>
        <v>9.2946116785985688E-2</v>
      </c>
      <c r="AE481" s="24">
        <f ca="1">SQRT(Inputs!$B$38)*I481+SQRT(1-Inputs!$B$38)*_xlfn.NORM.S.INV(RAND())</f>
        <v>-0.14918929455366853</v>
      </c>
      <c r="AF481" s="24">
        <f ca="1">SQRT(Inputs!$B$38)*J481+SQRT(1-Inputs!$B$38)*_xlfn.NORM.S.INV(RAND())</f>
        <v>-1.4197454134555181</v>
      </c>
      <c r="AG481" s="24">
        <f ca="1">SQRT(Inputs!$B$38)*K481+SQRT(1-Inputs!$B$38)*_xlfn.NORM.S.INV(RAND())</f>
        <v>0.16116038120009854</v>
      </c>
      <c r="AH481" s="24">
        <f ca="1">SQRT(Inputs!$B$38)*L481+SQRT(1-Inputs!$B$38)*_xlfn.NORM.S.INV(RAND())</f>
        <v>0.24331829865659949</v>
      </c>
      <c r="AI481" s="24">
        <f ca="1">SQRT(Inputs!$B$38)*M481+SQRT(1-Inputs!$B$38)*_xlfn.NORM.S.INV(RAND())</f>
        <v>0.1246329885350301</v>
      </c>
      <c r="AJ481" s="24">
        <f ca="1">SQRT(Inputs!$B$38)*C481+SQRT(1-Inputs!$B$38)*_xlfn.NORM.S.INV(RAND())</f>
        <v>2.156568508636449</v>
      </c>
      <c r="AK481" s="24">
        <f ca="1">SQRT(Inputs!$B$38)*D481+SQRT(1-Inputs!$B$38)*_xlfn.NORM.S.INV(RAND())</f>
        <v>-0.57421826746689075</v>
      </c>
      <c r="AL481" s="24">
        <f ca="1">SQRT(Inputs!$B$38)*E481+SQRT(1-Inputs!$B$38)*_xlfn.NORM.S.INV(RAND())</f>
        <v>0.94744677956414658</v>
      </c>
      <c r="AM481" s="24">
        <f ca="1">SQRT(Inputs!$B$38)*F481+SQRT(1-Inputs!$B$38)*_xlfn.NORM.S.INV(RAND())</f>
        <v>0.56378711040915452</v>
      </c>
      <c r="AN481" s="24">
        <f ca="1">SQRT(Inputs!$B$38)*G481+SQRT(1-Inputs!$B$38)*_xlfn.NORM.S.INV(RAND())</f>
        <v>-0.37305990367258146</v>
      </c>
      <c r="AO481" s="24">
        <f ca="1">SQRT(Inputs!$B$38)*H481+SQRT(1-Inputs!$B$38)*_xlfn.NORM.S.INV(RAND())</f>
        <v>1.1083985384556312</v>
      </c>
      <c r="AP481" s="24">
        <f ca="1">SQRT(Inputs!$B$38)*I481+SQRT(1-Inputs!$B$38)*_xlfn.NORM.S.INV(RAND())</f>
        <v>0.34911384576371157</v>
      </c>
      <c r="AQ481" s="24">
        <f ca="1">SQRT(Inputs!$B$38)*J481+SQRT(1-Inputs!$B$38)*_xlfn.NORM.S.INV(RAND())</f>
        <v>4.4630492642942277E-2</v>
      </c>
      <c r="AR481" s="24">
        <f ca="1">SQRT(Inputs!$B$38)*K481+SQRT(1-Inputs!$B$38)*_xlfn.NORM.S.INV(RAND())</f>
        <v>-1.2620741080409805</v>
      </c>
      <c r="AS481" s="24">
        <f ca="1">SQRT(Inputs!$B$38)*L481+SQRT(1-Inputs!$B$38)*_xlfn.NORM.S.INV(RAND())</f>
        <v>0.55702435132869654</v>
      </c>
      <c r="AT481" s="24">
        <f ca="1">SQRT(Inputs!$B$38)*M481+SQRT(1-Inputs!$B$38)*_xlfn.NORM.S.INV(RAND())</f>
        <v>0.89969335846779552</v>
      </c>
      <c r="AU481" s="15">
        <f ca="1">Inputs!$B$6*EXP($B$8-0.5*C$5^2+C$5*N481)</f>
        <v>4278.9462800606107</v>
      </c>
      <c r="AV481" s="15">
        <f t="shared" ca="1" si="255"/>
        <v>5174.4617501042849</v>
      </c>
      <c r="AW481" s="15">
        <f t="shared" ca="1" si="256"/>
        <v>7093.6353455596827</v>
      </c>
      <c r="AX481" s="15">
        <f t="shared" ca="1" si="257"/>
        <v>8797.8023044994407</v>
      </c>
      <c r="AY481" s="15">
        <f t="shared" ca="1" si="258"/>
        <v>12413.378765027775</v>
      </c>
      <c r="AZ481" s="15">
        <f t="shared" ca="1" si="259"/>
        <v>16133.069809448583</v>
      </c>
      <c r="BA481" s="15">
        <f t="shared" ca="1" si="260"/>
        <v>21278.470269117504</v>
      </c>
      <c r="BB481" s="15">
        <f t="shared" ca="1" si="261"/>
        <v>24952.990854591073</v>
      </c>
      <c r="BC481" s="15">
        <f t="shared" ca="1" si="262"/>
        <v>27668.326024279439</v>
      </c>
      <c r="BD481" s="15">
        <f t="shared" ca="1" si="263"/>
        <v>32754.097512966458</v>
      </c>
      <c r="BE481" s="15">
        <f t="shared" ca="1" si="264"/>
        <v>38065.12897130441</v>
      </c>
      <c r="BF481" s="15">
        <f ca="1">Inputs!$B$13*EXP($B$9-0.5*C$6^2+C$6*Y481)</f>
        <v>17440.716119654538</v>
      </c>
      <c r="BG481" s="15">
        <f t="shared" ca="1" si="265"/>
        <v>20326.339095164043</v>
      </c>
      <c r="BH481" s="15">
        <f t="shared" ca="1" si="266"/>
        <v>33361.066497092812</v>
      </c>
      <c r="BI481" s="15">
        <f t="shared" ca="1" si="267"/>
        <v>47420.416910034364</v>
      </c>
      <c r="BJ481" s="15">
        <f t="shared" ca="1" si="268"/>
        <v>74975.96380759227</v>
      </c>
      <c r="BK481" s="15">
        <f t="shared" ca="1" si="269"/>
        <v>93190.589269285862</v>
      </c>
      <c r="BL481" s="15">
        <f t="shared" ca="1" si="270"/>
        <v>112281.45769499555</v>
      </c>
      <c r="BM481" s="15">
        <f t="shared" ca="1" si="271"/>
        <v>115701.50243557908</v>
      </c>
      <c r="BN481" s="15">
        <f t="shared" ca="1" si="272"/>
        <v>145073.24719359132</v>
      </c>
      <c r="BO481" s="15">
        <f t="shared" ca="1" si="273"/>
        <v>183618.2583562418</v>
      </c>
      <c r="BP481" s="15">
        <f t="shared" ca="1" si="274"/>
        <v>229213.53192437993</v>
      </c>
      <c r="BQ481" s="15">
        <f ca="1">Inputs!$B$20*EXP($B$10-0.5*C$7^2+C$7*AJ481)</f>
        <v>9217.196487922196</v>
      </c>
      <c r="BR481" s="15">
        <f t="shared" ca="1" si="275"/>
        <v>10421.721119645268</v>
      </c>
      <c r="BS481" s="15">
        <f t="shared" ca="1" si="276"/>
        <v>18734.541582936676</v>
      </c>
      <c r="BT481" s="15">
        <f t="shared" ca="1" si="277"/>
        <v>29948.206739974488</v>
      </c>
      <c r="BU481" s="15">
        <f t="shared" ca="1" si="278"/>
        <v>37922.156238931981</v>
      </c>
      <c r="BV481" s="15">
        <f t="shared" ca="1" si="279"/>
        <v>67727.104172321706</v>
      </c>
      <c r="BW481" s="15">
        <f t="shared" ca="1" si="280"/>
        <v>101757.08843467182</v>
      </c>
      <c r="BX481" s="15">
        <f t="shared" ca="1" si="281"/>
        <v>143602.75739580151</v>
      </c>
      <c r="BY481" s="15">
        <f t="shared" ca="1" si="282"/>
        <v>158046.98404055744</v>
      </c>
      <c r="BZ481" s="15">
        <f t="shared" ca="1" si="283"/>
        <v>245673.86013371605</v>
      </c>
      <c r="CA481" s="15">
        <f t="shared" ca="1" si="284"/>
        <v>404925.20448609965</v>
      </c>
      <c r="CB481" s="15">
        <f ca="1">(AU481*DCF!C$10-DCF!C$5*MAX(AU481*DCF!C$10,0)-MAX(AU481-Inputs!$B$6,0)/Inputs!$B$10)*DCF!C$6</f>
        <v>1047.946305470582</v>
      </c>
      <c r="CC481" s="15">
        <f ca="1">(AV481*DCF!D$10-DCF!D$5*MAX(AV481*DCF!D$10,0)-MAX(AV481-AU481,0)/Inputs!$B$10)*DCF!D$6</f>
        <v>1042.891985694931</v>
      </c>
      <c r="CD481" s="15">
        <f ca="1">(AW481*DCF!E$10-DCF!E$5*MAX(AW481*DCF!E$10,0)-MAX(AW481-AV481,0)/Inputs!$B$10)*DCF!E$6</f>
        <v>1205.5301102244709</v>
      </c>
      <c r="CE481" s="15">
        <f ca="1">(AX481*DCF!F$10-DCF!F$5*MAX(AX481*DCF!F$10,0)-MAX(AX481-AW481,0)/Inputs!$B$10)*DCF!F$6</f>
        <v>1565.9513292610247</v>
      </c>
      <c r="CF481" s="15">
        <f ca="1">(AY481*DCF!G$10-DCF!G$5*MAX(AY481*DCF!G$10,0)-MAX(AY481-AX481,0)/Inputs!$B$10)*DCF!G$6</f>
        <v>1862.6744020449012</v>
      </c>
      <c r="CG481" s="15">
        <f ca="1">(AZ481*DCF!H$10-DCF!H$5*MAX(AZ481*DCF!H$10,0)-MAX(AZ481-AY481,0)/Inputs!$B$10)*DCF!H$6</f>
        <v>2471.7492462477157</v>
      </c>
      <c r="CH481" s="15">
        <f ca="1">(BA481*DCF!I$10-DCF!I$5*MAX(BA481*DCF!I$10,0)-MAX(BA481-AZ481,0)/Inputs!$B$10)*DCF!I$6</f>
        <v>3042.7743232854082</v>
      </c>
      <c r="CI481" s="15">
        <f ca="1">(BB481*DCF!J$10-DCF!J$5*MAX(BB481*DCF!J$10,0)-MAX(BB481-BA481,0)/Inputs!$B$10)*DCF!J$6</f>
        <v>3725.178086190574</v>
      </c>
      <c r="CJ481" s="15">
        <f ca="1">(BC481*DCF!K$10-DCF!K$5*MAX(BC481*DCF!K$10,0)-MAX(BC481-BB481,0)/Inputs!$B$10)*DCF!K$6</f>
        <v>4074.0505452775592</v>
      </c>
      <c r="CK481" s="15">
        <f ca="1">(BD481*DCF!L$10-DCF!L$5*MAX(BD481*DCF!L$10,0)-MAX(BD481-BC481,0)/Inputs!$B$10)*DCF!L$6</f>
        <v>4282.26815649738</v>
      </c>
      <c r="CL481" s="15">
        <f ca="1">(BE481*DCF!M$10-DCF!M$5*MAX(BE481*DCF!M$10,0)-MAX(BE481-BD481,0)/Inputs!$B$10)*DCF!M$6</f>
        <v>4737.0225784242721</v>
      </c>
      <c r="CM481" s="15">
        <f ca="1">(BF481*DCF!C$28-DCF!C$5*MAX(BF481*DCF!C$28,0)-MAX(BF481-Inputs!$B$13,0)/Inputs!$B$17)*DCF!C$6</f>
        <v>3924.705317608385</v>
      </c>
      <c r="CN481" s="15">
        <f ca="1">(BG481*DCF!D$28-DCF!D$5*MAX(BG481*DCF!D$28,0)-MAX(BG481-BF481,0)/Inputs!$B$17)*DCF!D$6</f>
        <v>5370.9399809541255</v>
      </c>
      <c r="CO481" s="15">
        <f ca="1">(BH481*DCF!E$28-DCF!E$5*MAX(BH481*DCF!E$28,0)-MAX(BH481-BG481,0)/Inputs!$B$17)*DCF!E$6</f>
        <v>6879.4827231850913</v>
      </c>
      <c r="CP481" s="15">
        <f ca="1">(BI481*DCF!F$28-DCF!F$5*MAX(BI481*DCF!F$28,0)-MAX(BI481-BH481,0)/Inputs!$B$17)*DCF!F$6</f>
        <v>10313.667128732573</v>
      </c>
      <c r="CQ481" s="15">
        <f ca="1">(BJ481*DCF!G$28-DCF!G$5*MAX(BJ481*DCF!G$28,0)-MAX(BJ481-BI481,0)/Inputs!$B$17)*DCF!G$6</f>
        <v>14818.511878273885</v>
      </c>
      <c r="CR481" s="15">
        <f ca="1">(BK481*DCF!H$28-DCF!H$5*MAX(BK481*DCF!H$28,0)-MAX(BK481-BJ481,0)/Inputs!$B$17)*DCF!H$6</f>
        <v>20217.019243055584</v>
      </c>
      <c r="CS481" s="15">
        <f ca="1">(BL481*DCF!I$28-DCF!I$5*MAX(BL481*DCF!I$28,0)-MAX(BL481-BK481,0)/Inputs!$B$17)*DCF!I$6</f>
        <v>23663.20089457163</v>
      </c>
      <c r="CT481" s="15">
        <f ca="1">(BM481*DCF!J$28-DCF!J$5*MAX(BM481*DCF!J$28,0)-MAX(BM481-BL481,0)/Inputs!$B$17)*DCF!J$6</f>
        <v>25357.570173053049</v>
      </c>
      <c r="CU481" s="15">
        <f ca="1">(BN481*DCF!K$28-DCF!K$5*MAX(BN481*DCF!K$28,0)-MAX(BN481-BM481,0)/Inputs!$B$17)*DCF!K$6</f>
        <v>27039.389860969528</v>
      </c>
      <c r="CV481" s="15">
        <f ca="1">(BO481*DCF!L$28-DCF!L$5*MAX(BO481*DCF!L$28,0)-MAX(BO481-BN481,0)/Inputs!$B$17)*DCF!L$6</f>
        <v>32274.26437979332</v>
      </c>
      <c r="CW481" s="15">
        <f ca="1">(BP481*DCF!M$28-DCF!M$5*MAX(BP481*DCF!M$28,0)-MAX(BP481-BO481,0)/Inputs!$B$17)*DCF!M$6</f>
        <v>38360.67140116982</v>
      </c>
      <c r="CX481" s="15">
        <f ca="1">(BQ481*DCF!C$46-DCF!C$5*MAX(BQ481*DCF!C$46,0)-MAX(BQ481-Inputs!$B$20,0)/Inputs!$B$24)*DCF!C$6</f>
        <v>-4907.5264350500202</v>
      </c>
      <c r="CY481" s="15">
        <f ca="1">(BR481*DCF!D$46-DCF!D$5*MAX(BR481*DCF!D$46,0)-MAX(BR481-BQ481,0)/Inputs!$B$24)*DCF!D$6</f>
        <v>-2292.7054193392378</v>
      </c>
      <c r="CZ481" s="15">
        <f ca="1">(BS481*DCF!E$46-DCF!E$5*MAX(BS481*DCF!E$46,0)-MAX(BS481-BR481,0)/Inputs!$B$24)*DCF!E$6</f>
        <v>-5492.0771397682374</v>
      </c>
      <c r="DA481" s="15">
        <f ca="1">(BT481*DCF!F$46-DCF!F$5*MAX(BT481*DCF!F$46,0)-MAX(BT481-BS481,0)/Inputs!$B$24)*DCF!F$6</f>
        <v>-6264.2677364865513</v>
      </c>
      <c r="DB481" s="15">
        <f ca="1">(BU481*DCF!G$46-DCF!G$5*MAX(BU481*DCF!G$46,0)-MAX(BU481-BT481,0)/Inputs!$B$24)*DCF!G$6</f>
        <v>-3957.9054762895162</v>
      </c>
      <c r="DC481" s="15">
        <f ca="1">(BV481*DCF!H$46-DCF!H$5*MAX(BV481*DCF!H$46,0)-MAX(BV481-BU481,0)/Inputs!$B$24)*DCF!H$6</f>
        <v>-9261.7049523550195</v>
      </c>
      <c r="DD481" s="15">
        <f ca="1">(BW481*DCF!I$46-DCF!I$5*MAX(BW481*DCF!I$46,0)-MAX(BW481-BV481,0)/Inputs!$B$24)*DCF!I$6</f>
        <v>-7418.5726176491726</v>
      </c>
      <c r="DE481" s="15">
        <f ca="1">(BX481*DCF!J$46-DCF!J$5*MAX(BX481*DCF!J$46,0)-MAX(BX481-BW481,0)/Inputs!$B$24)*DCF!J$6</f>
        <v>-5073.0493001231243</v>
      </c>
      <c r="DF481" s="15">
        <f ca="1">(BY481*DCF!K$46-DCF!K$5*MAX(BY481*DCF!K$46,0)-MAX(BY481-BX481,0)/Inputs!$B$24)*DCF!K$6</f>
        <v>5489.7198451898112</v>
      </c>
      <c r="DG481" s="15">
        <f ca="1">(BZ481*DCF!L$46-DCF!L$5*MAX(BZ481*DCF!L$46,0)-MAX(BZ481-BY481,0)/Inputs!$B$24)*DCF!L$6</f>
        <v>-2847.9547855876422</v>
      </c>
      <c r="DH481" s="15">
        <f ca="1">(CA481*DCF!M$46-DCF!M$5*MAX(CA481*DCF!M$46,0)-MAX(CA481-BZ481,0)/Inputs!$B$24)*DCF!M$6</f>
        <v>-1547.9341844591743</v>
      </c>
      <c r="DI481" s="15">
        <f ca="1">SUM(CB481:CL481)+BE481*DCF!M$10*(1+Inputs!$B$30)*(1-Inputs!$B$33)*(1-Inputs!$B$30/Inputs!$B$31)/(Inputs!$B$29-Inputs!$B$30)*DCF!M$6</f>
        <v>134993.79435497944</v>
      </c>
      <c r="DJ481" s="15">
        <f ca="1">SUM(CM481:CW481)+BP481*DCF!M$28*(1+Inputs!$B$30)*(1-Inputs!$B$33)*(1-Inputs!$B$30/Inputs!$B$31)/(Inputs!$B$29-Inputs!$B$30)*DCF!M$6</f>
        <v>1058758.4768223288</v>
      </c>
      <c r="DK481" s="15">
        <f ca="1">SUM(CX481:DH481)+CA481*DCF!M$46*(1+Inputs!$B$30)*(1-Inputs!$B$33)*(1-Inputs!$B$30/Inputs!$B$31)/(Inputs!$B$29-Inputs!$B$30)*DCF!M$6</f>
        <v>582488.35439047799</v>
      </c>
      <c r="DM481" s="15">
        <f ca="1">DI481+DJ481+DK481+Inputs!$B$34+Inputs!$B$36-Inputs!$B$35</f>
        <v>1853091.6255677862</v>
      </c>
    </row>
    <row r="482" spans="1:117" x14ac:dyDescent="0.75">
      <c r="A482" s="11">
        <v>469</v>
      </c>
      <c r="C482" s="24">
        <f t="shared" ca="1" si="286"/>
        <v>-1.6870770175574412</v>
      </c>
      <c r="D482" s="24">
        <f t="shared" ca="1" si="286"/>
        <v>0.29917618292375109</v>
      </c>
      <c r="E482" s="24">
        <f t="shared" ca="1" si="286"/>
        <v>1.171141522154431</v>
      </c>
      <c r="F482" s="24">
        <f t="shared" ca="1" si="286"/>
        <v>-0.44116212461189602</v>
      </c>
      <c r="G482" s="24">
        <f t="shared" ca="1" si="286"/>
        <v>0.60761177694904567</v>
      </c>
      <c r="H482" s="24">
        <f t="shared" ca="1" si="286"/>
        <v>-9.7498159799761036E-2</v>
      </c>
      <c r="I482" s="24">
        <f t="shared" ca="1" si="286"/>
        <v>-0.33570949121693622</v>
      </c>
      <c r="J482" s="24">
        <f t="shared" ca="1" si="286"/>
        <v>1.5592914233983051</v>
      </c>
      <c r="K482" s="24">
        <f t="shared" ca="1" si="286"/>
        <v>0.72930538621312657</v>
      </c>
      <c r="L482" s="24">
        <f t="shared" ca="1" si="286"/>
        <v>0.10604265476519983</v>
      </c>
      <c r="M482" s="24">
        <f t="shared" ca="1" si="286"/>
        <v>-0.79624948689448816</v>
      </c>
      <c r="N482" s="24">
        <f ca="1">SQRT(Inputs!$B$38)*C482+SQRT(1-Inputs!$B$38)*_xlfn.NORM.S.INV(RAND())</f>
        <v>-0.72591079954728865</v>
      </c>
      <c r="O482" s="24">
        <f ca="1">SQRT(Inputs!$B$38)*D482+SQRT(1-Inputs!$B$38)*_xlfn.NORM.S.INV(RAND())</f>
        <v>0.67414591205997709</v>
      </c>
      <c r="P482" s="24">
        <f ca="1">SQRT(Inputs!$B$38)*E482+SQRT(1-Inputs!$B$38)*_xlfn.NORM.S.INV(RAND())</f>
        <v>0.56622651609080565</v>
      </c>
      <c r="Q482" s="24">
        <f ca="1">SQRT(Inputs!$B$38)*F482+SQRT(1-Inputs!$B$38)*_xlfn.NORM.S.INV(RAND())</f>
        <v>-7.9146013487882916E-2</v>
      </c>
      <c r="R482" s="24">
        <f ca="1">SQRT(Inputs!$B$38)*G482+SQRT(1-Inputs!$B$38)*_xlfn.NORM.S.INV(RAND())</f>
        <v>0.8042096268183706</v>
      </c>
      <c r="S482" s="24">
        <f ca="1">SQRT(Inputs!$B$38)*H482+SQRT(1-Inputs!$B$38)*_xlfn.NORM.S.INV(RAND())</f>
        <v>-1.0163309921751336</v>
      </c>
      <c r="T482" s="24">
        <f ca="1">SQRT(Inputs!$B$38)*I482+SQRT(1-Inputs!$B$38)*_xlfn.NORM.S.INV(RAND())</f>
        <v>-0.90832895320021168</v>
      </c>
      <c r="U482" s="24">
        <f ca="1">SQRT(Inputs!$B$38)*J482+SQRT(1-Inputs!$B$38)*_xlfn.NORM.S.INV(RAND())</f>
        <v>0.91306893807554612</v>
      </c>
      <c r="V482" s="24">
        <f ca="1">SQRT(Inputs!$B$38)*K482+SQRT(1-Inputs!$B$38)*_xlfn.NORM.S.INV(RAND())</f>
        <v>-1.0076130502406102</v>
      </c>
      <c r="W482" s="24">
        <f ca="1">SQRT(Inputs!$B$38)*L482+SQRT(1-Inputs!$B$38)*_xlfn.NORM.S.INV(RAND())</f>
        <v>-0.94313638688121781</v>
      </c>
      <c r="X482" s="24">
        <f ca="1">SQRT(Inputs!$B$38)*M482+SQRT(1-Inputs!$B$38)*_xlfn.NORM.S.INV(RAND())</f>
        <v>0.42504343356332919</v>
      </c>
      <c r="Y482" s="24">
        <f ca="1">SQRT(Inputs!$B$38)*C482+SQRT(1-Inputs!$B$38)*_xlfn.NORM.S.INV(RAND())</f>
        <v>0.41636054837639935</v>
      </c>
      <c r="Z482" s="24">
        <f ca="1">SQRT(Inputs!$B$38)*D482+SQRT(1-Inputs!$B$38)*_xlfn.NORM.S.INV(RAND())</f>
        <v>1.333327939906888</v>
      </c>
      <c r="AA482" s="24">
        <f ca="1">SQRT(Inputs!$B$38)*E482+SQRT(1-Inputs!$B$38)*_xlfn.NORM.S.INV(RAND())</f>
        <v>1.931969361634279</v>
      </c>
      <c r="AB482" s="24">
        <f ca="1">SQRT(Inputs!$B$38)*F482+SQRT(1-Inputs!$B$38)*_xlfn.NORM.S.INV(RAND())</f>
        <v>-1.1237521944623512</v>
      </c>
      <c r="AC482" s="24">
        <f ca="1">SQRT(Inputs!$B$38)*G482+SQRT(1-Inputs!$B$38)*_xlfn.NORM.S.INV(RAND())</f>
        <v>1.2110982860751034</v>
      </c>
      <c r="AD482" s="24">
        <f ca="1">SQRT(Inputs!$B$38)*H482+SQRT(1-Inputs!$B$38)*_xlfn.NORM.S.INV(RAND())</f>
        <v>0.95437643668363259</v>
      </c>
      <c r="AE482" s="24">
        <f ca="1">SQRT(Inputs!$B$38)*I482+SQRT(1-Inputs!$B$38)*_xlfn.NORM.S.INV(RAND())</f>
        <v>-0.3962650685646672</v>
      </c>
      <c r="AF482" s="24">
        <f ca="1">SQRT(Inputs!$B$38)*J482+SQRT(1-Inputs!$B$38)*_xlfn.NORM.S.INV(RAND())</f>
        <v>0.28846903460487483</v>
      </c>
      <c r="AG482" s="24">
        <f ca="1">SQRT(Inputs!$B$38)*K482+SQRT(1-Inputs!$B$38)*_xlfn.NORM.S.INV(RAND())</f>
        <v>0.77614383341995796</v>
      </c>
      <c r="AH482" s="24">
        <f ca="1">SQRT(Inputs!$B$38)*L482+SQRT(1-Inputs!$B$38)*_xlfn.NORM.S.INV(RAND())</f>
        <v>0.35154682506910939</v>
      </c>
      <c r="AI482" s="24">
        <f ca="1">SQRT(Inputs!$B$38)*M482+SQRT(1-Inputs!$B$38)*_xlfn.NORM.S.INV(RAND())</f>
        <v>-0.36730201361358045</v>
      </c>
      <c r="AJ482" s="24">
        <f ca="1">SQRT(Inputs!$B$38)*C482+SQRT(1-Inputs!$B$38)*_xlfn.NORM.S.INV(RAND())</f>
        <v>-1.5776818839718194</v>
      </c>
      <c r="AK482" s="24">
        <f ca="1">SQRT(Inputs!$B$38)*D482+SQRT(1-Inputs!$B$38)*_xlfn.NORM.S.INV(RAND())</f>
        <v>0.30216105775454266</v>
      </c>
      <c r="AL482" s="24">
        <f ca="1">SQRT(Inputs!$B$38)*E482+SQRT(1-Inputs!$B$38)*_xlfn.NORM.S.INV(RAND())</f>
        <v>1.4312727583352307</v>
      </c>
      <c r="AM482" s="24">
        <f ca="1">SQRT(Inputs!$B$38)*F482+SQRT(1-Inputs!$B$38)*_xlfn.NORM.S.INV(RAND())</f>
        <v>-0.67118643244067178</v>
      </c>
      <c r="AN482" s="24">
        <f ca="1">SQRT(Inputs!$B$38)*G482+SQRT(1-Inputs!$B$38)*_xlfn.NORM.S.INV(RAND())</f>
        <v>0.79188743254261929</v>
      </c>
      <c r="AO482" s="24">
        <f ca="1">SQRT(Inputs!$B$38)*H482+SQRT(1-Inputs!$B$38)*_xlfn.NORM.S.INV(RAND())</f>
        <v>-0.6006626527893637</v>
      </c>
      <c r="AP482" s="24">
        <f ca="1">SQRT(Inputs!$B$38)*I482+SQRT(1-Inputs!$B$38)*_xlfn.NORM.S.INV(RAND())</f>
        <v>0.59047698525287173</v>
      </c>
      <c r="AQ482" s="24">
        <f ca="1">SQRT(Inputs!$B$38)*J482+SQRT(1-Inputs!$B$38)*_xlfn.NORM.S.INV(RAND())</f>
        <v>0.48801492426452003</v>
      </c>
      <c r="AR482" s="24">
        <f ca="1">SQRT(Inputs!$B$38)*K482+SQRT(1-Inputs!$B$38)*_xlfn.NORM.S.INV(RAND())</f>
        <v>-0.7975957716672033</v>
      </c>
      <c r="AS482" s="24">
        <f ca="1">SQRT(Inputs!$B$38)*L482+SQRT(1-Inputs!$B$38)*_xlfn.NORM.S.INV(RAND())</f>
        <v>-0.47146921451196844</v>
      </c>
      <c r="AT482" s="24">
        <f ca="1">SQRT(Inputs!$B$38)*M482+SQRT(1-Inputs!$B$38)*_xlfn.NORM.S.INV(RAND())</f>
        <v>-0.33800344004049332</v>
      </c>
      <c r="AU482" s="15">
        <f ca="1">Inputs!$B$6*EXP($B$8-0.5*C$5^2+C$5*N482)</f>
        <v>4412.1042227869457</v>
      </c>
      <c r="AV482" s="15">
        <f t="shared" ca="1" si="255"/>
        <v>5930.1863080871417</v>
      </c>
      <c r="AW482" s="15">
        <f t="shared" ca="1" si="256"/>
        <v>7804.6877337574451</v>
      </c>
      <c r="AX482" s="15">
        <f t="shared" ca="1" si="257"/>
        <v>9434.9848843613745</v>
      </c>
      <c r="AY482" s="15">
        <f t="shared" ca="1" si="258"/>
        <v>12665.97090266751</v>
      </c>
      <c r="AZ482" s="15">
        <f t="shared" ca="1" si="259"/>
        <v>13850.621479870157</v>
      </c>
      <c r="BA482" s="15">
        <f t="shared" ca="1" si="260"/>
        <v>15412.516397392888</v>
      </c>
      <c r="BB482" s="15">
        <f t="shared" ca="1" si="261"/>
        <v>20677.230009118401</v>
      </c>
      <c r="BC482" s="15">
        <f t="shared" ca="1" si="262"/>
        <v>22977.176494012245</v>
      </c>
      <c r="BD482" s="15">
        <f t="shared" ca="1" si="263"/>
        <v>25772.405094522175</v>
      </c>
      <c r="BE482" s="15">
        <f t="shared" ca="1" si="264"/>
        <v>32827.340329746068</v>
      </c>
      <c r="BF482" s="15">
        <f ca="1">Inputs!$B$13*EXP($B$9-0.5*C$6^2+C$6*Y482)</f>
        <v>15021.108861242859</v>
      </c>
      <c r="BG482" s="15">
        <f t="shared" ca="1" si="265"/>
        <v>23286.032083277136</v>
      </c>
      <c r="BH482" s="15">
        <f t="shared" ca="1" si="266"/>
        <v>39197.91047956785</v>
      </c>
      <c r="BI482" s="15">
        <f t="shared" ca="1" si="267"/>
        <v>40362.581768091615</v>
      </c>
      <c r="BJ482" s="15">
        <f t="shared" ca="1" si="268"/>
        <v>58920.040219418588</v>
      </c>
      <c r="BK482" s="15">
        <f t="shared" ca="1" si="269"/>
        <v>82346.702130670747</v>
      </c>
      <c r="BL482" s="15">
        <f t="shared" ca="1" si="270"/>
        <v>96089.634268286987</v>
      </c>
      <c r="BM482" s="15">
        <f t="shared" ca="1" si="271"/>
        <v>122424.39826935032</v>
      </c>
      <c r="BN482" s="15">
        <f t="shared" ca="1" si="272"/>
        <v>165242.79969958731</v>
      </c>
      <c r="BO482" s="15">
        <f t="shared" ca="1" si="273"/>
        <v>211794.52152019562</v>
      </c>
      <c r="BP482" s="15">
        <f t="shared" ca="1" si="274"/>
        <v>250054.08022719604</v>
      </c>
      <c r="BQ482" s="15">
        <f ca="1">Inputs!$B$20*EXP($B$10-0.5*C$7^2+C$7*AJ482)</f>
        <v>2451.2471965684335</v>
      </c>
      <c r="BR482" s="15">
        <f t="shared" ca="1" si="275"/>
        <v>3661.0089747534607</v>
      </c>
      <c r="BS482" s="15">
        <f t="shared" ca="1" si="276"/>
        <v>7562.272802748741</v>
      </c>
      <c r="BT482" s="15">
        <f t="shared" ca="1" si="277"/>
        <v>8743.3978782302147</v>
      </c>
      <c r="BU482" s="15">
        <f t="shared" ca="1" si="278"/>
        <v>14676.493357229298</v>
      </c>
      <c r="BV482" s="15">
        <f t="shared" ca="1" si="279"/>
        <v>17834.75403234976</v>
      </c>
      <c r="BW482" s="15">
        <f t="shared" ca="1" si="280"/>
        <v>28200.378023853857</v>
      </c>
      <c r="BX482" s="15">
        <f t="shared" ca="1" si="281"/>
        <v>43496.690823005956</v>
      </c>
      <c r="BY482" s="15">
        <f t="shared" ca="1" si="282"/>
        <v>52320.724189261731</v>
      </c>
      <c r="BZ482" s="15">
        <f t="shared" ca="1" si="283"/>
        <v>67318.371260784319</v>
      </c>
      <c r="CA482" s="15">
        <f t="shared" ca="1" si="284"/>
        <v>89049.372395890197</v>
      </c>
      <c r="CB482" s="15">
        <f ca="1">(AU482*DCF!C$10-DCF!C$5*MAX(AU482*DCF!C$10,0)-MAX(AU482-Inputs!$B$6,0)/Inputs!$B$10)*DCF!C$6</f>
        <v>1046.996865604762</v>
      </c>
      <c r="CC482" s="15">
        <f ca="1">(AV482*DCF!D$10-DCF!D$5*MAX(AV482*DCF!D$10,0)-MAX(AV482-AU482,0)/Inputs!$B$10)*DCF!D$6</f>
        <v>1075.298151432941</v>
      </c>
      <c r="CD482" s="15">
        <f ca="1">(AW482*DCF!E$10-DCF!E$5*MAX(AW482*DCF!E$10,0)-MAX(AW482-AV482,0)/Inputs!$B$10)*DCF!E$6</f>
        <v>1379.7628102430426</v>
      </c>
      <c r="CE482" s="15">
        <f ca="1">(AX482*DCF!F$10-DCF!F$5*MAX(AX482*DCF!F$10,0)-MAX(AX482-AW482,0)/Inputs!$B$10)*DCF!F$6</f>
        <v>1720.4177466450376</v>
      </c>
      <c r="CF482" s="15">
        <f ca="1">(AY482*DCF!G$10-DCF!G$5*MAX(AY482*DCF!G$10,0)-MAX(AY482-AX482,0)/Inputs!$B$10)*DCF!G$6</f>
        <v>1988.6433770602216</v>
      </c>
      <c r="CG482" s="15">
        <f ca="1">(AZ482*DCF!H$10-DCF!H$5*MAX(AZ482*DCF!H$10,0)-MAX(AZ482-AY482,0)/Inputs!$B$10)*DCF!H$6</f>
        <v>2478.7521474653245</v>
      </c>
      <c r="CH482" s="15">
        <f ca="1">(BA482*DCF!I$10-DCF!I$5*MAX(BA482*DCF!I$10,0)-MAX(BA482-AZ482,0)/Inputs!$B$10)*DCF!I$6</f>
        <v>2559.0990051651575</v>
      </c>
      <c r="CI482" s="15">
        <f ca="1">(BB482*DCF!J$10-DCF!J$5*MAX(BB482*DCF!J$10,0)-MAX(BB482-BA482,0)/Inputs!$B$10)*DCF!J$6</f>
        <v>2750.4800551046337</v>
      </c>
      <c r="CJ482" s="15">
        <f ca="1">(BC482*DCF!K$10-DCF!K$5*MAX(BC482*DCF!K$10,0)-MAX(BC482-BB482,0)/Inputs!$B$10)*DCF!K$6</f>
        <v>3376.998903692815</v>
      </c>
      <c r="CK482" s="15">
        <f ca="1">(BD482*DCF!L$10-DCF!L$5*MAX(BD482*DCF!L$10,0)-MAX(BD482-BC482,0)/Inputs!$B$10)*DCF!L$6</f>
        <v>3525.5004587253538</v>
      </c>
      <c r="CL482" s="15">
        <f ca="1">(BE482*DCF!M$10-DCF!M$5*MAX(BE482*DCF!M$10,0)-MAX(BE482-BD482,0)/Inputs!$B$10)*DCF!M$6</f>
        <v>3789.5749156994411</v>
      </c>
      <c r="CM482" s="15">
        <f ca="1">(BF482*DCF!C$28-DCF!C$5*MAX(BF482*DCF!C$28,0)-MAX(BF482-Inputs!$B$13,0)/Inputs!$B$17)*DCF!C$6</f>
        <v>3745.0578029552548</v>
      </c>
      <c r="CN482" s="15">
        <f ca="1">(BG482*DCF!D$28-DCF!D$5*MAX(BG482*DCF!D$28,0)-MAX(BG482-BF482,0)/Inputs!$B$17)*DCF!D$6</f>
        <v>5094.9864462782862</v>
      </c>
      <c r="CO482" s="15">
        <f ca="1">(BH482*DCF!E$28-DCF!E$5*MAX(BH482*DCF!E$28,0)-MAX(BH482-BG482,0)/Inputs!$B$17)*DCF!E$6</f>
        <v>7965.5340148225723</v>
      </c>
      <c r="CP482" s="15">
        <f ca="1">(BI482*DCF!F$28-DCF!F$5*MAX(BI482*DCF!F$28,0)-MAX(BI482-BH482,0)/Inputs!$B$17)*DCF!F$6</f>
        <v>10745.330947711473</v>
      </c>
      <c r="CQ482" s="15">
        <f ca="1">(BJ482*DCF!G$28-DCF!G$5*MAX(BJ482*DCF!G$28,0)-MAX(BJ482-BI482,0)/Inputs!$B$17)*DCF!G$6</f>
        <v>12166.070273776928</v>
      </c>
      <c r="CR482" s="15">
        <f ca="1">(BK482*DCF!H$28-DCF!H$5*MAX(BK482*DCF!H$28,0)-MAX(BK482-BJ482,0)/Inputs!$B$17)*DCF!H$6</f>
        <v>16725.402120005205</v>
      </c>
      <c r="CS482" s="15">
        <f ca="1">(BL482*DCF!I$28-DCF!I$5*MAX(BL482*DCF!I$28,0)-MAX(BL482-BK482,0)/Inputs!$B$17)*DCF!I$6</f>
        <v>20623.237249870017</v>
      </c>
      <c r="CT482" s="15">
        <f ca="1">(BM482*DCF!J$28-DCF!J$5*MAX(BM482*DCF!J$28,0)-MAX(BM482-BL482,0)/Inputs!$B$17)*DCF!J$6</f>
        <v>23819.029467534867</v>
      </c>
      <c r="CU482" s="15">
        <f ca="1">(BN482*DCF!K$28-DCF!K$5*MAX(BN482*DCF!K$28,0)-MAX(BN482-BM482,0)/Inputs!$B$17)*DCF!K$6</f>
        <v>29651.824833698789</v>
      </c>
      <c r="CV482" s="15">
        <f ca="1">(BO482*DCF!L$28-DCF!L$5*MAX(BO482*DCF!L$28,0)-MAX(BO482-BN482,0)/Inputs!$B$17)*DCF!L$6</f>
        <v>36990.047635181232</v>
      </c>
      <c r="CW482" s="15">
        <f ca="1">(BP482*DCF!M$28-DCF!M$5*MAX(BP482*DCF!M$28,0)-MAX(BP482-BO482,0)/Inputs!$B$17)*DCF!M$6</f>
        <v>43048.620956763916</v>
      </c>
      <c r="CX482" s="15">
        <f ca="1">(BQ482*DCF!C$46-DCF!C$5*MAX(BQ482*DCF!C$46,0)-MAX(BQ482-Inputs!$B$20,0)/Inputs!$B$24)*DCF!C$6</f>
        <v>-566.10789759086219</v>
      </c>
      <c r="CY482" s="15">
        <f ca="1">(BR482*DCF!D$46-DCF!D$5*MAX(BR482*DCF!D$46,0)-MAX(BR482-BQ482,0)/Inputs!$B$24)*DCF!D$6</f>
        <v>-1141.0441649745474</v>
      </c>
      <c r="CZ482" s="15">
        <f ca="1">(BS482*DCF!E$46-DCF!E$5*MAX(BS482*DCF!E$46,0)-MAX(BS482-BR482,0)/Inputs!$B$24)*DCF!E$6</f>
        <v>-2432.0227267311384</v>
      </c>
      <c r="DA482" s="15">
        <f ca="1">(BT482*DCF!F$46-DCF!F$5*MAX(BT482*DCF!F$46,0)-MAX(BT482-BS482,0)/Inputs!$B$24)*DCF!F$6</f>
        <v>-1066.8344916657311</v>
      </c>
      <c r="DB482" s="15">
        <f ca="1">(BU482*DCF!G$46-DCF!G$5*MAX(BU482*DCF!G$46,0)-MAX(BU482-BT482,0)/Inputs!$B$24)*DCF!G$6</f>
        <v>-2489.4643348089276</v>
      </c>
      <c r="DC482" s="15">
        <f ca="1">(BV482*DCF!H$46-DCF!H$5*MAX(BV482*DCF!H$46,0)-MAX(BV482-BU482,0)/Inputs!$B$24)*DCF!H$6</f>
        <v>-981.41015380947113</v>
      </c>
      <c r="DD482" s="15">
        <f ca="1">(BW482*DCF!I$46-DCF!I$5*MAX(BW482*DCF!I$46,0)-MAX(BW482-BV482,0)/Inputs!$B$24)*DCF!I$6</f>
        <v>-2324.270988013935</v>
      </c>
      <c r="DE482" s="15">
        <f ca="1">(BX482*DCF!J$46-DCF!J$5*MAX(BX482*DCF!J$46,0)-MAX(BX482-BW482,0)/Inputs!$B$24)*DCF!J$6</f>
        <v>-2231.7663860304715</v>
      </c>
      <c r="DF482" s="15">
        <f ca="1">(BY482*DCF!K$46-DCF!K$5*MAX(BY482*DCF!K$46,0)-MAX(BY482-BX482,0)/Inputs!$B$24)*DCF!K$6</f>
        <v>827.08107422325952</v>
      </c>
      <c r="DG482" s="15">
        <f ca="1">(BZ482*DCF!L$46-DCF!L$5*MAX(BZ482*DCF!L$46,0)-MAX(BZ482-BY482,0)/Inputs!$B$24)*DCF!L$6</f>
        <v>1259.3906014506679</v>
      </c>
      <c r="DH482" s="15">
        <f ca="1">(CA482*DCF!M$46-DCF!M$5*MAX(CA482*DCF!M$46,0)-MAX(CA482-BZ482,0)/Inputs!$B$24)*DCF!M$6</f>
        <v>2438.12074107647</v>
      </c>
      <c r="DI482" s="15">
        <f ca="1">SUM(CB482:CL482)+BE482*DCF!M$10*(1+Inputs!$B$30)*(1-Inputs!$B$33)*(1-Inputs!$B$30/Inputs!$B$31)/(Inputs!$B$29-Inputs!$B$30)*DCF!M$6</f>
        <v>117050.4466711581</v>
      </c>
      <c r="DJ482" s="15">
        <f ca="1">SUM(CM482:CW482)+BP482*DCF!M$28*(1+Inputs!$B$30)*(1-Inputs!$B$33)*(1-Inputs!$B$30/Inputs!$B$31)/(Inputs!$B$29-Inputs!$B$30)*DCF!M$6</f>
        <v>1138446.8909421717</v>
      </c>
      <c r="DK482" s="15">
        <f ca="1">SUM(CX482:DH482)+CA482*DCF!M$46*(1+Inputs!$B$30)*(1-Inputs!$B$33)*(1-Inputs!$B$30/Inputs!$B$31)/(Inputs!$B$29-Inputs!$B$30)*DCF!M$6</f>
        <v>128972.54956968423</v>
      </c>
      <c r="DM482" s="15">
        <f ca="1">DI482+DJ482+DK482+Inputs!$B$34+Inputs!$B$36-Inputs!$B$35</f>
        <v>1461320.8871830141</v>
      </c>
    </row>
    <row r="483" spans="1:117" x14ac:dyDescent="0.75">
      <c r="A483" s="11">
        <v>470</v>
      </c>
      <c r="C483" s="24">
        <f t="shared" ca="1" si="286"/>
        <v>-0.70483770536623069</v>
      </c>
      <c r="D483" s="24">
        <f t="shared" ca="1" si="286"/>
        <v>0.63542078450008621</v>
      </c>
      <c r="E483" s="24">
        <f t="shared" ca="1" si="286"/>
        <v>0.9880982736229813</v>
      </c>
      <c r="F483" s="24">
        <f t="shared" ca="1" si="286"/>
        <v>1.4060084018266097</v>
      </c>
      <c r="G483" s="24">
        <f t="shared" ca="1" si="286"/>
        <v>0.67373499663054692</v>
      </c>
      <c r="H483" s="24">
        <f t="shared" ca="1" si="286"/>
        <v>-0.55562701748789456</v>
      </c>
      <c r="I483" s="24">
        <f t="shared" ca="1" si="286"/>
        <v>-0.1985552170078497</v>
      </c>
      <c r="J483" s="24">
        <f t="shared" ca="1" si="286"/>
        <v>2.0121285741976598</v>
      </c>
      <c r="K483" s="24">
        <f t="shared" ca="1" si="286"/>
        <v>1.3917729247120998</v>
      </c>
      <c r="L483" s="24">
        <f t="shared" ca="1" si="286"/>
        <v>-0.16522029312891504</v>
      </c>
      <c r="M483" s="24">
        <f t="shared" ca="1" si="286"/>
        <v>0.20341056541108407</v>
      </c>
      <c r="N483" s="24">
        <f ca="1">SQRT(Inputs!$B$38)*C483+SQRT(1-Inputs!$B$38)*_xlfn.NORM.S.INV(RAND())</f>
        <v>1.932061974404395</v>
      </c>
      <c r="O483" s="24">
        <f ca="1">SQRT(Inputs!$B$38)*D483+SQRT(1-Inputs!$B$38)*_xlfn.NORM.S.INV(RAND())</f>
        <v>0.2159692688709032</v>
      </c>
      <c r="P483" s="24">
        <f ca="1">SQRT(Inputs!$B$38)*E483+SQRT(1-Inputs!$B$38)*_xlfn.NORM.S.INV(RAND())</f>
        <v>-0.3856151205741164</v>
      </c>
      <c r="Q483" s="24">
        <f ca="1">SQRT(Inputs!$B$38)*F483+SQRT(1-Inputs!$B$38)*_xlfn.NORM.S.INV(RAND())</f>
        <v>2.5055058045899044</v>
      </c>
      <c r="R483" s="24">
        <f ca="1">SQRT(Inputs!$B$38)*G483+SQRT(1-Inputs!$B$38)*_xlfn.NORM.S.INV(RAND())</f>
        <v>3.4394873477360199E-2</v>
      </c>
      <c r="S483" s="24">
        <f ca="1">SQRT(Inputs!$B$38)*H483+SQRT(1-Inputs!$B$38)*_xlfn.NORM.S.INV(RAND())</f>
        <v>-1.5105256476412237</v>
      </c>
      <c r="T483" s="24">
        <f ca="1">SQRT(Inputs!$B$38)*I483+SQRT(1-Inputs!$B$38)*_xlfn.NORM.S.INV(RAND())</f>
        <v>0.96197449661120915</v>
      </c>
      <c r="U483" s="24">
        <f ca="1">SQRT(Inputs!$B$38)*J483+SQRT(1-Inputs!$B$38)*_xlfn.NORM.S.INV(RAND())</f>
        <v>-0.21913287970306583</v>
      </c>
      <c r="V483" s="24">
        <f ca="1">SQRT(Inputs!$B$38)*K483+SQRT(1-Inputs!$B$38)*_xlfn.NORM.S.INV(RAND())</f>
        <v>0.3339621628822706</v>
      </c>
      <c r="W483" s="24">
        <f ca="1">SQRT(Inputs!$B$38)*L483+SQRT(1-Inputs!$B$38)*_xlfn.NORM.S.INV(RAND())</f>
        <v>0.1820268832672246</v>
      </c>
      <c r="X483" s="24">
        <f ca="1">SQRT(Inputs!$B$38)*M483+SQRT(1-Inputs!$B$38)*_xlfn.NORM.S.INV(RAND())</f>
        <v>1.7173855214178668</v>
      </c>
      <c r="Y483" s="24">
        <f ca="1">SQRT(Inputs!$B$38)*C483+SQRT(1-Inputs!$B$38)*_xlfn.NORM.S.INV(RAND())</f>
        <v>-1.7860971667372714</v>
      </c>
      <c r="Z483" s="24">
        <f ca="1">SQRT(Inputs!$B$38)*D483+SQRT(1-Inputs!$B$38)*_xlfn.NORM.S.INV(RAND())</f>
        <v>0.36869627573348557</v>
      </c>
      <c r="AA483" s="24">
        <f ca="1">SQRT(Inputs!$B$38)*E483+SQRT(1-Inputs!$B$38)*_xlfn.NORM.S.INV(RAND())</f>
        <v>0.69838194628374328</v>
      </c>
      <c r="AB483" s="24">
        <f ca="1">SQRT(Inputs!$B$38)*F483+SQRT(1-Inputs!$B$38)*_xlfn.NORM.S.INV(RAND())</f>
        <v>1.4727027895583291</v>
      </c>
      <c r="AC483" s="24">
        <f ca="1">SQRT(Inputs!$B$38)*G483+SQRT(1-Inputs!$B$38)*_xlfn.NORM.S.INV(RAND())</f>
        <v>1.1301514206937422</v>
      </c>
      <c r="AD483" s="24">
        <f ca="1">SQRT(Inputs!$B$38)*H483+SQRT(1-Inputs!$B$38)*_xlfn.NORM.S.INV(RAND())</f>
        <v>-0.56477552960481625</v>
      </c>
      <c r="AE483" s="24">
        <f ca="1">SQRT(Inputs!$B$38)*I483+SQRT(1-Inputs!$B$38)*_xlfn.NORM.S.INV(RAND())</f>
        <v>-0.62046890059275128</v>
      </c>
      <c r="AF483" s="24">
        <f ca="1">SQRT(Inputs!$B$38)*J483+SQRT(1-Inputs!$B$38)*_xlfn.NORM.S.INV(RAND())</f>
        <v>0.62586111144893231</v>
      </c>
      <c r="AG483" s="24">
        <f ca="1">SQRT(Inputs!$B$38)*K483+SQRT(1-Inputs!$B$38)*_xlfn.NORM.S.INV(RAND())</f>
        <v>1.5669187856445541</v>
      </c>
      <c r="AH483" s="24">
        <f ca="1">SQRT(Inputs!$B$38)*L483+SQRT(1-Inputs!$B$38)*_xlfn.NORM.S.INV(RAND())</f>
        <v>0.5726470816722915</v>
      </c>
      <c r="AI483" s="24">
        <f ca="1">SQRT(Inputs!$B$38)*M483+SQRT(1-Inputs!$B$38)*_xlfn.NORM.S.INV(RAND())</f>
        <v>1.576861478569296</v>
      </c>
      <c r="AJ483" s="24">
        <f ca="1">SQRT(Inputs!$B$38)*C483+SQRT(1-Inputs!$B$38)*_xlfn.NORM.S.INV(RAND())</f>
        <v>-0.6430298604472604</v>
      </c>
      <c r="AK483" s="24">
        <f ca="1">SQRT(Inputs!$B$38)*D483+SQRT(1-Inputs!$B$38)*_xlfn.NORM.S.INV(RAND())</f>
        <v>1.3134923894010655</v>
      </c>
      <c r="AL483" s="24">
        <f ca="1">SQRT(Inputs!$B$38)*E483+SQRT(1-Inputs!$B$38)*_xlfn.NORM.S.INV(RAND())</f>
        <v>2.1901147886567718E-2</v>
      </c>
      <c r="AM483" s="24">
        <f ca="1">SQRT(Inputs!$B$38)*F483+SQRT(1-Inputs!$B$38)*_xlfn.NORM.S.INV(RAND())</f>
        <v>0.7716330636991301</v>
      </c>
      <c r="AN483" s="24">
        <f ca="1">SQRT(Inputs!$B$38)*G483+SQRT(1-Inputs!$B$38)*_xlfn.NORM.S.INV(RAND())</f>
        <v>0.88460940917699138</v>
      </c>
      <c r="AO483" s="24">
        <f ca="1">SQRT(Inputs!$B$38)*H483+SQRT(1-Inputs!$B$38)*_xlfn.NORM.S.INV(RAND())</f>
        <v>-1.4583124269960523</v>
      </c>
      <c r="AP483" s="24">
        <f ca="1">SQRT(Inputs!$B$38)*I483+SQRT(1-Inputs!$B$38)*_xlfn.NORM.S.INV(RAND())</f>
        <v>-1.4300895366162318</v>
      </c>
      <c r="AQ483" s="24">
        <f ca="1">SQRT(Inputs!$B$38)*J483+SQRT(1-Inputs!$B$38)*_xlfn.NORM.S.INV(RAND())</f>
        <v>1.6403858233561455</v>
      </c>
      <c r="AR483" s="24">
        <f ca="1">SQRT(Inputs!$B$38)*K483+SQRT(1-Inputs!$B$38)*_xlfn.NORM.S.INV(RAND())</f>
        <v>9.2482679095949427E-2</v>
      </c>
      <c r="AS483" s="24">
        <f ca="1">SQRT(Inputs!$B$38)*L483+SQRT(1-Inputs!$B$38)*_xlfn.NORM.S.INV(RAND())</f>
        <v>0.48539405135083563</v>
      </c>
      <c r="AT483" s="24">
        <f ca="1">SQRT(Inputs!$B$38)*M483+SQRT(1-Inputs!$B$38)*_xlfn.NORM.S.INV(RAND())</f>
        <v>0.26451053179451983</v>
      </c>
      <c r="AU483" s="15">
        <f ca="1">Inputs!$B$6*EXP($B$8-0.5*C$5^2+C$5*N483)</f>
        <v>6784.2649352873423</v>
      </c>
      <c r="AV483" s="15">
        <f t="shared" ca="1" si="255"/>
        <v>8524.4902537418075</v>
      </c>
      <c r="AW483" s="15">
        <f t="shared" ca="1" si="256"/>
        <v>9867.3036909321163</v>
      </c>
      <c r="AX483" s="15">
        <f t="shared" ca="1" si="257"/>
        <v>16474.845520672006</v>
      </c>
      <c r="AY483" s="15">
        <f t="shared" ca="1" si="258"/>
        <v>20214.981449567415</v>
      </c>
      <c r="AZ483" s="15">
        <f t="shared" ca="1" si="259"/>
        <v>20934.839210505947</v>
      </c>
      <c r="BA483" s="15">
        <f t="shared" ca="1" si="260"/>
        <v>28332.51085691046</v>
      </c>
      <c r="BB483" s="15">
        <f t="shared" ca="1" si="261"/>
        <v>33934.364255846333</v>
      </c>
      <c r="BC483" s="15">
        <f t="shared" ca="1" si="262"/>
        <v>42922.604715548012</v>
      </c>
      <c r="BD483" s="15">
        <f t="shared" ca="1" si="263"/>
        <v>53487.182558640197</v>
      </c>
      <c r="BE483" s="15">
        <f t="shared" ca="1" si="264"/>
        <v>76639.019320445397</v>
      </c>
      <c r="BF483" s="15">
        <f ca="1">Inputs!$B$13*EXP($B$9-0.5*C$6^2+C$6*Y483)</f>
        <v>9706.7771237438774</v>
      </c>
      <c r="BG483" s="15">
        <f t="shared" ca="1" si="265"/>
        <v>12643.774312859196</v>
      </c>
      <c r="BH483" s="15">
        <f t="shared" ca="1" si="266"/>
        <v>17345.534398057811</v>
      </c>
      <c r="BI483" s="15">
        <f t="shared" ca="1" si="267"/>
        <v>26635.896547696215</v>
      </c>
      <c r="BJ483" s="15">
        <f t="shared" ca="1" si="268"/>
        <v>38431.205912556863</v>
      </c>
      <c r="BK483" s="15">
        <f t="shared" ca="1" si="269"/>
        <v>43676.253141614157</v>
      </c>
      <c r="BL483" s="15">
        <f t="shared" ca="1" si="270"/>
        <v>49505.939091566055</v>
      </c>
      <c r="BM483" s="15">
        <f t="shared" ca="1" si="271"/>
        <v>65773.582917898442</v>
      </c>
      <c r="BN483" s="15">
        <f t="shared" ca="1" si="272"/>
        <v>97602.558490537762</v>
      </c>
      <c r="BO483" s="15">
        <f t="shared" ca="1" si="273"/>
        <v>128355.67400289852</v>
      </c>
      <c r="BP483" s="15">
        <f t="shared" ca="1" si="274"/>
        <v>188883.88218848029</v>
      </c>
      <c r="BQ483" s="15">
        <f ca="1">Inputs!$B$20*EXP($B$10-0.5*C$7^2+C$7*AJ483)</f>
        <v>3414.7416791277738</v>
      </c>
      <c r="BR483" s="15">
        <f t="shared" ca="1" si="275"/>
        <v>7031.6563787789464</v>
      </c>
      <c r="BS483" s="15">
        <f t="shared" ca="1" si="276"/>
        <v>9689.8569400191136</v>
      </c>
      <c r="BT483" s="15">
        <f t="shared" ca="1" si="277"/>
        <v>16357.799888997033</v>
      </c>
      <c r="BU483" s="15">
        <f t="shared" ca="1" si="278"/>
        <v>28080.882308638895</v>
      </c>
      <c r="BV483" s="15">
        <f t="shared" ca="1" si="279"/>
        <v>28127.947406762527</v>
      </c>
      <c r="BW483" s="15">
        <f t="shared" ca="1" si="280"/>
        <v>29000.081389988285</v>
      </c>
      <c r="BX483" s="15">
        <f t="shared" ca="1" si="281"/>
        <v>56354.870434704986</v>
      </c>
      <c r="BY483" s="15">
        <f t="shared" ca="1" si="282"/>
        <v>80372.362510839041</v>
      </c>
      <c r="BZ483" s="15">
        <f t="shared" ca="1" si="283"/>
        <v>123299.31120634121</v>
      </c>
      <c r="CA483" s="15">
        <f t="shared" ca="1" si="284"/>
        <v>181533.42912672702</v>
      </c>
      <c r="CB483" s="15">
        <f ca="1">(AU483*DCF!C$10-DCF!C$5*MAX(AU483*DCF!C$10,0)-MAX(AU483-Inputs!$B$6,0)/Inputs!$B$10)*DCF!C$6</f>
        <v>1030.0829369087569</v>
      </c>
      <c r="CC483" s="15">
        <f ca="1">(AV483*DCF!D$10-DCF!D$5*MAX(AV483*DCF!D$10,0)-MAX(AV483-AU483,0)/Inputs!$B$10)*DCF!D$6</f>
        <v>1653.4783488507155</v>
      </c>
      <c r="CD483" s="15">
        <f ca="1">(AW483*DCF!E$10-DCF!E$5*MAX(AW483*DCF!E$10,0)-MAX(AW483-AV483,0)/Inputs!$B$10)*DCF!E$6</f>
        <v>1975.7461537691977</v>
      </c>
      <c r="CE483" s="15">
        <f ca="1">(AX483*DCF!F$10-DCF!F$5*MAX(AX483*DCF!F$10,0)-MAX(AX483-AW483,0)/Inputs!$B$10)*DCF!F$6</f>
        <v>2221.5668868836583</v>
      </c>
      <c r="CF483" s="15">
        <f ca="1">(AY483*DCF!G$10-DCF!G$5*MAX(AY483*DCF!G$10,0)-MAX(AY483-AX483,0)/Inputs!$B$10)*DCF!G$6</f>
        <v>3446.1729547097189</v>
      </c>
      <c r="CG483" s="15">
        <f ca="1">(AZ483*DCF!H$10-DCF!H$5*MAX(AZ483*DCF!H$10,0)-MAX(AZ483-AY483,0)/Inputs!$B$10)*DCF!H$6</f>
        <v>3936.6903982904128</v>
      </c>
      <c r="CH483" s="15">
        <f ca="1">(BA483*DCF!I$10-DCF!I$5*MAX(BA483*DCF!I$10,0)-MAX(BA483-AZ483,0)/Inputs!$B$10)*DCF!I$6</f>
        <v>3961.8388194171912</v>
      </c>
      <c r="CI483" s="15">
        <f ca="1">(BB483*DCF!J$10-DCF!J$5*MAX(BB483*DCF!J$10,0)-MAX(BB483-BA483,0)/Inputs!$B$10)*DCF!J$6</f>
        <v>4974.347073560637</v>
      </c>
      <c r="CJ483" s="15">
        <f ca="1">(BC483*DCF!K$10-DCF!K$5*MAX(BC483*DCF!K$10,0)-MAX(BC483-BB483,0)/Inputs!$B$10)*DCF!K$6</f>
        <v>5651.6331800071184</v>
      </c>
      <c r="CK483" s="15">
        <f ca="1">(BD483*DCF!L$10-DCF!L$5*MAX(BD483*DCF!L$10,0)-MAX(BD483-BC483,0)/Inputs!$B$10)*DCF!L$6</f>
        <v>6700.7132698190262</v>
      </c>
      <c r="CL483" s="15">
        <f ca="1">(BE483*DCF!M$10-DCF!M$5*MAX(BE483*DCF!M$10,0)-MAX(BE483-BD483,0)/Inputs!$B$10)*DCF!M$6</f>
        <v>8049.0226023341456</v>
      </c>
      <c r="CM483" s="15">
        <f ca="1">(BF483*DCF!C$28-DCF!C$5*MAX(BF483*DCF!C$28,0)-MAX(BF483-Inputs!$B$13,0)/Inputs!$B$17)*DCF!C$6</f>
        <v>2962.4447198798421</v>
      </c>
      <c r="CN483" s="15">
        <f ca="1">(BG483*DCF!D$28-DCF!D$5*MAX(BG483*DCF!D$28,0)-MAX(BG483-BF483,0)/Inputs!$B$17)*DCF!D$6</f>
        <v>3097.2869880975431</v>
      </c>
      <c r="CO483" s="15">
        <f ca="1">(BH483*DCF!E$28-DCF!E$5*MAX(BH483*DCF!E$28,0)-MAX(BH483-BG483,0)/Inputs!$B$17)*DCF!E$6</f>
        <v>3985.9120097184818</v>
      </c>
      <c r="CP483" s="15">
        <f ca="1">(BI483*DCF!F$28-DCF!F$5*MAX(BI483*DCF!F$28,0)-MAX(BI483-BH483,0)/Inputs!$B$17)*DCF!F$6</f>
        <v>5539.4870254943307</v>
      </c>
      <c r="CQ483" s="15">
        <f ca="1">(BJ483*DCF!G$28-DCF!G$5*MAX(BJ483*DCF!G$28,0)-MAX(BJ483-BI483,0)/Inputs!$B$17)*DCF!G$6</f>
        <v>7987.4134389910605</v>
      </c>
      <c r="CR483" s="15">
        <f ca="1">(BK483*DCF!H$28-DCF!H$5*MAX(BK483*DCF!H$28,0)-MAX(BK483-BJ483,0)/Inputs!$B$17)*DCF!H$6</f>
        <v>9986.6861254042888</v>
      </c>
      <c r="CS483" s="15">
        <f ca="1">(BL483*DCF!I$28-DCF!I$5*MAX(BL483*DCF!I$28,0)-MAX(BL483-BK483,0)/Inputs!$B$17)*DCF!I$6</f>
        <v>10804.733275939807</v>
      </c>
      <c r="CT483" s="15">
        <f ca="1">(BM483*DCF!J$28-DCF!J$5*MAX(BM483*DCF!J$28,0)-MAX(BM483-BL483,0)/Inputs!$B$17)*DCF!J$6</f>
        <v>12516.012594635469</v>
      </c>
      <c r="CU483" s="15">
        <f ca="1">(BN483*DCF!K$28-DCF!K$5*MAX(BN483*DCF!K$28,0)-MAX(BN483-BM483,0)/Inputs!$B$17)*DCF!K$6</f>
        <v>16713.39830344791</v>
      </c>
      <c r="CV483" s="15">
        <f ca="1">(BO483*DCF!L$28-DCF!L$5*MAX(BO483*DCF!L$28,0)-MAX(BO483-BN483,0)/Inputs!$B$17)*DCF!L$6</f>
        <v>22129.884832347208</v>
      </c>
      <c r="CW483" s="15">
        <f ca="1">(BP483*DCF!M$28-DCF!M$5*MAX(BP483*DCF!M$28,0)-MAX(BP483-BO483,0)/Inputs!$B$17)*DCF!M$6</f>
        <v>29211.713190994975</v>
      </c>
      <c r="CX483" s="15">
        <f ca="1">(BQ483*DCF!C$46-DCF!C$5*MAX(BQ483*DCF!C$46,0)-MAX(BQ483-Inputs!$B$20,0)/Inputs!$B$24)*DCF!C$6</f>
        <v>-887.34989316012036</v>
      </c>
      <c r="CY483" s="15">
        <f ca="1">(BR483*DCF!D$46-DCF!D$5*MAX(BR483*DCF!D$46,0)-MAX(BR483-BQ483,0)/Inputs!$B$24)*DCF!D$6</f>
        <v>-2743.4472427343476</v>
      </c>
      <c r="CZ483" s="15">
        <f ca="1">(BS483*DCF!E$46-DCF!E$5*MAX(BS483*DCF!E$46,0)-MAX(BS483-BR483,0)/Inputs!$B$24)*DCF!E$6</f>
        <v>-2193.6319366008665</v>
      </c>
      <c r="DA483" s="15">
        <f ca="1">(BT483*DCF!F$46-DCF!F$5*MAX(BT483*DCF!F$46,0)-MAX(BT483-BS483,0)/Inputs!$B$24)*DCF!F$6</f>
        <v>-3619.2872272961026</v>
      </c>
      <c r="DB483" s="15">
        <f ca="1">(BU483*DCF!G$46-DCF!G$5*MAX(BU483*DCF!G$46,0)-MAX(BU483-BT483,0)/Inputs!$B$24)*DCF!G$6</f>
        <v>-4887.9987059539108</v>
      </c>
      <c r="DC483" s="15">
        <f ca="1">(BV483*DCF!H$46-DCF!H$5*MAX(BV483*DCF!H$46,0)-MAX(BV483-BU483,0)/Inputs!$B$24)*DCF!H$6</f>
        <v>-14.625190869278054</v>
      </c>
      <c r="DD483" s="15">
        <f ca="1">(BW483*DCF!I$46-DCF!I$5*MAX(BW483*DCF!I$46,0)-MAX(BW483-BV483,0)/Inputs!$B$24)*DCF!I$6</f>
        <v>419.41219171853152</v>
      </c>
      <c r="DE483" s="15">
        <f ca="1">(BX483*DCF!J$46-DCF!J$5*MAX(BX483*DCF!J$46,0)-MAX(BX483-BW483,0)/Inputs!$B$24)*DCF!J$6</f>
        <v>-4890.1122116169445</v>
      </c>
      <c r="DF483" s="15">
        <f ca="1">(BY483*DCF!K$46-DCF!K$5*MAX(BY483*DCF!K$46,0)-MAX(BY483-BX483,0)/Inputs!$B$24)*DCF!K$6</f>
        <v>-1292.5084660644566</v>
      </c>
      <c r="DG483" s="15">
        <f ca="1">(BZ483*DCF!L$46-DCF!L$5*MAX(BZ483*DCF!L$46,0)-MAX(BZ483-BY483,0)/Inputs!$B$24)*DCF!L$6</f>
        <v>-1191.3996231852639</v>
      </c>
      <c r="DH483" s="15">
        <f ca="1">(CA483*DCF!M$46-DCF!M$5*MAX(CA483*DCF!M$46,0)-MAX(CA483-BZ483,0)/Inputs!$B$24)*DCF!M$6</f>
        <v>2057.3049081376448</v>
      </c>
      <c r="DI483" s="15">
        <f ca="1">SUM(CB483:CL483)+BE483*DCF!M$10*(1+Inputs!$B$30)*(1-Inputs!$B$33)*(1-Inputs!$B$30/Inputs!$B$31)/(Inputs!$B$29-Inputs!$B$30)*DCF!M$6</f>
        <v>256888.69683946378</v>
      </c>
      <c r="DJ483" s="15">
        <f ca="1">SUM(CM483:CW483)+BP483*DCF!M$28*(1+Inputs!$B$30)*(1-Inputs!$B$33)*(1-Inputs!$B$30/Inputs!$B$31)/(Inputs!$B$29-Inputs!$B$30)*DCF!M$6</f>
        <v>825823.42832002463</v>
      </c>
      <c r="DK483" s="15">
        <f ca="1">SUM(CX483:DH483)+CA483*DCF!M$46*(1+Inputs!$B$30)*(1-Inputs!$B$33)*(1-Inputs!$B$30/Inputs!$B$31)/(Inputs!$B$29-Inputs!$B$30)*DCF!M$6</f>
        <v>261428.54204168974</v>
      </c>
      <c r="DM483" s="15">
        <f ca="1">DI483+DJ483+DK483+Inputs!$B$34+Inputs!$B$36-Inputs!$B$35</f>
        <v>1420991.6672011781</v>
      </c>
    </row>
    <row r="484" spans="1:117" x14ac:dyDescent="0.75">
      <c r="A484" s="11">
        <v>471</v>
      </c>
      <c r="C484" s="24">
        <f t="shared" ref="C484:M493" ca="1" si="287">_xlfn.NORM.S.INV(RAND())</f>
        <v>-0.25388978785744132</v>
      </c>
      <c r="D484" s="24">
        <f t="shared" ca="1" si="287"/>
        <v>-0.59089910726941242</v>
      </c>
      <c r="E484" s="24">
        <f t="shared" ca="1" si="287"/>
        <v>0.54982966994287052</v>
      </c>
      <c r="F484" s="24">
        <f t="shared" ca="1" si="287"/>
        <v>-1.0690103673697251</v>
      </c>
      <c r="G484" s="24">
        <f t="shared" ca="1" si="287"/>
        <v>-1.0326166878871543</v>
      </c>
      <c r="H484" s="24">
        <f t="shared" ca="1" si="287"/>
        <v>-0.55422914410737967</v>
      </c>
      <c r="I484" s="24">
        <f t="shared" ca="1" si="287"/>
        <v>0.18572572415466534</v>
      </c>
      <c r="J484" s="24">
        <f t="shared" ca="1" si="287"/>
        <v>-0.15571900638393132</v>
      </c>
      <c r="K484" s="24">
        <f t="shared" ca="1" si="287"/>
        <v>-1.0634739959391926</v>
      </c>
      <c r="L484" s="24">
        <f t="shared" ca="1" si="287"/>
        <v>-0.83406179020302096</v>
      </c>
      <c r="M484" s="24">
        <f t="shared" ca="1" si="287"/>
        <v>1.7176024810985879</v>
      </c>
      <c r="N484" s="24">
        <f ca="1">SQRT(Inputs!$B$38)*C484+SQRT(1-Inputs!$B$38)*_xlfn.NORM.S.INV(RAND())</f>
        <v>-0.38664903885029844</v>
      </c>
      <c r="O484" s="24">
        <f ca="1">SQRT(Inputs!$B$38)*D484+SQRT(1-Inputs!$B$38)*_xlfn.NORM.S.INV(RAND())</f>
        <v>-9.1124698707344104E-2</v>
      </c>
      <c r="P484" s="24">
        <f ca="1">SQRT(Inputs!$B$38)*E484+SQRT(1-Inputs!$B$38)*_xlfn.NORM.S.INV(RAND())</f>
        <v>1.7387503255176444</v>
      </c>
      <c r="Q484" s="24">
        <f ca="1">SQRT(Inputs!$B$38)*F484+SQRT(1-Inputs!$B$38)*_xlfn.NORM.S.INV(RAND())</f>
        <v>-1.7281958900215435</v>
      </c>
      <c r="R484" s="24">
        <f ca="1">SQRT(Inputs!$B$38)*G484+SQRT(1-Inputs!$B$38)*_xlfn.NORM.S.INV(RAND())</f>
        <v>0.79825371786025345</v>
      </c>
      <c r="S484" s="24">
        <f ca="1">SQRT(Inputs!$B$38)*H484+SQRT(1-Inputs!$B$38)*_xlfn.NORM.S.INV(RAND())</f>
        <v>0.93514163749924106</v>
      </c>
      <c r="T484" s="24">
        <f ca="1">SQRT(Inputs!$B$38)*I484+SQRT(1-Inputs!$B$38)*_xlfn.NORM.S.INV(RAND())</f>
        <v>-0.51376925288536557</v>
      </c>
      <c r="U484" s="24">
        <f ca="1">SQRT(Inputs!$B$38)*J484+SQRT(1-Inputs!$B$38)*_xlfn.NORM.S.INV(RAND())</f>
        <v>1.1220457108222476E-2</v>
      </c>
      <c r="V484" s="24">
        <f ca="1">SQRT(Inputs!$B$38)*K484+SQRT(1-Inputs!$B$38)*_xlfn.NORM.S.INV(RAND())</f>
        <v>-1.7927238983526079</v>
      </c>
      <c r="W484" s="24">
        <f ca="1">SQRT(Inputs!$B$38)*L484+SQRT(1-Inputs!$B$38)*_xlfn.NORM.S.INV(RAND())</f>
        <v>-1.3122478888525411</v>
      </c>
      <c r="X484" s="24">
        <f ca="1">SQRT(Inputs!$B$38)*M484+SQRT(1-Inputs!$B$38)*_xlfn.NORM.S.INV(RAND())</f>
        <v>-0.75643689731611763</v>
      </c>
      <c r="Y484" s="24">
        <f ca="1">SQRT(Inputs!$B$38)*C484+SQRT(1-Inputs!$B$38)*_xlfn.NORM.S.INV(RAND())</f>
        <v>6.0782344779206382E-2</v>
      </c>
      <c r="Z484" s="24">
        <f ca="1">SQRT(Inputs!$B$38)*D484+SQRT(1-Inputs!$B$38)*_xlfn.NORM.S.INV(RAND())</f>
        <v>-0.65150627187689958</v>
      </c>
      <c r="AA484" s="24">
        <f ca="1">SQRT(Inputs!$B$38)*E484+SQRT(1-Inputs!$B$38)*_xlfn.NORM.S.INV(RAND())</f>
        <v>-1.0690703695587156</v>
      </c>
      <c r="AB484" s="24">
        <f ca="1">SQRT(Inputs!$B$38)*F484+SQRT(1-Inputs!$B$38)*_xlfn.NORM.S.INV(RAND())</f>
        <v>-0.85075526510225352</v>
      </c>
      <c r="AC484" s="24">
        <f ca="1">SQRT(Inputs!$B$38)*G484+SQRT(1-Inputs!$B$38)*_xlfn.NORM.S.INV(RAND())</f>
        <v>-1.9882167290865054</v>
      </c>
      <c r="AD484" s="24">
        <f ca="1">SQRT(Inputs!$B$38)*H484+SQRT(1-Inputs!$B$38)*_xlfn.NORM.S.INV(RAND())</f>
        <v>-0.71262939905008571</v>
      </c>
      <c r="AE484" s="24">
        <f ca="1">SQRT(Inputs!$B$38)*I484+SQRT(1-Inputs!$B$38)*_xlfn.NORM.S.INV(RAND())</f>
        <v>-0.14713829683210961</v>
      </c>
      <c r="AF484" s="24">
        <f ca="1">SQRT(Inputs!$B$38)*J484+SQRT(1-Inputs!$B$38)*_xlfn.NORM.S.INV(RAND())</f>
        <v>1.2213724424899575</v>
      </c>
      <c r="AG484" s="24">
        <f ca="1">SQRT(Inputs!$B$38)*K484+SQRT(1-Inputs!$B$38)*_xlfn.NORM.S.INV(RAND())</f>
        <v>-0.26821725491956439</v>
      </c>
      <c r="AH484" s="24">
        <f ca="1">SQRT(Inputs!$B$38)*L484+SQRT(1-Inputs!$B$38)*_xlfn.NORM.S.INV(RAND())</f>
        <v>0.86895874704153808</v>
      </c>
      <c r="AI484" s="24">
        <f ca="1">SQRT(Inputs!$B$38)*M484+SQRT(1-Inputs!$B$38)*_xlfn.NORM.S.INV(RAND())</f>
        <v>0.94973407460855253</v>
      </c>
      <c r="AJ484" s="24">
        <f ca="1">SQRT(Inputs!$B$38)*C484+SQRT(1-Inputs!$B$38)*_xlfn.NORM.S.INV(RAND())</f>
        <v>-1.4305800151487329</v>
      </c>
      <c r="AK484" s="24">
        <f ca="1">SQRT(Inputs!$B$38)*D484+SQRT(1-Inputs!$B$38)*_xlfn.NORM.S.INV(RAND())</f>
        <v>-2.8443038034506811</v>
      </c>
      <c r="AL484" s="24">
        <f ca="1">SQRT(Inputs!$B$38)*E484+SQRT(1-Inputs!$B$38)*_xlfn.NORM.S.INV(RAND())</f>
        <v>1.1965411446876395</v>
      </c>
      <c r="AM484" s="24">
        <f ca="1">SQRT(Inputs!$B$38)*F484+SQRT(1-Inputs!$B$38)*_xlfn.NORM.S.INV(RAND())</f>
        <v>-0.79275780293719622</v>
      </c>
      <c r="AN484" s="24">
        <f ca="1">SQRT(Inputs!$B$38)*G484+SQRT(1-Inputs!$B$38)*_xlfn.NORM.S.INV(RAND())</f>
        <v>0.31115993972778833</v>
      </c>
      <c r="AO484" s="24">
        <f ca="1">SQRT(Inputs!$B$38)*H484+SQRT(1-Inputs!$B$38)*_xlfn.NORM.S.INV(RAND())</f>
        <v>-0.72123023573901701</v>
      </c>
      <c r="AP484" s="24">
        <f ca="1">SQRT(Inputs!$B$38)*I484+SQRT(1-Inputs!$B$38)*_xlfn.NORM.S.INV(RAND())</f>
        <v>-0.43140953897953632</v>
      </c>
      <c r="AQ484" s="24">
        <f ca="1">SQRT(Inputs!$B$38)*J484+SQRT(1-Inputs!$B$38)*_xlfn.NORM.S.INV(RAND())</f>
        <v>1.0401836451088327</v>
      </c>
      <c r="AR484" s="24">
        <f ca="1">SQRT(Inputs!$B$38)*K484+SQRT(1-Inputs!$B$38)*_xlfn.NORM.S.INV(RAND())</f>
        <v>-0.78103170022089619</v>
      </c>
      <c r="AS484" s="24">
        <f ca="1">SQRT(Inputs!$B$38)*L484+SQRT(1-Inputs!$B$38)*_xlfn.NORM.S.INV(RAND())</f>
        <v>0.17678653557374213</v>
      </c>
      <c r="AT484" s="24">
        <f ca="1">SQRT(Inputs!$B$38)*M484+SQRT(1-Inputs!$B$38)*_xlfn.NORM.S.INV(RAND())</f>
        <v>1.7494330209354689</v>
      </c>
      <c r="AU484" s="15">
        <f ca="1">Inputs!$B$6*EXP($B$8-0.5*C$5^2+C$5*N484)</f>
        <v>4661.1820194811926</v>
      </c>
      <c r="AV484" s="15">
        <f t="shared" ca="1" si="255"/>
        <v>5598.2480634327112</v>
      </c>
      <c r="AW484" s="15">
        <f t="shared" ca="1" si="256"/>
        <v>8630.2544846119126</v>
      </c>
      <c r="AX484" s="15">
        <f t="shared" ca="1" si="257"/>
        <v>8490.5471757185169</v>
      </c>
      <c r="AY484" s="15">
        <f t="shared" ca="1" si="258"/>
        <v>11390.18743466155</v>
      </c>
      <c r="AZ484" s="15">
        <f t="shared" ca="1" si="259"/>
        <v>15441.496027145049</v>
      </c>
      <c r="BA484" s="15">
        <f t="shared" ca="1" si="260"/>
        <v>17907.198088598598</v>
      </c>
      <c r="BB484" s="15">
        <f t="shared" ca="1" si="261"/>
        <v>21948.527159212834</v>
      </c>
      <c r="BC484" s="15">
        <f t="shared" ca="1" si="262"/>
        <v>22609.760107419082</v>
      </c>
      <c r="BD484" s="15">
        <f t="shared" ca="1" si="263"/>
        <v>24499.686651584569</v>
      </c>
      <c r="BE484" s="15">
        <f t="shared" ca="1" si="264"/>
        <v>28022.509314840525</v>
      </c>
      <c r="BF484" s="15">
        <f ca="1">Inputs!$B$13*EXP($B$9-0.5*C$6^2+C$6*Y484)</f>
        <v>13998.692209584648</v>
      </c>
      <c r="BG484" s="15">
        <f t="shared" ca="1" si="265"/>
        <v>15168.498669554318</v>
      </c>
      <c r="BH484" s="15">
        <f t="shared" ca="1" si="266"/>
        <v>15521.806825807498</v>
      </c>
      <c r="BI484" s="15">
        <f t="shared" ca="1" si="267"/>
        <v>16668.908072087685</v>
      </c>
      <c r="BJ484" s="15">
        <f t="shared" ca="1" si="268"/>
        <v>15342.953855293828</v>
      </c>
      <c r="BK484" s="15">
        <f t="shared" ca="1" si="269"/>
        <v>17089.458072272813</v>
      </c>
      <c r="BL484" s="15">
        <f t="shared" ca="1" si="270"/>
        <v>20595.849389522733</v>
      </c>
      <c r="BM484" s="15">
        <f t="shared" ca="1" si="271"/>
        <v>29464.735474559569</v>
      </c>
      <c r="BN484" s="15">
        <f t="shared" ca="1" si="272"/>
        <v>35091.693418465606</v>
      </c>
      <c r="BO484" s="15">
        <f t="shared" ca="1" si="273"/>
        <v>47765.76605188485</v>
      </c>
      <c r="BP484" s="15">
        <f t="shared" ca="1" si="274"/>
        <v>65469.557274924111</v>
      </c>
      <c r="BQ484" s="15">
        <f ca="1">Inputs!$B$20*EXP($B$10-0.5*C$7^2+C$7*AJ484)</f>
        <v>2582.5349133775308</v>
      </c>
      <c r="BR484" s="15">
        <f t="shared" ca="1" si="275"/>
        <v>1420.0029158597708</v>
      </c>
      <c r="BS484" s="15">
        <f t="shared" ca="1" si="276"/>
        <v>2741.9691151747461</v>
      </c>
      <c r="BT484" s="15">
        <f t="shared" ca="1" si="277"/>
        <v>3070.7177666092934</v>
      </c>
      <c r="BU484" s="15">
        <f t="shared" ca="1" si="278"/>
        <v>4588.4304025234114</v>
      </c>
      <c r="BV484" s="15">
        <f t="shared" ca="1" si="279"/>
        <v>5426.4015065285221</v>
      </c>
      <c r="BW484" s="15">
        <f t="shared" ca="1" si="280"/>
        <v>6911.4610583630101</v>
      </c>
      <c r="BX484" s="15">
        <f t="shared" ca="1" si="281"/>
        <v>11908.186198358149</v>
      </c>
      <c r="BY484" s="15">
        <f t="shared" ca="1" si="282"/>
        <v>14369.427828733642</v>
      </c>
      <c r="BZ484" s="15">
        <f t="shared" ca="1" si="283"/>
        <v>20828.345847252389</v>
      </c>
      <c r="CA484" s="15">
        <f t="shared" ca="1" si="284"/>
        <v>39925.360932104086</v>
      </c>
      <c r="CB484" s="15">
        <f ca="1">(AU484*DCF!C$10-DCF!C$5*MAX(AU484*DCF!C$10,0)-MAX(AU484-Inputs!$B$6,0)/Inputs!$B$10)*DCF!C$6</f>
        <v>1045.2208965185005</v>
      </c>
      <c r="CC484" s="15">
        <f ca="1">(AV484*DCF!D$10-DCF!D$5*MAX(AV484*DCF!D$10,0)-MAX(AV484-AU484,0)/Inputs!$B$10)*DCF!D$6</f>
        <v>1136.0560085190473</v>
      </c>
      <c r="CD484" s="15">
        <f ca="1">(AW484*DCF!E$10-DCF!E$5*MAX(AW484*DCF!E$10,0)-MAX(AW484-AV484,0)/Inputs!$B$10)*DCF!E$6</f>
        <v>1309.6549718866738</v>
      </c>
      <c r="CE484" s="15">
        <f ca="1">(AX484*DCF!F$10-DCF!F$5*MAX(AX484*DCF!F$10,0)-MAX(AX484-AW484,0)/Inputs!$B$10)*DCF!F$6</f>
        <v>1853.4729172167019</v>
      </c>
      <c r="CF484" s="15">
        <f ca="1">(AY484*DCF!G$10-DCF!G$5*MAX(AY484*DCF!G$10,0)-MAX(AY484-AX484,0)/Inputs!$B$10)*DCF!G$6</f>
        <v>1789.4715256767045</v>
      </c>
      <c r="CG484" s="15">
        <f ca="1">(AZ484*DCF!H$10-DCF!H$5*MAX(AZ484*DCF!H$10,0)-MAX(AZ484-AY484,0)/Inputs!$B$10)*DCF!H$6</f>
        <v>2278.5950596709258</v>
      </c>
      <c r="CH484" s="15">
        <f ca="1">(BA484*DCF!I$10-DCF!I$5*MAX(BA484*DCF!I$10,0)-MAX(BA484-AZ484,0)/Inputs!$B$10)*DCF!I$6</f>
        <v>2866.5303057388423</v>
      </c>
      <c r="CI484" s="15">
        <f ca="1">(BB484*DCF!J$10-DCF!J$5*MAX(BB484*DCF!J$10,0)-MAX(BB484-BA484,0)/Inputs!$B$10)*DCF!J$6</f>
        <v>3154.0213633289604</v>
      </c>
      <c r="CJ484" s="15">
        <f ca="1">(BC484*DCF!K$10-DCF!K$5*MAX(BC484*DCF!K$10,0)-MAX(BC484-BB484,0)/Inputs!$B$10)*DCF!K$6</f>
        <v>3547.2457155258826</v>
      </c>
      <c r="CK484" s="15">
        <f ca="1">(BD484*DCF!L$10-DCF!L$5*MAX(BD484*DCF!L$10,0)-MAX(BD484-BC484,0)/Inputs!$B$10)*DCF!L$6</f>
        <v>3450.6205295618192</v>
      </c>
      <c r="CL484" s="15">
        <f ca="1">(BE484*DCF!M$10-DCF!M$5*MAX(BE484*DCF!M$10,0)-MAX(BE484-BD484,0)/Inputs!$B$10)*DCF!M$6</f>
        <v>3533.4997006046642</v>
      </c>
      <c r="CM484" s="15">
        <f ca="1">(BF484*DCF!C$28-DCF!C$5*MAX(BF484*DCF!C$28,0)-MAX(BF484-Inputs!$B$13,0)/Inputs!$B$17)*DCF!C$6</f>
        <v>3669.1468840357352</v>
      </c>
      <c r="CN484" s="15">
        <f ca="1">(BG484*DCF!D$28-DCF!D$5*MAX(BG484*DCF!D$28,0)-MAX(BG484-BF484,0)/Inputs!$B$17)*DCF!D$6</f>
        <v>4217.8993484638559</v>
      </c>
      <c r="CO484" s="15">
        <f ca="1">(BH484*DCF!E$28-DCF!E$5*MAX(BH484*DCF!E$28,0)-MAX(BH484-BG484,0)/Inputs!$B$17)*DCF!E$6</f>
        <v>4326.4199068563958</v>
      </c>
      <c r="CP484" s="15">
        <f ca="1">(BI484*DCF!F$28-DCF!F$5*MAX(BI484*DCF!F$28,0)-MAX(BI484-BH484,0)/Inputs!$B$17)*DCF!F$6</f>
        <v>4316.3215549529941</v>
      </c>
      <c r="CQ484" s="15">
        <f ca="1">(BJ484*DCF!G$28-DCF!G$5*MAX(BJ484*DCF!G$28,0)-MAX(BJ484-BI484,0)/Inputs!$B$17)*DCF!G$6</f>
        <v>3980.8457844114496</v>
      </c>
      <c r="CR484" s="15">
        <f ca="1">(BK484*DCF!H$28-DCF!H$5*MAX(BK484*DCF!H$28,0)-MAX(BK484-BJ484,0)/Inputs!$B$17)*DCF!H$6</f>
        <v>3955.053782410158</v>
      </c>
      <c r="CS484" s="15">
        <f ca="1">(BL484*DCF!I$28-DCF!I$5*MAX(BL484*DCF!I$28,0)-MAX(BL484-BK484,0)/Inputs!$B$17)*DCF!I$6</f>
        <v>4339.9018852954987</v>
      </c>
      <c r="CT484" s="15">
        <f ca="1">(BM484*DCF!J$28-DCF!J$5*MAX(BM484*DCF!J$28,0)-MAX(BM484-BL484,0)/Inputs!$B$17)*DCF!J$6</f>
        <v>5397.1402213897754</v>
      </c>
      <c r="CU484" s="15">
        <f ca="1">(BN484*DCF!K$28-DCF!K$5*MAX(BN484*DCF!K$28,0)-MAX(BN484-BM484,0)/Inputs!$B$17)*DCF!K$6</f>
        <v>6721.5498701107563</v>
      </c>
      <c r="CV484" s="15">
        <f ca="1">(BO484*DCF!L$28-DCF!L$5*MAX(BO484*DCF!L$28,0)-MAX(BO484-BN484,0)/Inputs!$B$17)*DCF!L$6</f>
        <v>8096.1804724367967</v>
      </c>
      <c r="CW484" s="15">
        <f ca="1">(BP484*DCF!M$28-DCF!M$5*MAX(BP484*DCF!M$28,0)-MAX(BP484-BO484,0)/Inputs!$B$17)*DCF!M$6</f>
        <v>10467.591443552426</v>
      </c>
      <c r="CX484" s="15">
        <f ca="1">(BQ484*DCF!C$46-DCF!C$5*MAX(BQ484*DCF!C$46,0)-MAX(BQ484-Inputs!$B$20,0)/Inputs!$B$24)*DCF!C$6</f>
        <v>-596.4283864613235</v>
      </c>
      <c r="CY484" s="15">
        <f ca="1">(BR484*DCF!D$46-DCF!D$5*MAX(BR484*DCF!D$46,0)-MAX(BR484-BQ484,0)/Inputs!$B$24)*DCF!D$6</f>
        <v>-242.36138284119423</v>
      </c>
      <c r="CZ484" s="15">
        <f ca="1">(BS484*DCF!E$46-DCF!E$5*MAX(BS484*DCF!E$46,0)-MAX(BS484-BR484,0)/Inputs!$B$24)*DCF!E$6</f>
        <v>-845.32530461194926</v>
      </c>
      <c r="DA484" s="15">
        <f ca="1">(BT484*DCF!F$46-DCF!F$5*MAX(BT484*DCF!F$46,0)-MAX(BT484-BS484,0)/Inputs!$B$24)*DCF!F$6</f>
        <v>-343.33685884817027</v>
      </c>
      <c r="DB484" s="15">
        <f ca="1">(BU484*DCF!G$46-DCF!G$5*MAX(BU484*DCF!G$46,0)-MAX(BU484-BT484,0)/Inputs!$B$24)*DCF!G$6</f>
        <v>-664.87427749059214</v>
      </c>
      <c r="DC484" s="15">
        <f ca="1">(BV484*DCF!H$46-DCF!H$5*MAX(BV484*DCF!H$46,0)-MAX(BV484-BU484,0)/Inputs!$B$24)*DCF!H$6</f>
        <v>-260.39438623544913</v>
      </c>
      <c r="DD484" s="15">
        <f ca="1">(BW484*DCF!I$46-DCF!I$5*MAX(BW484*DCF!I$46,0)-MAX(BW484-BV484,0)/Inputs!$B$24)*DCF!I$6</f>
        <v>-266.68027516215022</v>
      </c>
      <c r="DE484" s="15">
        <f ca="1">(BX484*DCF!J$46-DCF!J$5*MAX(BX484*DCF!J$46,0)-MAX(BX484-BW484,0)/Inputs!$B$24)*DCF!J$6</f>
        <v>-825.53440092822495</v>
      </c>
      <c r="DF484" s="15">
        <f ca="1">(BY484*DCF!K$46-DCF!K$5*MAX(BY484*DCF!K$46,0)-MAX(BY484-BX484,0)/Inputs!$B$24)*DCF!K$6</f>
        <v>217.89098606364621</v>
      </c>
      <c r="DG484" s="15">
        <f ca="1">(BZ484*DCF!L$46-DCF!L$5*MAX(BZ484*DCF!L$46,0)-MAX(BZ484-BY484,0)/Inputs!$B$24)*DCF!L$6</f>
        <v>-21.907318143585108</v>
      </c>
      <c r="DH484" s="15">
        <f ca="1">(CA484*DCF!M$46-DCF!M$5*MAX(CA484*DCF!M$46,0)-MAX(CA484-BZ484,0)/Inputs!$B$24)*DCF!M$6</f>
        <v>-862.35780911974325</v>
      </c>
      <c r="DI484" s="15">
        <f ca="1">SUM(CB484:CL484)+BE484*DCF!M$10*(1+Inputs!$B$30)*(1-Inputs!$B$33)*(1-Inputs!$B$30/Inputs!$B$31)/(Inputs!$B$29-Inputs!$B$30)*DCF!M$6</f>
        <v>103951.40297677349</v>
      </c>
      <c r="DJ484" s="15">
        <f ca="1">SUM(CM484:CW484)+BP484*DCF!M$28*(1+Inputs!$B$30)*(1-Inputs!$B$33)*(1-Inputs!$B$30/Inputs!$B$31)/(Inputs!$B$29-Inputs!$B$30)*DCF!M$6</f>
        <v>302424.90934242593</v>
      </c>
      <c r="DK484" s="15">
        <f ca="1">SUM(CX484:DH484)+CA484*DCF!M$46*(1+Inputs!$B$30)*(1-Inputs!$B$33)*(1-Inputs!$B$30/Inputs!$B$31)/(Inputs!$B$29-Inputs!$B$30)*DCF!M$6</f>
        <v>57018.028048603039</v>
      </c>
      <c r="DM484" s="15">
        <f ca="1">DI484+DJ484+DK484+Inputs!$B$34+Inputs!$B$36-Inputs!$B$35</f>
        <v>540245.34036780242</v>
      </c>
    </row>
    <row r="485" spans="1:117" x14ac:dyDescent="0.75">
      <c r="A485" s="11">
        <v>472</v>
      </c>
      <c r="C485" s="24">
        <f t="shared" ca="1" si="287"/>
        <v>1.0337582909008718</v>
      </c>
      <c r="D485" s="24">
        <f t="shared" ca="1" si="287"/>
        <v>-0.49960374623737652</v>
      </c>
      <c r="E485" s="24">
        <f t="shared" ca="1" si="287"/>
        <v>-2.7582812762725202</v>
      </c>
      <c r="F485" s="24">
        <f t="shared" ca="1" si="287"/>
        <v>0.79567446633781946</v>
      </c>
      <c r="G485" s="24">
        <f t="shared" ca="1" si="287"/>
        <v>1.594069750568577</v>
      </c>
      <c r="H485" s="24">
        <f t="shared" ca="1" si="287"/>
        <v>-0.71490314173800207</v>
      </c>
      <c r="I485" s="24">
        <f t="shared" ca="1" si="287"/>
        <v>0.40991016236493744</v>
      </c>
      <c r="J485" s="24">
        <f t="shared" ca="1" si="287"/>
        <v>-2.374498080108618</v>
      </c>
      <c r="K485" s="24">
        <f t="shared" ca="1" si="287"/>
        <v>-0.22613878430288736</v>
      </c>
      <c r="L485" s="24">
        <f t="shared" ca="1" si="287"/>
        <v>-0.60551056264066361</v>
      </c>
      <c r="M485" s="24">
        <f t="shared" ca="1" si="287"/>
        <v>-0.68509787051722204</v>
      </c>
      <c r="N485" s="24">
        <f ca="1">SQRT(Inputs!$B$38)*C485+SQRT(1-Inputs!$B$38)*_xlfn.NORM.S.INV(RAND())</f>
        <v>-0.56069774219983126</v>
      </c>
      <c r="O485" s="24">
        <f ca="1">SQRT(Inputs!$B$38)*D485+SQRT(1-Inputs!$B$38)*_xlfn.NORM.S.INV(RAND())</f>
        <v>0.63195998102216566</v>
      </c>
      <c r="P485" s="24">
        <f ca="1">SQRT(Inputs!$B$38)*E485+SQRT(1-Inputs!$B$38)*_xlfn.NORM.S.INV(RAND())</f>
        <v>-1.3413096282861929</v>
      </c>
      <c r="Q485" s="24">
        <f ca="1">SQRT(Inputs!$B$38)*F485+SQRT(1-Inputs!$B$38)*_xlfn.NORM.S.INV(RAND())</f>
        <v>-0.29915674758854344</v>
      </c>
      <c r="R485" s="24">
        <f ca="1">SQRT(Inputs!$B$38)*G485+SQRT(1-Inputs!$B$38)*_xlfn.NORM.S.INV(RAND())</f>
        <v>1.392648487294744</v>
      </c>
      <c r="S485" s="24">
        <f ca="1">SQRT(Inputs!$B$38)*H485+SQRT(1-Inputs!$B$38)*_xlfn.NORM.S.INV(RAND())</f>
        <v>0.58463320017268439</v>
      </c>
      <c r="T485" s="24">
        <f ca="1">SQRT(Inputs!$B$38)*I485+SQRT(1-Inputs!$B$38)*_xlfn.NORM.S.INV(RAND())</f>
        <v>-2.4137057541555031</v>
      </c>
      <c r="U485" s="24">
        <f ca="1">SQRT(Inputs!$B$38)*J485+SQRT(1-Inputs!$B$38)*_xlfn.NORM.S.INV(RAND())</f>
        <v>-1.0609259573731133</v>
      </c>
      <c r="V485" s="24">
        <f ca="1">SQRT(Inputs!$B$38)*K485+SQRT(1-Inputs!$B$38)*_xlfn.NORM.S.INV(RAND())</f>
        <v>-5.6611800041908938E-2</v>
      </c>
      <c r="W485" s="24">
        <f ca="1">SQRT(Inputs!$B$38)*L485+SQRT(1-Inputs!$B$38)*_xlfn.NORM.S.INV(RAND())</f>
        <v>0.71188257384744913</v>
      </c>
      <c r="X485" s="24">
        <f ca="1">SQRT(Inputs!$B$38)*M485+SQRT(1-Inputs!$B$38)*_xlfn.NORM.S.INV(RAND())</f>
        <v>0.13425239082126111</v>
      </c>
      <c r="Y485" s="24">
        <f ca="1">SQRT(Inputs!$B$38)*C485+SQRT(1-Inputs!$B$38)*_xlfn.NORM.S.INV(RAND())</f>
        <v>0.95432489107746665</v>
      </c>
      <c r="Z485" s="24">
        <f ca="1">SQRT(Inputs!$B$38)*D485+SQRT(1-Inputs!$B$38)*_xlfn.NORM.S.INV(RAND())</f>
        <v>-0.11936028097537152</v>
      </c>
      <c r="AA485" s="24">
        <f ca="1">SQRT(Inputs!$B$38)*E485+SQRT(1-Inputs!$B$38)*_xlfn.NORM.S.INV(RAND())</f>
        <v>-1.2510815317119408</v>
      </c>
      <c r="AB485" s="24">
        <f ca="1">SQRT(Inputs!$B$38)*F485+SQRT(1-Inputs!$B$38)*_xlfn.NORM.S.INV(RAND())</f>
        <v>0.18327774087164295</v>
      </c>
      <c r="AC485" s="24">
        <f ca="1">SQRT(Inputs!$B$38)*G485+SQRT(1-Inputs!$B$38)*_xlfn.NORM.S.INV(RAND())</f>
        <v>1.3385062130410499</v>
      </c>
      <c r="AD485" s="24">
        <f ca="1">SQRT(Inputs!$B$38)*H485+SQRT(1-Inputs!$B$38)*_xlfn.NORM.S.INV(RAND())</f>
        <v>9.1592282087348487E-2</v>
      </c>
      <c r="AE485" s="24">
        <f ca="1">SQRT(Inputs!$B$38)*I485+SQRT(1-Inputs!$B$38)*_xlfn.NORM.S.INV(RAND())</f>
        <v>0.29609209564581773</v>
      </c>
      <c r="AF485" s="24">
        <f ca="1">SQRT(Inputs!$B$38)*J485+SQRT(1-Inputs!$B$38)*_xlfn.NORM.S.INV(RAND())</f>
        <v>-1.1069860614054727</v>
      </c>
      <c r="AG485" s="24">
        <f ca="1">SQRT(Inputs!$B$38)*K485+SQRT(1-Inputs!$B$38)*_xlfn.NORM.S.INV(RAND())</f>
        <v>-0.23379159747223932</v>
      </c>
      <c r="AH485" s="24">
        <f ca="1">SQRT(Inputs!$B$38)*L485+SQRT(1-Inputs!$B$38)*_xlfn.NORM.S.INV(RAND())</f>
        <v>-1.108890684127751</v>
      </c>
      <c r="AI485" s="24">
        <f ca="1">SQRT(Inputs!$B$38)*M485+SQRT(1-Inputs!$B$38)*_xlfn.NORM.S.INV(RAND())</f>
        <v>-0.98144729518257745</v>
      </c>
      <c r="AJ485" s="24">
        <f ca="1">SQRT(Inputs!$B$38)*C485+SQRT(1-Inputs!$B$38)*_xlfn.NORM.S.INV(RAND())</f>
        <v>0.30409059401805877</v>
      </c>
      <c r="AK485" s="24">
        <f ca="1">SQRT(Inputs!$B$38)*D485+SQRT(1-Inputs!$B$38)*_xlfn.NORM.S.INV(RAND())</f>
        <v>0.75443348223396556</v>
      </c>
      <c r="AL485" s="24">
        <f ca="1">SQRT(Inputs!$B$38)*E485+SQRT(1-Inputs!$B$38)*_xlfn.NORM.S.INV(RAND())</f>
        <v>-2.3768602422131457</v>
      </c>
      <c r="AM485" s="24">
        <f ca="1">SQRT(Inputs!$B$38)*F485+SQRT(1-Inputs!$B$38)*_xlfn.NORM.S.INV(RAND())</f>
        <v>1.7248308317104943</v>
      </c>
      <c r="AN485" s="24">
        <f ca="1">SQRT(Inputs!$B$38)*G485+SQRT(1-Inputs!$B$38)*_xlfn.NORM.S.INV(RAND())</f>
        <v>0.36123338977100272</v>
      </c>
      <c r="AO485" s="24">
        <f ca="1">SQRT(Inputs!$B$38)*H485+SQRT(1-Inputs!$B$38)*_xlfn.NORM.S.INV(RAND())</f>
        <v>8.0725698129923695E-3</v>
      </c>
      <c r="AP485" s="24">
        <f ca="1">SQRT(Inputs!$B$38)*I485+SQRT(1-Inputs!$B$38)*_xlfn.NORM.S.INV(RAND())</f>
        <v>-0.71436262309703169</v>
      </c>
      <c r="AQ485" s="24">
        <f ca="1">SQRT(Inputs!$B$38)*J485+SQRT(1-Inputs!$B$38)*_xlfn.NORM.S.INV(RAND())</f>
        <v>-1.3382624991031293</v>
      </c>
      <c r="AR485" s="24">
        <f ca="1">SQRT(Inputs!$B$38)*K485+SQRT(1-Inputs!$B$38)*_xlfn.NORM.S.INV(RAND())</f>
        <v>-0.82722987081142663</v>
      </c>
      <c r="AS485" s="24">
        <f ca="1">SQRT(Inputs!$B$38)*L485+SQRT(1-Inputs!$B$38)*_xlfn.NORM.S.INV(RAND())</f>
        <v>-0.60789049162303699</v>
      </c>
      <c r="AT485" s="24">
        <f ca="1">SQRT(Inputs!$B$38)*M485+SQRT(1-Inputs!$B$38)*_xlfn.NORM.S.INV(RAND())</f>
        <v>-0.14592175114009703</v>
      </c>
      <c r="AU485" s="15">
        <f ca="1">Inputs!$B$6*EXP($B$8-0.5*C$5^2+C$5*N485)</f>
        <v>4531.6915000033787</v>
      </c>
      <c r="AV485" s="15">
        <f t="shared" ca="1" si="255"/>
        <v>6053.2571197329235</v>
      </c>
      <c r="AW485" s="15">
        <f t="shared" ca="1" si="256"/>
        <v>6159.3713179735878</v>
      </c>
      <c r="AX485" s="15">
        <f t="shared" ca="1" si="257"/>
        <v>7244.1059613016223</v>
      </c>
      <c r="AY485" s="15">
        <f t="shared" ca="1" si="258"/>
        <v>10416.645923834027</v>
      </c>
      <c r="AZ485" s="15">
        <f t="shared" ca="1" si="259"/>
        <v>13587.000763235601</v>
      </c>
      <c r="BA485" s="15">
        <f t="shared" ca="1" si="260"/>
        <v>12915.279386685115</v>
      </c>
      <c r="BB485" s="15">
        <f t="shared" ca="1" si="261"/>
        <v>14217.73829427031</v>
      </c>
      <c r="BC485" s="15">
        <f t="shared" ca="1" si="262"/>
        <v>17318.212739894945</v>
      </c>
      <c r="BD485" s="15">
        <f t="shared" ca="1" si="263"/>
        <v>22677.231936631393</v>
      </c>
      <c r="BE485" s="15">
        <f t="shared" ca="1" si="264"/>
        <v>28129.910701921119</v>
      </c>
      <c r="BF485" s="15">
        <f ca="1">Inputs!$B$13*EXP($B$9-0.5*C$6^2+C$6*Y485)</f>
        <v>16711.659637631616</v>
      </c>
      <c r="BG485" s="15">
        <f t="shared" ca="1" si="265"/>
        <v>19933.129401617956</v>
      </c>
      <c r="BH485" s="15">
        <f t="shared" ca="1" si="266"/>
        <v>19790.862669846709</v>
      </c>
      <c r="BI485" s="15">
        <f t="shared" ca="1" si="267"/>
        <v>24920.16793521303</v>
      </c>
      <c r="BJ485" s="15">
        <f t="shared" ca="1" si="268"/>
        <v>37051.944321659161</v>
      </c>
      <c r="BK485" s="15">
        <f t="shared" ca="1" si="269"/>
        <v>46044.838725866583</v>
      </c>
      <c r="BL485" s="15">
        <f t="shared" ca="1" si="270"/>
        <v>58772.990922487224</v>
      </c>
      <c r="BM485" s="15">
        <f t="shared" ca="1" si="271"/>
        <v>62962.583362266247</v>
      </c>
      <c r="BN485" s="15">
        <f t="shared" ca="1" si="272"/>
        <v>75296.704631068234</v>
      </c>
      <c r="BO485" s="15">
        <f t="shared" ca="1" si="273"/>
        <v>81440.723270225164</v>
      </c>
      <c r="BP485" s="15">
        <f t="shared" ca="1" si="274"/>
        <v>89689.674058233737</v>
      </c>
      <c r="BQ485" s="15">
        <f ca="1">Inputs!$B$20*EXP($B$10-0.5*C$7^2+C$7*AJ485)</f>
        <v>4778.0335758639503</v>
      </c>
      <c r="BR485" s="15">
        <f t="shared" ca="1" si="275"/>
        <v>8238.3788953085459</v>
      </c>
      <c r="BS485" s="15">
        <f t="shared" ca="1" si="276"/>
        <v>5700.3621480300035</v>
      </c>
      <c r="BT485" s="15">
        <f t="shared" ca="1" si="277"/>
        <v>12356.835516643208</v>
      </c>
      <c r="BU485" s="15">
        <f t="shared" ca="1" si="278"/>
        <v>18689.321718886989</v>
      </c>
      <c r="BV485" s="15">
        <f t="shared" ca="1" si="279"/>
        <v>26049.573595779781</v>
      </c>
      <c r="BW485" s="15">
        <f t="shared" ca="1" si="280"/>
        <v>31250.002062914227</v>
      </c>
      <c r="BX485" s="15">
        <f t="shared" ca="1" si="281"/>
        <v>33423.108925361958</v>
      </c>
      <c r="BY485" s="15">
        <f t="shared" ca="1" si="282"/>
        <v>39976.248704843332</v>
      </c>
      <c r="BZ485" s="15">
        <f t="shared" ca="1" si="283"/>
        <v>50161.473767219373</v>
      </c>
      <c r="CA485" s="15">
        <f t="shared" ca="1" si="284"/>
        <v>68658.032498103086</v>
      </c>
      <c r="CB485" s="15">
        <f ca="1">(AU485*DCF!C$10-DCF!C$5*MAX(AU485*DCF!C$10,0)-MAX(AU485-Inputs!$B$6,0)/Inputs!$B$10)*DCF!C$6</f>
        <v>1046.1441870028741</v>
      </c>
      <c r="CC485" s="15">
        <f ca="1">(AV485*DCF!D$10-DCF!D$5*MAX(AV485*DCF!D$10,0)-MAX(AV485-AU485,0)/Inputs!$B$10)*DCF!D$6</f>
        <v>1104.4464592941956</v>
      </c>
      <c r="CD485" s="15">
        <f ca="1">(AW485*DCF!E$10-DCF!E$5*MAX(AW485*DCF!E$10,0)-MAX(AW485-AV485,0)/Inputs!$B$10)*DCF!E$6</f>
        <v>1398.1994765700731</v>
      </c>
      <c r="CE485" s="15">
        <f ca="1">(AX485*DCF!F$10-DCF!F$5*MAX(AX485*DCF!F$10,0)-MAX(AX485-AW485,0)/Inputs!$B$10)*DCF!F$6</f>
        <v>1355.6704009913067</v>
      </c>
      <c r="CF485" s="15">
        <f ca="1">(AY485*DCF!G$10-DCF!G$5*MAX(AY485*DCF!G$10,0)-MAX(AY485-AX485,0)/Inputs!$B$10)*DCF!G$6</f>
        <v>1536.4271411812822</v>
      </c>
      <c r="CG485" s="15">
        <f ca="1">(AZ485*DCF!H$10-DCF!H$5*MAX(AZ485*DCF!H$10,0)-MAX(AZ485-AY485,0)/Inputs!$B$10)*DCF!H$6</f>
        <v>2074.9726060309504</v>
      </c>
      <c r="CH485" s="15">
        <f ca="1">(BA485*DCF!I$10-DCF!I$5*MAX(BA485*DCF!I$10,0)-MAX(BA485-AZ485,0)/Inputs!$B$10)*DCF!I$6</f>
        <v>2359.1503931165275</v>
      </c>
      <c r="CI485" s="15">
        <f ca="1">(BB485*DCF!J$10-DCF!J$5*MAX(BB485*DCF!J$10,0)-MAX(BB485-BA485,0)/Inputs!$B$10)*DCF!J$6</f>
        <v>2242.430696416684</v>
      </c>
      <c r="CJ485" s="15">
        <f ca="1">(BC485*DCF!K$10-DCF!K$5*MAX(BC485*DCF!K$10,0)-MAX(BC485-BB485,0)/Inputs!$B$10)*DCF!K$6</f>
        <v>2353.9348945321544</v>
      </c>
      <c r="CK485" s="15">
        <f ca="1">(BD485*DCF!L$10-DCF!L$5*MAX(BD485*DCF!L$10,0)-MAX(BD485-BC485,0)/Inputs!$B$10)*DCF!L$6</f>
        <v>2727.149853321745</v>
      </c>
      <c r="CL485" s="15">
        <f ca="1">(BE485*DCF!M$10-DCF!M$5*MAX(BE485*DCF!M$10,0)-MAX(BE485-BD485,0)/Inputs!$B$10)*DCF!M$6</f>
        <v>3318.1134937351344</v>
      </c>
      <c r="CM485" s="15">
        <f ca="1">(BF485*DCF!C$28-DCF!C$5*MAX(BF485*DCF!C$28,0)-MAX(BF485-Inputs!$B$13,0)/Inputs!$B$17)*DCF!C$6</f>
        <v>3870.575382024067</v>
      </c>
      <c r="CN485" s="15">
        <f ca="1">(BG485*DCF!D$28-DCF!D$5*MAX(BG485*DCF!D$28,0)-MAX(BG485-BF485,0)/Inputs!$B$17)*DCF!D$6</f>
        <v>5183.4791388601861</v>
      </c>
      <c r="CO485" s="15">
        <f ca="1">(BH485*DCF!E$28-DCF!E$5*MAX(BH485*DCF!E$28,0)-MAX(BH485-BG485,0)/Inputs!$B$17)*DCF!E$6</f>
        <v>5605.124712977391</v>
      </c>
      <c r="CP485" s="15">
        <f ca="1">(BI485*DCF!F$28-DCF!F$5*MAX(BI485*DCF!F$28,0)-MAX(BI485-BH485,0)/Inputs!$B$17)*DCF!F$6</f>
        <v>5831.2980772795299</v>
      </c>
      <c r="CQ485" s="15">
        <f ca="1">(BJ485*DCF!G$28-DCF!G$5*MAX(BJ485*DCF!G$28,0)-MAX(BJ485-BI485,0)/Inputs!$B$17)*DCF!G$6</f>
        <v>7572.9631256627554</v>
      </c>
      <c r="CR485" s="15">
        <f ca="1">(BK485*DCF!H$28-DCF!H$5*MAX(BK485*DCF!H$28,0)-MAX(BK485-BJ485,0)/Inputs!$B$17)*DCF!H$6</f>
        <v>9990.1531992322161</v>
      </c>
      <c r="CS485" s="15">
        <f ca="1">(BL485*DCF!I$28-DCF!I$5*MAX(BL485*DCF!I$28,0)-MAX(BL485-BK485,0)/Inputs!$B$17)*DCF!I$6</f>
        <v>11993.767264676493</v>
      </c>
      <c r="CT485" s="15">
        <f ca="1">(BM485*DCF!J$28-DCF!J$5*MAX(BM485*DCF!J$28,0)-MAX(BM485-BL485,0)/Inputs!$B$17)*DCF!J$6</f>
        <v>13490.377284761227</v>
      </c>
      <c r="CU485" s="15">
        <f ca="1">(BN485*DCF!K$28-DCF!K$5*MAX(BN485*DCF!K$28,0)-MAX(BN485-BM485,0)/Inputs!$B$17)*DCF!K$6</f>
        <v>14390.635952436565</v>
      </c>
      <c r="CV485" s="15">
        <f ca="1">(BO485*DCF!L$28-DCF!L$5*MAX(BO485*DCF!L$28,0)-MAX(BO485-BN485,0)/Inputs!$B$17)*DCF!L$6</f>
        <v>15553.92776881011</v>
      </c>
      <c r="CW485" s="15">
        <f ca="1">(BP485*DCF!M$28-DCF!M$5*MAX(BP485*DCF!M$28,0)-MAX(BP485-BO485,0)/Inputs!$B$17)*DCF!M$6</f>
        <v>16012.916933008475</v>
      </c>
      <c r="CX485" s="15">
        <f ca="1">(BQ485*DCF!C$46-DCF!C$5*MAX(BQ485*DCF!C$46,0)-MAX(BQ485-Inputs!$B$20,0)/Inputs!$B$24)*DCF!C$6</f>
        <v>-1831.8939324692496</v>
      </c>
      <c r="CY485" s="15">
        <f ca="1">(BR485*DCF!D$46-DCF!D$5*MAX(BR485*DCF!D$46,0)-MAX(BR485-BQ485,0)/Inputs!$B$24)*DCF!D$6</f>
        <v>-2882.599780282796</v>
      </c>
      <c r="CZ485" s="15">
        <f ca="1">(BS485*DCF!E$46-DCF!E$5*MAX(BS485*DCF!E$46,0)-MAX(BS485-BR485,0)/Inputs!$B$24)*DCF!E$6</f>
        <v>-674.07774907968451</v>
      </c>
      <c r="DA485" s="15">
        <f ca="1">(BT485*DCF!F$46-DCF!F$5*MAX(BT485*DCF!F$46,0)-MAX(BT485-BS485,0)/Inputs!$B$24)*DCF!F$6</f>
        <v>-3323.735268882996</v>
      </c>
      <c r="DB485" s="15">
        <f ca="1">(BU485*DCF!G$46-DCF!G$5*MAX(BU485*DCF!G$46,0)-MAX(BU485-BT485,0)/Inputs!$B$24)*DCF!G$6</f>
        <v>-2758.7951008166656</v>
      </c>
      <c r="DC485" s="15">
        <f ca="1">(BV485*DCF!H$46-DCF!H$5*MAX(BV485*DCF!H$46,0)-MAX(BV485-BU485,0)/Inputs!$B$24)*DCF!H$6</f>
        <v>-2287.1531737329715</v>
      </c>
      <c r="DD485" s="15">
        <f ca="1">(BW485*DCF!I$46-DCF!I$5*MAX(BW485*DCF!I$46,0)-MAX(BW485-BV485,0)/Inputs!$B$24)*DCF!I$6</f>
        <v>-771.11092223609455</v>
      </c>
      <c r="DE485" s="15">
        <f ca="1">(BX485*DCF!J$46-DCF!J$5*MAX(BX485*DCF!J$46,0)-MAX(BX485-BW485,0)/Inputs!$B$24)*DCF!J$6</f>
        <v>825.73452993703927</v>
      </c>
      <c r="DF485" s="15">
        <f ca="1">(BY485*DCF!K$46-DCF!K$5*MAX(BY485*DCF!K$46,0)-MAX(BY485-BX485,0)/Inputs!$B$24)*DCF!K$6</f>
        <v>678.23191644662768</v>
      </c>
      <c r="DG485" s="15">
        <f ca="1">(BZ485*DCF!L$46-DCF!L$5*MAX(BZ485*DCF!L$46,0)-MAX(BZ485-BY485,0)/Inputs!$B$24)*DCF!L$6</f>
        <v>1162.4806527678779</v>
      </c>
      <c r="DH485" s="15">
        <f ca="1">(CA485*DCF!M$46-DCF!M$5*MAX(CA485*DCF!M$46,0)-MAX(CA485-BZ485,0)/Inputs!$B$24)*DCF!M$6</f>
        <v>1515.6999734771657</v>
      </c>
      <c r="DI485" s="15">
        <f ca="1">SUM(CB485:CL485)+BE485*DCF!M$10*(1+Inputs!$B$30)*(1-Inputs!$B$33)*(1-Inputs!$B$30/Inputs!$B$31)/(Inputs!$B$29-Inputs!$B$30)*DCF!M$6</f>
        <v>99802.553065199289</v>
      </c>
      <c r="DJ485" s="15">
        <f ca="1">SUM(CM485:CW485)+BP485*DCF!M$28*(1+Inputs!$B$30)*(1-Inputs!$B$33)*(1-Inputs!$B$30/Inputs!$B$31)/(Inputs!$B$29-Inputs!$B$30)*DCF!M$6</f>
        <v>442305.28407602373</v>
      </c>
      <c r="DK485" s="15">
        <f ca="1">SUM(CX485:DH485)+CA485*DCF!M$46*(1+Inputs!$B$30)*(1-Inputs!$B$33)*(1-Inputs!$B$30/Inputs!$B$31)/(Inputs!$B$29-Inputs!$B$30)*DCF!M$6</f>
        <v>95806.232451078031</v>
      </c>
      <c r="DM485" s="15">
        <f ca="1">DI485+DJ485+DK485+Inputs!$B$34+Inputs!$B$36-Inputs!$B$35</f>
        <v>714765.06959230104</v>
      </c>
    </row>
    <row r="486" spans="1:117" x14ac:dyDescent="0.75">
      <c r="A486" s="11">
        <v>473</v>
      </c>
      <c r="C486" s="24">
        <f t="shared" ca="1" si="287"/>
        <v>-0.27465678831315626</v>
      </c>
      <c r="D486" s="24">
        <f t="shared" ca="1" si="287"/>
        <v>-1.4154625524656439</v>
      </c>
      <c r="E486" s="24">
        <f t="shared" ca="1" si="287"/>
        <v>1.8291756455831896</v>
      </c>
      <c r="F486" s="24">
        <f t="shared" ca="1" si="287"/>
        <v>-0.95865553396932901</v>
      </c>
      <c r="G486" s="24">
        <f t="shared" ca="1" si="287"/>
        <v>0.79760972141259845</v>
      </c>
      <c r="H486" s="24">
        <f t="shared" ca="1" si="287"/>
        <v>1.0963940372084804</v>
      </c>
      <c r="I486" s="24">
        <f t="shared" ca="1" si="287"/>
        <v>7.8483652824901634E-2</v>
      </c>
      <c r="J486" s="24">
        <f t="shared" ca="1" si="287"/>
        <v>9.4707169523221987E-2</v>
      </c>
      <c r="K486" s="24">
        <f t="shared" ca="1" si="287"/>
        <v>-0.40816601217354476</v>
      </c>
      <c r="L486" s="24">
        <f t="shared" ca="1" si="287"/>
        <v>-0.11850797775757611</v>
      </c>
      <c r="M486" s="24">
        <f t="shared" ca="1" si="287"/>
        <v>1.2886516989756702</v>
      </c>
      <c r="N486" s="24">
        <f ca="1">SQRT(Inputs!$B$38)*C486+SQRT(1-Inputs!$B$38)*_xlfn.NORM.S.INV(RAND())</f>
        <v>-1.9741761792494641</v>
      </c>
      <c r="O486" s="24">
        <f ca="1">SQRT(Inputs!$B$38)*D486+SQRT(1-Inputs!$B$38)*_xlfn.NORM.S.INV(RAND())</f>
        <v>-0.61467340585640229</v>
      </c>
      <c r="P486" s="24">
        <f ca="1">SQRT(Inputs!$B$38)*E486+SQRT(1-Inputs!$B$38)*_xlfn.NORM.S.INV(RAND())</f>
        <v>1.6581125899292921</v>
      </c>
      <c r="Q486" s="24">
        <f ca="1">SQRT(Inputs!$B$38)*F486+SQRT(1-Inputs!$B$38)*_xlfn.NORM.S.INV(RAND())</f>
        <v>-0.55394313409543672</v>
      </c>
      <c r="R486" s="24">
        <f ca="1">SQRT(Inputs!$B$38)*G486+SQRT(1-Inputs!$B$38)*_xlfn.NORM.S.INV(RAND())</f>
        <v>0.67145198597851041</v>
      </c>
      <c r="S486" s="24">
        <f ca="1">SQRT(Inputs!$B$38)*H486+SQRT(1-Inputs!$B$38)*_xlfn.NORM.S.INV(RAND())</f>
        <v>-0.53477435880934376</v>
      </c>
      <c r="T486" s="24">
        <f ca="1">SQRT(Inputs!$B$38)*I486+SQRT(1-Inputs!$B$38)*_xlfn.NORM.S.INV(RAND())</f>
        <v>-0.5497910887098344</v>
      </c>
      <c r="U486" s="24">
        <f ca="1">SQRT(Inputs!$B$38)*J486+SQRT(1-Inputs!$B$38)*_xlfn.NORM.S.INV(RAND())</f>
        <v>-0.22924964572341661</v>
      </c>
      <c r="V486" s="24">
        <f ca="1">SQRT(Inputs!$B$38)*K486+SQRT(1-Inputs!$B$38)*_xlfn.NORM.S.INV(RAND())</f>
        <v>9.6351699091651921E-2</v>
      </c>
      <c r="W486" s="24">
        <f ca="1">SQRT(Inputs!$B$38)*L486+SQRT(1-Inputs!$B$38)*_xlfn.NORM.S.INV(RAND())</f>
        <v>-1.0532949475044615</v>
      </c>
      <c r="X486" s="24">
        <f ca="1">SQRT(Inputs!$B$38)*M486+SQRT(1-Inputs!$B$38)*_xlfn.NORM.S.INV(RAND())</f>
        <v>0.24361460319015721</v>
      </c>
      <c r="Y486" s="24">
        <f ca="1">SQRT(Inputs!$B$38)*C486+SQRT(1-Inputs!$B$38)*_xlfn.NORM.S.INV(RAND())</f>
        <v>-0.26451469265912908</v>
      </c>
      <c r="Z486" s="24">
        <f ca="1">SQRT(Inputs!$B$38)*D486+SQRT(1-Inputs!$B$38)*_xlfn.NORM.S.INV(RAND())</f>
        <v>-0.30325044426952846</v>
      </c>
      <c r="AA486" s="24">
        <f ca="1">SQRT(Inputs!$B$38)*E486+SQRT(1-Inputs!$B$38)*_xlfn.NORM.S.INV(RAND())</f>
        <v>-0.72633793580244665</v>
      </c>
      <c r="AB486" s="24">
        <f ca="1">SQRT(Inputs!$B$38)*F486+SQRT(1-Inputs!$B$38)*_xlfn.NORM.S.INV(RAND())</f>
        <v>-0.96574465276836152</v>
      </c>
      <c r="AC486" s="24">
        <f ca="1">SQRT(Inputs!$B$38)*G486+SQRT(1-Inputs!$B$38)*_xlfn.NORM.S.INV(RAND())</f>
        <v>0.7250379769911961</v>
      </c>
      <c r="AD486" s="24">
        <f ca="1">SQRT(Inputs!$B$38)*H486+SQRT(1-Inputs!$B$38)*_xlfn.NORM.S.INV(RAND())</f>
        <v>-0.77502093080643963</v>
      </c>
      <c r="AE486" s="24">
        <f ca="1">SQRT(Inputs!$B$38)*I486+SQRT(1-Inputs!$B$38)*_xlfn.NORM.S.INV(RAND())</f>
        <v>1.0807839289464491</v>
      </c>
      <c r="AF486" s="24">
        <f ca="1">SQRT(Inputs!$B$38)*J486+SQRT(1-Inputs!$B$38)*_xlfn.NORM.S.INV(RAND())</f>
        <v>3.9034972140888254E-2</v>
      </c>
      <c r="AG486" s="24">
        <f ca="1">SQRT(Inputs!$B$38)*K486+SQRT(1-Inputs!$B$38)*_xlfn.NORM.S.INV(RAND())</f>
        <v>0.54643436583715299</v>
      </c>
      <c r="AH486" s="24">
        <f ca="1">SQRT(Inputs!$B$38)*L486+SQRT(1-Inputs!$B$38)*_xlfn.NORM.S.INV(RAND())</f>
        <v>-1.2866129989379675</v>
      </c>
      <c r="AI486" s="24">
        <f ca="1">SQRT(Inputs!$B$38)*M486+SQRT(1-Inputs!$B$38)*_xlfn.NORM.S.INV(RAND())</f>
        <v>0.60901980805126787</v>
      </c>
      <c r="AJ486" s="24">
        <f ca="1">SQRT(Inputs!$B$38)*C486+SQRT(1-Inputs!$B$38)*_xlfn.NORM.S.INV(RAND())</f>
        <v>0.75776722688140041</v>
      </c>
      <c r="AK486" s="24">
        <f ca="1">SQRT(Inputs!$B$38)*D486+SQRT(1-Inputs!$B$38)*_xlfn.NORM.S.INV(RAND())</f>
        <v>-1.0900702499479356</v>
      </c>
      <c r="AL486" s="24">
        <f ca="1">SQRT(Inputs!$B$38)*E486+SQRT(1-Inputs!$B$38)*_xlfn.NORM.S.INV(RAND())</f>
        <v>0.5530963326204078</v>
      </c>
      <c r="AM486" s="24">
        <f ca="1">SQRT(Inputs!$B$38)*F486+SQRT(1-Inputs!$B$38)*_xlfn.NORM.S.INV(RAND())</f>
        <v>0.39905652282595838</v>
      </c>
      <c r="AN486" s="24">
        <f ca="1">SQRT(Inputs!$B$38)*G486+SQRT(1-Inputs!$B$38)*_xlfn.NORM.S.INV(RAND())</f>
        <v>-0.9350807907096812</v>
      </c>
      <c r="AO486" s="24">
        <f ca="1">SQRT(Inputs!$B$38)*H486+SQRT(1-Inputs!$B$38)*_xlfn.NORM.S.INV(RAND())</f>
        <v>1.8685811873847804</v>
      </c>
      <c r="AP486" s="24">
        <f ca="1">SQRT(Inputs!$B$38)*I486+SQRT(1-Inputs!$B$38)*_xlfn.NORM.S.INV(RAND())</f>
        <v>0.37652314771825063</v>
      </c>
      <c r="AQ486" s="24">
        <f ca="1">SQRT(Inputs!$B$38)*J486+SQRT(1-Inputs!$B$38)*_xlfn.NORM.S.INV(RAND())</f>
        <v>-3.9040746470672162E-2</v>
      </c>
      <c r="AR486" s="24">
        <f ca="1">SQRT(Inputs!$B$38)*K486+SQRT(1-Inputs!$B$38)*_xlfn.NORM.S.INV(RAND())</f>
        <v>0.5179839453578593</v>
      </c>
      <c r="AS486" s="24">
        <f ca="1">SQRT(Inputs!$B$38)*L486+SQRT(1-Inputs!$B$38)*_xlfn.NORM.S.INV(RAND())</f>
        <v>0.41109178707752447</v>
      </c>
      <c r="AT486" s="24">
        <f ca="1">SQRT(Inputs!$B$38)*M486+SQRT(1-Inputs!$B$38)*_xlfn.NORM.S.INV(RAND())</f>
        <v>0.91183249061695015</v>
      </c>
      <c r="AU486" s="15">
        <f ca="1">Inputs!$B$6*EXP($B$8-0.5*C$5^2+C$5*N486)</f>
        <v>3604.8896783580494</v>
      </c>
      <c r="AV486" s="15">
        <f t="shared" ca="1" si="255"/>
        <v>4008.8218161291175</v>
      </c>
      <c r="AW486" s="15">
        <f t="shared" ca="1" si="256"/>
        <v>6113.1437434065101</v>
      </c>
      <c r="AX486" s="15">
        <f t="shared" ca="1" si="257"/>
        <v>6964.4832892379736</v>
      </c>
      <c r="AY486" s="15">
        <f t="shared" ca="1" si="258"/>
        <v>9205.6119243097237</v>
      </c>
      <c r="AZ486" s="15">
        <f t="shared" ca="1" si="259"/>
        <v>10614.841789346769</v>
      </c>
      <c r="BA486" s="15">
        <f t="shared" ca="1" si="260"/>
        <v>12263.501376114811</v>
      </c>
      <c r="BB486" s="15">
        <f t="shared" ca="1" si="261"/>
        <v>14673.338579185525</v>
      </c>
      <c r="BC486" s="15">
        <f t="shared" ca="1" si="262"/>
        <v>18139.031284577919</v>
      </c>
      <c r="BD486" s="15">
        <f t="shared" ca="1" si="263"/>
        <v>20137.132018422853</v>
      </c>
      <c r="BE486" s="15">
        <f t="shared" ca="1" si="264"/>
        <v>25229.10390520181</v>
      </c>
      <c r="BF486" s="15">
        <f ca="1">Inputs!$B$13*EXP($B$9-0.5*C$6^2+C$6*Y486)</f>
        <v>13124.418796092103</v>
      </c>
      <c r="BG486" s="15">
        <f t="shared" ca="1" si="265"/>
        <v>15143.481287178121</v>
      </c>
      <c r="BH486" s="15">
        <f t="shared" ca="1" si="266"/>
        <v>16402.601924198232</v>
      </c>
      <c r="BI486" s="15">
        <f t="shared" ca="1" si="267"/>
        <v>17305.772818560701</v>
      </c>
      <c r="BJ486" s="15">
        <f t="shared" ca="1" si="268"/>
        <v>23553.038247208908</v>
      </c>
      <c r="BK486" s="15">
        <f t="shared" ca="1" si="269"/>
        <v>26012.211097961372</v>
      </c>
      <c r="BL486" s="15">
        <f t="shared" ca="1" si="270"/>
        <v>36756.766025378325</v>
      </c>
      <c r="BM486" s="15">
        <f t="shared" ca="1" si="271"/>
        <v>45401.628029912536</v>
      </c>
      <c r="BN486" s="15">
        <f t="shared" ca="1" si="272"/>
        <v>59617.118388792114</v>
      </c>
      <c r="BO486" s="15">
        <f t="shared" ca="1" si="273"/>
        <v>63163.29352663632</v>
      </c>
      <c r="BP486" s="15">
        <f t="shared" ca="1" si="274"/>
        <v>83295.765184878095</v>
      </c>
      <c r="BQ486" s="15">
        <f ca="1">Inputs!$B$20*EXP($B$10-0.5*C$7^2+C$7*AJ486)</f>
        <v>5612.186105801442</v>
      </c>
      <c r="BR486" s="15">
        <f t="shared" ca="1" si="275"/>
        <v>5386.7235253325844</v>
      </c>
      <c r="BS486" s="15">
        <f t="shared" ca="1" si="276"/>
        <v>8646.5075712223097</v>
      </c>
      <c r="BT486" s="15">
        <f t="shared" ca="1" si="277"/>
        <v>13237.342732426667</v>
      </c>
      <c r="BU486" s="15">
        <f t="shared" ca="1" si="278"/>
        <v>14630.608486298996</v>
      </c>
      <c r="BV486" s="15">
        <f t="shared" ca="1" si="279"/>
        <v>31010.776555165226</v>
      </c>
      <c r="BW486" s="15">
        <f t="shared" ca="1" si="280"/>
        <v>46863.445743270822</v>
      </c>
      <c r="BX486" s="15">
        <f t="shared" ca="1" si="281"/>
        <v>65035.053914297183</v>
      </c>
      <c r="BY486" s="15">
        <f t="shared" ca="1" si="282"/>
        <v>100618.58937609913</v>
      </c>
      <c r="BZ486" s="15">
        <f t="shared" ca="1" si="283"/>
        <v>152264.96790440736</v>
      </c>
      <c r="CA486" s="15">
        <f t="shared" ca="1" si="284"/>
        <v>251508.5114596856</v>
      </c>
      <c r="CB486" s="15">
        <f ca="1">(AU486*DCF!C$10-DCF!C$5*MAX(AU486*DCF!C$10,0)-MAX(AU486-Inputs!$B$6,0)/Inputs!$B$10)*DCF!C$6</f>
        <v>925.76853057293033</v>
      </c>
      <c r="CC486" s="15">
        <f ca="1">(AV486*DCF!D$10-DCF!D$5*MAX(AV486*DCF!D$10,0)-MAX(AV486-AU486,0)/Inputs!$B$10)*DCF!D$6</f>
        <v>878.63487866472576</v>
      </c>
      <c r="CD486" s="15">
        <f ca="1">(AW486*DCF!E$10-DCF!E$5*MAX(AW486*DCF!E$10,0)-MAX(AW486-AV486,0)/Inputs!$B$10)*DCF!E$6</f>
        <v>937.4471357706841</v>
      </c>
      <c r="CE486" s="15">
        <f ca="1">(AX486*DCF!F$10-DCF!F$5*MAX(AX486*DCF!F$10,0)-MAX(AX486-AW486,0)/Inputs!$B$10)*DCF!F$6</f>
        <v>1343.1929505556966</v>
      </c>
      <c r="CF486" s="15">
        <f ca="1">(AY486*DCF!G$10-DCF!G$5*MAX(AY486*DCF!G$10,0)-MAX(AY486-AX486,0)/Inputs!$B$10)*DCF!G$6</f>
        <v>1465.9392326216416</v>
      </c>
      <c r="CG486" s="15">
        <f ca="1">(AZ486*DCF!H$10-DCF!H$5*MAX(AZ486*DCF!H$10,0)-MAX(AZ486-AY486,0)/Inputs!$B$10)*DCF!H$6</f>
        <v>1810.6451209127802</v>
      </c>
      <c r="CH486" s="15">
        <f ca="1">(BA486*DCF!I$10-DCF!I$5*MAX(BA486*DCF!I$10,0)-MAX(BA486-AZ486,0)/Inputs!$B$10)*DCF!I$6</f>
        <v>1969.6563914810843</v>
      </c>
      <c r="CI486" s="15">
        <f ca="1">(BB486*DCF!J$10-DCF!J$5*MAX(BB486*DCF!J$10,0)-MAX(BB486-BA486,0)/Inputs!$B$10)*DCF!J$6</f>
        <v>2152.80782989729</v>
      </c>
      <c r="CJ486" s="15">
        <f ca="1">(BC486*DCF!K$10-DCF!K$5*MAX(BC486*DCF!K$10,0)-MAX(BC486-BB486,0)/Inputs!$B$10)*DCF!K$6</f>
        <v>2434.9485010802991</v>
      </c>
      <c r="CK486" s="15">
        <f ca="1">(BD486*DCF!L$10-DCF!L$5*MAX(BD486*DCF!L$10,0)-MAX(BD486-BC486,0)/Inputs!$B$10)*DCF!L$6</f>
        <v>2778.6756584659202</v>
      </c>
      <c r="CL486" s="15">
        <f ca="1">(BE486*DCF!M$10-DCF!M$5*MAX(BE486*DCF!M$10,0)-MAX(BE486-BD486,0)/Inputs!$B$10)*DCF!M$6</f>
        <v>2951.8624263055431</v>
      </c>
      <c r="CM486" s="15">
        <f ca="1">(BF486*DCF!C$28-DCF!C$5*MAX(BF486*DCF!C$28,0)-MAX(BF486-Inputs!$B$13,0)/Inputs!$B$17)*DCF!C$6</f>
        <v>3604.2350908861536</v>
      </c>
      <c r="CN486" s="15">
        <f ca="1">(BG486*DCF!D$28-DCF!D$5*MAX(BG486*DCF!D$28,0)-MAX(BG486-BF486,0)/Inputs!$B$17)*DCF!D$6</f>
        <v>4029.3459028517777</v>
      </c>
      <c r="CO486" s="15">
        <f ca="1">(BH486*DCF!E$28-DCF!E$5*MAX(BH486*DCF!E$28,0)-MAX(BH486-BG486,0)/Inputs!$B$17)*DCF!E$6</f>
        <v>4397.3535909011807</v>
      </c>
      <c r="CP486" s="15">
        <f ca="1">(BI486*DCF!F$28-DCF!F$5*MAX(BI486*DCF!F$28,0)-MAX(BI486-BH486,0)/Inputs!$B$17)*DCF!F$6</f>
        <v>4533.6249342336641</v>
      </c>
      <c r="CQ486" s="15">
        <f ca="1">(BJ486*DCF!G$28-DCF!G$5*MAX(BJ486*DCF!G$28,0)-MAX(BJ486-BI486,0)/Inputs!$B$17)*DCF!G$6</f>
        <v>5060.2861399727826</v>
      </c>
      <c r="CR486" s="15">
        <f ca="1">(BK486*DCF!H$28-DCF!H$5*MAX(BK486*DCF!H$28,0)-MAX(BK486-BJ486,0)/Inputs!$B$17)*DCF!H$6</f>
        <v>6051.0203422957711</v>
      </c>
      <c r="CS486" s="15">
        <f ca="1">(BL486*DCF!I$28-DCF!I$5*MAX(BL486*DCF!I$28,0)-MAX(BL486-BK486,0)/Inputs!$B$17)*DCF!I$6</f>
        <v>7101.2921344137812</v>
      </c>
      <c r="CT486" s="15">
        <f ca="1">(BM486*DCF!J$28-DCF!J$5*MAX(BM486*DCF!J$28,0)-MAX(BM486-BL486,0)/Inputs!$B$17)*DCF!J$6</f>
        <v>8982.0940480830304</v>
      </c>
      <c r="CU486" s="15">
        <f ca="1">(BN486*DCF!K$28-DCF!K$5*MAX(BN486*DCF!K$28,0)-MAX(BN486-BM486,0)/Inputs!$B$17)*DCF!K$6</f>
        <v>10848.927583936484</v>
      </c>
      <c r="CV486" s="15">
        <f ca="1">(BO486*DCF!L$28-DCF!L$5*MAX(BO486*DCF!L$28,0)-MAX(BO486-BN486,0)/Inputs!$B$17)*DCF!L$6</f>
        <v>12201.147218064965</v>
      </c>
      <c r="CW486" s="15">
        <f ca="1">(BP486*DCF!M$28-DCF!M$5*MAX(BP486*DCF!M$28,0)-MAX(BP486-BO486,0)/Inputs!$B$17)*DCF!M$6</f>
        <v>13567.737428665085</v>
      </c>
      <c r="CX486" s="15">
        <f ca="1">(BQ486*DCF!C$46-DCF!C$5*MAX(BQ486*DCF!C$46,0)-MAX(BQ486-Inputs!$B$20,0)/Inputs!$B$24)*DCF!C$6</f>
        <v>-2409.8287107169344</v>
      </c>
      <c r="CY486" s="15">
        <f ca="1">(BR486*DCF!D$46-DCF!D$5*MAX(BR486*DCF!D$46,0)-MAX(BR486-BQ486,0)/Inputs!$B$24)*DCF!D$6</f>
        <v>-919.38808575779217</v>
      </c>
      <c r="CZ486" s="15">
        <f ca="1">(BS486*DCF!E$46-DCF!E$5*MAX(BS486*DCF!E$46,0)-MAX(BS486-BR486,0)/Inputs!$B$24)*DCF!E$6</f>
        <v>-2307.3817054505735</v>
      </c>
      <c r="DA486" s="15">
        <f ca="1">(BT486*DCF!F$46-DCF!F$5*MAX(BT486*DCF!F$46,0)-MAX(BT486-BS486,0)/Inputs!$B$24)*DCF!F$6</f>
        <v>-2635.695200205078</v>
      </c>
      <c r="DB486" s="15">
        <f ca="1">(BU486*DCF!G$46-DCF!G$5*MAX(BU486*DCF!G$46,0)-MAX(BU486-BT486,0)/Inputs!$B$24)*DCF!G$6</f>
        <v>-960.81183495885034</v>
      </c>
      <c r="DC486" s="15">
        <f ca="1">(BV486*DCF!H$46-DCF!H$5*MAX(BV486*DCF!H$46,0)-MAX(BV486-BU486,0)/Inputs!$B$24)*DCF!H$6</f>
        <v>-5090.0368644452819</v>
      </c>
      <c r="DD486" s="15">
        <f ca="1">(BW486*DCF!I$46-DCF!I$5*MAX(BW486*DCF!I$46,0)-MAX(BW486-BV486,0)/Inputs!$B$24)*DCF!I$6</f>
        <v>-3468.3586123637619</v>
      </c>
      <c r="DE486" s="15">
        <f ca="1">(BX486*DCF!J$46-DCF!J$5*MAX(BX486*DCF!J$46,0)-MAX(BX486-BW486,0)/Inputs!$B$24)*DCF!J$6</f>
        <v>-2090.7729894920521</v>
      </c>
      <c r="DF486" s="15">
        <f ca="1">(BY486*DCF!K$46-DCF!K$5*MAX(BY486*DCF!K$46,0)-MAX(BY486-BX486,0)/Inputs!$B$24)*DCF!K$6</f>
        <v>-2969.3490077262068</v>
      </c>
      <c r="DG486" s="15">
        <f ca="1">(BZ486*DCF!L$46-DCF!L$5*MAX(BZ486*DCF!L$46,0)-MAX(BZ486-BY486,0)/Inputs!$B$24)*DCF!L$6</f>
        <v>-1162.3735800371455</v>
      </c>
      <c r="DH486" s="15">
        <f ca="1">(CA486*DCF!M$46-DCF!M$5*MAX(CA486*DCF!M$46,0)-MAX(CA486-BZ486,0)/Inputs!$B$24)*DCF!M$6</f>
        <v>-1030.1979557083027</v>
      </c>
      <c r="DI486" s="15">
        <f ca="1">SUM(CB486:CL486)+BE486*DCF!M$10*(1+Inputs!$B$30)*(1-Inputs!$B$33)*(1-Inputs!$B$30/Inputs!$B$31)/(Inputs!$B$29-Inputs!$B$30)*DCF!M$6</f>
        <v>89862.508444866369</v>
      </c>
      <c r="DJ486" s="15">
        <f ca="1">SUM(CM486:CW486)+BP486*DCF!M$28*(1+Inputs!$B$30)*(1-Inputs!$B$33)*(1-Inputs!$B$30/Inputs!$B$31)/(Inputs!$B$29-Inputs!$B$30)*DCF!M$6</f>
        <v>389461.35239027871</v>
      </c>
      <c r="DK486" s="15">
        <f ca="1">SUM(CX486:DH486)+CA486*DCF!M$46*(1+Inputs!$B$30)*(1-Inputs!$B$33)*(1-Inputs!$B$30/Inputs!$B$31)/(Inputs!$B$29-Inputs!$B$30)*DCF!M$6</f>
        <v>363817.75725761597</v>
      </c>
      <c r="DM486" s="15">
        <f ca="1">DI486+DJ486+DK486+Inputs!$B$34+Inputs!$B$36-Inputs!$B$35</f>
        <v>919992.61809276114</v>
      </c>
    </row>
    <row r="487" spans="1:117" x14ac:dyDescent="0.75">
      <c r="A487" s="11">
        <v>474</v>
      </c>
      <c r="C487" s="24">
        <f t="shared" ca="1" si="287"/>
        <v>0.1206902120065463</v>
      </c>
      <c r="D487" s="24">
        <f t="shared" ca="1" si="287"/>
        <v>1.8555197028923058</v>
      </c>
      <c r="E487" s="24">
        <f t="shared" ca="1" si="287"/>
        <v>-0.88544934853616952</v>
      </c>
      <c r="F487" s="24">
        <f t="shared" ca="1" si="287"/>
        <v>-0.667198382978621</v>
      </c>
      <c r="G487" s="24">
        <f t="shared" ca="1" si="287"/>
        <v>2.0479396873528701</v>
      </c>
      <c r="H487" s="24">
        <f t="shared" ca="1" si="287"/>
        <v>-0.65772467047517391</v>
      </c>
      <c r="I487" s="24">
        <f t="shared" ca="1" si="287"/>
        <v>-1.7923884785574071</v>
      </c>
      <c r="J487" s="24">
        <f t="shared" ca="1" si="287"/>
        <v>0.86959647990123112</v>
      </c>
      <c r="K487" s="24">
        <f t="shared" ca="1" si="287"/>
        <v>-0.14617420926323482</v>
      </c>
      <c r="L487" s="24">
        <f t="shared" ca="1" si="287"/>
        <v>-1.2345001591817644</v>
      </c>
      <c r="M487" s="24">
        <f t="shared" ca="1" si="287"/>
        <v>-1.3816836291322805</v>
      </c>
      <c r="N487" s="24">
        <f ca="1">SQRT(Inputs!$B$38)*C487+SQRT(1-Inputs!$B$38)*_xlfn.NORM.S.INV(RAND())</f>
        <v>-1.6446678010131004</v>
      </c>
      <c r="O487" s="24">
        <f ca="1">SQRT(Inputs!$B$38)*D487+SQRT(1-Inputs!$B$38)*_xlfn.NORM.S.INV(RAND())</f>
        <v>2.5834828515769237</v>
      </c>
      <c r="P487" s="24">
        <f ca="1">SQRT(Inputs!$B$38)*E487+SQRT(1-Inputs!$B$38)*_xlfn.NORM.S.INV(RAND())</f>
        <v>0.61920448573391973</v>
      </c>
      <c r="Q487" s="24">
        <f ca="1">SQRT(Inputs!$B$38)*F487+SQRT(1-Inputs!$B$38)*_xlfn.NORM.S.INV(RAND())</f>
        <v>0.12004697745048526</v>
      </c>
      <c r="R487" s="24">
        <f ca="1">SQRT(Inputs!$B$38)*G487+SQRT(1-Inputs!$B$38)*_xlfn.NORM.S.INV(RAND())</f>
        <v>1.4354425259126313</v>
      </c>
      <c r="S487" s="24">
        <f ca="1">SQRT(Inputs!$B$38)*H487+SQRT(1-Inputs!$B$38)*_xlfn.NORM.S.INV(RAND())</f>
        <v>0.42080045880123562</v>
      </c>
      <c r="T487" s="24">
        <f ca="1">SQRT(Inputs!$B$38)*I487+SQRT(1-Inputs!$B$38)*_xlfn.NORM.S.INV(RAND())</f>
        <v>-0.92383382765565458</v>
      </c>
      <c r="U487" s="24">
        <f ca="1">SQRT(Inputs!$B$38)*J487+SQRT(1-Inputs!$B$38)*_xlfn.NORM.S.INV(RAND())</f>
        <v>1.057425198790686</v>
      </c>
      <c r="V487" s="24">
        <f ca="1">SQRT(Inputs!$B$38)*K487+SQRT(1-Inputs!$B$38)*_xlfn.NORM.S.INV(RAND())</f>
        <v>1.0906364612569286</v>
      </c>
      <c r="W487" s="24">
        <f ca="1">SQRT(Inputs!$B$38)*L487+SQRT(1-Inputs!$B$38)*_xlfn.NORM.S.INV(RAND())</f>
        <v>-1.3085968266561168</v>
      </c>
      <c r="X487" s="24">
        <f ca="1">SQRT(Inputs!$B$38)*M487+SQRT(1-Inputs!$B$38)*_xlfn.NORM.S.INV(RAND())</f>
        <v>-1.2319670272888958</v>
      </c>
      <c r="Y487" s="24">
        <f ca="1">SQRT(Inputs!$B$38)*C487+SQRT(1-Inputs!$B$38)*_xlfn.NORM.S.INV(RAND())</f>
        <v>0.4433421660926643</v>
      </c>
      <c r="Z487" s="24">
        <f ca="1">SQRT(Inputs!$B$38)*D487+SQRT(1-Inputs!$B$38)*_xlfn.NORM.S.INV(RAND())</f>
        <v>1.3694314659691831</v>
      </c>
      <c r="AA487" s="24">
        <f ca="1">SQRT(Inputs!$B$38)*E487+SQRT(1-Inputs!$B$38)*_xlfn.NORM.S.INV(RAND())</f>
        <v>-0.71241033704983814</v>
      </c>
      <c r="AB487" s="24">
        <f ca="1">SQRT(Inputs!$B$38)*F487+SQRT(1-Inputs!$B$38)*_xlfn.NORM.S.INV(RAND())</f>
        <v>1.3406439465125541E-2</v>
      </c>
      <c r="AC487" s="24">
        <f ca="1">SQRT(Inputs!$B$38)*G487+SQRT(1-Inputs!$B$38)*_xlfn.NORM.S.INV(RAND())</f>
        <v>0.96018052177825763</v>
      </c>
      <c r="AD487" s="24">
        <f ca="1">SQRT(Inputs!$B$38)*H487+SQRT(1-Inputs!$B$38)*_xlfn.NORM.S.INV(RAND())</f>
        <v>-0.35279582400447551</v>
      </c>
      <c r="AE487" s="24">
        <f ca="1">SQRT(Inputs!$B$38)*I487+SQRT(1-Inputs!$B$38)*_xlfn.NORM.S.INV(RAND())</f>
        <v>-0.80510422882425359</v>
      </c>
      <c r="AF487" s="24">
        <f ca="1">SQRT(Inputs!$B$38)*J487+SQRT(1-Inputs!$B$38)*_xlfn.NORM.S.INV(RAND())</f>
        <v>0.71408970939774297</v>
      </c>
      <c r="AG487" s="24">
        <f ca="1">SQRT(Inputs!$B$38)*K487+SQRT(1-Inputs!$B$38)*_xlfn.NORM.S.INV(RAND())</f>
        <v>0.13550914563338384</v>
      </c>
      <c r="AH487" s="24">
        <f ca="1">SQRT(Inputs!$B$38)*L487+SQRT(1-Inputs!$B$38)*_xlfn.NORM.S.INV(RAND())</f>
        <v>-1.8500563246611017</v>
      </c>
      <c r="AI487" s="24">
        <f ca="1">SQRT(Inputs!$B$38)*M487+SQRT(1-Inputs!$B$38)*_xlfn.NORM.S.INV(RAND())</f>
        <v>-0.84867132282263458</v>
      </c>
      <c r="AJ487" s="24">
        <f ca="1">SQRT(Inputs!$B$38)*C487+SQRT(1-Inputs!$B$38)*_xlfn.NORM.S.INV(RAND())</f>
        <v>-0.32000509576515812</v>
      </c>
      <c r="AK487" s="24">
        <f ca="1">SQRT(Inputs!$B$38)*D487+SQRT(1-Inputs!$B$38)*_xlfn.NORM.S.INV(RAND())</f>
        <v>-0.17385710690040912</v>
      </c>
      <c r="AL487" s="24">
        <f ca="1">SQRT(Inputs!$B$38)*E487+SQRT(1-Inputs!$B$38)*_xlfn.NORM.S.INV(RAND())</f>
        <v>-0.68541598370001966</v>
      </c>
      <c r="AM487" s="24">
        <f ca="1">SQRT(Inputs!$B$38)*F487+SQRT(1-Inputs!$B$38)*_xlfn.NORM.S.INV(RAND())</f>
        <v>-2.2795335952034961</v>
      </c>
      <c r="AN487" s="24">
        <f ca="1">SQRT(Inputs!$B$38)*G487+SQRT(1-Inputs!$B$38)*_xlfn.NORM.S.INV(RAND())</f>
        <v>1.9309048077070368</v>
      </c>
      <c r="AO487" s="24">
        <f ca="1">SQRT(Inputs!$B$38)*H487+SQRT(1-Inputs!$B$38)*_xlfn.NORM.S.INV(RAND())</f>
        <v>-0.76412068093196428</v>
      </c>
      <c r="AP487" s="24">
        <f ca="1">SQRT(Inputs!$B$38)*I487+SQRT(1-Inputs!$B$38)*_xlfn.NORM.S.INV(RAND())</f>
        <v>-0.43969535086749767</v>
      </c>
      <c r="AQ487" s="24">
        <f ca="1">SQRT(Inputs!$B$38)*J487+SQRT(1-Inputs!$B$38)*_xlfn.NORM.S.INV(RAND())</f>
        <v>-0.24288448966280757</v>
      </c>
      <c r="AR487" s="24">
        <f ca="1">SQRT(Inputs!$B$38)*K487+SQRT(1-Inputs!$B$38)*_xlfn.NORM.S.INV(RAND())</f>
        <v>-0.53211954092407376</v>
      </c>
      <c r="AS487" s="24">
        <f ca="1">SQRT(Inputs!$B$38)*L487+SQRT(1-Inputs!$B$38)*_xlfn.NORM.S.INV(RAND())</f>
        <v>-0.9648679623502876</v>
      </c>
      <c r="AT487" s="24">
        <f ca="1">SQRT(Inputs!$B$38)*M487+SQRT(1-Inputs!$B$38)*_xlfn.NORM.S.INV(RAND())</f>
        <v>-0.66251363727100121</v>
      </c>
      <c r="AU487" s="15">
        <f ca="1">Inputs!$B$6*EXP($B$8-0.5*C$5^2+C$5*N487)</f>
        <v>3802.3895665275063</v>
      </c>
      <c r="AV487" s="15">
        <f t="shared" ca="1" si="255"/>
        <v>6767.0635393756284</v>
      </c>
      <c r="AW487" s="15">
        <f t="shared" ca="1" si="256"/>
        <v>8969.9660503475206</v>
      </c>
      <c r="AX487" s="15">
        <f t="shared" ca="1" si="257"/>
        <v>11116.913425290264</v>
      </c>
      <c r="AY487" s="15">
        <f t="shared" ca="1" si="258"/>
        <v>16065.633691222603</v>
      </c>
      <c r="AZ487" s="15">
        <f t="shared" ca="1" si="259"/>
        <v>20580.616450245245</v>
      </c>
      <c r="BA487" s="15">
        <f t="shared" ca="1" si="260"/>
        <v>22864.300794816638</v>
      </c>
      <c r="BB487" s="15">
        <f t="shared" ca="1" si="261"/>
        <v>31121.314660722939</v>
      </c>
      <c r="BC487" s="15">
        <f t="shared" ca="1" si="262"/>
        <v>42347.315768414097</v>
      </c>
      <c r="BD487" s="15">
        <f t="shared" ca="1" si="263"/>
        <v>45902.75721253622</v>
      </c>
      <c r="BE487" s="15">
        <f t="shared" ca="1" si="264"/>
        <v>50277.693743676347</v>
      </c>
      <c r="BF487" s="15">
        <f ca="1">Inputs!$B$13*EXP($B$9-0.5*C$6^2+C$6*Y487)</f>
        <v>15101.672702025289</v>
      </c>
      <c r="BG487" s="15">
        <f t="shared" ca="1" si="265"/>
        <v>23563.931236062966</v>
      </c>
      <c r="BH487" s="15">
        <f t="shared" ca="1" si="266"/>
        <v>25582.205589084253</v>
      </c>
      <c r="BI487" s="15">
        <f t="shared" ca="1" si="267"/>
        <v>31381.156364005292</v>
      </c>
      <c r="BJ487" s="15">
        <f t="shared" ca="1" si="268"/>
        <v>44181.980916791967</v>
      </c>
      <c r="BK487" s="15">
        <f t="shared" ca="1" si="269"/>
        <v>51682.096039510609</v>
      </c>
      <c r="BL487" s="15">
        <f t="shared" ca="1" si="270"/>
        <v>57195.333820655149</v>
      </c>
      <c r="BM487" s="15">
        <f t="shared" ca="1" si="271"/>
        <v>76827.172193166756</v>
      </c>
      <c r="BN487" s="15">
        <f t="shared" ca="1" si="272"/>
        <v>96034.700753620607</v>
      </c>
      <c r="BO487" s="15">
        <f t="shared" ca="1" si="273"/>
        <v>95296.719576197152</v>
      </c>
      <c r="BP487" s="15">
        <f t="shared" ca="1" si="274"/>
        <v>106539.80137114013</v>
      </c>
      <c r="BQ487" s="15">
        <f ca="1">Inputs!$B$20*EXP($B$10-0.5*C$7^2+C$7*AJ487)</f>
        <v>3829.26599674921</v>
      </c>
      <c r="BR487" s="15">
        <f t="shared" ca="1" si="275"/>
        <v>4916.7174141645464</v>
      </c>
      <c r="BS487" s="15">
        <f t="shared" ca="1" si="276"/>
        <v>5529.8182349596009</v>
      </c>
      <c r="BT487" s="15">
        <f t="shared" ca="1" si="277"/>
        <v>4192.7663281649257</v>
      </c>
      <c r="BU487" s="15">
        <f t="shared" ca="1" si="278"/>
        <v>9271.2373339492206</v>
      </c>
      <c r="BV487" s="15">
        <f t="shared" ca="1" si="279"/>
        <v>10858.974658957513</v>
      </c>
      <c r="BW487" s="15">
        <f t="shared" ca="1" si="280"/>
        <v>13806.549183392168</v>
      </c>
      <c r="BX487" s="15">
        <f t="shared" ca="1" si="281"/>
        <v>18392.925620650258</v>
      </c>
      <c r="BY487" s="15">
        <f t="shared" ca="1" si="282"/>
        <v>23277.005061580428</v>
      </c>
      <c r="BZ487" s="15">
        <f t="shared" ca="1" si="283"/>
        <v>27352.370981710592</v>
      </c>
      <c r="CA487" s="15">
        <f t="shared" ca="1" si="284"/>
        <v>34154.531940285757</v>
      </c>
      <c r="CB487" s="15">
        <f ca="1">(AU487*DCF!C$10-DCF!C$5*MAX(AU487*DCF!C$10,0)-MAX(AU487-Inputs!$B$6,0)/Inputs!$B$10)*DCF!C$6</f>
        <v>976.4883022088369</v>
      </c>
      <c r="CC487" s="15">
        <f ca="1">(AV487*DCF!D$10-DCF!D$5*MAX(AV487*DCF!D$10,0)-MAX(AV487-AU487,0)/Inputs!$B$10)*DCF!D$6</f>
        <v>926.56773512304858</v>
      </c>
      <c r="CD487" s="15">
        <f ca="1">(AW487*DCF!E$10-DCF!E$5*MAX(AW487*DCF!E$10,0)-MAX(AW487-AV487,0)/Inputs!$B$10)*DCF!E$6</f>
        <v>1574.8374998243701</v>
      </c>
      <c r="CE487" s="15">
        <f ca="1">(AX487*DCF!F$10-DCF!F$5*MAX(AX487*DCF!F$10,0)-MAX(AX487-AW487,0)/Inputs!$B$10)*DCF!F$6</f>
        <v>1980.0779642449331</v>
      </c>
      <c r="CF487" s="15">
        <f ca="1">(AY487*DCF!G$10-DCF!G$5*MAX(AY487*DCF!G$10,0)-MAX(AY487-AX487,0)/Inputs!$B$10)*DCF!G$6</f>
        <v>2358.9311756966454</v>
      </c>
      <c r="CG487" s="15">
        <f ca="1">(AZ487*DCF!H$10-DCF!H$5*MAX(AZ487*DCF!H$10,0)-MAX(AZ487-AY487,0)/Inputs!$B$10)*DCF!H$6</f>
        <v>3194.025315286508</v>
      </c>
      <c r="CH487" s="15">
        <f ca="1">(BA487*DCF!I$10-DCF!I$5*MAX(BA487*DCF!I$10,0)-MAX(BA487-AZ487,0)/Inputs!$B$10)*DCF!I$6</f>
        <v>3801.8694173987278</v>
      </c>
      <c r="CI487" s="15">
        <f ca="1">(BB487*DCF!J$10-DCF!J$5*MAX(BB487*DCF!J$10,0)-MAX(BB487-BA487,0)/Inputs!$B$10)*DCF!J$6</f>
        <v>4089.2754206130439</v>
      </c>
      <c r="CJ487" s="15">
        <f ca="1">(BC487*DCF!K$10-DCF!K$5*MAX(BC487*DCF!K$10,0)-MAX(BC487-BB487,0)/Inputs!$B$10)*DCF!K$6</f>
        <v>5245.7684729687089</v>
      </c>
      <c r="CK487" s="15">
        <f ca="1">(BD487*DCF!L$10-DCF!L$5*MAX(BD487*DCF!L$10,0)-MAX(BD487-BC487,0)/Inputs!$B$10)*DCF!L$6</f>
        <v>6463.2325266431435</v>
      </c>
      <c r="CL487" s="15">
        <f ca="1">(BE487*DCF!M$10-DCF!M$5*MAX(BE487*DCF!M$10,0)-MAX(BE487-BD487,0)/Inputs!$B$10)*DCF!M$6</f>
        <v>6572.1999668281824</v>
      </c>
      <c r="CM487" s="15">
        <f ca="1">(BF487*DCF!C$28-DCF!C$5*MAX(BF487*DCF!C$28,0)-MAX(BF487-Inputs!$B$13,0)/Inputs!$B$17)*DCF!C$6</f>
        <v>3751.0393909659369</v>
      </c>
      <c r="CN487" s="15">
        <f ca="1">(BG487*DCF!D$28-DCF!D$5*MAX(BG487*DCF!D$28,0)-MAX(BG487-BF487,0)/Inputs!$B$17)*DCF!D$6</f>
        <v>5134.7334863870574</v>
      </c>
      <c r="CO487" s="15">
        <f ca="1">(BH487*DCF!E$28-DCF!E$5*MAX(BH487*DCF!E$28,0)-MAX(BH487-BG487,0)/Inputs!$B$17)*DCF!E$6</f>
        <v>6847.5620570521714</v>
      </c>
      <c r="CP487" s="15">
        <f ca="1">(BI487*DCF!F$28-DCF!F$5*MAX(BI487*DCF!F$28,0)-MAX(BI487-BH487,0)/Inputs!$B$17)*DCF!F$6</f>
        <v>7463.3666981198139</v>
      </c>
      <c r="CQ487" s="15">
        <f ca="1">(BJ487*DCF!G$28-DCF!G$5*MAX(BJ487*DCF!G$28,0)-MAX(BJ487-BI487,0)/Inputs!$B$17)*DCF!G$6</f>
        <v>9310.3779235121074</v>
      </c>
      <c r="CR487" s="15">
        <f ca="1">(BK487*DCF!H$28-DCF!H$5*MAX(BK487*DCF!H$28,0)-MAX(BK487-BJ487,0)/Inputs!$B$17)*DCF!H$6</f>
        <v>11616.245134880157</v>
      </c>
      <c r="CS487" s="15">
        <f ca="1">(BL487*DCF!I$28-DCF!I$5*MAX(BL487*DCF!I$28,0)-MAX(BL487-BK487,0)/Inputs!$B$17)*DCF!I$6</f>
        <v>12658.337813577649</v>
      </c>
      <c r="CT487" s="15">
        <f ca="1">(BM487*DCF!J$28-DCF!J$5*MAX(BM487*DCF!J$28,0)-MAX(BM487-BL487,0)/Inputs!$B$17)*DCF!J$6</f>
        <v>14535.815917200853</v>
      </c>
      <c r="CU487" s="15">
        <f ca="1">(BN487*DCF!K$28-DCF!K$5*MAX(BN487*DCF!K$28,0)-MAX(BN487-BM487,0)/Inputs!$B$17)*DCF!K$6</f>
        <v>17928.252179673724</v>
      </c>
      <c r="CV487" s="15">
        <f ca="1">(BO487*DCF!L$28-DCF!L$5*MAX(BO487*DCF!L$28,0)-MAX(BO487-BN487,0)/Inputs!$B$17)*DCF!L$6</f>
        <v>19013.695821544152</v>
      </c>
      <c r="CW487" s="15">
        <f ca="1">(BP487*DCF!M$28-DCF!M$5*MAX(BP487*DCF!M$28,0)-MAX(BP487-BO487,0)/Inputs!$B$17)*DCF!M$6</f>
        <v>18870.307315393071</v>
      </c>
      <c r="CX487" s="15">
        <f ca="1">(BQ487*DCF!C$46-DCF!C$5*MAX(BQ487*DCF!C$46,0)-MAX(BQ487-Inputs!$B$20,0)/Inputs!$B$24)*DCF!C$6</f>
        <v>-1174.5491894336328</v>
      </c>
      <c r="CY487" s="15">
        <f ca="1">(BR487*DCF!D$46-DCF!D$5*MAX(BR487*DCF!D$46,0)-MAX(BR487-BQ487,0)/Inputs!$B$24)*DCF!D$6</f>
        <v>-1303.1754964104155</v>
      </c>
      <c r="CZ487" s="15">
        <f ca="1">(BS487*DCF!E$46-DCF!E$5*MAX(BS487*DCF!E$46,0)-MAX(BS487-BR487,0)/Inputs!$B$24)*DCF!E$6</f>
        <v>-895.57809957865663</v>
      </c>
      <c r="DA487" s="15">
        <f ca="1">(BT487*DCF!F$46-DCF!F$5*MAX(BT487*DCF!F$46,0)-MAX(BT487-BS487,0)/Inputs!$B$24)*DCF!F$6</f>
        <v>-305.34375270785517</v>
      </c>
      <c r="DB487" s="15">
        <f ca="1">(BU487*DCF!G$46-DCF!G$5*MAX(BU487*DCF!G$46,0)-MAX(BU487-BT487,0)/Inputs!$B$24)*DCF!G$6</f>
        <v>-2020.1634141960837</v>
      </c>
      <c r="DC487" s="15">
        <f ca="1">(BV487*DCF!H$46-DCF!H$5*MAX(BV487*DCF!H$46,0)-MAX(BV487-BU487,0)/Inputs!$B$24)*DCF!H$6</f>
        <v>-493.37964551833369</v>
      </c>
      <c r="DD487" s="15">
        <f ca="1">(BW487*DCF!I$46-DCF!I$5*MAX(BW487*DCF!I$46,0)-MAX(BW487-BV487,0)/Inputs!$B$24)*DCF!I$6</f>
        <v>-527.26701301648222</v>
      </c>
      <c r="DE487" s="15">
        <f ca="1">(BX487*DCF!J$46-DCF!J$5*MAX(BX487*DCF!J$46,0)-MAX(BX487-BW487,0)/Inputs!$B$24)*DCF!J$6</f>
        <v>-444.69974806128386</v>
      </c>
      <c r="DF487" s="15">
        <f ca="1">(BY487*DCF!K$46-DCF!K$5*MAX(BY487*DCF!K$46,0)-MAX(BY487-BX487,0)/Inputs!$B$24)*DCF!K$6</f>
        <v>133.19077170829988</v>
      </c>
      <c r="DG487" s="15">
        <f ca="1">(BZ487*DCF!L$46-DCF!L$5*MAX(BZ487*DCF!L$46,0)-MAX(BZ487-BY487,0)/Inputs!$B$24)*DCF!L$6</f>
        <v>968.47420247292689</v>
      </c>
      <c r="DH487" s="15">
        <f ca="1">(CA487*DCF!M$46-DCF!M$5*MAX(CA487*DCF!M$46,0)-MAX(CA487-BZ487,0)/Inputs!$B$24)*DCF!M$6</f>
        <v>1255.5473173090504</v>
      </c>
      <c r="DI487" s="15">
        <f ca="1">SUM(CB487:CL487)+BE487*DCF!M$10*(1+Inputs!$B$30)*(1-Inputs!$B$33)*(1-Inputs!$B$30/Inputs!$B$31)/(Inputs!$B$29-Inputs!$B$30)*DCF!M$6</f>
        <v>177106.7603391583</v>
      </c>
      <c r="DJ487" s="15">
        <f ca="1">SUM(CM487:CW487)+BP487*DCF!M$28*(1+Inputs!$B$30)*(1-Inputs!$B$33)*(1-Inputs!$B$30/Inputs!$B$31)/(Inputs!$B$29-Inputs!$B$30)*DCF!M$6</f>
        <v>522465.30181684776</v>
      </c>
      <c r="DK487" s="15">
        <f ca="1">SUM(CX487:DH487)+CA487*DCF!M$46*(1+Inputs!$B$30)*(1-Inputs!$B$33)*(1-Inputs!$B$30/Inputs!$B$31)/(Inputs!$B$29-Inputs!$B$30)*DCF!M$6</f>
        <v>48000.008175202805</v>
      </c>
      <c r="DM487" s="15">
        <f ca="1">DI487+DJ487+DK487+Inputs!$B$34+Inputs!$B$36-Inputs!$B$35</f>
        <v>824423.07033120876</v>
      </c>
    </row>
    <row r="488" spans="1:117" x14ac:dyDescent="0.75">
      <c r="A488" s="11">
        <v>475</v>
      </c>
      <c r="C488" s="24">
        <f t="shared" ca="1" si="287"/>
        <v>0.91011920035903815</v>
      </c>
      <c r="D488" s="24">
        <f t="shared" ca="1" si="287"/>
        <v>1.3608305713798674</v>
      </c>
      <c r="E488" s="24">
        <f t="shared" ca="1" si="287"/>
        <v>-0.17889288256793323</v>
      </c>
      <c r="F488" s="24">
        <f t="shared" ca="1" si="287"/>
        <v>-0.39785368874780486</v>
      </c>
      <c r="G488" s="24">
        <f t="shared" ca="1" si="287"/>
        <v>1.3301447507236774</v>
      </c>
      <c r="H488" s="24">
        <f t="shared" ca="1" si="287"/>
        <v>0.43504698280322246</v>
      </c>
      <c r="I488" s="24">
        <f t="shared" ca="1" si="287"/>
        <v>-1.4207675982337173</v>
      </c>
      <c r="J488" s="24">
        <f t="shared" ca="1" si="287"/>
        <v>1.1675511638919889</v>
      </c>
      <c r="K488" s="24">
        <f t="shared" ca="1" si="287"/>
        <v>0.52243086871584199</v>
      </c>
      <c r="L488" s="24">
        <f t="shared" ca="1" si="287"/>
        <v>0.85979897613745027</v>
      </c>
      <c r="M488" s="24">
        <f t="shared" ca="1" si="287"/>
        <v>0.5361544352326495</v>
      </c>
      <c r="N488" s="24">
        <f ca="1">SQRT(Inputs!$B$38)*C488+SQRT(1-Inputs!$B$38)*_xlfn.NORM.S.INV(RAND())</f>
        <v>0.62644770919964077</v>
      </c>
      <c r="O488" s="24">
        <f ca="1">SQRT(Inputs!$B$38)*D488+SQRT(1-Inputs!$B$38)*_xlfn.NORM.S.INV(RAND())</f>
        <v>1.6016541702378246</v>
      </c>
      <c r="P488" s="24">
        <f ca="1">SQRT(Inputs!$B$38)*E488+SQRT(1-Inputs!$B$38)*_xlfn.NORM.S.INV(RAND())</f>
        <v>-0.65843702518907787</v>
      </c>
      <c r="Q488" s="24">
        <f ca="1">SQRT(Inputs!$B$38)*F488+SQRT(1-Inputs!$B$38)*_xlfn.NORM.S.INV(RAND())</f>
        <v>-1.8806167809509413</v>
      </c>
      <c r="R488" s="24">
        <f ca="1">SQRT(Inputs!$B$38)*G488+SQRT(1-Inputs!$B$38)*_xlfn.NORM.S.INV(RAND())</f>
        <v>1.8529270012779915</v>
      </c>
      <c r="S488" s="24">
        <f ca="1">SQRT(Inputs!$B$38)*H488+SQRT(1-Inputs!$B$38)*_xlfn.NORM.S.INV(RAND())</f>
        <v>0.12035314012088777</v>
      </c>
      <c r="T488" s="24">
        <f ca="1">SQRT(Inputs!$B$38)*I488+SQRT(1-Inputs!$B$38)*_xlfn.NORM.S.INV(RAND())</f>
        <v>-0.23765219462543463</v>
      </c>
      <c r="U488" s="24">
        <f ca="1">SQRT(Inputs!$B$38)*J488+SQRT(1-Inputs!$B$38)*_xlfn.NORM.S.INV(RAND())</f>
        <v>1.0561256607960086</v>
      </c>
      <c r="V488" s="24">
        <f ca="1">SQRT(Inputs!$B$38)*K488+SQRT(1-Inputs!$B$38)*_xlfn.NORM.S.INV(RAND())</f>
        <v>1.168259527470676</v>
      </c>
      <c r="W488" s="24">
        <f ca="1">SQRT(Inputs!$B$38)*L488+SQRT(1-Inputs!$B$38)*_xlfn.NORM.S.INV(RAND())</f>
        <v>1.7094568729589126</v>
      </c>
      <c r="X488" s="24">
        <f ca="1">SQRT(Inputs!$B$38)*M488+SQRT(1-Inputs!$B$38)*_xlfn.NORM.S.INV(RAND())</f>
        <v>7.7843019941897768E-2</v>
      </c>
      <c r="Y488" s="24">
        <f ca="1">SQRT(Inputs!$B$38)*C488+SQRT(1-Inputs!$B$38)*_xlfn.NORM.S.INV(RAND())</f>
        <v>0.32684766515277347</v>
      </c>
      <c r="Z488" s="24">
        <f ca="1">SQRT(Inputs!$B$38)*D488+SQRT(1-Inputs!$B$38)*_xlfn.NORM.S.INV(RAND())</f>
        <v>1.2153743798769359</v>
      </c>
      <c r="AA488" s="24">
        <f ca="1">SQRT(Inputs!$B$38)*E488+SQRT(1-Inputs!$B$38)*_xlfn.NORM.S.INV(RAND())</f>
        <v>0.41718801732205624</v>
      </c>
      <c r="AB488" s="24">
        <f ca="1">SQRT(Inputs!$B$38)*F488+SQRT(1-Inputs!$B$38)*_xlfn.NORM.S.INV(RAND())</f>
        <v>1.8928418355645321E-2</v>
      </c>
      <c r="AC488" s="24">
        <f ca="1">SQRT(Inputs!$B$38)*G488+SQRT(1-Inputs!$B$38)*_xlfn.NORM.S.INV(RAND())</f>
        <v>0.89725373813694187</v>
      </c>
      <c r="AD488" s="24">
        <f ca="1">SQRT(Inputs!$B$38)*H488+SQRT(1-Inputs!$B$38)*_xlfn.NORM.S.INV(RAND())</f>
        <v>-0.30971056317614915</v>
      </c>
      <c r="AE488" s="24">
        <f ca="1">SQRT(Inputs!$B$38)*I488+SQRT(1-Inputs!$B$38)*_xlfn.NORM.S.INV(RAND())</f>
        <v>-7.1997932513039986E-2</v>
      </c>
      <c r="AF488" s="24">
        <f ca="1">SQRT(Inputs!$B$38)*J488+SQRT(1-Inputs!$B$38)*_xlfn.NORM.S.INV(RAND())</f>
        <v>1.3824129703914889</v>
      </c>
      <c r="AG488" s="24">
        <f ca="1">SQRT(Inputs!$B$38)*K488+SQRT(1-Inputs!$B$38)*_xlfn.NORM.S.INV(RAND())</f>
        <v>1.5957173003704939</v>
      </c>
      <c r="AH488" s="24">
        <f ca="1">SQRT(Inputs!$B$38)*L488+SQRT(1-Inputs!$B$38)*_xlfn.NORM.S.INV(RAND())</f>
        <v>1.1072973395977295</v>
      </c>
      <c r="AI488" s="24">
        <f ca="1">SQRT(Inputs!$B$38)*M488+SQRT(1-Inputs!$B$38)*_xlfn.NORM.S.INV(RAND())</f>
        <v>0.43906068354431727</v>
      </c>
      <c r="AJ488" s="24">
        <f ca="1">SQRT(Inputs!$B$38)*C488+SQRT(1-Inputs!$B$38)*_xlfn.NORM.S.INV(RAND())</f>
        <v>1.2664010217611827</v>
      </c>
      <c r="AK488" s="24">
        <f ca="1">SQRT(Inputs!$B$38)*D488+SQRT(1-Inputs!$B$38)*_xlfn.NORM.S.INV(RAND())</f>
        <v>0.129781360549997</v>
      </c>
      <c r="AL488" s="24">
        <f ca="1">SQRT(Inputs!$B$38)*E488+SQRT(1-Inputs!$B$38)*_xlfn.NORM.S.INV(RAND())</f>
        <v>0.44644062349711733</v>
      </c>
      <c r="AM488" s="24">
        <f ca="1">SQRT(Inputs!$B$38)*F488+SQRT(1-Inputs!$B$38)*_xlfn.NORM.S.INV(RAND())</f>
        <v>-0.4136892923316941</v>
      </c>
      <c r="AN488" s="24">
        <f ca="1">SQRT(Inputs!$B$38)*G488+SQRT(1-Inputs!$B$38)*_xlfn.NORM.S.INV(RAND())</f>
        <v>0.73270415353211971</v>
      </c>
      <c r="AO488" s="24">
        <f ca="1">SQRT(Inputs!$B$38)*H488+SQRT(1-Inputs!$B$38)*_xlfn.NORM.S.INV(RAND())</f>
        <v>-0.60728572692968341</v>
      </c>
      <c r="AP488" s="24">
        <f ca="1">SQRT(Inputs!$B$38)*I488+SQRT(1-Inputs!$B$38)*_xlfn.NORM.S.INV(RAND())</f>
        <v>-2.0270022494370643</v>
      </c>
      <c r="AQ488" s="24">
        <f ca="1">SQRT(Inputs!$B$38)*J488+SQRT(1-Inputs!$B$38)*_xlfn.NORM.S.INV(RAND())</f>
        <v>-0.42751574739287568</v>
      </c>
      <c r="AR488" s="24">
        <f ca="1">SQRT(Inputs!$B$38)*K488+SQRT(1-Inputs!$B$38)*_xlfn.NORM.S.INV(RAND())</f>
        <v>-0.35277402772952648</v>
      </c>
      <c r="AS488" s="24">
        <f ca="1">SQRT(Inputs!$B$38)*L488+SQRT(1-Inputs!$B$38)*_xlfn.NORM.S.INV(RAND())</f>
        <v>-0.52071041048729882</v>
      </c>
      <c r="AT488" s="24">
        <f ca="1">SQRT(Inputs!$B$38)*M488+SQRT(1-Inputs!$B$38)*_xlfn.NORM.S.INV(RAND())</f>
        <v>-0.78993288325386546</v>
      </c>
      <c r="AU488" s="15">
        <f ca="1">Inputs!$B$6*EXP($B$8-0.5*C$5^2+C$5*N488)</f>
        <v>5491.8334109879761</v>
      </c>
      <c r="AV488" s="15">
        <f t="shared" ca="1" si="255"/>
        <v>8459.9178199900998</v>
      </c>
      <c r="AW488" s="15">
        <f t="shared" ca="1" si="256"/>
        <v>9438.75730825971</v>
      </c>
      <c r="AX488" s="15">
        <f t="shared" ca="1" si="257"/>
        <v>9110.8080055899154</v>
      </c>
      <c r="AY488" s="15">
        <f t="shared" ca="1" si="258"/>
        <v>13824.374633153275</v>
      </c>
      <c r="AZ488" s="15">
        <f t="shared" ca="1" si="259"/>
        <v>17133.154973398468</v>
      </c>
      <c r="BA488" s="15">
        <f t="shared" ca="1" si="260"/>
        <v>20451.538831249611</v>
      </c>
      <c r="BB488" s="15">
        <f t="shared" ca="1" si="261"/>
        <v>27833.60473899436</v>
      </c>
      <c r="BC488" s="15">
        <f t="shared" ca="1" si="262"/>
        <v>38158.522752425859</v>
      </c>
      <c r="BD488" s="15">
        <f t="shared" ca="1" si="263"/>
        <v>54853.088505110281</v>
      </c>
      <c r="BE488" s="15">
        <f t="shared" ca="1" si="264"/>
        <v>67693.674093764275</v>
      </c>
      <c r="BF488" s="15">
        <f ca="1">Inputs!$B$13*EXP($B$9-0.5*C$6^2+C$6*Y488)</f>
        <v>14756.899658953396</v>
      </c>
      <c r="BG488" s="15">
        <f t="shared" ca="1" si="265"/>
        <v>22394.706741456586</v>
      </c>
      <c r="BH488" s="15">
        <f t="shared" ca="1" si="266"/>
        <v>29322.545081489872</v>
      </c>
      <c r="BI488" s="15">
        <f t="shared" ca="1" si="267"/>
        <v>35999.937354514492</v>
      </c>
      <c r="BJ488" s="15">
        <f t="shared" ca="1" si="268"/>
        <v>50227.165259359324</v>
      </c>
      <c r="BK488" s="15">
        <f t="shared" ca="1" si="269"/>
        <v>59099.12820257483</v>
      </c>
      <c r="BL488" s="15">
        <f t="shared" ca="1" si="270"/>
        <v>71921.951128311281</v>
      </c>
      <c r="BM488" s="15">
        <f t="shared" ca="1" si="271"/>
        <v>104971.80239146277</v>
      </c>
      <c r="BN488" s="15">
        <f t="shared" ca="1" si="272"/>
        <v>156307.97897347924</v>
      </c>
      <c r="BO488" s="15">
        <f t="shared" ca="1" si="273"/>
        <v>218738.63351049236</v>
      </c>
      <c r="BP488" s="15">
        <f t="shared" ca="1" si="274"/>
        <v>282957.35164243018</v>
      </c>
      <c r="BQ488" s="15">
        <f ca="1">Inputs!$B$20*EXP($B$10-0.5*C$7^2+C$7*AJ488)</f>
        <v>6721.7190008459811</v>
      </c>
      <c r="BR488" s="15">
        <f t="shared" ca="1" si="275"/>
        <v>9504.2722688657013</v>
      </c>
      <c r="BS488" s="15">
        <f t="shared" ca="1" si="276"/>
        <v>14795.569098563619</v>
      </c>
      <c r="BT488" s="15">
        <f t="shared" ca="1" si="277"/>
        <v>18301.89597387024</v>
      </c>
      <c r="BU488" s="15">
        <f t="shared" ca="1" si="278"/>
        <v>30284.387782328111</v>
      </c>
      <c r="BV488" s="15">
        <f t="shared" ca="1" si="279"/>
        <v>36746.466114844734</v>
      </c>
      <c r="BW488" s="15">
        <f t="shared" ca="1" si="280"/>
        <v>33389.481428993015</v>
      </c>
      <c r="BX488" s="15">
        <f t="shared" ca="1" si="281"/>
        <v>42864.766204536987</v>
      </c>
      <c r="BY488" s="15">
        <f t="shared" ca="1" si="282"/>
        <v>56140.825258568766</v>
      </c>
      <c r="BZ488" s="15">
        <f t="shared" ca="1" si="283"/>
        <v>71582.576550742262</v>
      </c>
      <c r="CA488" s="15">
        <f t="shared" ca="1" si="284"/>
        <v>87383.044771100176</v>
      </c>
      <c r="CB488" s="15">
        <f ca="1">(AU488*DCF!C$10-DCF!C$5*MAX(AU488*DCF!C$10,0)-MAX(AU488-Inputs!$B$6,0)/Inputs!$B$10)*DCF!C$6</f>
        <v>1039.29820404107</v>
      </c>
      <c r="CC488" s="15">
        <f ca="1">(AV488*DCF!D$10-DCF!D$5*MAX(AV488*DCF!D$10,0)-MAX(AV488-AU488,0)/Inputs!$B$10)*DCF!D$6</f>
        <v>1338.3579517128358</v>
      </c>
      <c r="CD488" s="15">
        <f ca="1">(AW488*DCF!E$10-DCF!E$5*MAX(AW488*DCF!E$10,0)-MAX(AW488-AV488,0)/Inputs!$B$10)*DCF!E$6</f>
        <v>1958.7836219630931</v>
      </c>
      <c r="CE488" s="15">
        <f ca="1">(AX488*DCF!F$10-DCF!F$5*MAX(AX488*DCF!F$10,0)-MAX(AX488-AW488,0)/Inputs!$B$10)*DCF!F$6</f>
        <v>1988.8748678783452</v>
      </c>
      <c r="CF488" s="15">
        <f ca="1">(AY488*DCF!G$10-DCF!G$5*MAX(AY488*DCF!G$10,0)-MAX(AY488-AX488,0)/Inputs!$B$10)*DCF!G$6</f>
        <v>1942.3430920352589</v>
      </c>
      <c r="CG488" s="15">
        <f ca="1">(AZ488*DCF!H$10-DCF!H$5*MAX(AZ488*DCF!H$10,0)-MAX(AZ488-AY488,0)/Inputs!$B$10)*DCF!H$6</f>
        <v>2738.8810602464223</v>
      </c>
      <c r="CH488" s="15">
        <f ca="1">(BA488*DCF!I$10-DCF!I$5*MAX(BA488*DCF!I$10,0)-MAX(BA488-AZ488,0)/Inputs!$B$10)*DCF!I$6</f>
        <v>3191.4188517095095</v>
      </c>
      <c r="CI488" s="15">
        <f ca="1">(BB488*DCF!J$10-DCF!J$5*MAX(BB488*DCF!J$10,0)-MAX(BB488-BA488,0)/Inputs!$B$10)*DCF!J$6</f>
        <v>3657.6807145653675</v>
      </c>
      <c r="CJ488" s="15">
        <f ca="1">(BC488*DCF!K$10-DCF!K$5*MAX(BC488*DCF!K$10,0)-MAX(BC488-BB488,0)/Inputs!$B$10)*DCF!K$6</f>
        <v>4697.5779859888216</v>
      </c>
      <c r="CK488" s="15">
        <f ca="1">(BD488*DCF!L$10-DCF!L$5*MAX(BD488*DCF!L$10,0)-MAX(BD488-BC488,0)/Inputs!$B$10)*DCF!L$6</f>
        <v>6114.0111706998459</v>
      </c>
      <c r="CL488" s="15">
        <f ca="1">(BE488*DCF!M$10-DCF!M$5*MAX(BE488*DCF!M$10,0)-MAX(BE488-BD488,0)/Inputs!$B$10)*DCF!M$6</f>
        <v>8018.5078187319887</v>
      </c>
      <c r="CM488" s="15">
        <f ca="1">(BF488*DCF!C$28-DCF!C$5*MAX(BF488*DCF!C$28,0)-MAX(BF488-Inputs!$B$13,0)/Inputs!$B$17)*DCF!C$6</f>
        <v>3725.4411786560931</v>
      </c>
      <c r="CN488" s="15">
        <f ca="1">(BG488*DCF!D$28-DCF!D$5*MAX(BG488*DCF!D$28,0)-MAX(BG488-BF488,0)/Inputs!$B$17)*DCF!D$6</f>
        <v>4966.2632013541324</v>
      </c>
      <c r="CO488" s="15">
        <f ca="1">(BH488*DCF!E$28-DCF!E$5*MAX(BH488*DCF!E$28,0)-MAX(BH488-BG488,0)/Inputs!$B$17)*DCF!E$6</f>
        <v>6939.2853206843938</v>
      </c>
      <c r="CP488" s="15">
        <f ca="1">(BI488*DCF!F$28-DCF!F$5*MAX(BI488*DCF!F$28,0)-MAX(BI488-BH488,0)/Inputs!$B$17)*DCF!F$6</f>
        <v>8557.3099148113633</v>
      </c>
      <c r="CQ488" s="15">
        <f ca="1">(BJ488*DCF!G$28-DCF!G$5*MAX(BJ488*DCF!G$28,0)-MAX(BJ488-BI488,0)/Inputs!$B$17)*DCF!G$6</f>
        <v>10638.93991320102</v>
      </c>
      <c r="CR488" s="15">
        <f ca="1">(BK488*DCF!H$28-DCF!H$5*MAX(BK488*DCF!H$28,0)-MAX(BK488-BJ488,0)/Inputs!$B$17)*DCF!H$6</f>
        <v>13237.412366521567</v>
      </c>
      <c r="CS488" s="15">
        <f ca="1">(BL488*DCF!I$28-DCF!I$5*MAX(BL488*DCF!I$28,0)-MAX(BL488-BK488,0)/Inputs!$B$17)*DCF!I$6</f>
        <v>15072.197039786035</v>
      </c>
      <c r="CT488" s="15">
        <f ca="1">(BM488*DCF!J$28-DCF!J$5*MAX(BM488*DCF!J$28,0)-MAX(BM488-BL488,0)/Inputs!$B$17)*DCF!J$6</f>
        <v>19035.286018245537</v>
      </c>
      <c r="CU488" s="15">
        <f ca="1">(BN488*DCF!K$28-DCF!K$5*MAX(BN488*DCF!K$28,0)-MAX(BN488-BM488,0)/Inputs!$B$17)*DCF!K$6</f>
        <v>26721.626506729466</v>
      </c>
      <c r="CV488" s="15">
        <f ca="1">(BO488*DCF!L$28-DCF!L$5*MAX(BO488*DCF!L$28,0)-MAX(BO488-BN488,0)/Inputs!$B$17)*DCF!L$6</f>
        <v>36578.816018527279</v>
      </c>
      <c r="CW488" s="15">
        <f ca="1">(BP488*DCF!M$28-DCF!M$5*MAX(BP488*DCF!M$28,0)-MAX(BP488-BO488,0)/Inputs!$B$17)*DCF!M$6</f>
        <v>46525.928921656581</v>
      </c>
      <c r="CX488" s="15">
        <f ca="1">(BQ488*DCF!C$46-DCF!C$5*MAX(BQ488*DCF!C$46,0)-MAX(BQ488-Inputs!$B$20,0)/Inputs!$B$24)*DCF!C$6</f>
        <v>-3178.5581992004491</v>
      </c>
      <c r="CY488" s="15">
        <f ca="1">(BR488*DCF!D$46-DCF!D$5*MAX(BR488*DCF!D$46,0)-MAX(BR488-BQ488,0)/Inputs!$B$24)*DCF!D$6</f>
        <v>-2809.450015975764</v>
      </c>
      <c r="CZ488" s="15">
        <f ca="1">(BS488*DCF!E$46-DCF!E$5*MAX(BS488*DCF!E$46,0)-MAX(BS488-BR488,0)/Inputs!$B$24)*DCF!E$6</f>
        <v>-3835.2853500928909</v>
      </c>
      <c r="DA488" s="15">
        <f ca="1">(BT488*DCF!F$46-DCF!F$5*MAX(BT488*DCF!F$46,0)-MAX(BT488-BS488,0)/Inputs!$B$24)*DCF!F$6</f>
        <v>-2609.624236977651</v>
      </c>
      <c r="DB488" s="15">
        <f ca="1">(BU488*DCF!G$46-DCF!G$5*MAX(BU488*DCF!G$46,0)-MAX(BU488-BT488,0)/Inputs!$B$24)*DCF!G$6</f>
        <v>-5049.3804695875824</v>
      </c>
      <c r="DC488" s="15">
        <f ca="1">(BV488*DCF!H$46-DCF!H$5*MAX(BV488*DCF!H$46,0)-MAX(BV488-BU488,0)/Inputs!$B$24)*DCF!H$6</f>
        <v>-2008.0512480186885</v>
      </c>
      <c r="DD488" s="15">
        <f ca="1">(BW488*DCF!I$46-DCF!I$5*MAX(BW488*DCF!I$46,0)-MAX(BW488-BV488,0)/Inputs!$B$24)*DCF!I$6</f>
        <v>771.14301443474119</v>
      </c>
      <c r="DE488" s="15">
        <f ca="1">(BX488*DCF!J$46-DCF!J$5*MAX(BX488*DCF!J$46,0)-MAX(BX488-BW488,0)/Inputs!$B$24)*DCF!J$6</f>
        <v>-714.63234604407967</v>
      </c>
      <c r="DF488" s="15">
        <f ca="1">(BY488*DCF!K$46-DCF!K$5*MAX(BY488*DCF!K$46,0)-MAX(BY488-BX488,0)/Inputs!$B$24)*DCF!K$6</f>
        <v>-45.329710344128927</v>
      </c>
      <c r="DG488" s="15">
        <f ca="1">(BZ488*DCF!L$46-DCF!L$5*MAX(BZ488*DCF!L$46,0)-MAX(BZ488-BY488,0)/Inputs!$B$24)*DCF!L$6</f>
        <v>1453.6531561951567</v>
      </c>
      <c r="DH488" s="15">
        <f ca="1">(CA488*DCF!M$46-DCF!M$5*MAX(CA488*DCF!M$46,0)-MAX(CA488-BZ488,0)/Inputs!$B$24)*DCF!M$6</f>
        <v>3547.3018632665448</v>
      </c>
      <c r="DI488" s="15">
        <f ca="1">SUM(CB488:CL488)+BE488*DCF!M$10*(1+Inputs!$B$30)*(1-Inputs!$B$33)*(1-Inputs!$B$30/Inputs!$B$31)/(Inputs!$B$29-Inputs!$B$30)*DCF!M$6</f>
        <v>225078.12549868753</v>
      </c>
      <c r="DJ488" s="15">
        <f ca="1">SUM(CM488:CW488)+BP488*DCF!M$28*(1+Inputs!$B$30)*(1-Inputs!$B$33)*(1-Inputs!$B$30/Inputs!$B$31)/(Inputs!$B$29-Inputs!$B$30)*DCF!M$6</f>
        <v>1241963.9081928364</v>
      </c>
      <c r="DK488" s="15">
        <f ca="1">SUM(CX488:DH488)+CA488*DCF!M$46*(1+Inputs!$B$30)*(1-Inputs!$B$33)*(1-Inputs!$B$30/Inputs!$B$31)/(Inputs!$B$29-Inputs!$B$30)*DCF!M$6</f>
        <v>120626.32485716285</v>
      </c>
      <c r="DM488" s="15">
        <f ca="1">DI488+DJ488+DK488+Inputs!$B$34+Inputs!$B$36-Inputs!$B$35</f>
        <v>1664519.3585486868</v>
      </c>
    </row>
    <row r="489" spans="1:117" x14ac:dyDescent="0.75">
      <c r="A489" s="11">
        <v>476</v>
      </c>
      <c r="C489" s="24">
        <f t="shared" ca="1" si="287"/>
        <v>0.30791733241433328</v>
      </c>
      <c r="D489" s="24">
        <f t="shared" ca="1" si="287"/>
        <v>0.39294573299767604</v>
      </c>
      <c r="E489" s="24">
        <f t="shared" ca="1" si="287"/>
        <v>-0.73107010817114781</v>
      </c>
      <c r="F489" s="24">
        <f t="shared" ca="1" si="287"/>
        <v>-2.0000935168223899</v>
      </c>
      <c r="G489" s="24">
        <f t="shared" ca="1" si="287"/>
        <v>-0.19349132364956156</v>
      </c>
      <c r="H489" s="24">
        <f t="shared" ca="1" si="287"/>
        <v>0.1963013885919303</v>
      </c>
      <c r="I489" s="24">
        <f t="shared" ca="1" si="287"/>
        <v>-0.1597198961334709</v>
      </c>
      <c r="J489" s="24">
        <f t="shared" ca="1" si="287"/>
        <v>0.48736799274830367</v>
      </c>
      <c r="K489" s="24">
        <f t="shared" ca="1" si="287"/>
        <v>-0.34118829289113323</v>
      </c>
      <c r="L489" s="24">
        <f t="shared" ca="1" si="287"/>
        <v>1.1552337917678682E-2</v>
      </c>
      <c r="M489" s="24">
        <f t="shared" ca="1" si="287"/>
        <v>0.22145680708796009</v>
      </c>
      <c r="N489" s="24">
        <f ca="1">SQRT(Inputs!$B$38)*C489+SQRT(1-Inputs!$B$38)*_xlfn.NORM.S.INV(RAND())</f>
        <v>1.3480260207966257</v>
      </c>
      <c r="O489" s="24">
        <f ca="1">SQRT(Inputs!$B$38)*D489+SQRT(1-Inputs!$B$38)*_xlfn.NORM.S.INV(RAND())</f>
        <v>0.57072162529311332</v>
      </c>
      <c r="P489" s="24">
        <f ca="1">SQRT(Inputs!$B$38)*E489+SQRT(1-Inputs!$B$38)*_xlfn.NORM.S.INV(RAND())</f>
        <v>-0.14824520481326842</v>
      </c>
      <c r="Q489" s="24">
        <f ca="1">SQRT(Inputs!$B$38)*F489+SQRT(1-Inputs!$B$38)*_xlfn.NORM.S.INV(RAND())</f>
        <v>-0.68574524820464267</v>
      </c>
      <c r="R489" s="24">
        <f ca="1">SQRT(Inputs!$B$38)*G489+SQRT(1-Inputs!$B$38)*_xlfn.NORM.S.INV(RAND())</f>
        <v>8.3580468377626962E-2</v>
      </c>
      <c r="S489" s="24">
        <f ca="1">SQRT(Inputs!$B$38)*H489+SQRT(1-Inputs!$B$38)*_xlfn.NORM.S.INV(RAND())</f>
        <v>1.6250943276212388</v>
      </c>
      <c r="T489" s="24">
        <f ca="1">SQRT(Inputs!$B$38)*I489+SQRT(1-Inputs!$B$38)*_xlfn.NORM.S.INV(RAND())</f>
        <v>-0.7975502838039964</v>
      </c>
      <c r="U489" s="24">
        <f ca="1">SQRT(Inputs!$B$38)*J489+SQRT(1-Inputs!$B$38)*_xlfn.NORM.S.INV(RAND())</f>
        <v>0.36045944707012462</v>
      </c>
      <c r="V489" s="24">
        <f ca="1">SQRT(Inputs!$B$38)*K489+SQRT(1-Inputs!$B$38)*_xlfn.NORM.S.INV(RAND())</f>
        <v>0.57645415808244549</v>
      </c>
      <c r="W489" s="24">
        <f ca="1">SQRT(Inputs!$B$38)*L489+SQRT(1-Inputs!$B$38)*_xlfn.NORM.S.INV(RAND())</f>
        <v>-0.26337620725155653</v>
      </c>
      <c r="X489" s="24">
        <f ca="1">SQRT(Inputs!$B$38)*M489+SQRT(1-Inputs!$B$38)*_xlfn.NORM.S.INV(RAND())</f>
        <v>0.48060400331795117</v>
      </c>
      <c r="Y489" s="24">
        <f ca="1">SQRT(Inputs!$B$38)*C489+SQRT(1-Inputs!$B$38)*_xlfn.NORM.S.INV(RAND())</f>
        <v>2.1115366033637515</v>
      </c>
      <c r="Z489" s="24">
        <f ca="1">SQRT(Inputs!$B$38)*D489+SQRT(1-Inputs!$B$38)*_xlfn.NORM.S.INV(RAND())</f>
        <v>0.46129675367398038</v>
      </c>
      <c r="AA489" s="24">
        <f ca="1">SQRT(Inputs!$B$38)*E489+SQRT(1-Inputs!$B$38)*_xlfn.NORM.S.INV(RAND())</f>
        <v>-0.56715957709879328</v>
      </c>
      <c r="AB489" s="24">
        <f ca="1">SQRT(Inputs!$B$38)*F489+SQRT(1-Inputs!$B$38)*_xlfn.NORM.S.INV(RAND())</f>
        <v>-1.6274375147077187</v>
      </c>
      <c r="AC489" s="24">
        <f ca="1">SQRT(Inputs!$B$38)*G489+SQRT(1-Inputs!$B$38)*_xlfn.NORM.S.INV(RAND())</f>
        <v>6.7387029108915295E-2</v>
      </c>
      <c r="AD489" s="24">
        <f ca="1">SQRT(Inputs!$B$38)*H489+SQRT(1-Inputs!$B$38)*_xlfn.NORM.S.INV(RAND())</f>
        <v>-0.15469157447513956</v>
      </c>
      <c r="AE489" s="24">
        <f ca="1">SQRT(Inputs!$B$38)*I489+SQRT(1-Inputs!$B$38)*_xlfn.NORM.S.INV(RAND())</f>
        <v>-3.6816227707846164E-2</v>
      </c>
      <c r="AF489" s="24">
        <f ca="1">SQRT(Inputs!$B$38)*J489+SQRT(1-Inputs!$B$38)*_xlfn.NORM.S.INV(RAND())</f>
        <v>0.55047642026800048</v>
      </c>
      <c r="AG489" s="24">
        <f ca="1">SQRT(Inputs!$B$38)*K489+SQRT(1-Inputs!$B$38)*_xlfn.NORM.S.INV(RAND())</f>
        <v>-2.4716835997079452</v>
      </c>
      <c r="AH489" s="24">
        <f ca="1">SQRT(Inputs!$B$38)*L489+SQRT(1-Inputs!$B$38)*_xlfn.NORM.S.INV(RAND())</f>
        <v>0.23473051887859051</v>
      </c>
      <c r="AI489" s="24">
        <f ca="1">SQRT(Inputs!$B$38)*M489+SQRT(1-Inputs!$B$38)*_xlfn.NORM.S.INV(RAND())</f>
        <v>-0.46838801201371094</v>
      </c>
      <c r="AJ489" s="24">
        <f ca="1">SQRT(Inputs!$B$38)*C489+SQRT(1-Inputs!$B$38)*_xlfn.NORM.S.INV(RAND())</f>
        <v>0.37136737304620371</v>
      </c>
      <c r="AK489" s="24">
        <f ca="1">SQRT(Inputs!$B$38)*D489+SQRT(1-Inputs!$B$38)*_xlfn.NORM.S.INV(RAND())</f>
        <v>-0.44571834127068233</v>
      </c>
      <c r="AL489" s="24">
        <f ca="1">SQRT(Inputs!$B$38)*E489+SQRT(1-Inputs!$B$38)*_xlfn.NORM.S.INV(RAND())</f>
        <v>-2.6929079637711215</v>
      </c>
      <c r="AM489" s="24">
        <f ca="1">SQRT(Inputs!$B$38)*F489+SQRT(1-Inputs!$B$38)*_xlfn.NORM.S.INV(RAND())</f>
        <v>-1.7329856859034638</v>
      </c>
      <c r="AN489" s="24">
        <f ca="1">SQRT(Inputs!$B$38)*G489+SQRT(1-Inputs!$B$38)*_xlfn.NORM.S.INV(RAND())</f>
        <v>-0.564237435541869</v>
      </c>
      <c r="AO489" s="24">
        <f ca="1">SQRT(Inputs!$B$38)*H489+SQRT(1-Inputs!$B$38)*_xlfn.NORM.S.INV(RAND())</f>
        <v>0.2800183537344374</v>
      </c>
      <c r="AP489" s="24">
        <f ca="1">SQRT(Inputs!$B$38)*I489+SQRT(1-Inputs!$B$38)*_xlfn.NORM.S.INV(RAND())</f>
        <v>0.13643972448481995</v>
      </c>
      <c r="AQ489" s="24">
        <f ca="1">SQRT(Inputs!$B$38)*J489+SQRT(1-Inputs!$B$38)*_xlfn.NORM.S.INV(RAND())</f>
        <v>-0.85786687483833612</v>
      </c>
      <c r="AR489" s="24">
        <f ca="1">SQRT(Inputs!$B$38)*K489+SQRT(1-Inputs!$B$38)*_xlfn.NORM.S.INV(RAND())</f>
        <v>0.64942349968822566</v>
      </c>
      <c r="AS489" s="24">
        <f ca="1">SQRT(Inputs!$B$38)*L489+SQRT(1-Inputs!$B$38)*_xlfn.NORM.S.INV(RAND())</f>
        <v>-0.18251232816825733</v>
      </c>
      <c r="AT489" s="24">
        <f ca="1">SQRT(Inputs!$B$38)*M489+SQRT(1-Inputs!$B$38)*_xlfn.NORM.S.INV(RAND())</f>
        <v>-0.21000647513372298</v>
      </c>
      <c r="AU489" s="15">
        <f ca="1">Inputs!$B$6*EXP($B$8-0.5*C$5^2+C$5*N489)</f>
        <v>6172.2673785985608</v>
      </c>
      <c r="AV489" s="15">
        <f t="shared" ca="1" si="255"/>
        <v>8170.7726932838686</v>
      </c>
      <c r="AW489" s="15">
        <f t="shared" ca="1" si="256"/>
        <v>9765.5766809464585</v>
      </c>
      <c r="AX489" s="15">
        <f t="shared" ca="1" si="257"/>
        <v>10943.869661203622</v>
      </c>
      <c r="AY489" s="15">
        <f t="shared" ca="1" si="258"/>
        <v>13505.716191062647</v>
      </c>
      <c r="AZ489" s="15">
        <f t="shared" ca="1" si="259"/>
        <v>19754.798181303209</v>
      </c>
      <c r="BA489" s="15">
        <f t="shared" ca="1" si="260"/>
        <v>22238.839743347638</v>
      </c>
      <c r="BB489" s="15">
        <f t="shared" ca="1" si="261"/>
        <v>28228.37587132577</v>
      </c>
      <c r="BC489" s="15">
        <f t="shared" ca="1" si="262"/>
        <v>36550.901171152262</v>
      </c>
      <c r="BD489" s="15">
        <f t="shared" ca="1" si="263"/>
        <v>43688.685800021507</v>
      </c>
      <c r="BE489" s="15">
        <f t="shared" ca="1" si="264"/>
        <v>55930.34078707653</v>
      </c>
      <c r="BF489" s="15">
        <f ca="1">Inputs!$B$13*EXP($B$9-0.5*C$6^2+C$6*Y489)</f>
        <v>21020.984631002699</v>
      </c>
      <c r="BG489" s="15">
        <f t="shared" ca="1" si="265"/>
        <v>27842.691834947716</v>
      </c>
      <c r="BH489" s="15">
        <f t="shared" ca="1" si="266"/>
        <v>30964.49554951521</v>
      </c>
      <c r="BI489" s="15">
        <f t="shared" ca="1" si="267"/>
        <v>29506.010356844778</v>
      </c>
      <c r="BJ489" s="15">
        <f t="shared" ca="1" si="268"/>
        <v>36525.521196494621</v>
      </c>
      <c r="BK489" s="15">
        <f t="shared" ca="1" si="269"/>
        <v>43893.935927180748</v>
      </c>
      <c r="BL489" s="15">
        <f t="shared" ca="1" si="270"/>
        <v>53661.767176422538</v>
      </c>
      <c r="BM489" s="15">
        <f t="shared" ca="1" si="271"/>
        <v>70630.464340290346</v>
      </c>
      <c r="BN489" s="15">
        <f t="shared" ca="1" si="272"/>
        <v>64597.61985936213</v>
      </c>
      <c r="BO489" s="15">
        <f t="shared" ca="1" si="273"/>
        <v>81679.207555424116</v>
      </c>
      <c r="BP489" s="15">
        <f t="shared" ca="1" si="274"/>
        <v>95335.995180522514</v>
      </c>
      <c r="BQ489" s="15">
        <f ca="1">Inputs!$B$20*EXP($B$10-0.5*C$7^2+C$7*AJ489)</f>
        <v>4893.4177459406683</v>
      </c>
      <c r="BR489" s="15">
        <f t="shared" ca="1" si="275"/>
        <v>5763.3636281195932</v>
      </c>
      <c r="BS489" s="15">
        <f t="shared" ca="1" si="276"/>
        <v>3641.7981665356197</v>
      </c>
      <c r="BT489" s="15">
        <f t="shared" ca="1" si="277"/>
        <v>3186.9377120314407</v>
      </c>
      <c r="BU489" s="15">
        <f t="shared" ca="1" si="278"/>
        <v>3853.0590110803132</v>
      </c>
      <c r="BV489" s="15">
        <f t="shared" ca="1" si="279"/>
        <v>5709.8082544565996</v>
      </c>
      <c r="BW489" s="15">
        <f t="shared" ca="1" si="280"/>
        <v>8201.1562986310237</v>
      </c>
      <c r="BX489" s="15">
        <f t="shared" ca="1" si="281"/>
        <v>9658.2276034353235</v>
      </c>
      <c r="BY489" s="15">
        <f t="shared" ca="1" si="282"/>
        <v>15323.205823202443</v>
      </c>
      <c r="BZ489" s="15">
        <f t="shared" ca="1" si="283"/>
        <v>20791.184499456791</v>
      </c>
      <c r="CA489" s="15">
        <f t="shared" ca="1" si="284"/>
        <v>28135.497162998305</v>
      </c>
      <c r="CB489" s="15">
        <f ca="1">(AU489*DCF!C$10-DCF!C$5*MAX(AU489*DCF!C$10,0)-MAX(AU489-Inputs!$B$6,0)/Inputs!$B$10)*DCF!C$6</f>
        <v>1034.446588570896</v>
      </c>
      <c r="CC489" s="15">
        <f ca="1">(AV489*DCF!D$10-DCF!D$5*MAX(AV489*DCF!D$10,0)-MAX(AV489-AU489,0)/Inputs!$B$10)*DCF!D$6</f>
        <v>1504.2872724337158</v>
      </c>
      <c r="CD489" s="15">
        <f ca="1">(AW489*DCF!E$10-DCF!E$5*MAX(AW489*DCF!E$10,0)-MAX(AW489-AV489,0)/Inputs!$B$10)*DCF!E$6</f>
        <v>1895.500299203479</v>
      </c>
      <c r="CE489" s="15">
        <f ca="1">(AX489*DCF!F$10-DCF!F$5*MAX(AX489*DCF!F$10,0)-MAX(AX489-AW489,0)/Inputs!$B$10)*DCF!F$6</f>
        <v>2143.8557500968109</v>
      </c>
      <c r="CF489" s="15">
        <f ca="1">(AY489*DCF!G$10-DCF!G$5*MAX(AY489*DCF!G$10,0)-MAX(AY489-AX489,0)/Inputs!$B$10)*DCF!G$6</f>
        <v>2290.2845423775016</v>
      </c>
      <c r="CG489" s="15">
        <f ca="1">(AZ489*DCF!H$10-DCF!H$5*MAX(AZ489*DCF!H$10,0)-MAX(AZ489-AY489,0)/Inputs!$B$10)*DCF!H$6</f>
        <v>2725.7716996847689</v>
      </c>
      <c r="CH489" s="15">
        <f ca="1">(BA489*DCF!I$10-DCF!I$5*MAX(BA489*DCF!I$10,0)-MAX(BA489-AZ489,0)/Inputs!$B$10)*DCF!I$6</f>
        <v>3654.7548966364607</v>
      </c>
      <c r="CI489" s="15">
        <f ca="1">(BB489*DCF!J$10-DCF!J$5*MAX(BB489*DCF!J$10,0)-MAX(BB489-BA489,0)/Inputs!$B$10)*DCF!J$6</f>
        <v>3936.439297945311</v>
      </c>
      <c r="CJ489" s="15">
        <f ca="1">(BC489*DCF!K$10-DCF!K$5*MAX(BC489*DCF!K$10,0)-MAX(BC489-BB489,0)/Inputs!$B$10)*DCF!K$6</f>
        <v>4719.0812278425619</v>
      </c>
      <c r="CK489" s="15">
        <f ca="1">(BD489*DCF!L$10-DCF!L$5*MAX(BD489*DCF!L$10,0)-MAX(BD489-BC489,0)/Inputs!$B$10)*DCF!L$6</f>
        <v>5666.0534779440368</v>
      </c>
      <c r="CL489" s="15">
        <f ca="1">(BE489*DCF!M$10-DCF!M$5*MAX(BE489*DCF!M$10,0)-MAX(BE489-BD489,0)/Inputs!$B$10)*DCF!M$6</f>
        <v>6430.0980015367813</v>
      </c>
      <c r="CM489" s="15">
        <f ca="1">(BF489*DCF!C$28-DCF!C$5*MAX(BF489*DCF!C$28,0)-MAX(BF489-Inputs!$B$13,0)/Inputs!$B$17)*DCF!C$6</f>
        <v>4190.5279372168125</v>
      </c>
      <c r="CN489" s="15">
        <f ca="1">(BG489*DCF!D$28-DCF!D$5*MAX(BG489*DCF!D$28,0)-MAX(BG489-BF489,0)/Inputs!$B$17)*DCF!D$6</f>
        <v>6744.9319846507697</v>
      </c>
      <c r="CO489" s="15">
        <f ca="1">(BH489*DCF!E$28-DCF!E$5*MAX(BH489*DCF!E$28,0)-MAX(BH489-BG489,0)/Inputs!$B$17)*DCF!E$6</f>
        <v>8154.431965968638</v>
      </c>
      <c r="CP489" s="15">
        <f ca="1">(BI489*DCF!F$28-DCF!F$5*MAX(BI489*DCF!F$28,0)-MAX(BI489-BH489,0)/Inputs!$B$17)*DCF!F$6</f>
        <v>8010.1045981222524</v>
      </c>
      <c r="CQ489" s="15">
        <f ca="1">(BJ489*DCF!G$28-DCF!G$5*MAX(BJ489*DCF!G$28,0)-MAX(BJ489-BI489,0)/Inputs!$B$17)*DCF!G$6</f>
        <v>8296.2112138321681</v>
      </c>
      <c r="CR489" s="15">
        <f ca="1">(BK489*DCF!H$28-DCF!H$5*MAX(BK489*DCF!H$28,0)-MAX(BK489-BJ489,0)/Inputs!$B$17)*DCF!H$6</f>
        <v>9710.609759388597</v>
      </c>
      <c r="CS489" s="15">
        <f ca="1">(BL489*DCF!I$28-DCF!I$5*MAX(BL489*DCF!I$28,0)-MAX(BL489-BK489,0)/Inputs!$B$17)*DCF!I$6</f>
        <v>11216.744288684882</v>
      </c>
      <c r="CT489" s="15">
        <f ca="1">(BM489*DCF!J$28-DCF!J$5*MAX(BM489*DCF!J$28,0)-MAX(BM489-BL489,0)/Inputs!$B$17)*DCF!J$6</f>
        <v>13506.546406982166</v>
      </c>
      <c r="CU489" s="15">
        <f ca="1">(BN489*DCF!K$28-DCF!K$5*MAX(BN489*DCF!K$28,0)-MAX(BN489-BM489,0)/Inputs!$B$17)*DCF!K$6</f>
        <v>13641.934205823509</v>
      </c>
      <c r="CV489" s="15">
        <f ca="1">(BO489*DCF!L$28-DCF!L$5*MAX(BO489*DCF!L$28,0)-MAX(BO489-BN489,0)/Inputs!$B$17)*DCF!L$6</f>
        <v>14363.906212436072</v>
      </c>
      <c r="CW489" s="15">
        <f ca="1">(BP489*DCF!M$28-DCF!M$5*MAX(BP489*DCF!M$28,0)-MAX(BP489-BO489,0)/Inputs!$B$17)*DCF!M$6</f>
        <v>16510.00461398366</v>
      </c>
      <c r="CX489" s="15">
        <f ca="1">(BQ489*DCF!C$46-DCF!C$5*MAX(BQ489*DCF!C$46,0)-MAX(BQ489-Inputs!$B$20,0)/Inputs!$B$24)*DCF!C$6</f>
        <v>-1911.8367754785231</v>
      </c>
      <c r="CY489" s="15">
        <f ca="1">(BR489*DCF!D$46-DCF!D$5*MAX(BR489*DCF!D$46,0)-MAX(BR489-BQ489,0)/Inputs!$B$24)*DCF!D$6</f>
        <v>-1354.870454662092</v>
      </c>
      <c r="CZ489" s="15">
        <f ca="1">(BS489*DCF!E$46-DCF!E$5*MAX(BS489*DCF!E$46,0)-MAX(BS489-BR489,0)/Inputs!$B$24)*DCF!E$6</f>
        <v>-430.64897403917217</v>
      </c>
      <c r="DA489" s="15">
        <f ca="1">(BT489*DCF!F$46-DCF!F$5*MAX(BT489*DCF!F$46,0)-MAX(BT489-BS489,0)/Inputs!$B$24)*DCF!F$6</f>
        <v>-232.09295354739552</v>
      </c>
      <c r="DB489" s="15">
        <f ca="1">(BU489*DCF!G$46-DCF!G$5*MAX(BU489*DCF!G$46,0)-MAX(BU489-BT489,0)/Inputs!$B$24)*DCF!G$6</f>
        <v>-353.67933646783069</v>
      </c>
      <c r="DC489" s="15">
        <f ca="1">(BV489*DCF!H$46-DCF!H$5*MAX(BV489*DCF!H$46,0)-MAX(BV489-BU489,0)/Inputs!$B$24)*DCF!H$6</f>
        <v>-576.97345088781719</v>
      </c>
      <c r="DD489" s="15">
        <f ca="1">(BW489*DCF!I$46-DCF!I$5*MAX(BW489*DCF!I$46,0)-MAX(BW489-BV489,0)/Inputs!$B$24)*DCF!I$6</f>
        <v>-525.76076107103233</v>
      </c>
      <c r="DE489" s="15">
        <f ca="1">(BX489*DCF!J$46-DCF!J$5*MAX(BX489*DCF!J$46,0)-MAX(BX489-BW489,0)/Inputs!$B$24)*DCF!J$6</f>
        <v>18.744427064284388</v>
      </c>
      <c r="DF489" s="15">
        <f ca="1">(BY489*DCF!K$46-DCF!K$5*MAX(BY489*DCF!K$46,0)-MAX(BY489-BX489,0)/Inputs!$B$24)*DCF!K$6</f>
        <v>-512.45615265633603</v>
      </c>
      <c r="DG489" s="15">
        <f ca="1">(BZ489*DCF!L$46-DCF!L$5*MAX(BZ489*DCF!L$46,0)-MAX(BZ489-BY489,0)/Inputs!$B$24)*DCF!L$6</f>
        <v>199.77676739090768</v>
      </c>
      <c r="DH489" s="15">
        <f ca="1">(CA489*DCF!M$46-DCF!M$5*MAX(CA489*DCF!M$46,0)-MAX(CA489-BZ489,0)/Inputs!$B$24)*DCF!M$6</f>
        <v>670.33844417153318</v>
      </c>
      <c r="DI489" s="15">
        <f ca="1">SUM(CB489:CL489)+BE489*DCF!M$10*(1+Inputs!$B$30)*(1-Inputs!$B$33)*(1-Inputs!$B$30/Inputs!$B$31)/(Inputs!$B$29-Inputs!$B$30)*DCF!M$6</f>
        <v>191655.451066896</v>
      </c>
      <c r="DJ489" s="15">
        <f ca="1">SUM(CM489:CW489)+BP489*DCF!M$28*(1+Inputs!$B$30)*(1-Inputs!$B$33)*(1-Inputs!$B$30/Inputs!$B$31)/(Inputs!$B$29-Inputs!$B$30)*DCF!M$6</f>
        <v>468107.73355431337</v>
      </c>
      <c r="DK489" s="15">
        <f ca="1">SUM(CX489:DH489)+CA489*DCF!M$46*(1+Inputs!$B$30)*(1-Inputs!$B$33)*(1-Inputs!$B$30/Inputs!$B$31)/(Inputs!$B$29-Inputs!$B$30)*DCF!M$6</f>
        <v>38491.352256515136</v>
      </c>
      <c r="DM489" s="15">
        <f ca="1">DI489+DJ489+DK489+Inputs!$B$34+Inputs!$B$36-Inputs!$B$35</f>
        <v>775105.53687772457</v>
      </c>
    </row>
    <row r="490" spans="1:117" x14ac:dyDescent="0.75">
      <c r="A490" s="11">
        <v>477</v>
      </c>
      <c r="C490" s="24">
        <f t="shared" ca="1" si="287"/>
        <v>-2.8953037585394465</v>
      </c>
      <c r="D490" s="24">
        <f t="shared" ca="1" si="287"/>
        <v>0.41012283570293806</v>
      </c>
      <c r="E490" s="24">
        <f t="shared" ca="1" si="287"/>
        <v>-1.5732658701873841</v>
      </c>
      <c r="F490" s="24">
        <f t="shared" ca="1" si="287"/>
        <v>-8.4018390047670263E-4</v>
      </c>
      <c r="G490" s="24">
        <f t="shared" ca="1" si="287"/>
        <v>0.39479750834273353</v>
      </c>
      <c r="H490" s="24">
        <f t="shared" ca="1" si="287"/>
        <v>-0.70994288508341241</v>
      </c>
      <c r="I490" s="24">
        <f t="shared" ca="1" si="287"/>
        <v>1.1893600467591978</v>
      </c>
      <c r="J490" s="24">
        <f t="shared" ca="1" si="287"/>
        <v>1.2818175642690048</v>
      </c>
      <c r="K490" s="24">
        <f t="shared" ca="1" si="287"/>
        <v>-0.80220719476950708</v>
      </c>
      <c r="L490" s="24">
        <f t="shared" ca="1" si="287"/>
        <v>0.71195612654135665</v>
      </c>
      <c r="M490" s="24">
        <f t="shared" ca="1" si="287"/>
        <v>0.23433449089080835</v>
      </c>
      <c r="N490" s="24">
        <f ca="1">SQRT(Inputs!$B$38)*C490+SQRT(1-Inputs!$B$38)*_xlfn.NORM.S.INV(RAND())</f>
        <v>-1.194115333570394</v>
      </c>
      <c r="O490" s="24">
        <f ca="1">SQRT(Inputs!$B$38)*D490+SQRT(1-Inputs!$B$38)*_xlfn.NORM.S.INV(RAND())</f>
        <v>0.38213946866043236</v>
      </c>
      <c r="P490" s="24">
        <f ca="1">SQRT(Inputs!$B$38)*E490+SQRT(1-Inputs!$B$38)*_xlfn.NORM.S.INV(RAND())</f>
        <v>-1.22723827862169</v>
      </c>
      <c r="Q490" s="24">
        <f ca="1">SQRT(Inputs!$B$38)*F490+SQRT(1-Inputs!$B$38)*_xlfn.NORM.S.INV(RAND())</f>
        <v>-0.35355977898201918</v>
      </c>
      <c r="R490" s="24">
        <f ca="1">SQRT(Inputs!$B$38)*G490+SQRT(1-Inputs!$B$38)*_xlfn.NORM.S.INV(RAND())</f>
        <v>0.22239164342063367</v>
      </c>
      <c r="S490" s="24">
        <f ca="1">SQRT(Inputs!$B$38)*H490+SQRT(1-Inputs!$B$38)*_xlfn.NORM.S.INV(RAND())</f>
        <v>1.0342527115291562</v>
      </c>
      <c r="T490" s="24">
        <f ca="1">SQRT(Inputs!$B$38)*I490+SQRT(1-Inputs!$B$38)*_xlfn.NORM.S.INV(RAND())</f>
        <v>1.7696985410367834</v>
      </c>
      <c r="U490" s="24">
        <f ca="1">SQRT(Inputs!$B$38)*J490+SQRT(1-Inputs!$B$38)*_xlfn.NORM.S.INV(RAND())</f>
        <v>1.7055633941612829</v>
      </c>
      <c r="V490" s="24">
        <f ca="1">SQRT(Inputs!$B$38)*K490+SQRT(1-Inputs!$B$38)*_xlfn.NORM.S.INV(RAND())</f>
        <v>-1.8594219014496167</v>
      </c>
      <c r="W490" s="24">
        <f ca="1">SQRT(Inputs!$B$38)*L490+SQRT(1-Inputs!$B$38)*_xlfn.NORM.S.INV(RAND())</f>
        <v>-0.85713556193001028</v>
      </c>
      <c r="X490" s="24">
        <f ca="1">SQRT(Inputs!$B$38)*M490+SQRT(1-Inputs!$B$38)*_xlfn.NORM.S.INV(RAND())</f>
        <v>0.61644133076336272</v>
      </c>
      <c r="Y490" s="24">
        <f ca="1">SQRT(Inputs!$B$38)*C490+SQRT(1-Inputs!$B$38)*_xlfn.NORM.S.INV(RAND())</f>
        <v>-1.4412412797239613</v>
      </c>
      <c r="Z490" s="24">
        <f ca="1">SQRT(Inputs!$B$38)*D490+SQRT(1-Inputs!$B$38)*_xlfn.NORM.S.INV(RAND())</f>
        <v>-0.8186411439485739</v>
      </c>
      <c r="AA490" s="24">
        <f ca="1">SQRT(Inputs!$B$38)*E490+SQRT(1-Inputs!$B$38)*_xlfn.NORM.S.INV(RAND())</f>
        <v>-0.33923204026388443</v>
      </c>
      <c r="AB490" s="24">
        <f ca="1">SQRT(Inputs!$B$38)*F490+SQRT(1-Inputs!$B$38)*_xlfn.NORM.S.INV(RAND())</f>
        <v>-0.38654888343487009</v>
      </c>
      <c r="AC490" s="24">
        <f ca="1">SQRT(Inputs!$B$38)*G490+SQRT(1-Inputs!$B$38)*_xlfn.NORM.S.INV(RAND())</f>
        <v>0.21069645675931736</v>
      </c>
      <c r="AD490" s="24">
        <f ca="1">SQRT(Inputs!$B$38)*H490+SQRT(1-Inputs!$B$38)*_xlfn.NORM.S.INV(RAND())</f>
        <v>2.619831063053546E-2</v>
      </c>
      <c r="AE490" s="24">
        <f ca="1">SQRT(Inputs!$B$38)*I490+SQRT(1-Inputs!$B$38)*_xlfn.NORM.S.INV(RAND())</f>
        <v>0.31856383662343946</v>
      </c>
      <c r="AF490" s="24">
        <f ca="1">SQRT(Inputs!$B$38)*J490+SQRT(1-Inputs!$B$38)*_xlfn.NORM.S.INV(RAND())</f>
        <v>0.88892542109222816</v>
      </c>
      <c r="AG490" s="24">
        <f ca="1">SQRT(Inputs!$B$38)*K490+SQRT(1-Inputs!$B$38)*_xlfn.NORM.S.INV(RAND())</f>
        <v>-0.58346025805455215</v>
      </c>
      <c r="AH490" s="24">
        <f ca="1">SQRT(Inputs!$B$38)*L490+SQRT(1-Inputs!$B$38)*_xlfn.NORM.S.INV(RAND())</f>
        <v>0.72672465317560664</v>
      </c>
      <c r="AI490" s="24">
        <f ca="1">SQRT(Inputs!$B$38)*M490+SQRT(1-Inputs!$B$38)*_xlfn.NORM.S.INV(RAND())</f>
        <v>3.4329160381195115E-2</v>
      </c>
      <c r="AJ490" s="24">
        <f ca="1">SQRT(Inputs!$B$38)*C490+SQRT(1-Inputs!$B$38)*_xlfn.NORM.S.INV(RAND())</f>
        <v>-1.4022913047343646</v>
      </c>
      <c r="AK490" s="24">
        <f ca="1">SQRT(Inputs!$B$38)*D490+SQRT(1-Inputs!$B$38)*_xlfn.NORM.S.INV(RAND())</f>
        <v>0.50117364639032291</v>
      </c>
      <c r="AL490" s="24">
        <f ca="1">SQRT(Inputs!$B$38)*E490+SQRT(1-Inputs!$B$38)*_xlfn.NORM.S.INV(RAND())</f>
        <v>-1.3235506532160128</v>
      </c>
      <c r="AM490" s="24">
        <f ca="1">SQRT(Inputs!$B$38)*F490+SQRT(1-Inputs!$B$38)*_xlfn.NORM.S.INV(RAND())</f>
        <v>-0.89572001315926708</v>
      </c>
      <c r="AN490" s="24">
        <f ca="1">SQRT(Inputs!$B$38)*G490+SQRT(1-Inputs!$B$38)*_xlfn.NORM.S.INV(RAND())</f>
        <v>1.4879075352176391E-2</v>
      </c>
      <c r="AO490" s="24">
        <f ca="1">SQRT(Inputs!$B$38)*H490+SQRT(1-Inputs!$B$38)*_xlfn.NORM.S.INV(RAND())</f>
        <v>-0.39279592560354371</v>
      </c>
      <c r="AP490" s="24">
        <f ca="1">SQRT(Inputs!$B$38)*I490+SQRT(1-Inputs!$B$38)*_xlfn.NORM.S.INV(RAND())</f>
        <v>0.48507675003423478</v>
      </c>
      <c r="AQ490" s="24">
        <f ca="1">SQRT(Inputs!$B$38)*J490+SQRT(1-Inputs!$B$38)*_xlfn.NORM.S.INV(RAND())</f>
        <v>1.5674293047842063</v>
      </c>
      <c r="AR490" s="24">
        <f ca="1">SQRT(Inputs!$B$38)*K490+SQRT(1-Inputs!$B$38)*_xlfn.NORM.S.INV(RAND())</f>
        <v>-1.0581247041051371</v>
      </c>
      <c r="AS490" s="24">
        <f ca="1">SQRT(Inputs!$B$38)*L490+SQRT(1-Inputs!$B$38)*_xlfn.NORM.S.INV(RAND())</f>
        <v>0.65920448963724598</v>
      </c>
      <c r="AT490" s="24">
        <f ca="1">SQRT(Inputs!$B$38)*M490+SQRT(1-Inputs!$B$38)*_xlfn.NORM.S.INV(RAND())</f>
        <v>0.47679971459444548</v>
      </c>
      <c r="AU490" s="15">
        <f ca="1">Inputs!$B$6*EXP($B$8-0.5*C$5^2+C$5*N490)</f>
        <v>4090.0697180552584</v>
      </c>
      <c r="AV490" s="15">
        <f t="shared" ca="1" si="255"/>
        <v>5266.3189649936694</v>
      </c>
      <c r="AW490" s="15">
        <f t="shared" ca="1" si="256"/>
        <v>5441.7240180900462</v>
      </c>
      <c r="AX490" s="15">
        <f t="shared" ca="1" si="257"/>
        <v>6356.7208277711425</v>
      </c>
      <c r="AY490" s="15">
        <f t="shared" ca="1" si="258"/>
        <v>7972.9749304859479</v>
      </c>
      <c r="AZ490" s="15">
        <f t="shared" ca="1" si="259"/>
        <v>10927.449679212472</v>
      </c>
      <c r="BA490" s="15">
        <f t="shared" ca="1" si="260"/>
        <v>16093.401058572432</v>
      </c>
      <c r="BB490" s="15">
        <f t="shared" ca="1" si="261"/>
        <v>23374.886564700031</v>
      </c>
      <c r="BC490" s="15">
        <f t="shared" ca="1" si="262"/>
        <v>23924.559135785141</v>
      </c>
      <c r="BD490" s="15">
        <f t="shared" ca="1" si="263"/>
        <v>27051.769620092036</v>
      </c>
      <c r="BE490" s="15">
        <f t="shared" ca="1" si="264"/>
        <v>35062.857162652057</v>
      </c>
      <c r="BF490" s="15">
        <f ca="1">Inputs!$B$13*EXP($B$9-0.5*C$6^2+C$6*Y490)</f>
        <v>10393.610030948885</v>
      </c>
      <c r="BG490" s="15">
        <f t="shared" ca="1" si="265"/>
        <v>10927.587522805354</v>
      </c>
      <c r="BH490" s="15">
        <f t="shared" ca="1" si="266"/>
        <v>12621.033504616262</v>
      </c>
      <c r="BI490" s="15">
        <f t="shared" ca="1" si="267"/>
        <v>14557.61778479512</v>
      </c>
      <c r="BJ490" s="15">
        <f t="shared" ca="1" si="268"/>
        <v>18397.026957052145</v>
      </c>
      <c r="BK490" s="15">
        <f t="shared" ca="1" si="269"/>
        <v>22659.540325287748</v>
      </c>
      <c r="BL490" s="15">
        <f t="shared" ca="1" si="270"/>
        <v>29007.657707841292</v>
      </c>
      <c r="BM490" s="15">
        <f t="shared" ca="1" si="271"/>
        <v>39819.84218588144</v>
      </c>
      <c r="BN490" s="15">
        <f t="shared" ca="1" si="272"/>
        <v>45666.191137614449</v>
      </c>
      <c r="BO490" s="15">
        <f t="shared" ca="1" si="273"/>
        <v>61140.203416337565</v>
      </c>
      <c r="BP490" s="15">
        <f t="shared" ca="1" si="274"/>
        <v>75545.388669777778</v>
      </c>
      <c r="BQ490" s="15">
        <f ca="1">Inputs!$B$20*EXP($B$10-0.5*C$7^2+C$7*AJ490)</f>
        <v>2608.5772479957445</v>
      </c>
      <c r="BR490" s="15">
        <f t="shared" ca="1" si="275"/>
        <v>4150.1696292037095</v>
      </c>
      <c r="BS490" s="15">
        <f t="shared" ca="1" si="276"/>
        <v>3886.0332410855071</v>
      </c>
      <c r="BT490" s="15">
        <f t="shared" ca="1" si="277"/>
        <v>4235.9753757759963</v>
      </c>
      <c r="BU490" s="15">
        <f t="shared" ca="1" si="278"/>
        <v>5891.7274869435987</v>
      </c>
      <c r="BV490" s="15">
        <f t="shared" ca="1" si="279"/>
        <v>7502.8520673934627</v>
      </c>
      <c r="BW490" s="15">
        <f t="shared" ca="1" si="280"/>
        <v>11601.816720128492</v>
      </c>
      <c r="BX490" s="15">
        <f t="shared" ca="1" si="281"/>
        <v>22218.068120681339</v>
      </c>
      <c r="BY490" s="15">
        <f t="shared" ca="1" si="282"/>
        <v>25425.888773658608</v>
      </c>
      <c r="BZ490" s="15">
        <f t="shared" ca="1" si="283"/>
        <v>40272.328346499766</v>
      </c>
      <c r="CA490" s="15">
        <f t="shared" ca="1" si="284"/>
        <v>61572.389177396173</v>
      </c>
      <c r="CB490" s="15">
        <f ca="1">(AU490*DCF!C$10-DCF!C$5*MAX(AU490*DCF!C$10,0)-MAX(AU490-Inputs!$B$6,0)/Inputs!$B$10)*DCF!C$6</f>
        <v>1049.2930290231941</v>
      </c>
      <c r="CC490" s="15">
        <f ca="1">(AV490*DCF!D$10-DCF!D$5*MAX(AV490*DCF!D$10,0)-MAX(AV490-AU490,0)/Inputs!$B$10)*DCF!D$6</f>
        <v>996.83197534112196</v>
      </c>
      <c r="CD490" s="15">
        <f ca="1">(AW490*DCF!E$10-DCF!E$5*MAX(AW490*DCF!E$10,0)-MAX(AW490-AV490,0)/Inputs!$B$10)*DCF!E$6</f>
        <v>1216.8989690464668</v>
      </c>
      <c r="CE490" s="15">
        <f ca="1">(AX490*DCF!F$10-DCF!F$5*MAX(AX490*DCF!F$10,0)-MAX(AX490-AW490,0)/Inputs!$B$10)*DCF!F$6</f>
        <v>1197.2738754398904</v>
      </c>
      <c r="CF490" s="15">
        <f ca="1">(AY490*DCF!G$10-DCF!G$5*MAX(AY490*DCF!G$10,0)-MAX(AY490-AX490,0)/Inputs!$B$10)*DCF!G$6</f>
        <v>1332.0785769924385</v>
      </c>
      <c r="CG490" s="15">
        <f ca="1">(AZ490*DCF!H$10-DCF!H$5*MAX(AZ490*DCF!H$10,0)-MAX(AZ490-AY490,0)/Inputs!$B$10)*DCF!H$6</f>
        <v>1596.9522356816176</v>
      </c>
      <c r="CH490" s="15">
        <f ca="1">(BA490*DCF!I$10-DCF!I$5*MAX(BA490*DCF!I$10,0)-MAX(BA490-AZ490,0)/Inputs!$B$10)*DCF!I$6</f>
        <v>2092.2802595528142</v>
      </c>
      <c r="CI490" s="15">
        <f ca="1">(BB490*DCF!J$10-DCF!J$5*MAX(BB490*DCF!J$10,0)-MAX(BB490-BA490,0)/Inputs!$B$10)*DCF!J$6</f>
        <v>2907.7956326171889</v>
      </c>
      <c r="CJ490" s="15">
        <f ca="1">(BC490*DCF!K$10-DCF!K$5*MAX(BC490*DCF!K$10,0)-MAX(BC490-BB490,0)/Inputs!$B$10)*DCF!K$6</f>
        <v>3774.5239978350928</v>
      </c>
      <c r="CK490" s="15">
        <f ca="1">(BD490*DCF!L$10-DCF!L$5*MAX(BD490*DCF!L$10,0)-MAX(BD490-BC490,0)/Inputs!$B$10)*DCF!L$6</f>
        <v>3675.5223247050121</v>
      </c>
      <c r="CL490" s="15">
        <f ca="1">(BE490*DCF!M$10-DCF!M$5*MAX(BE490*DCF!M$10,0)-MAX(BE490-BD490,0)/Inputs!$B$10)*DCF!M$6</f>
        <v>3990.8126455913293</v>
      </c>
      <c r="CM490" s="15">
        <f ca="1">(BF490*DCF!C$28-DCF!C$5*MAX(BF490*DCF!C$28,0)-MAX(BF490-Inputs!$B$13,0)/Inputs!$B$17)*DCF!C$6</f>
        <v>3172.0616188206945</v>
      </c>
      <c r="CN490" s="15">
        <f ca="1">(BG490*DCF!D$28-DCF!D$5*MAX(BG490*DCF!D$28,0)-MAX(BG490-BF490,0)/Inputs!$B$17)*DCF!D$6</f>
        <v>3104.5046755929106</v>
      </c>
      <c r="CO490" s="15">
        <f ca="1">(BH490*DCF!E$28-DCF!E$5*MAX(BH490*DCF!E$28,0)-MAX(BH490-BG490,0)/Inputs!$B$17)*DCF!E$6</f>
        <v>3240.7465311269257</v>
      </c>
      <c r="CP490" s="15">
        <f ca="1">(BI490*DCF!F$28-DCF!F$5*MAX(BI490*DCF!F$28,0)-MAX(BI490-BH490,0)/Inputs!$B$17)*DCF!F$6</f>
        <v>3599.4239901076562</v>
      </c>
      <c r="CQ490" s="15">
        <f ca="1">(BJ490*DCF!G$28-DCF!G$5*MAX(BJ490*DCF!G$28,0)-MAX(BJ490-BI490,0)/Inputs!$B$17)*DCF!G$6</f>
        <v>4127.497527806283</v>
      </c>
      <c r="CR490" s="15">
        <f ca="1">(BK490*DCF!H$28-DCF!H$5*MAX(BK490*DCF!H$28,0)-MAX(BK490-BJ490,0)/Inputs!$B$17)*DCF!H$6</f>
        <v>4941.6793628296455</v>
      </c>
      <c r="CS490" s="15">
        <f ca="1">(BL490*DCF!I$28-DCF!I$5*MAX(BL490*DCF!I$28,0)-MAX(BL490-BK490,0)/Inputs!$B$17)*DCF!I$6</f>
        <v>5910.0893490194048</v>
      </c>
      <c r="CT490" s="15">
        <f ca="1">(BM490*DCF!J$28-DCF!J$5*MAX(BM490*DCF!J$28,0)-MAX(BM490-BL490,0)/Inputs!$B$17)*DCF!J$6</f>
        <v>7449.5231695061311</v>
      </c>
      <c r="CU490" s="15">
        <f ca="1">(BN490*DCF!K$28-DCF!K$5*MAX(BN490*DCF!K$28,0)-MAX(BN490-BM490,0)/Inputs!$B$17)*DCF!K$6</f>
        <v>8927.8340095797976</v>
      </c>
      <c r="CV490" s="15">
        <f ca="1">(BO490*DCF!L$28-DCF!L$5*MAX(BO490*DCF!L$28,0)-MAX(BO490-BN490,0)/Inputs!$B$17)*DCF!L$6</f>
        <v>10447.843614669291</v>
      </c>
      <c r="CW490" s="15">
        <f ca="1">(BP490*DCF!M$28-DCF!M$5*MAX(BP490*DCF!M$28,0)-MAX(BP490-BO490,0)/Inputs!$B$17)*DCF!M$6</f>
        <v>12708.161963988245</v>
      </c>
      <c r="CX490" s="15">
        <f ca="1">(BQ490*DCF!C$46-DCF!C$5*MAX(BQ490*DCF!C$46,0)-MAX(BQ490-Inputs!$B$20,0)/Inputs!$B$24)*DCF!C$6</f>
        <v>-602.44278244705413</v>
      </c>
      <c r="CY490" s="15">
        <f ca="1">(BR490*DCF!D$46-DCF!D$5*MAX(BR490*DCF!D$46,0)-MAX(BR490-BQ490,0)/Inputs!$B$24)*DCF!D$6</f>
        <v>-1366.1218451810821</v>
      </c>
      <c r="CZ490" s="15">
        <f ca="1">(BS490*DCF!E$46-DCF!E$5*MAX(BS490*DCF!E$46,0)-MAX(BS490-BR490,0)/Inputs!$B$24)*DCF!E$6</f>
        <v>-459.53019684986549</v>
      </c>
      <c r="DA490" s="15">
        <f ca="1">(BT490*DCF!F$46-DCF!F$5*MAX(BT490*DCF!F$46,0)-MAX(BT490-BS490,0)/Inputs!$B$24)*DCF!F$6</f>
        <v>-435.91550249889684</v>
      </c>
      <c r="DB490" s="15">
        <f ca="1">(BU490*DCF!G$46-DCF!G$5*MAX(BU490*DCF!G$46,0)-MAX(BU490-BT490,0)/Inputs!$B$24)*DCF!G$6</f>
        <v>-755.1483685581187</v>
      </c>
      <c r="DC490" s="15">
        <f ca="1">(BV490*DCF!H$46-DCF!H$5*MAX(BV490*DCF!H$46,0)-MAX(BV490-BU490,0)/Inputs!$B$24)*DCF!H$6</f>
        <v>-500.64709185071041</v>
      </c>
      <c r="DD490" s="15">
        <f ca="1">(BW490*DCF!I$46-DCF!I$5*MAX(BW490*DCF!I$46,0)-MAX(BW490-BV490,0)/Inputs!$B$24)*DCF!I$6</f>
        <v>-908.7057274296692</v>
      </c>
      <c r="DE490" s="15">
        <f ca="1">(BX490*DCF!J$46-DCF!J$5*MAX(BX490*DCF!J$46,0)-MAX(BX490-BW490,0)/Inputs!$B$24)*DCF!J$6</f>
        <v>-1883.2699271425629</v>
      </c>
      <c r="DF490" s="15">
        <f ca="1">(BY490*DCF!K$46-DCF!K$5*MAX(BY490*DCF!K$46,0)-MAX(BY490-BX490,0)/Inputs!$B$24)*DCF!K$6</f>
        <v>666.58092037173446</v>
      </c>
      <c r="DG490" s="15">
        <f ca="1">(BZ490*DCF!L$46-DCF!L$5*MAX(BZ490*DCF!L$46,0)-MAX(BZ490-BY490,0)/Inputs!$B$24)*DCF!L$6</f>
        <v>-575.95869397467777</v>
      </c>
      <c r="DH490" s="15">
        <f ca="1">(CA490*DCF!M$46-DCF!M$5*MAX(CA490*DCF!M$46,0)-MAX(CA490-BZ490,0)/Inputs!$B$24)*DCF!M$6</f>
        <v>374.12386027643652</v>
      </c>
      <c r="DI490" s="15">
        <f ca="1">SUM(CB490:CL490)+BE490*DCF!M$10*(1+Inputs!$B$30)*(1-Inputs!$B$33)*(1-Inputs!$B$30/Inputs!$B$31)/(Inputs!$B$29-Inputs!$B$30)*DCF!M$6</f>
        <v>121410.65866377266</v>
      </c>
      <c r="DJ490" s="15">
        <f ca="1">SUM(CM490:CW490)+BP490*DCF!M$28*(1+Inputs!$B$30)*(1-Inputs!$B$33)*(1-Inputs!$B$30/Inputs!$B$31)/(Inputs!$B$29-Inputs!$B$30)*DCF!M$6</f>
        <v>347954.4533494963</v>
      </c>
      <c r="DK490" s="15">
        <f ca="1">SUM(CX490:DH490)+CA490*DCF!M$46*(1+Inputs!$B$30)*(1-Inputs!$B$33)*(1-Inputs!$B$30/Inputs!$B$31)/(Inputs!$B$29-Inputs!$B$30)*DCF!M$6</f>
        <v>88751.172028742993</v>
      </c>
      <c r="DM490" s="15">
        <f ca="1">DI490+DJ490+DK490+Inputs!$B$34+Inputs!$B$36-Inputs!$B$35</f>
        <v>634967.28404201195</v>
      </c>
    </row>
    <row r="491" spans="1:117" x14ac:dyDescent="0.75">
      <c r="A491" s="11">
        <v>478</v>
      </c>
      <c r="C491" s="24">
        <f t="shared" ca="1" si="287"/>
        <v>0.76434283506839584</v>
      </c>
      <c r="D491" s="24">
        <f t="shared" ca="1" si="287"/>
        <v>0.99666691444935074</v>
      </c>
      <c r="E491" s="24">
        <f t="shared" ca="1" si="287"/>
        <v>-0.52894451567395162</v>
      </c>
      <c r="F491" s="24">
        <f t="shared" ca="1" si="287"/>
        <v>-0.90508526701548708</v>
      </c>
      <c r="G491" s="24">
        <f t="shared" ca="1" si="287"/>
        <v>0.79965012321939177</v>
      </c>
      <c r="H491" s="24">
        <f t="shared" ca="1" si="287"/>
        <v>-1.1847990449433921</v>
      </c>
      <c r="I491" s="24">
        <f t="shared" ca="1" si="287"/>
        <v>-0.14058022124154196</v>
      </c>
      <c r="J491" s="24">
        <f t="shared" ca="1" si="287"/>
        <v>-1.1385880752091122</v>
      </c>
      <c r="K491" s="24">
        <f t="shared" ca="1" si="287"/>
        <v>-8.0673744033009143E-2</v>
      </c>
      <c r="L491" s="24">
        <f t="shared" ca="1" si="287"/>
        <v>-0.30618487542436335</v>
      </c>
      <c r="M491" s="24">
        <f t="shared" ca="1" si="287"/>
        <v>1.38445550723587</v>
      </c>
      <c r="N491" s="24">
        <f ca="1">SQRT(Inputs!$B$38)*C491+SQRT(1-Inputs!$B$38)*_xlfn.NORM.S.INV(RAND())</f>
        <v>8.3133131568129737E-2</v>
      </c>
      <c r="O491" s="24">
        <f ca="1">SQRT(Inputs!$B$38)*D491+SQRT(1-Inputs!$B$38)*_xlfn.NORM.S.INV(RAND())</f>
        <v>-0.30744797910239752</v>
      </c>
      <c r="P491" s="24">
        <f ca="1">SQRT(Inputs!$B$38)*E491+SQRT(1-Inputs!$B$38)*_xlfn.NORM.S.INV(RAND())</f>
        <v>-9.9682115286660877E-2</v>
      </c>
      <c r="Q491" s="24">
        <f ca="1">SQRT(Inputs!$B$38)*F491+SQRT(1-Inputs!$B$38)*_xlfn.NORM.S.INV(RAND())</f>
        <v>0.96857320041891182</v>
      </c>
      <c r="R491" s="24">
        <f ca="1">SQRT(Inputs!$B$38)*G491+SQRT(1-Inputs!$B$38)*_xlfn.NORM.S.INV(RAND())</f>
        <v>0.68925827472101364</v>
      </c>
      <c r="S491" s="24">
        <f ca="1">SQRT(Inputs!$B$38)*H491+SQRT(1-Inputs!$B$38)*_xlfn.NORM.S.INV(RAND())</f>
        <v>-0.17965872512701664</v>
      </c>
      <c r="T491" s="24">
        <f ca="1">SQRT(Inputs!$B$38)*I491+SQRT(1-Inputs!$B$38)*_xlfn.NORM.S.INV(RAND())</f>
        <v>0.12698586984112292</v>
      </c>
      <c r="U491" s="24">
        <f ca="1">SQRT(Inputs!$B$38)*J491+SQRT(1-Inputs!$B$38)*_xlfn.NORM.S.INV(RAND())</f>
        <v>-0.82452026351391416</v>
      </c>
      <c r="V491" s="24">
        <f ca="1">SQRT(Inputs!$B$38)*K491+SQRT(1-Inputs!$B$38)*_xlfn.NORM.S.INV(RAND())</f>
        <v>0.83187671040937938</v>
      </c>
      <c r="W491" s="24">
        <f ca="1">SQRT(Inputs!$B$38)*L491+SQRT(1-Inputs!$B$38)*_xlfn.NORM.S.INV(RAND())</f>
        <v>-0.43355683156050806</v>
      </c>
      <c r="X491" s="24">
        <f ca="1">SQRT(Inputs!$B$38)*M491+SQRT(1-Inputs!$B$38)*_xlfn.NORM.S.INV(RAND())</f>
        <v>-1.0955981099835421E-2</v>
      </c>
      <c r="Y491" s="24">
        <f ca="1">SQRT(Inputs!$B$38)*C491+SQRT(1-Inputs!$B$38)*_xlfn.NORM.S.INV(RAND())</f>
        <v>-0.25432562532660458</v>
      </c>
      <c r="Z491" s="24">
        <f ca="1">SQRT(Inputs!$B$38)*D491+SQRT(1-Inputs!$B$38)*_xlfn.NORM.S.INV(RAND())</f>
        <v>-2.7582855272240137E-3</v>
      </c>
      <c r="AA491" s="24">
        <f ca="1">SQRT(Inputs!$B$38)*E491+SQRT(1-Inputs!$B$38)*_xlfn.NORM.S.INV(RAND())</f>
        <v>-0.93275736257257469</v>
      </c>
      <c r="AB491" s="24">
        <f ca="1">SQRT(Inputs!$B$38)*F491+SQRT(1-Inputs!$B$38)*_xlfn.NORM.S.INV(RAND())</f>
        <v>0.24749390654538594</v>
      </c>
      <c r="AC491" s="24">
        <f ca="1">SQRT(Inputs!$B$38)*G491+SQRT(1-Inputs!$B$38)*_xlfn.NORM.S.INV(RAND())</f>
        <v>-0.16671325119779706</v>
      </c>
      <c r="AD491" s="24">
        <f ca="1">SQRT(Inputs!$B$38)*H491+SQRT(1-Inputs!$B$38)*_xlfn.NORM.S.INV(RAND())</f>
        <v>0.35412242669921623</v>
      </c>
      <c r="AE491" s="24">
        <f ca="1">SQRT(Inputs!$B$38)*I491+SQRT(1-Inputs!$B$38)*_xlfn.NORM.S.INV(RAND())</f>
        <v>4.0412712666396511E-2</v>
      </c>
      <c r="AF491" s="24">
        <f ca="1">SQRT(Inputs!$B$38)*J491+SQRT(1-Inputs!$B$38)*_xlfn.NORM.S.INV(RAND())</f>
        <v>-1.9385797085459411</v>
      </c>
      <c r="AG491" s="24">
        <f ca="1">SQRT(Inputs!$B$38)*K491+SQRT(1-Inputs!$B$38)*_xlfn.NORM.S.INV(RAND())</f>
        <v>-1.9353618206627228</v>
      </c>
      <c r="AH491" s="24">
        <f ca="1">SQRT(Inputs!$B$38)*L491+SQRT(1-Inputs!$B$38)*_xlfn.NORM.S.INV(RAND())</f>
        <v>-1.3883635048641876</v>
      </c>
      <c r="AI491" s="24">
        <f ca="1">SQRT(Inputs!$B$38)*M491+SQRT(1-Inputs!$B$38)*_xlfn.NORM.S.INV(RAND())</f>
        <v>1.0889559027677418</v>
      </c>
      <c r="AJ491" s="24">
        <f ca="1">SQRT(Inputs!$B$38)*C491+SQRT(1-Inputs!$B$38)*_xlfn.NORM.S.INV(RAND())</f>
        <v>0.89212168781084378</v>
      </c>
      <c r="AK491" s="24">
        <f ca="1">SQRT(Inputs!$B$38)*D491+SQRT(1-Inputs!$B$38)*_xlfn.NORM.S.INV(RAND())</f>
        <v>1.0249164008994134</v>
      </c>
      <c r="AL491" s="24">
        <f ca="1">SQRT(Inputs!$B$38)*E491+SQRT(1-Inputs!$B$38)*_xlfn.NORM.S.INV(RAND())</f>
        <v>7.8593836769871861E-2</v>
      </c>
      <c r="AM491" s="24">
        <f ca="1">SQRT(Inputs!$B$38)*F491+SQRT(1-Inputs!$B$38)*_xlfn.NORM.S.INV(RAND())</f>
        <v>-0.75173237631291756</v>
      </c>
      <c r="AN491" s="24">
        <f ca="1">SQRT(Inputs!$B$38)*G491+SQRT(1-Inputs!$B$38)*_xlfn.NORM.S.INV(RAND())</f>
        <v>-0.47593414176314369</v>
      </c>
      <c r="AO491" s="24">
        <f ca="1">SQRT(Inputs!$B$38)*H491+SQRT(1-Inputs!$B$38)*_xlfn.NORM.S.INV(RAND())</f>
        <v>-1.7168715707376554</v>
      </c>
      <c r="AP491" s="24">
        <f ca="1">SQRT(Inputs!$B$38)*I491+SQRT(1-Inputs!$B$38)*_xlfn.NORM.S.INV(RAND())</f>
        <v>0.37846962217414254</v>
      </c>
      <c r="AQ491" s="24">
        <f ca="1">SQRT(Inputs!$B$38)*J491+SQRT(1-Inputs!$B$38)*_xlfn.NORM.S.INV(RAND())</f>
        <v>-1.6074803676185896</v>
      </c>
      <c r="AR491" s="24">
        <f ca="1">SQRT(Inputs!$B$38)*K491+SQRT(1-Inputs!$B$38)*_xlfn.NORM.S.INV(RAND())</f>
        <v>-1.8119624175441313</v>
      </c>
      <c r="AS491" s="24">
        <f ca="1">SQRT(Inputs!$B$38)*L491+SQRT(1-Inputs!$B$38)*_xlfn.NORM.S.INV(RAND())</f>
        <v>-0.69093026288337378</v>
      </c>
      <c r="AT491" s="24">
        <f ca="1">SQRT(Inputs!$B$38)*M491+SQRT(1-Inputs!$B$38)*_xlfn.NORM.S.INV(RAND())</f>
        <v>0.4591662724696513</v>
      </c>
      <c r="AU491" s="15">
        <f ca="1">Inputs!$B$6*EXP($B$8-0.5*C$5^2+C$5*N491)</f>
        <v>5029.4676970364744</v>
      </c>
      <c r="AV491" s="15">
        <f t="shared" ca="1" si="255"/>
        <v>5851.4666666616467</v>
      </c>
      <c r="AW491" s="15">
        <f t="shared" ca="1" si="256"/>
        <v>7039.5392830975015</v>
      </c>
      <c r="AX491" s="15">
        <f t="shared" ca="1" si="257"/>
        <v>9700.1112388296442</v>
      </c>
      <c r="AY491" s="15">
        <f t="shared" ca="1" si="258"/>
        <v>12848.23933669934</v>
      </c>
      <c r="AZ491" s="15">
        <f t="shared" ca="1" si="259"/>
        <v>15405.919429976346</v>
      </c>
      <c r="BA491" s="15">
        <f t="shared" ca="1" si="260"/>
        <v>19105.139407031813</v>
      </c>
      <c r="BB491" s="15">
        <f t="shared" ca="1" si="261"/>
        <v>21535.916657900707</v>
      </c>
      <c r="BC491" s="15">
        <f t="shared" ca="1" si="262"/>
        <v>28581.399161662568</v>
      </c>
      <c r="BD491" s="15">
        <f t="shared" ca="1" si="263"/>
        <v>33623.386569080838</v>
      </c>
      <c r="BE491" s="15">
        <f t="shared" ca="1" si="264"/>
        <v>41160.055302996057</v>
      </c>
      <c r="BF491" s="15">
        <f ca="1">Inputs!$B$13*EXP($B$9-0.5*C$6^2+C$6*Y491)</f>
        <v>13150.95637821269</v>
      </c>
      <c r="BG491" s="15">
        <f t="shared" ca="1" si="265"/>
        <v>16019.559531455823</v>
      </c>
      <c r="BH491" s="15">
        <f t="shared" ca="1" si="266"/>
        <v>16767.526552264957</v>
      </c>
      <c r="BI491" s="15">
        <f t="shared" ca="1" si="267"/>
        <v>21322.978074824558</v>
      </c>
      <c r="BJ491" s="15">
        <f t="shared" ca="1" si="268"/>
        <v>25519.886425377528</v>
      </c>
      <c r="BK491" s="15">
        <f t="shared" ca="1" si="269"/>
        <v>32867.836896092289</v>
      </c>
      <c r="BL491" s="15">
        <f t="shared" ca="1" si="270"/>
        <v>40586.171409281487</v>
      </c>
      <c r="BM491" s="15">
        <f t="shared" ca="1" si="271"/>
        <v>39211.840647806726</v>
      </c>
      <c r="BN491" s="15">
        <f t="shared" ca="1" si="272"/>
        <v>38243.184135305877</v>
      </c>
      <c r="BO491" s="15">
        <f t="shared" ca="1" si="273"/>
        <v>40041.580588742014</v>
      </c>
      <c r="BP491" s="15">
        <f t="shared" ca="1" si="274"/>
        <v>55755.040932399308</v>
      </c>
      <c r="BQ491" s="15">
        <f ca="1">Inputs!$B$20*EXP($B$10-0.5*C$7^2+C$7*AJ491)</f>
        <v>5886.0993293229376</v>
      </c>
      <c r="BR491" s="15">
        <f t="shared" ca="1" si="275"/>
        <v>11059.259115649487</v>
      </c>
      <c r="BS491" s="15">
        <f t="shared" ca="1" si="276"/>
        <v>15490.201760862043</v>
      </c>
      <c r="BT491" s="15">
        <f t="shared" ca="1" si="277"/>
        <v>17535.107053199546</v>
      </c>
      <c r="BU491" s="15">
        <f t="shared" ca="1" si="278"/>
        <v>21658.080425674325</v>
      </c>
      <c r="BV491" s="15">
        <f t="shared" ca="1" si="279"/>
        <v>20466.722315947554</v>
      </c>
      <c r="BW491" s="15">
        <f t="shared" ca="1" si="280"/>
        <v>30942.029062441929</v>
      </c>
      <c r="BX491" s="15">
        <f t="shared" ca="1" si="281"/>
        <v>31354.954982381161</v>
      </c>
      <c r="BY491" s="15">
        <f t="shared" ca="1" si="282"/>
        <v>31062.663831423666</v>
      </c>
      <c r="BZ491" s="15">
        <f t="shared" ca="1" si="283"/>
        <v>38386.385079579799</v>
      </c>
      <c r="CA491" s="15">
        <f t="shared" ca="1" si="284"/>
        <v>58505.35659377688</v>
      </c>
      <c r="CB491" s="15">
        <f ca="1">(AU491*DCF!C$10-DCF!C$5*MAX(AU491*DCF!C$10,0)-MAX(AU491-Inputs!$B$6,0)/Inputs!$B$10)*DCF!C$6</f>
        <v>1042.5949539939891</v>
      </c>
      <c r="CC491" s="15">
        <f ca="1">(AV491*DCF!D$10-DCF!D$5*MAX(AV491*DCF!D$10,0)-MAX(AV491-AU491,0)/Inputs!$B$10)*DCF!D$6</f>
        <v>1225.8324221115834</v>
      </c>
      <c r="CD491" s="15">
        <f ca="1">(AW491*DCF!E$10-DCF!E$5*MAX(AW491*DCF!E$10,0)-MAX(AW491-AV491,0)/Inputs!$B$10)*DCF!E$6</f>
        <v>1357.7144071318758</v>
      </c>
      <c r="CE491" s="15">
        <f ca="1">(AX491*DCF!F$10-DCF!F$5*MAX(AX491*DCF!F$10,0)-MAX(AX491-AW491,0)/Inputs!$B$10)*DCF!F$6</f>
        <v>1563.9197638590272</v>
      </c>
      <c r="CF491" s="15">
        <f ca="1">(AY491*DCF!G$10-DCF!G$5*MAX(AY491*DCF!G$10,0)-MAX(AY491-AX491,0)/Inputs!$B$10)*DCF!G$6</f>
        <v>2042.1246617982804</v>
      </c>
      <c r="CG491" s="15">
        <f ca="1">(AZ491*DCF!H$10-DCF!H$5*MAX(AZ491*DCF!H$10,0)-MAX(AZ491-AY491,0)/Inputs!$B$10)*DCF!H$6</f>
        <v>2536.9083546777529</v>
      </c>
      <c r="CH491" s="15">
        <f ca="1">(BA491*DCF!I$10-DCF!I$5*MAX(BA491*DCF!I$10,0)-MAX(BA491-AZ491,0)/Inputs!$B$10)*DCF!I$6</f>
        <v>2883.0103268653261</v>
      </c>
      <c r="CI491" s="15">
        <f ca="1">(BB491*DCF!J$10-DCF!J$5*MAX(BB491*DCF!J$10,0)-MAX(BB491-BA491,0)/Inputs!$B$10)*DCF!J$6</f>
        <v>3327.2690324323457</v>
      </c>
      <c r="CJ491" s="15">
        <f ca="1">(BC491*DCF!K$10-DCF!K$5*MAX(BC491*DCF!K$10,0)-MAX(BC491-BB491,0)/Inputs!$B$10)*DCF!K$6</f>
        <v>3614.8859465390042</v>
      </c>
      <c r="CK491" s="15">
        <f ca="1">(BD491*DCF!L$10-DCF!L$5*MAX(BD491*DCF!L$10,0)-MAX(BD491-BC491,0)/Inputs!$B$10)*DCF!L$6</f>
        <v>4419.0354671659279</v>
      </c>
      <c r="CL491" s="15">
        <f ca="1">(BE491*DCF!M$10-DCF!M$5*MAX(BE491*DCF!M$10,0)-MAX(BE491-BD491,0)/Inputs!$B$10)*DCF!M$6</f>
        <v>4907.8805604518857</v>
      </c>
      <c r="CM491" s="15">
        <f ca="1">(BF491*DCF!C$28-DCF!C$5*MAX(BF491*DCF!C$28,0)-MAX(BF491-Inputs!$B$13,0)/Inputs!$B$17)*DCF!C$6</f>
        <v>3606.2054150601671</v>
      </c>
      <c r="CN491" s="15">
        <f ca="1">(BG491*DCF!D$28-DCF!D$5*MAX(BG491*DCF!D$28,0)-MAX(BG491-BF491,0)/Inputs!$B$17)*DCF!D$6</f>
        <v>4106.1251771367151</v>
      </c>
      <c r="CO491" s="15">
        <f ca="1">(BH491*DCF!E$28-DCF!E$5*MAX(BH491*DCF!E$28,0)-MAX(BH491-BG491,0)/Inputs!$B$17)*DCF!E$6</f>
        <v>4601.4480854163712</v>
      </c>
      <c r="CP491" s="15">
        <f ca="1">(BI491*DCF!F$28-DCF!F$5*MAX(BI491*DCF!F$28,0)-MAX(BI491-BH491,0)/Inputs!$B$17)*DCF!F$6</f>
        <v>4959.2349275957704</v>
      </c>
      <c r="CQ491" s="15">
        <f ca="1">(BJ491*DCF!G$28-DCF!G$5*MAX(BJ491*DCF!G$28,0)-MAX(BJ491-BI491,0)/Inputs!$B$17)*DCF!G$6</f>
        <v>5915.449627713645</v>
      </c>
      <c r="CR491" s="15">
        <f ca="1">(BK491*DCF!H$28-DCF!H$5*MAX(BK491*DCF!H$28,0)-MAX(BK491-BJ491,0)/Inputs!$B$17)*DCF!H$6</f>
        <v>6986.9133927466091</v>
      </c>
      <c r="CS491" s="15">
        <f ca="1">(BL491*DCF!I$28-DCF!I$5*MAX(BL491*DCF!I$28,0)-MAX(BL491-BK491,0)/Inputs!$B$17)*DCF!I$6</f>
        <v>8436.1438456884116</v>
      </c>
      <c r="CT491" s="15">
        <f ca="1">(BM491*DCF!J$28-DCF!J$5*MAX(BM491*DCF!J$28,0)-MAX(BM491-BL491,0)/Inputs!$B$17)*DCF!J$6</f>
        <v>8747.4956911582449</v>
      </c>
      <c r="CU491" s="15">
        <f ca="1">(BN491*DCF!K$28-DCF!K$5*MAX(BN491*DCF!K$28,0)-MAX(BN491-BM491,0)/Inputs!$B$17)*DCF!K$6</f>
        <v>8076.3192658006992</v>
      </c>
      <c r="CV491" s="15">
        <f ca="1">(BO491*DCF!L$28-DCF!L$5*MAX(BO491*DCF!L$28,0)-MAX(BO491-BN491,0)/Inputs!$B$17)*DCF!L$6</f>
        <v>7785.6442376607438</v>
      </c>
      <c r="CW491" s="15">
        <f ca="1">(BP491*DCF!M$28-DCF!M$5*MAX(BP491*DCF!M$28,0)-MAX(BP491-BO491,0)/Inputs!$B$17)*DCF!M$6</f>
        <v>8847.8450754242367</v>
      </c>
      <c r="CX491" s="15">
        <f ca="1">(BQ491*DCF!C$46-DCF!C$5*MAX(BQ491*DCF!C$46,0)-MAX(BQ491-Inputs!$B$20,0)/Inputs!$B$24)*DCF!C$6</f>
        <v>-2599.6069256279015</v>
      </c>
      <c r="CY491" s="15">
        <f ca="1">(BR491*DCF!D$46-DCF!D$5*MAX(BR491*DCF!D$46,0)-MAX(BR491-BQ491,0)/Inputs!$B$24)*DCF!D$6</f>
        <v>-4094.9019654854819</v>
      </c>
      <c r="CZ491" s="15">
        <f ca="1">(BS491*DCF!E$46-DCF!E$5*MAX(BS491*DCF!E$46,0)-MAX(BS491-BR491,0)/Inputs!$B$24)*DCF!E$6</f>
        <v>-3578.2989375078264</v>
      </c>
      <c r="DA491" s="15">
        <f ca="1">(BT491*DCF!F$46-DCF!F$5*MAX(BT491*DCF!F$46,0)-MAX(BT491-BS491,0)/Inputs!$B$24)*DCF!F$6</f>
        <v>-2021.6320223455457</v>
      </c>
      <c r="DB491" s="15">
        <f ca="1">(BU491*DCF!G$46-DCF!G$5*MAX(BU491*DCF!G$46,0)-MAX(BU491-BT491,0)/Inputs!$B$24)*DCF!G$6</f>
        <v>-2115.4218168708558</v>
      </c>
      <c r="DC491" s="15">
        <f ca="1">(BV491*DCF!H$46-DCF!H$5*MAX(BV491*DCF!H$46,0)-MAX(BV491-BU491,0)/Inputs!$B$24)*DCF!H$6</f>
        <v>0</v>
      </c>
      <c r="DD491" s="15">
        <f ca="1">(BW491*DCF!I$46-DCF!I$5*MAX(BW491*DCF!I$46,0)-MAX(BW491-BV491,0)/Inputs!$B$24)*DCF!I$6</f>
        <v>-2292.4371705108711</v>
      </c>
      <c r="DE491" s="15">
        <f ca="1">(BX491*DCF!J$46-DCF!J$5*MAX(BX491*DCF!J$46,0)-MAX(BX491-BW491,0)/Inputs!$B$24)*DCF!J$6</f>
        <v>1205.7524215094916</v>
      </c>
      <c r="DF491" s="15">
        <f ca="1">(BY491*DCF!K$46-DCF!K$5*MAX(BY491*DCF!K$46,0)-MAX(BY491-BX491,0)/Inputs!$B$24)*DCF!K$6</f>
        <v>1774.4029059264062</v>
      </c>
      <c r="DG491" s="15">
        <f ca="1">(BZ491*DCF!L$46-DCF!L$5*MAX(BZ491*DCF!L$46,0)-MAX(BZ491-BY491,0)/Inputs!$B$24)*DCF!L$6</f>
        <v>996.09100159180923</v>
      </c>
      <c r="DH491" s="15">
        <f ca="1">(CA491*DCF!M$46-DCF!M$5*MAX(CA491*DCF!M$46,0)-MAX(CA491-BZ491,0)/Inputs!$B$24)*DCF!M$6</f>
        <v>380.59458818961133</v>
      </c>
      <c r="DI491" s="15">
        <f ca="1">SUM(CB491:CL491)+BE491*DCF!M$10*(1+Inputs!$B$30)*(1-Inputs!$B$33)*(1-Inputs!$B$30/Inputs!$B$31)/(Inputs!$B$29-Inputs!$B$30)*DCF!M$6</f>
        <v>143470.1540906493</v>
      </c>
      <c r="DJ491" s="15">
        <f ca="1">SUM(CM491:CW491)+BP491*DCF!M$28*(1+Inputs!$B$30)*(1-Inputs!$B$33)*(1-Inputs!$B$30/Inputs!$B$31)/(Inputs!$B$29-Inputs!$B$30)*DCF!M$6</f>
        <v>278958.17967334343</v>
      </c>
      <c r="DK491" s="15">
        <f ca="1">SUM(CX491:DH491)+CA491*DCF!M$46*(1+Inputs!$B$30)*(1-Inputs!$B$33)*(1-Inputs!$B$30/Inputs!$B$31)/(Inputs!$B$29-Inputs!$B$30)*DCF!M$6</f>
        <v>78110.753775385325</v>
      </c>
      <c r="DM491" s="15">
        <f ca="1">DI491+DJ491+DK491+Inputs!$B$34+Inputs!$B$36-Inputs!$B$35</f>
        <v>577390.08753937809</v>
      </c>
    </row>
    <row r="492" spans="1:117" x14ac:dyDescent="0.75">
      <c r="A492" s="11">
        <v>479</v>
      </c>
      <c r="C492" s="24">
        <f t="shared" ca="1" si="287"/>
        <v>0.17046425405971805</v>
      </c>
      <c r="D492" s="24">
        <f t="shared" ca="1" si="287"/>
        <v>0.91310970935500746</v>
      </c>
      <c r="E492" s="24">
        <f t="shared" ca="1" si="287"/>
        <v>1.28873748724182</v>
      </c>
      <c r="F492" s="24">
        <f t="shared" ca="1" si="287"/>
        <v>0.56216887105153213</v>
      </c>
      <c r="G492" s="24">
        <f t="shared" ca="1" si="287"/>
        <v>0.1665401907916545</v>
      </c>
      <c r="H492" s="24">
        <f t="shared" ca="1" si="287"/>
        <v>0.72065261603142572</v>
      </c>
      <c r="I492" s="24">
        <f t="shared" ca="1" si="287"/>
        <v>1.3949933457487016</v>
      </c>
      <c r="J492" s="24">
        <f t="shared" ca="1" si="287"/>
        <v>-0.3305134389042228</v>
      </c>
      <c r="K492" s="24">
        <f t="shared" ca="1" si="287"/>
        <v>0.44801525151178506</v>
      </c>
      <c r="L492" s="24">
        <f t="shared" ca="1" si="287"/>
        <v>6.9068858902312236E-2</v>
      </c>
      <c r="M492" s="24">
        <f t="shared" ca="1" si="287"/>
        <v>0.40024367191550325</v>
      </c>
      <c r="N492" s="24">
        <f ca="1">SQRT(Inputs!$B$38)*C492+SQRT(1-Inputs!$B$38)*_xlfn.NORM.S.INV(RAND())</f>
        <v>0.22493001351321956</v>
      </c>
      <c r="O492" s="24">
        <f ca="1">SQRT(Inputs!$B$38)*D492+SQRT(1-Inputs!$B$38)*_xlfn.NORM.S.INV(RAND())</f>
        <v>-0.19501229514330354</v>
      </c>
      <c r="P492" s="24">
        <f ca="1">SQRT(Inputs!$B$38)*E492+SQRT(1-Inputs!$B$38)*_xlfn.NORM.S.INV(RAND())</f>
        <v>0.64041740644856349</v>
      </c>
      <c r="Q492" s="24">
        <f ca="1">SQRT(Inputs!$B$38)*F492+SQRT(1-Inputs!$B$38)*_xlfn.NORM.S.INV(RAND())</f>
        <v>1.3891344718797911</v>
      </c>
      <c r="R492" s="24">
        <f ca="1">SQRT(Inputs!$B$38)*G492+SQRT(1-Inputs!$B$38)*_xlfn.NORM.S.INV(RAND())</f>
        <v>1.4147983456782047</v>
      </c>
      <c r="S492" s="24">
        <f ca="1">SQRT(Inputs!$B$38)*H492+SQRT(1-Inputs!$B$38)*_xlfn.NORM.S.INV(RAND())</f>
        <v>-1.3543929929943004</v>
      </c>
      <c r="T492" s="24">
        <f ca="1">SQRT(Inputs!$B$38)*I492+SQRT(1-Inputs!$B$38)*_xlfn.NORM.S.INV(RAND())</f>
        <v>1.275925327510024</v>
      </c>
      <c r="U492" s="24">
        <f ca="1">SQRT(Inputs!$B$38)*J492+SQRT(1-Inputs!$B$38)*_xlfn.NORM.S.INV(RAND())</f>
        <v>-2.1942703519979236</v>
      </c>
      <c r="V492" s="24">
        <f ca="1">SQRT(Inputs!$B$38)*K492+SQRT(1-Inputs!$B$38)*_xlfn.NORM.S.INV(RAND())</f>
        <v>0.69303189071530669</v>
      </c>
      <c r="W492" s="24">
        <f ca="1">SQRT(Inputs!$B$38)*L492+SQRT(1-Inputs!$B$38)*_xlfn.NORM.S.INV(RAND())</f>
        <v>-0.97470930787840138</v>
      </c>
      <c r="X492" s="24">
        <f ca="1">SQRT(Inputs!$B$38)*M492+SQRT(1-Inputs!$B$38)*_xlfn.NORM.S.INV(RAND())</f>
        <v>-0.15560543794251114</v>
      </c>
      <c r="Y492" s="24">
        <f ca="1">SQRT(Inputs!$B$38)*C492+SQRT(1-Inputs!$B$38)*_xlfn.NORM.S.INV(RAND())</f>
        <v>0.34198609871814833</v>
      </c>
      <c r="Z492" s="24">
        <f ca="1">SQRT(Inputs!$B$38)*D492+SQRT(1-Inputs!$B$38)*_xlfn.NORM.S.INV(RAND())</f>
        <v>0.61703215225745967</v>
      </c>
      <c r="AA492" s="24">
        <f ca="1">SQRT(Inputs!$B$38)*E492+SQRT(1-Inputs!$B$38)*_xlfn.NORM.S.INV(RAND())</f>
        <v>0.62936495196189712</v>
      </c>
      <c r="AB492" s="24">
        <f ca="1">SQRT(Inputs!$B$38)*F492+SQRT(1-Inputs!$B$38)*_xlfn.NORM.S.INV(RAND())</f>
        <v>5.7478571741051032E-2</v>
      </c>
      <c r="AC492" s="24">
        <f ca="1">SQRT(Inputs!$B$38)*G492+SQRT(1-Inputs!$B$38)*_xlfn.NORM.S.INV(RAND())</f>
        <v>0.16173023550784349</v>
      </c>
      <c r="AD492" s="24">
        <f ca="1">SQRT(Inputs!$B$38)*H492+SQRT(1-Inputs!$B$38)*_xlfn.NORM.S.INV(RAND())</f>
        <v>-0.69211283511011612</v>
      </c>
      <c r="AE492" s="24">
        <f ca="1">SQRT(Inputs!$B$38)*I492+SQRT(1-Inputs!$B$38)*_xlfn.NORM.S.INV(RAND())</f>
        <v>1.9961919912824511</v>
      </c>
      <c r="AF492" s="24">
        <f ca="1">SQRT(Inputs!$B$38)*J492+SQRT(1-Inputs!$B$38)*_xlfn.NORM.S.INV(RAND())</f>
        <v>0.57632945640747679</v>
      </c>
      <c r="AG492" s="24">
        <f ca="1">SQRT(Inputs!$B$38)*K492+SQRT(1-Inputs!$B$38)*_xlfn.NORM.S.INV(RAND())</f>
        <v>0.20563682405326253</v>
      </c>
      <c r="AH492" s="24">
        <f ca="1">SQRT(Inputs!$B$38)*L492+SQRT(1-Inputs!$B$38)*_xlfn.NORM.S.INV(RAND())</f>
        <v>-0.35296574562307176</v>
      </c>
      <c r="AI492" s="24">
        <f ca="1">SQRT(Inputs!$B$38)*M492+SQRT(1-Inputs!$B$38)*_xlfn.NORM.S.INV(RAND())</f>
        <v>-0.79836209793536805</v>
      </c>
      <c r="AJ492" s="24">
        <f ca="1">SQRT(Inputs!$B$38)*C492+SQRT(1-Inputs!$B$38)*_xlfn.NORM.S.INV(RAND())</f>
        <v>0.49838385655125039</v>
      </c>
      <c r="AK492" s="24">
        <f ca="1">SQRT(Inputs!$B$38)*D492+SQRT(1-Inputs!$B$38)*_xlfn.NORM.S.INV(RAND())</f>
        <v>0.70334900071122519</v>
      </c>
      <c r="AL492" s="24">
        <f ca="1">SQRT(Inputs!$B$38)*E492+SQRT(1-Inputs!$B$38)*_xlfn.NORM.S.INV(RAND())</f>
        <v>0.69824605204947077</v>
      </c>
      <c r="AM492" s="24">
        <f ca="1">SQRT(Inputs!$B$38)*F492+SQRT(1-Inputs!$B$38)*_xlfn.NORM.S.INV(RAND())</f>
        <v>1.1507408420290244</v>
      </c>
      <c r="AN492" s="24">
        <f ca="1">SQRT(Inputs!$B$38)*G492+SQRT(1-Inputs!$B$38)*_xlfn.NORM.S.INV(RAND())</f>
        <v>0.38811933899567236</v>
      </c>
      <c r="AO492" s="24">
        <f ca="1">SQRT(Inputs!$B$38)*H492+SQRT(1-Inputs!$B$38)*_xlfn.NORM.S.INV(RAND())</f>
        <v>0.38275712053427624</v>
      </c>
      <c r="AP492" s="24">
        <f ca="1">SQRT(Inputs!$B$38)*I492+SQRT(1-Inputs!$B$38)*_xlfn.NORM.S.INV(RAND())</f>
        <v>1.2469017022874604</v>
      </c>
      <c r="AQ492" s="24">
        <f ca="1">SQRT(Inputs!$B$38)*J492+SQRT(1-Inputs!$B$38)*_xlfn.NORM.S.INV(RAND())</f>
        <v>-1.7073022795811781</v>
      </c>
      <c r="AR492" s="24">
        <f ca="1">SQRT(Inputs!$B$38)*K492+SQRT(1-Inputs!$B$38)*_xlfn.NORM.S.INV(RAND())</f>
        <v>1.8452653603922573</v>
      </c>
      <c r="AS492" s="24">
        <f ca="1">SQRT(Inputs!$B$38)*L492+SQRT(1-Inputs!$B$38)*_xlfn.NORM.S.INV(RAND())</f>
        <v>-7.4308607251739114E-2</v>
      </c>
      <c r="AT492" s="24">
        <f ca="1">SQRT(Inputs!$B$38)*M492+SQRT(1-Inputs!$B$38)*_xlfn.NORM.S.INV(RAND())</f>
        <v>1.6041662851461482</v>
      </c>
      <c r="AU492" s="15">
        <f ca="1">Inputs!$B$6*EXP($B$8-0.5*C$5^2+C$5*N492)</f>
        <v>5146.2446279373044</v>
      </c>
      <c r="AV492" s="15">
        <f t="shared" ca="1" si="255"/>
        <v>6087.1322957463235</v>
      </c>
      <c r="AW492" s="15">
        <f t="shared" ca="1" si="256"/>
        <v>8091.8141451637066</v>
      </c>
      <c r="AX492" s="15">
        <f t="shared" ca="1" si="257"/>
        <v>11751.601358757105</v>
      </c>
      <c r="AY492" s="15">
        <f t="shared" ca="1" si="258"/>
        <v>16941.958261710781</v>
      </c>
      <c r="AZ492" s="15">
        <f t="shared" ca="1" si="259"/>
        <v>17849.531360320561</v>
      </c>
      <c r="BA492" s="15">
        <f t="shared" ca="1" si="260"/>
        <v>24963.892278697655</v>
      </c>
      <c r="BB492" s="15">
        <f t="shared" ca="1" si="261"/>
        <v>24531.558565691084</v>
      </c>
      <c r="BC492" s="15">
        <f t="shared" ca="1" si="262"/>
        <v>32123.625685612049</v>
      </c>
      <c r="BD492" s="15">
        <f t="shared" ca="1" si="263"/>
        <v>35925.293008009146</v>
      </c>
      <c r="BE492" s="15">
        <f t="shared" ca="1" si="264"/>
        <v>43402.336267258368</v>
      </c>
      <c r="BF492" s="15">
        <f ca="1">Inputs!$B$13*EXP($B$9-0.5*C$6^2+C$6*Y492)</f>
        <v>14801.2539923328</v>
      </c>
      <c r="BG492" s="15">
        <f t="shared" ca="1" si="265"/>
        <v>20163.254561014699</v>
      </c>
      <c r="BH492" s="15">
        <f t="shared" ca="1" si="266"/>
        <v>27346.403818185619</v>
      </c>
      <c r="BI492" s="15">
        <f t="shared" ca="1" si="267"/>
        <v>33773.591266514115</v>
      </c>
      <c r="BJ492" s="15">
        <f t="shared" ca="1" si="268"/>
        <v>42380.805912532342</v>
      </c>
      <c r="BK492" s="15">
        <f t="shared" ca="1" si="269"/>
        <v>47337.093779096707</v>
      </c>
      <c r="BL492" s="15">
        <f t="shared" ca="1" si="270"/>
        <v>75315.026709146259</v>
      </c>
      <c r="BM492" s="15">
        <f t="shared" ca="1" si="271"/>
        <v>99449.712393245441</v>
      </c>
      <c r="BN492" s="15">
        <f t="shared" ca="1" si="272"/>
        <v>125362.1984011772</v>
      </c>
      <c r="BO492" s="15">
        <f t="shared" ca="1" si="273"/>
        <v>148044.82350939958</v>
      </c>
      <c r="BP492" s="15">
        <f t="shared" ca="1" si="274"/>
        <v>166457.1953871217</v>
      </c>
      <c r="BQ492" s="15">
        <f ca="1">Inputs!$B$20*EXP($B$10-0.5*C$7^2+C$7*AJ492)</f>
        <v>5118.9100356502531</v>
      </c>
      <c r="BR492" s="15">
        <f t="shared" ca="1" si="275"/>
        <v>8684.0901662840315</v>
      </c>
      <c r="BS492" s="15">
        <f t="shared" ca="1" si="276"/>
        <v>14532.655595626906</v>
      </c>
      <c r="BT492" s="15">
        <f t="shared" ca="1" si="277"/>
        <v>27098.424759724734</v>
      </c>
      <c r="BU492" s="15">
        <f t="shared" ca="1" si="278"/>
        <v>41253.011873215371</v>
      </c>
      <c r="BV492" s="15">
        <f t="shared" ca="1" si="279"/>
        <v>62563.940514733789</v>
      </c>
      <c r="BW492" s="15">
        <f t="shared" ca="1" si="280"/>
        <v>113670.87719204443</v>
      </c>
      <c r="BX492" s="15">
        <f t="shared" ca="1" si="281"/>
        <v>112905.63761209919</v>
      </c>
      <c r="BY492" s="15">
        <f t="shared" ca="1" si="282"/>
        <v>225181.0538545718</v>
      </c>
      <c r="BZ492" s="15">
        <f t="shared" ca="1" si="283"/>
        <v>311673.74162916379</v>
      </c>
      <c r="CA492" s="15">
        <f t="shared" ca="1" si="284"/>
        <v>582215.01515860355</v>
      </c>
      <c r="CB492" s="15">
        <f ca="1">(AU492*DCF!C$10-DCF!C$5*MAX(AU492*DCF!C$10,0)-MAX(AU492-Inputs!$B$6,0)/Inputs!$B$10)*DCF!C$6</f>
        <v>1041.7623136622501</v>
      </c>
      <c r="CC492" s="15">
        <f ca="1">(AV492*DCF!D$10-DCF!D$5*MAX(AV492*DCF!D$10,0)-MAX(AV492-AU492,0)/Inputs!$B$10)*DCF!D$6</f>
        <v>1254.286425104885</v>
      </c>
      <c r="CD492" s="15">
        <f ca="1">(AW492*DCF!E$10-DCF!E$5*MAX(AW492*DCF!E$10,0)-MAX(AW492-AV492,0)/Inputs!$B$10)*DCF!E$6</f>
        <v>1416.733705551407</v>
      </c>
      <c r="CE492" s="15">
        <f ca="1">(AX492*DCF!F$10-DCF!F$5*MAX(AX492*DCF!F$10,0)-MAX(AX492-AW492,0)/Inputs!$B$10)*DCF!F$6</f>
        <v>1803.8448659045469</v>
      </c>
      <c r="CF492" s="15">
        <f ca="1">(AY492*DCF!G$10-DCF!G$5*MAX(AY492*DCF!G$10,0)-MAX(AY492-AX492,0)/Inputs!$B$10)*DCF!G$6</f>
        <v>2493.0422199719465</v>
      </c>
      <c r="CG492" s="15">
        <f ca="1">(AZ492*DCF!H$10-DCF!H$5*MAX(AZ492*DCF!H$10,0)-MAX(AZ492-AY492,0)/Inputs!$B$10)*DCF!H$6</f>
        <v>3304.3434426953845</v>
      </c>
      <c r="CH492" s="15">
        <f ca="1">(BA492*DCF!I$10-DCF!I$5*MAX(BA492*DCF!I$10,0)-MAX(BA492-AZ492,0)/Inputs!$B$10)*DCF!I$6</f>
        <v>3392.9879784655604</v>
      </c>
      <c r="CI492" s="15">
        <f ca="1">(BB492*DCF!J$10-DCF!J$5*MAX(BB492*DCF!J$10,0)-MAX(BB492-BA492,0)/Inputs!$B$10)*DCF!J$6</f>
        <v>4209.6723710453989</v>
      </c>
      <c r="CJ492" s="15">
        <f ca="1">(BC492*DCF!K$10-DCF!K$5*MAX(BC492*DCF!K$10,0)-MAX(BC492-BB492,0)/Inputs!$B$10)*DCF!K$6</f>
        <v>4108.614002694062</v>
      </c>
      <c r="CK492" s="15">
        <f ca="1">(BD492*DCF!L$10-DCF!L$5*MAX(BD492*DCF!L$10,0)-MAX(BD492-BC492,0)/Inputs!$B$10)*DCF!L$6</f>
        <v>4926.6002006608151</v>
      </c>
      <c r="CL492" s="15">
        <f ca="1">(BE492*DCF!M$10-DCF!M$5*MAX(BE492*DCF!M$10,0)-MAX(BE492-BD492,0)/Inputs!$B$10)*DCF!M$6</f>
        <v>5231.4183063171495</v>
      </c>
      <c r="CM492" s="15">
        <f ca="1">(BF492*DCF!C$28-DCF!C$5*MAX(BF492*DCF!C$28,0)-MAX(BF492-Inputs!$B$13,0)/Inputs!$B$17)*DCF!C$6</f>
        <v>3728.734335315301</v>
      </c>
      <c r="CN492" s="15">
        <f ca="1">(BG492*DCF!D$28-DCF!D$5*MAX(BG492*DCF!D$28,0)-MAX(BG492-BF492,0)/Inputs!$B$17)*DCF!D$6</f>
        <v>4794.5829426932078</v>
      </c>
      <c r="CO492" s="15">
        <f ca="1">(BH492*DCF!E$28-DCF!E$5*MAX(BH492*DCF!E$28,0)-MAX(BH492-BG492,0)/Inputs!$B$17)*DCF!E$6</f>
        <v>6329.2886594003521</v>
      </c>
      <c r="CP492" s="15">
        <f ca="1">(BI492*DCF!F$28-DCF!F$5*MAX(BI492*DCF!F$28,0)-MAX(BI492-BH492,0)/Inputs!$B$17)*DCF!F$6</f>
        <v>7998.4693389202621</v>
      </c>
      <c r="CQ492" s="15">
        <f ca="1">(BJ492*DCF!G$28-DCF!G$5*MAX(BJ492*DCF!G$28,0)-MAX(BJ492-BI492,0)/Inputs!$B$17)*DCF!G$6</f>
        <v>9548.3731616925961</v>
      </c>
      <c r="CR492" s="15">
        <f ca="1">(BK492*DCF!H$28-DCF!H$5*MAX(BK492*DCF!H$28,0)-MAX(BK492-BJ492,0)/Inputs!$B$17)*DCF!H$6</f>
        <v>10936.917505431764</v>
      </c>
      <c r="CS492" s="15">
        <f ca="1">(BL492*DCF!I$28-DCF!I$5*MAX(BL492*DCF!I$28,0)-MAX(BL492-BK492,0)/Inputs!$B$17)*DCF!I$6</f>
        <v>13694.86616844255</v>
      </c>
      <c r="CT492" s="15">
        <f ca="1">(BM492*DCF!J$28-DCF!J$5*MAX(BM492*DCF!J$28,0)-MAX(BM492-BL492,0)/Inputs!$B$17)*DCF!J$6</f>
        <v>18985.479653689184</v>
      </c>
      <c r="CU492" s="15">
        <f ca="1">(BN492*DCF!K$28-DCF!K$5*MAX(BN492*DCF!K$28,0)-MAX(BN492-BM492,0)/Inputs!$B$17)*DCF!K$6</f>
        <v>23300.459970963875</v>
      </c>
      <c r="CV492" s="15">
        <f ca="1">(BO492*DCF!L$28-DCF!L$5*MAX(BO492*DCF!L$28,0)-MAX(BO492-BN492,0)/Inputs!$B$17)*DCF!L$6</f>
        <v>26971.472878306136</v>
      </c>
      <c r="CW492" s="15">
        <f ca="1">(BP492*DCF!M$28-DCF!M$5*MAX(BP492*DCF!M$28,0)-MAX(BP492-BO492,0)/Inputs!$B$17)*DCF!M$6</f>
        <v>29394.407409778181</v>
      </c>
      <c r="CX492" s="15">
        <f ca="1">(BQ492*DCF!C$46-DCF!C$5*MAX(BQ492*DCF!C$46,0)-MAX(BQ492-Inputs!$B$20,0)/Inputs!$B$24)*DCF!C$6</f>
        <v>-2068.0669992957874</v>
      </c>
      <c r="CY492" s="15">
        <f ca="1">(BR492*DCF!D$46-DCF!D$5*MAX(BR492*DCF!D$46,0)-MAX(BR492-BQ492,0)/Inputs!$B$24)*DCF!D$6</f>
        <v>-3003.4044438435926</v>
      </c>
      <c r="CZ492" s="15">
        <f ca="1">(BS492*DCF!E$46-DCF!E$5*MAX(BS492*DCF!E$46,0)-MAX(BS492-BR492,0)/Inputs!$B$24)*DCF!E$6</f>
        <v>-4023.8553112220184</v>
      </c>
      <c r="DA492" s="15">
        <f ca="1">(BT492*DCF!F$46-DCF!F$5*MAX(BT492*DCF!F$46,0)-MAX(BT492-BS492,0)/Inputs!$B$24)*DCF!F$6</f>
        <v>-6549.0724072274361</v>
      </c>
      <c r="DB492" s="15">
        <f ca="1">(BU492*DCF!G$46-DCF!G$5*MAX(BU492*DCF!G$46,0)-MAX(BU492-BT492,0)/Inputs!$B$24)*DCF!G$6</f>
        <v>-6148.9932578998432</v>
      </c>
      <c r="DC492" s="15">
        <f ca="1">(BV492*DCF!H$46-DCF!H$5*MAX(BV492*DCF!H$46,0)-MAX(BV492-BU492,0)/Inputs!$B$24)*DCF!H$6</f>
        <v>-6622.2405011256787</v>
      </c>
      <c r="DD492" s="15">
        <f ca="1">(BW492*DCF!I$46-DCF!I$5*MAX(BW492*DCF!I$46,0)-MAX(BW492-BV492,0)/Inputs!$B$24)*DCF!I$6</f>
        <v>-12045.551455982046</v>
      </c>
      <c r="DE492" s="15">
        <f ca="1">(BX492*DCF!J$46-DCF!J$5*MAX(BX492*DCF!J$46,0)-MAX(BX492-BW492,0)/Inputs!$B$24)*DCF!J$6</f>
        <v>4736.0791846957127</v>
      </c>
      <c r="DF492" s="15">
        <f ca="1">(BY492*DCF!K$46-DCF!K$5*MAX(BY492*DCF!K$46,0)-MAX(BY492-BX492,0)/Inputs!$B$24)*DCF!K$6</f>
        <v>-14641.393533485068</v>
      </c>
      <c r="DG492" s="15">
        <f ca="1">(BZ492*DCF!L$46-DCF!L$5*MAX(BZ492*DCF!L$46,0)-MAX(BZ492-BY492,0)/Inputs!$B$24)*DCF!L$6</f>
        <v>1970.9828547304635</v>
      </c>
      <c r="DH492" s="15">
        <f ca="1">(CA492*DCF!M$46-DCF!M$5*MAX(CA492*DCF!M$46,0)-MAX(CA492-BZ492,0)/Inputs!$B$24)*DCF!M$6</f>
        <v>-10914.958518975698</v>
      </c>
      <c r="DI492" s="15">
        <f ca="1">SUM(CB492:CL492)+BE492*DCF!M$10*(1+Inputs!$B$30)*(1-Inputs!$B$33)*(1-Inputs!$B$30/Inputs!$B$31)/(Inputs!$B$29-Inputs!$B$30)*DCF!M$6</f>
        <v>153972.58160033388</v>
      </c>
      <c r="DJ492" s="15">
        <f ca="1">SUM(CM492:CW492)+BP492*DCF!M$28*(1+Inputs!$B$30)*(1-Inputs!$B$33)*(1-Inputs!$B$30/Inputs!$B$31)/(Inputs!$B$29-Inputs!$B$30)*DCF!M$6</f>
        <v>773353.15326582396</v>
      </c>
      <c r="DK492" s="15">
        <f ca="1">SUM(CX492:DH492)+CA492*DCF!M$46*(1+Inputs!$B$30)*(1-Inputs!$B$33)*(1-Inputs!$B$30/Inputs!$B$31)/(Inputs!$B$29-Inputs!$B$30)*DCF!M$6</f>
        <v>840862.90682310902</v>
      </c>
      <c r="DM492" s="15">
        <f ca="1">DI492+DJ492+DK492+Inputs!$B$34+Inputs!$B$36-Inputs!$B$35</f>
        <v>1845039.641689267</v>
      </c>
    </row>
    <row r="493" spans="1:117" x14ac:dyDescent="0.75">
      <c r="A493" s="11">
        <v>480</v>
      </c>
      <c r="C493" s="24">
        <f t="shared" ca="1" si="287"/>
        <v>-1.450977921103541</v>
      </c>
      <c r="D493" s="24">
        <f t="shared" ca="1" si="287"/>
        <v>0.29293713372188868</v>
      </c>
      <c r="E493" s="24">
        <f t="shared" ca="1" si="287"/>
        <v>-1.296586461166634</v>
      </c>
      <c r="F493" s="24">
        <f t="shared" ca="1" si="287"/>
        <v>0.4259313304394447</v>
      </c>
      <c r="G493" s="24">
        <f t="shared" ca="1" si="287"/>
        <v>-1.4291841994223262</v>
      </c>
      <c r="H493" s="24">
        <f t="shared" ca="1" si="287"/>
        <v>0.58603182243614249</v>
      </c>
      <c r="I493" s="24">
        <f t="shared" ca="1" si="287"/>
        <v>1.4428220962235021</v>
      </c>
      <c r="J493" s="24">
        <f t="shared" ca="1" si="287"/>
        <v>-0.24381560525311982</v>
      </c>
      <c r="K493" s="24">
        <f t="shared" ca="1" si="287"/>
        <v>-1.8716051570867902</v>
      </c>
      <c r="L493" s="24">
        <f t="shared" ca="1" si="287"/>
        <v>-1.1658396713949983</v>
      </c>
      <c r="M493" s="24">
        <f t="shared" ca="1" si="287"/>
        <v>-1.7453158917660636</v>
      </c>
      <c r="N493" s="24">
        <f ca="1">SQRT(Inputs!$B$38)*C493+SQRT(1-Inputs!$B$38)*_xlfn.NORM.S.INV(RAND())</f>
        <v>-1.7933884277439254</v>
      </c>
      <c r="O493" s="24">
        <f ca="1">SQRT(Inputs!$B$38)*D493+SQRT(1-Inputs!$B$38)*_xlfn.NORM.S.INV(RAND())</f>
        <v>1.073953202661821</v>
      </c>
      <c r="P493" s="24">
        <f ca="1">SQRT(Inputs!$B$38)*E493+SQRT(1-Inputs!$B$38)*_xlfn.NORM.S.INV(RAND())</f>
        <v>0.77315889948612992</v>
      </c>
      <c r="Q493" s="24">
        <f ca="1">SQRT(Inputs!$B$38)*F493+SQRT(1-Inputs!$B$38)*_xlfn.NORM.S.INV(RAND())</f>
        <v>-0.31540210492958465</v>
      </c>
      <c r="R493" s="24">
        <f ca="1">SQRT(Inputs!$B$38)*G493+SQRT(1-Inputs!$B$38)*_xlfn.NORM.S.INV(RAND())</f>
        <v>-0.6173848126053052</v>
      </c>
      <c r="S493" s="24">
        <f ca="1">SQRT(Inputs!$B$38)*H493+SQRT(1-Inputs!$B$38)*_xlfn.NORM.S.INV(RAND())</f>
        <v>0.19368889570711872</v>
      </c>
      <c r="T493" s="24">
        <f ca="1">SQRT(Inputs!$B$38)*I493+SQRT(1-Inputs!$B$38)*_xlfn.NORM.S.INV(RAND())</f>
        <v>1.883006767754285</v>
      </c>
      <c r="U493" s="24">
        <f ca="1">SQRT(Inputs!$B$38)*J493+SQRT(1-Inputs!$B$38)*_xlfn.NORM.S.INV(RAND())</f>
        <v>0.32275207142876428</v>
      </c>
      <c r="V493" s="24">
        <f ca="1">SQRT(Inputs!$B$38)*K493+SQRT(1-Inputs!$B$38)*_xlfn.NORM.S.INV(RAND())</f>
        <v>-2.6598301953152159E-2</v>
      </c>
      <c r="W493" s="24">
        <f ca="1">SQRT(Inputs!$B$38)*L493+SQRT(1-Inputs!$B$38)*_xlfn.NORM.S.INV(RAND())</f>
        <v>-0.31900141032842783</v>
      </c>
      <c r="X493" s="24">
        <f ca="1">SQRT(Inputs!$B$38)*M493+SQRT(1-Inputs!$B$38)*_xlfn.NORM.S.INV(RAND())</f>
        <v>-0.32256759404110125</v>
      </c>
      <c r="Y493" s="24">
        <f ca="1">SQRT(Inputs!$B$38)*C493+SQRT(1-Inputs!$B$38)*_xlfn.NORM.S.INV(RAND())</f>
        <v>-0.18433647575003898</v>
      </c>
      <c r="Z493" s="24">
        <f ca="1">SQRT(Inputs!$B$38)*D493+SQRT(1-Inputs!$B$38)*_xlfn.NORM.S.INV(RAND())</f>
        <v>-0.28601780670053983</v>
      </c>
      <c r="AA493" s="24">
        <f ca="1">SQRT(Inputs!$B$38)*E493+SQRT(1-Inputs!$B$38)*_xlfn.NORM.S.INV(RAND())</f>
        <v>-1.3736050562601991</v>
      </c>
      <c r="AB493" s="24">
        <f ca="1">SQRT(Inputs!$B$38)*F493+SQRT(1-Inputs!$B$38)*_xlfn.NORM.S.INV(RAND())</f>
        <v>-0.34954036292508039</v>
      </c>
      <c r="AC493" s="24">
        <f ca="1">SQRT(Inputs!$B$38)*G493+SQRT(1-Inputs!$B$38)*_xlfn.NORM.S.INV(RAND())</f>
        <v>-1.3346657844327598</v>
      </c>
      <c r="AD493" s="24">
        <f ca="1">SQRT(Inputs!$B$38)*H493+SQRT(1-Inputs!$B$38)*_xlfn.NORM.S.INV(RAND())</f>
        <v>0.45370412353182116</v>
      </c>
      <c r="AE493" s="24">
        <f ca="1">SQRT(Inputs!$B$38)*I493+SQRT(1-Inputs!$B$38)*_xlfn.NORM.S.INV(RAND())</f>
        <v>0.27032140057742704</v>
      </c>
      <c r="AF493" s="24">
        <f ca="1">SQRT(Inputs!$B$38)*J493+SQRT(1-Inputs!$B$38)*_xlfn.NORM.S.INV(RAND())</f>
        <v>0.70135199431337414</v>
      </c>
      <c r="AG493" s="24">
        <f ca="1">SQRT(Inputs!$B$38)*K493+SQRT(1-Inputs!$B$38)*_xlfn.NORM.S.INV(RAND())</f>
        <v>-1.8925304232141353</v>
      </c>
      <c r="AH493" s="24">
        <f ca="1">SQRT(Inputs!$B$38)*L493+SQRT(1-Inputs!$B$38)*_xlfn.NORM.S.INV(RAND())</f>
        <v>-1.4260176224502032</v>
      </c>
      <c r="AI493" s="24">
        <f ca="1">SQRT(Inputs!$B$38)*M493+SQRT(1-Inputs!$B$38)*_xlfn.NORM.S.INV(RAND())</f>
        <v>-2.5092531792093022</v>
      </c>
      <c r="AJ493" s="24">
        <f ca="1">SQRT(Inputs!$B$38)*C493+SQRT(1-Inputs!$B$38)*_xlfn.NORM.S.INV(RAND())</f>
        <v>-1.399754016628231</v>
      </c>
      <c r="AK493" s="24">
        <f ca="1">SQRT(Inputs!$B$38)*D493+SQRT(1-Inputs!$B$38)*_xlfn.NORM.S.INV(RAND())</f>
        <v>-1.5461610512133173</v>
      </c>
      <c r="AL493" s="24">
        <f ca="1">SQRT(Inputs!$B$38)*E493+SQRT(1-Inputs!$B$38)*_xlfn.NORM.S.INV(RAND())</f>
        <v>0.60532828343819045</v>
      </c>
      <c r="AM493" s="24">
        <f ca="1">SQRT(Inputs!$B$38)*F493+SQRT(1-Inputs!$B$38)*_xlfn.NORM.S.INV(RAND())</f>
        <v>0.74713423640015086</v>
      </c>
      <c r="AN493" s="24">
        <f ca="1">SQRT(Inputs!$B$38)*G493+SQRT(1-Inputs!$B$38)*_xlfn.NORM.S.INV(RAND())</f>
        <v>-1.4812522876284009</v>
      </c>
      <c r="AO493" s="24">
        <f ca="1">SQRT(Inputs!$B$38)*H493+SQRT(1-Inputs!$B$38)*_xlfn.NORM.S.INV(RAND())</f>
        <v>0.74179332972638101</v>
      </c>
      <c r="AP493" s="24">
        <f ca="1">SQRT(Inputs!$B$38)*I493+SQRT(1-Inputs!$B$38)*_xlfn.NORM.S.INV(RAND())</f>
        <v>0.89155136337274987</v>
      </c>
      <c r="AQ493" s="24">
        <f ca="1">SQRT(Inputs!$B$38)*J493+SQRT(1-Inputs!$B$38)*_xlfn.NORM.S.INV(RAND())</f>
        <v>-0.68119255264245437</v>
      </c>
      <c r="AR493" s="24">
        <f ca="1">SQRT(Inputs!$B$38)*K493+SQRT(1-Inputs!$B$38)*_xlfn.NORM.S.INV(RAND())</f>
        <v>-0.105942584247112</v>
      </c>
      <c r="AS493" s="24">
        <f ca="1">SQRT(Inputs!$B$38)*L493+SQRT(1-Inputs!$B$38)*_xlfn.NORM.S.INV(RAND())</f>
        <v>-1.0373574397760374</v>
      </c>
      <c r="AT493" s="24">
        <f ca="1">SQRT(Inputs!$B$38)*M493+SQRT(1-Inputs!$B$38)*_xlfn.NORM.S.INV(RAND())</f>
        <v>-2.211236685606365</v>
      </c>
      <c r="AU493" s="15">
        <f ca="1">Inputs!$B$6*EXP($B$8-0.5*C$5^2+C$5*N493)</f>
        <v>3711.9444030516656</v>
      </c>
      <c r="AV493" s="15">
        <f t="shared" ca="1" si="255"/>
        <v>5291.1954921876886</v>
      </c>
      <c r="AW493" s="15">
        <f t="shared" ca="1" si="256"/>
        <v>7160.8193317508549</v>
      </c>
      <c r="AX493" s="15">
        <f t="shared" ca="1" si="257"/>
        <v>8404.8446235226729</v>
      </c>
      <c r="AY493" s="15">
        <f t="shared" ca="1" si="258"/>
        <v>9557.0351921510246</v>
      </c>
      <c r="AZ493" s="15">
        <f t="shared" ca="1" si="259"/>
        <v>11940.493100489553</v>
      </c>
      <c r="BA493" s="15">
        <f t="shared" ca="1" si="260"/>
        <v>17795.1434996362</v>
      </c>
      <c r="BB493" s="15">
        <f t="shared" ca="1" si="261"/>
        <v>22502.695556092091</v>
      </c>
      <c r="BC493" s="15">
        <f t="shared" ca="1" si="262"/>
        <v>27489.404808560394</v>
      </c>
      <c r="BD493" s="15">
        <f t="shared" ca="1" si="263"/>
        <v>32687.121091184406</v>
      </c>
      <c r="BE493" s="15">
        <f t="shared" ca="1" si="264"/>
        <v>38894.228291868742</v>
      </c>
      <c r="BF493" s="15">
        <f ca="1">Inputs!$B$13*EXP($B$9-0.5*C$6^2+C$6*Y493)</f>
        <v>13334.700152306214</v>
      </c>
      <c r="BG493" s="15">
        <f t="shared" ca="1" si="265"/>
        <v>15434.02884950407</v>
      </c>
      <c r="BH493" s="15">
        <f t="shared" ca="1" si="266"/>
        <v>15015.612795094348</v>
      </c>
      <c r="BI493" s="15">
        <f t="shared" ca="1" si="267"/>
        <v>17418.563626942687</v>
      </c>
      <c r="BJ493" s="15">
        <f t="shared" ca="1" si="268"/>
        <v>17616.81962531243</v>
      </c>
      <c r="BK493" s="15">
        <f t="shared" ca="1" si="269"/>
        <v>22998.938373764591</v>
      </c>
      <c r="BL493" s="15">
        <f t="shared" ca="1" si="270"/>
        <v>29258.646164466471</v>
      </c>
      <c r="BM493" s="15">
        <f t="shared" ca="1" si="271"/>
        <v>39239.30070242333</v>
      </c>
      <c r="BN493" s="15">
        <f t="shared" ca="1" si="272"/>
        <v>38466.900508118808</v>
      </c>
      <c r="BO493" s="15">
        <f t="shared" ca="1" si="273"/>
        <v>40099.918346904524</v>
      </c>
      <c r="BP493" s="15">
        <f t="shared" ca="1" si="274"/>
        <v>37142.417146774613</v>
      </c>
      <c r="BQ493" s="15">
        <f ca="1">Inputs!$B$20*EXP($B$10-0.5*C$7^2+C$7*AJ493)</f>
        <v>2610.925847201228</v>
      </c>
      <c r="BR493" s="15">
        <f t="shared" ca="1" si="275"/>
        <v>2168.1116108095816</v>
      </c>
      <c r="BS493" s="15">
        <f t="shared" ca="1" si="276"/>
        <v>3532.7475185979442</v>
      </c>
      <c r="BT493" s="15">
        <f t="shared" ca="1" si="277"/>
        <v>5925.5543789386566</v>
      </c>
      <c r="BU493" s="15">
        <f t="shared" ca="1" si="278"/>
        <v>5738.4617313116814</v>
      </c>
      <c r="BV493" s="15">
        <f t="shared" ca="1" si="279"/>
        <v>9436.1350962212964</v>
      </c>
      <c r="BW493" s="15">
        <f t="shared" ca="1" si="280"/>
        <v>15902.160773358049</v>
      </c>
      <c r="BX493" s="15">
        <f t="shared" ca="1" si="281"/>
        <v>19402.630036323804</v>
      </c>
      <c r="BY493" s="15">
        <f t="shared" ca="1" si="282"/>
        <v>26640.874348670513</v>
      </c>
      <c r="BZ493" s="15">
        <f t="shared" ca="1" si="283"/>
        <v>30890.78433639303</v>
      </c>
      <c r="CA493" s="15">
        <f t="shared" ca="1" si="284"/>
        <v>29292.767951191905</v>
      </c>
      <c r="CB493" s="15">
        <f ca="1">(AU493*DCF!C$10-DCF!C$5*MAX(AU493*DCF!C$10,0)-MAX(AU493-Inputs!$B$6,0)/Inputs!$B$10)*DCF!C$6</f>
        <v>953.26115975531388</v>
      </c>
      <c r="CC493" s="15">
        <f ca="1">(AV493*DCF!D$10-DCF!D$5*MAX(AV493*DCF!D$10,0)-MAX(AV493-AU493,0)/Inputs!$B$10)*DCF!D$6</f>
        <v>904.63400839931819</v>
      </c>
      <c r="CD493" s="15">
        <f ca="1">(AW493*DCF!E$10-DCF!E$5*MAX(AW493*DCF!E$10,0)-MAX(AW493-AV493,0)/Inputs!$B$10)*DCF!E$6</f>
        <v>1232.2024801223995</v>
      </c>
      <c r="CE493" s="15">
        <f ca="1">(AX493*DCF!F$10-DCF!F$5*MAX(AX493*DCF!F$10,0)-MAX(AX493-AW493,0)/Inputs!$B$10)*DCF!F$6</f>
        <v>1575.9133664416177</v>
      </c>
      <c r="CF493" s="15">
        <f ca="1">(AY493*DCF!G$10-DCF!G$5*MAX(AY493*DCF!G$10,0)-MAX(AY493-AX493,0)/Inputs!$B$10)*DCF!G$6</f>
        <v>1747.6591442022986</v>
      </c>
      <c r="CG493" s="15">
        <f ca="1">(AZ493*DCF!H$10-DCF!H$5*MAX(AZ493*DCF!H$10,0)-MAX(AZ493-AY493,0)/Inputs!$B$10)*DCF!H$6</f>
        <v>1895.0296194016519</v>
      </c>
      <c r="CH493" s="15">
        <f ca="1">(BA493*DCF!I$10-DCF!I$5*MAX(BA493*DCF!I$10,0)-MAX(BA493-AZ493,0)/Inputs!$B$10)*DCF!I$6</f>
        <v>2290.1557547045622</v>
      </c>
      <c r="CI493" s="15">
        <f ca="1">(BB493*DCF!J$10-DCF!J$5*MAX(BB493*DCF!J$10,0)-MAX(BB493-BA493,0)/Inputs!$B$10)*DCF!J$6</f>
        <v>3148.162831053141</v>
      </c>
      <c r="CJ493" s="15">
        <f ca="1">(BC493*DCF!K$10-DCF!K$5*MAX(BC493*DCF!K$10,0)-MAX(BC493-BB493,0)/Inputs!$B$10)*DCF!K$6</f>
        <v>3727.2893081144043</v>
      </c>
      <c r="CK493" s="15">
        <f ca="1">(BD493*DCF!L$10-DCF!L$5*MAX(BD493*DCF!L$10,0)-MAX(BD493-BC493,0)/Inputs!$B$10)*DCF!L$6</f>
        <v>4257.6905640708646</v>
      </c>
      <c r="CL493" s="15">
        <f ca="1">(BE493*DCF!M$10-DCF!M$5*MAX(BE493*DCF!M$10,0)-MAX(BE493-BD493,0)/Inputs!$B$10)*DCF!M$6</f>
        <v>4746.9733942557395</v>
      </c>
      <c r="CM493" s="15">
        <f ca="1">(BF493*DCF!C$28-DCF!C$5*MAX(BF493*DCF!C$28,0)-MAX(BF493-Inputs!$B$13,0)/Inputs!$B$17)*DCF!C$6</f>
        <v>3619.8477581446214</v>
      </c>
      <c r="CN493" s="15">
        <f ca="1">(BG493*DCF!D$28-DCF!D$5*MAX(BG493*DCF!D$28,0)-MAX(BG493-BF493,0)/Inputs!$B$17)*DCF!D$6</f>
        <v>4097.7943991516931</v>
      </c>
      <c r="CO493" s="15">
        <f ca="1">(BH493*DCF!E$28-DCF!E$5*MAX(BH493*DCF!E$28,0)-MAX(BH493-BG493,0)/Inputs!$B$17)*DCF!E$6</f>
        <v>4252.688918230705</v>
      </c>
      <c r="CP493" s="15">
        <f ca="1">(BI493*DCF!F$28-DCF!F$5*MAX(BI493*DCF!F$28,0)-MAX(BI493-BH493,0)/Inputs!$B$17)*DCF!F$6</f>
        <v>4291.1860242526373</v>
      </c>
      <c r="CQ493" s="15">
        <f ca="1">(BJ493*DCF!G$28-DCF!G$5*MAX(BJ493*DCF!G$28,0)-MAX(BJ493-BI493,0)/Inputs!$B$17)*DCF!G$6</f>
        <v>4537.4728098169917</v>
      </c>
      <c r="CR493" s="15">
        <f ca="1">(BK493*DCF!H$28-DCF!H$5*MAX(BK493*DCF!H$28,0)-MAX(BK493-BJ493,0)/Inputs!$B$17)*DCF!H$6</f>
        <v>4851.6609887212253</v>
      </c>
      <c r="CS493" s="15">
        <f ca="1">(BL493*DCF!I$28-DCF!I$5*MAX(BL493*DCF!I$28,0)-MAX(BL493-BK493,0)/Inputs!$B$17)*DCF!I$6</f>
        <v>5981.7995336950626</v>
      </c>
      <c r="CT493" s="15">
        <f ca="1">(BM493*DCF!J$28-DCF!J$5*MAX(BM493*DCF!J$28,0)-MAX(BM493-BL493,0)/Inputs!$B$17)*DCF!J$6</f>
        <v>7430.268301636228</v>
      </c>
      <c r="CU493" s="15">
        <f ca="1">(BN493*DCF!K$28-DCF!K$5*MAX(BN493*DCF!K$28,0)-MAX(BN493-BM493,0)/Inputs!$B$17)*DCF!K$6</f>
        <v>8123.5644126857369</v>
      </c>
      <c r="CV493" s="15">
        <f ca="1">(BO493*DCF!L$28-DCF!L$5*MAX(BO493*DCF!L$28,0)-MAX(BO493-BN493,0)/Inputs!$B$17)*DCF!L$6</f>
        <v>7815.9967109304625</v>
      </c>
      <c r="CW493" s="15">
        <f ca="1">(BP493*DCF!M$28-DCF!M$5*MAX(BP493*DCF!M$28,0)-MAX(BP493-BO493,0)/Inputs!$B$17)*DCF!M$6</f>
        <v>6988.3672815490081</v>
      </c>
      <c r="CX493" s="15">
        <f ca="1">(BQ493*DCF!C$46-DCF!C$5*MAX(BQ493*DCF!C$46,0)-MAX(BQ493-Inputs!$B$20,0)/Inputs!$B$24)*DCF!C$6</f>
        <v>-602.9851841111381</v>
      </c>
      <c r="CY493" s="15">
        <f ca="1">(BR493*DCF!D$46-DCF!D$5*MAX(BR493*DCF!D$46,0)-MAX(BR493-BQ493,0)/Inputs!$B$24)*DCF!D$6</f>
        <v>-370.04609094883762</v>
      </c>
      <c r="CZ493" s="15">
        <f ca="1">(BS493*DCF!E$46-DCF!E$5*MAX(BS493*DCF!E$46,0)-MAX(BS493-BR493,0)/Inputs!$B$24)*DCF!E$6</f>
        <v>-955.65545206695674</v>
      </c>
      <c r="DA493" s="15">
        <f ca="1">(BT493*DCF!F$46-DCF!F$5*MAX(BT493*DCF!F$46,0)-MAX(BT493-BS493,0)/Inputs!$B$24)*DCF!F$6</f>
        <v>-1302.8329543321006</v>
      </c>
      <c r="DB493" s="15">
        <f ca="1">(BU493*DCF!G$46-DCF!G$5*MAX(BU493*DCF!G$46,0)-MAX(BU493-BT493,0)/Inputs!$B$24)*DCF!G$6</f>
        <v>-193.03051482532331</v>
      </c>
      <c r="DC493" s="15">
        <f ca="1">(BV493*DCF!H$46-DCF!H$5*MAX(BV493*DCF!H$46,0)-MAX(BV493-BU493,0)/Inputs!$B$24)*DCF!H$6</f>
        <v>-1149.0293421250656</v>
      </c>
      <c r="DD493" s="15">
        <f ca="1">(BW493*DCF!I$46-DCF!I$5*MAX(BW493*DCF!I$46,0)-MAX(BW493-BV493,0)/Inputs!$B$24)*DCF!I$6</f>
        <v>-1488.8792638885866</v>
      </c>
      <c r="DE493" s="15">
        <f ca="1">(BX493*DCF!J$46-DCF!J$5*MAX(BX493*DCF!J$46,0)-MAX(BX493-BW493,0)/Inputs!$B$24)*DCF!J$6</f>
        <v>-114.38059939778351</v>
      </c>
      <c r="DF493" s="15">
        <f ca="1">(BY493*DCF!K$46-DCF!K$5*MAX(BY493*DCF!K$46,0)-MAX(BY493-BX493,0)/Inputs!$B$24)*DCF!K$6</f>
        <v>-251.36147989674492</v>
      </c>
      <c r="DG493" s="15">
        <f ca="1">(BZ493*DCF!L$46-DCF!L$5*MAX(BZ493*DCF!L$46,0)-MAX(BZ493-BY493,0)/Inputs!$B$24)*DCF!L$6</f>
        <v>1173.5684738203151</v>
      </c>
      <c r="DH493" s="15">
        <f ca="1">(CA493*DCF!M$46-DCF!M$5*MAX(CA493*DCF!M$46,0)-MAX(CA493-BZ493,0)/Inputs!$B$24)*DCF!M$6</f>
        <v>2296.4380177428029</v>
      </c>
      <c r="DI493" s="15">
        <f ca="1">SUM(CB493:CL493)+BE493*DCF!M$10*(1+Inputs!$B$30)*(1-Inputs!$B$33)*(1-Inputs!$B$30/Inputs!$B$31)/(Inputs!$B$29-Inputs!$B$30)*DCF!M$6</f>
        <v>134722.12328971599</v>
      </c>
      <c r="DJ493" s="15">
        <f ca="1">SUM(CM493:CW493)+BP493*DCF!M$28*(1+Inputs!$B$30)*(1-Inputs!$B$33)*(1-Inputs!$B$30/Inputs!$B$31)/(Inputs!$B$29-Inputs!$B$30)*DCF!M$6</f>
        <v>199814.43124160566</v>
      </c>
      <c r="DK493" s="15">
        <f ca="1">SUM(CX493:DH493)+CA493*DCF!M$46*(1+Inputs!$B$30)*(1-Inputs!$B$33)*(1-Inputs!$B$30/Inputs!$B$31)/(Inputs!$B$29-Inputs!$B$30)*DCF!M$6</f>
        <v>42331.894812705126</v>
      </c>
      <c r="DM493" s="15">
        <f ca="1">DI493+DJ493+DK493+Inputs!$B$34+Inputs!$B$36-Inputs!$B$35</f>
        <v>453719.44934402674</v>
      </c>
    </row>
    <row r="494" spans="1:117" x14ac:dyDescent="0.75">
      <c r="A494" s="11">
        <v>481</v>
      </c>
      <c r="C494" s="24">
        <f t="shared" ref="C494:M503" ca="1" si="288">_xlfn.NORM.S.INV(RAND())</f>
        <v>-3.6728665954699094E-3</v>
      </c>
      <c r="D494" s="24">
        <f t="shared" ca="1" si="288"/>
        <v>1.7155498110567819</v>
      </c>
      <c r="E494" s="24">
        <f t="shared" ca="1" si="288"/>
        <v>-1.1352844344807695</v>
      </c>
      <c r="F494" s="24">
        <f t="shared" ca="1" si="288"/>
        <v>1.9741724264296018E-2</v>
      </c>
      <c r="G494" s="24">
        <f t="shared" ca="1" si="288"/>
        <v>-0.4877808596719635</v>
      </c>
      <c r="H494" s="24">
        <f t="shared" ca="1" si="288"/>
        <v>-0.82270235243312939</v>
      </c>
      <c r="I494" s="24">
        <f t="shared" ca="1" si="288"/>
        <v>0.39237907969422359</v>
      </c>
      <c r="J494" s="24">
        <f t="shared" ca="1" si="288"/>
        <v>-1.7705402425798358</v>
      </c>
      <c r="K494" s="24">
        <f t="shared" ca="1" si="288"/>
        <v>-1.4547585656949431</v>
      </c>
      <c r="L494" s="24">
        <f t="shared" ca="1" si="288"/>
        <v>0.1197349053685066</v>
      </c>
      <c r="M494" s="24">
        <f t="shared" ca="1" si="288"/>
        <v>-1.0776223289577838</v>
      </c>
      <c r="N494" s="24">
        <f ca="1">SQRT(Inputs!$B$38)*C494+SQRT(1-Inputs!$B$38)*_xlfn.NORM.S.INV(RAND())</f>
        <v>9.468959818581843E-2</v>
      </c>
      <c r="O494" s="24">
        <f ca="1">SQRT(Inputs!$B$38)*D494+SQRT(1-Inputs!$B$38)*_xlfn.NORM.S.INV(RAND())</f>
        <v>0.1454557650047793</v>
      </c>
      <c r="P494" s="24">
        <f ca="1">SQRT(Inputs!$B$38)*E494+SQRT(1-Inputs!$B$38)*_xlfn.NORM.S.INV(RAND())</f>
        <v>-1.0037997691496749</v>
      </c>
      <c r="Q494" s="24">
        <f ca="1">SQRT(Inputs!$B$38)*F494+SQRT(1-Inputs!$B$38)*_xlfn.NORM.S.INV(RAND())</f>
        <v>-0.1841220338087661</v>
      </c>
      <c r="R494" s="24">
        <f ca="1">SQRT(Inputs!$B$38)*G494+SQRT(1-Inputs!$B$38)*_xlfn.NORM.S.INV(RAND())</f>
        <v>-0.13438750075997241</v>
      </c>
      <c r="S494" s="24">
        <f ca="1">SQRT(Inputs!$B$38)*H494+SQRT(1-Inputs!$B$38)*_xlfn.NORM.S.INV(RAND())</f>
        <v>-0.8188979611594569</v>
      </c>
      <c r="T494" s="24">
        <f ca="1">SQRT(Inputs!$B$38)*I494+SQRT(1-Inputs!$B$38)*_xlfn.NORM.S.INV(RAND())</f>
        <v>-1.9758487894531636</v>
      </c>
      <c r="U494" s="24">
        <f ca="1">SQRT(Inputs!$B$38)*J494+SQRT(1-Inputs!$B$38)*_xlfn.NORM.S.INV(RAND())</f>
        <v>-0.98711638502390908</v>
      </c>
      <c r="V494" s="24">
        <f ca="1">SQRT(Inputs!$B$38)*K494+SQRT(1-Inputs!$B$38)*_xlfn.NORM.S.INV(RAND())</f>
        <v>-1.6109729584335368</v>
      </c>
      <c r="W494" s="24">
        <f ca="1">SQRT(Inputs!$B$38)*L494+SQRT(1-Inputs!$B$38)*_xlfn.NORM.S.INV(RAND())</f>
        <v>-0.2685004241993606</v>
      </c>
      <c r="X494" s="24">
        <f ca="1">SQRT(Inputs!$B$38)*M494+SQRT(1-Inputs!$B$38)*_xlfn.NORM.S.INV(RAND())</f>
        <v>0.31408546566307083</v>
      </c>
      <c r="Y494" s="24">
        <f ca="1">SQRT(Inputs!$B$38)*C494+SQRT(1-Inputs!$B$38)*_xlfn.NORM.S.INV(RAND())</f>
        <v>-0.28005304123888891</v>
      </c>
      <c r="Z494" s="24">
        <f ca="1">SQRT(Inputs!$B$38)*D494+SQRT(1-Inputs!$B$38)*_xlfn.NORM.S.INV(RAND())</f>
        <v>-1.4114410548564522</v>
      </c>
      <c r="AA494" s="24">
        <f ca="1">SQRT(Inputs!$B$38)*E494+SQRT(1-Inputs!$B$38)*_xlfn.NORM.S.INV(RAND())</f>
        <v>-1.3851440360986977</v>
      </c>
      <c r="AB494" s="24">
        <f ca="1">SQRT(Inputs!$B$38)*F494+SQRT(1-Inputs!$B$38)*_xlfn.NORM.S.INV(RAND())</f>
        <v>-1.5484103315011066</v>
      </c>
      <c r="AC494" s="24">
        <f ca="1">SQRT(Inputs!$B$38)*G494+SQRT(1-Inputs!$B$38)*_xlfn.NORM.S.INV(RAND())</f>
        <v>1.2373707992489722</v>
      </c>
      <c r="AD494" s="24">
        <f ca="1">SQRT(Inputs!$B$38)*H494+SQRT(1-Inputs!$B$38)*_xlfn.NORM.S.INV(RAND())</f>
        <v>-0.25329681146222038</v>
      </c>
      <c r="AE494" s="24">
        <f ca="1">SQRT(Inputs!$B$38)*I494+SQRT(1-Inputs!$B$38)*_xlfn.NORM.S.INV(RAND())</f>
        <v>1.3394981183790222</v>
      </c>
      <c r="AF494" s="24">
        <f ca="1">SQRT(Inputs!$B$38)*J494+SQRT(1-Inputs!$B$38)*_xlfn.NORM.S.INV(RAND())</f>
        <v>-0.46142785655317065</v>
      </c>
      <c r="AG494" s="24">
        <f ca="1">SQRT(Inputs!$B$38)*K494+SQRT(1-Inputs!$B$38)*_xlfn.NORM.S.INV(RAND())</f>
        <v>-0.89781992325673565</v>
      </c>
      <c r="AH494" s="24">
        <f ca="1">SQRT(Inputs!$B$38)*L494+SQRT(1-Inputs!$B$38)*_xlfn.NORM.S.INV(RAND())</f>
        <v>-7.9862152119454161E-2</v>
      </c>
      <c r="AI494" s="24">
        <f ca="1">SQRT(Inputs!$B$38)*M494+SQRT(1-Inputs!$B$38)*_xlfn.NORM.S.INV(RAND())</f>
        <v>-1.5050752595170838</v>
      </c>
      <c r="AJ494" s="24">
        <f ca="1">SQRT(Inputs!$B$38)*C494+SQRT(1-Inputs!$B$38)*_xlfn.NORM.S.INV(RAND())</f>
        <v>-2.3103253685040301</v>
      </c>
      <c r="AK494" s="24">
        <f ca="1">SQRT(Inputs!$B$38)*D494+SQRT(1-Inputs!$B$38)*_xlfn.NORM.S.INV(RAND())</f>
        <v>0.64826800497575487</v>
      </c>
      <c r="AL494" s="24">
        <f ca="1">SQRT(Inputs!$B$38)*E494+SQRT(1-Inputs!$B$38)*_xlfn.NORM.S.INV(RAND())</f>
        <v>-0.36965084783769336</v>
      </c>
      <c r="AM494" s="24">
        <f ca="1">SQRT(Inputs!$B$38)*F494+SQRT(1-Inputs!$B$38)*_xlfn.NORM.S.INV(RAND())</f>
        <v>0.2580959359336632</v>
      </c>
      <c r="AN494" s="24">
        <f ca="1">SQRT(Inputs!$B$38)*G494+SQRT(1-Inputs!$B$38)*_xlfn.NORM.S.INV(RAND())</f>
        <v>0.59133166265211001</v>
      </c>
      <c r="AO494" s="24">
        <f ca="1">SQRT(Inputs!$B$38)*H494+SQRT(1-Inputs!$B$38)*_xlfn.NORM.S.INV(RAND())</f>
        <v>-0.94821954786562634</v>
      </c>
      <c r="AP494" s="24">
        <f ca="1">SQRT(Inputs!$B$38)*I494+SQRT(1-Inputs!$B$38)*_xlfn.NORM.S.INV(RAND())</f>
        <v>-0.17770204292468278</v>
      </c>
      <c r="AQ494" s="24">
        <f ca="1">SQRT(Inputs!$B$38)*J494+SQRT(1-Inputs!$B$38)*_xlfn.NORM.S.INV(RAND())</f>
        <v>-1.8194938098669726</v>
      </c>
      <c r="AR494" s="24">
        <f ca="1">SQRT(Inputs!$B$38)*K494+SQRT(1-Inputs!$B$38)*_xlfn.NORM.S.INV(RAND())</f>
        <v>-1.2126282685668299</v>
      </c>
      <c r="AS494" s="24">
        <f ca="1">SQRT(Inputs!$B$38)*L494+SQRT(1-Inputs!$B$38)*_xlfn.NORM.S.INV(RAND())</f>
        <v>-4.555990406306748E-3</v>
      </c>
      <c r="AT494" s="24">
        <f ca="1">SQRT(Inputs!$B$38)*M494+SQRT(1-Inputs!$B$38)*_xlfn.NORM.S.INV(RAND())</f>
        <v>-1.0828708029292826</v>
      </c>
      <c r="AU494" s="15">
        <f ca="1">Inputs!$B$6*EXP($B$8-0.5*C$5^2+C$5*N494)</f>
        <v>5038.8850313136436</v>
      </c>
      <c r="AV494" s="15">
        <f t="shared" ca="1" si="255"/>
        <v>6266.1013578824768</v>
      </c>
      <c r="AW494" s="15">
        <f t="shared" ca="1" si="256"/>
        <v>6672.9117591801169</v>
      </c>
      <c r="AX494" s="15">
        <f t="shared" ca="1" si="257"/>
        <v>7961.6907577915208</v>
      </c>
      <c r="AY494" s="15">
        <f t="shared" ca="1" si="258"/>
        <v>9578.4800358103985</v>
      </c>
      <c r="AZ494" s="15">
        <f t="shared" ca="1" si="259"/>
        <v>10704.575783324599</v>
      </c>
      <c r="BA494" s="15">
        <f t="shared" ca="1" si="260"/>
        <v>10652.502275157791</v>
      </c>
      <c r="BB494" s="15">
        <f t="shared" ca="1" si="261"/>
        <v>11813.808710287834</v>
      </c>
      <c r="BC494" s="15">
        <f t="shared" ca="1" si="262"/>
        <v>12385.11209472572</v>
      </c>
      <c r="BD494" s="15">
        <f t="shared" ca="1" si="263"/>
        <v>14796.625504492247</v>
      </c>
      <c r="BE494" s="15">
        <f t="shared" ca="1" si="264"/>
        <v>18657.541360123971</v>
      </c>
      <c r="BF494" s="15">
        <f ca="1">Inputs!$B$13*EXP($B$9-0.5*C$6^2+C$6*Y494)</f>
        <v>13084.051994617013</v>
      </c>
      <c r="BG494" s="15">
        <f t="shared" ca="1" si="265"/>
        <v>12360.792557832938</v>
      </c>
      <c r="BH494" s="15">
        <f t="shared" ca="1" si="266"/>
        <v>12002.698784000624</v>
      </c>
      <c r="BI494" s="15">
        <f t="shared" ca="1" si="267"/>
        <v>11577.320858516492</v>
      </c>
      <c r="BJ494" s="15">
        <f t="shared" ca="1" si="268"/>
        <v>16964.336095609822</v>
      </c>
      <c r="BK494" s="15">
        <f t="shared" ca="1" si="269"/>
        <v>20114.757918416584</v>
      </c>
      <c r="BL494" s="15">
        <f t="shared" ca="1" si="270"/>
        <v>29392.431178642255</v>
      </c>
      <c r="BM494" s="15">
        <f t="shared" ca="1" si="271"/>
        <v>34116.855452989003</v>
      </c>
      <c r="BN494" s="15">
        <f t="shared" ca="1" si="272"/>
        <v>37679.375760141003</v>
      </c>
      <c r="BO494" s="15">
        <f t="shared" ca="1" si="273"/>
        <v>45932.203077615384</v>
      </c>
      <c r="BP494" s="15">
        <f t="shared" ca="1" si="274"/>
        <v>47670.917842171919</v>
      </c>
      <c r="BQ494" s="15">
        <f ca="1">Inputs!$B$20*EXP($B$10-0.5*C$7^2+C$7*AJ494)</f>
        <v>1890.3102975932336</v>
      </c>
      <c r="BR494" s="15">
        <f t="shared" ca="1" si="275"/>
        <v>3151.2508625241862</v>
      </c>
      <c r="BS494" s="15">
        <f t="shared" ca="1" si="276"/>
        <v>3880.6472988328901</v>
      </c>
      <c r="BT494" s="15">
        <f t="shared" ca="1" si="277"/>
        <v>5725.3850374875237</v>
      </c>
      <c r="BU494" s="15">
        <f t="shared" ca="1" si="278"/>
        <v>9155.2692346403637</v>
      </c>
      <c r="BV494" s="15">
        <f t="shared" ca="1" si="279"/>
        <v>10287.477979947667</v>
      </c>
      <c r="BW494" s="15">
        <f t="shared" ca="1" si="280"/>
        <v>13825.701296445532</v>
      </c>
      <c r="BX494" s="15">
        <f t="shared" ca="1" si="281"/>
        <v>13427.206000543798</v>
      </c>
      <c r="BY494" s="15">
        <f t="shared" ca="1" si="282"/>
        <v>14918.240465365949</v>
      </c>
      <c r="BZ494" s="15">
        <f t="shared" ca="1" si="283"/>
        <v>20914.856106898638</v>
      </c>
      <c r="CA494" s="15">
        <f t="shared" ca="1" si="284"/>
        <v>24236.360204371835</v>
      </c>
      <c r="CB494" s="15">
        <f ca="1">(AU494*DCF!C$10-DCF!C$5*MAX(AU494*DCF!C$10,0)-MAX(AU494-Inputs!$B$6,0)/Inputs!$B$10)*DCF!C$6</f>
        <v>1042.5278067220395</v>
      </c>
      <c r="CC494" s="15">
        <f ca="1">(AV494*DCF!D$10-DCF!D$5*MAX(AV494*DCF!D$10,0)-MAX(AV494-AU494,0)/Inputs!$B$10)*DCF!D$6</f>
        <v>1228.0951718397446</v>
      </c>
      <c r="CD494" s="15">
        <f ca="1">(AW494*DCF!E$10-DCF!E$5*MAX(AW494*DCF!E$10,0)-MAX(AW494-AV494,0)/Inputs!$B$10)*DCF!E$6</f>
        <v>1449.0385523062748</v>
      </c>
      <c r="CE494" s="15">
        <f ca="1">(AX494*DCF!F$10-DCF!F$5*MAX(AX494*DCF!F$10,0)-MAX(AX494-AW494,0)/Inputs!$B$10)*DCF!F$6</f>
        <v>1469.8614469805977</v>
      </c>
      <c r="CF494" s="15">
        <f ca="1">(AY494*DCF!G$10-DCF!G$5*MAX(AY494*DCF!G$10,0)-MAX(AY494-AX494,0)/Inputs!$B$10)*DCF!G$6</f>
        <v>1662.7737356895814</v>
      </c>
      <c r="CG494" s="15">
        <f ca="1">(AZ494*DCF!H$10-DCF!H$5*MAX(AZ494*DCF!H$10,0)-MAX(AZ494-AY494,0)/Inputs!$B$10)*DCF!H$6</f>
        <v>1878.3425786245512</v>
      </c>
      <c r="CH494" s="15">
        <f ca="1">(BA494*DCF!I$10-DCF!I$5*MAX(BA494*DCF!I$10,0)-MAX(BA494-AZ494,0)/Inputs!$B$10)*DCF!I$6</f>
        <v>1945.8235612015969</v>
      </c>
      <c r="CI494" s="15">
        <f ca="1">(BB494*DCF!J$10-DCF!J$5*MAX(BB494*DCF!J$10,0)-MAX(BB494-BA494,0)/Inputs!$B$10)*DCF!J$6</f>
        <v>1851.3001331034686</v>
      </c>
      <c r="CJ494" s="15">
        <f ca="1">(BC494*DCF!K$10-DCF!K$5*MAX(BC494*DCF!K$10,0)-MAX(BC494-BB494,0)/Inputs!$B$10)*DCF!K$6</f>
        <v>1913.8303642212575</v>
      </c>
      <c r="CK494" s="15">
        <f ca="1">(BD494*DCF!L$10-DCF!L$5*MAX(BD494*DCF!L$10,0)-MAX(BD494-BC494,0)/Inputs!$B$10)*DCF!L$6</f>
        <v>1919.7647685358022</v>
      </c>
      <c r="CL494" s="15">
        <f ca="1">(BE494*DCF!M$10-DCF!M$5*MAX(BE494*DCF!M$10,0)-MAX(BE494-BD494,0)/Inputs!$B$10)*DCF!M$6</f>
        <v>2171.5927509391745</v>
      </c>
      <c r="CM494" s="15">
        <f ca="1">(BF494*DCF!C$28-DCF!C$5*MAX(BF494*DCF!C$28,0)-MAX(BF494-Inputs!$B$13,0)/Inputs!$B$17)*DCF!C$6</f>
        <v>3601.2379947523555</v>
      </c>
      <c r="CN494" s="15">
        <f ca="1">(BG494*DCF!D$28-DCF!D$5*MAX(BG494*DCF!D$28,0)-MAX(BG494-BF494,0)/Inputs!$B$17)*DCF!D$6</f>
        <v>3640.538495257465</v>
      </c>
      <c r="CO494" s="15">
        <f ca="1">(BH494*DCF!E$28-DCF!E$5*MAX(BH494*DCF!E$28,0)-MAX(BH494-BG494,0)/Inputs!$B$17)*DCF!E$6</f>
        <v>3399.3780210060272</v>
      </c>
      <c r="CP494" s="15">
        <f ca="1">(BI494*DCF!F$28-DCF!F$5*MAX(BI494*DCF!F$28,0)-MAX(BI494-BH494,0)/Inputs!$B$17)*DCF!F$6</f>
        <v>3142.9376564706213</v>
      </c>
      <c r="CQ494" s="15">
        <f ca="1">(BJ494*DCF!G$28-DCF!G$5*MAX(BJ494*DCF!G$28,0)-MAX(BJ494-BI494,0)/Inputs!$B$17)*DCF!G$6</f>
        <v>3495.4829623865171</v>
      </c>
      <c r="CR494" s="15">
        <f ca="1">(BK494*DCF!H$28-DCF!H$5*MAX(BK494*DCF!H$28,0)-MAX(BK494-BJ494,0)/Inputs!$B$17)*DCF!H$6</f>
        <v>4485.1144146398492</v>
      </c>
      <c r="CS494" s="15">
        <f ca="1">(BL494*DCF!I$28-DCF!I$5*MAX(BL494*DCF!I$28,0)-MAX(BL494-BK494,0)/Inputs!$B$17)*DCF!I$6</f>
        <v>5580.08891876492</v>
      </c>
      <c r="CT494" s="15">
        <f ca="1">(BM494*DCF!J$28-DCF!J$5*MAX(BM494*DCF!J$28,0)-MAX(BM494-BL494,0)/Inputs!$B$17)*DCF!J$6</f>
        <v>6984.4709595745508</v>
      </c>
      <c r="CU494" s="15">
        <f ca="1">(BN494*DCF!K$28-DCF!K$5*MAX(BN494*DCF!K$28,0)-MAX(BN494-BM494,0)/Inputs!$B$17)*DCF!K$6</f>
        <v>7520.8911052979947</v>
      </c>
      <c r="CV494" s="15">
        <f ca="1">(BO494*DCF!L$28-DCF!L$5*MAX(BO494*DCF!L$28,0)-MAX(BO494-BN494,0)/Inputs!$B$17)*DCF!L$6</f>
        <v>8230.6174526765371</v>
      </c>
      <c r="CW494" s="15">
        <f ca="1">(BP494*DCF!M$28-DCF!M$5*MAX(BP494*DCF!M$28,0)-MAX(BP494-BO494,0)/Inputs!$B$17)*DCF!M$6</f>
        <v>8787.5662309806521</v>
      </c>
      <c r="CX494" s="15">
        <f ca="1">(BQ494*DCF!C$46-DCF!C$5*MAX(BQ494*DCF!C$46,0)-MAX(BQ494-Inputs!$B$20,0)/Inputs!$B$24)*DCF!C$6</f>
        <v>-436.56126965201696</v>
      </c>
      <c r="CY494" s="15">
        <f ca="1">(BR494*DCF!D$46-DCF!D$5*MAX(BR494*DCF!D$46,0)-MAX(BR494-BQ494,0)/Inputs!$B$24)*DCF!D$6</f>
        <v>-1075.8779064118437</v>
      </c>
      <c r="CZ494" s="15">
        <f ca="1">(BS494*DCF!E$46-DCF!E$5*MAX(BS494*DCF!E$46,0)-MAX(BS494-BR494,0)/Inputs!$B$24)*DCF!E$6</f>
        <v>-746.40129502746697</v>
      </c>
      <c r="DA494" s="15">
        <f ca="1">(BT494*DCF!F$46-DCF!F$5*MAX(BT494*DCF!F$46,0)-MAX(BT494-BS494,0)/Inputs!$B$24)*DCF!F$6</f>
        <v>-1088.6860643280131</v>
      </c>
      <c r="DB494" s="15">
        <f ca="1">(BU494*DCF!G$46-DCF!G$5*MAX(BU494*DCF!G$46,0)-MAX(BU494-BT494,0)/Inputs!$B$24)*DCF!G$6</f>
        <v>-1461.7104461348931</v>
      </c>
      <c r="DC494" s="15">
        <f ca="1">(BV494*DCF!H$46-DCF!H$5*MAX(BV494*DCF!H$46,0)-MAX(BV494-BU494,0)/Inputs!$B$24)*DCF!H$6</f>
        <v>-351.82693044616633</v>
      </c>
      <c r="DD494" s="15">
        <f ca="1">(BW494*DCF!I$46-DCF!I$5*MAX(BW494*DCF!I$46,0)-MAX(BW494-BV494,0)/Inputs!$B$24)*DCF!I$6</f>
        <v>-696.37710617405276</v>
      </c>
      <c r="DE494" s="15">
        <f ca="1">(BX494*DCF!J$46-DCF!J$5*MAX(BX494*DCF!J$46,0)-MAX(BX494-BW494,0)/Inputs!$B$24)*DCF!J$6</f>
        <v>563.2341501517916</v>
      </c>
      <c r="DF494" s="15">
        <f ca="1">(BY494*DCF!K$46-DCF!K$5*MAX(BY494*DCF!K$46,0)-MAX(BY494-BX494,0)/Inputs!$B$24)*DCF!K$6</f>
        <v>486.91590268813565</v>
      </c>
      <c r="DG494" s="15">
        <f ca="1">(BZ494*DCF!L$46-DCF!L$5*MAX(BZ494*DCF!L$46,0)-MAX(BZ494-BY494,0)/Inputs!$B$24)*DCF!L$6</f>
        <v>88.693306305856638</v>
      </c>
      <c r="DH494" s="15">
        <f ca="1">(CA494*DCF!M$46-DCF!M$5*MAX(CA494*DCF!M$46,0)-MAX(CA494-BZ494,0)/Inputs!$B$24)*DCF!M$6</f>
        <v>1205.65447926048</v>
      </c>
      <c r="DI494" s="15">
        <f ca="1">SUM(CB494:CL494)+BE494*DCF!M$10*(1+Inputs!$B$30)*(1-Inputs!$B$33)*(1-Inputs!$B$30/Inputs!$B$31)/(Inputs!$B$29-Inputs!$B$30)*DCF!M$6</f>
        <v>70457.135195831899</v>
      </c>
      <c r="DJ494" s="15">
        <f ca="1">SUM(CM494:CW494)+BP494*DCF!M$28*(1+Inputs!$B$30)*(1-Inputs!$B$33)*(1-Inputs!$B$30/Inputs!$B$31)/(Inputs!$B$29-Inputs!$B$30)*DCF!M$6</f>
        <v>235760.05052833096</v>
      </c>
      <c r="DK494" s="15">
        <f ca="1">SUM(CX494:DH494)+CA494*DCF!M$46*(1+Inputs!$B$30)*(1-Inputs!$B$33)*(1-Inputs!$B$30/Inputs!$B$31)/(Inputs!$B$29-Inputs!$B$30)*DCF!M$6</f>
        <v>33959.340676593791</v>
      </c>
      <c r="DM494" s="15">
        <f ca="1">DI494+DJ494+DK494+Inputs!$B$34+Inputs!$B$36-Inputs!$B$35</f>
        <v>417027.52640075661</v>
      </c>
    </row>
    <row r="495" spans="1:117" x14ac:dyDescent="0.75">
      <c r="A495" s="11">
        <v>482</v>
      </c>
      <c r="C495" s="24">
        <f t="shared" ca="1" si="288"/>
        <v>0.71632562342980943</v>
      </c>
      <c r="D495" s="24">
        <f t="shared" ca="1" si="288"/>
        <v>0.29379276651861941</v>
      </c>
      <c r="E495" s="24">
        <f t="shared" ca="1" si="288"/>
        <v>-1.5328511621229457</v>
      </c>
      <c r="F495" s="24">
        <f t="shared" ca="1" si="288"/>
        <v>-0.89215908805012423</v>
      </c>
      <c r="G495" s="24">
        <f t="shared" ca="1" si="288"/>
        <v>-1.3033131062891148</v>
      </c>
      <c r="H495" s="24">
        <f t="shared" ca="1" si="288"/>
        <v>0.15415422104768892</v>
      </c>
      <c r="I495" s="24">
        <f t="shared" ca="1" si="288"/>
        <v>-1.8468413062456208</v>
      </c>
      <c r="J495" s="24">
        <f t="shared" ca="1" si="288"/>
        <v>0.1363107648678363</v>
      </c>
      <c r="K495" s="24">
        <f t="shared" ca="1" si="288"/>
        <v>0.71716837821294865</v>
      </c>
      <c r="L495" s="24">
        <f t="shared" ca="1" si="288"/>
        <v>-0.15892370776892906</v>
      </c>
      <c r="M495" s="24">
        <f t="shared" ca="1" si="288"/>
        <v>3.1080799080338517</v>
      </c>
      <c r="N495" s="24">
        <f ca="1">SQRT(Inputs!$B$38)*C495+SQRT(1-Inputs!$B$38)*_xlfn.NORM.S.INV(RAND())</f>
        <v>-9.4600640839830274E-2</v>
      </c>
      <c r="O495" s="24">
        <f ca="1">SQRT(Inputs!$B$38)*D495+SQRT(1-Inputs!$B$38)*_xlfn.NORM.S.INV(RAND())</f>
        <v>-0.10391663237294246</v>
      </c>
      <c r="P495" s="24">
        <f ca="1">SQRT(Inputs!$B$38)*E495+SQRT(1-Inputs!$B$38)*_xlfn.NORM.S.INV(RAND())</f>
        <v>-1.8074379922882167</v>
      </c>
      <c r="Q495" s="24">
        <f ca="1">SQRT(Inputs!$B$38)*F495+SQRT(1-Inputs!$B$38)*_xlfn.NORM.S.INV(RAND())</f>
        <v>1.0671922757936927</v>
      </c>
      <c r="R495" s="24">
        <f ca="1">SQRT(Inputs!$B$38)*G495+SQRT(1-Inputs!$B$38)*_xlfn.NORM.S.INV(RAND())</f>
        <v>-1.2082354066240768</v>
      </c>
      <c r="S495" s="24">
        <f ca="1">SQRT(Inputs!$B$38)*H495+SQRT(1-Inputs!$B$38)*_xlfn.NORM.S.INV(RAND())</f>
        <v>-1.7479187847816218</v>
      </c>
      <c r="T495" s="24">
        <f ca="1">SQRT(Inputs!$B$38)*I495+SQRT(1-Inputs!$B$38)*_xlfn.NORM.S.INV(RAND())</f>
        <v>-1.035614557645546</v>
      </c>
      <c r="U495" s="24">
        <f ca="1">SQRT(Inputs!$B$38)*J495+SQRT(1-Inputs!$B$38)*_xlfn.NORM.S.INV(RAND())</f>
        <v>0.28737097718454241</v>
      </c>
      <c r="V495" s="24">
        <f ca="1">SQRT(Inputs!$B$38)*K495+SQRT(1-Inputs!$B$38)*_xlfn.NORM.S.INV(RAND())</f>
        <v>1.0670377586155053</v>
      </c>
      <c r="W495" s="24">
        <f ca="1">SQRT(Inputs!$B$38)*L495+SQRT(1-Inputs!$B$38)*_xlfn.NORM.S.INV(RAND())</f>
        <v>0.82345194884508977</v>
      </c>
      <c r="X495" s="24">
        <f ca="1">SQRT(Inputs!$B$38)*M495+SQRT(1-Inputs!$B$38)*_xlfn.NORM.S.INV(RAND())</f>
        <v>-6.4446436078295699E-2</v>
      </c>
      <c r="Y495" s="24">
        <f ca="1">SQRT(Inputs!$B$38)*C495+SQRT(1-Inputs!$B$38)*_xlfn.NORM.S.INV(RAND())</f>
        <v>-0.51903040059160532</v>
      </c>
      <c r="Z495" s="24">
        <f ca="1">SQRT(Inputs!$B$38)*D495+SQRT(1-Inputs!$B$38)*_xlfn.NORM.S.INV(RAND())</f>
        <v>0.27871392948048657</v>
      </c>
      <c r="AA495" s="24">
        <f ca="1">SQRT(Inputs!$B$38)*E495+SQRT(1-Inputs!$B$38)*_xlfn.NORM.S.INV(RAND())</f>
        <v>-0.55168351171868157</v>
      </c>
      <c r="AB495" s="24">
        <f ca="1">SQRT(Inputs!$B$38)*F495+SQRT(1-Inputs!$B$38)*_xlfn.NORM.S.INV(RAND())</f>
        <v>-2.1829573941064169</v>
      </c>
      <c r="AC495" s="24">
        <f ca="1">SQRT(Inputs!$B$38)*G495+SQRT(1-Inputs!$B$38)*_xlfn.NORM.S.INV(RAND())</f>
        <v>0.16581785108126346</v>
      </c>
      <c r="AD495" s="24">
        <f ca="1">SQRT(Inputs!$B$38)*H495+SQRT(1-Inputs!$B$38)*_xlfn.NORM.S.INV(RAND())</f>
        <v>0.42132957785566955</v>
      </c>
      <c r="AE495" s="24">
        <f ca="1">SQRT(Inputs!$B$38)*I495+SQRT(1-Inputs!$B$38)*_xlfn.NORM.S.INV(RAND())</f>
        <v>-1.7718575930452158</v>
      </c>
      <c r="AF495" s="24">
        <f ca="1">SQRT(Inputs!$B$38)*J495+SQRT(1-Inputs!$B$38)*_xlfn.NORM.S.INV(RAND())</f>
        <v>0.85197151200454768</v>
      </c>
      <c r="AG495" s="24">
        <f ca="1">SQRT(Inputs!$B$38)*K495+SQRT(1-Inputs!$B$38)*_xlfn.NORM.S.INV(RAND())</f>
        <v>-1.0702631314714917</v>
      </c>
      <c r="AH495" s="24">
        <f ca="1">SQRT(Inputs!$B$38)*L495+SQRT(1-Inputs!$B$38)*_xlfn.NORM.S.INV(RAND())</f>
        <v>1.7069670764249536</v>
      </c>
      <c r="AI495" s="24">
        <f ca="1">SQRT(Inputs!$B$38)*M495+SQRT(1-Inputs!$B$38)*_xlfn.NORM.S.INV(RAND())</f>
        <v>1.3731661424612838</v>
      </c>
      <c r="AJ495" s="24">
        <f ca="1">SQRT(Inputs!$B$38)*C495+SQRT(1-Inputs!$B$38)*_xlfn.NORM.S.INV(RAND())</f>
        <v>1.2465199461962448</v>
      </c>
      <c r="AK495" s="24">
        <f ca="1">SQRT(Inputs!$B$38)*D495+SQRT(1-Inputs!$B$38)*_xlfn.NORM.S.INV(RAND())</f>
        <v>2.6358704477196517</v>
      </c>
      <c r="AL495" s="24">
        <f ca="1">SQRT(Inputs!$B$38)*E495+SQRT(1-Inputs!$B$38)*_xlfn.NORM.S.INV(RAND())</f>
        <v>-1.8401789716920471</v>
      </c>
      <c r="AM495" s="24">
        <f ca="1">SQRT(Inputs!$B$38)*F495+SQRT(1-Inputs!$B$38)*_xlfn.NORM.S.INV(RAND())</f>
        <v>-2.2790604749342158</v>
      </c>
      <c r="AN495" s="24">
        <f ca="1">SQRT(Inputs!$B$38)*G495+SQRT(1-Inputs!$B$38)*_xlfn.NORM.S.INV(RAND())</f>
        <v>-0.10118465410702182</v>
      </c>
      <c r="AO495" s="24">
        <f ca="1">SQRT(Inputs!$B$38)*H495+SQRT(1-Inputs!$B$38)*_xlfn.NORM.S.INV(RAND())</f>
        <v>1.3170461798556792</v>
      </c>
      <c r="AP495" s="24">
        <f ca="1">SQRT(Inputs!$B$38)*I495+SQRT(1-Inputs!$B$38)*_xlfn.NORM.S.INV(RAND())</f>
        <v>-2.3030299322138075</v>
      </c>
      <c r="AQ495" s="24">
        <f ca="1">SQRT(Inputs!$B$38)*J495+SQRT(1-Inputs!$B$38)*_xlfn.NORM.S.INV(RAND())</f>
        <v>-0.44846754374848374</v>
      </c>
      <c r="AR495" s="24">
        <f ca="1">SQRT(Inputs!$B$38)*K495+SQRT(1-Inputs!$B$38)*_xlfn.NORM.S.INV(RAND())</f>
        <v>7.4845740520486259E-2</v>
      </c>
      <c r="AS495" s="24">
        <f ca="1">SQRT(Inputs!$B$38)*L495+SQRT(1-Inputs!$B$38)*_xlfn.NORM.S.INV(RAND())</f>
        <v>0.90559446063146232</v>
      </c>
      <c r="AT495" s="24">
        <f ca="1">SQRT(Inputs!$B$38)*M495+SQRT(1-Inputs!$B$38)*_xlfn.NORM.S.INV(RAND())</f>
        <v>2.2810981994798012</v>
      </c>
      <c r="AU495" s="15">
        <f ca="1">Inputs!$B$6*EXP($B$8-0.5*C$5^2+C$5*N495)</f>
        <v>4886.8300441355668</v>
      </c>
      <c r="AV495" s="15">
        <f t="shared" ca="1" si="255"/>
        <v>5858.2308287778278</v>
      </c>
      <c r="AW495" s="15">
        <f t="shared" ca="1" si="256"/>
        <v>5597.6895655065955</v>
      </c>
      <c r="AX495" s="15">
        <f t="shared" ca="1" si="257"/>
        <v>7808.9407700875463</v>
      </c>
      <c r="AY495" s="15">
        <f t="shared" ca="1" si="258"/>
        <v>8287.3841439100888</v>
      </c>
      <c r="AZ495" s="15">
        <f t="shared" ca="1" si="259"/>
        <v>8361.0457963475383</v>
      </c>
      <c r="BA495" s="15">
        <f t="shared" ca="1" si="260"/>
        <v>9180.7754283646736</v>
      </c>
      <c r="BB495" s="15">
        <f t="shared" ca="1" si="261"/>
        <v>11568.389929289804</v>
      </c>
      <c r="BC495" s="15">
        <f t="shared" ca="1" si="262"/>
        <v>15705.492406483629</v>
      </c>
      <c r="BD495" s="15">
        <f t="shared" ca="1" si="263"/>
        <v>20781.198897172315</v>
      </c>
      <c r="BE495" s="15">
        <f t="shared" ca="1" si="264"/>
        <v>25315.659380650166</v>
      </c>
      <c r="BF495" s="15">
        <f ca="1">Inputs!$B$13*EXP($B$9-0.5*C$6^2+C$6*Y495)</f>
        <v>12478.627413927621</v>
      </c>
      <c r="BG495" s="15">
        <f t="shared" ca="1" si="265"/>
        <v>15992.529927657644</v>
      </c>
      <c r="BH495" s="15">
        <f t="shared" ca="1" si="266"/>
        <v>17831.370194230425</v>
      </c>
      <c r="BI495" s="15">
        <f t="shared" ca="1" si="267"/>
        <v>15598.998106777715</v>
      </c>
      <c r="BJ495" s="15">
        <f t="shared" ca="1" si="268"/>
        <v>19585.946527840817</v>
      </c>
      <c r="BK495" s="15">
        <f t="shared" ca="1" si="269"/>
        <v>25457.201472610181</v>
      </c>
      <c r="BL495" s="15">
        <f t="shared" ca="1" si="270"/>
        <v>24855.43449380837</v>
      </c>
      <c r="BM495" s="15">
        <f t="shared" ca="1" si="271"/>
        <v>33963.662638728703</v>
      </c>
      <c r="BN495" s="15">
        <f t="shared" ca="1" si="272"/>
        <v>36742.997070921265</v>
      </c>
      <c r="BO495" s="15">
        <f t="shared" ca="1" si="273"/>
        <v>55130.47671691612</v>
      </c>
      <c r="BP495" s="15">
        <f t="shared" ca="1" si="274"/>
        <v>79277.318666557898</v>
      </c>
      <c r="BQ495" s="15">
        <f ca="1">Inputs!$B$20*EXP($B$10-0.5*C$7^2+C$7*AJ495)</f>
        <v>6674.4876994383112</v>
      </c>
      <c r="BR495" s="15">
        <f t="shared" ca="1" si="275"/>
        <v>20917.240805737281</v>
      </c>
      <c r="BS495" s="15">
        <f t="shared" ca="1" si="276"/>
        <v>16885.179406202154</v>
      </c>
      <c r="BT495" s="15">
        <f t="shared" ca="1" si="277"/>
        <v>12804.109642007264</v>
      </c>
      <c r="BU495" s="15">
        <f t="shared" ca="1" si="278"/>
        <v>17315.774247930163</v>
      </c>
      <c r="BV495" s="15">
        <f t="shared" ca="1" si="279"/>
        <v>32413.558977776331</v>
      </c>
      <c r="BW495" s="15">
        <f t="shared" ca="1" si="280"/>
        <v>27781.063926608731</v>
      </c>
      <c r="BX495" s="15">
        <f t="shared" ca="1" si="281"/>
        <v>35515.300603166361</v>
      </c>
      <c r="BY495" s="15">
        <f t="shared" ca="1" si="282"/>
        <v>50480.691810564211</v>
      </c>
      <c r="BZ495" s="15">
        <f t="shared" ca="1" si="283"/>
        <v>83661.795373114655</v>
      </c>
      <c r="CA495" s="15">
        <f t="shared" ca="1" si="284"/>
        <v>176259.3768729537</v>
      </c>
      <c r="CB495" s="15">
        <f ca="1">(AU495*DCF!C$10-DCF!C$5*MAX(AU495*DCF!C$10,0)-MAX(AU495-Inputs!$B$6,0)/Inputs!$B$10)*DCF!C$6</f>
        <v>1043.611985883025</v>
      </c>
      <c r="CC495" s="15">
        <f ca="1">(AV495*DCF!D$10-DCF!D$5*MAX(AV495*DCF!D$10,0)-MAX(AV495-AU495,0)/Inputs!$B$10)*DCF!D$6</f>
        <v>1191.0534183330619</v>
      </c>
      <c r="CD495" s="15">
        <f ca="1">(AW495*DCF!E$10-DCF!E$5*MAX(AW495*DCF!E$10,0)-MAX(AW495-AV495,0)/Inputs!$B$10)*DCF!E$6</f>
        <v>1292.4174129571657</v>
      </c>
      <c r="CE495" s="15">
        <f ca="1">(AX495*DCF!F$10-DCF!F$5*MAX(AX495*DCF!F$10,0)-MAX(AX495-AW495,0)/Inputs!$B$10)*DCF!F$6</f>
        <v>1244.5727728059305</v>
      </c>
      <c r="CF495" s="15">
        <f ca="1">(AY495*DCF!G$10-DCF!G$5*MAX(AY495*DCF!G$10,0)-MAX(AY495-AX495,0)/Inputs!$B$10)*DCF!G$6</f>
        <v>1615.566288718908</v>
      </c>
      <c r="CG495" s="15">
        <f ca="1">(AZ495*DCF!H$10-DCF!H$5*MAX(AZ495*DCF!H$10,0)-MAX(AZ495-AY495,0)/Inputs!$B$10)*DCF!H$6</f>
        <v>1610.2230916380261</v>
      </c>
      <c r="CH495" s="15">
        <f ca="1">(BA495*DCF!I$10-DCF!I$5*MAX(BA495*DCF!I$10,0)-MAX(BA495-AZ495,0)/Inputs!$B$10)*DCF!I$6</f>
        <v>1542.5283746717289</v>
      </c>
      <c r="CI495" s="15">
        <f ca="1">(BB495*DCF!J$10-DCF!J$5*MAX(BB495*DCF!J$10,0)-MAX(BB495-BA495,0)/Inputs!$B$10)*DCF!J$6</f>
        <v>1623.3589213966368</v>
      </c>
      <c r="CJ495" s="15">
        <f ca="1">(BC495*DCF!K$10-DCF!K$5*MAX(BC495*DCF!K$10,0)-MAX(BC495-BB495,0)/Inputs!$B$10)*DCF!K$6</f>
        <v>1949.2006772482939</v>
      </c>
      <c r="CK495" s="15">
        <f ca="1">(BD495*DCF!L$10-DCF!L$5*MAX(BD495*DCF!L$10,0)-MAX(BD495-BC495,0)/Inputs!$B$10)*DCF!L$6</f>
        <v>2477.8289361935585</v>
      </c>
      <c r="CL495" s="15">
        <f ca="1">(BE495*DCF!M$10-DCF!M$5*MAX(BE495*DCF!M$10,0)-MAX(BE495-BD495,0)/Inputs!$B$10)*DCF!M$6</f>
        <v>3030.6772174857338</v>
      </c>
      <c r="CM495" s="15">
        <f ca="1">(BF495*DCF!C$28-DCF!C$5*MAX(BF495*DCF!C$28,0)-MAX(BF495-Inputs!$B$13,0)/Inputs!$B$17)*DCF!C$6</f>
        <v>3556.2873025056474</v>
      </c>
      <c r="CN495" s="15">
        <f ca="1">(BG495*DCF!D$28-DCF!D$5*MAX(BG495*DCF!D$28,0)-MAX(BG495-BF495,0)/Inputs!$B$17)*DCF!D$6</f>
        <v>3960.4923950881257</v>
      </c>
      <c r="CO495" s="15">
        <f ca="1">(BH495*DCF!E$28-DCF!E$5*MAX(BH495*DCF!E$28,0)-MAX(BH495-BG495,0)/Inputs!$B$17)*DCF!E$6</f>
        <v>4687.7514469853459</v>
      </c>
      <c r="CP495" s="15">
        <f ca="1">(BI495*DCF!F$28-DCF!F$5*MAX(BI495*DCF!F$28,0)-MAX(BI495-BH495,0)/Inputs!$B$17)*DCF!F$6</f>
        <v>4234.7170949262127</v>
      </c>
      <c r="CQ495" s="15">
        <f ca="1">(BJ495*DCF!G$28-DCF!G$5*MAX(BJ495*DCF!G$28,0)-MAX(BJ495-BI495,0)/Inputs!$B$17)*DCF!G$6</f>
        <v>4411.1570866148259</v>
      </c>
      <c r="CR495" s="15">
        <f ca="1">(BK495*DCF!H$28-DCF!H$5*MAX(BK495*DCF!H$28,0)-MAX(BK495-BJ495,0)/Inputs!$B$17)*DCF!H$6</f>
        <v>5383.6185364051344</v>
      </c>
      <c r="CS495" s="15">
        <f ca="1">(BL495*DCF!I$28-DCF!I$5*MAX(BL495*DCF!I$28,0)-MAX(BL495-BK495,0)/Inputs!$B$17)*DCF!I$6</f>
        <v>5844.8309096084931</v>
      </c>
      <c r="CT495" s="15">
        <f ca="1">(BM495*DCF!J$28-DCF!J$5*MAX(BM495*DCF!J$28,0)-MAX(BM495-BL495,0)/Inputs!$B$17)*DCF!J$6</f>
        <v>6369.0396618410441</v>
      </c>
      <c r="CU495" s="15">
        <f ca="1">(BN495*DCF!K$28-DCF!K$5*MAX(BN495*DCF!K$28,0)-MAX(BN495-BM495,0)/Inputs!$B$17)*DCF!K$6</f>
        <v>7419.0734640870978</v>
      </c>
      <c r="CV495" s="15">
        <f ca="1">(BO495*DCF!L$28-DCF!L$5*MAX(BO495*DCF!L$28,0)-MAX(BO495-BN495,0)/Inputs!$B$17)*DCF!L$6</f>
        <v>8919.1133039599936</v>
      </c>
      <c r="CW495" s="15">
        <f ca="1">(BP495*DCF!M$28-DCF!M$5*MAX(BP495*DCF!M$28,0)-MAX(BP495-BO495,0)/Inputs!$B$17)*DCF!M$6</f>
        <v>12392.049894231488</v>
      </c>
      <c r="CX495" s="15">
        <f ca="1">(BQ495*DCF!C$46-DCF!C$5*MAX(BQ495*DCF!C$46,0)-MAX(BQ495-Inputs!$B$20,0)/Inputs!$B$24)*DCF!C$6</f>
        <v>-3145.8344337909775</v>
      </c>
      <c r="CY495" s="15">
        <f ca="1">(BR495*DCF!D$46-DCF!D$5*MAX(BR495*DCF!D$46,0)-MAX(BR495-BQ495,0)/Inputs!$B$24)*DCF!D$6</f>
        <v>-9647.3497340511221</v>
      </c>
      <c r="CZ495" s="15">
        <f ca="1">(BS495*DCF!E$46-DCF!E$5*MAX(BS495*DCF!E$46,0)-MAX(BS495-BR495,0)/Inputs!$B$24)*DCF!E$6</f>
        <v>-1996.7018640864576</v>
      </c>
      <c r="DA495" s="15">
        <f ca="1">(BT495*DCF!F$46-DCF!F$5*MAX(BT495*DCF!F$46,0)-MAX(BT495-BS495,0)/Inputs!$B$24)*DCF!F$6</f>
        <v>-932.47621788750951</v>
      </c>
      <c r="DB495" s="15">
        <f ca="1">(BU495*DCF!G$46-DCF!G$5*MAX(BU495*DCF!G$46,0)-MAX(BU495-BT495,0)/Inputs!$B$24)*DCF!G$6</f>
        <v>-2100.1032677318622</v>
      </c>
      <c r="DC495" s="15">
        <f ca="1">(BV495*DCF!H$46-DCF!H$5*MAX(BV495*DCF!H$46,0)-MAX(BV495-BU495,0)/Inputs!$B$24)*DCF!H$6</f>
        <v>-4691.5440991378773</v>
      </c>
      <c r="DD495" s="15">
        <f ca="1">(BW495*DCF!I$46-DCF!I$5*MAX(BW495*DCF!I$46,0)-MAX(BW495-BV495,0)/Inputs!$B$24)*DCF!I$6</f>
        <v>641.61443855090738</v>
      </c>
      <c r="DE495" s="15">
        <f ca="1">(BX495*DCF!J$46-DCF!J$5*MAX(BX495*DCF!J$46,0)-MAX(BX495-BW495,0)/Inputs!$B$24)*DCF!J$6</f>
        <v>-561.22458719384792</v>
      </c>
      <c r="DF495" s="15">
        <f ca="1">(BY495*DCF!K$46-DCF!K$5*MAX(BY495*DCF!K$46,0)-MAX(BY495-BX495,0)/Inputs!$B$24)*DCF!K$6</f>
        <v>-782.49677498272297</v>
      </c>
      <c r="DG495" s="15">
        <f ca="1">(BZ495*DCF!L$46-DCF!L$5*MAX(BZ495*DCF!L$46,0)-MAX(BZ495-BY495,0)/Inputs!$B$24)*DCF!L$6</f>
        <v>-1725.8408036112239</v>
      </c>
      <c r="DH495" s="15">
        <f ca="1">(CA495*DCF!M$46-DCF!M$5*MAX(CA495*DCF!M$46,0)-MAX(CA495-BZ495,0)/Inputs!$B$24)*DCF!M$6</f>
        <v>-5540.0551513285927</v>
      </c>
      <c r="DI495" s="15">
        <f ca="1">SUM(CB495:CL495)+BE495*DCF!M$10*(1+Inputs!$B$30)*(1-Inputs!$B$33)*(1-Inputs!$B$30/Inputs!$B$31)/(Inputs!$B$29-Inputs!$B$30)*DCF!M$6</f>
        <v>89074.853918620298</v>
      </c>
      <c r="DJ495" s="15">
        <f ca="1">SUM(CM495:CW495)+BP495*DCF!M$28*(1+Inputs!$B$30)*(1-Inputs!$B$33)*(1-Inputs!$B$30/Inputs!$B$31)/(Inputs!$B$29-Inputs!$B$30)*DCF!M$6</f>
        <v>361351.23267364182</v>
      </c>
      <c r="DK495" s="15">
        <f ca="1">SUM(CX495:DH495)+CA495*DCF!M$46*(1+Inputs!$B$30)*(1-Inputs!$B$33)*(1-Inputs!$B$30/Inputs!$B$31)/(Inputs!$B$29-Inputs!$B$30)*DCF!M$6</f>
        <v>242035.86340830129</v>
      </c>
      <c r="DM495" s="15">
        <f ca="1">DI495+DJ495+DK495+Inputs!$B$34+Inputs!$B$36-Inputs!$B$35</f>
        <v>769312.9500005634</v>
      </c>
    </row>
    <row r="496" spans="1:117" x14ac:dyDescent="0.75">
      <c r="A496" s="11">
        <v>483</v>
      </c>
      <c r="C496" s="24">
        <f t="shared" ca="1" si="288"/>
        <v>0.28946484314213267</v>
      </c>
      <c r="D496" s="24">
        <f t="shared" ca="1" si="288"/>
        <v>-0.96950169193330626</v>
      </c>
      <c r="E496" s="24">
        <f t="shared" ca="1" si="288"/>
        <v>-0.56429314024899646</v>
      </c>
      <c r="F496" s="24">
        <f t="shared" ca="1" si="288"/>
        <v>1.001497564130053</v>
      </c>
      <c r="G496" s="24">
        <f t="shared" ca="1" si="288"/>
        <v>0.11538330429840371</v>
      </c>
      <c r="H496" s="24">
        <f t="shared" ca="1" si="288"/>
        <v>0.99392497406036873</v>
      </c>
      <c r="I496" s="24">
        <f t="shared" ca="1" si="288"/>
        <v>0.19012554104005475</v>
      </c>
      <c r="J496" s="24">
        <f t="shared" ca="1" si="288"/>
        <v>-0.94672032185356114</v>
      </c>
      <c r="K496" s="24">
        <f t="shared" ca="1" si="288"/>
        <v>1.501126712213952</v>
      </c>
      <c r="L496" s="24">
        <f t="shared" ca="1" si="288"/>
        <v>-1.3166893164159019</v>
      </c>
      <c r="M496" s="24">
        <f t="shared" ca="1" si="288"/>
        <v>-1.0409782218263881</v>
      </c>
      <c r="N496" s="24">
        <f ca="1">SQRT(Inputs!$B$38)*C496+SQRT(1-Inputs!$B$38)*_xlfn.NORM.S.INV(RAND())</f>
        <v>0.50223027656346553</v>
      </c>
      <c r="O496" s="24">
        <f ca="1">SQRT(Inputs!$B$38)*D496+SQRT(1-Inputs!$B$38)*_xlfn.NORM.S.INV(RAND())</f>
        <v>0.21558984936378345</v>
      </c>
      <c r="P496" s="24">
        <f ca="1">SQRT(Inputs!$B$38)*E496+SQRT(1-Inputs!$B$38)*_xlfn.NORM.S.INV(RAND())</f>
        <v>-0.23896241572924612</v>
      </c>
      <c r="Q496" s="24">
        <f ca="1">SQRT(Inputs!$B$38)*F496+SQRT(1-Inputs!$B$38)*_xlfn.NORM.S.INV(RAND())</f>
        <v>0.7186702817374766</v>
      </c>
      <c r="R496" s="24">
        <f ca="1">SQRT(Inputs!$B$38)*G496+SQRT(1-Inputs!$B$38)*_xlfn.NORM.S.INV(RAND())</f>
        <v>-2.1990766085834446E-2</v>
      </c>
      <c r="S496" s="24">
        <f ca="1">SQRT(Inputs!$B$38)*H496+SQRT(1-Inputs!$B$38)*_xlfn.NORM.S.INV(RAND())</f>
        <v>1.0887727113026586</v>
      </c>
      <c r="T496" s="24">
        <f ca="1">SQRT(Inputs!$B$38)*I496+SQRT(1-Inputs!$B$38)*_xlfn.NORM.S.INV(RAND())</f>
        <v>1.8202114762871968</v>
      </c>
      <c r="U496" s="24">
        <f ca="1">SQRT(Inputs!$B$38)*J496+SQRT(1-Inputs!$B$38)*_xlfn.NORM.S.INV(RAND())</f>
        <v>-1.6308874393524411</v>
      </c>
      <c r="V496" s="24">
        <f ca="1">SQRT(Inputs!$B$38)*K496+SQRT(1-Inputs!$B$38)*_xlfn.NORM.S.INV(RAND())</f>
        <v>1.1912017142286839</v>
      </c>
      <c r="W496" s="24">
        <f ca="1">SQRT(Inputs!$B$38)*L496+SQRT(1-Inputs!$B$38)*_xlfn.NORM.S.INV(RAND())</f>
        <v>0.6547639403461013</v>
      </c>
      <c r="X496" s="24">
        <f ca="1">SQRT(Inputs!$B$38)*M496+SQRT(1-Inputs!$B$38)*_xlfn.NORM.S.INV(RAND())</f>
        <v>0.19934959274056474</v>
      </c>
      <c r="Y496" s="24">
        <f ca="1">SQRT(Inputs!$B$38)*C496+SQRT(1-Inputs!$B$38)*_xlfn.NORM.S.INV(RAND())</f>
        <v>0.85538392868112967</v>
      </c>
      <c r="Z496" s="24">
        <f ca="1">SQRT(Inputs!$B$38)*D496+SQRT(1-Inputs!$B$38)*_xlfn.NORM.S.INV(RAND())</f>
        <v>-0.60452236939215942</v>
      </c>
      <c r="AA496" s="24">
        <f ca="1">SQRT(Inputs!$B$38)*E496+SQRT(1-Inputs!$B$38)*_xlfn.NORM.S.INV(RAND())</f>
        <v>0.40427919398670403</v>
      </c>
      <c r="AB496" s="24">
        <f ca="1">SQRT(Inputs!$B$38)*F496+SQRT(1-Inputs!$B$38)*_xlfn.NORM.S.INV(RAND())</f>
        <v>0.99736345207347854</v>
      </c>
      <c r="AC496" s="24">
        <f ca="1">SQRT(Inputs!$B$38)*G496+SQRT(1-Inputs!$B$38)*_xlfn.NORM.S.INV(RAND())</f>
        <v>-0.95907100293930192</v>
      </c>
      <c r="AD496" s="24">
        <f ca="1">SQRT(Inputs!$B$38)*H496+SQRT(1-Inputs!$B$38)*_xlfn.NORM.S.INV(RAND())</f>
        <v>-0.45036655893589017</v>
      </c>
      <c r="AE496" s="24">
        <f ca="1">SQRT(Inputs!$B$38)*I496+SQRT(1-Inputs!$B$38)*_xlfn.NORM.S.INV(RAND())</f>
        <v>1.1918643529417881</v>
      </c>
      <c r="AF496" s="24">
        <f ca="1">SQRT(Inputs!$B$38)*J496+SQRT(1-Inputs!$B$38)*_xlfn.NORM.S.INV(RAND())</f>
        <v>-2.108957422819087</v>
      </c>
      <c r="AG496" s="24">
        <f ca="1">SQRT(Inputs!$B$38)*K496+SQRT(1-Inputs!$B$38)*_xlfn.NORM.S.INV(RAND())</f>
        <v>0.55311255657434555</v>
      </c>
      <c r="AH496" s="24">
        <f ca="1">SQRT(Inputs!$B$38)*L496+SQRT(1-Inputs!$B$38)*_xlfn.NORM.S.INV(RAND())</f>
        <v>-1.5607865032942165</v>
      </c>
      <c r="AI496" s="24">
        <f ca="1">SQRT(Inputs!$B$38)*M496+SQRT(1-Inputs!$B$38)*_xlfn.NORM.S.INV(RAND())</f>
        <v>-9.91056698911017E-2</v>
      </c>
      <c r="AJ496" s="24">
        <f ca="1">SQRT(Inputs!$B$38)*C496+SQRT(1-Inputs!$B$38)*_xlfn.NORM.S.INV(RAND())</f>
        <v>1.4323380570622353</v>
      </c>
      <c r="AK496" s="24">
        <f ca="1">SQRT(Inputs!$B$38)*D496+SQRT(1-Inputs!$B$38)*_xlfn.NORM.S.INV(RAND())</f>
        <v>-1.3791359486905059</v>
      </c>
      <c r="AL496" s="24">
        <f ca="1">SQRT(Inputs!$B$38)*E496+SQRT(1-Inputs!$B$38)*_xlfn.NORM.S.INV(RAND())</f>
        <v>-0.63479466263769391</v>
      </c>
      <c r="AM496" s="24">
        <f ca="1">SQRT(Inputs!$B$38)*F496+SQRT(1-Inputs!$B$38)*_xlfn.NORM.S.INV(RAND())</f>
        <v>-0.38057302820338124</v>
      </c>
      <c r="AN496" s="24">
        <f ca="1">SQRT(Inputs!$B$38)*G496+SQRT(1-Inputs!$B$38)*_xlfn.NORM.S.INV(RAND())</f>
        <v>2.7518118885997991E-2</v>
      </c>
      <c r="AO496" s="24">
        <f ca="1">SQRT(Inputs!$B$38)*H496+SQRT(1-Inputs!$B$38)*_xlfn.NORM.S.INV(RAND())</f>
        <v>-0.62484596459130959</v>
      </c>
      <c r="AP496" s="24">
        <f ca="1">SQRT(Inputs!$B$38)*I496+SQRT(1-Inputs!$B$38)*_xlfn.NORM.S.INV(RAND())</f>
        <v>-3.9679232077986459E-2</v>
      </c>
      <c r="AQ496" s="24">
        <f ca="1">SQRT(Inputs!$B$38)*J496+SQRT(1-Inputs!$B$38)*_xlfn.NORM.S.INV(RAND())</f>
        <v>0.26602399222742124</v>
      </c>
      <c r="AR496" s="24">
        <f ca="1">SQRT(Inputs!$B$38)*K496+SQRT(1-Inputs!$B$38)*_xlfn.NORM.S.INV(RAND())</f>
        <v>-0.10837774366528385</v>
      </c>
      <c r="AS496" s="24">
        <f ca="1">SQRT(Inputs!$B$38)*L496+SQRT(1-Inputs!$B$38)*_xlfn.NORM.S.INV(RAND())</f>
        <v>0.46269275793877351</v>
      </c>
      <c r="AT496" s="24">
        <f ca="1">SQRT(Inputs!$B$38)*M496+SQRT(1-Inputs!$B$38)*_xlfn.NORM.S.INV(RAND())</f>
        <v>-0.77639910324780526</v>
      </c>
      <c r="AU496" s="15">
        <f ca="1">Inputs!$B$6*EXP($B$8-0.5*C$5^2+C$5*N496)</f>
        <v>5382.5093996271717</v>
      </c>
      <c r="AV496" s="15">
        <f t="shared" ca="1" si="255"/>
        <v>6762.7944592799386</v>
      </c>
      <c r="AW496" s="15">
        <f t="shared" ca="1" si="256"/>
        <v>7984.4849740817353</v>
      </c>
      <c r="AX496" s="15">
        <f t="shared" ca="1" si="257"/>
        <v>10664.002454421918</v>
      </c>
      <c r="AY496" s="15">
        <f t="shared" ca="1" si="258"/>
        <v>12999.071499494985</v>
      </c>
      <c r="AZ496" s="15">
        <f t="shared" ca="1" si="259"/>
        <v>17923.306341217925</v>
      </c>
      <c r="BA496" s="15">
        <f t="shared" ca="1" si="260"/>
        <v>26536.467994437829</v>
      </c>
      <c r="BB496" s="15">
        <f t="shared" ca="1" si="261"/>
        <v>27591.14800784766</v>
      </c>
      <c r="BC496" s="15">
        <f t="shared" ca="1" si="262"/>
        <v>37909.989149592016</v>
      </c>
      <c r="BD496" s="15">
        <f t="shared" ca="1" si="263"/>
        <v>49376.512293331092</v>
      </c>
      <c r="BE496" s="15">
        <f t="shared" ca="1" si="264"/>
        <v>61613.188733880364</v>
      </c>
      <c r="BF496" s="15">
        <f ca="1">Inputs!$B$13*EXP($B$9-0.5*C$6^2+C$6*Y496)</f>
        <v>16387.057401453305</v>
      </c>
      <c r="BG496" s="15">
        <f t="shared" ca="1" si="265"/>
        <v>17907.622328499772</v>
      </c>
      <c r="BH496" s="15">
        <f t="shared" ca="1" si="266"/>
        <v>23397.226247008628</v>
      </c>
      <c r="BI496" s="15">
        <f t="shared" ca="1" si="267"/>
        <v>33394.065605981152</v>
      </c>
      <c r="BJ496" s="15">
        <f t="shared" ca="1" si="268"/>
        <v>35653.100416082452</v>
      </c>
      <c r="BK496" s="15">
        <f t="shared" ca="1" si="269"/>
        <v>41155.06028286901</v>
      </c>
      <c r="BL496" s="15">
        <f t="shared" ca="1" si="270"/>
        <v>58997.685711215549</v>
      </c>
      <c r="BM496" s="15">
        <f t="shared" ca="1" si="271"/>
        <v>55806.143507489687</v>
      </c>
      <c r="BN496" s="15">
        <f t="shared" ca="1" si="272"/>
        <v>73338.010766311345</v>
      </c>
      <c r="BO496" s="15">
        <f t="shared" ca="1" si="273"/>
        <v>75263.073759230116</v>
      </c>
      <c r="BP496" s="15">
        <f t="shared" ca="1" si="274"/>
        <v>91600.428502181705</v>
      </c>
      <c r="BQ496" s="15">
        <f ca="1">Inputs!$B$20*EXP($B$10-0.5*C$7^2+C$7*AJ496)</f>
        <v>7129.1992380074598</v>
      </c>
      <c r="BR496" s="15">
        <f t="shared" ca="1" si="275"/>
        <v>6242.5854241154138</v>
      </c>
      <c r="BS496" s="15">
        <f t="shared" ca="1" si="276"/>
        <v>7123.8395913992063</v>
      </c>
      <c r="BT496" s="15">
        <f t="shared" ca="1" si="277"/>
        <v>8888.9703458715921</v>
      </c>
      <c r="BU496" s="15">
        <f t="shared" ca="1" si="278"/>
        <v>12401.347304899371</v>
      </c>
      <c r="BV496" s="15">
        <f t="shared" ca="1" si="279"/>
        <v>14988.130083522339</v>
      </c>
      <c r="BW496" s="15">
        <f t="shared" ca="1" si="280"/>
        <v>20740.178939260219</v>
      </c>
      <c r="BX496" s="15">
        <f t="shared" ca="1" si="281"/>
        <v>30597.517274771857</v>
      </c>
      <c r="BY496" s="15">
        <f t="shared" ca="1" si="282"/>
        <v>41992.498908774527</v>
      </c>
      <c r="BZ496" s="15">
        <f t="shared" ca="1" si="283"/>
        <v>64152.444479959093</v>
      </c>
      <c r="CA496" s="15">
        <f t="shared" ca="1" si="284"/>
        <v>78501.4210691076</v>
      </c>
      <c r="CB496" s="15">
        <f ca="1">(AU496*DCF!C$10-DCF!C$5*MAX(AU496*DCF!C$10,0)-MAX(AU496-Inputs!$B$6,0)/Inputs!$B$10)*DCF!C$6</f>
        <v>1040.0777037280741</v>
      </c>
      <c r="CC496" s="15">
        <f ca="1">(AV496*DCF!D$10-DCF!D$5*MAX(AV496*DCF!D$10,0)-MAX(AV496-AU496,0)/Inputs!$B$10)*DCF!D$6</f>
        <v>1311.8389458508859</v>
      </c>
      <c r="CD496" s="15">
        <f ca="1">(AW496*DCF!E$10-DCF!E$5*MAX(AW496*DCF!E$10,0)-MAX(AW496-AV496,0)/Inputs!$B$10)*DCF!E$6</f>
        <v>1568.315182025166</v>
      </c>
      <c r="CE496" s="15">
        <f ca="1">(AX496*DCF!F$10-DCF!F$5*MAX(AX496*DCF!F$10,0)-MAX(AX496-AW496,0)/Inputs!$B$10)*DCF!F$6</f>
        <v>1770.3935861292646</v>
      </c>
      <c r="CF496" s="15">
        <f ca="1">(AY496*DCF!G$10-DCF!G$5*MAX(AY496*DCF!G$10,0)-MAX(AY496-AX496,0)/Inputs!$B$10)*DCF!G$6</f>
        <v>2229.4860984957886</v>
      </c>
      <c r="CG496" s="15">
        <f ca="1">(AZ496*DCF!H$10-DCF!H$5*MAX(AZ496*DCF!H$10,0)-MAX(AZ496-AY496,0)/Inputs!$B$10)*DCF!H$6</f>
        <v>2605.4366074811564</v>
      </c>
      <c r="CH496" s="15">
        <f ca="1">(BA496*DCF!I$10-DCF!I$5*MAX(BA496*DCF!I$10,0)-MAX(BA496-AZ496,0)/Inputs!$B$10)*DCF!I$6</f>
        <v>3434.3843602504376</v>
      </c>
      <c r="CI496" s="15">
        <f ca="1">(BB496*DCF!J$10-DCF!J$5*MAX(BB496*DCF!J$10,0)-MAX(BB496-BA496,0)/Inputs!$B$10)*DCF!J$6</f>
        <v>4574.8856422586705</v>
      </c>
      <c r="CJ496" s="15">
        <f ca="1">(BC496*DCF!K$10-DCF!K$5*MAX(BC496*DCF!K$10,0)-MAX(BC496-BB496,0)/Inputs!$B$10)*DCF!K$6</f>
        <v>4658.4187369343945</v>
      </c>
      <c r="CK496" s="15">
        <f ca="1">(BD496*DCF!L$10-DCF!L$5*MAX(BD496*DCF!L$10,0)-MAX(BD496-BC496,0)/Inputs!$B$10)*DCF!L$6</f>
        <v>5964.1098942970821</v>
      </c>
      <c r="CL496" s="15">
        <f ca="1">(BE496*DCF!M$10-DCF!M$5*MAX(BE496*DCF!M$10,0)-MAX(BE496-BD496,0)/Inputs!$B$10)*DCF!M$6</f>
        <v>7232.6160896260253</v>
      </c>
      <c r="CM496" s="15">
        <f ca="1">(BF496*DCF!C$28-DCF!C$5*MAX(BF496*DCF!C$28,0)-MAX(BF496-Inputs!$B$13,0)/Inputs!$B$17)*DCF!C$6</f>
        <v>3846.4747827315346</v>
      </c>
      <c r="CN496" s="15">
        <f ca="1">(BG496*DCF!D$28-DCF!D$5*MAX(BG496*DCF!D$28,0)-MAX(BG496-BF496,0)/Inputs!$B$17)*DCF!D$6</f>
        <v>4949.8015774809392</v>
      </c>
      <c r="CO496" s="15">
        <f ca="1">(BH496*DCF!E$28-DCF!E$5*MAX(BH496*DCF!E$28,0)-MAX(BH496-BG496,0)/Inputs!$B$17)*DCF!E$6</f>
        <v>5544.5857254033817</v>
      </c>
      <c r="CP496" s="15">
        <f ca="1">(BI496*DCF!F$28-DCF!F$5*MAX(BI496*DCF!F$28,0)-MAX(BI496-BH496,0)/Inputs!$B$17)*DCF!F$6</f>
        <v>7245.5265661335188</v>
      </c>
      <c r="CQ496" s="15">
        <f ca="1">(BJ496*DCF!G$28-DCF!G$5*MAX(BJ496*DCF!G$28,0)-MAX(BJ496-BI496,0)/Inputs!$B$17)*DCF!G$6</f>
        <v>8870.5200637259586</v>
      </c>
      <c r="CR496" s="15">
        <f ca="1">(BK496*DCF!H$28-DCF!H$5*MAX(BK496*DCF!H$28,0)-MAX(BK496-BJ496,0)/Inputs!$B$17)*DCF!H$6</f>
        <v>9323.2503017788385</v>
      </c>
      <c r="CS496" s="15">
        <f ca="1">(BL496*DCF!I$28-DCF!I$5*MAX(BL496*DCF!I$28,0)-MAX(BL496-BK496,0)/Inputs!$B$17)*DCF!I$6</f>
        <v>11312.521222342066</v>
      </c>
      <c r="CT496" s="15">
        <f ca="1">(BM496*DCF!J$28-DCF!J$5*MAX(BM496*DCF!J$28,0)-MAX(BM496-BL496,0)/Inputs!$B$17)*DCF!J$6</f>
        <v>12449.402828510925</v>
      </c>
      <c r="CU496" s="15">
        <f ca="1">(BN496*DCF!K$28-DCF!K$5*MAX(BN496*DCF!K$28,0)-MAX(BN496-BM496,0)/Inputs!$B$17)*DCF!K$6</f>
        <v>13340.337999549069</v>
      </c>
      <c r="CV496" s="15">
        <f ca="1">(BO496*DCF!L$28-DCF!L$5*MAX(BO496*DCF!L$28,0)-MAX(BO496-BN496,0)/Inputs!$B$17)*DCF!L$6</f>
        <v>14798.738889703638</v>
      </c>
      <c r="CW496" s="15">
        <f ca="1">(BP496*DCF!M$28-DCF!M$5*MAX(BP496*DCF!M$28,0)-MAX(BP496-BO496,0)/Inputs!$B$17)*DCF!M$6</f>
        <v>15526.960995715664</v>
      </c>
      <c r="CX496" s="15">
        <f ca="1">(BQ496*DCF!C$46-DCF!C$5*MAX(BQ496*DCF!C$46,0)-MAX(BQ496-Inputs!$B$20,0)/Inputs!$B$24)*DCF!C$6</f>
        <v>-3460.8770702130209</v>
      </c>
      <c r="CY496" s="15">
        <f ca="1">(BR496*DCF!D$46-DCF!D$5*MAX(BR496*DCF!D$46,0)-MAX(BR496-BQ496,0)/Inputs!$B$24)*DCF!D$6</f>
        <v>-1065.4637529225354</v>
      </c>
      <c r="CZ496" s="15">
        <f ca="1">(BS496*DCF!E$46-DCF!E$5*MAX(BS496*DCF!E$46,0)-MAX(BS496-BR496,0)/Inputs!$B$24)*DCF!E$6</f>
        <v>-1189.7725674180426</v>
      </c>
      <c r="DA496" s="15">
        <f ca="1">(BT496*DCF!F$46-DCF!F$5*MAX(BT496*DCF!F$46,0)-MAX(BT496-BS496,0)/Inputs!$B$24)*DCF!F$6</f>
        <v>-1290.0909286871508</v>
      </c>
      <c r="DB496" s="15">
        <f ca="1">(BU496*DCF!G$46-DCF!G$5*MAX(BU496*DCF!G$46,0)-MAX(BU496-BT496,0)/Inputs!$B$24)*DCF!G$6</f>
        <v>-1598.6510341880069</v>
      </c>
      <c r="DC496" s="15">
        <f ca="1">(BV496*DCF!H$46-DCF!H$5*MAX(BV496*DCF!H$46,0)-MAX(BV496-BU496,0)/Inputs!$B$24)*DCF!H$6</f>
        <v>-803.82689897604087</v>
      </c>
      <c r="DD496" s="15">
        <f ca="1">(BW496*DCF!I$46-DCF!I$5*MAX(BW496*DCF!I$46,0)-MAX(BW496-BV496,0)/Inputs!$B$24)*DCF!I$6</f>
        <v>-1172.188234424417</v>
      </c>
      <c r="DE496" s="15">
        <f ca="1">(BX496*DCF!J$46-DCF!J$5*MAX(BX496*DCF!J$46,0)-MAX(BX496-BW496,0)/Inputs!$B$24)*DCF!J$6</f>
        <v>-1330.5238679163865</v>
      </c>
      <c r="DF496" s="15">
        <f ca="1">(BY496*DCF!K$46-DCF!K$5*MAX(BY496*DCF!K$46,0)-MAX(BY496-BX496,0)/Inputs!$B$24)*DCF!K$6</f>
        <v>-392.71541890733442</v>
      </c>
      <c r="DG496" s="15">
        <f ca="1">(BZ496*DCF!L$46-DCF!L$5*MAX(BZ496*DCF!L$46,0)-MAX(BZ496-BY496,0)/Inputs!$B$24)*DCF!L$6</f>
        <v>-580.30733419668684</v>
      </c>
      <c r="DH496" s="15">
        <f ca="1">(CA496*DCF!M$46-DCF!M$5*MAX(CA496*DCF!M$46,0)-MAX(CA496-BZ496,0)/Inputs!$B$24)*DCF!M$6</f>
        <v>3154.4607528101219</v>
      </c>
      <c r="DI496" s="15">
        <f ca="1">SUM(CB496:CL496)+BE496*DCF!M$10*(1+Inputs!$B$30)*(1-Inputs!$B$33)*(1-Inputs!$B$30/Inputs!$B$31)/(Inputs!$B$29-Inputs!$B$30)*DCF!M$6</f>
        <v>207860.28184354005</v>
      </c>
      <c r="DJ496" s="15">
        <f ca="1">SUM(CM496:CW496)+BP496*DCF!M$28*(1+Inputs!$B$30)*(1-Inputs!$B$33)*(1-Inputs!$B$30/Inputs!$B$31)/(Inputs!$B$29-Inputs!$B$30)*DCF!M$6</f>
        <v>447108.39270219544</v>
      </c>
      <c r="DK496" s="15">
        <f ca="1">SUM(CX496:DH496)+CA496*DCF!M$46*(1+Inputs!$B$30)*(1-Inputs!$B$33)*(1-Inputs!$B$30/Inputs!$B$31)/(Inputs!$B$29-Inputs!$B$30)*DCF!M$6</f>
        <v>111642.53970560145</v>
      </c>
      <c r="DM496" s="15">
        <f ca="1">DI496+DJ496+DK496+Inputs!$B$34+Inputs!$B$36-Inputs!$B$35</f>
        <v>843462.21425133687</v>
      </c>
    </row>
    <row r="497" spans="1:117" x14ac:dyDescent="0.75">
      <c r="A497" s="11">
        <v>484</v>
      </c>
      <c r="C497" s="24">
        <f t="shared" ca="1" si="288"/>
        <v>0.2378517860013683</v>
      </c>
      <c r="D497" s="24">
        <f t="shared" ca="1" si="288"/>
        <v>0.52876864504959664</v>
      </c>
      <c r="E497" s="24">
        <f t="shared" ca="1" si="288"/>
        <v>-0.62141013762822173</v>
      </c>
      <c r="F497" s="24">
        <f t="shared" ca="1" si="288"/>
        <v>0.95302043139879089</v>
      </c>
      <c r="G497" s="24">
        <f t="shared" ca="1" si="288"/>
        <v>-0.12604584773682589</v>
      </c>
      <c r="H497" s="24">
        <f t="shared" ca="1" si="288"/>
        <v>1.1554462456743466</v>
      </c>
      <c r="I497" s="24">
        <f t="shared" ca="1" si="288"/>
        <v>-0.75880649392185462</v>
      </c>
      <c r="J497" s="24">
        <f t="shared" ca="1" si="288"/>
        <v>-0.95657293697838119</v>
      </c>
      <c r="K497" s="24">
        <f t="shared" ca="1" si="288"/>
        <v>-0.49208251296033523</v>
      </c>
      <c r="L497" s="24">
        <f t="shared" ca="1" si="288"/>
        <v>-1.1159949619011316</v>
      </c>
      <c r="M497" s="24">
        <f t="shared" ca="1" si="288"/>
        <v>0.57048997483336084</v>
      </c>
      <c r="N497" s="24">
        <f ca="1">SQRT(Inputs!$B$38)*C497+SQRT(1-Inputs!$B$38)*_xlfn.NORM.S.INV(RAND())</f>
        <v>-0.16239977196126565</v>
      </c>
      <c r="O497" s="24">
        <f ca="1">SQRT(Inputs!$B$38)*D497+SQRT(1-Inputs!$B$38)*_xlfn.NORM.S.INV(RAND())</f>
        <v>0.96327475770021698</v>
      </c>
      <c r="P497" s="24">
        <f ca="1">SQRT(Inputs!$B$38)*E497+SQRT(1-Inputs!$B$38)*_xlfn.NORM.S.INV(RAND())</f>
        <v>-0.35357282591108624</v>
      </c>
      <c r="Q497" s="24">
        <f ca="1">SQRT(Inputs!$B$38)*F497+SQRT(1-Inputs!$B$38)*_xlfn.NORM.S.INV(RAND())</f>
        <v>0.67210866253063739</v>
      </c>
      <c r="R497" s="24">
        <f ca="1">SQRT(Inputs!$B$38)*G497+SQRT(1-Inputs!$B$38)*_xlfn.NORM.S.INV(RAND())</f>
        <v>-0.47696029883080671</v>
      </c>
      <c r="S497" s="24">
        <f ca="1">SQRT(Inputs!$B$38)*H497+SQRT(1-Inputs!$B$38)*_xlfn.NORM.S.INV(RAND())</f>
        <v>0.14739034449140842</v>
      </c>
      <c r="T497" s="24">
        <f ca="1">SQRT(Inputs!$B$38)*I497+SQRT(1-Inputs!$B$38)*_xlfn.NORM.S.INV(RAND())</f>
        <v>-0.59481326827173475</v>
      </c>
      <c r="U497" s="24">
        <f ca="1">SQRT(Inputs!$B$38)*J497+SQRT(1-Inputs!$B$38)*_xlfn.NORM.S.INV(RAND())</f>
        <v>-0.99557195322021796</v>
      </c>
      <c r="V497" s="24">
        <f ca="1">SQRT(Inputs!$B$38)*K497+SQRT(1-Inputs!$B$38)*_xlfn.NORM.S.INV(RAND())</f>
        <v>-1.2018277156788197</v>
      </c>
      <c r="W497" s="24">
        <f ca="1">SQRT(Inputs!$B$38)*L497+SQRT(1-Inputs!$B$38)*_xlfn.NORM.S.INV(RAND())</f>
        <v>-2.8196623882861402</v>
      </c>
      <c r="X497" s="24">
        <f ca="1">SQRT(Inputs!$B$38)*M497+SQRT(1-Inputs!$B$38)*_xlfn.NORM.S.INV(RAND())</f>
        <v>1.1518064159194419</v>
      </c>
      <c r="Y497" s="24">
        <f ca="1">SQRT(Inputs!$B$38)*C497+SQRT(1-Inputs!$B$38)*_xlfn.NORM.S.INV(RAND())</f>
        <v>-0.22788338629016097</v>
      </c>
      <c r="Z497" s="24">
        <f ca="1">SQRT(Inputs!$B$38)*D497+SQRT(1-Inputs!$B$38)*_xlfn.NORM.S.INV(RAND())</f>
        <v>1.4812444858974259</v>
      </c>
      <c r="AA497" s="24">
        <f ca="1">SQRT(Inputs!$B$38)*E497+SQRT(1-Inputs!$B$38)*_xlfn.NORM.S.INV(RAND())</f>
        <v>-0.80158283120834717</v>
      </c>
      <c r="AB497" s="24">
        <f ca="1">SQRT(Inputs!$B$38)*F497+SQRT(1-Inputs!$B$38)*_xlfn.NORM.S.INV(RAND())</f>
        <v>0.59013846495978695</v>
      </c>
      <c r="AC497" s="24">
        <f ca="1">SQRT(Inputs!$B$38)*G497+SQRT(1-Inputs!$B$38)*_xlfn.NORM.S.INV(RAND())</f>
        <v>0.71905586409311584</v>
      </c>
      <c r="AD497" s="24">
        <f ca="1">SQRT(Inputs!$B$38)*H497+SQRT(1-Inputs!$B$38)*_xlfn.NORM.S.INV(RAND())</f>
        <v>0.7646997945920827</v>
      </c>
      <c r="AE497" s="24">
        <f ca="1">SQRT(Inputs!$B$38)*I497+SQRT(1-Inputs!$B$38)*_xlfn.NORM.S.INV(RAND())</f>
        <v>-1.0780637329307829</v>
      </c>
      <c r="AF497" s="24">
        <f ca="1">SQRT(Inputs!$B$38)*J497+SQRT(1-Inputs!$B$38)*_xlfn.NORM.S.INV(RAND())</f>
        <v>1.2377577536813522</v>
      </c>
      <c r="AG497" s="24">
        <f ca="1">SQRT(Inputs!$B$38)*K497+SQRT(1-Inputs!$B$38)*_xlfn.NORM.S.INV(RAND())</f>
        <v>-0.49361010185083948</v>
      </c>
      <c r="AH497" s="24">
        <f ca="1">SQRT(Inputs!$B$38)*L497+SQRT(1-Inputs!$B$38)*_xlfn.NORM.S.INV(RAND())</f>
        <v>-1.8192586598132823</v>
      </c>
      <c r="AI497" s="24">
        <f ca="1">SQRT(Inputs!$B$38)*M497+SQRT(1-Inputs!$B$38)*_xlfn.NORM.S.INV(RAND())</f>
        <v>0.90381956090615101</v>
      </c>
      <c r="AJ497" s="24">
        <f ca="1">SQRT(Inputs!$B$38)*C497+SQRT(1-Inputs!$B$38)*_xlfn.NORM.S.INV(RAND())</f>
        <v>0.38283060639863448</v>
      </c>
      <c r="AK497" s="24">
        <f ca="1">SQRT(Inputs!$B$38)*D497+SQRT(1-Inputs!$B$38)*_xlfn.NORM.S.INV(RAND())</f>
        <v>7.7436132306040517E-2</v>
      </c>
      <c r="AL497" s="24">
        <f ca="1">SQRT(Inputs!$B$38)*E497+SQRT(1-Inputs!$B$38)*_xlfn.NORM.S.INV(RAND())</f>
        <v>1.6171366286742235</v>
      </c>
      <c r="AM497" s="24">
        <f ca="1">SQRT(Inputs!$B$38)*F497+SQRT(1-Inputs!$B$38)*_xlfn.NORM.S.INV(RAND())</f>
        <v>1.382337978437735</v>
      </c>
      <c r="AN497" s="24">
        <f ca="1">SQRT(Inputs!$B$38)*G497+SQRT(1-Inputs!$B$38)*_xlfn.NORM.S.INV(RAND())</f>
        <v>-0.54600471009795026</v>
      </c>
      <c r="AO497" s="24">
        <f ca="1">SQRT(Inputs!$B$38)*H497+SQRT(1-Inputs!$B$38)*_xlfn.NORM.S.INV(RAND())</f>
        <v>0.8796492515083526</v>
      </c>
      <c r="AP497" s="24">
        <f ca="1">SQRT(Inputs!$B$38)*I497+SQRT(1-Inputs!$B$38)*_xlfn.NORM.S.INV(RAND())</f>
        <v>-1.583801138427241</v>
      </c>
      <c r="AQ497" s="24">
        <f ca="1">SQRT(Inputs!$B$38)*J497+SQRT(1-Inputs!$B$38)*_xlfn.NORM.S.INV(RAND())</f>
        <v>-1.3412392491911902</v>
      </c>
      <c r="AR497" s="24">
        <f ca="1">SQRT(Inputs!$B$38)*K497+SQRT(1-Inputs!$B$38)*_xlfn.NORM.S.INV(RAND())</f>
        <v>0.73011335573661396</v>
      </c>
      <c r="AS497" s="24">
        <f ca="1">SQRT(Inputs!$B$38)*L497+SQRT(1-Inputs!$B$38)*_xlfn.NORM.S.INV(RAND())</f>
        <v>-0.26126896451638693</v>
      </c>
      <c r="AT497" s="24">
        <f ca="1">SQRT(Inputs!$B$38)*M497+SQRT(1-Inputs!$B$38)*_xlfn.NORM.S.INV(RAND())</f>
        <v>-0.31437060046970072</v>
      </c>
      <c r="AU497" s="15">
        <f ca="1">Inputs!$B$6*EXP($B$8-0.5*C$5^2+C$5*N497)</f>
        <v>4833.4910279050036</v>
      </c>
      <c r="AV497" s="15">
        <f t="shared" ca="1" si="255"/>
        <v>6778.6914860912302</v>
      </c>
      <c r="AW497" s="15">
        <f t="shared" ca="1" si="256"/>
        <v>7880.4845721901038</v>
      </c>
      <c r="AX497" s="15">
        <f t="shared" ca="1" si="257"/>
        <v>10464.052904786653</v>
      </c>
      <c r="AY497" s="15">
        <f t="shared" ca="1" si="258"/>
        <v>12095.276602743676</v>
      </c>
      <c r="AZ497" s="15">
        <f t="shared" ca="1" si="259"/>
        <v>15034.904972621754</v>
      </c>
      <c r="BA497" s="15">
        <f t="shared" ca="1" si="260"/>
        <v>17288.417713849376</v>
      </c>
      <c r="BB497" s="15">
        <f t="shared" ca="1" si="261"/>
        <v>19156.917499901476</v>
      </c>
      <c r="BC497" s="15">
        <f t="shared" ca="1" si="262"/>
        <v>20892.383341300829</v>
      </c>
      <c r="BD497" s="15">
        <f t="shared" ca="1" si="263"/>
        <v>19661.639695588336</v>
      </c>
      <c r="BE497" s="15">
        <f t="shared" ca="1" si="264"/>
        <v>26757.657153463904</v>
      </c>
      <c r="BF497" s="15">
        <f ca="1">Inputs!$B$13*EXP($B$9-0.5*C$6^2+C$6*Y497)</f>
        <v>13220.076183827598</v>
      </c>
      <c r="BG497" s="15">
        <f t="shared" ca="1" si="265"/>
        <v>21048.381167903088</v>
      </c>
      <c r="BH497" s="15">
        <f t="shared" ca="1" si="266"/>
        <v>22515.715801864902</v>
      </c>
      <c r="BI497" s="15">
        <f t="shared" ca="1" si="267"/>
        <v>30183.469827077832</v>
      </c>
      <c r="BJ497" s="15">
        <f t="shared" ca="1" si="268"/>
        <v>41044.08828330291</v>
      </c>
      <c r="BK497" s="15">
        <f t="shared" ca="1" si="269"/>
        <v>55900.914665250522</v>
      </c>
      <c r="BL497" s="15">
        <f t="shared" ca="1" si="270"/>
        <v>59714.112082068001</v>
      </c>
      <c r="BM497" s="15">
        <f t="shared" ca="1" si="271"/>
        <v>85601.983484398937</v>
      </c>
      <c r="BN497" s="15">
        <f t="shared" ca="1" si="272"/>
        <v>99232.800950301607</v>
      </c>
      <c r="BO497" s="15">
        <f t="shared" ca="1" si="273"/>
        <v>98823.391993647165</v>
      </c>
      <c r="BP497" s="15">
        <f t="shared" ca="1" si="274"/>
        <v>134748.28174755973</v>
      </c>
      <c r="BQ497" s="15">
        <f ca="1">Inputs!$B$20*EXP($B$10-0.5*C$7^2+C$7*AJ497)</f>
        <v>4913.3539557712238</v>
      </c>
      <c r="BR497" s="15">
        <f t="shared" ca="1" si="275"/>
        <v>6832.7722315174096</v>
      </c>
      <c r="BS497" s="15">
        <f t="shared" ca="1" si="276"/>
        <v>14887.830296495618</v>
      </c>
      <c r="BT497" s="15">
        <f t="shared" ca="1" si="277"/>
        <v>29499.605441315663</v>
      </c>
      <c r="BU497" s="15">
        <f t="shared" ca="1" si="278"/>
        <v>35823.193569587907</v>
      </c>
      <c r="BV497" s="15">
        <f t="shared" ca="1" si="279"/>
        <v>60764.733745019112</v>
      </c>
      <c r="BW497" s="15">
        <f t="shared" ca="1" si="280"/>
        <v>60643.449496819791</v>
      </c>
      <c r="BX497" s="15">
        <f t="shared" ca="1" si="281"/>
        <v>64821.864768627362</v>
      </c>
      <c r="BY497" s="15">
        <f t="shared" ca="1" si="282"/>
        <v>104442.76064570159</v>
      </c>
      <c r="BZ497" s="15">
        <f t="shared" ca="1" si="283"/>
        <v>139675.47804113213</v>
      </c>
      <c r="CA497" s="15">
        <f t="shared" ca="1" si="284"/>
        <v>185541.59319926513</v>
      </c>
      <c r="CB497" s="15">
        <f ca="1">(AU497*DCF!C$10-DCF!C$5*MAX(AU497*DCF!C$10,0)-MAX(AU497-Inputs!$B$6,0)/Inputs!$B$10)*DCF!C$6</f>
        <v>1043.9923025759394</v>
      </c>
      <c r="CC497" s="15">
        <f ca="1">(AV497*DCF!D$10-DCF!D$5*MAX(AV497*DCF!D$10,0)-MAX(AV497-AU497,0)/Inputs!$B$10)*DCF!D$6</f>
        <v>1177.9739033912172</v>
      </c>
      <c r="CD497" s="15">
        <f ca="1">(AW497*DCF!E$10-DCF!E$5*MAX(AW497*DCF!E$10,0)-MAX(AW497-AV497,0)/Inputs!$B$10)*DCF!E$6</f>
        <v>1571.3090108729862</v>
      </c>
      <c r="CE497" s="15">
        <f ca="1">(AX497*DCF!F$10-DCF!F$5*MAX(AX497*DCF!F$10,0)-MAX(AX497-AW497,0)/Inputs!$B$10)*DCF!F$6</f>
        <v>1746.7095568872146</v>
      </c>
      <c r="CF497" s="15">
        <f ca="1">(AY497*DCF!G$10-DCF!G$5*MAX(AY497*DCF!G$10,0)-MAX(AY497-AX497,0)/Inputs!$B$10)*DCF!G$6</f>
        <v>2178.5595740433523</v>
      </c>
      <c r="CG497" s="15">
        <f ca="1">(AZ497*DCF!H$10-DCF!H$5*MAX(AZ497*DCF!H$10,0)-MAX(AZ497-AY497,0)/Inputs!$B$10)*DCF!H$6</f>
        <v>2397.053867821608</v>
      </c>
      <c r="CH497" s="15">
        <f ca="1">(BA497*DCF!I$10-DCF!I$5*MAX(BA497*DCF!I$10,0)-MAX(BA497-AZ497,0)/Inputs!$B$10)*DCF!I$6</f>
        <v>2788.3081874077516</v>
      </c>
      <c r="CI497" s="15">
        <f ca="1">(BB497*DCF!J$10-DCF!J$5*MAX(BB497*DCF!J$10,0)-MAX(BB497-BA497,0)/Inputs!$B$10)*DCF!J$6</f>
        <v>3004.2311410740963</v>
      </c>
      <c r="CJ497" s="15">
        <f ca="1">(BC497*DCF!K$10-DCF!K$5*MAX(BC497*DCF!K$10,0)-MAX(BC497-BB497,0)/Inputs!$B$10)*DCF!K$6</f>
        <v>3120.399385191984</v>
      </c>
      <c r="CK497" s="15">
        <f ca="1">(BD497*DCF!L$10-DCF!L$5*MAX(BD497*DCF!L$10,0)-MAX(BD497-BC497,0)/Inputs!$B$10)*DCF!L$6</f>
        <v>2965.3491511942302</v>
      </c>
      <c r="CL497" s="15">
        <f ca="1">(BE497*DCF!M$10-DCF!M$5*MAX(BE497*DCF!M$10,0)-MAX(BE497-BD497,0)/Inputs!$B$10)*DCF!M$6</f>
        <v>2928.1564035058877</v>
      </c>
      <c r="CM497" s="15">
        <f ca="1">(BF497*DCF!C$28-DCF!C$5*MAX(BF497*DCF!C$28,0)-MAX(BF497-Inputs!$B$13,0)/Inputs!$B$17)*DCF!C$6</f>
        <v>3611.3373228310907</v>
      </c>
      <c r="CN497" s="15">
        <f ca="1">(BG497*DCF!D$28-DCF!D$5*MAX(BG497*DCF!D$28,0)-MAX(BG497-BF497,0)/Inputs!$B$17)*DCF!D$6</f>
        <v>4529.0973318825181</v>
      </c>
      <c r="CO497" s="15">
        <f ca="1">(BH497*DCF!E$28-DCF!E$5*MAX(BH497*DCF!E$28,0)-MAX(BH497-BG497,0)/Inputs!$B$17)*DCF!E$6</f>
        <v>6087.6601810960274</v>
      </c>
      <c r="CP497" s="15">
        <f ca="1">(BI497*DCF!F$28-DCF!F$5*MAX(BI497*DCF!F$28,0)-MAX(BI497-BH497,0)/Inputs!$B$17)*DCF!F$6</f>
        <v>6797.9811810360652</v>
      </c>
      <c r="CQ497" s="15">
        <f ca="1">(BJ497*DCF!G$28-DCF!G$5*MAX(BJ497*DCF!G$28,0)-MAX(BJ497-BI497,0)/Inputs!$B$17)*DCF!G$6</f>
        <v>8822.5513711763215</v>
      </c>
      <c r="CR497" s="15">
        <f ca="1">(BK497*DCF!H$28-DCF!H$5*MAX(BK497*DCF!H$28,0)-MAX(BK497-BJ497,0)/Inputs!$B$17)*DCF!H$6</f>
        <v>11516.579051860968</v>
      </c>
      <c r="CS497" s="15">
        <f ca="1">(BL497*DCF!I$28-DCF!I$5*MAX(BL497*DCF!I$28,0)-MAX(BL497-BK497,0)/Inputs!$B$17)*DCF!I$6</f>
        <v>13494.64408233098</v>
      </c>
      <c r="CT497" s="15">
        <f ca="1">(BM497*DCF!J$28-DCF!J$5*MAX(BM497*DCF!J$28,0)-MAX(BM497-BL497,0)/Inputs!$B$17)*DCF!J$6</f>
        <v>15663.828413374938</v>
      </c>
      <c r="CU497" s="15">
        <f ca="1">(BN497*DCF!K$28-DCF!K$5*MAX(BN497*DCF!K$28,0)-MAX(BN497-BM497,0)/Inputs!$B$17)*DCF!K$6</f>
        <v>19286.710146244153</v>
      </c>
      <c r="CV497" s="15">
        <f ca="1">(BO497*DCF!L$28-DCF!L$5*MAX(BO497*DCF!L$28,0)-MAX(BO497-BN497,0)/Inputs!$B$17)*DCF!L$6</f>
        <v>19717.340993233494</v>
      </c>
      <c r="CW497" s="15">
        <f ca="1">(BP497*DCF!M$28-DCF!M$5*MAX(BP497*DCF!M$28,0)-MAX(BP497-BO497,0)/Inputs!$B$17)*DCF!M$6</f>
        <v>21597.806750190066</v>
      </c>
      <c r="CX497" s="15">
        <f ca="1">(BQ497*DCF!C$46-DCF!C$5*MAX(BQ497*DCF!C$46,0)-MAX(BQ497-Inputs!$B$20,0)/Inputs!$B$24)*DCF!C$6</f>
        <v>-1925.6493919893003</v>
      </c>
      <c r="CY497" s="15">
        <f ca="1">(BR497*DCF!D$46-DCF!D$5*MAX(BR497*DCF!D$46,0)-MAX(BR497-BQ497,0)/Inputs!$B$24)*DCF!D$6</f>
        <v>-1985.1947232544417</v>
      </c>
      <c r="CZ497" s="15">
        <f ca="1">(BS497*DCF!E$46-DCF!E$5*MAX(BS497*DCF!E$46,0)-MAX(BS497-BR497,0)/Inputs!$B$24)*DCF!E$6</f>
        <v>-4935.5939911912619</v>
      </c>
      <c r="DA497" s="15">
        <f ca="1">(BT497*DCF!F$46-DCF!F$5*MAX(BT497*DCF!F$46,0)-MAX(BT497-BS497,0)/Inputs!$B$24)*DCF!F$6</f>
        <v>-7468.9570226471633</v>
      </c>
      <c r="DB497" s="15">
        <f ca="1">(BU497*DCF!G$46-DCF!G$5*MAX(BU497*DCF!G$46,0)-MAX(BU497-BT497,0)/Inputs!$B$24)*DCF!G$6</f>
        <v>-3332.1515611973914</v>
      </c>
      <c r="DC497" s="15">
        <f ca="1">(BV497*DCF!H$46-DCF!H$5*MAX(BV497*DCF!H$46,0)-MAX(BV497-BU497,0)/Inputs!$B$24)*DCF!H$6</f>
        <v>-7750.4307901631355</v>
      </c>
      <c r="DD497" s="15">
        <f ca="1">(BW497*DCF!I$46-DCF!I$5*MAX(BW497*DCF!I$46,0)-MAX(BW497-BV497,0)/Inputs!$B$24)*DCF!I$6</f>
        <v>1400.5839698394193</v>
      </c>
      <c r="DE497" s="15">
        <f ca="1">(BX497*DCF!J$46-DCF!J$5*MAX(BX497*DCF!J$46,0)-MAX(BX497-BW497,0)/Inputs!$B$24)*DCF!J$6</f>
        <v>1611.0504560507059</v>
      </c>
      <c r="DF497" s="15">
        <f ca="1">(BY497*DCF!K$46-DCF!K$5*MAX(BY497*DCF!K$46,0)-MAX(BY497-BX497,0)/Inputs!$B$24)*DCF!K$6</f>
        <v>-3739.9453437601255</v>
      </c>
      <c r="DG497" s="15">
        <f ca="1">(BZ497*DCF!L$46-DCF!L$5*MAX(BZ497*DCF!L$46,0)-MAX(BZ497-BY497,0)/Inputs!$B$24)*DCF!L$6</f>
        <v>1681.8393734233387</v>
      </c>
      <c r="DH497" s="15">
        <f ca="1">(CA497*DCF!M$46-DCF!M$5*MAX(CA497*DCF!M$46,0)-MAX(CA497-BZ497,0)/Inputs!$B$24)*DCF!M$6</f>
        <v>4957.1368788533109</v>
      </c>
      <c r="DI497" s="15">
        <f ca="1">SUM(CB497:CL497)+BE497*DCF!M$10*(1+Inputs!$B$30)*(1-Inputs!$B$33)*(1-Inputs!$B$30/Inputs!$B$31)/(Inputs!$B$29-Inputs!$B$30)*DCF!M$6</f>
        <v>99388.956175441621</v>
      </c>
      <c r="DJ497" s="15">
        <f ca="1">SUM(CM497:CW497)+BP497*DCF!M$28*(1+Inputs!$B$30)*(1-Inputs!$B$33)*(1-Inputs!$B$30/Inputs!$B$31)/(Inputs!$B$29-Inputs!$B$30)*DCF!M$6</f>
        <v>631133.87011194706</v>
      </c>
      <c r="DK497" s="15">
        <f ca="1">SUM(CX497:DH497)+CA497*DCF!M$46*(1+Inputs!$B$30)*(1-Inputs!$B$33)*(1-Inputs!$B$30/Inputs!$B$31)/(Inputs!$B$29-Inputs!$B$30)*DCF!M$6</f>
        <v>265381.96974681015</v>
      </c>
      <c r="DM497" s="15">
        <f ca="1">DI497+DJ497+DK497+Inputs!$B$34+Inputs!$B$36-Inputs!$B$35</f>
        <v>1072755.7960341987</v>
      </c>
    </row>
    <row r="498" spans="1:117" x14ac:dyDescent="0.75">
      <c r="A498" s="11">
        <v>485</v>
      </c>
      <c r="C498" s="24">
        <f t="shared" ca="1" si="288"/>
        <v>-0.69869243948925108</v>
      </c>
      <c r="D498" s="24">
        <f t="shared" ca="1" si="288"/>
        <v>-0.56943012989603625</v>
      </c>
      <c r="E498" s="24">
        <f t="shared" ca="1" si="288"/>
        <v>2.3096326399844935</v>
      </c>
      <c r="F498" s="24">
        <f t="shared" ca="1" si="288"/>
        <v>1.6067247891449283</v>
      </c>
      <c r="G498" s="24">
        <f t="shared" ca="1" si="288"/>
        <v>1.2363762236829561</v>
      </c>
      <c r="H498" s="24">
        <f t="shared" ca="1" si="288"/>
        <v>2.8931967875274625</v>
      </c>
      <c r="I498" s="24">
        <f t="shared" ca="1" si="288"/>
        <v>1.8797423659027139</v>
      </c>
      <c r="J498" s="24">
        <f t="shared" ca="1" si="288"/>
        <v>8.5519253284938895E-2</v>
      </c>
      <c r="K498" s="24">
        <f t="shared" ca="1" si="288"/>
        <v>0.5679881705496409</v>
      </c>
      <c r="L498" s="24">
        <f t="shared" ca="1" si="288"/>
        <v>0.77822995303123332</v>
      </c>
      <c r="M498" s="24">
        <f t="shared" ca="1" si="288"/>
        <v>-0.53824568112941384</v>
      </c>
      <c r="N498" s="24">
        <f ca="1">SQRT(Inputs!$B$38)*C498+SQRT(1-Inputs!$B$38)*_xlfn.NORM.S.INV(RAND())</f>
        <v>-0.98273765611718578</v>
      </c>
      <c r="O498" s="24">
        <f ca="1">SQRT(Inputs!$B$38)*D498+SQRT(1-Inputs!$B$38)*_xlfn.NORM.S.INV(RAND())</f>
        <v>2.7741512617586173E-2</v>
      </c>
      <c r="P498" s="24">
        <f ca="1">SQRT(Inputs!$B$38)*E498+SQRT(1-Inputs!$B$38)*_xlfn.NORM.S.INV(RAND())</f>
        <v>2.0429157403399572</v>
      </c>
      <c r="Q498" s="24">
        <f ca="1">SQRT(Inputs!$B$38)*F498+SQRT(1-Inputs!$B$38)*_xlfn.NORM.S.INV(RAND())</f>
        <v>0.27341971615549621</v>
      </c>
      <c r="R498" s="24">
        <f ca="1">SQRT(Inputs!$B$38)*G498+SQRT(1-Inputs!$B$38)*_xlfn.NORM.S.INV(RAND())</f>
        <v>-4.6063383551056769E-2</v>
      </c>
      <c r="S498" s="24">
        <f ca="1">SQRT(Inputs!$B$38)*H498+SQRT(1-Inputs!$B$38)*_xlfn.NORM.S.INV(RAND())</f>
        <v>1.3569082970730417</v>
      </c>
      <c r="T498" s="24">
        <f ca="1">SQRT(Inputs!$B$38)*I498+SQRT(1-Inputs!$B$38)*_xlfn.NORM.S.INV(RAND())</f>
        <v>0.59788036830263613</v>
      </c>
      <c r="U498" s="24">
        <f ca="1">SQRT(Inputs!$B$38)*J498+SQRT(1-Inputs!$B$38)*_xlfn.NORM.S.INV(RAND())</f>
        <v>-0.8210678525363424</v>
      </c>
      <c r="V498" s="24">
        <f ca="1">SQRT(Inputs!$B$38)*K498+SQRT(1-Inputs!$B$38)*_xlfn.NORM.S.INV(RAND())</f>
        <v>2.4192225910843805</v>
      </c>
      <c r="W498" s="24">
        <f ca="1">SQRT(Inputs!$B$38)*L498+SQRT(1-Inputs!$B$38)*_xlfn.NORM.S.INV(RAND())</f>
        <v>0.66625430379212147</v>
      </c>
      <c r="X498" s="24">
        <f ca="1">SQRT(Inputs!$B$38)*M498+SQRT(1-Inputs!$B$38)*_xlfn.NORM.S.INV(RAND())</f>
        <v>-0.88009924983937271</v>
      </c>
      <c r="Y498" s="24">
        <f ca="1">SQRT(Inputs!$B$38)*C498+SQRT(1-Inputs!$B$38)*_xlfn.NORM.S.INV(RAND())</f>
        <v>-1.4658784351155902</v>
      </c>
      <c r="Z498" s="24">
        <f ca="1">SQRT(Inputs!$B$38)*D498+SQRT(1-Inputs!$B$38)*_xlfn.NORM.S.INV(RAND())</f>
        <v>0.36922353775512928</v>
      </c>
      <c r="AA498" s="24">
        <f ca="1">SQRT(Inputs!$B$38)*E498+SQRT(1-Inputs!$B$38)*_xlfn.NORM.S.INV(RAND())</f>
        <v>1.4182716557563633</v>
      </c>
      <c r="AB498" s="24">
        <f ca="1">SQRT(Inputs!$B$38)*F498+SQRT(1-Inputs!$B$38)*_xlfn.NORM.S.INV(RAND())</f>
        <v>-0.51261273808279884</v>
      </c>
      <c r="AC498" s="24">
        <f ca="1">SQRT(Inputs!$B$38)*G498+SQRT(1-Inputs!$B$38)*_xlfn.NORM.S.INV(RAND())</f>
        <v>2.1981063647120012</v>
      </c>
      <c r="AD498" s="24">
        <f ca="1">SQRT(Inputs!$B$38)*H498+SQRT(1-Inputs!$B$38)*_xlfn.NORM.S.INV(RAND())</f>
        <v>-0.12330651172702423</v>
      </c>
      <c r="AE498" s="24">
        <f ca="1">SQRT(Inputs!$B$38)*I498+SQRT(1-Inputs!$B$38)*_xlfn.NORM.S.INV(RAND())</f>
        <v>1.2329304557356042</v>
      </c>
      <c r="AF498" s="24">
        <f ca="1">SQRT(Inputs!$B$38)*J498+SQRT(1-Inputs!$B$38)*_xlfn.NORM.S.INV(RAND())</f>
        <v>6.3130510196149778E-2</v>
      </c>
      <c r="AG498" s="24">
        <f ca="1">SQRT(Inputs!$B$38)*K498+SQRT(1-Inputs!$B$38)*_xlfn.NORM.S.INV(RAND())</f>
        <v>0.86932468423792697</v>
      </c>
      <c r="AH498" s="24">
        <f ca="1">SQRT(Inputs!$B$38)*L498+SQRT(1-Inputs!$B$38)*_xlfn.NORM.S.INV(RAND())</f>
        <v>0.36514009119966379</v>
      </c>
      <c r="AI498" s="24">
        <f ca="1">SQRT(Inputs!$B$38)*M498+SQRT(1-Inputs!$B$38)*_xlfn.NORM.S.INV(RAND())</f>
        <v>0.72921085519424333</v>
      </c>
      <c r="AJ498" s="24">
        <f ca="1">SQRT(Inputs!$B$38)*C498+SQRT(1-Inputs!$B$38)*_xlfn.NORM.S.INV(RAND())</f>
        <v>-1.6014511559315867</v>
      </c>
      <c r="AK498" s="24">
        <f ca="1">SQRT(Inputs!$B$38)*D498+SQRT(1-Inputs!$B$38)*_xlfn.NORM.S.INV(RAND())</f>
        <v>6.7762237767792111E-2</v>
      </c>
      <c r="AL498" s="24">
        <f ca="1">SQRT(Inputs!$B$38)*E498+SQRT(1-Inputs!$B$38)*_xlfn.NORM.S.INV(RAND())</f>
        <v>1.3340996533153169</v>
      </c>
      <c r="AM498" s="24">
        <f ca="1">SQRT(Inputs!$B$38)*F498+SQRT(1-Inputs!$B$38)*_xlfn.NORM.S.INV(RAND())</f>
        <v>2.1794456979640811</v>
      </c>
      <c r="AN498" s="24">
        <f ca="1">SQRT(Inputs!$B$38)*G498+SQRT(1-Inputs!$B$38)*_xlfn.NORM.S.INV(RAND())</f>
        <v>1.4082575895636802</v>
      </c>
      <c r="AO498" s="24">
        <f ca="1">SQRT(Inputs!$B$38)*H498+SQRT(1-Inputs!$B$38)*_xlfn.NORM.S.INV(RAND())</f>
        <v>1.9567372230719124</v>
      </c>
      <c r="AP498" s="24">
        <f ca="1">SQRT(Inputs!$B$38)*I498+SQRT(1-Inputs!$B$38)*_xlfn.NORM.S.INV(RAND())</f>
        <v>1.1699505808172281</v>
      </c>
      <c r="AQ498" s="24">
        <f ca="1">SQRT(Inputs!$B$38)*J498+SQRT(1-Inputs!$B$38)*_xlfn.NORM.S.INV(RAND())</f>
        <v>-0.22010278700532379</v>
      </c>
      <c r="AR498" s="24">
        <f ca="1">SQRT(Inputs!$B$38)*K498+SQRT(1-Inputs!$B$38)*_xlfn.NORM.S.INV(RAND())</f>
        <v>0.9343409464221224</v>
      </c>
      <c r="AS498" s="24">
        <f ca="1">SQRT(Inputs!$B$38)*L498+SQRT(1-Inputs!$B$38)*_xlfn.NORM.S.INV(RAND())</f>
        <v>0.36110843365944112</v>
      </c>
      <c r="AT498" s="24">
        <f ca="1">SQRT(Inputs!$B$38)*M498+SQRT(1-Inputs!$B$38)*_xlfn.NORM.S.INV(RAND())</f>
        <v>-0.98322271551005724</v>
      </c>
      <c r="AU498" s="15">
        <f ca="1">Inputs!$B$6*EXP($B$8-0.5*C$5^2+C$5*N498)</f>
        <v>4232.4387797187755</v>
      </c>
      <c r="AV498" s="15">
        <f t="shared" ca="1" si="255"/>
        <v>5172.9345705274254</v>
      </c>
      <c r="AW498" s="15">
        <f t="shared" ca="1" si="256"/>
        <v>8308.5625686221629</v>
      </c>
      <c r="AX498" s="15">
        <f t="shared" ca="1" si="257"/>
        <v>10496.414342426815</v>
      </c>
      <c r="AY498" s="15">
        <f t="shared" ca="1" si="258"/>
        <v>12758.866413468988</v>
      </c>
      <c r="AZ498" s="15">
        <f t="shared" ca="1" si="259"/>
        <v>18119.293952959462</v>
      </c>
      <c r="BA498" s="15">
        <f t="shared" ca="1" si="260"/>
        <v>23605.18930474381</v>
      </c>
      <c r="BB498" s="15">
        <f t="shared" ca="1" si="261"/>
        <v>26617.720423090588</v>
      </c>
      <c r="BC498" s="15">
        <f t="shared" ca="1" si="262"/>
        <v>41175.257935156013</v>
      </c>
      <c r="BD498" s="15">
        <f t="shared" ca="1" si="263"/>
        <v>53687.085698507035</v>
      </c>
      <c r="BE498" s="15">
        <f t="shared" ca="1" si="264"/>
        <v>60719.022851572583</v>
      </c>
      <c r="BF498" s="15">
        <f ca="1">Inputs!$B$13*EXP($B$9-0.5*C$6^2+C$6*Y498)</f>
        <v>10342.968719335371</v>
      </c>
      <c r="BG498" s="15">
        <f t="shared" ca="1" si="265"/>
        <v>13473.741363451116</v>
      </c>
      <c r="BH498" s="15">
        <f t="shared" ca="1" si="266"/>
        <v>20828.284297901784</v>
      </c>
      <c r="BI498" s="15">
        <f t="shared" ca="1" si="267"/>
        <v>23562.533108568026</v>
      </c>
      <c r="BJ498" s="15">
        <f t="shared" ca="1" si="268"/>
        <v>39654.672633515576</v>
      </c>
      <c r="BK498" s="15">
        <f t="shared" ca="1" si="269"/>
        <v>47858.3977451061</v>
      </c>
      <c r="BL498" s="15">
        <f t="shared" ca="1" si="270"/>
        <v>68973.319375406645</v>
      </c>
      <c r="BM498" s="15">
        <f t="shared" ca="1" si="271"/>
        <v>85450.625566291244</v>
      </c>
      <c r="BN498" s="15">
        <f t="shared" ca="1" si="272"/>
        <v>116632.42952400308</v>
      </c>
      <c r="BO498" s="15">
        <f t="shared" ca="1" si="273"/>
        <v>149726.17216232972</v>
      </c>
      <c r="BP498" s="15">
        <f t="shared" ca="1" si="274"/>
        <v>200156.52656728806</v>
      </c>
      <c r="BQ498" s="15">
        <f ca="1">Inputs!$B$20*EXP($B$10-0.5*C$7^2+C$7*AJ498)</f>
        <v>2430.6687021765347</v>
      </c>
      <c r="BR498" s="15">
        <f t="shared" ca="1" si="275"/>
        <v>3369.8487308131894</v>
      </c>
      <c r="BS498" s="15">
        <f t="shared" ca="1" si="276"/>
        <v>6769.2645857571215</v>
      </c>
      <c r="BT498" s="15">
        <f t="shared" ca="1" si="277"/>
        <v>16532.568349688911</v>
      </c>
      <c r="BU498" s="15">
        <f t="shared" ca="1" si="278"/>
        <v>32214.720638326831</v>
      </c>
      <c r="BV498" s="15">
        <f t="shared" ca="1" si="279"/>
        <v>69651.477073034926</v>
      </c>
      <c r="BW498" s="15">
        <f t="shared" ca="1" si="280"/>
        <v>124503.69688025945</v>
      </c>
      <c r="BX498" s="15">
        <f t="shared" ca="1" si="281"/>
        <v>166621.63891508032</v>
      </c>
      <c r="BY498" s="15">
        <f t="shared" ca="1" si="282"/>
        <v>279162.93404968391</v>
      </c>
      <c r="BZ498" s="15">
        <f t="shared" ca="1" si="283"/>
        <v>418590.10064436455</v>
      </c>
      <c r="CA498" s="15">
        <f t="shared" ca="1" si="284"/>
        <v>493732.54969195381</v>
      </c>
      <c r="CB498" s="15">
        <f ca="1">(AU498*DCF!C$10-DCF!C$5*MAX(AU498*DCF!C$10,0)-MAX(AU498-Inputs!$B$6,0)/Inputs!$B$10)*DCF!C$6</f>
        <v>1048.2779122375543</v>
      </c>
      <c r="CC498" s="15">
        <f ca="1">(AV498*DCF!D$10-DCF!D$5*MAX(AV498*DCF!D$10,0)-MAX(AV498-AU498,0)/Inputs!$B$10)*DCF!D$6</f>
        <v>1031.5524720194574</v>
      </c>
      <c r="CD498" s="15">
        <f ca="1">(AW498*DCF!E$10-DCF!E$5*MAX(AW498*DCF!E$10,0)-MAX(AW498-AV498,0)/Inputs!$B$10)*DCF!E$6</f>
        <v>1212.0415591242595</v>
      </c>
      <c r="CE498" s="15">
        <f ca="1">(AX498*DCF!F$10-DCF!F$5*MAX(AX498*DCF!F$10,0)-MAX(AX498-AW498,0)/Inputs!$B$10)*DCF!F$6</f>
        <v>1836.1128120706487</v>
      </c>
      <c r="CF498" s="15">
        <f ca="1">(AY498*DCF!G$10-DCF!G$5*MAX(AY498*DCF!G$10,0)-MAX(AY498-AX498,0)/Inputs!$B$10)*DCF!G$6</f>
        <v>2193.9525162963878</v>
      </c>
      <c r="CG498" s="15">
        <f ca="1">(AZ498*DCF!H$10-DCF!H$5*MAX(AZ498*DCF!H$10,0)-MAX(AZ498-AY498,0)/Inputs!$B$10)*DCF!H$6</f>
        <v>2566.0339096024304</v>
      </c>
      <c r="CH498" s="15">
        <f ca="1">(BA498*DCF!I$10-DCF!I$5*MAX(BA498*DCF!I$10,0)-MAX(BA498-AZ498,0)/Inputs!$B$10)*DCF!I$6</f>
        <v>3411.9279199554958</v>
      </c>
      <c r="CI498" s="15">
        <f ca="1">(BB498*DCF!J$10-DCF!J$5*MAX(BB498*DCF!J$10,0)-MAX(BB498-BA498,0)/Inputs!$B$10)*DCF!J$6</f>
        <v>4111.1631378899328</v>
      </c>
      <c r="CJ498" s="15">
        <f ca="1">(BC498*DCF!K$10-DCF!K$5*MAX(BC498*DCF!K$10,0)-MAX(BC498-BB498,0)/Inputs!$B$10)*DCF!K$6</f>
        <v>4590.7216038596498</v>
      </c>
      <c r="CK498" s="15">
        <f ca="1">(BD498*DCF!L$10-DCF!L$5*MAX(BD498*DCF!L$10,0)-MAX(BD498-BC498,0)/Inputs!$B$10)*DCF!L$6</f>
        <v>6479.0515212474238</v>
      </c>
      <c r="CL498" s="15">
        <f ca="1">(BE498*DCF!M$10-DCF!M$5*MAX(BE498*DCF!M$10,0)-MAX(BE498-BD498,0)/Inputs!$B$10)*DCF!M$6</f>
        <v>7728.1994384950704</v>
      </c>
      <c r="CM498" s="15">
        <f ca="1">(BF498*DCF!C$28-DCF!C$5*MAX(BF498*DCF!C$28,0)-MAX(BF498-Inputs!$B$13,0)/Inputs!$B$17)*DCF!C$6</f>
        <v>3156.6062226284535</v>
      </c>
      <c r="CN498" s="15">
        <f ca="1">(BG498*DCF!D$28-DCF!D$5*MAX(BG498*DCF!D$28,0)-MAX(BG498-BF498,0)/Inputs!$B$17)*DCF!D$6</f>
        <v>3300.3902376163537</v>
      </c>
      <c r="CO498" s="15">
        <f ca="1">(BH498*DCF!E$28-DCF!E$5*MAX(BH498*DCF!E$28,0)-MAX(BH498-BG498,0)/Inputs!$B$17)*DCF!E$6</f>
        <v>4449.4618121341955</v>
      </c>
      <c r="CP498" s="15">
        <f ca="1">(BI498*DCF!F$28-DCF!F$5*MAX(BI498*DCF!F$28,0)-MAX(BI498-BH498,0)/Inputs!$B$17)*DCF!F$6</f>
        <v>5898.7938674509132</v>
      </c>
      <c r="CQ498" s="15">
        <f ca="1">(BJ498*DCF!G$28-DCF!G$5*MAX(BJ498*DCF!G$28,0)-MAX(BJ498-BI498,0)/Inputs!$B$17)*DCF!G$6</f>
        <v>7582.1667767314693</v>
      </c>
      <c r="CR498" s="15">
        <f ca="1">(BK498*DCF!H$28-DCF!H$5*MAX(BK498*DCF!H$28,0)-MAX(BK498-BJ498,0)/Inputs!$B$17)*DCF!H$6</f>
        <v>10561.281114373965</v>
      </c>
      <c r="CS498" s="15">
        <f ca="1">(BL498*DCF!I$28-DCF!I$5*MAX(BL498*DCF!I$28,0)-MAX(BL498-BK498,0)/Inputs!$B$17)*DCF!I$6</f>
        <v>13188.646950942544</v>
      </c>
      <c r="CT498" s="15">
        <f ca="1">(BM498*DCF!J$28-DCF!J$5*MAX(BM498*DCF!J$28,0)-MAX(BM498-BL498,0)/Inputs!$B$17)*DCF!J$6</f>
        <v>16877.827106055847</v>
      </c>
      <c r="CU498" s="15">
        <f ca="1">(BN498*DCF!K$28-DCF!K$5*MAX(BN498*DCF!K$28,0)-MAX(BN498-BM498,0)/Inputs!$B$17)*DCF!K$6</f>
        <v>20811.457894351686</v>
      </c>
      <c r="CV498" s="15">
        <f ca="1">(BO498*DCF!L$28-DCF!L$5*MAX(BO498*DCF!L$28,0)-MAX(BO498-BN498,0)/Inputs!$B$17)*DCF!L$6</f>
        <v>26128.901916942861</v>
      </c>
      <c r="CW498" s="15">
        <f ca="1">(BP498*DCF!M$28-DCF!M$5*MAX(BP498*DCF!M$28,0)-MAX(BP498-BO498,0)/Inputs!$B$17)*DCF!M$6</f>
        <v>32388.177217305238</v>
      </c>
      <c r="CX498" s="15">
        <f ca="1">(BQ498*DCF!C$46-DCF!C$5*MAX(BQ498*DCF!C$46,0)-MAX(BQ498-Inputs!$B$20,0)/Inputs!$B$24)*DCF!C$6</f>
        <v>-561.35535847033134</v>
      </c>
      <c r="CY498" s="15">
        <f ca="1">(BR498*DCF!D$46-DCF!D$5*MAX(BR498*DCF!D$46,0)-MAX(BR498-BQ498,0)/Inputs!$B$24)*DCF!D$6</f>
        <v>-975.89491477875742</v>
      </c>
      <c r="CZ498" s="15">
        <f ca="1">(BS498*DCF!E$46-DCF!E$5*MAX(BS498*DCF!E$46,0)-MAX(BS498-BR498,0)/Inputs!$B$24)*DCF!E$6</f>
        <v>-2140.4334690203186</v>
      </c>
      <c r="DA498" s="15">
        <f ca="1">(BT498*DCF!F$46-DCF!F$5*MAX(BT498*DCF!F$46,0)-MAX(BT498-BS498,0)/Inputs!$B$24)*DCF!F$6</f>
        <v>-4759.1336961186653</v>
      </c>
      <c r="DB498" s="15">
        <f ca="1">(BU498*DCF!G$46-DCF!G$5*MAX(BU498*DCF!G$46,0)-MAX(BU498-BT498,0)/Inputs!$B$24)*DCF!G$6</f>
        <v>-6358.8057421580952</v>
      </c>
      <c r="DC498" s="15">
        <f ca="1">(BV498*DCF!H$46-DCF!H$5*MAX(BV498*DCF!H$46,0)-MAX(BV498-BU498,0)/Inputs!$B$24)*DCF!H$6</f>
        <v>-11633.242683273194</v>
      </c>
      <c r="DD498" s="15">
        <f ca="1">(BW498*DCF!I$46-DCF!I$5*MAX(BW498*DCF!I$46,0)-MAX(BW498-BV498,0)/Inputs!$B$24)*DCF!I$6</f>
        <v>-12870.489185065822</v>
      </c>
      <c r="DE498" s="15">
        <f ca="1">(BX498*DCF!J$46-DCF!J$5*MAX(BX498*DCF!J$46,0)-MAX(BX498-BW498,0)/Inputs!$B$24)*DCF!J$6</f>
        <v>-4179.6732647370009</v>
      </c>
      <c r="DF498" s="15">
        <f ca="1">(BY498*DCF!K$46-DCF!K$5*MAX(BY498*DCF!K$46,0)-MAX(BY498-BX498,0)/Inputs!$B$24)*DCF!K$6</f>
        <v>-11622.901832885331</v>
      </c>
      <c r="DG498" s="15">
        <f ca="1">(BZ498*DCF!L$46-DCF!L$5*MAX(BZ498*DCF!L$46,0)-MAX(BZ498-BY498,0)/Inputs!$B$24)*DCF!L$6</f>
        <v>-2617.6320441872667</v>
      </c>
      <c r="DH498" s="15">
        <f ca="1">(CA498*DCF!M$46-DCF!M$5*MAX(CA498*DCF!M$46,0)-MAX(CA498-BZ498,0)/Inputs!$B$24)*DCF!M$6</f>
        <v>22997.698983619546</v>
      </c>
      <c r="DI498" s="15">
        <f ca="1">SUM(CB498:CL498)+BE498*DCF!M$10*(1+Inputs!$B$30)*(1-Inputs!$B$33)*(1-Inputs!$B$30/Inputs!$B$31)/(Inputs!$B$29-Inputs!$B$30)*DCF!M$6</f>
        <v>205190.87832467922</v>
      </c>
      <c r="DJ498" s="15">
        <f ca="1">SUM(CM498:CW498)+BP498*DCF!M$28*(1+Inputs!$B$30)*(1-Inputs!$B$33)*(1-Inputs!$B$30/Inputs!$B$31)/(Inputs!$B$29-Inputs!$B$30)*DCF!M$6</f>
        <v>887061.39142695651</v>
      </c>
      <c r="DK498" s="15">
        <f ca="1">SUM(CX498:DH498)+CA498*DCF!M$46*(1+Inputs!$B$30)*(1-Inputs!$B$33)*(1-Inputs!$B$30/Inputs!$B$31)/(Inputs!$B$29-Inputs!$B$30)*DCF!M$6</f>
        <v>728647.14497613034</v>
      </c>
      <c r="DM498" s="15">
        <f ca="1">DI498+DJ498+DK498+Inputs!$B$34+Inputs!$B$36-Inputs!$B$35</f>
        <v>1897750.4147277661</v>
      </c>
    </row>
    <row r="499" spans="1:117" x14ac:dyDescent="0.75">
      <c r="A499" s="11">
        <v>486</v>
      </c>
      <c r="C499" s="24">
        <f t="shared" ca="1" si="288"/>
        <v>-0.27544415533955857</v>
      </c>
      <c r="D499" s="24">
        <f t="shared" ca="1" si="288"/>
        <v>-1.0814204121181163</v>
      </c>
      <c r="E499" s="24">
        <f t="shared" ca="1" si="288"/>
        <v>-1.4662461031752447</v>
      </c>
      <c r="F499" s="24">
        <f t="shared" ca="1" si="288"/>
        <v>0.19692269535149601</v>
      </c>
      <c r="G499" s="24">
        <f t="shared" ca="1" si="288"/>
        <v>-0.43340921977667146</v>
      </c>
      <c r="H499" s="24">
        <f t="shared" ca="1" si="288"/>
        <v>-0.53880213043913916</v>
      </c>
      <c r="I499" s="24">
        <f t="shared" ca="1" si="288"/>
        <v>-0.59320463754687636</v>
      </c>
      <c r="J499" s="24">
        <f t="shared" ca="1" si="288"/>
        <v>-0.52392294339817347</v>
      </c>
      <c r="K499" s="24">
        <f t="shared" ca="1" si="288"/>
        <v>1.7785165581640117</v>
      </c>
      <c r="L499" s="24">
        <f t="shared" ca="1" si="288"/>
        <v>-0.93758527875634778</v>
      </c>
      <c r="M499" s="24">
        <f t="shared" ca="1" si="288"/>
        <v>-0.12944455160248533</v>
      </c>
      <c r="N499" s="24">
        <f ca="1">SQRT(Inputs!$B$38)*C499+SQRT(1-Inputs!$B$38)*_xlfn.NORM.S.INV(RAND())</f>
        <v>0.16350891661542036</v>
      </c>
      <c r="O499" s="24">
        <f ca="1">SQRT(Inputs!$B$38)*D499+SQRT(1-Inputs!$B$38)*_xlfn.NORM.S.INV(RAND())</f>
        <v>0.36584444700048824</v>
      </c>
      <c r="P499" s="24">
        <f ca="1">SQRT(Inputs!$B$38)*E499+SQRT(1-Inputs!$B$38)*_xlfn.NORM.S.INV(RAND())</f>
        <v>0.15341091154104758</v>
      </c>
      <c r="Q499" s="24">
        <f ca="1">SQRT(Inputs!$B$38)*F499+SQRT(1-Inputs!$B$38)*_xlfn.NORM.S.INV(RAND())</f>
        <v>-0.61351066879758753</v>
      </c>
      <c r="R499" s="24">
        <f ca="1">SQRT(Inputs!$B$38)*G499+SQRT(1-Inputs!$B$38)*_xlfn.NORM.S.INV(RAND())</f>
        <v>-0.43261838625831783</v>
      </c>
      <c r="S499" s="24">
        <f ca="1">SQRT(Inputs!$B$38)*H499+SQRT(1-Inputs!$B$38)*_xlfn.NORM.S.INV(RAND())</f>
        <v>-0.64747142381267642</v>
      </c>
      <c r="T499" s="24">
        <f ca="1">SQRT(Inputs!$B$38)*I499+SQRT(1-Inputs!$B$38)*_xlfn.NORM.S.INV(RAND())</f>
        <v>0.78391311314751455</v>
      </c>
      <c r="U499" s="24">
        <f ca="1">SQRT(Inputs!$B$38)*J499+SQRT(1-Inputs!$B$38)*_xlfn.NORM.S.INV(RAND())</f>
        <v>-1.2686763941945873</v>
      </c>
      <c r="V499" s="24">
        <f ca="1">SQRT(Inputs!$B$38)*K499+SQRT(1-Inputs!$B$38)*_xlfn.NORM.S.INV(RAND())</f>
        <v>2.1615006497306783</v>
      </c>
      <c r="W499" s="24">
        <f ca="1">SQRT(Inputs!$B$38)*L499+SQRT(1-Inputs!$B$38)*_xlfn.NORM.S.INV(RAND())</f>
        <v>-1.0888852066764518</v>
      </c>
      <c r="X499" s="24">
        <f ca="1">SQRT(Inputs!$B$38)*M499+SQRT(1-Inputs!$B$38)*_xlfn.NORM.S.INV(RAND())</f>
        <v>-0.74669936109738744</v>
      </c>
      <c r="Y499" s="24">
        <f ca="1">SQRT(Inputs!$B$38)*C499+SQRT(1-Inputs!$B$38)*_xlfn.NORM.S.INV(RAND())</f>
        <v>0.22896016026080276</v>
      </c>
      <c r="Z499" s="24">
        <f ca="1">SQRT(Inputs!$B$38)*D499+SQRT(1-Inputs!$B$38)*_xlfn.NORM.S.INV(RAND())</f>
        <v>-2.0050131060509502</v>
      </c>
      <c r="AA499" s="24">
        <f ca="1">SQRT(Inputs!$B$38)*E499+SQRT(1-Inputs!$B$38)*_xlfn.NORM.S.INV(RAND())</f>
        <v>-0.88940157903356865</v>
      </c>
      <c r="AB499" s="24">
        <f ca="1">SQRT(Inputs!$B$38)*F499+SQRT(1-Inputs!$B$38)*_xlfn.NORM.S.INV(RAND())</f>
        <v>2.8570414352870735E-2</v>
      </c>
      <c r="AC499" s="24">
        <f ca="1">SQRT(Inputs!$B$38)*G499+SQRT(1-Inputs!$B$38)*_xlfn.NORM.S.INV(RAND())</f>
        <v>0.98849499490102677</v>
      </c>
      <c r="AD499" s="24">
        <f ca="1">SQRT(Inputs!$B$38)*H499+SQRT(1-Inputs!$B$38)*_xlfn.NORM.S.INV(RAND())</f>
        <v>0.72771818658429144</v>
      </c>
      <c r="AE499" s="24">
        <f ca="1">SQRT(Inputs!$B$38)*I499+SQRT(1-Inputs!$B$38)*_xlfn.NORM.S.INV(RAND())</f>
        <v>-0.40846480488901005</v>
      </c>
      <c r="AF499" s="24">
        <f ca="1">SQRT(Inputs!$B$38)*J499+SQRT(1-Inputs!$B$38)*_xlfn.NORM.S.INV(RAND())</f>
        <v>-1.0855032821611157</v>
      </c>
      <c r="AG499" s="24">
        <f ca="1">SQRT(Inputs!$B$38)*K499+SQRT(1-Inputs!$B$38)*_xlfn.NORM.S.INV(RAND())</f>
        <v>2.3176237169640332</v>
      </c>
      <c r="AH499" s="24">
        <f ca="1">SQRT(Inputs!$B$38)*L499+SQRT(1-Inputs!$B$38)*_xlfn.NORM.S.INV(RAND())</f>
        <v>-1.5536371763132539</v>
      </c>
      <c r="AI499" s="24">
        <f ca="1">SQRT(Inputs!$B$38)*M499+SQRT(1-Inputs!$B$38)*_xlfn.NORM.S.INV(RAND())</f>
        <v>1.249974829375786</v>
      </c>
      <c r="AJ499" s="24">
        <f ca="1">SQRT(Inputs!$B$38)*C499+SQRT(1-Inputs!$B$38)*_xlfn.NORM.S.INV(RAND())</f>
        <v>-0.26771032693976626</v>
      </c>
      <c r="AK499" s="24">
        <f ca="1">SQRT(Inputs!$B$38)*D499+SQRT(1-Inputs!$B$38)*_xlfn.NORM.S.INV(RAND())</f>
        <v>-1.9237623553579082</v>
      </c>
      <c r="AL499" s="24">
        <f ca="1">SQRT(Inputs!$B$38)*E499+SQRT(1-Inputs!$B$38)*_xlfn.NORM.S.INV(RAND())</f>
        <v>-1.0491413600142399</v>
      </c>
      <c r="AM499" s="24">
        <f ca="1">SQRT(Inputs!$B$38)*F499+SQRT(1-Inputs!$B$38)*_xlfn.NORM.S.INV(RAND())</f>
        <v>-0.56176985421546255</v>
      </c>
      <c r="AN499" s="24">
        <f ca="1">SQRT(Inputs!$B$38)*G499+SQRT(1-Inputs!$B$38)*_xlfn.NORM.S.INV(RAND())</f>
        <v>0.34869276155490303</v>
      </c>
      <c r="AO499" s="24">
        <f ca="1">SQRT(Inputs!$B$38)*H499+SQRT(1-Inputs!$B$38)*_xlfn.NORM.S.INV(RAND())</f>
        <v>-0.27118644517087043</v>
      </c>
      <c r="AP499" s="24">
        <f ca="1">SQRT(Inputs!$B$38)*I499+SQRT(1-Inputs!$B$38)*_xlfn.NORM.S.INV(RAND())</f>
        <v>0.17311556307077142</v>
      </c>
      <c r="AQ499" s="24">
        <f ca="1">SQRT(Inputs!$B$38)*J499+SQRT(1-Inputs!$B$38)*_xlfn.NORM.S.INV(RAND())</f>
        <v>-0.56831310145574343</v>
      </c>
      <c r="AR499" s="24">
        <f ca="1">SQRT(Inputs!$B$38)*K499+SQRT(1-Inputs!$B$38)*_xlfn.NORM.S.INV(RAND())</f>
        <v>-5.2729730932849495E-2</v>
      </c>
      <c r="AS499" s="24">
        <f ca="1">SQRT(Inputs!$B$38)*L499+SQRT(1-Inputs!$B$38)*_xlfn.NORM.S.INV(RAND())</f>
        <v>4.4548739218736144E-2</v>
      </c>
      <c r="AT499" s="24">
        <f ca="1">SQRT(Inputs!$B$38)*M499+SQRT(1-Inputs!$B$38)*_xlfn.NORM.S.INV(RAND())</f>
        <v>-0.32682717777522641</v>
      </c>
      <c r="AU499" s="15">
        <f ca="1">Inputs!$B$6*EXP($B$8-0.5*C$5^2+C$5*N499)</f>
        <v>5095.332009699142</v>
      </c>
      <c r="AV499" s="15">
        <f t="shared" ca="1" si="255"/>
        <v>6544.9813684331366</v>
      </c>
      <c r="AW499" s="15">
        <f t="shared" ca="1" si="256"/>
        <v>8147.2986461280516</v>
      </c>
      <c r="AX499" s="15">
        <f t="shared" ca="1" si="257"/>
        <v>9213.1031461010389</v>
      </c>
      <c r="AY499" s="15">
        <f t="shared" ca="1" si="258"/>
        <v>10704.609991160407</v>
      </c>
      <c r="AZ499" s="15">
        <f t="shared" ca="1" si="259"/>
        <v>12191.07655448619</v>
      </c>
      <c r="BA499" s="15">
        <f t="shared" ca="1" si="260"/>
        <v>16194.369556994052</v>
      </c>
      <c r="BB499" s="15">
        <f t="shared" ca="1" si="261"/>
        <v>17460.278156169592</v>
      </c>
      <c r="BC499" s="15">
        <f t="shared" ca="1" si="262"/>
        <v>26345.855500064692</v>
      </c>
      <c r="BD499" s="15">
        <f t="shared" ca="1" si="263"/>
        <v>29150.775825333491</v>
      </c>
      <c r="BE499" s="15">
        <f t="shared" ca="1" si="264"/>
        <v>33371.9654196911</v>
      </c>
      <c r="BF499" s="15">
        <f ca="1">Inputs!$B$13*EXP($B$9-0.5*C$6^2+C$6*Y499)</f>
        <v>14473.288456797874</v>
      </c>
      <c r="BG499" s="15">
        <f t="shared" ca="1" si="265"/>
        <v>12284.484825643733</v>
      </c>
      <c r="BH499" s="15">
        <f t="shared" ca="1" si="266"/>
        <v>12950.851947482292</v>
      </c>
      <c r="BI499" s="15">
        <f t="shared" ca="1" si="267"/>
        <v>15923.662107699938</v>
      </c>
      <c r="BJ499" s="15">
        <f t="shared" ca="1" si="268"/>
        <v>22510.841285863044</v>
      </c>
      <c r="BK499" s="15">
        <f t="shared" ca="1" si="269"/>
        <v>30505.169448051496</v>
      </c>
      <c r="BL499" s="15">
        <f t="shared" ca="1" si="270"/>
        <v>35539.978325920565</v>
      </c>
      <c r="BM499" s="15">
        <f t="shared" ca="1" si="271"/>
        <v>38175.165650879935</v>
      </c>
      <c r="BN499" s="15">
        <f t="shared" ca="1" si="272"/>
        <v>61981.254413069437</v>
      </c>
      <c r="BO499" s="15">
        <f t="shared" ca="1" si="273"/>
        <v>63661.094714087885</v>
      </c>
      <c r="BP499" s="15">
        <f t="shared" ca="1" si="274"/>
        <v>90275.479342972205</v>
      </c>
      <c r="BQ499" s="15">
        <f ca="1">Inputs!$B$20*EXP($B$10-0.5*C$7^2+C$7*AJ499)</f>
        <v>3900.954193688005</v>
      </c>
      <c r="BR499" s="15">
        <f t="shared" ca="1" si="275"/>
        <v>2873.280004263735</v>
      </c>
      <c r="BS499" s="15">
        <f t="shared" ca="1" si="276"/>
        <v>2911.0244973557824</v>
      </c>
      <c r="BT499" s="15">
        <f t="shared" ca="1" si="277"/>
        <v>3463.6941170761215</v>
      </c>
      <c r="BU499" s="15">
        <f t="shared" ca="1" si="278"/>
        <v>5222.8548888061678</v>
      </c>
      <c r="BV499" s="15">
        <f t="shared" ca="1" si="279"/>
        <v>6835.8210250458924</v>
      </c>
      <c r="BW499" s="15">
        <f t="shared" ca="1" si="280"/>
        <v>9894.9914103946885</v>
      </c>
      <c r="BX499" s="15">
        <f t="shared" ca="1" si="281"/>
        <v>12349.452730455616</v>
      </c>
      <c r="BY499" s="15">
        <f t="shared" ca="1" si="282"/>
        <v>17129.989911616653</v>
      </c>
      <c r="BZ499" s="15">
        <f t="shared" ca="1" si="283"/>
        <v>24233.4255662041</v>
      </c>
      <c r="CA499" s="15">
        <f t="shared" ca="1" si="284"/>
        <v>32119.930310720792</v>
      </c>
      <c r="CB499" s="15">
        <f ca="1">(AU499*DCF!C$10-DCF!C$5*MAX(AU499*DCF!C$10,0)-MAX(AU499-Inputs!$B$6,0)/Inputs!$B$10)*DCF!C$6</f>
        <v>1042.1253297049952</v>
      </c>
      <c r="CC499" s="15">
        <f ca="1">(AV499*DCF!D$10-DCF!D$5*MAX(AV499*DCF!D$10,0)-MAX(AV499-AU499,0)/Inputs!$B$10)*DCF!D$6</f>
        <v>1241.8358116539441</v>
      </c>
      <c r="CD499" s="15">
        <f ca="1">(AW499*DCF!E$10-DCF!E$5*MAX(AW499*DCF!E$10,0)-MAX(AW499-AV499,0)/Inputs!$B$10)*DCF!E$6</f>
        <v>1520.1733577288921</v>
      </c>
      <c r="CE499" s="15">
        <f ca="1">(AX499*DCF!F$10-DCF!F$5*MAX(AX499*DCF!F$10,0)-MAX(AX499-AW499,0)/Inputs!$B$10)*DCF!F$6</f>
        <v>1789.438241974113</v>
      </c>
      <c r="CF499" s="15">
        <f ca="1">(AY499*DCF!G$10-DCF!G$5*MAX(AY499*DCF!G$10,0)-MAX(AY499-AX499,0)/Inputs!$B$10)*DCF!G$6</f>
        <v>1918.8828297296245</v>
      </c>
      <c r="CG499" s="15">
        <f ca="1">(AZ499*DCF!H$10-DCF!H$5*MAX(AZ499*DCF!H$10,0)-MAX(AZ499-AY499,0)/Inputs!$B$10)*DCF!H$6</f>
        <v>2102.9574707372594</v>
      </c>
      <c r="CH499" s="15">
        <f ca="1">(BA499*DCF!I$10-DCF!I$5*MAX(BA499*DCF!I$10,0)-MAX(BA499-AZ499,0)/Inputs!$B$10)*DCF!I$6</f>
        <v>2301.4402305421713</v>
      </c>
      <c r="CI499" s="15">
        <f ca="1">(BB499*DCF!J$10-DCF!J$5*MAX(BB499*DCF!J$10,0)-MAX(BB499-BA499,0)/Inputs!$B$10)*DCF!J$6</f>
        <v>2804.3966574015617</v>
      </c>
      <c r="CJ499" s="15">
        <f ca="1">(BC499*DCF!K$10-DCF!K$5*MAX(BC499*DCF!K$10,0)-MAX(BC499-BB499,0)/Inputs!$B$10)*DCF!K$6</f>
        <v>2997.414053830048</v>
      </c>
      <c r="CK499" s="15">
        <f ca="1">(BD499*DCF!L$10-DCF!L$5*MAX(BD499*DCF!L$10,0)-MAX(BD499-BC499,0)/Inputs!$B$10)*DCF!L$6</f>
        <v>4033.769710985358</v>
      </c>
      <c r="CL499" s="15">
        <f ca="1">(BE499*DCF!M$10-DCF!M$5*MAX(BE499*DCF!M$10,0)-MAX(BE499-BD499,0)/Inputs!$B$10)*DCF!M$6</f>
        <v>4204.949755207399</v>
      </c>
      <c r="CM499" s="15">
        <f ca="1">(BF499*DCF!C$28-DCF!C$5*MAX(BF499*DCF!C$28,0)-MAX(BF499-Inputs!$B$13,0)/Inputs!$B$17)*DCF!C$6</f>
        <v>3704.3840226164507</v>
      </c>
      <c r="CN499" s="15">
        <f ca="1">(BG499*DCF!D$28-DCF!D$5*MAX(BG499*DCF!D$28,0)-MAX(BG499-BF499,0)/Inputs!$B$17)*DCF!D$6</f>
        <v>3618.0641081806789</v>
      </c>
      <c r="CO499" s="15">
        <f ca="1">(BH499*DCF!E$28-DCF!E$5*MAX(BH499*DCF!E$28,0)-MAX(BH499-BG499,0)/Inputs!$B$17)*DCF!E$6</f>
        <v>3536.5800928236895</v>
      </c>
      <c r="CP499" s="15">
        <f ca="1">(BI499*DCF!F$28-DCF!F$5*MAX(BI499*DCF!F$28,0)-MAX(BI499-BH499,0)/Inputs!$B$17)*DCF!F$6</f>
        <v>3781.6077407301482</v>
      </c>
      <c r="CQ499" s="15">
        <f ca="1">(BJ499*DCF!G$28-DCF!G$5*MAX(BJ499*DCF!G$28,0)-MAX(BJ499-BI499,0)/Inputs!$B$17)*DCF!G$6</f>
        <v>4732.7100964954625</v>
      </c>
      <c r="CR499" s="15">
        <f ca="1">(BK499*DCF!H$28-DCF!H$5*MAX(BK499*DCF!H$28,0)-MAX(BK499-BJ499,0)/Inputs!$B$17)*DCF!H$6</f>
        <v>6302.1707125765588</v>
      </c>
      <c r="CS499" s="15">
        <f ca="1">(BL499*DCF!I$28-DCF!I$5*MAX(BL499*DCF!I$28,0)-MAX(BL499-BK499,0)/Inputs!$B$17)*DCF!I$6</f>
        <v>7634.6844144787019</v>
      </c>
      <c r="CT499" s="15">
        <f ca="1">(BM499*DCF!J$28-DCF!J$5*MAX(BM499*DCF!J$28,0)-MAX(BM499-BL499,0)/Inputs!$B$17)*DCF!J$6</f>
        <v>8166.826792935798</v>
      </c>
      <c r="CU499" s="15">
        <f ca="1">(BN499*DCF!K$28-DCF!K$5*MAX(BN499*DCF!K$28,0)-MAX(BN499-BM499,0)/Inputs!$B$17)*DCF!K$6</f>
        <v>10173.472914645319</v>
      </c>
      <c r="CV499" s="15">
        <f ca="1">(BO499*DCF!L$28-DCF!L$5*MAX(BO499*DCF!L$28,0)-MAX(BO499-BN499,0)/Inputs!$B$17)*DCF!L$6</f>
        <v>12511.647902618572</v>
      </c>
      <c r="CW499" s="15">
        <f ca="1">(BP499*DCF!M$28-DCF!M$5*MAX(BP499*DCF!M$28,0)-MAX(BP499-BO499,0)/Inputs!$B$17)*DCF!M$6</f>
        <v>14203.432644262855</v>
      </c>
      <c r="CX499" s="15">
        <f ca="1">(BQ499*DCF!C$46-DCF!C$5*MAX(BQ499*DCF!C$46,0)-MAX(BQ499-Inputs!$B$20,0)/Inputs!$B$24)*DCF!C$6</f>
        <v>-1224.217686157971</v>
      </c>
      <c r="CY499" s="15">
        <f ca="1">(BR499*DCF!D$46-DCF!D$5*MAX(BR499*DCF!D$46,0)-MAX(BR499-BQ499,0)/Inputs!$B$24)*DCF!D$6</f>
        <v>-490.40189097194775</v>
      </c>
      <c r="CZ499" s="15">
        <f ca="1">(BS499*DCF!E$46-DCF!E$5*MAX(BS499*DCF!E$46,0)-MAX(BS499-BR499,0)/Inputs!$B$24)*DCF!E$6</f>
        <v>-359.11155537366301</v>
      </c>
      <c r="DA499" s="15">
        <f ca="1">(BT499*DCF!F$46-DCF!F$5*MAX(BT499*DCF!F$46,0)-MAX(BT499-BS499,0)/Inputs!$B$24)*DCF!F$6</f>
        <v>-453.49258450983001</v>
      </c>
      <c r="DB499" s="15">
        <f ca="1">(BU499*DCF!G$46-DCF!G$5*MAX(BU499*DCF!G$46,0)-MAX(BU499-BT499,0)/Inputs!$B$24)*DCF!G$6</f>
        <v>-767.43344619520917</v>
      </c>
      <c r="DC499" s="15">
        <f ca="1">(BV499*DCF!H$46-DCF!H$5*MAX(BV499*DCF!H$46,0)-MAX(BV499-BU499,0)/Inputs!$B$24)*DCF!H$6</f>
        <v>-501.21934402901007</v>
      </c>
      <c r="DD499" s="15">
        <f ca="1">(BW499*DCF!I$46-DCF!I$5*MAX(BW499*DCF!I$46,0)-MAX(BW499-BV499,0)/Inputs!$B$24)*DCF!I$6</f>
        <v>-649.64081031643673</v>
      </c>
      <c r="DE499" s="15">
        <f ca="1">(BX499*DCF!J$46-DCF!J$5*MAX(BX499*DCF!J$46,0)-MAX(BX499-BW499,0)/Inputs!$B$24)*DCF!J$6</f>
        <v>-132.85766017252985</v>
      </c>
      <c r="DF499" s="15">
        <f ca="1">(BY499*DCF!K$46-DCF!K$5*MAX(BY499*DCF!K$46,0)-MAX(BY499-BX499,0)/Inputs!$B$24)*DCF!K$6</f>
        <v>-192.58212954011418</v>
      </c>
      <c r="DG499" s="15">
        <f ca="1">(BZ499*DCF!L$46-DCF!L$5*MAX(BZ499*DCF!L$46,0)-MAX(BZ499-BY499,0)/Inputs!$B$24)*DCF!L$6</f>
        <v>67.613628763630516</v>
      </c>
      <c r="DH499" s="15">
        <f ca="1">(CA499*DCF!M$46-DCF!M$5*MAX(CA499*DCF!M$46,0)-MAX(CA499-BZ499,0)/Inputs!$B$24)*DCF!M$6</f>
        <v>869.35374658941339</v>
      </c>
      <c r="DI499" s="15">
        <f ca="1">SUM(CB499:CL499)+BE499*DCF!M$10*(1+Inputs!$B$30)*(1-Inputs!$B$33)*(1-Inputs!$B$30/Inputs!$B$31)/(Inputs!$B$29-Inputs!$B$30)*DCF!M$6</f>
        <v>118832.004511053</v>
      </c>
      <c r="DJ499" s="15">
        <f ca="1">SUM(CM499:CW499)+BP499*DCF!M$28*(1+Inputs!$B$30)*(1-Inputs!$B$33)*(1-Inputs!$B$30/Inputs!$B$31)/(Inputs!$B$29-Inputs!$B$30)*DCF!M$6</f>
        <v>413349.38515052572</v>
      </c>
      <c r="DK499" s="15">
        <f ca="1">SUM(CX499:DH499)+CA499*DCF!M$46*(1+Inputs!$B$30)*(1-Inputs!$B$33)*(1-Inputs!$B$30/Inputs!$B$31)/(Inputs!$B$29-Inputs!$B$30)*DCF!M$6</f>
        <v>45827.227377443538</v>
      </c>
      <c r="DM499" s="15">
        <f ca="1">DI499+DJ499+DK499+Inputs!$B$34+Inputs!$B$36-Inputs!$B$35</f>
        <v>654859.61703902227</v>
      </c>
    </row>
    <row r="500" spans="1:117" x14ac:dyDescent="0.75">
      <c r="A500" s="11">
        <v>487</v>
      </c>
      <c r="C500" s="24">
        <f t="shared" ca="1" si="288"/>
        <v>-0.50331246951816688</v>
      </c>
      <c r="D500" s="24">
        <f t="shared" ca="1" si="288"/>
        <v>0.66370258584559605</v>
      </c>
      <c r="E500" s="24">
        <f t="shared" ca="1" si="288"/>
        <v>-0.69512694020627652</v>
      </c>
      <c r="F500" s="24">
        <f t="shared" ca="1" si="288"/>
        <v>2.1491614982039629</v>
      </c>
      <c r="G500" s="24">
        <f t="shared" ca="1" si="288"/>
        <v>0.52032466126489607</v>
      </c>
      <c r="H500" s="24">
        <f t="shared" ca="1" si="288"/>
        <v>0.46821609400328068</v>
      </c>
      <c r="I500" s="24">
        <f t="shared" ca="1" si="288"/>
        <v>-1.3377541327320206</v>
      </c>
      <c r="J500" s="24">
        <f t="shared" ca="1" si="288"/>
        <v>0.34072262257779362</v>
      </c>
      <c r="K500" s="24">
        <f t="shared" ca="1" si="288"/>
        <v>0.47176541276007689</v>
      </c>
      <c r="L500" s="24">
        <f t="shared" ca="1" si="288"/>
        <v>-0.34500397968796054</v>
      </c>
      <c r="M500" s="24">
        <f t="shared" ca="1" si="288"/>
        <v>0.63176923265967233</v>
      </c>
      <c r="N500" s="24">
        <f ca="1">SQRT(Inputs!$B$38)*C500+SQRT(1-Inputs!$B$38)*_xlfn.NORM.S.INV(RAND())</f>
        <v>-0.20500337535563801</v>
      </c>
      <c r="O500" s="24">
        <f ca="1">SQRT(Inputs!$B$38)*D500+SQRT(1-Inputs!$B$38)*_xlfn.NORM.S.INV(RAND())</f>
        <v>-6.7323602142531414E-2</v>
      </c>
      <c r="P500" s="24">
        <f ca="1">SQRT(Inputs!$B$38)*E500+SQRT(1-Inputs!$B$38)*_xlfn.NORM.S.INV(RAND())</f>
        <v>-1.1936198653009571</v>
      </c>
      <c r="Q500" s="24">
        <f ca="1">SQRT(Inputs!$B$38)*F500+SQRT(1-Inputs!$B$38)*_xlfn.NORM.S.INV(RAND())</f>
        <v>0.88886731464707291</v>
      </c>
      <c r="R500" s="24">
        <f ca="1">SQRT(Inputs!$B$38)*G500+SQRT(1-Inputs!$B$38)*_xlfn.NORM.S.INV(RAND())</f>
        <v>-0.38530760382318002</v>
      </c>
      <c r="S500" s="24">
        <f ca="1">SQRT(Inputs!$B$38)*H500+SQRT(1-Inputs!$B$38)*_xlfn.NORM.S.INV(RAND())</f>
        <v>0.14909841150065514</v>
      </c>
      <c r="T500" s="24">
        <f ca="1">SQRT(Inputs!$B$38)*I500+SQRT(1-Inputs!$B$38)*_xlfn.NORM.S.INV(RAND())</f>
        <v>0.41519660077411547</v>
      </c>
      <c r="U500" s="24">
        <f ca="1">SQRT(Inputs!$B$38)*J500+SQRT(1-Inputs!$B$38)*_xlfn.NORM.S.INV(RAND())</f>
        <v>0.13441626618727673</v>
      </c>
      <c r="V500" s="24">
        <f ca="1">SQRT(Inputs!$B$38)*K500+SQRT(1-Inputs!$B$38)*_xlfn.NORM.S.INV(RAND())</f>
        <v>0.2874649044752976</v>
      </c>
      <c r="W500" s="24">
        <f ca="1">SQRT(Inputs!$B$38)*L500+SQRT(1-Inputs!$B$38)*_xlfn.NORM.S.INV(RAND())</f>
        <v>-0.14549618113507823</v>
      </c>
      <c r="X500" s="24">
        <f ca="1">SQRT(Inputs!$B$38)*M500+SQRT(1-Inputs!$B$38)*_xlfn.NORM.S.INV(RAND())</f>
        <v>0.94370345122015808</v>
      </c>
      <c r="Y500" s="24">
        <f ca="1">SQRT(Inputs!$B$38)*C500+SQRT(1-Inputs!$B$38)*_xlfn.NORM.S.INV(RAND())</f>
        <v>-0.51629087797377049</v>
      </c>
      <c r="Z500" s="24">
        <f ca="1">SQRT(Inputs!$B$38)*D500+SQRT(1-Inputs!$B$38)*_xlfn.NORM.S.INV(RAND())</f>
        <v>1.6459572141087007</v>
      </c>
      <c r="AA500" s="24">
        <f ca="1">SQRT(Inputs!$B$38)*E500+SQRT(1-Inputs!$B$38)*_xlfn.NORM.S.INV(RAND())</f>
        <v>-0.83081838478614101</v>
      </c>
      <c r="AB500" s="24">
        <f ca="1">SQRT(Inputs!$B$38)*F500+SQRT(1-Inputs!$B$38)*_xlfn.NORM.S.INV(RAND())</f>
        <v>1.1925400295316422</v>
      </c>
      <c r="AC500" s="24">
        <f ca="1">SQRT(Inputs!$B$38)*G500+SQRT(1-Inputs!$B$38)*_xlfn.NORM.S.INV(RAND())</f>
        <v>0.57462697014476904</v>
      </c>
      <c r="AD500" s="24">
        <f ca="1">SQRT(Inputs!$B$38)*H500+SQRT(1-Inputs!$B$38)*_xlfn.NORM.S.INV(RAND())</f>
        <v>0.60156644556661909</v>
      </c>
      <c r="AE500" s="24">
        <f ca="1">SQRT(Inputs!$B$38)*I500+SQRT(1-Inputs!$B$38)*_xlfn.NORM.S.INV(RAND())</f>
        <v>-1.5287507881081219</v>
      </c>
      <c r="AF500" s="24">
        <f ca="1">SQRT(Inputs!$B$38)*J500+SQRT(1-Inputs!$B$38)*_xlfn.NORM.S.INV(RAND())</f>
        <v>-0.43148165123330351</v>
      </c>
      <c r="AG500" s="24">
        <f ca="1">SQRT(Inputs!$B$38)*K500+SQRT(1-Inputs!$B$38)*_xlfn.NORM.S.INV(RAND())</f>
        <v>2.1858252535460809E-2</v>
      </c>
      <c r="AH500" s="24">
        <f ca="1">SQRT(Inputs!$B$38)*L500+SQRT(1-Inputs!$B$38)*_xlfn.NORM.S.INV(RAND())</f>
        <v>0.36740763443076407</v>
      </c>
      <c r="AI500" s="24">
        <f ca="1">SQRT(Inputs!$B$38)*M500+SQRT(1-Inputs!$B$38)*_xlfn.NORM.S.INV(RAND())</f>
        <v>-0.49815033477854542</v>
      </c>
      <c r="AJ500" s="24">
        <f ca="1">SQRT(Inputs!$B$38)*C500+SQRT(1-Inputs!$B$38)*_xlfn.NORM.S.INV(RAND())</f>
        <v>1.7139130721516258</v>
      </c>
      <c r="AK500" s="24">
        <f ca="1">SQRT(Inputs!$B$38)*D500+SQRT(1-Inputs!$B$38)*_xlfn.NORM.S.INV(RAND())</f>
        <v>0.87052894428451655</v>
      </c>
      <c r="AL500" s="24">
        <f ca="1">SQRT(Inputs!$B$38)*E500+SQRT(1-Inputs!$B$38)*_xlfn.NORM.S.INV(RAND())</f>
        <v>-0.32520419843345688</v>
      </c>
      <c r="AM500" s="24">
        <f ca="1">SQRT(Inputs!$B$38)*F500+SQRT(1-Inputs!$B$38)*_xlfn.NORM.S.INV(RAND())</f>
        <v>0.69131275441234374</v>
      </c>
      <c r="AN500" s="24">
        <f ca="1">SQRT(Inputs!$B$38)*G500+SQRT(1-Inputs!$B$38)*_xlfn.NORM.S.INV(RAND())</f>
        <v>0.67077291225769786</v>
      </c>
      <c r="AO500" s="24">
        <f ca="1">SQRT(Inputs!$B$38)*H500+SQRT(1-Inputs!$B$38)*_xlfn.NORM.S.INV(RAND())</f>
        <v>2.3515656413732784</v>
      </c>
      <c r="AP500" s="24">
        <f ca="1">SQRT(Inputs!$B$38)*I500+SQRT(1-Inputs!$B$38)*_xlfn.NORM.S.INV(RAND())</f>
        <v>0.31037337661214659</v>
      </c>
      <c r="AQ500" s="24">
        <f ca="1">SQRT(Inputs!$B$38)*J500+SQRT(1-Inputs!$B$38)*_xlfn.NORM.S.INV(RAND())</f>
        <v>-0.66635028969658816</v>
      </c>
      <c r="AR500" s="24">
        <f ca="1">SQRT(Inputs!$B$38)*K500+SQRT(1-Inputs!$B$38)*_xlfn.NORM.S.INV(RAND())</f>
        <v>1.0842128345493143</v>
      </c>
      <c r="AS500" s="24">
        <f ca="1">SQRT(Inputs!$B$38)*L500+SQRT(1-Inputs!$B$38)*_xlfn.NORM.S.INV(RAND())</f>
        <v>5.8225656302562989E-2</v>
      </c>
      <c r="AT500" s="24">
        <f ca="1">SQRT(Inputs!$B$38)*M500+SQRT(1-Inputs!$B$38)*_xlfn.NORM.S.INV(RAND())</f>
        <v>-0.91269914776937577</v>
      </c>
      <c r="AU500" s="15">
        <f ca="1">Inputs!$B$6*EXP($B$8-0.5*C$5^2+C$5*N500)</f>
        <v>4800.2721315929002</v>
      </c>
      <c r="AV500" s="15">
        <f t="shared" ca="1" si="255"/>
        <v>5785.5114596444892</v>
      </c>
      <c r="AW500" s="15">
        <f t="shared" ca="1" si="256"/>
        <v>6005.3789222358564</v>
      </c>
      <c r="AX500" s="15">
        <f t="shared" ca="1" si="257"/>
        <v>8193.0996636186246</v>
      </c>
      <c r="AY500" s="15">
        <f t="shared" ca="1" si="258"/>
        <v>9572.2222427897832</v>
      </c>
      <c r="AZ500" s="15">
        <f t="shared" ca="1" si="259"/>
        <v>11900.887321444656</v>
      </c>
      <c r="BA500" s="15">
        <f t="shared" ca="1" si="260"/>
        <v>15210.448201427462</v>
      </c>
      <c r="BB500" s="15">
        <f t="shared" ca="1" si="261"/>
        <v>18874.707459744001</v>
      </c>
      <c r="BC500" s="15">
        <f t="shared" ca="1" si="262"/>
        <v>23767.160782179377</v>
      </c>
      <c r="BD500" s="15">
        <f t="shared" ca="1" si="263"/>
        <v>28723.450629678686</v>
      </c>
      <c r="BE500" s="15">
        <f t="shared" ca="1" si="264"/>
        <v>38355.99994001881</v>
      </c>
      <c r="BF500" s="15">
        <f ca="1">Inputs!$B$13*EXP($B$9-0.5*C$6^2+C$6*Y500)</f>
        <v>12485.406447479809</v>
      </c>
      <c r="BG500" s="15">
        <f t="shared" ca="1" si="265"/>
        <v>20478.346015949392</v>
      </c>
      <c r="BH500" s="15">
        <f t="shared" ca="1" si="266"/>
        <v>21799.978762762457</v>
      </c>
      <c r="BI500" s="15">
        <f t="shared" ca="1" si="267"/>
        <v>32063.272009917611</v>
      </c>
      <c r="BJ500" s="15">
        <f t="shared" ca="1" si="268"/>
        <v>42701.959801260935</v>
      </c>
      <c r="BK500" s="15">
        <f t="shared" ca="1" si="269"/>
        <v>56881.447439380019</v>
      </c>
      <c r="BL500" s="15">
        <f t="shared" ca="1" si="270"/>
        <v>57314.382341826509</v>
      </c>
      <c r="BM500" s="15">
        <f t="shared" ca="1" si="271"/>
        <v>66774.822199702539</v>
      </c>
      <c r="BN500" s="15">
        <f t="shared" ca="1" si="272"/>
        <v>82340.068907948997</v>
      </c>
      <c r="BO500" s="15">
        <f t="shared" ca="1" si="273"/>
        <v>105731.42774393885</v>
      </c>
      <c r="BP500" s="15">
        <f t="shared" ca="1" si="274"/>
        <v>122994.3213201147</v>
      </c>
      <c r="BQ500" s="15">
        <f ca="1">Inputs!$B$20*EXP($B$10-0.5*C$7^2+C$7*AJ500)</f>
        <v>7877.9577585683528</v>
      </c>
      <c r="BR500" s="15">
        <f t="shared" ca="1" si="275"/>
        <v>14093.487528314574</v>
      </c>
      <c r="BS500" s="15">
        <f t="shared" ca="1" si="276"/>
        <v>17578.569469846167</v>
      </c>
      <c r="BT500" s="15">
        <f t="shared" ca="1" si="277"/>
        <v>29056.293063124016</v>
      </c>
      <c r="BU500" s="15">
        <f t="shared" ca="1" si="278"/>
        <v>47364.701639187369</v>
      </c>
      <c r="BV500" s="15">
        <f t="shared" ca="1" si="279"/>
        <v>111934.28161219656</v>
      </c>
      <c r="BW500" s="15">
        <f t="shared" ca="1" si="280"/>
        <v>166803.18210669726</v>
      </c>
      <c r="BX500" s="15">
        <f t="shared" ca="1" si="281"/>
        <v>204127.27266877549</v>
      </c>
      <c r="BY500" s="15">
        <f t="shared" ca="1" si="282"/>
        <v>351949.5635315401</v>
      </c>
      <c r="BZ500" s="15">
        <f t="shared" ca="1" si="283"/>
        <v>499148.84523984772</v>
      </c>
      <c r="CA500" s="15">
        <f t="shared" ca="1" si="284"/>
        <v>596177.38235432655</v>
      </c>
      <c r="CB500" s="15">
        <f ca="1">(AU500*DCF!C$10-DCF!C$5*MAX(AU500*DCF!C$10,0)-MAX(AU500-Inputs!$B$6,0)/Inputs!$B$10)*DCF!C$6</f>
        <v>1044.2291592276081</v>
      </c>
      <c r="CC500" s="15">
        <f ca="1">(AV500*DCF!D$10-DCF!D$5*MAX(AV500*DCF!D$10,0)-MAX(AV500-AU500,0)/Inputs!$B$10)*DCF!D$6</f>
        <v>1169.9543981344104</v>
      </c>
      <c r="CD500" s="15">
        <f ca="1">(AW500*DCF!E$10-DCF!E$5*MAX(AW500*DCF!E$10,0)-MAX(AW500-AV500,0)/Inputs!$B$10)*DCF!E$6</f>
        <v>1337.0231379015945</v>
      </c>
      <c r="CE500" s="15">
        <f ca="1">(AX500*DCF!F$10-DCF!F$5*MAX(AX500*DCF!F$10,0)-MAX(AX500-AW500,0)/Inputs!$B$10)*DCF!F$6</f>
        <v>1333.3301530391177</v>
      </c>
      <c r="CF500" s="15">
        <f ca="1">(AY500*DCF!G$10-DCF!G$5*MAX(AY500*DCF!G$10,0)-MAX(AY500-AX500,0)/Inputs!$B$10)*DCF!G$6</f>
        <v>1707.1680276905006</v>
      </c>
      <c r="CG500" s="15">
        <f ca="1">(AZ500*DCF!H$10-DCF!H$5*MAX(AZ500*DCF!H$10,0)-MAX(AZ500-AY500,0)/Inputs!$B$10)*DCF!H$6</f>
        <v>1897.0695781932659</v>
      </c>
      <c r="CH500" s="15">
        <f ca="1">(BA500*DCF!I$10-DCF!I$5*MAX(BA500*DCF!I$10,0)-MAX(BA500-AZ500,0)/Inputs!$B$10)*DCF!I$6</f>
        <v>2235.5100667106576</v>
      </c>
      <c r="CI500" s="15">
        <f ca="1">(BB500*DCF!J$10-DCF!J$5*MAX(BB500*DCF!J$10,0)-MAX(BB500-BA500,0)/Inputs!$B$10)*DCF!J$6</f>
        <v>2683.6854870833677</v>
      </c>
      <c r="CJ500" s="15">
        <f ca="1">(BC500*DCF!K$10-DCF!K$5*MAX(BC500*DCF!K$10,0)-MAX(BC500-BB500,0)/Inputs!$B$10)*DCF!K$6</f>
        <v>3141.2621948154765</v>
      </c>
      <c r="CK500" s="15">
        <f ca="1">(BD500*DCF!L$10-DCF!L$5*MAX(BD500*DCF!L$10,0)-MAX(BD500-BC500,0)/Inputs!$B$10)*DCF!L$6</f>
        <v>3691.1140325440088</v>
      </c>
      <c r="CL500" s="15">
        <f ca="1">(BE500*DCF!M$10-DCF!M$5*MAX(BE500*DCF!M$10,0)-MAX(BE500-BD500,0)/Inputs!$B$10)*DCF!M$6</f>
        <v>4261.816751809989</v>
      </c>
      <c r="CM500" s="15">
        <f ca="1">(BF500*DCF!C$28-DCF!C$5*MAX(BF500*DCF!C$28,0)-MAX(BF500-Inputs!$B$13,0)/Inputs!$B$17)*DCF!C$6</f>
        <v>3556.7906224246835</v>
      </c>
      <c r="CN500" s="15">
        <f ca="1">(BG500*DCF!D$28-DCF!D$5*MAX(BG500*DCF!D$28,0)-MAX(BG500-BF500,0)/Inputs!$B$17)*DCF!D$6</f>
        <v>4326.0847271645853</v>
      </c>
      <c r="CO500" s="15">
        <f ca="1">(BH500*DCF!E$28-DCF!E$5*MAX(BH500*DCF!E$28,0)-MAX(BH500-BG500,0)/Inputs!$B$17)*DCF!E$6</f>
        <v>5913.6665432933714</v>
      </c>
      <c r="CP500" s="15">
        <f ca="1">(BI500*DCF!F$28-DCF!F$5*MAX(BI500*DCF!F$28,0)-MAX(BI500-BH500,0)/Inputs!$B$17)*DCF!F$6</f>
        <v>6835.7390170847439</v>
      </c>
      <c r="CQ500" s="15">
        <f ca="1">(BJ500*DCF!G$28-DCF!G$5*MAX(BJ500*DCF!G$28,0)-MAX(BJ500-BI500,0)/Inputs!$B$17)*DCF!G$6</f>
        <v>9290.0252601713328</v>
      </c>
      <c r="CR500" s="15">
        <f ca="1">(BK500*DCF!H$28-DCF!H$5*MAX(BK500*DCF!H$28,0)-MAX(BK500-BJ500,0)/Inputs!$B$17)*DCF!H$6</f>
        <v>11864.315057115457</v>
      </c>
      <c r="CS500" s="15">
        <f ca="1">(BL500*DCF!I$28-DCF!I$5*MAX(BL500*DCF!I$28,0)-MAX(BL500-BK500,0)/Inputs!$B$17)*DCF!I$6</f>
        <v>13415.5116459893</v>
      </c>
      <c r="CT500" s="15">
        <f ca="1">(BM500*DCF!J$28-DCF!J$5*MAX(BM500*DCF!J$28,0)-MAX(BM500-BL500,0)/Inputs!$B$17)*DCF!J$6</f>
        <v>13641.951713019653</v>
      </c>
      <c r="CU500" s="15">
        <f ca="1">(BN500*DCF!K$28-DCF!K$5*MAX(BN500*DCF!K$28,0)-MAX(BN500-BM500,0)/Inputs!$B$17)*DCF!K$6</f>
        <v>15482.30656369276</v>
      </c>
      <c r="CV500" s="15">
        <f ca="1">(BO500*DCF!L$28-DCF!L$5*MAX(BO500*DCF!L$28,0)-MAX(BO500-BN500,0)/Inputs!$B$17)*DCF!L$6</f>
        <v>18448.867867170418</v>
      </c>
      <c r="CW500" s="15">
        <f ca="1">(BP500*DCF!M$28-DCF!M$5*MAX(BP500*DCF!M$28,0)-MAX(BP500-BO500,0)/Inputs!$B$17)*DCF!M$6</f>
        <v>21336.995282897547</v>
      </c>
      <c r="CX500" s="15">
        <f ca="1">(BQ500*DCF!C$46-DCF!C$5*MAX(BQ500*DCF!C$46,0)-MAX(BQ500-Inputs!$B$20,0)/Inputs!$B$24)*DCF!C$6</f>
        <v>-3979.6474077840785</v>
      </c>
      <c r="CY500" s="15">
        <f ca="1">(BR500*DCF!D$46-DCF!D$5*MAX(BR500*DCF!D$46,0)-MAX(BR500-BQ500,0)/Inputs!$B$24)*DCF!D$6</f>
        <v>-5057.5446158748728</v>
      </c>
      <c r="CZ500" s="15">
        <f ca="1">(BS500*DCF!E$46-DCF!E$5*MAX(BS500*DCF!E$46,0)-MAX(BS500-BR500,0)/Inputs!$B$24)*DCF!E$6</f>
        <v>-3452.419804958462</v>
      </c>
      <c r="DA500" s="15">
        <f ca="1">(BT500*DCF!F$46-DCF!F$5*MAX(BT500*DCF!F$46,0)-MAX(BT500-BS500,0)/Inputs!$B$24)*DCF!F$6</f>
        <v>-6295.4649675888077</v>
      </c>
      <c r="DB500" s="15">
        <f ca="1">(BU500*DCF!G$46-DCF!G$5*MAX(BU500*DCF!G$46,0)-MAX(BU500-BT500,0)/Inputs!$B$24)*DCF!G$6</f>
        <v>-7751.8418969208615</v>
      </c>
      <c r="DC500" s="15">
        <f ca="1">(BV500*DCF!H$46-DCF!H$5*MAX(BV500*DCF!H$46,0)-MAX(BV500-BU500,0)/Inputs!$B$24)*DCF!H$6</f>
        <v>-20064.601352232228</v>
      </c>
      <c r="DD500" s="15">
        <f ca="1">(BW500*DCF!I$46-DCF!I$5*MAX(BW500*DCF!I$46,0)-MAX(BW500-BV500,0)/Inputs!$B$24)*DCF!I$6</f>
        <v>-11898.354559675547</v>
      </c>
      <c r="DE500" s="15">
        <f ca="1">(BX500*DCF!J$46-DCF!J$5*MAX(BX500*DCF!J$46,0)-MAX(BX500-BW500,0)/Inputs!$B$24)*DCF!J$6</f>
        <v>-1335.1645845783589</v>
      </c>
      <c r="DF500" s="15">
        <f ca="1">(BY500*DCF!K$46-DCF!K$5*MAX(BY500*DCF!K$46,0)-MAX(BY500-BX500,0)/Inputs!$B$24)*DCF!K$6</f>
        <v>-16107.990992928497</v>
      </c>
      <c r="DG500" s="15">
        <f ca="1">(BZ500*DCF!L$46-DCF!L$5*MAX(BZ500*DCF!L$46,0)-MAX(BZ500-BY500,0)/Inputs!$B$24)*DCF!L$6</f>
        <v>1192.1664050734908</v>
      </c>
      <c r="DH500" s="15">
        <f ca="1">(CA500*DCF!M$46-DCF!M$5*MAX(CA500*DCF!M$46,0)-MAX(CA500-BZ500,0)/Inputs!$B$24)*DCF!M$6</f>
        <v>26453.549340901813</v>
      </c>
      <c r="DI500" s="15">
        <f ca="1">SUM(CB500:CL500)+BE500*DCF!M$10*(1+Inputs!$B$30)*(1-Inputs!$B$33)*(1-Inputs!$B$30/Inputs!$B$31)/(Inputs!$B$29-Inputs!$B$30)*DCF!M$6</f>
        <v>131247.41802581318</v>
      </c>
      <c r="DJ500" s="15">
        <f ca="1">SUM(CM500:CW500)+BP500*DCF!M$28*(1+Inputs!$B$30)*(1-Inputs!$B$33)*(1-Inputs!$B$30/Inputs!$B$31)/(Inputs!$B$29-Inputs!$B$30)*DCF!M$6</f>
        <v>580505.35118722729</v>
      </c>
      <c r="DK500" s="15">
        <f ca="1">SUM(CX500:DH500)+CA500*DCF!M$46*(1+Inputs!$B$30)*(1-Inputs!$B$33)*(1-Inputs!$B$30/Inputs!$B$31)/(Inputs!$B$29-Inputs!$B$30)*DCF!M$6</f>
        <v>873463.54040888965</v>
      </c>
      <c r="DM500" s="15">
        <f ca="1">DI500+DJ500+DK500+Inputs!$B$34+Inputs!$B$36-Inputs!$B$35</f>
        <v>1662067.3096219301</v>
      </c>
    </row>
    <row r="501" spans="1:117" x14ac:dyDescent="0.75">
      <c r="A501" s="11">
        <v>488</v>
      </c>
      <c r="C501" s="24">
        <f t="shared" ca="1" si="288"/>
        <v>-1.1501625751188602</v>
      </c>
      <c r="D501" s="24">
        <f t="shared" ca="1" si="288"/>
        <v>0.80108565584962155</v>
      </c>
      <c r="E501" s="24">
        <f t="shared" ca="1" si="288"/>
        <v>-0.35036258257899711</v>
      </c>
      <c r="F501" s="24">
        <f t="shared" ca="1" si="288"/>
        <v>1.9014778141742783</v>
      </c>
      <c r="G501" s="24">
        <f t="shared" ca="1" si="288"/>
        <v>0.30546080441955664</v>
      </c>
      <c r="H501" s="24">
        <f t="shared" ca="1" si="288"/>
        <v>-1.6117602850500943</v>
      </c>
      <c r="I501" s="24">
        <f t="shared" ca="1" si="288"/>
        <v>0.79782361155126702</v>
      </c>
      <c r="J501" s="24">
        <f t="shared" ca="1" si="288"/>
        <v>0.79398146740652364</v>
      </c>
      <c r="K501" s="24">
        <f t="shared" ca="1" si="288"/>
        <v>-3.0559836214798293</v>
      </c>
      <c r="L501" s="24">
        <f t="shared" ca="1" si="288"/>
        <v>-1.146890723063686</v>
      </c>
      <c r="M501" s="24">
        <f t="shared" ca="1" si="288"/>
        <v>0.82203241961544027</v>
      </c>
      <c r="N501" s="24">
        <f ca="1">SQRT(Inputs!$B$38)*C501+SQRT(1-Inputs!$B$38)*_xlfn.NORM.S.INV(RAND())</f>
        <v>-0.13805069381571339</v>
      </c>
      <c r="O501" s="24">
        <f ca="1">SQRT(Inputs!$B$38)*D501+SQRT(1-Inputs!$B$38)*_xlfn.NORM.S.INV(RAND())</f>
        <v>4.0446469526267792E-2</v>
      </c>
      <c r="P501" s="24">
        <f ca="1">SQRT(Inputs!$B$38)*E501+SQRT(1-Inputs!$B$38)*_xlfn.NORM.S.INV(RAND())</f>
        <v>-0.50540584952276169</v>
      </c>
      <c r="Q501" s="24">
        <f ca="1">SQRT(Inputs!$B$38)*F501+SQRT(1-Inputs!$B$38)*_xlfn.NORM.S.INV(RAND())</f>
        <v>1.076267042541285</v>
      </c>
      <c r="R501" s="24">
        <f ca="1">SQRT(Inputs!$B$38)*G501+SQRT(1-Inputs!$B$38)*_xlfn.NORM.S.INV(RAND())</f>
        <v>-1.2199565093261029</v>
      </c>
      <c r="S501" s="24">
        <f ca="1">SQRT(Inputs!$B$38)*H501+SQRT(1-Inputs!$B$38)*_xlfn.NORM.S.INV(RAND())</f>
        <v>-0.3590928178392071</v>
      </c>
      <c r="T501" s="24">
        <f ca="1">SQRT(Inputs!$B$38)*I501+SQRT(1-Inputs!$B$38)*_xlfn.NORM.S.INV(RAND())</f>
        <v>0.35218260829499809</v>
      </c>
      <c r="U501" s="24">
        <f ca="1">SQRT(Inputs!$B$38)*J501+SQRT(1-Inputs!$B$38)*_xlfn.NORM.S.INV(RAND())</f>
        <v>1.2755963355188142</v>
      </c>
      <c r="V501" s="24">
        <f ca="1">SQRT(Inputs!$B$38)*K501+SQRT(1-Inputs!$B$38)*_xlfn.NORM.S.INV(RAND())</f>
        <v>-3.1832824283221575</v>
      </c>
      <c r="W501" s="24">
        <f ca="1">SQRT(Inputs!$B$38)*L501+SQRT(1-Inputs!$B$38)*_xlfn.NORM.S.INV(RAND())</f>
        <v>-2.1129687508801269</v>
      </c>
      <c r="X501" s="24">
        <f ca="1">SQRT(Inputs!$B$38)*M501+SQRT(1-Inputs!$B$38)*_xlfn.NORM.S.INV(RAND())</f>
        <v>1.3084131792014819</v>
      </c>
      <c r="Y501" s="24">
        <f ca="1">SQRT(Inputs!$B$38)*C501+SQRT(1-Inputs!$B$38)*_xlfn.NORM.S.INV(RAND())</f>
        <v>-1.156570144579141</v>
      </c>
      <c r="Z501" s="24">
        <f ca="1">SQRT(Inputs!$B$38)*D501+SQRT(1-Inputs!$B$38)*_xlfn.NORM.S.INV(RAND())</f>
        <v>1.98786356842206</v>
      </c>
      <c r="AA501" s="24">
        <f ca="1">SQRT(Inputs!$B$38)*E501+SQRT(1-Inputs!$B$38)*_xlfn.NORM.S.INV(RAND())</f>
        <v>-0.76059799485965685</v>
      </c>
      <c r="AB501" s="24">
        <f ca="1">SQRT(Inputs!$B$38)*F501+SQRT(1-Inputs!$B$38)*_xlfn.NORM.S.INV(RAND())</f>
        <v>0.18661457193474063</v>
      </c>
      <c r="AC501" s="24">
        <f ca="1">SQRT(Inputs!$B$38)*G501+SQRT(1-Inputs!$B$38)*_xlfn.NORM.S.INV(RAND())</f>
        <v>0.16898757108082826</v>
      </c>
      <c r="AD501" s="24">
        <f ca="1">SQRT(Inputs!$B$38)*H501+SQRT(1-Inputs!$B$38)*_xlfn.NORM.S.INV(RAND())</f>
        <v>-1.5415741812218515</v>
      </c>
      <c r="AE501" s="24">
        <f ca="1">SQRT(Inputs!$B$38)*I501+SQRT(1-Inputs!$B$38)*_xlfn.NORM.S.INV(RAND())</f>
        <v>-3.646866012124178E-2</v>
      </c>
      <c r="AF501" s="24">
        <f ca="1">SQRT(Inputs!$B$38)*J501+SQRT(1-Inputs!$B$38)*_xlfn.NORM.S.INV(RAND())</f>
        <v>0.58358002789119434</v>
      </c>
      <c r="AG501" s="24">
        <f ca="1">SQRT(Inputs!$B$38)*K501+SQRT(1-Inputs!$B$38)*_xlfn.NORM.S.INV(RAND())</f>
        <v>-1.19135163461497</v>
      </c>
      <c r="AH501" s="24">
        <f ca="1">SQRT(Inputs!$B$38)*L501+SQRT(1-Inputs!$B$38)*_xlfn.NORM.S.INV(RAND())</f>
        <v>0.71012862676557009</v>
      </c>
      <c r="AI501" s="24">
        <f ca="1">SQRT(Inputs!$B$38)*M501+SQRT(1-Inputs!$B$38)*_xlfn.NORM.S.INV(RAND())</f>
        <v>-0.70461052851618633</v>
      </c>
      <c r="AJ501" s="24">
        <f ca="1">SQRT(Inputs!$B$38)*C501+SQRT(1-Inputs!$B$38)*_xlfn.NORM.S.INV(RAND())</f>
        <v>-0.117265798110324</v>
      </c>
      <c r="AK501" s="24">
        <f ca="1">SQRT(Inputs!$B$38)*D501+SQRT(1-Inputs!$B$38)*_xlfn.NORM.S.INV(RAND())</f>
        <v>-1.5435967359784679</v>
      </c>
      <c r="AL501" s="24">
        <f ca="1">SQRT(Inputs!$B$38)*E501+SQRT(1-Inputs!$B$38)*_xlfn.NORM.S.INV(RAND())</f>
        <v>-0.55138940680684345</v>
      </c>
      <c r="AM501" s="24">
        <f ca="1">SQRT(Inputs!$B$38)*F501+SQRT(1-Inputs!$B$38)*_xlfn.NORM.S.INV(RAND())</f>
        <v>1.0186642103430741</v>
      </c>
      <c r="AN501" s="24">
        <f ca="1">SQRT(Inputs!$B$38)*G501+SQRT(1-Inputs!$B$38)*_xlfn.NORM.S.INV(RAND())</f>
        <v>0.54678763693003041</v>
      </c>
      <c r="AO501" s="24">
        <f ca="1">SQRT(Inputs!$B$38)*H501+SQRT(1-Inputs!$B$38)*_xlfn.NORM.S.INV(RAND())</f>
        <v>-0.53138516134353364</v>
      </c>
      <c r="AP501" s="24">
        <f ca="1">SQRT(Inputs!$B$38)*I501+SQRT(1-Inputs!$B$38)*_xlfn.NORM.S.INV(RAND())</f>
        <v>1.1923807494821181</v>
      </c>
      <c r="AQ501" s="24">
        <f ca="1">SQRT(Inputs!$B$38)*J501+SQRT(1-Inputs!$B$38)*_xlfn.NORM.S.INV(RAND())</f>
        <v>0.62591999612032001</v>
      </c>
      <c r="AR501" s="24">
        <f ca="1">SQRT(Inputs!$B$38)*K501+SQRT(1-Inputs!$B$38)*_xlfn.NORM.S.INV(RAND())</f>
        <v>-0.82281032735478532</v>
      </c>
      <c r="AS501" s="24">
        <f ca="1">SQRT(Inputs!$B$38)*L501+SQRT(1-Inputs!$B$38)*_xlfn.NORM.S.INV(RAND())</f>
        <v>0.32368415495518021</v>
      </c>
      <c r="AT501" s="24">
        <f ca="1">SQRT(Inputs!$B$38)*M501+SQRT(1-Inputs!$B$38)*_xlfn.NORM.S.INV(RAND())</f>
        <v>1.4452427012195685</v>
      </c>
      <c r="AU501" s="15">
        <f ca="1">Inputs!$B$6*EXP($B$8-0.5*C$5^2+C$5*N501)</f>
        <v>4852.5796340050783</v>
      </c>
      <c r="AV501" s="15">
        <f t="shared" ca="1" si="255"/>
        <v>5941.9671834896508</v>
      </c>
      <c r="AW501" s="15">
        <f t="shared" ca="1" si="256"/>
        <v>6767.7328435767377</v>
      </c>
      <c r="AX501" s="15">
        <f t="shared" ca="1" si="257"/>
        <v>9451.8952765122704</v>
      </c>
      <c r="AY501" s="15">
        <f t="shared" ca="1" si="258"/>
        <v>10017.278402455262</v>
      </c>
      <c r="AZ501" s="15">
        <f t="shared" ca="1" si="259"/>
        <v>11776.397218286163</v>
      </c>
      <c r="BA501" s="15">
        <f t="shared" ca="1" si="260"/>
        <v>14952.400843626156</v>
      </c>
      <c r="BB501" s="15">
        <f t="shared" ca="1" si="261"/>
        <v>20801.945897250764</v>
      </c>
      <c r="BC501" s="15">
        <f t="shared" ca="1" si="262"/>
        <v>18736.953811841577</v>
      </c>
      <c r="BD501" s="15">
        <f t="shared" ca="1" si="263"/>
        <v>18838.113239941329</v>
      </c>
      <c r="BE501" s="15">
        <f t="shared" ca="1" si="264"/>
        <v>26005.21457108196</v>
      </c>
      <c r="BF501" s="15">
        <f ca="1">Inputs!$B$13*EXP($B$9-0.5*C$6^2+C$6*Y501)</f>
        <v>10997.044911194864</v>
      </c>
      <c r="BG501" s="15">
        <f t="shared" ca="1" si="265"/>
        <v>19184.970529677463</v>
      </c>
      <c r="BH501" s="15">
        <f t="shared" ca="1" si="266"/>
        <v>20662.381296754087</v>
      </c>
      <c r="BI501" s="15">
        <f t="shared" ca="1" si="267"/>
        <v>26030.928911535331</v>
      </c>
      <c r="BJ501" s="15">
        <f t="shared" ca="1" si="268"/>
        <v>32699.111701535672</v>
      </c>
      <c r="BK501" s="15">
        <f t="shared" ca="1" si="269"/>
        <v>32534.402884663763</v>
      </c>
      <c r="BL501" s="15">
        <f t="shared" ca="1" si="270"/>
        <v>39776.159375765608</v>
      </c>
      <c r="BM501" s="15">
        <f t="shared" ca="1" si="271"/>
        <v>52569.751282519108</v>
      </c>
      <c r="BN501" s="15">
        <f t="shared" ca="1" si="272"/>
        <v>56052.378411912599</v>
      </c>
      <c r="BO501" s="15">
        <f t="shared" ca="1" si="273"/>
        <v>74901.122408130715</v>
      </c>
      <c r="BP501" s="15">
        <f t="shared" ca="1" si="274"/>
        <v>85115.885886080068</v>
      </c>
      <c r="BQ501" s="15">
        <f ca="1">Inputs!$B$20*EXP($B$10-0.5*C$7^2+C$7*AJ501)</f>
        <v>4114.7630817854961</v>
      </c>
      <c r="BR501" s="15">
        <f t="shared" ca="1" si="275"/>
        <v>3419.6811219539259</v>
      </c>
      <c r="BS501" s="15">
        <f t="shared" ca="1" si="276"/>
        <v>3997.0394948482253</v>
      </c>
      <c r="BT501" s="15">
        <f t="shared" ca="1" si="277"/>
        <v>7199.2969397927091</v>
      </c>
      <c r="BU501" s="15">
        <f t="shared" ca="1" si="278"/>
        <v>11388.736559187646</v>
      </c>
      <c r="BV501" s="15">
        <f t="shared" ca="1" si="279"/>
        <v>14057.202098753774</v>
      </c>
      <c r="BW501" s="15">
        <f t="shared" ca="1" si="280"/>
        <v>25247.160645390144</v>
      </c>
      <c r="BX501" s="15">
        <f t="shared" ca="1" si="281"/>
        <v>40033.2187476084</v>
      </c>
      <c r="BY501" s="15">
        <f t="shared" ca="1" si="282"/>
        <v>47922.882135126565</v>
      </c>
      <c r="BZ501" s="15">
        <f t="shared" ca="1" si="283"/>
        <v>71365.160723438807</v>
      </c>
      <c r="CA501" s="15">
        <f t="shared" ca="1" si="284"/>
        <v>129599.87759619612</v>
      </c>
      <c r="CB501" s="15">
        <f ca="1">(AU501*DCF!C$10-DCF!C$5*MAX(AU501*DCF!C$10,0)-MAX(AU501-Inputs!$B$6,0)/Inputs!$B$10)*DCF!C$6</f>
        <v>1043.8561974120771</v>
      </c>
      <c r="CC501" s="15">
        <f ca="1">(AV501*DCF!D$10-DCF!D$5*MAX(AV501*DCF!D$10,0)-MAX(AV501-AU501,0)/Inputs!$B$10)*DCF!D$6</f>
        <v>1182.6956028250891</v>
      </c>
      <c r="CD501" s="15">
        <f ca="1">(AW501*DCF!E$10-DCF!E$5*MAX(AW501*DCF!E$10,0)-MAX(AW501-AV501,0)/Inputs!$B$10)*DCF!E$6</f>
        <v>1376.5651573494274</v>
      </c>
      <c r="CE501" s="15">
        <f ca="1">(AX501*DCF!F$10-DCF!F$5*MAX(AX501*DCF!F$10,0)-MAX(AX501-AW501,0)/Inputs!$B$10)*DCF!F$6</f>
        <v>1504.8260214332604</v>
      </c>
      <c r="CF501" s="15">
        <f ca="1">(AY501*DCF!G$10-DCF!G$5*MAX(AY501*DCF!G$10,0)-MAX(AY501-AX501,0)/Inputs!$B$10)*DCF!G$6</f>
        <v>1955.2821168442244</v>
      </c>
      <c r="CG501" s="15">
        <f ca="1">(AZ501*DCF!H$10-DCF!H$5*MAX(AZ501*DCF!H$10,0)-MAX(AZ501-AY501,0)/Inputs!$B$10)*DCF!H$6</f>
        <v>1974.0328848017982</v>
      </c>
      <c r="CH501" s="15">
        <f ca="1">(BA501*DCF!I$10-DCF!I$5*MAX(BA501*DCF!I$10,0)-MAX(BA501-AZ501,0)/Inputs!$B$10)*DCF!I$6</f>
        <v>2210.2822972212139</v>
      </c>
      <c r="CI501" s="15">
        <f ca="1">(BB501*DCF!J$10-DCF!J$5*MAX(BB501*DCF!J$10,0)-MAX(BB501-BA501,0)/Inputs!$B$10)*DCF!J$6</f>
        <v>2683.26002311824</v>
      </c>
      <c r="CJ501" s="15">
        <f ca="1">(BC501*DCF!K$10-DCF!K$5*MAX(BC501*DCF!K$10,0)-MAX(BC501-BB501,0)/Inputs!$B$10)*DCF!K$6</f>
        <v>3016.3486464987263</v>
      </c>
      <c r="CK501" s="15">
        <f ca="1">(BD501*DCF!L$10-DCF!L$5*MAX(BD501*DCF!L$10,0)-MAX(BD501-BC501,0)/Inputs!$B$10)*DCF!L$6</f>
        <v>2828.0641495631558</v>
      </c>
      <c r="CL501" s="15">
        <f ca="1">(BE501*DCF!M$10-DCF!M$5*MAX(BE501*DCF!M$10,0)-MAX(BE501-BD501,0)/Inputs!$B$10)*DCF!M$6</f>
        <v>2813.4852948183229</v>
      </c>
      <c r="CM501" s="15">
        <f ca="1">(BF501*DCF!C$28-DCF!C$5*MAX(BF501*DCF!C$28,0)-MAX(BF501-Inputs!$B$13,0)/Inputs!$B$17)*DCF!C$6</f>
        <v>3356.2259868685865</v>
      </c>
      <c r="CN501" s="15">
        <f ca="1">(BG501*DCF!D$28-DCF!D$5*MAX(BG501*DCF!D$28,0)-MAX(BG501-BF501,0)/Inputs!$B$17)*DCF!D$6</f>
        <v>3903.5563517858468</v>
      </c>
      <c r="CO501" s="15">
        <f ca="1">(BH501*DCF!E$28-DCF!E$5*MAX(BH501*DCF!E$28,0)-MAX(BH501-BG501,0)/Inputs!$B$17)*DCF!E$6</f>
        <v>5560.776980811449</v>
      </c>
      <c r="CP501" s="15">
        <f ca="1">(BI501*DCF!F$28-DCF!F$5*MAX(BI501*DCF!F$28,0)-MAX(BI501-BH501,0)/Inputs!$B$17)*DCF!F$6</f>
        <v>6089.2825727241261</v>
      </c>
      <c r="CQ501" s="15">
        <f ca="1">(BJ501*DCF!G$28-DCF!G$5*MAX(BJ501*DCF!G$28,0)-MAX(BJ501-BI501,0)/Inputs!$B$17)*DCF!G$6</f>
        <v>7362.5101467335826</v>
      </c>
      <c r="CR501" s="15">
        <f ca="1">(BK501*DCF!H$28-DCF!H$5*MAX(BK501*DCF!H$28,0)-MAX(BK501-BJ501,0)/Inputs!$B$17)*DCF!H$6</f>
        <v>8046.1167766010749</v>
      </c>
      <c r="CS501" s="15">
        <f ca="1">(BL501*DCF!I$28-DCF!I$5*MAX(BL501*DCF!I$28,0)-MAX(BL501-BK501,0)/Inputs!$B$17)*DCF!I$6</f>
        <v>8314.0706126518162</v>
      </c>
      <c r="CT501" s="15">
        <f ca="1">(BM501*DCF!J$28-DCF!J$5*MAX(BM501*DCF!J$28,0)-MAX(BM501-BL501,0)/Inputs!$B$17)*DCF!J$6</f>
        <v>10031.092910644089</v>
      </c>
      <c r="CU501" s="15">
        <f ca="1">(BN501*DCF!K$28-DCF!K$5*MAX(BN501*DCF!K$28,0)-MAX(BN501-BM501,0)/Inputs!$B$17)*DCF!K$6</f>
        <v>11410.74705526757</v>
      </c>
      <c r="CV501" s="15">
        <f ca="1">(BO501*DCF!L$28-DCF!L$5*MAX(BO501*DCF!L$28,0)-MAX(BO501-BN501,0)/Inputs!$B$17)*DCF!L$6</f>
        <v>12811.579272330837</v>
      </c>
      <c r="CW501" s="15">
        <f ca="1">(BP501*DCF!M$28-DCF!M$5*MAX(BP501*DCF!M$28,0)-MAX(BP501-BO501,0)/Inputs!$B$17)*DCF!M$6</f>
        <v>14946.873377388207</v>
      </c>
      <c r="CX501" s="15">
        <f ca="1">(BQ501*DCF!C$46-DCF!C$5*MAX(BQ501*DCF!C$46,0)-MAX(BQ501-Inputs!$B$20,0)/Inputs!$B$24)*DCF!C$6</f>
        <v>-1372.3531744472259</v>
      </c>
      <c r="CY501" s="15">
        <f ca="1">(BR501*DCF!D$46-DCF!D$5*MAX(BR501*DCF!D$46,0)-MAX(BR501-BQ501,0)/Inputs!$B$24)*DCF!D$6</f>
        <v>-583.659819522882</v>
      </c>
      <c r="CZ501" s="15">
        <f ca="1">(BS501*DCF!E$46-DCF!E$5*MAX(BS501*DCF!E$46,0)-MAX(BS501-BR501,0)/Inputs!$B$24)*DCF!E$6</f>
        <v>-700.23565580402305</v>
      </c>
      <c r="DA501" s="15">
        <f ca="1">(BT501*DCF!F$46-DCF!F$5*MAX(BT501*DCF!F$46,0)-MAX(BT501-BS501,0)/Inputs!$B$24)*DCF!F$6</f>
        <v>-1690.3414873674751</v>
      </c>
      <c r="DB501" s="15">
        <f ca="1">(BU501*DCF!G$46-DCF!G$5*MAX(BU501*DCF!G$46,0)-MAX(BU501-BT501,0)/Inputs!$B$24)*DCF!G$6</f>
        <v>-1792.3393111995379</v>
      </c>
      <c r="DC501" s="15">
        <f ca="1">(BV501*DCF!H$46-DCF!H$5*MAX(BV501*DCF!H$46,0)-MAX(BV501-BU501,0)/Inputs!$B$24)*DCF!H$6</f>
        <v>-829.20931646054805</v>
      </c>
      <c r="DD501" s="15">
        <f ca="1">(BW501*DCF!I$46-DCF!I$5*MAX(BW501*DCF!I$46,0)-MAX(BW501-BV501,0)/Inputs!$B$24)*DCF!I$6</f>
        <v>-2629.1112489018406</v>
      </c>
      <c r="DE501" s="15">
        <f ca="1">(BX501*DCF!J$46-DCF!J$5*MAX(BX501*DCF!J$46,0)-MAX(BX501-BW501,0)/Inputs!$B$24)*DCF!J$6</f>
        <v>-2241.7382498883526</v>
      </c>
      <c r="DF501" s="15">
        <f ca="1">(BY501*DCF!K$46-DCF!K$5*MAX(BY501*DCF!K$46,0)-MAX(BY501-BX501,0)/Inputs!$B$24)*DCF!K$6</f>
        <v>804.75742908937059</v>
      </c>
      <c r="DG501" s="15">
        <f ca="1">(BZ501*DCF!L$46-DCF!L$5*MAX(BZ501*DCF!L$46,0)-MAX(BZ501-BY501,0)/Inputs!$B$24)*DCF!L$6</f>
        <v>-371.92180463139744</v>
      </c>
      <c r="DH501" s="15">
        <f ca="1">(CA501*DCF!M$46-DCF!M$5*MAX(CA501*DCF!M$46,0)-MAX(CA501-BZ501,0)/Inputs!$B$24)*DCF!M$6</f>
        <v>-2014.2068798628422</v>
      </c>
      <c r="DI501" s="15">
        <f ca="1">SUM(CB501:CL501)+BE501*DCF!M$10*(1+Inputs!$B$30)*(1-Inputs!$B$33)*(1-Inputs!$B$30/Inputs!$B$31)/(Inputs!$B$29-Inputs!$B$30)*DCF!M$6</f>
        <v>94961.554426568851</v>
      </c>
      <c r="DJ501" s="15">
        <f ca="1">SUM(CM501:CW501)+BP501*DCF!M$28*(1+Inputs!$B$30)*(1-Inputs!$B$33)*(1-Inputs!$B$30/Inputs!$B$31)/(Inputs!$B$29-Inputs!$B$30)*DCF!M$6</f>
        <v>407671.0133265141</v>
      </c>
      <c r="DK501" s="15">
        <f ca="1">SUM(CX501:DH501)+CA501*DCF!M$46*(1+Inputs!$B$30)*(1-Inputs!$B$33)*(1-Inputs!$B$30/Inputs!$B$31)/(Inputs!$B$29-Inputs!$B$30)*DCF!M$6</f>
        <v>186956.40333165665</v>
      </c>
      <c r="DM501" s="15">
        <f ca="1">DI501+DJ501+DK501+Inputs!$B$34+Inputs!$B$36-Inputs!$B$35</f>
        <v>766439.97108473955</v>
      </c>
    </row>
    <row r="502" spans="1:117" x14ac:dyDescent="0.75">
      <c r="A502" s="11">
        <v>489</v>
      </c>
      <c r="C502" s="24">
        <f t="shared" ca="1" si="288"/>
        <v>0.9487816478479445</v>
      </c>
      <c r="D502" s="24">
        <f t="shared" ca="1" si="288"/>
        <v>-0.80724632939147989</v>
      </c>
      <c r="E502" s="24">
        <f t="shared" ca="1" si="288"/>
        <v>0.55735753037419156</v>
      </c>
      <c r="F502" s="24">
        <f t="shared" ca="1" si="288"/>
        <v>1.6335735649166008</v>
      </c>
      <c r="G502" s="24">
        <f t="shared" ca="1" si="288"/>
        <v>1.1064299477014596</v>
      </c>
      <c r="H502" s="24">
        <f t="shared" ca="1" si="288"/>
        <v>-0.83683591474948893</v>
      </c>
      <c r="I502" s="24">
        <f t="shared" ca="1" si="288"/>
        <v>-0.67413100634257983</v>
      </c>
      <c r="J502" s="24">
        <f t="shared" ca="1" si="288"/>
        <v>0.94564999027159902</v>
      </c>
      <c r="K502" s="24">
        <f t="shared" ca="1" si="288"/>
        <v>1.13630104348648</v>
      </c>
      <c r="L502" s="24">
        <f t="shared" ca="1" si="288"/>
        <v>0.35385975050557972</v>
      </c>
      <c r="M502" s="24">
        <f t="shared" ca="1" si="288"/>
        <v>-1.7063188858432496</v>
      </c>
      <c r="N502" s="24">
        <f ca="1">SQRT(Inputs!$B$38)*C502+SQRT(1-Inputs!$B$38)*_xlfn.NORM.S.INV(RAND())</f>
        <v>0.73168595443113782</v>
      </c>
      <c r="O502" s="24">
        <f ca="1">SQRT(Inputs!$B$38)*D502+SQRT(1-Inputs!$B$38)*_xlfn.NORM.S.INV(RAND())</f>
        <v>-2.223761605310993</v>
      </c>
      <c r="P502" s="24">
        <f ca="1">SQRT(Inputs!$B$38)*E502+SQRT(1-Inputs!$B$38)*_xlfn.NORM.S.INV(RAND())</f>
        <v>0.77267181425976317</v>
      </c>
      <c r="Q502" s="24">
        <f ca="1">SQRT(Inputs!$B$38)*F502+SQRT(1-Inputs!$B$38)*_xlfn.NORM.S.INV(RAND())</f>
        <v>2.0051897610819056</v>
      </c>
      <c r="R502" s="24">
        <f ca="1">SQRT(Inputs!$B$38)*G502+SQRT(1-Inputs!$B$38)*_xlfn.NORM.S.INV(RAND())</f>
        <v>1.2503058674511456</v>
      </c>
      <c r="S502" s="24">
        <f ca="1">SQRT(Inputs!$B$38)*H502+SQRT(1-Inputs!$B$38)*_xlfn.NORM.S.INV(RAND())</f>
        <v>-3.9885258045761873E-2</v>
      </c>
      <c r="T502" s="24">
        <f ca="1">SQRT(Inputs!$B$38)*I502+SQRT(1-Inputs!$B$38)*_xlfn.NORM.S.INV(RAND())</f>
        <v>-1.1297441867710629</v>
      </c>
      <c r="U502" s="24">
        <f ca="1">SQRT(Inputs!$B$38)*J502+SQRT(1-Inputs!$B$38)*_xlfn.NORM.S.INV(RAND())</f>
        <v>1.8251808514750205</v>
      </c>
      <c r="V502" s="24">
        <f ca="1">SQRT(Inputs!$B$38)*K502+SQRT(1-Inputs!$B$38)*_xlfn.NORM.S.INV(RAND())</f>
        <v>0.54048233779774657</v>
      </c>
      <c r="W502" s="24">
        <f ca="1">SQRT(Inputs!$B$38)*L502+SQRT(1-Inputs!$B$38)*_xlfn.NORM.S.INV(RAND())</f>
        <v>1.4595514929574402</v>
      </c>
      <c r="X502" s="24">
        <f ca="1">SQRT(Inputs!$B$38)*M502+SQRT(1-Inputs!$B$38)*_xlfn.NORM.S.INV(RAND())</f>
        <v>-0.97273027209332941</v>
      </c>
      <c r="Y502" s="24">
        <f ca="1">SQRT(Inputs!$B$38)*C502+SQRT(1-Inputs!$B$38)*_xlfn.NORM.S.INV(RAND())</f>
        <v>1.7176544925002886</v>
      </c>
      <c r="Z502" s="24">
        <f ca="1">SQRT(Inputs!$B$38)*D502+SQRT(1-Inputs!$B$38)*_xlfn.NORM.S.INV(RAND())</f>
        <v>0.21600897935005903</v>
      </c>
      <c r="AA502" s="24">
        <f ca="1">SQRT(Inputs!$B$38)*E502+SQRT(1-Inputs!$B$38)*_xlfn.NORM.S.INV(RAND())</f>
        <v>0.60618500142470655</v>
      </c>
      <c r="AB502" s="24">
        <f ca="1">SQRT(Inputs!$B$38)*F502+SQRT(1-Inputs!$B$38)*_xlfn.NORM.S.INV(RAND())</f>
        <v>1.4916932866888963</v>
      </c>
      <c r="AC502" s="24">
        <f ca="1">SQRT(Inputs!$B$38)*G502+SQRT(1-Inputs!$B$38)*_xlfn.NORM.S.INV(RAND())</f>
        <v>0.79032898119176487</v>
      </c>
      <c r="AD502" s="24">
        <f ca="1">SQRT(Inputs!$B$38)*H502+SQRT(1-Inputs!$B$38)*_xlfn.NORM.S.INV(RAND())</f>
        <v>0.88227983471957816</v>
      </c>
      <c r="AE502" s="24">
        <f ca="1">SQRT(Inputs!$B$38)*I502+SQRT(1-Inputs!$B$38)*_xlfn.NORM.S.INV(RAND())</f>
        <v>6.3496073978545398E-2</v>
      </c>
      <c r="AF502" s="24">
        <f ca="1">SQRT(Inputs!$B$38)*J502+SQRT(1-Inputs!$B$38)*_xlfn.NORM.S.INV(RAND())</f>
        <v>1.3170397477252902</v>
      </c>
      <c r="AG502" s="24">
        <f ca="1">SQRT(Inputs!$B$38)*K502+SQRT(1-Inputs!$B$38)*_xlfn.NORM.S.INV(RAND())</f>
        <v>0.89127381065374878</v>
      </c>
      <c r="AH502" s="24">
        <f ca="1">SQRT(Inputs!$B$38)*L502+SQRT(1-Inputs!$B$38)*_xlfn.NORM.S.INV(RAND())</f>
        <v>1.6148090632789069</v>
      </c>
      <c r="AI502" s="24">
        <f ca="1">SQRT(Inputs!$B$38)*M502+SQRT(1-Inputs!$B$38)*_xlfn.NORM.S.INV(RAND())</f>
        <v>-2.5622522226245517</v>
      </c>
      <c r="AJ502" s="24">
        <f ca="1">SQRT(Inputs!$B$38)*C502+SQRT(1-Inputs!$B$38)*_xlfn.NORM.S.INV(RAND())</f>
        <v>0.11684781642229414</v>
      </c>
      <c r="AK502" s="24">
        <f ca="1">SQRT(Inputs!$B$38)*D502+SQRT(1-Inputs!$B$38)*_xlfn.NORM.S.INV(RAND())</f>
        <v>1.1308631507280262</v>
      </c>
      <c r="AL502" s="24">
        <f ca="1">SQRT(Inputs!$B$38)*E502+SQRT(1-Inputs!$B$38)*_xlfn.NORM.S.INV(RAND())</f>
        <v>-0.3038251629199118</v>
      </c>
      <c r="AM502" s="24">
        <f ca="1">SQRT(Inputs!$B$38)*F502+SQRT(1-Inputs!$B$38)*_xlfn.NORM.S.INV(RAND())</f>
        <v>0.33767117996950968</v>
      </c>
      <c r="AN502" s="24">
        <f ca="1">SQRT(Inputs!$B$38)*G502+SQRT(1-Inputs!$B$38)*_xlfn.NORM.S.INV(RAND())</f>
        <v>2.3803650627846134</v>
      </c>
      <c r="AO502" s="24">
        <f ca="1">SQRT(Inputs!$B$38)*H502+SQRT(1-Inputs!$B$38)*_xlfn.NORM.S.INV(RAND())</f>
        <v>-0.70772695464263868</v>
      </c>
      <c r="AP502" s="24">
        <f ca="1">SQRT(Inputs!$B$38)*I502+SQRT(1-Inputs!$B$38)*_xlfn.NORM.S.INV(RAND())</f>
        <v>-8.189641027768374E-2</v>
      </c>
      <c r="AQ502" s="24">
        <f ca="1">SQRT(Inputs!$B$38)*J502+SQRT(1-Inputs!$B$38)*_xlfn.NORM.S.INV(RAND())</f>
        <v>-0.5483300230402528</v>
      </c>
      <c r="AR502" s="24">
        <f ca="1">SQRT(Inputs!$B$38)*K502+SQRT(1-Inputs!$B$38)*_xlfn.NORM.S.INV(RAND())</f>
        <v>0.41151503476406082</v>
      </c>
      <c r="AS502" s="24">
        <f ca="1">SQRT(Inputs!$B$38)*L502+SQRT(1-Inputs!$B$38)*_xlfn.NORM.S.INV(RAND())</f>
        <v>0.73459010520531431</v>
      </c>
      <c r="AT502" s="24">
        <f ca="1">SQRT(Inputs!$B$38)*M502+SQRT(1-Inputs!$B$38)*_xlfn.NORM.S.INV(RAND())</f>
        <v>-1.1685547844627384</v>
      </c>
      <c r="AU502" s="15">
        <f ca="1">Inputs!$B$6*EXP($B$8-0.5*C$5^2+C$5*N502)</f>
        <v>5586.1895098635714</v>
      </c>
      <c r="AV502" s="15">
        <f t="shared" ca="1" si="255"/>
        <v>4903.337756883051</v>
      </c>
      <c r="AW502" s="15">
        <f t="shared" ca="1" si="256"/>
        <v>6635.4775820923787</v>
      </c>
      <c r="AX502" s="15">
        <f t="shared" ca="1" si="257"/>
        <v>10407.563296436743</v>
      </c>
      <c r="AY502" s="15">
        <f t="shared" ca="1" si="258"/>
        <v>14718.803246038635</v>
      </c>
      <c r="AZ502" s="15">
        <f t="shared" ca="1" si="259"/>
        <v>17922.602232096004</v>
      </c>
      <c r="BA502" s="15">
        <f t="shared" ca="1" si="260"/>
        <v>19486.83653821579</v>
      </c>
      <c r="BB502" s="15">
        <f t="shared" ca="1" si="261"/>
        <v>28644.931776866608</v>
      </c>
      <c r="BC502" s="15">
        <f t="shared" ca="1" si="262"/>
        <v>36961.70229603906</v>
      </c>
      <c r="BD502" s="15">
        <f t="shared" ca="1" si="263"/>
        <v>51905.104140857184</v>
      </c>
      <c r="BE502" s="15">
        <f t="shared" ca="1" si="264"/>
        <v>58210.446148006231</v>
      </c>
      <c r="BF502" s="15">
        <f ca="1">Inputs!$B$13*EXP($B$9-0.5*C$6^2+C$6*Y502)</f>
        <v>19441.986658417827</v>
      </c>
      <c r="BG502" s="15">
        <f t="shared" ca="1" si="265"/>
        <v>24636.398583916831</v>
      </c>
      <c r="BH502" s="15">
        <f t="shared" ca="1" si="266"/>
        <v>33284.890870598574</v>
      </c>
      <c r="BI502" s="15">
        <f t="shared" ca="1" si="267"/>
        <v>51262.079316053132</v>
      </c>
      <c r="BJ502" s="15">
        <f t="shared" ca="1" si="268"/>
        <v>70427.047075926734</v>
      </c>
      <c r="BK502" s="15">
        <f t="shared" ca="1" si="269"/>
        <v>97467.50551930473</v>
      </c>
      <c r="BL502" s="15">
        <f t="shared" ca="1" si="270"/>
        <v>120716.31411983148</v>
      </c>
      <c r="BM502" s="15">
        <f t="shared" ca="1" si="271"/>
        <v>174763.27967185632</v>
      </c>
      <c r="BN502" s="15">
        <f t="shared" ca="1" si="272"/>
        <v>239164.42697438595</v>
      </c>
      <c r="BO502" s="15">
        <f t="shared" ca="1" si="273"/>
        <v>355027.00373481907</v>
      </c>
      <c r="BP502" s="15">
        <f t="shared" ca="1" si="274"/>
        <v>326873.9398416116</v>
      </c>
      <c r="BQ502" s="15">
        <f ca="1">Inputs!$B$20*EXP($B$10-0.5*C$7^2+C$7*AJ502)</f>
        <v>4471.0232809597046</v>
      </c>
      <c r="BR502" s="15">
        <f t="shared" ca="1" si="275"/>
        <v>8687.9617042875634</v>
      </c>
      <c r="BS502" s="15">
        <f t="shared" ca="1" si="276"/>
        <v>10903.089392502561</v>
      </c>
      <c r="BT502" s="15">
        <f t="shared" ca="1" si="277"/>
        <v>16425.404070270291</v>
      </c>
      <c r="BU502" s="15">
        <f t="shared" ca="1" si="278"/>
        <v>40493.485544709452</v>
      </c>
      <c r="BV502" s="15">
        <f t="shared" ca="1" si="279"/>
        <v>48034.599926771749</v>
      </c>
      <c r="BW502" s="15">
        <f t="shared" ca="1" si="280"/>
        <v>65877.741305908407</v>
      </c>
      <c r="BX502" s="15">
        <f t="shared" ca="1" si="281"/>
        <v>82548.809424722189</v>
      </c>
      <c r="BY502" s="15">
        <f t="shared" ca="1" si="282"/>
        <v>125139.63867333699</v>
      </c>
      <c r="BZ502" s="15">
        <f t="shared" ca="1" si="283"/>
        <v>200975.9687602059</v>
      </c>
      <c r="CA502" s="15">
        <f t="shared" ca="1" si="284"/>
        <v>229373.91755720184</v>
      </c>
      <c r="CB502" s="15">
        <f ca="1">(AU502*DCF!C$10-DCF!C$5*MAX(AU502*DCF!C$10,0)-MAX(AU502-Inputs!$B$6,0)/Inputs!$B$10)*DCF!C$6</f>
        <v>1038.6254282379782</v>
      </c>
      <c r="CC502" s="15">
        <f ca="1">(AV502*DCF!D$10-DCF!D$5*MAX(AV502*DCF!D$10,0)-MAX(AV502-AU502,0)/Inputs!$B$10)*DCF!D$6</f>
        <v>1195.1553592173505</v>
      </c>
      <c r="CD502" s="15">
        <f ca="1">(AW502*DCF!E$10-DCF!E$5*MAX(AW502*DCF!E$10,0)-MAX(AW502-AV502,0)/Inputs!$B$10)*DCF!E$6</f>
        <v>1141.876526339212</v>
      </c>
      <c r="CE502" s="15">
        <f ca="1">(AX502*DCF!F$10-DCF!F$5*MAX(AX502*DCF!F$10,0)-MAX(AX502-AW502,0)/Inputs!$B$10)*DCF!F$6</f>
        <v>1487.0769650710231</v>
      </c>
      <c r="CF502" s="15">
        <f ca="1">(AY502*DCF!G$10-DCF!G$5*MAX(AY502*DCF!G$10,0)-MAX(AY502-AX502,0)/Inputs!$B$10)*DCF!G$6</f>
        <v>2203.9651681765104</v>
      </c>
      <c r="CG502" s="15">
        <f ca="1">(AZ502*DCF!H$10-DCF!H$5*MAX(AZ502*DCF!H$10,0)-MAX(AZ502-AY502,0)/Inputs!$B$10)*DCF!H$6</f>
        <v>2910.7941332544888</v>
      </c>
      <c r="CH502" s="15">
        <f ca="1">(BA502*DCF!I$10-DCF!I$5*MAX(BA502*DCF!I$10,0)-MAX(BA502-AZ502,0)/Inputs!$B$10)*DCF!I$6</f>
        <v>3302.9449215461855</v>
      </c>
      <c r="CI502" s="15">
        <f ca="1">(BB502*DCF!J$10-DCF!J$5*MAX(BB502*DCF!J$10,0)-MAX(BB502-BA502,0)/Inputs!$B$10)*DCF!J$6</f>
        <v>3527.7783383214842</v>
      </c>
      <c r="CJ502" s="15">
        <f ca="1">(BC502*DCF!K$10-DCF!K$5*MAX(BC502*DCF!K$10,0)-MAX(BC502-BB502,0)/Inputs!$B$10)*DCF!K$6</f>
        <v>4786.019193133061</v>
      </c>
      <c r="CK502" s="15">
        <f ca="1">(BD502*DCF!L$10-DCF!L$5*MAX(BD502*DCF!L$10,0)-MAX(BD502-BC502,0)/Inputs!$B$10)*DCF!L$6</f>
        <v>5895.85291689926</v>
      </c>
      <c r="CL502" s="15">
        <f ca="1">(BE502*DCF!M$10-DCF!M$5*MAX(BE502*DCF!M$10,0)-MAX(BE502-BD502,0)/Inputs!$B$10)*DCF!M$6</f>
        <v>7461.006373355407</v>
      </c>
      <c r="CM502" s="15">
        <f ca="1">(BF502*DCF!C$28-DCF!C$5*MAX(BF502*DCF!C$28,0)-MAX(BF502-Inputs!$B$13,0)/Inputs!$B$17)*DCF!C$6</f>
        <v>4073.2927700502987</v>
      </c>
      <c r="CN502" s="15">
        <f ca="1">(BG502*DCF!D$28-DCF!D$5*MAX(BG502*DCF!D$28,0)-MAX(BG502-BF502,0)/Inputs!$B$17)*DCF!D$6</f>
        <v>6147.7813666504708</v>
      </c>
      <c r="CO502" s="15">
        <f ca="1">(BH502*DCF!E$28-DCF!E$5*MAX(BH502*DCF!E$28,0)-MAX(BH502-BG502,0)/Inputs!$B$17)*DCF!E$6</f>
        <v>7722.3749949887197</v>
      </c>
      <c r="CP502" s="15">
        <f ca="1">(BI502*DCF!F$28-DCF!F$5*MAX(BI502*DCF!F$28,0)-MAX(BI502-BH502,0)/Inputs!$B$17)*DCF!F$6</f>
        <v>10643.272939292543</v>
      </c>
      <c r="CQ502" s="15">
        <f ca="1">(BJ502*DCF!G$28-DCF!G$5*MAX(BJ502*DCF!G$28,0)-MAX(BJ502-BI502,0)/Inputs!$B$17)*DCF!G$6</f>
        <v>15049.473441869044</v>
      </c>
      <c r="CR502" s="15">
        <f ca="1">(BK502*DCF!H$28-DCF!H$5*MAX(BK502*DCF!H$28,0)-MAX(BK502-BJ502,0)/Inputs!$B$17)*DCF!H$6</f>
        <v>19903.461056598437</v>
      </c>
      <c r="CS502" s="15">
        <f ca="1">(BL502*DCF!I$28-DCF!I$5*MAX(BL502*DCF!I$28,0)-MAX(BL502-BK502,0)/Inputs!$B$17)*DCF!I$6</f>
        <v>25049.891114351394</v>
      </c>
      <c r="CT502" s="15">
        <f ca="1">(BM502*DCF!J$28-DCF!J$5*MAX(BM502*DCF!J$28,0)-MAX(BM502-BL502,0)/Inputs!$B$17)*DCF!J$6</f>
        <v>31820.53345789692</v>
      </c>
      <c r="CU502" s="15">
        <f ca="1">(BN502*DCF!K$28-DCF!K$5*MAX(BN502*DCF!K$28,0)-MAX(BN502-BM502,0)/Inputs!$B$17)*DCF!K$6</f>
        <v>42619.234181678919</v>
      </c>
      <c r="CV502" s="15">
        <f ca="1">(BO502*DCF!L$28-DCF!L$5*MAX(BO502*DCF!L$28,0)-MAX(BO502-BN502,0)/Inputs!$B$17)*DCF!L$6</f>
        <v>57725.295457403066</v>
      </c>
      <c r="CW502" s="15">
        <f ca="1">(BP502*DCF!M$28-DCF!M$5*MAX(BP502*DCF!M$28,0)-MAX(BP502-BO502,0)/Inputs!$B$17)*DCF!M$6</f>
        <v>61501.520952534542</v>
      </c>
      <c r="CX502" s="15">
        <f ca="1">(BQ502*DCF!C$46-DCF!C$5*MAX(BQ502*DCF!C$46,0)-MAX(BQ502-Inputs!$B$20,0)/Inputs!$B$24)*DCF!C$6</f>
        <v>-1619.1847212191949</v>
      </c>
      <c r="CY502" s="15">
        <f ca="1">(BR502*DCF!D$46-DCF!D$5*MAX(BR502*DCF!D$46,0)-MAX(BR502-BQ502,0)/Inputs!$B$24)*DCF!D$6</f>
        <v>-3282.1650785029024</v>
      </c>
      <c r="CZ502" s="15">
        <f ca="1">(BS502*DCF!E$46-DCF!E$5*MAX(BS502*DCF!E$46,0)-MAX(BS502-BR502,0)/Inputs!$B$24)*DCF!E$6</f>
        <v>-2162.4516575599623</v>
      </c>
      <c r="DA502" s="15">
        <f ca="1">(BT502*DCF!F$46-DCF!F$5*MAX(BT502*DCF!F$46,0)-MAX(BT502-BS502,0)/Inputs!$B$24)*DCF!F$6</f>
        <v>-3207.0511215827128</v>
      </c>
      <c r="DB502" s="15">
        <f ca="1">(BU502*DCF!G$46-DCF!G$5*MAX(BU502*DCF!G$46,0)-MAX(BU502-BT502,0)/Inputs!$B$24)*DCF!G$6</f>
        <v>-9458.1479291400901</v>
      </c>
      <c r="DC502" s="15">
        <f ca="1">(BV502*DCF!H$46-DCF!H$5*MAX(BV502*DCF!H$46,0)-MAX(BV502-BU502,0)/Inputs!$B$24)*DCF!H$6</f>
        <v>-2343.3550890514407</v>
      </c>
      <c r="DD502" s="15">
        <f ca="1">(BW502*DCF!I$46-DCF!I$5*MAX(BW502*DCF!I$46,0)-MAX(BW502-BV502,0)/Inputs!$B$24)*DCF!I$6</f>
        <v>-3600.6036504787639</v>
      </c>
      <c r="DE502" s="15">
        <f ca="1">(BX502*DCF!J$46-DCF!J$5*MAX(BX502*DCF!J$46,0)-MAX(BX502-BW502,0)/Inputs!$B$24)*DCF!J$6</f>
        <v>-958.20068488506377</v>
      </c>
      <c r="DF502" s="15">
        <f ca="1">(BY502*DCF!K$46-DCF!K$5*MAX(BY502*DCF!K$46,0)-MAX(BY502-BX502,0)/Inputs!$B$24)*DCF!K$6</f>
        <v>-3285.2252347724502</v>
      </c>
      <c r="DG502" s="15">
        <f ca="1">(BZ502*DCF!L$46-DCF!L$5*MAX(BZ502*DCF!L$46,0)-MAX(BZ502-BY502,0)/Inputs!$B$24)*DCF!L$6</f>
        <v>-3269.473733255998</v>
      </c>
      <c r="DH502" s="15">
        <f ca="1">(CA502*DCF!M$46-DCF!M$5*MAX(CA502*DCF!M$46,0)-MAX(CA502-BZ502,0)/Inputs!$B$24)*DCF!M$6</f>
        <v>12045.247499177069</v>
      </c>
      <c r="DI502" s="15">
        <f ca="1">SUM(CB502:CL502)+BE502*DCF!M$10*(1+Inputs!$B$30)*(1-Inputs!$B$33)*(1-Inputs!$B$30/Inputs!$B$31)/(Inputs!$B$29-Inputs!$B$30)*DCF!M$6</f>
        <v>196951.53670691498</v>
      </c>
      <c r="DJ502" s="15">
        <f ca="1">SUM(CM502:CW502)+BP502*DCF!M$28*(1+Inputs!$B$30)*(1-Inputs!$B$33)*(1-Inputs!$B$30/Inputs!$B$31)/(Inputs!$B$29-Inputs!$B$30)*DCF!M$6</f>
        <v>1495182.1277860841</v>
      </c>
      <c r="DK502" s="15">
        <f ca="1">SUM(CX502:DH502)+CA502*DCF!M$46*(1+Inputs!$B$30)*(1-Inputs!$B$33)*(1-Inputs!$B$30/Inputs!$B$31)/(Inputs!$B$29-Inputs!$B$30)*DCF!M$6</f>
        <v>333498.63621969824</v>
      </c>
      <c r="DM502" s="15">
        <f ca="1">DI502+DJ502+DK502+Inputs!$B$34+Inputs!$B$36-Inputs!$B$35</f>
        <v>2102483.3007126972</v>
      </c>
    </row>
    <row r="503" spans="1:117" x14ac:dyDescent="0.75">
      <c r="A503" s="11">
        <v>490</v>
      </c>
      <c r="C503" s="24">
        <f t="shared" ca="1" si="288"/>
        <v>-0.94531115817442624</v>
      </c>
      <c r="D503" s="24">
        <f t="shared" ca="1" si="288"/>
        <v>1.1137182967826893</v>
      </c>
      <c r="E503" s="24">
        <f t="shared" ca="1" si="288"/>
        <v>0.93646486159326892</v>
      </c>
      <c r="F503" s="24">
        <f t="shared" ca="1" si="288"/>
        <v>2.1697441702032148</v>
      </c>
      <c r="G503" s="24">
        <f t="shared" ca="1" si="288"/>
        <v>0.77738744348141098</v>
      </c>
      <c r="H503" s="24">
        <f t="shared" ca="1" si="288"/>
        <v>0.24353491777772451</v>
      </c>
      <c r="I503" s="24">
        <f t="shared" ca="1" si="288"/>
        <v>-0.2049024896717824</v>
      </c>
      <c r="J503" s="24">
        <f t="shared" ca="1" si="288"/>
        <v>0.14513293342789624</v>
      </c>
      <c r="K503" s="24">
        <f t="shared" ca="1" si="288"/>
        <v>-1.4063501662434632</v>
      </c>
      <c r="L503" s="24">
        <f t="shared" ca="1" si="288"/>
        <v>-1.1525558211278293</v>
      </c>
      <c r="M503" s="24">
        <f t="shared" ca="1" si="288"/>
        <v>-0.43843012062255737</v>
      </c>
      <c r="N503" s="24">
        <f ca="1">SQRT(Inputs!$B$38)*C503+SQRT(1-Inputs!$B$38)*_xlfn.NORM.S.INV(RAND())</f>
        <v>-0.21275209317406102</v>
      </c>
      <c r="O503" s="24">
        <f ca="1">SQRT(Inputs!$B$38)*D503+SQRT(1-Inputs!$B$38)*_xlfn.NORM.S.INV(RAND())</f>
        <v>-2.1042603609254251E-2</v>
      </c>
      <c r="P503" s="24">
        <f ca="1">SQRT(Inputs!$B$38)*E503+SQRT(1-Inputs!$B$38)*_xlfn.NORM.S.INV(RAND())</f>
        <v>0.39235030297388718</v>
      </c>
      <c r="Q503" s="24">
        <f ca="1">SQRT(Inputs!$B$38)*F503+SQRT(1-Inputs!$B$38)*_xlfn.NORM.S.INV(RAND())</f>
        <v>2.4249740441867096</v>
      </c>
      <c r="R503" s="24">
        <f ca="1">SQRT(Inputs!$B$38)*G503+SQRT(1-Inputs!$B$38)*_xlfn.NORM.S.INV(RAND())</f>
        <v>1.2039135636018186</v>
      </c>
      <c r="S503" s="24">
        <f ca="1">SQRT(Inputs!$B$38)*H503+SQRT(1-Inputs!$B$38)*_xlfn.NORM.S.INV(RAND())</f>
        <v>2.879923250656366E-2</v>
      </c>
      <c r="T503" s="24">
        <f ca="1">SQRT(Inputs!$B$38)*I503+SQRT(1-Inputs!$B$38)*_xlfn.NORM.S.INV(RAND())</f>
        <v>-0.41683818541406459</v>
      </c>
      <c r="U503" s="24">
        <f ca="1">SQRT(Inputs!$B$38)*J503+SQRT(1-Inputs!$B$38)*_xlfn.NORM.S.INV(RAND())</f>
        <v>0.58852592902706036</v>
      </c>
      <c r="V503" s="24">
        <f ca="1">SQRT(Inputs!$B$38)*K503+SQRT(1-Inputs!$B$38)*_xlfn.NORM.S.INV(RAND())</f>
        <v>0.35701110442673134</v>
      </c>
      <c r="W503" s="24">
        <f ca="1">SQRT(Inputs!$B$38)*L503+SQRT(1-Inputs!$B$38)*_xlfn.NORM.S.INV(RAND())</f>
        <v>-0.57693041136364964</v>
      </c>
      <c r="X503" s="24">
        <f ca="1">SQRT(Inputs!$B$38)*M503+SQRT(1-Inputs!$B$38)*_xlfn.NORM.S.INV(RAND())</f>
        <v>-0.61399948221218714</v>
      </c>
      <c r="Y503" s="24">
        <f ca="1">SQRT(Inputs!$B$38)*C503+SQRT(1-Inputs!$B$38)*_xlfn.NORM.S.INV(RAND())</f>
        <v>4.2226701750296414E-2</v>
      </c>
      <c r="Z503" s="24">
        <f ca="1">SQRT(Inputs!$B$38)*D503+SQRT(1-Inputs!$B$38)*_xlfn.NORM.S.INV(RAND())</f>
        <v>-0.43530581215183539</v>
      </c>
      <c r="AA503" s="24">
        <f ca="1">SQRT(Inputs!$B$38)*E503+SQRT(1-Inputs!$B$38)*_xlfn.NORM.S.INV(RAND())</f>
        <v>-0.20697112134731777</v>
      </c>
      <c r="AB503" s="24">
        <f ca="1">SQRT(Inputs!$B$38)*F503+SQRT(1-Inputs!$B$38)*_xlfn.NORM.S.INV(RAND())</f>
        <v>0.93757781063126</v>
      </c>
      <c r="AC503" s="24">
        <f ca="1">SQRT(Inputs!$B$38)*G503+SQRT(1-Inputs!$B$38)*_xlfn.NORM.S.INV(RAND())</f>
        <v>-0.85586719796607302</v>
      </c>
      <c r="AD503" s="24">
        <f ca="1">SQRT(Inputs!$B$38)*H503+SQRT(1-Inputs!$B$38)*_xlfn.NORM.S.INV(RAND())</f>
        <v>-0.52922464370376843</v>
      </c>
      <c r="AE503" s="24">
        <f ca="1">SQRT(Inputs!$B$38)*I503+SQRT(1-Inputs!$B$38)*_xlfn.NORM.S.INV(RAND())</f>
        <v>-1.0235952750437971</v>
      </c>
      <c r="AF503" s="24">
        <f ca="1">SQRT(Inputs!$B$38)*J503+SQRT(1-Inputs!$B$38)*_xlfn.NORM.S.INV(RAND())</f>
        <v>1.42070640561124</v>
      </c>
      <c r="AG503" s="24">
        <f ca="1">SQRT(Inputs!$B$38)*K503+SQRT(1-Inputs!$B$38)*_xlfn.NORM.S.INV(RAND())</f>
        <v>-0.45178508089674152</v>
      </c>
      <c r="AH503" s="24">
        <f ca="1">SQRT(Inputs!$B$38)*L503+SQRT(1-Inputs!$B$38)*_xlfn.NORM.S.INV(RAND())</f>
        <v>0.58035286437471245</v>
      </c>
      <c r="AI503" s="24">
        <f ca="1">SQRT(Inputs!$B$38)*M503+SQRT(1-Inputs!$B$38)*_xlfn.NORM.S.INV(RAND())</f>
        <v>0.34365757614896159</v>
      </c>
      <c r="AJ503" s="24">
        <f ca="1">SQRT(Inputs!$B$38)*C503+SQRT(1-Inputs!$B$38)*_xlfn.NORM.S.INV(RAND())</f>
        <v>0.82160323510619571</v>
      </c>
      <c r="AK503" s="24">
        <f ca="1">SQRT(Inputs!$B$38)*D503+SQRT(1-Inputs!$B$38)*_xlfn.NORM.S.INV(RAND())</f>
        <v>-7.770864152869017E-2</v>
      </c>
      <c r="AL503" s="24">
        <f ca="1">SQRT(Inputs!$B$38)*E503+SQRT(1-Inputs!$B$38)*_xlfn.NORM.S.INV(RAND())</f>
        <v>0.24578004955935379</v>
      </c>
      <c r="AM503" s="24">
        <f ca="1">SQRT(Inputs!$B$38)*F503+SQRT(1-Inputs!$B$38)*_xlfn.NORM.S.INV(RAND())</f>
        <v>0.25138561267791559</v>
      </c>
      <c r="AN503" s="24">
        <f ca="1">SQRT(Inputs!$B$38)*G503+SQRT(1-Inputs!$B$38)*_xlfn.NORM.S.INV(RAND())</f>
        <v>1.0973442608455286</v>
      </c>
      <c r="AO503" s="24">
        <f ca="1">SQRT(Inputs!$B$38)*H503+SQRT(1-Inputs!$B$38)*_xlfn.NORM.S.INV(RAND())</f>
        <v>-2.5118175882334531E-2</v>
      </c>
      <c r="AP503" s="24">
        <f ca="1">SQRT(Inputs!$B$38)*I503+SQRT(1-Inputs!$B$38)*_xlfn.NORM.S.INV(RAND())</f>
        <v>-0.70558608195172801</v>
      </c>
      <c r="AQ503" s="24">
        <f ca="1">SQRT(Inputs!$B$38)*J503+SQRT(1-Inputs!$B$38)*_xlfn.NORM.S.INV(RAND())</f>
        <v>0.51289078646419273</v>
      </c>
      <c r="AR503" s="24">
        <f ca="1">SQRT(Inputs!$B$38)*K503+SQRT(1-Inputs!$B$38)*_xlfn.NORM.S.INV(RAND())</f>
        <v>-1.9782934422558038</v>
      </c>
      <c r="AS503" s="24">
        <f ca="1">SQRT(Inputs!$B$38)*L503+SQRT(1-Inputs!$B$38)*_xlfn.NORM.S.INV(RAND())</f>
        <v>-1.0653842228959367</v>
      </c>
      <c r="AT503" s="24">
        <f ca="1">SQRT(Inputs!$B$38)*M503+SQRT(1-Inputs!$B$38)*_xlfn.NORM.S.INV(RAND())</f>
        <v>-7.109350585157026E-2</v>
      </c>
      <c r="AU503" s="15">
        <f ca="1">Inputs!$B$6*EXP($B$8-0.5*C$5^2+C$5*N503)</f>
        <v>4794.2548826306611</v>
      </c>
      <c r="AV503" s="15">
        <f t="shared" ca="1" si="255"/>
        <v>5817.7131053103867</v>
      </c>
      <c r="AW503" s="15">
        <f t="shared" ca="1" si="256"/>
        <v>7479.1828069922167</v>
      </c>
      <c r="AX503" s="15">
        <f t="shared" ca="1" si="257"/>
        <v>12362.535140370721</v>
      </c>
      <c r="AY503" s="15">
        <f t="shared" ca="1" si="258"/>
        <v>17389.133585411637</v>
      </c>
      <c r="AZ503" s="15">
        <f t="shared" ca="1" si="259"/>
        <v>21334.93356989992</v>
      </c>
      <c r="BA503" s="15">
        <f t="shared" ca="1" si="260"/>
        <v>24993.97775568904</v>
      </c>
      <c r="BB503" s="15">
        <f t="shared" ca="1" si="261"/>
        <v>32458.820288587922</v>
      </c>
      <c r="BC503" s="15">
        <f t="shared" ca="1" si="262"/>
        <v>41147.679630322637</v>
      </c>
      <c r="BD503" s="15">
        <f t="shared" ca="1" si="263"/>
        <v>47761.650518469156</v>
      </c>
      <c r="BE503" s="15">
        <f t="shared" ca="1" si="264"/>
        <v>55342.659762896808</v>
      </c>
      <c r="BF503" s="15">
        <f ca="1">Inputs!$B$13*EXP($B$9-0.5*C$6^2+C$6*Y503)</f>
        <v>13947.291033697507</v>
      </c>
      <c r="BG503" s="15">
        <f t="shared" ca="1" si="265"/>
        <v>15714.01633458992</v>
      </c>
      <c r="BH503" s="15">
        <f t="shared" ca="1" si="266"/>
        <v>18551.742439815283</v>
      </c>
      <c r="BI503" s="15">
        <f t="shared" ca="1" si="267"/>
        <v>26235.731280063588</v>
      </c>
      <c r="BJ503" s="15">
        <f t="shared" ca="1" si="268"/>
        <v>28430.330253783901</v>
      </c>
      <c r="BK503" s="15">
        <f t="shared" ca="1" si="269"/>
        <v>32467.231578804178</v>
      </c>
      <c r="BL503" s="15">
        <f t="shared" ca="1" si="270"/>
        <v>34927.60921109734</v>
      </c>
      <c r="BM503" s="15">
        <f t="shared" ca="1" si="271"/>
        <v>51220.762053043945</v>
      </c>
      <c r="BN503" s="15">
        <f t="shared" ca="1" si="272"/>
        <v>59675.243716492274</v>
      </c>
      <c r="BO503" s="15">
        <f t="shared" ca="1" si="273"/>
        <v>78548.35204248465</v>
      </c>
      <c r="BP503" s="15">
        <f t="shared" ca="1" si="274"/>
        <v>100516.72994156384</v>
      </c>
      <c r="BQ503" s="15">
        <f ca="1">Inputs!$B$20*EXP($B$10-0.5*C$7^2+C$7*AJ503)</f>
        <v>5740.7039995329333</v>
      </c>
      <c r="BR503" s="15">
        <f t="shared" ca="1" si="275"/>
        <v>7599.5167372992237</v>
      </c>
      <c r="BS503" s="15">
        <f t="shared" ca="1" si="276"/>
        <v>11167.867684292783</v>
      </c>
      <c r="BT503" s="15">
        <f t="shared" ca="1" si="277"/>
        <v>16447.741901728285</v>
      </c>
      <c r="BU503" s="15">
        <f t="shared" ca="1" si="278"/>
        <v>29726.763815859878</v>
      </c>
      <c r="BV503" s="15">
        <f t="shared" ca="1" si="279"/>
        <v>41125.115653611399</v>
      </c>
      <c r="BW503" s="15">
        <f t="shared" ca="1" si="280"/>
        <v>49426.890214062827</v>
      </c>
      <c r="BX503" s="15">
        <f t="shared" ca="1" si="281"/>
        <v>76617.925095080092</v>
      </c>
      <c r="BY503" s="15">
        <f t="shared" ca="1" si="282"/>
        <v>73526.221023079532</v>
      </c>
      <c r="BZ503" s="15">
        <f t="shared" ca="1" si="283"/>
        <v>84817.42900825887</v>
      </c>
      <c r="CA503" s="15">
        <f t="shared" ca="1" si="284"/>
        <v>117647.0388120102</v>
      </c>
      <c r="CB503" s="15">
        <f ca="1">(AU503*DCF!C$10-DCF!C$5*MAX(AU503*DCF!C$10,0)-MAX(AU503-Inputs!$B$6,0)/Inputs!$B$10)*DCF!C$6</f>
        <v>1044.2720632852281</v>
      </c>
      <c r="CC503" s="15">
        <f ca="1">(AV503*DCF!D$10-DCF!D$5*MAX(AV503*DCF!D$10,0)-MAX(AV503-AU503,0)/Inputs!$B$10)*DCF!D$6</f>
        <v>1168.4846539109437</v>
      </c>
      <c r="CD503" s="15">
        <f ca="1">(AW503*DCF!E$10-DCF!E$5*MAX(AW503*DCF!E$10,0)-MAX(AW503-AV503,0)/Inputs!$B$10)*DCF!E$6</f>
        <v>1352.592470498518</v>
      </c>
      <c r="CE503" s="15">
        <f ca="1">(AX503*DCF!F$10-DCF!F$5*MAX(AX503*DCF!F$10,0)-MAX(AX503-AW503,0)/Inputs!$B$10)*DCF!F$6</f>
        <v>1682.6171711057036</v>
      </c>
      <c r="CF503" s="15">
        <f ca="1">(AY503*DCF!G$10-DCF!G$5*MAX(AY503*DCF!G$10,0)-MAX(AY503-AX503,0)/Inputs!$B$10)*DCF!G$6</f>
        <v>2616.6553614951799</v>
      </c>
      <c r="CG503" s="15">
        <f ca="1">(AZ503*DCF!H$10-DCF!H$5*MAX(AZ503*DCF!H$10,0)-MAX(AZ503-AY503,0)/Inputs!$B$10)*DCF!H$6</f>
        <v>3441.545130694557</v>
      </c>
      <c r="CH503" s="15">
        <f ca="1">(BA503*DCF!I$10-DCF!I$5*MAX(BA503*DCF!I$10,0)-MAX(BA503-AZ503,0)/Inputs!$B$10)*DCF!I$6</f>
        <v>3965.2765050861253</v>
      </c>
      <c r="CI503" s="15">
        <f ca="1">(BB503*DCF!J$10-DCF!J$5*MAX(BB503*DCF!J$10,0)-MAX(BB503-BA503,0)/Inputs!$B$10)*DCF!J$6</f>
        <v>4438.8350013830923</v>
      </c>
      <c r="CJ503" s="15">
        <f ca="1">(BC503*DCF!K$10-DCF!K$5*MAX(BC503*DCF!K$10,0)-MAX(BC503-BB503,0)/Inputs!$B$10)*DCF!K$6</f>
        <v>5407.8075458440626</v>
      </c>
      <c r="CK503" s="15">
        <f ca="1">(BD503*DCF!L$10-DCF!L$5*MAX(BD503*DCF!L$10,0)-MAX(BD503-BC503,0)/Inputs!$B$10)*DCF!L$6</f>
        <v>6348.0716068097699</v>
      </c>
      <c r="CL503" s="15">
        <f ca="1">(BE503*DCF!M$10-DCF!M$5*MAX(BE503*DCF!M$10,0)-MAX(BE503-BD503,0)/Inputs!$B$10)*DCF!M$6</f>
        <v>6903.9325404550291</v>
      </c>
      <c r="CM503" s="15">
        <f ca="1">(BF503*DCF!C$28-DCF!C$5*MAX(BF503*DCF!C$28,0)-MAX(BF503-Inputs!$B$13,0)/Inputs!$B$17)*DCF!C$6</f>
        <v>3665.3305235638973</v>
      </c>
      <c r="CN503" s="15">
        <f ca="1">(BG503*DCF!D$28-DCF!D$5*MAX(BG503*DCF!D$28,0)-MAX(BG503-BF503,0)/Inputs!$B$17)*DCF!D$6</f>
        <v>4251.2167252600793</v>
      </c>
      <c r="CO503" s="15">
        <f ca="1">(BH503*DCF!E$28-DCF!E$5*MAX(BH503*DCF!E$28,0)-MAX(BH503-BG503,0)/Inputs!$B$17)*DCF!E$6</f>
        <v>4694.9070448502971</v>
      </c>
      <c r="CP503" s="15">
        <f ca="1">(BI503*DCF!F$28-DCF!F$5*MAX(BI503*DCF!F$28,0)-MAX(BI503-BH503,0)/Inputs!$B$17)*DCF!F$6</f>
        <v>5723.3183476718505</v>
      </c>
      <c r="CQ503" s="15">
        <f ca="1">(BJ503*DCF!G$28-DCF!G$5*MAX(BJ503*DCF!G$28,0)-MAX(BJ503-BI503,0)/Inputs!$B$17)*DCF!G$6</f>
        <v>7007.3550172492296</v>
      </c>
      <c r="CR503" s="15">
        <f ca="1">(BK503*DCF!H$28-DCF!H$5*MAX(BK503*DCF!H$28,0)-MAX(BK503-BJ503,0)/Inputs!$B$17)*DCF!H$6</f>
        <v>7402.2833954566104</v>
      </c>
      <c r="CS503" s="15">
        <f ca="1">(BL503*DCF!I$28-DCF!I$5*MAX(BL503*DCF!I$28,0)-MAX(BL503-BK503,0)/Inputs!$B$17)*DCF!I$6</f>
        <v>7860.19376596851</v>
      </c>
      <c r="CT503" s="15">
        <f ca="1">(BM503*DCF!J$28-DCF!J$5*MAX(BM503*DCF!J$28,0)-MAX(BM503-BL503,0)/Inputs!$B$17)*DCF!J$6</f>
        <v>9266.1431315683221</v>
      </c>
      <c r="CU503" s="15">
        <f ca="1">(BN503*DCF!K$28-DCF!K$5*MAX(BN503*DCF!K$28,0)-MAX(BN503-BM503,0)/Inputs!$B$17)*DCF!K$6</f>
        <v>11566.849507419147</v>
      </c>
      <c r="CV503" s="15">
        <f ca="1">(BO503*DCF!L$28-DCF!L$5*MAX(BO503*DCF!L$28,0)-MAX(BO503-BN503,0)/Inputs!$B$17)*DCF!L$6</f>
        <v>13536.521274732126</v>
      </c>
      <c r="CW503" s="15">
        <f ca="1">(BP503*DCF!M$28-DCF!M$5*MAX(BP503*DCF!M$28,0)-MAX(BP503-BO503,0)/Inputs!$B$17)*DCF!M$6</f>
        <v>16615.96812406609</v>
      </c>
      <c r="CX503" s="15">
        <f ca="1">(BQ503*DCF!C$46-DCF!C$5*MAX(BQ503*DCF!C$46,0)-MAX(BQ503-Inputs!$B$20,0)/Inputs!$B$24)*DCF!C$6</f>
        <v>-2498.8711313161202</v>
      </c>
      <c r="CY503" s="15">
        <f ca="1">(BR503*DCF!D$46-DCF!D$5*MAX(BR503*DCF!D$46,0)-MAX(BR503-BQ503,0)/Inputs!$B$24)*DCF!D$6</f>
        <v>-2090.2002496939999</v>
      </c>
      <c r="CZ503" s="15">
        <f ca="1">(BS503*DCF!E$46-DCF!E$5*MAX(BS503*DCF!E$46,0)-MAX(BS503-BR503,0)/Inputs!$B$24)*DCF!E$6</f>
        <v>-2727.1655065411824</v>
      </c>
      <c r="DA503" s="15">
        <f ca="1">(BT503*DCF!F$46-DCF!F$5*MAX(BT503*DCF!F$46,0)-MAX(BT503-BS503,0)/Inputs!$B$24)*DCF!F$6</f>
        <v>-3120.3976679654706</v>
      </c>
      <c r="DB503" s="15">
        <f ca="1">(BU503*DCF!G$46-DCF!G$5*MAX(BU503*DCF!G$46,0)-MAX(BU503-BT503,0)/Inputs!$B$24)*DCF!G$6</f>
        <v>-5466.7502123276008</v>
      </c>
      <c r="DC503" s="15">
        <f ca="1">(BV503*DCF!H$46-DCF!H$5*MAX(BV503*DCF!H$46,0)-MAX(BV503-BU503,0)/Inputs!$B$24)*DCF!H$6</f>
        <v>-3541.9679947208647</v>
      </c>
      <c r="DD503" s="15">
        <f ca="1">(BW503*DCF!I$46-DCF!I$5*MAX(BW503*DCF!I$46,0)-MAX(BW503-BV503,0)/Inputs!$B$24)*DCF!I$6</f>
        <v>-1241.5851316599801</v>
      </c>
      <c r="DE503" s="15">
        <f ca="1">(BX503*DCF!J$46-DCF!J$5*MAX(BX503*DCF!J$46,0)-MAX(BX503-BW503,0)/Inputs!$B$24)*DCF!J$6</f>
        <v>-3996.7081902705977</v>
      </c>
      <c r="DF503" s="15">
        <f ca="1">(BY503*DCF!K$46-DCF!K$5*MAX(BY503*DCF!K$46,0)-MAX(BY503-BX503,0)/Inputs!$B$24)*DCF!K$6</f>
        <v>4200.0628456455224</v>
      </c>
      <c r="DG503" s="15">
        <f ca="1">(BZ503*DCF!L$46-DCF!L$5*MAX(BZ503*DCF!L$46,0)-MAX(BZ503-BY503,0)/Inputs!$B$24)*DCF!L$6</f>
        <v>3307.7991845625456</v>
      </c>
      <c r="DH503" s="15">
        <f ca="1">(CA503*DCF!M$46-DCF!M$5*MAX(CA503*DCF!M$46,0)-MAX(CA503-BZ503,0)/Inputs!$B$24)*DCF!M$6</f>
        <v>2359.8325892344919</v>
      </c>
      <c r="DI503" s="15">
        <f ca="1">SUM(CB503:CL503)+BE503*DCF!M$10*(1+Inputs!$B$30)*(1-Inputs!$B$33)*(1-Inputs!$B$30/Inputs!$B$31)/(Inputs!$B$29-Inputs!$B$30)*DCF!M$6</f>
        <v>192389.44400162267</v>
      </c>
      <c r="DJ503" s="15">
        <f ca="1">SUM(CM503:CW503)+BP503*DCF!M$28*(1+Inputs!$B$30)*(1-Inputs!$B$33)*(1-Inputs!$B$30/Inputs!$B$31)/(Inputs!$B$29-Inputs!$B$30)*DCF!M$6</f>
        <v>464575.93835583382</v>
      </c>
      <c r="DK503" s="15">
        <f ca="1">SUM(CX503:DH503)+CA503*DCF!M$46*(1+Inputs!$B$30)*(1-Inputs!$B$33)*(1-Inputs!$B$30/Inputs!$B$31)/(Inputs!$B$29-Inputs!$B$30)*DCF!M$6</f>
        <v>167080.30672097838</v>
      </c>
      <c r="DM503" s="15">
        <f ca="1">DI503+DJ503+DK503+Inputs!$B$34+Inputs!$B$36-Inputs!$B$35</f>
        <v>900896.68907843484</v>
      </c>
    </row>
    <row r="504" spans="1:117" x14ac:dyDescent="0.75">
      <c r="A504" s="11">
        <v>491</v>
      </c>
      <c r="C504" s="24">
        <f t="shared" ref="C504:M513" ca="1" si="289">_xlfn.NORM.S.INV(RAND())</f>
        <v>-0.20550692647377475</v>
      </c>
      <c r="D504" s="24">
        <f t="shared" ca="1" si="289"/>
        <v>-0.71742742075761501</v>
      </c>
      <c r="E504" s="24">
        <f t="shared" ca="1" si="289"/>
        <v>-1.147372468232551</v>
      </c>
      <c r="F504" s="24">
        <f t="shared" ca="1" si="289"/>
        <v>-1.9099639096296879</v>
      </c>
      <c r="G504" s="24">
        <f t="shared" ca="1" si="289"/>
        <v>-0.29051498350044563</v>
      </c>
      <c r="H504" s="24">
        <f t="shared" ca="1" si="289"/>
        <v>3.1187042789181612</v>
      </c>
      <c r="I504" s="24">
        <f t="shared" ca="1" si="289"/>
        <v>-0.456982909382665</v>
      </c>
      <c r="J504" s="24">
        <f t="shared" ca="1" si="289"/>
        <v>0.1377474498417309</v>
      </c>
      <c r="K504" s="24">
        <f t="shared" ca="1" si="289"/>
        <v>-1.8475596483077437</v>
      </c>
      <c r="L504" s="24">
        <f t="shared" ca="1" si="289"/>
        <v>1.9510966893797719</v>
      </c>
      <c r="M504" s="24">
        <f t="shared" ca="1" si="289"/>
        <v>0.97580136650718952</v>
      </c>
      <c r="N504" s="24">
        <f ca="1">SQRT(Inputs!$B$38)*C504+SQRT(1-Inputs!$B$38)*_xlfn.NORM.S.INV(RAND())</f>
        <v>1.2577702392330088</v>
      </c>
      <c r="O504" s="24">
        <f ca="1">SQRT(Inputs!$B$38)*D504+SQRT(1-Inputs!$B$38)*_xlfn.NORM.S.INV(RAND())</f>
        <v>1.1170779304736607</v>
      </c>
      <c r="P504" s="24">
        <f ca="1">SQRT(Inputs!$B$38)*E504+SQRT(1-Inputs!$B$38)*_xlfn.NORM.S.INV(RAND())</f>
        <v>0.23349712242782705</v>
      </c>
      <c r="Q504" s="24">
        <f ca="1">SQRT(Inputs!$B$38)*F504+SQRT(1-Inputs!$B$38)*_xlfn.NORM.S.INV(RAND())</f>
        <v>0.52630718644099206</v>
      </c>
      <c r="R504" s="24">
        <f ca="1">SQRT(Inputs!$B$38)*G504+SQRT(1-Inputs!$B$38)*_xlfn.NORM.S.INV(RAND())</f>
        <v>0.82311606547060601</v>
      </c>
      <c r="S504" s="24">
        <f ca="1">SQRT(Inputs!$B$38)*H504+SQRT(1-Inputs!$B$38)*_xlfn.NORM.S.INV(RAND())</f>
        <v>1.6565975247524747</v>
      </c>
      <c r="T504" s="24">
        <f ca="1">SQRT(Inputs!$B$38)*I504+SQRT(1-Inputs!$B$38)*_xlfn.NORM.S.INV(RAND())</f>
        <v>-1.0549368082961985</v>
      </c>
      <c r="U504" s="24">
        <f ca="1">SQRT(Inputs!$B$38)*J504+SQRT(1-Inputs!$B$38)*_xlfn.NORM.S.INV(RAND())</f>
        <v>-1.4589533043684644</v>
      </c>
      <c r="V504" s="24">
        <f ca="1">SQRT(Inputs!$B$38)*K504+SQRT(1-Inputs!$B$38)*_xlfn.NORM.S.INV(RAND())</f>
        <v>-1.3539400279377882</v>
      </c>
      <c r="W504" s="24">
        <f ca="1">SQRT(Inputs!$B$38)*L504+SQRT(1-Inputs!$B$38)*_xlfn.NORM.S.INV(RAND())</f>
        <v>2.7044019487001529</v>
      </c>
      <c r="X504" s="24">
        <f ca="1">SQRT(Inputs!$B$38)*M504+SQRT(1-Inputs!$B$38)*_xlfn.NORM.S.INV(RAND())</f>
        <v>-1.4118980310896172</v>
      </c>
      <c r="Y504" s="24">
        <f ca="1">SQRT(Inputs!$B$38)*C504+SQRT(1-Inputs!$B$38)*_xlfn.NORM.S.INV(RAND())</f>
        <v>0.49617973333872623</v>
      </c>
      <c r="Z504" s="24">
        <f ca="1">SQRT(Inputs!$B$38)*D504+SQRT(1-Inputs!$B$38)*_xlfn.NORM.S.INV(RAND())</f>
        <v>-1.7349163721255279E-3</v>
      </c>
      <c r="AA504" s="24">
        <f ca="1">SQRT(Inputs!$B$38)*E504+SQRT(1-Inputs!$B$38)*_xlfn.NORM.S.INV(RAND())</f>
        <v>0.27233735560941985</v>
      </c>
      <c r="AB504" s="24">
        <f ca="1">SQRT(Inputs!$B$38)*F504+SQRT(1-Inputs!$B$38)*_xlfn.NORM.S.INV(RAND())</f>
        <v>-1.2454580578358114</v>
      </c>
      <c r="AC504" s="24">
        <f ca="1">SQRT(Inputs!$B$38)*G504+SQRT(1-Inputs!$B$38)*_xlfn.NORM.S.INV(RAND())</f>
        <v>-0.83613770303888746</v>
      </c>
      <c r="AD504" s="24">
        <f ca="1">SQRT(Inputs!$B$38)*H504+SQRT(1-Inputs!$B$38)*_xlfn.NORM.S.INV(RAND())</f>
        <v>1.6721366663397146</v>
      </c>
      <c r="AE504" s="24">
        <f ca="1">SQRT(Inputs!$B$38)*I504+SQRT(1-Inputs!$B$38)*_xlfn.NORM.S.INV(RAND())</f>
        <v>-0.52026150158581874</v>
      </c>
      <c r="AF504" s="24">
        <f ca="1">SQRT(Inputs!$B$38)*J504+SQRT(1-Inputs!$B$38)*_xlfn.NORM.S.INV(RAND())</f>
        <v>0.83440652885797095</v>
      </c>
      <c r="AG504" s="24">
        <f ca="1">SQRT(Inputs!$B$38)*K504+SQRT(1-Inputs!$B$38)*_xlfn.NORM.S.INV(RAND())</f>
        <v>-1.0603786569779339</v>
      </c>
      <c r="AH504" s="24">
        <f ca="1">SQRT(Inputs!$B$38)*L504+SQRT(1-Inputs!$B$38)*_xlfn.NORM.S.INV(RAND())</f>
        <v>1.4898993145697133</v>
      </c>
      <c r="AI504" s="24">
        <f ca="1">SQRT(Inputs!$B$38)*M504+SQRT(1-Inputs!$B$38)*_xlfn.NORM.S.INV(RAND())</f>
        <v>0.51875333927881484</v>
      </c>
      <c r="AJ504" s="24">
        <f ca="1">SQRT(Inputs!$B$38)*C504+SQRT(1-Inputs!$B$38)*_xlfn.NORM.S.INV(RAND())</f>
        <v>-0.14713082591732735</v>
      </c>
      <c r="AK504" s="24">
        <f ca="1">SQRT(Inputs!$B$38)*D504+SQRT(1-Inputs!$B$38)*_xlfn.NORM.S.INV(RAND())</f>
        <v>0.41364038837678574</v>
      </c>
      <c r="AL504" s="24">
        <f ca="1">SQRT(Inputs!$B$38)*E504+SQRT(1-Inputs!$B$38)*_xlfn.NORM.S.INV(RAND())</f>
        <v>-0.53718997983571204</v>
      </c>
      <c r="AM504" s="24">
        <f ca="1">SQRT(Inputs!$B$38)*F504+SQRT(1-Inputs!$B$38)*_xlfn.NORM.S.INV(RAND())</f>
        <v>-2.3394841808104481</v>
      </c>
      <c r="AN504" s="24">
        <f ca="1">SQRT(Inputs!$B$38)*G504+SQRT(1-Inputs!$B$38)*_xlfn.NORM.S.INV(RAND())</f>
        <v>-0.22116122681044009</v>
      </c>
      <c r="AO504" s="24">
        <f ca="1">SQRT(Inputs!$B$38)*H504+SQRT(1-Inputs!$B$38)*_xlfn.NORM.S.INV(RAND())</f>
        <v>2.604300644039812</v>
      </c>
      <c r="AP504" s="24">
        <f ca="1">SQRT(Inputs!$B$38)*I504+SQRT(1-Inputs!$B$38)*_xlfn.NORM.S.INV(RAND())</f>
        <v>0.64074120071457541</v>
      </c>
      <c r="AQ504" s="24">
        <f ca="1">SQRT(Inputs!$B$38)*J504+SQRT(1-Inputs!$B$38)*_xlfn.NORM.S.INV(RAND())</f>
        <v>2.5169088701851701</v>
      </c>
      <c r="AR504" s="24">
        <f ca="1">SQRT(Inputs!$B$38)*K504+SQRT(1-Inputs!$B$38)*_xlfn.NORM.S.INV(RAND())</f>
        <v>-0.77519857176696927</v>
      </c>
      <c r="AS504" s="24">
        <f ca="1">SQRT(Inputs!$B$38)*L504+SQRT(1-Inputs!$B$38)*_xlfn.NORM.S.INV(RAND())</f>
        <v>2.8695726477601373</v>
      </c>
      <c r="AT504" s="24">
        <f ca="1">SQRT(Inputs!$B$38)*M504+SQRT(1-Inputs!$B$38)*_xlfn.NORM.S.INV(RAND())</f>
        <v>6.8165179111030927E-2</v>
      </c>
      <c r="AU504" s="15">
        <f ca="1">Inputs!$B$6*EXP($B$8-0.5*C$5^2+C$5*N504)</f>
        <v>6082.7462135474943</v>
      </c>
      <c r="AV504" s="15">
        <f t="shared" ca="1" si="255"/>
        <v>8725.8105470904884</v>
      </c>
      <c r="AW504" s="15">
        <f t="shared" ca="1" si="256"/>
        <v>10979.999050907976</v>
      </c>
      <c r="AX504" s="15">
        <f t="shared" ca="1" si="257"/>
        <v>14316.552761540188</v>
      </c>
      <c r="AY504" s="15">
        <f t="shared" ca="1" si="258"/>
        <v>19261.702763573991</v>
      </c>
      <c r="AZ504" s="15">
        <f t="shared" ca="1" si="259"/>
        <v>28271.983047677506</v>
      </c>
      <c r="BA504" s="15">
        <f t="shared" ca="1" si="260"/>
        <v>30981.095966085122</v>
      </c>
      <c r="BB504" s="15">
        <f t="shared" ca="1" si="261"/>
        <v>32772.124500959799</v>
      </c>
      <c r="BC504" s="15">
        <f t="shared" ca="1" si="262"/>
        <v>35220.05583032751</v>
      </c>
      <c r="BD504" s="15">
        <f t="shared" ca="1" si="263"/>
        <v>55566.792805289835</v>
      </c>
      <c r="BE504" s="15">
        <f t="shared" ca="1" si="264"/>
        <v>59873.495473610034</v>
      </c>
      <c r="BF504" s="15">
        <f ca="1">Inputs!$B$13*EXP($B$9-0.5*C$6^2+C$6*Y504)</f>
        <v>15260.693010017101</v>
      </c>
      <c r="BG504" s="15">
        <f t="shared" ca="1" si="265"/>
        <v>18592.923575727214</v>
      </c>
      <c r="BH504" s="15">
        <f t="shared" ca="1" si="266"/>
        <v>23766.773976922403</v>
      </c>
      <c r="BI504" s="15">
        <f t="shared" ca="1" si="267"/>
        <v>24018.764327957284</v>
      </c>
      <c r="BJ504" s="15">
        <f t="shared" ca="1" si="268"/>
        <v>26102.042329416123</v>
      </c>
      <c r="BK504" s="15">
        <f t="shared" ca="1" si="269"/>
        <v>40225.010191396526</v>
      </c>
      <c r="BL504" s="15">
        <f t="shared" ca="1" si="270"/>
        <v>46189.988846609369</v>
      </c>
      <c r="BM504" s="15">
        <f t="shared" ca="1" si="271"/>
        <v>62978.652151633571</v>
      </c>
      <c r="BN504" s="15">
        <f t="shared" ca="1" si="272"/>
        <v>68213.109871102715</v>
      </c>
      <c r="BO504" s="15">
        <f t="shared" ca="1" si="273"/>
        <v>99799.162739071035</v>
      </c>
      <c r="BP504" s="15">
        <f t="shared" ca="1" si="274"/>
        <v>130269.75067600943</v>
      </c>
      <c r="BQ504" s="15">
        <f ca="1">Inputs!$B$20*EXP($B$10-0.5*C$7^2+C$7*AJ504)</f>
        <v>4071.4070401904328</v>
      </c>
      <c r="BR504" s="15">
        <f t="shared" ca="1" si="275"/>
        <v>6299.9020626357988</v>
      </c>
      <c r="BS504" s="15">
        <f t="shared" ca="1" si="276"/>
        <v>7393.6302881851298</v>
      </c>
      <c r="BT504" s="15">
        <f t="shared" ca="1" si="277"/>
        <v>5518.4536087883498</v>
      </c>
      <c r="BU504" s="15">
        <f t="shared" ca="1" si="278"/>
        <v>7249.3997351960361</v>
      </c>
      <c r="BV504" s="15">
        <f t="shared" ca="1" si="279"/>
        <v>18135.913946865625</v>
      </c>
      <c r="BW504" s="15">
        <f t="shared" ca="1" si="280"/>
        <v>28983.274055601778</v>
      </c>
      <c r="BX504" s="15">
        <f t="shared" ca="1" si="281"/>
        <v>67141.956636341492</v>
      </c>
      <c r="BY504" s="15">
        <f t="shared" ca="1" si="282"/>
        <v>81109.651239721265</v>
      </c>
      <c r="BZ504" s="15">
        <f t="shared" ca="1" si="283"/>
        <v>192874.37605483411</v>
      </c>
      <c r="CA504" s="15">
        <f t="shared" ca="1" si="284"/>
        <v>274231.69381387159</v>
      </c>
      <c r="CB504" s="15">
        <f ca="1">(AU504*DCF!C$10-DCF!C$5*MAX(AU504*DCF!C$10,0)-MAX(AU504-Inputs!$B$6,0)/Inputs!$B$10)*DCF!C$6</f>
        <v>1035.0848904340362</v>
      </c>
      <c r="CC504" s="15">
        <f ca="1">(AV504*DCF!D$10-DCF!D$5*MAX(AV504*DCF!D$10,0)-MAX(AV504-AU504,0)/Inputs!$B$10)*DCF!D$6</f>
        <v>1482.415141600507</v>
      </c>
      <c r="CD504" s="15">
        <f ca="1">(AW504*DCF!E$10-DCF!E$5*MAX(AW504*DCF!E$10,0)-MAX(AW504-AV504,0)/Inputs!$B$10)*DCF!E$6</f>
        <v>2027.3703931935595</v>
      </c>
      <c r="CE504" s="15">
        <f ca="1">(AX504*DCF!F$10-DCF!F$5*MAX(AX504*DCF!F$10,0)-MAX(AX504-AW504,0)/Inputs!$B$10)*DCF!F$6</f>
        <v>2431.0265474798671</v>
      </c>
      <c r="CF504" s="15">
        <f ca="1">(AY504*DCF!G$10-DCF!G$5*MAX(AY504*DCF!G$10,0)-MAX(AY504-AX504,0)/Inputs!$B$10)*DCF!G$6</f>
        <v>3018.1350295243537</v>
      </c>
      <c r="CG504" s="15">
        <f ca="1">(AZ504*DCF!H$10-DCF!H$5*MAX(AZ504*DCF!H$10,0)-MAX(AZ504-AY504,0)/Inputs!$B$10)*DCF!H$6</f>
        <v>3889.0889926140717</v>
      </c>
      <c r="CH504" s="15">
        <f ca="1">(BA504*DCF!I$10-DCF!I$5*MAX(BA504*DCF!I$10,0)-MAX(BA504-AZ504,0)/Inputs!$B$10)*DCF!I$6</f>
        <v>5214.7266018188393</v>
      </c>
      <c r="CI504" s="15">
        <f ca="1">(BB504*DCF!J$10-DCF!J$5*MAX(BB504*DCF!J$10,0)-MAX(BB504-BA504,0)/Inputs!$B$10)*DCF!J$6</f>
        <v>5352.3717456443019</v>
      </c>
      <c r="CJ504" s="15">
        <f ca="1">(BC504*DCF!K$10-DCF!K$5*MAX(BC504*DCF!K$10,0)-MAX(BC504-BB504,0)/Inputs!$B$10)*DCF!K$6</f>
        <v>5327.1902295841701</v>
      </c>
      <c r="CK504" s="15">
        <f ca="1">(BD504*DCF!L$10-DCF!L$5*MAX(BD504*DCF!L$10,0)-MAX(BD504-BC504,0)/Inputs!$B$10)*DCF!L$6</f>
        <v>5749.366478095294</v>
      </c>
      <c r="CL504" s="15">
        <f ca="1">(BE504*DCF!M$10-DCF!M$5*MAX(BE504*DCF!M$10,0)-MAX(BE504-BD504,0)/Inputs!$B$10)*DCF!M$6</f>
        <v>7934.4429674542844</v>
      </c>
      <c r="CM504" s="15">
        <f ca="1">(BF504*DCF!C$28-DCF!C$5*MAX(BF504*DCF!C$28,0)-MAX(BF504-Inputs!$B$13,0)/Inputs!$B$17)*DCF!C$6</f>
        <v>3762.8461017495947</v>
      </c>
      <c r="CN504" s="15">
        <f ca="1">(BG504*DCF!D$28-DCF!D$5*MAX(BG504*DCF!D$28,0)-MAX(BG504-BF504,0)/Inputs!$B$17)*DCF!D$6</f>
        <v>4765.1272555336245</v>
      </c>
      <c r="CO504" s="15">
        <f ca="1">(BH504*DCF!E$28-DCF!E$5*MAX(BH504*DCF!E$28,0)-MAX(BH504-BG504,0)/Inputs!$B$17)*DCF!E$6</f>
        <v>5711.4788948298174</v>
      </c>
      <c r="CP504" s="15">
        <f ca="1">(BI504*DCF!F$28-DCF!F$5*MAX(BI504*DCF!F$28,0)-MAX(BI504-BH504,0)/Inputs!$B$17)*DCF!F$6</f>
        <v>6474.5830136550967</v>
      </c>
      <c r="CQ504" s="15">
        <f ca="1">(BJ504*DCF!G$28-DCF!G$5*MAX(BJ504*DCF!G$28,0)-MAX(BJ504-BI504,0)/Inputs!$B$17)*DCF!G$6</f>
        <v>6421.9861384198821</v>
      </c>
      <c r="CR504" s="15">
        <f ca="1">(BK504*DCF!H$28-DCF!H$5*MAX(BK504*DCF!H$28,0)-MAX(BK504-BJ504,0)/Inputs!$B$17)*DCF!H$6</f>
        <v>7753.7759468107715</v>
      </c>
      <c r="CS504" s="15">
        <f ca="1">(BL504*DCF!I$28-DCF!I$5*MAX(BL504*DCF!I$28,0)-MAX(BL504-BK504,0)/Inputs!$B$17)*DCF!I$6</f>
        <v>10005.558854068269</v>
      </c>
      <c r="CT504" s="15">
        <f ca="1">(BM504*DCF!J$28-DCF!J$5*MAX(BM504*DCF!J$28,0)-MAX(BM504-BL504,0)/Inputs!$B$17)*DCF!J$6</f>
        <v>11823.428081858981</v>
      </c>
      <c r="CU504" s="15">
        <f ca="1">(BN504*DCF!K$28-DCF!K$5*MAX(BN504*DCF!K$28,0)-MAX(BN504-BM504,0)/Inputs!$B$17)*DCF!K$6</f>
        <v>13764.31372743628</v>
      </c>
      <c r="CV504" s="15">
        <f ca="1">(BO504*DCF!L$28-DCF!L$5*MAX(BO504*DCF!L$28,0)-MAX(BO504-BN504,0)/Inputs!$B$17)*DCF!L$6</f>
        <v>16338.013186955477</v>
      </c>
      <c r="CW504" s="15">
        <f ca="1">(BP504*DCF!M$28-DCF!M$5*MAX(BP504*DCF!M$28,0)-MAX(BP504-BO504,0)/Inputs!$B$17)*DCF!M$6</f>
        <v>21325.296339125995</v>
      </c>
      <c r="CX504" s="15">
        <f ca="1">(BQ504*DCF!C$46-DCF!C$5*MAX(BQ504*DCF!C$46,0)-MAX(BQ504-Inputs!$B$20,0)/Inputs!$B$24)*DCF!C$6</f>
        <v>-1342.3143465522628</v>
      </c>
      <c r="CY504" s="15">
        <f ca="1">(BR504*DCF!D$46-DCF!D$5*MAX(BR504*DCF!D$46,0)-MAX(BR504-BQ504,0)/Inputs!$B$24)*DCF!D$6</f>
        <v>-2026.126694365935</v>
      </c>
      <c r="CZ504" s="15">
        <f ca="1">(BS504*DCF!E$46-DCF!E$5*MAX(BS504*DCF!E$46,0)-MAX(BS504-BR504,0)/Inputs!$B$24)*DCF!E$6</f>
        <v>-1305.4272115037932</v>
      </c>
      <c r="DA504" s="15">
        <f ca="1">(BT504*DCF!F$46-DCF!F$5*MAX(BT504*DCF!F$46,0)-MAX(BT504-BS504,0)/Inputs!$B$24)*DCF!F$6</f>
        <v>-401.88868211721604</v>
      </c>
      <c r="DB504" s="15">
        <f ca="1">(BU504*DCF!G$46-DCF!G$5*MAX(BU504*DCF!G$46,0)-MAX(BU504-BT504,0)/Inputs!$B$24)*DCF!G$6</f>
        <v>-826.1115616309263</v>
      </c>
      <c r="DC504" s="15">
        <f ca="1">(BV504*DCF!H$46-DCF!H$5*MAX(BV504*DCF!H$46,0)-MAX(BV504-BU504,0)/Inputs!$B$24)*DCF!H$6</f>
        <v>-3382.9175884970709</v>
      </c>
      <c r="DD504" s="15">
        <f ca="1">(BW504*DCF!I$46-DCF!I$5*MAX(BW504*DCF!I$46,0)-MAX(BW504-BV504,0)/Inputs!$B$24)*DCF!I$6</f>
        <v>-2444.4775037654817</v>
      </c>
      <c r="DE504" s="15">
        <f ca="1">(BX504*DCF!J$46-DCF!J$5*MAX(BX504*DCF!J$46,0)-MAX(BX504-BW504,0)/Inputs!$B$24)*DCF!J$6</f>
        <v>-7302.6398392221017</v>
      </c>
      <c r="DF504" s="15">
        <f ca="1">(BY504*DCF!K$46-DCF!K$5*MAX(BY504*DCF!K$46,0)-MAX(BY504-BX504,0)/Inputs!$B$24)*DCF!K$6</f>
        <v>1211.5405791784917</v>
      </c>
      <c r="DG504" s="15">
        <f ca="1">(BZ504*DCF!L$46-DCF!L$5*MAX(BZ504*DCF!L$46,0)-MAX(BZ504-BY504,0)/Inputs!$B$24)*DCF!L$6</f>
        <v>-11960.214973556203</v>
      </c>
      <c r="DH504" s="15">
        <f ca="1">(CA504*DCF!M$46-DCF!M$5*MAX(CA504*DCF!M$46,0)-MAX(CA504-BZ504,0)/Inputs!$B$24)*DCF!M$6</f>
        <v>4490.4367123717147</v>
      </c>
      <c r="DI504" s="15">
        <f ca="1">SUM(CB504:CL504)+BE504*DCF!M$10*(1+Inputs!$B$30)*(1-Inputs!$B$33)*(1-Inputs!$B$30/Inputs!$B$31)/(Inputs!$B$29-Inputs!$B$30)*DCF!M$6</f>
        <v>210089.94866551238</v>
      </c>
      <c r="DJ504" s="15">
        <f ca="1">SUM(CM504:CW504)+BP504*DCF!M$28*(1+Inputs!$B$30)*(1-Inputs!$B$33)*(1-Inputs!$B$30/Inputs!$B$31)/(Inputs!$B$29-Inputs!$B$30)*DCF!M$6</f>
        <v>591536.325901045</v>
      </c>
      <c r="DK504" s="15">
        <f ca="1">SUM(CX504:DH504)+CA504*DCF!M$46*(1+Inputs!$B$30)*(1-Inputs!$B$33)*(1-Inputs!$B$30/Inputs!$B$31)/(Inputs!$B$29-Inputs!$B$30)*DCF!M$6</f>
        <v>398704.54234741651</v>
      </c>
      <c r="DM504" s="15">
        <f ca="1">DI504+DJ504+DK504+Inputs!$B$34+Inputs!$B$36-Inputs!$B$35</f>
        <v>1277181.816913974</v>
      </c>
    </row>
    <row r="505" spans="1:117" x14ac:dyDescent="0.75">
      <c r="A505" s="11">
        <v>492</v>
      </c>
      <c r="C505" s="24">
        <f t="shared" ca="1" si="289"/>
        <v>0.90486891136005088</v>
      </c>
      <c r="D505" s="24">
        <f t="shared" ca="1" si="289"/>
        <v>0.43799250314638044</v>
      </c>
      <c r="E505" s="24">
        <f t="shared" ca="1" si="289"/>
        <v>-0.40739810535020604</v>
      </c>
      <c r="F505" s="24">
        <f t="shared" ca="1" si="289"/>
        <v>-1.7058667731171773</v>
      </c>
      <c r="G505" s="24">
        <f t="shared" ca="1" si="289"/>
        <v>-1.7168221117551095</v>
      </c>
      <c r="H505" s="24">
        <f t="shared" ca="1" si="289"/>
        <v>0.17129574761491437</v>
      </c>
      <c r="I505" s="24">
        <f t="shared" ca="1" si="289"/>
        <v>-0.75806860810531729</v>
      </c>
      <c r="J505" s="24">
        <f t="shared" ca="1" si="289"/>
        <v>0.15174897205539556</v>
      </c>
      <c r="K505" s="24">
        <f t="shared" ca="1" si="289"/>
        <v>0.52844209298621703</v>
      </c>
      <c r="L505" s="24">
        <f t="shared" ca="1" si="289"/>
        <v>-0.36431412395609697</v>
      </c>
      <c r="M505" s="24">
        <f t="shared" ca="1" si="289"/>
        <v>-1.2429573494649335</v>
      </c>
      <c r="N505" s="24">
        <f ca="1">SQRT(Inputs!$B$38)*C505+SQRT(1-Inputs!$B$38)*_xlfn.NORM.S.INV(RAND())</f>
        <v>1.059401651874289</v>
      </c>
      <c r="O505" s="24">
        <f ca="1">SQRT(Inputs!$B$38)*D505+SQRT(1-Inputs!$B$38)*_xlfn.NORM.S.INV(RAND())</f>
        <v>-0.55438655032020612</v>
      </c>
      <c r="P505" s="24">
        <f ca="1">SQRT(Inputs!$B$38)*E505+SQRT(1-Inputs!$B$38)*_xlfn.NORM.S.INV(RAND())</f>
        <v>1.3782699128306604</v>
      </c>
      <c r="Q505" s="24">
        <f ca="1">SQRT(Inputs!$B$38)*F505+SQRT(1-Inputs!$B$38)*_xlfn.NORM.S.INV(RAND())</f>
        <v>0.13763509503789995</v>
      </c>
      <c r="R505" s="24">
        <f ca="1">SQRT(Inputs!$B$38)*G505+SQRT(1-Inputs!$B$38)*_xlfn.NORM.S.INV(RAND())</f>
        <v>-0.37184710704679558</v>
      </c>
      <c r="S505" s="24">
        <f ca="1">SQRT(Inputs!$B$38)*H505+SQRT(1-Inputs!$B$38)*_xlfn.NORM.S.INV(RAND())</f>
        <v>1.2357327079102152</v>
      </c>
      <c r="T505" s="24">
        <f ca="1">SQRT(Inputs!$B$38)*I505+SQRT(1-Inputs!$B$38)*_xlfn.NORM.S.INV(RAND())</f>
        <v>7.7453475877769573E-2</v>
      </c>
      <c r="U505" s="24">
        <f ca="1">SQRT(Inputs!$B$38)*J505+SQRT(1-Inputs!$B$38)*_xlfn.NORM.S.INV(RAND())</f>
        <v>0.4843502297758846</v>
      </c>
      <c r="V505" s="24">
        <f ca="1">SQRT(Inputs!$B$38)*K505+SQRT(1-Inputs!$B$38)*_xlfn.NORM.S.INV(RAND())</f>
        <v>0.57011732980506546</v>
      </c>
      <c r="W505" s="24">
        <f ca="1">SQRT(Inputs!$B$38)*L505+SQRT(1-Inputs!$B$38)*_xlfn.NORM.S.INV(RAND())</f>
        <v>-0.75208122241176401</v>
      </c>
      <c r="X505" s="24">
        <f ca="1">SQRT(Inputs!$B$38)*M505+SQRT(1-Inputs!$B$38)*_xlfn.NORM.S.INV(RAND())</f>
        <v>-0.67111913804181345</v>
      </c>
      <c r="Y505" s="24">
        <f ca="1">SQRT(Inputs!$B$38)*C505+SQRT(1-Inputs!$B$38)*_xlfn.NORM.S.INV(RAND())</f>
        <v>-0.63832625447546176</v>
      </c>
      <c r="Z505" s="24">
        <f ca="1">SQRT(Inputs!$B$38)*D505+SQRT(1-Inputs!$B$38)*_xlfn.NORM.S.INV(RAND())</f>
        <v>-0.23186497339126239</v>
      </c>
      <c r="AA505" s="24">
        <f ca="1">SQRT(Inputs!$B$38)*E505+SQRT(1-Inputs!$B$38)*_xlfn.NORM.S.INV(RAND())</f>
        <v>-1.6766280226662933</v>
      </c>
      <c r="AB505" s="24">
        <f ca="1">SQRT(Inputs!$B$38)*F505+SQRT(1-Inputs!$B$38)*_xlfn.NORM.S.INV(RAND())</f>
        <v>-0.61346504840421057</v>
      </c>
      <c r="AC505" s="24">
        <f ca="1">SQRT(Inputs!$B$38)*G505+SQRT(1-Inputs!$B$38)*_xlfn.NORM.S.INV(RAND())</f>
        <v>-1.0482556981041413</v>
      </c>
      <c r="AD505" s="24">
        <f ca="1">SQRT(Inputs!$B$38)*H505+SQRT(1-Inputs!$B$38)*_xlfn.NORM.S.INV(RAND())</f>
        <v>0.1042108913283398</v>
      </c>
      <c r="AE505" s="24">
        <f ca="1">SQRT(Inputs!$B$38)*I505+SQRT(1-Inputs!$B$38)*_xlfn.NORM.S.INV(RAND())</f>
        <v>-1.198374001459634</v>
      </c>
      <c r="AF505" s="24">
        <f ca="1">SQRT(Inputs!$B$38)*J505+SQRT(1-Inputs!$B$38)*_xlfn.NORM.S.INV(RAND())</f>
        <v>0.29488569347826254</v>
      </c>
      <c r="AG505" s="24">
        <f ca="1">SQRT(Inputs!$B$38)*K505+SQRT(1-Inputs!$B$38)*_xlfn.NORM.S.INV(RAND())</f>
        <v>0.74816492414845037</v>
      </c>
      <c r="AH505" s="24">
        <f ca="1">SQRT(Inputs!$B$38)*L505+SQRT(1-Inputs!$B$38)*_xlfn.NORM.S.INV(RAND())</f>
        <v>-0.86847839055233567</v>
      </c>
      <c r="AI505" s="24">
        <f ca="1">SQRT(Inputs!$B$38)*M505+SQRT(1-Inputs!$B$38)*_xlfn.NORM.S.INV(RAND())</f>
        <v>-2.1351293928665775</v>
      </c>
      <c r="AJ505" s="24">
        <f ca="1">SQRT(Inputs!$B$38)*C505+SQRT(1-Inputs!$B$38)*_xlfn.NORM.S.INV(RAND())</f>
        <v>-0.37476543719672439</v>
      </c>
      <c r="AK505" s="24">
        <f ca="1">SQRT(Inputs!$B$38)*D505+SQRT(1-Inputs!$B$38)*_xlfn.NORM.S.INV(RAND())</f>
        <v>-1.5483897744559134</v>
      </c>
      <c r="AL505" s="24">
        <f ca="1">SQRT(Inputs!$B$38)*E505+SQRT(1-Inputs!$B$38)*_xlfn.NORM.S.INV(RAND())</f>
        <v>1.2077670441313129</v>
      </c>
      <c r="AM505" s="24">
        <f ca="1">SQRT(Inputs!$B$38)*F505+SQRT(1-Inputs!$B$38)*_xlfn.NORM.S.INV(RAND())</f>
        <v>-1.0052842927426371</v>
      </c>
      <c r="AN505" s="24">
        <f ca="1">SQRT(Inputs!$B$38)*G505+SQRT(1-Inputs!$B$38)*_xlfn.NORM.S.INV(RAND())</f>
        <v>-0.74431997460787391</v>
      </c>
      <c r="AO505" s="24">
        <f ca="1">SQRT(Inputs!$B$38)*H505+SQRT(1-Inputs!$B$38)*_xlfn.NORM.S.INV(RAND())</f>
        <v>1.3855413629937687</v>
      </c>
      <c r="AP505" s="24">
        <f ca="1">SQRT(Inputs!$B$38)*I505+SQRT(1-Inputs!$B$38)*_xlfn.NORM.S.INV(RAND())</f>
        <v>-0.87852570491209836</v>
      </c>
      <c r="AQ505" s="24">
        <f ca="1">SQRT(Inputs!$B$38)*J505+SQRT(1-Inputs!$B$38)*_xlfn.NORM.S.INV(RAND())</f>
        <v>0.72051975915383237</v>
      </c>
      <c r="AR505" s="24">
        <f ca="1">SQRT(Inputs!$B$38)*K505+SQRT(1-Inputs!$B$38)*_xlfn.NORM.S.INV(RAND())</f>
        <v>3.0149403223282134E-2</v>
      </c>
      <c r="AS505" s="24">
        <f ca="1">SQRT(Inputs!$B$38)*L505+SQRT(1-Inputs!$B$38)*_xlfn.NORM.S.INV(RAND())</f>
        <v>-1.4744828392205123</v>
      </c>
      <c r="AT505" s="24">
        <f ca="1">SQRT(Inputs!$B$38)*M505+SQRT(1-Inputs!$B$38)*_xlfn.NORM.S.INV(RAND())</f>
        <v>-7.3734129543910565E-2</v>
      </c>
      <c r="AU505" s="15">
        <f ca="1">Inputs!$B$6*EXP($B$8-0.5*C$5^2+C$5*N505)</f>
        <v>5890.5286095032243</v>
      </c>
      <c r="AV505" s="15">
        <f t="shared" ca="1" si="255"/>
        <v>6608.8922751712626</v>
      </c>
      <c r="AW505" s="15">
        <f t="shared" ca="1" si="256"/>
        <v>9704.7390607579509</v>
      </c>
      <c r="AX505" s="15">
        <f t="shared" ca="1" si="257"/>
        <v>12054.010823756622</v>
      </c>
      <c r="AY505" s="15">
        <f t="shared" ca="1" si="258"/>
        <v>14105.186532909484</v>
      </c>
      <c r="AZ505" s="15">
        <f t="shared" ca="1" si="259"/>
        <v>19765.731048892329</v>
      </c>
      <c r="BA505" s="15">
        <f t="shared" ca="1" si="260"/>
        <v>24385.073453965699</v>
      </c>
      <c r="BB505" s="15">
        <f t="shared" ca="1" si="261"/>
        <v>31339.246258920732</v>
      </c>
      <c r="BC505" s="15">
        <f t="shared" ca="1" si="262"/>
        <v>40554.130042778641</v>
      </c>
      <c r="BD505" s="15">
        <f t="shared" ca="1" si="263"/>
        <v>46307.810597969859</v>
      </c>
      <c r="BE505" s="15">
        <f t="shared" ca="1" si="264"/>
        <v>53379.627961441882</v>
      </c>
      <c r="BF505" s="15">
        <f ca="1">Inputs!$B$13*EXP($B$9-0.5*C$6^2+C$6*Y505)</f>
        <v>12186.9687609796</v>
      </c>
      <c r="BG505" s="15">
        <f t="shared" ca="1" si="265"/>
        <v>14244.111070146057</v>
      </c>
      <c r="BH505" s="15">
        <f t="shared" ca="1" si="266"/>
        <v>13178.684824181406</v>
      </c>
      <c r="BI505" s="15">
        <f t="shared" ca="1" si="267"/>
        <v>14679.083494612754</v>
      </c>
      <c r="BJ505" s="15">
        <f t="shared" ca="1" si="268"/>
        <v>15471.906834206718</v>
      </c>
      <c r="BK505" s="15">
        <f t="shared" ca="1" si="269"/>
        <v>19260.159817685875</v>
      </c>
      <c r="BL505" s="15">
        <f t="shared" ca="1" si="270"/>
        <v>20255.677668600489</v>
      </c>
      <c r="BM505" s="15">
        <f t="shared" ca="1" si="271"/>
        <v>25827.620861652442</v>
      </c>
      <c r="BN505" s="15">
        <f t="shared" ca="1" si="272"/>
        <v>34744.241345449511</v>
      </c>
      <c r="BO505" s="15">
        <f t="shared" ca="1" si="273"/>
        <v>38644.269053520409</v>
      </c>
      <c r="BP505" s="15">
        <f t="shared" ca="1" si="274"/>
        <v>37343.941666801285</v>
      </c>
      <c r="BQ505" s="15">
        <f ca="1">Inputs!$B$20*EXP($B$10-0.5*C$7^2+C$7*AJ505)</f>
        <v>3755.6095187943874</v>
      </c>
      <c r="BR505" s="15">
        <f t="shared" ca="1" si="275"/>
        <v>3116.4498024137165</v>
      </c>
      <c r="BS505" s="15">
        <f t="shared" ca="1" si="276"/>
        <v>6037.1737092744916</v>
      </c>
      <c r="BT505" s="15">
        <f t="shared" ca="1" si="277"/>
        <v>6394.3733535268584</v>
      </c>
      <c r="BU505" s="15">
        <f t="shared" ca="1" si="278"/>
        <v>7401.2639052693885</v>
      </c>
      <c r="BV505" s="15">
        <f t="shared" ca="1" si="279"/>
        <v>14069.953682784675</v>
      </c>
      <c r="BW505" s="15">
        <f t="shared" ca="1" si="280"/>
        <v>16302.437399711103</v>
      </c>
      <c r="BX505" s="15">
        <f t="shared" ca="1" si="281"/>
        <v>26344.915967141325</v>
      </c>
      <c r="BY505" s="15">
        <f t="shared" ca="1" si="282"/>
        <v>37127.246827259944</v>
      </c>
      <c r="BZ505" s="15">
        <f t="shared" ca="1" si="283"/>
        <v>39725.921748530236</v>
      </c>
      <c r="CA505" s="15">
        <f t="shared" ca="1" si="284"/>
        <v>55076.469130701778</v>
      </c>
      <c r="CB505" s="15">
        <f ca="1">(AU505*DCF!C$10-DCF!C$5*MAX(AU505*DCF!C$10,0)-MAX(AU505-Inputs!$B$6,0)/Inputs!$B$10)*DCF!C$6</f>
        <v>1036.4554362118959</v>
      </c>
      <c r="CC505" s="15">
        <f ca="1">(AV505*DCF!D$10-DCF!D$5*MAX(AV505*DCF!D$10,0)-MAX(AV505-AU505,0)/Inputs!$B$10)*DCF!D$6</f>
        <v>1435.7185393371033</v>
      </c>
      <c r="CD505" s="15">
        <f ca="1">(AW505*DCF!E$10-DCF!E$5*MAX(AW505*DCF!E$10,0)-MAX(AW505-AV505,0)/Inputs!$B$10)*DCF!E$6</f>
        <v>1543.3568623627548</v>
      </c>
      <c r="CE505" s="15">
        <f ca="1">(AX505*DCF!F$10-DCF!F$5*MAX(AX505*DCF!F$10,0)-MAX(AX505-AW505,0)/Inputs!$B$10)*DCF!F$6</f>
        <v>2142.5461439491746</v>
      </c>
      <c r="CF505" s="15">
        <f ca="1">(AY505*DCF!G$10-DCF!G$5*MAX(AY505*DCF!G$10,0)-MAX(AY505-AX505,0)/Inputs!$B$10)*DCF!G$6</f>
        <v>2511.9590776169489</v>
      </c>
      <c r="CG505" s="15">
        <f ca="1">(AZ505*DCF!H$10-DCF!H$5*MAX(AZ505*DCF!H$10,0)-MAX(AZ505-AY505,0)/Inputs!$B$10)*DCF!H$6</f>
        <v>2832.399703252946</v>
      </c>
      <c r="CH505" s="15">
        <f ca="1">(BA505*DCF!I$10-DCF!I$5*MAX(BA505*DCF!I$10,0)-MAX(BA505-AZ505,0)/Inputs!$B$10)*DCF!I$6</f>
        <v>3696.5293482881757</v>
      </c>
      <c r="CI505" s="15">
        <f ca="1">(BB505*DCF!J$10-DCF!J$5*MAX(BB505*DCF!J$10,0)-MAX(BB505-BA505,0)/Inputs!$B$10)*DCF!J$6</f>
        <v>4324.0970822255667</v>
      </c>
      <c r="CJ505" s="15">
        <f ca="1">(BC505*DCF!K$10-DCF!K$5*MAX(BC505*DCF!K$10,0)-MAX(BC505-BB505,0)/Inputs!$B$10)*DCF!K$6</f>
        <v>5238.6201803764634</v>
      </c>
      <c r="CK505" s="15">
        <f ca="1">(BD505*DCF!L$10-DCF!L$5*MAX(BD505*DCF!L$10,0)-MAX(BD505-BC505,0)/Inputs!$B$10)*DCF!L$6</f>
        <v>6240.0543699922464</v>
      </c>
      <c r="CL505" s="15">
        <f ca="1">(BE505*DCF!M$10-DCF!M$5*MAX(BE505*DCF!M$10,0)-MAX(BE505-BD505,0)/Inputs!$B$10)*DCF!M$6</f>
        <v>6687.7517741731717</v>
      </c>
      <c r="CM505" s="15">
        <f ca="1">(BF505*DCF!C$28-DCF!C$5*MAX(BF505*DCF!C$28,0)-MAX(BF505-Inputs!$B$13,0)/Inputs!$B$17)*DCF!C$6</f>
        <v>3534.63265093067</v>
      </c>
      <c r="CN505" s="15">
        <f ca="1">(BG505*DCF!D$28-DCF!D$5*MAX(BG505*DCF!D$28,0)-MAX(BG505-BF505,0)/Inputs!$B$17)*DCF!D$6</f>
        <v>3756.3364598898224</v>
      </c>
      <c r="CO505" s="15">
        <f ca="1">(BH505*DCF!E$28-DCF!E$5*MAX(BH505*DCF!E$28,0)-MAX(BH505-BG505,0)/Inputs!$B$17)*DCF!E$6</f>
        <v>3732.4382077141386</v>
      </c>
      <c r="CP505" s="15">
        <f ca="1">(BI505*DCF!F$28-DCF!F$5*MAX(BI505*DCF!F$28,0)-MAX(BI505-BH505,0)/Inputs!$B$17)*DCF!F$6</f>
        <v>3711.8132155056092</v>
      </c>
      <c r="CQ505" s="15">
        <f ca="1">(BJ505*DCF!G$28-DCF!G$5*MAX(BJ505*DCF!G$28,0)-MAX(BJ505-BI505,0)/Inputs!$B$17)*DCF!G$6</f>
        <v>3880.9585595723952</v>
      </c>
      <c r="CR505" s="15">
        <f ca="1">(BK505*DCF!H$28-DCF!H$5*MAX(BK505*DCF!H$28,0)-MAX(BK505-BJ505,0)/Inputs!$B$17)*DCF!H$6</f>
        <v>4174.661813219298</v>
      </c>
      <c r="CS505" s="15">
        <f ca="1">(BL505*DCF!I$28-DCF!I$5*MAX(BL505*DCF!I$28,0)-MAX(BL505-BK505,0)/Inputs!$B$17)*DCF!I$6</f>
        <v>4620.2967908249248</v>
      </c>
      <c r="CT505" s="15">
        <f ca="1">(BM505*DCF!J$28-DCF!J$5*MAX(BM505*DCF!J$28,0)-MAX(BM505-BL505,0)/Inputs!$B$17)*DCF!J$6</f>
        <v>5022.9094177407605</v>
      </c>
      <c r="CU505" s="15">
        <f ca="1">(BN505*DCF!K$28-DCF!K$5*MAX(BN505*DCF!K$28,0)-MAX(BN505-BM505,0)/Inputs!$B$17)*DCF!K$6</f>
        <v>6245.2339750136198</v>
      </c>
      <c r="CV505" s="15">
        <f ca="1">(BO505*DCF!L$28-DCF!L$5*MAX(BO505*DCF!L$28,0)-MAX(BO505-BN505,0)/Inputs!$B$17)*DCF!L$6</f>
        <v>7269.048176090123</v>
      </c>
      <c r="CW505" s="15">
        <f ca="1">(BP505*DCF!M$28-DCF!M$5*MAX(BP505*DCF!M$28,0)-MAX(BP505-BO505,0)/Inputs!$B$17)*DCF!M$6</f>
        <v>7026.2842366200539</v>
      </c>
      <c r="CX505" s="15">
        <f ca="1">(BQ505*DCF!C$46-DCF!C$5*MAX(BQ505*DCF!C$46,0)-MAX(BQ505-Inputs!$B$20,0)/Inputs!$B$24)*DCF!C$6</f>
        <v>-1123.5169876173584</v>
      </c>
      <c r="CY505" s="15">
        <f ca="1">(BR505*DCF!D$46-DCF!D$5*MAX(BR505*DCF!D$46,0)-MAX(BR505-BQ505,0)/Inputs!$B$24)*DCF!D$6</f>
        <v>-531.9053047231514</v>
      </c>
      <c r="CZ505" s="15">
        <f ca="1">(BS505*DCF!E$46-DCF!E$5*MAX(BS505*DCF!E$46,0)-MAX(BS505-BR505,0)/Inputs!$B$24)*DCF!E$6</f>
        <v>-1865.175260456911</v>
      </c>
      <c r="DA505" s="15">
        <f ca="1">(BT505*DCF!F$46-DCF!F$5*MAX(BT505*DCF!F$46,0)-MAX(BT505-BS505,0)/Inputs!$B$24)*DCF!F$6</f>
        <v>-595.74637833057716</v>
      </c>
      <c r="DB505" s="15">
        <f ca="1">(BU505*DCF!G$46-DCF!G$5*MAX(BU505*DCF!G$46,0)-MAX(BU505-BT505,0)/Inputs!$B$24)*DCF!G$6</f>
        <v>-587.66198253927405</v>
      </c>
      <c r="DC505" s="15">
        <f ca="1">(BV505*DCF!H$46-DCF!H$5*MAX(BV505*DCF!H$46,0)-MAX(BV505-BU505,0)/Inputs!$B$24)*DCF!H$6</f>
        <v>-2072.2544886226965</v>
      </c>
      <c r="DD505" s="15">
        <f ca="1">(BW505*DCF!I$46-DCF!I$5*MAX(BW505*DCF!I$46,0)-MAX(BW505-BV505,0)/Inputs!$B$24)*DCF!I$6</f>
        <v>-264.34860016537425</v>
      </c>
      <c r="DE505" s="15">
        <f ca="1">(BX505*DCF!J$46-DCF!J$5*MAX(BX505*DCF!J$46,0)-MAX(BX505-BW505,0)/Inputs!$B$24)*DCF!J$6</f>
        <v>-1558.0048942104002</v>
      </c>
      <c r="DF505" s="15">
        <f ca="1">(BY505*DCF!K$46-DCF!K$5*MAX(BY505*DCF!K$46,0)-MAX(BY505-BX505,0)/Inputs!$B$24)*DCF!K$6</f>
        <v>-520.55171754738512</v>
      </c>
      <c r="DG505" s="15">
        <f ca="1">(BZ505*DCF!L$46-DCF!L$5*MAX(BZ505*DCF!L$46,0)-MAX(BZ505-BY505,0)/Inputs!$B$24)*DCF!L$6</f>
        <v>2157.9807276289093</v>
      </c>
      <c r="DH505" s="15">
        <f ca="1">(CA505*DCF!M$46-DCF!M$5*MAX(CA505*DCF!M$46,0)-MAX(CA505-BZ505,0)/Inputs!$B$24)*DCF!M$6</f>
        <v>1108.6518935780796</v>
      </c>
      <c r="DI505" s="15">
        <f ca="1">SUM(CB505:CL505)+BE505*DCF!M$10*(1+Inputs!$B$30)*(1-Inputs!$B$33)*(1-Inputs!$B$30/Inputs!$B$31)/(Inputs!$B$29-Inputs!$B$30)*DCF!M$6</f>
        <v>186245.6990069836</v>
      </c>
      <c r="DJ505" s="15">
        <f ca="1">SUM(CM505:CW505)+BP505*DCF!M$28*(1+Inputs!$B$30)*(1-Inputs!$B$33)*(1-Inputs!$B$30/Inputs!$B$31)/(Inputs!$B$29-Inputs!$B$30)*DCF!M$6</f>
        <v>191546.1914780729</v>
      </c>
      <c r="DK505" s="15">
        <f ca="1">SUM(CX505:DH505)+CA505*DCF!M$46*(1+Inputs!$B$30)*(1-Inputs!$B$33)*(1-Inputs!$B$30/Inputs!$B$31)/(Inputs!$B$29-Inputs!$B$30)*DCF!M$6</f>
        <v>79302.212507909979</v>
      </c>
      <c r="DM505" s="15">
        <f ca="1">DI505+DJ505+DK505+Inputs!$B$34+Inputs!$B$36-Inputs!$B$35</f>
        <v>533945.10299296654</v>
      </c>
    </row>
    <row r="506" spans="1:117" x14ac:dyDescent="0.75">
      <c r="A506" s="11">
        <v>493</v>
      </c>
      <c r="C506" s="24">
        <f t="shared" ca="1" si="289"/>
        <v>1.5818757795606602</v>
      </c>
      <c r="D506" s="24">
        <f t="shared" ca="1" si="289"/>
        <v>0.59724296374136254</v>
      </c>
      <c r="E506" s="24">
        <f t="shared" ca="1" si="289"/>
        <v>0.23784587836625534</v>
      </c>
      <c r="F506" s="24">
        <f t="shared" ca="1" si="289"/>
        <v>-0.45461949884028102</v>
      </c>
      <c r="G506" s="24">
        <f t="shared" ca="1" si="289"/>
        <v>-2.2067630722690392</v>
      </c>
      <c r="H506" s="24">
        <f t="shared" ca="1" si="289"/>
        <v>0.38300404354281076</v>
      </c>
      <c r="I506" s="24">
        <f t="shared" ca="1" si="289"/>
        <v>0.60393521735985278</v>
      </c>
      <c r="J506" s="24">
        <f t="shared" ca="1" si="289"/>
        <v>1.9418746531134612</v>
      </c>
      <c r="K506" s="24">
        <f t="shared" ca="1" si="289"/>
        <v>-0.81560377897590941</v>
      </c>
      <c r="L506" s="24">
        <f t="shared" ca="1" si="289"/>
        <v>-0.52878113034980956</v>
      </c>
      <c r="M506" s="24">
        <f t="shared" ca="1" si="289"/>
        <v>-1.9996369976615049</v>
      </c>
      <c r="N506" s="24">
        <f ca="1">SQRT(Inputs!$B$38)*C506+SQRT(1-Inputs!$B$38)*_xlfn.NORM.S.INV(RAND())</f>
        <v>1.6748966335807771</v>
      </c>
      <c r="O506" s="24">
        <f ca="1">SQRT(Inputs!$B$38)*D506+SQRT(1-Inputs!$B$38)*_xlfn.NORM.S.INV(RAND())</f>
        <v>0.17681240838591877</v>
      </c>
      <c r="P506" s="24">
        <f ca="1">SQRT(Inputs!$B$38)*E506+SQRT(1-Inputs!$B$38)*_xlfn.NORM.S.INV(RAND())</f>
        <v>-0.99498692209094575</v>
      </c>
      <c r="Q506" s="24">
        <f ca="1">SQRT(Inputs!$B$38)*F506+SQRT(1-Inputs!$B$38)*_xlfn.NORM.S.INV(RAND())</f>
        <v>6.8289541632709644E-2</v>
      </c>
      <c r="R506" s="24">
        <f ca="1">SQRT(Inputs!$B$38)*G506+SQRT(1-Inputs!$B$38)*_xlfn.NORM.S.INV(RAND())</f>
        <v>-1.5665269392044392</v>
      </c>
      <c r="S506" s="24">
        <f ca="1">SQRT(Inputs!$B$38)*H506+SQRT(1-Inputs!$B$38)*_xlfn.NORM.S.INV(RAND())</f>
        <v>-0.36430867984015097</v>
      </c>
      <c r="T506" s="24">
        <f ca="1">SQRT(Inputs!$B$38)*I506+SQRT(1-Inputs!$B$38)*_xlfn.NORM.S.INV(RAND())</f>
        <v>0.324172551958469</v>
      </c>
      <c r="U506" s="24">
        <f ca="1">SQRT(Inputs!$B$38)*J506+SQRT(1-Inputs!$B$38)*_xlfn.NORM.S.INV(RAND())</f>
        <v>-0.10898411593254975</v>
      </c>
      <c r="V506" s="24">
        <f ca="1">SQRT(Inputs!$B$38)*K506+SQRT(1-Inputs!$B$38)*_xlfn.NORM.S.INV(RAND())</f>
        <v>-0.99685857446419901</v>
      </c>
      <c r="W506" s="24">
        <f ca="1">SQRT(Inputs!$B$38)*L506+SQRT(1-Inputs!$B$38)*_xlfn.NORM.S.INV(RAND())</f>
        <v>0.3239934545886608</v>
      </c>
      <c r="X506" s="24">
        <f ca="1">SQRT(Inputs!$B$38)*M506+SQRT(1-Inputs!$B$38)*_xlfn.NORM.S.INV(RAND())</f>
        <v>-0.51735335525823412</v>
      </c>
      <c r="Y506" s="24">
        <f ca="1">SQRT(Inputs!$B$38)*C506+SQRT(1-Inputs!$B$38)*_xlfn.NORM.S.INV(RAND())</f>
        <v>1.4904403569972753</v>
      </c>
      <c r="Z506" s="24">
        <f ca="1">SQRT(Inputs!$B$38)*D506+SQRT(1-Inputs!$B$38)*_xlfn.NORM.S.INV(RAND())</f>
        <v>-0.26392838284441594</v>
      </c>
      <c r="AA506" s="24">
        <f ca="1">SQRT(Inputs!$B$38)*E506+SQRT(1-Inputs!$B$38)*_xlfn.NORM.S.INV(RAND())</f>
        <v>-0.55602367797311625</v>
      </c>
      <c r="AB506" s="24">
        <f ca="1">SQRT(Inputs!$B$38)*F506+SQRT(1-Inputs!$B$38)*_xlfn.NORM.S.INV(RAND())</f>
        <v>-6.7410946365690755E-2</v>
      </c>
      <c r="AC506" s="24">
        <f ca="1">SQRT(Inputs!$B$38)*G506+SQRT(1-Inputs!$B$38)*_xlfn.NORM.S.INV(RAND())</f>
        <v>-0.98489393112256507</v>
      </c>
      <c r="AD506" s="24">
        <f ca="1">SQRT(Inputs!$B$38)*H506+SQRT(1-Inputs!$B$38)*_xlfn.NORM.S.INV(RAND())</f>
        <v>-1.4309378823960446</v>
      </c>
      <c r="AE506" s="24">
        <f ca="1">SQRT(Inputs!$B$38)*I506+SQRT(1-Inputs!$B$38)*_xlfn.NORM.S.INV(RAND())</f>
        <v>0.63919964622210768</v>
      </c>
      <c r="AF506" s="24">
        <f ca="1">SQRT(Inputs!$B$38)*J506+SQRT(1-Inputs!$B$38)*_xlfn.NORM.S.INV(RAND())</f>
        <v>1.2985861666244027</v>
      </c>
      <c r="AG506" s="24">
        <f ca="1">SQRT(Inputs!$B$38)*K506+SQRT(1-Inputs!$B$38)*_xlfn.NORM.S.INV(RAND())</f>
        <v>-1.5948761211130078</v>
      </c>
      <c r="AH506" s="24">
        <f ca="1">SQRT(Inputs!$B$38)*L506+SQRT(1-Inputs!$B$38)*_xlfn.NORM.S.INV(RAND())</f>
        <v>9.0760502216356009E-3</v>
      </c>
      <c r="AI506" s="24">
        <f ca="1">SQRT(Inputs!$B$38)*M506+SQRT(1-Inputs!$B$38)*_xlfn.NORM.S.INV(RAND())</f>
        <v>-1.5190475517733169</v>
      </c>
      <c r="AJ506" s="24">
        <f ca="1">SQRT(Inputs!$B$38)*C506+SQRT(1-Inputs!$B$38)*_xlfn.NORM.S.INV(RAND())</f>
        <v>2.4213553234961851</v>
      </c>
      <c r="AK506" s="24">
        <f ca="1">SQRT(Inputs!$B$38)*D506+SQRT(1-Inputs!$B$38)*_xlfn.NORM.S.INV(RAND())</f>
        <v>2.5561311563965639</v>
      </c>
      <c r="AL506" s="24">
        <f ca="1">SQRT(Inputs!$B$38)*E506+SQRT(1-Inputs!$B$38)*_xlfn.NORM.S.INV(RAND())</f>
        <v>-0.1669353759663792</v>
      </c>
      <c r="AM506" s="24">
        <f ca="1">SQRT(Inputs!$B$38)*F506+SQRT(1-Inputs!$B$38)*_xlfn.NORM.S.INV(RAND())</f>
        <v>-1.0790310657318967</v>
      </c>
      <c r="AN506" s="24">
        <f ca="1">SQRT(Inputs!$B$38)*G506+SQRT(1-Inputs!$B$38)*_xlfn.NORM.S.INV(RAND())</f>
        <v>-1.2869404654202663</v>
      </c>
      <c r="AO506" s="24">
        <f ca="1">SQRT(Inputs!$B$38)*H506+SQRT(1-Inputs!$B$38)*_xlfn.NORM.S.INV(RAND())</f>
        <v>-0.11256511768337762</v>
      </c>
      <c r="AP506" s="24">
        <f ca="1">SQRT(Inputs!$B$38)*I506+SQRT(1-Inputs!$B$38)*_xlfn.NORM.S.INV(RAND())</f>
        <v>1.006056680754555</v>
      </c>
      <c r="AQ506" s="24">
        <f ca="1">SQRT(Inputs!$B$38)*J506+SQRT(1-Inputs!$B$38)*_xlfn.NORM.S.INV(RAND())</f>
        <v>-0.43720288904808324</v>
      </c>
      <c r="AR506" s="24">
        <f ca="1">SQRT(Inputs!$B$38)*K506+SQRT(1-Inputs!$B$38)*_xlfn.NORM.S.INV(RAND())</f>
        <v>-0.2696476876362659</v>
      </c>
      <c r="AS506" s="24">
        <f ca="1">SQRT(Inputs!$B$38)*L506+SQRT(1-Inputs!$B$38)*_xlfn.NORM.S.INV(RAND())</f>
        <v>0.48188441866799681</v>
      </c>
      <c r="AT506" s="24">
        <f ca="1">SQRT(Inputs!$B$38)*M506+SQRT(1-Inputs!$B$38)*_xlfn.NORM.S.INV(RAND())</f>
        <v>-1.4297958291917858</v>
      </c>
      <c r="AU506" s="15">
        <f ca="1">Inputs!$B$6*EXP($B$8-0.5*C$5^2+C$5*N506)</f>
        <v>6507.6460834297532</v>
      </c>
      <c r="AV506" s="15">
        <f t="shared" ca="1" si="255"/>
        <v>8129.9743683198103</v>
      </c>
      <c r="AW506" s="15">
        <f t="shared" ca="1" si="256"/>
        <v>8668.0894216441866</v>
      </c>
      <c r="AX506" s="15">
        <f t="shared" ca="1" si="257"/>
        <v>10673.542148560562</v>
      </c>
      <c r="AY506" s="15">
        <f t="shared" ca="1" si="258"/>
        <v>10863.286547377873</v>
      </c>
      <c r="AZ506" s="15">
        <f t="shared" ca="1" si="259"/>
        <v>12763.638421725205</v>
      </c>
      <c r="BA506" s="15">
        <f t="shared" ca="1" si="260"/>
        <v>16158.45499775136</v>
      </c>
      <c r="BB506" s="15">
        <f t="shared" ca="1" si="261"/>
        <v>19568.03691070815</v>
      </c>
      <c r="BC506" s="15">
        <f t="shared" ca="1" si="262"/>
        <v>21767.192285569585</v>
      </c>
      <c r="BD506" s="15">
        <f t="shared" ca="1" si="263"/>
        <v>27487.352032175579</v>
      </c>
      <c r="BE506" s="15">
        <f t="shared" ca="1" si="264"/>
        <v>32131.907542322584</v>
      </c>
      <c r="BF506" s="15">
        <f ca="1">Inputs!$B$13*EXP($B$9-0.5*C$6^2+C$6*Y506)</f>
        <v>18585.659906372304</v>
      </c>
      <c r="BG506" s="15">
        <f t="shared" ca="1" si="265"/>
        <v>21597.57752212249</v>
      </c>
      <c r="BH506" s="15">
        <f t="shared" ca="1" si="266"/>
        <v>24063.564520538643</v>
      </c>
      <c r="BI506" s="15">
        <f t="shared" ca="1" si="267"/>
        <v>29153.356809671302</v>
      </c>
      <c r="BJ506" s="15">
        <f t="shared" ca="1" si="268"/>
        <v>31009.875131453849</v>
      </c>
      <c r="BK506" s="15">
        <f t="shared" ca="1" si="269"/>
        <v>31321.922919287616</v>
      </c>
      <c r="BL506" s="15">
        <f t="shared" ca="1" si="270"/>
        <v>41798.015758378737</v>
      </c>
      <c r="BM506" s="15">
        <f t="shared" ca="1" si="271"/>
        <v>60373.213039938943</v>
      </c>
      <c r="BN506" s="15">
        <f t="shared" ca="1" si="272"/>
        <v>61334.010279362243</v>
      </c>
      <c r="BO506" s="15">
        <f t="shared" ca="1" si="273"/>
        <v>75544.832197920899</v>
      </c>
      <c r="BP506" s="15">
        <f t="shared" ca="1" si="274"/>
        <v>78280.484653854321</v>
      </c>
      <c r="BQ506" s="15">
        <f ca="1">Inputs!$B$20*EXP($B$10-0.5*C$7^2+C$7*AJ506)</f>
        <v>10124.783419407109</v>
      </c>
      <c r="BR506" s="15">
        <f t="shared" ca="1" si="275"/>
        <v>30936.722313937589</v>
      </c>
      <c r="BS506" s="15">
        <f t="shared" ca="1" si="276"/>
        <v>40381.302644064555</v>
      </c>
      <c r="BT506" s="15">
        <f t="shared" ca="1" si="277"/>
        <v>41951.038255078631</v>
      </c>
      <c r="BU506" s="15">
        <f t="shared" ca="1" si="278"/>
        <v>42582.259443424737</v>
      </c>
      <c r="BV506" s="15">
        <f t="shared" ca="1" si="279"/>
        <v>57760.623824801747</v>
      </c>
      <c r="BW506" s="15">
        <f t="shared" ca="1" si="280"/>
        <v>99728.428572207311</v>
      </c>
      <c r="BX506" s="15">
        <f t="shared" ca="1" si="281"/>
        <v>127781.02042765173</v>
      </c>
      <c r="BY506" s="15">
        <f t="shared" ca="1" si="282"/>
        <v>170040.2591972207</v>
      </c>
      <c r="BZ506" s="15">
        <f t="shared" ca="1" si="283"/>
        <v>260690.66040791915</v>
      </c>
      <c r="CA506" s="15">
        <f t="shared" ca="1" si="284"/>
        <v>284030.01310269494</v>
      </c>
      <c r="CB506" s="15">
        <f ca="1">(AU506*DCF!C$10-DCF!C$5*MAX(AU506*DCF!C$10,0)-MAX(AU506-Inputs!$B$6,0)/Inputs!$B$10)*DCF!C$6</f>
        <v>1032.0552786272731</v>
      </c>
      <c r="CC506" s="15">
        <f ca="1">(AV506*DCF!D$10-DCF!D$5*MAX(AV506*DCF!D$10,0)-MAX(AV506-AU506,0)/Inputs!$B$10)*DCF!D$6</f>
        <v>1586.0638805866097</v>
      </c>
      <c r="CD506" s="15">
        <f ca="1">(AW506*DCF!E$10-DCF!E$5*MAX(AW506*DCF!E$10,0)-MAX(AW506-AV506,0)/Inputs!$B$10)*DCF!E$6</f>
        <v>1880.1180688315958</v>
      </c>
      <c r="CE506" s="15">
        <f ca="1">(AX506*DCF!F$10-DCF!F$5*MAX(AX506*DCF!F$10,0)-MAX(AX506-AW506,0)/Inputs!$B$10)*DCF!F$6</f>
        <v>1912.7322493187437</v>
      </c>
      <c r="CF506" s="15">
        <f ca="1">(AY506*DCF!G$10-DCF!G$5*MAX(AY506*DCF!G$10,0)-MAX(AY506-AX506,0)/Inputs!$B$10)*DCF!G$6</f>
        <v>2201.7977617477536</v>
      </c>
      <c r="CG506" s="15">
        <f ca="1">(AZ506*DCF!H$10-DCF!H$5*MAX(AZ506*DCF!H$10,0)-MAX(AZ506-AY506,0)/Inputs!$B$10)*DCF!H$6</f>
        <v>2140.6280111028177</v>
      </c>
      <c r="CH506" s="15">
        <f ca="1">(BA506*DCF!I$10-DCF!I$5*MAX(BA506*DCF!I$10,0)-MAX(BA506-AZ506,0)/Inputs!$B$10)*DCF!I$6</f>
        <v>2394.6914037648958</v>
      </c>
      <c r="CI506" s="15">
        <f ca="1">(BB506*DCF!J$10-DCF!J$5*MAX(BB506*DCF!J$10,0)-MAX(BB506-BA506,0)/Inputs!$B$10)*DCF!J$6</f>
        <v>2841.2545845615145</v>
      </c>
      <c r="CJ506" s="15">
        <f ca="1">(BC506*DCF!K$10-DCF!K$5*MAX(BC506*DCF!K$10,0)-MAX(BC506-BB506,0)/Inputs!$B$10)*DCF!K$6</f>
        <v>3196.3200996735995</v>
      </c>
      <c r="CK506" s="15">
        <f ca="1">(BD506*DCF!L$10-DCF!L$5*MAX(BD506*DCF!L$10,0)-MAX(BD506-BC506,0)/Inputs!$B$10)*DCF!L$6</f>
        <v>3405.906112343192</v>
      </c>
      <c r="CL506" s="15">
        <f ca="1">(BE506*DCF!M$10-DCF!M$5*MAX(BE506*DCF!M$10,0)-MAX(BE506-BD506,0)/Inputs!$B$10)*DCF!M$6</f>
        <v>3979.3859674778746</v>
      </c>
      <c r="CM506" s="15">
        <f ca="1">(BF506*DCF!C$28-DCF!C$5*MAX(BF506*DCF!C$28,0)-MAX(BF506-Inputs!$B$13,0)/Inputs!$B$17)*DCF!C$6</f>
        <v>4009.71345477045</v>
      </c>
      <c r="CN506" s="15">
        <f ca="1">(BG506*DCF!D$28-DCF!D$5*MAX(BG506*DCF!D$28,0)-MAX(BG506-BF506,0)/Inputs!$B$17)*DCF!D$6</f>
        <v>5718.4045799704099</v>
      </c>
      <c r="CO506" s="15">
        <f ca="1">(BH506*DCF!E$28-DCF!E$5*MAX(BH506*DCF!E$28,0)-MAX(BH506-BG506,0)/Inputs!$B$17)*DCF!E$6</f>
        <v>6329.2178651035192</v>
      </c>
      <c r="CP506" s="15">
        <f ca="1">(BI506*DCF!F$28-DCF!F$5*MAX(BI506*DCF!F$28,0)-MAX(BI506-BH506,0)/Inputs!$B$17)*DCF!F$6</f>
        <v>6987.6913127225325</v>
      </c>
      <c r="CQ506" s="15">
        <f ca="1">(BJ506*DCF!G$28-DCF!G$5*MAX(BJ506*DCF!G$28,0)-MAX(BJ506-BI506,0)/Inputs!$B$17)*DCF!G$6</f>
        <v>7733.4993325381811</v>
      </c>
      <c r="CR506" s="15">
        <f ca="1">(BK506*DCF!H$28-DCF!H$5*MAX(BK506*DCF!H$28,0)-MAX(BK506-BJ506,0)/Inputs!$B$17)*DCF!H$6</f>
        <v>7697.7736351412514</v>
      </c>
      <c r="CS506" s="15">
        <f ca="1">(BL506*DCF!I$28-DCF!I$5*MAX(BL506*DCF!I$28,0)-MAX(BL506-BK506,0)/Inputs!$B$17)*DCF!I$6</f>
        <v>8325.2898598762931</v>
      </c>
      <c r="CT506" s="15">
        <f ca="1">(BM506*DCF!J$28-DCF!J$5*MAX(BM506*DCF!J$28,0)-MAX(BM506-BL506,0)/Inputs!$B$17)*DCF!J$6</f>
        <v>11005.319054345369</v>
      </c>
      <c r="CU506" s="15">
        <f ca="1">(BN506*DCF!K$28-DCF!K$5*MAX(BN506*DCF!K$28,0)-MAX(BN506-BM506,0)/Inputs!$B$17)*DCF!K$6</f>
        <v>12835.029719417473</v>
      </c>
      <c r="CV506" s="15">
        <f ca="1">(BO506*DCF!L$28-DCF!L$5*MAX(BO506*DCF!L$28,0)-MAX(BO506-BN506,0)/Inputs!$B$17)*DCF!L$6</f>
        <v>13464.801503535877</v>
      </c>
      <c r="CW506" s="15">
        <f ca="1">(BP506*DCF!M$28-DCF!M$5*MAX(BP506*DCF!M$28,0)-MAX(BP506-BO506,0)/Inputs!$B$17)*DCF!M$6</f>
        <v>14442.565939240072</v>
      </c>
      <c r="CX506" s="15">
        <f ca="1">(BQ506*DCF!C$46-DCF!C$5*MAX(BQ506*DCF!C$46,0)-MAX(BQ506-Inputs!$B$20,0)/Inputs!$B$24)*DCF!C$6</f>
        <v>-5536.3395515522689</v>
      </c>
      <c r="CY506" s="15">
        <f ca="1">(BR506*DCF!D$46-DCF!D$5*MAX(BR506*DCF!D$46,0)-MAX(BR506-BQ506,0)/Inputs!$B$24)*DCF!D$6</f>
        <v>-14160.458616817208</v>
      </c>
      <c r="CZ506" s="15">
        <f ca="1">(BS506*DCF!E$46-DCF!E$5*MAX(BS506*DCF!E$46,0)-MAX(BS506-BR506,0)/Inputs!$B$24)*DCF!E$6</f>
        <v>-8497.9529077355764</v>
      </c>
      <c r="DA506" s="15">
        <f ca="1">(BT506*DCF!F$46-DCF!F$5*MAX(BT506*DCF!F$46,0)-MAX(BT506-BS506,0)/Inputs!$B$24)*DCF!F$6</f>
        <v>-3626.7301995298176</v>
      </c>
      <c r="DB506" s="15">
        <f ca="1">(BU506*DCF!G$46-DCF!G$5*MAX(BU506*DCF!G$46,0)-MAX(BU506-BT506,0)/Inputs!$B$24)*DCF!G$6</f>
        <v>-1644.7134117566789</v>
      </c>
      <c r="DC506" s="15">
        <f ca="1">(BV506*DCF!H$46-DCF!H$5*MAX(BV506*DCF!H$46,0)-MAX(BV506-BU506,0)/Inputs!$B$24)*DCF!H$6</f>
        <v>-4716.5837321313702</v>
      </c>
      <c r="DD506" s="15">
        <f ca="1">(BW506*DCF!I$46-DCF!I$5*MAX(BW506*DCF!I$46,0)-MAX(BW506-BV506,0)/Inputs!$B$24)*DCF!I$6</f>
        <v>-9744.0664857785523</v>
      </c>
      <c r="DE506" s="15">
        <f ca="1">(BX506*DCF!J$46-DCF!J$5*MAX(BX506*DCF!J$46,0)-MAX(BX506-BW506,0)/Inputs!$B$24)*DCF!J$6</f>
        <v>-2079.0286992753558</v>
      </c>
      <c r="DF506" s="15">
        <f ca="1">(BY506*DCF!K$46-DCF!K$5*MAX(BY506*DCF!K$46,0)-MAX(BY506-BX506,0)/Inputs!$B$24)*DCF!K$6</f>
        <v>-639.121279696736</v>
      </c>
      <c r="DG506" s="15">
        <f ca="1">(BZ506*DCF!L$46-DCF!L$5*MAX(BZ506*DCF!L$46,0)-MAX(BZ506-BY506,0)/Inputs!$B$24)*DCF!L$6</f>
        <v>-2494.1465429020473</v>
      </c>
      <c r="DH506" s="15">
        <f ca="1">(CA506*DCF!M$46-DCF!M$5*MAX(CA506*DCF!M$46,0)-MAX(CA506-BZ506,0)/Inputs!$B$24)*DCF!M$6</f>
        <v>17387.601707136771</v>
      </c>
      <c r="DI506" s="15">
        <f ca="1">SUM(CB506:CL506)+BE506*DCF!M$10*(1+Inputs!$B$30)*(1-Inputs!$B$33)*(1-Inputs!$B$30/Inputs!$B$31)/(Inputs!$B$29-Inputs!$B$30)*DCF!M$6</f>
        <v>115994.4770088091</v>
      </c>
      <c r="DJ506" s="15">
        <f ca="1">SUM(CM506:CW506)+BP506*DCF!M$28*(1+Inputs!$B$30)*(1-Inputs!$B$33)*(1-Inputs!$B$30/Inputs!$B$31)/(Inputs!$B$29-Inputs!$B$30)*DCF!M$6</f>
        <v>389023.47151522426</v>
      </c>
      <c r="DK506" s="15">
        <f ca="1">SUM(CX506:DH506)+CA506*DCF!M$46*(1+Inputs!$B$30)*(1-Inputs!$B$33)*(1-Inputs!$B$30/Inputs!$B$31)/(Inputs!$B$29-Inputs!$B$30)*DCF!M$6</f>
        <v>403392.50604267983</v>
      </c>
      <c r="DM506" s="15">
        <f ca="1">DI506+DJ506+DK506+Inputs!$B$34+Inputs!$B$36-Inputs!$B$35</f>
        <v>985261.45456671319</v>
      </c>
    </row>
    <row r="507" spans="1:117" x14ac:dyDescent="0.75">
      <c r="A507" s="11">
        <v>494</v>
      </c>
      <c r="C507" s="24">
        <f t="shared" ca="1" si="289"/>
        <v>1.146022089678264</v>
      </c>
      <c r="D507" s="24">
        <f t="shared" ca="1" si="289"/>
        <v>1.0299026502107231</v>
      </c>
      <c r="E507" s="24">
        <f t="shared" ca="1" si="289"/>
        <v>0.77985719547102006</v>
      </c>
      <c r="F507" s="24">
        <f t="shared" ca="1" si="289"/>
        <v>1.0855094476561287</v>
      </c>
      <c r="G507" s="24">
        <f t="shared" ca="1" si="289"/>
        <v>0.51266312536882741</v>
      </c>
      <c r="H507" s="24">
        <f t="shared" ca="1" si="289"/>
        <v>-7.3441964321262612E-2</v>
      </c>
      <c r="I507" s="24">
        <f t="shared" ca="1" si="289"/>
        <v>0.38932186052515305</v>
      </c>
      <c r="J507" s="24">
        <f t="shared" ca="1" si="289"/>
        <v>-1.082664044321775</v>
      </c>
      <c r="K507" s="24">
        <f t="shared" ca="1" si="289"/>
        <v>-0.38436370422528598</v>
      </c>
      <c r="L507" s="24">
        <f t="shared" ca="1" si="289"/>
        <v>-0.87489724183874829</v>
      </c>
      <c r="M507" s="24">
        <f t="shared" ca="1" si="289"/>
        <v>-1.2466923465202926</v>
      </c>
      <c r="N507" s="24">
        <f ca="1">SQRT(Inputs!$B$38)*C507+SQRT(1-Inputs!$B$38)*_xlfn.NORM.S.INV(RAND())</f>
        <v>1.3292186338595524</v>
      </c>
      <c r="O507" s="24">
        <f ca="1">SQRT(Inputs!$B$38)*D507+SQRT(1-Inputs!$B$38)*_xlfn.NORM.S.INV(RAND())</f>
        <v>0.31040982931272698</v>
      </c>
      <c r="P507" s="24">
        <f ca="1">SQRT(Inputs!$B$38)*E507+SQRT(1-Inputs!$B$38)*_xlfn.NORM.S.INV(RAND())</f>
        <v>1.4760789332907827</v>
      </c>
      <c r="Q507" s="24">
        <f ca="1">SQRT(Inputs!$B$38)*F507+SQRT(1-Inputs!$B$38)*_xlfn.NORM.S.INV(RAND())</f>
        <v>1.5256806901214244</v>
      </c>
      <c r="R507" s="24">
        <f ca="1">SQRT(Inputs!$B$38)*G507+SQRT(1-Inputs!$B$38)*_xlfn.NORM.S.INV(RAND())</f>
        <v>-0.44784901236136992</v>
      </c>
      <c r="S507" s="24">
        <f ca="1">SQRT(Inputs!$B$38)*H507+SQRT(1-Inputs!$B$38)*_xlfn.NORM.S.INV(RAND())</f>
        <v>7.2751478397279412E-2</v>
      </c>
      <c r="T507" s="24">
        <f ca="1">SQRT(Inputs!$B$38)*I507+SQRT(1-Inputs!$B$38)*_xlfn.NORM.S.INV(RAND())</f>
        <v>0.96585350502031131</v>
      </c>
      <c r="U507" s="24">
        <f ca="1">SQRT(Inputs!$B$38)*J507+SQRT(1-Inputs!$B$38)*_xlfn.NORM.S.INV(RAND())</f>
        <v>-0.68486466218117226</v>
      </c>
      <c r="V507" s="24">
        <f ca="1">SQRT(Inputs!$B$38)*K507+SQRT(1-Inputs!$B$38)*_xlfn.NORM.S.INV(RAND())</f>
        <v>0.50047785747055662</v>
      </c>
      <c r="W507" s="24">
        <f ca="1">SQRT(Inputs!$B$38)*L507+SQRT(1-Inputs!$B$38)*_xlfn.NORM.S.INV(RAND())</f>
        <v>-0.99179107310174919</v>
      </c>
      <c r="X507" s="24">
        <f ca="1">SQRT(Inputs!$B$38)*M507+SQRT(1-Inputs!$B$38)*_xlfn.NORM.S.INV(RAND())</f>
        <v>-0.85075286329307176</v>
      </c>
      <c r="Y507" s="24">
        <f ca="1">SQRT(Inputs!$B$38)*C507+SQRT(1-Inputs!$B$38)*_xlfn.NORM.S.INV(RAND())</f>
        <v>0.23017948130372351</v>
      </c>
      <c r="Z507" s="24">
        <f ca="1">SQRT(Inputs!$B$38)*D507+SQRT(1-Inputs!$B$38)*_xlfn.NORM.S.INV(RAND())</f>
        <v>-0.24283448009426789</v>
      </c>
      <c r="AA507" s="24">
        <f ca="1">SQRT(Inputs!$B$38)*E507+SQRT(1-Inputs!$B$38)*_xlfn.NORM.S.INV(RAND())</f>
        <v>0.2373471850185552</v>
      </c>
      <c r="AB507" s="24">
        <f ca="1">SQRT(Inputs!$B$38)*F507+SQRT(1-Inputs!$B$38)*_xlfn.NORM.S.INV(RAND())</f>
        <v>0.47586336468816337</v>
      </c>
      <c r="AC507" s="24">
        <f ca="1">SQRT(Inputs!$B$38)*G507+SQRT(1-Inputs!$B$38)*_xlfn.NORM.S.INV(RAND())</f>
        <v>0.94004424284333643</v>
      </c>
      <c r="AD507" s="24">
        <f ca="1">SQRT(Inputs!$B$38)*H507+SQRT(1-Inputs!$B$38)*_xlfn.NORM.S.INV(RAND())</f>
        <v>-0.15557421746962902</v>
      </c>
      <c r="AE507" s="24">
        <f ca="1">SQRT(Inputs!$B$38)*I507+SQRT(1-Inputs!$B$38)*_xlfn.NORM.S.INV(RAND())</f>
        <v>-0.24881612018943511</v>
      </c>
      <c r="AF507" s="24">
        <f ca="1">SQRT(Inputs!$B$38)*J507+SQRT(1-Inputs!$B$38)*_xlfn.NORM.S.INV(RAND())</f>
        <v>-2.2146145815510883</v>
      </c>
      <c r="AG507" s="24">
        <f ca="1">SQRT(Inputs!$B$38)*K507+SQRT(1-Inputs!$B$38)*_xlfn.NORM.S.INV(RAND())</f>
        <v>0.26718749873748149</v>
      </c>
      <c r="AH507" s="24">
        <f ca="1">SQRT(Inputs!$B$38)*L507+SQRT(1-Inputs!$B$38)*_xlfn.NORM.S.INV(RAND())</f>
        <v>-2.2093649788280856</v>
      </c>
      <c r="AI507" s="24">
        <f ca="1">SQRT(Inputs!$B$38)*M507+SQRT(1-Inputs!$B$38)*_xlfn.NORM.S.INV(RAND())</f>
        <v>-1.3555946686663545</v>
      </c>
      <c r="AJ507" s="24">
        <f ca="1">SQRT(Inputs!$B$38)*C507+SQRT(1-Inputs!$B$38)*_xlfn.NORM.S.INV(RAND())</f>
        <v>1.4134319277749556</v>
      </c>
      <c r="AK507" s="24">
        <f ca="1">SQRT(Inputs!$B$38)*D507+SQRT(1-Inputs!$B$38)*_xlfn.NORM.S.INV(RAND())</f>
        <v>1.0304056803393806</v>
      </c>
      <c r="AL507" s="24">
        <f ca="1">SQRT(Inputs!$B$38)*E507+SQRT(1-Inputs!$B$38)*_xlfn.NORM.S.INV(RAND())</f>
        <v>-0.49774736533082514</v>
      </c>
      <c r="AM507" s="24">
        <f ca="1">SQRT(Inputs!$B$38)*F507+SQRT(1-Inputs!$B$38)*_xlfn.NORM.S.INV(RAND())</f>
        <v>-0.48876570296762778</v>
      </c>
      <c r="AN507" s="24">
        <f ca="1">SQRT(Inputs!$B$38)*G507+SQRT(1-Inputs!$B$38)*_xlfn.NORM.S.INV(RAND())</f>
        <v>0.63612662183184554</v>
      </c>
      <c r="AO507" s="24">
        <f ca="1">SQRT(Inputs!$B$38)*H507+SQRT(1-Inputs!$B$38)*_xlfn.NORM.S.INV(RAND())</f>
        <v>-1.1789065765110365</v>
      </c>
      <c r="AP507" s="24">
        <f ca="1">SQRT(Inputs!$B$38)*I507+SQRT(1-Inputs!$B$38)*_xlfn.NORM.S.INV(RAND())</f>
        <v>0.1033652585397679</v>
      </c>
      <c r="AQ507" s="24">
        <f ca="1">SQRT(Inputs!$B$38)*J507+SQRT(1-Inputs!$B$38)*_xlfn.NORM.S.INV(RAND())</f>
        <v>-0.29949285799847614</v>
      </c>
      <c r="AR507" s="24">
        <f ca="1">SQRT(Inputs!$B$38)*K507+SQRT(1-Inputs!$B$38)*_xlfn.NORM.S.INV(RAND())</f>
        <v>0.62342906709431467</v>
      </c>
      <c r="AS507" s="24">
        <f ca="1">SQRT(Inputs!$B$38)*L507+SQRT(1-Inputs!$B$38)*_xlfn.NORM.S.INV(RAND())</f>
        <v>-0.50509676321812347</v>
      </c>
      <c r="AT507" s="24">
        <f ca="1">SQRT(Inputs!$B$38)*M507+SQRT(1-Inputs!$B$38)*_xlfn.NORM.S.INV(RAND())</f>
        <v>-6.8675740656977902E-2</v>
      </c>
      <c r="AU507" s="15">
        <f ca="1">Inputs!$B$6*EXP($B$8-0.5*C$5^2+C$5*N507)</f>
        <v>6153.5050433797051</v>
      </c>
      <c r="AV507" s="15">
        <f t="shared" ca="1" si="255"/>
        <v>7840.0476061286718</v>
      </c>
      <c r="AW507" s="15">
        <f t="shared" ca="1" si="256"/>
        <v>11665.500067097528</v>
      </c>
      <c r="AX507" s="15">
        <f t="shared" ca="1" si="257"/>
        <v>17233.091398077886</v>
      </c>
      <c r="AY507" s="15">
        <f t="shared" ca="1" si="258"/>
        <v>19987.367792770478</v>
      </c>
      <c r="AZ507" s="15">
        <f t="shared" ca="1" si="259"/>
        <v>24641.71547859702</v>
      </c>
      <c r="BA507" s="15">
        <f t="shared" ca="1" si="260"/>
        <v>33362.814904946732</v>
      </c>
      <c r="BB507" s="15">
        <f t="shared" ca="1" si="261"/>
        <v>38137.524995343287</v>
      </c>
      <c r="BC507" s="15">
        <f t="shared" ca="1" si="262"/>
        <v>49020.709649547956</v>
      </c>
      <c r="BD507" s="15">
        <f t="shared" ca="1" si="263"/>
        <v>54734.540466107777</v>
      </c>
      <c r="BE507" s="15">
        <f t="shared" ca="1" si="264"/>
        <v>62069.355598442111</v>
      </c>
      <c r="BF507" s="15">
        <f ca="1">Inputs!$B$13*EXP($B$9-0.5*C$6^2+C$6*Y507)</f>
        <v>14476.787472686823</v>
      </c>
      <c r="BG507" s="15">
        <f t="shared" ca="1" si="265"/>
        <v>16886.98993208275</v>
      </c>
      <c r="BH507" s="15">
        <f t="shared" ca="1" si="266"/>
        <v>21461.220714965515</v>
      </c>
      <c r="BI507" s="15">
        <f t="shared" ca="1" si="267"/>
        <v>28268.251723269314</v>
      </c>
      <c r="BJ507" s="15">
        <f t="shared" ca="1" si="268"/>
        <v>39683.925657955479</v>
      </c>
      <c r="BK507" s="15">
        <f t="shared" ca="1" si="269"/>
        <v>47683.765504496208</v>
      </c>
      <c r="BL507" s="15">
        <f t="shared" ca="1" si="270"/>
        <v>56715.195998446768</v>
      </c>
      <c r="BM507" s="15">
        <f t="shared" ca="1" si="271"/>
        <v>52947.581329086068</v>
      </c>
      <c r="BN507" s="15">
        <f t="shared" ca="1" si="272"/>
        <v>67237.652274738022</v>
      </c>
      <c r="BO507" s="15">
        <f t="shared" ca="1" si="273"/>
        <v>63991.679426420691</v>
      </c>
      <c r="BP507" s="15">
        <f t="shared" ca="1" si="274"/>
        <v>67548.356606745772</v>
      </c>
      <c r="BQ507" s="15">
        <f ca="1">Inputs!$B$20*EXP($B$10-0.5*C$7^2+C$7*AJ507)</f>
        <v>7081.5530608269673</v>
      </c>
      <c r="BR507" s="15">
        <f t="shared" ca="1" si="275"/>
        <v>13328.58542461714</v>
      </c>
      <c r="BS507" s="15">
        <f t="shared" ca="1" si="276"/>
        <v>15820.772828483539</v>
      </c>
      <c r="BT507" s="15">
        <f t="shared" ca="1" si="277"/>
        <v>19188.396710455956</v>
      </c>
      <c r="BU507" s="15">
        <f t="shared" ca="1" si="278"/>
        <v>31017.903557983456</v>
      </c>
      <c r="BV507" s="15">
        <f t="shared" ca="1" si="279"/>
        <v>33088.604808962475</v>
      </c>
      <c r="BW507" s="15">
        <f t="shared" ca="1" si="280"/>
        <v>47194.553114464186</v>
      </c>
      <c r="BX507" s="15">
        <f t="shared" ca="1" si="281"/>
        <v>62162.568618911471</v>
      </c>
      <c r="BY507" s="15">
        <f t="shared" ca="1" si="282"/>
        <v>98134.393027083526</v>
      </c>
      <c r="BZ507" s="15">
        <f t="shared" ca="1" si="283"/>
        <v>125486.30665832295</v>
      </c>
      <c r="CA507" s="15">
        <f t="shared" ca="1" si="284"/>
        <v>174132.09433858964</v>
      </c>
      <c r="CB507" s="15">
        <f ca="1">(AU507*DCF!C$10-DCF!C$5*MAX(AU507*DCF!C$10,0)-MAX(AU507-Inputs!$B$6,0)/Inputs!$B$10)*DCF!C$6</f>
        <v>1034.5803673652206</v>
      </c>
      <c r="CC507" s="15">
        <f ca="1">(AV507*DCF!D$10-DCF!D$5*MAX(AV507*DCF!D$10,0)-MAX(AV507-AU507,0)/Inputs!$B$10)*DCF!D$6</f>
        <v>1499.7392254430047</v>
      </c>
      <c r="CD507" s="15">
        <f ca="1">(AW507*DCF!E$10-DCF!E$5*MAX(AW507*DCF!E$10,0)-MAX(AW507-AV507,0)/Inputs!$B$10)*DCF!E$6</f>
        <v>1831.7279537473814</v>
      </c>
      <c r="CE507" s="15">
        <f ca="1">(AX507*DCF!F$10-DCF!F$5*MAX(AX507*DCF!F$10,0)-MAX(AX507-AW507,0)/Inputs!$B$10)*DCF!F$6</f>
        <v>2603.4786689127295</v>
      </c>
      <c r="CF507" s="15">
        <f ca="1">(AY507*DCF!G$10-DCF!G$5*MAX(AY507*DCF!G$10,0)-MAX(AY507-AX507,0)/Inputs!$B$10)*DCF!G$6</f>
        <v>3588.7747108362851</v>
      </c>
      <c r="CG507" s="15">
        <f ca="1">(AZ507*DCF!H$10-DCF!H$5*MAX(AZ507*DCF!H$10,0)-MAX(AZ507-AY507,0)/Inputs!$B$10)*DCF!H$6</f>
        <v>3957.7438633932893</v>
      </c>
      <c r="CH507" s="15">
        <f ca="1">(BA507*DCF!I$10-DCF!I$5*MAX(BA507*DCF!I$10,0)-MAX(BA507-AZ507,0)/Inputs!$B$10)*DCF!I$6</f>
        <v>4663.6033383137383</v>
      </c>
      <c r="CI507" s="15">
        <f ca="1">(BB507*DCF!J$10-DCF!J$5*MAX(BB507*DCF!J$10,0)-MAX(BB507-BA507,0)/Inputs!$B$10)*DCF!J$6</f>
        <v>5820.9591473360406</v>
      </c>
      <c r="CJ507" s="15">
        <f ca="1">(BC507*DCF!K$10-DCF!K$5*MAX(BC507*DCF!K$10,0)-MAX(BC507-BB507,0)/Inputs!$B$10)*DCF!K$6</f>
        <v>6368.0667973725094</v>
      </c>
      <c r="CK507" s="15">
        <f ca="1">(BD507*DCF!L$10-DCF!L$5*MAX(BD507*DCF!L$10,0)-MAX(BD507-BC507,0)/Inputs!$B$10)*DCF!L$6</f>
        <v>7516.1186929564919</v>
      </c>
      <c r="CL507" s="15">
        <f ca="1">(BE507*DCF!M$10-DCF!M$5*MAX(BE507*DCF!M$10,0)-MAX(BE507-BD507,0)/Inputs!$B$10)*DCF!M$6</f>
        <v>7882.5668434982144</v>
      </c>
      <c r="CM507" s="15">
        <f ca="1">(BF507*DCF!C$28-DCF!C$5*MAX(BF507*DCF!C$28,0)-MAX(BF507-Inputs!$B$13,0)/Inputs!$B$17)*DCF!C$6</f>
        <v>3704.6438125083828</v>
      </c>
      <c r="CN507" s="15">
        <f ca="1">(BG507*DCF!D$28-DCF!D$5*MAX(BG507*DCF!D$28,0)-MAX(BG507-BF507,0)/Inputs!$B$17)*DCF!D$6</f>
        <v>4459.4013218683067</v>
      </c>
      <c r="CO507" s="15">
        <f ca="1">(BH507*DCF!E$28-DCF!E$5*MAX(BH507*DCF!E$28,0)-MAX(BH507-BG507,0)/Inputs!$B$17)*DCF!E$6</f>
        <v>5176.6819304757446</v>
      </c>
      <c r="CP507" s="15">
        <f ca="1">(BI507*DCF!F$28-DCF!F$5*MAX(BI507*DCF!F$28,0)-MAX(BI507-BH507,0)/Inputs!$B$17)*DCF!F$6</f>
        <v>6434.7581443421423</v>
      </c>
      <c r="CQ507" s="15">
        <f ca="1">(BJ507*DCF!G$28-DCF!G$5*MAX(BJ507*DCF!G$28,0)-MAX(BJ507-BI507,0)/Inputs!$B$17)*DCF!G$6</f>
        <v>8376.2920103072775</v>
      </c>
      <c r="CR507" s="15">
        <f ca="1">(BK507*DCF!H$28-DCF!H$5*MAX(BK507*DCF!H$28,0)-MAX(BK507-BJ507,0)/Inputs!$B$17)*DCF!H$6</f>
        <v>10549.770683045335</v>
      </c>
      <c r="CS507" s="15">
        <f ca="1">(BL507*DCF!I$28-DCF!I$5*MAX(BL507*DCF!I$28,0)-MAX(BL507-BK507,0)/Inputs!$B$17)*DCF!I$6</f>
        <v>12040.463434136385</v>
      </c>
      <c r="CT507" s="15">
        <f ca="1">(BM507*DCF!J$28-DCF!J$5*MAX(BM507*DCF!J$28,0)-MAX(BM507-BL507,0)/Inputs!$B$17)*DCF!J$6</f>
        <v>11811.706155123771</v>
      </c>
      <c r="CU507" s="15">
        <f ca="1">(BN507*DCF!K$28-DCF!K$5*MAX(BN507*DCF!K$28,0)-MAX(BN507-BM507,0)/Inputs!$B$17)*DCF!K$6</f>
        <v>12449.121438665019</v>
      </c>
      <c r="CV507" s="15">
        <f ca="1">(BO507*DCF!L$28-DCF!L$5*MAX(BO507*DCF!L$28,0)-MAX(BO507-BN507,0)/Inputs!$B$17)*DCF!L$6</f>
        <v>12767.683222829792</v>
      </c>
      <c r="CW507" s="15">
        <f ca="1">(BP507*DCF!M$28-DCF!M$5*MAX(BP507*DCF!M$28,0)-MAX(BP507-BO507,0)/Inputs!$B$17)*DCF!M$6</f>
        <v>12337.4896822721</v>
      </c>
      <c r="CX507" s="15">
        <f ca="1">(BQ507*DCF!C$46-DCF!C$5*MAX(BQ507*DCF!C$46,0)-MAX(BQ507-Inputs!$B$20,0)/Inputs!$B$24)*DCF!C$6</f>
        <v>-3427.8658620048272</v>
      </c>
      <c r="CY507" s="15">
        <f ca="1">(BR507*DCF!D$46-DCF!D$5*MAX(BR507*DCF!D$46,0)-MAX(BR507-BQ507,0)/Inputs!$B$24)*DCF!D$6</f>
        <v>-4940.4355599046467</v>
      </c>
      <c r="CZ507" s="15">
        <f ca="1">(BS507*DCF!E$46-DCF!E$5*MAX(BS507*DCF!E$46,0)-MAX(BS507-BR507,0)/Inputs!$B$24)*DCF!E$6</f>
        <v>-2853.1855987704221</v>
      </c>
      <c r="DA507" s="15">
        <f ca="1">(BT507*DCF!F$46-DCF!F$5*MAX(BT507*DCF!F$46,0)-MAX(BT507-BS507,0)/Inputs!$B$24)*DCF!F$6</f>
        <v>-2623.6786808919537</v>
      </c>
      <c r="DB507" s="15">
        <f ca="1">(BU507*DCF!G$46-DCF!G$5*MAX(BU507*DCF!G$46,0)-MAX(BU507-BT507,0)/Inputs!$B$24)*DCF!G$6</f>
        <v>-5022.5933727871952</v>
      </c>
      <c r="DC507" s="15">
        <f ca="1">(BV507*DCF!H$46-DCF!H$5*MAX(BV507*DCF!H$46,0)-MAX(BV507-BU507,0)/Inputs!$B$24)*DCF!H$6</f>
        <v>-643.45772634466607</v>
      </c>
      <c r="DD507" s="15">
        <f ca="1">(BW507*DCF!I$46-DCF!I$5*MAX(BW507*DCF!I$46,0)-MAX(BW507-BV507,0)/Inputs!$B$24)*DCF!I$6</f>
        <v>-2959.2955667504948</v>
      </c>
      <c r="DE507" s="15">
        <f ca="1">(BX507*DCF!J$46-DCF!J$5*MAX(BX507*DCF!J$46,0)-MAX(BX507-BW507,0)/Inputs!$B$24)*DCF!J$6</f>
        <v>-1361.7253660403771</v>
      </c>
      <c r="DF507" s="15">
        <f ca="1">(BY507*DCF!K$46-DCF!K$5*MAX(BY507*DCF!K$46,0)-MAX(BY507-BX507,0)/Inputs!$B$24)*DCF!K$6</f>
        <v>-3206.3750321736575</v>
      </c>
      <c r="DG507" s="15">
        <f ca="1">(BZ507*DCF!L$46-DCF!L$5*MAX(BZ507*DCF!L$46,0)-MAX(BZ507-BY507,0)/Inputs!$B$24)*DCF!L$6</f>
        <v>2484.4596508933469</v>
      </c>
      <c r="DH507" s="15">
        <f ca="1">(CA507*DCF!M$46-DCF!M$5*MAX(CA507*DCF!M$46,0)-MAX(CA507-BZ507,0)/Inputs!$B$24)*DCF!M$6</f>
        <v>3481.569185707724</v>
      </c>
      <c r="DI507" s="15">
        <f ca="1">SUM(CB507:CL507)+BE507*DCF!M$10*(1+Inputs!$B$30)*(1-Inputs!$B$33)*(1-Inputs!$B$30/Inputs!$B$31)/(Inputs!$B$29-Inputs!$B$30)*DCF!M$6</f>
        <v>219507.19702189567</v>
      </c>
      <c r="DJ507" s="15">
        <f ca="1">SUM(CM507:CW507)+BP507*DCF!M$28*(1+Inputs!$B$30)*(1-Inputs!$B$33)*(1-Inputs!$B$30/Inputs!$B$31)/(Inputs!$B$29-Inputs!$B$30)*DCF!M$6</f>
        <v>350758.63806373102</v>
      </c>
      <c r="DK507" s="15">
        <f ca="1">SUM(CX507:DH507)+CA507*DCF!M$46*(1+Inputs!$B$30)*(1-Inputs!$B$33)*(1-Inputs!$B$30/Inputs!$B$31)/(Inputs!$B$29-Inputs!$B$30)*DCF!M$6</f>
        <v>248156.26118363297</v>
      </c>
      <c r="DM507" s="15">
        <f ca="1">DI507+DJ507+DK507+Inputs!$B$34+Inputs!$B$36-Inputs!$B$35</f>
        <v>895273.09626925969</v>
      </c>
    </row>
    <row r="508" spans="1:117" x14ac:dyDescent="0.75">
      <c r="A508" s="11">
        <v>495</v>
      </c>
      <c r="C508" s="24">
        <f t="shared" ca="1" si="289"/>
        <v>-7.8461044522594128E-2</v>
      </c>
      <c r="D508" s="24">
        <f t="shared" ca="1" si="289"/>
        <v>0.25550282235570249</v>
      </c>
      <c r="E508" s="24">
        <f t="shared" ca="1" si="289"/>
        <v>1.0767921203918172</v>
      </c>
      <c r="F508" s="24">
        <f t="shared" ca="1" si="289"/>
        <v>4.3225161891387406E-2</v>
      </c>
      <c r="G508" s="24">
        <f t="shared" ca="1" si="289"/>
        <v>0.56322783842243496</v>
      </c>
      <c r="H508" s="24">
        <f t="shared" ca="1" si="289"/>
        <v>-0.74692382337327534</v>
      </c>
      <c r="I508" s="24">
        <f t="shared" ca="1" si="289"/>
        <v>-0.41139310769154669</v>
      </c>
      <c r="J508" s="24">
        <f t="shared" ca="1" si="289"/>
        <v>1.8235580006835375</v>
      </c>
      <c r="K508" s="24">
        <f t="shared" ca="1" si="289"/>
        <v>-0.19858052124370995</v>
      </c>
      <c r="L508" s="24">
        <f t="shared" ca="1" si="289"/>
        <v>0.52165895267525497</v>
      </c>
      <c r="M508" s="24">
        <f t="shared" ca="1" si="289"/>
        <v>0.80028740498545714</v>
      </c>
      <c r="N508" s="24">
        <f ca="1">SQRT(Inputs!$B$38)*C508+SQRT(1-Inputs!$B$38)*_xlfn.NORM.S.INV(RAND())</f>
        <v>-0.35869456980052838</v>
      </c>
      <c r="O508" s="24">
        <f ca="1">SQRT(Inputs!$B$38)*D508+SQRT(1-Inputs!$B$38)*_xlfn.NORM.S.INV(RAND())</f>
        <v>8.0057713686413901E-2</v>
      </c>
      <c r="P508" s="24">
        <f ca="1">SQRT(Inputs!$B$38)*E508+SQRT(1-Inputs!$B$38)*_xlfn.NORM.S.INV(RAND())</f>
        <v>6.5966683402789661E-2</v>
      </c>
      <c r="Q508" s="24">
        <f ca="1">SQRT(Inputs!$B$38)*F508+SQRT(1-Inputs!$B$38)*_xlfn.NORM.S.INV(RAND())</f>
        <v>-0.1743436961154515</v>
      </c>
      <c r="R508" s="24">
        <f ca="1">SQRT(Inputs!$B$38)*G508+SQRT(1-Inputs!$B$38)*_xlfn.NORM.S.INV(RAND())</f>
        <v>0.61336307083930408</v>
      </c>
      <c r="S508" s="24">
        <f ca="1">SQRT(Inputs!$B$38)*H508+SQRT(1-Inputs!$B$38)*_xlfn.NORM.S.INV(RAND())</f>
        <v>-1.0115561818274892</v>
      </c>
      <c r="T508" s="24">
        <f ca="1">SQRT(Inputs!$B$38)*I508+SQRT(1-Inputs!$B$38)*_xlfn.NORM.S.INV(RAND())</f>
        <v>-0.13678469433086793</v>
      </c>
      <c r="U508" s="24">
        <f ca="1">SQRT(Inputs!$B$38)*J508+SQRT(1-Inputs!$B$38)*_xlfn.NORM.S.INV(RAND())</f>
        <v>2.0660172275103919</v>
      </c>
      <c r="V508" s="24">
        <f ca="1">SQRT(Inputs!$B$38)*K508+SQRT(1-Inputs!$B$38)*_xlfn.NORM.S.INV(RAND())</f>
        <v>1.6780857811812904</v>
      </c>
      <c r="W508" s="24">
        <f ca="1">SQRT(Inputs!$B$38)*L508+SQRT(1-Inputs!$B$38)*_xlfn.NORM.S.INV(RAND())</f>
        <v>-0.1302524187547196</v>
      </c>
      <c r="X508" s="24">
        <f ca="1">SQRT(Inputs!$B$38)*M508+SQRT(1-Inputs!$B$38)*_xlfn.NORM.S.INV(RAND())</f>
        <v>1.860965253128249</v>
      </c>
      <c r="Y508" s="24">
        <f ca="1">SQRT(Inputs!$B$38)*C508+SQRT(1-Inputs!$B$38)*_xlfn.NORM.S.INV(RAND())</f>
        <v>-1.5779271725282886</v>
      </c>
      <c r="Z508" s="24">
        <f ca="1">SQRT(Inputs!$B$38)*D508+SQRT(1-Inputs!$B$38)*_xlfn.NORM.S.INV(RAND())</f>
        <v>-0.59856771690616473</v>
      </c>
      <c r="AA508" s="24">
        <f ca="1">SQRT(Inputs!$B$38)*E508+SQRT(1-Inputs!$B$38)*_xlfn.NORM.S.INV(RAND())</f>
        <v>0.2503611172904045</v>
      </c>
      <c r="AB508" s="24">
        <f ca="1">SQRT(Inputs!$B$38)*F508+SQRT(1-Inputs!$B$38)*_xlfn.NORM.S.INV(RAND())</f>
        <v>0.49456590711849258</v>
      </c>
      <c r="AC508" s="24">
        <f ca="1">SQRT(Inputs!$B$38)*G508+SQRT(1-Inputs!$B$38)*_xlfn.NORM.S.INV(RAND())</f>
        <v>1.0714627028590527</v>
      </c>
      <c r="AD508" s="24">
        <f ca="1">SQRT(Inputs!$B$38)*H508+SQRT(1-Inputs!$B$38)*_xlfn.NORM.S.INV(RAND())</f>
        <v>-0.80611649180683254</v>
      </c>
      <c r="AE508" s="24">
        <f ca="1">SQRT(Inputs!$B$38)*I508+SQRT(1-Inputs!$B$38)*_xlfn.NORM.S.INV(RAND())</f>
        <v>0.31733585898939026</v>
      </c>
      <c r="AF508" s="24">
        <f ca="1">SQRT(Inputs!$B$38)*J508+SQRT(1-Inputs!$B$38)*_xlfn.NORM.S.INV(RAND())</f>
        <v>-1.2640462588796506</v>
      </c>
      <c r="AG508" s="24">
        <f ca="1">SQRT(Inputs!$B$38)*K508+SQRT(1-Inputs!$B$38)*_xlfn.NORM.S.INV(RAND())</f>
        <v>-0.55879990111590949</v>
      </c>
      <c r="AH508" s="24">
        <f ca="1">SQRT(Inputs!$B$38)*L508+SQRT(1-Inputs!$B$38)*_xlfn.NORM.S.INV(RAND())</f>
        <v>-0.53013830536463524</v>
      </c>
      <c r="AI508" s="24">
        <f ca="1">SQRT(Inputs!$B$38)*M508+SQRT(1-Inputs!$B$38)*_xlfn.NORM.S.INV(RAND())</f>
        <v>-0.62493568930697863</v>
      </c>
      <c r="AJ508" s="24">
        <f ca="1">SQRT(Inputs!$B$38)*C508+SQRT(1-Inputs!$B$38)*_xlfn.NORM.S.INV(RAND())</f>
        <v>1.1307558219735059</v>
      </c>
      <c r="AK508" s="24">
        <f ca="1">SQRT(Inputs!$B$38)*D508+SQRT(1-Inputs!$B$38)*_xlfn.NORM.S.INV(RAND())</f>
        <v>0.21078343605363864</v>
      </c>
      <c r="AL508" s="24">
        <f ca="1">SQRT(Inputs!$B$38)*E508+SQRT(1-Inputs!$B$38)*_xlfn.NORM.S.INV(RAND())</f>
        <v>0.47615954224487783</v>
      </c>
      <c r="AM508" s="24">
        <f ca="1">SQRT(Inputs!$B$38)*F508+SQRT(1-Inputs!$B$38)*_xlfn.NORM.S.INV(RAND())</f>
        <v>0.87088996519373862</v>
      </c>
      <c r="AN508" s="24">
        <f ca="1">SQRT(Inputs!$B$38)*G508+SQRT(1-Inputs!$B$38)*_xlfn.NORM.S.INV(RAND())</f>
        <v>1.3245113020180272</v>
      </c>
      <c r="AO508" s="24">
        <f ca="1">SQRT(Inputs!$B$38)*H508+SQRT(1-Inputs!$B$38)*_xlfn.NORM.S.INV(RAND())</f>
        <v>0.19023798791367025</v>
      </c>
      <c r="AP508" s="24">
        <f ca="1">SQRT(Inputs!$B$38)*I508+SQRT(1-Inputs!$B$38)*_xlfn.NORM.S.INV(RAND())</f>
        <v>0.18699067303206235</v>
      </c>
      <c r="AQ508" s="24">
        <f ca="1">SQRT(Inputs!$B$38)*J508+SQRT(1-Inputs!$B$38)*_xlfn.NORM.S.INV(RAND())</f>
        <v>-0.1313155970857055</v>
      </c>
      <c r="AR508" s="24">
        <f ca="1">SQRT(Inputs!$B$38)*K508+SQRT(1-Inputs!$B$38)*_xlfn.NORM.S.INV(RAND())</f>
        <v>1.0720816994705435</v>
      </c>
      <c r="AS508" s="24">
        <f ca="1">SQRT(Inputs!$B$38)*L508+SQRT(1-Inputs!$B$38)*_xlfn.NORM.S.INV(RAND())</f>
        <v>0.52177479127035697</v>
      </c>
      <c r="AT508" s="24">
        <f ca="1">SQRT(Inputs!$B$38)*M508+SQRT(1-Inputs!$B$38)*_xlfn.NORM.S.INV(RAND())</f>
        <v>0.80040116537817574</v>
      </c>
      <c r="AU508" s="15">
        <f ca="1">Inputs!$B$6*EXP($B$8-0.5*C$5^2+C$5*N508)</f>
        <v>4682.3220157515216</v>
      </c>
      <c r="AV508" s="15">
        <f t="shared" ca="1" si="255"/>
        <v>5766.9772634546516</v>
      </c>
      <c r="AW508" s="15">
        <f t="shared" ca="1" si="256"/>
        <v>7094.6526899578039</v>
      </c>
      <c r="AX508" s="15">
        <f t="shared" ca="1" si="257"/>
        <v>8475.2323419431468</v>
      </c>
      <c r="AY508" s="15">
        <f t="shared" ca="1" si="258"/>
        <v>11126.769315804691</v>
      </c>
      <c r="AZ508" s="15">
        <f t="shared" ca="1" si="259"/>
        <v>12173.857410624114</v>
      </c>
      <c r="BA508" s="15">
        <f t="shared" ca="1" si="260"/>
        <v>14685.935011939617</v>
      </c>
      <c r="BB508" s="15">
        <f t="shared" ca="1" si="261"/>
        <v>22115.017096357511</v>
      </c>
      <c r="BC508" s="15">
        <f t="shared" ca="1" si="262"/>
        <v>31848.025794562105</v>
      </c>
      <c r="BD508" s="15">
        <f t="shared" ca="1" si="263"/>
        <v>38544.378043662866</v>
      </c>
      <c r="BE508" s="15">
        <f t="shared" ca="1" si="264"/>
        <v>55955.225822254833</v>
      </c>
      <c r="BF508" s="15">
        <f ca="1">Inputs!$B$13*EXP($B$9-0.5*C$6^2+C$6*Y508)</f>
        <v>10115.749185494302</v>
      </c>
      <c r="BG508" s="15">
        <f t="shared" ca="1" si="265"/>
        <v>11066.279402039996</v>
      </c>
      <c r="BH508" s="15">
        <f t="shared" ca="1" si="266"/>
        <v>14094.225432037299</v>
      </c>
      <c r="BI508" s="15">
        <f t="shared" ca="1" si="267"/>
        <v>18618.12491455051</v>
      </c>
      <c r="BJ508" s="15">
        <f t="shared" ca="1" si="268"/>
        <v>26636.589900328057</v>
      </c>
      <c r="BK508" s="15">
        <f t="shared" ca="1" si="269"/>
        <v>29293.441134361095</v>
      </c>
      <c r="BL508" s="15">
        <f t="shared" ca="1" si="270"/>
        <v>37494.092514639509</v>
      </c>
      <c r="BM508" s="15">
        <f t="shared" ca="1" si="271"/>
        <v>39390.725798998232</v>
      </c>
      <c r="BN508" s="15">
        <f t="shared" ca="1" si="272"/>
        <v>45307.767539278058</v>
      </c>
      <c r="BO508" s="15">
        <f t="shared" ca="1" si="273"/>
        <v>52414.950300435165</v>
      </c>
      <c r="BP508" s="15">
        <f t="shared" ca="1" si="274"/>
        <v>60103.22784349609</v>
      </c>
      <c r="BQ508" s="15">
        <f ca="1">Inputs!$B$20*EXP($B$10-0.5*C$7^2+C$7*AJ508)</f>
        <v>6405.9863566545901</v>
      </c>
      <c r="BR508" s="15">
        <f t="shared" ca="1" si="275"/>
        <v>9293.8700273362811</v>
      </c>
      <c r="BS508" s="15">
        <f t="shared" ca="1" si="276"/>
        <v>14592.048347136981</v>
      </c>
      <c r="BT508" s="15">
        <f t="shared" ca="1" si="277"/>
        <v>25283.201702745766</v>
      </c>
      <c r="BU508" s="15">
        <f t="shared" ca="1" si="278"/>
        <v>48277.584762185077</v>
      </c>
      <c r="BV508" s="15">
        <f t="shared" ca="1" si="279"/>
        <v>70109.481672957292</v>
      </c>
      <c r="BW508" s="15">
        <f t="shared" ca="1" si="280"/>
        <v>101783.37984180074</v>
      </c>
      <c r="BX508" s="15">
        <f t="shared" ca="1" si="281"/>
        <v>138661.61768550813</v>
      </c>
      <c r="BY508" s="15">
        <f t="shared" ca="1" si="282"/>
        <v>238521.57535267432</v>
      </c>
      <c r="BZ508" s="15">
        <f t="shared" ca="1" si="283"/>
        <v>368371.60908843303</v>
      </c>
      <c r="CA508" s="15">
        <f t="shared" ca="1" si="284"/>
        <v>596539.47682709259</v>
      </c>
      <c r="CB508" s="15">
        <f ca="1">(AU508*DCF!C$10-DCF!C$5*MAX(AU508*DCF!C$10,0)-MAX(AU508-Inputs!$B$6,0)/Inputs!$B$10)*DCF!C$6</f>
        <v>1045.0701645770828</v>
      </c>
      <c r="CC508" s="15">
        <f ca="1">(AV508*DCF!D$10-DCF!D$5*MAX(AV508*DCF!D$10,0)-MAX(AV508-AU508,0)/Inputs!$B$10)*DCF!D$6</f>
        <v>1141.1968432706208</v>
      </c>
      <c r="CD508" s="15">
        <f ca="1">(AW508*DCF!E$10-DCF!E$5*MAX(AW508*DCF!E$10,0)-MAX(AW508-AV508,0)/Inputs!$B$10)*DCF!E$6</f>
        <v>1338.9948814306326</v>
      </c>
      <c r="CE508" s="15">
        <f ca="1">(AX508*DCF!F$10-DCF!F$5*MAX(AX508*DCF!F$10,0)-MAX(AX508-AW508,0)/Inputs!$B$10)*DCF!F$6</f>
        <v>1562.8653164162986</v>
      </c>
      <c r="CF508" s="15">
        <f ca="1">(AY508*DCF!G$10-DCF!G$5*MAX(AY508*DCF!G$10,0)-MAX(AY508-AX508,0)/Inputs!$B$10)*DCF!G$6</f>
        <v>1782.8866353393057</v>
      </c>
      <c r="CG508" s="15">
        <f ca="1">(AZ508*DCF!H$10-DCF!H$5*MAX(AZ508*DCF!H$10,0)-MAX(AZ508-AY508,0)/Inputs!$B$10)*DCF!H$6</f>
        <v>2177.6338855893478</v>
      </c>
      <c r="CH508" s="15">
        <f ca="1">(BA508*DCF!I$10-DCF!I$5*MAX(BA508*DCF!I$10,0)-MAX(BA508-AZ508,0)/Inputs!$B$10)*DCF!I$6</f>
        <v>2270.5158402797924</v>
      </c>
      <c r="CI508" s="15">
        <f ca="1">(BB508*DCF!J$10-DCF!J$5*MAX(BB508*DCF!J$10,0)-MAX(BB508-BA508,0)/Inputs!$B$10)*DCF!J$6</f>
        <v>2669.2332793002874</v>
      </c>
      <c r="CJ508" s="15">
        <f ca="1">(BC508*DCF!K$10-DCF!K$5*MAX(BC508*DCF!K$10,0)-MAX(BC508-BB508,0)/Inputs!$B$10)*DCF!K$6</f>
        <v>3764.5476165530858</v>
      </c>
      <c r="CK508" s="15">
        <f ca="1">(BD508*DCF!L$10-DCF!L$5*MAX(BD508*DCF!L$10,0)-MAX(BD508-BC508,0)/Inputs!$B$10)*DCF!L$6</f>
        <v>4947.2783984141342</v>
      </c>
      <c r="CL508" s="15">
        <f ca="1">(BE508*DCF!M$10-DCF!M$5*MAX(BE508*DCF!M$10,0)-MAX(BE508-BD508,0)/Inputs!$B$10)*DCF!M$6</f>
        <v>5816.0942905706879</v>
      </c>
      <c r="CM508" s="15">
        <f ca="1">(BF508*DCF!C$28-DCF!C$5*MAX(BF508*DCF!C$28,0)-MAX(BF508-Inputs!$B$13,0)/Inputs!$B$17)*DCF!C$6</f>
        <v>3087.2603110349451</v>
      </c>
      <c r="CN508" s="15">
        <f ca="1">(BG508*DCF!D$28-DCF!D$5*MAX(BG508*DCF!D$28,0)-MAX(BG508-BF508,0)/Inputs!$B$17)*DCF!D$6</f>
        <v>3056.482837829044</v>
      </c>
      <c r="CO508" s="15">
        <f ca="1">(BH508*DCF!E$28-DCF!E$5*MAX(BH508*DCF!E$28,0)-MAX(BH508-BG508,0)/Inputs!$B$17)*DCF!E$6</f>
        <v>3394.9691268863817</v>
      </c>
      <c r="CP508" s="15">
        <f ca="1">(BI508*DCF!F$28-DCF!F$5*MAX(BI508*DCF!F$28,0)-MAX(BI508-BH508,0)/Inputs!$B$17)*DCF!F$6</f>
        <v>4230.683090354969</v>
      </c>
      <c r="CQ508" s="15">
        <f ca="1">(BJ508*DCF!G$28-DCF!G$5*MAX(BJ508*DCF!G$28,0)-MAX(BJ508-BI508,0)/Inputs!$B$17)*DCF!G$6</f>
        <v>5562.438743019522</v>
      </c>
      <c r="CR508" s="15">
        <f ca="1">(BK508*DCF!H$28-DCF!H$5*MAX(BK508*DCF!H$28,0)-MAX(BK508-BJ508,0)/Inputs!$B$17)*DCF!H$6</f>
        <v>6831.7910580120879</v>
      </c>
      <c r="CS508" s="15">
        <f ca="1">(BL508*DCF!I$28-DCF!I$5*MAX(BL508*DCF!I$28,0)-MAX(BL508-BK508,0)/Inputs!$B$17)*DCF!I$6</f>
        <v>7639.804845741437</v>
      </c>
      <c r="CT508" s="15">
        <f ca="1">(BM508*DCF!J$28-DCF!J$5*MAX(BM508*DCF!J$28,0)-MAX(BM508-BL508,0)/Inputs!$B$17)*DCF!J$6</f>
        <v>8535.9238500719166</v>
      </c>
      <c r="CU508" s="15">
        <f ca="1">(BN508*DCF!K$28-DCF!K$5*MAX(BN508*DCF!K$28,0)-MAX(BN508-BM508,0)/Inputs!$B$17)*DCF!K$6</f>
        <v>8843.4820303278429</v>
      </c>
      <c r="CV508" s="15">
        <f ca="1">(BO508*DCF!L$28-DCF!L$5*MAX(BO508*DCF!L$28,0)-MAX(BO508-BN508,0)/Inputs!$B$17)*DCF!L$6</f>
        <v>9653.6931875664341</v>
      </c>
      <c r="CW508" s="15">
        <f ca="1">(BP508*DCF!M$28-DCF!M$5*MAX(BP508*DCF!M$28,0)-MAX(BP508-BO508,0)/Inputs!$B$17)*DCF!M$6</f>
        <v>10504.816063798802</v>
      </c>
      <c r="CX508" s="15">
        <f ca="1">(BQ508*DCF!C$46-DCF!C$5*MAX(BQ508*DCF!C$46,0)-MAX(BQ508-Inputs!$B$20,0)/Inputs!$B$24)*DCF!C$6</f>
        <v>-2959.8057898299699</v>
      </c>
      <c r="CY508" s="15">
        <f ca="1">(BR508*DCF!D$46-DCF!D$5*MAX(BR508*DCF!D$46,0)-MAX(BR508-BQ508,0)/Inputs!$B$24)*DCF!D$6</f>
        <v>-2818.4828684845311</v>
      </c>
      <c r="CZ508" s="15">
        <f ca="1">(BS508*DCF!E$46-DCF!E$5*MAX(BS508*DCF!E$46,0)-MAX(BS508-BR508,0)/Inputs!$B$24)*DCF!E$6</f>
        <v>-3813.931160834567</v>
      </c>
      <c r="DA508" s="15">
        <f ca="1">(BT508*DCF!F$46-DCF!F$5*MAX(BT508*DCF!F$46,0)-MAX(BT508-BS508,0)/Inputs!$B$24)*DCF!F$6</f>
        <v>-5734.2695105054099</v>
      </c>
      <c r="DB508" s="15">
        <f ca="1">(BU508*DCF!G$46-DCF!G$5*MAX(BU508*DCF!G$46,0)-MAX(BU508-BT508,0)/Inputs!$B$24)*DCF!G$6</f>
        <v>-9358.8187141982762</v>
      </c>
      <c r="DC508" s="15">
        <f ca="1">(BV508*DCF!H$46-DCF!H$5*MAX(BV508*DCF!H$46,0)-MAX(BV508-BU508,0)/Inputs!$B$24)*DCF!H$6</f>
        <v>-6784.1281987707507</v>
      </c>
      <c r="DD508" s="15">
        <f ca="1">(BW508*DCF!I$46-DCF!I$5*MAX(BW508*DCF!I$46,0)-MAX(BW508-BV508,0)/Inputs!$B$24)*DCF!I$6</f>
        <v>-6741.6242364387863</v>
      </c>
      <c r="DE508" s="15">
        <f ca="1">(BX508*DCF!J$46-DCF!J$5*MAX(BX508*DCF!J$46,0)-MAX(BX508-BW508,0)/Inputs!$B$24)*DCF!J$6</f>
        <v>-3963.0348670568046</v>
      </c>
      <c r="DF508" s="15">
        <f ca="1">(BY508*DCF!K$46-DCF!K$5*MAX(BY508*DCF!K$46,0)-MAX(BY508-BX508,0)/Inputs!$B$24)*DCF!K$6</f>
        <v>-10837.881870226465</v>
      </c>
      <c r="DG508" s="15">
        <f ca="1">(BZ508*DCF!L$46-DCF!L$5*MAX(BZ508*DCF!L$46,0)-MAX(BZ508-BY508,0)/Inputs!$B$24)*DCF!L$6</f>
        <v>-3921.6673670103073</v>
      </c>
      <c r="DH508" s="15">
        <f ca="1">(CA508*DCF!M$46-DCF!M$5*MAX(CA508*DCF!M$46,0)-MAX(CA508-BZ508,0)/Inputs!$B$24)*DCF!M$6</f>
        <v>-933.55381944145711</v>
      </c>
      <c r="DI508" s="15">
        <f ca="1">SUM(CB508:CL508)+BE508*DCF!M$10*(1+Inputs!$B$30)*(1-Inputs!$B$33)*(1-Inputs!$B$30/Inputs!$B$31)/(Inputs!$B$29-Inputs!$B$30)*DCF!M$6</f>
        <v>184240.45054633668</v>
      </c>
      <c r="DJ508" s="15">
        <f ca="1">SUM(CM508:CW508)+BP508*DCF!M$28*(1+Inputs!$B$30)*(1-Inputs!$B$33)*(1-Inputs!$B$30/Inputs!$B$31)/(Inputs!$B$29-Inputs!$B$30)*DCF!M$6</f>
        <v>294365.44897312083</v>
      </c>
      <c r="DK508" s="15">
        <f ca="1">SUM(CX508:DH508)+CA508*DCF!M$46*(1+Inputs!$B$30)*(1-Inputs!$B$33)*(1-Inputs!$B$30/Inputs!$B$31)/(Inputs!$B$29-Inputs!$B$30)*DCF!M$6</f>
        <v>864453.49739038735</v>
      </c>
      <c r="DM508" s="15">
        <f ca="1">DI508+DJ508+DK508+Inputs!$B$34+Inputs!$B$36-Inputs!$B$35</f>
        <v>1419910.3969098448</v>
      </c>
    </row>
    <row r="509" spans="1:117" x14ac:dyDescent="0.75">
      <c r="A509" s="11">
        <v>496</v>
      </c>
      <c r="C509" s="24">
        <f t="shared" ca="1" si="289"/>
        <v>-0.26001568195411334</v>
      </c>
      <c r="D509" s="24">
        <f t="shared" ca="1" si="289"/>
        <v>-0.55675361772195286</v>
      </c>
      <c r="E509" s="24">
        <f t="shared" ca="1" si="289"/>
        <v>-0.70635847210187985</v>
      </c>
      <c r="F509" s="24">
        <f t="shared" ca="1" si="289"/>
        <v>0.46745419181018549</v>
      </c>
      <c r="G509" s="24">
        <f t="shared" ca="1" si="289"/>
        <v>-1.5406216007354216</v>
      </c>
      <c r="H509" s="24">
        <f t="shared" ca="1" si="289"/>
        <v>-9.8370037328139537E-2</v>
      </c>
      <c r="I509" s="24">
        <f t="shared" ca="1" si="289"/>
        <v>0.37572949119601129</v>
      </c>
      <c r="J509" s="24">
        <f t="shared" ca="1" si="289"/>
        <v>-1.4015075928453093</v>
      </c>
      <c r="K509" s="24">
        <f t="shared" ca="1" si="289"/>
        <v>-1.047920291113503</v>
      </c>
      <c r="L509" s="24">
        <f t="shared" ca="1" si="289"/>
        <v>0.45128449132720111</v>
      </c>
      <c r="M509" s="24">
        <f t="shared" ca="1" si="289"/>
        <v>3.8177043622957285E-3</v>
      </c>
      <c r="N509" s="24">
        <f ca="1">SQRT(Inputs!$B$38)*C509+SQRT(1-Inputs!$B$38)*_xlfn.NORM.S.INV(RAND())</f>
        <v>-0.79035751973829238</v>
      </c>
      <c r="O509" s="24">
        <f ca="1">SQRT(Inputs!$B$38)*D509+SQRT(1-Inputs!$B$38)*_xlfn.NORM.S.INV(RAND())</f>
        <v>0.32322267109650626</v>
      </c>
      <c r="P509" s="24">
        <f ca="1">SQRT(Inputs!$B$38)*E509+SQRT(1-Inputs!$B$38)*_xlfn.NORM.S.INV(RAND())</f>
        <v>-0.15618145072201789</v>
      </c>
      <c r="Q509" s="24">
        <f ca="1">SQRT(Inputs!$B$38)*F509+SQRT(1-Inputs!$B$38)*_xlfn.NORM.S.INV(RAND())</f>
        <v>0.14004279777892809</v>
      </c>
      <c r="R509" s="24">
        <f ca="1">SQRT(Inputs!$B$38)*G509+SQRT(1-Inputs!$B$38)*_xlfn.NORM.S.INV(RAND())</f>
        <v>-0.98520595539704536</v>
      </c>
      <c r="S509" s="24">
        <f ca="1">SQRT(Inputs!$B$38)*H509+SQRT(1-Inputs!$B$38)*_xlfn.NORM.S.INV(RAND())</f>
        <v>1.7891280998486607</v>
      </c>
      <c r="T509" s="24">
        <f ca="1">SQRT(Inputs!$B$38)*I509+SQRT(1-Inputs!$B$38)*_xlfn.NORM.S.INV(RAND())</f>
        <v>0.85247769631507375</v>
      </c>
      <c r="U509" s="24">
        <f ca="1">SQRT(Inputs!$B$38)*J509+SQRT(1-Inputs!$B$38)*_xlfn.NORM.S.INV(RAND())</f>
        <v>-1.3154344308151709</v>
      </c>
      <c r="V509" s="24">
        <f ca="1">SQRT(Inputs!$B$38)*K509+SQRT(1-Inputs!$B$38)*_xlfn.NORM.S.INV(RAND())</f>
        <v>-0.95397110584050893</v>
      </c>
      <c r="W509" s="24">
        <f ca="1">SQRT(Inputs!$B$38)*L509+SQRT(1-Inputs!$B$38)*_xlfn.NORM.S.INV(RAND())</f>
        <v>-0.94769801021359934</v>
      </c>
      <c r="X509" s="24">
        <f ca="1">SQRT(Inputs!$B$38)*M509+SQRT(1-Inputs!$B$38)*_xlfn.NORM.S.INV(RAND())</f>
        <v>0.16852241121630082</v>
      </c>
      <c r="Y509" s="24">
        <f ca="1">SQRT(Inputs!$B$38)*C509+SQRT(1-Inputs!$B$38)*_xlfn.NORM.S.INV(RAND())</f>
        <v>0.14128199534975602</v>
      </c>
      <c r="Z509" s="24">
        <f ca="1">SQRT(Inputs!$B$38)*D509+SQRT(1-Inputs!$B$38)*_xlfn.NORM.S.INV(RAND())</f>
        <v>0.28258694710221877</v>
      </c>
      <c r="AA509" s="24">
        <f ca="1">SQRT(Inputs!$B$38)*E509+SQRT(1-Inputs!$B$38)*_xlfn.NORM.S.INV(RAND())</f>
        <v>2.8283489257308669E-2</v>
      </c>
      <c r="AB509" s="24">
        <f ca="1">SQRT(Inputs!$B$38)*F509+SQRT(1-Inputs!$B$38)*_xlfn.NORM.S.INV(RAND())</f>
        <v>0.27963736059391781</v>
      </c>
      <c r="AC509" s="24">
        <f ca="1">SQRT(Inputs!$B$38)*G509+SQRT(1-Inputs!$B$38)*_xlfn.NORM.S.INV(RAND())</f>
        <v>-1.0282057864216094</v>
      </c>
      <c r="AD509" s="24">
        <f ca="1">SQRT(Inputs!$B$38)*H509+SQRT(1-Inputs!$B$38)*_xlfn.NORM.S.INV(RAND())</f>
        <v>-0.33778803038312366</v>
      </c>
      <c r="AE509" s="24">
        <f ca="1">SQRT(Inputs!$B$38)*I509+SQRT(1-Inputs!$B$38)*_xlfn.NORM.S.INV(RAND())</f>
        <v>1.2746124978799873</v>
      </c>
      <c r="AF509" s="24">
        <f ca="1">SQRT(Inputs!$B$38)*J509+SQRT(1-Inputs!$B$38)*_xlfn.NORM.S.INV(RAND())</f>
        <v>-1.4771510922859741</v>
      </c>
      <c r="AG509" s="24">
        <f ca="1">SQRT(Inputs!$B$38)*K509+SQRT(1-Inputs!$B$38)*_xlfn.NORM.S.INV(RAND())</f>
        <v>-1.3840002047861764</v>
      </c>
      <c r="AH509" s="24">
        <f ca="1">SQRT(Inputs!$B$38)*L509+SQRT(1-Inputs!$B$38)*_xlfn.NORM.S.INV(RAND())</f>
        <v>-0.37251525188337042</v>
      </c>
      <c r="AI509" s="24">
        <f ca="1">SQRT(Inputs!$B$38)*M509+SQRT(1-Inputs!$B$38)*_xlfn.NORM.S.INV(RAND())</f>
        <v>-1.3172326060114832</v>
      </c>
      <c r="AJ509" s="24">
        <f ca="1">SQRT(Inputs!$B$38)*C509+SQRT(1-Inputs!$B$38)*_xlfn.NORM.S.INV(RAND())</f>
        <v>1.0416935054880838E-2</v>
      </c>
      <c r="AK509" s="24">
        <f ca="1">SQRT(Inputs!$B$38)*D509+SQRT(1-Inputs!$B$38)*_xlfn.NORM.S.INV(RAND())</f>
        <v>-1.2793013218364728</v>
      </c>
      <c r="AL509" s="24">
        <f ca="1">SQRT(Inputs!$B$38)*E509+SQRT(1-Inputs!$B$38)*_xlfn.NORM.S.INV(RAND())</f>
        <v>1.1855527349781763</v>
      </c>
      <c r="AM509" s="24">
        <f ca="1">SQRT(Inputs!$B$38)*F509+SQRT(1-Inputs!$B$38)*_xlfn.NORM.S.INV(RAND())</f>
        <v>7.5732348888988499E-2</v>
      </c>
      <c r="AN509" s="24">
        <f ca="1">SQRT(Inputs!$B$38)*G509+SQRT(1-Inputs!$B$38)*_xlfn.NORM.S.INV(RAND())</f>
        <v>0.15328604543986046</v>
      </c>
      <c r="AO509" s="24">
        <f ca="1">SQRT(Inputs!$B$38)*H509+SQRT(1-Inputs!$B$38)*_xlfn.NORM.S.INV(RAND())</f>
        <v>0.21357795557302781</v>
      </c>
      <c r="AP509" s="24">
        <f ca="1">SQRT(Inputs!$B$38)*I509+SQRT(1-Inputs!$B$38)*_xlfn.NORM.S.INV(RAND())</f>
        <v>-0.93021447992410156</v>
      </c>
      <c r="AQ509" s="24">
        <f ca="1">SQRT(Inputs!$B$38)*J509+SQRT(1-Inputs!$B$38)*_xlfn.NORM.S.INV(RAND())</f>
        <v>-0.90725144955350645</v>
      </c>
      <c r="AR509" s="24">
        <f ca="1">SQRT(Inputs!$B$38)*K509+SQRT(1-Inputs!$B$38)*_xlfn.NORM.S.INV(RAND())</f>
        <v>-0.10602738522382249</v>
      </c>
      <c r="AS509" s="24">
        <f ca="1">SQRT(Inputs!$B$38)*L509+SQRT(1-Inputs!$B$38)*_xlfn.NORM.S.INV(RAND())</f>
        <v>0.22088365672864851</v>
      </c>
      <c r="AT509" s="24">
        <f ca="1">SQRT(Inputs!$B$38)*M509+SQRT(1-Inputs!$B$38)*_xlfn.NORM.S.INV(RAND())</f>
        <v>1.6684489155506139</v>
      </c>
      <c r="AU509" s="15">
        <f ca="1">Inputs!$B$6*EXP($B$8-0.5*C$5^2+C$5*N509)</f>
        <v>4366.3155717623476</v>
      </c>
      <c r="AV509" s="15">
        <f t="shared" ca="1" si="255"/>
        <v>5573.5182319895039</v>
      </c>
      <c r="AW509" s="15">
        <f t="shared" ca="1" si="256"/>
        <v>6654.2528804100839</v>
      </c>
      <c r="AX509" s="15">
        <f t="shared" ca="1" si="257"/>
        <v>8267.565647356294</v>
      </c>
      <c r="AY509" s="15">
        <f t="shared" ca="1" si="258"/>
        <v>9005.6513073261067</v>
      </c>
      <c r="AZ509" s="15">
        <f t="shared" ca="1" si="259"/>
        <v>13412.659472224093</v>
      </c>
      <c r="BA509" s="15">
        <f t="shared" ca="1" si="260"/>
        <v>17945.408989646363</v>
      </c>
      <c r="BB509" s="15">
        <f t="shared" ca="1" si="261"/>
        <v>19257.767810041187</v>
      </c>
      <c r="BC509" s="15">
        <f t="shared" ca="1" si="262"/>
        <v>21510.923040174868</v>
      </c>
      <c r="BD509" s="15">
        <f t="shared" ca="1" si="263"/>
        <v>24117.486117073327</v>
      </c>
      <c r="BE509" s="15">
        <f t="shared" ca="1" si="264"/>
        <v>30009.99497365686</v>
      </c>
      <c r="BF509" s="15">
        <f ca="1">Inputs!$B$13*EXP($B$9-0.5*C$6^2+C$6*Y509)</f>
        <v>14223.887668970177</v>
      </c>
      <c r="BG509" s="15">
        <f t="shared" ca="1" si="265"/>
        <v>18241.988224429846</v>
      </c>
      <c r="BH509" s="15">
        <f t="shared" ca="1" si="266"/>
        <v>22393.155225833791</v>
      </c>
      <c r="BI509" s="15">
        <f t="shared" ca="1" si="267"/>
        <v>28618.233425278369</v>
      </c>
      <c r="BJ509" s="15">
        <f t="shared" ca="1" si="268"/>
        <v>30251.218975452946</v>
      </c>
      <c r="BK509" s="15">
        <f t="shared" ca="1" si="269"/>
        <v>35458.892695587325</v>
      </c>
      <c r="BL509" s="15">
        <f t="shared" ca="1" si="270"/>
        <v>51379.993617182437</v>
      </c>
      <c r="BM509" s="15">
        <f t="shared" ca="1" si="271"/>
        <v>52568.778791133307</v>
      </c>
      <c r="BN509" s="15">
        <f t="shared" ca="1" si="272"/>
        <v>54772.151187908443</v>
      </c>
      <c r="BO509" s="15">
        <f t="shared" ca="1" si="273"/>
        <v>64535.624583974444</v>
      </c>
      <c r="BP509" s="15">
        <f t="shared" ca="1" si="274"/>
        <v>68419.258558410569</v>
      </c>
      <c r="BQ509" s="15">
        <f ca="1">Inputs!$B$20*EXP($B$10-0.5*C$7^2+C$7*AJ509)</f>
        <v>4305.391666670781</v>
      </c>
      <c r="BR509" s="15">
        <f t="shared" ca="1" si="275"/>
        <v>3891.4004404565835</v>
      </c>
      <c r="BS509" s="15">
        <f t="shared" ca="1" si="276"/>
        <v>7490.462858176259</v>
      </c>
      <c r="BT509" s="15">
        <f t="shared" ca="1" si="277"/>
        <v>10534.952908967434</v>
      </c>
      <c r="BU509" s="15">
        <f t="shared" ca="1" si="278"/>
        <v>15151.878596342882</v>
      </c>
      <c r="BV509" s="15">
        <f t="shared" ca="1" si="279"/>
        <v>22119.81160719848</v>
      </c>
      <c r="BW509" s="15">
        <f t="shared" ca="1" si="280"/>
        <v>25350.712113776262</v>
      </c>
      <c r="BX509" s="15">
        <f t="shared" ca="1" si="281"/>
        <v>29560.573243043204</v>
      </c>
      <c r="BY509" s="15">
        <f t="shared" ca="1" si="282"/>
        <v>40587.628529904461</v>
      </c>
      <c r="BZ509" s="15">
        <f t="shared" ca="1" si="283"/>
        <v>59310.230030104292</v>
      </c>
      <c r="CA509" s="15">
        <f t="shared" ca="1" si="284"/>
        <v>112065.97485147628</v>
      </c>
      <c r="CB509" s="15">
        <f ca="1">(AU509*DCF!C$10-DCF!C$5*MAX(AU509*DCF!C$10,0)-MAX(AU509-Inputs!$B$6,0)/Inputs!$B$10)*DCF!C$6</f>
        <v>1047.3233468479746</v>
      </c>
      <c r="CC509" s="15">
        <f ca="1">(AV509*DCF!D$10-DCF!D$5*MAX(AV509*DCF!D$10,0)-MAX(AV509-AU509,0)/Inputs!$B$10)*DCF!D$6</f>
        <v>1064.1625357425526</v>
      </c>
      <c r="CD509" s="15">
        <f ca="1">(AW509*DCF!E$10-DCF!E$5*MAX(AW509*DCF!E$10,0)-MAX(AW509-AV509,0)/Inputs!$B$10)*DCF!E$6</f>
        <v>1292.9348654370326</v>
      </c>
      <c r="CE509" s="15">
        <f ca="1">(AX509*DCF!F$10-DCF!F$5*MAX(AX509*DCF!F$10,0)-MAX(AX509-AW509,0)/Inputs!$B$10)*DCF!F$6</f>
        <v>1469.1060168502038</v>
      </c>
      <c r="CF509" s="15">
        <f ca="1">(AY509*DCF!G$10-DCF!G$5*MAX(AY509*DCF!G$10,0)-MAX(AY509-AX509,0)/Inputs!$B$10)*DCF!G$6</f>
        <v>1713.6502118650594</v>
      </c>
      <c r="CG509" s="15">
        <f ca="1">(AZ509*DCF!H$10-DCF!H$5*MAX(AZ509*DCF!H$10,0)-MAX(AZ509-AY509,0)/Inputs!$B$10)*DCF!H$6</f>
        <v>1821.5341514449938</v>
      </c>
      <c r="CH509" s="15">
        <f ca="1">(BA509*DCF!I$10-DCF!I$5*MAX(BA509*DCF!I$10,0)-MAX(BA509-AZ509,0)/Inputs!$B$10)*DCF!I$6</f>
        <v>2534.4418378493224</v>
      </c>
      <c r="CI509" s="15">
        <f ca="1">(BB509*DCF!J$10-DCF!J$5*MAX(BB509*DCF!J$10,0)-MAX(BB509-BA509,0)/Inputs!$B$10)*DCF!J$6</f>
        <v>3105.811287177371</v>
      </c>
      <c r="CJ509" s="15">
        <f ca="1">(BC509*DCF!K$10-DCF!K$5*MAX(BC509*DCF!K$10,0)-MAX(BC509-BB509,0)/Inputs!$B$10)*DCF!K$6</f>
        <v>3147.5057091634831</v>
      </c>
      <c r="CK509" s="15">
        <f ca="1">(BD509*DCF!L$10-DCF!L$5*MAX(BD509*DCF!L$10,0)-MAX(BD509-BC509,0)/Inputs!$B$10)*DCF!L$6</f>
        <v>3300.3047140049198</v>
      </c>
      <c r="CL509" s="15">
        <f ca="1">(BE509*DCF!M$10-DCF!M$5*MAX(BE509*DCF!M$10,0)-MAX(BE509-BD509,0)/Inputs!$B$10)*DCF!M$6</f>
        <v>3530.8752976257911</v>
      </c>
      <c r="CM509" s="15">
        <f ca="1">(BF509*DCF!C$28-DCF!C$5*MAX(BF509*DCF!C$28,0)-MAX(BF509-Inputs!$B$13,0)/Inputs!$B$17)*DCF!C$6</f>
        <v>3685.8668721450181</v>
      </c>
      <c r="CN509" s="15">
        <f ca="1">(BG509*DCF!D$28-DCF!D$5*MAX(BG509*DCF!D$28,0)-MAX(BG509-BF509,0)/Inputs!$B$17)*DCF!D$6</f>
        <v>4515.4411849759945</v>
      </c>
      <c r="CO509" s="15">
        <f ca="1">(BH509*DCF!E$28-DCF!E$5*MAX(BH509*DCF!E$28,0)-MAX(BH509-BG509,0)/Inputs!$B$17)*DCF!E$6</f>
        <v>5524.0024263414316</v>
      </c>
      <c r="CP509" s="15">
        <f ca="1">(BI509*DCF!F$28-DCF!F$5*MAX(BI509*DCF!F$28,0)-MAX(BI509-BH509,0)/Inputs!$B$17)*DCF!F$6</f>
        <v>6635.7226649363683</v>
      </c>
      <c r="CQ509" s="15">
        <f ca="1">(BJ509*DCF!G$28-DCF!G$5*MAX(BJ509*DCF!G$28,0)-MAX(BJ509-BI509,0)/Inputs!$B$17)*DCF!G$6</f>
        <v>7574.2562409063867</v>
      </c>
      <c r="CR509" s="15">
        <f ca="1">(BK509*DCF!H$28-DCF!H$5*MAX(BK509*DCF!H$28,0)-MAX(BK509-BJ509,0)/Inputs!$B$17)*DCF!H$6</f>
        <v>7960.2490216508986</v>
      </c>
      <c r="CS509" s="15">
        <f ca="1">(BL509*DCF!I$28-DCF!I$5*MAX(BL509*DCF!I$28,0)-MAX(BL509-BK509,0)/Inputs!$B$17)*DCF!I$6</f>
        <v>9796.9954660865405</v>
      </c>
      <c r="CT509" s="15">
        <f ca="1">(BM509*DCF!J$28-DCF!J$5*MAX(BM509*DCF!J$28,0)-MAX(BM509-BL509,0)/Inputs!$B$17)*DCF!J$6</f>
        <v>11569.578539262187</v>
      </c>
      <c r="CU509" s="15">
        <f ca="1">(BN509*DCF!K$28-DCF!K$5*MAX(BN509*DCF!K$28,0)-MAX(BN509-BM509,0)/Inputs!$B$17)*DCF!K$6</f>
        <v>11297.076196271884</v>
      </c>
      <c r="CV509" s="15">
        <f ca="1">(BO509*DCF!L$28-DCF!L$5*MAX(BO509*DCF!L$28,0)-MAX(BO509-BN509,0)/Inputs!$B$17)*DCF!L$6</f>
        <v>11771.458403887005</v>
      </c>
      <c r="CW509" s="15">
        <f ca="1">(BP509*DCF!M$28-DCF!M$5*MAX(BP509*DCF!M$28,0)-MAX(BP509-BO509,0)/Inputs!$B$17)*DCF!M$6</f>
        <v>12467.174216254203</v>
      </c>
      <c r="CX509" s="15">
        <f ca="1">(BQ509*DCF!C$46-DCF!C$5*MAX(BQ509*DCF!C$46,0)-MAX(BQ509-Inputs!$B$20,0)/Inputs!$B$24)*DCF!C$6</f>
        <v>-1504.4284064693632</v>
      </c>
      <c r="CY509" s="15">
        <f ca="1">(BR509*DCF!D$46-DCF!D$5*MAX(BR509*DCF!D$46,0)-MAX(BR509-BQ509,0)/Inputs!$B$24)*DCF!D$6</f>
        <v>-664.17130655457481</v>
      </c>
      <c r="CZ509" s="15">
        <f ca="1">(BS509*DCF!E$46-DCF!E$5*MAX(BS509*DCF!E$46,0)-MAX(BS509-BR509,0)/Inputs!$B$24)*DCF!E$6</f>
        <v>-2304.4115992975412</v>
      </c>
      <c r="DA509" s="15">
        <f ca="1">(BT509*DCF!F$46-DCF!F$5*MAX(BT509*DCF!F$46,0)-MAX(BT509-BS509,0)/Inputs!$B$24)*DCF!F$6</f>
        <v>-1875.8169490495904</v>
      </c>
      <c r="DB509" s="15">
        <f ca="1">(BU509*DCF!G$46-DCF!G$5*MAX(BU509*DCF!G$46,0)-MAX(BU509-BT509,0)/Inputs!$B$24)*DCF!G$6</f>
        <v>-2062.7218414438485</v>
      </c>
      <c r="DC509" s="15">
        <f ca="1">(BV509*DCF!H$46-DCF!H$5*MAX(BV509*DCF!H$46,0)-MAX(BV509-BU509,0)/Inputs!$B$24)*DCF!H$6</f>
        <v>-2165.2424898894878</v>
      </c>
      <c r="DD509" s="15">
        <f ca="1">(BW509*DCF!I$46-DCF!I$5*MAX(BW509*DCF!I$46,0)-MAX(BW509-BV509,0)/Inputs!$B$24)*DCF!I$6</f>
        <v>-341.98202479701683</v>
      </c>
      <c r="DE509" s="15">
        <f ca="1">(BX509*DCF!J$46-DCF!J$5*MAX(BX509*DCF!J$46,0)-MAX(BX509-BW509,0)/Inputs!$B$24)*DCF!J$6</f>
        <v>123.59788667919317</v>
      </c>
      <c r="DF509" s="15">
        <f ca="1">(BY509*DCF!K$46-DCF!K$5*MAX(BY509*DCF!K$46,0)-MAX(BY509-BX509,0)/Inputs!$B$24)*DCF!K$6</f>
        <v>-382.83414457499396</v>
      </c>
      <c r="DG509" s="15">
        <f ca="1">(BZ509*DCF!L$46-DCF!L$5*MAX(BZ509*DCF!L$46,0)-MAX(BZ509-BY509,0)/Inputs!$B$24)*DCF!L$6</f>
        <v>-137.14483260415463</v>
      </c>
      <c r="DH509" s="15">
        <f ca="1">(CA509*DCF!M$46-DCF!M$5*MAX(CA509*DCF!M$46,0)-MAX(CA509-BZ509,0)/Inputs!$B$24)*DCF!M$6</f>
        <v>-2243.3829559633004</v>
      </c>
      <c r="DI509" s="15">
        <f ca="1">SUM(CB509:CL509)+BE509*DCF!M$10*(1+Inputs!$B$30)*(1-Inputs!$B$33)*(1-Inputs!$B$30/Inputs!$B$31)/(Inputs!$B$29-Inputs!$B$30)*DCF!M$6</f>
        <v>107545.86282679634</v>
      </c>
      <c r="DJ509" s="15">
        <f ca="1">SUM(CM509:CW509)+BP509*DCF!M$28*(1+Inputs!$B$30)*(1-Inputs!$B$33)*(1-Inputs!$B$30/Inputs!$B$31)/(Inputs!$B$29-Inputs!$B$30)*DCF!M$6</f>
        <v>346680.08965816698</v>
      </c>
      <c r="DK509" s="15">
        <f ca="1">SUM(CX509:DH509)+CA509*DCF!M$46*(1+Inputs!$B$30)*(1-Inputs!$B$33)*(1-Inputs!$B$30/Inputs!$B$31)/(Inputs!$B$29-Inputs!$B$30)*DCF!M$6</f>
        <v>159708.73351979113</v>
      </c>
      <c r="DM509" s="15">
        <f ca="1">DI509+DJ509+DK509+Inputs!$B$34+Inputs!$B$36-Inputs!$B$35</f>
        <v>690785.68600475451</v>
      </c>
    </row>
    <row r="510" spans="1:117" x14ac:dyDescent="0.75">
      <c r="A510" s="11">
        <v>497</v>
      </c>
      <c r="C510" s="24">
        <f t="shared" ca="1" si="289"/>
        <v>1.8470595491881572</v>
      </c>
      <c r="D510" s="24">
        <f t="shared" ca="1" si="289"/>
        <v>1.2813410637985554</v>
      </c>
      <c r="E510" s="24">
        <f t="shared" ca="1" si="289"/>
        <v>-1.4121306101581335</v>
      </c>
      <c r="F510" s="24">
        <f t="shared" ca="1" si="289"/>
        <v>-0.38277470722145263</v>
      </c>
      <c r="G510" s="24">
        <f t="shared" ca="1" si="289"/>
        <v>1.087392638201286</v>
      </c>
      <c r="H510" s="24">
        <f t="shared" ca="1" si="289"/>
        <v>1.8497504447179682</v>
      </c>
      <c r="I510" s="24">
        <f t="shared" ca="1" si="289"/>
        <v>0.2531363365085525</v>
      </c>
      <c r="J510" s="24">
        <f t="shared" ca="1" si="289"/>
        <v>-0.94300347741244972</v>
      </c>
      <c r="K510" s="24">
        <f t="shared" ca="1" si="289"/>
        <v>0.84668829565050274</v>
      </c>
      <c r="L510" s="24">
        <f t="shared" ca="1" si="289"/>
        <v>-0.19961469021737624</v>
      </c>
      <c r="M510" s="24">
        <f t="shared" ca="1" si="289"/>
        <v>-8.4827231311184526E-2</v>
      </c>
      <c r="N510" s="24">
        <f ca="1">SQRT(Inputs!$B$38)*C510+SQRT(1-Inputs!$B$38)*_xlfn.NORM.S.INV(RAND())</f>
        <v>1.1929993944163315</v>
      </c>
      <c r="O510" s="24">
        <f ca="1">SQRT(Inputs!$B$38)*D510+SQRT(1-Inputs!$B$38)*_xlfn.NORM.S.INV(RAND())</f>
        <v>1.4081298901622037</v>
      </c>
      <c r="P510" s="24">
        <f ca="1">SQRT(Inputs!$B$38)*E510+SQRT(1-Inputs!$B$38)*_xlfn.NORM.S.INV(RAND())</f>
        <v>1.067032839320059</v>
      </c>
      <c r="Q510" s="24">
        <f ca="1">SQRT(Inputs!$B$38)*F510+SQRT(1-Inputs!$B$38)*_xlfn.NORM.S.INV(RAND())</f>
        <v>-0.14207583618637226</v>
      </c>
      <c r="R510" s="24">
        <f ca="1">SQRT(Inputs!$B$38)*G510+SQRT(1-Inputs!$B$38)*_xlfn.NORM.S.INV(RAND())</f>
        <v>2.9462269580931806</v>
      </c>
      <c r="S510" s="24">
        <f ca="1">SQRT(Inputs!$B$38)*H510+SQRT(1-Inputs!$B$38)*_xlfn.NORM.S.INV(RAND())</f>
        <v>0.73630621694986931</v>
      </c>
      <c r="T510" s="24">
        <f ca="1">SQRT(Inputs!$B$38)*I510+SQRT(1-Inputs!$B$38)*_xlfn.NORM.S.INV(RAND())</f>
        <v>1.1217383592615029</v>
      </c>
      <c r="U510" s="24">
        <f ca="1">SQRT(Inputs!$B$38)*J510+SQRT(1-Inputs!$B$38)*_xlfn.NORM.S.INV(RAND())</f>
        <v>-1.3634910569994427</v>
      </c>
      <c r="V510" s="24">
        <f ca="1">SQRT(Inputs!$B$38)*K510+SQRT(1-Inputs!$B$38)*_xlfn.NORM.S.INV(RAND())</f>
        <v>1.1201685274801081</v>
      </c>
      <c r="W510" s="24">
        <f ca="1">SQRT(Inputs!$B$38)*L510+SQRT(1-Inputs!$B$38)*_xlfn.NORM.S.INV(RAND())</f>
        <v>-0.48756697656740899</v>
      </c>
      <c r="X510" s="24">
        <f ca="1">SQRT(Inputs!$B$38)*M510+SQRT(1-Inputs!$B$38)*_xlfn.NORM.S.INV(RAND())</f>
        <v>-0.99775941861665218</v>
      </c>
      <c r="Y510" s="24">
        <f ca="1">SQRT(Inputs!$B$38)*C510+SQRT(1-Inputs!$B$38)*_xlfn.NORM.S.INV(RAND())</f>
        <v>1.3158481505780357</v>
      </c>
      <c r="Z510" s="24">
        <f ca="1">SQRT(Inputs!$B$38)*D510+SQRT(1-Inputs!$B$38)*_xlfn.NORM.S.INV(RAND())</f>
        <v>-0.16795723349623981</v>
      </c>
      <c r="AA510" s="24">
        <f ca="1">SQRT(Inputs!$B$38)*E510+SQRT(1-Inputs!$B$38)*_xlfn.NORM.S.INV(RAND())</f>
        <v>-2.973651457548236</v>
      </c>
      <c r="AB510" s="24">
        <f ca="1">SQRT(Inputs!$B$38)*F510+SQRT(1-Inputs!$B$38)*_xlfn.NORM.S.INV(RAND())</f>
        <v>0.33860988500727673</v>
      </c>
      <c r="AC510" s="24">
        <f ca="1">SQRT(Inputs!$B$38)*G510+SQRT(1-Inputs!$B$38)*_xlfn.NORM.S.INV(RAND())</f>
        <v>1.404483597854012</v>
      </c>
      <c r="AD510" s="24">
        <f ca="1">SQRT(Inputs!$B$38)*H510+SQRT(1-Inputs!$B$38)*_xlfn.NORM.S.INV(RAND())</f>
        <v>1.7969730671001436</v>
      </c>
      <c r="AE510" s="24">
        <f ca="1">SQRT(Inputs!$B$38)*I510+SQRT(1-Inputs!$B$38)*_xlfn.NORM.S.INV(RAND())</f>
        <v>9.5444178053734022E-2</v>
      </c>
      <c r="AF510" s="24">
        <f ca="1">SQRT(Inputs!$B$38)*J510+SQRT(1-Inputs!$B$38)*_xlfn.NORM.S.INV(RAND())</f>
        <v>-0.25592894851466569</v>
      </c>
      <c r="AG510" s="24">
        <f ca="1">SQRT(Inputs!$B$38)*K510+SQRT(1-Inputs!$B$38)*_xlfn.NORM.S.INV(RAND())</f>
        <v>-0.92679749894845398</v>
      </c>
      <c r="AH510" s="24">
        <f ca="1">SQRT(Inputs!$B$38)*L510+SQRT(1-Inputs!$B$38)*_xlfn.NORM.S.INV(RAND())</f>
        <v>2.3045947222548047</v>
      </c>
      <c r="AI510" s="24">
        <f ca="1">SQRT(Inputs!$B$38)*M510+SQRT(1-Inputs!$B$38)*_xlfn.NORM.S.INV(RAND())</f>
        <v>0.74062244246733333</v>
      </c>
      <c r="AJ510" s="24">
        <f ca="1">SQRT(Inputs!$B$38)*C510+SQRT(1-Inputs!$B$38)*_xlfn.NORM.S.INV(RAND())</f>
        <v>1.1181109469049628</v>
      </c>
      <c r="AK510" s="24">
        <f ca="1">SQRT(Inputs!$B$38)*D510+SQRT(1-Inputs!$B$38)*_xlfn.NORM.S.INV(RAND())</f>
        <v>1.6095577658038187</v>
      </c>
      <c r="AL510" s="24">
        <f ca="1">SQRT(Inputs!$B$38)*E510+SQRT(1-Inputs!$B$38)*_xlfn.NORM.S.INV(RAND())</f>
        <v>0.31477937424150071</v>
      </c>
      <c r="AM510" s="24">
        <f ca="1">SQRT(Inputs!$B$38)*F510+SQRT(1-Inputs!$B$38)*_xlfn.NORM.S.INV(RAND())</f>
        <v>-0.15192892992100038</v>
      </c>
      <c r="AN510" s="24">
        <f ca="1">SQRT(Inputs!$B$38)*G510+SQRT(1-Inputs!$B$38)*_xlfn.NORM.S.INV(RAND())</f>
        <v>0.13654233756331774</v>
      </c>
      <c r="AO510" s="24">
        <f ca="1">SQRT(Inputs!$B$38)*H510+SQRT(1-Inputs!$B$38)*_xlfn.NORM.S.INV(RAND())</f>
        <v>2.1570185209512869</v>
      </c>
      <c r="AP510" s="24">
        <f ca="1">SQRT(Inputs!$B$38)*I510+SQRT(1-Inputs!$B$38)*_xlfn.NORM.S.INV(RAND())</f>
        <v>0.38608592140007258</v>
      </c>
      <c r="AQ510" s="24">
        <f ca="1">SQRT(Inputs!$B$38)*J510+SQRT(1-Inputs!$B$38)*_xlfn.NORM.S.INV(RAND())</f>
        <v>-1.4072481810976483</v>
      </c>
      <c r="AR510" s="24">
        <f ca="1">SQRT(Inputs!$B$38)*K510+SQRT(1-Inputs!$B$38)*_xlfn.NORM.S.INV(RAND())</f>
        <v>-1.0841060200858383</v>
      </c>
      <c r="AS510" s="24">
        <f ca="1">SQRT(Inputs!$B$38)*L510+SQRT(1-Inputs!$B$38)*_xlfn.NORM.S.INV(RAND())</f>
        <v>-0.49070840495308593</v>
      </c>
      <c r="AT510" s="24">
        <f ca="1">SQRT(Inputs!$B$38)*M510+SQRT(1-Inputs!$B$38)*_xlfn.NORM.S.INV(RAND())</f>
        <v>-1.2143024889925766</v>
      </c>
      <c r="AU510" s="15">
        <f ca="1">Inputs!$B$6*EXP($B$8-0.5*C$5^2+C$5*N510)</f>
        <v>6019.3038796232804</v>
      </c>
      <c r="AV510" s="15">
        <f t="shared" ca="1" si="255"/>
        <v>9012.3391984140253</v>
      </c>
      <c r="AW510" s="15">
        <f t="shared" ca="1" si="256"/>
        <v>12689.982647163943</v>
      </c>
      <c r="AX510" s="15">
        <f t="shared" ca="1" si="257"/>
        <v>15220.617775406268</v>
      </c>
      <c r="AY510" s="15">
        <f t="shared" ca="1" si="258"/>
        <v>26240.581004724274</v>
      </c>
      <c r="AZ510" s="15">
        <f t="shared" ca="1" si="259"/>
        <v>34803.489815693712</v>
      </c>
      <c r="BA510" s="15">
        <f t="shared" ca="1" si="260"/>
        <v>47896.082732953313</v>
      </c>
      <c r="BB510" s="15">
        <f t="shared" ca="1" si="261"/>
        <v>51151.874080241323</v>
      </c>
      <c r="BC510" s="15">
        <f t="shared" ca="1" si="262"/>
        <v>69801.950353375403</v>
      </c>
      <c r="BD510" s="15">
        <f t="shared" ca="1" si="263"/>
        <v>81701.790600120046</v>
      </c>
      <c r="BE510" s="15">
        <f t="shared" ca="1" si="264"/>
        <v>91418.142146445811</v>
      </c>
      <c r="BF510" s="15">
        <f ca="1">Inputs!$B$13*EXP($B$9-0.5*C$6^2+C$6*Y510)</f>
        <v>17953.369423100517</v>
      </c>
      <c r="BG510" s="15">
        <f t="shared" ca="1" si="265"/>
        <v>21227.24580733131</v>
      </c>
      <c r="BH510" s="15">
        <f t="shared" ca="1" si="266"/>
        <v>15838.153087093066</v>
      </c>
      <c r="BI510" s="15">
        <f t="shared" ca="1" si="267"/>
        <v>20425.569170864052</v>
      </c>
      <c r="BJ510" s="15">
        <f t="shared" ca="1" si="268"/>
        <v>30659.459604030835</v>
      </c>
      <c r="BK510" s="15">
        <f t="shared" ca="1" si="269"/>
        <v>48058.175801009536</v>
      </c>
      <c r="BL510" s="15">
        <f t="shared" ca="1" si="270"/>
        <v>59768.377440235083</v>
      </c>
      <c r="BM510" s="15">
        <f t="shared" ca="1" si="271"/>
        <v>71169.169137176868</v>
      </c>
      <c r="BN510" s="15">
        <f t="shared" ca="1" si="272"/>
        <v>78328.26174728421</v>
      </c>
      <c r="BO510" s="15">
        <f t="shared" ca="1" si="273"/>
        <v>125981.09867916052</v>
      </c>
      <c r="BP510" s="15">
        <f t="shared" ca="1" si="274"/>
        <v>168631.58469935498</v>
      </c>
      <c r="BQ510" s="15">
        <f ca="1">Inputs!$B$20*EXP($B$10-0.5*C$7^2+C$7*AJ510)</f>
        <v>6377.3203617010386</v>
      </c>
      <c r="BR510" s="15">
        <f t="shared" ca="1" si="275"/>
        <v>14426.876570071354</v>
      </c>
      <c r="BS510" s="15">
        <f t="shared" ca="1" si="276"/>
        <v>21625.339288548577</v>
      </c>
      <c r="BT510" s="15">
        <f t="shared" ca="1" si="277"/>
        <v>28651.644286695249</v>
      </c>
      <c r="BU510" s="15">
        <f t="shared" ca="1" si="278"/>
        <v>41041.563938711297</v>
      </c>
      <c r="BV510" s="15">
        <f t="shared" ca="1" si="279"/>
        <v>92831.757038739626</v>
      </c>
      <c r="BW510" s="15">
        <f t="shared" ca="1" si="280"/>
        <v>140571.45453844903</v>
      </c>
      <c r="BX510" s="15">
        <f t="shared" ca="1" si="281"/>
        <v>148281.7515577453</v>
      </c>
      <c r="BY510" s="15">
        <f t="shared" ca="1" si="282"/>
        <v>168849.09440290154</v>
      </c>
      <c r="BZ510" s="15">
        <f t="shared" ca="1" si="283"/>
        <v>216482.38814158872</v>
      </c>
      <c r="CA510" s="15">
        <f t="shared" ca="1" si="284"/>
        <v>245070.99646046379</v>
      </c>
      <c r="CB510" s="15">
        <f ca="1">(AU510*DCF!C$10-DCF!C$5*MAX(AU510*DCF!C$10,0)-MAX(AU510-Inputs!$B$6,0)/Inputs!$B$10)*DCF!C$6</f>
        <v>1035.5372455829297</v>
      </c>
      <c r="CC510" s="15">
        <f ca="1">(AV510*DCF!D$10-DCF!D$5*MAX(AV510*DCF!D$10,0)-MAX(AV510-AU510,0)/Inputs!$B$10)*DCF!D$6</f>
        <v>1466.9232938314199</v>
      </c>
      <c r="CD510" s="15">
        <f ca="1">(AW510*DCF!E$10-DCF!E$5*MAX(AW510*DCF!E$10,0)-MAX(AW510-AV510,0)/Inputs!$B$10)*DCF!E$6</f>
        <v>2101.5573836654403</v>
      </c>
      <c r="CE510" s="15">
        <f ca="1">(AX510*DCF!F$10-DCF!F$5*MAX(AX510*DCF!F$10,0)-MAX(AX510-AW510,0)/Inputs!$B$10)*DCF!F$6</f>
        <v>2796.0741751438709</v>
      </c>
      <c r="CF510" s="15">
        <f ca="1">(AY510*DCF!G$10-DCF!G$5*MAX(AY510*DCF!G$10,0)-MAX(AY510-AX510,0)/Inputs!$B$10)*DCF!G$6</f>
        <v>3288.3779614787345</v>
      </c>
      <c r="CG510" s="15">
        <f ca="1">(AZ510*DCF!H$10-DCF!H$5*MAX(AZ510*DCF!H$10,0)-MAX(AZ510-AY510,0)/Inputs!$B$10)*DCF!H$6</f>
        <v>5236.6245418053641</v>
      </c>
      <c r="CH510" s="15">
        <f ca="1">(BA510*DCF!I$10-DCF!I$5*MAX(BA510*DCF!I$10,0)-MAX(BA510-AZ510,0)/Inputs!$B$10)*DCF!I$6</f>
        <v>6601.2230994694937</v>
      </c>
      <c r="CI510" s="15">
        <f ca="1">(BB510*DCF!J$10-DCF!J$5*MAX(BB510*DCF!J$10,0)-MAX(BB510-BA510,0)/Inputs!$B$10)*DCF!J$6</f>
        <v>8284.418753562024</v>
      </c>
      <c r="CJ510" s="15">
        <f ca="1">(BC510*DCF!K$10-DCF!K$5*MAX(BC510*DCF!K$10,0)-MAX(BC510-BB510,0)/Inputs!$B$10)*DCF!K$6</f>
        <v>8626.266209205638</v>
      </c>
      <c r="CK510" s="15">
        <f ca="1">(BD510*DCF!L$10-DCF!L$5*MAX(BD510*DCF!L$10,0)-MAX(BD510-BC510,0)/Inputs!$B$10)*DCF!L$6</f>
        <v>10783.341641965035</v>
      </c>
      <c r="CL510" s="15">
        <f ca="1">(BE510*DCF!M$10-DCF!M$5*MAX(BE510*DCF!M$10,0)-MAX(BE510-BD510,0)/Inputs!$B$10)*DCF!M$6</f>
        <v>11739.560252845877</v>
      </c>
      <c r="CM510" s="15">
        <f ca="1">(BF510*DCF!C$28-DCF!C$5*MAX(BF510*DCF!C$28,0)-MAX(BF510-Inputs!$B$13,0)/Inputs!$B$17)*DCF!C$6</f>
        <v>3962.7680616849771</v>
      </c>
      <c r="CN510" s="15">
        <f ca="1">(BG510*DCF!D$28-DCF!D$5*MAX(BG510*DCF!D$28,0)-MAX(BG510-BF510,0)/Inputs!$B$17)*DCF!D$6</f>
        <v>5553.4455326762245</v>
      </c>
      <c r="CO510" s="15">
        <f ca="1">(BH510*DCF!E$28-DCF!E$5*MAX(BH510*DCF!E$28,0)-MAX(BH510-BG510,0)/Inputs!$B$17)*DCF!E$6</f>
        <v>4485.6469754419304</v>
      </c>
      <c r="CP510" s="15">
        <f ca="1">(BI510*DCF!F$28-DCF!F$5*MAX(BI510*DCF!F$28,0)-MAX(BI510-BH510,0)/Inputs!$B$17)*DCF!F$6</f>
        <v>4709.7923950880559</v>
      </c>
      <c r="CQ510" s="15">
        <f ca="1">(BJ510*DCF!G$28-DCF!G$5*MAX(BJ510*DCF!G$28,0)-MAX(BJ510-BI510,0)/Inputs!$B$17)*DCF!G$6</f>
        <v>6233.5901345499406</v>
      </c>
      <c r="CR510" s="15">
        <f ca="1">(BK510*DCF!H$28-DCF!H$5*MAX(BK510*DCF!H$28,0)-MAX(BK510-BJ510,0)/Inputs!$B$17)*DCF!H$6</f>
        <v>9182.04486112624</v>
      </c>
      <c r="CS510" s="15">
        <f ca="1">(BL510*DCF!I$28-DCF!I$5*MAX(BL510*DCF!I$28,0)-MAX(BL510-BK510,0)/Inputs!$B$17)*DCF!I$6</f>
        <v>12373.942539939664</v>
      </c>
      <c r="CT510" s="15">
        <f ca="1">(BM510*DCF!J$28-DCF!J$5*MAX(BM510*DCF!J$28,0)-MAX(BM510-BL510,0)/Inputs!$B$17)*DCF!J$6</f>
        <v>14364.981079603382</v>
      </c>
      <c r="CU510" s="15">
        <f ca="1">(BN510*DCF!K$28-DCF!K$5*MAX(BN510*DCF!K$28,0)-MAX(BN510-BM510,0)/Inputs!$B$17)*DCF!K$6</f>
        <v>15664.7220648374</v>
      </c>
      <c r="CV510" s="15">
        <f ca="1">(BO510*DCF!L$28-DCF!L$5*MAX(BO510*DCF!L$28,0)-MAX(BO510-BN510,0)/Inputs!$B$17)*DCF!L$6</f>
        <v>19743.875554567723</v>
      </c>
      <c r="CW510" s="15">
        <f ca="1">(BP510*DCF!M$28-DCF!M$5*MAX(BP510*DCF!M$28,0)-MAX(BP510-BO510,0)/Inputs!$B$17)*DCF!M$6</f>
        <v>27269.956015479274</v>
      </c>
      <c r="CX510" s="15">
        <f ca="1">(BQ510*DCF!C$46-DCF!C$5*MAX(BQ510*DCF!C$46,0)-MAX(BQ510-Inputs!$B$20,0)/Inputs!$B$24)*DCF!C$6</f>
        <v>-2939.9448233494491</v>
      </c>
      <c r="CY510" s="15">
        <f ca="1">(BR510*DCF!D$46-DCF!D$5*MAX(BR510*DCF!D$46,0)-MAX(BR510-BQ510,0)/Inputs!$B$24)*DCF!D$6</f>
        <v>-5897.0102081290561</v>
      </c>
      <c r="CZ510" s="15">
        <f ca="1">(BS510*DCF!E$46-DCF!E$5*MAX(BS510*DCF!E$46,0)-MAX(BS510-BR510,0)/Inputs!$B$24)*DCF!E$6</f>
        <v>-5394.6698564910103</v>
      </c>
      <c r="DA510" s="15">
        <f ca="1">(BT510*DCF!F$46-DCF!F$5*MAX(BT510*DCF!F$46,0)-MAX(BT510-BS510,0)/Inputs!$B$24)*DCF!F$6</f>
        <v>-4645.0936547409556</v>
      </c>
      <c r="DB510" s="15">
        <f ca="1">(BU510*DCF!G$46-DCF!G$5*MAX(BU510*DCF!G$46,0)-MAX(BU510-BT510,0)/Inputs!$B$24)*DCF!G$6</f>
        <v>-5548.2812986850358</v>
      </c>
      <c r="DC510" s="15">
        <f ca="1">(BV510*DCF!H$46-DCF!H$5*MAX(BV510*DCF!H$46,0)-MAX(BV510-BU510,0)/Inputs!$B$24)*DCF!H$6</f>
        <v>-16093.485182055898</v>
      </c>
      <c r="DD510" s="15">
        <f ca="1">(BW510*DCF!I$46-DCF!I$5*MAX(BW510*DCF!I$46,0)-MAX(BW510-BV510,0)/Inputs!$B$24)*DCF!I$6</f>
        <v>-10457.668091843914</v>
      </c>
      <c r="DE510" s="15">
        <f ca="1">(BX510*DCF!J$46-DCF!J$5*MAX(BX510*DCF!J$46,0)-MAX(BX510-BW510,0)/Inputs!$B$24)*DCF!J$6</f>
        <v>4175.3645082162084</v>
      </c>
      <c r="DF510" s="15">
        <f ca="1">(BY510*DCF!K$46-DCF!K$5*MAX(BY510*DCF!K$46,0)-MAX(BY510-BX510,0)/Inputs!$B$24)*DCF!K$6</f>
        <v>4606.7720481589449</v>
      </c>
      <c r="DG510" s="15">
        <f ca="1">(BZ510*DCF!L$46-DCF!L$5*MAX(BZ510*DCF!L$46,0)-MAX(BZ510-BY510,0)/Inputs!$B$24)*DCF!L$6</f>
        <v>4184.8546167712266</v>
      </c>
      <c r="DH510" s="15">
        <f ca="1">(CA510*DCF!M$46-DCF!M$5*MAX(CA510*DCF!M$46,0)-MAX(CA510-BZ510,0)/Inputs!$B$24)*DCF!M$6</f>
        <v>13235.978310974784</v>
      </c>
      <c r="DI510" s="15">
        <f ca="1">SUM(CB510:CL510)+BE510*DCF!M$10*(1+Inputs!$B$30)*(1-Inputs!$B$33)*(1-Inputs!$B$30/Inputs!$B$31)/(Inputs!$B$29-Inputs!$B$30)*DCF!M$6</f>
        <v>316377.80303189531</v>
      </c>
      <c r="DJ510" s="15">
        <f ca="1">SUM(CM510:CW510)+BP510*DCF!M$28*(1+Inputs!$B$30)*(1-Inputs!$B$33)*(1-Inputs!$B$30/Inputs!$B$31)/(Inputs!$B$29-Inputs!$B$30)*DCF!M$6</f>
        <v>749283.33873520826</v>
      </c>
      <c r="DK510" s="15">
        <f ca="1">SUM(CX510:DH510)+CA510*DCF!M$46*(1+Inputs!$B$30)*(1-Inputs!$B$33)*(1-Inputs!$B$30/Inputs!$B$31)/(Inputs!$B$29-Inputs!$B$30)*DCF!M$6</f>
        <v>354135.60741210537</v>
      </c>
      <c r="DM510" s="15">
        <f ca="1">DI510+DJ510+DK510+Inputs!$B$34+Inputs!$B$36-Inputs!$B$35</f>
        <v>1496647.7491792091</v>
      </c>
    </row>
    <row r="511" spans="1:117" x14ac:dyDescent="0.75">
      <c r="A511" s="11">
        <v>498</v>
      </c>
      <c r="C511" s="24">
        <f t="shared" ca="1" si="289"/>
        <v>0.26364440472157508</v>
      </c>
      <c r="D511" s="24">
        <f t="shared" ca="1" si="289"/>
        <v>-0.2700135011805645</v>
      </c>
      <c r="E511" s="24">
        <f t="shared" ca="1" si="289"/>
        <v>-0.33936803208793687</v>
      </c>
      <c r="F511" s="24">
        <f t="shared" ca="1" si="289"/>
        <v>0.17073293182891761</v>
      </c>
      <c r="G511" s="24">
        <f t="shared" ca="1" si="289"/>
        <v>1.1549634773636566</v>
      </c>
      <c r="H511" s="24">
        <f t="shared" ca="1" si="289"/>
        <v>-0.31912053454440664</v>
      </c>
      <c r="I511" s="24">
        <f t="shared" ca="1" si="289"/>
        <v>-1.8733254765206802</v>
      </c>
      <c r="J511" s="24">
        <f t="shared" ca="1" si="289"/>
        <v>-1.0555390330119543</v>
      </c>
      <c r="K511" s="24">
        <f t="shared" ca="1" si="289"/>
        <v>-1.9473219993401885</v>
      </c>
      <c r="L511" s="24">
        <f t="shared" ca="1" si="289"/>
        <v>1.054336411627794</v>
      </c>
      <c r="M511" s="24">
        <f t="shared" ca="1" si="289"/>
        <v>-0.11740885096361606</v>
      </c>
      <c r="N511" s="24">
        <f ca="1">SQRT(Inputs!$B$38)*C511+SQRT(1-Inputs!$B$38)*_xlfn.NORM.S.INV(RAND())</f>
        <v>-0.16765185332971227</v>
      </c>
      <c r="O511" s="24">
        <f ca="1">SQRT(Inputs!$B$38)*D511+SQRT(1-Inputs!$B$38)*_xlfn.NORM.S.INV(RAND())</f>
        <v>0.63695821836046118</v>
      </c>
      <c r="P511" s="24">
        <f ca="1">SQRT(Inputs!$B$38)*E511+SQRT(1-Inputs!$B$38)*_xlfn.NORM.S.INV(RAND())</f>
        <v>0.16016045257137412</v>
      </c>
      <c r="Q511" s="24">
        <f ca="1">SQRT(Inputs!$B$38)*F511+SQRT(1-Inputs!$B$38)*_xlfn.NORM.S.INV(RAND())</f>
        <v>0.21828079954401877</v>
      </c>
      <c r="R511" s="24">
        <f ca="1">SQRT(Inputs!$B$38)*G511+SQRT(1-Inputs!$B$38)*_xlfn.NORM.S.INV(RAND())</f>
        <v>1.1558335813109974</v>
      </c>
      <c r="S511" s="24">
        <f ca="1">SQRT(Inputs!$B$38)*H511+SQRT(1-Inputs!$B$38)*_xlfn.NORM.S.INV(RAND())</f>
        <v>-0.29209999495309302</v>
      </c>
      <c r="T511" s="24">
        <f ca="1">SQRT(Inputs!$B$38)*I511+SQRT(1-Inputs!$B$38)*_xlfn.NORM.S.INV(RAND())</f>
        <v>-1.1903828431245227</v>
      </c>
      <c r="U511" s="24">
        <f ca="1">SQRT(Inputs!$B$38)*J511+SQRT(1-Inputs!$B$38)*_xlfn.NORM.S.INV(RAND())</f>
        <v>-0.97268916914145032</v>
      </c>
      <c r="V511" s="24">
        <f ca="1">SQRT(Inputs!$B$38)*K511+SQRT(1-Inputs!$B$38)*_xlfn.NORM.S.INV(RAND())</f>
        <v>-0.75799015917729573</v>
      </c>
      <c r="W511" s="24">
        <f ca="1">SQRT(Inputs!$B$38)*L511+SQRT(1-Inputs!$B$38)*_xlfn.NORM.S.INV(RAND())</f>
        <v>0.86655091954300145</v>
      </c>
      <c r="X511" s="24">
        <f ca="1">SQRT(Inputs!$B$38)*M511+SQRT(1-Inputs!$B$38)*_xlfn.NORM.S.INV(RAND())</f>
        <v>2.7976066607729013</v>
      </c>
      <c r="Y511" s="24">
        <f ca="1">SQRT(Inputs!$B$38)*C511+SQRT(1-Inputs!$B$38)*_xlfn.NORM.S.INV(RAND())</f>
        <v>0.3944528627905271</v>
      </c>
      <c r="Z511" s="24">
        <f ca="1">SQRT(Inputs!$B$38)*D511+SQRT(1-Inputs!$B$38)*_xlfn.NORM.S.INV(RAND())</f>
        <v>-1.285142319318239</v>
      </c>
      <c r="AA511" s="24">
        <f ca="1">SQRT(Inputs!$B$38)*E511+SQRT(1-Inputs!$B$38)*_xlfn.NORM.S.INV(RAND())</f>
        <v>0.54572488561435273</v>
      </c>
      <c r="AB511" s="24">
        <f ca="1">SQRT(Inputs!$B$38)*F511+SQRT(1-Inputs!$B$38)*_xlfn.NORM.S.INV(RAND())</f>
        <v>0.73476924759372697</v>
      </c>
      <c r="AC511" s="24">
        <f ca="1">SQRT(Inputs!$B$38)*G511+SQRT(1-Inputs!$B$38)*_xlfn.NORM.S.INV(RAND())</f>
        <v>-0.15124061007350353</v>
      </c>
      <c r="AD511" s="24">
        <f ca="1">SQRT(Inputs!$B$38)*H511+SQRT(1-Inputs!$B$38)*_xlfn.NORM.S.INV(RAND())</f>
        <v>0.44981546428622665</v>
      </c>
      <c r="AE511" s="24">
        <f ca="1">SQRT(Inputs!$B$38)*I511+SQRT(1-Inputs!$B$38)*_xlfn.NORM.S.INV(RAND())</f>
        <v>-2.7638959451242919</v>
      </c>
      <c r="AF511" s="24">
        <f ca="1">SQRT(Inputs!$B$38)*J511+SQRT(1-Inputs!$B$38)*_xlfn.NORM.S.INV(RAND())</f>
        <v>0.5551476121410982</v>
      </c>
      <c r="AG511" s="24">
        <f ca="1">SQRT(Inputs!$B$38)*K511+SQRT(1-Inputs!$B$38)*_xlfn.NORM.S.INV(RAND())</f>
        <v>-0.71694558057964097</v>
      </c>
      <c r="AH511" s="24">
        <f ca="1">SQRT(Inputs!$B$38)*L511+SQRT(1-Inputs!$B$38)*_xlfn.NORM.S.INV(RAND())</f>
        <v>0.33159049594434914</v>
      </c>
      <c r="AI511" s="24">
        <f ca="1">SQRT(Inputs!$B$38)*M511+SQRT(1-Inputs!$B$38)*_xlfn.NORM.S.INV(RAND())</f>
        <v>0.33131328100164475</v>
      </c>
      <c r="AJ511" s="24">
        <f ca="1">SQRT(Inputs!$B$38)*C511+SQRT(1-Inputs!$B$38)*_xlfn.NORM.S.INV(RAND())</f>
        <v>0.35060008369415241</v>
      </c>
      <c r="AK511" s="24">
        <f ca="1">SQRT(Inputs!$B$38)*D511+SQRT(1-Inputs!$B$38)*_xlfn.NORM.S.INV(RAND())</f>
        <v>0.61458237670928095</v>
      </c>
      <c r="AL511" s="24">
        <f ca="1">SQRT(Inputs!$B$38)*E511+SQRT(1-Inputs!$B$38)*_xlfn.NORM.S.INV(RAND())</f>
        <v>0.15022249892056383</v>
      </c>
      <c r="AM511" s="24">
        <f ca="1">SQRT(Inputs!$B$38)*F511+SQRT(1-Inputs!$B$38)*_xlfn.NORM.S.INV(RAND())</f>
        <v>0.92805947567845992</v>
      </c>
      <c r="AN511" s="24">
        <f ca="1">SQRT(Inputs!$B$38)*G511+SQRT(1-Inputs!$B$38)*_xlfn.NORM.S.INV(RAND())</f>
        <v>0.34394782391411399</v>
      </c>
      <c r="AO511" s="24">
        <f ca="1">SQRT(Inputs!$B$38)*H511+SQRT(1-Inputs!$B$38)*_xlfn.NORM.S.INV(RAND())</f>
        <v>-0.80728336004519374</v>
      </c>
      <c r="AP511" s="24">
        <f ca="1">SQRT(Inputs!$B$38)*I511+SQRT(1-Inputs!$B$38)*_xlfn.NORM.S.INV(RAND())</f>
        <v>-3.7041618990717118E-2</v>
      </c>
      <c r="AQ511" s="24">
        <f ca="1">SQRT(Inputs!$B$38)*J511+SQRT(1-Inputs!$B$38)*_xlfn.NORM.S.INV(RAND())</f>
        <v>-1.2447843773049265</v>
      </c>
      <c r="AR511" s="24">
        <f ca="1">SQRT(Inputs!$B$38)*K511+SQRT(1-Inputs!$B$38)*_xlfn.NORM.S.INV(RAND())</f>
        <v>-1.4530149529282443</v>
      </c>
      <c r="AS511" s="24">
        <f ca="1">SQRT(Inputs!$B$38)*L511+SQRT(1-Inputs!$B$38)*_xlfn.NORM.S.INV(RAND())</f>
        <v>1.4791051984524457</v>
      </c>
      <c r="AT511" s="24">
        <f ca="1">SQRT(Inputs!$B$38)*M511+SQRT(1-Inputs!$B$38)*_xlfn.NORM.S.INV(RAND())</f>
        <v>-6.9413273125007294E-2</v>
      </c>
      <c r="AU511" s="15">
        <f ca="1">Inputs!$B$6*EXP($B$8-0.5*C$5^2+C$5*N511)</f>
        <v>4829.3834824216829</v>
      </c>
      <c r="AV511" s="15">
        <f t="shared" ca="1" si="255"/>
        <v>6455.6449990301535</v>
      </c>
      <c r="AW511" s="15">
        <f t="shared" ca="1" si="256"/>
        <v>8043.4105646029839</v>
      </c>
      <c r="AX511" s="15">
        <f t="shared" ca="1" si="257"/>
        <v>10091.682988241351</v>
      </c>
      <c r="AY511" s="15">
        <f t="shared" ca="1" si="258"/>
        <v>14115.470873227907</v>
      </c>
      <c r="AZ511" s="15">
        <f t="shared" ca="1" si="259"/>
        <v>16717.139026391618</v>
      </c>
      <c r="BA511" s="15">
        <f t="shared" ca="1" si="260"/>
        <v>18061.175532074125</v>
      </c>
      <c r="BB511" s="15">
        <f t="shared" ca="1" si="261"/>
        <v>20059.128781873715</v>
      </c>
      <c r="BC511" s="15">
        <f t="shared" ca="1" si="262"/>
        <v>22833.95591388347</v>
      </c>
      <c r="BD511" s="15">
        <f t="shared" ca="1" si="263"/>
        <v>30335.483929545586</v>
      </c>
      <c r="BE511" s="15">
        <f t="shared" ca="1" si="264"/>
        <v>47960.093872204961</v>
      </c>
      <c r="BF511" s="15">
        <f ca="1">Inputs!$B$13*EXP($B$9-0.5*C$6^2+C$6*Y511)</f>
        <v>14956.011427525978</v>
      </c>
      <c r="BG511" s="15">
        <f t="shared" ca="1" si="265"/>
        <v>14454.964981099934</v>
      </c>
      <c r="BH511" s="15">
        <f t="shared" ca="1" si="266"/>
        <v>19334.456117897815</v>
      </c>
      <c r="BI511" s="15">
        <f t="shared" ca="1" si="267"/>
        <v>26502.290463063553</v>
      </c>
      <c r="BJ511" s="15">
        <f t="shared" ca="1" si="268"/>
        <v>31789.441548424184</v>
      </c>
      <c r="BK511" s="15">
        <f t="shared" ca="1" si="269"/>
        <v>41479.475719766619</v>
      </c>
      <c r="BL511" s="15">
        <f t="shared" ca="1" si="270"/>
        <v>35613.209531065746</v>
      </c>
      <c r="BM511" s="15">
        <f t="shared" ca="1" si="271"/>
        <v>46901.876931558072</v>
      </c>
      <c r="BN511" s="15">
        <f t="shared" ca="1" si="272"/>
        <v>52934.444610870603</v>
      </c>
      <c r="BO511" s="15">
        <f t="shared" ca="1" si="273"/>
        <v>67689.778510105243</v>
      </c>
      <c r="BP511" s="15">
        <f t="shared" ca="1" si="274"/>
        <v>86500.173388093579</v>
      </c>
      <c r="BQ511" s="15">
        <f ca="1">Inputs!$B$20*EXP($B$10-0.5*C$7^2+C$7*AJ511)</f>
        <v>4857.5062400329862</v>
      </c>
      <c r="BR511" s="15">
        <f t="shared" ca="1" si="275"/>
        <v>8011.5622834101814</v>
      </c>
      <c r="BS511" s="15">
        <f t="shared" ca="1" si="276"/>
        <v>11454.668971112826</v>
      </c>
      <c r="BT511" s="15">
        <f t="shared" ca="1" si="277"/>
        <v>20147.058294644703</v>
      </c>
      <c r="BU511" s="15">
        <f t="shared" ca="1" si="278"/>
        <v>30344.601838235452</v>
      </c>
      <c r="BV511" s="15">
        <f t="shared" ca="1" si="279"/>
        <v>35197.293715777239</v>
      </c>
      <c r="BW511" s="15">
        <f t="shared" ca="1" si="280"/>
        <v>48732.283490396061</v>
      </c>
      <c r="BX511" s="15">
        <f t="shared" ca="1" si="281"/>
        <v>53107.054017410366</v>
      </c>
      <c r="BY511" s="15">
        <f t="shared" ca="1" si="282"/>
        <v>56352.102835169753</v>
      </c>
      <c r="BZ511" s="15">
        <f t="shared" ca="1" si="283"/>
        <v>103776.72649872585</v>
      </c>
      <c r="CA511" s="15">
        <f t="shared" ca="1" si="284"/>
        <v>143987.74652464074</v>
      </c>
      <c r="CB511" s="15">
        <f ca="1">(AU511*DCF!C$10-DCF!C$5*MAX(AU511*DCF!C$10,0)-MAX(AU511-Inputs!$B$6,0)/Inputs!$B$10)*DCF!C$6</f>
        <v>1044.0215901073677</v>
      </c>
      <c r="CC511" s="15">
        <f ca="1">(AV511*DCF!D$10-DCF!D$5*MAX(AV511*DCF!D$10,0)-MAX(AV511-AU511,0)/Inputs!$B$10)*DCF!D$6</f>
        <v>1176.9984244168456</v>
      </c>
      <c r="CD511" s="15">
        <f ca="1">(AW511*DCF!E$10-DCF!E$5*MAX(AW511*DCF!E$10,0)-MAX(AW511-AV511,0)/Inputs!$B$10)*DCF!E$6</f>
        <v>1499.4649016445278</v>
      </c>
      <c r="CE511" s="15">
        <f ca="1">(AX511*DCF!F$10-DCF!F$5*MAX(AX511*DCF!F$10,0)-MAX(AX511-AW511,0)/Inputs!$B$10)*DCF!F$6</f>
        <v>1776.803604657189</v>
      </c>
      <c r="CF511" s="15">
        <f ca="1">(AY511*DCF!G$10-DCF!G$5*MAX(AY511*DCF!G$10,0)-MAX(AY511-AX511,0)/Inputs!$B$10)*DCF!G$6</f>
        <v>2134.9079118849277</v>
      </c>
      <c r="CG511" s="15">
        <f ca="1">(AZ511*DCF!H$10-DCF!H$5*MAX(AZ511*DCF!H$10,0)-MAX(AZ511-AY511,0)/Inputs!$B$10)*DCF!H$6</f>
        <v>2783.6717112127835</v>
      </c>
      <c r="CH511" s="15">
        <f ca="1">(BA511*DCF!I$10-DCF!I$5*MAX(BA511*DCF!I$10,0)-MAX(BA511-AZ511,0)/Inputs!$B$10)*DCF!I$6</f>
        <v>3078.6488183014549</v>
      </c>
      <c r="CI511" s="15">
        <f ca="1">(BB511*DCF!J$10-DCF!J$5*MAX(BB511*DCF!J$10,0)-MAX(BB511-BA511,0)/Inputs!$B$10)*DCF!J$6</f>
        <v>3139.4361512742621</v>
      </c>
      <c r="CJ511" s="15">
        <f ca="1">(BC511*DCF!K$10-DCF!K$5*MAX(BC511*DCF!K$10,0)-MAX(BC511-BB511,0)/Inputs!$B$10)*DCF!K$6</f>
        <v>3287.4666288430712</v>
      </c>
      <c r="CK511" s="15">
        <f ca="1">(BD511*DCF!L$10-DCF!L$5*MAX(BD511*DCF!L$10,0)-MAX(BD511-BC511,0)/Inputs!$B$10)*DCF!L$6</f>
        <v>3605.0988023934542</v>
      </c>
      <c r="CL511" s="15">
        <f ca="1">(BE511*DCF!M$10-DCF!M$5*MAX(BE511*DCF!M$10,0)-MAX(BE511-BD511,0)/Inputs!$B$10)*DCF!M$6</f>
        <v>4662.3415884832211</v>
      </c>
      <c r="CM511" s="15">
        <f ca="1">(BF511*DCF!C$28-DCF!C$5*MAX(BF511*DCF!C$28,0)-MAX(BF511-Inputs!$B$13,0)/Inputs!$B$17)*DCF!C$6</f>
        <v>3740.2245424594125</v>
      </c>
      <c r="CN511" s="15">
        <f ca="1">(BG511*DCF!D$28-DCF!D$5*MAX(BG511*DCF!D$28,0)-MAX(BG511-BF511,0)/Inputs!$B$17)*DCF!D$6</f>
        <v>4257.3205735052634</v>
      </c>
      <c r="CO511" s="15">
        <f ca="1">(BH511*DCF!E$28-DCF!E$5*MAX(BH511*DCF!E$28,0)-MAX(BH511-BG511,0)/Inputs!$B$17)*DCF!E$6</f>
        <v>4514.181712558302</v>
      </c>
      <c r="CP511" s="15">
        <f ca="1">(BI511*DCF!F$28-DCF!F$5*MAX(BI511*DCF!F$28,0)-MAX(BI511-BH511,0)/Inputs!$B$17)*DCF!F$6</f>
        <v>5889.6562287314855</v>
      </c>
      <c r="CQ511" s="15">
        <f ca="1">(BJ511*DCF!G$28-DCF!G$5*MAX(BJ511*DCF!G$28,0)-MAX(BJ511-BI511,0)/Inputs!$B$17)*DCF!G$6</f>
        <v>7358.7652136542401</v>
      </c>
      <c r="CR511" s="15">
        <f ca="1">(BK511*DCF!H$28-DCF!H$5*MAX(BK511*DCF!H$28,0)-MAX(BK511-BJ511,0)/Inputs!$B$17)*DCF!H$6</f>
        <v>8752.7726038190849</v>
      </c>
      <c r="CS511" s="15">
        <f ca="1">(BL511*DCF!I$28-DCF!I$5*MAX(BL511*DCF!I$28,0)-MAX(BL511-BK511,0)/Inputs!$B$17)*DCF!I$6</f>
        <v>8374.5543820362091</v>
      </c>
      <c r="CT511" s="15">
        <f ca="1">(BM511*DCF!J$28-DCF!J$5*MAX(BM511*DCF!J$28,0)-MAX(BM511-BL511,0)/Inputs!$B$17)*DCF!J$6</f>
        <v>8966.2270997715314</v>
      </c>
      <c r="CU511" s="15">
        <f ca="1">(BN511*DCF!K$28-DCF!K$5*MAX(BN511*DCF!K$28,0)-MAX(BN511-BM511,0)/Inputs!$B$17)*DCF!K$6</f>
        <v>10439.957962600167</v>
      </c>
      <c r="CV511" s="15">
        <f ca="1">(BO511*DCF!L$28-DCF!L$5*MAX(BO511*DCF!L$28,0)-MAX(BO511-BN511,0)/Inputs!$B$17)*DCF!L$6</f>
        <v>11835.940977653785</v>
      </c>
      <c r="CW511" s="15">
        <f ca="1">(BP511*DCF!M$28-DCF!M$5*MAX(BP511*DCF!M$28,0)-MAX(BP511-BO511,0)/Inputs!$B$17)*DCF!M$6</f>
        <v>14308.842859543389</v>
      </c>
      <c r="CX511" s="15">
        <f ca="1">(BQ511*DCF!C$46-DCF!C$5*MAX(BQ511*DCF!C$46,0)-MAX(BQ511-Inputs!$B$20,0)/Inputs!$B$24)*DCF!C$6</f>
        <v>-1886.9558245032235</v>
      </c>
      <c r="CY511" s="15">
        <f ca="1">(BR511*DCF!D$46-DCF!D$5*MAX(BR511*DCF!D$46,0)-MAX(BR511-BQ511,0)/Inputs!$B$24)*DCF!D$6</f>
        <v>-2713.1963823973747</v>
      </c>
      <c r="CZ511" s="15">
        <f ca="1">(BS511*DCF!E$46-DCF!E$5*MAX(BS511*DCF!E$46,0)-MAX(BS511-BR511,0)/Inputs!$B$24)*DCF!E$6</f>
        <v>-2711.7124189736014</v>
      </c>
      <c r="DA511" s="15">
        <f ca="1">(BT511*DCF!F$46-DCF!F$5*MAX(BT511*DCF!F$46,0)-MAX(BT511-BS511,0)/Inputs!$B$24)*DCF!F$6</f>
        <v>-4632.4099045214725</v>
      </c>
      <c r="DB511" s="15">
        <f ca="1">(BU511*DCF!G$46-DCF!G$5*MAX(BU511*DCF!G$46,0)-MAX(BU511-BT511,0)/Inputs!$B$24)*DCF!G$6</f>
        <v>-4450.9846214301606</v>
      </c>
      <c r="DC511" s="15">
        <f ca="1">(BV511*DCF!H$46-DCF!H$5*MAX(BV511*DCF!H$46,0)-MAX(BV511-BU511,0)/Inputs!$B$24)*DCF!H$6</f>
        <v>-1507.9442680096715</v>
      </c>
      <c r="DD511" s="15">
        <f ca="1">(BW511*DCF!I$46-DCF!I$5*MAX(BW511*DCF!I$46,0)-MAX(BW511-BV511,0)/Inputs!$B$24)*DCF!I$6</f>
        <v>-2759.8809813619609</v>
      </c>
      <c r="DE511" s="15">
        <f ca="1">(BX511*DCF!J$46-DCF!J$5*MAX(BX511*DCF!J$46,0)-MAX(BX511-BW511,0)/Inputs!$B$24)*DCF!J$6</f>
        <v>1067.5763441876779</v>
      </c>
      <c r="DF511" s="15">
        <f ca="1">(BY511*DCF!K$46-DCF!K$5*MAX(BY511*DCF!K$46,0)-MAX(BY511-BX511,0)/Inputs!$B$24)*DCF!K$6</f>
        <v>2424.0694519660401</v>
      </c>
      <c r="DG511" s="15">
        <f ca="1">(BZ511*DCF!L$46-DCF!L$5*MAX(BZ511*DCF!L$46,0)-MAX(BZ511-BY511,0)/Inputs!$B$24)*DCF!L$6</f>
        <v>-3558.7445998282378</v>
      </c>
      <c r="DH511" s="15">
        <f ca="1">(CA511*DCF!M$46-DCF!M$5*MAX(CA511*DCF!M$46,0)-MAX(CA511-BZ511,0)/Inputs!$B$24)*DCF!M$6</f>
        <v>2881.7111114140871</v>
      </c>
      <c r="DI511" s="15">
        <f ca="1">SUM(CB511:CL511)+BE511*DCF!M$10*(1+Inputs!$B$30)*(1-Inputs!$B$33)*(1-Inputs!$B$30/Inputs!$B$31)/(Inputs!$B$29-Inputs!$B$30)*DCF!M$6</f>
        <v>161662.43558615079</v>
      </c>
      <c r="DJ511" s="15">
        <f ca="1">SUM(CM511:CW511)+BP511*DCF!M$28*(1+Inputs!$B$30)*(1-Inputs!$B$33)*(1-Inputs!$B$30/Inputs!$B$31)/(Inputs!$B$29-Inputs!$B$30)*DCF!M$6</f>
        <v>409413.27933692071</v>
      </c>
      <c r="DK511" s="15">
        <f ca="1">SUM(CX511:DH511)+CA511*DCF!M$46*(1+Inputs!$B$30)*(1-Inputs!$B$33)*(1-Inputs!$B$30/Inputs!$B$31)/(Inputs!$B$29-Inputs!$B$30)*DCF!M$6</f>
        <v>204773.64047260178</v>
      </c>
      <c r="DM511" s="15">
        <f ca="1">DI511+DJ511+DK511+Inputs!$B$34+Inputs!$B$36-Inputs!$B$35</f>
        <v>852700.35539567319</v>
      </c>
    </row>
    <row r="512" spans="1:117" x14ac:dyDescent="0.75">
      <c r="A512" s="11">
        <v>499</v>
      </c>
      <c r="C512" s="24">
        <f t="shared" ca="1" si="289"/>
        <v>2.1550460117840071</v>
      </c>
      <c r="D512" s="24">
        <f t="shared" ca="1" si="289"/>
        <v>-4.0213544447022423E-2</v>
      </c>
      <c r="E512" s="24">
        <f t="shared" ca="1" si="289"/>
        <v>-1.4815986487996897</v>
      </c>
      <c r="F512" s="24">
        <f t="shared" ca="1" si="289"/>
        <v>0.57411955633419554</v>
      </c>
      <c r="G512" s="24">
        <f t="shared" ca="1" si="289"/>
        <v>-1.6891445027918739</v>
      </c>
      <c r="H512" s="24">
        <f t="shared" ca="1" si="289"/>
        <v>-0.66238097689267494</v>
      </c>
      <c r="I512" s="24">
        <f t="shared" ca="1" si="289"/>
        <v>-0.8272763703239292</v>
      </c>
      <c r="J512" s="24">
        <f t="shared" ca="1" si="289"/>
        <v>-1.6017710855365581</v>
      </c>
      <c r="K512" s="24">
        <f t="shared" ca="1" si="289"/>
        <v>-1.1880364953360958</v>
      </c>
      <c r="L512" s="24">
        <f t="shared" ca="1" si="289"/>
        <v>-0.59468600604605959</v>
      </c>
      <c r="M512" s="24">
        <f t="shared" ca="1" si="289"/>
        <v>0.89037277954190541</v>
      </c>
      <c r="N512" s="24">
        <f ca="1">SQRT(Inputs!$B$38)*C512+SQRT(1-Inputs!$B$38)*_xlfn.NORM.S.INV(RAND())</f>
        <v>1.5934811413155792</v>
      </c>
      <c r="O512" s="24">
        <f ca="1">SQRT(Inputs!$B$38)*D512+SQRT(1-Inputs!$B$38)*_xlfn.NORM.S.INV(RAND())</f>
        <v>0.34740814148919774</v>
      </c>
      <c r="P512" s="24">
        <f ca="1">SQRT(Inputs!$B$38)*E512+SQRT(1-Inputs!$B$38)*_xlfn.NORM.S.INV(RAND())</f>
        <v>-0.37317154727852375</v>
      </c>
      <c r="Q512" s="24">
        <f ca="1">SQRT(Inputs!$B$38)*F512+SQRT(1-Inputs!$B$38)*_xlfn.NORM.S.INV(RAND())</f>
        <v>0.58665110173133783</v>
      </c>
      <c r="R512" s="24">
        <f ca="1">SQRT(Inputs!$B$38)*G512+SQRT(1-Inputs!$B$38)*_xlfn.NORM.S.INV(RAND())</f>
        <v>-2.3904116849765682</v>
      </c>
      <c r="S512" s="24">
        <f ca="1">SQRT(Inputs!$B$38)*H512+SQRT(1-Inputs!$B$38)*_xlfn.NORM.S.INV(RAND())</f>
        <v>0.4266165891115955</v>
      </c>
      <c r="T512" s="24">
        <f ca="1">SQRT(Inputs!$B$38)*I512+SQRT(1-Inputs!$B$38)*_xlfn.NORM.S.INV(RAND())</f>
        <v>0.7794424062014742</v>
      </c>
      <c r="U512" s="24">
        <f ca="1">SQRT(Inputs!$B$38)*J512+SQRT(1-Inputs!$B$38)*_xlfn.NORM.S.INV(RAND())</f>
        <v>0.81672970114480758</v>
      </c>
      <c r="V512" s="24">
        <f ca="1">SQRT(Inputs!$B$38)*K512+SQRT(1-Inputs!$B$38)*_xlfn.NORM.S.INV(RAND())</f>
        <v>-2.0796980307800519</v>
      </c>
      <c r="W512" s="24">
        <f ca="1">SQRT(Inputs!$B$38)*L512+SQRT(1-Inputs!$B$38)*_xlfn.NORM.S.INV(RAND())</f>
        <v>-0.21751240484552853</v>
      </c>
      <c r="X512" s="24">
        <f ca="1">SQRT(Inputs!$B$38)*M512+SQRT(1-Inputs!$B$38)*_xlfn.NORM.S.INV(RAND())</f>
        <v>0.69065902036608373</v>
      </c>
      <c r="Y512" s="24">
        <f ca="1">SQRT(Inputs!$B$38)*C512+SQRT(1-Inputs!$B$38)*_xlfn.NORM.S.INV(RAND())</f>
        <v>0.2083786978374137</v>
      </c>
      <c r="Z512" s="24">
        <f ca="1">SQRT(Inputs!$B$38)*D512+SQRT(1-Inputs!$B$38)*_xlfn.NORM.S.INV(RAND())</f>
        <v>-3.648101663904478E-2</v>
      </c>
      <c r="AA512" s="24">
        <f ca="1">SQRT(Inputs!$B$38)*E512+SQRT(1-Inputs!$B$38)*_xlfn.NORM.S.INV(RAND())</f>
        <v>-1.8813763930927134</v>
      </c>
      <c r="AB512" s="24">
        <f ca="1">SQRT(Inputs!$B$38)*F512+SQRT(1-Inputs!$B$38)*_xlfn.NORM.S.INV(RAND())</f>
        <v>-1.002899701645386</v>
      </c>
      <c r="AC512" s="24">
        <f ca="1">SQRT(Inputs!$B$38)*G512+SQRT(1-Inputs!$B$38)*_xlfn.NORM.S.INV(RAND())</f>
        <v>-0.35050613808100561</v>
      </c>
      <c r="AD512" s="24">
        <f ca="1">SQRT(Inputs!$B$38)*H512+SQRT(1-Inputs!$B$38)*_xlfn.NORM.S.INV(RAND())</f>
        <v>-0.97629253121958248</v>
      </c>
      <c r="AE512" s="24">
        <f ca="1">SQRT(Inputs!$B$38)*I512+SQRT(1-Inputs!$B$38)*_xlfn.NORM.S.INV(RAND())</f>
        <v>4.1221459323846854E-2</v>
      </c>
      <c r="AF512" s="24">
        <f ca="1">SQRT(Inputs!$B$38)*J512+SQRT(1-Inputs!$B$38)*_xlfn.NORM.S.INV(RAND())</f>
        <v>-2.5111646456996857</v>
      </c>
      <c r="AG512" s="24">
        <f ca="1">SQRT(Inputs!$B$38)*K512+SQRT(1-Inputs!$B$38)*_xlfn.NORM.S.INV(RAND())</f>
        <v>-3.1677953303442079</v>
      </c>
      <c r="AH512" s="24">
        <f ca="1">SQRT(Inputs!$B$38)*L512+SQRT(1-Inputs!$B$38)*_xlfn.NORM.S.INV(RAND())</f>
        <v>-0.5931043136811327</v>
      </c>
      <c r="AI512" s="24">
        <f ca="1">SQRT(Inputs!$B$38)*M512+SQRT(1-Inputs!$B$38)*_xlfn.NORM.S.INV(RAND())</f>
        <v>5.5127178831183621E-2</v>
      </c>
      <c r="AJ512" s="24">
        <f ca="1">SQRT(Inputs!$B$38)*C512+SQRT(1-Inputs!$B$38)*_xlfn.NORM.S.INV(RAND())</f>
        <v>1.5303421462799018</v>
      </c>
      <c r="AK512" s="24">
        <f ca="1">SQRT(Inputs!$B$38)*D512+SQRT(1-Inputs!$B$38)*_xlfn.NORM.S.INV(RAND())</f>
        <v>-1.060124135412301</v>
      </c>
      <c r="AL512" s="24">
        <f ca="1">SQRT(Inputs!$B$38)*E512+SQRT(1-Inputs!$B$38)*_xlfn.NORM.S.INV(RAND())</f>
        <v>-9.0701611586655351E-2</v>
      </c>
      <c r="AM512" s="24">
        <f ca="1">SQRT(Inputs!$B$38)*F512+SQRT(1-Inputs!$B$38)*_xlfn.NORM.S.INV(RAND())</f>
        <v>-1.6558612647873747</v>
      </c>
      <c r="AN512" s="24">
        <f ca="1">SQRT(Inputs!$B$38)*G512+SQRT(1-Inputs!$B$38)*_xlfn.NORM.S.INV(RAND())</f>
        <v>-1.0857276764768542</v>
      </c>
      <c r="AO512" s="24">
        <f ca="1">SQRT(Inputs!$B$38)*H512+SQRT(1-Inputs!$B$38)*_xlfn.NORM.S.INV(RAND())</f>
        <v>-0.60107911658415647</v>
      </c>
      <c r="AP512" s="24">
        <f ca="1">SQRT(Inputs!$B$38)*I512+SQRT(1-Inputs!$B$38)*_xlfn.NORM.S.INV(RAND())</f>
        <v>-1.4102432942855683</v>
      </c>
      <c r="AQ512" s="24">
        <f ca="1">SQRT(Inputs!$B$38)*J512+SQRT(1-Inputs!$B$38)*_xlfn.NORM.S.INV(RAND())</f>
        <v>-0.77203079094076044</v>
      </c>
      <c r="AR512" s="24">
        <f ca="1">SQRT(Inputs!$B$38)*K512+SQRT(1-Inputs!$B$38)*_xlfn.NORM.S.INV(RAND())</f>
        <v>-2.5537716757995508</v>
      </c>
      <c r="AS512" s="24">
        <f ca="1">SQRT(Inputs!$B$38)*L512+SQRT(1-Inputs!$B$38)*_xlfn.NORM.S.INV(RAND())</f>
        <v>-0.97102375720620948</v>
      </c>
      <c r="AT512" s="24">
        <f ca="1">SQRT(Inputs!$B$38)*M512+SQRT(1-Inputs!$B$38)*_xlfn.NORM.S.INV(RAND())</f>
        <v>1.7774746845462146</v>
      </c>
      <c r="AU512" s="15">
        <f ca="1">Inputs!$B$6*EXP($B$8-0.5*C$5^2+C$5*N512)</f>
        <v>6422.4446382486503</v>
      </c>
      <c r="AV512" s="15">
        <f t="shared" ca="1" si="255"/>
        <v>8227.3323704721188</v>
      </c>
      <c r="AW512" s="15">
        <f t="shared" ca="1" si="256"/>
        <v>9539.3336758775004</v>
      </c>
      <c r="AX512" s="15">
        <f t="shared" ca="1" si="257"/>
        <v>12532.228820367085</v>
      </c>
      <c r="AY512" s="15">
        <f t="shared" ca="1" si="258"/>
        <v>11584.925656551179</v>
      </c>
      <c r="AZ512" s="15">
        <f t="shared" ca="1" si="259"/>
        <v>14850.186975537632</v>
      </c>
      <c r="BA512" s="15">
        <f t="shared" ca="1" si="260"/>
        <v>19717.447875973699</v>
      </c>
      <c r="BB512" s="15">
        <f t="shared" ca="1" si="261"/>
        <v>26198.571621529074</v>
      </c>
      <c r="BC512" s="15">
        <f t="shared" ca="1" si="262"/>
        <v>26250.497695095939</v>
      </c>
      <c r="BD512" s="15">
        <f t="shared" ca="1" si="263"/>
        <v>31511.673755686694</v>
      </c>
      <c r="BE512" s="15">
        <f t="shared" ca="1" si="264"/>
        <v>41120.54148236593</v>
      </c>
      <c r="BF512" s="15">
        <f ca="1">Inputs!$B$13*EXP($B$9-0.5*C$6^2+C$6*Y512)</f>
        <v>14414.354462626026</v>
      </c>
      <c r="BG512" s="15">
        <f t="shared" ca="1" si="265"/>
        <v>17452.024060127969</v>
      </c>
      <c r="BH512" s="15">
        <f t="shared" ca="1" si="266"/>
        <v>15607.534486981807</v>
      </c>
      <c r="BI512" s="15">
        <f t="shared" ca="1" si="267"/>
        <v>16373.023149943359</v>
      </c>
      <c r="BJ512" s="15">
        <f t="shared" ca="1" si="268"/>
        <v>19083.323927482583</v>
      </c>
      <c r="BK512" s="15">
        <f t="shared" ca="1" si="269"/>
        <v>20506.13973421045</v>
      </c>
      <c r="BL512" s="15">
        <f t="shared" ca="1" si="270"/>
        <v>25324.238297296481</v>
      </c>
      <c r="BM512" s="15">
        <f t="shared" ca="1" si="271"/>
        <v>22786.824266554893</v>
      </c>
      <c r="BN512" s="15">
        <f t="shared" ca="1" si="272"/>
        <v>19172.545647877563</v>
      </c>
      <c r="BO512" s="15">
        <f t="shared" ca="1" si="273"/>
        <v>22018.291353615368</v>
      </c>
      <c r="BP512" s="15">
        <f t="shared" ca="1" si="274"/>
        <v>27270.182244501782</v>
      </c>
      <c r="BQ512" s="15">
        <f ca="1">Inputs!$B$20*EXP($B$10-0.5*C$7^2+C$7*AJ512)</f>
        <v>7381.3701097536023</v>
      </c>
      <c r="BR512" s="15">
        <f t="shared" ca="1" si="275"/>
        <v>7152.5329772003461</v>
      </c>
      <c r="BS512" s="15">
        <f t="shared" ca="1" si="276"/>
        <v>9542.7727198388384</v>
      </c>
      <c r="BT512" s="15">
        <f t="shared" ca="1" si="277"/>
        <v>8521.5584121897627</v>
      </c>
      <c r="BU512" s="15">
        <f t="shared" ca="1" si="278"/>
        <v>9081.3349786934941</v>
      </c>
      <c r="BV512" s="15">
        <f t="shared" ca="1" si="279"/>
        <v>11034.528179860445</v>
      </c>
      <c r="BW512" s="15">
        <f t="shared" ca="1" si="280"/>
        <v>11424.551831852628</v>
      </c>
      <c r="BX512" s="15">
        <f t="shared" ca="1" si="281"/>
        <v>13687.836891704914</v>
      </c>
      <c r="BY512" s="15">
        <f t="shared" ca="1" si="282"/>
        <v>11766.016750208157</v>
      </c>
      <c r="BZ512" s="15">
        <f t="shared" ca="1" si="283"/>
        <v>13810.387773628339</v>
      </c>
      <c r="CA512" s="15">
        <f t="shared" ca="1" si="284"/>
        <v>26605.047840257077</v>
      </c>
      <c r="CB512" s="15">
        <f ca="1">(AU512*DCF!C$10-DCF!C$5*MAX(AU512*DCF!C$10,0)-MAX(AU512-Inputs!$B$6,0)/Inputs!$B$10)*DCF!C$6</f>
        <v>1032.6627801177901</v>
      </c>
      <c r="CC512" s="15">
        <f ca="1">(AV512*DCF!D$10-DCF!D$5*MAX(AV512*DCF!D$10,0)-MAX(AV512-AU512,0)/Inputs!$B$10)*DCF!D$6</f>
        <v>1565.2818907203246</v>
      </c>
      <c r="CD512" s="15">
        <f ca="1">(AW512*DCF!E$10-DCF!E$5*MAX(AW512*DCF!E$10,0)-MAX(AW512-AV512,0)/Inputs!$B$10)*DCF!E$6</f>
        <v>1906.963266196351</v>
      </c>
      <c r="CE512" s="15">
        <f ca="1">(AX512*DCF!F$10-DCF!F$5*MAX(AX512*DCF!F$10,0)-MAX(AX512-AW512,0)/Inputs!$B$10)*DCF!F$6</f>
        <v>2113.0183020880836</v>
      </c>
      <c r="CF512" s="15">
        <f ca="1">(AY512*DCF!G$10-DCF!G$5*MAX(AY512*DCF!G$10,0)-MAX(AY512-AX512,0)/Inputs!$B$10)*DCF!G$6</f>
        <v>2386.9563269584378</v>
      </c>
      <c r="CG512" s="15">
        <f ca="1">(AZ512*DCF!H$10-DCF!H$5*MAX(AZ512*DCF!H$10,0)-MAX(AZ512-AY512,0)/Inputs!$B$10)*DCF!H$6</f>
        <v>2303.3687683361309</v>
      </c>
      <c r="CH512" s="15">
        <f ca="1">(BA512*DCF!I$10-DCF!I$5*MAX(BA512*DCF!I$10,0)-MAX(BA512-AZ512,0)/Inputs!$B$10)*DCF!I$6</f>
        <v>2803.2571111719981</v>
      </c>
      <c r="CI512" s="15">
        <f ca="1">(BB512*DCF!J$10-DCF!J$5*MAX(BB512*DCF!J$10,0)-MAX(BB512-BA512,0)/Inputs!$B$10)*DCF!J$6</f>
        <v>3513.628176145829</v>
      </c>
      <c r="CJ512" s="15">
        <f ca="1">(BC512*DCF!K$10-DCF!K$5*MAX(BC512*DCF!K$10,0)-MAX(BC512-BB512,0)/Inputs!$B$10)*DCF!K$6</f>
        <v>4218.6396836550557</v>
      </c>
      <c r="CK512" s="15">
        <f ca="1">(BD512*DCF!L$10-DCF!L$5*MAX(BD512*DCF!L$10,0)-MAX(BD512-BC512,0)/Inputs!$B$10)*DCF!L$6</f>
        <v>4072.2043768150884</v>
      </c>
      <c r="CL512" s="15">
        <f ca="1">(BE512*DCF!M$10-DCF!M$5*MAX(BE512*DCF!M$10,0)-MAX(BE512-BD512,0)/Inputs!$B$10)*DCF!M$6</f>
        <v>4654.7583383479441</v>
      </c>
      <c r="CM512" s="15">
        <f ca="1">(BF512*DCF!C$28-DCF!C$5*MAX(BF512*DCF!C$28,0)-MAX(BF512-Inputs!$B$13,0)/Inputs!$B$17)*DCF!C$6</f>
        <v>3700.0083763024677</v>
      </c>
      <c r="CN512" s="15">
        <f ca="1">(BG512*DCF!D$28-DCF!D$5*MAX(BG512*DCF!D$28,0)-MAX(BG512-BF512,0)/Inputs!$B$17)*DCF!D$6</f>
        <v>4491.9493947277579</v>
      </c>
      <c r="CO512" s="15">
        <f ca="1">(BH512*DCF!E$28-DCF!E$5*MAX(BH512*DCF!E$28,0)-MAX(BH512-BG512,0)/Inputs!$B$17)*DCF!E$6</f>
        <v>4420.3316813933625</v>
      </c>
      <c r="CP512" s="15">
        <f ca="1">(BI512*DCF!F$28-DCF!F$5*MAX(BI512*DCF!F$28,0)-MAX(BI512-BH512,0)/Inputs!$B$17)*DCF!F$6</f>
        <v>4305.4751950950176</v>
      </c>
      <c r="CQ512" s="15">
        <f ca="1">(BJ512*DCF!G$28-DCF!G$5*MAX(BJ512*DCF!G$28,0)-MAX(BJ512-BI512,0)/Inputs!$B$17)*DCF!G$6</f>
        <v>4495.4673614671283</v>
      </c>
      <c r="CR512" s="15">
        <f ca="1">(BK512*DCF!H$28-DCF!H$5*MAX(BK512*DCF!H$28,0)-MAX(BK512-BJ512,0)/Inputs!$B$17)*DCF!H$6</f>
        <v>4850.3289478342804</v>
      </c>
      <c r="CS512" s="15">
        <f ca="1">(BL512*DCF!I$28-DCF!I$5*MAX(BL512*DCF!I$28,0)-MAX(BL512-BK512,0)/Inputs!$B$17)*DCF!I$6</f>
        <v>5263.5266944533923</v>
      </c>
      <c r="CT512" s="15">
        <f ca="1">(BM512*DCF!J$28-DCF!J$5*MAX(BM512*DCF!J$28,0)-MAX(BM512-BL512,0)/Inputs!$B$17)*DCF!J$6</f>
        <v>5083.3534920533821</v>
      </c>
      <c r="CU512" s="15">
        <f ca="1">(BN512*DCF!K$28-DCF!K$5*MAX(BN512*DCF!K$28,0)-MAX(BN512-BM512,0)/Inputs!$B$17)*DCF!K$6</f>
        <v>4048.9201747049669</v>
      </c>
      <c r="CV512" s="15">
        <f ca="1">(BO512*DCF!L$28-DCF!L$5*MAX(BO512*DCF!L$28,0)-MAX(BO512-BN512,0)/Inputs!$B$17)*DCF!L$6</f>
        <v>4071.1104143535467</v>
      </c>
      <c r="CW512" s="15">
        <f ca="1">(BP512*DCF!M$28-DCF!M$5*MAX(BP512*DCF!M$28,0)-MAX(BP512-BO512,0)/Inputs!$B$17)*DCF!M$6</f>
        <v>4581.9303988181364</v>
      </c>
      <c r="CX512" s="15">
        <f ca="1">(BQ512*DCF!C$46-DCF!C$5*MAX(BQ512*DCF!C$46,0)-MAX(BQ512-Inputs!$B$20,0)/Inputs!$B$24)*DCF!C$6</f>
        <v>-3635.5913000602322</v>
      </c>
      <c r="CY512" s="15">
        <f ca="1">(BR512*DCF!D$46-DCF!D$5*MAX(BR512*DCF!D$46,0)-MAX(BR512-BQ512,0)/Inputs!$B$24)*DCF!D$6</f>
        <v>-1220.7705799828846</v>
      </c>
      <c r="CZ512" s="15">
        <f ca="1">(BS512*DCF!E$46-DCF!E$5*MAX(BS512*DCF!E$46,0)-MAX(BS512-BR512,0)/Inputs!$B$24)*DCF!E$6</f>
        <v>-2070.6161936235849</v>
      </c>
      <c r="DA512" s="15">
        <f ca="1">(BT512*DCF!F$46-DCF!F$5*MAX(BT512*DCF!F$46,0)-MAX(BT512-BS512,0)/Inputs!$B$24)*DCF!F$6</f>
        <v>-620.59376097786253</v>
      </c>
      <c r="DB512" s="15">
        <f ca="1">(BU512*DCF!G$46-DCF!G$5*MAX(BU512*DCF!G$46,0)-MAX(BU512-BT512,0)/Inputs!$B$24)*DCF!G$6</f>
        <v>-493.77594329350279</v>
      </c>
      <c r="DC512" s="15">
        <f ca="1">(BV512*DCF!H$46-DCF!H$5*MAX(BV512*DCF!H$46,0)-MAX(BV512-BU512,0)/Inputs!$B$24)*DCF!H$6</f>
        <v>-606.94281984933264</v>
      </c>
      <c r="DD512" s="15">
        <f ca="1">(BW512*DCF!I$46-DCF!I$5*MAX(BW512*DCF!I$46,0)-MAX(BW512-BV512,0)/Inputs!$B$24)*DCF!I$6</f>
        <v>151.89375018471884</v>
      </c>
      <c r="DE512" s="15">
        <f ca="1">(BX512*DCF!J$46-DCF!J$5*MAX(BX512*DCF!J$46,0)-MAX(BX512-BW512,0)/Inputs!$B$24)*DCF!J$6</f>
        <v>-26.019325940244038</v>
      </c>
      <c r="DF512" s="15">
        <f ca="1">(BY512*DCF!K$46-DCF!K$5*MAX(BY512*DCF!K$46,0)-MAX(BY512-BX512,0)/Inputs!$B$24)*DCF!K$6</f>
        <v>672.11409897266549</v>
      </c>
      <c r="DG512" s="15">
        <f ca="1">(BZ512*DCF!L$46-DCF!L$5*MAX(BZ512*DCF!L$46,0)-MAX(BZ512-BY512,0)/Inputs!$B$24)*DCF!L$6</f>
        <v>492.00035429939498</v>
      </c>
      <c r="DH512" s="15">
        <f ca="1">(CA512*DCF!M$46-DCF!M$5*MAX(CA512*DCF!M$46,0)-MAX(CA512-BZ512,0)/Inputs!$B$24)*DCF!M$6</f>
        <v>-589.07168397756425</v>
      </c>
      <c r="DI512" s="15">
        <f ca="1">SUM(CB512:CL512)+BE512*DCF!M$10*(1+Inputs!$B$30)*(1-Inputs!$B$33)*(1-Inputs!$B$30/Inputs!$B$31)/(Inputs!$B$29-Inputs!$B$30)*DCF!M$6</f>
        <v>145009.74972884552</v>
      </c>
      <c r="DJ512" s="15">
        <f ca="1">SUM(CM512:CW512)+BP512*DCF!M$28*(1+Inputs!$B$30)*(1-Inputs!$B$33)*(1-Inputs!$B$30/Inputs!$B$31)/(Inputs!$B$29-Inputs!$B$30)*DCF!M$6</f>
        <v>150503.43919423872</v>
      </c>
      <c r="DK512" s="15">
        <f ca="1">SUM(CX512:DH512)+CA512*DCF!M$46*(1+Inputs!$B$30)*(1-Inputs!$B$33)*(1-Inputs!$B$30/Inputs!$B$31)/(Inputs!$B$29-Inputs!$B$30)*DCF!M$6</f>
        <v>33187.182126180196</v>
      </c>
      <c r="DM512" s="15">
        <f ca="1">DI512+DJ512+DK512+Inputs!$B$34+Inputs!$B$36-Inputs!$B$35</f>
        <v>405551.37104926445</v>
      </c>
    </row>
    <row r="513" spans="1:117" x14ac:dyDescent="0.75">
      <c r="A513" s="11">
        <v>500</v>
      </c>
      <c r="C513" s="24">
        <f t="shared" ca="1" si="289"/>
        <v>-0.19042438204631681</v>
      </c>
      <c r="D513" s="24">
        <f t="shared" ca="1" si="289"/>
        <v>-1.2457933558037391</v>
      </c>
      <c r="E513" s="24">
        <f t="shared" ca="1" si="289"/>
        <v>-0.64864300215346682</v>
      </c>
      <c r="F513" s="24">
        <f t="shared" ca="1" si="289"/>
        <v>1.4536120424320484</v>
      </c>
      <c r="G513" s="24">
        <f t="shared" ca="1" si="289"/>
        <v>0.30564952953490471</v>
      </c>
      <c r="H513" s="24">
        <f t="shared" ca="1" si="289"/>
        <v>-1.1264012706445647</v>
      </c>
      <c r="I513" s="24">
        <f t="shared" ca="1" si="289"/>
        <v>0.45149942011129374</v>
      </c>
      <c r="J513" s="24">
        <f t="shared" ca="1" si="289"/>
        <v>-0.84917895134627497</v>
      </c>
      <c r="K513" s="24">
        <f t="shared" ca="1" si="289"/>
        <v>1.0329175190597979</v>
      </c>
      <c r="L513" s="24">
        <f t="shared" ca="1" si="289"/>
        <v>0.38284721059678462</v>
      </c>
      <c r="M513" s="24">
        <f t="shared" ca="1" si="289"/>
        <v>-1.6237149641540758</v>
      </c>
      <c r="N513" s="24">
        <f ca="1">SQRT(Inputs!$B$38)*C513+SQRT(1-Inputs!$B$38)*_xlfn.NORM.S.INV(RAND())</f>
        <v>-0.48488504946243516</v>
      </c>
      <c r="O513" s="24">
        <f ca="1">SQRT(Inputs!$B$38)*D513+SQRT(1-Inputs!$B$38)*_xlfn.NORM.S.INV(RAND())</f>
        <v>-0.12935090922462034</v>
      </c>
      <c r="P513" s="24">
        <f ca="1">SQRT(Inputs!$B$38)*E513+SQRT(1-Inputs!$B$38)*_xlfn.NORM.S.INV(RAND())</f>
        <v>1.1412066076225571</v>
      </c>
      <c r="Q513" s="24">
        <f ca="1">SQRT(Inputs!$B$38)*F513+SQRT(1-Inputs!$B$38)*_xlfn.NORM.S.INV(RAND())</f>
        <v>1.4331687627686716</v>
      </c>
      <c r="R513" s="24">
        <f ca="1">SQRT(Inputs!$B$38)*G513+SQRT(1-Inputs!$B$38)*_xlfn.NORM.S.INV(RAND())</f>
        <v>0.41343147326792473</v>
      </c>
      <c r="S513" s="24">
        <f ca="1">SQRT(Inputs!$B$38)*H513+SQRT(1-Inputs!$B$38)*_xlfn.NORM.S.INV(RAND())</f>
        <v>-1.1910189100186241</v>
      </c>
      <c r="T513" s="24">
        <f ca="1">SQRT(Inputs!$B$38)*I513+SQRT(1-Inputs!$B$38)*_xlfn.NORM.S.INV(RAND())</f>
        <v>-0.19281805020170492</v>
      </c>
      <c r="U513" s="24">
        <f ca="1">SQRT(Inputs!$B$38)*J513+SQRT(1-Inputs!$B$38)*_xlfn.NORM.S.INV(RAND())</f>
        <v>0.12862022371948956</v>
      </c>
      <c r="V513" s="24">
        <f ca="1">SQRT(Inputs!$B$38)*K513+SQRT(1-Inputs!$B$38)*_xlfn.NORM.S.INV(RAND())</f>
        <v>1.6263902525685181</v>
      </c>
      <c r="W513" s="24">
        <f ca="1">SQRT(Inputs!$B$38)*L513+SQRT(1-Inputs!$B$38)*_xlfn.NORM.S.INV(RAND())</f>
        <v>-0.23457091699287078</v>
      </c>
      <c r="X513" s="24">
        <f ca="1">SQRT(Inputs!$B$38)*M513+SQRT(1-Inputs!$B$38)*_xlfn.NORM.S.INV(RAND())</f>
        <v>-0.87417781303999065</v>
      </c>
      <c r="Y513" s="24">
        <f ca="1">SQRT(Inputs!$B$38)*C513+SQRT(1-Inputs!$B$38)*_xlfn.NORM.S.INV(RAND())</f>
        <v>0.69987985991943114</v>
      </c>
      <c r="Z513" s="24">
        <f ca="1">SQRT(Inputs!$B$38)*D513+SQRT(1-Inputs!$B$38)*_xlfn.NORM.S.INV(RAND())</f>
        <v>-6.8931615099718346E-2</v>
      </c>
      <c r="AA513" s="24">
        <f ca="1">SQRT(Inputs!$B$38)*E513+SQRT(1-Inputs!$B$38)*_xlfn.NORM.S.INV(RAND())</f>
        <v>0.18040551727696014</v>
      </c>
      <c r="AB513" s="24">
        <f ca="1">SQRT(Inputs!$B$38)*F513+SQRT(1-Inputs!$B$38)*_xlfn.NORM.S.INV(RAND())</f>
        <v>0.30671519360843286</v>
      </c>
      <c r="AC513" s="24">
        <f ca="1">SQRT(Inputs!$B$38)*G513+SQRT(1-Inputs!$B$38)*_xlfn.NORM.S.INV(RAND())</f>
        <v>0.23793989772830759</v>
      </c>
      <c r="AD513" s="24">
        <f ca="1">SQRT(Inputs!$B$38)*H513+SQRT(1-Inputs!$B$38)*_xlfn.NORM.S.INV(RAND())</f>
        <v>0.75495388293395504</v>
      </c>
      <c r="AE513" s="24">
        <f ca="1">SQRT(Inputs!$B$38)*I513+SQRT(1-Inputs!$B$38)*_xlfn.NORM.S.INV(RAND())</f>
        <v>0.39893756134699437</v>
      </c>
      <c r="AF513" s="24">
        <f ca="1">SQRT(Inputs!$B$38)*J513+SQRT(1-Inputs!$B$38)*_xlfn.NORM.S.INV(RAND())</f>
        <v>0.27134497452526551</v>
      </c>
      <c r="AG513" s="24">
        <f ca="1">SQRT(Inputs!$B$38)*K513+SQRT(1-Inputs!$B$38)*_xlfn.NORM.S.INV(RAND())</f>
        <v>-0.33770018787046896</v>
      </c>
      <c r="AH513" s="24">
        <f ca="1">SQRT(Inputs!$B$38)*L513+SQRT(1-Inputs!$B$38)*_xlfn.NORM.S.INV(RAND())</f>
        <v>0.85865383273733009</v>
      </c>
      <c r="AI513" s="24">
        <f ca="1">SQRT(Inputs!$B$38)*M513+SQRT(1-Inputs!$B$38)*_xlfn.NORM.S.INV(RAND())</f>
        <v>-2.0052142652962943</v>
      </c>
      <c r="AJ513" s="24">
        <f ca="1">SQRT(Inputs!$B$38)*C513+SQRT(1-Inputs!$B$38)*_xlfn.NORM.S.INV(RAND())</f>
        <v>9.0007209018223677E-2</v>
      </c>
      <c r="AK513" s="24">
        <f ca="1">SQRT(Inputs!$B$38)*D513+SQRT(1-Inputs!$B$38)*_xlfn.NORM.S.INV(RAND())</f>
        <v>-2.5887639168307324</v>
      </c>
      <c r="AL513" s="24">
        <f ca="1">SQRT(Inputs!$B$38)*E513+SQRT(1-Inputs!$B$38)*_xlfn.NORM.S.INV(RAND())</f>
        <v>-6.6731255590732286E-2</v>
      </c>
      <c r="AM513" s="24">
        <f ca="1">SQRT(Inputs!$B$38)*F513+SQRT(1-Inputs!$B$38)*_xlfn.NORM.S.INV(RAND())</f>
        <v>1.0331125156618275</v>
      </c>
      <c r="AN513" s="24">
        <f ca="1">SQRT(Inputs!$B$38)*G513+SQRT(1-Inputs!$B$38)*_xlfn.NORM.S.INV(RAND())</f>
        <v>-0.11297839703399379</v>
      </c>
      <c r="AO513" s="24">
        <f ca="1">SQRT(Inputs!$B$38)*H513+SQRT(1-Inputs!$B$38)*_xlfn.NORM.S.INV(RAND())</f>
        <v>0.86484638790106816</v>
      </c>
      <c r="AP513" s="24">
        <f ca="1">SQRT(Inputs!$B$38)*I513+SQRT(1-Inputs!$B$38)*_xlfn.NORM.S.INV(RAND())</f>
        <v>-0.7151023498968192</v>
      </c>
      <c r="AQ513" s="24">
        <f ca="1">SQRT(Inputs!$B$38)*J513+SQRT(1-Inputs!$B$38)*_xlfn.NORM.S.INV(RAND())</f>
        <v>-1.1211598293870586</v>
      </c>
      <c r="AR513" s="24">
        <f ca="1">SQRT(Inputs!$B$38)*K513+SQRT(1-Inputs!$B$38)*_xlfn.NORM.S.INV(RAND())</f>
        <v>2.2447474591961862</v>
      </c>
      <c r="AS513" s="24">
        <f ca="1">SQRT(Inputs!$B$38)*L513+SQRT(1-Inputs!$B$38)*_xlfn.NORM.S.INV(RAND())</f>
        <v>-0.11489351582155963</v>
      </c>
      <c r="AT513" s="24">
        <f ca="1">SQRT(Inputs!$B$38)*M513+SQRT(1-Inputs!$B$38)*_xlfn.NORM.S.INV(RAND())</f>
        <v>-0.454589525423788</v>
      </c>
      <c r="AU513" s="15">
        <f ca="1">Inputs!$B$6*EXP($B$8-0.5*C$5^2+C$5*N513)</f>
        <v>4587.6472138515874</v>
      </c>
      <c r="AV513" s="15">
        <f t="shared" ca="1" si="255"/>
        <v>5479.0485382281886</v>
      </c>
      <c r="AW513" s="15">
        <f t="shared" ca="1" si="256"/>
        <v>7792.4425452292771</v>
      </c>
      <c r="AX513" s="15">
        <f t="shared" ca="1" si="257"/>
        <v>11379.258368970763</v>
      </c>
      <c r="AY513" s="15">
        <f t="shared" ca="1" si="258"/>
        <v>14594.553976292973</v>
      </c>
      <c r="AZ513" s="15">
        <f t="shared" ca="1" si="259"/>
        <v>15655.51223419591</v>
      </c>
      <c r="BA513" s="15">
        <f t="shared" ca="1" si="260"/>
        <v>18775.598166119886</v>
      </c>
      <c r="BB513" s="15">
        <f t="shared" ca="1" si="261"/>
        <v>23285.1909320101</v>
      </c>
      <c r="BC513" s="15">
        <f t="shared" ca="1" si="262"/>
        <v>33366.283824486149</v>
      </c>
      <c r="BD513" s="15">
        <f t="shared" ca="1" si="263"/>
        <v>39989.763341216421</v>
      </c>
      <c r="BE513" s="15">
        <f t="shared" ca="1" si="264"/>
        <v>45252.023559016998</v>
      </c>
      <c r="BF513" s="15">
        <f ca="1">Inputs!$B$13*EXP($B$9-0.5*C$6^2+C$6*Y513)</f>
        <v>15889.579514842606</v>
      </c>
      <c r="BG513" s="15">
        <f t="shared" ca="1" si="265"/>
        <v>19125.820291628748</v>
      </c>
      <c r="BH513" s="15">
        <f t="shared" ca="1" si="266"/>
        <v>24078.015229075831</v>
      </c>
      <c r="BI513" s="15">
        <f t="shared" ca="1" si="267"/>
        <v>30899.98517139853</v>
      </c>
      <c r="BJ513" s="15">
        <f t="shared" ca="1" si="268"/>
        <v>39203.161018373095</v>
      </c>
      <c r="BK513" s="15">
        <f t="shared" ca="1" si="269"/>
        <v>53322.824725519844</v>
      </c>
      <c r="BL513" s="15">
        <f t="shared" ca="1" si="270"/>
        <v>68976.034457756978</v>
      </c>
      <c r="BM513" s="15">
        <f t="shared" ca="1" si="271"/>
        <v>87693.174920380159</v>
      </c>
      <c r="BN513" s="15">
        <f t="shared" ca="1" si="272"/>
        <v>103574.15534522079</v>
      </c>
      <c r="BO513" s="15">
        <f t="shared" ca="1" si="273"/>
        <v>140813.27628569063</v>
      </c>
      <c r="BP513" s="15">
        <f t="shared" ca="1" si="274"/>
        <v>138092.79029882429</v>
      </c>
      <c r="BQ513" s="15">
        <f ca="1">Inputs!$B$20*EXP($B$10-0.5*C$7^2+C$7*AJ513)</f>
        <v>4428.6615514620808</v>
      </c>
      <c r="BR513" s="15">
        <f t="shared" ca="1" si="275"/>
        <v>2640.9514490099973</v>
      </c>
      <c r="BS513" s="15">
        <f t="shared" ca="1" si="276"/>
        <v>3547.8476852076983</v>
      </c>
      <c r="BT513" s="15">
        <f t="shared" ca="1" si="277"/>
        <v>6414.4984000363429</v>
      </c>
      <c r="BU513" s="15">
        <f t="shared" ca="1" si="278"/>
        <v>8649.9953214648631</v>
      </c>
      <c r="BV513" s="15">
        <f t="shared" ca="1" si="279"/>
        <v>14623.615927650937</v>
      </c>
      <c r="BW513" s="15">
        <f t="shared" ca="1" si="280"/>
        <v>17540.267390016023</v>
      </c>
      <c r="BX513" s="15">
        <f t="shared" ca="1" si="281"/>
        <v>19594.536995658251</v>
      </c>
      <c r="BY513" s="15">
        <f t="shared" ca="1" si="282"/>
        <v>42183.703021995432</v>
      </c>
      <c r="BZ513" s="15">
        <f t="shared" ca="1" si="283"/>
        <v>57952.589953747534</v>
      </c>
      <c r="CA513" s="15">
        <f t="shared" ca="1" si="284"/>
        <v>75088.364185669401</v>
      </c>
      <c r="CB513" s="15">
        <f ca="1">(AU513*DCF!C$10-DCF!C$5*MAX(AU513*DCF!C$10,0)-MAX(AU513-Inputs!$B$6,0)/Inputs!$B$10)*DCF!C$6</f>
        <v>1045.745212789544</v>
      </c>
      <c r="CC513" s="15">
        <f ca="1">(AV513*DCF!D$10-DCF!D$5*MAX(AV513*DCF!D$10,0)-MAX(AV513-AU513,0)/Inputs!$B$10)*DCF!D$6</f>
        <v>1118.1360785384518</v>
      </c>
      <c r="CD513" s="15">
        <f ca="1">(AW513*DCF!E$10-DCF!E$5*MAX(AW513*DCF!E$10,0)-MAX(AW513-AV513,0)/Inputs!$B$10)*DCF!E$6</f>
        <v>1278.0788065452045</v>
      </c>
      <c r="CE513" s="15">
        <f ca="1">(AX513*DCF!F$10-DCF!F$5*MAX(AX513*DCF!F$10,0)-MAX(AX513-AW513,0)/Inputs!$B$10)*DCF!F$6</f>
        <v>1737.7465216862147</v>
      </c>
      <c r="CF513" s="15">
        <f ca="1">(AY513*DCF!G$10-DCF!G$5*MAX(AY513*DCF!G$10,0)-MAX(AY513-AX513,0)/Inputs!$B$10)*DCF!G$6</f>
        <v>2389.0243094792359</v>
      </c>
      <c r="CG513" s="15">
        <f ca="1">(AZ513*DCF!H$10-DCF!H$5*MAX(AZ513*DCF!H$10,0)-MAX(AZ513-AY513,0)/Inputs!$B$10)*DCF!H$6</f>
        <v>2851.1367708029106</v>
      </c>
      <c r="CH513" s="15">
        <f ca="1">(BA513*DCF!I$10-DCF!I$5*MAX(BA513*DCF!I$10,0)-MAX(BA513-AZ513,0)/Inputs!$B$10)*DCF!I$6</f>
        <v>2917.813438275623</v>
      </c>
      <c r="CI513" s="15">
        <f ca="1">(BB513*DCF!J$10-DCF!J$5*MAX(BB513*DCF!J$10,0)-MAX(BB513-BA513,0)/Inputs!$B$10)*DCF!J$6</f>
        <v>3312.4383215817161</v>
      </c>
      <c r="CJ513" s="15">
        <f ca="1">(BC513*DCF!K$10-DCF!K$5*MAX(BC513*DCF!K$10,0)-MAX(BC513-BB513,0)/Inputs!$B$10)*DCF!K$6</f>
        <v>3960.2362876236198</v>
      </c>
      <c r="CK513" s="15">
        <f ca="1">(BD513*DCF!L$10-DCF!L$5*MAX(BD513*DCF!L$10,0)-MAX(BD513-BC513,0)/Inputs!$B$10)*DCF!L$6</f>
        <v>5174.6936108928448</v>
      </c>
      <c r="CL513" s="15">
        <f ca="1">(BE513*DCF!M$10-DCF!M$5*MAX(BE513*DCF!M$10,0)-MAX(BE513-BD513,0)/Inputs!$B$10)*DCF!M$6</f>
        <v>5757.0126061779347</v>
      </c>
      <c r="CM513" s="15">
        <f ca="1">(BF513*DCF!C$28-DCF!C$5*MAX(BF513*DCF!C$28,0)-MAX(BF513-Inputs!$B$13,0)/Inputs!$B$17)*DCF!C$6</f>
        <v>3809.5387611462925</v>
      </c>
      <c r="CN513" s="15">
        <f ca="1">(BG513*DCF!D$28-DCF!D$5*MAX(BG513*DCF!D$28,0)-MAX(BG513-BF513,0)/Inputs!$B$17)*DCF!D$6</f>
        <v>4942.556652068567</v>
      </c>
      <c r="CO513" s="15">
        <f ca="1">(BH513*DCF!E$28-DCF!E$5*MAX(BH513*DCF!E$28,0)-MAX(BH513-BG513,0)/Inputs!$B$17)*DCF!E$6</f>
        <v>5843.3132004049721</v>
      </c>
      <c r="CP513" s="15">
        <f ca="1">(BI513*DCF!F$28-DCF!F$5*MAX(BI513*DCF!F$28,0)-MAX(BI513-BH513,0)/Inputs!$B$17)*DCF!F$6</f>
        <v>7146.4845843143812</v>
      </c>
      <c r="CQ513" s="15">
        <f ca="1">(BJ513*DCF!G$28-DCF!G$5*MAX(BJ513*DCF!G$28,0)-MAX(BJ513-BI513,0)/Inputs!$B$17)*DCF!G$6</f>
        <v>8775.0454076431888</v>
      </c>
      <c r="CR513" s="15">
        <f ca="1">(BK513*DCF!H$28-DCF!H$5*MAX(BK513*DCF!H$28,0)-MAX(BK513-BJ513,0)/Inputs!$B$17)*DCF!H$6</f>
        <v>10993.523358661889</v>
      </c>
      <c r="CS513" s="15">
        <f ca="1">(BL513*DCF!I$28-DCF!I$5*MAX(BL513*DCF!I$28,0)-MAX(BL513-BK513,0)/Inputs!$B$17)*DCF!I$6</f>
        <v>13973.208509121532</v>
      </c>
      <c r="CT513" s="15">
        <f ca="1">(BM513*DCF!J$28-DCF!J$5*MAX(BM513*DCF!J$28,0)-MAX(BM513-BL513,0)/Inputs!$B$17)*DCF!J$6</f>
        <v>17081.118052861562</v>
      </c>
      <c r="CU513" s="15">
        <f ca="1">(BN513*DCF!K$28-DCF!K$5*MAX(BN513*DCF!K$28,0)-MAX(BN513-BM513,0)/Inputs!$B$17)*DCF!K$6</f>
        <v>19927.916412531162</v>
      </c>
      <c r="CV513" s="15">
        <f ca="1">(BO513*DCF!L$28-DCF!L$5*MAX(BO513*DCF!L$28,0)-MAX(BO513-BN513,0)/Inputs!$B$17)*DCF!L$6</f>
        <v>23881.535641750466</v>
      </c>
      <c r="CW513" s="15">
        <f ca="1">(BP513*DCF!M$28-DCF!M$5*MAX(BP513*DCF!M$28,0)-MAX(BP513-BO513,0)/Inputs!$B$17)*DCF!M$6</f>
        <v>25982.238412986935</v>
      </c>
      <c r="CX513" s="15">
        <f ca="1">(BQ513*DCF!C$46-DCF!C$5*MAX(BQ513*DCF!C$46,0)-MAX(BQ513-Inputs!$B$20,0)/Inputs!$B$24)*DCF!C$6</f>
        <v>-1589.834793160795</v>
      </c>
      <c r="CY513" s="15">
        <f ca="1">(BR513*DCF!D$46-DCF!D$5*MAX(BR513*DCF!D$46,0)-MAX(BR513-BQ513,0)/Inputs!$B$24)*DCF!D$6</f>
        <v>-450.74882456208047</v>
      </c>
      <c r="CZ513" s="15">
        <f ca="1">(BS513*DCF!E$46-DCF!E$5*MAX(BS513*DCF!E$46,0)-MAX(BS513-BR513,0)/Inputs!$B$24)*DCF!E$6</f>
        <v>-777.01269589272806</v>
      </c>
      <c r="DA513" s="15">
        <f ca="1">(BT513*DCF!F$46-DCF!F$5*MAX(BT513*DCF!F$46,0)-MAX(BT513-BS513,0)/Inputs!$B$24)*DCF!F$6</f>
        <v>-1510.9824760543156</v>
      </c>
      <c r="DB513" s="15">
        <f ca="1">(BU513*DCF!G$46-DCF!G$5*MAX(BU513*DCF!G$46,0)-MAX(BU513-BT513,0)/Inputs!$B$24)*DCF!G$6</f>
        <v>-1042.945748652525</v>
      </c>
      <c r="DC513" s="15">
        <f ca="1">(BV513*DCF!H$46-DCF!H$5*MAX(BV513*DCF!H$46,0)-MAX(BV513-BU513,0)/Inputs!$B$24)*DCF!H$6</f>
        <v>-1856.2660023916142</v>
      </c>
      <c r="DD513" s="15">
        <f ca="1">(BW513*DCF!I$46-DCF!I$5*MAX(BW513*DCF!I$46,0)-MAX(BW513-BV513,0)/Inputs!$B$24)*DCF!I$6</f>
        <v>-432.15852910473149</v>
      </c>
      <c r="DE513" s="15">
        <f ca="1">(BX513*DCF!J$46-DCF!J$5*MAX(BX513*DCF!J$46,0)-MAX(BX513-BW513,0)/Inputs!$B$24)*DCF!J$6</f>
        <v>277.17788827164367</v>
      </c>
      <c r="DF513" s="15">
        <f ca="1">(BY513*DCF!K$46-DCF!K$5*MAX(BY513*DCF!K$46,0)-MAX(BY513-BX513,0)/Inputs!$B$24)*DCF!K$6</f>
        <v>-3124.0701668149045</v>
      </c>
      <c r="DG513" s="15">
        <f ca="1">(BZ513*DCF!L$46-DCF!L$5*MAX(BZ513*DCF!L$46,0)-MAX(BZ513-BY513,0)/Inputs!$B$24)*DCF!L$6</f>
        <v>437.44323545884737</v>
      </c>
      <c r="DH513" s="15">
        <f ca="1">(CA513*DCF!M$46-DCF!M$5*MAX(CA513*DCF!M$46,0)-MAX(CA513-BZ513,0)/Inputs!$B$24)*DCF!M$6</f>
        <v>2304.2931697740401</v>
      </c>
      <c r="DI513" s="15">
        <f ca="1">SUM(CB513:CL513)+BE513*DCF!M$10*(1+Inputs!$B$30)*(1-Inputs!$B$33)*(1-Inputs!$B$30/Inputs!$B$31)/(Inputs!$B$29-Inputs!$B$30)*DCF!M$6</f>
        <v>157479.04192520029</v>
      </c>
      <c r="DJ513" s="15">
        <f ca="1">SUM(CM513:CW513)+BP513*DCF!M$28*(1+Inputs!$B$30)*(1-Inputs!$B$33)*(1-Inputs!$B$30/Inputs!$B$31)/(Inputs!$B$29-Inputs!$B$30)*DCF!M$6</f>
        <v>654775.22764646984</v>
      </c>
      <c r="DK513" s="15">
        <f ca="1">SUM(CX513:DH513)+CA513*DCF!M$46*(1+Inputs!$B$30)*(1-Inputs!$B$33)*(1-Inputs!$B$30/Inputs!$B$31)/(Inputs!$B$29-Inputs!$B$30)*DCF!M$6</f>
        <v>108330.40087328209</v>
      </c>
      <c r="DM513" s="15">
        <f ca="1">DI513+DJ513+DK513+Inputs!$B$34+Inputs!$B$36-Inputs!$B$35</f>
        <v>997435.67044495221</v>
      </c>
    </row>
    <row r="514" spans="1:117" x14ac:dyDescent="0.75">
      <c r="A514" s="11">
        <v>501</v>
      </c>
      <c r="C514" s="24">
        <f t="shared" ref="C514:M523" ca="1" si="290">_xlfn.NORM.S.INV(RAND())</f>
        <v>-1.863549761208352</v>
      </c>
      <c r="D514" s="24">
        <f t="shared" ca="1" si="290"/>
        <v>0.13866373062914142</v>
      </c>
      <c r="E514" s="24">
        <f t="shared" ca="1" si="290"/>
        <v>-0.32299626668526116</v>
      </c>
      <c r="F514" s="24">
        <f t="shared" ca="1" si="290"/>
        <v>0.10731278594742188</v>
      </c>
      <c r="G514" s="24">
        <f t="shared" ca="1" si="290"/>
        <v>-2.0323072124058608</v>
      </c>
      <c r="H514" s="24">
        <f t="shared" ca="1" si="290"/>
        <v>0.42348049064396565</v>
      </c>
      <c r="I514" s="24">
        <f t="shared" ca="1" si="290"/>
        <v>-1.2529708714868835</v>
      </c>
      <c r="J514" s="24">
        <f t="shared" ca="1" si="290"/>
        <v>-0.37215824819621274</v>
      </c>
      <c r="K514" s="24">
        <f t="shared" ca="1" si="290"/>
        <v>0.48213692593115387</v>
      </c>
      <c r="L514" s="24">
        <f t="shared" ca="1" si="290"/>
        <v>0.74874013206653323</v>
      </c>
      <c r="M514" s="24">
        <f t="shared" ca="1" si="290"/>
        <v>-6.4184676414621306E-2</v>
      </c>
      <c r="N514" s="24">
        <f ca="1">SQRT(Inputs!$B$38)*C514+SQRT(1-Inputs!$B$38)*_xlfn.NORM.S.INV(RAND())</f>
        <v>-0.6574627105031523</v>
      </c>
      <c r="O514" s="24">
        <f ca="1">SQRT(Inputs!$B$38)*D514+SQRT(1-Inputs!$B$38)*_xlfn.NORM.S.INV(RAND())</f>
        <v>-1.4660596608613119</v>
      </c>
      <c r="P514" s="24">
        <f ca="1">SQRT(Inputs!$B$38)*E514+SQRT(1-Inputs!$B$38)*_xlfn.NORM.S.INV(RAND())</f>
        <v>-2.0201764253618872</v>
      </c>
      <c r="Q514" s="24">
        <f ca="1">SQRT(Inputs!$B$38)*F514+SQRT(1-Inputs!$B$38)*_xlfn.NORM.S.INV(RAND())</f>
        <v>0.64183529702570785</v>
      </c>
      <c r="R514" s="24">
        <f ca="1">SQRT(Inputs!$B$38)*G514+SQRT(1-Inputs!$B$38)*_xlfn.NORM.S.INV(RAND())</f>
        <v>-1.8824237782100965</v>
      </c>
      <c r="S514" s="24">
        <f ca="1">SQRT(Inputs!$B$38)*H514+SQRT(1-Inputs!$B$38)*_xlfn.NORM.S.INV(RAND())</f>
        <v>0.5323243279430423</v>
      </c>
      <c r="T514" s="24">
        <f ca="1">SQRT(Inputs!$B$38)*I514+SQRT(1-Inputs!$B$38)*_xlfn.NORM.S.INV(RAND())</f>
        <v>-2.3421520808457204</v>
      </c>
      <c r="U514" s="24">
        <f ca="1">SQRT(Inputs!$B$38)*J514+SQRT(1-Inputs!$B$38)*_xlfn.NORM.S.INV(RAND())</f>
        <v>-0.78746745583530098</v>
      </c>
      <c r="V514" s="24">
        <f ca="1">SQRT(Inputs!$B$38)*K514+SQRT(1-Inputs!$B$38)*_xlfn.NORM.S.INV(RAND())</f>
        <v>-0.79819855834330733</v>
      </c>
      <c r="W514" s="24">
        <f ca="1">SQRT(Inputs!$B$38)*L514+SQRT(1-Inputs!$B$38)*_xlfn.NORM.S.INV(RAND())</f>
        <v>-4.2740667201745242E-2</v>
      </c>
      <c r="X514" s="24">
        <f ca="1">SQRT(Inputs!$B$38)*M514+SQRT(1-Inputs!$B$38)*_xlfn.NORM.S.INV(RAND())</f>
        <v>-0.35639236838152105</v>
      </c>
      <c r="Y514" s="24">
        <f ca="1">SQRT(Inputs!$B$38)*C514+SQRT(1-Inputs!$B$38)*_xlfn.NORM.S.INV(RAND())</f>
        <v>-0.24283736424681091</v>
      </c>
      <c r="Z514" s="24">
        <f ca="1">SQRT(Inputs!$B$38)*D514+SQRT(1-Inputs!$B$38)*_xlfn.NORM.S.INV(RAND())</f>
        <v>0.18043828471527118</v>
      </c>
      <c r="AA514" s="24">
        <f ca="1">SQRT(Inputs!$B$38)*E514+SQRT(1-Inputs!$B$38)*_xlfn.NORM.S.INV(RAND())</f>
        <v>-0.51650807251586728</v>
      </c>
      <c r="AB514" s="24">
        <f ca="1">SQRT(Inputs!$B$38)*F514+SQRT(1-Inputs!$B$38)*_xlfn.NORM.S.INV(RAND())</f>
        <v>-0.84265967610222314</v>
      </c>
      <c r="AC514" s="24">
        <f ca="1">SQRT(Inputs!$B$38)*G514+SQRT(1-Inputs!$B$38)*_xlfn.NORM.S.INV(RAND())</f>
        <v>-2.5589702391525408</v>
      </c>
      <c r="AD514" s="24">
        <f ca="1">SQRT(Inputs!$B$38)*H514+SQRT(1-Inputs!$B$38)*_xlfn.NORM.S.INV(RAND())</f>
        <v>1.0203035692809823</v>
      </c>
      <c r="AE514" s="24">
        <f ca="1">SQRT(Inputs!$B$38)*I514+SQRT(1-Inputs!$B$38)*_xlfn.NORM.S.INV(RAND())</f>
        <v>-1.3514479721996575</v>
      </c>
      <c r="AF514" s="24">
        <f ca="1">SQRT(Inputs!$B$38)*J514+SQRT(1-Inputs!$B$38)*_xlfn.NORM.S.INV(RAND())</f>
        <v>8.497634176779878E-2</v>
      </c>
      <c r="AG514" s="24">
        <f ca="1">SQRT(Inputs!$B$38)*K514+SQRT(1-Inputs!$B$38)*_xlfn.NORM.S.INV(RAND())</f>
        <v>0.85119428889327686</v>
      </c>
      <c r="AH514" s="24">
        <f ca="1">SQRT(Inputs!$B$38)*L514+SQRT(1-Inputs!$B$38)*_xlfn.NORM.S.INV(RAND())</f>
        <v>-0.78121585157496376</v>
      </c>
      <c r="AI514" s="24">
        <f ca="1">SQRT(Inputs!$B$38)*M514+SQRT(1-Inputs!$B$38)*_xlfn.NORM.S.INV(RAND())</f>
        <v>0.53642245112341647</v>
      </c>
      <c r="AJ514" s="24">
        <f ca="1">SQRT(Inputs!$B$38)*C514+SQRT(1-Inputs!$B$38)*_xlfn.NORM.S.INV(RAND())</f>
        <v>-2.0503655165011994</v>
      </c>
      <c r="AK514" s="24">
        <f ca="1">SQRT(Inputs!$B$38)*D514+SQRT(1-Inputs!$B$38)*_xlfn.NORM.S.INV(RAND())</f>
        <v>-0.95790509197849016</v>
      </c>
      <c r="AL514" s="24">
        <f ca="1">SQRT(Inputs!$B$38)*E514+SQRT(1-Inputs!$B$38)*_xlfn.NORM.S.INV(RAND())</f>
        <v>-0.16321147400488759</v>
      </c>
      <c r="AM514" s="24">
        <f ca="1">SQRT(Inputs!$B$38)*F514+SQRT(1-Inputs!$B$38)*_xlfn.NORM.S.INV(RAND())</f>
        <v>0.19519247546550306</v>
      </c>
      <c r="AN514" s="24">
        <f ca="1">SQRT(Inputs!$B$38)*G514+SQRT(1-Inputs!$B$38)*_xlfn.NORM.S.INV(RAND())</f>
        <v>-1.2548106143452242</v>
      </c>
      <c r="AO514" s="24">
        <f ca="1">SQRT(Inputs!$B$38)*H514+SQRT(1-Inputs!$B$38)*_xlfn.NORM.S.INV(RAND())</f>
        <v>-0.60836108838253855</v>
      </c>
      <c r="AP514" s="24">
        <f ca="1">SQRT(Inputs!$B$38)*I514+SQRT(1-Inputs!$B$38)*_xlfn.NORM.S.INV(RAND())</f>
        <v>5.4133951657825974E-2</v>
      </c>
      <c r="AQ514" s="24">
        <f ca="1">SQRT(Inputs!$B$38)*J514+SQRT(1-Inputs!$B$38)*_xlfn.NORM.S.INV(RAND())</f>
        <v>-1.7947481573399879</v>
      </c>
      <c r="AR514" s="24">
        <f ca="1">SQRT(Inputs!$B$38)*K514+SQRT(1-Inputs!$B$38)*_xlfn.NORM.S.INV(RAND())</f>
        <v>0.73757688579359471</v>
      </c>
      <c r="AS514" s="24">
        <f ca="1">SQRT(Inputs!$B$38)*L514+SQRT(1-Inputs!$B$38)*_xlfn.NORM.S.INV(RAND())</f>
        <v>0.65128421142593873</v>
      </c>
      <c r="AT514" s="24">
        <f ca="1">SQRT(Inputs!$B$38)*M514+SQRT(1-Inputs!$B$38)*_xlfn.NORM.S.INV(RAND())</f>
        <v>1.7526211679006372</v>
      </c>
      <c r="AU514" s="15">
        <f ca="1">Inputs!$B$6*EXP($B$8-0.5*C$5^2+C$5*N514)</f>
        <v>4461.2617354868844</v>
      </c>
      <c r="AV514" s="15">
        <f t="shared" ca="1" si="255"/>
        <v>4377.4082146380406</v>
      </c>
      <c r="AW514" s="15">
        <f t="shared" ca="1" si="256"/>
        <v>4064.4104161215505</v>
      </c>
      <c r="AX514" s="15">
        <f t="shared" ca="1" si="257"/>
        <v>5376.5290546133347</v>
      </c>
      <c r="AY514" s="15">
        <f t="shared" ca="1" si="258"/>
        <v>5273.9045045966277</v>
      </c>
      <c r="AZ514" s="15">
        <f t="shared" ca="1" si="259"/>
        <v>6839.5310642307049</v>
      </c>
      <c r="BA514" s="15">
        <f t="shared" ca="1" si="260"/>
        <v>6550.2649995390193</v>
      </c>
      <c r="BB514" s="15">
        <f t="shared" ca="1" si="261"/>
        <v>7411.1270071181789</v>
      </c>
      <c r="BC514" s="15">
        <f t="shared" ca="1" si="262"/>
        <v>8403.6453312974954</v>
      </c>
      <c r="BD514" s="15">
        <f t="shared" ca="1" si="263"/>
        <v>10254.183010525456</v>
      </c>
      <c r="BE514" s="15">
        <f t="shared" ca="1" si="264"/>
        <v>12163.864940605887</v>
      </c>
      <c r="BF514" s="15">
        <f ca="1">Inputs!$B$13*EXP($B$9-0.5*C$6^2+C$6*Y514)</f>
        <v>13180.942094089367</v>
      </c>
      <c r="BG514" s="15">
        <f t="shared" ca="1" si="265"/>
        <v>16595.700646271307</v>
      </c>
      <c r="BH514" s="15">
        <f t="shared" ca="1" si="266"/>
        <v>18612.163419559383</v>
      </c>
      <c r="BI514" s="15">
        <f t="shared" ca="1" si="267"/>
        <v>20012.571437628168</v>
      </c>
      <c r="BJ514" s="15">
        <f t="shared" ca="1" si="268"/>
        <v>16965.811374235949</v>
      </c>
      <c r="BK514" s="15">
        <f t="shared" ca="1" si="269"/>
        <v>23925.214332967746</v>
      </c>
      <c r="BL514" s="15">
        <f t="shared" ca="1" si="270"/>
        <v>24667.638891884515</v>
      </c>
      <c r="BM514" s="15">
        <f t="shared" ca="1" si="271"/>
        <v>30643.637322979474</v>
      </c>
      <c r="BN514" s="15">
        <f t="shared" ca="1" si="272"/>
        <v>41735.03771240473</v>
      </c>
      <c r="BO514" s="15">
        <f t="shared" ca="1" si="273"/>
        <v>46893.030981199161</v>
      </c>
      <c r="BP514" s="15">
        <f t="shared" ca="1" si="274"/>
        <v>61333.024252307747</v>
      </c>
      <c r="BQ514" s="15">
        <f ca="1">Inputs!$B$20*EXP($B$10-0.5*C$7^2+C$7*AJ514)</f>
        <v>2072.8910043458723</v>
      </c>
      <c r="BR514" s="15">
        <f t="shared" ca="1" si="275"/>
        <v>2074.9027015480096</v>
      </c>
      <c r="BS514" s="15">
        <f t="shared" ca="1" si="276"/>
        <v>2711.2417670146942</v>
      </c>
      <c r="BT514" s="15">
        <f t="shared" ca="1" si="277"/>
        <v>3934.6147518589701</v>
      </c>
      <c r="BU514" s="15">
        <f t="shared" ca="1" si="278"/>
        <v>4024.988158232059</v>
      </c>
      <c r="BV514" s="15">
        <f t="shared" ca="1" si="279"/>
        <v>4882.6564550986568</v>
      </c>
      <c r="BW514" s="15">
        <f t="shared" ca="1" si="280"/>
        <v>6891.9853076894733</v>
      </c>
      <c r="BX514" s="15">
        <f t="shared" ca="1" si="281"/>
        <v>6726.6262946049465</v>
      </c>
      <c r="BY514" s="15">
        <f t="shared" ca="1" si="282"/>
        <v>10853.611620710742</v>
      </c>
      <c r="BZ514" s="15">
        <f t="shared" ca="1" si="283"/>
        <v>17166.135408325223</v>
      </c>
      <c r="CA514" s="15">
        <f t="shared" ca="1" si="284"/>
        <v>32924.004174402144</v>
      </c>
      <c r="CB514" s="15">
        <f ca="1">(AU514*DCF!C$10-DCF!C$5*MAX(AU514*DCF!C$10,0)-MAX(AU514-Inputs!$B$6,0)/Inputs!$B$10)*DCF!C$6</f>
        <v>1046.6463637773356</v>
      </c>
      <c r="CC514" s="15">
        <f ca="1">(AV514*DCF!D$10-DCF!D$5*MAX(AV514*DCF!D$10,0)-MAX(AV514-AU514,0)/Inputs!$B$10)*DCF!D$6</f>
        <v>1066.963596350821</v>
      </c>
      <c r="CD514" s="15">
        <f ca="1">(AW514*DCF!E$10-DCF!E$5*MAX(AW514*DCF!E$10,0)-MAX(AW514-AV514,0)/Inputs!$B$10)*DCF!E$6</f>
        <v>938.4076651139867</v>
      </c>
      <c r="CE514" s="15">
        <f ca="1">(AX514*DCF!F$10-DCF!F$5*MAX(AX514*DCF!F$10,0)-MAX(AX514-AW514,0)/Inputs!$B$10)*DCF!F$6</f>
        <v>900.66836670408441</v>
      </c>
      <c r="CF514" s="15">
        <f ca="1">(AY514*DCF!G$10-DCF!G$5*MAX(AY514*DCF!G$10,0)-MAX(AY514-AX514,0)/Inputs!$B$10)*DCF!G$6</f>
        <v>1086.6344850389946</v>
      </c>
      <c r="CG514" s="15">
        <f ca="1">(AZ514*DCF!H$10-DCF!H$5*MAX(AZ514*DCF!H$10,0)-MAX(AZ514-AY514,0)/Inputs!$B$10)*DCF!H$6</f>
        <v>1049.8947987621041</v>
      </c>
      <c r="CH514" s="15">
        <f ca="1">(BA514*DCF!I$10-DCF!I$5*MAX(BA514*DCF!I$10,0)-MAX(BA514-AZ514,0)/Inputs!$B$10)*DCF!I$6</f>
        <v>1196.4944610188686</v>
      </c>
      <c r="CI514" s="15">
        <f ca="1">(BB514*DCF!J$10-DCF!J$5*MAX(BB514*DCF!J$10,0)-MAX(BB514-BA514,0)/Inputs!$B$10)*DCF!J$6</f>
        <v>1141.3171392585491</v>
      </c>
      <c r="CJ514" s="15">
        <f ca="1">(BC514*DCF!K$10-DCF!K$5*MAX(BC514*DCF!K$10,0)-MAX(BC514-BB514,0)/Inputs!$B$10)*DCF!K$6</f>
        <v>1213.914478538584</v>
      </c>
      <c r="CK514" s="15">
        <f ca="1">(BD514*DCF!L$10-DCF!L$5*MAX(BD514*DCF!L$10,0)-MAX(BD514-BC514,0)/Inputs!$B$10)*DCF!L$6</f>
        <v>1307.221306455011</v>
      </c>
      <c r="CL514" s="15">
        <f ca="1">(BE514*DCF!M$10-DCF!M$5*MAX(BE514*DCF!M$10,0)-MAX(BE514-BD514,0)/Inputs!$B$10)*DCF!M$6</f>
        <v>1488.3467597925364</v>
      </c>
      <c r="CM514" s="15">
        <f ca="1">(BF514*DCF!C$28-DCF!C$5*MAX(BF514*DCF!C$28,0)-MAX(BF514-Inputs!$B$13,0)/Inputs!$B$17)*DCF!C$6</f>
        <v>3608.4317513028</v>
      </c>
      <c r="CN514" s="15">
        <f ca="1">(BG514*DCF!D$28-DCF!D$5*MAX(BG514*DCF!D$28,0)-MAX(BG514-BF514,0)/Inputs!$B$17)*DCF!D$6</f>
        <v>4159.2920358464116</v>
      </c>
      <c r="CO514" s="15">
        <f ca="1">(BH514*DCF!E$28-DCF!E$5*MAX(BH514*DCF!E$28,0)-MAX(BH514-BG514,0)/Inputs!$B$17)*DCF!E$6</f>
        <v>4873.879040410462</v>
      </c>
      <c r="CP514" s="15">
        <f ca="1">(BI514*DCF!F$28-DCF!F$5*MAX(BI514*DCF!F$28,0)-MAX(BI514-BH514,0)/Inputs!$B$17)*DCF!F$6</f>
        <v>5177.9195820972836</v>
      </c>
      <c r="CQ514" s="15">
        <f ca="1">(BJ514*DCF!G$28-DCF!G$5*MAX(BJ514*DCF!G$28,0)-MAX(BJ514-BI514,0)/Inputs!$B$17)*DCF!G$6</f>
        <v>4401.9084802855004</v>
      </c>
      <c r="CR514" s="15">
        <f ca="1">(BK514*DCF!H$28-DCF!H$5*MAX(BK514*DCF!H$28,0)-MAX(BK514-BJ514,0)/Inputs!$B$17)*DCF!H$6</f>
        <v>4835.673550701199</v>
      </c>
      <c r="CS514" s="15">
        <f ca="1">(BL514*DCF!I$28-DCF!I$5*MAX(BL514*DCF!I$28,0)-MAX(BL514-BK514,0)/Inputs!$B$17)*DCF!I$6</f>
        <v>5694.1095185790218</v>
      </c>
      <c r="CT514" s="15">
        <f ca="1">(BM514*DCF!J$28-DCF!J$5*MAX(BM514*DCF!J$28,0)-MAX(BM514-BL514,0)/Inputs!$B$17)*DCF!J$6</f>
        <v>6043.7064731691135</v>
      </c>
      <c r="CU514" s="15">
        <f ca="1">(BN514*DCF!K$28-DCF!K$5*MAX(BN514*DCF!K$28,0)-MAX(BN514-BM514,0)/Inputs!$B$17)*DCF!K$6</f>
        <v>7455.1913825258216</v>
      </c>
      <c r="CV514" s="15">
        <f ca="1">(BO514*DCF!L$28-DCF!L$5*MAX(BO514*DCF!L$28,0)-MAX(BO514-BN514,0)/Inputs!$B$17)*DCF!L$6</f>
        <v>8772.5084202966136</v>
      </c>
      <c r="CW514" s="15">
        <f ca="1">(BP514*DCF!M$28-DCF!M$5*MAX(BP514*DCF!M$28,0)-MAX(BP514-BO514,0)/Inputs!$B$17)*DCF!M$6</f>
        <v>10030.458957810799</v>
      </c>
      <c r="CX514" s="15">
        <f ca="1">(BQ514*DCF!C$46-DCF!C$5*MAX(BQ514*DCF!C$46,0)-MAX(BQ514-Inputs!$B$20,0)/Inputs!$B$24)*DCF!C$6</f>
        <v>-478.7277146295317</v>
      </c>
      <c r="CY514" s="15">
        <f ca="1">(BR514*DCF!D$46-DCF!D$5*MAX(BR514*DCF!D$46,0)-MAX(BR514-BQ514,0)/Inputs!$B$24)*DCF!D$6</f>
        <v>-354.99587829529889</v>
      </c>
      <c r="CZ514" s="15">
        <f ca="1">(BS514*DCF!E$46-DCF!E$5*MAX(BS514*DCF!E$46,0)-MAX(BS514-BR514,0)/Inputs!$B$24)*DCF!E$6</f>
        <v>-571.43640104515032</v>
      </c>
      <c r="DA514" s="15">
        <f ca="1">(BT514*DCF!F$46-DCF!F$5*MAX(BT514*DCF!F$46,0)-MAX(BT514-BS514,0)/Inputs!$B$24)*DCF!F$6</f>
        <v>-732.01230031448188</v>
      </c>
      <c r="DB514" s="15">
        <f ca="1">(BU514*DCF!G$46-DCF!G$5*MAX(BU514*DCF!G$46,0)-MAX(BU514-BT514,0)/Inputs!$B$24)*DCF!G$6</f>
        <v>-165.79247758075621</v>
      </c>
      <c r="DC514" s="15">
        <f ca="1">(BV514*DCF!H$46-DCF!H$5*MAX(BV514*DCF!H$46,0)-MAX(BV514-BU514,0)/Inputs!$B$24)*DCF!H$6</f>
        <v>-266.51516823045324</v>
      </c>
      <c r="DD514" s="15">
        <f ca="1">(BW514*DCF!I$46-DCF!I$5*MAX(BW514*DCF!I$46,0)-MAX(BW514-BV514,0)/Inputs!$B$24)*DCF!I$6</f>
        <v>-417.62750977611955</v>
      </c>
      <c r="DE514" s="15">
        <f ca="1">(BX514*DCF!J$46-DCF!J$5*MAX(BX514*DCF!J$46,0)-MAX(BX514-BW514,0)/Inputs!$B$24)*DCF!J$6</f>
        <v>282.1633662488735</v>
      </c>
      <c r="DF514" s="15">
        <f ca="1">(BY514*DCF!K$46-DCF!K$5*MAX(BY514*DCF!K$46,0)-MAX(BY514-BX514,0)/Inputs!$B$24)*DCF!K$6</f>
        <v>-391.00698598540095</v>
      </c>
      <c r="DG514" s="15">
        <f ca="1">(BZ514*DCF!L$46-DCF!L$5*MAX(BZ514*DCF!L$46,0)-MAX(BZ514-BY514,0)/Inputs!$B$24)*DCF!L$6</f>
        <v>-241.92951219069323</v>
      </c>
      <c r="DH514" s="15">
        <f ca="1">(CA514*DCF!M$46-DCF!M$5*MAX(CA514*DCF!M$46,0)-MAX(CA514-BZ514,0)/Inputs!$B$24)*DCF!M$6</f>
        <v>-713.1674589592991</v>
      </c>
      <c r="DI514" s="15">
        <f ca="1">SUM(CB514:CL514)+BE514*DCF!M$10*(1+Inputs!$B$30)*(1-Inputs!$B$33)*(1-Inputs!$B$30/Inputs!$B$31)/(Inputs!$B$29-Inputs!$B$30)*DCF!M$6</f>
        <v>46288.706400978874</v>
      </c>
      <c r="DJ514" s="15">
        <f ca="1">SUM(CM514:CW514)+BP514*DCF!M$28*(1+Inputs!$B$30)*(1-Inputs!$B$33)*(1-Inputs!$B$30/Inputs!$B$31)/(Inputs!$B$29-Inputs!$B$30)*DCF!M$6</f>
        <v>292640.56924563146</v>
      </c>
      <c r="DK514" s="15">
        <f ca="1">SUM(CX514:DH514)+CA514*DCF!M$46*(1+Inputs!$B$30)*(1-Inputs!$B$33)*(1-Inputs!$B$30/Inputs!$B$31)/(Inputs!$B$29-Inputs!$B$30)*DCF!M$6</f>
        <v>46853.362510488507</v>
      </c>
      <c r="DM514" s="15">
        <f ca="1">DI514+DJ514+DK514+Inputs!$B$34+Inputs!$B$36-Inputs!$B$35</f>
        <v>462633.63815709879</v>
      </c>
    </row>
    <row r="515" spans="1:117" x14ac:dyDescent="0.75">
      <c r="A515" s="11">
        <v>502</v>
      </c>
      <c r="C515" s="24">
        <f t="shared" ca="1" si="290"/>
        <v>1.4025348187228379</v>
      </c>
      <c r="D515" s="24">
        <f t="shared" ca="1" si="290"/>
        <v>9.9666682398368581E-2</v>
      </c>
      <c r="E515" s="24">
        <f t="shared" ca="1" si="290"/>
        <v>-1.2460548016167829</v>
      </c>
      <c r="F515" s="24">
        <f t="shared" ca="1" si="290"/>
        <v>-0.90009342055850983</v>
      </c>
      <c r="G515" s="24">
        <f t="shared" ca="1" si="290"/>
        <v>-0.66425488995531023</v>
      </c>
      <c r="H515" s="24">
        <f t="shared" ca="1" si="290"/>
        <v>0.41094457509481308</v>
      </c>
      <c r="I515" s="24">
        <f t="shared" ca="1" si="290"/>
        <v>-0.24255010503111088</v>
      </c>
      <c r="J515" s="24">
        <f t="shared" ca="1" si="290"/>
        <v>-2.3460997274091624</v>
      </c>
      <c r="K515" s="24">
        <f t="shared" ca="1" si="290"/>
        <v>0.75566973321452102</v>
      </c>
      <c r="L515" s="24">
        <f t="shared" ca="1" si="290"/>
        <v>-3.1341697013586227E-3</v>
      </c>
      <c r="M515" s="24">
        <f t="shared" ca="1" si="290"/>
        <v>-0.3999844508932881</v>
      </c>
      <c r="N515" s="24">
        <f ca="1">SQRT(Inputs!$B$38)*C515+SQRT(1-Inputs!$B$38)*_xlfn.NORM.S.INV(RAND())</f>
        <v>-0.67903667418074753</v>
      </c>
      <c r="O515" s="24">
        <f ca="1">SQRT(Inputs!$B$38)*D515+SQRT(1-Inputs!$B$38)*_xlfn.NORM.S.INV(RAND())</f>
        <v>-0.18651141703422022</v>
      </c>
      <c r="P515" s="24">
        <f ca="1">SQRT(Inputs!$B$38)*E515+SQRT(1-Inputs!$B$38)*_xlfn.NORM.S.INV(RAND())</f>
        <v>-0.30498621421009181</v>
      </c>
      <c r="Q515" s="24">
        <f ca="1">SQRT(Inputs!$B$38)*F515+SQRT(1-Inputs!$B$38)*_xlfn.NORM.S.INV(RAND())</f>
        <v>-5.1548487856896197E-2</v>
      </c>
      <c r="R515" s="24">
        <f ca="1">SQRT(Inputs!$B$38)*G515+SQRT(1-Inputs!$B$38)*_xlfn.NORM.S.INV(RAND())</f>
        <v>-1.2877293916863124</v>
      </c>
      <c r="S515" s="24">
        <f ca="1">SQRT(Inputs!$B$38)*H515+SQRT(1-Inputs!$B$38)*_xlfn.NORM.S.INV(RAND())</f>
        <v>-1.5953290864177303</v>
      </c>
      <c r="T515" s="24">
        <f ca="1">SQRT(Inputs!$B$38)*I515+SQRT(1-Inputs!$B$38)*_xlfn.NORM.S.INV(RAND())</f>
        <v>0.33063374134511925</v>
      </c>
      <c r="U515" s="24">
        <f ca="1">SQRT(Inputs!$B$38)*J515+SQRT(1-Inputs!$B$38)*_xlfn.NORM.S.INV(RAND())</f>
        <v>-1.5170040028991707</v>
      </c>
      <c r="V515" s="24">
        <f ca="1">SQRT(Inputs!$B$38)*K515+SQRT(1-Inputs!$B$38)*_xlfn.NORM.S.INV(RAND())</f>
        <v>-0.13672685000506718</v>
      </c>
      <c r="W515" s="24">
        <f ca="1">SQRT(Inputs!$B$38)*L515+SQRT(1-Inputs!$B$38)*_xlfn.NORM.S.INV(RAND())</f>
        <v>1.2570757288140544</v>
      </c>
      <c r="X515" s="24">
        <f ca="1">SQRT(Inputs!$B$38)*M515+SQRT(1-Inputs!$B$38)*_xlfn.NORM.S.INV(RAND())</f>
        <v>-0.17896414018964105</v>
      </c>
      <c r="Y515" s="24">
        <f ca="1">SQRT(Inputs!$B$38)*C515+SQRT(1-Inputs!$B$38)*_xlfn.NORM.S.INV(RAND())</f>
        <v>1.739875479472754</v>
      </c>
      <c r="Z515" s="24">
        <f ca="1">SQRT(Inputs!$B$38)*D515+SQRT(1-Inputs!$B$38)*_xlfn.NORM.S.INV(RAND())</f>
        <v>1.6696996774842068</v>
      </c>
      <c r="AA515" s="24">
        <f ca="1">SQRT(Inputs!$B$38)*E515+SQRT(1-Inputs!$B$38)*_xlfn.NORM.S.INV(RAND())</f>
        <v>1.0587308697216307</v>
      </c>
      <c r="AB515" s="24">
        <f ca="1">SQRT(Inputs!$B$38)*F515+SQRT(1-Inputs!$B$38)*_xlfn.NORM.S.INV(RAND())</f>
        <v>-7.1603798212434622E-2</v>
      </c>
      <c r="AC515" s="24">
        <f ca="1">SQRT(Inputs!$B$38)*G515+SQRT(1-Inputs!$B$38)*_xlfn.NORM.S.INV(RAND())</f>
        <v>-0.81897756485475315</v>
      </c>
      <c r="AD515" s="24">
        <f ca="1">SQRT(Inputs!$B$38)*H515+SQRT(1-Inputs!$B$38)*_xlfn.NORM.S.INV(RAND())</f>
        <v>0.98735938253972899</v>
      </c>
      <c r="AE515" s="24">
        <f ca="1">SQRT(Inputs!$B$38)*I515+SQRT(1-Inputs!$B$38)*_xlfn.NORM.S.INV(RAND())</f>
        <v>-0.28563882889373693</v>
      </c>
      <c r="AF515" s="24">
        <f ca="1">SQRT(Inputs!$B$38)*J515+SQRT(1-Inputs!$B$38)*_xlfn.NORM.S.INV(RAND())</f>
        <v>-1.5369094089968081</v>
      </c>
      <c r="AG515" s="24">
        <f ca="1">SQRT(Inputs!$B$38)*K515+SQRT(1-Inputs!$B$38)*_xlfn.NORM.S.INV(RAND())</f>
        <v>1.8106289422777964</v>
      </c>
      <c r="AH515" s="24">
        <f ca="1">SQRT(Inputs!$B$38)*L515+SQRT(1-Inputs!$B$38)*_xlfn.NORM.S.INV(RAND())</f>
        <v>0.74280630210625442</v>
      </c>
      <c r="AI515" s="24">
        <f ca="1">SQRT(Inputs!$B$38)*M515+SQRT(1-Inputs!$B$38)*_xlfn.NORM.S.INV(RAND())</f>
        <v>-0.72810976877123978</v>
      </c>
      <c r="AJ515" s="24">
        <f ca="1">SQRT(Inputs!$B$38)*C515+SQRT(1-Inputs!$B$38)*_xlfn.NORM.S.INV(RAND())</f>
        <v>1.1527732530170738</v>
      </c>
      <c r="AK515" s="24">
        <f ca="1">SQRT(Inputs!$B$38)*D515+SQRT(1-Inputs!$B$38)*_xlfn.NORM.S.INV(RAND())</f>
        <v>0.51755869106562336</v>
      </c>
      <c r="AL515" s="24">
        <f ca="1">SQRT(Inputs!$B$38)*E515+SQRT(1-Inputs!$B$38)*_xlfn.NORM.S.INV(RAND())</f>
        <v>0.31293560578663937</v>
      </c>
      <c r="AM515" s="24">
        <f ca="1">SQRT(Inputs!$B$38)*F515+SQRT(1-Inputs!$B$38)*_xlfn.NORM.S.INV(RAND())</f>
        <v>-0.12701448059933151</v>
      </c>
      <c r="AN515" s="24">
        <f ca="1">SQRT(Inputs!$B$38)*G515+SQRT(1-Inputs!$B$38)*_xlfn.NORM.S.INV(RAND())</f>
        <v>-1.3799579773963473</v>
      </c>
      <c r="AO515" s="24">
        <f ca="1">SQRT(Inputs!$B$38)*H515+SQRT(1-Inputs!$B$38)*_xlfn.NORM.S.INV(RAND())</f>
        <v>-0.4330846512983787</v>
      </c>
      <c r="AP515" s="24">
        <f ca="1">SQRT(Inputs!$B$38)*I515+SQRT(1-Inputs!$B$38)*_xlfn.NORM.S.INV(RAND())</f>
        <v>-1.2478388053150962</v>
      </c>
      <c r="AQ515" s="24">
        <f ca="1">SQRT(Inputs!$B$38)*J515+SQRT(1-Inputs!$B$38)*_xlfn.NORM.S.INV(RAND())</f>
        <v>5.5472662693374364E-3</v>
      </c>
      <c r="AR515" s="24">
        <f ca="1">SQRT(Inputs!$B$38)*K515+SQRT(1-Inputs!$B$38)*_xlfn.NORM.S.INV(RAND())</f>
        <v>1.6474017620654848</v>
      </c>
      <c r="AS515" s="24">
        <f ca="1">SQRT(Inputs!$B$38)*L515+SQRT(1-Inputs!$B$38)*_xlfn.NORM.S.INV(RAND())</f>
        <v>3.1045958422428652E-3</v>
      </c>
      <c r="AT515" s="24">
        <f ca="1">SQRT(Inputs!$B$38)*M515+SQRT(1-Inputs!$B$38)*_xlfn.NORM.S.INV(RAND())</f>
        <v>1.6952334620354681</v>
      </c>
      <c r="AU515" s="15">
        <f ca="1">Inputs!$B$6*EXP($B$8-0.5*C$5^2+C$5*N515)</f>
        <v>4445.7090942551431</v>
      </c>
      <c r="AV515" s="15">
        <f t="shared" ca="1" si="255"/>
        <v>5265.0946195975357</v>
      </c>
      <c r="AW515" s="15">
        <f t="shared" ca="1" si="256"/>
        <v>6161.1154723004365</v>
      </c>
      <c r="AX515" s="15">
        <f t="shared" ca="1" si="257"/>
        <v>7473.8160231997999</v>
      </c>
      <c r="AY515" s="15">
        <f t="shared" ca="1" si="258"/>
        <v>7858.4298517079969</v>
      </c>
      <c r="AZ515" s="15">
        <f t="shared" ca="1" si="259"/>
        <v>8062.6239050300137</v>
      </c>
      <c r="BA515" s="15">
        <f t="shared" ca="1" si="260"/>
        <v>10213.989886833475</v>
      </c>
      <c r="BB515" s="15">
        <f t="shared" ca="1" si="261"/>
        <v>10741.807157978137</v>
      </c>
      <c r="BC515" s="15">
        <f t="shared" ca="1" si="262"/>
        <v>12983.485307233655</v>
      </c>
      <c r="BD515" s="15">
        <f t="shared" ca="1" si="263"/>
        <v>17890.587629194473</v>
      </c>
      <c r="BE515" s="15">
        <f t="shared" ca="1" si="264"/>
        <v>21568.17629184006</v>
      </c>
      <c r="BF515" s="15">
        <f ca="1">Inputs!$B$13*EXP($B$9-0.5*C$6^2+C$6*Y515)</f>
        <v>19527.822577760304</v>
      </c>
      <c r="BG515" s="15">
        <f t="shared" ca="1" si="265"/>
        <v>32166.703271732709</v>
      </c>
      <c r="BH515" s="15">
        <f t="shared" ca="1" si="266"/>
        <v>46846.136355718882</v>
      </c>
      <c r="BI515" s="15">
        <f t="shared" ca="1" si="267"/>
        <v>56718.156902820461</v>
      </c>
      <c r="BJ515" s="15">
        <f t="shared" ca="1" si="268"/>
        <v>61790.283913295891</v>
      </c>
      <c r="BK515" s="15">
        <f t="shared" ca="1" si="269"/>
        <v>86746.81259873716</v>
      </c>
      <c r="BL515" s="15">
        <f t="shared" ca="1" si="270"/>
        <v>102685.70838919113</v>
      </c>
      <c r="BM515" s="15">
        <f t="shared" ca="1" si="271"/>
        <v>104284.5096993129</v>
      </c>
      <c r="BN515" s="15">
        <f t="shared" ca="1" si="272"/>
        <v>159335.72860869265</v>
      </c>
      <c r="BO515" s="15">
        <f t="shared" ca="1" si="273"/>
        <v>213725.87392247847</v>
      </c>
      <c r="BP515" s="15">
        <f t="shared" ca="1" si="274"/>
        <v>242227.33052912398</v>
      </c>
      <c r="BQ515" s="15">
        <f ca="1">Inputs!$B$20*EXP($B$10-0.5*C$7^2+C$7*AJ515)</f>
        <v>6456.2078353641837</v>
      </c>
      <c r="BR515" s="15">
        <f t="shared" ca="1" si="275"/>
        <v>10325.225064624725</v>
      </c>
      <c r="BS515" s="15">
        <f t="shared" ca="1" si="276"/>
        <v>15468.926160618479</v>
      </c>
      <c r="BT515" s="15">
        <f t="shared" ca="1" si="277"/>
        <v>20629.337281954773</v>
      </c>
      <c r="BU515" s="15">
        <f t="shared" ca="1" si="278"/>
        <v>20473.703514335208</v>
      </c>
      <c r="BV515" s="15">
        <f t="shared" ca="1" si="279"/>
        <v>25836.760242858065</v>
      </c>
      <c r="BW515" s="15">
        <f t="shared" ca="1" si="280"/>
        <v>27685.436234452554</v>
      </c>
      <c r="BX515" s="15">
        <f t="shared" ca="1" si="281"/>
        <v>38765.617338009499</v>
      </c>
      <c r="BY515" s="15">
        <f t="shared" ca="1" si="282"/>
        <v>74442.711965665425</v>
      </c>
      <c r="BZ515" s="15">
        <f t="shared" ca="1" si="283"/>
        <v>104513.18189026053</v>
      </c>
      <c r="CA515" s="15">
        <f t="shared" ca="1" si="284"/>
        <v>198418.57128944935</v>
      </c>
      <c r="CB515" s="15">
        <f ca="1">(AU515*DCF!C$10-DCF!C$5*MAX(AU515*DCF!C$10,0)-MAX(AU515-Inputs!$B$6,0)/Inputs!$B$10)*DCF!C$6</f>
        <v>1046.7572568814339</v>
      </c>
      <c r="CC515" s="15">
        <f ca="1">(AV515*DCF!D$10-DCF!D$5*MAX(AV515*DCF!D$10,0)-MAX(AV515-AU515,0)/Inputs!$B$10)*DCF!D$6</f>
        <v>1083.5454281695872</v>
      </c>
      <c r="CD515" s="15">
        <f ca="1">(AW515*DCF!E$10-DCF!E$5*MAX(AW515*DCF!E$10,0)-MAX(AW515-AV515,0)/Inputs!$B$10)*DCF!E$6</f>
        <v>1220.682484095104</v>
      </c>
      <c r="CE515" s="15">
        <f ca="1">(AX515*DCF!F$10-DCF!F$5*MAX(AX515*DCF!F$10,0)-MAX(AX515-AW515,0)/Inputs!$B$10)*DCF!F$6</f>
        <v>1358.3816879907226</v>
      </c>
      <c r="CF515" s="15">
        <f ca="1">(AY515*DCF!G$10-DCF!G$5*MAX(AY515*DCF!G$10,0)-MAX(AY515-AX515,0)/Inputs!$B$10)*DCF!G$6</f>
        <v>1545.22027146092</v>
      </c>
      <c r="CG515" s="15">
        <f ca="1">(AZ515*DCF!H$10-DCF!H$5*MAX(AZ515*DCF!H$10,0)-MAX(AZ515-AY515,0)/Inputs!$B$10)*DCF!H$6</f>
        <v>1529.1058995063299</v>
      </c>
      <c r="CH515" s="15">
        <f ca="1">(BA515*DCF!I$10-DCF!I$5*MAX(BA515*DCF!I$10,0)-MAX(BA515-AZ515,0)/Inputs!$B$10)*DCF!I$6</f>
        <v>1512.8239467715937</v>
      </c>
      <c r="CI515" s="15">
        <f ca="1">(BB515*DCF!J$10-DCF!J$5*MAX(BB515*DCF!J$10,0)-MAX(BB515-BA515,0)/Inputs!$B$10)*DCF!J$6</f>
        <v>1763.3370230743105</v>
      </c>
      <c r="CJ515" s="15">
        <f ca="1">(BC515*DCF!K$10-DCF!K$5*MAX(BC515*DCF!K$10,0)-MAX(BC515-BB515,0)/Inputs!$B$10)*DCF!K$6</f>
        <v>1776.3318022067551</v>
      </c>
      <c r="CK515" s="15">
        <f ca="1">(BD515*DCF!L$10-DCF!L$5*MAX(BD515*DCF!L$10,0)-MAX(BD515-BC515,0)/Inputs!$B$10)*DCF!L$6</f>
        <v>2063.6730381689249</v>
      </c>
      <c r="CL515" s="15">
        <f ca="1">(BE515*DCF!M$10-DCF!M$5*MAX(BE515*DCF!M$10,0)-MAX(BE515-BD515,0)/Inputs!$B$10)*DCF!M$6</f>
        <v>2604.2213781281957</v>
      </c>
      <c r="CM515" s="15">
        <f ca="1">(BF515*DCF!C$28-DCF!C$5*MAX(BF515*DCF!C$28,0)-MAX(BF515-Inputs!$B$13,0)/Inputs!$B$17)*DCF!C$6</f>
        <v>4079.6657917562948</v>
      </c>
      <c r="CN515" s="15">
        <f ca="1">(BG515*DCF!D$28-DCF!D$5*MAX(BG515*DCF!D$28,0)-MAX(BG515-BF515,0)/Inputs!$B$17)*DCF!D$6</f>
        <v>6777.3832603284773</v>
      </c>
      <c r="CO515" s="15">
        <f ca="1">(BH515*DCF!E$28-DCF!E$5*MAX(BH515*DCF!E$28,0)-MAX(BH515-BG515,0)/Inputs!$B$17)*DCF!E$6</f>
        <v>10374.545777363865</v>
      </c>
      <c r="CP515" s="15">
        <f ca="1">(BI515*DCF!F$28-DCF!F$5*MAX(BI515*DCF!F$28,0)-MAX(BI515-BH515,0)/Inputs!$B$17)*DCF!F$6</f>
        <v>13600.128214157026</v>
      </c>
      <c r="CQ515" s="15">
        <f ca="1">(BJ515*DCF!G$28-DCF!G$5*MAX(BJ515*DCF!G$28,0)-MAX(BJ515-BI515,0)/Inputs!$B$17)*DCF!G$6</f>
        <v>15178.876306172535</v>
      </c>
      <c r="CR515" s="15">
        <f ca="1">(BK515*DCF!H$28-DCF!H$5*MAX(BK515*DCF!H$28,0)-MAX(BK515-BJ515,0)/Inputs!$B$17)*DCF!H$6</f>
        <v>17575.899620765802</v>
      </c>
      <c r="CS515" s="15">
        <f ca="1">(BL515*DCF!I$28-DCF!I$5*MAX(BL515*DCF!I$28,0)-MAX(BL515-BK515,0)/Inputs!$B$17)*DCF!I$6</f>
        <v>21859.136005983579</v>
      </c>
      <c r="CT515" s="15">
        <f ca="1">(BM515*DCF!J$28-DCF!J$5*MAX(BM515*DCF!J$28,0)-MAX(BM515-BL515,0)/Inputs!$B$17)*DCF!J$6</f>
        <v>23052.11499641087</v>
      </c>
      <c r="CU515" s="15">
        <f ca="1">(BN515*DCF!K$28-DCF!K$5*MAX(BN515*DCF!K$28,0)-MAX(BN515-BM515,0)/Inputs!$B$17)*DCF!K$6</f>
        <v>26905.993262464744</v>
      </c>
      <c r="CV515" s="15">
        <f ca="1">(BO515*DCF!L$28-DCF!L$5*MAX(BO515*DCF!L$28,0)-MAX(BO515-BN515,0)/Inputs!$B$17)*DCF!L$6</f>
        <v>36488.462289569077</v>
      </c>
      <c r="CW515" s="15">
        <f ca="1">(BP515*DCF!M$28-DCF!M$5*MAX(BP515*DCF!M$28,0)-MAX(BP515-BO515,0)/Inputs!$B$17)*DCF!M$6</f>
        <v>42596.009336771116</v>
      </c>
      <c r="CX515" s="15">
        <f ca="1">(BQ515*DCF!C$46-DCF!C$5*MAX(BQ515*DCF!C$46,0)-MAX(BQ515-Inputs!$B$20,0)/Inputs!$B$24)*DCF!C$6</f>
        <v>-2994.6012716149075</v>
      </c>
      <c r="CY515" s="15">
        <f ca="1">(BR515*DCF!D$46-DCF!D$5*MAX(BR515*DCF!D$46,0)-MAX(BR515-BQ515,0)/Inputs!$B$24)*DCF!D$6</f>
        <v>-3413.1526671369224</v>
      </c>
      <c r="CZ515" s="15">
        <f ca="1">(BS515*DCF!E$46-DCF!E$5*MAX(BS515*DCF!E$46,0)-MAX(BS515-BR515,0)/Inputs!$B$24)*DCF!E$6</f>
        <v>-3856.7328201035834</v>
      </c>
      <c r="DA515" s="15">
        <f ca="1">(BT515*DCF!F$46-DCF!F$5*MAX(BT515*DCF!F$46,0)-MAX(BT515-BS515,0)/Inputs!$B$24)*DCF!F$6</f>
        <v>-3381.4275918100552</v>
      </c>
      <c r="DB515" s="15">
        <f ca="1">(BU515*DCF!G$46-DCF!G$5*MAX(BU515*DCF!G$46,0)-MAX(BU515-BT515,0)/Inputs!$B$24)*DCF!G$6</f>
        <v>-688.69493512328563</v>
      </c>
      <c r="DC515" s="15">
        <f ca="1">(BV515*DCF!H$46-DCF!H$5*MAX(BV515*DCF!H$46,0)-MAX(BV515-BU515,0)/Inputs!$B$24)*DCF!H$6</f>
        <v>-1666.5370183947155</v>
      </c>
      <c r="DD515" s="15">
        <f ca="1">(BW515*DCF!I$46-DCF!I$5*MAX(BW515*DCF!I$46,0)-MAX(BW515-BV515,0)/Inputs!$B$24)*DCF!I$6</f>
        <v>108.72251978804096</v>
      </c>
      <c r="DE515" s="15">
        <f ca="1">(BX515*DCF!J$46-DCF!J$5*MAX(BX515*DCF!J$46,0)-MAX(BX515-BW515,0)/Inputs!$B$24)*DCF!J$6</f>
        <v>-1312.1725880612455</v>
      </c>
      <c r="DF515" s="15">
        <f ca="1">(BY515*DCF!K$46-DCF!K$5*MAX(BY515*DCF!K$46,0)-MAX(BY515-BX515,0)/Inputs!$B$24)*DCF!K$6</f>
        <v>-4487.5218863347027</v>
      </c>
      <c r="DG515" s="15">
        <f ca="1">(BZ515*DCF!L$46-DCF!L$5*MAX(BZ515*DCF!L$46,0)-MAX(BZ515-BY515,0)/Inputs!$B$24)*DCF!L$6</f>
        <v>419.46602739709624</v>
      </c>
      <c r="DH515" s="15">
        <f ca="1">(CA515*DCF!M$46-DCF!M$5*MAX(CA515*DCF!M$46,0)-MAX(CA515-BZ515,0)/Inputs!$B$24)*DCF!M$6</f>
        <v>-4076.2666435719029</v>
      </c>
      <c r="DI515" s="15">
        <f ca="1">SUM(CB515:CL515)+BE515*DCF!M$10*(1+Inputs!$B$30)*(1-Inputs!$B$33)*(1-Inputs!$B$30/Inputs!$B$31)/(Inputs!$B$29-Inputs!$B$30)*DCF!M$6</f>
        <v>77528.600046249951</v>
      </c>
      <c r="DJ515" s="15">
        <f ca="1">SUM(CM515:CW515)+BP515*DCF!M$28*(1+Inputs!$B$30)*(1-Inputs!$B$33)*(1-Inputs!$B$30/Inputs!$B$31)/(Inputs!$B$29-Inputs!$B$30)*DCF!M$6</f>
        <v>1117317.3668449367</v>
      </c>
      <c r="DK515" s="15">
        <f ca="1">SUM(CX515:DH515)+CA515*DCF!M$46*(1+Inputs!$B$30)*(1-Inputs!$B$33)*(1-Inputs!$B$30/Inputs!$B$31)/(Inputs!$B$29-Inputs!$B$30)*DCF!M$6</f>
        <v>281429.69652087433</v>
      </c>
      <c r="DM515" s="15">
        <f ca="1">DI515+DJ515+DK515+Inputs!$B$34+Inputs!$B$36-Inputs!$B$35</f>
        <v>1553126.6634120611</v>
      </c>
    </row>
    <row r="516" spans="1:117" x14ac:dyDescent="0.75">
      <c r="A516" s="11">
        <v>503</v>
      </c>
      <c r="C516" s="24">
        <f t="shared" ca="1" si="290"/>
        <v>0.42623198841380189</v>
      </c>
      <c r="D516" s="24">
        <f t="shared" ca="1" si="290"/>
        <v>-0.25183840046283701</v>
      </c>
      <c r="E516" s="24">
        <f t="shared" ca="1" si="290"/>
        <v>-4.1219621998702383E-3</v>
      </c>
      <c r="F516" s="24">
        <f t="shared" ca="1" si="290"/>
        <v>0.4496285011929928</v>
      </c>
      <c r="G516" s="24">
        <f t="shared" ca="1" si="290"/>
        <v>0.51624087454192957</v>
      </c>
      <c r="H516" s="24">
        <f t="shared" ca="1" si="290"/>
        <v>-2.1838429119511993</v>
      </c>
      <c r="I516" s="24">
        <f t="shared" ca="1" si="290"/>
        <v>-0.37546283282029835</v>
      </c>
      <c r="J516" s="24">
        <f t="shared" ca="1" si="290"/>
        <v>0.16284630752697454</v>
      </c>
      <c r="K516" s="24">
        <f t="shared" ca="1" si="290"/>
        <v>-8.6438288923171847E-2</v>
      </c>
      <c r="L516" s="24">
        <f t="shared" ca="1" si="290"/>
        <v>0.92206771278350697</v>
      </c>
      <c r="M516" s="24">
        <f t="shared" ca="1" si="290"/>
        <v>0.52350779463814179</v>
      </c>
      <c r="N516" s="24">
        <f ca="1">SQRT(Inputs!$B$38)*C516+SQRT(1-Inputs!$B$38)*_xlfn.NORM.S.INV(RAND())</f>
        <v>0.94089331625869477</v>
      </c>
      <c r="O516" s="24">
        <f ca="1">SQRT(Inputs!$B$38)*D516+SQRT(1-Inputs!$B$38)*_xlfn.NORM.S.INV(RAND())</f>
        <v>-0.95470187347976188</v>
      </c>
      <c r="P516" s="24">
        <f ca="1">SQRT(Inputs!$B$38)*E516+SQRT(1-Inputs!$B$38)*_xlfn.NORM.S.INV(RAND())</f>
        <v>1.8244542321058843</v>
      </c>
      <c r="Q516" s="24">
        <f ca="1">SQRT(Inputs!$B$38)*F516+SQRT(1-Inputs!$B$38)*_xlfn.NORM.S.INV(RAND())</f>
        <v>0.38094881093315136</v>
      </c>
      <c r="R516" s="24">
        <f ca="1">SQRT(Inputs!$B$38)*G516+SQRT(1-Inputs!$B$38)*_xlfn.NORM.S.INV(RAND())</f>
        <v>0.95883605655306303</v>
      </c>
      <c r="S516" s="24">
        <f ca="1">SQRT(Inputs!$B$38)*H516+SQRT(1-Inputs!$B$38)*_xlfn.NORM.S.INV(RAND())</f>
        <v>0.41351350048880486</v>
      </c>
      <c r="T516" s="24">
        <f ca="1">SQRT(Inputs!$B$38)*I516+SQRT(1-Inputs!$B$38)*_xlfn.NORM.S.INV(RAND())</f>
        <v>-1.4895521881320217</v>
      </c>
      <c r="U516" s="24">
        <f ca="1">SQRT(Inputs!$B$38)*J516+SQRT(1-Inputs!$B$38)*_xlfn.NORM.S.INV(RAND())</f>
        <v>9.3878113635269031E-2</v>
      </c>
      <c r="V516" s="24">
        <f ca="1">SQRT(Inputs!$B$38)*K516+SQRT(1-Inputs!$B$38)*_xlfn.NORM.S.INV(RAND())</f>
        <v>-0.8528025185527448</v>
      </c>
      <c r="W516" s="24">
        <f ca="1">SQRT(Inputs!$B$38)*L516+SQRT(1-Inputs!$B$38)*_xlfn.NORM.S.INV(RAND())</f>
        <v>-0.68426732195383599</v>
      </c>
      <c r="X516" s="24">
        <f ca="1">SQRT(Inputs!$B$38)*M516+SQRT(1-Inputs!$B$38)*_xlfn.NORM.S.INV(RAND())</f>
        <v>1.0486706555740375</v>
      </c>
      <c r="Y516" s="24">
        <f ca="1">SQRT(Inputs!$B$38)*C516+SQRT(1-Inputs!$B$38)*_xlfn.NORM.S.INV(RAND())</f>
        <v>-1.732104100824799</v>
      </c>
      <c r="Z516" s="24">
        <f ca="1">SQRT(Inputs!$B$38)*D516+SQRT(1-Inputs!$B$38)*_xlfn.NORM.S.INV(RAND())</f>
        <v>-0.139368632041623</v>
      </c>
      <c r="AA516" s="24">
        <f ca="1">SQRT(Inputs!$B$38)*E516+SQRT(1-Inputs!$B$38)*_xlfn.NORM.S.INV(RAND())</f>
        <v>0.95290720145207675</v>
      </c>
      <c r="AB516" s="24">
        <f ca="1">SQRT(Inputs!$B$38)*F516+SQRT(1-Inputs!$B$38)*_xlfn.NORM.S.INV(RAND())</f>
        <v>-0.95085075435147415</v>
      </c>
      <c r="AC516" s="24">
        <f ca="1">SQRT(Inputs!$B$38)*G516+SQRT(1-Inputs!$B$38)*_xlfn.NORM.S.INV(RAND())</f>
        <v>0.62073083800226703</v>
      </c>
      <c r="AD516" s="24">
        <f ca="1">SQRT(Inputs!$B$38)*H516+SQRT(1-Inputs!$B$38)*_xlfn.NORM.S.INV(RAND())</f>
        <v>-0.60139269226949299</v>
      </c>
      <c r="AE516" s="24">
        <f ca="1">SQRT(Inputs!$B$38)*I516+SQRT(1-Inputs!$B$38)*_xlfn.NORM.S.INV(RAND())</f>
        <v>0.4950845937776821</v>
      </c>
      <c r="AF516" s="24">
        <f ca="1">SQRT(Inputs!$B$38)*J516+SQRT(1-Inputs!$B$38)*_xlfn.NORM.S.INV(RAND())</f>
        <v>0.20146340475419333</v>
      </c>
      <c r="AG516" s="24">
        <f ca="1">SQRT(Inputs!$B$38)*K516+SQRT(1-Inputs!$B$38)*_xlfn.NORM.S.INV(RAND())</f>
        <v>-0.41043847102340303</v>
      </c>
      <c r="AH516" s="24">
        <f ca="1">SQRT(Inputs!$B$38)*L516+SQRT(1-Inputs!$B$38)*_xlfn.NORM.S.INV(RAND())</f>
        <v>1.3811111705356831</v>
      </c>
      <c r="AI516" s="24">
        <f ca="1">SQRT(Inputs!$B$38)*M516+SQRT(1-Inputs!$B$38)*_xlfn.NORM.S.INV(RAND())</f>
        <v>0.44958098343236874</v>
      </c>
      <c r="AJ516" s="24">
        <f ca="1">SQRT(Inputs!$B$38)*C516+SQRT(1-Inputs!$B$38)*_xlfn.NORM.S.INV(RAND())</f>
        <v>1.1479297240697051</v>
      </c>
      <c r="AK516" s="24">
        <f ca="1">SQRT(Inputs!$B$38)*D516+SQRT(1-Inputs!$B$38)*_xlfn.NORM.S.INV(RAND())</f>
        <v>-0.66203113122430413</v>
      </c>
      <c r="AL516" s="24">
        <f ca="1">SQRT(Inputs!$B$38)*E516+SQRT(1-Inputs!$B$38)*_xlfn.NORM.S.INV(RAND())</f>
        <v>-0.20771448173833471</v>
      </c>
      <c r="AM516" s="24">
        <f ca="1">SQRT(Inputs!$B$38)*F516+SQRT(1-Inputs!$B$38)*_xlfn.NORM.S.INV(RAND())</f>
        <v>0.79197069713804658</v>
      </c>
      <c r="AN516" s="24">
        <f ca="1">SQRT(Inputs!$B$38)*G516+SQRT(1-Inputs!$B$38)*_xlfn.NORM.S.INV(RAND())</f>
        <v>0.26497605412263514</v>
      </c>
      <c r="AO516" s="24">
        <f ca="1">SQRT(Inputs!$B$38)*H516+SQRT(1-Inputs!$B$38)*_xlfn.NORM.S.INV(RAND())</f>
        <v>-1.0998944894576936</v>
      </c>
      <c r="AP516" s="24">
        <f ca="1">SQRT(Inputs!$B$38)*I516+SQRT(1-Inputs!$B$38)*_xlfn.NORM.S.INV(RAND())</f>
        <v>0.54126159628379467</v>
      </c>
      <c r="AQ516" s="24">
        <f ca="1">SQRT(Inputs!$B$38)*J516+SQRT(1-Inputs!$B$38)*_xlfn.NORM.S.INV(RAND())</f>
        <v>0.63187008039903225</v>
      </c>
      <c r="AR516" s="24">
        <f ca="1">SQRT(Inputs!$B$38)*K516+SQRT(1-Inputs!$B$38)*_xlfn.NORM.S.INV(RAND())</f>
        <v>-3.6894330329295483E-2</v>
      </c>
      <c r="AS516" s="24">
        <f ca="1">SQRT(Inputs!$B$38)*L516+SQRT(1-Inputs!$B$38)*_xlfn.NORM.S.INV(RAND())</f>
        <v>0.85594336553088735</v>
      </c>
      <c r="AT516" s="24">
        <f ca="1">SQRT(Inputs!$B$38)*M516+SQRT(1-Inputs!$B$38)*_xlfn.NORM.S.INV(RAND())</f>
        <v>1.7911689594636755</v>
      </c>
      <c r="AU516" s="15">
        <f ca="1">Inputs!$B$6*EXP($B$8-0.5*C$5^2+C$5*N516)</f>
        <v>5778.6057383407888</v>
      </c>
      <c r="AV516" s="15">
        <f t="shared" ca="1" si="255"/>
        <v>6112.730620810672</v>
      </c>
      <c r="AW516" s="15">
        <f t="shared" ca="1" si="256"/>
        <v>9532.9452106636018</v>
      </c>
      <c r="AX516" s="15">
        <f t="shared" ca="1" si="257"/>
        <v>12206.086579117327</v>
      </c>
      <c r="AY516" s="15">
        <f t="shared" ca="1" si="258"/>
        <v>16684.624290804764</v>
      </c>
      <c r="AZ516" s="15">
        <f t="shared" ca="1" si="259"/>
        <v>21356.420171941038</v>
      </c>
      <c r="BA516" s="15">
        <f t="shared" ca="1" si="260"/>
        <v>22362.190002718711</v>
      </c>
      <c r="BB516" s="15">
        <f t="shared" ca="1" si="261"/>
        <v>27636.85770096198</v>
      </c>
      <c r="BC516" s="15">
        <f t="shared" ca="1" si="262"/>
        <v>31173.315325562093</v>
      </c>
      <c r="BD516" s="15">
        <f t="shared" ca="1" si="263"/>
        <v>35822.577121880662</v>
      </c>
      <c r="BE516" s="15">
        <f t="shared" ca="1" si="264"/>
        <v>48295.37836775295</v>
      </c>
      <c r="BF516" s="15">
        <f ca="1">Inputs!$B$13*EXP($B$9-0.5*C$6^2+C$6*Y516)</f>
        <v>9811.2365414901487</v>
      </c>
      <c r="BG516" s="15">
        <f t="shared" ca="1" si="265"/>
        <v>11660.353800972833</v>
      </c>
      <c r="BH516" s="15">
        <f t="shared" ca="1" si="266"/>
        <v>16686.158855832116</v>
      </c>
      <c r="BI516" s="15">
        <f t="shared" ca="1" si="267"/>
        <v>17645.348091019077</v>
      </c>
      <c r="BJ516" s="15">
        <f t="shared" ca="1" si="268"/>
        <v>23656.820491550548</v>
      </c>
      <c r="BK516" s="15">
        <f t="shared" ca="1" si="269"/>
        <v>26751.780962624682</v>
      </c>
      <c r="BL516" s="15">
        <f t="shared" ca="1" si="270"/>
        <v>35038.783471165494</v>
      </c>
      <c r="BM516" s="15">
        <f t="shared" ca="1" si="271"/>
        <v>44161.761246881157</v>
      </c>
      <c r="BN516" s="15">
        <f t="shared" ca="1" si="272"/>
        <v>51706.649428827215</v>
      </c>
      <c r="BO516" s="15">
        <f t="shared" ca="1" si="273"/>
        <v>74698.786740014155</v>
      </c>
      <c r="BP516" s="15">
        <f t="shared" ca="1" si="274"/>
        <v>96744.587259545908</v>
      </c>
      <c r="BQ516" s="15">
        <f ca="1">Inputs!$B$20*EXP($B$10-0.5*C$7^2+C$7*AJ516)</f>
        <v>6445.1261349181395</v>
      </c>
      <c r="BR516" s="15">
        <f t="shared" ca="1" si="275"/>
        <v>7086.9698916646348</v>
      </c>
      <c r="BS516" s="15">
        <f t="shared" ca="1" si="276"/>
        <v>9142.8208332976737</v>
      </c>
      <c r="BT516" s="15">
        <f t="shared" ca="1" si="277"/>
        <v>15516.89389032367</v>
      </c>
      <c r="BU516" s="15">
        <f t="shared" ca="1" si="278"/>
        <v>22928.50557358169</v>
      </c>
      <c r="BV516" s="15">
        <f t="shared" ca="1" si="279"/>
        <v>24898.476474260166</v>
      </c>
      <c r="BW516" s="15">
        <f t="shared" ca="1" si="280"/>
        <v>38961.601010755126</v>
      </c>
      <c r="BX516" s="15">
        <f t="shared" ca="1" si="281"/>
        <v>61853.289839997378</v>
      </c>
      <c r="BY516" s="15">
        <f t="shared" ca="1" si="282"/>
        <v>86057.352739714988</v>
      </c>
      <c r="BZ516" s="15">
        <f t="shared" ca="1" si="283"/>
        <v>141327.22116195055</v>
      </c>
      <c r="CA516" s="15">
        <f t="shared" ca="1" si="284"/>
        <v>272923.44171978749</v>
      </c>
      <c r="CB516" s="15">
        <f ca="1">(AU516*DCF!C$10-DCF!C$5*MAX(AU516*DCF!C$10,0)-MAX(AU516-Inputs!$B$6,0)/Inputs!$B$10)*DCF!C$6</f>
        <v>1037.2534662325088</v>
      </c>
      <c r="CC516" s="15">
        <f ca="1">(AV516*DCF!D$10-DCF!D$5*MAX(AV516*DCF!D$10,0)-MAX(AV516-AU516,0)/Inputs!$B$10)*DCF!D$6</f>
        <v>1408.4690685111077</v>
      </c>
      <c r="CD516" s="15">
        <f ca="1">(AW516*DCF!E$10-DCF!E$5*MAX(AW516*DCF!E$10,0)-MAX(AW516-AV516,0)/Inputs!$B$10)*DCF!E$6</f>
        <v>1430.6313349682764</v>
      </c>
      <c r="CE516" s="15">
        <f ca="1">(AX516*DCF!F$10-DCF!F$5*MAX(AX516*DCF!F$10,0)-MAX(AX516-AW516,0)/Inputs!$B$10)*DCF!F$6</f>
        <v>2108.3548037578812</v>
      </c>
      <c r="CF516" s="15">
        <f ca="1">(AY516*DCF!G$10-DCF!G$5*MAX(AY516*DCF!G$10,0)-MAX(AY516-AX516,0)/Inputs!$B$10)*DCF!G$6</f>
        <v>2576.8451173753078</v>
      </c>
      <c r="CG516" s="15">
        <f ca="1">(AZ516*DCF!H$10-DCF!H$5*MAX(AZ516*DCF!H$10,0)-MAX(AZ516-AY516,0)/Inputs!$B$10)*DCF!H$6</f>
        <v>3316.8031832455331</v>
      </c>
      <c r="CH516" s="15">
        <f ca="1">(BA516*DCF!I$10-DCF!I$5*MAX(BA516*DCF!I$10,0)-MAX(BA516-AZ516,0)/Inputs!$B$10)*DCF!I$6</f>
        <v>3919.7748470781835</v>
      </c>
      <c r="CI516" s="15">
        <f ca="1">(BB516*DCF!J$10-DCF!J$5*MAX(BB516*DCF!J$10,0)-MAX(BB516-BA516,0)/Inputs!$B$10)*DCF!J$6</f>
        <v>3943.259937837041</v>
      </c>
      <c r="CJ516" s="15">
        <f ca="1">(BC516*DCF!K$10-DCF!K$5*MAX(BC516*DCF!K$10,0)-MAX(BC516-BB516,0)/Inputs!$B$10)*DCF!K$6</f>
        <v>4523.3528884247871</v>
      </c>
      <c r="CK516" s="15">
        <f ca="1">(BD516*DCF!L$10-DCF!L$5*MAX(BD516*DCF!L$10,0)-MAX(BD516-BC516,0)/Inputs!$B$10)*DCF!L$6</f>
        <v>4801.501002561351</v>
      </c>
      <c r="CL516" s="15">
        <f ca="1">(BE516*DCF!M$10-DCF!M$5*MAX(BE516*DCF!M$10,0)-MAX(BE516-BD516,0)/Inputs!$B$10)*DCF!M$6</f>
        <v>5325.0931628189583</v>
      </c>
      <c r="CM516" s="15">
        <f ca="1">(BF516*DCF!C$28-DCF!C$5*MAX(BF516*DCF!C$28,0)-MAX(BF516-Inputs!$B$13,0)/Inputs!$B$17)*DCF!C$6</f>
        <v>2994.3250491177728</v>
      </c>
      <c r="CN516" s="15">
        <f ca="1">(BG516*DCF!D$28-DCF!D$5*MAX(BG516*DCF!D$28,0)-MAX(BG516-BF516,0)/Inputs!$B$17)*DCF!D$6</f>
        <v>3039.7416337982795</v>
      </c>
      <c r="CO516" s="15">
        <f ca="1">(BH516*DCF!E$28-DCF!E$5*MAX(BH516*DCF!E$28,0)-MAX(BH516-BG516,0)/Inputs!$B$17)*DCF!E$6</f>
        <v>3735.3003119152049</v>
      </c>
      <c r="CP516" s="15">
        <f ca="1">(BI516*DCF!F$28-DCF!F$5*MAX(BI516*DCF!F$28,0)-MAX(BI516-BH516,0)/Inputs!$B$17)*DCF!F$6</f>
        <v>4615.6116516160409</v>
      </c>
      <c r="CQ516" s="15">
        <f ca="1">(BJ516*DCF!G$28-DCF!G$5*MAX(BJ516*DCF!G$28,0)-MAX(BJ516-BI516,0)/Inputs!$B$17)*DCF!G$6</f>
        <v>5126.8712886393769</v>
      </c>
      <c r="CR516" s="15">
        <f ca="1">(BK516*DCF!H$28-DCF!H$5*MAX(BK516*DCF!H$28,0)-MAX(BK516-BJ516,0)/Inputs!$B$17)*DCF!H$6</f>
        <v>6135.1405755605101</v>
      </c>
      <c r="CS516" s="15">
        <f ca="1">(BL516*DCF!I$28-DCF!I$5*MAX(BL516*DCF!I$28,0)-MAX(BL516-BK516,0)/Inputs!$B$17)*DCF!I$6</f>
        <v>7050.0374329625583</v>
      </c>
      <c r="CT516" s="15">
        <f ca="1">(BM516*DCF!J$28-DCF!J$5*MAX(BM516*DCF!J$28,0)-MAX(BM516-BL516,0)/Inputs!$B$17)*DCF!J$6</f>
        <v>8642.1065805571943</v>
      </c>
      <c r="CU516" s="15">
        <f ca="1">(BN516*DCF!K$28-DCF!K$5*MAX(BN516*DCF!K$28,0)-MAX(BN516-BM516,0)/Inputs!$B$17)*DCF!K$6</f>
        <v>9995.4290890541852</v>
      </c>
      <c r="CV516" s="15">
        <f ca="1">(BO516*DCF!L$28-DCF!L$5*MAX(BO516*DCF!L$28,0)-MAX(BO516-BN516,0)/Inputs!$B$17)*DCF!L$6</f>
        <v>12302.377196904652</v>
      </c>
      <c r="CW516" s="15">
        <f ca="1">(BP516*DCF!M$28-DCF!M$5*MAX(BP516*DCF!M$28,0)-MAX(BP516-BO516,0)/Inputs!$B$17)*DCF!M$6</f>
        <v>15898.144456038875</v>
      </c>
      <c r="CX516" s="15">
        <f ca="1">(BQ516*DCF!C$46-DCF!C$5*MAX(BQ516*DCF!C$46,0)-MAX(BQ516-Inputs!$B$20,0)/Inputs!$B$24)*DCF!C$6</f>
        <v>-2986.9234191118749</v>
      </c>
      <c r="CY516" s="15">
        <f ca="1">(BR516*DCF!D$46-DCF!D$5*MAX(BR516*DCF!D$46,0)-MAX(BR516-BQ516,0)/Inputs!$B$24)*DCF!D$6</f>
        <v>-1483.4498934496846</v>
      </c>
      <c r="CZ516" s="15">
        <f ca="1">(BS516*DCF!E$46-DCF!E$5*MAX(BS516*DCF!E$46,0)-MAX(BS516-BR516,0)/Inputs!$B$24)*DCF!E$6</f>
        <v>-1891.5143268933505</v>
      </c>
      <c r="DA516" s="15">
        <f ca="1">(BT516*DCF!F$46-DCF!F$5*MAX(BT516*DCF!F$46,0)-MAX(BT516-BS516,0)/Inputs!$B$24)*DCF!F$6</f>
        <v>-3451.0398182637764</v>
      </c>
      <c r="DB516" s="15">
        <f ca="1">(BU516*DCF!G$46-DCF!G$5*MAX(BU516*DCF!G$46,0)-MAX(BU516-BT516,0)/Inputs!$B$24)*DCF!G$6</f>
        <v>-3264.3893609810125</v>
      </c>
      <c r="DC516" s="15">
        <f ca="1">(BV516*DCF!H$46-DCF!H$5*MAX(BV516*DCF!H$46,0)-MAX(BV516-BU516,0)/Inputs!$B$24)*DCF!H$6</f>
        <v>-612.15638717386867</v>
      </c>
      <c r="DD516" s="15">
        <f ca="1">(BW516*DCF!I$46-DCF!I$5*MAX(BW516*DCF!I$46,0)-MAX(BW516-BV516,0)/Inputs!$B$24)*DCF!I$6</f>
        <v>-3137.1457390273404</v>
      </c>
      <c r="DE516" s="15">
        <f ca="1">(BX516*DCF!J$46-DCF!J$5*MAX(BX516*DCF!J$46,0)-MAX(BX516-BW516,0)/Inputs!$B$24)*DCF!J$6</f>
        <v>-3475.9274665615421</v>
      </c>
      <c r="DF516" s="15">
        <f ca="1">(BY516*DCF!K$46-DCF!K$5*MAX(BY516*DCF!K$46,0)-MAX(BY516-BX516,0)/Inputs!$B$24)*DCF!K$6</f>
        <v>-1013.4677547382731</v>
      </c>
      <c r="DG516" s="15">
        <f ca="1">(BZ516*DCF!L$46-DCF!L$5*MAX(BZ516*DCF!L$46,0)-MAX(BZ516-BY516,0)/Inputs!$B$24)*DCF!L$6</f>
        <v>-2738.4573525404298</v>
      </c>
      <c r="DH516" s="15">
        <f ca="1">(CA516*DCF!M$46-DCF!M$5*MAX(CA516*DCF!M$46,0)-MAX(CA516-BZ516,0)/Inputs!$B$24)*DCF!M$6</f>
        <v>-6114.8791565440279</v>
      </c>
      <c r="DI516" s="15">
        <f ca="1">SUM(CB516:CL516)+BE516*DCF!M$10*(1+Inputs!$B$30)*(1-Inputs!$B$33)*(1-Inputs!$B$30/Inputs!$B$31)/(Inputs!$B$29-Inputs!$B$30)*DCF!M$6</f>
        <v>168798.01545053115</v>
      </c>
      <c r="DJ516" s="15">
        <f ca="1">SUM(CM516:CW516)+BP516*DCF!M$28*(1+Inputs!$B$30)*(1-Inputs!$B$33)*(1-Inputs!$B$30/Inputs!$B$31)/(Inputs!$B$29-Inputs!$B$30)*DCF!M$6</f>
        <v>438523.70614355372</v>
      </c>
      <c r="DK516" s="15">
        <f ca="1">SUM(CX516:DH516)+CA516*DCF!M$46*(1+Inputs!$B$30)*(1-Inputs!$B$33)*(1-Inputs!$B$30/Inputs!$B$31)/(Inputs!$B$29-Inputs!$B$30)*DCF!M$6</f>
        <v>391802.62007197051</v>
      </c>
      <c r="DM516" s="15">
        <f ca="1">DI516+DJ516+DK516+Inputs!$B$34+Inputs!$B$36-Inputs!$B$35</f>
        <v>1075975.3416660554</v>
      </c>
    </row>
    <row r="517" spans="1:117" x14ac:dyDescent="0.75">
      <c r="A517" s="11">
        <v>504</v>
      </c>
      <c r="C517" s="24">
        <f t="shared" ca="1" si="290"/>
        <v>-0.78212294858759102</v>
      </c>
      <c r="D517" s="24">
        <f t="shared" ca="1" si="290"/>
        <v>1.9172796483883099</v>
      </c>
      <c r="E517" s="24">
        <f t="shared" ca="1" si="290"/>
        <v>0.92469722164621782</v>
      </c>
      <c r="F517" s="24">
        <f t="shared" ca="1" si="290"/>
        <v>-0.37123939179930487</v>
      </c>
      <c r="G517" s="24">
        <f t="shared" ca="1" si="290"/>
        <v>0.50396228396019893</v>
      </c>
      <c r="H517" s="24">
        <f t="shared" ca="1" si="290"/>
        <v>-1.0118535584476276</v>
      </c>
      <c r="I517" s="24">
        <f t="shared" ca="1" si="290"/>
        <v>0.51798332132308</v>
      </c>
      <c r="J517" s="24">
        <f t="shared" ca="1" si="290"/>
        <v>1.6262946725479359</v>
      </c>
      <c r="K517" s="24">
        <f t="shared" ca="1" si="290"/>
        <v>-1.4135946945533249</v>
      </c>
      <c r="L517" s="24">
        <f t="shared" ca="1" si="290"/>
        <v>-0.79136459106510271</v>
      </c>
      <c r="M517" s="24">
        <f t="shared" ca="1" si="290"/>
        <v>-0.78980257455998859</v>
      </c>
      <c r="N517" s="24">
        <f ca="1">SQRT(Inputs!$B$38)*C517+SQRT(1-Inputs!$B$38)*_xlfn.NORM.S.INV(RAND())</f>
        <v>0.76359921208649162</v>
      </c>
      <c r="O517" s="24">
        <f ca="1">SQRT(Inputs!$B$38)*D517+SQRT(1-Inputs!$B$38)*_xlfn.NORM.S.INV(RAND())</f>
        <v>0.92942631773813511</v>
      </c>
      <c r="P517" s="24">
        <f ca="1">SQRT(Inputs!$B$38)*E517+SQRT(1-Inputs!$B$38)*_xlfn.NORM.S.INV(RAND())</f>
        <v>4.7472245427411797E-2</v>
      </c>
      <c r="Q517" s="24">
        <f ca="1">SQRT(Inputs!$B$38)*F517+SQRT(1-Inputs!$B$38)*_xlfn.NORM.S.INV(RAND())</f>
        <v>0.18923676339337223</v>
      </c>
      <c r="R517" s="24">
        <f ca="1">SQRT(Inputs!$B$38)*G517+SQRT(1-Inputs!$B$38)*_xlfn.NORM.S.INV(RAND())</f>
        <v>-0.17738440132542405</v>
      </c>
      <c r="S517" s="24">
        <f ca="1">SQRT(Inputs!$B$38)*H517+SQRT(1-Inputs!$B$38)*_xlfn.NORM.S.INV(RAND())</f>
        <v>-0.89781230155456249</v>
      </c>
      <c r="T517" s="24">
        <f ca="1">SQRT(Inputs!$B$38)*I517+SQRT(1-Inputs!$B$38)*_xlfn.NORM.S.INV(RAND())</f>
        <v>-0.78202251822712388</v>
      </c>
      <c r="U517" s="24">
        <f ca="1">SQRT(Inputs!$B$38)*J517+SQRT(1-Inputs!$B$38)*_xlfn.NORM.S.INV(RAND())</f>
        <v>0.86454451294854373</v>
      </c>
      <c r="V517" s="24">
        <f ca="1">SQRT(Inputs!$B$38)*K517+SQRT(1-Inputs!$B$38)*_xlfn.NORM.S.INV(RAND())</f>
        <v>0.73565531071782286</v>
      </c>
      <c r="W517" s="24">
        <f ca="1">SQRT(Inputs!$B$38)*L517+SQRT(1-Inputs!$B$38)*_xlfn.NORM.S.INV(RAND())</f>
        <v>-1.4973855446879782</v>
      </c>
      <c r="X517" s="24">
        <f ca="1">SQRT(Inputs!$B$38)*M517+SQRT(1-Inputs!$B$38)*_xlfn.NORM.S.INV(RAND())</f>
        <v>0.48394437248615557</v>
      </c>
      <c r="Y517" s="24">
        <f ca="1">SQRT(Inputs!$B$38)*C517+SQRT(1-Inputs!$B$38)*_xlfn.NORM.S.INV(RAND())</f>
        <v>0.38282967902083598</v>
      </c>
      <c r="Z517" s="24">
        <f ca="1">SQRT(Inputs!$B$38)*D517+SQRT(1-Inputs!$B$38)*_xlfn.NORM.S.INV(RAND())</f>
        <v>0.84689573958429487</v>
      </c>
      <c r="AA517" s="24">
        <f ca="1">SQRT(Inputs!$B$38)*E517+SQRT(1-Inputs!$B$38)*_xlfn.NORM.S.INV(RAND())</f>
        <v>2.0687612334153482</v>
      </c>
      <c r="AB517" s="24">
        <f ca="1">SQRT(Inputs!$B$38)*F517+SQRT(1-Inputs!$B$38)*_xlfn.NORM.S.INV(RAND())</f>
        <v>-0.98113966904852123</v>
      </c>
      <c r="AC517" s="24">
        <f ca="1">SQRT(Inputs!$B$38)*G517+SQRT(1-Inputs!$B$38)*_xlfn.NORM.S.INV(RAND())</f>
        <v>1.6044310054946136</v>
      </c>
      <c r="AD517" s="24">
        <f ca="1">SQRT(Inputs!$B$38)*H517+SQRT(1-Inputs!$B$38)*_xlfn.NORM.S.INV(RAND())</f>
        <v>-0.80654363160782716</v>
      </c>
      <c r="AE517" s="24">
        <f ca="1">SQRT(Inputs!$B$38)*I517+SQRT(1-Inputs!$B$38)*_xlfn.NORM.S.INV(RAND())</f>
        <v>0.23712132661760474</v>
      </c>
      <c r="AF517" s="24">
        <f ca="1">SQRT(Inputs!$B$38)*J517+SQRT(1-Inputs!$B$38)*_xlfn.NORM.S.INV(RAND())</f>
        <v>-8.4604212965958214E-2</v>
      </c>
      <c r="AG517" s="24">
        <f ca="1">SQRT(Inputs!$B$38)*K517+SQRT(1-Inputs!$B$38)*_xlfn.NORM.S.INV(RAND())</f>
        <v>0.48866083097004964</v>
      </c>
      <c r="AH517" s="24">
        <f ca="1">SQRT(Inputs!$B$38)*L517+SQRT(1-Inputs!$B$38)*_xlfn.NORM.S.INV(RAND())</f>
        <v>-1.4411891715028946</v>
      </c>
      <c r="AI517" s="24">
        <f ca="1">SQRT(Inputs!$B$38)*M517+SQRT(1-Inputs!$B$38)*_xlfn.NORM.S.INV(RAND())</f>
        <v>0.98950818889918057</v>
      </c>
      <c r="AJ517" s="24">
        <f ca="1">SQRT(Inputs!$B$38)*C517+SQRT(1-Inputs!$B$38)*_xlfn.NORM.S.INV(RAND())</f>
        <v>-0.76083189168304988</v>
      </c>
      <c r="AK517" s="24">
        <f ca="1">SQRT(Inputs!$B$38)*D517+SQRT(1-Inputs!$B$38)*_xlfn.NORM.S.INV(RAND())</f>
        <v>-0.73977744305335014</v>
      </c>
      <c r="AL517" s="24">
        <f ca="1">SQRT(Inputs!$B$38)*E517+SQRT(1-Inputs!$B$38)*_xlfn.NORM.S.INV(RAND())</f>
        <v>-1.4062317317887967</v>
      </c>
      <c r="AM517" s="24">
        <f ca="1">SQRT(Inputs!$B$38)*F517+SQRT(1-Inputs!$B$38)*_xlfn.NORM.S.INV(RAND())</f>
        <v>-0.65097166745324453</v>
      </c>
      <c r="AN517" s="24">
        <f ca="1">SQRT(Inputs!$B$38)*G517+SQRT(1-Inputs!$B$38)*_xlfn.NORM.S.INV(RAND())</f>
        <v>0.21149661920398399</v>
      </c>
      <c r="AO517" s="24">
        <f ca="1">SQRT(Inputs!$B$38)*H517+SQRT(1-Inputs!$B$38)*_xlfn.NORM.S.INV(RAND())</f>
        <v>-1.0814002250091301</v>
      </c>
      <c r="AP517" s="24">
        <f ca="1">SQRT(Inputs!$B$38)*I517+SQRT(1-Inputs!$B$38)*_xlfn.NORM.S.INV(RAND())</f>
        <v>-0.23199372619369391</v>
      </c>
      <c r="AQ517" s="24">
        <f ca="1">SQRT(Inputs!$B$38)*J517+SQRT(1-Inputs!$B$38)*_xlfn.NORM.S.INV(RAND())</f>
        <v>-0.37797570614412246</v>
      </c>
      <c r="AR517" s="24">
        <f ca="1">SQRT(Inputs!$B$38)*K517+SQRT(1-Inputs!$B$38)*_xlfn.NORM.S.INV(RAND())</f>
        <v>-0.75756079501192275</v>
      </c>
      <c r="AS517" s="24">
        <f ca="1">SQRT(Inputs!$B$38)*L517+SQRT(1-Inputs!$B$38)*_xlfn.NORM.S.INV(RAND())</f>
        <v>-0.83229952360501769</v>
      </c>
      <c r="AT517" s="24">
        <f ca="1">SQRT(Inputs!$B$38)*M517+SQRT(1-Inputs!$B$38)*_xlfn.NORM.S.INV(RAND())</f>
        <v>-0.88346222056020296</v>
      </c>
      <c r="AU517" s="15">
        <f ca="1">Inputs!$B$6*EXP($B$8-0.5*C$5^2+C$5*N517)</f>
        <v>5615.1218568090462</v>
      </c>
      <c r="AV517" s="15">
        <f t="shared" ca="1" si="255"/>
        <v>7835.7891078017337</v>
      </c>
      <c r="AW517" s="15">
        <f t="shared" ca="1" si="256"/>
        <v>9615.7302105608578</v>
      </c>
      <c r="AX517" s="15">
        <f t="shared" ca="1" si="257"/>
        <v>12020.700326117341</v>
      </c>
      <c r="AY517" s="15">
        <f t="shared" ca="1" si="258"/>
        <v>14389.319160238396</v>
      </c>
      <c r="AZ517" s="15">
        <f t="shared" ca="1" si="259"/>
        <v>15941.863584837592</v>
      </c>
      <c r="BA517" s="15">
        <f t="shared" ca="1" si="260"/>
        <v>17975.641666914547</v>
      </c>
      <c r="BB517" s="15">
        <f t="shared" ca="1" si="261"/>
        <v>23998.926935582935</v>
      </c>
      <c r="BC517" s="15">
        <f t="shared" ca="1" si="262"/>
        <v>31555.721544788801</v>
      </c>
      <c r="BD517" s="15">
        <f t="shared" ca="1" si="263"/>
        <v>33606.415773552391</v>
      </c>
      <c r="BE517" s="15">
        <f t="shared" ca="1" si="264"/>
        <v>43036.090420592249</v>
      </c>
      <c r="BF517" s="15">
        <f ca="1">Inputs!$B$13*EXP($B$9-0.5*C$6^2+C$6*Y517)</f>
        <v>14921.588424155289</v>
      </c>
      <c r="BG517" s="15">
        <f t="shared" ca="1" si="265"/>
        <v>21188.005248192934</v>
      </c>
      <c r="BH517" s="15">
        <f t="shared" ca="1" si="266"/>
        <v>36484.697165930018</v>
      </c>
      <c r="BI517" s="15">
        <f t="shared" ca="1" si="267"/>
        <v>38402.53537212003</v>
      </c>
      <c r="BJ517" s="15">
        <f t="shared" ca="1" si="268"/>
        <v>59329.031101682267</v>
      </c>
      <c r="BK517" s="15">
        <f t="shared" ca="1" si="269"/>
        <v>65242.976816206428</v>
      </c>
      <c r="BL517" s="15">
        <f t="shared" ca="1" si="270"/>
        <v>82644.065729500813</v>
      </c>
      <c r="BM517" s="15">
        <f t="shared" ca="1" si="271"/>
        <v>100525.28325181545</v>
      </c>
      <c r="BN517" s="15">
        <f t="shared" ca="1" si="272"/>
        <v>131089.55543572712</v>
      </c>
      <c r="BO517" s="15">
        <f t="shared" ca="1" si="273"/>
        <v>136413.85658560076</v>
      </c>
      <c r="BP517" s="15">
        <f t="shared" ca="1" si="274"/>
        <v>187818.4227912038</v>
      </c>
      <c r="BQ517" s="15">
        <f ca="1">Inputs!$B$20*EXP($B$10-0.5*C$7^2+C$7*AJ517)</f>
        <v>3275.0053609965516</v>
      </c>
      <c r="BR517" s="15">
        <f t="shared" ca="1" si="275"/>
        <v>3513.3236408975285</v>
      </c>
      <c r="BS517" s="15">
        <f t="shared" ca="1" si="276"/>
        <v>3212.5208692434912</v>
      </c>
      <c r="BT517" s="15">
        <f t="shared" ca="1" si="277"/>
        <v>3734.0223779961152</v>
      </c>
      <c r="BU517" s="15">
        <f t="shared" ca="1" si="278"/>
        <v>5446.6306562355294</v>
      </c>
      <c r="BV517" s="15">
        <f t="shared" ca="1" si="279"/>
        <v>5939.2901020549889</v>
      </c>
      <c r="BW517" s="15">
        <f t="shared" ca="1" si="280"/>
        <v>7890.8248136479551</v>
      </c>
      <c r="BX517" s="15">
        <f t="shared" ca="1" si="281"/>
        <v>10231.195445089761</v>
      </c>
      <c r="BY517" s="15">
        <f t="shared" ca="1" si="282"/>
        <v>12401.392902440488</v>
      </c>
      <c r="BZ517" s="15">
        <f t="shared" ca="1" si="283"/>
        <v>14932.150039870074</v>
      </c>
      <c r="CA517" s="15">
        <f t="shared" ca="1" si="284"/>
        <v>17927.680949366506</v>
      </c>
      <c r="CB517" s="15">
        <f ca="1">(AU517*DCF!C$10-DCF!C$5*MAX(AU517*DCF!C$10,0)-MAX(AU517-Inputs!$B$6,0)/Inputs!$B$10)*DCF!C$6</f>
        <v>1038.4191354473314</v>
      </c>
      <c r="CC517" s="15">
        <f ca="1">(AV517*DCF!D$10-DCF!D$5*MAX(AV517*DCF!D$10,0)-MAX(AV517-AU517,0)/Inputs!$B$10)*DCF!D$6</f>
        <v>1368.468919134111</v>
      </c>
      <c r="CD517" s="15">
        <f ca="1">(AW517*DCF!E$10-DCF!E$5*MAX(AW517*DCF!E$10,0)-MAX(AW517-AV517,0)/Inputs!$B$10)*DCF!E$6</f>
        <v>1819.2025893882706</v>
      </c>
      <c r="CE517" s="15">
        <f ca="1">(AX517*DCF!F$10-DCF!F$5*MAX(AX517*DCF!F$10,0)-MAX(AX517-AW517,0)/Inputs!$B$10)*DCF!F$6</f>
        <v>2123.6850691577361</v>
      </c>
      <c r="CF517" s="15">
        <f ca="1">(AY517*DCF!G$10-DCF!G$5*MAX(AY517*DCF!G$10,0)-MAX(AY517-AX517,0)/Inputs!$B$10)*DCF!G$6</f>
        <v>2509.4836666270758</v>
      </c>
      <c r="CG517" s="15">
        <f ca="1">(AZ517*DCF!H$10-DCF!H$5*MAX(AZ517*DCF!H$10,0)-MAX(AZ517-AY517,0)/Inputs!$B$10)*DCF!H$6</f>
        <v>2819.4421541803899</v>
      </c>
      <c r="CH517" s="15">
        <f ca="1">(BA517*DCF!I$10-DCF!I$5*MAX(BA517*DCF!I$10,0)-MAX(BA517-AZ517,0)/Inputs!$B$10)*DCF!I$6</f>
        <v>2949.8831165334054</v>
      </c>
      <c r="CI517" s="15">
        <f ca="1">(BB517*DCF!J$10-DCF!J$5*MAX(BB517*DCF!J$10,0)-MAX(BB517-BA517,0)/Inputs!$B$10)*DCF!J$6</f>
        <v>3205.541920748055</v>
      </c>
      <c r="CJ517" s="15">
        <f ca="1">(BC517*DCF!K$10-DCF!K$5*MAX(BC517*DCF!K$10,0)-MAX(BC517-BB517,0)/Inputs!$B$10)*DCF!K$6</f>
        <v>4022.1281711683009</v>
      </c>
      <c r="CK517" s="15">
        <f ca="1">(BD517*DCF!L$10-DCF!L$5*MAX(BD517*DCF!L$10,0)-MAX(BD517-BC517,0)/Inputs!$B$10)*DCF!L$6</f>
        <v>4803.2985897443377</v>
      </c>
      <c r="CL517" s="15">
        <f ca="1">(BE517*DCF!M$10-DCF!M$5*MAX(BE517*DCF!M$10,0)-MAX(BE517-BD517,0)/Inputs!$B$10)*DCF!M$6</f>
        <v>4946.4735973551242</v>
      </c>
      <c r="CM517" s="15">
        <f ca="1">(BF517*DCF!C$28-DCF!C$5*MAX(BF517*DCF!C$28,0)-MAX(BF517-Inputs!$B$13,0)/Inputs!$B$17)*DCF!C$6</f>
        <v>3737.6687528861494</v>
      </c>
      <c r="CN517" s="15">
        <f ca="1">(BG517*DCF!D$28-DCF!D$5*MAX(BG517*DCF!D$28,0)-MAX(BG517-BF517,0)/Inputs!$B$17)*DCF!D$6</f>
        <v>4903.4422003108466</v>
      </c>
      <c r="CO517" s="15">
        <f ca="1">(BH517*DCF!E$28-DCF!E$5*MAX(BH517*DCF!E$28,0)-MAX(BH517-BG517,0)/Inputs!$B$17)*DCF!E$6</f>
        <v>7318.3484787359012</v>
      </c>
      <c r="CP517" s="15">
        <f ca="1">(BI517*DCF!F$28-DCF!F$5*MAX(BI517*DCF!F$28,0)-MAX(BI517-BH517,0)/Inputs!$B$17)*DCF!F$6</f>
        <v>10076.104038445357</v>
      </c>
      <c r="CQ517" s="15">
        <f ca="1">(BJ517*DCF!G$28-DCF!G$5*MAX(BJ517*DCF!G$28,0)-MAX(BJ517-BI517,0)/Inputs!$B$17)*DCF!G$6</f>
        <v>11873.737394216658</v>
      </c>
      <c r="CR517" s="15">
        <f ca="1">(BK517*DCF!H$28-DCF!H$5*MAX(BK517*DCF!H$28,0)-MAX(BK517-BJ517,0)/Inputs!$B$17)*DCF!H$6</f>
        <v>15216.44677695622</v>
      </c>
      <c r="CS517" s="15">
        <f ca="1">(BL517*DCF!I$28-DCF!I$5*MAX(BL517*DCF!I$28,0)-MAX(BL517-BK517,0)/Inputs!$B$17)*DCF!I$6</f>
        <v>16936.413326209957</v>
      </c>
      <c r="CT517" s="15">
        <f ca="1">(BM517*DCF!J$28-DCF!J$5*MAX(BM517*DCF!J$28,0)-MAX(BM517-BL517,0)/Inputs!$B$17)*DCF!J$6</f>
        <v>20054.580039849658</v>
      </c>
      <c r="CU517" s="15">
        <f ca="1">(BN517*DCF!K$28-DCF!K$5*MAX(BN517*DCF!K$28,0)-MAX(BN517-BM517,0)/Inputs!$B$17)*DCF!K$6</f>
        <v>23940.199901037035</v>
      </c>
      <c r="CV517" s="15">
        <f ca="1">(BO517*DCF!L$28-DCF!L$5*MAX(BO517*DCF!L$28,0)-MAX(BO517-BN517,0)/Inputs!$B$17)*DCF!L$6</f>
        <v>26614.974145123411</v>
      </c>
      <c r="CW517" s="15">
        <f ca="1">(BP517*DCF!M$28-DCF!M$5*MAX(BP517*DCF!M$28,0)-MAX(BP517-BO517,0)/Inputs!$B$17)*DCF!M$6</f>
        <v>29964.923343589122</v>
      </c>
      <c r="CX517" s="15">
        <f ca="1">(BQ517*DCF!C$46-DCF!C$5*MAX(BQ517*DCF!C$46,0)-MAX(BQ517-Inputs!$B$20,0)/Inputs!$B$24)*DCF!C$6</f>
        <v>-790.53489214541685</v>
      </c>
      <c r="CY517" s="15">
        <f ca="1">(BR517*DCF!D$46-DCF!D$5*MAX(BR517*DCF!D$46,0)-MAX(BR517-BQ517,0)/Inputs!$B$24)*DCF!D$6</f>
        <v>-701.33084554720051</v>
      </c>
      <c r="CZ517" s="15">
        <f ca="1">(BS517*DCF!E$46-DCF!E$5*MAX(BS517*DCF!E$46,0)-MAX(BS517-BR517,0)/Inputs!$B$24)*DCF!E$6</f>
        <v>-379.88618620652699</v>
      </c>
      <c r="DA517" s="15">
        <f ca="1">(BT517*DCF!F$46-DCF!F$5*MAX(BT517*DCF!F$46,0)-MAX(BT517-BS517,0)/Inputs!$B$24)*DCF!F$6</f>
        <v>-461.83030311317378</v>
      </c>
      <c r="DB517" s="15">
        <f ca="1">(BU517*DCF!G$46-DCF!G$5*MAX(BU517*DCF!G$46,0)-MAX(BU517-BT517,0)/Inputs!$B$24)*DCF!G$6</f>
        <v>-759.3014818393184</v>
      </c>
      <c r="DC517" s="15">
        <f ca="1">(BV517*DCF!H$46-DCF!H$5*MAX(BV517*DCF!H$46,0)-MAX(BV517-BU517,0)/Inputs!$B$24)*DCF!H$6</f>
        <v>-153.09090421389072</v>
      </c>
      <c r="DD517" s="15">
        <f ca="1">(BW517*DCF!I$46-DCF!I$5*MAX(BW517*DCF!I$46,0)-MAX(BW517-BV517,0)/Inputs!$B$24)*DCF!I$6</f>
        <v>-377.96846218097863</v>
      </c>
      <c r="DE517" s="15">
        <f ca="1">(BX517*DCF!J$46-DCF!J$5*MAX(BX517*DCF!J$46,0)-MAX(BX517-BW517,0)/Inputs!$B$24)*DCF!J$6</f>
        <v>-191.45770724716886</v>
      </c>
      <c r="DF517" s="15">
        <f ca="1">(BY517*DCF!K$46-DCF!K$5*MAX(BY517*DCF!K$46,0)-MAX(BY517-BX517,0)/Inputs!$B$24)*DCF!K$6</f>
        <v>176.76833960374529</v>
      </c>
      <c r="DG517" s="15">
        <f ca="1">(BZ517*DCF!L$46-DCF!L$5*MAX(BZ517*DCF!L$46,0)-MAX(BZ517-BY517,0)/Inputs!$B$24)*DCF!L$6</f>
        <v>459.47180013982364</v>
      </c>
      <c r="DH517" s="15">
        <f ca="1">(CA517*DCF!M$46-DCF!M$5*MAX(CA517*DCF!M$46,0)-MAX(CA517-BZ517,0)/Inputs!$B$24)*DCF!M$6</f>
        <v>779.22550609571601</v>
      </c>
      <c r="DI517" s="15">
        <f ca="1">SUM(CB517:CL517)+BE517*DCF!M$10*(1+Inputs!$B$30)*(1-Inputs!$B$33)*(1-Inputs!$B$30/Inputs!$B$31)/(Inputs!$B$29-Inputs!$B$30)*DCF!M$6</f>
        <v>151376.03566337287</v>
      </c>
      <c r="DJ517" s="15">
        <f ca="1">SUM(CM517:CW517)+BP517*DCF!M$28*(1+Inputs!$B$30)*(1-Inputs!$B$33)*(1-Inputs!$B$30/Inputs!$B$31)/(Inputs!$B$29-Inputs!$B$30)*DCF!M$6</f>
        <v>867571.71075661748</v>
      </c>
      <c r="DK517" s="15">
        <f ca="1">SUM(CX517:DH517)+CA517*DCF!M$46*(1+Inputs!$B$30)*(1-Inputs!$B$33)*(1-Inputs!$B$30/Inputs!$B$31)/(Inputs!$B$29-Inputs!$B$30)*DCF!M$6</f>
        <v>25318.383280637281</v>
      </c>
      <c r="DM517" s="15">
        <f ca="1">DI517+DJ517+DK517+Inputs!$B$34+Inputs!$B$36-Inputs!$B$35</f>
        <v>1121117.1297006276</v>
      </c>
    </row>
    <row r="518" spans="1:117" x14ac:dyDescent="0.75">
      <c r="A518" s="11">
        <v>505</v>
      </c>
      <c r="C518" s="24">
        <f t="shared" ca="1" si="290"/>
        <v>-0.27874271077034279</v>
      </c>
      <c r="D518" s="24">
        <f t="shared" ca="1" si="290"/>
        <v>1.1992646295727825</v>
      </c>
      <c r="E518" s="24">
        <f t="shared" ca="1" si="290"/>
        <v>0.37495076670528499</v>
      </c>
      <c r="F518" s="24">
        <f t="shared" ca="1" si="290"/>
        <v>-1.0237474270131837</v>
      </c>
      <c r="G518" s="24">
        <f t="shared" ca="1" si="290"/>
        <v>-0.16834126894206852</v>
      </c>
      <c r="H518" s="24">
        <f t="shared" ca="1" si="290"/>
        <v>0.7688174552287762</v>
      </c>
      <c r="I518" s="24">
        <f t="shared" ca="1" si="290"/>
        <v>2.2440815018496689</v>
      </c>
      <c r="J518" s="24">
        <f t="shared" ca="1" si="290"/>
        <v>0.68987261186383286</v>
      </c>
      <c r="K518" s="24">
        <f t="shared" ca="1" si="290"/>
        <v>-1.4592832195918535</v>
      </c>
      <c r="L518" s="24">
        <f t="shared" ca="1" si="290"/>
        <v>-0.82416519494484264</v>
      </c>
      <c r="M518" s="24">
        <f t="shared" ca="1" si="290"/>
        <v>0.42444247967581522</v>
      </c>
      <c r="N518" s="24">
        <f ca="1">SQRT(Inputs!$B$38)*C518+SQRT(1-Inputs!$B$38)*_xlfn.NORM.S.INV(RAND())</f>
        <v>5.2195007661445136E-2</v>
      </c>
      <c r="O518" s="24">
        <f ca="1">SQRT(Inputs!$B$38)*D518+SQRT(1-Inputs!$B$38)*_xlfn.NORM.S.INV(RAND())</f>
        <v>-0.11401765172590173</v>
      </c>
      <c r="P518" s="24">
        <f ca="1">SQRT(Inputs!$B$38)*E518+SQRT(1-Inputs!$B$38)*_xlfn.NORM.S.INV(RAND())</f>
        <v>-0.13267240262136368</v>
      </c>
      <c r="Q518" s="24">
        <f ca="1">SQRT(Inputs!$B$38)*F518+SQRT(1-Inputs!$B$38)*_xlfn.NORM.S.INV(RAND())</f>
        <v>-2.0961405703612468</v>
      </c>
      <c r="R518" s="24">
        <f ca="1">SQRT(Inputs!$B$38)*G518+SQRT(1-Inputs!$B$38)*_xlfn.NORM.S.INV(RAND())</f>
        <v>2.9397694269602481E-2</v>
      </c>
      <c r="S518" s="24">
        <f ca="1">SQRT(Inputs!$B$38)*H518+SQRT(1-Inputs!$B$38)*_xlfn.NORM.S.INV(RAND())</f>
        <v>0.41340824217123973</v>
      </c>
      <c r="T518" s="24">
        <f ca="1">SQRT(Inputs!$B$38)*I518+SQRT(1-Inputs!$B$38)*_xlfn.NORM.S.INV(RAND())</f>
        <v>1.6694063085140844</v>
      </c>
      <c r="U518" s="24">
        <f ca="1">SQRT(Inputs!$B$38)*J518+SQRT(1-Inputs!$B$38)*_xlfn.NORM.S.INV(RAND())</f>
        <v>0.20697292362652578</v>
      </c>
      <c r="V518" s="24">
        <f ca="1">SQRT(Inputs!$B$38)*K518+SQRT(1-Inputs!$B$38)*_xlfn.NORM.S.INV(RAND())</f>
        <v>-1.1678451661756015</v>
      </c>
      <c r="W518" s="24">
        <f ca="1">SQRT(Inputs!$B$38)*L518+SQRT(1-Inputs!$B$38)*_xlfn.NORM.S.INV(RAND())</f>
        <v>0.55544337742989269</v>
      </c>
      <c r="X518" s="24">
        <f ca="1">SQRT(Inputs!$B$38)*M518+SQRT(1-Inputs!$B$38)*_xlfn.NORM.S.INV(RAND())</f>
        <v>2.3773352398127683</v>
      </c>
      <c r="Y518" s="24">
        <f ca="1">SQRT(Inputs!$B$38)*C518+SQRT(1-Inputs!$B$38)*_xlfn.NORM.S.INV(RAND())</f>
        <v>1.107945612980036</v>
      </c>
      <c r="Z518" s="24">
        <f ca="1">SQRT(Inputs!$B$38)*D518+SQRT(1-Inputs!$B$38)*_xlfn.NORM.S.INV(RAND())</f>
        <v>0.13777136406475599</v>
      </c>
      <c r="AA518" s="24">
        <f ca="1">SQRT(Inputs!$B$38)*E518+SQRT(1-Inputs!$B$38)*_xlfn.NORM.S.INV(RAND())</f>
        <v>-1.0280847511360245</v>
      </c>
      <c r="AB518" s="24">
        <f ca="1">SQRT(Inputs!$B$38)*F518+SQRT(1-Inputs!$B$38)*_xlfn.NORM.S.INV(RAND())</f>
        <v>-0.37901001465078554</v>
      </c>
      <c r="AC518" s="24">
        <f ca="1">SQRT(Inputs!$B$38)*G518+SQRT(1-Inputs!$B$38)*_xlfn.NORM.S.INV(RAND())</f>
        <v>0.43949499721464036</v>
      </c>
      <c r="AD518" s="24">
        <f ca="1">SQRT(Inputs!$B$38)*H518+SQRT(1-Inputs!$B$38)*_xlfn.NORM.S.INV(RAND())</f>
        <v>-0.54471072513164365</v>
      </c>
      <c r="AE518" s="24">
        <f ca="1">SQRT(Inputs!$B$38)*I518+SQRT(1-Inputs!$B$38)*_xlfn.NORM.S.INV(RAND())</f>
        <v>0.62122942022872574</v>
      </c>
      <c r="AF518" s="24">
        <f ca="1">SQRT(Inputs!$B$38)*J518+SQRT(1-Inputs!$B$38)*_xlfn.NORM.S.INV(RAND())</f>
        <v>1.1064986119104714</v>
      </c>
      <c r="AG518" s="24">
        <f ca="1">SQRT(Inputs!$B$38)*K518+SQRT(1-Inputs!$B$38)*_xlfn.NORM.S.INV(RAND())</f>
        <v>-1.5310854697347898</v>
      </c>
      <c r="AH518" s="24">
        <f ca="1">SQRT(Inputs!$B$38)*L518+SQRT(1-Inputs!$B$38)*_xlfn.NORM.S.INV(RAND())</f>
        <v>-1.2715875344579901</v>
      </c>
      <c r="AI518" s="24">
        <f ca="1">SQRT(Inputs!$B$38)*M518+SQRT(1-Inputs!$B$38)*_xlfn.NORM.S.INV(RAND())</f>
        <v>-0.21400431599977768</v>
      </c>
      <c r="AJ518" s="24">
        <f ca="1">SQRT(Inputs!$B$38)*C518+SQRT(1-Inputs!$B$38)*_xlfn.NORM.S.INV(RAND())</f>
        <v>1.0958395243034269E-2</v>
      </c>
      <c r="AK518" s="24">
        <f ca="1">SQRT(Inputs!$B$38)*D518+SQRT(1-Inputs!$B$38)*_xlfn.NORM.S.INV(RAND())</f>
        <v>1.9489192368231487</v>
      </c>
      <c r="AL518" s="24">
        <f ca="1">SQRT(Inputs!$B$38)*E518+SQRT(1-Inputs!$B$38)*_xlfn.NORM.S.INV(RAND())</f>
        <v>0.16356081528400609</v>
      </c>
      <c r="AM518" s="24">
        <f ca="1">SQRT(Inputs!$B$38)*F518+SQRT(1-Inputs!$B$38)*_xlfn.NORM.S.INV(RAND())</f>
        <v>0.52511998271248828</v>
      </c>
      <c r="AN518" s="24">
        <f ca="1">SQRT(Inputs!$B$38)*G518+SQRT(1-Inputs!$B$38)*_xlfn.NORM.S.INV(RAND())</f>
        <v>-6.898694704671153E-2</v>
      </c>
      <c r="AO518" s="24">
        <f ca="1">SQRT(Inputs!$B$38)*H518+SQRT(1-Inputs!$B$38)*_xlfn.NORM.S.INV(RAND())</f>
        <v>2.0212132028398941</v>
      </c>
      <c r="AP518" s="24">
        <f ca="1">SQRT(Inputs!$B$38)*I518+SQRT(1-Inputs!$B$38)*_xlfn.NORM.S.INV(RAND())</f>
        <v>0.95358624189129881</v>
      </c>
      <c r="AQ518" s="24">
        <f ca="1">SQRT(Inputs!$B$38)*J518+SQRT(1-Inputs!$B$38)*_xlfn.NORM.S.INV(RAND())</f>
        <v>0.66426187054073815</v>
      </c>
      <c r="AR518" s="24">
        <f ca="1">SQRT(Inputs!$B$38)*K518+SQRT(1-Inputs!$B$38)*_xlfn.NORM.S.INV(RAND())</f>
        <v>-5.419233727926076E-2</v>
      </c>
      <c r="AS518" s="24">
        <f ca="1">SQRT(Inputs!$B$38)*L518+SQRT(1-Inputs!$B$38)*_xlfn.NORM.S.INV(RAND())</f>
        <v>-1.4470919639725874</v>
      </c>
      <c r="AT518" s="24">
        <f ca="1">SQRT(Inputs!$B$38)*M518+SQRT(1-Inputs!$B$38)*_xlfn.NORM.S.INV(RAND())</f>
        <v>-0.1442298109672551</v>
      </c>
      <c r="AU518" s="15">
        <f ca="1">Inputs!$B$6*EXP($B$8-0.5*C$5^2+C$5*N518)</f>
        <v>5004.3428408238524</v>
      </c>
      <c r="AV518" s="15">
        <f t="shared" ca="1" si="255"/>
        <v>5990.1996468371181</v>
      </c>
      <c r="AW518" s="15">
        <f t="shared" ca="1" si="256"/>
        <v>7174.4446393399576</v>
      </c>
      <c r="AX518" s="15">
        <f t="shared" ca="1" si="257"/>
        <v>6741.1896581221945</v>
      </c>
      <c r="AY518" s="15">
        <f t="shared" ca="1" si="258"/>
        <v>8266.755313757596</v>
      </c>
      <c r="AZ518" s="15">
        <f t="shared" ca="1" si="259"/>
        <v>10581.374234461724</v>
      </c>
      <c r="BA518" s="15">
        <f t="shared" ca="1" si="260"/>
        <v>15420.998602913312</v>
      </c>
      <c r="BB518" s="15">
        <f t="shared" ca="1" si="261"/>
        <v>19275.594756287417</v>
      </c>
      <c r="BC518" s="15">
        <f t="shared" ca="1" si="262"/>
        <v>21090.883565812379</v>
      </c>
      <c r="BD518" s="15">
        <f t="shared" ca="1" si="263"/>
        <v>27216.170330564204</v>
      </c>
      <c r="BE518" s="15">
        <f t="shared" ca="1" si="264"/>
        <v>41412.551602873245</v>
      </c>
      <c r="BF518" s="15">
        <f ca="1">Inputs!$B$13*EXP($B$9-0.5*C$6^2+C$6*Y518)</f>
        <v>17228.441797385607</v>
      </c>
      <c r="BG518" s="15">
        <f t="shared" ca="1" si="265"/>
        <v>21525.419065376122</v>
      </c>
      <c r="BH518" s="15">
        <f t="shared" ca="1" si="266"/>
        <v>22177.037187444064</v>
      </c>
      <c r="BI518" s="15">
        <f t="shared" ca="1" si="267"/>
        <v>25609.604044460379</v>
      </c>
      <c r="BJ518" s="15">
        <f t="shared" ca="1" si="268"/>
        <v>33449.016501896156</v>
      </c>
      <c r="BK518" s="15">
        <f t="shared" ca="1" si="269"/>
        <v>38118.084846480582</v>
      </c>
      <c r="BL518" s="15">
        <f t="shared" ca="1" si="270"/>
        <v>50748.935879000397</v>
      </c>
      <c r="BM518" s="15">
        <f t="shared" ca="1" si="271"/>
        <v>71573.48775612918</v>
      </c>
      <c r="BN518" s="15">
        <f t="shared" ca="1" si="272"/>
        <v>73270.503708545075</v>
      </c>
      <c r="BO518" s="15">
        <f t="shared" ca="1" si="273"/>
        <v>77764.518443589535</v>
      </c>
      <c r="BP518" s="15">
        <f t="shared" ca="1" si="274"/>
        <v>93420.797233613848</v>
      </c>
      <c r="BQ518" s="15">
        <f ca="1">Inputs!$B$20*EXP($B$10-0.5*C$7^2+C$7*AJ518)</f>
        <v>4306.2185817093805</v>
      </c>
      <c r="BR518" s="15">
        <f t="shared" ca="1" si="275"/>
        <v>10850.156154143448</v>
      </c>
      <c r="BS518" s="15">
        <f t="shared" ca="1" si="276"/>
        <v>15572.739361843313</v>
      </c>
      <c r="BT518" s="15">
        <f t="shared" ca="1" si="277"/>
        <v>24642.651901593377</v>
      </c>
      <c r="BU518" s="15">
        <f t="shared" ca="1" si="278"/>
        <v>33586.403943925267</v>
      </c>
      <c r="BV518" s="15">
        <f t="shared" ca="1" si="279"/>
        <v>73679.756109609094</v>
      </c>
      <c r="BW518" s="15">
        <f t="shared" ca="1" si="280"/>
        <v>125809.17010209699</v>
      </c>
      <c r="BX518" s="15">
        <f t="shared" ca="1" si="281"/>
        <v>201028.89787463826</v>
      </c>
      <c r="BY518" s="15">
        <f t="shared" ca="1" si="282"/>
        <v>278770.20658258046</v>
      </c>
      <c r="BZ518" s="15">
        <f t="shared" ca="1" si="283"/>
        <v>299788.12611979403</v>
      </c>
      <c r="CA518" s="15">
        <f t="shared" ca="1" si="284"/>
        <v>410455.48934134573</v>
      </c>
      <c r="CB518" s="15">
        <f ca="1">(AU518*DCF!C$10-DCF!C$5*MAX(AU518*DCF!C$10,0)-MAX(AU518-Inputs!$B$6,0)/Inputs!$B$10)*DCF!C$6</f>
        <v>1042.77409869706</v>
      </c>
      <c r="CC518" s="15">
        <f ca="1">(AV518*DCF!D$10-DCF!D$5*MAX(AV518*DCF!D$10,0)-MAX(AV518-AU518,0)/Inputs!$B$10)*DCF!D$6</f>
        <v>1219.6952012052557</v>
      </c>
      <c r="CD518" s="15">
        <f ca="1">(AW518*DCF!E$10-DCF!E$5*MAX(AW518*DCF!E$10,0)-MAX(AW518-AV518,0)/Inputs!$B$10)*DCF!E$6</f>
        <v>1389.7240457937712</v>
      </c>
      <c r="CE518" s="15">
        <f ca="1">(AX518*DCF!F$10-DCF!F$5*MAX(AX518*DCF!F$10,0)-MAX(AX518-AW518,0)/Inputs!$B$10)*DCF!F$6</f>
        <v>1471.5909590471642</v>
      </c>
      <c r="CF518" s="15">
        <f ca="1">(AY518*DCF!G$10-DCF!G$5*MAX(AY518*DCF!G$10,0)-MAX(AY518-AX518,0)/Inputs!$B$10)*DCF!G$6</f>
        <v>1410.0409293989455</v>
      </c>
      <c r="CG518" s="15">
        <f ca="1">(AZ518*DCF!H$10-DCF!H$5*MAX(AZ518*DCF!H$10,0)-MAX(AZ518-AY518,0)/Inputs!$B$10)*DCF!H$6</f>
        <v>1643.3793130474539</v>
      </c>
      <c r="CH518" s="15">
        <f ca="1">(BA518*DCF!I$10-DCF!I$5*MAX(BA518*DCF!I$10,0)-MAX(BA518-AZ518,0)/Inputs!$B$10)*DCF!I$6</f>
        <v>2022.9859234739677</v>
      </c>
      <c r="CI518" s="15">
        <f ca="1">(BB518*DCF!J$10-DCF!J$5*MAX(BB518*DCF!J$10,0)-MAX(BB518-BA518,0)/Inputs!$B$10)*DCF!J$6</f>
        <v>2723.6362574130685</v>
      </c>
      <c r="CJ518" s="15">
        <f ca="1">(BC518*DCF!K$10-DCF!K$5*MAX(BC518*DCF!K$10,0)-MAX(BC518-BB518,0)/Inputs!$B$10)*DCF!K$6</f>
        <v>3141.1807329976341</v>
      </c>
      <c r="CK518" s="15">
        <f ca="1">(BD518*DCF!L$10-DCF!L$5*MAX(BD518*DCF!L$10,0)-MAX(BD518-BC518,0)/Inputs!$B$10)*DCF!L$6</f>
        <v>3312.6172719330966</v>
      </c>
      <c r="CL518" s="15">
        <f ca="1">(BE518*DCF!M$10-DCF!M$5*MAX(BE518*DCF!M$10,0)-MAX(BE518-BD518,0)/Inputs!$B$10)*DCF!M$6</f>
        <v>4147.9372330423839</v>
      </c>
      <c r="CM518" s="15">
        <f ca="1">(BF518*DCF!C$28-DCF!C$5*MAX(BF518*DCF!C$28,0)-MAX(BF518-Inputs!$B$13,0)/Inputs!$B$17)*DCF!C$6</f>
        <v>3908.9446794768373</v>
      </c>
      <c r="CN518" s="15">
        <f ca="1">(BG518*DCF!D$28-DCF!D$5*MAX(BG518*DCF!D$28,0)-MAX(BG518-BF518,0)/Inputs!$B$17)*DCF!D$6</f>
        <v>5422.9901068859626</v>
      </c>
      <c r="CO518" s="15">
        <f ca="1">(BH518*DCF!E$28-DCF!E$5*MAX(BH518*DCF!E$28,0)-MAX(BH518-BG518,0)/Inputs!$B$17)*DCF!E$6</f>
        <v>6152.5068631645436</v>
      </c>
      <c r="CP518" s="15">
        <f ca="1">(BI518*DCF!F$28-DCF!F$5*MAX(BI518*DCF!F$28,0)-MAX(BI518-BH518,0)/Inputs!$B$17)*DCF!F$6</f>
        <v>6327.3798668349345</v>
      </c>
      <c r="CQ518" s="15">
        <f ca="1">(BJ518*DCF!G$28-DCF!G$5*MAX(BJ518*DCF!G$28,0)-MAX(BJ518-BI518,0)/Inputs!$B$17)*DCF!G$6</f>
        <v>7360.0893769721388</v>
      </c>
      <c r="CR518" s="15">
        <f ca="1">(BK518*DCF!H$28-DCF!H$5*MAX(BK518*DCF!H$28,0)-MAX(BK518-BJ518,0)/Inputs!$B$17)*DCF!H$6</f>
        <v>8701.5807388921257</v>
      </c>
      <c r="CS518" s="15">
        <f ca="1">(BL518*DCF!I$28-DCF!I$5*MAX(BL518*DCF!I$28,0)-MAX(BL518-BK518,0)/Inputs!$B$17)*DCF!I$6</f>
        <v>10120.852051391772</v>
      </c>
      <c r="CT518" s="15">
        <f ca="1">(BM518*DCF!J$28-DCF!J$5*MAX(BM518*DCF!J$28,0)-MAX(BM518-BL518,0)/Inputs!$B$17)*DCF!J$6</f>
        <v>13205.664078035636</v>
      </c>
      <c r="CU518" s="15">
        <f ca="1">(BN518*DCF!K$28-DCF!K$5*MAX(BN518*DCF!K$28,0)-MAX(BN518-BM518,0)/Inputs!$B$17)*DCF!K$6</f>
        <v>15265.640006494639</v>
      </c>
      <c r="CV518" s="15">
        <f ca="1">(BO518*DCF!L$28-DCF!L$5*MAX(BO518*DCF!L$28,0)-MAX(BO518-BN518,0)/Inputs!$B$17)*DCF!L$6</f>
        <v>15007.148435929732</v>
      </c>
      <c r="CW518" s="15">
        <f ca="1">(BP518*DCF!M$28-DCF!M$5*MAX(BP518*DCF!M$28,0)-MAX(BP518-BO518,0)/Inputs!$B$17)*DCF!M$6</f>
        <v>15940.656000868434</v>
      </c>
      <c r="CX518" s="15">
        <f ca="1">(BQ518*DCF!C$46-DCF!C$5*MAX(BQ518*DCF!C$46,0)-MAX(BQ518-Inputs!$B$20,0)/Inputs!$B$24)*DCF!C$6</f>
        <v>-1505.0013268194321</v>
      </c>
      <c r="CY518" s="15">
        <f ca="1">(BR518*DCF!D$46-DCF!D$5*MAX(BR518*DCF!D$46,0)-MAX(BR518-BQ518,0)/Inputs!$B$24)*DCF!D$6</f>
        <v>-4644.1124691438727</v>
      </c>
      <c r="CZ518" s="15">
        <f ca="1">(BS518*DCF!E$46-DCF!E$5*MAX(BS518*DCF!E$46,0)-MAX(BS518-BR518,0)/Inputs!$B$24)*DCF!E$6</f>
        <v>-3703.0158335274091</v>
      </c>
      <c r="DA518" s="15">
        <f ca="1">(BT518*DCF!F$46-DCF!F$5*MAX(BT518*DCF!F$46,0)-MAX(BT518-BS518,0)/Inputs!$B$24)*DCF!F$6</f>
        <v>-5097.2755917347677</v>
      </c>
      <c r="DB518" s="15">
        <f ca="1">(BU518*DCF!G$46-DCF!G$5*MAX(BU518*DCF!G$46,0)-MAX(BU518-BT518,0)/Inputs!$B$24)*DCF!G$6</f>
        <v>-4138.2817501185409</v>
      </c>
      <c r="DC518" s="15">
        <f ca="1">(BV518*DCF!H$46-DCF!H$5*MAX(BV518*DCF!H$46,0)-MAX(BV518-BU518,0)/Inputs!$B$24)*DCF!H$6</f>
        <v>-12458.763529441801</v>
      </c>
      <c r="DD518" s="15">
        <f ca="1">(BW518*DCF!I$46-DCF!I$5*MAX(BW518*DCF!I$46,0)-MAX(BW518-BV518,0)/Inputs!$B$24)*DCF!I$6</f>
        <v>-12058.726558856417</v>
      </c>
      <c r="DE518" s="15">
        <f ca="1">(BX518*DCF!J$46-DCF!J$5*MAX(BX518*DCF!J$46,0)-MAX(BX518-BW518,0)/Inputs!$B$24)*DCF!J$6</f>
        <v>-11514.436697867564</v>
      </c>
      <c r="DF518" s="15">
        <f ca="1">(BY518*DCF!K$46-DCF!K$5*MAX(BY518*DCF!K$46,0)-MAX(BY518-BX518,0)/Inputs!$B$24)*DCF!K$6</f>
        <v>-3120.266128385997</v>
      </c>
      <c r="DG518" s="15">
        <f ca="1">(BZ518*DCF!L$46-DCF!L$5*MAX(BZ518*DCF!L$46,0)-MAX(BZ518-BY518,0)/Inputs!$B$24)*DCF!L$6</f>
        <v>15966.543547123136</v>
      </c>
      <c r="DH518" s="15">
        <f ca="1">(CA518*DCF!M$46-DCF!M$5*MAX(CA518*DCF!M$46,0)-MAX(CA518-BZ518,0)/Inputs!$B$24)*DCF!M$6</f>
        <v>9042.4008463513419</v>
      </c>
      <c r="DI518" s="15">
        <f ca="1">SUM(CB518:CL518)+BE518*DCF!M$10*(1+Inputs!$B$30)*(1-Inputs!$B$33)*(1-Inputs!$B$30/Inputs!$B$31)/(Inputs!$B$29-Inputs!$B$30)*DCF!M$6</f>
        <v>138777.24070114826</v>
      </c>
      <c r="DJ518" s="15">
        <f ca="1">SUM(CM518:CW518)+BP518*DCF!M$28*(1+Inputs!$B$30)*(1-Inputs!$B$33)*(1-Inputs!$B$30/Inputs!$B$31)/(Inputs!$B$29-Inputs!$B$30)*DCF!M$6</f>
        <v>454068.53762268019</v>
      </c>
      <c r="DK518" s="15">
        <f ca="1">SUM(CX518:DH518)+CA518*DCF!M$46*(1+Inputs!$B$30)*(1-Inputs!$B$33)*(1-Inputs!$B$30/Inputs!$B$31)/(Inputs!$B$29-Inputs!$B$30)*DCF!M$6</f>
        <v>601381.87259030575</v>
      </c>
      <c r="DM518" s="15">
        <f ca="1">DI518+DJ518+DK518+Inputs!$B$34+Inputs!$B$36-Inputs!$B$35</f>
        <v>1271078.6509141342</v>
      </c>
    </row>
    <row r="519" spans="1:117" x14ac:dyDescent="0.75">
      <c r="A519" s="11">
        <v>506</v>
      </c>
      <c r="C519" s="24">
        <f t="shared" ca="1" si="290"/>
        <v>-0.41848167981217949</v>
      </c>
      <c r="D519" s="24">
        <f t="shared" ca="1" si="290"/>
        <v>0.79420640825399813</v>
      </c>
      <c r="E519" s="24">
        <f t="shared" ca="1" si="290"/>
        <v>2.4625811362692906</v>
      </c>
      <c r="F519" s="24">
        <f t="shared" ca="1" si="290"/>
        <v>0.66471621068032649</v>
      </c>
      <c r="G519" s="24">
        <f t="shared" ca="1" si="290"/>
        <v>1.1467666749534495</v>
      </c>
      <c r="H519" s="24">
        <f t="shared" ca="1" si="290"/>
        <v>-0.16883444624805766</v>
      </c>
      <c r="I519" s="24">
        <f t="shared" ca="1" si="290"/>
        <v>1.4380224772002894</v>
      </c>
      <c r="J519" s="24">
        <f t="shared" ca="1" si="290"/>
        <v>0.4371065523890319</v>
      </c>
      <c r="K519" s="24">
        <f t="shared" ca="1" si="290"/>
        <v>0.7262912529190737</v>
      </c>
      <c r="L519" s="24">
        <f t="shared" ca="1" si="290"/>
        <v>-1.2119852695773372</v>
      </c>
      <c r="M519" s="24">
        <f t="shared" ca="1" si="290"/>
        <v>-0.31801186137822735</v>
      </c>
      <c r="N519" s="24">
        <f ca="1">SQRT(Inputs!$B$38)*C519+SQRT(1-Inputs!$B$38)*_xlfn.NORM.S.INV(RAND())</f>
        <v>-0.51400365865692599</v>
      </c>
      <c r="O519" s="24">
        <f ca="1">SQRT(Inputs!$B$38)*D519+SQRT(1-Inputs!$B$38)*_xlfn.NORM.S.INV(RAND())</f>
        <v>1.2771960494207326</v>
      </c>
      <c r="P519" s="24">
        <f ca="1">SQRT(Inputs!$B$38)*E519+SQRT(1-Inputs!$B$38)*_xlfn.NORM.S.INV(RAND())</f>
        <v>1.7948607641999965</v>
      </c>
      <c r="Q519" s="24">
        <f ca="1">SQRT(Inputs!$B$38)*F519+SQRT(1-Inputs!$B$38)*_xlfn.NORM.S.INV(RAND())</f>
        <v>0.53175906156125907</v>
      </c>
      <c r="R519" s="24">
        <f ca="1">SQRT(Inputs!$B$38)*G519+SQRT(1-Inputs!$B$38)*_xlfn.NORM.S.INV(RAND())</f>
        <v>-0.2390138950910472</v>
      </c>
      <c r="S519" s="24">
        <f ca="1">SQRT(Inputs!$B$38)*H519+SQRT(1-Inputs!$B$38)*_xlfn.NORM.S.INV(RAND())</f>
        <v>1.242232686498344</v>
      </c>
      <c r="T519" s="24">
        <f ca="1">SQRT(Inputs!$B$38)*I519+SQRT(1-Inputs!$B$38)*_xlfn.NORM.S.INV(RAND())</f>
        <v>1.1051780640949573</v>
      </c>
      <c r="U519" s="24">
        <f ca="1">SQRT(Inputs!$B$38)*J519+SQRT(1-Inputs!$B$38)*_xlfn.NORM.S.INV(RAND())</f>
        <v>1.0722774906407027</v>
      </c>
      <c r="V519" s="24">
        <f ca="1">SQRT(Inputs!$B$38)*K519+SQRT(1-Inputs!$B$38)*_xlfn.NORM.S.INV(RAND())</f>
        <v>0.37191892956161177</v>
      </c>
      <c r="W519" s="24">
        <f ca="1">SQRT(Inputs!$B$38)*L519+SQRT(1-Inputs!$B$38)*_xlfn.NORM.S.INV(RAND())</f>
        <v>0.31615612394643777</v>
      </c>
      <c r="X519" s="24">
        <f ca="1">SQRT(Inputs!$B$38)*M519+SQRT(1-Inputs!$B$38)*_xlfn.NORM.S.INV(RAND())</f>
        <v>-1.7835367582317254</v>
      </c>
      <c r="Y519" s="24">
        <f ca="1">SQRT(Inputs!$B$38)*C519+SQRT(1-Inputs!$B$38)*_xlfn.NORM.S.INV(RAND())</f>
        <v>-0.57624552730179146</v>
      </c>
      <c r="Z519" s="24">
        <f ca="1">SQRT(Inputs!$B$38)*D519+SQRT(1-Inputs!$B$38)*_xlfn.NORM.S.INV(RAND())</f>
        <v>0.72951618042110056</v>
      </c>
      <c r="AA519" s="24">
        <f ca="1">SQRT(Inputs!$B$38)*E519+SQRT(1-Inputs!$B$38)*_xlfn.NORM.S.INV(RAND())</f>
        <v>1.0865688795667368</v>
      </c>
      <c r="AB519" s="24">
        <f ca="1">SQRT(Inputs!$B$38)*F519+SQRT(1-Inputs!$B$38)*_xlfn.NORM.S.INV(RAND())</f>
        <v>-0.23749013089100102</v>
      </c>
      <c r="AC519" s="24">
        <f ca="1">SQRT(Inputs!$B$38)*G519+SQRT(1-Inputs!$B$38)*_xlfn.NORM.S.INV(RAND())</f>
        <v>-0.76504301352315474</v>
      </c>
      <c r="AD519" s="24">
        <f ca="1">SQRT(Inputs!$B$38)*H519+SQRT(1-Inputs!$B$38)*_xlfn.NORM.S.INV(RAND())</f>
        <v>-1.0247206103857922</v>
      </c>
      <c r="AE519" s="24">
        <f ca="1">SQRT(Inputs!$B$38)*I519+SQRT(1-Inputs!$B$38)*_xlfn.NORM.S.INV(RAND())</f>
        <v>0.15286838438441619</v>
      </c>
      <c r="AF519" s="24">
        <f ca="1">SQRT(Inputs!$B$38)*J519+SQRT(1-Inputs!$B$38)*_xlfn.NORM.S.INV(RAND())</f>
        <v>2.1610812090886666</v>
      </c>
      <c r="AG519" s="24">
        <f ca="1">SQRT(Inputs!$B$38)*K519+SQRT(1-Inputs!$B$38)*_xlfn.NORM.S.INV(RAND())</f>
        <v>-1.1811394859631337</v>
      </c>
      <c r="AH519" s="24">
        <f ca="1">SQRT(Inputs!$B$38)*L519+SQRT(1-Inputs!$B$38)*_xlfn.NORM.S.INV(RAND())</f>
        <v>-2.2235582345622027</v>
      </c>
      <c r="AI519" s="24">
        <f ca="1">SQRT(Inputs!$B$38)*M519+SQRT(1-Inputs!$B$38)*_xlfn.NORM.S.INV(RAND())</f>
        <v>-0.11802403855553573</v>
      </c>
      <c r="AJ519" s="24">
        <f ca="1">SQRT(Inputs!$B$38)*C519+SQRT(1-Inputs!$B$38)*_xlfn.NORM.S.INV(RAND())</f>
        <v>0.10876209527400799</v>
      </c>
      <c r="AK519" s="24">
        <f ca="1">SQRT(Inputs!$B$38)*D519+SQRT(1-Inputs!$B$38)*_xlfn.NORM.S.INV(RAND())</f>
        <v>0.10131688629168001</v>
      </c>
      <c r="AL519" s="24">
        <f ca="1">SQRT(Inputs!$B$38)*E519+SQRT(1-Inputs!$B$38)*_xlfn.NORM.S.INV(RAND())</f>
        <v>1.3982734351538197</v>
      </c>
      <c r="AM519" s="24">
        <f ca="1">SQRT(Inputs!$B$38)*F519+SQRT(1-Inputs!$B$38)*_xlfn.NORM.S.INV(RAND())</f>
        <v>-0.46295778394914266</v>
      </c>
      <c r="AN519" s="24">
        <f ca="1">SQRT(Inputs!$B$38)*G519+SQRT(1-Inputs!$B$38)*_xlfn.NORM.S.INV(RAND())</f>
        <v>0.85946494874026258</v>
      </c>
      <c r="AO519" s="24">
        <f ca="1">SQRT(Inputs!$B$38)*H519+SQRT(1-Inputs!$B$38)*_xlfn.NORM.S.INV(RAND())</f>
        <v>-5.2228226644697728E-3</v>
      </c>
      <c r="AP519" s="24">
        <f ca="1">SQRT(Inputs!$B$38)*I519+SQRT(1-Inputs!$B$38)*_xlfn.NORM.S.INV(RAND())</f>
        <v>1.8460825978980222</v>
      </c>
      <c r="AQ519" s="24">
        <f ca="1">SQRT(Inputs!$B$38)*J519+SQRT(1-Inputs!$B$38)*_xlfn.NORM.S.INV(RAND())</f>
        <v>-1.1034522148055426</v>
      </c>
      <c r="AR519" s="24">
        <f ca="1">SQRT(Inputs!$B$38)*K519+SQRT(1-Inputs!$B$38)*_xlfn.NORM.S.INV(RAND())</f>
        <v>0.28238475878091102</v>
      </c>
      <c r="AS519" s="24">
        <f ca="1">SQRT(Inputs!$B$38)*L519+SQRT(1-Inputs!$B$38)*_xlfn.NORM.S.INV(RAND())</f>
        <v>0.1018083482026253</v>
      </c>
      <c r="AT519" s="24">
        <f ca="1">SQRT(Inputs!$B$38)*M519+SQRT(1-Inputs!$B$38)*_xlfn.NORM.S.INV(RAND())</f>
        <v>-0.17163054105670722</v>
      </c>
      <c r="AU519" s="15">
        <f ca="1">Inputs!$B$6*EXP($B$8-0.5*C$5^2+C$5*N519)</f>
        <v>4566.0741348722586</v>
      </c>
      <c r="AV519" s="15">
        <f t="shared" ca="1" si="255"/>
        <v>6706.1523185291308</v>
      </c>
      <c r="AW519" s="15">
        <f t="shared" ca="1" si="256"/>
        <v>10416.737555960823</v>
      </c>
      <c r="AX519" s="15">
        <f t="shared" ca="1" si="257"/>
        <v>13591.384038247956</v>
      </c>
      <c r="AY519" s="15">
        <f t="shared" ca="1" si="258"/>
        <v>16152.817603693517</v>
      </c>
      <c r="AZ519" s="15">
        <f t="shared" ca="1" si="259"/>
        <v>22651.30320915853</v>
      </c>
      <c r="BA519" s="15">
        <f t="shared" ca="1" si="260"/>
        <v>31118.430019489177</v>
      </c>
      <c r="BB519" s="15">
        <f t="shared" ca="1" si="261"/>
        <v>42419.343003152499</v>
      </c>
      <c r="BC519" s="15">
        <f t="shared" ca="1" si="262"/>
        <v>53851.961671676814</v>
      </c>
      <c r="BD519" s="15">
        <f t="shared" ca="1" si="263"/>
        <v>67953.785950857899</v>
      </c>
      <c r="BE519" s="15">
        <f t="shared" ca="1" si="264"/>
        <v>70783.579059770214</v>
      </c>
      <c r="BF519" s="15">
        <f ca="1">Inputs!$B$13*EXP($B$9-0.5*C$6^2+C$6*Y519)</f>
        <v>12337.884967469974</v>
      </c>
      <c r="BG519" s="15">
        <f t="shared" ca="1" si="265"/>
        <v>17152.106710639066</v>
      </c>
      <c r="BH519" s="15">
        <f t="shared" ca="1" si="266"/>
        <v>25095.155647075662</v>
      </c>
      <c r="BI519" s="15">
        <f t="shared" ca="1" si="267"/>
        <v>29617.563243794499</v>
      </c>
      <c r="BJ519" s="15">
        <f t="shared" ca="1" si="268"/>
        <v>32517.997642649709</v>
      </c>
      <c r="BK519" s="15">
        <f t="shared" ca="1" si="269"/>
        <v>34712.853302968841</v>
      </c>
      <c r="BL519" s="15">
        <f t="shared" ca="1" si="270"/>
        <v>43493.703053974212</v>
      </c>
      <c r="BM519" s="15">
        <f t="shared" ca="1" si="271"/>
        <v>69927.464916611294</v>
      </c>
      <c r="BN519" s="15">
        <f t="shared" ca="1" si="272"/>
        <v>74651.302336410736</v>
      </c>
      <c r="BO519" s="15">
        <f t="shared" ca="1" si="273"/>
        <v>70930.307891525881</v>
      </c>
      <c r="BP519" s="15">
        <f t="shared" ca="1" si="274"/>
        <v>86142.315227118073</v>
      </c>
      <c r="BQ519" s="15">
        <f ca="1">Inputs!$B$20*EXP($B$10-0.5*C$7^2+C$7*AJ519)</f>
        <v>4458.219357116699</v>
      </c>
      <c r="BR519" s="15">
        <f t="shared" ca="1" si="275"/>
        <v>6247.0364011404208</v>
      </c>
      <c r="BS519" s="15">
        <f t="shared" ca="1" si="276"/>
        <v>12782.31619662248</v>
      </c>
      <c r="BT519" s="15">
        <f t="shared" ca="1" si="277"/>
        <v>15608.487918836554</v>
      </c>
      <c r="BU519" s="15">
        <f t="shared" ca="1" si="278"/>
        <v>26632.035172666299</v>
      </c>
      <c r="BV519" s="15">
        <f t="shared" ca="1" si="279"/>
        <v>37009.271338597704</v>
      </c>
      <c r="BW519" s="15">
        <f t="shared" ca="1" si="280"/>
        <v>76332.804613131404</v>
      </c>
      <c r="BX519" s="15">
        <f t="shared" ca="1" si="281"/>
        <v>85575.949362398635</v>
      </c>
      <c r="BY519" s="15">
        <f t="shared" ca="1" si="282"/>
        <v>126562.83946813778</v>
      </c>
      <c r="BZ519" s="15">
        <f t="shared" ca="1" si="283"/>
        <v>180940.34127248099</v>
      </c>
      <c r="CA519" s="15">
        <f t="shared" ca="1" si="284"/>
        <v>246531.49476147891</v>
      </c>
      <c r="CB519" s="15">
        <f ca="1">(AU519*DCF!C$10-DCF!C$5*MAX(AU519*DCF!C$10,0)-MAX(AU519-Inputs!$B$6,0)/Inputs!$B$10)*DCF!C$6</f>
        <v>1045.89903268787</v>
      </c>
      <c r="CC519" s="15">
        <f ca="1">(AV519*DCF!D$10-DCF!D$5*MAX(AV519*DCF!D$10,0)-MAX(AV519-AU519,0)/Inputs!$B$10)*DCF!D$6</f>
        <v>1112.7771396910643</v>
      </c>
      <c r="CD519" s="15">
        <f ca="1">(AW519*DCF!E$10-DCF!E$5*MAX(AW519*DCF!E$10,0)-MAX(AW519-AV519,0)/Inputs!$B$10)*DCF!E$6</f>
        <v>1569.2814241370208</v>
      </c>
      <c r="CE519" s="15">
        <f ca="1">(AX519*DCF!F$10-DCF!F$5*MAX(AX519*DCF!F$10,0)-MAX(AX519-AW519,0)/Inputs!$B$10)*DCF!F$6</f>
        <v>2306.4122509420454</v>
      </c>
      <c r="CF519" s="15">
        <f ca="1">(AY519*DCF!G$10-DCF!G$5*MAX(AY519*DCF!G$10,0)-MAX(AY519-AX519,0)/Inputs!$B$10)*DCF!G$6</f>
        <v>2835.7722952510062</v>
      </c>
      <c r="CG519" s="15">
        <f ca="1">(AZ519*DCF!H$10-DCF!H$5*MAX(AZ519*DCF!H$10,0)-MAX(AZ519-AY519,0)/Inputs!$B$10)*DCF!H$6</f>
        <v>3243.8441454195145</v>
      </c>
      <c r="CH519" s="15">
        <f ca="1">(BA519*DCF!I$10-DCF!I$5*MAX(BA519*DCF!I$10,0)-MAX(BA519-AZ519,0)/Inputs!$B$10)*DCF!I$6</f>
        <v>4295.2965025742687</v>
      </c>
      <c r="CI519" s="15">
        <f ca="1">(BB519*DCF!J$10-DCF!J$5*MAX(BB519*DCF!J$10,0)-MAX(BB519-BA519,0)/Inputs!$B$10)*DCF!J$6</f>
        <v>5566.7905473994124</v>
      </c>
      <c r="CJ519" s="15">
        <f ca="1">(BC519*DCF!K$10-DCF!K$5*MAX(BC519*DCF!K$10,0)-MAX(BC519-BB519,0)/Inputs!$B$10)*DCF!K$6</f>
        <v>7068.9083844992929</v>
      </c>
      <c r="CK519" s="15">
        <f ca="1">(BD519*DCF!L$10-DCF!L$5*MAX(BD519*DCF!L$10,0)-MAX(BD519-BC519,0)/Inputs!$B$10)*DCF!L$6</f>
        <v>8425.1289206234324</v>
      </c>
      <c r="CL519" s="15">
        <f ca="1">(BE519*DCF!M$10-DCF!M$5*MAX(BE519*DCF!M$10,0)-MAX(BE519-BD519,0)/Inputs!$B$10)*DCF!M$6</f>
        <v>9650.429500503049</v>
      </c>
      <c r="CM519" s="15">
        <f ca="1">(BF519*DCF!C$28-DCF!C$5*MAX(BF519*DCF!C$28,0)-MAX(BF519-Inputs!$B$13,0)/Inputs!$B$17)*DCF!C$6</f>
        <v>3545.8376600587512</v>
      </c>
      <c r="CN519" s="15">
        <f ca="1">(BG519*DCF!D$28-DCF!D$5*MAX(BG519*DCF!D$28,0)-MAX(BG519-BF519,0)/Inputs!$B$17)*DCF!D$6</f>
        <v>4024.5967911491616</v>
      </c>
      <c r="CO519" s="15">
        <f ca="1">(BH519*DCF!E$28-DCF!E$5*MAX(BH519*DCF!E$28,0)-MAX(BH519-BG519,0)/Inputs!$B$17)*DCF!E$6</f>
        <v>5541.9293236891554</v>
      </c>
      <c r="CP519" s="15">
        <f ca="1">(BI519*DCF!F$28-DCF!F$5*MAX(BI519*DCF!F$28,0)-MAX(BI519-BH519,0)/Inputs!$B$17)*DCF!F$6</f>
        <v>7217.0124834422568</v>
      </c>
      <c r="CQ519" s="15">
        <f ca="1">(BJ519*DCF!G$28-DCF!G$5*MAX(BJ519*DCF!G$28,0)-MAX(BJ519-BI519,0)/Inputs!$B$17)*DCF!G$6</f>
        <v>7949.2167886284869</v>
      </c>
      <c r="CR519" s="15">
        <f ca="1">(BK519*DCF!H$28-DCF!H$5*MAX(BK519*DCF!H$28,0)-MAX(BK519-BJ519,0)/Inputs!$B$17)*DCF!H$6</f>
        <v>8243.8526251290441</v>
      </c>
      <c r="CS519" s="15">
        <f ca="1">(BL519*DCF!I$28-DCF!I$5*MAX(BL519*DCF!I$28,0)-MAX(BL519-BK519,0)/Inputs!$B$17)*DCF!I$6</f>
        <v>8967.3552319979553</v>
      </c>
      <c r="CT519" s="15">
        <f ca="1">(BM519*DCF!J$28-DCF!J$5*MAX(BM519*DCF!J$28,0)-MAX(BM519-BL519,0)/Inputs!$B$17)*DCF!J$6</f>
        <v>12094.728914572184</v>
      </c>
      <c r="CU519" s="15">
        <f ca="1">(BN519*DCF!K$28-DCF!K$5*MAX(BN519*DCF!K$28,0)-MAX(BN519-BM519,0)/Inputs!$B$17)*DCF!K$6</f>
        <v>15186.496212192387</v>
      </c>
      <c r="CV519" s="15">
        <f ca="1">(BO519*DCF!L$28-DCF!L$5*MAX(BO519*DCF!L$28,0)-MAX(BO519-BN519,0)/Inputs!$B$17)*DCF!L$6</f>
        <v>14152.085242552312</v>
      </c>
      <c r="CW519" s="15">
        <f ca="1">(BP519*DCF!M$28-DCF!M$5*MAX(BP519*DCF!M$28,0)-MAX(BP519-BO519,0)/Inputs!$B$17)*DCF!M$6</f>
        <v>14617.644249781961</v>
      </c>
      <c r="CX519" s="15">
        <f ca="1">(BQ519*DCF!C$46-DCF!C$5*MAX(BQ519*DCF!C$46,0)-MAX(BQ519-Inputs!$B$20,0)/Inputs!$B$24)*DCF!C$6</f>
        <v>-1610.3136423441333</v>
      </c>
      <c r="CY519" s="15">
        <f ca="1">(BR519*DCF!D$46-DCF!D$5*MAX(BR519*DCF!D$46,0)-MAX(BR519-BQ519,0)/Inputs!$B$24)*DCF!D$6</f>
        <v>-1829.4968150579029</v>
      </c>
      <c r="CZ519" s="15">
        <f ca="1">(BS519*DCF!E$46-DCF!E$5*MAX(BS519*DCF!E$46,0)-MAX(BS519-BR519,0)/Inputs!$B$24)*DCF!E$6</f>
        <v>-4087.5585279047891</v>
      </c>
      <c r="DA519" s="15">
        <f ca="1">(BT519*DCF!F$46-DCF!F$5*MAX(BT519*DCF!F$46,0)-MAX(BT519-BS519,0)/Inputs!$B$24)*DCF!F$6</f>
        <v>-2165.8072407997824</v>
      </c>
      <c r="DB519" s="15">
        <f ca="1">(BU519*DCF!G$46-DCF!G$5*MAX(BU519*DCF!G$46,0)-MAX(BU519-BT519,0)/Inputs!$B$24)*DCF!G$6</f>
        <v>-4603.9525422202869</v>
      </c>
      <c r="DC519" s="15">
        <f ca="1">(BV519*DCF!H$46-DCF!H$5*MAX(BV519*DCF!H$46,0)-MAX(BV519-BU519,0)/Inputs!$B$24)*DCF!H$6</f>
        <v>-3224.6625561822875</v>
      </c>
      <c r="DD519" s="15">
        <f ca="1">(BW519*DCF!I$46-DCF!I$5*MAX(BW519*DCF!I$46,0)-MAX(BW519-BV519,0)/Inputs!$B$24)*DCF!I$6</f>
        <v>-9525.3294438245921</v>
      </c>
      <c r="DE519" s="15">
        <f ca="1">(BX519*DCF!J$46-DCF!J$5*MAX(BX519*DCF!J$46,0)-MAX(BX519-BW519,0)/Inputs!$B$24)*DCF!J$6</f>
        <v>1138.5433845285763</v>
      </c>
      <c r="DF519" s="15">
        <f ca="1">(BY519*DCF!K$46-DCF!K$5*MAX(BY519*DCF!K$46,0)-MAX(BY519-BX519,0)/Inputs!$B$24)*DCF!K$6</f>
        <v>-2811.0048998754987</v>
      </c>
      <c r="DG519" s="15">
        <f ca="1">(BZ519*DCF!L$46-DCF!L$5*MAX(BZ519*DCF!L$46,0)-MAX(BZ519-BY519,0)/Inputs!$B$24)*DCF!L$6</f>
        <v>201.76026157014709</v>
      </c>
      <c r="DH519" s="15">
        <f ca="1">(CA519*DCF!M$46-DCF!M$5*MAX(CA519*DCF!M$46,0)-MAX(CA519-BZ519,0)/Inputs!$B$24)*DCF!M$6</f>
        <v>5614.8642132181876</v>
      </c>
      <c r="DI519" s="15">
        <f ca="1">SUM(CB519:CL519)+BE519*DCF!M$10*(1+Inputs!$B$30)*(1-Inputs!$B$33)*(1-Inputs!$B$30/Inputs!$B$31)/(Inputs!$B$29-Inputs!$B$30)*DCF!M$6</f>
        <v>244112.17668300058</v>
      </c>
      <c r="DJ519" s="15">
        <f ca="1">SUM(CM519:CW519)+BP519*DCF!M$28*(1+Inputs!$B$30)*(1-Inputs!$B$33)*(1-Inputs!$B$30/Inputs!$B$31)/(Inputs!$B$29-Inputs!$B$30)*DCF!M$6</f>
        <v>421187.69204487605</v>
      </c>
      <c r="DK519" s="15">
        <f ca="1">SUM(CX519:DH519)+CA519*DCF!M$46*(1+Inputs!$B$30)*(1-Inputs!$B$33)*(1-Inputs!$B$30/Inputs!$B$31)/(Inputs!$B$29-Inputs!$B$30)*DCF!M$6</f>
        <v>358263.93661484035</v>
      </c>
      <c r="DM519" s="15">
        <f ca="1">DI519+DJ519+DK519+Inputs!$B$34+Inputs!$B$36-Inputs!$B$35</f>
        <v>1100414.8053427169</v>
      </c>
    </row>
    <row r="520" spans="1:117" x14ac:dyDescent="0.75">
      <c r="A520" s="11">
        <v>507</v>
      </c>
      <c r="C520" s="24">
        <f t="shared" ca="1" si="290"/>
        <v>0.75291405815726997</v>
      </c>
      <c r="D520" s="24">
        <f t="shared" ca="1" si="290"/>
        <v>0.73250059219943275</v>
      </c>
      <c r="E520" s="24">
        <f t="shared" ca="1" si="290"/>
        <v>-0.87742867545585279</v>
      </c>
      <c r="F520" s="24">
        <f t="shared" ca="1" si="290"/>
        <v>4.3759349809521578E-2</v>
      </c>
      <c r="G520" s="24">
        <f t="shared" ca="1" si="290"/>
        <v>1.4050935755418366</v>
      </c>
      <c r="H520" s="24">
        <f t="shared" ca="1" si="290"/>
        <v>1.6397853029214309</v>
      </c>
      <c r="I520" s="24">
        <f t="shared" ca="1" si="290"/>
        <v>0.93885124847976242</v>
      </c>
      <c r="J520" s="24">
        <f t="shared" ca="1" si="290"/>
        <v>0.20548490743578227</v>
      </c>
      <c r="K520" s="24">
        <f t="shared" ca="1" si="290"/>
        <v>-0.65557916436620423</v>
      </c>
      <c r="L520" s="24">
        <f t="shared" ca="1" si="290"/>
        <v>-0.40808403079591821</v>
      </c>
      <c r="M520" s="24">
        <f t="shared" ca="1" si="290"/>
        <v>-1.2458434967569778</v>
      </c>
      <c r="N520" s="24">
        <f ca="1">SQRT(Inputs!$B$38)*C520+SQRT(1-Inputs!$B$38)*_xlfn.NORM.S.INV(RAND())</f>
        <v>0.51519017177753335</v>
      </c>
      <c r="O520" s="24">
        <f ca="1">SQRT(Inputs!$B$38)*D520+SQRT(1-Inputs!$B$38)*_xlfn.NORM.S.INV(RAND())</f>
        <v>-1.1684776785677549</v>
      </c>
      <c r="P520" s="24">
        <f ca="1">SQRT(Inputs!$B$38)*E520+SQRT(1-Inputs!$B$38)*_xlfn.NORM.S.INV(RAND())</f>
        <v>1.4960067538184532</v>
      </c>
      <c r="Q520" s="24">
        <f ca="1">SQRT(Inputs!$B$38)*F520+SQRT(1-Inputs!$B$38)*_xlfn.NORM.S.INV(RAND())</f>
        <v>0.97041995678405646</v>
      </c>
      <c r="R520" s="24">
        <f ca="1">SQRT(Inputs!$B$38)*G520+SQRT(1-Inputs!$B$38)*_xlfn.NORM.S.INV(RAND())</f>
        <v>0.57347913513323667</v>
      </c>
      <c r="S520" s="24">
        <f ca="1">SQRT(Inputs!$B$38)*H520+SQRT(1-Inputs!$B$38)*_xlfn.NORM.S.INV(RAND())</f>
        <v>0.42228191950553562</v>
      </c>
      <c r="T520" s="24">
        <f ca="1">SQRT(Inputs!$B$38)*I520+SQRT(1-Inputs!$B$38)*_xlfn.NORM.S.INV(RAND())</f>
        <v>0.14453056804000569</v>
      </c>
      <c r="U520" s="24">
        <f ca="1">SQRT(Inputs!$B$38)*J520+SQRT(1-Inputs!$B$38)*_xlfn.NORM.S.INV(RAND())</f>
        <v>0.16988539056746046</v>
      </c>
      <c r="V520" s="24">
        <f ca="1">SQRT(Inputs!$B$38)*K520+SQRT(1-Inputs!$B$38)*_xlfn.NORM.S.INV(RAND())</f>
        <v>0.29896529009664097</v>
      </c>
      <c r="W520" s="24">
        <f ca="1">SQRT(Inputs!$B$38)*L520+SQRT(1-Inputs!$B$38)*_xlfn.NORM.S.INV(RAND())</f>
        <v>-1.0436266081273362</v>
      </c>
      <c r="X520" s="24">
        <f ca="1">SQRT(Inputs!$B$38)*M520+SQRT(1-Inputs!$B$38)*_xlfn.NORM.S.INV(RAND())</f>
        <v>-0.26775924471298657</v>
      </c>
      <c r="Y520" s="24">
        <f ca="1">SQRT(Inputs!$B$38)*C520+SQRT(1-Inputs!$B$38)*_xlfn.NORM.S.INV(RAND())</f>
        <v>1.5454987741498885</v>
      </c>
      <c r="Z520" s="24">
        <f ca="1">SQRT(Inputs!$B$38)*D520+SQRT(1-Inputs!$B$38)*_xlfn.NORM.S.INV(RAND())</f>
        <v>0.4982588343816341</v>
      </c>
      <c r="AA520" s="24">
        <f ca="1">SQRT(Inputs!$B$38)*E520+SQRT(1-Inputs!$B$38)*_xlfn.NORM.S.INV(RAND())</f>
        <v>0.11480453964637061</v>
      </c>
      <c r="AB520" s="24">
        <f ca="1">SQRT(Inputs!$B$38)*F520+SQRT(1-Inputs!$B$38)*_xlfn.NORM.S.INV(RAND())</f>
        <v>-0.18418556523305823</v>
      </c>
      <c r="AC520" s="24">
        <f ca="1">SQRT(Inputs!$B$38)*G520+SQRT(1-Inputs!$B$38)*_xlfn.NORM.S.INV(RAND())</f>
        <v>-1.0364188213884198</v>
      </c>
      <c r="AD520" s="24">
        <f ca="1">SQRT(Inputs!$B$38)*H520+SQRT(1-Inputs!$B$38)*_xlfn.NORM.S.INV(RAND())</f>
        <v>0.66128709508643424</v>
      </c>
      <c r="AE520" s="24">
        <f ca="1">SQRT(Inputs!$B$38)*I520+SQRT(1-Inputs!$B$38)*_xlfn.NORM.S.INV(RAND())</f>
        <v>0.43008149360958015</v>
      </c>
      <c r="AF520" s="24">
        <f ca="1">SQRT(Inputs!$B$38)*J520+SQRT(1-Inputs!$B$38)*_xlfn.NORM.S.INV(RAND())</f>
        <v>1.0657866890649277</v>
      </c>
      <c r="AG520" s="24">
        <f ca="1">SQRT(Inputs!$B$38)*K520+SQRT(1-Inputs!$B$38)*_xlfn.NORM.S.INV(RAND())</f>
        <v>-0.76166669270904086</v>
      </c>
      <c r="AH520" s="24">
        <f ca="1">SQRT(Inputs!$B$38)*L520+SQRT(1-Inputs!$B$38)*_xlfn.NORM.S.INV(RAND())</f>
        <v>-0.98023370542322741</v>
      </c>
      <c r="AI520" s="24">
        <f ca="1">SQRT(Inputs!$B$38)*M520+SQRT(1-Inputs!$B$38)*_xlfn.NORM.S.INV(RAND())</f>
        <v>-0.49817696746692275</v>
      </c>
      <c r="AJ520" s="24">
        <f ca="1">SQRT(Inputs!$B$38)*C520+SQRT(1-Inputs!$B$38)*_xlfn.NORM.S.INV(RAND())</f>
        <v>6.159378135939314E-2</v>
      </c>
      <c r="AK520" s="24">
        <f ca="1">SQRT(Inputs!$B$38)*D520+SQRT(1-Inputs!$B$38)*_xlfn.NORM.S.INV(RAND())</f>
        <v>-0.34956129047072604</v>
      </c>
      <c r="AL520" s="24">
        <f ca="1">SQRT(Inputs!$B$38)*E520+SQRT(1-Inputs!$B$38)*_xlfn.NORM.S.INV(RAND())</f>
        <v>-1.7803625485470234</v>
      </c>
      <c r="AM520" s="24">
        <f ca="1">SQRT(Inputs!$B$38)*F520+SQRT(1-Inputs!$B$38)*_xlfn.NORM.S.INV(RAND())</f>
        <v>0.23793712970053749</v>
      </c>
      <c r="AN520" s="24">
        <f ca="1">SQRT(Inputs!$B$38)*G520+SQRT(1-Inputs!$B$38)*_xlfn.NORM.S.INV(RAND())</f>
        <v>0.35676187976698098</v>
      </c>
      <c r="AO520" s="24">
        <f ca="1">SQRT(Inputs!$B$38)*H520+SQRT(1-Inputs!$B$38)*_xlfn.NORM.S.INV(RAND())</f>
        <v>1.7235439406629567</v>
      </c>
      <c r="AP520" s="24">
        <f ca="1">SQRT(Inputs!$B$38)*I520+SQRT(1-Inputs!$B$38)*_xlfn.NORM.S.INV(RAND())</f>
        <v>0.24351830728872226</v>
      </c>
      <c r="AQ520" s="24">
        <f ca="1">SQRT(Inputs!$B$38)*J520+SQRT(1-Inputs!$B$38)*_xlfn.NORM.S.INV(RAND())</f>
        <v>0.90803064734025773</v>
      </c>
      <c r="AR520" s="24">
        <f ca="1">SQRT(Inputs!$B$38)*K520+SQRT(1-Inputs!$B$38)*_xlfn.NORM.S.INV(RAND())</f>
        <v>0.97128543507211962</v>
      </c>
      <c r="AS520" s="24">
        <f ca="1">SQRT(Inputs!$B$38)*L520+SQRT(1-Inputs!$B$38)*_xlfn.NORM.S.INV(RAND())</f>
        <v>-0.87586551764101261</v>
      </c>
      <c r="AT520" s="24">
        <f ca="1">SQRT(Inputs!$B$38)*M520+SQRT(1-Inputs!$B$38)*_xlfn.NORM.S.INV(RAND())</f>
        <v>-1.379369554434017</v>
      </c>
      <c r="AU520" s="15">
        <f ca="1">Inputs!$B$6*EXP($B$8-0.5*C$5^2+C$5*N520)</f>
        <v>5393.812993058923</v>
      </c>
      <c r="AV520" s="15">
        <f t="shared" ca="1" si="255"/>
        <v>5529.1374182918216</v>
      </c>
      <c r="AW520" s="15">
        <f t="shared" ca="1" si="256"/>
        <v>8249.1533907810644</v>
      </c>
      <c r="AX520" s="15">
        <f t="shared" ca="1" si="257"/>
        <v>11369.51811229956</v>
      </c>
      <c r="AY520" s="15">
        <f t="shared" ca="1" si="258"/>
        <v>14857.187409335462</v>
      </c>
      <c r="AZ520" s="15">
        <f t="shared" ca="1" si="259"/>
        <v>19035.661346614339</v>
      </c>
      <c r="BA520" s="15">
        <f t="shared" ca="1" si="260"/>
        <v>23649.829825129553</v>
      </c>
      <c r="BB520" s="15">
        <f t="shared" ca="1" si="261"/>
        <v>29451.64545539573</v>
      </c>
      <c r="BC520" s="15">
        <f t="shared" ca="1" si="262"/>
        <v>37126.906336933833</v>
      </c>
      <c r="BD520" s="15">
        <f t="shared" ca="1" si="263"/>
        <v>41253.901603779312</v>
      </c>
      <c r="BE520" s="15">
        <f t="shared" ca="1" si="264"/>
        <v>49333.451046175927</v>
      </c>
      <c r="BF520" s="15">
        <f ca="1">Inputs!$B$13*EXP($B$9-0.5*C$6^2+C$6*Y520)</f>
        <v>18789.637379077965</v>
      </c>
      <c r="BG520" s="15">
        <f t="shared" ca="1" si="265"/>
        <v>25053.767285704114</v>
      </c>
      <c r="BH520" s="15">
        <f t="shared" ca="1" si="266"/>
        <v>31199.551592194821</v>
      </c>
      <c r="BI520" s="15">
        <f t="shared" ca="1" si="267"/>
        <v>37125.387926247269</v>
      </c>
      <c r="BJ520" s="15">
        <f t="shared" ca="1" si="268"/>
        <v>39197.368219742115</v>
      </c>
      <c r="BK520" s="15">
        <f t="shared" ca="1" si="269"/>
        <v>52639.384281596504</v>
      </c>
      <c r="BL520" s="15">
        <f t="shared" ca="1" si="270"/>
        <v>68367.340334243141</v>
      </c>
      <c r="BM520" s="15">
        <f t="shared" ca="1" si="271"/>
        <v>95935.08446250124</v>
      </c>
      <c r="BN520" s="15">
        <f t="shared" ca="1" si="272"/>
        <v>107695.64267032599</v>
      </c>
      <c r="BO520" s="15">
        <f t="shared" ca="1" si="273"/>
        <v>118238.44498371964</v>
      </c>
      <c r="BP520" s="15">
        <f t="shared" ca="1" si="274"/>
        <v>137542.95883695612</v>
      </c>
      <c r="BQ520" s="15">
        <f ca="1">Inputs!$B$20*EXP($B$10-0.5*C$7^2+C$7*AJ520)</f>
        <v>4384.2547397304688</v>
      </c>
      <c r="BR520" s="15">
        <f t="shared" ca="1" si="275"/>
        <v>5323.8008541556892</v>
      </c>
      <c r="BS520" s="15">
        <f t="shared" ca="1" si="276"/>
        <v>4372.0389812095345</v>
      </c>
      <c r="BT520" s="15">
        <f t="shared" ca="1" si="277"/>
        <v>6416.3473993470288</v>
      </c>
      <c r="BU520" s="15">
        <f t="shared" ca="1" si="278"/>
        <v>9694.0275640041964</v>
      </c>
      <c r="BV520" s="15">
        <f t="shared" ca="1" si="279"/>
        <v>19886.721904621565</v>
      </c>
      <c r="BW520" s="15">
        <f t="shared" ca="1" si="280"/>
        <v>29218.588018952112</v>
      </c>
      <c r="BX520" s="15">
        <f t="shared" ca="1" si="281"/>
        <v>49026.298019032009</v>
      </c>
      <c r="BY520" s="15">
        <f t="shared" ca="1" si="282"/>
        <v>82722.798407067748</v>
      </c>
      <c r="BZ520" s="15">
        <f t="shared" ca="1" si="283"/>
        <v>98809.539030700442</v>
      </c>
      <c r="CA520" s="15">
        <f t="shared" ca="1" si="284"/>
        <v>108624.86655609061</v>
      </c>
      <c r="CB520" s="15">
        <f ca="1">(AU520*DCF!C$10-DCF!C$5*MAX(AU520*DCF!C$10,0)-MAX(AU520-Inputs!$B$6,0)/Inputs!$B$10)*DCF!C$6</f>
        <v>1039.9971070921436</v>
      </c>
      <c r="CC520" s="15">
        <f ca="1">(AV520*DCF!D$10-DCF!D$5*MAX(AV520*DCF!D$10,0)-MAX(AV520-AU520,0)/Inputs!$B$10)*DCF!D$6</f>
        <v>1314.6944676309629</v>
      </c>
      <c r="CD520" s="15">
        <f ca="1">(AW520*DCF!E$10-DCF!E$5*MAX(AW520*DCF!E$10,0)-MAX(AW520-AV520,0)/Inputs!$B$10)*DCF!E$6</f>
        <v>1291.9379650327483</v>
      </c>
      <c r="CE520" s="15">
        <f ca="1">(AX520*DCF!F$10-DCF!F$5*MAX(AX520*DCF!F$10,0)-MAX(AX520-AW520,0)/Inputs!$B$10)*DCF!F$6</f>
        <v>1832.6771488712448</v>
      </c>
      <c r="CF520" s="15">
        <f ca="1">(AY520*DCF!G$10-DCF!G$5*MAX(AY520*DCF!G$10,0)-MAX(AY520-AX520,0)/Inputs!$B$10)*DCF!G$6</f>
        <v>2390.7823320739762</v>
      </c>
      <c r="CG520" s="15">
        <f ca="1">(AZ520*DCF!H$10-DCF!H$5*MAX(AZ520*DCF!H$10,0)-MAX(AZ520-AY520,0)/Inputs!$B$10)*DCF!H$6</f>
        <v>2953.8243477670962</v>
      </c>
      <c r="CH520" s="15">
        <f ca="1">(BA520*DCF!I$10-DCF!I$5*MAX(BA520*DCF!I$10,0)-MAX(BA520-AZ520,0)/Inputs!$B$10)*DCF!I$6</f>
        <v>3563.0758643028335</v>
      </c>
      <c r="CI520" s="15">
        <f ca="1">(BB520*DCF!J$10-DCF!J$5*MAX(BB520*DCF!J$10,0)-MAX(BB520-BA520,0)/Inputs!$B$10)*DCF!J$6</f>
        <v>4174.8011449966725</v>
      </c>
      <c r="CJ520" s="15">
        <f ca="1">(BC520*DCF!K$10-DCF!K$5*MAX(BC520*DCF!K$10,0)-MAX(BC520-BB520,0)/Inputs!$B$10)*DCF!K$6</f>
        <v>4902.4159742230795</v>
      </c>
      <c r="CK520" s="15">
        <f ca="1">(BD520*DCF!L$10-DCF!L$5*MAX(BD520*DCF!L$10,0)-MAX(BD520-BC520,0)/Inputs!$B$10)*DCF!L$6</f>
        <v>5688.1855348143617</v>
      </c>
      <c r="CL520" s="15">
        <f ca="1">(BE520*DCF!M$10-DCF!M$5*MAX(BE520*DCF!M$10,0)-MAX(BE520-BD520,0)/Inputs!$B$10)*DCF!M$6</f>
        <v>5996.3995136374187</v>
      </c>
      <c r="CM520" s="15">
        <f ca="1">(BF520*DCF!C$28-DCF!C$5*MAX(BF520*DCF!C$28,0)-MAX(BF520-Inputs!$B$13,0)/Inputs!$B$17)*DCF!C$6</f>
        <v>4024.8580803659506</v>
      </c>
      <c r="CN520" s="15">
        <f ca="1">(BG520*DCF!D$28-DCF!D$5*MAX(BG520*DCF!D$28,0)-MAX(BG520-BF520,0)/Inputs!$B$17)*DCF!D$6</f>
        <v>6042.486183898659</v>
      </c>
      <c r="CO520" s="15">
        <f ca="1">(BH520*DCF!E$28-DCF!E$5*MAX(BH520*DCF!E$28,0)-MAX(BH520-BG520,0)/Inputs!$B$17)*DCF!E$6</f>
        <v>7625.0190725340444</v>
      </c>
      <c r="CP520" s="15">
        <f ca="1">(BI520*DCF!F$28-DCF!F$5*MAX(BI520*DCF!F$28,0)-MAX(BI520-BH520,0)/Inputs!$B$17)*DCF!F$6</f>
        <v>8999.6727376357576</v>
      </c>
      <c r="CQ520" s="15">
        <f ca="1">(BJ520*DCF!G$28-DCF!G$5*MAX(BJ520*DCF!G$28,0)-MAX(BJ520-BI520,0)/Inputs!$B$17)*DCF!G$6</f>
        <v>9821.5679574880123</v>
      </c>
      <c r="CR520" s="15">
        <f ca="1">(BK520*DCF!H$28-DCF!H$5*MAX(BK520*DCF!H$28,0)-MAX(BK520-BJ520,0)/Inputs!$B$17)*DCF!H$6</f>
        <v>10929.788423546292</v>
      </c>
      <c r="CS520" s="15">
        <f ca="1">(BL520*DCF!I$28-DCF!I$5*MAX(BL520*DCF!I$28,0)-MAX(BL520-BK520,0)/Inputs!$B$17)*DCF!I$6</f>
        <v>13819.34384881983</v>
      </c>
      <c r="CT520" s="15">
        <f ca="1">(BM520*DCF!J$28-DCF!J$5*MAX(BM520*DCF!J$28,0)-MAX(BM520-BL520,0)/Inputs!$B$17)*DCF!J$6</f>
        <v>17746.230347717581</v>
      </c>
      <c r="CU520" s="15">
        <f ca="1">(BN520*DCF!K$28-DCF!K$5*MAX(BN520*DCF!K$28,0)-MAX(BN520-BM520,0)/Inputs!$B$17)*DCF!K$6</f>
        <v>21303.002268382766</v>
      </c>
      <c r="CV520" s="15">
        <f ca="1">(BO520*DCF!L$28-DCF!L$5*MAX(BO520*DCF!L$28,0)-MAX(BO520-BN520,0)/Inputs!$B$17)*DCF!L$6</f>
        <v>22398.115922529916</v>
      </c>
      <c r="CW520" s="15">
        <f ca="1">(BP520*DCF!M$28-DCF!M$5*MAX(BP520*DCF!M$28,0)-MAX(BP520-BO520,0)/Inputs!$B$17)*DCF!M$6</f>
        <v>23860.923164364878</v>
      </c>
      <c r="CX520" s="15">
        <f ca="1">(BQ520*DCF!C$46-DCF!C$5*MAX(BQ520*DCF!C$46,0)-MAX(BQ520-Inputs!$B$20,0)/Inputs!$B$24)*DCF!C$6</f>
        <v>-1559.0679490049438</v>
      </c>
      <c r="CY520" s="15">
        <f ca="1">(BR520*DCF!D$46-DCF!D$5*MAX(BR520*DCF!D$46,0)-MAX(BR520-BQ520,0)/Inputs!$B$24)*DCF!D$6</f>
        <v>-1309.5451812479648</v>
      </c>
      <c r="CZ520" s="15">
        <f ca="1">(BS520*DCF!E$46-DCF!E$5*MAX(BS520*DCF!E$46,0)-MAX(BS520-BR520,0)/Inputs!$B$24)*DCF!E$6</f>
        <v>-517.00122181901213</v>
      </c>
      <c r="DA520" s="15">
        <f ca="1">(BT520*DCF!F$46-DCF!F$5*MAX(BT520*DCF!F$46,0)-MAX(BT520-BS520,0)/Inputs!$B$24)*DCF!F$6</f>
        <v>-1211.6763054260728</v>
      </c>
      <c r="DB520" s="15">
        <f ca="1">(BU520*DCF!G$46-DCF!G$5*MAX(BU520*DCF!G$46,0)-MAX(BU520-BT520,0)/Inputs!$B$24)*DCF!G$6</f>
        <v>-1428.6347825311586</v>
      </c>
      <c r="DC520" s="15">
        <f ca="1">(BV520*DCF!H$46-DCF!H$5*MAX(BV520*DCF!H$46,0)-MAX(BV520-BU520,0)/Inputs!$B$24)*DCF!H$6</f>
        <v>-3167.3173146724744</v>
      </c>
      <c r="DD520" s="15">
        <f ca="1">(BW520*DCF!I$46-DCF!I$5*MAX(BW520*DCF!I$46,0)-MAX(BW520-BV520,0)/Inputs!$B$24)*DCF!I$6</f>
        <v>-2004.0031384969132</v>
      </c>
      <c r="DE520" s="15">
        <f ca="1">(BX520*DCF!J$46-DCF!J$5*MAX(BX520*DCF!J$46,0)-MAX(BX520-BW520,0)/Inputs!$B$24)*DCF!J$6</f>
        <v>-3196.1634917397223</v>
      </c>
      <c r="DF520" s="15">
        <f ca="1">(BY520*DCF!K$46-DCF!K$5*MAX(BY520*DCF!K$46,0)-MAX(BY520-BX520,0)/Inputs!$B$24)*DCF!K$6</f>
        <v>-3529.3429211178041</v>
      </c>
      <c r="DG520" s="15">
        <f ca="1">(BZ520*DCF!L$46-DCF!L$5*MAX(BZ520*DCF!L$46,0)-MAX(BZ520-BY520,0)/Inputs!$B$24)*DCF!L$6</f>
        <v>3189.7641102609041</v>
      </c>
      <c r="DH520" s="15">
        <f ca="1">(CA520*DCF!M$46-DCF!M$5*MAX(CA520*DCF!M$46,0)-MAX(CA520-BZ520,0)/Inputs!$B$24)*DCF!M$6</f>
        <v>6463.8080675085312</v>
      </c>
      <c r="DI520" s="15">
        <f ca="1">SUM(CB520:CL520)+BE520*DCF!M$10*(1+Inputs!$B$30)*(1-Inputs!$B$33)*(1-Inputs!$B$30/Inputs!$B$31)/(Inputs!$B$29-Inputs!$B$30)*DCF!M$6</f>
        <v>172444.438029304</v>
      </c>
      <c r="DJ520" s="15">
        <f ca="1">SUM(CM520:CW520)+BP520*DCF!M$28*(1+Inputs!$B$30)*(1-Inputs!$B$33)*(1-Inputs!$B$30/Inputs!$B$31)/(Inputs!$B$29-Inputs!$B$30)*DCF!M$6</f>
        <v>656949.5056880659</v>
      </c>
      <c r="DK520" s="15">
        <f ca="1">SUM(CX520:DH520)+CA520*DCF!M$46*(1+Inputs!$B$30)*(1-Inputs!$B$33)*(1-Inputs!$B$30/Inputs!$B$31)/(Inputs!$B$29-Inputs!$B$30)*DCF!M$6</f>
        <v>159677.73100546654</v>
      </c>
      <c r="DM520" s="15">
        <f ca="1">DI520+DJ520+DK520+Inputs!$B$34+Inputs!$B$36-Inputs!$B$35</f>
        <v>1065922.6747228364</v>
      </c>
    </row>
    <row r="521" spans="1:117" x14ac:dyDescent="0.75">
      <c r="A521" s="11">
        <v>508</v>
      </c>
      <c r="C521" s="24">
        <f t="shared" ca="1" si="290"/>
        <v>-0.64357191492162646</v>
      </c>
      <c r="D521" s="24">
        <f t="shared" ca="1" si="290"/>
        <v>-1.415244799010404</v>
      </c>
      <c r="E521" s="24">
        <f t="shared" ca="1" si="290"/>
        <v>-0.68790977481808591</v>
      </c>
      <c r="F521" s="24">
        <f t="shared" ca="1" si="290"/>
        <v>-0.2676967362328439</v>
      </c>
      <c r="G521" s="24">
        <f t="shared" ca="1" si="290"/>
        <v>1.7597156558482181</v>
      </c>
      <c r="H521" s="24">
        <f t="shared" ca="1" si="290"/>
        <v>0.41819077635561214</v>
      </c>
      <c r="I521" s="24">
        <f t="shared" ca="1" si="290"/>
        <v>0.87782112506332777</v>
      </c>
      <c r="J521" s="24">
        <f t="shared" ca="1" si="290"/>
        <v>1.5298809632794674</v>
      </c>
      <c r="K521" s="24">
        <f t="shared" ca="1" si="290"/>
        <v>0.28391148921066567</v>
      </c>
      <c r="L521" s="24">
        <f t="shared" ca="1" si="290"/>
        <v>-0.61518981648512039</v>
      </c>
      <c r="M521" s="24">
        <f t="shared" ca="1" si="290"/>
        <v>0.53222224930935802</v>
      </c>
      <c r="N521" s="24">
        <f ca="1">SQRT(Inputs!$B$38)*C521+SQRT(1-Inputs!$B$38)*_xlfn.NORM.S.INV(RAND())</f>
        <v>0.62981993879988063</v>
      </c>
      <c r="O521" s="24">
        <f ca="1">SQRT(Inputs!$B$38)*D521+SQRT(1-Inputs!$B$38)*_xlfn.NORM.S.INV(RAND())</f>
        <v>-1.4069464142444494</v>
      </c>
      <c r="P521" s="24">
        <f ca="1">SQRT(Inputs!$B$38)*E521+SQRT(1-Inputs!$B$38)*_xlfn.NORM.S.INV(RAND())</f>
        <v>-1.0400014378609193</v>
      </c>
      <c r="Q521" s="24">
        <f ca="1">SQRT(Inputs!$B$38)*F521+SQRT(1-Inputs!$B$38)*_xlfn.NORM.S.INV(RAND())</f>
        <v>-2.5129440554762539</v>
      </c>
      <c r="R521" s="24">
        <f ca="1">SQRT(Inputs!$B$38)*G521+SQRT(1-Inputs!$B$38)*_xlfn.NORM.S.INV(RAND())</f>
        <v>1.5470715050208366</v>
      </c>
      <c r="S521" s="24">
        <f ca="1">SQRT(Inputs!$B$38)*H521+SQRT(1-Inputs!$B$38)*_xlfn.NORM.S.INV(RAND())</f>
        <v>0.82667155050979879</v>
      </c>
      <c r="T521" s="24">
        <f ca="1">SQRT(Inputs!$B$38)*I521+SQRT(1-Inputs!$B$38)*_xlfn.NORM.S.INV(RAND())</f>
        <v>1.477545140055923</v>
      </c>
      <c r="U521" s="24">
        <f ca="1">SQRT(Inputs!$B$38)*J521+SQRT(1-Inputs!$B$38)*_xlfn.NORM.S.INV(RAND())</f>
        <v>1.2207596138455175</v>
      </c>
      <c r="V521" s="24">
        <f ca="1">SQRT(Inputs!$B$38)*K521+SQRT(1-Inputs!$B$38)*_xlfn.NORM.S.INV(RAND())</f>
        <v>0.17175082931603888</v>
      </c>
      <c r="W521" s="24">
        <f ca="1">SQRT(Inputs!$B$38)*L521+SQRT(1-Inputs!$B$38)*_xlfn.NORM.S.INV(RAND())</f>
        <v>-0.84555034895312242</v>
      </c>
      <c r="X521" s="24">
        <f ca="1">SQRT(Inputs!$B$38)*M521+SQRT(1-Inputs!$B$38)*_xlfn.NORM.S.INV(RAND())</f>
        <v>-0.22823849287559989</v>
      </c>
      <c r="Y521" s="24">
        <f ca="1">SQRT(Inputs!$B$38)*C521+SQRT(1-Inputs!$B$38)*_xlfn.NORM.S.INV(RAND())</f>
        <v>-1.416142443206478</v>
      </c>
      <c r="Z521" s="24">
        <f ca="1">SQRT(Inputs!$B$38)*D521+SQRT(1-Inputs!$B$38)*_xlfn.NORM.S.INV(RAND())</f>
        <v>0.11617638887462145</v>
      </c>
      <c r="AA521" s="24">
        <f ca="1">SQRT(Inputs!$B$38)*E521+SQRT(1-Inputs!$B$38)*_xlfn.NORM.S.INV(RAND())</f>
        <v>1.827735775109407E-2</v>
      </c>
      <c r="AB521" s="24">
        <f ca="1">SQRT(Inputs!$B$38)*F521+SQRT(1-Inputs!$B$38)*_xlfn.NORM.S.INV(RAND())</f>
        <v>-1.1759860864765823</v>
      </c>
      <c r="AC521" s="24">
        <f ca="1">SQRT(Inputs!$B$38)*G521+SQRT(1-Inputs!$B$38)*_xlfn.NORM.S.INV(RAND())</f>
        <v>1.4028646603749477</v>
      </c>
      <c r="AD521" s="24">
        <f ca="1">SQRT(Inputs!$B$38)*H521+SQRT(1-Inputs!$B$38)*_xlfn.NORM.S.INV(RAND())</f>
        <v>5.7390771423735637E-2</v>
      </c>
      <c r="AE521" s="24">
        <f ca="1">SQRT(Inputs!$B$38)*I521+SQRT(1-Inputs!$B$38)*_xlfn.NORM.S.INV(RAND())</f>
        <v>-1.0842994481535322</v>
      </c>
      <c r="AF521" s="24">
        <f ca="1">SQRT(Inputs!$B$38)*J521+SQRT(1-Inputs!$B$38)*_xlfn.NORM.S.INV(RAND())</f>
        <v>-3.3410304899714527E-2</v>
      </c>
      <c r="AG521" s="24">
        <f ca="1">SQRT(Inputs!$B$38)*K521+SQRT(1-Inputs!$B$38)*_xlfn.NORM.S.INV(RAND())</f>
        <v>1.7416607065184566</v>
      </c>
      <c r="AH521" s="24">
        <f ca="1">SQRT(Inputs!$B$38)*L521+SQRT(1-Inputs!$B$38)*_xlfn.NORM.S.INV(RAND())</f>
        <v>-0.57089594436749114</v>
      </c>
      <c r="AI521" s="24">
        <f ca="1">SQRT(Inputs!$B$38)*M521+SQRT(1-Inputs!$B$38)*_xlfn.NORM.S.INV(RAND())</f>
        <v>0.93361543545450765</v>
      </c>
      <c r="AJ521" s="24">
        <f ca="1">SQRT(Inputs!$B$38)*C521+SQRT(1-Inputs!$B$38)*_xlfn.NORM.S.INV(RAND())</f>
        <v>-0.84688360545349828</v>
      </c>
      <c r="AK521" s="24">
        <f ca="1">SQRT(Inputs!$B$38)*D521+SQRT(1-Inputs!$B$38)*_xlfn.NORM.S.INV(RAND())</f>
        <v>-0.83866113739768722</v>
      </c>
      <c r="AL521" s="24">
        <f ca="1">SQRT(Inputs!$B$38)*E521+SQRT(1-Inputs!$B$38)*_xlfn.NORM.S.INV(RAND())</f>
        <v>-0.16867523164921527</v>
      </c>
      <c r="AM521" s="24">
        <f ca="1">SQRT(Inputs!$B$38)*F521+SQRT(1-Inputs!$B$38)*_xlfn.NORM.S.INV(RAND())</f>
        <v>-6.6648095702642962E-2</v>
      </c>
      <c r="AN521" s="24">
        <f ca="1">SQRT(Inputs!$B$38)*G521+SQRT(1-Inputs!$B$38)*_xlfn.NORM.S.INV(RAND())</f>
        <v>0.45820005795002472</v>
      </c>
      <c r="AO521" s="24">
        <f ca="1">SQRT(Inputs!$B$38)*H521+SQRT(1-Inputs!$B$38)*_xlfn.NORM.S.INV(RAND())</f>
        <v>0.51469780174424573</v>
      </c>
      <c r="AP521" s="24">
        <f ca="1">SQRT(Inputs!$B$38)*I521+SQRT(1-Inputs!$B$38)*_xlfn.NORM.S.INV(RAND())</f>
        <v>-7.707618068532146E-2</v>
      </c>
      <c r="AQ521" s="24">
        <f ca="1">SQRT(Inputs!$B$38)*J521+SQRT(1-Inputs!$B$38)*_xlfn.NORM.S.INV(RAND())</f>
        <v>1.4821371647750634</v>
      </c>
      <c r="AR521" s="24">
        <f ca="1">SQRT(Inputs!$B$38)*K521+SQRT(1-Inputs!$B$38)*_xlfn.NORM.S.INV(RAND())</f>
        <v>-1.3219705092033678</v>
      </c>
      <c r="AS521" s="24">
        <f ca="1">SQRT(Inputs!$B$38)*L521+SQRT(1-Inputs!$B$38)*_xlfn.NORM.S.INV(RAND())</f>
        <v>0.23906543029672694</v>
      </c>
      <c r="AT521" s="24">
        <f ca="1">SQRT(Inputs!$B$38)*M521+SQRT(1-Inputs!$B$38)*_xlfn.NORM.S.INV(RAND())</f>
        <v>-0.63232187963197362</v>
      </c>
      <c r="AU521" s="15">
        <f ca="1">Inputs!$B$6*EXP($B$8-0.5*C$5^2+C$5*N521)</f>
        <v>5494.8320739046503</v>
      </c>
      <c r="AV521" s="15">
        <f t="shared" ca="1" si="255"/>
        <v>5438.6167672525899</v>
      </c>
      <c r="AW521" s="15">
        <f t="shared" ca="1" si="256"/>
        <v>5763.4933579959143</v>
      </c>
      <c r="AX521" s="15">
        <f t="shared" ca="1" si="257"/>
        <v>5140.6645964244653</v>
      </c>
      <c r="AY521" s="15">
        <f t="shared" ca="1" si="258"/>
        <v>7526.529498660957</v>
      </c>
      <c r="AZ521" s="15">
        <f t="shared" ca="1" si="259"/>
        <v>10082.442873855091</v>
      </c>
      <c r="BA521" s="15">
        <f t="shared" ca="1" si="260"/>
        <v>14401.757801574537</v>
      </c>
      <c r="BB521" s="15">
        <f t="shared" ca="1" si="261"/>
        <v>19926.108429750078</v>
      </c>
      <c r="BC521" s="15">
        <f t="shared" ca="1" si="262"/>
        <v>24812.387366101688</v>
      </c>
      <c r="BD521" s="15">
        <f t="shared" ca="1" si="263"/>
        <v>28086.064782730242</v>
      </c>
      <c r="BE521" s="15">
        <f t="shared" ca="1" si="264"/>
        <v>33707.817346937016</v>
      </c>
      <c r="BF521" s="15">
        <f ca="1">Inputs!$B$13*EXP($B$9-0.5*C$6^2+C$6*Y521)</f>
        <v>10445.455292587487</v>
      </c>
      <c r="BG521" s="15">
        <f t="shared" ca="1" si="265"/>
        <v>12999.921624782914</v>
      </c>
      <c r="BH521" s="15">
        <f t="shared" ca="1" si="266"/>
        <v>15931.736040709968</v>
      </c>
      <c r="BI521" s="15">
        <f t="shared" ca="1" si="267"/>
        <v>16273.743888454554</v>
      </c>
      <c r="BJ521" s="15">
        <f t="shared" ca="1" si="268"/>
        <v>24421.731793580511</v>
      </c>
      <c r="BK521" s="15">
        <f t="shared" ca="1" si="269"/>
        <v>30208.15510223266</v>
      </c>
      <c r="BL521" s="15">
        <f t="shared" ca="1" si="270"/>
        <v>32242.693553217829</v>
      </c>
      <c r="BM521" s="15">
        <f t="shared" ca="1" si="271"/>
        <v>39469.073083646064</v>
      </c>
      <c r="BN521" s="15">
        <f t="shared" ca="1" si="272"/>
        <v>59808.224183606595</v>
      </c>
      <c r="BO521" s="15">
        <f t="shared" ca="1" si="273"/>
        <v>68862.989918730338</v>
      </c>
      <c r="BP521" s="15">
        <f t="shared" ca="1" si="274"/>
        <v>94213.997354421721</v>
      </c>
      <c r="BQ521" s="15">
        <f ca="1">Inputs!$B$20*EXP($B$10-0.5*C$7^2+C$7*AJ521)</f>
        <v>3176.5587376385874</v>
      </c>
      <c r="BR521" s="15">
        <f t="shared" ca="1" si="275"/>
        <v>3302.3619594118632</v>
      </c>
      <c r="BS521" s="15">
        <f t="shared" ca="1" si="276"/>
        <v>4308.376863657465</v>
      </c>
      <c r="BT521" s="15">
        <f t="shared" ca="1" si="277"/>
        <v>5837.357661121212</v>
      </c>
      <c r="BU521" s="15">
        <f t="shared" ca="1" si="278"/>
        <v>9038.4182514793283</v>
      </c>
      <c r="BV521" s="15">
        <f t="shared" ca="1" si="279"/>
        <v>14121.1713901452</v>
      </c>
      <c r="BW521" s="15">
        <f t="shared" ca="1" si="280"/>
        <v>19386.451056145303</v>
      </c>
      <c r="BX521" s="15">
        <f t="shared" ca="1" si="281"/>
        <v>36496.621435746711</v>
      </c>
      <c r="BY521" s="15">
        <f t="shared" ca="1" si="282"/>
        <v>39709.939770669022</v>
      </c>
      <c r="BZ521" s="15">
        <f t="shared" ca="1" si="283"/>
        <v>58221.951282936272</v>
      </c>
      <c r="CA521" s="15">
        <f t="shared" ca="1" si="284"/>
        <v>73092.051133992631</v>
      </c>
      <c r="CB521" s="15">
        <f ca="1">(AU521*DCF!C$10-DCF!C$5*MAX(AU521*DCF!C$10,0)-MAX(AU521-Inputs!$B$6,0)/Inputs!$B$10)*DCF!C$6</f>
        <v>1039.2768230399897</v>
      </c>
      <c r="CC521" s="15">
        <f ca="1">(AV521*DCF!D$10-DCF!D$5*MAX(AV521*DCF!D$10,0)-MAX(AV521-AU521,0)/Inputs!$B$10)*DCF!D$6</f>
        <v>1325.6259915986661</v>
      </c>
      <c r="CD521" s="15">
        <f ca="1">(AW521*DCF!E$10-DCF!E$5*MAX(AW521*DCF!E$10,0)-MAX(AW521-AV521,0)/Inputs!$B$10)*DCF!E$6</f>
        <v>1257.5232073487464</v>
      </c>
      <c r="CE521" s="15">
        <f ca="1">(AX521*DCF!F$10-DCF!F$5*MAX(AX521*DCF!F$10,0)-MAX(AX521-AW521,0)/Inputs!$B$10)*DCF!F$6</f>
        <v>1122.1988888085007</v>
      </c>
      <c r="CF521" s="15">
        <f ca="1">(AY521*DCF!G$10-DCF!G$5*MAX(AY521*DCF!G$10,0)-MAX(AY521-AX521,0)/Inputs!$B$10)*DCF!G$6</f>
        <v>1092.1605322598225</v>
      </c>
      <c r="CG521" s="15">
        <f ca="1">(AZ521*DCF!H$10-DCF!H$5*MAX(AZ521*DCF!H$10,0)-MAX(AZ521-AY521,0)/Inputs!$B$10)*DCF!H$6</f>
        <v>1503.6652753414401</v>
      </c>
      <c r="CH521" s="15">
        <f ca="1">(BA521*DCF!I$10-DCF!I$5*MAX(BA521*DCF!I$10,0)-MAX(BA521-AZ521,0)/Inputs!$B$10)*DCF!I$6</f>
        <v>1922.1567893618128</v>
      </c>
      <c r="CI521" s="15">
        <f ca="1">(BB521*DCF!J$10-DCF!J$5*MAX(BB521*DCF!J$10,0)-MAX(BB521-BA521,0)/Inputs!$B$10)*DCF!J$6</f>
        <v>2582.2421378709346</v>
      </c>
      <c r="CJ521" s="15">
        <f ca="1">(BC521*DCF!K$10-DCF!K$5*MAX(BC521*DCF!K$10,0)-MAX(BC521-BB521,0)/Inputs!$B$10)*DCF!K$6</f>
        <v>3310.3912084518524</v>
      </c>
      <c r="CK521" s="15">
        <f ca="1">(BD521*DCF!L$10-DCF!L$5*MAX(BD521*DCF!L$10,0)-MAX(BD521-BC521,0)/Inputs!$B$10)*DCF!L$6</f>
        <v>3812.5731574983188</v>
      </c>
      <c r="CL521" s="15">
        <f ca="1">(BE521*DCF!M$10-DCF!M$5*MAX(BE521*DCF!M$10,0)-MAX(BE521-BD521,0)/Inputs!$B$10)*DCF!M$6</f>
        <v>4085.0305944325214</v>
      </c>
      <c r="CM521" s="15">
        <f ca="1">(BF521*DCF!C$28-DCF!C$5*MAX(BF521*DCF!C$28,0)-MAX(BF521-Inputs!$B$13,0)/Inputs!$B$17)*DCF!C$6</f>
        <v>3187.8844526649341</v>
      </c>
      <c r="CN521" s="15">
        <f ca="1">(BG521*DCF!D$28-DCF!D$5*MAX(BG521*DCF!D$28,0)-MAX(BG521-BF521,0)/Inputs!$B$17)*DCF!D$6</f>
        <v>3283.7919562498041</v>
      </c>
      <c r="CO521" s="15">
        <f ca="1">(BH521*DCF!E$28-DCF!E$5*MAX(BH521*DCF!E$28,0)-MAX(BH521-BG521,0)/Inputs!$B$17)*DCF!E$6</f>
        <v>3934.3310686937166</v>
      </c>
      <c r="CP521" s="15">
        <f ca="1">(BI521*DCF!F$28-DCF!F$5*MAX(BI521*DCF!F$28,0)-MAX(BI521-BH521,0)/Inputs!$B$17)*DCF!F$6</f>
        <v>4355.6248667373229</v>
      </c>
      <c r="CQ521" s="15">
        <f ca="1">(BJ521*DCF!G$28-DCF!G$5*MAX(BJ521*DCF!G$28,0)-MAX(BJ521-BI521,0)/Inputs!$B$17)*DCF!G$6</f>
        <v>4965.9925276396443</v>
      </c>
      <c r="CR521" s="15">
        <f ca="1">(BK521*DCF!H$28-DCF!H$5*MAX(BK521*DCF!H$28,0)-MAX(BK521-BJ521,0)/Inputs!$B$17)*DCF!H$6</f>
        <v>6571.762240566477</v>
      </c>
      <c r="CS521" s="15">
        <f ca="1">(BL521*DCF!I$28-DCF!I$5*MAX(BL521*DCF!I$28,0)-MAX(BL521-BK521,0)/Inputs!$B$17)*DCF!I$6</f>
        <v>7289.9486722327856</v>
      </c>
      <c r="CT521" s="15">
        <f ca="1">(BM521*DCF!J$28-DCF!J$5*MAX(BM521*DCF!J$28,0)-MAX(BM521-BL521,0)/Inputs!$B$17)*DCF!J$6</f>
        <v>7846.7209842890306</v>
      </c>
      <c r="CU521" s="15">
        <f ca="1">(BN521*DCF!K$28-DCF!K$5*MAX(BN521*DCF!K$28,0)-MAX(BN521-BM521,0)/Inputs!$B$17)*DCF!K$6</f>
        <v>10139.219049583919</v>
      </c>
      <c r="CV521" s="15">
        <f ca="1">(BO521*DCF!L$28-DCF!L$5*MAX(BO521*DCF!L$28,0)-MAX(BO521-BN521,0)/Inputs!$B$17)*DCF!L$6</f>
        <v>12715.05007261729</v>
      </c>
      <c r="CW521" s="15">
        <f ca="1">(BP521*DCF!M$28-DCF!M$5*MAX(BP521*DCF!M$28,0)-MAX(BP521-BO521,0)/Inputs!$B$17)*DCF!M$6</f>
        <v>15076.525504146059</v>
      </c>
      <c r="CX521" s="15">
        <f ca="1">(BQ521*DCF!C$46-DCF!C$5*MAX(BQ521*DCF!C$46,0)-MAX(BQ521-Inputs!$B$20,0)/Inputs!$B$24)*DCF!C$6</f>
        <v>-733.6163366370871</v>
      </c>
      <c r="CY521" s="15">
        <f ca="1">(BR521*DCF!D$46-DCF!D$5*MAX(BR521*DCF!D$46,0)-MAX(BR521-BQ521,0)/Inputs!$B$24)*DCF!D$6</f>
        <v>-617.31536486429434</v>
      </c>
      <c r="CZ521" s="15">
        <f ca="1">(BS521*DCF!E$46-DCF!E$5*MAX(BS521*DCF!E$46,0)-MAX(BS521-BR521,0)/Inputs!$B$24)*DCF!E$6</f>
        <v>-906.01644567577102</v>
      </c>
      <c r="DA521" s="15">
        <f ca="1">(BT521*DCF!F$46-DCF!F$5*MAX(BT521*DCF!F$46,0)-MAX(BT521-BS521,0)/Inputs!$B$24)*DCF!F$6</f>
        <v>-981.86353459999282</v>
      </c>
      <c r="DB521" s="15">
        <f ca="1">(BU521*DCF!G$46-DCF!G$5*MAX(BU521*DCF!G$46,0)-MAX(BU521-BT521,0)/Inputs!$B$24)*DCF!G$6</f>
        <v>-1380.8080696074067</v>
      </c>
      <c r="DC521" s="15">
        <f ca="1">(BV521*DCF!H$46-DCF!H$5*MAX(BV521*DCF!H$46,0)-MAX(BV521-BU521,0)/Inputs!$B$24)*DCF!H$6</f>
        <v>-1579.434395295247</v>
      </c>
      <c r="DD521" s="15">
        <f ca="1">(BW521*DCF!I$46-DCF!I$5*MAX(BW521*DCF!I$46,0)-MAX(BW521-BV521,0)/Inputs!$B$24)*DCF!I$6</f>
        <v>-1063.7205011094591</v>
      </c>
      <c r="DE521" s="15">
        <f ca="1">(BX521*DCF!J$46-DCF!J$5*MAX(BX521*DCF!J$46,0)-MAX(BX521-BW521,0)/Inputs!$B$24)*DCF!J$6</f>
        <v>-3006.4053297344803</v>
      </c>
      <c r="DF521" s="15">
        <f ca="1">(BY521*DCF!K$46-DCF!K$5*MAX(BY521*DCF!K$46,0)-MAX(BY521-BX521,0)/Inputs!$B$24)*DCF!K$6</f>
        <v>1481.1867438094002</v>
      </c>
      <c r="DG521" s="15">
        <f ca="1">(BZ521*DCF!L$46-DCF!L$5*MAX(BZ521*DCF!L$46,0)-MAX(BZ521-BY521,0)/Inputs!$B$24)*DCF!L$6</f>
        <v>-164.71530049049414</v>
      </c>
      <c r="DH521" s="15">
        <f ca="1">(CA521*DCF!M$46-DCF!M$5*MAX(CA521*DCF!M$46,0)-MAX(CA521-BZ521,0)/Inputs!$B$24)*DCF!M$6</f>
        <v>2621.4433364095034</v>
      </c>
      <c r="DI521" s="15">
        <f ca="1">SUM(CB521:CL521)+BE521*DCF!M$10*(1+Inputs!$B$30)*(1-Inputs!$B$33)*(1-Inputs!$B$30/Inputs!$B$31)/(Inputs!$B$29-Inputs!$B$30)*DCF!M$6</f>
        <v>116862.14602227759</v>
      </c>
      <c r="DJ521" s="15">
        <f ca="1">SUM(CM521:CW521)+BP521*DCF!M$28*(1+Inputs!$B$30)*(1-Inputs!$B$33)*(1-Inputs!$B$30/Inputs!$B$31)/(Inputs!$B$29-Inputs!$B$30)*DCF!M$6</f>
        <v>428965.25204674643</v>
      </c>
      <c r="DK521" s="15">
        <f ca="1">SUM(CX521:DH521)+CA521*DCF!M$46*(1+Inputs!$B$30)*(1-Inputs!$B$33)*(1-Inputs!$B$30/Inputs!$B$31)/(Inputs!$B$29-Inputs!$B$30)*DCF!M$6</f>
        <v>106677.70416232501</v>
      </c>
      <c r="DM521" s="15">
        <f ca="1">DI521+DJ521+DK521+Inputs!$B$34+Inputs!$B$36-Inputs!$B$35</f>
        <v>729356.1022313491</v>
      </c>
    </row>
    <row r="522" spans="1:117" x14ac:dyDescent="0.75">
      <c r="A522" s="11">
        <v>509</v>
      </c>
      <c r="C522" s="24">
        <f t="shared" ca="1" si="290"/>
        <v>-0.52048068487227317</v>
      </c>
      <c r="D522" s="24">
        <f t="shared" ca="1" si="290"/>
        <v>0.13973990016212184</v>
      </c>
      <c r="E522" s="24">
        <f t="shared" ca="1" si="290"/>
        <v>0.33650076380209487</v>
      </c>
      <c r="F522" s="24">
        <f t="shared" ca="1" si="290"/>
        <v>1.993929300647177</v>
      </c>
      <c r="G522" s="24">
        <f t="shared" ca="1" si="290"/>
        <v>-0.85017315484348022</v>
      </c>
      <c r="H522" s="24">
        <f t="shared" ca="1" si="290"/>
        <v>0.15863357230702643</v>
      </c>
      <c r="I522" s="24">
        <f t="shared" ca="1" si="290"/>
        <v>1.3454941625485453</v>
      </c>
      <c r="J522" s="24">
        <f t="shared" ca="1" si="290"/>
        <v>-0.28691089780672313</v>
      </c>
      <c r="K522" s="24">
        <f t="shared" ca="1" si="290"/>
        <v>-0.59786101598626351</v>
      </c>
      <c r="L522" s="24">
        <f t="shared" ca="1" si="290"/>
        <v>0.37034959763354874</v>
      </c>
      <c r="M522" s="24">
        <f t="shared" ca="1" si="290"/>
        <v>-1.333175959646022</v>
      </c>
      <c r="N522" s="24">
        <f ca="1">SQRT(Inputs!$B$38)*C522+SQRT(1-Inputs!$B$38)*_xlfn.NORM.S.INV(RAND())</f>
        <v>-0.17604649367528175</v>
      </c>
      <c r="O522" s="24">
        <f ca="1">SQRT(Inputs!$B$38)*D522+SQRT(1-Inputs!$B$38)*_xlfn.NORM.S.INV(RAND())</f>
        <v>-0.75181250432880331</v>
      </c>
      <c r="P522" s="24">
        <f ca="1">SQRT(Inputs!$B$38)*E522+SQRT(1-Inputs!$B$38)*_xlfn.NORM.S.INV(RAND())</f>
        <v>-0.36742487028209703</v>
      </c>
      <c r="Q522" s="24">
        <f ca="1">SQRT(Inputs!$B$38)*F522+SQRT(1-Inputs!$B$38)*_xlfn.NORM.S.INV(RAND())</f>
        <v>1.0495861491900715</v>
      </c>
      <c r="R522" s="24">
        <f ca="1">SQRT(Inputs!$B$38)*G522+SQRT(1-Inputs!$B$38)*_xlfn.NORM.S.INV(RAND())</f>
        <v>-1.7380155951309708</v>
      </c>
      <c r="S522" s="24">
        <f ca="1">SQRT(Inputs!$B$38)*H522+SQRT(1-Inputs!$B$38)*_xlfn.NORM.S.INV(RAND())</f>
        <v>5.8891464929022655E-2</v>
      </c>
      <c r="T522" s="24">
        <f ca="1">SQRT(Inputs!$B$38)*I522+SQRT(1-Inputs!$B$38)*_xlfn.NORM.S.INV(RAND())</f>
        <v>1.1309893725442095</v>
      </c>
      <c r="U522" s="24">
        <f ca="1">SQRT(Inputs!$B$38)*J522+SQRT(1-Inputs!$B$38)*_xlfn.NORM.S.INV(RAND())</f>
        <v>0.7663437391711897</v>
      </c>
      <c r="V522" s="24">
        <f ca="1">SQRT(Inputs!$B$38)*K522+SQRT(1-Inputs!$B$38)*_xlfn.NORM.S.INV(RAND())</f>
        <v>0.40407982096726025</v>
      </c>
      <c r="W522" s="24">
        <f ca="1">SQRT(Inputs!$B$38)*L522+SQRT(1-Inputs!$B$38)*_xlfn.NORM.S.INV(RAND())</f>
        <v>-0.47632251358544841</v>
      </c>
      <c r="X522" s="24">
        <f ca="1">SQRT(Inputs!$B$38)*M522+SQRT(1-Inputs!$B$38)*_xlfn.NORM.S.INV(RAND())</f>
        <v>-1.9386842690393997</v>
      </c>
      <c r="Y522" s="24">
        <f ca="1">SQRT(Inputs!$B$38)*C522+SQRT(1-Inputs!$B$38)*_xlfn.NORM.S.INV(RAND())</f>
        <v>-1.2965222869142776</v>
      </c>
      <c r="Z522" s="24">
        <f ca="1">SQRT(Inputs!$B$38)*D522+SQRT(1-Inputs!$B$38)*_xlfn.NORM.S.INV(RAND())</f>
        <v>0.26804379491464736</v>
      </c>
      <c r="AA522" s="24">
        <f ca="1">SQRT(Inputs!$B$38)*E522+SQRT(1-Inputs!$B$38)*_xlfn.NORM.S.INV(RAND())</f>
        <v>0.8329225590478887</v>
      </c>
      <c r="AB522" s="24">
        <f ca="1">SQRT(Inputs!$B$38)*F522+SQRT(1-Inputs!$B$38)*_xlfn.NORM.S.INV(RAND())</f>
        <v>0.92293041793833952</v>
      </c>
      <c r="AC522" s="24">
        <f ca="1">SQRT(Inputs!$B$38)*G522+SQRT(1-Inputs!$B$38)*_xlfn.NORM.S.INV(RAND())</f>
        <v>-0.80374838086256184</v>
      </c>
      <c r="AD522" s="24">
        <f ca="1">SQRT(Inputs!$B$38)*H522+SQRT(1-Inputs!$B$38)*_xlfn.NORM.S.INV(RAND())</f>
        <v>-0.56776253694669976</v>
      </c>
      <c r="AE522" s="24">
        <f ca="1">SQRT(Inputs!$B$38)*I522+SQRT(1-Inputs!$B$38)*_xlfn.NORM.S.INV(RAND())</f>
        <v>0.35328429454298721</v>
      </c>
      <c r="AF522" s="24">
        <f ca="1">SQRT(Inputs!$B$38)*J522+SQRT(1-Inputs!$B$38)*_xlfn.NORM.S.INV(RAND())</f>
        <v>0.56808411562272065</v>
      </c>
      <c r="AG522" s="24">
        <f ca="1">SQRT(Inputs!$B$38)*K522+SQRT(1-Inputs!$B$38)*_xlfn.NORM.S.INV(RAND())</f>
        <v>-0.96510821397076318</v>
      </c>
      <c r="AH522" s="24">
        <f ca="1">SQRT(Inputs!$B$38)*L522+SQRT(1-Inputs!$B$38)*_xlfn.NORM.S.INV(RAND())</f>
        <v>0.26062642604479891</v>
      </c>
      <c r="AI522" s="24">
        <f ca="1">SQRT(Inputs!$B$38)*M522+SQRT(1-Inputs!$B$38)*_xlfn.NORM.S.INV(RAND())</f>
        <v>-1.0079438090289154</v>
      </c>
      <c r="AJ522" s="24">
        <f ca="1">SQRT(Inputs!$B$38)*C522+SQRT(1-Inputs!$B$38)*_xlfn.NORM.S.INV(RAND())</f>
        <v>-1.2743154118599214</v>
      </c>
      <c r="AK522" s="24">
        <f ca="1">SQRT(Inputs!$B$38)*D522+SQRT(1-Inputs!$B$38)*_xlfn.NORM.S.INV(RAND())</f>
        <v>-0.15138309603509914</v>
      </c>
      <c r="AL522" s="24">
        <f ca="1">SQRT(Inputs!$B$38)*E522+SQRT(1-Inputs!$B$38)*_xlfn.NORM.S.INV(RAND())</f>
        <v>0.58720389928012329</v>
      </c>
      <c r="AM522" s="24">
        <f ca="1">SQRT(Inputs!$B$38)*F522+SQRT(1-Inputs!$B$38)*_xlfn.NORM.S.INV(RAND())</f>
        <v>0.65859166839052241</v>
      </c>
      <c r="AN522" s="24">
        <f ca="1">SQRT(Inputs!$B$38)*G522+SQRT(1-Inputs!$B$38)*_xlfn.NORM.S.INV(RAND())</f>
        <v>0.79184672361175701</v>
      </c>
      <c r="AO522" s="24">
        <f ca="1">SQRT(Inputs!$B$38)*H522+SQRT(1-Inputs!$B$38)*_xlfn.NORM.S.INV(RAND())</f>
        <v>-0.14412461227562587</v>
      </c>
      <c r="AP522" s="24">
        <f ca="1">SQRT(Inputs!$B$38)*I522+SQRT(1-Inputs!$B$38)*_xlfn.NORM.S.INV(RAND())</f>
        <v>0.81496785341705913</v>
      </c>
      <c r="AQ522" s="24">
        <f ca="1">SQRT(Inputs!$B$38)*J522+SQRT(1-Inputs!$B$38)*_xlfn.NORM.S.INV(RAND())</f>
        <v>0.67465180270034286</v>
      </c>
      <c r="AR522" s="24">
        <f ca="1">SQRT(Inputs!$B$38)*K522+SQRT(1-Inputs!$B$38)*_xlfn.NORM.S.INV(RAND())</f>
        <v>0.92950997160555793</v>
      </c>
      <c r="AS522" s="24">
        <f ca="1">SQRT(Inputs!$B$38)*L522+SQRT(1-Inputs!$B$38)*_xlfn.NORM.S.INV(RAND())</f>
        <v>-0.12898062898823123</v>
      </c>
      <c r="AT522" s="24">
        <f ca="1">SQRT(Inputs!$B$38)*M522+SQRT(1-Inputs!$B$38)*_xlfn.NORM.S.INV(RAND())</f>
        <v>-0.80818099397761445</v>
      </c>
      <c r="AU522" s="15">
        <f ca="1">Inputs!$B$6*EXP($B$8-0.5*C$5^2+C$5*N522)</f>
        <v>4822.8254529562892</v>
      </c>
      <c r="AV522" s="15">
        <f t="shared" ca="1" si="255"/>
        <v>5256.1684626201959</v>
      </c>
      <c r="AW522" s="15">
        <f t="shared" ca="1" si="256"/>
        <v>6099.0880562688126</v>
      </c>
      <c r="AX522" s="15">
        <f t="shared" ca="1" si="257"/>
        <v>8489.7119487119926</v>
      </c>
      <c r="AY522" s="15">
        <f t="shared" ca="1" si="258"/>
        <v>8469.3026910822064</v>
      </c>
      <c r="AZ522" s="15">
        <f t="shared" ca="1" si="259"/>
        <v>10425.578064719284</v>
      </c>
      <c r="BA522" s="15">
        <f t="shared" ca="1" si="260"/>
        <v>14361.434890959619</v>
      </c>
      <c r="BB522" s="15">
        <f t="shared" ca="1" si="261"/>
        <v>18985.951248287034</v>
      </c>
      <c r="BC522" s="15">
        <f t="shared" ca="1" si="262"/>
        <v>24177.879749695789</v>
      </c>
      <c r="BD522" s="15">
        <f t="shared" ca="1" si="263"/>
        <v>28329.505438217744</v>
      </c>
      <c r="BE522" s="15">
        <f t="shared" ca="1" si="264"/>
        <v>29095.169274444794</v>
      </c>
      <c r="BF522" s="15">
        <f ca="1">Inputs!$B$13*EXP($B$9-0.5*C$6^2+C$6*Y522)</f>
        <v>10696.123683807706</v>
      </c>
      <c r="BG522" s="15">
        <f t="shared" ca="1" si="265"/>
        <v>13681.717613893921</v>
      </c>
      <c r="BH522" s="15">
        <f t="shared" ca="1" si="266"/>
        <v>19192.991025618598</v>
      </c>
      <c r="BI522" s="15">
        <f t="shared" ca="1" si="267"/>
        <v>27081.455557938229</v>
      </c>
      <c r="BJ522" s="15">
        <f t="shared" ca="1" si="268"/>
        <v>29568.102515792056</v>
      </c>
      <c r="BK522" s="15">
        <f t="shared" ca="1" si="269"/>
        <v>33589.861017837728</v>
      </c>
      <c r="BL522" s="15">
        <f t="shared" ca="1" si="270"/>
        <v>43194.044687989983</v>
      </c>
      <c r="BM522" s="15">
        <f t="shared" ca="1" si="271"/>
        <v>56977.176370124304</v>
      </c>
      <c r="BN522" s="15">
        <f t="shared" ca="1" si="272"/>
        <v>62421.423899904032</v>
      </c>
      <c r="BO522" s="15">
        <f t="shared" ca="1" si="273"/>
        <v>79165.500221274691</v>
      </c>
      <c r="BP522" s="15">
        <f t="shared" ca="1" si="274"/>
        <v>86922.668349031781</v>
      </c>
      <c r="BQ522" s="15">
        <f ca="1">Inputs!$B$20*EXP($B$10-0.5*C$7^2+C$7*AJ522)</f>
        <v>2729.7111308230783</v>
      </c>
      <c r="BR522" s="15">
        <f t="shared" ca="1" si="275"/>
        <v>3530.0112710174521</v>
      </c>
      <c r="BS522" s="15">
        <f t="shared" ca="1" si="276"/>
        <v>5721.9807295289429</v>
      </c>
      <c r="BT522" s="15">
        <f t="shared" ca="1" si="277"/>
        <v>9377.2430618844173</v>
      </c>
      <c r="BU522" s="15">
        <f t="shared" ca="1" si="278"/>
        <v>15740.298197283544</v>
      </c>
      <c r="BV522" s="15">
        <f t="shared" ca="1" si="279"/>
        <v>21199.624151206517</v>
      </c>
      <c r="BW522" s="15">
        <f t="shared" ca="1" si="280"/>
        <v>35152.056754576181</v>
      </c>
      <c r="BX522" s="15">
        <f t="shared" ca="1" si="281"/>
        <v>56286.148525699857</v>
      </c>
      <c r="BY522" s="15">
        <f t="shared" ca="1" si="282"/>
        <v>94216.392816868043</v>
      </c>
      <c r="BZ522" s="15">
        <f t="shared" ca="1" si="283"/>
        <v>129101.0975757273</v>
      </c>
      <c r="CA522" s="15">
        <f t="shared" ca="1" si="284"/>
        <v>157087.45113592828</v>
      </c>
      <c r="CB522" s="15">
        <f ca="1">(AU522*DCF!C$10-DCF!C$5*MAX(AU522*DCF!C$10,0)-MAX(AU522-Inputs!$B$6,0)/Inputs!$B$10)*DCF!C$6</f>
        <v>1044.0683500263644</v>
      </c>
      <c r="CC522" s="15">
        <f ca="1">(AV522*DCF!D$10-DCF!D$5*MAX(AV522*DCF!D$10,0)-MAX(AV522-AU522,0)/Inputs!$B$10)*DCF!D$6</f>
        <v>1175.4961018769127</v>
      </c>
      <c r="CD522" s="15">
        <f ca="1">(AW522*DCF!E$10-DCF!E$5*MAX(AW522*DCF!E$10,0)-MAX(AW522-AV522,0)/Inputs!$B$10)*DCF!E$6</f>
        <v>1218.3219436779971</v>
      </c>
      <c r="CE522" s="15">
        <f ca="1">(AX522*DCF!F$10-DCF!F$5*MAX(AX522*DCF!F$10,0)-MAX(AX522-AW522,0)/Inputs!$B$10)*DCF!F$6</f>
        <v>1355.8610269924045</v>
      </c>
      <c r="CF522" s="15">
        <f ca="1">(AY522*DCF!G$10-DCF!G$5*MAX(AY522*DCF!G$10,0)-MAX(AY522-AX522,0)/Inputs!$B$10)*DCF!G$6</f>
        <v>1745.0138432241818</v>
      </c>
      <c r="CG522" s="15">
        <f ca="1">(AZ522*DCF!H$10-DCF!H$5*MAX(AZ522*DCF!H$10,0)-MAX(AZ522-AY522,0)/Inputs!$B$10)*DCF!H$6</f>
        <v>1676.7616958814631</v>
      </c>
      <c r="CH522" s="15">
        <f ca="1">(BA522*DCF!I$10-DCF!I$5*MAX(BA522*DCF!I$10,0)-MAX(BA522-AZ522,0)/Inputs!$B$10)*DCF!I$6</f>
        <v>1977.6918283763373</v>
      </c>
      <c r="CI522" s="15">
        <f ca="1">(BB522*DCF!J$10-DCF!J$5*MAX(BB522*DCF!J$10,0)-MAX(BB522-BA522,0)/Inputs!$B$10)*DCF!J$6</f>
        <v>2557.2640397307578</v>
      </c>
      <c r="CJ522" s="15">
        <f ca="1">(BC522*DCF!K$10-DCF!K$5*MAX(BC522*DCF!K$10,0)-MAX(BC522-BB522,0)/Inputs!$B$10)*DCF!K$6</f>
        <v>3165.4593861945373</v>
      </c>
      <c r="CK522" s="15">
        <f ca="1">(BD522*DCF!L$10-DCF!L$5*MAX(BD522*DCF!L$10,0)-MAX(BD522-BC522,0)/Inputs!$B$10)*DCF!L$6</f>
        <v>3735.7557108274391</v>
      </c>
      <c r="CL522" s="15">
        <f ca="1">(BE522*DCF!M$10-DCF!M$5*MAX(BE522*DCF!M$10,0)-MAX(BE522-BD522,0)/Inputs!$B$10)*DCF!M$6</f>
        <v>4014.2379766132499</v>
      </c>
      <c r="CM522" s="15">
        <f ca="1">(BF522*DCF!C$28-DCF!C$5*MAX(BF522*DCF!C$28,0)-MAX(BF522-Inputs!$B$13,0)/Inputs!$B$17)*DCF!C$6</f>
        <v>3264.3868017499508</v>
      </c>
      <c r="CN522" s="15">
        <f ca="1">(BG522*DCF!D$28-DCF!D$5*MAX(BG522*DCF!D$28,0)-MAX(BG522-BF522,0)/Inputs!$B$17)*DCF!D$6</f>
        <v>3392.6173161883935</v>
      </c>
      <c r="CO522" s="15">
        <f ca="1">(BH522*DCF!E$28-DCF!E$5*MAX(BH522*DCF!E$28,0)-MAX(BH522-BG522,0)/Inputs!$B$17)*DCF!E$6</f>
        <v>4349.6006893920558</v>
      </c>
      <c r="CP522" s="15">
        <f ca="1">(BI522*DCF!F$28-DCF!F$5*MAX(BI522*DCF!F$28,0)-MAX(BI522-BH522,0)/Inputs!$B$17)*DCF!F$6</f>
        <v>5915.6821802814738</v>
      </c>
      <c r="CQ522" s="15">
        <f ca="1">(BJ522*DCF!G$28-DCF!G$5*MAX(BJ522*DCF!G$28,0)-MAX(BJ522-BI522,0)/Inputs!$B$17)*DCF!G$6</f>
        <v>7253.4390770310729</v>
      </c>
      <c r="CR522" s="15">
        <f ca="1">(BK522*DCF!H$28-DCF!H$5*MAX(BK522*DCF!H$28,0)-MAX(BK522-BJ522,0)/Inputs!$B$17)*DCF!H$6</f>
        <v>7682.2748111239334</v>
      </c>
      <c r="CS522" s="15">
        <f ca="1">(BL522*DCF!I$28-DCF!I$5*MAX(BL522*DCF!I$28,0)-MAX(BL522-BK522,0)/Inputs!$B$17)*DCF!I$6</f>
        <v>8778.7159986117986</v>
      </c>
      <c r="CT522" s="15">
        <f ca="1">(BM522*DCF!J$28-DCF!J$5*MAX(BM522*DCF!J$28,0)-MAX(BM522-BL522,0)/Inputs!$B$17)*DCF!J$6</f>
        <v>10883.10970301875</v>
      </c>
      <c r="CU522" s="15">
        <f ca="1">(BN522*DCF!K$28-DCF!K$5*MAX(BN522*DCF!K$28,0)-MAX(BN522-BM522,0)/Inputs!$B$17)*DCF!K$6</f>
        <v>12515.510302160183</v>
      </c>
      <c r="CV522" s="15">
        <f ca="1">(BO522*DCF!L$28-DCF!L$5*MAX(BO522*DCF!L$28,0)-MAX(BO522-BN522,0)/Inputs!$B$17)*DCF!L$6</f>
        <v>13900.558811715833</v>
      </c>
      <c r="CW522" s="15">
        <f ca="1">(BP522*DCF!M$28-DCF!M$5*MAX(BP522*DCF!M$28,0)-MAX(BP522-BO522,0)/Inputs!$B$17)*DCF!M$6</f>
        <v>15543.708314218169</v>
      </c>
      <c r="CX522" s="15">
        <f ca="1">(BQ522*DCF!C$46-DCF!C$5*MAX(BQ522*DCF!C$46,0)-MAX(BQ522-Inputs!$B$20,0)/Inputs!$B$24)*DCF!C$6</f>
        <v>-630.41827501687715</v>
      </c>
      <c r="CY522" s="15">
        <f ca="1">(BR522*DCF!D$46-DCF!D$5*MAX(BR522*DCF!D$46,0)-MAX(BR522-BQ522,0)/Inputs!$B$24)*DCF!D$6</f>
        <v>-943.97202976232404</v>
      </c>
      <c r="CZ522" s="15">
        <f ca="1">(BS522*DCF!E$46-DCF!E$5*MAX(BS522*DCF!E$46,0)-MAX(BS522-BR522,0)/Inputs!$B$24)*DCF!E$6</f>
        <v>-1540.6482005632004</v>
      </c>
      <c r="DA522" s="15">
        <f ca="1">(BT522*DCF!F$46-DCF!F$5*MAX(BT522*DCF!F$46,0)-MAX(BT522-BS522,0)/Inputs!$B$24)*DCF!F$6</f>
        <v>-2013.9066940872415</v>
      </c>
      <c r="DB522" s="15">
        <f ca="1">(BU522*DCF!G$46-DCF!G$5*MAX(BU522*DCF!G$46,0)-MAX(BU522-BT522,0)/Inputs!$B$24)*DCF!G$6</f>
        <v>-2669.8785612540505</v>
      </c>
      <c r="DC522" s="15">
        <f ca="1">(BV522*DCF!H$46-DCF!H$5*MAX(BV522*DCF!H$46,0)-MAX(BV522-BU522,0)/Inputs!$B$24)*DCF!H$6</f>
        <v>-1696.4520903364712</v>
      </c>
      <c r="DD522" s="15">
        <f ca="1">(BW522*DCF!I$46-DCF!I$5*MAX(BW522*DCF!I$46,0)-MAX(BW522-BV522,0)/Inputs!$B$24)*DCF!I$6</f>
        <v>-3193.3532682743466</v>
      </c>
      <c r="DE522" s="15">
        <f ca="1">(BX522*DCF!J$46-DCF!J$5*MAX(BX522*DCF!J$46,0)-MAX(BX522-BW522,0)/Inputs!$B$24)*DCF!J$6</f>
        <v>-3243.3676204421454</v>
      </c>
      <c r="DF522" s="15">
        <f ca="1">(BY522*DCF!K$46-DCF!K$5*MAX(BY522*DCF!K$46,0)-MAX(BY522-BX522,0)/Inputs!$B$24)*DCF!K$6</f>
        <v>-3909.9449641321348</v>
      </c>
      <c r="DG522" s="15">
        <f ca="1">(BZ522*DCF!L$46-DCF!L$5*MAX(BZ522*DCF!L$46,0)-MAX(BZ522-BY522,0)/Inputs!$B$24)*DCF!L$6</f>
        <v>1029.6377012401965</v>
      </c>
      <c r="DH522" s="15">
        <f ca="1">(CA522*DCF!M$46-DCF!M$5*MAX(CA522*DCF!M$46,0)-MAX(CA522-BZ522,0)/Inputs!$B$24)*DCF!M$6</f>
        <v>6464.3188299812618</v>
      </c>
      <c r="DI522" s="15">
        <f ca="1">SUM(CB522:CL522)+BE522*DCF!M$10*(1+Inputs!$B$30)*(1-Inputs!$B$33)*(1-Inputs!$B$30/Inputs!$B$31)/(Inputs!$B$29-Inputs!$B$30)*DCF!M$6</f>
        <v>104638.17273798461</v>
      </c>
      <c r="DJ522" s="15">
        <f ca="1">SUM(CM522:CW522)+BP522*DCF!M$28*(1+Inputs!$B$30)*(1-Inputs!$B$33)*(1-Inputs!$B$30/Inputs!$B$31)/(Inputs!$B$29-Inputs!$B$30)*DCF!M$6</f>
        <v>416022.18460369081</v>
      </c>
      <c r="DK522" s="15">
        <f ca="1">SUM(CX522:DH522)+CA522*DCF!M$46*(1+Inputs!$B$30)*(1-Inputs!$B$33)*(1-Inputs!$B$30/Inputs!$B$31)/(Inputs!$B$29-Inputs!$B$30)*DCF!M$6</f>
        <v>230527.82248167545</v>
      </c>
      <c r="DM522" s="15">
        <f ca="1">DI522+DJ522+DK522+Inputs!$B$34+Inputs!$B$36-Inputs!$B$35</f>
        <v>828039.17982335086</v>
      </c>
    </row>
    <row r="523" spans="1:117" x14ac:dyDescent="0.75">
      <c r="A523" s="11">
        <v>510</v>
      </c>
      <c r="C523" s="24">
        <f t="shared" ca="1" si="290"/>
        <v>-0.11566001531623143</v>
      </c>
      <c r="D523" s="24">
        <f t="shared" ca="1" si="290"/>
        <v>4.4840488347617009E-2</v>
      </c>
      <c r="E523" s="24">
        <f t="shared" ca="1" si="290"/>
        <v>-0.23019783623519879</v>
      </c>
      <c r="F523" s="24">
        <f t="shared" ca="1" si="290"/>
        <v>-0.30219497710049198</v>
      </c>
      <c r="G523" s="24">
        <f t="shared" ca="1" si="290"/>
        <v>0.27946106823224043</v>
      </c>
      <c r="H523" s="24">
        <f t="shared" ca="1" si="290"/>
        <v>0.22334962117963525</v>
      </c>
      <c r="I523" s="24">
        <f t="shared" ca="1" si="290"/>
        <v>0.79914142797673515</v>
      </c>
      <c r="J523" s="24">
        <f t="shared" ca="1" si="290"/>
        <v>0.94053115589853264</v>
      </c>
      <c r="K523" s="24">
        <f t="shared" ca="1" si="290"/>
        <v>-0.11872051331593331</v>
      </c>
      <c r="L523" s="24">
        <f t="shared" ca="1" si="290"/>
        <v>0.30711843624685858</v>
      </c>
      <c r="M523" s="24">
        <f t="shared" ca="1" si="290"/>
        <v>-0.34481090331143421</v>
      </c>
      <c r="N523" s="24">
        <f ca="1">SQRT(Inputs!$B$38)*C523+SQRT(1-Inputs!$B$38)*_xlfn.NORM.S.INV(RAND())</f>
        <v>0.3557736890868719</v>
      </c>
      <c r="O523" s="24">
        <f ca="1">SQRT(Inputs!$B$38)*D523+SQRT(1-Inputs!$B$38)*_xlfn.NORM.S.INV(RAND())</f>
        <v>-0.22160206515313433</v>
      </c>
      <c r="P523" s="24">
        <f ca="1">SQRT(Inputs!$B$38)*E523+SQRT(1-Inputs!$B$38)*_xlfn.NORM.S.INV(RAND())</f>
        <v>-1.0136351349918116</v>
      </c>
      <c r="Q523" s="24">
        <f ca="1">SQRT(Inputs!$B$38)*F523+SQRT(1-Inputs!$B$38)*_xlfn.NORM.S.INV(RAND())</f>
        <v>-0.8566127470206335</v>
      </c>
      <c r="R523" s="24">
        <f ca="1">SQRT(Inputs!$B$38)*G523+SQRT(1-Inputs!$B$38)*_xlfn.NORM.S.INV(RAND())</f>
        <v>-0.89538693948508929</v>
      </c>
      <c r="S523" s="24">
        <f ca="1">SQRT(Inputs!$B$38)*H523+SQRT(1-Inputs!$B$38)*_xlfn.NORM.S.INV(RAND())</f>
        <v>2.1238106487529274E-2</v>
      </c>
      <c r="T523" s="24">
        <f ca="1">SQRT(Inputs!$B$38)*I523+SQRT(1-Inputs!$B$38)*_xlfn.NORM.S.INV(RAND())</f>
        <v>0.42712389391178152</v>
      </c>
      <c r="U523" s="24">
        <f ca="1">SQRT(Inputs!$B$38)*J523+SQRT(1-Inputs!$B$38)*_xlfn.NORM.S.INV(RAND())</f>
        <v>2.8510433792686096</v>
      </c>
      <c r="V523" s="24">
        <f ca="1">SQRT(Inputs!$B$38)*K523+SQRT(1-Inputs!$B$38)*_xlfn.NORM.S.INV(RAND())</f>
        <v>0.79566567719513448</v>
      </c>
      <c r="W523" s="24">
        <f ca="1">SQRT(Inputs!$B$38)*L523+SQRT(1-Inputs!$B$38)*_xlfn.NORM.S.INV(RAND())</f>
        <v>-0.97154647867953425</v>
      </c>
      <c r="X523" s="24">
        <f ca="1">SQRT(Inputs!$B$38)*M523+SQRT(1-Inputs!$B$38)*_xlfn.NORM.S.INV(RAND())</f>
        <v>0.43820107258428864</v>
      </c>
      <c r="Y523" s="24">
        <f ca="1">SQRT(Inputs!$B$38)*C523+SQRT(1-Inputs!$B$38)*_xlfn.NORM.S.INV(RAND())</f>
        <v>0.28079095050857861</v>
      </c>
      <c r="Z523" s="24">
        <f ca="1">SQRT(Inputs!$B$38)*D523+SQRT(1-Inputs!$B$38)*_xlfn.NORM.S.INV(RAND())</f>
        <v>7.1414745151101244E-2</v>
      </c>
      <c r="AA523" s="24">
        <f ca="1">SQRT(Inputs!$B$38)*E523+SQRT(1-Inputs!$B$38)*_xlfn.NORM.S.INV(RAND())</f>
        <v>0.12653267936724108</v>
      </c>
      <c r="AB523" s="24">
        <f ca="1">SQRT(Inputs!$B$38)*F523+SQRT(1-Inputs!$B$38)*_xlfn.NORM.S.INV(RAND())</f>
        <v>0.30535407670202935</v>
      </c>
      <c r="AC523" s="24">
        <f ca="1">SQRT(Inputs!$B$38)*G523+SQRT(1-Inputs!$B$38)*_xlfn.NORM.S.INV(RAND())</f>
        <v>0.58140666257175788</v>
      </c>
      <c r="AD523" s="24">
        <f ca="1">SQRT(Inputs!$B$38)*H523+SQRT(1-Inputs!$B$38)*_xlfn.NORM.S.INV(RAND())</f>
        <v>-0.5488354204205611</v>
      </c>
      <c r="AE523" s="24">
        <f ca="1">SQRT(Inputs!$B$38)*I523+SQRT(1-Inputs!$B$38)*_xlfn.NORM.S.INV(RAND())</f>
        <v>-0.7406104050827218</v>
      </c>
      <c r="AF523" s="24">
        <f ca="1">SQRT(Inputs!$B$38)*J523+SQRT(1-Inputs!$B$38)*_xlfn.NORM.S.INV(RAND())</f>
        <v>2.1081208296827274</v>
      </c>
      <c r="AG523" s="24">
        <f ca="1">SQRT(Inputs!$B$38)*K523+SQRT(1-Inputs!$B$38)*_xlfn.NORM.S.INV(RAND())</f>
        <v>0.22962821189719979</v>
      </c>
      <c r="AH523" s="24">
        <f ca="1">SQRT(Inputs!$B$38)*L523+SQRT(1-Inputs!$B$38)*_xlfn.NORM.S.INV(RAND())</f>
        <v>0.67792595088106289</v>
      </c>
      <c r="AI523" s="24">
        <f ca="1">SQRT(Inputs!$B$38)*M523+SQRT(1-Inputs!$B$38)*_xlfn.NORM.S.INV(RAND())</f>
        <v>-0.96491309334808639</v>
      </c>
      <c r="AJ523" s="24">
        <f ca="1">SQRT(Inputs!$B$38)*C523+SQRT(1-Inputs!$B$38)*_xlfn.NORM.S.INV(RAND())</f>
        <v>7.0947901540543978E-3</v>
      </c>
      <c r="AK523" s="24">
        <f ca="1">SQRT(Inputs!$B$38)*D523+SQRT(1-Inputs!$B$38)*_xlfn.NORM.S.INV(RAND())</f>
        <v>6.8848313053058691E-2</v>
      </c>
      <c r="AL523" s="24">
        <f ca="1">SQRT(Inputs!$B$38)*E523+SQRT(1-Inputs!$B$38)*_xlfn.NORM.S.INV(RAND())</f>
        <v>-0.12988373994324193</v>
      </c>
      <c r="AM523" s="24">
        <f ca="1">SQRT(Inputs!$B$38)*F523+SQRT(1-Inputs!$B$38)*_xlfn.NORM.S.INV(RAND())</f>
        <v>-0.34385009844780456</v>
      </c>
      <c r="AN523" s="24">
        <f ca="1">SQRT(Inputs!$B$38)*G523+SQRT(1-Inputs!$B$38)*_xlfn.NORM.S.INV(RAND())</f>
        <v>-0.64584154962963347</v>
      </c>
      <c r="AO523" s="24">
        <f ca="1">SQRT(Inputs!$B$38)*H523+SQRT(1-Inputs!$B$38)*_xlfn.NORM.S.INV(RAND())</f>
        <v>-0.58093721238090146</v>
      </c>
      <c r="AP523" s="24">
        <f ca="1">SQRT(Inputs!$B$38)*I523+SQRT(1-Inputs!$B$38)*_xlfn.NORM.S.INV(RAND())</f>
        <v>0.52664352620994259</v>
      </c>
      <c r="AQ523" s="24">
        <f ca="1">SQRT(Inputs!$B$38)*J523+SQRT(1-Inputs!$B$38)*_xlfn.NORM.S.INV(RAND())</f>
        <v>0.99375665819972858</v>
      </c>
      <c r="AR523" s="24">
        <f ca="1">SQRT(Inputs!$B$38)*K523+SQRT(1-Inputs!$B$38)*_xlfn.NORM.S.INV(RAND())</f>
        <v>0.40574994304853779</v>
      </c>
      <c r="AS523" s="24">
        <f ca="1">SQRT(Inputs!$B$38)*L523+SQRT(1-Inputs!$B$38)*_xlfn.NORM.S.INV(RAND())</f>
        <v>0.24093304343440741</v>
      </c>
      <c r="AT523" s="24">
        <f ca="1">SQRT(Inputs!$B$38)*M523+SQRT(1-Inputs!$B$38)*_xlfn.NORM.S.INV(RAND())</f>
        <v>-0.51968014258698392</v>
      </c>
      <c r="AU523" s="15">
        <f ca="1">Inputs!$B$6*EXP($B$8-0.5*C$5^2+C$5*N523)</f>
        <v>5256.4049230660876</v>
      </c>
      <c r="AV523" s="15">
        <f t="shared" ca="1" si="255"/>
        <v>6193.1732976062394</v>
      </c>
      <c r="AW523" s="15">
        <f t="shared" ca="1" si="256"/>
        <v>6586.505540111154</v>
      </c>
      <c r="AX523" s="15">
        <f t="shared" ca="1" si="257"/>
        <v>7225.3220109329368</v>
      </c>
      <c r="AY523" s="15">
        <f t="shared" ca="1" si="258"/>
        <v>7953.3544038002346</v>
      </c>
      <c r="AZ523" s="15">
        <f t="shared" ca="1" si="259"/>
        <v>9749.9430976837211</v>
      </c>
      <c r="BA523" s="15">
        <f t="shared" ca="1" si="260"/>
        <v>12476.905393867966</v>
      </c>
      <c r="BB523" s="15">
        <f t="shared" ca="1" si="261"/>
        <v>20325.932102693176</v>
      </c>
      <c r="BC523" s="15">
        <f t="shared" ca="1" si="262"/>
        <v>26881.440681481741</v>
      </c>
      <c r="BD523" s="15">
        <f t="shared" ca="1" si="263"/>
        <v>30071.616923104422</v>
      </c>
      <c r="BE523" s="15">
        <f t="shared" ca="1" si="264"/>
        <v>38349.348320154219</v>
      </c>
      <c r="BF523" s="15">
        <f ca="1">Inputs!$B$13*EXP($B$9-0.5*C$6^2+C$6*Y523)</f>
        <v>14622.773023092444</v>
      </c>
      <c r="BG523" s="15">
        <f t="shared" ca="1" si="265"/>
        <v>18052.419768185962</v>
      </c>
      <c r="BH523" s="15">
        <f t="shared" ca="1" si="266"/>
        <v>22524.519006138398</v>
      </c>
      <c r="BI523" s="15">
        <f t="shared" ca="1" si="267"/>
        <v>28900.285041544645</v>
      </c>
      <c r="BJ523" s="15">
        <f t="shared" ca="1" si="268"/>
        <v>38527.117180829177</v>
      </c>
      <c r="BK523" s="15">
        <f t="shared" ca="1" si="269"/>
        <v>43880.377543250288</v>
      </c>
      <c r="BL523" s="15">
        <f t="shared" ca="1" si="270"/>
        <v>48968.929310244108</v>
      </c>
      <c r="BM523" s="15">
        <f t="shared" ca="1" si="271"/>
        <v>78214.040735951508</v>
      </c>
      <c r="BN523" s="15">
        <f t="shared" ca="1" si="272"/>
        <v>98877.254813502252</v>
      </c>
      <c r="BO523" s="15">
        <f t="shared" ca="1" si="273"/>
        <v>131633.0697737165</v>
      </c>
      <c r="BP523" s="15">
        <f t="shared" ca="1" si="274"/>
        <v>145237.70643114721</v>
      </c>
      <c r="BQ523" s="15">
        <f ca="1">Inputs!$B$20*EXP($B$10-0.5*C$7^2+C$7*AJ523)</f>
        <v>4300.3215799550771</v>
      </c>
      <c r="BR523" s="15">
        <f t="shared" ca="1" si="275"/>
        <v>5963.9688418762198</v>
      </c>
      <c r="BS523" s="15">
        <f t="shared" ca="1" si="276"/>
        <v>7867.9730832944815</v>
      </c>
      <c r="BT523" s="15">
        <f t="shared" ca="1" si="277"/>
        <v>9912.5185727221415</v>
      </c>
      <c r="BU523" s="15">
        <f t="shared" ca="1" si="278"/>
        <v>11750.074897577162</v>
      </c>
      <c r="BV523" s="15">
        <f t="shared" ca="1" si="279"/>
        <v>14342.191286981291</v>
      </c>
      <c r="BW523" s="15">
        <f t="shared" ca="1" si="280"/>
        <v>22373.599841430558</v>
      </c>
      <c r="BX523" s="15">
        <f t="shared" ca="1" si="281"/>
        <v>38191.741393681303</v>
      </c>
      <c r="BY523" s="15">
        <f t="shared" ca="1" si="282"/>
        <v>57832.839350103211</v>
      </c>
      <c r="BZ523" s="15">
        <f t="shared" ca="1" si="283"/>
        <v>84822.515851285207</v>
      </c>
      <c r="CA523" s="15">
        <f t="shared" ca="1" si="284"/>
        <v>108639.4626962926</v>
      </c>
      <c r="CB523" s="15">
        <f ca="1">(AU523*DCF!C$10-DCF!C$5*MAX(AU523*DCF!C$10,0)-MAX(AU523-Inputs!$B$6,0)/Inputs!$B$10)*DCF!C$6</f>
        <v>1040.9768511229204</v>
      </c>
      <c r="CC523" s="15">
        <f ca="1">(AV523*DCF!D$10-DCF!D$5*MAX(AV523*DCF!D$10,0)-MAX(AV523-AU523,0)/Inputs!$B$10)*DCF!D$6</f>
        <v>1281.1375827580832</v>
      </c>
      <c r="CD523" s="15">
        <f ca="1">(AW523*DCF!E$10-DCF!E$5*MAX(AW523*DCF!E$10,0)-MAX(AW523-AV523,0)/Inputs!$B$10)*DCF!E$6</f>
        <v>1432.1245713077808</v>
      </c>
      <c r="CE523" s="15">
        <f ca="1">(AX523*DCF!F$10-DCF!F$5*MAX(AX523*DCF!F$10,0)-MAX(AX523-AW523,0)/Inputs!$B$10)*DCF!F$6</f>
        <v>1444.3544106519378</v>
      </c>
      <c r="CF523" s="15">
        <f ca="1">(AY523*DCF!G$10-DCF!G$5*MAX(AY523*DCF!G$10,0)-MAX(AY523-AX523,0)/Inputs!$B$10)*DCF!G$6</f>
        <v>1498.7675289752569</v>
      </c>
      <c r="CG523" s="15">
        <f ca="1">(AZ523*DCF!H$10-DCF!H$5*MAX(AZ523*DCF!H$10,0)-MAX(AZ523-AY523,0)/Inputs!$B$10)*DCF!H$6</f>
        <v>1573.9419151632674</v>
      </c>
      <c r="CH523" s="15">
        <f ca="1">(BA523*DCF!I$10-DCF!I$5*MAX(BA523*DCF!I$10,0)-MAX(BA523-AZ523,0)/Inputs!$B$10)*DCF!I$6</f>
        <v>1831.7580958672684</v>
      </c>
      <c r="CI523" s="15">
        <f ca="1">(BB523*DCF!J$10-DCF!J$5*MAX(BB523*DCF!J$10,0)-MAX(BB523-BA523,0)/Inputs!$B$10)*DCF!J$6</f>
        <v>2298.5864554330115</v>
      </c>
      <c r="CJ523" s="15">
        <f ca="1">(BC523*DCF!K$10-DCF!K$5*MAX(BC523*DCF!K$10,0)-MAX(BC523-BB523,0)/Inputs!$B$10)*DCF!K$6</f>
        <v>3409.8088234428851</v>
      </c>
      <c r="CK523" s="15">
        <f ca="1">(BD523*DCF!L$10-DCF!L$5*MAX(BD523*DCF!L$10,0)-MAX(BD523-BC523,0)/Inputs!$B$10)*DCF!L$6</f>
        <v>4122.8302313917038</v>
      </c>
      <c r="CL523" s="15">
        <f ca="1">(BE523*DCF!M$10-DCF!M$5*MAX(BE523*DCF!M$10,0)-MAX(BE523-BD523,0)/Inputs!$B$10)*DCF!M$6</f>
        <v>4422.7255980608334</v>
      </c>
      <c r="CM523" s="15">
        <f ca="1">(BF523*DCF!C$28-DCF!C$5*MAX(BF523*DCF!C$28,0)-MAX(BF523-Inputs!$B$13,0)/Inputs!$B$17)*DCF!C$6</f>
        <v>3715.4827373853295</v>
      </c>
      <c r="CN523" s="15">
        <f ca="1">(BG523*DCF!D$28-DCF!D$5*MAX(BG523*DCF!D$28,0)-MAX(BG523-BF523,0)/Inputs!$B$17)*DCF!D$6</f>
        <v>4585.1530805778048</v>
      </c>
      <c r="CO523" s="15">
        <f ca="1">(BH523*DCF!E$28-DCF!E$5*MAX(BH523*DCF!E$28,0)-MAX(BH523-BG523,0)/Inputs!$B$17)*DCF!E$6</f>
        <v>5497.9556617840763</v>
      </c>
      <c r="CP523" s="15">
        <f ca="1">(BI523*DCF!F$28-DCF!F$5*MAX(BI523*DCF!F$28,0)-MAX(BI523-BH523,0)/Inputs!$B$17)*DCF!F$6</f>
        <v>6684.857146930065</v>
      </c>
      <c r="CQ523" s="15">
        <f ca="1">(BJ523*DCF!G$28-DCF!G$5*MAX(BJ523*DCF!G$28,0)-MAX(BJ523-BI523,0)/Inputs!$B$17)*DCF!G$6</f>
        <v>8377.0147926236023</v>
      </c>
      <c r="CR523" s="15">
        <f ca="1">(BK523*DCF!H$28-DCF!H$5*MAX(BK523*DCF!H$28,0)-MAX(BK523-BJ523,0)/Inputs!$B$17)*DCF!H$6</f>
        <v>10020.355057897974</v>
      </c>
      <c r="CS523" s="15">
        <f ca="1">(BL523*DCF!I$28-DCF!I$5*MAX(BL523*DCF!I$28,0)-MAX(BL523-BK523,0)/Inputs!$B$17)*DCF!I$6</f>
        <v>10784.829271284654</v>
      </c>
      <c r="CT523" s="15">
        <f ca="1">(BM523*DCF!J$28-DCF!J$5*MAX(BM523*DCF!J$28,0)-MAX(BM523-BL523,0)/Inputs!$B$17)*DCF!J$6</f>
        <v>13570.561257566384</v>
      </c>
      <c r="CU523" s="15">
        <f ca="1">(BN523*DCF!K$28-DCF!K$5*MAX(BN523*DCF!K$28,0)-MAX(BN523-BM523,0)/Inputs!$B$17)*DCF!K$6</f>
        <v>18350.24984981836</v>
      </c>
      <c r="CV523" s="15">
        <f ca="1">(BO523*DCF!L$28-DCF!L$5*MAX(BO523*DCF!L$28,0)-MAX(BO523-BN523,0)/Inputs!$B$17)*DCF!L$6</f>
        <v>22557.185298751327</v>
      </c>
      <c r="CW523" s="15">
        <f ca="1">(BP523*DCF!M$28-DCF!M$5*MAX(BP523*DCF!M$28,0)-MAX(BP523-BO523,0)/Inputs!$B$17)*DCF!M$6</f>
        <v>25904.491706868579</v>
      </c>
      <c r="CX523" s="15">
        <f ca="1">(BQ523*DCF!C$46-DCF!C$5*MAX(BQ523*DCF!C$46,0)-MAX(BQ523-Inputs!$B$20,0)/Inputs!$B$24)*DCF!C$6</f>
        <v>-1500.915644310677</v>
      </c>
      <c r="CY523" s="15">
        <f ca="1">(BR523*DCF!D$46-DCF!D$5*MAX(BR523*DCF!D$46,0)-MAX(BR523-BQ523,0)/Inputs!$B$24)*DCF!D$6</f>
        <v>-1727.7748768926733</v>
      </c>
      <c r="CZ523" s="15">
        <f ca="1">(BS523*DCF!E$46-DCF!E$5*MAX(BS523*DCF!E$46,0)-MAX(BS523-BR523,0)/Inputs!$B$24)*DCF!E$6</f>
        <v>-1680.9075718278798</v>
      </c>
      <c r="DA523" s="15">
        <f ca="1">(BT523*DCF!F$46-DCF!F$5*MAX(BT523*DCF!F$46,0)-MAX(BT523-BS523,0)/Inputs!$B$24)*DCF!F$6</f>
        <v>-1466.3759199027438</v>
      </c>
      <c r="DB523" s="15">
        <f ca="1">(BU523*DCF!G$46-DCF!G$5*MAX(BU523*DCF!G$46,0)-MAX(BU523-BT523,0)/Inputs!$B$24)*DCF!G$6</f>
        <v>-1013.3669462424298</v>
      </c>
      <c r="DC523" s="15">
        <f ca="1">(BV523*DCF!H$46-DCF!H$5*MAX(BV523*DCF!H$46,0)-MAX(BV523-BU523,0)/Inputs!$B$24)*DCF!H$6</f>
        <v>-805.48428584671126</v>
      </c>
      <c r="DD523" s="15">
        <f ca="1">(BW523*DCF!I$46-DCF!I$5*MAX(BW523*DCF!I$46,0)-MAX(BW523-BV523,0)/Inputs!$B$24)*DCF!I$6</f>
        <v>-1788.7797368499309</v>
      </c>
      <c r="DE523" s="15">
        <f ca="1">(BX523*DCF!J$46-DCF!J$5*MAX(BX523*DCF!J$46,0)-MAX(BX523-BW523,0)/Inputs!$B$24)*DCF!J$6</f>
        <v>-2592.6748001901055</v>
      </c>
      <c r="DF523" s="15">
        <f ca="1">(BY523*DCF!K$46-DCF!K$5*MAX(BY523*DCF!K$46,0)-MAX(BY523-BX523,0)/Inputs!$B$24)*DCF!K$6</f>
        <v>-1507.9411922043553</v>
      </c>
      <c r="DG523" s="15">
        <f ca="1">(BZ523*DCF!L$46-DCF!L$5*MAX(BZ523*DCF!L$46,0)-MAX(BZ523-BY523,0)/Inputs!$B$24)*DCF!L$6</f>
        <v>-244.46496457597001</v>
      </c>
      <c r="DH523" s="15">
        <f ca="1">(CA523*DCF!M$46-DCF!M$5*MAX(CA523*DCF!M$46,0)-MAX(CA523-BZ523,0)/Inputs!$B$24)*DCF!M$6</f>
        <v>3537.8270385748478</v>
      </c>
      <c r="DI523" s="15">
        <f ca="1">SUM(CB523:CL523)+BE523*DCF!M$10*(1+Inputs!$B$30)*(1-Inputs!$B$33)*(1-Inputs!$B$30/Inputs!$B$31)/(Inputs!$B$29-Inputs!$B$30)*DCF!M$6</f>
        <v>131083.75555679636</v>
      </c>
      <c r="DJ523" s="15">
        <f ca="1">SUM(CM523:CW523)+BP523*DCF!M$28*(1+Inputs!$B$30)*(1-Inputs!$B$33)*(1-Inputs!$B$30/Inputs!$B$31)/(Inputs!$B$29-Inputs!$B$30)*DCF!M$6</f>
        <v>668979.41261845268</v>
      </c>
      <c r="DK523" s="15">
        <f ca="1">SUM(CX523:DH523)+CA523*DCF!M$46*(1+Inputs!$B$30)*(1-Inputs!$B$33)*(1-Inputs!$B$30/Inputs!$B$31)/(Inputs!$B$29-Inputs!$B$30)*DCF!M$6</f>
        <v>157178.61959526018</v>
      </c>
      <c r="DM523" s="15">
        <f ca="1">DI523+DJ523+DK523+Inputs!$B$34+Inputs!$B$36-Inputs!$B$35</f>
        <v>1034092.7877705093</v>
      </c>
    </row>
    <row r="524" spans="1:117" x14ac:dyDescent="0.75">
      <c r="A524" s="11">
        <v>511</v>
      </c>
      <c r="C524" s="24">
        <f t="shared" ref="C524:M533" ca="1" si="291">_xlfn.NORM.S.INV(RAND())</f>
        <v>0.65320468959357569</v>
      </c>
      <c r="D524" s="24">
        <f t="shared" ca="1" si="291"/>
        <v>-0.13944781202756998</v>
      </c>
      <c r="E524" s="24">
        <f t="shared" ca="1" si="291"/>
        <v>-0.86574890923601544</v>
      </c>
      <c r="F524" s="24">
        <f t="shared" ca="1" si="291"/>
        <v>-6.36881884577125E-3</v>
      </c>
      <c r="G524" s="24">
        <f t="shared" ca="1" si="291"/>
        <v>6.6367686932902376E-2</v>
      </c>
      <c r="H524" s="24">
        <f t="shared" ca="1" si="291"/>
        <v>-0.15726964906184998</v>
      </c>
      <c r="I524" s="24">
        <f t="shared" ca="1" si="291"/>
        <v>1.450947080264593</v>
      </c>
      <c r="J524" s="24">
        <f t="shared" ca="1" si="291"/>
        <v>-1.9931373973607744</v>
      </c>
      <c r="K524" s="24">
        <f t="shared" ca="1" si="291"/>
        <v>0.63438121834110406</v>
      </c>
      <c r="L524" s="24">
        <f t="shared" ca="1" si="291"/>
        <v>1.401711826445885</v>
      </c>
      <c r="M524" s="24">
        <f t="shared" ca="1" si="291"/>
        <v>1.7332134734445688</v>
      </c>
      <c r="N524" s="24">
        <f ca="1">SQRT(Inputs!$B$38)*C524+SQRT(1-Inputs!$B$38)*_xlfn.NORM.S.INV(RAND())</f>
        <v>0.69631072756661871</v>
      </c>
      <c r="O524" s="24">
        <f ca="1">SQRT(Inputs!$B$38)*D524+SQRT(1-Inputs!$B$38)*_xlfn.NORM.S.INV(RAND())</f>
        <v>-1.1709468962508507</v>
      </c>
      <c r="P524" s="24">
        <f ca="1">SQRT(Inputs!$B$38)*E524+SQRT(1-Inputs!$B$38)*_xlfn.NORM.S.INV(RAND())</f>
        <v>-1.4377288217693696</v>
      </c>
      <c r="Q524" s="24">
        <f ca="1">SQRT(Inputs!$B$38)*F524+SQRT(1-Inputs!$B$38)*_xlfn.NORM.S.INV(RAND())</f>
        <v>-1.1521919700405185</v>
      </c>
      <c r="R524" s="24">
        <f ca="1">SQRT(Inputs!$B$38)*G524+SQRT(1-Inputs!$B$38)*_xlfn.NORM.S.INV(RAND())</f>
        <v>-6.7750421693686239E-2</v>
      </c>
      <c r="S524" s="24">
        <f ca="1">SQRT(Inputs!$B$38)*H524+SQRT(1-Inputs!$B$38)*_xlfn.NORM.S.INV(RAND())</f>
        <v>-0.54759056414302554</v>
      </c>
      <c r="T524" s="24">
        <f ca="1">SQRT(Inputs!$B$38)*I524+SQRT(1-Inputs!$B$38)*_xlfn.NORM.S.INV(RAND())</f>
        <v>1.8917638019722167</v>
      </c>
      <c r="U524" s="24">
        <f ca="1">SQRT(Inputs!$B$38)*J524+SQRT(1-Inputs!$B$38)*_xlfn.NORM.S.INV(RAND())</f>
        <v>-0.88384861970012318</v>
      </c>
      <c r="V524" s="24">
        <f ca="1">SQRT(Inputs!$B$38)*K524+SQRT(1-Inputs!$B$38)*_xlfn.NORM.S.INV(RAND())</f>
        <v>1.6376921998042042</v>
      </c>
      <c r="W524" s="24">
        <f ca="1">SQRT(Inputs!$B$38)*L524+SQRT(1-Inputs!$B$38)*_xlfn.NORM.S.INV(RAND())</f>
        <v>0.70440087566823595</v>
      </c>
      <c r="X524" s="24">
        <f ca="1">SQRT(Inputs!$B$38)*M524+SQRT(1-Inputs!$B$38)*_xlfn.NORM.S.INV(RAND())</f>
        <v>0.66978943763257615</v>
      </c>
      <c r="Y524" s="24">
        <f ca="1">SQRT(Inputs!$B$38)*C524+SQRT(1-Inputs!$B$38)*_xlfn.NORM.S.INV(RAND())</f>
        <v>3.4626332621841227E-2</v>
      </c>
      <c r="Z524" s="24">
        <f ca="1">SQRT(Inputs!$B$38)*D524+SQRT(1-Inputs!$B$38)*_xlfn.NORM.S.INV(RAND())</f>
        <v>0.72776522087353424</v>
      </c>
      <c r="AA524" s="24">
        <f ca="1">SQRT(Inputs!$B$38)*E524+SQRT(1-Inputs!$B$38)*_xlfn.NORM.S.INV(RAND())</f>
        <v>-2.0450435792250987</v>
      </c>
      <c r="AB524" s="24">
        <f ca="1">SQRT(Inputs!$B$38)*F524+SQRT(1-Inputs!$B$38)*_xlfn.NORM.S.INV(RAND())</f>
        <v>1.1459777436322405</v>
      </c>
      <c r="AC524" s="24">
        <f ca="1">SQRT(Inputs!$B$38)*G524+SQRT(1-Inputs!$B$38)*_xlfn.NORM.S.INV(RAND())</f>
        <v>1.1095654985089534</v>
      </c>
      <c r="AD524" s="24">
        <f ca="1">SQRT(Inputs!$B$38)*H524+SQRT(1-Inputs!$B$38)*_xlfn.NORM.S.INV(RAND())</f>
        <v>0.13374731719464869</v>
      </c>
      <c r="AE524" s="24">
        <f ca="1">SQRT(Inputs!$B$38)*I524+SQRT(1-Inputs!$B$38)*_xlfn.NORM.S.INV(RAND())</f>
        <v>-0.17806804480108429</v>
      </c>
      <c r="AF524" s="24">
        <f ca="1">SQRT(Inputs!$B$38)*J524+SQRT(1-Inputs!$B$38)*_xlfn.NORM.S.INV(RAND())</f>
        <v>-0.85800809077558515</v>
      </c>
      <c r="AG524" s="24">
        <f ca="1">SQRT(Inputs!$B$38)*K524+SQRT(1-Inputs!$B$38)*_xlfn.NORM.S.INV(RAND())</f>
        <v>0.65829071988709897</v>
      </c>
      <c r="AH524" s="24">
        <f ca="1">SQRT(Inputs!$B$38)*L524+SQRT(1-Inputs!$B$38)*_xlfn.NORM.S.INV(RAND())</f>
        <v>1.1304320462912327</v>
      </c>
      <c r="AI524" s="24">
        <f ca="1">SQRT(Inputs!$B$38)*M524+SQRT(1-Inputs!$B$38)*_xlfn.NORM.S.INV(RAND())</f>
        <v>1.8569414186766382</v>
      </c>
      <c r="AJ524" s="24">
        <f ca="1">SQRT(Inputs!$B$38)*C524+SQRT(1-Inputs!$B$38)*_xlfn.NORM.S.INV(RAND())</f>
        <v>-0.53747785682007987</v>
      </c>
      <c r="AK524" s="24">
        <f ca="1">SQRT(Inputs!$B$38)*D524+SQRT(1-Inputs!$B$38)*_xlfn.NORM.S.INV(RAND())</f>
        <v>1.3075128410107884E-2</v>
      </c>
      <c r="AL524" s="24">
        <f ca="1">SQRT(Inputs!$B$38)*E524+SQRT(1-Inputs!$B$38)*_xlfn.NORM.S.INV(RAND())</f>
        <v>1.4181864609805999</v>
      </c>
      <c r="AM524" s="24">
        <f ca="1">SQRT(Inputs!$B$38)*F524+SQRT(1-Inputs!$B$38)*_xlfn.NORM.S.INV(RAND())</f>
        <v>-0.55112955429310717</v>
      </c>
      <c r="AN524" s="24">
        <f ca="1">SQRT(Inputs!$B$38)*G524+SQRT(1-Inputs!$B$38)*_xlfn.NORM.S.INV(RAND())</f>
        <v>0.85053040432429683</v>
      </c>
      <c r="AO524" s="24">
        <f ca="1">SQRT(Inputs!$B$38)*H524+SQRT(1-Inputs!$B$38)*_xlfn.NORM.S.INV(RAND())</f>
        <v>-1.0676981513665713</v>
      </c>
      <c r="AP524" s="24">
        <f ca="1">SQRT(Inputs!$B$38)*I524+SQRT(1-Inputs!$B$38)*_xlfn.NORM.S.INV(RAND())</f>
        <v>1.5740082463981335</v>
      </c>
      <c r="AQ524" s="24">
        <f ca="1">SQRT(Inputs!$B$38)*J524+SQRT(1-Inputs!$B$38)*_xlfn.NORM.S.INV(RAND())</f>
        <v>-0.49193762219690773</v>
      </c>
      <c r="AR524" s="24">
        <f ca="1">SQRT(Inputs!$B$38)*K524+SQRT(1-Inputs!$B$38)*_xlfn.NORM.S.INV(RAND())</f>
        <v>-1.0005893464105622</v>
      </c>
      <c r="AS524" s="24">
        <f ca="1">SQRT(Inputs!$B$38)*L524+SQRT(1-Inputs!$B$38)*_xlfn.NORM.S.INV(RAND())</f>
        <v>6.1355875886208167E-2</v>
      </c>
      <c r="AT524" s="24">
        <f ca="1">SQRT(Inputs!$B$38)*M524+SQRT(1-Inputs!$B$38)*_xlfn.NORM.S.INV(RAND())</f>
        <v>2.3830044787705025</v>
      </c>
      <c r="AU524" s="15">
        <f ca="1">Inputs!$B$6*EXP($B$8-0.5*C$5^2+C$5*N524)</f>
        <v>5554.2927432945035</v>
      </c>
      <c r="AV524" s="15">
        <f t="shared" ca="1" si="255"/>
        <v>5691.5766917728588</v>
      </c>
      <c r="AW524" s="15">
        <f t="shared" ca="1" si="256"/>
        <v>5716.5209508132111</v>
      </c>
      <c r="AX524" s="15">
        <f t="shared" ca="1" si="257"/>
        <v>6043.6110404868205</v>
      </c>
      <c r="AY524" s="15">
        <f t="shared" ca="1" si="258"/>
        <v>7327.6995799478964</v>
      </c>
      <c r="AZ524" s="15">
        <f t="shared" ca="1" si="259"/>
        <v>8437.535115066803</v>
      </c>
      <c r="BA524" s="15">
        <f t="shared" ca="1" si="260"/>
        <v>12586.148755763021</v>
      </c>
      <c r="BB524" s="15">
        <f t="shared" ca="1" si="261"/>
        <v>14103.42284136204</v>
      </c>
      <c r="BC524" s="15">
        <f t="shared" ca="1" si="262"/>
        <v>20231.42009004132</v>
      </c>
      <c r="BD524" s="15">
        <f t="shared" ca="1" si="263"/>
        <v>26473.381905996877</v>
      </c>
      <c r="BE524" s="15">
        <f t="shared" ca="1" si="264"/>
        <v>34480.318411757042</v>
      </c>
      <c r="BF524" s="15">
        <f ca="1">Inputs!$B$13*EXP($B$9-0.5*C$6^2+C$6*Y524)</f>
        <v>13926.291698875477</v>
      </c>
      <c r="BG524" s="15">
        <f t="shared" ca="1" si="265"/>
        <v>19354.191312759071</v>
      </c>
      <c r="BH524" s="15">
        <f t="shared" ca="1" si="266"/>
        <v>16845.132314661885</v>
      </c>
      <c r="BI524" s="15">
        <f t="shared" ca="1" si="267"/>
        <v>24598.786054476612</v>
      </c>
      <c r="BJ524" s="15">
        <f t="shared" ca="1" si="268"/>
        <v>35386.829710775979</v>
      </c>
      <c r="BK524" s="15">
        <f t="shared" ca="1" si="269"/>
        <v>44228.69040172211</v>
      </c>
      <c r="BL524" s="15">
        <f t="shared" ca="1" si="270"/>
        <v>53090.246473045438</v>
      </c>
      <c r="BM524" s="15">
        <f t="shared" ca="1" si="271"/>
        <v>58661.368004400087</v>
      </c>
      <c r="BN524" s="15">
        <f t="shared" ca="1" si="272"/>
        <v>78068.026196635052</v>
      </c>
      <c r="BO524" s="15">
        <f t="shared" ca="1" si="273"/>
        <v>109543.20510712401</v>
      </c>
      <c r="BP524" s="15">
        <f t="shared" ca="1" si="274"/>
        <v>166397.31864695883</v>
      </c>
      <c r="BQ524" s="15">
        <f ca="1">Inputs!$B$20*EXP($B$10-0.5*C$7^2+C$7*AJ524)</f>
        <v>3545.0040964921086</v>
      </c>
      <c r="BR524" s="15">
        <f t="shared" ca="1" si="275"/>
        <v>4830.129280785236</v>
      </c>
      <c r="BS524" s="15">
        <f t="shared" ca="1" si="276"/>
        <v>9939.8090036169669</v>
      </c>
      <c r="BT524" s="15">
        <f t="shared" ca="1" si="277"/>
        <v>11859.979944229317</v>
      </c>
      <c r="BU524" s="15">
        <f t="shared" ca="1" si="278"/>
        <v>20192.429751240415</v>
      </c>
      <c r="BV524" s="15">
        <f t="shared" ca="1" si="279"/>
        <v>22086.956976833229</v>
      </c>
      <c r="BW524" s="15">
        <f t="shared" ca="1" si="280"/>
        <v>43005.89729520947</v>
      </c>
      <c r="BX524" s="15">
        <f t="shared" ca="1" si="281"/>
        <v>54501.683886908599</v>
      </c>
      <c r="BY524" s="15">
        <f t="shared" ca="1" si="282"/>
        <v>63060.942201640028</v>
      </c>
      <c r="BZ524" s="15">
        <f t="shared" ca="1" si="283"/>
        <v>89487.011692862943</v>
      </c>
      <c r="CA524" s="15">
        <f t="shared" ca="1" si="284"/>
        <v>191977.18494400897</v>
      </c>
      <c r="CB524" s="15">
        <f ca="1">(AU524*DCF!C$10-DCF!C$5*MAX(AU524*DCF!C$10,0)-MAX(AU524-Inputs!$B$6,0)/Inputs!$B$10)*DCF!C$6</f>
        <v>1038.8528578689213</v>
      </c>
      <c r="CC524" s="15">
        <f ca="1">(AV524*DCF!D$10-DCF!D$5*MAX(AV524*DCF!D$10,0)-MAX(AV524-AU524,0)/Inputs!$B$10)*DCF!D$6</f>
        <v>1353.8101615929731</v>
      </c>
      <c r="CD524" s="15">
        <f ca="1">(AW524*DCF!E$10-DCF!E$5*MAX(AW524*DCF!E$10,0)-MAX(AW524-AV524,0)/Inputs!$B$10)*DCF!E$6</f>
        <v>1314.2352080685196</v>
      </c>
      <c r="CE524" s="15">
        <f ca="1">(AX524*DCF!F$10-DCF!F$5*MAX(AX524*DCF!F$10,0)-MAX(AX524-AW524,0)/Inputs!$B$10)*DCF!F$6</f>
        <v>1251.2513203900394</v>
      </c>
      <c r="CF524" s="15">
        <f ca="1">(AY524*DCF!G$10-DCF!G$5*MAX(AY524*DCF!G$10,0)-MAX(AY524-AX524,0)/Inputs!$B$10)*DCF!G$6</f>
        <v>1262.9741030742025</v>
      </c>
      <c r="CG524" s="15">
        <f ca="1">(AZ524*DCF!H$10-DCF!H$5*MAX(AZ524*DCF!H$10,0)-MAX(AZ524-AY524,0)/Inputs!$B$10)*DCF!H$6</f>
        <v>1441.0822989886065</v>
      </c>
      <c r="CH524" s="15">
        <f ca="1">(BA524*DCF!I$10-DCF!I$5*MAX(BA524*DCF!I$10,0)-MAX(BA524-AZ524,0)/Inputs!$B$10)*DCF!I$6</f>
        <v>1618.5122422164065</v>
      </c>
      <c r="CI524" s="15">
        <f ca="1">(BB524*DCF!J$10-DCF!J$5*MAX(BB524*DCF!J$10,0)-MAX(BB524-BA524,0)/Inputs!$B$10)*DCF!J$6</f>
        <v>2190.2621990906914</v>
      </c>
      <c r="CJ524" s="15">
        <f ca="1">(BC524*DCF!K$10-DCF!K$5*MAX(BC524*DCF!K$10,0)-MAX(BC524-BB524,0)/Inputs!$B$10)*DCF!K$6</f>
        <v>2399.1073864628156</v>
      </c>
      <c r="CK524" s="15">
        <f ca="1">(BD524*DCF!L$10-DCF!L$5*MAX(BD524*DCF!L$10,0)-MAX(BD524-BC524,0)/Inputs!$B$10)*DCF!L$6</f>
        <v>3185.5026794134137</v>
      </c>
      <c r="CL524" s="15">
        <f ca="1">(BE524*DCF!M$10-DCF!M$5*MAX(BE524*DCF!M$10,0)-MAX(BE524-BD524,0)/Inputs!$B$10)*DCF!M$6</f>
        <v>3909.1047789559138</v>
      </c>
      <c r="CM524" s="15">
        <f ca="1">(BF524*DCF!C$28-DCF!C$5*MAX(BF524*DCF!C$28,0)-MAX(BF524-Inputs!$B$13,0)/Inputs!$B$17)*DCF!C$6</f>
        <v>3663.7713951983192</v>
      </c>
      <c r="CN524" s="15">
        <f ca="1">(BG524*DCF!D$28-DCF!D$5*MAX(BG524*DCF!D$28,0)-MAX(BG524-BF524,0)/Inputs!$B$17)*DCF!D$6</f>
        <v>4542.2358682126733</v>
      </c>
      <c r="CO524" s="15">
        <f ca="1">(BH524*DCF!E$28-DCF!E$5*MAX(BH524*DCF!E$28,0)-MAX(BH524-BG524,0)/Inputs!$B$17)*DCF!E$6</f>
        <v>4770.8414234080828</v>
      </c>
      <c r="CP524" s="15">
        <f ca="1">(BI524*DCF!F$28-DCF!F$5*MAX(BI524*DCF!F$28,0)-MAX(BI524-BH524,0)/Inputs!$B$17)*DCF!F$6</f>
        <v>5266.2472413702571</v>
      </c>
      <c r="CQ524" s="15">
        <f ca="1">(BJ524*DCF!G$28-DCF!G$5*MAX(BJ524*DCF!G$28,0)-MAX(BJ524-BI524,0)/Inputs!$B$17)*DCF!G$6</f>
        <v>7366.9390774331259</v>
      </c>
      <c r="CR524" s="15">
        <f ca="1">(BK524*DCF!H$28-DCF!H$5*MAX(BK524*DCF!H$28,0)-MAX(BK524-BJ524,0)/Inputs!$B$17)*DCF!H$6</f>
        <v>9564.4660820989975</v>
      </c>
      <c r="CS524" s="15">
        <f ca="1">(BL524*DCF!I$28-DCF!I$5*MAX(BL524*DCF!I$28,0)-MAX(BL524-BK524,0)/Inputs!$B$17)*DCF!I$6</f>
        <v>11212.427731437339</v>
      </c>
      <c r="CT524" s="15">
        <f ca="1">(BM524*DCF!J$28-DCF!J$5*MAX(BM524*DCF!J$28,0)-MAX(BM524-BL524,0)/Inputs!$B$17)*DCF!J$6</f>
        <v>12347.669716400054</v>
      </c>
      <c r="CU524" s="15">
        <f ca="1">(BN524*DCF!K$28-DCF!K$5*MAX(BN524*DCF!K$28,0)-MAX(BN524-BM524,0)/Inputs!$B$17)*DCF!K$6</f>
        <v>14109.601033024133</v>
      </c>
      <c r="CV524" s="15">
        <f ca="1">(BO524*DCF!L$28-DCF!L$5*MAX(BO524*DCF!L$28,0)-MAX(BO524-BN524,0)/Inputs!$B$17)*DCF!L$6</f>
        <v>18294.699738768639</v>
      </c>
      <c r="CW524" s="15">
        <f ca="1">(BP524*DCF!M$28-DCF!M$5*MAX(BP524*DCF!M$28,0)-MAX(BP524-BO524,0)/Inputs!$B$17)*DCF!M$6</f>
        <v>25364.899376982881</v>
      </c>
      <c r="CX524" s="15">
        <f ca="1">(BQ524*DCF!C$46-DCF!C$5*MAX(BQ524*DCF!C$46,0)-MAX(BQ524-Inputs!$B$20,0)/Inputs!$B$24)*DCF!C$6</f>
        <v>-977.6009906411839</v>
      </c>
      <c r="CY524" s="15">
        <f ca="1">(BR524*DCF!D$46-DCF!D$5*MAX(BR524*DCF!D$46,0)-MAX(BR524-BQ524,0)/Inputs!$B$24)*DCF!D$6</f>
        <v>-1372.7426767894528</v>
      </c>
      <c r="CZ524" s="15">
        <f ca="1">(BS524*DCF!E$46-DCF!E$5*MAX(BS524*DCF!E$46,0)-MAX(BS524-BR524,0)/Inputs!$B$24)*DCF!E$6</f>
        <v>-3189.4948006660361</v>
      </c>
      <c r="DA524" s="15">
        <f ca="1">(BT524*DCF!F$46-DCF!F$5*MAX(BT524*DCF!F$46,0)-MAX(BT524-BS524,0)/Inputs!$B$24)*DCF!F$6</f>
        <v>-1562.9136647628723</v>
      </c>
      <c r="DB524" s="15">
        <f ca="1">(BU524*DCF!G$46-DCF!G$5*MAX(BU524*DCF!G$46,0)-MAX(BU524-BT524,0)/Inputs!$B$24)*DCF!G$6</f>
        <v>-3482.1049274339039</v>
      </c>
      <c r="DC524" s="15">
        <f ca="1">(BV524*DCF!H$46-DCF!H$5*MAX(BV524*DCF!H$46,0)-MAX(BV524-BU524,0)/Inputs!$B$24)*DCF!H$6</f>
        <v>-588.71272739206574</v>
      </c>
      <c r="DD524" s="15">
        <f ca="1">(BW524*DCF!I$46-DCF!I$5*MAX(BW524*DCF!I$46,0)-MAX(BW524-BV524,0)/Inputs!$B$24)*DCF!I$6</f>
        <v>-5011.7806388946592</v>
      </c>
      <c r="DE524" s="15">
        <f ca="1">(BX524*DCF!J$46-DCF!J$5*MAX(BX524*DCF!J$46,0)-MAX(BX524-BW524,0)/Inputs!$B$24)*DCF!J$6</f>
        <v>-762.29990996790855</v>
      </c>
      <c r="DF524" s="15">
        <f ca="1">(BY524*DCF!K$46-DCF!K$5*MAX(BY524*DCF!K$46,0)-MAX(BY524-BX524,0)/Inputs!$B$24)*DCF!K$6</f>
        <v>1505.4609638191207</v>
      </c>
      <c r="DG524" s="15">
        <f ca="1">(BZ524*DCF!L$46-DCF!L$5*MAX(BZ524*DCF!L$46,0)-MAX(BZ524-BY524,0)/Inputs!$B$24)*DCF!L$6</f>
        <v>205.51623976237502</v>
      </c>
      <c r="DH524" s="15">
        <f ca="1">(CA524*DCF!M$46-DCF!M$5*MAX(CA524*DCF!M$46,0)-MAX(CA524-BZ524,0)/Inputs!$B$24)*DCF!M$6</f>
        <v>-6375.9483249862078</v>
      </c>
      <c r="DI524" s="15">
        <f ca="1">SUM(CB524:CL524)+BE524*DCF!M$10*(1+Inputs!$B$30)*(1-Inputs!$B$33)*(1-Inputs!$B$30/Inputs!$B$31)/(Inputs!$B$29-Inputs!$B$30)*DCF!M$6</f>
        <v>116923.87733105067</v>
      </c>
      <c r="DJ524" s="15">
        <f ca="1">SUM(CM524:CW524)+BP524*DCF!M$28*(1+Inputs!$B$30)*(1-Inputs!$B$33)*(1-Inputs!$B$30/Inputs!$B$31)/(Inputs!$B$29-Inputs!$B$30)*DCF!M$6</f>
        <v>733951.71624597674</v>
      </c>
      <c r="DK524" s="15">
        <f ca="1">SUM(CX524:DH524)+CA524*DCF!M$46*(1+Inputs!$B$30)*(1-Inputs!$B$33)*(1-Inputs!$B$30/Inputs!$B$31)/(Inputs!$B$29-Inputs!$B$30)*DCF!M$6</f>
        <v>275206.84761684499</v>
      </c>
      <c r="DM524" s="15">
        <f ca="1">DI524+DJ524+DK524+Inputs!$B$34+Inputs!$B$36-Inputs!$B$35</f>
        <v>1202933.4411938724</v>
      </c>
    </row>
    <row r="525" spans="1:117" x14ac:dyDescent="0.75">
      <c r="A525" s="11">
        <v>512</v>
      </c>
      <c r="C525" s="24">
        <f t="shared" ca="1" si="291"/>
        <v>0.57188580637111341</v>
      </c>
      <c r="D525" s="24">
        <f t="shared" ca="1" si="291"/>
        <v>0.71228462427730532</v>
      </c>
      <c r="E525" s="24">
        <f t="shared" ca="1" si="291"/>
        <v>1.4265273334157387</v>
      </c>
      <c r="F525" s="24">
        <f t="shared" ca="1" si="291"/>
        <v>-0.65970150429972096</v>
      </c>
      <c r="G525" s="24">
        <f t="shared" ca="1" si="291"/>
        <v>-0.54047804524326537</v>
      </c>
      <c r="H525" s="24">
        <f t="shared" ca="1" si="291"/>
        <v>-0.86711050279330493</v>
      </c>
      <c r="I525" s="24">
        <f t="shared" ca="1" si="291"/>
        <v>0.18978304651259231</v>
      </c>
      <c r="J525" s="24">
        <f t="shared" ca="1" si="291"/>
        <v>0.39412863626583217</v>
      </c>
      <c r="K525" s="24">
        <f t="shared" ca="1" si="291"/>
        <v>0.27577146357184795</v>
      </c>
      <c r="L525" s="24">
        <f t="shared" ca="1" si="291"/>
        <v>-8.9020991150196821E-2</v>
      </c>
      <c r="M525" s="24">
        <f t="shared" ca="1" si="291"/>
        <v>-1.5248129097782284</v>
      </c>
      <c r="N525" s="24">
        <f ca="1">SQRT(Inputs!$B$38)*C525+SQRT(1-Inputs!$B$38)*_xlfn.NORM.S.INV(RAND())</f>
        <v>-0.5323898845778996</v>
      </c>
      <c r="O525" s="24">
        <f ca="1">SQRT(Inputs!$B$38)*D525+SQRT(1-Inputs!$B$38)*_xlfn.NORM.S.INV(RAND())</f>
        <v>0.68575863630565514</v>
      </c>
      <c r="P525" s="24">
        <f ca="1">SQRT(Inputs!$B$38)*E525+SQRT(1-Inputs!$B$38)*_xlfn.NORM.S.INV(RAND())</f>
        <v>0.67264875712104066</v>
      </c>
      <c r="Q525" s="24">
        <f ca="1">SQRT(Inputs!$B$38)*F525+SQRT(1-Inputs!$B$38)*_xlfn.NORM.S.INV(RAND())</f>
        <v>1.3430655115941406</v>
      </c>
      <c r="R525" s="24">
        <f ca="1">SQRT(Inputs!$B$38)*G525+SQRT(1-Inputs!$B$38)*_xlfn.NORM.S.INV(RAND())</f>
        <v>-0.63914625185595875</v>
      </c>
      <c r="S525" s="24">
        <f ca="1">SQRT(Inputs!$B$38)*H525+SQRT(1-Inputs!$B$38)*_xlfn.NORM.S.INV(RAND())</f>
        <v>0.14301147410545406</v>
      </c>
      <c r="T525" s="24">
        <f ca="1">SQRT(Inputs!$B$38)*I525+SQRT(1-Inputs!$B$38)*_xlfn.NORM.S.INV(RAND())</f>
        <v>0.71601065991206869</v>
      </c>
      <c r="U525" s="24">
        <f ca="1">SQRT(Inputs!$B$38)*J525+SQRT(1-Inputs!$B$38)*_xlfn.NORM.S.INV(RAND())</f>
        <v>-1.9067576465803066E-2</v>
      </c>
      <c r="V525" s="24">
        <f ca="1">SQRT(Inputs!$B$38)*K525+SQRT(1-Inputs!$B$38)*_xlfn.NORM.S.INV(RAND())</f>
        <v>-1.0951400743784696</v>
      </c>
      <c r="W525" s="24">
        <f ca="1">SQRT(Inputs!$B$38)*L525+SQRT(1-Inputs!$B$38)*_xlfn.NORM.S.INV(RAND())</f>
        <v>-1.0510105773681051</v>
      </c>
      <c r="X525" s="24">
        <f ca="1">SQRT(Inputs!$B$38)*M525+SQRT(1-Inputs!$B$38)*_xlfn.NORM.S.INV(RAND())</f>
        <v>1.3965624418584057</v>
      </c>
      <c r="Y525" s="24">
        <f ca="1">SQRT(Inputs!$B$38)*C525+SQRT(1-Inputs!$B$38)*_xlfn.NORM.S.INV(RAND())</f>
        <v>-0.17385644083412827</v>
      </c>
      <c r="Z525" s="24">
        <f ca="1">SQRT(Inputs!$B$38)*D525+SQRT(1-Inputs!$B$38)*_xlfn.NORM.S.INV(RAND())</f>
        <v>0.81238941348047711</v>
      </c>
      <c r="AA525" s="24">
        <f ca="1">SQRT(Inputs!$B$38)*E525+SQRT(1-Inputs!$B$38)*_xlfn.NORM.S.INV(RAND())</f>
        <v>1.3472265912249675</v>
      </c>
      <c r="AB525" s="24">
        <f ca="1">SQRT(Inputs!$B$38)*F525+SQRT(1-Inputs!$B$38)*_xlfn.NORM.S.INV(RAND())</f>
        <v>-0.41417811952042116</v>
      </c>
      <c r="AC525" s="24">
        <f ca="1">SQRT(Inputs!$B$38)*G525+SQRT(1-Inputs!$B$38)*_xlfn.NORM.S.INV(RAND())</f>
        <v>-0.25230534904852187</v>
      </c>
      <c r="AD525" s="24">
        <f ca="1">SQRT(Inputs!$B$38)*H525+SQRT(1-Inputs!$B$38)*_xlfn.NORM.S.INV(RAND())</f>
        <v>-0.84575070340115166</v>
      </c>
      <c r="AE525" s="24">
        <f ca="1">SQRT(Inputs!$B$38)*I525+SQRT(1-Inputs!$B$38)*_xlfn.NORM.S.INV(RAND())</f>
        <v>0.58199257245647884</v>
      </c>
      <c r="AF525" s="24">
        <f ca="1">SQRT(Inputs!$B$38)*J525+SQRT(1-Inputs!$B$38)*_xlfn.NORM.S.INV(RAND())</f>
        <v>-8.6153794633047898E-2</v>
      </c>
      <c r="AG525" s="24">
        <f ca="1">SQRT(Inputs!$B$38)*K525+SQRT(1-Inputs!$B$38)*_xlfn.NORM.S.INV(RAND())</f>
        <v>1.421948541910756</v>
      </c>
      <c r="AH525" s="24">
        <f ca="1">SQRT(Inputs!$B$38)*L525+SQRT(1-Inputs!$B$38)*_xlfn.NORM.S.INV(RAND())</f>
        <v>-0.5670179876385264</v>
      </c>
      <c r="AI525" s="24">
        <f ca="1">SQRT(Inputs!$B$38)*M525+SQRT(1-Inputs!$B$38)*_xlfn.NORM.S.INV(RAND())</f>
        <v>-1.0769661402473394</v>
      </c>
      <c r="AJ525" s="24">
        <f ca="1">SQRT(Inputs!$B$38)*C525+SQRT(1-Inputs!$B$38)*_xlfn.NORM.S.INV(RAND())</f>
        <v>-1.0654124713366158</v>
      </c>
      <c r="AK525" s="24">
        <f ca="1">SQRT(Inputs!$B$38)*D525+SQRT(1-Inputs!$B$38)*_xlfn.NORM.S.INV(RAND())</f>
        <v>-0.17043548703720168</v>
      </c>
      <c r="AL525" s="24">
        <f ca="1">SQRT(Inputs!$B$38)*E525+SQRT(1-Inputs!$B$38)*_xlfn.NORM.S.INV(RAND())</f>
        <v>1.0323020309638413</v>
      </c>
      <c r="AM525" s="24">
        <f ca="1">SQRT(Inputs!$B$38)*F525+SQRT(1-Inputs!$B$38)*_xlfn.NORM.S.INV(RAND())</f>
        <v>-9.0254853926078293E-2</v>
      </c>
      <c r="AN525" s="24">
        <f ca="1">SQRT(Inputs!$B$38)*G525+SQRT(1-Inputs!$B$38)*_xlfn.NORM.S.INV(RAND())</f>
        <v>-0.27401028746230688</v>
      </c>
      <c r="AO525" s="24">
        <f ca="1">SQRT(Inputs!$B$38)*H525+SQRT(1-Inputs!$B$38)*_xlfn.NORM.S.INV(RAND())</f>
        <v>-0.20872037072754562</v>
      </c>
      <c r="AP525" s="24">
        <f ca="1">SQRT(Inputs!$B$38)*I525+SQRT(1-Inputs!$B$38)*_xlfn.NORM.S.INV(RAND())</f>
        <v>1.3105060584180042</v>
      </c>
      <c r="AQ525" s="24">
        <f ca="1">SQRT(Inputs!$B$38)*J525+SQRT(1-Inputs!$B$38)*_xlfn.NORM.S.INV(RAND())</f>
        <v>-0.38598888375133722</v>
      </c>
      <c r="AR525" s="24">
        <f ca="1">SQRT(Inputs!$B$38)*K525+SQRT(1-Inputs!$B$38)*_xlfn.NORM.S.INV(RAND())</f>
        <v>-2.34375651410208E-2</v>
      </c>
      <c r="AS525" s="24">
        <f ca="1">SQRT(Inputs!$B$38)*L525+SQRT(1-Inputs!$B$38)*_xlfn.NORM.S.INV(RAND())</f>
        <v>-0.65850424012351449</v>
      </c>
      <c r="AT525" s="24">
        <f ca="1">SQRT(Inputs!$B$38)*M525+SQRT(1-Inputs!$B$38)*_xlfn.NORM.S.INV(RAND())</f>
        <v>-1.6895437992121822</v>
      </c>
      <c r="AU525" s="15">
        <f ca="1">Inputs!$B$6*EXP($B$8-0.5*C$5^2+C$5*N525)</f>
        <v>4552.5046285606641</v>
      </c>
      <c r="AV525" s="15">
        <f t="shared" ca="1" si="255"/>
        <v>6129.3511629608238</v>
      </c>
      <c r="AW525" s="15">
        <f t="shared" ca="1" si="256"/>
        <v>8183.4364650857433</v>
      </c>
      <c r="AX525" s="15">
        <f t="shared" ca="1" si="257"/>
        <v>11816.456816791841</v>
      </c>
      <c r="AY525" s="15">
        <f t="shared" ca="1" si="258"/>
        <v>13402.228561962733</v>
      </c>
      <c r="AZ525" s="15">
        <f t="shared" ca="1" si="259"/>
        <v>16651.46645758723</v>
      </c>
      <c r="BA525" s="15">
        <f t="shared" ca="1" si="260"/>
        <v>21962.819642082854</v>
      </c>
      <c r="BB525" s="15">
        <f t="shared" ca="1" si="261"/>
        <v>26837.864301424015</v>
      </c>
      <c r="BC525" s="15">
        <f t="shared" ca="1" si="262"/>
        <v>29572.15074316768</v>
      </c>
      <c r="BD525" s="15">
        <f t="shared" ca="1" si="263"/>
        <v>32836.679373709732</v>
      </c>
      <c r="BE525" s="15">
        <f t="shared" ca="1" si="264"/>
        <v>45695.041346722755</v>
      </c>
      <c r="BF525" s="15">
        <f ca="1">Inputs!$B$13*EXP($B$9-0.5*C$6^2+C$6*Y525)</f>
        <v>13362.433695182433</v>
      </c>
      <c r="BG525" s="15">
        <f t="shared" ca="1" si="265"/>
        <v>18856.302862984394</v>
      </c>
      <c r="BH525" s="15">
        <f t="shared" ca="1" si="266"/>
        <v>28807.42181485414</v>
      </c>
      <c r="BI525" s="15">
        <f t="shared" ca="1" si="267"/>
        <v>33086.655568721835</v>
      </c>
      <c r="BJ525" s="15">
        <f t="shared" ca="1" si="268"/>
        <v>39113.39773851198</v>
      </c>
      <c r="BK525" s="15">
        <f t="shared" ca="1" si="269"/>
        <v>42783.261388729268</v>
      </c>
      <c r="BL525" s="15">
        <f t="shared" ca="1" si="270"/>
        <v>56671.077419238864</v>
      </c>
      <c r="BM525" s="15">
        <f t="shared" ca="1" si="271"/>
        <v>68919.40167642555</v>
      </c>
      <c r="BN525" s="15">
        <f t="shared" ca="1" si="272"/>
        <v>100509.32610160667</v>
      </c>
      <c r="BO525" s="15">
        <f t="shared" ca="1" si="273"/>
        <v>115778.28111269453</v>
      </c>
      <c r="BP525" s="15">
        <f t="shared" ca="1" si="274"/>
        <v>126132.79308733105</v>
      </c>
      <c r="BQ525" s="15">
        <f ca="1">Inputs!$B$20*EXP($B$10-0.5*C$7^2+C$7*AJ525)</f>
        <v>2939.6485907332067</v>
      </c>
      <c r="BR525" s="15">
        <f t="shared" ca="1" si="275"/>
        <v>3778.5663372989707</v>
      </c>
      <c r="BS525" s="15">
        <f t="shared" ca="1" si="276"/>
        <v>6960.0878962302741</v>
      </c>
      <c r="BT525" s="15">
        <f t="shared" ca="1" si="277"/>
        <v>9371.9041468591022</v>
      </c>
      <c r="BU525" s="15">
        <f t="shared" ca="1" si="278"/>
        <v>12155.106939943722</v>
      </c>
      <c r="BV525" s="15">
        <f t="shared" ca="1" si="279"/>
        <v>16134.427445862319</v>
      </c>
      <c r="BW525" s="15">
        <f t="shared" ca="1" si="280"/>
        <v>29711.533447686779</v>
      </c>
      <c r="BX525" s="15">
        <f t="shared" ca="1" si="281"/>
        <v>38461.957219950011</v>
      </c>
      <c r="BY525" s="15">
        <f t="shared" ca="1" si="282"/>
        <v>53650.614277686451</v>
      </c>
      <c r="BZ525" s="15">
        <f t="shared" ca="1" si="283"/>
        <v>66696.346866466527</v>
      </c>
      <c r="CA525" s="15">
        <f t="shared" ca="1" si="284"/>
        <v>69389.681833672919</v>
      </c>
      <c r="CB525" s="15">
        <f ca="1">(AU525*DCF!C$10-DCF!C$5*MAX(AU525*DCF!C$10,0)-MAX(AU525-Inputs!$B$6,0)/Inputs!$B$10)*DCF!C$6</f>
        <v>1045.9957856865115</v>
      </c>
      <c r="CC525" s="15">
        <f ca="1">(AV525*DCF!D$10-DCF!D$5*MAX(AV525*DCF!D$10,0)-MAX(AV525-AU525,0)/Inputs!$B$10)*DCF!D$6</f>
        <v>1109.5150625726628</v>
      </c>
      <c r="CD525" s="15">
        <f ca="1">(AW525*DCF!E$10-DCF!E$5*MAX(AW525*DCF!E$10,0)-MAX(AW525-AV525,0)/Inputs!$B$10)*DCF!E$6</f>
        <v>1426.7601372872414</v>
      </c>
      <c r="CE525" s="15">
        <f ca="1">(AX525*DCF!F$10-DCF!F$5*MAX(AX525*DCF!F$10,0)-MAX(AX525-AW525,0)/Inputs!$B$10)*DCF!F$6</f>
        <v>1823.5722293648839</v>
      </c>
      <c r="CF525" s="15">
        <f ca="1">(AY525*DCF!G$10-DCF!G$5*MAX(AY525*DCF!G$10,0)-MAX(AY525-AX525,0)/Inputs!$B$10)*DCF!G$6</f>
        <v>2456.5804084928313</v>
      </c>
      <c r="CG525" s="15">
        <f ca="1">(AZ525*DCF!H$10-DCF!H$5*MAX(AZ525*DCF!H$10,0)-MAX(AZ525-AY525,0)/Inputs!$B$10)*DCF!H$6</f>
        <v>2655.9337178770652</v>
      </c>
      <c r="CH525" s="15">
        <f ca="1">(BA525*DCF!I$10-DCF!I$5*MAX(BA525*DCF!I$10,0)-MAX(BA525-AZ525,0)/Inputs!$B$10)*DCF!I$6</f>
        <v>3140.5579272555169</v>
      </c>
      <c r="CI525" s="15">
        <f ca="1">(BB525*DCF!J$10-DCF!J$5*MAX(BB525*DCF!J$10,0)-MAX(BB525-BA525,0)/Inputs!$B$10)*DCF!J$6</f>
        <v>3866.7071028390083</v>
      </c>
      <c r="CJ525" s="15">
        <f ca="1">(BC525*DCF!K$10-DCF!K$5*MAX(BC525*DCF!K$10,0)-MAX(BC525-BB525,0)/Inputs!$B$10)*DCF!K$6</f>
        <v>4377.8828598214614</v>
      </c>
      <c r="CK525" s="15">
        <f ca="1">(BD525*DCF!L$10-DCF!L$5*MAX(BD525*DCF!L$10,0)-MAX(BD525-BC525,0)/Inputs!$B$10)*DCF!L$6</f>
        <v>4530.2392615229737</v>
      </c>
      <c r="CL525" s="15">
        <f ca="1">(BE525*DCF!M$10-DCF!M$5*MAX(BE525*DCF!M$10,0)-MAX(BE525-BD525,0)/Inputs!$B$10)*DCF!M$6</f>
        <v>4912.0926277340368</v>
      </c>
      <c r="CM525" s="15">
        <f ca="1">(BF525*DCF!C$28-DCF!C$5*MAX(BF525*DCF!C$28,0)-MAX(BF525-Inputs!$B$13,0)/Inputs!$B$17)*DCF!C$6</f>
        <v>3621.9068782902223</v>
      </c>
      <c r="CN525" s="15">
        <f ca="1">(BG525*DCF!D$28-DCF!D$5*MAX(BG525*DCF!D$28,0)-MAX(BG525-BF525,0)/Inputs!$B$17)*DCF!D$6</f>
        <v>4381.5219060192603</v>
      </c>
      <c r="CO525" s="15">
        <f ca="1">(BH525*DCF!E$28-DCF!E$5*MAX(BH525*DCF!E$28,0)-MAX(BH525-BG525,0)/Inputs!$B$17)*DCF!E$6</f>
        <v>6197.5462452662796</v>
      </c>
      <c r="CP525" s="15">
        <f ca="1">(BI525*DCF!F$28-DCF!F$5*MAX(BI525*DCF!F$28,0)-MAX(BI525-BH525,0)/Inputs!$B$17)*DCF!F$6</f>
        <v>8203.0533125230122</v>
      </c>
      <c r="CQ525" s="15">
        <f ca="1">(BJ525*DCF!G$28-DCF!G$5*MAX(BJ525*DCF!G$28,0)-MAX(BJ525-BI525,0)/Inputs!$B$17)*DCF!G$6</f>
        <v>9134.6292997347682</v>
      </c>
      <c r="CR525" s="15">
        <f ca="1">(BK525*DCF!H$28-DCF!H$5*MAX(BK525*DCF!H$28,0)-MAX(BK525-BJ525,0)/Inputs!$B$17)*DCF!H$6</f>
        <v>10010.578735687881</v>
      </c>
      <c r="CS525" s="15">
        <f ca="1">(BL525*DCF!I$28-DCF!I$5*MAX(BL525*DCF!I$28,0)-MAX(BL525-BK525,0)/Inputs!$B$17)*DCF!I$6</f>
        <v>11333.048608428948</v>
      </c>
      <c r="CT525" s="15">
        <f ca="1">(BM525*DCF!J$28-DCF!J$5*MAX(BM525*DCF!J$28,0)-MAX(BM525-BL525,0)/Inputs!$B$17)*DCF!J$6</f>
        <v>13750.720274083296</v>
      </c>
      <c r="CU525" s="15">
        <f ca="1">(BN525*DCF!K$28-DCF!K$5*MAX(BN525*DCF!K$28,0)-MAX(BN525-BM525,0)/Inputs!$B$17)*DCF!K$6</f>
        <v>17356.53946653998</v>
      </c>
      <c r="CV525" s="15">
        <f ca="1">(BO525*DCF!L$28-DCF!L$5*MAX(BO525*DCF!L$28,0)-MAX(BO525-BN525,0)/Inputs!$B$17)*DCF!L$6</f>
        <v>21372.489533196844</v>
      </c>
      <c r="CW525" s="15">
        <f ca="1">(BP525*DCF!M$28-DCF!M$5*MAX(BP525*DCF!M$28,0)-MAX(BP525-BO525,0)/Inputs!$B$17)*DCF!M$6</f>
        <v>22649.62056022773</v>
      </c>
      <c r="CX525" s="15">
        <f ca="1">(BQ525*DCF!C$46-DCF!C$5*MAX(BQ525*DCF!C$46,0)-MAX(BQ525-Inputs!$B$20,0)/Inputs!$B$24)*DCF!C$6</f>
        <v>-678.90267684369667</v>
      </c>
      <c r="CY525" s="15">
        <f ca="1">(BR525*DCF!D$46-DCF!D$5*MAX(BR525*DCF!D$46,0)-MAX(BR525-BQ525,0)/Inputs!$B$24)*DCF!D$6</f>
        <v>-1002.8723952809403</v>
      </c>
      <c r="CZ525" s="15">
        <f ca="1">(BS525*DCF!E$46-DCF!E$5*MAX(BS525*DCF!E$46,0)-MAX(BS525-BR525,0)/Inputs!$B$24)*DCF!E$6</f>
        <v>-2077.1107247789923</v>
      </c>
      <c r="DA525" s="15">
        <f ca="1">(BT525*DCF!F$46-DCF!F$5*MAX(BT525*DCF!F$46,0)-MAX(BT525-BS525,0)/Inputs!$B$24)*DCF!F$6</f>
        <v>-1560.7398538540353</v>
      </c>
      <c r="DB525" s="15">
        <f ca="1">(BU525*DCF!G$46-DCF!G$5*MAX(BU525*DCF!G$46,0)-MAX(BU525-BT525,0)/Inputs!$B$24)*DCF!G$6</f>
        <v>-1345.0882121215939</v>
      </c>
      <c r="DC525" s="15">
        <f ca="1">(BV525*DCF!H$46-DCF!H$5*MAX(BV525*DCF!H$46,0)-MAX(BV525-BU525,0)/Inputs!$B$24)*DCF!H$6</f>
        <v>-1236.5494655129426</v>
      </c>
      <c r="DD525" s="15">
        <f ca="1">(BW525*DCF!I$46-DCF!I$5*MAX(BW525*DCF!I$46,0)-MAX(BW525-BV525,0)/Inputs!$B$24)*DCF!I$6</f>
        <v>-3211.2625150523422</v>
      </c>
      <c r="DE525" s="15">
        <f ca="1">(BX525*DCF!J$46-DCF!J$5*MAX(BX525*DCF!J$46,0)-MAX(BX525-BW525,0)/Inputs!$B$24)*DCF!J$6</f>
        <v>-707.09670862938492</v>
      </c>
      <c r="DF525" s="15">
        <f ca="1">(BY525*DCF!K$46-DCF!K$5*MAX(BY525*DCF!K$46,0)-MAX(BY525-BX525,0)/Inputs!$B$24)*DCF!K$6</f>
        <v>-656.11442222897506</v>
      </c>
      <c r="DG525" s="15">
        <f ca="1">(BZ525*DCF!L$46-DCF!L$5*MAX(BZ525*DCF!L$46,0)-MAX(BZ525-BY525,0)/Inputs!$B$24)*DCF!L$6</f>
        <v>1658.117684404767</v>
      </c>
      <c r="DH525" s="15">
        <f ca="1">(CA525*DCF!M$46-DCF!M$5*MAX(CA525*DCF!M$46,0)-MAX(CA525-BZ525,0)/Inputs!$B$24)*DCF!M$6</f>
        <v>4876.8202947360614</v>
      </c>
      <c r="DI525" s="15">
        <f ca="1">SUM(CB525:CL525)+BE525*DCF!M$10*(1+Inputs!$B$30)*(1-Inputs!$B$33)*(1-Inputs!$B$30/Inputs!$B$31)/(Inputs!$B$29-Inputs!$B$30)*DCF!M$6</f>
        <v>158515.74144275009</v>
      </c>
      <c r="DJ525" s="15">
        <f ca="1">SUM(CM525:CW525)+BP525*DCF!M$28*(1+Inputs!$B$30)*(1-Inputs!$B$33)*(1-Inputs!$B$30/Inputs!$B$31)/(Inputs!$B$29-Inputs!$B$30)*DCF!M$6</f>
        <v>596050.629614076</v>
      </c>
      <c r="DK525" s="15">
        <f ca="1">SUM(CX525:DH525)+CA525*DCF!M$46*(1+Inputs!$B$30)*(1-Inputs!$B$33)*(1-Inputs!$B$30/Inputs!$B$31)/(Inputs!$B$29-Inputs!$B$30)*DCF!M$6</f>
        <v>101343.86885298311</v>
      </c>
      <c r="DM525" s="15">
        <f ca="1">DI525+DJ525+DK525+Inputs!$B$34+Inputs!$B$36-Inputs!$B$35</f>
        <v>932761.2399098092</v>
      </c>
    </row>
    <row r="526" spans="1:117" x14ac:dyDescent="0.75">
      <c r="A526" s="11">
        <v>513</v>
      </c>
      <c r="C526" s="24">
        <f t="shared" ca="1" si="291"/>
        <v>-1.8870261723246198</v>
      </c>
      <c r="D526" s="24">
        <f t="shared" ca="1" si="291"/>
        <v>0.38154866381633257</v>
      </c>
      <c r="E526" s="24">
        <f t="shared" ca="1" si="291"/>
        <v>-0.77528660740720068</v>
      </c>
      <c r="F526" s="24">
        <f t="shared" ca="1" si="291"/>
        <v>0.55374178088148462</v>
      </c>
      <c r="G526" s="24">
        <f t="shared" ca="1" si="291"/>
        <v>1.6227962734713941</v>
      </c>
      <c r="H526" s="24">
        <f t="shared" ca="1" si="291"/>
        <v>-0.25251713162484046</v>
      </c>
      <c r="I526" s="24">
        <f t="shared" ca="1" si="291"/>
        <v>0.97469837872543486</v>
      </c>
      <c r="J526" s="24">
        <f t="shared" ca="1" si="291"/>
        <v>1.0801577267521697E-2</v>
      </c>
      <c r="K526" s="24">
        <f t="shared" ca="1" si="291"/>
        <v>-1.4561364885120711</v>
      </c>
      <c r="L526" s="24">
        <f t="shared" ca="1" si="291"/>
        <v>0.81343599724388149</v>
      </c>
      <c r="M526" s="24">
        <f t="shared" ca="1" si="291"/>
        <v>-0.16159332434681348</v>
      </c>
      <c r="N526" s="24">
        <f ca="1">SQRT(Inputs!$B$38)*C526+SQRT(1-Inputs!$B$38)*_xlfn.NORM.S.INV(RAND())</f>
        <v>-2.6039258260351192</v>
      </c>
      <c r="O526" s="24">
        <f ca="1">SQRT(Inputs!$B$38)*D526+SQRT(1-Inputs!$B$38)*_xlfn.NORM.S.INV(RAND())</f>
        <v>0.33531755672251107</v>
      </c>
      <c r="P526" s="24">
        <f ca="1">SQRT(Inputs!$B$38)*E526+SQRT(1-Inputs!$B$38)*_xlfn.NORM.S.INV(RAND())</f>
        <v>-0.47746718835822688</v>
      </c>
      <c r="Q526" s="24">
        <f ca="1">SQRT(Inputs!$B$38)*F526+SQRT(1-Inputs!$B$38)*_xlfn.NORM.S.INV(RAND())</f>
        <v>-0.60895360687791622</v>
      </c>
      <c r="R526" s="24">
        <f ca="1">SQRT(Inputs!$B$38)*G526+SQRT(1-Inputs!$B$38)*_xlfn.NORM.S.INV(RAND())</f>
        <v>0.95981746693942704</v>
      </c>
      <c r="S526" s="24">
        <f ca="1">SQRT(Inputs!$B$38)*H526+SQRT(1-Inputs!$B$38)*_xlfn.NORM.S.INV(RAND())</f>
        <v>-1.5081367132152683</v>
      </c>
      <c r="T526" s="24">
        <f ca="1">SQRT(Inputs!$B$38)*I526+SQRT(1-Inputs!$B$38)*_xlfn.NORM.S.INV(RAND())</f>
        <v>1.7719474395458419</v>
      </c>
      <c r="U526" s="24">
        <f ca="1">SQRT(Inputs!$B$38)*J526+SQRT(1-Inputs!$B$38)*_xlfn.NORM.S.INV(RAND())</f>
        <v>1.2790822758312224</v>
      </c>
      <c r="V526" s="24">
        <f ca="1">SQRT(Inputs!$B$38)*K526+SQRT(1-Inputs!$B$38)*_xlfn.NORM.S.INV(RAND())</f>
        <v>-0.46046640740613959</v>
      </c>
      <c r="W526" s="24">
        <f ca="1">SQRT(Inputs!$B$38)*L526+SQRT(1-Inputs!$B$38)*_xlfn.NORM.S.INV(RAND())</f>
        <v>-0.34620887566773223</v>
      </c>
      <c r="X526" s="24">
        <f ca="1">SQRT(Inputs!$B$38)*M526+SQRT(1-Inputs!$B$38)*_xlfn.NORM.S.INV(RAND())</f>
        <v>0.16947434199987244</v>
      </c>
      <c r="Y526" s="24">
        <f ca="1">SQRT(Inputs!$B$38)*C526+SQRT(1-Inputs!$B$38)*_xlfn.NORM.S.INV(RAND())</f>
        <v>-1.013186461119022</v>
      </c>
      <c r="Z526" s="24">
        <f ca="1">SQRT(Inputs!$B$38)*D526+SQRT(1-Inputs!$B$38)*_xlfn.NORM.S.INV(RAND())</f>
        <v>9.7858253063000902E-2</v>
      </c>
      <c r="AA526" s="24">
        <f ca="1">SQRT(Inputs!$B$38)*E526+SQRT(1-Inputs!$B$38)*_xlfn.NORM.S.INV(RAND())</f>
        <v>-0.76592582325129843</v>
      </c>
      <c r="AB526" s="24">
        <f ca="1">SQRT(Inputs!$B$38)*F526+SQRT(1-Inputs!$B$38)*_xlfn.NORM.S.INV(RAND())</f>
        <v>0.96726898419978746</v>
      </c>
      <c r="AC526" s="24">
        <f ca="1">SQRT(Inputs!$B$38)*G526+SQRT(1-Inputs!$B$38)*_xlfn.NORM.S.INV(RAND())</f>
        <v>0.49531476559148668</v>
      </c>
      <c r="AD526" s="24">
        <f ca="1">SQRT(Inputs!$B$38)*H526+SQRT(1-Inputs!$B$38)*_xlfn.NORM.S.INV(RAND())</f>
        <v>0.23391551536416078</v>
      </c>
      <c r="AE526" s="24">
        <f ca="1">SQRT(Inputs!$B$38)*I526+SQRT(1-Inputs!$B$38)*_xlfn.NORM.S.INV(RAND())</f>
        <v>1.4339414233596419</v>
      </c>
      <c r="AF526" s="24">
        <f ca="1">SQRT(Inputs!$B$38)*J526+SQRT(1-Inputs!$B$38)*_xlfn.NORM.S.INV(RAND())</f>
        <v>-0.60498196131578386</v>
      </c>
      <c r="AG526" s="24">
        <f ca="1">SQRT(Inputs!$B$38)*K526+SQRT(1-Inputs!$B$38)*_xlfn.NORM.S.INV(RAND())</f>
        <v>-1.5671406750979107</v>
      </c>
      <c r="AH526" s="24">
        <f ca="1">SQRT(Inputs!$B$38)*L526+SQRT(1-Inputs!$B$38)*_xlfn.NORM.S.INV(RAND())</f>
        <v>-0.91699082159148726</v>
      </c>
      <c r="AI526" s="24">
        <f ca="1">SQRT(Inputs!$B$38)*M526+SQRT(1-Inputs!$B$38)*_xlfn.NORM.S.INV(RAND())</f>
        <v>2.1945631658105382</v>
      </c>
      <c r="AJ526" s="24">
        <f ca="1">SQRT(Inputs!$B$38)*C526+SQRT(1-Inputs!$B$38)*_xlfn.NORM.S.INV(RAND())</f>
        <v>-1.6835761616698943</v>
      </c>
      <c r="AK526" s="24">
        <f ca="1">SQRT(Inputs!$B$38)*D526+SQRT(1-Inputs!$B$38)*_xlfn.NORM.S.INV(RAND())</f>
        <v>-0.4891134260795213</v>
      </c>
      <c r="AL526" s="24">
        <f ca="1">SQRT(Inputs!$B$38)*E526+SQRT(1-Inputs!$B$38)*_xlfn.NORM.S.INV(RAND())</f>
        <v>-0.84538769231265487</v>
      </c>
      <c r="AM526" s="24">
        <f ca="1">SQRT(Inputs!$B$38)*F526+SQRT(1-Inputs!$B$38)*_xlfn.NORM.S.INV(RAND())</f>
        <v>-1.6306849655953093</v>
      </c>
      <c r="AN526" s="24">
        <f ca="1">SQRT(Inputs!$B$38)*G526+SQRT(1-Inputs!$B$38)*_xlfn.NORM.S.INV(RAND())</f>
        <v>1.4751778579843511</v>
      </c>
      <c r="AO526" s="24">
        <f ca="1">SQRT(Inputs!$B$38)*H526+SQRT(1-Inputs!$B$38)*_xlfn.NORM.S.INV(RAND())</f>
        <v>0.81596322790800135</v>
      </c>
      <c r="AP526" s="24">
        <f ca="1">SQRT(Inputs!$B$38)*I526+SQRT(1-Inputs!$B$38)*_xlfn.NORM.S.INV(RAND())</f>
        <v>-0.13537645799678322</v>
      </c>
      <c r="AQ526" s="24">
        <f ca="1">SQRT(Inputs!$B$38)*J526+SQRT(1-Inputs!$B$38)*_xlfn.NORM.S.INV(RAND())</f>
        <v>-1.4974201977260231</v>
      </c>
      <c r="AR526" s="24">
        <f ca="1">SQRT(Inputs!$B$38)*K526+SQRT(1-Inputs!$B$38)*_xlfn.NORM.S.INV(RAND())</f>
        <v>3.8256257102781466E-2</v>
      </c>
      <c r="AS526" s="24">
        <f ca="1">SQRT(Inputs!$B$38)*L526+SQRT(1-Inputs!$B$38)*_xlfn.NORM.S.INV(RAND())</f>
        <v>-0.17278322613560265</v>
      </c>
      <c r="AT526" s="24">
        <f ca="1">SQRT(Inputs!$B$38)*M526+SQRT(1-Inputs!$B$38)*_xlfn.NORM.S.INV(RAND())</f>
        <v>-0.45882741488324391</v>
      </c>
      <c r="AU526" s="15">
        <f ca="1">Inputs!$B$6*EXP($B$8-0.5*C$5^2+C$5*N526)</f>
        <v>3255.5188239331546</v>
      </c>
      <c r="AV526" s="15">
        <f t="shared" ref="AV526:AV589" ca="1" si="292">AU526*EXP($B$8-0.5*D$5^2+D$5*O526)</f>
        <v>4163.0040883991014</v>
      </c>
      <c r="AW526" s="15">
        <f t="shared" ref="AW526:AW589" ca="1" si="293">AV526*EXP($B$8-0.5*E$5^2+E$5*P526)</f>
        <v>4759.4458493304228</v>
      </c>
      <c r="AX526" s="15">
        <f t="shared" ref="AX526:AX589" ca="1" si="294">AW526*EXP($B$8-0.5*F$5^2+F$5*Q526)</f>
        <v>5385.1269126162333</v>
      </c>
      <c r="AY526" s="15">
        <f t="shared" ref="AY526:AY589" ca="1" si="295">AX526*EXP($B$8-0.5*G$5^2+G$5*R526)</f>
        <v>7361.8286660765098</v>
      </c>
      <c r="AZ526" s="15">
        <f t="shared" ref="AZ526:AZ589" ca="1" si="296">AY526*EXP($B$8-0.5*H$5^2+H$5*S526)</f>
        <v>7625.9901028017057</v>
      </c>
      <c r="BA526" s="15">
        <f t="shared" ref="BA526:BA589" ca="1" si="297">AZ526*EXP($B$8-0.5*I$5^2+I$5*T526)</f>
        <v>11233.82038765156</v>
      </c>
      <c r="BB526" s="15">
        <f t="shared" ref="BB526:BB589" ca="1" si="298">BA526*EXP($B$8-0.5*J$5^2+J$5*U526)</f>
        <v>15634.074850192717</v>
      </c>
      <c r="BC526" s="15">
        <f t="shared" ref="BC526:BC589" ca="1" si="299">BB526*EXP($B$8-0.5*K$5^2+K$5*V526)</f>
        <v>18315.306365710221</v>
      </c>
      <c r="BD526" s="15">
        <f t="shared" ref="BD526:BD589" ca="1" si="300">BC526*EXP($B$8-0.5*L$5^2+L$5*W526)</f>
        <v>21723.026187687428</v>
      </c>
      <c r="BE526" s="15">
        <f t="shared" ref="BE526:BE589" ca="1" si="301">BD526*EXP($B$8-0.5*M$5^2+M$5*X526)</f>
        <v>27032.851923784368</v>
      </c>
      <c r="BF526" s="15">
        <f ca="1">Inputs!$B$13*EXP($B$9-0.5*C$6^2+C$6*Y526)</f>
        <v>11314.126484798568</v>
      </c>
      <c r="BG526" s="15">
        <f t="shared" ref="BG526:BG589" ca="1" si="302">BF526*EXP($B$9-0.5*D$6^2+D$6*Z526)</f>
        <v>14034.563747303238</v>
      </c>
      <c r="BH526" s="15">
        <f t="shared" ref="BH526:BH589" ca="1" si="303">BG526*EXP($B$9-0.5*E$6^2+E$6*AA526)</f>
        <v>15101.997156103482</v>
      </c>
      <c r="BI526" s="15">
        <f t="shared" ref="BI526:BI589" ca="1" si="304">BH526*EXP($B$9-0.5*F$6^2+F$6*AB526)</f>
        <v>21454.95457450084</v>
      </c>
      <c r="BJ526" s="15">
        <f t="shared" ref="BJ526:BJ589" ca="1" si="305">BI526*EXP($B$9-0.5*G$6^2+G$6*AC526)</f>
        <v>28248.962081654638</v>
      </c>
      <c r="BK526" s="15">
        <f t="shared" ref="BK526:BK589" ca="1" si="306">BJ526*EXP($B$9-0.5*H$6^2+H$6*AD526)</f>
        <v>35792.125811487094</v>
      </c>
      <c r="BL526" s="15">
        <f t="shared" ref="BL526:BL589" ca="1" si="307">BK526*EXP($B$9-0.5*I$6^2+I$6*AE526)</f>
        <v>52944.829048775966</v>
      </c>
      <c r="BM526" s="15">
        <f t="shared" ref="BM526:BM589" ca="1" si="308">BL526*EXP($B$9-0.5*J$6^2+J$6*AF526)</f>
        <v>60368.738072370128</v>
      </c>
      <c r="BN526" s="15">
        <f t="shared" ref="BN526:BN589" ca="1" si="309">BM526*EXP($B$9-0.5*K$6^2+K$6*AG526)</f>
        <v>61533.644038352068</v>
      </c>
      <c r="BO526" s="15">
        <f t="shared" ref="BO526:BO589" ca="1" si="310">BN526*EXP($B$9-0.5*L$6^2+L$6*AH526)</f>
        <v>68055.913919345068</v>
      </c>
      <c r="BP526" s="15">
        <f t="shared" ref="BP526:BP589" ca="1" si="311">BO526*EXP($B$9-0.5*M$6^2+M$6*AI526)</f>
        <v>107408.60801501492</v>
      </c>
      <c r="BQ526" s="15">
        <f ca="1">Inputs!$B$20*EXP($B$10-0.5*C$7^2+C$7*AJ526)</f>
        <v>2360.8886334628614</v>
      </c>
      <c r="BR526" s="15">
        <f t="shared" ref="BR526:BR589" ca="1" si="312">BQ526*EXP($B$10-0.5*D$7^2+D$7*AK526)</f>
        <v>2742.5467480865423</v>
      </c>
      <c r="BS526" s="15">
        <f t="shared" ref="BS526:BS589" ca="1" si="313">BR526*EXP($B$10-0.5*E$7^2+E$7*AL526)</f>
        <v>2946.0239546114644</v>
      </c>
      <c r="BT526" s="15">
        <f t="shared" ref="BT526:BT589" ca="1" si="314">BS526*EXP($B$10-0.5*F$7^2+F$7*AM526)</f>
        <v>2648.1893858328303</v>
      </c>
      <c r="BU526" s="15">
        <f t="shared" ref="BU526:BU589" ca="1" si="315">BT526*EXP($B$10-0.5*G$7^2+G$7*AN526)</f>
        <v>5244.3960097910967</v>
      </c>
      <c r="BV526" s="15">
        <f t="shared" ref="BV526:BV589" ca="1" si="316">BU526*EXP($B$10-0.5*H$7^2+H$7*AO526)</f>
        <v>8769.0260520731426</v>
      </c>
      <c r="BW526" s="15">
        <f t="shared" ref="BW526:BW589" ca="1" si="317">BV526*EXP($B$10-0.5*I$7^2+I$7*AP526)</f>
        <v>11891.047082089643</v>
      </c>
      <c r="BX526" s="15">
        <f t="shared" ref="BX526:BX589" ca="1" si="318">BW526*EXP($B$10-0.5*J$7^2+J$7*AQ526)</f>
        <v>12318.557588238076</v>
      </c>
      <c r="BY526" s="15">
        <f t="shared" ref="BY526:BY589" ca="1" si="319">BX526*EXP($B$10-0.5*K$7^2+K$7*AR526)</f>
        <v>17387.189785999617</v>
      </c>
      <c r="BZ526" s="15">
        <f t="shared" ref="BZ526:BZ589" ca="1" si="320">BY526*EXP($B$10-0.5*L$7^2+L$7*AS526)</f>
        <v>23633.919067465271</v>
      </c>
      <c r="CA526" s="15">
        <f t="shared" ref="CA526:CA589" ca="1" si="321">BZ526*EXP($B$10-0.5*M$7^2+M$7*AT526)</f>
        <v>30599.087858387844</v>
      </c>
      <c r="CB526" s="15">
        <f ca="1">(AU526*DCF!C$10-DCF!C$5*MAX(AU526*DCF!C$10,0)-MAX(AU526-Inputs!$B$6,0)/Inputs!$B$10)*DCF!C$6</f>
        <v>836.04691038918531</v>
      </c>
      <c r="CC526" s="15">
        <f ca="1">(AV526*DCF!D$10-DCF!D$5*MAX(AV526*DCF!D$10,0)-MAX(AV526-AU526,0)/Inputs!$B$10)*DCF!D$6</f>
        <v>793.43751195692494</v>
      </c>
      <c r="CD526" s="15">
        <f ca="1">(AW526*DCF!E$10-DCF!E$5*MAX(AW526*DCF!E$10,0)-MAX(AW526-AV526,0)/Inputs!$B$10)*DCF!E$6</f>
        <v>964.53689839348192</v>
      </c>
      <c r="CE526" s="15">
        <f ca="1">(AX526*DCF!F$10-DCF!F$5*MAX(AX526*DCF!F$10,0)-MAX(AX526-AW526,0)/Inputs!$B$10)*DCF!F$6</f>
        <v>1045.3759060207587</v>
      </c>
      <c r="CF526" s="15">
        <f ca="1">(AY526*DCF!G$10-DCF!G$5*MAX(AY526*DCF!G$10,0)-MAX(AY526-AX526,0)/Inputs!$B$10)*DCF!G$6</f>
        <v>1136.8738257672087</v>
      </c>
      <c r="CG526" s="15">
        <f ca="1">(AZ526*DCF!H$10-DCF!H$5*MAX(AZ526*DCF!H$10,0)-MAX(AZ526-AY526,0)/Inputs!$B$10)*DCF!H$6</f>
        <v>1433.6848496334292</v>
      </c>
      <c r="CH526" s="15">
        <f ca="1">(BA526*DCF!I$10-DCF!I$5*MAX(BA526*DCF!I$10,0)-MAX(BA526-AZ526,0)/Inputs!$B$10)*DCF!I$6</f>
        <v>1460.1986001462783</v>
      </c>
      <c r="CI526" s="15">
        <f ca="1">(BB526*DCF!J$10-DCF!J$5*MAX(BB526*DCF!J$10,0)-MAX(BB526-BA526,0)/Inputs!$B$10)*DCF!J$6</f>
        <v>2016.0574669928001</v>
      </c>
      <c r="CJ526" s="15">
        <f ca="1">(BC526*DCF!K$10-DCF!K$5*MAX(BC526*DCF!K$10,0)-MAX(BC526-BB526,0)/Inputs!$B$10)*DCF!K$6</f>
        <v>2573.1385830379118</v>
      </c>
      <c r="CK526" s="15">
        <f ca="1">(BD526*DCF!L$10-DCF!L$5*MAX(BD526*DCF!L$10,0)-MAX(BD526-BC526,0)/Inputs!$B$10)*DCF!L$6</f>
        <v>2835.5720846839799</v>
      </c>
      <c r="CL526" s="15">
        <f ca="1">(BE526*DCF!M$10-DCF!M$5*MAX(BE526*DCF!M$10,0)-MAX(BE526-BD526,0)/Inputs!$B$10)*DCF!M$6</f>
        <v>3180.3696314391755</v>
      </c>
      <c r="CM526" s="15">
        <f ca="1">(BF526*DCF!C$28-DCF!C$5*MAX(BF526*DCF!C$28,0)-MAX(BF526-Inputs!$B$13,0)/Inputs!$B$17)*DCF!C$6</f>
        <v>3452.9972036708923</v>
      </c>
      <c r="CN526" s="15">
        <f ca="1">(BG526*DCF!D$28-DCF!D$5*MAX(BG526*DCF!D$28,0)-MAX(BG526-BF526,0)/Inputs!$B$17)*DCF!D$6</f>
        <v>3553.1087149821865</v>
      </c>
      <c r="CO526" s="15">
        <f ca="1">(BH526*DCF!E$28-DCF!E$5*MAX(BH526*DCF!E$28,0)-MAX(BH526-BG526,0)/Inputs!$B$17)*DCF!E$6</f>
        <v>4066.7780755806771</v>
      </c>
      <c r="CP526" s="15">
        <f ca="1">(BI526*DCF!F$28-DCF!F$5*MAX(BI526*DCF!F$28,0)-MAX(BI526-BH526,0)/Inputs!$B$17)*DCF!F$6</f>
        <v>4667.798710797776</v>
      </c>
      <c r="CQ526" s="15">
        <f ca="1">(BJ526*DCF!G$28-DCF!G$5*MAX(BJ526*DCF!G$28,0)-MAX(BJ526-BI526,0)/Inputs!$B$17)*DCF!G$6</f>
        <v>6186.7225902387945</v>
      </c>
      <c r="CR526" s="15">
        <f ca="1">(BK526*DCF!H$28-DCF!H$5*MAX(BK526*DCF!H$28,0)-MAX(BK526-BJ526,0)/Inputs!$B$17)*DCF!H$6</f>
        <v>7679.7916423188135</v>
      </c>
      <c r="CS526" s="15">
        <f ca="1">(BL526*DCF!I$28-DCF!I$5*MAX(BL526*DCF!I$28,0)-MAX(BL526-BK526,0)/Inputs!$B$17)*DCF!I$6</f>
        <v>9988.1985805693639</v>
      </c>
      <c r="CT526" s="15">
        <f ca="1">(BM526*DCF!J$28-DCF!J$5*MAX(BM526*DCF!J$28,0)-MAX(BM526-BL526,0)/Inputs!$B$17)*DCF!J$6</f>
        <v>12482.890494969326</v>
      </c>
      <c r="CU526" s="15">
        <f ca="1">(BN526*DCF!K$28-DCF!K$5*MAX(BN526*DCF!K$28,0)-MAX(BN526-BM526,0)/Inputs!$B$17)*DCF!K$6</f>
        <v>12852.188421770308</v>
      </c>
      <c r="CV526" s="15">
        <f ca="1">(BO526*DCF!L$28-DCF!L$5*MAX(BO526*DCF!L$28,0)-MAX(BO526-BN526,0)/Inputs!$B$17)*DCF!L$6</f>
        <v>12840.577599111681</v>
      </c>
      <c r="CW526" s="15">
        <f ca="1">(BP526*DCF!M$28-DCF!M$5*MAX(BP526*DCF!M$28,0)-MAX(BP526-BO526,0)/Inputs!$B$17)*DCF!M$6</f>
        <v>16095.529442562811</v>
      </c>
      <c r="CX526" s="15">
        <f ca="1">(BQ526*DCF!C$46-DCF!C$5*MAX(BQ526*DCF!C$46,0)-MAX(BQ526-Inputs!$B$20,0)/Inputs!$B$24)*DCF!C$6</f>
        <v>-545.23986916001422</v>
      </c>
      <c r="CY526" s="15">
        <f ca="1">(BR526*DCF!D$46-DCF!D$5*MAX(BR526*DCF!D$46,0)-MAX(BR526-BQ526,0)/Inputs!$B$24)*DCF!D$6</f>
        <v>-630.9391223413844</v>
      </c>
      <c r="CZ526" s="15">
        <f ca="1">(BS526*DCF!E$46-DCF!E$5*MAX(BS526*DCF!E$46,0)-MAX(BS526-BR526,0)/Inputs!$B$24)*DCF!E$6</f>
        <v>-428.57757521857826</v>
      </c>
      <c r="DA526" s="15">
        <f ca="1">(BT526*DCF!F$46-DCF!F$5*MAX(BT526*DCF!F$46,0)-MAX(BT526-BS526,0)/Inputs!$B$24)*DCF!F$6</f>
        <v>-192.85789420685776</v>
      </c>
      <c r="DB526" s="15">
        <f ca="1">(BU526*DCF!G$46-DCF!G$5*MAX(BU526*DCF!G$46,0)-MAX(BU526-BT526,0)/Inputs!$B$24)*DCF!G$6</f>
        <v>-1049.7237336279545</v>
      </c>
      <c r="DC526" s="15">
        <f ca="1">(BV526*DCF!H$46-DCF!H$5*MAX(BV526*DCF!H$46,0)-MAX(BV526-BU526,0)/Inputs!$B$24)*DCF!H$6</f>
        <v>-1095.2571898725771</v>
      </c>
      <c r="DD526" s="15">
        <f ca="1">(BW526*DCF!I$46-DCF!I$5*MAX(BW526*DCF!I$46,0)-MAX(BW526-BV526,0)/Inputs!$B$24)*DCF!I$6</f>
        <v>-621.58311963581286</v>
      </c>
      <c r="DE526" s="15">
        <f ca="1">(BX526*DCF!J$46-DCF!J$5*MAX(BX526*DCF!J$46,0)-MAX(BX526-BW526,0)/Inputs!$B$24)*DCF!J$6</f>
        <v>403.3606142370549</v>
      </c>
      <c r="DF526" s="15">
        <f ca="1">(BY526*DCF!K$46-DCF!K$5*MAX(BY526*DCF!K$46,0)-MAX(BY526-BX526,0)/Inputs!$B$24)*DCF!K$6</f>
        <v>-248.46561958198467</v>
      </c>
      <c r="DG526" s="15">
        <f ca="1">(BZ526*DCF!L$46-DCF!L$5*MAX(BZ526*DCF!L$46,0)-MAX(BZ526-BY526,0)/Inputs!$B$24)*DCF!L$6</f>
        <v>220.04802216425747</v>
      </c>
      <c r="DH526" s="15">
        <f ca="1">(CA526*DCF!M$46-DCF!M$5*MAX(CA526*DCF!M$46,0)-MAX(CA526-BZ526,0)/Inputs!$B$24)*DCF!M$6</f>
        <v>942.73666051906935</v>
      </c>
      <c r="DI526" s="15">
        <f ca="1">SUM(CB526:CL526)+BE526*DCF!M$10*(1+Inputs!$B$30)*(1-Inputs!$B$33)*(1-Inputs!$B$30/Inputs!$B$31)/(Inputs!$B$29-Inputs!$B$30)*DCF!M$6</f>
        <v>93508.076644812449</v>
      </c>
      <c r="DJ526" s="15">
        <f ca="1">SUM(CM526:CW526)+BP526*DCF!M$28*(1+Inputs!$B$30)*(1-Inputs!$B$33)*(1-Inputs!$B$30/Inputs!$B$31)/(Inputs!$B$29-Inputs!$B$30)*DCF!M$6</f>
        <v>492426.01672668976</v>
      </c>
      <c r="DK526" s="15">
        <f ca="1">SUM(CX526:DH526)+CA526*DCF!M$46*(1+Inputs!$B$30)*(1-Inputs!$B$33)*(1-Inputs!$B$30/Inputs!$B$31)/(Inputs!$B$29-Inputs!$B$30)*DCF!M$6</f>
        <v>44063.315696020189</v>
      </c>
      <c r="DM526" s="15">
        <f ca="1">DI526+DJ526+DK526+Inputs!$B$34+Inputs!$B$36-Inputs!$B$35</f>
        <v>706848.40906752239</v>
      </c>
    </row>
    <row r="527" spans="1:117" x14ac:dyDescent="0.75">
      <c r="A527" s="11">
        <v>514</v>
      </c>
      <c r="C527" s="24">
        <f t="shared" ca="1" si="291"/>
        <v>-1.8192727629430774</v>
      </c>
      <c r="D527" s="24">
        <f t="shared" ca="1" si="291"/>
        <v>-1.4988645924229986</v>
      </c>
      <c r="E527" s="24">
        <f t="shared" ca="1" si="291"/>
        <v>0.12569398905977741</v>
      </c>
      <c r="F527" s="24">
        <f t="shared" ca="1" si="291"/>
        <v>-0.66625873775093813</v>
      </c>
      <c r="G527" s="24">
        <f t="shared" ca="1" si="291"/>
        <v>0.99135443884766439</v>
      </c>
      <c r="H527" s="24">
        <f t="shared" ca="1" si="291"/>
        <v>-0.13188493263051421</v>
      </c>
      <c r="I527" s="24">
        <f t="shared" ca="1" si="291"/>
        <v>-0.52132663581827032</v>
      </c>
      <c r="J527" s="24">
        <f t="shared" ca="1" si="291"/>
        <v>-1.2478188323324553</v>
      </c>
      <c r="K527" s="24">
        <f t="shared" ca="1" si="291"/>
        <v>0.95844181184329647</v>
      </c>
      <c r="L527" s="24">
        <f t="shared" ca="1" si="291"/>
        <v>-0.69714545672048145</v>
      </c>
      <c r="M527" s="24">
        <f t="shared" ca="1" si="291"/>
        <v>-0.73192988413471072</v>
      </c>
      <c r="N527" s="24">
        <f ca="1">SQRT(Inputs!$B$38)*C527+SQRT(1-Inputs!$B$38)*_xlfn.NORM.S.INV(RAND())</f>
        <v>-2.2489851479853602</v>
      </c>
      <c r="O527" s="24">
        <f ca="1">SQRT(Inputs!$B$38)*D527+SQRT(1-Inputs!$B$38)*_xlfn.NORM.S.INV(RAND())</f>
        <v>-0.67126333038761343</v>
      </c>
      <c r="P527" s="24">
        <f ca="1">SQRT(Inputs!$B$38)*E527+SQRT(1-Inputs!$B$38)*_xlfn.NORM.S.INV(RAND())</f>
        <v>-0.96058046883326287</v>
      </c>
      <c r="Q527" s="24">
        <f ca="1">SQRT(Inputs!$B$38)*F527+SQRT(1-Inputs!$B$38)*_xlfn.NORM.S.INV(RAND())</f>
        <v>-0.83552853732042354</v>
      </c>
      <c r="R527" s="24">
        <f ca="1">SQRT(Inputs!$B$38)*G527+SQRT(1-Inputs!$B$38)*_xlfn.NORM.S.INV(RAND())</f>
        <v>0.73982602463498015</v>
      </c>
      <c r="S527" s="24">
        <f ca="1">SQRT(Inputs!$B$38)*H527+SQRT(1-Inputs!$B$38)*_xlfn.NORM.S.INV(RAND())</f>
        <v>0.90262740036256084</v>
      </c>
      <c r="T527" s="24">
        <f ca="1">SQRT(Inputs!$B$38)*I527+SQRT(1-Inputs!$B$38)*_xlfn.NORM.S.INV(RAND())</f>
        <v>0.46443435222719009</v>
      </c>
      <c r="U527" s="24">
        <f ca="1">SQRT(Inputs!$B$38)*J527+SQRT(1-Inputs!$B$38)*_xlfn.NORM.S.INV(RAND())</f>
        <v>-1.4772539321967857</v>
      </c>
      <c r="V527" s="24">
        <f ca="1">SQRT(Inputs!$B$38)*K527+SQRT(1-Inputs!$B$38)*_xlfn.NORM.S.INV(RAND())</f>
        <v>-1.3075189961482399</v>
      </c>
      <c r="W527" s="24">
        <f ca="1">SQRT(Inputs!$B$38)*L527+SQRT(1-Inputs!$B$38)*_xlfn.NORM.S.INV(RAND())</f>
        <v>-0.27302052322719195</v>
      </c>
      <c r="X527" s="24">
        <f ca="1">SQRT(Inputs!$B$38)*M527+SQRT(1-Inputs!$B$38)*_xlfn.NORM.S.INV(RAND())</f>
        <v>0.184919804713785</v>
      </c>
      <c r="Y527" s="24">
        <f ca="1">SQRT(Inputs!$B$38)*C527+SQRT(1-Inputs!$B$38)*_xlfn.NORM.S.INV(RAND())</f>
        <v>-1.9099370441523433</v>
      </c>
      <c r="Z527" s="24">
        <f ca="1">SQRT(Inputs!$B$38)*D527+SQRT(1-Inputs!$B$38)*_xlfn.NORM.S.INV(RAND())</f>
        <v>-1.3788705244247512</v>
      </c>
      <c r="AA527" s="24">
        <f ca="1">SQRT(Inputs!$B$38)*E527+SQRT(1-Inputs!$B$38)*_xlfn.NORM.S.INV(RAND())</f>
        <v>-1.0257224720707327</v>
      </c>
      <c r="AB527" s="24">
        <f ca="1">SQRT(Inputs!$B$38)*F527+SQRT(1-Inputs!$B$38)*_xlfn.NORM.S.INV(RAND())</f>
        <v>-0.53043015590410558</v>
      </c>
      <c r="AC527" s="24">
        <f ca="1">SQRT(Inputs!$B$38)*G527+SQRT(1-Inputs!$B$38)*_xlfn.NORM.S.INV(RAND())</f>
        <v>0.73139075706439149</v>
      </c>
      <c r="AD527" s="24">
        <f ca="1">SQRT(Inputs!$B$38)*H527+SQRT(1-Inputs!$B$38)*_xlfn.NORM.S.INV(RAND())</f>
        <v>0.18427374402961591</v>
      </c>
      <c r="AE527" s="24">
        <f ca="1">SQRT(Inputs!$B$38)*I527+SQRT(1-Inputs!$B$38)*_xlfn.NORM.S.INV(RAND())</f>
        <v>-1.0220830415859659</v>
      </c>
      <c r="AF527" s="24">
        <f ca="1">SQRT(Inputs!$B$38)*J527+SQRT(1-Inputs!$B$38)*_xlfn.NORM.S.INV(RAND())</f>
        <v>-0.66565585138001904</v>
      </c>
      <c r="AG527" s="24">
        <f ca="1">SQRT(Inputs!$B$38)*K527+SQRT(1-Inputs!$B$38)*_xlfn.NORM.S.INV(RAND())</f>
        <v>1.1665555092303015</v>
      </c>
      <c r="AH527" s="24">
        <f ca="1">SQRT(Inputs!$B$38)*L527+SQRT(1-Inputs!$B$38)*_xlfn.NORM.S.INV(RAND())</f>
        <v>-0.86150956470248552</v>
      </c>
      <c r="AI527" s="24">
        <f ca="1">SQRT(Inputs!$B$38)*M527+SQRT(1-Inputs!$B$38)*_xlfn.NORM.S.INV(RAND())</f>
        <v>4.053518437752629E-2</v>
      </c>
      <c r="AJ527" s="24">
        <f ca="1">SQRT(Inputs!$B$38)*C527+SQRT(1-Inputs!$B$38)*_xlfn.NORM.S.INV(RAND())</f>
        <v>-1.4184047405418814</v>
      </c>
      <c r="AK527" s="24">
        <f ca="1">SQRT(Inputs!$B$38)*D527+SQRT(1-Inputs!$B$38)*_xlfn.NORM.S.INV(RAND())</f>
        <v>-0.95595459139191763</v>
      </c>
      <c r="AL527" s="24">
        <f ca="1">SQRT(Inputs!$B$38)*E527+SQRT(1-Inputs!$B$38)*_xlfn.NORM.S.INV(RAND())</f>
        <v>-1.4386661447435118</v>
      </c>
      <c r="AM527" s="24">
        <f ca="1">SQRT(Inputs!$B$38)*F527+SQRT(1-Inputs!$B$38)*_xlfn.NORM.S.INV(RAND())</f>
        <v>1.2031080843297626</v>
      </c>
      <c r="AN527" s="24">
        <f ca="1">SQRT(Inputs!$B$38)*G527+SQRT(1-Inputs!$B$38)*_xlfn.NORM.S.INV(RAND())</f>
        <v>0.89434453097295463</v>
      </c>
      <c r="AO527" s="24">
        <f ca="1">SQRT(Inputs!$B$38)*H527+SQRT(1-Inputs!$B$38)*_xlfn.NORM.S.INV(RAND())</f>
        <v>1.0418568725236941</v>
      </c>
      <c r="AP527" s="24">
        <f ca="1">SQRT(Inputs!$B$38)*I527+SQRT(1-Inputs!$B$38)*_xlfn.NORM.S.INV(RAND())</f>
        <v>-0.25550318284280327</v>
      </c>
      <c r="AQ527" s="24">
        <f ca="1">SQRT(Inputs!$B$38)*J527+SQRT(1-Inputs!$B$38)*_xlfn.NORM.S.INV(RAND())</f>
        <v>1.0590904581161413</v>
      </c>
      <c r="AR527" s="24">
        <f ca="1">SQRT(Inputs!$B$38)*K527+SQRT(1-Inputs!$B$38)*_xlfn.NORM.S.INV(RAND())</f>
        <v>1.2606276538003285</v>
      </c>
      <c r="AS527" s="24">
        <f ca="1">SQRT(Inputs!$B$38)*L527+SQRT(1-Inputs!$B$38)*_xlfn.NORM.S.INV(RAND())</f>
        <v>-0.82830513185981447</v>
      </c>
      <c r="AT527" s="24">
        <f ca="1">SQRT(Inputs!$B$38)*M527+SQRT(1-Inputs!$B$38)*_xlfn.NORM.S.INV(RAND())</f>
        <v>-0.88838498880488226</v>
      </c>
      <c r="AU527" s="15">
        <f ca="1">Inputs!$B$6*EXP($B$8-0.5*C$5^2+C$5*N527)</f>
        <v>3448.0435905071672</v>
      </c>
      <c r="AV527" s="15">
        <f t="shared" ca="1" si="292"/>
        <v>3802.6290537977184</v>
      </c>
      <c r="AW527" s="15">
        <f t="shared" ca="1" si="293"/>
        <v>4073.1803020427415</v>
      </c>
      <c r="AX527" s="15">
        <f t="shared" ca="1" si="294"/>
        <v>4480.0180161161798</v>
      </c>
      <c r="AY527" s="15">
        <f t="shared" ca="1" si="295"/>
        <v>5969.1360602978748</v>
      </c>
      <c r="AZ527" s="15">
        <f t="shared" ca="1" si="296"/>
        <v>8063.3407350216694</v>
      </c>
      <c r="BA527" s="15">
        <f t="shared" ca="1" si="297"/>
        <v>10358.94889048997</v>
      </c>
      <c r="BB527" s="15">
        <f t="shared" ca="1" si="298"/>
        <v>10937.730437710296</v>
      </c>
      <c r="BC527" s="15">
        <f t="shared" ca="1" si="299"/>
        <v>11807.521386714736</v>
      </c>
      <c r="BD527" s="15">
        <f t="shared" ca="1" si="300"/>
        <v>14100.608998459087</v>
      </c>
      <c r="BE527" s="15">
        <f t="shared" ca="1" si="301"/>
        <v>17571.966455691247</v>
      </c>
      <c r="BF527" s="15">
        <f ca="1">Inputs!$B$13*EXP($B$9-0.5*C$6^2+C$6*Y527)</f>
        <v>9471.3679193650114</v>
      </c>
      <c r="BG527" s="15">
        <f t="shared" ca="1" si="302"/>
        <v>9000.5510947034873</v>
      </c>
      <c r="BH527" s="15">
        <f t="shared" ca="1" si="303"/>
        <v>9276.6499364428419</v>
      </c>
      <c r="BI527" s="15">
        <f t="shared" ca="1" si="304"/>
        <v>10465.708140605209</v>
      </c>
      <c r="BJ527" s="15">
        <f t="shared" ca="1" si="305"/>
        <v>14256.806417090034</v>
      </c>
      <c r="BK527" s="15">
        <f t="shared" ca="1" si="306"/>
        <v>17942.052236044452</v>
      </c>
      <c r="BL527" s="15">
        <f t="shared" ca="1" si="307"/>
        <v>19305.489916003426</v>
      </c>
      <c r="BM527" s="15">
        <f t="shared" ca="1" si="308"/>
        <v>21847.207621676665</v>
      </c>
      <c r="BN527" s="15">
        <f t="shared" ca="1" si="309"/>
        <v>30900.75633214508</v>
      </c>
      <c r="BO527" s="15">
        <f t="shared" ca="1" si="310"/>
        <v>34397.206776070954</v>
      </c>
      <c r="BP527" s="15">
        <f t="shared" ca="1" si="311"/>
        <v>42531.394157722905</v>
      </c>
      <c r="BQ527" s="15">
        <f ca="1">Inputs!$B$20*EXP($B$10-0.5*C$7^2+C$7*AJ527)</f>
        <v>2593.7113411400851</v>
      </c>
      <c r="BR527" s="15">
        <f t="shared" ca="1" si="312"/>
        <v>2597.8371895106793</v>
      </c>
      <c r="BS527" s="15">
        <f t="shared" ca="1" si="313"/>
        <v>2353.3914116081778</v>
      </c>
      <c r="BT527" s="15">
        <f t="shared" ca="1" si="314"/>
        <v>4448.9692035467006</v>
      </c>
      <c r="BU527" s="15">
        <f t="shared" ca="1" si="315"/>
        <v>7655.4069930093292</v>
      </c>
      <c r="BV527" s="15">
        <f t="shared" ca="1" si="316"/>
        <v>13468.739016670814</v>
      </c>
      <c r="BW527" s="15">
        <f t="shared" ca="1" si="317"/>
        <v>17805.486976426986</v>
      </c>
      <c r="BX527" s="15">
        <f t="shared" ca="1" si="318"/>
        <v>30794.682120199992</v>
      </c>
      <c r="BY527" s="15">
        <f t="shared" ca="1" si="319"/>
        <v>54917.866232902976</v>
      </c>
      <c r="BZ527" s="15">
        <f t="shared" ca="1" si="320"/>
        <v>66173.550526468403</v>
      </c>
      <c r="CA527" s="15">
        <f t="shared" ca="1" si="321"/>
        <v>79379.122695533966</v>
      </c>
      <c r="CB527" s="15">
        <f ca="1">(AU527*DCF!C$10-DCF!C$5*MAX(AU527*DCF!C$10,0)-MAX(AU527-Inputs!$B$6,0)/Inputs!$B$10)*DCF!C$6</f>
        <v>885.48902544755833</v>
      </c>
      <c r="CC527" s="15">
        <f ca="1">(AV527*DCF!D$10-DCF!D$5*MAX(AV527*DCF!D$10,0)-MAX(AV527-AU527,0)/Inputs!$B$10)*DCF!D$6</f>
        <v>840.40868483441488</v>
      </c>
      <c r="CD527" s="15">
        <f ca="1">(AW527*DCF!E$10-DCF!E$5*MAX(AW527*DCF!E$10,0)-MAX(AW527-AV527,0)/Inputs!$B$10)*DCF!E$6</f>
        <v>879.49314708256634</v>
      </c>
      <c r="CE527" s="15">
        <f ca="1">(AX527*DCF!F$10-DCF!F$5*MAX(AX527*DCF!F$10,0)-MAX(AX527-AW527,0)/Inputs!$B$10)*DCF!F$6</f>
        <v>893.32795157979899</v>
      </c>
      <c r="CF527" s="15">
        <f ca="1">(AY527*DCF!G$10-DCF!G$5*MAX(AY527*DCF!G$10,0)-MAX(AY527-AX527,0)/Inputs!$B$10)*DCF!G$6</f>
        <v>943.64566733168442</v>
      </c>
      <c r="CG527" s="15">
        <f ca="1">(AZ527*DCF!H$10-DCF!H$5*MAX(AZ527*DCF!H$10,0)-MAX(AZ527-AY527,0)/Inputs!$B$10)*DCF!H$6</f>
        <v>1193.639803812868</v>
      </c>
      <c r="CH527" s="15">
        <f ca="1">(BA527*DCF!I$10-DCF!I$5*MAX(BA527*DCF!I$10,0)-MAX(BA527-AZ527,0)/Inputs!$B$10)*DCF!I$6</f>
        <v>1515.641898349214</v>
      </c>
      <c r="CI527" s="15">
        <f ca="1">(BB527*DCF!J$10-DCF!J$5*MAX(BB527*DCF!J$10,0)-MAX(BB527-BA527,0)/Inputs!$B$10)*DCF!J$6</f>
        <v>1789.2351162664975</v>
      </c>
      <c r="CJ527" s="15">
        <f ca="1">(BC527*DCF!K$10-DCF!K$5*MAX(BC527*DCF!K$10,0)-MAX(BC527-BB527,0)/Inputs!$B$10)*DCF!K$6</f>
        <v>1779.0638211677274</v>
      </c>
      <c r="CK527" s="15">
        <f ca="1">(BD527*DCF!L$10-DCF!L$5*MAX(BD527*DCF!L$10,0)-MAX(BD527-BC527,0)/Inputs!$B$10)*DCF!L$6</f>
        <v>1830.106617163962</v>
      </c>
      <c r="CL527" s="15">
        <f ca="1">(BE527*DCF!M$10-DCF!M$5*MAX(BE527*DCF!M$10,0)-MAX(BE527-BD527,0)/Inputs!$B$10)*DCF!M$6</f>
        <v>2064.9410041315168</v>
      </c>
      <c r="CM527" s="15">
        <f ca="1">(BF527*DCF!C$28-DCF!C$5*MAX(BF527*DCF!C$28,0)-MAX(BF527-Inputs!$B$13,0)/Inputs!$B$17)*DCF!C$6</f>
        <v>2890.5993745471055</v>
      </c>
      <c r="CN527" s="15">
        <f ca="1">(BG527*DCF!D$28-DCF!D$5*MAX(BG527*DCF!D$28,0)-MAX(BG527-BF527,0)/Inputs!$B$17)*DCF!D$6</f>
        <v>2650.8698843939146</v>
      </c>
      <c r="CO527" s="15">
        <f ca="1">(BH527*DCF!E$28-DCF!E$5*MAX(BH527*DCF!E$28,0)-MAX(BH527-BG527,0)/Inputs!$B$17)*DCF!E$6</f>
        <v>2572.8971648766578</v>
      </c>
      <c r="CP527" s="15">
        <f ca="1">(BI527*DCF!F$28-DCF!F$5*MAX(BI527*DCF!F$28,0)-MAX(BI527-BH527,0)/Inputs!$B$17)*DCF!F$6</f>
        <v>2624.6772438290659</v>
      </c>
      <c r="CQ527" s="15">
        <f ca="1">(BJ527*DCF!G$28-DCF!G$5*MAX(BJ527*DCF!G$28,0)-MAX(BJ527-BI527,0)/Inputs!$B$17)*DCF!G$6</f>
        <v>3061.4113123659008</v>
      </c>
      <c r="CR527" s="15">
        <f ca="1">(BK527*DCF!H$28-DCF!H$5*MAX(BK527*DCF!H$28,0)-MAX(BK527-BJ527,0)/Inputs!$B$17)*DCF!H$6</f>
        <v>3864.6836885770526</v>
      </c>
      <c r="CS527" s="15">
        <f ca="1">(BL527*DCF!I$28-DCF!I$5*MAX(BL527*DCF!I$28,0)-MAX(BL527-BK527,0)/Inputs!$B$17)*DCF!I$6</f>
        <v>4344.049480118535</v>
      </c>
      <c r="CT527" s="15">
        <f ca="1">(BM527*DCF!J$28-DCF!J$5*MAX(BM527*DCF!J$28,0)-MAX(BM527-BL527,0)/Inputs!$B$17)*DCF!J$6</f>
        <v>4536.7299717535761</v>
      </c>
      <c r="CU527" s="15">
        <f ca="1">(BN527*DCF!K$28-DCF!K$5*MAX(BN527*DCF!K$28,0)-MAX(BN527-BM527,0)/Inputs!$B$17)*DCF!K$6</f>
        <v>5416.7825000372277</v>
      </c>
      <c r="CV527" s="15">
        <f ca="1">(BO527*DCF!L$28-DCF!L$5*MAX(BO527*DCF!L$28,0)-MAX(BO527-BN527,0)/Inputs!$B$17)*DCF!L$6</f>
        <v>6467.3355468360614</v>
      </c>
      <c r="CW527" s="15">
        <f ca="1">(BP527*DCF!M$28-DCF!M$5*MAX(BP527*DCF!M$28,0)-MAX(BP527-BO527,0)/Inputs!$B$17)*DCF!M$6</f>
        <v>7152.055278611545</v>
      </c>
      <c r="CX527" s="15">
        <f ca="1">(BQ527*DCF!C$46-DCF!C$5*MAX(BQ527*DCF!C$46,0)-MAX(BQ527-Inputs!$B$20,0)/Inputs!$B$24)*DCF!C$6</f>
        <v>-599.0095476074099</v>
      </c>
      <c r="CY527" s="15">
        <f ca="1">(BR527*DCF!D$46-DCF!D$5*MAX(BR527*DCF!D$46,0)-MAX(BR527-BQ527,0)/Inputs!$B$24)*DCF!D$6</f>
        <v>-445.15069115515718</v>
      </c>
      <c r="CZ527" s="15">
        <f ca="1">(BS527*DCF!E$46-DCF!E$5*MAX(BS527*DCF!E$46,0)-MAX(BS527-BR527,0)/Inputs!$B$24)*DCF!E$6</f>
        <v>-278.29263198453754</v>
      </c>
      <c r="DA527" s="15">
        <f ca="1">(BT527*DCF!F$46-DCF!F$5*MAX(BT527*DCF!F$46,0)-MAX(BT527-BS527,0)/Inputs!$B$24)*DCF!F$6</f>
        <v>-1087.068186243574</v>
      </c>
      <c r="DB527" s="15">
        <f ca="1">(BU527*DCF!G$46-DCF!G$5*MAX(BU527*DCF!G$46,0)-MAX(BU527-BT527,0)/Inputs!$B$24)*DCF!G$6</f>
        <v>-1336.0950869073531</v>
      </c>
      <c r="DC527" s="15">
        <f ca="1">(BV527*DCF!H$46-DCF!H$5*MAX(BV527*DCF!H$46,0)-MAX(BV527-BU527,0)/Inputs!$B$24)*DCF!H$6</f>
        <v>-1806.4573074765376</v>
      </c>
      <c r="DD527" s="15">
        <f ca="1">(BW527*DCF!I$46-DCF!I$5*MAX(BW527*DCF!I$46,0)-MAX(BW527-BV527,0)/Inputs!$B$24)*DCF!I$6</f>
        <v>-833.68794715993738</v>
      </c>
      <c r="DE527" s="15">
        <f ca="1">(BX527*DCF!J$46-DCF!J$5*MAX(BX527*DCF!J$46,0)-MAX(BX527-BW527,0)/Inputs!$B$24)*DCF!J$6</f>
        <v>-2152.7706062970356</v>
      </c>
      <c r="DF527" s="15">
        <f ca="1">(BY527*DCF!K$46-DCF!K$5*MAX(BY527*DCF!K$46,0)-MAX(BY527-BX527,0)/Inputs!$B$24)*DCF!K$6</f>
        <v>-2772.4458797561779</v>
      </c>
      <c r="DG527" s="15">
        <f ca="1">(BZ527*DCF!L$46-DCF!L$5*MAX(BZ527*DCF!L$46,0)-MAX(BZ527-BY527,0)/Inputs!$B$24)*DCF!L$6</f>
        <v>2027.0730864938382</v>
      </c>
      <c r="DH527" s="15">
        <f ca="1">(CA527*DCF!M$46-DCF!M$5*MAX(CA527*DCF!M$46,0)-MAX(CA527-BZ527,0)/Inputs!$B$24)*DCF!M$6</f>
        <v>3462.3048963887868</v>
      </c>
      <c r="DI527" s="15">
        <f ca="1">SUM(CB527:CL527)+BE527*DCF!M$10*(1+Inputs!$B$30)*(1-Inputs!$B$33)*(1-Inputs!$B$30/Inputs!$B$31)/(Inputs!$B$29-Inputs!$B$30)*DCF!M$6</f>
        <v>63518.007748557349</v>
      </c>
      <c r="DJ527" s="15">
        <f ca="1">SUM(CM527:CW527)+BP527*DCF!M$28*(1+Inputs!$B$30)*(1-Inputs!$B$33)*(1-Inputs!$B$30/Inputs!$B$31)/(Inputs!$B$29-Inputs!$B$30)*DCF!M$6</f>
        <v>203402.66792648821</v>
      </c>
      <c r="DK527" s="15">
        <f ca="1">SUM(CX527:DH527)+CA527*DCF!M$46*(1+Inputs!$B$30)*(1-Inputs!$B$33)*(1-Inputs!$B$30/Inputs!$B$31)/(Inputs!$B$29-Inputs!$B$30)*DCF!M$6</f>
        <v>116907.9268437953</v>
      </c>
      <c r="DM527" s="15">
        <f ca="1">DI527+DJ527+DK527+Inputs!$B$34+Inputs!$B$36-Inputs!$B$35</f>
        <v>460679.60251884087</v>
      </c>
    </row>
    <row r="528" spans="1:117" x14ac:dyDescent="0.75">
      <c r="A528" s="11">
        <v>515</v>
      </c>
      <c r="C528" s="24">
        <f t="shared" ca="1" si="291"/>
        <v>1.5419608090904258</v>
      </c>
      <c r="D528" s="24">
        <f t="shared" ca="1" si="291"/>
        <v>0.76514472459264593</v>
      </c>
      <c r="E528" s="24">
        <f t="shared" ca="1" si="291"/>
        <v>-6.8551405295125697E-2</v>
      </c>
      <c r="F528" s="24">
        <f t="shared" ca="1" si="291"/>
        <v>0.9536180342479772</v>
      </c>
      <c r="G528" s="24">
        <f t="shared" ca="1" si="291"/>
        <v>1.4937278126149638</v>
      </c>
      <c r="H528" s="24">
        <f t="shared" ca="1" si="291"/>
        <v>-1.6493091233224728</v>
      </c>
      <c r="I528" s="24">
        <f t="shared" ca="1" si="291"/>
        <v>-4.1894994453510602E-2</v>
      </c>
      <c r="J528" s="24">
        <f t="shared" ca="1" si="291"/>
        <v>1.4740206035844075</v>
      </c>
      <c r="K528" s="24">
        <f t="shared" ca="1" si="291"/>
        <v>-0.4428042151785947</v>
      </c>
      <c r="L528" s="24">
        <f t="shared" ca="1" si="291"/>
        <v>-5.7814116958652101E-2</v>
      </c>
      <c r="M528" s="24">
        <f t="shared" ca="1" si="291"/>
        <v>2.0541406463602221</v>
      </c>
      <c r="N528" s="24">
        <f ca="1">SQRT(Inputs!$B$38)*C528+SQRT(1-Inputs!$B$38)*_xlfn.NORM.S.INV(RAND())</f>
        <v>1.7560013438948108</v>
      </c>
      <c r="O528" s="24">
        <f ca="1">SQRT(Inputs!$B$38)*D528+SQRT(1-Inputs!$B$38)*_xlfn.NORM.S.INV(RAND())</f>
        <v>0.67470970048912582</v>
      </c>
      <c r="P528" s="24">
        <f ca="1">SQRT(Inputs!$B$38)*E528+SQRT(1-Inputs!$B$38)*_xlfn.NORM.S.INV(RAND())</f>
        <v>0.80461888972536988</v>
      </c>
      <c r="Q528" s="24">
        <f ca="1">SQRT(Inputs!$B$38)*F528+SQRT(1-Inputs!$B$38)*_xlfn.NORM.S.INV(RAND())</f>
        <v>1.4465833238119903</v>
      </c>
      <c r="R528" s="24">
        <f ca="1">SQRT(Inputs!$B$38)*G528+SQRT(1-Inputs!$B$38)*_xlfn.NORM.S.INV(RAND())</f>
        <v>1.2043621487607086</v>
      </c>
      <c r="S528" s="24">
        <f ca="1">SQRT(Inputs!$B$38)*H528+SQRT(1-Inputs!$B$38)*_xlfn.NORM.S.INV(RAND())</f>
        <v>-1.6945304956226739</v>
      </c>
      <c r="T528" s="24">
        <f ca="1">SQRT(Inputs!$B$38)*I528+SQRT(1-Inputs!$B$38)*_xlfn.NORM.S.INV(RAND())</f>
        <v>0.99429533298790573</v>
      </c>
      <c r="U528" s="24">
        <f ca="1">SQRT(Inputs!$B$38)*J528+SQRT(1-Inputs!$B$38)*_xlfn.NORM.S.INV(RAND())</f>
        <v>1.2767248076475708</v>
      </c>
      <c r="V528" s="24">
        <f ca="1">SQRT(Inputs!$B$38)*K528+SQRT(1-Inputs!$B$38)*_xlfn.NORM.S.INV(RAND())</f>
        <v>-0.48453162931249794</v>
      </c>
      <c r="W528" s="24">
        <f ca="1">SQRT(Inputs!$B$38)*L528+SQRT(1-Inputs!$B$38)*_xlfn.NORM.S.INV(RAND())</f>
        <v>0.71746582237970957</v>
      </c>
      <c r="X528" s="24">
        <f ca="1">SQRT(Inputs!$B$38)*M528+SQRT(1-Inputs!$B$38)*_xlfn.NORM.S.INV(RAND())</f>
        <v>1.9863782153748</v>
      </c>
      <c r="Y528" s="24">
        <f ca="1">SQRT(Inputs!$B$38)*C528+SQRT(1-Inputs!$B$38)*_xlfn.NORM.S.INV(RAND())</f>
        <v>0.82191695680565346</v>
      </c>
      <c r="Z528" s="24">
        <f ca="1">SQRT(Inputs!$B$38)*D528+SQRT(1-Inputs!$B$38)*_xlfn.NORM.S.INV(RAND())</f>
        <v>-0.27862323656582916</v>
      </c>
      <c r="AA528" s="24">
        <f ca="1">SQRT(Inputs!$B$38)*E528+SQRT(1-Inputs!$B$38)*_xlfn.NORM.S.INV(RAND())</f>
        <v>0.60237954836064111</v>
      </c>
      <c r="AB528" s="24">
        <f ca="1">SQRT(Inputs!$B$38)*F528+SQRT(1-Inputs!$B$38)*_xlfn.NORM.S.INV(RAND())</f>
        <v>0.23858375245870428</v>
      </c>
      <c r="AC528" s="24">
        <f ca="1">SQRT(Inputs!$B$38)*G528+SQRT(1-Inputs!$B$38)*_xlfn.NORM.S.INV(RAND())</f>
        <v>1.4213700754667793</v>
      </c>
      <c r="AD528" s="24">
        <f ca="1">SQRT(Inputs!$B$38)*H528+SQRT(1-Inputs!$B$38)*_xlfn.NORM.S.INV(RAND())</f>
        <v>-1.0060491677920134</v>
      </c>
      <c r="AE528" s="24">
        <f ca="1">SQRT(Inputs!$B$38)*I528+SQRT(1-Inputs!$B$38)*_xlfn.NORM.S.INV(RAND())</f>
        <v>0.6954526200426665</v>
      </c>
      <c r="AF528" s="24">
        <f ca="1">SQRT(Inputs!$B$38)*J528+SQRT(1-Inputs!$B$38)*_xlfn.NORM.S.INV(RAND())</f>
        <v>0.87613949499916366</v>
      </c>
      <c r="AG528" s="24">
        <f ca="1">SQRT(Inputs!$B$38)*K528+SQRT(1-Inputs!$B$38)*_xlfn.NORM.S.INV(RAND())</f>
        <v>7.8168319599338981E-2</v>
      </c>
      <c r="AH528" s="24">
        <f ca="1">SQRT(Inputs!$B$38)*L528+SQRT(1-Inputs!$B$38)*_xlfn.NORM.S.INV(RAND())</f>
        <v>-1.5697687386272621</v>
      </c>
      <c r="AI528" s="24">
        <f ca="1">SQRT(Inputs!$B$38)*M528+SQRT(1-Inputs!$B$38)*_xlfn.NORM.S.INV(RAND())</f>
        <v>1.5970872773182119</v>
      </c>
      <c r="AJ528" s="24">
        <f ca="1">SQRT(Inputs!$B$38)*C528+SQRT(1-Inputs!$B$38)*_xlfn.NORM.S.INV(RAND())</f>
        <v>0.61756091388756773</v>
      </c>
      <c r="AK528" s="24">
        <f ca="1">SQRT(Inputs!$B$38)*D528+SQRT(1-Inputs!$B$38)*_xlfn.NORM.S.INV(RAND())</f>
        <v>0.62624914238851681</v>
      </c>
      <c r="AL528" s="24">
        <f ca="1">SQRT(Inputs!$B$38)*E528+SQRT(1-Inputs!$B$38)*_xlfn.NORM.S.INV(RAND())</f>
        <v>0.8561848519105778</v>
      </c>
      <c r="AM528" s="24">
        <f ca="1">SQRT(Inputs!$B$38)*F528+SQRT(1-Inputs!$B$38)*_xlfn.NORM.S.INV(RAND())</f>
        <v>0.81129002090842017</v>
      </c>
      <c r="AN528" s="24">
        <f ca="1">SQRT(Inputs!$B$38)*G528+SQRT(1-Inputs!$B$38)*_xlfn.NORM.S.INV(RAND())</f>
        <v>-0.28698783703996988</v>
      </c>
      <c r="AO528" s="24">
        <f ca="1">SQRT(Inputs!$B$38)*H528+SQRT(1-Inputs!$B$38)*_xlfn.NORM.S.INV(RAND())</f>
        <v>-0.50284216078192689</v>
      </c>
      <c r="AP528" s="24">
        <f ca="1">SQRT(Inputs!$B$38)*I528+SQRT(1-Inputs!$B$38)*_xlfn.NORM.S.INV(RAND())</f>
        <v>-0.63379310291116053</v>
      </c>
      <c r="AQ528" s="24">
        <f ca="1">SQRT(Inputs!$B$38)*J528+SQRT(1-Inputs!$B$38)*_xlfn.NORM.S.INV(RAND())</f>
        <v>1.7281314423971841</v>
      </c>
      <c r="AR528" s="24">
        <f ca="1">SQRT(Inputs!$B$38)*K528+SQRT(1-Inputs!$B$38)*_xlfn.NORM.S.INV(RAND())</f>
        <v>1.4376682754202255</v>
      </c>
      <c r="AS528" s="24">
        <f ca="1">SQRT(Inputs!$B$38)*L528+SQRT(1-Inputs!$B$38)*_xlfn.NORM.S.INV(RAND())</f>
        <v>-1.280472674315603</v>
      </c>
      <c r="AT528" s="24">
        <f ca="1">SQRT(Inputs!$B$38)*M528+SQRT(1-Inputs!$B$38)*_xlfn.NORM.S.INV(RAND())</f>
        <v>2.545612888513316</v>
      </c>
      <c r="AU528" s="15">
        <f ca="1">Inputs!$B$6*EXP($B$8-0.5*C$5^2+C$5*N528)</f>
        <v>6593.646111740687</v>
      </c>
      <c r="AV528" s="15">
        <f t="shared" ca="1" si="292"/>
        <v>8863.0706286013374</v>
      </c>
      <c r="AW528" s="15">
        <f t="shared" ca="1" si="293"/>
        <v>12045.809398317288</v>
      </c>
      <c r="AX528" s="15">
        <f t="shared" ca="1" si="294"/>
        <v>17619.93002188663</v>
      </c>
      <c r="AY528" s="15">
        <f t="shared" ca="1" si="295"/>
        <v>24785.480138618746</v>
      </c>
      <c r="AZ528" s="15">
        <f t="shared" ca="1" si="296"/>
        <v>25153.227785056384</v>
      </c>
      <c r="BA528" s="15">
        <f t="shared" ca="1" si="297"/>
        <v>34156.883706966684</v>
      </c>
      <c r="BB528" s="15">
        <f t="shared" ca="1" si="298"/>
        <v>47524.808371557614</v>
      </c>
      <c r="BC528" s="15">
        <f t="shared" ca="1" si="299"/>
        <v>55546.091259499794</v>
      </c>
      <c r="BD528" s="15">
        <f t="shared" ca="1" si="300"/>
        <v>72772.496294633762</v>
      </c>
      <c r="BE528" s="15">
        <f t="shared" ca="1" si="301"/>
        <v>106858.15662363701</v>
      </c>
      <c r="BF528" s="15">
        <f ca="1">Inputs!$B$13*EXP($B$9-0.5*C$6^2+C$6*Y528)</f>
        <v>16278.693256372575</v>
      </c>
      <c r="BG528" s="15">
        <f t="shared" ca="1" si="302"/>
        <v>18866.661461075997</v>
      </c>
      <c r="BH528" s="15">
        <f t="shared" ca="1" si="303"/>
        <v>25473.631488577161</v>
      </c>
      <c r="BI528" s="15">
        <f t="shared" ca="1" si="304"/>
        <v>32349.986809273945</v>
      </c>
      <c r="BJ528" s="15">
        <f t="shared" ca="1" si="305"/>
        <v>48676.748114274655</v>
      </c>
      <c r="BK528" s="15">
        <f t="shared" ca="1" si="306"/>
        <v>52094.520860761746</v>
      </c>
      <c r="BL528" s="15">
        <f t="shared" ca="1" si="307"/>
        <v>70026.9589439876</v>
      </c>
      <c r="BM528" s="15">
        <f t="shared" ca="1" si="308"/>
        <v>95975.928229352474</v>
      </c>
      <c r="BN528" s="15">
        <f t="shared" ca="1" si="309"/>
        <v>119149.27693461785</v>
      </c>
      <c r="BO528" s="15">
        <f t="shared" ca="1" si="310"/>
        <v>122149.24603521782</v>
      </c>
      <c r="BP528" s="15">
        <f t="shared" ca="1" si="311"/>
        <v>180163.08485768814</v>
      </c>
      <c r="BQ528" s="15">
        <f ca="1">Inputs!$B$20*EXP($B$10-0.5*C$7^2+C$7*AJ528)</f>
        <v>5339.924807083753</v>
      </c>
      <c r="BR528" s="15">
        <f t="shared" ca="1" si="312"/>
        <v>8839.9153444207495</v>
      </c>
      <c r="BS528" s="15">
        <f t="shared" ca="1" si="313"/>
        <v>15479.914969521245</v>
      </c>
      <c r="BT528" s="15">
        <f t="shared" ca="1" si="314"/>
        <v>26405.487610230208</v>
      </c>
      <c r="BU528" s="15">
        <f t="shared" ca="1" si="315"/>
        <v>34139.831762445843</v>
      </c>
      <c r="BV528" s="15">
        <f t="shared" ca="1" si="316"/>
        <v>42410.904453532501</v>
      </c>
      <c r="BW528" s="15">
        <f t="shared" ca="1" si="317"/>
        <v>51752.670272804149</v>
      </c>
      <c r="BX528" s="15">
        <f t="shared" ca="1" si="318"/>
        <v>102353.93818056108</v>
      </c>
      <c r="BY528" s="15">
        <f t="shared" ca="1" si="319"/>
        <v>188822.18420666986</v>
      </c>
      <c r="BZ528" s="15">
        <f t="shared" ca="1" si="320"/>
        <v>209374.42939364814</v>
      </c>
      <c r="CA528" s="15">
        <f t="shared" ca="1" si="321"/>
        <v>462341.06869753334</v>
      </c>
      <c r="CB528" s="15">
        <f ca="1">(AU528*DCF!C$10-DCF!C$5*MAX(AU528*DCF!C$10,0)-MAX(AU528-Inputs!$B$6,0)/Inputs!$B$10)*DCF!C$6</f>
        <v>1031.4420830967006</v>
      </c>
      <c r="CC528" s="15">
        <f ca="1">(AV528*DCF!D$10-DCF!D$5*MAX(AV528*DCF!D$10,0)-MAX(AV528-AU528,0)/Inputs!$B$10)*DCF!D$6</f>
        <v>1606.9736470115547</v>
      </c>
      <c r="CD528" s="15">
        <f ca="1">(AW528*DCF!E$10-DCF!E$5*MAX(AW528*DCF!E$10,0)-MAX(AW528-AV528,0)/Inputs!$B$10)*DCF!E$6</f>
        <v>2064.3010634331863</v>
      </c>
      <c r="CE528" s="15">
        <f ca="1">(AX528*DCF!F$10-DCF!F$5*MAX(AX528*DCF!F$10,0)-MAX(AX528-AW528,0)/Inputs!$B$10)*DCF!F$6</f>
        <v>2686.5663400843314</v>
      </c>
      <c r="CF528" s="15">
        <f ca="1">(AY528*DCF!G$10-DCF!G$5*MAX(AY528*DCF!G$10,0)-MAX(AY528-AX528,0)/Inputs!$B$10)*DCF!G$6</f>
        <v>3729.4540093104788</v>
      </c>
      <c r="CG528" s="15">
        <f ca="1">(AZ528*DCF!H$10-DCF!H$5*MAX(AZ528*DCF!H$10,0)-MAX(AZ528-AY528,0)/Inputs!$B$10)*DCF!H$6</f>
        <v>4818.2170290514305</v>
      </c>
      <c r="CH528" s="15">
        <f ca="1">(BA528*DCF!I$10-DCF!I$5*MAX(BA528*DCF!I$10,0)-MAX(BA528-AZ528,0)/Inputs!$B$10)*DCF!I$6</f>
        <v>4762.3015755680617</v>
      </c>
      <c r="CI528" s="15">
        <f ca="1">(BB528*DCF!J$10-DCF!J$5*MAX(BB528*DCF!J$10,0)-MAX(BB528-BA528,0)/Inputs!$B$10)*DCF!J$6</f>
        <v>6129.6786923271957</v>
      </c>
      <c r="CJ528" s="15">
        <f ca="1">(BC528*DCF!K$10-DCF!K$5*MAX(BC528*DCF!K$10,0)-MAX(BC528-BB528,0)/Inputs!$B$10)*DCF!K$6</f>
        <v>7819.171119472162</v>
      </c>
      <c r="CK528" s="15">
        <f ca="1">(BD528*DCF!L$10-DCF!L$5*MAX(BD528*DCF!L$10,0)-MAX(BD528-BC528,0)/Inputs!$B$10)*DCF!L$6</f>
        <v>8747.8231897847218</v>
      </c>
      <c r="CL528" s="15">
        <f ca="1">(BE528*DCF!M$10-DCF!M$5*MAX(BE528*DCF!M$10,0)-MAX(BE528-BD528,0)/Inputs!$B$10)*DCF!M$6</f>
        <v>11007.171679551559</v>
      </c>
      <c r="CM528" s="15">
        <f ca="1">(BF528*DCF!C$28-DCF!C$5*MAX(BF528*DCF!C$28,0)-MAX(BF528-Inputs!$B$13,0)/Inputs!$B$17)*DCF!C$6</f>
        <v>3838.4291177693449</v>
      </c>
      <c r="CN528" s="15">
        <f ca="1">(BG528*DCF!D$28-DCF!D$5*MAX(BG528*DCF!D$28,0)-MAX(BG528-BF528,0)/Inputs!$B$17)*DCF!D$6</f>
        <v>5004.5346619590473</v>
      </c>
      <c r="CO528" s="15">
        <f ca="1">(BH528*DCF!E$28-DCF!E$5*MAX(BH528*DCF!E$28,0)-MAX(BH528-BG528,0)/Inputs!$B$17)*DCF!E$6</f>
        <v>5912.4431834269244</v>
      </c>
      <c r="CP528" s="15">
        <f ca="1">(BI528*DCF!F$28-DCF!F$5*MAX(BI528*DCF!F$28,0)-MAX(BI528-BH528,0)/Inputs!$B$17)*DCF!F$6</f>
        <v>7530.220116944337</v>
      </c>
      <c r="CQ528" s="15">
        <f ca="1">(BJ528*DCF!G$28-DCF!G$5*MAX(BJ528*DCF!G$28,0)-MAX(BJ528-BI528,0)/Inputs!$B$17)*DCF!G$6</f>
        <v>9883.5516448790768</v>
      </c>
      <c r="CR528" s="15">
        <f ca="1">(BK528*DCF!H$28-DCF!H$5*MAX(BK528*DCF!H$28,0)-MAX(BK528-BJ528,0)/Inputs!$B$17)*DCF!H$6</f>
        <v>12352.523783590121</v>
      </c>
      <c r="CS528" s="15">
        <f ca="1">(BL528*DCF!I$28-DCF!I$5*MAX(BL528*DCF!I$28,0)-MAX(BL528-BK528,0)/Inputs!$B$17)*DCF!I$6</f>
        <v>13893.197450629466</v>
      </c>
      <c r="CT528" s="15">
        <f ca="1">(BM528*DCF!J$28-DCF!J$5*MAX(BM528*DCF!J$28,0)-MAX(BM528-BL528,0)/Inputs!$B$17)*DCF!J$6</f>
        <v>17969.978219079505</v>
      </c>
      <c r="CU528" s="15">
        <f ca="1">(BN528*DCF!K$28-DCF!K$5*MAX(BN528*DCF!K$28,0)-MAX(BN528-BM528,0)/Inputs!$B$17)*DCF!K$6</f>
        <v>22323.902963711211</v>
      </c>
      <c r="CV528" s="15">
        <f ca="1">(BO528*DCF!L$28-DCF!L$5*MAX(BO528*DCF!L$28,0)-MAX(BO528-BN528,0)/Inputs!$B$17)*DCF!L$6</f>
        <v>24031.886975115667</v>
      </c>
      <c r="CW528" s="15">
        <f ca="1">(BP528*DCF!M$28-DCF!M$5*MAX(BP528*DCF!M$28,0)-MAX(BP528-BO528,0)/Inputs!$B$17)*DCF!M$6</f>
        <v>27833.712376679021</v>
      </c>
      <c r="CX528" s="15">
        <f ca="1">(BQ528*DCF!C$46-DCF!C$5*MAX(BQ528*DCF!C$46,0)-MAX(BQ528-Inputs!$B$20,0)/Inputs!$B$24)*DCF!C$6</f>
        <v>-2221.1950164552559</v>
      </c>
      <c r="CY528" s="15">
        <f ca="1">(BR528*DCF!D$46-DCF!D$5*MAX(BR528*DCF!D$46,0)-MAX(BR528-BQ528,0)/Inputs!$B$24)*DCF!D$6</f>
        <v>-3002.1843095244185</v>
      </c>
      <c r="CZ528" s="15">
        <f ca="1">(BS528*DCF!E$46-DCF!E$5*MAX(BS528*DCF!E$46,0)-MAX(BS528-BR528,0)/Inputs!$B$24)*DCF!E$6</f>
        <v>-4447.8319536161953</v>
      </c>
      <c r="DA528" s="15">
        <f ca="1">(BT528*DCF!F$46-DCF!F$5*MAX(BT528*DCF!F$46,0)-MAX(BT528-BS528,0)/Inputs!$B$24)*DCF!F$6</f>
        <v>-5901.3609381850847</v>
      </c>
      <c r="DB528" s="15">
        <f ca="1">(BU528*DCF!G$46-DCF!G$5*MAX(BU528*DCF!G$46,0)-MAX(BU528-BT528,0)/Inputs!$B$24)*DCF!G$6</f>
        <v>-3750.0770492408719</v>
      </c>
      <c r="DC528" s="15">
        <f ca="1">(BV528*DCF!H$46-DCF!H$5*MAX(BV528*DCF!H$46,0)-MAX(BV528-BU528,0)/Inputs!$B$24)*DCF!H$6</f>
        <v>-2570.1851610519971</v>
      </c>
      <c r="DD528" s="15">
        <f ca="1">(BW528*DCF!I$46-DCF!I$5*MAX(BW528*DCF!I$46,0)-MAX(BW528-BV528,0)/Inputs!$B$24)*DCF!I$6</f>
        <v>-1486.4115975752557</v>
      </c>
      <c r="DE528" s="15">
        <f ca="1">(BX528*DCF!J$46-DCF!J$5*MAX(BX528*DCF!J$46,0)-MAX(BX528-BW528,0)/Inputs!$B$24)*DCF!J$6</f>
        <v>-9125.1649604986014</v>
      </c>
      <c r="DF528" s="15">
        <f ca="1">(BY528*DCF!K$46-DCF!K$5*MAX(BY528*DCF!K$46,0)-MAX(BY528-BX528,0)/Inputs!$B$24)*DCF!K$6</f>
        <v>-10396.264167902726</v>
      </c>
      <c r="DG528" s="15">
        <f ca="1">(BZ528*DCF!L$46-DCF!L$5*MAX(BZ528*DCF!L$46,0)-MAX(BZ528-BY528,0)/Inputs!$B$24)*DCF!L$6</f>
        <v>9822.045852577794</v>
      </c>
      <c r="DH528" s="15">
        <f ca="1">(CA528*DCF!M$46-DCF!M$5*MAX(CA528*DCF!M$46,0)-MAX(CA528-BZ528,0)/Inputs!$B$24)*DCF!M$6</f>
        <v>-16638.519130026754</v>
      </c>
      <c r="DI528" s="15">
        <f ca="1">SUM(CB528:CL528)+BE528*DCF!M$10*(1+Inputs!$B$30)*(1-Inputs!$B$33)*(1-Inputs!$B$30/Inputs!$B$31)/(Inputs!$B$29-Inputs!$B$30)*DCF!M$6</f>
        <v>351790.7633651084</v>
      </c>
      <c r="DJ528" s="15">
        <f ca="1">SUM(CM528:CW528)+BP528*DCF!M$28*(1+Inputs!$B$30)*(1-Inputs!$B$33)*(1-Inputs!$B$30/Inputs!$B$31)/(Inputs!$B$29-Inputs!$B$30)*DCF!M$6</f>
        <v>819102.71058592328</v>
      </c>
      <c r="DK528" s="15">
        <f ca="1">SUM(CX528:DH528)+CA528*DCF!M$46*(1+Inputs!$B$30)*(1-Inputs!$B$33)*(1-Inputs!$B$30/Inputs!$B$31)/(Inputs!$B$29-Inputs!$B$30)*DCF!M$6</f>
        <v>665116.91157568712</v>
      </c>
      <c r="DM528" s="15">
        <f ca="1">DI528+DJ528+DK528+Inputs!$B$34+Inputs!$B$36-Inputs!$B$35</f>
        <v>1912861.3855267188</v>
      </c>
    </row>
    <row r="529" spans="1:117" x14ac:dyDescent="0.75">
      <c r="A529" s="11">
        <v>516</v>
      </c>
      <c r="C529" s="24">
        <f t="shared" ca="1" si="291"/>
        <v>0.41926848966200747</v>
      </c>
      <c r="D529" s="24">
        <f t="shared" ca="1" si="291"/>
        <v>0.3126185049036187</v>
      </c>
      <c r="E529" s="24">
        <f t="shared" ca="1" si="291"/>
        <v>-1.7201963096423698</v>
      </c>
      <c r="F529" s="24">
        <f t="shared" ca="1" si="291"/>
        <v>0.55467627571518918</v>
      </c>
      <c r="G529" s="24">
        <f t="shared" ca="1" si="291"/>
        <v>0.4368058339854069</v>
      </c>
      <c r="H529" s="24">
        <f t="shared" ca="1" si="291"/>
        <v>-1.2086921184925139</v>
      </c>
      <c r="I529" s="24">
        <f t="shared" ca="1" si="291"/>
        <v>-0.19277400023107644</v>
      </c>
      <c r="J529" s="24">
        <f t="shared" ca="1" si="291"/>
        <v>-0.29561803703858353</v>
      </c>
      <c r="K529" s="24">
        <f t="shared" ca="1" si="291"/>
        <v>-5.2585469426825453E-2</v>
      </c>
      <c r="L529" s="24">
        <f t="shared" ca="1" si="291"/>
        <v>-0.68063552069871736</v>
      </c>
      <c r="M529" s="24">
        <f t="shared" ca="1" si="291"/>
        <v>-1.4706793493287869</v>
      </c>
      <c r="N529" s="24">
        <f ca="1">SQRT(Inputs!$B$38)*C529+SQRT(1-Inputs!$B$38)*_xlfn.NORM.S.INV(RAND())</f>
        <v>-0.58016455699133873</v>
      </c>
      <c r="O529" s="24">
        <f ca="1">SQRT(Inputs!$B$38)*D529+SQRT(1-Inputs!$B$38)*_xlfn.NORM.S.INV(RAND())</f>
        <v>0.507181452703799</v>
      </c>
      <c r="P529" s="24">
        <f ca="1">SQRT(Inputs!$B$38)*E529+SQRT(1-Inputs!$B$38)*_xlfn.NORM.S.INV(RAND())</f>
        <v>-1.6893499732495376</v>
      </c>
      <c r="Q529" s="24">
        <f ca="1">SQRT(Inputs!$B$38)*F529+SQRT(1-Inputs!$B$38)*_xlfn.NORM.S.INV(RAND())</f>
        <v>-5.9742336952988473E-2</v>
      </c>
      <c r="R529" s="24">
        <f ca="1">SQRT(Inputs!$B$38)*G529+SQRT(1-Inputs!$B$38)*_xlfn.NORM.S.INV(RAND())</f>
        <v>0.98684667365345369</v>
      </c>
      <c r="S529" s="24">
        <f ca="1">SQRT(Inputs!$B$38)*H529+SQRT(1-Inputs!$B$38)*_xlfn.NORM.S.INV(RAND())</f>
        <v>-1.4977722436179972</v>
      </c>
      <c r="T529" s="24">
        <f ca="1">SQRT(Inputs!$B$38)*I529+SQRT(1-Inputs!$B$38)*_xlfn.NORM.S.INV(RAND())</f>
        <v>-0.20144324035122024</v>
      </c>
      <c r="U529" s="24">
        <f ca="1">SQRT(Inputs!$B$38)*J529+SQRT(1-Inputs!$B$38)*_xlfn.NORM.S.INV(RAND())</f>
        <v>0.15352236706418107</v>
      </c>
      <c r="V529" s="24">
        <f ca="1">SQRT(Inputs!$B$38)*K529+SQRT(1-Inputs!$B$38)*_xlfn.NORM.S.INV(RAND())</f>
        <v>-0.4032300307720823</v>
      </c>
      <c r="W529" s="24">
        <f ca="1">SQRT(Inputs!$B$38)*L529+SQRT(1-Inputs!$B$38)*_xlfn.NORM.S.INV(RAND())</f>
        <v>0.53368698338760978</v>
      </c>
      <c r="X529" s="24">
        <f ca="1">SQRT(Inputs!$B$38)*M529+SQRT(1-Inputs!$B$38)*_xlfn.NORM.S.INV(RAND())</f>
        <v>-0.23934040257959555</v>
      </c>
      <c r="Y529" s="24">
        <f ca="1">SQRT(Inputs!$B$38)*C529+SQRT(1-Inputs!$B$38)*_xlfn.NORM.S.INV(RAND())</f>
        <v>0.60077263681896809</v>
      </c>
      <c r="Z529" s="24">
        <f ca="1">SQRT(Inputs!$B$38)*D529+SQRT(1-Inputs!$B$38)*_xlfn.NORM.S.INV(RAND())</f>
        <v>-1.1185906882218015</v>
      </c>
      <c r="AA529" s="24">
        <f ca="1">SQRT(Inputs!$B$38)*E529+SQRT(1-Inputs!$B$38)*_xlfn.NORM.S.INV(RAND())</f>
        <v>-0.74643870677748569</v>
      </c>
      <c r="AB529" s="24">
        <f ca="1">SQRT(Inputs!$B$38)*F529+SQRT(1-Inputs!$B$38)*_xlfn.NORM.S.INV(RAND())</f>
        <v>-1.0639094056040406</v>
      </c>
      <c r="AC529" s="24">
        <f ca="1">SQRT(Inputs!$B$38)*G529+SQRT(1-Inputs!$B$38)*_xlfn.NORM.S.INV(RAND())</f>
        <v>-0.47338930403371282</v>
      </c>
      <c r="AD529" s="24">
        <f ca="1">SQRT(Inputs!$B$38)*H529+SQRT(1-Inputs!$B$38)*_xlfn.NORM.S.INV(RAND())</f>
        <v>2.0187839389805284E-2</v>
      </c>
      <c r="AE529" s="24">
        <f ca="1">SQRT(Inputs!$B$38)*I529+SQRT(1-Inputs!$B$38)*_xlfn.NORM.S.INV(RAND())</f>
        <v>-1.0708745746463808</v>
      </c>
      <c r="AF529" s="24">
        <f ca="1">SQRT(Inputs!$B$38)*J529+SQRT(1-Inputs!$B$38)*_xlfn.NORM.S.INV(RAND())</f>
        <v>0.63702278427305703</v>
      </c>
      <c r="AG529" s="24">
        <f ca="1">SQRT(Inputs!$B$38)*K529+SQRT(1-Inputs!$B$38)*_xlfn.NORM.S.INV(RAND())</f>
        <v>-0.13013513389690989</v>
      </c>
      <c r="AH529" s="24">
        <f ca="1">SQRT(Inputs!$B$38)*L529+SQRT(1-Inputs!$B$38)*_xlfn.NORM.S.INV(RAND())</f>
        <v>-7.3017319831048977E-2</v>
      </c>
      <c r="AI529" s="24">
        <f ca="1">SQRT(Inputs!$B$38)*M529+SQRT(1-Inputs!$B$38)*_xlfn.NORM.S.INV(RAND())</f>
        <v>-0.728160577735112</v>
      </c>
      <c r="AJ529" s="24">
        <f ca="1">SQRT(Inputs!$B$38)*C529+SQRT(1-Inputs!$B$38)*_xlfn.NORM.S.INV(RAND())</f>
        <v>1.0717639916127104</v>
      </c>
      <c r="AK529" s="24">
        <f ca="1">SQRT(Inputs!$B$38)*D529+SQRT(1-Inputs!$B$38)*_xlfn.NORM.S.INV(RAND())</f>
        <v>0.294277509118192</v>
      </c>
      <c r="AL529" s="24">
        <f ca="1">SQRT(Inputs!$B$38)*E529+SQRT(1-Inputs!$B$38)*_xlfn.NORM.S.INV(RAND())</f>
        <v>-0.71679680784617139</v>
      </c>
      <c r="AM529" s="24">
        <f ca="1">SQRT(Inputs!$B$38)*F529+SQRT(1-Inputs!$B$38)*_xlfn.NORM.S.INV(RAND())</f>
        <v>1.6594292975122011</v>
      </c>
      <c r="AN529" s="24">
        <f ca="1">SQRT(Inputs!$B$38)*G529+SQRT(1-Inputs!$B$38)*_xlfn.NORM.S.INV(RAND())</f>
        <v>1.2772116406972813</v>
      </c>
      <c r="AO529" s="24">
        <f ca="1">SQRT(Inputs!$B$38)*H529+SQRT(1-Inputs!$B$38)*_xlfn.NORM.S.INV(RAND())</f>
        <v>-0.98974410216050246</v>
      </c>
      <c r="AP529" s="24">
        <f ca="1">SQRT(Inputs!$B$38)*I529+SQRT(1-Inputs!$B$38)*_xlfn.NORM.S.INV(RAND())</f>
        <v>-0.75752690794812916</v>
      </c>
      <c r="AQ529" s="24">
        <f ca="1">SQRT(Inputs!$B$38)*J529+SQRT(1-Inputs!$B$38)*_xlfn.NORM.S.INV(RAND())</f>
        <v>-9.8021666239005822E-2</v>
      </c>
      <c r="AR529" s="24">
        <f ca="1">SQRT(Inputs!$B$38)*K529+SQRT(1-Inputs!$B$38)*_xlfn.NORM.S.INV(RAND())</f>
        <v>-1.546799334594569</v>
      </c>
      <c r="AS529" s="24">
        <f ca="1">SQRT(Inputs!$B$38)*L529+SQRT(1-Inputs!$B$38)*_xlfn.NORM.S.INV(RAND())</f>
        <v>0.48168298712117807</v>
      </c>
      <c r="AT529" s="24">
        <f ca="1">SQRT(Inputs!$B$38)*M529+SQRT(1-Inputs!$B$38)*_xlfn.NORM.S.INV(RAND())</f>
        <v>0.20543147619402358</v>
      </c>
      <c r="AU529" s="15">
        <f ca="1">Inputs!$B$6*EXP($B$8-0.5*C$5^2+C$5*N529)</f>
        <v>4517.4339216416392</v>
      </c>
      <c r="AV529" s="15">
        <f t="shared" ca="1" si="292"/>
        <v>5924.5154539110363</v>
      </c>
      <c r="AW529" s="15">
        <f t="shared" ca="1" si="293"/>
        <v>5751.9161140721353</v>
      </c>
      <c r="AX529" s="15">
        <f t="shared" ca="1" si="294"/>
        <v>6970.2927553765376</v>
      </c>
      <c r="AY529" s="15">
        <f t="shared" ca="1" si="295"/>
        <v>9558.9835232560927</v>
      </c>
      <c r="AZ529" s="15">
        <f t="shared" ca="1" si="296"/>
        <v>9913.2924318692803</v>
      </c>
      <c r="BA529" s="15">
        <f t="shared" ca="1" si="297"/>
        <v>11878.24765320786</v>
      </c>
      <c r="BB529" s="15">
        <f t="shared" ca="1" si="298"/>
        <v>14768.008532311253</v>
      </c>
      <c r="BC529" s="15">
        <f t="shared" ca="1" si="299"/>
        <v>17396.561692660413</v>
      </c>
      <c r="BD529" s="15">
        <f t="shared" ca="1" si="300"/>
        <v>22403.294770330675</v>
      </c>
      <c r="BE529" s="15">
        <f t="shared" ca="1" si="301"/>
        <v>26860.400768970998</v>
      </c>
      <c r="BF529" s="15">
        <f ca="1">Inputs!$B$13*EXP($B$9-0.5*C$6^2+C$6*Y529)</f>
        <v>15580.431563049584</v>
      </c>
      <c r="BG529" s="15">
        <f t="shared" ca="1" si="302"/>
        <v>15517.876505295497</v>
      </c>
      <c r="BH529" s="15">
        <f t="shared" ca="1" si="303"/>
        <v>16752.183962939027</v>
      </c>
      <c r="BI529" s="15">
        <f t="shared" ca="1" si="304"/>
        <v>17409.557324449961</v>
      </c>
      <c r="BJ529" s="15">
        <f t="shared" ca="1" si="305"/>
        <v>19935.181349206425</v>
      </c>
      <c r="BK529" s="15">
        <f t="shared" ca="1" si="306"/>
        <v>24533.99456099594</v>
      </c>
      <c r="BL529" s="15">
        <f t="shared" ca="1" si="307"/>
        <v>26231.972124618951</v>
      </c>
      <c r="BM529" s="15">
        <f t="shared" ca="1" si="308"/>
        <v>34900.152638784879</v>
      </c>
      <c r="BN529" s="15">
        <f t="shared" ca="1" si="309"/>
        <v>42258.634531052412</v>
      </c>
      <c r="BO529" s="15">
        <f t="shared" ca="1" si="310"/>
        <v>51555.449919034465</v>
      </c>
      <c r="BP529" s="15">
        <f t="shared" ca="1" si="311"/>
        <v>58430.300887361409</v>
      </c>
      <c r="BQ529" s="15">
        <f ca="1">Inputs!$B$20*EXP($B$10-0.5*C$7^2+C$7*AJ529)</f>
        <v>6273.3439662735627</v>
      </c>
      <c r="BR529" s="15">
        <f t="shared" ca="1" si="312"/>
        <v>9345.9931719614597</v>
      </c>
      <c r="BS529" s="15">
        <f t="shared" ca="1" si="313"/>
        <v>10417.102016364433</v>
      </c>
      <c r="BT529" s="15">
        <f t="shared" ca="1" si="314"/>
        <v>22197.321638875284</v>
      </c>
      <c r="BU529" s="15">
        <f t="shared" ca="1" si="315"/>
        <v>41902.844007859225</v>
      </c>
      <c r="BV529" s="15">
        <f t="shared" ca="1" si="316"/>
        <v>46646.416987376702</v>
      </c>
      <c r="BW529" s="15">
        <f t="shared" ca="1" si="317"/>
        <v>55449.820284756628</v>
      </c>
      <c r="BX529" s="15">
        <f t="shared" ca="1" si="318"/>
        <v>76046.331279001533</v>
      </c>
      <c r="BY529" s="15">
        <f t="shared" ca="1" si="319"/>
        <v>79258.074945128144</v>
      </c>
      <c r="BZ529" s="15">
        <f t="shared" ca="1" si="320"/>
        <v>121506.95903024026</v>
      </c>
      <c r="CA529" s="15">
        <f t="shared" ca="1" si="321"/>
        <v>177026.26965856753</v>
      </c>
      <c r="CB529" s="15">
        <f ca="1">(AU529*DCF!C$10-DCF!C$5*MAX(AU529*DCF!C$10,0)-MAX(AU529-Inputs!$B$6,0)/Inputs!$B$10)*DCF!C$6</f>
        <v>1046.245846077876</v>
      </c>
      <c r="CC529" s="15">
        <f ca="1">(AV529*DCF!D$10-DCF!D$5*MAX(AV529*DCF!D$10,0)-MAX(AV529-AU529,0)/Inputs!$B$10)*DCF!D$6</f>
        <v>1100.9804989120037</v>
      </c>
      <c r="CD529" s="15">
        <f ca="1">(AW529*DCF!E$10-DCF!E$5*MAX(AW529*DCF!E$10,0)-MAX(AW529-AV529,0)/Inputs!$B$10)*DCF!E$6</f>
        <v>1328.0258679409226</v>
      </c>
      <c r="CE529" s="15">
        <f ca="1">(AX529*DCF!F$10-DCF!F$5*MAX(AX529*DCF!F$10,0)-MAX(AX529-AW529,0)/Inputs!$B$10)*DCF!F$6</f>
        <v>1268.0898281042168</v>
      </c>
      <c r="CF529" s="15">
        <f ca="1">(AY529*DCF!G$10-DCF!G$5*MAX(AY529*DCF!G$10,0)-MAX(AY529-AX529,0)/Inputs!$B$10)*DCF!G$6</f>
        <v>1471.9404150481732</v>
      </c>
      <c r="CG529" s="15">
        <f ca="1">(AZ529*DCF!H$10-DCF!H$5*MAX(AZ529*DCF!H$10,0)-MAX(AZ529-AY529,0)/Inputs!$B$10)*DCF!H$6</f>
        <v>1861.7589377217123</v>
      </c>
      <c r="CH529" s="15">
        <f ca="1">(BA529*DCF!I$10-DCF!I$5*MAX(BA529*DCF!I$10,0)-MAX(BA529-AZ529,0)/Inputs!$B$10)*DCF!I$6</f>
        <v>1847.4010243381817</v>
      </c>
      <c r="CI529" s="15">
        <f ca="1">(BB529*DCF!J$10-DCF!J$5*MAX(BB529*DCF!J$10,0)-MAX(BB529-BA529,0)/Inputs!$B$10)*DCF!J$6</f>
        <v>2096.3288889232826</v>
      </c>
      <c r="CJ529" s="15">
        <f ca="1">(BC529*DCF!K$10-DCF!K$5*MAX(BC529*DCF!K$10,0)-MAX(BC529-BB529,0)/Inputs!$B$10)*DCF!K$6</f>
        <v>2432.6096136128326</v>
      </c>
      <c r="CK529" s="15">
        <f ca="1">(BD529*DCF!L$10-DCF!L$5*MAX(BD529*DCF!L$10,0)-MAX(BD529-BC529,0)/Inputs!$B$10)*DCF!L$6</f>
        <v>2731.391218668311</v>
      </c>
      <c r="CL529" s="15">
        <f ca="1">(BE529*DCF!M$10-DCF!M$5*MAX(BE529*DCF!M$10,0)-MAX(BE529-BD529,0)/Inputs!$B$10)*DCF!M$6</f>
        <v>3257.9010268741358</v>
      </c>
      <c r="CM529" s="15">
        <f ca="1">(BF529*DCF!C$28-DCF!C$5*MAX(BF529*DCF!C$28,0)-MAX(BF529-Inputs!$B$13,0)/Inputs!$B$17)*DCF!C$6</f>
        <v>3786.5855893012967</v>
      </c>
      <c r="CN529" s="15">
        <f ca="1">(BG529*DCF!D$28-DCF!D$5*MAX(BG529*DCF!D$28,0)-MAX(BG529-BF529,0)/Inputs!$B$17)*DCF!D$6</f>
        <v>4570.3725321706979</v>
      </c>
      <c r="CO529" s="15">
        <f ca="1">(BH529*DCF!E$28-DCF!E$5*MAX(BH529*DCF!E$28,0)-MAX(BH529-BG529,0)/Inputs!$B$17)*DCF!E$6</f>
        <v>4501.2517851924877</v>
      </c>
      <c r="CP529" s="15">
        <f ca="1">(BI529*DCF!F$28-DCF!F$5*MAX(BI529*DCF!F$28,0)-MAX(BI529-BH529,0)/Inputs!$B$17)*DCF!F$6</f>
        <v>4606.5510197911981</v>
      </c>
      <c r="CQ529" s="15">
        <f ca="1">(BJ529*DCF!G$28-DCF!G$5*MAX(BJ529*DCF!G$28,0)-MAX(BJ529-BI529,0)/Inputs!$B$17)*DCF!G$6</f>
        <v>4747.5490379915191</v>
      </c>
      <c r="CR529" s="15">
        <f ca="1">(BK529*DCF!H$28-DCF!H$5*MAX(BK529*DCF!H$28,0)-MAX(BK529-BJ529,0)/Inputs!$B$17)*DCF!H$6</f>
        <v>5353.0010177438362</v>
      </c>
      <c r="CS529" s="15">
        <f ca="1">(BL529*DCF!I$28-DCF!I$5*MAX(BL529*DCF!I$28,0)-MAX(BL529-BK529,0)/Inputs!$B$17)*DCF!I$6</f>
        <v>5924.8160785082428</v>
      </c>
      <c r="CT529" s="15">
        <f ca="1">(BM529*DCF!J$28-DCF!J$5*MAX(BM529*DCF!J$28,0)-MAX(BM529-BL529,0)/Inputs!$B$17)*DCF!J$6</f>
        <v>6636.3013970604925</v>
      </c>
      <c r="CU529" s="15">
        <f ca="1">(BN529*DCF!K$28-DCF!K$5*MAX(BN529*DCF!K$28,0)-MAX(BN529-BM529,0)/Inputs!$B$17)*DCF!K$6</f>
        <v>8022.9990451002204</v>
      </c>
      <c r="CV529" s="15">
        <f ca="1">(BO529*DCF!L$28-DCF!L$5*MAX(BO529*DCF!L$28,0)-MAX(BO529-BN529,0)/Inputs!$B$17)*DCF!L$6</f>
        <v>9234.444237766862</v>
      </c>
      <c r="CW529" s="15">
        <f ca="1">(BP529*DCF!M$28-DCF!M$5*MAX(BP529*DCF!M$28,0)-MAX(BP529-BO529,0)/Inputs!$B$17)*DCF!M$6</f>
        <v>10275.079822603146</v>
      </c>
      <c r="CX529" s="15">
        <f ca="1">(BQ529*DCF!C$46-DCF!C$5*MAX(BQ529*DCF!C$46,0)-MAX(BQ529-Inputs!$B$20,0)/Inputs!$B$24)*DCF!C$6</f>
        <v>-2867.905750305009</v>
      </c>
      <c r="CY529" s="15">
        <f ca="1">(BR529*DCF!D$46-DCF!D$5*MAX(BR529*DCF!D$46,0)-MAX(BR529-BQ529,0)/Inputs!$B$24)*DCF!D$6</f>
        <v>-2906.2169938385637</v>
      </c>
      <c r="CZ529" s="15">
        <f ca="1">(BS529*DCF!E$46-DCF!E$5*MAX(BS529*DCF!E$46,0)-MAX(BS529-BR529,0)/Inputs!$B$24)*DCF!E$6</f>
        <v>-1654.0420702740496</v>
      </c>
      <c r="DA529" s="15">
        <f ca="1">(BT529*DCF!F$46-DCF!F$5*MAX(BT529*DCF!F$46,0)-MAX(BT529-BS529,0)/Inputs!$B$24)*DCF!F$6</f>
        <v>-5906.0996696222937</v>
      </c>
      <c r="DB529" s="15">
        <f ca="1">(BU529*DCF!G$46-DCF!G$5*MAX(BU529*DCF!G$46,0)-MAX(BU529-BT529,0)/Inputs!$B$24)*DCF!G$6</f>
        <v>-8038.0772738564265</v>
      </c>
      <c r="DC529" s="15">
        <f ca="1">(BV529*DCF!H$46-DCF!H$5*MAX(BV529*DCF!H$46,0)-MAX(BV529-BU529,0)/Inputs!$B$24)*DCF!H$6</f>
        <v>-1474.0362390311982</v>
      </c>
      <c r="DD529" s="15">
        <f ca="1">(BW529*DCF!I$46-DCF!I$5*MAX(BW529*DCF!I$46,0)-MAX(BW529-BV529,0)/Inputs!$B$24)*DCF!I$6</f>
        <v>-1246.4814319489924</v>
      </c>
      <c r="DE529" s="15">
        <f ca="1">(BX529*DCF!J$46-DCF!J$5*MAX(BX529*DCF!J$46,0)-MAX(BX529-BW529,0)/Inputs!$B$24)*DCF!J$6</f>
        <v>-2271.9249742283305</v>
      </c>
      <c r="DF529" s="15">
        <f ca="1">(BY529*DCF!K$46-DCF!K$5*MAX(BY529*DCF!K$46,0)-MAX(BY529-BX529,0)/Inputs!$B$24)*DCF!K$6</f>
        <v>3740.6938112073049</v>
      </c>
      <c r="DG529" s="15">
        <f ca="1">(BZ529*DCF!L$46-DCF!L$5*MAX(BZ529*DCF!L$46,0)-MAX(BZ529-BY529,0)/Inputs!$B$24)*DCF!L$6</f>
        <v>-1161.8483699504136</v>
      </c>
      <c r="DH529" s="15">
        <f ca="1">(CA529*DCF!M$46-DCF!M$5*MAX(CA529*DCF!M$46,0)-MAX(CA529-BZ529,0)/Inputs!$B$24)*DCF!M$6</f>
        <v>2271.5085911975821</v>
      </c>
      <c r="DI529" s="15">
        <f ca="1">SUM(CB529:CL529)+BE529*DCF!M$10*(1+Inputs!$B$30)*(1-Inputs!$B$33)*(1-Inputs!$B$30/Inputs!$B$31)/(Inputs!$B$29-Inputs!$B$30)*DCF!M$6</f>
        <v>95195.523698296907</v>
      </c>
      <c r="DJ529" s="15">
        <f ca="1">SUM(CM529:CW529)+BP529*DCF!M$28*(1+Inputs!$B$30)*(1-Inputs!$B$33)*(1-Inputs!$B$30/Inputs!$B$31)/(Inputs!$B$29-Inputs!$B$30)*DCF!M$6</f>
        <v>284475.35160358524</v>
      </c>
      <c r="DK529" s="15">
        <f ca="1">SUM(CX529:DH529)+CA529*DCF!M$46*(1+Inputs!$B$30)*(1-Inputs!$B$33)*(1-Inputs!$B$30/Inputs!$B$31)/(Inputs!$B$29-Inputs!$B$30)*DCF!M$6</f>
        <v>252189.15262371916</v>
      </c>
      <c r="DM529" s="15">
        <f ca="1">DI529+DJ529+DK529+Inputs!$B$34+Inputs!$B$36-Inputs!$B$35</f>
        <v>708711.02792560135</v>
      </c>
    </row>
    <row r="530" spans="1:117" x14ac:dyDescent="0.75">
      <c r="A530" s="11">
        <v>517</v>
      </c>
      <c r="C530" s="24">
        <f t="shared" ca="1" si="291"/>
        <v>-0.66081796184706243</v>
      </c>
      <c r="D530" s="24">
        <f t="shared" ca="1" si="291"/>
        <v>0.17014255240887974</v>
      </c>
      <c r="E530" s="24">
        <f t="shared" ca="1" si="291"/>
        <v>-2.502403267547372</v>
      </c>
      <c r="F530" s="24">
        <f t="shared" ca="1" si="291"/>
        <v>0.71645965596893413</v>
      </c>
      <c r="G530" s="24">
        <f t="shared" ca="1" si="291"/>
        <v>-0.33917330180954364</v>
      </c>
      <c r="H530" s="24">
        <f t="shared" ca="1" si="291"/>
        <v>-0.3875121963038668</v>
      </c>
      <c r="I530" s="24">
        <f t="shared" ca="1" si="291"/>
        <v>-0.36789978081454505</v>
      </c>
      <c r="J530" s="24">
        <f t="shared" ca="1" si="291"/>
        <v>0.96719133888087294</v>
      </c>
      <c r="K530" s="24">
        <f t="shared" ca="1" si="291"/>
        <v>-2.137092329055331</v>
      </c>
      <c r="L530" s="24">
        <f t="shared" ca="1" si="291"/>
        <v>-0.6017694322344016</v>
      </c>
      <c r="M530" s="24">
        <f t="shared" ca="1" si="291"/>
        <v>0.20966215791599035</v>
      </c>
      <c r="N530" s="24">
        <f ca="1">SQRT(Inputs!$B$38)*C530+SQRT(1-Inputs!$B$38)*_xlfn.NORM.S.INV(RAND())</f>
        <v>0.63506441999903718</v>
      </c>
      <c r="O530" s="24">
        <f ca="1">SQRT(Inputs!$B$38)*D530+SQRT(1-Inputs!$B$38)*_xlfn.NORM.S.INV(RAND())</f>
        <v>-1.0962058521591227</v>
      </c>
      <c r="P530" s="24">
        <f ca="1">SQRT(Inputs!$B$38)*E530+SQRT(1-Inputs!$B$38)*_xlfn.NORM.S.INV(RAND())</f>
        <v>-1.6400112251223837</v>
      </c>
      <c r="Q530" s="24">
        <f ca="1">SQRT(Inputs!$B$38)*F530+SQRT(1-Inputs!$B$38)*_xlfn.NORM.S.INV(RAND())</f>
        <v>0.26335041911610058</v>
      </c>
      <c r="R530" s="24">
        <f ca="1">SQRT(Inputs!$B$38)*G530+SQRT(1-Inputs!$B$38)*_xlfn.NORM.S.INV(RAND())</f>
        <v>1.1006944681121686</v>
      </c>
      <c r="S530" s="24">
        <f ca="1">SQRT(Inputs!$B$38)*H530+SQRT(1-Inputs!$B$38)*_xlfn.NORM.S.INV(RAND())</f>
        <v>0.49124515849402528</v>
      </c>
      <c r="T530" s="24">
        <f ca="1">SQRT(Inputs!$B$38)*I530+SQRT(1-Inputs!$B$38)*_xlfn.NORM.S.INV(RAND())</f>
        <v>6.3478716683905229E-2</v>
      </c>
      <c r="U530" s="24">
        <f ca="1">SQRT(Inputs!$B$38)*J530+SQRT(1-Inputs!$B$38)*_xlfn.NORM.S.INV(RAND())</f>
        <v>0.67669446951630063</v>
      </c>
      <c r="V530" s="24">
        <f ca="1">SQRT(Inputs!$B$38)*K530+SQRT(1-Inputs!$B$38)*_xlfn.NORM.S.INV(RAND())</f>
        <v>0.38630723350129892</v>
      </c>
      <c r="W530" s="24">
        <f ca="1">SQRT(Inputs!$B$38)*L530+SQRT(1-Inputs!$B$38)*_xlfn.NORM.S.INV(RAND())</f>
        <v>1.4659187283239317</v>
      </c>
      <c r="X530" s="24">
        <f ca="1">SQRT(Inputs!$B$38)*M530+SQRT(1-Inputs!$B$38)*_xlfn.NORM.S.INV(RAND())</f>
        <v>0.3530203177128769</v>
      </c>
      <c r="Y530" s="24">
        <f ca="1">SQRT(Inputs!$B$38)*C530+SQRT(1-Inputs!$B$38)*_xlfn.NORM.S.INV(RAND())</f>
        <v>-1.3290688911773529</v>
      </c>
      <c r="Z530" s="24">
        <f ca="1">SQRT(Inputs!$B$38)*D530+SQRT(1-Inputs!$B$38)*_xlfn.NORM.S.INV(RAND())</f>
        <v>0.18744435315552554</v>
      </c>
      <c r="AA530" s="24">
        <f ca="1">SQRT(Inputs!$B$38)*E530+SQRT(1-Inputs!$B$38)*_xlfn.NORM.S.INV(RAND())</f>
        <v>-1.3366078213708654</v>
      </c>
      <c r="AB530" s="24">
        <f ca="1">SQRT(Inputs!$B$38)*F530+SQRT(1-Inputs!$B$38)*_xlfn.NORM.S.INV(RAND())</f>
        <v>1.6566576640103998</v>
      </c>
      <c r="AC530" s="24">
        <f ca="1">SQRT(Inputs!$B$38)*G530+SQRT(1-Inputs!$B$38)*_xlfn.NORM.S.INV(RAND())</f>
        <v>-0.26941481714541765</v>
      </c>
      <c r="AD530" s="24">
        <f ca="1">SQRT(Inputs!$B$38)*H530+SQRT(1-Inputs!$B$38)*_xlfn.NORM.S.INV(RAND())</f>
        <v>-0.89731825394071563</v>
      </c>
      <c r="AE530" s="24">
        <f ca="1">SQRT(Inputs!$B$38)*I530+SQRT(1-Inputs!$B$38)*_xlfn.NORM.S.INV(RAND())</f>
        <v>-1.6207264790634608</v>
      </c>
      <c r="AF530" s="24">
        <f ca="1">SQRT(Inputs!$B$38)*J530+SQRT(1-Inputs!$B$38)*_xlfn.NORM.S.INV(RAND())</f>
        <v>-9.4151652590539925E-2</v>
      </c>
      <c r="AG530" s="24">
        <f ca="1">SQRT(Inputs!$B$38)*K530+SQRT(1-Inputs!$B$38)*_xlfn.NORM.S.INV(RAND())</f>
        <v>-2.2937516825370907</v>
      </c>
      <c r="AH530" s="24">
        <f ca="1">SQRT(Inputs!$B$38)*L530+SQRT(1-Inputs!$B$38)*_xlfn.NORM.S.INV(RAND())</f>
        <v>-0.96699233476103252</v>
      </c>
      <c r="AI530" s="24">
        <f ca="1">SQRT(Inputs!$B$38)*M530+SQRT(1-Inputs!$B$38)*_xlfn.NORM.S.INV(RAND())</f>
        <v>-0.58646274129331755</v>
      </c>
      <c r="AJ530" s="24">
        <f ca="1">SQRT(Inputs!$B$38)*C530+SQRT(1-Inputs!$B$38)*_xlfn.NORM.S.INV(RAND())</f>
        <v>-0.72223920891937754</v>
      </c>
      <c r="AK530" s="24">
        <f ca="1">SQRT(Inputs!$B$38)*D530+SQRT(1-Inputs!$B$38)*_xlfn.NORM.S.INV(RAND())</f>
        <v>0.38320729089892025</v>
      </c>
      <c r="AL530" s="24">
        <f ca="1">SQRT(Inputs!$B$38)*E530+SQRT(1-Inputs!$B$38)*_xlfn.NORM.S.INV(RAND())</f>
        <v>-1.1828462072297954</v>
      </c>
      <c r="AM530" s="24">
        <f ca="1">SQRT(Inputs!$B$38)*F530+SQRT(1-Inputs!$B$38)*_xlfn.NORM.S.INV(RAND())</f>
        <v>1.0336577827949018</v>
      </c>
      <c r="AN530" s="24">
        <f ca="1">SQRT(Inputs!$B$38)*G530+SQRT(1-Inputs!$B$38)*_xlfn.NORM.S.INV(RAND())</f>
        <v>-0.74458188106576828</v>
      </c>
      <c r="AO530" s="24">
        <f ca="1">SQRT(Inputs!$B$38)*H530+SQRT(1-Inputs!$B$38)*_xlfn.NORM.S.INV(RAND())</f>
        <v>-1.0407956351615044</v>
      </c>
      <c r="AP530" s="24">
        <f ca="1">SQRT(Inputs!$B$38)*I530+SQRT(1-Inputs!$B$38)*_xlfn.NORM.S.INV(RAND())</f>
        <v>0.33798093880723157</v>
      </c>
      <c r="AQ530" s="24">
        <f ca="1">SQRT(Inputs!$B$38)*J530+SQRT(1-Inputs!$B$38)*_xlfn.NORM.S.INV(RAND())</f>
        <v>0.46897137235986563</v>
      </c>
      <c r="AR530" s="24">
        <f ca="1">SQRT(Inputs!$B$38)*K530+SQRT(1-Inputs!$B$38)*_xlfn.NORM.S.INV(RAND())</f>
        <v>-0.97245331367265053</v>
      </c>
      <c r="AS530" s="24">
        <f ca="1">SQRT(Inputs!$B$38)*L530+SQRT(1-Inputs!$B$38)*_xlfn.NORM.S.INV(RAND())</f>
        <v>1.1140253785614489</v>
      </c>
      <c r="AT530" s="24">
        <f ca="1">SQRT(Inputs!$B$38)*M530+SQRT(1-Inputs!$B$38)*_xlfn.NORM.S.INV(RAND())</f>
        <v>1.1613713070392817</v>
      </c>
      <c r="AU530" s="15">
        <f ca="1">Inputs!$B$6*EXP($B$8-0.5*C$5^2+C$5*N530)</f>
        <v>5499.4988389166447</v>
      </c>
      <c r="AV530" s="15">
        <f t="shared" ca="1" si="292"/>
        <v>5697.699551181272</v>
      </c>
      <c r="AW530" s="15">
        <f t="shared" ca="1" si="293"/>
        <v>5568.64360541511</v>
      </c>
      <c r="AX530" s="15">
        <f t="shared" ca="1" si="294"/>
        <v>7026.1619930093257</v>
      </c>
      <c r="AY530" s="15">
        <f t="shared" ca="1" si="295"/>
        <v>9764.5729333726904</v>
      </c>
      <c r="AZ530" s="15">
        <f t="shared" ca="1" si="296"/>
        <v>12606.157752214292</v>
      </c>
      <c r="BA530" s="15">
        <f t="shared" ca="1" si="297"/>
        <v>15529.544856011424</v>
      </c>
      <c r="BB530" s="15">
        <f t="shared" ca="1" si="298"/>
        <v>20346.628378257428</v>
      </c>
      <c r="BC530" s="15">
        <f t="shared" ca="1" si="299"/>
        <v>25866.235980709807</v>
      </c>
      <c r="BD530" s="15">
        <f t="shared" ca="1" si="300"/>
        <v>36345.444237342854</v>
      </c>
      <c r="BE530" s="15">
        <f t="shared" ca="1" si="301"/>
        <v>45991.948234415184</v>
      </c>
      <c r="BF530" s="15">
        <f ca="1">Inputs!$B$13*EXP($B$9-0.5*C$6^2+C$6*Y530)</f>
        <v>10627.331373888212</v>
      </c>
      <c r="BG530" s="15">
        <f t="shared" ca="1" si="302"/>
        <v>13397.45732387886</v>
      </c>
      <c r="BH530" s="15">
        <f t="shared" ca="1" si="303"/>
        <v>13114.480187821595</v>
      </c>
      <c r="BI530" s="15">
        <f t="shared" ca="1" si="304"/>
        <v>20717.027069000589</v>
      </c>
      <c r="BJ530" s="15">
        <f t="shared" ca="1" si="305"/>
        <v>24430.312769313827</v>
      </c>
      <c r="BK530" s="15">
        <f t="shared" ca="1" si="306"/>
        <v>26535.567069200901</v>
      </c>
      <c r="BL530" s="15">
        <f t="shared" ca="1" si="307"/>
        <v>26420.733637423433</v>
      </c>
      <c r="BM530" s="15">
        <f t="shared" ca="1" si="308"/>
        <v>32099.140704558569</v>
      </c>
      <c r="BN530" s="15">
        <f t="shared" ca="1" si="309"/>
        <v>29990.117001410188</v>
      </c>
      <c r="BO530" s="15">
        <f t="shared" ca="1" si="310"/>
        <v>32976.700101737501</v>
      </c>
      <c r="BP530" s="15">
        <f t="shared" ca="1" si="311"/>
        <v>37978.939656865434</v>
      </c>
      <c r="BQ530" s="15">
        <f ca="1">Inputs!$B$20*EXP($B$10-0.5*C$7^2+C$7*AJ530)</f>
        <v>3320.1423632350447</v>
      </c>
      <c r="BR530" s="15">
        <f t="shared" ca="1" si="312"/>
        <v>5088.0169473864316</v>
      </c>
      <c r="BS530" s="15">
        <f t="shared" ca="1" si="313"/>
        <v>4960.6589272686306</v>
      </c>
      <c r="BT530" s="15">
        <f t="shared" ca="1" si="314"/>
        <v>8970.1400653515138</v>
      </c>
      <c r="BU530" s="15">
        <f t="shared" ca="1" si="315"/>
        <v>10381.965982529526</v>
      </c>
      <c r="BV530" s="15">
        <f t="shared" ca="1" si="316"/>
        <v>11425.078888629427</v>
      </c>
      <c r="BW530" s="15">
        <f t="shared" ca="1" si="317"/>
        <v>17125.294834556702</v>
      </c>
      <c r="BX530" s="15">
        <f t="shared" ca="1" si="318"/>
        <v>26313.663798521993</v>
      </c>
      <c r="BY530" s="15">
        <f t="shared" ca="1" si="319"/>
        <v>30610.450067669608</v>
      </c>
      <c r="BZ530" s="15">
        <f t="shared" ca="1" si="320"/>
        <v>52712.341463916156</v>
      </c>
      <c r="CA530" s="15">
        <f t="shared" ca="1" si="321"/>
        <v>91017.10672610662</v>
      </c>
      <c r="CB530" s="15">
        <f ca="1">(AU530*DCF!C$10-DCF!C$5*MAX(AU530*DCF!C$10,0)-MAX(AU530-Inputs!$B$6,0)/Inputs!$B$10)*DCF!C$6</f>
        <v>1039.2435481736461</v>
      </c>
      <c r="CC530" s="15">
        <f ca="1">(AV530*DCF!D$10-DCF!D$5*MAX(AV530*DCF!D$10,0)-MAX(AV530-AU530,0)/Inputs!$B$10)*DCF!D$6</f>
        <v>1340.4496085484468</v>
      </c>
      <c r="CD530" s="15">
        <f ca="1">(AW530*DCF!E$10-DCF!E$5*MAX(AW530*DCF!E$10,0)-MAX(AW530-AV530,0)/Inputs!$B$10)*DCF!E$6</f>
        <v>1285.7111631448113</v>
      </c>
      <c r="CE530" s="15">
        <f ca="1">(AX530*DCF!F$10-DCF!F$5*MAX(AX530*DCF!F$10,0)-MAX(AX530-AW530,0)/Inputs!$B$10)*DCF!F$6</f>
        <v>1230.5265252579259</v>
      </c>
      <c r="CF530" s="15">
        <f ca="1">(AY530*DCF!G$10-DCF!G$5*MAX(AY530*DCF!G$10,0)-MAX(AY530-AX530,0)/Inputs!$B$10)*DCF!G$6</f>
        <v>1485.5212214358671</v>
      </c>
      <c r="CG530" s="15">
        <f ca="1">(AZ530*DCF!H$10-DCF!H$5*MAX(AZ530*DCF!H$10,0)-MAX(AZ530-AY530,0)/Inputs!$B$10)*DCF!H$6</f>
        <v>1942.9202430325699</v>
      </c>
      <c r="CH530" s="15">
        <f ca="1">(BA530*DCF!I$10-DCF!I$5*MAX(BA530*DCF!I$10,0)-MAX(BA530-AZ530,0)/Inputs!$B$10)*DCF!I$6</f>
        <v>2357.1434144217524</v>
      </c>
      <c r="CI530" s="15">
        <f ca="1">(BB530*DCF!J$10-DCF!J$5*MAX(BB530*DCF!J$10,0)-MAX(BB530-BA530,0)/Inputs!$B$10)*DCF!J$6</f>
        <v>2761.5790118547129</v>
      </c>
      <c r="CJ530" s="15">
        <f ca="1">(BC530*DCF!K$10-DCF!K$5*MAX(BC530*DCF!K$10,0)-MAX(BC530-BB530,0)/Inputs!$B$10)*DCF!K$6</f>
        <v>3391.3875382770602</v>
      </c>
      <c r="CK530" s="15">
        <f ca="1">(BD530*DCF!L$10-DCF!L$5*MAX(BD530*DCF!L$10,0)-MAX(BD530-BC530,0)/Inputs!$B$10)*DCF!L$6</f>
        <v>4126.4528340135739</v>
      </c>
      <c r="CL530" s="15">
        <f ca="1">(BE530*DCF!M$10-DCF!M$5*MAX(BE530*DCF!M$10,0)-MAX(BE530-BD530,0)/Inputs!$B$10)*DCF!M$6</f>
        <v>5337.6807834252149</v>
      </c>
      <c r="CM530" s="15">
        <f ca="1">(BF530*DCF!C$28-DCF!C$5*MAX(BF530*DCF!C$28,0)-MAX(BF530-Inputs!$B$13,0)/Inputs!$B$17)*DCF!C$6</f>
        <v>3243.3918399112949</v>
      </c>
      <c r="CN530" s="15">
        <f ca="1">(BG530*DCF!D$28-DCF!D$5*MAX(BG530*DCF!D$28,0)-MAX(BG530-BF530,0)/Inputs!$B$17)*DCF!D$6</f>
        <v>3354.8653039336104</v>
      </c>
      <c r="CO530" s="15">
        <f ca="1">(BH530*DCF!E$28-DCF!E$5*MAX(BH530*DCF!E$28,0)-MAX(BH530-BG530,0)/Inputs!$B$17)*DCF!E$6</f>
        <v>3714.2543114408136</v>
      </c>
      <c r="CP530" s="15">
        <f ca="1">(BI530*DCF!F$28-DCF!F$5*MAX(BI530*DCF!F$28,0)-MAX(BI530-BH530,0)/Inputs!$B$17)*DCF!F$6</f>
        <v>4239.9633177338601</v>
      </c>
      <c r="CQ530" s="15">
        <f ca="1">(BJ530*DCF!G$28-DCF!G$5*MAX(BJ530*DCF!G$28,0)-MAX(BJ530-BI530,0)/Inputs!$B$17)*DCF!G$6</f>
        <v>5714.0920282383086</v>
      </c>
      <c r="CR530" s="15">
        <f ca="1">(BK530*DCF!H$28-DCF!H$5*MAX(BK530*DCF!H$28,0)-MAX(BK530-BJ530,0)/Inputs!$B$17)*DCF!H$6</f>
        <v>6235.4410586207232</v>
      </c>
      <c r="CS530" s="15">
        <f ca="1">(BL530*DCF!I$28-DCF!I$5*MAX(BL530*DCF!I$28,0)-MAX(BL530-BK530,0)/Inputs!$B$17)*DCF!I$6</f>
        <v>6212.9157571964151</v>
      </c>
      <c r="CT530" s="15">
        <f ca="1">(BM530*DCF!J$28-DCF!J$5*MAX(BM530*DCF!J$28,0)-MAX(BM530-BL530,0)/Inputs!$B$17)*DCF!J$6</f>
        <v>6407.8627418277638</v>
      </c>
      <c r="CU530" s="15">
        <f ca="1">(BN530*DCF!K$28-DCF!K$5*MAX(BN530*DCF!K$28,0)-MAX(BN530-BM530,0)/Inputs!$B$17)*DCF!K$6</f>
        <v>6333.4098663217619</v>
      </c>
      <c r="CV530" s="15">
        <f ca="1">(BO530*DCF!L$28-DCF!L$5*MAX(BO530*DCF!L$28,0)-MAX(BO530-BN530,0)/Inputs!$B$17)*DCF!L$6</f>
        <v>6241.6069891756406</v>
      </c>
      <c r="CW530" s="15">
        <f ca="1">(BP530*DCF!M$28-DCF!M$5*MAX(BP530*DCF!M$28,0)-MAX(BP530-BO530,0)/Inputs!$B$17)*DCF!M$6</f>
        <v>6622.8848830327543</v>
      </c>
      <c r="CX530" s="15">
        <f ca="1">(BQ530*DCF!C$46-DCF!C$5*MAX(BQ530*DCF!C$46,0)-MAX(BQ530-Inputs!$B$20,0)/Inputs!$B$24)*DCF!C$6</f>
        <v>-821.80764196423422</v>
      </c>
      <c r="CY530" s="15">
        <f ca="1">(BR530*DCF!D$46-DCF!D$5*MAX(BR530*DCF!D$46,0)-MAX(BR530-BQ530,0)/Inputs!$B$24)*DCF!D$6</f>
        <v>-1622.7432491958289</v>
      </c>
      <c r="CZ530" s="15">
        <f ca="1">(BS530*DCF!E$46-DCF!E$5*MAX(BS530*DCF!E$46,0)-MAX(BS530-BR530,0)/Inputs!$B$24)*DCF!E$6</f>
        <v>-586.60655530471752</v>
      </c>
      <c r="DA530" s="15">
        <f ca="1">(BT530*DCF!F$46-DCF!F$5*MAX(BT530*DCF!F$46,0)-MAX(BT530-BS530,0)/Inputs!$B$24)*DCF!F$6</f>
        <v>-2113.2411448542189</v>
      </c>
      <c r="DB530" s="15">
        <f ca="1">(BU530*DCF!G$46-DCF!G$5*MAX(BU530*DCF!G$46,0)-MAX(BU530-BT530,0)/Inputs!$B$24)*DCF!G$6</f>
        <v>-824.13916765664635</v>
      </c>
      <c r="DC530" s="15">
        <f ca="1">(BV530*DCF!H$46-DCF!H$5*MAX(BV530*DCF!H$46,0)-MAX(BV530-BU530,0)/Inputs!$B$24)*DCF!H$6</f>
        <v>-324.14094431172992</v>
      </c>
      <c r="DD530" s="15">
        <f ca="1">(BW530*DCF!I$46-DCF!I$5*MAX(BW530*DCF!I$46,0)-MAX(BW530-BV530,0)/Inputs!$B$24)*DCF!I$6</f>
        <v>-1240.7961606285476</v>
      </c>
      <c r="DE530" s="15">
        <f ca="1">(BX530*DCF!J$46-DCF!J$5*MAX(BX530*DCF!J$46,0)-MAX(BX530-BW530,0)/Inputs!$B$24)*DCF!J$6</f>
        <v>-1332.819923570964</v>
      </c>
      <c r="DF530" s="15">
        <f ca="1">(BY530*DCF!K$46-DCF!K$5*MAX(BY530*DCF!K$46,0)-MAX(BY530-BX530,0)/Inputs!$B$24)*DCF!K$6</f>
        <v>695.97277826858567</v>
      </c>
      <c r="DG530" s="15">
        <f ca="1">(BZ530*DCF!L$46-DCF!L$5*MAX(BZ530*DCF!L$46,0)-MAX(BZ530-BY530,0)/Inputs!$B$24)*DCF!L$6</f>
        <v>-1357.9709755449885</v>
      </c>
      <c r="DH530" s="15">
        <f ca="1">(CA530*DCF!M$46-DCF!M$5*MAX(CA530*DCF!M$46,0)-MAX(CA530-BZ530,0)/Inputs!$B$24)*DCF!M$6</f>
        <v>-872.46473652766372</v>
      </c>
      <c r="DI530" s="15">
        <f ca="1">SUM(CB530:CL530)+BE530*DCF!M$10*(1+Inputs!$B$30)*(1-Inputs!$B$33)*(1-Inputs!$B$30/Inputs!$B$31)/(Inputs!$B$29-Inputs!$B$30)*DCF!M$6</f>
        <v>154294.81600851662</v>
      </c>
      <c r="DJ530" s="15">
        <f ca="1">SUM(CM530:CW530)+BP530*DCF!M$28*(1+Inputs!$B$30)*(1-Inputs!$B$33)*(1-Inputs!$B$30/Inputs!$B$31)/(Inputs!$B$29-Inputs!$B$30)*DCF!M$6</f>
        <v>199248.54314348794</v>
      </c>
      <c r="DK530" s="15">
        <f ca="1">SUM(CX530:DH530)+CA530*DCF!M$46*(1+Inputs!$B$30)*(1-Inputs!$B$33)*(1-Inputs!$B$30/Inputs!$B$31)/(Inputs!$B$29-Inputs!$B$30)*DCF!M$6</f>
        <v>130322.47094281518</v>
      </c>
      <c r="DM530" s="15">
        <f ca="1">DI530+DJ530+DK530+Inputs!$B$34+Inputs!$B$36-Inputs!$B$35</f>
        <v>560716.83009481977</v>
      </c>
    </row>
    <row r="531" spans="1:117" x14ac:dyDescent="0.75">
      <c r="A531" s="11">
        <v>518</v>
      </c>
      <c r="C531" s="24">
        <f t="shared" ca="1" si="291"/>
        <v>1.2147986377086608</v>
      </c>
      <c r="D531" s="24">
        <f t="shared" ca="1" si="291"/>
        <v>1.0445749248154379</v>
      </c>
      <c r="E531" s="24">
        <f t="shared" ca="1" si="291"/>
        <v>-2.1972735305968571</v>
      </c>
      <c r="F531" s="24">
        <f t="shared" ca="1" si="291"/>
        <v>2.4786248204240584</v>
      </c>
      <c r="G531" s="24">
        <f t="shared" ca="1" si="291"/>
        <v>1.1164954344378386</v>
      </c>
      <c r="H531" s="24">
        <f t="shared" ca="1" si="291"/>
        <v>-1.4617039954800179</v>
      </c>
      <c r="I531" s="24">
        <f t="shared" ca="1" si="291"/>
        <v>-0.11772848349629399</v>
      </c>
      <c r="J531" s="24">
        <f t="shared" ca="1" si="291"/>
        <v>0.77267692586703807</v>
      </c>
      <c r="K531" s="24">
        <f t="shared" ca="1" si="291"/>
        <v>-0.74507357679381359</v>
      </c>
      <c r="L531" s="24">
        <f t="shared" ca="1" si="291"/>
        <v>1.8056194392196425</v>
      </c>
      <c r="M531" s="24">
        <f t="shared" ca="1" si="291"/>
        <v>-0.74293384197855117</v>
      </c>
      <c r="N531" s="24">
        <f ca="1">SQRT(Inputs!$B$38)*C531+SQRT(1-Inputs!$B$38)*_xlfn.NORM.S.INV(RAND())</f>
        <v>-0.13272534837061234</v>
      </c>
      <c r="O531" s="24">
        <f ca="1">SQRT(Inputs!$B$38)*D531+SQRT(1-Inputs!$B$38)*_xlfn.NORM.S.INV(RAND())</f>
        <v>1.2916867245604422</v>
      </c>
      <c r="P531" s="24">
        <f ca="1">SQRT(Inputs!$B$38)*E531+SQRT(1-Inputs!$B$38)*_xlfn.NORM.S.INV(RAND())</f>
        <v>-1.1409703568370717</v>
      </c>
      <c r="Q531" s="24">
        <f ca="1">SQRT(Inputs!$B$38)*F531+SQRT(1-Inputs!$B$38)*_xlfn.NORM.S.INV(RAND())</f>
        <v>3.8347909555512594E-2</v>
      </c>
      <c r="R531" s="24">
        <f ca="1">SQRT(Inputs!$B$38)*G531+SQRT(1-Inputs!$B$38)*_xlfn.NORM.S.INV(RAND())</f>
        <v>0.4859263226136139</v>
      </c>
      <c r="S531" s="24">
        <f ca="1">SQRT(Inputs!$B$38)*H531+SQRT(1-Inputs!$B$38)*_xlfn.NORM.S.INV(RAND())</f>
        <v>-0.79982605679227192</v>
      </c>
      <c r="T531" s="24">
        <f ca="1">SQRT(Inputs!$B$38)*I531+SQRT(1-Inputs!$B$38)*_xlfn.NORM.S.INV(RAND())</f>
        <v>-0.89893745472327691</v>
      </c>
      <c r="U531" s="24">
        <f ca="1">SQRT(Inputs!$B$38)*J531+SQRT(1-Inputs!$B$38)*_xlfn.NORM.S.INV(RAND())</f>
        <v>-9.3067546303580995E-2</v>
      </c>
      <c r="V531" s="24">
        <f ca="1">SQRT(Inputs!$B$38)*K531+SQRT(1-Inputs!$B$38)*_xlfn.NORM.S.INV(RAND())</f>
        <v>0.910392356468533</v>
      </c>
      <c r="W531" s="24">
        <f ca="1">SQRT(Inputs!$B$38)*L531+SQRT(1-Inputs!$B$38)*_xlfn.NORM.S.INV(RAND())</f>
        <v>2.0793840907007248</v>
      </c>
      <c r="X531" s="24">
        <f ca="1">SQRT(Inputs!$B$38)*M531+SQRT(1-Inputs!$B$38)*_xlfn.NORM.S.INV(RAND())</f>
        <v>-1.3643829085134265</v>
      </c>
      <c r="Y531" s="24">
        <f ca="1">SQRT(Inputs!$B$38)*C531+SQRT(1-Inputs!$B$38)*_xlfn.NORM.S.INV(RAND())</f>
        <v>2.56540784106849E-2</v>
      </c>
      <c r="Z531" s="24">
        <f ca="1">SQRT(Inputs!$B$38)*D531+SQRT(1-Inputs!$B$38)*_xlfn.NORM.S.INV(RAND())</f>
        <v>1.8949561845597866</v>
      </c>
      <c r="AA531" s="24">
        <f ca="1">SQRT(Inputs!$B$38)*E531+SQRT(1-Inputs!$B$38)*_xlfn.NORM.S.INV(RAND())</f>
        <v>-2.209296284580117</v>
      </c>
      <c r="AB531" s="24">
        <f ca="1">SQRT(Inputs!$B$38)*F531+SQRT(1-Inputs!$B$38)*_xlfn.NORM.S.INV(RAND())</f>
        <v>1.8169405857568424</v>
      </c>
      <c r="AC531" s="24">
        <f ca="1">SQRT(Inputs!$B$38)*G531+SQRT(1-Inputs!$B$38)*_xlfn.NORM.S.INV(RAND())</f>
        <v>1.3999303398843428</v>
      </c>
      <c r="AD531" s="24">
        <f ca="1">SQRT(Inputs!$B$38)*H531+SQRT(1-Inputs!$B$38)*_xlfn.NORM.S.INV(RAND())</f>
        <v>-0.5788016719711474</v>
      </c>
      <c r="AE531" s="24">
        <f ca="1">SQRT(Inputs!$B$38)*I531+SQRT(1-Inputs!$B$38)*_xlfn.NORM.S.INV(RAND())</f>
        <v>0.65902083733954053</v>
      </c>
      <c r="AF531" s="24">
        <f ca="1">SQRT(Inputs!$B$38)*J531+SQRT(1-Inputs!$B$38)*_xlfn.NORM.S.INV(RAND())</f>
        <v>0.31250577105247912</v>
      </c>
      <c r="AG531" s="24">
        <f ca="1">SQRT(Inputs!$B$38)*K531+SQRT(1-Inputs!$B$38)*_xlfn.NORM.S.INV(RAND())</f>
        <v>-1.6378337203206379</v>
      </c>
      <c r="AH531" s="24">
        <f ca="1">SQRT(Inputs!$B$38)*L531+SQRT(1-Inputs!$B$38)*_xlfn.NORM.S.INV(RAND())</f>
        <v>-0.2491438567119203</v>
      </c>
      <c r="AI531" s="24">
        <f ca="1">SQRT(Inputs!$B$38)*M531+SQRT(1-Inputs!$B$38)*_xlfn.NORM.S.INV(RAND())</f>
        <v>-0.74645012224375495</v>
      </c>
      <c r="AJ531" s="24">
        <f ca="1">SQRT(Inputs!$B$38)*C531+SQRT(1-Inputs!$B$38)*_xlfn.NORM.S.INV(RAND())</f>
        <v>1.0296922819817367</v>
      </c>
      <c r="AK531" s="24">
        <f ca="1">SQRT(Inputs!$B$38)*D531+SQRT(1-Inputs!$B$38)*_xlfn.NORM.S.INV(RAND())</f>
        <v>1.4154355282218836</v>
      </c>
      <c r="AL531" s="24">
        <f ca="1">SQRT(Inputs!$B$38)*E531+SQRT(1-Inputs!$B$38)*_xlfn.NORM.S.INV(RAND())</f>
        <v>-0.44028672494594534</v>
      </c>
      <c r="AM531" s="24">
        <f ca="1">SQRT(Inputs!$B$38)*F531+SQRT(1-Inputs!$B$38)*_xlfn.NORM.S.INV(RAND())</f>
        <v>0.88555123827451387</v>
      </c>
      <c r="AN531" s="24">
        <f ca="1">SQRT(Inputs!$B$38)*G531+SQRT(1-Inputs!$B$38)*_xlfn.NORM.S.INV(RAND())</f>
        <v>0.47865874379468198</v>
      </c>
      <c r="AO531" s="24">
        <f ca="1">SQRT(Inputs!$B$38)*H531+SQRT(1-Inputs!$B$38)*_xlfn.NORM.S.INV(RAND())</f>
        <v>-1.6621461873472199</v>
      </c>
      <c r="AP531" s="24">
        <f ca="1">SQRT(Inputs!$B$38)*I531+SQRT(1-Inputs!$B$38)*_xlfn.NORM.S.INV(RAND())</f>
        <v>7.866586800498454E-3</v>
      </c>
      <c r="AQ531" s="24">
        <f ca="1">SQRT(Inputs!$B$38)*J531+SQRT(1-Inputs!$B$38)*_xlfn.NORM.S.INV(RAND())</f>
        <v>0.30663918582819405</v>
      </c>
      <c r="AR531" s="24">
        <f ca="1">SQRT(Inputs!$B$38)*K531+SQRT(1-Inputs!$B$38)*_xlfn.NORM.S.INV(RAND())</f>
        <v>-2.6446813731484031</v>
      </c>
      <c r="AS531" s="24">
        <f ca="1">SQRT(Inputs!$B$38)*L531+SQRT(1-Inputs!$B$38)*_xlfn.NORM.S.INV(RAND())</f>
        <v>0.14140910623345115</v>
      </c>
      <c r="AT531" s="24">
        <f ca="1">SQRT(Inputs!$B$38)*M531+SQRT(1-Inputs!$B$38)*_xlfn.NORM.S.INV(RAND())</f>
        <v>-0.18430947986015303</v>
      </c>
      <c r="AU531" s="15">
        <f ca="1">Inputs!$B$6*EXP($B$8-0.5*C$5^2+C$5*N531)</f>
        <v>4856.7645069257751</v>
      </c>
      <c r="AV531" s="15">
        <f t="shared" ca="1" si="292"/>
        <v>7148.3005790412435</v>
      </c>
      <c r="AW531" s="15">
        <f t="shared" ca="1" si="293"/>
        <v>7472.8381051654751</v>
      </c>
      <c r="AX531" s="15">
        <f t="shared" ca="1" si="294"/>
        <v>9167.4003310823955</v>
      </c>
      <c r="AY531" s="15">
        <f t="shared" ca="1" si="295"/>
        <v>11857.688316149075</v>
      </c>
      <c r="AZ531" s="15">
        <f t="shared" ca="1" si="296"/>
        <v>13279.599977600132</v>
      </c>
      <c r="BA531" s="15">
        <f t="shared" ca="1" si="297"/>
        <v>14791.634158323677</v>
      </c>
      <c r="BB531" s="15">
        <f t="shared" ca="1" si="298"/>
        <v>17941.392262439753</v>
      </c>
      <c r="BC531" s="15">
        <f t="shared" ca="1" si="299"/>
        <v>23992.076032602869</v>
      </c>
      <c r="BD531" s="15">
        <f t="shared" ca="1" si="300"/>
        <v>35702.958905980006</v>
      </c>
      <c r="BE531" s="15">
        <f t="shared" ca="1" si="301"/>
        <v>38636.963301156589</v>
      </c>
      <c r="BF531" s="15">
        <f ca="1">Inputs!$B$13*EXP($B$9-0.5*C$6^2+C$6*Y531)</f>
        <v>13901.542621969129</v>
      </c>
      <c r="BG531" s="15">
        <f t="shared" ca="1" si="302"/>
        <v>23848.858369599002</v>
      </c>
      <c r="BH531" s="15">
        <f t="shared" ca="1" si="303"/>
        <v>20199.27178207977</v>
      </c>
      <c r="BI531" s="15">
        <f t="shared" ca="1" si="304"/>
        <v>32705.922081517485</v>
      </c>
      <c r="BJ531" s="15">
        <f t="shared" ca="1" si="305"/>
        <v>49060.467808853304</v>
      </c>
      <c r="BK531" s="15">
        <f t="shared" ca="1" si="306"/>
        <v>55649.816111161665</v>
      </c>
      <c r="BL531" s="15">
        <f t="shared" ca="1" si="307"/>
        <v>74453.743303315685</v>
      </c>
      <c r="BM531" s="15">
        <f t="shared" ca="1" si="308"/>
        <v>95142.550573543311</v>
      </c>
      <c r="BN531" s="15">
        <f t="shared" ca="1" si="309"/>
        <v>96160.380751697405</v>
      </c>
      <c r="BO531" s="15">
        <f t="shared" ca="1" si="310"/>
        <v>114938.09348154442</v>
      </c>
      <c r="BP531" s="15">
        <f t="shared" ca="1" si="311"/>
        <v>129995.2884212108</v>
      </c>
      <c r="BQ531" s="15">
        <f ca="1">Inputs!$B$20*EXP($B$10-0.5*C$7^2+C$7*AJ531)</f>
        <v>6180.4274352533048</v>
      </c>
      <c r="BR531" s="15">
        <f t="shared" ca="1" si="312"/>
        <v>13145.545858119791</v>
      </c>
      <c r="BS531" s="15">
        <f t="shared" ca="1" si="313"/>
        <v>15863.147471178669</v>
      </c>
      <c r="BT531" s="15">
        <f t="shared" ca="1" si="314"/>
        <v>27591.513370424615</v>
      </c>
      <c r="BU531" s="15">
        <f t="shared" ca="1" si="315"/>
        <v>42934.022288487315</v>
      </c>
      <c r="BV531" s="15">
        <f t="shared" ca="1" si="316"/>
        <v>41075.661665821615</v>
      </c>
      <c r="BW531" s="15">
        <f t="shared" ca="1" si="317"/>
        <v>57414.281524419319</v>
      </c>
      <c r="BX531" s="15">
        <f t="shared" ca="1" si="318"/>
        <v>85394.47604253504</v>
      </c>
      <c r="BY531" s="15">
        <f t="shared" ca="1" si="319"/>
        <v>72139.082889498255</v>
      </c>
      <c r="BZ531" s="15">
        <f t="shared" ca="1" si="320"/>
        <v>103887.06049806935</v>
      </c>
      <c r="CA531" s="15">
        <f t="shared" ca="1" si="321"/>
        <v>141227.72765696651</v>
      </c>
      <c r="CB531" s="15">
        <f ca="1">(AU531*DCF!C$10-DCF!C$5*MAX(AU531*DCF!C$10,0)-MAX(AU531-Inputs!$B$6,0)/Inputs!$B$10)*DCF!C$6</f>
        <v>1043.8263585222373</v>
      </c>
      <c r="CC531" s="15">
        <f ca="1">(AV531*DCF!D$10-DCF!D$5*MAX(AV531*DCF!D$10,0)-MAX(AV531-AU531,0)/Inputs!$B$10)*DCF!D$6</f>
        <v>1183.6187405686594</v>
      </c>
      <c r="CD531" s="15">
        <f ca="1">(AW531*DCF!E$10-DCF!E$5*MAX(AW531*DCF!E$10,0)-MAX(AW531-AV531,0)/Inputs!$B$10)*DCF!E$6</f>
        <v>1652.2600703853939</v>
      </c>
      <c r="CE531" s="15">
        <f ca="1">(AX531*DCF!F$10-DCF!F$5*MAX(AX531*DCF!F$10,0)-MAX(AX531-AW531,0)/Inputs!$B$10)*DCF!F$6</f>
        <v>1648.6324962547001</v>
      </c>
      <c r="CF531" s="15">
        <f ca="1">(AY531*DCF!G$10-DCF!G$5*MAX(AY531*DCF!G$10,0)-MAX(AY531-AX531,0)/Inputs!$B$10)*DCF!G$6</f>
        <v>1926.0364613988238</v>
      </c>
      <c r="CG531" s="15">
        <f ca="1">(AZ531*DCF!H$10-DCF!H$5*MAX(AZ531*DCF!H$10,0)-MAX(AZ531-AY531,0)/Inputs!$B$10)*DCF!H$6</f>
        <v>2325.7579542405247</v>
      </c>
      <c r="CH531" s="15">
        <f ca="1">(BA531*DCF!I$10-DCF!I$5*MAX(BA531*DCF!I$10,0)-MAX(BA531-AZ531,0)/Inputs!$B$10)*DCF!I$6</f>
        <v>2453.8653777377799</v>
      </c>
      <c r="CI531" s="15">
        <f ca="1">(BB531*DCF!J$10-DCF!J$5*MAX(BB531*DCF!J$10,0)-MAX(BB531-BA531,0)/Inputs!$B$10)*DCF!J$6</f>
        <v>2601.4906052525803</v>
      </c>
      <c r="CJ531" s="15">
        <f ca="1">(BC531*DCF!K$10-DCF!K$5*MAX(BC531*DCF!K$10,0)-MAX(BC531-BB531,0)/Inputs!$B$10)*DCF!K$6</f>
        <v>3015.3353067985613</v>
      </c>
      <c r="CK531" s="15">
        <f ca="1">(BD531*DCF!L$10-DCF!L$5*MAX(BD531*DCF!L$10,0)-MAX(BD531-BC531,0)/Inputs!$B$10)*DCF!L$6</f>
        <v>3870.2783580678106</v>
      </c>
      <c r="CL531" s="15">
        <f ca="1">(BE531*DCF!M$10-DCF!M$5*MAX(BE531*DCF!M$10,0)-MAX(BE531-BD531,0)/Inputs!$B$10)*DCF!M$6</f>
        <v>5101.6770795062675</v>
      </c>
      <c r="CM531" s="15">
        <f ca="1">(BF531*DCF!C$28-DCF!C$5*MAX(BF531*DCF!C$28,0)-MAX(BF531-Inputs!$B$13,0)/Inputs!$B$17)*DCF!C$6</f>
        <v>3661.9338613833884</v>
      </c>
      <c r="CN531" s="15">
        <f ca="1">(BG531*DCF!D$28-DCF!D$5*MAX(BG531*DCF!D$28,0)-MAX(BG531-BF531,0)/Inputs!$B$17)*DCF!D$6</f>
        <v>4901.8203057459414</v>
      </c>
      <c r="CO531" s="15">
        <f ca="1">(BH531*DCF!E$28-DCF!E$5*MAX(BH531*DCF!E$28,0)-MAX(BH531-BG531,0)/Inputs!$B$17)*DCF!E$6</f>
        <v>5720.7934458755517</v>
      </c>
      <c r="CP531" s="15">
        <f ca="1">(BI531*DCF!F$28-DCF!F$5*MAX(BI531*DCF!F$28,0)-MAX(BI531-BH531,0)/Inputs!$B$17)*DCF!F$6</f>
        <v>6601.7629732357891</v>
      </c>
      <c r="CQ531" s="15">
        <f ca="1">(BJ531*DCF!G$28-DCF!G$5*MAX(BJ531*DCF!G$28,0)-MAX(BJ531-BI531,0)/Inputs!$B$17)*DCF!G$6</f>
        <v>9978.4375655502536</v>
      </c>
      <c r="CR531" s="15">
        <f ca="1">(BK531*DCF!H$28-DCF!H$5*MAX(BK531*DCF!H$28,0)-MAX(BK531-BJ531,0)/Inputs!$B$17)*DCF!H$6</f>
        <v>12739.013687917333</v>
      </c>
      <c r="CS531" s="15">
        <f ca="1">(BL531*DCF!I$28-DCF!I$5*MAX(BL531*DCF!I$28,0)-MAX(BL531-BK531,0)/Inputs!$B$17)*DCF!I$6</f>
        <v>14809.083832731832</v>
      </c>
      <c r="CT531" s="15">
        <f ca="1">(BM531*DCF!J$28-DCF!J$5*MAX(BM531*DCF!J$28,0)-MAX(BM531-BL531,0)/Inputs!$B$17)*DCF!J$6</f>
        <v>18481.520331574768</v>
      </c>
      <c r="CU531" s="15">
        <f ca="1">(BN531*DCF!K$28-DCF!K$5*MAX(BN531*DCF!K$28,0)-MAX(BN531-BM531,0)/Inputs!$B$17)*DCF!K$6</f>
        <v>20182.789454004243</v>
      </c>
      <c r="CV531" s="15">
        <f ca="1">(BO531*DCF!L$28-DCF!L$5*MAX(BO531*DCF!L$28,0)-MAX(BO531-BN531,0)/Inputs!$B$17)*DCF!L$6</f>
        <v>20807.832678670173</v>
      </c>
      <c r="CW531" s="15">
        <f ca="1">(BP531*DCF!M$28-DCF!M$5*MAX(BP531*DCF!M$28,0)-MAX(BP531-BO531,0)/Inputs!$B$17)*DCF!M$6</f>
        <v>22884.788780718587</v>
      </c>
      <c r="CX531" s="15">
        <f ca="1">(BQ531*DCF!C$46-DCF!C$5*MAX(BQ531*DCF!C$46,0)-MAX(BQ531-Inputs!$B$20,0)/Inputs!$B$24)*DCF!C$6</f>
        <v>-2803.5294008683404</v>
      </c>
      <c r="CY531" s="15">
        <f ca="1">(BR531*DCF!D$46-DCF!D$5*MAX(BR531*DCF!D$46,0)-MAX(BR531-BQ531,0)/Inputs!$B$24)*DCF!D$6</f>
        <v>-5215.5963351938099</v>
      </c>
      <c r="CZ531" s="15">
        <f ca="1">(BS531*DCF!E$46-DCF!E$5*MAX(BS531*DCF!E$46,0)-MAX(BS531-BR531,0)/Inputs!$B$24)*DCF!E$6</f>
        <v>-2947.0485497575582</v>
      </c>
      <c r="DA531" s="15">
        <f ca="1">(BT531*DCF!F$46-DCF!F$5*MAX(BT531*DCF!F$46,0)-MAX(BT531-BS531,0)/Inputs!$B$24)*DCF!F$6</f>
        <v>-6280.0572363334568</v>
      </c>
      <c r="DB531" s="15">
        <f ca="1">(BU531*DCF!G$46-DCF!G$5*MAX(BU531*DCF!G$46,0)-MAX(BU531-BT531,0)/Inputs!$B$24)*DCF!G$6</f>
        <v>-6605.1325515875405</v>
      </c>
      <c r="DC531" s="15">
        <f ca="1">(BV531*DCF!H$46-DCF!H$5*MAX(BV531*DCF!H$46,0)-MAX(BV531-BU531,0)/Inputs!$B$24)*DCF!H$6</f>
        <v>0</v>
      </c>
      <c r="DD531" s="15">
        <f ca="1">(BW531*DCF!I$46-DCF!I$5*MAX(BW531*DCF!I$46,0)-MAX(BW531-BV531,0)/Inputs!$B$24)*DCF!I$6</f>
        <v>-3364.1806090204473</v>
      </c>
      <c r="DE531" s="15">
        <f ca="1">(BX531*DCF!J$46-DCF!J$5*MAX(BX531*DCF!J$46,0)-MAX(BX531-BW531,0)/Inputs!$B$24)*DCF!J$6</f>
        <v>-3837.8283979360313</v>
      </c>
      <c r="DF531" s="15">
        <f ca="1">(BY531*DCF!K$46-DCF!K$5*MAX(BY531*DCF!K$46,0)-MAX(BY531-BX531,0)/Inputs!$B$24)*DCF!K$6</f>
        <v>4120.8248914087071</v>
      </c>
      <c r="DG531" s="15">
        <f ca="1">(BZ531*DCF!L$46-DCF!L$5*MAX(BZ531*DCF!L$46,0)-MAX(BZ531-BY531,0)/Inputs!$B$24)*DCF!L$6</f>
        <v>-3.4404365389647156</v>
      </c>
      <c r="DH531" s="15">
        <f ca="1">(CA531*DCF!M$46-DCF!M$5*MAX(CA531*DCF!M$46,0)-MAX(CA531-BZ531,0)/Inputs!$B$24)*DCF!M$6</f>
        <v>3265.4015257078167</v>
      </c>
      <c r="DI531" s="15">
        <f ca="1">SUM(CB531:CL531)+BE531*DCF!M$10*(1+Inputs!$B$30)*(1-Inputs!$B$33)*(1-Inputs!$B$30/Inputs!$B$31)/(Inputs!$B$29-Inputs!$B$30)*DCF!M$6</f>
        <v>134349.95859679877</v>
      </c>
      <c r="DJ531" s="15">
        <f ca="1">SUM(CM531:CW531)+BP531*DCF!M$28*(1+Inputs!$B$30)*(1-Inputs!$B$33)*(1-Inputs!$B$30/Inputs!$B$31)/(Inputs!$B$29-Inputs!$B$30)*DCF!M$6</f>
        <v>623141.2524986862</v>
      </c>
      <c r="DK531" s="15">
        <f ca="1">SUM(CX531:DH531)+CA531*DCF!M$46*(1+Inputs!$B$30)*(1-Inputs!$B$33)*(1-Inputs!$B$30/Inputs!$B$31)/(Inputs!$B$29-Inputs!$B$30)*DCF!M$6</f>
        <v>194684.2093513798</v>
      </c>
      <c r="DM531" s="15">
        <f ca="1">DI531+DJ531+DK531+Inputs!$B$34+Inputs!$B$36-Inputs!$B$35</f>
        <v>1029026.4204468648</v>
      </c>
    </row>
    <row r="532" spans="1:117" x14ac:dyDescent="0.75">
      <c r="A532" s="11">
        <v>519</v>
      </c>
      <c r="C532" s="24">
        <f t="shared" ca="1" si="291"/>
        <v>-1.7913703766275308</v>
      </c>
      <c r="D532" s="24">
        <f t="shared" ca="1" si="291"/>
        <v>0.36434335981213412</v>
      </c>
      <c r="E532" s="24">
        <f t="shared" ca="1" si="291"/>
        <v>-1.0335016583992964</v>
      </c>
      <c r="F532" s="24">
        <f t="shared" ca="1" si="291"/>
        <v>0.95683874686159676</v>
      </c>
      <c r="G532" s="24">
        <f t="shared" ca="1" si="291"/>
        <v>0.93769512525775722</v>
      </c>
      <c r="H532" s="24">
        <f t="shared" ca="1" si="291"/>
        <v>1.377605017027087</v>
      </c>
      <c r="I532" s="24">
        <f t="shared" ca="1" si="291"/>
        <v>-2.9634019860357799</v>
      </c>
      <c r="J532" s="24">
        <f t="shared" ca="1" si="291"/>
        <v>-1.4578715869021124</v>
      </c>
      <c r="K532" s="24">
        <f t="shared" ca="1" si="291"/>
        <v>0.82793426393905967</v>
      </c>
      <c r="L532" s="24">
        <f t="shared" ca="1" si="291"/>
        <v>0.6723690649379469</v>
      </c>
      <c r="M532" s="24">
        <f t="shared" ca="1" si="291"/>
        <v>0.54943141484654601</v>
      </c>
      <c r="N532" s="24">
        <f ca="1">SQRT(Inputs!$B$38)*C532+SQRT(1-Inputs!$B$38)*_xlfn.NORM.S.INV(RAND())</f>
        <v>7.6848385900101901E-2</v>
      </c>
      <c r="O532" s="24">
        <f ca="1">SQRT(Inputs!$B$38)*D532+SQRT(1-Inputs!$B$38)*_xlfn.NORM.S.INV(RAND())</f>
        <v>0.27486498648715185</v>
      </c>
      <c r="P532" s="24">
        <f ca="1">SQRT(Inputs!$B$38)*E532+SQRT(1-Inputs!$B$38)*_xlfn.NORM.S.INV(RAND())</f>
        <v>-1.7723449662675499</v>
      </c>
      <c r="Q532" s="24">
        <f ca="1">SQRT(Inputs!$B$38)*F532+SQRT(1-Inputs!$B$38)*_xlfn.NORM.S.INV(RAND())</f>
        <v>0.13520606390408296</v>
      </c>
      <c r="R532" s="24">
        <f ca="1">SQRT(Inputs!$B$38)*G532+SQRT(1-Inputs!$B$38)*_xlfn.NORM.S.INV(RAND())</f>
        <v>0.33890257751931491</v>
      </c>
      <c r="S532" s="24">
        <f ca="1">SQRT(Inputs!$B$38)*H532+SQRT(1-Inputs!$B$38)*_xlfn.NORM.S.INV(RAND())</f>
        <v>0.19193327942411398</v>
      </c>
      <c r="T532" s="24">
        <f ca="1">SQRT(Inputs!$B$38)*I532+SQRT(1-Inputs!$B$38)*_xlfn.NORM.S.INV(RAND())</f>
        <v>-1.2874573052022722</v>
      </c>
      <c r="U532" s="24">
        <f ca="1">SQRT(Inputs!$B$38)*J532+SQRT(1-Inputs!$B$38)*_xlfn.NORM.S.INV(RAND())</f>
        <v>-1.1768665199539177</v>
      </c>
      <c r="V532" s="24">
        <f ca="1">SQRT(Inputs!$B$38)*K532+SQRT(1-Inputs!$B$38)*_xlfn.NORM.S.INV(RAND())</f>
        <v>0.23738121036090079</v>
      </c>
      <c r="W532" s="24">
        <f ca="1">SQRT(Inputs!$B$38)*L532+SQRT(1-Inputs!$B$38)*_xlfn.NORM.S.INV(RAND())</f>
        <v>0.90260168004909491</v>
      </c>
      <c r="X532" s="24">
        <f ca="1">SQRT(Inputs!$B$38)*M532+SQRT(1-Inputs!$B$38)*_xlfn.NORM.S.INV(RAND())</f>
        <v>-0.35643906410225851</v>
      </c>
      <c r="Y532" s="24">
        <f ca="1">SQRT(Inputs!$B$38)*C532+SQRT(1-Inputs!$B$38)*_xlfn.NORM.S.INV(RAND())</f>
        <v>-0.82231121277816865</v>
      </c>
      <c r="Z532" s="24">
        <f ca="1">SQRT(Inputs!$B$38)*D532+SQRT(1-Inputs!$B$38)*_xlfn.NORM.S.INV(RAND())</f>
        <v>0.21951506437194349</v>
      </c>
      <c r="AA532" s="24">
        <f ca="1">SQRT(Inputs!$B$38)*E532+SQRT(1-Inputs!$B$38)*_xlfn.NORM.S.INV(RAND())</f>
        <v>-0.54241180280118972</v>
      </c>
      <c r="AB532" s="24">
        <f ca="1">SQRT(Inputs!$B$38)*F532+SQRT(1-Inputs!$B$38)*_xlfn.NORM.S.INV(RAND())</f>
        <v>-4.5156089268449828E-2</v>
      </c>
      <c r="AC532" s="24">
        <f ca="1">SQRT(Inputs!$B$38)*G532+SQRT(1-Inputs!$B$38)*_xlfn.NORM.S.INV(RAND())</f>
        <v>-0.84232184766582574</v>
      </c>
      <c r="AD532" s="24">
        <f ca="1">SQRT(Inputs!$B$38)*H532+SQRT(1-Inputs!$B$38)*_xlfn.NORM.S.INV(RAND())</f>
        <v>6.9807719131234514E-2</v>
      </c>
      <c r="AE532" s="24">
        <f ca="1">SQRT(Inputs!$B$38)*I532+SQRT(1-Inputs!$B$38)*_xlfn.NORM.S.INV(RAND())</f>
        <v>-2.0329377646215105</v>
      </c>
      <c r="AF532" s="24">
        <f ca="1">SQRT(Inputs!$B$38)*J532+SQRT(1-Inputs!$B$38)*_xlfn.NORM.S.INV(RAND())</f>
        <v>-0.70642799556987301</v>
      </c>
      <c r="AG532" s="24">
        <f ca="1">SQRT(Inputs!$B$38)*K532+SQRT(1-Inputs!$B$38)*_xlfn.NORM.S.INV(RAND())</f>
        <v>-0.46413256894619853</v>
      </c>
      <c r="AH532" s="24">
        <f ca="1">SQRT(Inputs!$B$38)*L532+SQRT(1-Inputs!$B$38)*_xlfn.NORM.S.INV(RAND())</f>
        <v>-0.41150337872987353</v>
      </c>
      <c r="AI532" s="24">
        <f ca="1">SQRT(Inputs!$B$38)*M532+SQRT(1-Inputs!$B$38)*_xlfn.NORM.S.INV(RAND())</f>
        <v>0.65279053959887245</v>
      </c>
      <c r="AJ532" s="24">
        <f ca="1">SQRT(Inputs!$B$38)*C532+SQRT(1-Inputs!$B$38)*_xlfn.NORM.S.INV(RAND())</f>
        <v>0.31599450736459622</v>
      </c>
      <c r="AK532" s="24">
        <f ca="1">SQRT(Inputs!$B$38)*D532+SQRT(1-Inputs!$B$38)*_xlfn.NORM.S.INV(RAND())</f>
        <v>-0.40655601152190501</v>
      </c>
      <c r="AL532" s="24">
        <f ca="1">SQRT(Inputs!$B$38)*E532+SQRT(1-Inputs!$B$38)*_xlfn.NORM.S.INV(RAND())</f>
        <v>-0.80045485250199</v>
      </c>
      <c r="AM532" s="24">
        <f ca="1">SQRT(Inputs!$B$38)*F532+SQRT(1-Inputs!$B$38)*_xlfn.NORM.S.INV(RAND())</f>
        <v>0.86865932122017497</v>
      </c>
      <c r="AN532" s="24">
        <f ca="1">SQRT(Inputs!$B$38)*G532+SQRT(1-Inputs!$B$38)*_xlfn.NORM.S.INV(RAND())</f>
        <v>1.5768703792946455</v>
      </c>
      <c r="AO532" s="24">
        <f ca="1">SQRT(Inputs!$B$38)*H532+SQRT(1-Inputs!$B$38)*_xlfn.NORM.S.INV(RAND())</f>
        <v>1.5208397271946359</v>
      </c>
      <c r="AP532" s="24">
        <f ca="1">SQRT(Inputs!$B$38)*I532+SQRT(1-Inputs!$B$38)*_xlfn.NORM.S.INV(RAND())</f>
        <v>-1.7837160164766295</v>
      </c>
      <c r="AQ532" s="24">
        <f ca="1">SQRT(Inputs!$B$38)*J532+SQRT(1-Inputs!$B$38)*_xlfn.NORM.S.INV(RAND())</f>
        <v>-1.6009324974227246</v>
      </c>
      <c r="AR532" s="24">
        <f ca="1">SQRT(Inputs!$B$38)*K532+SQRT(1-Inputs!$B$38)*_xlfn.NORM.S.INV(RAND())</f>
        <v>4.4335815157622638E-2</v>
      </c>
      <c r="AS532" s="24">
        <f ca="1">SQRT(Inputs!$B$38)*L532+SQRT(1-Inputs!$B$38)*_xlfn.NORM.S.INV(RAND())</f>
        <v>6.9932708442619285E-2</v>
      </c>
      <c r="AT532" s="24">
        <f ca="1">SQRT(Inputs!$B$38)*M532+SQRT(1-Inputs!$B$38)*_xlfn.NORM.S.INV(RAND())</f>
        <v>0.60204904578776863</v>
      </c>
      <c r="AU532" s="15">
        <f ca="1">Inputs!$B$6*EXP($B$8-0.5*C$5^2+C$5*N532)</f>
        <v>5024.3536648606005</v>
      </c>
      <c r="AV532" s="15">
        <f t="shared" ca="1" si="292"/>
        <v>6368.0522500169509</v>
      </c>
      <c r="AW532" s="15">
        <f t="shared" ca="1" si="293"/>
        <v>6113.7071566846216</v>
      </c>
      <c r="AX532" s="15">
        <f t="shared" ca="1" si="294"/>
        <v>7591.376887721065</v>
      </c>
      <c r="AY532" s="15">
        <f t="shared" ca="1" si="295"/>
        <v>9651.9994761707858</v>
      </c>
      <c r="AZ532" s="15">
        <f t="shared" ca="1" si="296"/>
        <v>12056.80967689974</v>
      </c>
      <c r="BA532" s="15">
        <f t="shared" ca="1" si="297"/>
        <v>12894.488720249405</v>
      </c>
      <c r="BB532" s="15">
        <f t="shared" ca="1" si="298"/>
        <v>14030.916918921004</v>
      </c>
      <c r="BC532" s="15">
        <f t="shared" ca="1" si="299"/>
        <v>17582.616328574339</v>
      </c>
      <c r="BD532" s="15">
        <f t="shared" ca="1" si="300"/>
        <v>23437.845659150698</v>
      </c>
      <c r="BE532" s="15">
        <f t="shared" ca="1" si="301"/>
        <v>27802.661243815426</v>
      </c>
      <c r="BF532" s="15">
        <f ca="1">Inputs!$B$13*EXP($B$9-0.5*C$6^2+C$6*Y532)</f>
        <v>11750.463110640843</v>
      </c>
      <c r="BG532" s="15">
        <f t="shared" ca="1" si="302"/>
        <v>14899.315381088591</v>
      </c>
      <c r="BH532" s="15">
        <f t="shared" ca="1" si="303"/>
        <v>16638.022509038699</v>
      </c>
      <c r="BI532" s="15">
        <f t="shared" ca="1" si="304"/>
        <v>20226.371168497652</v>
      </c>
      <c r="BJ532" s="15">
        <f t="shared" ca="1" si="305"/>
        <v>21961.129047053608</v>
      </c>
      <c r="BK532" s="15">
        <f t="shared" ca="1" si="306"/>
        <v>27210.503440491724</v>
      </c>
      <c r="BL532" s="15">
        <f t="shared" ca="1" si="307"/>
        <v>25683.454742114802</v>
      </c>
      <c r="BM532" s="15">
        <f t="shared" ca="1" si="308"/>
        <v>28918.038906382739</v>
      </c>
      <c r="BN532" s="15">
        <f t="shared" ca="1" si="309"/>
        <v>33641.42551026553</v>
      </c>
      <c r="BO532" s="15">
        <f t="shared" ca="1" si="310"/>
        <v>39458.983356182005</v>
      </c>
      <c r="BP532" s="15">
        <f t="shared" ca="1" si="311"/>
        <v>52294.707855207191</v>
      </c>
      <c r="BQ532" s="15">
        <f ca="1">Inputs!$B$20*EXP($B$10-0.5*C$7^2+C$7*AJ532)</f>
        <v>4798.2496158584381</v>
      </c>
      <c r="BR532" s="15">
        <f t="shared" ca="1" si="312"/>
        <v>5722.0014255226961</v>
      </c>
      <c r="BS532" s="15">
        <f t="shared" ca="1" si="313"/>
        <v>6226.3667500210795</v>
      </c>
      <c r="BT532" s="15">
        <f t="shared" ca="1" si="314"/>
        <v>10781.926617194298</v>
      </c>
      <c r="BU532" s="15">
        <f t="shared" ca="1" si="315"/>
        <v>21884.130076166846</v>
      </c>
      <c r="BV532" s="15">
        <f t="shared" ca="1" si="316"/>
        <v>42889.84314281524</v>
      </c>
      <c r="BW532" s="15">
        <f t="shared" ca="1" si="317"/>
        <v>41030.892150889791</v>
      </c>
      <c r="BX532" s="15">
        <f t="shared" ca="1" si="318"/>
        <v>41633.070415578193</v>
      </c>
      <c r="BY532" s="15">
        <f t="shared" ca="1" si="319"/>
        <v>58831.93540660201</v>
      </c>
      <c r="BZ532" s="15">
        <f t="shared" ca="1" si="320"/>
        <v>83617.550909932746</v>
      </c>
      <c r="CA532" s="15">
        <f t="shared" ca="1" si="321"/>
        <v>130720.21724937654</v>
      </c>
      <c r="CB532" s="15">
        <f ca="1">(AU532*DCF!C$10-DCF!C$5*MAX(AU532*DCF!C$10,0)-MAX(AU532-Inputs!$B$6,0)/Inputs!$B$10)*DCF!C$6</f>
        <v>1042.6314179549324</v>
      </c>
      <c r="CC532" s="15">
        <f ca="1">(AV532*DCF!D$10-DCF!D$5*MAX(AV532*DCF!D$10,0)-MAX(AV532-AU532,0)/Inputs!$B$10)*DCF!D$6</f>
        <v>1224.543860903608</v>
      </c>
      <c r="CD532" s="15">
        <f ca="1">(AW532*DCF!E$10-DCF!E$5*MAX(AW532*DCF!E$10,0)-MAX(AW532-AV532,0)/Inputs!$B$10)*DCF!E$6</f>
        <v>1411.5576604514613</v>
      </c>
      <c r="CE532" s="15">
        <f ca="1">(AX532*DCF!F$10-DCF!F$5*MAX(AX532*DCF!F$10,0)-MAX(AX532-AW532,0)/Inputs!$B$10)*DCF!F$6</f>
        <v>1349.7190410400699</v>
      </c>
      <c r="CF532" s="15">
        <f ca="1">(AY532*DCF!G$10-DCF!G$5*MAX(AY532*DCF!G$10,0)-MAX(AY532-AX532,0)/Inputs!$B$10)*DCF!G$6</f>
        <v>1592.6092377257066</v>
      </c>
      <c r="CG532" s="15">
        <f ca="1">(AZ532*DCF!H$10-DCF!H$5*MAX(AZ532*DCF!H$10,0)-MAX(AZ532-AY532,0)/Inputs!$B$10)*DCF!H$6</f>
        <v>1913.8210838390928</v>
      </c>
      <c r="CH532" s="15">
        <f ca="1">(BA532*DCF!I$10-DCF!I$5*MAX(BA532*DCF!I$10,0)-MAX(BA532-AZ532,0)/Inputs!$B$10)*DCF!I$6</f>
        <v>2217.9439840754167</v>
      </c>
      <c r="CI532" s="15">
        <f ca="1">(BB532*DCF!J$10-DCF!J$5*MAX(BB532*DCF!J$10,0)-MAX(BB532-BA532,0)/Inputs!$B$10)*DCF!J$6</f>
        <v>2235.5309328899421</v>
      </c>
      <c r="CJ532" s="15">
        <f ca="1">(BC532*DCF!K$10-DCF!K$5*MAX(BC532*DCF!K$10,0)-MAX(BC532-BB532,0)/Inputs!$B$10)*DCF!K$6</f>
        <v>2333.3349999053066</v>
      </c>
      <c r="CK532" s="15">
        <f ca="1">(BD532*DCF!L$10-DCF!L$5*MAX(BD532*DCF!L$10,0)-MAX(BD532-BC532,0)/Inputs!$B$10)*DCF!L$6</f>
        <v>2777.696861835213</v>
      </c>
      <c r="CL532" s="15">
        <f ca="1">(BE532*DCF!M$10-DCF!M$5*MAX(BE532*DCF!M$10,0)-MAX(BE532-BD532,0)/Inputs!$B$10)*DCF!M$6</f>
        <v>3401.8912431794015</v>
      </c>
      <c r="CM532" s="15">
        <f ca="1">(BF532*DCF!C$28-DCF!C$5*MAX(BF532*DCF!C$28,0)-MAX(BF532-Inputs!$B$13,0)/Inputs!$B$17)*DCF!C$6</f>
        <v>3502.2236081230858</v>
      </c>
      <c r="CN532" s="15">
        <f ca="1">(BG532*DCF!D$28-DCF!D$5*MAX(BG532*DCF!D$28,0)-MAX(BG532-BF532,0)/Inputs!$B$17)*DCF!D$6</f>
        <v>3716.3974517387419</v>
      </c>
      <c r="CO532" s="15">
        <f ca="1">(BH532*DCF!E$28-DCF!E$5*MAX(BH532*DCF!E$28,0)-MAX(BH532-BG532,0)/Inputs!$B$17)*DCF!E$6</f>
        <v>4369.508996572662</v>
      </c>
      <c r="CP532" s="15">
        <f ca="1">(BI532*DCF!F$28-DCF!F$5*MAX(BI532*DCF!F$28,0)-MAX(BI532-BH532,0)/Inputs!$B$17)*DCF!F$6</f>
        <v>4837.6114005540285</v>
      </c>
      <c r="CQ532" s="15">
        <f ca="1">(BJ532*DCF!G$28-DCF!G$5*MAX(BJ532*DCF!G$28,0)-MAX(BJ532-BI532,0)/Inputs!$B$17)*DCF!G$6</f>
        <v>5406.212412006229</v>
      </c>
      <c r="CR532" s="15">
        <f ca="1">(BK532*DCF!H$28-DCF!H$5*MAX(BK532*DCF!H$28,0)-MAX(BK532-BJ532,0)/Inputs!$B$17)*DCF!H$6</f>
        <v>5913.8522422666947</v>
      </c>
      <c r="CS532" s="15">
        <f ca="1">(BL532*DCF!I$28-DCF!I$5*MAX(BL532*DCF!I$28,0)-MAX(BL532-BK532,0)/Inputs!$B$17)*DCF!I$6</f>
        <v>6039.5423857763608</v>
      </c>
      <c r="CT532" s="15">
        <f ca="1">(BM532*DCF!J$28-DCF!J$5*MAX(BM532*DCF!J$28,0)-MAX(BM532-BL532,0)/Inputs!$B$17)*DCF!J$6</f>
        <v>6022.2439108618537</v>
      </c>
      <c r="CU532" s="15">
        <f ca="1">(BN532*DCF!K$28-DCF!K$5*MAX(BN532*DCF!K$28,0)-MAX(BN532-BM532,0)/Inputs!$B$17)*DCF!K$6</f>
        <v>6525.9530581754925</v>
      </c>
      <c r="CV532" s="15">
        <f ca="1">(BO532*DCF!L$28-DCF!L$5*MAX(BO532*DCF!L$28,0)-MAX(BO532-BN532,0)/Inputs!$B$17)*DCF!L$6</f>
        <v>7214.629047670438</v>
      </c>
      <c r="CW532" s="15">
        <f ca="1">(BP532*DCF!M$28-DCF!M$5*MAX(BP532*DCF!M$28,0)-MAX(BP532-BO532,0)/Inputs!$B$17)*DCF!M$6</f>
        <v>8497.585662465257</v>
      </c>
      <c r="CX532" s="15">
        <f ca="1">(BQ532*DCF!C$46-DCF!C$5*MAX(BQ532*DCF!C$46,0)-MAX(BQ532-Inputs!$B$20,0)/Inputs!$B$24)*DCF!C$6</f>
        <v>-1845.9004266917584</v>
      </c>
      <c r="CY532" s="15">
        <f ca="1">(BR532*DCF!D$46-DCF!D$5*MAX(BR532*DCF!D$46,0)-MAX(BR532-BQ532,0)/Inputs!$B$24)*DCF!D$6</f>
        <v>-1370.7694338860781</v>
      </c>
      <c r="CZ532" s="15">
        <f ca="1">(BS532*DCF!E$46-DCF!E$5*MAX(BS532*DCF!E$46,0)-MAX(BS532-BR532,0)/Inputs!$B$24)*DCF!E$6</f>
        <v>-935.08563506734947</v>
      </c>
      <c r="DA532" s="15">
        <f ca="1">(BT532*DCF!F$46-DCF!F$5*MAX(BT532*DCF!F$46,0)-MAX(BT532-BS532,0)/Inputs!$B$24)*DCF!F$6</f>
        <v>-2444.0314246750886</v>
      </c>
      <c r="DB532" s="15">
        <f ca="1">(BU532*DCF!G$46-DCF!G$5*MAX(BU532*DCF!G$46,0)-MAX(BU532-BT532,0)/Inputs!$B$24)*DCF!G$6</f>
        <v>-4470.7007888422841</v>
      </c>
      <c r="DC532" s="15">
        <f ca="1">(BV532*DCF!H$46-DCF!H$5*MAX(BV532*DCF!H$46,0)-MAX(BV532-BU532,0)/Inputs!$B$24)*DCF!H$6</f>
        <v>-6527.3966313216733</v>
      </c>
      <c r="DD532" s="15">
        <f ca="1">(BW532*DCF!I$46-DCF!I$5*MAX(BW532*DCF!I$46,0)-MAX(BW532-BV532,0)/Inputs!$B$24)*DCF!I$6</f>
        <v>947.62435665471071</v>
      </c>
      <c r="DE532" s="15">
        <f ca="1">(BX532*DCF!J$46-DCF!J$5*MAX(BX532*DCF!J$46,0)-MAX(BX532-BW532,0)/Inputs!$B$24)*DCF!J$6</f>
        <v>1586.7043033134687</v>
      </c>
      <c r="DF532" s="15">
        <f ca="1">(BY532*DCF!K$46-DCF!K$5*MAX(BY532*DCF!K$46,0)-MAX(BY532-BX532,0)/Inputs!$B$24)*DCF!K$6</f>
        <v>-852.58747925953878</v>
      </c>
      <c r="DG532" s="15">
        <f ca="1">(BZ532*DCF!L$46-DCF!L$5*MAX(BZ532*DCF!L$46,0)-MAX(BZ532-BY532,0)/Inputs!$B$24)*DCF!L$6</f>
        <v>171.02772746587107</v>
      </c>
      <c r="DH532" s="15">
        <f ca="1">(CA532*DCF!M$46-DCF!M$5*MAX(CA532*DCF!M$46,0)-MAX(CA532-BZ532,0)/Inputs!$B$24)*DCF!M$6</f>
        <v>400.84751799796692</v>
      </c>
      <c r="DI532" s="15">
        <f ca="1">SUM(CB532:CL532)+BE532*DCF!M$10*(1+Inputs!$B$30)*(1-Inputs!$B$33)*(1-Inputs!$B$30/Inputs!$B$31)/(Inputs!$B$29-Inputs!$B$30)*DCF!M$6</f>
        <v>98876.454217472303</v>
      </c>
      <c r="DJ532" s="15">
        <f ca="1">SUM(CM532:CW532)+BP532*DCF!M$28*(1+Inputs!$B$30)*(1-Inputs!$B$33)*(1-Inputs!$B$30/Inputs!$B$31)/(Inputs!$B$29-Inputs!$B$30)*DCF!M$6</f>
        <v>256094.91149216134</v>
      </c>
      <c r="DK532" s="15">
        <f ca="1">SUM(CX532:DH532)+CA532*DCF!M$46*(1+Inputs!$B$30)*(1-Inputs!$B$33)*(1-Inputs!$B$30/Inputs!$B$31)/(Inputs!$B$29-Inputs!$B$30)*DCF!M$6</f>
        <v>186768.67275287458</v>
      </c>
      <c r="DM532" s="15">
        <f ca="1">DI532+DJ532+DK532+Inputs!$B$34+Inputs!$B$36-Inputs!$B$35</f>
        <v>618591.03846250824</v>
      </c>
    </row>
    <row r="533" spans="1:117" x14ac:dyDescent="0.75">
      <c r="A533" s="11">
        <v>520</v>
      </c>
      <c r="C533" s="24">
        <f t="shared" ca="1" si="291"/>
        <v>0.8603466490188213</v>
      </c>
      <c r="D533" s="24">
        <f t="shared" ca="1" si="291"/>
        <v>0.3249419513583624</v>
      </c>
      <c r="E533" s="24">
        <f t="shared" ca="1" si="291"/>
        <v>-0.52569644096426282</v>
      </c>
      <c r="F533" s="24">
        <f t="shared" ca="1" si="291"/>
        <v>-0.33140858438222032</v>
      </c>
      <c r="G533" s="24">
        <f t="shared" ca="1" si="291"/>
        <v>-0.55557106516977639</v>
      </c>
      <c r="H533" s="24">
        <f t="shared" ca="1" si="291"/>
        <v>-1.3218221633711595</v>
      </c>
      <c r="I533" s="24">
        <f t="shared" ca="1" si="291"/>
        <v>-1.2723724764013757</v>
      </c>
      <c r="J533" s="24">
        <f t="shared" ca="1" si="291"/>
        <v>0.34601697149585287</v>
      </c>
      <c r="K533" s="24">
        <f t="shared" ca="1" si="291"/>
        <v>-0.63817717216415504</v>
      </c>
      <c r="L533" s="24">
        <f t="shared" ca="1" si="291"/>
        <v>0.22658865847678805</v>
      </c>
      <c r="M533" s="24">
        <f t="shared" ca="1" si="291"/>
        <v>0.18470733963497113</v>
      </c>
      <c r="N533" s="24">
        <f ca="1">SQRT(Inputs!$B$38)*C533+SQRT(1-Inputs!$B$38)*_xlfn.NORM.S.INV(RAND())</f>
        <v>0.41760470580484504</v>
      </c>
      <c r="O533" s="24">
        <f ca="1">SQRT(Inputs!$B$38)*D533+SQRT(1-Inputs!$B$38)*_xlfn.NORM.S.INV(RAND())</f>
        <v>0.91742814319560795</v>
      </c>
      <c r="P533" s="24">
        <f ca="1">SQRT(Inputs!$B$38)*E533+SQRT(1-Inputs!$B$38)*_xlfn.NORM.S.INV(RAND())</f>
        <v>-0.23405314854428672</v>
      </c>
      <c r="Q533" s="24">
        <f ca="1">SQRT(Inputs!$B$38)*F533+SQRT(1-Inputs!$B$38)*_xlfn.NORM.S.INV(RAND())</f>
        <v>-0.90297680425897808</v>
      </c>
      <c r="R533" s="24">
        <f ca="1">SQRT(Inputs!$B$38)*G533+SQRT(1-Inputs!$B$38)*_xlfn.NORM.S.INV(RAND())</f>
        <v>-0.67302319646448439</v>
      </c>
      <c r="S533" s="24">
        <f ca="1">SQRT(Inputs!$B$38)*H533+SQRT(1-Inputs!$B$38)*_xlfn.NORM.S.INV(RAND())</f>
        <v>0.14342261760899688</v>
      </c>
      <c r="T533" s="24">
        <f ca="1">SQRT(Inputs!$B$38)*I533+SQRT(1-Inputs!$B$38)*_xlfn.NORM.S.INV(RAND())</f>
        <v>-1.3969312672496867</v>
      </c>
      <c r="U533" s="24">
        <f ca="1">SQRT(Inputs!$B$38)*J533+SQRT(1-Inputs!$B$38)*_xlfn.NORM.S.INV(RAND())</f>
        <v>2.8776871198902959E-2</v>
      </c>
      <c r="V533" s="24">
        <f ca="1">SQRT(Inputs!$B$38)*K533+SQRT(1-Inputs!$B$38)*_xlfn.NORM.S.INV(RAND())</f>
        <v>-0.62848217599596901</v>
      </c>
      <c r="W533" s="24">
        <f ca="1">SQRT(Inputs!$B$38)*L533+SQRT(1-Inputs!$B$38)*_xlfn.NORM.S.INV(RAND())</f>
        <v>0.1860212213394033</v>
      </c>
      <c r="X533" s="24">
        <f ca="1">SQRT(Inputs!$B$38)*M533+SQRT(1-Inputs!$B$38)*_xlfn.NORM.S.INV(RAND())</f>
        <v>0.9589269342021236</v>
      </c>
      <c r="Y533" s="24">
        <f ca="1">SQRT(Inputs!$B$38)*C533+SQRT(1-Inputs!$B$38)*_xlfn.NORM.S.INV(RAND())</f>
        <v>0.28749449363323498</v>
      </c>
      <c r="Z533" s="24">
        <f ca="1">SQRT(Inputs!$B$38)*D533+SQRT(1-Inputs!$B$38)*_xlfn.NORM.S.INV(RAND())</f>
        <v>0.90365257850158431</v>
      </c>
      <c r="AA533" s="24">
        <f ca="1">SQRT(Inputs!$B$38)*E533+SQRT(1-Inputs!$B$38)*_xlfn.NORM.S.INV(RAND())</f>
        <v>-0.23797234551840429</v>
      </c>
      <c r="AB533" s="24">
        <f ca="1">SQRT(Inputs!$B$38)*F533+SQRT(1-Inputs!$B$38)*_xlfn.NORM.S.INV(RAND())</f>
        <v>1.3570216783118572</v>
      </c>
      <c r="AC533" s="24">
        <f ca="1">SQRT(Inputs!$B$38)*G533+SQRT(1-Inputs!$B$38)*_xlfn.NORM.S.INV(RAND())</f>
        <v>0.52451472783065833</v>
      </c>
      <c r="AD533" s="24">
        <f ca="1">SQRT(Inputs!$B$38)*H533+SQRT(1-Inputs!$B$38)*_xlfn.NORM.S.INV(RAND())</f>
        <v>-0.24970533692350355</v>
      </c>
      <c r="AE533" s="24">
        <f ca="1">SQRT(Inputs!$B$38)*I533+SQRT(1-Inputs!$B$38)*_xlfn.NORM.S.INV(RAND())</f>
        <v>-0.84034845951955073</v>
      </c>
      <c r="AF533" s="24">
        <f ca="1">SQRT(Inputs!$B$38)*J533+SQRT(1-Inputs!$B$38)*_xlfn.NORM.S.INV(RAND())</f>
        <v>-0.1591422561885914</v>
      </c>
      <c r="AG533" s="24">
        <f ca="1">SQRT(Inputs!$B$38)*K533+SQRT(1-Inputs!$B$38)*_xlfn.NORM.S.INV(RAND())</f>
        <v>1.1394797157006564</v>
      </c>
      <c r="AH533" s="24">
        <f ca="1">SQRT(Inputs!$B$38)*L533+SQRT(1-Inputs!$B$38)*_xlfn.NORM.S.INV(RAND())</f>
        <v>-0.85363013746714023</v>
      </c>
      <c r="AI533" s="24">
        <f ca="1">SQRT(Inputs!$B$38)*M533+SQRT(1-Inputs!$B$38)*_xlfn.NORM.S.INV(RAND())</f>
        <v>0.97858269664650011</v>
      </c>
      <c r="AJ533" s="24">
        <f ca="1">SQRT(Inputs!$B$38)*C533+SQRT(1-Inputs!$B$38)*_xlfn.NORM.S.INV(RAND())</f>
        <v>0.53891219356064179</v>
      </c>
      <c r="AK533" s="24">
        <f ca="1">SQRT(Inputs!$B$38)*D533+SQRT(1-Inputs!$B$38)*_xlfn.NORM.S.INV(RAND())</f>
        <v>-0.30619948897966348</v>
      </c>
      <c r="AL533" s="24">
        <f ca="1">SQRT(Inputs!$B$38)*E533+SQRT(1-Inputs!$B$38)*_xlfn.NORM.S.INV(RAND())</f>
        <v>8.3296789352624689E-2</v>
      </c>
      <c r="AM533" s="24">
        <f ca="1">SQRT(Inputs!$B$38)*F533+SQRT(1-Inputs!$B$38)*_xlfn.NORM.S.INV(RAND())</f>
        <v>0.34271544426341216</v>
      </c>
      <c r="AN533" s="24">
        <f ca="1">SQRT(Inputs!$B$38)*G533+SQRT(1-Inputs!$B$38)*_xlfn.NORM.S.INV(RAND())</f>
        <v>2.9885403209539696E-3</v>
      </c>
      <c r="AO533" s="24">
        <f ca="1">SQRT(Inputs!$B$38)*H533+SQRT(1-Inputs!$B$38)*_xlfn.NORM.S.INV(RAND())</f>
        <v>-1.3124461123492135</v>
      </c>
      <c r="AP533" s="24">
        <f ca="1">SQRT(Inputs!$B$38)*I533+SQRT(1-Inputs!$B$38)*_xlfn.NORM.S.INV(RAND())</f>
        <v>-2.4597828191258726</v>
      </c>
      <c r="AQ533" s="24">
        <f ca="1">SQRT(Inputs!$B$38)*J533+SQRT(1-Inputs!$B$38)*_xlfn.NORM.S.INV(RAND())</f>
        <v>-0.52039589366309436</v>
      </c>
      <c r="AR533" s="24">
        <f ca="1">SQRT(Inputs!$B$38)*K533+SQRT(1-Inputs!$B$38)*_xlfn.NORM.S.INV(RAND())</f>
        <v>-0.63059478261438173</v>
      </c>
      <c r="AS533" s="24">
        <f ca="1">SQRT(Inputs!$B$38)*L533+SQRT(1-Inputs!$B$38)*_xlfn.NORM.S.INV(RAND())</f>
        <v>-0.72266306074144415</v>
      </c>
      <c r="AT533" s="24">
        <f ca="1">SQRT(Inputs!$B$38)*M533+SQRT(1-Inputs!$B$38)*_xlfn.NORM.S.INV(RAND())</f>
        <v>-0.1173300324056374</v>
      </c>
      <c r="AU533" s="15">
        <f ca="1">Inputs!$B$6*EXP($B$8-0.5*C$5^2+C$5*N533)</f>
        <v>5309.2792692183739</v>
      </c>
      <c r="AV533" s="15">
        <f t="shared" ca="1" si="292"/>
        <v>7395.9331591216287</v>
      </c>
      <c r="AW533" s="15">
        <f t="shared" ca="1" si="293"/>
        <v>8737.7833650644006</v>
      </c>
      <c r="AX533" s="15">
        <f t="shared" ca="1" si="294"/>
        <v>9529.8883613768194</v>
      </c>
      <c r="AY533" s="15">
        <f t="shared" ca="1" si="295"/>
        <v>10766.122331299393</v>
      </c>
      <c r="AZ533" s="15">
        <f t="shared" ca="1" si="296"/>
        <v>13376.867939495851</v>
      </c>
      <c r="BA533" s="15">
        <f t="shared" ca="1" si="297"/>
        <v>14143.28284510451</v>
      </c>
      <c r="BB533" s="15">
        <f t="shared" ca="1" si="298"/>
        <v>17365.683555350333</v>
      </c>
      <c r="BC533" s="15">
        <f t="shared" ca="1" si="299"/>
        <v>20016.597655439535</v>
      </c>
      <c r="BD533" s="15">
        <f t="shared" ca="1" si="300"/>
        <v>24952.620829404845</v>
      </c>
      <c r="BE533" s="15">
        <f t="shared" ca="1" si="301"/>
        <v>33366.837017963189</v>
      </c>
      <c r="BF533" s="15">
        <f ca="1">Inputs!$B$13*EXP($B$9-0.5*C$6^2+C$6*Y533)</f>
        <v>14642.219050576237</v>
      </c>
      <c r="BG533" s="15">
        <f t="shared" ca="1" si="302"/>
        <v>21005.333141105541</v>
      </c>
      <c r="BH533" s="15">
        <f t="shared" ca="1" si="303"/>
        <v>24671.413487860551</v>
      </c>
      <c r="BI533" s="15">
        <f t="shared" ca="1" si="304"/>
        <v>37216.952103086354</v>
      </c>
      <c r="BJ533" s="15">
        <f t="shared" ca="1" si="305"/>
        <v>49208.900841211638</v>
      </c>
      <c r="BK533" s="15">
        <f t="shared" ca="1" si="306"/>
        <v>58375.949448943342</v>
      </c>
      <c r="BL533" s="15">
        <f t="shared" ca="1" si="307"/>
        <v>64308.867167491058</v>
      </c>
      <c r="BM533" s="15">
        <f t="shared" ca="1" si="308"/>
        <v>77502.027146015316</v>
      </c>
      <c r="BN533" s="15">
        <f t="shared" ca="1" si="309"/>
        <v>109264.00152673146</v>
      </c>
      <c r="BO533" s="15">
        <f t="shared" ca="1" si="310"/>
        <v>121738.77918903918</v>
      </c>
      <c r="BP533" s="15">
        <f t="shared" ca="1" si="311"/>
        <v>167406.0181386153</v>
      </c>
      <c r="BQ533" s="15">
        <f ca="1">Inputs!$B$20*EXP($B$10-0.5*C$7^2+C$7*AJ533)</f>
        <v>5193.0242377910981</v>
      </c>
      <c r="BR533" s="15">
        <f t="shared" ca="1" si="312"/>
        <v>6393.3277887662462</v>
      </c>
      <c r="BS533" s="15">
        <f t="shared" ca="1" si="313"/>
        <v>8966.9472445998763</v>
      </c>
      <c r="BT533" s="15">
        <f t="shared" ca="1" si="314"/>
        <v>13526.511131361913</v>
      </c>
      <c r="BU533" s="15">
        <f t="shared" ca="1" si="315"/>
        <v>18759.682660202965</v>
      </c>
      <c r="BV533" s="15">
        <f t="shared" ca="1" si="316"/>
        <v>19418.925836284328</v>
      </c>
      <c r="BW533" s="15">
        <f t="shared" ca="1" si="317"/>
        <v>16100.483976920132</v>
      </c>
      <c r="BX533" s="15">
        <f t="shared" ca="1" si="318"/>
        <v>20288.181624510464</v>
      </c>
      <c r="BY533" s="15">
        <f t="shared" ca="1" si="319"/>
        <v>25196.312004131549</v>
      </c>
      <c r="BZ533" s="15">
        <f t="shared" ca="1" si="320"/>
        <v>30955.798640924153</v>
      </c>
      <c r="CA533" s="15">
        <f t="shared" ca="1" si="321"/>
        <v>42586.272619862153</v>
      </c>
      <c r="CB533" s="15">
        <f ca="1">(AU533*DCF!C$10-DCF!C$5*MAX(AU533*DCF!C$10,0)-MAX(AU533-Inputs!$B$6,0)/Inputs!$B$10)*DCF!C$6</f>
        <v>1040.5998476104874</v>
      </c>
      <c r="CC533" s="15">
        <f ca="1">(AV533*DCF!D$10-DCF!D$5*MAX(AV533*DCF!D$10,0)-MAX(AV533-AU533,0)/Inputs!$B$10)*DCF!D$6</f>
        <v>1293.9326622924091</v>
      </c>
      <c r="CD533" s="15">
        <f ca="1">(AW533*DCF!E$10-DCF!E$5*MAX(AW533*DCF!E$10,0)-MAX(AW533-AV533,0)/Inputs!$B$10)*DCF!E$6</f>
        <v>1715.1748505426078</v>
      </c>
      <c r="CE533" s="15">
        <f ca="1">(AX533*DCF!F$10-DCF!F$5*MAX(AX533*DCF!F$10,0)-MAX(AX533-AW533,0)/Inputs!$B$10)*DCF!F$6</f>
        <v>1915.542030518757</v>
      </c>
      <c r="CF533" s="15">
        <f ca="1">(AY533*DCF!G$10-DCF!G$5*MAX(AY533*DCF!G$10,0)-MAX(AY533-AX533,0)/Inputs!$B$10)*DCF!G$6</f>
        <v>1980.624681040154</v>
      </c>
      <c r="CG533" s="15">
        <f ca="1">(AZ533*DCF!H$10-DCF!H$5*MAX(AZ533*DCF!H$10,0)-MAX(AZ533-AY533,0)/Inputs!$B$10)*DCF!H$6</f>
        <v>2133.5438188998796</v>
      </c>
      <c r="CH533" s="15">
        <f ca="1">(BA533*DCF!I$10-DCF!I$5*MAX(BA533*DCF!I$10,0)-MAX(BA533-AZ533,0)/Inputs!$B$10)*DCF!I$6</f>
        <v>2457.7429299967844</v>
      </c>
      <c r="CI533" s="15">
        <f ca="1">(BB533*DCF!J$10-DCF!J$5*MAX(BB533*DCF!J$10,0)-MAX(BB533-BA533,0)/Inputs!$B$10)*DCF!J$6</f>
        <v>2491.6898653802004</v>
      </c>
      <c r="CJ533" s="15">
        <f ca="1">(BC533*DCF!K$10-DCF!K$5*MAX(BC533*DCF!K$10,0)-MAX(BC533-BB533,0)/Inputs!$B$10)*DCF!K$6</f>
        <v>2851.2631344332922</v>
      </c>
      <c r="CK533" s="15">
        <f ca="1">(BD533*DCF!L$10-DCF!L$5*MAX(BD533*DCF!L$10,0)-MAX(BD533-BC533,0)/Inputs!$B$10)*DCF!L$6</f>
        <v>3125.0220017201618</v>
      </c>
      <c r="CL533" s="15">
        <f ca="1">(BE533*DCF!M$10-DCF!M$5*MAX(BE533*DCF!M$10,0)-MAX(BE533-BD533,0)/Inputs!$B$10)*DCF!M$6</f>
        <v>3703.3242426156116</v>
      </c>
      <c r="CM533" s="15">
        <f ca="1">(BF533*DCF!C$28-DCF!C$5*MAX(BF533*DCF!C$28,0)-MAX(BF533-Inputs!$B$13,0)/Inputs!$B$17)*DCF!C$6</f>
        <v>3716.9265380249562</v>
      </c>
      <c r="CN533" s="15">
        <f ca="1">(BG533*DCF!D$28-DCF!D$5*MAX(BG533*DCF!D$28,0)-MAX(BG533-BF533,0)/Inputs!$B$17)*DCF!D$6</f>
        <v>4829.0110911828679</v>
      </c>
      <c r="CO533" s="15">
        <f ca="1">(BH533*DCF!E$28-DCF!E$5*MAX(BH533*DCF!E$28,0)-MAX(BH533-BG533,0)/Inputs!$B$17)*DCF!E$6</f>
        <v>6264.8496363434142</v>
      </c>
      <c r="CP533" s="15">
        <f ca="1">(BI533*DCF!F$28-DCF!F$5*MAX(BI533*DCF!F$28,0)-MAX(BI533-BH533,0)/Inputs!$B$17)*DCF!F$6</f>
        <v>7819.3085671043591</v>
      </c>
      <c r="CQ533" s="15">
        <f ca="1">(BJ533*DCF!G$28-DCF!G$5*MAX(BJ533*DCF!G$28,0)-MAX(BJ533-BI533,0)/Inputs!$B$17)*DCF!G$6</f>
        <v>10750.695358343044</v>
      </c>
      <c r="CR533" s="15">
        <f ca="1">(BK533*DCF!H$28-DCF!H$5*MAX(BK533*DCF!H$28,0)-MAX(BK533-BJ533,0)/Inputs!$B$17)*DCF!H$6</f>
        <v>13012.714250999608</v>
      </c>
      <c r="CS533" s="15">
        <f ca="1">(BL533*DCF!I$28-DCF!I$5*MAX(BL533*DCF!I$28,0)-MAX(BL533-BK533,0)/Inputs!$B$17)*DCF!I$6</f>
        <v>14270.869847342916</v>
      </c>
      <c r="CT533" s="15">
        <f ca="1">(BM533*DCF!J$28-DCF!J$5*MAX(BM533*DCF!J$28,0)-MAX(BM533-BL533,0)/Inputs!$B$17)*DCF!J$6</f>
        <v>15540.080754221699</v>
      </c>
      <c r="CU533" s="15">
        <f ca="1">(BN533*DCF!K$28-DCF!K$5*MAX(BN533*DCF!K$28,0)-MAX(BN533-BM533,0)/Inputs!$B$17)*DCF!K$6</f>
        <v>19184.306298802116</v>
      </c>
      <c r="CV533" s="15">
        <f ca="1">(BO533*DCF!L$28-DCF!L$5*MAX(BO533*DCF!L$28,0)-MAX(BO533-BN533,0)/Inputs!$B$17)*DCF!L$6</f>
        <v>22877.899835793054</v>
      </c>
      <c r="CW533" s="15">
        <f ca="1">(BP533*DCF!M$28-DCF!M$5*MAX(BP533*DCF!M$28,0)-MAX(BP533-BO533,0)/Inputs!$B$17)*DCF!M$6</f>
        <v>26724.029508058487</v>
      </c>
      <c r="CX533" s="15">
        <f ca="1">(BQ533*DCF!C$46-DCF!C$5*MAX(BQ533*DCF!C$46,0)-MAX(BQ533-Inputs!$B$20,0)/Inputs!$B$24)*DCF!C$6</f>
        <v>-2119.4163310330932</v>
      </c>
      <c r="CY533" s="15">
        <f ca="1">(BR533*DCF!D$46-DCF!D$5*MAX(BR533*DCF!D$46,0)-MAX(BR533-BQ533,0)/Inputs!$B$24)*DCF!D$6</f>
        <v>-1603.3515209880673</v>
      </c>
      <c r="CZ533" s="15">
        <f ca="1">(BS533*DCF!E$46-DCF!E$5*MAX(BS533*DCF!E$46,0)-MAX(BS533-BR533,0)/Inputs!$B$24)*DCF!E$6</f>
        <v>-2074.8070631670739</v>
      </c>
      <c r="DA533" s="15">
        <f ca="1">(BT533*DCF!F$46-DCF!F$5*MAX(BT533*DCF!F$46,0)-MAX(BT533-BS533,0)/Inputs!$B$24)*DCF!F$6</f>
        <v>-2645.3674116927814</v>
      </c>
      <c r="DB533" s="15">
        <f ca="1">(BU533*DCF!G$46-DCF!G$5*MAX(BU533*DCF!G$46,0)-MAX(BU533-BT533,0)/Inputs!$B$24)*DCF!G$6</f>
        <v>-2391.3741675395081</v>
      </c>
      <c r="DC533" s="15">
        <f ca="1">(BV533*DCF!H$46-DCF!H$5*MAX(BV533*DCF!H$46,0)-MAX(BV533-BU533,0)/Inputs!$B$24)*DCF!H$6</f>
        <v>-204.85577771732781</v>
      </c>
      <c r="DD533" s="15">
        <f ca="1">(BW533*DCF!I$46-DCF!I$5*MAX(BW533*DCF!I$46,0)-MAX(BW533-BV533,0)/Inputs!$B$24)*DCF!I$6</f>
        <v>371.84691754569974</v>
      </c>
      <c r="DE533" s="15">
        <f ca="1">(BX533*DCF!J$46-DCF!J$5*MAX(BX533*DCF!J$46,0)-MAX(BX533-BW533,0)/Inputs!$B$24)*DCF!J$6</f>
        <v>-259.47589971703565</v>
      </c>
      <c r="DF533" s="15">
        <f ca="1">(BY533*DCF!K$46-DCF!K$5*MAX(BY533*DCF!K$46,0)-MAX(BY533-BX533,0)/Inputs!$B$24)*DCF!K$6</f>
        <v>236.93614304169992</v>
      </c>
      <c r="DG533" s="15">
        <f ca="1">(BZ533*DCF!L$46-DCF!L$5*MAX(BZ533*DCF!L$46,0)-MAX(BZ533-BY533,0)/Inputs!$B$24)*DCF!L$6</f>
        <v>836.44038239839563</v>
      </c>
      <c r="DH533" s="15">
        <f ca="1">(CA533*DCF!M$46-DCF!M$5*MAX(CA533*DCF!M$46,0)-MAX(CA533-BZ533,0)/Inputs!$B$24)*DCF!M$6</f>
        <v>907.17392191196359</v>
      </c>
      <c r="DI533" s="15">
        <f ca="1">SUM(CB533:CL533)+BE533*DCF!M$10*(1+Inputs!$B$30)*(1-Inputs!$B$33)*(1-Inputs!$B$30/Inputs!$B$31)/(Inputs!$B$29-Inputs!$B$30)*DCF!M$6</f>
        <v>117568.8087167831</v>
      </c>
      <c r="DJ533" s="15">
        <f ca="1">SUM(CM533:CW533)+BP533*DCF!M$28*(1+Inputs!$B$30)*(1-Inputs!$B$33)*(1-Inputs!$B$30/Inputs!$B$31)/(Inputs!$B$29-Inputs!$B$30)*DCF!M$6</f>
        <v>766181.57461312541</v>
      </c>
      <c r="DK533" s="15">
        <f ca="1">SUM(CX533:DH533)+CA533*DCF!M$46*(1+Inputs!$B$30)*(1-Inputs!$B$33)*(1-Inputs!$B$30/Inputs!$B$31)/(Inputs!$B$29-Inputs!$B$30)*DCF!M$6</f>
        <v>56897.171329838573</v>
      </c>
      <c r="DM533" s="15">
        <f ca="1">DI533+DJ533+DK533+Inputs!$B$34+Inputs!$B$36-Inputs!$B$35</f>
        <v>1017498.5546597471</v>
      </c>
    </row>
    <row r="534" spans="1:117" x14ac:dyDescent="0.75">
      <c r="A534" s="11">
        <v>521</v>
      </c>
      <c r="C534" s="24">
        <f t="shared" ref="C534:M543" ca="1" si="322">_xlfn.NORM.S.INV(RAND())</f>
        <v>0.43800774883980431</v>
      </c>
      <c r="D534" s="24">
        <f t="shared" ca="1" si="322"/>
        <v>-1.3012349463202129</v>
      </c>
      <c r="E534" s="24">
        <f t="shared" ca="1" si="322"/>
        <v>-0.4862664185091029</v>
      </c>
      <c r="F534" s="24">
        <f t="shared" ca="1" si="322"/>
        <v>0.97863944100137701</v>
      </c>
      <c r="G534" s="24">
        <f t="shared" ca="1" si="322"/>
        <v>2.1980949292808605</v>
      </c>
      <c r="H534" s="24">
        <f t="shared" ca="1" si="322"/>
        <v>0.68579745252816871</v>
      </c>
      <c r="I534" s="24">
        <f t="shared" ca="1" si="322"/>
        <v>0.69327753031031802</v>
      </c>
      <c r="J534" s="24">
        <f t="shared" ca="1" si="322"/>
        <v>-0.93077713219127067</v>
      </c>
      <c r="K534" s="24">
        <f t="shared" ca="1" si="322"/>
        <v>1.2183184024161811</v>
      </c>
      <c r="L534" s="24">
        <f t="shared" ca="1" si="322"/>
        <v>-3.1110369852995556</v>
      </c>
      <c r="M534" s="24">
        <f t="shared" ca="1" si="322"/>
        <v>-0.62660821482793372</v>
      </c>
      <c r="N534" s="24">
        <f ca="1">SQRT(Inputs!$B$38)*C534+SQRT(1-Inputs!$B$38)*_xlfn.NORM.S.INV(RAND())</f>
        <v>1.2849421806799628</v>
      </c>
      <c r="O534" s="24">
        <f ca="1">SQRT(Inputs!$B$38)*D534+SQRT(1-Inputs!$B$38)*_xlfn.NORM.S.INV(RAND())</f>
        <v>-1.1400039871603431</v>
      </c>
      <c r="P534" s="24">
        <f ca="1">SQRT(Inputs!$B$38)*E534+SQRT(1-Inputs!$B$38)*_xlfn.NORM.S.INV(RAND())</f>
        <v>-0.16481441414005826</v>
      </c>
      <c r="Q534" s="24">
        <f ca="1">SQRT(Inputs!$B$38)*F534+SQRT(1-Inputs!$B$38)*_xlfn.NORM.S.INV(RAND())</f>
        <v>0.23002997619182664</v>
      </c>
      <c r="R534" s="24">
        <f ca="1">SQRT(Inputs!$B$38)*G534+SQRT(1-Inputs!$B$38)*_xlfn.NORM.S.INV(RAND())</f>
        <v>1.9140422166798485</v>
      </c>
      <c r="S534" s="24">
        <f ca="1">SQRT(Inputs!$B$38)*H534+SQRT(1-Inputs!$B$38)*_xlfn.NORM.S.INV(RAND())</f>
        <v>0.66310040311387652</v>
      </c>
      <c r="T534" s="24">
        <f ca="1">SQRT(Inputs!$B$38)*I534+SQRT(1-Inputs!$B$38)*_xlfn.NORM.S.INV(RAND())</f>
        <v>1.4815814967429155</v>
      </c>
      <c r="U534" s="24">
        <f ca="1">SQRT(Inputs!$B$38)*J534+SQRT(1-Inputs!$B$38)*_xlfn.NORM.S.INV(RAND())</f>
        <v>-0.44690418263170384</v>
      </c>
      <c r="V534" s="24">
        <f ca="1">SQRT(Inputs!$B$38)*K534+SQRT(1-Inputs!$B$38)*_xlfn.NORM.S.INV(RAND())</f>
        <v>1.0360916820092472</v>
      </c>
      <c r="W534" s="24">
        <f ca="1">SQRT(Inputs!$B$38)*L534+SQRT(1-Inputs!$B$38)*_xlfn.NORM.S.INV(RAND())</f>
        <v>-1.1721163390531029</v>
      </c>
      <c r="X534" s="24">
        <f ca="1">SQRT(Inputs!$B$38)*M534+SQRT(1-Inputs!$B$38)*_xlfn.NORM.S.INV(RAND())</f>
        <v>-0.14519395228378335</v>
      </c>
      <c r="Y534" s="24">
        <f ca="1">SQRT(Inputs!$B$38)*C534+SQRT(1-Inputs!$B$38)*_xlfn.NORM.S.INV(RAND())</f>
        <v>1.0653393003233302</v>
      </c>
      <c r="Z534" s="24">
        <f ca="1">SQRT(Inputs!$B$38)*D534+SQRT(1-Inputs!$B$38)*_xlfn.NORM.S.INV(RAND())</f>
        <v>-0.77981403979359498</v>
      </c>
      <c r="AA534" s="24">
        <f ca="1">SQRT(Inputs!$B$38)*E534+SQRT(1-Inputs!$B$38)*_xlfn.NORM.S.INV(RAND())</f>
        <v>-0.57898898781715846</v>
      </c>
      <c r="AB534" s="24">
        <f ca="1">SQRT(Inputs!$B$38)*F534+SQRT(1-Inputs!$B$38)*_xlfn.NORM.S.INV(RAND())</f>
        <v>1.0192853616817563</v>
      </c>
      <c r="AC534" s="24">
        <f ca="1">SQRT(Inputs!$B$38)*G534+SQRT(1-Inputs!$B$38)*_xlfn.NORM.S.INV(RAND())</f>
        <v>0.35776798107091246</v>
      </c>
      <c r="AD534" s="24">
        <f ca="1">SQRT(Inputs!$B$38)*H534+SQRT(1-Inputs!$B$38)*_xlfn.NORM.S.INV(RAND())</f>
        <v>1.4032756594979676</v>
      </c>
      <c r="AE534" s="24">
        <f ca="1">SQRT(Inputs!$B$38)*I534+SQRT(1-Inputs!$B$38)*_xlfn.NORM.S.INV(RAND())</f>
        <v>0.77945427776224196</v>
      </c>
      <c r="AF534" s="24">
        <f ca="1">SQRT(Inputs!$B$38)*J534+SQRT(1-Inputs!$B$38)*_xlfn.NORM.S.INV(RAND())</f>
        <v>-0.28476233014858066</v>
      </c>
      <c r="AG534" s="24">
        <f ca="1">SQRT(Inputs!$B$38)*K534+SQRT(1-Inputs!$B$38)*_xlfn.NORM.S.INV(RAND())</f>
        <v>0.46439273124262209</v>
      </c>
      <c r="AH534" s="24">
        <f ca="1">SQRT(Inputs!$B$38)*L534+SQRT(1-Inputs!$B$38)*_xlfn.NORM.S.INV(RAND())</f>
        <v>-2.4191075461301286</v>
      </c>
      <c r="AI534" s="24">
        <f ca="1">SQRT(Inputs!$B$38)*M534+SQRT(1-Inputs!$B$38)*_xlfn.NORM.S.INV(RAND())</f>
        <v>0.89088991692541364</v>
      </c>
      <c r="AJ534" s="24">
        <f ca="1">SQRT(Inputs!$B$38)*C534+SQRT(1-Inputs!$B$38)*_xlfn.NORM.S.INV(RAND())</f>
        <v>1.009768924070287</v>
      </c>
      <c r="AK534" s="24">
        <f ca="1">SQRT(Inputs!$B$38)*D534+SQRT(1-Inputs!$B$38)*_xlfn.NORM.S.INV(RAND())</f>
        <v>-0.55019261200382652</v>
      </c>
      <c r="AL534" s="24">
        <f ca="1">SQRT(Inputs!$B$38)*E534+SQRT(1-Inputs!$B$38)*_xlfn.NORM.S.INV(RAND())</f>
        <v>0.31341604277803981</v>
      </c>
      <c r="AM534" s="24">
        <f ca="1">SQRT(Inputs!$B$38)*F534+SQRT(1-Inputs!$B$38)*_xlfn.NORM.S.INV(RAND())</f>
        <v>0.71023612913975809</v>
      </c>
      <c r="AN534" s="24">
        <f ca="1">SQRT(Inputs!$B$38)*G534+SQRT(1-Inputs!$B$38)*_xlfn.NORM.S.INV(RAND())</f>
        <v>2.3385360125574364</v>
      </c>
      <c r="AO534" s="24">
        <f ca="1">SQRT(Inputs!$B$38)*H534+SQRT(1-Inputs!$B$38)*_xlfn.NORM.S.INV(RAND())</f>
        <v>2.0969881336713003</v>
      </c>
      <c r="AP534" s="24">
        <f ca="1">SQRT(Inputs!$B$38)*I534+SQRT(1-Inputs!$B$38)*_xlfn.NORM.S.INV(RAND())</f>
        <v>-5.9348041425811848E-2</v>
      </c>
      <c r="AQ534" s="24">
        <f ca="1">SQRT(Inputs!$B$38)*J534+SQRT(1-Inputs!$B$38)*_xlfn.NORM.S.INV(RAND())</f>
        <v>-1.1446362699624648</v>
      </c>
      <c r="AR534" s="24">
        <f ca="1">SQRT(Inputs!$B$38)*K534+SQRT(1-Inputs!$B$38)*_xlfn.NORM.S.INV(RAND())</f>
        <v>0.21869600674426698</v>
      </c>
      <c r="AS534" s="24">
        <f ca="1">SQRT(Inputs!$B$38)*L534+SQRT(1-Inputs!$B$38)*_xlfn.NORM.S.INV(RAND())</f>
        <v>-1.6484291783299887</v>
      </c>
      <c r="AT534" s="24">
        <f ca="1">SQRT(Inputs!$B$38)*M534+SQRT(1-Inputs!$B$38)*_xlfn.NORM.S.INV(RAND())</f>
        <v>1.1673233477919376E-2</v>
      </c>
      <c r="AU534" s="15">
        <f ca="1">Inputs!$B$6*EXP($B$8-0.5*C$5^2+C$5*N534)</f>
        <v>6109.5595239930426</v>
      </c>
      <c r="AV534" s="15">
        <f t="shared" ca="1" si="292"/>
        <v>6289.1158093043587</v>
      </c>
      <c r="AW534" s="15">
        <f t="shared" ca="1" si="293"/>
        <v>7499.8704940390462</v>
      </c>
      <c r="AX534" s="15">
        <f t="shared" ca="1" si="294"/>
        <v>9423.5515222483227</v>
      </c>
      <c r="AY534" s="15">
        <f t="shared" ca="1" si="295"/>
        <v>14401.343018987873</v>
      </c>
      <c r="AZ534" s="15">
        <f t="shared" ca="1" si="296"/>
        <v>18947.474362583474</v>
      </c>
      <c r="BA534" s="15">
        <f t="shared" ca="1" si="297"/>
        <v>27076.001290260079</v>
      </c>
      <c r="BB534" s="15">
        <f t="shared" ca="1" si="298"/>
        <v>31697.750104897597</v>
      </c>
      <c r="BC534" s="15">
        <f t="shared" ca="1" si="299"/>
        <v>42905.181347704063</v>
      </c>
      <c r="BD534" s="15">
        <f t="shared" ca="1" si="300"/>
        <v>47104.957289145066</v>
      </c>
      <c r="BE534" s="15">
        <f t="shared" ca="1" si="301"/>
        <v>56962.787847144216</v>
      </c>
      <c r="BF534" s="15">
        <f ca="1">Inputs!$B$13*EXP($B$9-0.5*C$6^2+C$6*Y534)</f>
        <v>17083.532843599434</v>
      </c>
      <c r="BG534" s="15">
        <f t="shared" ca="1" si="302"/>
        <v>18087.485107798904</v>
      </c>
      <c r="BH534" s="15">
        <f t="shared" ca="1" si="303"/>
        <v>20076.078789676292</v>
      </c>
      <c r="BI534" s="15">
        <f t="shared" ca="1" si="304"/>
        <v>28750.752305022128</v>
      </c>
      <c r="BJ534" s="15">
        <f t="shared" ca="1" si="305"/>
        <v>37111.923077035266</v>
      </c>
      <c r="BK534" s="15">
        <f t="shared" ca="1" si="306"/>
        <v>55136.396595011225</v>
      </c>
      <c r="BL534" s="15">
        <f t="shared" ca="1" si="307"/>
        <v>74927.163164023266</v>
      </c>
      <c r="BM534" s="15">
        <f t="shared" ca="1" si="308"/>
        <v>88900.482834830385</v>
      </c>
      <c r="BN534" s="15">
        <f t="shared" ca="1" si="309"/>
        <v>115593.62797156509</v>
      </c>
      <c r="BO534" s="15">
        <f t="shared" ca="1" si="310"/>
        <v>107363.46871392068</v>
      </c>
      <c r="BP534" s="15">
        <f t="shared" ca="1" si="311"/>
        <v>146178.60859028553</v>
      </c>
      <c r="BQ534" s="15">
        <f ca="1">Inputs!$B$20*EXP($B$10-0.5*C$7^2+C$7*AJ534)</f>
        <v>6136.9075762975508</v>
      </c>
      <c r="BR534" s="15">
        <f t="shared" ca="1" si="312"/>
        <v>6992.039626156542</v>
      </c>
      <c r="BS534" s="15">
        <f t="shared" ca="1" si="313"/>
        <v>10476.698491507326</v>
      </c>
      <c r="BT534" s="15">
        <f t="shared" ca="1" si="314"/>
        <v>17403.518236579079</v>
      </c>
      <c r="BU534" s="15">
        <f t="shared" ca="1" si="315"/>
        <v>42472.761274686323</v>
      </c>
      <c r="BV534" s="15">
        <f t="shared" ca="1" si="316"/>
        <v>94778.413989677283</v>
      </c>
      <c r="BW534" s="15">
        <f t="shared" ca="1" si="317"/>
        <v>130607.03271457722</v>
      </c>
      <c r="BX534" s="15">
        <f t="shared" ca="1" si="318"/>
        <v>145218.31298663735</v>
      </c>
      <c r="BY534" s="15">
        <f t="shared" ca="1" si="319"/>
        <v>212169.95868341712</v>
      </c>
      <c r="BZ534" s="15">
        <f t="shared" ca="1" si="320"/>
        <v>219875.88427253015</v>
      </c>
      <c r="CA534" s="15">
        <f t="shared" ca="1" si="321"/>
        <v>309500.22918860713</v>
      </c>
      <c r="CB534" s="15">
        <f ca="1">(AU534*DCF!C$10-DCF!C$5*MAX(AU534*DCF!C$10,0)-MAX(AU534-Inputs!$B$6,0)/Inputs!$B$10)*DCF!C$6</f>
        <v>1034.893706751333</v>
      </c>
      <c r="CC534" s="15">
        <f ca="1">(AV534*DCF!D$10-DCF!D$5*MAX(AV534*DCF!D$10,0)-MAX(AV534-AU534,0)/Inputs!$B$10)*DCF!D$6</f>
        <v>1489.1492703055678</v>
      </c>
      <c r="CD534" s="15">
        <f ca="1">(AW534*DCF!E$10-DCF!E$5*MAX(AW534*DCF!E$10,0)-MAX(AW534-AV534,0)/Inputs!$B$10)*DCF!E$6</f>
        <v>1458.8886147987428</v>
      </c>
      <c r="CE534" s="15">
        <f ca="1">(AX534*DCF!F$10-DCF!F$5*MAX(AX534*DCF!F$10,0)-MAX(AX534-AW534,0)/Inputs!$B$10)*DCF!F$6</f>
        <v>1656.8759508266478</v>
      </c>
      <c r="CF534" s="15">
        <f ca="1">(AY534*DCF!G$10-DCF!G$5*MAX(AY534*DCF!G$10,0)-MAX(AY534-AX534,0)/Inputs!$B$10)*DCF!G$6</f>
        <v>2010.4329848062421</v>
      </c>
      <c r="CG534" s="15">
        <f ca="1">(AZ534*DCF!H$10-DCF!H$5*MAX(AZ534*DCF!H$10,0)-MAX(AZ534-AY534,0)/Inputs!$B$10)*DCF!H$6</f>
        <v>2871.4186179405042</v>
      </c>
      <c r="CH534" s="15">
        <f ca="1">(BA534*DCF!I$10-DCF!I$5*MAX(BA534*DCF!I$10,0)-MAX(BA534-AZ534,0)/Inputs!$B$10)*DCF!I$6</f>
        <v>3612.434486216916</v>
      </c>
      <c r="CI534" s="15">
        <f ca="1">(BB534*DCF!J$10-DCF!J$5*MAX(BB534*DCF!J$10,0)-MAX(BB534-BA534,0)/Inputs!$B$10)*DCF!J$6</f>
        <v>4739.0575945108249</v>
      </c>
      <c r="CJ534" s="15">
        <f ca="1">(BC534*DCF!K$10-DCF!K$5*MAX(BC534*DCF!K$10,0)-MAX(BC534-BB534,0)/Inputs!$B$10)*DCF!K$6</f>
        <v>5338.1753702602764</v>
      </c>
      <c r="CK534" s="15">
        <f ca="1">(BD534*DCF!L$10-DCF!L$5*MAX(BD534*DCF!L$10,0)-MAX(BD534-BC534,0)/Inputs!$B$10)*DCF!L$6</f>
        <v>6561.2242760046083</v>
      </c>
      <c r="CL534" s="15">
        <f ca="1">(BE534*DCF!M$10-DCF!M$5*MAX(BE534*DCF!M$10,0)-MAX(BE534-BD534,0)/Inputs!$B$10)*DCF!M$6</f>
        <v>6860.5629344239933</v>
      </c>
      <c r="CM534" s="15">
        <f ca="1">(BF534*DCF!C$28-DCF!C$5*MAX(BF534*DCF!C$28,0)-MAX(BF534-Inputs!$B$13,0)/Inputs!$B$17)*DCF!C$6</f>
        <v>3898.1856881950212</v>
      </c>
      <c r="CN534" s="15">
        <f ca="1">(BG534*DCF!D$28-DCF!D$5*MAX(BG534*DCF!D$28,0)-MAX(BG534-BF534,0)/Inputs!$B$17)*DCF!D$6</f>
        <v>5112.9924817867541</v>
      </c>
      <c r="CO534" s="15">
        <f ca="1">(BH534*DCF!E$28-DCF!E$5*MAX(BH534*DCF!E$28,0)-MAX(BH534-BG534,0)/Inputs!$B$17)*DCF!E$6</f>
        <v>5293.9785546588837</v>
      </c>
      <c r="CP534" s="15">
        <f ca="1">(BI534*DCF!F$28-DCF!F$5*MAX(BI534*DCF!F$28,0)-MAX(BI534-BH534,0)/Inputs!$B$17)*DCF!F$6</f>
        <v>6225.7105040578381</v>
      </c>
      <c r="CQ534" s="15">
        <f ca="1">(BJ534*DCF!G$28-DCF!G$5*MAX(BJ534*DCF!G$28,0)-MAX(BJ534-BI534,0)/Inputs!$B$17)*DCF!G$6</f>
        <v>8222.703684114962</v>
      </c>
      <c r="CR534" s="15">
        <f ca="1">(BK534*DCF!H$28-DCF!H$5*MAX(BK534*DCF!H$28,0)-MAX(BK534-BJ534,0)/Inputs!$B$17)*DCF!H$6</f>
        <v>10835.341828858333</v>
      </c>
      <c r="CS534" s="15">
        <f ca="1">(BL534*DCF!I$28-DCF!I$5*MAX(BL534*DCF!I$28,0)-MAX(BL534-BK534,0)/Inputs!$B$17)*DCF!I$6</f>
        <v>14778.768246460935</v>
      </c>
      <c r="CT534" s="15">
        <f ca="1">(BM534*DCF!J$28-DCF!J$5*MAX(BM534*DCF!J$28,0)-MAX(BM534-BL534,0)/Inputs!$B$17)*DCF!J$6</f>
        <v>17979.439829636241</v>
      </c>
      <c r="CU534" s="15">
        <f ca="1">(BN534*DCF!K$28-DCF!K$5*MAX(BN534*DCF!K$28,0)-MAX(BN534-BM534,0)/Inputs!$B$17)*DCF!K$6</f>
        <v>21141.881340937503</v>
      </c>
      <c r="CV534" s="15">
        <f ca="1">(BO534*DCF!L$28-DCF!L$5*MAX(BO534*DCF!L$28,0)-MAX(BO534-BN534,0)/Inputs!$B$17)*DCF!L$6</f>
        <v>21421.265554058449</v>
      </c>
      <c r="CW534" s="15">
        <f ca="1">(BP534*DCF!M$28-DCF!M$5*MAX(BP534*DCF!M$28,0)-MAX(BP534-BO534,0)/Inputs!$B$17)*DCF!M$6</f>
        <v>23446.317008923885</v>
      </c>
      <c r="CX534" s="15">
        <f ca="1">(BQ534*DCF!C$46-DCF!C$5*MAX(BQ534*DCF!C$46,0)-MAX(BQ534-Inputs!$B$20,0)/Inputs!$B$24)*DCF!C$6</f>
        <v>-2773.3770736472634</v>
      </c>
      <c r="CY534" s="15">
        <f ca="1">(BR534*DCF!D$46-DCF!D$5*MAX(BR534*DCF!D$46,0)-MAX(BR534-BQ534,0)/Inputs!$B$24)*DCF!D$6</f>
        <v>-1558.255855147388</v>
      </c>
      <c r="CZ534" s="15">
        <f ca="1">(BS534*DCF!E$46-DCF!E$5*MAX(BS534*DCF!E$46,0)-MAX(BS534-BR534,0)/Inputs!$B$24)*DCF!E$6</f>
        <v>-2612.4444315014334</v>
      </c>
      <c r="DA534" s="15">
        <f ca="1">(BT534*DCF!F$46-DCF!F$5*MAX(BT534*DCF!F$46,0)-MAX(BT534-BS534,0)/Inputs!$B$24)*DCF!F$6</f>
        <v>-3789.7082740803344</v>
      </c>
      <c r="DB534" s="15">
        <f ca="1">(BU534*DCF!G$46-DCF!G$5*MAX(BU534*DCF!G$46,0)-MAX(BU534-BT534,0)/Inputs!$B$24)*DCF!G$6</f>
        <v>-9861.4978236058669</v>
      </c>
      <c r="DC534" s="15">
        <f ca="1">(BV534*DCF!H$46-DCF!H$5*MAX(BV534*DCF!H$46,0)-MAX(BV534-BU534,0)/Inputs!$B$24)*DCF!H$6</f>
        <v>-16253.661099132074</v>
      </c>
      <c r="DD534" s="15">
        <f ca="1">(BW534*DCF!I$46-DCF!I$5*MAX(BW534*DCF!I$46,0)-MAX(BW534-BV534,0)/Inputs!$B$24)*DCF!I$6</f>
        <v>-7268.5903461156049</v>
      </c>
      <c r="DE534" s="15">
        <f ca="1">(BX534*DCF!J$46-DCF!J$5*MAX(BX534*DCF!J$46,0)-MAX(BX534-BW534,0)/Inputs!$B$24)*DCF!J$6</f>
        <v>2216.8337215263336</v>
      </c>
      <c r="DF534" s="15">
        <f ca="1">(BY534*DCF!K$46-DCF!K$5*MAX(BY534*DCF!K$46,0)-MAX(BY534-BX534,0)/Inputs!$B$24)*DCF!K$6</f>
        <v>-4281.5142990975528</v>
      </c>
      <c r="DG534" s="15">
        <f ca="1">(BZ534*DCF!L$46-DCF!L$5*MAX(BZ534*DCF!L$46,0)-MAX(BZ534-BY534,0)/Inputs!$B$24)*DCF!L$6</f>
        <v>13455.127903079145</v>
      </c>
      <c r="DH534" s="15">
        <f ca="1">(CA534*DCF!M$46-DCF!M$5*MAX(CA534*DCF!M$46,0)-MAX(CA534-BZ534,0)/Inputs!$B$24)*DCF!M$6</f>
        <v>5527.078166997836</v>
      </c>
      <c r="DI534" s="15">
        <f ca="1">SUM(CB534:CL534)+BE534*DCF!M$10*(1+Inputs!$B$30)*(1-Inputs!$B$33)*(1-Inputs!$B$30/Inputs!$B$31)/(Inputs!$B$29-Inputs!$B$30)*DCF!M$6</f>
        <v>196161.30564033665</v>
      </c>
      <c r="DJ534" s="15">
        <f ca="1">SUM(CM534:CW534)+BP534*DCF!M$28*(1+Inputs!$B$30)*(1-Inputs!$B$33)*(1-Inputs!$B$30/Inputs!$B$31)/(Inputs!$B$29-Inputs!$B$30)*DCF!M$6</f>
        <v>680779.25234668655</v>
      </c>
      <c r="DK534" s="15">
        <f ca="1">SUM(CX534:DH534)+CA534*DCF!M$46*(1+Inputs!$B$30)*(1-Inputs!$B$33)*(1-Inputs!$B$30/Inputs!$B$31)/(Inputs!$B$29-Inputs!$B$30)*DCF!M$6</f>
        <v>451324.00756079063</v>
      </c>
      <c r="DM534" s="15">
        <f ca="1">DI534+DJ534+DK534+Inputs!$B$34+Inputs!$B$36-Inputs!$B$35</f>
        <v>1405115.5655478137</v>
      </c>
    </row>
    <row r="535" spans="1:117" x14ac:dyDescent="0.75">
      <c r="A535" s="11">
        <v>522</v>
      </c>
      <c r="C535" s="24">
        <f t="shared" ca="1" si="322"/>
        <v>2.4774682068902969E-2</v>
      </c>
      <c r="D535" s="24">
        <f t="shared" ca="1" si="322"/>
        <v>-1.3979327645363717</v>
      </c>
      <c r="E535" s="24">
        <f t="shared" ca="1" si="322"/>
        <v>0.11117746983418929</v>
      </c>
      <c r="F535" s="24">
        <f t="shared" ca="1" si="322"/>
        <v>-0.39229967976448243</v>
      </c>
      <c r="G535" s="24">
        <f t="shared" ca="1" si="322"/>
        <v>1.5082624171016621</v>
      </c>
      <c r="H535" s="24">
        <f t="shared" ca="1" si="322"/>
        <v>1.2682791046022547E-2</v>
      </c>
      <c r="I535" s="24">
        <f t="shared" ca="1" si="322"/>
        <v>1.6291038265210855</v>
      </c>
      <c r="J535" s="24">
        <f t="shared" ca="1" si="322"/>
        <v>-2.6502132686138876E-2</v>
      </c>
      <c r="K535" s="24">
        <f t="shared" ca="1" si="322"/>
        <v>1.1513678908861416</v>
      </c>
      <c r="L535" s="24">
        <f t="shared" ca="1" si="322"/>
        <v>0.68701655535906736</v>
      </c>
      <c r="M535" s="24">
        <f t="shared" ca="1" si="322"/>
        <v>-2.4587267589781585</v>
      </c>
      <c r="N535" s="24">
        <f ca="1">SQRT(Inputs!$B$38)*C535+SQRT(1-Inputs!$B$38)*_xlfn.NORM.S.INV(RAND())</f>
        <v>-0.25272132950835957</v>
      </c>
      <c r="O535" s="24">
        <f ca="1">SQRT(Inputs!$B$38)*D535+SQRT(1-Inputs!$B$38)*_xlfn.NORM.S.INV(RAND())</f>
        <v>-0.90642973090483214</v>
      </c>
      <c r="P535" s="24">
        <f ca="1">SQRT(Inputs!$B$38)*E535+SQRT(1-Inputs!$B$38)*_xlfn.NORM.S.INV(RAND())</f>
        <v>0.95100187049609686</v>
      </c>
      <c r="Q535" s="24">
        <f ca="1">SQRT(Inputs!$B$38)*F535+SQRT(1-Inputs!$B$38)*_xlfn.NORM.S.INV(RAND())</f>
        <v>-1.6007532244158875</v>
      </c>
      <c r="R535" s="24">
        <f ca="1">SQRT(Inputs!$B$38)*G535+SQRT(1-Inputs!$B$38)*_xlfn.NORM.S.INV(RAND())</f>
        <v>1.3395725745046019</v>
      </c>
      <c r="S535" s="24">
        <f ca="1">SQRT(Inputs!$B$38)*H535+SQRT(1-Inputs!$B$38)*_xlfn.NORM.S.INV(RAND())</f>
        <v>-0.10293402217347493</v>
      </c>
      <c r="T535" s="24">
        <f ca="1">SQRT(Inputs!$B$38)*I535+SQRT(1-Inputs!$B$38)*_xlfn.NORM.S.INV(RAND())</f>
        <v>-0.25506086077598999</v>
      </c>
      <c r="U535" s="24">
        <f ca="1">SQRT(Inputs!$B$38)*J535+SQRT(1-Inputs!$B$38)*_xlfn.NORM.S.INV(RAND())</f>
        <v>-0.40589861864719834</v>
      </c>
      <c r="V535" s="24">
        <f ca="1">SQRT(Inputs!$B$38)*K535+SQRT(1-Inputs!$B$38)*_xlfn.NORM.S.INV(RAND())</f>
        <v>0.25050764753233695</v>
      </c>
      <c r="W535" s="24">
        <f ca="1">SQRT(Inputs!$B$38)*L535+SQRT(1-Inputs!$B$38)*_xlfn.NORM.S.INV(RAND())</f>
        <v>1.0802500364236465</v>
      </c>
      <c r="X535" s="24">
        <f ca="1">SQRT(Inputs!$B$38)*M535+SQRT(1-Inputs!$B$38)*_xlfn.NORM.S.INV(RAND())</f>
        <v>-1.3684943922823614</v>
      </c>
      <c r="Y535" s="24">
        <f ca="1">SQRT(Inputs!$B$38)*C535+SQRT(1-Inputs!$B$38)*_xlfn.NORM.S.INV(RAND())</f>
        <v>1.6976677419345929</v>
      </c>
      <c r="Z535" s="24">
        <f ca="1">SQRT(Inputs!$B$38)*D535+SQRT(1-Inputs!$B$38)*_xlfn.NORM.S.INV(RAND())</f>
        <v>-2.1381278866403046</v>
      </c>
      <c r="AA535" s="24">
        <f ca="1">SQRT(Inputs!$B$38)*E535+SQRT(1-Inputs!$B$38)*_xlfn.NORM.S.INV(RAND())</f>
        <v>0.59026792778678694</v>
      </c>
      <c r="AB535" s="24">
        <f ca="1">SQRT(Inputs!$B$38)*F535+SQRT(1-Inputs!$B$38)*_xlfn.NORM.S.INV(RAND())</f>
        <v>-0.17707257220232839</v>
      </c>
      <c r="AC535" s="24">
        <f ca="1">SQRT(Inputs!$B$38)*G535+SQRT(1-Inputs!$B$38)*_xlfn.NORM.S.INV(RAND())</f>
        <v>2.2698302991936177</v>
      </c>
      <c r="AD535" s="24">
        <f ca="1">SQRT(Inputs!$B$38)*H535+SQRT(1-Inputs!$B$38)*_xlfn.NORM.S.INV(RAND())</f>
        <v>-0.14525762193993128</v>
      </c>
      <c r="AE535" s="24">
        <f ca="1">SQRT(Inputs!$B$38)*I535+SQRT(1-Inputs!$B$38)*_xlfn.NORM.S.INV(RAND())</f>
        <v>-0.78065235495642937</v>
      </c>
      <c r="AF535" s="24">
        <f ca="1">SQRT(Inputs!$B$38)*J535+SQRT(1-Inputs!$B$38)*_xlfn.NORM.S.INV(RAND())</f>
        <v>-0.86061119428529353</v>
      </c>
      <c r="AG535" s="24">
        <f ca="1">SQRT(Inputs!$B$38)*K535+SQRT(1-Inputs!$B$38)*_xlfn.NORM.S.INV(RAND())</f>
        <v>0.86813576158570549</v>
      </c>
      <c r="AH535" s="24">
        <f ca="1">SQRT(Inputs!$B$38)*L535+SQRT(1-Inputs!$B$38)*_xlfn.NORM.S.INV(RAND())</f>
        <v>0.65492015178817653</v>
      </c>
      <c r="AI535" s="24">
        <f ca="1">SQRT(Inputs!$B$38)*M535+SQRT(1-Inputs!$B$38)*_xlfn.NORM.S.INV(RAND())</f>
        <v>-1.2361800108373704</v>
      </c>
      <c r="AJ535" s="24">
        <f ca="1">SQRT(Inputs!$B$38)*C535+SQRT(1-Inputs!$B$38)*_xlfn.NORM.S.INV(RAND())</f>
        <v>0.72305538502653111</v>
      </c>
      <c r="AK535" s="24">
        <f ca="1">SQRT(Inputs!$B$38)*D535+SQRT(1-Inputs!$B$38)*_xlfn.NORM.S.INV(RAND())</f>
        <v>-1.0352275074665038</v>
      </c>
      <c r="AL535" s="24">
        <f ca="1">SQRT(Inputs!$B$38)*E535+SQRT(1-Inputs!$B$38)*_xlfn.NORM.S.INV(RAND())</f>
        <v>-1.2899181751200233</v>
      </c>
      <c r="AM535" s="24">
        <f ca="1">SQRT(Inputs!$B$38)*F535+SQRT(1-Inputs!$B$38)*_xlfn.NORM.S.INV(RAND())</f>
        <v>-0.33223719188761625</v>
      </c>
      <c r="AN535" s="24">
        <f ca="1">SQRT(Inputs!$B$38)*G535+SQRT(1-Inputs!$B$38)*_xlfn.NORM.S.INV(RAND())</f>
        <v>0.7534678909011352</v>
      </c>
      <c r="AO535" s="24">
        <f ca="1">SQRT(Inputs!$B$38)*H535+SQRT(1-Inputs!$B$38)*_xlfn.NORM.S.INV(RAND())</f>
        <v>0.10909660727345108</v>
      </c>
      <c r="AP535" s="24">
        <f ca="1">SQRT(Inputs!$B$38)*I535+SQRT(1-Inputs!$B$38)*_xlfn.NORM.S.INV(RAND())</f>
        <v>1.1730016261486096</v>
      </c>
      <c r="AQ535" s="24">
        <f ca="1">SQRT(Inputs!$B$38)*J535+SQRT(1-Inputs!$B$38)*_xlfn.NORM.S.INV(RAND())</f>
        <v>-1.7295040421367858</v>
      </c>
      <c r="AR535" s="24">
        <f ca="1">SQRT(Inputs!$B$38)*K535+SQRT(1-Inputs!$B$38)*_xlfn.NORM.S.INV(RAND())</f>
        <v>-0.7115946487730811</v>
      </c>
      <c r="AS535" s="24">
        <f ca="1">SQRT(Inputs!$B$38)*L535+SQRT(1-Inputs!$B$38)*_xlfn.NORM.S.INV(RAND())</f>
        <v>0.90364788088138792</v>
      </c>
      <c r="AT535" s="24">
        <f ca="1">SQRT(Inputs!$B$38)*M535+SQRT(1-Inputs!$B$38)*_xlfn.NORM.S.INV(RAND())</f>
        <v>-1.2627285226045422</v>
      </c>
      <c r="AU535" s="15">
        <f ca="1">Inputs!$B$6*EXP($B$8-0.5*C$5^2+C$5*N535)</f>
        <v>4763.3364539316199</v>
      </c>
      <c r="AV535" s="15">
        <f t="shared" ca="1" si="292"/>
        <v>5074.6474772876509</v>
      </c>
      <c r="AW535" s="15">
        <f t="shared" ca="1" si="293"/>
        <v>7034.4880897637786</v>
      </c>
      <c r="AX535" s="15">
        <f t="shared" ca="1" si="294"/>
        <v>7031.6835483373443</v>
      </c>
      <c r="AY535" s="15">
        <f t="shared" ca="1" si="295"/>
        <v>10048.711926801296</v>
      </c>
      <c r="AZ535" s="15">
        <f t="shared" ca="1" si="296"/>
        <v>12151.326836380947</v>
      </c>
      <c r="BA535" s="15">
        <f t="shared" ca="1" si="297"/>
        <v>14478.416702865967</v>
      </c>
      <c r="BB535" s="15">
        <f t="shared" ca="1" si="298"/>
        <v>17019.594532986768</v>
      </c>
      <c r="BC535" s="15">
        <f t="shared" ca="1" si="299"/>
        <v>21354.87076648666</v>
      </c>
      <c r="BD535" s="15">
        <f t="shared" ca="1" si="300"/>
        <v>28943.257536035537</v>
      </c>
      <c r="BE535" s="15">
        <f t="shared" ca="1" si="301"/>
        <v>31310.034906763867</v>
      </c>
      <c r="BF535" s="15">
        <f ca="1">Inputs!$B$13*EXP($B$9-0.5*C$6^2+C$6*Y535)</f>
        <v>19365.103565642974</v>
      </c>
      <c r="BG535" s="15">
        <f t="shared" ca="1" si="302"/>
        <v>16046.422651772617</v>
      </c>
      <c r="BH535" s="15">
        <f t="shared" ca="1" si="303"/>
        <v>21622.286656148801</v>
      </c>
      <c r="BI535" s="15">
        <f t="shared" ca="1" si="304"/>
        <v>25757.265023419892</v>
      </c>
      <c r="BJ535" s="15">
        <f t="shared" ca="1" si="305"/>
        <v>43798.795924665319</v>
      </c>
      <c r="BK535" s="15">
        <f t="shared" ca="1" si="306"/>
        <v>52702.118070290722</v>
      </c>
      <c r="BL535" s="15">
        <f t="shared" ca="1" si="307"/>
        <v>58509.276011142792</v>
      </c>
      <c r="BM535" s="15">
        <f t="shared" ca="1" si="308"/>
        <v>64628.150605350835</v>
      </c>
      <c r="BN535" s="15">
        <f t="shared" ca="1" si="309"/>
        <v>88199.05417547698</v>
      </c>
      <c r="BO535" s="15">
        <f t="shared" ca="1" si="310"/>
        <v>117103.84283179573</v>
      </c>
      <c r="BP535" s="15">
        <f t="shared" ca="1" si="311"/>
        <v>125296.25894643467</v>
      </c>
      <c r="BQ535" s="15">
        <f ca="1">Inputs!$B$20*EXP($B$10-0.5*C$7^2+C$7*AJ535)</f>
        <v>5543.5142146241878</v>
      </c>
      <c r="BR535" s="15">
        <f t="shared" ca="1" si="312"/>
        <v>5414.2945189286756</v>
      </c>
      <c r="BS535" s="15">
        <f t="shared" ca="1" si="313"/>
        <v>5118.9105429657411</v>
      </c>
      <c r="BT535" s="15">
        <f t="shared" ca="1" si="314"/>
        <v>6468.7704562254085</v>
      </c>
      <c r="BU535" s="15">
        <f t="shared" ca="1" si="315"/>
        <v>10757.873626108216</v>
      </c>
      <c r="BV535" s="15">
        <f t="shared" ca="1" si="316"/>
        <v>15339.750880830003</v>
      </c>
      <c r="BW535" s="15">
        <f t="shared" ca="1" si="317"/>
        <v>27437.887386223665</v>
      </c>
      <c r="BX535" s="15">
        <f t="shared" ca="1" si="318"/>
        <v>27132.142749616251</v>
      </c>
      <c r="BY535" s="15">
        <f t="shared" ca="1" si="319"/>
        <v>33177.798479411518</v>
      </c>
      <c r="BZ535" s="15">
        <f t="shared" ca="1" si="320"/>
        <v>54965.987667074507</v>
      </c>
      <c r="CA535" s="15">
        <f t="shared" ca="1" si="321"/>
        <v>61691.613475913065</v>
      </c>
      <c r="CB535" s="15">
        <f ca="1">(AU535*DCF!C$10-DCF!C$5*MAX(AU535*DCF!C$10,0)-MAX(AU535-Inputs!$B$6,0)/Inputs!$B$10)*DCF!C$6</f>
        <v>1044.4925171927785</v>
      </c>
      <c r="CC535" s="15">
        <f ca="1">(AV535*DCF!D$10-DCF!D$5*MAX(AV535*DCF!D$10,0)-MAX(AV535-AU535,0)/Inputs!$B$10)*DCF!D$6</f>
        <v>1161.0058975236223</v>
      </c>
      <c r="CD535" s="15">
        <f ca="1">(AW535*DCF!E$10-DCF!E$5*MAX(AW535*DCF!E$10,0)-MAX(AW535-AV535,0)/Inputs!$B$10)*DCF!E$6</f>
        <v>1182.7140540838086</v>
      </c>
      <c r="CE535" s="15">
        <f ca="1">(AX535*DCF!F$10-DCF!F$5*MAX(AX535*DCF!F$10,0)-MAX(AX535-AW535,0)/Inputs!$B$10)*DCF!F$6</f>
        <v>1535.0053123258904</v>
      </c>
      <c r="CF535" s="15">
        <f ca="1">(AY535*DCF!G$10-DCF!G$5*MAX(AY535*DCF!G$10,0)-MAX(AY535-AX535,0)/Inputs!$B$10)*DCF!G$6</f>
        <v>1490.5100900935563</v>
      </c>
      <c r="CG535" s="15">
        <f ca="1">(AZ535*DCF!H$10-DCF!H$5*MAX(AZ535*DCF!H$10,0)-MAX(AZ535-AY535,0)/Inputs!$B$10)*DCF!H$6</f>
        <v>1985.831849658322</v>
      </c>
      <c r="CH535" s="15">
        <f ca="1">(BA535*DCF!I$10-DCF!I$5*MAX(BA535*DCF!I$10,0)-MAX(BA535-AZ535,0)/Inputs!$B$10)*DCF!I$6</f>
        <v>2262.9542853994299</v>
      </c>
      <c r="CI535" s="15">
        <f ca="1">(BB535*DCF!J$10-DCF!J$5*MAX(BB535*DCF!J$10,0)-MAX(BB535-BA535,0)/Inputs!$B$10)*DCF!J$6</f>
        <v>2535.528287934781</v>
      </c>
      <c r="CJ535" s="15">
        <f ca="1">(BC535*DCF!K$10-DCF!K$5*MAX(BC535*DCF!K$10,0)-MAX(BC535-BB535,0)/Inputs!$B$10)*DCF!K$6</f>
        <v>2830.918554546769</v>
      </c>
      <c r="CK535" s="15">
        <f ca="1">(BD535*DCF!L$10-DCF!L$5*MAX(BD535*DCF!L$10,0)-MAX(BD535-BC535,0)/Inputs!$B$10)*DCF!L$6</f>
        <v>3383.8923444769998</v>
      </c>
      <c r="CL535" s="15">
        <f ca="1">(BE535*DCF!M$10-DCF!M$5*MAX(BE535*DCF!M$10,0)-MAX(BE535-BD535,0)/Inputs!$B$10)*DCF!M$6</f>
        <v>4135.514045063047</v>
      </c>
      <c r="CM535" s="15">
        <f ca="1">(BF535*DCF!C$28-DCF!C$5*MAX(BF535*DCF!C$28,0)-MAX(BF535-Inputs!$B$13,0)/Inputs!$B$17)*DCF!C$6</f>
        <v>4067.5844649161354</v>
      </c>
      <c r="CN535" s="15">
        <f ca="1">(BG535*DCF!D$28-DCF!D$5*MAX(BG535*DCF!D$28,0)-MAX(BG535-BF535,0)/Inputs!$B$17)*DCF!D$6</f>
        <v>4726.0415625963078</v>
      </c>
      <c r="CO535" s="15">
        <f ca="1">(BH535*DCF!E$28-DCF!E$5*MAX(BH535*DCF!E$28,0)-MAX(BH535-BG535,0)/Inputs!$B$17)*DCF!E$6</f>
        <v>5024.8905523372923</v>
      </c>
      <c r="CP535" s="15">
        <f ca="1">(BI535*DCF!F$28-DCF!F$5*MAX(BI535*DCF!F$28,0)-MAX(BI535-BH535,0)/Inputs!$B$17)*DCF!F$6</f>
        <v>6239.5808152021737</v>
      </c>
      <c r="CQ535" s="15">
        <f ca="1">(BJ535*DCF!G$28-DCF!G$5*MAX(BJ535*DCF!G$28,0)-MAX(BJ535-BI535,0)/Inputs!$B$17)*DCF!G$6</f>
        <v>8329.5226341351627</v>
      </c>
      <c r="CR535" s="15">
        <f ca="1">(BK535*DCF!H$28-DCF!H$5*MAX(BK535*DCF!H$28,0)-MAX(BK535-BJ535,0)/Inputs!$B$17)*DCF!H$6</f>
        <v>11650.488844329786</v>
      </c>
      <c r="CS535" s="15">
        <f ca="1">(BL535*DCF!I$28-DCF!I$5*MAX(BL535*DCF!I$28,0)-MAX(BL535-BK535,0)/Inputs!$B$17)*DCF!I$6</f>
        <v>12925.128756546623</v>
      </c>
      <c r="CT535" s="15">
        <f ca="1">(BM535*DCF!J$28-DCF!J$5*MAX(BM535*DCF!J$28,0)-MAX(BM535-BL535,0)/Inputs!$B$17)*DCF!J$6</f>
        <v>13606.129995726633</v>
      </c>
      <c r="CU535" s="15">
        <f ca="1">(BN535*DCF!K$28-DCF!K$5*MAX(BN535*DCF!K$28,0)-MAX(BN535-BM535,0)/Inputs!$B$17)*DCF!K$6</f>
        <v>15739.039683916944</v>
      </c>
      <c r="CV535" s="15">
        <f ca="1">(BO535*DCF!L$28-DCF!L$5*MAX(BO535*DCF!L$28,0)-MAX(BO535-BN535,0)/Inputs!$B$17)*DCF!L$6</f>
        <v>20094.049605018121</v>
      </c>
      <c r="CW535" s="15">
        <f ca="1">(BP535*DCF!M$28-DCF!M$5*MAX(BP535*DCF!M$28,0)-MAX(BP535-BO535,0)/Inputs!$B$17)*DCF!M$6</f>
        <v>22718.225948228137</v>
      </c>
      <c r="CX535" s="15">
        <f ca="1">(BQ535*DCF!C$46-DCF!C$5*MAX(BQ535*DCF!C$46,0)-MAX(BQ535-Inputs!$B$20,0)/Inputs!$B$24)*DCF!C$6</f>
        <v>-2362.2500332269196</v>
      </c>
      <c r="CY535" s="15">
        <f ca="1">(BR535*DCF!D$46-DCF!D$5*MAX(BR535*DCF!D$46,0)-MAX(BR535-BQ535,0)/Inputs!$B$24)*DCF!D$6</f>
        <v>-924.09381140076277</v>
      </c>
      <c r="CZ535" s="15">
        <f ca="1">(BS535*DCF!E$46-DCF!E$5*MAX(BS535*DCF!E$46,0)-MAX(BS535-BR535,0)/Inputs!$B$24)*DCF!E$6</f>
        <v>-605.32008439763626</v>
      </c>
      <c r="DA535" s="15">
        <f ca="1">(BT535*DCF!F$46-DCF!F$5*MAX(BT535*DCF!F$46,0)-MAX(BT535-BS535,0)/Inputs!$B$24)*DCF!F$6</f>
        <v>-962.62343005389721</v>
      </c>
      <c r="DB535" s="15">
        <f ca="1">(BU535*DCF!G$46-DCF!G$5*MAX(BU535*DCF!G$46,0)-MAX(BU535-BT535,0)/Inputs!$B$24)*DCF!G$6</f>
        <v>-1804.6431778365045</v>
      </c>
      <c r="DC535" s="15">
        <f ca="1">(BV535*DCF!H$46-DCF!H$5*MAX(BV535*DCF!H$46,0)-MAX(BV535-BU535,0)/Inputs!$B$24)*DCF!H$6</f>
        <v>-1423.7902832770806</v>
      </c>
      <c r="DD535" s="15">
        <f ca="1">(BW535*DCF!I$46-DCF!I$5*MAX(BW535*DCF!I$46,0)-MAX(BW535-BV535,0)/Inputs!$B$24)*DCF!I$6</f>
        <v>-2839.2183243582845</v>
      </c>
      <c r="DE535" s="15">
        <f ca="1">(BX535*DCF!J$46-DCF!J$5*MAX(BX535*DCF!J$46,0)-MAX(BX535-BW535,0)/Inputs!$B$24)*DCF!J$6</f>
        <v>1138.1183369614125</v>
      </c>
      <c r="DF535" s="15">
        <f ca="1">(BY535*DCF!K$46-DCF!K$5*MAX(BY535*DCF!K$46,0)-MAX(BY535-BX535,0)/Inputs!$B$24)*DCF!K$6</f>
        <v>414.20184968167558</v>
      </c>
      <c r="DG535" s="15">
        <f ca="1">(BZ535*DCF!L$46-DCF!L$5*MAX(BZ535*DCF!L$46,0)-MAX(BZ535-BY535,0)/Inputs!$B$24)*DCF!L$6</f>
        <v>-1131.1949641510694</v>
      </c>
      <c r="DH535" s="15">
        <f ca="1">(CA535*DCF!M$46-DCF!M$5*MAX(CA535*DCF!M$46,0)-MAX(CA535-BZ535,0)/Inputs!$B$24)*DCF!M$6</f>
        <v>3430.3465595330176</v>
      </c>
      <c r="DI535" s="15">
        <f ca="1">SUM(CB535:CL535)+BE535*DCF!M$10*(1+Inputs!$B$30)*(1-Inputs!$B$33)*(1-Inputs!$B$30/Inputs!$B$31)/(Inputs!$B$29-Inputs!$B$30)*DCF!M$6</f>
        <v>110684.60841617185</v>
      </c>
      <c r="DJ535" s="15">
        <f ca="1">SUM(CM535:CW535)+BP535*DCF!M$28*(1+Inputs!$B$30)*(1-Inputs!$B$33)*(1-Inputs!$B$30/Inputs!$B$31)/(Inputs!$B$29-Inputs!$B$30)*DCF!M$6</f>
        <v>590055.54355551978</v>
      </c>
      <c r="DK535" s="15">
        <f ca="1">SUM(CX535:DH535)+CA535*DCF!M$46*(1+Inputs!$B$30)*(1-Inputs!$B$33)*(1-Inputs!$B$30/Inputs!$B$31)/(Inputs!$B$29-Inputs!$B$30)*DCF!M$6</f>
        <v>88312.074910029536</v>
      </c>
      <c r="DM535" s="15">
        <f ca="1">DI535+DJ535+DK535+Inputs!$B$34+Inputs!$B$36-Inputs!$B$35</f>
        <v>865903.22688172117</v>
      </c>
    </row>
    <row r="536" spans="1:117" x14ac:dyDescent="0.75">
      <c r="A536" s="11">
        <v>523</v>
      </c>
      <c r="C536" s="24">
        <f t="shared" ca="1" si="322"/>
        <v>2.3599083414162808E-2</v>
      </c>
      <c r="D536" s="24">
        <f t="shared" ca="1" si="322"/>
        <v>-0.25029617655932912</v>
      </c>
      <c r="E536" s="24">
        <f t="shared" ca="1" si="322"/>
        <v>-0.60200662218695999</v>
      </c>
      <c r="F536" s="24">
        <f t="shared" ca="1" si="322"/>
        <v>-0.57927184031676038</v>
      </c>
      <c r="G536" s="24">
        <f t="shared" ca="1" si="322"/>
        <v>0.80059515388396341</v>
      </c>
      <c r="H536" s="24">
        <f t="shared" ca="1" si="322"/>
        <v>-0.59753532292600242</v>
      </c>
      <c r="I536" s="24">
        <f t="shared" ca="1" si="322"/>
        <v>1.0203152370753581</v>
      </c>
      <c r="J536" s="24">
        <f t="shared" ca="1" si="322"/>
        <v>1.2013438643249572</v>
      </c>
      <c r="K536" s="24">
        <f t="shared" ca="1" si="322"/>
        <v>-0.3126658656697649</v>
      </c>
      <c r="L536" s="24">
        <f t="shared" ca="1" si="322"/>
        <v>-0.1149058519328343</v>
      </c>
      <c r="M536" s="24">
        <f t="shared" ca="1" si="322"/>
        <v>-0.39090042211312553</v>
      </c>
      <c r="N536" s="24">
        <f ca="1">SQRT(Inputs!$B$38)*C536+SQRT(1-Inputs!$B$38)*_xlfn.NORM.S.INV(RAND())</f>
        <v>-1.1258970210650801</v>
      </c>
      <c r="O536" s="24">
        <f ca="1">SQRT(Inputs!$B$38)*D536+SQRT(1-Inputs!$B$38)*_xlfn.NORM.S.INV(RAND())</f>
        <v>-0.70375147878840538</v>
      </c>
      <c r="P536" s="24">
        <f ca="1">SQRT(Inputs!$B$38)*E536+SQRT(1-Inputs!$B$38)*_xlfn.NORM.S.INV(RAND())</f>
        <v>0.29182410639733963</v>
      </c>
      <c r="Q536" s="24">
        <f ca="1">SQRT(Inputs!$B$38)*F536+SQRT(1-Inputs!$B$38)*_xlfn.NORM.S.INV(RAND())</f>
        <v>-0.45481724642590848</v>
      </c>
      <c r="R536" s="24">
        <f ca="1">SQRT(Inputs!$B$38)*G536+SQRT(1-Inputs!$B$38)*_xlfn.NORM.S.INV(RAND())</f>
        <v>1.1528466938965367</v>
      </c>
      <c r="S536" s="24">
        <f ca="1">SQRT(Inputs!$B$38)*H536+SQRT(1-Inputs!$B$38)*_xlfn.NORM.S.INV(RAND())</f>
        <v>-0.25611416752372917</v>
      </c>
      <c r="T536" s="24">
        <f ca="1">SQRT(Inputs!$B$38)*I536+SQRT(1-Inputs!$B$38)*_xlfn.NORM.S.INV(RAND())</f>
        <v>0.7599318383049154</v>
      </c>
      <c r="U536" s="24">
        <f ca="1">SQRT(Inputs!$B$38)*J536+SQRT(1-Inputs!$B$38)*_xlfn.NORM.S.INV(RAND())</f>
        <v>1.4980174599352134</v>
      </c>
      <c r="V536" s="24">
        <f ca="1">SQRT(Inputs!$B$38)*K536+SQRT(1-Inputs!$B$38)*_xlfn.NORM.S.INV(RAND())</f>
        <v>0.83858191055865683</v>
      </c>
      <c r="W536" s="24">
        <f ca="1">SQRT(Inputs!$B$38)*L536+SQRT(1-Inputs!$B$38)*_xlfn.NORM.S.INV(RAND())</f>
        <v>-0.52290361842627597</v>
      </c>
      <c r="X536" s="24">
        <f ca="1">SQRT(Inputs!$B$38)*M536+SQRT(1-Inputs!$B$38)*_xlfn.NORM.S.INV(RAND())</f>
        <v>-0.35067395439907734</v>
      </c>
      <c r="Y536" s="24">
        <f ca="1">SQRT(Inputs!$B$38)*C536+SQRT(1-Inputs!$B$38)*_xlfn.NORM.S.INV(RAND())</f>
        <v>0.53628046546064501</v>
      </c>
      <c r="Z536" s="24">
        <f ca="1">SQRT(Inputs!$B$38)*D536+SQRT(1-Inputs!$B$38)*_xlfn.NORM.S.INV(RAND())</f>
        <v>0.49125048802026189</v>
      </c>
      <c r="AA536" s="24">
        <f ca="1">SQRT(Inputs!$B$38)*E536+SQRT(1-Inputs!$B$38)*_xlfn.NORM.S.INV(RAND())</f>
        <v>-0.20206083168497535</v>
      </c>
      <c r="AB536" s="24">
        <f ca="1">SQRT(Inputs!$B$38)*F536+SQRT(1-Inputs!$B$38)*_xlfn.NORM.S.INV(RAND())</f>
        <v>0.45387752492273448</v>
      </c>
      <c r="AC536" s="24">
        <f ca="1">SQRT(Inputs!$B$38)*G536+SQRT(1-Inputs!$B$38)*_xlfn.NORM.S.INV(RAND())</f>
        <v>1.5046868050453679</v>
      </c>
      <c r="AD536" s="24">
        <f ca="1">SQRT(Inputs!$B$38)*H536+SQRT(1-Inputs!$B$38)*_xlfn.NORM.S.INV(RAND())</f>
        <v>1.0982621798131369</v>
      </c>
      <c r="AE536" s="24">
        <f ca="1">SQRT(Inputs!$B$38)*I536+SQRT(1-Inputs!$B$38)*_xlfn.NORM.S.INV(RAND())</f>
        <v>6.3504045666753772E-2</v>
      </c>
      <c r="AF536" s="24">
        <f ca="1">SQRT(Inputs!$B$38)*J536+SQRT(1-Inputs!$B$38)*_xlfn.NORM.S.INV(RAND())</f>
        <v>-0.19103282089505913</v>
      </c>
      <c r="AG536" s="24">
        <f ca="1">SQRT(Inputs!$B$38)*K536+SQRT(1-Inputs!$B$38)*_xlfn.NORM.S.INV(RAND())</f>
        <v>0.55357365823650928</v>
      </c>
      <c r="AH536" s="24">
        <f ca="1">SQRT(Inputs!$B$38)*L536+SQRT(1-Inputs!$B$38)*_xlfn.NORM.S.INV(RAND())</f>
        <v>0.52864367441889648</v>
      </c>
      <c r="AI536" s="24">
        <f ca="1">SQRT(Inputs!$B$38)*M536+SQRT(1-Inputs!$B$38)*_xlfn.NORM.S.INV(RAND())</f>
        <v>-1.3655657771824574</v>
      </c>
      <c r="AJ536" s="24">
        <f ca="1">SQRT(Inputs!$B$38)*C536+SQRT(1-Inputs!$B$38)*_xlfn.NORM.S.INV(RAND())</f>
        <v>-0.30704414544809361</v>
      </c>
      <c r="AK536" s="24">
        <f ca="1">SQRT(Inputs!$B$38)*D536+SQRT(1-Inputs!$B$38)*_xlfn.NORM.S.INV(RAND())</f>
        <v>0.38176325213322809</v>
      </c>
      <c r="AL536" s="24">
        <f ca="1">SQRT(Inputs!$B$38)*E536+SQRT(1-Inputs!$B$38)*_xlfn.NORM.S.INV(RAND())</f>
        <v>1.3370405239009611</v>
      </c>
      <c r="AM536" s="24">
        <f ca="1">SQRT(Inputs!$B$38)*F536+SQRT(1-Inputs!$B$38)*_xlfn.NORM.S.INV(RAND())</f>
        <v>0.20790061022301631</v>
      </c>
      <c r="AN536" s="24">
        <f ca="1">SQRT(Inputs!$B$38)*G536+SQRT(1-Inputs!$B$38)*_xlfn.NORM.S.INV(RAND())</f>
        <v>-8.2207515443815826E-2</v>
      </c>
      <c r="AO536" s="24">
        <f ca="1">SQRT(Inputs!$B$38)*H536+SQRT(1-Inputs!$B$38)*_xlfn.NORM.S.INV(RAND())</f>
        <v>-0.34922777663680149</v>
      </c>
      <c r="AP536" s="24">
        <f ca="1">SQRT(Inputs!$B$38)*I536+SQRT(1-Inputs!$B$38)*_xlfn.NORM.S.INV(RAND())</f>
        <v>0.53026503031497652</v>
      </c>
      <c r="AQ536" s="24">
        <f ca="1">SQRT(Inputs!$B$38)*J536+SQRT(1-Inputs!$B$38)*_xlfn.NORM.S.INV(RAND())</f>
        <v>0.93916690419395987</v>
      </c>
      <c r="AR536" s="24">
        <f ca="1">SQRT(Inputs!$B$38)*K536+SQRT(1-Inputs!$B$38)*_xlfn.NORM.S.INV(RAND())</f>
        <v>-0.7025271449563435</v>
      </c>
      <c r="AS536" s="24">
        <f ca="1">SQRT(Inputs!$B$38)*L536+SQRT(1-Inputs!$B$38)*_xlfn.NORM.S.INV(RAND())</f>
        <v>0.84510860382957476</v>
      </c>
      <c r="AT536" s="24">
        <f ca="1">SQRT(Inputs!$B$38)*M536+SQRT(1-Inputs!$B$38)*_xlfn.NORM.S.INV(RAND())</f>
        <v>-0.3885666649802898</v>
      </c>
      <c r="AU536" s="15">
        <f ca="1">Inputs!$B$6*EXP($B$8-0.5*C$5^2+C$5*N536)</f>
        <v>4135.4854586829897</v>
      </c>
      <c r="AV536" s="15">
        <f t="shared" ca="1" si="292"/>
        <v>4539.0312813497649</v>
      </c>
      <c r="AW536" s="15">
        <f t="shared" ca="1" si="293"/>
        <v>5756.7369536953584</v>
      </c>
      <c r="AX536" s="15">
        <f t="shared" ca="1" si="294"/>
        <v>6640.1672400075513</v>
      </c>
      <c r="AY536" s="15">
        <f t="shared" ca="1" si="295"/>
        <v>9284.5165008269341</v>
      </c>
      <c r="AZ536" s="15">
        <f t="shared" ca="1" si="296"/>
        <v>11039.43564045683</v>
      </c>
      <c r="BA536" s="15">
        <f t="shared" ca="1" si="297"/>
        <v>14627.793984344589</v>
      </c>
      <c r="BB536" s="15">
        <f t="shared" ca="1" si="298"/>
        <v>20808.933051470736</v>
      </c>
      <c r="BC536" s="15">
        <f t="shared" ca="1" si="299"/>
        <v>27634.463300207506</v>
      </c>
      <c r="BD536" s="15">
        <f t="shared" ca="1" si="300"/>
        <v>32238.857197433394</v>
      </c>
      <c r="BE536" s="15">
        <f t="shared" ca="1" si="301"/>
        <v>38262.765794655039</v>
      </c>
      <c r="BF536" s="15">
        <f ca="1">Inputs!$B$13*EXP($B$9-0.5*C$6^2+C$6*Y536)</f>
        <v>15382.497172979749</v>
      </c>
      <c r="BG536" s="15">
        <f t="shared" ca="1" si="302"/>
        <v>20484.826334077599</v>
      </c>
      <c r="BH536" s="15">
        <f t="shared" ca="1" si="303"/>
        <v>24203.796077598108</v>
      </c>
      <c r="BI536" s="15">
        <f t="shared" ca="1" si="304"/>
        <v>31773.008608307977</v>
      </c>
      <c r="BJ536" s="15">
        <f t="shared" ca="1" si="305"/>
        <v>48386.203879251341</v>
      </c>
      <c r="BK536" s="15">
        <f t="shared" ca="1" si="306"/>
        <v>68962.3666251752</v>
      </c>
      <c r="BL536" s="15">
        <f t="shared" ca="1" si="307"/>
        <v>85411.966457526738</v>
      </c>
      <c r="BM536" s="15">
        <f t="shared" ca="1" si="308"/>
        <v>102527.50393090631</v>
      </c>
      <c r="BN536" s="15">
        <f t="shared" ca="1" si="309"/>
        <v>134744.63936696187</v>
      </c>
      <c r="BO536" s="15">
        <f t="shared" ca="1" si="310"/>
        <v>176296.61113504154</v>
      </c>
      <c r="BP536" s="15">
        <f t="shared" ca="1" si="311"/>
        <v>185885.11957417993</v>
      </c>
      <c r="BQ536" s="15">
        <f ca="1">Inputs!$B$20*EXP($B$10-0.5*C$7^2+C$7*AJ536)</f>
        <v>3846.9097504370898</v>
      </c>
      <c r="BR536" s="15">
        <f t="shared" ca="1" si="312"/>
        <v>5892.568969044758</v>
      </c>
      <c r="BS536" s="15">
        <f t="shared" ca="1" si="313"/>
        <v>11846.841395690715</v>
      </c>
      <c r="BT536" s="15">
        <f t="shared" ca="1" si="314"/>
        <v>17249.812333473405</v>
      </c>
      <c r="BU536" s="15">
        <f t="shared" ca="1" si="315"/>
        <v>23435.333612220715</v>
      </c>
      <c r="BV536" s="15">
        <f t="shared" ca="1" si="316"/>
        <v>30138.236631854863</v>
      </c>
      <c r="BW536" s="15">
        <f t="shared" ca="1" si="317"/>
        <v>47051.240278496065</v>
      </c>
      <c r="BX536" s="15">
        <f t="shared" ca="1" si="318"/>
        <v>79442.302718300853</v>
      </c>
      <c r="BY536" s="15">
        <f t="shared" ca="1" si="319"/>
        <v>97312.521565973962</v>
      </c>
      <c r="BZ536" s="15">
        <f t="shared" ca="1" si="320"/>
        <v>159492.96718996487</v>
      </c>
      <c r="CA536" s="15">
        <f t="shared" ca="1" si="321"/>
        <v>209091.61188446003</v>
      </c>
      <c r="CB536" s="15">
        <f ca="1">(AU536*DCF!C$10-DCF!C$5*MAX(AU536*DCF!C$10,0)-MAX(AU536-Inputs!$B$6,0)/Inputs!$B$10)*DCF!C$6</f>
        <v>1048.9692066975795</v>
      </c>
      <c r="CC536" s="15">
        <f ca="1">(AV536*DCF!D$10-DCF!D$5*MAX(AV536*DCF!D$10,0)-MAX(AV536-AU536,0)/Inputs!$B$10)*DCF!D$6</f>
        <v>1007.9640365886376</v>
      </c>
      <c r="CD536" s="15">
        <f ca="1">(AW536*DCF!E$10-DCF!E$5*MAX(AW536*DCF!E$10,0)-MAX(AW536-AV536,0)/Inputs!$B$10)*DCF!E$6</f>
        <v>1054.8611784219297</v>
      </c>
      <c r="CE536" s="15">
        <f ca="1">(AX536*DCF!F$10-DCF!F$5*MAX(AX536*DCF!F$10,0)-MAX(AX536-AW536,0)/Inputs!$B$10)*DCF!F$6</f>
        <v>1265.7179863944723</v>
      </c>
      <c r="CF536" s="15">
        <f ca="1">(AY536*DCF!G$10-DCF!G$5*MAX(AY536*DCF!G$10,0)-MAX(AY536-AX536,0)/Inputs!$B$10)*DCF!G$6</f>
        <v>1404.6907471348675</v>
      </c>
      <c r="CG536" s="15">
        <f ca="1">(AZ536*DCF!H$10-DCF!H$5*MAX(AZ536*DCF!H$10,0)-MAX(AZ536-AY536,0)/Inputs!$B$10)*DCF!H$6</f>
        <v>1831.6969936556418</v>
      </c>
      <c r="CH536" s="15">
        <f ca="1">(BA536*DCF!I$10-DCF!I$5*MAX(BA536*DCF!I$10,0)-MAX(BA536-AZ536,0)/Inputs!$B$10)*DCF!I$6</f>
        <v>2083.3478442800897</v>
      </c>
      <c r="CI536" s="15">
        <f ca="1">(BB536*DCF!J$10-DCF!J$5*MAX(BB536*DCF!J$10,0)-MAX(BB536-BA536,0)/Inputs!$B$10)*DCF!J$6</f>
        <v>2634.2114264794272</v>
      </c>
      <c r="CJ536" s="15">
        <f ca="1">(BC536*DCF!K$10-DCF!K$5*MAX(BC536*DCF!K$10,0)-MAX(BC536-BB536,0)/Inputs!$B$10)*DCF!K$6</f>
        <v>3493.2344481371661</v>
      </c>
      <c r="CK536" s="15">
        <f ca="1">(BD536*DCF!L$10-DCF!L$5*MAX(BD536*DCF!L$10,0)-MAX(BD536-BC536,0)/Inputs!$B$10)*DCF!L$6</f>
        <v>4266.8100358807651</v>
      </c>
      <c r="CL536" s="15">
        <f ca="1">(BE536*DCF!M$10-DCF!M$5*MAX(BE536*DCF!M$10,0)-MAX(BE536-BD536,0)/Inputs!$B$10)*DCF!M$6</f>
        <v>4679.7508991772411</v>
      </c>
      <c r="CM536" s="15">
        <f ca="1">(BF536*DCF!C$28-DCF!C$5*MAX(BF536*DCF!C$28,0)-MAX(BF536-Inputs!$B$13,0)/Inputs!$B$17)*DCF!C$6</f>
        <v>3771.8896418012177</v>
      </c>
      <c r="CN536" s="15">
        <f ca="1">(BG536*DCF!D$28-DCF!D$5*MAX(BG536*DCF!D$28,0)-MAX(BG536-BF536,0)/Inputs!$B$17)*DCF!D$6</f>
        <v>4944.6930636044935</v>
      </c>
      <c r="CO536" s="15">
        <f ca="1">(BH536*DCF!E$28-DCF!E$5*MAX(BH536*DCF!E$28,0)-MAX(BH536-BG536,0)/Inputs!$B$17)*DCF!E$6</f>
        <v>6121.9882870626743</v>
      </c>
      <c r="CP536" s="15">
        <f ca="1">(BI536*DCF!F$28-DCF!F$5*MAX(BI536*DCF!F$28,0)-MAX(BI536-BH536,0)/Inputs!$B$17)*DCF!F$6</f>
        <v>7247.4401269590271</v>
      </c>
      <c r="CQ536" s="15">
        <f ca="1">(BJ536*DCF!G$28-DCF!G$5*MAX(BJ536*DCF!G$28,0)-MAX(BJ536-BI536,0)/Inputs!$B$17)*DCF!G$6</f>
        <v>9759.9923753000421</v>
      </c>
      <c r="CR536" s="15">
        <f ca="1">(BK536*DCF!H$28-DCF!H$5*MAX(BK536*DCF!H$28,0)-MAX(BK536-BJ536,0)/Inputs!$B$17)*DCF!H$6</f>
        <v>13858.195858924379</v>
      </c>
      <c r="CS536" s="15">
        <f ca="1">(BL536*DCF!I$28-DCF!I$5*MAX(BL536*DCF!I$28,0)-MAX(BL536-BK536,0)/Inputs!$B$17)*DCF!I$6</f>
        <v>17723.861441923786</v>
      </c>
      <c r="CT536" s="15">
        <f ca="1">(BM536*DCF!J$28-DCF!J$5*MAX(BM536*DCF!J$28,0)-MAX(BM536-BL536,0)/Inputs!$B$17)*DCF!J$6</f>
        <v>20602.764388252053</v>
      </c>
      <c r="CU536" s="15">
        <f ca="1">(BN536*DCF!K$28-DCF!K$5*MAX(BN536*DCF!K$28,0)-MAX(BN536-BM536,0)/Inputs!$B$17)*DCF!K$6</f>
        <v>24509.63861017453</v>
      </c>
      <c r="CV536" s="15">
        <f ca="1">(BO536*DCF!L$28-DCF!L$5*MAX(BO536*DCF!L$28,0)-MAX(BO536-BN536,0)/Inputs!$B$17)*DCF!L$6</f>
        <v>30473.199472147171</v>
      </c>
      <c r="CW536" s="15">
        <f ca="1">(BP536*DCF!M$28-DCF!M$5*MAX(BP536*DCF!M$28,0)-MAX(BP536-BO536,0)/Inputs!$B$17)*DCF!M$6</f>
        <v>33972.124262733392</v>
      </c>
      <c r="CX536" s="15">
        <f ca="1">(BQ536*DCF!C$46-DCF!C$5*MAX(BQ536*DCF!C$46,0)-MAX(BQ536-Inputs!$B$20,0)/Inputs!$B$24)*DCF!C$6</f>
        <v>-1186.7734991480993</v>
      </c>
      <c r="CY536" s="15">
        <f ca="1">(BR536*DCF!D$46-DCF!D$5*MAX(BR536*DCF!D$46,0)-MAX(BR536-BQ536,0)/Inputs!$B$24)*DCF!D$6</f>
        <v>-1878.5899145978999</v>
      </c>
      <c r="CZ536" s="15">
        <f ca="1">(BS536*DCF!E$46-DCF!E$5*MAX(BS536*DCF!E$46,0)-MAX(BS536-BR536,0)/Inputs!$B$24)*DCF!E$6</f>
        <v>-3747.9198939954617</v>
      </c>
      <c r="DA536" s="15">
        <f ca="1">(BT536*DCF!F$46-DCF!F$5*MAX(BT536*DCF!F$46,0)-MAX(BT536-BS536,0)/Inputs!$B$24)*DCF!F$6</f>
        <v>-3223.6329151438431</v>
      </c>
      <c r="DB536" s="15">
        <f ca="1">(BU536*DCF!G$46-DCF!G$5*MAX(BU536*DCF!G$46,0)-MAX(BU536-BT536,0)/Inputs!$B$24)*DCF!G$6</f>
        <v>-2869.005467341995</v>
      </c>
      <c r="DC536" s="15">
        <f ca="1">(BV536*DCF!H$46-DCF!H$5*MAX(BV536*DCF!H$46,0)-MAX(BV536-BU536,0)/Inputs!$B$24)*DCF!H$6</f>
        <v>-2082.8860439831201</v>
      </c>
      <c r="DD536" s="15">
        <f ca="1">(BW536*DCF!I$46-DCF!I$5*MAX(BW536*DCF!I$46,0)-MAX(BW536-BV536,0)/Inputs!$B$24)*DCF!I$6</f>
        <v>-3768.4024282187606</v>
      </c>
      <c r="DE536" s="15">
        <f ca="1">(BX536*DCF!J$46-DCF!J$5*MAX(BX536*DCF!J$46,0)-MAX(BX536-BW536,0)/Inputs!$B$24)*DCF!J$6</f>
        <v>-5257.1957137857353</v>
      </c>
      <c r="DF536" s="15">
        <f ca="1">(BY536*DCF!K$46-DCF!K$5*MAX(BY536*DCF!K$46,0)-MAX(BY536-BX536,0)/Inputs!$B$24)*DCF!K$6</f>
        <v>1181.0880677157998</v>
      </c>
      <c r="DG536" s="15">
        <f ca="1">(BZ536*DCF!L$46-DCF!L$5*MAX(BZ536*DCF!L$46,0)-MAX(BZ536-BY536,0)/Inputs!$B$24)*DCF!L$6</f>
        <v>-3046.6298805864149</v>
      </c>
      <c r="DH536" s="15">
        <f ca="1">(CA536*DCF!M$46-DCF!M$5*MAX(CA536*DCF!M$46,0)-MAX(CA536-BZ536,0)/Inputs!$B$24)*DCF!M$6</f>
        <v>6023.0574614874722</v>
      </c>
      <c r="DI536" s="15">
        <f ca="1">SUM(CB536:CL536)+BE536*DCF!M$10*(1+Inputs!$B$30)*(1-Inputs!$B$33)*(1-Inputs!$B$30/Inputs!$B$31)/(Inputs!$B$29-Inputs!$B$30)*DCF!M$6</f>
        <v>131257.03798206968</v>
      </c>
      <c r="DJ536" s="15">
        <f ca="1">SUM(CM536:CW536)+BP536*DCF!M$28*(1+Inputs!$B$30)*(1-Inputs!$B$33)*(1-Inputs!$B$30/Inputs!$B$31)/(Inputs!$B$29-Inputs!$B$30)*DCF!M$6</f>
        <v>862746.78199711884</v>
      </c>
      <c r="DK536" s="15">
        <f ca="1">SUM(CX536:DH536)+CA536*DCF!M$46*(1+Inputs!$B$30)*(1-Inputs!$B$33)*(1-Inputs!$B$30/Inputs!$B$31)/(Inputs!$B$29-Inputs!$B$30)*DCF!M$6</f>
        <v>303423.51023061218</v>
      </c>
      <c r="DM536" s="15">
        <f ca="1">DI536+DJ536+DK536+Inputs!$B$34+Inputs!$B$36-Inputs!$B$35</f>
        <v>1374278.3302098007</v>
      </c>
    </row>
    <row r="537" spans="1:117" x14ac:dyDescent="0.75">
      <c r="A537" s="11">
        <v>524</v>
      </c>
      <c r="C537" s="24">
        <f t="shared" ca="1" si="322"/>
        <v>-1.3901407061252811</v>
      </c>
      <c r="D537" s="24">
        <f t="shared" ca="1" si="322"/>
        <v>0.66677173397201595</v>
      </c>
      <c r="E537" s="24">
        <f t="shared" ca="1" si="322"/>
        <v>-1.9579141196395098</v>
      </c>
      <c r="F537" s="24">
        <f t="shared" ca="1" si="322"/>
        <v>5.6765703205483596E-2</v>
      </c>
      <c r="G537" s="24">
        <f t="shared" ca="1" si="322"/>
        <v>-0.73934478536520098</v>
      </c>
      <c r="H537" s="24">
        <f t="shared" ca="1" si="322"/>
        <v>-0.46157289810518792</v>
      </c>
      <c r="I537" s="24">
        <f t="shared" ca="1" si="322"/>
        <v>0.80548935280734968</v>
      </c>
      <c r="J537" s="24">
        <f t="shared" ca="1" si="322"/>
        <v>1.4971679435967755</v>
      </c>
      <c r="K537" s="24">
        <f t="shared" ca="1" si="322"/>
        <v>-0.53576276053577354</v>
      </c>
      <c r="L537" s="24">
        <f t="shared" ca="1" si="322"/>
        <v>-1.0334706574134498</v>
      </c>
      <c r="M537" s="24">
        <f t="shared" ca="1" si="322"/>
        <v>-0.49775163476572781</v>
      </c>
      <c r="N537" s="24">
        <f ca="1">SQRT(Inputs!$B$38)*C537+SQRT(1-Inputs!$B$38)*_xlfn.NORM.S.INV(RAND())</f>
        <v>0.69446450811757143</v>
      </c>
      <c r="O537" s="24">
        <f ca="1">SQRT(Inputs!$B$38)*D537+SQRT(1-Inputs!$B$38)*_xlfn.NORM.S.INV(RAND())</f>
        <v>0.60730406432378126</v>
      </c>
      <c r="P537" s="24">
        <f ca="1">SQRT(Inputs!$B$38)*E537+SQRT(1-Inputs!$B$38)*_xlfn.NORM.S.INV(RAND())</f>
        <v>-1.3843245789473064</v>
      </c>
      <c r="Q537" s="24">
        <f ca="1">SQRT(Inputs!$B$38)*F537+SQRT(1-Inputs!$B$38)*_xlfn.NORM.S.INV(RAND())</f>
        <v>1.406690647047629</v>
      </c>
      <c r="R537" s="24">
        <f ca="1">SQRT(Inputs!$B$38)*G537+SQRT(1-Inputs!$B$38)*_xlfn.NORM.S.INV(RAND())</f>
        <v>-1.1318650462529043</v>
      </c>
      <c r="S537" s="24">
        <f ca="1">SQRT(Inputs!$B$38)*H537+SQRT(1-Inputs!$B$38)*_xlfn.NORM.S.INV(RAND())</f>
        <v>0.63102511268968509</v>
      </c>
      <c r="T537" s="24">
        <f ca="1">SQRT(Inputs!$B$38)*I537+SQRT(1-Inputs!$B$38)*_xlfn.NORM.S.INV(RAND())</f>
        <v>1.8154693473785091</v>
      </c>
      <c r="U537" s="24">
        <f ca="1">SQRT(Inputs!$B$38)*J537+SQRT(1-Inputs!$B$38)*_xlfn.NORM.S.INV(RAND())</f>
        <v>0.93414795850622179</v>
      </c>
      <c r="V537" s="24">
        <f ca="1">SQRT(Inputs!$B$38)*K537+SQRT(1-Inputs!$B$38)*_xlfn.NORM.S.INV(RAND())</f>
        <v>-8.2942306354095746E-2</v>
      </c>
      <c r="W537" s="24">
        <f ca="1">SQRT(Inputs!$B$38)*L537+SQRT(1-Inputs!$B$38)*_xlfn.NORM.S.INV(RAND())</f>
        <v>-1.3860928598069155</v>
      </c>
      <c r="X537" s="24">
        <f ca="1">SQRT(Inputs!$B$38)*M537+SQRT(1-Inputs!$B$38)*_xlfn.NORM.S.INV(RAND())</f>
        <v>-6.2011984709838652E-2</v>
      </c>
      <c r="Y537" s="24">
        <f ca="1">SQRT(Inputs!$B$38)*C537+SQRT(1-Inputs!$B$38)*_xlfn.NORM.S.INV(RAND())</f>
        <v>-0.74269132255133652</v>
      </c>
      <c r="Z537" s="24">
        <f ca="1">SQRT(Inputs!$B$38)*D537+SQRT(1-Inputs!$B$38)*_xlfn.NORM.S.INV(RAND())</f>
        <v>0.40863642707669406</v>
      </c>
      <c r="AA537" s="24">
        <f ca="1">SQRT(Inputs!$B$38)*E537+SQRT(1-Inputs!$B$38)*_xlfn.NORM.S.INV(RAND())</f>
        <v>-2.2214020217513184</v>
      </c>
      <c r="AB537" s="24">
        <f ca="1">SQRT(Inputs!$B$38)*F537+SQRT(1-Inputs!$B$38)*_xlfn.NORM.S.INV(RAND())</f>
        <v>0.46235699290870863</v>
      </c>
      <c r="AC537" s="24">
        <f ca="1">SQRT(Inputs!$B$38)*G537+SQRT(1-Inputs!$B$38)*_xlfn.NORM.S.INV(RAND())</f>
        <v>2.8089042186932867E-2</v>
      </c>
      <c r="AD537" s="24">
        <f ca="1">SQRT(Inputs!$B$38)*H537+SQRT(1-Inputs!$B$38)*_xlfn.NORM.S.INV(RAND())</f>
        <v>0.74557336053897216</v>
      </c>
      <c r="AE537" s="24">
        <f ca="1">SQRT(Inputs!$B$38)*I537+SQRT(1-Inputs!$B$38)*_xlfn.NORM.S.INV(RAND())</f>
        <v>0.65499144085612593</v>
      </c>
      <c r="AF537" s="24">
        <f ca="1">SQRT(Inputs!$B$38)*J537+SQRT(1-Inputs!$B$38)*_xlfn.NORM.S.INV(RAND())</f>
        <v>1.4986963564519007E-2</v>
      </c>
      <c r="AG537" s="24">
        <f ca="1">SQRT(Inputs!$B$38)*K537+SQRT(1-Inputs!$B$38)*_xlfn.NORM.S.INV(RAND())</f>
        <v>-0.65984581056201796</v>
      </c>
      <c r="AH537" s="24">
        <f ca="1">SQRT(Inputs!$B$38)*L537+SQRT(1-Inputs!$B$38)*_xlfn.NORM.S.INV(RAND())</f>
        <v>0.74556137181119309</v>
      </c>
      <c r="AI537" s="24">
        <f ca="1">SQRT(Inputs!$B$38)*M537+SQRT(1-Inputs!$B$38)*_xlfn.NORM.S.INV(RAND())</f>
        <v>-6.3889529027121306E-2</v>
      </c>
      <c r="AJ537" s="24">
        <f ca="1">SQRT(Inputs!$B$38)*C537+SQRT(1-Inputs!$B$38)*_xlfn.NORM.S.INV(RAND())</f>
        <v>-1.5089626325571985</v>
      </c>
      <c r="AK537" s="24">
        <f ca="1">SQRT(Inputs!$B$38)*D537+SQRT(1-Inputs!$B$38)*_xlfn.NORM.S.INV(RAND())</f>
        <v>-5.8193034228395668E-2</v>
      </c>
      <c r="AL537" s="24">
        <f ca="1">SQRT(Inputs!$B$38)*E537+SQRT(1-Inputs!$B$38)*_xlfn.NORM.S.INV(RAND())</f>
        <v>-1.90787973210699</v>
      </c>
      <c r="AM537" s="24">
        <f ca="1">SQRT(Inputs!$B$38)*F537+SQRT(1-Inputs!$B$38)*_xlfn.NORM.S.INV(RAND())</f>
        <v>-0.33183477296538</v>
      </c>
      <c r="AN537" s="24">
        <f ca="1">SQRT(Inputs!$B$38)*G537+SQRT(1-Inputs!$B$38)*_xlfn.NORM.S.INV(RAND())</f>
        <v>-0.94561763686741473</v>
      </c>
      <c r="AO537" s="24">
        <f ca="1">SQRT(Inputs!$B$38)*H537+SQRT(1-Inputs!$B$38)*_xlfn.NORM.S.INV(RAND())</f>
        <v>-0.95638794061259513</v>
      </c>
      <c r="AP537" s="24">
        <f ca="1">SQRT(Inputs!$B$38)*I537+SQRT(1-Inputs!$B$38)*_xlfn.NORM.S.INV(RAND())</f>
        <v>0.65274492058157763</v>
      </c>
      <c r="AQ537" s="24">
        <f ca="1">SQRT(Inputs!$B$38)*J537+SQRT(1-Inputs!$B$38)*_xlfn.NORM.S.INV(RAND())</f>
        <v>1.2057117403131072</v>
      </c>
      <c r="AR537" s="24">
        <f ca="1">SQRT(Inputs!$B$38)*K537+SQRT(1-Inputs!$B$38)*_xlfn.NORM.S.INV(RAND())</f>
        <v>-6.3998817282037629E-2</v>
      </c>
      <c r="AS537" s="24">
        <f ca="1">SQRT(Inputs!$B$38)*L537+SQRT(1-Inputs!$B$38)*_xlfn.NORM.S.INV(RAND())</f>
        <v>-2.0380499496789026</v>
      </c>
      <c r="AT537" s="24">
        <f ca="1">SQRT(Inputs!$B$38)*M537+SQRT(1-Inputs!$B$38)*_xlfn.NORM.S.INV(RAND())</f>
        <v>-1.1766709199252352</v>
      </c>
      <c r="AU537" s="15">
        <f ca="1">Inputs!$B$6*EXP($B$8-0.5*C$5^2+C$5*N537)</f>
        <v>5552.6330730350983</v>
      </c>
      <c r="AV537" s="15">
        <f t="shared" ca="1" si="292"/>
        <v>7390.1516718827752</v>
      </c>
      <c r="AW537" s="15">
        <f t="shared" ca="1" si="293"/>
        <v>7476.1994771967738</v>
      </c>
      <c r="AX537" s="15">
        <f t="shared" ca="1" si="294"/>
        <v>10881.395338555989</v>
      </c>
      <c r="AY537" s="15">
        <f t="shared" ca="1" si="295"/>
        <v>11651.543547508325</v>
      </c>
      <c r="AZ537" s="15">
        <f t="shared" ca="1" si="296"/>
        <v>15275.583872005433</v>
      </c>
      <c r="BA537" s="15">
        <f t="shared" ca="1" si="297"/>
        <v>22605.143301626274</v>
      </c>
      <c r="BB537" s="15">
        <f t="shared" ca="1" si="298"/>
        <v>30390.878762911805</v>
      </c>
      <c r="BC537" s="15">
        <f t="shared" ca="1" si="299"/>
        <v>36924.274800716797</v>
      </c>
      <c r="BD537" s="15">
        <f t="shared" ca="1" si="300"/>
        <v>39735.33567810573</v>
      </c>
      <c r="BE537" s="15">
        <f t="shared" ca="1" si="301"/>
        <v>48416.325628544881</v>
      </c>
      <c r="BF537" s="15">
        <f ca="1">Inputs!$B$13*EXP($B$9-0.5*C$6^2+C$6*Y537)</f>
        <v>11937.409359182533</v>
      </c>
      <c r="BG537" s="15">
        <f t="shared" ca="1" si="302"/>
        <v>15661.797718291922</v>
      </c>
      <c r="BH537" s="15">
        <f t="shared" ca="1" si="303"/>
        <v>13238.468333438286</v>
      </c>
      <c r="BI537" s="15">
        <f t="shared" ca="1" si="304"/>
        <v>17401.208784608225</v>
      </c>
      <c r="BJ537" s="15">
        <f t="shared" ca="1" si="305"/>
        <v>21419.297939158907</v>
      </c>
      <c r="BK537" s="15">
        <f t="shared" ca="1" si="306"/>
        <v>29096.62773867065</v>
      </c>
      <c r="BL537" s="15">
        <f t="shared" ca="1" si="307"/>
        <v>38907.979964843908</v>
      </c>
      <c r="BM537" s="15">
        <f t="shared" ca="1" si="308"/>
        <v>47915.430382161168</v>
      </c>
      <c r="BN537" s="15">
        <f t="shared" ca="1" si="309"/>
        <v>54449.667873326078</v>
      </c>
      <c r="BO537" s="15">
        <f t="shared" ca="1" si="310"/>
        <v>73059.761267053822</v>
      </c>
      <c r="BP537" s="15">
        <f t="shared" ca="1" si="311"/>
        <v>89274.32552394754</v>
      </c>
      <c r="BQ537" s="15">
        <f ca="1">Inputs!$B$20*EXP($B$10-0.5*C$7^2+C$7*AJ537)</f>
        <v>2511.7267973664598</v>
      </c>
      <c r="BR537" s="15">
        <f t="shared" ca="1" si="312"/>
        <v>3345.6836679444041</v>
      </c>
      <c r="BS537" s="15">
        <f t="shared" ca="1" si="313"/>
        <v>2648.7550668354097</v>
      </c>
      <c r="BT537" s="15">
        <f t="shared" ca="1" si="314"/>
        <v>3347.5868129540509</v>
      </c>
      <c r="BU537" s="15">
        <f t="shared" ca="1" si="315"/>
        <v>3690.5079639036448</v>
      </c>
      <c r="BV537" s="15">
        <f t="shared" ca="1" si="316"/>
        <v>4139.2790098715986</v>
      </c>
      <c r="BW537" s="15">
        <f t="shared" ca="1" si="317"/>
        <v>6631.8708060012514</v>
      </c>
      <c r="BX537" s="15">
        <f t="shared" ca="1" si="318"/>
        <v>11812.001145955006</v>
      </c>
      <c r="BY537" s="15">
        <f t="shared" ca="1" si="319"/>
        <v>16349.200232782283</v>
      </c>
      <c r="BZ537" s="15">
        <f t="shared" ca="1" si="320"/>
        <v>15771.887530352782</v>
      </c>
      <c r="CA537" s="15">
        <f t="shared" ca="1" si="321"/>
        <v>17974.516387873307</v>
      </c>
      <c r="CB537" s="15">
        <f ca="1">(AU537*DCF!C$10-DCF!C$5*MAX(AU537*DCF!C$10,0)-MAX(AU537-Inputs!$B$6,0)/Inputs!$B$10)*DCF!C$6</f>
        <v>1038.864691613692</v>
      </c>
      <c r="CC537" s="15">
        <f ca="1">(AV537*DCF!D$10-DCF!D$5*MAX(AV537*DCF!D$10,0)-MAX(AV537-AU537,0)/Inputs!$B$10)*DCF!D$6</f>
        <v>1353.2685843363661</v>
      </c>
      <c r="CD537" s="15">
        <f ca="1">(AW537*DCF!E$10-DCF!E$5*MAX(AW537*DCF!E$10,0)-MAX(AW537-AV537,0)/Inputs!$B$10)*DCF!E$6</f>
        <v>1706.7539190647246</v>
      </c>
      <c r="CE537" s="15">
        <f ca="1">(AX537*DCF!F$10-DCF!F$5*MAX(AX537*DCF!F$10,0)-MAX(AX537-AW537,0)/Inputs!$B$10)*DCF!F$6</f>
        <v>1666.8544268674148</v>
      </c>
      <c r="CF537" s="15">
        <f ca="1">(AY537*DCF!G$10-DCF!G$5*MAX(AY537*DCF!G$10,0)-MAX(AY537-AX537,0)/Inputs!$B$10)*DCF!G$6</f>
        <v>2252.6464721341067</v>
      </c>
      <c r="CG537" s="15">
        <f ca="1">(AZ537*DCF!H$10-DCF!H$5*MAX(AZ537*DCF!H$10,0)-MAX(AZ537-AY537,0)/Inputs!$B$10)*DCF!H$6</f>
        <v>2322.2522365222967</v>
      </c>
      <c r="CH537" s="15">
        <f ca="1">(BA537*DCF!I$10-DCF!I$5*MAX(BA537*DCF!I$10,0)-MAX(BA537-AZ537,0)/Inputs!$B$10)*DCF!I$6</f>
        <v>2926.830492062049</v>
      </c>
      <c r="CI537" s="15">
        <f ca="1">(BB537*DCF!J$10-DCF!J$5*MAX(BB537*DCF!J$10,0)-MAX(BB537-BA537,0)/Inputs!$B$10)*DCF!J$6</f>
        <v>4035.345401875993</v>
      </c>
      <c r="CJ537" s="15">
        <f ca="1">(BC537*DCF!K$10-DCF!K$5*MAX(BC537*DCF!K$10,0)-MAX(BC537-BB537,0)/Inputs!$B$10)*DCF!K$6</f>
        <v>5029.639246919739</v>
      </c>
      <c r="CK537" s="15">
        <f ca="1">(BD537*DCF!L$10-DCF!L$5*MAX(BD537*DCF!L$10,0)-MAX(BD537-BC537,0)/Inputs!$B$10)*DCF!L$6</f>
        <v>5629.3285396151869</v>
      </c>
      <c r="CL537" s="15">
        <f ca="1">(BE537*DCF!M$10-DCF!M$5*MAX(BE537*DCF!M$10,0)-MAX(BE537-BD537,0)/Inputs!$B$10)*DCF!M$6</f>
        <v>5795.1327600451987</v>
      </c>
      <c r="CM537" s="15">
        <f ca="1">(BF537*DCF!C$28-DCF!C$5*MAX(BF537*DCF!C$28,0)-MAX(BF537-Inputs!$B$13,0)/Inputs!$B$17)*DCF!C$6</f>
        <v>3516.1037239176994</v>
      </c>
      <c r="CN537" s="15">
        <f ca="1">(BG537*DCF!D$28-DCF!D$5*MAX(BG537*DCF!D$28,0)-MAX(BG537-BF537,0)/Inputs!$B$17)*DCF!D$6</f>
        <v>3818.1778499688444</v>
      </c>
      <c r="CO537" s="15">
        <f ca="1">(BH537*DCF!E$28-DCF!E$5*MAX(BH537*DCF!E$28,0)-MAX(BH537-BG537,0)/Inputs!$B$17)*DCF!E$6</f>
        <v>3749.3699620673633</v>
      </c>
      <c r="CP537" s="15">
        <f ca="1">(BI537*DCF!F$28-DCF!F$5*MAX(BI537*DCF!F$28,0)-MAX(BI537-BH537,0)/Inputs!$B$17)*DCF!F$6</f>
        <v>3966.0771259060625</v>
      </c>
      <c r="CQ537" s="15">
        <f ca="1">(BJ537*DCF!G$28-DCF!G$5*MAX(BJ537*DCF!G$28,0)-MAX(BJ537-BI537,0)/Inputs!$B$17)*DCF!G$6</f>
        <v>4881.5964561386536</v>
      </c>
      <c r="CR537" s="15">
        <f ca="1">(BK537*DCF!H$28-DCF!H$5*MAX(BK537*DCF!H$28,0)-MAX(BK537-BJ537,0)/Inputs!$B$17)*DCF!H$6</f>
        <v>6003.0754572491533</v>
      </c>
      <c r="CS537" s="15">
        <f ca="1">(BL537*DCF!I$28-DCF!I$5*MAX(BL537*DCF!I$28,0)-MAX(BL537-BK537,0)/Inputs!$B$17)*DCF!I$6</f>
        <v>7741.0998227629188</v>
      </c>
      <c r="CT537" s="15">
        <f ca="1">(BM537*DCF!J$28-DCF!J$5*MAX(BM537*DCF!J$28,0)-MAX(BM537-BL537,0)/Inputs!$B$17)*DCF!J$6</f>
        <v>9494.8043979031681</v>
      </c>
      <c r="CU537" s="15">
        <f ca="1">(BN537*DCF!K$28-DCF!K$5*MAX(BN537*DCF!K$28,0)-MAX(BN537-BM537,0)/Inputs!$B$17)*DCF!K$6</f>
        <v>10698.499840141443</v>
      </c>
      <c r="CV537" s="15">
        <f ca="1">(BO537*DCF!L$28-DCF!L$5*MAX(BO537*DCF!L$28,0)-MAX(BO537-BN537,0)/Inputs!$B$17)*DCF!L$6</f>
        <v>12471.192788366696</v>
      </c>
      <c r="CW537" s="15">
        <f ca="1">(BP537*DCF!M$28-DCF!M$5*MAX(BP537*DCF!M$28,0)-MAX(BP537-BO537,0)/Inputs!$B$17)*DCF!M$6</f>
        <v>15102.138430297302</v>
      </c>
      <c r="CX537" s="15">
        <f ca="1">(BQ537*DCF!C$46-DCF!C$5*MAX(BQ537*DCF!C$46,0)-MAX(BQ537-Inputs!$B$20,0)/Inputs!$B$24)*DCF!C$6</f>
        <v>-580.07547283290057</v>
      </c>
      <c r="CY537" s="15">
        <f ca="1">(BR537*DCF!D$46-DCF!D$5*MAX(BR537*DCF!D$46,0)-MAX(BR537-BQ537,0)/Inputs!$B$24)*DCF!D$6</f>
        <v>-926.87265397146757</v>
      </c>
      <c r="CZ537" s="15">
        <f ca="1">(BS537*DCF!E$46-DCF!E$5*MAX(BS537*DCF!E$46,0)-MAX(BS537-BR537,0)/Inputs!$B$24)*DCF!E$6</f>
        <v>-313.21989848186473</v>
      </c>
      <c r="DA537" s="15">
        <f ca="1">(BT537*DCF!F$46-DCF!F$5*MAX(BT537*DCF!F$46,0)-MAX(BT537-BS537,0)/Inputs!$B$24)*DCF!F$6</f>
        <v>-498.25916729619098</v>
      </c>
      <c r="DB537" s="15">
        <f ca="1">(BU537*DCF!G$46-DCF!G$5*MAX(BU537*DCF!G$46,0)-MAX(BU537-BT537,0)/Inputs!$B$24)*DCF!G$6</f>
        <v>-239.49329623708456</v>
      </c>
      <c r="DC537" s="15">
        <f ca="1">(BV537*DCF!H$46-DCF!H$5*MAX(BV537*DCF!H$46,0)-MAX(BV537-BU537,0)/Inputs!$B$24)*DCF!H$6</f>
        <v>-139.45285286872274</v>
      </c>
      <c r="DD537" s="15">
        <f ca="1">(BW537*DCF!I$46-DCF!I$5*MAX(BW537*DCF!I$46,0)-MAX(BW537-BV537,0)/Inputs!$B$24)*DCF!I$6</f>
        <v>-562.36105080574907</v>
      </c>
      <c r="DE537" s="15">
        <f ca="1">(BX537*DCF!J$46-DCF!J$5*MAX(BX537*DCF!J$46,0)-MAX(BX537-BW537,0)/Inputs!$B$24)*DCF!J$6</f>
        <v>-878.2051604275332</v>
      </c>
      <c r="DF537" s="15">
        <f ca="1">(BY537*DCF!K$46-DCF!K$5*MAX(BY537*DCF!K$46,0)-MAX(BY537-BX537,0)/Inputs!$B$24)*DCF!K$6</f>
        <v>-177.57208815899497</v>
      </c>
      <c r="DG537" s="15">
        <f ca="1">(BZ537*DCF!L$46-DCF!L$5*MAX(BZ537*DCF!L$46,0)-MAX(BZ537-BY537,0)/Inputs!$B$24)*DCF!L$6</f>
        <v>1090.2377554183204</v>
      </c>
      <c r="DH537" s="15">
        <f ca="1">(CA537*DCF!M$46-DCF!M$5*MAX(CA537*DCF!M$46,0)-MAX(CA537-BZ537,0)/Inputs!$B$24)*DCF!M$6</f>
        <v>948.65830945902519</v>
      </c>
      <c r="DI537" s="15">
        <f ca="1">SUM(CB537:CL537)+BE537*DCF!M$10*(1+Inputs!$B$30)*(1-Inputs!$B$33)*(1-Inputs!$B$30/Inputs!$B$31)/(Inputs!$B$29-Inputs!$B$30)*DCF!M$6</f>
        <v>168500.19123492285</v>
      </c>
      <c r="DJ537" s="15">
        <f ca="1">SUM(CM537:CW537)+BP537*DCF!M$28*(1+Inputs!$B$30)*(1-Inputs!$B$33)*(1-Inputs!$B$30/Inputs!$B$31)/(Inputs!$B$29-Inputs!$B$30)*DCF!M$6</f>
        <v>412710.97380656836</v>
      </c>
      <c r="DK537" s="15">
        <f ca="1">SUM(CX537:DH537)+CA537*DCF!M$46*(1+Inputs!$B$30)*(1-Inputs!$B$33)*(1-Inputs!$B$30/Inputs!$B$31)/(Inputs!$B$29-Inputs!$B$30)*DCF!M$6</f>
        <v>25514.115977032397</v>
      </c>
      <c r="DM537" s="15">
        <f ca="1">DI537+DJ537+DK537+Inputs!$B$34+Inputs!$B$36-Inputs!$B$35</f>
        <v>683576.2810185235</v>
      </c>
    </row>
    <row r="538" spans="1:117" x14ac:dyDescent="0.75">
      <c r="A538" s="11">
        <v>525</v>
      </c>
      <c r="C538" s="24">
        <f t="shared" ca="1" si="322"/>
        <v>2.1598759726008558</v>
      </c>
      <c r="D538" s="24">
        <f t="shared" ca="1" si="322"/>
        <v>-0.18600413106195474</v>
      </c>
      <c r="E538" s="24">
        <f t="shared" ca="1" si="322"/>
        <v>1.6628472556625127</v>
      </c>
      <c r="F538" s="24">
        <f t="shared" ca="1" si="322"/>
        <v>-0.24275834401938934</v>
      </c>
      <c r="G538" s="24">
        <f t="shared" ca="1" si="322"/>
        <v>0.96955806895415531</v>
      </c>
      <c r="H538" s="24">
        <f t="shared" ca="1" si="322"/>
        <v>1.5476497371725078</v>
      </c>
      <c r="I538" s="24">
        <f t="shared" ca="1" si="322"/>
        <v>-1.3948657334791128</v>
      </c>
      <c r="J538" s="24">
        <f t="shared" ca="1" si="322"/>
        <v>-1.4117277042051977</v>
      </c>
      <c r="K538" s="24">
        <f t="shared" ca="1" si="322"/>
        <v>0.56307313558676819</v>
      </c>
      <c r="L538" s="24">
        <f t="shared" ca="1" si="322"/>
        <v>-0.81955993486519374</v>
      </c>
      <c r="M538" s="24">
        <f t="shared" ca="1" si="322"/>
        <v>-3.2353595129629972E-2</v>
      </c>
      <c r="N538" s="24">
        <f ca="1">SQRT(Inputs!$B$38)*C538+SQRT(1-Inputs!$B$38)*_xlfn.NORM.S.INV(RAND())</f>
        <v>1.5572334447376726</v>
      </c>
      <c r="O538" s="24">
        <f ca="1">SQRT(Inputs!$B$38)*D538+SQRT(1-Inputs!$B$38)*_xlfn.NORM.S.INV(RAND())</f>
        <v>0.65672479993457378</v>
      </c>
      <c r="P538" s="24">
        <f ca="1">SQRT(Inputs!$B$38)*E538+SQRT(1-Inputs!$B$38)*_xlfn.NORM.S.INV(RAND())</f>
        <v>1.3204779488714153</v>
      </c>
      <c r="Q538" s="24">
        <f ca="1">SQRT(Inputs!$B$38)*F538+SQRT(1-Inputs!$B$38)*_xlfn.NORM.S.INV(RAND())</f>
        <v>5.39554897709624E-2</v>
      </c>
      <c r="R538" s="24">
        <f ca="1">SQRT(Inputs!$B$38)*G538+SQRT(1-Inputs!$B$38)*_xlfn.NORM.S.INV(RAND())</f>
        <v>1.3195128776961229</v>
      </c>
      <c r="S538" s="24">
        <f ca="1">SQRT(Inputs!$B$38)*H538+SQRT(1-Inputs!$B$38)*_xlfn.NORM.S.INV(RAND())</f>
        <v>-0.21248317646363757</v>
      </c>
      <c r="T538" s="24">
        <f ca="1">SQRT(Inputs!$B$38)*I538+SQRT(1-Inputs!$B$38)*_xlfn.NORM.S.INV(RAND())</f>
        <v>-7.0047889591067225E-3</v>
      </c>
      <c r="U538" s="24">
        <f ca="1">SQRT(Inputs!$B$38)*J538+SQRT(1-Inputs!$B$38)*_xlfn.NORM.S.INV(RAND())</f>
        <v>-1.4422135644529921</v>
      </c>
      <c r="V538" s="24">
        <f ca="1">SQRT(Inputs!$B$38)*K538+SQRT(1-Inputs!$B$38)*_xlfn.NORM.S.INV(RAND())</f>
        <v>0.57085207689340267</v>
      </c>
      <c r="W538" s="24">
        <f ca="1">SQRT(Inputs!$B$38)*L538+SQRT(1-Inputs!$B$38)*_xlfn.NORM.S.INV(RAND())</f>
        <v>-0.258388836134813</v>
      </c>
      <c r="X538" s="24">
        <f ca="1">SQRT(Inputs!$B$38)*M538+SQRT(1-Inputs!$B$38)*_xlfn.NORM.S.INV(RAND())</f>
        <v>3.8440463916951911E-2</v>
      </c>
      <c r="Y538" s="24">
        <f ca="1">SQRT(Inputs!$B$38)*C538+SQRT(1-Inputs!$B$38)*_xlfn.NORM.S.INV(RAND())</f>
        <v>0.88872668422844692</v>
      </c>
      <c r="Z538" s="24">
        <f ca="1">SQRT(Inputs!$B$38)*D538+SQRT(1-Inputs!$B$38)*_xlfn.NORM.S.INV(RAND())</f>
        <v>0.90187562209750993</v>
      </c>
      <c r="AA538" s="24">
        <f ca="1">SQRT(Inputs!$B$38)*E538+SQRT(1-Inputs!$B$38)*_xlfn.NORM.S.INV(RAND())</f>
        <v>1.6755823905907317</v>
      </c>
      <c r="AB538" s="24">
        <f ca="1">SQRT(Inputs!$B$38)*F538+SQRT(1-Inputs!$B$38)*_xlfn.NORM.S.INV(RAND())</f>
        <v>-0.49238930845826989</v>
      </c>
      <c r="AC538" s="24">
        <f ca="1">SQRT(Inputs!$B$38)*G538+SQRT(1-Inputs!$B$38)*_xlfn.NORM.S.INV(RAND())</f>
        <v>0.70294421370207238</v>
      </c>
      <c r="AD538" s="24">
        <f ca="1">SQRT(Inputs!$B$38)*H538+SQRT(1-Inputs!$B$38)*_xlfn.NORM.S.INV(RAND())</f>
        <v>1.7431154123057233</v>
      </c>
      <c r="AE538" s="24">
        <f ca="1">SQRT(Inputs!$B$38)*I538+SQRT(1-Inputs!$B$38)*_xlfn.NORM.S.INV(RAND())</f>
        <v>-0.12943826670367897</v>
      </c>
      <c r="AF538" s="24">
        <f ca="1">SQRT(Inputs!$B$38)*J538+SQRT(1-Inputs!$B$38)*_xlfn.NORM.S.INV(RAND())</f>
        <v>-0.84459540513482856</v>
      </c>
      <c r="AG538" s="24">
        <f ca="1">SQRT(Inputs!$B$38)*K538+SQRT(1-Inputs!$B$38)*_xlfn.NORM.S.INV(RAND())</f>
        <v>-0.55088236238048616</v>
      </c>
      <c r="AH538" s="24">
        <f ca="1">SQRT(Inputs!$B$38)*L538+SQRT(1-Inputs!$B$38)*_xlfn.NORM.S.INV(RAND())</f>
        <v>-1.1083582211093916</v>
      </c>
      <c r="AI538" s="24">
        <f ca="1">SQRT(Inputs!$B$38)*M538+SQRT(1-Inputs!$B$38)*_xlfn.NORM.S.INV(RAND())</f>
        <v>-0.1405256222433211</v>
      </c>
      <c r="AJ538" s="24">
        <f ca="1">SQRT(Inputs!$B$38)*C538+SQRT(1-Inputs!$B$38)*_xlfn.NORM.S.INV(RAND())</f>
        <v>1.7613863775928866</v>
      </c>
      <c r="AK538" s="24">
        <f ca="1">SQRT(Inputs!$B$38)*D538+SQRT(1-Inputs!$B$38)*_xlfn.NORM.S.INV(RAND())</f>
        <v>1.9928357113890502E-2</v>
      </c>
      <c r="AL538" s="24">
        <f ca="1">SQRT(Inputs!$B$38)*E538+SQRT(1-Inputs!$B$38)*_xlfn.NORM.S.INV(RAND())</f>
        <v>1.029579288713403</v>
      </c>
      <c r="AM538" s="24">
        <f ca="1">SQRT(Inputs!$B$38)*F538+SQRT(1-Inputs!$B$38)*_xlfn.NORM.S.INV(RAND())</f>
        <v>1.2557190291001665</v>
      </c>
      <c r="AN538" s="24">
        <f ca="1">SQRT(Inputs!$B$38)*G538+SQRT(1-Inputs!$B$38)*_xlfn.NORM.S.INV(RAND())</f>
        <v>0.44045224570251046</v>
      </c>
      <c r="AO538" s="24">
        <f ca="1">SQRT(Inputs!$B$38)*H538+SQRT(1-Inputs!$B$38)*_xlfn.NORM.S.INV(RAND())</f>
        <v>1.1003836120812491</v>
      </c>
      <c r="AP538" s="24">
        <f ca="1">SQRT(Inputs!$B$38)*I538+SQRT(1-Inputs!$B$38)*_xlfn.NORM.S.INV(RAND())</f>
        <v>-0.4579787724923553</v>
      </c>
      <c r="AQ538" s="24">
        <f ca="1">SQRT(Inputs!$B$38)*J538+SQRT(1-Inputs!$B$38)*_xlfn.NORM.S.INV(RAND())</f>
        <v>-1.1377260830763103</v>
      </c>
      <c r="AR538" s="24">
        <f ca="1">SQRT(Inputs!$B$38)*K538+SQRT(1-Inputs!$B$38)*_xlfn.NORM.S.INV(RAND())</f>
        <v>1.9798569292600423</v>
      </c>
      <c r="AS538" s="24">
        <f ca="1">SQRT(Inputs!$B$38)*L538+SQRT(1-Inputs!$B$38)*_xlfn.NORM.S.INV(RAND())</f>
        <v>-1.9274104131257741</v>
      </c>
      <c r="AT538" s="24">
        <f ca="1">SQRT(Inputs!$B$38)*M538+SQRT(1-Inputs!$B$38)*_xlfn.NORM.S.INV(RAND())</f>
        <v>-0.29500417432742376</v>
      </c>
      <c r="AU538" s="15">
        <f ca="1">Inputs!$B$6*EXP($B$8-0.5*C$5^2+C$5*N538)</f>
        <v>6384.8711162019445</v>
      </c>
      <c r="AV538" s="15">
        <f t="shared" ca="1" si="292"/>
        <v>8559.7736715232677</v>
      </c>
      <c r="AW538" s="15">
        <f t="shared" ca="1" si="293"/>
        <v>12471.885794261199</v>
      </c>
      <c r="AX538" s="15">
        <f t="shared" ca="1" si="294"/>
        <v>15329.909096986106</v>
      </c>
      <c r="AY538" s="15">
        <f t="shared" ca="1" si="295"/>
        <v>21856.127881431075</v>
      </c>
      <c r="AZ538" s="15">
        <f t="shared" ca="1" si="296"/>
        <v>26112.438029300265</v>
      </c>
      <c r="BA538" s="15">
        <f t="shared" ca="1" si="297"/>
        <v>31931.529128819173</v>
      </c>
      <c r="BB538" s="15">
        <f t="shared" ca="1" si="298"/>
        <v>33834.199980521902</v>
      </c>
      <c r="BC538" s="15">
        <f t="shared" ca="1" si="299"/>
        <v>43785.796743762068</v>
      </c>
      <c r="BD538" s="15">
        <f t="shared" ca="1" si="300"/>
        <v>52360.856385035244</v>
      </c>
      <c r="BE538" s="15">
        <f t="shared" ca="1" si="301"/>
        <v>64386.548773191505</v>
      </c>
      <c r="BF538" s="15">
        <f ca="1">Inputs!$B$13*EXP($B$9-0.5*C$6^2+C$6*Y538)</f>
        <v>16495.736683488019</v>
      </c>
      <c r="BG538" s="15">
        <f t="shared" ca="1" si="302"/>
        <v>23656.753313949885</v>
      </c>
      <c r="BH538" s="15">
        <f t="shared" ca="1" si="303"/>
        <v>38164.077476013175</v>
      </c>
      <c r="BI538" s="15">
        <f t="shared" ca="1" si="304"/>
        <v>43308.696508622503</v>
      </c>
      <c r="BJ538" s="15">
        <f t="shared" ca="1" si="305"/>
        <v>58755.421563512529</v>
      </c>
      <c r="BK538" s="15">
        <f t="shared" ca="1" si="306"/>
        <v>91425.286394381154</v>
      </c>
      <c r="BL538" s="15">
        <f t="shared" ca="1" si="307"/>
        <v>110436.82694242758</v>
      </c>
      <c r="BM538" s="15">
        <f t="shared" ca="1" si="308"/>
        <v>122229.20799641202</v>
      </c>
      <c r="BN538" s="15">
        <f t="shared" ca="1" si="309"/>
        <v>140723.21192865036</v>
      </c>
      <c r="BO538" s="15">
        <f t="shared" ca="1" si="310"/>
        <v>152215.28719730832</v>
      </c>
      <c r="BP538" s="15">
        <f t="shared" ca="1" si="311"/>
        <v>184389.33527363479</v>
      </c>
      <c r="BQ538" s="15">
        <f ca="1">Inputs!$B$20*EXP($B$10-0.5*C$7^2+C$7*AJ538)</f>
        <v>8011.7295545133911</v>
      </c>
      <c r="BR538" s="15">
        <f t="shared" ca="1" si="312"/>
        <v>10939.904074117649</v>
      </c>
      <c r="BS538" s="15">
        <f t="shared" ca="1" si="313"/>
        <v>20135.461016013283</v>
      </c>
      <c r="BT538" s="15">
        <f t="shared" ca="1" si="314"/>
        <v>38594.084959743326</v>
      </c>
      <c r="BU538" s="15">
        <f t="shared" ca="1" si="315"/>
        <v>59502.03641587474</v>
      </c>
      <c r="BV538" s="15">
        <f t="shared" ca="1" si="316"/>
        <v>106075.98791036021</v>
      </c>
      <c r="BW538" s="15">
        <f t="shared" ca="1" si="317"/>
        <v>134348.50328198657</v>
      </c>
      <c r="BX538" s="15">
        <f t="shared" ca="1" si="318"/>
        <v>149585.42892077012</v>
      </c>
      <c r="BY538" s="15">
        <f t="shared" ca="1" si="319"/>
        <v>306118.01972961327</v>
      </c>
      <c r="BZ538" s="15">
        <f t="shared" ca="1" si="320"/>
        <v>301376.43741798523</v>
      </c>
      <c r="CA538" s="15">
        <f t="shared" ca="1" si="321"/>
        <v>401721.43328435952</v>
      </c>
      <c r="CB538" s="15">
        <f ca="1">(AU538*DCF!C$10-DCF!C$5*MAX(AU538*DCF!C$10,0)-MAX(AU538-Inputs!$B$6,0)/Inputs!$B$10)*DCF!C$6</f>
        <v>1032.9306860271188</v>
      </c>
      <c r="CC538" s="15">
        <f ca="1">(AV538*DCF!D$10-DCF!D$5*MAX(AV538*DCF!D$10,0)-MAX(AV538-AU538,0)/Inputs!$B$10)*DCF!D$6</f>
        <v>1556.0937749991056</v>
      </c>
      <c r="CD538" s="15">
        <f ca="1">(AW538*DCF!E$10-DCF!E$5*MAX(AW538*DCF!E$10,0)-MAX(AW538-AV538,0)/Inputs!$B$10)*DCF!E$6</f>
        <v>1998.3902370167104</v>
      </c>
      <c r="CE538" s="15">
        <f ca="1">(AX538*DCF!F$10-DCF!F$5*MAX(AX538*DCF!F$10,0)-MAX(AX538-AW538,0)/Inputs!$B$10)*DCF!F$6</f>
        <v>2751.8109342639777</v>
      </c>
      <c r="CF538" s="15">
        <f ca="1">(AY538*DCF!G$10-DCF!G$5*MAX(AY538*DCF!G$10,0)-MAX(AY538-AX538,0)/Inputs!$B$10)*DCF!G$6</f>
        <v>3248.7812446796156</v>
      </c>
      <c r="CG538" s="15">
        <f ca="1">(AZ538*DCF!H$10-DCF!H$5*MAX(AZ538*DCF!H$10,0)-MAX(AZ538-AY538,0)/Inputs!$B$10)*DCF!H$6</f>
        <v>4313.9644021657869</v>
      </c>
      <c r="CH538" s="15">
        <f ca="1">(BA538*DCF!I$10-DCF!I$5*MAX(BA538*DCF!I$10,0)-MAX(BA538-AZ538,0)/Inputs!$B$10)*DCF!I$6</f>
        <v>4878.190683257837</v>
      </c>
      <c r="CI538" s="15">
        <f ca="1">(BB538*DCF!J$10-DCF!J$5*MAX(BB538*DCF!J$10,0)-MAX(BB538-BA538,0)/Inputs!$B$10)*DCF!J$6</f>
        <v>5517.7088088991777</v>
      </c>
      <c r="CJ538" s="15">
        <f ca="1">(BC538*DCF!K$10-DCF!K$5*MAX(BC538*DCF!K$10,0)-MAX(BC538-BB538,0)/Inputs!$B$10)*DCF!K$6</f>
        <v>5655.73801608756</v>
      </c>
      <c r="CK538" s="15">
        <f ca="1">(BD538*DCF!L$10-DCF!L$5*MAX(BD538*DCF!L$10,0)-MAX(BD538-BC538,0)/Inputs!$B$10)*DCF!L$6</f>
        <v>6788.1187812616017</v>
      </c>
      <c r="CL538" s="15">
        <f ca="1">(BE538*DCF!M$10-DCF!M$5*MAX(BE538*DCF!M$10,0)-MAX(BE538-BD538,0)/Inputs!$B$10)*DCF!M$6</f>
        <v>7649.1773613439882</v>
      </c>
      <c r="CM538" s="15">
        <f ca="1">(BF538*DCF!C$28-DCF!C$5*MAX(BF538*DCF!C$28,0)-MAX(BF538-Inputs!$B$13,0)/Inputs!$B$17)*DCF!C$6</f>
        <v>3854.5438455283784</v>
      </c>
      <c r="CN538" s="15">
        <f ca="1">(BG538*DCF!D$28-DCF!D$5*MAX(BG538*DCF!D$28,0)-MAX(BG538-BF538,0)/Inputs!$B$17)*DCF!D$6</f>
        <v>5439.6862886392191</v>
      </c>
      <c r="CO538" s="15">
        <f ca="1">(BH538*DCF!E$28-DCF!E$5*MAX(BH538*DCF!E$28,0)-MAX(BH538-BG538,0)/Inputs!$B$17)*DCF!E$6</f>
        <v>7949.5524055099668</v>
      </c>
      <c r="CP538" s="15">
        <f ca="1">(BI538*DCF!F$28-DCF!F$5*MAX(BI538*DCF!F$28,0)-MAX(BI538-BH538,0)/Inputs!$B$17)*DCF!F$6</f>
        <v>10820.511101878717</v>
      </c>
      <c r="CQ538" s="15">
        <f ca="1">(BJ538*DCF!G$28-DCF!G$5*MAX(BJ538*DCF!G$28,0)-MAX(BJ538-BI538,0)/Inputs!$B$17)*DCF!G$6</f>
        <v>12646.553341530951</v>
      </c>
      <c r="CR538" s="15">
        <f ca="1">(BK538*DCF!H$28-DCF!H$5*MAX(BK538*DCF!H$28,0)-MAX(BK538-BJ538,0)/Inputs!$B$17)*DCF!H$6</f>
        <v>17534.501833359835</v>
      </c>
      <c r="CS538" s="15">
        <f ca="1">(BL538*DCF!I$28-DCF!I$5*MAX(BL538*DCF!I$28,0)-MAX(BL538-BK538,0)/Inputs!$B$17)*DCF!I$6</f>
        <v>23240.816353198468</v>
      </c>
      <c r="CT538" s="15">
        <f ca="1">(BM538*DCF!J$28-DCF!J$5*MAX(BM538*DCF!J$28,0)-MAX(BM538-BL538,0)/Inputs!$B$17)*DCF!J$6</f>
        <v>25703.687017016786</v>
      </c>
      <c r="CU538" s="15">
        <f ca="1">(BN538*DCF!K$28-DCF!K$5*MAX(BN538*DCF!K$28,0)-MAX(BN538-BM538,0)/Inputs!$B$17)*DCF!K$6</f>
        <v>27453.113710293692</v>
      </c>
      <c r="CV538" s="15">
        <f ca="1">(BO538*DCF!L$28-DCF!L$5*MAX(BO538*DCF!L$28,0)-MAX(BO538-BN538,0)/Inputs!$B$17)*DCF!L$6</f>
        <v>29069.797295975251</v>
      </c>
      <c r="CW538" s="15">
        <f ca="1">(BP538*DCF!M$28-DCF!M$5*MAX(BP538*DCF!M$28,0)-MAX(BP538-BO538,0)/Inputs!$B$17)*DCF!M$6</f>
        <v>31329.868051134006</v>
      </c>
      <c r="CX538" s="15">
        <f ca="1">(BQ538*DCF!C$46-DCF!C$5*MAX(BQ538*DCF!C$46,0)-MAX(BQ538-Inputs!$B$20,0)/Inputs!$B$24)*DCF!C$6</f>
        <v>-4072.3299453903405</v>
      </c>
      <c r="CY538" s="15">
        <f ca="1">(BR538*DCF!D$46-DCF!D$5*MAX(BR538*DCF!D$46,0)-MAX(BR538-BQ538,0)/Inputs!$B$24)*DCF!D$6</f>
        <v>-3116.6142650507782</v>
      </c>
      <c r="CZ538" s="15">
        <f ca="1">(BS538*DCF!E$46-DCF!E$5*MAX(BS538*DCF!E$46,0)-MAX(BS538-BR538,0)/Inputs!$B$24)*DCF!E$6</f>
        <v>-6005.6887204281838</v>
      </c>
      <c r="DA538" s="15">
        <f ca="1">(BT538*DCF!F$46-DCF!F$5*MAX(BT538*DCF!F$46,0)-MAX(BT538-BS538,0)/Inputs!$B$24)*DCF!F$6</f>
        <v>-9532.0337767151032</v>
      </c>
      <c r="DB538" s="15">
        <f ca="1">(BU538*DCF!G$46-DCF!G$5*MAX(BU538*DCF!G$46,0)-MAX(BU538-BT538,0)/Inputs!$B$24)*DCF!G$6</f>
        <v>-9034.5527225220576</v>
      </c>
      <c r="DC538" s="15">
        <f ca="1">(BV538*DCF!H$46-DCF!H$5*MAX(BV538*DCF!H$46,0)-MAX(BV538-BU538,0)/Inputs!$B$24)*DCF!H$6</f>
        <v>-14472.570063576035</v>
      </c>
      <c r="DD538" s="15">
        <f ca="1">(BW538*DCF!I$46-DCF!I$5*MAX(BW538*DCF!I$46,0)-MAX(BW538-BV538,0)/Inputs!$B$24)*DCF!I$6</f>
        <v>-5013.1146725174267</v>
      </c>
      <c r="DE538" s="15">
        <f ca="1">(BX538*DCF!J$46-DCF!J$5*MAX(BX538*DCF!J$46,0)-MAX(BX538-BW538,0)/Inputs!$B$24)*DCF!J$6</f>
        <v>2234.1112252383277</v>
      </c>
      <c r="DF538" s="15">
        <f ca="1">(BY538*DCF!K$46-DCF!K$5*MAX(BY538*DCF!K$46,0)-MAX(BY538-BX538,0)/Inputs!$B$24)*DCF!K$6</f>
        <v>-20859.833000384529</v>
      </c>
      <c r="DG538" s="15">
        <f ca="1">(BZ538*DCF!L$46-DCF!L$5*MAX(BZ538*DCF!L$46,0)-MAX(BZ538-BY538,0)/Inputs!$B$24)*DCF!L$6</f>
        <v>20832.76145827326</v>
      </c>
      <c r="DH538" s="15">
        <f ca="1">(CA538*DCF!M$46-DCF!M$5*MAX(CA538*DCF!M$46,0)-MAX(CA538-BZ538,0)/Inputs!$B$24)*DCF!M$6</f>
        <v>10515.640016976797</v>
      </c>
      <c r="DI538" s="15">
        <f ca="1">SUM(CB538:CL538)+BE538*DCF!M$10*(1+Inputs!$B$30)*(1-Inputs!$B$33)*(1-Inputs!$B$30/Inputs!$B$31)/(Inputs!$B$29-Inputs!$B$30)*DCF!M$6</f>
        <v>224579.5215897584</v>
      </c>
      <c r="DJ538" s="15">
        <f ca="1">SUM(CM538:CW538)+BP538*DCF!M$28*(1+Inputs!$B$30)*(1-Inputs!$B$33)*(1-Inputs!$B$30/Inputs!$B$31)/(Inputs!$B$29-Inputs!$B$30)*DCF!M$6</f>
        <v>879253.24239481229</v>
      </c>
      <c r="DK538" s="15">
        <f ca="1">SUM(CX538:DH538)+CA538*DCF!M$46*(1+Inputs!$B$30)*(1-Inputs!$B$33)*(1-Inputs!$B$30/Inputs!$B$31)/(Inputs!$B$29-Inputs!$B$30)*DCF!M$6</f>
        <v>582584.69833744923</v>
      </c>
      <c r="DM538" s="15">
        <f ca="1">DI538+DJ538+DK538+Inputs!$B$34+Inputs!$B$36-Inputs!$B$35</f>
        <v>1763268.46232202</v>
      </c>
    </row>
    <row r="539" spans="1:117" x14ac:dyDescent="0.75">
      <c r="A539" s="11">
        <v>526</v>
      </c>
      <c r="C539" s="24">
        <f t="shared" ca="1" si="322"/>
        <v>-0.56666251852225991</v>
      </c>
      <c r="D539" s="24">
        <f t="shared" ca="1" si="322"/>
        <v>-0.60555721562386122</v>
      </c>
      <c r="E539" s="24">
        <f t="shared" ca="1" si="322"/>
        <v>-0.36724313843190914</v>
      </c>
      <c r="F539" s="24">
        <f t="shared" ca="1" si="322"/>
        <v>-0.24942300541069529</v>
      </c>
      <c r="G539" s="24">
        <f t="shared" ca="1" si="322"/>
        <v>-1.5501759526739629</v>
      </c>
      <c r="H539" s="24">
        <f t="shared" ca="1" si="322"/>
        <v>-8.4748972439061265E-2</v>
      </c>
      <c r="I539" s="24">
        <f t="shared" ca="1" si="322"/>
        <v>0.4043344616225476</v>
      </c>
      <c r="J539" s="24">
        <f t="shared" ca="1" si="322"/>
        <v>0.38371648410166292</v>
      </c>
      <c r="K539" s="24">
        <f t="shared" ca="1" si="322"/>
        <v>1.4067949156664645</v>
      </c>
      <c r="L539" s="24">
        <f t="shared" ca="1" si="322"/>
        <v>0.90466760260446133</v>
      </c>
      <c r="M539" s="24">
        <f t="shared" ca="1" si="322"/>
        <v>0.99167299194193348</v>
      </c>
      <c r="N539" s="24">
        <f ca="1">SQRT(Inputs!$B$38)*C539+SQRT(1-Inputs!$B$38)*_xlfn.NORM.S.INV(RAND())</f>
        <v>0.34099978160139693</v>
      </c>
      <c r="O539" s="24">
        <f ca="1">SQRT(Inputs!$B$38)*D539+SQRT(1-Inputs!$B$38)*_xlfn.NORM.S.INV(RAND())</f>
        <v>0.58101319989937261</v>
      </c>
      <c r="P539" s="24">
        <f ca="1">SQRT(Inputs!$B$38)*E539+SQRT(1-Inputs!$B$38)*_xlfn.NORM.S.INV(RAND())</f>
        <v>-1.2221489231397151</v>
      </c>
      <c r="Q539" s="24">
        <f ca="1">SQRT(Inputs!$B$38)*F539+SQRT(1-Inputs!$B$38)*_xlfn.NORM.S.INV(RAND())</f>
        <v>-1.1063159486863603</v>
      </c>
      <c r="R539" s="24">
        <f ca="1">SQRT(Inputs!$B$38)*G539+SQRT(1-Inputs!$B$38)*_xlfn.NORM.S.INV(RAND())</f>
        <v>-1.6376594359123573</v>
      </c>
      <c r="S539" s="24">
        <f ca="1">SQRT(Inputs!$B$38)*H539+SQRT(1-Inputs!$B$38)*_xlfn.NORM.S.INV(RAND())</f>
        <v>0.91364718079062035</v>
      </c>
      <c r="T539" s="24">
        <f ca="1">SQRT(Inputs!$B$38)*I539+SQRT(1-Inputs!$B$38)*_xlfn.NORM.S.INV(RAND())</f>
        <v>1.5212737642972458</v>
      </c>
      <c r="U539" s="24">
        <f ca="1">SQRT(Inputs!$B$38)*J539+SQRT(1-Inputs!$B$38)*_xlfn.NORM.S.INV(RAND())</f>
        <v>0.54107219579203636</v>
      </c>
      <c r="V539" s="24">
        <f ca="1">SQRT(Inputs!$B$38)*K539+SQRT(1-Inputs!$B$38)*_xlfn.NORM.S.INV(RAND())</f>
        <v>1.5568501958287631</v>
      </c>
      <c r="W539" s="24">
        <f ca="1">SQRT(Inputs!$B$38)*L539+SQRT(1-Inputs!$B$38)*_xlfn.NORM.S.INV(RAND())</f>
        <v>-1.271576402069662</v>
      </c>
      <c r="X539" s="24">
        <f ca="1">SQRT(Inputs!$B$38)*M539+SQRT(1-Inputs!$B$38)*_xlfn.NORM.S.INV(RAND())</f>
        <v>0.52221136535215096</v>
      </c>
      <c r="Y539" s="24">
        <f ca="1">SQRT(Inputs!$B$38)*C539+SQRT(1-Inputs!$B$38)*_xlfn.NORM.S.INV(RAND())</f>
        <v>-0.32008635742051528</v>
      </c>
      <c r="Z539" s="24">
        <f ca="1">SQRT(Inputs!$B$38)*D539+SQRT(1-Inputs!$B$38)*_xlfn.NORM.S.INV(RAND())</f>
        <v>-0.25197737620758542</v>
      </c>
      <c r="AA539" s="24">
        <f ca="1">SQRT(Inputs!$B$38)*E539+SQRT(1-Inputs!$B$38)*_xlfn.NORM.S.INV(RAND())</f>
        <v>-1.5273278575525553</v>
      </c>
      <c r="AB539" s="24">
        <f ca="1">SQRT(Inputs!$B$38)*F539+SQRT(1-Inputs!$B$38)*_xlfn.NORM.S.INV(RAND())</f>
        <v>-0.47200201538632203</v>
      </c>
      <c r="AC539" s="24">
        <f ca="1">SQRT(Inputs!$B$38)*G539+SQRT(1-Inputs!$B$38)*_xlfn.NORM.S.INV(RAND())</f>
        <v>-0.80113733747826865</v>
      </c>
      <c r="AD539" s="24">
        <f ca="1">SQRT(Inputs!$B$38)*H539+SQRT(1-Inputs!$B$38)*_xlfn.NORM.S.INV(RAND())</f>
        <v>0.80185176023618199</v>
      </c>
      <c r="AE539" s="24">
        <f ca="1">SQRT(Inputs!$B$38)*I539+SQRT(1-Inputs!$B$38)*_xlfn.NORM.S.INV(RAND())</f>
        <v>-0.20261482465828157</v>
      </c>
      <c r="AF539" s="24">
        <f ca="1">SQRT(Inputs!$B$38)*J539+SQRT(1-Inputs!$B$38)*_xlfn.NORM.S.INV(RAND())</f>
        <v>0.15675411000880501</v>
      </c>
      <c r="AG539" s="24">
        <f ca="1">SQRT(Inputs!$B$38)*K539+SQRT(1-Inputs!$B$38)*_xlfn.NORM.S.INV(RAND())</f>
        <v>2.6203258158552845</v>
      </c>
      <c r="AH539" s="24">
        <f ca="1">SQRT(Inputs!$B$38)*L539+SQRT(1-Inputs!$B$38)*_xlfn.NORM.S.INV(RAND())</f>
        <v>-0.32507947434404366</v>
      </c>
      <c r="AI539" s="24">
        <f ca="1">SQRT(Inputs!$B$38)*M539+SQRT(1-Inputs!$B$38)*_xlfn.NORM.S.INV(RAND())</f>
        <v>-0.86914017794325593</v>
      </c>
      <c r="AJ539" s="24">
        <f ca="1">SQRT(Inputs!$B$38)*C539+SQRT(1-Inputs!$B$38)*_xlfn.NORM.S.INV(RAND())</f>
        <v>-1.2562736266766572E-2</v>
      </c>
      <c r="AK539" s="24">
        <f ca="1">SQRT(Inputs!$B$38)*D539+SQRT(1-Inputs!$B$38)*_xlfn.NORM.S.INV(RAND())</f>
        <v>9.6585159297482182E-2</v>
      </c>
      <c r="AL539" s="24">
        <f ca="1">SQRT(Inputs!$B$38)*E539+SQRT(1-Inputs!$B$38)*_xlfn.NORM.S.INV(RAND())</f>
        <v>-0.56265817261037832</v>
      </c>
      <c r="AM539" s="24">
        <f ca="1">SQRT(Inputs!$B$38)*F539+SQRT(1-Inputs!$B$38)*_xlfn.NORM.S.INV(RAND())</f>
        <v>-0.49949703051693295</v>
      </c>
      <c r="AN539" s="24">
        <f ca="1">SQRT(Inputs!$B$38)*G539+SQRT(1-Inputs!$B$38)*_xlfn.NORM.S.INV(RAND())</f>
        <v>-0.63200496614059998</v>
      </c>
      <c r="AO539" s="24">
        <f ca="1">SQRT(Inputs!$B$38)*H539+SQRT(1-Inputs!$B$38)*_xlfn.NORM.S.INV(RAND())</f>
        <v>0.98400864106589836</v>
      </c>
      <c r="AP539" s="24">
        <f ca="1">SQRT(Inputs!$B$38)*I539+SQRT(1-Inputs!$B$38)*_xlfn.NORM.S.INV(RAND())</f>
        <v>9.9239897769666241E-2</v>
      </c>
      <c r="AQ539" s="24">
        <f ca="1">SQRT(Inputs!$B$38)*J539+SQRT(1-Inputs!$B$38)*_xlfn.NORM.S.INV(RAND())</f>
        <v>-0.61970605320375216</v>
      </c>
      <c r="AR539" s="24">
        <f ca="1">SQRT(Inputs!$B$38)*K539+SQRT(1-Inputs!$B$38)*_xlfn.NORM.S.INV(RAND())</f>
        <v>0.1965237615302603</v>
      </c>
      <c r="AS539" s="24">
        <f ca="1">SQRT(Inputs!$B$38)*L539+SQRT(1-Inputs!$B$38)*_xlfn.NORM.S.INV(RAND())</f>
        <v>-1.5996762499822519</v>
      </c>
      <c r="AT539" s="24">
        <f ca="1">SQRT(Inputs!$B$38)*M539+SQRT(1-Inputs!$B$38)*_xlfn.NORM.S.INV(RAND())</f>
        <v>1.0822488332234634</v>
      </c>
      <c r="AU539" s="15">
        <f ca="1">Inputs!$B$6*EXP($B$8-0.5*C$5^2+C$5*N539)</f>
        <v>5243.849261454634</v>
      </c>
      <c r="AV539" s="15">
        <f t="shared" ca="1" si="292"/>
        <v>6952.2561854248142</v>
      </c>
      <c r="AW539" s="15">
        <f t="shared" ca="1" si="293"/>
        <v>7188.747756434258</v>
      </c>
      <c r="AX539" s="15">
        <f t="shared" ca="1" si="294"/>
        <v>7643.7606129336173</v>
      </c>
      <c r="AY539" s="15">
        <f t="shared" ca="1" si="295"/>
        <v>7715.2832962880693</v>
      </c>
      <c r="AZ539" s="15">
        <f t="shared" ca="1" si="296"/>
        <v>10434.759028682851</v>
      </c>
      <c r="BA539" s="15">
        <f t="shared" ca="1" si="297"/>
        <v>14973.37702260914</v>
      </c>
      <c r="BB539" s="15">
        <f t="shared" ca="1" si="298"/>
        <v>19353.179046685091</v>
      </c>
      <c r="BC539" s="15">
        <f t="shared" ca="1" si="299"/>
        <v>27546.41366050634</v>
      </c>
      <c r="BD539" s="15">
        <f t="shared" ca="1" si="300"/>
        <v>29962.756207105027</v>
      </c>
      <c r="BE539" s="15">
        <f t="shared" ca="1" si="301"/>
        <v>38504.018090611018</v>
      </c>
      <c r="BF539" s="15">
        <f ca="1">Inputs!$B$13*EXP($B$9-0.5*C$6^2+C$6*Y539)</f>
        <v>12980.62123545714</v>
      </c>
      <c r="BG539" s="15">
        <f t="shared" ca="1" si="302"/>
        <v>15116.771725607061</v>
      </c>
      <c r="BH539" s="15">
        <f t="shared" ca="1" si="303"/>
        <v>14336.726760112013</v>
      </c>
      <c r="BI539" s="15">
        <f t="shared" ca="1" si="304"/>
        <v>16320.489063271747</v>
      </c>
      <c r="BJ539" s="15">
        <f t="shared" ca="1" si="305"/>
        <v>17825.760890965517</v>
      </c>
      <c r="BK539" s="15">
        <f t="shared" ca="1" si="306"/>
        <v>24401.303991332654</v>
      </c>
      <c r="BL539" s="15">
        <f t="shared" ca="1" si="307"/>
        <v>29197.265636523658</v>
      </c>
      <c r="BM539" s="15">
        <f t="shared" ca="1" si="308"/>
        <v>36595.477676551302</v>
      </c>
      <c r="BN539" s="15">
        <f t="shared" ca="1" si="309"/>
        <v>61611.345955487363</v>
      </c>
      <c r="BO539" s="15">
        <f t="shared" ca="1" si="310"/>
        <v>72995.332644651862</v>
      </c>
      <c r="BP539" s="15">
        <f t="shared" ca="1" si="311"/>
        <v>81418.270789699425</v>
      </c>
      <c r="BQ539" s="15">
        <f ca="1">Inputs!$B$20*EXP($B$10-0.5*C$7^2+C$7*AJ539)</f>
        <v>4270.443225017344</v>
      </c>
      <c r="BR539" s="15">
        <f t="shared" ca="1" si="312"/>
        <v>5974.9316364624337</v>
      </c>
      <c r="BS539" s="15">
        <f t="shared" ca="1" si="313"/>
        <v>6961.137445745182</v>
      </c>
      <c r="BT539" s="15">
        <f t="shared" ca="1" si="314"/>
        <v>8419.1566234167385</v>
      </c>
      <c r="BU539" s="15">
        <f t="shared" ca="1" si="315"/>
        <v>10013.346469829105</v>
      </c>
      <c r="BV539" s="15">
        <f t="shared" ca="1" si="316"/>
        <v>17389.123150663658</v>
      </c>
      <c r="BW539" s="15">
        <f t="shared" ca="1" si="317"/>
        <v>24780.605310806463</v>
      </c>
      <c r="BX539" s="15">
        <f t="shared" ca="1" si="318"/>
        <v>30610.447854037411</v>
      </c>
      <c r="BY539" s="15">
        <f t="shared" ca="1" si="319"/>
        <v>44533.81167692491</v>
      </c>
      <c r="BZ539" s="15">
        <f t="shared" ca="1" si="320"/>
        <v>46566.748274249861</v>
      </c>
      <c r="CA539" s="15">
        <f t="shared" ca="1" si="321"/>
        <v>79283.058469996962</v>
      </c>
      <c r="CB539" s="15">
        <f ca="1">(AU539*DCF!C$10-DCF!C$5*MAX(AU539*DCF!C$10,0)-MAX(AU539-Inputs!$B$6,0)/Inputs!$B$10)*DCF!C$6</f>
        <v>1041.0663752281414</v>
      </c>
      <c r="CC539" s="15">
        <f ca="1">(AV539*DCF!D$10-DCF!D$5*MAX(AV539*DCF!D$10,0)-MAX(AV539-AU539,0)/Inputs!$B$10)*DCF!D$6</f>
        <v>1278.0150289830776</v>
      </c>
      <c r="CD539" s="15">
        <f ca="1">(AW539*DCF!E$10-DCF!E$5*MAX(AW539*DCF!E$10,0)-MAX(AW539-AV539,0)/Inputs!$B$10)*DCF!E$6</f>
        <v>1606.4997264236329</v>
      </c>
      <c r="CE539" s="15">
        <f ca="1">(AX539*DCF!F$10-DCF!F$5*MAX(AX539*DCF!F$10,0)-MAX(AX539-AW539,0)/Inputs!$B$10)*DCF!F$6</f>
        <v>1573.9438657245505</v>
      </c>
      <c r="CF539" s="15">
        <f ca="1">(AY539*DCF!G$10-DCF!G$5*MAX(AY539*DCF!G$10,0)-MAX(AY539-AX539,0)/Inputs!$B$10)*DCF!G$6</f>
        <v>1575.9079056165353</v>
      </c>
      <c r="CG539" s="15">
        <f ca="1">(AZ539*DCF!H$10-DCF!H$5*MAX(AZ539*DCF!H$10,0)-MAX(AZ539-AY539,0)/Inputs!$B$10)*DCF!H$6</f>
        <v>1543.0242807473153</v>
      </c>
      <c r="CH539" s="15">
        <f ca="1">(BA539*DCF!I$10-DCF!I$5*MAX(BA539*DCF!I$10,0)-MAX(BA539-AZ539,0)/Inputs!$B$10)*DCF!I$6</f>
        <v>1990.5973817693921</v>
      </c>
      <c r="CI539" s="15">
        <f ca="1">(BB539*DCF!J$10-DCF!J$5*MAX(BB539*DCF!J$10,0)-MAX(BB539-BA539,0)/Inputs!$B$10)*DCF!J$6</f>
        <v>2657.3636066592071</v>
      </c>
      <c r="CJ539" s="15">
        <f ca="1">(BC539*DCF!K$10-DCF!K$5*MAX(BC539*DCF!K$10,0)-MAX(BC539-BB539,0)/Inputs!$B$10)*DCF!K$6</f>
        <v>3287.6020794040901</v>
      </c>
      <c r="CK539" s="15">
        <f ca="1">(BD539*DCF!L$10-DCF!L$5*MAX(BD539*DCF!L$10,0)-MAX(BD539-BC539,0)/Inputs!$B$10)*DCF!L$6</f>
        <v>4206.481191553914</v>
      </c>
      <c r="CL539" s="15">
        <f ca="1">(BE539*DCF!M$10-DCF!M$5*MAX(BE539*DCF!M$10,0)-MAX(BE539-BD539,0)/Inputs!$B$10)*DCF!M$6</f>
        <v>4413.0699707723343</v>
      </c>
      <c r="CM539" s="15">
        <f ca="1">(BF539*DCF!C$28-DCF!C$5*MAX(BF539*DCF!C$28,0)-MAX(BF539-Inputs!$B$13,0)/Inputs!$B$17)*DCF!C$6</f>
        <v>3593.5586167222391</v>
      </c>
      <c r="CN539" s="15">
        <f ca="1">(BG539*DCF!D$28-DCF!D$5*MAX(BG539*DCF!D$28,0)-MAX(BG539-BF539,0)/Inputs!$B$17)*DCF!D$6</f>
        <v>3996.4990823038706</v>
      </c>
      <c r="CO539" s="15">
        <f ca="1">(BH539*DCF!E$28-DCF!E$5*MAX(BH539*DCF!E$28,0)-MAX(BH539-BG539,0)/Inputs!$B$17)*DCF!E$6</f>
        <v>4060.4163045779228</v>
      </c>
      <c r="CP539" s="15">
        <f ca="1">(BI539*DCF!F$28-DCF!F$5*MAX(BI539*DCF!F$28,0)-MAX(BI539-BH539,0)/Inputs!$B$17)*DCF!F$6</f>
        <v>4069.4076018749402</v>
      </c>
      <c r="CQ539" s="15">
        <f ca="1">(BJ539*DCF!G$28-DCF!G$5*MAX(BJ539*DCF!G$28,0)-MAX(BJ539-BI539,0)/Inputs!$B$17)*DCF!G$6</f>
        <v>4371.8570556710329</v>
      </c>
      <c r="CR539" s="15">
        <f ca="1">(BK539*DCF!H$28-DCF!H$5*MAX(BK539*DCF!H$28,0)-MAX(BK539-BJ539,0)/Inputs!$B$17)*DCF!H$6</f>
        <v>5013.0568253018555</v>
      </c>
      <c r="CS539" s="15">
        <f ca="1">(BL539*DCF!I$28-DCF!I$5*MAX(BL539*DCF!I$28,0)-MAX(BL539-BK539,0)/Inputs!$B$17)*DCF!I$6</f>
        <v>6177.4581624105767</v>
      </c>
      <c r="CT539" s="15">
        <f ca="1">(BM539*DCF!J$28-DCF!J$5*MAX(BM539*DCF!J$28,0)-MAX(BM539-BL539,0)/Inputs!$B$17)*DCF!J$6</f>
        <v>7182.8870657987436</v>
      </c>
      <c r="CU539" s="15">
        <f ca="1">(BN539*DCF!K$28-DCF!K$5*MAX(BN539*DCF!K$28,0)-MAX(BN539-BM539,0)/Inputs!$B$17)*DCF!K$6</f>
        <v>9947.1725740577058</v>
      </c>
      <c r="CV539" s="15">
        <f ca="1">(BO539*DCF!L$28-DCF!L$5*MAX(BO539*DCF!L$28,0)-MAX(BO539-BN539,0)/Inputs!$B$17)*DCF!L$6</f>
        <v>13275.983948898085</v>
      </c>
      <c r="CW539" s="15">
        <f ca="1">(BP539*DCF!M$28-DCF!M$5*MAX(BP539*DCF!M$28,0)-MAX(BP539-BO539,0)/Inputs!$B$17)*DCF!M$6</f>
        <v>14438.461053402731</v>
      </c>
      <c r="CX539" s="15">
        <f ca="1">(BQ539*DCF!C$46-DCF!C$5*MAX(BQ539*DCF!C$46,0)-MAX(BQ539-Inputs!$B$20,0)/Inputs!$B$24)*DCF!C$6</f>
        <v>-1480.2147055547418</v>
      </c>
      <c r="CY539" s="15">
        <f ca="1">(BR539*DCF!D$46-DCF!D$5*MAX(BR539*DCF!D$46,0)-MAX(BR539-BQ539,0)/Inputs!$B$24)*DCF!D$6</f>
        <v>-1747.072549762413</v>
      </c>
      <c r="CZ539" s="15">
        <f ca="1">(BS539*DCF!E$46-DCF!E$5*MAX(BS539*DCF!E$46,0)-MAX(BS539-BR539,0)/Inputs!$B$24)*DCF!E$6</f>
        <v>-1211.9018034117485</v>
      </c>
      <c r="DA539" s="15">
        <f ca="1">(BT539*DCF!F$46-DCF!F$5*MAX(BT539*DCF!F$46,0)-MAX(BT539-BS539,0)/Inputs!$B$24)*DCF!F$6</f>
        <v>-1144.0470893783256</v>
      </c>
      <c r="DB539" s="15">
        <f ca="1">(BU539*DCF!G$46-DCF!G$5*MAX(BU539*DCF!G$46,0)-MAX(BU539-BT539,0)/Inputs!$B$24)*DCF!G$6</f>
        <v>-873.08315827577371</v>
      </c>
      <c r="DC539" s="15">
        <f ca="1">(BV539*DCF!H$46-DCF!H$5*MAX(BV539*DCF!H$46,0)-MAX(BV539-BU539,0)/Inputs!$B$24)*DCF!H$6</f>
        <v>-2291.9774114358224</v>
      </c>
      <c r="DD539" s="15">
        <f ca="1">(BW539*DCF!I$46-DCF!I$5*MAX(BW539*DCF!I$46,0)-MAX(BW539-BV539,0)/Inputs!$B$24)*DCF!I$6</f>
        <v>-1549.4909007419401</v>
      </c>
      <c r="DE539" s="15">
        <f ca="1">(BX539*DCF!J$46-DCF!J$5*MAX(BX539*DCF!J$46,0)-MAX(BX539-BW539,0)/Inputs!$B$24)*DCF!J$6</f>
        <v>-261.95538172968304</v>
      </c>
      <c r="DF539" s="15">
        <f ca="1">(BY539*DCF!K$46-DCF!K$5*MAX(BY539*DCF!K$46,0)-MAX(BY539-BX539,0)/Inputs!$B$24)*DCF!K$6</f>
        <v>-866.93344252809561</v>
      </c>
      <c r="DG539" s="15">
        <f ca="1">(BZ539*DCF!L$46-DCF!L$5*MAX(BZ539*DCF!L$46,0)-MAX(BZ539-BY539,0)/Inputs!$B$24)*DCF!L$6</f>
        <v>2758.8839460227719</v>
      </c>
      <c r="DH539" s="15">
        <f ca="1">(CA539*DCF!M$46-DCF!M$5*MAX(CA539*DCF!M$46,0)-MAX(CA539-BZ539,0)/Inputs!$B$24)*DCF!M$6</f>
        <v>-624.06688528421876</v>
      </c>
      <c r="DI539" s="15">
        <f ca="1">SUM(CB539:CL539)+BE539*DCF!M$10*(1+Inputs!$B$30)*(1-Inputs!$B$33)*(1-Inputs!$B$30/Inputs!$B$31)/(Inputs!$B$29-Inputs!$B$30)*DCF!M$6</f>
        <v>132330.76292198087</v>
      </c>
      <c r="DJ539" s="15">
        <f ca="1">SUM(CM539:CW539)+BP539*DCF!M$28*(1+Inputs!$B$30)*(1-Inputs!$B$33)*(1-Inputs!$B$30/Inputs!$B$31)/(Inputs!$B$29-Inputs!$B$30)*DCF!M$6</f>
        <v>378244.25729489321</v>
      </c>
      <c r="DK539" s="15">
        <f ca="1">SUM(CX539:DH539)+CA539*DCF!M$46*(1+Inputs!$B$30)*(1-Inputs!$B$33)*(1-Inputs!$B$30/Inputs!$B$31)/(Inputs!$B$29-Inputs!$B$30)*DCF!M$6</f>
        <v>113289.14069120522</v>
      </c>
      <c r="DM539" s="15">
        <f ca="1">DI539+DJ539+DK539+Inputs!$B$34+Inputs!$B$36-Inputs!$B$35</f>
        <v>700715.16090807924</v>
      </c>
    </row>
    <row r="540" spans="1:117" x14ac:dyDescent="0.75">
      <c r="A540" s="11">
        <v>527</v>
      </c>
      <c r="C540" s="24">
        <f t="shared" ca="1" si="322"/>
        <v>2.5644487290566589E-2</v>
      </c>
      <c r="D540" s="24">
        <f t="shared" ca="1" si="322"/>
        <v>-0.25540486760389453</v>
      </c>
      <c r="E540" s="24">
        <f t="shared" ca="1" si="322"/>
        <v>-0.18673814484734674</v>
      </c>
      <c r="F540" s="24">
        <f t="shared" ca="1" si="322"/>
        <v>0.27036331654358015</v>
      </c>
      <c r="G540" s="24">
        <f t="shared" ca="1" si="322"/>
        <v>1.3346665440901193</v>
      </c>
      <c r="H540" s="24">
        <f t="shared" ca="1" si="322"/>
        <v>-0.85732175957068901</v>
      </c>
      <c r="I540" s="24">
        <f t="shared" ca="1" si="322"/>
        <v>0.54307639411252728</v>
      </c>
      <c r="J540" s="24">
        <f t="shared" ca="1" si="322"/>
        <v>-0.50940388676058346</v>
      </c>
      <c r="K540" s="24">
        <f t="shared" ca="1" si="322"/>
        <v>1.4988659491197225</v>
      </c>
      <c r="L540" s="24">
        <f t="shared" ca="1" si="322"/>
        <v>0.26063012618936315</v>
      </c>
      <c r="M540" s="24">
        <f t="shared" ca="1" si="322"/>
        <v>-0.61506664584695458</v>
      </c>
      <c r="N540" s="24">
        <f ca="1">SQRT(Inputs!$B$38)*C540+SQRT(1-Inputs!$B$38)*_xlfn.NORM.S.INV(RAND())</f>
        <v>-0.11070286899691499</v>
      </c>
      <c r="O540" s="24">
        <f ca="1">SQRT(Inputs!$B$38)*D540+SQRT(1-Inputs!$B$38)*_xlfn.NORM.S.INV(RAND())</f>
        <v>-0.62459769973155221</v>
      </c>
      <c r="P540" s="24">
        <f ca="1">SQRT(Inputs!$B$38)*E540+SQRT(1-Inputs!$B$38)*_xlfn.NORM.S.INV(RAND())</f>
        <v>1.6666437922055272E-2</v>
      </c>
      <c r="Q540" s="24">
        <f ca="1">SQRT(Inputs!$B$38)*F540+SQRT(1-Inputs!$B$38)*_xlfn.NORM.S.INV(RAND())</f>
        <v>0.90583058980657649</v>
      </c>
      <c r="R540" s="24">
        <f ca="1">SQRT(Inputs!$B$38)*G540+SQRT(1-Inputs!$B$38)*_xlfn.NORM.S.INV(RAND())</f>
        <v>1.3983955606091749</v>
      </c>
      <c r="S540" s="24">
        <f ca="1">SQRT(Inputs!$B$38)*H540+SQRT(1-Inputs!$B$38)*_xlfn.NORM.S.INV(RAND())</f>
        <v>-7.0933095174769867E-2</v>
      </c>
      <c r="T540" s="24">
        <f ca="1">SQRT(Inputs!$B$38)*I540+SQRT(1-Inputs!$B$38)*_xlfn.NORM.S.INV(RAND())</f>
        <v>3.7453733812679968E-2</v>
      </c>
      <c r="U540" s="24">
        <f ca="1">SQRT(Inputs!$B$38)*J540+SQRT(1-Inputs!$B$38)*_xlfn.NORM.S.INV(RAND())</f>
        <v>-1.125362121925884</v>
      </c>
      <c r="V540" s="24">
        <f ca="1">SQRT(Inputs!$B$38)*K540+SQRT(1-Inputs!$B$38)*_xlfn.NORM.S.INV(RAND())</f>
        <v>0.19859784327434205</v>
      </c>
      <c r="W540" s="24">
        <f ca="1">SQRT(Inputs!$B$38)*L540+SQRT(1-Inputs!$B$38)*_xlfn.NORM.S.INV(RAND())</f>
        <v>0.61233955220799519</v>
      </c>
      <c r="X540" s="24">
        <f ca="1">SQRT(Inputs!$B$38)*M540+SQRT(1-Inputs!$B$38)*_xlfn.NORM.S.INV(RAND())</f>
        <v>-0.23358616978432656</v>
      </c>
      <c r="Y540" s="24">
        <f ca="1">SQRT(Inputs!$B$38)*C540+SQRT(1-Inputs!$B$38)*_xlfn.NORM.S.INV(RAND())</f>
        <v>-1.1224223668163942</v>
      </c>
      <c r="Z540" s="24">
        <f ca="1">SQRT(Inputs!$B$38)*D540+SQRT(1-Inputs!$B$38)*_xlfn.NORM.S.INV(RAND())</f>
        <v>-0.7551909342435863</v>
      </c>
      <c r="AA540" s="24">
        <f ca="1">SQRT(Inputs!$B$38)*E540+SQRT(1-Inputs!$B$38)*_xlfn.NORM.S.INV(RAND())</f>
        <v>-0.6067977482474598</v>
      </c>
      <c r="AB540" s="24">
        <f ca="1">SQRT(Inputs!$B$38)*F540+SQRT(1-Inputs!$B$38)*_xlfn.NORM.S.INV(RAND())</f>
        <v>-0.25373106238842352</v>
      </c>
      <c r="AC540" s="24">
        <f ca="1">SQRT(Inputs!$B$38)*G540+SQRT(1-Inputs!$B$38)*_xlfn.NORM.S.INV(RAND())</f>
        <v>0.49427003150712434</v>
      </c>
      <c r="AD540" s="24">
        <f ca="1">SQRT(Inputs!$B$38)*H540+SQRT(1-Inputs!$B$38)*_xlfn.NORM.S.INV(RAND())</f>
        <v>-0.52546440481391532</v>
      </c>
      <c r="AE540" s="24">
        <f ca="1">SQRT(Inputs!$B$38)*I540+SQRT(1-Inputs!$B$38)*_xlfn.NORM.S.INV(RAND())</f>
        <v>0.16669653905282222</v>
      </c>
      <c r="AF540" s="24">
        <f ca="1">SQRT(Inputs!$B$38)*J540+SQRT(1-Inputs!$B$38)*_xlfn.NORM.S.INV(RAND())</f>
        <v>1.358922699437966</v>
      </c>
      <c r="AG540" s="24">
        <f ca="1">SQRT(Inputs!$B$38)*K540+SQRT(1-Inputs!$B$38)*_xlfn.NORM.S.INV(RAND())</f>
        <v>2.3037235271684002</v>
      </c>
      <c r="AH540" s="24">
        <f ca="1">SQRT(Inputs!$B$38)*L540+SQRT(1-Inputs!$B$38)*_xlfn.NORM.S.INV(RAND())</f>
        <v>-0.42917046328613584</v>
      </c>
      <c r="AI540" s="24">
        <f ca="1">SQRT(Inputs!$B$38)*M540+SQRT(1-Inputs!$B$38)*_xlfn.NORM.S.INV(RAND())</f>
        <v>-0.14899926473472117</v>
      </c>
      <c r="AJ540" s="24">
        <f ca="1">SQRT(Inputs!$B$38)*C540+SQRT(1-Inputs!$B$38)*_xlfn.NORM.S.INV(RAND())</f>
        <v>-0.68027488836211292</v>
      </c>
      <c r="AK540" s="24">
        <f ca="1">SQRT(Inputs!$B$38)*D540+SQRT(1-Inputs!$B$38)*_xlfn.NORM.S.INV(RAND())</f>
        <v>0.54289417707524124</v>
      </c>
      <c r="AL540" s="24">
        <f ca="1">SQRT(Inputs!$B$38)*E540+SQRT(1-Inputs!$B$38)*_xlfn.NORM.S.INV(RAND())</f>
        <v>-0.45021364955642917</v>
      </c>
      <c r="AM540" s="24">
        <f ca="1">SQRT(Inputs!$B$38)*F540+SQRT(1-Inputs!$B$38)*_xlfn.NORM.S.INV(RAND())</f>
        <v>0.76495342308426506</v>
      </c>
      <c r="AN540" s="24">
        <f ca="1">SQRT(Inputs!$B$38)*G540+SQRT(1-Inputs!$B$38)*_xlfn.NORM.S.INV(RAND())</f>
        <v>-0.32210627917152646</v>
      </c>
      <c r="AO540" s="24">
        <f ca="1">SQRT(Inputs!$B$38)*H540+SQRT(1-Inputs!$B$38)*_xlfn.NORM.S.INV(RAND())</f>
        <v>0.11476620784747238</v>
      </c>
      <c r="AP540" s="24">
        <f ca="1">SQRT(Inputs!$B$38)*I540+SQRT(1-Inputs!$B$38)*_xlfn.NORM.S.INV(RAND())</f>
        <v>-0.46999791190481172</v>
      </c>
      <c r="AQ540" s="24">
        <f ca="1">SQRT(Inputs!$B$38)*J540+SQRT(1-Inputs!$B$38)*_xlfn.NORM.S.INV(RAND())</f>
        <v>-8.8066298258051262E-2</v>
      </c>
      <c r="AR540" s="24">
        <f ca="1">SQRT(Inputs!$B$38)*K540+SQRT(1-Inputs!$B$38)*_xlfn.NORM.S.INV(RAND())</f>
        <v>0.52701155793706911</v>
      </c>
      <c r="AS540" s="24">
        <f ca="1">SQRT(Inputs!$B$38)*L540+SQRT(1-Inputs!$B$38)*_xlfn.NORM.S.INV(RAND())</f>
        <v>-0.9064112662410162</v>
      </c>
      <c r="AT540" s="24">
        <f ca="1">SQRT(Inputs!$B$38)*M540+SQRT(1-Inputs!$B$38)*_xlfn.NORM.S.INV(RAND())</f>
        <v>-0.35622191077911741</v>
      </c>
      <c r="AU540" s="15">
        <f ca="1">Inputs!$B$6*EXP($B$8-0.5*C$5^2+C$5*N540)</f>
        <v>4874.1090235970723</v>
      </c>
      <c r="AV540" s="15">
        <f t="shared" ca="1" si="292"/>
        <v>5412.3552719099316</v>
      </c>
      <c r="AW540" s="15">
        <f t="shared" ca="1" si="293"/>
        <v>6614.2602677914538</v>
      </c>
      <c r="AX540" s="15">
        <f t="shared" ca="1" si="294"/>
        <v>9042.9366908501197</v>
      </c>
      <c r="AY540" s="15">
        <f t="shared" ca="1" si="295"/>
        <v>13012.001118086679</v>
      </c>
      <c r="AZ540" s="15">
        <f t="shared" ca="1" si="296"/>
        <v>15790.20682651998</v>
      </c>
      <c r="BA540" s="15">
        <f t="shared" ca="1" si="297"/>
        <v>19399.069174230441</v>
      </c>
      <c r="BB540" s="15">
        <f t="shared" ca="1" si="298"/>
        <v>21217.971799784493</v>
      </c>
      <c r="BC540" s="15">
        <f t="shared" ca="1" si="299"/>
        <v>26489.601348651493</v>
      </c>
      <c r="BD540" s="15">
        <f t="shared" ca="1" si="300"/>
        <v>34365.197768610276</v>
      </c>
      <c r="BE540" s="15">
        <f t="shared" ca="1" si="301"/>
        <v>41223.708195047766</v>
      </c>
      <c r="BF540" s="15">
        <f ca="1">Inputs!$B$13*EXP($B$9-0.5*C$6^2+C$6*Y540)</f>
        <v>11071.744366719891</v>
      </c>
      <c r="BG540" s="15">
        <f t="shared" ca="1" si="302"/>
        <v>11774.598303057477</v>
      </c>
      <c r="BH540" s="15">
        <f t="shared" ca="1" si="303"/>
        <v>13008.993995714018</v>
      </c>
      <c r="BI540" s="15">
        <f t="shared" ca="1" si="304"/>
        <v>15315.01747319851</v>
      </c>
      <c r="BJ540" s="15">
        <f t="shared" ca="1" si="305"/>
        <v>20161.692694564361</v>
      </c>
      <c r="BK540" s="15">
        <f t="shared" ca="1" si="306"/>
        <v>23036.297258867355</v>
      </c>
      <c r="BL540" s="15">
        <f t="shared" ca="1" si="307"/>
        <v>28915.253727739346</v>
      </c>
      <c r="BM540" s="15">
        <f t="shared" ca="1" si="308"/>
        <v>42079.528918106793</v>
      </c>
      <c r="BN540" s="15">
        <f t="shared" ca="1" si="309"/>
        <v>68206.674932572452</v>
      </c>
      <c r="BO540" s="15">
        <f t="shared" ca="1" si="310"/>
        <v>79837.421338945438</v>
      </c>
      <c r="BP540" s="15">
        <f t="shared" ca="1" si="311"/>
        <v>96620.012976379789</v>
      </c>
      <c r="BQ540" s="15">
        <f ca="1">Inputs!$B$20*EXP($B$10-0.5*C$7^2+C$7*AJ540)</f>
        <v>3369.9290156200204</v>
      </c>
      <c r="BR540" s="15">
        <f t="shared" ca="1" si="312"/>
        <v>5432.9677850866447</v>
      </c>
      <c r="BS540" s="15">
        <f t="shared" ca="1" si="313"/>
        <v>6537.469494444581</v>
      </c>
      <c r="BT540" s="15">
        <f t="shared" ca="1" si="314"/>
        <v>11016.818469819966</v>
      </c>
      <c r="BU540" s="15">
        <f t="shared" ca="1" si="315"/>
        <v>14123.193701477037</v>
      </c>
      <c r="BV540" s="15">
        <f t="shared" ca="1" si="316"/>
        <v>20164.131974844429</v>
      </c>
      <c r="BW540" s="15">
        <f t="shared" ca="1" si="317"/>
        <v>25473.610392562801</v>
      </c>
      <c r="BX540" s="15">
        <f t="shared" ca="1" si="318"/>
        <v>35005.427725545378</v>
      </c>
      <c r="BY540" s="15">
        <f t="shared" ca="1" si="319"/>
        <v>54252.058854329618</v>
      </c>
      <c r="BZ540" s="15">
        <f t="shared" ca="1" si="320"/>
        <v>64439.352502101436</v>
      </c>
      <c r="CA540" s="15">
        <f t="shared" ca="1" si="321"/>
        <v>84965.463354373598</v>
      </c>
      <c r="CB540" s="15">
        <f ca="1">(AU540*DCF!C$10-DCF!C$5*MAX(AU540*DCF!C$10,0)-MAX(AU540-Inputs!$B$6,0)/Inputs!$B$10)*DCF!C$6</f>
        <v>1043.7026890268698</v>
      </c>
      <c r="CC540" s="15">
        <f ca="1">(AV540*DCF!D$10-DCF!D$5*MAX(AV540*DCF!D$10,0)-MAX(AV540-AU540,0)/Inputs!$B$10)*DCF!D$6</f>
        <v>1187.9876692786327</v>
      </c>
      <c r="CD540" s="15">
        <f ca="1">(AW540*DCF!E$10-DCF!E$5*MAX(AW540*DCF!E$10,0)-MAX(AW540-AV540,0)/Inputs!$B$10)*DCF!E$6</f>
        <v>1256.4086276966607</v>
      </c>
      <c r="CE540" s="15">
        <f ca="1">(AX540*DCF!F$10-DCF!F$5*MAX(AX540*DCF!F$10,0)-MAX(AX540-AW540,0)/Inputs!$B$10)*DCF!F$6</f>
        <v>1468.7113183479612</v>
      </c>
      <c r="CF540" s="15">
        <f ca="1">(AY540*DCF!G$10-DCF!G$5*MAX(AY540*DCF!G$10,0)-MAX(AY540-AX540,0)/Inputs!$B$10)*DCF!G$6</f>
        <v>1918.0679650067923</v>
      </c>
      <c r="CG540" s="15">
        <f ca="1">(AZ540*DCF!H$10-DCF!H$5*MAX(AZ540*DCF!H$10,0)-MAX(AZ540-AY540,0)/Inputs!$B$10)*DCF!H$6</f>
        <v>2572.3597519437049</v>
      </c>
      <c r="CH540" s="15">
        <f ca="1">(BA540*DCF!I$10-DCF!I$5*MAX(BA540*DCF!I$10,0)-MAX(BA540-AZ540,0)/Inputs!$B$10)*DCF!I$6</f>
        <v>2951.5223897995102</v>
      </c>
      <c r="CI540" s="15">
        <f ca="1">(BB540*DCF!J$10-DCF!J$5*MAX(BB540*DCF!J$10,0)-MAX(BB540-BA540,0)/Inputs!$B$10)*DCF!J$6</f>
        <v>3365.4284736263889</v>
      </c>
      <c r="CJ540" s="15">
        <f ca="1">(BC540*DCF!K$10-DCF!K$5*MAX(BC540*DCF!K$10,0)-MAX(BC540-BB540,0)/Inputs!$B$10)*DCF!K$6</f>
        <v>3526.4525037928152</v>
      </c>
      <c r="CK540" s="15">
        <f ca="1">(BD540*DCF!L$10-DCF!L$5*MAX(BD540*DCF!L$10,0)-MAX(BD540-BC540,0)/Inputs!$B$10)*DCF!L$6</f>
        <v>4164.4831768602162</v>
      </c>
      <c r="CL540" s="15">
        <f ca="1">(BE540*DCF!M$10-DCF!M$5*MAX(BE540*DCF!M$10,0)-MAX(BE540-BD540,0)/Inputs!$B$10)*DCF!M$6</f>
        <v>4997.8760626965941</v>
      </c>
      <c r="CM540" s="15">
        <f ca="1">(BF540*DCF!C$28-DCF!C$5*MAX(BF540*DCF!C$28,0)-MAX(BF540-Inputs!$B$13,0)/Inputs!$B$17)*DCF!C$6</f>
        <v>3379.0237708062346</v>
      </c>
      <c r="CN540" s="15">
        <f ca="1">(BG540*DCF!D$28-DCF!D$5*MAX(BG540*DCF!D$28,0)-MAX(BG540-BF540,0)/Inputs!$B$17)*DCF!D$6</f>
        <v>3317.9397971440185</v>
      </c>
      <c r="CO540" s="15">
        <f ca="1">(BH540*DCF!E$28-DCF!E$5*MAX(BH540*DCF!E$28,0)-MAX(BH540-BG540,0)/Inputs!$B$17)*DCF!E$6</f>
        <v>3441.0963436673924</v>
      </c>
      <c r="CP540" s="15">
        <f ca="1">(BI540*DCF!F$28-DCF!F$5*MAX(BI540*DCF!F$28,0)-MAX(BI540-BH540,0)/Inputs!$B$17)*DCF!F$6</f>
        <v>3737.7758096466905</v>
      </c>
      <c r="CQ540" s="15">
        <f ca="1">(BJ540*DCF!G$28-DCF!G$5*MAX(BJ540*DCF!G$28,0)-MAX(BJ540-BI540,0)/Inputs!$B$17)*DCF!G$6</f>
        <v>4415.9412429976655</v>
      </c>
      <c r="CR540" s="15">
        <f ca="1">(BK540*DCF!H$28-DCF!H$5*MAX(BK540*DCF!H$28,0)-MAX(BK540-BJ540,0)/Inputs!$B$17)*DCF!H$6</f>
        <v>5250.497587642586</v>
      </c>
      <c r="CS540" s="15">
        <f ca="1">(BL540*DCF!I$28-DCF!I$5*MAX(BL540*DCF!I$28,0)-MAX(BL540-BK540,0)/Inputs!$B$17)*DCF!I$6</f>
        <v>5955.6992467448363</v>
      </c>
      <c r="CT540" s="15">
        <f ca="1">(BM540*DCF!J$28-DCF!J$5*MAX(BM540*DCF!J$28,0)-MAX(BM540-BL540,0)/Inputs!$B$17)*DCF!J$6</f>
        <v>7641.7528873032079</v>
      </c>
      <c r="CU540" s="15">
        <f ca="1">(BN540*DCF!K$28-DCF!K$5*MAX(BN540*DCF!K$28,0)-MAX(BN540-BM540,0)/Inputs!$B$17)*DCF!K$6</f>
        <v>11203.878749676725</v>
      </c>
      <c r="CV540" s="15">
        <f ca="1">(BO540*DCF!L$28-DCF!L$5*MAX(BO540*DCF!L$28,0)-MAX(BO540-BN540,0)/Inputs!$B$17)*DCF!L$6</f>
        <v>14613.202984515725</v>
      </c>
      <c r="CW540" s="15">
        <f ca="1">(BP540*DCF!M$28-DCF!M$5*MAX(BP540*DCF!M$28,0)-MAX(BP540-BO540,0)/Inputs!$B$17)*DCF!M$6</f>
        <v>16424.858953197981</v>
      </c>
      <c r="CX540" s="15">
        <f ca="1">(BQ540*DCF!C$46-DCF!C$5*MAX(BQ540*DCF!C$46,0)-MAX(BQ540-Inputs!$B$20,0)/Inputs!$B$24)*DCF!C$6</f>
        <v>-856.30185839724277</v>
      </c>
      <c r="CY540" s="15">
        <f ca="1">(BR540*DCF!D$46-DCF!D$5*MAX(BR540*DCF!D$46,0)-MAX(BR540-BQ540,0)/Inputs!$B$24)*DCF!D$6</f>
        <v>-1807.5624206225568</v>
      </c>
      <c r="CZ540" s="15">
        <f ca="1">(BS540*DCF!E$46-DCF!E$5*MAX(BS540*DCF!E$46,0)-MAX(BS540-BR540,0)/Inputs!$B$24)*DCF!E$6</f>
        <v>-1208.4313176842254</v>
      </c>
      <c r="DA540" s="15">
        <f ca="1">(BT540*DCF!F$46-DCF!F$5*MAX(BT540*DCF!F$46,0)-MAX(BT540-BS540,0)/Inputs!$B$24)*DCF!F$6</f>
        <v>-2433.3869395692072</v>
      </c>
      <c r="DB540" s="15">
        <f ca="1">(BU540*DCF!G$46-DCF!G$5*MAX(BU540*DCF!G$46,0)-MAX(BU540-BT540,0)/Inputs!$B$24)*DCF!G$6</f>
        <v>-1519.9995855429527</v>
      </c>
      <c r="DC540" s="15">
        <f ca="1">(BV540*DCF!H$46-DCF!H$5*MAX(BV540*DCF!H$46,0)-MAX(BV540-BU540,0)/Inputs!$B$24)*DCF!H$6</f>
        <v>-1877.1845550060189</v>
      </c>
      <c r="DD540" s="15">
        <f ca="1">(BW540*DCF!I$46-DCF!I$5*MAX(BW540*DCF!I$46,0)-MAX(BW540-BV540,0)/Inputs!$B$24)*DCF!I$6</f>
        <v>-935.82294878718972</v>
      </c>
      <c r="DE540" s="15">
        <f ca="1">(BX540*DCF!J$46-DCF!J$5*MAX(BX540*DCF!J$46,0)-MAX(BX540-BW540,0)/Inputs!$B$24)*DCF!J$6</f>
        <v>-1059.3013658057564</v>
      </c>
      <c r="DF540" s="15">
        <f ca="1">(BY540*DCF!K$46-DCF!K$5*MAX(BY540*DCF!K$46,0)-MAX(BY540-BX540,0)/Inputs!$B$24)*DCF!K$6</f>
        <v>-1615.8534464939387</v>
      </c>
      <c r="DG540" s="15">
        <f ca="1">(BZ540*DCF!L$46-DCF!L$5*MAX(BZ540*DCF!L$46,0)-MAX(BZ540-BY540,0)/Inputs!$B$24)*DCF!L$6</f>
        <v>2148.9763512385075</v>
      </c>
      <c r="DH540" s="15">
        <f ca="1">(CA540*DCF!M$46-DCF!M$5*MAX(CA540*DCF!M$46,0)-MAX(CA540-BZ540,0)/Inputs!$B$24)*DCF!M$6</f>
        <v>2369.8480859719984</v>
      </c>
      <c r="DI540" s="15">
        <f ca="1">SUM(CB540:CL540)+BE540*DCF!M$10*(1+Inputs!$B$30)*(1-Inputs!$B$33)*(1-Inputs!$B$30/Inputs!$B$31)/(Inputs!$B$29-Inputs!$B$30)*DCF!M$6</f>
        <v>143179.12566200073</v>
      </c>
      <c r="DJ540" s="15">
        <f ca="1">SUM(CM540:CW540)+BP540*DCF!M$28*(1+Inputs!$B$30)*(1-Inputs!$B$33)*(1-Inputs!$B$30/Inputs!$B$31)/(Inputs!$B$29-Inputs!$B$30)*DCF!M$6</f>
        <v>437908.03241423133</v>
      </c>
      <c r="DK540" s="15">
        <f ca="1">SUM(CX540:DH540)+CA540*DCF!M$46*(1+Inputs!$B$30)*(1-Inputs!$B$33)*(1-Inputs!$B$30/Inputs!$B$31)/(Inputs!$B$29-Inputs!$B$30)*DCF!M$6</f>
        <v>122571.6511477231</v>
      </c>
      <c r="DM540" s="15">
        <f ca="1">DI540+DJ540+DK540+Inputs!$B$34+Inputs!$B$36-Inputs!$B$35</f>
        <v>780509.80922395515</v>
      </c>
    </row>
    <row r="541" spans="1:117" x14ac:dyDescent="0.75">
      <c r="A541" s="11">
        <v>528</v>
      </c>
      <c r="C541" s="24">
        <f t="shared" ca="1" si="322"/>
        <v>-1.6046263114173862</v>
      </c>
      <c r="D541" s="24">
        <f t="shared" ca="1" si="322"/>
        <v>-0.52889696192114743</v>
      </c>
      <c r="E541" s="24">
        <f t="shared" ca="1" si="322"/>
        <v>-0.3621145684219006</v>
      </c>
      <c r="F541" s="24">
        <f t="shared" ca="1" si="322"/>
        <v>0.24504139576285083</v>
      </c>
      <c r="G541" s="24">
        <f t="shared" ca="1" si="322"/>
        <v>1.524216958884653</v>
      </c>
      <c r="H541" s="24">
        <f t="shared" ca="1" si="322"/>
        <v>-0.64984991065426478</v>
      </c>
      <c r="I541" s="24">
        <f t="shared" ca="1" si="322"/>
        <v>-0.5440047489151566</v>
      </c>
      <c r="J541" s="24">
        <f t="shared" ca="1" si="322"/>
        <v>0.87075980890643745</v>
      </c>
      <c r="K541" s="24">
        <f t="shared" ca="1" si="322"/>
        <v>-0.25278281251150203</v>
      </c>
      <c r="L541" s="24">
        <f t="shared" ca="1" si="322"/>
        <v>-0.5175605316767955</v>
      </c>
      <c r="M541" s="24">
        <f t="shared" ca="1" si="322"/>
        <v>0.86195349501305862</v>
      </c>
      <c r="N541" s="24">
        <f ca="1">SQRT(Inputs!$B$38)*C541+SQRT(1-Inputs!$B$38)*_xlfn.NORM.S.INV(RAND())</f>
        <v>-0.46895759387739178</v>
      </c>
      <c r="O541" s="24">
        <f ca="1">SQRT(Inputs!$B$38)*D541+SQRT(1-Inputs!$B$38)*_xlfn.NORM.S.INV(RAND())</f>
        <v>-1.4181120357942585</v>
      </c>
      <c r="P541" s="24">
        <f ca="1">SQRT(Inputs!$B$38)*E541+SQRT(1-Inputs!$B$38)*_xlfn.NORM.S.INV(RAND())</f>
        <v>-0.62948180757534899</v>
      </c>
      <c r="Q541" s="24">
        <f ca="1">SQRT(Inputs!$B$38)*F541+SQRT(1-Inputs!$B$38)*_xlfn.NORM.S.INV(RAND())</f>
        <v>-0.14155811676219851</v>
      </c>
      <c r="R541" s="24">
        <f ca="1">SQRT(Inputs!$B$38)*G541+SQRT(1-Inputs!$B$38)*_xlfn.NORM.S.INV(RAND())</f>
        <v>0.66621875604068403</v>
      </c>
      <c r="S541" s="24">
        <f ca="1">SQRT(Inputs!$B$38)*H541+SQRT(1-Inputs!$B$38)*_xlfn.NORM.S.INV(RAND())</f>
        <v>0.42426508933851365</v>
      </c>
      <c r="T541" s="24">
        <f ca="1">SQRT(Inputs!$B$38)*I541+SQRT(1-Inputs!$B$38)*_xlfn.NORM.S.INV(RAND())</f>
        <v>-1.3018410360175543</v>
      </c>
      <c r="U541" s="24">
        <f ca="1">SQRT(Inputs!$B$38)*J541+SQRT(1-Inputs!$B$38)*_xlfn.NORM.S.INV(RAND())</f>
        <v>0.18371788015063689</v>
      </c>
      <c r="V541" s="24">
        <f ca="1">SQRT(Inputs!$B$38)*K541+SQRT(1-Inputs!$B$38)*_xlfn.NORM.S.INV(RAND())</f>
        <v>4.8078049045342214E-2</v>
      </c>
      <c r="W541" s="24">
        <f ca="1">SQRT(Inputs!$B$38)*L541+SQRT(1-Inputs!$B$38)*_xlfn.NORM.S.INV(RAND())</f>
        <v>-1.3496390606421031</v>
      </c>
      <c r="X541" s="24">
        <f ca="1">SQRT(Inputs!$B$38)*M541+SQRT(1-Inputs!$B$38)*_xlfn.NORM.S.INV(RAND())</f>
        <v>-0.74242852262893155</v>
      </c>
      <c r="Y541" s="24">
        <f ca="1">SQRT(Inputs!$B$38)*C541+SQRT(1-Inputs!$B$38)*_xlfn.NORM.S.INV(RAND())</f>
        <v>-1.0967086715179653</v>
      </c>
      <c r="Z541" s="24">
        <f ca="1">SQRT(Inputs!$B$38)*D541+SQRT(1-Inputs!$B$38)*_xlfn.NORM.S.INV(RAND())</f>
        <v>-1.295807623127899</v>
      </c>
      <c r="AA541" s="24">
        <f ca="1">SQRT(Inputs!$B$38)*E541+SQRT(1-Inputs!$B$38)*_xlfn.NORM.S.INV(RAND())</f>
        <v>-0.40471101778882013</v>
      </c>
      <c r="AB541" s="24">
        <f ca="1">SQRT(Inputs!$B$38)*F541+SQRT(1-Inputs!$B$38)*_xlfn.NORM.S.INV(RAND())</f>
        <v>-0.40465759734297413</v>
      </c>
      <c r="AC541" s="24">
        <f ca="1">SQRT(Inputs!$B$38)*G541+SQRT(1-Inputs!$B$38)*_xlfn.NORM.S.INV(RAND())</f>
        <v>0.89651976813953638</v>
      </c>
      <c r="AD541" s="24">
        <f ca="1">SQRT(Inputs!$B$38)*H541+SQRT(1-Inputs!$B$38)*_xlfn.NORM.S.INV(RAND())</f>
        <v>0.90790243081642408</v>
      </c>
      <c r="AE541" s="24">
        <f ca="1">SQRT(Inputs!$B$38)*I541+SQRT(1-Inputs!$B$38)*_xlfn.NORM.S.INV(RAND())</f>
        <v>-0.7163898036203209</v>
      </c>
      <c r="AF541" s="24">
        <f ca="1">SQRT(Inputs!$B$38)*J541+SQRT(1-Inputs!$B$38)*_xlfn.NORM.S.INV(RAND())</f>
        <v>6.2680546681699478E-2</v>
      </c>
      <c r="AG541" s="24">
        <f ca="1">SQRT(Inputs!$B$38)*K541+SQRT(1-Inputs!$B$38)*_xlfn.NORM.S.INV(RAND())</f>
        <v>-0.75001837993882958</v>
      </c>
      <c r="AH541" s="24">
        <f ca="1">SQRT(Inputs!$B$38)*L541+SQRT(1-Inputs!$B$38)*_xlfn.NORM.S.INV(RAND())</f>
        <v>0.33566768068347425</v>
      </c>
      <c r="AI541" s="24">
        <f ca="1">SQRT(Inputs!$B$38)*M541+SQRT(1-Inputs!$B$38)*_xlfn.NORM.S.INV(RAND())</f>
        <v>1.2187672018425024</v>
      </c>
      <c r="AJ541" s="24">
        <f ca="1">SQRT(Inputs!$B$38)*C541+SQRT(1-Inputs!$B$38)*_xlfn.NORM.S.INV(RAND())</f>
        <v>-0.55789084394929078</v>
      </c>
      <c r="AK541" s="24">
        <f ca="1">SQRT(Inputs!$B$38)*D541+SQRT(1-Inputs!$B$38)*_xlfn.NORM.S.INV(RAND())</f>
        <v>-1.880736355018348</v>
      </c>
      <c r="AL541" s="24">
        <f ca="1">SQRT(Inputs!$B$38)*E541+SQRT(1-Inputs!$B$38)*_xlfn.NORM.S.INV(RAND())</f>
        <v>-1.3241127031603468</v>
      </c>
      <c r="AM541" s="24">
        <f ca="1">SQRT(Inputs!$B$38)*F541+SQRT(1-Inputs!$B$38)*_xlfn.NORM.S.INV(RAND())</f>
        <v>-0.43279216618574012</v>
      </c>
      <c r="AN541" s="24">
        <f ca="1">SQRT(Inputs!$B$38)*G541+SQRT(1-Inputs!$B$38)*_xlfn.NORM.S.INV(RAND())</f>
        <v>-0.37958828309791448</v>
      </c>
      <c r="AO541" s="24">
        <f ca="1">SQRT(Inputs!$B$38)*H541+SQRT(1-Inputs!$B$38)*_xlfn.NORM.S.INV(RAND())</f>
        <v>-0.68104098080749464</v>
      </c>
      <c r="AP541" s="24">
        <f ca="1">SQRT(Inputs!$B$38)*I541+SQRT(1-Inputs!$B$38)*_xlfn.NORM.S.INV(RAND())</f>
        <v>-0.32379249259752868</v>
      </c>
      <c r="AQ541" s="24">
        <f ca="1">SQRT(Inputs!$B$38)*J541+SQRT(1-Inputs!$B$38)*_xlfn.NORM.S.INV(RAND())</f>
        <v>1.7804953346407117</v>
      </c>
      <c r="AR541" s="24">
        <f ca="1">SQRT(Inputs!$B$38)*K541+SQRT(1-Inputs!$B$38)*_xlfn.NORM.S.INV(RAND())</f>
        <v>-1.2883193654635111E-2</v>
      </c>
      <c r="AS541" s="24">
        <f ca="1">SQRT(Inputs!$B$38)*L541+SQRT(1-Inputs!$B$38)*_xlfn.NORM.S.INV(RAND())</f>
        <v>1.4911455087393048</v>
      </c>
      <c r="AT541" s="24">
        <f ca="1">SQRT(Inputs!$B$38)*M541+SQRT(1-Inputs!$B$38)*_xlfn.NORM.S.INV(RAND())</f>
        <v>-0.5106518790901774</v>
      </c>
      <c r="AU541" s="15">
        <f ca="1">Inputs!$B$6*EXP($B$8-0.5*C$5^2+C$5*N541)</f>
        <v>4599.4904669067673</v>
      </c>
      <c r="AV541" s="15">
        <f t="shared" ca="1" si="292"/>
        <v>4544.9674041395483</v>
      </c>
      <c r="AW541" s="15">
        <f t="shared" ca="1" si="293"/>
        <v>5090.6775723229348</v>
      </c>
      <c r="AX541" s="15">
        <f t="shared" ca="1" si="294"/>
        <v>6106.2549488324594</v>
      </c>
      <c r="AY541" s="15">
        <f t="shared" ca="1" si="295"/>
        <v>8066.2794496451788</v>
      </c>
      <c r="AZ541" s="15">
        <f t="shared" ca="1" si="296"/>
        <v>10337.11804217568</v>
      </c>
      <c r="BA541" s="15">
        <f t="shared" ca="1" si="297"/>
        <v>11038.686798504321</v>
      </c>
      <c r="BB541" s="15">
        <f t="shared" ca="1" si="298"/>
        <v>13765.780223847467</v>
      </c>
      <c r="BC541" s="15">
        <f t="shared" ca="1" si="299"/>
        <v>16938.004171545352</v>
      </c>
      <c r="BD541" s="15">
        <f t="shared" ca="1" si="300"/>
        <v>18289.757214289959</v>
      </c>
      <c r="BE541" s="15">
        <f t="shared" ca="1" si="301"/>
        <v>20946.359049007126</v>
      </c>
      <c r="BF541" s="15">
        <f ca="1">Inputs!$B$13*EXP($B$9-0.5*C$6^2+C$6*Y541)</f>
        <v>11128.328686197083</v>
      </c>
      <c r="BG541" s="15">
        <f t="shared" ca="1" si="302"/>
        <v>10734.836410167973</v>
      </c>
      <c r="BH541" s="15">
        <f t="shared" ca="1" si="303"/>
        <v>12264.491413728883</v>
      </c>
      <c r="BI541" s="15">
        <f t="shared" ca="1" si="304"/>
        <v>14106.992470989064</v>
      </c>
      <c r="BJ541" s="15">
        <f t="shared" ca="1" si="305"/>
        <v>19680.014305802491</v>
      </c>
      <c r="BK541" s="15">
        <f t="shared" ca="1" si="306"/>
        <v>27331.329048124702</v>
      </c>
      <c r="BL541" s="15">
        <f t="shared" ca="1" si="307"/>
        <v>30596.669943914603</v>
      </c>
      <c r="BM541" s="15">
        <f t="shared" ca="1" si="308"/>
        <v>37903.909358715136</v>
      </c>
      <c r="BN541" s="15">
        <f t="shared" ca="1" si="309"/>
        <v>42609.937802673114</v>
      </c>
      <c r="BO541" s="15">
        <f t="shared" ca="1" si="310"/>
        <v>54513.17269508246</v>
      </c>
      <c r="BP541" s="15">
        <f t="shared" ca="1" si="311"/>
        <v>77030.305402905942</v>
      </c>
      <c r="BQ541" s="15">
        <f ca="1">Inputs!$B$20*EXP($B$10-0.5*C$7^2+C$7*AJ541)</f>
        <v>3519.4304847042868</v>
      </c>
      <c r="BR541" s="15">
        <f t="shared" ca="1" si="312"/>
        <v>2627.9299043920596</v>
      </c>
      <c r="BS541" s="15">
        <f t="shared" ca="1" si="313"/>
        <v>2460.278862718932</v>
      </c>
      <c r="BT541" s="15">
        <f t="shared" ca="1" si="314"/>
        <v>3028.1149933967909</v>
      </c>
      <c r="BU541" s="15">
        <f t="shared" ca="1" si="315"/>
        <v>3828.3225526672918</v>
      </c>
      <c r="BV541" s="15">
        <f t="shared" ca="1" si="316"/>
        <v>4568.6580358104302</v>
      </c>
      <c r="BW541" s="15">
        <f t="shared" ca="1" si="317"/>
        <v>5953.0365257403819</v>
      </c>
      <c r="BX541" s="15">
        <f t="shared" ca="1" si="318"/>
        <v>11897.874779544047</v>
      </c>
      <c r="BY541" s="15">
        <f t="shared" ca="1" si="319"/>
        <v>16629.901938423285</v>
      </c>
      <c r="BZ541" s="15">
        <f t="shared" ca="1" si="320"/>
        <v>30693.103458867638</v>
      </c>
      <c r="CA541" s="15">
        <f t="shared" ca="1" si="321"/>
        <v>39374.405919715136</v>
      </c>
      <c r="CB541" s="15">
        <f ca="1">(AU541*DCF!C$10-DCF!C$5*MAX(AU541*DCF!C$10,0)-MAX(AU541-Inputs!$B$6,0)/Inputs!$B$10)*DCF!C$6</f>
        <v>1045.6607682843094</v>
      </c>
      <c r="CC541" s="15">
        <f ca="1">(AV541*DCF!D$10-DCF!D$5*MAX(AV541*DCF!D$10,0)-MAX(AV541-AU541,0)/Inputs!$B$10)*DCF!D$6</f>
        <v>1107.8050136155664</v>
      </c>
      <c r="CD541" s="15">
        <f ca="1">(AW541*DCF!E$10-DCF!E$5*MAX(AW541*DCF!E$10,0)-MAX(AW541-AV541,0)/Inputs!$B$10)*DCF!E$6</f>
        <v>1052.439886034382</v>
      </c>
      <c r="CE541" s="15">
        <f ca="1">(AX541*DCF!F$10-DCF!F$5*MAX(AX541*DCF!F$10,0)-MAX(AX541-AW541,0)/Inputs!$B$10)*DCF!F$6</f>
        <v>1121.669250958563</v>
      </c>
      <c r="CF541" s="15">
        <f ca="1">(AY541*DCF!G$10-DCF!G$5*MAX(AY541*DCF!G$10,0)-MAX(AY541-AX541,0)/Inputs!$B$10)*DCF!G$6</f>
        <v>1285.22441464195</v>
      </c>
      <c r="CG541" s="15">
        <f ca="1">(AZ541*DCF!H$10-DCF!H$5*MAX(AZ541*DCF!H$10,0)-MAX(AZ541-AY541,0)/Inputs!$B$10)*DCF!H$6</f>
        <v>1603.7307802479534</v>
      </c>
      <c r="CH541" s="15">
        <f ca="1">(BA541*DCF!I$10-DCF!I$5*MAX(BA541*DCF!I$10,0)-MAX(BA541-AZ541,0)/Inputs!$B$10)*DCF!I$6</f>
        <v>1901.283528778127</v>
      </c>
      <c r="CI541" s="15">
        <f ca="1">(BB541*DCF!J$10-DCF!J$5*MAX(BB541*DCF!J$10,0)-MAX(BB541-BA541,0)/Inputs!$B$10)*DCF!J$6</f>
        <v>1948.9937577690357</v>
      </c>
      <c r="CJ541" s="15">
        <f ca="1">(BC541*DCF!K$10-DCF!K$5*MAX(BC541*DCF!K$10,0)-MAX(BC541-BB541,0)/Inputs!$B$10)*DCF!K$6</f>
        <v>2282.6835831503913</v>
      </c>
      <c r="CK541" s="15">
        <f ca="1">(BD541*DCF!L$10-DCF!L$5*MAX(BD541*DCF!L$10,0)-MAX(BD541-BC541,0)/Inputs!$B$10)*DCF!L$6</f>
        <v>2583.6396301246332</v>
      </c>
      <c r="CL541" s="15">
        <f ca="1">(BE541*DCF!M$10-DCF!M$5*MAX(BE541*DCF!M$10,0)-MAX(BE541-BD541,0)/Inputs!$B$10)*DCF!M$6</f>
        <v>2638.4427082967909</v>
      </c>
      <c r="CM541" s="15">
        <f ca="1">(BF541*DCF!C$28-DCF!C$5*MAX(BF541*DCF!C$28,0)-MAX(BF541-Inputs!$B$13,0)/Inputs!$B$17)*DCF!C$6</f>
        <v>3396.2929340234637</v>
      </c>
      <c r="CN541" s="15">
        <f ca="1">(BG541*DCF!D$28-DCF!D$5*MAX(BG541*DCF!D$28,0)-MAX(BG541-BF541,0)/Inputs!$B$17)*DCF!D$6</f>
        <v>3161.6569090258622</v>
      </c>
      <c r="CO541" s="15">
        <f ca="1">(BH541*DCF!E$28-DCF!E$5*MAX(BH541*DCF!E$28,0)-MAX(BH541-BG541,0)/Inputs!$B$17)*DCF!E$6</f>
        <v>3172.0484095069642</v>
      </c>
      <c r="CP541" s="15">
        <f ca="1">(BI541*DCF!F$28-DCF!F$5*MAX(BI541*DCF!F$28,0)-MAX(BI541-BH541,0)/Inputs!$B$17)*DCF!F$6</f>
        <v>3494.2204250998566</v>
      </c>
      <c r="CQ541" s="15">
        <f ca="1">(BJ541*DCF!G$28-DCF!G$5*MAX(BJ541*DCF!G$28,0)-MAX(BJ541-BI541,0)/Inputs!$B$17)*DCF!G$6</f>
        <v>4168.8018055965122</v>
      </c>
      <c r="CR541" s="15">
        <f ca="1">(BK541*DCF!H$28-DCF!H$5*MAX(BK541*DCF!H$28,0)-MAX(BK541-BJ541,0)/Inputs!$B$17)*DCF!H$6</f>
        <v>5570.5396248288953</v>
      </c>
      <c r="CS541" s="15">
        <f ca="1">(BL541*DCF!I$28-DCF!I$5*MAX(BL541*DCF!I$28,0)-MAX(BL541-BK541,0)/Inputs!$B$17)*DCF!I$6</f>
        <v>6726.2233375496862</v>
      </c>
      <c r="CT541" s="15">
        <f ca="1">(BM541*DCF!J$28-DCF!J$5*MAX(BM541*DCF!J$28,0)-MAX(BM541-BL541,0)/Inputs!$B$17)*DCF!J$6</f>
        <v>7486.8381792015789</v>
      </c>
      <c r="CU541" s="15">
        <f ca="1">(BN541*DCF!K$28-DCF!K$5*MAX(BN541*DCF!K$28,0)-MAX(BN541-BM541,0)/Inputs!$B$17)*DCF!K$6</f>
        <v>8422.0786226421787</v>
      </c>
      <c r="CV541" s="15">
        <f ca="1">(BO541*DCF!L$28-DCF!L$5*MAX(BO541*DCF!L$28,0)-MAX(BO541-BN541,0)/Inputs!$B$17)*DCF!L$6</f>
        <v>9529.6513007228914</v>
      </c>
      <c r="CW541" s="15">
        <f ca="1">(BP541*DCF!M$28-DCF!M$5*MAX(BP541*DCF!M$28,0)-MAX(BP541-BO541,0)/Inputs!$B$17)*DCF!M$6</f>
        <v>12139.623457712965</v>
      </c>
      <c r="CX541" s="15">
        <f ca="1">(BQ541*DCF!C$46-DCF!C$5*MAX(BQ541*DCF!C$46,0)-MAX(BQ541-Inputs!$B$20,0)/Inputs!$B$24)*DCF!C$6</f>
        <v>-959.88255291290068</v>
      </c>
      <c r="CY541" s="15">
        <f ca="1">(BR541*DCF!D$46-DCF!D$5*MAX(BR541*DCF!D$46,0)-MAX(BR541-BQ541,0)/Inputs!$B$24)*DCF!D$6</f>
        <v>-448.52635056214444</v>
      </c>
      <c r="CZ541" s="15">
        <f ca="1">(BS541*DCF!E$46-DCF!E$5*MAX(BS541*DCF!E$46,0)-MAX(BS541-BR541,0)/Inputs!$B$24)*DCF!E$6</f>
        <v>-290.93225918339931</v>
      </c>
      <c r="DA541" s="15">
        <f ca="1">(BT541*DCF!F$46-DCF!F$5*MAX(BT541*DCF!F$46,0)-MAX(BT541-BS541,0)/Inputs!$B$24)*DCF!F$6</f>
        <v>-427.29356487182088</v>
      </c>
      <c r="DB541" s="15">
        <f ca="1">(BU541*DCF!G$46-DCF!G$5*MAX(BU541*DCF!G$46,0)-MAX(BU541-BT541,0)/Inputs!$B$24)*DCF!G$6</f>
        <v>-397.95121959762207</v>
      </c>
      <c r="DC541" s="15">
        <f ca="1">(BV541*DCF!H$46-DCF!H$5*MAX(BV541*DCF!H$46,0)-MAX(BV541-BU541,0)/Inputs!$B$24)*DCF!H$6</f>
        <v>-230.05471527596552</v>
      </c>
      <c r="DD541" s="15">
        <f ca="1">(BW541*DCF!I$46-DCF!I$5*MAX(BW541*DCF!I$46,0)-MAX(BW541-BV541,0)/Inputs!$B$24)*DCF!I$6</f>
        <v>-259.91382323058264</v>
      </c>
      <c r="DE541" s="15">
        <f ca="1">(BX541*DCF!J$46-DCF!J$5*MAX(BX541*DCF!J$46,0)-MAX(BX541-BW541,0)/Inputs!$B$24)*DCF!J$6</f>
        <v>-1077.3910442330291</v>
      </c>
      <c r="DF541" s="15">
        <f ca="1">(BY541*DCF!K$46-DCF!K$5*MAX(BY541*DCF!K$46,0)-MAX(BY541-BX541,0)/Inputs!$B$24)*DCF!K$6</f>
        <v>-209.26515846280543</v>
      </c>
      <c r="DG541" s="15">
        <f ca="1">(BZ541*DCF!L$46-DCF!L$5*MAX(BZ541*DCF!L$46,0)-MAX(BZ541-BY541,0)/Inputs!$B$24)*DCF!L$6</f>
        <v>-1060.8768933125762</v>
      </c>
      <c r="DH541" s="15">
        <f ca="1">(CA541*DCF!M$46-DCF!M$5*MAX(CA541*DCF!M$46,0)-MAX(CA541-BZ541,0)/Inputs!$B$24)*DCF!M$6</f>
        <v>1271.918767452981</v>
      </c>
      <c r="DI541" s="15">
        <f ca="1">SUM(CB541:CL541)+BE541*DCF!M$10*(1+Inputs!$B$30)*(1-Inputs!$B$33)*(1-Inputs!$B$30/Inputs!$B$31)/(Inputs!$B$29-Inputs!$B$30)*DCF!M$6</f>
        <v>76865.567542211909</v>
      </c>
      <c r="DJ541" s="15">
        <f ca="1">SUM(CM541:CW541)+BP541*DCF!M$28*(1+Inputs!$B$30)*(1-Inputs!$B$33)*(1-Inputs!$B$30/Inputs!$B$31)/(Inputs!$B$29-Inputs!$B$30)*DCF!M$6</f>
        <v>353103.11974807567</v>
      </c>
      <c r="DK541" s="15">
        <f ca="1">SUM(CX541:DH541)+CA541*DCF!M$46*(1+Inputs!$B$30)*(1-Inputs!$B$33)*(1-Inputs!$B$30/Inputs!$B$31)/(Inputs!$B$29-Inputs!$B$30)*DCF!M$6</f>
        <v>56787.326934245124</v>
      </c>
      <c r="DM541" s="15">
        <f ca="1">DI541+DJ541+DK541+Inputs!$B$34+Inputs!$B$36-Inputs!$B$35</f>
        <v>563607.01422453276</v>
      </c>
    </row>
    <row r="542" spans="1:117" x14ac:dyDescent="0.75">
      <c r="A542" s="11">
        <v>529</v>
      </c>
      <c r="C542" s="24">
        <f t="shared" ca="1" si="322"/>
        <v>8.3948791015089647E-2</v>
      </c>
      <c r="D542" s="24">
        <f t="shared" ca="1" si="322"/>
        <v>-0.2646919155580168</v>
      </c>
      <c r="E542" s="24">
        <f t="shared" ca="1" si="322"/>
        <v>1.0465323476556256</v>
      </c>
      <c r="F542" s="24">
        <f t="shared" ca="1" si="322"/>
        <v>0.89366647987016334</v>
      </c>
      <c r="G542" s="24">
        <f t="shared" ca="1" si="322"/>
        <v>0.45266993029745423</v>
      </c>
      <c r="H542" s="24">
        <f t="shared" ca="1" si="322"/>
        <v>-1.1120020415867033</v>
      </c>
      <c r="I542" s="24">
        <f t="shared" ca="1" si="322"/>
        <v>-1.7941369685789974</v>
      </c>
      <c r="J542" s="24">
        <f t="shared" ca="1" si="322"/>
        <v>0.35222584706712851</v>
      </c>
      <c r="K542" s="24">
        <f t="shared" ca="1" si="322"/>
        <v>0.18295191817192238</v>
      </c>
      <c r="L542" s="24">
        <f t="shared" ca="1" si="322"/>
        <v>0.95859715167490789</v>
      </c>
      <c r="M542" s="24">
        <f t="shared" ca="1" si="322"/>
        <v>0.59684625595587582</v>
      </c>
      <c r="N542" s="24">
        <f ca="1">SQRT(Inputs!$B$38)*C542+SQRT(1-Inputs!$B$38)*_xlfn.NORM.S.INV(RAND())</f>
        <v>0.58576337457009942</v>
      </c>
      <c r="O542" s="24">
        <f ca="1">SQRT(Inputs!$B$38)*D542+SQRT(1-Inputs!$B$38)*_xlfn.NORM.S.INV(RAND())</f>
        <v>0.40667007739500949</v>
      </c>
      <c r="P542" s="24">
        <f ca="1">SQRT(Inputs!$B$38)*E542+SQRT(1-Inputs!$B$38)*_xlfn.NORM.S.INV(RAND())</f>
        <v>2.2122424346620697</v>
      </c>
      <c r="Q542" s="24">
        <f ca="1">SQRT(Inputs!$B$38)*F542+SQRT(1-Inputs!$B$38)*_xlfn.NORM.S.INV(RAND())</f>
        <v>1.1013562762692459</v>
      </c>
      <c r="R542" s="24">
        <f ca="1">SQRT(Inputs!$B$38)*G542+SQRT(1-Inputs!$B$38)*_xlfn.NORM.S.INV(RAND())</f>
        <v>0.91042709740961603</v>
      </c>
      <c r="S542" s="24">
        <f ca="1">SQRT(Inputs!$B$38)*H542+SQRT(1-Inputs!$B$38)*_xlfn.NORM.S.INV(RAND())</f>
        <v>-1.0858646764537547</v>
      </c>
      <c r="T542" s="24">
        <f ca="1">SQRT(Inputs!$B$38)*I542+SQRT(1-Inputs!$B$38)*_xlfn.NORM.S.INV(RAND())</f>
        <v>-1.7933676103879814</v>
      </c>
      <c r="U542" s="24">
        <f ca="1">SQRT(Inputs!$B$38)*J542+SQRT(1-Inputs!$B$38)*_xlfn.NORM.S.INV(RAND())</f>
        <v>-1.4595287528162137E-2</v>
      </c>
      <c r="V542" s="24">
        <f ca="1">SQRT(Inputs!$B$38)*K542+SQRT(1-Inputs!$B$38)*_xlfn.NORM.S.INV(RAND())</f>
        <v>-0.76846562651144612</v>
      </c>
      <c r="W542" s="24">
        <f ca="1">SQRT(Inputs!$B$38)*L542+SQRT(1-Inputs!$B$38)*_xlfn.NORM.S.INV(RAND())</f>
        <v>0.83272100220830647</v>
      </c>
      <c r="X542" s="24">
        <f ca="1">SQRT(Inputs!$B$38)*M542+SQRT(1-Inputs!$B$38)*_xlfn.NORM.S.INV(RAND())</f>
        <v>-1.3540339127651397</v>
      </c>
      <c r="Y542" s="24">
        <f ca="1">SQRT(Inputs!$B$38)*C542+SQRT(1-Inputs!$B$38)*_xlfn.NORM.S.INV(RAND())</f>
        <v>-0.12183309347393101</v>
      </c>
      <c r="Z542" s="24">
        <f ca="1">SQRT(Inputs!$B$38)*D542+SQRT(1-Inputs!$B$38)*_xlfn.NORM.S.INV(RAND())</f>
        <v>0.27429629359244018</v>
      </c>
      <c r="AA542" s="24">
        <f ca="1">SQRT(Inputs!$B$38)*E542+SQRT(1-Inputs!$B$38)*_xlfn.NORM.S.INV(RAND())</f>
        <v>1.2719432587664725</v>
      </c>
      <c r="AB542" s="24">
        <f ca="1">SQRT(Inputs!$B$38)*F542+SQRT(1-Inputs!$B$38)*_xlfn.NORM.S.INV(RAND())</f>
        <v>1.1739402712722162</v>
      </c>
      <c r="AC542" s="24">
        <f ca="1">SQRT(Inputs!$B$38)*G542+SQRT(1-Inputs!$B$38)*_xlfn.NORM.S.INV(RAND())</f>
        <v>-0.43086439617725059</v>
      </c>
      <c r="AD542" s="24">
        <f ca="1">SQRT(Inputs!$B$38)*H542+SQRT(1-Inputs!$B$38)*_xlfn.NORM.S.INV(RAND())</f>
        <v>0.45166076954364831</v>
      </c>
      <c r="AE542" s="24">
        <f ca="1">SQRT(Inputs!$B$38)*I542+SQRT(1-Inputs!$B$38)*_xlfn.NORM.S.INV(RAND())</f>
        <v>-0.23635048199306374</v>
      </c>
      <c r="AF542" s="24">
        <f ca="1">SQRT(Inputs!$B$38)*J542+SQRT(1-Inputs!$B$38)*_xlfn.NORM.S.INV(RAND())</f>
        <v>-6.0878738750638844E-2</v>
      </c>
      <c r="AG542" s="24">
        <f ca="1">SQRT(Inputs!$B$38)*K542+SQRT(1-Inputs!$B$38)*_xlfn.NORM.S.INV(RAND())</f>
        <v>-4.3225862945578369E-2</v>
      </c>
      <c r="AH542" s="24">
        <f ca="1">SQRT(Inputs!$B$38)*L542+SQRT(1-Inputs!$B$38)*_xlfn.NORM.S.INV(RAND())</f>
        <v>-0.70802078606177288</v>
      </c>
      <c r="AI542" s="24">
        <f ca="1">SQRT(Inputs!$B$38)*M542+SQRT(1-Inputs!$B$38)*_xlfn.NORM.S.INV(RAND())</f>
        <v>-0.5453132273349498</v>
      </c>
      <c r="AJ542" s="24">
        <f ca="1">SQRT(Inputs!$B$38)*C542+SQRT(1-Inputs!$B$38)*_xlfn.NORM.S.INV(RAND())</f>
        <v>-1.1353504600555022</v>
      </c>
      <c r="AK542" s="24">
        <f ca="1">SQRT(Inputs!$B$38)*D542+SQRT(1-Inputs!$B$38)*_xlfn.NORM.S.INV(RAND())</f>
        <v>-0.24165429720969245</v>
      </c>
      <c r="AL542" s="24">
        <f ca="1">SQRT(Inputs!$B$38)*E542+SQRT(1-Inputs!$B$38)*_xlfn.NORM.S.INV(RAND())</f>
        <v>0.93411264277748074</v>
      </c>
      <c r="AM542" s="24">
        <f ca="1">SQRT(Inputs!$B$38)*F542+SQRT(1-Inputs!$B$38)*_xlfn.NORM.S.INV(RAND())</f>
        <v>0.48931863137052711</v>
      </c>
      <c r="AN542" s="24">
        <f ca="1">SQRT(Inputs!$B$38)*G542+SQRT(1-Inputs!$B$38)*_xlfn.NORM.S.INV(RAND())</f>
        <v>1.5897152537946557</v>
      </c>
      <c r="AO542" s="24">
        <f ca="1">SQRT(Inputs!$B$38)*H542+SQRT(1-Inputs!$B$38)*_xlfn.NORM.S.INV(RAND())</f>
        <v>-0.85291866347769307</v>
      </c>
      <c r="AP542" s="24">
        <f ca="1">SQRT(Inputs!$B$38)*I542+SQRT(1-Inputs!$B$38)*_xlfn.NORM.S.INV(RAND())</f>
        <v>-1.1766162727326717</v>
      </c>
      <c r="AQ542" s="24">
        <f ca="1">SQRT(Inputs!$B$38)*J542+SQRT(1-Inputs!$B$38)*_xlfn.NORM.S.INV(RAND())</f>
        <v>0.99157468126302839</v>
      </c>
      <c r="AR542" s="24">
        <f ca="1">SQRT(Inputs!$B$38)*K542+SQRT(1-Inputs!$B$38)*_xlfn.NORM.S.INV(RAND())</f>
        <v>-1.1971029309828691</v>
      </c>
      <c r="AS542" s="24">
        <f ca="1">SQRT(Inputs!$B$38)*L542+SQRT(1-Inputs!$B$38)*_xlfn.NORM.S.INV(RAND())</f>
        <v>-0.30335516738105628</v>
      </c>
      <c r="AT542" s="24">
        <f ca="1">SQRT(Inputs!$B$38)*M542+SQRT(1-Inputs!$B$38)*_xlfn.NORM.S.INV(RAND())</f>
        <v>1.5126906314781863</v>
      </c>
      <c r="AU542" s="15">
        <f ca="1">Inputs!$B$6*EXP($B$8-0.5*C$5^2+C$5*N542)</f>
        <v>5455.7846859864248</v>
      </c>
      <c r="AV542" s="15">
        <f t="shared" ca="1" si="292"/>
        <v>7050.1779286945593</v>
      </c>
      <c r="AW542" s="15">
        <f t="shared" ca="1" si="293"/>
        <v>11585.314576692441</v>
      </c>
      <c r="AX542" s="15">
        <f t="shared" ca="1" si="294"/>
        <v>16230.982466045625</v>
      </c>
      <c r="AY542" s="15">
        <f t="shared" ca="1" si="295"/>
        <v>22061.217390778991</v>
      </c>
      <c r="AZ542" s="15">
        <f t="shared" ca="1" si="296"/>
        <v>23940.590165432008</v>
      </c>
      <c r="BA542" s="15">
        <f t="shared" ca="1" si="297"/>
        <v>24283.504752979512</v>
      </c>
      <c r="BB542" s="15">
        <f t="shared" ca="1" si="298"/>
        <v>29686.966473736491</v>
      </c>
      <c r="BC542" s="15">
        <f t="shared" ca="1" si="299"/>
        <v>33759.480652009348</v>
      </c>
      <c r="BD542" s="15">
        <f t="shared" ca="1" si="300"/>
        <v>44708.625451692242</v>
      </c>
      <c r="BE542" s="15">
        <f t="shared" ca="1" si="301"/>
        <v>48428.325725665018</v>
      </c>
      <c r="BF542" s="15">
        <f ca="1">Inputs!$B$13*EXP($B$9-0.5*C$6^2+C$6*Y542)</f>
        <v>13500.960388343612</v>
      </c>
      <c r="BG542" s="15">
        <f t="shared" ca="1" si="302"/>
        <v>17288.958682014811</v>
      </c>
      <c r="BH542" s="15">
        <f t="shared" ca="1" si="303"/>
        <v>26085.186919188603</v>
      </c>
      <c r="BI542" s="15">
        <f t="shared" ca="1" si="304"/>
        <v>38256.249880598014</v>
      </c>
      <c r="BJ542" s="15">
        <f t="shared" ca="1" si="305"/>
        <v>44075.473394037785</v>
      </c>
      <c r="BK542" s="15">
        <f t="shared" ca="1" si="306"/>
        <v>57524.976700493848</v>
      </c>
      <c r="BL542" s="15">
        <f t="shared" ca="1" si="307"/>
        <v>68530.976932416161</v>
      </c>
      <c r="BM542" s="15">
        <f t="shared" ca="1" si="308"/>
        <v>83604.677389314791</v>
      </c>
      <c r="BN542" s="15">
        <f t="shared" ca="1" si="309"/>
        <v>102292.03530558372</v>
      </c>
      <c r="BO542" s="15">
        <f t="shared" ca="1" si="310"/>
        <v>115916.26622448476</v>
      </c>
      <c r="BP542" s="15">
        <f t="shared" ca="1" si="311"/>
        <v>134123.45884618</v>
      </c>
      <c r="BQ542" s="15">
        <f ca="1">Inputs!$B$20*EXP($B$10-0.5*C$7^2+C$7*AJ542)</f>
        <v>2867.6252648075201</v>
      </c>
      <c r="BR542" s="15">
        <f t="shared" ca="1" si="312"/>
        <v>3603.5562224395403</v>
      </c>
      <c r="BS542" s="15">
        <f t="shared" ca="1" si="313"/>
        <v>6453.1498517186801</v>
      </c>
      <c r="BT542" s="15">
        <f t="shared" ca="1" si="314"/>
        <v>10116.152075872626</v>
      </c>
      <c r="BU542" s="15">
        <f t="shared" ca="1" si="315"/>
        <v>20596.72089980292</v>
      </c>
      <c r="BV542" s="15">
        <f t="shared" ca="1" si="316"/>
        <v>23646.16331810621</v>
      </c>
      <c r="BW542" s="15">
        <f t="shared" ca="1" si="317"/>
        <v>25722.942113687273</v>
      </c>
      <c r="BX542" s="15">
        <f t="shared" ca="1" si="318"/>
        <v>43889.86667930166</v>
      </c>
      <c r="BY542" s="15">
        <f t="shared" ca="1" si="319"/>
        <v>48908.71279101765</v>
      </c>
      <c r="BZ542" s="15">
        <f t="shared" ca="1" si="320"/>
        <v>64903.479164987657</v>
      </c>
      <c r="CA542" s="15">
        <f t="shared" ca="1" si="321"/>
        <v>119286.57782940489</v>
      </c>
      <c r="CB542" s="15">
        <f ca="1">(AU542*DCF!C$10-DCF!C$5*MAX(AU542*DCF!C$10,0)-MAX(AU542-Inputs!$B$6,0)/Inputs!$B$10)*DCF!C$6</f>
        <v>1039.5552378756852</v>
      </c>
      <c r="CC542" s="15">
        <f ca="1">(AV542*DCF!D$10-DCF!D$5*MAX(AV542*DCF!D$10,0)-MAX(AV542-AU542,0)/Inputs!$B$10)*DCF!D$6</f>
        <v>1329.6820427327775</v>
      </c>
      <c r="CD542" s="15">
        <f ca="1">(AW542*DCF!E$10-DCF!E$5*MAX(AW542*DCF!E$10,0)-MAX(AW542-AV542,0)/Inputs!$B$10)*DCF!E$6</f>
        <v>1653.3641323268857</v>
      </c>
      <c r="CE542" s="15">
        <f ca="1">(AX542*DCF!F$10-DCF!F$5*MAX(AX542*DCF!F$10,0)-MAX(AX542-AW542,0)/Inputs!$B$10)*DCF!F$6</f>
        <v>2576.5492971340859</v>
      </c>
      <c r="CF542" s="15">
        <f ca="1">(AY542*DCF!G$10-DCF!G$5*MAX(AY542*DCF!G$10,0)-MAX(AY542-AX542,0)/Inputs!$B$10)*DCF!G$6</f>
        <v>3424.8179815081512</v>
      </c>
      <c r="CG542" s="15">
        <f ca="1">(AZ542*DCF!H$10-DCF!H$5*MAX(AZ542*DCF!H$10,0)-MAX(AZ542-AY542,0)/Inputs!$B$10)*DCF!H$6</f>
        <v>4314.3664244199481</v>
      </c>
      <c r="CH542" s="15">
        <f ca="1">(BA542*DCF!I$10-DCF!I$5*MAX(BA542*DCF!I$10,0)-MAX(BA542-AZ542,0)/Inputs!$B$10)*DCF!I$6</f>
        <v>4379.4604464121485</v>
      </c>
      <c r="CI542" s="15">
        <f ca="1">(BB542*DCF!J$10-DCF!J$5*MAX(BB542*DCF!J$10,0)-MAX(BB542-BA542,0)/Inputs!$B$10)*DCF!J$6</f>
        <v>4275.5467484056417</v>
      </c>
      <c r="CJ542" s="15">
        <f ca="1">(BC542*DCF!K$10-DCF!K$5*MAX(BC542*DCF!K$10,0)-MAX(BC542-BB542,0)/Inputs!$B$10)*DCF!K$6</f>
        <v>4864.6442146946056</v>
      </c>
      <c r="CK542" s="15">
        <f ca="1">(BD542*DCF!L$10-DCF!L$5*MAX(BD542*DCF!L$10,0)-MAX(BD542-BC542,0)/Inputs!$B$10)*DCF!L$6</f>
        <v>5327.0091911662994</v>
      </c>
      <c r="CL542" s="15">
        <f ca="1">(BE542*DCF!M$10-DCF!M$5*MAX(BE542*DCF!M$10,0)-MAX(BE542-BD542,0)/Inputs!$B$10)*DCF!M$6</f>
        <v>6389.505191731967</v>
      </c>
      <c r="CM542" s="15">
        <f ca="1">(BF542*DCF!C$28-DCF!C$5*MAX(BF542*DCF!C$28,0)-MAX(BF542-Inputs!$B$13,0)/Inputs!$B$17)*DCF!C$6</f>
        <v>3632.1920086778127</v>
      </c>
      <c r="CN542" s="15">
        <f ca="1">(BG542*DCF!D$28-DCF!D$5*MAX(BG542*DCF!D$28,0)-MAX(BG542-BF542,0)/Inputs!$B$17)*DCF!D$6</f>
        <v>4283.8433667835925</v>
      </c>
      <c r="CO542" s="15">
        <f ca="1">(BH542*DCF!E$28-DCF!E$5*MAX(BH542*DCF!E$28,0)-MAX(BH542-BG542,0)/Inputs!$B$17)*DCF!E$6</f>
        <v>5654.1739125394151</v>
      </c>
      <c r="CP542" s="15">
        <f ca="1">(BI542*DCF!F$28-DCF!F$5*MAX(BI542*DCF!F$28,0)-MAX(BI542-BH542,0)/Inputs!$B$17)*DCF!F$6</f>
        <v>8169.6297495154477</v>
      </c>
      <c r="CQ542" s="15">
        <f ca="1">(BJ542*DCF!G$28-DCF!G$5*MAX(BJ542*DCF!G$28,0)-MAX(BJ542-BI542,0)/Inputs!$B$17)*DCF!G$6</f>
        <v>10456.980063684576</v>
      </c>
      <c r="CR542" s="15">
        <f ca="1">(BK542*DCF!H$28-DCF!H$5*MAX(BK542*DCF!H$28,0)-MAX(BK542-BJ542,0)/Inputs!$B$17)*DCF!H$6</f>
        <v>12136.886022460363</v>
      </c>
      <c r="CS542" s="15">
        <f ca="1">(BL542*DCF!I$28-DCF!I$5*MAX(BL542*DCF!I$28,0)-MAX(BL542-BK542,0)/Inputs!$B$17)*DCF!I$6</f>
        <v>14535.568914210133</v>
      </c>
      <c r="CT542" s="15">
        <f ca="1">(BM542*DCF!J$28-DCF!J$5*MAX(BM542*DCF!J$28,0)-MAX(BM542-BL542,0)/Inputs!$B$17)*DCF!J$6</f>
        <v>16652.134073070083</v>
      </c>
      <c r="CU542" s="15">
        <f ca="1">(BN542*DCF!K$28-DCF!K$5*MAX(BN542*DCF!K$28,0)-MAX(BN542-BM542,0)/Inputs!$B$17)*DCF!K$6</f>
        <v>19313.41029556956</v>
      </c>
      <c r="CV542" s="15">
        <f ca="1">(BO542*DCF!L$28-DCF!L$5*MAX(BO542*DCF!L$28,0)-MAX(BO542-BN542,0)/Inputs!$B$17)*DCF!L$6</f>
        <v>21586.123732873493</v>
      </c>
      <c r="CW542" s="15">
        <f ca="1">(BP542*DCF!M$28-DCF!M$5*MAX(BP542*DCF!M$28,0)-MAX(BP542-BO542,0)/Inputs!$B$17)*DCF!M$6</f>
        <v>23332.243164785177</v>
      </c>
      <c r="CX542" s="15">
        <f ca="1">(BQ542*DCF!C$46-DCF!C$5*MAX(BQ542*DCF!C$46,0)-MAX(BQ542-Inputs!$B$20,0)/Inputs!$B$24)*DCF!C$6</f>
        <v>-662.26911427425409</v>
      </c>
      <c r="CY542" s="15">
        <f ca="1">(BR542*DCF!D$46-DCF!D$5*MAX(BR542*DCF!D$46,0)-MAX(BR542-BQ542,0)/Inputs!$B$24)*DCF!D$6</f>
        <v>-929.05864199300709</v>
      </c>
      <c r="CZ542" s="15">
        <f ca="1">(BS542*DCF!E$46-DCF!E$5*MAX(BS542*DCF!E$46,0)-MAX(BS542-BR542,0)/Inputs!$B$24)*DCF!E$6</f>
        <v>-1886.3275663326278</v>
      </c>
      <c r="DA542" s="15">
        <f ca="1">(BT542*DCF!F$46-DCF!F$5*MAX(BT542*DCF!F$46,0)-MAX(BT542-BS542,0)/Inputs!$B$24)*DCF!F$6</f>
        <v>-2070.5370595054906</v>
      </c>
      <c r="DB542" s="15">
        <f ca="1">(BU542*DCF!G$46-DCF!G$5*MAX(BU542*DCF!G$46,0)-MAX(BU542-BT542,0)/Inputs!$B$24)*DCF!G$6</f>
        <v>-4218.2892785318591</v>
      </c>
      <c r="DC542" s="15">
        <f ca="1">(BV542*DCF!H$46-DCF!H$5*MAX(BV542*DCF!H$46,0)-MAX(BV542-BU542,0)/Inputs!$B$24)*DCF!H$6</f>
        <v>-947.59554724405632</v>
      </c>
      <c r="DD542" s="15">
        <f ca="1">(BW542*DCF!I$46-DCF!I$5*MAX(BW542*DCF!I$46,0)-MAX(BW542-BV542,0)/Inputs!$B$24)*DCF!I$6</f>
        <v>-2.08153328246983</v>
      </c>
      <c r="DE542" s="15">
        <f ca="1">(BX542*DCF!J$46-DCF!J$5*MAX(BX542*DCF!J$46,0)-MAX(BX542-BW542,0)/Inputs!$B$24)*DCF!J$6</f>
        <v>-2976.5130877538418</v>
      </c>
      <c r="DF542" s="15">
        <f ca="1">(BY542*DCF!K$46-DCF!K$5*MAX(BY542*DCF!K$46,0)-MAX(BY542-BX542,0)/Inputs!$B$24)*DCF!K$6</f>
        <v>1564.3451167394669</v>
      </c>
      <c r="DG542" s="15">
        <f ca="1">(BZ542*DCF!L$46-DCF!L$5*MAX(BZ542*DCF!L$46,0)-MAX(BZ542-BY542,0)/Inputs!$B$24)*DCF!L$6</f>
        <v>866.80883856332468</v>
      </c>
      <c r="DH542" s="15">
        <f ca="1">(CA542*DCF!M$46-DCF!M$5*MAX(CA542*DCF!M$46,0)-MAX(CA542-BZ542,0)/Inputs!$B$24)*DCF!M$6</f>
        <v>-2017.524435368889</v>
      </c>
      <c r="DI542" s="15">
        <f ca="1">SUM(CB542:CL542)+BE542*DCF!M$10*(1+Inputs!$B$30)*(1-Inputs!$B$33)*(1-Inputs!$B$30/Inputs!$B$31)/(Inputs!$B$29-Inputs!$B$30)*DCF!M$6</f>
        <v>174351.17180124452</v>
      </c>
      <c r="DJ542" s="15">
        <f ca="1">SUM(CM542:CW542)+BP542*DCF!M$28*(1+Inputs!$B$30)*(1-Inputs!$B$33)*(1-Inputs!$B$30/Inputs!$B$31)/(Inputs!$B$29-Inputs!$B$30)*DCF!M$6</f>
        <v>637442.99806157046</v>
      </c>
      <c r="DK542" s="15">
        <f ca="1">SUM(CX542:DH542)+CA542*DCF!M$46*(1+Inputs!$B$30)*(1-Inputs!$B$33)*(1-Inputs!$B$30/Inputs!$B$31)/(Inputs!$B$29-Inputs!$B$30)*DCF!M$6</f>
        <v>171152.13741375261</v>
      </c>
      <c r="DM542" s="15">
        <f ca="1">DI542+DJ542+DK542+Inputs!$B$34+Inputs!$B$36-Inputs!$B$35</f>
        <v>1059797.3072765674</v>
      </c>
    </row>
    <row r="543" spans="1:117" x14ac:dyDescent="0.75">
      <c r="A543" s="11">
        <v>530</v>
      </c>
      <c r="C543" s="24">
        <f t="shared" ca="1" si="322"/>
        <v>6.857022016497262E-2</v>
      </c>
      <c r="D543" s="24">
        <f t="shared" ca="1" si="322"/>
        <v>-0.47557966567184573</v>
      </c>
      <c r="E543" s="24">
        <f t="shared" ca="1" si="322"/>
        <v>-0.51943497479282941</v>
      </c>
      <c r="F543" s="24">
        <f t="shared" ca="1" si="322"/>
        <v>2.0795133240805082</v>
      </c>
      <c r="G543" s="24">
        <f t="shared" ca="1" si="322"/>
        <v>0.9869200197683442</v>
      </c>
      <c r="H543" s="24">
        <f t="shared" ca="1" si="322"/>
        <v>0.35302221514027149</v>
      </c>
      <c r="I543" s="24">
        <f t="shared" ca="1" si="322"/>
        <v>1.1952545386687341</v>
      </c>
      <c r="J543" s="24">
        <f t="shared" ca="1" si="322"/>
        <v>1.3575017314225626</v>
      </c>
      <c r="K543" s="24">
        <f t="shared" ca="1" si="322"/>
        <v>0.18098508933374541</v>
      </c>
      <c r="L543" s="24">
        <f t="shared" ca="1" si="322"/>
        <v>0.15902904579585267</v>
      </c>
      <c r="M543" s="24">
        <f t="shared" ca="1" si="322"/>
        <v>0.33495711402020772</v>
      </c>
      <c r="N543" s="24">
        <f ca="1">SQRT(Inputs!$B$38)*C543+SQRT(1-Inputs!$B$38)*_xlfn.NORM.S.INV(RAND())</f>
        <v>1.4312624158682228</v>
      </c>
      <c r="O543" s="24">
        <f ca="1">SQRT(Inputs!$B$38)*D543+SQRT(1-Inputs!$B$38)*_xlfn.NORM.S.INV(RAND())</f>
        <v>-0.5175162430029262</v>
      </c>
      <c r="P543" s="24">
        <f ca="1">SQRT(Inputs!$B$38)*E543+SQRT(1-Inputs!$B$38)*_xlfn.NORM.S.INV(RAND())</f>
        <v>-0.34933924442729281</v>
      </c>
      <c r="Q543" s="24">
        <f ca="1">SQRT(Inputs!$B$38)*F543+SQRT(1-Inputs!$B$38)*_xlfn.NORM.S.INV(RAND())</f>
        <v>0.28687229614317611</v>
      </c>
      <c r="R543" s="24">
        <f ca="1">SQRT(Inputs!$B$38)*G543+SQRT(1-Inputs!$B$38)*_xlfn.NORM.S.INV(RAND())</f>
        <v>0.85733610970959095</v>
      </c>
      <c r="S543" s="24">
        <f ca="1">SQRT(Inputs!$B$38)*H543+SQRT(1-Inputs!$B$38)*_xlfn.NORM.S.INV(RAND())</f>
        <v>1.2645823581028468</v>
      </c>
      <c r="T543" s="24">
        <f ca="1">SQRT(Inputs!$B$38)*I543+SQRT(1-Inputs!$B$38)*_xlfn.NORM.S.INV(RAND())</f>
        <v>1.2198704139324099</v>
      </c>
      <c r="U543" s="24">
        <f ca="1">SQRT(Inputs!$B$38)*J543+SQRT(1-Inputs!$B$38)*_xlfn.NORM.S.INV(RAND())</f>
        <v>1.3012704581994003</v>
      </c>
      <c r="V543" s="24">
        <f ca="1">SQRT(Inputs!$B$38)*K543+SQRT(1-Inputs!$B$38)*_xlfn.NORM.S.INV(RAND())</f>
        <v>-9.2683207523230046E-2</v>
      </c>
      <c r="W543" s="24">
        <f ca="1">SQRT(Inputs!$B$38)*L543+SQRT(1-Inputs!$B$38)*_xlfn.NORM.S.INV(RAND())</f>
        <v>0.5348292602898469</v>
      </c>
      <c r="X543" s="24">
        <f ca="1">SQRT(Inputs!$B$38)*M543+SQRT(1-Inputs!$B$38)*_xlfn.NORM.S.INV(RAND())</f>
        <v>-2.0202192771342747E-2</v>
      </c>
      <c r="Y543" s="24">
        <f ca="1">SQRT(Inputs!$B$38)*C543+SQRT(1-Inputs!$B$38)*_xlfn.NORM.S.INV(RAND())</f>
        <v>-0.25745351625318097</v>
      </c>
      <c r="Z543" s="24">
        <f ca="1">SQRT(Inputs!$B$38)*D543+SQRT(1-Inputs!$B$38)*_xlfn.NORM.S.INV(RAND())</f>
        <v>0.21384578383363007</v>
      </c>
      <c r="AA543" s="24">
        <f ca="1">SQRT(Inputs!$B$38)*E543+SQRT(1-Inputs!$B$38)*_xlfn.NORM.S.INV(RAND())</f>
        <v>-0.71096197875822975</v>
      </c>
      <c r="AB543" s="24">
        <f ca="1">SQRT(Inputs!$B$38)*F543+SQRT(1-Inputs!$B$38)*_xlfn.NORM.S.INV(RAND())</f>
        <v>1.4871587033742357</v>
      </c>
      <c r="AC543" s="24">
        <f ca="1">SQRT(Inputs!$B$38)*G543+SQRT(1-Inputs!$B$38)*_xlfn.NORM.S.INV(RAND())</f>
        <v>4.0157699476165654E-2</v>
      </c>
      <c r="AD543" s="24">
        <f ca="1">SQRT(Inputs!$B$38)*H543+SQRT(1-Inputs!$B$38)*_xlfn.NORM.S.INV(RAND())</f>
        <v>1.5908550295836301</v>
      </c>
      <c r="AE543" s="24">
        <f ca="1">SQRT(Inputs!$B$38)*I543+SQRT(1-Inputs!$B$38)*_xlfn.NORM.S.INV(RAND())</f>
        <v>0.2585197553579956</v>
      </c>
      <c r="AF543" s="24">
        <f ca="1">SQRT(Inputs!$B$38)*J543+SQRT(1-Inputs!$B$38)*_xlfn.NORM.S.INV(RAND())</f>
        <v>1.1859070137289061</v>
      </c>
      <c r="AG543" s="24">
        <f ca="1">SQRT(Inputs!$B$38)*K543+SQRT(1-Inputs!$B$38)*_xlfn.NORM.S.INV(RAND())</f>
        <v>0.7255212143530213</v>
      </c>
      <c r="AH543" s="24">
        <f ca="1">SQRT(Inputs!$B$38)*L543+SQRT(1-Inputs!$B$38)*_xlfn.NORM.S.INV(RAND())</f>
        <v>0.1162143400521731</v>
      </c>
      <c r="AI543" s="24">
        <f ca="1">SQRT(Inputs!$B$38)*M543+SQRT(1-Inputs!$B$38)*_xlfn.NORM.S.INV(RAND())</f>
        <v>1.319766913666975</v>
      </c>
      <c r="AJ543" s="24">
        <f ca="1">SQRT(Inputs!$B$38)*C543+SQRT(1-Inputs!$B$38)*_xlfn.NORM.S.INV(RAND())</f>
        <v>-0.33193356037457095</v>
      </c>
      <c r="AK543" s="24">
        <f ca="1">SQRT(Inputs!$B$38)*D543+SQRT(1-Inputs!$B$38)*_xlfn.NORM.S.INV(RAND())</f>
        <v>-0.12559035500621921</v>
      </c>
      <c r="AL543" s="24">
        <f ca="1">SQRT(Inputs!$B$38)*E543+SQRT(1-Inputs!$B$38)*_xlfn.NORM.S.INV(RAND())</f>
        <v>-2.43123468577165</v>
      </c>
      <c r="AM543" s="24">
        <f ca="1">SQRT(Inputs!$B$38)*F543+SQRT(1-Inputs!$B$38)*_xlfn.NORM.S.INV(RAND())</f>
        <v>0.42485225163641793</v>
      </c>
      <c r="AN543" s="24">
        <f ca="1">SQRT(Inputs!$B$38)*G543+SQRT(1-Inputs!$B$38)*_xlfn.NORM.S.INV(RAND())</f>
        <v>3.3861329137048091E-2</v>
      </c>
      <c r="AO543" s="24">
        <f ca="1">SQRT(Inputs!$B$38)*H543+SQRT(1-Inputs!$B$38)*_xlfn.NORM.S.INV(RAND())</f>
        <v>-0.67618623262184541</v>
      </c>
      <c r="AP543" s="24">
        <f ca="1">SQRT(Inputs!$B$38)*I543+SQRT(1-Inputs!$B$38)*_xlfn.NORM.S.INV(RAND())</f>
        <v>0.68983618471074781</v>
      </c>
      <c r="AQ543" s="24">
        <f ca="1">SQRT(Inputs!$B$38)*J543+SQRT(1-Inputs!$B$38)*_xlfn.NORM.S.INV(RAND())</f>
        <v>5.5153716523693719E-3</v>
      </c>
      <c r="AR543" s="24">
        <f ca="1">SQRT(Inputs!$B$38)*K543+SQRT(1-Inputs!$B$38)*_xlfn.NORM.S.INV(RAND())</f>
        <v>-0.46942256820205763</v>
      </c>
      <c r="AS543" s="24">
        <f ca="1">SQRT(Inputs!$B$38)*L543+SQRT(1-Inputs!$B$38)*_xlfn.NORM.S.INV(RAND())</f>
        <v>-0.17068446439650259</v>
      </c>
      <c r="AT543" s="24">
        <f ca="1">SQRT(Inputs!$B$38)*M543+SQRT(1-Inputs!$B$38)*_xlfn.NORM.S.INV(RAND())</f>
        <v>0.9289740189168848</v>
      </c>
      <c r="AU543" s="15">
        <f ca="1">Inputs!$B$6*EXP($B$8-0.5*C$5^2+C$5*N543)</f>
        <v>6255.9936363499573</v>
      </c>
      <c r="AV543" s="15">
        <f t="shared" ca="1" si="292"/>
        <v>7057.0803463016582</v>
      </c>
      <c r="AW543" s="15">
        <f t="shared" ca="1" si="293"/>
        <v>8208.8082650852302</v>
      </c>
      <c r="AX543" s="15">
        <f t="shared" ca="1" si="294"/>
        <v>10387.836101936673</v>
      </c>
      <c r="AY543" s="15">
        <f t="shared" ca="1" si="295"/>
        <v>14031.91548835599</v>
      </c>
      <c r="AZ543" s="15">
        <f t="shared" ca="1" si="296"/>
        <v>19725.622669427401</v>
      </c>
      <c r="BA543" s="15">
        <f t="shared" ca="1" si="297"/>
        <v>27426.370072043956</v>
      </c>
      <c r="BB543" s="15">
        <f t="shared" ca="1" si="298"/>
        <v>38254.144217799498</v>
      </c>
      <c r="BC543" s="15">
        <f t="shared" ca="1" si="299"/>
        <v>46434.293838996797</v>
      </c>
      <c r="BD543" s="15">
        <f t="shared" ca="1" si="300"/>
        <v>59804.479846216163</v>
      </c>
      <c r="BE543" s="15">
        <f t="shared" ca="1" si="301"/>
        <v>73148.002849504512</v>
      </c>
      <c r="BF543" s="15">
        <f ca="1">Inputs!$B$13*EXP($B$9-0.5*C$6^2+C$6*Y543)</f>
        <v>13142.804035500998</v>
      </c>
      <c r="BG543" s="15">
        <f t="shared" ca="1" si="302"/>
        <v>16647.732851839664</v>
      </c>
      <c r="BH543" s="15">
        <f t="shared" ca="1" si="303"/>
        <v>18077.970059259915</v>
      </c>
      <c r="BI543" s="15">
        <f t="shared" ca="1" si="304"/>
        <v>27822.466179911211</v>
      </c>
      <c r="BJ543" s="15">
        <f t="shared" ca="1" si="305"/>
        <v>34306.542783303768</v>
      </c>
      <c r="BK543" s="15">
        <f t="shared" ca="1" si="306"/>
        <v>52286.882227654212</v>
      </c>
      <c r="BL543" s="15">
        <f t="shared" ca="1" si="307"/>
        <v>66416.345638313738</v>
      </c>
      <c r="BM543" s="15">
        <f t="shared" ca="1" si="308"/>
        <v>94598.534279090236</v>
      </c>
      <c r="BN543" s="15">
        <f t="shared" ca="1" si="309"/>
        <v>126912.49075361807</v>
      </c>
      <c r="BO543" s="15">
        <f t="shared" ca="1" si="310"/>
        <v>158276.47689394149</v>
      </c>
      <c r="BP543" s="15">
        <f t="shared" ca="1" si="311"/>
        <v>226227.87935604321</v>
      </c>
      <c r="BQ543" s="15">
        <f ca="1">Inputs!$B$20*EXP($B$10-0.5*C$7^2+C$7*AJ543)</f>
        <v>3813.099285325749</v>
      </c>
      <c r="BR543" s="15">
        <f t="shared" ca="1" si="312"/>
        <v>4971.5857386263397</v>
      </c>
      <c r="BS543" s="15">
        <f t="shared" ca="1" si="313"/>
        <v>3386.6745185690902</v>
      </c>
      <c r="BT543" s="15">
        <f t="shared" ca="1" si="314"/>
        <v>5220.0232884687275</v>
      </c>
      <c r="BU543" s="15">
        <f t="shared" ca="1" si="315"/>
        <v>7293.8434411645776</v>
      </c>
      <c r="BV543" s="15">
        <f t="shared" ca="1" si="316"/>
        <v>8713.8802011785319</v>
      </c>
      <c r="BW543" s="15">
        <f t="shared" ca="1" si="317"/>
        <v>14071.237698029821</v>
      </c>
      <c r="BX543" s="15">
        <f t="shared" ca="1" si="318"/>
        <v>19702.659681445832</v>
      </c>
      <c r="BY543" s="15">
        <f t="shared" ca="1" si="319"/>
        <v>25235.430245596555</v>
      </c>
      <c r="BZ543" s="15">
        <f t="shared" ca="1" si="320"/>
        <v>34315.049041347927</v>
      </c>
      <c r="CA543" s="15">
        <f t="shared" ca="1" si="321"/>
        <v>56853.892485673525</v>
      </c>
      <c r="CB543" s="15">
        <f ca="1">(AU543*DCF!C$10-DCF!C$5*MAX(AU543*DCF!C$10,0)-MAX(AU543-Inputs!$B$6,0)/Inputs!$B$10)*DCF!C$6</f>
        <v>1033.8496054296916</v>
      </c>
      <c r="CC543" s="15">
        <f ca="1">(AV543*DCF!D$10-DCF!D$5*MAX(AV543*DCF!D$10,0)-MAX(AV543-AU543,0)/Inputs!$B$10)*DCF!D$6</f>
        <v>1524.7914959679219</v>
      </c>
      <c r="CD543" s="15">
        <f ca="1">(AW543*DCF!E$10-DCF!E$5*MAX(AW543*DCF!E$10,0)-MAX(AW543-AV543,0)/Inputs!$B$10)*DCF!E$6</f>
        <v>1635.8663328833802</v>
      </c>
      <c r="CE543" s="15">
        <f ca="1">(AX543*DCF!F$10-DCF!F$5*MAX(AX543*DCF!F$10,0)-MAX(AX543-AW543,0)/Inputs!$B$10)*DCF!F$6</f>
        <v>1814.24639771988</v>
      </c>
      <c r="CF543" s="15">
        <f ca="1">(AY543*DCF!G$10-DCF!G$5*MAX(AY543*DCF!G$10,0)-MAX(AY543-AX543,0)/Inputs!$B$10)*DCF!G$6</f>
        <v>2190.6787083569338</v>
      </c>
      <c r="CG543" s="15">
        <f ca="1">(AZ543*DCF!H$10-DCF!H$5*MAX(AZ543*DCF!H$10,0)-MAX(AZ543-AY543,0)/Inputs!$B$10)*DCF!H$6</f>
        <v>2818.7240069049553</v>
      </c>
      <c r="CH543" s="15">
        <f ca="1">(BA543*DCF!I$10-DCF!I$5*MAX(BA543*DCF!I$10,0)-MAX(BA543-AZ543,0)/Inputs!$B$10)*DCF!I$6</f>
        <v>3746.6049113057766</v>
      </c>
      <c r="CI543" s="15">
        <f ca="1">(BB543*DCF!J$10-DCF!J$5*MAX(BB543*DCF!J$10,0)-MAX(BB543-BA543,0)/Inputs!$B$10)*DCF!J$6</f>
        <v>4923.7291654033625</v>
      </c>
      <c r="CJ543" s="15">
        <f ca="1">(BC543*DCF!K$10-DCF!K$5*MAX(BC543*DCF!K$10,0)-MAX(BC543-BB543,0)/Inputs!$B$10)*DCF!K$6</f>
        <v>6330.0791468190782</v>
      </c>
      <c r="CK543" s="15">
        <f ca="1">(BD543*DCF!L$10-DCF!L$5*MAX(BD543*DCF!L$10,0)-MAX(BD543-BC543,0)/Inputs!$B$10)*DCF!L$6</f>
        <v>7290.6712679255443</v>
      </c>
      <c r="CL543" s="15">
        <f ca="1">(BE543*DCF!M$10-DCF!M$5*MAX(BE543*DCF!M$10,0)-MAX(BE543-BD543,0)/Inputs!$B$10)*DCF!M$6</f>
        <v>8728.1029046912518</v>
      </c>
      <c r="CM543" s="15">
        <f ca="1">(BF543*DCF!C$28-DCF!C$5*MAX(BF543*DCF!C$28,0)-MAX(BF543-Inputs!$B$13,0)/Inputs!$B$17)*DCF!C$6</f>
        <v>3605.6001316606962</v>
      </c>
      <c r="CN543" s="15">
        <f ca="1">(BG543*DCF!D$28-DCF!D$5*MAX(BG543*DCF!D$28,0)-MAX(BG543-BF543,0)/Inputs!$B$17)*DCF!D$6</f>
        <v>4155.3792688299536</v>
      </c>
      <c r="CO543" s="15">
        <f ca="1">(BH543*DCF!E$28-DCF!E$5*MAX(BH543*DCF!E$28,0)-MAX(BH543-BG543,0)/Inputs!$B$17)*DCF!E$6</f>
        <v>4838.1229584550601</v>
      </c>
      <c r="CP543" s="15">
        <f ca="1">(BI543*DCF!F$28-DCF!F$5*MAX(BI543*DCF!F$28,0)-MAX(BI543-BH543,0)/Inputs!$B$17)*DCF!F$6</f>
        <v>5778.9271578153212</v>
      </c>
      <c r="CQ543" s="15">
        <f ca="1">(BJ543*DCF!G$28-DCF!G$5*MAX(BJ543*DCF!G$28,0)-MAX(BJ543-BI543,0)/Inputs!$B$17)*DCF!G$6</f>
        <v>7810.5351782831704</v>
      </c>
      <c r="CR543" s="15">
        <f ca="1">(BK543*DCF!H$28-DCF!H$5*MAX(BK543*DCF!H$28,0)-MAX(BK543-BJ543,0)/Inputs!$B$17)*DCF!H$6</f>
        <v>10137.482684376049</v>
      </c>
      <c r="CS543" s="15">
        <f ca="1">(BL543*DCF!I$28-DCF!I$5*MAX(BL543*DCF!I$28,0)-MAX(BL543-BK543,0)/Inputs!$B$17)*DCF!I$6</f>
        <v>13589.994220188344</v>
      </c>
      <c r="CT543" s="15">
        <f ca="1">(BM543*DCF!J$28-DCF!J$5*MAX(BM543*DCF!J$28,0)-MAX(BM543-BL543,0)/Inputs!$B$17)*DCF!J$6</f>
        <v>17366.59837814391</v>
      </c>
      <c r="CU543" s="15">
        <f ca="1">(BN543*DCF!K$28-DCF!K$5*MAX(BN543*DCF!K$28,0)-MAX(BN543-BM543,0)/Inputs!$B$17)*DCF!K$6</f>
        <v>22843.76085713238</v>
      </c>
      <c r="CV543" s="15">
        <f ca="1">(BO543*DCF!L$28-DCF!L$5*MAX(BO543*DCF!L$28,0)-MAX(BO543-BN543,0)/Inputs!$B$17)*DCF!L$6</f>
        <v>28030.592012807356</v>
      </c>
      <c r="CW543" s="15">
        <f ca="1">(BP543*DCF!M$28-DCF!M$5*MAX(BP543*DCF!M$28,0)-MAX(BP543-BO543,0)/Inputs!$B$17)*DCF!M$6</f>
        <v>35462.075481702719</v>
      </c>
      <c r="CX543" s="15">
        <f ca="1">(BQ543*DCF!C$46-DCF!C$5*MAX(BQ543*DCF!C$46,0)-MAX(BQ543-Inputs!$B$20,0)/Inputs!$B$24)*DCF!C$6</f>
        <v>-1163.3482346367775</v>
      </c>
      <c r="CY543" s="15">
        <f ca="1">(BR543*DCF!D$46-DCF!D$5*MAX(BR543*DCF!D$46,0)-MAX(BR543-BQ543,0)/Inputs!$B$24)*DCF!D$6</f>
        <v>-1342.8503000180817</v>
      </c>
      <c r="CZ543" s="15">
        <f ca="1">(BS543*DCF!E$46-DCF!E$5*MAX(BS543*DCF!E$46,0)-MAX(BS543-BR543,0)/Inputs!$B$24)*DCF!E$6</f>
        <v>-400.48015846353218</v>
      </c>
      <c r="DA543" s="15">
        <f ca="1">(BT543*DCF!F$46-DCF!F$5*MAX(BT543*DCF!F$46,0)-MAX(BT543-BS543,0)/Inputs!$B$24)*DCF!F$6</f>
        <v>-1047.7353430672918</v>
      </c>
      <c r="DB543" s="15">
        <f ca="1">(BU543*DCF!G$46-DCF!G$5*MAX(BU543*DCF!G$46,0)-MAX(BU543-BT543,0)/Inputs!$B$24)*DCF!G$6</f>
        <v>-942.94260816941471</v>
      </c>
      <c r="DC543" s="15">
        <f ca="1">(BV543*DCF!H$46-DCF!H$5*MAX(BV543*DCF!H$46,0)-MAX(BV543-BU543,0)/Inputs!$B$24)*DCF!H$6</f>
        <v>-441.26772246475252</v>
      </c>
      <c r="DD543" s="15">
        <f ca="1">(BW543*DCF!I$46-DCF!I$5*MAX(BW543*DCF!I$46,0)-MAX(BW543-BV543,0)/Inputs!$B$24)*DCF!I$6</f>
        <v>-1212.9093968000282</v>
      </c>
      <c r="DE543" s="15">
        <f ca="1">(BX543*DCF!J$46-DCF!J$5*MAX(BX543*DCF!J$46,0)-MAX(BX543-BW543,0)/Inputs!$B$24)*DCF!J$6</f>
        <v>-666.88903233843178</v>
      </c>
      <c r="DF543" s="15">
        <f ca="1">(BY543*DCF!K$46-DCF!K$5*MAX(BY543*DCF!K$46,0)-MAX(BY543-BX543,0)/Inputs!$B$24)*DCF!K$6</f>
        <v>86.150502533975185</v>
      </c>
      <c r="DG543" s="15">
        <f ca="1">(BZ543*DCF!L$46-DCF!L$5*MAX(BZ543*DCF!L$46,0)-MAX(BZ543-BY543,0)/Inputs!$B$24)*DCF!L$6</f>
        <v>317.29287051430777</v>
      </c>
      <c r="DH543" s="15">
        <f ca="1">(CA543*DCF!M$46-DCF!M$5*MAX(CA543*DCF!M$46,0)-MAX(CA543-BZ543,0)/Inputs!$B$24)*DCF!M$6</f>
        <v>-254.76294179545479</v>
      </c>
      <c r="DI543" s="15">
        <f ca="1">SUM(CB543:CL543)+BE543*DCF!M$10*(1+Inputs!$B$30)*(1-Inputs!$B$33)*(1-Inputs!$B$30/Inputs!$B$31)/(Inputs!$B$29-Inputs!$B$30)*DCF!M$6</f>
        <v>245609.20315577876</v>
      </c>
      <c r="DJ543" s="15">
        <f ca="1">SUM(CM543:CW543)+BP543*DCF!M$28*(1+Inputs!$B$30)*(1-Inputs!$B$33)*(1-Inputs!$B$30/Inputs!$B$31)/(Inputs!$B$29-Inputs!$B$30)*DCF!M$6</f>
        <v>993079.3080652249</v>
      </c>
      <c r="DK543" s="15">
        <f ca="1">SUM(CX543:DH543)+CA543*DCF!M$46*(1+Inputs!$B$30)*(1-Inputs!$B$33)*(1-Inputs!$B$30/Inputs!$B$31)/(Inputs!$B$29-Inputs!$B$30)*DCF!M$6</f>
        <v>80833.110192253429</v>
      </c>
      <c r="DM543" s="15">
        <f ca="1">DI543+DJ543+DK543+Inputs!$B$34+Inputs!$B$36-Inputs!$B$35</f>
        <v>1396372.6214132572</v>
      </c>
    </row>
    <row r="544" spans="1:117" x14ac:dyDescent="0.75">
      <c r="A544" s="11">
        <v>531</v>
      </c>
      <c r="C544" s="24">
        <f t="shared" ref="C544:M553" ca="1" si="323">_xlfn.NORM.S.INV(RAND())</f>
        <v>-0.89601649188143839</v>
      </c>
      <c r="D544" s="24">
        <f t="shared" ca="1" si="323"/>
        <v>0.32656115977223821</v>
      </c>
      <c r="E544" s="24">
        <f t="shared" ca="1" si="323"/>
        <v>-0.5850403441730524</v>
      </c>
      <c r="F544" s="24">
        <f t="shared" ca="1" si="323"/>
        <v>-0.68602121351912126</v>
      </c>
      <c r="G544" s="24">
        <f t="shared" ca="1" si="323"/>
        <v>0.35596044911132596</v>
      </c>
      <c r="H544" s="24">
        <f t="shared" ca="1" si="323"/>
        <v>0.95532372108403207</v>
      </c>
      <c r="I544" s="24">
        <f t="shared" ca="1" si="323"/>
        <v>1.5267296682198122</v>
      </c>
      <c r="J544" s="24">
        <f t="shared" ca="1" si="323"/>
        <v>0.39351568577192908</v>
      </c>
      <c r="K544" s="24">
        <f t="shared" ca="1" si="323"/>
        <v>0.96834866651039708</v>
      </c>
      <c r="L544" s="24">
        <f t="shared" ca="1" si="323"/>
        <v>1.479135629754605</v>
      </c>
      <c r="M544" s="24">
        <f t="shared" ca="1" si="323"/>
        <v>0.47503903383269036</v>
      </c>
      <c r="N544" s="24">
        <f ca="1">SQRT(Inputs!$B$38)*C544+SQRT(1-Inputs!$B$38)*_xlfn.NORM.S.INV(RAND())</f>
        <v>1.2921320416157489</v>
      </c>
      <c r="O544" s="24">
        <f ca="1">SQRT(Inputs!$B$38)*D544+SQRT(1-Inputs!$B$38)*_xlfn.NORM.S.INV(RAND())</f>
        <v>0.25168248828831308</v>
      </c>
      <c r="P544" s="24">
        <f ca="1">SQRT(Inputs!$B$38)*E544+SQRT(1-Inputs!$B$38)*_xlfn.NORM.S.INV(RAND())</f>
        <v>0.15345180930363439</v>
      </c>
      <c r="Q544" s="24">
        <f ca="1">SQRT(Inputs!$B$38)*F544+SQRT(1-Inputs!$B$38)*_xlfn.NORM.S.INV(RAND())</f>
        <v>0.8523896998185323</v>
      </c>
      <c r="R544" s="24">
        <f ca="1">SQRT(Inputs!$B$38)*G544+SQRT(1-Inputs!$B$38)*_xlfn.NORM.S.INV(RAND())</f>
        <v>0.80835253994009049</v>
      </c>
      <c r="S544" s="24">
        <f ca="1">SQRT(Inputs!$B$38)*H544+SQRT(1-Inputs!$B$38)*_xlfn.NORM.S.INV(RAND())</f>
        <v>0.15769446408316662</v>
      </c>
      <c r="T544" s="24">
        <f ca="1">SQRT(Inputs!$B$38)*I544+SQRT(1-Inputs!$B$38)*_xlfn.NORM.S.INV(RAND())</f>
        <v>1.3007689222147514</v>
      </c>
      <c r="U544" s="24">
        <f ca="1">SQRT(Inputs!$B$38)*J544+SQRT(1-Inputs!$B$38)*_xlfn.NORM.S.INV(RAND())</f>
        <v>-2.1365333206760095E-3</v>
      </c>
      <c r="V544" s="24">
        <f ca="1">SQRT(Inputs!$B$38)*K544+SQRT(1-Inputs!$B$38)*_xlfn.NORM.S.INV(RAND())</f>
        <v>0.49634420227173942</v>
      </c>
      <c r="W544" s="24">
        <f ca="1">SQRT(Inputs!$B$38)*L544+SQRT(1-Inputs!$B$38)*_xlfn.NORM.S.INV(RAND())</f>
        <v>1.619581547442162</v>
      </c>
      <c r="X544" s="24">
        <f ca="1">SQRT(Inputs!$B$38)*M544+SQRT(1-Inputs!$B$38)*_xlfn.NORM.S.INV(RAND())</f>
        <v>-6.4452353620764347E-2</v>
      </c>
      <c r="Y544" s="24">
        <f ca="1">SQRT(Inputs!$B$38)*C544+SQRT(1-Inputs!$B$38)*_xlfn.NORM.S.INV(RAND())</f>
        <v>0.12753540519659362</v>
      </c>
      <c r="Z544" s="24">
        <f ca="1">SQRT(Inputs!$B$38)*D544+SQRT(1-Inputs!$B$38)*_xlfn.NORM.S.INV(RAND())</f>
        <v>1.880544225402099</v>
      </c>
      <c r="AA544" s="24">
        <f ca="1">SQRT(Inputs!$B$38)*E544+SQRT(1-Inputs!$B$38)*_xlfn.NORM.S.INV(RAND())</f>
        <v>0.14292960448543368</v>
      </c>
      <c r="AB544" s="24">
        <f ca="1">SQRT(Inputs!$B$38)*F544+SQRT(1-Inputs!$B$38)*_xlfn.NORM.S.INV(RAND())</f>
        <v>-1.647386070584967</v>
      </c>
      <c r="AC544" s="24">
        <f ca="1">SQRT(Inputs!$B$38)*G544+SQRT(1-Inputs!$B$38)*_xlfn.NORM.S.INV(RAND())</f>
        <v>5.9751373682078612E-2</v>
      </c>
      <c r="AD544" s="24">
        <f ca="1">SQRT(Inputs!$B$38)*H544+SQRT(1-Inputs!$B$38)*_xlfn.NORM.S.INV(RAND())</f>
        <v>-8.6158701235344082E-2</v>
      </c>
      <c r="AE544" s="24">
        <f ca="1">SQRT(Inputs!$B$38)*I544+SQRT(1-Inputs!$B$38)*_xlfn.NORM.S.INV(RAND())</f>
        <v>1.477563871310811</v>
      </c>
      <c r="AF544" s="24">
        <f ca="1">SQRT(Inputs!$B$38)*J544+SQRT(1-Inputs!$B$38)*_xlfn.NORM.S.INV(RAND())</f>
        <v>0.36045307622032785</v>
      </c>
      <c r="AG544" s="24">
        <f ca="1">SQRT(Inputs!$B$38)*K544+SQRT(1-Inputs!$B$38)*_xlfn.NORM.S.INV(RAND())</f>
        <v>1.2069901465822299</v>
      </c>
      <c r="AH544" s="24">
        <f ca="1">SQRT(Inputs!$B$38)*L544+SQRT(1-Inputs!$B$38)*_xlfn.NORM.S.INV(RAND())</f>
        <v>1.6410606605063325</v>
      </c>
      <c r="AI544" s="24">
        <f ca="1">SQRT(Inputs!$B$38)*M544+SQRT(1-Inputs!$B$38)*_xlfn.NORM.S.INV(RAND())</f>
        <v>1.0469414594880506</v>
      </c>
      <c r="AJ544" s="24">
        <f ca="1">SQRT(Inputs!$B$38)*C544+SQRT(1-Inputs!$B$38)*_xlfn.NORM.S.INV(RAND())</f>
        <v>-1.1829433878636302</v>
      </c>
      <c r="AK544" s="24">
        <f ca="1">SQRT(Inputs!$B$38)*D544+SQRT(1-Inputs!$B$38)*_xlfn.NORM.S.INV(RAND())</f>
        <v>0.84222192794687367</v>
      </c>
      <c r="AL544" s="24">
        <f ca="1">SQRT(Inputs!$B$38)*E544+SQRT(1-Inputs!$B$38)*_xlfn.NORM.S.INV(RAND())</f>
        <v>-0.22959551595809419</v>
      </c>
      <c r="AM544" s="24">
        <f ca="1">SQRT(Inputs!$B$38)*F544+SQRT(1-Inputs!$B$38)*_xlfn.NORM.S.INV(RAND())</f>
        <v>-0.10598351082111429</v>
      </c>
      <c r="AN544" s="24">
        <f ca="1">SQRT(Inputs!$B$38)*G544+SQRT(1-Inputs!$B$38)*_xlfn.NORM.S.INV(RAND())</f>
        <v>-0.72757041184798465</v>
      </c>
      <c r="AO544" s="24">
        <f ca="1">SQRT(Inputs!$B$38)*H544+SQRT(1-Inputs!$B$38)*_xlfn.NORM.S.INV(RAND())</f>
        <v>0.99720962304693539</v>
      </c>
      <c r="AP544" s="24">
        <f ca="1">SQRT(Inputs!$B$38)*I544+SQRT(1-Inputs!$B$38)*_xlfn.NORM.S.INV(RAND())</f>
        <v>0.45584397398028126</v>
      </c>
      <c r="AQ544" s="24">
        <f ca="1">SQRT(Inputs!$B$38)*J544+SQRT(1-Inputs!$B$38)*_xlfn.NORM.S.INV(RAND())</f>
        <v>-0.34697618909497918</v>
      </c>
      <c r="AR544" s="24">
        <f ca="1">SQRT(Inputs!$B$38)*K544+SQRT(1-Inputs!$B$38)*_xlfn.NORM.S.INV(RAND())</f>
        <v>-0.26837086406098143</v>
      </c>
      <c r="AS544" s="24">
        <f ca="1">SQRT(Inputs!$B$38)*L544+SQRT(1-Inputs!$B$38)*_xlfn.NORM.S.INV(RAND())</f>
        <v>0.69468015697142438</v>
      </c>
      <c r="AT544" s="24">
        <f ca="1">SQRT(Inputs!$B$38)*M544+SQRT(1-Inputs!$B$38)*_xlfn.NORM.S.INV(RAND())</f>
        <v>0.85062931718844126</v>
      </c>
      <c r="AU544" s="15">
        <f ca="1">Inputs!$B$6*EXP($B$8-0.5*C$5^2+C$5*N544)</f>
        <v>6116.6742431023158</v>
      </c>
      <c r="AV544" s="15">
        <f t="shared" ca="1" si="292"/>
        <v>7726.1199308178639</v>
      </c>
      <c r="AW544" s="15">
        <f t="shared" ca="1" si="293"/>
        <v>9617.652082813207</v>
      </c>
      <c r="AX544" s="15">
        <f t="shared" ca="1" si="294"/>
        <v>13061.63954608375</v>
      </c>
      <c r="AY544" s="15">
        <f t="shared" ca="1" si="295"/>
        <v>17543.050031293682</v>
      </c>
      <c r="AZ544" s="15">
        <f t="shared" ca="1" si="296"/>
        <v>21831.45955932586</v>
      </c>
      <c r="BA544" s="15">
        <f t="shared" ca="1" si="297"/>
        <v>30612.406565290483</v>
      </c>
      <c r="BB544" s="15">
        <f t="shared" ca="1" si="298"/>
        <v>37470.891896471112</v>
      </c>
      <c r="BC544" s="15">
        <f t="shared" ca="1" si="299"/>
        <v>48144.627011944329</v>
      </c>
      <c r="BD544" s="15">
        <f t="shared" ca="1" si="300"/>
        <v>68628.818867637776</v>
      </c>
      <c r="BE544" s="15">
        <f t="shared" ca="1" si="301"/>
        <v>83603.591609217518</v>
      </c>
      <c r="BF544" s="15">
        <f ca="1">Inputs!$B$13*EXP($B$9-0.5*C$6^2+C$6*Y544)</f>
        <v>14185.177078742219</v>
      </c>
      <c r="BG544" s="15">
        <f t="shared" ca="1" si="302"/>
        <v>24272.24741245406</v>
      </c>
      <c r="BH544" s="15">
        <f t="shared" ca="1" si="303"/>
        <v>30367.649533356824</v>
      </c>
      <c r="BI544" s="15">
        <f t="shared" ca="1" si="304"/>
        <v>28848.562086192178</v>
      </c>
      <c r="BJ544" s="15">
        <f t="shared" ca="1" si="305"/>
        <v>35672.381027032767</v>
      </c>
      <c r="BK544" s="15">
        <f t="shared" ca="1" si="306"/>
        <v>43270.538107930915</v>
      </c>
      <c r="BL544" s="15">
        <f t="shared" ca="1" si="307"/>
        <v>64369.993482240243</v>
      </c>
      <c r="BM544" s="15">
        <f t="shared" ca="1" si="308"/>
        <v>82748.196924613643</v>
      </c>
      <c r="BN544" s="15">
        <f t="shared" ca="1" si="309"/>
        <v>117607.79167729932</v>
      </c>
      <c r="BO544" s="15">
        <f t="shared" ca="1" si="310"/>
        <v>175116.12756260808</v>
      </c>
      <c r="BP544" s="15">
        <f t="shared" ca="1" si="311"/>
        <v>242678.77451995923</v>
      </c>
      <c r="BQ544" s="15">
        <f ca="1">Inputs!$B$20*EXP($B$10-0.5*C$7^2+C$7*AJ544)</f>
        <v>2819.6249109913106</v>
      </c>
      <c r="BR544" s="15">
        <f t="shared" ca="1" si="312"/>
        <v>4999.1016881257583</v>
      </c>
      <c r="BS544" s="15">
        <f t="shared" ca="1" si="313"/>
        <v>6408.8832048854692</v>
      </c>
      <c r="BT544" s="15">
        <f t="shared" ca="1" si="314"/>
        <v>8594.1615646963655</v>
      </c>
      <c r="BU544" s="15">
        <f t="shared" ca="1" si="315"/>
        <v>9987.8396469446197</v>
      </c>
      <c r="BV544" s="15">
        <f t="shared" ca="1" si="316"/>
        <v>17396.491260747942</v>
      </c>
      <c r="BW544" s="15">
        <f t="shared" ca="1" si="317"/>
        <v>26734.63498114363</v>
      </c>
      <c r="BX544" s="15">
        <f t="shared" ca="1" si="318"/>
        <v>34880.058551963877</v>
      </c>
      <c r="BY544" s="15">
        <f t="shared" ca="1" si="319"/>
        <v>46426.795068761596</v>
      </c>
      <c r="BZ544" s="15">
        <f t="shared" ca="1" si="320"/>
        <v>74017.021981623999</v>
      </c>
      <c r="CA544" s="15">
        <f t="shared" ca="1" si="321"/>
        <v>120937.49718160047</v>
      </c>
      <c r="CB544" s="15">
        <f ca="1">(AU544*DCF!C$10-DCF!C$5*MAX(AU544*DCF!C$10,0)-MAX(AU544-Inputs!$B$6,0)/Inputs!$B$10)*DCF!C$6</f>
        <v>1034.8429775359505</v>
      </c>
      <c r="CC544" s="15">
        <f ca="1">(AV544*DCF!D$10-DCF!D$5*MAX(AV544*DCF!D$10,0)-MAX(AV544-AU544,0)/Inputs!$B$10)*DCF!D$6</f>
        <v>1490.7681816289996</v>
      </c>
      <c r="CD544" s="15">
        <f ca="1">(AW544*DCF!E$10-DCF!E$5*MAX(AW544*DCF!E$10,0)-MAX(AW544-AV544,0)/Inputs!$B$10)*DCF!E$6</f>
        <v>1794.5113936371797</v>
      </c>
      <c r="CE544" s="15">
        <f ca="1">(AX544*DCF!F$10-DCF!F$5*MAX(AX544*DCF!F$10,0)-MAX(AX544-AW544,0)/Inputs!$B$10)*DCF!F$6</f>
        <v>2134.7266921509527</v>
      </c>
      <c r="CF544" s="15">
        <f ca="1">(AY544*DCF!G$10-DCF!G$5*MAX(AY544*DCF!G$10,0)-MAX(AY544-AX544,0)/Inputs!$B$10)*DCF!G$6</f>
        <v>2753.1628301627311</v>
      </c>
      <c r="CG544" s="15">
        <f ca="1">(AZ544*DCF!H$10-DCF!H$5*MAX(AZ544*DCF!H$10,0)-MAX(AZ544-AY544,0)/Inputs!$B$10)*DCF!H$6</f>
        <v>3477.1095411462916</v>
      </c>
      <c r="CH544" s="15">
        <f ca="1">(BA544*DCF!I$10-DCF!I$5*MAX(BA544*DCF!I$10,0)-MAX(BA544-AZ544,0)/Inputs!$B$10)*DCF!I$6</f>
        <v>4151.3869699347506</v>
      </c>
      <c r="CI544" s="15">
        <f ca="1">(BB544*DCF!J$10-DCF!J$5*MAX(BB544*DCF!J$10,0)-MAX(BB544-BA544,0)/Inputs!$B$10)*DCF!J$6</f>
        <v>5390.8015608834321</v>
      </c>
      <c r="CJ544" s="15">
        <f ca="1">(BC544*DCF!K$10-DCF!K$5*MAX(BC544*DCF!K$10,0)-MAX(BC544-BB544,0)/Inputs!$B$10)*DCF!K$6</f>
        <v>6256.3513097010409</v>
      </c>
      <c r="CK544" s="15">
        <f ca="1">(BD544*DCF!L$10-DCF!L$5*MAX(BD544*DCF!L$10,0)-MAX(BD544-BC544,0)/Inputs!$B$10)*DCF!L$6</f>
        <v>7701.5932536920282</v>
      </c>
      <c r="CL544" s="15">
        <f ca="1">(BE544*DCF!M$10-DCF!M$5*MAX(BE544*DCF!M$10,0)-MAX(BE544-BD544,0)/Inputs!$B$10)*DCF!M$6</f>
        <v>10008.651500767492</v>
      </c>
      <c r="CM544" s="15">
        <f ca="1">(BF544*DCF!C$28-DCF!C$5*MAX(BF544*DCF!C$28,0)-MAX(BF544-Inputs!$B$13,0)/Inputs!$B$17)*DCF!C$6</f>
        <v>3682.9927439983817</v>
      </c>
      <c r="CN544" s="15">
        <f ca="1">(BG544*DCF!D$28-DCF!D$5*MAX(BG544*DCF!D$28,0)-MAX(BG544-BF544,0)/Inputs!$B$17)*DCF!D$6</f>
        <v>4996.7020829249632</v>
      </c>
      <c r="CO544" s="15">
        <f ca="1">(BH544*DCF!E$28-DCF!E$5*MAX(BH544*DCF!E$28,0)-MAX(BH544-BG544,0)/Inputs!$B$17)*DCF!E$6</f>
        <v>7399.3392315337333</v>
      </c>
      <c r="CP544" s="15">
        <f ca="1">(BI544*DCF!F$28-DCF!F$5*MAX(BI544*DCF!F$28,0)-MAX(BI544-BH544,0)/Inputs!$B$17)*DCF!F$6</f>
        <v>7831.6247103945543</v>
      </c>
      <c r="CQ544" s="15">
        <f ca="1">(BJ544*DCF!G$28-DCF!G$5*MAX(BJ544*DCF!G$28,0)-MAX(BJ544-BI544,0)/Inputs!$B$17)*DCF!G$6</f>
        <v>8107.7709682892819</v>
      </c>
      <c r="CR544" s="15">
        <f ca="1">(BK544*DCF!H$28-DCF!H$5*MAX(BK544*DCF!H$28,0)-MAX(BK544-BJ544,0)/Inputs!$B$17)*DCF!H$6</f>
        <v>9520.741087072598</v>
      </c>
      <c r="CS544" s="15">
        <f ca="1">(BL544*DCF!I$28-DCF!I$5*MAX(BL544*DCF!I$28,0)-MAX(BL544-BK544,0)/Inputs!$B$17)*DCF!I$6</f>
        <v>12108.38076830005</v>
      </c>
      <c r="CT544" s="15">
        <f ca="1">(BM544*DCF!J$28-DCF!J$5*MAX(BM544*DCF!J$28,0)-MAX(BM544-BL544,0)/Inputs!$B$17)*DCF!J$6</f>
        <v>16022.91772558917</v>
      </c>
      <c r="CU544" s="15">
        <f ca="1">(BN544*DCF!K$28-DCF!K$5*MAX(BN544*DCF!K$28,0)-MAX(BN544-BM544,0)/Inputs!$B$17)*DCF!K$6</f>
        <v>20566.957642822003</v>
      </c>
      <c r="CV544" s="15">
        <f ca="1">(BO544*DCF!L$28-DCF!L$5*MAX(BO544*DCF!L$28,0)-MAX(BO544-BN544,0)/Inputs!$B$17)*DCF!L$6</f>
        <v>28432.179014376106</v>
      </c>
      <c r="CW544" s="15">
        <f ca="1">(BP544*DCF!M$28-DCF!M$5*MAX(BP544*DCF!M$28,0)-MAX(BP544-BO544,0)/Inputs!$B$17)*DCF!M$6</f>
        <v>38597.956801400491</v>
      </c>
      <c r="CX544" s="15">
        <f ca="1">(BQ544*DCF!C$46-DCF!C$5*MAX(BQ544*DCF!C$46,0)-MAX(BQ544-Inputs!$B$20,0)/Inputs!$B$24)*DCF!C$6</f>
        <v>-651.18358221508322</v>
      </c>
      <c r="CY544" s="15">
        <f ca="1">(BR544*DCF!D$46-DCF!D$5*MAX(BR544*DCF!D$46,0)-MAX(BR544-BQ544,0)/Inputs!$B$24)*DCF!D$6</f>
        <v>-1783.194727108151</v>
      </c>
      <c r="CZ544" s="15">
        <f ca="1">(BS544*DCF!E$46-DCF!E$5*MAX(BS544*DCF!E$46,0)-MAX(BS544-BR544,0)/Inputs!$B$24)*DCF!E$6</f>
        <v>-1313.5586609159436</v>
      </c>
      <c r="DA544" s="15">
        <f ca="1">(BT544*DCF!F$46-DCF!F$5*MAX(BT544*DCF!F$46,0)-MAX(BT544-BS544,0)/Inputs!$B$24)*DCF!F$6</f>
        <v>-1421.6101143014071</v>
      </c>
      <c r="DB544" s="15">
        <f ca="1">(BU544*DCF!G$46-DCF!G$5*MAX(BU544*DCF!G$46,0)-MAX(BU544-BT544,0)/Inputs!$B$24)*DCF!G$6</f>
        <v>-804.77696331319476</v>
      </c>
      <c r="DC544" s="15">
        <f ca="1">(BV544*DCF!H$46-DCF!H$5*MAX(BV544*DCF!H$46,0)-MAX(BV544-BU544,0)/Inputs!$B$24)*DCF!H$6</f>
        <v>-2302.1930954278109</v>
      </c>
      <c r="DD544" s="15">
        <f ca="1">(BW544*DCF!I$46-DCF!I$5*MAX(BW544*DCF!I$46,0)-MAX(BW544-BV544,0)/Inputs!$B$24)*DCF!I$6</f>
        <v>-2063.173054464743</v>
      </c>
      <c r="DE544" s="15">
        <f ca="1">(BX544*DCF!J$46-DCF!J$5*MAX(BX544*DCF!J$46,0)-MAX(BX544-BW544,0)/Inputs!$B$24)*DCF!J$6</f>
        <v>-696.91128058787922</v>
      </c>
      <c r="DF544" s="15">
        <f ca="1">(BY544*DCF!K$46-DCF!K$5*MAX(BY544*DCF!K$46,0)-MAX(BY544-BX544,0)/Inputs!$B$24)*DCF!K$6</f>
        <v>-176.58954400410178</v>
      </c>
      <c r="DG544" s="15">
        <f ca="1">(BZ544*DCF!L$46-DCF!L$5*MAX(BZ544*DCF!L$46,0)-MAX(BZ544-BY544,0)/Inputs!$B$24)*DCF!L$6</f>
        <v>-1127.3054204367838</v>
      </c>
      <c r="DH544" s="15">
        <f ca="1">(CA544*DCF!M$46-DCF!M$5*MAX(CA544*DCF!M$46,0)-MAX(CA544-BZ544,0)/Inputs!$B$24)*DCF!M$6</f>
        <v>-327.99114592412843</v>
      </c>
      <c r="DI544" s="15">
        <f ca="1">SUM(CB544:CL544)+BE544*DCF!M$10*(1+Inputs!$B$30)*(1-Inputs!$B$33)*(1-Inputs!$B$30/Inputs!$B$31)/(Inputs!$B$29-Inputs!$B$30)*DCF!M$6</f>
        <v>278863.80720274098</v>
      </c>
      <c r="DJ544" s="15">
        <f ca="1">SUM(CM544:CW544)+BP544*DCF!M$28*(1+Inputs!$B$30)*(1-Inputs!$B$33)*(1-Inputs!$B$30/Inputs!$B$31)/(Inputs!$B$29-Inputs!$B$30)*DCF!M$6</f>
        <v>1057771.8808881924</v>
      </c>
      <c r="DK544" s="15">
        <f ca="1">SUM(CX544:DH544)+CA544*DCF!M$46*(1+Inputs!$B$30)*(1-Inputs!$B$33)*(1-Inputs!$B$30/Inputs!$B$31)/(Inputs!$B$29-Inputs!$B$30)*DCF!M$6</f>
        <v>174315.20901643077</v>
      </c>
      <c r="DM544" s="15">
        <f ca="1">DI544+DJ544+DK544+Inputs!$B$34+Inputs!$B$36-Inputs!$B$35</f>
        <v>1587801.8971073641</v>
      </c>
    </row>
    <row r="545" spans="1:117" x14ac:dyDescent="0.75">
      <c r="A545" s="11">
        <v>532</v>
      </c>
      <c r="C545" s="24">
        <f t="shared" ca="1" si="323"/>
        <v>-0.33829333844789655</v>
      </c>
      <c r="D545" s="24">
        <f t="shared" ca="1" si="323"/>
        <v>-1.0193594258328114</v>
      </c>
      <c r="E545" s="24">
        <f t="shared" ca="1" si="323"/>
        <v>0.21672467386604022</v>
      </c>
      <c r="F545" s="24">
        <f t="shared" ca="1" si="323"/>
        <v>0.72031904228106824</v>
      </c>
      <c r="G545" s="24">
        <f t="shared" ca="1" si="323"/>
        <v>0.16913357946450119</v>
      </c>
      <c r="H545" s="24">
        <f t="shared" ca="1" si="323"/>
        <v>1.2093888508150565</v>
      </c>
      <c r="I545" s="24">
        <f t="shared" ca="1" si="323"/>
        <v>1.3899757868770664</v>
      </c>
      <c r="J545" s="24">
        <f t="shared" ca="1" si="323"/>
        <v>-0.32046055966309644</v>
      </c>
      <c r="K545" s="24">
        <f t="shared" ca="1" si="323"/>
        <v>0.12595613081216755</v>
      </c>
      <c r="L545" s="24">
        <f t="shared" ca="1" si="323"/>
        <v>0.75671767025824499</v>
      </c>
      <c r="M545" s="24">
        <f t="shared" ca="1" si="323"/>
        <v>1.9152205027720237</v>
      </c>
      <c r="N545" s="24">
        <f ca="1">SQRT(Inputs!$B$38)*C545+SQRT(1-Inputs!$B$38)*_xlfn.NORM.S.INV(RAND())</f>
        <v>-0.53030175047012562</v>
      </c>
      <c r="O545" s="24">
        <f ca="1">SQRT(Inputs!$B$38)*D545+SQRT(1-Inputs!$B$38)*_xlfn.NORM.S.INV(RAND())</f>
        <v>-0.2081089284614836</v>
      </c>
      <c r="P545" s="24">
        <f ca="1">SQRT(Inputs!$B$38)*E545+SQRT(1-Inputs!$B$38)*_xlfn.NORM.S.INV(RAND())</f>
        <v>-1.664960899835743</v>
      </c>
      <c r="Q545" s="24">
        <f ca="1">SQRT(Inputs!$B$38)*F545+SQRT(1-Inputs!$B$38)*_xlfn.NORM.S.INV(RAND())</f>
        <v>0.34702361092733347</v>
      </c>
      <c r="R545" s="24">
        <f ca="1">SQRT(Inputs!$B$38)*G545+SQRT(1-Inputs!$B$38)*_xlfn.NORM.S.INV(RAND())</f>
        <v>-0.55718214756866213</v>
      </c>
      <c r="S545" s="24">
        <f ca="1">SQRT(Inputs!$B$38)*H545+SQRT(1-Inputs!$B$38)*_xlfn.NORM.S.INV(RAND())</f>
        <v>5.9042458930994357E-2</v>
      </c>
      <c r="T545" s="24">
        <f ca="1">SQRT(Inputs!$B$38)*I545+SQRT(1-Inputs!$B$38)*_xlfn.NORM.S.INV(RAND())</f>
        <v>1.7266322127469249</v>
      </c>
      <c r="U545" s="24">
        <f ca="1">SQRT(Inputs!$B$38)*J545+SQRT(1-Inputs!$B$38)*_xlfn.NORM.S.INV(RAND())</f>
        <v>-1.3836261730821158</v>
      </c>
      <c r="V545" s="24">
        <f ca="1">SQRT(Inputs!$B$38)*K545+SQRT(1-Inputs!$B$38)*_xlfn.NORM.S.INV(RAND())</f>
        <v>0.56327928139008177</v>
      </c>
      <c r="W545" s="24">
        <f ca="1">SQRT(Inputs!$B$38)*L545+SQRT(1-Inputs!$B$38)*_xlfn.NORM.S.INV(RAND())</f>
        <v>-0.55678540786407593</v>
      </c>
      <c r="X545" s="24">
        <f ca="1">SQRT(Inputs!$B$38)*M545+SQRT(1-Inputs!$B$38)*_xlfn.NORM.S.INV(RAND())</f>
        <v>0.96554457346347489</v>
      </c>
      <c r="Y545" s="24">
        <f ca="1">SQRT(Inputs!$B$38)*C545+SQRT(1-Inputs!$B$38)*_xlfn.NORM.S.INV(RAND())</f>
        <v>-0.7536453104030949</v>
      </c>
      <c r="Z545" s="24">
        <f ca="1">SQRT(Inputs!$B$38)*D545+SQRT(1-Inputs!$B$38)*_xlfn.NORM.S.INV(RAND())</f>
        <v>1.3186638061137286</v>
      </c>
      <c r="AA545" s="24">
        <f ca="1">SQRT(Inputs!$B$38)*E545+SQRT(1-Inputs!$B$38)*_xlfn.NORM.S.INV(RAND())</f>
        <v>0.35369319260636484</v>
      </c>
      <c r="AB545" s="24">
        <f ca="1">SQRT(Inputs!$B$38)*F545+SQRT(1-Inputs!$B$38)*_xlfn.NORM.S.INV(RAND())</f>
        <v>-1.4075832190021902</v>
      </c>
      <c r="AC545" s="24">
        <f ca="1">SQRT(Inputs!$B$38)*G545+SQRT(1-Inputs!$B$38)*_xlfn.NORM.S.INV(RAND())</f>
        <v>1.0974574257366521</v>
      </c>
      <c r="AD545" s="24">
        <f ca="1">SQRT(Inputs!$B$38)*H545+SQRT(1-Inputs!$B$38)*_xlfn.NORM.S.INV(RAND())</f>
        <v>1.6387628186390486</v>
      </c>
      <c r="AE545" s="24">
        <f ca="1">SQRT(Inputs!$B$38)*I545+SQRT(1-Inputs!$B$38)*_xlfn.NORM.S.INV(RAND())</f>
        <v>0.45629724222778367</v>
      </c>
      <c r="AF545" s="24">
        <f ca="1">SQRT(Inputs!$B$38)*J545+SQRT(1-Inputs!$B$38)*_xlfn.NORM.S.INV(RAND())</f>
        <v>-1.0413092948657288</v>
      </c>
      <c r="AG545" s="24">
        <f ca="1">SQRT(Inputs!$B$38)*K545+SQRT(1-Inputs!$B$38)*_xlfn.NORM.S.INV(RAND())</f>
        <v>1.3068855888933664</v>
      </c>
      <c r="AH545" s="24">
        <f ca="1">SQRT(Inputs!$B$38)*L545+SQRT(1-Inputs!$B$38)*_xlfn.NORM.S.INV(RAND())</f>
        <v>1.0936604682399433</v>
      </c>
      <c r="AI545" s="24">
        <f ca="1">SQRT(Inputs!$B$38)*M545+SQRT(1-Inputs!$B$38)*_xlfn.NORM.S.INV(RAND())</f>
        <v>1.4573201426451534</v>
      </c>
      <c r="AJ545" s="24">
        <f ca="1">SQRT(Inputs!$B$38)*C545+SQRT(1-Inputs!$B$38)*_xlfn.NORM.S.INV(RAND())</f>
        <v>-7.4949099468675714E-2</v>
      </c>
      <c r="AK545" s="24">
        <f ca="1">SQRT(Inputs!$B$38)*D545+SQRT(1-Inputs!$B$38)*_xlfn.NORM.S.INV(RAND())</f>
        <v>-0.75898520913264478</v>
      </c>
      <c r="AL545" s="24">
        <f ca="1">SQRT(Inputs!$B$38)*E545+SQRT(1-Inputs!$B$38)*_xlfn.NORM.S.INV(RAND())</f>
        <v>-4.1923939328676121E-2</v>
      </c>
      <c r="AM545" s="24">
        <f ca="1">SQRT(Inputs!$B$38)*F545+SQRT(1-Inputs!$B$38)*_xlfn.NORM.S.INV(RAND())</f>
        <v>0.15485301062863205</v>
      </c>
      <c r="AN545" s="24">
        <f ca="1">SQRT(Inputs!$B$38)*G545+SQRT(1-Inputs!$B$38)*_xlfn.NORM.S.INV(RAND())</f>
        <v>-0.46016215376697633</v>
      </c>
      <c r="AO545" s="24">
        <f ca="1">SQRT(Inputs!$B$38)*H545+SQRT(1-Inputs!$B$38)*_xlfn.NORM.S.INV(RAND())</f>
        <v>0.76444968075594577</v>
      </c>
      <c r="AP545" s="24">
        <f ca="1">SQRT(Inputs!$B$38)*I545+SQRT(1-Inputs!$B$38)*_xlfn.NORM.S.INV(RAND())</f>
        <v>0.58280266010659032</v>
      </c>
      <c r="AQ545" s="24">
        <f ca="1">SQRT(Inputs!$B$38)*J545+SQRT(1-Inputs!$B$38)*_xlfn.NORM.S.INV(RAND())</f>
        <v>-0.35423958942031974</v>
      </c>
      <c r="AR545" s="24">
        <f ca="1">SQRT(Inputs!$B$38)*K545+SQRT(1-Inputs!$B$38)*_xlfn.NORM.S.INV(RAND())</f>
        <v>2.039121150688121E-2</v>
      </c>
      <c r="AS545" s="24">
        <f ca="1">SQRT(Inputs!$B$38)*L545+SQRT(1-Inputs!$B$38)*_xlfn.NORM.S.INV(RAND())</f>
        <v>0.46804025169691066</v>
      </c>
      <c r="AT545" s="24">
        <f ca="1">SQRT(Inputs!$B$38)*M545+SQRT(1-Inputs!$B$38)*_xlfn.NORM.S.INV(RAND())</f>
        <v>-6.2622143620474136E-2</v>
      </c>
      <c r="AU545" s="15">
        <f ca="1">Inputs!$B$6*EXP($B$8-0.5*C$5^2+C$5*N545)</f>
        <v>4554.043692991947</v>
      </c>
      <c r="AV545" s="15">
        <f t="shared" ca="1" si="292"/>
        <v>5376.2965899740939</v>
      </c>
      <c r="AW545" s="15">
        <f t="shared" ca="1" si="293"/>
        <v>5236.8675843948276</v>
      </c>
      <c r="AX545" s="15">
        <f t="shared" ca="1" si="294"/>
        <v>6676.9825267891274</v>
      </c>
      <c r="AY545" s="15">
        <f t="shared" ca="1" si="295"/>
        <v>7645.8757556437358</v>
      </c>
      <c r="AZ545" s="15">
        <f t="shared" ca="1" si="296"/>
        <v>9412.1089887203798</v>
      </c>
      <c r="BA545" s="15">
        <f t="shared" ca="1" si="297"/>
        <v>13799.344827544692</v>
      </c>
      <c r="BB545" s="15">
        <f t="shared" ca="1" si="298"/>
        <v>14707.67099648558</v>
      </c>
      <c r="BC545" s="15">
        <f t="shared" ca="1" si="299"/>
        <v>19019.705207680621</v>
      </c>
      <c r="BD545" s="15">
        <f t="shared" ca="1" si="300"/>
        <v>22118.520313532208</v>
      </c>
      <c r="BE545" s="15">
        <f t="shared" ca="1" si="301"/>
        <v>29594.888500345249</v>
      </c>
      <c r="BF545" s="15">
        <f ca="1">Inputs!$B$13*EXP($B$9-0.5*C$6^2+C$6*Y545)</f>
        <v>11911.514174893293</v>
      </c>
      <c r="BG545" s="15">
        <f t="shared" ca="1" si="302"/>
        <v>18416.679844440605</v>
      </c>
      <c r="BH545" s="15">
        <f t="shared" ca="1" si="303"/>
        <v>23861.296024141306</v>
      </c>
      <c r="BI545" s="15">
        <f t="shared" ca="1" si="304"/>
        <v>23519.981376489279</v>
      </c>
      <c r="BJ545" s="15">
        <f t="shared" ca="1" si="305"/>
        <v>33775.903063367223</v>
      </c>
      <c r="BK545" s="15">
        <f t="shared" ca="1" si="306"/>
        <v>51814.984317723123</v>
      </c>
      <c r="BL545" s="15">
        <f t="shared" ca="1" si="307"/>
        <v>67525.638922997139</v>
      </c>
      <c r="BM545" s="15">
        <f t="shared" ca="1" si="308"/>
        <v>72931.777640562301</v>
      </c>
      <c r="BN545" s="15">
        <f t="shared" ca="1" si="309"/>
        <v>104904.30699369629</v>
      </c>
      <c r="BO545" s="15">
        <f t="shared" ca="1" si="310"/>
        <v>146571.40225171647</v>
      </c>
      <c r="BP545" s="15">
        <f t="shared" ca="1" si="311"/>
        <v>212788.01370187048</v>
      </c>
      <c r="BQ545" s="15">
        <f ca="1">Inputs!$B$20*EXP($B$10-0.5*C$7^2+C$7*AJ545)</f>
        <v>4176.9873566441811</v>
      </c>
      <c r="BR545" s="15">
        <f t="shared" ca="1" si="312"/>
        <v>4453.6912454194035</v>
      </c>
      <c r="BS545" s="15">
        <f t="shared" ca="1" si="313"/>
        <v>6025.8579240247009</v>
      </c>
      <c r="BT545" s="15">
        <f t="shared" ca="1" si="314"/>
        <v>8652.8067546800648</v>
      </c>
      <c r="BU545" s="15">
        <f t="shared" ca="1" si="315"/>
        <v>10728.177810818977</v>
      </c>
      <c r="BV545" s="15">
        <f t="shared" ca="1" si="316"/>
        <v>17731.335802187015</v>
      </c>
      <c r="BW545" s="15">
        <f t="shared" ca="1" si="317"/>
        <v>27991.350424418408</v>
      </c>
      <c r="BX545" s="15">
        <f t="shared" ca="1" si="318"/>
        <v>36466.527600646128</v>
      </c>
      <c r="BY545" s="15">
        <f t="shared" ca="1" si="319"/>
        <v>51295.529617830944</v>
      </c>
      <c r="BZ545" s="15">
        <f t="shared" ca="1" si="320"/>
        <v>78441.87053471632</v>
      </c>
      <c r="CA545" s="15">
        <f t="shared" ca="1" si="321"/>
        <v>108967.65645729263</v>
      </c>
      <c r="CB545" s="15">
        <f ca="1">(AU545*DCF!C$10-DCF!C$5*MAX(AU545*DCF!C$10,0)-MAX(AU545-Inputs!$B$6,0)/Inputs!$B$10)*DCF!C$6</f>
        <v>1045.9848118827924</v>
      </c>
      <c r="CC545" s="15">
        <f ca="1">(AV545*DCF!D$10-DCF!D$5*MAX(AV545*DCF!D$10,0)-MAX(AV545-AU545,0)/Inputs!$B$10)*DCF!D$6</f>
        <v>1109.9510215503458</v>
      </c>
      <c r="CD545" s="15">
        <f ca="1">(AW545*DCF!E$10-DCF!E$5*MAX(AW545*DCF!E$10,0)-MAX(AW545-AV545,0)/Inputs!$B$10)*DCF!E$6</f>
        <v>1209.1093613209816</v>
      </c>
      <c r="CE545" s="15">
        <f ca="1">(AX545*DCF!F$10-DCF!F$5*MAX(AX545*DCF!F$10,0)-MAX(AX545-AW545,0)/Inputs!$B$10)*DCF!F$6</f>
        <v>1157.9224297276073</v>
      </c>
      <c r="CF545" s="15">
        <f ca="1">(AY545*DCF!G$10-DCF!G$5*MAX(AY545*DCF!G$10,0)-MAX(AY545-AX545,0)/Inputs!$B$10)*DCF!G$6</f>
        <v>1389.1170598134006</v>
      </c>
      <c r="CG545" s="15">
        <f ca="1">(AZ545*DCF!H$10-DCF!H$5*MAX(AZ545*DCF!H$10,0)-MAX(AZ545-AY545,0)/Inputs!$B$10)*DCF!H$6</f>
        <v>1513.7413368455761</v>
      </c>
      <c r="CH545" s="15">
        <f ca="1">(BA545*DCF!I$10-DCF!I$5*MAX(BA545*DCF!I$10,0)-MAX(BA545-AZ545,0)/Inputs!$B$10)*DCF!I$6</f>
        <v>1800.9765059442243</v>
      </c>
      <c r="CI545" s="15">
        <f ca="1">(BB545*DCF!J$10-DCF!J$5*MAX(BB545*DCF!J$10,0)-MAX(BB545-BA545,0)/Inputs!$B$10)*DCF!J$6</f>
        <v>2386.2286066749489</v>
      </c>
      <c r="CJ545" s="15">
        <f ca="1">(BC545*DCF!K$10-DCF!K$5*MAX(BC545*DCF!K$10,0)-MAX(BC545-BB545,0)/Inputs!$B$10)*DCF!K$6</f>
        <v>2458.247931867525</v>
      </c>
      <c r="CK545" s="15">
        <f ca="1">(BD545*DCF!L$10-DCF!L$5*MAX(BD545*DCF!L$10,0)-MAX(BD545-BC545,0)/Inputs!$B$10)*DCF!L$6</f>
        <v>2935.1665009633343</v>
      </c>
      <c r="CL545" s="15">
        <f ca="1">(BE545*DCF!M$10-DCF!M$5*MAX(BE545*DCF!M$10,0)-MAX(BE545-BD545,0)/Inputs!$B$10)*DCF!M$6</f>
        <v>3283.0894848493281</v>
      </c>
      <c r="CM545" s="15">
        <f ca="1">(BF545*DCF!C$28-DCF!C$5*MAX(BF545*DCF!C$28,0)-MAX(BF545-Inputs!$B$13,0)/Inputs!$B$17)*DCF!C$6</f>
        <v>3514.1810955725932</v>
      </c>
      <c r="CN545" s="15">
        <f ca="1">(BG545*DCF!D$28-DCF!D$5*MAX(BG545*DCF!D$28,0)-MAX(BG545-BF545,0)/Inputs!$B$17)*DCF!D$6</f>
        <v>4036.2868762903668</v>
      </c>
      <c r="CO545" s="15">
        <f ca="1">(BH545*DCF!E$28-DCF!E$5*MAX(BH545*DCF!E$28,0)-MAX(BH545-BG545,0)/Inputs!$B$17)*DCF!E$6</f>
        <v>5684.8850137922527</v>
      </c>
      <c r="CP545" s="15">
        <f ca="1">(BI545*DCF!F$28-DCF!F$5*MAX(BI545*DCF!F$28,0)-MAX(BI545-BH545,0)/Inputs!$B$17)*DCF!F$6</f>
        <v>6385.0554071218994</v>
      </c>
      <c r="CQ545" s="15">
        <f ca="1">(BJ545*DCF!G$28-DCF!G$5*MAX(BJ545*DCF!G$28,0)-MAX(BJ545-BI545,0)/Inputs!$B$17)*DCF!G$6</f>
        <v>7038.469595231154</v>
      </c>
      <c r="CR545" s="15">
        <f ca="1">(BK545*DCF!H$28-DCF!H$5*MAX(BK545*DCF!H$28,0)-MAX(BK545-BJ545,0)/Inputs!$B$17)*DCF!H$6</f>
        <v>10011.650296157643</v>
      </c>
      <c r="CS545" s="15">
        <f ca="1">(BL545*DCF!I$28-DCF!I$5*MAX(BL545*DCF!I$28,0)-MAX(BL545-BK545,0)/Inputs!$B$17)*DCF!I$6</f>
        <v>13623.898493748075</v>
      </c>
      <c r="CT545" s="15">
        <f ca="1">(BM545*DCF!J$28-DCF!J$5*MAX(BM545*DCF!J$28,0)-MAX(BM545-BL545,0)/Inputs!$B$17)*DCF!J$6</f>
        <v>15553.031116997714</v>
      </c>
      <c r="CU545" s="15">
        <f ca="1">(BN545*DCF!K$28-DCF!K$5*MAX(BN545*DCF!K$28,0)-MAX(BN545-BM545,0)/Inputs!$B$17)*DCF!K$6</f>
        <v>18237.82173289546</v>
      </c>
      <c r="CV545" s="15">
        <f ca="1">(BO545*DCF!L$28-DCF!L$5*MAX(BO545*DCF!L$28,0)-MAX(BO545-BN545,0)/Inputs!$B$17)*DCF!L$6</f>
        <v>24529.369956694853</v>
      </c>
      <c r="CW545" s="15">
        <f ca="1">(BP545*DCF!M$28-DCF!M$5*MAX(BP545*DCF!M$28,0)-MAX(BP545-BO545,0)/Inputs!$B$17)*DCF!M$6</f>
        <v>33114.691387984676</v>
      </c>
      <c r="CX545" s="15">
        <f ca="1">(BQ545*DCF!C$46-DCF!C$5*MAX(BQ545*DCF!C$46,0)-MAX(BQ545-Inputs!$B$20,0)/Inputs!$B$24)*DCF!C$6</f>
        <v>-1415.4646812777235</v>
      </c>
      <c r="CY545" s="15">
        <f ca="1">(BR545*DCF!D$46-DCF!D$5*MAX(BR545*DCF!D$46,0)-MAX(BR545-BQ545,0)/Inputs!$B$24)*DCF!D$6</f>
        <v>-878.2084866602238</v>
      </c>
      <c r="CZ545" s="15">
        <f ca="1">(BS545*DCF!E$46-DCF!E$5*MAX(BS545*DCF!E$46,0)-MAX(BS545-BR545,0)/Inputs!$B$24)*DCF!E$6</f>
        <v>-1332.2730149638419</v>
      </c>
      <c r="DA545" s="15">
        <f ca="1">(BT545*DCF!F$46-DCF!F$5*MAX(BT545*DCF!F$46,0)-MAX(BT545-BS545,0)/Inputs!$B$24)*DCF!F$6</f>
        <v>-1586.7072085223313</v>
      </c>
      <c r="DB545" s="15">
        <f ca="1">(BU545*DCF!G$46-DCF!G$5*MAX(BU545*DCF!G$46,0)-MAX(BU545-BT545,0)/Inputs!$B$24)*DCF!G$6</f>
        <v>-1058.9885242245284</v>
      </c>
      <c r="DC545" s="15">
        <f ca="1">(BV545*DCF!H$46-DCF!H$5*MAX(BV545*DCF!H$46,0)-MAX(BV545-BU545,0)/Inputs!$B$24)*DCF!H$6</f>
        <v>-2176.1884367566918</v>
      </c>
      <c r="DD545" s="15">
        <f ca="1">(BW545*DCF!I$46-DCF!I$5*MAX(BW545*DCF!I$46,0)-MAX(BW545-BV545,0)/Inputs!$B$24)*DCF!I$6</f>
        <v>-2298.7821970739019</v>
      </c>
      <c r="DE545" s="15">
        <f ca="1">(BX545*DCF!J$46-DCF!J$5*MAX(BX545*DCF!J$46,0)-MAX(BX545-BW545,0)/Inputs!$B$24)*DCF!J$6</f>
        <v>-717.80856113926563</v>
      </c>
      <c r="DF545" s="15">
        <f ca="1">(BY545*DCF!K$46-DCF!K$5*MAX(BY545*DCF!K$46,0)-MAX(BY545-BX545,0)/Inputs!$B$24)*DCF!K$6</f>
        <v>-702.53880494845123</v>
      </c>
      <c r="DG545" s="15">
        <f ca="1">(BZ545*DCF!L$46-DCF!L$5*MAX(BZ545*DCF!L$46,0)-MAX(BZ545-BY545,0)/Inputs!$B$24)*DCF!L$6</f>
        <v>-720.98319126679974</v>
      </c>
      <c r="DH545" s="15">
        <f ca="1">(CA545*DCF!M$46-DCF!M$5*MAX(CA545*DCF!M$46,0)-MAX(CA545-BZ545,0)/Inputs!$B$24)*DCF!M$6</f>
        <v>2161.031746611322</v>
      </c>
      <c r="DI545" s="15">
        <f ca="1">SUM(CB545:CL545)+BE545*DCF!M$10*(1+Inputs!$B$30)*(1-Inputs!$B$33)*(1-Inputs!$B$30/Inputs!$B$31)/(Inputs!$B$29-Inputs!$B$30)*DCF!M$6</f>
        <v>102652.50109978665</v>
      </c>
      <c r="DJ545" s="15">
        <f ca="1">SUM(CM545:CW545)+BP545*DCF!M$28*(1+Inputs!$B$30)*(1-Inputs!$B$33)*(1-Inputs!$B$30/Inputs!$B$31)/(Inputs!$B$29-Inputs!$B$30)*DCF!M$6</f>
        <v>931318.48225580051</v>
      </c>
      <c r="DK545" s="15">
        <f ca="1">SUM(CX545:DH545)+CA545*DCF!M$46*(1+Inputs!$B$30)*(1-Inputs!$B$33)*(1-Inputs!$B$30/Inputs!$B$31)/(Inputs!$B$29-Inputs!$B$30)*DCF!M$6</f>
        <v>157749.99356684877</v>
      </c>
      <c r="DM545" s="15">
        <f ca="1">DI545+DJ545+DK545+Inputs!$B$34+Inputs!$B$36-Inputs!$B$35</f>
        <v>1268571.9769224359</v>
      </c>
    </row>
    <row r="546" spans="1:117" x14ac:dyDescent="0.75">
      <c r="A546" s="11">
        <v>533</v>
      </c>
      <c r="C546" s="24">
        <f t="shared" ca="1" si="323"/>
        <v>-0.35288170761512566</v>
      </c>
      <c r="D546" s="24">
        <f t="shared" ca="1" si="323"/>
        <v>1.4462200541612651</v>
      </c>
      <c r="E546" s="24">
        <f t="shared" ca="1" si="323"/>
        <v>-0.72321126305760886</v>
      </c>
      <c r="F546" s="24">
        <f t="shared" ca="1" si="323"/>
        <v>1.0867279084145536</v>
      </c>
      <c r="G546" s="24">
        <f t="shared" ca="1" si="323"/>
        <v>1.2585738254901404</v>
      </c>
      <c r="H546" s="24">
        <f t="shared" ca="1" si="323"/>
        <v>0.83460203865415605</v>
      </c>
      <c r="I546" s="24">
        <f t="shared" ca="1" si="323"/>
        <v>-1.5761939832952014</v>
      </c>
      <c r="J546" s="24">
        <f t="shared" ca="1" si="323"/>
        <v>-0.71143274396658474</v>
      </c>
      <c r="K546" s="24">
        <f t="shared" ca="1" si="323"/>
        <v>0.32641829802892419</v>
      </c>
      <c r="L546" s="24">
        <f t="shared" ca="1" si="323"/>
        <v>-0.29657464716724447</v>
      </c>
      <c r="M546" s="24">
        <f t="shared" ca="1" si="323"/>
        <v>0.24729396467812892</v>
      </c>
      <c r="N546" s="24">
        <f ca="1">SQRT(Inputs!$B$38)*C546+SQRT(1-Inputs!$B$38)*_xlfn.NORM.S.INV(RAND())</f>
        <v>-1.6697471818369169E-2</v>
      </c>
      <c r="O546" s="24">
        <f ca="1">SQRT(Inputs!$B$38)*D546+SQRT(1-Inputs!$B$38)*_xlfn.NORM.S.INV(RAND())</f>
        <v>2.6820426804224593</v>
      </c>
      <c r="P546" s="24">
        <f ca="1">SQRT(Inputs!$B$38)*E546+SQRT(1-Inputs!$B$38)*_xlfn.NORM.S.INV(RAND())</f>
        <v>0.21368001167265704</v>
      </c>
      <c r="Q546" s="24">
        <f ca="1">SQRT(Inputs!$B$38)*F546+SQRT(1-Inputs!$B$38)*_xlfn.NORM.S.INV(RAND())</f>
        <v>1.0388813706893649</v>
      </c>
      <c r="R546" s="24">
        <f ca="1">SQRT(Inputs!$B$38)*G546+SQRT(1-Inputs!$B$38)*_xlfn.NORM.S.INV(RAND())</f>
        <v>1.8581925807180566</v>
      </c>
      <c r="S546" s="24">
        <f ca="1">SQRT(Inputs!$B$38)*H546+SQRT(1-Inputs!$B$38)*_xlfn.NORM.S.INV(RAND())</f>
        <v>0.58928086464831697</v>
      </c>
      <c r="T546" s="24">
        <f ca="1">SQRT(Inputs!$B$38)*I546+SQRT(1-Inputs!$B$38)*_xlfn.NORM.S.INV(RAND())</f>
        <v>-6.7986368078451265E-2</v>
      </c>
      <c r="U546" s="24">
        <f ca="1">SQRT(Inputs!$B$38)*J546+SQRT(1-Inputs!$B$38)*_xlfn.NORM.S.INV(RAND())</f>
        <v>-1.3043764931313735</v>
      </c>
      <c r="V546" s="24">
        <f ca="1">SQRT(Inputs!$B$38)*K546+SQRT(1-Inputs!$B$38)*_xlfn.NORM.S.INV(RAND())</f>
        <v>-0.88612047076107736</v>
      </c>
      <c r="W546" s="24">
        <f ca="1">SQRT(Inputs!$B$38)*L546+SQRT(1-Inputs!$B$38)*_xlfn.NORM.S.INV(RAND())</f>
        <v>1.1701180777334566</v>
      </c>
      <c r="X546" s="24">
        <f ca="1">SQRT(Inputs!$B$38)*M546+SQRT(1-Inputs!$B$38)*_xlfn.NORM.S.INV(RAND())</f>
        <v>0.69208663031341244</v>
      </c>
      <c r="Y546" s="24">
        <f ca="1">SQRT(Inputs!$B$38)*C546+SQRT(1-Inputs!$B$38)*_xlfn.NORM.S.INV(RAND())</f>
        <v>0.66095299594746815</v>
      </c>
      <c r="Z546" s="24">
        <f ca="1">SQRT(Inputs!$B$38)*D546+SQRT(1-Inputs!$B$38)*_xlfn.NORM.S.INV(RAND())</f>
        <v>1.7171518022490511</v>
      </c>
      <c r="AA546" s="24">
        <f ca="1">SQRT(Inputs!$B$38)*E546+SQRT(1-Inputs!$B$38)*_xlfn.NORM.S.INV(RAND())</f>
        <v>-1.1798495426297033</v>
      </c>
      <c r="AB546" s="24">
        <f ca="1">SQRT(Inputs!$B$38)*F546+SQRT(1-Inputs!$B$38)*_xlfn.NORM.S.INV(RAND())</f>
        <v>0.81921505603638856</v>
      </c>
      <c r="AC546" s="24">
        <f ca="1">SQRT(Inputs!$B$38)*G546+SQRT(1-Inputs!$B$38)*_xlfn.NORM.S.INV(RAND())</f>
        <v>0.94681610530690452</v>
      </c>
      <c r="AD546" s="24">
        <f ca="1">SQRT(Inputs!$B$38)*H546+SQRT(1-Inputs!$B$38)*_xlfn.NORM.S.INV(RAND())</f>
        <v>1.4898104707109654</v>
      </c>
      <c r="AE546" s="24">
        <f ca="1">SQRT(Inputs!$B$38)*I546+SQRT(1-Inputs!$B$38)*_xlfn.NORM.S.INV(RAND())</f>
        <v>-1.5638053671564252</v>
      </c>
      <c r="AF546" s="24">
        <f ca="1">SQRT(Inputs!$B$38)*J546+SQRT(1-Inputs!$B$38)*_xlfn.NORM.S.INV(RAND())</f>
        <v>-0.41887481022402195</v>
      </c>
      <c r="AG546" s="24">
        <f ca="1">SQRT(Inputs!$B$38)*K546+SQRT(1-Inputs!$B$38)*_xlfn.NORM.S.INV(RAND())</f>
        <v>1.8656980576168363</v>
      </c>
      <c r="AH546" s="24">
        <f ca="1">SQRT(Inputs!$B$38)*L546+SQRT(1-Inputs!$B$38)*_xlfn.NORM.S.INV(RAND())</f>
        <v>-1.3996165708267094</v>
      </c>
      <c r="AI546" s="24">
        <f ca="1">SQRT(Inputs!$B$38)*M546+SQRT(1-Inputs!$B$38)*_xlfn.NORM.S.INV(RAND())</f>
        <v>1.1564271465661449</v>
      </c>
      <c r="AJ546" s="24">
        <f ca="1">SQRT(Inputs!$B$38)*C546+SQRT(1-Inputs!$B$38)*_xlfn.NORM.S.INV(RAND())</f>
        <v>-0.90085519998664287</v>
      </c>
      <c r="AK546" s="24">
        <f ca="1">SQRT(Inputs!$B$38)*D546+SQRT(1-Inputs!$B$38)*_xlfn.NORM.S.INV(RAND())</f>
        <v>1.6024024356470936</v>
      </c>
      <c r="AL546" s="24">
        <f ca="1">SQRT(Inputs!$B$38)*E546+SQRT(1-Inputs!$B$38)*_xlfn.NORM.S.INV(RAND())</f>
        <v>-0.91819108941914251</v>
      </c>
      <c r="AM546" s="24">
        <f ca="1">SQRT(Inputs!$B$38)*F546+SQRT(1-Inputs!$B$38)*_xlfn.NORM.S.INV(RAND())</f>
        <v>1.440904046938464</v>
      </c>
      <c r="AN546" s="24">
        <f ca="1">SQRT(Inputs!$B$38)*G546+SQRT(1-Inputs!$B$38)*_xlfn.NORM.S.INV(RAND())</f>
        <v>-0.13409141069525343</v>
      </c>
      <c r="AO546" s="24">
        <f ca="1">SQRT(Inputs!$B$38)*H546+SQRT(1-Inputs!$B$38)*_xlfn.NORM.S.INV(RAND())</f>
        <v>0.36979427647469953</v>
      </c>
      <c r="AP546" s="24">
        <f ca="1">SQRT(Inputs!$B$38)*I546+SQRT(1-Inputs!$B$38)*_xlfn.NORM.S.INV(RAND())</f>
        <v>-2.6671398420480608</v>
      </c>
      <c r="AQ546" s="24">
        <f ca="1">SQRT(Inputs!$B$38)*J546+SQRT(1-Inputs!$B$38)*_xlfn.NORM.S.INV(RAND())</f>
        <v>0.70770869045294216</v>
      </c>
      <c r="AR546" s="24">
        <f ca="1">SQRT(Inputs!$B$38)*K546+SQRT(1-Inputs!$B$38)*_xlfn.NORM.S.INV(RAND())</f>
        <v>0.50994826524391434</v>
      </c>
      <c r="AS546" s="24">
        <f ca="1">SQRT(Inputs!$B$38)*L546+SQRT(1-Inputs!$B$38)*_xlfn.NORM.S.INV(RAND())</f>
        <v>1.371420936115483</v>
      </c>
      <c r="AT546" s="24">
        <f ca="1">SQRT(Inputs!$B$38)*M546+SQRT(1-Inputs!$B$38)*_xlfn.NORM.S.INV(RAND())</f>
        <v>-0.21791906098083239</v>
      </c>
      <c r="AU546" s="15">
        <f ca="1">Inputs!$B$6*EXP($B$8-0.5*C$5^2+C$5*N546)</f>
        <v>4948.8452477987421</v>
      </c>
      <c r="AV546" s="15">
        <f t="shared" ca="1" si="292"/>
        <v>8935.9570888700291</v>
      </c>
      <c r="AW546" s="15">
        <f t="shared" ca="1" si="293"/>
        <v>11214.418217490011</v>
      </c>
      <c r="AX546" s="15">
        <f t="shared" ca="1" si="294"/>
        <v>15589.205547555979</v>
      </c>
      <c r="AY546" s="15">
        <f t="shared" ca="1" si="295"/>
        <v>23668.986129953402</v>
      </c>
      <c r="AZ546" s="15">
        <f t="shared" ca="1" si="296"/>
        <v>30888.55726895597</v>
      </c>
      <c r="BA546" s="15">
        <f t="shared" ca="1" si="297"/>
        <v>37531.689475422296</v>
      </c>
      <c r="BB546" s="15">
        <f t="shared" ca="1" si="298"/>
        <v>40321.051651019363</v>
      </c>
      <c r="BC546" s="15">
        <f t="shared" ca="1" si="299"/>
        <v>45334.560785822505</v>
      </c>
      <c r="BD546" s="15">
        <f t="shared" ca="1" si="300"/>
        <v>61962.711198502642</v>
      </c>
      <c r="BE546" s="15">
        <f t="shared" ca="1" si="301"/>
        <v>80867.540675248252</v>
      </c>
      <c r="BF546" s="15">
        <f ca="1">Inputs!$B$13*EXP($B$9-0.5*C$6^2+C$6*Y546)</f>
        <v>15767.429007255208</v>
      </c>
      <c r="BG546" s="15">
        <f t="shared" ca="1" si="302"/>
        <v>26195.827777231443</v>
      </c>
      <c r="BH546" s="15">
        <f t="shared" ca="1" si="303"/>
        <v>26317.963096277501</v>
      </c>
      <c r="BI546" s="15">
        <f t="shared" ca="1" si="304"/>
        <v>36546.738000958416</v>
      </c>
      <c r="BJ546" s="15">
        <f t="shared" ca="1" si="305"/>
        <v>51355.64956789196</v>
      </c>
      <c r="BK546" s="15">
        <f t="shared" ca="1" si="306"/>
        <v>77202.191580906554</v>
      </c>
      <c r="BL546" s="15">
        <f t="shared" ca="1" si="307"/>
        <v>77437.2108406279</v>
      </c>
      <c r="BM546" s="15">
        <f t="shared" ca="1" si="308"/>
        <v>90360.574187163613</v>
      </c>
      <c r="BN546" s="15">
        <f t="shared" ca="1" si="309"/>
        <v>138975.53963623368</v>
      </c>
      <c r="BO546" s="15">
        <f t="shared" ca="1" si="310"/>
        <v>145320.69092408815</v>
      </c>
      <c r="BP546" s="15">
        <f t="shared" ca="1" si="311"/>
        <v>203901.41293503932</v>
      </c>
      <c r="BQ546" s="15">
        <f ca="1">Inputs!$B$20*EXP($B$10-0.5*C$7^2+C$7*AJ546)</f>
        <v>3116.328863208209</v>
      </c>
      <c r="BR546" s="15">
        <f t="shared" ca="1" si="312"/>
        <v>7033.8074894809743</v>
      </c>
      <c r="BS546" s="15">
        <f t="shared" ca="1" si="313"/>
        <v>7399.3215094708466</v>
      </c>
      <c r="BT546" s="15">
        <f t="shared" ca="1" si="314"/>
        <v>14888.436590198738</v>
      </c>
      <c r="BU546" s="15">
        <f t="shared" ca="1" si="315"/>
        <v>19974.852506327534</v>
      </c>
      <c r="BV546" s="15">
        <f t="shared" ca="1" si="316"/>
        <v>30205.334700716165</v>
      </c>
      <c r="BW546" s="15">
        <f t="shared" ca="1" si="317"/>
        <v>23968.315751115184</v>
      </c>
      <c r="BX546" s="15">
        <f t="shared" ca="1" si="318"/>
        <v>38633.708664794416</v>
      </c>
      <c r="BY546" s="15">
        <f t="shared" ca="1" si="319"/>
        <v>59680.083959068768</v>
      </c>
      <c r="BZ546" s="15">
        <f t="shared" ca="1" si="320"/>
        <v>107751.16348050804</v>
      </c>
      <c r="CA546" s="15">
        <f t="shared" ca="1" si="321"/>
        <v>145608.48392210828</v>
      </c>
      <c r="CB546" s="15">
        <f ca="1">(AU546*DCF!C$10-DCF!C$5*MAX(AU546*DCF!C$10,0)-MAX(AU546-Inputs!$B$6,0)/Inputs!$B$10)*DCF!C$6</f>
        <v>1043.1698064272659</v>
      </c>
      <c r="CC546" s="15">
        <f ca="1">(AV546*DCF!D$10-DCF!D$5*MAX(AV546*DCF!D$10,0)-MAX(AV546-AU546,0)/Inputs!$B$10)*DCF!D$6</f>
        <v>1205.9261289745668</v>
      </c>
      <c r="CD546" s="15">
        <f ca="1">(AW546*DCF!E$10-DCF!E$5*MAX(AW546*DCF!E$10,0)-MAX(AW546-AV546,0)/Inputs!$B$10)*DCF!E$6</f>
        <v>2076.0268468426557</v>
      </c>
      <c r="CE546" s="15">
        <f ca="1">(AX546*DCF!F$10-DCF!F$5*MAX(AX546*DCF!F$10,0)-MAX(AX546-AW546,0)/Inputs!$B$10)*DCF!F$6</f>
        <v>2492.8139470878682</v>
      </c>
      <c r="CF546" s="15">
        <f ca="1">(AY546*DCF!G$10-DCF!G$5*MAX(AY546*DCF!G$10,0)-MAX(AY546-AX546,0)/Inputs!$B$10)*DCF!G$6</f>
        <v>3323.680858269669</v>
      </c>
      <c r="CG546" s="15">
        <f ca="1">(AZ546*DCF!H$10-DCF!H$5*MAX(AZ546*DCF!H$10,0)-MAX(AZ546-AY546,0)/Inputs!$B$10)*DCF!H$6</f>
        <v>4715.0712659156625</v>
      </c>
      <c r="CH546" s="15">
        <f ca="1">(BA546*DCF!I$10-DCF!I$5*MAX(BA546*DCF!I$10,0)-MAX(BA546-AZ546,0)/Inputs!$B$10)*DCF!I$6</f>
        <v>5765.9640707798208</v>
      </c>
      <c r="CI546" s="15">
        <f ca="1">(BB546*DCF!J$10-DCF!J$5*MAX(BB546*DCF!J$10,0)-MAX(BB546-BA546,0)/Inputs!$B$10)*DCF!J$6</f>
        <v>6496.5041485204383</v>
      </c>
      <c r="CJ546" s="15">
        <f ca="1">(BC546*DCF!K$10-DCF!K$5*MAX(BC546*DCF!K$10,0)-MAX(BC546-BB546,0)/Inputs!$B$10)*DCF!K$6</f>
        <v>6596.3212500436584</v>
      </c>
      <c r="CK546" s="15">
        <f ca="1">(BD546*DCF!L$10-DCF!L$5*MAX(BD546*DCF!L$10,0)-MAX(BD546-BC546,0)/Inputs!$B$10)*DCF!L$6</f>
        <v>7194.866048037472</v>
      </c>
      <c r="CL546" s="15">
        <f ca="1">(BE546*DCF!M$10-DCF!M$5*MAX(BE546*DCF!M$10,0)-MAX(BE546-BD546,0)/Inputs!$B$10)*DCF!M$6</f>
        <v>9153.072056467563</v>
      </c>
      <c r="CM546" s="15">
        <f ca="1">(BF546*DCF!C$28-DCF!C$5*MAX(BF546*DCF!C$28,0)-MAX(BF546-Inputs!$B$13,0)/Inputs!$B$17)*DCF!C$6</f>
        <v>3800.4695061978259</v>
      </c>
      <c r="CN546" s="15">
        <f ca="1">(BG546*DCF!D$28-DCF!D$5*MAX(BG546*DCF!D$28,0)-MAX(BG546-BF546,0)/Inputs!$B$17)*DCF!D$6</f>
        <v>5490.4198602093029</v>
      </c>
      <c r="CO546" s="15">
        <f ca="1">(BH546*DCF!E$28-DCF!E$5*MAX(BH546*DCF!E$28,0)-MAX(BH546-BG546,0)/Inputs!$B$17)*DCF!E$6</f>
        <v>7429.6445879692737</v>
      </c>
      <c r="CP546" s="15">
        <f ca="1">(BI546*DCF!F$28-DCF!F$5*MAX(BI546*DCF!F$28,0)-MAX(BI546-BH546,0)/Inputs!$B$17)*DCF!F$6</f>
        <v>8059.1665451426834</v>
      </c>
      <c r="CQ546" s="15">
        <f ca="1">(BJ546*DCF!G$28-DCF!G$5*MAX(BJ546*DCF!G$28,0)-MAX(BJ546-BI546,0)/Inputs!$B$17)*DCF!G$6</f>
        <v>10833.900283205207</v>
      </c>
      <c r="CR546" s="15">
        <f ca="1">(BK546*DCF!H$28-DCF!H$5*MAX(BK546*DCF!H$28,0)-MAX(BK546-BJ546,0)/Inputs!$B$17)*DCF!H$6</f>
        <v>15077.126445676324</v>
      </c>
      <c r="CS546" s="15">
        <f ca="1">(BL546*DCF!I$28-DCF!I$5*MAX(BL546*DCF!I$28,0)-MAX(BL546-BK546,0)/Inputs!$B$17)*DCF!I$6</f>
        <v>18175.862844759893</v>
      </c>
      <c r="CT546" s="15">
        <f ca="1">(BM546*DCF!J$28-DCF!J$5*MAX(BM546*DCF!J$28,0)-MAX(BM546-BL546,0)/Inputs!$B$17)*DCF!J$6</f>
        <v>18444.377044436347</v>
      </c>
      <c r="CU546" s="15">
        <f ca="1">(BN546*DCF!K$28-DCF!K$5*MAX(BN546*DCF!K$28,0)-MAX(BN546-BM546,0)/Inputs!$B$17)*DCF!K$6</f>
        <v>23394.618049160199</v>
      </c>
      <c r="CV546" s="15">
        <f ca="1">(BO546*DCF!L$28-DCF!L$5*MAX(BO546*DCF!L$28,0)-MAX(BO546-BN546,0)/Inputs!$B$17)*DCF!L$6</f>
        <v>28276.563653612764</v>
      </c>
      <c r="CW546" s="15">
        <f ca="1">(BP546*DCF!M$28-DCF!M$5*MAX(BP546*DCF!M$28,0)-MAX(BP546-BO546,0)/Inputs!$B$17)*DCF!M$6</f>
        <v>32240.837320271297</v>
      </c>
      <c r="CX546" s="15">
        <f ca="1">(BQ546*DCF!C$46-DCF!C$5*MAX(BQ546*DCF!C$46,0)-MAX(BQ546-Inputs!$B$20,0)/Inputs!$B$24)*DCF!C$6</f>
        <v>-719.70643492106444</v>
      </c>
      <c r="CY546" s="15">
        <f ca="1">(BR546*DCF!D$46-DCF!D$5*MAX(BR546*DCF!D$46,0)-MAX(BR546-BQ546,0)/Inputs!$B$24)*DCF!D$6</f>
        <v>-2872.062519748958</v>
      </c>
      <c r="CZ546" s="15">
        <f ca="1">(BS546*DCF!E$46-DCF!E$5*MAX(BS546*DCF!E$46,0)-MAX(BS546-BR546,0)/Inputs!$B$24)*DCF!E$6</f>
        <v>-1019.0582159184412</v>
      </c>
      <c r="DA546" s="15">
        <f ca="1">(BT546*DCF!F$46-DCF!F$5*MAX(BT546*DCF!F$46,0)-MAX(BT546-BS546,0)/Inputs!$B$24)*DCF!F$6</f>
        <v>-3811.2936342556604</v>
      </c>
      <c r="DB546" s="15">
        <f ca="1">(BU546*DCF!G$46-DCF!G$5*MAX(BU546*DCF!G$46,0)-MAX(BU546-BT546,0)/Inputs!$B$24)*DCF!G$6</f>
        <v>-2382.8843917011395</v>
      </c>
      <c r="DC546" s="15">
        <f ca="1">(BV546*DCF!H$46-DCF!H$5*MAX(BV546*DCF!H$46,0)-MAX(BV546-BU546,0)/Inputs!$B$24)*DCF!H$6</f>
        <v>-3179.0596587018726</v>
      </c>
      <c r="DD546" s="15">
        <f ca="1">(BW546*DCF!I$46-DCF!I$5*MAX(BW546*DCF!I$46,0)-MAX(BW546-BV546,0)/Inputs!$B$24)*DCF!I$6</f>
        <v>553.55754172298543</v>
      </c>
      <c r="DE546" s="15">
        <f ca="1">(BX546*DCF!J$46-DCF!J$5*MAX(BX546*DCF!J$46,0)-MAX(BX546-BW546,0)/Inputs!$B$24)*DCF!J$6</f>
        <v>-2268.4453900067892</v>
      </c>
      <c r="DF546" s="15">
        <f ca="1">(BY546*DCF!K$46-DCF!K$5*MAX(BY546*DCF!K$46,0)-MAX(BY546-BX546,0)/Inputs!$B$24)*DCF!K$6</f>
        <v>-1746.6759336560285</v>
      </c>
      <c r="DG546" s="15">
        <f ca="1">(BZ546*DCF!L$46-DCF!L$5*MAX(BZ546*DCF!L$46,0)-MAX(BZ546-BY546,0)/Inputs!$B$24)*DCF!L$6</f>
        <v>-3430.3052405126409</v>
      </c>
      <c r="DH546" s="15">
        <f ca="1">(CA546*DCF!M$46-DCF!M$5*MAX(CA546*DCF!M$46,0)-MAX(CA546-BZ546,0)/Inputs!$B$24)*DCF!M$6</f>
        <v>3500.8260488364576</v>
      </c>
      <c r="DI546" s="15">
        <f ca="1">SUM(CB546:CL546)+BE546*DCF!M$10*(1+Inputs!$B$30)*(1-Inputs!$B$33)*(1-Inputs!$B$30/Inputs!$B$31)/(Inputs!$B$29-Inputs!$B$30)*DCF!M$6</f>
        <v>275118.85148910235</v>
      </c>
      <c r="DJ546" s="15">
        <f ca="1">SUM(CM546:CW546)+BP546*DCF!M$28*(1+Inputs!$B$30)*(1-Inputs!$B$33)*(1-Inputs!$B$30/Inputs!$B$31)/(Inputs!$B$29-Inputs!$B$30)*DCF!M$6</f>
        <v>927836.75749432726</v>
      </c>
      <c r="DK546" s="15">
        <f ca="1">SUM(CX546:DH546)+CA546*DCF!M$46*(1+Inputs!$B$30)*(1-Inputs!$B$33)*(1-Inputs!$B$30/Inputs!$B$31)/(Inputs!$B$29-Inputs!$B$30)*DCF!M$6</f>
        <v>207752.85674229957</v>
      </c>
      <c r="DM546" s="15">
        <f ca="1">DI546+DJ546+DK546+Inputs!$B$34+Inputs!$B$36-Inputs!$B$35</f>
        <v>1487559.4657257292</v>
      </c>
    </row>
    <row r="547" spans="1:117" x14ac:dyDescent="0.75">
      <c r="A547" s="11">
        <v>534</v>
      </c>
      <c r="C547" s="24">
        <f t="shared" ca="1" si="323"/>
        <v>3.6358005858228487E-2</v>
      </c>
      <c r="D547" s="24">
        <f t="shared" ca="1" si="323"/>
        <v>-7.7426275940693137E-2</v>
      </c>
      <c r="E547" s="24">
        <f t="shared" ca="1" si="323"/>
        <v>-0.98518202771679642</v>
      </c>
      <c r="F547" s="24">
        <f t="shared" ca="1" si="323"/>
        <v>3.0801418685424013E-2</v>
      </c>
      <c r="G547" s="24">
        <f t="shared" ca="1" si="323"/>
        <v>-0.33330904569493025</v>
      </c>
      <c r="H547" s="24">
        <f t="shared" ca="1" si="323"/>
        <v>1.5850167784891152</v>
      </c>
      <c r="I547" s="24">
        <f t="shared" ca="1" si="323"/>
        <v>0.95208981587414643</v>
      </c>
      <c r="J547" s="24">
        <f t="shared" ca="1" si="323"/>
        <v>0.94322742909926205</v>
      </c>
      <c r="K547" s="24">
        <f t="shared" ca="1" si="323"/>
        <v>-1.6260640337896797</v>
      </c>
      <c r="L547" s="24">
        <f t="shared" ca="1" si="323"/>
        <v>1.5988315771626793</v>
      </c>
      <c r="M547" s="24">
        <f t="shared" ca="1" si="323"/>
        <v>-0.80204243308862111</v>
      </c>
      <c r="N547" s="24">
        <f ca="1">SQRT(Inputs!$B$38)*C547+SQRT(1-Inputs!$B$38)*_xlfn.NORM.S.INV(RAND())</f>
        <v>0.11751476321421384</v>
      </c>
      <c r="O547" s="24">
        <f ca="1">SQRT(Inputs!$B$38)*D547+SQRT(1-Inputs!$B$38)*_xlfn.NORM.S.INV(RAND())</f>
        <v>-0.51885515166601781</v>
      </c>
      <c r="P547" s="24">
        <f ca="1">SQRT(Inputs!$B$38)*E547+SQRT(1-Inputs!$B$38)*_xlfn.NORM.S.INV(RAND())</f>
        <v>-0.22227333445383363</v>
      </c>
      <c r="Q547" s="24">
        <f ca="1">SQRT(Inputs!$B$38)*F547+SQRT(1-Inputs!$B$38)*_xlfn.NORM.S.INV(RAND())</f>
        <v>0.73798603401858809</v>
      </c>
      <c r="R547" s="24">
        <f ca="1">SQRT(Inputs!$B$38)*G547+SQRT(1-Inputs!$B$38)*_xlfn.NORM.S.INV(RAND())</f>
        <v>7.2119336354095509E-2</v>
      </c>
      <c r="S547" s="24">
        <f ca="1">SQRT(Inputs!$B$38)*H547+SQRT(1-Inputs!$B$38)*_xlfn.NORM.S.INV(RAND())</f>
        <v>1.4161612604733302</v>
      </c>
      <c r="T547" s="24">
        <f ca="1">SQRT(Inputs!$B$38)*I547+SQRT(1-Inputs!$B$38)*_xlfn.NORM.S.INV(RAND())</f>
        <v>1.1961391383650071</v>
      </c>
      <c r="U547" s="24">
        <f ca="1">SQRT(Inputs!$B$38)*J547+SQRT(1-Inputs!$B$38)*_xlfn.NORM.S.INV(RAND())</f>
        <v>0.13149892901315319</v>
      </c>
      <c r="V547" s="24">
        <f ca="1">SQRT(Inputs!$B$38)*K547+SQRT(1-Inputs!$B$38)*_xlfn.NORM.S.INV(RAND())</f>
        <v>-2.3430653785643716</v>
      </c>
      <c r="W547" s="24">
        <f ca="1">SQRT(Inputs!$B$38)*L547+SQRT(1-Inputs!$B$38)*_xlfn.NORM.S.INV(RAND())</f>
        <v>1.959090024266386</v>
      </c>
      <c r="X547" s="24">
        <f ca="1">SQRT(Inputs!$B$38)*M547+SQRT(1-Inputs!$B$38)*_xlfn.NORM.S.INV(RAND())</f>
        <v>0.2496160996658125</v>
      </c>
      <c r="Y547" s="24">
        <f ca="1">SQRT(Inputs!$B$38)*C547+SQRT(1-Inputs!$B$38)*_xlfn.NORM.S.INV(RAND())</f>
        <v>1.1170641673442523</v>
      </c>
      <c r="Z547" s="24">
        <f ca="1">SQRT(Inputs!$B$38)*D547+SQRT(1-Inputs!$B$38)*_xlfn.NORM.S.INV(RAND())</f>
        <v>-0.3996631241692965</v>
      </c>
      <c r="AA547" s="24">
        <f ca="1">SQRT(Inputs!$B$38)*E547+SQRT(1-Inputs!$B$38)*_xlfn.NORM.S.INV(RAND())</f>
        <v>-9.5333993145631679E-2</v>
      </c>
      <c r="AB547" s="24">
        <f ca="1">SQRT(Inputs!$B$38)*F547+SQRT(1-Inputs!$B$38)*_xlfn.NORM.S.INV(RAND())</f>
        <v>-0.14134614933757814</v>
      </c>
      <c r="AC547" s="24">
        <f ca="1">SQRT(Inputs!$B$38)*G547+SQRT(1-Inputs!$B$38)*_xlfn.NORM.S.INV(RAND())</f>
        <v>0.15797579606165946</v>
      </c>
      <c r="AD547" s="24">
        <f ca="1">SQRT(Inputs!$B$38)*H547+SQRT(1-Inputs!$B$38)*_xlfn.NORM.S.INV(RAND())</f>
        <v>2.0571945067728472</v>
      </c>
      <c r="AE547" s="24">
        <f ca="1">SQRT(Inputs!$B$38)*I547+SQRT(1-Inputs!$B$38)*_xlfn.NORM.S.INV(RAND())</f>
        <v>1.1553032544447781</v>
      </c>
      <c r="AF547" s="24">
        <f ca="1">SQRT(Inputs!$B$38)*J547+SQRT(1-Inputs!$B$38)*_xlfn.NORM.S.INV(RAND())</f>
        <v>0.66621103269253001</v>
      </c>
      <c r="AG547" s="24">
        <f ca="1">SQRT(Inputs!$B$38)*K547+SQRT(1-Inputs!$B$38)*_xlfn.NORM.S.INV(RAND())</f>
        <v>-2.319121906767637</v>
      </c>
      <c r="AH547" s="24">
        <f ca="1">SQRT(Inputs!$B$38)*L547+SQRT(1-Inputs!$B$38)*_xlfn.NORM.S.INV(RAND())</f>
        <v>1.8335058180737485</v>
      </c>
      <c r="AI547" s="24">
        <f ca="1">SQRT(Inputs!$B$38)*M547+SQRT(1-Inputs!$B$38)*_xlfn.NORM.S.INV(RAND())</f>
        <v>-4.0440087097310562E-2</v>
      </c>
      <c r="AJ547" s="24">
        <f ca="1">SQRT(Inputs!$B$38)*C547+SQRT(1-Inputs!$B$38)*_xlfn.NORM.S.INV(RAND())</f>
        <v>0.52094170113611726</v>
      </c>
      <c r="AK547" s="24">
        <f ca="1">SQRT(Inputs!$B$38)*D547+SQRT(1-Inputs!$B$38)*_xlfn.NORM.S.INV(RAND())</f>
        <v>-1.4365956326983726</v>
      </c>
      <c r="AL547" s="24">
        <f ca="1">SQRT(Inputs!$B$38)*E547+SQRT(1-Inputs!$B$38)*_xlfn.NORM.S.INV(RAND())</f>
        <v>-0.97423151313634149</v>
      </c>
      <c r="AM547" s="24">
        <f ca="1">SQRT(Inputs!$B$38)*F547+SQRT(1-Inputs!$B$38)*_xlfn.NORM.S.INV(RAND())</f>
        <v>0.44112614812701106</v>
      </c>
      <c r="AN547" s="24">
        <f ca="1">SQRT(Inputs!$B$38)*G547+SQRT(1-Inputs!$B$38)*_xlfn.NORM.S.INV(RAND())</f>
        <v>0.19142487861464863</v>
      </c>
      <c r="AO547" s="24">
        <f ca="1">SQRT(Inputs!$B$38)*H547+SQRT(1-Inputs!$B$38)*_xlfn.NORM.S.INV(RAND())</f>
        <v>-0.11208608513680163</v>
      </c>
      <c r="AP547" s="24">
        <f ca="1">SQRT(Inputs!$B$38)*I547+SQRT(1-Inputs!$B$38)*_xlfn.NORM.S.INV(RAND())</f>
        <v>-0.3166177404864513</v>
      </c>
      <c r="AQ547" s="24">
        <f ca="1">SQRT(Inputs!$B$38)*J547+SQRT(1-Inputs!$B$38)*_xlfn.NORM.S.INV(RAND())</f>
        <v>1.6172638285445953</v>
      </c>
      <c r="AR547" s="24">
        <f ca="1">SQRT(Inputs!$B$38)*K547+SQRT(1-Inputs!$B$38)*_xlfn.NORM.S.INV(RAND())</f>
        <v>-0.31579591386339856</v>
      </c>
      <c r="AS547" s="24">
        <f ca="1">SQRT(Inputs!$B$38)*L547+SQRT(1-Inputs!$B$38)*_xlfn.NORM.S.INV(RAND())</f>
        <v>1.7241730626877949</v>
      </c>
      <c r="AT547" s="24">
        <f ca="1">SQRT(Inputs!$B$38)*M547+SQRT(1-Inputs!$B$38)*_xlfn.NORM.S.INV(RAND())</f>
        <v>-2.2793089847512635</v>
      </c>
      <c r="AU547" s="15">
        <f ca="1">Inputs!$B$6*EXP($B$8-0.5*C$5^2+C$5*N547)</f>
        <v>5057.5370375318471</v>
      </c>
      <c r="AV547" s="15">
        <f t="shared" ca="1" si="292"/>
        <v>5704.0370706309959</v>
      </c>
      <c r="AW547" s="15">
        <f t="shared" ca="1" si="293"/>
        <v>6749.6410053407562</v>
      </c>
      <c r="AX547" s="15">
        <f t="shared" ca="1" si="294"/>
        <v>9036.5369890576221</v>
      </c>
      <c r="AY547" s="15">
        <f t="shared" ca="1" si="295"/>
        <v>11136.979622789784</v>
      </c>
      <c r="AZ547" s="15">
        <f t="shared" ca="1" si="296"/>
        <v>15919.533395261888</v>
      </c>
      <c r="BA547" s="15">
        <f t="shared" ca="1" si="297"/>
        <v>22079.502528677396</v>
      </c>
      <c r="BB547" s="15">
        <f t="shared" ca="1" si="298"/>
        <v>27390.538034923269</v>
      </c>
      <c r="BC547" s="15">
        <f t="shared" ca="1" si="299"/>
        <v>26755.89608411341</v>
      </c>
      <c r="BD547" s="15">
        <f t="shared" ca="1" si="300"/>
        <v>39370.361707094744</v>
      </c>
      <c r="BE547" s="15">
        <f t="shared" ca="1" si="301"/>
        <v>49352.710115192916</v>
      </c>
      <c r="BF547" s="15">
        <f ca="1">Inputs!$B$13*EXP($B$9-0.5*C$6^2+C$6*Y547)</f>
        <v>17259.614376179055</v>
      </c>
      <c r="BG547" s="15">
        <f t="shared" ca="1" si="302"/>
        <v>19571.38262437762</v>
      </c>
      <c r="BH547" s="15">
        <f t="shared" ca="1" si="303"/>
        <v>23537.500494438264</v>
      </c>
      <c r="BI547" s="15">
        <f t="shared" ca="1" si="304"/>
        <v>28193.347870950642</v>
      </c>
      <c r="BJ547" s="15">
        <f t="shared" ca="1" si="305"/>
        <v>35359.293901499113</v>
      </c>
      <c r="BK547" s="15">
        <f t="shared" ca="1" si="306"/>
        <v>57423.84876235875</v>
      </c>
      <c r="BL547" s="15">
        <f t="shared" ca="1" si="307"/>
        <v>81930.638294031771</v>
      </c>
      <c r="BM547" s="15">
        <f t="shared" ca="1" si="308"/>
        <v>109400.03679094462</v>
      </c>
      <c r="BN547" s="15">
        <f t="shared" ca="1" si="309"/>
        <v>101901.79925419383</v>
      </c>
      <c r="BO547" s="15">
        <f t="shared" ca="1" si="310"/>
        <v>155162.58740690208</v>
      </c>
      <c r="BP547" s="15">
        <f t="shared" ca="1" si="311"/>
        <v>190103.07778443105</v>
      </c>
      <c r="BQ547" s="15">
        <f ca="1">Inputs!$B$20*EXP($B$10-0.5*C$7^2+C$7*AJ547)</f>
        <v>5160.0300838777366</v>
      </c>
      <c r="BR547" s="15">
        <f t="shared" ca="1" si="312"/>
        <v>4436.6068914664329</v>
      </c>
      <c r="BS547" s="15">
        <f t="shared" ca="1" si="313"/>
        <v>4592.6400863295621</v>
      </c>
      <c r="BT547" s="15">
        <f t="shared" ca="1" si="314"/>
        <v>7109.1138375926512</v>
      </c>
      <c r="BU547" s="15">
        <f t="shared" ca="1" si="315"/>
        <v>10319.465797034871</v>
      </c>
      <c r="BV547" s="15">
        <f t="shared" ca="1" si="316"/>
        <v>13999.330309971931</v>
      </c>
      <c r="BW547" s="15">
        <f t="shared" ca="1" si="317"/>
        <v>18269.078637972303</v>
      </c>
      <c r="BX547" s="15">
        <f t="shared" ca="1" si="318"/>
        <v>35337.495973579928</v>
      </c>
      <c r="BY547" s="15">
        <f t="shared" ca="1" si="319"/>
        <v>46610.811440473051</v>
      </c>
      <c r="BZ547" s="15">
        <f t="shared" ca="1" si="320"/>
        <v>89792.949133610775</v>
      </c>
      <c r="CA547" s="15">
        <f t="shared" ca="1" si="321"/>
        <v>84124.068369724133</v>
      </c>
      <c r="CB547" s="15">
        <f ca="1">(AU547*DCF!C$10-DCF!C$5*MAX(AU547*DCF!C$10,0)-MAX(AU547-Inputs!$B$6,0)/Inputs!$B$10)*DCF!C$6</f>
        <v>1042.3948145931549</v>
      </c>
      <c r="CC547" s="15">
        <f ca="1">(AV547*DCF!D$10-DCF!D$5*MAX(AV547*DCF!D$10,0)-MAX(AV547-AU547,0)/Inputs!$B$10)*DCF!D$6</f>
        <v>1232.6882794202497</v>
      </c>
      <c r="CD547" s="15">
        <f ca="1">(AW547*DCF!E$10-DCF!E$5*MAX(AW547*DCF!E$10,0)-MAX(AW547-AV547,0)/Inputs!$B$10)*DCF!E$6</f>
        <v>1322.8713565818327</v>
      </c>
      <c r="CE547" s="15">
        <f ca="1">(AX547*DCF!F$10-DCF!F$5*MAX(AX547*DCF!F$10,0)-MAX(AX547-AW547,0)/Inputs!$B$10)*DCF!F$6</f>
        <v>1496.8152679234356</v>
      </c>
      <c r="CF547" s="15">
        <f ca="1">(AY547*DCF!G$10-DCF!G$5*MAX(AY547*DCF!G$10,0)-MAX(AY547-AX547,0)/Inputs!$B$10)*DCF!G$6</f>
        <v>1890.9202212862501</v>
      </c>
      <c r="CG547" s="15">
        <f ca="1">(AZ547*DCF!H$10-DCF!H$5*MAX(AZ547*DCF!H$10,0)-MAX(AZ547-AY547,0)/Inputs!$B$10)*DCF!H$6</f>
        <v>2241.5606665681498</v>
      </c>
      <c r="CH547" s="15">
        <f ca="1">(BA547*DCF!I$10-DCF!I$5*MAX(BA547*DCF!I$10,0)-MAX(BA547-AZ547,0)/Inputs!$B$10)*DCF!I$6</f>
        <v>3022.6688855944658</v>
      </c>
      <c r="CI547" s="15">
        <f ca="1">(BB547*DCF!J$10-DCF!J$5*MAX(BB547*DCF!J$10,0)-MAX(BB547-BA547,0)/Inputs!$B$10)*DCF!J$6</f>
        <v>3895.4799695938536</v>
      </c>
      <c r="CJ547" s="15">
        <f ca="1">(BC547*DCF!K$10-DCF!K$5*MAX(BC547*DCF!K$10,0)-MAX(BC547-BB547,0)/Inputs!$B$10)*DCF!K$6</f>
        <v>4307.269567381396</v>
      </c>
      <c r="CK547" s="15">
        <f ca="1">(BD547*DCF!L$10-DCF!L$5*MAX(BD547*DCF!L$10,0)-MAX(BD547-BC547,0)/Inputs!$B$10)*DCF!L$6</f>
        <v>4306.5445598836695</v>
      </c>
      <c r="CL547" s="15">
        <f ca="1">(BE547*DCF!M$10-DCF!M$5*MAX(BE547*DCF!M$10,0)-MAX(BE547-BD547,0)/Inputs!$B$10)*DCF!M$6</f>
        <v>5771.8075496901429</v>
      </c>
      <c r="CM547" s="15">
        <f ca="1">(BF547*DCF!C$28-DCF!C$5*MAX(BF547*DCF!C$28,0)-MAX(BF547-Inputs!$B$13,0)/Inputs!$B$17)*DCF!C$6</f>
        <v>3911.2591362078233</v>
      </c>
      <c r="CN547" s="15">
        <f ca="1">(BG547*DCF!D$28-DCF!D$5*MAX(BG547*DCF!D$28,0)-MAX(BG547-BF547,0)/Inputs!$B$17)*DCF!D$6</f>
        <v>5271.0174124930691</v>
      </c>
      <c r="CO547" s="15">
        <f ca="1">(BH547*DCF!E$28-DCF!E$5*MAX(BH547*DCF!E$28,0)-MAX(BH547-BG547,0)/Inputs!$B$17)*DCF!E$6</f>
        <v>5884.5720197562805</v>
      </c>
      <c r="CP547" s="15">
        <f ca="1">(BI547*DCF!F$28-DCF!F$5*MAX(BI547*DCF!F$28,0)-MAX(BI547-BH547,0)/Inputs!$B$17)*DCF!F$6</f>
        <v>6806.080703688398</v>
      </c>
      <c r="CQ547" s="15">
        <f ca="1">(BJ547*DCF!G$28-DCF!G$5*MAX(BJ547*DCF!G$28,0)-MAX(BJ547-BI547,0)/Inputs!$B$17)*DCF!G$6</f>
        <v>7968.9957414984938</v>
      </c>
      <c r="CR547" s="15">
        <f ca="1">(BK547*DCF!H$28-DCF!H$5*MAX(BK547*DCF!H$28,0)-MAX(BK547-BJ547,0)/Inputs!$B$17)*DCF!H$6</f>
        <v>10773.338725025365</v>
      </c>
      <c r="CS547" s="15">
        <f ca="1">(BL547*DCF!I$28-DCF!I$5*MAX(BL547*DCF!I$28,0)-MAX(BL547-BK547,0)/Inputs!$B$17)*DCF!I$6</f>
        <v>15748.762818190015</v>
      </c>
      <c r="CT547" s="15">
        <f ca="1">(BM547*DCF!J$28-DCF!J$5*MAX(BM547*DCF!J$28,0)-MAX(BM547-BL547,0)/Inputs!$B$17)*DCF!J$6</f>
        <v>20763.072356467004</v>
      </c>
      <c r="CU547" s="15">
        <f ca="1">(BN547*DCF!K$28-DCF!K$5*MAX(BN547*DCF!K$28,0)-MAX(BN547-BM547,0)/Inputs!$B$17)*DCF!K$6</f>
        <v>21519.951414731182</v>
      </c>
      <c r="CV547" s="15">
        <f ca="1">(BO547*DCF!L$28-DCF!L$5*MAX(BO547*DCF!L$28,0)-MAX(BO547-BN547,0)/Inputs!$B$17)*DCF!L$6</f>
        <v>24931.646039696032</v>
      </c>
      <c r="CW547" s="15">
        <f ca="1">(BP547*DCF!M$28-DCF!M$5*MAX(BP547*DCF!M$28,0)-MAX(BP547-BO547,0)/Inputs!$B$17)*DCF!M$6</f>
        <v>32115.741055696726</v>
      </c>
      <c r="CX547" s="15">
        <f ca="1">(BQ547*DCF!C$46-DCF!C$5*MAX(BQ547*DCF!C$46,0)-MAX(BQ547-Inputs!$B$20,0)/Inputs!$B$24)*DCF!C$6</f>
        <v>-2096.5566401000483</v>
      </c>
      <c r="CY547" s="15">
        <f ca="1">(BR547*DCF!D$46-DCF!D$5*MAX(BR547*DCF!D$46,0)-MAX(BR547-BQ547,0)/Inputs!$B$24)*DCF!D$6</f>
        <v>-757.22533336316189</v>
      </c>
      <c r="CZ547" s="15">
        <f ca="1">(BS547*DCF!E$46-DCF!E$5*MAX(BS547*DCF!E$46,0)-MAX(BS547-BR547,0)/Inputs!$B$24)*DCF!E$6</f>
        <v>-604.59167648392929</v>
      </c>
      <c r="DA547" s="15">
        <f ca="1">(BT547*DCF!F$46-DCF!F$5*MAX(BT547*DCF!F$46,0)-MAX(BT547-BS547,0)/Inputs!$B$24)*DCF!F$6</f>
        <v>-1434.0582615384897</v>
      </c>
      <c r="DB547" s="15">
        <f ca="1">(BU547*DCF!G$46-DCF!G$5*MAX(BU547*DCF!G$46,0)-MAX(BU547-BT547,0)/Inputs!$B$24)*DCF!G$6</f>
        <v>-1427.0254109838465</v>
      </c>
      <c r="DC547" s="15">
        <f ca="1">(BV547*DCF!H$46-DCF!H$5*MAX(BV547*DCF!H$46,0)-MAX(BV547-BU547,0)/Inputs!$B$24)*DCF!H$6</f>
        <v>-1143.4953504912405</v>
      </c>
      <c r="DD547" s="15">
        <f ca="1">(BW547*DCF!I$46-DCF!I$5*MAX(BW547*DCF!I$46,0)-MAX(BW547-BV547,0)/Inputs!$B$24)*DCF!I$6</f>
        <v>-803.74811570147392</v>
      </c>
      <c r="DE547" s="15">
        <f ca="1">(BX547*DCF!J$46-DCF!J$5*MAX(BX547*DCF!J$46,0)-MAX(BX547-BW547,0)/Inputs!$B$24)*DCF!J$6</f>
        <v>-3043.9552114466069</v>
      </c>
      <c r="DF547" s="15">
        <f ca="1">(BY547*DCF!K$46-DCF!K$5*MAX(BY547*DCF!K$46,0)-MAX(BY547-BX547,0)/Inputs!$B$24)*DCF!K$6</f>
        <v>-99.097042111645209</v>
      </c>
      <c r="DG547" s="15">
        <f ca="1">(BZ547*DCF!L$46-DCF!L$5*MAX(BZ547*DCF!L$46,0)-MAX(BZ547-BY547,0)/Inputs!$B$24)*DCF!L$6</f>
        <v>-3565.2898327740495</v>
      </c>
      <c r="DH547" s="15">
        <f ca="1">(CA547*DCF!M$46-DCF!M$5*MAX(CA547*DCF!M$46,0)-MAX(CA547-BZ547,0)/Inputs!$B$24)*DCF!M$6</f>
        <v>6594.9967286573446</v>
      </c>
      <c r="DI547" s="15">
        <f ca="1">SUM(CB547:CL547)+BE547*DCF!M$10*(1+Inputs!$B$30)*(1-Inputs!$B$33)*(1-Inputs!$B$30/Inputs!$B$31)/(Inputs!$B$29-Inputs!$B$30)*DCF!M$6</f>
        <v>167880.26601112713</v>
      </c>
      <c r="DJ547" s="15">
        <f ca="1">SUM(CM547:CW547)+BP547*DCF!M$28*(1+Inputs!$B$30)*(1-Inputs!$B$33)*(1-Inputs!$B$30/Inputs!$B$31)/(Inputs!$B$29-Inputs!$B$30)*DCF!M$6</f>
        <v>861106.94319282239</v>
      </c>
      <c r="DK547" s="15">
        <f ca="1">SUM(CX547:DH547)+CA547*DCF!M$46*(1+Inputs!$B$30)*(1-Inputs!$B$33)*(1-Inputs!$B$30/Inputs!$B$31)/(Inputs!$B$29-Inputs!$B$30)*DCF!M$6</f>
        <v>121685.72868620882</v>
      </c>
      <c r="DM547" s="15">
        <f ca="1">DI547+DJ547+DK547+Inputs!$B$34+Inputs!$B$36-Inputs!$B$35</f>
        <v>1227523.9378901583</v>
      </c>
    </row>
    <row r="548" spans="1:117" x14ac:dyDescent="0.75">
      <c r="A548" s="11">
        <v>535</v>
      </c>
      <c r="C548" s="24">
        <f t="shared" ca="1" si="323"/>
        <v>-0.32252189553299232</v>
      </c>
      <c r="D548" s="24">
        <f t="shared" ca="1" si="323"/>
        <v>-6.927752316746251E-2</v>
      </c>
      <c r="E548" s="24">
        <f t="shared" ca="1" si="323"/>
        <v>-3.9984546158584731E-2</v>
      </c>
      <c r="F548" s="24">
        <f t="shared" ca="1" si="323"/>
        <v>-0.13386819850225889</v>
      </c>
      <c r="G548" s="24">
        <f t="shared" ca="1" si="323"/>
        <v>0.28942651087164151</v>
      </c>
      <c r="H548" s="24">
        <f t="shared" ca="1" si="323"/>
        <v>9.2786190893054607E-2</v>
      </c>
      <c r="I548" s="24">
        <f t="shared" ca="1" si="323"/>
        <v>-0.14706907046684434</v>
      </c>
      <c r="J548" s="24">
        <f t="shared" ca="1" si="323"/>
        <v>-1.8225598869468287</v>
      </c>
      <c r="K548" s="24">
        <f t="shared" ca="1" si="323"/>
        <v>0.83652839695908476</v>
      </c>
      <c r="L548" s="24">
        <f t="shared" ca="1" si="323"/>
        <v>1.0402597176026518</v>
      </c>
      <c r="M548" s="24">
        <f t="shared" ca="1" si="323"/>
        <v>1.1873949797806489</v>
      </c>
      <c r="N548" s="24">
        <f ca="1">SQRT(Inputs!$B$38)*C548+SQRT(1-Inputs!$B$38)*_xlfn.NORM.S.INV(RAND())</f>
        <v>-0.63942022861693004</v>
      </c>
      <c r="O548" s="24">
        <f ca="1">SQRT(Inputs!$B$38)*D548+SQRT(1-Inputs!$B$38)*_xlfn.NORM.S.INV(RAND())</f>
        <v>-0.5889324640911765</v>
      </c>
      <c r="P548" s="24">
        <f ca="1">SQRT(Inputs!$B$38)*E548+SQRT(1-Inputs!$B$38)*_xlfn.NORM.S.INV(RAND())</f>
        <v>0.73490266567588758</v>
      </c>
      <c r="Q548" s="24">
        <f ca="1">SQRT(Inputs!$B$38)*F548+SQRT(1-Inputs!$B$38)*_xlfn.NORM.S.INV(RAND())</f>
        <v>-0.41991287093738777</v>
      </c>
      <c r="R548" s="24">
        <f ca="1">SQRT(Inputs!$B$38)*G548+SQRT(1-Inputs!$B$38)*_xlfn.NORM.S.INV(RAND())</f>
        <v>-0.76759545046805333</v>
      </c>
      <c r="S548" s="24">
        <f ca="1">SQRT(Inputs!$B$38)*H548+SQRT(1-Inputs!$B$38)*_xlfn.NORM.S.INV(RAND())</f>
        <v>-0.13766020362728731</v>
      </c>
      <c r="T548" s="24">
        <f ca="1">SQRT(Inputs!$B$38)*I548+SQRT(1-Inputs!$B$38)*_xlfn.NORM.S.INV(RAND())</f>
        <v>-0.65663154101980514</v>
      </c>
      <c r="U548" s="24">
        <f ca="1">SQRT(Inputs!$B$38)*J548+SQRT(1-Inputs!$B$38)*_xlfn.NORM.S.INV(RAND())</f>
        <v>-1.5849865124999274</v>
      </c>
      <c r="V548" s="24">
        <f ca="1">SQRT(Inputs!$B$38)*K548+SQRT(1-Inputs!$B$38)*_xlfn.NORM.S.INV(RAND())</f>
        <v>0.5440849185304264</v>
      </c>
      <c r="W548" s="24">
        <f ca="1">SQRT(Inputs!$B$38)*L548+SQRT(1-Inputs!$B$38)*_xlfn.NORM.S.INV(RAND())</f>
        <v>0.26929697594250163</v>
      </c>
      <c r="X548" s="24">
        <f ca="1">SQRT(Inputs!$B$38)*M548+SQRT(1-Inputs!$B$38)*_xlfn.NORM.S.INV(RAND())</f>
        <v>0.53829430924960431</v>
      </c>
      <c r="Y548" s="24">
        <f ca="1">SQRT(Inputs!$B$38)*C548+SQRT(1-Inputs!$B$38)*_xlfn.NORM.S.INV(RAND())</f>
        <v>0.48876464532924957</v>
      </c>
      <c r="Z548" s="24">
        <f ca="1">SQRT(Inputs!$B$38)*D548+SQRT(1-Inputs!$B$38)*_xlfn.NORM.S.INV(RAND())</f>
        <v>0.13059638194434148</v>
      </c>
      <c r="AA548" s="24">
        <f ca="1">SQRT(Inputs!$B$38)*E548+SQRT(1-Inputs!$B$38)*_xlfn.NORM.S.INV(RAND())</f>
        <v>-0.80749337279800393</v>
      </c>
      <c r="AB548" s="24">
        <f ca="1">SQRT(Inputs!$B$38)*F548+SQRT(1-Inputs!$B$38)*_xlfn.NORM.S.INV(RAND())</f>
        <v>2.5215213682010476E-2</v>
      </c>
      <c r="AC548" s="24">
        <f ca="1">SQRT(Inputs!$B$38)*G548+SQRT(1-Inputs!$B$38)*_xlfn.NORM.S.INV(RAND())</f>
        <v>0.9488374126298601</v>
      </c>
      <c r="AD548" s="24">
        <f ca="1">SQRT(Inputs!$B$38)*H548+SQRT(1-Inputs!$B$38)*_xlfn.NORM.S.INV(RAND())</f>
        <v>0.61438116147967925</v>
      </c>
      <c r="AE548" s="24">
        <f ca="1">SQRT(Inputs!$B$38)*I548+SQRT(1-Inputs!$B$38)*_xlfn.NORM.S.INV(RAND())</f>
        <v>0.35700386320426691</v>
      </c>
      <c r="AF548" s="24">
        <f ca="1">SQRT(Inputs!$B$38)*J548+SQRT(1-Inputs!$B$38)*_xlfn.NORM.S.INV(RAND())</f>
        <v>-1.8784659657004763</v>
      </c>
      <c r="AG548" s="24">
        <f ca="1">SQRT(Inputs!$B$38)*K548+SQRT(1-Inputs!$B$38)*_xlfn.NORM.S.INV(RAND())</f>
        <v>1.0532469542279752</v>
      </c>
      <c r="AH548" s="24">
        <f ca="1">SQRT(Inputs!$B$38)*L548+SQRT(1-Inputs!$B$38)*_xlfn.NORM.S.INV(RAND())</f>
        <v>0.37507142542069694</v>
      </c>
      <c r="AI548" s="24">
        <f ca="1">SQRT(Inputs!$B$38)*M548+SQRT(1-Inputs!$B$38)*_xlfn.NORM.S.INV(RAND())</f>
        <v>0.59201106630745992</v>
      </c>
      <c r="AJ548" s="24">
        <f ca="1">SQRT(Inputs!$B$38)*C548+SQRT(1-Inputs!$B$38)*_xlfn.NORM.S.INV(RAND())</f>
        <v>-0.5068938703167204</v>
      </c>
      <c r="AK548" s="24">
        <f ca="1">SQRT(Inputs!$B$38)*D548+SQRT(1-Inputs!$B$38)*_xlfn.NORM.S.INV(RAND())</f>
        <v>-0.34238795419938978</v>
      </c>
      <c r="AL548" s="24">
        <f ca="1">SQRT(Inputs!$B$38)*E548+SQRT(1-Inputs!$B$38)*_xlfn.NORM.S.INV(RAND())</f>
        <v>1.1537418112891551</v>
      </c>
      <c r="AM548" s="24">
        <f ca="1">SQRT(Inputs!$B$38)*F548+SQRT(1-Inputs!$B$38)*_xlfn.NORM.S.INV(RAND())</f>
        <v>0.31340217033489987</v>
      </c>
      <c r="AN548" s="24">
        <f ca="1">SQRT(Inputs!$B$38)*G548+SQRT(1-Inputs!$B$38)*_xlfn.NORM.S.INV(RAND())</f>
        <v>0.56336695649942892</v>
      </c>
      <c r="AO548" s="24">
        <f ca="1">SQRT(Inputs!$B$38)*H548+SQRT(1-Inputs!$B$38)*_xlfn.NORM.S.INV(RAND())</f>
        <v>-0.85835828920407098</v>
      </c>
      <c r="AP548" s="24">
        <f ca="1">SQRT(Inputs!$B$38)*I548+SQRT(1-Inputs!$B$38)*_xlfn.NORM.S.INV(RAND())</f>
        <v>-0.21714660893588791</v>
      </c>
      <c r="AQ548" s="24">
        <f ca="1">SQRT(Inputs!$B$38)*J548+SQRT(1-Inputs!$B$38)*_xlfn.NORM.S.INV(RAND())</f>
        <v>-3.5474221590447934</v>
      </c>
      <c r="AR548" s="24">
        <f ca="1">SQRT(Inputs!$B$38)*K548+SQRT(1-Inputs!$B$38)*_xlfn.NORM.S.INV(RAND())</f>
        <v>1.4968702667912157</v>
      </c>
      <c r="AS548" s="24">
        <f ca="1">SQRT(Inputs!$B$38)*L548+SQRT(1-Inputs!$B$38)*_xlfn.NORM.S.INV(RAND())</f>
        <v>1.1918324225921026</v>
      </c>
      <c r="AT548" s="24">
        <f ca="1">SQRT(Inputs!$B$38)*M548+SQRT(1-Inputs!$B$38)*_xlfn.NORM.S.INV(RAND())</f>
        <v>1.5808990595257377</v>
      </c>
      <c r="AU548" s="15">
        <f ca="1">Inputs!$B$6*EXP($B$8-0.5*C$5^2+C$5*N548)</f>
        <v>4474.3103064522847</v>
      </c>
      <c r="AV548" s="15">
        <f t="shared" ca="1" si="292"/>
        <v>4994.5293302906011</v>
      </c>
      <c r="AW548" s="15">
        <f t="shared" ca="1" si="293"/>
        <v>6724.5387050709869</v>
      </c>
      <c r="AX548" s="15">
        <f t="shared" ca="1" si="294"/>
        <v>7790.3856984207532</v>
      </c>
      <c r="AY548" s="15">
        <f t="shared" ca="1" si="295"/>
        <v>8704.2973431339851</v>
      </c>
      <c r="AZ548" s="15">
        <f t="shared" ca="1" si="296"/>
        <v>10485.430612069857</v>
      </c>
      <c r="BA548" s="15">
        <f t="shared" ca="1" si="297"/>
        <v>11979.287732086244</v>
      </c>
      <c r="BB548" s="15">
        <f t="shared" ca="1" si="298"/>
        <v>12512.810922408198</v>
      </c>
      <c r="BC548" s="15">
        <f t="shared" ca="1" si="299"/>
        <v>16151.396674445599</v>
      </c>
      <c r="BD548" s="15">
        <f t="shared" ca="1" si="300"/>
        <v>20291.71450465835</v>
      </c>
      <c r="BE548" s="15">
        <f t="shared" ca="1" si="301"/>
        <v>26114.349200396333</v>
      </c>
      <c r="BF548" s="15">
        <f ca="1">Inputs!$B$13*EXP($B$9-0.5*C$6^2+C$6*Y548)</f>
        <v>15238.275904819595</v>
      </c>
      <c r="BG548" s="15">
        <f t="shared" ca="1" si="302"/>
        <v>19014.249653011262</v>
      </c>
      <c r="BH548" s="15">
        <f t="shared" ca="1" si="303"/>
        <v>20319.850496047166</v>
      </c>
      <c r="BI548" s="15">
        <f t="shared" ca="1" si="304"/>
        <v>24971.282057810415</v>
      </c>
      <c r="BJ548" s="15">
        <f t="shared" ca="1" si="305"/>
        <v>35099.989306228948</v>
      </c>
      <c r="BK548" s="15">
        <f t="shared" ca="1" si="306"/>
        <v>46836.830964813169</v>
      </c>
      <c r="BL548" s="15">
        <f t="shared" ca="1" si="307"/>
        <v>60257.694280583528</v>
      </c>
      <c r="BM548" s="15">
        <f t="shared" ca="1" si="308"/>
        <v>58653.626768324728</v>
      </c>
      <c r="BN548" s="15">
        <f t="shared" ca="1" si="309"/>
        <v>81841.015213386941</v>
      </c>
      <c r="BO548" s="15">
        <f t="shared" ca="1" si="310"/>
        <v>105184.26242575658</v>
      </c>
      <c r="BP548" s="15">
        <f t="shared" ca="1" si="311"/>
        <v>138443.32547263202</v>
      </c>
      <c r="BQ548" s="15">
        <f ca="1">Inputs!$B$20*EXP($B$10-0.5*C$7^2+C$7*AJ548)</f>
        <v>3583.6682480260592</v>
      </c>
      <c r="BR548" s="15">
        <f t="shared" ca="1" si="312"/>
        <v>4361.5734452608904</v>
      </c>
      <c r="BS548" s="15">
        <f t="shared" ca="1" si="313"/>
        <v>8319.1340889859057</v>
      </c>
      <c r="BT548" s="15">
        <f t="shared" ca="1" si="314"/>
        <v>12453.162606937023</v>
      </c>
      <c r="BU548" s="15">
        <f t="shared" ca="1" si="315"/>
        <v>19779.138730490195</v>
      </c>
      <c r="BV548" s="15">
        <f t="shared" ca="1" si="316"/>
        <v>22679.722281681894</v>
      </c>
      <c r="BW548" s="15">
        <f t="shared" ca="1" si="317"/>
        <v>30226.670643134046</v>
      </c>
      <c r="BX548" s="15">
        <f t="shared" ca="1" si="318"/>
        <v>20760.941549974985</v>
      </c>
      <c r="BY548" s="15">
        <f t="shared" ca="1" si="319"/>
        <v>38735.991269549515</v>
      </c>
      <c r="BZ548" s="15">
        <f t="shared" ca="1" si="320"/>
        <v>67665.800944690141</v>
      </c>
      <c r="CA548" s="15">
        <f t="shared" ca="1" si="321"/>
        <v>125880.01263721701</v>
      </c>
      <c r="CB548" s="15">
        <f ca="1">(AU548*DCF!C$10-DCF!C$5*MAX(AU548*DCF!C$10,0)-MAX(AU548-Inputs!$B$6,0)/Inputs!$B$10)*DCF!C$6</f>
        <v>1046.5533251405645</v>
      </c>
      <c r="CC548" s="15">
        <f ca="1">(AV548*DCF!D$10-DCF!D$5*MAX(AV548*DCF!D$10,0)-MAX(AV548-AU548,0)/Inputs!$B$10)*DCF!D$6</f>
        <v>1090.5408935688952</v>
      </c>
      <c r="CD548" s="15">
        <f ca="1">(AW548*DCF!E$10-DCF!E$5*MAX(AW548*DCF!E$10,0)-MAX(AW548-AV548,0)/Inputs!$B$10)*DCF!E$6</f>
        <v>1162.9191875633389</v>
      </c>
      <c r="CE548" s="15">
        <f ca="1">(AX548*DCF!F$10-DCF!F$5*MAX(AX548*DCF!F$10,0)-MAX(AX548-AW548,0)/Inputs!$B$10)*DCF!F$6</f>
        <v>1478.8524486882714</v>
      </c>
      <c r="CF548" s="15">
        <f ca="1">(AY548*DCF!G$10-DCF!G$5*MAX(AY548*DCF!G$10,0)-MAX(AY548-AX548,0)/Inputs!$B$10)*DCF!G$6</f>
        <v>1617.7624939601865</v>
      </c>
      <c r="CG548" s="15">
        <f ca="1">(AZ548*DCF!H$10-DCF!H$5*MAX(AZ548*DCF!H$10,0)-MAX(AZ548-AY548,0)/Inputs!$B$10)*DCF!H$6</f>
        <v>1719.4817314078255</v>
      </c>
      <c r="CH548" s="15">
        <f ca="1">(BA548*DCF!I$10-DCF!I$5*MAX(BA548*DCF!I$10,0)-MAX(BA548-AZ548,0)/Inputs!$B$10)*DCF!I$6</f>
        <v>1943.1339551977312</v>
      </c>
      <c r="CI548" s="15">
        <f ca="1">(BB548*DCF!J$10-DCF!J$5*MAX(BB548*DCF!J$10,0)-MAX(BB548-BA548,0)/Inputs!$B$10)*DCF!J$6</f>
        <v>2066.3807403283586</v>
      </c>
      <c r="CJ548" s="15">
        <f ca="1">(BC548*DCF!K$10-DCF!K$5*MAX(BC548*DCF!K$10,0)-MAX(BC548-BB548,0)/Inputs!$B$10)*DCF!K$6</f>
        <v>2090.7688558296804</v>
      </c>
      <c r="CK548" s="15">
        <f ca="1">(BD548*DCF!L$10-DCF!L$5*MAX(BD548*DCF!L$10,0)-MAX(BD548-BC548,0)/Inputs!$B$10)*DCF!L$6</f>
        <v>2524.966280845882</v>
      </c>
      <c r="CL548" s="15">
        <f ca="1">(BE548*DCF!M$10-DCF!M$5*MAX(BE548*DCF!M$10,0)-MAX(BE548-BD548,0)/Inputs!$B$10)*DCF!M$6</f>
        <v>2989.4965076669291</v>
      </c>
      <c r="CM548" s="15">
        <f ca="1">(BF548*DCF!C$28-DCF!C$5*MAX(BF548*DCF!C$28,0)-MAX(BF548-Inputs!$B$13,0)/Inputs!$B$17)*DCF!C$6</f>
        <v>3761.1817088112571</v>
      </c>
      <c r="CN548" s="15">
        <f ca="1">(BG548*DCF!D$28-DCF!D$5*MAX(BG548*DCF!D$28,0)-MAX(BG548-BF548,0)/Inputs!$B$17)*DCF!D$6</f>
        <v>4794.5467363975104</v>
      </c>
      <c r="CO548" s="15">
        <f ca="1">(BH548*DCF!E$28-DCF!E$5*MAX(BH548*DCF!E$28,0)-MAX(BH548-BG548,0)/Inputs!$B$17)*DCF!E$6</f>
        <v>5497.6275298981463</v>
      </c>
      <c r="CP548" s="15">
        <f ca="1">(BI548*DCF!F$28-DCF!F$5*MAX(BI548*DCF!F$28,0)-MAX(BI548-BH548,0)/Inputs!$B$17)*DCF!F$6</f>
        <v>5932.1786762856636</v>
      </c>
      <c r="CQ548" s="15">
        <f ca="1">(BJ548*DCF!G$28-DCF!G$5*MAX(BJ548*DCF!G$28,0)-MAX(BJ548-BI548,0)/Inputs!$B$17)*DCF!G$6</f>
        <v>7403.4100285786753</v>
      </c>
      <c r="CR548" s="15">
        <f ca="1">(BK548*DCF!H$28-DCF!H$5*MAX(BK548*DCF!H$28,0)-MAX(BK548-BJ548,0)/Inputs!$B$17)*DCF!H$6</f>
        <v>9759.6892193318927</v>
      </c>
      <c r="CS548" s="15">
        <f ca="1">(BL548*DCF!I$28-DCF!I$5*MAX(BL548*DCF!I$28,0)-MAX(BL548-BK548,0)/Inputs!$B$17)*DCF!I$6</f>
        <v>12243.474486321767</v>
      </c>
      <c r="CT548" s="15">
        <f ca="1">(BM548*DCF!J$28-DCF!J$5*MAX(BM548*DCF!J$28,0)-MAX(BM548-BL548,0)/Inputs!$B$17)*DCF!J$6</f>
        <v>13084.627983548195</v>
      </c>
      <c r="CU548" s="15">
        <f ca="1">(BN548*DCF!K$28-DCF!K$5*MAX(BN548*DCF!K$28,0)-MAX(BN548-BM548,0)/Inputs!$B$17)*DCF!K$6</f>
        <v>14443.303954799878</v>
      </c>
      <c r="CV548" s="15">
        <f ca="1">(BO548*DCF!L$28-DCF!L$5*MAX(BO548*DCF!L$28,0)-MAX(BO548-BN548,0)/Inputs!$B$17)*DCF!L$6</f>
        <v>18345.140811700276</v>
      </c>
      <c r="CW548" s="15">
        <f ca="1">(BP548*DCF!M$28-DCF!M$5*MAX(BP548*DCF!M$28,0)-MAX(BP548-BO548,0)/Inputs!$B$17)*DCF!M$6</f>
        <v>22571.685164223378</v>
      </c>
      <c r="CX548" s="15">
        <f ca="1">(BQ548*DCF!C$46-DCF!C$5*MAX(BQ548*DCF!C$46,0)-MAX(BQ548-Inputs!$B$20,0)/Inputs!$B$24)*DCF!C$6</f>
        <v>-1004.3890863921889</v>
      </c>
      <c r="CY548" s="15">
        <f ca="1">(BR548*DCF!D$46-DCF!D$5*MAX(BR548*DCF!D$46,0)-MAX(BR548-BQ548,0)/Inputs!$B$24)*DCF!D$6</f>
        <v>-1076.3445643591622</v>
      </c>
      <c r="CZ548" s="15">
        <f ca="1">(BS548*DCF!E$46-DCF!E$5*MAX(BS548*DCF!E$46,0)-MAX(BS548-BR548,0)/Inputs!$B$24)*DCF!E$6</f>
        <v>-2543.7135465568886</v>
      </c>
      <c r="DA548" s="15">
        <f ca="1">(BT548*DCF!F$46-DCF!F$5*MAX(BT548*DCF!F$46,0)-MAX(BT548-BS548,0)/Inputs!$B$24)*DCF!F$6</f>
        <v>-2412.2485059338806</v>
      </c>
      <c r="DB548" s="15">
        <f ca="1">(BU548*DCF!G$46-DCF!G$5*MAX(BU548*DCF!G$46,0)-MAX(BU548-BT548,0)/Inputs!$B$24)*DCF!G$6</f>
        <v>-3129.6447724358823</v>
      </c>
      <c r="DC548" s="15">
        <f ca="1">(BV548*DCF!H$46-DCF!H$5*MAX(BV548*DCF!H$46,0)-MAX(BV548-BU548,0)/Inputs!$B$24)*DCF!H$6</f>
        <v>-901.33856636254086</v>
      </c>
      <c r="DD548" s="15">
        <f ca="1">(BW548*DCF!I$46-DCF!I$5*MAX(BW548*DCF!I$46,0)-MAX(BW548-BV548,0)/Inputs!$B$24)*DCF!I$6</f>
        <v>-1468.3402432500436</v>
      </c>
      <c r="DE548" s="15">
        <f ca="1">(BX548*DCF!J$46-DCF!J$5*MAX(BX548*DCF!J$46,0)-MAX(BX548-BW548,0)/Inputs!$B$24)*DCF!J$6</f>
        <v>870.8640702896497</v>
      </c>
      <c r="DF548" s="15">
        <f ca="1">(BY548*DCF!K$46-DCF!K$5*MAX(BY548*DCF!K$46,0)-MAX(BY548-BX548,0)/Inputs!$B$24)*DCF!K$6</f>
        <v>-2190.6793795279741</v>
      </c>
      <c r="DG548" s="15">
        <f ca="1">(BZ548*DCF!L$46-DCF!L$5*MAX(BZ548*DCF!L$46,0)-MAX(BZ548-BY548,0)/Inputs!$B$24)*DCF!L$6</f>
        <v>-1869.488049376582</v>
      </c>
      <c r="DH548" s="15">
        <f ca="1">(CA548*DCF!M$46-DCF!M$5*MAX(CA548*DCF!M$46,0)-MAX(CA548-BZ548,0)/Inputs!$B$24)*DCF!M$6</f>
        <v>-2301.5429551760935</v>
      </c>
      <c r="DI548" s="15">
        <f ca="1">SUM(CB548:CL548)+BE548*DCF!M$10*(1+Inputs!$B$30)*(1-Inputs!$B$33)*(1-Inputs!$B$30/Inputs!$B$31)/(Inputs!$B$29-Inputs!$B$30)*DCF!M$6</f>
        <v>92407.435571418959</v>
      </c>
      <c r="DJ548" s="15">
        <f ca="1">SUM(CM548:CW548)+BP548*DCF!M$28*(1+Inputs!$B$30)*(1-Inputs!$B$33)*(1-Inputs!$B$30/Inputs!$B$31)/(Inputs!$B$29-Inputs!$B$30)*DCF!M$6</f>
        <v>631556.34031828167</v>
      </c>
      <c r="DK548" s="15">
        <f ca="1">SUM(CX548:DH548)+CA548*DCF!M$46*(1+Inputs!$B$30)*(1-Inputs!$B$33)*(1-Inputs!$B$30/Inputs!$B$31)/(Inputs!$B$29-Inputs!$B$30)*DCF!M$6</f>
        <v>176598.54537881596</v>
      </c>
      <c r="DM548" s="15">
        <f ca="1">DI548+DJ548+DK548+Inputs!$B$34+Inputs!$B$36-Inputs!$B$35</f>
        <v>977413.32126851659</v>
      </c>
    </row>
    <row r="549" spans="1:117" x14ac:dyDescent="0.75">
      <c r="A549" s="11">
        <v>536</v>
      </c>
      <c r="C549" s="24">
        <f t="shared" ca="1" si="323"/>
        <v>1.1004423750298733</v>
      </c>
      <c r="D549" s="24">
        <f t="shared" ca="1" si="323"/>
        <v>0.98429993317476094</v>
      </c>
      <c r="E549" s="24">
        <f t="shared" ca="1" si="323"/>
        <v>0.1638951140632636</v>
      </c>
      <c r="F549" s="24">
        <f t="shared" ca="1" si="323"/>
        <v>1.9965200540326788</v>
      </c>
      <c r="G549" s="24">
        <f t="shared" ca="1" si="323"/>
        <v>0.29891004662928422</v>
      </c>
      <c r="H549" s="24">
        <f t="shared" ca="1" si="323"/>
        <v>0.97482433329860552</v>
      </c>
      <c r="I549" s="24">
        <f t="shared" ca="1" si="323"/>
        <v>-0.13899628452348819</v>
      </c>
      <c r="J549" s="24">
        <f t="shared" ca="1" si="323"/>
        <v>-2.4549874193774368</v>
      </c>
      <c r="K549" s="24">
        <f t="shared" ca="1" si="323"/>
        <v>-6.9851756772760579E-2</v>
      </c>
      <c r="L549" s="24">
        <f t="shared" ca="1" si="323"/>
        <v>-0.51491818417936308</v>
      </c>
      <c r="M549" s="24">
        <f t="shared" ca="1" si="323"/>
        <v>-0.40342612761135382</v>
      </c>
      <c r="N549" s="24">
        <f ca="1">SQRT(Inputs!$B$38)*C549+SQRT(1-Inputs!$B$38)*_xlfn.NORM.S.INV(RAND())</f>
        <v>1.4169762855947456</v>
      </c>
      <c r="O549" s="24">
        <f ca="1">SQRT(Inputs!$B$38)*D549+SQRT(1-Inputs!$B$38)*_xlfn.NORM.S.INV(RAND())</f>
        <v>0.79721055313789868</v>
      </c>
      <c r="P549" s="24">
        <f ca="1">SQRT(Inputs!$B$38)*E549+SQRT(1-Inputs!$B$38)*_xlfn.NORM.S.INV(RAND())</f>
        <v>1.1051221415047245</v>
      </c>
      <c r="Q549" s="24">
        <f ca="1">SQRT(Inputs!$B$38)*F549+SQRT(1-Inputs!$B$38)*_xlfn.NORM.S.INV(RAND())</f>
        <v>1.3231948053979457</v>
      </c>
      <c r="R549" s="24">
        <f ca="1">SQRT(Inputs!$B$38)*G549+SQRT(1-Inputs!$B$38)*_xlfn.NORM.S.INV(RAND())</f>
        <v>0.26847964662156854</v>
      </c>
      <c r="S549" s="24">
        <f ca="1">SQRT(Inputs!$B$38)*H549+SQRT(1-Inputs!$B$38)*_xlfn.NORM.S.INV(RAND())</f>
        <v>1.9228043226249518</v>
      </c>
      <c r="T549" s="24">
        <f ca="1">SQRT(Inputs!$B$38)*I549+SQRT(1-Inputs!$B$38)*_xlfn.NORM.S.INV(RAND())</f>
        <v>0.29143038102163377</v>
      </c>
      <c r="U549" s="24">
        <f ca="1">SQRT(Inputs!$B$38)*J549+SQRT(1-Inputs!$B$38)*_xlfn.NORM.S.INV(RAND())</f>
        <v>-1.0709395755171081</v>
      </c>
      <c r="V549" s="24">
        <f ca="1">SQRT(Inputs!$B$38)*K549+SQRT(1-Inputs!$B$38)*_xlfn.NORM.S.INV(RAND())</f>
        <v>-0.4367218293180683</v>
      </c>
      <c r="W549" s="24">
        <f ca="1">SQRT(Inputs!$B$38)*L549+SQRT(1-Inputs!$B$38)*_xlfn.NORM.S.INV(RAND())</f>
        <v>1.0650864120284749</v>
      </c>
      <c r="X549" s="24">
        <f ca="1">SQRT(Inputs!$B$38)*M549+SQRT(1-Inputs!$B$38)*_xlfn.NORM.S.INV(RAND())</f>
        <v>0.56101776416509153</v>
      </c>
      <c r="Y549" s="24">
        <f ca="1">SQRT(Inputs!$B$38)*C549+SQRT(1-Inputs!$B$38)*_xlfn.NORM.S.INV(RAND())</f>
        <v>0.77924670084113801</v>
      </c>
      <c r="Z549" s="24">
        <f ca="1">SQRT(Inputs!$B$38)*D549+SQRT(1-Inputs!$B$38)*_xlfn.NORM.S.INV(RAND())</f>
        <v>-0.51510075334787453</v>
      </c>
      <c r="AA549" s="24">
        <f ca="1">SQRT(Inputs!$B$38)*E549+SQRT(1-Inputs!$B$38)*_xlfn.NORM.S.INV(RAND())</f>
        <v>0.35192509907473379</v>
      </c>
      <c r="AB549" s="24">
        <f ca="1">SQRT(Inputs!$B$38)*F549+SQRT(1-Inputs!$B$38)*_xlfn.NORM.S.INV(RAND())</f>
        <v>0.50855328416702128</v>
      </c>
      <c r="AC549" s="24">
        <f ca="1">SQRT(Inputs!$B$38)*G549+SQRT(1-Inputs!$B$38)*_xlfn.NORM.S.INV(RAND())</f>
        <v>5.1009229523809596E-2</v>
      </c>
      <c r="AD549" s="24">
        <f ca="1">SQRT(Inputs!$B$38)*H549+SQRT(1-Inputs!$B$38)*_xlfn.NORM.S.INV(RAND())</f>
        <v>1.2474415773785164</v>
      </c>
      <c r="AE549" s="24">
        <f ca="1">SQRT(Inputs!$B$38)*I549+SQRT(1-Inputs!$B$38)*_xlfn.NORM.S.INV(RAND())</f>
        <v>-1.0046038050069288</v>
      </c>
      <c r="AF549" s="24">
        <f ca="1">SQRT(Inputs!$B$38)*J549+SQRT(1-Inputs!$B$38)*_xlfn.NORM.S.INV(RAND())</f>
        <v>-2.1790480578986187</v>
      </c>
      <c r="AG549" s="24">
        <f ca="1">SQRT(Inputs!$B$38)*K549+SQRT(1-Inputs!$B$38)*_xlfn.NORM.S.INV(RAND())</f>
        <v>-0.16706790770811164</v>
      </c>
      <c r="AH549" s="24">
        <f ca="1">SQRT(Inputs!$B$38)*L549+SQRT(1-Inputs!$B$38)*_xlfn.NORM.S.INV(RAND())</f>
        <v>-1.2003972861591417</v>
      </c>
      <c r="AI549" s="24">
        <f ca="1">SQRT(Inputs!$B$38)*M549+SQRT(1-Inputs!$B$38)*_xlfn.NORM.S.INV(RAND())</f>
        <v>-5.4193495585456969E-2</v>
      </c>
      <c r="AJ549" s="24">
        <f ca="1">SQRT(Inputs!$B$38)*C549+SQRT(1-Inputs!$B$38)*_xlfn.NORM.S.INV(RAND())</f>
        <v>1.3112117975946569</v>
      </c>
      <c r="AK549" s="24">
        <f ca="1">SQRT(Inputs!$B$38)*D549+SQRT(1-Inputs!$B$38)*_xlfn.NORM.S.INV(RAND())</f>
        <v>0.34103250331286811</v>
      </c>
      <c r="AL549" s="24">
        <f ca="1">SQRT(Inputs!$B$38)*E549+SQRT(1-Inputs!$B$38)*_xlfn.NORM.S.INV(RAND())</f>
        <v>1.0472935780630741</v>
      </c>
      <c r="AM549" s="24">
        <f ca="1">SQRT(Inputs!$B$38)*F549+SQRT(1-Inputs!$B$38)*_xlfn.NORM.S.INV(RAND())</f>
        <v>-0.3313212601715434</v>
      </c>
      <c r="AN549" s="24">
        <f ca="1">SQRT(Inputs!$B$38)*G549+SQRT(1-Inputs!$B$38)*_xlfn.NORM.S.INV(RAND())</f>
        <v>0.1515287228097334</v>
      </c>
      <c r="AO549" s="24">
        <f ca="1">SQRT(Inputs!$B$38)*H549+SQRT(1-Inputs!$B$38)*_xlfn.NORM.S.INV(RAND())</f>
        <v>-8.1128260383749318E-3</v>
      </c>
      <c r="AP549" s="24">
        <f ca="1">SQRT(Inputs!$B$38)*I549+SQRT(1-Inputs!$B$38)*_xlfn.NORM.S.INV(RAND())</f>
        <v>0.61909700605434648</v>
      </c>
      <c r="AQ549" s="24">
        <f ca="1">SQRT(Inputs!$B$38)*J549+SQRT(1-Inputs!$B$38)*_xlfn.NORM.S.INV(RAND())</f>
        <v>-7.1274923047592864E-4</v>
      </c>
      <c r="AR549" s="24">
        <f ca="1">SQRT(Inputs!$B$38)*K549+SQRT(1-Inputs!$B$38)*_xlfn.NORM.S.INV(RAND())</f>
        <v>0.47580104718224159</v>
      </c>
      <c r="AS549" s="24">
        <f ca="1">SQRT(Inputs!$B$38)*L549+SQRT(1-Inputs!$B$38)*_xlfn.NORM.S.INV(RAND())</f>
        <v>0.41844552140570473</v>
      </c>
      <c r="AT549" s="24">
        <f ca="1">SQRT(Inputs!$B$38)*M549+SQRT(1-Inputs!$B$38)*_xlfn.NORM.S.INV(RAND())</f>
        <v>1.0788860098979667</v>
      </c>
      <c r="AU549" s="15">
        <f ca="1">Inputs!$B$6*EXP($B$8-0.5*C$5^2+C$5*N549)</f>
        <v>6241.5431169578387</v>
      </c>
      <c r="AV549" s="15">
        <f t="shared" ca="1" si="292"/>
        <v>8542.2615717434601</v>
      </c>
      <c r="AW549" s="15">
        <f t="shared" ca="1" si="293"/>
        <v>12090.035211641829</v>
      </c>
      <c r="AX549" s="15">
        <f t="shared" ca="1" si="294"/>
        <v>17414.098023573741</v>
      </c>
      <c r="AY549" s="15">
        <f t="shared" ca="1" si="295"/>
        <v>21959.671784886305</v>
      </c>
      <c r="AZ549" s="15">
        <f t="shared" ca="1" si="296"/>
        <v>33190.865853073505</v>
      </c>
      <c r="BA549" s="15">
        <f t="shared" ca="1" si="297"/>
        <v>41875.083718861926</v>
      </c>
      <c r="BB549" s="15">
        <f t="shared" ca="1" si="298"/>
        <v>46051.808300676268</v>
      </c>
      <c r="BC549" s="15">
        <f t="shared" ca="1" si="299"/>
        <v>54073.454883548809</v>
      </c>
      <c r="BD549" s="15">
        <f t="shared" ca="1" si="300"/>
        <v>73184.416908482453</v>
      </c>
      <c r="BE549" s="15">
        <f t="shared" ca="1" si="301"/>
        <v>94379.554385028532</v>
      </c>
      <c r="BF549" s="15">
        <f ca="1">Inputs!$B$13*EXP($B$9-0.5*C$6^2+C$6*Y549)</f>
        <v>16141.568045062908</v>
      </c>
      <c r="BG549" s="15">
        <f t="shared" ca="1" si="302"/>
        <v>17926.275021514452</v>
      </c>
      <c r="BH549" s="15">
        <f t="shared" ca="1" si="303"/>
        <v>23219.100311949453</v>
      </c>
      <c r="BI549" s="15">
        <f t="shared" ca="1" si="304"/>
        <v>30737.965547766362</v>
      </c>
      <c r="BJ549" s="15">
        <f t="shared" ca="1" si="305"/>
        <v>37960.836517482981</v>
      </c>
      <c r="BK549" s="15">
        <f t="shared" ca="1" si="306"/>
        <v>55213.693982216064</v>
      </c>
      <c r="BL549" s="15">
        <f t="shared" ca="1" si="307"/>
        <v>59544.172216829662</v>
      </c>
      <c r="BM549" s="15">
        <f t="shared" ca="1" si="308"/>
        <v>55834.780480329217</v>
      </c>
      <c r="BN549" s="15">
        <f t="shared" ca="1" si="309"/>
        <v>67308.63995144346</v>
      </c>
      <c r="BO549" s="15">
        <f t="shared" ca="1" si="310"/>
        <v>72030.592339435272</v>
      </c>
      <c r="BP549" s="15">
        <f t="shared" ca="1" si="311"/>
        <v>88113.489106924928</v>
      </c>
      <c r="BQ549" s="15">
        <f ca="1">Inputs!$B$20*EXP($B$10-0.5*C$7^2+C$7*AJ549)</f>
        <v>6829.4048486229458</v>
      </c>
      <c r="BR549" s="15">
        <f t="shared" ca="1" si="312"/>
        <v>10326.611011181147</v>
      </c>
      <c r="BS549" s="15">
        <f t="shared" ca="1" si="313"/>
        <v>19103.607927581314</v>
      </c>
      <c r="BT549" s="15">
        <f t="shared" ca="1" si="314"/>
        <v>24147.042608118587</v>
      </c>
      <c r="BU549" s="15">
        <f t="shared" ca="1" si="315"/>
        <v>34714.679607474616</v>
      </c>
      <c r="BV549" s="15">
        <f t="shared" ca="1" si="316"/>
        <v>48209.937131920917</v>
      </c>
      <c r="BW549" s="15">
        <f t="shared" ca="1" si="317"/>
        <v>76692.883889825738</v>
      </c>
      <c r="BX549" s="15">
        <f t="shared" ca="1" si="318"/>
        <v>107251.99401872634</v>
      </c>
      <c r="BY549" s="15">
        <f t="shared" ca="1" si="319"/>
        <v>164600.46754672547</v>
      </c>
      <c r="BZ549" s="15">
        <f t="shared" ca="1" si="320"/>
        <v>249424.97817326855</v>
      </c>
      <c r="CA549" s="15">
        <f t="shared" ca="1" si="321"/>
        <v>424409.30951306695</v>
      </c>
      <c r="CB549" s="15">
        <f ca="1">(AU549*DCF!C$10-DCF!C$5*MAX(AU549*DCF!C$10,0)-MAX(AU549-Inputs!$B$6,0)/Inputs!$B$10)*DCF!C$6</f>
        <v>1033.9526402086294</v>
      </c>
      <c r="CC549" s="15">
        <f ca="1">(AV549*DCF!D$10-DCF!D$5*MAX(AV549*DCF!D$10,0)-MAX(AV549-AU549,0)/Inputs!$B$10)*DCF!D$6</f>
        <v>1521.1484050699992</v>
      </c>
      <c r="CD549" s="15">
        <f ca="1">(AW549*DCF!E$10-DCF!E$5*MAX(AW549*DCF!E$10,0)-MAX(AW549-AV549,0)/Inputs!$B$10)*DCF!E$6</f>
        <v>1992.2911302427658</v>
      </c>
      <c r="CE549" s="15">
        <f ca="1">(AX549*DCF!F$10-DCF!F$5*MAX(AX549*DCF!F$10,0)-MAX(AX549-AW549,0)/Inputs!$B$10)*DCF!F$6</f>
        <v>2693.6643738251314</v>
      </c>
      <c r="CF549" s="15">
        <f ca="1">(AY549*DCF!G$10-DCF!G$5*MAX(AY549*DCF!G$10,0)-MAX(AY549-AX549,0)/Inputs!$B$10)*DCF!G$6</f>
        <v>3650.8296165812922</v>
      </c>
      <c r="CG549" s="15">
        <f ca="1">(AZ549*DCF!H$10-DCF!H$5*MAX(AZ549*DCF!H$10,0)-MAX(AZ549-AY549,0)/Inputs!$B$10)*DCF!H$6</f>
        <v>4449.7305599992324</v>
      </c>
      <c r="CH549" s="15">
        <f ca="1">(BA549*DCF!I$10-DCF!I$5*MAX(BA549*DCF!I$10,0)-MAX(BA549-AZ549,0)/Inputs!$B$10)*DCF!I$6</f>
        <v>6224.5341902464997</v>
      </c>
      <c r="CI549" s="15">
        <f ca="1">(BB549*DCF!J$10-DCF!J$5*MAX(BB549*DCF!J$10,0)-MAX(BB549-BA549,0)/Inputs!$B$10)*DCF!J$6</f>
        <v>7269.6833760509144</v>
      </c>
      <c r="CJ549" s="15">
        <f ca="1">(BC549*DCF!K$10-DCF!K$5*MAX(BC549*DCF!K$10,0)-MAX(BC549-BB549,0)/Inputs!$B$10)*DCF!K$6</f>
        <v>7582.0494018663876</v>
      </c>
      <c r="CK549" s="15">
        <f ca="1">(BD549*DCF!L$10-DCF!L$5*MAX(BD549*DCF!L$10,0)-MAX(BD549-BC549,0)/Inputs!$B$10)*DCF!L$6</f>
        <v>8566.244919002389</v>
      </c>
      <c r="CL549" s="15">
        <f ca="1">(BE549*DCF!M$10-DCF!M$5*MAX(BE549*DCF!M$10,0)-MAX(BE549-BD549,0)/Inputs!$B$10)*DCF!M$6</f>
        <v>10786.190193627264</v>
      </c>
      <c r="CM549" s="15">
        <f ca="1">(BF549*DCF!C$28-DCF!C$5*MAX(BF549*DCF!C$28,0)-MAX(BF549-Inputs!$B$13,0)/Inputs!$B$17)*DCF!C$6</f>
        <v>3828.2480425876488</v>
      </c>
      <c r="CN549" s="15">
        <f ca="1">(BG549*DCF!D$28-DCF!D$5*MAX(BG549*DCF!D$28,0)-MAX(BG549-BF549,0)/Inputs!$B$17)*DCF!D$6</f>
        <v>4898.941615824403</v>
      </c>
      <c r="CO549" s="15">
        <f ca="1">(BH549*DCF!E$28-DCF!E$5*MAX(BH549*DCF!E$28,0)-MAX(BH549-BG549,0)/Inputs!$B$17)*DCF!E$6</f>
        <v>5532.9196477836176</v>
      </c>
      <c r="CP549" s="15">
        <f ca="1">(BI549*DCF!F$28-DCF!F$5*MAX(BI549*DCF!F$28,0)-MAX(BI549-BH549,0)/Inputs!$B$17)*DCF!F$6</f>
        <v>6975.6197207838604</v>
      </c>
      <c r="CQ549" s="15">
        <f ca="1">(BJ549*DCF!G$28-DCF!G$5*MAX(BJ549*DCF!G$28,0)-MAX(BJ549-BI549,0)/Inputs!$B$17)*DCF!G$6</f>
        <v>8634.4114986441127</v>
      </c>
      <c r="CR549" s="15">
        <f ca="1">(BK549*DCF!H$28-DCF!H$5*MAX(BK549*DCF!H$28,0)-MAX(BK549-BJ549,0)/Inputs!$B$17)*DCF!H$6</f>
        <v>10974.345805902762</v>
      </c>
      <c r="CS549" s="15">
        <f ca="1">(BL549*DCF!I$28-DCF!I$5*MAX(BL549*DCF!I$28,0)-MAX(BL549-BK549,0)/Inputs!$B$17)*DCF!I$6</f>
        <v>13380.43655114652</v>
      </c>
      <c r="CT549" s="15">
        <f ca="1">(BM549*DCF!J$28-DCF!J$5*MAX(BM549*DCF!J$28,0)-MAX(BM549-BL549,0)/Inputs!$B$17)*DCF!J$6</f>
        <v>12455.791250793152</v>
      </c>
      <c r="CU549" s="15">
        <f ca="1">(BN549*DCF!K$28-DCF!K$5*MAX(BN549*DCF!K$28,0)-MAX(BN549-BM549,0)/Inputs!$B$17)*DCF!K$6</f>
        <v>12809.061239577961</v>
      </c>
      <c r="CV549" s="15">
        <f ca="1">(BO549*DCF!L$28-DCF!L$5*MAX(BO549*DCF!L$28,0)-MAX(BO549-BN549,0)/Inputs!$B$17)*DCF!L$6</f>
        <v>13837.318298253416</v>
      </c>
      <c r="CW549" s="15">
        <f ca="1">(BP549*DCF!M$28-DCF!M$5*MAX(BP549*DCF!M$28,0)-MAX(BP549-BO549,0)/Inputs!$B$17)*DCF!M$6</f>
        <v>14897.489339031312</v>
      </c>
      <c r="CX549" s="15">
        <f ca="1">(BQ549*DCF!C$46-DCF!C$5*MAX(BQ549*DCF!C$46,0)-MAX(BQ549-Inputs!$B$20,0)/Inputs!$B$24)*DCF!C$6</f>
        <v>-3253.1673316094311</v>
      </c>
      <c r="CY549" s="15">
        <f ca="1">(BR549*DCF!D$46-DCF!D$5*MAX(BR549*DCF!D$46,0)-MAX(BR549-BQ549,0)/Inputs!$B$24)*DCF!D$6</f>
        <v>-3254.7405200435905</v>
      </c>
      <c r="CZ549" s="15">
        <f ca="1">(BS549*DCF!E$46-DCF!E$5*MAX(BS549*DCF!E$46,0)-MAX(BS549-BR549,0)/Inputs!$B$24)*DCF!E$6</f>
        <v>-5718.6854568550198</v>
      </c>
      <c r="DA549" s="15">
        <f ca="1">(BT549*DCF!F$46-DCF!F$5*MAX(BT549*DCF!F$46,0)-MAX(BT549-BS549,0)/Inputs!$B$24)*DCF!F$6</f>
        <v>-3595.0143142886509</v>
      </c>
      <c r="DB549" s="15">
        <f ca="1">(BU549*DCF!G$46-DCF!G$5*MAX(BU549*DCF!G$46,0)-MAX(BU549-BT549,0)/Inputs!$B$24)*DCF!G$6</f>
        <v>-4722.4775297335455</v>
      </c>
      <c r="DC549" s="15">
        <f ca="1">(BV549*DCF!H$46-DCF!H$5*MAX(BV549*DCF!H$46,0)-MAX(BV549-BU549,0)/Inputs!$B$24)*DCF!H$6</f>
        <v>-4193.5685889069618</v>
      </c>
      <c r="DD549" s="15">
        <f ca="1">(BW549*DCF!I$46-DCF!I$5*MAX(BW549*DCF!I$46,0)-MAX(BW549-BV549,0)/Inputs!$B$24)*DCF!I$6</f>
        <v>-6405.1002584379348</v>
      </c>
      <c r="DE549" s="15">
        <f ca="1">(BX549*DCF!J$46-DCF!J$5*MAX(BX549*DCF!J$46,0)-MAX(BX549-BW549,0)/Inputs!$B$24)*DCF!J$6</f>
        <v>-3604.8522663224239</v>
      </c>
      <c r="DF549" s="15">
        <f ca="1">(BY549*DCF!K$46-DCF!K$5*MAX(BY549*DCF!K$46,0)-MAX(BY549-BX549,0)/Inputs!$B$24)*DCF!K$6</f>
        <v>-4646.3208526048502</v>
      </c>
      <c r="DG549" s="15">
        <f ca="1">(BZ549*DCF!L$46-DCF!L$5*MAX(BZ549*DCF!L$46,0)-MAX(BZ549-BY549,0)/Inputs!$B$24)*DCF!L$6</f>
        <v>-1954.4726660797053</v>
      </c>
      <c r="DH549" s="15">
        <f ca="1">(CA549*DCF!M$46-DCF!M$5*MAX(CA549*DCF!M$46,0)-MAX(CA549-BZ549,0)/Inputs!$B$24)*DCF!M$6</f>
        <v>-3309.5352877928754</v>
      </c>
      <c r="DI549" s="15">
        <f ca="1">SUM(CB549:CL549)+BE549*DCF!M$10*(1+Inputs!$B$30)*(1-Inputs!$B$33)*(1-Inputs!$B$30/Inputs!$B$31)/(Inputs!$B$29-Inputs!$B$30)*DCF!M$6</f>
        <v>318429.86670065846</v>
      </c>
      <c r="DJ549" s="15">
        <f ca="1">SUM(CM549:CW549)+BP549*DCF!M$28*(1+Inputs!$B$30)*(1-Inputs!$B$33)*(1-Inputs!$B$30/Inputs!$B$31)/(Inputs!$B$29-Inputs!$B$30)*DCF!M$6</f>
        <v>435185.92349678261</v>
      </c>
      <c r="DK549" s="15">
        <f ca="1">SUM(CX549:DH549)+CA549*DCF!M$46*(1+Inputs!$B$30)*(1-Inputs!$B$33)*(1-Inputs!$B$30/Inputs!$B$31)/(Inputs!$B$29-Inputs!$B$30)*DCF!M$6</f>
        <v>611529.1319312019</v>
      </c>
      <c r="DM549" s="15">
        <f ca="1">DI549+DJ549+DK549+Inputs!$B$34+Inputs!$B$36-Inputs!$B$35</f>
        <v>1441995.9221286429</v>
      </c>
    </row>
    <row r="550" spans="1:117" x14ac:dyDescent="0.75">
      <c r="A550" s="11">
        <v>537</v>
      </c>
      <c r="C550" s="24">
        <f t="shared" ca="1" si="323"/>
        <v>1.7853135357249614</v>
      </c>
      <c r="D550" s="24">
        <f t="shared" ca="1" si="323"/>
        <v>0.61870013866301943</v>
      </c>
      <c r="E550" s="24">
        <f t="shared" ca="1" si="323"/>
        <v>-0.32061701065894427</v>
      </c>
      <c r="F550" s="24">
        <f t="shared" ca="1" si="323"/>
        <v>1.557590314903823</v>
      </c>
      <c r="G550" s="24">
        <f t="shared" ca="1" si="323"/>
        <v>-0.83448305369045594</v>
      </c>
      <c r="H550" s="24">
        <f t="shared" ca="1" si="323"/>
        <v>-1.3495562728054709</v>
      </c>
      <c r="I550" s="24">
        <f t="shared" ca="1" si="323"/>
        <v>0.4935830965813065</v>
      </c>
      <c r="J550" s="24">
        <f t="shared" ca="1" si="323"/>
        <v>2.1264717552842471</v>
      </c>
      <c r="K550" s="24">
        <f t="shared" ca="1" si="323"/>
        <v>0.41838078654656163</v>
      </c>
      <c r="L550" s="24">
        <f t="shared" ca="1" si="323"/>
        <v>-0.28990547211136192</v>
      </c>
      <c r="M550" s="24">
        <f t="shared" ca="1" si="323"/>
        <v>-1.6818168723236537</v>
      </c>
      <c r="N550" s="24">
        <f ca="1">SQRT(Inputs!$B$38)*C550+SQRT(1-Inputs!$B$38)*_xlfn.NORM.S.INV(RAND())</f>
        <v>0.392047709659471</v>
      </c>
      <c r="O550" s="24">
        <f ca="1">SQRT(Inputs!$B$38)*D550+SQRT(1-Inputs!$B$38)*_xlfn.NORM.S.INV(RAND())</f>
        <v>-0.30170292000648352</v>
      </c>
      <c r="P550" s="24">
        <f ca="1">SQRT(Inputs!$B$38)*E550+SQRT(1-Inputs!$B$38)*_xlfn.NORM.S.INV(RAND())</f>
        <v>-0.22731496787750405</v>
      </c>
      <c r="Q550" s="24">
        <f ca="1">SQRT(Inputs!$B$38)*F550+SQRT(1-Inputs!$B$38)*_xlfn.NORM.S.INV(RAND())</f>
        <v>1.7313756197782975</v>
      </c>
      <c r="R550" s="24">
        <f ca="1">SQRT(Inputs!$B$38)*G550+SQRT(1-Inputs!$B$38)*_xlfn.NORM.S.INV(RAND())</f>
        <v>0.16466867402702468</v>
      </c>
      <c r="S550" s="24">
        <f ca="1">SQRT(Inputs!$B$38)*H550+SQRT(1-Inputs!$B$38)*_xlfn.NORM.S.INV(RAND())</f>
        <v>-1.878006647442743</v>
      </c>
      <c r="T550" s="24">
        <f ca="1">SQRT(Inputs!$B$38)*I550+SQRT(1-Inputs!$B$38)*_xlfn.NORM.S.INV(RAND())</f>
        <v>3.3260464342576679E-2</v>
      </c>
      <c r="U550" s="24">
        <f ca="1">SQRT(Inputs!$B$38)*J550+SQRT(1-Inputs!$B$38)*_xlfn.NORM.S.INV(RAND())</f>
        <v>1.6599230670569609</v>
      </c>
      <c r="V550" s="24">
        <f ca="1">SQRT(Inputs!$B$38)*K550+SQRT(1-Inputs!$B$38)*_xlfn.NORM.S.INV(RAND())</f>
        <v>0.38392836692650656</v>
      </c>
      <c r="W550" s="24">
        <f ca="1">SQRT(Inputs!$B$38)*L550+SQRT(1-Inputs!$B$38)*_xlfn.NORM.S.INV(RAND())</f>
        <v>-1.0946458653340958</v>
      </c>
      <c r="X550" s="24">
        <f ca="1">SQRT(Inputs!$B$38)*M550+SQRT(1-Inputs!$B$38)*_xlfn.NORM.S.INV(RAND())</f>
        <v>-0.62120385625054042</v>
      </c>
      <c r="Y550" s="24">
        <f ca="1">SQRT(Inputs!$B$38)*C550+SQRT(1-Inputs!$B$38)*_xlfn.NORM.S.INV(RAND())</f>
        <v>0.81765360346117466</v>
      </c>
      <c r="Z550" s="24">
        <f ca="1">SQRT(Inputs!$B$38)*D550+SQRT(1-Inputs!$B$38)*_xlfn.NORM.S.INV(RAND())</f>
        <v>-1.2704672509663246</v>
      </c>
      <c r="AA550" s="24">
        <f ca="1">SQRT(Inputs!$B$38)*E550+SQRT(1-Inputs!$B$38)*_xlfn.NORM.S.INV(RAND())</f>
        <v>-1.8614561943199599</v>
      </c>
      <c r="AB550" s="24">
        <f ca="1">SQRT(Inputs!$B$38)*F550+SQRT(1-Inputs!$B$38)*_xlfn.NORM.S.INV(RAND())</f>
        <v>2.2283026554718051</v>
      </c>
      <c r="AC550" s="24">
        <f ca="1">SQRT(Inputs!$B$38)*G550+SQRT(1-Inputs!$B$38)*_xlfn.NORM.S.INV(RAND())</f>
        <v>-0.1770060221253526</v>
      </c>
      <c r="AD550" s="24">
        <f ca="1">SQRT(Inputs!$B$38)*H550+SQRT(1-Inputs!$B$38)*_xlfn.NORM.S.INV(RAND())</f>
        <v>0.34575082462204132</v>
      </c>
      <c r="AE550" s="24">
        <f ca="1">SQRT(Inputs!$B$38)*I550+SQRT(1-Inputs!$B$38)*_xlfn.NORM.S.INV(RAND())</f>
        <v>0.21744914888092451</v>
      </c>
      <c r="AF550" s="24">
        <f ca="1">SQRT(Inputs!$B$38)*J550+SQRT(1-Inputs!$B$38)*_xlfn.NORM.S.INV(RAND())</f>
        <v>0.90677432997734475</v>
      </c>
      <c r="AG550" s="24">
        <f ca="1">SQRT(Inputs!$B$38)*K550+SQRT(1-Inputs!$B$38)*_xlfn.NORM.S.INV(RAND())</f>
        <v>-1.2511952623024909</v>
      </c>
      <c r="AH550" s="24">
        <f ca="1">SQRT(Inputs!$B$38)*L550+SQRT(1-Inputs!$B$38)*_xlfn.NORM.S.INV(RAND())</f>
        <v>-0.48402411524611422</v>
      </c>
      <c r="AI550" s="24">
        <f ca="1">SQRT(Inputs!$B$38)*M550+SQRT(1-Inputs!$B$38)*_xlfn.NORM.S.INV(RAND())</f>
        <v>-1.4324078919250249E-2</v>
      </c>
      <c r="AJ550" s="24">
        <f ca="1">SQRT(Inputs!$B$38)*C550+SQRT(1-Inputs!$B$38)*_xlfn.NORM.S.INV(RAND())</f>
        <v>0.48529051035883347</v>
      </c>
      <c r="AK550" s="24">
        <f ca="1">SQRT(Inputs!$B$38)*D550+SQRT(1-Inputs!$B$38)*_xlfn.NORM.S.INV(RAND())</f>
        <v>1.7683523421065213</v>
      </c>
      <c r="AL550" s="24">
        <f ca="1">SQRT(Inputs!$B$38)*E550+SQRT(1-Inputs!$B$38)*_xlfn.NORM.S.INV(RAND())</f>
        <v>-3.2337917397295801E-2</v>
      </c>
      <c r="AM550" s="24">
        <f ca="1">SQRT(Inputs!$B$38)*F550+SQRT(1-Inputs!$B$38)*_xlfn.NORM.S.INV(RAND())</f>
        <v>-0.32953081574376164</v>
      </c>
      <c r="AN550" s="24">
        <f ca="1">SQRT(Inputs!$B$38)*G550+SQRT(1-Inputs!$B$38)*_xlfn.NORM.S.INV(RAND())</f>
        <v>-0.46585177598036004</v>
      </c>
      <c r="AO550" s="24">
        <f ca="1">SQRT(Inputs!$B$38)*H550+SQRT(1-Inputs!$B$38)*_xlfn.NORM.S.INV(RAND())</f>
        <v>-1.3078327650900794</v>
      </c>
      <c r="AP550" s="24">
        <f ca="1">SQRT(Inputs!$B$38)*I550+SQRT(1-Inputs!$B$38)*_xlfn.NORM.S.INV(RAND())</f>
        <v>0.11744189059307822</v>
      </c>
      <c r="AQ550" s="24">
        <f ca="1">SQRT(Inputs!$B$38)*J550+SQRT(1-Inputs!$B$38)*_xlfn.NORM.S.INV(RAND())</f>
        <v>-0.77541592745145915</v>
      </c>
      <c r="AR550" s="24">
        <f ca="1">SQRT(Inputs!$B$38)*K550+SQRT(1-Inputs!$B$38)*_xlfn.NORM.S.INV(RAND())</f>
        <v>-0.59325832946702617</v>
      </c>
      <c r="AS550" s="24">
        <f ca="1">SQRT(Inputs!$B$38)*L550+SQRT(1-Inputs!$B$38)*_xlfn.NORM.S.INV(RAND())</f>
        <v>-1.4877227728596425</v>
      </c>
      <c r="AT550" s="24">
        <f ca="1">SQRT(Inputs!$B$38)*M550+SQRT(1-Inputs!$B$38)*_xlfn.NORM.S.INV(RAND())</f>
        <v>-1.681167872924501</v>
      </c>
      <c r="AU550" s="15">
        <f ca="1">Inputs!$B$6*EXP($B$8-0.5*C$5^2+C$5*N550)</f>
        <v>5287.3602070287816</v>
      </c>
      <c r="AV550" s="15">
        <f t="shared" ca="1" si="292"/>
        <v>6156.7066657118739</v>
      </c>
      <c r="AW550" s="15">
        <f t="shared" ca="1" si="293"/>
        <v>7280.3367494612039</v>
      </c>
      <c r="AX550" s="15">
        <f t="shared" ca="1" si="294"/>
        <v>11034.987000139334</v>
      </c>
      <c r="AY550" s="15">
        <f t="shared" ca="1" si="295"/>
        <v>13747.741453187018</v>
      </c>
      <c r="AZ550" s="15">
        <f t="shared" ca="1" si="296"/>
        <v>13672.663729521335</v>
      </c>
      <c r="BA550" s="15">
        <f t="shared" ca="1" si="297"/>
        <v>16790.189918067721</v>
      </c>
      <c r="BB550" s="15">
        <f t="shared" ca="1" si="298"/>
        <v>24275.679375282201</v>
      </c>
      <c r="BC550" s="15">
        <f t="shared" ca="1" si="299"/>
        <v>30854.069074216397</v>
      </c>
      <c r="BD550" s="15">
        <f t="shared" ca="1" si="300"/>
        <v>34120.568248200187</v>
      </c>
      <c r="BE550" s="15">
        <f t="shared" ca="1" si="301"/>
        <v>39510.450580003569</v>
      </c>
      <c r="BF550" s="15">
        <f ca="1">Inputs!$B$13*EXP($B$9-0.5*C$6^2+C$6*Y550)</f>
        <v>16264.940318394816</v>
      </c>
      <c r="BG550" s="15">
        <f t="shared" ca="1" si="302"/>
        <v>15761.723982273765</v>
      </c>
      <c r="BH550" s="15">
        <f t="shared" ca="1" si="303"/>
        <v>14142.529359006692</v>
      </c>
      <c r="BI550" s="15">
        <f t="shared" ca="1" si="304"/>
        <v>24395.843509495695</v>
      </c>
      <c r="BJ550" s="15">
        <f t="shared" ca="1" si="305"/>
        <v>29154.283441280775</v>
      </c>
      <c r="BK550" s="15">
        <f t="shared" ca="1" si="306"/>
        <v>37505.915936817968</v>
      </c>
      <c r="BL550" s="15">
        <f t="shared" ca="1" si="307"/>
        <v>47388.232833951362</v>
      </c>
      <c r="BM550" s="15">
        <f t="shared" ca="1" si="308"/>
        <v>65195.911091711583</v>
      </c>
      <c r="BN550" s="15">
        <f t="shared" ca="1" si="309"/>
        <v>69018.255314793001</v>
      </c>
      <c r="BO550" s="15">
        <f t="shared" ca="1" si="310"/>
        <v>80273.916192133373</v>
      </c>
      <c r="BP550" s="15">
        <f t="shared" ca="1" si="311"/>
        <v>98641.938348472031</v>
      </c>
      <c r="BQ550" s="15">
        <f ca="1">Inputs!$B$20*EXP($B$10-0.5*C$7^2+C$7*AJ550)</f>
        <v>5095.1930166532093</v>
      </c>
      <c r="BR550" s="15">
        <f t="shared" ca="1" si="312"/>
        <v>12122.611469228475</v>
      </c>
      <c r="BS550" s="15">
        <f t="shared" ca="1" si="313"/>
        <v>16447.149444572777</v>
      </c>
      <c r="BT550" s="15">
        <f t="shared" ca="1" si="314"/>
        <v>20799.034488617428</v>
      </c>
      <c r="BU550" s="15">
        <f t="shared" ca="1" si="315"/>
        <v>25752.193846506816</v>
      </c>
      <c r="BV550" s="15">
        <f t="shared" ca="1" si="316"/>
        <v>26684.885615105395</v>
      </c>
      <c r="BW550" s="15">
        <f t="shared" ca="1" si="317"/>
        <v>38174.43917406891</v>
      </c>
      <c r="BX550" s="15">
        <f t="shared" ca="1" si="318"/>
        <v>45706.039252154696</v>
      </c>
      <c r="BY550" s="15">
        <f t="shared" ca="1" si="319"/>
        <v>57170.208361583078</v>
      </c>
      <c r="BZ550" s="15">
        <f t="shared" ca="1" si="320"/>
        <v>61023.057330347408</v>
      </c>
      <c r="CA550" s="15">
        <f t="shared" ca="1" si="321"/>
        <v>63581.858655923832</v>
      </c>
      <c r="CB550" s="15">
        <f ca="1">(AU550*DCF!C$10-DCF!C$5*MAX(AU550*DCF!C$10,0)-MAX(AU550-Inputs!$B$6,0)/Inputs!$B$10)*DCF!C$6</f>
        <v>1040.7561344307708</v>
      </c>
      <c r="CC550" s="15">
        <f ca="1">(AV550*DCF!D$10-DCF!D$5*MAX(AV550*DCF!D$10,0)-MAX(AV550-AU550,0)/Inputs!$B$10)*DCF!D$6</f>
        <v>1288.6881579120068</v>
      </c>
      <c r="CD550" s="15">
        <f ca="1">(AW550*DCF!E$10-DCF!E$5*MAX(AW550*DCF!E$10,0)-MAX(AW550-AV550,0)/Inputs!$B$10)*DCF!E$6</f>
        <v>1427.8258359765809</v>
      </c>
      <c r="CE550" s="15">
        <f ca="1">(AX550*DCF!F$10-DCF!F$5*MAX(AX550*DCF!F$10,0)-MAX(AX550-AW550,0)/Inputs!$B$10)*DCF!F$6</f>
        <v>1627.6704473877653</v>
      </c>
      <c r="CF550" s="15">
        <f ca="1">(AY550*DCF!G$10-DCF!G$5*MAX(AY550*DCF!G$10,0)-MAX(AY550-AX550,0)/Inputs!$B$10)*DCF!G$6</f>
        <v>2311.1442799807705</v>
      </c>
      <c r="CG550" s="15">
        <f ca="1">(AZ550*DCF!H$10-DCF!H$5*MAX(AZ550*DCF!H$10,0)-MAX(AZ550-AY550,0)/Inputs!$B$10)*DCF!H$6</f>
        <v>2654.5574702413396</v>
      </c>
      <c r="CH550" s="15">
        <f ca="1">(BA550*DCF!I$10-DCF!I$5*MAX(BA550*DCF!I$10,0)-MAX(BA550-AZ550,0)/Inputs!$B$10)*DCF!I$6</f>
        <v>2555.5716668697864</v>
      </c>
      <c r="CI550" s="15">
        <f ca="1">(BB550*DCF!J$10-DCF!J$5*MAX(BB550*DCF!J$10,0)-MAX(BB550-BA550,0)/Inputs!$B$10)*DCF!J$6</f>
        <v>3031.4603319726425</v>
      </c>
      <c r="CJ550" s="15">
        <f ca="1">(BC550*DCF!K$10-DCF!K$5*MAX(BC550*DCF!K$10,0)-MAX(BC550-BB550,0)/Inputs!$B$10)*DCF!K$6</f>
        <v>4046.1351853887259</v>
      </c>
      <c r="CK550" s="15">
        <f ca="1">(BD550*DCF!L$10-DCF!L$5*MAX(BD550*DCF!L$10,0)-MAX(BD550-BC550,0)/Inputs!$B$10)*DCF!L$6</f>
        <v>4723.6192950122222</v>
      </c>
      <c r="CL550" s="15">
        <f ca="1">(BE550*DCF!M$10-DCF!M$5*MAX(BE550*DCF!M$10,0)-MAX(BE550-BD550,0)/Inputs!$B$10)*DCF!M$6</f>
        <v>4931.5565719189663</v>
      </c>
      <c r="CM550" s="15">
        <f ca="1">(BF550*DCF!C$28-DCF!C$5*MAX(BF550*DCF!C$28,0)-MAX(BF550-Inputs!$B$13,0)/Inputs!$B$17)*DCF!C$6</f>
        <v>3837.4080094393485</v>
      </c>
      <c r="CN550" s="15">
        <f ca="1">(BG550*DCF!D$28-DCF!D$5*MAX(BG550*DCF!D$28,0)-MAX(BG550-BF550,0)/Inputs!$B$17)*DCF!D$6</f>
        <v>4642.1912381927677</v>
      </c>
      <c r="CO550" s="15">
        <f ca="1">(BH550*DCF!E$28-DCF!E$5*MAX(BH550*DCF!E$28,0)-MAX(BH550-BG550,0)/Inputs!$B$17)*DCF!E$6</f>
        <v>4005.4161426198561</v>
      </c>
      <c r="CP550" s="15">
        <f ca="1">(BI550*DCF!F$28-DCF!F$5*MAX(BI550*DCF!F$28,0)-MAX(BI550-BH550,0)/Inputs!$B$17)*DCF!F$6</f>
        <v>4756.0509981796158</v>
      </c>
      <c r="CQ550" s="15">
        <f ca="1">(BJ550*DCF!G$28-DCF!G$5*MAX(BJ550*DCF!G$28,0)-MAX(BJ550-BI550,0)/Inputs!$B$17)*DCF!G$6</f>
        <v>6763.9774428718938</v>
      </c>
      <c r="CR550" s="15">
        <f ca="1">(BK550*DCF!H$28-DCF!H$5*MAX(BK550*DCF!H$28,0)-MAX(BK550-BJ550,0)/Inputs!$B$17)*DCF!H$6</f>
        <v>7978.0174904075448</v>
      </c>
      <c r="CS550" s="15">
        <f ca="1">(BL550*DCF!I$28-DCF!I$5*MAX(BL550*DCF!I$28,0)-MAX(BL550-BK550,0)/Inputs!$B$17)*DCF!I$6</f>
        <v>9725.0714344293774</v>
      </c>
      <c r="CT550" s="15">
        <f ca="1">(BM550*DCF!J$28-DCF!J$5*MAX(BM550*DCF!J$28,0)-MAX(BM550-BL550,0)/Inputs!$B$17)*DCF!J$6</f>
        <v>12182.94783583945</v>
      </c>
      <c r="CU550" s="15">
        <f ca="1">(BN550*DCF!K$28-DCF!K$5*MAX(BN550*DCF!K$28,0)-MAX(BN550-BM550,0)/Inputs!$B$17)*DCF!K$6</f>
        <v>14107.312039298338</v>
      </c>
      <c r="CV550" s="15">
        <f ca="1">(BO550*DCF!L$28-DCF!L$5*MAX(BO550*DCF!L$28,0)-MAX(BO550-BN550,0)/Inputs!$B$17)*DCF!L$6</f>
        <v>14742.734422758198</v>
      </c>
      <c r="CW550" s="15">
        <f ca="1">(BP550*DCF!M$28-DCF!M$5*MAX(BP550*DCF!M$28,0)-MAX(BP550-BO550,0)/Inputs!$B$17)*DCF!M$6</f>
        <v>16639.56334340007</v>
      </c>
      <c r="CX550" s="15">
        <f ca="1">(BQ550*DCF!C$46-DCF!C$5*MAX(BQ550*DCF!C$46,0)-MAX(BQ550-Inputs!$B$20,0)/Inputs!$B$24)*DCF!C$6</f>
        <v>-2051.6348845172352</v>
      </c>
      <c r="CY550" s="15">
        <f ca="1">(BR550*DCF!D$46-DCF!D$5*MAX(BR550*DCF!D$46,0)-MAX(BR550-BQ550,0)/Inputs!$B$24)*DCF!D$6</f>
        <v>-5067.5881956879202</v>
      </c>
      <c r="CZ550" s="15">
        <f ca="1">(BS550*DCF!E$46-DCF!E$5*MAX(BS550*DCF!E$46,0)-MAX(BS550-BR550,0)/Inputs!$B$24)*DCF!E$6</f>
        <v>-3649.517875689708</v>
      </c>
      <c r="DA550" s="15">
        <f ca="1">(BT550*DCF!F$46-DCF!F$5*MAX(BT550*DCF!F$46,0)-MAX(BT550-BS550,0)/Inputs!$B$24)*DCF!F$6</f>
        <v>-3099.3761111058757</v>
      </c>
      <c r="DB550" s="15">
        <f ca="1">(BU550*DCF!G$46-DCF!G$5*MAX(BU550*DCF!G$46,0)-MAX(BU550-BT550,0)/Inputs!$B$24)*DCF!G$6</f>
        <v>-2532.39786638842</v>
      </c>
      <c r="DC550" s="15">
        <f ca="1">(BV550*DCF!H$46-DCF!H$5*MAX(BV550*DCF!H$46,0)-MAX(BV550-BU550,0)/Inputs!$B$24)*DCF!H$6</f>
        <v>-289.82825239472857</v>
      </c>
      <c r="DD550" s="15">
        <f ca="1">(BW550*DCF!I$46-DCF!I$5*MAX(BW550*DCF!I$46,0)-MAX(BW550-BV550,0)/Inputs!$B$24)*DCF!I$6</f>
        <v>-2416.5528790722574</v>
      </c>
      <c r="DE550" s="15">
        <f ca="1">(BX550*DCF!J$46-DCF!J$5*MAX(BX550*DCF!J$46,0)-MAX(BX550-BW550,0)/Inputs!$B$24)*DCF!J$6</f>
        <v>-80.015374606735563</v>
      </c>
      <c r="DF550" s="15">
        <f ca="1">(BY550*DCF!K$46-DCF!K$5*MAX(BY550*DCF!K$46,0)-MAX(BY550-BX550,0)/Inputs!$B$24)*DCF!K$6</f>
        <v>457.336851836535</v>
      </c>
      <c r="DG550" s="15">
        <f ca="1">(BZ550*DCF!L$46-DCF!L$5*MAX(BZ550*DCF!L$46,0)-MAX(BZ550-BY550,0)/Inputs!$B$24)*DCF!L$6</f>
        <v>3346.3295974267708</v>
      </c>
      <c r="DH550" s="15">
        <f ca="1">(CA550*DCF!M$46-DCF!M$5*MAX(CA550*DCF!M$46,0)-MAX(CA550-BZ550,0)/Inputs!$B$24)*DCF!M$6</f>
        <v>4449.6348480842089</v>
      </c>
      <c r="DI550" s="15">
        <f ca="1">SUM(CB550:CL550)+BE550*DCF!M$10*(1+Inputs!$B$30)*(1-Inputs!$B$33)*(1-Inputs!$B$30/Inputs!$B$31)/(Inputs!$B$29-Inputs!$B$30)*DCF!M$6</f>
        <v>139597.09181286162</v>
      </c>
      <c r="DJ550" s="15">
        <f ca="1">SUM(CM550:CW550)+BP550*DCF!M$28*(1+Inputs!$B$30)*(1-Inputs!$B$33)*(1-Inputs!$B$30/Inputs!$B$31)/(Inputs!$B$29-Inputs!$B$30)*DCF!M$6</f>
        <v>465409.78216862842</v>
      </c>
      <c r="DK550" s="15">
        <f ca="1">SUM(CX550:DH550)+CA550*DCF!M$46*(1+Inputs!$B$30)*(1-Inputs!$B$33)*(1-Inputs!$B$30/Inputs!$B$31)/(Inputs!$B$29-Inputs!$B$30)*DCF!M$6</f>
        <v>87371.475092592882</v>
      </c>
      <c r="DM550" s="15">
        <f ca="1">DI550+DJ550+DK550+Inputs!$B$34+Inputs!$B$36-Inputs!$B$35</f>
        <v>769229.34907408291</v>
      </c>
    </row>
    <row r="551" spans="1:117" x14ac:dyDescent="0.75">
      <c r="A551" s="11">
        <v>538</v>
      </c>
      <c r="C551" s="24">
        <f t="shared" ca="1" si="323"/>
        <v>0.96923127056531932</v>
      </c>
      <c r="D551" s="24">
        <f t="shared" ca="1" si="323"/>
        <v>0.31115539085706129</v>
      </c>
      <c r="E551" s="24">
        <f t="shared" ca="1" si="323"/>
        <v>1.2282593094606225</v>
      </c>
      <c r="F551" s="24">
        <f t="shared" ca="1" si="323"/>
        <v>1.3566695151406922</v>
      </c>
      <c r="G551" s="24">
        <f t="shared" ca="1" si="323"/>
        <v>-3.3262777865716022</v>
      </c>
      <c r="H551" s="24">
        <f t="shared" ca="1" si="323"/>
        <v>-0.21538558060090582</v>
      </c>
      <c r="I551" s="24">
        <f t="shared" ca="1" si="323"/>
        <v>0.13170392190691899</v>
      </c>
      <c r="J551" s="24">
        <f t="shared" ca="1" si="323"/>
        <v>0.69230231866291492</v>
      </c>
      <c r="K551" s="24">
        <f t="shared" ca="1" si="323"/>
        <v>0.69013911223875068</v>
      </c>
      <c r="L551" s="24">
        <f t="shared" ca="1" si="323"/>
        <v>-0.44511055319739756</v>
      </c>
      <c r="M551" s="24">
        <f t="shared" ca="1" si="323"/>
        <v>0.57883871385007279</v>
      </c>
      <c r="N551" s="24">
        <f ca="1">SQRT(Inputs!$B$38)*C551+SQRT(1-Inputs!$B$38)*_xlfn.NORM.S.INV(RAND())</f>
        <v>-0.21801001080448201</v>
      </c>
      <c r="O551" s="24">
        <f ca="1">SQRT(Inputs!$B$38)*D551+SQRT(1-Inputs!$B$38)*_xlfn.NORM.S.INV(RAND())</f>
        <v>0.28096416998599338</v>
      </c>
      <c r="P551" s="24">
        <f ca="1">SQRT(Inputs!$B$38)*E551+SQRT(1-Inputs!$B$38)*_xlfn.NORM.S.INV(RAND())</f>
        <v>-0.32569206871384948</v>
      </c>
      <c r="Q551" s="24">
        <f ca="1">SQRT(Inputs!$B$38)*F551+SQRT(1-Inputs!$B$38)*_xlfn.NORM.S.INV(RAND())</f>
        <v>1.8899157517075049</v>
      </c>
      <c r="R551" s="24">
        <f ca="1">SQRT(Inputs!$B$38)*G551+SQRT(1-Inputs!$B$38)*_xlfn.NORM.S.INV(RAND())</f>
        <v>-2.3499518162591526</v>
      </c>
      <c r="S551" s="24">
        <f ca="1">SQRT(Inputs!$B$38)*H551+SQRT(1-Inputs!$B$38)*_xlfn.NORM.S.INV(RAND())</f>
        <v>-4.8838185640684789E-2</v>
      </c>
      <c r="T551" s="24">
        <f ca="1">SQRT(Inputs!$B$38)*I551+SQRT(1-Inputs!$B$38)*_xlfn.NORM.S.INV(RAND())</f>
        <v>2.4093667010192874</v>
      </c>
      <c r="U551" s="24">
        <f ca="1">SQRT(Inputs!$B$38)*J551+SQRT(1-Inputs!$B$38)*_xlfn.NORM.S.INV(RAND())</f>
        <v>0.12081513629609508</v>
      </c>
      <c r="V551" s="24">
        <f ca="1">SQRT(Inputs!$B$38)*K551+SQRT(1-Inputs!$B$38)*_xlfn.NORM.S.INV(RAND())</f>
        <v>0.10600299667989843</v>
      </c>
      <c r="W551" s="24">
        <f ca="1">SQRT(Inputs!$B$38)*L551+SQRT(1-Inputs!$B$38)*_xlfn.NORM.S.INV(RAND())</f>
        <v>1.2546925360155954</v>
      </c>
      <c r="X551" s="24">
        <f ca="1">SQRT(Inputs!$B$38)*M551+SQRT(1-Inputs!$B$38)*_xlfn.NORM.S.INV(RAND())</f>
        <v>0.51688394779605351</v>
      </c>
      <c r="Y551" s="24">
        <f ca="1">SQRT(Inputs!$B$38)*C551+SQRT(1-Inputs!$B$38)*_xlfn.NORM.S.INV(RAND())</f>
        <v>0.71106766205290828</v>
      </c>
      <c r="Z551" s="24">
        <f ca="1">SQRT(Inputs!$B$38)*D551+SQRT(1-Inputs!$B$38)*_xlfn.NORM.S.INV(RAND())</f>
        <v>-0.53738084277277998</v>
      </c>
      <c r="AA551" s="24">
        <f ca="1">SQRT(Inputs!$B$38)*E551+SQRT(1-Inputs!$B$38)*_xlfn.NORM.S.INV(RAND())</f>
        <v>0.38441350564117638</v>
      </c>
      <c r="AB551" s="24">
        <f ca="1">SQRT(Inputs!$B$38)*F551+SQRT(1-Inputs!$B$38)*_xlfn.NORM.S.INV(RAND())</f>
        <v>1.2227144928925435</v>
      </c>
      <c r="AC551" s="24">
        <f ca="1">SQRT(Inputs!$B$38)*G551+SQRT(1-Inputs!$B$38)*_xlfn.NORM.S.INV(RAND())</f>
        <v>-1.8372834085845406</v>
      </c>
      <c r="AD551" s="24">
        <f ca="1">SQRT(Inputs!$B$38)*H551+SQRT(1-Inputs!$B$38)*_xlfn.NORM.S.INV(RAND())</f>
        <v>0.64650364221089662</v>
      </c>
      <c r="AE551" s="24">
        <f ca="1">SQRT(Inputs!$B$38)*I551+SQRT(1-Inputs!$B$38)*_xlfn.NORM.S.INV(RAND())</f>
        <v>1.8817617280090147E-2</v>
      </c>
      <c r="AF551" s="24">
        <f ca="1">SQRT(Inputs!$B$38)*J551+SQRT(1-Inputs!$B$38)*_xlfn.NORM.S.INV(RAND())</f>
        <v>-1.0425086197398961</v>
      </c>
      <c r="AG551" s="24">
        <f ca="1">SQRT(Inputs!$B$38)*K551+SQRT(1-Inputs!$B$38)*_xlfn.NORM.S.INV(RAND())</f>
        <v>1.6590650663202937</v>
      </c>
      <c r="AH551" s="24">
        <f ca="1">SQRT(Inputs!$B$38)*L551+SQRT(1-Inputs!$B$38)*_xlfn.NORM.S.INV(RAND())</f>
        <v>0.43333204670168213</v>
      </c>
      <c r="AI551" s="24">
        <f ca="1">SQRT(Inputs!$B$38)*M551+SQRT(1-Inputs!$B$38)*_xlfn.NORM.S.INV(RAND())</f>
        <v>0.37424541218995622</v>
      </c>
      <c r="AJ551" s="24">
        <f ca="1">SQRT(Inputs!$B$38)*C551+SQRT(1-Inputs!$B$38)*_xlfn.NORM.S.INV(RAND())</f>
        <v>-0.23300393885396731</v>
      </c>
      <c r="AK551" s="24">
        <f ca="1">SQRT(Inputs!$B$38)*D551+SQRT(1-Inputs!$B$38)*_xlfn.NORM.S.INV(RAND())</f>
        <v>-0.64430375949718344</v>
      </c>
      <c r="AL551" s="24">
        <f ca="1">SQRT(Inputs!$B$38)*E551+SQRT(1-Inputs!$B$38)*_xlfn.NORM.S.INV(RAND())</f>
        <v>1.7680384875993531</v>
      </c>
      <c r="AM551" s="24">
        <f ca="1">SQRT(Inputs!$B$38)*F551+SQRT(1-Inputs!$B$38)*_xlfn.NORM.S.INV(RAND())</f>
        <v>0.17254391048568019</v>
      </c>
      <c r="AN551" s="24">
        <f ca="1">SQRT(Inputs!$B$38)*G551+SQRT(1-Inputs!$B$38)*_xlfn.NORM.S.INV(RAND())</f>
        <v>-1.1813147381159723</v>
      </c>
      <c r="AO551" s="24">
        <f ca="1">SQRT(Inputs!$B$38)*H551+SQRT(1-Inputs!$B$38)*_xlfn.NORM.S.INV(RAND())</f>
        <v>1.1304746631491256</v>
      </c>
      <c r="AP551" s="24">
        <f ca="1">SQRT(Inputs!$B$38)*I551+SQRT(1-Inputs!$B$38)*_xlfn.NORM.S.INV(RAND())</f>
        <v>-0.55658212709825938</v>
      </c>
      <c r="AQ551" s="24">
        <f ca="1">SQRT(Inputs!$B$38)*J551+SQRT(1-Inputs!$B$38)*_xlfn.NORM.S.INV(RAND())</f>
        <v>0.8589309310021751</v>
      </c>
      <c r="AR551" s="24">
        <f ca="1">SQRT(Inputs!$B$38)*K551+SQRT(1-Inputs!$B$38)*_xlfn.NORM.S.INV(RAND())</f>
        <v>0.74793149035976558</v>
      </c>
      <c r="AS551" s="24">
        <f ca="1">SQRT(Inputs!$B$38)*L551+SQRT(1-Inputs!$B$38)*_xlfn.NORM.S.INV(RAND())</f>
        <v>0.89647923272573182</v>
      </c>
      <c r="AT551" s="24">
        <f ca="1">SQRT(Inputs!$B$38)*M551+SQRT(1-Inputs!$B$38)*_xlfn.NORM.S.INV(RAND())</f>
        <v>0.55021169077381837</v>
      </c>
      <c r="AU551" s="15">
        <f ca="1">Inputs!$B$6*EXP($B$8-0.5*C$5^2+C$5*N551)</f>
        <v>4790.1761549444691</v>
      </c>
      <c r="AV551" s="15">
        <f t="shared" ca="1" si="292"/>
        <v>6076.6939710018351</v>
      </c>
      <c r="AW551" s="15">
        <f t="shared" ca="1" si="293"/>
        <v>7091.0022457843843</v>
      </c>
      <c r="AX551" s="15">
        <f t="shared" ca="1" si="294"/>
        <v>10963.014755505112</v>
      </c>
      <c r="AY551" s="15">
        <f t="shared" ca="1" si="295"/>
        <v>10182.327772741031</v>
      </c>
      <c r="AZ551" s="15">
        <f t="shared" ca="1" si="296"/>
        <v>12386.46763861285</v>
      </c>
      <c r="BA551" s="15">
        <f t="shared" ca="1" si="297"/>
        <v>19505.245037675872</v>
      </c>
      <c r="BB551" s="15">
        <f t="shared" ca="1" si="298"/>
        <v>24171.178106338601</v>
      </c>
      <c r="BC551" s="15">
        <f t="shared" ca="1" si="299"/>
        <v>29908.013988757892</v>
      </c>
      <c r="BD551" s="15">
        <f t="shared" ca="1" si="300"/>
        <v>41202.548750725284</v>
      </c>
      <c r="BE551" s="15">
        <f t="shared" ca="1" si="301"/>
        <v>52922.170102749202</v>
      </c>
      <c r="BF551" s="15">
        <f ca="1">Inputs!$B$13*EXP($B$9-0.5*C$6^2+C$6*Y551)</f>
        <v>15924.861013946431</v>
      </c>
      <c r="BG551" s="15">
        <f t="shared" ca="1" si="302"/>
        <v>17614.650914462589</v>
      </c>
      <c r="BH551" s="15">
        <f t="shared" ca="1" si="303"/>
        <v>22938.73923628909</v>
      </c>
      <c r="BI551" s="15">
        <f t="shared" ca="1" si="304"/>
        <v>33895.212963507191</v>
      </c>
      <c r="BJ551" s="15">
        <f t="shared" ca="1" si="305"/>
        <v>31885.179271633962</v>
      </c>
      <c r="BK551" s="15">
        <f t="shared" ca="1" si="306"/>
        <v>42733.519698780154</v>
      </c>
      <c r="BL551" s="15">
        <f t="shared" ca="1" si="307"/>
        <v>52621.137805634324</v>
      </c>
      <c r="BM551" s="15">
        <f t="shared" ca="1" si="308"/>
        <v>56825.54717804816</v>
      </c>
      <c r="BN551" s="15">
        <f t="shared" ca="1" si="309"/>
        <v>85260.719745972223</v>
      </c>
      <c r="BO551" s="15">
        <f t="shared" ca="1" si="310"/>
        <v>110323.97311634627</v>
      </c>
      <c r="BP551" s="15">
        <f t="shared" ca="1" si="311"/>
        <v>141669.45102281723</v>
      </c>
      <c r="BQ551" s="15">
        <f ca="1">Inputs!$B$20*EXP($B$10-0.5*C$7^2+C$7*AJ551)</f>
        <v>3949.2707565918922</v>
      </c>
      <c r="BR551" s="15">
        <f t="shared" ca="1" si="312"/>
        <v>4367.0794449937239</v>
      </c>
      <c r="BS551" s="15">
        <f t="shared" ca="1" si="313"/>
        <v>9936.8250509596128</v>
      </c>
      <c r="BT551" s="15">
        <f t="shared" ca="1" si="314"/>
        <v>14335.118087860672</v>
      </c>
      <c r="BU551" s="15">
        <f t="shared" ca="1" si="315"/>
        <v>14927.499540077582</v>
      </c>
      <c r="BV551" s="15">
        <f t="shared" ca="1" si="316"/>
        <v>26792.707862605894</v>
      </c>
      <c r="BW551" s="15">
        <f t="shared" ca="1" si="317"/>
        <v>33232.952233881741</v>
      </c>
      <c r="BX551" s="15">
        <f t="shared" ca="1" si="318"/>
        <v>55215.872852695225</v>
      </c>
      <c r="BY551" s="15">
        <f t="shared" ca="1" si="319"/>
        <v>89269.128612712928</v>
      </c>
      <c r="BZ551" s="15">
        <f t="shared" ca="1" si="320"/>
        <v>147698.27938302129</v>
      </c>
      <c r="CA551" s="15">
        <f t="shared" ca="1" si="321"/>
        <v>228781.14709111417</v>
      </c>
      <c r="CB551" s="15">
        <f ca="1">(AU551*DCF!C$10-DCF!C$5*MAX(AU551*DCF!C$10,0)-MAX(AU551-Inputs!$B$6,0)/Inputs!$B$10)*DCF!C$6</f>
        <v>1044.3011453406266</v>
      </c>
      <c r="CC551" s="15">
        <f ca="1">(AV551*DCF!D$10-DCF!D$5*MAX(AV551*DCF!D$10,0)-MAX(AV551-AU551,0)/Inputs!$B$10)*DCF!D$6</f>
        <v>1167.4692882989696</v>
      </c>
      <c r="CD551" s="15">
        <f ca="1">(AW551*DCF!E$10-DCF!E$5*MAX(AW551*DCF!E$10,0)-MAX(AW551-AV551,0)/Inputs!$B$10)*DCF!E$6</f>
        <v>1408.7353116080419</v>
      </c>
      <c r="CE551" s="15">
        <f ca="1">(AX551*DCF!F$10-DCF!F$5*MAX(AX551*DCF!F$10,0)-MAX(AX551-AW551,0)/Inputs!$B$10)*DCF!F$6</f>
        <v>1587.5388447299679</v>
      </c>
      <c r="CF551" s="15">
        <f ca="1">(AY551*DCF!G$10-DCF!G$5*MAX(AY551*DCF!G$10,0)-MAX(AY551-AX551,0)/Inputs!$B$10)*DCF!G$6</f>
        <v>2097.9652714961258</v>
      </c>
      <c r="CG551" s="15">
        <f ca="1">(AZ551*DCF!H$10-DCF!H$5*MAX(AZ551*DCF!H$10,0)-MAX(AZ551-AY551,0)/Inputs!$B$10)*DCF!H$6</f>
        <v>2013.4570290087181</v>
      </c>
      <c r="CH551" s="15">
        <f ca="1">(BA551*DCF!I$10-DCF!I$5*MAX(BA551*DCF!I$10,0)-MAX(BA551-AZ551,0)/Inputs!$B$10)*DCF!I$6</f>
        <v>2395.1678020183658</v>
      </c>
      <c r="CI551" s="15">
        <f ca="1">(BB551*DCF!J$10-DCF!J$5*MAX(BB551*DCF!J$10,0)-MAX(BB551-BA551,0)/Inputs!$B$10)*DCF!J$6</f>
        <v>3440.7849798703251</v>
      </c>
      <c r="CJ551" s="15">
        <f ca="1">(BC551*DCF!K$10-DCF!K$5*MAX(BC551*DCF!K$10,0)-MAX(BC551-BB551,0)/Inputs!$B$10)*DCF!K$6</f>
        <v>4011.6402338714529</v>
      </c>
      <c r="CK551" s="15">
        <f ca="1">(BD551*DCF!L$10-DCF!L$5*MAX(BD551*DCF!L$10,0)-MAX(BD551-BC551,0)/Inputs!$B$10)*DCF!L$6</f>
        <v>4753.5616387456785</v>
      </c>
      <c r="CL551" s="15">
        <f ca="1">(BE551*DCF!M$10-DCF!M$5*MAX(BE551*DCF!M$10,0)-MAX(BE551-BD551,0)/Inputs!$B$10)*DCF!M$6</f>
        <v>6067.9687057439423</v>
      </c>
      <c r="CM551" s="15">
        <f ca="1">(BF551*DCF!C$28-DCF!C$5*MAX(BF551*DCF!C$28,0)-MAX(BF551-Inputs!$B$13,0)/Inputs!$B$17)*DCF!C$6</f>
        <v>3812.1582910742195</v>
      </c>
      <c r="CN551" s="15">
        <f ca="1">(BG551*DCF!D$28-DCF!D$5*MAX(BG551*DCF!D$28,0)-MAX(BG551-BF551,0)/Inputs!$B$17)*DCF!D$6</f>
        <v>4827.4112932674989</v>
      </c>
      <c r="CO551" s="15">
        <f ca="1">(BH551*DCF!E$28-DCF!E$5*MAX(BH551*DCF!E$28,0)-MAX(BH551-BG551,0)/Inputs!$B$17)*DCF!E$6</f>
        <v>5447.3548857645228</v>
      </c>
      <c r="CP551" s="15">
        <f ca="1">(BI551*DCF!F$28-DCF!F$5*MAX(BI551*DCF!F$28,0)-MAX(BI551-BH551,0)/Inputs!$B$17)*DCF!F$6</f>
        <v>7206.8582681308417</v>
      </c>
      <c r="CQ551" s="15">
        <f ca="1">(BJ551*DCF!G$28-DCF!G$5*MAX(BJ551*DCF!G$28,0)-MAX(BJ551-BI551,0)/Inputs!$B$17)*DCF!G$6</f>
        <v>8272.8516741834774</v>
      </c>
      <c r="CR551" s="15">
        <f ca="1">(BK551*DCF!H$28-DCF!H$5*MAX(BK551*DCF!H$28,0)-MAX(BK551-BJ551,0)/Inputs!$B$17)*DCF!H$6</f>
        <v>8882.9432293900663</v>
      </c>
      <c r="CS551" s="15">
        <f ca="1">(BL551*DCF!I$28-DCF!I$5*MAX(BL551*DCF!I$28,0)-MAX(BL551-BK551,0)/Inputs!$B$17)*DCF!I$6</f>
        <v>10954.844045250329</v>
      </c>
      <c r="CT551" s="15">
        <f ca="1">(BM551*DCF!J$28-DCF!J$5*MAX(BM551*DCF!J$28,0)-MAX(BM551-BL551,0)/Inputs!$B$17)*DCF!J$6</f>
        <v>12119.344136666788</v>
      </c>
      <c r="CU551" s="15">
        <f ca="1">(BN551*DCF!K$28-DCF!K$5*MAX(BN551*DCF!K$28,0)-MAX(BN551-BM551,0)/Inputs!$B$17)*DCF!K$6</f>
        <v>14522.704559042108</v>
      </c>
      <c r="CV551" s="15">
        <f ca="1">(BO551*DCF!L$28-DCF!L$5*MAX(BO551*DCF!L$28,0)-MAX(BO551-BN551,0)/Inputs!$B$17)*DCF!L$6</f>
        <v>19175.999411486893</v>
      </c>
      <c r="CW551" s="15">
        <f ca="1">(BP551*DCF!M$28-DCF!M$5*MAX(BP551*DCF!M$28,0)-MAX(BP551-BO551,0)/Inputs!$B$17)*DCF!M$6</f>
        <v>23378.705971105432</v>
      </c>
      <c r="CX551" s="15">
        <f ca="1">(BQ551*DCF!C$46-DCF!C$5*MAX(BQ551*DCF!C$46,0)-MAX(BQ551-Inputs!$B$20,0)/Inputs!$B$24)*DCF!C$6</f>
        <v>-1257.6933648442671</v>
      </c>
      <c r="CY551" s="15">
        <f ca="1">(BR551*DCF!D$46-DCF!D$5*MAX(BR551*DCF!D$46,0)-MAX(BR551-BQ551,0)/Inputs!$B$24)*DCF!D$6</f>
        <v>-923.63411886535027</v>
      </c>
      <c r="CZ551" s="15">
        <f ca="1">(BS551*DCF!E$46-DCF!E$5*MAX(BS551*DCF!E$46,0)-MAX(BS551-BR551,0)/Inputs!$B$24)*DCF!E$6</f>
        <v>-3370.4872487869025</v>
      </c>
      <c r="DA551" s="15">
        <f ca="1">(BT551*DCF!F$46-DCF!F$5*MAX(BT551*DCF!F$46,0)-MAX(BT551-BS551,0)/Inputs!$B$24)*DCF!F$6</f>
        <v>-2645.5314680733404</v>
      </c>
      <c r="DB551" s="15">
        <f ca="1">(BU551*DCF!G$46-DCF!G$5*MAX(BU551*DCF!G$46,0)-MAX(BU551-BT551,0)/Inputs!$B$24)*DCF!G$6</f>
        <v>-701.39700788768209</v>
      </c>
      <c r="DC551" s="15">
        <f ca="1">(BV551*DCF!H$46-DCF!H$5*MAX(BV551*DCF!H$46,0)-MAX(BV551-BU551,0)/Inputs!$B$24)*DCF!H$6</f>
        <v>-3687.0407868881116</v>
      </c>
      <c r="DD551" s="15">
        <f ca="1">(BW551*DCF!I$46-DCF!I$5*MAX(BW551*DCF!I$46,0)-MAX(BW551-BV551,0)/Inputs!$B$24)*DCF!I$6</f>
        <v>-1081.2171026273641</v>
      </c>
      <c r="DE551" s="15">
        <f ca="1">(BX551*DCF!J$46-DCF!J$5*MAX(BX551*DCF!J$46,0)-MAX(BX551-BW551,0)/Inputs!$B$24)*DCF!J$6</f>
        <v>-3513.3582668980125</v>
      </c>
      <c r="DF551" s="15">
        <f ca="1">(BY551*DCF!K$46-DCF!K$5*MAX(BY551*DCF!K$46,0)-MAX(BY551-BX551,0)/Inputs!$B$24)*DCF!K$6</f>
        <v>-3242.7902796875696</v>
      </c>
      <c r="DG551" s="15">
        <f ca="1">(BZ551*DCF!L$46-DCF!L$5*MAX(BZ551*DCF!L$46,0)-MAX(BZ551-BY551,0)/Inputs!$B$24)*DCF!L$6</f>
        <v>-3013.0116487198356</v>
      </c>
      <c r="DH551" s="15">
        <f ca="1">(CA551*DCF!M$46-DCF!M$5*MAX(CA551*DCF!M$46,0)-MAX(CA551-BZ551,0)/Inputs!$B$24)*DCF!M$6</f>
        <v>984.66775113127358</v>
      </c>
      <c r="DI551" s="15">
        <f ca="1">SUM(CB551:CL551)+BE551*DCF!M$10*(1+Inputs!$B$30)*(1-Inputs!$B$33)*(1-Inputs!$B$30/Inputs!$B$31)/(Inputs!$B$29-Inputs!$B$30)*DCF!M$6</f>
        <v>177271.68946993374</v>
      </c>
      <c r="DJ551" s="15">
        <f ca="1">SUM(CM551:CW551)+BP551*DCF!M$28*(1+Inputs!$B$30)*(1-Inputs!$B$33)*(1-Inputs!$B$30/Inputs!$B$31)/(Inputs!$B$29-Inputs!$B$30)*DCF!M$6</f>
        <v>644291.78320675984</v>
      </c>
      <c r="DK551" s="15">
        <f ca="1">SUM(CX551:DH551)+CA551*DCF!M$46*(1+Inputs!$B$30)*(1-Inputs!$B$33)*(1-Inputs!$B$30/Inputs!$B$31)/(Inputs!$B$29-Inputs!$B$30)*DCF!M$6</f>
        <v>331271.26072010037</v>
      </c>
      <c r="DM551" s="15">
        <f ca="1">DI551+DJ551+DK551+Inputs!$B$34+Inputs!$B$36-Inputs!$B$35</f>
        <v>1229685.7333967939</v>
      </c>
    </row>
    <row r="552" spans="1:117" x14ac:dyDescent="0.75">
      <c r="A552" s="11">
        <v>539</v>
      </c>
      <c r="C552" s="24">
        <f t="shared" ca="1" si="323"/>
        <v>-9.9699016685312614E-2</v>
      </c>
      <c r="D552" s="24">
        <f t="shared" ca="1" si="323"/>
        <v>-0.29529396941218838</v>
      </c>
      <c r="E552" s="24">
        <f t="shared" ca="1" si="323"/>
        <v>-1.8810662088839807</v>
      </c>
      <c r="F552" s="24">
        <f t="shared" ca="1" si="323"/>
        <v>-0.69329959514897255</v>
      </c>
      <c r="G552" s="24">
        <f t="shared" ca="1" si="323"/>
        <v>-0.6240607111208164</v>
      </c>
      <c r="H552" s="24">
        <f t="shared" ca="1" si="323"/>
        <v>0.93236273549551263</v>
      </c>
      <c r="I552" s="24">
        <f t="shared" ca="1" si="323"/>
        <v>-8.7912586038838864E-2</v>
      </c>
      <c r="J552" s="24">
        <f t="shared" ca="1" si="323"/>
        <v>0.30911578615845725</v>
      </c>
      <c r="K552" s="24">
        <f t="shared" ca="1" si="323"/>
        <v>-0.45847981793154907</v>
      </c>
      <c r="L552" s="24">
        <f t="shared" ca="1" si="323"/>
        <v>1.7499815620442853</v>
      </c>
      <c r="M552" s="24">
        <f t="shared" ca="1" si="323"/>
        <v>-1.2390189353680738</v>
      </c>
      <c r="N552" s="24">
        <f ca="1">SQRT(Inputs!$B$38)*C552+SQRT(1-Inputs!$B$38)*_xlfn.NORM.S.INV(RAND())</f>
        <v>-0.57955669323647019</v>
      </c>
      <c r="O552" s="24">
        <f ca="1">SQRT(Inputs!$B$38)*D552+SQRT(1-Inputs!$B$38)*_xlfn.NORM.S.INV(RAND())</f>
        <v>0.63537209934109562</v>
      </c>
      <c r="P552" s="24">
        <f ca="1">SQRT(Inputs!$B$38)*E552+SQRT(1-Inputs!$B$38)*_xlfn.NORM.S.INV(RAND())</f>
        <v>-0.55667041508345716</v>
      </c>
      <c r="Q552" s="24">
        <f ca="1">SQRT(Inputs!$B$38)*F552+SQRT(1-Inputs!$B$38)*_xlfn.NORM.S.INV(RAND())</f>
        <v>-1.9333759948720266</v>
      </c>
      <c r="R552" s="24">
        <f ca="1">SQRT(Inputs!$B$38)*G552+SQRT(1-Inputs!$B$38)*_xlfn.NORM.S.INV(RAND())</f>
        <v>-0.1625237148127491</v>
      </c>
      <c r="S552" s="24">
        <f ca="1">SQRT(Inputs!$B$38)*H552+SQRT(1-Inputs!$B$38)*_xlfn.NORM.S.INV(RAND())</f>
        <v>-0.12121635001827802</v>
      </c>
      <c r="T552" s="24">
        <f ca="1">SQRT(Inputs!$B$38)*I552+SQRT(1-Inputs!$B$38)*_xlfn.NORM.S.INV(RAND())</f>
        <v>-1.3312787191230764</v>
      </c>
      <c r="U552" s="24">
        <f ca="1">SQRT(Inputs!$B$38)*J552+SQRT(1-Inputs!$B$38)*_xlfn.NORM.S.INV(RAND())</f>
        <v>-0.10429368519378598</v>
      </c>
      <c r="V552" s="24">
        <f ca="1">SQRT(Inputs!$B$38)*K552+SQRT(1-Inputs!$B$38)*_xlfn.NORM.S.INV(RAND())</f>
        <v>-0.66166220875505977</v>
      </c>
      <c r="W552" s="24">
        <f ca="1">SQRT(Inputs!$B$38)*L552+SQRT(1-Inputs!$B$38)*_xlfn.NORM.S.INV(RAND())</f>
        <v>0.89146922724548061</v>
      </c>
      <c r="X552" s="24">
        <f ca="1">SQRT(Inputs!$B$38)*M552+SQRT(1-Inputs!$B$38)*_xlfn.NORM.S.INV(RAND())</f>
        <v>-2.5699210135013262</v>
      </c>
      <c r="Y552" s="24">
        <f ca="1">SQRT(Inputs!$B$38)*C552+SQRT(1-Inputs!$B$38)*_xlfn.NORM.S.INV(RAND())</f>
        <v>-0.95954366674440172</v>
      </c>
      <c r="Z552" s="24">
        <f ca="1">SQRT(Inputs!$B$38)*D552+SQRT(1-Inputs!$B$38)*_xlfn.NORM.S.INV(RAND())</f>
        <v>-0.64905747119739776</v>
      </c>
      <c r="AA552" s="24">
        <f ca="1">SQRT(Inputs!$B$38)*E552+SQRT(1-Inputs!$B$38)*_xlfn.NORM.S.INV(RAND())</f>
        <v>-0.39496112647744319</v>
      </c>
      <c r="AB552" s="24">
        <f ca="1">SQRT(Inputs!$B$38)*F552+SQRT(1-Inputs!$B$38)*_xlfn.NORM.S.INV(RAND())</f>
        <v>0.85645496639605856</v>
      </c>
      <c r="AC552" s="24">
        <f ca="1">SQRT(Inputs!$B$38)*G552+SQRT(1-Inputs!$B$38)*_xlfn.NORM.S.INV(RAND())</f>
        <v>1.3222964736495564</v>
      </c>
      <c r="AD552" s="24">
        <f ca="1">SQRT(Inputs!$B$38)*H552+SQRT(1-Inputs!$B$38)*_xlfn.NORM.S.INV(RAND())</f>
        <v>0.93976173055232337</v>
      </c>
      <c r="AE552" s="24">
        <f ca="1">SQRT(Inputs!$B$38)*I552+SQRT(1-Inputs!$B$38)*_xlfn.NORM.S.INV(RAND())</f>
        <v>0.58251869985125648</v>
      </c>
      <c r="AF552" s="24">
        <f ca="1">SQRT(Inputs!$B$38)*J552+SQRT(1-Inputs!$B$38)*_xlfn.NORM.S.INV(RAND())</f>
        <v>0.94396915185645136</v>
      </c>
      <c r="AG552" s="24">
        <f ca="1">SQRT(Inputs!$B$38)*K552+SQRT(1-Inputs!$B$38)*_xlfn.NORM.S.INV(RAND())</f>
        <v>0.60870301650951553</v>
      </c>
      <c r="AH552" s="24">
        <f ca="1">SQRT(Inputs!$B$38)*L552+SQRT(1-Inputs!$B$38)*_xlfn.NORM.S.INV(RAND())</f>
        <v>1.2728220070818606</v>
      </c>
      <c r="AI552" s="24">
        <f ca="1">SQRT(Inputs!$B$38)*M552+SQRT(1-Inputs!$B$38)*_xlfn.NORM.S.INV(RAND())</f>
        <v>-0.75476908661337039</v>
      </c>
      <c r="AJ552" s="24">
        <f ca="1">SQRT(Inputs!$B$38)*C552+SQRT(1-Inputs!$B$38)*_xlfn.NORM.S.INV(RAND())</f>
        <v>-0.90057209733139254</v>
      </c>
      <c r="AK552" s="24">
        <f ca="1">SQRT(Inputs!$B$38)*D552+SQRT(1-Inputs!$B$38)*_xlfn.NORM.S.INV(RAND())</f>
        <v>0.45235788918070202</v>
      </c>
      <c r="AL552" s="24">
        <f ca="1">SQRT(Inputs!$B$38)*E552+SQRT(1-Inputs!$B$38)*_xlfn.NORM.S.INV(RAND())</f>
        <v>-1.3500699295177978</v>
      </c>
      <c r="AM552" s="24">
        <f ca="1">SQRT(Inputs!$B$38)*F552+SQRT(1-Inputs!$B$38)*_xlfn.NORM.S.INV(RAND())</f>
        <v>-0.83502345563551117</v>
      </c>
      <c r="AN552" s="24">
        <f ca="1">SQRT(Inputs!$B$38)*G552+SQRT(1-Inputs!$B$38)*_xlfn.NORM.S.INV(RAND())</f>
        <v>0.78174252114714005</v>
      </c>
      <c r="AO552" s="24">
        <f ca="1">SQRT(Inputs!$B$38)*H552+SQRT(1-Inputs!$B$38)*_xlfn.NORM.S.INV(RAND())</f>
        <v>-0.33820559221748614</v>
      </c>
      <c r="AP552" s="24">
        <f ca="1">SQRT(Inputs!$B$38)*I552+SQRT(1-Inputs!$B$38)*_xlfn.NORM.S.INV(RAND())</f>
        <v>-0.38068875375015826</v>
      </c>
      <c r="AQ552" s="24">
        <f ca="1">SQRT(Inputs!$B$38)*J552+SQRT(1-Inputs!$B$38)*_xlfn.NORM.S.INV(RAND())</f>
        <v>-1.395331460141958</v>
      </c>
      <c r="AR552" s="24">
        <f ca="1">SQRT(Inputs!$B$38)*K552+SQRT(1-Inputs!$B$38)*_xlfn.NORM.S.INV(RAND())</f>
        <v>-0.64933787117157893</v>
      </c>
      <c r="AS552" s="24">
        <f ca="1">SQRT(Inputs!$B$38)*L552+SQRT(1-Inputs!$B$38)*_xlfn.NORM.S.INV(RAND())</f>
        <v>2.3175194615784767E-2</v>
      </c>
      <c r="AT552" s="24">
        <f ca="1">SQRT(Inputs!$B$38)*M552+SQRT(1-Inputs!$B$38)*_xlfn.NORM.S.INV(RAND())</f>
        <v>-0.51121549768844643</v>
      </c>
      <c r="AU552" s="15">
        <f ca="1">Inputs!$B$6*EXP($B$8-0.5*C$5^2+C$5*N552)</f>
        <v>4517.8784444419152</v>
      </c>
      <c r="AV552" s="15">
        <f t="shared" ca="1" si="292"/>
        <v>6037.834542854227</v>
      </c>
      <c r="AW552" s="15">
        <f t="shared" ca="1" si="293"/>
        <v>6829.5357415380076</v>
      </c>
      <c r="AX552" s="15">
        <f t="shared" ca="1" si="294"/>
        <v>6548.9347820174571</v>
      </c>
      <c r="AY552" s="15">
        <f t="shared" ca="1" si="295"/>
        <v>7852.9870262721761</v>
      </c>
      <c r="AZ552" s="15">
        <f t="shared" ca="1" si="296"/>
        <v>9477.0647388510079</v>
      </c>
      <c r="BA552" s="15">
        <f t="shared" ca="1" si="297"/>
        <v>10089.130700554542</v>
      </c>
      <c r="BB552" s="15">
        <f t="shared" ca="1" si="298"/>
        <v>12223.772630498532</v>
      </c>
      <c r="BC552" s="15">
        <f t="shared" ca="1" si="299"/>
        <v>14044.706031951318</v>
      </c>
      <c r="BD552" s="15">
        <f t="shared" ca="1" si="300"/>
        <v>18702.283313204051</v>
      </c>
      <c r="BE552" s="15">
        <f t="shared" ca="1" si="301"/>
        <v>18134.581149758778</v>
      </c>
      <c r="BF552" s="15">
        <f ca="1">Inputs!$B$13*EXP($B$9-0.5*C$6^2+C$6*Y552)</f>
        <v>11435.089295895004</v>
      </c>
      <c r="BG552" s="15">
        <f t="shared" ca="1" si="302"/>
        <v>12396.143347546922</v>
      </c>
      <c r="BH552" s="15">
        <f t="shared" ca="1" si="303"/>
        <v>14185.446058433838</v>
      </c>
      <c r="BI552" s="15">
        <f t="shared" ca="1" si="304"/>
        <v>19812.017185548448</v>
      </c>
      <c r="BJ552" s="15">
        <f t="shared" ca="1" si="305"/>
        <v>29388.267099582845</v>
      </c>
      <c r="BK552" s="15">
        <f t="shared" ca="1" si="306"/>
        <v>40991.427385187373</v>
      </c>
      <c r="BL552" s="15">
        <f t="shared" ca="1" si="307"/>
        <v>54301.300857059279</v>
      </c>
      <c r="BM552" s="15">
        <f t="shared" ca="1" si="308"/>
        <v>75052.781136750651</v>
      </c>
      <c r="BN552" s="15">
        <f t="shared" ca="1" si="309"/>
        <v>99290.353592776213</v>
      </c>
      <c r="BO552" s="15">
        <f t="shared" ca="1" si="310"/>
        <v>141647.03949324309</v>
      </c>
      <c r="BP552" s="15">
        <f t="shared" ca="1" si="311"/>
        <v>160052.25543520841</v>
      </c>
      <c r="BQ552" s="15">
        <f ca="1">Inputs!$B$20*EXP($B$10-0.5*C$7^2+C$7*AJ552)</f>
        <v>3116.6417945199155</v>
      </c>
      <c r="BR552" s="15">
        <f t="shared" ca="1" si="312"/>
        <v>4882.207218178557</v>
      </c>
      <c r="BS552" s="15">
        <f t="shared" ca="1" si="313"/>
        <v>4536.7944762939214</v>
      </c>
      <c r="BT552" s="15">
        <f t="shared" ca="1" si="314"/>
        <v>5024.7116730368489</v>
      </c>
      <c r="BU552" s="15">
        <f t="shared" ca="1" si="315"/>
        <v>8413.7018215238877</v>
      </c>
      <c r="BV552" s="15">
        <f t="shared" ca="1" si="316"/>
        <v>10847.066199138655</v>
      </c>
      <c r="BW552" s="15">
        <f t="shared" ca="1" si="317"/>
        <v>13964.725054635539</v>
      </c>
      <c r="BX552" s="15">
        <f t="shared" ca="1" si="318"/>
        <v>14765.919121584822</v>
      </c>
      <c r="BY552" s="15">
        <f t="shared" ca="1" si="319"/>
        <v>18272.457131631978</v>
      </c>
      <c r="BZ552" s="15">
        <f t="shared" ca="1" si="320"/>
        <v>25748.280532260349</v>
      </c>
      <c r="CA552" s="15">
        <f t="shared" ca="1" si="321"/>
        <v>33027.670724505369</v>
      </c>
      <c r="CB552" s="15">
        <f ca="1">(AU552*DCF!C$10-DCF!C$5*MAX(AU552*DCF!C$10,0)-MAX(AU552-Inputs!$B$6,0)/Inputs!$B$10)*DCF!C$6</f>
        <v>1046.2426765510779</v>
      </c>
      <c r="CC552" s="15">
        <f ca="1">(AV552*DCF!D$10-DCF!D$5*MAX(AV552*DCF!D$10,0)-MAX(AV552-AU552,0)/Inputs!$B$10)*DCF!D$6</f>
        <v>1101.0797503135843</v>
      </c>
      <c r="CD552" s="15">
        <f ca="1">(AW552*DCF!E$10-DCF!E$5*MAX(AW552*DCF!E$10,0)-MAX(AW552-AV552,0)/Inputs!$B$10)*DCF!E$6</f>
        <v>1398.5071900438611</v>
      </c>
      <c r="CE552" s="15">
        <f ca="1">(AX552*DCF!F$10-DCF!F$5*MAX(AX552*DCF!F$10,0)-MAX(AX552-AW552,0)/Inputs!$B$10)*DCF!F$6</f>
        <v>1429.6220259868724</v>
      </c>
      <c r="CF552" s="15">
        <f ca="1">(AY552*DCF!G$10-DCF!G$5*MAX(AY552*DCF!G$10,0)-MAX(AY552-AX552,0)/Inputs!$B$10)*DCF!G$6</f>
        <v>1367.366879863011</v>
      </c>
      <c r="CG552" s="15">
        <f ca="1">(AZ552*DCF!H$10-DCF!H$5*MAX(AZ552*DCF!H$10,0)-MAX(AZ552-AY552,0)/Inputs!$B$10)*DCF!H$6</f>
        <v>1551.5948034640928</v>
      </c>
      <c r="CH552" s="15">
        <f ca="1">(BA552*DCF!I$10-DCF!I$5*MAX(BA552*DCF!I$10,0)-MAX(BA552-AZ552,0)/Inputs!$B$10)*DCF!I$6</f>
        <v>1742.5158638078235</v>
      </c>
      <c r="CI552" s="15">
        <f ca="1">(BB552*DCF!J$10-DCF!J$5*MAX(BB552*DCF!J$10,0)-MAX(BB552-BA552,0)/Inputs!$B$10)*DCF!J$6</f>
        <v>1774.1579381033346</v>
      </c>
      <c r="CJ552" s="15">
        <f ca="1">(BC552*DCF!K$10-DCF!K$5*MAX(BC552*DCF!K$10,0)-MAX(BC552-BB552,0)/Inputs!$B$10)*DCF!K$6</f>
        <v>2006.0691553641873</v>
      </c>
      <c r="CK552" s="15">
        <f ca="1">(BD552*DCF!L$10-DCF!L$5*MAX(BD552*DCF!L$10,0)-MAX(BD552-BC552,0)/Inputs!$B$10)*DCF!L$6</f>
        <v>2218.3598104225193</v>
      </c>
      <c r="CL552" s="15">
        <f ca="1">(BE552*DCF!M$10-DCF!M$5*MAX(BE552*DCF!M$10,0)-MAX(BE552-BD552,0)/Inputs!$B$10)*DCF!M$6</f>
        <v>2559.0239537474768</v>
      </c>
      <c r="CM552" s="15">
        <f ca="1">(BF552*DCF!C$28-DCF!C$5*MAX(BF552*DCF!C$28,0)-MAX(BF552-Inputs!$B$13,0)/Inputs!$B$17)*DCF!C$6</f>
        <v>3478.8081873729611</v>
      </c>
      <c r="CN552" s="15">
        <f ca="1">(BG552*DCF!D$28-DCF!D$5*MAX(BG552*DCF!D$28,0)-MAX(BG552-BF552,0)/Inputs!$B$17)*DCF!D$6</f>
        <v>3445.9132249686686</v>
      </c>
      <c r="CO552" s="15">
        <f ca="1">(BH552*DCF!E$28-DCF!E$5*MAX(BH552*DCF!E$28,0)-MAX(BH552-BG552,0)/Inputs!$B$17)*DCF!E$6</f>
        <v>3664.9239811378488</v>
      </c>
      <c r="CP552" s="15">
        <f ca="1">(BI552*DCF!F$28-DCF!F$5*MAX(BI552*DCF!F$28,0)-MAX(BI552-BH552,0)/Inputs!$B$17)*DCF!F$6</f>
        <v>4354.0345918242174</v>
      </c>
      <c r="CQ552" s="15">
        <f ca="1">(BJ552*DCF!G$28-DCF!G$5*MAX(BJ552*DCF!G$28,0)-MAX(BJ552-BI552,0)/Inputs!$B$17)*DCF!G$6</f>
        <v>6014.3782333841737</v>
      </c>
      <c r="CR552" s="15">
        <f ca="1">(BK552*DCF!H$28-DCF!H$5*MAX(BK552*DCF!H$28,0)-MAX(BK552-BJ552,0)/Inputs!$B$17)*DCF!H$6</f>
        <v>8334.8267571286378</v>
      </c>
      <c r="CS552" s="15">
        <f ca="1">(BL552*DCF!I$28-DCF!I$5*MAX(BL552*DCF!I$28,0)-MAX(BL552-BK552,0)/Inputs!$B$17)*DCF!I$6</f>
        <v>10858.740927870076</v>
      </c>
      <c r="CT552" s="15">
        <f ca="1">(BM552*DCF!J$28-DCF!J$5*MAX(BM552*DCF!J$28,0)-MAX(BM552-BL552,0)/Inputs!$B$17)*DCF!J$6</f>
        <v>13991.524037310413</v>
      </c>
      <c r="CU552" s="15">
        <f ca="1">(BN552*DCF!K$28-DCF!K$5*MAX(BN552*DCF!K$28,0)-MAX(BN552-BM552,0)/Inputs!$B$17)*DCF!K$6</f>
        <v>17999.678094473573</v>
      </c>
      <c r="CV552" s="15">
        <f ca="1">(BO552*DCF!L$28-DCF!L$5*MAX(BO552*DCF!L$28,0)-MAX(BO552-BN552,0)/Inputs!$B$17)*DCF!L$6</f>
        <v>23468.827893552629</v>
      </c>
      <c r="CW552" s="15">
        <f ca="1">(BP552*DCF!M$28-DCF!M$5*MAX(BP552*DCF!M$28,0)-MAX(BP552-BO552,0)/Inputs!$B$17)*DCF!M$6</f>
        <v>28190.062247466347</v>
      </c>
      <c r="CX552" s="15">
        <f ca="1">(BQ552*DCF!C$46-DCF!C$5*MAX(BQ552*DCF!C$46,0)-MAX(BQ552-Inputs!$B$20,0)/Inputs!$B$24)*DCF!C$6</f>
        <v>-719.77870543185111</v>
      </c>
      <c r="CY552" s="15">
        <f ca="1">(BR552*DCF!D$46-DCF!D$5*MAX(BR552*DCF!D$46,0)-MAX(BR552-BQ552,0)/Inputs!$B$24)*DCF!D$6</f>
        <v>-1586.6310283504906</v>
      </c>
      <c r="CZ552" s="15">
        <f ca="1">(BS552*DCF!E$46-DCF!E$5*MAX(BS552*DCF!E$46,0)-MAX(BS552-BR552,0)/Inputs!$B$24)*DCF!E$6</f>
        <v>-536.48384597357983</v>
      </c>
      <c r="DA552" s="15">
        <f ca="1">(BT552*DCF!F$46-DCF!F$5*MAX(BT552*DCF!F$46,0)-MAX(BT552-BS552,0)/Inputs!$B$24)*DCF!F$6</f>
        <v>-543.59734825443763</v>
      </c>
      <c r="DB552" s="15">
        <f ca="1">(BU552*DCF!G$46-DCF!G$5*MAX(BU552*DCF!G$46,0)-MAX(BU552-BT552,0)/Inputs!$B$24)*DCF!G$6</f>
        <v>-1423.0096335125338</v>
      </c>
      <c r="DC552" s="15">
        <f ca="1">(BV552*DCF!H$46-DCF!H$5*MAX(BV552*DCF!H$46,0)-MAX(BV552-BU552,0)/Inputs!$B$24)*DCF!H$6</f>
        <v>-756.15307087288136</v>
      </c>
      <c r="DD552" s="15">
        <f ca="1">(BW552*DCF!I$46-DCF!I$5*MAX(BW552*DCF!I$46,0)-MAX(BW552-BV552,0)/Inputs!$B$24)*DCF!I$6</f>
        <v>-572.43851160860834</v>
      </c>
      <c r="DE552" s="15">
        <f ca="1">(BX552*DCF!J$46-DCF!J$5*MAX(BX552*DCF!J$46,0)-MAX(BX552-BW552,0)/Inputs!$B$24)*DCF!J$6</f>
        <v>406.92588560913947</v>
      </c>
      <c r="DF552" s="15">
        <f ca="1">(BY552*DCF!K$46-DCF!K$5*MAX(BY552*DCF!K$46,0)-MAX(BY552-BX552,0)/Inputs!$B$24)*DCF!K$6</f>
        <v>184.77526421956233</v>
      </c>
      <c r="DG552" s="15">
        <f ca="1">(BZ552*DCF!L$46-DCF!L$5*MAX(BZ552*DCF!L$46,0)-MAX(BZ552-BY552,0)/Inputs!$B$24)*DCF!L$6</f>
        <v>88.055968617816191</v>
      </c>
      <c r="DH552" s="15">
        <f ca="1">(CA552*DCF!M$46-DCF!M$5*MAX(CA552*DCF!M$46,0)-MAX(CA552-BZ552,0)/Inputs!$B$24)*DCF!M$6</f>
        <v>1067.4380920732126</v>
      </c>
      <c r="DI552" s="15">
        <f ca="1">SUM(CB552:CL552)+BE552*DCF!M$10*(1+Inputs!$B$30)*(1-Inputs!$B$33)*(1-Inputs!$B$30/Inputs!$B$31)/(Inputs!$B$29-Inputs!$B$30)*DCF!M$6</f>
        <v>68663.319192456445</v>
      </c>
      <c r="DJ552" s="15">
        <f ca="1">SUM(CM552:CW552)+BP552*DCF!M$28*(1+Inputs!$B$30)*(1-Inputs!$B$33)*(1-Inputs!$B$30/Inputs!$B$31)/(Inputs!$B$29-Inputs!$B$30)*DCF!M$6</f>
        <v>717705.10930736375</v>
      </c>
      <c r="DK552" s="15">
        <f ca="1">SUM(CX552:DH552)+CA552*DCF!M$46*(1+Inputs!$B$30)*(1-Inputs!$B$33)*(1-Inputs!$B$30/Inputs!$B$31)/(Inputs!$B$29-Inputs!$B$30)*DCF!M$6</f>
        <v>46673.794384309651</v>
      </c>
      <c r="DM552" s="15">
        <f ca="1">DI552+DJ552+DK552+Inputs!$B$34+Inputs!$B$36-Inputs!$B$35</f>
        <v>909893.22288412985</v>
      </c>
    </row>
    <row r="553" spans="1:117" x14ac:dyDescent="0.75">
      <c r="A553" s="11">
        <v>540</v>
      </c>
      <c r="C553" s="24">
        <f t="shared" ca="1" si="323"/>
        <v>-2.1239233527653871</v>
      </c>
      <c r="D553" s="24">
        <f t="shared" ca="1" si="323"/>
        <v>0.49454817424792197</v>
      </c>
      <c r="E553" s="24">
        <f t="shared" ca="1" si="323"/>
        <v>2.9289027286662863</v>
      </c>
      <c r="F553" s="24">
        <f t="shared" ca="1" si="323"/>
        <v>0.11100810205123704</v>
      </c>
      <c r="G553" s="24">
        <f t="shared" ca="1" si="323"/>
        <v>-3.9793883204583151E-2</v>
      </c>
      <c r="H553" s="24">
        <f t="shared" ca="1" si="323"/>
        <v>0.25752432409537901</v>
      </c>
      <c r="I553" s="24">
        <f t="shared" ca="1" si="323"/>
        <v>-0.57322951874552064</v>
      </c>
      <c r="J553" s="24">
        <f t="shared" ca="1" si="323"/>
        <v>0.49196747726202822</v>
      </c>
      <c r="K553" s="24">
        <f t="shared" ca="1" si="323"/>
        <v>-0.68506325551661318</v>
      </c>
      <c r="L553" s="24">
        <f t="shared" ca="1" si="323"/>
        <v>1.0792166897866424</v>
      </c>
      <c r="M553" s="24">
        <f t="shared" ca="1" si="323"/>
        <v>0.6798891602659497</v>
      </c>
      <c r="N553" s="24">
        <f ca="1">SQRT(Inputs!$B$38)*C553+SQRT(1-Inputs!$B$38)*_xlfn.NORM.S.INV(RAND())</f>
        <v>-1.5467289557039265</v>
      </c>
      <c r="O553" s="24">
        <f ca="1">SQRT(Inputs!$B$38)*D553+SQRT(1-Inputs!$B$38)*_xlfn.NORM.S.INV(RAND())</f>
        <v>0.14457503745379191</v>
      </c>
      <c r="P553" s="24">
        <f ca="1">SQRT(Inputs!$B$38)*E553+SQRT(1-Inputs!$B$38)*_xlfn.NORM.S.INV(RAND())</f>
        <v>2.5298579252090363</v>
      </c>
      <c r="Q553" s="24">
        <f ca="1">SQRT(Inputs!$B$38)*F553+SQRT(1-Inputs!$B$38)*_xlfn.NORM.S.INV(RAND())</f>
        <v>1.2080096372454419</v>
      </c>
      <c r="R553" s="24">
        <f ca="1">SQRT(Inputs!$B$38)*G553+SQRT(1-Inputs!$B$38)*_xlfn.NORM.S.INV(RAND())</f>
        <v>-0.42486956038430174</v>
      </c>
      <c r="S553" s="24">
        <f ca="1">SQRT(Inputs!$B$38)*H553+SQRT(1-Inputs!$B$38)*_xlfn.NORM.S.INV(RAND())</f>
        <v>0.14710623016906849</v>
      </c>
      <c r="T553" s="24">
        <f ca="1">SQRT(Inputs!$B$38)*I553+SQRT(1-Inputs!$B$38)*_xlfn.NORM.S.INV(RAND())</f>
        <v>0.92352509749561884</v>
      </c>
      <c r="U553" s="24">
        <f ca="1">SQRT(Inputs!$B$38)*J553+SQRT(1-Inputs!$B$38)*_xlfn.NORM.S.INV(RAND())</f>
        <v>1.0987380507635516</v>
      </c>
      <c r="V553" s="24">
        <f ca="1">SQRT(Inputs!$B$38)*K553+SQRT(1-Inputs!$B$38)*_xlfn.NORM.S.INV(RAND())</f>
        <v>0.40185806569939869</v>
      </c>
      <c r="W553" s="24">
        <f ca="1">SQRT(Inputs!$B$38)*L553+SQRT(1-Inputs!$B$38)*_xlfn.NORM.S.INV(RAND())</f>
        <v>-0.55257575011289506</v>
      </c>
      <c r="X553" s="24">
        <f ca="1">SQRT(Inputs!$B$38)*M553+SQRT(1-Inputs!$B$38)*_xlfn.NORM.S.INV(RAND())</f>
        <v>0.54005220629982298</v>
      </c>
      <c r="Y553" s="24">
        <f ca="1">SQRT(Inputs!$B$38)*C553+SQRT(1-Inputs!$B$38)*_xlfn.NORM.S.INV(RAND())</f>
        <v>-1.4586510832358526</v>
      </c>
      <c r="Z553" s="24">
        <f ca="1">SQRT(Inputs!$B$38)*D553+SQRT(1-Inputs!$B$38)*_xlfn.NORM.S.INV(RAND())</f>
        <v>-1.0671320027232305</v>
      </c>
      <c r="AA553" s="24">
        <f ca="1">SQRT(Inputs!$B$38)*E553+SQRT(1-Inputs!$B$38)*_xlfn.NORM.S.INV(RAND())</f>
        <v>1.3261551642623606</v>
      </c>
      <c r="AB553" s="24">
        <f ca="1">SQRT(Inputs!$B$38)*F553+SQRT(1-Inputs!$B$38)*_xlfn.NORM.S.INV(RAND())</f>
        <v>0.3566669637080197</v>
      </c>
      <c r="AC553" s="24">
        <f ca="1">SQRT(Inputs!$B$38)*G553+SQRT(1-Inputs!$B$38)*_xlfn.NORM.S.INV(RAND())</f>
        <v>-0.11486357217651022</v>
      </c>
      <c r="AD553" s="24">
        <f ca="1">SQRT(Inputs!$B$38)*H553+SQRT(1-Inputs!$B$38)*_xlfn.NORM.S.INV(RAND())</f>
        <v>-0.28644984612603108</v>
      </c>
      <c r="AE553" s="24">
        <f ca="1">SQRT(Inputs!$B$38)*I553+SQRT(1-Inputs!$B$38)*_xlfn.NORM.S.INV(RAND())</f>
        <v>0.6697006585841514</v>
      </c>
      <c r="AF553" s="24">
        <f ca="1">SQRT(Inputs!$B$38)*J553+SQRT(1-Inputs!$B$38)*_xlfn.NORM.S.INV(RAND())</f>
        <v>-0.31824710887040952</v>
      </c>
      <c r="AG553" s="24">
        <f ca="1">SQRT(Inputs!$B$38)*K553+SQRT(1-Inputs!$B$38)*_xlfn.NORM.S.INV(RAND())</f>
        <v>0.79243178720075624</v>
      </c>
      <c r="AH553" s="24">
        <f ca="1">SQRT(Inputs!$B$38)*L553+SQRT(1-Inputs!$B$38)*_xlfn.NORM.S.INV(RAND())</f>
        <v>1.3578821460782597</v>
      </c>
      <c r="AI553" s="24">
        <f ca="1">SQRT(Inputs!$B$38)*M553+SQRT(1-Inputs!$B$38)*_xlfn.NORM.S.INV(RAND())</f>
        <v>0.53833984979285221</v>
      </c>
      <c r="AJ553" s="24">
        <f ca="1">SQRT(Inputs!$B$38)*C553+SQRT(1-Inputs!$B$38)*_xlfn.NORM.S.INV(RAND())</f>
        <v>-1.0049512785640455</v>
      </c>
      <c r="AK553" s="24">
        <f ca="1">SQRT(Inputs!$B$38)*D553+SQRT(1-Inputs!$B$38)*_xlfn.NORM.S.INV(RAND())</f>
        <v>0.70255100210792332</v>
      </c>
      <c r="AL553" s="24">
        <f ca="1">SQRT(Inputs!$B$38)*E553+SQRT(1-Inputs!$B$38)*_xlfn.NORM.S.INV(RAND())</f>
        <v>1.2232652849169197</v>
      </c>
      <c r="AM553" s="24">
        <f ca="1">SQRT(Inputs!$B$38)*F553+SQRT(1-Inputs!$B$38)*_xlfn.NORM.S.INV(RAND())</f>
        <v>0.15121903217575827</v>
      </c>
      <c r="AN553" s="24">
        <f ca="1">SQRT(Inputs!$B$38)*G553+SQRT(1-Inputs!$B$38)*_xlfn.NORM.S.INV(RAND())</f>
        <v>1.1298545386609136</v>
      </c>
      <c r="AO553" s="24">
        <f ca="1">SQRT(Inputs!$B$38)*H553+SQRT(1-Inputs!$B$38)*_xlfn.NORM.S.INV(RAND())</f>
        <v>-0.12250433413734529</v>
      </c>
      <c r="AP553" s="24">
        <f ca="1">SQRT(Inputs!$B$38)*I553+SQRT(1-Inputs!$B$38)*_xlfn.NORM.S.INV(RAND())</f>
        <v>-0.74969263308250556</v>
      </c>
      <c r="AQ553" s="24">
        <f ca="1">SQRT(Inputs!$B$38)*J553+SQRT(1-Inputs!$B$38)*_xlfn.NORM.S.INV(RAND())</f>
        <v>-0.34035698132327041</v>
      </c>
      <c r="AR553" s="24">
        <f ca="1">SQRT(Inputs!$B$38)*K553+SQRT(1-Inputs!$B$38)*_xlfn.NORM.S.INV(RAND())</f>
        <v>-1.2989893974484445</v>
      </c>
      <c r="AS553" s="24">
        <f ca="1">SQRT(Inputs!$B$38)*L553+SQRT(1-Inputs!$B$38)*_xlfn.NORM.S.INV(RAND())</f>
        <v>1.3803607017438078</v>
      </c>
      <c r="AT553" s="24">
        <f ca="1">SQRT(Inputs!$B$38)*M553+SQRT(1-Inputs!$B$38)*_xlfn.NORM.S.INV(RAND())</f>
        <v>9.9275635980057786E-2</v>
      </c>
      <c r="AU553" s="15">
        <f ca="1">Inputs!$B$6*EXP($B$8-0.5*C$5^2+C$5*N553)</f>
        <v>3863.1517446890307</v>
      </c>
      <c r="AV553" s="15">
        <f t="shared" ca="1" si="292"/>
        <v>4803.3971344361389</v>
      </c>
      <c r="AW553" s="15">
        <f t="shared" ca="1" si="293"/>
        <v>8238.7547305130229</v>
      </c>
      <c r="AX553" s="15">
        <f t="shared" ca="1" si="294"/>
        <v>11697.291545875933</v>
      </c>
      <c r="AY553" s="15">
        <f t="shared" ca="1" si="295"/>
        <v>13603.267970763194</v>
      </c>
      <c r="AZ553" s="15">
        <f t="shared" ca="1" si="296"/>
        <v>16908.86858057569</v>
      </c>
      <c r="BA553" s="15">
        <f t="shared" ca="1" si="297"/>
        <v>22791.994815484821</v>
      </c>
      <c r="BB553" s="15">
        <f t="shared" ca="1" si="298"/>
        <v>31151.570345893775</v>
      </c>
      <c r="BC553" s="15">
        <f t="shared" ca="1" si="299"/>
        <v>39661.821427758652</v>
      </c>
      <c r="BD553" s="15">
        <f t="shared" ca="1" si="300"/>
        <v>46141.950027780382</v>
      </c>
      <c r="BE553" s="15">
        <f t="shared" ca="1" si="301"/>
        <v>59391.725525640351</v>
      </c>
      <c r="BF553" s="15">
        <f ca="1">Inputs!$B$13*EXP($B$9-0.5*C$6^2+C$6*Y553)</f>
        <v>10357.798806868901</v>
      </c>
      <c r="BG553" s="15">
        <f t="shared" ca="1" si="302"/>
        <v>10412.445875523874</v>
      </c>
      <c r="BH553" s="15">
        <f t="shared" ca="1" si="303"/>
        <v>15851.954196700381</v>
      </c>
      <c r="BI553" s="15">
        <f t="shared" ca="1" si="304"/>
        <v>20500.265702664343</v>
      </c>
      <c r="BJ553" s="15">
        <f t="shared" ca="1" si="305"/>
        <v>24719.304095799198</v>
      </c>
      <c r="BK553" s="15">
        <f t="shared" ca="1" si="306"/>
        <v>29177.895633519714</v>
      </c>
      <c r="BL553" s="15">
        <f t="shared" ca="1" si="307"/>
        <v>39091.095450486951</v>
      </c>
      <c r="BM553" s="15">
        <f t="shared" ca="1" si="308"/>
        <v>46188.740672115477</v>
      </c>
      <c r="BN553" s="15">
        <f t="shared" ca="1" si="309"/>
        <v>62465.235137389034</v>
      </c>
      <c r="BO553" s="15">
        <f t="shared" ca="1" si="310"/>
        <v>89998.002739073985</v>
      </c>
      <c r="BP553" s="15">
        <f t="shared" ca="1" si="311"/>
        <v>117737.08801098009</v>
      </c>
      <c r="BQ553" s="15">
        <f ca="1">Inputs!$B$20*EXP($B$10-0.5*C$7^2+C$7*AJ553)</f>
        <v>3003.368780929587</v>
      </c>
      <c r="BR553" s="15">
        <f t="shared" ca="1" si="312"/>
        <v>5093.8414921753038</v>
      </c>
      <c r="BS553" s="15">
        <f t="shared" ca="1" si="313"/>
        <v>9911.7894556829833</v>
      </c>
      <c r="BT553" s="15">
        <f t="shared" ca="1" si="314"/>
        <v>14219.232908737935</v>
      </c>
      <c r="BU553" s="15">
        <f t="shared" ca="1" si="315"/>
        <v>25902.035775800152</v>
      </c>
      <c r="BV553" s="15">
        <f t="shared" ca="1" si="316"/>
        <v>35056.177605715216</v>
      </c>
      <c r="BW553" s="15">
        <f t="shared" ca="1" si="317"/>
        <v>41741.353255734488</v>
      </c>
      <c r="BX553" s="15">
        <f t="shared" ca="1" si="318"/>
        <v>54531.289965997494</v>
      </c>
      <c r="BY553" s="15">
        <f t="shared" ca="1" si="319"/>
        <v>59593.908058814341</v>
      </c>
      <c r="BZ553" s="15">
        <f t="shared" ca="1" si="320"/>
        <v>107772.54597840394</v>
      </c>
      <c r="CA553" s="15">
        <f t="shared" ca="1" si="321"/>
        <v>154082.09957632908</v>
      </c>
      <c r="CB553" s="15">
        <f ca="1">(AU553*DCF!C$10-DCF!C$5*MAX(AU553*DCF!C$10,0)-MAX(AU553-Inputs!$B$6,0)/Inputs!$B$10)*DCF!C$6</f>
        <v>992.09258345181422</v>
      </c>
      <c r="CC553" s="15">
        <f ca="1">(AV553*DCF!D$10-DCF!D$5*MAX(AV553*DCF!D$10,0)-MAX(AV553-AU553,0)/Inputs!$B$10)*DCF!D$6</f>
        <v>941.54127925155308</v>
      </c>
      <c r="CD553" s="15">
        <f ca="1">(AW553*DCF!E$10-DCF!E$5*MAX(AW553*DCF!E$10,0)-MAX(AW553-AV553,0)/Inputs!$B$10)*DCF!E$6</f>
        <v>1128.4125227811205</v>
      </c>
      <c r="CE553" s="15">
        <f ca="1">(AX553*DCF!F$10-DCF!F$5*MAX(AX553*DCF!F$10,0)-MAX(AX553-AW553,0)/Inputs!$B$10)*DCF!F$6</f>
        <v>1833.864338594437</v>
      </c>
      <c r="CF553" s="15">
        <f ca="1">(AY553*DCF!G$10-DCF!G$5*MAX(AY553*DCF!G$10,0)-MAX(AY553-AX553,0)/Inputs!$B$10)*DCF!G$6</f>
        <v>2436.4536648013482</v>
      </c>
      <c r="CG553" s="15">
        <f ca="1">(AZ553*DCF!H$10-DCF!H$5*MAX(AZ553*DCF!H$10,0)-MAX(AZ553-AY553,0)/Inputs!$B$10)*DCF!H$6</f>
        <v>2695.9003143458317</v>
      </c>
      <c r="CH553" s="15">
        <f ca="1">(BA553*DCF!I$10-DCF!I$5*MAX(BA553*DCF!I$10,0)-MAX(BA553-AZ553,0)/Inputs!$B$10)*DCF!I$6</f>
        <v>3198.2271696493153</v>
      </c>
      <c r="CI553" s="15">
        <f ca="1">(BB553*DCF!J$10-DCF!J$5*MAX(BB553*DCF!J$10,0)-MAX(BB553-BA553,0)/Inputs!$B$10)*DCF!J$6</f>
        <v>4078.9258362165551</v>
      </c>
      <c r="CJ553" s="15">
        <f ca="1">(BC553*DCF!K$10-DCF!K$5*MAX(BC553*DCF!K$10,0)-MAX(BC553-BB553,0)/Inputs!$B$10)*DCF!K$6</f>
        <v>5193.610675715724</v>
      </c>
      <c r="CK553" s="15">
        <f ca="1">(BD553*DCF!L$10-DCF!L$5*MAX(BD553*DCF!L$10,0)-MAX(BD553-BC553,0)/Inputs!$B$10)*DCF!L$6</f>
        <v>6121.0979475923305</v>
      </c>
      <c r="CL553" s="15">
        <f ca="1">(BE553*DCF!M$10-DCF!M$5*MAX(BE553*DCF!M$10,0)-MAX(BE553-BD553,0)/Inputs!$B$10)*DCF!M$6</f>
        <v>6798.1133911697498</v>
      </c>
      <c r="CM553" s="15">
        <f ca="1">(BF553*DCF!C$28-DCF!C$5*MAX(BF553*DCF!C$28,0)-MAX(BF553-Inputs!$B$13,0)/Inputs!$B$17)*DCF!C$6</f>
        <v>3161.1322680860749</v>
      </c>
      <c r="CN553" s="15">
        <f ca="1">(BG553*DCF!D$28-DCF!D$5*MAX(BG553*DCF!D$28,0)-MAX(BG553-BF553,0)/Inputs!$B$17)*DCF!D$6</f>
        <v>3055.0467357274051</v>
      </c>
      <c r="CO553" s="15">
        <f ca="1">(BH553*DCF!E$28-DCF!E$5*MAX(BH553*DCF!E$28,0)-MAX(BH553-BG553,0)/Inputs!$B$17)*DCF!E$6</f>
        <v>3417.5034789752813</v>
      </c>
      <c r="CP553" s="15">
        <f ca="1">(BI553*DCF!F$28-DCF!F$5*MAX(BI553*DCF!F$28,0)-MAX(BI553-BH553,0)/Inputs!$B$17)*DCF!F$6</f>
        <v>4718.9835617649596</v>
      </c>
      <c r="CQ553" s="15">
        <f ca="1">(BJ553*DCF!G$28-DCF!G$5*MAX(BJ553*DCF!G$28,0)-MAX(BJ553-BI553,0)/Inputs!$B$17)*DCF!G$6</f>
        <v>5704.01041375977</v>
      </c>
      <c r="CR553" s="15">
        <f ca="1">(BK553*DCF!H$28-DCF!H$5*MAX(BK553*DCF!H$28,0)-MAX(BK553-BJ553,0)/Inputs!$B$17)*DCF!H$6</f>
        <v>6523.2755009094662</v>
      </c>
      <c r="CS553" s="15">
        <f ca="1">(BL553*DCF!I$28-DCF!I$5*MAX(BL553*DCF!I$28,0)-MAX(BL553-BK553,0)/Inputs!$B$17)*DCF!I$6</f>
        <v>7769.5417337078134</v>
      </c>
      <c r="CT553" s="15">
        <f ca="1">(BM553*DCF!J$28-DCF!J$5*MAX(BM553*DCF!J$28,0)-MAX(BM553-BL553,0)/Inputs!$B$17)*DCF!J$6</f>
        <v>9362.8338170121951</v>
      </c>
      <c r="CU553" s="15">
        <f ca="1">(BN553*DCF!K$28-DCF!K$5*MAX(BN553*DCF!K$28,0)-MAX(BN553-BM553,0)/Inputs!$B$17)*DCF!K$6</f>
        <v>11197.956536290798</v>
      </c>
      <c r="CV553" s="15">
        <f ca="1">(BO553*DCF!L$28-DCF!L$5*MAX(BO553*DCF!L$28,0)-MAX(BO553-BN553,0)/Inputs!$B$17)*DCF!L$6</f>
        <v>14841.112028521333</v>
      </c>
      <c r="CW553" s="15">
        <f ca="1">(BP553*DCF!M$28-DCF!M$5*MAX(BP553*DCF!M$28,0)-MAX(BP553-BO553,0)/Inputs!$B$17)*DCF!M$6</f>
        <v>19252.787387480541</v>
      </c>
      <c r="CX553" s="15">
        <f ca="1">(BQ553*DCF!C$46-DCF!C$5*MAX(BQ553*DCF!C$46,0)-MAX(BQ553-Inputs!$B$20,0)/Inputs!$B$24)*DCF!C$6</f>
        <v>-693.61865610383074</v>
      </c>
      <c r="CY553" s="15">
        <f ca="1">(BR553*DCF!D$46-DCF!D$5*MAX(BR553*DCF!D$46,0)-MAX(BR553-BQ553,0)/Inputs!$B$24)*DCF!D$6</f>
        <v>-1761.3873061847203</v>
      </c>
      <c r="CZ553" s="15">
        <f ca="1">(BS553*DCF!E$46-DCF!E$5*MAX(BS553*DCF!E$46,0)-MAX(BS553-BR553,0)/Inputs!$B$24)*DCF!E$6</f>
        <v>-3071.1888120599133</v>
      </c>
      <c r="DA553" s="15">
        <f ca="1">(BT553*DCF!F$46-DCF!F$5*MAX(BT553*DCF!F$46,0)-MAX(BT553-BS553,0)/Inputs!$B$24)*DCF!F$6</f>
        <v>-2604.0107711948335</v>
      </c>
      <c r="DB553" s="15">
        <f ca="1">(BU553*DCF!G$46-DCF!G$5*MAX(BU553*DCF!G$46,0)-MAX(BU553-BT553,0)/Inputs!$B$24)*DCF!G$6</f>
        <v>-4801.1573678033201</v>
      </c>
      <c r="DC553" s="15">
        <f ca="1">(BV553*DCF!H$46-DCF!H$5*MAX(BV553*DCF!H$46,0)-MAX(BV553-BU553,0)/Inputs!$B$24)*DCF!H$6</f>
        <v>-2844.5934852885412</v>
      </c>
      <c r="DD553" s="15">
        <f ca="1">(BW553*DCF!I$46-DCF!I$5*MAX(BW553*DCF!I$46,0)-MAX(BW553-BV553,0)/Inputs!$B$24)*DCF!I$6</f>
        <v>-955.02257823605567</v>
      </c>
      <c r="DE553" s="15">
        <f ca="1">(BX553*DCF!J$46-DCF!J$5*MAX(BX553*DCF!J$46,0)-MAX(BX553-BW553,0)/Inputs!$B$24)*DCF!J$6</f>
        <v>-1104.2454848706464</v>
      </c>
      <c r="DF553" s="15">
        <f ca="1">(BY553*DCF!K$46-DCF!K$5*MAX(BY553*DCF!K$46,0)-MAX(BY553-BX553,0)/Inputs!$B$24)*DCF!K$6</f>
        <v>2163.9961204127071</v>
      </c>
      <c r="DG553" s="15">
        <f ca="1">(BZ553*DCF!L$46-DCF!L$5*MAX(BZ553*DCF!L$46,0)-MAX(BZ553-BY553,0)/Inputs!$B$24)*DCF!L$6</f>
        <v>-3453.167991376215</v>
      </c>
      <c r="DH553" s="15">
        <f ca="1">(CA553*DCF!M$46-DCF!M$5*MAX(CA553*DCF!M$46,0)-MAX(CA553-BZ553,0)/Inputs!$B$24)*DCF!M$6</f>
        <v>2398.1325194612491</v>
      </c>
      <c r="DI553" s="15">
        <f ca="1">SUM(CB553:CL553)+BE553*DCF!M$10*(1+Inputs!$B$30)*(1-Inputs!$B$33)*(1-Inputs!$B$30/Inputs!$B$31)/(Inputs!$B$29-Inputs!$B$30)*DCF!M$6</f>
        <v>200706.19723569119</v>
      </c>
      <c r="DJ553" s="15">
        <f ca="1">SUM(CM553:CW553)+BP553*DCF!M$28*(1+Inputs!$B$30)*(1-Inputs!$B$33)*(1-Inputs!$B$30/Inputs!$B$31)/(Inputs!$B$29-Inputs!$B$30)*DCF!M$6</f>
        <v>525889.34725739213</v>
      </c>
      <c r="DK553" s="15">
        <f ca="1">SUM(CX553:DH553)+CA553*DCF!M$46*(1+Inputs!$B$30)*(1-Inputs!$B$33)*(1-Inputs!$B$30/Inputs!$B$31)/(Inputs!$B$29-Inputs!$B$30)*DCF!M$6</f>
        <v>221502.91432328714</v>
      </c>
      <c r="DM553" s="15">
        <f ca="1">DI553+DJ553+DK553+Inputs!$B$34+Inputs!$B$36-Inputs!$B$35</f>
        <v>1024949.4588163705</v>
      </c>
    </row>
    <row r="554" spans="1:117" x14ac:dyDescent="0.75">
      <c r="A554" s="11">
        <v>541</v>
      </c>
      <c r="C554" s="24">
        <f t="shared" ref="C554:M563" ca="1" si="324">_xlfn.NORM.S.INV(RAND())</f>
        <v>-0.95656708857547301</v>
      </c>
      <c r="D554" s="24">
        <f t="shared" ca="1" si="324"/>
        <v>0.25757324216402017</v>
      </c>
      <c r="E554" s="24">
        <f t="shared" ca="1" si="324"/>
        <v>-1.4610743551197809</v>
      </c>
      <c r="F554" s="24">
        <f t="shared" ca="1" si="324"/>
        <v>-0.76988093586220363</v>
      </c>
      <c r="G554" s="24">
        <f t="shared" ca="1" si="324"/>
        <v>-1.6150059024093717</v>
      </c>
      <c r="H554" s="24">
        <f t="shared" ca="1" si="324"/>
        <v>0.62425030463460862</v>
      </c>
      <c r="I554" s="24">
        <f t="shared" ca="1" si="324"/>
        <v>0.82432908357516077</v>
      </c>
      <c r="J554" s="24">
        <f t="shared" ca="1" si="324"/>
        <v>7.4305832461613909E-3</v>
      </c>
      <c r="K554" s="24">
        <f t="shared" ca="1" si="324"/>
        <v>0.68690865792824718</v>
      </c>
      <c r="L554" s="24">
        <f t="shared" ca="1" si="324"/>
        <v>-0.83552519850607332</v>
      </c>
      <c r="M554" s="24">
        <f t="shared" ca="1" si="324"/>
        <v>-2.0833090622052186</v>
      </c>
      <c r="N554" s="24">
        <f ca="1">SQRT(Inputs!$B$38)*C554+SQRT(1-Inputs!$B$38)*_xlfn.NORM.S.INV(RAND())</f>
        <v>-1.2810631290986083</v>
      </c>
      <c r="O554" s="24">
        <f ca="1">SQRT(Inputs!$B$38)*D554+SQRT(1-Inputs!$B$38)*_xlfn.NORM.S.INV(RAND())</f>
        <v>0.21937618142802445</v>
      </c>
      <c r="P554" s="24">
        <f ca="1">SQRT(Inputs!$B$38)*E554+SQRT(1-Inputs!$B$38)*_xlfn.NORM.S.INV(RAND())</f>
        <v>-0.2597334615955964</v>
      </c>
      <c r="Q554" s="24">
        <f ca="1">SQRT(Inputs!$B$38)*F554+SQRT(1-Inputs!$B$38)*_xlfn.NORM.S.INV(RAND())</f>
        <v>-0.65360998144788729</v>
      </c>
      <c r="R554" s="24">
        <f ca="1">SQRT(Inputs!$B$38)*G554+SQRT(1-Inputs!$B$38)*_xlfn.NORM.S.INV(RAND())</f>
        <v>-1.6816196865565809</v>
      </c>
      <c r="S554" s="24">
        <f ca="1">SQRT(Inputs!$B$38)*H554+SQRT(1-Inputs!$B$38)*_xlfn.NORM.S.INV(RAND())</f>
        <v>-0.88459696205626381</v>
      </c>
      <c r="T554" s="24">
        <f ca="1">SQRT(Inputs!$B$38)*I554+SQRT(1-Inputs!$B$38)*_xlfn.NORM.S.INV(RAND())</f>
        <v>1.6657103293490625</v>
      </c>
      <c r="U554" s="24">
        <f ca="1">SQRT(Inputs!$B$38)*J554+SQRT(1-Inputs!$B$38)*_xlfn.NORM.S.INV(RAND())</f>
        <v>-0.56869065729849344</v>
      </c>
      <c r="V554" s="24">
        <f ca="1">SQRT(Inputs!$B$38)*K554+SQRT(1-Inputs!$B$38)*_xlfn.NORM.S.INV(RAND())</f>
        <v>4.9158156986671697E-2</v>
      </c>
      <c r="W554" s="24">
        <f ca="1">SQRT(Inputs!$B$38)*L554+SQRT(1-Inputs!$B$38)*_xlfn.NORM.S.INV(RAND())</f>
        <v>-0.66360047404739175</v>
      </c>
      <c r="X554" s="24">
        <f ca="1">SQRT(Inputs!$B$38)*M554+SQRT(1-Inputs!$B$38)*_xlfn.NORM.S.INV(RAND())</f>
        <v>-0.37265364503529452</v>
      </c>
      <c r="Y554" s="24">
        <f ca="1">SQRT(Inputs!$B$38)*C554+SQRT(1-Inputs!$B$38)*_xlfn.NORM.S.INV(RAND())</f>
        <v>-1.3301212070684714</v>
      </c>
      <c r="Z554" s="24">
        <f ca="1">SQRT(Inputs!$B$38)*D554+SQRT(1-Inputs!$B$38)*_xlfn.NORM.S.INV(RAND())</f>
        <v>0.22252803104585067</v>
      </c>
      <c r="AA554" s="24">
        <f ca="1">SQRT(Inputs!$B$38)*E554+SQRT(1-Inputs!$B$38)*_xlfn.NORM.S.INV(RAND())</f>
        <v>-1.3915064418470324</v>
      </c>
      <c r="AB554" s="24">
        <f ca="1">SQRT(Inputs!$B$38)*F554+SQRT(1-Inputs!$B$38)*_xlfn.NORM.S.INV(RAND())</f>
        <v>3.8833246152432555E-2</v>
      </c>
      <c r="AC554" s="24">
        <f ca="1">SQRT(Inputs!$B$38)*G554+SQRT(1-Inputs!$B$38)*_xlfn.NORM.S.INV(RAND())</f>
        <v>-0.51609547417111734</v>
      </c>
      <c r="AD554" s="24">
        <f ca="1">SQRT(Inputs!$B$38)*H554+SQRT(1-Inputs!$B$38)*_xlfn.NORM.S.INV(RAND())</f>
        <v>-9.7793446662273242E-2</v>
      </c>
      <c r="AE554" s="24">
        <f ca="1">SQRT(Inputs!$B$38)*I554+SQRT(1-Inputs!$B$38)*_xlfn.NORM.S.INV(RAND())</f>
        <v>3.5806780779375547E-2</v>
      </c>
      <c r="AF554" s="24">
        <f ca="1">SQRT(Inputs!$B$38)*J554+SQRT(1-Inputs!$B$38)*_xlfn.NORM.S.INV(RAND())</f>
        <v>1.1694690544235133</v>
      </c>
      <c r="AG554" s="24">
        <f ca="1">SQRT(Inputs!$B$38)*K554+SQRT(1-Inputs!$B$38)*_xlfn.NORM.S.INV(RAND())</f>
        <v>1.7546874150695044</v>
      </c>
      <c r="AH554" s="24">
        <f ca="1">SQRT(Inputs!$B$38)*L554+SQRT(1-Inputs!$B$38)*_xlfn.NORM.S.INV(RAND())</f>
        <v>-0.40923297289128946</v>
      </c>
      <c r="AI554" s="24">
        <f ca="1">SQRT(Inputs!$B$38)*M554+SQRT(1-Inputs!$B$38)*_xlfn.NORM.S.INV(RAND())</f>
        <v>-2.2620753742744375</v>
      </c>
      <c r="AJ554" s="24">
        <f ca="1">SQRT(Inputs!$B$38)*C554+SQRT(1-Inputs!$B$38)*_xlfn.NORM.S.INV(RAND())</f>
        <v>-0.6770632093149942</v>
      </c>
      <c r="AK554" s="24">
        <f ca="1">SQRT(Inputs!$B$38)*D554+SQRT(1-Inputs!$B$38)*_xlfn.NORM.S.INV(RAND())</f>
        <v>2.519385443120721E-2</v>
      </c>
      <c r="AL554" s="24">
        <f ca="1">SQRT(Inputs!$B$38)*E554+SQRT(1-Inputs!$B$38)*_xlfn.NORM.S.INV(RAND())</f>
        <v>0.31602335488585109</v>
      </c>
      <c r="AM554" s="24">
        <f ca="1">SQRT(Inputs!$B$38)*F554+SQRT(1-Inputs!$B$38)*_xlfn.NORM.S.INV(RAND())</f>
        <v>-0.34337029751248593</v>
      </c>
      <c r="AN554" s="24">
        <f ca="1">SQRT(Inputs!$B$38)*G554+SQRT(1-Inputs!$B$38)*_xlfn.NORM.S.INV(RAND())</f>
        <v>-0.61257166466055923</v>
      </c>
      <c r="AO554" s="24">
        <f ca="1">SQRT(Inputs!$B$38)*H554+SQRT(1-Inputs!$B$38)*_xlfn.NORM.S.INV(RAND())</f>
        <v>1.2047841838726154</v>
      </c>
      <c r="AP554" s="24">
        <f ca="1">SQRT(Inputs!$B$38)*I554+SQRT(1-Inputs!$B$38)*_xlfn.NORM.S.INV(RAND())</f>
        <v>0.16542816226973422</v>
      </c>
      <c r="AQ554" s="24">
        <f ca="1">SQRT(Inputs!$B$38)*J554+SQRT(1-Inputs!$B$38)*_xlfn.NORM.S.INV(RAND())</f>
        <v>-0.24332884000358884</v>
      </c>
      <c r="AR554" s="24">
        <f ca="1">SQRT(Inputs!$B$38)*K554+SQRT(1-Inputs!$B$38)*_xlfn.NORM.S.INV(RAND())</f>
        <v>-1.8449668719921291</v>
      </c>
      <c r="AS554" s="24">
        <f ca="1">SQRT(Inputs!$B$38)*L554+SQRT(1-Inputs!$B$38)*_xlfn.NORM.S.INV(RAND())</f>
        <v>-1.0183140077134341</v>
      </c>
      <c r="AT554" s="24">
        <f ca="1">SQRT(Inputs!$B$38)*M554+SQRT(1-Inputs!$B$38)*_xlfn.NORM.S.INV(RAND())</f>
        <v>0.58578924901437923</v>
      </c>
      <c r="AU554" s="15">
        <f ca="1">Inputs!$B$6*EXP($B$8-0.5*C$5^2+C$5*N554)</f>
        <v>4032.9072136109025</v>
      </c>
      <c r="AV554" s="15">
        <f t="shared" ca="1" si="292"/>
        <v>5069.9234072079807</v>
      </c>
      <c r="AW554" s="15">
        <f t="shared" ca="1" si="293"/>
        <v>5969.0523640676438</v>
      </c>
      <c r="AX554" s="15">
        <f t="shared" ca="1" si="294"/>
        <v>6716.1748013483784</v>
      </c>
      <c r="AY554" s="15">
        <f t="shared" ca="1" si="295"/>
        <v>6744.3035874194466</v>
      </c>
      <c r="AZ554" s="15">
        <f t="shared" ca="1" si="296"/>
        <v>7482.8660006548107</v>
      </c>
      <c r="BA554" s="15">
        <f t="shared" ca="1" si="297"/>
        <v>10901.101859568938</v>
      </c>
      <c r="BB554" s="15">
        <f t="shared" ca="1" si="298"/>
        <v>12607.098862916937</v>
      </c>
      <c r="BC554" s="15">
        <f t="shared" ca="1" si="299"/>
        <v>15513.930556889321</v>
      </c>
      <c r="BD554" s="15">
        <f t="shared" ca="1" si="300"/>
        <v>17862.209835244259</v>
      </c>
      <c r="BE554" s="15">
        <f t="shared" ca="1" si="301"/>
        <v>21157.409226489857</v>
      </c>
      <c r="BF554" s="15">
        <f ca="1">Inputs!$B$13*EXP($B$9-0.5*C$6^2+C$6*Y554)</f>
        <v>10625.114539817598</v>
      </c>
      <c r="BG554" s="15">
        <f t="shared" ca="1" si="302"/>
        <v>13479.725755178131</v>
      </c>
      <c r="BH554" s="15">
        <f t="shared" ca="1" si="303"/>
        <v>13075.411203397005</v>
      </c>
      <c r="BI554" s="15">
        <f t="shared" ca="1" si="304"/>
        <v>16102.229185915703</v>
      </c>
      <c r="BJ554" s="15">
        <f t="shared" ca="1" si="305"/>
        <v>18325.042525095287</v>
      </c>
      <c r="BK554" s="15">
        <f t="shared" ca="1" si="306"/>
        <v>22193.064212728405</v>
      </c>
      <c r="BL554" s="15">
        <f t="shared" ca="1" si="307"/>
        <v>27388.29554411662</v>
      </c>
      <c r="BM554" s="15">
        <f t="shared" ca="1" si="308"/>
        <v>38930.285329353246</v>
      </c>
      <c r="BN554" s="15">
        <f t="shared" ca="1" si="309"/>
        <v>59083.951075263903</v>
      </c>
      <c r="BO554" s="15">
        <f t="shared" ca="1" si="310"/>
        <v>69319.536006488546</v>
      </c>
      <c r="BP554" s="15">
        <f t="shared" ca="1" si="311"/>
        <v>66030.480380190551</v>
      </c>
      <c r="BQ554" s="15">
        <f ca="1">Inputs!$B$20*EXP($B$10-0.5*C$7^2+C$7*AJ554)</f>
        <v>3373.76997986686</v>
      </c>
      <c r="BR554" s="15">
        <f t="shared" ca="1" si="312"/>
        <v>4614.5455493738691</v>
      </c>
      <c r="BS554" s="15">
        <f t="shared" ca="1" si="313"/>
        <v>6919.4999976935396</v>
      </c>
      <c r="BT554" s="15">
        <f t="shared" ca="1" si="314"/>
        <v>8718.6757315958039</v>
      </c>
      <c r="BU554" s="15">
        <f t="shared" ca="1" si="315"/>
        <v>10418.455745858577</v>
      </c>
      <c r="BV554" s="15">
        <f t="shared" ca="1" si="316"/>
        <v>19015.326065650021</v>
      </c>
      <c r="BW554" s="15">
        <f t="shared" ca="1" si="317"/>
        <v>27480.327466119863</v>
      </c>
      <c r="BX554" s="15">
        <f t="shared" ca="1" si="318"/>
        <v>36605.714368746019</v>
      </c>
      <c r="BY554" s="15">
        <f t="shared" ca="1" si="319"/>
        <v>36036.202576603981</v>
      </c>
      <c r="BZ554" s="15">
        <f t="shared" ca="1" si="320"/>
        <v>41931.449034640893</v>
      </c>
      <c r="CA554" s="15">
        <f t="shared" ca="1" si="321"/>
        <v>65362.754695440563</v>
      </c>
      <c r="CB554" s="15">
        <f ca="1">(AU554*DCF!C$10-DCF!C$5*MAX(AU554*DCF!C$10,0)-MAX(AU554-Inputs!$B$6,0)/Inputs!$B$10)*DCF!C$6</f>
        <v>1035.68733531454</v>
      </c>
      <c r="CC554" s="15">
        <f ca="1">(AV554*DCF!D$10-DCF!D$5*MAX(AV554*DCF!D$10,0)-MAX(AV554-AU554,0)/Inputs!$B$10)*DCF!D$6</f>
        <v>982.91022473650219</v>
      </c>
      <c r="CD554" s="15">
        <f ca="1">(AW554*DCF!E$10-DCF!E$5*MAX(AW554*DCF!E$10,0)-MAX(AW554-AV554,0)/Inputs!$B$10)*DCF!E$6</f>
        <v>1175.6380960236067</v>
      </c>
      <c r="CE554" s="15">
        <f ca="1">(AX554*DCF!F$10-DCF!F$5*MAX(AX554*DCF!F$10,0)-MAX(AX554-AW554,0)/Inputs!$B$10)*DCF!F$6</f>
        <v>1310.6725998187221</v>
      </c>
      <c r="CF554" s="15">
        <f ca="1">(AY554*DCF!G$10-DCF!G$5*MAX(AY554*DCF!G$10,0)-MAX(AY554-AX554,0)/Inputs!$B$10)*DCF!G$6</f>
        <v>1384.1884504857596</v>
      </c>
      <c r="CG554" s="15">
        <f ca="1">(AZ554*DCF!H$10-DCF!H$5*MAX(AZ554*DCF!H$10,0)-MAX(AZ554-AY554,0)/Inputs!$B$10)*DCF!H$6</f>
        <v>1321.6588043998322</v>
      </c>
      <c r="CH554" s="15">
        <f ca="1">(BA554*DCF!I$10-DCF!I$5*MAX(BA554*DCF!I$10,0)-MAX(BA554-AZ554,0)/Inputs!$B$10)*DCF!I$6</f>
        <v>1430.5231913160351</v>
      </c>
      <c r="CI554" s="15">
        <f ca="1">(BB554*DCF!J$10-DCF!J$5*MAX(BB554*DCF!J$10,0)-MAX(BB554-BA554,0)/Inputs!$B$10)*DCF!J$6</f>
        <v>1904.8916841517389</v>
      </c>
      <c r="CJ554" s="15">
        <f ca="1">(BC554*DCF!K$10-DCF!K$5*MAX(BC554*DCF!K$10,0)-MAX(BC554-BB554,0)/Inputs!$B$10)*DCF!K$6</f>
        <v>2090.581477453758</v>
      </c>
      <c r="CK554" s="15">
        <f ca="1">(BD554*DCF!L$10-DCF!L$5*MAX(BD554*DCF!L$10,0)-MAX(BD554-BC554,0)/Inputs!$B$10)*DCF!L$6</f>
        <v>2390.2903777062952</v>
      </c>
      <c r="CL554" s="15">
        <f ca="1">(BE554*DCF!M$10-DCF!M$5*MAX(BE554*DCF!M$10,0)-MAX(BE554-BD554,0)/Inputs!$B$10)*DCF!M$6</f>
        <v>2591.9373165895217</v>
      </c>
      <c r="CM554" s="15">
        <f ca="1">(BF554*DCF!C$28-DCF!C$5*MAX(BF554*DCF!C$28,0)-MAX(BF554-Inputs!$B$13,0)/Inputs!$B$17)*DCF!C$6</f>
        <v>3242.715276691225</v>
      </c>
      <c r="CN554" s="15">
        <f ca="1">(BG554*DCF!D$28-DCF!D$5*MAX(BG554*DCF!D$28,0)-MAX(BG554-BF554,0)/Inputs!$B$17)*DCF!D$6</f>
        <v>3361.0706736537672</v>
      </c>
      <c r="CO554" s="15">
        <f ca="1">(BH554*DCF!E$28-DCF!E$5*MAX(BH554*DCF!E$28,0)-MAX(BH554-BG554,0)/Inputs!$B$17)*DCF!E$6</f>
        <v>3703.1892793721086</v>
      </c>
      <c r="CP554" s="15">
        <f ca="1">(BI554*DCF!F$28-DCF!F$5*MAX(BI554*DCF!F$28,0)-MAX(BI554-BH554,0)/Inputs!$B$17)*DCF!F$6</f>
        <v>3820.2510211462204</v>
      </c>
      <c r="CQ554" s="15">
        <f ca="1">(BJ554*DCF!G$28-DCF!G$5*MAX(BJ554*DCF!G$28,0)-MAX(BJ554-BI554,0)/Inputs!$B$17)*DCF!G$6</f>
        <v>4380.716069897544</v>
      </c>
      <c r="CR554" s="15">
        <f ca="1">(BK554*DCF!H$28-DCF!H$5*MAX(BK554*DCF!H$28,0)-MAX(BK554-BJ554,0)/Inputs!$B$17)*DCF!H$6</f>
        <v>4887.6076100178598</v>
      </c>
      <c r="CS554" s="15">
        <f ca="1">(BL554*DCF!I$28-DCF!I$5*MAX(BL554*DCF!I$28,0)-MAX(BL554-BK554,0)/Inputs!$B$17)*DCF!I$6</f>
        <v>5694.7659106906267</v>
      </c>
      <c r="CT554" s="15">
        <f ca="1">(BM554*DCF!J$28-DCF!J$5*MAX(BM554*DCF!J$28,0)-MAX(BM554-BL554,0)/Inputs!$B$17)*DCF!J$6</f>
        <v>7154.311920603689</v>
      </c>
      <c r="CU554" s="15">
        <f ca="1">(BN554*DCF!K$28-DCF!K$5*MAX(BN554*DCF!K$28,0)-MAX(BN554-BM554,0)/Inputs!$B$17)*DCF!K$6</f>
        <v>10008.98419820721</v>
      </c>
      <c r="CV554" s="15">
        <f ca="1">(BO554*DCF!L$28-DCF!L$5*MAX(BO554*DCF!L$28,0)-MAX(BO554-BN554,0)/Inputs!$B$17)*DCF!L$6</f>
        <v>12672.528938932041</v>
      </c>
      <c r="CW554" s="15">
        <f ca="1">(BP554*DCF!M$28-DCF!M$5*MAX(BP554*DCF!M$28,0)-MAX(BP554-BO554,0)/Inputs!$B$17)*DCF!M$6</f>
        <v>12423.673097267943</v>
      </c>
      <c r="CX554" s="15">
        <f ca="1">(BQ554*DCF!C$46-DCF!C$5*MAX(BQ554*DCF!C$46,0)-MAX(BQ554-Inputs!$B$20,0)/Inputs!$B$24)*DCF!C$6</f>
        <v>-858.96303454978749</v>
      </c>
      <c r="CY554" s="15">
        <f ca="1">(BR554*DCF!D$46-DCF!D$5*MAX(BR554*DCF!D$46,0)-MAX(BR554-BQ554,0)/Inputs!$B$24)*DCF!D$6</f>
        <v>-1317.0239488211284</v>
      </c>
      <c r="CZ554" s="15">
        <f ca="1">(BS554*DCF!E$46-DCF!E$5*MAX(BS554*DCF!E$46,0)-MAX(BS554-BR554,0)/Inputs!$B$24)*DCF!E$6</f>
        <v>-1726.7925116159536</v>
      </c>
      <c r="DA554" s="15">
        <f ca="1">(BT554*DCF!F$46-DCF!F$5*MAX(BT554*DCF!F$46,0)-MAX(BT554-BS554,0)/Inputs!$B$24)*DCF!F$6</f>
        <v>-1290.0858514452214</v>
      </c>
      <c r="DB554" s="15">
        <f ca="1">(BU554*DCF!G$46-DCF!G$5*MAX(BU554*DCF!G$46,0)-MAX(BU554-BT554,0)/Inputs!$B$24)*DCF!G$6</f>
        <v>-922.22868018109853</v>
      </c>
      <c r="DC554" s="15">
        <f ca="1">(BV554*DCF!H$46-DCF!H$5*MAX(BV554*DCF!H$46,0)-MAX(BV554-BU554,0)/Inputs!$B$24)*DCF!H$6</f>
        <v>-2671.4247779768189</v>
      </c>
      <c r="DD554" s="15">
        <f ca="1">(BW554*DCF!I$46-DCF!I$5*MAX(BW554*DCF!I$46,0)-MAX(BW554-BV554,0)/Inputs!$B$24)*DCF!I$6</f>
        <v>-1795.3056154497467</v>
      </c>
      <c r="DE554" s="15">
        <f ca="1">(BX554*DCF!J$46-DCF!J$5*MAX(BX554*DCF!J$46,0)-MAX(BX554-BW554,0)/Inputs!$B$24)*DCF!J$6</f>
        <v>-884.39505774699614</v>
      </c>
      <c r="DF554" s="15">
        <f ca="1">(BY554*DCF!K$46-DCF!K$5*MAX(BY554*DCF!K$46,0)-MAX(BY554-BX554,0)/Inputs!$B$24)*DCF!K$6</f>
        <v>2058.5080184202643</v>
      </c>
      <c r="DG554" s="15">
        <f ca="1">(BZ554*DCF!L$46-DCF!L$5*MAX(BZ554*DCF!L$46,0)-MAX(BZ554-BY554,0)/Inputs!$B$24)*DCF!L$6</f>
        <v>1564.4135117544342</v>
      </c>
      <c r="DH554" s="15">
        <f ca="1">(CA554*DCF!M$46-DCF!M$5*MAX(CA554*DCF!M$46,0)-MAX(CA554-BZ554,0)/Inputs!$B$24)*DCF!M$6</f>
        <v>225.72369529993725</v>
      </c>
      <c r="DI554" s="15">
        <f ca="1">SUM(CB554:CL554)+BE554*DCF!M$10*(1+Inputs!$B$30)*(1-Inputs!$B$33)*(1-Inputs!$B$30/Inputs!$B$31)/(Inputs!$B$29-Inputs!$B$30)*DCF!M$6</f>
        <v>76500.329213090648</v>
      </c>
      <c r="DJ554" s="15">
        <f ca="1">SUM(CM554:CW554)+BP554*DCF!M$28*(1+Inputs!$B$30)*(1-Inputs!$B$33)*(1-Inputs!$B$30/Inputs!$B$31)/(Inputs!$B$29-Inputs!$B$30)*DCF!M$6</f>
        <v>316368.08074418595</v>
      </c>
      <c r="DK554" s="15">
        <f ca="1">SUM(CX554:DH554)+CA554*DCF!M$46*(1+Inputs!$B$30)*(1-Inputs!$B$33)*(1-Inputs!$B$30/Inputs!$B$31)/(Inputs!$B$29-Inputs!$B$30)*DCF!M$6</f>
        <v>93440.987220111245</v>
      </c>
      <c r="DM554" s="15">
        <f ca="1">DI554+DJ554+DK554+Inputs!$B$34+Inputs!$B$36-Inputs!$B$35</f>
        <v>563160.39717738784</v>
      </c>
    </row>
    <row r="555" spans="1:117" x14ac:dyDescent="0.75">
      <c r="A555" s="11">
        <v>542</v>
      </c>
      <c r="C555" s="24">
        <f t="shared" ca="1" si="324"/>
        <v>1.6845600987387164</v>
      </c>
      <c r="D555" s="24">
        <f t="shared" ca="1" si="324"/>
        <v>-2.2720325182957026</v>
      </c>
      <c r="E555" s="24">
        <f t="shared" ca="1" si="324"/>
        <v>3.2121519799890592</v>
      </c>
      <c r="F555" s="24">
        <f t="shared" ca="1" si="324"/>
        <v>-0.48588572088972215</v>
      </c>
      <c r="G555" s="24">
        <f t="shared" ca="1" si="324"/>
        <v>-0.12759545664062752</v>
      </c>
      <c r="H555" s="24">
        <f t="shared" ca="1" si="324"/>
        <v>1.1586523123936034</v>
      </c>
      <c r="I555" s="24">
        <f t="shared" ca="1" si="324"/>
        <v>1.1438677690298462</v>
      </c>
      <c r="J555" s="24">
        <f t="shared" ca="1" si="324"/>
        <v>0.91917391742733046</v>
      </c>
      <c r="K555" s="24">
        <f t="shared" ca="1" si="324"/>
        <v>-1.5153592497514541</v>
      </c>
      <c r="L555" s="24">
        <f t="shared" ca="1" si="324"/>
        <v>0.54680369011803942</v>
      </c>
      <c r="M555" s="24">
        <f t="shared" ca="1" si="324"/>
        <v>-1.9530902545109547</v>
      </c>
      <c r="N555" s="24">
        <f ca="1">SQRT(Inputs!$B$38)*C555+SQRT(1-Inputs!$B$38)*_xlfn.NORM.S.INV(RAND())</f>
        <v>2.3073119613615689</v>
      </c>
      <c r="O555" s="24">
        <f ca="1">SQRT(Inputs!$B$38)*D555+SQRT(1-Inputs!$B$38)*_xlfn.NORM.S.INV(RAND())</f>
        <v>-2.4736768950876389</v>
      </c>
      <c r="P555" s="24">
        <f ca="1">SQRT(Inputs!$B$38)*E555+SQRT(1-Inputs!$B$38)*_xlfn.NORM.S.INV(RAND())</f>
        <v>2.7071215714327317</v>
      </c>
      <c r="Q555" s="24">
        <f ca="1">SQRT(Inputs!$B$38)*F555+SQRT(1-Inputs!$B$38)*_xlfn.NORM.S.INV(RAND())</f>
        <v>-0.42697800606373315</v>
      </c>
      <c r="R555" s="24">
        <f ca="1">SQRT(Inputs!$B$38)*G555+SQRT(1-Inputs!$B$38)*_xlfn.NORM.S.INV(RAND())</f>
        <v>-0.43503171005941066</v>
      </c>
      <c r="S555" s="24">
        <f ca="1">SQRT(Inputs!$B$38)*H555+SQRT(1-Inputs!$B$38)*_xlfn.NORM.S.INV(RAND())</f>
        <v>-0.65244797366300311</v>
      </c>
      <c r="T555" s="24">
        <f ca="1">SQRT(Inputs!$B$38)*I555+SQRT(1-Inputs!$B$38)*_xlfn.NORM.S.INV(RAND())</f>
        <v>-0.51082607595792651</v>
      </c>
      <c r="U555" s="24">
        <f ca="1">SQRT(Inputs!$B$38)*J555+SQRT(1-Inputs!$B$38)*_xlfn.NORM.S.INV(RAND())</f>
        <v>0.62721770047602265</v>
      </c>
      <c r="V555" s="24">
        <f ca="1">SQRT(Inputs!$B$38)*K555+SQRT(1-Inputs!$B$38)*_xlfn.NORM.S.INV(RAND())</f>
        <v>-0.58204670397410629</v>
      </c>
      <c r="W555" s="24">
        <f ca="1">SQRT(Inputs!$B$38)*L555+SQRT(1-Inputs!$B$38)*_xlfn.NORM.S.INV(RAND())</f>
        <v>-0.94628581240072784</v>
      </c>
      <c r="X555" s="24">
        <f ca="1">SQRT(Inputs!$B$38)*M555+SQRT(1-Inputs!$B$38)*_xlfn.NORM.S.INV(RAND())</f>
        <v>0.47978277156452598</v>
      </c>
      <c r="Y555" s="24">
        <f ca="1">SQRT(Inputs!$B$38)*C555+SQRT(1-Inputs!$B$38)*_xlfn.NORM.S.INV(RAND())</f>
        <v>-0.30682642609818278</v>
      </c>
      <c r="Z555" s="24">
        <f ca="1">SQRT(Inputs!$B$38)*D555+SQRT(1-Inputs!$B$38)*_xlfn.NORM.S.INV(RAND())</f>
        <v>-3.0870483116299061</v>
      </c>
      <c r="AA555" s="24">
        <f ca="1">SQRT(Inputs!$B$38)*E555+SQRT(1-Inputs!$B$38)*_xlfn.NORM.S.INV(RAND())</f>
        <v>2.6401251647303963</v>
      </c>
      <c r="AB555" s="24">
        <f ca="1">SQRT(Inputs!$B$38)*F555+SQRT(1-Inputs!$B$38)*_xlfn.NORM.S.INV(RAND())</f>
        <v>-0.32981972136209931</v>
      </c>
      <c r="AC555" s="24">
        <f ca="1">SQRT(Inputs!$B$38)*G555+SQRT(1-Inputs!$B$38)*_xlfn.NORM.S.INV(RAND())</f>
        <v>0.59464271916452272</v>
      </c>
      <c r="AD555" s="24">
        <f ca="1">SQRT(Inputs!$B$38)*H555+SQRT(1-Inputs!$B$38)*_xlfn.NORM.S.INV(RAND())</f>
        <v>0.74472578683088375</v>
      </c>
      <c r="AE555" s="24">
        <f ca="1">SQRT(Inputs!$B$38)*I555+SQRT(1-Inputs!$B$38)*_xlfn.NORM.S.INV(RAND())</f>
        <v>1.9632920304472541</v>
      </c>
      <c r="AF555" s="24">
        <f ca="1">SQRT(Inputs!$B$38)*J555+SQRT(1-Inputs!$B$38)*_xlfn.NORM.S.INV(RAND())</f>
        <v>0.97069097230037449</v>
      </c>
      <c r="AG555" s="24">
        <f ca="1">SQRT(Inputs!$B$38)*K555+SQRT(1-Inputs!$B$38)*_xlfn.NORM.S.INV(RAND())</f>
        <v>-2.1806516543554624</v>
      </c>
      <c r="AH555" s="24">
        <f ca="1">SQRT(Inputs!$B$38)*L555+SQRT(1-Inputs!$B$38)*_xlfn.NORM.S.INV(RAND())</f>
        <v>0.35565314485748534</v>
      </c>
      <c r="AI555" s="24">
        <f ca="1">SQRT(Inputs!$B$38)*M555+SQRT(1-Inputs!$B$38)*_xlfn.NORM.S.INV(RAND())</f>
        <v>-1.5333783005612833</v>
      </c>
      <c r="AJ555" s="24">
        <f ca="1">SQRT(Inputs!$B$38)*C555+SQRT(1-Inputs!$B$38)*_xlfn.NORM.S.INV(RAND())</f>
        <v>-0.31359506451292285</v>
      </c>
      <c r="AK555" s="24">
        <f ca="1">SQRT(Inputs!$B$38)*D555+SQRT(1-Inputs!$B$38)*_xlfn.NORM.S.INV(RAND())</f>
        <v>-1.1258598780542495</v>
      </c>
      <c r="AL555" s="24">
        <f ca="1">SQRT(Inputs!$B$38)*E555+SQRT(1-Inputs!$B$38)*_xlfn.NORM.S.INV(RAND())</f>
        <v>3.489910842701927</v>
      </c>
      <c r="AM555" s="24">
        <f ca="1">SQRT(Inputs!$B$38)*F555+SQRT(1-Inputs!$B$38)*_xlfn.NORM.S.INV(RAND())</f>
        <v>0.46953665683174906</v>
      </c>
      <c r="AN555" s="24">
        <f ca="1">SQRT(Inputs!$B$38)*G555+SQRT(1-Inputs!$B$38)*_xlfn.NORM.S.INV(RAND())</f>
        <v>-0.31045044032154395</v>
      </c>
      <c r="AO555" s="24">
        <f ca="1">SQRT(Inputs!$B$38)*H555+SQRT(1-Inputs!$B$38)*_xlfn.NORM.S.INV(RAND())</f>
        <v>0.15684032161489281</v>
      </c>
      <c r="AP555" s="24">
        <f ca="1">SQRT(Inputs!$B$38)*I555+SQRT(1-Inputs!$B$38)*_xlfn.NORM.S.INV(RAND())</f>
        <v>-0.69276410597771532</v>
      </c>
      <c r="AQ555" s="24">
        <f ca="1">SQRT(Inputs!$B$38)*J555+SQRT(1-Inputs!$B$38)*_xlfn.NORM.S.INV(RAND())</f>
        <v>1.011321274693139</v>
      </c>
      <c r="AR555" s="24">
        <f ca="1">SQRT(Inputs!$B$38)*K555+SQRT(1-Inputs!$B$38)*_xlfn.NORM.S.INV(RAND())</f>
        <v>-0.83744839856365272</v>
      </c>
      <c r="AS555" s="24">
        <f ca="1">SQRT(Inputs!$B$38)*L555+SQRT(1-Inputs!$B$38)*_xlfn.NORM.S.INV(RAND())</f>
        <v>1.503558654584396</v>
      </c>
      <c r="AT555" s="24">
        <f ca="1">SQRT(Inputs!$B$38)*M555+SQRT(1-Inputs!$B$38)*_xlfn.NORM.S.INV(RAND())</f>
        <v>-2.2574508196779477</v>
      </c>
      <c r="AU555" s="15">
        <f ca="1">Inputs!$B$6*EXP($B$8-0.5*C$5^2+C$5*N555)</f>
        <v>7209.1339059933016</v>
      </c>
      <c r="AV555" s="15">
        <f t="shared" ca="1" si="292"/>
        <v>6099.5928883431643</v>
      </c>
      <c r="AW555" s="15">
        <f t="shared" ca="1" si="293"/>
        <v>10715.136412618589</v>
      </c>
      <c r="AX555" s="15">
        <f t="shared" ca="1" si="294"/>
        <v>12402.545497512023</v>
      </c>
      <c r="AY555" s="15">
        <f t="shared" ca="1" si="295"/>
        <v>14406.329371167372</v>
      </c>
      <c r="AZ555" s="15">
        <f t="shared" ca="1" si="296"/>
        <v>16397.836412556455</v>
      </c>
      <c r="BA555" s="15">
        <f t="shared" ca="1" si="297"/>
        <v>19022.105667960066</v>
      </c>
      <c r="BB555" s="15">
        <f t="shared" ca="1" si="298"/>
        <v>24799.303943899715</v>
      </c>
      <c r="BC555" s="15">
        <f t="shared" ca="1" si="299"/>
        <v>28713.395605854563</v>
      </c>
      <c r="BD555" s="15">
        <f t="shared" ca="1" si="300"/>
        <v>32196.963133896046</v>
      </c>
      <c r="BE555" s="15">
        <f t="shared" ca="1" si="301"/>
        <v>41215.532055754404</v>
      </c>
      <c r="BF555" s="15">
        <f ca="1">Inputs!$B$13*EXP($B$9-0.5*C$6^2+C$6*Y555)</f>
        <v>13014.788942901147</v>
      </c>
      <c r="BG555" s="15">
        <f t="shared" ca="1" si="302"/>
        <v>9087.3006815710742</v>
      </c>
      <c r="BH555" s="15">
        <f t="shared" ca="1" si="303"/>
        <v>17203.288010341963</v>
      </c>
      <c r="BI555" s="15">
        <f t="shared" ca="1" si="304"/>
        <v>20017.000141557961</v>
      </c>
      <c r="BJ555" s="15">
        <f t="shared" ca="1" si="305"/>
        <v>26735.72579111658</v>
      </c>
      <c r="BK555" s="15">
        <f t="shared" ca="1" si="306"/>
        <v>36314.434897579697</v>
      </c>
      <c r="BL555" s="15">
        <f t="shared" ca="1" si="307"/>
        <v>57531.764366676267</v>
      </c>
      <c r="BM555" s="15">
        <f t="shared" ca="1" si="308"/>
        <v>79782.185261230625</v>
      </c>
      <c r="BN555" s="15">
        <f t="shared" ca="1" si="309"/>
        <v>75557.375703157508</v>
      </c>
      <c r="BO555" s="15">
        <f t="shared" ca="1" si="310"/>
        <v>96889.416417481072</v>
      </c>
      <c r="BP555" s="15">
        <f t="shared" ca="1" si="311"/>
        <v>100235.12930891017</v>
      </c>
      <c r="BQ555" s="15">
        <f ca="1">Inputs!$B$20*EXP($B$10-0.5*C$7^2+C$7*AJ555)</f>
        <v>3837.9818409286063</v>
      </c>
      <c r="BR555" s="15">
        <f t="shared" ca="1" si="312"/>
        <v>3642.162474631285</v>
      </c>
      <c r="BS555" s="15">
        <f t="shared" ca="1" si="313"/>
        <v>13588.956391812088</v>
      </c>
      <c r="BT555" s="15">
        <f t="shared" ca="1" si="314"/>
        <v>21192.195653072453</v>
      </c>
      <c r="BU555" s="15">
        <f t="shared" ca="1" si="315"/>
        <v>27244.418607793326</v>
      </c>
      <c r="BV555" s="15">
        <f t="shared" ca="1" si="316"/>
        <v>39268.195141838689</v>
      </c>
      <c r="BW555" s="15">
        <f t="shared" ca="1" si="317"/>
        <v>47323.370286586149</v>
      </c>
      <c r="BX555" s="15">
        <f t="shared" ca="1" si="318"/>
        <v>81065.958368011823</v>
      </c>
      <c r="BY555" s="15">
        <f t="shared" ca="1" si="319"/>
        <v>96770.869861357205</v>
      </c>
      <c r="BZ555" s="15">
        <f t="shared" ca="1" si="320"/>
        <v>179013.91918750919</v>
      </c>
      <c r="CA555" s="15">
        <f t="shared" ca="1" si="321"/>
        <v>168364.96529515774</v>
      </c>
      <c r="CB555" s="15">
        <f ca="1">(AU555*DCF!C$10-DCF!C$5*MAX(AU555*DCF!C$10,0)-MAX(AU555-Inputs!$B$6,0)/Inputs!$B$10)*DCF!C$6</f>
        <v>1027.0535454186286</v>
      </c>
      <c r="CC555" s="15">
        <f ca="1">(AV555*DCF!D$10-DCF!D$5*MAX(AV555*DCF!D$10,0)-MAX(AV555-AU555,0)/Inputs!$B$10)*DCF!D$6</f>
        <v>1486.734443148262</v>
      </c>
      <c r="CD555" s="15">
        <f ca="1">(AW555*DCF!E$10-DCF!E$5*MAX(AW555*DCF!E$10,0)-MAX(AW555-AV555,0)/Inputs!$B$10)*DCF!E$6</f>
        <v>1434.3428879914507</v>
      </c>
      <c r="CE555" s="15">
        <f ca="1">(AX555*DCF!F$10-DCF!F$5*MAX(AX555*DCF!F$10,0)-MAX(AX555-AW555,0)/Inputs!$B$10)*DCF!F$6</f>
        <v>2356.3479215895109</v>
      </c>
      <c r="CF555" s="15">
        <f ca="1">(AY555*DCF!G$10-DCF!G$5*MAX(AY555*DCF!G$10,0)-MAX(AY555-AX555,0)/Inputs!$B$10)*DCF!G$6</f>
        <v>2583.1160321621073</v>
      </c>
      <c r="CG555" s="15">
        <f ca="1">(AZ555*DCF!H$10-DCF!H$5*MAX(AZ555*DCF!H$10,0)-MAX(AZ555-AY555,0)/Inputs!$B$10)*DCF!H$6</f>
        <v>2830.0239236865782</v>
      </c>
      <c r="CH555" s="15">
        <f ca="1">(BA555*DCF!I$10-DCF!I$5*MAX(BA555*DCF!I$10,0)-MAX(BA555-AZ555,0)/Inputs!$B$10)*DCF!I$6</f>
        <v>3044.1726730355599</v>
      </c>
      <c r="CI555" s="15">
        <f ca="1">(BB555*DCF!J$10-DCF!J$5*MAX(BB555*DCF!J$10,0)-MAX(BB555-BA555,0)/Inputs!$B$10)*DCF!J$6</f>
        <v>3380.1789010693865</v>
      </c>
      <c r="CJ555" s="15">
        <f ca="1">(BC555*DCF!K$10-DCF!K$5*MAX(BC555*DCF!K$10,0)-MAX(BC555-BB555,0)/Inputs!$B$10)*DCF!K$6</f>
        <v>4074.4823035060999</v>
      </c>
      <c r="CK555" s="15">
        <f ca="1">(BD555*DCF!L$10-DCF!L$5*MAX(BD555*DCF!L$10,0)-MAX(BD555-BC555,0)/Inputs!$B$10)*DCF!L$6</f>
        <v>4405.4326117402079</v>
      </c>
      <c r="CL555" s="15">
        <f ca="1">(BE555*DCF!M$10-DCF!M$5*MAX(BE555*DCF!M$10,0)-MAX(BE555-BD555,0)/Inputs!$B$10)*DCF!M$6</f>
        <v>4738.6802363893121</v>
      </c>
      <c r="CM555" s="15">
        <f ca="1">(BF555*DCF!C$28-DCF!C$5*MAX(BF555*DCF!C$28,0)-MAX(BF555-Inputs!$B$13,0)/Inputs!$B$17)*DCF!C$6</f>
        <v>3596.0954514512514</v>
      </c>
      <c r="CN555" s="15">
        <f ca="1">(BG555*DCF!D$28-DCF!D$5*MAX(BG555*DCF!D$28,0)-MAX(BG555-BF555,0)/Inputs!$B$17)*DCF!D$6</f>
        <v>2676.4196385024411</v>
      </c>
      <c r="CO555" s="15">
        <f ca="1">(BH555*DCF!E$28-DCF!E$5*MAX(BH555*DCF!E$28,0)-MAX(BH555-BG555,0)/Inputs!$B$17)*DCF!E$6</f>
        <v>3272.7281062016755</v>
      </c>
      <c r="CP555" s="15">
        <f ca="1">(BI555*DCF!F$28-DCF!F$5*MAX(BI555*DCF!F$28,0)-MAX(BI555-BH555,0)/Inputs!$B$17)*DCF!F$6</f>
        <v>4921.8075057843025</v>
      </c>
      <c r="CQ555" s="15">
        <f ca="1">(BJ555*DCF!G$28-DCF!G$5*MAX(BJ555*DCF!G$28,0)-MAX(BJ555-BI555,0)/Inputs!$B$17)*DCF!G$6</f>
        <v>5806.7636185216052</v>
      </c>
      <c r="CR555" s="15">
        <f ca="1">(BK555*DCF!H$28-DCF!H$5*MAX(BK555*DCF!H$28,0)-MAX(BK555-BJ555,0)/Inputs!$B$17)*DCF!H$6</f>
        <v>7492.6978149064262</v>
      </c>
      <c r="CS555" s="15">
        <f ca="1">(BL555*DCF!I$28-DCF!I$5*MAX(BL555*DCF!I$28,0)-MAX(BL555-BK555,0)/Inputs!$B$17)*DCF!I$6</f>
        <v>10483.431877108516</v>
      </c>
      <c r="CT555" s="15">
        <f ca="1">(BM555*DCF!J$28-DCF!J$5*MAX(BM555*DCF!J$28,0)-MAX(BM555-BL555,0)/Inputs!$B$17)*DCF!J$6</f>
        <v>14847.82649435559</v>
      </c>
      <c r="CU555" s="15">
        <f ca="1">(BN555*DCF!K$28-DCF!K$5*MAX(BN555*DCF!K$28,0)-MAX(BN555-BM555,0)/Inputs!$B$17)*DCF!K$6</f>
        <v>15956.450877776049</v>
      </c>
      <c r="CV555" s="15">
        <f ca="1">(BO555*DCF!L$28-DCF!L$5*MAX(BO555*DCF!L$28,0)-MAX(BO555-BN555,0)/Inputs!$B$17)*DCF!L$6</f>
        <v>16917.716294192069</v>
      </c>
      <c r="CW555" s="15">
        <f ca="1">(BP555*DCF!M$28-DCF!M$5*MAX(BP555*DCF!M$28,0)-MAX(BP555-BO555,0)/Inputs!$B$17)*DCF!M$6</f>
        <v>18509.576579095457</v>
      </c>
      <c r="CX555" s="15">
        <f ca="1">(BQ555*DCF!C$46-DCF!C$5*MAX(BQ555*DCF!C$46,0)-MAX(BQ555-Inputs!$B$20,0)/Inputs!$B$24)*DCF!C$6</f>
        <v>-1180.5878805509974</v>
      </c>
      <c r="CY555" s="15">
        <f ca="1">(BR555*DCF!D$46-DCF!D$5*MAX(BR555*DCF!D$46,0)-MAX(BR555-BQ555,0)/Inputs!$B$24)*DCF!D$6</f>
        <v>-621.63219809269401</v>
      </c>
      <c r="CZ555" s="15">
        <f ca="1">(BS555*DCF!E$46-DCF!E$5*MAX(BS555*DCF!E$46,0)-MAX(BS555-BR555,0)/Inputs!$B$24)*DCF!E$6</f>
        <v>-5527.6700847272705</v>
      </c>
      <c r="DA555" s="15">
        <f ca="1">(BT555*DCF!F$46-DCF!F$5*MAX(BT555*DCF!F$46,0)-MAX(BT555-BS555,0)/Inputs!$B$24)*DCF!F$6</f>
        <v>-4311.9294464916329</v>
      </c>
      <c r="DB555" s="15">
        <f ca="1">(BU555*DCF!G$46-DCF!G$5*MAX(BU555*DCF!G$46,0)-MAX(BU555-BT555,0)/Inputs!$B$24)*DCF!G$6</f>
        <v>-2952.2966382108448</v>
      </c>
      <c r="DC555" s="15">
        <f ca="1">(BV555*DCF!H$46-DCF!H$5*MAX(BV555*DCF!H$46,0)-MAX(BV555-BU555,0)/Inputs!$B$24)*DCF!H$6</f>
        <v>-3736.3148870534837</v>
      </c>
      <c r="DD555" s="15">
        <f ca="1">(BW555*DCF!I$46-DCF!I$5*MAX(BW555*DCF!I$46,0)-MAX(BW555-BV555,0)/Inputs!$B$24)*DCF!I$6</f>
        <v>-1219.3775872347351</v>
      </c>
      <c r="DE555" s="15">
        <f ca="1">(BX555*DCF!J$46-DCF!J$5*MAX(BX555*DCF!J$46,0)-MAX(BX555-BW555,0)/Inputs!$B$24)*DCF!J$6</f>
        <v>-5547.4903699013194</v>
      </c>
      <c r="DF555" s="15">
        <f ca="1">(BY555*DCF!K$46-DCF!K$5*MAX(BY555*DCF!K$46,0)-MAX(BY555-BX555,0)/Inputs!$B$24)*DCF!K$6</f>
        <v>1680.5897349956242</v>
      </c>
      <c r="DG555" s="15">
        <f ca="1">(BZ555*DCF!L$46-DCF!L$5*MAX(BZ555*DCF!L$46,0)-MAX(BZ555-BY555,0)/Inputs!$B$24)*DCF!L$6</f>
        <v>-6237.4707365363038</v>
      </c>
      <c r="DH555" s="15">
        <f ca="1">(CA555*DCF!M$46-DCF!M$5*MAX(CA555*DCF!M$46,0)-MAX(CA555-BZ555,0)/Inputs!$B$24)*DCF!M$6</f>
        <v>13199.152357468347</v>
      </c>
      <c r="DI555" s="15">
        <f ca="1">SUM(CB555:CL555)+BE555*DCF!M$10*(1+Inputs!$B$30)*(1-Inputs!$B$33)*(1-Inputs!$B$30/Inputs!$B$31)/(Inputs!$B$29-Inputs!$B$30)*DCF!M$6</f>
        <v>146063.93620989003</v>
      </c>
      <c r="DJ555" s="15">
        <f ca="1">SUM(CM555:CW555)+BP555*DCF!M$28*(1+Inputs!$B$30)*(1-Inputs!$B$33)*(1-Inputs!$B$30/Inputs!$B$31)/(Inputs!$B$29-Inputs!$B$30)*DCF!M$6</f>
        <v>476422.43470997899</v>
      </c>
      <c r="DK555" s="15">
        <f ca="1">SUM(CX555:DH555)+CA555*DCF!M$46*(1+Inputs!$B$30)*(1-Inputs!$B$33)*(1-Inputs!$B$30/Inputs!$B$31)/(Inputs!$B$29-Inputs!$B$30)*DCF!M$6</f>
        <v>243857.15271511063</v>
      </c>
      <c r="DM555" s="15">
        <f ca="1">DI555+DJ555+DK555+Inputs!$B$34+Inputs!$B$36-Inputs!$B$35</f>
        <v>943194.52363497973</v>
      </c>
    </row>
    <row r="556" spans="1:117" x14ac:dyDescent="0.75">
      <c r="A556" s="11">
        <v>543</v>
      </c>
      <c r="C556" s="24">
        <f t="shared" ca="1" si="324"/>
        <v>0.24890673222037707</v>
      </c>
      <c r="D556" s="24">
        <f t="shared" ca="1" si="324"/>
        <v>-1.2965043692424669E-2</v>
      </c>
      <c r="E556" s="24">
        <f t="shared" ca="1" si="324"/>
        <v>0.39183100202971</v>
      </c>
      <c r="F556" s="24">
        <f t="shared" ca="1" si="324"/>
        <v>-1.8299230098991282</v>
      </c>
      <c r="G556" s="24">
        <f t="shared" ca="1" si="324"/>
        <v>-1.734497038072697</v>
      </c>
      <c r="H556" s="24">
        <f t="shared" ca="1" si="324"/>
        <v>0.47889763111940042</v>
      </c>
      <c r="I556" s="24">
        <f t="shared" ca="1" si="324"/>
        <v>-2.2423353646627099E-2</v>
      </c>
      <c r="J556" s="24">
        <f t="shared" ca="1" si="324"/>
        <v>-1.5678688762633768</v>
      </c>
      <c r="K556" s="24">
        <f t="shared" ca="1" si="324"/>
        <v>0.35073744883099667</v>
      </c>
      <c r="L556" s="24">
        <f t="shared" ca="1" si="324"/>
        <v>1.1530300605351498</v>
      </c>
      <c r="M556" s="24">
        <f t="shared" ca="1" si="324"/>
        <v>-0.59784645542940251</v>
      </c>
      <c r="N556" s="24">
        <f ca="1">SQRT(Inputs!$B$38)*C556+SQRT(1-Inputs!$B$38)*_xlfn.NORM.S.INV(RAND())</f>
        <v>0.73876150407439001</v>
      </c>
      <c r="O556" s="24">
        <f ca="1">SQRT(Inputs!$B$38)*D556+SQRT(1-Inputs!$B$38)*_xlfn.NORM.S.INV(RAND())</f>
        <v>-0.10709157494289857</v>
      </c>
      <c r="P556" s="24">
        <f ca="1">SQRT(Inputs!$B$38)*E556+SQRT(1-Inputs!$B$38)*_xlfn.NORM.S.INV(RAND())</f>
        <v>-1.0634599914380122E-2</v>
      </c>
      <c r="Q556" s="24">
        <f ca="1">SQRT(Inputs!$B$38)*F556+SQRT(1-Inputs!$B$38)*_xlfn.NORM.S.INV(RAND())</f>
        <v>-1.5364046596119345</v>
      </c>
      <c r="R556" s="24">
        <f ca="1">SQRT(Inputs!$B$38)*G556+SQRT(1-Inputs!$B$38)*_xlfn.NORM.S.INV(RAND())</f>
        <v>-2.6089031967159348</v>
      </c>
      <c r="S556" s="24">
        <f ca="1">SQRT(Inputs!$B$38)*H556+SQRT(1-Inputs!$B$38)*_xlfn.NORM.S.INV(RAND())</f>
        <v>0.2362885630366208</v>
      </c>
      <c r="T556" s="24">
        <f ca="1">SQRT(Inputs!$B$38)*I556+SQRT(1-Inputs!$B$38)*_xlfn.NORM.S.INV(RAND())</f>
        <v>-6.3693132831044164E-2</v>
      </c>
      <c r="U556" s="24">
        <f ca="1">SQRT(Inputs!$B$38)*J556+SQRT(1-Inputs!$B$38)*_xlfn.NORM.S.INV(RAND())</f>
        <v>-0.35288253417933091</v>
      </c>
      <c r="V556" s="24">
        <f ca="1">SQRT(Inputs!$B$38)*K556+SQRT(1-Inputs!$B$38)*_xlfn.NORM.S.INV(RAND())</f>
        <v>5.7771948486313812E-2</v>
      </c>
      <c r="W556" s="24">
        <f ca="1">SQRT(Inputs!$B$38)*L556+SQRT(1-Inputs!$B$38)*_xlfn.NORM.S.INV(RAND())</f>
        <v>-0.26783222980084986</v>
      </c>
      <c r="X556" s="24">
        <f ca="1">SQRT(Inputs!$B$38)*M556+SQRT(1-Inputs!$B$38)*_xlfn.NORM.S.INV(RAND())</f>
        <v>-1.2664714196559905</v>
      </c>
      <c r="Y556" s="24">
        <f ca="1">SQRT(Inputs!$B$38)*C556+SQRT(1-Inputs!$B$38)*_xlfn.NORM.S.INV(RAND())</f>
        <v>-0.36741401510501909</v>
      </c>
      <c r="Z556" s="24">
        <f ca="1">SQRT(Inputs!$B$38)*D556+SQRT(1-Inputs!$B$38)*_xlfn.NORM.S.INV(RAND())</f>
        <v>0.75098037815777474</v>
      </c>
      <c r="AA556" s="24">
        <f ca="1">SQRT(Inputs!$B$38)*E556+SQRT(1-Inputs!$B$38)*_xlfn.NORM.S.INV(RAND())</f>
        <v>0.70919870411542885</v>
      </c>
      <c r="AB556" s="24">
        <f ca="1">SQRT(Inputs!$B$38)*F556+SQRT(1-Inputs!$B$38)*_xlfn.NORM.S.INV(RAND())</f>
        <v>-0.17267436787028156</v>
      </c>
      <c r="AC556" s="24">
        <f ca="1">SQRT(Inputs!$B$38)*G556+SQRT(1-Inputs!$B$38)*_xlfn.NORM.S.INV(RAND())</f>
        <v>-1.1709182014678521</v>
      </c>
      <c r="AD556" s="24">
        <f ca="1">SQRT(Inputs!$B$38)*H556+SQRT(1-Inputs!$B$38)*_xlfn.NORM.S.INV(RAND())</f>
        <v>0.22129949442931204</v>
      </c>
      <c r="AE556" s="24">
        <f ca="1">SQRT(Inputs!$B$38)*I556+SQRT(1-Inputs!$B$38)*_xlfn.NORM.S.INV(RAND())</f>
        <v>-1.1172436912668573</v>
      </c>
      <c r="AF556" s="24">
        <f ca="1">SQRT(Inputs!$B$38)*J556+SQRT(1-Inputs!$B$38)*_xlfn.NORM.S.INV(RAND())</f>
        <v>4.0212010832564427E-2</v>
      </c>
      <c r="AG556" s="24">
        <f ca="1">SQRT(Inputs!$B$38)*K556+SQRT(1-Inputs!$B$38)*_xlfn.NORM.S.INV(RAND())</f>
        <v>1.4335529776992941</v>
      </c>
      <c r="AH556" s="24">
        <f ca="1">SQRT(Inputs!$B$38)*L556+SQRT(1-Inputs!$B$38)*_xlfn.NORM.S.INV(RAND())</f>
        <v>0.61474312660783859</v>
      </c>
      <c r="AI556" s="24">
        <f ca="1">SQRT(Inputs!$B$38)*M556+SQRT(1-Inputs!$B$38)*_xlfn.NORM.S.INV(RAND())</f>
        <v>-1.3160087308749917</v>
      </c>
      <c r="AJ556" s="24">
        <f ca="1">SQRT(Inputs!$B$38)*C556+SQRT(1-Inputs!$B$38)*_xlfn.NORM.S.INV(RAND())</f>
        <v>1.6643969905562637</v>
      </c>
      <c r="AK556" s="24">
        <f ca="1">SQRT(Inputs!$B$38)*D556+SQRT(1-Inputs!$B$38)*_xlfn.NORM.S.INV(RAND())</f>
        <v>-0.15892000468371778</v>
      </c>
      <c r="AL556" s="24">
        <f ca="1">SQRT(Inputs!$B$38)*E556+SQRT(1-Inputs!$B$38)*_xlfn.NORM.S.INV(RAND())</f>
        <v>-1.5787033378260122</v>
      </c>
      <c r="AM556" s="24">
        <f ca="1">SQRT(Inputs!$B$38)*F556+SQRT(1-Inputs!$B$38)*_xlfn.NORM.S.INV(RAND())</f>
        <v>-1.0870600570726316</v>
      </c>
      <c r="AN556" s="24">
        <f ca="1">SQRT(Inputs!$B$38)*G556+SQRT(1-Inputs!$B$38)*_xlfn.NORM.S.INV(RAND())</f>
        <v>1.1407370380715678</v>
      </c>
      <c r="AO556" s="24">
        <f ca="1">SQRT(Inputs!$B$38)*H556+SQRT(1-Inputs!$B$38)*_xlfn.NORM.S.INV(RAND())</f>
        <v>-0.45084067899146063</v>
      </c>
      <c r="AP556" s="24">
        <f ca="1">SQRT(Inputs!$B$38)*I556+SQRT(1-Inputs!$B$38)*_xlfn.NORM.S.INV(RAND())</f>
        <v>-0.84452972577456686</v>
      </c>
      <c r="AQ556" s="24">
        <f ca="1">SQRT(Inputs!$B$38)*J556+SQRT(1-Inputs!$B$38)*_xlfn.NORM.S.INV(RAND())</f>
        <v>-9.0145660638696667E-2</v>
      </c>
      <c r="AR556" s="24">
        <f ca="1">SQRT(Inputs!$B$38)*K556+SQRT(1-Inputs!$B$38)*_xlfn.NORM.S.INV(RAND())</f>
        <v>-1.2251344492692335</v>
      </c>
      <c r="AS556" s="24">
        <f ca="1">SQRT(Inputs!$B$38)*L556+SQRT(1-Inputs!$B$38)*_xlfn.NORM.S.INV(RAND())</f>
        <v>0.1181713983646816</v>
      </c>
      <c r="AT556" s="24">
        <f ca="1">SQRT(Inputs!$B$38)*M556+SQRT(1-Inputs!$B$38)*_xlfn.NORM.S.INV(RAND())</f>
        <v>-1.2434233644251345</v>
      </c>
      <c r="AU556" s="15">
        <f ca="1">Inputs!$B$6*EXP($B$8-0.5*C$5^2+C$5*N556)</f>
        <v>5592.5912670302323</v>
      </c>
      <c r="AV556" s="15">
        <f t="shared" ca="1" si="292"/>
        <v>6701.1538415474133</v>
      </c>
      <c r="AW556" s="15">
        <f t="shared" ca="1" si="293"/>
        <v>8159.1577148743154</v>
      </c>
      <c r="AX556" s="15">
        <f t="shared" ca="1" si="294"/>
        <v>8221.7364277301931</v>
      </c>
      <c r="AY556" s="15">
        <f t="shared" ca="1" si="295"/>
        <v>7408.7769031710613</v>
      </c>
      <c r="AZ556" s="15">
        <f t="shared" ca="1" si="296"/>
        <v>9299.9987781968157</v>
      </c>
      <c r="BA556" s="15">
        <f t="shared" ca="1" si="297"/>
        <v>11305.207111178786</v>
      </c>
      <c r="BB556" s="15">
        <f t="shared" ca="1" si="298"/>
        <v>13360.216212589619</v>
      </c>
      <c r="BC556" s="15">
        <f t="shared" ca="1" si="299"/>
        <v>16454.370876016983</v>
      </c>
      <c r="BD556" s="15">
        <f t="shared" ca="1" si="300"/>
        <v>19659.441017137542</v>
      </c>
      <c r="BE556" s="15">
        <f t="shared" ca="1" si="301"/>
        <v>21465.5932652054</v>
      </c>
      <c r="BF556" s="15">
        <f ca="1">Inputs!$B$13*EXP($B$9-0.5*C$6^2+C$6*Y556)</f>
        <v>12859.398853671877</v>
      </c>
      <c r="BG556" s="15">
        <f t="shared" ca="1" si="302"/>
        <v>17946.486128678225</v>
      </c>
      <c r="BH556" s="15">
        <f t="shared" ca="1" si="303"/>
        <v>24664.341121496407</v>
      </c>
      <c r="BI556" s="15">
        <f t="shared" ca="1" si="304"/>
        <v>29400.96927354057</v>
      </c>
      <c r="BJ556" s="15">
        <f t="shared" ca="1" si="305"/>
        <v>30445.820243120452</v>
      </c>
      <c r="BK556" s="15">
        <f t="shared" ca="1" si="306"/>
        <v>38509.39875766536</v>
      </c>
      <c r="BL556" s="15">
        <f t="shared" ca="1" si="307"/>
        <v>40927.924200921669</v>
      </c>
      <c r="BM556" s="15">
        <f t="shared" ca="1" si="308"/>
        <v>50561.197783811651</v>
      </c>
      <c r="BN556" s="15">
        <f t="shared" ca="1" si="309"/>
        <v>73839.059827177727</v>
      </c>
      <c r="BO556" s="15">
        <f t="shared" ca="1" si="310"/>
        <v>97580.972268710044</v>
      </c>
      <c r="BP556" s="15">
        <f t="shared" ca="1" si="311"/>
        <v>103467.55974706203</v>
      </c>
      <c r="BQ556" s="15">
        <f ca="1">Inputs!$B$20*EXP($B$10-0.5*C$7^2+C$7*AJ556)</f>
        <v>7740.8090119938479</v>
      </c>
      <c r="BR556" s="15">
        <f t="shared" ca="1" si="312"/>
        <v>9986.3374844599148</v>
      </c>
      <c r="BS556" s="15">
        <f t="shared" ca="1" si="313"/>
        <v>8690.0353839409127</v>
      </c>
      <c r="BT556" s="15">
        <f t="shared" ca="1" si="314"/>
        <v>9008.8466729766187</v>
      </c>
      <c r="BU556" s="15">
        <f t="shared" ca="1" si="315"/>
        <v>16453.963388823267</v>
      </c>
      <c r="BV556" s="15">
        <f t="shared" ca="1" si="316"/>
        <v>20681.156309861821</v>
      </c>
      <c r="BW556" s="15">
        <f t="shared" ca="1" si="317"/>
        <v>24135.679836998752</v>
      </c>
      <c r="BX556" s="15">
        <f t="shared" ca="1" si="318"/>
        <v>33153.041964408461</v>
      </c>
      <c r="BY556" s="15">
        <f t="shared" ca="1" si="319"/>
        <v>36746.51693243099</v>
      </c>
      <c r="BZ556" s="15">
        <f t="shared" ca="1" si="320"/>
        <v>52692.85971239685</v>
      </c>
      <c r="CA556" s="15">
        <f t="shared" ca="1" si="321"/>
        <v>59343.577929998479</v>
      </c>
      <c r="CB556" s="15">
        <f ca="1">(AU556*DCF!C$10-DCF!C$5*MAX(AU556*DCF!C$10,0)-MAX(AU556-Inputs!$B$6,0)/Inputs!$B$10)*DCF!C$6</f>
        <v>1038.5797825683253</v>
      </c>
      <c r="CC556" s="15">
        <f ca="1">(AV556*DCF!D$10-DCF!D$5*MAX(AV556*DCF!D$10,0)-MAX(AV556-AU556,0)/Inputs!$B$10)*DCF!D$6</f>
        <v>1363.0668793977434</v>
      </c>
      <c r="CD556" s="15">
        <f ca="1">(AW556*DCF!E$10-DCF!E$5*MAX(AW556*DCF!E$10,0)-MAX(AW556-AV556,0)/Inputs!$B$10)*DCF!E$6</f>
        <v>1555.4167828457394</v>
      </c>
      <c r="CE556" s="15">
        <f ca="1">(AX556*DCF!F$10-DCF!F$5*MAX(AX556*DCF!F$10,0)-MAX(AX556-AW556,0)/Inputs!$B$10)*DCF!F$6</f>
        <v>1781.7708806929772</v>
      </c>
      <c r="CF556" s="15">
        <f ca="1">(AY556*DCF!G$10-DCF!G$5*MAX(AY556*DCF!G$10,0)-MAX(AY556-AX556,0)/Inputs!$B$10)*DCF!G$6</f>
        <v>1526.5032705710382</v>
      </c>
      <c r="CG556" s="15">
        <f ca="1">(AZ556*DCF!H$10-DCF!H$5*MAX(AZ556*DCF!H$10,0)-MAX(AZ556-AY556,0)/Inputs!$B$10)*DCF!H$6</f>
        <v>1469.7810849620421</v>
      </c>
      <c r="CH556" s="15">
        <f ca="1">(BA556*DCF!I$10-DCF!I$5*MAX(BA556*DCF!I$10,0)-MAX(BA556-AZ556,0)/Inputs!$B$10)*DCF!I$6</f>
        <v>1736.1245012412619</v>
      </c>
      <c r="CI556" s="15">
        <f ca="1">(BB556*DCF!J$10-DCF!J$5*MAX(BB556*DCF!J$10,0)-MAX(BB556-BA556,0)/Inputs!$B$10)*DCF!J$6</f>
        <v>1981.2413366284054</v>
      </c>
      <c r="CJ556" s="15">
        <f ca="1">(BC556*DCF!K$10-DCF!K$5*MAX(BC556*DCF!K$10,0)-MAX(BC556-BB556,0)/Inputs!$B$10)*DCF!K$6</f>
        <v>2215.7549011307347</v>
      </c>
      <c r="CK556" s="15">
        <f ca="1">(BD556*DCF!L$10-DCF!L$5*MAX(BD556*DCF!L$10,0)-MAX(BD556-BC556,0)/Inputs!$B$10)*DCF!L$6</f>
        <v>2550.5500848159545</v>
      </c>
      <c r="CL556" s="15">
        <f ca="1">(BE556*DCF!M$10-DCF!M$5*MAX(BE556*DCF!M$10,0)-MAX(BE556-BD556,0)/Inputs!$B$10)*DCF!M$6</f>
        <v>2813.3086621019875</v>
      </c>
      <c r="CM556" s="15">
        <f ca="1">(BF556*DCF!C$28-DCF!C$5*MAX(BF556*DCF!C$28,0)-MAX(BF556-Inputs!$B$13,0)/Inputs!$B$17)*DCF!C$6</f>
        <v>3584.5582719215081</v>
      </c>
      <c r="CN556" s="15">
        <f ca="1">(BG556*DCF!D$28-DCF!D$5*MAX(BG556*DCF!D$28,0)-MAX(BG556-BF556,0)/Inputs!$B$17)*DCF!D$6</f>
        <v>4200.34512245526</v>
      </c>
      <c r="CO556" s="15">
        <f ca="1">(BH556*DCF!E$28-DCF!E$5*MAX(BH556*DCF!E$28,0)-MAX(BH556-BG556,0)/Inputs!$B$17)*DCF!E$6</f>
        <v>5661.3838405299275</v>
      </c>
      <c r="CP556" s="15">
        <f ca="1">(BI556*DCF!F$28-DCF!F$5*MAX(BI556*DCF!F$28,0)-MAX(BI556-BH556,0)/Inputs!$B$17)*DCF!F$6</f>
        <v>7119.2106876791513</v>
      </c>
      <c r="CQ556" s="15">
        <f ca="1">(BJ556*DCF!G$28-DCF!G$5*MAX(BJ556*DCF!G$28,0)-MAX(BJ556-BI556,0)/Inputs!$B$17)*DCF!G$6</f>
        <v>7723.6654426340801</v>
      </c>
      <c r="CR556" s="15">
        <f ca="1">(BK556*DCF!H$28-DCF!H$5*MAX(BK556*DCF!H$28,0)-MAX(BK556-BJ556,0)/Inputs!$B$17)*DCF!H$6</f>
        <v>8270.9453679849685</v>
      </c>
      <c r="CS556" s="15">
        <f ca="1">(BL556*DCF!I$28-DCF!I$5*MAX(BL556*DCF!I$28,0)-MAX(BL556-BK556,0)/Inputs!$B$17)*DCF!I$6</f>
        <v>9277.1931315690163</v>
      </c>
      <c r="CT556" s="15">
        <f ca="1">(BM556*DCF!J$28-DCF!J$5*MAX(BM556*DCF!J$28,0)-MAX(BM556-BL556,0)/Inputs!$B$17)*DCF!J$6</f>
        <v>10002.051131109461</v>
      </c>
      <c r="CU556" s="15">
        <f ca="1">(BN556*DCF!K$28-DCF!K$5*MAX(BN556*DCF!K$28,0)-MAX(BN556-BM556,0)/Inputs!$B$17)*DCF!K$6</f>
        <v>12742.343335352256</v>
      </c>
      <c r="CV556" s="15">
        <f ca="1">(BO556*DCF!L$28-DCF!L$5*MAX(BO556*DCF!L$28,0)-MAX(BO556-BN556,0)/Inputs!$B$17)*DCF!L$6</f>
        <v>16783.015197822369</v>
      </c>
      <c r="CW556" s="15">
        <f ca="1">(BP556*DCF!M$28-DCF!M$5*MAX(BP556*DCF!M$28,0)-MAX(BP556-BO556,0)/Inputs!$B$17)*DCF!M$6</f>
        <v>18852.167445619252</v>
      </c>
      <c r="CX556" s="15">
        <f ca="1">(BQ556*DCF!C$46-DCF!C$5*MAX(BQ556*DCF!C$46,0)-MAX(BQ556-Inputs!$B$20,0)/Inputs!$B$24)*DCF!C$6</f>
        <v>-3884.6251815199862</v>
      </c>
      <c r="CY556" s="15">
        <f ca="1">(BR556*DCF!D$46-DCF!D$5*MAX(BR556*DCF!D$46,0)-MAX(BR556-BQ556,0)/Inputs!$B$24)*DCF!D$6</f>
        <v>-2662.5832838193314</v>
      </c>
      <c r="CZ556" s="15">
        <f ca="1">(BS556*DCF!E$46-DCF!E$5*MAX(BS556*DCF!E$46,0)-MAX(BS556-BR556,0)/Inputs!$B$24)*DCF!E$6</f>
        <v>-1027.6118146377935</v>
      </c>
      <c r="DA556" s="15">
        <f ca="1">(BT556*DCF!F$46-DCF!F$5*MAX(BT556*DCF!F$46,0)-MAX(BT556-BS556,0)/Inputs!$B$24)*DCF!F$6</f>
        <v>-772.17044173131933</v>
      </c>
      <c r="DB556" s="15">
        <f ca="1">(BU556*DCF!G$46-DCF!G$5*MAX(BU556*DCF!G$46,0)-MAX(BU556-BT556,0)/Inputs!$B$24)*DCF!G$6</f>
        <v>-3057.8689850033415</v>
      </c>
      <c r="DC556" s="15">
        <f ca="1">(BV556*DCF!H$46-DCF!H$5*MAX(BV556*DCF!H$46,0)-MAX(BV556-BU556,0)/Inputs!$B$24)*DCF!H$6</f>
        <v>-1313.574299771984</v>
      </c>
      <c r="DD556" s="15">
        <f ca="1">(BW556*DCF!I$46-DCF!I$5*MAX(BW556*DCF!I$46,0)-MAX(BW556-BV556,0)/Inputs!$B$24)*DCF!I$6</f>
        <v>-434.2371843661038</v>
      </c>
      <c r="DE556" s="15">
        <f ca="1">(BX556*DCF!J$46-DCF!J$5*MAX(BX556*DCF!J$46,0)-MAX(BX556-BW556,0)/Inputs!$B$24)*DCF!J$6</f>
        <v>-1000.5787090109493</v>
      </c>
      <c r="DF556" s="15">
        <f ca="1">(BY556*DCF!K$46-DCF!K$5*MAX(BY556*DCF!K$46,0)-MAX(BY556-BX556,0)/Inputs!$B$24)*DCF!K$6</f>
        <v>1218.77790489573</v>
      </c>
      <c r="DG556" s="15">
        <f ca="1">(BZ556*DCF!L$46-DCF!L$5*MAX(BZ556*DCF!L$46,0)-MAX(BZ556-BY556,0)/Inputs!$B$24)*DCF!L$6</f>
        <v>33.703521373003831</v>
      </c>
      <c r="DH556" s="15">
        <f ca="1">(CA556*DCF!M$46-DCF!M$5*MAX(CA556*DCF!M$46,0)-MAX(CA556-BZ556,0)/Inputs!$B$24)*DCF!M$6</f>
        <v>3261.9296862859264</v>
      </c>
      <c r="DI556" s="15">
        <f ca="1">SUM(CB556:CL556)+BE556*DCF!M$10*(1+Inputs!$B$30)*(1-Inputs!$B$33)*(1-Inputs!$B$30/Inputs!$B$31)/(Inputs!$B$29-Inputs!$B$30)*DCF!M$6</f>
        <v>79771.128077107918</v>
      </c>
      <c r="DJ556" s="15">
        <f ca="1">SUM(CM556:CW556)+BP556*DCF!M$28*(1+Inputs!$B$30)*(1-Inputs!$B$33)*(1-Inputs!$B$30/Inputs!$B$31)/(Inputs!$B$29-Inputs!$B$30)*DCF!M$6</f>
        <v>488152.32829855295</v>
      </c>
      <c r="DK556" s="15">
        <f ca="1">SUM(CX556:DH556)+CA556*DCF!M$46*(1+Inputs!$B$30)*(1-Inputs!$B$33)*(1-Inputs!$B$30/Inputs!$B$31)/(Inputs!$B$29-Inputs!$B$30)*DCF!M$6</f>
        <v>82113.362388673893</v>
      </c>
      <c r="DM556" s="15">
        <f ca="1">DI556+DJ556+DK556+Inputs!$B$34+Inputs!$B$36-Inputs!$B$35</f>
        <v>726887.81876433478</v>
      </c>
    </row>
    <row r="557" spans="1:117" x14ac:dyDescent="0.75">
      <c r="A557" s="11">
        <v>544</v>
      </c>
      <c r="C557" s="24">
        <f t="shared" ca="1" si="324"/>
        <v>0.18281374093143724</v>
      </c>
      <c r="D557" s="24">
        <f t="shared" ca="1" si="324"/>
        <v>0.65139031557737892</v>
      </c>
      <c r="E557" s="24">
        <f t="shared" ca="1" si="324"/>
        <v>0.30189223690809752</v>
      </c>
      <c r="F557" s="24">
        <f t="shared" ca="1" si="324"/>
        <v>9.2212333482329344E-3</v>
      </c>
      <c r="G557" s="24">
        <f t="shared" ca="1" si="324"/>
        <v>0.30534193451549912</v>
      </c>
      <c r="H557" s="24">
        <f t="shared" ca="1" si="324"/>
        <v>-0.54197852823786707</v>
      </c>
      <c r="I557" s="24">
        <f t="shared" ca="1" si="324"/>
        <v>0.35324936940919516</v>
      </c>
      <c r="J557" s="24">
        <f t="shared" ca="1" si="324"/>
        <v>-1.5042497786871691</v>
      </c>
      <c r="K557" s="24">
        <f t="shared" ca="1" si="324"/>
        <v>-0.69546724214169853</v>
      </c>
      <c r="L557" s="24">
        <f t="shared" ca="1" si="324"/>
        <v>1.0409709584856914</v>
      </c>
      <c r="M557" s="24">
        <f t="shared" ca="1" si="324"/>
        <v>-1.2105532247419519</v>
      </c>
      <c r="N557" s="24">
        <f ca="1">SQRT(Inputs!$B$38)*C557+SQRT(1-Inputs!$B$38)*_xlfn.NORM.S.INV(RAND())</f>
        <v>0.73578371642765372</v>
      </c>
      <c r="O557" s="24">
        <f ca="1">SQRT(Inputs!$B$38)*D557+SQRT(1-Inputs!$B$38)*_xlfn.NORM.S.INV(RAND())</f>
        <v>1.398512251124717</v>
      </c>
      <c r="P557" s="24">
        <f ca="1">SQRT(Inputs!$B$38)*E557+SQRT(1-Inputs!$B$38)*_xlfn.NORM.S.INV(RAND())</f>
        <v>-1.3359897915263361</v>
      </c>
      <c r="Q557" s="24">
        <f ca="1">SQRT(Inputs!$B$38)*F557+SQRT(1-Inputs!$B$38)*_xlfn.NORM.S.INV(RAND())</f>
        <v>-0.96163805484541387</v>
      </c>
      <c r="R557" s="24">
        <f ca="1">SQRT(Inputs!$B$38)*G557+SQRT(1-Inputs!$B$38)*_xlfn.NORM.S.INV(RAND())</f>
        <v>-0.70296983220893994</v>
      </c>
      <c r="S557" s="24">
        <f ca="1">SQRT(Inputs!$B$38)*H557+SQRT(1-Inputs!$B$38)*_xlfn.NORM.S.INV(RAND())</f>
        <v>-0.31633136900087383</v>
      </c>
      <c r="T557" s="24">
        <f ca="1">SQRT(Inputs!$B$38)*I557+SQRT(1-Inputs!$B$38)*_xlfn.NORM.S.INV(RAND())</f>
        <v>-1.2521885296292981</v>
      </c>
      <c r="U557" s="24">
        <f ca="1">SQRT(Inputs!$B$38)*J557+SQRT(1-Inputs!$B$38)*_xlfn.NORM.S.INV(RAND())</f>
        <v>-0.32542289087878445</v>
      </c>
      <c r="V557" s="24">
        <f ca="1">SQRT(Inputs!$B$38)*K557+SQRT(1-Inputs!$B$38)*_xlfn.NORM.S.INV(RAND())</f>
        <v>-0.59602578727582933</v>
      </c>
      <c r="W557" s="24">
        <f ca="1">SQRT(Inputs!$B$38)*L557+SQRT(1-Inputs!$B$38)*_xlfn.NORM.S.INV(RAND())</f>
        <v>6.4181830348264413E-4</v>
      </c>
      <c r="X557" s="24">
        <f ca="1">SQRT(Inputs!$B$38)*M557+SQRT(1-Inputs!$B$38)*_xlfn.NORM.S.INV(RAND())</f>
        <v>-2.3307948107847496</v>
      </c>
      <c r="Y557" s="24">
        <f ca="1">SQRT(Inputs!$B$38)*C557+SQRT(1-Inputs!$B$38)*_xlfn.NORM.S.INV(RAND())</f>
        <v>-0.96865192705216974</v>
      </c>
      <c r="Z557" s="24">
        <f ca="1">SQRT(Inputs!$B$38)*D557+SQRT(1-Inputs!$B$38)*_xlfn.NORM.S.INV(RAND())</f>
        <v>0.31124809419588523</v>
      </c>
      <c r="AA557" s="24">
        <f ca="1">SQRT(Inputs!$B$38)*E557+SQRT(1-Inputs!$B$38)*_xlfn.NORM.S.INV(RAND())</f>
        <v>-0.75881012387093427</v>
      </c>
      <c r="AB557" s="24">
        <f ca="1">SQRT(Inputs!$B$38)*F557+SQRT(1-Inputs!$B$38)*_xlfn.NORM.S.INV(RAND())</f>
        <v>-0.53222380036898387</v>
      </c>
      <c r="AC557" s="24">
        <f ca="1">SQRT(Inputs!$B$38)*G557+SQRT(1-Inputs!$B$38)*_xlfn.NORM.S.INV(RAND())</f>
        <v>0.15949273372391373</v>
      </c>
      <c r="AD557" s="24">
        <f ca="1">SQRT(Inputs!$B$38)*H557+SQRT(1-Inputs!$B$38)*_xlfn.NORM.S.INV(RAND())</f>
        <v>0.71354270213160209</v>
      </c>
      <c r="AE557" s="24">
        <f ca="1">SQRT(Inputs!$B$38)*I557+SQRT(1-Inputs!$B$38)*_xlfn.NORM.S.INV(RAND())</f>
        <v>1.5389263165022469</v>
      </c>
      <c r="AF557" s="24">
        <f ca="1">SQRT(Inputs!$B$38)*J557+SQRT(1-Inputs!$B$38)*_xlfn.NORM.S.INV(RAND())</f>
        <v>-1.1580064747301966</v>
      </c>
      <c r="AG557" s="24">
        <f ca="1">SQRT(Inputs!$B$38)*K557+SQRT(1-Inputs!$B$38)*_xlfn.NORM.S.INV(RAND())</f>
        <v>1.9598253934388155</v>
      </c>
      <c r="AH557" s="24">
        <f ca="1">SQRT(Inputs!$B$38)*L557+SQRT(1-Inputs!$B$38)*_xlfn.NORM.S.INV(RAND())</f>
        <v>-6.8884749628654762E-2</v>
      </c>
      <c r="AI557" s="24">
        <f ca="1">SQRT(Inputs!$B$38)*M557+SQRT(1-Inputs!$B$38)*_xlfn.NORM.S.INV(RAND())</f>
        <v>-1.7689579399531086</v>
      </c>
      <c r="AJ557" s="24">
        <f ca="1">SQRT(Inputs!$B$38)*C557+SQRT(1-Inputs!$B$38)*_xlfn.NORM.S.INV(RAND())</f>
        <v>-0.47013906950926637</v>
      </c>
      <c r="AK557" s="24">
        <f ca="1">SQRT(Inputs!$B$38)*D557+SQRT(1-Inputs!$B$38)*_xlfn.NORM.S.INV(RAND())</f>
        <v>-2.0713492934858513</v>
      </c>
      <c r="AL557" s="24">
        <f ca="1">SQRT(Inputs!$B$38)*E557+SQRT(1-Inputs!$B$38)*_xlfn.NORM.S.INV(RAND())</f>
        <v>-1.4210994786951416</v>
      </c>
      <c r="AM557" s="24">
        <f ca="1">SQRT(Inputs!$B$38)*F557+SQRT(1-Inputs!$B$38)*_xlfn.NORM.S.INV(RAND())</f>
        <v>-1.3554891619723772</v>
      </c>
      <c r="AN557" s="24">
        <f ca="1">SQRT(Inputs!$B$38)*G557+SQRT(1-Inputs!$B$38)*_xlfn.NORM.S.INV(RAND())</f>
        <v>0.10647742004935053</v>
      </c>
      <c r="AO557" s="24">
        <f ca="1">SQRT(Inputs!$B$38)*H557+SQRT(1-Inputs!$B$38)*_xlfn.NORM.S.INV(RAND())</f>
        <v>0.43496412181443483</v>
      </c>
      <c r="AP557" s="24">
        <f ca="1">SQRT(Inputs!$B$38)*I557+SQRT(1-Inputs!$B$38)*_xlfn.NORM.S.INV(RAND())</f>
        <v>-0.70864792298351853</v>
      </c>
      <c r="AQ557" s="24">
        <f ca="1">SQRT(Inputs!$B$38)*J557+SQRT(1-Inputs!$B$38)*_xlfn.NORM.S.INV(RAND())</f>
        <v>-1.070015935717147</v>
      </c>
      <c r="AR557" s="24">
        <f ca="1">SQRT(Inputs!$B$38)*K557+SQRT(1-Inputs!$B$38)*_xlfn.NORM.S.INV(RAND())</f>
        <v>-1.2893347969744799</v>
      </c>
      <c r="AS557" s="24">
        <f ca="1">SQRT(Inputs!$B$38)*L557+SQRT(1-Inputs!$B$38)*_xlfn.NORM.S.INV(RAND())</f>
        <v>1.6486435075583694</v>
      </c>
      <c r="AT557" s="24">
        <f ca="1">SQRT(Inputs!$B$38)*M557+SQRT(1-Inputs!$B$38)*_xlfn.NORM.S.INV(RAND())</f>
        <v>-0.1086005640978418</v>
      </c>
      <c r="AU557" s="15">
        <f ca="1">Inputs!$B$6*EXP($B$8-0.5*C$5^2+C$5*N557)</f>
        <v>5589.8961554142925</v>
      </c>
      <c r="AV557" s="15">
        <f t="shared" ca="1" si="292"/>
        <v>8357.5861867898439</v>
      </c>
      <c r="AW557" s="15">
        <f t="shared" ca="1" si="293"/>
        <v>8510.1997698956566</v>
      </c>
      <c r="AX557" s="15">
        <f t="shared" ca="1" si="294"/>
        <v>9213.8995291587726</v>
      </c>
      <c r="AY557" s="15">
        <f t="shared" ca="1" si="295"/>
        <v>10372.801457430875</v>
      </c>
      <c r="AZ557" s="15">
        <f t="shared" ca="1" si="296"/>
        <v>12251.910111298028</v>
      </c>
      <c r="BA557" s="15">
        <f t="shared" ca="1" si="297"/>
        <v>13151.600233619831</v>
      </c>
      <c r="BB557" s="15">
        <f t="shared" ca="1" si="298"/>
        <v>15585.056519838565</v>
      </c>
      <c r="BC557" s="15">
        <f t="shared" ca="1" si="299"/>
        <v>18020.523703995965</v>
      </c>
      <c r="BD557" s="15">
        <f t="shared" ca="1" si="300"/>
        <v>22078.166351117183</v>
      </c>
      <c r="BE557" s="15">
        <f t="shared" ca="1" si="301"/>
        <v>21879.364226709658</v>
      </c>
      <c r="BF557" s="15">
        <f ca="1">Inputs!$B$13*EXP($B$9-0.5*C$6^2+C$6*Y557)</f>
        <v>11414.459682523984</v>
      </c>
      <c r="BG557" s="15">
        <f t="shared" ca="1" si="302"/>
        <v>14714.828360178019</v>
      </c>
      <c r="BH557" s="15">
        <f t="shared" ca="1" si="303"/>
        <v>15852.699157134604</v>
      </c>
      <c r="BI557" s="15">
        <f t="shared" ca="1" si="304"/>
        <v>17879.722340497763</v>
      </c>
      <c r="BJ557" s="15">
        <f t="shared" ca="1" si="305"/>
        <v>22429.142327520833</v>
      </c>
      <c r="BK557" s="15">
        <f t="shared" ca="1" si="306"/>
        <v>30335.854931756785</v>
      </c>
      <c r="BL557" s="15">
        <f t="shared" ca="1" si="307"/>
        <v>45488.429560858676</v>
      </c>
      <c r="BM557" s="15">
        <f t="shared" ca="1" si="308"/>
        <v>48423.153595637421</v>
      </c>
      <c r="BN557" s="15">
        <f t="shared" ca="1" si="309"/>
        <v>75320.158493439507</v>
      </c>
      <c r="BO557" s="15">
        <f t="shared" ca="1" si="310"/>
        <v>91934.595372682525</v>
      </c>
      <c r="BP557" s="15">
        <f t="shared" ca="1" si="311"/>
        <v>92604.294006066164</v>
      </c>
      <c r="BQ557" s="15">
        <f ca="1">Inputs!$B$20*EXP($B$10-0.5*C$7^2+C$7*AJ557)</f>
        <v>3630.6918327824346</v>
      </c>
      <c r="BR557" s="15">
        <f t="shared" ca="1" si="312"/>
        <v>2551.7658347448269</v>
      </c>
      <c r="BS557" s="15">
        <f t="shared" ca="1" si="313"/>
        <v>2323.3474086876054</v>
      </c>
      <c r="BT557" s="15">
        <f t="shared" ca="1" si="314"/>
        <v>2244.8112295765541</v>
      </c>
      <c r="BU557" s="15">
        <f t="shared" ca="1" si="315"/>
        <v>3192.2343762401028</v>
      </c>
      <c r="BV557" s="15">
        <f t="shared" ca="1" si="316"/>
        <v>4898.5939828905966</v>
      </c>
      <c r="BW557" s="15">
        <f t="shared" ca="1" si="317"/>
        <v>5883.6409321493838</v>
      </c>
      <c r="BX557" s="15">
        <f t="shared" ca="1" si="318"/>
        <v>6640.4542696602039</v>
      </c>
      <c r="BY557" s="15">
        <f t="shared" ca="1" si="319"/>
        <v>7270.3630568125782</v>
      </c>
      <c r="BZ557" s="15">
        <f t="shared" ca="1" si="320"/>
        <v>13812.794192192405</v>
      </c>
      <c r="CA557" s="15">
        <f t="shared" ca="1" si="321"/>
        <v>19031.930802020182</v>
      </c>
      <c r="CB557" s="15">
        <f ca="1">(AU557*DCF!C$10-DCF!C$5*MAX(AU557*DCF!C$10,0)-MAX(AU557-Inputs!$B$6,0)/Inputs!$B$10)*DCF!C$6</f>
        <v>1038.598999194526</v>
      </c>
      <c r="CC557" s="15">
        <f ca="1">(AV557*DCF!D$10-DCF!D$5*MAX(AV557*DCF!D$10,0)-MAX(AV557-AU557,0)/Inputs!$B$10)*DCF!D$6</f>
        <v>1362.2762336851304</v>
      </c>
      <c r="CD557" s="15">
        <f ca="1">(AW557*DCF!E$10-DCF!E$5*MAX(AW557*DCF!E$10,0)-MAX(AW557-AV557,0)/Inputs!$B$10)*DCF!E$6</f>
        <v>1930.4947569903202</v>
      </c>
      <c r="CE557" s="15">
        <f ca="1">(AX557*DCF!F$10-DCF!F$5*MAX(AX557*DCF!F$10,0)-MAX(AX557-AW557,0)/Inputs!$B$10)*DCF!F$6</f>
        <v>1864.9571100387363</v>
      </c>
      <c r="CF557" s="15">
        <f ca="1">(AY557*DCF!G$10-DCF!G$5*MAX(AY557*DCF!G$10,0)-MAX(AY557-AX557,0)/Inputs!$B$10)*DCF!G$6</f>
        <v>1914.4494625927314</v>
      </c>
      <c r="CG557" s="15">
        <f ca="1">(AZ557*DCF!H$10-DCF!H$5*MAX(AZ557*DCF!H$10,0)-MAX(AZ557-AY557,0)/Inputs!$B$10)*DCF!H$6</f>
        <v>2045.0477072112453</v>
      </c>
      <c r="CH557" s="15">
        <f ca="1">(BA557*DCF!I$10-DCF!I$5*MAX(BA557*DCF!I$10,0)-MAX(BA557-AZ557,0)/Inputs!$B$10)*DCF!I$6</f>
        <v>2254.7368884883645</v>
      </c>
      <c r="CI557" s="15">
        <f ca="1">(BB557*DCF!J$10-DCF!J$5*MAX(BB557*DCF!J$10,0)-MAX(BB557-BA557,0)/Inputs!$B$10)*DCF!J$6</f>
        <v>2305.6816611548606</v>
      </c>
      <c r="CJ557" s="15">
        <f ca="1">(BC557*DCF!K$10-DCF!K$5*MAX(BC557*DCF!K$10,0)-MAX(BC557-BB557,0)/Inputs!$B$10)*DCF!K$6</f>
        <v>2560.0865739086712</v>
      </c>
      <c r="CK557" s="15">
        <f ca="1">(BD557*DCF!L$10-DCF!L$5*MAX(BD557*DCF!L$10,0)-MAX(BD557-BC557,0)/Inputs!$B$10)*DCF!L$6</f>
        <v>2805.0884302036338</v>
      </c>
      <c r="CL557" s="15">
        <f ca="1">(BE557*DCF!M$10-DCF!M$5*MAX(BE557*DCF!M$10,0)-MAX(BE557-BD557,0)/Inputs!$B$10)*DCF!M$6</f>
        <v>3087.4612811038323</v>
      </c>
      <c r="CM557" s="15">
        <f ca="1">(BF557*DCF!C$28-DCF!C$5*MAX(BF557*DCF!C$28,0)-MAX(BF557-Inputs!$B$13,0)/Inputs!$B$17)*DCF!C$6</f>
        <v>3477.2765095531518</v>
      </c>
      <c r="CN557" s="15">
        <f ca="1">(BG557*DCF!D$28-DCF!D$5*MAX(BG557*DCF!D$28,0)-MAX(BG557-BF557,0)/Inputs!$B$17)*DCF!D$6</f>
        <v>3629.7363724796337</v>
      </c>
      <c r="CO557" s="15">
        <f ca="1">(BH557*DCF!E$28-DCF!E$5*MAX(BH557*DCF!E$28,0)-MAX(BH557-BG557,0)/Inputs!$B$17)*DCF!E$6</f>
        <v>4265.5080099551114</v>
      </c>
      <c r="CP557" s="15">
        <f ca="1">(BI557*DCF!F$28-DCF!F$5*MAX(BI557*DCF!F$28,0)-MAX(BI557-BH557,0)/Inputs!$B$17)*DCF!F$6</f>
        <v>4484.8220380610692</v>
      </c>
      <c r="CQ557" s="15">
        <f ca="1">(BJ557*DCF!G$28-DCF!G$5*MAX(BJ557*DCF!G$28,0)-MAX(BJ557-BI557,0)/Inputs!$B$17)*DCF!G$6</f>
        <v>5054.243647252315</v>
      </c>
      <c r="CR557" s="15">
        <f ca="1">(BK557*DCF!H$28-DCF!H$5*MAX(BK557*DCF!H$28,0)-MAX(BK557-BJ557,0)/Inputs!$B$17)*DCF!H$6</f>
        <v>6273.9103635979955</v>
      </c>
      <c r="CS557" s="15">
        <f ca="1">(BL557*DCF!I$28-DCF!I$5*MAX(BL557*DCF!I$28,0)-MAX(BL557-BK557,0)/Inputs!$B$17)*DCF!I$6</f>
        <v>8521.8833688432678</v>
      </c>
      <c r="CT557" s="15">
        <f ca="1">(BM557*DCF!J$28-DCF!J$5*MAX(BM557*DCF!J$28,0)-MAX(BM557-BL557,0)/Inputs!$B$17)*DCF!J$6</f>
        <v>10413.262735051312</v>
      </c>
      <c r="CU557" s="15">
        <f ca="1">(BN557*DCF!K$28-DCF!K$5*MAX(BN557*DCF!K$28,0)-MAX(BN557-BM557,0)/Inputs!$B$17)*DCF!K$6</f>
        <v>12611.829747203787</v>
      </c>
      <c r="CV557" s="15">
        <f ca="1">(BO557*DCF!L$28-DCF!L$5*MAX(BO557*DCF!L$28,0)-MAX(BO557-BN557,0)/Inputs!$B$17)*DCF!L$6</f>
        <v>16462.930235162788</v>
      </c>
      <c r="CW557" s="15">
        <f ca="1">(BP557*DCF!M$28-DCF!M$5*MAX(BP557*DCF!M$28,0)-MAX(BP557-BO557,0)/Inputs!$B$17)*DCF!M$6</f>
        <v>17353.549184758263</v>
      </c>
      <c r="CX557" s="15">
        <f ca="1">(BQ557*DCF!C$46-DCF!C$5*MAX(BQ557*DCF!C$46,0)-MAX(BQ557-Inputs!$B$20,0)/Inputs!$B$24)*DCF!C$6</f>
        <v>-1036.9689372626567</v>
      </c>
      <c r="CY557" s="15">
        <f ca="1">(BR557*DCF!D$46-DCF!D$5*MAX(BR557*DCF!D$46,0)-MAX(BR557-BQ557,0)/Inputs!$B$24)*DCF!D$6</f>
        <v>-435.52692004242624</v>
      </c>
      <c r="CZ557" s="15">
        <f ca="1">(BS557*DCF!E$46-DCF!E$5*MAX(BS557*DCF!E$46,0)-MAX(BS557-BR557,0)/Inputs!$B$24)*DCF!E$6</f>
        <v>-274.73987632864618</v>
      </c>
      <c r="DA557" s="15">
        <f ca="1">(BT557*DCF!F$46-DCF!F$5*MAX(BT557*DCF!F$46,0)-MAX(BT557-BS557,0)/Inputs!$B$24)*DCF!F$6</f>
        <v>-163.48134651702378</v>
      </c>
      <c r="DB557" s="15">
        <f ca="1">(BU557*DCF!G$46-DCF!G$5*MAX(BU557*DCF!G$46,0)-MAX(BU557-BT557,0)/Inputs!$B$24)*DCF!G$6</f>
        <v>-426.07488507356027</v>
      </c>
      <c r="DC557" s="15">
        <f ca="1">(BV557*DCF!H$46-DCF!H$5*MAX(BV557*DCF!H$46,0)-MAX(BV557-BU557,0)/Inputs!$B$24)*DCF!H$6</f>
        <v>-530.24079272786935</v>
      </c>
      <c r="DD557" s="15">
        <f ca="1">(BW557*DCF!I$46-DCF!I$5*MAX(BW557*DCF!I$46,0)-MAX(BW557-BV557,0)/Inputs!$B$24)*DCF!I$6</f>
        <v>-146.88390439166184</v>
      </c>
      <c r="DE557" s="15">
        <f ca="1">(BX557*DCF!J$46-DCF!J$5*MAX(BX557*DCF!J$46,0)-MAX(BX557-BW557,0)/Inputs!$B$24)*DCF!J$6</f>
        <v>77.854155636791702</v>
      </c>
      <c r="DF557" s="15">
        <f ca="1">(BY557*DCF!K$46-DCF!K$5*MAX(BY557*DCF!K$46,0)-MAX(BY557-BX557,0)/Inputs!$B$24)*DCF!K$6</f>
        <v>260.99650152501204</v>
      </c>
      <c r="DG557" s="15">
        <f ca="1">(BZ557*DCF!L$46-DCF!L$5*MAX(BZ557*DCF!L$46,0)-MAX(BZ557-BY557,0)/Inputs!$B$24)*DCF!L$6</f>
        <v>-525.75930533351561</v>
      </c>
      <c r="DH557" s="15">
        <f ca="1">(CA557*DCF!M$46-DCF!M$5*MAX(CA557*DCF!M$46,0)-MAX(CA557-BZ557,0)/Inputs!$B$24)*DCF!M$6</f>
        <v>400.93580490948784</v>
      </c>
      <c r="DI557" s="15">
        <f ca="1">SUM(CB557:CL557)+BE557*DCF!M$10*(1+Inputs!$B$30)*(1-Inputs!$B$33)*(1-Inputs!$B$30/Inputs!$B$31)/(Inputs!$B$29-Inputs!$B$30)*DCF!M$6</f>
        <v>84059.439072144625</v>
      </c>
      <c r="DJ557" s="15">
        <f ca="1">SUM(CM557:CW557)+BP557*DCF!M$28*(1+Inputs!$B$30)*(1-Inputs!$B$33)*(1-Inputs!$B$30/Inputs!$B$31)/(Inputs!$B$29-Inputs!$B$30)*DCF!M$6</f>
        <v>436174.25192378194</v>
      </c>
      <c r="DK557" s="15">
        <f ca="1">SUM(CX557:DH557)+CA557*DCF!M$46*(1+Inputs!$B$30)*(1-Inputs!$B$33)*(1-Inputs!$B$30/Inputs!$B$31)/(Inputs!$B$29-Inputs!$B$30)*DCF!M$6</f>
        <v>26625.72999064549</v>
      </c>
      <c r="DM557" s="15">
        <f ca="1">DI557+DJ557+DK557+Inputs!$B$34+Inputs!$B$36-Inputs!$B$35</f>
        <v>623710.42098657205</v>
      </c>
    </row>
    <row r="558" spans="1:117" x14ac:dyDescent="0.75">
      <c r="A558" s="11">
        <v>545</v>
      </c>
      <c r="C558" s="24">
        <f t="shared" ca="1" si="324"/>
        <v>-0.30048307197625113</v>
      </c>
      <c r="D558" s="24">
        <f t="shared" ca="1" si="324"/>
        <v>-1.2409056473436886</v>
      </c>
      <c r="E558" s="24">
        <f t="shared" ca="1" si="324"/>
        <v>-0.15583578833216347</v>
      </c>
      <c r="F558" s="24">
        <f t="shared" ca="1" si="324"/>
        <v>-1.7045257930742062</v>
      </c>
      <c r="G558" s="24">
        <f t="shared" ca="1" si="324"/>
        <v>0.95334411600549573</v>
      </c>
      <c r="H558" s="24">
        <f t="shared" ca="1" si="324"/>
        <v>-0.13549039967002785</v>
      </c>
      <c r="I558" s="24">
        <f t="shared" ca="1" si="324"/>
        <v>0.60135676102910052</v>
      </c>
      <c r="J558" s="24">
        <f t="shared" ca="1" si="324"/>
        <v>0.30440950715940424</v>
      </c>
      <c r="K558" s="24">
        <f t="shared" ca="1" si="324"/>
        <v>1.0914829763500269</v>
      </c>
      <c r="L558" s="24">
        <f t="shared" ca="1" si="324"/>
        <v>-0.96440266439749511</v>
      </c>
      <c r="M558" s="24">
        <f t="shared" ca="1" si="324"/>
        <v>1.9244010519305574</v>
      </c>
      <c r="N558" s="24">
        <f ca="1">SQRT(Inputs!$B$38)*C558+SQRT(1-Inputs!$B$38)*_xlfn.NORM.S.INV(RAND())</f>
        <v>7.8428125919869085E-2</v>
      </c>
      <c r="O558" s="24">
        <f ca="1">SQRT(Inputs!$B$38)*D558+SQRT(1-Inputs!$B$38)*_xlfn.NORM.S.INV(RAND())</f>
        <v>-1.4801679806228005</v>
      </c>
      <c r="P558" s="24">
        <f ca="1">SQRT(Inputs!$B$38)*E558+SQRT(1-Inputs!$B$38)*_xlfn.NORM.S.INV(RAND())</f>
        <v>0.11274587343908567</v>
      </c>
      <c r="Q558" s="24">
        <f ca="1">SQRT(Inputs!$B$38)*F558+SQRT(1-Inputs!$B$38)*_xlfn.NORM.S.INV(RAND())</f>
        <v>-0.90303555714026029</v>
      </c>
      <c r="R558" s="24">
        <f ca="1">SQRT(Inputs!$B$38)*G558+SQRT(1-Inputs!$B$38)*_xlfn.NORM.S.INV(RAND())</f>
        <v>0.84408139549816241</v>
      </c>
      <c r="S558" s="24">
        <f ca="1">SQRT(Inputs!$B$38)*H558+SQRT(1-Inputs!$B$38)*_xlfn.NORM.S.INV(RAND())</f>
        <v>0.28904646063820461</v>
      </c>
      <c r="T558" s="24">
        <f ca="1">SQRT(Inputs!$B$38)*I558+SQRT(1-Inputs!$B$38)*_xlfn.NORM.S.INV(RAND())</f>
        <v>0.20233674317333786</v>
      </c>
      <c r="U558" s="24">
        <f ca="1">SQRT(Inputs!$B$38)*J558+SQRT(1-Inputs!$B$38)*_xlfn.NORM.S.INV(RAND())</f>
        <v>0.69954740458375364</v>
      </c>
      <c r="V558" s="24">
        <f ca="1">SQRT(Inputs!$B$38)*K558+SQRT(1-Inputs!$B$38)*_xlfn.NORM.S.INV(RAND())</f>
        <v>-0.16352530883671301</v>
      </c>
      <c r="W558" s="24">
        <f ca="1">SQRT(Inputs!$B$38)*L558+SQRT(1-Inputs!$B$38)*_xlfn.NORM.S.INV(RAND())</f>
        <v>-0.45876940004592931</v>
      </c>
      <c r="X558" s="24">
        <f ca="1">SQRT(Inputs!$B$38)*M558+SQRT(1-Inputs!$B$38)*_xlfn.NORM.S.INV(RAND())</f>
        <v>-0.42478168221785739</v>
      </c>
      <c r="Y558" s="24">
        <f ca="1">SQRT(Inputs!$B$38)*C558+SQRT(1-Inputs!$B$38)*_xlfn.NORM.S.INV(RAND())</f>
        <v>0.95098362020497318</v>
      </c>
      <c r="Z558" s="24">
        <f ca="1">SQRT(Inputs!$B$38)*D558+SQRT(1-Inputs!$B$38)*_xlfn.NORM.S.INV(RAND())</f>
        <v>0.77347886066935134</v>
      </c>
      <c r="AA558" s="24">
        <f ca="1">SQRT(Inputs!$B$38)*E558+SQRT(1-Inputs!$B$38)*_xlfn.NORM.S.INV(RAND())</f>
        <v>-0.12536283457754535</v>
      </c>
      <c r="AB558" s="24">
        <f ca="1">SQRT(Inputs!$B$38)*F558+SQRT(1-Inputs!$B$38)*_xlfn.NORM.S.INV(RAND())</f>
        <v>0.14649716295405035</v>
      </c>
      <c r="AC558" s="24">
        <f ca="1">SQRT(Inputs!$B$38)*G558+SQRT(1-Inputs!$B$38)*_xlfn.NORM.S.INV(RAND())</f>
        <v>1.0297105347196891</v>
      </c>
      <c r="AD558" s="24">
        <f ca="1">SQRT(Inputs!$B$38)*H558+SQRT(1-Inputs!$B$38)*_xlfn.NORM.S.INV(RAND())</f>
        <v>9.7099660679986793E-2</v>
      </c>
      <c r="AE558" s="24">
        <f ca="1">SQRT(Inputs!$B$38)*I558+SQRT(1-Inputs!$B$38)*_xlfn.NORM.S.INV(RAND())</f>
        <v>1.7703974863782375</v>
      </c>
      <c r="AF558" s="24">
        <f ca="1">SQRT(Inputs!$B$38)*J558+SQRT(1-Inputs!$B$38)*_xlfn.NORM.S.INV(RAND())</f>
        <v>-6.5328789429341422E-2</v>
      </c>
      <c r="AG558" s="24">
        <f ca="1">SQRT(Inputs!$B$38)*K558+SQRT(1-Inputs!$B$38)*_xlfn.NORM.S.INV(RAND())</f>
        <v>-1.5438334867086654</v>
      </c>
      <c r="AH558" s="24">
        <f ca="1">SQRT(Inputs!$B$38)*L558+SQRT(1-Inputs!$B$38)*_xlfn.NORM.S.INV(RAND())</f>
        <v>-0.82919815158214016</v>
      </c>
      <c r="AI558" s="24">
        <f ca="1">SQRT(Inputs!$B$38)*M558+SQRT(1-Inputs!$B$38)*_xlfn.NORM.S.INV(RAND())</f>
        <v>-1.0098784200357611</v>
      </c>
      <c r="AJ558" s="24">
        <f ca="1">SQRT(Inputs!$B$38)*C558+SQRT(1-Inputs!$B$38)*_xlfn.NORM.S.INV(RAND())</f>
        <v>1.4081630820380926</v>
      </c>
      <c r="AK558" s="24">
        <f ca="1">SQRT(Inputs!$B$38)*D558+SQRT(1-Inputs!$B$38)*_xlfn.NORM.S.INV(RAND())</f>
        <v>0.63611740930206173</v>
      </c>
      <c r="AL558" s="24">
        <f ca="1">SQRT(Inputs!$B$38)*E558+SQRT(1-Inputs!$B$38)*_xlfn.NORM.S.INV(RAND())</f>
        <v>4.3407863952376655E-2</v>
      </c>
      <c r="AM558" s="24">
        <f ca="1">SQRT(Inputs!$B$38)*F558+SQRT(1-Inputs!$B$38)*_xlfn.NORM.S.INV(RAND())</f>
        <v>-0.16293318945040658</v>
      </c>
      <c r="AN558" s="24">
        <f ca="1">SQRT(Inputs!$B$38)*G558+SQRT(1-Inputs!$B$38)*_xlfn.NORM.S.INV(RAND())</f>
        <v>-0.58026439154620923</v>
      </c>
      <c r="AO558" s="24">
        <f ca="1">SQRT(Inputs!$B$38)*H558+SQRT(1-Inputs!$B$38)*_xlfn.NORM.S.INV(RAND())</f>
        <v>-0.65909468859544507</v>
      </c>
      <c r="AP558" s="24">
        <f ca="1">SQRT(Inputs!$B$38)*I558+SQRT(1-Inputs!$B$38)*_xlfn.NORM.S.INV(RAND())</f>
        <v>0.97604870651457265</v>
      </c>
      <c r="AQ558" s="24">
        <f ca="1">SQRT(Inputs!$B$38)*J558+SQRT(1-Inputs!$B$38)*_xlfn.NORM.S.INV(RAND())</f>
        <v>-0.39638404449943299</v>
      </c>
      <c r="AR558" s="24">
        <f ca="1">SQRT(Inputs!$B$38)*K558+SQRT(1-Inputs!$B$38)*_xlfn.NORM.S.INV(RAND())</f>
        <v>0.98466146660159304</v>
      </c>
      <c r="AS558" s="24">
        <f ca="1">SQRT(Inputs!$B$38)*L558+SQRT(1-Inputs!$B$38)*_xlfn.NORM.S.INV(RAND())</f>
        <v>-2.5363584009643003E-2</v>
      </c>
      <c r="AT558" s="24">
        <f ca="1">SQRT(Inputs!$B$38)*M558+SQRT(1-Inputs!$B$38)*_xlfn.NORM.S.INV(RAND())</f>
        <v>0.63428415485098744</v>
      </c>
      <c r="AU558" s="15">
        <f ca="1">Inputs!$B$6*EXP($B$8-0.5*C$5^2+C$5*N558)</f>
        <v>5025.6386436804896</v>
      </c>
      <c r="AV558" s="15">
        <f t="shared" ca="1" si="292"/>
        <v>4920.9586332186418</v>
      </c>
      <c r="AW558" s="15">
        <f t="shared" ca="1" si="293"/>
        <v>6092.1817767851071</v>
      </c>
      <c r="AX558" s="15">
        <f t="shared" ca="1" si="294"/>
        <v>6644.4066683539886</v>
      </c>
      <c r="AY558" s="15">
        <f t="shared" ca="1" si="295"/>
        <v>8961.3985610310701</v>
      </c>
      <c r="AZ558" s="15">
        <f t="shared" ca="1" si="296"/>
        <v>11314.497598765905</v>
      </c>
      <c r="BA558" s="15">
        <f t="shared" ca="1" si="297"/>
        <v>14142.389571106569</v>
      </c>
      <c r="BB558" s="15">
        <f t="shared" ca="1" si="298"/>
        <v>18571.667276875214</v>
      </c>
      <c r="BC558" s="15">
        <f t="shared" ca="1" si="299"/>
        <v>22389.344464942063</v>
      </c>
      <c r="BD558" s="15">
        <f t="shared" ca="1" si="300"/>
        <v>26276.963901634921</v>
      </c>
      <c r="BE558" s="15">
        <f t="shared" ca="1" si="301"/>
        <v>30977.083321285962</v>
      </c>
      <c r="BF558" s="15">
        <f ca="1">Inputs!$B$13*EXP($B$9-0.5*C$6^2+C$6*Y558)</f>
        <v>16700.593512600299</v>
      </c>
      <c r="BG558" s="15">
        <f t="shared" ca="1" si="302"/>
        <v>23402.040359732018</v>
      </c>
      <c r="BH558" s="15">
        <f t="shared" ca="1" si="303"/>
        <v>28004.611522525662</v>
      </c>
      <c r="BI558" s="15">
        <f t="shared" ca="1" si="304"/>
        <v>35063.651692339197</v>
      </c>
      <c r="BJ558" s="15">
        <f t="shared" ca="1" si="305"/>
        <v>49863.880738849948</v>
      </c>
      <c r="BK558" s="15">
        <f t="shared" ca="1" si="306"/>
        <v>62012.845461778241</v>
      </c>
      <c r="BL558" s="15">
        <f t="shared" ca="1" si="307"/>
        <v>95819.472872024518</v>
      </c>
      <c r="BM558" s="15">
        <f t="shared" ca="1" si="308"/>
        <v>116830.79813409543</v>
      </c>
      <c r="BN558" s="15">
        <f t="shared" ca="1" si="309"/>
        <v>119418.29919541431</v>
      </c>
      <c r="BO558" s="15">
        <f t="shared" ca="1" si="310"/>
        <v>133430.80613522715</v>
      </c>
      <c r="BP558" s="15">
        <f t="shared" ca="1" si="311"/>
        <v>146473.14573942771</v>
      </c>
      <c r="BQ558" s="15">
        <f ca="1">Inputs!$B$20*EXP($B$10-0.5*C$7^2+C$7*AJ558)</f>
        <v>7068.3316361940597</v>
      </c>
      <c r="BR558" s="15">
        <f t="shared" ca="1" si="312"/>
        <v>11737.914603025401</v>
      </c>
      <c r="BS558" s="15">
        <f t="shared" ca="1" si="313"/>
        <v>16275.457960029595</v>
      </c>
      <c r="BT558" s="15">
        <f t="shared" ca="1" si="314"/>
        <v>21501.369824716392</v>
      </c>
      <c r="BU558" s="15">
        <f t="shared" ca="1" si="315"/>
        <v>25894.88595844516</v>
      </c>
      <c r="BV558" s="15">
        <f t="shared" ca="1" si="316"/>
        <v>31055.711839651085</v>
      </c>
      <c r="BW558" s="15">
        <f t="shared" ca="1" si="317"/>
        <v>53280.748008375223</v>
      </c>
      <c r="BX558" s="15">
        <f t="shared" ca="1" si="318"/>
        <v>68829.01812903682</v>
      </c>
      <c r="BY558" s="15">
        <f t="shared" ca="1" si="319"/>
        <v>116433.8136417659</v>
      </c>
      <c r="BZ558" s="15">
        <f t="shared" ca="1" si="320"/>
        <v>162612.96302019537</v>
      </c>
      <c r="CA558" s="15">
        <f t="shared" ca="1" si="321"/>
        <v>255674.96697512639</v>
      </c>
      <c r="CB558" s="15">
        <f ca="1">(AU558*DCF!C$10-DCF!C$5*MAX(AU558*DCF!C$10,0)-MAX(AU558-Inputs!$B$6,0)/Inputs!$B$10)*DCF!C$6</f>
        <v>1042.6222558269108</v>
      </c>
      <c r="CC558" s="15">
        <f ca="1">(AV558*DCF!D$10-DCF!D$5*MAX(AV558*DCF!D$10,0)-MAX(AV558-AU558,0)/Inputs!$B$10)*DCF!D$6</f>
        <v>1199.4503284466321</v>
      </c>
      <c r="CD558" s="15">
        <f ca="1">(AW558*DCF!E$10-DCF!E$5*MAX(AW558*DCF!E$10,0)-MAX(AW558-AV558,0)/Inputs!$B$10)*DCF!E$6</f>
        <v>1142.7798386417314</v>
      </c>
      <c r="CE558" s="15">
        <f ca="1">(AX558*DCF!F$10-DCF!F$5*MAX(AX558*DCF!F$10,0)-MAX(AX558-AW558,0)/Inputs!$B$10)*DCF!F$6</f>
        <v>1335.5590779474878</v>
      </c>
      <c r="CF558" s="15">
        <f ca="1">(AY558*DCF!G$10-DCF!G$5*MAX(AY558*DCF!G$10,0)-MAX(AY558-AX558,0)/Inputs!$B$10)*DCF!G$6</f>
        <v>1401.0393191208552</v>
      </c>
      <c r="CG558" s="15">
        <f ca="1">(AZ558*DCF!H$10-DCF!H$5*MAX(AZ558*DCF!H$10,0)-MAX(AZ558-AY558,0)/Inputs!$B$10)*DCF!H$6</f>
        <v>1778.882905457144</v>
      </c>
      <c r="CH558" s="15">
        <f ca="1">(BA558*DCF!I$10-DCF!I$5*MAX(BA558*DCF!I$10,0)-MAX(BA558-AZ558,0)/Inputs!$B$10)*DCF!I$6</f>
        <v>2119.4252948546882</v>
      </c>
      <c r="CI558" s="15">
        <f ca="1">(BB558*DCF!J$10-DCF!J$5*MAX(BB558*DCF!J$10,0)-MAX(BB558-BA558,0)/Inputs!$B$10)*DCF!J$6</f>
        <v>2515.7571493323026</v>
      </c>
      <c r="CJ558" s="15">
        <f ca="1">(BC558*DCF!K$10-DCF!K$5*MAX(BC558*DCF!K$10,0)-MAX(BC558-BB558,0)/Inputs!$B$10)*DCF!K$6</f>
        <v>3069.9081933106627</v>
      </c>
      <c r="CK558" s="15">
        <f ca="1">(BD558*DCF!L$10-DCF!L$5*MAX(BD558*DCF!L$10,0)-MAX(BD558-BC558,0)/Inputs!$B$10)*DCF!L$6</f>
        <v>3460.3336990432845</v>
      </c>
      <c r="CL558" s="15">
        <f ca="1">(BE558*DCF!M$10-DCF!M$5*MAX(BE558*DCF!M$10,0)-MAX(BE558-BD558,0)/Inputs!$B$10)*DCF!M$6</f>
        <v>3809.787630653921</v>
      </c>
      <c r="CM558" s="15">
        <f ca="1">(BF558*DCF!C$28-DCF!C$5*MAX(BF558*DCF!C$28,0)-MAX(BF558-Inputs!$B$13,0)/Inputs!$B$17)*DCF!C$6</f>
        <v>3869.7537603117808</v>
      </c>
      <c r="CN558" s="15">
        <f ca="1">(BG558*DCF!D$28-DCF!D$5*MAX(BG558*DCF!D$28,0)-MAX(BG558-BF558,0)/Inputs!$B$17)*DCF!D$6</f>
        <v>5462.7147548564917</v>
      </c>
      <c r="CO558" s="15">
        <f ca="1">(BH558*DCF!E$28-DCF!E$5*MAX(BH558*DCF!E$28,0)-MAX(BH558-BG558,0)/Inputs!$B$17)*DCF!E$6</f>
        <v>7024.3012229138367</v>
      </c>
      <c r="CP558" s="15">
        <f ca="1">(BI558*DCF!F$28-DCF!F$5*MAX(BI558*DCF!F$28,0)-MAX(BI558-BH558,0)/Inputs!$B$17)*DCF!F$6</f>
        <v>8233.6479880870393</v>
      </c>
      <c r="CQ558" s="15">
        <f ca="1">(BJ558*DCF!G$28-DCF!G$5*MAX(BJ558*DCF!G$28,0)-MAX(BJ558-BI558,0)/Inputs!$B$17)*DCF!G$6</f>
        <v>10448.309856655051</v>
      </c>
      <c r="CR558" s="15">
        <f ca="1">(BK558*DCF!H$28-DCF!H$5*MAX(BK558*DCF!H$28,0)-MAX(BK558-BJ558,0)/Inputs!$B$17)*DCF!H$6</f>
        <v>13448.852678711741</v>
      </c>
      <c r="CS558" s="15">
        <f ca="1">(BL558*DCF!I$28-DCF!I$5*MAX(BL558*DCF!I$28,0)-MAX(BL558-BK558,0)/Inputs!$B$17)*DCF!I$6</f>
        <v>17679.952608131924</v>
      </c>
      <c r="CT558" s="15">
        <f ca="1">(BM558*DCF!J$28-DCF!J$5*MAX(BM558*DCF!J$28,0)-MAX(BM558-BL558,0)/Inputs!$B$17)*DCF!J$6</f>
        <v>23277.036767162776</v>
      </c>
      <c r="CU558" s="15">
        <f ca="1">(BN558*DCF!K$28-DCF!K$5*MAX(BN558*DCF!K$28,0)-MAX(BN558-BM558,0)/Inputs!$B$17)*DCF!K$6</f>
        <v>24902.20808847859</v>
      </c>
      <c r="CV558" s="15">
        <f ca="1">(BO558*DCF!L$28-DCF!L$5*MAX(BO558*DCF!L$28,0)-MAX(BO558-BN558,0)/Inputs!$B$17)*DCF!L$6</f>
        <v>25036.707993833672</v>
      </c>
      <c r="CW558" s="15">
        <f ca="1">(BP558*DCF!M$28-DCF!M$5*MAX(BP558*DCF!M$28,0)-MAX(BP558-BO558,0)/Inputs!$B$17)*DCF!M$6</f>
        <v>26195.716169918374</v>
      </c>
      <c r="CX558" s="15">
        <f ca="1">(BQ558*DCF!C$46-DCF!C$5*MAX(BQ558*DCF!C$46,0)-MAX(BQ558-Inputs!$B$20,0)/Inputs!$B$24)*DCF!C$6</f>
        <v>-3418.7055216125123</v>
      </c>
      <c r="CY558" s="15">
        <f ca="1">(BR558*DCF!D$46-DCF!D$5*MAX(BR558*DCF!D$46,0)-MAX(BR558-BQ558,0)/Inputs!$B$24)*DCF!D$6</f>
        <v>-3995.8605819185136</v>
      </c>
      <c r="CZ558" s="15">
        <f ca="1">(BS558*DCF!E$46-DCF!E$5*MAX(BS558*DCF!E$46,0)-MAX(BS558-BR558,0)/Inputs!$B$24)*DCF!E$6</f>
        <v>-3713.1759162100957</v>
      </c>
      <c r="DA558" s="15">
        <f ca="1">(BT558*DCF!F$46-DCF!F$5*MAX(BT558*DCF!F$46,0)-MAX(BT558-BS558,0)/Inputs!$B$24)*DCF!F$6</f>
        <v>-3468.7854062746401</v>
      </c>
      <c r="DB558" s="15">
        <f ca="1">(BU558*DCF!G$46-DCF!G$5*MAX(BU558*DCF!G$46,0)-MAX(BU558-BT558,0)/Inputs!$B$24)*DCF!G$6</f>
        <v>-2348.9448237011979</v>
      </c>
      <c r="DC558" s="15">
        <f ca="1">(BV558*DCF!H$46-DCF!H$5*MAX(BV558*DCF!H$46,0)-MAX(BV558-BU558,0)/Inputs!$B$24)*DCF!H$6</f>
        <v>-1603.6950216799382</v>
      </c>
      <c r="DD558" s="15">
        <f ca="1">(BW558*DCF!I$46-DCF!I$5*MAX(BW558*DCF!I$46,0)-MAX(BW558-BV558,0)/Inputs!$B$24)*DCF!I$6</f>
        <v>-5149.4085710344698</v>
      </c>
      <c r="DE558" s="15">
        <f ca="1">(BX558*DCF!J$46-DCF!J$5*MAX(BX558*DCF!J$46,0)-MAX(BX558-BW558,0)/Inputs!$B$24)*DCF!J$6</f>
        <v>-1235.9602936456017</v>
      </c>
      <c r="DF558" s="15">
        <f ca="1">(BY558*DCF!K$46-DCF!K$5*MAX(BY558*DCF!K$46,0)-MAX(BY558-BX558,0)/Inputs!$B$24)*DCF!K$6</f>
        <v>-5010.8191447579793</v>
      </c>
      <c r="DG558" s="15">
        <f ca="1">(BZ558*DCF!L$46-DCF!L$5*MAX(BZ558*DCF!L$46,0)-MAX(BZ558-BY558,0)/Inputs!$B$24)*DCF!L$6</f>
        <v>790.18772823838731</v>
      </c>
      <c r="DH558" s="15">
        <f ca="1">(CA558*DCF!M$46-DCF!M$5*MAX(CA558*DCF!M$46,0)-MAX(CA558-BZ558,0)/Inputs!$B$24)*DCF!M$6</f>
        <v>588.72497142382554</v>
      </c>
      <c r="DI558" s="15">
        <f ca="1">SUM(CB558:CL558)+BE558*DCF!M$10*(1+Inputs!$B$30)*(1-Inputs!$B$33)*(1-Inputs!$B$30/Inputs!$B$31)/(Inputs!$B$29-Inputs!$B$30)*DCF!M$6</f>
        <v>109085.17820529451</v>
      </c>
      <c r="DJ558" s="15">
        <f ca="1">SUM(CM558:CW558)+BP558*DCF!M$28*(1+Inputs!$B$30)*(1-Inputs!$B$33)*(1-Inputs!$B$30/Inputs!$B$31)/(Inputs!$B$29-Inputs!$B$30)*DCF!M$6</f>
        <v>709094.80388861021</v>
      </c>
      <c r="DK558" s="15">
        <f ca="1">SUM(CX558:DH558)+CA558*DCF!M$46*(1+Inputs!$B$30)*(1-Inputs!$B$33)*(1-Inputs!$B$30/Inputs!$B$31)/(Inputs!$B$29-Inputs!$B$30)*DCF!M$6</f>
        <v>366737.34299838415</v>
      </c>
      <c r="DM558" s="15">
        <f ca="1">DI558+DJ558+DK558+Inputs!$B$34+Inputs!$B$36-Inputs!$B$35</f>
        <v>1261768.3250922889</v>
      </c>
    </row>
    <row r="559" spans="1:117" x14ac:dyDescent="0.75">
      <c r="A559" s="11">
        <v>546</v>
      </c>
      <c r="C559" s="24">
        <f t="shared" ca="1" si="324"/>
        <v>0.11997084752113804</v>
      </c>
      <c r="D559" s="24">
        <f t="shared" ca="1" si="324"/>
        <v>-0.85907917374553122</v>
      </c>
      <c r="E559" s="24">
        <f t="shared" ca="1" si="324"/>
        <v>0.18638315624937501</v>
      </c>
      <c r="F559" s="24">
        <f t="shared" ca="1" si="324"/>
        <v>1.4986393603192358</v>
      </c>
      <c r="G559" s="24">
        <f t="shared" ca="1" si="324"/>
        <v>-1.5865081919641311</v>
      </c>
      <c r="H559" s="24">
        <f t="shared" ca="1" si="324"/>
        <v>-0.70040226531315364</v>
      </c>
      <c r="I559" s="24">
        <f t="shared" ca="1" si="324"/>
        <v>-0.57885950063468794</v>
      </c>
      <c r="J559" s="24">
        <f t="shared" ca="1" si="324"/>
        <v>-0.9714433232844053</v>
      </c>
      <c r="K559" s="24">
        <f t="shared" ca="1" si="324"/>
        <v>-0.55055831144686018</v>
      </c>
      <c r="L559" s="24">
        <f t="shared" ca="1" si="324"/>
        <v>1.2458782174883363</v>
      </c>
      <c r="M559" s="24">
        <f t="shared" ca="1" si="324"/>
        <v>0.39968702747174001</v>
      </c>
      <c r="N559" s="24">
        <f ca="1">SQRT(Inputs!$B$38)*C559+SQRT(1-Inputs!$B$38)*_xlfn.NORM.S.INV(RAND())</f>
        <v>-1.3789268939587673</v>
      </c>
      <c r="O559" s="24">
        <f ca="1">SQRT(Inputs!$B$38)*D559+SQRT(1-Inputs!$B$38)*_xlfn.NORM.S.INV(RAND())</f>
        <v>0.76654751518175179</v>
      </c>
      <c r="P559" s="24">
        <f ca="1">SQRT(Inputs!$B$38)*E559+SQRT(1-Inputs!$B$38)*_xlfn.NORM.S.INV(RAND())</f>
        <v>-0.82417221645269256</v>
      </c>
      <c r="Q559" s="24">
        <f ca="1">SQRT(Inputs!$B$38)*F559+SQRT(1-Inputs!$B$38)*_xlfn.NORM.S.INV(RAND())</f>
        <v>0.98254487901741161</v>
      </c>
      <c r="R559" s="24">
        <f ca="1">SQRT(Inputs!$B$38)*G559+SQRT(1-Inputs!$B$38)*_xlfn.NORM.S.INV(RAND())</f>
        <v>-0.94837923494731657</v>
      </c>
      <c r="S559" s="24">
        <f ca="1">SQRT(Inputs!$B$38)*H559+SQRT(1-Inputs!$B$38)*_xlfn.NORM.S.INV(RAND())</f>
        <v>-1.688028286506069</v>
      </c>
      <c r="T559" s="24">
        <f ca="1">SQRT(Inputs!$B$38)*I559+SQRT(1-Inputs!$B$38)*_xlfn.NORM.S.INV(RAND())</f>
        <v>1.0673513159033987</v>
      </c>
      <c r="U559" s="24">
        <f ca="1">SQRT(Inputs!$B$38)*J559+SQRT(1-Inputs!$B$38)*_xlfn.NORM.S.INV(RAND())</f>
        <v>-1.1654758992026515</v>
      </c>
      <c r="V559" s="24">
        <f ca="1">SQRT(Inputs!$B$38)*K559+SQRT(1-Inputs!$B$38)*_xlfn.NORM.S.INV(RAND())</f>
        <v>-1.5394582443766442</v>
      </c>
      <c r="W559" s="24">
        <f ca="1">SQRT(Inputs!$B$38)*L559+SQRT(1-Inputs!$B$38)*_xlfn.NORM.S.INV(RAND())</f>
        <v>1.5485681978980139</v>
      </c>
      <c r="X559" s="24">
        <f ca="1">SQRT(Inputs!$B$38)*M559+SQRT(1-Inputs!$B$38)*_xlfn.NORM.S.INV(RAND())</f>
        <v>1.6038483038751765</v>
      </c>
      <c r="Y559" s="24">
        <f ca="1">SQRT(Inputs!$B$38)*C559+SQRT(1-Inputs!$B$38)*_xlfn.NORM.S.INV(RAND())</f>
        <v>0.81726906031860436</v>
      </c>
      <c r="Z559" s="24">
        <f ca="1">SQRT(Inputs!$B$38)*D559+SQRT(1-Inputs!$B$38)*_xlfn.NORM.S.INV(RAND())</f>
        <v>-1.0725647078737048</v>
      </c>
      <c r="AA559" s="24">
        <f ca="1">SQRT(Inputs!$B$38)*E559+SQRT(1-Inputs!$B$38)*_xlfn.NORM.S.INV(RAND())</f>
        <v>1.5154009169093265</v>
      </c>
      <c r="AB559" s="24">
        <f ca="1">SQRT(Inputs!$B$38)*F559+SQRT(1-Inputs!$B$38)*_xlfn.NORM.S.INV(RAND())</f>
        <v>0.63805452608139068</v>
      </c>
      <c r="AC559" s="24">
        <f ca="1">SQRT(Inputs!$B$38)*G559+SQRT(1-Inputs!$B$38)*_xlfn.NORM.S.INV(RAND())</f>
        <v>-1.1907104536333855</v>
      </c>
      <c r="AD559" s="24">
        <f ca="1">SQRT(Inputs!$B$38)*H559+SQRT(1-Inputs!$B$38)*_xlfn.NORM.S.INV(RAND())</f>
        <v>-0.56977785099689537</v>
      </c>
      <c r="AE559" s="24">
        <f ca="1">SQRT(Inputs!$B$38)*I559+SQRT(1-Inputs!$B$38)*_xlfn.NORM.S.INV(RAND())</f>
        <v>-0.7631959485437716</v>
      </c>
      <c r="AF559" s="24">
        <f ca="1">SQRT(Inputs!$B$38)*J559+SQRT(1-Inputs!$B$38)*_xlfn.NORM.S.INV(RAND())</f>
        <v>4.2008679161357976E-2</v>
      </c>
      <c r="AG559" s="24">
        <f ca="1">SQRT(Inputs!$B$38)*K559+SQRT(1-Inputs!$B$38)*_xlfn.NORM.S.INV(RAND())</f>
        <v>-0.97717789435247493</v>
      </c>
      <c r="AH559" s="24">
        <f ca="1">SQRT(Inputs!$B$38)*L559+SQRT(1-Inputs!$B$38)*_xlfn.NORM.S.INV(RAND())</f>
        <v>0.43083062565759345</v>
      </c>
      <c r="AI559" s="24">
        <f ca="1">SQRT(Inputs!$B$38)*M559+SQRT(1-Inputs!$B$38)*_xlfn.NORM.S.INV(RAND())</f>
        <v>-0.77641926835772535</v>
      </c>
      <c r="AJ559" s="24">
        <f ca="1">SQRT(Inputs!$B$38)*C559+SQRT(1-Inputs!$B$38)*_xlfn.NORM.S.INV(RAND())</f>
        <v>-0.60404844336433094</v>
      </c>
      <c r="AK559" s="24">
        <f ca="1">SQRT(Inputs!$B$38)*D559+SQRT(1-Inputs!$B$38)*_xlfn.NORM.S.INV(RAND())</f>
        <v>-0.70394231222223902</v>
      </c>
      <c r="AL559" s="24">
        <f ca="1">SQRT(Inputs!$B$38)*E559+SQRT(1-Inputs!$B$38)*_xlfn.NORM.S.INV(RAND())</f>
        <v>0.37509798581216658</v>
      </c>
      <c r="AM559" s="24">
        <f ca="1">SQRT(Inputs!$B$38)*F559+SQRT(1-Inputs!$B$38)*_xlfn.NORM.S.INV(RAND())</f>
        <v>1.0634838241219902</v>
      </c>
      <c r="AN559" s="24">
        <f ca="1">SQRT(Inputs!$B$38)*G559+SQRT(1-Inputs!$B$38)*_xlfn.NORM.S.INV(RAND())</f>
        <v>-0.63487831898326663</v>
      </c>
      <c r="AO559" s="24">
        <f ca="1">SQRT(Inputs!$B$38)*H559+SQRT(1-Inputs!$B$38)*_xlfn.NORM.S.INV(RAND())</f>
        <v>-0.41068559408714933</v>
      </c>
      <c r="AP559" s="24">
        <f ca="1">SQRT(Inputs!$B$38)*I559+SQRT(1-Inputs!$B$38)*_xlfn.NORM.S.INV(RAND())</f>
        <v>-0.28050215563636627</v>
      </c>
      <c r="AQ559" s="24">
        <f ca="1">SQRT(Inputs!$B$38)*J559+SQRT(1-Inputs!$B$38)*_xlfn.NORM.S.INV(RAND())</f>
        <v>-0.57961515427579191</v>
      </c>
      <c r="AR559" s="24">
        <f ca="1">SQRT(Inputs!$B$38)*K559+SQRT(1-Inputs!$B$38)*_xlfn.NORM.S.INV(RAND())</f>
        <v>-1.0877840660182521</v>
      </c>
      <c r="AS559" s="24">
        <f ca="1">SQRT(Inputs!$B$38)*L559+SQRT(1-Inputs!$B$38)*_xlfn.NORM.S.INV(RAND())</f>
        <v>0.83937650028200173</v>
      </c>
      <c r="AT559" s="24">
        <f ca="1">SQRT(Inputs!$B$38)*M559+SQRT(1-Inputs!$B$38)*_xlfn.NORM.S.INV(RAND())</f>
        <v>-3.579934580539712E-2</v>
      </c>
      <c r="AU559" s="15">
        <f ca="1">Inputs!$B$6*EXP($B$8-0.5*C$5^2+C$5*N559)</f>
        <v>3969.5232536895992</v>
      </c>
      <c r="AV559" s="15">
        <f t="shared" ca="1" si="292"/>
        <v>5408.3058914745598</v>
      </c>
      <c r="AW559" s="15">
        <f t="shared" ca="1" si="293"/>
        <v>5900.6718379097174</v>
      </c>
      <c r="AX559" s="15">
        <f t="shared" ca="1" si="294"/>
        <v>8145.0172964112071</v>
      </c>
      <c r="AY559" s="15">
        <f t="shared" ca="1" si="295"/>
        <v>8910.4030811028515</v>
      </c>
      <c r="AZ559" s="15">
        <f t="shared" ca="1" si="296"/>
        <v>9049.0857035807257</v>
      </c>
      <c r="BA559" s="15">
        <f t="shared" ca="1" si="297"/>
        <v>12382.542912969791</v>
      </c>
      <c r="BB559" s="15">
        <f t="shared" ca="1" si="298"/>
        <v>13489.237300315664</v>
      </c>
      <c r="BC559" s="15">
        <f t="shared" ca="1" si="299"/>
        <v>14239.523945615387</v>
      </c>
      <c r="BD559" s="15">
        <f t="shared" ca="1" si="300"/>
        <v>20163.667547245812</v>
      </c>
      <c r="BE559" s="15">
        <f t="shared" ca="1" si="301"/>
        <v>28594.249575413247</v>
      </c>
      <c r="BF559" s="15">
        <f ca="1">Inputs!$B$13*EXP($B$9-0.5*C$6^2+C$6*Y559)</f>
        <v>16263.700411350153</v>
      </c>
      <c r="BG559" s="15">
        <f t="shared" ca="1" si="302"/>
        <v>16333.487574264818</v>
      </c>
      <c r="BH559" s="15">
        <f t="shared" ca="1" si="303"/>
        <v>25659.047461349604</v>
      </c>
      <c r="BI559" s="15">
        <f t="shared" ca="1" si="304"/>
        <v>34651.891895489309</v>
      </c>
      <c r="BJ559" s="15">
        <f t="shared" ca="1" si="305"/>
        <v>35781.121995955182</v>
      </c>
      <c r="BK559" s="15">
        <f t="shared" ca="1" si="306"/>
        <v>40636.804375983244</v>
      </c>
      <c r="BL559" s="15">
        <f t="shared" ca="1" si="307"/>
        <v>45216.679402170324</v>
      </c>
      <c r="BM559" s="15">
        <f t="shared" ca="1" si="308"/>
        <v>55871.873402858619</v>
      </c>
      <c r="BN559" s="15">
        <f t="shared" ca="1" si="309"/>
        <v>61122.038019122127</v>
      </c>
      <c r="BO559" s="15">
        <f t="shared" ca="1" si="310"/>
        <v>79066.487886114031</v>
      </c>
      <c r="BP559" s="15">
        <f t="shared" ca="1" si="311"/>
        <v>89121.29103901553</v>
      </c>
      <c r="BQ559" s="15">
        <f ca="1">Inputs!$B$20*EXP($B$10-0.5*C$7^2+C$7*AJ559)</f>
        <v>3462.2819020681986</v>
      </c>
      <c r="BR559" s="15">
        <f t="shared" ca="1" si="312"/>
        <v>3756.7393682149223</v>
      </c>
      <c r="BS559" s="15">
        <f t="shared" ca="1" si="313"/>
        <v>5729.6126006269651</v>
      </c>
      <c r="BT559" s="15">
        <f t="shared" ca="1" si="314"/>
        <v>10441.987755840051</v>
      </c>
      <c r="BU559" s="15">
        <f t="shared" ca="1" si="315"/>
        <v>12410.574457019462</v>
      </c>
      <c r="BV559" s="15">
        <f t="shared" ca="1" si="316"/>
        <v>15740.741471044919</v>
      </c>
      <c r="BW559" s="15">
        <f t="shared" ca="1" si="317"/>
        <v>20699.232675375883</v>
      </c>
      <c r="BX559" s="15">
        <f t="shared" ca="1" si="318"/>
        <v>25775.22861103668</v>
      </c>
      <c r="BY559" s="15">
        <f t="shared" ca="1" si="319"/>
        <v>29329.721601714467</v>
      </c>
      <c r="BZ559" s="15">
        <f t="shared" ca="1" si="320"/>
        <v>48020.10578412129</v>
      </c>
      <c r="CA559" s="15">
        <f t="shared" ca="1" si="321"/>
        <v>67025.925128708681</v>
      </c>
      <c r="CB559" s="15">
        <f ca="1">(AU559*DCF!C$10-DCF!C$5*MAX(AU559*DCF!C$10,0)-MAX(AU559-Inputs!$B$6,0)/Inputs!$B$10)*DCF!C$6</f>
        <v>1019.4097566162187</v>
      </c>
      <c r="CC559" s="15">
        <f ca="1">(AV559*DCF!D$10-DCF!D$5*MAX(AV559*DCF!D$10,0)-MAX(AV559-AU559,0)/Inputs!$B$10)*DCF!D$6</f>
        <v>967.42843037000341</v>
      </c>
      <c r="CD559" s="15">
        <f ca="1">(AW559*DCF!E$10-DCF!E$5*MAX(AW559*DCF!E$10,0)-MAX(AW559-AV559,0)/Inputs!$B$10)*DCF!E$6</f>
        <v>1251.4699957462649</v>
      </c>
      <c r="CE559" s="15">
        <f ca="1">(AX559*DCF!F$10-DCF!F$5*MAX(AX559*DCF!F$10,0)-MAX(AX559-AW559,0)/Inputs!$B$10)*DCF!F$6</f>
        <v>1311.0516491647811</v>
      </c>
      <c r="CF559" s="15">
        <f ca="1">(AY559*DCF!G$10-DCF!G$5*MAX(AY559*DCF!G$10,0)-MAX(AY559-AX559,0)/Inputs!$B$10)*DCF!G$6</f>
        <v>1688.7777260104544</v>
      </c>
      <c r="CG559" s="15">
        <f ca="1">(AZ559*DCF!H$10-DCF!H$5*MAX(AZ559*DCF!H$10,0)-MAX(AZ559-AY559,0)/Inputs!$B$10)*DCF!H$6</f>
        <v>1732.2608942602526</v>
      </c>
      <c r="CH559" s="15">
        <f ca="1">(BA559*DCF!I$10-DCF!I$5*MAX(BA559*DCF!I$10,0)-MAX(BA559-AZ559,0)/Inputs!$B$10)*DCF!I$6</f>
        <v>1715.0350975351028</v>
      </c>
      <c r="CI559" s="15">
        <f ca="1">(BB559*DCF!J$10-DCF!J$5*MAX(BB559*DCF!J$10,0)-MAX(BB559-BA559,0)/Inputs!$B$10)*DCF!J$6</f>
        <v>2147.083122597387</v>
      </c>
      <c r="CJ559" s="15">
        <f ca="1">(BC559*DCF!K$10-DCF!K$5*MAX(BC559*DCF!K$10,0)-MAX(BC559-BB559,0)/Inputs!$B$10)*DCF!K$6</f>
        <v>2187.3059582941037</v>
      </c>
      <c r="CK559" s="15">
        <f ca="1">(BD559*DCF!L$10-DCF!L$5*MAX(BD559*DCF!L$10,0)-MAX(BD559-BC559,0)/Inputs!$B$10)*DCF!L$6</f>
        <v>2274.9768098290706</v>
      </c>
      <c r="CL559" s="15">
        <f ca="1">(BE559*DCF!M$10-DCF!M$5*MAX(BE559*DCF!M$10,0)-MAX(BE559-BD559,0)/Inputs!$B$10)*DCF!M$6</f>
        <v>3027.8953511949503</v>
      </c>
      <c r="CM559" s="15">
        <f ca="1">(BF559*DCF!C$28-DCF!C$5*MAX(BF559*DCF!C$28,0)-MAX(BF559-Inputs!$B$13,0)/Inputs!$B$17)*DCF!C$6</f>
        <v>3837.3159506069906</v>
      </c>
      <c r="CN559" s="15">
        <f ca="1">(BG559*DCF!D$28-DCF!D$5*MAX(BG559*DCF!D$28,0)-MAX(BG559-BF559,0)/Inputs!$B$17)*DCF!D$6</f>
        <v>4795.7000015163794</v>
      </c>
      <c r="CO559" s="15">
        <f ca="1">(BH559*DCF!E$28-DCF!E$5*MAX(BH559*DCF!E$28,0)-MAX(BH559-BG559,0)/Inputs!$B$17)*DCF!E$6</f>
        <v>5429.1596479887176</v>
      </c>
      <c r="CP559" s="15">
        <f ca="1">(BI559*DCF!F$28-DCF!F$5*MAX(BI559*DCF!F$28,0)-MAX(BI559-BH559,0)/Inputs!$B$17)*DCF!F$6</f>
        <v>7769.7864169218301</v>
      </c>
      <c r="CQ559" s="15">
        <f ca="1">(BJ559*DCF!G$28-DCF!G$5*MAX(BJ559*DCF!G$28,0)-MAX(BJ559-BI559,0)/Inputs!$B$17)*DCF!G$6</f>
        <v>9093.7582249738171</v>
      </c>
      <c r="CR559" s="15">
        <f ca="1">(BK559*DCF!H$28-DCF!H$5*MAX(BK559*DCF!H$28,0)-MAX(BK559-BJ559,0)/Inputs!$B$17)*DCF!H$6</f>
        <v>9295.4932828306082</v>
      </c>
      <c r="CS559" s="15">
        <f ca="1">(BL559*DCF!I$28-DCF!I$5*MAX(BL559*DCF!I$28,0)-MAX(BL559-BK559,0)/Inputs!$B$17)*DCF!I$6</f>
        <v>9975.4870163750766</v>
      </c>
      <c r="CT559" s="15">
        <f ca="1">(BM559*DCF!J$28-DCF!J$5*MAX(BM559*DCF!J$28,0)-MAX(BM559-BL559,0)/Inputs!$B$17)*DCF!J$6</f>
        <v>11051.274367950431</v>
      </c>
      <c r="CU559" s="15">
        <f ca="1">(BN559*DCF!K$28-DCF!K$5*MAX(BN559*DCF!K$28,0)-MAX(BN559-BM559,0)/Inputs!$B$17)*DCF!K$6</f>
        <v>12264.874362677381</v>
      </c>
      <c r="CV559" s="15">
        <f ca="1">(BO559*DCF!L$28-DCF!L$5*MAX(BO559*DCF!L$28,0)-MAX(BO559-BN559,0)/Inputs!$B$17)*DCF!L$6</f>
        <v>13744.979504302406</v>
      </c>
      <c r="CW559" s="15">
        <f ca="1">(BP559*DCF!M$28-DCF!M$5*MAX(BP559*DCF!M$28,0)-MAX(BP559-BO559,0)/Inputs!$B$17)*DCF!M$6</f>
        <v>15717.213023695649</v>
      </c>
      <c r="CX559" s="15">
        <f ca="1">(BQ559*DCF!C$46-DCF!C$5*MAX(BQ559*DCF!C$46,0)-MAX(BQ559-Inputs!$B$20,0)/Inputs!$B$24)*DCF!C$6</f>
        <v>-920.28769196410985</v>
      </c>
      <c r="CY559" s="15">
        <f ca="1">(BR559*DCF!D$46-DCF!D$5*MAX(BR559*DCF!D$46,0)-MAX(BR559-BQ559,0)/Inputs!$B$24)*DCF!D$6</f>
        <v>-766.83035844564426</v>
      </c>
      <c r="CZ559" s="15">
        <f ca="1">(BS559*DCF!E$46-DCF!E$5*MAX(BS559*DCF!E$46,0)-MAX(BS559-BR559,0)/Inputs!$B$24)*DCF!E$6</f>
        <v>-1455.1889819039263</v>
      </c>
      <c r="DA559" s="15">
        <f ca="1">(BT559*DCF!F$46-DCF!F$5*MAX(BT559*DCF!F$46,0)-MAX(BT559-BS559,0)/Inputs!$B$24)*DCF!F$6</f>
        <v>-2476.3763312185679</v>
      </c>
      <c r="DB559" s="15">
        <f ca="1">(BU559*DCF!G$46-DCF!G$5*MAX(BU559*DCF!G$46,0)-MAX(BU559-BT559,0)/Inputs!$B$24)*DCF!G$6</f>
        <v>-1079.6608761856758</v>
      </c>
      <c r="DC559" s="15">
        <f ca="1">(BV559*DCF!H$46-DCF!H$5*MAX(BV559*DCF!H$46,0)-MAX(BV559-BU559,0)/Inputs!$B$24)*DCF!H$6</f>
        <v>-1034.8289953365845</v>
      </c>
      <c r="DD559" s="15">
        <f ca="1">(BW559*DCF!I$46-DCF!I$5*MAX(BW559*DCF!I$46,0)-MAX(BW559-BV559,0)/Inputs!$B$24)*DCF!I$6</f>
        <v>-945.33420174917285</v>
      </c>
      <c r="DE559" s="15">
        <f ca="1">(BX559*DCF!J$46-DCF!J$5*MAX(BX559*DCF!J$46,0)-MAX(BX559-BW559,0)/Inputs!$B$24)*DCF!J$6</f>
        <v>-264.8716498469912</v>
      </c>
      <c r="DF559" s="15">
        <f ca="1">(BY559*DCF!K$46-DCF!K$5*MAX(BY559*DCF!K$46,0)-MAX(BY559-BX559,0)/Inputs!$B$24)*DCF!K$6</f>
        <v>804.6553775757385</v>
      </c>
      <c r="DG559" s="15">
        <f ca="1">(BZ559*DCF!L$46-DCF!L$5*MAX(BZ559*DCF!L$46,0)-MAX(BZ559-BY559,0)/Inputs!$B$24)*DCF!L$6</f>
        <v>-910.28810106950448</v>
      </c>
      <c r="DH559" s="15">
        <f ca="1">(CA559*DCF!M$46-DCF!M$5*MAX(CA559*DCF!M$46,0)-MAX(CA559-BZ559,0)/Inputs!$B$24)*DCF!M$6</f>
        <v>1281.2850746113904</v>
      </c>
      <c r="DI559" s="15">
        <f ca="1">SUM(CB559:CL559)+BE559*DCF!M$10*(1+Inputs!$B$30)*(1-Inputs!$B$33)*(1-Inputs!$B$30/Inputs!$B$31)/(Inputs!$B$29-Inputs!$B$30)*DCF!M$6</f>
        <v>98900.869479799483</v>
      </c>
      <c r="DJ559" s="15">
        <f ca="1">SUM(CM559:CW559)+BP559*DCF!M$28*(1+Inputs!$B$30)*(1-Inputs!$B$33)*(1-Inputs!$B$30/Inputs!$B$31)/(Inputs!$B$29-Inputs!$B$30)*DCF!M$6</f>
        <v>433676.01709137182</v>
      </c>
      <c r="DK559" s="15">
        <f ca="1">SUM(CX559:DH559)+CA559*DCF!M$46*(1+Inputs!$B$30)*(1-Inputs!$B$33)*(1-Inputs!$B$30/Inputs!$B$31)/(Inputs!$B$29-Inputs!$B$30)*DCF!M$6</f>
        <v>95862.293241855485</v>
      </c>
      <c r="DM559" s="15">
        <f ca="1">DI559+DJ559+DK559+Inputs!$B$34+Inputs!$B$36-Inputs!$B$35</f>
        <v>705290.1798130268</v>
      </c>
    </row>
    <row r="560" spans="1:117" x14ac:dyDescent="0.75">
      <c r="A560" s="11">
        <v>547</v>
      </c>
      <c r="C560" s="24">
        <f t="shared" ca="1" si="324"/>
        <v>1.5308574328379909</v>
      </c>
      <c r="D560" s="24">
        <f t="shared" ca="1" si="324"/>
        <v>-1.74803305448257</v>
      </c>
      <c r="E560" s="24">
        <f t="shared" ca="1" si="324"/>
        <v>-1.2699106809887217</v>
      </c>
      <c r="F560" s="24">
        <f t="shared" ca="1" si="324"/>
        <v>0.70355411113549904</v>
      </c>
      <c r="G560" s="24">
        <f t="shared" ca="1" si="324"/>
        <v>-1.492963927323357</v>
      </c>
      <c r="H560" s="24">
        <f t="shared" ca="1" si="324"/>
        <v>2.2872094537807666</v>
      </c>
      <c r="I560" s="24">
        <f t="shared" ca="1" si="324"/>
        <v>-0.10477761070552222</v>
      </c>
      <c r="J560" s="24">
        <f t="shared" ca="1" si="324"/>
        <v>0.60780942302285001</v>
      </c>
      <c r="K560" s="24">
        <f t="shared" ca="1" si="324"/>
        <v>8.9635858336400226E-2</v>
      </c>
      <c r="L560" s="24">
        <f t="shared" ca="1" si="324"/>
        <v>-8.8832595279365406E-2</v>
      </c>
      <c r="M560" s="24">
        <f t="shared" ca="1" si="324"/>
        <v>-1.5413105077511353</v>
      </c>
      <c r="N560" s="24">
        <f ca="1">SQRT(Inputs!$B$38)*C560+SQRT(1-Inputs!$B$38)*_xlfn.NORM.S.INV(RAND())</f>
        <v>1.1062037222363661</v>
      </c>
      <c r="O560" s="24">
        <f ca="1">SQRT(Inputs!$B$38)*D560+SQRT(1-Inputs!$B$38)*_xlfn.NORM.S.INV(RAND())</f>
        <v>-0.29145947394300975</v>
      </c>
      <c r="P560" s="24">
        <f ca="1">SQRT(Inputs!$B$38)*E560+SQRT(1-Inputs!$B$38)*_xlfn.NORM.S.INV(RAND())</f>
        <v>-1.8450837589685012</v>
      </c>
      <c r="Q560" s="24">
        <f ca="1">SQRT(Inputs!$B$38)*F560+SQRT(1-Inputs!$B$38)*_xlfn.NORM.S.INV(RAND())</f>
        <v>0.44746856901415466</v>
      </c>
      <c r="R560" s="24">
        <f ca="1">SQRT(Inputs!$B$38)*G560+SQRT(1-Inputs!$B$38)*_xlfn.NORM.S.INV(RAND())</f>
        <v>7.0875687608862648E-2</v>
      </c>
      <c r="S560" s="24">
        <f ca="1">SQRT(Inputs!$B$38)*H560+SQRT(1-Inputs!$B$38)*_xlfn.NORM.S.INV(RAND())</f>
        <v>1.3683166079722284</v>
      </c>
      <c r="T560" s="24">
        <f ca="1">SQRT(Inputs!$B$38)*I560+SQRT(1-Inputs!$B$38)*_xlfn.NORM.S.INV(RAND())</f>
        <v>-0.74045609681224478</v>
      </c>
      <c r="U560" s="24">
        <f ca="1">SQRT(Inputs!$B$38)*J560+SQRT(1-Inputs!$B$38)*_xlfn.NORM.S.INV(RAND())</f>
        <v>-0.37969667370672544</v>
      </c>
      <c r="V560" s="24">
        <f ca="1">SQRT(Inputs!$B$38)*K560+SQRT(1-Inputs!$B$38)*_xlfn.NORM.S.INV(RAND())</f>
        <v>-0.11338823049374785</v>
      </c>
      <c r="W560" s="24">
        <f ca="1">SQRT(Inputs!$B$38)*L560+SQRT(1-Inputs!$B$38)*_xlfn.NORM.S.INV(RAND())</f>
        <v>1.4994855509526206</v>
      </c>
      <c r="X560" s="24">
        <f ca="1">SQRT(Inputs!$B$38)*M560+SQRT(1-Inputs!$B$38)*_xlfn.NORM.S.INV(RAND())</f>
        <v>-1.3075380931429892</v>
      </c>
      <c r="Y560" s="24">
        <f ca="1">SQRT(Inputs!$B$38)*C560+SQRT(1-Inputs!$B$38)*_xlfn.NORM.S.INV(RAND())</f>
        <v>1.1153278588947373</v>
      </c>
      <c r="Z560" s="24">
        <f ca="1">SQRT(Inputs!$B$38)*D560+SQRT(1-Inputs!$B$38)*_xlfn.NORM.S.INV(RAND())</f>
        <v>0.57367928882820818</v>
      </c>
      <c r="AA560" s="24">
        <f ca="1">SQRT(Inputs!$B$38)*E560+SQRT(1-Inputs!$B$38)*_xlfn.NORM.S.INV(RAND())</f>
        <v>-0.28387318374070447</v>
      </c>
      <c r="AB560" s="24">
        <f ca="1">SQRT(Inputs!$B$38)*F560+SQRT(1-Inputs!$B$38)*_xlfn.NORM.S.INV(RAND())</f>
        <v>0.23026584005521616</v>
      </c>
      <c r="AC560" s="24">
        <f ca="1">SQRT(Inputs!$B$38)*G560+SQRT(1-Inputs!$B$38)*_xlfn.NORM.S.INV(RAND())</f>
        <v>-1.5688843061638074</v>
      </c>
      <c r="AD560" s="24">
        <f ca="1">SQRT(Inputs!$B$38)*H560+SQRT(1-Inputs!$B$38)*_xlfn.NORM.S.INV(RAND())</f>
        <v>2.2079229136175997</v>
      </c>
      <c r="AE560" s="24">
        <f ca="1">SQRT(Inputs!$B$38)*I560+SQRT(1-Inputs!$B$38)*_xlfn.NORM.S.INV(RAND())</f>
        <v>0.89040881660244953</v>
      </c>
      <c r="AF560" s="24">
        <f ca="1">SQRT(Inputs!$B$38)*J560+SQRT(1-Inputs!$B$38)*_xlfn.NORM.S.INV(RAND())</f>
        <v>2.1912764371561977E-2</v>
      </c>
      <c r="AG560" s="24">
        <f ca="1">SQRT(Inputs!$B$38)*K560+SQRT(1-Inputs!$B$38)*_xlfn.NORM.S.INV(RAND())</f>
        <v>0.24383280960106699</v>
      </c>
      <c r="AH560" s="24">
        <f ca="1">SQRT(Inputs!$B$38)*L560+SQRT(1-Inputs!$B$38)*_xlfn.NORM.S.INV(RAND())</f>
        <v>-1.8261789450630295</v>
      </c>
      <c r="AI560" s="24">
        <f ca="1">SQRT(Inputs!$B$38)*M560+SQRT(1-Inputs!$B$38)*_xlfn.NORM.S.INV(RAND())</f>
        <v>-1.8378616258723817</v>
      </c>
      <c r="AJ560" s="24">
        <f ca="1">SQRT(Inputs!$B$38)*C560+SQRT(1-Inputs!$B$38)*_xlfn.NORM.S.INV(RAND())</f>
        <v>-0.16905792906448791</v>
      </c>
      <c r="AK560" s="24">
        <f ca="1">SQRT(Inputs!$B$38)*D560+SQRT(1-Inputs!$B$38)*_xlfn.NORM.S.INV(RAND())</f>
        <v>0.13161534624786564</v>
      </c>
      <c r="AL560" s="24">
        <f ca="1">SQRT(Inputs!$B$38)*E560+SQRT(1-Inputs!$B$38)*_xlfn.NORM.S.INV(RAND())</f>
        <v>0.47834162541276082</v>
      </c>
      <c r="AM560" s="24">
        <f ca="1">SQRT(Inputs!$B$38)*F560+SQRT(1-Inputs!$B$38)*_xlfn.NORM.S.INV(RAND())</f>
        <v>1.9760464115628926</v>
      </c>
      <c r="AN560" s="24">
        <f ca="1">SQRT(Inputs!$B$38)*G560+SQRT(1-Inputs!$B$38)*_xlfn.NORM.S.INV(RAND())</f>
        <v>0.11039290078034747</v>
      </c>
      <c r="AO560" s="24">
        <f ca="1">SQRT(Inputs!$B$38)*H560+SQRT(1-Inputs!$B$38)*_xlfn.NORM.S.INV(RAND())</f>
        <v>2.0952718499491962</v>
      </c>
      <c r="AP560" s="24">
        <f ca="1">SQRT(Inputs!$B$38)*I560+SQRT(1-Inputs!$B$38)*_xlfn.NORM.S.INV(RAND())</f>
        <v>-0.62906295393172151</v>
      </c>
      <c r="AQ560" s="24">
        <f ca="1">SQRT(Inputs!$B$38)*J560+SQRT(1-Inputs!$B$38)*_xlfn.NORM.S.INV(RAND())</f>
        <v>1.5503770297943782</v>
      </c>
      <c r="AR560" s="24">
        <f ca="1">SQRT(Inputs!$B$38)*K560+SQRT(1-Inputs!$B$38)*_xlfn.NORM.S.INV(RAND())</f>
        <v>-0.58510899510355097</v>
      </c>
      <c r="AS560" s="24">
        <f ca="1">SQRT(Inputs!$B$38)*L560+SQRT(1-Inputs!$B$38)*_xlfn.NORM.S.INV(RAND())</f>
        <v>1.3923575524437894</v>
      </c>
      <c r="AT560" s="24">
        <f ca="1">SQRT(Inputs!$B$38)*M560+SQRT(1-Inputs!$B$38)*_xlfn.NORM.S.INV(RAND())</f>
        <v>-2.2875736003317613</v>
      </c>
      <c r="AU560" s="15">
        <f ca="1">Inputs!$B$6*EXP($B$8-0.5*C$5^2+C$5*N560)</f>
        <v>5935.3246983668696</v>
      </c>
      <c r="AV560" s="15">
        <f t="shared" ca="1" si="292"/>
        <v>6921.6262330977215</v>
      </c>
      <c r="AW560" s="15">
        <f t="shared" ca="1" si="293"/>
        <v>6580.2933430470421</v>
      </c>
      <c r="AX560" s="15">
        <f t="shared" ca="1" si="294"/>
        <v>8495.7908140351137</v>
      </c>
      <c r="AY560" s="15">
        <f t="shared" ca="1" si="295"/>
        <v>10469.022342152708</v>
      </c>
      <c r="AZ560" s="15">
        <f t="shared" ca="1" si="296"/>
        <v>14886.098932712262</v>
      </c>
      <c r="BA560" s="15">
        <f t="shared" ca="1" si="297"/>
        <v>16858.368336478095</v>
      </c>
      <c r="BB560" s="15">
        <f t="shared" ca="1" si="298"/>
        <v>19869.355040288108</v>
      </c>
      <c r="BC560" s="15">
        <f t="shared" ca="1" si="299"/>
        <v>24070.001668942983</v>
      </c>
      <c r="BD560" s="15">
        <f t="shared" ca="1" si="300"/>
        <v>33927.853764381412</v>
      </c>
      <c r="BE560" s="15">
        <f t="shared" ca="1" si="301"/>
        <v>36906.57112998081</v>
      </c>
      <c r="BF560" s="15">
        <f ca="1">Inputs!$B$13*EXP($B$9-0.5*C$6^2+C$6*Y560)</f>
        <v>17253.674308964801</v>
      </c>
      <c r="BG560" s="15">
        <f t="shared" ca="1" si="302"/>
        <v>23320.960839211435</v>
      </c>
      <c r="BH560" s="15">
        <f t="shared" ca="1" si="303"/>
        <v>27183.452647301427</v>
      </c>
      <c r="BI560" s="15">
        <f t="shared" ca="1" si="304"/>
        <v>34477.188285194039</v>
      </c>
      <c r="BJ560" s="15">
        <f t="shared" ca="1" si="305"/>
        <v>33712.002666994114</v>
      </c>
      <c r="BK560" s="15">
        <f t="shared" ca="1" si="306"/>
        <v>55883.715992337173</v>
      </c>
      <c r="BL560" s="15">
        <f t="shared" ca="1" si="307"/>
        <v>77042.578946292342</v>
      </c>
      <c r="BM560" s="15">
        <f t="shared" ca="1" si="308"/>
        <v>94960.103261659795</v>
      </c>
      <c r="BN560" s="15">
        <f t="shared" ca="1" si="309"/>
        <v>120251.94795048327</v>
      </c>
      <c r="BO560" s="15">
        <f t="shared" ca="1" si="310"/>
        <v>119659.5247007273</v>
      </c>
      <c r="BP560" s="15">
        <f t="shared" ca="1" si="311"/>
        <v>119593.91777832482</v>
      </c>
      <c r="BQ560" s="15">
        <f ca="1">Inputs!$B$20*EXP($B$10-0.5*C$7^2+C$7*AJ560)</f>
        <v>4039.865849857109</v>
      </c>
      <c r="BR560" s="15">
        <f t="shared" ca="1" si="312"/>
        <v>5715.5550128912573</v>
      </c>
      <c r="BS560" s="15">
        <f t="shared" ca="1" si="313"/>
        <v>8979.4605567990166</v>
      </c>
      <c r="BT560" s="15">
        <f t="shared" ca="1" si="314"/>
        <v>20791.025774411406</v>
      </c>
      <c r="BU560" s="15">
        <f t="shared" ca="1" si="315"/>
        <v>29593.90828511096</v>
      </c>
      <c r="BV560" s="15">
        <f t="shared" ca="1" si="316"/>
        <v>66013.587117754258</v>
      </c>
      <c r="BW560" s="15">
        <f t="shared" ca="1" si="317"/>
        <v>80634.954915094437</v>
      </c>
      <c r="BX560" s="15">
        <f t="shared" ca="1" si="318"/>
        <v>153893.04326069067</v>
      </c>
      <c r="BY560" s="15">
        <f t="shared" ca="1" si="319"/>
        <v>192793.46699653653</v>
      </c>
      <c r="BZ560" s="15">
        <f t="shared" ca="1" si="320"/>
        <v>349426.94724829664</v>
      </c>
      <c r="CA560" s="15">
        <f t="shared" ca="1" si="321"/>
        <v>326886.21668184851</v>
      </c>
      <c r="CB560" s="15">
        <f ca="1">(AU560*DCF!C$10-DCF!C$5*MAX(AU560*DCF!C$10,0)-MAX(AU560-Inputs!$B$6,0)/Inputs!$B$10)*DCF!C$6</f>
        <v>1036.1360321138063</v>
      </c>
      <c r="CC560" s="15">
        <f ca="1">(AV560*DCF!D$10-DCF!D$5*MAX(AV560*DCF!D$10,0)-MAX(AV560-AU560,0)/Inputs!$B$10)*DCF!D$6</f>
        <v>1446.6156859398816</v>
      </c>
      <c r="CD560" s="15">
        <f ca="1">(AW560*DCF!E$10-DCF!E$5*MAX(AW560*DCF!E$10,0)-MAX(AW560-AV560,0)/Inputs!$B$10)*DCF!E$6</f>
        <v>1519.284983455572</v>
      </c>
      <c r="CE560" s="15">
        <f ca="1">(AX560*DCF!F$10-DCF!F$5*MAX(AX560*DCF!F$10,0)-MAX(AX560-AW560,0)/Inputs!$B$10)*DCF!F$6</f>
        <v>1456.0500621439407</v>
      </c>
      <c r="CF560" s="15">
        <f ca="1">(AY560*DCF!G$10-DCF!G$5*MAX(AY560*DCF!G$10,0)-MAX(AY560-AX560,0)/Inputs!$B$10)*DCF!G$6</f>
        <v>1777.746577273303</v>
      </c>
      <c r="CG560" s="15">
        <f ca="1">(AZ560*DCF!H$10-DCF!H$5*MAX(AZ560*DCF!H$10,0)-MAX(AZ560-AY560,0)/Inputs!$B$10)*DCF!H$6</f>
        <v>2105.8156500936793</v>
      </c>
      <c r="CH560" s="15">
        <f ca="1">(BA560*DCF!I$10-DCF!I$5*MAX(BA560*DCF!I$10,0)-MAX(BA560-AZ560,0)/Inputs!$B$10)*DCF!I$6</f>
        <v>2755.8876156304718</v>
      </c>
      <c r="CI560" s="15">
        <f ca="1">(BB560*DCF!J$10-DCF!J$5*MAX(BB560*DCF!J$10,0)-MAX(BB560-BA560,0)/Inputs!$B$10)*DCF!J$6</f>
        <v>2953.3620103776111</v>
      </c>
      <c r="CJ560" s="15">
        <f ca="1">(BC560*DCF!K$10-DCF!K$5*MAX(BC560*DCF!K$10,0)-MAX(BC560-BB560,0)/Inputs!$B$10)*DCF!K$6</f>
        <v>3286.8571198285367</v>
      </c>
      <c r="CK560" s="15">
        <f ca="1">(BD560*DCF!L$10-DCF!L$5*MAX(BD560*DCF!L$10,0)-MAX(BD560-BC560,0)/Inputs!$B$10)*DCF!L$6</f>
        <v>3842.18563014541</v>
      </c>
      <c r="CL560" s="15">
        <f ca="1">(BE560*DCF!M$10-DCF!M$5*MAX(BE560*DCF!M$10,0)-MAX(BE560-BD560,0)/Inputs!$B$10)*DCF!M$6</f>
        <v>4852.1549211095553</v>
      </c>
      <c r="CM560" s="15">
        <f ca="1">(BF560*DCF!C$28-DCF!C$5*MAX(BF560*DCF!C$28,0)-MAX(BF560-Inputs!$B$13,0)/Inputs!$B$17)*DCF!C$6</f>
        <v>3910.8181066530465</v>
      </c>
      <c r="CN560" s="15">
        <f ca="1">(BG560*DCF!D$28-DCF!D$5*MAX(BG560*DCF!D$28,0)-MAX(BG560-BF560,0)/Inputs!$B$17)*DCF!D$6</f>
        <v>5574.1304376636435</v>
      </c>
      <c r="CO560" s="15">
        <f ca="1">(BH560*DCF!E$28-DCF!E$5*MAX(BH560*DCF!E$28,0)-MAX(BH560-BG560,0)/Inputs!$B$17)*DCF!E$6</f>
        <v>6937.5938613121652</v>
      </c>
      <c r="CP560" s="15">
        <f ca="1">(BI560*DCF!F$28-DCF!F$5*MAX(BI560*DCF!F$28,0)-MAX(BI560-BH560,0)/Inputs!$B$17)*DCF!F$6</f>
        <v>8031.7086013904327</v>
      </c>
      <c r="CQ560" s="15">
        <f ca="1">(BJ560*DCF!G$28-DCF!G$5*MAX(BJ560*DCF!G$28,0)-MAX(BJ560-BI560,0)/Inputs!$B$17)*DCF!G$6</f>
        <v>8746.8348641788307</v>
      </c>
      <c r="CR560" s="15">
        <f ca="1">(BK560*DCF!H$28-DCF!H$5*MAX(BK560*DCF!H$28,0)-MAX(BK560-BJ560,0)/Inputs!$B$17)*DCF!H$6</f>
        <v>10375.797480999097</v>
      </c>
      <c r="CS560" s="15">
        <f ca="1">(BL560*DCF!I$28-DCF!I$5*MAX(BL560*DCF!I$28,0)-MAX(BL560-BK560,0)/Inputs!$B$17)*DCF!I$6</f>
        <v>15079.85091910451</v>
      </c>
      <c r="CT560" s="15">
        <f ca="1">(BM560*DCF!J$28-DCF!J$5*MAX(BM560*DCF!J$28,0)-MAX(BM560-BL560,0)/Inputs!$B$17)*DCF!J$6</f>
        <v>18808.268916541936</v>
      </c>
      <c r="CU560" s="15">
        <f ca="1">(BN560*DCF!K$28-DCF!K$5*MAX(BN560*DCF!K$28,0)-MAX(BN560-BM560,0)/Inputs!$B$17)*DCF!K$6</f>
        <v>22297.281054042287</v>
      </c>
      <c r="CV560" s="15">
        <f ca="1">(BO560*DCF!L$28-DCF!L$5*MAX(BO560*DCF!L$28,0)-MAX(BO560-BN560,0)/Inputs!$B$17)*DCF!L$6</f>
        <v>23874.586816086594</v>
      </c>
      <c r="CW560" s="15">
        <f ca="1">(BP560*DCF!M$28-DCF!M$5*MAX(BP560*DCF!M$28,0)-MAX(BP560-BO560,0)/Inputs!$B$17)*DCF!M$6</f>
        <v>22501.664842426228</v>
      </c>
      <c r="CX560" s="15">
        <f ca="1">(BQ560*DCF!C$46-DCF!C$5*MAX(BQ560*DCF!C$46,0)-MAX(BQ560-Inputs!$B$20,0)/Inputs!$B$24)*DCF!C$6</f>
        <v>-1320.461327845572</v>
      </c>
      <c r="CY560" s="15">
        <f ca="1">(BR560*DCF!D$46-DCF!D$5*MAX(BR560*DCF!D$46,0)-MAX(BR560-BQ560,0)/Inputs!$B$24)*DCF!D$6</f>
        <v>-1690.5146086183836</v>
      </c>
      <c r="CZ560" s="15">
        <f ca="1">(BS560*DCF!E$46-DCF!E$5*MAX(BS560*DCF!E$46,0)-MAX(BS560-BR560,0)/Inputs!$B$24)*DCF!E$6</f>
        <v>-2348.3785567653231</v>
      </c>
      <c r="DA560" s="15">
        <f ca="1">(BT560*DCF!F$46-DCF!F$5*MAX(BT560*DCF!F$46,0)-MAX(BT560-BS560,0)/Inputs!$B$24)*DCF!F$6</f>
        <v>-5815.0982355776478</v>
      </c>
      <c r="DB560" s="15">
        <f ca="1">(BU560*DCF!G$46-DCF!G$5*MAX(BU560*DCF!G$46,0)-MAX(BU560-BT560,0)/Inputs!$B$24)*DCF!G$6</f>
        <v>-3956.5963571652628</v>
      </c>
      <c r="DC560" s="15">
        <f ca="1">(BV560*DCF!H$46-DCF!H$5*MAX(BV560*DCF!H$46,0)-MAX(BV560-BU560,0)/Inputs!$B$24)*DCF!H$6</f>
        <v>-11317.19205016942</v>
      </c>
      <c r="DD560" s="15">
        <f ca="1">(BW560*DCF!I$46-DCF!I$5*MAX(BW560*DCF!I$46,0)-MAX(BW560-BV560,0)/Inputs!$B$24)*DCF!I$6</f>
        <v>-2334.9335234207383</v>
      </c>
      <c r="DE560" s="15">
        <f ca="1">(BX560*DCF!J$46-DCF!J$5*MAX(BX560*DCF!J$46,0)-MAX(BX560-BW560,0)/Inputs!$B$24)*DCF!J$6</f>
        <v>-12971.460687033075</v>
      </c>
      <c r="DF560" s="15">
        <f ca="1">(BY560*DCF!K$46-DCF!K$5*MAX(BY560*DCF!K$46,0)-MAX(BY560-BX560,0)/Inputs!$B$24)*DCF!K$6</f>
        <v>1483.4380027598781</v>
      </c>
      <c r="DG560" s="15">
        <f ca="1">(BZ560*DCF!L$46-DCF!L$5*MAX(BZ560*DCF!L$46,0)-MAX(BZ560-BY560,0)/Inputs!$B$24)*DCF!L$6</f>
        <v>-11292.40762818897</v>
      </c>
      <c r="DH560" s="15">
        <f ca="1">(CA560*DCF!M$46-DCF!M$5*MAX(CA560*DCF!M$46,0)-MAX(CA560-BZ560,0)/Inputs!$B$24)*DCF!M$6</f>
        <v>25626.596186304207</v>
      </c>
      <c r="DI560" s="15">
        <f ca="1">SUM(CB560:CL560)+BE560*DCF!M$10*(1+Inputs!$B$30)*(1-Inputs!$B$33)*(1-Inputs!$B$30/Inputs!$B$31)/(Inputs!$B$29-Inputs!$B$30)*DCF!M$6</f>
        <v>129743.5717817274</v>
      </c>
      <c r="DJ560" s="15">
        <f ca="1">SUM(CM560:CW560)+BP560*DCF!M$28*(1+Inputs!$B$30)*(1-Inputs!$B$33)*(1-Inputs!$B$30/Inputs!$B$31)/(Inputs!$B$29-Inputs!$B$30)*DCF!M$6</f>
        <v>589913.80875762471</v>
      </c>
      <c r="DK560" s="15">
        <f ca="1">SUM(CX560:DH560)+CA560*DCF!M$46*(1+Inputs!$B$30)*(1-Inputs!$B$33)*(1-Inputs!$B$30/Inputs!$B$31)/(Inputs!$B$29-Inputs!$B$30)*DCF!M$6</f>
        <v>479467.8043522248</v>
      </c>
      <c r="DM560" s="15">
        <f ca="1">DI560+DJ560+DK560+Inputs!$B$34+Inputs!$B$36-Inputs!$B$35</f>
        <v>1275976.1848915769</v>
      </c>
    </row>
    <row r="561" spans="1:117" x14ac:dyDescent="0.75">
      <c r="A561" s="11">
        <v>548</v>
      </c>
      <c r="C561" s="24">
        <f t="shared" ca="1" si="324"/>
        <v>-0.38580852145026423</v>
      </c>
      <c r="D561" s="24">
        <f t="shared" ca="1" si="324"/>
        <v>-0.69243044672328125</v>
      </c>
      <c r="E561" s="24">
        <f t="shared" ca="1" si="324"/>
        <v>-0.48446704874398566</v>
      </c>
      <c r="F561" s="24">
        <f t="shared" ca="1" si="324"/>
        <v>-2.2157203115318366E-2</v>
      </c>
      <c r="G561" s="24">
        <f t="shared" ca="1" si="324"/>
        <v>0.12292423791187906</v>
      </c>
      <c r="H561" s="24">
        <f t="shared" ca="1" si="324"/>
        <v>-0.26362429560801348</v>
      </c>
      <c r="I561" s="24">
        <f t="shared" ca="1" si="324"/>
        <v>5.1313278693510954E-2</v>
      </c>
      <c r="J561" s="24">
        <f t="shared" ca="1" si="324"/>
        <v>2.5210180323506696E-2</v>
      </c>
      <c r="K561" s="24">
        <f t="shared" ca="1" si="324"/>
        <v>1.9563173830566296</v>
      </c>
      <c r="L561" s="24">
        <f t="shared" ca="1" si="324"/>
        <v>6.4758696251221978E-2</v>
      </c>
      <c r="M561" s="24">
        <f t="shared" ca="1" si="324"/>
        <v>-0.40240039240532904</v>
      </c>
      <c r="N561" s="24">
        <f ca="1">SQRT(Inputs!$B$38)*C561+SQRT(1-Inputs!$B$38)*_xlfn.NORM.S.INV(RAND())</f>
        <v>-1.1194209671084299</v>
      </c>
      <c r="O561" s="24">
        <f ca="1">SQRT(Inputs!$B$38)*D561+SQRT(1-Inputs!$B$38)*_xlfn.NORM.S.INV(RAND())</f>
        <v>-2.1701789853747822</v>
      </c>
      <c r="P561" s="24">
        <f ca="1">SQRT(Inputs!$B$38)*E561+SQRT(1-Inputs!$B$38)*_xlfn.NORM.S.INV(RAND())</f>
        <v>8.5967392953053889E-2</v>
      </c>
      <c r="Q561" s="24">
        <f ca="1">SQRT(Inputs!$B$38)*F561+SQRT(1-Inputs!$B$38)*_xlfn.NORM.S.INV(RAND())</f>
        <v>-0.60562037699003402</v>
      </c>
      <c r="R561" s="24">
        <f ca="1">SQRT(Inputs!$B$38)*G561+SQRT(1-Inputs!$B$38)*_xlfn.NORM.S.INV(RAND())</f>
        <v>0.97785701150387228</v>
      </c>
      <c r="S561" s="24">
        <f ca="1">SQRT(Inputs!$B$38)*H561+SQRT(1-Inputs!$B$38)*_xlfn.NORM.S.INV(RAND())</f>
        <v>-8.1635653047144097E-2</v>
      </c>
      <c r="T561" s="24">
        <f ca="1">SQRT(Inputs!$B$38)*I561+SQRT(1-Inputs!$B$38)*_xlfn.NORM.S.INV(RAND())</f>
        <v>0.54909202489530007</v>
      </c>
      <c r="U561" s="24">
        <f ca="1">SQRT(Inputs!$B$38)*J561+SQRT(1-Inputs!$B$38)*_xlfn.NORM.S.INV(RAND())</f>
        <v>-0.42797197761623806</v>
      </c>
      <c r="V561" s="24">
        <f ca="1">SQRT(Inputs!$B$38)*K561+SQRT(1-Inputs!$B$38)*_xlfn.NORM.S.INV(RAND())</f>
        <v>0.65522284996421765</v>
      </c>
      <c r="W561" s="24">
        <f ca="1">SQRT(Inputs!$B$38)*L561+SQRT(1-Inputs!$B$38)*_xlfn.NORM.S.INV(RAND())</f>
        <v>-0.51995355117517961</v>
      </c>
      <c r="X561" s="24">
        <f ca="1">SQRT(Inputs!$B$38)*M561+SQRT(1-Inputs!$B$38)*_xlfn.NORM.S.INV(RAND())</f>
        <v>1.1510233298846642</v>
      </c>
      <c r="Y561" s="24">
        <f ca="1">SQRT(Inputs!$B$38)*C561+SQRT(1-Inputs!$B$38)*_xlfn.NORM.S.INV(RAND())</f>
        <v>-0.96767077013984859</v>
      </c>
      <c r="Z561" s="24">
        <f ca="1">SQRT(Inputs!$B$38)*D561+SQRT(1-Inputs!$B$38)*_xlfn.NORM.S.INV(RAND())</f>
        <v>-6.1641438485266264E-2</v>
      </c>
      <c r="AA561" s="24">
        <f ca="1">SQRT(Inputs!$B$38)*E561+SQRT(1-Inputs!$B$38)*_xlfn.NORM.S.INV(RAND())</f>
        <v>-1.64675753795873</v>
      </c>
      <c r="AB561" s="24">
        <f ca="1">SQRT(Inputs!$B$38)*F561+SQRT(1-Inputs!$B$38)*_xlfn.NORM.S.INV(RAND())</f>
        <v>0.36612445752321815</v>
      </c>
      <c r="AC561" s="24">
        <f ca="1">SQRT(Inputs!$B$38)*G561+SQRT(1-Inputs!$B$38)*_xlfn.NORM.S.INV(RAND())</f>
        <v>1.2011659227880864</v>
      </c>
      <c r="AD561" s="24">
        <f ca="1">SQRT(Inputs!$B$38)*H561+SQRT(1-Inputs!$B$38)*_xlfn.NORM.S.INV(RAND())</f>
        <v>1.3994807048342344</v>
      </c>
      <c r="AE561" s="24">
        <f ca="1">SQRT(Inputs!$B$38)*I561+SQRT(1-Inputs!$B$38)*_xlfn.NORM.S.INV(RAND())</f>
        <v>-0.33362130359466602</v>
      </c>
      <c r="AF561" s="24">
        <f ca="1">SQRT(Inputs!$B$38)*J561+SQRT(1-Inputs!$B$38)*_xlfn.NORM.S.INV(RAND())</f>
        <v>-1.1400846889539538</v>
      </c>
      <c r="AG561" s="24">
        <f ca="1">SQRT(Inputs!$B$38)*K561+SQRT(1-Inputs!$B$38)*_xlfn.NORM.S.INV(RAND())</f>
        <v>0.37547929674657554</v>
      </c>
      <c r="AH561" s="24">
        <f ca="1">SQRT(Inputs!$B$38)*L561+SQRT(1-Inputs!$B$38)*_xlfn.NORM.S.INV(RAND())</f>
        <v>0.46653593887689787</v>
      </c>
      <c r="AI561" s="24">
        <f ca="1">SQRT(Inputs!$B$38)*M561+SQRT(1-Inputs!$B$38)*_xlfn.NORM.S.INV(RAND())</f>
        <v>1.0571524075475109</v>
      </c>
      <c r="AJ561" s="24">
        <f ca="1">SQRT(Inputs!$B$38)*C561+SQRT(1-Inputs!$B$38)*_xlfn.NORM.S.INV(RAND())</f>
        <v>0.67734621325628974</v>
      </c>
      <c r="AK561" s="24">
        <f ca="1">SQRT(Inputs!$B$38)*D561+SQRT(1-Inputs!$B$38)*_xlfn.NORM.S.INV(RAND())</f>
        <v>5.1085416677793927E-2</v>
      </c>
      <c r="AL561" s="24">
        <f ca="1">SQRT(Inputs!$B$38)*E561+SQRT(1-Inputs!$B$38)*_xlfn.NORM.S.INV(RAND())</f>
        <v>0.56354730984115053</v>
      </c>
      <c r="AM561" s="24">
        <f ca="1">SQRT(Inputs!$B$38)*F561+SQRT(1-Inputs!$B$38)*_xlfn.NORM.S.INV(RAND())</f>
        <v>-2.2607085729182574</v>
      </c>
      <c r="AN561" s="24">
        <f ca="1">SQRT(Inputs!$B$38)*G561+SQRT(1-Inputs!$B$38)*_xlfn.NORM.S.INV(RAND())</f>
        <v>-0.4410630557344013</v>
      </c>
      <c r="AO561" s="24">
        <f ca="1">SQRT(Inputs!$B$38)*H561+SQRT(1-Inputs!$B$38)*_xlfn.NORM.S.INV(RAND())</f>
        <v>0.5167904634580377</v>
      </c>
      <c r="AP561" s="24">
        <f ca="1">SQRT(Inputs!$B$38)*I561+SQRT(1-Inputs!$B$38)*_xlfn.NORM.S.INV(RAND())</f>
        <v>0.71793920586957227</v>
      </c>
      <c r="AQ561" s="24">
        <f ca="1">SQRT(Inputs!$B$38)*J561+SQRT(1-Inputs!$B$38)*_xlfn.NORM.S.INV(RAND())</f>
        <v>-0.38821688469616561</v>
      </c>
      <c r="AR561" s="24">
        <f ca="1">SQRT(Inputs!$B$38)*K561+SQRT(1-Inputs!$B$38)*_xlfn.NORM.S.INV(RAND())</f>
        <v>0.83044132636920476</v>
      </c>
      <c r="AS561" s="24">
        <f ca="1">SQRT(Inputs!$B$38)*L561+SQRT(1-Inputs!$B$38)*_xlfn.NORM.S.INV(RAND())</f>
        <v>-0.10205243245973764</v>
      </c>
      <c r="AT561" s="24">
        <f ca="1">SQRT(Inputs!$B$38)*M561+SQRT(1-Inputs!$B$38)*_xlfn.NORM.S.INV(RAND())</f>
        <v>-1.8866055226109646</v>
      </c>
      <c r="AU561" s="15">
        <f ca="1">Inputs!$B$6*EXP($B$8-0.5*C$5^2+C$5*N561)</f>
        <v>4139.8229561013313</v>
      </c>
      <c r="AV561" s="15">
        <f t="shared" ca="1" si="292"/>
        <v>3662.5152494407266</v>
      </c>
      <c r="AW561" s="15">
        <f t="shared" ca="1" si="293"/>
        <v>4517.8722547664574</v>
      </c>
      <c r="AX561" s="15">
        <f t="shared" ca="1" si="294"/>
        <v>5113.9249832095957</v>
      </c>
      <c r="AY561" s="15">
        <f t="shared" ca="1" si="295"/>
        <v>7005.8218271655287</v>
      </c>
      <c r="AZ561" s="15">
        <f t="shared" ca="1" si="296"/>
        <v>8491.6282444161552</v>
      </c>
      <c r="BA561" s="15">
        <f t="shared" ca="1" si="297"/>
        <v>11006.255922750581</v>
      </c>
      <c r="BB561" s="15">
        <f t="shared" ca="1" si="298"/>
        <v>12909.436710439455</v>
      </c>
      <c r="BC561" s="15">
        <f t="shared" ca="1" si="299"/>
        <v>16843.085863548382</v>
      </c>
      <c r="BD561" s="15">
        <f t="shared" ca="1" si="300"/>
        <v>19654.866653187124</v>
      </c>
      <c r="BE561" s="15">
        <f t="shared" ca="1" si="301"/>
        <v>26746.531944416885</v>
      </c>
      <c r="BF561" s="15">
        <f ca="1">Inputs!$B$13*EXP($B$9-0.5*C$6^2+C$6*Y561)</f>
        <v>11416.680148899895</v>
      </c>
      <c r="BG561" s="15">
        <f t="shared" ca="1" si="302"/>
        <v>13760.011065992456</v>
      </c>
      <c r="BH561" s="15">
        <f t="shared" ca="1" si="303"/>
        <v>12794.02228487605</v>
      </c>
      <c r="BI561" s="15">
        <f t="shared" ca="1" si="304"/>
        <v>16569.751040523533</v>
      </c>
      <c r="BJ561" s="15">
        <f t="shared" ca="1" si="305"/>
        <v>24153.40135633852</v>
      </c>
      <c r="BK561" s="15">
        <f t="shared" ca="1" si="306"/>
        <v>35865.660799798366</v>
      </c>
      <c r="BL561" s="15">
        <f t="shared" ca="1" si="307"/>
        <v>42192.456929883811</v>
      </c>
      <c r="BM561" s="15">
        <f t="shared" ca="1" si="308"/>
        <v>45014.646770484673</v>
      </c>
      <c r="BN561" s="15">
        <f t="shared" ca="1" si="309"/>
        <v>57910.352124941288</v>
      </c>
      <c r="BO561" s="15">
        <f t="shared" ca="1" si="310"/>
        <v>75223.462543193702</v>
      </c>
      <c r="BP561" s="15">
        <f t="shared" ca="1" si="311"/>
        <v>104366.56452708745</v>
      </c>
      <c r="BQ561" s="15">
        <f ca="1">Inputs!$B$20*EXP($B$10-0.5*C$7^2+C$7*AJ561)</f>
        <v>5454.3659651961698</v>
      </c>
      <c r="BR561" s="15">
        <f t="shared" ca="1" si="312"/>
        <v>7521.9213819782999</v>
      </c>
      <c r="BS561" s="15">
        <f t="shared" ca="1" si="313"/>
        <v>12110.118343773775</v>
      </c>
      <c r="BT561" s="15">
        <f t="shared" ca="1" si="314"/>
        <v>9227.4757851571849</v>
      </c>
      <c r="BU561" s="15">
        <f t="shared" ca="1" si="315"/>
        <v>11493.67529211574</v>
      </c>
      <c r="BV561" s="15">
        <f t="shared" ca="1" si="316"/>
        <v>17965.610172230427</v>
      </c>
      <c r="BW561" s="15">
        <f t="shared" ca="1" si="317"/>
        <v>29184.070286048875</v>
      </c>
      <c r="BX561" s="15">
        <f t="shared" ca="1" si="318"/>
        <v>37762.278924739272</v>
      </c>
      <c r="BY561" s="15">
        <f t="shared" ca="1" si="319"/>
        <v>62022.804010265885</v>
      </c>
      <c r="BZ561" s="15">
        <f t="shared" ca="1" si="320"/>
        <v>85409.219274804709</v>
      </c>
      <c r="CA561" s="15">
        <f t="shared" ca="1" si="321"/>
        <v>85800.430423046681</v>
      </c>
      <c r="CB561" s="15">
        <f ca="1">(AU561*DCF!C$10-DCF!C$5*MAX(AU561*DCF!C$10,0)-MAX(AU561-Inputs!$B$6,0)/Inputs!$B$10)*DCF!C$6</f>
        <v>1048.9382795678675</v>
      </c>
      <c r="CC561" s="15">
        <f ca="1">(AV561*DCF!D$10-DCF!D$5*MAX(AV561*DCF!D$10,0)-MAX(AV561-AU561,0)/Inputs!$B$10)*DCF!D$6</f>
        <v>892.71327932483644</v>
      </c>
      <c r="CD561" s="15">
        <f ca="1">(AW561*DCF!E$10-DCF!E$5*MAX(AW561*DCF!E$10,0)-MAX(AW561-AV561,0)/Inputs!$B$10)*DCF!E$6</f>
        <v>850.44296578444323</v>
      </c>
      <c r="CE561" s="15">
        <f ca="1">(AX561*DCF!F$10-DCF!F$5*MAX(AX561*DCF!F$10,0)-MAX(AX561-AW561,0)/Inputs!$B$10)*DCF!F$6</f>
        <v>992.3378789494451</v>
      </c>
      <c r="CF561" s="15">
        <f ca="1">(AY561*DCF!G$10-DCF!G$5*MAX(AY561*DCF!G$10,0)-MAX(AY561-AX561,0)/Inputs!$B$10)*DCF!G$6</f>
        <v>1079.8231997716857</v>
      </c>
      <c r="CG561" s="15">
        <f ca="1">(AZ561*DCF!H$10-DCF!H$5*MAX(AZ561*DCF!H$10,0)-MAX(AZ561-AY561,0)/Inputs!$B$10)*DCF!H$6</f>
        <v>1384.8241485600267</v>
      </c>
      <c r="CH561" s="15">
        <f ca="1">(BA561*DCF!I$10-DCF!I$5*MAX(BA561*DCF!I$10,0)-MAX(BA561-AZ561,0)/Inputs!$B$10)*DCF!I$6</f>
        <v>1597.9544038103379</v>
      </c>
      <c r="CI561" s="15">
        <f ca="1">(BB561*DCF!J$10-DCF!J$5*MAX(BB561*DCF!J$10,0)-MAX(BB561-BA561,0)/Inputs!$B$10)*DCF!J$6</f>
        <v>1926.8936071195596</v>
      </c>
      <c r="CJ561" s="15">
        <f ca="1">(BC561*DCF!K$10-DCF!K$5*MAX(BC561*DCF!K$10,0)-MAX(BC561-BB561,0)/Inputs!$B$10)*DCF!K$6</f>
        <v>2160.8153222231149</v>
      </c>
      <c r="CK561" s="15">
        <f ca="1">(BD561*DCF!L$10-DCF!L$5*MAX(BD561*DCF!L$10,0)-MAX(BD561-BC561,0)/Inputs!$B$10)*DCF!L$6</f>
        <v>2600.7188648027832</v>
      </c>
      <c r="CL561" s="15">
        <f ca="1">(BE561*DCF!M$10-DCF!M$5*MAX(BE561*DCF!M$10,0)-MAX(BE561-BD561,0)/Inputs!$B$10)*DCF!M$6</f>
        <v>2927.1064054237199</v>
      </c>
      <c r="CM561" s="15">
        <f ca="1">(BF561*DCF!C$28-DCF!C$5*MAX(BF561*DCF!C$28,0)-MAX(BF561-Inputs!$B$13,0)/Inputs!$B$17)*DCF!C$6</f>
        <v>3477.4413715423921</v>
      </c>
      <c r="CN561" s="15">
        <f ca="1">(BG561*DCF!D$28-DCF!D$5*MAX(BG561*DCF!D$28,0)-MAX(BG561-BF561,0)/Inputs!$B$17)*DCF!D$6</f>
        <v>3552.7006917654185</v>
      </c>
      <c r="CO561" s="15">
        <f ca="1">(BH561*DCF!E$28-DCF!E$5*MAX(BH561*DCF!E$28,0)-MAX(BH561-BG561,0)/Inputs!$B$17)*DCF!E$6</f>
        <v>3623.4949271111109</v>
      </c>
      <c r="CP561" s="15">
        <f ca="1">(BI561*DCF!F$28-DCF!F$5*MAX(BI561*DCF!F$28,0)-MAX(BI561-BH561,0)/Inputs!$B$17)*DCF!F$6</f>
        <v>3810.8198460575099</v>
      </c>
      <c r="CQ561" s="15">
        <f ca="1">(BJ561*DCF!G$28-DCF!G$5*MAX(BJ561*DCF!G$28,0)-MAX(BJ561-BI561,0)/Inputs!$B$17)*DCF!G$6</f>
        <v>4991.2881674274913</v>
      </c>
      <c r="CR561" s="15">
        <f ca="1">(BK561*DCF!H$28-DCF!H$5*MAX(BK561*DCF!H$28,0)-MAX(BK561-BJ561,0)/Inputs!$B$17)*DCF!H$6</f>
        <v>7050.2171819514997</v>
      </c>
      <c r="CS561" s="15">
        <f ca="1">(BL561*DCF!I$28-DCF!I$5*MAX(BL561*DCF!I$28,0)-MAX(BL561-BK561,0)/Inputs!$B$17)*DCF!I$6</f>
        <v>9013.5951829892219</v>
      </c>
      <c r="CT561" s="15">
        <f ca="1">(BM561*DCF!J$28-DCF!J$5*MAX(BM561*DCF!J$28,0)-MAX(BM561-BL561,0)/Inputs!$B$17)*DCF!J$6</f>
        <v>9667.8038658762835</v>
      </c>
      <c r="CU561" s="15">
        <f ca="1">(BN561*DCF!K$28-DCF!K$5*MAX(BN561*DCF!K$28,0)-MAX(BN561-BM561,0)/Inputs!$B$17)*DCF!K$6</f>
        <v>10650.143249941457</v>
      </c>
      <c r="CV561" s="15">
        <f ca="1">(BO561*DCF!L$28-DCF!L$5*MAX(BO561*DCF!L$28,0)-MAX(BO561-BN561,0)/Inputs!$B$17)*DCF!L$6</f>
        <v>13049.652395148063</v>
      </c>
      <c r="CW561" s="15">
        <f ca="1">(BP561*DCF!M$28-DCF!M$5*MAX(BP561*DCF!M$28,0)-MAX(BP561-BO561,0)/Inputs!$B$17)*DCF!M$6</f>
        <v>16590.35645779956</v>
      </c>
      <c r="CX561" s="15">
        <f ca="1">(BQ561*DCF!C$46-DCF!C$5*MAX(BQ561*DCF!C$46,0)-MAX(BQ561-Inputs!$B$20,0)/Inputs!$B$24)*DCF!C$6</f>
        <v>-2300.484502445383</v>
      </c>
      <c r="CY561" s="15">
        <f ca="1">(BR561*DCF!D$46-DCF!D$5*MAX(BR561*DCF!D$46,0)-MAX(BR561-BQ561,0)/Inputs!$B$24)*DCF!D$6</f>
        <v>-2166.0253005023014</v>
      </c>
      <c r="CZ561" s="15">
        <f ca="1">(BS561*DCF!E$46-DCF!E$5*MAX(BS561*DCF!E$46,0)-MAX(BS561-BR561,0)/Inputs!$B$24)*DCF!E$6</f>
        <v>-3240.5835107244948</v>
      </c>
      <c r="DA561" s="15">
        <f ca="1">(BT561*DCF!F$46-DCF!F$5*MAX(BT561*DCF!F$46,0)-MAX(BT561-BS561,0)/Inputs!$B$24)*DCF!F$6</f>
        <v>-672.00312722744388</v>
      </c>
      <c r="DB561" s="15">
        <f ca="1">(BU561*DCF!G$46-DCF!G$5*MAX(BU561*DCF!G$46,0)-MAX(BU561-BT561,0)/Inputs!$B$24)*DCF!G$6</f>
        <v>-1148.9292676029067</v>
      </c>
      <c r="DC561" s="15">
        <f ca="1">(BV561*DCF!H$46-DCF!H$5*MAX(BV561*DCF!H$46,0)-MAX(BV561-BU561,0)/Inputs!$B$24)*DCF!H$6</f>
        <v>-2011.1141097927175</v>
      </c>
      <c r="DD561" s="15">
        <f ca="1">(BW561*DCF!I$46-DCF!I$5*MAX(BW561*DCF!I$46,0)-MAX(BW561-BV561,0)/Inputs!$B$24)*DCF!I$6</f>
        <v>-2546.3684922537427</v>
      </c>
      <c r="DE561" s="15">
        <f ca="1">(BX561*DCF!J$46-DCF!J$5*MAX(BX561*DCF!J$46,0)-MAX(BX561-BW561,0)/Inputs!$B$24)*DCF!J$6</f>
        <v>-690.77763787642937</v>
      </c>
      <c r="DF561" s="15">
        <f ca="1">(BY561*DCF!K$46-DCF!K$5*MAX(BY561*DCF!K$46,0)-MAX(BY561-BX561,0)/Inputs!$B$24)*DCF!K$6</f>
        <v>-2400.2330290848913</v>
      </c>
      <c r="DG561" s="15">
        <f ca="1">(BZ561*DCF!L$46-DCF!L$5*MAX(BZ561*DCF!L$46,0)-MAX(BZ561-BY561,0)/Inputs!$B$24)*DCF!L$6</f>
        <v>611.52116850614266</v>
      </c>
      <c r="DH561" s="15">
        <f ca="1">(CA561*DCF!M$46-DCF!M$5*MAX(CA561*DCF!M$46,0)-MAX(CA561-BZ561,0)/Inputs!$B$24)*DCF!M$6</f>
        <v>6644.6318175322976</v>
      </c>
      <c r="DI561" s="15">
        <f ca="1">SUM(CB561:CL561)+BE561*DCF!M$10*(1+Inputs!$B$30)*(1-Inputs!$B$33)*(1-Inputs!$B$30/Inputs!$B$31)/(Inputs!$B$29-Inputs!$B$30)*DCF!M$6</f>
        <v>91898.520442919646</v>
      </c>
      <c r="DJ561" s="15">
        <f ca="1">SUM(CM561:CW561)+BP561*DCF!M$28*(1+Inputs!$B$30)*(1-Inputs!$B$33)*(1-Inputs!$B$30/Inputs!$B$31)/(Inputs!$B$29-Inputs!$B$30)*DCF!M$6</f>
        <v>472748.88558271009</v>
      </c>
      <c r="DK561" s="15">
        <f ca="1">SUM(CX561:DH561)+CA561*DCF!M$46*(1+Inputs!$B$30)*(1-Inputs!$B$33)*(1-Inputs!$B$30/Inputs!$B$31)/(Inputs!$B$29-Inputs!$B$30)*DCF!M$6</f>
        <v>122737.26315329071</v>
      </c>
      <c r="DM561" s="15">
        <f ca="1">DI561+DJ561+DK561+Inputs!$B$34+Inputs!$B$36-Inputs!$B$35</f>
        <v>764235.66917892045</v>
      </c>
    </row>
    <row r="562" spans="1:117" x14ac:dyDescent="0.75">
      <c r="A562" s="11">
        <v>549</v>
      </c>
      <c r="C562" s="24">
        <f t="shared" ca="1" si="324"/>
        <v>-0.5848475758129793</v>
      </c>
      <c r="D562" s="24">
        <f t="shared" ca="1" si="324"/>
        <v>-0.29563396354690347</v>
      </c>
      <c r="E562" s="24">
        <f t="shared" ca="1" si="324"/>
        <v>1.1950497490233083</v>
      </c>
      <c r="F562" s="24">
        <f t="shared" ca="1" si="324"/>
        <v>1.4772758939745834</v>
      </c>
      <c r="G562" s="24">
        <f t="shared" ca="1" si="324"/>
        <v>3.2549555075421184E-2</v>
      </c>
      <c r="H562" s="24">
        <f t="shared" ca="1" si="324"/>
        <v>-0.81003012052808177</v>
      </c>
      <c r="I562" s="24">
        <f t="shared" ca="1" si="324"/>
        <v>1.0818105425017968</v>
      </c>
      <c r="J562" s="24">
        <f t="shared" ca="1" si="324"/>
        <v>-1.0864366810771653</v>
      </c>
      <c r="K562" s="24">
        <f t="shared" ca="1" si="324"/>
        <v>1.6096604005284638E-2</v>
      </c>
      <c r="L562" s="24">
        <f t="shared" ca="1" si="324"/>
        <v>-0.37725196414044437</v>
      </c>
      <c r="M562" s="24">
        <f t="shared" ca="1" si="324"/>
        <v>-1.5539426165323387</v>
      </c>
      <c r="N562" s="24">
        <f ca="1">SQRT(Inputs!$B$38)*C562+SQRT(1-Inputs!$B$38)*_xlfn.NORM.S.INV(RAND())</f>
        <v>-1.3589879542575385</v>
      </c>
      <c r="O562" s="24">
        <f ca="1">SQRT(Inputs!$B$38)*D562+SQRT(1-Inputs!$B$38)*_xlfn.NORM.S.INV(RAND())</f>
        <v>-1.6931031434221502</v>
      </c>
      <c r="P562" s="24">
        <f ca="1">SQRT(Inputs!$B$38)*E562+SQRT(1-Inputs!$B$38)*_xlfn.NORM.S.INV(RAND())</f>
        <v>0.3712523324341212</v>
      </c>
      <c r="Q562" s="24">
        <f ca="1">SQRT(Inputs!$B$38)*F562+SQRT(1-Inputs!$B$38)*_xlfn.NORM.S.INV(RAND())</f>
        <v>1.4851200725798186</v>
      </c>
      <c r="R562" s="24">
        <f ca="1">SQRT(Inputs!$B$38)*G562+SQRT(1-Inputs!$B$38)*_xlfn.NORM.S.INV(RAND())</f>
        <v>0.92963465853714955</v>
      </c>
      <c r="S562" s="24">
        <f ca="1">SQRT(Inputs!$B$38)*H562+SQRT(1-Inputs!$B$38)*_xlfn.NORM.S.INV(RAND())</f>
        <v>-0.68567272492316178</v>
      </c>
      <c r="T562" s="24">
        <f ca="1">SQRT(Inputs!$B$38)*I562+SQRT(1-Inputs!$B$38)*_xlfn.NORM.S.INV(RAND())</f>
        <v>-0.72174373914723122</v>
      </c>
      <c r="U562" s="24">
        <f ca="1">SQRT(Inputs!$B$38)*J562+SQRT(1-Inputs!$B$38)*_xlfn.NORM.S.INV(RAND())</f>
        <v>-2.2475886671063963</v>
      </c>
      <c r="V562" s="24">
        <f ca="1">SQRT(Inputs!$B$38)*K562+SQRT(1-Inputs!$B$38)*_xlfn.NORM.S.INV(RAND())</f>
        <v>-0.10037393634432518</v>
      </c>
      <c r="W562" s="24">
        <f ca="1">SQRT(Inputs!$B$38)*L562+SQRT(1-Inputs!$B$38)*_xlfn.NORM.S.INV(RAND())</f>
        <v>-0.38587102459793582</v>
      </c>
      <c r="X562" s="24">
        <f ca="1">SQRT(Inputs!$B$38)*M562+SQRT(1-Inputs!$B$38)*_xlfn.NORM.S.INV(RAND())</f>
        <v>-1.8000934441374714</v>
      </c>
      <c r="Y562" s="24">
        <f ca="1">SQRT(Inputs!$B$38)*C562+SQRT(1-Inputs!$B$38)*_xlfn.NORM.S.INV(RAND())</f>
        <v>-0.67259975596213883</v>
      </c>
      <c r="Z562" s="24">
        <f ca="1">SQRT(Inputs!$B$38)*D562+SQRT(1-Inputs!$B$38)*_xlfn.NORM.S.INV(RAND())</f>
        <v>-0.63358361660325202</v>
      </c>
      <c r="AA562" s="24">
        <f ca="1">SQRT(Inputs!$B$38)*E562+SQRT(1-Inputs!$B$38)*_xlfn.NORM.S.INV(RAND())</f>
        <v>1.146060934223202</v>
      </c>
      <c r="AB562" s="24">
        <f ca="1">SQRT(Inputs!$B$38)*F562+SQRT(1-Inputs!$B$38)*_xlfn.NORM.S.INV(RAND())</f>
        <v>0.88520633057367415</v>
      </c>
      <c r="AC562" s="24">
        <f ca="1">SQRT(Inputs!$B$38)*G562+SQRT(1-Inputs!$B$38)*_xlfn.NORM.S.INV(RAND())</f>
        <v>-0.2104054627849507</v>
      </c>
      <c r="AD562" s="24">
        <f ca="1">SQRT(Inputs!$B$38)*H562+SQRT(1-Inputs!$B$38)*_xlfn.NORM.S.INV(RAND())</f>
        <v>-0.90300397323699888</v>
      </c>
      <c r="AE562" s="24">
        <f ca="1">SQRT(Inputs!$B$38)*I562+SQRT(1-Inputs!$B$38)*_xlfn.NORM.S.INV(RAND())</f>
        <v>-1.0053997261050953</v>
      </c>
      <c r="AF562" s="24">
        <f ca="1">SQRT(Inputs!$B$38)*J562+SQRT(1-Inputs!$B$38)*_xlfn.NORM.S.INV(RAND())</f>
        <v>-1.9791813154318119</v>
      </c>
      <c r="AG562" s="24">
        <f ca="1">SQRT(Inputs!$B$38)*K562+SQRT(1-Inputs!$B$38)*_xlfn.NORM.S.INV(RAND())</f>
        <v>-0.53668591133894505</v>
      </c>
      <c r="AH562" s="24">
        <f ca="1">SQRT(Inputs!$B$38)*L562+SQRT(1-Inputs!$B$38)*_xlfn.NORM.S.INV(RAND())</f>
        <v>-1.5473150468458163</v>
      </c>
      <c r="AI562" s="24">
        <f ca="1">SQRT(Inputs!$B$38)*M562+SQRT(1-Inputs!$B$38)*_xlfn.NORM.S.INV(RAND())</f>
        <v>-0.27679436869285567</v>
      </c>
      <c r="AJ562" s="24">
        <f ca="1">SQRT(Inputs!$B$38)*C562+SQRT(1-Inputs!$B$38)*_xlfn.NORM.S.INV(RAND())</f>
        <v>-0.44988969960907954</v>
      </c>
      <c r="AK562" s="24">
        <f ca="1">SQRT(Inputs!$B$38)*D562+SQRT(1-Inputs!$B$38)*_xlfn.NORM.S.INV(RAND())</f>
        <v>-0.64300010093730697</v>
      </c>
      <c r="AL562" s="24">
        <f ca="1">SQRT(Inputs!$B$38)*E562+SQRT(1-Inputs!$B$38)*_xlfn.NORM.S.INV(RAND())</f>
        <v>1.6859111407929883</v>
      </c>
      <c r="AM562" s="24">
        <f ca="1">SQRT(Inputs!$B$38)*F562+SQRT(1-Inputs!$B$38)*_xlfn.NORM.S.INV(RAND())</f>
        <v>1.1877575304312442</v>
      </c>
      <c r="AN562" s="24">
        <f ca="1">SQRT(Inputs!$B$38)*G562+SQRT(1-Inputs!$B$38)*_xlfn.NORM.S.INV(RAND())</f>
        <v>-0.64267681074859073</v>
      </c>
      <c r="AO562" s="24">
        <f ca="1">SQRT(Inputs!$B$38)*H562+SQRT(1-Inputs!$B$38)*_xlfn.NORM.S.INV(RAND())</f>
        <v>0.54223392125735348</v>
      </c>
      <c r="AP562" s="24">
        <f ca="1">SQRT(Inputs!$B$38)*I562+SQRT(1-Inputs!$B$38)*_xlfn.NORM.S.INV(RAND())</f>
        <v>1.8887799708361841</v>
      </c>
      <c r="AQ562" s="24">
        <f ca="1">SQRT(Inputs!$B$38)*J562+SQRT(1-Inputs!$B$38)*_xlfn.NORM.S.INV(RAND())</f>
        <v>-1.2361150023394476</v>
      </c>
      <c r="AR562" s="24">
        <f ca="1">SQRT(Inputs!$B$38)*K562+SQRT(1-Inputs!$B$38)*_xlfn.NORM.S.INV(RAND())</f>
        <v>-0.84982514019273281</v>
      </c>
      <c r="AS562" s="24">
        <f ca="1">SQRT(Inputs!$B$38)*L562+SQRT(1-Inputs!$B$38)*_xlfn.NORM.S.INV(RAND())</f>
        <v>-0.61892479518546351</v>
      </c>
      <c r="AT562" s="24">
        <f ca="1">SQRT(Inputs!$B$38)*M562+SQRT(1-Inputs!$B$38)*_xlfn.NORM.S.INV(RAND())</f>
        <v>-2.0892070163772085</v>
      </c>
      <c r="AU562" s="15">
        <f ca="1">Inputs!$B$6*EXP($B$8-0.5*C$5^2+C$5*N562)</f>
        <v>3982.3558956135812</v>
      </c>
      <c r="AV562" s="15">
        <f t="shared" ca="1" si="292"/>
        <v>3779.2142227497229</v>
      </c>
      <c r="AW562" s="15">
        <f t="shared" ca="1" si="293"/>
        <v>4844.7065695627507</v>
      </c>
      <c r="AX562" s="15">
        <f t="shared" ca="1" si="294"/>
        <v>7120.7638708425775</v>
      </c>
      <c r="AY562" s="15">
        <f t="shared" ca="1" si="295"/>
        <v>9700.3066709389841</v>
      </c>
      <c r="AZ562" s="15">
        <f t="shared" ca="1" si="296"/>
        <v>11000.93820559206</v>
      </c>
      <c r="BA562" s="15">
        <f t="shared" ca="1" si="297"/>
        <v>12482.882939180834</v>
      </c>
      <c r="BB562" s="15">
        <f t="shared" ca="1" si="298"/>
        <v>12201.346554418336</v>
      </c>
      <c r="BC562" s="15">
        <f t="shared" ca="1" si="299"/>
        <v>14799.454343276268</v>
      </c>
      <c r="BD562" s="15">
        <f t="shared" ca="1" si="300"/>
        <v>17488.023226792528</v>
      </c>
      <c r="BE562" s="15">
        <f t="shared" ca="1" si="301"/>
        <v>18188.826104964988</v>
      </c>
      <c r="BF562" s="15">
        <f ca="1">Inputs!$B$13*EXP($B$9-0.5*C$6^2+C$6*Y562)</f>
        <v>12104.443347797942</v>
      </c>
      <c r="BG562" s="15">
        <f t="shared" ca="1" si="302"/>
        <v>13158.440937752484</v>
      </c>
      <c r="BH562" s="15">
        <f t="shared" ca="1" si="303"/>
        <v>19442.948618851908</v>
      </c>
      <c r="BI562" s="15">
        <f t="shared" ca="1" si="304"/>
        <v>27275.313589098951</v>
      </c>
      <c r="BJ562" s="15">
        <f t="shared" ca="1" si="305"/>
        <v>32438.84828812566</v>
      </c>
      <c r="BK562" s="15">
        <f t="shared" ca="1" si="306"/>
        <v>35206.965690766177</v>
      </c>
      <c r="BL562" s="15">
        <f t="shared" ca="1" si="307"/>
        <v>37964.375480786257</v>
      </c>
      <c r="BM562" s="15">
        <f t="shared" ca="1" si="308"/>
        <v>36494.287767842361</v>
      </c>
      <c r="BN562" s="15">
        <f t="shared" ca="1" si="309"/>
        <v>42087.63035930616</v>
      </c>
      <c r="BO562" s="15">
        <f t="shared" ca="1" si="310"/>
        <v>43260.085391984168</v>
      </c>
      <c r="BP562" s="15">
        <f t="shared" ca="1" si="311"/>
        <v>51601.215670801357</v>
      </c>
      <c r="BQ562" s="15">
        <f ca="1">Inputs!$B$20*EXP($B$10-0.5*C$7^2+C$7*AJ562)</f>
        <v>3656.8616928470833</v>
      </c>
      <c r="BR562" s="15">
        <f t="shared" ca="1" si="312"/>
        <v>4045.4098082898745</v>
      </c>
      <c r="BS562" s="15">
        <f t="shared" ca="1" si="313"/>
        <v>8990.3226398559418</v>
      </c>
      <c r="BT562" s="15">
        <f t="shared" ca="1" si="314"/>
        <v>16927.45363585923</v>
      </c>
      <c r="BU562" s="15">
        <f t="shared" ca="1" si="315"/>
        <v>20080.791372363092</v>
      </c>
      <c r="BV562" s="15">
        <f t="shared" ca="1" si="316"/>
        <v>31568.461053212508</v>
      </c>
      <c r="BW562" s="15">
        <f t="shared" ca="1" si="317"/>
        <v>65702.02528375246</v>
      </c>
      <c r="BX562" s="15">
        <f t="shared" ca="1" si="318"/>
        <v>71724.743398345803</v>
      </c>
      <c r="BY562" s="15">
        <f t="shared" ca="1" si="319"/>
        <v>85417.474670169438</v>
      </c>
      <c r="BZ562" s="15">
        <f t="shared" ca="1" si="320"/>
        <v>106963.10960302615</v>
      </c>
      <c r="CA562" s="15">
        <f t="shared" ca="1" si="321"/>
        <v>103653.285209283</v>
      </c>
      <c r="CB562" s="15">
        <f ca="1">(AU562*DCF!C$10-DCF!C$5*MAX(AU562*DCF!C$10,0)-MAX(AU562-Inputs!$B$6,0)/Inputs!$B$10)*DCF!C$6</f>
        <v>1022.7052960410881</v>
      </c>
      <c r="CC562" s="15">
        <f ca="1">(AV562*DCF!D$10-DCF!D$5*MAX(AV562*DCF!D$10,0)-MAX(AV562-AU562,0)/Inputs!$B$10)*DCF!D$6</f>
        <v>921.15786345931167</v>
      </c>
      <c r="CD562" s="15">
        <f ca="1">(AW562*DCF!E$10-DCF!E$5*MAX(AW562*DCF!E$10,0)-MAX(AW562-AV562,0)/Inputs!$B$10)*DCF!E$6</f>
        <v>878.57262534658696</v>
      </c>
      <c r="CE562" s="15">
        <f ca="1">(AX562*DCF!F$10-DCF!F$5*MAX(AX562*DCF!F$10,0)-MAX(AX562-AW562,0)/Inputs!$B$10)*DCF!F$6</f>
        <v>1080.860310445277</v>
      </c>
      <c r="CF562" s="15">
        <f ca="1">(AY562*DCF!G$10-DCF!G$5*MAX(AY562*DCF!G$10,0)-MAX(AY562-AX562,0)/Inputs!$B$10)*DCF!G$6</f>
        <v>1502.8170124812611</v>
      </c>
      <c r="CG562" s="15">
        <f ca="1">(AZ562*DCF!H$10-DCF!H$5*MAX(AZ562*DCF!H$10,0)-MAX(AZ562-AY562,0)/Inputs!$B$10)*DCF!H$6</f>
        <v>1904.8895975089661</v>
      </c>
      <c r="CH562" s="15">
        <f ca="1">(BA562*DCF!I$10-DCF!I$5*MAX(BA562*DCF!I$10,0)-MAX(BA562-AZ562,0)/Inputs!$B$10)*DCF!I$6</f>
        <v>2037.0764770710641</v>
      </c>
      <c r="CI562" s="15">
        <f ca="1">(BB562*DCF!J$10-DCF!J$5*MAX(BB562*DCF!J$10,0)-MAX(BB562-BA562,0)/Inputs!$B$10)*DCF!J$6</f>
        <v>2093.7793798197622</v>
      </c>
      <c r="CJ562" s="15">
        <f ca="1">(BC562*DCF!K$10-DCF!K$5*MAX(BC562*DCF!K$10,0)-MAX(BC562-BB562,0)/Inputs!$B$10)*DCF!K$6</f>
        <v>2018.7789286908223</v>
      </c>
      <c r="CK562" s="15">
        <f ca="1">(BD562*DCF!L$10-DCF!L$5*MAX(BD562*DCF!L$10,0)-MAX(BD562-BC562,0)/Inputs!$B$10)*DCF!L$6</f>
        <v>2289.8509659148849</v>
      </c>
      <c r="CL562" s="15">
        <f ca="1">(BE562*DCF!M$10-DCF!M$5*MAX(BE562*DCF!M$10,0)-MAX(BE562-BD562,0)/Inputs!$B$10)*DCF!M$6</f>
        <v>2482.9602267224836</v>
      </c>
      <c r="CM562" s="15">
        <f ca="1">(BF562*DCF!C$28-DCF!C$5*MAX(BF562*DCF!C$28,0)-MAX(BF562-Inputs!$B$13,0)/Inputs!$B$17)*DCF!C$6</f>
        <v>3528.5054229178318</v>
      </c>
      <c r="CN562" s="15">
        <f ca="1">(BG562*DCF!D$28-DCF!D$5*MAX(BG562*DCF!D$28,0)-MAX(BG562-BF562,0)/Inputs!$B$17)*DCF!D$6</f>
        <v>3650.5983286251198</v>
      </c>
      <c r="CO562" s="15">
        <f ca="1">(BH562*DCF!E$28-DCF!E$5*MAX(BH562*DCF!E$28,0)-MAX(BH562-BG562,0)/Inputs!$B$17)*DCF!E$6</f>
        <v>4267.9992995590865</v>
      </c>
      <c r="CP562" s="15">
        <f ca="1">(BI562*DCF!F$28-DCF!F$5*MAX(BI562*DCF!F$28,0)-MAX(BI562-BH562,0)/Inputs!$B$17)*DCF!F$6</f>
        <v>5978.5233413504056</v>
      </c>
      <c r="CQ562" s="15">
        <f ca="1">(BJ562*DCF!G$28-DCF!G$5*MAX(BJ562*DCF!G$28,0)-MAX(BJ562-BI562,0)/Inputs!$B$17)*DCF!G$6</f>
        <v>7548.0497743051028</v>
      </c>
      <c r="CR562" s="15">
        <f ca="1">(BK562*DCF!H$28-DCF!H$5*MAX(BK562*DCF!H$28,0)-MAX(BK562-BJ562,0)/Inputs!$B$17)*DCF!H$6</f>
        <v>8276.9832830422929</v>
      </c>
      <c r="CS562" s="15">
        <f ca="1">(BL562*DCF!I$28-DCF!I$5*MAX(BL562*DCF!I$28,0)-MAX(BL562-BK562,0)/Inputs!$B$17)*DCF!I$6</f>
        <v>8531.6653564261524</v>
      </c>
      <c r="CT562" s="15">
        <f ca="1">(BM562*DCF!J$28-DCF!J$5*MAX(BM562*DCF!J$28,0)-MAX(BM562-BL562,0)/Inputs!$B$17)*DCF!J$6</f>
        <v>8141.255797410422</v>
      </c>
      <c r="CU562" s="15">
        <f ca="1">(BN562*DCF!K$28-DCF!K$5*MAX(BN562*DCF!K$28,0)-MAX(BN562-BM562,0)/Inputs!$B$17)*DCF!K$6</f>
        <v>8203.0918840413888</v>
      </c>
      <c r="CV562" s="15">
        <f ca="1">(BO562*DCF!L$28-DCF!L$5*MAX(BO562*DCF!L$28,0)-MAX(BO562-BN562,0)/Inputs!$B$17)*DCF!L$6</f>
        <v>8498.6298174233707</v>
      </c>
      <c r="CW562" s="15">
        <f ca="1">(BP562*DCF!M$28-DCF!M$5*MAX(BP562*DCF!M$28,0)-MAX(BP562-BO562,0)/Inputs!$B$17)*DCF!M$6</f>
        <v>8836.9160975603882</v>
      </c>
      <c r="CX562" s="15">
        <f ca="1">(BQ562*DCF!C$46-DCF!C$5*MAX(BQ562*DCF!C$46,0)-MAX(BQ562-Inputs!$B$20,0)/Inputs!$B$24)*DCF!C$6</f>
        <v>-1055.1004800326211</v>
      </c>
      <c r="CY562" s="15">
        <f ca="1">(BR562*DCF!D$46-DCF!D$5*MAX(BR562*DCF!D$46,0)-MAX(BR562-BQ562,0)/Inputs!$B$24)*DCF!D$6</f>
        <v>-856.24736971608615</v>
      </c>
      <c r="CZ562" s="15">
        <f ca="1">(BS562*DCF!E$46-DCF!E$5*MAX(BS562*DCF!E$46,0)-MAX(BS562-BR562,0)/Inputs!$B$24)*DCF!E$6</f>
        <v>-3012.2698123953514</v>
      </c>
      <c r="DA562" s="15">
        <f ca="1">(BT562*DCF!F$46-DCF!F$5*MAX(BT562*DCF!F$46,0)-MAX(BT562-BS562,0)/Inputs!$B$24)*DCF!F$6</f>
        <v>-4122.92450478507</v>
      </c>
      <c r="DB562" s="15">
        <f ca="1">(BU562*DCF!G$46-DCF!G$5*MAX(BU562*DCF!G$46,0)-MAX(BU562-BT562,0)/Inputs!$B$24)*DCF!G$6</f>
        <v>-1736.1986591804666</v>
      </c>
      <c r="DC562" s="15">
        <f ca="1">(BV562*DCF!H$46-DCF!H$5*MAX(BV562*DCF!H$46,0)-MAX(BV562-BU562,0)/Inputs!$B$24)*DCF!H$6</f>
        <v>-3569.7229672040316</v>
      </c>
      <c r="DD562" s="15">
        <f ca="1">(BW562*DCF!I$46-DCF!I$5*MAX(BW562*DCF!I$46,0)-MAX(BW562-BV562,0)/Inputs!$B$24)*DCF!I$6</f>
        <v>-8281.0120768768229</v>
      </c>
      <c r="DE562" s="15">
        <f ca="1">(BX562*DCF!J$46-DCF!J$5*MAX(BX562*DCF!J$46,0)-MAX(BX562-BW562,0)/Inputs!$B$24)*DCF!J$6</f>
        <v>1411.5281379509552</v>
      </c>
      <c r="DF562" s="15">
        <f ca="1">(BY562*DCF!K$46-DCF!K$5*MAX(BY562*DCF!K$46,0)-MAX(BY562-BX562,0)/Inputs!$B$24)*DCF!K$6</f>
        <v>1524.9765049596965</v>
      </c>
      <c r="DG562" s="15">
        <f ca="1">(BZ562*DCF!L$46-DCF!L$5*MAX(BZ562*DCF!L$46,0)-MAX(BZ562-BY562,0)/Inputs!$B$24)*DCF!L$6</f>
        <v>2518.0168059017001</v>
      </c>
      <c r="DH562" s="15">
        <f ca="1">(CA562*DCF!M$46-DCF!M$5*MAX(CA562*DCF!M$46,0)-MAX(CA562-BZ562,0)/Inputs!$B$24)*DCF!M$6</f>
        <v>8126.0106663580027</v>
      </c>
      <c r="DI562" s="15">
        <f ca="1">SUM(CB562:CL562)+BE562*DCF!M$10*(1+Inputs!$B$30)*(1-Inputs!$B$33)*(1-Inputs!$B$30/Inputs!$B$31)/(Inputs!$B$29-Inputs!$B$30)*DCF!M$6</f>
        <v>68853.192255944261</v>
      </c>
      <c r="DJ562" s="15">
        <f ca="1">SUM(CM562:CW562)+BP562*DCF!M$28*(1+Inputs!$B$30)*(1-Inputs!$B$33)*(1-Inputs!$B$30/Inputs!$B$31)/(Inputs!$B$29-Inputs!$B$30)*DCF!M$6</f>
        <v>266938.03915903042</v>
      </c>
      <c r="DK562" s="15">
        <f ca="1">SUM(CX562:DH562)+CA562*DCF!M$46*(1+Inputs!$B$30)*(1-Inputs!$B$33)*(1-Inputs!$B$30/Inputs!$B$31)/(Inputs!$B$29-Inputs!$B$30)*DCF!M$6</f>
        <v>151207.31369510927</v>
      </c>
      <c r="DM562" s="15">
        <f ca="1">DI562+DJ562+DK562+Inputs!$B$34+Inputs!$B$36-Inputs!$B$35</f>
        <v>563849.54511008388</v>
      </c>
    </row>
    <row r="563" spans="1:117" x14ac:dyDescent="0.75">
      <c r="A563" s="11">
        <v>550</v>
      </c>
      <c r="C563" s="24">
        <f t="shared" ca="1" si="324"/>
        <v>-1.2842037378158124</v>
      </c>
      <c r="D563" s="24">
        <f t="shared" ca="1" si="324"/>
        <v>-0.58247832786290832</v>
      </c>
      <c r="E563" s="24">
        <f t="shared" ca="1" si="324"/>
        <v>0.19161195407867013</v>
      </c>
      <c r="F563" s="24">
        <f t="shared" ca="1" si="324"/>
        <v>-0.25176795337396779</v>
      </c>
      <c r="G563" s="24">
        <f t="shared" ca="1" si="324"/>
        <v>-1.8071121638767575</v>
      </c>
      <c r="H563" s="24">
        <f t="shared" ca="1" si="324"/>
        <v>-1.4492316550384854</v>
      </c>
      <c r="I563" s="24">
        <f t="shared" ca="1" si="324"/>
        <v>-6.6865487359577744E-2</v>
      </c>
      <c r="J563" s="24">
        <f t="shared" ca="1" si="324"/>
        <v>0.64511410296604688</v>
      </c>
      <c r="K563" s="24">
        <f t="shared" ca="1" si="324"/>
        <v>-1.0146978214347533</v>
      </c>
      <c r="L563" s="24">
        <f t="shared" ca="1" si="324"/>
        <v>-0.16063028735559026</v>
      </c>
      <c r="M563" s="24">
        <f t="shared" ca="1" si="324"/>
        <v>-1.6411592171320628</v>
      </c>
      <c r="N563" s="24">
        <f ca="1">SQRT(Inputs!$B$38)*C563+SQRT(1-Inputs!$B$38)*_xlfn.NORM.S.INV(RAND())</f>
        <v>-0.23033830501929187</v>
      </c>
      <c r="O563" s="24">
        <f ca="1">SQRT(Inputs!$B$38)*D563+SQRT(1-Inputs!$B$38)*_xlfn.NORM.S.INV(RAND())</f>
        <v>0.65726887759973884</v>
      </c>
      <c r="P563" s="24">
        <f ca="1">SQRT(Inputs!$B$38)*E563+SQRT(1-Inputs!$B$38)*_xlfn.NORM.S.INV(RAND())</f>
        <v>0.5214984405263231</v>
      </c>
      <c r="Q563" s="24">
        <f ca="1">SQRT(Inputs!$B$38)*F563+SQRT(1-Inputs!$B$38)*_xlfn.NORM.S.INV(RAND())</f>
        <v>-1.2947803624300367</v>
      </c>
      <c r="R563" s="24">
        <f ca="1">SQRT(Inputs!$B$38)*G563+SQRT(1-Inputs!$B$38)*_xlfn.NORM.S.INV(RAND())</f>
        <v>0.19236508658596096</v>
      </c>
      <c r="S563" s="24">
        <f ca="1">SQRT(Inputs!$B$38)*H563+SQRT(1-Inputs!$B$38)*_xlfn.NORM.S.INV(RAND())</f>
        <v>-8.6293301092472685E-3</v>
      </c>
      <c r="T563" s="24">
        <f ca="1">SQRT(Inputs!$B$38)*I563+SQRT(1-Inputs!$B$38)*_xlfn.NORM.S.INV(RAND())</f>
        <v>-0.10422584114976279</v>
      </c>
      <c r="U563" s="24">
        <f ca="1">SQRT(Inputs!$B$38)*J563+SQRT(1-Inputs!$B$38)*_xlfn.NORM.S.INV(RAND())</f>
        <v>-5.6536464792550922E-2</v>
      </c>
      <c r="V563" s="24">
        <f ca="1">SQRT(Inputs!$B$38)*K563+SQRT(1-Inputs!$B$38)*_xlfn.NORM.S.INV(RAND())</f>
        <v>-0.85937794125076117</v>
      </c>
      <c r="W563" s="24">
        <f ca="1">SQRT(Inputs!$B$38)*L563+SQRT(1-Inputs!$B$38)*_xlfn.NORM.S.INV(RAND())</f>
        <v>1.0028421770174885</v>
      </c>
      <c r="X563" s="24">
        <f ca="1">SQRT(Inputs!$B$38)*M563+SQRT(1-Inputs!$B$38)*_xlfn.NORM.S.INV(RAND())</f>
        <v>-0.57022250099569782</v>
      </c>
      <c r="Y563" s="24">
        <f ca="1">SQRT(Inputs!$B$38)*C563+SQRT(1-Inputs!$B$38)*_xlfn.NORM.S.INV(RAND())</f>
        <v>-1.230345837659744</v>
      </c>
      <c r="Z563" s="24">
        <f ca="1">SQRT(Inputs!$B$38)*D563+SQRT(1-Inputs!$B$38)*_xlfn.NORM.S.INV(RAND())</f>
        <v>-2.1089092492420884</v>
      </c>
      <c r="AA563" s="24">
        <f ca="1">SQRT(Inputs!$B$38)*E563+SQRT(1-Inputs!$B$38)*_xlfn.NORM.S.INV(RAND())</f>
        <v>-0.75170121496388798</v>
      </c>
      <c r="AB563" s="24">
        <f ca="1">SQRT(Inputs!$B$38)*F563+SQRT(1-Inputs!$B$38)*_xlfn.NORM.S.INV(RAND())</f>
        <v>0.51326281727704126</v>
      </c>
      <c r="AC563" s="24">
        <f ca="1">SQRT(Inputs!$B$38)*G563+SQRT(1-Inputs!$B$38)*_xlfn.NORM.S.INV(RAND())</f>
        <v>-0.45123113735470322</v>
      </c>
      <c r="AD563" s="24">
        <f ca="1">SQRT(Inputs!$B$38)*H563+SQRT(1-Inputs!$B$38)*_xlfn.NORM.S.INV(RAND())</f>
        <v>-2.7301333844608591</v>
      </c>
      <c r="AE563" s="24">
        <f ca="1">SQRT(Inputs!$B$38)*I563+SQRT(1-Inputs!$B$38)*_xlfn.NORM.S.INV(RAND())</f>
        <v>-0.6809443332122862</v>
      </c>
      <c r="AF563" s="24">
        <f ca="1">SQRT(Inputs!$B$38)*J563+SQRT(1-Inputs!$B$38)*_xlfn.NORM.S.INV(RAND())</f>
        <v>0.7434803249237778</v>
      </c>
      <c r="AG563" s="24">
        <f ca="1">SQRT(Inputs!$B$38)*K563+SQRT(1-Inputs!$B$38)*_xlfn.NORM.S.INV(RAND())</f>
        <v>-1.1871919250140197</v>
      </c>
      <c r="AH563" s="24">
        <f ca="1">SQRT(Inputs!$B$38)*L563+SQRT(1-Inputs!$B$38)*_xlfn.NORM.S.INV(RAND())</f>
        <v>0.32728853451564244</v>
      </c>
      <c r="AI563" s="24">
        <f ca="1">SQRT(Inputs!$B$38)*M563+SQRT(1-Inputs!$B$38)*_xlfn.NORM.S.INV(RAND())</f>
        <v>-0.49464767438538554</v>
      </c>
      <c r="AJ563" s="24">
        <f ca="1">SQRT(Inputs!$B$38)*C563+SQRT(1-Inputs!$B$38)*_xlfn.NORM.S.INV(RAND())</f>
        <v>-1.2618687020976016</v>
      </c>
      <c r="AK563" s="24">
        <f ca="1">SQRT(Inputs!$B$38)*D563+SQRT(1-Inputs!$B$38)*_xlfn.NORM.S.INV(RAND())</f>
        <v>-0.17230159001915676</v>
      </c>
      <c r="AL563" s="24">
        <f ca="1">SQRT(Inputs!$B$38)*E563+SQRT(1-Inputs!$B$38)*_xlfn.NORM.S.INV(RAND())</f>
        <v>9.8784180763112905E-2</v>
      </c>
      <c r="AM563" s="24">
        <f ca="1">SQRT(Inputs!$B$38)*F563+SQRT(1-Inputs!$B$38)*_xlfn.NORM.S.INV(RAND())</f>
        <v>-0.4652899331137359</v>
      </c>
      <c r="AN563" s="24">
        <f ca="1">SQRT(Inputs!$B$38)*G563+SQRT(1-Inputs!$B$38)*_xlfn.NORM.S.INV(RAND())</f>
        <v>-1.4312301318431149</v>
      </c>
      <c r="AO563" s="24">
        <f ca="1">SQRT(Inputs!$B$38)*H563+SQRT(1-Inputs!$B$38)*_xlfn.NORM.S.INV(RAND())</f>
        <v>-0.35494401329149811</v>
      </c>
      <c r="AP563" s="24">
        <f ca="1">SQRT(Inputs!$B$38)*I563+SQRT(1-Inputs!$B$38)*_xlfn.NORM.S.INV(RAND())</f>
        <v>-0.69232135231956393</v>
      </c>
      <c r="AQ563" s="24">
        <f ca="1">SQRT(Inputs!$B$38)*J563+SQRT(1-Inputs!$B$38)*_xlfn.NORM.S.INV(RAND())</f>
        <v>1.0609169050823859</v>
      </c>
      <c r="AR563" s="24">
        <f ca="1">SQRT(Inputs!$B$38)*K563+SQRT(1-Inputs!$B$38)*_xlfn.NORM.S.INV(RAND())</f>
        <v>1.0613308225953348</v>
      </c>
      <c r="AS563" s="24">
        <f ca="1">SQRT(Inputs!$B$38)*L563+SQRT(1-Inputs!$B$38)*_xlfn.NORM.S.INV(RAND())</f>
        <v>-0.46774466797397807</v>
      </c>
      <c r="AT563" s="24">
        <f ca="1">SQRT(Inputs!$B$38)*M563+SQRT(1-Inputs!$B$38)*_xlfn.NORM.S.INV(RAND())</f>
        <v>-2.3133588330046084</v>
      </c>
      <c r="AU563" s="15">
        <f ca="1">Inputs!$B$6*EXP($B$8-0.5*C$5^2+C$5*N563)</f>
        <v>4780.6263209695517</v>
      </c>
      <c r="AV563" s="15">
        <f t="shared" ca="1" si="292"/>
        <v>6409.5816905896791</v>
      </c>
      <c r="AW563" s="15">
        <f t="shared" ca="1" si="293"/>
        <v>8384.8788715445226</v>
      </c>
      <c r="AX563" s="15">
        <f t="shared" ca="1" si="294"/>
        <v>8708.1316469294106</v>
      </c>
      <c r="AY563" s="15">
        <f t="shared" ca="1" si="295"/>
        <v>10884.018920419239</v>
      </c>
      <c r="AZ563" s="15">
        <f t="shared" ca="1" si="296"/>
        <v>13298.805857629995</v>
      </c>
      <c r="BA563" s="15">
        <f t="shared" ca="1" si="297"/>
        <v>16097.778195784596</v>
      </c>
      <c r="BB563" s="15">
        <f t="shared" ca="1" si="298"/>
        <v>19597.264641412978</v>
      </c>
      <c r="BC563" s="15">
        <f t="shared" ca="1" si="299"/>
        <v>22090.936639738844</v>
      </c>
      <c r="BD563" s="15">
        <f t="shared" ca="1" si="300"/>
        <v>29724.886117920967</v>
      </c>
      <c r="BE563" s="15">
        <f t="shared" ca="1" si="301"/>
        <v>34580.600339500845</v>
      </c>
      <c r="BF563" s="15">
        <f ca="1">Inputs!$B$13*EXP($B$9-0.5*C$6^2+C$6*Y563)</f>
        <v>10837.374170905763</v>
      </c>
      <c r="BG563" s="15">
        <f t="shared" ca="1" si="302"/>
        <v>9027.5965734832662</v>
      </c>
      <c r="BH563" s="15">
        <f t="shared" ca="1" si="303"/>
        <v>9737.1581033521106</v>
      </c>
      <c r="BI563" s="15">
        <f t="shared" ca="1" si="304"/>
        <v>12899.61559640937</v>
      </c>
      <c r="BJ563" s="15">
        <f t="shared" ca="1" si="305"/>
        <v>14818.231248808594</v>
      </c>
      <c r="BK563" s="15">
        <f t="shared" ca="1" si="306"/>
        <v>12540.884318119151</v>
      </c>
      <c r="BL563" s="15">
        <f t="shared" ca="1" si="307"/>
        <v>14103.810911346174</v>
      </c>
      <c r="BM563" s="15">
        <f t="shared" ca="1" si="308"/>
        <v>19014.126959110774</v>
      </c>
      <c r="BN563" s="15">
        <f t="shared" ca="1" si="309"/>
        <v>20283.878504160355</v>
      </c>
      <c r="BO563" s="15">
        <f t="shared" ca="1" si="310"/>
        <v>25924.987701690199</v>
      </c>
      <c r="BP563" s="15">
        <f t="shared" ca="1" si="311"/>
        <v>30169.760847860263</v>
      </c>
      <c r="BQ563" s="15">
        <f ca="1">Inputs!$B$20*EXP($B$10-0.5*C$7^2+C$7*AJ563)</f>
        <v>2741.7884410669294</v>
      </c>
      <c r="BR563" s="15">
        <f t="shared" ca="1" si="312"/>
        <v>3522.1528253866468</v>
      </c>
      <c r="BS563" s="15">
        <f t="shared" ca="1" si="313"/>
        <v>4962.0094997709466</v>
      </c>
      <c r="BT563" s="15">
        <f t="shared" ca="1" si="314"/>
        <v>6055.4046081898414</v>
      </c>
      <c r="BU563" s="15">
        <f t="shared" ca="1" si="315"/>
        <v>5935.6229558377172</v>
      </c>
      <c r="BV563" s="15">
        <f t="shared" ca="1" si="316"/>
        <v>7623.4875173880555</v>
      </c>
      <c r="BW563" s="15">
        <f t="shared" ca="1" si="317"/>
        <v>9188.172007037796</v>
      </c>
      <c r="BX563" s="15">
        <f t="shared" ca="1" si="318"/>
        <v>15896.810801584801</v>
      </c>
      <c r="BY563" s="15">
        <f t="shared" ca="1" si="319"/>
        <v>27289.030574457964</v>
      </c>
      <c r="BZ563" s="15">
        <f t="shared" ca="1" si="320"/>
        <v>35135.433934422203</v>
      </c>
      <c r="CA563" s="15">
        <f t="shared" ca="1" si="321"/>
        <v>32718.664958517551</v>
      </c>
      <c r="CB563" s="15">
        <f ca="1">(AU563*DCF!C$10-DCF!C$5*MAX(AU563*DCF!C$10,0)-MAX(AU563-Inputs!$B$6,0)/Inputs!$B$10)*DCF!C$6</f>
        <v>1044.3692373590379</v>
      </c>
      <c r="CC563" s="15">
        <f ca="1">(AV563*DCF!D$10-DCF!D$5*MAX(AV563*DCF!D$10,0)-MAX(AV563-AU563,0)/Inputs!$B$10)*DCF!D$6</f>
        <v>1165.1139794994003</v>
      </c>
      <c r="CD563" s="15">
        <f ca="1">(AW563*DCF!E$10-DCF!E$5*MAX(AW563*DCF!E$10,0)-MAX(AW563-AV563,0)/Inputs!$B$10)*DCF!E$6</f>
        <v>1491.0163298811051</v>
      </c>
      <c r="CE563" s="15">
        <f ca="1">(AX563*DCF!F$10-DCF!F$5*MAX(AX563*DCF!F$10,0)-MAX(AX563-AW563,0)/Inputs!$B$10)*DCF!F$6</f>
        <v>1833.710372339953</v>
      </c>
      <c r="CF563" s="15">
        <f ca="1">(AY563*DCF!G$10-DCF!G$5*MAX(AY563*DCF!G$10,0)-MAX(AY563-AX563,0)/Inputs!$B$10)*DCF!G$6</f>
        <v>1824.2984729489585</v>
      </c>
      <c r="CG563" s="15">
        <f ca="1">(AZ563*DCF!H$10-DCF!H$5*MAX(AZ563*DCF!H$10,0)-MAX(AZ563-AY563,0)/Inputs!$B$10)*DCF!H$6</f>
        <v>2153.1839847703077</v>
      </c>
      <c r="CH563" s="15">
        <f ca="1">(BA563*DCF!I$10-DCF!I$5*MAX(BA563*DCF!I$10,0)-MAX(BA563-AZ563,0)/Inputs!$B$10)*DCF!I$6</f>
        <v>2481.3472970473722</v>
      </c>
      <c r="CI563" s="15">
        <f ca="1">(BB563*DCF!J$10-DCF!J$5*MAX(BB563*DCF!J$10,0)-MAX(BB563-BA563,0)/Inputs!$B$10)*DCF!J$6</f>
        <v>2832.6465805496778</v>
      </c>
      <c r="CJ563" s="15">
        <f ca="1">(BC563*DCF!K$10-DCF!K$5*MAX(BC563*DCF!K$10,0)-MAX(BC563-BB563,0)/Inputs!$B$10)*DCF!K$6</f>
        <v>3207.2098974122587</v>
      </c>
      <c r="CK563" s="15">
        <f ca="1">(BD563*DCF!L$10-DCF!L$5*MAX(BD563*DCF!L$10,0)-MAX(BD563-BC563,0)/Inputs!$B$10)*DCF!L$6</f>
        <v>3495.8848020980913</v>
      </c>
      <c r="CL563" s="15">
        <f ca="1">(BE563*DCF!M$10-DCF!M$5*MAX(BE563*DCF!M$10,0)-MAX(BE563-BD563,0)/Inputs!$B$10)*DCF!M$6</f>
        <v>4299.7030283744443</v>
      </c>
      <c r="CM563" s="15">
        <f ca="1">(BF563*DCF!C$28-DCF!C$5*MAX(BF563*DCF!C$28,0)-MAX(BF563-Inputs!$B$13,0)/Inputs!$B$17)*DCF!C$6</f>
        <v>3307.4955240735044</v>
      </c>
      <c r="CN563" s="15">
        <f ca="1">(BG563*DCF!D$28-DCF!D$5*MAX(BG563*DCF!D$28,0)-MAX(BG563-BF563,0)/Inputs!$B$17)*DCF!D$6</f>
        <v>2658.8354016663538</v>
      </c>
      <c r="CO563" s="15">
        <f ca="1">(BH563*DCF!E$28-DCF!E$5*MAX(BH563*DCF!E$28,0)-MAX(BH563-BG563,0)/Inputs!$B$17)*DCF!E$6</f>
        <v>2617.891748447199</v>
      </c>
      <c r="CP563" s="15">
        <f ca="1">(BI563*DCF!F$28-DCF!F$5*MAX(BI563*DCF!F$28,0)-MAX(BI563-BH563,0)/Inputs!$B$17)*DCF!F$6</f>
        <v>2926.1304743598289</v>
      </c>
      <c r="CQ563" s="15">
        <f ca="1">(BJ563*DCF!G$28-DCF!G$5*MAX(BJ563*DCF!G$28,0)-MAX(BJ563-BI563,0)/Inputs!$B$17)*DCF!G$6</f>
        <v>3522.0103239747191</v>
      </c>
      <c r="CR563" s="15">
        <f ca="1">(BK563*DCF!H$28-DCF!H$5*MAX(BK563*DCF!H$28,0)-MAX(BK563-BJ563,0)/Inputs!$B$17)*DCF!H$6</f>
        <v>3101.4990520387623</v>
      </c>
      <c r="CS563" s="15">
        <f ca="1">(BL563*DCF!I$28-DCF!I$5*MAX(BL563*DCF!I$28,0)-MAX(BL563-BK563,0)/Inputs!$B$17)*DCF!I$6</f>
        <v>3092.2260893336393</v>
      </c>
      <c r="CT563" s="15">
        <f ca="1">(BM563*DCF!J$28-DCF!J$5*MAX(BM563*DCF!J$28,0)-MAX(BM563-BL563,0)/Inputs!$B$17)*DCF!J$6</f>
        <v>3590.6610003282499</v>
      </c>
      <c r="CU563" s="15">
        <f ca="1">(BN563*DCF!K$28-DCF!K$5*MAX(BN563*DCF!K$28,0)-MAX(BN563-BM563,0)/Inputs!$B$17)*DCF!K$6</f>
        <v>4128.0873889854583</v>
      </c>
      <c r="CV563" s="15">
        <f ca="1">(BO563*DCF!L$28-DCF!L$5*MAX(BO563*DCF!L$28,0)-MAX(BO563-BN563,0)/Inputs!$B$17)*DCF!L$6</f>
        <v>4534.2782965325296</v>
      </c>
      <c r="CW563" s="15">
        <f ca="1">(BP563*DCF!M$28-DCF!M$5*MAX(BP563*DCF!M$28,0)-MAX(BP563-BO563,0)/Inputs!$B$17)*DCF!M$6</f>
        <v>5232.7598947296246</v>
      </c>
      <c r="CX563" s="15">
        <f ca="1">(BQ563*DCF!C$46-DCF!C$5*MAX(BQ563*DCF!C$46,0)-MAX(BQ563-Inputs!$B$20,0)/Inputs!$B$24)*DCF!C$6</f>
        <v>-633.20749216326317</v>
      </c>
      <c r="CY563" s="15">
        <f ca="1">(BR563*DCF!D$46-DCF!D$5*MAX(BR563*DCF!D$46,0)-MAX(BR563-BQ563,0)/Inputs!$B$24)*DCF!D$6</f>
        <v>-934.12435480454894</v>
      </c>
      <c r="CZ563" s="15">
        <f ca="1">(BS563*DCF!E$46-DCF!E$5*MAX(BS563*DCF!E$46,0)-MAX(BS563-BR563,0)/Inputs!$B$24)*DCF!E$6</f>
        <v>-1154.3181252696454</v>
      </c>
      <c r="DA563" s="15">
        <f ca="1">(BT563*DCF!F$46-DCF!F$5*MAX(BT563*DCF!F$46,0)-MAX(BT563-BS563,0)/Inputs!$B$24)*DCF!F$6</f>
        <v>-839.13257258822352</v>
      </c>
      <c r="DB563" s="15">
        <f ca="1">(BU563*DCF!G$46-DCF!G$5*MAX(BU563*DCF!G$46,0)-MAX(BU563-BT563,0)/Inputs!$B$24)*DCF!G$6</f>
        <v>-199.66262887536379</v>
      </c>
      <c r="DC563" s="15">
        <f ca="1">(BV563*DCF!H$46-DCF!H$5*MAX(BV563*DCF!H$46,0)-MAX(BV563-BU563,0)/Inputs!$B$24)*DCF!H$6</f>
        <v>-524.49357078401749</v>
      </c>
      <c r="DD563" s="15">
        <f ca="1">(BW563*DCF!I$46-DCF!I$5*MAX(BW563*DCF!I$46,0)-MAX(BW563-BV563,0)/Inputs!$B$24)*DCF!I$6</f>
        <v>-236.95599272551735</v>
      </c>
      <c r="DE563" s="15">
        <f ca="1">(BX563*DCF!J$46-DCF!J$5*MAX(BX563*DCF!J$46,0)-MAX(BX563-BW563,0)/Inputs!$B$24)*DCF!J$6</f>
        <v>-1112.1941644093713</v>
      </c>
      <c r="DF563" s="15">
        <f ca="1">(BY563*DCF!K$46-DCF!K$5*MAX(BY563*DCF!K$46,0)-MAX(BY563-BX563,0)/Inputs!$B$24)*DCF!K$6</f>
        <v>-1231.9499620040076</v>
      </c>
      <c r="DG563" s="15">
        <f ca="1">(BZ563*DCF!L$46-DCF!L$5*MAX(BZ563*DCF!L$46,0)-MAX(BZ563-BY563,0)/Inputs!$B$24)*DCF!L$6</f>
        <v>653.08305575255395</v>
      </c>
      <c r="DH563" s="15">
        <f ca="1">(CA563*DCF!M$46-DCF!M$5*MAX(CA563*DCF!M$46,0)-MAX(CA563-BZ563,0)/Inputs!$B$24)*DCF!M$6</f>
        <v>2565.0148946566756</v>
      </c>
      <c r="DI563" s="15">
        <f ca="1">SUM(CB563:CL563)+BE563*DCF!M$10*(1+Inputs!$B$30)*(1-Inputs!$B$33)*(1-Inputs!$B$30/Inputs!$B$31)/(Inputs!$B$29-Inputs!$B$30)*DCF!M$6</f>
        <v>122066.75200821095</v>
      </c>
      <c r="DJ563" s="15">
        <f ca="1">SUM(CM563:CW563)+BP563*DCF!M$28*(1+Inputs!$B$30)*(1-Inputs!$B$33)*(1-Inputs!$B$30/Inputs!$B$31)/(Inputs!$B$29-Inputs!$B$30)*DCF!M$6</f>
        <v>150662.33305231077</v>
      </c>
      <c r="DK563" s="15">
        <f ca="1">SUM(CX563:DH563)+CA563*DCF!M$46*(1+Inputs!$B$30)*(1-Inputs!$B$33)*(1-Inputs!$B$30/Inputs!$B$31)/(Inputs!$B$29-Inputs!$B$30)*DCF!M$6</f>
        <v>46938.990886289386</v>
      </c>
      <c r="DM563" s="15">
        <f ca="1">DI563+DJ563+DK563+Inputs!$B$34+Inputs!$B$36-Inputs!$B$35</f>
        <v>396519.07594681112</v>
      </c>
    </row>
    <row r="564" spans="1:117" x14ac:dyDescent="0.75">
      <c r="A564" s="11">
        <v>551</v>
      </c>
      <c r="C564" s="24">
        <f t="shared" ref="C564:M573" ca="1" si="325">_xlfn.NORM.S.INV(RAND())</f>
        <v>-1.1403330294923486</v>
      </c>
      <c r="D564" s="24">
        <f t="shared" ca="1" si="325"/>
        <v>0.62425214603487234</v>
      </c>
      <c r="E564" s="24">
        <f t="shared" ca="1" si="325"/>
        <v>-0.4787639985925477</v>
      </c>
      <c r="F564" s="24">
        <f t="shared" ca="1" si="325"/>
        <v>-0.14930795610361189</v>
      </c>
      <c r="G564" s="24">
        <f t="shared" ca="1" si="325"/>
        <v>6.6807461254921222E-2</v>
      </c>
      <c r="H564" s="24">
        <f t="shared" ca="1" si="325"/>
        <v>1.4918377625425456</v>
      </c>
      <c r="I564" s="24">
        <f t="shared" ca="1" si="325"/>
        <v>0.11144282844723646</v>
      </c>
      <c r="J564" s="24">
        <f t="shared" ca="1" si="325"/>
        <v>-2.373003106315041</v>
      </c>
      <c r="K564" s="24">
        <f t="shared" ca="1" si="325"/>
        <v>-0.50341048080406647</v>
      </c>
      <c r="L564" s="24">
        <f t="shared" ca="1" si="325"/>
        <v>0.56407165651056868</v>
      </c>
      <c r="M564" s="24">
        <f t="shared" ca="1" si="325"/>
        <v>-0.93669823868573865</v>
      </c>
      <c r="N564" s="24">
        <f ca="1">SQRT(Inputs!$B$38)*C564+SQRT(1-Inputs!$B$38)*_xlfn.NORM.S.INV(RAND())</f>
        <v>-1.5615852484474277</v>
      </c>
      <c r="O564" s="24">
        <f ca="1">SQRT(Inputs!$B$38)*D564+SQRT(1-Inputs!$B$38)*_xlfn.NORM.S.INV(RAND())</f>
        <v>-0.63206460238524209</v>
      </c>
      <c r="P564" s="24">
        <f ca="1">SQRT(Inputs!$B$38)*E564+SQRT(1-Inputs!$B$38)*_xlfn.NORM.S.INV(RAND())</f>
        <v>-0.47504173684487461</v>
      </c>
      <c r="Q564" s="24">
        <f ca="1">SQRT(Inputs!$B$38)*F564+SQRT(1-Inputs!$B$38)*_xlfn.NORM.S.INV(RAND())</f>
        <v>-1.6430383372127544</v>
      </c>
      <c r="R564" s="24">
        <f ca="1">SQRT(Inputs!$B$38)*G564+SQRT(1-Inputs!$B$38)*_xlfn.NORM.S.INV(RAND())</f>
        <v>2.1089622781604551</v>
      </c>
      <c r="S564" s="24">
        <f ca="1">SQRT(Inputs!$B$38)*H564+SQRT(1-Inputs!$B$38)*_xlfn.NORM.S.INV(RAND())</f>
        <v>1.3348955678807619</v>
      </c>
      <c r="T564" s="24">
        <f ca="1">SQRT(Inputs!$B$38)*I564+SQRT(1-Inputs!$B$38)*_xlfn.NORM.S.INV(RAND())</f>
        <v>-0.30481258107767178</v>
      </c>
      <c r="U564" s="24">
        <f ca="1">SQRT(Inputs!$B$38)*J564+SQRT(1-Inputs!$B$38)*_xlfn.NORM.S.INV(RAND())</f>
        <v>-0.41241719570753654</v>
      </c>
      <c r="V564" s="24">
        <f ca="1">SQRT(Inputs!$B$38)*K564+SQRT(1-Inputs!$B$38)*_xlfn.NORM.S.INV(RAND())</f>
        <v>1.728962500555332</v>
      </c>
      <c r="W564" s="24">
        <f ca="1">SQRT(Inputs!$B$38)*L564+SQRT(1-Inputs!$B$38)*_xlfn.NORM.S.INV(RAND())</f>
        <v>-0.8130099442425609</v>
      </c>
      <c r="X564" s="24">
        <f ca="1">SQRT(Inputs!$B$38)*M564+SQRT(1-Inputs!$B$38)*_xlfn.NORM.S.INV(RAND())</f>
        <v>-1.1919019446992838</v>
      </c>
      <c r="Y564" s="24">
        <f ca="1">SQRT(Inputs!$B$38)*C564+SQRT(1-Inputs!$B$38)*_xlfn.NORM.S.INV(RAND())</f>
        <v>-0.5190985444726095</v>
      </c>
      <c r="Z564" s="24">
        <f ca="1">SQRT(Inputs!$B$38)*D564+SQRT(1-Inputs!$B$38)*_xlfn.NORM.S.INV(RAND())</f>
        <v>1.5139011723610178</v>
      </c>
      <c r="AA564" s="24">
        <f ca="1">SQRT(Inputs!$B$38)*E564+SQRT(1-Inputs!$B$38)*_xlfn.NORM.S.INV(RAND())</f>
        <v>-0.80736601003950281</v>
      </c>
      <c r="AB564" s="24">
        <f ca="1">SQRT(Inputs!$B$38)*F564+SQRT(1-Inputs!$B$38)*_xlfn.NORM.S.INV(RAND())</f>
        <v>-0.60900507930506242</v>
      </c>
      <c r="AC564" s="24">
        <f ca="1">SQRT(Inputs!$B$38)*G564+SQRT(1-Inputs!$B$38)*_xlfn.NORM.S.INV(RAND())</f>
        <v>1.4648761384661912</v>
      </c>
      <c r="AD564" s="24">
        <f ca="1">SQRT(Inputs!$B$38)*H564+SQRT(1-Inputs!$B$38)*_xlfn.NORM.S.INV(RAND())</f>
        <v>0.42928566951727604</v>
      </c>
      <c r="AE564" s="24">
        <f ca="1">SQRT(Inputs!$B$38)*I564+SQRT(1-Inputs!$B$38)*_xlfn.NORM.S.INV(RAND())</f>
        <v>0.43484125464059825</v>
      </c>
      <c r="AF564" s="24">
        <f ca="1">SQRT(Inputs!$B$38)*J564+SQRT(1-Inputs!$B$38)*_xlfn.NORM.S.INV(RAND())</f>
        <v>-2.7406937562297897</v>
      </c>
      <c r="AG564" s="24">
        <f ca="1">SQRT(Inputs!$B$38)*K564+SQRT(1-Inputs!$B$38)*_xlfn.NORM.S.INV(RAND())</f>
        <v>-1.8607935164178153</v>
      </c>
      <c r="AH564" s="24">
        <f ca="1">SQRT(Inputs!$B$38)*L564+SQRT(1-Inputs!$B$38)*_xlfn.NORM.S.INV(RAND())</f>
        <v>-0.86926081596184668</v>
      </c>
      <c r="AI564" s="24">
        <f ca="1">SQRT(Inputs!$B$38)*M564+SQRT(1-Inputs!$B$38)*_xlfn.NORM.S.INV(RAND())</f>
        <v>-0.2637487471143245</v>
      </c>
      <c r="AJ564" s="24">
        <f ca="1">SQRT(Inputs!$B$38)*C564+SQRT(1-Inputs!$B$38)*_xlfn.NORM.S.INV(RAND())</f>
        <v>-1.1705120948327647</v>
      </c>
      <c r="AK564" s="24">
        <f ca="1">SQRT(Inputs!$B$38)*D564+SQRT(1-Inputs!$B$38)*_xlfn.NORM.S.INV(RAND())</f>
        <v>-0.44629118069380497</v>
      </c>
      <c r="AL564" s="24">
        <f ca="1">SQRT(Inputs!$B$38)*E564+SQRT(1-Inputs!$B$38)*_xlfn.NORM.S.INV(RAND())</f>
        <v>-0.1884237479716119</v>
      </c>
      <c r="AM564" s="24">
        <f ca="1">SQRT(Inputs!$B$38)*F564+SQRT(1-Inputs!$B$38)*_xlfn.NORM.S.INV(RAND())</f>
        <v>6.0524892313242568E-2</v>
      </c>
      <c r="AN564" s="24">
        <f ca="1">SQRT(Inputs!$B$38)*G564+SQRT(1-Inputs!$B$38)*_xlfn.NORM.S.INV(RAND())</f>
        <v>1.3097657187680649</v>
      </c>
      <c r="AO564" s="24">
        <f ca="1">SQRT(Inputs!$B$38)*H564+SQRT(1-Inputs!$B$38)*_xlfn.NORM.S.INV(RAND())</f>
        <v>1.5048863825430114</v>
      </c>
      <c r="AP564" s="24">
        <f ca="1">SQRT(Inputs!$B$38)*I564+SQRT(1-Inputs!$B$38)*_xlfn.NORM.S.INV(RAND())</f>
        <v>0.53155280345075062</v>
      </c>
      <c r="AQ564" s="24">
        <f ca="1">SQRT(Inputs!$B$38)*J564+SQRT(1-Inputs!$B$38)*_xlfn.NORM.S.INV(RAND())</f>
        <v>-2.4387008331840105</v>
      </c>
      <c r="AR564" s="24">
        <f ca="1">SQRT(Inputs!$B$38)*K564+SQRT(1-Inputs!$B$38)*_xlfn.NORM.S.INV(RAND())</f>
        <v>-0.72883758864835602</v>
      </c>
      <c r="AS564" s="24">
        <f ca="1">SQRT(Inputs!$B$38)*L564+SQRT(1-Inputs!$B$38)*_xlfn.NORM.S.INV(RAND())</f>
        <v>-0.54182995218952867</v>
      </c>
      <c r="AT564" s="24">
        <f ca="1">SQRT(Inputs!$B$38)*M564+SQRT(1-Inputs!$B$38)*_xlfn.NORM.S.INV(RAND())</f>
        <v>-0.34776361334235101</v>
      </c>
      <c r="AU564" s="15">
        <f ca="1">Inputs!$B$6*EXP($B$8-0.5*C$5^2+C$5*N564)</f>
        <v>3853.872668611587</v>
      </c>
      <c r="AV564" s="15">
        <f t="shared" ca="1" si="292"/>
        <v>4274.7588311582722</v>
      </c>
      <c r="AW564" s="15">
        <f t="shared" ca="1" si="293"/>
        <v>4888.8110150802722</v>
      </c>
      <c r="AX564" s="15">
        <f t="shared" ca="1" si="294"/>
        <v>4861.1136711338559</v>
      </c>
      <c r="AY564" s="15">
        <f t="shared" ca="1" si="295"/>
        <v>7599.9472456568119</v>
      </c>
      <c r="AZ564" s="15">
        <f t="shared" ca="1" si="296"/>
        <v>10766.809166984758</v>
      </c>
      <c r="BA564" s="15">
        <f t="shared" ca="1" si="297"/>
        <v>12762.125581229491</v>
      </c>
      <c r="BB564" s="15">
        <f t="shared" ca="1" si="298"/>
        <v>14992.274188434956</v>
      </c>
      <c r="BC564" s="15">
        <f t="shared" ca="1" si="299"/>
        <v>21696.797079198986</v>
      </c>
      <c r="BD564" s="15">
        <f t="shared" ca="1" si="300"/>
        <v>24634.275534161243</v>
      </c>
      <c r="BE564" s="15">
        <f t="shared" ca="1" si="301"/>
        <v>27080.780160558072</v>
      </c>
      <c r="BF564" s="15">
        <f ca="1">Inputs!$B$13*EXP($B$9-0.5*C$6^2+C$6*Y564)</f>
        <v>12478.458836708645</v>
      </c>
      <c r="BG564" s="15">
        <f t="shared" ca="1" si="302"/>
        <v>19985.028954192792</v>
      </c>
      <c r="BH564" s="15">
        <f t="shared" ca="1" si="303"/>
        <v>21357.738871463953</v>
      </c>
      <c r="BI564" s="15">
        <f t="shared" ca="1" si="304"/>
        <v>23805.662609185776</v>
      </c>
      <c r="BJ564" s="15">
        <f t="shared" ca="1" si="305"/>
        <v>36045.51816277593</v>
      </c>
      <c r="BK564" s="15">
        <f t="shared" ca="1" si="306"/>
        <v>46901.613372747626</v>
      </c>
      <c r="BL564" s="15">
        <f t="shared" ca="1" si="307"/>
        <v>60952.784525157491</v>
      </c>
      <c r="BM564" s="15">
        <f t="shared" ca="1" si="308"/>
        <v>53303.724519602889</v>
      </c>
      <c r="BN564" s="15">
        <f t="shared" ca="1" si="309"/>
        <v>52453.588908543599</v>
      </c>
      <c r="BO564" s="15">
        <f t="shared" ca="1" si="310"/>
        <v>58336.178182609867</v>
      </c>
      <c r="BP564" s="15">
        <f t="shared" ca="1" si="311"/>
        <v>69687.106281872679</v>
      </c>
      <c r="BQ564" s="15">
        <f ca="1">Inputs!$B$20*EXP($B$10-0.5*C$7^2+C$7*AJ564)</f>
        <v>2832.0845489681292</v>
      </c>
      <c r="BR564" s="15">
        <f t="shared" ca="1" si="312"/>
        <v>3334.9623517637274</v>
      </c>
      <c r="BS564" s="15">
        <f t="shared" ca="1" si="313"/>
        <v>4326.3007077267976</v>
      </c>
      <c r="BT564" s="15">
        <f t="shared" ca="1" si="314"/>
        <v>6060.4946097664733</v>
      </c>
      <c r="BU564" s="15">
        <f t="shared" ca="1" si="315"/>
        <v>11531.132912406028</v>
      </c>
      <c r="BV564" s="15">
        <f t="shared" ca="1" si="316"/>
        <v>22518.329973374613</v>
      </c>
      <c r="BW564" s="15">
        <f t="shared" ca="1" si="317"/>
        <v>35164.770389091333</v>
      </c>
      <c r="BX564" s="15">
        <f t="shared" ca="1" si="318"/>
        <v>30164.430302040215</v>
      </c>
      <c r="BY564" s="15">
        <f t="shared" ca="1" si="319"/>
        <v>36764.262747342516</v>
      </c>
      <c r="BZ564" s="15">
        <f t="shared" ca="1" si="320"/>
        <v>46694.771334355777</v>
      </c>
      <c r="CA564" s="15">
        <f t="shared" ca="1" si="321"/>
        <v>61661.243662704561</v>
      </c>
      <c r="CB564" s="15">
        <f ca="1">(AU564*DCF!C$10-DCF!C$5*MAX(AU564*DCF!C$10,0)-MAX(AU564-Inputs!$B$6,0)/Inputs!$B$10)*DCF!C$6</f>
        <v>989.70963212965285</v>
      </c>
      <c r="CC564" s="15">
        <f ca="1">(AV564*DCF!D$10-DCF!D$5*MAX(AV564*DCF!D$10,0)-MAX(AV564-AU564,0)/Inputs!$B$10)*DCF!D$6</f>
        <v>939.32142919076011</v>
      </c>
      <c r="CD564" s="15">
        <f ca="1">(AW564*DCF!E$10-DCF!E$5*MAX(AW564*DCF!E$10,0)-MAX(AW564-AV564,0)/Inputs!$B$10)*DCF!E$6</f>
        <v>990.43865931034554</v>
      </c>
      <c r="CE564" s="15">
        <f ca="1">(AX564*DCF!F$10-DCF!F$5*MAX(AX564*DCF!F$10,0)-MAX(AX564-AW564,0)/Inputs!$B$10)*DCF!F$6</f>
        <v>1061.1733673331823</v>
      </c>
      <c r="CF564" s="15">
        <f ca="1">(AY564*DCF!G$10-DCF!G$5*MAX(AY564*DCF!G$10,0)-MAX(AY564-AX564,0)/Inputs!$B$10)*DCF!G$6</f>
        <v>1039.4408351280856</v>
      </c>
      <c r="CG564" s="15">
        <f ca="1">(AZ564*DCF!H$10-DCF!H$5*MAX(AZ564*DCF!H$10,0)-MAX(AZ564-AY564,0)/Inputs!$B$10)*DCF!H$6</f>
        <v>1528.0506149691571</v>
      </c>
      <c r="CH564" s="15">
        <f ca="1">(BA564*DCF!I$10-DCF!I$5*MAX(BA564*DCF!I$10,0)-MAX(BA564-AZ564,0)/Inputs!$B$10)*DCF!I$6</f>
        <v>2003.8729784258319</v>
      </c>
      <c r="CI564" s="15">
        <f ca="1">(BB564*DCF!J$10-DCF!J$5*MAX(BB564*DCF!J$10,0)-MAX(BB564-BA564,0)/Inputs!$B$10)*DCF!J$6</f>
        <v>2234.766766151552</v>
      </c>
      <c r="CJ564" s="15">
        <f ca="1">(BC564*DCF!K$10-DCF!K$5*MAX(BC564*DCF!K$10,0)-MAX(BC564-BB564,0)/Inputs!$B$10)*DCF!K$6</f>
        <v>2554.3047340681824</v>
      </c>
      <c r="CK564" s="15">
        <f ca="1">(BD564*DCF!L$10-DCF!L$5*MAX(BD564*DCF!L$10,0)-MAX(BD564-BC564,0)/Inputs!$B$10)*DCF!L$6</f>
        <v>3335.4536689816268</v>
      </c>
      <c r="CL564" s="15">
        <f ca="1">(BE564*DCF!M$10-DCF!M$5*MAX(BE564*DCF!M$10,0)-MAX(BE564-BD564,0)/Inputs!$B$10)*DCF!M$6</f>
        <v>3529.1872264277827</v>
      </c>
      <c r="CM564" s="15">
        <f ca="1">(BF564*DCF!C$28-DCF!C$5*MAX(BF564*DCF!C$28,0)-MAX(BF564-Inputs!$B$13,0)/Inputs!$B$17)*DCF!C$6</f>
        <v>3556.274786227103</v>
      </c>
      <c r="CN564" s="15">
        <f ca="1">(BG564*DCF!D$28-DCF!D$5*MAX(BG564*DCF!D$28,0)-MAX(BG564-BF564,0)/Inputs!$B$17)*DCF!D$6</f>
        <v>4284.5563784573451</v>
      </c>
      <c r="CO564" s="15">
        <f ca="1">(BH564*DCF!E$28-DCF!E$5*MAX(BH564*DCF!E$28,0)-MAX(BH564-BG564,0)/Inputs!$B$17)*DCF!E$6</f>
        <v>5778.3497241268633</v>
      </c>
      <c r="CP564" s="15">
        <f ca="1">(BI564*DCF!F$28-DCF!F$5*MAX(BI564*DCF!F$28,0)-MAX(BI564-BH564,0)/Inputs!$B$17)*DCF!F$6</f>
        <v>6016.9271278704364</v>
      </c>
      <c r="CQ564" s="15">
        <f ca="1">(BJ564*DCF!G$28-DCF!G$5*MAX(BJ564*DCF!G$28,0)-MAX(BJ564-BI564,0)/Inputs!$B$17)*DCF!G$6</f>
        <v>7293.6603747854142</v>
      </c>
      <c r="CR564" s="15">
        <f ca="1">(BK564*DCF!H$28-DCF!H$5*MAX(BK564*DCF!H$28,0)-MAX(BK564-BJ564,0)/Inputs!$B$17)*DCF!H$6</f>
        <v>9912.5539047824404</v>
      </c>
      <c r="CS564" s="15">
        <f ca="1">(BL564*DCF!I$28-DCF!I$5*MAX(BL564*DCF!I$28,0)-MAX(BL564-BK564,0)/Inputs!$B$17)*DCF!I$6</f>
        <v>12316.458570341754</v>
      </c>
      <c r="CT564" s="15">
        <f ca="1">(BM564*DCF!J$28-DCF!J$5*MAX(BM564*DCF!J$28,0)-MAX(BM564-BL564,0)/Inputs!$B$17)*DCF!J$6</f>
        <v>11891.155652342297</v>
      </c>
      <c r="CU564" s="15">
        <f ca="1">(BN564*DCF!K$28-DCF!K$5*MAX(BN564*DCF!K$28,0)-MAX(BN564-BM564,0)/Inputs!$B$17)*DCF!K$6</f>
        <v>11077.318488011724</v>
      </c>
      <c r="CV564" s="15">
        <f ca="1">(BO564*DCF!L$28-DCF!L$5*MAX(BO564*DCF!L$28,0)-MAX(BO564-BN564,0)/Inputs!$B$17)*DCF!L$6</f>
        <v>10973.667230940911</v>
      </c>
      <c r="CW564" s="15">
        <f ca="1">(BP564*DCF!M$28-DCF!M$5*MAX(BP564*DCF!M$28,0)-MAX(BP564-BO564,0)/Inputs!$B$17)*DCF!M$6</f>
        <v>11925.178437428105</v>
      </c>
      <c r="CX564" s="15">
        <f ca="1">(BQ564*DCF!C$46-DCF!C$5*MAX(BQ564*DCF!C$46,0)-MAX(BQ564-Inputs!$B$20,0)/Inputs!$B$24)*DCF!C$6</f>
        <v>-654.06109675938319</v>
      </c>
      <c r="CY564" s="15">
        <f ca="1">(BR564*DCF!D$46-DCF!D$5*MAX(BR564*DCF!D$46,0)-MAX(BR564-BQ564,0)/Inputs!$B$24)*DCF!D$6</f>
        <v>-783.7740853068027</v>
      </c>
      <c r="CZ564" s="15">
        <f ca="1">(BS564*DCF!E$46-DCF!E$5*MAX(BS564*DCF!E$46,0)-MAX(BS564-BR564,0)/Inputs!$B$24)*DCF!E$6</f>
        <v>-902.35088015073302</v>
      </c>
      <c r="DA564" s="15">
        <f ca="1">(BT564*DCF!F$46-DCF!F$5*MAX(BT564*DCF!F$46,0)-MAX(BT564-BS564,0)/Inputs!$B$24)*DCF!F$6</f>
        <v>-1072.8383566369482</v>
      </c>
      <c r="DB564" s="15">
        <f ca="1">(BU564*DCF!G$46-DCF!G$5*MAX(BU564*DCF!G$46,0)-MAX(BU564-BT564,0)/Inputs!$B$24)*DCF!G$6</f>
        <v>-2228.0991668293086</v>
      </c>
      <c r="DC564" s="15">
        <f ca="1">(BV564*DCF!H$46-DCF!H$5*MAX(BV564*DCF!H$46,0)-MAX(BV564-BU564,0)/Inputs!$B$24)*DCF!H$6</f>
        <v>-3414.2041670226813</v>
      </c>
      <c r="DD564" s="15">
        <f ca="1">(BW564*DCF!I$46-DCF!I$5*MAX(BW564*DCF!I$46,0)-MAX(BW564-BV564,0)/Inputs!$B$24)*DCF!I$6</f>
        <v>-2818.1598079011806</v>
      </c>
      <c r="DE564" s="15">
        <f ca="1">(BX564*DCF!J$46-DCF!J$5*MAX(BX564*DCF!J$46,0)-MAX(BX564-BW564,0)/Inputs!$B$24)*DCF!J$6</f>
        <v>1265.3144120448062</v>
      </c>
      <c r="DF564" s="15">
        <f ca="1">(BY564*DCF!K$46-DCF!K$5*MAX(BY564*DCF!K$46,0)-MAX(BY564-BX564,0)/Inputs!$B$24)*DCF!K$6</f>
        <v>483.31411211031798</v>
      </c>
      <c r="DG564" s="15">
        <f ca="1">(BZ564*DCF!L$46-DCF!L$5*MAX(BZ564*DCF!L$46,0)-MAX(BZ564-BY564,0)/Inputs!$B$24)*DCF!L$6</f>
        <v>980.48670955871842</v>
      </c>
      <c r="DH564" s="15">
        <f ca="1">(CA564*DCF!M$46-DCF!M$5*MAX(CA564*DCF!M$46,0)-MAX(CA564-BZ564,0)/Inputs!$B$24)*DCF!M$6</f>
        <v>1705.1656388835529</v>
      </c>
      <c r="DI564" s="15">
        <f ca="1">SUM(CB564:CL564)+BE564*DCF!M$10*(1+Inputs!$B$30)*(1-Inputs!$B$33)*(1-Inputs!$B$30/Inputs!$B$31)/(Inputs!$B$29-Inputs!$B$30)*DCF!M$6</f>
        <v>95571.889205193991</v>
      </c>
      <c r="DJ564" s="15">
        <f ca="1">SUM(CM564:CW564)+BP564*DCF!M$28*(1+Inputs!$B$30)*(1-Inputs!$B$33)*(1-Inputs!$B$30/Inputs!$B$31)/(Inputs!$B$29-Inputs!$B$30)*DCF!M$6</f>
        <v>353612.95174069086</v>
      </c>
      <c r="DK564" s="15">
        <f ca="1">SUM(CX564:DH564)+CA564*DCF!M$46*(1+Inputs!$B$30)*(1-Inputs!$B$33)*(1-Inputs!$B$30/Inputs!$B$31)/(Inputs!$B$29-Inputs!$B$30)*DCF!M$6</f>
        <v>87896.380255791242</v>
      </c>
      <c r="DM564" s="15">
        <f ca="1">DI564+DJ564+DK564+Inputs!$B$34+Inputs!$B$36-Inputs!$B$35</f>
        <v>613932.22120167606</v>
      </c>
    </row>
    <row r="565" spans="1:117" x14ac:dyDescent="0.75">
      <c r="A565" s="11">
        <v>552</v>
      </c>
      <c r="C565" s="24">
        <f t="shared" ca="1" si="325"/>
        <v>-0.40729661781197962</v>
      </c>
      <c r="D565" s="24">
        <f t="shared" ca="1" si="325"/>
        <v>0.66495700349036213</v>
      </c>
      <c r="E565" s="24">
        <f t="shared" ca="1" si="325"/>
        <v>2.2996363432977387</v>
      </c>
      <c r="F565" s="24">
        <f t="shared" ca="1" si="325"/>
        <v>-0.37712284358624154</v>
      </c>
      <c r="G565" s="24">
        <f t="shared" ca="1" si="325"/>
        <v>-0.30506881591183665</v>
      </c>
      <c r="H565" s="24">
        <f t="shared" ca="1" si="325"/>
        <v>8.3579929993900196E-2</v>
      </c>
      <c r="I565" s="24">
        <f t="shared" ca="1" si="325"/>
        <v>0.81462431864255935</v>
      </c>
      <c r="J565" s="24">
        <f t="shared" ca="1" si="325"/>
        <v>0.28515425992157428</v>
      </c>
      <c r="K565" s="24">
        <f t="shared" ca="1" si="325"/>
        <v>-0.42741185425385542</v>
      </c>
      <c r="L565" s="24">
        <f t="shared" ca="1" si="325"/>
        <v>-0.10073231074870613</v>
      </c>
      <c r="M565" s="24">
        <f t="shared" ca="1" si="325"/>
        <v>2.0728110287566133</v>
      </c>
      <c r="N565" s="24">
        <f ca="1">SQRT(Inputs!$B$38)*C565+SQRT(1-Inputs!$B$38)*_xlfn.NORM.S.INV(RAND())</f>
        <v>-0.96203684989803429</v>
      </c>
      <c r="O565" s="24">
        <f ca="1">SQRT(Inputs!$B$38)*D565+SQRT(1-Inputs!$B$38)*_xlfn.NORM.S.INV(RAND())</f>
        <v>-1.0977149593853621</v>
      </c>
      <c r="P565" s="24">
        <f ca="1">SQRT(Inputs!$B$38)*E565+SQRT(1-Inputs!$B$38)*_xlfn.NORM.S.INV(RAND())</f>
        <v>7.8513844063407001E-2</v>
      </c>
      <c r="Q565" s="24">
        <f ca="1">SQRT(Inputs!$B$38)*F565+SQRT(1-Inputs!$B$38)*_xlfn.NORM.S.INV(RAND())</f>
        <v>-1.6057664643470233</v>
      </c>
      <c r="R565" s="24">
        <f ca="1">SQRT(Inputs!$B$38)*G565+SQRT(1-Inputs!$B$38)*_xlfn.NORM.S.INV(RAND())</f>
        <v>-0.24307941990178406</v>
      </c>
      <c r="S565" s="24">
        <f ca="1">SQRT(Inputs!$B$38)*H565+SQRT(1-Inputs!$B$38)*_xlfn.NORM.S.INV(RAND())</f>
        <v>0.78191479574721734</v>
      </c>
      <c r="T565" s="24">
        <f ca="1">SQRT(Inputs!$B$38)*I565+SQRT(1-Inputs!$B$38)*_xlfn.NORM.S.INV(RAND())</f>
        <v>9.956047522044903E-2</v>
      </c>
      <c r="U565" s="24">
        <f ca="1">SQRT(Inputs!$B$38)*J565+SQRT(1-Inputs!$B$38)*_xlfn.NORM.S.INV(RAND())</f>
        <v>0.21546407657185962</v>
      </c>
      <c r="V565" s="24">
        <f ca="1">SQRT(Inputs!$B$38)*K565+SQRT(1-Inputs!$B$38)*_xlfn.NORM.S.INV(RAND())</f>
        <v>-0.26142500929243739</v>
      </c>
      <c r="W565" s="24">
        <f ca="1">SQRT(Inputs!$B$38)*L565+SQRT(1-Inputs!$B$38)*_xlfn.NORM.S.INV(RAND())</f>
        <v>0.17483261899254604</v>
      </c>
      <c r="X565" s="24">
        <f ca="1">SQRT(Inputs!$B$38)*M565+SQRT(1-Inputs!$B$38)*_xlfn.NORM.S.INV(RAND())</f>
        <v>1.0204663477859262</v>
      </c>
      <c r="Y565" s="24">
        <f ca="1">SQRT(Inputs!$B$38)*C565+SQRT(1-Inputs!$B$38)*_xlfn.NORM.S.INV(RAND())</f>
        <v>-0.68664116416214271</v>
      </c>
      <c r="Z565" s="24">
        <f ca="1">SQRT(Inputs!$B$38)*D565+SQRT(1-Inputs!$B$38)*_xlfn.NORM.S.INV(RAND())</f>
        <v>-0.34126528176838306</v>
      </c>
      <c r="AA565" s="24">
        <f ca="1">SQRT(Inputs!$B$38)*E565+SQRT(1-Inputs!$B$38)*_xlfn.NORM.S.INV(RAND())</f>
        <v>0.62006811267851658</v>
      </c>
      <c r="AB565" s="24">
        <f ca="1">SQRT(Inputs!$B$38)*F565+SQRT(1-Inputs!$B$38)*_xlfn.NORM.S.INV(RAND())</f>
        <v>-0.18747253834367197</v>
      </c>
      <c r="AC565" s="24">
        <f ca="1">SQRT(Inputs!$B$38)*G565+SQRT(1-Inputs!$B$38)*_xlfn.NORM.S.INV(RAND())</f>
        <v>-0.18652831960681576</v>
      </c>
      <c r="AD565" s="24">
        <f ca="1">SQRT(Inputs!$B$38)*H565+SQRT(1-Inputs!$B$38)*_xlfn.NORM.S.INV(RAND())</f>
        <v>-1.4478362941374416</v>
      </c>
      <c r="AE565" s="24">
        <f ca="1">SQRT(Inputs!$B$38)*I565+SQRT(1-Inputs!$B$38)*_xlfn.NORM.S.INV(RAND())</f>
        <v>0.36361249264371787</v>
      </c>
      <c r="AF565" s="24">
        <f ca="1">SQRT(Inputs!$B$38)*J565+SQRT(1-Inputs!$B$38)*_xlfn.NORM.S.INV(RAND())</f>
        <v>-0.1504262433297972</v>
      </c>
      <c r="AG565" s="24">
        <f ca="1">SQRT(Inputs!$B$38)*K565+SQRT(1-Inputs!$B$38)*_xlfn.NORM.S.INV(RAND())</f>
        <v>-0.69012099822438189</v>
      </c>
      <c r="AH565" s="24">
        <f ca="1">SQRT(Inputs!$B$38)*L565+SQRT(1-Inputs!$B$38)*_xlfn.NORM.S.INV(RAND())</f>
        <v>0.37513214701635217</v>
      </c>
      <c r="AI565" s="24">
        <f ca="1">SQRT(Inputs!$B$38)*M565+SQRT(1-Inputs!$B$38)*_xlfn.NORM.S.INV(RAND())</f>
        <v>0.48723181252365644</v>
      </c>
      <c r="AJ565" s="24">
        <f ca="1">SQRT(Inputs!$B$38)*C565+SQRT(1-Inputs!$B$38)*_xlfn.NORM.S.INV(RAND())</f>
        <v>-1.5661519324528101</v>
      </c>
      <c r="AK565" s="24">
        <f ca="1">SQRT(Inputs!$B$38)*D565+SQRT(1-Inputs!$B$38)*_xlfn.NORM.S.INV(RAND())</f>
        <v>8.2722572535151306E-2</v>
      </c>
      <c r="AL565" s="24">
        <f ca="1">SQRT(Inputs!$B$38)*E565+SQRT(1-Inputs!$B$38)*_xlfn.NORM.S.INV(RAND())</f>
        <v>1.2282829751505331</v>
      </c>
      <c r="AM565" s="24">
        <f ca="1">SQRT(Inputs!$B$38)*F565+SQRT(1-Inputs!$B$38)*_xlfn.NORM.S.INV(RAND())</f>
        <v>-1.1434935736003735</v>
      </c>
      <c r="AN565" s="24">
        <f ca="1">SQRT(Inputs!$B$38)*G565+SQRT(1-Inputs!$B$38)*_xlfn.NORM.S.INV(RAND())</f>
        <v>-1.6191954167207634</v>
      </c>
      <c r="AO565" s="24">
        <f ca="1">SQRT(Inputs!$B$38)*H565+SQRT(1-Inputs!$B$38)*_xlfn.NORM.S.INV(RAND())</f>
        <v>0.81280800470031256</v>
      </c>
      <c r="AP565" s="24">
        <f ca="1">SQRT(Inputs!$B$38)*I565+SQRT(1-Inputs!$B$38)*_xlfn.NORM.S.INV(RAND())</f>
        <v>0.10098301831547063</v>
      </c>
      <c r="AQ565" s="24">
        <f ca="1">SQRT(Inputs!$B$38)*J565+SQRT(1-Inputs!$B$38)*_xlfn.NORM.S.INV(RAND())</f>
        <v>-0.12667275048244586</v>
      </c>
      <c r="AR565" s="24">
        <f ca="1">SQRT(Inputs!$B$38)*K565+SQRT(1-Inputs!$B$38)*_xlfn.NORM.S.INV(RAND())</f>
        <v>2.3931549937923409</v>
      </c>
      <c r="AS565" s="24">
        <f ca="1">SQRT(Inputs!$B$38)*L565+SQRT(1-Inputs!$B$38)*_xlfn.NORM.S.INV(RAND())</f>
        <v>-0.21477326375582495</v>
      </c>
      <c r="AT565" s="24">
        <f ca="1">SQRT(Inputs!$B$38)*M565+SQRT(1-Inputs!$B$38)*_xlfn.NORM.S.INV(RAND())</f>
        <v>-0.19349054428396495</v>
      </c>
      <c r="AU565" s="15">
        <f ca="1">Inputs!$B$6*EXP($B$8-0.5*C$5^2+C$5*N565)</f>
        <v>4246.6450608605792</v>
      </c>
      <c r="AV565" s="15">
        <f t="shared" ca="1" si="292"/>
        <v>4398.7170755435391</v>
      </c>
      <c r="AW565" s="15">
        <f t="shared" ca="1" si="293"/>
        <v>5420.5570462532814</v>
      </c>
      <c r="AX565" s="15">
        <f t="shared" ca="1" si="294"/>
        <v>5415.0033745733745</v>
      </c>
      <c r="AY565" s="15">
        <f t="shared" ca="1" si="295"/>
        <v>6432.460555266478</v>
      </c>
      <c r="AZ565" s="15">
        <f t="shared" ca="1" si="296"/>
        <v>8574.4776983801203</v>
      </c>
      <c r="BA565" s="15">
        <f t="shared" ca="1" si="297"/>
        <v>10602.876280607225</v>
      </c>
      <c r="BB565" s="15">
        <f t="shared" ca="1" si="298"/>
        <v>13264.425620106475</v>
      </c>
      <c r="BC565" s="15">
        <f t="shared" ca="1" si="299"/>
        <v>15840.713610043125</v>
      </c>
      <c r="BD565" s="15">
        <f t="shared" ca="1" si="300"/>
        <v>19726.323751769665</v>
      </c>
      <c r="BE565" s="15">
        <f t="shared" ca="1" si="301"/>
        <v>26526.457925456441</v>
      </c>
      <c r="BF565" s="15">
        <f ca="1">Inputs!$B$13*EXP($B$9-0.5*C$6^2+C$6*Y565)</f>
        <v>12070.795344647016</v>
      </c>
      <c r="BG565" s="15">
        <f t="shared" ca="1" si="302"/>
        <v>13832.559906076051</v>
      </c>
      <c r="BH565" s="15">
        <f t="shared" ca="1" si="303"/>
        <v>18731.497085540697</v>
      </c>
      <c r="BI565" s="15">
        <f t="shared" ca="1" si="304"/>
        <v>22277.959745352702</v>
      </c>
      <c r="BJ565" s="15">
        <f t="shared" ca="1" si="305"/>
        <v>26586.78579816049</v>
      </c>
      <c r="BK565" s="15">
        <f t="shared" ca="1" si="306"/>
        <v>26792.614494131609</v>
      </c>
      <c r="BL565" s="15">
        <f t="shared" ca="1" si="307"/>
        <v>34499.439734942389</v>
      </c>
      <c r="BM565" s="15">
        <f t="shared" ca="1" si="308"/>
        <v>41622.14766860997</v>
      </c>
      <c r="BN565" s="15">
        <f t="shared" ca="1" si="309"/>
        <v>47126.879481329706</v>
      </c>
      <c r="BO565" s="15">
        <f t="shared" ca="1" si="310"/>
        <v>60569.15391223607</v>
      </c>
      <c r="BP565" s="15">
        <f t="shared" ca="1" si="311"/>
        <v>78780.223078699448</v>
      </c>
      <c r="BQ565" s="15">
        <f ca="1">Inputs!$B$20*EXP($B$10-0.5*C$7^2+C$7*AJ565)</f>
        <v>2461.2920337899009</v>
      </c>
      <c r="BR565" s="15">
        <f t="shared" ca="1" si="312"/>
        <v>3428.5553205978608</v>
      </c>
      <c r="BS565" s="15">
        <f t="shared" ca="1" si="313"/>
        <v>6681.0337034371305</v>
      </c>
      <c r="BT565" s="15">
        <f t="shared" ca="1" si="314"/>
        <v>6824.3591408058528</v>
      </c>
      <c r="BU565" s="15">
        <f t="shared" ca="1" si="315"/>
        <v>6391.9366197058998</v>
      </c>
      <c r="BV565" s="15">
        <f t="shared" ca="1" si="316"/>
        <v>10680.2056776802</v>
      </c>
      <c r="BW565" s="15">
        <f t="shared" ca="1" si="317"/>
        <v>15225.587801710428</v>
      </c>
      <c r="BX565" s="15">
        <f t="shared" ca="1" si="318"/>
        <v>20761.4504464362</v>
      </c>
      <c r="BY565" s="15">
        <f t="shared" ca="1" si="319"/>
        <v>45983.154044572831</v>
      </c>
      <c r="BZ565" s="15">
        <f t="shared" ca="1" si="320"/>
        <v>62022.990874130359</v>
      </c>
      <c r="CA565" s="15">
        <f t="shared" ca="1" si="321"/>
        <v>84178.789171508484</v>
      </c>
      <c r="CB565" s="15">
        <f ca="1">(AU565*DCF!C$10-DCF!C$5*MAX(AU565*DCF!C$10,0)-MAX(AU565-Inputs!$B$6,0)/Inputs!$B$10)*DCF!C$6</f>
        <v>1048.176618920874</v>
      </c>
      <c r="CC565" s="15">
        <f ca="1">(AV565*DCF!D$10-DCF!D$5*MAX(AV565*DCF!D$10,0)-MAX(AV565-AU565,0)/Inputs!$B$10)*DCF!D$6</f>
        <v>1035.0787060606631</v>
      </c>
      <c r="CD565" s="15">
        <f ca="1">(AW565*DCF!E$10-DCF!E$5*MAX(AW565*DCF!E$10,0)-MAX(AW565-AV565,0)/Inputs!$B$10)*DCF!E$6</f>
        <v>1021.3596564629212</v>
      </c>
      <c r="CE565" s="15">
        <f ca="1">(AX565*DCF!F$10-DCF!F$5*MAX(AX565*DCF!F$10,0)-MAX(AX565-AW565,0)/Inputs!$B$10)*DCF!F$6</f>
        <v>1182.0866068692974</v>
      </c>
      <c r="CF565" s="15">
        <f ca="1">(AY565*DCF!G$10-DCF!G$5*MAX(AY565*DCF!G$10,0)-MAX(AY565-AX565,0)/Inputs!$B$10)*DCF!G$6</f>
        <v>1129.7703449857454</v>
      </c>
      <c r="CG565" s="15">
        <f ca="1">(AZ565*DCF!H$10-DCF!H$5*MAX(AZ565*DCF!H$10,0)-MAX(AZ565-AY565,0)/Inputs!$B$10)*DCF!H$6</f>
        <v>1284.3874509637722</v>
      </c>
      <c r="CH565" s="15">
        <f ca="1">(BA565*DCF!I$10-DCF!I$5*MAX(BA565*DCF!I$10,0)-MAX(BA565-AZ565,0)/Inputs!$B$10)*DCF!I$6</f>
        <v>1604.030266213714</v>
      </c>
      <c r="CI565" s="15">
        <f ca="1">(BB565*DCF!J$10-DCF!J$5*MAX(BB565*DCF!J$10,0)-MAX(BB565-BA565,0)/Inputs!$B$10)*DCF!J$6</f>
        <v>1872.8922705915886</v>
      </c>
      <c r="CJ565" s="15">
        <f ca="1">(BC565*DCF!K$10-DCF!K$5*MAX(BC565*DCF!K$10,0)-MAX(BC565-BB565,0)/Inputs!$B$10)*DCF!K$6</f>
        <v>2189.4593876109666</v>
      </c>
      <c r="CK565" s="15">
        <f ca="1">(BD565*DCF!L$10-DCF!L$5*MAX(BD565*DCF!L$10,0)-MAX(BD565-BC565,0)/Inputs!$B$10)*DCF!L$6</f>
        <v>2472.6324320565222</v>
      </c>
      <c r="CL565" s="15">
        <f ca="1">(BE565*DCF!M$10-DCF!M$5*MAX(BE565*DCF!M$10,0)-MAX(BE565-BD565,0)/Inputs!$B$10)*DCF!M$6</f>
        <v>2930.8776218742214</v>
      </c>
      <c r="CM565" s="15">
        <f ca="1">(BF565*DCF!C$28-DCF!C$5*MAX(BF565*DCF!C$28,0)-MAX(BF565-Inputs!$B$13,0)/Inputs!$B$17)*DCF!C$6</f>
        <v>3526.0071744446182</v>
      </c>
      <c r="CN565" s="15">
        <f ca="1">(BG565*DCF!D$28-DCF!D$5*MAX(BG565*DCF!D$28,0)-MAX(BG565-BF565,0)/Inputs!$B$17)*DCF!D$6</f>
        <v>3698.1427666840182</v>
      </c>
      <c r="CO565" s="15">
        <f ca="1">(BH565*DCF!E$28-DCF!E$5*MAX(BH565*DCF!E$28,0)-MAX(BH565-BG565,0)/Inputs!$B$17)*DCF!E$6</f>
        <v>4339.5804306997825</v>
      </c>
      <c r="CP565" s="15">
        <f ca="1">(BI565*DCF!F$28-DCF!F$5*MAX(BI565*DCF!F$28,0)-MAX(BI565-BH565,0)/Inputs!$B$17)*DCF!F$6</f>
        <v>5402.1896668520658</v>
      </c>
      <c r="CQ565" s="15">
        <f ca="1">(BJ565*DCF!G$28-DCF!G$5*MAX(BJ565*DCF!G$28,0)-MAX(BJ565-BI565,0)/Inputs!$B$17)*DCF!G$6</f>
        <v>6173.4413126170393</v>
      </c>
      <c r="CR565" s="15">
        <f ca="1">(BK565*DCF!H$28-DCF!H$5*MAX(BK565*DCF!H$28,0)-MAX(BK565-BJ565,0)/Inputs!$B$17)*DCF!H$6</f>
        <v>6594.129156962018</v>
      </c>
      <c r="CS565" s="15">
        <f ca="1">(BL565*DCF!I$28-DCF!I$5*MAX(BL565*DCF!I$28,0)-MAX(BL565-BK565,0)/Inputs!$B$17)*DCF!I$6</f>
        <v>7006.482339895897</v>
      </c>
      <c r="CT565" s="15">
        <f ca="1">(BM565*DCF!J$28-DCF!J$5*MAX(BM565*DCF!J$28,0)-MAX(BM565-BL565,0)/Inputs!$B$17)*DCF!J$6</f>
        <v>8340.7813641371013</v>
      </c>
      <c r="CU565" s="15">
        <f ca="1">(BN565*DCF!K$28-DCF!K$5*MAX(BN565*DCF!K$28,0)-MAX(BN565-BM565,0)/Inputs!$B$17)*DCF!K$6</f>
        <v>9278.1504456138391</v>
      </c>
      <c r="CV565" s="15">
        <f ca="1">(BO565*DCF!L$28-DCF!L$5*MAX(BO565*DCF!L$28,0)-MAX(BO565-BN565,0)/Inputs!$B$17)*DCF!L$6</f>
        <v>10563.801777717959</v>
      </c>
      <c r="CW565" s="15">
        <f ca="1">(BP565*DCF!M$28-DCF!M$5*MAX(BP565*DCF!M$28,0)-MAX(BP565-BO565,0)/Inputs!$B$17)*DCF!M$6</f>
        <v>12918.976118557523</v>
      </c>
      <c r="CX565" s="15">
        <f ca="1">(BQ565*DCF!C$46-DCF!C$5*MAX(BQ565*DCF!C$46,0)-MAX(BQ565-Inputs!$B$20,0)/Inputs!$B$24)*DCF!C$6</f>
        <v>-568.42772142953834</v>
      </c>
      <c r="CY565" s="15">
        <f ca="1">(BR565*DCF!D$46-DCF!D$5*MAX(BR565*DCF!D$46,0)-MAX(BR565-BQ565,0)/Inputs!$B$24)*DCF!D$6</f>
        <v>-997.89765374911792</v>
      </c>
      <c r="CZ565" s="15">
        <f ca="1">(BS565*DCF!E$46-DCF!E$5*MAX(BS565*DCF!E$46,0)-MAX(BS565-BR565,0)/Inputs!$B$24)*DCF!E$6</f>
        <v>-2072.0813071854554</v>
      </c>
      <c r="DA565" s="15">
        <f ca="1">(BT565*DCF!F$46-DCF!F$5*MAX(BT565*DCF!F$46,0)-MAX(BT565-BS565,0)/Inputs!$B$24)*DCF!F$6</f>
        <v>-549.18230213199251</v>
      </c>
      <c r="DB565" s="15">
        <f ca="1">(BU565*DCF!G$46-DCF!G$5*MAX(BU565*DCF!G$46,0)-MAX(BU565-BT565,0)/Inputs!$B$24)*DCF!G$6</f>
        <v>-215.01211896217336</v>
      </c>
      <c r="DC565" s="15">
        <f ca="1">(BV565*DCF!H$46-DCF!H$5*MAX(BV565*DCF!H$46,0)-MAX(BV565-BU565,0)/Inputs!$B$24)*DCF!H$6</f>
        <v>-1332.5533351050674</v>
      </c>
      <c r="DD565" s="15">
        <f ca="1">(BW565*DCF!I$46-DCF!I$5*MAX(BW565*DCF!I$46,0)-MAX(BW565-BV565,0)/Inputs!$B$24)*DCF!I$6</f>
        <v>-953.16251593389848</v>
      </c>
      <c r="DE565" s="15">
        <f ca="1">(BX565*DCF!J$46-DCF!J$5*MAX(BX565*DCF!J$46,0)-MAX(BX565-BW565,0)/Inputs!$B$24)*DCF!J$6</f>
        <v>-597.13491311142502</v>
      </c>
      <c r="DF565" s="15">
        <f ca="1">(BY565*DCF!K$46-DCF!K$5*MAX(BY565*DCF!K$46,0)-MAX(BY565-BX565,0)/Inputs!$B$24)*DCF!K$6</f>
        <v>-3551.9344334449793</v>
      </c>
      <c r="DG565" s="15">
        <f ca="1">(BZ565*DCF!L$46-DCF!L$5*MAX(BZ565*DCF!L$46,0)-MAX(BZ565-BY565,0)/Inputs!$B$24)*DCF!L$6</f>
        <v>657.49438978604655</v>
      </c>
      <c r="DH565" s="15">
        <f ca="1">(CA565*DCF!M$46-DCF!M$5*MAX(CA565*DCF!M$46,0)-MAX(CA565-BZ565,0)/Inputs!$B$24)*DCF!M$6</f>
        <v>1967.4796559886786</v>
      </c>
      <c r="DI565" s="15">
        <f ca="1">SUM(CB565:CL565)+BE565*DCF!M$10*(1+Inputs!$B$30)*(1-Inputs!$B$33)*(1-Inputs!$B$30/Inputs!$B$31)/(Inputs!$B$29-Inputs!$B$30)*DCF!M$6</f>
        <v>91594.234545247571</v>
      </c>
      <c r="DJ565" s="15">
        <f ca="1">SUM(CM565:CW565)+BP565*DCF!M$28*(1+Inputs!$B$30)*(1-Inputs!$B$33)*(1-Inputs!$B$30/Inputs!$B$31)/(Inputs!$B$29-Inputs!$B$30)*DCF!M$6</f>
        <v>370170.21933901194</v>
      </c>
      <c r="DK565" s="15">
        <f ca="1">SUM(CX565:DH565)+CA565*DCF!M$46*(1+Inputs!$B$30)*(1-Inputs!$B$33)*(1-Inputs!$B$30/Inputs!$B$31)/(Inputs!$B$29-Inputs!$B$30)*DCF!M$6</f>
        <v>121937.96741891903</v>
      </c>
      <c r="DM565" s="15">
        <f ca="1">DI565+DJ565+DK565+Inputs!$B$34+Inputs!$B$36-Inputs!$B$35</f>
        <v>660553.42130317853</v>
      </c>
    </row>
    <row r="566" spans="1:117" x14ac:dyDescent="0.75">
      <c r="A566" s="11">
        <v>553</v>
      </c>
      <c r="C566" s="24">
        <f t="shared" ca="1" si="325"/>
        <v>2.7077909361882839</v>
      </c>
      <c r="D566" s="24">
        <f t="shared" ca="1" si="325"/>
        <v>-1.7856685538302264</v>
      </c>
      <c r="E566" s="24">
        <f t="shared" ca="1" si="325"/>
        <v>0.57420888292465144</v>
      </c>
      <c r="F566" s="24">
        <f t="shared" ca="1" si="325"/>
        <v>-0.90771305191610629</v>
      </c>
      <c r="G566" s="24">
        <f t="shared" ca="1" si="325"/>
        <v>-1.597991002155122</v>
      </c>
      <c r="H566" s="24">
        <f t="shared" ca="1" si="325"/>
        <v>1.9188320954712905</v>
      </c>
      <c r="I566" s="24">
        <f t="shared" ca="1" si="325"/>
        <v>0.85136332958654348</v>
      </c>
      <c r="J566" s="24">
        <f t="shared" ca="1" si="325"/>
        <v>-1.0826611720359363</v>
      </c>
      <c r="K566" s="24">
        <f t="shared" ca="1" si="325"/>
        <v>1.2959536924989516</v>
      </c>
      <c r="L566" s="24">
        <f t="shared" ca="1" si="325"/>
        <v>0.22057320710102024</v>
      </c>
      <c r="M566" s="24">
        <f t="shared" ca="1" si="325"/>
        <v>-1.1888047311849945</v>
      </c>
      <c r="N566" s="24">
        <f ca="1">SQRT(Inputs!$B$38)*C566+SQRT(1-Inputs!$B$38)*_xlfn.NORM.S.INV(RAND())</f>
        <v>1.0427694891161772</v>
      </c>
      <c r="O566" s="24">
        <f ca="1">SQRT(Inputs!$B$38)*D566+SQRT(1-Inputs!$B$38)*_xlfn.NORM.S.INV(RAND())</f>
        <v>-1.8566687382458669</v>
      </c>
      <c r="P566" s="24">
        <f ca="1">SQRT(Inputs!$B$38)*E566+SQRT(1-Inputs!$B$38)*_xlfn.NORM.S.INV(RAND())</f>
        <v>0.4234471602760313</v>
      </c>
      <c r="Q566" s="24">
        <f ca="1">SQRT(Inputs!$B$38)*F566+SQRT(1-Inputs!$B$38)*_xlfn.NORM.S.INV(RAND())</f>
        <v>-0.2054195615396216</v>
      </c>
      <c r="R566" s="24">
        <f ca="1">SQRT(Inputs!$B$38)*G566+SQRT(1-Inputs!$B$38)*_xlfn.NORM.S.INV(RAND())</f>
        <v>-2.2784980630615399</v>
      </c>
      <c r="S566" s="24">
        <f ca="1">SQRT(Inputs!$B$38)*H566+SQRT(1-Inputs!$B$38)*_xlfn.NORM.S.INV(RAND())</f>
        <v>-0.22132110589368814</v>
      </c>
      <c r="T566" s="24">
        <f ca="1">SQRT(Inputs!$B$38)*I566+SQRT(1-Inputs!$B$38)*_xlfn.NORM.S.INV(RAND())</f>
        <v>-0.52588779425659316</v>
      </c>
      <c r="U566" s="24">
        <f ca="1">SQRT(Inputs!$B$38)*J566+SQRT(1-Inputs!$B$38)*_xlfn.NORM.S.INV(RAND())</f>
        <v>-0.74296848269916516</v>
      </c>
      <c r="V566" s="24">
        <f ca="1">SQRT(Inputs!$B$38)*K566+SQRT(1-Inputs!$B$38)*_xlfn.NORM.S.INV(RAND())</f>
        <v>0.27475495972252451</v>
      </c>
      <c r="W566" s="24">
        <f ca="1">SQRT(Inputs!$B$38)*L566+SQRT(1-Inputs!$B$38)*_xlfn.NORM.S.INV(RAND())</f>
        <v>0.43577703892729058</v>
      </c>
      <c r="X566" s="24">
        <f ca="1">SQRT(Inputs!$B$38)*M566+SQRT(1-Inputs!$B$38)*_xlfn.NORM.S.INV(RAND())</f>
        <v>-1.4565448599388309</v>
      </c>
      <c r="Y566" s="24">
        <f ca="1">SQRT(Inputs!$B$38)*C566+SQRT(1-Inputs!$B$38)*_xlfn.NORM.S.INV(RAND())</f>
        <v>1.610754416893057</v>
      </c>
      <c r="Z566" s="24">
        <f ca="1">SQRT(Inputs!$B$38)*D566+SQRT(1-Inputs!$B$38)*_xlfn.NORM.S.INV(RAND())</f>
        <v>-1.8521089448495558</v>
      </c>
      <c r="AA566" s="24">
        <f ca="1">SQRT(Inputs!$B$38)*E566+SQRT(1-Inputs!$B$38)*_xlfn.NORM.S.INV(RAND())</f>
        <v>-1.0900040035730736</v>
      </c>
      <c r="AB566" s="24">
        <f ca="1">SQRT(Inputs!$B$38)*F566+SQRT(1-Inputs!$B$38)*_xlfn.NORM.S.INV(RAND())</f>
        <v>-0.70643458755880395</v>
      </c>
      <c r="AC566" s="24">
        <f ca="1">SQRT(Inputs!$B$38)*G566+SQRT(1-Inputs!$B$38)*_xlfn.NORM.S.INV(RAND())</f>
        <v>-1.612547745515543</v>
      </c>
      <c r="AD566" s="24">
        <f ca="1">SQRT(Inputs!$B$38)*H566+SQRT(1-Inputs!$B$38)*_xlfn.NORM.S.INV(RAND())</f>
        <v>0.70717433960424469</v>
      </c>
      <c r="AE566" s="24">
        <f ca="1">SQRT(Inputs!$B$38)*I566+SQRT(1-Inputs!$B$38)*_xlfn.NORM.S.INV(RAND())</f>
        <v>1.0369770261788629</v>
      </c>
      <c r="AF566" s="24">
        <f ca="1">SQRT(Inputs!$B$38)*J566+SQRT(1-Inputs!$B$38)*_xlfn.NORM.S.INV(RAND())</f>
        <v>0.34608026959925009</v>
      </c>
      <c r="AG566" s="24">
        <f ca="1">SQRT(Inputs!$B$38)*K566+SQRT(1-Inputs!$B$38)*_xlfn.NORM.S.INV(RAND())</f>
        <v>0.49580776605017696</v>
      </c>
      <c r="AH566" s="24">
        <f ca="1">SQRT(Inputs!$B$38)*L566+SQRT(1-Inputs!$B$38)*_xlfn.NORM.S.INV(RAND())</f>
        <v>0.267485136683698</v>
      </c>
      <c r="AI566" s="24">
        <f ca="1">SQRT(Inputs!$B$38)*M566+SQRT(1-Inputs!$B$38)*_xlfn.NORM.S.INV(RAND())</f>
        <v>-0.12647086560709997</v>
      </c>
      <c r="AJ566" s="24">
        <f ca="1">SQRT(Inputs!$B$38)*C566+SQRT(1-Inputs!$B$38)*_xlfn.NORM.S.INV(RAND())</f>
        <v>-3.543210000373298E-2</v>
      </c>
      <c r="AK566" s="24">
        <f ca="1">SQRT(Inputs!$B$38)*D566+SQRT(1-Inputs!$B$38)*_xlfn.NORM.S.INV(RAND())</f>
        <v>-2.3845880515945876</v>
      </c>
      <c r="AL566" s="24">
        <f ca="1">SQRT(Inputs!$B$38)*E566+SQRT(1-Inputs!$B$38)*_xlfn.NORM.S.INV(RAND())</f>
        <v>0.59446202620376876</v>
      </c>
      <c r="AM566" s="24">
        <f ca="1">SQRT(Inputs!$B$38)*F566+SQRT(1-Inputs!$B$38)*_xlfn.NORM.S.INV(RAND())</f>
        <v>0.36491504780140438</v>
      </c>
      <c r="AN566" s="24">
        <f ca="1">SQRT(Inputs!$B$38)*G566+SQRT(1-Inputs!$B$38)*_xlfn.NORM.S.INV(RAND())</f>
        <v>-0.45131417340751095</v>
      </c>
      <c r="AO566" s="24">
        <f ca="1">SQRT(Inputs!$B$38)*H566+SQRT(1-Inputs!$B$38)*_xlfn.NORM.S.INV(RAND())</f>
        <v>0.40061443305805056</v>
      </c>
      <c r="AP566" s="24">
        <f ca="1">SQRT(Inputs!$B$38)*I566+SQRT(1-Inputs!$B$38)*_xlfn.NORM.S.INV(RAND())</f>
        <v>-2.0439987195699971</v>
      </c>
      <c r="AQ566" s="24">
        <f ca="1">SQRT(Inputs!$B$38)*J566+SQRT(1-Inputs!$B$38)*_xlfn.NORM.S.INV(RAND())</f>
        <v>-0.99100149048906516</v>
      </c>
      <c r="AR566" s="24">
        <f ca="1">SQRT(Inputs!$B$38)*K566+SQRT(1-Inputs!$B$38)*_xlfn.NORM.S.INV(RAND())</f>
        <v>1.2280699401164912</v>
      </c>
      <c r="AS566" s="24">
        <f ca="1">SQRT(Inputs!$B$38)*L566+SQRT(1-Inputs!$B$38)*_xlfn.NORM.S.INV(RAND())</f>
        <v>-0.36712869687874744</v>
      </c>
      <c r="AT566" s="24">
        <f ca="1">SQRT(Inputs!$B$38)*M566+SQRT(1-Inputs!$B$38)*_xlfn.NORM.S.INV(RAND())</f>
        <v>-0.33632716909291166</v>
      </c>
      <c r="AU566" s="15">
        <f ca="1">Inputs!$B$6*EXP($B$8-0.5*C$5^2+C$5*N566)</f>
        <v>5874.6908727776163</v>
      </c>
      <c r="AV566" s="15">
        <f t="shared" ca="1" si="292"/>
        <v>5442.5439893317671</v>
      </c>
      <c r="AW566" s="15">
        <f t="shared" ca="1" si="293"/>
        <v>7026.2790180627771</v>
      </c>
      <c r="AX566" s="15">
        <f t="shared" ca="1" si="294"/>
        <v>8361.029598557272</v>
      </c>
      <c r="AY566" s="15">
        <f t="shared" ca="1" si="295"/>
        <v>7830.7073776507241</v>
      </c>
      <c r="AZ566" s="15">
        <f t="shared" ca="1" si="296"/>
        <v>9346.5756859296671</v>
      </c>
      <c r="BA566" s="15">
        <f t="shared" ca="1" si="297"/>
        <v>10825.30061105053</v>
      </c>
      <c r="BB566" s="15">
        <f t="shared" ca="1" si="298"/>
        <v>12302.732521179414</v>
      </c>
      <c r="BC566" s="15">
        <f t="shared" ca="1" si="299"/>
        <v>15472.690039519055</v>
      </c>
      <c r="BD566" s="15">
        <f t="shared" ca="1" si="300"/>
        <v>19744.088450489999</v>
      </c>
      <c r="BE566" s="15">
        <f t="shared" ca="1" si="301"/>
        <v>21188.018075988239</v>
      </c>
      <c r="BF566" s="15">
        <f ca="1">Inputs!$B$13*EXP($B$9-0.5*C$6^2+C$6*Y566)</f>
        <v>19034.293914529058</v>
      </c>
      <c r="BG566" s="15">
        <f t="shared" ca="1" si="302"/>
        <v>16607.665615635869</v>
      </c>
      <c r="BH566" s="15">
        <f t="shared" ca="1" si="303"/>
        <v>16935.592639155126</v>
      </c>
      <c r="BI566" s="15">
        <f t="shared" ca="1" si="304"/>
        <v>18595.702552941177</v>
      </c>
      <c r="BJ566" s="15">
        <f t="shared" ca="1" si="305"/>
        <v>18068.907775585336</v>
      </c>
      <c r="BK566" s="15">
        <f t="shared" ca="1" si="306"/>
        <v>24417.372892324427</v>
      </c>
      <c r="BL566" s="15">
        <f t="shared" ca="1" si="307"/>
        <v>34307.847133602212</v>
      </c>
      <c r="BM566" s="15">
        <f t="shared" ca="1" si="308"/>
        <v>44024.365771294935</v>
      </c>
      <c r="BN566" s="15">
        <f t="shared" ca="1" si="309"/>
        <v>57458.97160113525</v>
      </c>
      <c r="BO566" s="15">
        <f t="shared" ca="1" si="310"/>
        <v>72930.028395111134</v>
      </c>
      <c r="BP566" s="15">
        <f t="shared" ca="1" si="311"/>
        <v>88486.182704879815</v>
      </c>
      <c r="BQ566" s="15">
        <f ca="1">Inputs!$B$20*EXP($B$10-0.5*C$7^2+C$7*AJ566)</f>
        <v>4235.9441973164203</v>
      </c>
      <c r="BR566" s="15">
        <f t="shared" ca="1" si="312"/>
        <v>2695.2481333751821</v>
      </c>
      <c r="BS566" s="15">
        <f t="shared" ca="1" si="313"/>
        <v>4377.9859506493631</v>
      </c>
      <c r="BT566" s="15">
        <f t="shared" ca="1" si="314"/>
        <v>6642.7014148355584</v>
      </c>
      <c r="BU566" s="15">
        <f t="shared" ca="1" si="315"/>
        <v>8253.6013848265193</v>
      </c>
      <c r="BV566" s="15">
        <f t="shared" ca="1" si="316"/>
        <v>12567.797896928452</v>
      </c>
      <c r="BW566" s="15">
        <f t="shared" ca="1" si="317"/>
        <v>11378.656824683147</v>
      </c>
      <c r="BX566" s="15">
        <f t="shared" ca="1" si="318"/>
        <v>13047.340804254858</v>
      </c>
      <c r="BY566" s="15">
        <f t="shared" ca="1" si="319"/>
        <v>23123.558791451116</v>
      </c>
      <c r="BZ566" s="15">
        <f t="shared" ca="1" si="320"/>
        <v>30328.076523219061</v>
      </c>
      <c r="CA566" s="15">
        <f t="shared" ca="1" si="321"/>
        <v>40130.215847250576</v>
      </c>
      <c r="CB566" s="15">
        <f ca="1">(AU566*DCF!C$10-DCF!C$5*MAX(AU566*DCF!C$10,0)-MAX(AU566-Inputs!$B$6,0)/Inputs!$B$10)*DCF!C$6</f>
        <v>1036.5683620976804</v>
      </c>
      <c r="CC566" s="15">
        <f ca="1">(AV566*DCF!D$10-DCF!D$5*MAX(AV566*DCF!D$10,0)-MAX(AV566-AU566,0)/Inputs!$B$10)*DCF!D$6</f>
        <v>1326.5832253744095</v>
      </c>
      <c r="CD566" s="15">
        <f ca="1">(AW566*DCF!E$10-DCF!E$5*MAX(AW566*DCF!E$10,0)-MAX(AW566-AV566,0)/Inputs!$B$10)*DCF!E$6</f>
        <v>1265.5332627279693</v>
      </c>
      <c r="CE566" s="15">
        <f ca="1">(AX566*DCF!F$10-DCF!F$5*MAX(AX566*DCF!F$10,0)-MAX(AX566-AW566,0)/Inputs!$B$10)*DCF!F$6</f>
        <v>1547.4709330794637</v>
      </c>
      <c r="CF566" s="15">
        <f ca="1">(AY566*DCF!G$10-DCF!G$5*MAX(AY566*DCF!G$10,0)-MAX(AY566-AX566,0)/Inputs!$B$10)*DCF!G$6</f>
        <v>1613.4377616030358</v>
      </c>
      <c r="CG566" s="15">
        <f ca="1">(AZ566*DCF!H$10-DCF!H$5*MAX(AZ566*DCF!H$10,0)-MAX(AZ566-AY566,0)/Inputs!$B$10)*DCF!H$6</f>
        <v>1545.4747798854992</v>
      </c>
      <c r="CH566" s="15">
        <f ca="1">(BA566*DCF!I$10-DCF!I$5*MAX(BA566*DCF!I$10,0)-MAX(BA566-AZ566,0)/Inputs!$B$10)*DCF!I$6</f>
        <v>1734.8248159102752</v>
      </c>
      <c r="CI566" s="15">
        <f ca="1">(BB566*DCF!J$10-DCF!J$5*MAX(BB566*DCF!J$10,0)-MAX(BB566-BA566,0)/Inputs!$B$10)*DCF!J$6</f>
        <v>1887.2969871078949</v>
      </c>
      <c r="CJ566" s="15">
        <f ca="1">(BC566*DCF!K$10-DCF!K$5*MAX(BC566*DCF!K$10,0)-MAX(BC566-BB566,0)/Inputs!$B$10)*DCF!K$6</f>
        <v>2047.1088065831377</v>
      </c>
      <c r="CK566" s="15">
        <f ca="1">(BD566*DCF!L$10-DCF!L$5*MAX(BD566*DCF!L$10,0)-MAX(BD566-BC566,0)/Inputs!$B$10)*DCF!L$6</f>
        <v>2425.4230167663836</v>
      </c>
      <c r="CL566" s="15">
        <f ca="1">(BE566*DCF!M$10-DCF!M$5*MAX(BE566*DCF!M$10,0)-MAX(BE566-BD566,0)/Inputs!$B$10)*DCF!M$6</f>
        <v>2817.4105753140516</v>
      </c>
      <c r="CM566" s="15">
        <f ca="1">(BF566*DCF!C$28-DCF!C$5*MAX(BF566*DCF!C$28,0)-MAX(BF566-Inputs!$B$13,0)/Inputs!$B$17)*DCF!C$6</f>
        <v>4043.0229864202852</v>
      </c>
      <c r="CN566" s="15">
        <f ca="1">(BG566*DCF!D$28-DCF!D$5*MAX(BG566*DCF!D$28,0)-MAX(BG566-BF566,0)/Inputs!$B$17)*DCF!D$6</f>
        <v>4891.340559855329</v>
      </c>
      <c r="CO566" s="15">
        <f ca="1">(BH566*DCF!E$28-DCF!E$5*MAX(BH566*DCF!E$28,0)-MAX(BH566-BG566,0)/Inputs!$B$17)*DCF!E$6</f>
        <v>4731.8314955896594</v>
      </c>
      <c r="CP566" s="15">
        <f ca="1">(BI566*DCF!F$28-DCF!F$5*MAX(BI566*DCF!F$28,0)-MAX(BI566-BH566,0)/Inputs!$B$17)*DCF!F$6</f>
        <v>4745.9941664362841</v>
      </c>
      <c r="CQ566" s="15">
        <f ca="1">(BJ566*DCF!G$28-DCF!G$5*MAX(BJ566*DCF!G$28,0)-MAX(BJ566-BI566,0)/Inputs!$B$17)*DCF!G$6</f>
        <v>4688.115210783878</v>
      </c>
      <c r="CR566" s="15">
        <f ca="1">(BK566*DCF!H$28-DCF!H$5*MAX(BK566*DCF!H$28,0)-MAX(BK566-BJ566,0)/Inputs!$B$17)*DCF!H$6</f>
        <v>5052.3123878422011</v>
      </c>
      <c r="CS566" s="15">
        <f ca="1">(BL566*DCF!I$28-DCF!I$5*MAX(BL566*DCF!I$28,0)-MAX(BL566-BK566,0)/Inputs!$B$17)*DCF!I$6</f>
        <v>6648.0081816132397</v>
      </c>
      <c r="CT566" s="15">
        <f ca="1">(BM566*DCF!J$28-DCF!J$5*MAX(BM566*DCF!J$28,0)-MAX(BM566-BL566,0)/Inputs!$B$17)*DCF!J$6</f>
        <v>8532.7573136644587</v>
      </c>
      <c r="CU566" s="15">
        <f ca="1">(BN566*DCF!K$28-DCF!K$5*MAX(BN566*DCF!K$28,0)-MAX(BN566-BM566,0)/Inputs!$B$17)*DCF!K$6</f>
        <v>10488.811121503391</v>
      </c>
      <c r="CV566" s="15">
        <f ca="1">(BO566*DCF!L$28-DCF!L$5*MAX(BO566*DCF!L$28,0)-MAX(BO566-BN566,0)/Inputs!$B$17)*DCF!L$6</f>
        <v>12800.495582897376</v>
      </c>
      <c r="CW566" s="15">
        <f ca="1">(BP566*DCF!M$28-DCF!M$5*MAX(BP566*DCF!M$28,0)-MAX(BP566-BO566,0)/Inputs!$B$17)*DCF!M$6</f>
        <v>15022.671243097895</v>
      </c>
      <c r="CX566" s="15">
        <f ca="1">(BQ566*DCF!C$46-DCF!C$5*MAX(BQ566*DCF!C$46,0)-MAX(BQ566-Inputs!$B$20,0)/Inputs!$B$24)*DCF!C$6</f>
        <v>-1456.3123768935936</v>
      </c>
      <c r="CY566" s="15">
        <f ca="1">(BR566*DCF!D$46-DCF!D$5*MAX(BR566*DCF!D$46,0)-MAX(BR566-BQ566,0)/Inputs!$B$24)*DCF!D$6</f>
        <v>-460.01600236817001</v>
      </c>
      <c r="CZ566" s="15">
        <f ca="1">(BS566*DCF!E$46-DCF!E$5*MAX(BS566*DCF!E$46,0)-MAX(BS566-BR566,0)/Inputs!$B$24)*DCF!E$6</f>
        <v>-1180.993383839814</v>
      </c>
      <c r="DA566" s="15">
        <f ca="1">(BT566*DCF!F$46-DCF!F$5*MAX(BT566*DCF!F$46,0)-MAX(BT566-BS566,0)/Inputs!$B$24)*DCF!F$6</f>
        <v>-1308.4180090177692</v>
      </c>
      <c r="DB566" s="15">
        <f ca="1">(BU566*DCF!G$46-DCF!G$5*MAX(BU566*DCF!G$46,0)-MAX(BU566-BT566,0)/Inputs!$B$24)*DCF!G$6</f>
        <v>-819.50976586815352</v>
      </c>
      <c r="DC566" s="15">
        <f ca="1">(BV566*DCF!H$46-DCF!H$5*MAX(BV566*DCF!H$46,0)-MAX(BV566-BU566,0)/Inputs!$B$24)*DCF!H$6</f>
        <v>-1340.6101326150822</v>
      </c>
      <c r="DD566" s="15">
        <f ca="1">(BW566*DCF!I$46-DCF!I$5*MAX(BW566*DCF!I$46,0)-MAX(BW566-BV566,0)/Inputs!$B$24)*DCF!I$6</f>
        <v>262.7944894162207</v>
      </c>
      <c r="DE566" s="15">
        <f ca="1">(BX566*DCF!J$46-DCF!J$5*MAX(BX566*DCF!J$46,0)-MAX(BX566-BW566,0)/Inputs!$B$24)*DCF!J$6</f>
        <v>104.79212698007839</v>
      </c>
      <c r="DF566" s="15">
        <f ca="1">(BY566*DCF!K$46-DCF!K$5*MAX(BY566*DCF!K$46,0)-MAX(BY566-BX566,0)/Inputs!$B$24)*DCF!K$6</f>
        <v>-1147.5102165718613</v>
      </c>
      <c r="DG566" s="15">
        <f ca="1">(BZ566*DCF!L$46-DCF!L$5*MAX(BZ566*DCF!L$46,0)-MAX(BZ566-BY566,0)/Inputs!$B$24)*DCF!L$6</f>
        <v>466.03349509271004</v>
      </c>
      <c r="DH566" s="15">
        <f ca="1">(CA566*DCF!M$46-DCF!M$5*MAX(CA566*DCF!M$46,0)-MAX(CA566-BZ566,0)/Inputs!$B$24)*DCF!M$6</f>
        <v>1096.8534049634948</v>
      </c>
      <c r="DI566" s="15">
        <f ca="1">SUM(CB566:CL566)+BE566*DCF!M$10*(1+Inputs!$B$30)*(1-Inputs!$B$33)*(1-Inputs!$B$30/Inputs!$B$31)/(Inputs!$B$29-Inputs!$B$30)*DCF!M$6</f>
        <v>78213.667014458275</v>
      </c>
      <c r="DJ566" s="15">
        <f ca="1">SUM(CM566:CW566)+BP566*DCF!M$28*(1+Inputs!$B$30)*(1-Inputs!$B$33)*(1-Inputs!$B$30/Inputs!$B$31)/(Inputs!$B$29-Inputs!$B$30)*DCF!M$6</f>
        <v>409989.64901811926</v>
      </c>
      <c r="DK566" s="15">
        <f ca="1">SUM(CX566:DH566)+CA566*DCF!M$46*(1+Inputs!$B$30)*(1-Inputs!$B$33)*(1-Inputs!$B$30/Inputs!$B$31)/(Inputs!$B$29-Inputs!$B$30)*DCF!M$6</f>
        <v>56263.171057092346</v>
      </c>
      <c r="DM566" s="15">
        <f ca="1">DI566+DJ566+DK566+Inputs!$B$34+Inputs!$B$36-Inputs!$B$35</f>
        <v>621317.48708966991</v>
      </c>
    </row>
    <row r="567" spans="1:117" x14ac:dyDescent="0.75">
      <c r="A567" s="11">
        <v>554</v>
      </c>
      <c r="C567" s="24">
        <f t="shared" ca="1" si="325"/>
        <v>-0.14823438927420701</v>
      </c>
      <c r="D567" s="24">
        <f t="shared" ca="1" si="325"/>
        <v>0.29355019564890172</v>
      </c>
      <c r="E567" s="24">
        <f t="shared" ca="1" si="325"/>
        <v>-0.1624930134951148</v>
      </c>
      <c r="F567" s="24">
        <f t="shared" ca="1" si="325"/>
        <v>-7.0588033107626597E-2</v>
      </c>
      <c r="G567" s="24">
        <f t="shared" ca="1" si="325"/>
        <v>-1.1404623199957664</v>
      </c>
      <c r="H567" s="24">
        <f t="shared" ca="1" si="325"/>
        <v>0.86763603937729417</v>
      </c>
      <c r="I567" s="24">
        <f t="shared" ca="1" si="325"/>
        <v>1.9933207343965458</v>
      </c>
      <c r="J567" s="24">
        <f t="shared" ca="1" si="325"/>
        <v>0.81566212148344308</v>
      </c>
      <c r="K567" s="24">
        <f t="shared" ca="1" si="325"/>
        <v>-1.2349392608362049</v>
      </c>
      <c r="L567" s="24">
        <f t="shared" ca="1" si="325"/>
        <v>9.5992140958597177E-2</v>
      </c>
      <c r="M567" s="24">
        <f t="shared" ca="1" si="325"/>
        <v>-1.3758879280759424</v>
      </c>
      <c r="N567" s="24">
        <f ca="1">SQRT(Inputs!$B$38)*C567+SQRT(1-Inputs!$B$38)*_xlfn.NORM.S.INV(RAND())</f>
        <v>-9.7102126035147202E-2</v>
      </c>
      <c r="O567" s="24">
        <f ca="1">SQRT(Inputs!$B$38)*D567+SQRT(1-Inputs!$B$38)*_xlfn.NORM.S.INV(RAND())</f>
        <v>-0.6268868282933403</v>
      </c>
      <c r="P567" s="24">
        <f ca="1">SQRT(Inputs!$B$38)*E567+SQRT(1-Inputs!$B$38)*_xlfn.NORM.S.INV(RAND())</f>
        <v>0.52704734457740365</v>
      </c>
      <c r="Q567" s="24">
        <f ca="1">SQRT(Inputs!$B$38)*F567+SQRT(1-Inputs!$B$38)*_xlfn.NORM.S.INV(RAND())</f>
        <v>-0.80149898967606303</v>
      </c>
      <c r="R567" s="24">
        <f ca="1">SQRT(Inputs!$B$38)*G567+SQRT(1-Inputs!$B$38)*_xlfn.NORM.S.INV(RAND())</f>
        <v>0.38870967827254366</v>
      </c>
      <c r="S567" s="24">
        <f ca="1">SQRT(Inputs!$B$38)*H567+SQRT(1-Inputs!$B$38)*_xlfn.NORM.S.INV(RAND())</f>
        <v>0.44127143666860236</v>
      </c>
      <c r="T567" s="24">
        <f ca="1">SQRT(Inputs!$B$38)*I567+SQRT(1-Inputs!$B$38)*_xlfn.NORM.S.INV(RAND())</f>
        <v>1.7203122658278476</v>
      </c>
      <c r="U567" s="24">
        <f ca="1">SQRT(Inputs!$B$38)*J567+SQRT(1-Inputs!$B$38)*_xlfn.NORM.S.INV(RAND())</f>
        <v>-1.9842802389013536E-2</v>
      </c>
      <c r="V567" s="24">
        <f ca="1">SQRT(Inputs!$B$38)*K567+SQRT(1-Inputs!$B$38)*_xlfn.NORM.S.INV(RAND())</f>
        <v>-0.42215443183089663</v>
      </c>
      <c r="W567" s="24">
        <f ca="1">SQRT(Inputs!$B$38)*L567+SQRT(1-Inputs!$B$38)*_xlfn.NORM.S.INV(RAND())</f>
        <v>-0.45031100354931197</v>
      </c>
      <c r="X567" s="24">
        <f ca="1">SQRT(Inputs!$B$38)*M567+SQRT(1-Inputs!$B$38)*_xlfn.NORM.S.INV(RAND())</f>
        <v>-0.46186482168200316</v>
      </c>
      <c r="Y567" s="24">
        <f ca="1">SQRT(Inputs!$B$38)*C567+SQRT(1-Inputs!$B$38)*_xlfn.NORM.S.INV(RAND())</f>
        <v>-0.27225974415925419</v>
      </c>
      <c r="Z567" s="24">
        <f ca="1">SQRT(Inputs!$B$38)*D567+SQRT(1-Inputs!$B$38)*_xlfn.NORM.S.INV(RAND())</f>
        <v>-0.5433666552193912</v>
      </c>
      <c r="AA567" s="24">
        <f ca="1">SQRT(Inputs!$B$38)*E567+SQRT(1-Inputs!$B$38)*_xlfn.NORM.S.INV(RAND())</f>
        <v>-0.27491093173276443</v>
      </c>
      <c r="AB567" s="24">
        <f ca="1">SQRT(Inputs!$B$38)*F567+SQRT(1-Inputs!$B$38)*_xlfn.NORM.S.INV(RAND())</f>
        <v>0.98996932451739439</v>
      </c>
      <c r="AC567" s="24">
        <f ca="1">SQRT(Inputs!$B$38)*G567+SQRT(1-Inputs!$B$38)*_xlfn.NORM.S.INV(RAND())</f>
        <v>-1.2724822109903955</v>
      </c>
      <c r="AD567" s="24">
        <f ca="1">SQRT(Inputs!$B$38)*H567+SQRT(1-Inputs!$B$38)*_xlfn.NORM.S.INV(RAND())</f>
        <v>0.27249972750887763</v>
      </c>
      <c r="AE567" s="24">
        <f ca="1">SQRT(Inputs!$B$38)*I567+SQRT(1-Inputs!$B$38)*_xlfn.NORM.S.INV(RAND())</f>
        <v>0.89374270770461173</v>
      </c>
      <c r="AF567" s="24">
        <f ca="1">SQRT(Inputs!$B$38)*J567+SQRT(1-Inputs!$B$38)*_xlfn.NORM.S.INV(RAND())</f>
        <v>5.4952807327681374E-2</v>
      </c>
      <c r="AG567" s="24">
        <f ca="1">SQRT(Inputs!$B$38)*K567+SQRT(1-Inputs!$B$38)*_xlfn.NORM.S.INV(RAND())</f>
        <v>-1.5370121017120679</v>
      </c>
      <c r="AH567" s="24">
        <f ca="1">SQRT(Inputs!$B$38)*L567+SQRT(1-Inputs!$B$38)*_xlfn.NORM.S.INV(RAND())</f>
        <v>-1.034044606271376</v>
      </c>
      <c r="AI567" s="24">
        <f ca="1">SQRT(Inputs!$B$38)*M567+SQRT(1-Inputs!$B$38)*_xlfn.NORM.S.INV(RAND())</f>
        <v>-1.8080307502114201</v>
      </c>
      <c r="AJ567" s="24">
        <f ca="1">SQRT(Inputs!$B$38)*C567+SQRT(1-Inputs!$B$38)*_xlfn.NORM.S.INV(RAND())</f>
        <v>-2.2098657174209979</v>
      </c>
      <c r="AK567" s="24">
        <f ca="1">SQRT(Inputs!$B$38)*D567+SQRT(1-Inputs!$B$38)*_xlfn.NORM.S.INV(RAND())</f>
        <v>-0.51978523822172173</v>
      </c>
      <c r="AL567" s="24">
        <f ca="1">SQRT(Inputs!$B$38)*E567+SQRT(1-Inputs!$B$38)*_xlfn.NORM.S.INV(RAND())</f>
        <v>-0.45008779949919103</v>
      </c>
      <c r="AM567" s="24">
        <f ca="1">SQRT(Inputs!$B$38)*F567+SQRT(1-Inputs!$B$38)*_xlfn.NORM.S.INV(RAND())</f>
        <v>0.36214904029693018</v>
      </c>
      <c r="AN567" s="24">
        <f ca="1">SQRT(Inputs!$B$38)*G567+SQRT(1-Inputs!$B$38)*_xlfn.NORM.S.INV(RAND())</f>
        <v>0.32524509912762056</v>
      </c>
      <c r="AO567" s="24">
        <f ca="1">SQRT(Inputs!$B$38)*H567+SQRT(1-Inputs!$B$38)*_xlfn.NORM.S.INV(RAND())</f>
        <v>0.31857819443137642</v>
      </c>
      <c r="AP567" s="24">
        <f ca="1">SQRT(Inputs!$B$38)*I567+SQRT(1-Inputs!$B$38)*_xlfn.NORM.S.INV(RAND())</f>
        <v>0.84765421834628329</v>
      </c>
      <c r="AQ567" s="24">
        <f ca="1">SQRT(Inputs!$B$38)*J567+SQRT(1-Inputs!$B$38)*_xlfn.NORM.S.INV(RAND())</f>
        <v>0.48463937274980984</v>
      </c>
      <c r="AR567" s="24">
        <f ca="1">SQRT(Inputs!$B$38)*K567+SQRT(1-Inputs!$B$38)*_xlfn.NORM.S.INV(RAND())</f>
        <v>7.4994236037413731E-2</v>
      </c>
      <c r="AS567" s="24">
        <f ca="1">SQRT(Inputs!$B$38)*L567+SQRT(1-Inputs!$B$38)*_xlfn.NORM.S.INV(RAND())</f>
        <v>7.9565389474148471E-3</v>
      </c>
      <c r="AT567" s="24">
        <f ca="1">SQRT(Inputs!$B$38)*M567+SQRT(1-Inputs!$B$38)*_xlfn.NORM.S.INV(RAND())</f>
        <v>0.61568522042745555</v>
      </c>
      <c r="AU567" s="15">
        <f ca="1">Inputs!$B$6*EXP($B$8-0.5*C$5^2+C$5*N567)</f>
        <v>4884.8516543329652</v>
      </c>
      <c r="AV567" s="15">
        <f t="shared" ca="1" si="292"/>
        <v>5422.4588356798195</v>
      </c>
      <c r="AW567" s="15">
        <f t="shared" ca="1" si="293"/>
        <v>7098.8567810522127</v>
      </c>
      <c r="AX567" s="15">
        <f t="shared" ca="1" si="294"/>
        <v>7841.1706188155504</v>
      </c>
      <c r="AY567" s="15">
        <f t="shared" ca="1" si="295"/>
        <v>10027.758687589083</v>
      </c>
      <c r="AZ567" s="15">
        <f t="shared" ca="1" si="296"/>
        <v>12874.886293551283</v>
      </c>
      <c r="BA567" s="15">
        <f t="shared" ca="1" si="297"/>
        <v>18863.733861629225</v>
      </c>
      <c r="BB567" s="15">
        <f t="shared" ca="1" si="298"/>
        <v>23049.090152032011</v>
      </c>
      <c r="BC567" s="15">
        <f t="shared" ca="1" si="299"/>
        <v>27102.035962835205</v>
      </c>
      <c r="BD567" s="15">
        <f t="shared" ca="1" si="300"/>
        <v>31833.127806061642</v>
      </c>
      <c r="BE567" s="15">
        <f t="shared" ca="1" si="301"/>
        <v>37400.534049244845</v>
      </c>
      <c r="BF567" s="15">
        <f ca="1">Inputs!$B$13*EXP($B$9-0.5*C$6^2+C$6*Y567)</f>
        <v>13104.282520204953</v>
      </c>
      <c r="BG567" s="15">
        <f t="shared" ca="1" si="302"/>
        <v>14479.133390861254</v>
      </c>
      <c r="BH567" s="15">
        <f t="shared" ca="1" si="303"/>
        <v>16902.319463509077</v>
      </c>
      <c r="BI567" s="15">
        <f t="shared" ca="1" si="304"/>
        <v>24096.665922947312</v>
      </c>
      <c r="BJ567" s="15">
        <f t="shared" ca="1" si="305"/>
        <v>24590.361701423004</v>
      </c>
      <c r="BK567" s="15">
        <f t="shared" ca="1" si="306"/>
        <v>31320.685283919465</v>
      </c>
      <c r="BL567" s="15">
        <f t="shared" ca="1" si="307"/>
        <v>43198.078108203168</v>
      </c>
      <c r="BM567" s="15">
        <f t="shared" ca="1" si="308"/>
        <v>53463.495079882807</v>
      </c>
      <c r="BN567" s="15">
        <f t="shared" ca="1" si="309"/>
        <v>54692.26343576864</v>
      </c>
      <c r="BO567" s="15">
        <f t="shared" ca="1" si="310"/>
        <v>59671.913668642723</v>
      </c>
      <c r="BP567" s="15">
        <f t="shared" ca="1" si="311"/>
        <v>59841.102147468097</v>
      </c>
      <c r="BQ567" s="15">
        <f ca="1">Inputs!$B$20*EXP($B$10-0.5*C$7^2+C$7*AJ567)</f>
        <v>1958.8788481431529</v>
      </c>
      <c r="BR567" s="15">
        <f t="shared" ca="1" si="312"/>
        <v>2253.4906407179919</v>
      </c>
      <c r="BS567" s="15">
        <f t="shared" ca="1" si="313"/>
        <v>2711.7147381494719</v>
      </c>
      <c r="BT567" s="15">
        <f t="shared" ca="1" si="314"/>
        <v>4111.49001499121</v>
      </c>
      <c r="BU567" s="15">
        <f t="shared" ca="1" si="315"/>
        <v>6164.5821208165107</v>
      </c>
      <c r="BV567" s="15">
        <f t="shared" ca="1" si="316"/>
        <v>9214.9382440453464</v>
      </c>
      <c r="BW567" s="15">
        <f t="shared" ca="1" si="317"/>
        <v>15385.778537012977</v>
      </c>
      <c r="BX567" s="15">
        <f t="shared" ca="1" si="318"/>
        <v>23715.204430455487</v>
      </c>
      <c r="BY567" s="15">
        <f t="shared" ca="1" si="319"/>
        <v>33709.244144818811</v>
      </c>
      <c r="BZ567" s="15">
        <f t="shared" ca="1" si="320"/>
        <v>47368.023967549198</v>
      </c>
      <c r="CA567" s="15">
        <f t="shared" ca="1" si="321"/>
        <v>74230.596438267166</v>
      </c>
      <c r="CB567" s="15">
        <f ca="1">(AU567*DCF!C$10-DCF!C$5*MAX(AU567*DCF!C$10,0)-MAX(AU567-Inputs!$B$6,0)/Inputs!$B$10)*DCF!C$6</f>
        <v>1043.6260921549476</v>
      </c>
      <c r="CC567" s="15">
        <f ca="1">(AV567*DCF!D$10-DCF!D$5*MAX(AV567*DCF!D$10,0)-MAX(AV567-AU567,0)/Inputs!$B$10)*DCF!D$6</f>
        <v>1190.606164252235</v>
      </c>
      <c r="CD567" s="15">
        <f ca="1">(AW567*DCF!E$10-DCF!E$5*MAX(AW567*DCF!E$10,0)-MAX(AW567-AV567,0)/Inputs!$B$10)*DCF!E$6</f>
        <v>1261.4187867070304</v>
      </c>
      <c r="CE567" s="15">
        <f ca="1">(AX567*DCF!F$10-DCF!F$5*MAX(AX567*DCF!F$10,0)-MAX(AX567-AW567,0)/Inputs!$B$10)*DCF!F$6</f>
        <v>1557.2579442252436</v>
      </c>
      <c r="CF567" s="15">
        <f ca="1">(AY567*DCF!G$10-DCF!G$5*MAX(AY567*DCF!G$10,0)-MAX(AY567-AX567,0)/Inputs!$B$10)*DCF!G$6</f>
        <v>1645.8178665369023</v>
      </c>
      <c r="CG567" s="15">
        <f ca="1">(AZ567*DCF!H$10-DCF!H$5*MAX(AZ567*DCF!H$10,0)-MAX(AZ567-AY567,0)/Inputs!$B$10)*DCF!H$6</f>
        <v>1994.1098608664158</v>
      </c>
      <c r="CH567" s="15">
        <f ca="1">(BA567*DCF!I$10-DCF!I$5*MAX(BA567*DCF!I$10,0)-MAX(BA567-AZ567,0)/Inputs!$B$10)*DCF!I$6</f>
        <v>2463.3351939968611</v>
      </c>
      <c r="CI567" s="15">
        <f ca="1">(BB567*DCF!J$10-DCF!J$5*MAX(BB567*DCF!J$10,0)-MAX(BB567-BA567,0)/Inputs!$B$10)*DCF!J$6</f>
        <v>3321.0555747789667</v>
      </c>
      <c r="CJ567" s="15">
        <f ca="1">(BC567*DCF!K$10-DCF!K$5*MAX(BC567*DCF!K$10,0)-MAX(BC567-BB567,0)/Inputs!$B$10)*DCF!K$6</f>
        <v>3795.6418124742813</v>
      </c>
      <c r="CK567" s="15">
        <f ca="1">(BD567*DCF!L$10-DCF!L$5*MAX(BD567*DCF!L$10,0)-MAX(BD567-BC567,0)/Inputs!$B$10)*DCF!L$6</f>
        <v>4189.2342324885149</v>
      </c>
      <c r="CL567" s="15">
        <f ca="1">(BE567*DCF!M$10-DCF!M$5*MAX(BE567*DCF!M$10,0)-MAX(BE567-BD567,0)/Inputs!$B$10)*DCF!M$6</f>
        <v>4612.6129316294873</v>
      </c>
      <c r="CM567" s="15">
        <f ca="1">(BF567*DCF!C$28-DCF!C$5*MAX(BF567*DCF!C$28,0)-MAX(BF567-Inputs!$B$13,0)/Inputs!$B$17)*DCF!C$6</f>
        <v>3602.7400416772698</v>
      </c>
      <c r="CN567" s="15">
        <f ca="1">(BG567*DCF!D$28-DCF!D$5*MAX(BG567*DCF!D$28,0)-MAX(BG567-BF567,0)/Inputs!$B$17)*DCF!D$6</f>
        <v>3971.1200004902571</v>
      </c>
      <c r="CO567" s="15">
        <f ca="1">(BH567*DCF!E$28-DCF!E$5*MAX(BH567*DCF!E$28,0)-MAX(BH567-BG567,0)/Inputs!$B$17)*DCF!E$6</f>
        <v>4309.4612219711762</v>
      </c>
      <c r="CP567" s="15">
        <f ca="1">(BI567*DCF!F$28-DCF!F$5*MAX(BI567*DCF!F$28,0)-MAX(BI567-BH567,0)/Inputs!$B$17)*DCF!F$6</f>
        <v>5231.7655828558709</v>
      </c>
      <c r="CQ567" s="15">
        <f ca="1">(BJ567*DCF!G$28-DCF!G$5*MAX(BJ567*DCF!G$28,0)-MAX(BJ567-BI567,0)/Inputs!$B$17)*DCF!G$6</f>
        <v>6297.1211571499925</v>
      </c>
      <c r="CR567" s="15">
        <f ca="1">(BK567*DCF!H$28-DCF!H$5*MAX(BK567*DCF!H$28,0)-MAX(BK567-BJ567,0)/Inputs!$B$17)*DCF!H$6</f>
        <v>6700.2476153786238</v>
      </c>
      <c r="CS567" s="15">
        <f ca="1">(BL567*DCF!I$28-DCF!I$5*MAX(BL567*DCF!I$28,0)-MAX(BL567-BK567,0)/Inputs!$B$17)*DCF!I$6</f>
        <v>8453.3892657159195</v>
      </c>
      <c r="CT567" s="15">
        <f ca="1">(BM567*DCF!J$28-DCF!J$5*MAX(BM567*DCF!J$28,0)-MAX(BM567-BL567,0)/Inputs!$B$17)*DCF!J$6</f>
        <v>10565.687316995785</v>
      </c>
      <c r="CU567" s="15">
        <f ca="1">(BN567*DCF!K$28-DCF!K$5*MAX(BN567*DCF!K$28,0)-MAX(BN567-BM567,0)/Inputs!$B$17)*DCF!K$6</f>
        <v>11399.581255832907</v>
      </c>
      <c r="CV567" s="15">
        <f ca="1">(BO567*DCF!L$28-DCF!L$5*MAX(BO567*DCF!L$28,0)-MAX(BO567-BN567,0)/Inputs!$B$17)*DCF!L$6</f>
        <v>11342.343555472024</v>
      </c>
      <c r="CW567" s="15">
        <f ca="1">(BP567*DCF!M$28-DCF!M$5*MAX(BP567*DCF!M$28,0)-MAX(BP567-BO567,0)/Inputs!$B$17)*DCF!M$6</f>
        <v>11241.453050696286</v>
      </c>
      <c r="CX567" s="15">
        <f ca="1">(BQ567*DCF!C$46-DCF!C$5*MAX(BQ567*DCF!C$46,0)-MAX(BQ567-Inputs!$B$20,0)/Inputs!$B$24)*DCF!C$6</f>
        <v>-452.39696261966577</v>
      </c>
      <c r="CY567" s="15">
        <f ca="1">(BR567*DCF!D$46-DCF!D$5*MAX(BR567*DCF!D$46,0)-MAX(BR567-BQ567,0)/Inputs!$B$24)*DCF!D$6</f>
        <v>-510.32670668126053</v>
      </c>
      <c r="CZ567" s="15">
        <f ca="1">(BS567*DCF!E$46-DCF!E$5*MAX(BS567*DCF!E$46,0)-MAX(BS567-BR567,0)/Inputs!$B$24)*DCF!E$6</f>
        <v>-501.28431373337764</v>
      </c>
      <c r="DA567" s="15">
        <f ca="1">(BT567*DCF!F$46-DCF!F$5*MAX(BT567*DCF!F$46,0)-MAX(BT567-BS567,0)/Inputs!$B$24)*DCF!F$6</f>
        <v>-809.12712628460906</v>
      </c>
      <c r="DB567" s="15">
        <f ca="1">(BU567*DCF!G$46-DCF!G$5*MAX(BU567*DCF!G$46,0)-MAX(BU567-BT567,0)/Inputs!$B$24)*DCF!G$6</f>
        <v>-897.983983069793</v>
      </c>
      <c r="DC567" s="15">
        <f ca="1">(BV567*DCF!H$46-DCF!H$5*MAX(BV567*DCF!H$46,0)-MAX(BV567-BU567,0)/Inputs!$B$24)*DCF!H$6</f>
        <v>-947.8794754513068</v>
      </c>
      <c r="DD567" s="15">
        <f ca="1">(BW567*DCF!I$46-DCF!I$5*MAX(BW567*DCF!I$46,0)-MAX(BW567-BV567,0)/Inputs!$B$24)*DCF!I$6</f>
        <v>-1416.0690073846222</v>
      </c>
      <c r="DE567" s="15">
        <f ca="1">(BX567*DCF!J$46-DCF!J$5*MAX(BX567*DCF!J$46,0)-MAX(BX567-BW567,0)/Inputs!$B$24)*DCF!J$6</f>
        <v>-1214.0404371902</v>
      </c>
      <c r="DF567" s="15">
        <f ca="1">(BY567*DCF!K$46-DCF!K$5*MAX(BY567*DCF!K$46,0)-MAX(BY567-BX567,0)/Inputs!$B$24)*DCF!K$6</f>
        <v>-522.68909401629242</v>
      </c>
      <c r="DG567" s="15">
        <f ca="1">(BZ567*DCF!L$46-DCF!L$5*MAX(BZ567*DCF!L$46,0)-MAX(BZ567-BY567,0)/Inputs!$B$24)*DCF!L$6</f>
        <v>183.30534090611215</v>
      </c>
      <c r="DH567" s="15">
        <f ca="1">(CA567*DCF!M$46-DCF!M$5*MAX(CA567*DCF!M$46,0)-MAX(CA567-BZ567,0)/Inputs!$B$24)*DCF!M$6</f>
        <v>203.60008134054414</v>
      </c>
      <c r="DI567" s="15">
        <f ca="1">SUM(CB567:CL567)+BE567*DCF!M$10*(1+Inputs!$B$30)*(1-Inputs!$B$33)*(1-Inputs!$B$30/Inputs!$B$31)/(Inputs!$B$29-Inputs!$B$30)*DCF!M$6</f>
        <v>131160.8972900217</v>
      </c>
      <c r="DJ567" s="15">
        <f ca="1">SUM(CM567:CW567)+BP567*DCF!M$28*(1+Inputs!$B$30)*(1-Inputs!$B$33)*(1-Inputs!$B$30/Inputs!$B$31)/(Inputs!$B$29-Inputs!$B$30)*DCF!M$6</f>
        <v>305166.34818831424</v>
      </c>
      <c r="DK567" s="15">
        <f ca="1">SUM(CX567:DH567)+CA567*DCF!M$46*(1+Inputs!$B$30)*(1-Inputs!$B$33)*(1-Inputs!$B$30/Inputs!$B$31)/(Inputs!$B$29-Inputs!$B$30)*DCF!M$6</f>
        <v>107884.40358565756</v>
      </c>
      <c r="DM567" s="15">
        <f ca="1">DI567+DJ567+DK567+Inputs!$B$34+Inputs!$B$36-Inputs!$B$35</f>
        <v>621062.64906399348</v>
      </c>
    </row>
    <row r="568" spans="1:117" x14ac:dyDescent="0.75">
      <c r="A568" s="11">
        <v>555</v>
      </c>
      <c r="C568" s="24">
        <f t="shared" ca="1" si="325"/>
        <v>0.44054530329006297</v>
      </c>
      <c r="D568" s="24">
        <f t="shared" ca="1" si="325"/>
        <v>-0.19259491827099723</v>
      </c>
      <c r="E568" s="24">
        <f t="shared" ca="1" si="325"/>
        <v>-1.1739942555559604</v>
      </c>
      <c r="F568" s="24">
        <f t="shared" ca="1" si="325"/>
        <v>-0.13144166144779657</v>
      </c>
      <c r="G568" s="24">
        <f t="shared" ca="1" si="325"/>
        <v>-0.31644997590415641</v>
      </c>
      <c r="H568" s="24">
        <f t="shared" ca="1" si="325"/>
        <v>0.83853123068112612</v>
      </c>
      <c r="I568" s="24">
        <f t="shared" ca="1" si="325"/>
        <v>-5.0776442224602134E-2</v>
      </c>
      <c r="J568" s="24">
        <f t="shared" ca="1" si="325"/>
        <v>2.4574497275830636</v>
      </c>
      <c r="K568" s="24">
        <f t="shared" ca="1" si="325"/>
        <v>-1.2610323754316299</v>
      </c>
      <c r="L568" s="24">
        <f t="shared" ca="1" si="325"/>
        <v>0.15342625587465558</v>
      </c>
      <c r="M568" s="24">
        <f t="shared" ca="1" si="325"/>
        <v>1.737834221103719</v>
      </c>
      <c r="N568" s="24">
        <f ca="1">SQRT(Inputs!$B$38)*C568+SQRT(1-Inputs!$B$38)*_xlfn.NORM.S.INV(RAND())</f>
        <v>-0.33671032515666222</v>
      </c>
      <c r="O568" s="24">
        <f ca="1">SQRT(Inputs!$B$38)*D568+SQRT(1-Inputs!$B$38)*_xlfn.NORM.S.INV(RAND())</f>
        <v>-1.5417439491921969</v>
      </c>
      <c r="P568" s="24">
        <f ca="1">SQRT(Inputs!$B$38)*E568+SQRT(1-Inputs!$B$38)*_xlfn.NORM.S.INV(RAND())</f>
        <v>-0.14302887906212847</v>
      </c>
      <c r="Q568" s="24">
        <f ca="1">SQRT(Inputs!$B$38)*F568+SQRT(1-Inputs!$B$38)*_xlfn.NORM.S.INV(RAND())</f>
        <v>-0.66652585905030204</v>
      </c>
      <c r="R568" s="24">
        <f ca="1">SQRT(Inputs!$B$38)*G568+SQRT(1-Inputs!$B$38)*_xlfn.NORM.S.INV(RAND())</f>
        <v>-0.52123127237397504</v>
      </c>
      <c r="S568" s="24">
        <f ca="1">SQRT(Inputs!$B$38)*H568+SQRT(1-Inputs!$B$38)*_xlfn.NORM.S.INV(RAND())</f>
        <v>0.20360173011397537</v>
      </c>
      <c r="T568" s="24">
        <f ca="1">SQRT(Inputs!$B$38)*I568+SQRT(1-Inputs!$B$38)*_xlfn.NORM.S.INV(RAND())</f>
        <v>-0.11033854102890099</v>
      </c>
      <c r="U568" s="24">
        <f ca="1">SQRT(Inputs!$B$38)*J568+SQRT(1-Inputs!$B$38)*_xlfn.NORM.S.INV(RAND())</f>
        <v>0.54741702111878032</v>
      </c>
      <c r="V568" s="24">
        <f ca="1">SQRT(Inputs!$B$38)*K568+SQRT(1-Inputs!$B$38)*_xlfn.NORM.S.INV(RAND())</f>
        <v>-0.98163893575810501</v>
      </c>
      <c r="W568" s="24">
        <f ca="1">SQRT(Inputs!$B$38)*L568+SQRT(1-Inputs!$B$38)*_xlfn.NORM.S.INV(RAND())</f>
        <v>-0.20689279463620366</v>
      </c>
      <c r="X568" s="24">
        <f ca="1">SQRT(Inputs!$B$38)*M568+SQRT(1-Inputs!$B$38)*_xlfn.NORM.S.INV(RAND())</f>
        <v>1.5166821298787783</v>
      </c>
      <c r="Y568" s="24">
        <f ca="1">SQRT(Inputs!$B$38)*C568+SQRT(1-Inputs!$B$38)*_xlfn.NORM.S.INV(RAND())</f>
        <v>9.3790500682761874E-2</v>
      </c>
      <c r="Z568" s="24">
        <f ca="1">SQRT(Inputs!$B$38)*D568+SQRT(1-Inputs!$B$38)*_xlfn.NORM.S.INV(RAND())</f>
        <v>-1.1061653872033395</v>
      </c>
      <c r="AA568" s="24">
        <f ca="1">SQRT(Inputs!$B$38)*E568+SQRT(1-Inputs!$B$38)*_xlfn.NORM.S.INV(RAND())</f>
        <v>-0.45199070721020917</v>
      </c>
      <c r="AB568" s="24">
        <f ca="1">SQRT(Inputs!$B$38)*F568+SQRT(1-Inputs!$B$38)*_xlfn.NORM.S.INV(RAND())</f>
        <v>-0.45206892211722172</v>
      </c>
      <c r="AC568" s="24">
        <f ca="1">SQRT(Inputs!$B$38)*G568+SQRT(1-Inputs!$B$38)*_xlfn.NORM.S.INV(RAND())</f>
        <v>-0.63960780952016472</v>
      </c>
      <c r="AD568" s="24">
        <f ca="1">SQRT(Inputs!$B$38)*H568+SQRT(1-Inputs!$B$38)*_xlfn.NORM.S.INV(RAND())</f>
        <v>-1.075844793960548</v>
      </c>
      <c r="AE568" s="24">
        <f ca="1">SQRT(Inputs!$B$38)*I568+SQRT(1-Inputs!$B$38)*_xlfn.NORM.S.INV(RAND())</f>
        <v>-0.75376251535230498</v>
      </c>
      <c r="AF568" s="24">
        <f ca="1">SQRT(Inputs!$B$38)*J568+SQRT(1-Inputs!$B$38)*_xlfn.NORM.S.INV(RAND())</f>
        <v>0.88505766159029242</v>
      </c>
      <c r="AG568" s="24">
        <f ca="1">SQRT(Inputs!$B$38)*K568+SQRT(1-Inputs!$B$38)*_xlfn.NORM.S.INV(RAND())</f>
        <v>-1.2973113779236216</v>
      </c>
      <c r="AH568" s="24">
        <f ca="1">SQRT(Inputs!$B$38)*L568+SQRT(1-Inputs!$B$38)*_xlfn.NORM.S.INV(RAND())</f>
        <v>-9.0304621085516623E-2</v>
      </c>
      <c r="AI568" s="24">
        <f ca="1">SQRT(Inputs!$B$38)*M568+SQRT(1-Inputs!$B$38)*_xlfn.NORM.S.INV(RAND())</f>
        <v>0.47846439813910024</v>
      </c>
      <c r="AJ568" s="24">
        <f ca="1">SQRT(Inputs!$B$38)*C568+SQRT(1-Inputs!$B$38)*_xlfn.NORM.S.INV(RAND())</f>
        <v>0.6815235996002762</v>
      </c>
      <c r="AK568" s="24">
        <f ca="1">SQRT(Inputs!$B$38)*D568+SQRT(1-Inputs!$B$38)*_xlfn.NORM.S.INV(RAND())</f>
        <v>-0.67135960181952137</v>
      </c>
      <c r="AL568" s="24">
        <f ca="1">SQRT(Inputs!$B$38)*E568+SQRT(1-Inputs!$B$38)*_xlfn.NORM.S.INV(RAND())</f>
        <v>-0.72028286245904238</v>
      </c>
      <c r="AM568" s="24">
        <f ca="1">SQRT(Inputs!$B$38)*F568+SQRT(1-Inputs!$B$38)*_xlfn.NORM.S.INV(RAND())</f>
        <v>0.18433955082947315</v>
      </c>
      <c r="AN568" s="24">
        <f ca="1">SQRT(Inputs!$B$38)*G568+SQRT(1-Inputs!$B$38)*_xlfn.NORM.S.INV(RAND())</f>
        <v>-1.8809964710608775</v>
      </c>
      <c r="AO568" s="24">
        <f ca="1">SQRT(Inputs!$B$38)*H568+SQRT(1-Inputs!$B$38)*_xlfn.NORM.S.INV(RAND())</f>
        <v>1.4763083758663131</v>
      </c>
      <c r="AP568" s="24">
        <f ca="1">SQRT(Inputs!$B$38)*I568+SQRT(1-Inputs!$B$38)*_xlfn.NORM.S.INV(RAND())</f>
        <v>-0.7111832018553953</v>
      </c>
      <c r="AQ568" s="24">
        <f ca="1">SQRT(Inputs!$B$38)*J568+SQRT(1-Inputs!$B$38)*_xlfn.NORM.S.INV(RAND())</f>
        <v>1.84050652142585</v>
      </c>
      <c r="AR568" s="24">
        <f ca="1">SQRT(Inputs!$B$38)*K568+SQRT(1-Inputs!$B$38)*_xlfn.NORM.S.INV(RAND())</f>
        <v>-1.2434108996611952</v>
      </c>
      <c r="AS568" s="24">
        <f ca="1">SQRT(Inputs!$B$38)*L568+SQRT(1-Inputs!$B$38)*_xlfn.NORM.S.INV(RAND())</f>
        <v>0.35777474133519094</v>
      </c>
      <c r="AT568" s="24">
        <f ca="1">SQRT(Inputs!$B$38)*M568+SQRT(1-Inputs!$B$38)*_xlfn.NORM.S.INV(RAND())</f>
        <v>0.41053145034131133</v>
      </c>
      <c r="AU568" s="15">
        <f ca="1">Inputs!$B$6*EXP($B$8-0.5*C$5^2+C$5*N568)</f>
        <v>4699.014478883114</v>
      </c>
      <c r="AV568" s="15">
        <f t="shared" ca="1" si="292"/>
        <v>4559.6687567593217</v>
      </c>
      <c r="AW568" s="15">
        <f t="shared" ca="1" si="293"/>
        <v>5453.4787134983335</v>
      </c>
      <c r="AX568" s="15">
        <f t="shared" ca="1" si="294"/>
        <v>6126.1755697121298</v>
      </c>
      <c r="AY568" s="15">
        <f t="shared" ca="1" si="295"/>
        <v>7044.6574016854311</v>
      </c>
      <c r="AZ568" s="15">
        <f t="shared" ca="1" si="296"/>
        <v>8811.1587894476015</v>
      </c>
      <c r="BA568" s="15">
        <f t="shared" ca="1" si="297"/>
        <v>10658.804084897896</v>
      </c>
      <c r="BB568" s="15">
        <f t="shared" ca="1" si="298"/>
        <v>13785.328161995016</v>
      </c>
      <c r="BC568" s="15">
        <f t="shared" ca="1" si="299"/>
        <v>15357.138732607778</v>
      </c>
      <c r="BD568" s="15">
        <f t="shared" ca="1" si="300"/>
        <v>18453.366933831774</v>
      </c>
      <c r="BE568" s="15">
        <f t="shared" ca="1" si="301"/>
        <v>25961.924074671391</v>
      </c>
      <c r="BF568" s="15">
        <f ca="1">Inputs!$B$13*EXP($B$9-0.5*C$6^2+C$6*Y568)</f>
        <v>14090.597096289099</v>
      </c>
      <c r="BG568" s="15">
        <f t="shared" ca="1" si="302"/>
        <v>14065.523288159115</v>
      </c>
      <c r="BH568" s="15">
        <f t="shared" ca="1" si="303"/>
        <v>15944.261407654636</v>
      </c>
      <c r="BI568" s="15">
        <f t="shared" ca="1" si="304"/>
        <v>18206.229866936992</v>
      </c>
      <c r="BJ568" s="15">
        <f t="shared" ca="1" si="305"/>
        <v>20353.867270700357</v>
      </c>
      <c r="BK568" s="15">
        <f t="shared" ca="1" si="306"/>
        <v>21576.980681823923</v>
      </c>
      <c r="BL568" s="15">
        <f t="shared" ca="1" si="307"/>
        <v>24038.131828221223</v>
      </c>
      <c r="BM568" s="15">
        <f t="shared" ca="1" si="308"/>
        <v>32982.146327531285</v>
      </c>
      <c r="BN568" s="15">
        <f t="shared" ca="1" si="309"/>
        <v>34723.417517126145</v>
      </c>
      <c r="BO568" s="15">
        <f t="shared" ca="1" si="310"/>
        <v>42277.459055878549</v>
      </c>
      <c r="BP568" s="15">
        <f t="shared" ca="1" si="311"/>
        <v>54934.248153405119</v>
      </c>
      <c r="BQ568" s="15">
        <f ca="1">Inputs!$B$20*EXP($B$10-0.5*C$7^2+C$7*AJ568)</f>
        <v>5462.4533979633497</v>
      </c>
      <c r="BR568" s="15">
        <f t="shared" ca="1" si="312"/>
        <v>5988.6688431860994</v>
      </c>
      <c r="BS568" s="15">
        <f t="shared" ca="1" si="313"/>
        <v>6668.3277681426935</v>
      </c>
      <c r="BT568" s="15">
        <f t="shared" ca="1" si="314"/>
        <v>9649.713970939858</v>
      </c>
      <c r="BU568" s="15">
        <f t="shared" ca="1" si="315"/>
        <v>8483.4666134263171</v>
      </c>
      <c r="BV568" s="15">
        <f t="shared" ca="1" si="316"/>
        <v>16460.43524113372</v>
      </c>
      <c r="BW568" s="15">
        <f t="shared" ca="1" si="317"/>
        <v>19759.820379249079</v>
      </c>
      <c r="BX568" s="15">
        <f t="shared" ca="1" si="318"/>
        <v>39970.419057371364</v>
      </c>
      <c r="BY568" s="15">
        <f t="shared" ca="1" si="319"/>
        <v>44148.188160414655</v>
      </c>
      <c r="BZ568" s="15">
        <f t="shared" ca="1" si="320"/>
        <v>66157.323780325562</v>
      </c>
      <c r="CA568" s="15">
        <f t="shared" ca="1" si="321"/>
        <v>99963.850649599553</v>
      </c>
      <c r="CB568" s="15">
        <f ca="1">(AU568*DCF!C$10-DCF!C$5*MAX(AU568*DCF!C$10,0)-MAX(AU568-Inputs!$B$6,0)/Inputs!$B$10)*DCF!C$6</f>
        <v>1044.9511443396761</v>
      </c>
      <c r="CC568" s="15">
        <f ca="1">(AV568*DCF!D$10-DCF!D$5*MAX(AV568*DCF!D$10,0)-MAX(AV568-AU568,0)/Inputs!$B$10)*DCF!D$6</f>
        <v>1111.388368718242</v>
      </c>
      <c r="CD568" s="15">
        <f ca="1">(AW568*DCF!E$10-DCF!E$5*MAX(AW568*DCF!E$10,0)-MAX(AW568-AV568,0)/Inputs!$B$10)*DCF!E$6</f>
        <v>1057.7984064448115</v>
      </c>
      <c r="CE568" s="15">
        <f ca="1">(AX568*DCF!F$10-DCF!F$5*MAX(AX568*DCF!F$10,0)-MAX(AX568-AW568,0)/Inputs!$B$10)*DCF!F$6</f>
        <v>1197.3628260178768</v>
      </c>
      <c r="CF568" s="15">
        <f ca="1">(AY568*DCF!G$10-DCF!G$5*MAX(AY568*DCF!G$10,0)-MAX(AY568-AX568,0)/Inputs!$B$10)*DCF!G$6</f>
        <v>1274.9320629178696</v>
      </c>
      <c r="CG568" s="15">
        <f ca="1">(AZ568*DCF!H$10-DCF!H$5*MAX(AZ568*DCF!H$10,0)-MAX(AZ568-AY568,0)/Inputs!$B$10)*DCF!H$6</f>
        <v>1397.018808934318</v>
      </c>
      <c r="CH568" s="15">
        <f ca="1">(BA568*DCF!I$10-DCF!I$5*MAX(BA568*DCF!I$10,0)-MAX(BA568-AZ568,0)/Inputs!$B$10)*DCF!I$6</f>
        <v>1643.8961078590014</v>
      </c>
      <c r="CI568" s="15">
        <f ca="1">(BB568*DCF!J$10-DCF!J$5*MAX(BB568*DCF!J$10,0)-MAX(BB568-BA568,0)/Inputs!$B$10)*DCF!J$6</f>
        <v>1891.8210961281998</v>
      </c>
      <c r="CJ568" s="15">
        <f ca="1">(BC568*DCF!K$10-DCF!K$5*MAX(BC568*DCF!K$10,0)-MAX(BC568-BB568,0)/Inputs!$B$10)*DCF!K$6</f>
        <v>2252.2231463509906</v>
      </c>
      <c r="CK568" s="15">
        <f ca="1">(BD568*DCF!L$10-DCF!L$5*MAX(BD568*DCF!L$10,0)-MAX(BD568-BC568,0)/Inputs!$B$10)*DCF!L$6</f>
        <v>2382.7262035213057</v>
      </c>
      <c r="CL568" s="15">
        <f ca="1">(BE568*DCF!M$10-DCF!M$5*MAX(BE568*DCF!M$10,0)-MAX(BE568-BD568,0)/Inputs!$B$10)*DCF!M$6</f>
        <v>2766.5859009613409</v>
      </c>
      <c r="CM568" s="15">
        <f ca="1">(BF568*DCF!C$28-DCF!C$5*MAX(BF568*DCF!C$28,0)-MAX(BF568-Inputs!$B$13,0)/Inputs!$B$17)*DCF!C$6</f>
        <v>3675.9705056890152</v>
      </c>
      <c r="CN568" s="15">
        <f ca="1">(BG568*DCF!D$28-DCF!D$5*MAX(BG568*DCF!D$28,0)-MAX(BG568-BF568,0)/Inputs!$B$17)*DCF!D$6</f>
        <v>4142.621012924832</v>
      </c>
      <c r="CO568" s="15">
        <f ca="1">(BH568*DCF!E$28-DCF!E$5*MAX(BH568*DCF!E$28,0)-MAX(BH568-BG568,0)/Inputs!$B$17)*DCF!E$6</f>
        <v>4145.4253183053925</v>
      </c>
      <c r="CP568" s="15">
        <f ca="1">(BI568*DCF!F$28-DCF!F$5*MAX(BI568*DCF!F$28,0)-MAX(BI568-BH568,0)/Inputs!$B$17)*DCF!F$6</f>
        <v>4530.6847299250085</v>
      </c>
      <c r="CQ568" s="15">
        <f ca="1">(BJ568*DCF!G$28-DCF!G$5*MAX(BJ568*DCF!G$28,0)-MAX(BJ568-BI568,0)/Inputs!$B$17)*DCF!G$6</f>
        <v>4919.7538924832161</v>
      </c>
      <c r="CR568" s="15">
        <f ca="1">(BK568*DCF!H$28-DCF!H$5*MAX(BK568*DCF!H$28,0)-MAX(BK568-BJ568,0)/Inputs!$B$17)*DCF!H$6</f>
        <v>5146.1878763947761</v>
      </c>
      <c r="CS568" s="15">
        <f ca="1">(BL568*DCF!I$28-DCF!I$5*MAX(BL568*DCF!I$28,0)-MAX(BL568-BK568,0)/Inputs!$B$17)*DCF!I$6</f>
        <v>5299.3890639878782</v>
      </c>
      <c r="CT568" s="15">
        <f ca="1">(BM568*DCF!J$28-DCF!J$5*MAX(BM568*DCF!J$28,0)-MAX(BM568-BL568,0)/Inputs!$B$17)*DCF!J$6</f>
        <v>6171.8534304445566</v>
      </c>
      <c r="CU568" s="15">
        <f ca="1">(BN568*DCF!K$28-DCF!K$5*MAX(BN568*DCF!K$28,0)-MAX(BN568-BM568,0)/Inputs!$B$17)*DCF!K$6</f>
        <v>7119.7210448924825</v>
      </c>
      <c r="CV568" s="15">
        <f ca="1">(BO568*DCF!L$28-DCF!L$5*MAX(BO568*DCF!L$28,0)-MAX(BO568-BN568,0)/Inputs!$B$17)*DCF!L$6</f>
        <v>7580.4880838027157</v>
      </c>
      <c r="CW568" s="15">
        <f ca="1">(BP568*DCF!M$28-DCF!M$5*MAX(BP568*DCF!M$28,0)-MAX(BP568-BO568,0)/Inputs!$B$17)*DCF!M$6</f>
        <v>9012.9204745639763</v>
      </c>
      <c r="CX568" s="15">
        <f ca="1">(BQ568*DCF!C$46-DCF!C$5*MAX(BQ568*DCF!C$46,0)-MAX(BQ568-Inputs!$B$20,0)/Inputs!$B$24)*DCF!C$6</f>
        <v>-2306.0878045935451</v>
      </c>
      <c r="CY568" s="15">
        <f ca="1">(BR568*DCF!D$46-DCF!D$5*MAX(BR568*DCF!D$46,0)-MAX(BR568-BQ568,0)/Inputs!$B$24)*DCF!D$6</f>
        <v>-1246.6578764608864</v>
      </c>
      <c r="CZ568" s="15">
        <f ca="1">(BS568*DCF!E$46-DCF!E$5*MAX(BS568*DCF!E$46,0)-MAX(BS568-BR568,0)/Inputs!$B$24)*DCF!E$6</f>
        <v>-1056.4442065162309</v>
      </c>
      <c r="DA568" s="15">
        <f ca="1">(BT568*DCF!F$46-DCF!F$5*MAX(BT568*DCF!F$46,0)-MAX(BT568-BS568,0)/Inputs!$B$24)*DCF!F$6</f>
        <v>-1788.3701467554795</v>
      </c>
      <c r="DB568" s="15">
        <f ca="1">(BU568*DCF!G$46-DCF!G$5*MAX(BU568*DCF!G$46,0)-MAX(BU568-BT568,0)/Inputs!$B$24)*DCF!G$6</f>
        <v>-285.36705559223327</v>
      </c>
      <c r="DC568" s="15">
        <f ca="1">(BV568*DCF!H$46-DCF!H$5*MAX(BV568*DCF!H$46,0)-MAX(BV568-BU568,0)/Inputs!$B$24)*DCF!H$6</f>
        <v>-2478.7941253623871</v>
      </c>
      <c r="DD568" s="15">
        <f ca="1">(BW568*DCF!I$46-DCF!I$5*MAX(BW568*DCF!I$46,0)-MAX(BW568-BV568,0)/Inputs!$B$24)*DCF!I$6</f>
        <v>-490.76512462888576</v>
      </c>
      <c r="DE568" s="15">
        <f ca="1">(BX568*DCF!J$46-DCF!J$5*MAX(BX568*DCF!J$46,0)-MAX(BX568-BW568,0)/Inputs!$B$24)*DCF!J$6</f>
        <v>-3682.8720594742122</v>
      </c>
      <c r="DF568" s="15">
        <f ca="1">(BY568*DCF!K$46-DCF!K$5*MAX(BY568*DCF!K$46,0)-MAX(BY568-BX568,0)/Inputs!$B$24)*DCF!K$6</f>
        <v>1498.4495414786243</v>
      </c>
      <c r="DG568" s="15">
        <f ca="1">(BZ568*DCF!L$46-DCF!L$5*MAX(BZ568*DCF!L$46,0)-MAX(BZ568-BY568,0)/Inputs!$B$24)*DCF!L$6</f>
        <v>-407.59049113659177</v>
      </c>
      <c r="DH568" s="15">
        <f ca="1">(CA568*DCF!M$46-DCF!M$5*MAX(CA568*DCF!M$46,0)-MAX(CA568-BZ568,0)/Inputs!$B$24)*DCF!M$6</f>
        <v>769.30948512846635</v>
      </c>
      <c r="DI568" s="15">
        <f ca="1">SUM(CB568:CL568)+BE568*DCF!M$10*(1+Inputs!$B$30)*(1-Inputs!$B$33)*(1-Inputs!$B$30/Inputs!$B$31)/(Inputs!$B$29-Inputs!$B$30)*DCF!M$6</f>
        <v>90273.082082908804</v>
      </c>
      <c r="DJ568" s="15">
        <f ca="1">SUM(CM568:CW568)+BP568*DCF!M$28*(1+Inputs!$B$30)*(1-Inputs!$B$33)*(1-Inputs!$B$30/Inputs!$B$31)/(Inputs!$B$29-Inputs!$B$30)*DCF!M$6</f>
        <v>265588.66748828674</v>
      </c>
      <c r="DK568" s="15">
        <f ca="1">SUM(CX568:DH568)+CA568*DCF!M$46*(1+Inputs!$B$30)*(1-Inputs!$B$33)*(1-Inputs!$B$30/Inputs!$B$31)/(Inputs!$B$29-Inputs!$B$30)*DCF!M$6</f>
        <v>143080.76471548248</v>
      </c>
      <c r="DM568" s="15">
        <f ca="1">DI568+DJ568+DK568+Inputs!$B$34+Inputs!$B$36-Inputs!$B$35</f>
        <v>575793.51428667805</v>
      </c>
    </row>
    <row r="569" spans="1:117" x14ac:dyDescent="0.75">
      <c r="A569" s="11">
        <v>556</v>
      </c>
      <c r="C569" s="24">
        <f t="shared" ca="1" si="325"/>
        <v>0.23290467924945651</v>
      </c>
      <c r="D569" s="24">
        <f t="shared" ca="1" si="325"/>
        <v>-1.1020646521652921</v>
      </c>
      <c r="E569" s="24">
        <f t="shared" ca="1" si="325"/>
        <v>-1.475463150229505</v>
      </c>
      <c r="F569" s="24">
        <f t="shared" ca="1" si="325"/>
        <v>0.40851100403751001</v>
      </c>
      <c r="G569" s="24">
        <f t="shared" ca="1" si="325"/>
        <v>1.4336089501401739</v>
      </c>
      <c r="H569" s="24">
        <f t="shared" ca="1" si="325"/>
        <v>1.3018344478969868</v>
      </c>
      <c r="I569" s="24">
        <f t="shared" ca="1" si="325"/>
        <v>0.49102321807901578</v>
      </c>
      <c r="J569" s="24">
        <f t="shared" ca="1" si="325"/>
        <v>5.2060689658684933E-2</v>
      </c>
      <c r="K569" s="24">
        <f t="shared" ca="1" si="325"/>
        <v>0.14643350974773789</v>
      </c>
      <c r="L569" s="24">
        <f t="shared" ca="1" si="325"/>
        <v>5.4192186171873089E-2</v>
      </c>
      <c r="M569" s="24">
        <f t="shared" ca="1" si="325"/>
        <v>-0.98191920645924513</v>
      </c>
      <c r="N569" s="24">
        <f ca="1">SQRT(Inputs!$B$38)*C569+SQRT(1-Inputs!$B$38)*_xlfn.NORM.S.INV(RAND())</f>
        <v>-0.493387780261477</v>
      </c>
      <c r="O569" s="24">
        <f ca="1">SQRT(Inputs!$B$38)*D569+SQRT(1-Inputs!$B$38)*_xlfn.NORM.S.INV(RAND())</f>
        <v>-1.8872908666429207</v>
      </c>
      <c r="P569" s="24">
        <f ca="1">SQRT(Inputs!$B$38)*E569+SQRT(1-Inputs!$B$38)*_xlfn.NORM.S.INV(RAND())</f>
        <v>-0.31975400592226272</v>
      </c>
      <c r="Q569" s="24">
        <f ca="1">SQRT(Inputs!$B$38)*F569+SQRT(1-Inputs!$B$38)*_xlfn.NORM.S.INV(RAND())</f>
        <v>0.46970284884003793</v>
      </c>
      <c r="R569" s="24">
        <f ca="1">SQRT(Inputs!$B$38)*G569+SQRT(1-Inputs!$B$38)*_xlfn.NORM.S.INV(RAND())</f>
        <v>1.4430879064278366</v>
      </c>
      <c r="S569" s="24">
        <f ca="1">SQRT(Inputs!$B$38)*H569+SQRT(1-Inputs!$B$38)*_xlfn.NORM.S.INV(RAND())</f>
        <v>1.103070298644049</v>
      </c>
      <c r="T569" s="24">
        <f ca="1">SQRT(Inputs!$B$38)*I569+SQRT(1-Inputs!$B$38)*_xlfn.NORM.S.INV(RAND())</f>
        <v>0.44253834130149289</v>
      </c>
      <c r="U569" s="24">
        <f ca="1">SQRT(Inputs!$B$38)*J569+SQRT(1-Inputs!$B$38)*_xlfn.NORM.S.INV(RAND())</f>
        <v>0.26489449219781064</v>
      </c>
      <c r="V569" s="24">
        <f ca="1">SQRT(Inputs!$B$38)*K569+SQRT(1-Inputs!$B$38)*_xlfn.NORM.S.INV(RAND())</f>
        <v>-0.79689650009461865</v>
      </c>
      <c r="W569" s="24">
        <f ca="1">SQRT(Inputs!$B$38)*L569+SQRT(1-Inputs!$B$38)*_xlfn.NORM.S.INV(RAND())</f>
        <v>0.20910982553946914</v>
      </c>
      <c r="X569" s="24">
        <f ca="1">SQRT(Inputs!$B$38)*M569+SQRT(1-Inputs!$B$38)*_xlfn.NORM.S.INV(RAND())</f>
        <v>0.48905546167704761</v>
      </c>
      <c r="Y569" s="24">
        <f ca="1">SQRT(Inputs!$B$38)*C569+SQRT(1-Inputs!$B$38)*_xlfn.NORM.S.INV(RAND())</f>
        <v>1.2397560609645506</v>
      </c>
      <c r="Z569" s="24">
        <f ca="1">SQRT(Inputs!$B$38)*D569+SQRT(1-Inputs!$B$38)*_xlfn.NORM.S.INV(RAND())</f>
        <v>-1.7119508446344562</v>
      </c>
      <c r="AA569" s="24">
        <f ca="1">SQRT(Inputs!$B$38)*E569+SQRT(1-Inputs!$B$38)*_xlfn.NORM.S.INV(RAND())</f>
        <v>-1.1938468465075034</v>
      </c>
      <c r="AB569" s="24">
        <f ca="1">SQRT(Inputs!$B$38)*F569+SQRT(1-Inputs!$B$38)*_xlfn.NORM.S.INV(RAND())</f>
        <v>-0.37489314693225062</v>
      </c>
      <c r="AC569" s="24">
        <f ca="1">SQRT(Inputs!$B$38)*G569+SQRT(1-Inputs!$B$38)*_xlfn.NORM.S.INV(RAND())</f>
        <v>2.0612307593644061</v>
      </c>
      <c r="AD569" s="24">
        <f ca="1">SQRT(Inputs!$B$38)*H569+SQRT(1-Inputs!$B$38)*_xlfn.NORM.S.INV(RAND())</f>
        <v>7.7648519017843753E-2</v>
      </c>
      <c r="AE569" s="24">
        <f ca="1">SQRT(Inputs!$B$38)*I569+SQRT(1-Inputs!$B$38)*_xlfn.NORM.S.INV(RAND())</f>
        <v>1.1906882063970492</v>
      </c>
      <c r="AF569" s="24">
        <f ca="1">SQRT(Inputs!$B$38)*J569+SQRT(1-Inputs!$B$38)*_xlfn.NORM.S.INV(RAND())</f>
        <v>-0.78126106805777829</v>
      </c>
      <c r="AG569" s="24">
        <f ca="1">SQRT(Inputs!$B$38)*K569+SQRT(1-Inputs!$B$38)*_xlfn.NORM.S.INV(RAND())</f>
        <v>0.38441269289766966</v>
      </c>
      <c r="AH569" s="24">
        <f ca="1">SQRT(Inputs!$B$38)*L569+SQRT(1-Inputs!$B$38)*_xlfn.NORM.S.INV(RAND())</f>
        <v>1.0402396738671704</v>
      </c>
      <c r="AI569" s="24">
        <f ca="1">SQRT(Inputs!$B$38)*M569+SQRT(1-Inputs!$B$38)*_xlfn.NORM.S.INV(RAND())</f>
        <v>1.7065363914699838</v>
      </c>
      <c r="AJ569" s="24">
        <f ca="1">SQRT(Inputs!$B$38)*C569+SQRT(1-Inputs!$B$38)*_xlfn.NORM.S.INV(RAND())</f>
        <v>0.76601321436034797</v>
      </c>
      <c r="AK569" s="24">
        <f ca="1">SQRT(Inputs!$B$38)*D569+SQRT(1-Inputs!$B$38)*_xlfn.NORM.S.INV(RAND())</f>
        <v>0.58699693423960775</v>
      </c>
      <c r="AL569" s="24">
        <f ca="1">SQRT(Inputs!$B$38)*E569+SQRT(1-Inputs!$B$38)*_xlfn.NORM.S.INV(RAND())</f>
        <v>-5.2158837805642233E-2</v>
      </c>
      <c r="AM569" s="24">
        <f ca="1">SQRT(Inputs!$B$38)*F569+SQRT(1-Inputs!$B$38)*_xlfn.NORM.S.INV(RAND())</f>
        <v>-0.23361580950062147</v>
      </c>
      <c r="AN569" s="24">
        <f ca="1">SQRT(Inputs!$B$38)*G569+SQRT(1-Inputs!$B$38)*_xlfn.NORM.S.INV(RAND())</f>
        <v>-0.5020151819260863</v>
      </c>
      <c r="AO569" s="24">
        <f ca="1">SQRT(Inputs!$B$38)*H569+SQRT(1-Inputs!$B$38)*_xlfn.NORM.S.INV(RAND())</f>
        <v>0.79119712887863725</v>
      </c>
      <c r="AP569" s="24">
        <f ca="1">SQRT(Inputs!$B$38)*I569+SQRT(1-Inputs!$B$38)*_xlfn.NORM.S.INV(RAND())</f>
        <v>-1.1004971112250042</v>
      </c>
      <c r="AQ569" s="24">
        <f ca="1">SQRT(Inputs!$B$38)*J569+SQRT(1-Inputs!$B$38)*_xlfn.NORM.S.INV(RAND())</f>
        <v>-0.50767690943628418</v>
      </c>
      <c r="AR569" s="24">
        <f ca="1">SQRT(Inputs!$B$38)*K569+SQRT(1-Inputs!$B$38)*_xlfn.NORM.S.INV(RAND())</f>
        <v>8.7610563473128455E-2</v>
      </c>
      <c r="AS569" s="24">
        <f ca="1">SQRT(Inputs!$B$38)*L569+SQRT(1-Inputs!$B$38)*_xlfn.NORM.S.INV(RAND())</f>
        <v>-0.26579092554813549</v>
      </c>
      <c r="AT569" s="24">
        <f ca="1">SQRT(Inputs!$B$38)*M569+SQRT(1-Inputs!$B$38)*_xlfn.NORM.S.INV(RAND())</f>
        <v>0.30537898869678415</v>
      </c>
      <c r="AU569" s="15">
        <f ca="1">Inputs!$B$6*EXP($B$8-0.5*C$5^2+C$5*N569)</f>
        <v>4581.3372885006384</v>
      </c>
      <c r="AV569" s="15">
        <f t="shared" ca="1" si="292"/>
        <v>4225.2636548616747</v>
      </c>
      <c r="AW569" s="15">
        <f t="shared" ca="1" si="293"/>
        <v>4934.4858985968258</v>
      </c>
      <c r="AX569" s="15">
        <f t="shared" ca="1" si="294"/>
        <v>6388.6169360509457</v>
      </c>
      <c r="AY569" s="15">
        <f t="shared" ca="1" si="295"/>
        <v>9240.7721476183742</v>
      </c>
      <c r="AZ569" s="15">
        <f t="shared" ca="1" si="296"/>
        <v>12761.385510444115</v>
      </c>
      <c r="BA569" s="15">
        <f t="shared" ca="1" si="297"/>
        <v>16356.985336820988</v>
      </c>
      <c r="BB569" s="15">
        <f t="shared" ca="1" si="298"/>
        <v>20564.531801671284</v>
      </c>
      <c r="BC569" s="15">
        <f t="shared" ca="1" si="299"/>
        <v>23321.520979433015</v>
      </c>
      <c r="BD569" s="15">
        <f t="shared" ca="1" si="300"/>
        <v>29135.378386214132</v>
      </c>
      <c r="BE569" s="15">
        <f t="shared" ca="1" si="301"/>
        <v>37327.890762891591</v>
      </c>
      <c r="BF569" s="15">
        <f ca="1">Inputs!$B$13*EXP($B$9-0.5*C$6^2+C$6*Y569)</f>
        <v>17684.57388918479</v>
      </c>
      <c r="BG569" s="15">
        <f t="shared" ca="1" si="302"/>
        <v>15825.217464651902</v>
      </c>
      <c r="BH569" s="15">
        <f t="shared" ca="1" si="303"/>
        <v>15862.133277857507</v>
      </c>
      <c r="BI569" s="15">
        <f t="shared" ca="1" si="304"/>
        <v>18328.888588966245</v>
      </c>
      <c r="BJ569" s="15">
        <f t="shared" ca="1" si="305"/>
        <v>30244.045958357583</v>
      </c>
      <c r="BK569" s="15">
        <f t="shared" ca="1" si="306"/>
        <v>37513.311196759889</v>
      </c>
      <c r="BL569" s="15">
        <f t="shared" ca="1" si="307"/>
        <v>53768.873657454467</v>
      </c>
      <c r="BM569" s="15">
        <f t="shared" ca="1" si="308"/>
        <v>59980.349203615522</v>
      </c>
      <c r="BN569" s="15">
        <f t="shared" ca="1" si="309"/>
        <v>77246.049688191735</v>
      </c>
      <c r="BO569" s="15">
        <f t="shared" ca="1" si="310"/>
        <v>107259.40610427446</v>
      </c>
      <c r="BP569" s="15">
        <f t="shared" ca="1" si="311"/>
        <v>160175.37157567215</v>
      </c>
      <c r="BQ569" s="15">
        <f ca="1">Inputs!$B$20*EXP($B$10-0.5*C$7^2+C$7*AJ569)</f>
        <v>5628.6241435721477</v>
      </c>
      <c r="BR569" s="15">
        <f t="shared" ca="1" si="312"/>
        <v>9202.4066706090325</v>
      </c>
      <c r="BS569" s="15">
        <f t="shared" ca="1" si="313"/>
        <v>12414.338924779697</v>
      </c>
      <c r="BT569" s="15">
        <f t="shared" ca="1" si="314"/>
        <v>16099.177096021049</v>
      </c>
      <c r="BU569" s="15">
        <f t="shared" ca="1" si="315"/>
        <v>19759.432236596458</v>
      </c>
      <c r="BV569" s="15">
        <f t="shared" ca="1" si="316"/>
        <v>32855.424431749176</v>
      </c>
      <c r="BW569" s="15">
        <f t="shared" ca="1" si="317"/>
        <v>36321.499187884307</v>
      </c>
      <c r="BX569" s="15">
        <f t="shared" ca="1" si="318"/>
        <v>45885.485897685779</v>
      </c>
      <c r="BY569" s="15">
        <f t="shared" ca="1" si="319"/>
        <v>65380.130553693969</v>
      </c>
      <c r="BZ569" s="15">
        <f t="shared" ca="1" si="320"/>
        <v>87362.807648003058</v>
      </c>
      <c r="CA569" s="15">
        <f t="shared" ca="1" si="321"/>
        <v>129561.67243555449</v>
      </c>
      <c r="CB569" s="15">
        <f ca="1">(AU569*DCF!C$10-DCF!C$5*MAX(AU569*DCF!C$10,0)-MAX(AU569-Inputs!$B$6,0)/Inputs!$B$10)*DCF!C$6</f>
        <v>1045.7902036819823</v>
      </c>
      <c r="CC569" s="15">
        <f ca="1">(AV569*DCF!D$10-DCF!D$5*MAX(AV569*DCF!D$10,0)-MAX(AV569-AU569,0)/Inputs!$B$10)*DCF!D$6</f>
        <v>1029.8793906508904</v>
      </c>
      <c r="CD569" s="15">
        <f ca="1">(AW569*DCF!E$10-DCF!E$5*MAX(AW569*DCF!E$10,0)-MAX(AW569-AV569,0)/Inputs!$B$10)*DCF!E$6</f>
        <v>979.54802420962994</v>
      </c>
      <c r="CE569" s="15">
        <f ca="1">(AX569*DCF!F$10-DCF!F$5*MAX(AX569*DCF!F$10,0)-MAX(AX569-AW569,0)/Inputs!$B$10)*DCF!F$6</f>
        <v>1092.0562789506714</v>
      </c>
      <c r="CF569" s="15">
        <f ca="1">(AY569*DCF!G$10-DCF!G$5*MAX(AY569*DCF!G$10,0)-MAX(AY569-AX569,0)/Inputs!$B$10)*DCF!G$6</f>
        <v>1355.7337723207313</v>
      </c>
      <c r="CG569" s="15">
        <f ca="1">(AZ569*DCF!H$10-DCF!H$5*MAX(AZ569*DCF!H$10,0)-MAX(AZ569-AY569,0)/Inputs!$B$10)*DCF!H$6</f>
        <v>1852.4841324542977</v>
      </c>
      <c r="CH569" s="15">
        <f ca="1">(BA569*DCF!I$10-DCF!I$5*MAX(BA569*DCF!I$10,0)-MAX(BA569-AZ569,0)/Inputs!$B$10)*DCF!I$6</f>
        <v>2398.0201664375309</v>
      </c>
      <c r="CI569" s="15">
        <f ca="1">(BB569*DCF!J$10-DCF!J$5*MAX(BB569*DCF!J$10,0)-MAX(BB569-BA569,0)/Inputs!$B$10)*DCF!J$6</f>
        <v>2891.337041603017</v>
      </c>
      <c r="CJ569" s="15">
        <f ca="1">(BC569*DCF!K$10-DCF!K$5*MAX(BC569*DCF!K$10,0)-MAX(BC569-BB569,0)/Inputs!$B$10)*DCF!K$6</f>
        <v>3368.4538161077653</v>
      </c>
      <c r="CK569" s="15">
        <f ca="1">(BD569*DCF!L$10-DCF!L$5*MAX(BD569*DCF!L$10,0)-MAX(BD569-BC569,0)/Inputs!$B$10)*DCF!L$6</f>
        <v>3642.3432007895717</v>
      </c>
      <c r="CL569" s="15">
        <f ca="1">(BE569*DCF!M$10-DCF!M$5*MAX(BE569*DCF!M$10,0)-MAX(BE569-BD569,0)/Inputs!$B$10)*DCF!M$6</f>
        <v>4288.7650476922909</v>
      </c>
      <c r="CM569" s="15">
        <f ca="1">(BF569*DCF!C$28-DCF!C$5*MAX(BF569*DCF!C$28,0)-MAX(BF569-Inputs!$B$13,0)/Inputs!$B$17)*DCF!C$6</f>
        <v>3942.8109180411275</v>
      </c>
      <c r="CN569" s="15">
        <f ca="1">(BG569*DCF!D$28-DCF!D$5*MAX(BG569*DCF!D$28,0)-MAX(BG569-BF569,0)/Inputs!$B$17)*DCF!D$6</f>
        <v>4660.8915331547669</v>
      </c>
      <c r="CO569" s="15">
        <f ca="1">(BH569*DCF!E$28-DCF!E$5*MAX(BH569*DCF!E$28,0)-MAX(BH569-BG569,0)/Inputs!$B$17)*DCF!E$6</f>
        <v>4485.1629938236374</v>
      </c>
      <c r="CP569" s="15">
        <f ca="1">(BI569*DCF!F$28-DCF!F$5*MAX(BI569*DCF!F$28,0)-MAX(BI569-BH569,0)/Inputs!$B$17)*DCF!F$6</f>
        <v>4526.6986587413148</v>
      </c>
      <c r="CQ569" s="15">
        <f ca="1">(BJ569*DCF!G$28-DCF!G$5*MAX(BJ569*DCF!G$28,0)-MAX(BJ569-BI569,0)/Inputs!$B$17)*DCF!G$6</f>
        <v>5843.0354226621348</v>
      </c>
      <c r="CR569" s="15">
        <f ca="1">(BK569*DCF!H$28-DCF!H$5*MAX(BK569*DCF!H$28,0)-MAX(BK569-BJ569,0)/Inputs!$B$17)*DCF!H$6</f>
        <v>8148.0159164713004</v>
      </c>
      <c r="CS569" s="15">
        <f ca="1">(BL569*DCF!I$28-DCF!I$5*MAX(BL569*DCF!I$28,0)-MAX(BL569-BK569,0)/Inputs!$B$17)*DCF!I$6</f>
        <v>10310.742378294817</v>
      </c>
      <c r="CT569" s="15">
        <f ca="1">(BM569*DCF!J$28-DCF!J$5*MAX(BM569*DCF!J$28,0)-MAX(BM569-BL569,0)/Inputs!$B$17)*DCF!J$6</f>
        <v>12557.006309512326</v>
      </c>
      <c r="CU569" s="15">
        <f ca="1">(BN569*DCF!K$28-DCF!K$5*MAX(BN569*DCF!K$28,0)-MAX(BN569-BM569,0)/Inputs!$B$17)*DCF!K$6</f>
        <v>14198.252178268362</v>
      </c>
      <c r="CV569" s="15">
        <f ca="1">(BO569*DCF!L$28-DCF!L$5*MAX(BO569*DCF!L$28,0)-MAX(BO569-BN569,0)/Inputs!$B$17)*DCF!L$6</f>
        <v>18004.441553857712</v>
      </c>
      <c r="CW569" s="15">
        <f ca="1">(BP569*DCF!M$28-DCF!M$5*MAX(BP569*DCF!M$28,0)-MAX(BP569-BO569,0)/Inputs!$B$17)*DCF!M$6</f>
        <v>24605.883567031869</v>
      </c>
      <c r="CX569" s="15">
        <f ca="1">(BQ569*DCF!C$46-DCF!C$5*MAX(BQ569*DCF!C$46,0)-MAX(BQ569-Inputs!$B$20,0)/Inputs!$B$24)*DCF!C$6</f>
        <v>-2421.2176514356679</v>
      </c>
      <c r="CY569" s="15">
        <f ca="1">(BR569*DCF!D$46-DCF!D$5*MAX(BR569*DCF!D$46,0)-MAX(BR569-BQ569,0)/Inputs!$B$24)*DCF!D$6</f>
        <v>-3095.5395549735708</v>
      </c>
      <c r="CZ569" s="15">
        <f ca="1">(BS569*DCF!E$46-DCF!E$5*MAX(BS569*DCF!E$46,0)-MAX(BS569-BR569,0)/Inputs!$B$24)*DCF!E$6</f>
        <v>-2734.0724643386475</v>
      </c>
      <c r="DA569" s="15">
        <f ca="1">(BT569*DCF!F$46-DCF!F$5*MAX(BT569*DCF!F$46,0)-MAX(BT569-BS569,0)/Inputs!$B$24)*DCF!F$6</f>
        <v>-2514.2099276639401</v>
      </c>
      <c r="DB569" s="15">
        <f ca="1">(BU569*DCF!G$46-DCF!G$5*MAX(BU569*DCF!G$46,0)-MAX(BU569-BT569,0)/Inputs!$B$24)*DCF!G$6</f>
        <v>-1895.9057720460837</v>
      </c>
      <c r="DC569" s="15">
        <f ca="1">(BV569*DCF!H$46-DCF!H$5*MAX(BV569*DCF!H$46,0)-MAX(BV569-BU569,0)/Inputs!$B$24)*DCF!H$6</f>
        <v>-4069.4993341682416</v>
      </c>
      <c r="DD569" s="15">
        <f ca="1">(BW569*DCF!I$46-DCF!I$5*MAX(BW569*DCF!I$46,0)-MAX(BW569-BV569,0)/Inputs!$B$24)*DCF!I$6</f>
        <v>-156.11687455334859</v>
      </c>
      <c r="DE569" s="15">
        <f ca="1">(BX569*DCF!J$46-DCF!J$5*MAX(BX569*DCF!J$46,0)-MAX(BX569-BW569,0)/Inputs!$B$24)*DCF!J$6</f>
        <v>-611.44381443973532</v>
      </c>
      <c r="DF569" s="15">
        <f ca="1">(BY569*DCF!K$46-DCF!K$5*MAX(BY569*DCF!K$46,0)-MAX(BY569-BX569,0)/Inputs!$B$24)*DCF!K$6</f>
        <v>-1040.9376025410704</v>
      </c>
      <c r="DG569" s="15">
        <f ca="1">(BZ569*DCF!L$46-DCF!L$5*MAX(BZ569*DCF!L$46,0)-MAX(BZ569-BY569,0)/Inputs!$B$24)*DCF!L$6</f>
        <v>1064.2343410452204</v>
      </c>
      <c r="DH569" s="15">
        <f ca="1">(CA569*DCF!M$46-DCF!M$5*MAX(CA569*DCF!M$46,0)-MAX(CA569-BZ569,0)/Inputs!$B$24)*DCF!M$6</f>
        <v>1335.1922635623089</v>
      </c>
      <c r="DI569" s="15">
        <f ca="1">SUM(CB569:CL569)+BE569*DCF!M$10*(1+Inputs!$B$30)*(1-Inputs!$B$33)*(1-Inputs!$B$30/Inputs!$B$31)/(Inputs!$B$29-Inputs!$B$30)*DCF!M$6</f>
        <v>127828.42467828008</v>
      </c>
      <c r="DJ569" s="15">
        <f ca="1">SUM(CM569:CW569)+BP569*DCF!M$28*(1+Inputs!$B$30)*(1-Inputs!$B$33)*(1-Inputs!$B$30/Inputs!$B$31)/(Inputs!$B$29-Inputs!$B$30)*DCF!M$6</f>
        <v>705643.17769000411</v>
      </c>
      <c r="DK569" s="15">
        <f ca="1">SUM(CX569:DH569)+CA569*DCF!M$46*(1+Inputs!$B$30)*(1-Inputs!$B$33)*(1-Inputs!$B$30/Inputs!$B$31)/(Inputs!$B$29-Inputs!$B$30)*DCF!M$6</f>
        <v>184178.17675505806</v>
      </c>
      <c r="DM569" s="15">
        <f ca="1">DI569+DJ569+DK569+Inputs!$B$34+Inputs!$B$36-Inputs!$B$35</f>
        <v>1094500.7791233424</v>
      </c>
    </row>
    <row r="570" spans="1:117" x14ac:dyDescent="0.75">
      <c r="A570" s="11">
        <v>557</v>
      </c>
      <c r="C570" s="24">
        <f t="shared" ca="1" si="325"/>
        <v>1.0583347836214003</v>
      </c>
      <c r="D570" s="24">
        <f t="shared" ca="1" si="325"/>
        <v>0.62815396985953742</v>
      </c>
      <c r="E570" s="24">
        <f t="shared" ca="1" si="325"/>
        <v>-0.35676084066991182</v>
      </c>
      <c r="F570" s="24">
        <f t="shared" ca="1" si="325"/>
        <v>0.36766074173137747</v>
      </c>
      <c r="G570" s="24">
        <f t="shared" ca="1" si="325"/>
        <v>2.0222405739991247</v>
      </c>
      <c r="H570" s="24">
        <f t="shared" ca="1" si="325"/>
        <v>-0.42957593582975723</v>
      </c>
      <c r="I570" s="24">
        <f t="shared" ca="1" si="325"/>
        <v>-0.60772660153345914</v>
      </c>
      <c r="J570" s="24">
        <f t="shared" ca="1" si="325"/>
        <v>1.8558734569727429</v>
      </c>
      <c r="K570" s="24">
        <f t="shared" ca="1" si="325"/>
        <v>0.24142975341930209</v>
      </c>
      <c r="L570" s="24">
        <f t="shared" ca="1" si="325"/>
        <v>0.7262229780547298</v>
      </c>
      <c r="M570" s="24">
        <f t="shared" ca="1" si="325"/>
        <v>1.2868687557873768</v>
      </c>
      <c r="N570" s="24">
        <f ca="1">SQRT(Inputs!$B$38)*C570+SQRT(1-Inputs!$B$38)*_xlfn.NORM.S.INV(RAND())</f>
        <v>0.67956007878192448</v>
      </c>
      <c r="O570" s="24">
        <f ca="1">SQRT(Inputs!$B$38)*D570+SQRT(1-Inputs!$B$38)*_xlfn.NORM.S.INV(RAND())</f>
        <v>0.93996386799190668</v>
      </c>
      <c r="P570" s="24">
        <f ca="1">SQRT(Inputs!$B$38)*E570+SQRT(1-Inputs!$B$38)*_xlfn.NORM.S.INV(RAND())</f>
        <v>-7.6933484427063256E-2</v>
      </c>
      <c r="Q570" s="24">
        <f ca="1">SQRT(Inputs!$B$38)*F570+SQRT(1-Inputs!$B$38)*_xlfn.NORM.S.INV(RAND())</f>
        <v>0.59396759975661795</v>
      </c>
      <c r="R570" s="24">
        <f ca="1">SQRT(Inputs!$B$38)*G570+SQRT(1-Inputs!$B$38)*_xlfn.NORM.S.INV(RAND())</f>
        <v>1.0776631814227822</v>
      </c>
      <c r="S570" s="24">
        <f ca="1">SQRT(Inputs!$B$38)*H570+SQRT(1-Inputs!$B$38)*_xlfn.NORM.S.INV(RAND())</f>
        <v>-0.23268258946242132</v>
      </c>
      <c r="T570" s="24">
        <f ca="1">SQRT(Inputs!$B$38)*I570+SQRT(1-Inputs!$B$38)*_xlfn.NORM.S.INV(RAND())</f>
        <v>-0.40102697019252659</v>
      </c>
      <c r="U570" s="24">
        <f ca="1">SQRT(Inputs!$B$38)*J570+SQRT(1-Inputs!$B$38)*_xlfn.NORM.S.INV(RAND())</f>
        <v>-0.19399649017459475</v>
      </c>
      <c r="V570" s="24">
        <f ca="1">SQRT(Inputs!$B$38)*K570+SQRT(1-Inputs!$B$38)*_xlfn.NORM.S.INV(RAND())</f>
        <v>2.1047173691789864E-2</v>
      </c>
      <c r="W570" s="24">
        <f ca="1">SQRT(Inputs!$B$38)*L570+SQRT(1-Inputs!$B$38)*_xlfn.NORM.S.INV(RAND())</f>
        <v>1.4360654309901231</v>
      </c>
      <c r="X570" s="24">
        <f ca="1">SQRT(Inputs!$B$38)*M570+SQRT(1-Inputs!$B$38)*_xlfn.NORM.S.INV(RAND())</f>
        <v>1.0681783217532788</v>
      </c>
      <c r="Y570" s="24">
        <f ca="1">SQRT(Inputs!$B$38)*C570+SQRT(1-Inputs!$B$38)*_xlfn.NORM.S.INV(RAND())</f>
        <v>0.56025060173340924</v>
      </c>
      <c r="Z570" s="24">
        <f ca="1">SQRT(Inputs!$B$38)*D570+SQRT(1-Inputs!$B$38)*_xlfn.NORM.S.INV(RAND())</f>
        <v>-0.37822176079086095</v>
      </c>
      <c r="AA570" s="24">
        <f ca="1">SQRT(Inputs!$B$38)*E570+SQRT(1-Inputs!$B$38)*_xlfn.NORM.S.INV(RAND())</f>
        <v>0.25233471397360452</v>
      </c>
      <c r="AB570" s="24">
        <f ca="1">SQRT(Inputs!$B$38)*F570+SQRT(1-Inputs!$B$38)*_xlfn.NORM.S.INV(RAND())</f>
        <v>-0.28595914576566117</v>
      </c>
      <c r="AC570" s="24">
        <f ca="1">SQRT(Inputs!$B$38)*G570+SQRT(1-Inputs!$B$38)*_xlfn.NORM.S.INV(RAND())</f>
        <v>1.4833164653990067</v>
      </c>
      <c r="AD570" s="24">
        <f ca="1">SQRT(Inputs!$B$38)*H570+SQRT(1-Inputs!$B$38)*_xlfn.NORM.S.INV(RAND())</f>
        <v>-0.29058056841326396</v>
      </c>
      <c r="AE570" s="24">
        <f ca="1">SQRT(Inputs!$B$38)*I570+SQRT(1-Inputs!$B$38)*_xlfn.NORM.S.INV(RAND())</f>
        <v>0.29259163297607965</v>
      </c>
      <c r="AF570" s="24">
        <f ca="1">SQRT(Inputs!$B$38)*J570+SQRT(1-Inputs!$B$38)*_xlfn.NORM.S.INV(RAND())</f>
        <v>1.2824920914401479</v>
      </c>
      <c r="AG570" s="24">
        <f ca="1">SQRT(Inputs!$B$38)*K570+SQRT(1-Inputs!$B$38)*_xlfn.NORM.S.INV(RAND())</f>
        <v>-0.21842787202413413</v>
      </c>
      <c r="AH570" s="24">
        <f ca="1">SQRT(Inputs!$B$38)*L570+SQRT(1-Inputs!$B$38)*_xlfn.NORM.S.INV(RAND())</f>
        <v>0.26121920846325597</v>
      </c>
      <c r="AI570" s="24">
        <f ca="1">SQRT(Inputs!$B$38)*M570+SQRT(1-Inputs!$B$38)*_xlfn.NORM.S.INV(RAND())</f>
        <v>1.8715227278061999</v>
      </c>
      <c r="AJ570" s="24">
        <f ca="1">SQRT(Inputs!$B$38)*C570+SQRT(1-Inputs!$B$38)*_xlfn.NORM.S.INV(RAND())</f>
        <v>0.17781973103115845</v>
      </c>
      <c r="AK570" s="24">
        <f ca="1">SQRT(Inputs!$B$38)*D570+SQRT(1-Inputs!$B$38)*_xlfn.NORM.S.INV(RAND())</f>
        <v>-0.40327103451412688</v>
      </c>
      <c r="AL570" s="24">
        <f ca="1">SQRT(Inputs!$B$38)*E570+SQRT(1-Inputs!$B$38)*_xlfn.NORM.S.INV(RAND())</f>
        <v>-0.70874809951258466</v>
      </c>
      <c r="AM570" s="24">
        <f ca="1">SQRT(Inputs!$B$38)*F570+SQRT(1-Inputs!$B$38)*_xlfn.NORM.S.INV(RAND())</f>
        <v>1.1806329175580015</v>
      </c>
      <c r="AN570" s="24">
        <f ca="1">SQRT(Inputs!$B$38)*G570+SQRT(1-Inputs!$B$38)*_xlfn.NORM.S.INV(RAND())</f>
        <v>-0.19968055730566503</v>
      </c>
      <c r="AO570" s="24">
        <f ca="1">SQRT(Inputs!$B$38)*H570+SQRT(1-Inputs!$B$38)*_xlfn.NORM.S.INV(RAND())</f>
        <v>-0.4429762401901492</v>
      </c>
      <c r="AP570" s="24">
        <f ca="1">SQRT(Inputs!$B$38)*I570+SQRT(1-Inputs!$B$38)*_xlfn.NORM.S.INV(RAND())</f>
        <v>1.3542285620338226</v>
      </c>
      <c r="AQ570" s="24">
        <f ca="1">SQRT(Inputs!$B$38)*J570+SQRT(1-Inputs!$B$38)*_xlfn.NORM.S.INV(RAND())</f>
        <v>1.2659926745270822</v>
      </c>
      <c r="AR570" s="24">
        <f ca="1">SQRT(Inputs!$B$38)*K570+SQRT(1-Inputs!$B$38)*_xlfn.NORM.S.INV(RAND())</f>
        <v>0.56927730229227247</v>
      </c>
      <c r="AS570" s="24">
        <f ca="1">SQRT(Inputs!$B$38)*L570+SQRT(1-Inputs!$B$38)*_xlfn.NORM.S.INV(RAND())</f>
        <v>4.2403477809483059E-2</v>
      </c>
      <c r="AT570" s="24">
        <f ca="1">SQRT(Inputs!$B$38)*M570+SQRT(1-Inputs!$B$38)*_xlfn.NORM.S.INV(RAND())</f>
        <v>1.6070912310385297</v>
      </c>
      <c r="AU570" s="15">
        <f ca="1">Inputs!$B$6*EXP($B$8-0.5*C$5^2+C$5*N570)</f>
        <v>5539.2527944500653</v>
      </c>
      <c r="AV570" s="15">
        <f t="shared" ca="1" si="292"/>
        <v>7741.9010462713695</v>
      </c>
      <c r="AW570" s="15">
        <f t="shared" ca="1" si="293"/>
        <v>9342.426505611249</v>
      </c>
      <c r="AX570" s="15">
        <f t="shared" ca="1" si="294"/>
        <v>12284.767509502935</v>
      </c>
      <c r="AY570" s="15">
        <f t="shared" ca="1" si="295"/>
        <v>17026.833206692485</v>
      </c>
      <c r="AZ570" s="15">
        <f t="shared" ca="1" si="296"/>
        <v>20297.477050721456</v>
      </c>
      <c r="BA570" s="15">
        <f t="shared" ca="1" si="297"/>
        <v>23817.973749169796</v>
      </c>
      <c r="BB570" s="15">
        <f t="shared" ca="1" si="298"/>
        <v>28599.154610149577</v>
      </c>
      <c r="BC570" s="15">
        <f t="shared" ca="1" si="299"/>
        <v>35097.921668217743</v>
      </c>
      <c r="BD570" s="15">
        <f t="shared" ca="1" si="300"/>
        <v>49179.654436376644</v>
      </c>
      <c r="BE570" s="15">
        <f t="shared" ca="1" si="301"/>
        <v>66421.068594889104</v>
      </c>
      <c r="BF570" s="15">
        <f ca="1">Inputs!$B$13*EXP($B$9-0.5*C$6^2+C$6*Y570)</f>
        <v>15455.769128259986</v>
      </c>
      <c r="BG570" s="15">
        <f t="shared" ca="1" si="302"/>
        <v>17593.865166287243</v>
      </c>
      <c r="BH570" s="15">
        <f t="shared" ca="1" si="303"/>
        <v>22415.219802624353</v>
      </c>
      <c r="BI570" s="15">
        <f t="shared" ca="1" si="304"/>
        <v>26258.049011546002</v>
      </c>
      <c r="BJ570" s="15">
        <f t="shared" ca="1" si="305"/>
        <v>39864.640096718751</v>
      </c>
      <c r="BK570" s="15">
        <f t="shared" ca="1" si="306"/>
        <v>47028.523034007929</v>
      </c>
      <c r="BL570" s="15">
        <f t="shared" ca="1" si="307"/>
        <v>60001.369964765065</v>
      </c>
      <c r="BM570" s="15">
        <f t="shared" ca="1" si="308"/>
        <v>86493.106057466226</v>
      </c>
      <c r="BN570" s="15">
        <f t="shared" ca="1" si="309"/>
        <v>103627.37920350423</v>
      </c>
      <c r="BO570" s="15">
        <f t="shared" ca="1" si="310"/>
        <v>131433.6985028217</v>
      </c>
      <c r="BP570" s="15">
        <f t="shared" ca="1" si="311"/>
        <v>199979.31092716198</v>
      </c>
      <c r="BQ570" s="15">
        <f ca="1">Inputs!$B$20*EXP($B$10-0.5*C$7^2+C$7*AJ570)</f>
        <v>4568.7652706531462</v>
      </c>
      <c r="BR570" s="15">
        <f t="shared" ca="1" si="312"/>
        <v>5454.0240044681077</v>
      </c>
      <c r="BS570" s="15">
        <f t="shared" ca="1" si="313"/>
        <v>6093.1577703579705</v>
      </c>
      <c r="BT570" s="15">
        <f t="shared" ca="1" si="314"/>
        <v>11451.096524863404</v>
      </c>
      <c r="BU570" s="15">
        <f t="shared" ca="1" si="315"/>
        <v>15121.297173430779</v>
      </c>
      <c r="BV570" s="15">
        <f t="shared" ca="1" si="316"/>
        <v>19039.820169616865</v>
      </c>
      <c r="BW570" s="15">
        <f t="shared" ca="1" si="317"/>
        <v>35387.7735840815</v>
      </c>
      <c r="BX570" s="15">
        <f t="shared" ca="1" si="318"/>
        <v>63795.348040479592</v>
      </c>
      <c r="BY570" s="15">
        <f t="shared" ca="1" si="319"/>
        <v>99673.97106862154</v>
      </c>
      <c r="BZ570" s="15">
        <f t="shared" ca="1" si="320"/>
        <v>140951.00916073457</v>
      </c>
      <c r="CA570" s="15">
        <f t="shared" ca="1" si="321"/>
        <v>263437.2035857318</v>
      </c>
      <c r="CB570" s="15">
        <f ca="1">(AU570*DCF!C$10-DCF!C$5*MAX(AU570*DCF!C$10,0)-MAX(AU570-Inputs!$B$6,0)/Inputs!$B$10)*DCF!C$6</f>
        <v>1038.9600953849153</v>
      </c>
      <c r="CC570" s="15">
        <f ca="1">(AV570*DCF!D$10-DCF!D$5*MAX(AV570*DCF!D$10,0)-MAX(AV570-AU570,0)/Inputs!$B$10)*DCF!D$6</f>
        <v>1349.9778015640545</v>
      </c>
      <c r="CD570" s="15">
        <f ca="1">(AW570*DCF!E$10-DCF!E$5*MAX(AW570*DCF!E$10,0)-MAX(AW570-AV570,0)/Inputs!$B$10)*DCF!E$6</f>
        <v>1796.5129473449842</v>
      </c>
      <c r="CE570" s="15">
        <f ca="1">(AX570*DCF!F$10-DCF!F$5*MAX(AX570*DCF!F$10,0)-MAX(AX570-AW570,0)/Inputs!$B$10)*DCF!F$6</f>
        <v>2069.5169555756611</v>
      </c>
      <c r="CF570" s="15">
        <f ca="1">(AY570*DCF!G$10-DCF!G$5*MAX(AY570*DCF!G$10,0)-MAX(AY570-AX570,0)/Inputs!$B$10)*DCF!G$6</f>
        <v>2596.6991576138407</v>
      </c>
      <c r="CG570" s="15">
        <f ca="1">(AZ570*DCF!H$10-DCF!H$5*MAX(AZ570*DCF!H$10,0)-MAX(AZ570-AY570,0)/Inputs!$B$10)*DCF!H$6</f>
        <v>3360.008279860047</v>
      </c>
      <c r="CH570" s="15">
        <f ca="1">(BA570*DCF!I$10-DCF!I$5*MAX(BA570*DCF!I$10,0)-MAX(BA570-AZ570,0)/Inputs!$B$10)*DCF!I$6</f>
        <v>3773.1901160411339</v>
      </c>
      <c r="CI570" s="15">
        <f ca="1">(BB570*DCF!J$10-DCF!J$5*MAX(BB570*DCF!J$10,0)-MAX(BB570-BA570,0)/Inputs!$B$10)*DCF!J$6</f>
        <v>4183.1721184715398</v>
      </c>
      <c r="CJ570" s="15">
        <f ca="1">(BC570*DCF!K$10-DCF!K$5*MAX(BC570*DCF!K$10,0)-MAX(BC570-BB570,0)/Inputs!$B$10)*DCF!K$6</f>
        <v>4740.473254000527</v>
      </c>
      <c r="CK570" s="15">
        <f ca="1">(BD570*DCF!L$10-DCF!L$5*MAX(BD570*DCF!L$10,0)-MAX(BD570-BC570,0)/Inputs!$B$10)*DCF!L$6</f>
        <v>5596.2310376518899</v>
      </c>
      <c r="CL570" s="15">
        <f ca="1">(BE570*DCF!M$10-DCF!M$5*MAX(BE570*DCF!M$10,0)-MAX(BE570-BD570,0)/Inputs!$B$10)*DCF!M$6</f>
        <v>7313.2007277878402</v>
      </c>
      <c r="CM570" s="15">
        <f ca="1">(BF570*DCF!C$28-DCF!C$5*MAX(BF570*DCF!C$28,0)-MAX(BF570-Inputs!$B$13,0)/Inputs!$B$17)*DCF!C$6</f>
        <v>3777.3298323999638</v>
      </c>
      <c r="CN570" s="15">
        <f ca="1">(BG570*DCF!D$28-DCF!D$5*MAX(BG570*DCF!D$28,0)-MAX(BG570-BF570,0)/Inputs!$B$17)*DCF!D$6</f>
        <v>4725.6451572327142</v>
      </c>
      <c r="CO570" s="15">
        <f ca="1">(BH570*DCF!E$28-DCF!E$5*MAX(BH570*DCF!E$28,0)-MAX(BH570-BG570,0)/Inputs!$B$17)*DCF!E$6</f>
        <v>5398.1667495217143</v>
      </c>
      <c r="CP570" s="15">
        <f ca="1">(BI570*DCF!F$28-DCF!F$5*MAX(BI570*DCF!F$28,0)-MAX(BI570-BH570,0)/Inputs!$B$17)*DCF!F$6</f>
        <v>6428.7208489434697</v>
      </c>
      <c r="CQ570" s="15">
        <f ca="1">(BJ570*DCF!G$28-DCF!G$5*MAX(BJ570*DCF!G$28,0)-MAX(BJ570-BI570,0)/Inputs!$B$17)*DCF!G$6</f>
        <v>8054.6891214277621</v>
      </c>
      <c r="CR570" s="15">
        <f ca="1">(BK570*DCF!H$28-DCF!H$5*MAX(BK570*DCF!H$28,0)-MAX(BK570-BJ570,0)/Inputs!$B$17)*DCF!H$6</f>
        <v>10517.606234759991</v>
      </c>
      <c r="CS570" s="15">
        <f ca="1">(BL570*DCF!I$28-DCF!I$5*MAX(BL570*DCF!I$28,0)-MAX(BL570-BK570,0)/Inputs!$B$17)*DCF!I$6</f>
        <v>12247.503131164805</v>
      </c>
      <c r="CT570" s="15">
        <f ca="1">(BM570*DCF!J$28-DCF!J$5*MAX(BM570*DCF!J$28,0)-MAX(BM570-BL570,0)/Inputs!$B$17)*DCF!J$6</f>
        <v>15782.555199908744</v>
      </c>
      <c r="CU570" s="15">
        <f ca="1">(BN570*DCF!K$28-DCF!K$5*MAX(BN570*DCF!K$28,0)-MAX(BN570-BM570,0)/Inputs!$B$17)*DCF!K$6</f>
        <v>19785.644734441965</v>
      </c>
      <c r="CV570" s="15">
        <f ca="1">(BO570*DCF!L$28-DCF!L$5*MAX(BO570*DCF!L$28,0)-MAX(BO570-BN570,0)/Inputs!$B$17)*DCF!L$6</f>
        <v>23077.450232672589</v>
      </c>
      <c r="CW570" s="15">
        <f ca="1">(BP570*DCF!M$28-DCF!M$5*MAX(BP570*DCF!M$28,0)-MAX(BP570-BO570,0)/Inputs!$B$17)*DCF!M$6</f>
        <v>30461.280503074231</v>
      </c>
      <c r="CX570" s="15">
        <f ca="1">(BQ570*DCF!C$46-DCF!C$5*MAX(BQ570*DCF!C$46,0)-MAX(BQ570-Inputs!$B$20,0)/Inputs!$B$24)*DCF!C$6</f>
        <v>-1686.9043445633806</v>
      </c>
      <c r="CY570" s="15">
        <f ca="1">(BR570*DCF!D$46-DCF!D$5*MAX(BR570*DCF!D$46,0)-MAX(BR570-BQ570,0)/Inputs!$B$24)*DCF!D$6</f>
        <v>-1308.6072614829475</v>
      </c>
      <c r="CZ570" s="15">
        <f ca="1">(BS570*DCF!E$46-DCF!E$5*MAX(BS570*DCF!E$46,0)-MAX(BS570-BR570,0)/Inputs!$B$24)*DCF!E$6</f>
        <v>-972.45545076796452</v>
      </c>
      <c r="DA570" s="15">
        <f ca="1">(BT570*DCF!F$46-DCF!F$5*MAX(BT570*DCF!F$46,0)-MAX(BT570-BS570,0)/Inputs!$B$24)*DCF!F$6</f>
        <v>-2784.9361261756608</v>
      </c>
      <c r="DB570" s="15">
        <f ca="1">(BU570*DCF!G$46-DCF!G$5*MAX(BU570*DCF!G$46,0)-MAX(BU570-BT570,0)/Inputs!$B$24)*DCF!G$6</f>
        <v>-1743.2335447463972</v>
      </c>
      <c r="DC570" s="15">
        <f ca="1">(BV570*DCF!H$46-DCF!H$5*MAX(BV570*DCF!H$46,0)-MAX(BV570-BU570,0)/Inputs!$B$24)*DCF!H$6</f>
        <v>-1217.6570118760874</v>
      </c>
      <c r="DD570" s="15">
        <f ca="1">(BW570*DCF!I$46-DCF!I$5*MAX(BW570*DCF!I$46,0)-MAX(BW570-BV570,0)/Inputs!$B$24)*DCF!I$6</f>
        <v>-3875.5706495786644</v>
      </c>
      <c r="DE570" s="15">
        <f ca="1">(BX570*DCF!J$46-DCF!J$5*MAX(BX570*DCF!J$46,0)-MAX(BX570-BW570,0)/Inputs!$B$24)*DCF!J$6</f>
        <v>-4857.186248580505</v>
      </c>
      <c r="DF570" s="15">
        <f ca="1">(BY570*DCF!K$46-DCF!K$5*MAX(BY570*DCF!K$46,0)-MAX(BY570-BX570,0)/Inputs!$B$24)*DCF!K$6</f>
        <v>-3095.5973470010426</v>
      </c>
      <c r="DG570" s="15">
        <f ca="1">(BZ570*DCF!L$46-DCF!L$5*MAX(BZ570*DCF!L$46,0)-MAX(BZ570-BY570,0)/Inputs!$B$24)*DCF!L$6</f>
        <v>402.16101843181826</v>
      </c>
      <c r="DH570" s="15">
        <f ca="1">(CA570*DCF!M$46-DCF!M$5*MAX(CA570*DCF!M$46,0)-MAX(CA570-BZ570,0)/Inputs!$B$24)*DCF!M$6</f>
        <v>-4954.0555553805361</v>
      </c>
      <c r="DI570" s="15">
        <f ca="1">SUM(CB570:CL570)+BE570*DCF!M$10*(1+Inputs!$B$30)*(1-Inputs!$B$33)*(1-Inputs!$B$30/Inputs!$B$31)/(Inputs!$B$29-Inputs!$B$30)*DCF!M$6</f>
        <v>222668.65471857617</v>
      </c>
      <c r="DJ570" s="15">
        <f ca="1">SUM(CM570:CW570)+BP570*DCF!M$28*(1+Inputs!$B$30)*(1-Inputs!$B$33)*(1-Inputs!$B$30/Inputs!$B$31)/(Inputs!$B$29-Inputs!$B$30)*DCF!M$6</f>
        <v>882316.68076276407</v>
      </c>
      <c r="DK570" s="15">
        <f ca="1">SUM(CX570:DH570)+CA570*DCF!M$46*(1+Inputs!$B$30)*(1-Inputs!$B$33)*(1-Inputs!$B$30/Inputs!$B$31)/(Inputs!$B$29-Inputs!$B$30)*DCF!M$6</f>
        <v>381211.08035353996</v>
      </c>
      <c r="DM570" s="15">
        <f ca="1">DI570+DJ570+DK570+Inputs!$B$34+Inputs!$B$36-Inputs!$B$35</f>
        <v>1563047.4158348802</v>
      </c>
    </row>
    <row r="571" spans="1:117" x14ac:dyDescent="0.75">
      <c r="A571" s="11">
        <v>558</v>
      </c>
      <c r="C571" s="24">
        <f t="shared" ca="1" si="325"/>
        <v>0.63336415684564606</v>
      </c>
      <c r="D571" s="24">
        <f t="shared" ca="1" si="325"/>
        <v>-0.9644340699695948</v>
      </c>
      <c r="E571" s="24">
        <f t="shared" ca="1" si="325"/>
        <v>0.57566297800396071</v>
      </c>
      <c r="F571" s="24">
        <f t="shared" ca="1" si="325"/>
        <v>0.27391840118252853</v>
      </c>
      <c r="G571" s="24">
        <f t="shared" ca="1" si="325"/>
        <v>0.27394799994589197</v>
      </c>
      <c r="H571" s="24">
        <f t="shared" ca="1" si="325"/>
        <v>1.5827868762445874E-3</v>
      </c>
      <c r="I571" s="24">
        <f t="shared" ca="1" si="325"/>
        <v>0.53066863492872107</v>
      </c>
      <c r="J571" s="24">
        <f t="shared" ca="1" si="325"/>
        <v>-0.44150615318124042</v>
      </c>
      <c r="K571" s="24">
        <f t="shared" ca="1" si="325"/>
        <v>-1.6771697147008209</v>
      </c>
      <c r="L571" s="24">
        <f t="shared" ca="1" si="325"/>
        <v>-0.42308725676405856</v>
      </c>
      <c r="M571" s="24">
        <f t="shared" ca="1" si="325"/>
        <v>-0.51234260760661954</v>
      </c>
      <c r="N571" s="24">
        <f ca="1">SQRT(Inputs!$B$38)*C571+SQRT(1-Inputs!$B$38)*_xlfn.NORM.S.INV(RAND())</f>
        <v>0.14509980525904234</v>
      </c>
      <c r="O571" s="24">
        <f ca="1">SQRT(Inputs!$B$38)*D571+SQRT(1-Inputs!$B$38)*_xlfn.NORM.S.INV(RAND())</f>
        <v>-0.7237328812456949</v>
      </c>
      <c r="P571" s="24">
        <f ca="1">SQRT(Inputs!$B$38)*E571+SQRT(1-Inputs!$B$38)*_xlfn.NORM.S.INV(RAND())</f>
        <v>0.295175278813117</v>
      </c>
      <c r="Q571" s="24">
        <f ca="1">SQRT(Inputs!$B$38)*F571+SQRT(1-Inputs!$B$38)*_xlfn.NORM.S.INV(RAND())</f>
        <v>-1.0893859230505236</v>
      </c>
      <c r="R571" s="24">
        <f ca="1">SQRT(Inputs!$B$38)*G571+SQRT(1-Inputs!$B$38)*_xlfn.NORM.S.INV(RAND())</f>
        <v>0.83639248274400424</v>
      </c>
      <c r="S571" s="24">
        <f ca="1">SQRT(Inputs!$B$38)*H571+SQRT(1-Inputs!$B$38)*_xlfn.NORM.S.INV(RAND())</f>
        <v>1.05450459272289</v>
      </c>
      <c r="T571" s="24">
        <f ca="1">SQRT(Inputs!$B$38)*I571+SQRT(1-Inputs!$B$38)*_xlfn.NORM.S.INV(RAND())</f>
        <v>0.5955524725118575</v>
      </c>
      <c r="U571" s="24">
        <f ca="1">SQRT(Inputs!$B$38)*J571+SQRT(1-Inputs!$B$38)*_xlfn.NORM.S.INV(RAND())</f>
        <v>6.7876650785518494E-2</v>
      </c>
      <c r="V571" s="24">
        <f ca="1">SQRT(Inputs!$B$38)*K571+SQRT(1-Inputs!$B$38)*_xlfn.NORM.S.INV(RAND())</f>
        <v>-2.0875414581143166</v>
      </c>
      <c r="W571" s="24">
        <f ca="1">SQRT(Inputs!$B$38)*L571+SQRT(1-Inputs!$B$38)*_xlfn.NORM.S.INV(RAND())</f>
        <v>1.0846634074115735E-2</v>
      </c>
      <c r="X571" s="24">
        <f ca="1">SQRT(Inputs!$B$38)*M571+SQRT(1-Inputs!$B$38)*_xlfn.NORM.S.INV(RAND())</f>
        <v>1.020924140748541</v>
      </c>
      <c r="Y571" s="24">
        <f ca="1">SQRT(Inputs!$B$38)*C571+SQRT(1-Inputs!$B$38)*_xlfn.NORM.S.INV(RAND())</f>
        <v>0.79244802039337747</v>
      </c>
      <c r="Z571" s="24">
        <f ca="1">SQRT(Inputs!$B$38)*D571+SQRT(1-Inputs!$B$38)*_xlfn.NORM.S.INV(RAND())</f>
        <v>-0.6083684890962221</v>
      </c>
      <c r="AA571" s="24">
        <f ca="1">SQRT(Inputs!$B$38)*E571+SQRT(1-Inputs!$B$38)*_xlfn.NORM.S.INV(RAND())</f>
        <v>0.62001949638891951</v>
      </c>
      <c r="AB571" s="24">
        <f ca="1">SQRT(Inputs!$B$38)*F571+SQRT(1-Inputs!$B$38)*_xlfn.NORM.S.INV(RAND())</f>
        <v>1.3717962019502092</v>
      </c>
      <c r="AC571" s="24">
        <f ca="1">SQRT(Inputs!$B$38)*G571+SQRT(1-Inputs!$B$38)*_xlfn.NORM.S.INV(RAND())</f>
        <v>1.6500344747071554</v>
      </c>
      <c r="AD571" s="24">
        <f ca="1">SQRT(Inputs!$B$38)*H571+SQRT(1-Inputs!$B$38)*_xlfn.NORM.S.INV(RAND())</f>
        <v>0.24954428890055655</v>
      </c>
      <c r="AE571" s="24">
        <f ca="1">SQRT(Inputs!$B$38)*I571+SQRT(1-Inputs!$B$38)*_xlfn.NORM.S.INV(RAND())</f>
        <v>0.36578245488469696</v>
      </c>
      <c r="AF571" s="24">
        <f ca="1">SQRT(Inputs!$B$38)*J571+SQRT(1-Inputs!$B$38)*_xlfn.NORM.S.INV(RAND())</f>
        <v>-1.5117795319978949E-2</v>
      </c>
      <c r="AG571" s="24">
        <f ca="1">SQRT(Inputs!$B$38)*K571+SQRT(1-Inputs!$B$38)*_xlfn.NORM.S.INV(RAND())</f>
        <v>0.57119257447969796</v>
      </c>
      <c r="AH571" s="24">
        <f ca="1">SQRT(Inputs!$B$38)*L571+SQRT(1-Inputs!$B$38)*_xlfn.NORM.S.INV(RAND())</f>
        <v>0.2557665869771516</v>
      </c>
      <c r="AI571" s="24">
        <f ca="1">SQRT(Inputs!$B$38)*M571+SQRT(1-Inputs!$B$38)*_xlfn.NORM.S.INV(RAND())</f>
        <v>-0.58643807949134552</v>
      </c>
      <c r="AJ571" s="24">
        <f ca="1">SQRT(Inputs!$B$38)*C571+SQRT(1-Inputs!$B$38)*_xlfn.NORM.S.INV(RAND())</f>
        <v>0.69395978298473016</v>
      </c>
      <c r="AK571" s="24">
        <f ca="1">SQRT(Inputs!$B$38)*D571+SQRT(1-Inputs!$B$38)*_xlfn.NORM.S.INV(RAND())</f>
        <v>-2.5909692131658537</v>
      </c>
      <c r="AL571" s="24">
        <f ca="1">SQRT(Inputs!$B$38)*E571+SQRT(1-Inputs!$B$38)*_xlfn.NORM.S.INV(RAND())</f>
        <v>-4.8930241447926459E-2</v>
      </c>
      <c r="AM571" s="24">
        <f ca="1">SQRT(Inputs!$B$38)*F571+SQRT(1-Inputs!$B$38)*_xlfn.NORM.S.INV(RAND())</f>
        <v>0.90116600630205068</v>
      </c>
      <c r="AN571" s="24">
        <f ca="1">SQRT(Inputs!$B$38)*G571+SQRT(1-Inputs!$B$38)*_xlfn.NORM.S.INV(RAND())</f>
        <v>0.19185937265637112</v>
      </c>
      <c r="AO571" s="24">
        <f ca="1">SQRT(Inputs!$B$38)*H571+SQRT(1-Inputs!$B$38)*_xlfn.NORM.S.INV(RAND())</f>
        <v>-1.7862148943432554</v>
      </c>
      <c r="AP571" s="24">
        <f ca="1">SQRT(Inputs!$B$38)*I571+SQRT(1-Inputs!$B$38)*_xlfn.NORM.S.INV(RAND())</f>
        <v>0.54087334943184029</v>
      </c>
      <c r="AQ571" s="24">
        <f ca="1">SQRT(Inputs!$B$38)*J571+SQRT(1-Inputs!$B$38)*_xlfn.NORM.S.INV(RAND())</f>
        <v>0.28406861333603839</v>
      </c>
      <c r="AR571" s="24">
        <f ca="1">SQRT(Inputs!$B$38)*K571+SQRT(1-Inputs!$B$38)*_xlfn.NORM.S.INV(RAND())</f>
        <v>-1.8796484227304817</v>
      </c>
      <c r="AS571" s="24">
        <f ca="1">SQRT(Inputs!$B$38)*L571+SQRT(1-Inputs!$B$38)*_xlfn.NORM.S.INV(RAND())</f>
        <v>0.20162255237410251</v>
      </c>
      <c r="AT571" s="24">
        <f ca="1">SQRT(Inputs!$B$38)*M571+SQRT(1-Inputs!$B$38)*_xlfn.NORM.S.INV(RAND())</f>
        <v>1.4984785049650025</v>
      </c>
      <c r="AU571" s="15">
        <f ca="1">Inputs!$B$6*EXP($B$8-0.5*C$5^2+C$5*N571)</f>
        <v>5080.1708296548086</v>
      </c>
      <c r="AV571" s="15">
        <f t="shared" ca="1" si="292"/>
        <v>5559.5427988524907</v>
      </c>
      <c r="AW571" s="15">
        <f t="shared" ca="1" si="293"/>
        <v>7054.2133912235231</v>
      </c>
      <c r="AX571" s="15">
        <f t="shared" ca="1" si="294"/>
        <v>7516.5925471077953</v>
      </c>
      <c r="AY571" s="15">
        <f t="shared" ca="1" si="295"/>
        <v>10128.627801404085</v>
      </c>
      <c r="AZ571" s="15">
        <f t="shared" ca="1" si="296"/>
        <v>13912.896687025743</v>
      </c>
      <c r="BA571" s="15">
        <f t="shared" ca="1" si="297"/>
        <v>18120.825032794601</v>
      </c>
      <c r="BB571" s="15">
        <f t="shared" ca="1" si="298"/>
        <v>22336.798448508111</v>
      </c>
      <c r="BC571" s="15">
        <f t="shared" ca="1" si="299"/>
        <v>22364.131554782078</v>
      </c>
      <c r="BD571" s="15">
        <f t="shared" ca="1" si="300"/>
        <v>27425.980460766335</v>
      </c>
      <c r="BE571" s="15">
        <f t="shared" ca="1" si="301"/>
        <v>36881.907694535097</v>
      </c>
      <c r="BF571" s="15">
        <f ca="1">Inputs!$B$13*EXP($B$9-0.5*C$6^2+C$6*Y571)</f>
        <v>16183.867973059694</v>
      </c>
      <c r="BG571" s="15">
        <f t="shared" ca="1" si="302"/>
        <v>17673.309514226792</v>
      </c>
      <c r="BH571" s="15">
        <f t="shared" ca="1" si="303"/>
        <v>23932.292978084017</v>
      </c>
      <c r="BI571" s="15">
        <f t="shared" ca="1" si="304"/>
        <v>36184.17754703082</v>
      </c>
      <c r="BJ571" s="15">
        <f t="shared" ca="1" si="305"/>
        <v>56270.518171311909</v>
      </c>
      <c r="BK571" s="15">
        <f t="shared" ca="1" si="306"/>
        <v>71447.984705831055</v>
      </c>
      <c r="BL571" s="15">
        <f t="shared" ca="1" si="307"/>
        <v>92025.684796479109</v>
      </c>
      <c r="BM571" s="15">
        <f t="shared" ca="1" si="308"/>
        <v>112907.18382725304</v>
      </c>
      <c r="BN571" s="15">
        <f t="shared" ca="1" si="309"/>
        <v>148699.54751860618</v>
      </c>
      <c r="BO571" s="15">
        <f t="shared" ca="1" si="310"/>
        <v>188480.57556688343</v>
      </c>
      <c r="BP571" s="15">
        <f t="shared" ca="1" si="311"/>
        <v>217071.82297874722</v>
      </c>
      <c r="BQ571" s="15">
        <f ca="1">Inputs!$B$20*EXP($B$10-0.5*C$7^2+C$7*AJ571)</f>
        <v>5486.6009449897329</v>
      </c>
      <c r="BR571" s="15">
        <f t="shared" ca="1" si="312"/>
        <v>3269.5436352016859</v>
      </c>
      <c r="BS571" s="15">
        <f t="shared" ca="1" si="313"/>
        <v>4414.8100144543732</v>
      </c>
      <c r="BT571" s="15">
        <f t="shared" ca="1" si="314"/>
        <v>7710.4044751896181</v>
      </c>
      <c r="BU571" s="15">
        <f t="shared" ca="1" si="315"/>
        <v>11193.465568465981</v>
      </c>
      <c r="BV571" s="15">
        <f t="shared" ca="1" si="316"/>
        <v>10413.769044062885</v>
      </c>
      <c r="BW571" s="15">
        <f t="shared" ca="1" si="317"/>
        <v>16294.321301565289</v>
      </c>
      <c r="BX571" s="15">
        <f t="shared" ca="1" si="318"/>
        <v>24125.76075872693</v>
      </c>
      <c r="BY571" s="15">
        <f t="shared" ca="1" si="319"/>
        <v>23593.339425831076</v>
      </c>
      <c r="BZ571" s="15">
        <f t="shared" ca="1" si="320"/>
        <v>34354.812206098104</v>
      </c>
      <c r="CA571" s="15">
        <f t="shared" ca="1" si="321"/>
        <v>62981.698285635961</v>
      </c>
      <c r="CB571" s="15">
        <f ca="1">(AU571*DCF!C$10-DCF!C$5*MAX(AU571*DCF!C$10,0)-MAX(AU571-Inputs!$B$6,0)/Inputs!$B$10)*DCF!C$6</f>
        <v>1042.2334316210524</v>
      </c>
      <c r="CC571" s="15">
        <f ca="1">(AV571*DCF!D$10-DCF!D$5*MAX(AV571*DCF!D$10,0)-MAX(AV571-AU571,0)/Inputs!$B$10)*DCF!D$6</f>
        <v>1238.2185839210092</v>
      </c>
      <c r="CD571" s="15">
        <f ca="1">(AW571*DCF!E$10-DCF!E$5*MAX(AW571*DCF!E$10,0)-MAX(AW571-AV571,0)/Inputs!$B$10)*DCF!E$6</f>
        <v>1292.0438641889627</v>
      </c>
      <c r="CE571" s="15">
        <f ca="1">(AX571*DCF!F$10-DCF!F$5*MAX(AX571*DCF!F$10,0)-MAX(AX571-AW571,0)/Inputs!$B$10)*DCF!F$6</f>
        <v>1544.650535350368</v>
      </c>
      <c r="CF571" s="15">
        <f ca="1">(AY571*DCF!G$10-DCF!G$5*MAX(AY571*DCF!G$10,0)-MAX(AY571-AX571,0)/Inputs!$B$10)*DCF!G$6</f>
        <v>1584.8226220925847</v>
      </c>
      <c r="CG571" s="15">
        <f ca="1">(AZ571*DCF!H$10-DCF!H$5*MAX(AZ571*DCF!H$10,0)-MAX(AZ571-AY571,0)/Inputs!$B$10)*DCF!H$6</f>
        <v>2029.23408862314</v>
      </c>
      <c r="CH571" s="15">
        <f ca="1">(BA571*DCF!I$10-DCF!I$5*MAX(BA571*DCF!I$10,0)-MAX(BA571-AZ571,0)/Inputs!$B$10)*DCF!I$6</f>
        <v>2619.7660025916425</v>
      </c>
      <c r="CI571" s="15">
        <f ca="1">(BB571*DCF!J$10-DCF!J$5*MAX(BB571*DCF!J$10,0)-MAX(BB571-BA571,0)/Inputs!$B$10)*DCF!J$6</f>
        <v>3194.1851448953644</v>
      </c>
      <c r="CJ571" s="15">
        <f ca="1">(BC571*DCF!K$10-DCF!K$5*MAX(BC571*DCF!K$10,0)-MAX(BC571-BB571,0)/Inputs!$B$10)*DCF!K$6</f>
        <v>3596.4397915107429</v>
      </c>
      <c r="CK571" s="15">
        <f ca="1">(BD571*DCF!L$10-DCF!L$5*MAX(BD571*DCF!L$10,0)-MAX(BD571-BC571,0)/Inputs!$B$10)*DCF!L$6</f>
        <v>3481.7803630092844</v>
      </c>
      <c r="CL571" s="15">
        <f ca="1">(BE571*DCF!M$10-DCF!M$5*MAX(BE571*DCF!M$10,0)-MAX(BE571-BD571,0)/Inputs!$B$10)*DCF!M$6</f>
        <v>4074.902664231468</v>
      </c>
      <c r="CM571" s="15">
        <f ca="1">(BF571*DCF!C$28-DCF!C$5*MAX(BF571*DCF!C$28,0)-MAX(BF571-Inputs!$B$13,0)/Inputs!$B$17)*DCF!C$6</f>
        <v>3831.3886667150605</v>
      </c>
      <c r="CN571" s="15">
        <f ca="1">(BG571*DCF!D$28-DCF!D$5*MAX(BG571*DCF!D$28,0)-MAX(BG571-BF571,0)/Inputs!$B$17)*DCF!D$6</f>
        <v>4887.4310947348122</v>
      </c>
      <c r="CO571" s="15">
        <f ca="1">(BH571*DCF!E$28-DCF!E$5*MAX(BH571*DCF!E$28,0)-MAX(BH571-BG571,0)/Inputs!$B$17)*DCF!E$6</f>
        <v>5544.4920332331876</v>
      </c>
      <c r="CP571" s="15">
        <f ca="1">(BI571*DCF!F$28-DCF!F$5*MAX(BI571*DCF!F$28,0)-MAX(BI571-BH571,0)/Inputs!$B$17)*DCF!F$6</f>
        <v>7592.4018399891984</v>
      </c>
      <c r="CQ571" s="15">
        <f ca="1">(BJ571*DCF!G$28-DCF!G$5*MAX(BJ571*DCF!G$28,0)-MAX(BJ571-BI571,0)/Inputs!$B$17)*DCF!G$6</f>
        <v>11221.488798550599</v>
      </c>
      <c r="CR571" s="15">
        <f ca="1">(BK571*DCF!H$28-DCF!H$5*MAX(BK571*DCF!H$28,0)-MAX(BK571-BJ571,0)/Inputs!$B$17)*DCF!H$6</f>
        <v>15311.722518085988</v>
      </c>
      <c r="CS571" s="15">
        <f ca="1">(BL571*DCF!I$28-DCF!I$5*MAX(BL571*DCF!I$28,0)-MAX(BL571-BK571,0)/Inputs!$B$17)*DCF!I$6</f>
        <v>18686.588452663073</v>
      </c>
      <c r="CT571" s="15">
        <f ca="1">(BM571*DCF!J$28-DCF!J$5*MAX(BM571*DCF!J$28,0)-MAX(BM571-BL571,0)/Inputs!$B$17)*DCF!J$6</f>
        <v>22418.958950057116</v>
      </c>
      <c r="CU571" s="15">
        <f ca="1">(BN571*DCF!K$28-DCF!K$5*MAX(BN571*DCF!K$28,0)-MAX(BN571-BM571,0)/Inputs!$B$17)*DCF!K$6</f>
        <v>27018.763390394466</v>
      </c>
      <c r="CV571" s="15">
        <f ca="1">(BO571*DCF!L$28-DCF!L$5*MAX(BO571*DCF!L$28,0)-MAX(BO571-BN571,0)/Inputs!$B$17)*DCF!L$6</f>
        <v>33104.54135109084</v>
      </c>
      <c r="CW571" s="15">
        <f ca="1">(BP571*DCF!M$28-DCF!M$5*MAX(BP571*DCF!M$28,0)-MAX(BP571-BO571,0)/Inputs!$B$17)*DCF!M$6</f>
        <v>37853.600370749642</v>
      </c>
      <c r="CX571" s="15">
        <f ca="1">(BQ571*DCF!C$46-DCF!C$5*MAX(BQ571*DCF!C$46,0)-MAX(BQ571-Inputs!$B$20,0)/Inputs!$B$24)*DCF!C$6</f>
        <v>-2322.8182066903464</v>
      </c>
      <c r="CY571" s="15">
        <f ca="1">(BR571*DCF!D$46-DCF!D$5*MAX(BR571*DCF!D$46,0)-MAX(BR571-BQ571,0)/Inputs!$B$24)*DCF!D$6</f>
        <v>-558.03485178572578</v>
      </c>
      <c r="CZ571" s="15">
        <f ca="1">(BS571*DCF!E$46-DCF!E$5*MAX(BS571*DCF!E$46,0)-MAX(BS571-BR571,0)/Inputs!$B$24)*DCF!E$6</f>
        <v>-973.49144898684517</v>
      </c>
      <c r="DA571" s="15">
        <f ca="1">(BT571*DCF!F$46-DCF!F$5*MAX(BT571*DCF!F$46,0)-MAX(BT571-BS571,0)/Inputs!$B$24)*DCF!F$6</f>
        <v>-1761.5505276209885</v>
      </c>
      <c r="DB571" s="15">
        <f ca="1">(BU571*DCF!G$46-DCF!G$5*MAX(BU571*DCF!G$46,0)-MAX(BU571-BT571,0)/Inputs!$B$24)*DCF!G$6</f>
        <v>-1548.15900102931</v>
      </c>
      <c r="DC571" s="15">
        <f ca="1">(BV571*DCF!H$46-DCF!H$5*MAX(BV571*DCF!H$46,0)-MAX(BV571-BU571,0)/Inputs!$B$24)*DCF!H$6</f>
        <v>0</v>
      </c>
      <c r="DD571" s="15">
        <f ca="1">(BW571*DCF!I$46-DCF!I$5*MAX(BW571*DCF!I$46,0)-MAX(BW571-BV571,0)/Inputs!$B$24)*DCF!I$6</f>
        <v>-1311.7553950800166</v>
      </c>
      <c r="DE571" s="15">
        <f ca="1">(BX571*DCF!J$46-DCF!J$5*MAX(BX571*DCF!J$46,0)-MAX(BX571-BW571,0)/Inputs!$B$24)*DCF!J$6</f>
        <v>-1064.7608679206553</v>
      </c>
      <c r="DF571" s="15">
        <f ca="1">(BY571*DCF!K$46-DCF!K$5*MAX(BY571*DCF!K$46,0)-MAX(BY571-BX571,0)/Inputs!$B$24)*DCF!K$6</f>
        <v>1347.7301967692831</v>
      </c>
      <c r="DG571" s="15">
        <f ca="1">(BZ571*DCF!L$46-DCF!L$5*MAX(BZ571*DCF!L$46,0)-MAX(BZ571-BY571,0)/Inputs!$B$24)*DCF!L$6</f>
        <v>-60.567651150182485</v>
      </c>
      <c r="DH571" s="15">
        <f ca="1">(CA571*DCF!M$46-DCF!M$5*MAX(CA571*DCF!M$46,0)-MAX(CA571-BZ571,0)/Inputs!$B$24)*DCF!M$6</f>
        <v>-1047.1100721179421</v>
      </c>
      <c r="DI571" s="15">
        <f ca="1">SUM(CB571:CL571)+BE571*DCF!M$10*(1+Inputs!$B$30)*(1-Inputs!$B$33)*(1-Inputs!$B$30/Inputs!$B$31)/(Inputs!$B$29-Inputs!$B$30)*DCF!M$6</f>
        <v>128341.11391866565</v>
      </c>
      <c r="DJ571" s="15">
        <f ca="1">SUM(CM571:CW571)+BP571*DCF!M$28*(1+Inputs!$B$30)*(1-Inputs!$B$33)*(1-Inputs!$B$30/Inputs!$B$31)/(Inputs!$B$29-Inputs!$B$30)*DCF!M$6</f>
        <v>992956.3825696595</v>
      </c>
      <c r="DK571" s="15">
        <f ca="1">SUM(CX571:DH571)+CA571*DCF!M$46*(1+Inputs!$B$30)*(1-Inputs!$B$33)*(1-Inputs!$B$30/Inputs!$B$31)/(Inputs!$B$29-Inputs!$B$30)*DCF!M$6</f>
        <v>88076.64838308972</v>
      </c>
      <c r="DM571" s="15">
        <f ca="1">DI571+DJ571+DK571+Inputs!$B$34+Inputs!$B$36-Inputs!$B$35</f>
        <v>1286225.1448714149</v>
      </c>
    </row>
    <row r="572" spans="1:117" x14ac:dyDescent="0.75">
      <c r="A572" s="11">
        <v>559</v>
      </c>
      <c r="C572" s="24">
        <f t="shared" ca="1" si="325"/>
        <v>0.74402186509213186</v>
      </c>
      <c r="D572" s="24">
        <f t="shared" ca="1" si="325"/>
        <v>-2.1505247117250961</v>
      </c>
      <c r="E572" s="24">
        <f t="shared" ca="1" si="325"/>
        <v>-0.56406644890915802</v>
      </c>
      <c r="F572" s="24">
        <f t="shared" ca="1" si="325"/>
        <v>1.9054920206676094</v>
      </c>
      <c r="G572" s="24">
        <f t="shared" ca="1" si="325"/>
        <v>-1.2872248536235318</v>
      </c>
      <c r="H572" s="24">
        <f t="shared" ca="1" si="325"/>
        <v>1.3558641424404545</v>
      </c>
      <c r="I572" s="24">
        <f t="shared" ca="1" si="325"/>
        <v>-0.67028233890978017</v>
      </c>
      <c r="J572" s="24">
        <f t="shared" ca="1" si="325"/>
        <v>-0.49289000603245225</v>
      </c>
      <c r="K572" s="24">
        <f t="shared" ca="1" si="325"/>
        <v>-0.27083669798904136</v>
      </c>
      <c r="L572" s="24">
        <f t="shared" ca="1" si="325"/>
        <v>-0.96221018579761974</v>
      </c>
      <c r="M572" s="24">
        <f t="shared" ca="1" si="325"/>
        <v>-0.37849411495075852</v>
      </c>
      <c r="N572" s="24">
        <f ca="1">SQRT(Inputs!$B$38)*C572+SQRT(1-Inputs!$B$38)*_xlfn.NORM.S.INV(RAND())</f>
        <v>-0.64416897923220351</v>
      </c>
      <c r="O572" s="24">
        <f ca="1">SQRT(Inputs!$B$38)*D572+SQRT(1-Inputs!$B$38)*_xlfn.NORM.S.INV(RAND())</f>
        <v>-1.2176262647791838</v>
      </c>
      <c r="P572" s="24">
        <f ca="1">SQRT(Inputs!$B$38)*E572+SQRT(1-Inputs!$B$38)*_xlfn.NORM.S.INV(RAND())</f>
        <v>-1.1582523694452036</v>
      </c>
      <c r="Q572" s="24">
        <f ca="1">SQRT(Inputs!$B$38)*F572+SQRT(1-Inputs!$B$38)*_xlfn.NORM.S.INV(RAND())</f>
        <v>0.52822532739162509</v>
      </c>
      <c r="R572" s="24">
        <f ca="1">SQRT(Inputs!$B$38)*G572+SQRT(1-Inputs!$B$38)*_xlfn.NORM.S.INV(RAND())</f>
        <v>-0.14735462645915109</v>
      </c>
      <c r="S572" s="24">
        <f ca="1">SQRT(Inputs!$B$38)*H572+SQRT(1-Inputs!$B$38)*_xlfn.NORM.S.INV(RAND())</f>
        <v>-0.27956095307900342</v>
      </c>
      <c r="T572" s="24">
        <f ca="1">SQRT(Inputs!$B$38)*I572+SQRT(1-Inputs!$B$38)*_xlfn.NORM.S.INV(RAND())</f>
        <v>-0.2227399086278323</v>
      </c>
      <c r="U572" s="24">
        <f ca="1">SQRT(Inputs!$B$38)*J572+SQRT(1-Inputs!$B$38)*_xlfn.NORM.S.INV(RAND())</f>
        <v>-0.8312617541622741</v>
      </c>
      <c r="V572" s="24">
        <f ca="1">SQRT(Inputs!$B$38)*K572+SQRT(1-Inputs!$B$38)*_xlfn.NORM.S.INV(RAND())</f>
        <v>0.74785666001035711</v>
      </c>
      <c r="W572" s="24">
        <f ca="1">SQRT(Inputs!$B$38)*L572+SQRT(1-Inputs!$B$38)*_xlfn.NORM.S.INV(RAND())</f>
        <v>-0.49212225989326353</v>
      </c>
      <c r="X572" s="24">
        <f ca="1">SQRT(Inputs!$B$38)*M572+SQRT(1-Inputs!$B$38)*_xlfn.NORM.S.INV(RAND())</f>
        <v>-3.7386085222814031E-2</v>
      </c>
      <c r="Y572" s="24">
        <f ca="1">SQRT(Inputs!$B$38)*C572+SQRT(1-Inputs!$B$38)*_xlfn.NORM.S.INV(RAND())</f>
        <v>0.63219523751756168</v>
      </c>
      <c r="Z572" s="24">
        <f ca="1">SQRT(Inputs!$B$38)*D572+SQRT(1-Inputs!$B$38)*_xlfn.NORM.S.INV(RAND())</f>
        <v>-1.3865535270508706</v>
      </c>
      <c r="AA572" s="24">
        <f ca="1">SQRT(Inputs!$B$38)*E572+SQRT(1-Inputs!$B$38)*_xlfn.NORM.S.INV(RAND())</f>
        <v>0.57370967510944904</v>
      </c>
      <c r="AB572" s="24">
        <f ca="1">SQRT(Inputs!$B$38)*F572+SQRT(1-Inputs!$B$38)*_xlfn.NORM.S.INV(RAND())</f>
        <v>0.20882237337616938</v>
      </c>
      <c r="AC572" s="24">
        <f ca="1">SQRT(Inputs!$B$38)*G572+SQRT(1-Inputs!$B$38)*_xlfn.NORM.S.INV(RAND())</f>
        <v>-0.17702231721514283</v>
      </c>
      <c r="AD572" s="24">
        <f ca="1">SQRT(Inputs!$B$38)*H572+SQRT(1-Inputs!$B$38)*_xlfn.NORM.S.INV(RAND())</f>
        <v>0.64021512339253606</v>
      </c>
      <c r="AE572" s="24">
        <f ca="1">SQRT(Inputs!$B$38)*I572+SQRT(1-Inputs!$B$38)*_xlfn.NORM.S.INV(RAND())</f>
        <v>-1.7361225266554168</v>
      </c>
      <c r="AF572" s="24">
        <f ca="1">SQRT(Inputs!$B$38)*J572+SQRT(1-Inputs!$B$38)*_xlfn.NORM.S.INV(RAND())</f>
        <v>-0.49075126478208125</v>
      </c>
      <c r="AG572" s="24">
        <f ca="1">SQRT(Inputs!$B$38)*K572+SQRT(1-Inputs!$B$38)*_xlfn.NORM.S.INV(RAND())</f>
        <v>1.5022864888381566</v>
      </c>
      <c r="AH572" s="24">
        <f ca="1">SQRT(Inputs!$B$38)*L572+SQRT(1-Inputs!$B$38)*_xlfn.NORM.S.INV(RAND())</f>
        <v>0.2716592870066239</v>
      </c>
      <c r="AI572" s="24">
        <f ca="1">SQRT(Inputs!$B$38)*M572+SQRT(1-Inputs!$B$38)*_xlfn.NORM.S.INV(RAND())</f>
        <v>0.93704270452649341</v>
      </c>
      <c r="AJ572" s="24">
        <f ca="1">SQRT(Inputs!$B$38)*C572+SQRT(1-Inputs!$B$38)*_xlfn.NORM.S.INV(RAND())</f>
        <v>2.1444761366168374</v>
      </c>
      <c r="AK572" s="24">
        <f ca="1">SQRT(Inputs!$B$38)*D572+SQRT(1-Inputs!$B$38)*_xlfn.NORM.S.INV(RAND())</f>
        <v>-1.9712985319112379</v>
      </c>
      <c r="AL572" s="24">
        <f ca="1">SQRT(Inputs!$B$38)*E572+SQRT(1-Inputs!$B$38)*_xlfn.NORM.S.INV(RAND())</f>
        <v>-0.5036175314190805</v>
      </c>
      <c r="AM572" s="24">
        <f ca="1">SQRT(Inputs!$B$38)*F572+SQRT(1-Inputs!$B$38)*_xlfn.NORM.S.INV(RAND())</f>
        <v>1.3015068407258705</v>
      </c>
      <c r="AN572" s="24">
        <f ca="1">SQRT(Inputs!$B$38)*G572+SQRT(1-Inputs!$B$38)*_xlfn.NORM.S.INV(RAND())</f>
        <v>4.6632406388688374E-2</v>
      </c>
      <c r="AO572" s="24">
        <f ca="1">SQRT(Inputs!$B$38)*H572+SQRT(1-Inputs!$B$38)*_xlfn.NORM.S.INV(RAND())</f>
        <v>0.16677454938463898</v>
      </c>
      <c r="AP572" s="24">
        <f ca="1">SQRT(Inputs!$B$38)*I572+SQRT(1-Inputs!$B$38)*_xlfn.NORM.S.INV(RAND())</f>
        <v>-0.11885930398994093</v>
      </c>
      <c r="AQ572" s="24">
        <f ca="1">SQRT(Inputs!$B$38)*J572+SQRT(1-Inputs!$B$38)*_xlfn.NORM.S.INV(RAND())</f>
        <v>0.28471874408958753</v>
      </c>
      <c r="AR572" s="24">
        <f ca="1">SQRT(Inputs!$B$38)*K572+SQRT(1-Inputs!$B$38)*_xlfn.NORM.S.INV(RAND())</f>
        <v>-0.70920185717535222</v>
      </c>
      <c r="AS572" s="24">
        <f ca="1">SQRT(Inputs!$B$38)*L572+SQRT(1-Inputs!$B$38)*_xlfn.NORM.S.INV(RAND())</f>
        <v>-1.3845308009028092</v>
      </c>
      <c r="AT572" s="24">
        <f ca="1">SQRT(Inputs!$B$38)*M572+SQRT(1-Inputs!$B$38)*_xlfn.NORM.S.INV(RAND())</f>
        <v>-0.64390290460841881</v>
      </c>
      <c r="AU572" s="15">
        <f ca="1">Inputs!$B$6*EXP($B$8-0.5*C$5^2+C$5*N572)</f>
        <v>4470.8722486689612</v>
      </c>
      <c r="AV572" s="15">
        <f t="shared" ca="1" si="292"/>
        <v>4550.0415956754259</v>
      </c>
      <c r="AW572" s="15">
        <f t="shared" ca="1" si="293"/>
        <v>4745.541617326463</v>
      </c>
      <c r="AX572" s="15">
        <f t="shared" ca="1" si="294"/>
        <v>6189.0788515490003</v>
      </c>
      <c r="AY572" s="15">
        <f t="shared" ca="1" si="295"/>
        <v>7434.6343155401755</v>
      </c>
      <c r="AZ572" s="15">
        <f t="shared" ca="1" si="296"/>
        <v>8817.1020280005578</v>
      </c>
      <c r="BA572" s="15">
        <f t="shared" ca="1" si="297"/>
        <v>10541.255119849611</v>
      </c>
      <c r="BB572" s="15">
        <f t="shared" ca="1" si="298"/>
        <v>11874.412746849261</v>
      </c>
      <c r="BC572" s="15">
        <f t="shared" ca="1" si="299"/>
        <v>15631.834271877035</v>
      </c>
      <c r="BD572" s="15">
        <f t="shared" ca="1" si="300"/>
        <v>18288.956151116105</v>
      </c>
      <c r="BE572" s="15">
        <f t="shared" ca="1" si="301"/>
        <v>22334.588425789279</v>
      </c>
      <c r="BF572" s="15">
        <f ca="1">Inputs!$B$13*EXP($B$9-0.5*C$6^2+C$6*Y572)</f>
        <v>15677.792144287596</v>
      </c>
      <c r="BG572" s="15">
        <f t="shared" ca="1" si="302"/>
        <v>14877.817613920881</v>
      </c>
      <c r="BH572" s="15">
        <f t="shared" ca="1" si="303"/>
        <v>19992.629480272528</v>
      </c>
      <c r="BI572" s="15">
        <f t="shared" ca="1" si="304"/>
        <v>25273.403029005345</v>
      </c>
      <c r="BJ572" s="15">
        <f t="shared" ca="1" si="305"/>
        <v>30202.941105095448</v>
      </c>
      <c r="BK572" s="15">
        <f t="shared" ca="1" si="306"/>
        <v>40444.290429275941</v>
      </c>
      <c r="BL572" s="15">
        <f t="shared" ca="1" si="307"/>
        <v>39671.545789379677</v>
      </c>
      <c r="BM572" s="15">
        <f t="shared" ca="1" si="308"/>
        <v>45880.756580492889</v>
      </c>
      <c r="BN572" s="15">
        <f t="shared" ca="1" si="309"/>
        <v>67557.962969706452</v>
      </c>
      <c r="BO572" s="15">
        <f t="shared" ca="1" si="310"/>
        <v>85789.828873643084</v>
      </c>
      <c r="BP572" s="15">
        <f t="shared" ca="1" si="311"/>
        <v>117417.8144354477</v>
      </c>
      <c r="BQ572" s="15">
        <f ca="1">Inputs!$B$20*EXP($B$10-0.5*C$7^2+C$7*AJ572)</f>
        <v>9177.7490015341737</v>
      </c>
      <c r="BR572" s="15">
        <f t="shared" ca="1" si="312"/>
        <v>6658.6614165066212</v>
      </c>
      <c r="BS572" s="15">
        <f t="shared" ca="1" si="313"/>
        <v>7890.3883224743686</v>
      </c>
      <c r="BT572" s="15">
        <f t="shared" ca="1" si="314"/>
        <v>15306.437705656537</v>
      </c>
      <c r="BU572" s="15">
        <f t="shared" ca="1" si="315"/>
        <v>21453.600474499803</v>
      </c>
      <c r="BV572" s="15">
        <f t="shared" ca="1" si="316"/>
        <v>30991.001297695377</v>
      </c>
      <c r="BW572" s="15">
        <f t="shared" ca="1" si="317"/>
        <v>42171.842117562053</v>
      </c>
      <c r="BX572" s="15">
        <f t="shared" ca="1" si="318"/>
        <v>62448.773982536608</v>
      </c>
      <c r="BY572" s="15">
        <f t="shared" ca="1" si="319"/>
        <v>76398.742142982388</v>
      </c>
      <c r="BZ572" s="15">
        <f t="shared" ca="1" si="320"/>
        <v>83109.187750521247</v>
      </c>
      <c r="CA572" s="15">
        <f t="shared" ca="1" si="321"/>
        <v>104121.0816782906</v>
      </c>
      <c r="CB572" s="15">
        <f ca="1">(AU572*DCF!C$10-DCF!C$5*MAX(AU572*DCF!C$10,0)-MAX(AU572-Inputs!$B$6,0)/Inputs!$B$10)*DCF!C$6</f>
        <v>1046.577839105362</v>
      </c>
      <c r="CC572" s="15">
        <f ca="1">(AV572*DCF!D$10-DCF!D$5*MAX(AV572*DCF!D$10,0)-MAX(AV572-AU572,0)/Inputs!$B$10)*DCF!D$6</f>
        <v>1089.738440167396</v>
      </c>
      <c r="CD572" s="15">
        <f ca="1">(AW572*DCF!E$10-DCF!E$5*MAX(AW572*DCF!E$10,0)-MAX(AW572-AV572,0)/Inputs!$B$10)*DCF!E$6</f>
        <v>1051.6353159163918</v>
      </c>
      <c r="CE572" s="15">
        <f ca="1">(AX572*DCF!F$10-DCF!F$5*MAX(AX572*DCF!F$10,0)-MAX(AX572-AW572,0)/Inputs!$B$10)*DCF!F$6</f>
        <v>1050.7017409057023</v>
      </c>
      <c r="CF572" s="15">
        <f ca="1">(AY572*DCF!G$10-DCF!G$5*MAX(AY572*DCF!G$10,0)-MAX(AY572-AX572,0)/Inputs!$B$10)*DCF!G$6</f>
        <v>1292.4136428031454</v>
      </c>
      <c r="CG572" s="15">
        <f ca="1">(AZ572*DCF!H$10-DCF!H$5*MAX(AZ572*DCF!H$10,0)-MAX(AZ572-AY572,0)/Inputs!$B$10)*DCF!H$6</f>
        <v>1466.3647567261592</v>
      </c>
      <c r="CH572" s="15">
        <f ca="1">(BA572*DCF!I$10-DCF!I$5*MAX(BA572*DCF!I$10,0)-MAX(BA572-AZ572,0)/Inputs!$B$10)*DCF!I$6</f>
        <v>1642.6812483101971</v>
      </c>
      <c r="CI572" s="15">
        <f ca="1">(BB572*DCF!J$10-DCF!J$5*MAX(BB572*DCF!J$10,0)-MAX(BB572-BA572,0)/Inputs!$B$10)*DCF!J$6</f>
        <v>1835.6587101509219</v>
      </c>
      <c r="CJ572" s="15">
        <f ca="1">(BC572*DCF!K$10-DCF!K$5*MAX(BC572*DCF!K$10,0)-MAX(BC572-BB572,0)/Inputs!$B$10)*DCF!K$6</f>
        <v>1990.4924540304298</v>
      </c>
      <c r="CK572" s="15">
        <f ca="1">(BD572*DCF!L$10-DCF!L$5*MAX(BD572*DCF!L$10,0)-MAX(BD572-BC572,0)/Inputs!$B$10)*DCF!L$6</f>
        <v>2414.7134882417017</v>
      </c>
      <c r="CL572" s="15">
        <f ca="1">(BE572*DCF!M$10-DCF!M$5*MAX(BE572*DCF!M$10,0)-MAX(BE572-BD572,0)/Inputs!$B$10)*DCF!M$6</f>
        <v>2668.4053010701318</v>
      </c>
      <c r="CM572" s="15">
        <f ca="1">(BF572*DCF!C$28-DCF!C$5*MAX(BF572*DCF!C$28,0)-MAX(BF572-Inputs!$B$13,0)/Inputs!$B$17)*DCF!C$6</f>
        <v>3793.8142775042224</v>
      </c>
      <c r="CN572" s="15">
        <f ca="1">(BG572*DCF!D$28-DCF!D$5*MAX(BG572*DCF!D$28,0)-MAX(BG572-BF572,0)/Inputs!$B$17)*DCF!D$6</f>
        <v>4381.8604264639725</v>
      </c>
      <c r="CO572" s="15">
        <f ca="1">(BH572*DCF!E$28-DCF!E$5*MAX(BH572*DCF!E$28,0)-MAX(BH572-BG572,0)/Inputs!$B$17)*DCF!E$6</f>
        <v>4654.2096518531343</v>
      </c>
      <c r="CP572" s="15">
        <f ca="1">(BI572*DCF!F$28-DCF!F$5*MAX(BI572*DCF!F$28,0)-MAX(BI572-BH572,0)/Inputs!$B$17)*DCF!F$6</f>
        <v>5899.6149056013937</v>
      </c>
      <c r="CQ572" s="15">
        <f ca="1">(BJ572*DCF!G$28-DCF!G$5*MAX(BJ572*DCF!G$28,0)-MAX(BJ572-BI572,0)/Inputs!$B$17)*DCF!G$6</f>
        <v>7007.2826122625556</v>
      </c>
      <c r="CR572" s="15">
        <f ca="1">(BK572*DCF!H$28-DCF!H$5*MAX(BK572*DCF!H$28,0)-MAX(BK572-BJ572,0)/Inputs!$B$17)*DCF!H$6</f>
        <v>8411.1009576725883</v>
      </c>
      <c r="CS572" s="15">
        <f ca="1">(BL572*DCF!I$28-DCF!I$5*MAX(BL572*DCF!I$28,0)-MAX(BL572-BK572,0)/Inputs!$B$17)*DCF!I$6</f>
        <v>9328.8844787435119</v>
      </c>
      <c r="CT572" s="15">
        <f ca="1">(BM572*DCF!J$28-DCF!J$5*MAX(BM572*DCF!J$28,0)-MAX(BM572-BL572,0)/Inputs!$B$17)*DCF!J$6</f>
        <v>9411.9269448484392</v>
      </c>
      <c r="CU572" s="15">
        <f ca="1">(BN572*DCF!K$28-DCF!K$5*MAX(BN572*DCF!K$28,0)-MAX(BN572-BM572,0)/Inputs!$B$17)*DCF!K$6</f>
        <v>11611.939991208215</v>
      </c>
      <c r="CV572" s="15">
        <f ca="1">(BO572*DCF!L$28-DCF!L$5*MAX(BO572*DCF!L$28,0)-MAX(BO572-BN572,0)/Inputs!$B$17)*DCF!L$6</f>
        <v>15053.905549549198</v>
      </c>
      <c r="CW572" s="15">
        <f ca="1">(BP572*DCF!M$28-DCF!M$5*MAX(BP572*DCF!M$28,0)-MAX(BP572-BO572,0)/Inputs!$B$17)*DCF!M$6</f>
        <v>18786.216523825409</v>
      </c>
      <c r="CX572" s="15">
        <f ca="1">(BQ572*DCF!C$46-DCF!C$5*MAX(BQ572*DCF!C$46,0)-MAX(BQ572-Inputs!$B$20,0)/Inputs!$B$24)*DCF!C$6</f>
        <v>-4880.1956130721755</v>
      </c>
      <c r="CY572" s="15">
        <f ca="1">(BR572*DCF!D$46-DCF!D$5*MAX(BR572*DCF!D$46,0)-MAX(BR572-BQ572,0)/Inputs!$B$24)*DCF!D$6</f>
        <v>-1136.4782218061425</v>
      </c>
      <c r="CZ572" s="15">
        <f ca="1">(BS572*DCF!E$46-DCF!E$5*MAX(BS572*DCF!E$46,0)-MAX(BS572-BR572,0)/Inputs!$B$24)*DCF!E$6</f>
        <v>-1418.5649947564816</v>
      </c>
      <c r="DA572" s="15">
        <f ca="1">(BT572*DCF!F$46-DCF!F$5*MAX(BT572*DCF!F$46,0)-MAX(BT572-BS572,0)/Inputs!$B$24)*DCF!F$6</f>
        <v>-3815.1295880286557</v>
      </c>
      <c r="DB572" s="15">
        <f ca="1">(BU572*DCF!G$46-DCF!G$5*MAX(BU572*DCF!G$46,0)-MAX(BU572-BT572,0)/Inputs!$B$24)*DCF!G$6</f>
        <v>-2789.4408351555558</v>
      </c>
      <c r="DC572" s="15">
        <f ca="1">(BV572*DCF!H$46-DCF!H$5*MAX(BV572*DCF!H$46,0)-MAX(BV572-BU572,0)/Inputs!$B$24)*DCF!H$6</f>
        <v>-2963.6888691836475</v>
      </c>
      <c r="DD572" s="15">
        <f ca="1">(BW572*DCF!I$46-DCF!I$5*MAX(BW572*DCF!I$46,0)-MAX(BW572-BV572,0)/Inputs!$B$24)*DCF!I$6</f>
        <v>-2235.6118241359732</v>
      </c>
      <c r="DE572" s="15">
        <f ca="1">(BX572*DCF!J$46-DCF!J$5*MAX(BX572*DCF!J$46,0)-MAX(BX572-BW572,0)/Inputs!$B$24)*DCF!J$6</f>
        <v>-2757.5577261287008</v>
      </c>
      <c r="DF572" s="15">
        <f ca="1">(BY572*DCF!K$46-DCF!K$5*MAX(BY572*DCF!K$46,0)-MAX(BY572-BX572,0)/Inputs!$B$24)*DCF!K$6</f>
        <v>946.78025397191527</v>
      </c>
      <c r="DG572" s="15">
        <f ca="1">(BZ572*DCF!L$46-DCF!L$5*MAX(BZ572*DCF!L$46,0)-MAX(BZ572-BY572,0)/Inputs!$B$24)*DCF!L$6</f>
        <v>4226.358157298775</v>
      </c>
      <c r="DH572" s="15">
        <f ca="1">(CA572*DCF!M$46-DCF!M$5*MAX(CA572*DCF!M$46,0)-MAX(CA572-BZ572,0)/Inputs!$B$24)*DCF!M$6</f>
        <v>3770.0174035168352</v>
      </c>
      <c r="DI572" s="15">
        <f ca="1">SUM(CB572:CL572)+BE572*DCF!M$10*(1+Inputs!$B$30)*(1-Inputs!$B$33)*(1-Inputs!$B$30/Inputs!$B$31)/(Inputs!$B$29-Inputs!$B$30)*DCF!M$6</f>
        <v>79706.837870755553</v>
      </c>
      <c r="DJ572" s="15">
        <f ca="1">SUM(CM572:CW572)+BP572*DCF!M$28*(1+Inputs!$B$30)*(1-Inputs!$B$33)*(1-Inputs!$B$30/Inputs!$B$31)/(Inputs!$B$29-Inputs!$B$30)*DCF!M$6</f>
        <v>534041.1966711391</v>
      </c>
      <c r="DK572" s="15">
        <f ca="1">SUM(CX572:DH572)+CA572*DCF!M$46*(1+Inputs!$B$30)*(1-Inputs!$B$33)*(1-Inputs!$B$30/Inputs!$B$31)/(Inputs!$B$29-Inputs!$B$30)*DCF!M$6</f>
        <v>147930.01434776958</v>
      </c>
      <c r="DM572" s="15">
        <f ca="1">DI572+DJ572+DK572+Inputs!$B$34+Inputs!$B$36-Inputs!$B$35</f>
        <v>838529.04888966423</v>
      </c>
    </row>
    <row r="573" spans="1:117" x14ac:dyDescent="0.75">
      <c r="A573" s="11">
        <v>560</v>
      </c>
      <c r="C573" s="24">
        <f t="shared" ca="1" si="325"/>
        <v>2.1173466377682231</v>
      </c>
      <c r="D573" s="24">
        <f t="shared" ca="1" si="325"/>
        <v>-0.50487509457601953</v>
      </c>
      <c r="E573" s="24">
        <f t="shared" ca="1" si="325"/>
        <v>-0.96476983388611026</v>
      </c>
      <c r="F573" s="24">
        <f t="shared" ca="1" si="325"/>
        <v>-0.37769155541988847</v>
      </c>
      <c r="G573" s="24">
        <f t="shared" ca="1" si="325"/>
        <v>-0.33517982854867862</v>
      </c>
      <c r="H573" s="24">
        <f t="shared" ca="1" si="325"/>
        <v>-0.67615574984444826</v>
      </c>
      <c r="I573" s="24">
        <f t="shared" ca="1" si="325"/>
        <v>-0.50634552457152837</v>
      </c>
      <c r="J573" s="24">
        <f t="shared" ca="1" si="325"/>
        <v>0.90012979717413488</v>
      </c>
      <c r="K573" s="24">
        <f t="shared" ca="1" si="325"/>
        <v>0.31269981279041587</v>
      </c>
      <c r="L573" s="24">
        <f t="shared" ca="1" si="325"/>
        <v>-1.3989271383837674</v>
      </c>
      <c r="M573" s="24">
        <f t="shared" ca="1" si="325"/>
        <v>-0.66278381195191149</v>
      </c>
      <c r="N573" s="24">
        <f ca="1">SQRT(Inputs!$B$38)*C573+SQRT(1-Inputs!$B$38)*_xlfn.NORM.S.INV(RAND())</f>
        <v>-0.16357250491466169</v>
      </c>
      <c r="O573" s="24">
        <f ca="1">SQRT(Inputs!$B$38)*D573+SQRT(1-Inputs!$B$38)*_xlfn.NORM.S.INV(RAND())</f>
        <v>-0.91032688453314581</v>
      </c>
      <c r="P573" s="24">
        <f ca="1">SQRT(Inputs!$B$38)*E573+SQRT(1-Inputs!$B$38)*_xlfn.NORM.S.INV(RAND())</f>
        <v>-1.4164698634230339</v>
      </c>
      <c r="Q573" s="24">
        <f ca="1">SQRT(Inputs!$B$38)*F573+SQRT(1-Inputs!$B$38)*_xlfn.NORM.S.INV(RAND())</f>
        <v>-0.84877161654784494</v>
      </c>
      <c r="R573" s="24">
        <f ca="1">SQRT(Inputs!$B$38)*G573+SQRT(1-Inputs!$B$38)*_xlfn.NORM.S.INV(RAND())</f>
        <v>0.34775025883076993</v>
      </c>
      <c r="S573" s="24">
        <f ca="1">SQRT(Inputs!$B$38)*H573+SQRT(1-Inputs!$B$38)*_xlfn.NORM.S.INV(RAND())</f>
        <v>-0.97167848009116031</v>
      </c>
      <c r="T573" s="24">
        <f ca="1">SQRT(Inputs!$B$38)*I573+SQRT(1-Inputs!$B$38)*_xlfn.NORM.S.INV(RAND())</f>
        <v>-0.93869584122175431</v>
      </c>
      <c r="U573" s="24">
        <f ca="1">SQRT(Inputs!$B$38)*J573+SQRT(1-Inputs!$B$38)*_xlfn.NORM.S.INV(RAND())</f>
        <v>0.30351261908273153</v>
      </c>
      <c r="V573" s="24">
        <f ca="1">SQRT(Inputs!$B$38)*K573+SQRT(1-Inputs!$B$38)*_xlfn.NORM.S.INV(RAND())</f>
        <v>-0.85285999285193836</v>
      </c>
      <c r="W573" s="24">
        <f ca="1">SQRT(Inputs!$B$38)*L573+SQRT(1-Inputs!$B$38)*_xlfn.NORM.S.INV(RAND())</f>
        <v>-1.1362021295479134</v>
      </c>
      <c r="X573" s="24">
        <f ca="1">SQRT(Inputs!$B$38)*M573+SQRT(1-Inputs!$B$38)*_xlfn.NORM.S.INV(RAND())</f>
        <v>0.22628128185317309</v>
      </c>
      <c r="Y573" s="24">
        <f ca="1">SQRT(Inputs!$B$38)*C573+SQRT(1-Inputs!$B$38)*_xlfn.NORM.S.INV(RAND())</f>
        <v>0.95116583796573706</v>
      </c>
      <c r="Z573" s="24">
        <f ca="1">SQRT(Inputs!$B$38)*D573+SQRT(1-Inputs!$B$38)*_xlfn.NORM.S.INV(RAND())</f>
        <v>-0.65253166196461665</v>
      </c>
      <c r="AA573" s="24">
        <f ca="1">SQRT(Inputs!$B$38)*E573+SQRT(1-Inputs!$B$38)*_xlfn.NORM.S.INV(RAND())</f>
        <v>0.98781916652381918</v>
      </c>
      <c r="AB573" s="24">
        <f ca="1">SQRT(Inputs!$B$38)*F573+SQRT(1-Inputs!$B$38)*_xlfn.NORM.S.INV(RAND())</f>
        <v>0.38598884551201207</v>
      </c>
      <c r="AC573" s="24">
        <f ca="1">SQRT(Inputs!$B$38)*G573+SQRT(1-Inputs!$B$38)*_xlfn.NORM.S.INV(RAND())</f>
        <v>0.46738931570640874</v>
      </c>
      <c r="AD573" s="24">
        <f ca="1">SQRT(Inputs!$B$38)*H573+SQRT(1-Inputs!$B$38)*_xlfn.NORM.S.INV(RAND())</f>
        <v>0.69866417501269085</v>
      </c>
      <c r="AE573" s="24">
        <f ca="1">SQRT(Inputs!$B$38)*I573+SQRT(1-Inputs!$B$38)*_xlfn.NORM.S.INV(RAND())</f>
        <v>-0.64638225348636935</v>
      </c>
      <c r="AF573" s="24">
        <f ca="1">SQRT(Inputs!$B$38)*J573+SQRT(1-Inputs!$B$38)*_xlfn.NORM.S.INV(RAND())</f>
        <v>0.79938209844147545</v>
      </c>
      <c r="AG573" s="24">
        <f ca="1">SQRT(Inputs!$B$38)*K573+SQRT(1-Inputs!$B$38)*_xlfn.NORM.S.INV(RAND())</f>
        <v>-1.7001609041050219</v>
      </c>
      <c r="AH573" s="24">
        <f ca="1">SQRT(Inputs!$B$38)*L573+SQRT(1-Inputs!$B$38)*_xlfn.NORM.S.INV(RAND())</f>
        <v>-1.9415835680569224</v>
      </c>
      <c r="AI573" s="24">
        <f ca="1">SQRT(Inputs!$B$38)*M573+SQRT(1-Inputs!$B$38)*_xlfn.NORM.S.INV(RAND())</f>
        <v>-0.36540796011922327</v>
      </c>
      <c r="AJ573" s="24">
        <f ca="1">SQRT(Inputs!$B$38)*C573+SQRT(1-Inputs!$B$38)*_xlfn.NORM.S.INV(RAND())</f>
        <v>0.85079290038027899</v>
      </c>
      <c r="AK573" s="24">
        <f ca="1">SQRT(Inputs!$B$38)*D573+SQRT(1-Inputs!$B$38)*_xlfn.NORM.S.INV(RAND())</f>
        <v>0.36747424006986878</v>
      </c>
      <c r="AL573" s="24">
        <f ca="1">SQRT(Inputs!$B$38)*E573+SQRT(1-Inputs!$B$38)*_xlfn.NORM.S.INV(RAND())</f>
        <v>0.19201624435583187</v>
      </c>
      <c r="AM573" s="24">
        <f ca="1">SQRT(Inputs!$B$38)*F573+SQRT(1-Inputs!$B$38)*_xlfn.NORM.S.INV(RAND())</f>
        <v>0.45079585328437122</v>
      </c>
      <c r="AN573" s="24">
        <f ca="1">SQRT(Inputs!$B$38)*G573+SQRT(1-Inputs!$B$38)*_xlfn.NORM.S.INV(RAND())</f>
        <v>0.54987444415655251</v>
      </c>
      <c r="AO573" s="24">
        <f ca="1">SQRT(Inputs!$B$38)*H573+SQRT(1-Inputs!$B$38)*_xlfn.NORM.S.INV(RAND())</f>
        <v>0.12278943917844809</v>
      </c>
      <c r="AP573" s="24">
        <f ca="1">SQRT(Inputs!$B$38)*I573+SQRT(1-Inputs!$B$38)*_xlfn.NORM.S.INV(RAND())</f>
        <v>-0.35980493186324625</v>
      </c>
      <c r="AQ573" s="24">
        <f ca="1">SQRT(Inputs!$B$38)*J573+SQRT(1-Inputs!$B$38)*_xlfn.NORM.S.INV(RAND())</f>
        <v>0.20094820700540661</v>
      </c>
      <c r="AR573" s="24">
        <f ca="1">SQRT(Inputs!$B$38)*K573+SQRT(1-Inputs!$B$38)*_xlfn.NORM.S.INV(RAND())</f>
        <v>0.34811665265347985</v>
      </c>
      <c r="AS573" s="24">
        <f ca="1">SQRT(Inputs!$B$38)*L573+SQRT(1-Inputs!$B$38)*_xlfn.NORM.S.INV(RAND())</f>
        <v>-0.566215507370607</v>
      </c>
      <c r="AT573" s="24">
        <f ca="1">SQRT(Inputs!$B$38)*M573+SQRT(1-Inputs!$B$38)*_xlfn.NORM.S.INV(RAND())</f>
        <v>-0.50893170024010392</v>
      </c>
      <c r="AU573" s="15">
        <f ca="1">Inputs!$B$6*EXP($B$8-0.5*C$5^2+C$5*N573)</f>
        <v>4832.5735545889574</v>
      </c>
      <c r="AV573" s="15">
        <f t="shared" ca="1" si="292"/>
        <v>5145.4603885736096</v>
      </c>
      <c r="AW573" s="15">
        <f t="shared" ca="1" si="293"/>
        <v>5182.8513967710342</v>
      </c>
      <c r="AX573" s="15">
        <f t="shared" ca="1" si="294"/>
        <v>5691.1016661472695</v>
      </c>
      <c r="AY573" s="15">
        <f t="shared" ca="1" si="295"/>
        <v>7243.3894777075666</v>
      </c>
      <c r="AZ573" s="15">
        <f t="shared" ca="1" si="296"/>
        <v>7959.9086888563861</v>
      </c>
      <c r="BA573" s="15">
        <f t="shared" ca="1" si="297"/>
        <v>8829.4185920514174</v>
      </c>
      <c r="BB573" s="15">
        <f t="shared" ca="1" si="298"/>
        <v>11143.664112418932</v>
      </c>
      <c r="BC573" s="15">
        <f t="shared" ca="1" si="299"/>
        <v>12569.555907377166</v>
      </c>
      <c r="BD573" s="15">
        <f t="shared" ca="1" si="300"/>
        <v>13846.361976520531</v>
      </c>
      <c r="BE573" s="15">
        <f t="shared" ca="1" si="301"/>
        <v>17320.254043602614</v>
      </c>
      <c r="BF573" s="15">
        <f ca="1">Inputs!$B$13*EXP($B$9-0.5*C$6^2+C$6*Y573)</f>
        <v>16701.196819916044</v>
      </c>
      <c r="BG573" s="15">
        <f t="shared" ca="1" si="302"/>
        <v>18093.49122385796</v>
      </c>
      <c r="BH573" s="15">
        <f t="shared" ca="1" si="303"/>
        <v>26042.445378557317</v>
      </c>
      <c r="BI573" s="15">
        <f t="shared" ca="1" si="304"/>
        <v>33831.285856539071</v>
      </c>
      <c r="BJ573" s="15">
        <f t="shared" ca="1" si="305"/>
        <v>44365.48391532548</v>
      </c>
      <c r="BK573" s="15">
        <f t="shared" ca="1" si="306"/>
        <v>59883.762998769904</v>
      </c>
      <c r="BL573" s="15">
        <f t="shared" ca="1" si="307"/>
        <v>67649.187359020434</v>
      </c>
      <c r="BM573" s="15">
        <f t="shared" ca="1" si="308"/>
        <v>91837.165906458948</v>
      </c>
      <c r="BN573" s="15">
        <f t="shared" ca="1" si="309"/>
        <v>92128.945018455765</v>
      </c>
      <c r="BO573" s="15">
        <f t="shared" ca="1" si="310"/>
        <v>90453.492131099963</v>
      </c>
      <c r="BP573" s="15">
        <f t="shared" ca="1" si="311"/>
        <v>106816.35566647767</v>
      </c>
      <c r="BQ573" s="15">
        <f ca="1">Inputs!$B$20*EXP($B$10-0.5*C$7^2+C$7*AJ573)</f>
        <v>5800.4466300123795</v>
      </c>
      <c r="BR573" s="15">
        <f t="shared" ca="1" si="312"/>
        <v>8844.7044410555263</v>
      </c>
      <c r="BS573" s="15">
        <f t="shared" ca="1" si="313"/>
        <v>12798.574922564223</v>
      </c>
      <c r="BT573" s="15">
        <f t="shared" ca="1" si="314"/>
        <v>19861.696243912451</v>
      </c>
      <c r="BU573" s="15">
        <f t="shared" ca="1" si="315"/>
        <v>31443.159364590792</v>
      </c>
      <c r="BV573" s="15">
        <f t="shared" ca="1" si="316"/>
        <v>44973.618647293421</v>
      </c>
      <c r="BW573" s="15">
        <f t="shared" ca="1" si="317"/>
        <v>58156.402415045086</v>
      </c>
      <c r="BX573" s="15">
        <f t="shared" ca="1" si="318"/>
        <v>84684.789409153585</v>
      </c>
      <c r="BY573" s="15">
        <f t="shared" ca="1" si="319"/>
        <v>126829.89778377026</v>
      </c>
      <c r="BZ573" s="15">
        <f t="shared" ca="1" si="320"/>
        <v>160367.78836145188</v>
      </c>
      <c r="CA573" s="15">
        <f t="shared" ca="1" si="321"/>
        <v>205789.44916607792</v>
      </c>
      <c r="CB573" s="15">
        <f ca="1">(AU573*DCF!C$10-DCF!C$5*MAX(AU573*DCF!C$10,0)-MAX(AU573-Inputs!$B$6,0)/Inputs!$B$10)*DCF!C$6</f>
        <v>1043.9988443242141</v>
      </c>
      <c r="CC573" s="15">
        <f ca="1">(AV573*DCF!D$10-DCF!D$5*MAX(AV573*DCF!D$10,0)-MAX(AV573-AU573,0)/Inputs!$B$10)*DCF!D$6</f>
        <v>1177.881844727953</v>
      </c>
      <c r="CD573" s="15">
        <f ca="1">(AW573*DCF!E$10-DCF!E$5*MAX(AW573*DCF!E$10,0)-MAX(AW573-AV573,0)/Inputs!$B$10)*DCF!E$6</f>
        <v>1188.2158799935573</v>
      </c>
      <c r="CE573" s="15">
        <f ca="1">(AX573*DCF!F$10-DCF!F$5*MAX(AX573*DCF!F$10,0)-MAX(AX573-AW573,0)/Inputs!$B$10)*DCF!F$6</f>
        <v>1136.6041438514956</v>
      </c>
      <c r="CF573" s="15">
        <f ca="1">(AY573*DCF!G$10-DCF!G$5*MAX(AY573*DCF!G$10,0)-MAX(AY573-AX573,0)/Inputs!$B$10)*DCF!G$6</f>
        <v>1194.0503274324315</v>
      </c>
      <c r="CG573" s="15">
        <f ca="1">(AZ573*DCF!H$10-DCF!H$5*MAX(AZ573*DCF!H$10,0)-MAX(AZ573-AY573,0)/Inputs!$B$10)*DCF!H$6</f>
        <v>1418.1911501953896</v>
      </c>
      <c r="CH573" s="15">
        <f ca="1">(BA573*DCF!I$10-DCF!I$5*MAX(BA573*DCF!I$10,0)-MAX(BA573-AZ573,0)/Inputs!$B$10)*DCF!I$6</f>
        <v>1470.1825895976626</v>
      </c>
      <c r="CI573" s="15">
        <f ca="1">(BB573*DCF!J$10-DCF!J$5*MAX(BB573*DCF!J$10,0)-MAX(BB573-BA573,0)/Inputs!$B$10)*DCF!J$6</f>
        <v>1561.5928456996928</v>
      </c>
      <c r="CJ573" s="15">
        <f ca="1">(BC573*DCF!K$10-DCF!K$5*MAX(BC573*DCF!K$10,0)-MAX(BC573-BB573,0)/Inputs!$B$10)*DCF!K$6</f>
        <v>1823.8934876261467</v>
      </c>
      <c r="CK573" s="15">
        <f ca="1">(BD573*DCF!L$10-DCF!L$5*MAX(BD573*DCF!L$10,0)-MAX(BD573-BC573,0)/Inputs!$B$10)*DCF!L$6</f>
        <v>1923.182989993976</v>
      </c>
      <c r="CL573" s="15">
        <f ca="1">(BE573*DCF!M$10-DCF!M$5*MAX(BE573*DCF!M$10,0)-MAX(BE573-BD573,0)/Inputs!$B$10)*DCF!M$6</f>
        <v>2029.1183408971144</v>
      </c>
      <c r="CM573" s="15">
        <f ca="1">(BF573*DCF!C$28-DCF!C$5*MAX(BF573*DCF!C$28,0)-MAX(BF573-Inputs!$B$13,0)/Inputs!$B$17)*DCF!C$6</f>
        <v>3869.7985538043895</v>
      </c>
      <c r="CN573" s="15">
        <f ca="1">(BG573*DCF!D$28-DCF!D$5*MAX(BG573*DCF!D$28,0)-MAX(BG573-BF573,0)/Inputs!$B$17)*DCF!D$6</f>
        <v>5031.9102377422332</v>
      </c>
      <c r="CO573" s="15">
        <f ca="1">(BH573*DCF!E$28-DCF!E$5*MAX(BH573*DCF!E$28,0)-MAX(BH573-BG573,0)/Inputs!$B$17)*DCF!E$6</f>
        <v>5809.054806270241</v>
      </c>
      <c r="CP573" s="15">
        <f ca="1">(BI573*DCF!F$28-DCF!F$5*MAX(BI573*DCF!F$28,0)-MAX(BI573-BH573,0)/Inputs!$B$17)*DCF!F$6</f>
        <v>7766.2214437704624</v>
      </c>
      <c r="CQ573" s="15">
        <f ca="1">(BJ573*DCF!G$28-DCF!G$5*MAX(BJ573*DCF!G$28,0)-MAX(BJ573-BI573,0)/Inputs!$B$17)*DCF!G$6</f>
        <v>9739.2133534700188</v>
      </c>
      <c r="CR573" s="15">
        <f ca="1">(BK573*DCF!H$28-DCF!H$5*MAX(BK573*DCF!H$28,0)-MAX(BK573-BJ573,0)/Inputs!$B$17)*DCF!H$6</f>
        <v>12398.810199322284</v>
      </c>
      <c r="CS573" s="15">
        <f ca="1">(BL573*DCF!I$28-DCF!I$5*MAX(BL573*DCF!I$28,0)-MAX(BL573-BK573,0)/Inputs!$B$17)*DCF!I$6</f>
        <v>14793.33540260265</v>
      </c>
      <c r="CT573" s="15">
        <f ca="1">(BM573*DCF!J$28-DCF!J$5*MAX(BM573*DCF!J$28,0)-MAX(BM573-BL573,0)/Inputs!$B$17)*DCF!J$6</f>
        <v>17280.183622428951</v>
      </c>
      <c r="CU573" s="15">
        <f ca="1">(BN573*DCF!K$28-DCF!K$5*MAX(BN573*DCF!K$28,0)-MAX(BN573-BM573,0)/Inputs!$B$17)*DCF!K$6</f>
        <v>19420.349406880443</v>
      </c>
      <c r="CV573" s="15">
        <f ca="1">(BO573*DCF!L$28-DCF!L$5*MAX(BO573*DCF!L$28,0)-MAX(BO573-BN573,0)/Inputs!$B$17)*DCF!L$6</f>
        <v>18047.370287515652</v>
      </c>
      <c r="CW573" s="15">
        <f ca="1">(BP573*DCF!M$28-DCF!M$5*MAX(BP573*DCF!M$28,0)-MAX(BP573-BO573,0)/Inputs!$B$17)*DCF!M$6</f>
        <v>18387.180111984348</v>
      </c>
      <c r="CX573" s="15">
        <f ca="1">(BQ573*DCF!C$46-DCF!C$5*MAX(BQ573*DCF!C$46,0)-MAX(BQ573-Inputs!$B$20,0)/Inputs!$B$24)*DCF!C$6</f>
        <v>-2540.2632540501477</v>
      </c>
      <c r="CY573" s="15">
        <f ca="1">(BR573*DCF!D$46-DCF!D$5*MAX(BR573*DCF!D$46,0)-MAX(BR573-BQ573,0)/Inputs!$B$24)*DCF!D$6</f>
        <v>-2808.5443252523005</v>
      </c>
      <c r="CZ573" s="15">
        <f ca="1">(BS573*DCF!E$46-DCF!E$5*MAX(BS573*DCF!E$46,0)-MAX(BS573-BR573,0)/Inputs!$B$24)*DCF!E$6</f>
        <v>-3071.9606640620505</v>
      </c>
      <c r="DA573" s="15">
        <f ca="1">(BT573*DCF!F$46-DCF!F$5*MAX(BT573*DCF!F$46,0)-MAX(BT573-BS573,0)/Inputs!$B$24)*DCF!F$6</f>
        <v>-4018.3600511050649</v>
      </c>
      <c r="DB573" s="15">
        <f ca="1">(BU573*DCF!G$46-DCF!G$5*MAX(BU573*DCF!G$46,0)-MAX(BU573-BT573,0)/Inputs!$B$24)*DCF!G$6</f>
        <v>-4953.4611289521736</v>
      </c>
      <c r="DC573" s="15">
        <f ca="1">(BV573*DCF!H$46-DCF!H$5*MAX(BV573*DCF!H$46,0)-MAX(BV573-BU573,0)/Inputs!$B$24)*DCF!H$6</f>
        <v>-4204.507319600365</v>
      </c>
      <c r="DD573" s="15">
        <f ca="1">(BW573*DCF!I$46-DCF!I$5*MAX(BW573*DCF!I$46,0)-MAX(BW573-BV573,0)/Inputs!$B$24)*DCF!I$6</f>
        <v>-2441.1225829809332</v>
      </c>
      <c r="DE573" s="15">
        <f ca="1">(BX573*DCF!J$46-DCF!J$5*MAX(BX573*DCF!J$46,0)-MAX(BX573-BW573,0)/Inputs!$B$24)*DCF!J$6</f>
        <v>-3482.6021529193335</v>
      </c>
      <c r="DF573" s="15">
        <f ca="1">(BY573*DCF!K$46-DCF!K$5*MAX(BY573*DCF!K$46,0)-MAX(BY573-BX573,0)/Inputs!$B$24)*DCF!K$6</f>
        <v>-3079.4822597066154</v>
      </c>
      <c r="DG573" s="15">
        <f ca="1">(BZ573*DCF!L$46-DCF!L$5*MAX(BZ573*DCF!L$46,0)-MAX(BZ573-BY573,0)/Inputs!$B$24)*DCF!L$6</f>
        <v>3495.7481964209987</v>
      </c>
      <c r="DH573" s="15">
        <f ca="1">(CA573*DCF!M$46-DCF!M$5*MAX(CA573*DCF!M$46,0)-MAX(CA573-BZ573,0)/Inputs!$B$24)*DCF!M$6</f>
        <v>6637.4052406812525</v>
      </c>
      <c r="DI573" s="15">
        <f ca="1">SUM(CB573:CL573)+BE573*DCF!M$10*(1+Inputs!$B$30)*(1-Inputs!$B$33)*(1-Inputs!$B$30/Inputs!$B$31)/(Inputs!$B$29-Inputs!$B$30)*DCF!M$6</f>
        <v>64169.408484334454</v>
      </c>
      <c r="DJ573" s="15">
        <f ca="1">SUM(CM573:CW573)+BP573*DCF!M$28*(1+Inputs!$B$30)*(1-Inputs!$B$33)*(1-Inputs!$B$30/Inputs!$B$31)/(Inputs!$B$29-Inputs!$B$30)*DCF!M$6</f>
        <v>528905.20118563448</v>
      </c>
      <c r="DK573" s="15">
        <f ca="1">SUM(CX573:DH573)+CA573*DCF!M$46*(1+Inputs!$B$30)*(1-Inputs!$B$33)*(1-Inputs!$B$30/Inputs!$B$31)/(Inputs!$B$29-Inputs!$B$30)*DCF!M$6</f>
        <v>297707.71542788413</v>
      </c>
      <c r="DM573" s="15">
        <f ca="1">DI573+DJ573+DK573+Inputs!$B$34+Inputs!$B$36-Inputs!$B$35</f>
        <v>967633.32509785309</v>
      </c>
    </row>
    <row r="574" spans="1:117" x14ac:dyDescent="0.75">
      <c r="A574" s="11">
        <v>561</v>
      </c>
      <c r="C574" s="24">
        <f t="shared" ref="C574:M583" ca="1" si="326">_xlfn.NORM.S.INV(RAND())</f>
        <v>1.6118392734413951</v>
      </c>
      <c r="D574" s="24">
        <f t="shared" ca="1" si="326"/>
        <v>0.15499384960216686</v>
      </c>
      <c r="E574" s="24">
        <f t="shared" ca="1" si="326"/>
        <v>0.73907685837547854</v>
      </c>
      <c r="F574" s="24">
        <f t="shared" ca="1" si="326"/>
        <v>-0.88836477152588256</v>
      </c>
      <c r="G574" s="24">
        <f t="shared" ca="1" si="326"/>
        <v>1.1835845421411582</v>
      </c>
      <c r="H574" s="24">
        <f t="shared" ca="1" si="326"/>
        <v>1.5827031280032813</v>
      </c>
      <c r="I574" s="24">
        <f t="shared" ca="1" si="326"/>
        <v>-1.6069101661054181</v>
      </c>
      <c r="J574" s="24">
        <f t="shared" ca="1" si="326"/>
        <v>-0.43741375305818181</v>
      </c>
      <c r="K574" s="24">
        <f t="shared" ca="1" si="326"/>
        <v>0.39110060522441736</v>
      </c>
      <c r="L574" s="24">
        <f t="shared" ca="1" si="326"/>
        <v>0.23035382675786961</v>
      </c>
      <c r="M574" s="24">
        <f t="shared" ca="1" si="326"/>
        <v>0.45565839234406369</v>
      </c>
      <c r="N574" s="24">
        <f ca="1">SQRT(Inputs!$B$38)*C574+SQRT(1-Inputs!$B$38)*_xlfn.NORM.S.INV(RAND())</f>
        <v>0.22711152989604588</v>
      </c>
      <c r="O574" s="24">
        <f ca="1">SQRT(Inputs!$B$38)*D574+SQRT(1-Inputs!$B$38)*_xlfn.NORM.S.INV(RAND())</f>
        <v>-0.1358016199158007</v>
      </c>
      <c r="P574" s="24">
        <f ca="1">SQRT(Inputs!$B$38)*E574+SQRT(1-Inputs!$B$38)*_xlfn.NORM.S.INV(RAND())</f>
        <v>-0.22779559270644517</v>
      </c>
      <c r="Q574" s="24">
        <f ca="1">SQRT(Inputs!$B$38)*F574+SQRT(1-Inputs!$B$38)*_xlfn.NORM.S.INV(RAND())</f>
        <v>-0.71176284486758257</v>
      </c>
      <c r="R574" s="24">
        <f ca="1">SQRT(Inputs!$B$38)*G574+SQRT(1-Inputs!$B$38)*_xlfn.NORM.S.INV(RAND())</f>
        <v>0.63921174714226958</v>
      </c>
      <c r="S574" s="24">
        <f ca="1">SQRT(Inputs!$B$38)*H574+SQRT(1-Inputs!$B$38)*_xlfn.NORM.S.INV(RAND())</f>
        <v>0.99996992049715683</v>
      </c>
      <c r="T574" s="24">
        <f ca="1">SQRT(Inputs!$B$38)*I574+SQRT(1-Inputs!$B$38)*_xlfn.NORM.S.INV(RAND())</f>
        <v>-0.45309821419916868</v>
      </c>
      <c r="U574" s="24">
        <f ca="1">SQRT(Inputs!$B$38)*J574+SQRT(1-Inputs!$B$38)*_xlfn.NORM.S.INV(RAND())</f>
        <v>-2.2833831456909448</v>
      </c>
      <c r="V574" s="24">
        <f ca="1">SQRT(Inputs!$B$38)*K574+SQRT(1-Inputs!$B$38)*_xlfn.NORM.S.INV(RAND())</f>
        <v>1.1735202001965737</v>
      </c>
      <c r="W574" s="24">
        <f ca="1">SQRT(Inputs!$B$38)*L574+SQRT(1-Inputs!$B$38)*_xlfn.NORM.S.INV(RAND())</f>
        <v>-0.22084686820665386</v>
      </c>
      <c r="X574" s="24">
        <f ca="1">SQRT(Inputs!$B$38)*M574+SQRT(1-Inputs!$B$38)*_xlfn.NORM.S.INV(RAND())</f>
        <v>-0.15729740003421405</v>
      </c>
      <c r="Y574" s="24">
        <f ca="1">SQRT(Inputs!$B$38)*C574+SQRT(1-Inputs!$B$38)*_xlfn.NORM.S.INV(RAND())</f>
        <v>1.4577785610269545</v>
      </c>
      <c r="Z574" s="24">
        <f ca="1">SQRT(Inputs!$B$38)*D574+SQRT(1-Inputs!$B$38)*_xlfn.NORM.S.INV(RAND())</f>
        <v>0.78453879743398491</v>
      </c>
      <c r="AA574" s="24">
        <f ca="1">SQRT(Inputs!$B$38)*E574+SQRT(1-Inputs!$B$38)*_xlfn.NORM.S.INV(RAND())</f>
        <v>0.60460208031396367</v>
      </c>
      <c r="AB574" s="24">
        <f ca="1">SQRT(Inputs!$B$38)*F574+SQRT(1-Inputs!$B$38)*_xlfn.NORM.S.INV(RAND())</f>
        <v>-3.2228709947506058</v>
      </c>
      <c r="AC574" s="24">
        <f ca="1">SQRT(Inputs!$B$38)*G574+SQRT(1-Inputs!$B$38)*_xlfn.NORM.S.INV(RAND())</f>
        <v>1.1611173587668941</v>
      </c>
      <c r="AD574" s="24">
        <f ca="1">SQRT(Inputs!$B$38)*H574+SQRT(1-Inputs!$B$38)*_xlfn.NORM.S.INV(RAND())</f>
        <v>2.3405124325529529</v>
      </c>
      <c r="AE574" s="24">
        <f ca="1">SQRT(Inputs!$B$38)*I574+SQRT(1-Inputs!$B$38)*_xlfn.NORM.S.INV(RAND())</f>
        <v>-1.8115094116639807</v>
      </c>
      <c r="AF574" s="24">
        <f ca="1">SQRT(Inputs!$B$38)*J574+SQRT(1-Inputs!$B$38)*_xlfn.NORM.S.INV(RAND())</f>
        <v>-1.2036538206982903</v>
      </c>
      <c r="AG574" s="24">
        <f ca="1">SQRT(Inputs!$B$38)*K574+SQRT(1-Inputs!$B$38)*_xlfn.NORM.S.INV(RAND())</f>
        <v>-0.21275526022413763</v>
      </c>
      <c r="AH574" s="24">
        <f ca="1">SQRT(Inputs!$B$38)*L574+SQRT(1-Inputs!$B$38)*_xlfn.NORM.S.INV(RAND())</f>
        <v>-0.67730315942892327</v>
      </c>
      <c r="AI574" s="24">
        <f ca="1">SQRT(Inputs!$B$38)*M574+SQRT(1-Inputs!$B$38)*_xlfn.NORM.S.INV(RAND())</f>
        <v>0.79623777111006155</v>
      </c>
      <c r="AJ574" s="24">
        <f ca="1">SQRT(Inputs!$B$38)*C574+SQRT(1-Inputs!$B$38)*_xlfn.NORM.S.INV(RAND())</f>
        <v>0.77673869089063352</v>
      </c>
      <c r="AK574" s="24">
        <f ca="1">SQRT(Inputs!$B$38)*D574+SQRT(1-Inputs!$B$38)*_xlfn.NORM.S.INV(RAND())</f>
        <v>-0.46705460995375575</v>
      </c>
      <c r="AL574" s="24">
        <f ca="1">SQRT(Inputs!$B$38)*E574+SQRT(1-Inputs!$B$38)*_xlfn.NORM.S.INV(RAND())</f>
        <v>1.1361047418215453</v>
      </c>
      <c r="AM574" s="24">
        <f ca="1">SQRT(Inputs!$B$38)*F574+SQRT(1-Inputs!$B$38)*_xlfn.NORM.S.INV(RAND())</f>
        <v>-1.6892154370211074</v>
      </c>
      <c r="AN574" s="24">
        <f ca="1">SQRT(Inputs!$B$38)*G574+SQRT(1-Inputs!$B$38)*_xlfn.NORM.S.INV(RAND())</f>
        <v>6.5049239187045194E-2</v>
      </c>
      <c r="AO574" s="24">
        <f ca="1">SQRT(Inputs!$B$38)*H574+SQRT(1-Inputs!$B$38)*_xlfn.NORM.S.INV(RAND())</f>
        <v>2.5341631310080146</v>
      </c>
      <c r="AP574" s="24">
        <f ca="1">SQRT(Inputs!$B$38)*I574+SQRT(1-Inputs!$B$38)*_xlfn.NORM.S.INV(RAND())</f>
        <v>-0.98227957507286456</v>
      </c>
      <c r="AQ574" s="24">
        <f ca="1">SQRT(Inputs!$B$38)*J574+SQRT(1-Inputs!$B$38)*_xlfn.NORM.S.INV(RAND())</f>
        <v>1.0162111778168683</v>
      </c>
      <c r="AR574" s="24">
        <f ca="1">SQRT(Inputs!$B$38)*K574+SQRT(1-Inputs!$B$38)*_xlfn.NORM.S.INV(RAND())</f>
        <v>0.52100573678399997</v>
      </c>
      <c r="AS574" s="24">
        <f ca="1">SQRT(Inputs!$B$38)*L574+SQRT(1-Inputs!$B$38)*_xlfn.NORM.S.INV(RAND())</f>
        <v>-0.69742492935018019</v>
      </c>
      <c r="AT574" s="24">
        <f ca="1">SQRT(Inputs!$B$38)*M574+SQRT(1-Inputs!$B$38)*_xlfn.NORM.S.INV(RAND())</f>
        <v>-2.8493365641528414</v>
      </c>
      <c r="AU574" s="15">
        <f ca="1">Inputs!$B$6*EXP($B$8-0.5*C$5^2+C$5*N574)</f>
        <v>5148.0622358568062</v>
      </c>
      <c r="AV574" s="15">
        <f t="shared" ca="1" si="292"/>
        <v>6142.5261121098429</v>
      </c>
      <c r="AW574" s="15">
        <f t="shared" ca="1" si="293"/>
        <v>7263.0973113683549</v>
      </c>
      <c r="AX574" s="15">
        <f t="shared" ca="1" si="294"/>
        <v>8113.0326982912784</v>
      </c>
      <c r="AY574" s="15">
        <f t="shared" ca="1" si="295"/>
        <v>10683.455658070856</v>
      </c>
      <c r="AZ574" s="15">
        <f t="shared" ca="1" si="296"/>
        <v>14587.155732222802</v>
      </c>
      <c r="BA574" s="15">
        <f t="shared" ca="1" si="297"/>
        <v>17024.194474611493</v>
      </c>
      <c r="BB574" s="15">
        <f t="shared" ca="1" si="298"/>
        <v>16580.665344748671</v>
      </c>
      <c r="BC574" s="15">
        <f t="shared" ca="1" si="299"/>
        <v>22742.83452981474</v>
      </c>
      <c r="BD574" s="15">
        <f t="shared" ca="1" si="300"/>
        <v>27292.484462179622</v>
      </c>
      <c r="BE574" s="15">
        <f t="shared" ca="1" si="301"/>
        <v>32967.721555157143</v>
      </c>
      <c r="BF574" s="15">
        <f ca="1">Inputs!$B$13*EXP($B$9-0.5*C$6^2+C$6*Y574)</f>
        <v>18465.70420707943</v>
      </c>
      <c r="BG574" s="15">
        <f t="shared" ca="1" si="302"/>
        <v>25927.126537919663</v>
      </c>
      <c r="BH574" s="15">
        <f t="shared" ca="1" si="303"/>
        <v>35019.527620170709</v>
      </c>
      <c r="BI574" s="15">
        <f t="shared" ca="1" si="304"/>
        <v>26104.045266973513</v>
      </c>
      <c r="BJ574" s="15">
        <f t="shared" ca="1" si="305"/>
        <v>37832.324332276585</v>
      </c>
      <c r="BK574" s="15">
        <f t="shared" ca="1" si="306"/>
        <v>63856.22993583246</v>
      </c>
      <c r="BL574" s="15">
        <f t="shared" ca="1" si="307"/>
        <v>62027.222245558529</v>
      </c>
      <c r="BM574" s="15">
        <f t="shared" ca="1" si="308"/>
        <v>65655.592183508372</v>
      </c>
      <c r="BN574" s="15">
        <f t="shared" ca="1" si="309"/>
        <v>78715.447709531101</v>
      </c>
      <c r="BO574" s="15">
        <f t="shared" ca="1" si="310"/>
        <v>89518.590623087352</v>
      </c>
      <c r="BP574" s="15">
        <f t="shared" ca="1" si="311"/>
        <v>120582.21632616968</v>
      </c>
      <c r="BQ574" s="15">
        <f ca="1">Inputs!$B$20*EXP($B$10-0.5*C$7^2+C$7*AJ574)</f>
        <v>5650.0770015743756</v>
      </c>
      <c r="BR574" s="15">
        <f t="shared" ca="1" si="312"/>
        <v>6609.6022877743626</v>
      </c>
      <c r="BS574" s="15">
        <f t="shared" ca="1" si="313"/>
        <v>12543.258695314134</v>
      </c>
      <c r="BT574" s="15">
        <f t="shared" ca="1" si="314"/>
        <v>11103.369739422653</v>
      </c>
      <c r="BU574" s="15">
        <f t="shared" ca="1" si="315"/>
        <v>15632.060122883673</v>
      </c>
      <c r="BV574" s="15">
        <f t="shared" ca="1" si="316"/>
        <v>38493.814238682928</v>
      </c>
      <c r="BW574" s="15">
        <f t="shared" ca="1" si="317"/>
        <v>43632.888201153859</v>
      </c>
      <c r="BX574" s="15">
        <f t="shared" ca="1" si="318"/>
        <v>74817.390097067706</v>
      </c>
      <c r="BY574" s="15">
        <f t="shared" ca="1" si="319"/>
        <v>115820.21283346646</v>
      </c>
      <c r="BZ574" s="15">
        <f t="shared" ca="1" si="320"/>
        <v>142956.6480028388</v>
      </c>
      <c r="CA574" s="15">
        <f t="shared" ca="1" si="321"/>
        <v>121029.38063585191</v>
      </c>
      <c r="CB574" s="15">
        <f ca="1">(AU574*DCF!C$10-DCF!C$5*MAX(AU574*DCF!C$10,0)-MAX(AU574-Inputs!$B$6,0)/Inputs!$B$10)*DCF!C$6</f>
        <v>1041.7493537938121</v>
      </c>
      <c r="CC574" s="15">
        <f ca="1">(AV574*DCF!D$10-DCF!D$5*MAX(AV574*DCF!D$10,0)-MAX(AV574-AU574,0)/Inputs!$B$10)*DCF!D$6</f>
        <v>1254.7251363226171</v>
      </c>
      <c r="CD574" s="15">
        <f ca="1">(AW574*DCF!E$10-DCF!E$5*MAX(AW574*DCF!E$10,0)-MAX(AW574-AV574,0)/Inputs!$B$10)*DCF!E$6</f>
        <v>1424.5345116105696</v>
      </c>
      <c r="CE574" s="15">
        <f ca="1">(AX574*DCF!F$10-DCF!F$5*MAX(AX574*DCF!F$10,0)-MAX(AX574-AW574,0)/Inputs!$B$10)*DCF!F$6</f>
        <v>1594.2116267837857</v>
      </c>
      <c r="CF574" s="15">
        <f ca="1">(AY574*DCF!G$10-DCF!G$5*MAX(AY574*DCF!G$10,0)-MAX(AY574-AX574,0)/Inputs!$B$10)*DCF!G$6</f>
        <v>1707.137871738079</v>
      </c>
      <c r="CG574" s="15">
        <f ca="1">(AZ574*DCF!H$10-DCF!H$5*MAX(AZ574*DCF!H$10,0)-MAX(AZ574-AY574,0)/Inputs!$B$10)*DCF!H$6</f>
        <v>2138.9348172712685</v>
      </c>
      <c r="CH574" s="15">
        <f ca="1">(BA574*DCF!I$10-DCF!I$5*MAX(BA574*DCF!I$10,0)-MAX(BA574-AZ574,0)/Inputs!$B$10)*DCF!I$6</f>
        <v>2709.9395461321342</v>
      </c>
      <c r="CI574" s="15">
        <f ca="1">(BB574*DCF!J$10-DCF!J$5*MAX(BB574*DCF!J$10,0)-MAX(BB574-BA574,0)/Inputs!$B$10)*DCF!J$6</f>
        <v>2845.2806456804951</v>
      </c>
      <c r="CJ574" s="15">
        <f ca="1">(BC574*DCF!K$10-DCF!K$5*MAX(BC574*DCF!K$10,0)-MAX(BC574-BB574,0)/Inputs!$B$10)*DCF!K$6</f>
        <v>2798.6212268168974</v>
      </c>
      <c r="CK574" s="15">
        <f ca="1">(BD574*DCF!L$10-DCF!L$5*MAX(BD574*DCF!L$10,0)-MAX(BD574-BC574,0)/Inputs!$B$10)*DCF!L$6</f>
        <v>3527.8822483804229</v>
      </c>
      <c r="CL574" s="15">
        <f ca="1">(BE574*DCF!M$10-DCF!M$5*MAX(BE574*DCF!M$10,0)-MAX(BE574-BD574,0)/Inputs!$B$10)*DCF!M$6</f>
        <v>3974.2042073400803</v>
      </c>
      <c r="CM574" s="15">
        <f ca="1">(BF574*DCF!C$28-DCF!C$5*MAX(BF574*DCF!C$28,0)-MAX(BF574-Inputs!$B$13,0)/Inputs!$B$17)*DCF!C$6</f>
        <v>4000.8071567869551</v>
      </c>
      <c r="CN574" s="15">
        <f ca="1">(BG574*DCF!D$28-DCF!D$5*MAX(BG574*DCF!D$28,0)-MAX(BG574-BF574,0)/Inputs!$B$17)*DCF!D$6</f>
        <v>6044.2732571769739</v>
      </c>
      <c r="CO574" s="15">
        <f ca="1">(BH574*DCF!E$28-DCF!E$5*MAX(BH574*DCF!E$28,0)-MAX(BH574-BG574,0)/Inputs!$B$17)*DCF!E$6</f>
        <v>8126.1666968799382</v>
      </c>
      <c r="CP574" s="15">
        <f ca="1">(BI574*DCF!F$28-DCF!F$5*MAX(BI574*DCF!F$28,0)-MAX(BI574-BH574,0)/Inputs!$B$17)*DCF!F$6</f>
        <v>7086.5606869167923</v>
      </c>
      <c r="CQ574" s="15">
        <f ca="1">(BJ574*DCF!G$28-DCF!G$5*MAX(BJ574*DCF!G$28,0)-MAX(BJ574-BI574,0)/Inputs!$B$17)*DCF!G$6</f>
        <v>7843.3029034929659</v>
      </c>
      <c r="CR574" s="15">
        <f ca="1">(BK574*DCF!H$28-DCF!H$5*MAX(BK574*DCF!H$28,0)-MAX(BK574-BJ574,0)/Inputs!$B$17)*DCF!H$6</f>
        <v>11748.96556396431</v>
      </c>
      <c r="CS574" s="15">
        <f ca="1">(BL574*DCF!I$28-DCF!I$5*MAX(BL574*DCF!I$28,0)-MAX(BL574-BK574,0)/Inputs!$B$17)*DCF!I$6</f>
        <v>14585.889693793381</v>
      </c>
      <c r="CT574" s="15">
        <f ca="1">(BM574*DCF!J$28-DCF!J$5*MAX(BM574*DCF!J$28,0)-MAX(BM574-BL574,0)/Inputs!$B$17)*DCF!J$6</f>
        <v>14165.555335058325</v>
      </c>
      <c r="CU574" s="15">
        <f ca="1">(BN574*DCF!K$28-DCF!K$5*MAX(BN574*DCF!K$28,0)-MAX(BN574-BM574,0)/Inputs!$B$17)*DCF!K$6</f>
        <v>15023.724388765404</v>
      </c>
      <c r="CV574" s="15">
        <f ca="1">(BO574*DCF!L$28-DCF!L$5*MAX(BO574*DCF!L$28,0)-MAX(BO574-BN574,0)/Inputs!$B$17)*DCF!L$6</f>
        <v>16638.444178450052</v>
      </c>
      <c r="CW574" s="15">
        <f ca="1">(BP574*DCF!M$28-DCF!M$5*MAX(BP574*DCF!M$28,0)-MAX(BP574-BO574,0)/Inputs!$B$17)*DCF!M$6</f>
        <v>19440.59203424491</v>
      </c>
      <c r="CX574" s="15">
        <f ca="1">(BQ574*DCF!C$46-DCF!C$5*MAX(BQ574*DCF!C$46,0)-MAX(BQ574-Inputs!$B$20,0)/Inputs!$B$24)*DCF!C$6</f>
        <v>-2436.0810634464492</v>
      </c>
      <c r="CY574" s="15">
        <f ca="1">(BR574*DCF!D$46-DCF!D$5*MAX(BR574*DCF!D$46,0)-MAX(BR574-BQ574,0)/Inputs!$B$24)*DCF!D$6</f>
        <v>-1537.5264474437356</v>
      </c>
      <c r="CZ574" s="15">
        <f ca="1">(BS574*DCF!E$46-DCF!E$5*MAX(BS574*DCF!E$46,0)-MAX(BS574-BR574,0)/Inputs!$B$24)*DCF!E$6</f>
        <v>-3822.1461850477936</v>
      </c>
      <c r="DA574" s="15">
        <f ca="1">(BT574*DCF!F$46-DCF!F$5*MAX(BT574*DCF!F$46,0)-MAX(BT574-BS574,0)/Inputs!$B$24)*DCF!F$6</f>
        <v>-808.61758528337225</v>
      </c>
      <c r="DB574" s="15">
        <f ca="1">(BU574*DCF!G$46-DCF!G$5*MAX(BU574*DCF!G$46,0)-MAX(BU574-BT574,0)/Inputs!$B$24)*DCF!G$6</f>
        <v>-2049.1935863537542</v>
      </c>
      <c r="DC574" s="15">
        <f ca="1">(BV574*DCF!H$46-DCF!H$5*MAX(BV574*DCF!H$46,0)-MAX(BV574-BU574,0)/Inputs!$B$24)*DCF!H$6</f>
        <v>-7104.1500151931168</v>
      </c>
      <c r="DD574" s="15">
        <f ca="1">(BW574*DCF!I$46-DCF!I$5*MAX(BW574*DCF!I$46,0)-MAX(BW574-BV574,0)/Inputs!$B$24)*DCF!I$6</f>
        <v>-467.51086285551168</v>
      </c>
      <c r="DE574" s="15">
        <f ca="1">(BX574*DCF!J$46-DCF!J$5*MAX(BX574*DCF!J$46,0)-MAX(BX574-BW574,0)/Inputs!$B$24)*DCF!J$6</f>
        <v>-5131.2378612435841</v>
      </c>
      <c r="DF574" s="15">
        <f ca="1">(BY574*DCF!K$46-DCF!K$5*MAX(BY574*DCF!K$46,0)-MAX(BY574-BX574,0)/Inputs!$B$24)*DCF!K$6</f>
        <v>-3428.5626140297636</v>
      </c>
      <c r="DG574" s="15">
        <f ca="1">(BZ574*DCF!L$46-DCF!L$5*MAX(BZ574*DCF!L$46,0)-MAX(BZ574-BY574,0)/Inputs!$B$24)*DCF!L$6</f>
        <v>3740.8671701007484</v>
      </c>
      <c r="DH574" s="15">
        <f ca="1">(CA574*DCF!M$46-DCF!M$5*MAX(CA574*DCF!M$46,0)-MAX(CA574-BZ574,0)/Inputs!$B$24)*DCF!M$6</f>
        <v>9488.2283374223043</v>
      </c>
      <c r="DI574" s="15">
        <f ca="1">SUM(CB574:CL574)+BE574*DCF!M$10*(1+Inputs!$B$30)*(1-Inputs!$B$33)*(1-Inputs!$B$30/Inputs!$B$31)/(Inputs!$B$29-Inputs!$B$30)*DCF!M$6</f>
        <v>116766.82623285807</v>
      </c>
      <c r="DJ574" s="15">
        <f ca="1">SUM(CM574:CW574)+BP574*DCF!M$28*(1+Inputs!$B$30)*(1-Inputs!$B$33)*(1-Inputs!$B$30/Inputs!$B$31)/(Inputs!$B$29-Inputs!$B$30)*DCF!M$6</f>
        <v>572146.81865615281</v>
      </c>
      <c r="DK574" s="15">
        <f ca="1">SUM(CX574:DH574)+CA574*DCF!M$46*(1+Inputs!$B$30)*(1-Inputs!$B$33)*(1-Inputs!$B$30/Inputs!$B$31)/(Inputs!$B$29-Inputs!$B$30)*DCF!M$6</f>
        <v>173569.82859631968</v>
      </c>
      <c r="DM574" s="15">
        <f ca="1">DI574+DJ574+DK574+Inputs!$B$34+Inputs!$B$36-Inputs!$B$35</f>
        <v>939334.47348533059</v>
      </c>
    </row>
    <row r="575" spans="1:117" x14ac:dyDescent="0.75">
      <c r="A575" s="11">
        <v>562</v>
      </c>
      <c r="C575" s="24">
        <f t="shared" ca="1" si="326"/>
        <v>-0.6190541458517429</v>
      </c>
      <c r="D575" s="24">
        <f t="shared" ca="1" si="326"/>
        <v>-2.4209906254067666</v>
      </c>
      <c r="E575" s="24">
        <f t="shared" ca="1" si="326"/>
        <v>-0.69880568446671509</v>
      </c>
      <c r="F575" s="24">
        <f t="shared" ca="1" si="326"/>
        <v>0.29551884836947251</v>
      </c>
      <c r="G575" s="24">
        <f t="shared" ca="1" si="326"/>
        <v>0.50878394718954434</v>
      </c>
      <c r="H575" s="24">
        <f t="shared" ca="1" si="326"/>
        <v>0.81486285895524069</v>
      </c>
      <c r="I575" s="24">
        <f t="shared" ca="1" si="326"/>
        <v>0.68406937047700034</v>
      </c>
      <c r="J575" s="24">
        <f t="shared" ca="1" si="326"/>
        <v>-1.29108953548278</v>
      </c>
      <c r="K575" s="24">
        <f t="shared" ca="1" si="326"/>
        <v>-0.70156274524445061</v>
      </c>
      <c r="L575" s="24">
        <f t="shared" ca="1" si="326"/>
        <v>1.0206307966288168</v>
      </c>
      <c r="M575" s="24">
        <f t="shared" ca="1" si="326"/>
        <v>0.50559585951172781</v>
      </c>
      <c r="N575" s="24">
        <f ca="1">SQRT(Inputs!$B$38)*C575+SQRT(1-Inputs!$B$38)*_xlfn.NORM.S.INV(RAND())</f>
        <v>-0.16557843675612799</v>
      </c>
      <c r="O575" s="24">
        <f ca="1">SQRT(Inputs!$B$38)*D575+SQRT(1-Inputs!$B$38)*_xlfn.NORM.S.INV(RAND())</f>
        <v>-0.68315874164339407</v>
      </c>
      <c r="P575" s="24">
        <f ca="1">SQRT(Inputs!$B$38)*E575+SQRT(1-Inputs!$B$38)*_xlfn.NORM.S.INV(RAND())</f>
        <v>-0.48729420930925893</v>
      </c>
      <c r="Q575" s="24">
        <f ca="1">SQRT(Inputs!$B$38)*F575+SQRT(1-Inputs!$B$38)*_xlfn.NORM.S.INV(RAND())</f>
        <v>0.54737018188630004</v>
      </c>
      <c r="R575" s="24">
        <f ca="1">SQRT(Inputs!$B$38)*G575+SQRT(1-Inputs!$B$38)*_xlfn.NORM.S.INV(RAND())</f>
        <v>1.2520005066273752</v>
      </c>
      <c r="S575" s="24">
        <f ca="1">SQRT(Inputs!$B$38)*H575+SQRT(1-Inputs!$B$38)*_xlfn.NORM.S.INV(RAND())</f>
        <v>0.78420123144915221</v>
      </c>
      <c r="T575" s="24">
        <f ca="1">SQRT(Inputs!$B$38)*I575+SQRT(1-Inputs!$B$38)*_xlfn.NORM.S.INV(RAND())</f>
        <v>0.3502037409171182</v>
      </c>
      <c r="U575" s="24">
        <f ca="1">SQRT(Inputs!$B$38)*J575+SQRT(1-Inputs!$B$38)*_xlfn.NORM.S.INV(RAND())</f>
        <v>-0.48657872561980275</v>
      </c>
      <c r="V575" s="24">
        <f ca="1">SQRT(Inputs!$B$38)*K575+SQRT(1-Inputs!$B$38)*_xlfn.NORM.S.INV(RAND())</f>
        <v>8.1779117672552137E-2</v>
      </c>
      <c r="W575" s="24">
        <f ca="1">SQRT(Inputs!$B$38)*L575+SQRT(1-Inputs!$B$38)*_xlfn.NORM.S.INV(RAND())</f>
        <v>0.78515573904481395</v>
      </c>
      <c r="X575" s="24">
        <f ca="1">SQRT(Inputs!$B$38)*M575+SQRT(1-Inputs!$B$38)*_xlfn.NORM.S.INV(RAND())</f>
        <v>0.52111029567972877</v>
      </c>
      <c r="Y575" s="24">
        <f ca="1">SQRT(Inputs!$B$38)*C575+SQRT(1-Inputs!$B$38)*_xlfn.NORM.S.INV(RAND())</f>
        <v>-0.18787638211140037</v>
      </c>
      <c r="Z575" s="24">
        <f ca="1">SQRT(Inputs!$B$38)*D575+SQRT(1-Inputs!$B$38)*_xlfn.NORM.S.INV(RAND())</f>
        <v>-0.19871962471574678</v>
      </c>
      <c r="AA575" s="24">
        <f ca="1">SQRT(Inputs!$B$38)*E575+SQRT(1-Inputs!$B$38)*_xlfn.NORM.S.INV(RAND())</f>
        <v>1.1194981463319176</v>
      </c>
      <c r="AB575" s="24">
        <f ca="1">SQRT(Inputs!$B$38)*F575+SQRT(1-Inputs!$B$38)*_xlfn.NORM.S.INV(RAND())</f>
        <v>0.81358639460803461</v>
      </c>
      <c r="AC575" s="24">
        <f ca="1">SQRT(Inputs!$B$38)*G575+SQRT(1-Inputs!$B$38)*_xlfn.NORM.S.INV(RAND())</f>
        <v>0.51545018325032599</v>
      </c>
      <c r="AD575" s="24">
        <f ca="1">SQRT(Inputs!$B$38)*H575+SQRT(1-Inputs!$B$38)*_xlfn.NORM.S.INV(RAND())</f>
        <v>-1.2138661724523196</v>
      </c>
      <c r="AE575" s="24">
        <f ca="1">SQRT(Inputs!$B$38)*I575+SQRT(1-Inputs!$B$38)*_xlfn.NORM.S.INV(RAND())</f>
        <v>0.45274672551361766</v>
      </c>
      <c r="AF575" s="24">
        <f ca="1">SQRT(Inputs!$B$38)*J575+SQRT(1-Inputs!$B$38)*_xlfn.NORM.S.INV(RAND())</f>
        <v>0.16951027232000559</v>
      </c>
      <c r="AG575" s="24">
        <f ca="1">SQRT(Inputs!$B$38)*K575+SQRT(1-Inputs!$B$38)*_xlfn.NORM.S.INV(RAND())</f>
        <v>1.9680403018491648</v>
      </c>
      <c r="AH575" s="24">
        <f ca="1">SQRT(Inputs!$B$38)*L575+SQRT(1-Inputs!$B$38)*_xlfn.NORM.S.INV(RAND())</f>
        <v>1.4291799183292437</v>
      </c>
      <c r="AI575" s="24">
        <f ca="1">SQRT(Inputs!$B$38)*M575+SQRT(1-Inputs!$B$38)*_xlfn.NORM.S.INV(RAND())</f>
        <v>-0.16096497710286278</v>
      </c>
      <c r="AJ575" s="24">
        <f ca="1">SQRT(Inputs!$B$38)*C575+SQRT(1-Inputs!$B$38)*_xlfn.NORM.S.INV(RAND())</f>
        <v>0.66478981949359184</v>
      </c>
      <c r="AK575" s="24">
        <f ca="1">SQRT(Inputs!$B$38)*D575+SQRT(1-Inputs!$B$38)*_xlfn.NORM.S.INV(RAND())</f>
        <v>-0.15550127268752845</v>
      </c>
      <c r="AL575" s="24">
        <f ca="1">SQRT(Inputs!$B$38)*E575+SQRT(1-Inputs!$B$38)*_xlfn.NORM.S.INV(RAND())</f>
        <v>-8.1128124623196518E-2</v>
      </c>
      <c r="AM575" s="24">
        <f ca="1">SQRT(Inputs!$B$38)*F575+SQRT(1-Inputs!$B$38)*_xlfn.NORM.S.INV(RAND())</f>
        <v>-1.0279296993903495</v>
      </c>
      <c r="AN575" s="24">
        <f ca="1">SQRT(Inputs!$B$38)*G575+SQRT(1-Inputs!$B$38)*_xlfn.NORM.S.INV(RAND())</f>
        <v>-0.34697098131560006</v>
      </c>
      <c r="AO575" s="24">
        <f ca="1">SQRT(Inputs!$B$38)*H575+SQRT(1-Inputs!$B$38)*_xlfn.NORM.S.INV(RAND())</f>
        <v>1.1904278643697352</v>
      </c>
      <c r="AP575" s="24">
        <f ca="1">SQRT(Inputs!$B$38)*I575+SQRT(1-Inputs!$B$38)*_xlfn.NORM.S.INV(RAND())</f>
        <v>0.43419738714411965</v>
      </c>
      <c r="AQ575" s="24">
        <f ca="1">SQRT(Inputs!$B$38)*J575+SQRT(1-Inputs!$B$38)*_xlfn.NORM.S.INV(RAND())</f>
        <v>-1.6839560699407352</v>
      </c>
      <c r="AR575" s="24">
        <f ca="1">SQRT(Inputs!$B$38)*K575+SQRT(1-Inputs!$B$38)*_xlfn.NORM.S.INV(RAND())</f>
        <v>0.76301718248596062</v>
      </c>
      <c r="AS575" s="24">
        <f ca="1">SQRT(Inputs!$B$38)*L575+SQRT(1-Inputs!$B$38)*_xlfn.NORM.S.INV(RAND())</f>
        <v>0.19921903168610033</v>
      </c>
      <c r="AT575" s="24">
        <f ca="1">SQRT(Inputs!$B$38)*M575+SQRT(1-Inputs!$B$38)*_xlfn.NORM.S.INV(RAND())</f>
        <v>1.6120880405975113</v>
      </c>
      <c r="AU575" s="15">
        <f ca="1">Inputs!$B$6*EXP($B$8-0.5*C$5^2+C$5*N575)</f>
        <v>4831.0046419715054</v>
      </c>
      <c r="AV575" s="15">
        <f t="shared" ca="1" si="292"/>
        <v>5318.4990446068878</v>
      </c>
      <c r="AW575" s="15">
        <f t="shared" ca="1" si="293"/>
        <v>6072.4366041887943</v>
      </c>
      <c r="AX575" s="15">
        <f t="shared" ca="1" si="294"/>
        <v>7938.5644329255747</v>
      </c>
      <c r="AY575" s="15">
        <f t="shared" ca="1" si="295"/>
        <v>11229.265903014564</v>
      </c>
      <c r="AZ575" s="15">
        <f t="shared" ca="1" si="296"/>
        <v>14972.394316801807</v>
      </c>
      <c r="BA575" s="15">
        <f t="shared" ca="1" si="297"/>
        <v>19006.396965295295</v>
      </c>
      <c r="BB575" s="15">
        <f t="shared" ca="1" si="298"/>
        <v>22162.430948270583</v>
      </c>
      <c r="BC575" s="15">
        <f t="shared" ca="1" si="299"/>
        <v>27358.458838850129</v>
      </c>
      <c r="BD575" s="15">
        <f t="shared" ca="1" si="300"/>
        <v>36070.73873647234</v>
      </c>
      <c r="BE575" s="15">
        <f t="shared" ca="1" si="301"/>
        <v>46348.509813189012</v>
      </c>
      <c r="BF575" s="15">
        <f ca="1">Inputs!$B$13*EXP($B$9-0.5*C$6^2+C$6*Y575)</f>
        <v>13325.345432485617</v>
      </c>
      <c r="BG575" s="15">
        <f t="shared" ca="1" si="302"/>
        <v>15668.070317356764</v>
      </c>
      <c r="BH575" s="15">
        <f t="shared" ca="1" si="303"/>
        <v>23049.412597211594</v>
      </c>
      <c r="BI575" s="15">
        <f t="shared" ca="1" si="304"/>
        <v>31980.109959393332</v>
      </c>
      <c r="BJ575" s="15">
        <f t="shared" ca="1" si="305"/>
        <v>42229.443521756191</v>
      </c>
      <c r="BK575" s="15">
        <f t="shared" ca="1" si="306"/>
        <v>43933.762871106206</v>
      </c>
      <c r="BL575" s="15">
        <f t="shared" ca="1" si="307"/>
        <v>57228.439838584687</v>
      </c>
      <c r="BM575" s="15">
        <f t="shared" ca="1" si="308"/>
        <v>71843.148652696094</v>
      </c>
      <c r="BN575" s="15">
        <f t="shared" ca="1" si="309"/>
        <v>111859.03036109266</v>
      </c>
      <c r="BO575" s="15">
        <f t="shared" ca="1" si="310"/>
        <v>162504.29056083824</v>
      </c>
      <c r="BP575" s="15">
        <f t="shared" ca="1" si="311"/>
        <v>196397.8193584432</v>
      </c>
      <c r="BQ575" s="15">
        <f ca="1">Inputs!$B$20*EXP($B$10-0.5*C$7^2+C$7*AJ575)</f>
        <v>5430.1287634480896</v>
      </c>
      <c r="BR575" s="15">
        <f t="shared" ca="1" si="312"/>
        <v>7012.9628312921732</v>
      </c>
      <c r="BS575" s="15">
        <f t="shared" ca="1" si="313"/>
        <v>9382.3224759215937</v>
      </c>
      <c r="BT575" s="15">
        <f t="shared" ca="1" si="314"/>
        <v>9878.5839586594466</v>
      </c>
      <c r="BU575" s="15">
        <f t="shared" ca="1" si="315"/>
        <v>12588.050630671076</v>
      </c>
      <c r="BV575" s="15">
        <f t="shared" ca="1" si="316"/>
        <v>22900.986952596999</v>
      </c>
      <c r="BW575" s="15">
        <f t="shared" ca="1" si="317"/>
        <v>35032.980058680972</v>
      </c>
      <c r="BX575" s="15">
        <f t="shared" ca="1" si="318"/>
        <v>34960.378942947493</v>
      </c>
      <c r="BY575" s="15">
        <f t="shared" ca="1" si="319"/>
        <v>56684.846423652576</v>
      </c>
      <c r="BZ575" s="15">
        <f t="shared" ca="1" si="320"/>
        <v>82503.665734066308</v>
      </c>
      <c r="CA575" s="15">
        <f t="shared" ca="1" si="321"/>
        <v>154336.19514044953</v>
      </c>
      <c r="CB575" s="15">
        <f ca="1">(AU575*DCF!C$10-DCF!C$5*MAX(AU575*DCF!C$10,0)-MAX(AU575-Inputs!$B$6,0)/Inputs!$B$10)*DCF!C$6</f>
        <v>1044.0100309508207</v>
      </c>
      <c r="CC575" s="15">
        <f ca="1">(AV575*DCF!D$10-DCF!D$5*MAX(AV575*DCF!D$10,0)-MAX(AV575-AU575,0)/Inputs!$B$10)*DCF!D$6</f>
        <v>1177.485359026876</v>
      </c>
      <c r="CD575" s="15">
        <f ca="1">(AW575*DCF!E$10-DCF!E$5*MAX(AW575*DCF!E$10,0)-MAX(AW575-AV575,0)/Inputs!$B$10)*DCF!E$6</f>
        <v>1232.210986615243</v>
      </c>
      <c r="CE575" s="15">
        <f ca="1">(AX575*DCF!F$10-DCF!F$5*MAX(AX575*DCF!F$10,0)-MAX(AX575-AW575,0)/Inputs!$B$10)*DCF!F$6</f>
        <v>1344.6810297255761</v>
      </c>
      <c r="CF575" s="15">
        <f ca="1">(AY575*DCF!G$10-DCF!G$5*MAX(AY575*DCF!G$10,0)-MAX(AY575-AX575,0)/Inputs!$B$10)*DCF!G$6</f>
        <v>1681.1465548194878</v>
      </c>
      <c r="CG575" s="15">
        <f ca="1">(AZ575*DCF!H$10-DCF!H$5*MAX(AZ575*DCF!H$10,0)-MAX(AZ575-AY575,0)/Inputs!$B$10)*DCF!H$6</f>
        <v>2242.2415417173593</v>
      </c>
      <c r="CH575" s="15">
        <f ca="1">(BA575*DCF!I$10-DCF!I$5*MAX(BA575*DCF!I$10,0)-MAX(BA575-AZ575,0)/Inputs!$B$10)*DCF!I$6</f>
        <v>2810.0575970553364</v>
      </c>
      <c r="CI575" s="15">
        <f ca="1">(BB575*DCF!J$10-DCF!J$5*MAX(BB575*DCF!J$10,0)-MAX(BB575-BA575,0)/Inputs!$B$10)*DCF!J$6</f>
        <v>3324.8796318970853</v>
      </c>
      <c r="CJ575" s="15">
        <f ca="1">(BC575*DCF!K$10-DCF!K$5*MAX(BC575*DCF!K$10,0)-MAX(BC575-BB575,0)/Inputs!$B$10)*DCF!K$6</f>
        <v>3676.9076870748813</v>
      </c>
      <c r="CK575" s="15">
        <f ca="1">(BD575*DCF!L$10-DCF!L$5*MAX(BD575*DCF!L$10,0)-MAX(BD575-BC575,0)/Inputs!$B$10)*DCF!L$6</f>
        <v>4313.5144665765156</v>
      </c>
      <c r="CL575" s="15">
        <f ca="1">(BE575*DCF!M$10-DCF!M$5*MAX(BE575*DCF!M$10,0)-MAX(BE575-BD575,0)/Inputs!$B$10)*DCF!M$6</f>
        <v>5312.5846362806242</v>
      </c>
      <c r="CM575" s="15">
        <f ca="1">(BF575*DCF!C$28-DCF!C$5*MAX(BF575*DCF!C$28,0)-MAX(BF575-Inputs!$B$13,0)/Inputs!$B$17)*DCF!C$6</f>
        <v>3619.1532023814061</v>
      </c>
      <c r="CN575" s="15">
        <f ca="1">(BG575*DCF!D$28-DCF!D$5*MAX(BG575*DCF!D$28,0)-MAX(BG575-BF575,0)/Inputs!$B$17)*DCF!D$6</f>
        <v>4114.7974428681464</v>
      </c>
      <c r="CO575" s="15">
        <f ca="1">(BH575*DCF!E$28-DCF!E$5*MAX(BH575*DCF!E$28,0)-MAX(BH575-BG575,0)/Inputs!$B$17)*DCF!E$6</f>
        <v>5073.2431148021678</v>
      </c>
      <c r="CP575" s="15">
        <f ca="1">(BI575*DCF!F$28-DCF!F$5*MAX(BI575*DCF!F$28,0)-MAX(BI575-BH575,0)/Inputs!$B$17)*DCF!F$6</f>
        <v>7055.7828550716777</v>
      </c>
      <c r="CQ575" s="15">
        <f ca="1">(BJ575*DCF!G$28-DCF!G$5*MAX(BJ575*DCF!G$28,0)-MAX(BJ575-BI575,0)/Inputs!$B$17)*DCF!G$6</f>
        <v>9232.9128614475285</v>
      </c>
      <c r="CR575" s="15">
        <f ca="1">(BK575*DCF!H$28-DCF!H$5*MAX(BK575*DCF!H$28,0)-MAX(BK575-BJ575,0)/Inputs!$B$17)*DCF!H$6</f>
        <v>10600.500869652215</v>
      </c>
      <c r="CS575" s="15">
        <f ca="1">(BL575*DCF!I$28-DCF!I$5*MAX(BL575*DCF!I$28,0)-MAX(BL575-BK575,0)/Inputs!$B$17)*DCF!I$6</f>
        <v>11549.247713646768</v>
      </c>
      <c r="CT575" s="15">
        <f ca="1">(BM575*DCF!J$28-DCF!J$5*MAX(BM575*DCF!J$28,0)-MAX(BM575-BL575,0)/Inputs!$B$17)*DCF!J$6</f>
        <v>14089.195307178226</v>
      </c>
      <c r="CU575" s="15">
        <f ca="1">(BN575*DCF!K$28-DCF!K$5*MAX(BN575*DCF!K$28,0)-MAX(BN575-BM575,0)/Inputs!$B$17)*DCF!K$6</f>
        <v>18721.339171730615</v>
      </c>
      <c r="CV575" s="15">
        <f ca="1">(BO575*DCF!L$28-DCF!L$5*MAX(BO575*DCF!L$28,0)-MAX(BO575-BN575,0)/Inputs!$B$17)*DCF!L$6</f>
        <v>26692.421269559651</v>
      </c>
      <c r="CW575" s="15">
        <f ca="1">(BP575*DCF!M$28-DCF!M$5*MAX(BP575*DCF!M$28,0)-MAX(BP575-BO575,0)/Inputs!$B$17)*DCF!M$6</f>
        <v>33409.53722977783</v>
      </c>
      <c r="CX575" s="15">
        <f ca="1">(BQ575*DCF!C$46-DCF!C$5*MAX(BQ575*DCF!C$46,0)-MAX(BQ575-Inputs!$B$20,0)/Inputs!$B$24)*DCF!C$6</f>
        <v>-2283.6919839132256</v>
      </c>
      <c r="CY575" s="15">
        <f ca="1">(BR575*DCF!D$46-DCF!D$5*MAX(BR575*DCF!D$46,0)-MAX(BR575-BQ575,0)/Inputs!$B$24)*DCF!D$6</f>
        <v>-1872.3313689276504</v>
      </c>
      <c r="CZ575" s="15">
        <f ca="1">(BS575*DCF!E$46-DCF!E$5*MAX(BS575*DCF!E$46,0)-MAX(BS575-BR575,0)/Inputs!$B$24)*DCF!E$6</f>
        <v>-2043.4123131003666</v>
      </c>
      <c r="DA575" s="15">
        <f ca="1">(BT575*DCF!F$46-DCF!F$5*MAX(BT575*DCF!F$46,0)-MAX(BT575-BS575,0)/Inputs!$B$24)*DCF!F$6</f>
        <v>-900.12543492882776</v>
      </c>
      <c r="DB575" s="15">
        <f ca="1">(BU575*DCF!G$46-DCF!G$5*MAX(BU575*DCF!G$46,0)-MAX(BU575-BT575,0)/Inputs!$B$24)*DCF!G$6</f>
        <v>-1334.8482082042883</v>
      </c>
      <c r="DC575" s="15">
        <f ca="1">(BV575*DCF!H$46-DCF!H$5*MAX(BV575*DCF!H$46,0)-MAX(BV575-BU575,0)/Inputs!$B$24)*DCF!H$6</f>
        <v>-3204.6817736292646</v>
      </c>
      <c r="DD575" s="15">
        <f ca="1">(BW575*DCF!I$46-DCF!I$5*MAX(BW575*DCF!I$46,0)-MAX(BW575-BV575,0)/Inputs!$B$24)*DCF!I$6</f>
        <v>-2673.5256357388675</v>
      </c>
      <c r="DE575" s="15">
        <f ca="1">(BX575*DCF!J$46-DCF!J$5*MAX(BX575*DCF!J$46,0)-MAX(BX575-BW575,0)/Inputs!$B$24)*DCF!J$6</f>
        <v>1466.4911912514151</v>
      </c>
      <c r="DF575" s="15">
        <f ca="1">(BY575*DCF!K$46-DCF!K$5*MAX(BY575*DCF!K$46,0)-MAX(BY575-BX575,0)/Inputs!$B$24)*DCF!K$6</f>
        <v>-2083.8884077217299</v>
      </c>
      <c r="DG575" s="15">
        <f ca="1">(BZ575*DCF!L$46-DCF!L$5*MAX(BZ575*DCF!L$46,0)-MAX(BZ575-BY575,0)/Inputs!$B$24)*DCF!L$6</f>
        <v>-139.78747842222535</v>
      </c>
      <c r="DH575" s="15">
        <f ca="1">(CA575*DCF!M$46-DCF!M$5*MAX(CA575*DCF!M$46,0)-MAX(CA575-BZ575,0)/Inputs!$B$24)*DCF!M$6</f>
        <v>-2917.6836849273836</v>
      </c>
      <c r="DI575" s="15">
        <f ca="1">SUM(CB575:CL575)+BE575*DCF!M$10*(1+Inputs!$B$30)*(1-Inputs!$B$33)*(1-Inputs!$B$30/Inputs!$B$31)/(Inputs!$B$29-Inputs!$B$30)*DCF!M$6</f>
        <v>157148.23522743714</v>
      </c>
      <c r="DJ575" s="15">
        <f ca="1">SUM(CM575:CW575)+BP575*DCF!M$28*(1+Inputs!$B$30)*(1-Inputs!$B$33)*(1-Inputs!$B$30/Inputs!$B$31)/(Inputs!$B$29-Inputs!$B$30)*DCF!M$6</f>
        <v>872928.43552724249</v>
      </c>
      <c r="DK575" s="15">
        <f ca="1">SUM(CX575:DH575)+CA575*DCF!M$46*(1+Inputs!$B$30)*(1-Inputs!$B$33)*(1-Inputs!$B$30/Inputs!$B$31)/(Inputs!$B$29-Inputs!$B$30)*DCF!M$6</f>
        <v>220634.55487994288</v>
      </c>
      <c r="DM575" s="15">
        <f ca="1">DI575+DJ575+DK575+Inputs!$B$34+Inputs!$B$36-Inputs!$B$35</f>
        <v>1327562.2256346224</v>
      </c>
    </row>
    <row r="576" spans="1:117" x14ac:dyDescent="0.75">
      <c r="A576" s="11">
        <v>563</v>
      </c>
      <c r="C576" s="24">
        <f t="shared" ca="1" si="326"/>
        <v>-2.2764633076357614</v>
      </c>
      <c r="D576" s="24">
        <f t="shared" ca="1" si="326"/>
        <v>0.92186829813952742</v>
      </c>
      <c r="E576" s="24">
        <f t="shared" ca="1" si="326"/>
        <v>-0.80212978567326099</v>
      </c>
      <c r="F576" s="24">
        <f t="shared" ca="1" si="326"/>
        <v>-1.6854755309029095</v>
      </c>
      <c r="G576" s="24">
        <f t="shared" ca="1" si="326"/>
        <v>0.27403680144538001</v>
      </c>
      <c r="H576" s="24">
        <f t="shared" ca="1" si="326"/>
        <v>-0.41641069159355698</v>
      </c>
      <c r="I576" s="24">
        <f t="shared" ca="1" si="326"/>
        <v>0.83652855134007753</v>
      </c>
      <c r="J576" s="24">
        <f t="shared" ca="1" si="326"/>
        <v>-0.96306385713615683</v>
      </c>
      <c r="K576" s="24">
        <f t="shared" ca="1" si="326"/>
        <v>0.32550340217437779</v>
      </c>
      <c r="L576" s="24">
        <f t="shared" ca="1" si="326"/>
        <v>6.1648351165439909E-2</v>
      </c>
      <c r="M576" s="24">
        <f t="shared" ca="1" si="326"/>
        <v>2.0515682551271288</v>
      </c>
      <c r="N576" s="24">
        <f ca="1">SQRT(Inputs!$B$38)*C576+SQRT(1-Inputs!$B$38)*_xlfn.NORM.S.INV(RAND())</f>
        <v>-1.1573076174800396</v>
      </c>
      <c r="O576" s="24">
        <f ca="1">SQRT(Inputs!$B$38)*D576+SQRT(1-Inputs!$B$38)*_xlfn.NORM.S.INV(RAND())</f>
        <v>2.7201827172433353</v>
      </c>
      <c r="P576" s="24">
        <f ca="1">SQRT(Inputs!$B$38)*E576+SQRT(1-Inputs!$B$38)*_xlfn.NORM.S.INV(RAND())</f>
        <v>-0.98733392180504187</v>
      </c>
      <c r="Q576" s="24">
        <f ca="1">SQRT(Inputs!$B$38)*F576+SQRT(1-Inputs!$B$38)*_xlfn.NORM.S.INV(RAND())</f>
        <v>-1.4587787054993058</v>
      </c>
      <c r="R576" s="24">
        <f ca="1">SQRT(Inputs!$B$38)*G576+SQRT(1-Inputs!$B$38)*_xlfn.NORM.S.INV(RAND())</f>
        <v>0.24831043457065238</v>
      </c>
      <c r="S576" s="24">
        <f ca="1">SQRT(Inputs!$B$38)*H576+SQRT(1-Inputs!$B$38)*_xlfn.NORM.S.INV(RAND())</f>
        <v>3.0067718411010386E-2</v>
      </c>
      <c r="T576" s="24">
        <f ca="1">SQRT(Inputs!$B$38)*I576+SQRT(1-Inputs!$B$38)*_xlfn.NORM.S.INV(RAND())</f>
        <v>-0.12240854195176215</v>
      </c>
      <c r="U576" s="24">
        <f ca="1">SQRT(Inputs!$B$38)*J576+SQRT(1-Inputs!$B$38)*_xlfn.NORM.S.INV(RAND())</f>
        <v>-0.71451582477837861</v>
      </c>
      <c r="V576" s="24">
        <f ca="1">SQRT(Inputs!$B$38)*K576+SQRT(1-Inputs!$B$38)*_xlfn.NORM.S.INV(RAND())</f>
        <v>0.28013616657005597</v>
      </c>
      <c r="W576" s="24">
        <f ca="1">SQRT(Inputs!$B$38)*L576+SQRT(1-Inputs!$B$38)*_xlfn.NORM.S.INV(RAND())</f>
        <v>0.45506614587982719</v>
      </c>
      <c r="X576" s="24">
        <f ca="1">SQRT(Inputs!$B$38)*M576+SQRT(1-Inputs!$B$38)*_xlfn.NORM.S.INV(RAND())</f>
        <v>1.1549945106690873</v>
      </c>
      <c r="Y576" s="24">
        <f ca="1">SQRT(Inputs!$B$38)*C576+SQRT(1-Inputs!$B$38)*_xlfn.NORM.S.INV(RAND())</f>
        <v>-1.7497706241434741</v>
      </c>
      <c r="Z576" s="24">
        <f ca="1">SQRT(Inputs!$B$38)*D576+SQRT(1-Inputs!$B$38)*_xlfn.NORM.S.INV(RAND())</f>
        <v>0.69826125771753422</v>
      </c>
      <c r="AA576" s="24">
        <f ca="1">SQRT(Inputs!$B$38)*E576+SQRT(1-Inputs!$B$38)*_xlfn.NORM.S.INV(RAND())</f>
        <v>-0.95386256328279428</v>
      </c>
      <c r="AB576" s="24">
        <f ca="1">SQRT(Inputs!$B$38)*F576+SQRT(1-Inputs!$B$38)*_xlfn.NORM.S.INV(RAND())</f>
        <v>-1.0629523082935113</v>
      </c>
      <c r="AC576" s="24">
        <f ca="1">SQRT(Inputs!$B$38)*G576+SQRT(1-Inputs!$B$38)*_xlfn.NORM.S.INV(RAND())</f>
        <v>0.34320576491104804</v>
      </c>
      <c r="AD576" s="24">
        <f ca="1">SQRT(Inputs!$B$38)*H576+SQRT(1-Inputs!$B$38)*_xlfn.NORM.S.INV(RAND())</f>
        <v>-0.4865257357998557</v>
      </c>
      <c r="AE576" s="24">
        <f ca="1">SQRT(Inputs!$B$38)*I576+SQRT(1-Inputs!$B$38)*_xlfn.NORM.S.INV(RAND())</f>
        <v>-2.8106554429805475E-2</v>
      </c>
      <c r="AF576" s="24">
        <f ca="1">SQRT(Inputs!$B$38)*J576+SQRT(1-Inputs!$B$38)*_xlfn.NORM.S.INV(RAND())</f>
        <v>-0.83726785904115031</v>
      </c>
      <c r="AG576" s="24">
        <f ca="1">SQRT(Inputs!$B$38)*K576+SQRT(1-Inputs!$B$38)*_xlfn.NORM.S.INV(RAND())</f>
        <v>6.0762060426745534E-2</v>
      </c>
      <c r="AH576" s="24">
        <f ca="1">SQRT(Inputs!$B$38)*L576+SQRT(1-Inputs!$B$38)*_xlfn.NORM.S.INV(RAND())</f>
        <v>0.20205546907411576</v>
      </c>
      <c r="AI576" s="24">
        <f ca="1">SQRT(Inputs!$B$38)*M576+SQRT(1-Inputs!$B$38)*_xlfn.NORM.S.INV(RAND())</f>
        <v>1.2609142125326249</v>
      </c>
      <c r="AJ576" s="24">
        <f ca="1">SQRT(Inputs!$B$38)*C576+SQRT(1-Inputs!$B$38)*_xlfn.NORM.S.INV(RAND())</f>
        <v>-2.0396497166745395</v>
      </c>
      <c r="AK576" s="24">
        <f ca="1">SQRT(Inputs!$B$38)*D576+SQRT(1-Inputs!$B$38)*_xlfn.NORM.S.INV(RAND())</f>
        <v>0.8276817032000624</v>
      </c>
      <c r="AL576" s="24">
        <f ca="1">SQRT(Inputs!$B$38)*E576+SQRT(1-Inputs!$B$38)*_xlfn.NORM.S.INV(RAND())</f>
        <v>-1.2301222669221685</v>
      </c>
      <c r="AM576" s="24">
        <f ca="1">SQRT(Inputs!$B$38)*F576+SQRT(1-Inputs!$B$38)*_xlfn.NORM.S.INV(RAND())</f>
        <v>-1.272587571735829</v>
      </c>
      <c r="AN576" s="24">
        <f ca="1">SQRT(Inputs!$B$38)*G576+SQRT(1-Inputs!$B$38)*_xlfn.NORM.S.INV(RAND())</f>
        <v>-1.1712187590157161</v>
      </c>
      <c r="AO576" s="24">
        <f ca="1">SQRT(Inputs!$B$38)*H576+SQRT(1-Inputs!$B$38)*_xlfn.NORM.S.INV(RAND())</f>
        <v>-0.83487367642929677</v>
      </c>
      <c r="AP576" s="24">
        <f ca="1">SQRT(Inputs!$B$38)*I576+SQRT(1-Inputs!$B$38)*_xlfn.NORM.S.INV(RAND())</f>
        <v>1.9345936913766499</v>
      </c>
      <c r="AQ576" s="24">
        <f ca="1">SQRT(Inputs!$B$38)*J576+SQRT(1-Inputs!$B$38)*_xlfn.NORM.S.INV(RAND())</f>
        <v>-0.39373473086718952</v>
      </c>
      <c r="AR576" s="24">
        <f ca="1">SQRT(Inputs!$B$38)*K576+SQRT(1-Inputs!$B$38)*_xlfn.NORM.S.INV(RAND())</f>
        <v>0.67803333572023627</v>
      </c>
      <c r="AS576" s="24">
        <f ca="1">SQRT(Inputs!$B$38)*L576+SQRT(1-Inputs!$B$38)*_xlfn.NORM.S.INV(RAND())</f>
        <v>0.24203029049458255</v>
      </c>
      <c r="AT576" s="24">
        <f ca="1">SQRT(Inputs!$B$38)*M576+SQRT(1-Inputs!$B$38)*_xlfn.NORM.S.INV(RAND())</f>
        <v>0.78790592294893513</v>
      </c>
      <c r="AU576" s="15">
        <f ca="1">Inputs!$B$6*EXP($B$8-0.5*C$5^2+C$5*N576)</f>
        <v>4114.5118251874301</v>
      </c>
      <c r="AV576" s="15">
        <f t="shared" ca="1" si="292"/>
        <v>7471.2101978561068</v>
      </c>
      <c r="AW576" s="15">
        <f t="shared" ca="1" si="293"/>
        <v>7973.9491219098654</v>
      </c>
      <c r="AX576" s="15">
        <f t="shared" ca="1" si="294"/>
        <v>8113.4111682421553</v>
      </c>
      <c r="AY576" s="15">
        <f t="shared" ca="1" si="295"/>
        <v>10207.170184325139</v>
      </c>
      <c r="AZ576" s="15">
        <f t="shared" ca="1" si="296"/>
        <v>12525.047206291307</v>
      </c>
      <c r="BA576" s="15">
        <f t="shared" ca="1" si="297"/>
        <v>15132.343944619939</v>
      </c>
      <c r="BB576" s="15">
        <f t="shared" ca="1" si="298"/>
        <v>17246.693575886919</v>
      </c>
      <c r="BC576" s="15">
        <f t="shared" ca="1" si="299"/>
        <v>21701.796360416796</v>
      </c>
      <c r="BD576" s="15">
        <f t="shared" ca="1" si="300"/>
        <v>27742.812775241968</v>
      </c>
      <c r="BE576" s="15">
        <f t="shared" ca="1" si="301"/>
        <v>37766.344446992443</v>
      </c>
      <c r="BF576" s="15">
        <f ca="1">Inputs!$B$13*EXP($B$9-0.5*C$6^2+C$6*Y576)</f>
        <v>9776.9342865302642</v>
      </c>
      <c r="BG576" s="15">
        <f t="shared" ca="1" si="302"/>
        <v>13515.440571219104</v>
      </c>
      <c r="BH576" s="15">
        <f t="shared" ca="1" si="303"/>
        <v>14097.05556558965</v>
      </c>
      <c r="BI576" s="15">
        <f t="shared" ca="1" si="304"/>
        <v>14652.397261674063</v>
      </c>
      <c r="BJ576" s="15">
        <f t="shared" ca="1" si="305"/>
        <v>18873.885366604765</v>
      </c>
      <c r="BK576" s="15">
        <f t="shared" ca="1" si="306"/>
        <v>21679.501657608384</v>
      </c>
      <c r="BL576" s="15">
        <f t="shared" ca="1" si="307"/>
        <v>26533.829171553887</v>
      </c>
      <c r="BM576" s="15">
        <f t="shared" ca="1" si="308"/>
        <v>29393.840784399843</v>
      </c>
      <c r="BN576" s="15">
        <f t="shared" ca="1" si="309"/>
        <v>36414.934672550386</v>
      </c>
      <c r="BO576" s="15">
        <f t="shared" ca="1" si="310"/>
        <v>45869.606703881262</v>
      </c>
      <c r="BP576" s="15">
        <f t="shared" ca="1" si="311"/>
        <v>65126.685837231307</v>
      </c>
      <c r="BQ576" s="15">
        <f ca="1">Inputs!$B$20*EXP($B$10-0.5*C$7^2+C$7*AJ576)</f>
        <v>2080.7844500402625</v>
      </c>
      <c r="BR576" s="15">
        <f t="shared" ca="1" si="312"/>
        <v>3672.1658777438233</v>
      </c>
      <c r="BS576" s="15">
        <f t="shared" ca="1" si="313"/>
        <v>3531.9645532707514</v>
      </c>
      <c r="BT576" s="15">
        <f t="shared" ca="1" si="314"/>
        <v>3487.602178649649</v>
      </c>
      <c r="BU576" s="15">
        <f t="shared" ca="1" si="315"/>
        <v>3640.6059934362042</v>
      </c>
      <c r="BV576" s="15">
        <f t="shared" ca="1" si="316"/>
        <v>4196.6418656873057</v>
      </c>
      <c r="BW576" s="15">
        <f t="shared" ca="1" si="317"/>
        <v>8819.386289086433</v>
      </c>
      <c r="BX576" s="15">
        <f t="shared" ca="1" si="318"/>
        <v>11399.092768514938</v>
      </c>
      <c r="BY576" s="15">
        <f t="shared" ca="1" si="319"/>
        <v>18184.430951839247</v>
      </c>
      <c r="BZ576" s="15">
        <f t="shared" ca="1" si="320"/>
        <v>26676.199206684221</v>
      </c>
      <c r="CA576" s="15">
        <f t="shared" ca="1" si="321"/>
        <v>43103.513869699207</v>
      </c>
      <c r="CB576" s="15">
        <f ca="1">(AU576*DCF!C$10-DCF!C$5*MAX(AU576*DCF!C$10,0)-MAX(AU576-Inputs!$B$6,0)/Inputs!$B$10)*DCF!C$6</f>
        <v>1049.1187524427603</v>
      </c>
      <c r="CC576" s="15">
        <f ca="1">(AV576*DCF!D$10-DCF!D$5*MAX(AV576*DCF!D$10,0)-MAX(AV576-AU576,0)/Inputs!$B$10)*DCF!D$6</f>
        <v>1002.6138228018057</v>
      </c>
      <c r="CD576" s="15">
        <f ca="1">(AW576*DCF!E$10-DCF!E$5*MAX(AW576*DCF!E$10,0)-MAX(AW576-AV576,0)/Inputs!$B$10)*DCF!E$6</f>
        <v>1727.8202927031257</v>
      </c>
      <c r="CE576" s="15">
        <f ca="1">(AX576*DCF!F$10-DCF!F$5*MAX(AX576*DCF!F$10,0)-MAX(AX576-AW576,0)/Inputs!$B$10)*DCF!F$6</f>
        <v>1742.1261336478394</v>
      </c>
      <c r="CF576" s="15">
        <f ca="1">(AY576*DCF!G$10-DCF!G$5*MAX(AY576*DCF!G$10,0)-MAX(AY576-AX576,0)/Inputs!$B$10)*DCF!G$6</f>
        <v>1700.6271322815658</v>
      </c>
      <c r="CG576" s="15">
        <f ca="1">(AZ576*DCF!H$10-DCF!H$5*MAX(AZ576*DCF!H$10,0)-MAX(AZ576-AY576,0)/Inputs!$B$10)*DCF!H$6</f>
        <v>2020.1662804014254</v>
      </c>
      <c r="CH576" s="15">
        <f ca="1">(BA576*DCF!I$10-DCF!I$5*MAX(BA576*DCF!I$10,0)-MAX(BA576-AZ576,0)/Inputs!$B$10)*DCF!I$6</f>
        <v>2336.4391925858454</v>
      </c>
      <c r="CI576" s="15">
        <f ca="1">(BB576*DCF!J$10-DCF!J$5*MAX(BB576*DCF!J$10,0)-MAX(BB576-BA576,0)/Inputs!$B$10)*DCF!J$6</f>
        <v>2639.1777906120451</v>
      </c>
      <c r="CJ576" s="15">
        <f ca="1">(BC576*DCF!K$10-DCF!K$5*MAX(BC576*DCF!K$10,0)-MAX(BC576-BB576,0)/Inputs!$B$10)*DCF!K$6</f>
        <v>2869.9941104634695</v>
      </c>
      <c r="CK576" s="15">
        <f ca="1">(BD576*DCF!L$10-DCF!L$5*MAX(BD576*DCF!L$10,0)-MAX(BD576-BC576,0)/Inputs!$B$10)*DCF!L$6</f>
        <v>3402.9424879075314</v>
      </c>
      <c r="CL576" s="15">
        <f ca="1">(BE576*DCF!M$10-DCF!M$5*MAX(BE576*DCF!M$10,0)-MAX(BE576-BD576,0)/Inputs!$B$10)*DCF!M$6</f>
        <v>4131.9017144316977</v>
      </c>
      <c r="CM576" s="15">
        <f ca="1">(BF576*DCF!C$28-DCF!C$5*MAX(BF576*DCF!C$28,0)-MAX(BF576-Inputs!$B$13,0)/Inputs!$B$17)*DCF!C$6</f>
        <v>2983.8562258625943</v>
      </c>
      <c r="CN576" s="15">
        <f ca="1">(BG576*DCF!D$28-DCF!D$5*MAX(BG576*DCF!D$28,0)-MAX(BG576-BF576,0)/Inputs!$B$17)*DCF!D$6</f>
        <v>3183.0141661539938</v>
      </c>
      <c r="CO576" s="15">
        <f ca="1">(BH576*DCF!E$28-DCF!E$5*MAX(BH576*DCF!E$28,0)-MAX(BH576-BG576,0)/Inputs!$B$17)*DCF!E$6</f>
        <v>3877.9088450109548</v>
      </c>
      <c r="CP576" s="15">
        <f ca="1">(BI576*DCF!F$28-DCF!F$5*MAX(BI576*DCF!F$28,0)-MAX(BI576-BH576,0)/Inputs!$B$17)*DCF!F$6</f>
        <v>3876.6311661459818</v>
      </c>
      <c r="CQ576" s="15">
        <f ca="1">(BJ576*DCF!G$28-DCF!G$5*MAX(BJ576*DCF!G$28,0)-MAX(BJ576-BI576,0)/Inputs!$B$17)*DCF!G$6</f>
        <v>4186.9601580823073</v>
      </c>
      <c r="CR576" s="15">
        <f ca="1">(BK576*DCF!H$28-DCF!H$5*MAX(BK576*DCF!H$28,0)-MAX(BK576-BJ576,0)/Inputs!$B$17)*DCF!H$6</f>
        <v>4925.6659079089777</v>
      </c>
      <c r="CS576" s="15">
        <f ca="1">(BL576*DCF!I$28-DCF!I$5*MAX(BL576*DCF!I$28,0)-MAX(BL576-BK576,0)/Inputs!$B$17)*DCF!I$6</f>
        <v>5542.7656970534654</v>
      </c>
      <c r="CT576" s="15">
        <f ca="1">(BM576*DCF!J$28-DCF!J$5*MAX(BM576*DCF!J$28,0)-MAX(BM576-BL576,0)/Inputs!$B$17)*DCF!J$6</f>
        <v>6178.0524895233357</v>
      </c>
      <c r="CU576" s="15">
        <f ca="1">(BN576*DCF!K$28-DCF!K$5*MAX(BN576*DCF!K$28,0)-MAX(BN576-BM576,0)/Inputs!$B$17)*DCF!K$6</f>
        <v>6830.2331528305504</v>
      </c>
      <c r="CV576" s="15">
        <f ca="1">(BO576*DCF!L$28-DCF!L$5*MAX(BO576*DCF!L$28,0)-MAX(BO576-BN576,0)/Inputs!$B$17)*DCF!L$6</f>
        <v>8082.1374287951576</v>
      </c>
      <c r="CW576" s="15">
        <f ca="1">(BP576*DCF!M$28-DCF!M$5*MAX(BP576*DCF!M$28,0)-MAX(BP576-BO576,0)/Inputs!$B$17)*DCF!M$6</f>
        <v>10240.717751200262</v>
      </c>
      <c r="CX576" s="15">
        <f ca="1">(BQ576*DCF!C$46-DCF!C$5*MAX(BQ576*DCF!C$46,0)-MAX(BQ576-Inputs!$B$20,0)/Inputs!$B$24)*DCF!C$6</f>
        <v>-480.55068130260105</v>
      </c>
      <c r="CY576" s="15">
        <f ca="1">(BR576*DCF!D$46-DCF!D$5*MAX(BR576*DCF!D$46,0)-MAX(BR576-BQ576,0)/Inputs!$B$24)*DCF!D$6</f>
        <v>-1305.7823248515231</v>
      </c>
      <c r="CZ576" s="15">
        <f ca="1">(BS576*DCF!E$46-DCF!E$5*MAX(BS576*DCF!E$46,0)-MAX(BS576-BR576,0)/Inputs!$B$24)*DCF!E$6</f>
        <v>-417.66095803593328</v>
      </c>
      <c r="DA576" s="15">
        <f ca="1">(BT576*DCF!F$46-DCF!F$5*MAX(BT576*DCF!F$46,0)-MAX(BT576-BS576,0)/Inputs!$B$24)*DCF!F$6</f>
        <v>-253.98924095230097</v>
      </c>
      <c r="DB576" s="15">
        <f ca="1">(BU576*DCF!G$46-DCF!G$5*MAX(BU576*DCF!G$46,0)-MAX(BU576-BT576,0)/Inputs!$B$24)*DCF!G$6</f>
        <v>-173.93025296796375</v>
      </c>
      <c r="DC576" s="15">
        <f ca="1">(BV576*DCF!H$46-DCF!H$5*MAX(BV576*DCF!H$46,0)-MAX(BV576-BU576,0)/Inputs!$B$24)*DCF!H$6</f>
        <v>-172.78474041371612</v>
      </c>
      <c r="DD576" s="15">
        <f ca="1">(BW576*DCF!I$46-DCF!I$5*MAX(BW576*DCF!I$46,0)-MAX(BW576-BV576,0)/Inputs!$B$24)*DCF!I$6</f>
        <v>-1123.3239460792149</v>
      </c>
      <c r="DE576" s="15">
        <f ca="1">(BX576*DCF!J$46-DCF!J$5*MAX(BX576*DCF!J$46,0)-MAX(BX576-BW576,0)/Inputs!$B$24)*DCF!J$6</f>
        <v>-205.93560179273857</v>
      </c>
      <c r="DF576" s="15">
        <f ca="1">(BY576*DCF!K$46-DCF!K$5*MAX(BY576*DCF!K$46,0)-MAX(BY576-BX576,0)/Inputs!$B$24)*DCF!K$6</f>
        <v>-623.4717801707784</v>
      </c>
      <c r="DG576" s="15">
        <f ca="1">(BZ576*DCF!L$46-DCF!L$5*MAX(BZ576*DCF!L$46,0)-MAX(BZ576-BY576,0)/Inputs!$B$24)*DCF!L$6</f>
        <v>-77.713006908027367</v>
      </c>
      <c r="DH576" s="15">
        <f ca="1">(CA576*DCF!M$46-DCF!M$5*MAX(CA576*DCF!M$46,0)-MAX(CA576-BZ576,0)/Inputs!$B$24)*DCF!M$6</f>
        <v>-55.085673189513884</v>
      </c>
      <c r="DI576" s="15">
        <f ca="1">SUM(CB576:CL576)+BE576*DCF!M$10*(1+Inputs!$B$30)*(1-Inputs!$B$33)*(1-Inputs!$B$30/Inputs!$B$31)/(Inputs!$B$29-Inputs!$B$30)*DCF!M$6</f>
        <v>129727.16371446321</v>
      </c>
      <c r="DJ576" s="15">
        <f ca="1">SUM(CM576:CW576)+BP576*DCF!M$28*(1+Inputs!$B$30)*(1-Inputs!$B$33)*(1-Inputs!$B$30/Inputs!$B$31)/(Inputs!$B$29-Inputs!$B$30)*DCF!M$6</f>
        <v>301572.51351693843</v>
      </c>
      <c r="DK576" s="15">
        <f ca="1">SUM(CX576:DH576)+CA576*DCF!M$46*(1+Inputs!$B$30)*(1-Inputs!$B$33)*(1-Inputs!$B$30/Inputs!$B$31)/(Inputs!$B$29-Inputs!$B$30)*DCF!M$6</f>
        <v>61752.910173522469</v>
      </c>
      <c r="DM576" s="15">
        <f ca="1">DI576+DJ576+DK576+Inputs!$B$34+Inputs!$B$36-Inputs!$B$35</f>
        <v>569903.58740492421</v>
      </c>
    </row>
    <row r="577" spans="1:117" x14ac:dyDescent="0.75">
      <c r="A577" s="11">
        <v>564</v>
      </c>
      <c r="C577" s="24">
        <f t="shared" ca="1" si="326"/>
        <v>-1.319095503909703</v>
      </c>
      <c r="D577" s="24">
        <f t="shared" ca="1" si="326"/>
        <v>0.50781456616680609</v>
      </c>
      <c r="E577" s="24">
        <f t="shared" ca="1" si="326"/>
        <v>-0.29569105684428904</v>
      </c>
      <c r="F577" s="24">
        <f t="shared" ca="1" si="326"/>
        <v>-0.44887756646948418</v>
      </c>
      <c r="G577" s="24">
        <f t="shared" ca="1" si="326"/>
        <v>0.31579744959769601</v>
      </c>
      <c r="H577" s="24">
        <f t="shared" ca="1" si="326"/>
        <v>-2.1195073075011375</v>
      </c>
      <c r="I577" s="24">
        <f t="shared" ca="1" si="326"/>
        <v>0.22805163414775642</v>
      </c>
      <c r="J577" s="24">
        <f t="shared" ca="1" si="326"/>
        <v>1.9351113353059608</v>
      </c>
      <c r="K577" s="24">
        <f t="shared" ca="1" si="326"/>
        <v>-1.4422129546865126</v>
      </c>
      <c r="L577" s="24">
        <f t="shared" ca="1" si="326"/>
        <v>-0.89722075004567048</v>
      </c>
      <c r="M577" s="24">
        <f t="shared" ca="1" si="326"/>
        <v>-1.7195276505383854</v>
      </c>
      <c r="N577" s="24">
        <f ca="1">SQRT(Inputs!$B$38)*C577+SQRT(1-Inputs!$B$38)*_xlfn.NORM.S.INV(RAND())</f>
        <v>-0.91474467373401969</v>
      </c>
      <c r="O577" s="24">
        <f ca="1">SQRT(Inputs!$B$38)*D577+SQRT(1-Inputs!$B$38)*_xlfn.NORM.S.INV(RAND())</f>
        <v>-0.21300245732079415</v>
      </c>
      <c r="P577" s="24">
        <f ca="1">SQRT(Inputs!$B$38)*E577+SQRT(1-Inputs!$B$38)*_xlfn.NORM.S.INV(RAND())</f>
        <v>-0.47639271945437767</v>
      </c>
      <c r="Q577" s="24">
        <f ca="1">SQRT(Inputs!$B$38)*F577+SQRT(1-Inputs!$B$38)*_xlfn.NORM.S.INV(RAND())</f>
        <v>0.24508541505926021</v>
      </c>
      <c r="R577" s="24">
        <f ca="1">SQRT(Inputs!$B$38)*G577+SQRT(1-Inputs!$B$38)*_xlfn.NORM.S.INV(RAND())</f>
        <v>0.55047491687651806</v>
      </c>
      <c r="S577" s="24">
        <f ca="1">SQRT(Inputs!$B$38)*H577+SQRT(1-Inputs!$B$38)*_xlfn.NORM.S.INV(RAND())</f>
        <v>-1.5108802920623403</v>
      </c>
      <c r="T577" s="24">
        <f ca="1">SQRT(Inputs!$B$38)*I577+SQRT(1-Inputs!$B$38)*_xlfn.NORM.S.INV(RAND())</f>
        <v>-0.36473235764294371</v>
      </c>
      <c r="U577" s="24">
        <f ca="1">SQRT(Inputs!$B$38)*J577+SQRT(1-Inputs!$B$38)*_xlfn.NORM.S.INV(RAND())</f>
        <v>4.3472278547175947E-2</v>
      </c>
      <c r="V577" s="24">
        <f ca="1">SQRT(Inputs!$B$38)*K577+SQRT(1-Inputs!$B$38)*_xlfn.NORM.S.INV(RAND())</f>
        <v>-0.49644690190343371</v>
      </c>
      <c r="W577" s="24">
        <f ca="1">SQRT(Inputs!$B$38)*L577+SQRT(1-Inputs!$B$38)*_xlfn.NORM.S.INV(RAND())</f>
        <v>-0.90810353489414264</v>
      </c>
      <c r="X577" s="24">
        <f ca="1">SQRT(Inputs!$B$38)*M577+SQRT(1-Inputs!$B$38)*_xlfn.NORM.S.INV(RAND())</f>
        <v>0.42623758165584069</v>
      </c>
      <c r="Y577" s="24">
        <f ca="1">SQRT(Inputs!$B$38)*C577+SQRT(1-Inputs!$B$38)*_xlfn.NORM.S.INV(RAND())</f>
        <v>-0.4538611406626511</v>
      </c>
      <c r="Z577" s="24">
        <f ca="1">SQRT(Inputs!$B$38)*D577+SQRT(1-Inputs!$B$38)*_xlfn.NORM.S.INV(RAND())</f>
        <v>-0.81360730276059523</v>
      </c>
      <c r="AA577" s="24">
        <f ca="1">SQRT(Inputs!$B$38)*E577+SQRT(1-Inputs!$B$38)*_xlfn.NORM.S.INV(RAND())</f>
        <v>0.76785949165478717</v>
      </c>
      <c r="AB577" s="24">
        <f ca="1">SQRT(Inputs!$B$38)*F577+SQRT(1-Inputs!$B$38)*_xlfn.NORM.S.INV(RAND())</f>
        <v>-1.1307460256308259</v>
      </c>
      <c r="AC577" s="24">
        <f ca="1">SQRT(Inputs!$B$38)*G577+SQRT(1-Inputs!$B$38)*_xlfn.NORM.S.INV(RAND())</f>
        <v>-0.34320501267085501</v>
      </c>
      <c r="AD577" s="24">
        <f ca="1">SQRT(Inputs!$B$38)*H577+SQRT(1-Inputs!$B$38)*_xlfn.NORM.S.INV(RAND())</f>
        <v>-0.23972763868860147</v>
      </c>
      <c r="AE577" s="24">
        <f ca="1">SQRT(Inputs!$B$38)*I577+SQRT(1-Inputs!$B$38)*_xlfn.NORM.S.INV(RAND())</f>
        <v>0.75509674887602807</v>
      </c>
      <c r="AF577" s="24">
        <f ca="1">SQRT(Inputs!$B$38)*J577+SQRT(1-Inputs!$B$38)*_xlfn.NORM.S.INV(RAND())</f>
        <v>0.60490849272368286</v>
      </c>
      <c r="AG577" s="24">
        <f ca="1">SQRT(Inputs!$B$38)*K577+SQRT(1-Inputs!$B$38)*_xlfn.NORM.S.INV(RAND())</f>
        <v>0.94378772943298783</v>
      </c>
      <c r="AH577" s="24">
        <f ca="1">SQRT(Inputs!$B$38)*L577+SQRT(1-Inputs!$B$38)*_xlfn.NORM.S.INV(RAND())</f>
        <v>-0.50774263775317596</v>
      </c>
      <c r="AI577" s="24">
        <f ca="1">SQRT(Inputs!$B$38)*M577+SQRT(1-Inputs!$B$38)*_xlfn.NORM.S.INV(RAND())</f>
        <v>-0.95860319965116758</v>
      </c>
      <c r="AJ577" s="24">
        <f ca="1">SQRT(Inputs!$B$38)*C577+SQRT(1-Inputs!$B$38)*_xlfn.NORM.S.INV(RAND())</f>
        <v>-1.1884231779590464</v>
      </c>
      <c r="AK577" s="24">
        <f ca="1">SQRT(Inputs!$B$38)*D577+SQRT(1-Inputs!$B$38)*_xlfn.NORM.S.INV(RAND())</f>
        <v>1.6012241038996278</v>
      </c>
      <c r="AL577" s="24">
        <f ca="1">SQRT(Inputs!$B$38)*E577+SQRT(1-Inputs!$B$38)*_xlfn.NORM.S.INV(RAND())</f>
        <v>-0.50515478211652276</v>
      </c>
      <c r="AM577" s="24">
        <f ca="1">SQRT(Inputs!$B$38)*F577+SQRT(1-Inputs!$B$38)*_xlfn.NORM.S.INV(RAND())</f>
        <v>1.3208282464958538</v>
      </c>
      <c r="AN577" s="24">
        <f ca="1">SQRT(Inputs!$B$38)*G577+SQRT(1-Inputs!$B$38)*_xlfn.NORM.S.INV(RAND())</f>
        <v>0.76383814375036208</v>
      </c>
      <c r="AO577" s="24">
        <f ca="1">SQRT(Inputs!$B$38)*H577+SQRT(1-Inputs!$B$38)*_xlfn.NORM.S.INV(RAND())</f>
        <v>-0.69136495709889445</v>
      </c>
      <c r="AP577" s="24">
        <f ca="1">SQRT(Inputs!$B$38)*I577+SQRT(1-Inputs!$B$38)*_xlfn.NORM.S.INV(RAND())</f>
        <v>-0.15031651172054078</v>
      </c>
      <c r="AQ577" s="24">
        <f ca="1">SQRT(Inputs!$B$38)*J577+SQRT(1-Inputs!$B$38)*_xlfn.NORM.S.INV(RAND())</f>
        <v>0.6377201922308261</v>
      </c>
      <c r="AR577" s="24">
        <f ca="1">SQRT(Inputs!$B$38)*K577+SQRT(1-Inputs!$B$38)*_xlfn.NORM.S.INV(RAND())</f>
        <v>-2.7847255690609107</v>
      </c>
      <c r="AS577" s="24">
        <f ca="1">SQRT(Inputs!$B$38)*L577+SQRT(1-Inputs!$B$38)*_xlfn.NORM.S.INV(RAND())</f>
        <v>-2.4074198343160991E-2</v>
      </c>
      <c r="AT577" s="24">
        <f ca="1">SQRT(Inputs!$B$38)*M577+SQRT(1-Inputs!$B$38)*_xlfn.NORM.S.INV(RAND())</f>
        <v>-0.81915675357198969</v>
      </c>
      <c r="AU577" s="15">
        <f ca="1">Inputs!$B$6*EXP($B$8-0.5*C$5^2+C$5*N577)</f>
        <v>4279.2792836650515</v>
      </c>
      <c r="AV577" s="15">
        <f t="shared" ca="1" si="292"/>
        <v>5048.2886634907172</v>
      </c>
      <c r="AW577" s="15">
        <f t="shared" ca="1" si="293"/>
        <v>5772.403390364977</v>
      </c>
      <c r="AX577" s="15">
        <f t="shared" ca="1" si="294"/>
        <v>7266.6524845257454</v>
      </c>
      <c r="AY577" s="15">
        <f t="shared" ca="1" si="295"/>
        <v>9470.2654592423369</v>
      </c>
      <c r="AZ577" s="15">
        <f t="shared" ca="1" si="296"/>
        <v>9807.1196691408004</v>
      </c>
      <c r="BA577" s="15">
        <f t="shared" ca="1" si="297"/>
        <v>11551.913589407295</v>
      </c>
      <c r="BB577" s="15">
        <f t="shared" ca="1" si="298"/>
        <v>14204.796344759121</v>
      </c>
      <c r="BC577" s="15">
        <f t="shared" ca="1" si="299"/>
        <v>16583.210890696817</v>
      </c>
      <c r="BD577" s="15">
        <f t="shared" ca="1" si="300"/>
        <v>18661.647655901379</v>
      </c>
      <c r="BE577" s="15">
        <f t="shared" ca="1" si="301"/>
        <v>23772.670415268498</v>
      </c>
      <c r="BF577" s="15">
        <f ca="1">Inputs!$B$13*EXP($B$9-0.5*C$6^2+C$6*Y577)</f>
        <v>12640.89292846482</v>
      </c>
      <c r="BG577" s="15">
        <f t="shared" ca="1" si="302"/>
        <v>13302.402892183189</v>
      </c>
      <c r="BH577" s="15">
        <f t="shared" ca="1" si="303"/>
        <v>18460.590142734975</v>
      </c>
      <c r="BI577" s="15">
        <f t="shared" ca="1" si="304"/>
        <v>18988.649978327176</v>
      </c>
      <c r="BJ577" s="15">
        <f t="shared" ca="1" si="305"/>
        <v>22155.231773249063</v>
      </c>
      <c r="BK577" s="15">
        <f t="shared" ca="1" si="306"/>
        <v>26318.221311450863</v>
      </c>
      <c r="BL577" s="15">
        <f t="shared" ca="1" si="307"/>
        <v>35652.220224365599</v>
      </c>
      <c r="BM577" s="15">
        <f t="shared" ca="1" si="308"/>
        <v>47244.401890921843</v>
      </c>
      <c r="BN577" s="15">
        <f t="shared" ca="1" si="309"/>
        <v>65062.35665052745</v>
      </c>
      <c r="BO577" s="15">
        <f t="shared" ca="1" si="310"/>
        <v>75464.533869928389</v>
      </c>
      <c r="BP577" s="15">
        <f t="shared" ca="1" si="311"/>
        <v>83323.544923282549</v>
      </c>
      <c r="BQ577" s="15">
        <f ca="1">Inputs!$B$20*EXP($B$10-0.5*C$7^2+C$7*AJ577)</f>
        <v>2814.1500477246436</v>
      </c>
      <c r="BR577" s="15">
        <f t="shared" ca="1" si="312"/>
        <v>6349.3888679805204</v>
      </c>
      <c r="BS577" s="15">
        <f t="shared" ca="1" si="313"/>
        <v>7520.585086488024</v>
      </c>
      <c r="BT577" s="15">
        <f t="shared" ca="1" si="314"/>
        <v>14663.196587525845</v>
      </c>
      <c r="BU577" s="15">
        <f t="shared" ca="1" si="315"/>
        <v>24446.862232159227</v>
      </c>
      <c r="BV577" s="15">
        <f t="shared" ca="1" si="316"/>
        <v>29106.708510254586</v>
      </c>
      <c r="BW577" s="15">
        <f t="shared" ca="1" si="317"/>
        <v>39344.911583552108</v>
      </c>
      <c r="BX577" s="15">
        <f t="shared" ca="1" si="318"/>
        <v>62535.110515850844</v>
      </c>
      <c r="BY577" s="15">
        <f t="shared" ca="1" si="319"/>
        <v>51431.395712212863</v>
      </c>
      <c r="BZ577" s="15">
        <f t="shared" ca="1" si="320"/>
        <v>71846.777360752312</v>
      </c>
      <c r="CA577" s="15">
        <f t="shared" ca="1" si="321"/>
        <v>87251.27920632578</v>
      </c>
      <c r="CB577" s="15">
        <f ca="1">(AU577*DCF!C$10-DCF!C$5*MAX(AU577*DCF!C$10,0)-MAX(AU577-Inputs!$B$6,0)/Inputs!$B$10)*DCF!C$6</f>
        <v>1047.9439310955274</v>
      </c>
      <c r="CC577" s="15">
        <f ca="1">(AV577*DCF!D$10-DCF!D$5*MAX(AV577*DCF!D$10,0)-MAX(AV577-AU577,0)/Inputs!$B$10)*DCF!D$6</f>
        <v>1042.9833498275543</v>
      </c>
      <c r="CD577" s="15">
        <f ca="1">(AW577*DCF!E$10-DCF!E$5*MAX(AW577*DCF!E$10,0)-MAX(AW577-AV577,0)/Inputs!$B$10)*DCF!E$6</f>
        <v>1169.6554306094033</v>
      </c>
      <c r="CE577" s="15">
        <f ca="1">(AX577*DCF!F$10-DCF!F$5*MAX(AX577*DCF!F$10,0)-MAX(AX577-AW577,0)/Inputs!$B$10)*DCF!F$6</f>
        <v>1275.3824669148157</v>
      </c>
      <c r="CF577" s="15">
        <f ca="1">(AY577*DCF!G$10-DCF!G$5*MAX(AY577*DCF!G$10,0)-MAX(AY577-AX577,0)/Inputs!$B$10)*DCF!G$6</f>
        <v>1527.6795651021414</v>
      </c>
      <c r="CG577" s="15">
        <f ca="1">(AZ577*DCF!H$10-DCF!H$5*MAX(AZ577*DCF!H$10,0)-MAX(AZ577-AY577,0)/Inputs!$B$10)*DCF!H$6</f>
        <v>1844.2448143558229</v>
      </c>
      <c r="CH577" s="15">
        <f ca="1">(BA577*DCF!I$10-DCF!I$5*MAX(BA577*DCF!I$10,0)-MAX(BA577-AZ577,0)/Inputs!$B$10)*DCF!I$6</f>
        <v>1823.9058627151294</v>
      </c>
      <c r="CI577" s="15">
        <f ca="1">(BB577*DCF!J$10-DCF!J$5*MAX(BB577*DCF!J$10,0)-MAX(BB577-BA577,0)/Inputs!$B$10)*DCF!J$6</f>
        <v>2035.5753469207766</v>
      </c>
      <c r="CJ577" s="15">
        <f ca="1">(BC577*DCF!K$10-DCF!K$5*MAX(BC577*DCF!K$10,0)-MAX(BC577-BB577,0)/Inputs!$B$10)*DCF!K$6</f>
        <v>2336.688795194018</v>
      </c>
      <c r="CK577" s="15">
        <f ca="1">(BD577*DCF!L$10-DCF!L$5*MAX(BD577*DCF!L$10,0)-MAX(BD577-BC577,0)/Inputs!$B$10)*DCF!L$6</f>
        <v>2545.7558092265645</v>
      </c>
      <c r="CL577" s="15">
        <f ca="1">(BE577*DCF!M$10-DCF!M$5*MAX(BE577*DCF!M$10,0)-MAX(BE577-BD577,0)/Inputs!$B$10)*DCF!M$6</f>
        <v>2744.0649930099567</v>
      </c>
      <c r="CM577" s="15">
        <f ca="1">(BF577*DCF!C$28-DCF!C$5*MAX(BF577*DCF!C$28,0)-MAX(BF577-Inputs!$B$13,0)/Inputs!$B$17)*DCF!C$6</f>
        <v>3568.33495871067</v>
      </c>
      <c r="CN577" s="15">
        <f ca="1">(BG577*DCF!D$28-DCF!D$5*MAX(BG577*DCF!D$28,0)-MAX(BG577-BF577,0)/Inputs!$B$17)*DCF!D$6</f>
        <v>3776.7340506021224</v>
      </c>
      <c r="CO577" s="15">
        <f ca="1">(BH577*DCF!E$28-DCF!E$5*MAX(BH577*DCF!E$28,0)-MAX(BH577-BG577,0)/Inputs!$B$17)*DCF!E$6</f>
        <v>4211.7601401175561</v>
      </c>
      <c r="CP577" s="15">
        <f ca="1">(BI577*DCF!F$28-DCF!F$5*MAX(BI577*DCF!F$28,0)-MAX(BI577-BH577,0)/Inputs!$B$17)*DCF!F$6</f>
        <v>5058.7766520061259</v>
      </c>
      <c r="CQ577" s="15">
        <f ca="1">(BJ577*DCF!G$28-DCF!G$5*MAX(BJ577*DCF!G$28,0)-MAX(BJ577-BI577,0)/Inputs!$B$17)*DCF!G$6</f>
        <v>5215.755198931216</v>
      </c>
      <c r="CR577" s="15">
        <f ca="1">(BK577*DCF!H$28-DCF!H$5*MAX(BK577*DCF!H$28,0)-MAX(BK577-BJ577,0)/Inputs!$B$17)*DCF!H$6</f>
        <v>5861.9747461358138</v>
      </c>
      <c r="CS577" s="15">
        <f ca="1">(BL577*DCF!I$28-DCF!I$5*MAX(BL577*DCF!I$28,0)-MAX(BL577-BK577,0)/Inputs!$B$17)*DCF!I$6</f>
        <v>7044.0128665100692</v>
      </c>
      <c r="CT577" s="15">
        <f ca="1">(BM577*DCF!J$28-DCF!J$5*MAX(BM577*DCF!J$28,0)-MAX(BM577-BL577,0)/Inputs!$B$17)*DCF!J$6</f>
        <v>9002.3950885863014</v>
      </c>
      <c r="CU577" s="15">
        <f ca="1">(BN577*DCF!K$28-DCF!K$5*MAX(BN577*DCF!K$28,0)-MAX(BN577-BM577,0)/Inputs!$B$17)*DCF!K$6</f>
        <v>11557.616700035642</v>
      </c>
      <c r="CV577" s="15">
        <f ca="1">(BO577*DCF!L$28-DCF!L$5*MAX(BO577*DCF!L$28,0)-MAX(BO577-BN577,0)/Inputs!$B$17)*DCF!L$6</f>
        <v>13879.734800218988</v>
      </c>
      <c r="CW577" s="15">
        <f ca="1">(BP577*DCF!M$28-DCF!M$5*MAX(BP577*DCF!M$28,0)-MAX(BP577-BO577,0)/Inputs!$B$17)*DCF!M$6</f>
        <v>14855.885711308201</v>
      </c>
      <c r="CX577" s="15">
        <f ca="1">(BQ577*DCF!C$46-DCF!C$5*MAX(BQ577*DCF!C$46,0)-MAX(BQ577-Inputs!$B$20,0)/Inputs!$B$24)*DCF!C$6</f>
        <v>-649.91917961308161</v>
      </c>
      <c r="CY577" s="15">
        <f ca="1">(BR577*DCF!D$46-DCF!D$5*MAX(BR577*DCF!D$46,0)-MAX(BR577-BQ577,0)/Inputs!$B$24)*DCF!D$6</f>
        <v>-2592.1496695584638</v>
      </c>
      <c r="CZ577" s="15">
        <f ca="1">(BS577*DCF!E$46-DCF!E$5*MAX(BS577*DCF!E$46,0)-MAX(BS577-BR577,0)/Inputs!$B$24)*DCF!E$6</f>
        <v>-1350.9755876119959</v>
      </c>
      <c r="DA577" s="15">
        <f ca="1">(BT577*DCF!F$46-DCF!F$5*MAX(BT577*DCF!F$46,0)-MAX(BT577-BS577,0)/Inputs!$B$24)*DCF!F$6</f>
        <v>-3668.7173260061936</v>
      </c>
      <c r="DB577" s="15">
        <f ca="1">(BU577*DCF!G$46-DCF!G$5*MAX(BU577*DCF!G$46,0)-MAX(BU577-BT577,0)/Inputs!$B$24)*DCF!G$6</f>
        <v>-4113.3759656119746</v>
      </c>
      <c r="DC577" s="15">
        <f ca="1">(BV577*DCF!H$46-DCF!H$5*MAX(BV577*DCF!H$46,0)-MAX(BV577-BU577,0)/Inputs!$B$24)*DCF!H$6</f>
        <v>-1448.018679566286</v>
      </c>
      <c r="DD577" s="15">
        <f ca="1">(BW577*DCF!I$46-DCF!I$5*MAX(BW577*DCF!I$46,0)-MAX(BW577-BV577,0)/Inputs!$B$24)*DCF!I$6</f>
        <v>-2030.3060498726536</v>
      </c>
      <c r="DE577" s="15">
        <f ca="1">(BX577*DCF!J$46-DCF!J$5*MAX(BX577*DCF!J$46,0)-MAX(BX577-BW577,0)/Inputs!$B$24)*DCF!J$6</f>
        <v>-3526.486977589414</v>
      </c>
      <c r="DF577" s="15">
        <f ca="1">(BY577*DCF!K$46-DCF!K$5*MAX(BY577*DCF!K$46,0)-MAX(BY577-BX577,0)/Inputs!$B$24)*DCF!K$6</f>
        <v>2937.9327704432353</v>
      </c>
      <c r="DG577" s="15">
        <f ca="1">(BZ577*DCF!L$46-DCF!L$5*MAX(BZ577*DCF!L$46,0)-MAX(BZ577-BY577,0)/Inputs!$B$24)*DCF!L$6</f>
        <v>346.36700163767387</v>
      </c>
      <c r="DH577" s="15">
        <f ca="1">(CA577*DCF!M$46-DCF!M$5*MAX(CA577*DCF!M$46,0)-MAX(CA577-BZ577,0)/Inputs!$B$24)*DCF!M$6</f>
        <v>3619.7511853187639</v>
      </c>
      <c r="DI577" s="15">
        <f ca="1">SUM(CB577:CL577)+BE577*DCF!M$10*(1+Inputs!$B$30)*(1-Inputs!$B$33)*(1-Inputs!$B$30/Inputs!$B$31)/(Inputs!$B$29-Inputs!$B$30)*DCF!M$6</f>
        <v>85553.536491685998</v>
      </c>
      <c r="DJ577" s="15">
        <f ca="1">SUM(CM577:CW577)+BP577*DCF!M$28*(1+Inputs!$B$30)*(1-Inputs!$B$33)*(1-Inputs!$B$30/Inputs!$B$31)/(Inputs!$B$29-Inputs!$B$30)*DCF!M$6</f>
        <v>393220.35072824155</v>
      </c>
      <c r="DK577" s="15">
        <f ca="1">SUM(CX577:DH577)+CA577*DCF!M$46*(1+Inputs!$B$30)*(1-Inputs!$B$33)*(1-Inputs!$B$30/Inputs!$B$31)/(Inputs!$B$29-Inputs!$B$30)*DCF!M$6</f>
        <v>122424.91474970702</v>
      </c>
      <c r="DM577" s="15">
        <f ca="1">DI577+DJ577+DK577+Inputs!$B$34+Inputs!$B$36-Inputs!$B$35</f>
        <v>678049.8019696346</v>
      </c>
    </row>
    <row r="578" spans="1:117" x14ac:dyDescent="0.75">
      <c r="A578" s="11">
        <v>565</v>
      </c>
      <c r="C578" s="24">
        <f t="shared" ca="1" si="326"/>
        <v>-1.5991076375396838</v>
      </c>
      <c r="D578" s="24">
        <f t="shared" ca="1" si="326"/>
        <v>0.69931829986912386</v>
      </c>
      <c r="E578" s="24">
        <f t="shared" ca="1" si="326"/>
        <v>0.25429403433507752</v>
      </c>
      <c r="F578" s="24">
        <f t="shared" ca="1" si="326"/>
        <v>-1.2172267046143885</v>
      </c>
      <c r="G578" s="24">
        <f t="shared" ca="1" si="326"/>
        <v>-0.40108187521166389</v>
      </c>
      <c r="H578" s="24">
        <f t="shared" ca="1" si="326"/>
        <v>-5.4736806927871029E-2</v>
      </c>
      <c r="I578" s="24">
        <f t="shared" ca="1" si="326"/>
        <v>5.9302765627240094E-2</v>
      </c>
      <c r="J578" s="24">
        <f t="shared" ca="1" si="326"/>
        <v>-0.24246628075935722</v>
      </c>
      <c r="K578" s="24">
        <f t="shared" ca="1" si="326"/>
        <v>-0.12438113713257411</v>
      </c>
      <c r="L578" s="24">
        <f t="shared" ca="1" si="326"/>
        <v>-0.98846163720344304</v>
      </c>
      <c r="M578" s="24">
        <f t="shared" ca="1" si="326"/>
        <v>0.89619536628524288</v>
      </c>
      <c r="N578" s="24">
        <f ca="1">SQRT(Inputs!$B$38)*C578+SQRT(1-Inputs!$B$38)*_xlfn.NORM.S.INV(RAND())</f>
        <v>-2.0896804237126987</v>
      </c>
      <c r="O578" s="24">
        <f ca="1">SQRT(Inputs!$B$38)*D578+SQRT(1-Inputs!$B$38)*_xlfn.NORM.S.INV(RAND())</f>
        <v>0.82378111207200344</v>
      </c>
      <c r="P578" s="24">
        <f ca="1">SQRT(Inputs!$B$38)*E578+SQRT(1-Inputs!$B$38)*_xlfn.NORM.S.INV(RAND())</f>
        <v>0.24202941664322514</v>
      </c>
      <c r="Q578" s="24">
        <f ca="1">SQRT(Inputs!$B$38)*F578+SQRT(1-Inputs!$B$38)*_xlfn.NORM.S.INV(RAND())</f>
        <v>-1.4894482559954654</v>
      </c>
      <c r="R578" s="24">
        <f ca="1">SQRT(Inputs!$B$38)*G578+SQRT(1-Inputs!$B$38)*_xlfn.NORM.S.INV(RAND())</f>
        <v>2.0135644474703769</v>
      </c>
      <c r="S578" s="24">
        <f ca="1">SQRT(Inputs!$B$38)*H578+SQRT(1-Inputs!$B$38)*_xlfn.NORM.S.INV(RAND())</f>
        <v>-9.7908698373222774E-2</v>
      </c>
      <c r="T578" s="24">
        <f ca="1">SQRT(Inputs!$B$38)*I578+SQRT(1-Inputs!$B$38)*_xlfn.NORM.S.INV(RAND())</f>
        <v>0.49280140529163607</v>
      </c>
      <c r="U578" s="24">
        <f ca="1">SQRT(Inputs!$B$38)*J578+SQRT(1-Inputs!$B$38)*_xlfn.NORM.S.INV(RAND())</f>
        <v>-1.4541556157159399</v>
      </c>
      <c r="V578" s="24">
        <f ca="1">SQRT(Inputs!$B$38)*K578+SQRT(1-Inputs!$B$38)*_xlfn.NORM.S.INV(RAND())</f>
        <v>-0.20901535778280511</v>
      </c>
      <c r="W578" s="24">
        <f ca="1">SQRT(Inputs!$B$38)*L578+SQRT(1-Inputs!$B$38)*_xlfn.NORM.S.INV(RAND())</f>
        <v>-0.35485427363978778</v>
      </c>
      <c r="X578" s="24">
        <f ca="1">SQRT(Inputs!$B$38)*M578+SQRT(1-Inputs!$B$38)*_xlfn.NORM.S.INV(RAND())</f>
        <v>9.5905232762704629E-2</v>
      </c>
      <c r="Y578" s="24">
        <f ca="1">SQRT(Inputs!$B$38)*C578+SQRT(1-Inputs!$B$38)*_xlfn.NORM.S.INV(RAND())</f>
        <v>-0.70464802920423786</v>
      </c>
      <c r="Z578" s="24">
        <f ca="1">SQRT(Inputs!$B$38)*D578+SQRT(1-Inputs!$B$38)*_xlfn.NORM.S.INV(RAND())</f>
        <v>-0.35503021474857138</v>
      </c>
      <c r="AA578" s="24">
        <f ca="1">SQRT(Inputs!$B$38)*E578+SQRT(1-Inputs!$B$38)*_xlfn.NORM.S.INV(RAND())</f>
        <v>0.2897176906516612</v>
      </c>
      <c r="AB578" s="24">
        <f ca="1">SQRT(Inputs!$B$38)*F578+SQRT(1-Inputs!$B$38)*_xlfn.NORM.S.INV(RAND())</f>
        <v>0.76957675555300953</v>
      </c>
      <c r="AC578" s="24">
        <f ca="1">SQRT(Inputs!$B$38)*G578+SQRT(1-Inputs!$B$38)*_xlfn.NORM.S.INV(RAND())</f>
        <v>0.16635747503964235</v>
      </c>
      <c r="AD578" s="24">
        <f ca="1">SQRT(Inputs!$B$38)*H578+SQRT(1-Inputs!$B$38)*_xlfn.NORM.S.INV(RAND())</f>
        <v>-0.14346943397185388</v>
      </c>
      <c r="AE578" s="24">
        <f ca="1">SQRT(Inputs!$B$38)*I578+SQRT(1-Inputs!$B$38)*_xlfn.NORM.S.INV(RAND())</f>
        <v>-0.88855552365948287</v>
      </c>
      <c r="AF578" s="24">
        <f ca="1">SQRT(Inputs!$B$38)*J578+SQRT(1-Inputs!$B$38)*_xlfn.NORM.S.INV(RAND())</f>
        <v>-1.6129743863605881</v>
      </c>
      <c r="AG578" s="24">
        <f ca="1">SQRT(Inputs!$B$38)*K578+SQRT(1-Inputs!$B$38)*_xlfn.NORM.S.INV(RAND())</f>
        <v>2.1391873553418234E-2</v>
      </c>
      <c r="AH578" s="24">
        <f ca="1">SQRT(Inputs!$B$38)*L578+SQRT(1-Inputs!$B$38)*_xlfn.NORM.S.INV(RAND())</f>
        <v>-1.5788946874844751</v>
      </c>
      <c r="AI578" s="24">
        <f ca="1">SQRT(Inputs!$B$38)*M578+SQRT(1-Inputs!$B$38)*_xlfn.NORM.S.INV(RAND())</f>
        <v>-0.51742491579795313</v>
      </c>
      <c r="AJ578" s="24">
        <f ca="1">SQRT(Inputs!$B$38)*C578+SQRT(1-Inputs!$B$38)*_xlfn.NORM.S.INV(RAND())</f>
        <v>-0.24285836796280169</v>
      </c>
      <c r="AK578" s="24">
        <f ca="1">SQRT(Inputs!$B$38)*D578+SQRT(1-Inputs!$B$38)*_xlfn.NORM.S.INV(RAND())</f>
        <v>-4.3446238203783738E-2</v>
      </c>
      <c r="AL578" s="24">
        <f ca="1">SQRT(Inputs!$B$38)*E578+SQRT(1-Inputs!$B$38)*_xlfn.NORM.S.INV(RAND())</f>
        <v>0.25514914616439033</v>
      </c>
      <c r="AM578" s="24">
        <f ca="1">SQRT(Inputs!$B$38)*F578+SQRT(1-Inputs!$B$38)*_xlfn.NORM.S.INV(RAND())</f>
        <v>-0.9774922555946024</v>
      </c>
      <c r="AN578" s="24">
        <f ca="1">SQRT(Inputs!$B$38)*G578+SQRT(1-Inputs!$B$38)*_xlfn.NORM.S.INV(RAND())</f>
        <v>-0.33887733201741949</v>
      </c>
      <c r="AO578" s="24">
        <f ca="1">SQRT(Inputs!$B$38)*H578+SQRT(1-Inputs!$B$38)*_xlfn.NORM.S.INV(RAND())</f>
        <v>1.0752056791033342</v>
      </c>
      <c r="AP578" s="24">
        <f ca="1">SQRT(Inputs!$B$38)*I578+SQRT(1-Inputs!$B$38)*_xlfn.NORM.S.INV(RAND())</f>
        <v>-1.5854743571150898</v>
      </c>
      <c r="AQ578" s="24">
        <f ca="1">SQRT(Inputs!$B$38)*J578+SQRT(1-Inputs!$B$38)*_xlfn.NORM.S.INV(RAND())</f>
        <v>0.3108611506740484</v>
      </c>
      <c r="AR578" s="24">
        <f ca="1">SQRT(Inputs!$B$38)*K578+SQRT(1-Inputs!$B$38)*_xlfn.NORM.S.INV(RAND())</f>
        <v>1.4699650521568826</v>
      </c>
      <c r="AS578" s="24">
        <f ca="1">SQRT(Inputs!$B$38)*L578+SQRT(1-Inputs!$B$38)*_xlfn.NORM.S.INV(RAND())</f>
        <v>-0.37190292138291214</v>
      </c>
      <c r="AT578" s="24">
        <f ca="1">SQRT(Inputs!$B$38)*M578+SQRT(1-Inputs!$B$38)*_xlfn.NORM.S.INV(RAND())</f>
        <v>-0.47835233889873036</v>
      </c>
      <c r="AU578" s="15">
        <f ca="1">Inputs!$B$6*EXP($B$8-0.5*C$5^2+C$5*N578)</f>
        <v>3538.1151456289717</v>
      </c>
      <c r="AV578" s="15">
        <f t="shared" ca="1" si="292"/>
        <v>4861.267521241457</v>
      </c>
      <c r="AW578" s="15">
        <f t="shared" ca="1" si="293"/>
        <v>6124.1504392190982</v>
      </c>
      <c r="AX578" s="15">
        <f t="shared" ca="1" si="294"/>
        <v>6207.4298103003375</v>
      </c>
      <c r="AY578" s="15">
        <f t="shared" ca="1" si="295"/>
        <v>9597.276481525405</v>
      </c>
      <c r="AZ578" s="15">
        <f t="shared" ca="1" si="296"/>
        <v>11611.856089067949</v>
      </c>
      <c r="BA578" s="15">
        <f t="shared" ca="1" si="297"/>
        <v>14962.070408977979</v>
      </c>
      <c r="BB578" s="15">
        <f t="shared" ca="1" si="298"/>
        <v>15834.642741134561</v>
      </c>
      <c r="BC578" s="15">
        <f t="shared" ca="1" si="299"/>
        <v>19006.04271988061</v>
      </c>
      <c r="BD578" s="15">
        <f t="shared" ca="1" si="300"/>
        <v>22524.058865422816</v>
      </c>
      <c r="BE578" s="15">
        <f t="shared" ca="1" si="301"/>
        <v>27842.492887535402</v>
      </c>
      <c r="BF578" s="15">
        <f ca="1">Inputs!$B$13*EXP($B$9-0.5*C$6^2+C$6*Y578)</f>
        <v>12027.781606504974</v>
      </c>
      <c r="BG578" s="15">
        <f t="shared" ca="1" si="302"/>
        <v>13749.076863198867</v>
      </c>
      <c r="BH578" s="15">
        <f t="shared" ca="1" si="303"/>
        <v>17625.76655515506</v>
      </c>
      <c r="BI578" s="15">
        <f t="shared" ca="1" si="304"/>
        <v>24289.927547281328</v>
      </c>
      <c r="BJ578" s="15">
        <f t="shared" ca="1" si="305"/>
        <v>30500.563275032986</v>
      </c>
      <c r="BK578" s="15">
        <f t="shared" ca="1" si="306"/>
        <v>36709.586020557086</v>
      </c>
      <c r="BL578" s="15">
        <f t="shared" ca="1" si="307"/>
        <v>40188.634526572787</v>
      </c>
      <c r="BM578" s="15">
        <f t="shared" ca="1" si="308"/>
        <v>40430.51210235426</v>
      </c>
      <c r="BN578" s="15">
        <f t="shared" ca="1" si="309"/>
        <v>49852.099802378019</v>
      </c>
      <c r="BO578" s="15">
        <f t="shared" ca="1" si="310"/>
        <v>51053.101950069584</v>
      </c>
      <c r="BP578" s="15">
        <f t="shared" ca="1" si="311"/>
        <v>59259.053696906813</v>
      </c>
      <c r="BQ578" s="15">
        <f ca="1">Inputs!$B$20*EXP($B$10-0.5*C$7^2+C$7*AJ578)</f>
        <v>3935.4913784172691</v>
      </c>
      <c r="BR578" s="15">
        <f t="shared" ca="1" si="312"/>
        <v>5266.7823145318434</v>
      </c>
      <c r="BS578" s="15">
        <f t="shared" ca="1" si="313"/>
        <v>7760.6530105804932</v>
      </c>
      <c r="BT578" s="15">
        <f t="shared" ca="1" si="314"/>
        <v>8279.9729008532559</v>
      </c>
      <c r="BU578" s="15">
        <f t="shared" ca="1" si="315"/>
        <v>10571.661086799921</v>
      </c>
      <c r="BV578" s="15">
        <f t="shared" ca="1" si="316"/>
        <v>18739.799049223195</v>
      </c>
      <c r="BW578" s="15">
        <f t="shared" ca="1" si="317"/>
        <v>18695.773067803948</v>
      </c>
      <c r="BX578" s="15">
        <f t="shared" ca="1" si="318"/>
        <v>27830.490209740612</v>
      </c>
      <c r="BY578" s="15">
        <f t="shared" ca="1" si="319"/>
        <v>51659.820891824529</v>
      </c>
      <c r="BZ578" s="15">
        <f t="shared" ca="1" si="320"/>
        <v>67695.831110078419</v>
      </c>
      <c r="CA578" s="15">
        <f t="shared" ca="1" si="321"/>
        <v>87342.945839150314</v>
      </c>
      <c r="CB578" s="15">
        <f ca="1">(AU578*DCF!C$10-DCF!C$5*MAX(AU578*DCF!C$10,0)-MAX(AU578-Inputs!$B$6,0)/Inputs!$B$10)*DCF!C$6</f>
        <v>908.62022187005539</v>
      </c>
      <c r="CC578" s="15">
        <f ca="1">(AV578*DCF!D$10-DCF!D$5*MAX(AV578*DCF!D$10,0)-MAX(AV578-AU578,0)/Inputs!$B$10)*DCF!D$6</f>
        <v>862.28494686080626</v>
      </c>
      <c r="CD578" s="15">
        <f ca="1">(AW578*DCF!E$10-DCF!E$5*MAX(AW578*DCF!E$10,0)-MAX(AW578-AV578,0)/Inputs!$B$10)*DCF!E$6</f>
        <v>1129.5153169170601</v>
      </c>
      <c r="CE578" s="15">
        <f ca="1">(AX578*DCF!F$10-DCF!F$5*MAX(AX578*DCF!F$10,0)-MAX(AX578-AW578,0)/Inputs!$B$10)*DCF!F$6</f>
        <v>1337.7436625275282</v>
      </c>
      <c r="CF578" s="15">
        <f ca="1">(AY578*DCF!G$10-DCF!G$5*MAX(AY578*DCF!G$10,0)-MAX(AY578-AX578,0)/Inputs!$B$10)*DCF!G$6</f>
        <v>1325.8342806664857</v>
      </c>
      <c r="CG578" s="15">
        <f ca="1">(AZ578*DCF!H$10-DCF!H$5*MAX(AZ578*DCF!H$10,0)-MAX(AZ578-AY578,0)/Inputs!$B$10)*DCF!H$6</f>
        <v>1896.7254632330425</v>
      </c>
      <c r="CH578" s="15">
        <f ca="1">(BA578*DCF!I$10-DCF!I$5*MAX(BA578*DCF!I$10,0)-MAX(BA578-AZ578,0)/Inputs!$B$10)*DCF!I$6</f>
        <v>2183.4719163638724</v>
      </c>
      <c r="CI578" s="15">
        <f ca="1">(BB578*DCF!J$10-DCF!J$5*MAX(BB578*DCF!J$10,0)-MAX(BB578-BA578,0)/Inputs!$B$10)*DCF!J$6</f>
        <v>2585.0374777854245</v>
      </c>
      <c r="CJ578" s="15">
        <f ca="1">(BC578*DCF!K$10-DCF!K$5*MAX(BC578*DCF!K$10,0)-MAX(BC578-BB578,0)/Inputs!$B$10)*DCF!K$6</f>
        <v>2615.7199196525335</v>
      </c>
      <c r="CK578" s="15">
        <f ca="1">(BD578*DCF!L$10-DCF!L$5*MAX(BD578*DCF!L$10,0)-MAX(BD578-BC578,0)/Inputs!$B$10)*DCF!L$6</f>
        <v>2942.1199444075969</v>
      </c>
      <c r="CL578" s="15">
        <f ca="1">(BE578*DCF!M$10-DCF!M$5*MAX(BE578*DCF!M$10,0)-MAX(BE578-BD578,0)/Inputs!$B$10)*DCF!M$6</f>
        <v>3293.592091615044</v>
      </c>
      <c r="CM578" s="15">
        <f ca="1">(BF578*DCF!C$28-DCF!C$5*MAX(BF578*DCF!C$28,0)-MAX(BF578-Inputs!$B$13,0)/Inputs!$B$17)*DCF!C$6</f>
        <v>3522.8135523696742</v>
      </c>
      <c r="CN578" s="15">
        <f ca="1">(BG578*DCF!D$28-DCF!D$5*MAX(BG578*DCF!D$28,0)-MAX(BG578-BF578,0)/Inputs!$B$17)*DCF!D$6</f>
        <v>3682.1890433219946</v>
      </c>
      <c r="CO578" s="15">
        <f ca="1">(BH578*DCF!E$28-DCF!E$5*MAX(BH578*DCF!E$28,0)-MAX(BH578-BG578,0)/Inputs!$B$17)*DCF!E$6</f>
        <v>4227.888764140228</v>
      </c>
      <c r="CP578" s="15">
        <f ca="1">(BI578*DCF!F$28-DCF!F$5*MAX(BI578*DCF!F$28,0)-MAX(BI578-BH578,0)/Inputs!$B$17)*DCF!F$6</f>
        <v>5380.7596677294096</v>
      </c>
      <c r="CQ578" s="15">
        <f ca="1">(BJ578*DCF!G$28-DCF!G$5*MAX(BJ578*DCF!G$28,0)-MAX(BJ578-BI578,0)/Inputs!$B$17)*DCF!G$6</f>
        <v>6869.0349729957734</v>
      </c>
      <c r="CR578" s="15">
        <f ca="1">(BK578*DCF!H$28-DCF!H$5*MAX(BK578*DCF!H$28,0)-MAX(BK578-BJ578,0)/Inputs!$B$17)*DCF!H$6</f>
        <v>8113.9777423391251</v>
      </c>
      <c r="CS578" s="15">
        <f ca="1">(BL578*DCF!I$28-DCF!I$5*MAX(BL578*DCF!I$28,0)-MAX(BL578-BK578,0)/Inputs!$B$17)*DCF!I$6</f>
        <v>8951.1293471475419</v>
      </c>
      <c r="CT578" s="15">
        <f ca="1">(BM578*DCF!J$28-DCF!J$5*MAX(BM578*DCF!J$28,0)-MAX(BM578-BL578,0)/Inputs!$B$17)*DCF!J$6</f>
        <v>8987.2896045769085</v>
      </c>
      <c r="CU578" s="15">
        <f ca="1">(BN578*DCF!K$28-DCF!K$5*MAX(BN578*DCF!K$28,0)-MAX(BN578-BM578,0)/Inputs!$B$17)*DCF!K$6</f>
        <v>9373.908609760485</v>
      </c>
      <c r="CV578" s="15">
        <f ca="1">(BO578*DCF!L$28-DCF!L$5*MAX(BO578*DCF!L$28,0)-MAX(BO578-BN578,0)/Inputs!$B$17)*DCF!L$6</f>
        <v>10050.270041527789</v>
      </c>
      <c r="CW578" s="15">
        <f ca="1">(BP578*DCF!M$28-DCF!M$5*MAX(BP578*DCF!M$28,0)-MAX(BP578-BO578,0)/Inputs!$B$17)*DCF!M$6</f>
        <v>10291.872708996076</v>
      </c>
      <c r="CX578" s="15">
        <f ca="1">(BQ578*DCF!C$46-DCF!C$5*MAX(BQ578*DCF!C$46,0)-MAX(BQ578-Inputs!$B$20,0)/Inputs!$B$24)*DCF!C$6</f>
        <v>-1248.1464515593086</v>
      </c>
      <c r="CY578" s="15">
        <f ca="1">(BR578*DCF!D$46-DCF!D$5*MAX(BR578*DCF!D$46,0)-MAX(BR578-BQ578,0)/Inputs!$B$24)*DCF!D$6</f>
        <v>-1466.9677098612981</v>
      </c>
      <c r="CZ578" s="15">
        <f ca="1">(BS578*DCF!E$46-DCF!E$5*MAX(BS578*DCF!E$46,0)-MAX(BS578-BR578,0)/Inputs!$B$24)*DCF!E$6</f>
        <v>-1900.7259040198348</v>
      </c>
      <c r="DA578" s="15">
        <f ca="1">(BT578*DCF!F$46-DCF!F$5*MAX(BT578*DCF!F$46,0)-MAX(BT578-BS578,0)/Inputs!$B$24)*DCF!F$6</f>
        <v>-792.10076562459608</v>
      </c>
      <c r="DB578" s="15">
        <f ca="1">(BU578*DCF!G$46-DCF!G$5*MAX(BU578*DCF!G$46,0)-MAX(BU578-BT578,0)/Inputs!$B$24)*DCF!G$6</f>
        <v>-1126.4884194305139</v>
      </c>
      <c r="DC578" s="15">
        <f ca="1">(BV578*DCF!H$46-DCF!H$5*MAX(BV578*DCF!H$46,0)-MAX(BV578-BU578,0)/Inputs!$B$24)*DCF!H$6</f>
        <v>-2538.1988248113967</v>
      </c>
      <c r="DD578" s="15">
        <f ca="1">(BW578*DCF!I$46-DCF!I$5*MAX(BW578*DCF!I$46,0)-MAX(BW578-BV578,0)/Inputs!$B$24)*DCF!I$6</f>
        <v>431.78612496135992</v>
      </c>
      <c r="DE578" s="15">
        <f ca="1">(BX578*DCF!J$46-DCF!J$5*MAX(BX578*DCF!J$46,0)-MAX(BX578-BW578,0)/Inputs!$B$24)*DCF!J$6</f>
        <v>-1254.9656647235929</v>
      </c>
      <c r="DF578" s="15">
        <f ca="1">(BY578*DCF!K$46-DCF!K$5*MAX(BY578*DCF!K$46,0)-MAX(BY578-BX578,0)/Inputs!$B$24)*DCF!K$6</f>
        <v>-2886.5700281062209</v>
      </c>
      <c r="DG578" s="15">
        <f ca="1">(BZ578*DCF!L$46-DCF!L$5*MAX(BZ578*DCF!L$46,0)-MAX(BZ578-BY578,0)/Inputs!$B$24)*DCF!L$6</f>
        <v>1050.497614826766</v>
      </c>
      <c r="DH578" s="15">
        <f ca="1">(CA578*DCF!M$46-DCF!M$5*MAX(CA578*DCF!M$46,0)-MAX(CA578-BZ578,0)/Inputs!$B$24)*DCF!M$6</f>
        <v>2739.9929679897468</v>
      </c>
      <c r="DI578" s="15">
        <f ca="1">SUM(CB578:CL578)+BE578*DCF!M$10*(1+Inputs!$B$30)*(1-Inputs!$B$33)*(1-Inputs!$B$30/Inputs!$B$31)/(Inputs!$B$29-Inputs!$B$30)*DCF!M$6</f>
        <v>98566.691126763239</v>
      </c>
      <c r="DJ578" s="15">
        <f ca="1">SUM(CM578:CW578)+BP578*DCF!M$28*(1+Inputs!$B$30)*(1-Inputs!$B$33)*(1-Inputs!$B$30/Inputs!$B$31)/(Inputs!$B$29-Inputs!$B$30)*DCF!M$6</f>
        <v>299342.77413270855</v>
      </c>
      <c r="DK578" s="15">
        <f ca="1">SUM(CX578:DH578)+CA578*DCF!M$46*(1+Inputs!$B$30)*(1-Inputs!$B$33)*(1-Inputs!$B$30/Inputs!$B$31)/(Inputs!$B$29-Inputs!$B$30)*DCF!M$6</f>
        <v>126050.65364033211</v>
      </c>
      <c r="DM578" s="15">
        <f ca="1">DI578+DJ578+DK578+Inputs!$B$34+Inputs!$B$36-Inputs!$B$35</f>
        <v>600811.11889980384</v>
      </c>
    </row>
    <row r="579" spans="1:117" x14ac:dyDescent="0.75">
      <c r="A579" s="11">
        <v>566</v>
      </c>
      <c r="C579" s="24">
        <f t="shared" ca="1" si="326"/>
        <v>-0.20344660868494494</v>
      </c>
      <c r="D579" s="24">
        <f t="shared" ca="1" si="326"/>
        <v>0.21672718146416267</v>
      </c>
      <c r="E579" s="24">
        <f t="shared" ca="1" si="326"/>
        <v>1.289700826453142</v>
      </c>
      <c r="F579" s="24">
        <f t="shared" ca="1" si="326"/>
        <v>0.90842187037168298</v>
      </c>
      <c r="G579" s="24">
        <f t="shared" ca="1" si="326"/>
        <v>0.85038624035883492</v>
      </c>
      <c r="H579" s="24">
        <f t="shared" ca="1" si="326"/>
        <v>-2.0400888209970525</v>
      </c>
      <c r="I579" s="24">
        <f t="shared" ca="1" si="326"/>
        <v>0.83580797227867853</v>
      </c>
      <c r="J579" s="24">
        <f t="shared" ca="1" si="326"/>
        <v>7.4165854778732498E-2</v>
      </c>
      <c r="K579" s="24">
        <f t="shared" ca="1" si="326"/>
        <v>0.96686570573456809</v>
      </c>
      <c r="L579" s="24">
        <f t="shared" ca="1" si="326"/>
        <v>-0.41737223501806153</v>
      </c>
      <c r="M579" s="24">
        <f t="shared" ca="1" si="326"/>
        <v>-1.5648253531090635</v>
      </c>
      <c r="N579" s="24">
        <f ca="1">SQRT(Inputs!$B$38)*C579+SQRT(1-Inputs!$B$38)*_xlfn.NORM.S.INV(RAND())</f>
        <v>-0.23985561220285551</v>
      </c>
      <c r="O579" s="24">
        <f ca="1">SQRT(Inputs!$B$38)*D579+SQRT(1-Inputs!$B$38)*_xlfn.NORM.S.INV(RAND())</f>
        <v>0.37756330767508683</v>
      </c>
      <c r="P579" s="24">
        <f ca="1">SQRT(Inputs!$B$38)*E579+SQRT(1-Inputs!$B$38)*_xlfn.NORM.S.INV(RAND())</f>
        <v>4.9297389973425365E-2</v>
      </c>
      <c r="Q579" s="24">
        <f ca="1">SQRT(Inputs!$B$38)*F579+SQRT(1-Inputs!$B$38)*_xlfn.NORM.S.INV(RAND())</f>
        <v>-1.5002554645145563</v>
      </c>
      <c r="R579" s="24">
        <f ca="1">SQRT(Inputs!$B$38)*G579+SQRT(1-Inputs!$B$38)*_xlfn.NORM.S.INV(RAND())</f>
        <v>0.68664849336856315</v>
      </c>
      <c r="S579" s="24">
        <f ca="1">SQRT(Inputs!$B$38)*H579+SQRT(1-Inputs!$B$38)*_xlfn.NORM.S.INV(RAND())</f>
        <v>-1.5359097308395027</v>
      </c>
      <c r="T579" s="24">
        <f ca="1">SQRT(Inputs!$B$38)*I579+SQRT(1-Inputs!$B$38)*_xlfn.NORM.S.INV(RAND())</f>
        <v>-0.99402914090294892</v>
      </c>
      <c r="U579" s="24">
        <f ca="1">SQRT(Inputs!$B$38)*J579+SQRT(1-Inputs!$B$38)*_xlfn.NORM.S.INV(RAND())</f>
        <v>-0.111843548893196</v>
      </c>
      <c r="V579" s="24">
        <f ca="1">SQRT(Inputs!$B$38)*K579+SQRT(1-Inputs!$B$38)*_xlfn.NORM.S.INV(RAND())</f>
        <v>0.48614340734844413</v>
      </c>
      <c r="W579" s="24">
        <f ca="1">SQRT(Inputs!$B$38)*L579+SQRT(1-Inputs!$B$38)*_xlfn.NORM.S.INV(RAND())</f>
        <v>5.3851385146699515E-2</v>
      </c>
      <c r="X579" s="24">
        <f ca="1">SQRT(Inputs!$B$38)*M579+SQRT(1-Inputs!$B$38)*_xlfn.NORM.S.INV(RAND())</f>
        <v>-0.38408036174739063</v>
      </c>
      <c r="Y579" s="24">
        <f ca="1">SQRT(Inputs!$B$38)*C579+SQRT(1-Inputs!$B$38)*_xlfn.NORM.S.INV(RAND())</f>
        <v>0.22926026159366253</v>
      </c>
      <c r="Z579" s="24">
        <f ca="1">SQRT(Inputs!$B$38)*D579+SQRT(1-Inputs!$B$38)*_xlfn.NORM.S.INV(RAND())</f>
        <v>1.3962198801872867</v>
      </c>
      <c r="AA579" s="24">
        <f ca="1">SQRT(Inputs!$B$38)*E579+SQRT(1-Inputs!$B$38)*_xlfn.NORM.S.INV(RAND())</f>
        <v>2.0784161392104132</v>
      </c>
      <c r="AB579" s="24">
        <f ca="1">SQRT(Inputs!$B$38)*F579+SQRT(1-Inputs!$B$38)*_xlfn.NORM.S.INV(RAND())</f>
        <v>8.2130505224924544E-2</v>
      </c>
      <c r="AC579" s="24">
        <f ca="1">SQRT(Inputs!$B$38)*G579+SQRT(1-Inputs!$B$38)*_xlfn.NORM.S.INV(RAND())</f>
        <v>-0.52720773604995741</v>
      </c>
      <c r="AD579" s="24">
        <f ca="1">SQRT(Inputs!$B$38)*H579+SQRT(1-Inputs!$B$38)*_xlfn.NORM.S.INV(RAND())</f>
        <v>-0.12281093063755955</v>
      </c>
      <c r="AE579" s="24">
        <f ca="1">SQRT(Inputs!$B$38)*I579+SQRT(1-Inputs!$B$38)*_xlfn.NORM.S.INV(RAND())</f>
        <v>-1.1862335316625214</v>
      </c>
      <c r="AF579" s="24">
        <f ca="1">SQRT(Inputs!$B$38)*J579+SQRT(1-Inputs!$B$38)*_xlfn.NORM.S.INV(RAND())</f>
        <v>0.39864251905232179</v>
      </c>
      <c r="AG579" s="24">
        <f ca="1">SQRT(Inputs!$B$38)*K579+SQRT(1-Inputs!$B$38)*_xlfn.NORM.S.INV(RAND())</f>
        <v>-0.22250689408365987</v>
      </c>
      <c r="AH579" s="24">
        <f ca="1">SQRT(Inputs!$B$38)*L579+SQRT(1-Inputs!$B$38)*_xlfn.NORM.S.INV(RAND())</f>
        <v>-2.1892997048616341</v>
      </c>
      <c r="AI579" s="24">
        <f ca="1">SQRT(Inputs!$B$38)*M579+SQRT(1-Inputs!$B$38)*_xlfn.NORM.S.INV(RAND())</f>
        <v>-2.5533370977228245</v>
      </c>
      <c r="AJ579" s="24">
        <f ca="1">SQRT(Inputs!$B$38)*C579+SQRT(1-Inputs!$B$38)*_xlfn.NORM.S.INV(RAND())</f>
        <v>-0.63637794174240536</v>
      </c>
      <c r="AK579" s="24">
        <f ca="1">SQRT(Inputs!$B$38)*D579+SQRT(1-Inputs!$B$38)*_xlfn.NORM.S.INV(RAND())</f>
        <v>-0.35312331422821425</v>
      </c>
      <c r="AL579" s="24">
        <f ca="1">SQRT(Inputs!$B$38)*E579+SQRT(1-Inputs!$B$38)*_xlfn.NORM.S.INV(RAND())</f>
        <v>1.3401810245113872</v>
      </c>
      <c r="AM579" s="24">
        <f ca="1">SQRT(Inputs!$B$38)*F579+SQRT(1-Inputs!$B$38)*_xlfn.NORM.S.INV(RAND())</f>
        <v>0.71611107758234838</v>
      </c>
      <c r="AN579" s="24">
        <f ca="1">SQRT(Inputs!$B$38)*G579+SQRT(1-Inputs!$B$38)*_xlfn.NORM.S.INV(RAND())</f>
        <v>-0.43435954430992846</v>
      </c>
      <c r="AO579" s="24">
        <f ca="1">SQRT(Inputs!$B$38)*H579+SQRT(1-Inputs!$B$38)*_xlfn.NORM.S.INV(RAND())</f>
        <v>-1.9657054556233156</v>
      </c>
      <c r="AP579" s="24">
        <f ca="1">SQRT(Inputs!$B$38)*I579+SQRT(1-Inputs!$B$38)*_xlfn.NORM.S.INV(RAND())</f>
        <v>0.39932780961605124</v>
      </c>
      <c r="AQ579" s="24">
        <f ca="1">SQRT(Inputs!$B$38)*J579+SQRT(1-Inputs!$B$38)*_xlfn.NORM.S.INV(RAND())</f>
        <v>-0.62510400313217662</v>
      </c>
      <c r="AR579" s="24">
        <f ca="1">SQRT(Inputs!$B$38)*K579+SQRT(1-Inputs!$B$38)*_xlfn.NORM.S.INV(RAND())</f>
        <v>-0.3414185159703691</v>
      </c>
      <c r="AS579" s="24">
        <f ca="1">SQRT(Inputs!$B$38)*L579+SQRT(1-Inputs!$B$38)*_xlfn.NORM.S.INV(RAND())</f>
        <v>0.87795889843629094</v>
      </c>
      <c r="AT579" s="24">
        <f ca="1">SQRT(Inputs!$B$38)*M579+SQRT(1-Inputs!$B$38)*_xlfn.NORM.S.INV(RAND())</f>
        <v>-1.8454779155515175</v>
      </c>
      <c r="AU579" s="15">
        <f ca="1">Inputs!$B$6*EXP($B$8-0.5*C$5^2+C$5*N579)</f>
        <v>4773.2669785634971</v>
      </c>
      <c r="AV579" s="15">
        <f t="shared" ca="1" si="292"/>
        <v>6141.8607101026882</v>
      </c>
      <c r="AW579" s="15">
        <f t="shared" ca="1" si="293"/>
        <v>7538.8726561133062</v>
      </c>
      <c r="AX579" s="15">
        <f t="shared" ca="1" si="294"/>
        <v>7631.0798943374184</v>
      </c>
      <c r="AY579" s="15">
        <f t="shared" ca="1" si="295"/>
        <v>10104.632771732508</v>
      </c>
      <c r="AZ579" s="15">
        <f t="shared" ca="1" si="296"/>
        <v>10435.249623461837</v>
      </c>
      <c r="BA579" s="15">
        <f t="shared" ca="1" si="297"/>
        <v>11508.316350644089</v>
      </c>
      <c r="BB579" s="15">
        <f t="shared" ca="1" si="298"/>
        <v>13932.684358291686</v>
      </c>
      <c r="BC579" s="15">
        <f t="shared" ca="1" si="299"/>
        <v>17883.847283100829</v>
      </c>
      <c r="BD579" s="15">
        <f t="shared" ca="1" si="300"/>
        <v>22020.033567321687</v>
      </c>
      <c r="BE579" s="15">
        <f t="shared" ca="1" si="301"/>
        <v>26055.132406066943</v>
      </c>
      <c r="BF579" s="15">
        <f ca="1">Inputs!$B$13*EXP($B$9-0.5*C$6^2+C$6*Y579)</f>
        <v>14474.149561969636</v>
      </c>
      <c r="BG579" s="15">
        <f t="shared" ca="1" si="302"/>
        <v>22694.205353035115</v>
      </c>
      <c r="BH579" s="15">
        <f t="shared" ca="1" si="303"/>
        <v>39140.926934139177</v>
      </c>
      <c r="BI579" s="15">
        <f t="shared" ca="1" si="304"/>
        <v>48523.935794708894</v>
      </c>
      <c r="BJ579" s="15">
        <f t="shared" ca="1" si="305"/>
        <v>55133.982153220793</v>
      </c>
      <c r="BK579" s="15">
        <f t="shared" ca="1" si="306"/>
        <v>66544.543328954256</v>
      </c>
      <c r="BL579" s="15">
        <f t="shared" ca="1" si="307"/>
        <v>70094.286096652882</v>
      </c>
      <c r="BM579" s="15">
        <f t="shared" ca="1" si="308"/>
        <v>90535.324625165493</v>
      </c>
      <c r="BN579" s="15">
        <f t="shared" ca="1" si="309"/>
        <v>108417.35196647729</v>
      </c>
      <c r="BO579" s="15">
        <f t="shared" ca="1" si="310"/>
        <v>103424.32806025282</v>
      </c>
      <c r="BP579" s="15">
        <f t="shared" ca="1" si="311"/>
        <v>95319.175737649668</v>
      </c>
      <c r="BQ579" s="15">
        <f ca="1">Inputs!$B$20*EXP($B$10-0.5*C$7^2+C$7*AJ579)</f>
        <v>3422.8076602360998</v>
      </c>
      <c r="BR579" s="15">
        <f t="shared" ca="1" si="312"/>
        <v>4151.6165142151976</v>
      </c>
      <c r="BS579" s="15">
        <f t="shared" ca="1" si="313"/>
        <v>8354.2380722545586</v>
      </c>
      <c r="BT579" s="15">
        <f t="shared" ca="1" si="314"/>
        <v>13899.167350724299</v>
      </c>
      <c r="BU579" s="15">
        <f t="shared" ca="1" si="315"/>
        <v>17340.804415220449</v>
      </c>
      <c r="BV579" s="15">
        <f t="shared" ca="1" si="316"/>
        <v>15493.523496492446</v>
      </c>
      <c r="BW579" s="15">
        <f t="shared" ca="1" si="317"/>
        <v>23527.074756283622</v>
      </c>
      <c r="BX579" s="15">
        <f t="shared" ca="1" si="318"/>
        <v>29030.581431356572</v>
      </c>
      <c r="BY579" s="15">
        <f t="shared" ca="1" si="319"/>
        <v>38104.61790152685</v>
      </c>
      <c r="BZ579" s="15">
        <f t="shared" ca="1" si="320"/>
        <v>62830.877458484625</v>
      </c>
      <c r="CA579" s="15">
        <f t="shared" ca="1" si="321"/>
        <v>63581.65683640651</v>
      </c>
      <c r="CB579" s="15">
        <f ca="1">(AU579*DCF!C$10-DCF!C$5*MAX(AU579*DCF!C$10,0)-MAX(AU579-Inputs!$B$6,0)/Inputs!$B$10)*DCF!C$6</f>
        <v>1044.4217107821282</v>
      </c>
      <c r="CC579" s="15">
        <f ca="1">(AV579*DCF!D$10-DCF!D$5*MAX(AV579*DCF!D$10,0)-MAX(AV579-AU579,0)/Inputs!$B$10)*DCF!D$6</f>
        <v>1163.3411755536997</v>
      </c>
      <c r="CD579" s="15">
        <f ca="1">(AW579*DCF!E$10-DCF!E$5*MAX(AW579*DCF!E$10,0)-MAX(AW579-AV579,0)/Inputs!$B$10)*DCF!E$6</f>
        <v>1425.9407446945681</v>
      </c>
      <c r="CE579" s="15">
        <f ca="1">(AX579*DCF!F$10-DCF!F$5*MAX(AX579*DCF!F$10,0)-MAX(AX579-AW579,0)/Inputs!$B$10)*DCF!F$6</f>
        <v>1646.6665392209125</v>
      </c>
      <c r="CF579" s="15">
        <f ca="1">(AY579*DCF!G$10-DCF!G$5*MAX(AY579*DCF!G$10,0)-MAX(AY579-AX579,0)/Inputs!$B$10)*DCF!G$6</f>
        <v>1606.4973958215041</v>
      </c>
      <c r="CG579" s="15">
        <f ca="1">(AZ579*DCF!H$10-DCF!H$5*MAX(AZ579*DCF!H$10,0)-MAX(AZ579-AY579,0)/Inputs!$B$10)*DCF!H$6</f>
        <v>1967.3042502958849</v>
      </c>
      <c r="CH579" s="15">
        <f ca="1">(BA579*DCF!I$10-DCF!I$5*MAX(BA579*DCF!I$10,0)-MAX(BA579-AZ579,0)/Inputs!$B$10)*DCF!I$6</f>
        <v>1926.1290324837507</v>
      </c>
      <c r="CI579" s="15">
        <f ca="1">(BB579*DCF!J$10-DCF!J$5*MAX(BB579*DCF!J$10,0)-MAX(BB579-BA579,0)/Inputs!$B$10)*DCF!J$6</f>
        <v>2023.5079430486919</v>
      </c>
      <c r="CJ579" s="15">
        <f ca="1">(BC579*DCF!K$10-DCF!K$5*MAX(BC579*DCF!K$10,0)-MAX(BC579-BB579,0)/Inputs!$B$10)*DCF!K$6</f>
        <v>2325.9095346171453</v>
      </c>
      <c r="CK579" s="15">
        <f ca="1">(BD579*DCF!L$10-DCF!L$5*MAX(BD579*DCF!L$10,0)-MAX(BD579-BC579,0)/Inputs!$B$10)*DCF!L$6</f>
        <v>2786.163936946783</v>
      </c>
      <c r="CL579" s="15">
        <f ca="1">(BE579*DCF!M$10-DCF!M$5*MAX(BE579*DCF!M$10,0)-MAX(BE579-BD579,0)/Inputs!$B$10)*DCF!M$6</f>
        <v>3194.6805098466666</v>
      </c>
      <c r="CM579" s="15">
        <f ca="1">(BF579*DCF!C$28-DCF!C$5*MAX(BF579*DCF!C$28,0)-MAX(BF579-Inputs!$B$13,0)/Inputs!$B$17)*DCF!C$6</f>
        <v>3704.4479567129551</v>
      </c>
      <c r="CN579" s="15">
        <f ca="1">(BG579*DCF!D$28-DCF!D$5*MAX(BG579*DCF!D$28,0)-MAX(BG579-BF579,0)/Inputs!$B$17)*DCF!D$6</f>
        <v>4930.2521046229758</v>
      </c>
      <c r="CO579" s="15">
        <f ca="1">(BH579*DCF!E$28-DCF!E$5*MAX(BH579*DCF!E$28,0)-MAX(BH579-BG579,0)/Inputs!$B$17)*DCF!E$6</f>
        <v>7843.985030356177</v>
      </c>
      <c r="CP579" s="15">
        <f ca="1">(BI579*DCF!F$28-DCF!F$5*MAX(BI579*DCF!F$28,0)-MAX(BI579-BH579,0)/Inputs!$B$17)*DCF!F$6</f>
        <v>11464.645333108518</v>
      </c>
      <c r="CQ579" s="15">
        <f ca="1">(BJ579*DCF!G$28-DCF!G$5*MAX(BJ579*DCF!G$28,0)-MAX(BJ579-BI579,0)/Inputs!$B$17)*DCF!G$6</f>
        <v>13193.185471753462</v>
      </c>
      <c r="CR579" s="15">
        <f ca="1">(BK579*DCF!H$28-DCF!H$5*MAX(BK579*DCF!H$28,0)-MAX(BK579-BJ579,0)/Inputs!$B$17)*DCF!H$6</f>
        <v>14684.318747263762</v>
      </c>
      <c r="CS579" s="15">
        <f ca="1">(BL579*DCF!I$28-DCF!I$5*MAX(BL579*DCF!I$28,0)-MAX(BL579-BK579,0)/Inputs!$B$17)*DCF!I$6</f>
        <v>15973.387346403735</v>
      </c>
      <c r="CT579" s="15">
        <f ca="1">(BM579*DCF!J$28-DCF!J$5*MAX(BM579*DCF!J$28,0)-MAX(BM579-BL579,0)/Inputs!$B$17)*DCF!J$6</f>
        <v>17486.578580842051</v>
      </c>
      <c r="CU579" s="15">
        <f ca="1">(BN579*DCF!K$28-DCF!K$5*MAX(BN579*DCF!K$28,0)-MAX(BN579-BM579,0)/Inputs!$B$17)*DCF!K$6</f>
        <v>20705.616739620295</v>
      </c>
      <c r="CV579" s="15">
        <f ca="1">(BO579*DCF!L$28-DCF!L$5*MAX(BO579*DCF!L$28,0)-MAX(BO579-BN579,0)/Inputs!$B$17)*DCF!L$6</f>
        <v>20635.32431158753</v>
      </c>
      <c r="CW579" s="15">
        <f ca="1">(BP579*DCF!M$28-DCF!M$5*MAX(BP579*DCF!M$28,0)-MAX(BP579-BO579,0)/Inputs!$B$17)*DCF!M$6</f>
        <v>17934.358078982918</v>
      </c>
      <c r="CX579" s="15">
        <f ca="1">(BQ579*DCF!C$46-DCF!C$5*MAX(BQ579*DCF!C$46,0)-MAX(BQ579-Inputs!$B$20,0)/Inputs!$B$24)*DCF!C$6</f>
        <v>-892.93833272708991</v>
      </c>
      <c r="CY579" s="15">
        <f ca="1">(BR579*DCF!D$46-DCF!D$5*MAX(BR579*DCF!D$46,0)-MAX(BR579-BQ579,0)/Inputs!$B$24)*DCF!D$6</f>
        <v>-1019.5608103580165</v>
      </c>
      <c r="CZ579" s="15">
        <f ca="1">(BS579*DCF!E$46-DCF!E$5*MAX(BS579*DCF!E$46,0)-MAX(BS579-BR579,0)/Inputs!$B$24)*DCF!E$6</f>
        <v>-2644.4609197014788</v>
      </c>
      <c r="DA579" s="15">
        <f ca="1">(BT579*DCF!F$46-DCF!F$5*MAX(BT579*DCF!F$46,0)-MAX(BT579-BS579,0)/Inputs!$B$24)*DCF!F$6</f>
        <v>-3031.3092825961016</v>
      </c>
      <c r="DB579" s="15">
        <f ca="1">(BU579*DCF!G$46-DCF!G$5*MAX(BU579*DCF!G$46,0)-MAX(BU579-BT579,0)/Inputs!$B$24)*DCF!G$6</f>
        <v>-1741.0091093327997</v>
      </c>
      <c r="DC579" s="15">
        <f ca="1">(BV579*DCF!H$46-DCF!H$5*MAX(BV579*DCF!H$46,0)-MAX(BV579-BU579,0)/Inputs!$B$24)*DCF!H$6</f>
        <v>0</v>
      </c>
      <c r="DD579" s="15">
        <f ca="1">(BW579*DCF!I$46-DCF!I$5*MAX(BW579*DCF!I$46,0)-MAX(BW579-BV579,0)/Inputs!$B$24)*DCF!I$6</f>
        <v>-1762.7548744486198</v>
      </c>
      <c r="DE579" s="15">
        <f ca="1">(BX579*DCF!J$46-DCF!J$5*MAX(BX579*DCF!J$46,0)-MAX(BX579-BW579,0)/Inputs!$B$24)*DCF!J$6</f>
        <v>-241.68746736198995</v>
      </c>
      <c r="DF579" s="15">
        <f ca="1">(BY579*DCF!K$46-DCF!K$5*MAX(BY579*DCF!K$46,0)-MAX(BY579-BX579,0)/Inputs!$B$24)*DCF!K$6</f>
        <v>-46.234406947580652</v>
      </c>
      <c r="DG579" s="15">
        <f ca="1">(BZ579*DCF!L$46-DCF!L$5*MAX(BZ579*DCF!L$46,0)-MAX(BZ579-BY579,0)/Inputs!$B$24)*DCF!L$6</f>
        <v>-1252.4265733784985</v>
      </c>
      <c r="DH579" s="15">
        <f ca="1">(CA579*DCF!M$46-DCF!M$5*MAX(CA579*DCF!M$46,0)-MAX(CA579-BZ579,0)/Inputs!$B$24)*DCF!M$6</f>
        <v>4827.5972215656566</v>
      </c>
      <c r="DI579" s="15">
        <f ca="1">SUM(CB579:CL579)+BE579*DCF!M$10*(1+Inputs!$B$30)*(1-Inputs!$B$33)*(1-Inputs!$B$30/Inputs!$B$31)/(Inputs!$B$29-Inputs!$B$30)*DCF!M$6</f>
        <v>93622.340802853272</v>
      </c>
      <c r="DJ579" s="15">
        <f ca="1">SUM(CM579:CW579)+BP579*DCF!M$28*(1+Inputs!$B$30)*(1-Inputs!$B$33)*(1-Inputs!$B$30/Inputs!$B$31)/(Inputs!$B$29-Inputs!$B$30)*DCF!M$6</f>
        <v>502255.4684259058</v>
      </c>
      <c r="DK579" s="15">
        <f ca="1">SUM(CX579:DH579)+CA579*DCF!M$46*(1+Inputs!$B$30)*(1-Inputs!$B$33)*(1-Inputs!$B$30/Inputs!$B$31)/(Inputs!$B$29-Inputs!$B$30)*DCF!M$6</f>
        <v>90499.988642540906</v>
      </c>
      <c r="DM579" s="15">
        <f ca="1">DI579+DJ579+DK579+Inputs!$B$34+Inputs!$B$36-Inputs!$B$35</f>
        <v>763228.7978712999</v>
      </c>
    </row>
    <row r="580" spans="1:117" x14ac:dyDescent="0.75">
      <c r="A580" s="11">
        <v>567</v>
      </c>
      <c r="C580" s="24">
        <f t="shared" ca="1" si="326"/>
        <v>-0.2245452168874526</v>
      </c>
      <c r="D580" s="24">
        <f t="shared" ca="1" si="326"/>
        <v>0.81479304066971769</v>
      </c>
      <c r="E580" s="24">
        <f t="shared" ca="1" si="326"/>
        <v>-0.10087394402303185</v>
      </c>
      <c r="F580" s="24">
        <f t="shared" ca="1" si="326"/>
        <v>-0.45796157267337356</v>
      </c>
      <c r="G580" s="24">
        <f t="shared" ca="1" si="326"/>
        <v>0.27353991954888884</v>
      </c>
      <c r="H580" s="24">
        <f t="shared" ca="1" si="326"/>
        <v>-0.59198501097397949</v>
      </c>
      <c r="I580" s="24">
        <f t="shared" ca="1" si="326"/>
        <v>-0.92148457853309418</v>
      </c>
      <c r="J580" s="24">
        <f t="shared" ca="1" si="326"/>
        <v>1.3209531129191074</v>
      </c>
      <c r="K580" s="24">
        <f t="shared" ca="1" si="326"/>
        <v>0.52718482356901553</v>
      </c>
      <c r="L580" s="24">
        <f t="shared" ca="1" si="326"/>
        <v>-0.26917728332836333</v>
      </c>
      <c r="M580" s="24">
        <f t="shared" ca="1" si="326"/>
        <v>-0.37881665346569826</v>
      </c>
      <c r="N580" s="24">
        <f ca="1">SQRT(Inputs!$B$38)*C580+SQRT(1-Inputs!$B$38)*_xlfn.NORM.S.INV(RAND())</f>
        <v>-0.17393425157961612</v>
      </c>
      <c r="O580" s="24">
        <f ca="1">SQRT(Inputs!$B$38)*D580+SQRT(1-Inputs!$B$38)*_xlfn.NORM.S.INV(RAND())</f>
        <v>0.35337521230940411</v>
      </c>
      <c r="P580" s="24">
        <f ca="1">SQRT(Inputs!$B$38)*E580+SQRT(1-Inputs!$B$38)*_xlfn.NORM.S.INV(RAND())</f>
        <v>0.87404590635838142</v>
      </c>
      <c r="Q580" s="24">
        <f ca="1">SQRT(Inputs!$B$38)*F580+SQRT(1-Inputs!$B$38)*_xlfn.NORM.S.INV(RAND())</f>
        <v>-0.99015121067091094</v>
      </c>
      <c r="R580" s="24">
        <f ca="1">SQRT(Inputs!$B$38)*G580+SQRT(1-Inputs!$B$38)*_xlfn.NORM.S.INV(RAND())</f>
        <v>-0.60863045655172576</v>
      </c>
      <c r="S580" s="24">
        <f ca="1">SQRT(Inputs!$B$38)*H580+SQRT(1-Inputs!$B$38)*_xlfn.NORM.S.INV(RAND())</f>
        <v>-0.98569363419901657</v>
      </c>
      <c r="T580" s="24">
        <f ca="1">SQRT(Inputs!$B$38)*I580+SQRT(1-Inputs!$B$38)*_xlfn.NORM.S.INV(RAND())</f>
        <v>-0.21420812837510139</v>
      </c>
      <c r="U580" s="24">
        <f ca="1">SQRT(Inputs!$B$38)*J580+SQRT(1-Inputs!$B$38)*_xlfn.NORM.S.INV(RAND())</f>
        <v>1.3045665419130477</v>
      </c>
      <c r="V580" s="24">
        <f ca="1">SQRT(Inputs!$B$38)*K580+SQRT(1-Inputs!$B$38)*_xlfn.NORM.S.INV(RAND())</f>
        <v>1.3601326838853021</v>
      </c>
      <c r="W580" s="24">
        <f ca="1">SQRT(Inputs!$B$38)*L580+SQRT(1-Inputs!$B$38)*_xlfn.NORM.S.INV(RAND())</f>
        <v>-0.74568909541622119</v>
      </c>
      <c r="X580" s="24">
        <f ca="1">SQRT(Inputs!$B$38)*M580+SQRT(1-Inputs!$B$38)*_xlfn.NORM.S.INV(RAND())</f>
        <v>-0.14096110510431814</v>
      </c>
      <c r="Y580" s="24">
        <f ca="1">SQRT(Inputs!$B$38)*C580+SQRT(1-Inputs!$B$38)*_xlfn.NORM.S.INV(RAND())</f>
        <v>-0.42951523020190557</v>
      </c>
      <c r="Z580" s="24">
        <f ca="1">SQRT(Inputs!$B$38)*D580+SQRT(1-Inputs!$B$38)*_xlfn.NORM.S.INV(RAND())</f>
        <v>0.70552440079486245</v>
      </c>
      <c r="AA580" s="24">
        <f ca="1">SQRT(Inputs!$B$38)*E580+SQRT(1-Inputs!$B$38)*_xlfn.NORM.S.INV(RAND())</f>
        <v>1.1904350137579143</v>
      </c>
      <c r="AB580" s="24">
        <f ca="1">SQRT(Inputs!$B$38)*F580+SQRT(1-Inputs!$B$38)*_xlfn.NORM.S.INV(RAND())</f>
        <v>-0.20412388055148778</v>
      </c>
      <c r="AC580" s="24">
        <f ca="1">SQRT(Inputs!$B$38)*G580+SQRT(1-Inputs!$B$38)*_xlfn.NORM.S.INV(RAND())</f>
        <v>0.74570987943576195</v>
      </c>
      <c r="AD580" s="24">
        <f ca="1">SQRT(Inputs!$B$38)*H580+SQRT(1-Inputs!$B$38)*_xlfn.NORM.S.INV(RAND())</f>
        <v>-1.2709748749749668</v>
      </c>
      <c r="AE580" s="24">
        <f ca="1">SQRT(Inputs!$B$38)*I580+SQRT(1-Inputs!$B$38)*_xlfn.NORM.S.INV(RAND())</f>
        <v>-2.366806409190676</v>
      </c>
      <c r="AF580" s="24">
        <f ca="1">SQRT(Inputs!$B$38)*J580+SQRT(1-Inputs!$B$38)*_xlfn.NORM.S.INV(RAND())</f>
        <v>0.54190970045662357</v>
      </c>
      <c r="AG580" s="24">
        <f ca="1">SQRT(Inputs!$B$38)*K580+SQRT(1-Inputs!$B$38)*_xlfn.NORM.S.INV(RAND())</f>
        <v>1.183182180143282</v>
      </c>
      <c r="AH580" s="24">
        <f ca="1">SQRT(Inputs!$B$38)*L580+SQRT(1-Inputs!$B$38)*_xlfn.NORM.S.INV(RAND())</f>
        <v>-0.97851926715125903</v>
      </c>
      <c r="AI580" s="24">
        <f ca="1">SQRT(Inputs!$B$38)*M580+SQRT(1-Inputs!$B$38)*_xlfn.NORM.S.INV(RAND())</f>
        <v>-1.5214155862785468</v>
      </c>
      <c r="AJ580" s="24">
        <f ca="1">SQRT(Inputs!$B$38)*C580+SQRT(1-Inputs!$B$38)*_xlfn.NORM.S.INV(RAND())</f>
        <v>0.73752694588477052</v>
      </c>
      <c r="AK580" s="24">
        <f ca="1">SQRT(Inputs!$B$38)*D580+SQRT(1-Inputs!$B$38)*_xlfn.NORM.S.INV(RAND())</f>
        <v>0.89745937337653625</v>
      </c>
      <c r="AL580" s="24">
        <f ca="1">SQRT(Inputs!$B$38)*E580+SQRT(1-Inputs!$B$38)*_xlfn.NORM.S.INV(RAND())</f>
        <v>0.8332901222986816</v>
      </c>
      <c r="AM580" s="24">
        <f ca="1">SQRT(Inputs!$B$38)*F580+SQRT(1-Inputs!$B$38)*_xlfn.NORM.S.INV(RAND())</f>
        <v>-0.13056871718205171</v>
      </c>
      <c r="AN580" s="24">
        <f ca="1">SQRT(Inputs!$B$38)*G580+SQRT(1-Inputs!$B$38)*_xlfn.NORM.S.INV(RAND())</f>
        <v>1.1273983870978541</v>
      </c>
      <c r="AO580" s="24">
        <f ca="1">SQRT(Inputs!$B$38)*H580+SQRT(1-Inputs!$B$38)*_xlfn.NORM.S.INV(RAND())</f>
        <v>2.2795506582766834</v>
      </c>
      <c r="AP580" s="24">
        <f ca="1">SQRT(Inputs!$B$38)*I580+SQRT(1-Inputs!$B$38)*_xlfn.NORM.S.INV(RAND())</f>
        <v>-1.4711183712740328E-2</v>
      </c>
      <c r="AQ580" s="24">
        <f ca="1">SQRT(Inputs!$B$38)*J580+SQRT(1-Inputs!$B$38)*_xlfn.NORM.S.INV(RAND())</f>
        <v>1.0579179585616256</v>
      </c>
      <c r="AR580" s="24">
        <f ca="1">SQRT(Inputs!$B$38)*K580+SQRT(1-Inputs!$B$38)*_xlfn.NORM.S.INV(RAND())</f>
        <v>-0.50405816104463819</v>
      </c>
      <c r="AS580" s="24">
        <f ca="1">SQRT(Inputs!$B$38)*L580+SQRT(1-Inputs!$B$38)*_xlfn.NORM.S.INV(RAND())</f>
        <v>0.71260232122569445</v>
      </c>
      <c r="AT580" s="24">
        <f ca="1">SQRT(Inputs!$B$38)*M580+SQRT(1-Inputs!$B$38)*_xlfn.NORM.S.INV(RAND())</f>
        <v>-0.7182264987803999</v>
      </c>
      <c r="AU580" s="15">
        <f ca="1">Inputs!$B$6*EXP($B$8-0.5*C$5^2+C$5*N580)</f>
        <v>4824.4747318588315</v>
      </c>
      <c r="AV580" s="15">
        <f t="shared" ca="1" si="292"/>
        <v>6185.712595578023</v>
      </c>
      <c r="AW580" s="15">
        <f t="shared" ca="1" si="293"/>
        <v>8486.1053777268462</v>
      </c>
      <c r="AX580" s="15">
        <f t="shared" ca="1" si="294"/>
        <v>9155.1419085142788</v>
      </c>
      <c r="AY580" s="15">
        <f t="shared" ca="1" si="295"/>
        <v>10420.836944149174</v>
      </c>
      <c r="AZ580" s="15">
        <f t="shared" ca="1" si="296"/>
        <v>11434.010431554158</v>
      </c>
      <c r="BA580" s="15">
        <f t="shared" ca="1" si="297"/>
        <v>13682.102453798499</v>
      </c>
      <c r="BB580" s="15">
        <f t="shared" ca="1" si="298"/>
        <v>19090.021424262221</v>
      </c>
      <c r="BC580" s="15">
        <f t="shared" ca="1" si="299"/>
        <v>26660.74594042114</v>
      </c>
      <c r="BD580" s="15">
        <f t="shared" ca="1" si="300"/>
        <v>30461.487737183699</v>
      </c>
      <c r="BE580" s="15">
        <f t="shared" ca="1" si="301"/>
        <v>36850.481377941585</v>
      </c>
      <c r="BF580" s="15">
        <f ca="1">Inputs!$B$13*EXP($B$9-0.5*C$6^2+C$6*Y580)</f>
        <v>12702.05193142473</v>
      </c>
      <c r="BG580" s="15">
        <f t="shared" ca="1" si="302"/>
        <v>17582.092463190416</v>
      </c>
      <c r="BH580" s="15">
        <f t="shared" ca="1" si="303"/>
        <v>26171.255653365366</v>
      </c>
      <c r="BI580" s="15">
        <f t="shared" ca="1" si="304"/>
        <v>31046.62555154644</v>
      </c>
      <c r="BJ580" s="15">
        <f t="shared" ca="1" si="305"/>
        <v>42380.340063759468</v>
      </c>
      <c r="BK580" s="15">
        <f t="shared" ca="1" si="306"/>
        <v>43749.274433289866</v>
      </c>
      <c r="BL580" s="15">
        <f t="shared" ca="1" si="307"/>
        <v>39545.519076189252</v>
      </c>
      <c r="BM580" s="15">
        <f t="shared" ca="1" si="308"/>
        <v>51995.072141207937</v>
      </c>
      <c r="BN580" s="15">
        <f t="shared" ca="1" si="309"/>
        <v>73688.66319790874</v>
      </c>
      <c r="BO580" s="15">
        <f t="shared" ca="1" si="310"/>
        <v>80918.496405016092</v>
      </c>
      <c r="BP580" s="15">
        <f t="shared" ca="1" si="311"/>
        <v>83826.248885480585</v>
      </c>
      <c r="BQ580" s="15">
        <f ca="1">Inputs!$B$20*EXP($B$10-0.5*C$7^2+C$7*AJ580)</f>
        <v>5572.0411806575012</v>
      </c>
      <c r="BR580" s="15">
        <f t="shared" ca="1" si="312"/>
        <v>10053.874908092046</v>
      </c>
      <c r="BS580" s="15">
        <f t="shared" ca="1" si="313"/>
        <v>17490.340642990199</v>
      </c>
      <c r="BT580" s="15">
        <f t="shared" ca="1" si="314"/>
        <v>23303.354709159339</v>
      </c>
      <c r="BU580" s="15">
        <f t="shared" ca="1" si="315"/>
        <v>42424.630563973311</v>
      </c>
      <c r="BV580" s="15">
        <f t="shared" ca="1" si="316"/>
        <v>98646.119854476681</v>
      </c>
      <c r="BW580" s="15">
        <f t="shared" ca="1" si="317"/>
        <v>137227.15770585075</v>
      </c>
      <c r="BX580" s="15">
        <f t="shared" ca="1" si="318"/>
        <v>237279.30089991415</v>
      </c>
      <c r="BY580" s="15">
        <f t="shared" ca="1" si="319"/>
        <v>301903.2555723759</v>
      </c>
      <c r="BZ580" s="15">
        <f t="shared" ca="1" si="320"/>
        <v>482904.85237965448</v>
      </c>
      <c r="CA580" s="15">
        <f t="shared" ca="1" si="321"/>
        <v>597056.34572114632</v>
      </c>
      <c r="CB580" s="15">
        <f ca="1">(AU580*DCF!C$10-DCF!C$5*MAX(AU580*DCF!C$10,0)-MAX(AU580-Inputs!$B$6,0)/Inputs!$B$10)*DCF!C$6</f>
        <v>1044.0565903738207</v>
      </c>
      <c r="CC580" s="15">
        <f ca="1">(AV580*DCF!D$10-DCF!D$5*MAX(AV580*DCF!D$10,0)-MAX(AV580-AU580,0)/Inputs!$B$10)*DCF!D$6</f>
        <v>1175.82331140271</v>
      </c>
      <c r="CD580" s="15">
        <f ca="1">(AW580*DCF!E$10-DCF!E$5*MAX(AW580*DCF!E$10,0)-MAX(AW580-AV580,0)/Inputs!$B$10)*DCF!E$6</f>
        <v>1441.1629266252025</v>
      </c>
      <c r="CE580" s="15">
        <f ca="1">(AX580*DCF!F$10-DCF!F$5*MAX(AX580*DCF!F$10,0)-MAX(AX580-AW580,0)/Inputs!$B$10)*DCF!F$6</f>
        <v>1859.3429735366424</v>
      </c>
      <c r="CF580" s="15">
        <f ca="1">(AY580*DCF!G$10-DCF!G$5*MAX(AY580*DCF!G$10,0)-MAX(AY580-AX580,0)/Inputs!$B$10)*DCF!G$6</f>
        <v>1903.8192062307162</v>
      </c>
      <c r="CG580" s="15">
        <f ca="1">(AZ580*DCF!H$10-DCF!H$5*MAX(AZ580*DCF!H$10,0)-MAX(AZ580-AY580,0)/Inputs!$B$10)*DCF!H$6</f>
        <v>2040.014210470204</v>
      </c>
      <c r="CH580" s="15">
        <f ca="1">(BA580*DCF!I$10-DCF!I$5*MAX(BA580*DCF!I$10,0)-MAX(BA580-AZ580,0)/Inputs!$B$10)*DCF!I$6</f>
        <v>2130.4551360169789</v>
      </c>
      <c r="CI580" s="15">
        <f ca="1">(BB580*DCF!J$10-DCF!J$5*MAX(BB580*DCF!J$10,0)-MAX(BB580-BA580,0)/Inputs!$B$10)*DCF!J$6</f>
        <v>2456.4109668226911</v>
      </c>
      <c r="CJ580" s="15">
        <f ca="1">(BC580*DCF!K$10-DCF!K$5*MAX(BC580*DCF!K$10,0)-MAX(BC580-BB580,0)/Inputs!$B$10)*DCF!K$6</f>
        <v>3232.1657377038659</v>
      </c>
      <c r="CK580" s="15">
        <f ca="1">(BD580*DCF!L$10-DCF!L$5*MAX(BD580*DCF!L$10,0)-MAX(BD580-BC580,0)/Inputs!$B$10)*DCF!L$6</f>
        <v>4102.6741517275323</v>
      </c>
      <c r="CL580" s="15">
        <f ca="1">(BE580*DCF!M$10-DCF!M$5*MAX(BE580*DCF!M$10,0)-MAX(BE580-BD580,0)/Inputs!$B$10)*DCF!M$6</f>
        <v>4436.8459920764199</v>
      </c>
      <c r="CM580" s="15">
        <f ca="1">(BF580*DCF!C$28-DCF!C$5*MAX(BF580*DCF!C$28,0)-MAX(BF580-Inputs!$B$13,0)/Inputs!$B$17)*DCF!C$6</f>
        <v>3572.8758042723675</v>
      </c>
      <c r="CN580" s="15">
        <f ca="1">(BG580*DCF!D$28-DCF!D$5*MAX(BG580*DCF!D$28,0)-MAX(BG580-BF580,0)/Inputs!$B$17)*DCF!D$6</f>
        <v>4137.1953470110875</v>
      </c>
      <c r="CO580" s="15">
        <f ca="1">(BH580*DCF!E$28-DCF!E$5*MAX(BH580*DCF!E$28,0)-MAX(BH580-BG580,0)/Inputs!$B$17)*DCF!E$6</f>
        <v>5719.3597811945028</v>
      </c>
      <c r="CP580" s="15">
        <f ca="1">(BI580*DCF!F$28-DCF!F$5*MAX(BI580*DCF!F$28,0)-MAX(BI580-BH580,0)/Inputs!$B$17)*DCF!F$6</f>
        <v>7540.7028912872292</v>
      </c>
      <c r="CQ580" s="15">
        <f ca="1">(BJ580*DCF!G$28-DCF!G$5*MAX(BJ580*DCF!G$28,0)-MAX(BJ580-BI580,0)/Inputs!$B$17)*DCF!G$6</f>
        <v>9089.681950730017</v>
      </c>
      <c r="CR580" s="15">
        <f ca="1">(BK580*DCF!H$28-DCF!H$5*MAX(BK580*DCF!H$28,0)-MAX(BK580-BJ580,0)/Inputs!$B$17)*DCF!H$6</f>
        <v>10606.984257339984</v>
      </c>
      <c r="CS580" s="15">
        <f ca="1">(BL580*DCF!I$28-DCF!I$5*MAX(BL580*DCF!I$28,0)-MAX(BL580-BK580,0)/Inputs!$B$17)*DCF!I$6</f>
        <v>9299.2489143813109</v>
      </c>
      <c r="CT580" s="15">
        <f ca="1">(BM580*DCF!J$28-DCF!J$5*MAX(BM580*DCF!J$28,0)-MAX(BM580-BL580,0)/Inputs!$B$17)*DCF!J$6</f>
        <v>9948.5084943406691</v>
      </c>
      <c r="CU580" s="15">
        <f ca="1">(BN580*DCF!K$28-DCF!K$5*MAX(BN580*DCF!K$28,0)-MAX(BN580-BM580,0)/Inputs!$B$17)*DCF!K$6</f>
        <v>12904.634182412294</v>
      </c>
      <c r="CV580" s="15">
        <f ca="1">(BO580*DCF!L$28-DCF!L$5*MAX(BO580*DCF!L$28,0)-MAX(BO580-BN580,0)/Inputs!$B$17)*DCF!L$6</f>
        <v>15326.870818781441</v>
      </c>
      <c r="CW580" s="15">
        <f ca="1">(BP580*DCF!M$28-DCF!M$5*MAX(BP580*DCF!M$28,0)-MAX(BP580-BO580,0)/Inputs!$B$17)*DCF!M$6</f>
        <v>15468.015400460927</v>
      </c>
      <c r="CX580" s="15">
        <f ca="1">(BQ580*DCF!C$46-DCF!C$5*MAX(BQ580*DCF!C$46,0)-MAX(BQ580-Inputs!$B$20,0)/Inputs!$B$24)*DCF!C$6</f>
        <v>-2382.0146748204397</v>
      </c>
      <c r="CY580" s="15">
        <f ca="1">(BR580*DCF!D$46-DCF!D$5*MAX(BR580*DCF!D$46,0)-MAX(BR580-BQ580,0)/Inputs!$B$24)*DCF!D$6</f>
        <v>-3628.323236316312</v>
      </c>
      <c r="CZ580" s="15">
        <f ca="1">(BS580*DCF!E$46-DCF!E$5*MAX(BS580*DCF!E$46,0)-MAX(BS580-BR580,0)/Inputs!$B$24)*DCF!E$6</f>
        <v>-4999.5133040346591</v>
      </c>
      <c r="DA580" s="15">
        <f ca="1">(BT580*DCF!F$46-DCF!F$5*MAX(BT580*DCF!F$46,0)-MAX(BT580-BS580,0)/Inputs!$B$24)*DCF!F$6</f>
        <v>-3813.7998098534053</v>
      </c>
      <c r="DB580" s="15">
        <f ca="1">(BU580*DCF!G$46-DCF!G$5*MAX(BU580*DCF!G$46,0)-MAX(BU580-BT580,0)/Inputs!$B$24)*DCF!G$6</f>
        <v>-7859.1001586146213</v>
      </c>
      <c r="DC580" s="15">
        <f ca="1">(BV580*DCF!H$46-DCF!H$5*MAX(BV580*DCF!H$46,0)-MAX(BV580-BU580,0)/Inputs!$B$24)*DCF!H$6</f>
        <v>-17470.483322243788</v>
      </c>
      <c r="DD580" s="15">
        <f ca="1">(BW580*DCF!I$46-DCF!I$5*MAX(BW580*DCF!I$46,0)-MAX(BW580-BV580,0)/Inputs!$B$24)*DCF!I$6</f>
        <v>-7905.8090460450576</v>
      </c>
      <c r="DE580" s="15">
        <f ca="1">(BX580*DCF!J$46-DCF!J$5*MAX(BX580*DCF!J$46,0)-MAX(BX580-BW580,0)/Inputs!$B$24)*DCF!J$6</f>
        <v>-16578.98343035463</v>
      </c>
      <c r="DF580" s="15">
        <f ca="1">(BY580*DCF!K$46-DCF!K$5*MAX(BY580*DCF!K$46,0)-MAX(BY580-BX580,0)/Inputs!$B$24)*DCF!K$6</f>
        <v>1414.5730380635846</v>
      </c>
      <c r="DG580" s="15">
        <f ca="1">(BZ580*DCF!L$46-DCF!L$5*MAX(BZ580*DCF!L$46,0)-MAX(BZ580-BY580,0)/Inputs!$B$24)*DCF!L$6</f>
        <v>-7580.2824483998593</v>
      </c>
      <c r="DH580" s="15">
        <f ca="1">(CA580*DCF!M$46-DCF!M$5*MAX(CA580*DCF!M$46,0)-MAX(CA580-BZ580,0)/Inputs!$B$24)*DCF!M$6</f>
        <v>22942.796481064826</v>
      </c>
      <c r="DI580" s="15">
        <f ca="1">SUM(CB580:CL580)+BE580*DCF!M$10*(1+Inputs!$B$30)*(1-Inputs!$B$33)*(1-Inputs!$B$30/Inputs!$B$31)/(Inputs!$B$29-Inputs!$B$30)*DCF!M$6</f>
        <v>128378.14817496706</v>
      </c>
      <c r="DJ580" s="15">
        <f ca="1">SUM(CM580:CW580)+BP580*DCF!M$28*(1+Inputs!$B$30)*(1-Inputs!$B$33)*(1-Inputs!$B$30/Inputs!$B$31)/(Inputs!$B$29-Inputs!$B$30)*DCF!M$6</f>
        <v>414666.82335644908</v>
      </c>
      <c r="DK580" s="15">
        <f ca="1">SUM(CX580:DH580)+CA580*DCF!M$46*(1+Inputs!$B$30)*(1-Inputs!$B$33)*(1-Inputs!$B$30/Inputs!$B$31)/(Inputs!$B$29-Inputs!$B$30)*DCF!M$6</f>
        <v>875258.89641887206</v>
      </c>
      <c r="DM580" s="15">
        <f ca="1">DI580+DJ580+DK580+Inputs!$B$34+Inputs!$B$36-Inputs!$B$35</f>
        <v>1495154.8679502881</v>
      </c>
    </row>
    <row r="581" spans="1:117" x14ac:dyDescent="0.75">
      <c r="A581" s="11">
        <v>568</v>
      </c>
      <c r="C581" s="24">
        <f t="shared" ca="1" si="326"/>
        <v>1.0752179900675376</v>
      </c>
      <c r="D581" s="24">
        <f t="shared" ca="1" si="326"/>
        <v>-0.57268181649162786</v>
      </c>
      <c r="E581" s="24">
        <f t="shared" ca="1" si="326"/>
        <v>0.73613433003067497</v>
      </c>
      <c r="F581" s="24">
        <f t="shared" ca="1" si="326"/>
        <v>0.50106891098393891</v>
      </c>
      <c r="G581" s="24">
        <f t="shared" ca="1" si="326"/>
        <v>1.6612721732759363</v>
      </c>
      <c r="H581" s="24">
        <f t="shared" ca="1" si="326"/>
        <v>-0.53105797347868</v>
      </c>
      <c r="I581" s="24">
        <f t="shared" ca="1" si="326"/>
        <v>0.50369163083666046</v>
      </c>
      <c r="J581" s="24">
        <f t="shared" ca="1" si="326"/>
        <v>0.62558789427732675</v>
      </c>
      <c r="K581" s="24">
        <f t="shared" ca="1" si="326"/>
        <v>7.7465019469359617E-2</v>
      </c>
      <c r="L581" s="24">
        <f t="shared" ca="1" si="326"/>
        <v>3.2526122133725202E-2</v>
      </c>
      <c r="M581" s="24">
        <f t="shared" ca="1" si="326"/>
        <v>-1.4263286224980234</v>
      </c>
      <c r="N581" s="24">
        <f ca="1">SQRT(Inputs!$B$38)*C581+SQRT(1-Inputs!$B$38)*_xlfn.NORM.S.INV(RAND())</f>
        <v>-0.33838708966850617</v>
      </c>
      <c r="O581" s="24">
        <f ca="1">SQRT(Inputs!$B$38)*D581+SQRT(1-Inputs!$B$38)*_xlfn.NORM.S.INV(RAND())</f>
        <v>-1.3536711890746407</v>
      </c>
      <c r="P581" s="24">
        <f ca="1">SQRT(Inputs!$B$38)*E581+SQRT(1-Inputs!$B$38)*_xlfn.NORM.S.INV(RAND())</f>
        <v>-0.29673776904794746</v>
      </c>
      <c r="Q581" s="24">
        <f ca="1">SQRT(Inputs!$B$38)*F581+SQRT(1-Inputs!$B$38)*_xlfn.NORM.S.INV(RAND())</f>
        <v>1.0950254391484475</v>
      </c>
      <c r="R581" s="24">
        <f ca="1">SQRT(Inputs!$B$38)*G581+SQRT(1-Inputs!$B$38)*_xlfn.NORM.S.INV(RAND())</f>
        <v>0.18270078519055577</v>
      </c>
      <c r="S581" s="24">
        <f ca="1">SQRT(Inputs!$B$38)*H581+SQRT(1-Inputs!$B$38)*_xlfn.NORM.S.INV(RAND())</f>
        <v>0.50880290432795661</v>
      </c>
      <c r="T581" s="24">
        <f ca="1">SQRT(Inputs!$B$38)*I581+SQRT(1-Inputs!$B$38)*_xlfn.NORM.S.INV(RAND())</f>
        <v>-0.45478310469466965</v>
      </c>
      <c r="U581" s="24">
        <f ca="1">SQRT(Inputs!$B$38)*J581+SQRT(1-Inputs!$B$38)*_xlfn.NORM.S.INV(RAND())</f>
        <v>0.60085563052012092</v>
      </c>
      <c r="V581" s="24">
        <f ca="1">SQRT(Inputs!$B$38)*K581+SQRT(1-Inputs!$B$38)*_xlfn.NORM.S.INV(RAND())</f>
        <v>0.33884838868966816</v>
      </c>
      <c r="W581" s="24">
        <f ca="1">SQRT(Inputs!$B$38)*L581+SQRT(1-Inputs!$B$38)*_xlfn.NORM.S.INV(RAND())</f>
        <v>-0.73118675172011538</v>
      </c>
      <c r="X581" s="24">
        <f ca="1">SQRT(Inputs!$B$38)*M581+SQRT(1-Inputs!$B$38)*_xlfn.NORM.S.INV(RAND())</f>
        <v>-2.3104831485918704</v>
      </c>
      <c r="Y581" s="24">
        <f ca="1">SQRT(Inputs!$B$38)*C581+SQRT(1-Inputs!$B$38)*_xlfn.NORM.S.INV(RAND())</f>
        <v>0.54384387873160311</v>
      </c>
      <c r="Z581" s="24">
        <f ca="1">SQRT(Inputs!$B$38)*D581+SQRT(1-Inputs!$B$38)*_xlfn.NORM.S.INV(RAND())</f>
        <v>-1.1800673968838127</v>
      </c>
      <c r="AA581" s="24">
        <f ca="1">SQRT(Inputs!$B$38)*E581+SQRT(1-Inputs!$B$38)*_xlfn.NORM.S.INV(RAND())</f>
        <v>-7.4225159618837799E-2</v>
      </c>
      <c r="AB581" s="24">
        <f ca="1">SQRT(Inputs!$B$38)*F581+SQRT(1-Inputs!$B$38)*_xlfn.NORM.S.INV(RAND())</f>
        <v>0.31500147564899095</v>
      </c>
      <c r="AC581" s="24">
        <f ca="1">SQRT(Inputs!$B$38)*G581+SQRT(1-Inputs!$B$38)*_xlfn.NORM.S.INV(RAND())</f>
        <v>2.306835555635403</v>
      </c>
      <c r="AD581" s="24">
        <f ca="1">SQRT(Inputs!$B$38)*H581+SQRT(1-Inputs!$B$38)*_xlfn.NORM.S.INV(RAND())</f>
        <v>-0.57985479978374588</v>
      </c>
      <c r="AE581" s="24">
        <f ca="1">SQRT(Inputs!$B$38)*I581+SQRT(1-Inputs!$B$38)*_xlfn.NORM.S.INV(RAND())</f>
        <v>1.3873861660108917</v>
      </c>
      <c r="AF581" s="24">
        <f ca="1">SQRT(Inputs!$B$38)*J581+SQRT(1-Inputs!$B$38)*_xlfn.NORM.S.INV(RAND())</f>
        <v>2.1786824064861827</v>
      </c>
      <c r="AG581" s="24">
        <f ca="1">SQRT(Inputs!$B$38)*K581+SQRT(1-Inputs!$B$38)*_xlfn.NORM.S.INV(RAND())</f>
        <v>0.26332338715482173</v>
      </c>
      <c r="AH581" s="24">
        <f ca="1">SQRT(Inputs!$B$38)*L581+SQRT(1-Inputs!$B$38)*_xlfn.NORM.S.INV(RAND())</f>
        <v>0.88581332524540679</v>
      </c>
      <c r="AI581" s="24">
        <f ca="1">SQRT(Inputs!$B$38)*M581+SQRT(1-Inputs!$B$38)*_xlfn.NORM.S.INV(RAND())</f>
        <v>0.51075836659924001</v>
      </c>
      <c r="AJ581" s="24">
        <f ca="1">SQRT(Inputs!$B$38)*C581+SQRT(1-Inputs!$B$38)*_xlfn.NORM.S.INV(RAND())</f>
        <v>-0.34909376604886</v>
      </c>
      <c r="AK581" s="24">
        <f ca="1">SQRT(Inputs!$B$38)*D581+SQRT(1-Inputs!$B$38)*_xlfn.NORM.S.INV(RAND())</f>
        <v>0.51479343023723945</v>
      </c>
      <c r="AL581" s="24">
        <f ca="1">SQRT(Inputs!$B$38)*E581+SQRT(1-Inputs!$B$38)*_xlfn.NORM.S.INV(RAND())</f>
        <v>0.62469420066781489</v>
      </c>
      <c r="AM581" s="24">
        <f ca="1">SQRT(Inputs!$B$38)*F581+SQRT(1-Inputs!$B$38)*_xlfn.NORM.S.INV(RAND())</f>
        <v>2.377186163109176</v>
      </c>
      <c r="AN581" s="24">
        <f ca="1">SQRT(Inputs!$B$38)*G581+SQRT(1-Inputs!$B$38)*_xlfn.NORM.S.INV(RAND())</f>
        <v>1.2770182927332374</v>
      </c>
      <c r="AO581" s="24">
        <f ca="1">SQRT(Inputs!$B$38)*H581+SQRT(1-Inputs!$B$38)*_xlfn.NORM.S.INV(RAND())</f>
        <v>8.2312913337237337E-2</v>
      </c>
      <c r="AP581" s="24">
        <f ca="1">SQRT(Inputs!$B$38)*I581+SQRT(1-Inputs!$B$38)*_xlfn.NORM.S.INV(RAND())</f>
        <v>-0.26062049955040612</v>
      </c>
      <c r="AQ581" s="24">
        <f ca="1">SQRT(Inputs!$B$38)*J581+SQRT(1-Inputs!$B$38)*_xlfn.NORM.S.INV(RAND())</f>
        <v>-0.97933447768811344</v>
      </c>
      <c r="AR581" s="24">
        <f ca="1">SQRT(Inputs!$B$38)*K581+SQRT(1-Inputs!$B$38)*_xlfn.NORM.S.INV(RAND())</f>
        <v>-1.2209603947539547</v>
      </c>
      <c r="AS581" s="24">
        <f ca="1">SQRT(Inputs!$B$38)*L581+SQRT(1-Inputs!$B$38)*_xlfn.NORM.S.INV(RAND())</f>
        <v>-0.19526355600859466</v>
      </c>
      <c r="AT581" s="24">
        <f ca="1">SQRT(Inputs!$B$38)*M581+SQRT(1-Inputs!$B$38)*_xlfn.NORM.S.INV(RAND())</f>
        <v>5.1132168797461075E-2</v>
      </c>
      <c r="AU581" s="15">
        <f ca="1">Inputs!$B$6*EXP($B$8-0.5*C$5^2+C$5*N581)</f>
        <v>4697.7392312177953</v>
      </c>
      <c r="AV581" s="15">
        <f t="shared" ca="1" si="292"/>
        <v>4686.2433580025299</v>
      </c>
      <c r="AW581" s="15">
        <f t="shared" ca="1" si="293"/>
        <v>5489.8589282970015</v>
      </c>
      <c r="AX581" s="15">
        <f t="shared" ca="1" si="294"/>
        <v>7685.1910099724646</v>
      </c>
      <c r="AY581" s="15">
        <f t="shared" ca="1" si="295"/>
        <v>9594.6423659105403</v>
      </c>
      <c r="AZ581" s="15">
        <f t="shared" ca="1" si="296"/>
        <v>12410.748116125958</v>
      </c>
      <c r="BA581" s="15">
        <f t="shared" ca="1" si="297"/>
        <v>14481.626096112241</v>
      </c>
      <c r="BB581" s="15">
        <f t="shared" ca="1" si="298"/>
        <v>18830.036864349797</v>
      </c>
      <c r="BC581" s="15">
        <f t="shared" ca="1" si="299"/>
        <v>23828.810529910377</v>
      </c>
      <c r="BD581" s="15">
        <f t="shared" ca="1" si="300"/>
        <v>27262.78880336598</v>
      </c>
      <c r="BE581" s="15">
        <f t="shared" ca="1" si="301"/>
        <v>27067.329986558478</v>
      </c>
      <c r="BF581" s="15">
        <f ca="1">Inputs!$B$13*EXP($B$9-0.5*C$6^2+C$6*Y581)</f>
        <v>15405.579439386311</v>
      </c>
      <c r="BG581" s="15">
        <f t="shared" ca="1" si="302"/>
        <v>15174.462681605766</v>
      </c>
      <c r="BH581" s="15">
        <f t="shared" ca="1" si="303"/>
        <v>18313.554527426473</v>
      </c>
      <c r="BI581" s="15">
        <f t="shared" ca="1" si="304"/>
        <v>23532.287196432015</v>
      </c>
      <c r="BJ581" s="15">
        <f t="shared" ca="1" si="305"/>
        <v>40229.362779343617</v>
      </c>
      <c r="BK581" s="15">
        <f t="shared" ca="1" si="306"/>
        <v>45626.056563986145</v>
      </c>
      <c r="BL581" s="15">
        <f t="shared" ca="1" si="307"/>
        <v>67085.524299982077</v>
      </c>
      <c r="BM581" s="15">
        <f t="shared" ca="1" si="308"/>
        <v>108093.561335665</v>
      </c>
      <c r="BN581" s="15">
        <f t="shared" ca="1" si="309"/>
        <v>137203.48300645754</v>
      </c>
      <c r="BO581" s="15">
        <f t="shared" ca="1" si="310"/>
        <v>187123.53715509191</v>
      </c>
      <c r="BP581" s="15">
        <f t="shared" ca="1" si="311"/>
        <v>244034.77501505226</v>
      </c>
      <c r="BQ581" s="15">
        <f ca="1">Inputs!$B$20*EXP($B$10-0.5*C$7^2+C$7*AJ581)</f>
        <v>3789.961615832488</v>
      </c>
      <c r="BR581" s="15">
        <f t="shared" ca="1" si="312"/>
        <v>6055.8546407252279</v>
      </c>
      <c r="BS581" s="15">
        <f t="shared" ca="1" si="313"/>
        <v>9922.5187956328791</v>
      </c>
      <c r="BT581" s="15">
        <f t="shared" ca="1" si="314"/>
        <v>25524.028981687181</v>
      </c>
      <c r="BU581" s="15">
        <f t="shared" ca="1" si="315"/>
        <v>48180.559176076917</v>
      </c>
      <c r="BV581" s="15">
        <f t="shared" ca="1" si="316"/>
        <v>68287.785513503506</v>
      </c>
      <c r="BW581" s="15">
        <f t="shared" ca="1" si="317"/>
        <v>90177.787067396275</v>
      </c>
      <c r="BX581" s="15">
        <f t="shared" ca="1" si="318"/>
        <v>103644.52534458831</v>
      </c>
      <c r="BY581" s="15">
        <f t="shared" ca="1" si="319"/>
        <v>114970.38648758302</v>
      </c>
      <c r="BZ581" s="15">
        <f t="shared" ca="1" si="320"/>
        <v>155631.51882628223</v>
      </c>
      <c r="CA581" s="15">
        <f t="shared" ca="1" si="321"/>
        <v>220610.48744244286</v>
      </c>
      <c r="CB581" s="15">
        <f ca="1">(AU581*DCF!C$10-DCF!C$5*MAX(AU581*DCF!C$10,0)-MAX(AU581-Inputs!$B$6,0)/Inputs!$B$10)*DCF!C$6</f>
        <v>1044.9602370828311</v>
      </c>
      <c r="CC581" s="15">
        <f ca="1">(AV581*DCF!D$10-DCF!D$5*MAX(AV581*DCF!D$10,0)-MAX(AV581-AU581,0)/Inputs!$B$10)*DCF!D$6</f>
        <v>1142.240070256498</v>
      </c>
      <c r="CD581" s="15">
        <f ca="1">(AW581*DCF!E$10-DCF!E$5*MAX(AW581*DCF!E$10,0)-MAX(AW581-AV581,0)/Inputs!$B$10)*DCF!E$6</f>
        <v>1086.5135298456894</v>
      </c>
      <c r="CE581" s="15">
        <f ca="1">(AX581*DCF!F$10-DCF!F$5*MAX(AX581*DCF!F$10,0)-MAX(AX581-AW581,0)/Inputs!$B$10)*DCF!F$6</f>
        <v>1220.8707721860126</v>
      </c>
      <c r="CF581" s="15">
        <f ca="1">(AY581*DCF!G$10-DCF!G$5*MAX(AY581*DCF!G$10,0)-MAX(AY581-AX581,0)/Inputs!$B$10)*DCF!G$6</f>
        <v>1609.8491107543159</v>
      </c>
      <c r="CG581" s="15">
        <f ca="1">(AZ581*DCF!H$10-DCF!H$5*MAX(AZ581*DCF!H$10,0)-MAX(AZ581-AY581,0)/Inputs!$B$10)*DCF!H$6</f>
        <v>1909.5055874294985</v>
      </c>
      <c r="CH581" s="15">
        <f ca="1">(BA581*DCF!I$10-DCF!I$5*MAX(BA581*DCF!I$10,0)-MAX(BA581-AZ581,0)/Inputs!$B$10)*DCF!I$6</f>
        <v>2305.5682507050806</v>
      </c>
      <c r="CI581" s="15">
        <f ca="1">(BB581*DCF!J$10-DCF!J$5*MAX(BB581*DCF!J$10,0)-MAX(BB581-BA581,0)/Inputs!$B$10)*DCF!J$6</f>
        <v>2572.3480218468585</v>
      </c>
      <c r="CJ581" s="15">
        <f ca="1">(BC581*DCF!K$10-DCF!K$5*MAX(BC581*DCF!K$10,0)-MAX(BC581-BB581,0)/Inputs!$B$10)*DCF!K$6</f>
        <v>3136.3035845549521</v>
      </c>
      <c r="CK581" s="15">
        <f ca="1">(BD581*DCF!L$10-DCF!L$5*MAX(BD581*DCF!L$10,0)-MAX(BD581-BC581,0)/Inputs!$B$10)*DCF!L$6</f>
        <v>3667.6779881360549</v>
      </c>
      <c r="CL581" s="15">
        <f ca="1">(BE581*DCF!M$10-DCF!M$5*MAX(BE581*DCF!M$10,0)-MAX(BE581-BD581,0)/Inputs!$B$10)*DCF!M$6</f>
        <v>3819.5503512090695</v>
      </c>
      <c r="CM581" s="15">
        <f ca="1">(BF581*DCF!C$28-DCF!C$5*MAX(BF581*DCF!C$28,0)-MAX(BF581-Inputs!$B$13,0)/Inputs!$B$17)*DCF!C$6</f>
        <v>3773.6034206709428</v>
      </c>
      <c r="CN581" s="15">
        <f ca="1">(BG581*DCF!D$28-DCF!D$5*MAX(BG581*DCF!D$28,0)-MAX(BG581-BF581,0)/Inputs!$B$17)*DCF!D$6</f>
        <v>4469.2292406627621</v>
      </c>
      <c r="CO581" s="15">
        <f ca="1">(BH581*DCF!E$28-DCF!E$5*MAX(BH581*DCF!E$28,0)-MAX(BH581-BG581,0)/Inputs!$B$17)*DCF!E$6</f>
        <v>4568.0529475446601</v>
      </c>
      <c r="CP581" s="15">
        <f ca="1">(BI581*DCF!F$28-DCF!F$5*MAX(BI581*DCF!F$28,0)-MAX(BI581-BH581,0)/Inputs!$B$17)*DCF!F$6</f>
        <v>5438.2433423357006</v>
      </c>
      <c r="CQ581" s="15">
        <f ca="1">(BJ581*DCF!G$28-DCF!G$5*MAX(BJ581*DCF!G$28,0)-MAX(BJ581-BI581,0)/Inputs!$B$17)*DCF!G$6</f>
        <v>7629.5302263171325</v>
      </c>
      <c r="CR581" s="15">
        <f ca="1">(BK581*DCF!H$28-DCF!H$5*MAX(BK581*DCF!H$28,0)-MAX(BK581-BJ581,0)/Inputs!$B$17)*DCF!H$6</f>
        <v>10445.33240441093</v>
      </c>
      <c r="CS581" s="15">
        <f ca="1">(BL581*DCF!I$28-DCF!I$5*MAX(BL581*DCF!I$28,0)-MAX(BL581-BK581,0)/Inputs!$B$17)*DCF!I$6</f>
        <v>12695.273276542121</v>
      </c>
      <c r="CT581" s="15">
        <f ca="1">(BM581*DCF!J$28-DCF!J$5*MAX(BM581*DCF!J$28,0)-MAX(BM581-BL581,0)/Inputs!$B$17)*DCF!J$6</f>
        <v>18676.506995788855</v>
      </c>
      <c r="CU581" s="15">
        <f ca="1">(BN581*DCF!K$28-DCF!K$5*MAX(BN581*DCF!K$28,0)-MAX(BN581-BM581,0)/Inputs!$B$17)*DCF!K$6</f>
        <v>25409.497457719892</v>
      </c>
      <c r="CV581" s="15">
        <f ca="1">(BO581*DCF!L$28-DCF!L$5*MAX(BO581*DCF!L$28,0)-MAX(BO581-BN581,0)/Inputs!$B$17)*DCF!L$6</f>
        <v>31686.535993939735</v>
      </c>
      <c r="CW581" s="15">
        <f ca="1">(BP581*DCF!M$28-DCF!M$5*MAX(BP581*DCF!M$28,0)-MAX(BP581-BO581,0)/Inputs!$B$17)*DCF!M$6</f>
        <v>39966.460627058885</v>
      </c>
      <c r="CX581" s="15">
        <f ca="1">(BQ581*DCF!C$46-DCF!C$5*MAX(BQ581*DCF!C$46,0)-MAX(BQ581-Inputs!$B$20,0)/Inputs!$B$24)*DCF!C$6</f>
        <v>-1147.3175167430632</v>
      </c>
      <c r="CY581" s="15">
        <f ca="1">(BR581*DCF!D$46-DCF!D$5*MAX(BR581*DCF!D$46,0)-MAX(BR581-BQ581,0)/Inputs!$B$24)*DCF!D$6</f>
        <v>-2000.4309079179391</v>
      </c>
      <c r="CZ581" s="15">
        <f ca="1">(BS581*DCF!E$46-DCF!E$5*MAX(BS581*DCF!E$46,0)-MAX(BS581-BR581,0)/Inputs!$B$24)*DCF!E$6</f>
        <v>-2697.4876862690703</v>
      </c>
      <c r="DA581" s="15">
        <f ca="1">(BT581*DCF!F$46-DCF!F$5*MAX(BT581*DCF!F$46,0)-MAX(BT581-BS581,0)/Inputs!$B$24)*DCF!F$6</f>
        <v>-7539.8242257700076</v>
      </c>
      <c r="DB581" s="15">
        <f ca="1">(BU581*DCF!G$46-DCF!G$5*MAX(BU581*DCF!G$46,0)-MAX(BU581-BT581,0)/Inputs!$B$24)*DCF!G$6</f>
        <v>-9241.9079365356301</v>
      </c>
      <c r="DC581" s="15">
        <f ca="1">(BV581*DCF!H$46-DCF!H$5*MAX(BV581*DCF!H$46,0)-MAX(BV581-BU581,0)/Inputs!$B$24)*DCF!H$6</f>
        <v>-6248.1973853355239</v>
      </c>
      <c r="DD581" s="15">
        <f ca="1">(BW581*DCF!I$46-DCF!I$5*MAX(BW581*DCF!I$46,0)-MAX(BW581-BV581,0)/Inputs!$B$24)*DCF!I$6</f>
        <v>-4201.0816767810129</v>
      </c>
      <c r="DE581" s="15">
        <f ca="1">(BX581*DCF!J$46-DCF!J$5*MAX(BX581*DCF!J$46,0)-MAX(BX581-BW581,0)/Inputs!$B$24)*DCF!J$6</f>
        <v>776.44216685354149</v>
      </c>
      <c r="DF581" s="15">
        <f ca="1">(BY581*DCF!K$46-DCF!K$5*MAX(BY581*DCF!K$46,0)-MAX(BY581-BX581,0)/Inputs!$B$24)*DCF!K$6</f>
        <v>3792.9574714577188</v>
      </c>
      <c r="DG581" s="15">
        <f ca="1">(BZ581*DCF!L$46-DCF!L$5*MAX(BZ581*DCF!L$46,0)-MAX(BZ581-BY581,0)/Inputs!$B$24)*DCF!L$6</f>
        <v>1556.3383877169817</v>
      </c>
      <c r="DH581" s="15">
        <f ca="1">(CA581*DCF!M$46-DCF!M$5*MAX(CA581*DCF!M$46,0)-MAX(CA581-BZ581,0)/Inputs!$B$24)*DCF!M$6</f>
        <v>3710.7400354380093</v>
      </c>
      <c r="DI581" s="15">
        <f ca="1">SUM(CB581:CL581)+BE581*DCF!M$10*(1+Inputs!$B$30)*(1-Inputs!$B$33)*(1-Inputs!$B$30/Inputs!$B$31)/(Inputs!$B$29-Inputs!$B$30)*DCF!M$6</f>
        <v>98844.124784983695</v>
      </c>
      <c r="DJ581" s="15">
        <f ca="1">SUM(CM581:CW581)+BP581*DCF!M$28*(1+Inputs!$B$30)*(1-Inputs!$B$33)*(1-Inputs!$B$30/Inputs!$B$31)/(Inputs!$B$29-Inputs!$B$30)*DCF!M$6</f>
        <v>1070294.2737899416</v>
      </c>
      <c r="DK581" s="15">
        <f ca="1">SUM(CX581:DH581)+CA581*DCF!M$46*(1+Inputs!$B$30)*(1-Inputs!$B$33)*(1-Inputs!$B$30/Inputs!$B$31)/(Inputs!$B$29-Inputs!$B$30)*DCF!M$6</f>
        <v>317850.17729500559</v>
      </c>
      <c r="DM581" s="15">
        <f ca="1">DI581+DJ581+DK581+Inputs!$B$34+Inputs!$B$36-Inputs!$B$35</f>
        <v>1563839.5758699309</v>
      </c>
    </row>
    <row r="582" spans="1:117" x14ac:dyDescent="0.75">
      <c r="A582" s="11">
        <v>569</v>
      </c>
      <c r="C582" s="24">
        <f t="shared" ca="1" si="326"/>
        <v>0.3100204707558768</v>
      </c>
      <c r="D582" s="24">
        <f t="shared" ca="1" si="326"/>
        <v>1.0330726687953549</v>
      </c>
      <c r="E582" s="24">
        <f t="shared" ca="1" si="326"/>
        <v>-0.68898863162696189</v>
      </c>
      <c r="F582" s="24">
        <f t="shared" ca="1" si="326"/>
        <v>-0.46644136016989685</v>
      </c>
      <c r="G582" s="24">
        <f t="shared" ca="1" si="326"/>
        <v>0.68079418827644878</v>
      </c>
      <c r="H582" s="24">
        <f t="shared" ca="1" si="326"/>
        <v>0.21758830994518921</v>
      </c>
      <c r="I582" s="24">
        <f t="shared" ca="1" si="326"/>
        <v>6.5453458751061358E-2</v>
      </c>
      <c r="J582" s="24">
        <f t="shared" ca="1" si="326"/>
        <v>-0.70638359661970118</v>
      </c>
      <c r="K582" s="24">
        <f t="shared" ca="1" si="326"/>
        <v>1.764269281097651</v>
      </c>
      <c r="L582" s="24">
        <f t="shared" ca="1" si="326"/>
        <v>-1.1409100622305925</v>
      </c>
      <c r="M582" s="24">
        <f t="shared" ca="1" si="326"/>
        <v>1.5281433964002926</v>
      </c>
      <c r="N582" s="24">
        <f ca="1">SQRT(Inputs!$B$38)*C582+SQRT(1-Inputs!$B$38)*_xlfn.NORM.S.INV(RAND())</f>
        <v>-2.3458056353328399E-2</v>
      </c>
      <c r="O582" s="24">
        <f ca="1">SQRT(Inputs!$B$38)*D582+SQRT(1-Inputs!$B$38)*_xlfn.NORM.S.INV(RAND())</f>
        <v>1.9023162581166653</v>
      </c>
      <c r="P582" s="24">
        <f ca="1">SQRT(Inputs!$B$38)*E582+SQRT(1-Inputs!$B$38)*_xlfn.NORM.S.INV(RAND())</f>
        <v>-1.095220244675938</v>
      </c>
      <c r="Q582" s="24">
        <f ca="1">SQRT(Inputs!$B$38)*F582+SQRT(1-Inputs!$B$38)*_xlfn.NORM.S.INV(RAND())</f>
        <v>-1.3930420280709446</v>
      </c>
      <c r="R582" s="24">
        <f ca="1">SQRT(Inputs!$B$38)*G582+SQRT(1-Inputs!$B$38)*_xlfn.NORM.S.INV(RAND())</f>
        <v>2.2633804599976122</v>
      </c>
      <c r="S582" s="24">
        <f ca="1">SQRT(Inputs!$B$38)*H582+SQRT(1-Inputs!$B$38)*_xlfn.NORM.S.INV(RAND())</f>
        <v>-0.38206076259529209</v>
      </c>
      <c r="T582" s="24">
        <f ca="1">SQRT(Inputs!$B$38)*I582+SQRT(1-Inputs!$B$38)*_xlfn.NORM.S.INV(RAND())</f>
        <v>-0.43056916205290241</v>
      </c>
      <c r="U582" s="24">
        <f ca="1">SQRT(Inputs!$B$38)*J582+SQRT(1-Inputs!$B$38)*_xlfn.NORM.S.INV(RAND())</f>
        <v>-7.4662854548507906E-2</v>
      </c>
      <c r="V582" s="24">
        <f ca="1">SQRT(Inputs!$B$38)*K582+SQRT(1-Inputs!$B$38)*_xlfn.NORM.S.INV(RAND())</f>
        <v>0.17840890798971121</v>
      </c>
      <c r="W582" s="24">
        <f ca="1">SQRT(Inputs!$B$38)*L582+SQRT(1-Inputs!$B$38)*_xlfn.NORM.S.INV(RAND())</f>
        <v>-0.33702146376784264</v>
      </c>
      <c r="X582" s="24">
        <f ca="1">SQRT(Inputs!$B$38)*M582+SQRT(1-Inputs!$B$38)*_xlfn.NORM.S.INV(RAND())</f>
        <v>-0.76243017732805263</v>
      </c>
      <c r="Y582" s="24">
        <f ca="1">SQRT(Inputs!$B$38)*C582+SQRT(1-Inputs!$B$38)*_xlfn.NORM.S.INV(RAND())</f>
        <v>0.79824824730838762</v>
      </c>
      <c r="Z582" s="24">
        <f ca="1">SQRT(Inputs!$B$38)*D582+SQRT(1-Inputs!$B$38)*_xlfn.NORM.S.INV(RAND())</f>
        <v>1.1942092877689645</v>
      </c>
      <c r="AA582" s="24">
        <f ca="1">SQRT(Inputs!$B$38)*E582+SQRT(1-Inputs!$B$38)*_xlfn.NORM.S.INV(RAND())</f>
        <v>-0.32146076179819766</v>
      </c>
      <c r="AB582" s="24">
        <f ca="1">SQRT(Inputs!$B$38)*F582+SQRT(1-Inputs!$B$38)*_xlfn.NORM.S.INV(RAND())</f>
        <v>-0.97643865105178396</v>
      </c>
      <c r="AC582" s="24">
        <f ca="1">SQRT(Inputs!$B$38)*G582+SQRT(1-Inputs!$B$38)*_xlfn.NORM.S.INV(RAND())</f>
        <v>-0.31215080580630172</v>
      </c>
      <c r="AD582" s="24">
        <f ca="1">SQRT(Inputs!$B$38)*H582+SQRT(1-Inputs!$B$38)*_xlfn.NORM.S.INV(RAND())</f>
        <v>2.2238142677447308</v>
      </c>
      <c r="AE582" s="24">
        <f ca="1">SQRT(Inputs!$B$38)*I582+SQRT(1-Inputs!$B$38)*_xlfn.NORM.S.INV(RAND())</f>
        <v>0.31929539213299213</v>
      </c>
      <c r="AF582" s="24">
        <f ca="1">SQRT(Inputs!$B$38)*J582+SQRT(1-Inputs!$B$38)*_xlfn.NORM.S.INV(RAND())</f>
        <v>-0.31076010836159784</v>
      </c>
      <c r="AG582" s="24">
        <f ca="1">SQRT(Inputs!$B$38)*K582+SQRT(1-Inputs!$B$38)*_xlfn.NORM.S.INV(RAND())</f>
        <v>1.2288811057182243</v>
      </c>
      <c r="AH582" s="24">
        <f ca="1">SQRT(Inputs!$B$38)*L582+SQRT(1-Inputs!$B$38)*_xlfn.NORM.S.INV(RAND())</f>
        <v>0.24041249112861418</v>
      </c>
      <c r="AI582" s="24">
        <f ca="1">SQRT(Inputs!$B$38)*M582+SQRT(1-Inputs!$B$38)*_xlfn.NORM.S.INV(RAND())</f>
        <v>2.2469908905782359</v>
      </c>
      <c r="AJ582" s="24">
        <f ca="1">SQRT(Inputs!$B$38)*C582+SQRT(1-Inputs!$B$38)*_xlfn.NORM.S.INV(RAND())</f>
        <v>1.1968784705117554</v>
      </c>
      <c r="AK582" s="24">
        <f ca="1">SQRT(Inputs!$B$38)*D582+SQRT(1-Inputs!$B$38)*_xlfn.NORM.S.INV(RAND())</f>
        <v>0.3533968495347346</v>
      </c>
      <c r="AL582" s="24">
        <f ca="1">SQRT(Inputs!$B$38)*E582+SQRT(1-Inputs!$B$38)*_xlfn.NORM.S.INV(RAND())</f>
        <v>-0.58859699417681199</v>
      </c>
      <c r="AM582" s="24">
        <f ca="1">SQRT(Inputs!$B$38)*F582+SQRT(1-Inputs!$B$38)*_xlfn.NORM.S.INV(RAND())</f>
        <v>-0.43351818585970947</v>
      </c>
      <c r="AN582" s="24">
        <f ca="1">SQRT(Inputs!$B$38)*G582+SQRT(1-Inputs!$B$38)*_xlfn.NORM.S.INV(RAND())</f>
        <v>1.1980697419292563</v>
      </c>
      <c r="AO582" s="24">
        <f ca="1">SQRT(Inputs!$B$38)*H582+SQRT(1-Inputs!$B$38)*_xlfn.NORM.S.INV(RAND())</f>
        <v>1.0707554711080969</v>
      </c>
      <c r="AP582" s="24">
        <f ca="1">SQRT(Inputs!$B$38)*I582+SQRT(1-Inputs!$B$38)*_xlfn.NORM.S.INV(RAND())</f>
        <v>0.54810092698823143</v>
      </c>
      <c r="AQ582" s="24">
        <f ca="1">SQRT(Inputs!$B$38)*J582+SQRT(1-Inputs!$B$38)*_xlfn.NORM.S.INV(RAND())</f>
        <v>-1.433922956978904</v>
      </c>
      <c r="AR582" s="24">
        <f ca="1">SQRT(Inputs!$B$38)*K582+SQRT(1-Inputs!$B$38)*_xlfn.NORM.S.INV(RAND())</f>
        <v>-0.42058807311171298</v>
      </c>
      <c r="AS582" s="24">
        <f ca="1">SQRT(Inputs!$B$38)*L582+SQRT(1-Inputs!$B$38)*_xlfn.NORM.S.INV(RAND())</f>
        <v>-0.84307921847134104</v>
      </c>
      <c r="AT582" s="24">
        <f ca="1">SQRT(Inputs!$B$38)*M582+SQRT(1-Inputs!$B$38)*_xlfn.NORM.S.INV(RAND())</f>
        <v>-0.16161974115623479</v>
      </c>
      <c r="AU582" s="15">
        <f ca="1">Inputs!$B$6*EXP($B$8-0.5*C$5^2+C$5*N582)</f>
        <v>4943.432408620537</v>
      </c>
      <c r="AV582" s="15">
        <f t="shared" ca="1" si="292"/>
        <v>7959.3247366649621</v>
      </c>
      <c r="AW582" s="15">
        <f t="shared" ca="1" si="293"/>
        <v>8372.1875474868648</v>
      </c>
      <c r="AX582" s="15">
        <f t="shared" ca="1" si="294"/>
        <v>8588.8633387192058</v>
      </c>
      <c r="AY582" s="15">
        <f t="shared" ca="1" si="295"/>
        <v>13672.333374509099</v>
      </c>
      <c r="AZ582" s="15">
        <f t="shared" ca="1" si="296"/>
        <v>16032.70923804367</v>
      </c>
      <c r="BA582" s="15">
        <f t="shared" ca="1" si="297"/>
        <v>18755.42391568235</v>
      </c>
      <c r="BB582" s="15">
        <f t="shared" ca="1" si="298"/>
        <v>22791.226165333694</v>
      </c>
      <c r="BC582" s="15">
        <f t="shared" ca="1" si="299"/>
        <v>28398.334923374063</v>
      </c>
      <c r="BD582" s="15">
        <f t="shared" ca="1" si="300"/>
        <v>33711.045185372212</v>
      </c>
      <c r="BE582" s="15">
        <f t="shared" ca="1" si="301"/>
        <v>38537.3317649194</v>
      </c>
      <c r="BF582" s="15">
        <f ca="1">Inputs!$B$13*EXP($B$9-0.5*C$6^2+C$6*Y582)</f>
        <v>16202.488208370329</v>
      </c>
      <c r="BG582" s="15">
        <f t="shared" ca="1" si="302"/>
        <v>24494.771973166618</v>
      </c>
      <c r="BH582" s="15">
        <f t="shared" ca="1" si="303"/>
        <v>28374.231584696499</v>
      </c>
      <c r="BI582" s="15">
        <f t="shared" ca="1" si="304"/>
        <v>29887.356717924955</v>
      </c>
      <c r="BJ582" s="15">
        <f t="shared" ca="1" si="305"/>
        <v>35027.872400060369</v>
      </c>
      <c r="BK582" s="15">
        <f t="shared" ca="1" si="306"/>
        <v>58190.766784855718</v>
      </c>
      <c r="BL582" s="15">
        <f t="shared" ca="1" si="307"/>
        <v>74500.093742821657</v>
      </c>
      <c r="BM582" s="15">
        <f t="shared" ca="1" si="308"/>
        <v>88108.748718607691</v>
      </c>
      <c r="BN582" s="15">
        <f t="shared" ca="1" si="309"/>
        <v>125555.54106029285</v>
      </c>
      <c r="BO582" s="15">
        <f t="shared" ca="1" si="310"/>
        <v>158861.1577223494</v>
      </c>
      <c r="BP582" s="15">
        <f t="shared" ca="1" si="311"/>
        <v>252214.81563887221</v>
      </c>
      <c r="BQ582" s="15">
        <f ca="1">Inputs!$B$20*EXP($B$10-0.5*C$7^2+C$7*AJ582)</f>
        <v>6557.9986997142014</v>
      </c>
      <c r="BR582" s="15">
        <f t="shared" ca="1" si="312"/>
        <v>9955.2372972263765</v>
      </c>
      <c r="BS582" s="15">
        <f t="shared" ca="1" si="313"/>
        <v>11512.337658545504</v>
      </c>
      <c r="BT582" s="15">
        <f t="shared" ca="1" si="314"/>
        <v>14166.704402747264</v>
      </c>
      <c r="BU582" s="15">
        <f t="shared" ca="1" si="315"/>
        <v>26235.84387966296</v>
      </c>
      <c r="BV582" s="15">
        <f t="shared" ca="1" si="316"/>
        <v>46460.224174196257</v>
      </c>
      <c r="BW582" s="15">
        <f t="shared" ca="1" si="317"/>
        <v>72807.141461736508</v>
      </c>
      <c r="BX582" s="15">
        <f t="shared" ca="1" si="318"/>
        <v>76390.985846692623</v>
      </c>
      <c r="BY582" s="15">
        <f t="shared" ca="1" si="319"/>
        <v>98761.048639053522</v>
      </c>
      <c r="BZ582" s="15">
        <f t="shared" ca="1" si="320"/>
        <v>118679.83700801182</v>
      </c>
      <c r="CA582" s="15">
        <f t="shared" ca="1" si="321"/>
        <v>161989.37254502089</v>
      </c>
      <c r="CB582" s="15">
        <f ca="1">(AU582*DCF!C$10-DCF!C$5*MAX(AU582*DCF!C$10,0)-MAX(AU582-Inputs!$B$6,0)/Inputs!$B$10)*DCF!C$6</f>
        <v>1043.2084009353953</v>
      </c>
      <c r="CC582" s="15">
        <f ca="1">(AV582*DCF!D$10-DCF!D$5*MAX(AV582*DCF!D$10,0)-MAX(AV582-AU582,0)/Inputs!$B$10)*DCF!D$6</f>
        <v>1204.685069222812</v>
      </c>
      <c r="CD582" s="15">
        <f ca="1">(AW582*DCF!E$10-DCF!E$5*MAX(AW582*DCF!E$10,0)-MAX(AW582-AV582,0)/Inputs!$B$10)*DCF!E$6</f>
        <v>1840.0110283670849</v>
      </c>
      <c r="CE582" s="15">
        <f ca="1">(AX582*DCF!F$10-DCF!F$5*MAX(AX582*DCF!F$10,0)-MAX(AX582-AW582,0)/Inputs!$B$10)*DCF!F$6</f>
        <v>1829.8503187823796</v>
      </c>
      <c r="CF582" s="15">
        <f ca="1">(AY582*DCF!G$10-DCF!G$5*MAX(AY582*DCF!G$10,0)-MAX(AY582-AX582,0)/Inputs!$B$10)*DCF!G$6</f>
        <v>1839.9147066391404</v>
      </c>
      <c r="CG582" s="15">
        <f ca="1">(AZ582*DCF!H$10-DCF!H$5*MAX(AZ582*DCF!H$10,0)-MAX(AZ582-AY582,0)/Inputs!$B$10)*DCF!H$6</f>
        <v>2693.6349486358267</v>
      </c>
      <c r="CH582" s="15">
        <f ca="1">(BA582*DCF!I$10-DCF!I$5*MAX(BA582*DCF!I$10,0)-MAX(BA582-AZ582,0)/Inputs!$B$10)*DCF!I$6</f>
        <v>2979.3111470121967</v>
      </c>
      <c r="CI582" s="15">
        <f ca="1">(BB582*DCF!J$10-DCF!J$5*MAX(BB582*DCF!J$10,0)-MAX(BB582-BA582,0)/Inputs!$B$10)*DCF!J$6</f>
        <v>3299.4679667565556</v>
      </c>
      <c r="CJ582" s="15">
        <f ca="1">(BC582*DCF!K$10-DCF!K$5*MAX(BC582*DCF!K$10,0)-MAX(BC582-BB582,0)/Inputs!$B$10)*DCF!K$6</f>
        <v>3786.7659725332273</v>
      </c>
      <c r="CK582" s="15">
        <f ca="1">(BD582*DCF!L$10-DCF!L$5*MAX(BD582*DCF!L$10,0)-MAX(BD582-BC582,0)/Inputs!$B$10)*DCF!L$6</f>
        <v>4397.2472049336138</v>
      </c>
      <c r="CL582" s="15">
        <f ca="1">(BE582*DCF!M$10-DCF!M$5*MAX(BE582*DCF!M$10,0)-MAX(BE582-BD582,0)/Inputs!$B$10)*DCF!M$6</f>
        <v>4861.564455321819</v>
      </c>
      <c r="CM582" s="15">
        <f ca="1">(BF582*DCF!C$28-DCF!C$5*MAX(BF582*DCF!C$28,0)-MAX(BF582-Inputs!$B$13,0)/Inputs!$B$17)*DCF!C$6</f>
        <v>3832.7711551268412</v>
      </c>
      <c r="CN582" s="15">
        <f ca="1">(BG582*DCF!D$28-DCF!D$5*MAX(BG582*DCF!D$28,0)-MAX(BG582-BF582,0)/Inputs!$B$17)*DCF!D$6</f>
        <v>5445.1509637566423</v>
      </c>
      <c r="CO582" s="15">
        <f ca="1">(BH582*DCF!E$28-DCF!E$5*MAX(BH582*DCF!E$28,0)-MAX(BH582-BG582,0)/Inputs!$B$17)*DCF!E$6</f>
        <v>7271.4995394203697</v>
      </c>
      <c r="CP582" s="15">
        <f ca="1">(BI582*DCF!F$28-DCF!F$5*MAX(BI582*DCF!F$28,0)-MAX(BI582-BH582,0)/Inputs!$B$17)*DCF!F$6</f>
        <v>7838.1417428920568</v>
      </c>
      <c r="CQ582" s="15">
        <f ca="1">(BJ582*DCF!G$28-DCF!G$5*MAX(BJ582*DCF!G$28,0)-MAX(BJ582-BI582,0)/Inputs!$B$17)*DCF!G$6</f>
        <v>8223.6632942568922</v>
      </c>
      <c r="CR582" s="15">
        <f ca="1">(BK582*DCF!H$28-DCF!H$5*MAX(BK582*DCF!H$28,0)-MAX(BK582-BJ582,0)/Inputs!$B$17)*DCF!H$6</f>
        <v>10792.354874474395</v>
      </c>
      <c r="CS582" s="15">
        <f ca="1">(BL582*DCF!I$28-DCF!I$5*MAX(BL582*DCF!I$28,0)-MAX(BL582-BK582,0)/Inputs!$B$17)*DCF!I$6</f>
        <v>15178.034890486306</v>
      </c>
      <c r="CT582" s="15">
        <f ca="1">(BM582*DCF!J$28-DCF!J$5*MAX(BM582*DCF!J$28,0)-MAX(BM582-BL582,0)/Inputs!$B$17)*DCF!J$6</f>
        <v>17851.16895445664</v>
      </c>
      <c r="CU582" s="15">
        <f ca="1">(BN582*DCF!K$28-DCF!K$5*MAX(BN582*DCF!K$28,0)-MAX(BN582-BM582,0)/Inputs!$B$17)*DCF!K$6</f>
        <v>21928.49180925628</v>
      </c>
      <c r="CV582" s="15">
        <f ca="1">(BO582*DCF!L$28-DCF!L$5*MAX(BO582*DCF!L$28,0)-MAX(BO582-BN582,0)/Inputs!$B$17)*DCF!L$6</f>
        <v>27927.549379276606</v>
      </c>
      <c r="CW582" s="15">
        <f ca="1">(BP582*DCF!M$28-DCF!M$5*MAX(BP582*DCF!M$28,0)-MAX(BP582-BO582,0)/Inputs!$B$17)*DCF!M$6</f>
        <v>37696.283102278801</v>
      </c>
      <c r="CX582" s="15">
        <f ca="1">(BQ582*DCF!C$46-DCF!C$5*MAX(BQ582*DCF!C$46,0)-MAX(BQ582-Inputs!$B$20,0)/Inputs!$B$24)*DCF!C$6</f>
        <v>-3065.1261198943657</v>
      </c>
      <c r="CY582" s="15">
        <f ca="1">(BR582*DCF!D$46-DCF!D$5*MAX(BR582*DCF!D$46,0)-MAX(BR582-BQ582,0)/Inputs!$B$24)*DCF!D$6</f>
        <v>-3148.7003574194646</v>
      </c>
      <c r="CZ582" s="15">
        <f ca="1">(BS582*DCF!E$46-DCF!E$5*MAX(BS582*DCF!E$46,0)-MAX(BS582-BR582,0)/Inputs!$B$24)*DCF!E$6</f>
        <v>-1975.1200687437886</v>
      </c>
      <c r="DA582" s="15">
        <f ca="1">(BT582*DCF!F$46-DCF!F$5*MAX(BT582*DCF!F$46,0)-MAX(BT582-BS582,0)/Inputs!$B$24)*DCF!F$6</f>
        <v>-1998.2478258434601</v>
      </c>
      <c r="DB582" s="15">
        <f ca="1">(BU582*DCF!G$46-DCF!G$5*MAX(BU582*DCF!G$46,0)-MAX(BU582-BT582,0)/Inputs!$B$24)*DCF!G$6</f>
        <v>-4942.3420153683019</v>
      </c>
      <c r="DC582" s="15">
        <f ca="1">(BV582*DCF!H$46-DCF!H$5*MAX(BV582*DCF!H$46,0)-MAX(BV582-BU582,0)/Inputs!$B$24)*DCF!H$6</f>
        <v>-6284.6022596922285</v>
      </c>
      <c r="DD582" s="15">
        <f ca="1">(BW582*DCF!I$46-DCF!I$5*MAX(BW582*DCF!I$46,0)-MAX(BW582-BV582,0)/Inputs!$B$24)*DCF!I$6</f>
        <v>-5881.6715583410296</v>
      </c>
      <c r="DE582" s="15">
        <f ca="1">(BX582*DCF!J$46-DCF!J$5*MAX(BX582*DCF!J$46,0)-MAX(BX582-BW582,0)/Inputs!$B$24)*DCF!J$6</f>
        <v>2254.0135687140178</v>
      </c>
      <c r="DF582" s="15">
        <f ca="1">(BY582*DCF!K$46-DCF!K$5*MAX(BY582*DCF!K$46,0)-MAX(BY582-BX582,0)/Inputs!$B$24)*DCF!K$6</f>
        <v>161.49087173481311</v>
      </c>
      <c r="DG582" s="15">
        <f ca="1">(BZ582*DCF!L$46-DCF!L$5*MAX(BZ582*DCF!L$46,0)-MAX(BZ582-BY582,0)/Inputs!$B$24)*DCF!L$6</f>
        <v>3696.1008701879241</v>
      </c>
      <c r="DH582" s="15">
        <f ca="1">(CA582*DCF!M$46-DCF!M$5*MAX(CA582*DCF!M$46,0)-MAX(CA582-BZ582,0)/Inputs!$B$24)*DCF!M$6</f>
        <v>3645.2040514806304</v>
      </c>
      <c r="DI582" s="15">
        <f ca="1">SUM(CB582:CL582)+BE582*DCF!M$10*(1+Inputs!$B$30)*(1-Inputs!$B$33)*(1-Inputs!$B$30/Inputs!$B$31)/(Inputs!$B$29-Inputs!$B$30)*DCF!M$6</f>
        <v>137025.56512436672</v>
      </c>
      <c r="DJ582" s="15">
        <f ca="1">SUM(CM582:CW582)+BP582*DCF!M$28*(1+Inputs!$B$30)*(1-Inputs!$B$33)*(1-Inputs!$B$30/Inputs!$B$31)/(Inputs!$B$29-Inputs!$B$30)*DCF!M$6</f>
        <v>1099874.6658638718</v>
      </c>
      <c r="DK582" s="15">
        <f ca="1">SUM(CX582:DH582)+CA582*DCF!M$46*(1+Inputs!$B$30)*(1-Inputs!$B$33)*(1-Inputs!$B$30/Inputs!$B$31)/(Inputs!$B$29-Inputs!$B$30)*DCF!M$6</f>
        <v>232915.75797930686</v>
      </c>
      <c r="DM582" s="15">
        <f ca="1">DI582+DJ582+DK582+Inputs!$B$34+Inputs!$B$36-Inputs!$B$35</f>
        <v>1546666.9889675453</v>
      </c>
    </row>
    <row r="583" spans="1:117" x14ac:dyDescent="0.75">
      <c r="A583" s="11">
        <v>570</v>
      </c>
      <c r="C583" s="24">
        <f t="shared" ca="1" si="326"/>
        <v>-0.342354150207138</v>
      </c>
      <c r="D583" s="24">
        <f t="shared" ca="1" si="326"/>
        <v>-0.23890302324453114</v>
      </c>
      <c r="E583" s="24">
        <f t="shared" ca="1" si="326"/>
        <v>-0.18383346210798876</v>
      </c>
      <c r="F583" s="24">
        <f t="shared" ca="1" si="326"/>
        <v>-0.17865871598701918</v>
      </c>
      <c r="G583" s="24">
        <f t="shared" ca="1" si="326"/>
        <v>2.0883671366779986</v>
      </c>
      <c r="H583" s="24">
        <f t="shared" ca="1" si="326"/>
        <v>-0.52068362134074941</v>
      </c>
      <c r="I583" s="24">
        <f t="shared" ca="1" si="326"/>
        <v>-0.94579112184742131</v>
      </c>
      <c r="J583" s="24">
        <f t="shared" ca="1" si="326"/>
        <v>-1.1658352091162669</v>
      </c>
      <c r="K583" s="24">
        <f t="shared" ca="1" si="326"/>
        <v>1.1368778722389621</v>
      </c>
      <c r="L583" s="24">
        <f t="shared" ca="1" si="326"/>
        <v>-0.30175939644620653</v>
      </c>
      <c r="M583" s="24">
        <f t="shared" ca="1" si="326"/>
        <v>-1.7404544052710491</v>
      </c>
      <c r="N583" s="24">
        <f ca="1">SQRT(Inputs!$B$38)*C583+SQRT(1-Inputs!$B$38)*_xlfn.NORM.S.INV(RAND())</f>
        <v>-0.27515765945530807</v>
      </c>
      <c r="O583" s="24">
        <f ca="1">SQRT(Inputs!$B$38)*D583+SQRT(1-Inputs!$B$38)*_xlfn.NORM.S.INV(RAND())</f>
        <v>0.69375544652599219</v>
      </c>
      <c r="P583" s="24">
        <f ca="1">SQRT(Inputs!$B$38)*E583+SQRT(1-Inputs!$B$38)*_xlfn.NORM.S.INV(RAND())</f>
        <v>-1.4032016082461209</v>
      </c>
      <c r="Q583" s="24">
        <f ca="1">SQRT(Inputs!$B$38)*F583+SQRT(1-Inputs!$B$38)*_xlfn.NORM.S.INV(RAND())</f>
        <v>-0.7374991570564442</v>
      </c>
      <c r="R583" s="24">
        <f ca="1">SQRT(Inputs!$B$38)*G583+SQRT(1-Inputs!$B$38)*_xlfn.NORM.S.INV(RAND())</f>
        <v>1.4073520374472022</v>
      </c>
      <c r="S583" s="24">
        <f ca="1">SQRT(Inputs!$B$38)*H583+SQRT(1-Inputs!$B$38)*_xlfn.NORM.S.INV(RAND())</f>
        <v>-1.7261093361324045</v>
      </c>
      <c r="T583" s="24">
        <f ca="1">SQRT(Inputs!$B$38)*I583+SQRT(1-Inputs!$B$38)*_xlfn.NORM.S.INV(RAND())</f>
        <v>-0.40019521413934267</v>
      </c>
      <c r="U583" s="24">
        <f ca="1">SQRT(Inputs!$B$38)*J583+SQRT(1-Inputs!$B$38)*_xlfn.NORM.S.INV(RAND())</f>
        <v>-2.189516246030613</v>
      </c>
      <c r="V583" s="24">
        <f ca="1">SQRT(Inputs!$B$38)*K583+SQRT(1-Inputs!$B$38)*_xlfn.NORM.S.INV(RAND())</f>
        <v>-0.13932513418742887</v>
      </c>
      <c r="W583" s="24">
        <f ca="1">SQRT(Inputs!$B$38)*L583+SQRT(1-Inputs!$B$38)*_xlfn.NORM.S.INV(RAND())</f>
        <v>-0.81965270847602623</v>
      </c>
      <c r="X583" s="24">
        <f ca="1">SQRT(Inputs!$B$38)*M583+SQRT(1-Inputs!$B$38)*_xlfn.NORM.S.INV(RAND())</f>
        <v>-0.66764263497488008</v>
      </c>
      <c r="Y583" s="24">
        <f ca="1">SQRT(Inputs!$B$38)*C583+SQRT(1-Inputs!$B$38)*_xlfn.NORM.S.INV(RAND())</f>
        <v>0.7393850839876539</v>
      </c>
      <c r="Z583" s="24">
        <f ca="1">SQRT(Inputs!$B$38)*D583+SQRT(1-Inputs!$B$38)*_xlfn.NORM.S.INV(RAND())</f>
        <v>8.1681138467379039E-2</v>
      </c>
      <c r="AA583" s="24">
        <f ca="1">SQRT(Inputs!$B$38)*E583+SQRT(1-Inputs!$B$38)*_xlfn.NORM.S.INV(RAND())</f>
        <v>-0.76130429279603073</v>
      </c>
      <c r="AB583" s="24">
        <f ca="1">SQRT(Inputs!$B$38)*F583+SQRT(1-Inputs!$B$38)*_xlfn.NORM.S.INV(RAND())</f>
        <v>-0.15017835170539445</v>
      </c>
      <c r="AC583" s="24">
        <f ca="1">SQRT(Inputs!$B$38)*G583+SQRT(1-Inputs!$B$38)*_xlfn.NORM.S.INV(RAND())</f>
        <v>2.0722156499576898</v>
      </c>
      <c r="AD583" s="24">
        <f ca="1">SQRT(Inputs!$B$38)*H583+SQRT(1-Inputs!$B$38)*_xlfn.NORM.S.INV(RAND())</f>
        <v>0.23938900557179371</v>
      </c>
      <c r="AE583" s="24">
        <f ca="1">SQRT(Inputs!$B$38)*I583+SQRT(1-Inputs!$B$38)*_xlfn.NORM.S.INV(RAND())</f>
        <v>0.70743604541239324</v>
      </c>
      <c r="AF583" s="24">
        <f ca="1">SQRT(Inputs!$B$38)*J583+SQRT(1-Inputs!$B$38)*_xlfn.NORM.S.INV(RAND())</f>
        <v>-1.5937028653235554</v>
      </c>
      <c r="AG583" s="24">
        <f ca="1">SQRT(Inputs!$B$38)*K583+SQRT(1-Inputs!$B$38)*_xlfn.NORM.S.INV(RAND())</f>
        <v>0.28812987637725035</v>
      </c>
      <c r="AH583" s="24">
        <f ca="1">SQRT(Inputs!$B$38)*L583+SQRT(1-Inputs!$B$38)*_xlfn.NORM.S.INV(RAND())</f>
        <v>0.34113640446578641</v>
      </c>
      <c r="AI583" s="24">
        <f ca="1">SQRT(Inputs!$B$38)*M583+SQRT(1-Inputs!$B$38)*_xlfn.NORM.S.INV(RAND())</f>
        <v>-0.46515501331214387</v>
      </c>
      <c r="AJ583" s="24">
        <f ca="1">SQRT(Inputs!$B$38)*C583+SQRT(1-Inputs!$B$38)*_xlfn.NORM.S.INV(RAND())</f>
        <v>1.5230575957591306</v>
      </c>
      <c r="AK583" s="24">
        <f ca="1">SQRT(Inputs!$B$38)*D583+SQRT(1-Inputs!$B$38)*_xlfn.NORM.S.INV(RAND())</f>
        <v>-0.47266745012631373</v>
      </c>
      <c r="AL583" s="24">
        <f ca="1">SQRT(Inputs!$B$38)*E583+SQRT(1-Inputs!$B$38)*_xlfn.NORM.S.INV(RAND())</f>
        <v>-0.97100524408588818</v>
      </c>
      <c r="AM583" s="24">
        <f ca="1">SQRT(Inputs!$B$38)*F583+SQRT(1-Inputs!$B$38)*_xlfn.NORM.S.INV(RAND())</f>
        <v>-0.30864617723670834</v>
      </c>
      <c r="AN583" s="24">
        <f ca="1">SQRT(Inputs!$B$38)*G583+SQRT(1-Inputs!$B$38)*_xlfn.NORM.S.INV(RAND())</f>
        <v>2.0463720236255374</v>
      </c>
      <c r="AO583" s="24">
        <f ca="1">SQRT(Inputs!$B$38)*H583+SQRT(1-Inputs!$B$38)*_xlfn.NORM.S.INV(RAND())</f>
        <v>-1.1974921339340572</v>
      </c>
      <c r="AP583" s="24">
        <f ca="1">SQRT(Inputs!$B$38)*I583+SQRT(1-Inputs!$B$38)*_xlfn.NORM.S.INV(RAND())</f>
        <v>-2.0328591264738849E-3</v>
      </c>
      <c r="AQ583" s="24">
        <f ca="1">SQRT(Inputs!$B$38)*J583+SQRT(1-Inputs!$B$38)*_xlfn.NORM.S.INV(RAND())</f>
        <v>-1.1092043003662808</v>
      </c>
      <c r="AR583" s="24">
        <f ca="1">SQRT(Inputs!$B$38)*K583+SQRT(1-Inputs!$B$38)*_xlfn.NORM.S.INV(RAND())</f>
        <v>-0.93841751807386287</v>
      </c>
      <c r="AS583" s="24">
        <f ca="1">SQRT(Inputs!$B$38)*L583+SQRT(1-Inputs!$B$38)*_xlfn.NORM.S.INV(RAND())</f>
        <v>0.14407286154792628</v>
      </c>
      <c r="AT583" s="24">
        <f ca="1">SQRT(Inputs!$B$38)*M583+SQRT(1-Inputs!$B$38)*_xlfn.NORM.S.INV(RAND())</f>
        <v>-1.1450325042644018</v>
      </c>
      <c r="AU583" s="15">
        <f ca="1">Inputs!$B$6*EXP($B$8-0.5*C$5^2+C$5*N583)</f>
        <v>4746.0681656826528</v>
      </c>
      <c r="AV583" s="15">
        <f t="shared" ca="1" si="292"/>
        <v>6397.4767611709158</v>
      </c>
      <c r="AW583" s="15">
        <f t="shared" ca="1" si="293"/>
        <v>6455.5086061218144</v>
      </c>
      <c r="AX583" s="15">
        <f t="shared" ca="1" si="294"/>
        <v>7187.790917247934</v>
      </c>
      <c r="AY583" s="15">
        <f t="shared" ca="1" si="295"/>
        <v>10353.431461836679</v>
      </c>
      <c r="AZ583" s="15">
        <f t="shared" ca="1" si="296"/>
        <v>10470.573401935248</v>
      </c>
      <c r="BA583" s="15">
        <f t="shared" ca="1" si="297"/>
        <v>12287.712029067148</v>
      </c>
      <c r="BB583" s="15">
        <f t="shared" ca="1" si="298"/>
        <v>12080.66178579724</v>
      </c>
      <c r="BC583" s="15">
        <f t="shared" ca="1" si="299"/>
        <v>14598.079985627639</v>
      </c>
      <c r="BD583" s="15">
        <f t="shared" ca="1" si="300"/>
        <v>16564.184910438627</v>
      </c>
      <c r="BE583" s="15">
        <f t="shared" ca="1" si="301"/>
        <v>19099.802640736874</v>
      </c>
      <c r="BF583" s="15">
        <f ca="1">Inputs!$B$13*EXP($B$9-0.5*C$6^2+C$6*Y583)</f>
        <v>16014.512419794941</v>
      </c>
      <c r="BG583" s="15">
        <f t="shared" ca="1" si="302"/>
        <v>19807.237761041222</v>
      </c>
      <c r="BH583" s="15">
        <f t="shared" ca="1" si="303"/>
        <v>21330.069703452409</v>
      </c>
      <c r="BI583" s="15">
        <f t="shared" ca="1" si="304"/>
        <v>25514.565786641342</v>
      </c>
      <c r="BJ583" s="15">
        <f t="shared" ca="1" si="305"/>
        <v>42167.670689217914</v>
      </c>
      <c r="BK583" s="15">
        <f t="shared" ca="1" si="306"/>
        <v>53467.297880836501</v>
      </c>
      <c r="BL583" s="15">
        <f t="shared" ca="1" si="307"/>
        <v>71983.986345427169</v>
      </c>
      <c r="BM583" s="15">
        <f t="shared" ca="1" si="308"/>
        <v>72590.804527553788</v>
      </c>
      <c r="BN583" s="15">
        <f t="shared" ca="1" si="309"/>
        <v>92414.038793069238</v>
      </c>
      <c r="BO583" s="15">
        <f t="shared" ca="1" si="310"/>
        <v>118305.40434113333</v>
      </c>
      <c r="BP583" s="15">
        <f t="shared" ca="1" si="311"/>
        <v>138136.69130052137</v>
      </c>
      <c r="BQ583" s="15">
        <f ca="1">Inputs!$B$20*EXP($B$10-0.5*C$7^2+C$7*AJ583)</f>
        <v>7362.323450619293</v>
      </c>
      <c r="BR583" s="15">
        <f t="shared" ca="1" si="312"/>
        <v>8597.292717664006</v>
      </c>
      <c r="BS583" s="15">
        <f t="shared" ca="1" si="313"/>
        <v>8907.9052921118164</v>
      </c>
      <c r="BT583" s="15">
        <f t="shared" ca="1" si="314"/>
        <v>11326.807057815011</v>
      </c>
      <c r="BU583" s="15">
        <f t="shared" ca="1" si="315"/>
        <v>25756.007957910922</v>
      </c>
      <c r="BV583" s="15">
        <f t="shared" ca="1" si="316"/>
        <v>27360.626888139166</v>
      </c>
      <c r="BW583" s="15">
        <f t="shared" ca="1" si="317"/>
        <v>38163.787765642344</v>
      </c>
      <c r="BX583" s="15">
        <f t="shared" ca="1" si="318"/>
        <v>42735.734649890102</v>
      </c>
      <c r="BY583" s="15">
        <f t="shared" ca="1" si="319"/>
        <v>50038.887454530784</v>
      </c>
      <c r="BZ583" s="15">
        <f t="shared" ca="1" si="320"/>
        <v>72095.99755893457</v>
      </c>
      <c r="CA583" s="15">
        <f t="shared" ca="1" si="321"/>
        <v>82627.835505669063</v>
      </c>
      <c r="CB583" s="15">
        <f ca="1">(AU583*DCF!C$10-DCF!C$5*MAX(AU583*DCF!C$10,0)-MAX(AU583-Inputs!$B$6,0)/Inputs!$B$10)*DCF!C$6</f>
        <v>1044.6156431659076</v>
      </c>
      <c r="CC583" s="15">
        <f ca="1">(AV583*DCF!D$10-DCF!D$5*MAX(AV583*DCF!D$10,0)-MAX(AV583-AU583,0)/Inputs!$B$10)*DCF!D$6</f>
        <v>1156.688853476503</v>
      </c>
      <c r="CD583" s="15">
        <f ca="1">(AW583*DCF!E$10-DCF!E$5*MAX(AW583*DCF!E$10,0)-MAX(AW583-AV583,0)/Inputs!$B$10)*DCF!E$6</f>
        <v>1477.4029994263833</v>
      </c>
      <c r="CE583" s="15">
        <f ca="1">(AX583*DCF!F$10-DCF!F$5*MAX(AX583*DCF!F$10,0)-MAX(AX583-AW583,0)/Inputs!$B$10)*DCF!F$6</f>
        <v>1416.7135086357973</v>
      </c>
      <c r="CF583" s="15">
        <f ca="1">(AY583*DCF!G$10-DCF!G$5*MAX(AY583*DCF!G$10,0)-MAX(AY583-AX583,0)/Inputs!$B$10)*DCF!G$6</f>
        <v>1524.7286303696617</v>
      </c>
      <c r="CG583" s="15">
        <f ca="1">(AZ583*DCF!H$10-DCF!H$5*MAX(AZ583*DCF!H$10,0)-MAX(AZ583-AY583,0)/Inputs!$B$10)*DCF!H$6</f>
        <v>2012.068684827477</v>
      </c>
      <c r="CH583" s="15">
        <f ca="1">(BA583*DCF!I$10-DCF!I$5*MAX(BA583*DCF!I$10,0)-MAX(BA583-AZ583,0)/Inputs!$B$10)*DCF!I$6</f>
        <v>1946.4423289766785</v>
      </c>
      <c r="CI583" s="15">
        <f ca="1">(BB583*DCF!J$10-DCF!J$5*MAX(BB583*DCF!J$10,0)-MAX(BB583-BA583,0)/Inputs!$B$10)*DCF!J$6</f>
        <v>2073.0695934965738</v>
      </c>
      <c r="CJ583" s="15">
        <f ca="1">(BC583*DCF!K$10-DCF!K$5*MAX(BC583*DCF!K$10,0)-MAX(BC583-BB583,0)/Inputs!$B$10)*DCF!K$6</f>
        <v>1997.6562053428222</v>
      </c>
      <c r="CK583" s="15">
        <f ca="1">(BD583*DCF!L$10-DCF!L$5*MAX(BD583*DCF!L$10,0)-MAX(BD583-BC583,0)/Inputs!$B$10)*DCF!L$6</f>
        <v>2243.9448677015807</v>
      </c>
      <c r="CL583" s="15">
        <f ca="1">(BE583*DCF!M$10-DCF!M$5*MAX(BE583*DCF!M$10,0)-MAX(BE583-BD583,0)/Inputs!$B$10)*DCF!M$6</f>
        <v>2392.3225596201005</v>
      </c>
      <c r="CM583" s="15">
        <f ca="1">(BF583*DCF!C$28-DCF!C$5*MAX(BF583*DCF!C$28,0)-MAX(BF583-Inputs!$B$13,0)/Inputs!$B$17)*DCF!C$6</f>
        <v>3818.8145995266973</v>
      </c>
      <c r="CN583" s="15">
        <f ca="1">(BG583*DCF!D$28-DCF!D$5*MAX(BG583*DCF!D$28,0)-MAX(BG583-BF583,0)/Inputs!$B$17)*DCF!D$6</f>
        <v>5024.5261406869104</v>
      </c>
      <c r="CO583" s="15">
        <f ca="1">(BH583*DCF!E$28-DCF!E$5*MAX(BH583*DCF!E$28,0)-MAX(BH583-BG583,0)/Inputs!$B$17)*DCF!E$6</f>
        <v>5740.9263382984118</v>
      </c>
      <c r="CP583" s="15">
        <f ca="1">(BI583*DCF!F$28-DCF!F$5*MAX(BI583*DCF!F$28,0)-MAX(BI583-BH583,0)/Inputs!$B$17)*DCF!F$6</f>
        <v>6164.6788824539681</v>
      </c>
      <c r="CQ583" s="15">
        <f ca="1">(BJ583*DCF!G$28-DCF!G$5*MAX(BJ583*DCF!G$28,0)-MAX(BJ583-BI583,0)/Inputs!$B$17)*DCF!G$6</f>
        <v>8139.8343534888245</v>
      </c>
      <c r="CR583" s="15">
        <f ca="1">(BK583*DCF!H$28-DCF!H$5*MAX(BK583*DCF!H$28,0)-MAX(BK583-BJ583,0)/Inputs!$B$17)*DCF!H$6</f>
        <v>11467.407698179739</v>
      </c>
      <c r="CS583" s="15">
        <f ca="1">(BL583*DCF!I$28-DCF!I$5*MAX(BL583*DCF!I$28,0)-MAX(BL583-BK583,0)/Inputs!$B$17)*DCF!I$6</f>
        <v>14269.540546538987</v>
      </c>
      <c r="CT583" s="15">
        <f ca="1">(BM583*DCF!J$28-DCF!J$5*MAX(BM583*DCF!J$28,0)-MAX(BM583-BL583,0)/Inputs!$B$17)*DCF!J$6</f>
        <v>16113.316504534141</v>
      </c>
      <c r="CU583" s="15">
        <f ca="1">(BN583*DCF!K$28-DCF!K$5*MAX(BN583*DCF!K$28,0)-MAX(BN583-BM583,0)/Inputs!$B$17)*DCF!K$6</f>
        <v>17088.213333551848</v>
      </c>
      <c r="CV583" s="15">
        <f ca="1">(BO583*DCF!L$28-DCF!L$5*MAX(BO583*DCF!L$28,0)-MAX(BO583-BN583,0)/Inputs!$B$17)*DCF!L$6</f>
        <v>20674.760196293351</v>
      </c>
      <c r="CW583" s="15">
        <f ca="1">(BP583*DCF!M$28-DCF!M$5*MAX(BP583*DCF!M$28,0)-MAX(BP583-BO583,0)/Inputs!$B$17)*DCF!M$6</f>
        <v>23917.571679449626</v>
      </c>
      <c r="CX583" s="15">
        <f ca="1">(BQ583*DCF!C$46-DCF!C$5*MAX(BQ583*DCF!C$46,0)-MAX(BQ583-Inputs!$B$20,0)/Inputs!$B$24)*DCF!C$6</f>
        <v>-3622.3950004290714</v>
      </c>
      <c r="CY583" s="15">
        <f ca="1">(BR583*DCF!D$46-DCF!D$5*MAX(BR583*DCF!D$46,0)-MAX(BR583-BQ583,0)/Inputs!$B$24)*DCF!D$6</f>
        <v>-1994.3085105196849</v>
      </c>
      <c r="CZ583" s="15">
        <f ca="1">(BS583*DCF!E$46-DCF!E$5*MAX(BS583*DCF!E$46,0)-MAX(BS583-BR583,0)/Inputs!$B$24)*DCF!E$6</f>
        <v>-1175.8102364373763</v>
      </c>
      <c r="DA583" s="15">
        <f ca="1">(BT583*DCF!F$46-DCF!F$5*MAX(BT583*DCF!F$46,0)-MAX(BT583-BS583,0)/Inputs!$B$24)*DCF!F$6</f>
        <v>-1705.6883036976863</v>
      </c>
      <c r="DB583" s="15">
        <f ca="1">(BU583*DCF!G$46-DCF!G$5*MAX(BU583*DCF!G$46,0)-MAX(BU583-BT583,0)/Inputs!$B$24)*DCF!G$6</f>
        <v>-5720.0793166382364</v>
      </c>
      <c r="DC583" s="15">
        <f ca="1">(BV583*DCF!H$46-DCF!H$5*MAX(BV583*DCF!H$46,0)-MAX(BV583-BU583,0)/Inputs!$B$24)*DCF!H$6</f>
        <v>-498.62550090512212</v>
      </c>
      <c r="DD583" s="15">
        <f ca="1">(BW583*DCF!I$46-DCF!I$5*MAX(BW583*DCF!I$46,0)-MAX(BW583-BV583,0)/Inputs!$B$24)*DCF!I$6</f>
        <v>-2219.7620921052503</v>
      </c>
      <c r="DE583" s="15">
        <f ca="1">(BX583*DCF!J$46-DCF!J$5*MAX(BX583*DCF!J$46,0)-MAX(BX583-BW583,0)/Inputs!$B$24)*DCF!J$6</f>
        <v>580.24023673894862</v>
      </c>
      <c r="DF583" s="15">
        <f ca="1">(BY583*DCF!K$46-DCF!K$5*MAX(BY583*DCF!K$46,0)-MAX(BY583-BX583,0)/Inputs!$B$24)*DCF!K$6</f>
        <v>1069.3101748957936</v>
      </c>
      <c r="DG583" s="15">
        <f ca="1">(BZ583*DCF!L$46-DCF!L$5*MAX(BZ583*DCF!L$46,0)-MAX(BZ583-BY583,0)/Inputs!$B$24)*DCF!L$6</f>
        <v>-7.9341815602815808</v>
      </c>
      <c r="DH583" s="15">
        <f ca="1">(CA583*DCF!M$46-DCF!M$5*MAX(CA583*DCF!M$46,0)-MAX(CA583-BZ583,0)/Inputs!$B$24)*DCF!M$6</f>
        <v>4275.9519403384857</v>
      </c>
      <c r="DI583" s="15">
        <f ca="1">SUM(CB583:CL583)+BE583*DCF!M$10*(1+Inputs!$B$30)*(1-Inputs!$B$33)*(1-Inputs!$B$30/Inputs!$B$31)/(Inputs!$B$29-Inputs!$B$30)*DCF!M$6</f>
        <v>72440.657192952989</v>
      </c>
      <c r="DJ583" s="15">
        <f ca="1">SUM(CM583:CW583)+BP583*DCF!M$28*(1+Inputs!$B$30)*(1-Inputs!$B$33)*(1-Inputs!$B$30/Inputs!$B$31)/(Inputs!$B$29-Inputs!$B$30)*DCF!M$6</f>
        <v>645001.24168365286</v>
      </c>
      <c r="DK583" s="15">
        <f ca="1">SUM(CX583:DH583)+CA583*DCF!M$46*(1+Inputs!$B$30)*(1-Inputs!$B$33)*(1-Inputs!$B$30/Inputs!$B$31)/(Inputs!$B$29-Inputs!$B$30)*DCF!M$6</f>
        <v>116733.32079428395</v>
      </c>
      <c r="DM583" s="15">
        <f ca="1">DI583+DJ583+DK583+Inputs!$B$34+Inputs!$B$36-Inputs!$B$35</f>
        <v>911026.21967088978</v>
      </c>
    </row>
    <row r="584" spans="1:117" x14ac:dyDescent="0.75">
      <c r="A584" s="11">
        <v>571</v>
      </c>
      <c r="C584" s="24">
        <f t="shared" ref="C584:M593" ca="1" si="327">_xlfn.NORM.S.INV(RAND())</f>
        <v>-1.247231341599458</v>
      </c>
      <c r="D584" s="24">
        <f t="shared" ca="1" si="327"/>
        <v>-7.6750370946875493E-2</v>
      </c>
      <c r="E584" s="24">
        <f t="shared" ca="1" si="327"/>
        <v>-1.7876408797037977</v>
      </c>
      <c r="F584" s="24">
        <f t="shared" ca="1" si="327"/>
        <v>-1.5986508072818295</v>
      </c>
      <c r="G584" s="24">
        <f t="shared" ca="1" si="327"/>
        <v>0.70494669470836335</v>
      </c>
      <c r="H584" s="24">
        <f t="shared" ca="1" si="327"/>
        <v>0.50588292350609665</v>
      </c>
      <c r="I584" s="24">
        <f t="shared" ca="1" si="327"/>
        <v>-0.38777358815845525</v>
      </c>
      <c r="J584" s="24">
        <f t="shared" ca="1" si="327"/>
        <v>-0.58609510726416258</v>
      </c>
      <c r="K584" s="24">
        <f t="shared" ca="1" si="327"/>
        <v>1.5304248078342571</v>
      </c>
      <c r="L584" s="24">
        <f t="shared" ca="1" si="327"/>
        <v>-0.84879163050642459</v>
      </c>
      <c r="M584" s="24">
        <f t="shared" ca="1" si="327"/>
        <v>-0.46234254027095278</v>
      </c>
      <c r="N584" s="24">
        <f ca="1">SQRT(Inputs!$B$38)*C584+SQRT(1-Inputs!$B$38)*_xlfn.NORM.S.INV(RAND())</f>
        <v>-1.1001512521983643</v>
      </c>
      <c r="O584" s="24">
        <f ca="1">SQRT(Inputs!$B$38)*D584+SQRT(1-Inputs!$B$38)*_xlfn.NORM.S.INV(RAND())</f>
        <v>-1.3390983150841995</v>
      </c>
      <c r="P584" s="24">
        <f ca="1">SQRT(Inputs!$B$38)*E584+SQRT(1-Inputs!$B$38)*_xlfn.NORM.S.INV(RAND())</f>
        <v>-0.87776239477068319</v>
      </c>
      <c r="Q584" s="24">
        <f ca="1">SQRT(Inputs!$B$38)*F584+SQRT(1-Inputs!$B$38)*_xlfn.NORM.S.INV(RAND())</f>
        <v>9.2583697928796282E-2</v>
      </c>
      <c r="R584" s="24">
        <f ca="1">SQRT(Inputs!$B$38)*G584+SQRT(1-Inputs!$B$38)*_xlfn.NORM.S.INV(RAND())</f>
        <v>0.17114024678822237</v>
      </c>
      <c r="S584" s="24">
        <f ca="1">SQRT(Inputs!$B$38)*H584+SQRT(1-Inputs!$B$38)*_xlfn.NORM.S.INV(RAND())</f>
        <v>1.4775287625860418</v>
      </c>
      <c r="T584" s="24">
        <f ca="1">SQRT(Inputs!$B$38)*I584+SQRT(1-Inputs!$B$38)*_xlfn.NORM.S.INV(RAND())</f>
        <v>1.4181139844686088</v>
      </c>
      <c r="U584" s="24">
        <f ca="1">SQRT(Inputs!$B$38)*J584+SQRT(1-Inputs!$B$38)*_xlfn.NORM.S.INV(RAND())</f>
        <v>-0.72360197026710882</v>
      </c>
      <c r="V584" s="24">
        <f ca="1">SQRT(Inputs!$B$38)*K584+SQRT(1-Inputs!$B$38)*_xlfn.NORM.S.INV(RAND())</f>
        <v>1.2439699410418543</v>
      </c>
      <c r="W584" s="24">
        <f ca="1">SQRT(Inputs!$B$38)*L584+SQRT(1-Inputs!$B$38)*_xlfn.NORM.S.INV(RAND())</f>
        <v>-1.8848896354929516</v>
      </c>
      <c r="X584" s="24">
        <f ca="1">SQRT(Inputs!$B$38)*M584+SQRT(1-Inputs!$B$38)*_xlfn.NORM.S.INV(RAND())</f>
        <v>-0.35170621366606231</v>
      </c>
      <c r="Y584" s="24">
        <f ca="1">SQRT(Inputs!$B$38)*C584+SQRT(1-Inputs!$B$38)*_xlfn.NORM.S.INV(RAND())</f>
        <v>-0.42372614961779242</v>
      </c>
      <c r="Z584" s="24">
        <f ca="1">SQRT(Inputs!$B$38)*D584+SQRT(1-Inputs!$B$38)*_xlfn.NORM.S.INV(RAND())</f>
        <v>-8.645237315003787E-3</v>
      </c>
      <c r="AA584" s="24">
        <f ca="1">SQRT(Inputs!$B$38)*E584+SQRT(1-Inputs!$B$38)*_xlfn.NORM.S.INV(RAND())</f>
        <v>-0.67092693629555189</v>
      </c>
      <c r="AB584" s="24">
        <f ca="1">SQRT(Inputs!$B$38)*F584+SQRT(1-Inputs!$B$38)*_xlfn.NORM.S.INV(RAND())</f>
        <v>-1.8741366234508754</v>
      </c>
      <c r="AC584" s="24">
        <f ca="1">SQRT(Inputs!$B$38)*G584+SQRT(1-Inputs!$B$38)*_xlfn.NORM.S.INV(RAND())</f>
        <v>0.16704556913054375</v>
      </c>
      <c r="AD584" s="24">
        <f ca="1">SQRT(Inputs!$B$38)*H584+SQRT(1-Inputs!$B$38)*_xlfn.NORM.S.INV(RAND())</f>
        <v>0.66777479408520701</v>
      </c>
      <c r="AE584" s="24">
        <f ca="1">SQRT(Inputs!$B$38)*I584+SQRT(1-Inputs!$B$38)*_xlfn.NORM.S.INV(RAND())</f>
        <v>3.3534173383730992E-2</v>
      </c>
      <c r="AF584" s="24">
        <f ca="1">SQRT(Inputs!$B$38)*J584+SQRT(1-Inputs!$B$38)*_xlfn.NORM.S.INV(RAND())</f>
        <v>-1.0759147365852852</v>
      </c>
      <c r="AG584" s="24">
        <f ca="1">SQRT(Inputs!$B$38)*K584+SQRT(1-Inputs!$B$38)*_xlfn.NORM.S.INV(RAND())</f>
        <v>1.7115257233219336</v>
      </c>
      <c r="AH584" s="24">
        <f ca="1">SQRT(Inputs!$B$38)*L584+SQRT(1-Inputs!$B$38)*_xlfn.NORM.S.INV(RAND())</f>
        <v>-0.41984394295780575</v>
      </c>
      <c r="AI584" s="24">
        <f ca="1">SQRT(Inputs!$B$38)*M584+SQRT(1-Inputs!$B$38)*_xlfn.NORM.S.INV(RAND())</f>
        <v>0.14958749805855187</v>
      </c>
      <c r="AJ584" s="24">
        <f ca="1">SQRT(Inputs!$B$38)*C584+SQRT(1-Inputs!$B$38)*_xlfn.NORM.S.INV(RAND())</f>
        <v>-2.3087481010841313</v>
      </c>
      <c r="AK584" s="24">
        <f ca="1">SQRT(Inputs!$B$38)*D584+SQRT(1-Inputs!$B$38)*_xlfn.NORM.S.INV(RAND())</f>
        <v>-0.28579937007672579</v>
      </c>
      <c r="AL584" s="24">
        <f ca="1">SQRT(Inputs!$B$38)*E584+SQRT(1-Inputs!$B$38)*_xlfn.NORM.S.INV(RAND())</f>
        <v>-1.125311444857753</v>
      </c>
      <c r="AM584" s="24">
        <f ca="1">SQRT(Inputs!$B$38)*F584+SQRT(1-Inputs!$B$38)*_xlfn.NORM.S.INV(RAND())</f>
        <v>-0.51981451863616646</v>
      </c>
      <c r="AN584" s="24">
        <f ca="1">SQRT(Inputs!$B$38)*G584+SQRT(1-Inputs!$B$38)*_xlfn.NORM.S.INV(RAND())</f>
        <v>-0.16791864059248035</v>
      </c>
      <c r="AO584" s="24">
        <f ca="1">SQRT(Inputs!$B$38)*H584+SQRT(1-Inputs!$B$38)*_xlfn.NORM.S.INV(RAND())</f>
        <v>0.46287423928003396</v>
      </c>
      <c r="AP584" s="24">
        <f ca="1">SQRT(Inputs!$B$38)*I584+SQRT(1-Inputs!$B$38)*_xlfn.NORM.S.INV(RAND())</f>
        <v>0.42751250772876059</v>
      </c>
      <c r="AQ584" s="24">
        <f ca="1">SQRT(Inputs!$B$38)*J584+SQRT(1-Inputs!$B$38)*_xlfn.NORM.S.INV(RAND())</f>
        <v>-0.22466956139357297</v>
      </c>
      <c r="AR584" s="24">
        <f ca="1">SQRT(Inputs!$B$38)*K584+SQRT(1-Inputs!$B$38)*_xlfn.NORM.S.INV(RAND())</f>
        <v>1.2062582405658473</v>
      </c>
      <c r="AS584" s="24">
        <f ca="1">SQRT(Inputs!$B$38)*L584+SQRT(1-Inputs!$B$38)*_xlfn.NORM.S.INV(RAND())</f>
        <v>-0.44044401380619902</v>
      </c>
      <c r="AT584" s="24">
        <f ca="1">SQRT(Inputs!$B$38)*M584+SQRT(1-Inputs!$B$38)*_xlfn.NORM.S.INV(RAND())</f>
        <v>-1.3069195347073996</v>
      </c>
      <c r="AU584" s="15">
        <f ca="1">Inputs!$B$6*EXP($B$8-0.5*C$5^2+C$5*N584)</f>
        <v>4152.7562512216018</v>
      </c>
      <c r="AV584" s="15">
        <f t="shared" ca="1" si="292"/>
        <v>4151.4797749263635</v>
      </c>
      <c r="AW584" s="15">
        <f t="shared" ca="1" si="293"/>
        <v>4496.8036873292476</v>
      </c>
      <c r="AX584" s="15">
        <f t="shared" ca="1" si="294"/>
        <v>5554.0176957139411</v>
      </c>
      <c r="AY584" s="15">
        <f t="shared" ca="1" si="295"/>
        <v>6924.6053944437372</v>
      </c>
      <c r="AZ584" s="15">
        <f t="shared" ca="1" si="296"/>
        <v>9965.3554555595274</v>
      </c>
      <c r="BA584" s="15">
        <f t="shared" ca="1" si="297"/>
        <v>14146.245646356272</v>
      </c>
      <c r="BB584" s="15">
        <f t="shared" ca="1" si="298"/>
        <v>16108.143281429268</v>
      </c>
      <c r="BC584" s="15">
        <f t="shared" ca="1" si="299"/>
        <v>22245.467843820952</v>
      </c>
      <c r="BD584" s="15">
        <f t="shared" ca="1" si="300"/>
        <v>22847.820821912337</v>
      </c>
      <c r="BE584" s="15">
        <f t="shared" ca="1" si="301"/>
        <v>27114.442134457349</v>
      </c>
      <c r="BF584" s="15">
        <f ca="1">Inputs!$B$13*EXP($B$9-0.5*C$6^2+C$6*Y584)</f>
        <v>12716.638087388563</v>
      </c>
      <c r="BG584" s="15">
        <f t="shared" ca="1" si="302"/>
        <v>15474.058110201893</v>
      </c>
      <c r="BH584" s="15">
        <f t="shared" ca="1" si="303"/>
        <v>16915.410840125056</v>
      </c>
      <c r="BI584" s="15">
        <f t="shared" ca="1" si="304"/>
        <v>15518.083684736317</v>
      </c>
      <c r="BJ584" s="15">
        <f t="shared" ca="1" si="305"/>
        <v>19487.799638272183</v>
      </c>
      <c r="BK584" s="15">
        <f t="shared" ca="1" si="306"/>
        <v>26193.90761250359</v>
      </c>
      <c r="BL584" s="15">
        <f t="shared" ca="1" si="307"/>
        <v>32316.18776684914</v>
      </c>
      <c r="BM584" s="15">
        <f t="shared" ca="1" si="308"/>
        <v>34753.712931072077</v>
      </c>
      <c r="BN584" s="15">
        <f t="shared" ca="1" si="309"/>
        <v>52473.114609010365</v>
      </c>
      <c r="BO584" s="15">
        <f t="shared" ca="1" si="310"/>
        <v>61487.564634306116</v>
      </c>
      <c r="BP584" s="15">
        <f t="shared" ca="1" si="311"/>
        <v>76973.200217604681</v>
      </c>
      <c r="BQ584" s="15">
        <f ca="1">Inputs!$B$20*EXP($B$10-0.5*C$7^2+C$7*AJ584)</f>
        <v>1891.3680886928762</v>
      </c>
      <c r="BR584" s="15">
        <f t="shared" ca="1" si="312"/>
        <v>2343.6692925333023</v>
      </c>
      <c r="BS584" s="15">
        <f t="shared" ca="1" si="313"/>
        <v>2323.0764176410339</v>
      </c>
      <c r="BT584" s="15">
        <f t="shared" ca="1" si="314"/>
        <v>2794.7123623214416</v>
      </c>
      <c r="BU584" s="15">
        <f t="shared" ca="1" si="315"/>
        <v>3718.9199255545254</v>
      </c>
      <c r="BV584" s="15">
        <f t="shared" ca="1" si="316"/>
        <v>5742.8092745308732</v>
      </c>
      <c r="BW584" s="15">
        <f t="shared" ca="1" si="317"/>
        <v>8772.6906314149783</v>
      </c>
      <c r="BX584" s="15">
        <f t="shared" ca="1" si="318"/>
        <v>11729.631372762344</v>
      </c>
      <c r="BY584" s="15">
        <f t="shared" ca="1" si="319"/>
        <v>20701.636073271042</v>
      </c>
      <c r="BZ584" s="15">
        <f t="shared" ca="1" si="320"/>
        <v>26788.075437663676</v>
      </c>
      <c r="CA584" s="15">
        <f t="shared" ca="1" si="321"/>
        <v>29830.682382266761</v>
      </c>
      <c r="CB584" s="15">
        <f ca="1">(AU584*DCF!C$10-DCF!C$5*MAX(AU584*DCF!C$10,0)-MAX(AU584-Inputs!$B$6,0)/Inputs!$B$10)*DCF!C$6</f>
        <v>1048.8460628684188</v>
      </c>
      <c r="CC584" s="15">
        <f ca="1">(AV584*DCF!D$10-DCF!D$5*MAX(AV584*DCF!D$10,0)-MAX(AV584-AU584,0)/Inputs!$B$10)*DCF!D$6</f>
        <v>1011.8950697860366</v>
      </c>
      <c r="CD584" s="15">
        <f ca="1">(AW584*DCF!E$10-DCF!E$5*MAX(AW584*DCF!E$10,0)-MAX(AW584-AV584,0)/Inputs!$B$10)*DCF!E$6</f>
        <v>960.45914279868555</v>
      </c>
      <c r="CE584" s="15">
        <f ca="1">(AX584*DCF!F$10-DCF!F$5*MAX(AX584*DCF!F$10,0)-MAX(AX584-AW584,0)/Inputs!$B$10)*DCF!F$6</f>
        <v>992.45318789398914</v>
      </c>
      <c r="CF584" s="15">
        <f ca="1">(AY584*DCF!G$10-DCF!G$5*MAX(AY584*DCF!G$10,0)-MAX(AY584-AX584,0)/Inputs!$B$10)*DCF!G$6</f>
        <v>1163.2940049325293</v>
      </c>
      <c r="CG584" s="15">
        <f ca="1">(AZ584*DCF!H$10-DCF!H$5*MAX(AZ584*DCF!H$10,0)-MAX(AZ584-AY584,0)/Inputs!$B$10)*DCF!H$6</f>
        <v>1394.8412236623838</v>
      </c>
      <c r="CH584" s="15">
        <f ca="1">(BA584*DCF!I$10-DCF!I$5*MAX(BA584*DCF!I$10,0)-MAX(BA584-AZ584,0)/Inputs!$B$10)*DCF!I$6</f>
        <v>1898.190546534878</v>
      </c>
      <c r="CI584" s="15">
        <f ca="1">(BB584*DCF!J$10-DCF!J$5*MAX(BB584*DCF!J$10,0)-MAX(BB584-BA584,0)/Inputs!$B$10)*DCF!J$6</f>
        <v>2466.9015060930878</v>
      </c>
      <c r="CJ584" s="15">
        <f ca="1">(BC584*DCF!K$10-DCF!K$5*MAX(BC584*DCF!K$10,0)-MAX(BC584-BB584,0)/Inputs!$B$10)*DCF!K$6</f>
        <v>2722.0310470965619</v>
      </c>
      <c r="CK584" s="15">
        <f ca="1">(BD584*DCF!L$10-DCF!L$5*MAX(BD584*DCF!L$10,0)-MAX(BD584-BC584,0)/Inputs!$B$10)*DCF!L$6</f>
        <v>3367.9918603478945</v>
      </c>
      <c r="CL584" s="15">
        <f ca="1">(BE584*DCF!M$10-DCF!M$5*MAX(BE584*DCF!M$10,0)-MAX(BE584-BD584,0)/Inputs!$B$10)*DCF!M$6</f>
        <v>3316.5049803923666</v>
      </c>
      <c r="CM584" s="15">
        <f ca="1">(BF584*DCF!C$28-DCF!C$5*MAX(BF584*DCF!C$28,0)-MAX(BF584-Inputs!$B$13,0)/Inputs!$B$17)*DCF!C$6</f>
        <v>3573.9587761712723</v>
      </c>
      <c r="CN584" s="15">
        <f ca="1">(BG584*DCF!D$28-DCF!D$5*MAX(BG584*DCF!D$28,0)-MAX(BG584-BF584,0)/Inputs!$B$17)*DCF!D$6</f>
        <v>3969.1828866614037</v>
      </c>
      <c r="CO584" s="15">
        <f ca="1">(BH584*DCF!E$28-DCF!E$5*MAX(BH584*DCF!E$28,0)-MAX(BH584-BG584,0)/Inputs!$B$17)*DCF!E$6</f>
        <v>4506.6747700685082</v>
      </c>
      <c r="CP584" s="15">
        <f ca="1">(BI584*DCF!F$28-DCF!F$5*MAX(BI584*DCF!F$28,0)-MAX(BI584-BH584,0)/Inputs!$B$17)*DCF!F$6</f>
        <v>4212.7509606976373</v>
      </c>
      <c r="CQ584" s="15">
        <f ca="1">(BJ584*DCF!G$28-DCF!G$5*MAX(BJ584*DCF!G$28,0)-MAX(BJ584-BI584,0)/Inputs!$B$17)*DCF!G$6</f>
        <v>4388.5904622800263</v>
      </c>
      <c r="CR584" s="15">
        <f ca="1">(BK584*DCF!H$28-DCF!H$5*MAX(BK584*DCF!H$28,0)-MAX(BK584-BJ584,0)/Inputs!$B$17)*DCF!H$6</f>
        <v>5436.1013608413923</v>
      </c>
      <c r="CS584" s="15">
        <f ca="1">(BL584*DCF!I$28-DCF!I$5*MAX(BL584*DCF!I$28,0)-MAX(BL584-BK584,0)/Inputs!$B$17)*DCF!I$6</f>
        <v>6720.5148065162157</v>
      </c>
      <c r="CT584" s="15">
        <f ca="1">(BM584*DCF!J$28-DCF!J$5*MAX(BM584*DCF!J$28,0)-MAX(BM584-BL584,0)/Inputs!$B$17)*DCF!J$6</f>
        <v>7429.7671874995331</v>
      </c>
      <c r="CU584" s="15">
        <f ca="1">(BN584*DCF!K$28-DCF!K$5*MAX(BN584*DCF!K$28,0)-MAX(BN584-BM584,0)/Inputs!$B$17)*DCF!K$6</f>
        <v>8911.0513045063581</v>
      </c>
      <c r="CV584" s="15">
        <f ca="1">(BO584*DCF!L$28-DCF!L$5*MAX(BO584*DCF!L$28,0)-MAX(BO584-BN584,0)/Inputs!$B$17)*DCF!L$6</f>
        <v>11248.05970892352</v>
      </c>
      <c r="CW584" s="15">
        <f ca="1">(BP584*DCF!M$28-DCF!M$5*MAX(BP584*DCF!M$28,0)-MAX(BP584-BO584,0)/Inputs!$B$17)*DCF!M$6</f>
        <v>12863.868113666045</v>
      </c>
      <c r="CX584" s="15">
        <f ca="1">(BQ584*DCF!C$46-DCF!C$5*MAX(BQ584*DCF!C$46,0)-MAX(BQ584-Inputs!$B$20,0)/Inputs!$B$24)*DCF!C$6</f>
        <v>-436.80556320851645</v>
      </c>
      <c r="CY584" s="15">
        <f ca="1">(BR584*DCF!D$46-DCF!D$5*MAX(BR584*DCF!D$46,0)-MAX(BR584-BQ584,0)/Inputs!$B$24)*DCF!D$6</f>
        <v>-593.00286239885941</v>
      </c>
      <c r="CZ584" s="15">
        <f ca="1">(BS584*DCF!E$46-DCF!E$5*MAX(BS584*DCF!E$46,0)-MAX(BS584-BR584,0)/Inputs!$B$24)*DCF!E$6</f>
        <v>-274.70783116555822</v>
      </c>
      <c r="DA584" s="15">
        <f ca="1">(BT584*DCF!F$46-DCF!F$5*MAX(BT584*DCF!F$46,0)-MAX(BT584-BS584,0)/Inputs!$B$24)*DCF!F$6</f>
        <v>-375.26618075137418</v>
      </c>
      <c r="DB584" s="15">
        <f ca="1">(BU584*DCF!G$46-DCF!G$5*MAX(BU584*DCF!G$46,0)-MAX(BU584-BT584,0)/Inputs!$B$24)*DCF!G$6</f>
        <v>-435.98228276682619</v>
      </c>
      <c r="DC584" s="15">
        <f ca="1">(BV584*DCF!H$46-DCF!H$5*MAX(BV584*DCF!H$46,0)-MAX(BV584-BU584,0)/Inputs!$B$24)*DCF!H$6</f>
        <v>-628.91121461861849</v>
      </c>
      <c r="DD584" s="15">
        <f ca="1">(BW584*DCF!I$46-DCF!I$5*MAX(BW584*DCF!I$46,0)-MAX(BW584-BV584,0)/Inputs!$B$24)*DCF!I$6</f>
        <v>-667.1530347692609</v>
      </c>
      <c r="DE584" s="15">
        <f ca="1">(BX584*DCF!J$46-DCF!J$5*MAX(BX584*DCF!J$46,0)-MAX(BX584-BW584,0)/Inputs!$B$24)*DCF!J$6</f>
        <v>-292.10678478783973</v>
      </c>
      <c r="DF584" s="15">
        <f ca="1">(BY584*DCF!K$46-DCF!K$5*MAX(BY584*DCF!K$46,0)-MAX(BY584-BX584,0)/Inputs!$B$24)*DCF!K$6</f>
        <v>-1015.3556766379774</v>
      </c>
      <c r="DG584" s="15">
        <f ca="1">(BZ584*DCF!L$46-DCF!L$5*MAX(BZ584*DCF!L$46,0)-MAX(BZ584-BY584,0)/Inputs!$B$24)*DCF!L$6</f>
        <v>474.3544299420526</v>
      </c>
      <c r="DH584" s="15">
        <f ca="1">(CA584*DCF!M$46-DCF!M$5*MAX(CA584*DCF!M$46,0)-MAX(CA584-BZ584,0)/Inputs!$B$24)*DCF!M$6</f>
        <v>1702.5325559054631</v>
      </c>
      <c r="DI584" s="15">
        <f ca="1">SUM(CB584:CL584)+BE584*DCF!M$10*(1+Inputs!$B$30)*(1-Inputs!$B$33)*(1-Inputs!$B$30/Inputs!$B$31)/(Inputs!$B$29-Inputs!$B$30)*DCF!M$6</f>
        <v>95803.25964397988</v>
      </c>
      <c r="DJ584" s="15">
        <f ca="1">SUM(CM584:CW584)+BP584*DCF!M$28*(1+Inputs!$B$30)*(1-Inputs!$B$33)*(1-Inputs!$B$30/Inputs!$B$31)/(Inputs!$B$29-Inputs!$B$30)*DCF!M$6</f>
        <v>358883.76576555503</v>
      </c>
      <c r="DK584" s="15">
        <f ca="1">SUM(CX584:DH584)+CA584*DCF!M$46*(1+Inputs!$B$30)*(1-Inputs!$B$33)*(1-Inputs!$B$30/Inputs!$B$31)/(Inputs!$B$29-Inputs!$B$30)*DCF!M$6</f>
        <v>43579.364187956831</v>
      </c>
      <c r="DM584" s="15">
        <f ca="1">DI584+DJ584+DK584+Inputs!$B$34+Inputs!$B$36-Inputs!$B$35</f>
        <v>575117.38959749183</v>
      </c>
    </row>
    <row r="585" spans="1:117" x14ac:dyDescent="0.75">
      <c r="A585" s="11">
        <v>572</v>
      </c>
      <c r="C585" s="24">
        <f t="shared" ca="1" si="327"/>
        <v>-0.20018426981525869</v>
      </c>
      <c r="D585" s="24">
        <f t="shared" ca="1" si="327"/>
        <v>1.156110801664082</v>
      </c>
      <c r="E585" s="24">
        <f t="shared" ca="1" si="327"/>
        <v>0.28903981866843825</v>
      </c>
      <c r="F585" s="24">
        <f t="shared" ca="1" si="327"/>
        <v>1.0571999858842065</v>
      </c>
      <c r="G585" s="24">
        <f t="shared" ca="1" si="327"/>
        <v>0.7199620509534097</v>
      </c>
      <c r="H585" s="24">
        <f t="shared" ca="1" si="327"/>
        <v>0.25439602946727541</v>
      </c>
      <c r="I585" s="24">
        <f t="shared" ca="1" si="327"/>
        <v>-0.70439418358850936</v>
      </c>
      <c r="J585" s="24">
        <f t="shared" ca="1" si="327"/>
        <v>-0.34191486777797131</v>
      </c>
      <c r="K585" s="24">
        <f t="shared" ca="1" si="327"/>
        <v>0.28338457430851605</v>
      </c>
      <c r="L585" s="24">
        <f t="shared" ca="1" si="327"/>
        <v>-0.35158593685223871</v>
      </c>
      <c r="M585" s="24">
        <f t="shared" ca="1" si="327"/>
        <v>1.4138299047458389</v>
      </c>
      <c r="N585" s="24">
        <f ca="1">SQRT(Inputs!$B$38)*C585+SQRT(1-Inputs!$B$38)*_xlfn.NORM.S.INV(RAND())</f>
        <v>0.28752815993066766</v>
      </c>
      <c r="O585" s="24">
        <f ca="1">SQRT(Inputs!$B$38)*D585+SQRT(1-Inputs!$B$38)*_xlfn.NORM.S.INV(RAND())</f>
        <v>1.6165300480759326</v>
      </c>
      <c r="P585" s="24">
        <f ca="1">SQRT(Inputs!$B$38)*E585+SQRT(1-Inputs!$B$38)*_xlfn.NORM.S.INV(RAND())</f>
        <v>-0.52628834496674071</v>
      </c>
      <c r="Q585" s="24">
        <f ca="1">SQRT(Inputs!$B$38)*F585+SQRT(1-Inputs!$B$38)*_xlfn.NORM.S.INV(RAND())</f>
        <v>8.2604854850532483E-2</v>
      </c>
      <c r="R585" s="24">
        <f ca="1">SQRT(Inputs!$B$38)*G585+SQRT(1-Inputs!$B$38)*_xlfn.NORM.S.INV(RAND())</f>
        <v>0.52110391361943487</v>
      </c>
      <c r="S585" s="24">
        <f ca="1">SQRT(Inputs!$B$38)*H585+SQRT(1-Inputs!$B$38)*_xlfn.NORM.S.INV(RAND())</f>
        <v>-0.41518262947795237</v>
      </c>
      <c r="T585" s="24">
        <f ca="1">SQRT(Inputs!$B$38)*I585+SQRT(1-Inputs!$B$38)*_xlfn.NORM.S.INV(RAND())</f>
        <v>-0.86826509194612589</v>
      </c>
      <c r="U585" s="24">
        <f ca="1">SQRT(Inputs!$B$38)*J585+SQRT(1-Inputs!$B$38)*_xlfn.NORM.S.INV(RAND())</f>
        <v>-0.56884369405500801</v>
      </c>
      <c r="V585" s="24">
        <f ca="1">SQRT(Inputs!$B$38)*K585+SQRT(1-Inputs!$B$38)*_xlfn.NORM.S.INV(RAND())</f>
        <v>-6.7844039513980797E-2</v>
      </c>
      <c r="W585" s="24">
        <f ca="1">SQRT(Inputs!$B$38)*L585+SQRT(1-Inputs!$B$38)*_xlfn.NORM.S.INV(RAND())</f>
        <v>1.2224781746086935</v>
      </c>
      <c r="X585" s="24">
        <f ca="1">SQRT(Inputs!$B$38)*M585+SQRT(1-Inputs!$B$38)*_xlfn.NORM.S.INV(RAND())</f>
        <v>0.59853451592035611</v>
      </c>
      <c r="Y585" s="24">
        <f ca="1">SQRT(Inputs!$B$38)*C585+SQRT(1-Inputs!$B$38)*_xlfn.NORM.S.INV(RAND())</f>
        <v>-0.62921985336103958</v>
      </c>
      <c r="Z585" s="24">
        <f ca="1">SQRT(Inputs!$B$38)*D585+SQRT(1-Inputs!$B$38)*_xlfn.NORM.S.INV(RAND())</f>
        <v>2.0732230478643712</v>
      </c>
      <c r="AA585" s="24">
        <f ca="1">SQRT(Inputs!$B$38)*E585+SQRT(1-Inputs!$B$38)*_xlfn.NORM.S.INV(RAND())</f>
        <v>0.99104119261765911</v>
      </c>
      <c r="AB585" s="24">
        <f ca="1">SQRT(Inputs!$B$38)*F585+SQRT(1-Inputs!$B$38)*_xlfn.NORM.S.INV(RAND())</f>
        <v>1.0389851446756948</v>
      </c>
      <c r="AC585" s="24">
        <f ca="1">SQRT(Inputs!$B$38)*G585+SQRT(1-Inputs!$B$38)*_xlfn.NORM.S.INV(RAND())</f>
        <v>0.48266515818992278</v>
      </c>
      <c r="AD585" s="24">
        <f ca="1">SQRT(Inputs!$B$38)*H585+SQRT(1-Inputs!$B$38)*_xlfn.NORM.S.INV(RAND())</f>
        <v>-0.64241179836794171</v>
      </c>
      <c r="AE585" s="24">
        <f ca="1">SQRT(Inputs!$B$38)*I585+SQRT(1-Inputs!$B$38)*_xlfn.NORM.S.INV(RAND())</f>
        <v>0.8246654177421604</v>
      </c>
      <c r="AF585" s="24">
        <f ca="1">SQRT(Inputs!$B$38)*J585+SQRT(1-Inputs!$B$38)*_xlfn.NORM.S.INV(RAND())</f>
        <v>-0.35970853178409268</v>
      </c>
      <c r="AG585" s="24">
        <f ca="1">SQRT(Inputs!$B$38)*K585+SQRT(1-Inputs!$B$38)*_xlfn.NORM.S.INV(RAND())</f>
        <v>0.71775130927405095</v>
      </c>
      <c r="AH585" s="24">
        <f ca="1">SQRT(Inputs!$B$38)*L585+SQRT(1-Inputs!$B$38)*_xlfn.NORM.S.INV(RAND())</f>
        <v>-6.0005142889108687E-2</v>
      </c>
      <c r="AI585" s="24">
        <f ca="1">SQRT(Inputs!$B$38)*M585+SQRT(1-Inputs!$B$38)*_xlfn.NORM.S.INV(RAND())</f>
        <v>0.69834404731568167</v>
      </c>
      <c r="AJ585" s="24">
        <f ca="1">SQRT(Inputs!$B$38)*C585+SQRT(1-Inputs!$B$38)*_xlfn.NORM.S.INV(RAND())</f>
        <v>-1.4146527379109504</v>
      </c>
      <c r="AK585" s="24">
        <f ca="1">SQRT(Inputs!$B$38)*D585+SQRT(1-Inputs!$B$38)*_xlfn.NORM.S.INV(RAND())</f>
        <v>7.1384890672445911E-2</v>
      </c>
      <c r="AL585" s="24">
        <f ca="1">SQRT(Inputs!$B$38)*E585+SQRT(1-Inputs!$B$38)*_xlfn.NORM.S.INV(RAND())</f>
        <v>0.62987020449134223</v>
      </c>
      <c r="AM585" s="24">
        <f ca="1">SQRT(Inputs!$B$38)*F585+SQRT(1-Inputs!$B$38)*_xlfn.NORM.S.INV(RAND())</f>
        <v>-0.6892845096664254</v>
      </c>
      <c r="AN585" s="24">
        <f ca="1">SQRT(Inputs!$B$38)*G585+SQRT(1-Inputs!$B$38)*_xlfn.NORM.S.INV(RAND())</f>
        <v>0.63546475994054719</v>
      </c>
      <c r="AO585" s="24">
        <f ca="1">SQRT(Inputs!$B$38)*H585+SQRT(1-Inputs!$B$38)*_xlfn.NORM.S.INV(RAND())</f>
        <v>0.29900903258124956</v>
      </c>
      <c r="AP585" s="24">
        <f ca="1">SQRT(Inputs!$B$38)*I585+SQRT(1-Inputs!$B$38)*_xlfn.NORM.S.INV(RAND())</f>
        <v>-0.1366983738520906</v>
      </c>
      <c r="AQ585" s="24">
        <f ca="1">SQRT(Inputs!$B$38)*J585+SQRT(1-Inputs!$B$38)*_xlfn.NORM.S.INV(RAND())</f>
        <v>0.91223617169818805</v>
      </c>
      <c r="AR585" s="24">
        <f ca="1">SQRT(Inputs!$B$38)*K585+SQRT(1-Inputs!$B$38)*_xlfn.NORM.S.INV(RAND())</f>
        <v>-1.2803793121595808</v>
      </c>
      <c r="AS585" s="24">
        <f ca="1">SQRT(Inputs!$B$38)*L585+SQRT(1-Inputs!$B$38)*_xlfn.NORM.S.INV(RAND())</f>
        <v>-0.71958240837705978</v>
      </c>
      <c r="AT585" s="24">
        <f ca="1">SQRT(Inputs!$B$38)*M585+SQRT(1-Inputs!$B$38)*_xlfn.NORM.S.INV(RAND())</f>
        <v>-0.78338272095869033</v>
      </c>
      <c r="AU585" s="15">
        <f ca="1">Inputs!$B$6*EXP($B$8-0.5*C$5^2+C$5*N585)</f>
        <v>5198.6563849580807</v>
      </c>
      <c r="AV585" s="15">
        <f t="shared" ca="1" si="292"/>
        <v>8025.8271875834371</v>
      </c>
      <c r="AW585" s="15">
        <f t="shared" ca="1" si="293"/>
        <v>9115.4791923536231</v>
      </c>
      <c r="AX585" s="15">
        <f t="shared" ca="1" si="294"/>
        <v>11244.532551890052</v>
      </c>
      <c r="AY585" s="15">
        <f t="shared" ca="1" si="295"/>
        <v>14604.256758075981</v>
      </c>
      <c r="AZ585" s="15">
        <f t="shared" ca="1" si="296"/>
        <v>17063.169627595129</v>
      </c>
      <c r="BA585" s="15">
        <f t="shared" ca="1" si="297"/>
        <v>19067.116800872987</v>
      </c>
      <c r="BB585" s="15">
        <f t="shared" ca="1" si="298"/>
        <v>22050.737987246208</v>
      </c>
      <c r="BC585" s="15">
        <f t="shared" ca="1" si="299"/>
        <v>26830.255032714223</v>
      </c>
      <c r="BD585" s="15">
        <f t="shared" ca="1" si="300"/>
        <v>36851.292530424747</v>
      </c>
      <c r="BE585" s="15">
        <f t="shared" ca="1" si="301"/>
        <v>47686.564012090836</v>
      </c>
      <c r="BF585" s="15">
        <f ca="1">Inputs!$B$13*EXP($B$9-0.5*C$6^2+C$6*Y585)</f>
        <v>12208.990047630612</v>
      </c>
      <c r="BG585" s="15">
        <f t="shared" ca="1" si="302"/>
        <v>21629.871371890073</v>
      </c>
      <c r="BH585" s="15">
        <f t="shared" ca="1" si="303"/>
        <v>31149.093348737373</v>
      </c>
      <c r="BI585" s="15">
        <f t="shared" ca="1" si="304"/>
        <v>44743.771772961467</v>
      </c>
      <c r="BJ585" s="15">
        <f t="shared" ca="1" si="305"/>
        <v>58805.182432366521</v>
      </c>
      <c r="BK585" s="15">
        <f t="shared" ca="1" si="306"/>
        <v>66128.187545622204</v>
      </c>
      <c r="BL585" s="15">
        <f t="shared" ca="1" si="307"/>
        <v>90392.428642722341</v>
      </c>
      <c r="BM585" s="15">
        <f t="shared" ca="1" si="308"/>
        <v>106255.99336886824</v>
      </c>
      <c r="BN585" s="15">
        <f t="shared" ca="1" si="309"/>
        <v>142419.35629731216</v>
      </c>
      <c r="BO585" s="15">
        <f t="shared" ca="1" si="310"/>
        <v>174014.3353115303</v>
      </c>
      <c r="BP585" s="15">
        <f t="shared" ca="1" si="311"/>
        <v>231813.26875037933</v>
      </c>
      <c r="BQ585" s="15">
        <f ca="1">Inputs!$B$20*EXP($B$10-0.5*C$7^2+C$7*AJ585)</f>
        <v>2597.1652730513447</v>
      </c>
      <c r="BR585" s="15">
        <f t="shared" ca="1" si="312"/>
        <v>3604.8223962634465</v>
      </c>
      <c r="BS585" s="15">
        <f t="shared" ca="1" si="313"/>
        <v>5915.2889908553607</v>
      </c>
      <c r="BT585" s="15">
        <f t="shared" ca="1" si="314"/>
        <v>6806.7839286597491</v>
      </c>
      <c r="BU585" s="15">
        <f t="shared" ca="1" si="315"/>
        <v>11001.354640646574</v>
      </c>
      <c r="BV585" s="15">
        <f t="shared" ca="1" si="316"/>
        <v>16372.695652915407</v>
      </c>
      <c r="BW585" s="15">
        <f t="shared" ca="1" si="317"/>
        <v>22195.62707438707</v>
      </c>
      <c r="BX585" s="15">
        <f t="shared" ca="1" si="318"/>
        <v>37273.780929827451</v>
      </c>
      <c r="BY585" s="15">
        <f t="shared" ca="1" si="319"/>
        <v>40879.528622829479</v>
      </c>
      <c r="BZ585" s="15">
        <f t="shared" ca="1" si="320"/>
        <v>50252.406940557252</v>
      </c>
      <c r="CA585" s="15">
        <f t="shared" ca="1" si="321"/>
        <v>61416.097933448</v>
      </c>
      <c r="CB585" s="15">
        <f ca="1">(AU585*DCF!C$10-DCF!C$5*MAX(AU585*DCF!C$10,0)-MAX(AU585-Inputs!$B$6,0)/Inputs!$B$10)*DCF!C$6</f>
        <v>1041.3886084927772</v>
      </c>
      <c r="CC585" s="15">
        <f ca="1">(AV585*DCF!D$10-DCF!D$5*MAX(AV585*DCF!D$10,0)-MAX(AV585-AU585,0)/Inputs!$B$10)*DCF!D$6</f>
        <v>1266.9093958751184</v>
      </c>
      <c r="CD585" s="15">
        <f ca="1">(AW585*DCF!E$10-DCF!E$5*MAX(AW585*DCF!E$10,0)-MAX(AW585-AV585,0)/Inputs!$B$10)*DCF!E$6</f>
        <v>1859.184283506753</v>
      </c>
      <c r="CE585" s="15">
        <f ca="1">(AX585*DCF!F$10-DCF!F$5*MAX(AX585*DCF!F$10,0)-MAX(AX585-AW585,0)/Inputs!$B$10)*DCF!F$6</f>
        <v>2011.6603171585866</v>
      </c>
      <c r="CF585" s="15">
        <f ca="1">(AY585*DCF!G$10-DCF!G$5*MAX(AY585*DCF!G$10,0)-MAX(AY585-AX585,0)/Inputs!$B$10)*DCF!G$6</f>
        <v>2363.2617965407703</v>
      </c>
      <c r="CG585" s="15">
        <f ca="1">(AZ585*DCF!H$10-DCF!H$5*MAX(AZ585*DCF!H$10,0)-MAX(AZ585-AY585,0)/Inputs!$B$10)*DCF!H$6</f>
        <v>2876.2025604758969</v>
      </c>
      <c r="CH585" s="15">
        <f ca="1">(BA585*DCF!I$10-DCF!I$5*MAX(BA585*DCF!I$10,0)-MAX(BA585-AZ585,0)/Inputs!$B$10)*DCF!I$6</f>
        <v>3154.1491205967181</v>
      </c>
      <c r="CI585" s="15">
        <f ca="1">(BB585*DCF!J$10-DCF!J$5*MAX(BB585*DCF!J$10,0)-MAX(BB585-BA585,0)/Inputs!$B$10)*DCF!J$6</f>
        <v>3331.8391788116164</v>
      </c>
      <c r="CJ585" s="15">
        <f ca="1">(BC585*DCF!K$10-DCF!K$5*MAX(BC585*DCF!K$10,0)-MAX(BC585-BB585,0)/Inputs!$B$10)*DCF!K$6</f>
        <v>3650.180535144641</v>
      </c>
      <c r="CK585" s="15">
        <f ca="1">(BD585*DCF!L$10-DCF!L$5*MAX(BD585*DCF!L$10,0)-MAX(BD585-BC585,0)/Inputs!$B$10)*DCF!L$6</f>
        <v>4261.9932733651631</v>
      </c>
      <c r="CL585" s="15">
        <f ca="1">(BE585*DCF!M$10-DCF!M$5*MAX(BE585*DCF!M$10,0)-MAX(BE585-BD585,0)/Inputs!$B$10)*DCF!M$6</f>
        <v>5434.8020099896949</v>
      </c>
      <c r="CM585" s="15">
        <f ca="1">(BF585*DCF!C$28-DCF!C$5*MAX(BF585*DCF!C$28,0)-MAX(BF585-Inputs!$B$13,0)/Inputs!$B$17)*DCF!C$6</f>
        <v>3536.267655703683</v>
      </c>
      <c r="CN585" s="15">
        <f ca="1">(BG585*DCF!D$28-DCF!D$5*MAX(BG585*DCF!D$28,0)-MAX(BG585-BF585,0)/Inputs!$B$17)*DCF!D$6</f>
        <v>4360.5900559501661</v>
      </c>
      <c r="CO585" s="15">
        <f ca="1">(BH585*DCF!E$28-DCF!E$5*MAX(BH585*DCF!E$28,0)-MAX(BH585-BG585,0)/Inputs!$B$17)*DCF!E$6</f>
        <v>6945.8702693128334</v>
      </c>
      <c r="CP585" s="15">
        <f ca="1">(BI585*DCF!F$28-DCF!F$5*MAX(BI585*DCF!F$28,0)-MAX(BI585-BH585,0)/Inputs!$B$17)*DCF!F$6</f>
        <v>9671.6293594058116</v>
      </c>
      <c r="CQ585" s="15">
        <f ca="1">(BJ585*DCF!G$28-DCF!G$5*MAX(BJ585*DCF!G$28,0)-MAX(BJ585-BI585,0)/Inputs!$B$17)*DCF!G$6</f>
        <v>12892.460372575091</v>
      </c>
      <c r="CR585" s="15">
        <f ca="1">(BK585*DCF!H$28-DCF!H$5*MAX(BK585*DCF!H$28,0)-MAX(BK585-BJ585,0)/Inputs!$B$17)*DCF!H$6</f>
        <v>15216.440869277283</v>
      </c>
      <c r="CS585" s="15">
        <f ca="1">(BL585*DCF!I$28-DCF!I$5*MAX(BL585*DCF!I$28,0)-MAX(BL585-BK585,0)/Inputs!$B$17)*DCF!I$6</f>
        <v>17773.391654194664</v>
      </c>
      <c r="CT585" s="15">
        <f ca="1">(BM585*DCF!J$28-DCF!J$5*MAX(BM585*DCF!J$28,0)-MAX(BM585-BL585,0)/Inputs!$B$17)*DCF!J$6</f>
        <v>21600.528417883765</v>
      </c>
      <c r="CU585" s="15">
        <f ca="1">(BN585*DCF!K$28-DCF!K$5*MAX(BN585*DCF!K$28,0)-MAX(BN585-BM585,0)/Inputs!$B$17)*DCF!K$6</f>
        <v>25647.049839587584</v>
      </c>
      <c r="CV585" s="15">
        <f ca="1">(BO585*DCF!L$28-DCF!L$5*MAX(BO585*DCF!L$28,0)-MAX(BO585-BN585,0)/Inputs!$B$17)*DCF!L$6</f>
        <v>31144.48787391587</v>
      </c>
      <c r="CW585" s="15">
        <f ca="1">(BP585*DCF!M$28-DCF!M$5*MAX(BP585*DCF!M$28,0)-MAX(BP585-BO585,0)/Inputs!$B$17)*DCF!M$6</f>
        <v>37574.188018811372</v>
      </c>
      <c r="CX585" s="15">
        <f ca="1">(BQ585*DCF!C$46-DCF!C$5*MAX(BQ585*DCF!C$46,0)-MAX(BQ585-Inputs!$B$20,0)/Inputs!$B$24)*DCF!C$6</f>
        <v>-599.8072224137054</v>
      </c>
      <c r="CY585" s="15">
        <f ca="1">(BR585*DCF!D$46-DCF!D$5*MAX(BR585*DCF!D$46,0)-MAX(BR585-BQ585,0)/Inputs!$B$24)*DCF!D$6</f>
        <v>-1045.2180476582544</v>
      </c>
      <c r="CZ585" s="15">
        <f ca="1">(BS585*DCF!E$46-DCF!E$5*MAX(BS585*DCF!E$46,0)-MAX(BS585-BR585,0)/Inputs!$B$24)*DCF!E$6</f>
        <v>-1610.2155479083281</v>
      </c>
      <c r="DA585" s="15">
        <f ca="1">(BT585*DCF!F$46-DCF!F$5*MAX(BT585*DCF!F$46,0)-MAX(BT585-BS585,0)/Inputs!$B$24)*DCF!F$6</f>
        <v>-820.33453061527996</v>
      </c>
      <c r="DB585" s="15">
        <f ca="1">(BU585*DCF!G$46-DCF!G$5*MAX(BU585*DCF!G$46,0)-MAX(BU585-BT585,0)/Inputs!$B$24)*DCF!G$6</f>
        <v>-1781.0345470029326</v>
      </c>
      <c r="DC585" s="15">
        <f ca="1">(BV585*DCF!H$46-DCF!H$5*MAX(BV585*DCF!H$46,0)-MAX(BV585-BU585,0)/Inputs!$B$24)*DCF!H$6</f>
        <v>-1669.1113088101288</v>
      </c>
      <c r="DD585" s="15">
        <f ca="1">(BW585*DCF!I$46-DCF!I$5*MAX(BW585*DCF!I$46,0)-MAX(BW585-BV585,0)/Inputs!$B$24)*DCF!I$6</f>
        <v>-1158.9217381440769</v>
      </c>
      <c r="DE585" s="15">
        <f ca="1">(BX585*DCF!J$46-DCF!J$5*MAX(BX585*DCF!J$46,0)-MAX(BX585-BW585,0)/Inputs!$B$24)*DCF!J$6</f>
        <v>-2434.9480549308746</v>
      </c>
      <c r="DF585" s="15">
        <f ca="1">(BY585*DCF!K$46-DCF!K$5*MAX(BY585*DCF!K$46,0)-MAX(BY585-BX585,0)/Inputs!$B$24)*DCF!K$6</f>
        <v>1451.8628194344885</v>
      </c>
      <c r="DG585" s="15">
        <f ca="1">(BZ585*DCF!L$46-DCF!L$5*MAX(BZ585*DCF!L$46,0)-MAX(BZ585-BY585,0)/Inputs!$B$24)*DCF!L$6</f>
        <v>1352.6032206069626</v>
      </c>
      <c r="DH585" s="15">
        <f ca="1">(CA585*DCF!M$46-DCF!M$5*MAX(CA585*DCF!M$46,0)-MAX(CA585-BZ585,0)/Inputs!$B$24)*DCF!M$6</f>
        <v>2480.9421860868879</v>
      </c>
      <c r="DI585" s="15">
        <f ca="1">SUM(CB585:CL585)+BE585*DCF!M$10*(1+Inputs!$B$30)*(1-Inputs!$B$33)*(1-Inputs!$B$30/Inputs!$B$31)/(Inputs!$B$29-Inputs!$B$30)*DCF!M$6</f>
        <v>163963.9093151339</v>
      </c>
      <c r="DJ585" s="15">
        <f ca="1">SUM(CM585:CW585)+BP585*DCF!M$28*(1+Inputs!$B$30)*(1-Inputs!$B$33)*(1-Inputs!$B$30/Inputs!$B$31)/(Inputs!$B$29-Inputs!$B$30)*DCF!M$6</f>
        <v>1046548.7608472025</v>
      </c>
      <c r="DK585" s="15">
        <f ca="1">SUM(CX585:DH585)+CA585*DCF!M$46*(1+Inputs!$B$30)*(1-Inputs!$B$33)*(1-Inputs!$B$30/Inputs!$B$31)/(Inputs!$B$29-Inputs!$B$30)*DCF!M$6</f>
        <v>89122.37983564692</v>
      </c>
      <c r="DM585" s="15">
        <f ca="1">DI585+DJ585+DK585+Inputs!$B$34+Inputs!$B$36-Inputs!$B$35</f>
        <v>1376486.0499979833</v>
      </c>
    </row>
    <row r="586" spans="1:117" x14ac:dyDescent="0.75">
      <c r="A586" s="11">
        <v>573</v>
      </c>
      <c r="C586" s="24">
        <f t="shared" ca="1" si="327"/>
        <v>0.6404047117211682</v>
      </c>
      <c r="D586" s="24">
        <f t="shared" ca="1" si="327"/>
        <v>0.94525402847946649</v>
      </c>
      <c r="E586" s="24">
        <f t="shared" ca="1" si="327"/>
        <v>-0.56560341377705592</v>
      </c>
      <c r="F586" s="24">
        <f t="shared" ca="1" si="327"/>
        <v>-0.34762161404691166</v>
      </c>
      <c r="G586" s="24">
        <f t="shared" ca="1" si="327"/>
        <v>-1.0998582385591986</v>
      </c>
      <c r="H586" s="24">
        <f t="shared" ca="1" si="327"/>
        <v>0.13483549630326461</v>
      </c>
      <c r="I586" s="24">
        <f t="shared" ca="1" si="327"/>
        <v>6.8464454493327165E-2</v>
      </c>
      <c r="J586" s="24">
        <f t="shared" ca="1" si="327"/>
        <v>-2.2011240182491179</v>
      </c>
      <c r="K586" s="24">
        <f t="shared" ca="1" si="327"/>
        <v>-0.80444300763906018</v>
      </c>
      <c r="L586" s="24">
        <f t="shared" ca="1" si="327"/>
        <v>-1.0395504939163225</v>
      </c>
      <c r="M586" s="24">
        <f t="shared" ca="1" si="327"/>
        <v>-0.31268569818147179</v>
      </c>
      <c r="N586" s="24">
        <f ca="1">SQRT(Inputs!$B$38)*C586+SQRT(1-Inputs!$B$38)*_xlfn.NORM.S.INV(RAND())</f>
        <v>0.32794020557493442</v>
      </c>
      <c r="O586" s="24">
        <f ca="1">SQRT(Inputs!$B$38)*D586+SQRT(1-Inputs!$B$38)*_xlfn.NORM.S.INV(RAND())</f>
        <v>-1.0595388416666582</v>
      </c>
      <c r="P586" s="24">
        <f ca="1">SQRT(Inputs!$B$38)*E586+SQRT(1-Inputs!$B$38)*_xlfn.NORM.S.INV(RAND())</f>
        <v>-0.31815801906852681</v>
      </c>
      <c r="Q586" s="24">
        <f ca="1">SQRT(Inputs!$B$38)*F586+SQRT(1-Inputs!$B$38)*_xlfn.NORM.S.INV(RAND())</f>
        <v>0.67601825199372112</v>
      </c>
      <c r="R586" s="24">
        <f ca="1">SQRT(Inputs!$B$38)*G586+SQRT(1-Inputs!$B$38)*_xlfn.NORM.S.INV(RAND())</f>
        <v>0.39783808018483935</v>
      </c>
      <c r="S586" s="24">
        <f ca="1">SQRT(Inputs!$B$38)*H586+SQRT(1-Inputs!$B$38)*_xlfn.NORM.S.INV(RAND())</f>
        <v>-0.9031939857104887</v>
      </c>
      <c r="T586" s="24">
        <f ca="1">SQRT(Inputs!$B$38)*I586+SQRT(1-Inputs!$B$38)*_xlfn.NORM.S.INV(RAND())</f>
        <v>0.51957812920211877</v>
      </c>
      <c r="U586" s="24">
        <f ca="1">SQRT(Inputs!$B$38)*J586+SQRT(1-Inputs!$B$38)*_xlfn.NORM.S.INV(RAND())</f>
        <v>-2.2928583352492398</v>
      </c>
      <c r="V586" s="24">
        <f ca="1">SQRT(Inputs!$B$38)*K586+SQRT(1-Inputs!$B$38)*_xlfn.NORM.S.INV(RAND())</f>
        <v>0.48315439382165865</v>
      </c>
      <c r="W586" s="24">
        <f ca="1">SQRT(Inputs!$B$38)*L586+SQRT(1-Inputs!$B$38)*_xlfn.NORM.S.INV(RAND())</f>
        <v>-1.4598132293823145</v>
      </c>
      <c r="X586" s="24">
        <f ca="1">SQRT(Inputs!$B$38)*M586+SQRT(1-Inputs!$B$38)*_xlfn.NORM.S.INV(RAND())</f>
        <v>0.14205368215456968</v>
      </c>
      <c r="Y586" s="24">
        <f ca="1">SQRT(Inputs!$B$38)*C586+SQRT(1-Inputs!$B$38)*_xlfn.NORM.S.INV(RAND())</f>
        <v>-0.23559457038491216</v>
      </c>
      <c r="Z586" s="24">
        <f ca="1">SQRT(Inputs!$B$38)*D586+SQRT(1-Inputs!$B$38)*_xlfn.NORM.S.INV(RAND())</f>
        <v>1.0794576979388082</v>
      </c>
      <c r="AA586" s="24">
        <f ca="1">SQRT(Inputs!$B$38)*E586+SQRT(1-Inputs!$B$38)*_xlfn.NORM.S.INV(RAND())</f>
        <v>-0.20168770105561035</v>
      </c>
      <c r="AB586" s="24">
        <f ca="1">SQRT(Inputs!$B$38)*F586+SQRT(1-Inputs!$B$38)*_xlfn.NORM.S.INV(RAND())</f>
        <v>0.16409009822722453</v>
      </c>
      <c r="AC586" s="24">
        <f ca="1">SQRT(Inputs!$B$38)*G586+SQRT(1-Inputs!$B$38)*_xlfn.NORM.S.INV(RAND())</f>
        <v>0.52368484467649457</v>
      </c>
      <c r="AD586" s="24">
        <f ca="1">SQRT(Inputs!$B$38)*H586+SQRT(1-Inputs!$B$38)*_xlfn.NORM.S.INV(RAND())</f>
        <v>-0.83077282141133268</v>
      </c>
      <c r="AE586" s="24">
        <f ca="1">SQRT(Inputs!$B$38)*I586+SQRT(1-Inputs!$B$38)*_xlfn.NORM.S.INV(RAND())</f>
        <v>-1.1264215759722505</v>
      </c>
      <c r="AF586" s="24">
        <f ca="1">SQRT(Inputs!$B$38)*J586+SQRT(1-Inputs!$B$38)*_xlfn.NORM.S.INV(RAND())</f>
        <v>-2.4398086454958721</v>
      </c>
      <c r="AG586" s="24">
        <f ca="1">SQRT(Inputs!$B$38)*K586+SQRT(1-Inputs!$B$38)*_xlfn.NORM.S.INV(RAND())</f>
        <v>-1.6887926724886013</v>
      </c>
      <c r="AH586" s="24">
        <f ca="1">SQRT(Inputs!$B$38)*L586+SQRT(1-Inputs!$B$38)*_xlfn.NORM.S.INV(RAND())</f>
        <v>-0.66330903108336792</v>
      </c>
      <c r="AI586" s="24">
        <f ca="1">SQRT(Inputs!$B$38)*M586+SQRT(1-Inputs!$B$38)*_xlfn.NORM.S.INV(RAND())</f>
        <v>-0.37195335389834283</v>
      </c>
      <c r="AJ586" s="24">
        <f ca="1">SQRT(Inputs!$B$38)*C586+SQRT(1-Inputs!$B$38)*_xlfn.NORM.S.INV(RAND())</f>
        <v>-0.86375240111799867</v>
      </c>
      <c r="AK586" s="24">
        <f ca="1">SQRT(Inputs!$B$38)*D586+SQRT(1-Inputs!$B$38)*_xlfn.NORM.S.INV(RAND())</f>
        <v>3.3531761647678691</v>
      </c>
      <c r="AL586" s="24">
        <f ca="1">SQRT(Inputs!$B$38)*E586+SQRT(1-Inputs!$B$38)*_xlfn.NORM.S.INV(RAND())</f>
        <v>0.80647455689477543</v>
      </c>
      <c r="AM586" s="24">
        <f ca="1">SQRT(Inputs!$B$38)*F586+SQRT(1-Inputs!$B$38)*_xlfn.NORM.S.INV(RAND())</f>
        <v>0.72197799810384578</v>
      </c>
      <c r="AN586" s="24">
        <f ca="1">SQRT(Inputs!$B$38)*G586+SQRT(1-Inputs!$B$38)*_xlfn.NORM.S.INV(RAND())</f>
        <v>0.14451303038790486</v>
      </c>
      <c r="AO586" s="24">
        <f ca="1">SQRT(Inputs!$B$38)*H586+SQRT(1-Inputs!$B$38)*_xlfn.NORM.S.INV(RAND())</f>
        <v>-1.1603080730665047</v>
      </c>
      <c r="AP586" s="24">
        <f ca="1">SQRT(Inputs!$B$38)*I586+SQRT(1-Inputs!$B$38)*_xlfn.NORM.S.INV(RAND())</f>
        <v>0.27081124574165749</v>
      </c>
      <c r="AQ586" s="24">
        <f ca="1">SQRT(Inputs!$B$38)*J586+SQRT(1-Inputs!$B$38)*_xlfn.NORM.S.INV(RAND())</f>
        <v>-0.36962401466422812</v>
      </c>
      <c r="AR586" s="24">
        <f ca="1">SQRT(Inputs!$B$38)*K586+SQRT(1-Inputs!$B$38)*_xlfn.NORM.S.INV(RAND())</f>
        <v>0.14552968336070143</v>
      </c>
      <c r="AS586" s="24">
        <f ca="1">SQRT(Inputs!$B$38)*L586+SQRT(1-Inputs!$B$38)*_xlfn.NORM.S.INV(RAND())</f>
        <v>1.0633853942569997</v>
      </c>
      <c r="AT586" s="24">
        <f ca="1">SQRT(Inputs!$B$38)*M586+SQRT(1-Inputs!$B$38)*_xlfn.NORM.S.INV(RAND())</f>
        <v>-1.0297387073061712</v>
      </c>
      <c r="AU586" s="15">
        <f ca="1">Inputs!$B$6*EXP($B$8-0.5*C$5^2+C$5*N586)</f>
        <v>5232.7755060246891</v>
      </c>
      <c r="AV586" s="15">
        <f t="shared" ca="1" si="292"/>
        <v>5450.6702830604299</v>
      </c>
      <c r="AW586" s="15">
        <f t="shared" ca="1" si="293"/>
        <v>6366.950890810288</v>
      </c>
      <c r="AX586" s="15">
        <f t="shared" ca="1" si="294"/>
        <v>8458.4469315513197</v>
      </c>
      <c r="AY586" s="15">
        <f t="shared" ca="1" si="295"/>
        <v>10828.706807545184</v>
      </c>
      <c r="AZ586" s="15">
        <f t="shared" ca="1" si="296"/>
        <v>11989.969079810977</v>
      </c>
      <c r="BA586" s="15">
        <f t="shared" ca="1" si="297"/>
        <v>15492.631758796597</v>
      </c>
      <c r="BB586" s="15">
        <f t="shared" ca="1" si="298"/>
        <v>15074.686798341463</v>
      </c>
      <c r="BC586" s="15">
        <f t="shared" ca="1" si="299"/>
        <v>19344.1274689153</v>
      </c>
      <c r="BD586" s="15">
        <f t="shared" ca="1" si="300"/>
        <v>20673.759270365452</v>
      </c>
      <c r="BE586" s="15">
        <f t="shared" ca="1" si="301"/>
        <v>25662.936650955638</v>
      </c>
      <c r="BF586" s="15">
        <f ca="1">Inputs!$B$13*EXP($B$9-0.5*C$6^2+C$6*Y586)</f>
        <v>13199.881770088801</v>
      </c>
      <c r="BG586" s="15">
        <f t="shared" ca="1" si="302"/>
        <v>19546.517962182152</v>
      </c>
      <c r="BH586" s="15">
        <f t="shared" ca="1" si="303"/>
        <v>23096.569453938388</v>
      </c>
      <c r="BI586" s="15">
        <f t="shared" ca="1" si="304"/>
        <v>28996.868144042161</v>
      </c>
      <c r="BJ586" s="15">
        <f t="shared" ca="1" si="305"/>
        <v>38335.576851371581</v>
      </c>
      <c r="BK586" s="15">
        <f t="shared" ca="1" si="306"/>
        <v>42018.053807744633</v>
      </c>
      <c r="BL586" s="15">
        <f t="shared" ca="1" si="307"/>
        <v>44603.85274471841</v>
      </c>
      <c r="BM586" s="15">
        <f t="shared" ca="1" si="308"/>
        <v>40492.028856485958</v>
      </c>
      <c r="BN586" s="15">
        <f t="shared" ca="1" si="309"/>
        <v>40676.053664857354</v>
      </c>
      <c r="BO586" s="15">
        <f t="shared" ca="1" si="310"/>
        <v>46333.86577750279</v>
      </c>
      <c r="BP586" s="15">
        <f t="shared" ca="1" si="311"/>
        <v>54675.013026594905</v>
      </c>
      <c r="BQ586" s="15">
        <f ca="1">Inputs!$B$20*EXP($B$10-0.5*C$7^2+C$7*AJ586)</f>
        <v>3157.6099076184323</v>
      </c>
      <c r="BR586" s="15">
        <f t="shared" ca="1" si="312"/>
        <v>12427.336798290351</v>
      </c>
      <c r="BS586" s="15">
        <f t="shared" ca="1" si="313"/>
        <v>21453.499100535901</v>
      </c>
      <c r="BT586" s="15">
        <f t="shared" ca="1" si="314"/>
        <v>35747.731570768054</v>
      </c>
      <c r="BU586" s="15">
        <f t="shared" ca="1" si="315"/>
        <v>51305.089412436748</v>
      </c>
      <c r="BV586" s="15">
        <f t="shared" ca="1" si="316"/>
        <v>54959.940076571111</v>
      </c>
      <c r="BW586" s="15">
        <f t="shared" ca="1" si="317"/>
        <v>81217.756713316834</v>
      </c>
      <c r="BX586" s="15">
        <f t="shared" ca="1" si="318"/>
        <v>105482.91128992019</v>
      </c>
      <c r="BY586" s="15">
        <f t="shared" ca="1" si="319"/>
        <v>151972.54255947695</v>
      </c>
      <c r="BZ586" s="15">
        <f t="shared" ca="1" si="320"/>
        <v>259277.43786153264</v>
      </c>
      <c r="CA586" s="15">
        <f t="shared" ca="1" si="321"/>
        <v>303303.68392283772</v>
      </c>
      <c r="CB586" s="15">
        <f ca="1">(AU586*DCF!C$10-DCF!C$5*MAX(AU586*DCF!C$10,0)-MAX(AU586-Inputs!$B$6,0)/Inputs!$B$10)*DCF!C$6</f>
        <v>1041.1453330781519</v>
      </c>
      <c r="CC586" s="15">
        <f ca="1">(AV586*DCF!D$10-DCF!D$5*MAX(AV586*DCF!D$10,0)-MAX(AV586-AU586,0)/Inputs!$B$10)*DCF!D$6</f>
        <v>1275.4360157482029</v>
      </c>
      <c r="CD586" s="15">
        <f ca="1">(AW586*DCF!E$10-DCF!E$5*MAX(AW586*DCF!E$10,0)-MAX(AW586-AV586,0)/Inputs!$B$10)*DCF!E$6</f>
        <v>1263.6432697779217</v>
      </c>
      <c r="CE586" s="15">
        <f ca="1">(AX586*DCF!F$10-DCF!F$5*MAX(AX586*DCF!F$10,0)-MAX(AX586-AW586,0)/Inputs!$B$10)*DCF!F$6</f>
        <v>1411.2770132627559</v>
      </c>
      <c r="CF586" s="15">
        <f ca="1">(AY586*DCF!G$10-DCF!G$5*MAX(AY586*DCF!G$10,0)-MAX(AY586-AX586,0)/Inputs!$B$10)*DCF!G$6</f>
        <v>1775.5402003653348</v>
      </c>
      <c r="CG586" s="15">
        <f ca="1">(AZ586*DCF!H$10-DCF!H$5*MAX(AZ586*DCF!H$10,0)-MAX(AZ586-AY586,0)/Inputs!$B$10)*DCF!H$6</f>
        <v>2121.6581622138165</v>
      </c>
      <c r="CH586" s="15">
        <f ca="1">(BA586*DCF!I$10-DCF!I$5*MAX(BA586*DCF!I$10,0)-MAX(BA586-AZ586,0)/Inputs!$B$10)*DCF!I$6</f>
        <v>2255.3792478426649</v>
      </c>
      <c r="CI586" s="15">
        <f ca="1">(BB586*DCF!J$10-DCF!J$5*MAX(BB586*DCF!J$10,0)-MAX(BB586-BA586,0)/Inputs!$B$10)*DCF!J$6</f>
        <v>2586.8512327583189</v>
      </c>
      <c r="CJ586" s="15">
        <f ca="1">(BC586*DCF!K$10-DCF!K$5*MAX(BC586*DCF!K$10,0)-MAX(BC586-BB586,0)/Inputs!$B$10)*DCF!K$6</f>
        <v>2516.437152969012</v>
      </c>
      <c r="CK586" s="15">
        <f ca="1">(BD586*DCF!L$10-DCF!L$5*MAX(BD586*DCF!L$10,0)-MAX(BD586-BC586,0)/Inputs!$B$10)*DCF!L$6</f>
        <v>2946.0531089597043</v>
      </c>
      <c r="CL586" s="15">
        <f ca="1">(BE586*DCF!M$10-DCF!M$5*MAX(BE586*DCF!M$10,0)-MAX(BE586-BD586,0)/Inputs!$B$10)*DCF!M$6</f>
        <v>3025.3617400583307</v>
      </c>
      <c r="CM586" s="15">
        <f ca="1">(BF586*DCF!C$28-DCF!C$5*MAX(BF586*DCF!C$28,0)-MAX(BF586-Inputs!$B$13,0)/Inputs!$B$17)*DCF!C$6</f>
        <v>3609.8379570867364</v>
      </c>
      <c r="CN586" s="15">
        <f ca="1">(BG586*DCF!D$28-DCF!D$5*MAX(BG586*DCF!D$28,0)-MAX(BG586-BF586,0)/Inputs!$B$17)*DCF!D$6</f>
        <v>4402.8718663950904</v>
      </c>
      <c r="CO586" s="15">
        <f ca="1">(BH586*DCF!E$28-DCF!E$5*MAX(BH586*DCF!E$28,0)-MAX(BH586-BG586,0)/Inputs!$B$17)*DCF!E$6</f>
        <v>5841.6934537737679</v>
      </c>
      <c r="CP586" s="15">
        <f ca="1">(BI586*DCF!F$28-DCF!F$5*MAX(BI586*DCF!F$28,0)-MAX(BI586-BH586,0)/Inputs!$B$17)*DCF!F$6</f>
        <v>6797.6432607229199</v>
      </c>
      <c r="CQ586" s="15">
        <f ca="1">(BJ586*DCF!G$28-DCF!G$5*MAX(BJ586*DCF!G$28,0)-MAX(BJ586-BI586,0)/Inputs!$B$17)*DCF!G$6</f>
        <v>8375.7777158764202</v>
      </c>
      <c r="CR586" s="15">
        <f ca="1">(BK586*DCF!H$28-DCF!H$5*MAX(BK586*DCF!H$28,0)-MAX(BK586-BJ586,0)/Inputs!$B$17)*DCF!H$6</f>
        <v>9819.3747047806846</v>
      </c>
      <c r="CS586" s="15">
        <f ca="1">(BL586*DCF!I$28-DCF!I$5*MAX(BL586*DCF!I$28,0)-MAX(BL586-BK586,0)/Inputs!$B$17)*DCF!I$6</f>
        <v>10117.590018307837</v>
      </c>
      <c r="CT586" s="15">
        <f ca="1">(BM586*DCF!J$28-DCF!J$5*MAX(BM586*DCF!J$28,0)-MAX(BM586-BL586,0)/Inputs!$B$17)*DCF!J$6</f>
        <v>9033.0839383378534</v>
      </c>
      <c r="CU586" s="15">
        <f ca="1">(BN586*DCF!K$28-DCF!K$5*MAX(BN586*DCF!K$28,0)-MAX(BN586-BM586,0)/Inputs!$B$17)*DCF!K$6</f>
        <v>8567.5599306869244</v>
      </c>
      <c r="CV586" s="15">
        <f ca="1">(BO586*DCF!L$28-DCF!L$5*MAX(BO586*DCF!L$28,0)-MAX(BO586-BN586,0)/Inputs!$B$17)*DCF!L$6</f>
        <v>8604.3878897298764</v>
      </c>
      <c r="CW586" s="15">
        <f ca="1">(BP586*DCF!M$28-DCF!M$5*MAX(BP586*DCF!M$28,0)-MAX(BP586-BO586,0)/Inputs!$B$17)*DCF!M$6</f>
        <v>9415.2510750771562</v>
      </c>
      <c r="CX586" s="15">
        <f ca="1">(BQ586*DCF!C$46-DCF!C$5*MAX(BQ586*DCF!C$46,0)-MAX(BQ586-Inputs!$B$20,0)/Inputs!$B$24)*DCF!C$6</f>
        <v>-729.24016342227071</v>
      </c>
      <c r="CY586" s="15">
        <f ca="1">(BR586*DCF!D$46-DCF!D$5*MAX(BR586*DCF!D$46,0)-MAX(BR586-BQ586,0)/Inputs!$B$24)*DCF!D$6</f>
        <v>-6076.3721007581498</v>
      </c>
      <c r="CZ586" s="15">
        <f ca="1">(BS586*DCF!E$46-DCF!E$5*MAX(BS586*DCF!E$46,0)-MAX(BS586-BR586,0)/Inputs!$B$24)*DCF!E$6</f>
        <v>-6094.7783152100692</v>
      </c>
      <c r="DA586" s="15">
        <f ca="1">(BT586*DCF!F$46-DCF!F$5*MAX(BT586*DCF!F$46,0)-MAX(BT586-BS586,0)/Inputs!$B$24)*DCF!F$6</f>
        <v>-7808.3577449535842</v>
      </c>
      <c r="DB586" s="15">
        <f ca="1">(BU586*DCF!G$46-DCF!G$5*MAX(BU586*DCF!G$46,0)-MAX(BU586-BT586,0)/Inputs!$B$24)*DCF!G$6</f>
        <v>-6958.9896434326865</v>
      </c>
      <c r="DC586" s="15">
        <f ca="1">(BV586*DCF!H$46-DCF!H$5*MAX(BV586*DCF!H$46,0)-MAX(BV586-BU586,0)/Inputs!$B$24)*DCF!H$6</f>
        <v>-1135.7224502381969</v>
      </c>
      <c r="DD586" s="15">
        <f ca="1">(BW586*DCF!I$46-DCF!I$5*MAX(BW586*DCF!I$46,0)-MAX(BW586-BV586,0)/Inputs!$B$24)*DCF!I$6</f>
        <v>-5661.8477894498474</v>
      </c>
      <c r="DE586" s="15">
        <f ca="1">(BX586*DCF!J$46-DCF!J$5*MAX(BX586*DCF!J$46,0)-MAX(BX586-BW586,0)/Inputs!$B$24)*DCF!J$6</f>
        <v>-2010.0062094555458</v>
      </c>
      <c r="DF586" s="15">
        <f ca="1">(BY586*DCF!K$46-DCF!K$5*MAX(BY586*DCF!K$46,0)-MAX(BY586-BX586,0)/Inputs!$B$24)*DCF!K$6</f>
        <v>-2707.542948349877</v>
      </c>
      <c r="DG586" s="15">
        <f ca="1">(BZ586*DCF!L$46-DCF!L$5*MAX(BZ586*DCF!L$46,0)-MAX(BZ586-BY586,0)/Inputs!$B$24)*DCF!L$6</f>
        <v>-6360.803646849733</v>
      </c>
      <c r="DH586" s="15">
        <f ca="1">(CA586*DCF!M$46-DCF!M$5*MAX(CA586*DCF!M$46,0)-MAX(CA586-BZ586,0)/Inputs!$B$24)*DCF!M$6</f>
        <v>14573.858552277907</v>
      </c>
      <c r="DI586" s="15">
        <f ca="1">SUM(CB586:CL586)+BE586*DCF!M$10*(1+Inputs!$B$30)*(1-Inputs!$B$33)*(1-Inputs!$B$30/Inputs!$B$31)/(Inputs!$B$29-Inputs!$B$30)*DCF!M$6</f>
        <v>93639.074533849052</v>
      </c>
      <c r="DJ586" s="15">
        <f ca="1">SUM(CM586:CW586)+BP586*DCF!M$28*(1+Inputs!$B$30)*(1-Inputs!$B$33)*(1-Inputs!$B$30/Inputs!$B$31)/(Inputs!$B$29-Inputs!$B$30)*DCF!M$6</f>
        <v>287466.78415105818</v>
      </c>
      <c r="DK586" s="15">
        <f ca="1">SUM(CX586:DH586)+CA586*DCF!M$46*(1+Inputs!$B$30)*(1-Inputs!$B$33)*(1-Inputs!$B$30/Inputs!$B$31)/(Inputs!$B$29-Inputs!$B$30)*DCF!M$6</f>
        <v>437973.62150308146</v>
      </c>
      <c r="DM586" s="15">
        <f ca="1">DI586+DJ586+DK586+Inputs!$B$34+Inputs!$B$36-Inputs!$B$35</f>
        <v>895930.48018798861</v>
      </c>
    </row>
    <row r="587" spans="1:117" x14ac:dyDescent="0.75">
      <c r="A587" s="11">
        <v>574</v>
      </c>
      <c r="C587" s="24">
        <f t="shared" ca="1" si="327"/>
        <v>-0.22846575323599683</v>
      </c>
      <c r="D587" s="24">
        <f t="shared" ca="1" si="327"/>
        <v>0.94581737488522855</v>
      </c>
      <c r="E587" s="24">
        <f t="shared" ca="1" si="327"/>
        <v>-9.5618822166822548E-2</v>
      </c>
      <c r="F587" s="24">
        <f t="shared" ca="1" si="327"/>
        <v>-0.60969954833167816</v>
      </c>
      <c r="G587" s="24">
        <f t="shared" ca="1" si="327"/>
        <v>-0.58959286704364466</v>
      </c>
      <c r="H587" s="24">
        <f t="shared" ca="1" si="327"/>
        <v>-1.2348662560145234</v>
      </c>
      <c r="I587" s="24">
        <f t="shared" ca="1" si="327"/>
        <v>-0.58610793534300754</v>
      </c>
      <c r="J587" s="24">
        <f t="shared" ca="1" si="327"/>
        <v>-0.55277498743085784</v>
      </c>
      <c r="K587" s="24">
        <f t="shared" ca="1" si="327"/>
        <v>1.8317262680611595</v>
      </c>
      <c r="L587" s="24">
        <f t="shared" ca="1" si="327"/>
        <v>0.27596674280909511</v>
      </c>
      <c r="M587" s="24">
        <f t="shared" ca="1" si="327"/>
        <v>-1.1258614695643698</v>
      </c>
      <c r="N587" s="24">
        <f ca="1">SQRT(Inputs!$B$38)*C587+SQRT(1-Inputs!$B$38)*_xlfn.NORM.S.INV(RAND())</f>
        <v>-0.63516058426653776</v>
      </c>
      <c r="O587" s="24">
        <f ca="1">SQRT(Inputs!$B$38)*D587+SQRT(1-Inputs!$B$38)*_xlfn.NORM.S.INV(RAND())</f>
        <v>0.65162497006455011</v>
      </c>
      <c r="P587" s="24">
        <f ca="1">SQRT(Inputs!$B$38)*E587+SQRT(1-Inputs!$B$38)*_xlfn.NORM.S.INV(RAND())</f>
        <v>-0.29666525409935035</v>
      </c>
      <c r="Q587" s="24">
        <f ca="1">SQRT(Inputs!$B$38)*F587+SQRT(1-Inputs!$B$38)*_xlfn.NORM.S.INV(RAND())</f>
        <v>-5.0753189332275461E-2</v>
      </c>
      <c r="R587" s="24">
        <f ca="1">SQRT(Inputs!$B$38)*G587+SQRT(1-Inputs!$B$38)*_xlfn.NORM.S.INV(RAND())</f>
        <v>0.69549778592676348</v>
      </c>
      <c r="S587" s="24">
        <f ca="1">SQRT(Inputs!$B$38)*H587+SQRT(1-Inputs!$B$38)*_xlfn.NORM.S.INV(RAND())</f>
        <v>-0.57014133309131121</v>
      </c>
      <c r="T587" s="24">
        <f ca="1">SQRT(Inputs!$B$38)*I587+SQRT(1-Inputs!$B$38)*_xlfn.NORM.S.INV(RAND())</f>
        <v>-1.6271008912080711</v>
      </c>
      <c r="U587" s="24">
        <f ca="1">SQRT(Inputs!$B$38)*J587+SQRT(1-Inputs!$B$38)*_xlfn.NORM.S.INV(RAND())</f>
        <v>-1.4853514441863034</v>
      </c>
      <c r="V587" s="24">
        <f ca="1">SQRT(Inputs!$B$38)*K587+SQRT(1-Inputs!$B$38)*_xlfn.NORM.S.INV(RAND())</f>
        <v>1.6069736742742995</v>
      </c>
      <c r="W587" s="24">
        <f ca="1">SQRT(Inputs!$B$38)*L587+SQRT(1-Inputs!$B$38)*_xlfn.NORM.S.INV(RAND())</f>
        <v>1.2888909873660492</v>
      </c>
      <c r="X587" s="24">
        <f ca="1">SQRT(Inputs!$B$38)*M587+SQRT(1-Inputs!$B$38)*_xlfn.NORM.S.INV(RAND())</f>
        <v>2.159302249068574</v>
      </c>
      <c r="Y587" s="24">
        <f ca="1">SQRT(Inputs!$B$38)*C587+SQRT(1-Inputs!$B$38)*_xlfn.NORM.S.INV(RAND())</f>
        <v>0.99878561660889265</v>
      </c>
      <c r="Z587" s="24">
        <f ca="1">SQRT(Inputs!$B$38)*D587+SQRT(1-Inputs!$B$38)*_xlfn.NORM.S.INV(RAND())</f>
        <v>1.4860746405233278</v>
      </c>
      <c r="AA587" s="24">
        <f ca="1">SQRT(Inputs!$B$38)*E587+SQRT(1-Inputs!$B$38)*_xlfn.NORM.S.INV(RAND())</f>
        <v>-0.8321340597944209</v>
      </c>
      <c r="AB587" s="24">
        <f ca="1">SQRT(Inputs!$B$38)*F587+SQRT(1-Inputs!$B$38)*_xlfn.NORM.S.INV(RAND())</f>
        <v>0.16845314051466531</v>
      </c>
      <c r="AC587" s="24">
        <f ca="1">SQRT(Inputs!$B$38)*G587+SQRT(1-Inputs!$B$38)*_xlfn.NORM.S.INV(RAND())</f>
        <v>0.5690467653430582</v>
      </c>
      <c r="AD587" s="24">
        <f ca="1">SQRT(Inputs!$B$38)*H587+SQRT(1-Inputs!$B$38)*_xlfn.NORM.S.INV(RAND())</f>
        <v>-2.0593370090848984</v>
      </c>
      <c r="AE587" s="24">
        <f ca="1">SQRT(Inputs!$B$38)*I587+SQRT(1-Inputs!$B$38)*_xlfn.NORM.S.INV(RAND())</f>
        <v>-0.94277068555840748</v>
      </c>
      <c r="AF587" s="24">
        <f ca="1">SQRT(Inputs!$B$38)*J587+SQRT(1-Inputs!$B$38)*_xlfn.NORM.S.INV(RAND())</f>
        <v>-0.68892472827398632</v>
      </c>
      <c r="AG587" s="24">
        <f ca="1">SQRT(Inputs!$B$38)*K587+SQRT(1-Inputs!$B$38)*_xlfn.NORM.S.INV(RAND())</f>
        <v>0.95078079079283484</v>
      </c>
      <c r="AH587" s="24">
        <f ca="1">SQRT(Inputs!$B$38)*L587+SQRT(1-Inputs!$B$38)*_xlfn.NORM.S.INV(RAND())</f>
        <v>-0.3938256657725806</v>
      </c>
      <c r="AI587" s="24">
        <f ca="1">SQRT(Inputs!$B$38)*M587+SQRT(1-Inputs!$B$38)*_xlfn.NORM.S.INV(RAND())</f>
        <v>-1.4211657277681142</v>
      </c>
      <c r="AJ587" s="24">
        <f ca="1">SQRT(Inputs!$B$38)*C587+SQRT(1-Inputs!$B$38)*_xlfn.NORM.S.INV(RAND())</f>
        <v>1.2280044751492574</v>
      </c>
      <c r="AK587" s="24">
        <f ca="1">SQRT(Inputs!$B$38)*D587+SQRT(1-Inputs!$B$38)*_xlfn.NORM.S.INV(RAND())</f>
        <v>0.31612885673981739</v>
      </c>
      <c r="AL587" s="24">
        <f ca="1">SQRT(Inputs!$B$38)*E587+SQRT(1-Inputs!$B$38)*_xlfn.NORM.S.INV(RAND())</f>
        <v>0.36745756966611465</v>
      </c>
      <c r="AM587" s="24">
        <f ca="1">SQRT(Inputs!$B$38)*F587+SQRT(1-Inputs!$B$38)*_xlfn.NORM.S.INV(RAND())</f>
        <v>-0.80683940496647932</v>
      </c>
      <c r="AN587" s="24">
        <f ca="1">SQRT(Inputs!$B$38)*G587+SQRT(1-Inputs!$B$38)*_xlfn.NORM.S.INV(RAND())</f>
        <v>-0.97391737348701679</v>
      </c>
      <c r="AO587" s="24">
        <f ca="1">SQRT(Inputs!$B$38)*H587+SQRT(1-Inputs!$B$38)*_xlfn.NORM.S.INV(RAND())</f>
        <v>-0.37721061444726361</v>
      </c>
      <c r="AP587" s="24">
        <f ca="1">SQRT(Inputs!$B$38)*I587+SQRT(1-Inputs!$B$38)*_xlfn.NORM.S.INV(RAND())</f>
        <v>-0.99533115040400877</v>
      </c>
      <c r="AQ587" s="24">
        <f ca="1">SQRT(Inputs!$B$38)*J587+SQRT(1-Inputs!$B$38)*_xlfn.NORM.S.INV(RAND())</f>
        <v>-0.52388802087207376</v>
      </c>
      <c r="AR587" s="24">
        <f ca="1">SQRT(Inputs!$B$38)*K587+SQRT(1-Inputs!$B$38)*_xlfn.NORM.S.INV(RAND())</f>
        <v>0.52500846168517024</v>
      </c>
      <c r="AS587" s="24">
        <f ca="1">SQRT(Inputs!$B$38)*L587+SQRT(1-Inputs!$B$38)*_xlfn.NORM.S.INV(RAND())</f>
        <v>-0.24629444448843438</v>
      </c>
      <c r="AT587" s="24">
        <f ca="1">SQRT(Inputs!$B$38)*M587+SQRT(1-Inputs!$B$38)*_xlfn.NORM.S.INV(RAND())</f>
        <v>-0.55243279879295915</v>
      </c>
      <c r="AU587" s="15">
        <f ca="1">Inputs!$B$6*EXP($B$8-0.5*C$5^2+C$5*N587)</f>
        <v>4477.3965045165878</v>
      </c>
      <c r="AV587" s="15">
        <f t="shared" ca="1" si="292"/>
        <v>5998.0495872567426</v>
      </c>
      <c r="AW587" s="15">
        <f t="shared" ca="1" si="293"/>
        <v>7026.6876119809021</v>
      </c>
      <c r="AX587" s="15">
        <f t="shared" ca="1" si="294"/>
        <v>8524.6557885931179</v>
      </c>
      <c r="AY587" s="15">
        <f t="shared" ca="1" si="295"/>
        <v>11299.52599310878</v>
      </c>
      <c r="AZ587" s="15">
        <f t="shared" ca="1" si="296"/>
        <v>12978.655030898779</v>
      </c>
      <c r="BA587" s="15">
        <f t="shared" ca="1" si="297"/>
        <v>13395.642440944162</v>
      </c>
      <c r="BB587" s="15">
        <f t="shared" ca="1" si="298"/>
        <v>14132.621729933973</v>
      </c>
      <c r="BC587" s="15">
        <f t="shared" ca="1" si="299"/>
        <v>20213.279521554796</v>
      </c>
      <c r="BD587" s="15">
        <f t="shared" ca="1" si="300"/>
        <v>27935.887113393066</v>
      </c>
      <c r="BE587" s="15">
        <f t="shared" ca="1" si="301"/>
        <v>41671.870993489691</v>
      </c>
      <c r="BF587" s="15">
        <f ca="1">Inputs!$B$13*EXP($B$9-0.5*C$6^2+C$6*Y587)</f>
        <v>16859.611234400094</v>
      </c>
      <c r="BG587" s="15">
        <f t="shared" ca="1" si="302"/>
        <v>26866.482207767371</v>
      </c>
      <c r="BH587" s="15">
        <f t="shared" ca="1" si="303"/>
        <v>28594.152540994539</v>
      </c>
      <c r="BI587" s="15">
        <f t="shared" ca="1" si="304"/>
        <v>35922.991727896733</v>
      </c>
      <c r="BJ587" s="15">
        <f t="shared" ca="1" si="305"/>
        <v>47803.878781054795</v>
      </c>
      <c r="BK587" s="15">
        <f t="shared" ca="1" si="306"/>
        <v>44325.804718749372</v>
      </c>
      <c r="BL587" s="15">
        <f t="shared" ca="1" si="307"/>
        <v>48186.913847636446</v>
      </c>
      <c r="BM587" s="15">
        <f t="shared" ca="1" si="308"/>
        <v>54373.693395538008</v>
      </c>
      <c r="BN587" s="15">
        <f t="shared" ca="1" si="309"/>
        <v>74943.197046705027</v>
      </c>
      <c r="BO587" s="15">
        <f t="shared" ca="1" si="310"/>
        <v>88083.818319391474</v>
      </c>
      <c r="BP587" s="15">
        <f t="shared" ca="1" si="311"/>
        <v>92291.361733881087</v>
      </c>
      <c r="BQ587" s="15">
        <f ca="1">Inputs!$B$20*EXP($B$10-0.5*C$7^2+C$7*AJ587)</f>
        <v>6630.7991683587024</v>
      </c>
      <c r="BR587" s="15">
        <f t="shared" ca="1" si="312"/>
        <v>9947.318920555279</v>
      </c>
      <c r="BS587" s="15">
        <f t="shared" ca="1" si="313"/>
        <v>15137.956078888699</v>
      </c>
      <c r="BT587" s="15">
        <f t="shared" ca="1" si="314"/>
        <v>16890.41322684913</v>
      </c>
      <c r="BU587" s="15">
        <f t="shared" ca="1" si="315"/>
        <v>18493.566026295342</v>
      </c>
      <c r="BV587" s="15">
        <f t="shared" ca="1" si="316"/>
        <v>23633.571325924331</v>
      </c>
      <c r="BW587" s="15">
        <f t="shared" ca="1" si="317"/>
        <v>26714.847107471654</v>
      </c>
      <c r="BX587" s="15">
        <f t="shared" ca="1" si="318"/>
        <v>33639.756593267746</v>
      </c>
      <c r="BY587" s="15">
        <f t="shared" ca="1" si="319"/>
        <v>52115.539810644172</v>
      </c>
      <c r="BZ587" s="15">
        <f t="shared" ca="1" si="320"/>
        <v>69888.319898858303</v>
      </c>
      <c r="CA587" s="15">
        <f t="shared" ca="1" si="321"/>
        <v>88992.496617854893</v>
      </c>
      <c r="CB587" s="15">
        <f ca="1">(AU587*DCF!C$10-DCF!C$5*MAX(AU587*DCF!C$10,0)-MAX(AU587-Inputs!$B$6,0)/Inputs!$B$10)*DCF!C$6</f>
        <v>1046.5313199982795</v>
      </c>
      <c r="CC587" s="15">
        <f ca="1">(AV587*DCF!D$10-DCF!D$5*MAX(AV587*DCF!D$10,0)-MAX(AV587-AU587,0)/Inputs!$B$10)*DCF!D$6</f>
        <v>1091.2124955339555</v>
      </c>
      <c r="CD587" s="15">
        <f ca="1">(AW587*DCF!E$10-DCF!E$5*MAX(AW587*DCF!E$10,0)-MAX(AW587-AV587,0)/Inputs!$B$10)*DCF!E$6</f>
        <v>1390.6584333597893</v>
      </c>
      <c r="CE587" s="15">
        <f ca="1">(AX587*DCF!F$10-DCF!F$5*MAX(AX587*DCF!F$10,0)-MAX(AX587-AW587,0)/Inputs!$B$10)*DCF!F$6</f>
        <v>1549.2287344826755</v>
      </c>
      <c r="CF587" s="15">
        <f ca="1">(AY587*DCF!G$10-DCF!G$5*MAX(AY587*DCF!G$10,0)-MAX(AY587-AX587,0)/Inputs!$B$10)*DCF!G$6</f>
        <v>1794.7746166554366</v>
      </c>
      <c r="CG587" s="15">
        <f ca="1">(AZ587*DCF!H$10-DCF!H$5*MAX(AZ587*DCF!H$10,0)-MAX(AZ587-AY587,0)/Inputs!$B$10)*DCF!H$6</f>
        <v>2221.6557205759023</v>
      </c>
      <c r="CH587" s="15">
        <f ca="1">(BA587*DCF!I$10-DCF!I$5*MAX(BA587*DCF!I$10,0)-MAX(BA587-AZ587,0)/Inputs!$B$10)*DCF!I$6</f>
        <v>2378.494654266708</v>
      </c>
      <c r="CI587" s="15">
        <f ca="1">(BB587*DCF!J$10-DCF!J$5*MAX(BB587*DCF!J$10,0)-MAX(BB587-BA587,0)/Inputs!$B$10)*DCF!J$6</f>
        <v>2313.5136143205241</v>
      </c>
      <c r="CJ587" s="15">
        <f ca="1">(BC587*DCF!K$10-DCF!K$5*MAX(BC587*DCF!K$10,0)-MAX(BC587-BB587,0)/Inputs!$B$10)*DCF!K$6</f>
        <v>2402.8138496249489</v>
      </c>
      <c r="CK587" s="15">
        <f ca="1">(BD587*DCF!L$10-DCF!L$5*MAX(BD587*DCF!L$10,0)-MAX(BD587-BC587,0)/Inputs!$B$10)*DCF!L$6</f>
        <v>3214.6048030727511</v>
      </c>
      <c r="CL587" s="15">
        <f ca="1">(BE587*DCF!M$10-DCF!M$5*MAX(BE587*DCF!M$10,0)-MAX(BE587-BD587,0)/Inputs!$B$10)*DCF!M$6</f>
        <v>4239.5299409105774</v>
      </c>
      <c r="CM587" s="15">
        <f ca="1">(BF587*DCF!C$28-DCF!C$5*MAX(BF587*DCF!C$28,0)-MAX(BF587-Inputs!$B$13,0)/Inputs!$B$17)*DCF!C$6</f>
        <v>3881.5602790795783</v>
      </c>
      <c r="CN587" s="15">
        <f ca="1">(BG587*DCF!D$28-DCF!D$5*MAX(BG587*DCF!D$28,0)-MAX(BG587-BF587,0)/Inputs!$B$17)*DCF!D$6</f>
        <v>5777.8742637560736</v>
      </c>
      <c r="CO587" s="15">
        <f ca="1">(BH587*DCF!E$28-DCF!E$5*MAX(BH587*DCF!E$28,0)-MAX(BH587-BG587,0)/Inputs!$B$17)*DCF!E$6</f>
        <v>7757.8731180965733</v>
      </c>
      <c r="CP587" s="15">
        <f ca="1">(BI587*DCF!F$28-DCF!F$5*MAX(BI587*DCF!F$28,0)-MAX(BI587-BH587,0)/Inputs!$B$17)*DCF!F$6</f>
        <v>8417.8149964234472</v>
      </c>
      <c r="CQ587" s="15">
        <f ca="1">(BJ587*DCF!G$28-DCF!G$5*MAX(BJ587*DCF!G$28,0)-MAX(BJ587-BI587,0)/Inputs!$B$17)*DCF!G$6</f>
        <v>10404.831203219703</v>
      </c>
      <c r="CR587" s="15">
        <f ca="1">(BK587*DCF!H$28-DCF!H$5*MAX(BK587*DCF!H$28,0)-MAX(BK587-BJ587,0)/Inputs!$B$17)*DCF!H$6</f>
        <v>10962.260541501815</v>
      </c>
      <c r="CS587" s="15">
        <f ca="1">(BL587*DCF!I$28-DCF!I$5*MAX(BL587*DCF!I$28,0)-MAX(BL587-BK587,0)/Inputs!$B$17)*DCF!I$6</f>
        <v>10777.111608751871</v>
      </c>
      <c r="CT587" s="15">
        <f ca="1">(BM587*DCF!J$28-DCF!J$5*MAX(BM587*DCF!J$28,0)-MAX(BM587-BL587,0)/Inputs!$B$17)*DCF!J$6</f>
        <v>11309.531107439854</v>
      </c>
      <c r="CU587" s="15">
        <f ca="1">(BN587*DCF!K$28-DCF!K$5*MAX(BN587*DCF!K$28,0)-MAX(BN587-BM587,0)/Inputs!$B$17)*DCF!K$6</f>
        <v>13307.256430898738</v>
      </c>
      <c r="CV587" s="15">
        <f ca="1">(BO587*DCF!L$28-DCF!L$5*MAX(BO587*DCF!L$28,0)-MAX(BO587-BN587,0)/Inputs!$B$17)*DCF!L$6</f>
        <v>16087.68741412674</v>
      </c>
      <c r="CW587" s="15">
        <f ca="1">(BP587*DCF!M$28-DCF!M$5*MAX(BP587*DCF!M$28,0)-MAX(BP587-BO587,0)/Inputs!$B$17)*DCF!M$6</f>
        <v>16924.8666060785</v>
      </c>
      <c r="CX587" s="15">
        <f ca="1">(BQ587*DCF!C$46-DCF!C$5*MAX(BQ587*DCF!C$46,0)-MAX(BQ587-Inputs!$B$20,0)/Inputs!$B$24)*DCF!C$6</f>
        <v>-3115.5652436665373</v>
      </c>
      <c r="CY587" s="15">
        <f ca="1">(BR587*DCF!D$46-DCF!D$5*MAX(BR587*DCF!D$46,0)-MAX(BR587-BQ587,0)/Inputs!$B$24)*DCF!D$6</f>
        <v>-3112.906813911723</v>
      </c>
      <c r="CZ587" s="15">
        <f ca="1">(BS587*DCF!E$46-DCF!E$5*MAX(BS587*DCF!E$46,0)-MAX(BS587-BR587,0)/Inputs!$B$24)*DCF!E$6</f>
        <v>-3836.0959353218268</v>
      </c>
      <c r="DA587" s="15">
        <f ca="1">(BT587*DCF!F$46-DCF!F$5*MAX(BT587*DCF!F$46,0)-MAX(BT587-BS587,0)/Inputs!$B$24)*DCF!F$6</f>
        <v>-1868.1917274866339</v>
      </c>
      <c r="DB587" s="15">
        <f ca="1">(BU587*DCF!G$46-DCF!G$5*MAX(BU587*DCF!G$46,0)-MAX(BU587-BT587,0)/Inputs!$B$24)*DCF!G$6</f>
        <v>-1161.3559496015278</v>
      </c>
      <c r="DC587" s="15">
        <f ca="1">(BV587*DCF!H$46-DCF!H$5*MAX(BV587*DCF!H$46,0)-MAX(BV587-BU587,0)/Inputs!$B$24)*DCF!H$6</f>
        <v>-1597.2251535247253</v>
      </c>
      <c r="DD587" s="15">
        <f ca="1">(BW587*DCF!I$46-DCF!I$5*MAX(BW587*DCF!I$46,0)-MAX(BW587-BV587,0)/Inputs!$B$24)*DCF!I$6</f>
        <v>-267.52532817460559</v>
      </c>
      <c r="DE587" s="15">
        <f ca="1">(BX587*DCF!J$46-DCF!J$5*MAX(BX587*DCF!J$46,0)-MAX(BX587-BW587,0)/Inputs!$B$24)*DCF!J$6</f>
        <v>-425.27812192920777</v>
      </c>
      <c r="DF587" s="15">
        <f ca="1">(BY587*DCF!K$46-DCF!K$5*MAX(BY587*DCF!K$46,0)-MAX(BY587-BX587,0)/Inputs!$B$24)*DCF!K$6</f>
        <v>-1549.0613334005968</v>
      </c>
      <c r="DG587" s="15">
        <f ca="1">(BZ587*DCF!L$46-DCF!L$5*MAX(BZ587*DCF!L$46,0)-MAX(BZ587-BY587,0)/Inputs!$B$24)*DCF!L$6</f>
        <v>809.01742693093831</v>
      </c>
      <c r="DH587" s="15">
        <f ca="1">(CA587*DCF!M$46-DCF!M$5*MAX(CA587*DCF!M$46,0)-MAX(CA587-BZ587,0)/Inputs!$B$24)*DCF!M$6</f>
        <v>2982.8158301345934</v>
      </c>
      <c r="DI587" s="15">
        <f ca="1">SUM(CB587:CL587)+BE587*DCF!M$10*(1+Inputs!$B$30)*(1-Inputs!$B$33)*(1-Inputs!$B$30/Inputs!$B$31)/(Inputs!$B$29-Inputs!$B$30)*DCF!M$6</f>
        <v>139616.38621112952</v>
      </c>
      <c r="DJ587" s="15">
        <f ca="1">SUM(CM587:CW587)+BP587*DCF!M$28*(1+Inputs!$B$30)*(1-Inputs!$B$33)*(1-Inputs!$B$30/Inputs!$B$31)/(Inputs!$B$29-Inputs!$B$30)*DCF!M$6</f>
        <v>458072.77441244683</v>
      </c>
      <c r="DK587" s="15">
        <f ca="1">SUM(CX587:DH587)+CA587*DCF!M$46*(1+Inputs!$B$30)*(1-Inputs!$B$33)*(1-Inputs!$B$30/Inputs!$B$31)/(Inputs!$B$29-Inputs!$B$30)*DCF!M$6</f>
        <v>124451.56925639787</v>
      </c>
      <c r="DM587" s="15">
        <f ca="1">DI587+DJ587+DK587+Inputs!$B$34+Inputs!$B$36-Inputs!$B$35</f>
        <v>798991.72987997427</v>
      </c>
    </row>
    <row r="588" spans="1:117" x14ac:dyDescent="0.75">
      <c r="A588" s="11">
        <v>575</v>
      </c>
      <c r="C588" s="24">
        <f t="shared" ca="1" si="327"/>
        <v>-0.18727082072589366</v>
      </c>
      <c r="D588" s="24">
        <f t="shared" ca="1" si="327"/>
        <v>-0.33653512395642887</v>
      </c>
      <c r="E588" s="24">
        <f t="shared" ca="1" si="327"/>
        <v>-0.51235947593946773</v>
      </c>
      <c r="F588" s="24">
        <f t="shared" ca="1" si="327"/>
        <v>0.22505576613756678</v>
      </c>
      <c r="G588" s="24">
        <f t="shared" ca="1" si="327"/>
        <v>1.5220620150837765</v>
      </c>
      <c r="H588" s="24">
        <f t="shared" ca="1" si="327"/>
        <v>0.59024171404452364</v>
      </c>
      <c r="I588" s="24">
        <f t="shared" ca="1" si="327"/>
        <v>0.84833311707360093</v>
      </c>
      <c r="J588" s="24">
        <f t="shared" ca="1" si="327"/>
        <v>-1.5339706613062034</v>
      </c>
      <c r="K588" s="24">
        <f t="shared" ca="1" si="327"/>
        <v>-1.061717610866971</v>
      </c>
      <c r="L588" s="24">
        <f t="shared" ca="1" si="327"/>
        <v>-0.48561963909592942</v>
      </c>
      <c r="M588" s="24">
        <f t="shared" ca="1" si="327"/>
        <v>8.6976133146817916E-2</v>
      </c>
      <c r="N588" s="24">
        <f ca="1">SQRT(Inputs!$B$38)*C588+SQRT(1-Inputs!$B$38)*_xlfn.NORM.S.INV(RAND())</f>
        <v>8.8213431822925681E-2</v>
      </c>
      <c r="O588" s="24">
        <f ca="1">SQRT(Inputs!$B$38)*D588+SQRT(1-Inputs!$B$38)*_xlfn.NORM.S.INV(RAND())</f>
        <v>0.17214795296465707</v>
      </c>
      <c r="P588" s="24">
        <f ca="1">SQRT(Inputs!$B$38)*E588+SQRT(1-Inputs!$B$38)*_xlfn.NORM.S.INV(RAND())</f>
        <v>0.17700303355378255</v>
      </c>
      <c r="Q588" s="24">
        <f ca="1">SQRT(Inputs!$B$38)*F588+SQRT(1-Inputs!$B$38)*_xlfn.NORM.S.INV(RAND())</f>
        <v>0.12708969386053076</v>
      </c>
      <c r="R588" s="24">
        <f ca="1">SQRT(Inputs!$B$38)*G588+SQRT(1-Inputs!$B$38)*_xlfn.NORM.S.INV(RAND())</f>
        <v>0.81330320491840424</v>
      </c>
      <c r="S588" s="24">
        <f ca="1">SQRT(Inputs!$B$38)*H588+SQRT(1-Inputs!$B$38)*_xlfn.NORM.S.INV(RAND())</f>
        <v>-0.10898439522415176</v>
      </c>
      <c r="T588" s="24">
        <f ca="1">SQRT(Inputs!$B$38)*I588+SQRT(1-Inputs!$B$38)*_xlfn.NORM.S.INV(RAND())</f>
        <v>1.5806996763322563</v>
      </c>
      <c r="U588" s="24">
        <f ca="1">SQRT(Inputs!$B$38)*J588+SQRT(1-Inputs!$B$38)*_xlfn.NORM.S.INV(RAND())</f>
        <v>-1.2923292550197183</v>
      </c>
      <c r="V588" s="24">
        <f ca="1">SQRT(Inputs!$B$38)*K588+SQRT(1-Inputs!$B$38)*_xlfn.NORM.S.INV(RAND())</f>
        <v>-1.475979822517016</v>
      </c>
      <c r="W588" s="24">
        <f ca="1">SQRT(Inputs!$B$38)*L588+SQRT(1-Inputs!$B$38)*_xlfn.NORM.S.INV(RAND())</f>
        <v>-1.9543628089614982</v>
      </c>
      <c r="X588" s="24">
        <f ca="1">SQRT(Inputs!$B$38)*M588+SQRT(1-Inputs!$B$38)*_xlfn.NORM.S.INV(RAND())</f>
        <v>0.1068031388342795</v>
      </c>
      <c r="Y588" s="24">
        <f ca="1">SQRT(Inputs!$B$38)*C588+SQRT(1-Inputs!$B$38)*_xlfn.NORM.S.INV(RAND())</f>
        <v>5.3336110859021069E-3</v>
      </c>
      <c r="Z588" s="24">
        <f ca="1">SQRT(Inputs!$B$38)*D588+SQRT(1-Inputs!$B$38)*_xlfn.NORM.S.INV(RAND())</f>
        <v>-0.57883974456656995</v>
      </c>
      <c r="AA588" s="24">
        <f ca="1">SQRT(Inputs!$B$38)*E588+SQRT(1-Inputs!$B$38)*_xlfn.NORM.S.INV(RAND())</f>
        <v>-0.58507104053649917</v>
      </c>
      <c r="AB588" s="24">
        <f ca="1">SQRT(Inputs!$B$38)*F588+SQRT(1-Inputs!$B$38)*_xlfn.NORM.S.INV(RAND())</f>
        <v>0.69056133281692444</v>
      </c>
      <c r="AC588" s="24">
        <f ca="1">SQRT(Inputs!$B$38)*G588+SQRT(1-Inputs!$B$38)*_xlfn.NORM.S.INV(RAND())</f>
        <v>2.1311958272625016</v>
      </c>
      <c r="AD588" s="24">
        <f ca="1">SQRT(Inputs!$B$38)*H588+SQRT(1-Inputs!$B$38)*_xlfn.NORM.S.INV(RAND())</f>
        <v>1.3210772512690803</v>
      </c>
      <c r="AE588" s="24">
        <f ca="1">SQRT(Inputs!$B$38)*I588+SQRT(1-Inputs!$B$38)*_xlfn.NORM.S.INV(RAND())</f>
        <v>0.85193160250900657</v>
      </c>
      <c r="AF588" s="24">
        <f ca="1">SQRT(Inputs!$B$38)*J588+SQRT(1-Inputs!$B$38)*_xlfn.NORM.S.INV(RAND())</f>
        <v>-0.11191852714192918</v>
      </c>
      <c r="AG588" s="24">
        <f ca="1">SQRT(Inputs!$B$38)*K588+SQRT(1-Inputs!$B$38)*_xlfn.NORM.S.INV(RAND())</f>
        <v>0.58095919305912036</v>
      </c>
      <c r="AH588" s="24">
        <f ca="1">SQRT(Inputs!$B$38)*L588+SQRT(1-Inputs!$B$38)*_xlfn.NORM.S.INV(RAND())</f>
        <v>-0.93187575818007717</v>
      </c>
      <c r="AI588" s="24">
        <f ca="1">SQRT(Inputs!$B$38)*M588+SQRT(1-Inputs!$B$38)*_xlfn.NORM.S.INV(RAND())</f>
        <v>-0.28944144383738701</v>
      </c>
      <c r="AJ588" s="24">
        <f ca="1">SQRT(Inputs!$B$38)*C588+SQRT(1-Inputs!$B$38)*_xlfn.NORM.S.INV(RAND())</f>
        <v>0.18625713644751371</v>
      </c>
      <c r="AK588" s="24">
        <f ca="1">SQRT(Inputs!$B$38)*D588+SQRT(1-Inputs!$B$38)*_xlfn.NORM.S.INV(RAND())</f>
        <v>0.58468994607738911</v>
      </c>
      <c r="AL588" s="24">
        <f ca="1">SQRT(Inputs!$B$38)*E588+SQRT(1-Inputs!$B$38)*_xlfn.NORM.S.INV(RAND())</f>
        <v>-0.89821200132861279</v>
      </c>
      <c r="AM588" s="24">
        <f ca="1">SQRT(Inputs!$B$38)*F588+SQRT(1-Inputs!$B$38)*_xlfn.NORM.S.INV(RAND())</f>
        <v>0.16308117075604386</v>
      </c>
      <c r="AN588" s="24">
        <f ca="1">SQRT(Inputs!$B$38)*G588+SQRT(1-Inputs!$B$38)*_xlfn.NORM.S.INV(RAND())</f>
        <v>0.65978173902727055</v>
      </c>
      <c r="AO588" s="24">
        <f ca="1">SQRT(Inputs!$B$38)*H588+SQRT(1-Inputs!$B$38)*_xlfn.NORM.S.INV(RAND())</f>
        <v>0.97360647463917627</v>
      </c>
      <c r="AP588" s="24">
        <f ca="1">SQRT(Inputs!$B$38)*I588+SQRT(1-Inputs!$B$38)*_xlfn.NORM.S.INV(RAND())</f>
        <v>0.80254897237542333</v>
      </c>
      <c r="AQ588" s="24">
        <f ca="1">SQRT(Inputs!$B$38)*J588+SQRT(1-Inputs!$B$38)*_xlfn.NORM.S.INV(RAND())</f>
        <v>-1.7154351267013395</v>
      </c>
      <c r="AR588" s="24">
        <f ca="1">SQRT(Inputs!$B$38)*K588+SQRT(1-Inputs!$B$38)*_xlfn.NORM.S.INV(RAND())</f>
        <v>-0.96413118702752065</v>
      </c>
      <c r="AS588" s="24">
        <f ca="1">SQRT(Inputs!$B$38)*L588+SQRT(1-Inputs!$B$38)*_xlfn.NORM.S.INV(RAND())</f>
        <v>-0.71286222591414661</v>
      </c>
      <c r="AT588" s="24">
        <f ca="1">SQRT(Inputs!$B$38)*M588+SQRT(1-Inputs!$B$38)*_xlfn.NORM.S.INV(RAND())</f>
        <v>-1.3832815758232835</v>
      </c>
      <c r="AU588" s="15">
        <f ca="1">Inputs!$B$6*EXP($B$8-0.5*C$5^2+C$5*N588)</f>
        <v>5033.6054504693793</v>
      </c>
      <c r="AV588" s="15">
        <f t="shared" ca="1" si="292"/>
        <v>6284.1504206165782</v>
      </c>
      <c r="AW588" s="15">
        <f t="shared" ca="1" si="293"/>
        <v>7847.5443031783161</v>
      </c>
      <c r="AX588" s="15">
        <f t="shared" ca="1" si="294"/>
        <v>9734.402997325933</v>
      </c>
      <c r="AY588" s="15">
        <f t="shared" ca="1" si="295"/>
        <v>13081.809741753017</v>
      </c>
      <c r="AZ588" s="15">
        <f t="shared" ca="1" si="296"/>
        <v>15808.54064279132</v>
      </c>
      <c r="BA588" s="15">
        <f t="shared" ca="1" si="297"/>
        <v>22826.02084303851</v>
      </c>
      <c r="BB588" s="15">
        <f t="shared" ca="1" si="298"/>
        <v>24552.071661780192</v>
      </c>
      <c r="BC588" s="15">
        <f t="shared" ca="1" si="299"/>
        <v>26076.985540249239</v>
      </c>
      <c r="BD588" s="15">
        <f t="shared" ca="1" si="300"/>
        <v>26609.612500910123</v>
      </c>
      <c r="BE588" s="15">
        <f t="shared" ca="1" si="301"/>
        <v>32925.402142149906</v>
      </c>
      <c r="BF588" s="15">
        <f ca="1">Inputs!$B$13*EXP($B$9-0.5*C$6^2+C$6*Y588)</f>
        <v>13845.653106750206</v>
      </c>
      <c r="BG588" s="15">
        <f t="shared" ca="1" si="302"/>
        <v>15200.678580771444</v>
      </c>
      <c r="BH588" s="15">
        <f t="shared" ca="1" si="303"/>
        <v>16854.876890745167</v>
      </c>
      <c r="BI588" s="15">
        <f t="shared" ca="1" si="304"/>
        <v>22946.78758375952</v>
      </c>
      <c r="BJ588" s="15">
        <f t="shared" ca="1" si="305"/>
        <v>38247.722455646224</v>
      </c>
      <c r="BK588" s="15">
        <f t="shared" ca="1" si="306"/>
        <v>56191.472498712195</v>
      </c>
      <c r="BL588" s="15">
        <f t="shared" ca="1" si="307"/>
        <v>77081.545662021686</v>
      </c>
      <c r="BM588" s="15">
        <f t="shared" ca="1" si="308"/>
        <v>93441.629101054365</v>
      </c>
      <c r="BN588" s="15">
        <f t="shared" ca="1" si="309"/>
        <v>123207.39285895895</v>
      </c>
      <c r="BO588" s="15">
        <f t="shared" ca="1" si="310"/>
        <v>136031.21423246776</v>
      </c>
      <c r="BP588" s="15">
        <f t="shared" ca="1" si="311"/>
        <v>162027.54396764279</v>
      </c>
      <c r="BQ588" s="15">
        <f ca="1">Inputs!$B$20*EXP($B$10-0.5*C$7^2+C$7*AJ588)</f>
        <v>4582.4582436600231</v>
      </c>
      <c r="BR588" s="15">
        <f t="shared" ca="1" si="312"/>
        <v>7486.5115913498375</v>
      </c>
      <c r="BS588" s="15">
        <f t="shared" ca="1" si="313"/>
        <v>7920.8707431775138</v>
      </c>
      <c r="BT588" s="15">
        <f t="shared" ca="1" si="314"/>
        <v>11398.520190706375</v>
      </c>
      <c r="BU588" s="15">
        <f t="shared" ca="1" si="315"/>
        <v>18531.392355775726</v>
      </c>
      <c r="BV588" s="15">
        <f t="shared" ca="1" si="316"/>
        <v>32106.183352980777</v>
      </c>
      <c r="BW588" s="15">
        <f t="shared" ca="1" si="317"/>
        <v>53096.97029572192</v>
      </c>
      <c r="BX588" s="15">
        <f t="shared" ca="1" si="318"/>
        <v>52653.600320215177</v>
      </c>
      <c r="BY588" s="15">
        <f t="shared" ca="1" si="319"/>
        <v>61349.066971981258</v>
      </c>
      <c r="BZ588" s="15">
        <f t="shared" ca="1" si="320"/>
        <v>75508.436339579683</v>
      </c>
      <c r="CA588" s="15">
        <f t="shared" ca="1" si="321"/>
        <v>82951.44415537754</v>
      </c>
      <c r="CB588" s="15">
        <f ca="1">(AU588*DCF!C$10-DCF!C$5*MAX(AU588*DCF!C$10,0)-MAX(AU588-Inputs!$B$6,0)/Inputs!$B$10)*DCF!C$6</f>
        <v>1042.5654510744962</v>
      </c>
      <c r="CC588" s="15">
        <f ca="1">(AV588*DCF!D$10-DCF!D$5*MAX(AV588*DCF!D$10,0)-MAX(AV588-AU588,0)/Inputs!$B$10)*DCF!D$6</f>
        <v>1226.8064294201865</v>
      </c>
      <c r="CD588" s="15">
        <f ca="1">(AW588*DCF!E$10-DCF!E$5*MAX(AW588*DCF!E$10,0)-MAX(AW588-AV588,0)/Inputs!$B$10)*DCF!E$6</f>
        <v>1459.7320120964118</v>
      </c>
      <c r="CE588" s="15">
        <f ca="1">(AX588*DCF!F$10-DCF!F$5*MAX(AX588*DCF!F$10,0)-MAX(AX588-AW588,0)/Inputs!$B$10)*DCF!F$6</f>
        <v>1732.3961472228084</v>
      </c>
      <c r="CF588" s="15">
        <f ca="1">(AY588*DCF!G$10-DCF!G$5*MAX(AY588*DCF!G$10,0)-MAX(AY588-AX588,0)/Inputs!$B$10)*DCF!G$6</f>
        <v>2051.9446729875108</v>
      </c>
      <c r="CG588" s="15">
        <f ca="1">(AZ588*DCF!H$10-DCF!H$5*MAX(AZ588*DCF!H$10,0)-MAX(AZ588-AY588,0)/Inputs!$B$10)*DCF!H$6</f>
        <v>2585.059550384226</v>
      </c>
      <c r="CH588" s="15">
        <f ca="1">(BA588*DCF!I$10-DCF!I$5*MAX(BA588*DCF!I$10,0)-MAX(BA588-AZ588,0)/Inputs!$B$10)*DCF!I$6</f>
        <v>3018.3686891255111</v>
      </c>
      <c r="CI588" s="15">
        <f ca="1">(BB588*DCF!J$10-DCF!J$5*MAX(BB588*DCF!J$10,0)-MAX(BB588-BA588,0)/Inputs!$B$10)*DCF!J$6</f>
        <v>3951.6379073854191</v>
      </c>
      <c r="CJ588" s="15">
        <f ca="1">(BC588*DCF!K$10-DCF!K$5*MAX(BC588*DCF!K$10,0)-MAX(BC588-BB588,0)/Inputs!$B$10)*DCF!K$6</f>
        <v>3984.5111436533361</v>
      </c>
      <c r="CK588" s="15">
        <f ca="1">(BD588*DCF!L$10-DCF!L$5*MAX(BD588*DCF!L$10,0)-MAX(BD588-BC588,0)/Inputs!$B$10)*DCF!L$6</f>
        <v>3944.3582826651364</v>
      </c>
      <c r="CL588" s="15">
        <f ca="1">(BE588*DCF!M$10-DCF!M$5*MAX(BE588*DCF!M$10,0)-MAX(BE588-BD588,0)/Inputs!$B$10)*DCF!M$6</f>
        <v>3891.7115446690905</v>
      </c>
      <c r="CM588" s="15">
        <f ca="1">(BF588*DCF!C$28-DCF!C$5*MAX(BF588*DCF!C$28,0)-MAX(BF588-Inputs!$B$13,0)/Inputs!$B$17)*DCF!C$6</f>
        <v>3657.784257157602</v>
      </c>
      <c r="CN588" s="15">
        <f ca="1">(BG588*DCF!D$28-DCF!D$5*MAX(BG588*DCF!D$28,0)-MAX(BG588-BF588,0)/Inputs!$B$17)*DCF!D$6</f>
        <v>4187.86136658947</v>
      </c>
      <c r="CO588" s="15">
        <f ca="1">(BH588*DCF!E$28-DCF!E$5*MAX(BH588*DCF!E$28,0)-MAX(BH588-BG588,0)/Inputs!$B$17)*DCF!E$6</f>
        <v>4447.5815436548819</v>
      </c>
      <c r="CP588" s="15">
        <f ca="1">(BI588*DCF!F$28-DCF!F$5*MAX(BI588*DCF!F$28,0)-MAX(BI588-BH588,0)/Inputs!$B$17)*DCF!F$6</f>
        <v>5120.3197591575954</v>
      </c>
      <c r="CQ588" s="15">
        <f ca="1">(BJ588*DCF!G$28-DCF!G$5*MAX(BJ588*DCF!G$28,0)-MAX(BJ588-BI588,0)/Inputs!$B$17)*DCF!G$6</f>
        <v>7350.1956850802599</v>
      </c>
      <c r="CR588" s="15">
        <f ca="1">(BK588*DCF!H$28-DCF!H$5*MAX(BK588*DCF!H$28,0)-MAX(BK588-BJ588,0)/Inputs!$B$17)*DCF!H$6</f>
        <v>11108.815902822913</v>
      </c>
      <c r="CS588" s="15">
        <f ca="1">(BL588*DCF!I$28-DCF!I$5*MAX(BL588*DCF!I$28,0)-MAX(BL588-BK588,0)/Inputs!$B$17)*DCF!I$6</f>
        <v>15127.593635961512</v>
      </c>
      <c r="CT588" s="15">
        <f ca="1">(BM588*DCF!J$28-DCF!J$5*MAX(BM588*DCF!J$28,0)-MAX(BM588-BL588,0)/Inputs!$B$17)*DCF!J$6</f>
        <v>18676.02705814832</v>
      </c>
      <c r="CU588" s="15">
        <f ca="1">(BN588*DCF!K$28-DCF!K$5*MAX(BN588*DCF!K$28,0)-MAX(BN588-BM588,0)/Inputs!$B$17)*DCF!K$6</f>
        <v>22373.425971161643</v>
      </c>
      <c r="CV588" s="15">
        <f ca="1">(BO588*DCF!L$28-DCF!L$5*MAX(BO588*DCF!L$28,0)-MAX(BO588-BN588,0)/Inputs!$B$17)*DCF!L$6</f>
        <v>25690.045745413496</v>
      </c>
      <c r="CW588" s="15">
        <f ca="1">(BP588*DCF!M$28-DCF!M$5*MAX(BP588*DCF!M$28,0)-MAX(BP588-BO588,0)/Inputs!$B$17)*DCF!M$6</f>
        <v>27768.229231673438</v>
      </c>
      <c r="CX588" s="15">
        <f ca="1">(BQ588*DCF!C$46-DCF!C$5*MAX(BQ588*DCF!C$46,0)-MAX(BQ588-Inputs!$B$20,0)/Inputs!$B$24)*DCF!C$6</f>
        <v>-1696.3913928360437</v>
      </c>
      <c r="CY588" s="15">
        <f ca="1">(BR588*DCF!D$46-DCF!D$5*MAX(BR588*DCF!D$46,0)-MAX(BR588-BQ588,0)/Inputs!$B$24)*DCF!D$6</f>
        <v>-2516.9083985640755</v>
      </c>
      <c r="CZ588" s="15">
        <f ca="1">(BS588*DCF!E$46-DCF!E$5*MAX(BS588*DCF!E$46,0)-MAX(BS588-BR588,0)/Inputs!$B$24)*DCF!E$6</f>
        <v>-1107.8691765835606</v>
      </c>
      <c r="DA588" s="15">
        <f ca="1">(BT588*DCF!F$46-DCF!F$5*MAX(BT588*DCF!F$46,0)-MAX(BT588-BS588,0)/Inputs!$B$24)*DCF!F$6</f>
        <v>-2096.4344079599505</v>
      </c>
      <c r="DB588" s="15">
        <f ca="1">(BU588*DCF!G$46-DCF!G$5*MAX(BU588*DCF!G$46,0)-MAX(BU588-BT588,0)/Inputs!$B$24)*DCF!G$6</f>
        <v>-3022.7166932707178</v>
      </c>
      <c r="DC588" s="15">
        <f ca="1">(BV588*DCF!H$46-DCF!H$5*MAX(BV588*DCF!H$46,0)-MAX(BV588-BU588,0)/Inputs!$B$24)*DCF!H$6</f>
        <v>-4218.2831282570714</v>
      </c>
      <c r="DD588" s="15">
        <f ca="1">(BW588*DCF!I$46-DCF!I$5*MAX(BW588*DCF!I$46,0)-MAX(BW588-BV588,0)/Inputs!$B$24)*DCF!I$6</f>
        <v>-4799.3477833586512</v>
      </c>
      <c r="DE588" s="15">
        <f ca="1">(BX588*DCF!J$46-DCF!J$5*MAX(BX588*DCF!J$46,0)-MAX(BX588-BW588,0)/Inputs!$B$24)*DCF!J$6</f>
        <v>2208.6728860484768</v>
      </c>
      <c r="DF588" s="15">
        <f ca="1">(BY588*DCF!K$46-DCF!K$5*MAX(BY588*DCF!K$46,0)-MAX(BY588-BX588,0)/Inputs!$B$24)*DCF!K$6</f>
        <v>1374.3055301403385</v>
      </c>
      <c r="DG588" s="15">
        <f ca="1">(BZ588*DCF!L$46-DCF!L$5*MAX(BZ588*DCF!L$46,0)-MAX(BZ588-BY588,0)/Inputs!$B$24)*DCF!L$6</f>
        <v>2015.2370212647206</v>
      </c>
      <c r="DH588" s="15">
        <f ca="1">(CA588*DCF!M$46-DCF!M$5*MAX(CA588*DCF!M$46,0)-MAX(CA588-BZ588,0)/Inputs!$B$24)*DCF!M$6</f>
        <v>4947.0606733962877</v>
      </c>
      <c r="DI588" s="15">
        <f ca="1">SUM(CB588:CL588)+BE588*DCF!M$10*(1+Inputs!$B$30)*(1-Inputs!$B$33)*(1-Inputs!$B$30/Inputs!$B$31)/(Inputs!$B$29-Inputs!$B$30)*DCF!M$6</f>
        <v>120520.92138565662</v>
      </c>
      <c r="DJ588" s="15">
        <f ca="1">SUM(CM588:CW588)+BP588*DCF!M$28*(1+Inputs!$B$30)*(1-Inputs!$B$33)*(1-Inputs!$B$30/Inputs!$B$31)/(Inputs!$B$29-Inputs!$B$30)*DCF!M$6</f>
        <v>746740.94342936412</v>
      </c>
      <c r="DK588" s="15">
        <f ca="1">SUM(CX588:DH588)+CA588*DCF!M$46*(1+Inputs!$B$30)*(1-Inputs!$B$33)*(1-Inputs!$B$30/Inputs!$B$31)/(Inputs!$B$29-Inputs!$B$30)*DCF!M$6</f>
        <v>119340.08402096768</v>
      </c>
      <c r="DM588" s="15">
        <f ca="1">DI588+DJ588+DK588+Inputs!$B$34+Inputs!$B$36-Inputs!$B$35</f>
        <v>1063452.9488359885</v>
      </c>
    </row>
    <row r="589" spans="1:117" x14ac:dyDescent="0.75">
      <c r="A589" s="11">
        <v>576</v>
      </c>
      <c r="C589" s="24">
        <f t="shared" ca="1" si="327"/>
        <v>-0.25104604983725293</v>
      </c>
      <c r="D589" s="24">
        <f t="shared" ca="1" si="327"/>
        <v>-1.078723106289825</v>
      </c>
      <c r="E589" s="24">
        <f t="shared" ca="1" si="327"/>
        <v>-0.84080249983634536</v>
      </c>
      <c r="F589" s="24">
        <f t="shared" ca="1" si="327"/>
        <v>-1.1259854441771509</v>
      </c>
      <c r="G589" s="24">
        <f t="shared" ca="1" si="327"/>
        <v>-0.91938833747391868</v>
      </c>
      <c r="H589" s="24">
        <f t="shared" ca="1" si="327"/>
        <v>0.5353111740799581</v>
      </c>
      <c r="I589" s="24">
        <f t="shared" ca="1" si="327"/>
        <v>-0.78732606799480542</v>
      </c>
      <c r="J589" s="24">
        <f t="shared" ca="1" si="327"/>
        <v>-0.27498511543833265</v>
      </c>
      <c r="K589" s="24">
        <f t="shared" ca="1" si="327"/>
        <v>-0.39337088216894756</v>
      </c>
      <c r="L589" s="24">
        <f t="shared" ca="1" si="327"/>
        <v>-0.89699240984229911</v>
      </c>
      <c r="M589" s="24">
        <f t="shared" ca="1" si="327"/>
        <v>-0.42301566699530235</v>
      </c>
      <c r="N589" s="24">
        <f ca="1">SQRT(Inputs!$B$38)*C589+SQRT(1-Inputs!$B$38)*_xlfn.NORM.S.INV(RAND())</f>
        <v>-0.56319162404831502</v>
      </c>
      <c r="O589" s="24">
        <f ca="1">SQRT(Inputs!$B$38)*D589+SQRT(1-Inputs!$B$38)*_xlfn.NORM.S.INV(RAND())</f>
        <v>-0.24734010110851323</v>
      </c>
      <c r="P589" s="24">
        <f ca="1">SQRT(Inputs!$B$38)*E589+SQRT(1-Inputs!$B$38)*_xlfn.NORM.S.INV(RAND())</f>
        <v>-0.33389662511745477</v>
      </c>
      <c r="Q589" s="24">
        <f ca="1">SQRT(Inputs!$B$38)*F589+SQRT(1-Inputs!$B$38)*_xlfn.NORM.S.INV(RAND())</f>
        <v>-1.1265955822891915</v>
      </c>
      <c r="R589" s="24">
        <f ca="1">SQRT(Inputs!$B$38)*G589+SQRT(1-Inputs!$B$38)*_xlfn.NORM.S.INV(RAND())</f>
        <v>-0.18989117791587323</v>
      </c>
      <c r="S589" s="24">
        <f ca="1">SQRT(Inputs!$B$38)*H589+SQRT(1-Inputs!$B$38)*_xlfn.NORM.S.INV(RAND())</f>
        <v>3.5278831616090633E-2</v>
      </c>
      <c r="T589" s="24">
        <f ca="1">SQRT(Inputs!$B$38)*I589+SQRT(1-Inputs!$B$38)*_xlfn.NORM.S.INV(RAND())</f>
        <v>-0.24433517445516859</v>
      </c>
      <c r="U589" s="24">
        <f ca="1">SQRT(Inputs!$B$38)*J589+SQRT(1-Inputs!$B$38)*_xlfn.NORM.S.INV(RAND())</f>
        <v>0.18073809189601675</v>
      </c>
      <c r="V589" s="24">
        <f ca="1">SQRT(Inputs!$B$38)*K589+SQRT(1-Inputs!$B$38)*_xlfn.NORM.S.INV(RAND())</f>
        <v>-1.9277873076053211</v>
      </c>
      <c r="W589" s="24">
        <f ca="1">SQRT(Inputs!$B$38)*L589+SQRT(1-Inputs!$B$38)*_xlfn.NORM.S.INV(RAND())</f>
        <v>-1.0010547532647514</v>
      </c>
      <c r="X589" s="24">
        <f ca="1">SQRT(Inputs!$B$38)*M589+SQRT(1-Inputs!$B$38)*_xlfn.NORM.S.INV(RAND())</f>
        <v>0.75053828541816903</v>
      </c>
      <c r="Y589" s="24">
        <f ca="1">SQRT(Inputs!$B$38)*C589+SQRT(1-Inputs!$B$38)*_xlfn.NORM.S.INV(RAND())</f>
        <v>1.8330955014260075E-2</v>
      </c>
      <c r="Z589" s="24">
        <f ca="1">SQRT(Inputs!$B$38)*D589+SQRT(1-Inputs!$B$38)*_xlfn.NORM.S.INV(RAND())</f>
        <v>-1.4859815736408031</v>
      </c>
      <c r="AA589" s="24">
        <f ca="1">SQRT(Inputs!$B$38)*E589+SQRT(1-Inputs!$B$38)*_xlfn.NORM.S.INV(RAND())</f>
        <v>-0.51072113452985923</v>
      </c>
      <c r="AB589" s="24">
        <f ca="1">SQRT(Inputs!$B$38)*F589+SQRT(1-Inputs!$B$38)*_xlfn.NORM.S.INV(RAND())</f>
        <v>-0.17187743736061728</v>
      </c>
      <c r="AC589" s="24">
        <f ca="1">SQRT(Inputs!$B$38)*G589+SQRT(1-Inputs!$B$38)*_xlfn.NORM.S.INV(RAND())</f>
        <v>-0.91111581462561531</v>
      </c>
      <c r="AD589" s="24">
        <f ca="1">SQRT(Inputs!$B$38)*H589+SQRT(1-Inputs!$B$38)*_xlfn.NORM.S.INV(RAND())</f>
        <v>1.2187064767424987</v>
      </c>
      <c r="AE589" s="24">
        <f ca="1">SQRT(Inputs!$B$38)*I589+SQRT(1-Inputs!$B$38)*_xlfn.NORM.S.INV(RAND())</f>
        <v>1.4924503741387527</v>
      </c>
      <c r="AF589" s="24">
        <f ca="1">SQRT(Inputs!$B$38)*J589+SQRT(1-Inputs!$B$38)*_xlfn.NORM.S.INV(RAND())</f>
        <v>0.45049521047083729</v>
      </c>
      <c r="AG589" s="24">
        <f ca="1">SQRT(Inputs!$B$38)*K589+SQRT(1-Inputs!$B$38)*_xlfn.NORM.S.INV(RAND())</f>
        <v>-6.3613016775705244E-2</v>
      </c>
      <c r="AH589" s="24">
        <f ca="1">SQRT(Inputs!$B$38)*L589+SQRT(1-Inputs!$B$38)*_xlfn.NORM.S.INV(RAND())</f>
        <v>-1.343402025727003E-2</v>
      </c>
      <c r="AI589" s="24">
        <f ca="1">SQRT(Inputs!$B$38)*M589+SQRT(1-Inputs!$B$38)*_xlfn.NORM.S.INV(RAND())</f>
        <v>-1.6050478021081018</v>
      </c>
      <c r="AJ589" s="24">
        <f ca="1">SQRT(Inputs!$B$38)*C589+SQRT(1-Inputs!$B$38)*_xlfn.NORM.S.INV(RAND())</f>
        <v>0.15313385427832174</v>
      </c>
      <c r="AK589" s="24">
        <f ca="1">SQRT(Inputs!$B$38)*D589+SQRT(1-Inputs!$B$38)*_xlfn.NORM.S.INV(RAND())</f>
        <v>-0.76334110523980048</v>
      </c>
      <c r="AL589" s="24">
        <f ca="1">SQRT(Inputs!$B$38)*E589+SQRT(1-Inputs!$B$38)*_xlfn.NORM.S.INV(RAND())</f>
        <v>-0.6496990945962462</v>
      </c>
      <c r="AM589" s="24">
        <f ca="1">SQRT(Inputs!$B$38)*F589+SQRT(1-Inputs!$B$38)*_xlfn.NORM.S.INV(RAND())</f>
        <v>-0.63922511026207918</v>
      </c>
      <c r="AN589" s="24">
        <f ca="1">SQRT(Inputs!$B$38)*G589+SQRT(1-Inputs!$B$38)*_xlfn.NORM.S.INV(RAND())</f>
        <v>1.0752512931477953</v>
      </c>
      <c r="AO589" s="24">
        <f ca="1">SQRT(Inputs!$B$38)*H589+SQRT(1-Inputs!$B$38)*_xlfn.NORM.S.INV(RAND())</f>
        <v>1.1092751619152483</v>
      </c>
      <c r="AP589" s="24">
        <f ca="1">SQRT(Inputs!$B$38)*I589+SQRT(1-Inputs!$B$38)*_xlfn.NORM.S.INV(RAND())</f>
        <v>1.0784787531639486</v>
      </c>
      <c r="AQ589" s="24">
        <f ca="1">SQRT(Inputs!$B$38)*J589+SQRT(1-Inputs!$B$38)*_xlfn.NORM.S.INV(RAND())</f>
        <v>2.0832312198699521</v>
      </c>
      <c r="AR589" s="24">
        <f ca="1">SQRT(Inputs!$B$38)*K589+SQRT(1-Inputs!$B$38)*_xlfn.NORM.S.INV(RAND())</f>
        <v>-1.4812006993568199</v>
      </c>
      <c r="AS589" s="24">
        <f ca="1">SQRT(Inputs!$B$38)*L589+SQRT(1-Inputs!$B$38)*_xlfn.NORM.S.INV(RAND())</f>
        <v>-0.78832432686060194</v>
      </c>
      <c r="AT589" s="24">
        <f ca="1">SQRT(Inputs!$B$38)*M589+SQRT(1-Inputs!$B$38)*_xlfn.NORM.S.INV(RAND())</f>
        <v>1.3172956584467346</v>
      </c>
      <c r="AU589" s="15">
        <f ca="1">Inputs!$B$6*EXP($B$8-0.5*C$5^2+C$5*N589)</f>
        <v>4529.8624601383926</v>
      </c>
      <c r="AV589" s="15">
        <f t="shared" ca="1" si="292"/>
        <v>5316.9910329033637</v>
      </c>
      <c r="AW589" s="15">
        <f t="shared" ca="1" si="293"/>
        <v>6197.6290375941981</v>
      </c>
      <c r="AX589" s="15">
        <f t="shared" ca="1" si="294"/>
        <v>6573.2338709885416</v>
      </c>
      <c r="AY589" s="15">
        <f t="shared" ca="1" si="295"/>
        <v>7856.9721065590547</v>
      </c>
      <c r="AZ589" s="15">
        <f t="shared" ca="1" si="296"/>
        <v>9646.6927091783255</v>
      </c>
      <c r="BA589" s="15">
        <f t="shared" ca="1" si="297"/>
        <v>11507.032244873344</v>
      </c>
      <c r="BB589" s="15">
        <f t="shared" ca="1" si="298"/>
        <v>14345.54639705117</v>
      </c>
      <c r="BC589" s="15">
        <f t="shared" ca="1" si="299"/>
        <v>14586.311512714634</v>
      </c>
      <c r="BD589" s="15">
        <f t="shared" ca="1" si="300"/>
        <v>16272.379556658772</v>
      </c>
      <c r="BE589" s="15">
        <f t="shared" ca="1" si="301"/>
        <v>21350.447592387231</v>
      </c>
      <c r="BF589" s="15">
        <f ca="1">Inputs!$B$13*EXP($B$9-0.5*C$6^2+C$6*Y589)</f>
        <v>13881.375112497295</v>
      </c>
      <c r="BG589" s="15">
        <f t="shared" ca="1" si="302"/>
        <v>12938.838679959441</v>
      </c>
      <c r="BH589" s="15">
        <f t="shared" ca="1" si="303"/>
        <v>14524.908375448029</v>
      </c>
      <c r="BI589" s="15">
        <f t="shared" ca="1" si="304"/>
        <v>17316.447611598844</v>
      </c>
      <c r="BJ589" s="15">
        <f t="shared" ca="1" si="305"/>
        <v>18616.107648471087</v>
      </c>
      <c r="BK589" s="15">
        <f t="shared" ca="1" si="306"/>
        <v>26971.239877643358</v>
      </c>
      <c r="BL589" s="15">
        <f t="shared" ca="1" si="307"/>
        <v>40200.356728139755</v>
      </c>
      <c r="BM589" s="15">
        <f t="shared" ca="1" si="308"/>
        <v>52259.214315326695</v>
      </c>
      <c r="BN589" s="15">
        <f t="shared" ca="1" si="309"/>
        <v>63784.196703821486</v>
      </c>
      <c r="BO589" s="15">
        <f t="shared" ca="1" si="310"/>
        <v>78357.419498069692</v>
      </c>
      <c r="BP589" s="15">
        <f t="shared" ca="1" si="311"/>
        <v>80407.639798179269</v>
      </c>
      <c r="BQ589" s="15">
        <f ca="1">Inputs!$B$20*EXP($B$10-0.5*C$7^2+C$7*AJ589)</f>
        <v>4528.9373608356491</v>
      </c>
      <c r="BR589" s="15">
        <f t="shared" ca="1" si="312"/>
        <v>4822.280627252082</v>
      </c>
      <c r="BS589" s="15">
        <f t="shared" ca="1" si="313"/>
        <v>5479.5270927416695</v>
      </c>
      <c r="BT589" s="15">
        <f t="shared" ca="1" si="314"/>
        <v>6388.6973667417469</v>
      </c>
      <c r="BU589" s="15">
        <f t="shared" ca="1" si="315"/>
        <v>11485.02647778802</v>
      </c>
      <c r="BV589" s="15">
        <f t="shared" ca="1" si="316"/>
        <v>20515.743392971206</v>
      </c>
      <c r="BW589" s="15">
        <f t="shared" ca="1" si="317"/>
        <v>35969.239724334788</v>
      </c>
      <c r="BX589" s="15">
        <f t="shared" ca="1" si="318"/>
        <v>76387.05147803585</v>
      </c>
      <c r="BY589" s="15">
        <f t="shared" ca="1" si="319"/>
        <v>80618.678204519631</v>
      </c>
      <c r="BZ589" s="15">
        <f t="shared" ca="1" si="320"/>
        <v>97858.475041896541</v>
      </c>
      <c r="CA589" s="15">
        <f t="shared" ca="1" si="321"/>
        <v>173717.08825486441</v>
      </c>
      <c r="CB589" s="15">
        <f ca="1">(AU589*DCF!C$10-DCF!C$5*MAX(AU589*DCF!C$10,0)-MAX(AU589-Inputs!$B$6,0)/Inputs!$B$10)*DCF!C$6</f>
        <v>1046.1572283831208</v>
      </c>
      <c r="CC589" s="15">
        <f ca="1">(AV589*DCF!D$10-DCF!D$5*MAX(AV589*DCF!D$10,0)-MAX(AV589-AU589,0)/Inputs!$B$10)*DCF!D$6</f>
        <v>1104.0598409878057</v>
      </c>
      <c r="CD589" s="15">
        <f ca="1">(AW589*DCF!E$10-DCF!E$5*MAX(AW589*DCF!E$10,0)-MAX(AW589-AV589,0)/Inputs!$B$10)*DCF!E$6</f>
        <v>1232.5777394762501</v>
      </c>
      <c r="CE589" s="15">
        <f ca="1">(AX589*DCF!F$10-DCF!F$5*MAX(AX589*DCF!F$10,0)-MAX(AX589-AW589,0)/Inputs!$B$10)*DCF!F$6</f>
        <v>1356.772424890821</v>
      </c>
      <c r="CF589" s="15">
        <f ca="1">(AY589*DCF!G$10-DCF!G$5*MAX(AY589*DCF!G$10,0)-MAX(AY589-AX589,0)/Inputs!$B$10)*DCF!G$6</f>
        <v>1372.0926687246892</v>
      </c>
      <c r="CG589" s="15">
        <f ca="1">(AZ589*DCF!H$10-DCF!H$5*MAX(AZ589*DCF!H$10,0)-MAX(AZ589-AY589,0)/Inputs!$B$10)*DCF!H$6</f>
        <v>1555.115330906084</v>
      </c>
      <c r="CH589" s="15">
        <f ca="1">(BA589*DCF!I$10-DCF!I$5*MAX(BA589*DCF!I$10,0)-MAX(BA589-AZ589,0)/Inputs!$B$10)*DCF!I$6</f>
        <v>1796.7541490626481</v>
      </c>
      <c r="CI589" s="15">
        <f ca="1">(BB589*DCF!J$10-DCF!J$5*MAX(BB589*DCF!J$10,0)-MAX(BB589-BA589,0)/Inputs!$B$10)*DCF!J$6</f>
        <v>2031.5990032507659</v>
      </c>
      <c r="CJ589" s="15">
        <f ca="1">(BC589*DCF!K$10-DCF!K$5*MAX(BC589*DCF!K$10,0)-MAX(BC589-BB589,0)/Inputs!$B$10)*DCF!K$6</f>
        <v>2314.4584449632339</v>
      </c>
      <c r="CK589" s="15">
        <f ca="1">(BD589*DCF!L$10-DCF!L$5*MAX(BD589*DCF!L$10,0)-MAX(BD589-BC589,0)/Inputs!$B$10)*DCF!L$6</f>
        <v>2236.1483742790692</v>
      </c>
      <c r="CL589" s="15">
        <f ca="1">(BE589*DCF!M$10-DCF!M$5*MAX(BE589*DCF!M$10,0)-MAX(BE589-BD589,0)/Inputs!$B$10)*DCF!M$6</f>
        <v>2406.1948174154959</v>
      </c>
      <c r="CM589" s="15">
        <f ca="1">(BF589*DCF!C$28-DCF!C$5*MAX(BF589*DCF!C$28,0)-MAX(BF589-Inputs!$B$13,0)/Inputs!$B$17)*DCF!C$6</f>
        <v>3660.4364931882969</v>
      </c>
      <c r="CN589" s="15">
        <f ca="1">(BG589*DCF!D$28-DCF!D$5*MAX(BG589*DCF!D$28,0)-MAX(BG589-BF589,0)/Inputs!$B$17)*DCF!D$6</f>
        <v>3810.7864101698706</v>
      </c>
      <c r="CO589" s="15">
        <f ca="1">(BH589*DCF!E$28-DCF!E$5*MAX(BH589*DCF!E$28,0)-MAX(BH589-BG589,0)/Inputs!$B$17)*DCF!E$6</f>
        <v>3801.1201838096167</v>
      </c>
      <c r="CP589" s="15">
        <f ca="1">(BI589*DCF!F$28-DCF!F$5*MAX(BI589*DCF!F$28,0)-MAX(BI589-BH589,0)/Inputs!$B$17)*DCF!F$6</f>
        <v>4192.715554799167</v>
      </c>
      <c r="CQ589" s="15">
        <f ca="1">(BJ589*DCF!G$28-DCF!G$5*MAX(BJ589*DCF!G$28,0)-MAX(BJ589-BI589,0)/Inputs!$B$17)*DCF!G$6</f>
        <v>4611.5003902691251</v>
      </c>
      <c r="CR589" s="15">
        <f ca="1">(BK589*DCF!H$28-DCF!H$5*MAX(BK589*DCF!H$28,0)-MAX(BK589-BJ589,0)/Inputs!$B$17)*DCF!H$6</f>
        <v>5372.1321143642326</v>
      </c>
      <c r="CS589" s="15">
        <f ca="1">(BL589*DCF!I$28-DCF!I$5*MAX(BL589*DCF!I$28,0)-MAX(BL589-BK589,0)/Inputs!$B$17)*DCF!I$6</f>
        <v>7554.4521409474964</v>
      </c>
      <c r="CT589" s="15">
        <f ca="1">(BM589*DCF!J$28-DCF!J$5*MAX(BM589*DCF!J$28,0)-MAX(BM589-BL589,0)/Inputs!$B$17)*DCF!J$6</f>
        <v>10059.237156137879</v>
      </c>
      <c r="CU589" s="15">
        <f ca="1">(BN589*DCF!K$28-DCF!K$5*MAX(BN589*DCF!K$28,0)-MAX(BN589-BM589,0)/Inputs!$B$17)*DCF!K$6</f>
        <v>12058.496043605472</v>
      </c>
      <c r="CV589" s="15">
        <f ca="1">(BO589*DCF!L$28-DCF!L$5*MAX(BO589*DCF!L$28,0)-MAX(BO589-BN589,0)/Inputs!$B$17)*DCF!L$6</f>
        <v>13984.96544238485</v>
      </c>
      <c r="CW589" s="15">
        <f ca="1">(BP589*DCF!M$28-DCF!M$5*MAX(BP589*DCF!M$28,0)-MAX(BP589-BO589,0)/Inputs!$B$17)*DCF!M$6</f>
        <v>14914.438331133648</v>
      </c>
      <c r="CX589" s="15">
        <f ca="1">(BQ589*DCF!C$46-DCF!C$5*MAX(BQ589*DCF!C$46,0)-MAX(BQ589-Inputs!$B$20,0)/Inputs!$B$24)*DCF!C$6</f>
        <v>-1659.3099497706576</v>
      </c>
      <c r="CY589" s="15">
        <f ca="1">(BR589*DCF!D$46-DCF!D$5*MAX(BR589*DCF!D$46,0)-MAX(BR589-BQ589,0)/Inputs!$B$24)*DCF!D$6</f>
        <v>-948.21798284369345</v>
      </c>
      <c r="CZ589" s="15">
        <f ca="1">(BS589*DCF!E$46-DCF!E$5*MAX(BS589*DCF!E$46,0)-MAX(BS589-BR589,0)/Inputs!$B$24)*DCF!E$6</f>
        <v>-907.03208227614721</v>
      </c>
      <c r="DA589" s="15">
        <f ca="1">(BT589*DCF!F$46-DCF!F$5*MAX(BT589*DCF!F$46,0)-MAX(BT589-BS589,0)/Inputs!$B$24)*DCF!F$6</f>
        <v>-796.32297250037595</v>
      </c>
      <c r="DB589" s="15">
        <f ca="1">(BU589*DCF!G$46-DCF!G$5*MAX(BU589*DCF!G$46,0)-MAX(BU589-BT589,0)/Inputs!$B$24)*DCF!G$6</f>
        <v>-2100.6380208585915</v>
      </c>
      <c r="DC589" s="15">
        <f ca="1">(BV589*DCF!H$46-DCF!H$5*MAX(BV589*DCF!H$46,0)-MAX(BV589-BU589,0)/Inputs!$B$24)*DCF!H$6</f>
        <v>-2806.2399492726095</v>
      </c>
      <c r="DD589" s="15">
        <f ca="1">(BW589*DCF!I$46-DCF!I$5*MAX(BW589*DCF!I$46,0)-MAX(BW589-BV589,0)/Inputs!$B$24)*DCF!I$6</f>
        <v>-3605.3774377102095</v>
      </c>
      <c r="DE589" s="15">
        <f ca="1">(BX589*DCF!J$46-DCF!J$5*MAX(BX589*DCF!J$46,0)-MAX(BX589-BW589,0)/Inputs!$B$24)*DCF!J$6</f>
        <v>-7513.9178315948493</v>
      </c>
      <c r="DF589" s="15">
        <f ca="1">(BY589*DCF!K$46-DCF!K$5*MAX(BY589*DCF!K$46,0)-MAX(BY589-BX589,0)/Inputs!$B$24)*DCF!K$6</f>
        <v>3568.5718247650657</v>
      </c>
      <c r="DG589" s="15">
        <f ca="1">(BZ589*DCF!L$46-DCF!L$5*MAX(BZ589*DCF!L$46,0)-MAX(BZ589-BY589,0)/Inputs!$B$24)*DCF!L$6</f>
        <v>2863.0809818463122</v>
      </c>
      <c r="DH589" s="15">
        <f ca="1">(CA589*DCF!M$46-DCF!M$5*MAX(CA589*DCF!M$46,0)-MAX(CA589-BZ589,0)/Inputs!$B$24)*DCF!M$6</f>
        <v>-2239.9755208279503</v>
      </c>
      <c r="DI589" s="15">
        <f ca="1">SUM(CB589:CL589)+BE589*DCF!M$10*(1+Inputs!$B$30)*(1-Inputs!$B$33)*(1-Inputs!$B$30/Inputs!$B$31)/(Inputs!$B$29-Inputs!$B$30)*DCF!M$6</f>
        <v>77870.508002394839</v>
      </c>
      <c r="DJ589" s="15">
        <f ca="1">SUM(CM589:CW589)+BP589*DCF!M$28*(1+Inputs!$B$30)*(1-Inputs!$B$33)*(1-Inputs!$B$30/Inputs!$B$31)/(Inputs!$B$29-Inputs!$B$30)*DCF!M$6</f>
        <v>382387.64671320055</v>
      </c>
      <c r="DK589" s="15">
        <f ca="1">SUM(CX589:DH589)+CA589*DCF!M$46*(1+Inputs!$B$30)*(1-Inputs!$B$33)*(1-Inputs!$B$30/Inputs!$B$31)/(Inputs!$B$29-Inputs!$B$30)*DCF!M$6</f>
        <v>252441.81760560386</v>
      </c>
      <c r="DM589" s="15">
        <f ca="1">DI589+DJ589+DK589+Inputs!$B$34+Inputs!$B$36-Inputs!$B$35</f>
        <v>789550.97232119925</v>
      </c>
    </row>
    <row r="590" spans="1:117" x14ac:dyDescent="0.75">
      <c r="A590" s="11">
        <v>577</v>
      </c>
      <c r="C590" s="24">
        <f t="shared" ca="1" si="327"/>
        <v>1.9488509052609191</v>
      </c>
      <c r="D590" s="24">
        <f t="shared" ca="1" si="327"/>
        <v>-0.51296987364240143</v>
      </c>
      <c r="E590" s="24">
        <f t="shared" ca="1" si="327"/>
        <v>-0.56189209058768341</v>
      </c>
      <c r="F590" s="24">
        <f t="shared" ca="1" si="327"/>
        <v>1.2474126300491291</v>
      </c>
      <c r="G590" s="24">
        <f t="shared" ca="1" si="327"/>
        <v>0.62672322532796221</v>
      </c>
      <c r="H590" s="24">
        <f t="shared" ca="1" si="327"/>
        <v>0.61280166586590001</v>
      </c>
      <c r="I590" s="24">
        <f t="shared" ca="1" si="327"/>
        <v>-1.4901170993145205</v>
      </c>
      <c r="J590" s="24">
        <f t="shared" ca="1" si="327"/>
        <v>1.7026336939425704</v>
      </c>
      <c r="K590" s="24">
        <f t="shared" ca="1" si="327"/>
        <v>-1.2343289994115616</v>
      </c>
      <c r="L590" s="24">
        <f t="shared" ca="1" si="327"/>
        <v>0.55288330802657615</v>
      </c>
      <c r="M590" s="24">
        <f t="shared" ca="1" si="327"/>
        <v>-0.23041537796627151</v>
      </c>
      <c r="N590" s="24">
        <f ca="1">SQRT(Inputs!$B$38)*C590+SQRT(1-Inputs!$B$38)*_xlfn.NORM.S.INV(RAND())</f>
        <v>0.2336513169868274</v>
      </c>
      <c r="O590" s="24">
        <f ca="1">SQRT(Inputs!$B$38)*D590+SQRT(1-Inputs!$B$38)*_xlfn.NORM.S.INV(RAND())</f>
        <v>-1.4155807157367304</v>
      </c>
      <c r="P590" s="24">
        <f ca="1">SQRT(Inputs!$B$38)*E590+SQRT(1-Inputs!$B$38)*_xlfn.NORM.S.INV(RAND())</f>
        <v>-1.1806308835381458</v>
      </c>
      <c r="Q590" s="24">
        <f ca="1">SQRT(Inputs!$B$38)*F590+SQRT(1-Inputs!$B$38)*_xlfn.NORM.S.INV(RAND())</f>
        <v>-1.5573519508579365</v>
      </c>
      <c r="R590" s="24">
        <f ca="1">SQRT(Inputs!$B$38)*G590+SQRT(1-Inputs!$B$38)*_xlfn.NORM.S.INV(RAND())</f>
        <v>-0.54260493842207125</v>
      </c>
      <c r="S590" s="24">
        <f ca="1">SQRT(Inputs!$B$38)*H590+SQRT(1-Inputs!$B$38)*_xlfn.NORM.S.INV(RAND())</f>
        <v>0.76608817127344886</v>
      </c>
      <c r="T590" s="24">
        <f ca="1">SQRT(Inputs!$B$38)*I590+SQRT(1-Inputs!$B$38)*_xlfn.NORM.S.INV(RAND())</f>
        <v>-1.1220810806793069</v>
      </c>
      <c r="U590" s="24">
        <f ca="1">SQRT(Inputs!$B$38)*J590+SQRT(1-Inputs!$B$38)*_xlfn.NORM.S.INV(RAND())</f>
        <v>0.89150458762056362</v>
      </c>
      <c r="V590" s="24">
        <f ca="1">SQRT(Inputs!$B$38)*K590+SQRT(1-Inputs!$B$38)*_xlfn.NORM.S.INV(RAND())</f>
        <v>-9.5636084980379343E-2</v>
      </c>
      <c r="W590" s="24">
        <f ca="1">SQRT(Inputs!$B$38)*L590+SQRT(1-Inputs!$B$38)*_xlfn.NORM.S.INV(RAND())</f>
        <v>-1.210363568270036</v>
      </c>
      <c r="X590" s="24">
        <f ca="1">SQRT(Inputs!$B$38)*M590+SQRT(1-Inputs!$B$38)*_xlfn.NORM.S.INV(RAND())</f>
        <v>1.2528990642556961</v>
      </c>
      <c r="Y590" s="24">
        <f ca="1">SQRT(Inputs!$B$38)*C590+SQRT(1-Inputs!$B$38)*_xlfn.NORM.S.INV(RAND())</f>
        <v>2.5636003130968539</v>
      </c>
      <c r="Z590" s="24">
        <f ca="1">SQRT(Inputs!$B$38)*D590+SQRT(1-Inputs!$B$38)*_xlfn.NORM.S.INV(RAND())</f>
        <v>-0.6814840549050698</v>
      </c>
      <c r="AA590" s="24">
        <f ca="1">SQRT(Inputs!$B$38)*E590+SQRT(1-Inputs!$B$38)*_xlfn.NORM.S.INV(RAND())</f>
        <v>-0.63639355833935407</v>
      </c>
      <c r="AB590" s="24">
        <f ca="1">SQRT(Inputs!$B$38)*F590+SQRT(1-Inputs!$B$38)*_xlfn.NORM.S.INV(RAND())</f>
        <v>1.0206784360815235</v>
      </c>
      <c r="AC590" s="24">
        <f ca="1">SQRT(Inputs!$B$38)*G590+SQRT(1-Inputs!$B$38)*_xlfn.NORM.S.INV(RAND())</f>
        <v>-0.59130565002181745</v>
      </c>
      <c r="AD590" s="24">
        <f ca="1">SQRT(Inputs!$B$38)*H590+SQRT(1-Inputs!$B$38)*_xlfn.NORM.S.INV(RAND())</f>
        <v>0.84188049501708928</v>
      </c>
      <c r="AE590" s="24">
        <f ca="1">SQRT(Inputs!$B$38)*I590+SQRT(1-Inputs!$B$38)*_xlfn.NORM.S.INV(RAND())</f>
        <v>-1.5211674778655597</v>
      </c>
      <c r="AF590" s="24">
        <f ca="1">SQRT(Inputs!$B$38)*J590+SQRT(1-Inputs!$B$38)*_xlfn.NORM.S.INV(RAND())</f>
        <v>0.92525387057646868</v>
      </c>
      <c r="AG590" s="24">
        <f ca="1">SQRT(Inputs!$B$38)*K590+SQRT(1-Inputs!$B$38)*_xlfn.NORM.S.INV(RAND())</f>
        <v>-1.5153799541696809</v>
      </c>
      <c r="AH590" s="24">
        <f ca="1">SQRT(Inputs!$B$38)*L590+SQRT(1-Inputs!$B$38)*_xlfn.NORM.S.INV(RAND())</f>
        <v>0.20638261596179164</v>
      </c>
      <c r="AI590" s="24">
        <f ca="1">SQRT(Inputs!$B$38)*M590+SQRT(1-Inputs!$B$38)*_xlfn.NORM.S.INV(RAND())</f>
        <v>0.30986006633543695</v>
      </c>
      <c r="AJ590" s="24">
        <f ca="1">SQRT(Inputs!$B$38)*C590+SQRT(1-Inputs!$B$38)*_xlfn.NORM.S.INV(RAND())</f>
        <v>0.50476278829601218</v>
      </c>
      <c r="AK590" s="24">
        <f ca="1">SQRT(Inputs!$B$38)*D590+SQRT(1-Inputs!$B$38)*_xlfn.NORM.S.INV(RAND())</f>
        <v>-1.3090974799179713</v>
      </c>
      <c r="AL590" s="24">
        <f ca="1">SQRT(Inputs!$B$38)*E590+SQRT(1-Inputs!$B$38)*_xlfn.NORM.S.INV(RAND())</f>
        <v>-1.2585967619047356</v>
      </c>
      <c r="AM590" s="24">
        <f ca="1">SQRT(Inputs!$B$38)*F590+SQRT(1-Inputs!$B$38)*_xlfn.NORM.S.INV(RAND())</f>
        <v>0.10203407773873985</v>
      </c>
      <c r="AN590" s="24">
        <f ca="1">SQRT(Inputs!$B$38)*G590+SQRT(1-Inputs!$B$38)*_xlfn.NORM.S.INV(RAND())</f>
        <v>1.7348790249794313</v>
      </c>
      <c r="AO590" s="24">
        <f ca="1">SQRT(Inputs!$B$38)*H590+SQRT(1-Inputs!$B$38)*_xlfn.NORM.S.INV(RAND())</f>
        <v>1.0137225842491357</v>
      </c>
      <c r="AP590" s="24">
        <f ca="1">SQRT(Inputs!$B$38)*I590+SQRT(1-Inputs!$B$38)*_xlfn.NORM.S.INV(RAND())</f>
        <v>-2.4774556666824985</v>
      </c>
      <c r="AQ590" s="24">
        <f ca="1">SQRT(Inputs!$B$38)*J590+SQRT(1-Inputs!$B$38)*_xlfn.NORM.S.INV(RAND())</f>
        <v>0.94036006200120437</v>
      </c>
      <c r="AR590" s="24">
        <f ca="1">SQRT(Inputs!$B$38)*K590+SQRT(1-Inputs!$B$38)*_xlfn.NORM.S.INV(RAND())</f>
        <v>-0.42922379486353068</v>
      </c>
      <c r="AS590" s="24">
        <f ca="1">SQRT(Inputs!$B$38)*L590+SQRT(1-Inputs!$B$38)*_xlfn.NORM.S.INV(RAND())</f>
        <v>-0.30517197393292061</v>
      </c>
      <c r="AT590" s="24">
        <f ca="1">SQRT(Inputs!$B$38)*M590+SQRT(1-Inputs!$B$38)*_xlfn.NORM.S.INV(RAND())</f>
        <v>-0.36657943263482284</v>
      </c>
      <c r="AU590" s="15">
        <f ca="1">Inputs!$B$6*EXP($B$8-0.5*C$5^2+C$5*N590)</f>
        <v>5153.514939717249</v>
      </c>
      <c r="AV590" s="15">
        <f t="shared" ref="AV590:AV653" ca="1" si="328">AU590*EXP($B$8-0.5*D$5^2+D$5*O590)</f>
        <v>5094.3200632351181</v>
      </c>
      <c r="AW590" s="15">
        <f t="shared" ref="AW590:AW653" ca="1" si="329">AV590*EXP($B$8-0.5*E$5^2+E$5*P590)</f>
        <v>5297.1924911255865</v>
      </c>
      <c r="AX590" s="15">
        <f t="shared" ref="AX590:AX653" ca="1" si="330">AW590*EXP($B$8-0.5*F$5^2+F$5*Q590)</f>
        <v>5323.869796934795</v>
      </c>
      <c r="AY590" s="15">
        <f t="shared" ref="AY590:AY653" ca="1" si="331">AX590*EXP($B$8-0.5*G$5^2+G$5*R590)</f>
        <v>6106.80122047038</v>
      </c>
      <c r="AZ590" s="15">
        <f t="shared" ref="AZ590:AZ653" ca="1" si="332">AY590*EXP($B$8-0.5*H$5^2+H$5*S590)</f>
        <v>8126.1985717598654</v>
      </c>
      <c r="BA590" s="15">
        <f t="shared" ref="BA590:BA653" ca="1" si="333">AZ590*EXP($B$8-0.5*I$5^2+I$5*T590)</f>
        <v>8842.5193436109421</v>
      </c>
      <c r="BB590" s="15">
        <f t="shared" ref="BB590:BB653" ca="1" si="334">BA590*EXP($B$8-0.5*J$5^2+J$5*U590)</f>
        <v>11837.405410091835</v>
      </c>
      <c r="BC590" s="15">
        <f t="shared" ref="BC590:BC653" ca="1" si="335">BB590*EXP($B$8-0.5*K$5^2+K$5*V590)</f>
        <v>14364.585030535283</v>
      </c>
      <c r="BD590" s="15">
        <f t="shared" ref="BD590:BD653" ca="1" si="336">BC590*EXP($B$8-0.5*L$5^2+L$5*W590)</f>
        <v>15714.346045480255</v>
      </c>
      <c r="BE590" s="15">
        <f t="shared" ref="BE590:BE653" ca="1" si="337">BD590*EXP($B$8-0.5*M$5^2+M$5*X590)</f>
        <v>21583.578557183951</v>
      </c>
      <c r="BF590" s="15">
        <f ca="1">Inputs!$B$13*EXP($B$9-0.5*C$6^2+C$6*Y590)</f>
        <v>22991.89570733063</v>
      </c>
      <c r="BG590" s="15">
        <f t="shared" ref="BG590:BG653" ca="1" si="338">BF590*EXP($B$9-0.5*D$6^2+D$6*Z590)</f>
        <v>24778.82752376471</v>
      </c>
      <c r="BH590" s="15">
        <f t="shared" ref="BH590:BH653" ca="1" si="339">BG590*EXP($B$9-0.5*E$6^2+E$6*AA590)</f>
        <v>27242.474417221001</v>
      </c>
      <c r="BI590" s="15">
        <f t="shared" ref="BI590:BI653" ca="1" si="340">BH590*EXP($B$9-0.5*F$6^2+F$6*AB590)</f>
        <v>39022.042303878858</v>
      </c>
      <c r="BJ590" s="15">
        <f t="shared" ref="BJ590:BJ653" ca="1" si="341">BI590*EXP($B$9-0.5*G$6^2+G$6*AC590)</f>
        <v>43929.949572749123</v>
      </c>
      <c r="BK590" s="15">
        <f t="shared" ref="BK590:BK653" ca="1" si="342">BJ590*EXP($B$9-0.5*H$6^2+H$6*AD590)</f>
        <v>60463.378963203148</v>
      </c>
      <c r="BL590" s="15">
        <f t="shared" ref="BL590:BL653" ca="1" si="343">BK590*EXP($B$9-0.5*I$6^2+I$6*AE590)</f>
        <v>60983.477662159676</v>
      </c>
      <c r="BM590" s="15">
        <f t="shared" ref="BM590:BM653" ca="1" si="344">BL590*EXP($B$9-0.5*J$6^2+J$6*AF590)</f>
        <v>84092.84165986329</v>
      </c>
      <c r="BN590" s="15">
        <f t="shared" ref="BN590:BN653" ca="1" si="345">BM590*EXP($B$9-0.5*K$6^2+K$6*AG590)</f>
        <v>86248.867949138556</v>
      </c>
      <c r="BO590" s="15">
        <f t="shared" ref="BO590:BO653" ca="1" si="346">BN590*EXP($B$9-0.5*L$6^2+L$6*AH590)</f>
        <v>108696.9429387031</v>
      </c>
      <c r="BP590" s="15">
        <f t="shared" ref="BP590:BP653" ca="1" si="347">BO590*EXP($B$9-0.5*M$6^2+M$6*AI590)</f>
        <v>138565.66522005372</v>
      </c>
      <c r="BQ590" s="15">
        <f ca="1">Inputs!$B$20*EXP($B$10-0.5*C$7^2+C$7*AJ590)</f>
        <v>5130.5046639642387</v>
      </c>
      <c r="BR590" s="15">
        <f t="shared" ref="BR590:BR653" ca="1" si="348">BQ590*EXP($B$10-0.5*D$7^2+D$7*AK590)</f>
        <v>4593.5004338511535</v>
      </c>
      <c r="BS590" s="15">
        <f t="shared" ref="BS590:BS653" ca="1" si="349">BR590*EXP($B$10-0.5*E$7^2+E$7*AL590)</f>
        <v>4382.1391640508709</v>
      </c>
      <c r="BT590" s="15">
        <f t="shared" ref="BT590:BT653" ca="1" si="350">BS590*EXP($B$10-0.5*F$7^2+F$7*AM590)</f>
        <v>6205.9268259482596</v>
      </c>
      <c r="BU590" s="15">
        <f t="shared" ref="BU590:BU653" ca="1" si="351">BT590*EXP($B$10-0.5*G$7^2+G$7*AN590)</f>
        <v>13087.120179358159</v>
      </c>
      <c r="BV590" s="15">
        <f t="shared" ref="BV590:BV653" ca="1" si="352">BU590*EXP($B$10-0.5*H$7^2+H$7*AO590)</f>
        <v>22879.678546973268</v>
      </c>
      <c r="BW590" s="15">
        <f t="shared" ref="BW590:BW653" ca="1" si="353">BV590*EXP($B$10-0.5*I$7^2+I$7*AP590)</f>
        <v>18899.015962715039</v>
      </c>
      <c r="BX590" s="15">
        <f t="shared" ref="BX590:BX653" ca="1" si="354">BW590*EXP($B$10-0.5*J$7^2+J$7*AQ590)</f>
        <v>31917.129231392824</v>
      </c>
      <c r="BY590" s="15">
        <f t="shared" ref="BY590:BY653" ca="1" si="355">BX590*EXP($B$10-0.5*K$7^2+K$7*AR590)</f>
        <v>41195.506491892273</v>
      </c>
      <c r="BZ590" s="15">
        <f t="shared" ref="BZ590:BZ653" ca="1" si="356">BY590*EXP($B$10-0.5*L$7^2+L$7*AS590)</f>
        <v>54649.543872863171</v>
      </c>
      <c r="CA590" s="15">
        <f t="shared" ref="CA590:CA653" ca="1" si="357">BZ590*EXP($B$10-0.5*M$7^2+M$7*AT590)</f>
        <v>71924.767629758877</v>
      </c>
      <c r="CB590" s="15">
        <f ca="1">(AU590*DCF!C$10-DCF!C$5*MAX(AU590*DCF!C$10,0)-MAX(AU590-Inputs!$B$6,0)/Inputs!$B$10)*DCF!C$6</f>
        <v>1041.7104750433928</v>
      </c>
      <c r="CC590" s="15">
        <f ca="1">(AV590*DCF!D$10-DCF!D$5*MAX(AV590*DCF!D$10,0)-MAX(AV590-AU590,0)/Inputs!$B$10)*DCF!D$6</f>
        <v>1241.706002528012</v>
      </c>
      <c r="CD590" s="15">
        <f ca="1">(AW590*DCF!E$10-DCF!E$5*MAX(AW590*DCF!E$10,0)-MAX(AW590-AV590,0)/Inputs!$B$10)*DCF!E$6</f>
        <v>1177.3421499449512</v>
      </c>
      <c r="CE590" s="15">
        <f ca="1">(AX590*DCF!F$10-DCF!F$5*MAX(AX590*DCF!F$10,0)-MAX(AX590-AW590,0)/Inputs!$B$10)*DCF!F$6</f>
        <v>1156.6414061779349</v>
      </c>
      <c r="CF590" s="15">
        <f ca="1">(AY590*DCF!G$10-DCF!G$5*MAX(AY590*DCF!G$10,0)-MAX(AY590-AX590,0)/Inputs!$B$10)*DCF!G$6</f>
        <v>1107.7514484414639</v>
      </c>
      <c r="CG590" s="15">
        <f ca="1">(AZ590*DCF!H$10-DCF!H$5*MAX(AZ590*DCF!H$10,0)-MAX(AZ590-AY590,0)/Inputs!$B$10)*DCF!H$6</f>
        <v>1219.1270792767434</v>
      </c>
      <c r="CH590" s="15">
        <f ca="1">(BA590*DCF!I$10-DCF!I$5*MAX(BA590*DCF!I$10,0)-MAX(BA590-AZ590,0)/Inputs!$B$10)*DCF!I$6</f>
        <v>1497.7040037929567</v>
      </c>
      <c r="CI590" s="15">
        <f ca="1">(BB590*DCF!J$10-DCF!J$5*MAX(BB590*DCF!J$10,0)-MAX(BB590-BA590,0)/Inputs!$B$10)*DCF!J$6</f>
        <v>1577.5006033776062</v>
      </c>
      <c r="CJ590" s="15">
        <f ca="1">(BC590*DCF!K$10-DCF!K$5*MAX(BC590*DCF!K$10,0)-MAX(BC590-BB590,0)/Inputs!$B$10)*DCF!K$6</f>
        <v>1958.7008172337778</v>
      </c>
      <c r="CK590" s="15">
        <f ca="1">(BD590*DCF!L$10-DCF!L$5*MAX(BD590*DCF!L$10,0)-MAX(BD590-BC590,0)/Inputs!$B$10)*DCF!L$6</f>
        <v>2195.4762533815347</v>
      </c>
      <c r="CL590" s="15">
        <f ca="1">(BE590*DCF!M$10-DCF!M$5*MAX(BE590*DCF!M$10,0)-MAX(BE590-BD590,0)/Inputs!$B$10)*DCF!M$6</f>
        <v>2344.5795617008753</v>
      </c>
      <c r="CM590" s="15">
        <f ca="1">(BF590*DCF!C$28-DCF!C$5*MAX(BF590*DCF!C$28,0)-MAX(BF590-Inputs!$B$13,0)/Inputs!$B$17)*DCF!C$6</f>
        <v>4336.861304019928</v>
      </c>
      <c r="CN590" s="15">
        <f ca="1">(BG590*DCF!D$28-DCF!D$5*MAX(BG590*DCF!D$28,0)-MAX(BG590-BF590,0)/Inputs!$B$17)*DCF!D$6</f>
        <v>6916.7017133322661</v>
      </c>
      <c r="CO590" s="15">
        <f ca="1">(BH590*DCF!E$28-DCF!E$5*MAX(BH590*DCF!E$28,0)-MAX(BH590-BG590,0)/Inputs!$B$17)*DCF!E$6</f>
        <v>7230.0029553998011</v>
      </c>
      <c r="CP590" s="15">
        <f ca="1">(BI590*DCF!F$28-DCF!F$5*MAX(BI590*DCF!F$28,0)-MAX(BI590-BH590,0)/Inputs!$B$17)*DCF!F$6</f>
        <v>8448.8000872135071</v>
      </c>
      <c r="CQ590" s="15">
        <f ca="1">(BJ590*DCF!G$28-DCF!G$5*MAX(BJ590*DCF!G$28,0)-MAX(BJ590-BI590,0)/Inputs!$B$17)*DCF!G$6</f>
        <v>10572.497193796533</v>
      </c>
      <c r="CR590" s="15">
        <f ca="1">(BK590*DCF!H$28-DCF!H$5*MAX(BK590*DCF!H$28,0)-MAX(BK590-BJ590,0)/Inputs!$B$17)*DCF!H$6</f>
        <v>12384.429753084964</v>
      </c>
      <c r="CS590" s="15">
        <f ca="1">(BL590*DCF!I$28-DCF!I$5*MAX(BL590*DCF!I$28,0)-MAX(BL590-BK590,0)/Inputs!$B$17)*DCF!I$6</f>
        <v>14265.799876968003</v>
      </c>
      <c r="CT590" s="15">
        <f ca="1">(BM590*DCF!J$28-DCF!J$5*MAX(BM590*DCF!J$28,0)-MAX(BM590-BL590,0)/Inputs!$B$17)*DCF!J$6</f>
        <v>15695.571887613329</v>
      </c>
      <c r="CU590" s="15">
        <f ca="1">(BN590*DCF!K$28-DCF!K$5*MAX(BN590*DCF!K$28,0)-MAX(BN590-BM590,0)/Inputs!$B$17)*DCF!K$6</f>
        <v>17950.230273566354</v>
      </c>
      <c r="CV590" s="15">
        <f ca="1">(BO590*DCF!L$28-DCF!L$5*MAX(BO590*DCF!L$28,0)-MAX(BO590-BN590,0)/Inputs!$B$17)*DCF!L$6</f>
        <v>19147.284534449933</v>
      </c>
      <c r="CW590" s="15">
        <f ca="1">(BP590*DCF!M$28-DCF!M$5*MAX(BP590*DCF!M$28,0)-MAX(BP590-BO590,0)/Inputs!$B$17)*DCF!M$6</f>
        <v>22949.089334680655</v>
      </c>
      <c r="CX590" s="15">
        <f ca="1">(BQ590*DCF!C$46-DCF!C$5*MAX(BQ590*DCF!C$46,0)-MAX(BQ590-Inputs!$B$20,0)/Inputs!$B$24)*DCF!C$6</f>
        <v>-2076.10022907453</v>
      </c>
      <c r="CY590" s="15">
        <f ca="1">(BR590*DCF!D$46-DCF!D$5*MAX(BR590*DCF!D$46,0)-MAX(BR590-BQ590,0)/Inputs!$B$24)*DCF!D$6</f>
        <v>-784.00340224352851</v>
      </c>
      <c r="CZ590" s="15">
        <f ca="1">(BS590*DCF!E$46-DCF!E$5*MAX(BS590*DCF!E$46,0)-MAX(BS590-BR590,0)/Inputs!$B$24)*DCF!E$6</f>
        <v>-518.19558602573784</v>
      </c>
      <c r="DA590" s="15">
        <f ca="1">(BT590*DCF!F$46-DCF!F$5*MAX(BT590*DCF!F$46,0)-MAX(BT590-BS590,0)/Inputs!$B$24)*DCF!F$6</f>
        <v>-1116.0535703509145</v>
      </c>
      <c r="DB590" s="15">
        <f ca="1">(BU590*DCF!G$46-DCF!G$5*MAX(BU590*DCF!G$46,0)-MAX(BU590-BT590,0)/Inputs!$B$24)*DCF!G$6</f>
        <v>-2754.9223541483584</v>
      </c>
      <c r="DC590" s="15">
        <f ca="1">(BV590*DCF!H$46-DCF!H$5*MAX(BV590*DCF!H$46,0)-MAX(BV590-BU590,0)/Inputs!$B$24)*DCF!H$6</f>
        <v>-3042.9775127358048</v>
      </c>
      <c r="DD590" s="15">
        <f ca="1">(BW590*DCF!I$46-DCF!I$5*MAX(BW590*DCF!I$46,0)-MAX(BW590-BV590,0)/Inputs!$B$24)*DCF!I$6</f>
        <v>436.48009839061149</v>
      </c>
      <c r="DE590" s="15">
        <f ca="1">(BX590*DCF!J$46-DCF!J$5*MAX(BX590*DCF!J$46,0)-MAX(BX590-BW590,0)/Inputs!$B$24)*DCF!J$6</f>
        <v>-2113.3556691011686</v>
      </c>
      <c r="DF590" s="15">
        <f ca="1">(BY590*DCF!K$46-DCF!K$5*MAX(BY590*DCF!K$46,0)-MAX(BY590-BX590,0)/Inputs!$B$24)*DCF!K$6</f>
        <v>80.269402845870118</v>
      </c>
      <c r="DG590" s="15">
        <f ca="1">(BZ590*DCF!L$46-DCF!L$5*MAX(BZ590*DCF!L$46,0)-MAX(BZ590-BY590,0)/Inputs!$B$24)*DCF!L$6</f>
        <v>732.97708560018748</v>
      </c>
      <c r="DH590" s="15">
        <f ca="1">(CA590*DCF!M$46-DCF!M$5*MAX(CA590*DCF!M$46,0)-MAX(CA590-BZ590,0)/Inputs!$B$24)*DCF!M$6</f>
        <v>2027.1268309970412</v>
      </c>
      <c r="DI590" s="15">
        <f ca="1">SUM(CB590:CL590)+BE590*DCF!M$10*(1+Inputs!$B$30)*(1-Inputs!$B$33)*(1-Inputs!$B$30/Inputs!$B$31)/(Inputs!$B$29-Inputs!$B$30)*DCF!M$6</f>
        <v>76585.624338821232</v>
      </c>
      <c r="DJ590" s="15">
        <f ca="1">SUM(CM590:CW590)+BP590*DCF!M$28*(1+Inputs!$B$30)*(1-Inputs!$B$33)*(1-Inputs!$B$30/Inputs!$B$31)/(Inputs!$B$29-Inputs!$B$30)*DCF!M$6</f>
        <v>654070.7071123108</v>
      </c>
      <c r="DK590" s="15">
        <f ca="1">SUM(CX590:DH590)+CA590*DCF!M$46*(1+Inputs!$B$30)*(1-Inputs!$B$33)*(1-Inputs!$B$30/Inputs!$B$31)/(Inputs!$B$29-Inputs!$B$30)*DCF!M$6</f>
        <v>102075.45588315796</v>
      </c>
      <c r="DM590" s="15">
        <f ca="1">DI590+DJ590+DK590+Inputs!$B$34+Inputs!$B$36-Inputs!$B$35</f>
        <v>909582.7873342901</v>
      </c>
    </row>
    <row r="591" spans="1:117" x14ac:dyDescent="0.75">
      <c r="A591" s="11">
        <v>578</v>
      </c>
      <c r="C591" s="24">
        <f t="shared" ca="1" si="327"/>
        <v>0.64995026587911053</v>
      </c>
      <c r="D591" s="24">
        <f t="shared" ca="1" si="327"/>
        <v>-1.4625336865723411</v>
      </c>
      <c r="E591" s="24">
        <f t="shared" ca="1" si="327"/>
        <v>0.45169424575678646</v>
      </c>
      <c r="F591" s="24">
        <f t="shared" ca="1" si="327"/>
        <v>-0.61768809730200225</v>
      </c>
      <c r="G591" s="24">
        <f t="shared" ca="1" si="327"/>
        <v>1.2078437035829706</v>
      </c>
      <c r="H591" s="24">
        <f t="shared" ca="1" si="327"/>
        <v>-0.16063978782192062</v>
      </c>
      <c r="I591" s="24">
        <f t="shared" ca="1" si="327"/>
        <v>0.96748241115851863</v>
      </c>
      <c r="J591" s="24">
        <f t="shared" ca="1" si="327"/>
        <v>0.15233049794987236</v>
      </c>
      <c r="K591" s="24">
        <f t="shared" ca="1" si="327"/>
        <v>0.13791695536485624</v>
      </c>
      <c r="L591" s="24">
        <f t="shared" ca="1" si="327"/>
        <v>0.20677366156397481</v>
      </c>
      <c r="M591" s="24">
        <f t="shared" ca="1" si="327"/>
        <v>-0.33401740712125094</v>
      </c>
      <c r="N591" s="24">
        <f ca="1">SQRT(Inputs!$B$38)*C591+SQRT(1-Inputs!$B$38)*_xlfn.NORM.S.INV(RAND())</f>
        <v>0.35592859423768519</v>
      </c>
      <c r="O591" s="24">
        <f ca="1">SQRT(Inputs!$B$38)*D591+SQRT(1-Inputs!$B$38)*_xlfn.NORM.S.INV(RAND())</f>
        <v>-0.24541657737282163</v>
      </c>
      <c r="P591" s="24">
        <f ca="1">SQRT(Inputs!$B$38)*E591+SQRT(1-Inputs!$B$38)*_xlfn.NORM.S.INV(RAND())</f>
        <v>0.40092234724458631</v>
      </c>
      <c r="Q591" s="24">
        <f ca="1">SQRT(Inputs!$B$38)*F591+SQRT(1-Inputs!$B$38)*_xlfn.NORM.S.INV(RAND())</f>
        <v>-1.4822315313186933</v>
      </c>
      <c r="R591" s="24">
        <f ca="1">SQRT(Inputs!$B$38)*G591+SQRT(1-Inputs!$B$38)*_xlfn.NORM.S.INV(RAND())</f>
        <v>9.5796695237877261E-2</v>
      </c>
      <c r="S591" s="24">
        <f ca="1">SQRT(Inputs!$B$38)*H591+SQRT(1-Inputs!$B$38)*_xlfn.NORM.S.INV(RAND())</f>
        <v>1.126489191302487</v>
      </c>
      <c r="T591" s="24">
        <f ca="1">SQRT(Inputs!$B$38)*I591+SQRT(1-Inputs!$B$38)*_xlfn.NORM.S.INV(RAND())</f>
        <v>1.5800202954384852</v>
      </c>
      <c r="U591" s="24">
        <f ca="1">SQRT(Inputs!$B$38)*J591+SQRT(1-Inputs!$B$38)*_xlfn.NORM.S.INV(RAND())</f>
        <v>0.89610524676598424</v>
      </c>
      <c r="V591" s="24">
        <f ca="1">SQRT(Inputs!$B$38)*K591+SQRT(1-Inputs!$B$38)*_xlfn.NORM.S.INV(RAND())</f>
        <v>-0.2317458518392696</v>
      </c>
      <c r="W591" s="24">
        <f ca="1">SQRT(Inputs!$B$38)*L591+SQRT(1-Inputs!$B$38)*_xlfn.NORM.S.INV(RAND())</f>
        <v>-1.5859369065173754</v>
      </c>
      <c r="X591" s="24">
        <f ca="1">SQRT(Inputs!$B$38)*M591+SQRT(1-Inputs!$B$38)*_xlfn.NORM.S.INV(RAND())</f>
        <v>-0.94977315963279951</v>
      </c>
      <c r="Y591" s="24">
        <f ca="1">SQRT(Inputs!$B$38)*C591+SQRT(1-Inputs!$B$38)*_xlfn.NORM.S.INV(RAND())</f>
        <v>1.8719667269687195</v>
      </c>
      <c r="Z591" s="24">
        <f ca="1">SQRT(Inputs!$B$38)*D591+SQRT(1-Inputs!$B$38)*_xlfn.NORM.S.INV(RAND())</f>
        <v>-0.98735464856339727</v>
      </c>
      <c r="AA591" s="24">
        <f ca="1">SQRT(Inputs!$B$38)*E591+SQRT(1-Inputs!$B$38)*_xlfn.NORM.S.INV(RAND())</f>
        <v>-0.63099491901451765</v>
      </c>
      <c r="AB591" s="24">
        <f ca="1">SQRT(Inputs!$B$38)*F591+SQRT(1-Inputs!$B$38)*_xlfn.NORM.S.INV(RAND())</f>
        <v>-1.2766963864610994</v>
      </c>
      <c r="AC591" s="24">
        <f ca="1">SQRT(Inputs!$B$38)*G591+SQRT(1-Inputs!$B$38)*_xlfn.NORM.S.INV(RAND())</f>
        <v>1.5474069412055869E-2</v>
      </c>
      <c r="AD591" s="24">
        <f ca="1">SQRT(Inputs!$B$38)*H591+SQRT(1-Inputs!$B$38)*_xlfn.NORM.S.INV(RAND())</f>
        <v>-1.8532298868194184</v>
      </c>
      <c r="AE591" s="24">
        <f ca="1">SQRT(Inputs!$B$38)*I591+SQRT(1-Inputs!$B$38)*_xlfn.NORM.S.INV(RAND())</f>
        <v>1.1165547435828831</v>
      </c>
      <c r="AF591" s="24">
        <f ca="1">SQRT(Inputs!$B$38)*J591+SQRT(1-Inputs!$B$38)*_xlfn.NORM.S.INV(RAND())</f>
        <v>-1.5116115155602068</v>
      </c>
      <c r="AG591" s="24">
        <f ca="1">SQRT(Inputs!$B$38)*K591+SQRT(1-Inputs!$B$38)*_xlfn.NORM.S.INV(RAND())</f>
        <v>-0.16390730418003915</v>
      </c>
      <c r="AH591" s="24">
        <f ca="1">SQRT(Inputs!$B$38)*L591+SQRT(1-Inputs!$B$38)*_xlfn.NORM.S.INV(RAND())</f>
        <v>1.1385218279955396</v>
      </c>
      <c r="AI591" s="24">
        <f ca="1">SQRT(Inputs!$B$38)*M591+SQRT(1-Inputs!$B$38)*_xlfn.NORM.S.INV(RAND())</f>
        <v>-0.68081008115931252</v>
      </c>
      <c r="AJ591" s="24">
        <f ca="1">SQRT(Inputs!$B$38)*C591+SQRT(1-Inputs!$B$38)*_xlfn.NORM.S.INV(RAND())</f>
        <v>-1.2124801534478109</v>
      </c>
      <c r="AK591" s="24">
        <f ca="1">SQRT(Inputs!$B$38)*D591+SQRT(1-Inputs!$B$38)*_xlfn.NORM.S.INV(RAND())</f>
        <v>-3.2717069739707227E-4</v>
      </c>
      <c r="AL591" s="24">
        <f ca="1">SQRT(Inputs!$B$38)*E591+SQRT(1-Inputs!$B$38)*_xlfn.NORM.S.INV(RAND())</f>
        <v>-0.6416186532684176</v>
      </c>
      <c r="AM591" s="24">
        <f ca="1">SQRT(Inputs!$B$38)*F591+SQRT(1-Inputs!$B$38)*_xlfn.NORM.S.INV(RAND())</f>
        <v>2.371939264641465E-2</v>
      </c>
      <c r="AN591" s="24">
        <f ca="1">SQRT(Inputs!$B$38)*G591+SQRT(1-Inputs!$B$38)*_xlfn.NORM.S.INV(RAND())</f>
        <v>0.63260822741939193</v>
      </c>
      <c r="AO591" s="24">
        <f ca="1">SQRT(Inputs!$B$38)*H591+SQRT(1-Inputs!$B$38)*_xlfn.NORM.S.INV(RAND())</f>
        <v>-8.2071514614277072E-2</v>
      </c>
      <c r="AP591" s="24">
        <f ca="1">SQRT(Inputs!$B$38)*I591+SQRT(1-Inputs!$B$38)*_xlfn.NORM.S.INV(RAND())</f>
        <v>0.23088560141533937</v>
      </c>
      <c r="AQ591" s="24">
        <f ca="1">SQRT(Inputs!$B$38)*J591+SQRT(1-Inputs!$B$38)*_xlfn.NORM.S.INV(RAND())</f>
        <v>-0.15715863267423377</v>
      </c>
      <c r="AR591" s="24">
        <f ca="1">SQRT(Inputs!$B$38)*K591+SQRT(1-Inputs!$B$38)*_xlfn.NORM.S.INV(RAND())</f>
        <v>0.25926859820196752</v>
      </c>
      <c r="AS591" s="24">
        <f ca="1">SQRT(Inputs!$B$38)*L591+SQRT(1-Inputs!$B$38)*_xlfn.NORM.S.INV(RAND())</f>
        <v>0.35078812625027489</v>
      </c>
      <c r="AT591" s="24">
        <f ca="1">SQRT(Inputs!$B$38)*M591+SQRT(1-Inputs!$B$38)*_xlfn.NORM.S.INV(RAND())</f>
        <v>-1.1979223926541045</v>
      </c>
      <c r="AU591" s="15">
        <f ca="1">Inputs!$B$6*EXP($B$8-0.5*C$5^2+C$5*N591)</f>
        <v>5256.5367289308706</v>
      </c>
      <c r="AV591" s="15">
        <f t="shared" ca="1" si="328"/>
        <v>6171.6806034789206</v>
      </c>
      <c r="AW591" s="15">
        <f t="shared" ca="1" si="329"/>
        <v>7943.4181453549163</v>
      </c>
      <c r="AX591" s="15">
        <f t="shared" ca="1" si="330"/>
        <v>8058.6993612081042</v>
      </c>
      <c r="AY591" s="15">
        <f t="shared" ca="1" si="331"/>
        <v>9959.3563710677918</v>
      </c>
      <c r="AZ591" s="15">
        <f t="shared" ca="1" si="332"/>
        <v>13789.255879305116</v>
      </c>
      <c r="BA591" s="15">
        <f t="shared" ca="1" si="333"/>
        <v>19908.951105903183</v>
      </c>
      <c r="BB591" s="15">
        <f t="shared" ca="1" si="334"/>
        <v>26664.231190167491</v>
      </c>
      <c r="BC591" s="15">
        <f t="shared" ca="1" si="335"/>
        <v>31934.460318609232</v>
      </c>
      <c r="BD591" s="15">
        <f t="shared" ca="1" si="336"/>
        <v>33729.244134907392</v>
      </c>
      <c r="BE591" s="15">
        <f t="shared" ca="1" si="337"/>
        <v>37905.79016747565</v>
      </c>
      <c r="BF591" s="15">
        <f ca="1">Inputs!$B$13*EXP($B$9-0.5*C$6^2+C$6*Y591)</f>
        <v>20045.947873457459</v>
      </c>
      <c r="BG591" s="15">
        <f t="shared" ca="1" si="338"/>
        <v>20443.888692988938</v>
      </c>
      <c r="BH591" s="15">
        <f t="shared" ca="1" si="339"/>
        <v>22496.666795327717</v>
      </c>
      <c r="BI591" s="15">
        <f t="shared" ca="1" si="340"/>
        <v>22626.137998692033</v>
      </c>
      <c r="BJ591" s="15">
        <f t="shared" ca="1" si="341"/>
        <v>27800.1108744347</v>
      </c>
      <c r="BK591" s="15">
        <f t="shared" ca="1" si="342"/>
        <v>26511.015831786284</v>
      </c>
      <c r="BL591" s="15">
        <f t="shared" ca="1" si="343"/>
        <v>37635.666188281677</v>
      </c>
      <c r="BM591" s="15">
        <f t="shared" ca="1" si="344"/>
        <v>38341.955922995163</v>
      </c>
      <c r="BN591" s="15">
        <f t="shared" ca="1" si="345"/>
        <v>46238.608547646065</v>
      </c>
      <c r="BO591" s="15">
        <f t="shared" ca="1" si="346"/>
        <v>64941.960223046794</v>
      </c>
      <c r="BP591" s="15">
        <f t="shared" ca="1" si="347"/>
        <v>73997.793215768921</v>
      </c>
      <c r="BQ591" s="15">
        <f ca="1">Inputs!$B$20*EXP($B$10-0.5*C$7^2+C$7*AJ591)</f>
        <v>2790.2402030106264</v>
      </c>
      <c r="BR591" s="15">
        <f t="shared" ca="1" si="348"/>
        <v>3785.6034344934092</v>
      </c>
      <c r="BS591" s="15">
        <f t="shared" ca="1" si="349"/>
        <v>4311.5516600606488</v>
      </c>
      <c r="BT591" s="15">
        <f t="shared" ca="1" si="350"/>
        <v>5981.7978269311288</v>
      </c>
      <c r="BU591" s="15">
        <f t="shared" ca="1" si="351"/>
        <v>9661.3040205011548</v>
      </c>
      <c r="BV591" s="15">
        <f t="shared" ca="1" si="352"/>
        <v>13195.401118850843</v>
      </c>
      <c r="BW591" s="15">
        <f t="shared" ca="1" si="353"/>
        <v>19335.590805724187</v>
      </c>
      <c r="BX591" s="15">
        <f t="shared" ca="1" si="354"/>
        <v>26205.1603915796</v>
      </c>
      <c r="BY591" s="15">
        <f t="shared" ca="1" si="355"/>
        <v>38585.182168460269</v>
      </c>
      <c r="BZ591" s="15">
        <f t="shared" ca="1" si="356"/>
        <v>57746.783808057116</v>
      </c>
      <c r="CA591" s="15">
        <f t="shared" ca="1" si="357"/>
        <v>65563.37068179679</v>
      </c>
      <c r="CB591" s="15">
        <f ca="1">(AU591*DCF!C$10-DCF!C$5*MAX(AU591*DCF!C$10,0)-MAX(AU591-Inputs!$B$6,0)/Inputs!$B$10)*DCF!C$6</f>
        <v>1040.9759113236109</v>
      </c>
      <c r="CC591" s="15">
        <f ca="1">(AV591*DCF!D$10-DCF!D$5*MAX(AV591*DCF!D$10,0)-MAX(AV591-AU591,0)/Inputs!$B$10)*DCF!D$6</f>
        <v>1281.171452542477</v>
      </c>
      <c r="CD591" s="15">
        <f ca="1">(AW591*DCF!E$10-DCF!E$5*MAX(AW591*DCF!E$10,0)-MAX(AW591-AV591,0)/Inputs!$B$10)*DCF!E$6</f>
        <v>1434.9401361338932</v>
      </c>
      <c r="CE591" s="15">
        <f ca="1">(AX591*DCF!F$10-DCF!F$5*MAX(AX591*DCF!F$10,0)-MAX(AX591-AW591,0)/Inputs!$B$10)*DCF!F$6</f>
        <v>1735.2140646751973</v>
      </c>
      <c r="CF591" s="15">
        <f ca="1">(AY591*DCF!G$10-DCF!G$5*MAX(AY591*DCF!G$10,0)-MAX(AY591-AX591,0)/Inputs!$B$10)*DCF!G$6</f>
        <v>1686.6851544111023</v>
      </c>
      <c r="CG591" s="15">
        <f ca="1">(AZ591*DCF!H$10-DCF!H$5*MAX(AZ591*DCF!H$10,0)-MAX(AZ591-AY591,0)/Inputs!$B$10)*DCF!H$6</f>
        <v>1997.1266020363739</v>
      </c>
      <c r="CH591" s="15">
        <f ca="1">(BA591*DCF!I$10-DCF!I$5*MAX(BA591*DCF!I$10,0)-MAX(BA591-AZ591,0)/Inputs!$B$10)*DCF!I$6</f>
        <v>2632.7946543994904</v>
      </c>
      <c r="CI591" s="15">
        <f ca="1">(BB591*DCF!J$10-DCF!J$5*MAX(BB591*DCF!J$10,0)-MAX(BB591-BA591,0)/Inputs!$B$10)*DCF!J$6</f>
        <v>3551.9925632079094</v>
      </c>
      <c r="CJ591" s="15">
        <f ca="1">(BC591*DCF!K$10-DCF!K$5*MAX(BC591*DCF!K$10,0)-MAX(BC591-BB591,0)/Inputs!$B$10)*DCF!K$6</f>
        <v>4403.1833905595768</v>
      </c>
      <c r="CK591" s="15">
        <f ca="1">(BD591*DCF!L$10-DCF!L$5*MAX(BD591*DCF!L$10,0)-MAX(BD591-BC591,0)/Inputs!$B$10)*DCF!L$6</f>
        <v>4854.9168022194808</v>
      </c>
      <c r="CL591" s="15">
        <f ca="1">(BE591*DCF!M$10-DCF!M$5*MAX(BE591*DCF!M$10,0)-MAX(BE591-BD591,0)/Inputs!$B$10)*DCF!M$6</f>
        <v>4850.0642182881247</v>
      </c>
      <c r="CM591" s="15">
        <f ca="1">(BF591*DCF!C$28-DCF!C$5*MAX(BF591*DCF!C$28,0)-MAX(BF591-Inputs!$B$13,0)/Inputs!$B$17)*DCF!C$6</f>
        <v>4118.1348124319939</v>
      </c>
      <c r="CN591" s="15">
        <f ca="1">(BG591*DCF!D$28-DCF!D$5*MAX(BG591*DCF!D$28,0)-MAX(BG591-BF591,0)/Inputs!$B$17)*DCF!D$6</f>
        <v>5936.2977118147419</v>
      </c>
      <c r="CO591" s="15">
        <f ca="1">(BH591*DCF!E$28-DCF!E$5*MAX(BH591*DCF!E$28,0)-MAX(BH591-BG591,0)/Inputs!$B$17)*DCF!E$6</f>
        <v>5966.8823141344201</v>
      </c>
      <c r="CP591" s="15">
        <f ca="1">(BI591*DCF!F$28-DCF!F$5*MAX(BI591*DCF!F$28,0)-MAX(BI591-BH591,0)/Inputs!$B$17)*DCF!F$6</f>
        <v>6118.8281956344872</v>
      </c>
      <c r="CQ591" s="15">
        <f ca="1">(BJ591*DCF!G$28-DCF!G$5*MAX(BJ591*DCF!G$28,0)-MAX(BJ591-BI591,0)/Inputs!$B$17)*DCF!G$6</f>
        <v>6342.7385601166116</v>
      </c>
      <c r="CR591" s="15">
        <f ca="1">(BK591*DCF!H$28-DCF!H$5*MAX(BK591*DCF!H$28,0)-MAX(BK591-BJ591,0)/Inputs!$B$17)*DCF!H$6</f>
        <v>6556.4667040323593</v>
      </c>
      <c r="CS591" s="15">
        <f ca="1">(BL591*DCF!I$28-DCF!I$5*MAX(BL591*DCF!I$28,0)-MAX(BL591-BK591,0)/Inputs!$B$17)*DCF!I$6</f>
        <v>7253.4128302814606</v>
      </c>
      <c r="CT591" s="15">
        <f ca="1">(BM591*DCF!J$28-DCF!J$5*MAX(BM591*DCF!J$28,0)-MAX(BM591-BL591,0)/Inputs!$B$17)*DCF!J$6</f>
        <v>8459.7909335548284</v>
      </c>
      <c r="CU591" s="15">
        <f ca="1">(BN591*DCF!K$28-DCF!K$5*MAX(BN591*DCF!K$28,0)-MAX(BN591-BM591,0)/Inputs!$B$17)*DCF!K$6</f>
        <v>8797.5840788579371</v>
      </c>
      <c r="CV591" s="15">
        <f ca="1">(BO591*DCF!L$28-DCF!L$5*MAX(BO591*DCF!L$28,0)-MAX(BO591-BN591,0)/Inputs!$B$17)*DCF!L$6</f>
        <v>10840.968758391818</v>
      </c>
      <c r="CW591" s="15">
        <f ca="1">(BP591*DCF!M$28-DCF!M$5*MAX(BP591*DCF!M$28,0)-MAX(BP591-BO591,0)/Inputs!$B$17)*DCF!M$6</f>
        <v>12976.138607944036</v>
      </c>
      <c r="CX591" s="15">
        <f ca="1">(BQ591*DCF!C$46-DCF!C$5*MAX(BQ591*DCF!C$46,0)-MAX(BQ591-Inputs!$B$20,0)/Inputs!$B$24)*DCF!C$6</f>
        <v>-644.39727552208456</v>
      </c>
      <c r="CY591" s="15">
        <f ca="1">(BR591*DCF!D$46-DCF!D$5*MAX(BR591*DCF!D$46,0)-MAX(BR591-BQ591,0)/Inputs!$B$24)*DCF!D$6</f>
        <v>-1070.8274534634659</v>
      </c>
      <c r="CZ591" s="15">
        <f ca="1">(BS591*DCF!E$46-DCF!E$5*MAX(BS591*DCF!E$46,0)-MAX(BS591-BR591,0)/Inputs!$B$24)*DCF!E$6</f>
        <v>-717.16280216979987</v>
      </c>
      <c r="DA591" s="15">
        <f ca="1">(BT591*DCF!F$46-DCF!F$5*MAX(BT591*DCF!F$46,0)-MAX(BT591-BS591,0)/Inputs!$B$24)*DCF!F$6</f>
        <v>-1043.8217674346404</v>
      </c>
      <c r="DB591" s="15">
        <f ca="1">(BU591*DCF!G$46-DCF!G$5*MAX(BU591*DCF!G$46,0)-MAX(BU591-BT591,0)/Inputs!$B$24)*DCF!G$6</f>
        <v>-1562.7003641948866</v>
      </c>
      <c r="DC591" s="15">
        <f ca="1">(BV591*DCF!H$46-DCF!H$5*MAX(BV591*DCF!H$46,0)-MAX(BV591-BU591,0)/Inputs!$B$24)*DCF!H$6</f>
        <v>-1098.1990195399819</v>
      </c>
      <c r="DD591" s="15">
        <f ca="1">(BW591*DCF!I$46-DCF!I$5*MAX(BW591*DCF!I$46,0)-MAX(BW591-BV591,0)/Inputs!$B$24)*DCF!I$6</f>
        <v>-1316.0479589273259</v>
      </c>
      <c r="DE591" s="15">
        <f ca="1">(BX591*DCF!J$46-DCF!J$5*MAX(BX591*DCF!J$46,0)-MAX(BX591-BW591,0)/Inputs!$B$24)*DCF!J$6</f>
        <v>-722.46363009586219</v>
      </c>
      <c r="DF591" s="15">
        <f ca="1">(BY591*DCF!K$46-DCF!K$5*MAX(BY591*DCF!K$46,0)-MAX(BY591-BX591,0)/Inputs!$B$24)*DCF!K$6</f>
        <v>-828.6613030978516</v>
      </c>
      <c r="DG591" s="15">
        <f ca="1">(BZ591*DCF!L$46-DCF!L$5*MAX(BZ591*DCF!L$46,0)-MAX(BZ591-BY591,0)/Inputs!$B$24)*DCF!L$6</f>
        <v>-344.56584603565824</v>
      </c>
      <c r="DH591" s="15">
        <f ca="1">(CA591*DCF!M$46-DCF!M$5*MAX(CA591*DCF!M$46,0)-MAX(CA591-BZ591,0)/Inputs!$B$24)*DCF!M$6</f>
        <v>3505.804952741235</v>
      </c>
      <c r="DI591" s="15">
        <f ca="1">SUM(CB591:CL591)+BE591*DCF!M$10*(1+Inputs!$B$30)*(1-Inputs!$B$33)*(1-Inputs!$B$30/Inputs!$B$31)/(Inputs!$B$29-Inputs!$B$30)*DCF!M$6</f>
        <v>134961.38023806488</v>
      </c>
      <c r="DJ591" s="15">
        <f ca="1">SUM(CM591:CW591)+BP591*DCF!M$28*(1+Inputs!$B$30)*(1-Inputs!$B$33)*(1-Inputs!$B$30/Inputs!$B$31)/(Inputs!$B$29-Inputs!$B$30)*DCF!M$6</f>
        <v>357949.6928925268</v>
      </c>
      <c r="DK591" s="15">
        <f ca="1">SUM(CX591:DH591)+CA591*DCF!M$46*(1+Inputs!$B$30)*(1-Inputs!$B$33)*(1-Inputs!$B$30/Inputs!$B$31)/(Inputs!$B$29-Inputs!$B$30)*DCF!M$6</f>
        <v>95525.695084072562</v>
      </c>
      <c r="DM591" s="15">
        <f ca="1">DI591+DJ591+DK591+Inputs!$B$34+Inputs!$B$36-Inputs!$B$35</f>
        <v>665287.76821466419</v>
      </c>
    </row>
    <row r="592" spans="1:117" x14ac:dyDescent="0.75">
      <c r="A592" s="11">
        <v>579</v>
      </c>
      <c r="C592" s="24">
        <f t="shared" ca="1" si="327"/>
        <v>-0.96584894868548865</v>
      </c>
      <c r="D592" s="24">
        <f t="shared" ca="1" si="327"/>
        <v>0.41976381591519191</v>
      </c>
      <c r="E592" s="24">
        <f t="shared" ca="1" si="327"/>
        <v>0.59544061624396649</v>
      </c>
      <c r="F592" s="24">
        <f t="shared" ca="1" si="327"/>
        <v>-1.2860971384196718</v>
      </c>
      <c r="G592" s="24">
        <f t="shared" ca="1" si="327"/>
        <v>0.11899951056020339</v>
      </c>
      <c r="H592" s="24">
        <f t="shared" ca="1" si="327"/>
        <v>0.14477639855034757</v>
      </c>
      <c r="I592" s="24">
        <f t="shared" ca="1" si="327"/>
        <v>-2.4894211543274292</v>
      </c>
      <c r="J592" s="24">
        <f t="shared" ca="1" si="327"/>
        <v>0.58501811813170135</v>
      </c>
      <c r="K592" s="24">
        <f t="shared" ca="1" si="327"/>
        <v>0.24518592961079336</v>
      </c>
      <c r="L592" s="24">
        <f t="shared" ca="1" si="327"/>
        <v>9.5543976819889385E-3</v>
      </c>
      <c r="M592" s="24">
        <f t="shared" ca="1" si="327"/>
        <v>0.1947453527080564</v>
      </c>
      <c r="N592" s="24">
        <f ca="1">SQRT(Inputs!$B$38)*C592+SQRT(1-Inputs!$B$38)*_xlfn.NORM.S.INV(RAND())</f>
        <v>0.8735832554709676</v>
      </c>
      <c r="O592" s="24">
        <f ca="1">SQRT(Inputs!$B$38)*D592+SQRT(1-Inputs!$B$38)*_xlfn.NORM.S.INV(RAND())</f>
        <v>0.25416779157069008</v>
      </c>
      <c r="P592" s="24">
        <f ca="1">SQRT(Inputs!$B$38)*E592+SQRT(1-Inputs!$B$38)*_xlfn.NORM.S.INV(RAND())</f>
        <v>2.1452102666075334E-2</v>
      </c>
      <c r="Q592" s="24">
        <f ca="1">SQRT(Inputs!$B$38)*F592+SQRT(1-Inputs!$B$38)*_xlfn.NORM.S.INV(RAND())</f>
        <v>-1.3551444202798315</v>
      </c>
      <c r="R592" s="24">
        <f ca="1">SQRT(Inputs!$B$38)*G592+SQRT(1-Inputs!$B$38)*_xlfn.NORM.S.INV(RAND())</f>
        <v>-0.12767294531811935</v>
      </c>
      <c r="S592" s="24">
        <f ca="1">SQRT(Inputs!$B$38)*H592+SQRT(1-Inputs!$B$38)*_xlfn.NORM.S.INV(RAND())</f>
        <v>0.97383109773674281</v>
      </c>
      <c r="T592" s="24">
        <f ca="1">SQRT(Inputs!$B$38)*I592+SQRT(1-Inputs!$B$38)*_xlfn.NORM.S.INV(RAND())</f>
        <v>0.29690047066916603</v>
      </c>
      <c r="U592" s="24">
        <f ca="1">SQRT(Inputs!$B$38)*J592+SQRT(1-Inputs!$B$38)*_xlfn.NORM.S.INV(RAND())</f>
        <v>-0.44931377538480133</v>
      </c>
      <c r="V592" s="24">
        <f ca="1">SQRT(Inputs!$B$38)*K592+SQRT(1-Inputs!$B$38)*_xlfn.NORM.S.INV(RAND())</f>
        <v>0.71112600823137551</v>
      </c>
      <c r="W592" s="24">
        <f ca="1">SQRT(Inputs!$B$38)*L592+SQRT(1-Inputs!$B$38)*_xlfn.NORM.S.INV(RAND())</f>
        <v>-0.35640131074788045</v>
      </c>
      <c r="X592" s="24">
        <f ca="1">SQRT(Inputs!$B$38)*M592+SQRT(1-Inputs!$B$38)*_xlfn.NORM.S.INV(RAND())</f>
        <v>2.0852259331675524</v>
      </c>
      <c r="Y592" s="24">
        <f ca="1">SQRT(Inputs!$B$38)*C592+SQRT(1-Inputs!$B$38)*_xlfn.NORM.S.INV(RAND())</f>
        <v>-0.22554173130236277</v>
      </c>
      <c r="Z592" s="24">
        <f ca="1">SQRT(Inputs!$B$38)*D592+SQRT(1-Inputs!$B$38)*_xlfn.NORM.S.INV(RAND())</f>
        <v>-0.79205041353821537</v>
      </c>
      <c r="AA592" s="24">
        <f ca="1">SQRT(Inputs!$B$38)*E592+SQRT(1-Inputs!$B$38)*_xlfn.NORM.S.INV(RAND())</f>
        <v>0.20985461393241733</v>
      </c>
      <c r="AB592" s="24">
        <f ca="1">SQRT(Inputs!$B$38)*F592+SQRT(1-Inputs!$B$38)*_xlfn.NORM.S.INV(RAND())</f>
        <v>1.1048315739986578</v>
      </c>
      <c r="AC592" s="24">
        <f ca="1">SQRT(Inputs!$B$38)*G592+SQRT(1-Inputs!$B$38)*_xlfn.NORM.S.INV(RAND())</f>
        <v>-0.98646948270652635</v>
      </c>
      <c r="AD592" s="24">
        <f ca="1">SQRT(Inputs!$B$38)*H592+SQRT(1-Inputs!$B$38)*_xlfn.NORM.S.INV(RAND())</f>
        <v>-0.11393957867559606</v>
      </c>
      <c r="AE592" s="24">
        <f ca="1">SQRT(Inputs!$B$38)*I592+SQRT(1-Inputs!$B$38)*_xlfn.NORM.S.INV(RAND())</f>
        <v>-2.1203812458904792</v>
      </c>
      <c r="AF592" s="24">
        <f ca="1">SQRT(Inputs!$B$38)*J592+SQRT(1-Inputs!$B$38)*_xlfn.NORM.S.INV(RAND())</f>
        <v>0.77122200356211679</v>
      </c>
      <c r="AG592" s="24">
        <f ca="1">SQRT(Inputs!$B$38)*K592+SQRT(1-Inputs!$B$38)*_xlfn.NORM.S.INV(RAND())</f>
        <v>1.6669753098267195</v>
      </c>
      <c r="AH592" s="24">
        <f ca="1">SQRT(Inputs!$B$38)*L592+SQRT(1-Inputs!$B$38)*_xlfn.NORM.S.INV(RAND())</f>
        <v>-0.48397133896375705</v>
      </c>
      <c r="AI592" s="24">
        <f ca="1">SQRT(Inputs!$B$38)*M592+SQRT(1-Inputs!$B$38)*_xlfn.NORM.S.INV(RAND())</f>
        <v>-1.8450766689846368E-2</v>
      </c>
      <c r="AJ592" s="24">
        <f ca="1">SQRT(Inputs!$B$38)*C592+SQRT(1-Inputs!$B$38)*_xlfn.NORM.S.INV(RAND())</f>
        <v>-0.69830970704519657</v>
      </c>
      <c r="AK592" s="24">
        <f ca="1">SQRT(Inputs!$B$38)*D592+SQRT(1-Inputs!$B$38)*_xlfn.NORM.S.INV(RAND())</f>
        <v>-0.23707800933984077</v>
      </c>
      <c r="AL592" s="24">
        <f ca="1">SQRT(Inputs!$B$38)*E592+SQRT(1-Inputs!$B$38)*_xlfn.NORM.S.INV(RAND())</f>
        <v>0.86834332973613437</v>
      </c>
      <c r="AM592" s="24">
        <f ca="1">SQRT(Inputs!$B$38)*F592+SQRT(1-Inputs!$B$38)*_xlfn.NORM.S.INV(RAND())</f>
        <v>-0.96041184054964801</v>
      </c>
      <c r="AN592" s="24">
        <f ca="1">SQRT(Inputs!$B$38)*G592+SQRT(1-Inputs!$B$38)*_xlfn.NORM.S.INV(RAND())</f>
        <v>-0.46147986974773608</v>
      </c>
      <c r="AO592" s="24">
        <f ca="1">SQRT(Inputs!$B$38)*H592+SQRT(1-Inputs!$B$38)*_xlfn.NORM.S.INV(RAND())</f>
        <v>0.16834897062272852</v>
      </c>
      <c r="AP592" s="24">
        <f ca="1">SQRT(Inputs!$B$38)*I592+SQRT(1-Inputs!$B$38)*_xlfn.NORM.S.INV(RAND())</f>
        <v>-1.0936859668470775</v>
      </c>
      <c r="AQ592" s="24">
        <f ca="1">SQRT(Inputs!$B$38)*J592+SQRT(1-Inputs!$B$38)*_xlfn.NORM.S.INV(RAND())</f>
        <v>-0.97287307168199211</v>
      </c>
      <c r="AR592" s="24">
        <f ca="1">SQRT(Inputs!$B$38)*K592+SQRT(1-Inputs!$B$38)*_xlfn.NORM.S.INV(RAND())</f>
        <v>0.75165835325318131</v>
      </c>
      <c r="AS592" s="24">
        <f ca="1">SQRT(Inputs!$B$38)*L592+SQRT(1-Inputs!$B$38)*_xlfn.NORM.S.INV(RAND())</f>
        <v>0.38181272017531687</v>
      </c>
      <c r="AT592" s="24">
        <f ca="1">SQRT(Inputs!$B$38)*M592+SQRT(1-Inputs!$B$38)*_xlfn.NORM.S.INV(RAND())</f>
        <v>1.1931891291429659</v>
      </c>
      <c r="AU592" s="15">
        <f ca="1">Inputs!$B$6*EXP($B$8-0.5*C$5^2+C$5*N592)</f>
        <v>5715.9856256431085</v>
      </c>
      <c r="AV592" s="15">
        <f t="shared" ca="1" si="328"/>
        <v>7222.6392058197662</v>
      </c>
      <c r="AW592" s="15">
        <f t="shared" ca="1" si="329"/>
        <v>8832.2476972216627</v>
      </c>
      <c r="AX592" s="15">
        <f t="shared" ca="1" si="330"/>
        <v>9103.8316910493741</v>
      </c>
      <c r="AY592" s="15">
        <f t="shared" ca="1" si="331"/>
        <v>10961.148916427679</v>
      </c>
      <c r="AZ592" s="15">
        <f t="shared" ca="1" si="332"/>
        <v>14923.300218591685</v>
      </c>
      <c r="BA592" s="15">
        <f t="shared" ca="1" si="333"/>
        <v>18838.686325128445</v>
      </c>
      <c r="BB592" s="15">
        <f t="shared" ca="1" si="334"/>
        <v>22049.039744636459</v>
      </c>
      <c r="BC592" s="15">
        <f t="shared" ca="1" si="335"/>
        <v>28923.286844076531</v>
      </c>
      <c r="BD592" s="15">
        <f t="shared" ca="1" si="336"/>
        <v>34272.024129386169</v>
      </c>
      <c r="BE592" s="15">
        <f t="shared" ca="1" si="337"/>
        <v>50779.702111462422</v>
      </c>
      <c r="BF592" s="15">
        <f ca="1">Inputs!$B$13*EXP($B$9-0.5*C$6^2+C$6*Y592)</f>
        <v>13226.214734027599</v>
      </c>
      <c r="BG592" s="15">
        <f t="shared" ca="1" si="338"/>
        <v>13972.598668891311</v>
      </c>
      <c r="BH592" s="15">
        <f t="shared" ca="1" si="339"/>
        <v>17676.612663542506</v>
      </c>
      <c r="BI592" s="15">
        <f t="shared" ca="1" si="340"/>
        <v>25650.026717883778</v>
      </c>
      <c r="BJ592" s="15">
        <f t="shared" ca="1" si="341"/>
        <v>27277.253460996159</v>
      </c>
      <c r="BK592" s="15">
        <f t="shared" ca="1" si="342"/>
        <v>32962.35686729187</v>
      </c>
      <c r="BL592" s="15">
        <f t="shared" ca="1" si="343"/>
        <v>30761.939988032791</v>
      </c>
      <c r="BM592" s="15">
        <f t="shared" ca="1" si="344"/>
        <v>41615.041716202133</v>
      </c>
      <c r="BN592" s="15">
        <f t="shared" ca="1" si="345"/>
        <v>62498.181900280339</v>
      </c>
      <c r="BO592" s="15">
        <f t="shared" ca="1" si="346"/>
        <v>72690.979669109147</v>
      </c>
      <c r="BP592" s="15">
        <f t="shared" ca="1" si="347"/>
        <v>89282.145785745379</v>
      </c>
      <c r="BQ592" s="15">
        <f ca="1">Inputs!$B$20*EXP($B$10-0.5*C$7^2+C$7*AJ592)</f>
        <v>3348.4415965993562</v>
      </c>
      <c r="BR592" s="15">
        <f t="shared" ca="1" si="348"/>
        <v>4213.8862604899978</v>
      </c>
      <c r="BS592" s="15">
        <f t="shared" ca="1" si="349"/>
        <v>7404.9104124335836</v>
      </c>
      <c r="BT592" s="15">
        <f t="shared" ca="1" si="350"/>
        <v>7935.9042687079582</v>
      </c>
      <c r="BU592" s="15">
        <f t="shared" ca="1" si="351"/>
        <v>9836.1899032342626</v>
      </c>
      <c r="BV592" s="15">
        <f t="shared" ca="1" si="352"/>
        <v>14214.002097930383</v>
      </c>
      <c r="BW592" s="15">
        <f t="shared" ca="1" si="353"/>
        <v>15736.173190355432</v>
      </c>
      <c r="BX592" s="15">
        <f t="shared" ca="1" si="354"/>
        <v>18109.58429073128</v>
      </c>
      <c r="BY592" s="15">
        <f t="shared" ca="1" si="355"/>
        <v>29299.182605746741</v>
      </c>
      <c r="BZ592" s="15">
        <f t="shared" ca="1" si="356"/>
        <v>44100.112036149185</v>
      </c>
      <c r="CA592" s="15">
        <f t="shared" ca="1" si="357"/>
        <v>76578.33764679794</v>
      </c>
      <c r="CB592" s="15">
        <f ca="1">(AU592*DCF!C$10-DCF!C$5*MAX(AU592*DCF!C$10,0)-MAX(AU592-Inputs!$B$6,0)/Inputs!$B$10)*DCF!C$6</f>
        <v>1037.6999587975035</v>
      </c>
      <c r="CC592" s="15">
        <f ca="1">(AV592*DCF!D$10-DCF!D$5*MAX(AV592*DCF!D$10,0)-MAX(AV592-AU592,0)/Inputs!$B$10)*DCF!D$6</f>
        <v>1393.1113310434505</v>
      </c>
      <c r="CD592" s="15">
        <f ca="1">(AW592*DCF!E$10-DCF!E$5*MAX(AW592*DCF!E$10,0)-MAX(AW592-AV592,0)/Inputs!$B$10)*DCF!E$6</f>
        <v>1676.6749068869804</v>
      </c>
      <c r="CE592" s="15">
        <f ca="1">(AX592*DCF!F$10-DCF!F$5*MAX(AX592*DCF!F$10,0)-MAX(AX592-AW592,0)/Inputs!$B$10)*DCF!F$6</f>
        <v>1930.8420537735317</v>
      </c>
      <c r="CF592" s="15">
        <f ca="1">(AY592*DCF!G$10-DCF!G$5*MAX(AY592*DCF!G$10,0)-MAX(AY592-AX592,0)/Inputs!$B$10)*DCF!G$6</f>
        <v>1901.4249942166341</v>
      </c>
      <c r="CG592" s="15">
        <f ca="1">(AZ592*DCF!H$10-DCF!H$5*MAX(AZ592*DCF!H$10,0)-MAX(AZ592-AY592,0)/Inputs!$B$10)*DCF!H$6</f>
        <v>2193.8184469997964</v>
      </c>
      <c r="CH592" s="15">
        <f ca="1">(BA592*DCF!I$10-DCF!I$5*MAX(BA592*DCF!I$10,0)-MAX(BA592-AZ592,0)/Inputs!$B$10)*DCF!I$6</f>
        <v>2798.8802500284291</v>
      </c>
      <c r="CI592" s="15">
        <f ca="1">(BB592*DCF!J$10-DCF!J$5*MAX(BB592*DCF!J$10,0)-MAX(BB592-BA592,0)/Inputs!$B$10)*DCF!J$6</f>
        <v>3297.1902227550281</v>
      </c>
      <c r="CJ592" s="15">
        <f ca="1">(BC592*DCF!K$10-DCF!K$5*MAX(BC592*DCF!K$10,0)-MAX(BC592-BB592,0)/Inputs!$B$10)*DCF!K$6</f>
        <v>3693.8947225832417</v>
      </c>
      <c r="CK592" s="15">
        <f ca="1">(BD592*DCF!L$10-DCF!L$5*MAX(BD592*DCF!L$10,0)-MAX(BD592-BC592,0)/Inputs!$B$10)*DCF!L$6</f>
        <v>4477.1946198056794</v>
      </c>
      <c r="CL592" s="15">
        <f ca="1">(BE592*DCF!M$10-DCF!M$5*MAX(BE592*DCF!M$10,0)-MAX(BE592-BD592,0)/Inputs!$B$10)*DCF!M$6</f>
        <v>5193.6542369925428</v>
      </c>
      <c r="CM592" s="15">
        <f ca="1">(BF592*DCF!C$28-DCF!C$5*MAX(BF592*DCF!C$28,0)-MAX(BF592-Inputs!$B$13,0)/Inputs!$B$17)*DCF!C$6</f>
        <v>3611.7930890647094</v>
      </c>
      <c r="CN592" s="15">
        <f ca="1">(BG592*DCF!D$28-DCF!D$5*MAX(BG592*DCF!D$28,0)-MAX(BG592-BF592,0)/Inputs!$B$17)*DCF!D$6</f>
        <v>3956.0146546260776</v>
      </c>
      <c r="CO592" s="15">
        <f ca="1">(BH592*DCF!E$28-DCF!E$5*MAX(BH592*DCF!E$28,0)-MAX(BH592-BG592,0)/Inputs!$B$17)*DCF!E$6</f>
        <v>4276.3212905193432</v>
      </c>
      <c r="CP592" s="15">
        <f ca="1">(BI592*DCF!F$28-DCF!F$5*MAX(BI592*DCF!F$28,0)-MAX(BI592-BH592,0)/Inputs!$B$17)*DCF!F$6</f>
        <v>5511.6205520632511</v>
      </c>
      <c r="CQ592" s="15">
        <f ca="1">(BJ592*DCF!G$28-DCF!G$5*MAX(BJ592*DCF!G$28,0)-MAX(BJ592-BI592,0)/Inputs!$B$17)*DCF!G$6</f>
        <v>6803.6068992270284</v>
      </c>
      <c r="CR592" s="15">
        <f ca="1">(BK592*DCF!H$28-DCF!H$5*MAX(BK592*DCF!H$28,0)-MAX(BK592-BJ592,0)/Inputs!$B$17)*DCF!H$6</f>
        <v>7268.6489928550236</v>
      </c>
      <c r="CS592" s="15">
        <f ca="1">(BL592*DCF!I$28-DCF!I$5*MAX(BL592*DCF!I$28,0)-MAX(BL592-BK592,0)/Inputs!$B$17)*DCF!I$6</f>
        <v>7233.7636152111663</v>
      </c>
      <c r="CT592" s="15">
        <f ca="1">(BM592*DCF!J$28-DCF!J$5*MAX(BM592*DCF!J$28,0)-MAX(BM592-BL592,0)/Inputs!$B$17)*DCF!J$6</f>
        <v>7844.5764026882689</v>
      </c>
      <c r="CU592" s="15">
        <f ca="1">(BN592*DCF!K$28-DCF!K$5*MAX(BN592*DCF!K$28,0)-MAX(BN592-BM592,0)/Inputs!$B$17)*DCF!K$6</f>
        <v>10640.661599918161</v>
      </c>
      <c r="CV592" s="15">
        <f ca="1">(BO592*DCF!L$28-DCF!L$5*MAX(BO592*DCF!L$28,0)-MAX(BO592-BN592,0)/Inputs!$B$17)*DCF!L$6</f>
        <v>13350.044154573041</v>
      </c>
      <c r="CW592" s="15">
        <f ca="1">(BP592*DCF!M$28-DCF!M$5*MAX(BP592*DCF!M$28,0)-MAX(BP592-BO592,0)/Inputs!$B$17)*DCF!M$6</f>
        <v>15064.244340491005</v>
      </c>
      <c r="CX592" s="15">
        <f ca="1">(BQ592*DCF!C$46-DCF!C$5*MAX(BQ592*DCF!C$46,0)-MAX(BQ592-Inputs!$B$20,0)/Inputs!$B$24)*DCF!C$6</f>
        <v>-841.41450110809899</v>
      </c>
      <c r="CY592" s="15">
        <f ca="1">(BR592*DCF!D$46-DCF!D$5*MAX(BR592*DCF!D$46,0)-MAX(BR592-BQ592,0)/Inputs!$B$24)*DCF!D$6</f>
        <v>-1088.4901698069286</v>
      </c>
      <c r="CZ592" s="15">
        <f ca="1">(BS592*DCF!E$46-DCF!E$5*MAX(BS592*DCF!E$46,0)-MAX(BS592-BR592,0)/Inputs!$B$24)*DCF!E$6</f>
        <v>-2133.4574223773352</v>
      </c>
      <c r="DA592" s="15">
        <f ca="1">(BT592*DCF!F$46-DCF!F$5*MAX(BT592*DCF!F$46,0)-MAX(BT592-BS592,0)/Inputs!$B$24)*DCF!F$6</f>
        <v>-771.29437252734363</v>
      </c>
      <c r="DB592" s="15">
        <f ca="1">(BU592*DCF!G$46-DCF!G$5*MAX(BU592*DCF!G$46,0)-MAX(BU592-BT592,0)/Inputs!$B$24)*DCF!G$6</f>
        <v>-970.0885368013594</v>
      </c>
      <c r="DC592" s="15">
        <f ca="1">(BV592*DCF!H$46-DCF!H$5*MAX(BV592*DCF!H$46,0)-MAX(BV592-BU592,0)/Inputs!$B$24)*DCF!H$6</f>
        <v>-1360.3783162014718</v>
      </c>
      <c r="DD592" s="15">
        <f ca="1">(BW592*DCF!I$46-DCF!I$5*MAX(BW592*DCF!I$46,0)-MAX(BW592-BV592,0)/Inputs!$B$24)*DCF!I$6</f>
        <v>-73.523415884788349</v>
      </c>
      <c r="DE592" s="15">
        <f ca="1">(BX592*DCF!J$46-DCF!J$5*MAX(BX592*DCF!J$46,0)-MAX(BX592-BW592,0)/Inputs!$B$24)*DCF!J$6</f>
        <v>130.2571195213182</v>
      </c>
      <c r="DF592" s="15">
        <f ca="1">(BY592*DCF!K$46-DCF!K$5*MAX(BY592*DCF!K$46,0)-MAX(BY592-BX592,0)/Inputs!$B$24)*DCF!K$6</f>
        <v>-1067.4865177425884</v>
      </c>
      <c r="DG592" s="15">
        <f ca="1">(BZ592*DCF!L$46-DCF!L$5*MAX(BZ592*DCF!L$46,0)-MAX(BZ592-BY592,0)/Inputs!$B$24)*DCF!L$6</f>
        <v>-301.06258598667245</v>
      </c>
      <c r="DH592" s="15">
        <f ca="1">(CA592*DCF!M$46-DCF!M$5*MAX(CA592*DCF!M$46,0)-MAX(CA592-BZ592,0)/Inputs!$B$24)*DCF!M$6</f>
        <v>-786.33332205816214</v>
      </c>
      <c r="DI592" s="15">
        <f ca="1">SUM(CB592:CL592)+BE592*DCF!M$10*(1+Inputs!$B$30)*(1-Inputs!$B$33)*(1-Inputs!$B$30/Inputs!$B$31)/(Inputs!$B$29-Inputs!$B$30)*DCF!M$6</f>
        <v>170914.96821212705</v>
      </c>
      <c r="DJ592" s="15">
        <f ca="1">SUM(CM592:CW592)+BP592*DCF!M$28*(1+Inputs!$B$30)*(1-Inputs!$B$33)*(1-Inputs!$B$30/Inputs!$B$31)/(Inputs!$B$29-Inputs!$B$30)*DCF!M$6</f>
        <v>416859.15206574701</v>
      </c>
      <c r="DK592" s="15">
        <f ca="1">SUM(CX592:DH592)+CA592*DCF!M$46*(1+Inputs!$B$30)*(1-Inputs!$B$33)*(1-Inputs!$B$30/Inputs!$B$31)/(Inputs!$B$29-Inputs!$B$30)*DCF!M$6</f>
        <v>109135.90924498228</v>
      </c>
      <c r="DM592" s="15">
        <f ca="1">DI592+DJ592+DK592+Inputs!$B$34+Inputs!$B$36-Inputs!$B$35</f>
        <v>773761.02952285635</v>
      </c>
    </row>
    <row r="593" spans="1:117" x14ac:dyDescent="0.75">
      <c r="A593" s="11">
        <v>580</v>
      </c>
      <c r="C593" s="24">
        <f t="shared" ca="1" si="327"/>
        <v>1.3059783226722474</v>
      </c>
      <c r="D593" s="24">
        <f t="shared" ca="1" si="327"/>
        <v>-9.3847988411217498E-2</v>
      </c>
      <c r="E593" s="24">
        <f t="shared" ca="1" si="327"/>
        <v>-1.4331591661208305</v>
      </c>
      <c r="F593" s="24">
        <f t="shared" ca="1" si="327"/>
        <v>-1.7463346797739836</v>
      </c>
      <c r="G593" s="24">
        <f t="shared" ca="1" si="327"/>
        <v>-1.1510105466722738</v>
      </c>
      <c r="H593" s="24">
        <f t="shared" ca="1" si="327"/>
        <v>-0.49078925134291951</v>
      </c>
      <c r="I593" s="24">
        <f t="shared" ca="1" si="327"/>
        <v>-0.5659378353006812</v>
      </c>
      <c r="J593" s="24">
        <f t="shared" ca="1" si="327"/>
        <v>0.36825606134049832</v>
      </c>
      <c r="K593" s="24">
        <f t="shared" ca="1" si="327"/>
        <v>1.2971101564650798</v>
      </c>
      <c r="L593" s="24">
        <f t="shared" ca="1" si="327"/>
        <v>0.39068928749807685</v>
      </c>
      <c r="M593" s="24">
        <f t="shared" ca="1" si="327"/>
        <v>0.43838352584003493</v>
      </c>
      <c r="N593" s="24">
        <f ca="1">SQRT(Inputs!$B$38)*C593+SQRT(1-Inputs!$B$38)*_xlfn.NORM.S.INV(RAND())</f>
        <v>3.9526032150590029E-2</v>
      </c>
      <c r="O593" s="24">
        <f ca="1">SQRT(Inputs!$B$38)*D593+SQRT(1-Inputs!$B$38)*_xlfn.NORM.S.INV(RAND())</f>
        <v>0.28363824281868982</v>
      </c>
      <c r="P593" s="24">
        <f ca="1">SQRT(Inputs!$B$38)*E593+SQRT(1-Inputs!$B$38)*_xlfn.NORM.S.INV(RAND())</f>
        <v>-1.7315045827283653</v>
      </c>
      <c r="Q593" s="24">
        <f ca="1">SQRT(Inputs!$B$38)*F593+SQRT(1-Inputs!$B$38)*_xlfn.NORM.S.INV(RAND())</f>
        <v>-1.1054266173827993</v>
      </c>
      <c r="R593" s="24">
        <f ca="1">SQRT(Inputs!$B$38)*G593+SQRT(1-Inputs!$B$38)*_xlfn.NORM.S.INV(RAND())</f>
        <v>-0.45154888514607416</v>
      </c>
      <c r="S593" s="24">
        <f ca="1">SQRT(Inputs!$B$38)*H593+SQRT(1-Inputs!$B$38)*_xlfn.NORM.S.INV(RAND())</f>
        <v>0.59023186487661339</v>
      </c>
      <c r="T593" s="24">
        <f ca="1">SQRT(Inputs!$B$38)*I593+SQRT(1-Inputs!$B$38)*_xlfn.NORM.S.INV(RAND())</f>
        <v>-0.87798920783548218</v>
      </c>
      <c r="U593" s="24">
        <f ca="1">SQRT(Inputs!$B$38)*J593+SQRT(1-Inputs!$B$38)*_xlfn.NORM.S.INV(RAND())</f>
        <v>1.363290392947321</v>
      </c>
      <c r="V593" s="24">
        <f ca="1">SQRT(Inputs!$B$38)*K593+SQRT(1-Inputs!$B$38)*_xlfn.NORM.S.INV(RAND())</f>
        <v>0.52896111296530979</v>
      </c>
      <c r="W593" s="24">
        <f ca="1">SQRT(Inputs!$B$38)*L593+SQRT(1-Inputs!$B$38)*_xlfn.NORM.S.INV(RAND())</f>
        <v>0.46131538533838867</v>
      </c>
      <c r="X593" s="24">
        <f ca="1">SQRT(Inputs!$B$38)*M593+SQRT(1-Inputs!$B$38)*_xlfn.NORM.S.INV(RAND())</f>
        <v>-0.78558068833717998</v>
      </c>
      <c r="Y593" s="24">
        <f ca="1">SQRT(Inputs!$B$38)*C593+SQRT(1-Inputs!$B$38)*_xlfn.NORM.S.INV(RAND())</f>
        <v>1.5522374591229242</v>
      </c>
      <c r="Z593" s="24">
        <f ca="1">SQRT(Inputs!$B$38)*D593+SQRT(1-Inputs!$B$38)*_xlfn.NORM.S.INV(RAND())</f>
        <v>0.71783649969542773</v>
      </c>
      <c r="AA593" s="24">
        <f ca="1">SQRT(Inputs!$B$38)*E593+SQRT(1-Inputs!$B$38)*_xlfn.NORM.S.INV(RAND())</f>
        <v>-1.3512089995675467</v>
      </c>
      <c r="AB593" s="24">
        <f ca="1">SQRT(Inputs!$B$38)*F593+SQRT(1-Inputs!$B$38)*_xlfn.NORM.S.INV(RAND())</f>
        <v>0.33976525632758658</v>
      </c>
      <c r="AC593" s="24">
        <f ca="1">SQRT(Inputs!$B$38)*G593+SQRT(1-Inputs!$B$38)*_xlfn.NORM.S.INV(RAND())</f>
        <v>-0.39306559526954976</v>
      </c>
      <c r="AD593" s="24">
        <f ca="1">SQRT(Inputs!$B$38)*H593+SQRT(1-Inputs!$B$38)*_xlfn.NORM.S.INV(RAND())</f>
        <v>0.38772812332649859</v>
      </c>
      <c r="AE593" s="24">
        <f ca="1">SQRT(Inputs!$B$38)*I593+SQRT(1-Inputs!$B$38)*_xlfn.NORM.S.INV(RAND())</f>
        <v>-0.71041783514364576</v>
      </c>
      <c r="AF593" s="24">
        <f ca="1">SQRT(Inputs!$B$38)*J593+SQRT(1-Inputs!$B$38)*_xlfn.NORM.S.INV(RAND())</f>
        <v>0.39890862786118986</v>
      </c>
      <c r="AG593" s="24">
        <f ca="1">SQRT(Inputs!$B$38)*K593+SQRT(1-Inputs!$B$38)*_xlfn.NORM.S.INV(RAND())</f>
        <v>1.3308262532649011</v>
      </c>
      <c r="AH593" s="24">
        <f ca="1">SQRT(Inputs!$B$38)*L593+SQRT(1-Inputs!$B$38)*_xlfn.NORM.S.INV(RAND())</f>
        <v>-2.2424713502283566</v>
      </c>
      <c r="AI593" s="24">
        <f ca="1">SQRT(Inputs!$B$38)*M593+SQRT(1-Inputs!$B$38)*_xlfn.NORM.S.INV(RAND())</f>
        <v>0.54329693113960031</v>
      </c>
      <c r="AJ593" s="24">
        <f ca="1">SQRT(Inputs!$B$38)*C593+SQRT(1-Inputs!$B$38)*_xlfn.NORM.S.INV(RAND())</f>
        <v>0.66882061436258744</v>
      </c>
      <c r="AK593" s="24">
        <f ca="1">SQRT(Inputs!$B$38)*D593+SQRT(1-Inputs!$B$38)*_xlfn.NORM.S.INV(RAND())</f>
        <v>-0.3032916859988814</v>
      </c>
      <c r="AL593" s="24">
        <f ca="1">SQRT(Inputs!$B$38)*E593+SQRT(1-Inputs!$B$38)*_xlfn.NORM.S.INV(RAND())</f>
        <v>1.3360977374507366</v>
      </c>
      <c r="AM593" s="24">
        <f ca="1">SQRT(Inputs!$B$38)*F593+SQRT(1-Inputs!$B$38)*_xlfn.NORM.S.INV(RAND())</f>
        <v>-1.018252289765941</v>
      </c>
      <c r="AN593" s="24">
        <f ca="1">SQRT(Inputs!$B$38)*G593+SQRT(1-Inputs!$B$38)*_xlfn.NORM.S.INV(RAND())</f>
        <v>-1.6263655917203748</v>
      </c>
      <c r="AO593" s="24">
        <f ca="1">SQRT(Inputs!$B$38)*H593+SQRT(1-Inputs!$B$38)*_xlfn.NORM.S.INV(RAND())</f>
        <v>-0.69907649885599399</v>
      </c>
      <c r="AP593" s="24">
        <f ca="1">SQRT(Inputs!$B$38)*I593+SQRT(1-Inputs!$B$38)*_xlfn.NORM.S.INV(RAND())</f>
        <v>-0.75887356060225963</v>
      </c>
      <c r="AQ593" s="24">
        <f ca="1">SQRT(Inputs!$B$38)*J593+SQRT(1-Inputs!$B$38)*_xlfn.NORM.S.INV(RAND())</f>
        <v>0.88599751889684986</v>
      </c>
      <c r="AR593" s="24">
        <f ca="1">SQRT(Inputs!$B$38)*K593+SQRT(1-Inputs!$B$38)*_xlfn.NORM.S.INV(RAND())</f>
        <v>-0.69932863240322352</v>
      </c>
      <c r="AS593" s="24">
        <f ca="1">SQRT(Inputs!$B$38)*L593+SQRT(1-Inputs!$B$38)*_xlfn.NORM.S.INV(RAND())</f>
        <v>-0.25665880276369901</v>
      </c>
      <c r="AT593" s="24">
        <f ca="1">SQRT(Inputs!$B$38)*M593+SQRT(1-Inputs!$B$38)*_xlfn.NORM.S.INV(RAND())</f>
        <v>0.6727515209311552</v>
      </c>
      <c r="AU593" s="15">
        <f ca="1">Inputs!$B$6*EXP($B$8-0.5*C$5^2+C$5*N593)</f>
        <v>4994.090620584303</v>
      </c>
      <c r="AV593" s="15">
        <f t="shared" ca="1" si="328"/>
        <v>6337.8660009896612</v>
      </c>
      <c r="AW593" s="15">
        <f t="shared" ca="1" si="329"/>
        <v>6118.3373751551781</v>
      </c>
      <c r="AX593" s="15">
        <f t="shared" ca="1" si="330"/>
        <v>6506.3213036193492</v>
      </c>
      <c r="AY593" s="15">
        <f t="shared" ca="1" si="331"/>
        <v>7542.9331757623522</v>
      </c>
      <c r="AZ593" s="15">
        <f t="shared" ca="1" si="332"/>
        <v>9844.7277360310509</v>
      </c>
      <c r="BA593" s="15">
        <f t="shared" ca="1" si="333"/>
        <v>10989.730367550635</v>
      </c>
      <c r="BB593" s="15">
        <f t="shared" ca="1" si="334"/>
        <v>15423.956652050061</v>
      </c>
      <c r="BC593" s="15">
        <f t="shared" ca="1" si="335"/>
        <v>19880.027056436855</v>
      </c>
      <c r="BD593" s="15">
        <f t="shared" ca="1" si="336"/>
        <v>25428.786129115288</v>
      </c>
      <c r="BE593" s="15">
        <f t="shared" ca="1" si="337"/>
        <v>29008.10235081135</v>
      </c>
      <c r="BF593" s="15">
        <f ca="1">Inputs!$B$13*EXP($B$9-0.5*C$6^2+C$6*Y593)</f>
        <v>18814.755769971423</v>
      </c>
      <c r="BG593" s="15">
        <f t="shared" ca="1" si="338"/>
        <v>26101.176225392672</v>
      </c>
      <c r="BH593" s="15">
        <f t="shared" ca="1" si="339"/>
        <v>25488.075277619089</v>
      </c>
      <c r="BI593" s="15">
        <f t="shared" ca="1" si="340"/>
        <v>32876.37339679779</v>
      </c>
      <c r="BJ593" s="15">
        <f t="shared" ca="1" si="341"/>
        <v>38084.193246676732</v>
      </c>
      <c r="BK593" s="15">
        <f t="shared" ca="1" si="342"/>
        <v>49274.715577045659</v>
      </c>
      <c r="BL593" s="15">
        <f t="shared" ca="1" si="343"/>
        <v>55204.393764818684</v>
      </c>
      <c r="BM593" s="15">
        <f t="shared" ca="1" si="344"/>
        <v>71305.568737761409</v>
      </c>
      <c r="BN593" s="15">
        <f t="shared" ca="1" si="345"/>
        <v>102859.86201715372</v>
      </c>
      <c r="BO593" s="15">
        <f t="shared" ca="1" si="346"/>
        <v>97518.185654510817</v>
      </c>
      <c r="BP593" s="15">
        <f t="shared" ca="1" si="347"/>
        <v>127646.80221025523</v>
      </c>
      <c r="BQ593" s="15">
        <f ca="1">Inputs!$B$20*EXP($B$10-0.5*C$7^2+C$7*AJ593)</f>
        <v>5437.8975161816807</v>
      </c>
      <c r="BR593" s="15">
        <f t="shared" ca="1" si="348"/>
        <v>6700.9857441520971</v>
      </c>
      <c r="BS593" s="15">
        <f t="shared" ca="1" si="349"/>
        <v>13468.492831618663</v>
      </c>
      <c r="BT593" s="15">
        <f t="shared" ca="1" si="350"/>
        <v>14216.931825337944</v>
      </c>
      <c r="BU593" s="15">
        <f t="shared" ca="1" si="351"/>
        <v>13292.999258146214</v>
      </c>
      <c r="BV593" s="15">
        <f t="shared" ca="1" si="352"/>
        <v>15799.320501333299</v>
      </c>
      <c r="BW593" s="15">
        <f t="shared" ca="1" si="353"/>
        <v>18775.714813323095</v>
      </c>
      <c r="BX593" s="15">
        <f t="shared" ca="1" si="354"/>
        <v>31365.198899149847</v>
      </c>
      <c r="BY593" s="15">
        <f t="shared" ca="1" si="355"/>
        <v>38444.190126624053</v>
      </c>
      <c r="BZ593" s="15">
        <f t="shared" ca="1" si="356"/>
        <v>51456.543076318689</v>
      </c>
      <c r="CA593" s="15">
        <f t="shared" ca="1" si="357"/>
        <v>81459.61445172051</v>
      </c>
      <c r="CB593" s="15">
        <f ca="1">(AU593*DCF!C$10-DCF!C$5*MAX(AU593*DCF!C$10,0)-MAX(AU593-Inputs!$B$6,0)/Inputs!$B$10)*DCF!C$6</f>
        <v>1042.8471988547324</v>
      </c>
      <c r="CC593" s="15">
        <f ca="1">(AV593*DCF!D$10-DCF!D$5*MAX(AV593*DCF!D$10,0)-MAX(AV593-AU593,0)/Inputs!$B$10)*DCF!D$6</f>
        <v>1217.1674426967345</v>
      </c>
      <c r="CD593" s="15">
        <f ca="1">(AW593*DCF!E$10-DCF!E$5*MAX(AW593*DCF!E$10,0)-MAX(AW593-AV593,0)/Inputs!$B$10)*DCF!E$6</f>
        <v>1412.626704189438</v>
      </c>
      <c r="CE593" s="15">
        <f ca="1">(AX593*DCF!F$10-DCF!F$5*MAX(AX593*DCF!F$10,0)-MAX(AX593-AW593,0)/Inputs!$B$10)*DCF!F$6</f>
        <v>1339.5897353012938</v>
      </c>
      <c r="CF593" s="15">
        <f ca="1">(AY593*DCF!G$10-DCF!G$5*MAX(AY593*DCF!G$10,0)-MAX(AY593-AX593,0)/Inputs!$B$10)*DCF!G$6</f>
        <v>1354.8900927406896</v>
      </c>
      <c r="CG593" s="15">
        <f ca="1">(AZ593*DCF!H$10-DCF!H$5*MAX(AZ593*DCF!H$10,0)-MAX(AZ593-AY593,0)/Inputs!$B$10)*DCF!H$6</f>
        <v>1502.6360620962798</v>
      </c>
      <c r="CH593" s="15">
        <f ca="1">(BA593*DCF!I$10-DCF!I$5*MAX(BA593*DCF!I$10,0)-MAX(BA593-AZ593,0)/Inputs!$B$10)*DCF!I$6</f>
        <v>1819.6022827295053</v>
      </c>
      <c r="CI593" s="15">
        <f ca="1">(BB593*DCF!J$10-DCF!J$5*MAX(BB593*DCF!J$10,0)-MAX(BB593-BA593,0)/Inputs!$B$10)*DCF!J$6</f>
        <v>1974.8528268420625</v>
      </c>
      <c r="CJ593" s="15">
        <f ca="1">(BC593*DCF!K$10-DCF!K$5*MAX(BC593*DCF!K$10,0)-MAX(BC593-BB593,0)/Inputs!$B$10)*DCF!K$6</f>
        <v>2576.5830582557946</v>
      </c>
      <c r="CK593" s="15">
        <f ca="1">(BD593*DCF!L$10-DCF!L$5*MAX(BD593*DCF!L$10,0)-MAX(BD593-BC593,0)/Inputs!$B$10)*DCF!L$6</f>
        <v>3117.6001108973487</v>
      </c>
      <c r="CL593" s="15">
        <f ca="1">(BE593*DCF!M$10-DCF!M$5*MAX(BE593*DCF!M$10,0)-MAX(BE593-BD593,0)/Inputs!$B$10)*DCF!M$6</f>
        <v>3665.830866502245</v>
      </c>
      <c r="CM593" s="15">
        <f ca="1">(BF593*DCF!C$28-DCF!C$5*MAX(BF593*DCF!C$28,0)-MAX(BF593-Inputs!$B$13,0)/Inputs!$B$17)*DCF!C$6</f>
        <v>4026.7230344738573</v>
      </c>
      <c r="CN593" s="15">
        <f ca="1">(BG593*DCF!D$28-DCF!D$5*MAX(BG593*DCF!D$28,0)-MAX(BG593-BF593,0)/Inputs!$B$17)*DCF!D$6</f>
        <v>6132.8708281836762</v>
      </c>
      <c r="CO593" s="15">
        <f ca="1">(BH593*DCF!E$28-DCF!E$5*MAX(BH593*DCF!E$28,0)-MAX(BH593-BG593,0)/Inputs!$B$17)*DCF!E$6</f>
        <v>7218.6767705926068</v>
      </c>
      <c r="CP593" s="15">
        <f ca="1">(BI593*DCF!F$28-DCF!F$5*MAX(BI593*DCF!F$28,0)-MAX(BI593-BH593,0)/Inputs!$B$17)*DCF!F$6</f>
        <v>7579.9129316435146</v>
      </c>
      <c r="CQ593" s="15">
        <f ca="1">(BJ593*DCF!G$28-DCF!G$5*MAX(BJ593*DCF!G$28,0)-MAX(BJ593-BI593,0)/Inputs!$B$17)*DCF!G$6</f>
        <v>9005.3290300204862</v>
      </c>
      <c r="CR593" s="15">
        <f ca="1">(BK593*DCF!H$28-DCF!H$5*MAX(BK593*DCF!H$28,0)-MAX(BK593-BJ593,0)/Inputs!$B$17)*DCF!H$6</f>
        <v>10447.487672399684</v>
      </c>
      <c r="CS593" s="15">
        <f ca="1">(BL593*DCF!I$28-DCF!I$5*MAX(BL593*DCF!I$28,0)-MAX(BL593-BK593,0)/Inputs!$B$17)*DCF!I$6</f>
        <v>12130.390247508087</v>
      </c>
      <c r="CT593" s="15">
        <f ca="1">(BM593*DCF!J$28-DCF!J$5*MAX(BM593*DCF!J$28,0)-MAX(BM593-BL593,0)/Inputs!$B$17)*DCF!J$6</f>
        <v>13772.177088233964</v>
      </c>
      <c r="CU593" s="15">
        <f ca="1">(BN593*DCF!K$28-DCF!K$5*MAX(BN593*DCF!K$28,0)-MAX(BN593-BM593,0)/Inputs!$B$17)*DCF!K$6</f>
        <v>17857.297581215367</v>
      </c>
      <c r="CV593" s="15">
        <f ca="1">(BO593*DCF!L$28-DCF!L$5*MAX(BO593*DCF!L$28,0)-MAX(BO593-BN593,0)/Inputs!$B$17)*DCF!L$6</f>
        <v>19456.924932459784</v>
      </c>
      <c r="CW593" s="15">
        <f ca="1">(BP593*DCF!M$28-DCF!M$5*MAX(BP593*DCF!M$28,0)-MAX(BP593-BO593,0)/Inputs!$B$17)*DCF!M$6</f>
        <v>20867.532685807804</v>
      </c>
      <c r="CX593" s="15">
        <f ca="1">(BQ593*DCF!C$46-DCF!C$5*MAX(BQ593*DCF!C$46,0)-MAX(BQ593-Inputs!$B$20,0)/Inputs!$B$24)*DCF!C$6</f>
        <v>-2289.0744915808409</v>
      </c>
      <c r="CY593" s="15">
        <f ca="1">(BR593*DCF!D$46-DCF!D$5*MAX(BR593*DCF!D$46,0)-MAX(BR593-BQ593,0)/Inputs!$B$24)*DCF!D$6</f>
        <v>-1682.6512598099112</v>
      </c>
      <c r="CZ593" s="15">
        <f ca="1">(BS593*DCF!E$46-DCF!E$5*MAX(BS593*DCF!E$46,0)-MAX(BS593-BR593,0)/Inputs!$B$24)*DCF!E$6</f>
        <v>-4260.2377151003084</v>
      </c>
      <c r="DA593" s="15">
        <f ca="1">(BT593*DCF!F$46-DCF!F$5*MAX(BT593*DCF!F$46,0)-MAX(BT593-BS593,0)/Inputs!$B$24)*DCF!F$6</f>
        <v>-1307.8971593955237</v>
      </c>
      <c r="DB593" s="15">
        <f ca="1">(BU593*DCF!G$46-DCF!G$5*MAX(BU593*DCF!G$46,0)-MAX(BU593-BT593,0)/Inputs!$B$24)*DCF!G$6</f>
        <v>-447.15023128438384</v>
      </c>
      <c r="DC593" s="15">
        <f ca="1">(BV593*DCF!H$46-DCF!H$5*MAX(BV593*DCF!H$46,0)-MAX(BV593-BU593,0)/Inputs!$B$24)*DCF!H$6</f>
        <v>-778.82396983534727</v>
      </c>
      <c r="DD593" s="15">
        <f ca="1">(BW593*DCF!I$46-DCF!I$5*MAX(BW593*DCF!I$46,0)-MAX(BW593-BV593,0)/Inputs!$B$24)*DCF!I$6</f>
        <v>-420.77525298107724</v>
      </c>
      <c r="DE593" s="15">
        <f ca="1">(BX593*DCF!J$46-DCF!J$5*MAX(BX593*DCF!J$46,0)-MAX(BX593-BW593,0)/Inputs!$B$24)*DCF!J$6</f>
        <v>-2022.8421633371452</v>
      </c>
      <c r="DF593" s="15">
        <f ca="1">(BY593*DCF!K$46-DCF!K$5*MAX(BY593*DCF!K$46,0)-MAX(BY593-BX593,0)/Inputs!$B$24)*DCF!K$6</f>
        <v>461.89602718609689</v>
      </c>
      <c r="DG593" s="15">
        <f ca="1">(BZ593*DCF!L$46-DCF!L$5*MAX(BZ593*DCF!L$46,0)-MAX(BZ593-BY593,0)/Inputs!$B$24)*DCF!L$6</f>
        <v>612.21434459867442</v>
      </c>
      <c r="DH593" s="15">
        <f ca="1">(CA593*DCF!M$46-DCF!M$5*MAX(CA593*DCF!M$46,0)-MAX(CA593-BZ593,0)/Inputs!$B$24)*DCF!M$6</f>
        <v>113.78595318906575</v>
      </c>
      <c r="DI593" s="15">
        <f ca="1">SUM(CB593:CL593)+BE593*DCF!M$10*(1+Inputs!$B$30)*(1-Inputs!$B$33)*(1-Inputs!$B$30/Inputs!$B$31)/(Inputs!$B$29-Inputs!$B$30)*DCF!M$6</f>
        <v>101754.15881585635</v>
      </c>
      <c r="DJ593" s="15">
        <f ca="1">SUM(CM593:CW593)+BP593*DCF!M$28*(1+Inputs!$B$30)*(1-Inputs!$B$33)*(1-Inputs!$B$30/Inputs!$B$31)/(Inputs!$B$29-Inputs!$B$30)*DCF!M$6</f>
        <v>602152.30747634452</v>
      </c>
      <c r="DK593" s="15">
        <f ca="1">SUM(CX593:DH593)+CA593*DCF!M$46*(1+Inputs!$B$30)*(1-Inputs!$B$33)*(1-Inputs!$B$30/Inputs!$B$31)/(Inputs!$B$29-Inputs!$B$30)*DCF!M$6</f>
        <v>113924.65753221775</v>
      </c>
      <c r="DM593" s="15">
        <f ca="1">DI593+DJ593+DK593+Inputs!$B$34+Inputs!$B$36-Inputs!$B$35</f>
        <v>894682.12382441864</v>
      </c>
    </row>
    <row r="594" spans="1:117" x14ac:dyDescent="0.75">
      <c r="A594" s="11">
        <v>581</v>
      </c>
      <c r="C594" s="24">
        <f t="shared" ref="C594:M603" ca="1" si="358">_xlfn.NORM.S.INV(RAND())</f>
        <v>0.50093273179095554</v>
      </c>
      <c r="D594" s="24">
        <f t="shared" ca="1" si="358"/>
        <v>7.3034135215277338E-2</v>
      </c>
      <c r="E594" s="24">
        <f t="shared" ca="1" si="358"/>
        <v>-1.251299580870074</v>
      </c>
      <c r="F594" s="24">
        <f t="shared" ca="1" si="358"/>
        <v>0.38731842553681722</v>
      </c>
      <c r="G594" s="24">
        <f t="shared" ca="1" si="358"/>
        <v>-0.52536641556555574</v>
      </c>
      <c r="H594" s="24">
        <f t="shared" ca="1" si="358"/>
        <v>0.53453196655813418</v>
      </c>
      <c r="I594" s="24">
        <f t="shared" ca="1" si="358"/>
        <v>-1.087435360198745</v>
      </c>
      <c r="J594" s="24">
        <f t="shared" ca="1" si="358"/>
        <v>1.2440278648640333</v>
      </c>
      <c r="K594" s="24">
        <f t="shared" ca="1" si="358"/>
        <v>0.26750880170858099</v>
      </c>
      <c r="L594" s="24">
        <f t="shared" ca="1" si="358"/>
        <v>-1.6698187552700918</v>
      </c>
      <c r="M594" s="24">
        <f t="shared" ca="1" si="358"/>
        <v>1.5110598349860549</v>
      </c>
      <c r="N594" s="24">
        <f ca="1">SQRT(Inputs!$B$38)*C594+SQRT(1-Inputs!$B$38)*_xlfn.NORM.S.INV(RAND())</f>
        <v>1.1500401007965744</v>
      </c>
      <c r="O594" s="24">
        <f ca="1">SQRT(Inputs!$B$38)*D594+SQRT(1-Inputs!$B$38)*_xlfn.NORM.S.INV(RAND())</f>
        <v>0.94474344527623599</v>
      </c>
      <c r="P594" s="24">
        <f ca="1">SQRT(Inputs!$B$38)*E594+SQRT(1-Inputs!$B$38)*_xlfn.NORM.S.INV(RAND())</f>
        <v>-0.57805919261257532</v>
      </c>
      <c r="Q594" s="24">
        <f ca="1">SQRT(Inputs!$B$38)*F594+SQRT(1-Inputs!$B$38)*_xlfn.NORM.S.INV(RAND())</f>
        <v>0.78476274453261574</v>
      </c>
      <c r="R594" s="24">
        <f ca="1">SQRT(Inputs!$B$38)*G594+SQRT(1-Inputs!$B$38)*_xlfn.NORM.S.INV(RAND())</f>
        <v>1.6201431354074936</v>
      </c>
      <c r="S594" s="24">
        <f ca="1">SQRT(Inputs!$B$38)*H594+SQRT(1-Inputs!$B$38)*_xlfn.NORM.S.INV(RAND())</f>
        <v>-0.57899094711685994</v>
      </c>
      <c r="T594" s="24">
        <f ca="1">SQRT(Inputs!$B$38)*I594+SQRT(1-Inputs!$B$38)*_xlfn.NORM.S.INV(RAND())</f>
        <v>-0.84216258653607456</v>
      </c>
      <c r="U594" s="24">
        <f ca="1">SQRT(Inputs!$B$38)*J594+SQRT(1-Inputs!$B$38)*_xlfn.NORM.S.INV(RAND())</f>
        <v>0.63240194164191621</v>
      </c>
      <c r="V594" s="24">
        <f ca="1">SQRT(Inputs!$B$38)*K594+SQRT(1-Inputs!$B$38)*_xlfn.NORM.S.INV(RAND())</f>
        <v>1.7824103997337346</v>
      </c>
      <c r="W594" s="24">
        <f ca="1">SQRT(Inputs!$B$38)*L594+SQRT(1-Inputs!$B$38)*_xlfn.NORM.S.INV(RAND())</f>
        <v>-2.0253347216714124E-2</v>
      </c>
      <c r="X594" s="24">
        <f ca="1">SQRT(Inputs!$B$38)*M594+SQRT(1-Inputs!$B$38)*_xlfn.NORM.S.INV(RAND())</f>
        <v>0.5160417525184875</v>
      </c>
      <c r="Y594" s="24">
        <f ca="1">SQRT(Inputs!$B$38)*C594+SQRT(1-Inputs!$B$38)*_xlfn.NORM.S.INV(RAND())</f>
        <v>1.0172607894477224</v>
      </c>
      <c r="Z594" s="24">
        <f ca="1">SQRT(Inputs!$B$38)*D594+SQRT(1-Inputs!$B$38)*_xlfn.NORM.S.INV(RAND())</f>
        <v>0.64547314249324805</v>
      </c>
      <c r="AA594" s="24">
        <f ca="1">SQRT(Inputs!$B$38)*E594+SQRT(1-Inputs!$B$38)*_xlfn.NORM.S.INV(RAND())</f>
        <v>-1.909453769213034</v>
      </c>
      <c r="AB594" s="24">
        <f ca="1">SQRT(Inputs!$B$38)*F594+SQRT(1-Inputs!$B$38)*_xlfn.NORM.S.INV(RAND())</f>
        <v>-2.3720972444142036E-2</v>
      </c>
      <c r="AC594" s="24">
        <f ca="1">SQRT(Inputs!$B$38)*G594+SQRT(1-Inputs!$B$38)*_xlfn.NORM.S.INV(RAND())</f>
        <v>-0.48145653222717871</v>
      </c>
      <c r="AD594" s="24">
        <f ca="1">SQRT(Inputs!$B$38)*H594+SQRT(1-Inputs!$B$38)*_xlfn.NORM.S.INV(RAND())</f>
        <v>0.13507897293439955</v>
      </c>
      <c r="AE594" s="24">
        <f ca="1">SQRT(Inputs!$B$38)*I594+SQRT(1-Inputs!$B$38)*_xlfn.NORM.S.INV(RAND())</f>
        <v>-0.78399271264469406</v>
      </c>
      <c r="AF594" s="24">
        <f ca="1">SQRT(Inputs!$B$38)*J594+SQRT(1-Inputs!$B$38)*_xlfn.NORM.S.INV(RAND())</f>
        <v>1.1439781104662359</v>
      </c>
      <c r="AG594" s="24">
        <f ca="1">SQRT(Inputs!$B$38)*K594+SQRT(1-Inputs!$B$38)*_xlfn.NORM.S.INV(RAND())</f>
        <v>0.21307324935997518</v>
      </c>
      <c r="AH594" s="24">
        <f ca="1">SQRT(Inputs!$B$38)*L594+SQRT(1-Inputs!$B$38)*_xlfn.NORM.S.INV(RAND())</f>
        <v>-1.3066363907402008</v>
      </c>
      <c r="AI594" s="24">
        <f ca="1">SQRT(Inputs!$B$38)*M594+SQRT(1-Inputs!$B$38)*_xlfn.NORM.S.INV(RAND())</f>
        <v>0.72871597132722588</v>
      </c>
      <c r="AJ594" s="24">
        <f ca="1">SQRT(Inputs!$B$38)*C594+SQRT(1-Inputs!$B$38)*_xlfn.NORM.S.INV(RAND())</f>
        <v>0.61375448981498049</v>
      </c>
      <c r="AK594" s="24">
        <f ca="1">SQRT(Inputs!$B$38)*D594+SQRT(1-Inputs!$B$38)*_xlfn.NORM.S.INV(RAND())</f>
        <v>0.77962810355168699</v>
      </c>
      <c r="AL594" s="24">
        <f ca="1">SQRT(Inputs!$B$38)*E594+SQRT(1-Inputs!$B$38)*_xlfn.NORM.S.INV(RAND())</f>
        <v>-1.0968994888671542</v>
      </c>
      <c r="AM594" s="24">
        <f ca="1">SQRT(Inputs!$B$38)*F594+SQRT(1-Inputs!$B$38)*_xlfn.NORM.S.INV(RAND())</f>
        <v>-0.35862518053447051</v>
      </c>
      <c r="AN594" s="24">
        <f ca="1">SQRT(Inputs!$B$38)*G594+SQRT(1-Inputs!$B$38)*_xlfn.NORM.S.INV(RAND())</f>
        <v>-0.11113716923454253</v>
      </c>
      <c r="AO594" s="24">
        <f ca="1">SQRT(Inputs!$B$38)*H594+SQRT(1-Inputs!$B$38)*_xlfn.NORM.S.INV(RAND())</f>
        <v>1.5324735422704268</v>
      </c>
      <c r="AP594" s="24">
        <f ca="1">SQRT(Inputs!$B$38)*I594+SQRT(1-Inputs!$B$38)*_xlfn.NORM.S.INV(RAND())</f>
        <v>-0.3213900467849749</v>
      </c>
      <c r="AQ594" s="24">
        <f ca="1">SQRT(Inputs!$B$38)*J594+SQRT(1-Inputs!$B$38)*_xlfn.NORM.S.INV(RAND())</f>
        <v>1.1833158837571083</v>
      </c>
      <c r="AR594" s="24">
        <f ca="1">SQRT(Inputs!$B$38)*K594+SQRT(1-Inputs!$B$38)*_xlfn.NORM.S.INV(RAND())</f>
        <v>0.9250134366713616</v>
      </c>
      <c r="AS594" s="24">
        <f ca="1">SQRT(Inputs!$B$38)*L594+SQRT(1-Inputs!$B$38)*_xlfn.NORM.S.INV(RAND())</f>
        <v>-0.20539937347873727</v>
      </c>
      <c r="AT594" s="24">
        <f ca="1">SQRT(Inputs!$B$38)*M594+SQRT(1-Inputs!$B$38)*_xlfn.NORM.S.INV(RAND())</f>
        <v>1.8735844669798498</v>
      </c>
      <c r="AU594" s="15">
        <f ca="1">Inputs!$B$6*EXP($B$8-0.5*C$5^2+C$5*N594)</f>
        <v>5977.5911258818833</v>
      </c>
      <c r="AV594" s="15">
        <f t="shared" ca="1" si="328"/>
        <v>8360.4150209663658</v>
      </c>
      <c r="AW594" s="15">
        <f t="shared" ca="1" si="329"/>
        <v>9429.4181799488288</v>
      </c>
      <c r="AX594" s="15">
        <f t="shared" ca="1" si="330"/>
        <v>12698.260954042707</v>
      </c>
      <c r="AY594" s="15">
        <f t="shared" ca="1" si="331"/>
        <v>18751.066155290762</v>
      </c>
      <c r="AZ594" s="15">
        <f t="shared" ca="1" si="332"/>
        <v>21516.528517693627</v>
      </c>
      <c r="BA594" s="15">
        <f t="shared" ca="1" si="333"/>
        <v>24109.264566374954</v>
      </c>
      <c r="BB594" s="15">
        <f t="shared" ca="1" si="334"/>
        <v>31447.812400002109</v>
      </c>
      <c r="BC594" s="15">
        <f t="shared" ca="1" si="335"/>
        <v>45746.641434896272</v>
      </c>
      <c r="BD594" s="15">
        <f t="shared" ca="1" si="336"/>
        <v>55937.882687202313</v>
      </c>
      <c r="BE594" s="15">
        <f t="shared" ca="1" si="337"/>
        <v>71843.299992753338</v>
      </c>
      <c r="BF594" s="15">
        <f ca="1">Inputs!$B$13*EXP($B$9-0.5*C$6^2+C$6*Y594)</f>
        <v>16921.475488607386</v>
      </c>
      <c r="BG594" s="15">
        <f t="shared" ca="1" si="338"/>
        <v>23170.162723930225</v>
      </c>
      <c r="BH594" s="15">
        <f t="shared" ca="1" si="339"/>
        <v>20625.056356454792</v>
      </c>
      <c r="BI594" s="15">
        <f t="shared" ca="1" si="340"/>
        <v>25156.155402989567</v>
      </c>
      <c r="BJ594" s="15">
        <f t="shared" ca="1" si="341"/>
        <v>28772.109857249725</v>
      </c>
      <c r="BK594" s="15">
        <f t="shared" ca="1" si="342"/>
        <v>35967.716778735085</v>
      </c>
      <c r="BL594" s="15">
        <f t="shared" ca="1" si="343"/>
        <v>39913.657465718497</v>
      </c>
      <c r="BM594" s="15">
        <f t="shared" ca="1" si="344"/>
        <v>56554.717342358126</v>
      </c>
      <c r="BN594" s="15">
        <f t="shared" ca="1" si="345"/>
        <v>71354.098880510341</v>
      </c>
      <c r="BO594" s="15">
        <f t="shared" ca="1" si="346"/>
        <v>75422.666437429623</v>
      </c>
      <c r="BP594" s="15">
        <f t="shared" ca="1" si="347"/>
        <v>100820.66691776829</v>
      </c>
      <c r="BQ594" s="15">
        <f ca="1">Inputs!$B$20*EXP($B$10-0.5*C$7^2+C$7*AJ594)</f>
        <v>5332.7203846015527</v>
      </c>
      <c r="BR594" s="15">
        <f t="shared" ca="1" si="348"/>
        <v>9268.6461238958873</v>
      </c>
      <c r="BS594" s="15">
        <f t="shared" ca="1" si="349"/>
        <v>9262.4805477362515</v>
      </c>
      <c r="BT594" s="15">
        <f t="shared" ca="1" si="350"/>
        <v>11624.255323821168</v>
      </c>
      <c r="BU594" s="15">
        <f t="shared" ca="1" si="351"/>
        <v>15682.373735915053</v>
      </c>
      <c r="BV594" s="15">
        <f t="shared" ca="1" si="352"/>
        <v>30815.930880330754</v>
      </c>
      <c r="BW594" s="15">
        <f t="shared" ca="1" si="353"/>
        <v>40174.086886001889</v>
      </c>
      <c r="BX594" s="15">
        <f t="shared" ca="1" si="354"/>
        <v>71233.37914351745</v>
      </c>
      <c r="BY594" s="15">
        <f t="shared" ca="1" si="355"/>
        <v>119133.76425365511</v>
      </c>
      <c r="BZ594" s="15">
        <f t="shared" ca="1" si="356"/>
        <v>160967.13168339804</v>
      </c>
      <c r="CA594" s="15">
        <f t="shared" ca="1" si="357"/>
        <v>315436.97423866065</v>
      </c>
      <c r="CB594" s="15">
        <f ca="1">(AU594*DCF!C$10-DCF!C$5*MAX(AU594*DCF!C$10,0)-MAX(AU594-Inputs!$B$6,0)/Inputs!$B$10)*DCF!C$6</f>
        <v>1035.8346649520213</v>
      </c>
      <c r="CC594" s="15">
        <f ca="1">(AV594*DCF!D$10-DCF!D$5*MAX(AV594*DCF!D$10,0)-MAX(AV594-AU594,0)/Inputs!$B$10)*DCF!D$6</f>
        <v>1456.8052775231724</v>
      </c>
      <c r="CD594" s="15">
        <f ca="1">(AW594*DCF!E$10-DCF!E$5*MAX(AW594*DCF!E$10,0)-MAX(AW594-AV594,0)/Inputs!$B$10)*DCF!E$6</f>
        <v>1936.3187734291425</v>
      </c>
      <c r="CE594" s="15">
        <f ca="1">(AX594*DCF!F$10-DCF!F$5*MAX(AX594*DCF!F$10,0)-MAX(AX594-AW594,0)/Inputs!$B$10)*DCF!F$6</f>
        <v>2091.8449920903086</v>
      </c>
      <c r="CF594" s="15">
        <f ca="1">(AY594*DCF!G$10-DCF!G$5*MAX(AY594*DCF!G$10,0)-MAX(AY594-AX594,0)/Inputs!$B$10)*DCF!G$6</f>
        <v>2700.0130690262122</v>
      </c>
      <c r="CG594" s="15">
        <f ca="1">(AZ594*DCF!H$10-DCF!H$5*MAX(AZ594*DCF!H$10,0)-MAX(AZ594-AY594,0)/Inputs!$B$10)*DCF!H$6</f>
        <v>3686.3920252145926</v>
      </c>
      <c r="CH594" s="15">
        <f ca="1">(BA594*DCF!I$10-DCF!I$5*MAX(BA594*DCF!I$10,0)-MAX(BA594-AZ594,0)/Inputs!$B$10)*DCF!I$6</f>
        <v>3978.5835743787316</v>
      </c>
      <c r="CI594" s="15">
        <f ca="1">(BB594*DCF!J$10-DCF!J$5*MAX(BB594*DCF!J$10,0)-MAX(BB594-BA594,0)/Inputs!$B$10)*DCF!J$6</f>
        <v>4284.4815823405788</v>
      </c>
      <c r="CJ594" s="15">
        <f ca="1">(BC594*DCF!K$10-DCF!K$5*MAX(BC594*DCF!K$10,0)-MAX(BC594-BB594,0)/Inputs!$B$10)*DCF!K$6</f>
        <v>5362.8561790143167</v>
      </c>
      <c r="CK594" s="15">
        <f ca="1">(BD594*DCF!L$10-DCF!L$5*MAX(BD594*DCF!L$10,0)-MAX(BD594-BC594,0)/Inputs!$B$10)*DCF!L$6</f>
        <v>7118.6039176751392</v>
      </c>
      <c r="CL594" s="15">
        <f ca="1">(BE594*DCF!M$10-DCF!M$5*MAX(BE594*DCF!M$10,0)-MAX(BE594-BD594,0)/Inputs!$B$10)*DCF!M$6</f>
        <v>8237.9468085082462</v>
      </c>
      <c r="CM594" s="15">
        <f ca="1">(BF594*DCF!C$28-DCF!C$5*MAX(BF594*DCF!C$28,0)-MAX(BF594-Inputs!$B$13,0)/Inputs!$B$17)*DCF!C$6</f>
        <v>3886.1534871200865</v>
      </c>
      <c r="CN594" s="15">
        <f ca="1">(BG594*DCF!D$28-DCF!D$5*MAX(BG594*DCF!D$28,0)-MAX(BG594-BF594,0)/Inputs!$B$17)*DCF!D$6</f>
        <v>5491.015827187467</v>
      </c>
      <c r="CO594" s="15">
        <f ca="1">(BH594*DCF!E$28-DCF!E$5*MAX(BH594*DCF!E$28,0)-MAX(BH594-BG594,0)/Inputs!$B$17)*DCF!E$6</f>
        <v>5841.3832190475005</v>
      </c>
      <c r="CP594" s="15">
        <f ca="1">(BI594*DCF!F$28-DCF!F$5*MAX(BI594*DCF!F$28,0)-MAX(BI594-BH594,0)/Inputs!$B$17)*DCF!F$6</f>
        <v>6004.2753561762793</v>
      </c>
      <c r="CQ594" s="15">
        <f ca="1">(BJ594*DCF!G$28-DCF!G$5*MAX(BJ594*DCF!G$28,0)-MAX(BJ594-BI594,0)/Inputs!$B$17)*DCF!G$6</f>
        <v>6856.9743778936818</v>
      </c>
      <c r="CR594" s="15">
        <f ca="1">(BK594*DCF!H$28-DCF!H$5*MAX(BK594*DCF!H$28,0)-MAX(BK594-BJ594,0)/Inputs!$B$17)*DCF!H$6</f>
        <v>7777.2178001056373</v>
      </c>
      <c r="CS594" s="15">
        <f ca="1">(BL594*DCF!I$28-DCF!I$5*MAX(BL594*DCF!I$28,0)-MAX(BL594-BK594,0)/Inputs!$B$17)*DCF!I$6</f>
        <v>8819.454314566532</v>
      </c>
      <c r="CT594" s="15">
        <f ca="1">(BM594*DCF!J$28-DCF!J$5*MAX(BM594*DCF!J$28,0)-MAX(BM594-BL594,0)/Inputs!$B$17)*DCF!J$6</f>
        <v>10409.928336164323</v>
      </c>
      <c r="CU594" s="15">
        <f ca="1">(BN594*DCF!K$28-DCF!K$5*MAX(BN594*DCF!K$28,0)-MAX(BN594-BM594,0)/Inputs!$B$17)*DCF!K$6</f>
        <v>13256.062177741132</v>
      </c>
      <c r="CV594" s="15">
        <f ca="1">(BO594*DCF!L$28-DCF!L$5*MAX(BO594*DCF!L$28,0)-MAX(BO594-BN594,0)/Inputs!$B$17)*DCF!L$6</f>
        <v>14588.039863155213</v>
      </c>
      <c r="CW594" s="15">
        <f ca="1">(BP594*DCF!M$28-DCF!M$5*MAX(BP594*DCF!M$28,0)-MAX(BP594-BO594,0)/Inputs!$B$17)*DCF!M$6</f>
        <v>16314.662112322098</v>
      </c>
      <c r="CX594" s="15">
        <f ca="1">(BQ594*DCF!C$46-DCF!C$5*MAX(BQ594*DCF!C$46,0)-MAX(BQ594-Inputs!$B$20,0)/Inputs!$B$24)*DCF!C$6</f>
        <v>-2216.2034997239393</v>
      </c>
      <c r="CY594" s="15">
        <f ca="1">(BR594*DCF!D$46-DCF!D$5*MAX(BR594*DCF!D$46,0)-MAX(BR594-BQ594,0)/Inputs!$B$24)*DCF!D$6</f>
        <v>-3261.3685875342831</v>
      </c>
      <c r="CZ594" s="15">
        <f ca="1">(BS594*DCF!E$46-DCF!E$5*MAX(BS594*DCF!E$46,0)-MAX(BS594-BR594,0)/Inputs!$B$24)*DCF!E$6</f>
        <v>-1095.3044519584009</v>
      </c>
      <c r="DA594" s="15">
        <f ca="1">(BT594*DCF!F$46-DCF!F$5*MAX(BT594*DCF!F$46,0)-MAX(BT594-BS594,0)/Inputs!$B$24)*DCF!F$6</f>
        <v>-1706.5486241977326</v>
      </c>
      <c r="DB594" s="15">
        <f ca="1">(BU594*DCF!G$46-DCF!G$5*MAX(BU594*DCF!G$46,0)-MAX(BU594-BT594,0)/Inputs!$B$24)*DCF!G$6</f>
        <v>-1892.5949230875835</v>
      </c>
      <c r="DC594" s="15">
        <f ca="1">(BV594*DCF!H$46-DCF!H$5*MAX(BV594*DCF!H$46,0)-MAX(BV594-BU594,0)/Inputs!$B$24)*DCF!H$6</f>
        <v>-4702.6601577841393</v>
      </c>
      <c r="DD594" s="15">
        <f ca="1">(BW594*DCF!I$46-DCF!I$5*MAX(BW594*DCF!I$46,0)-MAX(BW594-BV594,0)/Inputs!$B$24)*DCF!I$6</f>
        <v>-1758.5284568815905</v>
      </c>
      <c r="DE594" s="15">
        <f ca="1">(BX594*DCF!J$46-DCF!J$5*MAX(BX594*DCF!J$46,0)-MAX(BX594-BW594,0)/Inputs!$B$24)*DCF!J$6</f>
        <v>-5248.3736563908715</v>
      </c>
      <c r="DF594" s="15">
        <f ca="1">(BY594*DCF!K$46-DCF!K$5*MAX(BY594*DCF!K$46,0)-MAX(BY594-BX594,0)/Inputs!$B$24)*DCF!K$6</f>
        <v>-4929.0005423688635</v>
      </c>
      <c r="DG594" s="15">
        <f ca="1">(BZ594*DCF!L$46-DCF!L$5*MAX(BZ594*DCF!L$46,0)-MAX(BZ594-BY594,0)/Inputs!$B$24)*DCF!L$6</f>
        <v>1659.8839558949005</v>
      </c>
      <c r="DH594" s="15">
        <f ca="1">(CA594*DCF!M$46-DCF!M$5*MAX(CA594*DCF!M$46,0)-MAX(CA594-BZ594,0)/Inputs!$B$24)*DCF!M$6</f>
        <v>-7563.8575579073595</v>
      </c>
      <c r="DI594" s="15">
        <f ca="1">SUM(CB594:CL594)+BE594*DCF!M$10*(1+Inputs!$B$30)*(1-Inputs!$B$33)*(1-Inputs!$B$30/Inputs!$B$31)/(Inputs!$B$29-Inputs!$B$30)*DCF!M$6</f>
        <v>241830.53477327575</v>
      </c>
      <c r="DJ594" s="15">
        <f ca="1">SUM(CM594:CW594)+BP594*DCF!M$28*(1+Inputs!$B$30)*(1-Inputs!$B$33)*(1-Inputs!$B$30/Inputs!$B$31)/(Inputs!$B$29-Inputs!$B$30)*DCF!M$6</f>
        <v>473358.83253474417</v>
      </c>
      <c r="DK594" s="15">
        <f ca="1">SUM(CX594:DH594)+CA594*DCF!M$46*(1+Inputs!$B$30)*(1-Inputs!$B$33)*(1-Inputs!$B$30/Inputs!$B$31)/(Inputs!$B$29-Inputs!$B$30)*DCF!M$6</f>
        <v>454988.37156936666</v>
      </c>
      <c r="DM594" s="15">
        <f ca="1">DI594+DJ594+DK594+Inputs!$B$34+Inputs!$B$36-Inputs!$B$35</f>
        <v>1247028.7388773866</v>
      </c>
    </row>
    <row r="595" spans="1:117" x14ac:dyDescent="0.75">
      <c r="A595" s="11">
        <v>582</v>
      </c>
      <c r="C595" s="24">
        <f t="shared" ca="1" si="358"/>
        <v>0.35503793503755959</v>
      </c>
      <c r="D595" s="24">
        <f t="shared" ca="1" si="358"/>
        <v>-0.15377565689677247</v>
      </c>
      <c r="E595" s="24">
        <f t="shared" ca="1" si="358"/>
        <v>2.2676331894424866</v>
      </c>
      <c r="F595" s="24">
        <f t="shared" ca="1" si="358"/>
        <v>-0.34927535376436886</v>
      </c>
      <c r="G595" s="24">
        <f t="shared" ca="1" si="358"/>
        <v>0.43235449112975716</v>
      </c>
      <c r="H595" s="24">
        <f t="shared" ca="1" si="358"/>
        <v>2.2493207270236706</v>
      </c>
      <c r="I595" s="24">
        <f t="shared" ca="1" si="358"/>
        <v>-0.62053278966134007</v>
      </c>
      <c r="J595" s="24">
        <f t="shared" ca="1" si="358"/>
        <v>7.9943857298558924E-3</v>
      </c>
      <c r="K595" s="24">
        <f t="shared" ca="1" si="358"/>
        <v>0.13145770303064475</v>
      </c>
      <c r="L595" s="24">
        <f t="shared" ca="1" si="358"/>
        <v>0.32653980116951847</v>
      </c>
      <c r="M595" s="24">
        <f t="shared" ca="1" si="358"/>
        <v>-1.8018387251697574</v>
      </c>
      <c r="N595" s="24">
        <f ca="1">SQRT(Inputs!$B$38)*C595+SQRT(1-Inputs!$B$38)*_xlfn.NORM.S.INV(RAND())</f>
        <v>0.37582380807036148</v>
      </c>
      <c r="O595" s="24">
        <f ca="1">SQRT(Inputs!$B$38)*D595+SQRT(1-Inputs!$B$38)*_xlfn.NORM.S.INV(RAND())</f>
        <v>-0.28620439291248878</v>
      </c>
      <c r="P595" s="24">
        <f ca="1">SQRT(Inputs!$B$38)*E595+SQRT(1-Inputs!$B$38)*_xlfn.NORM.S.INV(RAND())</f>
        <v>1.3190456637619552</v>
      </c>
      <c r="Q595" s="24">
        <f ca="1">SQRT(Inputs!$B$38)*F595+SQRT(1-Inputs!$B$38)*_xlfn.NORM.S.INV(RAND())</f>
        <v>0.88429319811662577</v>
      </c>
      <c r="R595" s="24">
        <f ca="1">SQRT(Inputs!$B$38)*G595+SQRT(1-Inputs!$B$38)*_xlfn.NORM.S.INV(RAND())</f>
        <v>1.6753621515123336</v>
      </c>
      <c r="S595" s="24">
        <f ca="1">SQRT(Inputs!$B$38)*H595+SQRT(1-Inputs!$B$38)*_xlfn.NORM.S.INV(RAND())</f>
        <v>0.53499349301347354</v>
      </c>
      <c r="T595" s="24">
        <f ca="1">SQRT(Inputs!$B$38)*I595+SQRT(1-Inputs!$B$38)*_xlfn.NORM.S.INV(RAND())</f>
        <v>-0.24575917554912816</v>
      </c>
      <c r="U595" s="24">
        <f ca="1">SQRT(Inputs!$B$38)*J595+SQRT(1-Inputs!$B$38)*_xlfn.NORM.S.INV(RAND())</f>
        <v>2.1460046071331318</v>
      </c>
      <c r="V595" s="24">
        <f ca="1">SQRT(Inputs!$B$38)*K595+SQRT(1-Inputs!$B$38)*_xlfn.NORM.S.INV(RAND())</f>
        <v>-4.8006638168536273E-2</v>
      </c>
      <c r="W595" s="24">
        <f ca="1">SQRT(Inputs!$B$38)*L595+SQRT(1-Inputs!$B$38)*_xlfn.NORM.S.INV(RAND())</f>
        <v>1.1279808265494662</v>
      </c>
      <c r="X595" s="24">
        <f ca="1">SQRT(Inputs!$B$38)*M595+SQRT(1-Inputs!$B$38)*_xlfn.NORM.S.INV(RAND())</f>
        <v>-0.42371240759642248</v>
      </c>
      <c r="Y595" s="24">
        <f ca="1">SQRT(Inputs!$B$38)*C595+SQRT(1-Inputs!$B$38)*_xlfn.NORM.S.INV(RAND())</f>
        <v>1.0690614222208734</v>
      </c>
      <c r="Z595" s="24">
        <f ca="1">SQRT(Inputs!$B$38)*D595+SQRT(1-Inputs!$B$38)*_xlfn.NORM.S.INV(RAND())</f>
        <v>-0.81467920700471952</v>
      </c>
      <c r="AA595" s="24">
        <f ca="1">SQRT(Inputs!$B$38)*E595+SQRT(1-Inputs!$B$38)*_xlfn.NORM.S.INV(RAND())</f>
        <v>3.2697005080185155</v>
      </c>
      <c r="AB595" s="24">
        <f ca="1">SQRT(Inputs!$B$38)*F595+SQRT(1-Inputs!$B$38)*_xlfn.NORM.S.INV(RAND())</f>
        <v>-0.61138503636357577</v>
      </c>
      <c r="AC595" s="24">
        <f ca="1">SQRT(Inputs!$B$38)*G595+SQRT(1-Inputs!$B$38)*_xlfn.NORM.S.INV(RAND())</f>
        <v>-0.91793920236930904</v>
      </c>
      <c r="AD595" s="24">
        <f ca="1">SQRT(Inputs!$B$38)*H595+SQRT(1-Inputs!$B$38)*_xlfn.NORM.S.INV(RAND())</f>
        <v>1.9358325196686239</v>
      </c>
      <c r="AE595" s="24">
        <f ca="1">SQRT(Inputs!$B$38)*I595+SQRT(1-Inputs!$B$38)*_xlfn.NORM.S.INV(RAND())</f>
        <v>8.4256630137292066E-2</v>
      </c>
      <c r="AF595" s="24">
        <f ca="1">SQRT(Inputs!$B$38)*J595+SQRT(1-Inputs!$B$38)*_xlfn.NORM.S.INV(RAND())</f>
        <v>1.0803803996082058</v>
      </c>
      <c r="AG595" s="24">
        <f ca="1">SQRT(Inputs!$B$38)*K595+SQRT(1-Inputs!$B$38)*_xlfn.NORM.S.INV(RAND())</f>
        <v>6.2463530359188141E-2</v>
      </c>
      <c r="AH595" s="24">
        <f ca="1">SQRT(Inputs!$B$38)*L595+SQRT(1-Inputs!$B$38)*_xlfn.NORM.S.INV(RAND())</f>
        <v>0.11828027277043264</v>
      </c>
      <c r="AI595" s="24">
        <f ca="1">SQRT(Inputs!$B$38)*M595+SQRT(1-Inputs!$B$38)*_xlfn.NORM.S.INV(RAND())</f>
        <v>-6.035933602242971E-3</v>
      </c>
      <c r="AJ595" s="24">
        <f ca="1">SQRT(Inputs!$B$38)*C595+SQRT(1-Inputs!$B$38)*_xlfn.NORM.S.INV(RAND())</f>
        <v>-0.41372912945670104</v>
      </c>
      <c r="AK595" s="24">
        <f ca="1">SQRT(Inputs!$B$38)*D595+SQRT(1-Inputs!$B$38)*_xlfn.NORM.S.INV(RAND())</f>
        <v>-1.6945577454556122</v>
      </c>
      <c r="AL595" s="24">
        <f ca="1">SQRT(Inputs!$B$38)*E595+SQRT(1-Inputs!$B$38)*_xlfn.NORM.S.INV(RAND())</f>
        <v>0.6633173519658877</v>
      </c>
      <c r="AM595" s="24">
        <f ca="1">SQRT(Inputs!$B$38)*F595+SQRT(1-Inputs!$B$38)*_xlfn.NORM.S.INV(RAND())</f>
        <v>-1.970282493444059</v>
      </c>
      <c r="AN595" s="24">
        <f ca="1">SQRT(Inputs!$B$38)*G595+SQRT(1-Inputs!$B$38)*_xlfn.NORM.S.INV(RAND())</f>
        <v>0.78986224720903764</v>
      </c>
      <c r="AO595" s="24">
        <f ca="1">SQRT(Inputs!$B$38)*H595+SQRT(1-Inputs!$B$38)*_xlfn.NORM.S.INV(RAND())</f>
        <v>2.1475391546083147</v>
      </c>
      <c r="AP595" s="24">
        <f ca="1">SQRT(Inputs!$B$38)*I595+SQRT(1-Inputs!$B$38)*_xlfn.NORM.S.INV(RAND())</f>
        <v>0.62409274520422708</v>
      </c>
      <c r="AQ595" s="24">
        <f ca="1">SQRT(Inputs!$B$38)*J595+SQRT(1-Inputs!$B$38)*_xlfn.NORM.S.INV(RAND())</f>
        <v>0.37468160109268395</v>
      </c>
      <c r="AR595" s="24">
        <f ca="1">SQRT(Inputs!$B$38)*K595+SQRT(1-Inputs!$B$38)*_xlfn.NORM.S.INV(RAND())</f>
        <v>0.69081400891079103</v>
      </c>
      <c r="AS595" s="24">
        <f ca="1">SQRT(Inputs!$B$38)*L595+SQRT(1-Inputs!$B$38)*_xlfn.NORM.S.INV(RAND())</f>
        <v>2.2085156330301321</v>
      </c>
      <c r="AT595" s="24">
        <f ca="1">SQRT(Inputs!$B$38)*M595+SQRT(1-Inputs!$B$38)*_xlfn.NORM.S.INV(RAND())</f>
        <v>-1.0509384138385205</v>
      </c>
      <c r="AU595" s="15">
        <f ca="1">Inputs!$B$6*EXP($B$8-0.5*C$5^2+C$5*N595)</f>
        <v>5273.4926912380934</v>
      </c>
      <c r="AV595" s="15">
        <f t="shared" ca="1" si="328"/>
        <v>6154.567992116763</v>
      </c>
      <c r="AW595" s="15">
        <f t="shared" ca="1" si="329"/>
        <v>8965.6858388211022</v>
      </c>
      <c r="AX595" s="15">
        <f t="shared" ca="1" si="330"/>
        <v>12224.839289627915</v>
      </c>
      <c r="AY595" s="15">
        <f t="shared" ca="1" si="331"/>
        <v>18168.773262434552</v>
      </c>
      <c r="AZ595" s="15">
        <f t="shared" ca="1" si="332"/>
        <v>23569.334536975472</v>
      </c>
      <c r="BA595" s="15">
        <f t="shared" ca="1" si="333"/>
        <v>28110.429481827057</v>
      </c>
      <c r="BB595" s="15">
        <f t="shared" ca="1" si="334"/>
        <v>42671.072074412943</v>
      </c>
      <c r="BC595" s="15">
        <f t="shared" ca="1" si="335"/>
        <v>52019.581945401849</v>
      </c>
      <c r="BD595" s="15">
        <f t="shared" ca="1" si="336"/>
        <v>70820.044622100992</v>
      </c>
      <c r="BE595" s="15">
        <f t="shared" ca="1" si="337"/>
        <v>83495.646431490648</v>
      </c>
      <c r="BF595" s="15">
        <f ca="1">Inputs!$B$13*EXP($B$9-0.5*C$6^2+C$6*Y595)</f>
        <v>17096.143469969877</v>
      </c>
      <c r="BG595" s="15">
        <f t="shared" ca="1" si="338"/>
        <v>17987.321624084521</v>
      </c>
      <c r="BH595" s="15">
        <f t="shared" ca="1" si="339"/>
        <v>37800.0151081453</v>
      </c>
      <c r="BI595" s="15">
        <f t="shared" ca="1" si="340"/>
        <v>42117.044123212792</v>
      </c>
      <c r="BJ595" s="15">
        <f t="shared" ca="1" si="341"/>
        <v>45233.563932371588</v>
      </c>
      <c r="BK595" s="15">
        <f t="shared" ca="1" si="342"/>
        <v>72255.986814981705</v>
      </c>
      <c r="BL595" s="15">
        <f t="shared" ca="1" si="343"/>
        <v>89732.212316958859</v>
      </c>
      <c r="BM595" s="15">
        <f t="shared" ca="1" si="344"/>
        <v>126143.39138634685</v>
      </c>
      <c r="BN595" s="15">
        <f t="shared" ca="1" si="345"/>
        <v>156306.21693918345</v>
      </c>
      <c r="BO595" s="15">
        <f t="shared" ca="1" si="346"/>
        <v>194981.11634657983</v>
      </c>
      <c r="BP595" s="15">
        <f t="shared" ca="1" si="347"/>
        <v>239821.16558302115</v>
      </c>
      <c r="BQ595" s="15">
        <f ca="1">Inputs!$B$20*EXP($B$10-0.5*C$7^2+C$7*AJ595)</f>
        <v>3704.0649319101212</v>
      </c>
      <c r="BR595" s="15">
        <f t="shared" ca="1" si="348"/>
        <v>2934.2582542687242</v>
      </c>
      <c r="BS595" s="15">
        <f t="shared" ca="1" si="349"/>
        <v>4861.41070869338</v>
      </c>
      <c r="BT595" s="15">
        <f t="shared" ca="1" si="350"/>
        <v>3997.4673222628844</v>
      </c>
      <c r="BU595" s="15">
        <f t="shared" ca="1" si="351"/>
        <v>6706.7815926518906</v>
      </c>
      <c r="BV595" s="15">
        <f t="shared" ca="1" si="352"/>
        <v>15137.679819652449</v>
      </c>
      <c r="BW595" s="15">
        <f t="shared" ca="1" si="353"/>
        <v>24106.658617119101</v>
      </c>
      <c r="BX595" s="15">
        <f t="shared" ca="1" si="354"/>
        <v>36347.200046534941</v>
      </c>
      <c r="BY595" s="15">
        <f t="shared" ca="1" si="355"/>
        <v>58124.917665858731</v>
      </c>
      <c r="BZ595" s="15">
        <f t="shared" ca="1" si="356"/>
        <v>122401.53711043957</v>
      </c>
      <c r="CA595" s="15">
        <f t="shared" ca="1" si="357"/>
        <v>142647.36521563344</v>
      </c>
      <c r="CB595" s="15">
        <f ca="1">(AU595*DCF!C$10-DCF!C$5*MAX(AU595*DCF!C$10,0)-MAX(AU595-Inputs!$B$6,0)/Inputs!$B$10)*DCF!C$6</f>
        <v>1040.8550122901158</v>
      </c>
      <c r="CC595" s="15">
        <f ca="1">(AV595*DCF!D$10-DCF!D$5*MAX(AV595*DCF!D$10,0)-MAX(AV595-AU595,0)/Inputs!$B$10)*DCF!D$6</f>
        <v>1285.3070995084518</v>
      </c>
      <c r="CD595" s="15">
        <f ca="1">(AW595*DCF!E$10-DCF!E$5*MAX(AW595*DCF!E$10,0)-MAX(AW595-AV595,0)/Inputs!$B$10)*DCF!E$6</f>
        <v>1436.8539862939392</v>
      </c>
      <c r="CE595" s="15">
        <f ca="1">(AX595*DCF!F$10-DCF!F$5*MAX(AX595*DCF!F$10,0)-MAX(AX595-AW595,0)/Inputs!$B$10)*DCF!F$6</f>
        <v>1990.5139051822671</v>
      </c>
      <c r="CF595" s="15">
        <f ca="1">(AY595*DCF!G$10-DCF!G$5*MAX(AY595*DCF!G$10,0)-MAX(AY595-AX595,0)/Inputs!$B$10)*DCF!G$6</f>
        <v>2600.9644611609529</v>
      </c>
      <c r="CG595" s="15">
        <f ca="1">(AZ595*DCF!H$10-DCF!H$5*MAX(AZ595*DCF!H$10,0)-MAX(AZ595-AY595,0)/Inputs!$B$10)*DCF!H$6</f>
        <v>3617.0367340542821</v>
      </c>
      <c r="CH595" s="15">
        <f ca="1">(BA595*DCF!I$10-DCF!I$5*MAX(BA595*DCF!I$10,0)-MAX(BA595-AZ595,0)/Inputs!$B$10)*DCF!I$6</f>
        <v>4389.8513181950084</v>
      </c>
      <c r="CI595" s="15">
        <f ca="1">(BB595*DCF!J$10-DCF!J$5*MAX(BB595*DCF!J$10,0)-MAX(BB595-BA595,0)/Inputs!$B$10)*DCF!J$6</f>
        <v>5116.0295339208024</v>
      </c>
      <c r="CJ595" s="15">
        <f ca="1">(BC595*DCF!K$10-DCF!K$5*MAX(BC595*DCF!K$10,0)-MAX(BC595-BB595,0)/Inputs!$B$10)*DCF!K$6</f>
        <v>7065.6681824473035</v>
      </c>
      <c r="CK595" s="15">
        <f ca="1">(BD595*DCF!L$10-DCF!L$5*MAX(BD595*DCF!L$10,0)-MAX(BD595-BC595,0)/Inputs!$B$10)*DCF!L$6</f>
        <v>8249.8052105393235</v>
      </c>
      <c r="CL595" s="15">
        <f ca="1">(BE595*DCF!M$10-DCF!M$5*MAX(BE595*DCF!M$10,0)-MAX(BE595-BD595,0)/Inputs!$B$10)*DCF!M$6</f>
        <v>10268.079574300251</v>
      </c>
      <c r="CM595" s="15">
        <f ca="1">(BF595*DCF!C$28-DCF!C$5*MAX(BF595*DCF!C$28,0)-MAX(BF595-Inputs!$B$13,0)/Inputs!$B$17)*DCF!C$6</f>
        <v>3899.121983818121</v>
      </c>
      <c r="CN595" s="15">
        <f ca="1">(BG595*DCF!D$28-DCF!D$5*MAX(BG595*DCF!D$28,0)-MAX(BG595-BF595,0)/Inputs!$B$17)*DCF!D$6</f>
        <v>5107.5519140128181</v>
      </c>
      <c r="CO595" s="15">
        <f ca="1">(BH595*DCF!E$28-DCF!E$5*MAX(BH595*DCF!E$28,0)-MAX(BH595-BG595,0)/Inputs!$B$17)*DCF!E$6</f>
        <v>6800.8281941617679</v>
      </c>
      <c r="CP595" s="15">
        <f ca="1">(BI595*DCF!F$28-DCF!F$5*MAX(BI595*DCF!F$28,0)-MAX(BI595-BH595,0)/Inputs!$B$17)*DCF!F$6</f>
        <v>10647.684712143167</v>
      </c>
      <c r="CQ595" s="15">
        <f ca="1">(BJ595*DCF!G$28-DCF!G$5*MAX(BJ595*DCF!G$28,0)-MAX(BJ595-BI595,0)/Inputs!$B$17)*DCF!G$6</f>
        <v>11212.023503870418</v>
      </c>
      <c r="CR595" s="15">
        <f ca="1">(BK595*DCF!H$28-DCF!H$5*MAX(BK595*DCF!H$28,0)-MAX(BK595-BJ595,0)/Inputs!$B$17)*DCF!H$6</f>
        <v>13671.17654918778</v>
      </c>
      <c r="CS595" s="15">
        <f ca="1">(BL595*DCF!I$28-DCF!I$5*MAX(BL595*DCF!I$28,0)-MAX(BL595-BK595,0)/Inputs!$B$17)*DCF!I$6</f>
        <v>18592.428119690772</v>
      </c>
      <c r="CT595" s="15">
        <f ca="1">(BM595*DCF!J$28-DCF!J$5*MAX(BM595*DCF!J$28,0)-MAX(BM595-BL595,0)/Inputs!$B$17)*DCF!J$6</f>
        <v>23312.62334471479</v>
      </c>
      <c r="CU595" s="15">
        <f ca="1">(BN595*DCF!K$28-DCF!K$5*MAX(BN595*DCF!K$28,0)-MAX(BN595-BM595,0)/Inputs!$B$17)*DCF!K$6</f>
        <v>29314.707867791542</v>
      </c>
      <c r="CV595" s="15">
        <f ca="1">(BO595*DCF!L$28-DCF!L$5*MAX(BO595*DCF!L$28,0)-MAX(BO595-BN595,0)/Inputs!$B$17)*DCF!L$6</f>
        <v>34526.695982338293</v>
      </c>
      <c r="CW595" s="15">
        <f ca="1">(BP595*DCF!M$28-DCF!M$5*MAX(BP595*DCF!M$28,0)-MAX(BP595-BO595,0)/Inputs!$B$17)*DCF!M$6</f>
        <v>40435.445976918018</v>
      </c>
      <c r="CX595" s="15">
        <f ca="1">(BQ595*DCF!C$46-DCF!C$5*MAX(BQ595*DCF!C$46,0)-MAX(BQ595-Inputs!$B$20,0)/Inputs!$B$24)*DCF!C$6</f>
        <v>-1087.8048027090908</v>
      </c>
      <c r="CY595" s="15">
        <f ca="1">(BR595*DCF!D$46-DCF!D$5*MAX(BR595*DCF!D$46,0)-MAX(BR595-BQ595,0)/Inputs!$B$24)*DCF!D$6</f>
        <v>-500.80945621662693</v>
      </c>
      <c r="CZ595" s="15">
        <f ca="1">(BS595*DCF!E$46-DCF!E$5*MAX(BS595*DCF!E$46,0)-MAX(BS595-BR595,0)/Inputs!$B$24)*DCF!E$6</f>
        <v>-1334.5007245203549</v>
      </c>
      <c r="DA595" s="15">
        <f ca="1">(BT595*DCF!F$46-DCF!F$5*MAX(BT595*DCF!F$46,0)-MAX(BT595-BS595,0)/Inputs!$B$24)*DCF!F$6</f>
        <v>-291.12084432356113</v>
      </c>
      <c r="DB595" s="15">
        <f ca="1">(BU595*DCF!G$46-DCF!G$5*MAX(BU595*DCF!G$46,0)-MAX(BU595-BT595,0)/Inputs!$B$24)*DCF!G$6</f>
        <v>-1136.9626728393489</v>
      </c>
      <c r="DC595" s="15">
        <f ca="1">(BV595*DCF!H$46-DCF!H$5*MAX(BV595*DCF!H$46,0)-MAX(BV595-BU595,0)/Inputs!$B$24)*DCF!H$6</f>
        <v>-2619.8499670699357</v>
      </c>
      <c r="DD595" s="15">
        <f ca="1">(BW595*DCF!I$46-DCF!I$5*MAX(BW595*DCF!I$46,0)-MAX(BW595-BV595,0)/Inputs!$B$24)*DCF!I$6</f>
        <v>-2017.894219095301</v>
      </c>
      <c r="DE595" s="15">
        <f ca="1">(BX595*DCF!J$46-DCF!J$5*MAX(BX595*DCF!J$46,0)-MAX(BX595-BW595,0)/Inputs!$B$24)*DCF!J$6</f>
        <v>-1721.3271045667263</v>
      </c>
      <c r="DF595" s="15">
        <f ca="1">(BY595*DCF!K$46-DCF!K$5*MAX(BY595*DCF!K$46,0)-MAX(BY595-BX595,0)/Inputs!$B$24)*DCF!K$6</f>
        <v>-2014.6716032504526</v>
      </c>
      <c r="DG595" s="15">
        <f ca="1">(BZ595*DCF!L$46-DCF!L$5*MAX(BZ595*DCF!L$46,0)-MAX(BZ595-BY595,0)/Inputs!$B$24)*DCF!L$6</f>
        <v>-6084.9602918477703</v>
      </c>
      <c r="DH595" s="15">
        <f ca="1">(CA595*DCF!M$46-DCF!M$5*MAX(CA595*DCF!M$46,0)-MAX(CA595-BZ595,0)/Inputs!$B$24)*DCF!M$6</f>
        <v>6950.4776055095926</v>
      </c>
      <c r="DI595" s="15">
        <f ca="1">SUM(CB595:CL595)+BE595*DCF!M$10*(1+Inputs!$B$30)*(1-Inputs!$B$33)*(1-Inputs!$B$30/Inputs!$B$31)/(Inputs!$B$29-Inputs!$B$30)*DCF!M$6</f>
        <v>279430.45315235184</v>
      </c>
      <c r="DJ595" s="15">
        <f ca="1">SUM(CM595:CW595)+BP595*DCF!M$28*(1+Inputs!$B$30)*(1-Inputs!$B$33)*(1-Inputs!$B$30/Inputs!$B$31)/(Inputs!$B$29-Inputs!$B$30)*DCF!M$6</f>
        <v>1087420.9216475189</v>
      </c>
      <c r="DK595" s="15">
        <f ca="1">SUM(CX595:DH595)+CA595*DCF!M$46*(1+Inputs!$B$30)*(1-Inputs!$B$33)*(1-Inputs!$B$30/Inputs!$B$31)/(Inputs!$B$29-Inputs!$B$30)*DCF!M$6</f>
        <v>208690.30020308841</v>
      </c>
      <c r="DM595" s="15">
        <f ca="1">DI595+DJ595+DK595+Inputs!$B$34+Inputs!$B$36-Inputs!$B$35</f>
        <v>1652392.6750029591</v>
      </c>
    </row>
    <row r="596" spans="1:117" x14ac:dyDescent="0.75">
      <c r="A596" s="11">
        <v>583</v>
      </c>
      <c r="C596" s="24">
        <f t="shared" ca="1" si="358"/>
        <v>-0.90428114692896056</v>
      </c>
      <c r="D596" s="24">
        <f t="shared" ca="1" si="358"/>
        <v>-2.0071147940469034</v>
      </c>
      <c r="E596" s="24">
        <f t="shared" ca="1" si="358"/>
        <v>-1.7193066130840962</v>
      </c>
      <c r="F596" s="24">
        <f t="shared" ca="1" si="358"/>
        <v>0.1405565562641799</v>
      </c>
      <c r="G596" s="24">
        <f t="shared" ca="1" si="358"/>
        <v>1.5225522612346469</v>
      </c>
      <c r="H596" s="24">
        <f t="shared" ca="1" si="358"/>
        <v>-0.20446852715410418</v>
      </c>
      <c r="I596" s="24">
        <f t="shared" ca="1" si="358"/>
        <v>-1.8231303463438804</v>
      </c>
      <c r="J596" s="24">
        <f t="shared" ca="1" si="358"/>
        <v>-0.62889081911605027</v>
      </c>
      <c r="K596" s="24">
        <f t="shared" ca="1" si="358"/>
        <v>-1.6410324631276803</v>
      </c>
      <c r="L596" s="24">
        <f t="shared" ca="1" si="358"/>
        <v>-1.4772785931512669</v>
      </c>
      <c r="M596" s="24">
        <f t="shared" ca="1" si="358"/>
        <v>-1.3097138808094879</v>
      </c>
      <c r="N596" s="24">
        <f ca="1">SQRT(Inputs!$B$38)*C596+SQRT(1-Inputs!$B$38)*_xlfn.NORM.S.INV(RAND())</f>
        <v>-6.6200506376339341E-2</v>
      </c>
      <c r="O596" s="24">
        <f ca="1">SQRT(Inputs!$B$38)*D596+SQRT(1-Inputs!$B$38)*_xlfn.NORM.S.INV(RAND())</f>
        <v>-1.7961950672657296</v>
      </c>
      <c r="P596" s="24">
        <f ca="1">SQRT(Inputs!$B$38)*E596+SQRT(1-Inputs!$B$38)*_xlfn.NORM.S.INV(RAND())</f>
        <v>-0.32707850944963301</v>
      </c>
      <c r="Q596" s="24">
        <f ca="1">SQRT(Inputs!$B$38)*F596+SQRT(1-Inputs!$B$38)*_xlfn.NORM.S.INV(RAND())</f>
        <v>0.77750785510979992</v>
      </c>
      <c r="R596" s="24">
        <f ca="1">SQRT(Inputs!$B$38)*G596+SQRT(1-Inputs!$B$38)*_xlfn.NORM.S.INV(RAND())</f>
        <v>2.192636608661624</v>
      </c>
      <c r="S596" s="24">
        <f ca="1">SQRT(Inputs!$B$38)*H596+SQRT(1-Inputs!$B$38)*_xlfn.NORM.S.INV(RAND())</f>
        <v>-1.2663094242836321</v>
      </c>
      <c r="T596" s="24">
        <f ca="1">SQRT(Inputs!$B$38)*I596+SQRT(1-Inputs!$B$38)*_xlfn.NORM.S.INV(RAND())</f>
        <v>0.1133945120156622</v>
      </c>
      <c r="U596" s="24">
        <f ca="1">SQRT(Inputs!$B$38)*J596+SQRT(1-Inputs!$B$38)*_xlfn.NORM.S.INV(RAND())</f>
        <v>0.52964838473301556</v>
      </c>
      <c r="V596" s="24">
        <f ca="1">SQRT(Inputs!$B$38)*K596+SQRT(1-Inputs!$B$38)*_xlfn.NORM.S.INV(RAND())</f>
        <v>-1.3947389138130446</v>
      </c>
      <c r="W596" s="24">
        <f ca="1">SQRT(Inputs!$B$38)*L596+SQRT(1-Inputs!$B$38)*_xlfn.NORM.S.INV(RAND())</f>
        <v>-2.1911957232319232</v>
      </c>
      <c r="X596" s="24">
        <f ca="1">SQRT(Inputs!$B$38)*M596+SQRT(1-Inputs!$B$38)*_xlfn.NORM.S.INV(RAND())</f>
        <v>-1.6822436394129492</v>
      </c>
      <c r="Y596" s="24">
        <f ca="1">SQRT(Inputs!$B$38)*C596+SQRT(1-Inputs!$B$38)*_xlfn.NORM.S.INV(RAND())</f>
        <v>-0.25598942312563583</v>
      </c>
      <c r="Z596" s="24">
        <f ca="1">SQRT(Inputs!$B$38)*D596+SQRT(1-Inputs!$B$38)*_xlfn.NORM.S.INV(RAND())</f>
        <v>-1.1957804291669598</v>
      </c>
      <c r="AA596" s="24">
        <f ca="1">SQRT(Inputs!$B$38)*E596+SQRT(1-Inputs!$B$38)*_xlfn.NORM.S.INV(RAND())</f>
        <v>-1.5507460953983907</v>
      </c>
      <c r="AB596" s="24">
        <f ca="1">SQRT(Inputs!$B$38)*F596+SQRT(1-Inputs!$B$38)*_xlfn.NORM.S.INV(RAND())</f>
        <v>-0.40810210292500682</v>
      </c>
      <c r="AC596" s="24">
        <f ca="1">SQRT(Inputs!$B$38)*G596+SQRT(1-Inputs!$B$38)*_xlfn.NORM.S.INV(RAND())</f>
        <v>0.57255126767336861</v>
      </c>
      <c r="AD596" s="24">
        <f ca="1">SQRT(Inputs!$B$38)*H596+SQRT(1-Inputs!$B$38)*_xlfn.NORM.S.INV(RAND())</f>
        <v>-0.42112148005126371</v>
      </c>
      <c r="AE596" s="24">
        <f ca="1">SQRT(Inputs!$B$38)*I596+SQRT(1-Inputs!$B$38)*_xlfn.NORM.S.INV(RAND())</f>
        <v>-0.64777911664571919</v>
      </c>
      <c r="AF596" s="24">
        <f ca="1">SQRT(Inputs!$B$38)*J596+SQRT(1-Inputs!$B$38)*_xlfn.NORM.S.INV(RAND())</f>
        <v>0.58409013261065956</v>
      </c>
      <c r="AG596" s="24">
        <f ca="1">SQRT(Inputs!$B$38)*K596+SQRT(1-Inputs!$B$38)*_xlfn.NORM.S.INV(RAND())</f>
        <v>-0.19602247786185212</v>
      </c>
      <c r="AH596" s="24">
        <f ca="1">SQRT(Inputs!$B$38)*L596+SQRT(1-Inputs!$B$38)*_xlfn.NORM.S.INV(RAND())</f>
        <v>-2.2672421240750564</v>
      </c>
      <c r="AI596" s="24">
        <f ca="1">SQRT(Inputs!$B$38)*M596+SQRT(1-Inputs!$B$38)*_xlfn.NORM.S.INV(RAND())</f>
        <v>0.59432146030113364</v>
      </c>
      <c r="AJ596" s="24">
        <f ca="1">SQRT(Inputs!$B$38)*C596+SQRT(1-Inputs!$B$38)*_xlfn.NORM.S.INV(RAND())</f>
        <v>-0.67962784675227428</v>
      </c>
      <c r="AK596" s="24">
        <f ca="1">SQRT(Inputs!$B$38)*D596+SQRT(1-Inputs!$B$38)*_xlfn.NORM.S.INV(RAND())</f>
        <v>-2.0653554606591293</v>
      </c>
      <c r="AL596" s="24">
        <f ca="1">SQRT(Inputs!$B$38)*E596+SQRT(1-Inputs!$B$38)*_xlfn.NORM.S.INV(RAND())</f>
        <v>-1.1240047789595957</v>
      </c>
      <c r="AM596" s="24">
        <f ca="1">SQRT(Inputs!$B$38)*F596+SQRT(1-Inputs!$B$38)*_xlfn.NORM.S.INV(RAND())</f>
        <v>0.16382430957569222</v>
      </c>
      <c r="AN596" s="24">
        <f ca="1">SQRT(Inputs!$B$38)*G596+SQRT(1-Inputs!$B$38)*_xlfn.NORM.S.INV(RAND())</f>
        <v>-6.1695131105468981E-2</v>
      </c>
      <c r="AO596" s="24">
        <f ca="1">SQRT(Inputs!$B$38)*H596+SQRT(1-Inputs!$B$38)*_xlfn.NORM.S.INV(RAND())</f>
        <v>0.12140535401051573</v>
      </c>
      <c r="AP596" s="24">
        <f ca="1">SQRT(Inputs!$B$38)*I596+SQRT(1-Inputs!$B$38)*_xlfn.NORM.S.INV(RAND())</f>
        <v>-0.4123157276157654</v>
      </c>
      <c r="AQ596" s="24">
        <f ca="1">SQRT(Inputs!$B$38)*J596+SQRT(1-Inputs!$B$38)*_xlfn.NORM.S.INV(RAND())</f>
        <v>0.25875013038721112</v>
      </c>
      <c r="AR596" s="24">
        <f ca="1">SQRT(Inputs!$B$38)*K596+SQRT(1-Inputs!$B$38)*_xlfn.NORM.S.INV(RAND())</f>
        <v>0.92991869732081789</v>
      </c>
      <c r="AS596" s="24">
        <f ca="1">SQRT(Inputs!$B$38)*L596+SQRT(1-Inputs!$B$38)*_xlfn.NORM.S.INV(RAND())</f>
        <v>-0.42094795660510892</v>
      </c>
      <c r="AT596" s="24">
        <f ca="1">SQRT(Inputs!$B$38)*M596+SQRT(1-Inputs!$B$38)*_xlfn.NORM.S.INV(RAND())</f>
        <v>-0.34254130196987775</v>
      </c>
      <c r="AU596" s="15">
        <f ca="1">Inputs!$B$6*EXP($B$8-0.5*C$5^2+C$5*N596)</f>
        <v>4909.3475821500979</v>
      </c>
      <c r="AV596" s="15">
        <f t="shared" ca="1" si="328"/>
        <v>4588.83315945903</v>
      </c>
      <c r="AW596" s="15">
        <f t="shared" ca="1" si="329"/>
        <v>5353.7897311430261</v>
      </c>
      <c r="AX596" s="15">
        <f t="shared" ca="1" si="330"/>
        <v>7203.2257907715848</v>
      </c>
      <c r="AY596" s="15">
        <f t="shared" ca="1" si="331"/>
        <v>11372.23489377819</v>
      </c>
      <c r="AZ596" s="15">
        <f t="shared" ca="1" si="332"/>
        <v>12098.222388608148</v>
      </c>
      <c r="BA596" s="15">
        <f t="shared" ca="1" si="333"/>
        <v>14981.882354206033</v>
      </c>
      <c r="BB596" s="15">
        <f t="shared" ca="1" si="334"/>
        <v>19342.021699187018</v>
      </c>
      <c r="BC596" s="15">
        <f t="shared" ca="1" si="335"/>
        <v>20705.08048517998</v>
      </c>
      <c r="BD596" s="15">
        <f t="shared" ca="1" si="336"/>
        <v>20665.107781144081</v>
      </c>
      <c r="BE596" s="15">
        <f t="shared" ca="1" si="337"/>
        <v>21725.173486627013</v>
      </c>
      <c r="BF596" s="15">
        <f ca="1">Inputs!$B$13*EXP($B$9-0.5*C$6^2+C$6*Y596)</f>
        <v>13146.61932853906</v>
      </c>
      <c r="BG596" s="15">
        <f t="shared" ca="1" si="338"/>
        <v>12912.729256715409</v>
      </c>
      <c r="BH596" s="15">
        <f t="shared" ca="1" si="339"/>
        <v>12198.941832456032</v>
      </c>
      <c r="BI596" s="15">
        <f t="shared" ca="1" si="340"/>
        <v>14024.158091005831</v>
      </c>
      <c r="BJ596" s="15">
        <f t="shared" ca="1" si="341"/>
        <v>18671.827413731757</v>
      </c>
      <c r="BK596" s="15">
        <f t="shared" ca="1" si="342"/>
        <v>21639.235690992176</v>
      </c>
      <c r="BL596" s="15">
        <f t="shared" ca="1" si="343"/>
        <v>24440.877905573481</v>
      </c>
      <c r="BM596" s="15">
        <f t="shared" ca="1" si="344"/>
        <v>32304.081519685784</v>
      </c>
      <c r="BN596" s="15">
        <f t="shared" ca="1" si="345"/>
        <v>38807.573304462334</v>
      </c>
      <c r="BO596" s="15">
        <f t="shared" ca="1" si="346"/>
        <v>36686.448513416144</v>
      </c>
      <c r="BP596" s="15">
        <f t="shared" ca="1" si="347"/>
        <v>48299.27464996944</v>
      </c>
      <c r="BQ596" s="15">
        <f ca="1">Inputs!$B$20*EXP($B$10-0.5*C$7^2+C$7*AJ596)</f>
        <v>3370.7024844016146</v>
      </c>
      <c r="BR596" s="15">
        <f t="shared" ca="1" si="348"/>
        <v>2373.5508493203151</v>
      </c>
      <c r="BS596" s="15">
        <f t="shared" ca="1" si="349"/>
        <v>2353.5784983673152</v>
      </c>
      <c r="BT596" s="15">
        <f t="shared" ca="1" si="350"/>
        <v>3387.574848628291</v>
      </c>
      <c r="BU596" s="15">
        <f t="shared" ca="1" si="351"/>
        <v>4625.2076302527084</v>
      </c>
      <c r="BV596" s="15">
        <f t="shared" ca="1" si="352"/>
        <v>6613.4406803570155</v>
      </c>
      <c r="BW596" s="15">
        <f t="shared" ca="1" si="353"/>
        <v>8457.4700797684163</v>
      </c>
      <c r="BX596" s="15">
        <f t="shared" ca="1" si="354"/>
        <v>12458.933342881804</v>
      </c>
      <c r="BY596" s="15">
        <f t="shared" ca="1" si="355"/>
        <v>20856.420014946241</v>
      </c>
      <c r="BZ596" s="15">
        <f t="shared" ca="1" si="356"/>
        <v>27085.267829986882</v>
      </c>
      <c r="CA596" s="15">
        <f t="shared" ca="1" si="357"/>
        <v>35799.76620531988</v>
      </c>
      <c r="CB596" s="15">
        <f ca="1">(AU596*DCF!C$10-DCF!C$5*MAX(AU596*DCF!C$10,0)-MAX(AU596-Inputs!$B$6,0)/Inputs!$B$10)*DCF!C$6</f>
        <v>1043.4514318234374</v>
      </c>
      <c r="CC596" s="15">
        <f ca="1">(AV596*DCF!D$10-DCF!D$5*MAX(AV596*DCF!D$10,0)-MAX(AV596-AU596,0)/Inputs!$B$10)*DCF!D$6</f>
        <v>1118.4969942939529</v>
      </c>
      <c r="CD596" s="15">
        <f ca="1">(AW596*DCF!E$10-DCF!E$5*MAX(AW596*DCF!E$10,0)-MAX(AW596-AV596,0)/Inputs!$B$10)*DCF!E$6</f>
        <v>1063.8049256832128</v>
      </c>
      <c r="CE596" s="15">
        <f ca="1">(AX596*DCF!F$10-DCF!F$5*MAX(AX596*DCF!F$10,0)-MAX(AX596-AW596,0)/Inputs!$B$10)*DCF!F$6</f>
        <v>1187.6309193541526</v>
      </c>
      <c r="CF596" s="15">
        <f ca="1">(AY596*DCF!G$10-DCF!G$5*MAX(AY596*DCF!G$10,0)-MAX(AY596-AX596,0)/Inputs!$B$10)*DCF!G$6</f>
        <v>1541.7779586006902</v>
      </c>
      <c r="CG596" s="15">
        <f ca="1">(AZ596*DCF!H$10-DCF!H$5*MAX(AZ596*DCF!H$10,0)-MAX(AZ596-AY596,0)/Inputs!$B$10)*DCF!H$6</f>
        <v>2219.96645983086</v>
      </c>
      <c r="CH596" s="15">
        <f ca="1">(BA596*DCF!I$10-DCF!I$5*MAX(BA596*DCF!I$10,0)-MAX(BA596-AZ596,0)/Inputs!$B$10)*DCF!I$6</f>
        <v>2263.6220967087233</v>
      </c>
      <c r="CI596" s="15">
        <f ca="1">(BB596*DCF!J$10-DCF!J$5*MAX(BB596*DCF!J$10,0)-MAX(BB596-BA596,0)/Inputs!$B$10)*DCF!J$6</f>
        <v>2658.428534941771</v>
      </c>
      <c r="CJ596" s="15">
        <f ca="1">(BC596*DCF!K$10-DCF!K$5*MAX(BC596*DCF!K$10,0)-MAX(BC596-BB596,0)/Inputs!$B$10)*DCF!K$6</f>
        <v>3142.377952137741</v>
      </c>
      <c r="CK596" s="15">
        <f ca="1">(BD596*DCF!L$10-DCF!L$5*MAX(BD596*DCF!L$10,0)-MAX(BD596-BC596,0)/Inputs!$B$10)*DCF!L$6</f>
        <v>3116.6912204124405</v>
      </c>
      <c r="CL596" s="15">
        <f ca="1">(BE596*DCF!M$10-DCF!M$5*MAX(BE596*DCF!M$10,0)-MAX(BE596-BD596,0)/Inputs!$B$10)*DCF!M$6</f>
        <v>2939.0667981444226</v>
      </c>
      <c r="CM596" s="15">
        <f ca="1">(BF596*DCF!C$28-DCF!C$5*MAX(BF596*DCF!C$28,0)-MAX(BF596-Inputs!$B$13,0)/Inputs!$B$17)*DCF!C$6</f>
        <v>3605.8834040428474</v>
      </c>
      <c r="CN596" s="15">
        <f ca="1">(BG596*DCF!D$28-DCF!D$5*MAX(BG596*DCF!D$28,0)-MAX(BG596-BF596,0)/Inputs!$B$17)*DCF!D$6</f>
        <v>3803.0965828417161</v>
      </c>
      <c r="CO596" s="15">
        <f ca="1">(BH596*DCF!E$28-DCF!E$5*MAX(BH596*DCF!E$28,0)-MAX(BH596-BG596,0)/Inputs!$B$17)*DCF!E$6</f>
        <v>3454.9575467193426</v>
      </c>
      <c r="CP596" s="15">
        <f ca="1">(BI596*DCF!F$28-DCF!F$5*MAX(BI596*DCF!F$28,0)-MAX(BI596-BH596,0)/Inputs!$B$17)*DCF!F$6</f>
        <v>3474.8800436757301</v>
      </c>
      <c r="CQ596" s="15">
        <f ca="1">(BJ596*DCF!G$28-DCF!G$5*MAX(BJ596*DCF!G$28,0)-MAX(BJ596-BI596,0)/Inputs!$B$17)*DCF!G$6</f>
        <v>4062.8552185233361</v>
      </c>
      <c r="CR596" s="15">
        <f ca="1">(BK596*DCF!H$28-DCF!H$5*MAX(BK596*DCF!H$28,0)-MAX(BK596-BJ596,0)/Inputs!$B$17)*DCF!H$6</f>
        <v>4890.5697559146474</v>
      </c>
      <c r="CS596" s="15">
        <f ca="1">(BL596*DCF!I$28-DCF!I$5*MAX(BL596*DCF!I$28,0)-MAX(BL596-BK596,0)/Inputs!$B$17)*DCF!I$6</f>
        <v>5345.2251204598824</v>
      </c>
      <c r="CT596" s="15">
        <f ca="1">(BM596*DCF!J$28-DCF!J$5*MAX(BM596*DCF!J$28,0)-MAX(BM596-BL596,0)/Inputs!$B$17)*DCF!J$6</f>
        <v>6163.895382184216</v>
      </c>
      <c r="CU596" s="15">
        <f ca="1">(BN596*DCF!K$28-DCF!K$5*MAX(BN596*DCF!K$28,0)-MAX(BN596-BM596,0)/Inputs!$B$17)*DCF!K$6</f>
        <v>7398.9176777424236</v>
      </c>
      <c r="CV596" s="15">
        <f ca="1">(BO596*DCF!L$28-DCF!L$5*MAX(BO596*DCF!L$28,0)-MAX(BO596-BN596,0)/Inputs!$B$17)*DCF!L$6</f>
        <v>7319.7165223415013</v>
      </c>
      <c r="CW596" s="15">
        <f ca="1">(BP596*DCF!M$28-DCF!M$5*MAX(BP596*DCF!M$28,0)-MAX(BP596-BO596,0)/Inputs!$B$17)*DCF!M$6</f>
        <v>7873.6698340864514</v>
      </c>
      <c r="CX596" s="15">
        <f ca="1">(BQ596*DCF!C$46-DCF!C$5*MAX(BQ596*DCF!C$46,0)-MAX(BQ596-Inputs!$B$20,0)/Inputs!$B$24)*DCF!C$6</f>
        <v>-856.83774900804701</v>
      </c>
      <c r="CY596" s="15">
        <f ca="1">(BR596*DCF!D$46-DCF!D$5*MAX(BR596*DCF!D$46,0)-MAX(BR596-BQ596,0)/Inputs!$B$24)*DCF!D$6</f>
        <v>-405.10977805764651</v>
      </c>
      <c r="CZ596" s="15">
        <f ca="1">(BS596*DCF!E$46-DCF!E$5*MAX(BS596*DCF!E$46,0)-MAX(BS596-BR596,0)/Inputs!$B$24)*DCF!E$6</f>
        <v>-278.31475531954806</v>
      </c>
      <c r="DA596" s="15">
        <f ca="1">(BT596*DCF!F$46-DCF!F$5*MAX(BT596*DCF!F$46,0)-MAX(BT596-BS596,0)/Inputs!$B$24)*DCF!F$6</f>
        <v>-623.21537660724221</v>
      </c>
      <c r="DB596" s="15">
        <f ca="1">(BU596*DCF!G$46-DCF!G$5*MAX(BU596*DCF!G$46,0)-MAX(BU596-BT596,0)/Inputs!$B$24)*DCF!G$6</f>
        <v>-571.89806148766081</v>
      </c>
      <c r="DC596" s="15">
        <f ca="1">(BV596*DCF!H$46-DCF!H$5*MAX(BV596*DCF!H$46,0)-MAX(BV596-BU596,0)/Inputs!$B$24)*DCF!H$6</f>
        <v>-617.83123821389972</v>
      </c>
      <c r="DD596" s="15">
        <f ca="1">(BW596*DCF!I$46-DCF!I$5*MAX(BW596*DCF!I$46,0)-MAX(BW596-BV596,0)/Inputs!$B$24)*DCF!I$6</f>
        <v>-334.02095391820342</v>
      </c>
      <c r="DE596" s="15">
        <f ca="1">(BX596*DCF!J$46-DCF!J$5*MAX(BX596*DCF!J$46,0)-MAX(BX596-BW596,0)/Inputs!$B$24)*DCF!J$6</f>
        <v>-538.50489218700022</v>
      </c>
      <c r="DF596" s="15">
        <f ca="1">(BY596*DCF!K$46-DCF!K$5*MAX(BY596*DCF!K$46,0)-MAX(BY596-BX596,0)/Inputs!$B$24)*DCF!K$6</f>
        <v>-865.77229004531887</v>
      </c>
      <c r="DG596" s="15">
        <f ca="1">(BZ596*DCF!L$46-DCF!L$5*MAX(BZ596*DCF!L$46,0)-MAX(BZ596-BY596,0)/Inputs!$B$24)*DCF!L$6</f>
        <v>462.67046037382522</v>
      </c>
      <c r="DH596" s="15">
        <f ca="1">(CA596*DCF!M$46-DCF!M$5*MAX(CA596*DCF!M$46,0)-MAX(CA596-BZ596,0)/Inputs!$B$24)*DCF!M$6</f>
        <v>984.74123450779257</v>
      </c>
      <c r="DI596" s="15">
        <f ca="1">SUM(CB596:CL596)+BE596*DCF!M$10*(1+Inputs!$B$30)*(1-Inputs!$B$33)*(1-Inputs!$B$30/Inputs!$B$31)/(Inputs!$B$29-Inputs!$B$30)*DCF!M$6</f>
        <v>82756.760390892538</v>
      </c>
      <c r="DJ596" s="15">
        <f ca="1">SUM(CM596:CW596)+BP596*DCF!M$28*(1+Inputs!$B$30)*(1-Inputs!$B$33)*(1-Inputs!$B$30/Inputs!$B$31)/(Inputs!$B$29-Inputs!$B$30)*DCF!M$6</f>
        <v>236617.02714540102</v>
      </c>
      <c r="DK596" s="15">
        <f ca="1">SUM(CX596:DH596)+CA596*DCF!M$46*(1+Inputs!$B$30)*(1-Inputs!$B$33)*(1-Inputs!$B$30/Inputs!$B$31)/(Inputs!$B$29-Inputs!$B$30)*DCF!M$6</f>
        <v>51706.585906872795</v>
      </c>
      <c r="DM596" s="15">
        <f ca="1">DI596+DJ596+DK596+Inputs!$B$34+Inputs!$B$36-Inputs!$B$35</f>
        <v>447931.37344316638</v>
      </c>
    </row>
    <row r="597" spans="1:117" x14ac:dyDescent="0.75">
      <c r="A597" s="11">
        <v>584</v>
      </c>
      <c r="C597" s="24">
        <f t="shared" ca="1" si="358"/>
        <v>0.49445130944560756</v>
      </c>
      <c r="D597" s="24">
        <f t="shared" ca="1" si="358"/>
        <v>0.35124412693497431</v>
      </c>
      <c r="E597" s="24">
        <f t="shared" ca="1" si="358"/>
        <v>0.46456379680216203</v>
      </c>
      <c r="F597" s="24">
        <f t="shared" ca="1" si="358"/>
        <v>-0.94346865981492345</v>
      </c>
      <c r="G597" s="24">
        <f t="shared" ca="1" si="358"/>
        <v>1.9131389235261624</v>
      </c>
      <c r="H597" s="24">
        <f t="shared" ca="1" si="358"/>
        <v>-0.20079181102501156</v>
      </c>
      <c r="I597" s="24">
        <f t="shared" ca="1" si="358"/>
        <v>0.226733096785453</v>
      </c>
      <c r="J597" s="24">
        <f t="shared" ca="1" si="358"/>
        <v>1.1275933125584134</v>
      </c>
      <c r="K597" s="24">
        <f t="shared" ca="1" si="358"/>
        <v>0.60189624740251735</v>
      </c>
      <c r="L597" s="24">
        <f t="shared" ca="1" si="358"/>
        <v>-1.0857794844663125</v>
      </c>
      <c r="M597" s="24">
        <f t="shared" ca="1" si="358"/>
        <v>1.2977781389380594</v>
      </c>
      <c r="N597" s="24">
        <f ca="1">SQRT(Inputs!$B$38)*C597+SQRT(1-Inputs!$B$38)*_xlfn.NORM.S.INV(RAND())</f>
        <v>-0.81196550571299775</v>
      </c>
      <c r="O597" s="24">
        <f ca="1">SQRT(Inputs!$B$38)*D597+SQRT(1-Inputs!$B$38)*_xlfn.NORM.S.INV(RAND())</f>
        <v>0.36995790186465327</v>
      </c>
      <c r="P597" s="24">
        <f ca="1">SQRT(Inputs!$B$38)*E597+SQRT(1-Inputs!$B$38)*_xlfn.NORM.S.INV(RAND())</f>
        <v>2.4004519227854879</v>
      </c>
      <c r="Q597" s="24">
        <f ca="1">SQRT(Inputs!$B$38)*F597+SQRT(1-Inputs!$B$38)*_xlfn.NORM.S.INV(RAND())</f>
        <v>-0.41019894700638415</v>
      </c>
      <c r="R597" s="24">
        <f ca="1">SQRT(Inputs!$B$38)*G597+SQRT(1-Inputs!$B$38)*_xlfn.NORM.S.INV(RAND())</f>
        <v>-0.43030033111078492</v>
      </c>
      <c r="S597" s="24">
        <f ca="1">SQRT(Inputs!$B$38)*H597+SQRT(1-Inputs!$B$38)*_xlfn.NORM.S.INV(RAND())</f>
        <v>0.47170226453978437</v>
      </c>
      <c r="T597" s="24">
        <f ca="1">SQRT(Inputs!$B$38)*I597+SQRT(1-Inputs!$B$38)*_xlfn.NORM.S.INV(RAND())</f>
        <v>-0.64915159438929892</v>
      </c>
      <c r="U597" s="24">
        <f ca="1">SQRT(Inputs!$B$38)*J597+SQRT(1-Inputs!$B$38)*_xlfn.NORM.S.INV(RAND())</f>
        <v>1.844712400573127</v>
      </c>
      <c r="V597" s="24">
        <f ca="1">SQRT(Inputs!$B$38)*K597+SQRT(1-Inputs!$B$38)*_xlfn.NORM.S.INV(RAND())</f>
        <v>0.53995133151674801</v>
      </c>
      <c r="W597" s="24">
        <f ca="1">SQRT(Inputs!$B$38)*L597+SQRT(1-Inputs!$B$38)*_xlfn.NORM.S.INV(RAND())</f>
        <v>-7.6723404358202574E-2</v>
      </c>
      <c r="X597" s="24">
        <f ca="1">SQRT(Inputs!$B$38)*M597+SQRT(1-Inputs!$B$38)*_xlfn.NORM.S.INV(RAND())</f>
        <v>1.1275955469975076</v>
      </c>
      <c r="Y597" s="24">
        <f ca="1">SQRT(Inputs!$B$38)*C597+SQRT(1-Inputs!$B$38)*_xlfn.NORM.S.INV(RAND())</f>
        <v>1.0051894081031834</v>
      </c>
      <c r="Z597" s="24">
        <f ca="1">SQRT(Inputs!$B$38)*D597+SQRT(1-Inputs!$B$38)*_xlfn.NORM.S.INV(RAND())</f>
        <v>1.0471225724293234</v>
      </c>
      <c r="AA597" s="24">
        <f ca="1">SQRT(Inputs!$B$38)*E597+SQRT(1-Inputs!$B$38)*_xlfn.NORM.S.INV(RAND())</f>
        <v>1.8791937298123182</v>
      </c>
      <c r="AB597" s="24">
        <f ca="1">SQRT(Inputs!$B$38)*F597+SQRT(1-Inputs!$B$38)*_xlfn.NORM.S.INV(RAND())</f>
        <v>-0.52775329284223049</v>
      </c>
      <c r="AC597" s="24">
        <f ca="1">SQRT(Inputs!$B$38)*G597+SQRT(1-Inputs!$B$38)*_xlfn.NORM.S.INV(RAND())</f>
        <v>1.9018427291116662</v>
      </c>
      <c r="AD597" s="24">
        <f ca="1">SQRT(Inputs!$B$38)*H597+SQRT(1-Inputs!$B$38)*_xlfn.NORM.S.INV(RAND())</f>
        <v>0.93993543146985159</v>
      </c>
      <c r="AE597" s="24">
        <f ca="1">SQRT(Inputs!$B$38)*I597+SQRT(1-Inputs!$B$38)*_xlfn.NORM.S.INV(RAND())</f>
        <v>-0.38246323288171613</v>
      </c>
      <c r="AF597" s="24">
        <f ca="1">SQRT(Inputs!$B$38)*J597+SQRT(1-Inputs!$B$38)*_xlfn.NORM.S.INV(RAND())</f>
        <v>-0.86165776239231728</v>
      </c>
      <c r="AG597" s="24">
        <f ca="1">SQRT(Inputs!$B$38)*K597+SQRT(1-Inputs!$B$38)*_xlfn.NORM.S.INV(RAND())</f>
        <v>-1.0383798069552708</v>
      </c>
      <c r="AH597" s="24">
        <f ca="1">SQRT(Inputs!$B$38)*L597+SQRT(1-Inputs!$B$38)*_xlfn.NORM.S.INV(RAND())</f>
        <v>-0.99053399051018975</v>
      </c>
      <c r="AI597" s="24">
        <f ca="1">SQRT(Inputs!$B$38)*M597+SQRT(1-Inputs!$B$38)*_xlfn.NORM.S.INV(RAND())</f>
        <v>0.29497722339416688</v>
      </c>
      <c r="AJ597" s="24">
        <f ca="1">SQRT(Inputs!$B$38)*C597+SQRT(1-Inputs!$B$38)*_xlfn.NORM.S.INV(RAND())</f>
        <v>-1.1867256072924788</v>
      </c>
      <c r="AK597" s="24">
        <f ca="1">SQRT(Inputs!$B$38)*D597+SQRT(1-Inputs!$B$38)*_xlfn.NORM.S.INV(RAND())</f>
        <v>0.8255287724341186</v>
      </c>
      <c r="AL597" s="24">
        <f ca="1">SQRT(Inputs!$B$38)*E597+SQRT(1-Inputs!$B$38)*_xlfn.NORM.S.INV(RAND())</f>
        <v>-1.2087972919914571</v>
      </c>
      <c r="AM597" s="24">
        <f ca="1">SQRT(Inputs!$B$38)*F597+SQRT(1-Inputs!$B$38)*_xlfn.NORM.S.INV(RAND())</f>
        <v>-0.7333431642980115</v>
      </c>
      <c r="AN597" s="24">
        <f ca="1">SQRT(Inputs!$B$38)*G597+SQRT(1-Inputs!$B$38)*_xlfn.NORM.S.INV(RAND())</f>
        <v>0.90021679016964562</v>
      </c>
      <c r="AO597" s="24">
        <f ca="1">SQRT(Inputs!$B$38)*H597+SQRT(1-Inputs!$B$38)*_xlfn.NORM.S.INV(RAND())</f>
        <v>-0.3819743393466275</v>
      </c>
      <c r="AP597" s="24">
        <f ca="1">SQRT(Inputs!$B$38)*I597+SQRT(1-Inputs!$B$38)*_xlfn.NORM.S.INV(RAND())</f>
        <v>0.42027116399530695</v>
      </c>
      <c r="AQ597" s="24">
        <f ca="1">SQRT(Inputs!$B$38)*J597+SQRT(1-Inputs!$B$38)*_xlfn.NORM.S.INV(RAND())</f>
        <v>0.77642843151673857</v>
      </c>
      <c r="AR597" s="24">
        <f ca="1">SQRT(Inputs!$B$38)*K597+SQRT(1-Inputs!$B$38)*_xlfn.NORM.S.INV(RAND())</f>
        <v>-0.39227294796073492</v>
      </c>
      <c r="AS597" s="24">
        <f ca="1">SQRT(Inputs!$B$38)*L597+SQRT(1-Inputs!$B$38)*_xlfn.NORM.S.INV(RAND())</f>
        <v>9.574140580987911E-2</v>
      </c>
      <c r="AT597" s="24">
        <f ca="1">SQRT(Inputs!$B$38)*M597+SQRT(1-Inputs!$B$38)*_xlfn.NORM.S.INV(RAND())</f>
        <v>0.39272954067362947</v>
      </c>
      <c r="AU597" s="15">
        <f ca="1">Inputs!$B$6*EXP($B$8-0.5*C$5^2+C$5*N597)</f>
        <v>4351.0699647025122</v>
      </c>
      <c r="AV597" s="15">
        <f t="shared" ca="1" si="328"/>
        <v>5592.3540554201636</v>
      </c>
      <c r="AW597" s="15">
        <f t="shared" ca="1" si="329"/>
        <v>9425.9986851491503</v>
      </c>
      <c r="AX597" s="15">
        <f t="shared" ca="1" si="330"/>
        <v>10933.290611367398</v>
      </c>
      <c r="AY597" s="15">
        <f t="shared" ca="1" si="331"/>
        <v>12706.717661112667</v>
      </c>
      <c r="AZ597" s="15">
        <f t="shared" ca="1" si="332"/>
        <v>16369.229578487279</v>
      </c>
      <c r="BA597" s="15">
        <f t="shared" ca="1" si="333"/>
        <v>18715.9963787778</v>
      </c>
      <c r="BB597" s="15">
        <f t="shared" ca="1" si="334"/>
        <v>27565.714617131136</v>
      </c>
      <c r="BC597" s="15">
        <f t="shared" ca="1" si="335"/>
        <v>35567.322031740725</v>
      </c>
      <c r="BD597" s="15">
        <f t="shared" ca="1" si="336"/>
        <v>43261.751685629686</v>
      </c>
      <c r="BE597" s="15">
        <f t="shared" ca="1" si="337"/>
        <v>58745.522972645973</v>
      </c>
      <c r="BF597" s="15">
        <f ca="1">Inputs!$B$13*EXP($B$9-0.5*C$6^2+C$6*Y597)</f>
        <v>16881.028724802822</v>
      </c>
      <c r="BG597" s="15">
        <f t="shared" ca="1" si="338"/>
        <v>24852.173679019765</v>
      </c>
      <c r="BH597" s="15">
        <f t="shared" ca="1" si="339"/>
        <v>41469.645824677653</v>
      </c>
      <c r="BI597" s="15">
        <f t="shared" ca="1" si="340"/>
        <v>46804.403613231319</v>
      </c>
      <c r="BJ597" s="15">
        <f t="shared" ca="1" si="341"/>
        <v>75476.63445528147</v>
      </c>
      <c r="BK597" s="15">
        <f t="shared" ca="1" si="342"/>
        <v>105279.02635542351</v>
      </c>
      <c r="BL597" s="15">
        <f t="shared" ca="1" si="343"/>
        <v>123069.08435979443</v>
      </c>
      <c r="BM597" s="15">
        <f t="shared" ca="1" si="344"/>
        <v>135921.92286913222</v>
      </c>
      <c r="BN597" s="15">
        <f t="shared" ca="1" si="345"/>
        <v>147607.66394711204</v>
      </c>
      <c r="BO597" s="15">
        <f t="shared" ca="1" si="346"/>
        <v>161863.71366223213</v>
      </c>
      <c r="BP597" s="15">
        <f t="shared" ca="1" si="347"/>
        <v>205994.44362829186</v>
      </c>
      <c r="BQ597" s="15">
        <f ca="1">Inputs!$B$20*EXP($B$10-0.5*C$7^2+C$7*AJ597)</f>
        <v>2815.8449546499487</v>
      </c>
      <c r="BR597" s="15">
        <f t="shared" ca="1" si="348"/>
        <v>4966.0032108058276</v>
      </c>
      <c r="BS597" s="15">
        <f t="shared" ca="1" si="349"/>
        <v>4805.7471752926403</v>
      </c>
      <c r="BT597" s="15">
        <f t="shared" ca="1" si="350"/>
        <v>5466.4746589616434</v>
      </c>
      <c r="BU597" s="15">
        <f t="shared" ca="1" si="351"/>
        <v>9419.6185757936637</v>
      </c>
      <c r="BV597" s="15">
        <f t="shared" ca="1" si="352"/>
        <v>12024.745630094178</v>
      </c>
      <c r="BW597" s="15">
        <f t="shared" ca="1" si="353"/>
        <v>18340.818315421391</v>
      </c>
      <c r="BX597" s="15">
        <f t="shared" ca="1" si="354"/>
        <v>29973.031009740473</v>
      </c>
      <c r="BY597" s="15">
        <f t="shared" ca="1" si="355"/>
        <v>38960.720581449779</v>
      </c>
      <c r="BZ597" s="15">
        <f t="shared" ca="1" si="356"/>
        <v>55638.037553619317</v>
      </c>
      <c r="CA597" s="15">
        <f t="shared" ca="1" si="357"/>
        <v>83803.662397301348</v>
      </c>
      <c r="CB597" s="15">
        <f ca="1">(AU597*DCF!C$10-DCF!C$5*MAX(AU597*DCF!C$10,0)-MAX(AU597-Inputs!$B$6,0)/Inputs!$B$10)*DCF!C$6</f>
        <v>1047.4320507437003</v>
      </c>
      <c r="CC597" s="15">
        <f ca="1">(AV597*DCF!D$10-DCF!D$5*MAX(AV597*DCF!D$10,0)-MAX(AV597-AU597,0)/Inputs!$B$10)*DCF!D$6</f>
        <v>1060.4437752445547</v>
      </c>
      <c r="CD597" s="15">
        <f ca="1">(AW597*DCF!E$10-DCF!E$5*MAX(AW597*DCF!E$10,0)-MAX(AW597-AV597,0)/Inputs!$B$10)*DCF!E$6</f>
        <v>1312.81751886087</v>
      </c>
      <c r="CE597" s="15">
        <f ca="1">(AX597*DCF!F$10-DCF!F$5*MAX(AX597*DCF!F$10,0)-MAX(AX597-AW597,0)/Inputs!$B$10)*DCF!F$6</f>
        <v>2073.0898365632243</v>
      </c>
      <c r="CF597" s="15">
        <f ca="1">(AY597*DCF!G$10-DCF!G$5*MAX(AY597*DCF!G$10,0)-MAX(AY597-AX597,0)/Inputs!$B$10)*DCF!G$6</f>
        <v>2277.2068553821096</v>
      </c>
      <c r="CG597" s="15">
        <f ca="1">(AZ597*DCF!H$10-DCF!H$5*MAX(AZ597*DCF!H$10,0)-MAX(AZ597-AY597,0)/Inputs!$B$10)*DCF!H$6</f>
        <v>2527.7530138781622</v>
      </c>
      <c r="CH597" s="15">
        <f ca="1">(BA597*DCF!I$10-DCF!I$5*MAX(BA597*DCF!I$10,0)-MAX(BA597-AZ597,0)/Inputs!$B$10)*DCF!I$6</f>
        <v>3033.7777982483371</v>
      </c>
      <c r="CI597" s="15">
        <f ca="1">(BB597*DCF!J$10-DCF!J$5*MAX(BB597*DCF!J$10,0)-MAX(BB597-BA597,0)/Inputs!$B$10)*DCF!J$6</f>
        <v>3389.311622327034</v>
      </c>
      <c r="CJ597" s="15">
        <f ca="1">(BC597*DCF!K$10-DCF!K$5*MAX(BC597*DCF!K$10,0)-MAX(BC597-BB597,0)/Inputs!$B$10)*DCF!K$6</f>
        <v>4605.6644014317635</v>
      </c>
      <c r="CK597" s="15">
        <f ca="1">(BD597*DCF!L$10-DCF!L$5*MAX(BD597*DCF!L$10,0)-MAX(BD597-BC597,0)/Inputs!$B$10)*DCF!L$6</f>
        <v>5529.6804803245832</v>
      </c>
      <c r="CL597" s="15">
        <f ca="1">(BE597*DCF!M$10-DCF!M$5*MAX(BE597*DCF!M$10,0)-MAX(BE597-BD597,0)/Inputs!$B$10)*DCF!M$6</f>
        <v>6440.0511858761129</v>
      </c>
      <c r="CM597" s="15">
        <f ca="1">(BF597*DCF!C$28-DCF!C$5*MAX(BF597*DCF!C$28,0)-MAX(BF597-Inputs!$B$13,0)/Inputs!$B$17)*DCF!C$6</f>
        <v>3883.1504540584224</v>
      </c>
      <c r="CN597" s="15">
        <f ca="1">(BG597*DCF!D$28-DCF!D$5*MAX(BG597*DCF!D$28,0)-MAX(BG597-BF597,0)/Inputs!$B$17)*DCF!D$6</f>
        <v>5618.9276415655922</v>
      </c>
      <c r="CO597" s="15">
        <f ca="1">(BH597*DCF!E$28-DCF!E$5*MAX(BH597*DCF!E$28,0)-MAX(BH597-BG597,0)/Inputs!$B$17)*DCF!E$6</f>
        <v>8469.8671004286789</v>
      </c>
      <c r="CP597" s="15">
        <f ca="1">(BI597*DCF!F$28-DCF!F$5*MAX(BI597*DCF!F$28,0)-MAX(BI597-BH597,0)/Inputs!$B$17)*DCF!F$6</f>
        <v>11734.885734947939</v>
      </c>
      <c r="CQ597" s="15">
        <f ca="1">(BJ597*DCF!G$28-DCF!G$5*MAX(BJ597*DCF!G$28,0)-MAX(BJ597-BI597,0)/Inputs!$B$17)*DCF!G$6</f>
        <v>14760.599468420904</v>
      </c>
      <c r="CR597" s="15">
        <f ca="1">(BK597*DCF!H$28-DCF!H$5*MAX(BK597*DCF!H$28,0)-MAX(BK597-BJ597,0)/Inputs!$B$17)*DCF!H$6</f>
        <v>21406.209392235531</v>
      </c>
      <c r="CS597" s="15">
        <f ca="1">(BL597*DCF!I$28-DCF!I$5*MAX(BL597*DCF!I$28,0)-MAX(BL597-BK597,0)/Inputs!$B$17)*DCF!I$6</f>
        <v>26386.650242581669</v>
      </c>
      <c r="CT597" s="15">
        <f ca="1">(BM597*DCF!J$28-DCF!J$5*MAX(BM597*DCF!J$28,0)-MAX(BM597-BL597,0)/Inputs!$B$17)*DCF!J$6</f>
        <v>28617.691157955156</v>
      </c>
      <c r="CU597" s="15">
        <f ca="1">(BN597*DCF!K$28-DCF!K$5*MAX(BN597*DCF!K$28,0)-MAX(BN597-BM597,0)/Inputs!$B$17)*DCF!K$6</f>
        <v>29740.916058912833</v>
      </c>
      <c r="CV597" s="15">
        <f ca="1">(BO597*DCF!L$28-DCF!L$5*MAX(BO597*DCF!L$28,0)-MAX(BO597-BN597,0)/Inputs!$B$17)*DCF!L$6</f>
        <v>30682.112577474527</v>
      </c>
      <c r="CW597" s="15">
        <f ca="1">(BP597*DCF!M$28-DCF!M$5*MAX(BP597*DCF!M$28,0)-MAX(BP597-BO597,0)/Inputs!$B$17)*DCF!M$6</f>
        <v>34145.072459765754</v>
      </c>
      <c r="CX597" s="15">
        <f ca="1">(BQ597*DCF!C$46-DCF!C$5*MAX(BQ597*DCF!C$46,0)-MAX(BQ597-Inputs!$B$20,0)/Inputs!$B$24)*DCF!C$6</f>
        <v>-650.31061308312906</v>
      </c>
      <c r="CY597" s="15">
        <f ca="1">(BR597*DCF!D$46-DCF!D$5*MAX(BR597*DCF!D$46,0)-MAX(BR597-BQ597,0)/Inputs!$B$24)*DCF!D$6</f>
        <v>-1765.035619360372</v>
      </c>
      <c r="CZ597" s="15">
        <f ca="1">(BS597*DCF!E$46-DCF!E$5*MAX(BS597*DCF!E$46,0)-MAX(BS597-BR597,0)/Inputs!$B$24)*DCF!E$6</f>
        <v>-568.28797091196043</v>
      </c>
      <c r="DA597" s="15">
        <f ca="1">(BT597*DCF!F$46-DCF!F$5*MAX(BT597*DCF!F$46,0)-MAX(BT597-BS597,0)/Inputs!$B$24)*DCF!F$6</f>
        <v>-638.69501034782252</v>
      </c>
      <c r="DB597" s="15">
        <f ca="1">(BU597*DCF!G$46-DCF!G$5*MAX(BU597*DCF!G$46,0)-MAX(BU597-BT597,0)/Inputs!$B$24)*DCF!G$6</f>
        <v>-1646.6168670311224</v>
      </c>
      <c r="DC597" s="15">
        <f ca="1">(BV597*DCF!H$46-DCF!H$5*MAX(BV597*DCF!H$46,0)-MAX(BV597-BU597,0)/Inputs!$B$24)*DCF!H$6</f>
        <v>-809.52727024559636</v>
      </c>
      <c r="DD597" s="15">
        <f ca="1">(BW597*DCF!I$46-DCF!I$5*MAX(BW597*DCF!I$46,0)-MAX(BW597-BV597,0)/Inputs!$B$24)*DCF!I$6</f>
        <v>-1389.5118198635389</v>
      </c>
      <c r="DE597" s="15">
        <f ca="1">(BX597*DCF!J$46-DCF!J$5*MAX(BX597*DCF!J$46,0)-MAX(BX597-BW597,0)/Inputs!$B$24)*DCF!J$6</f>
        <v>-1827.3870219333305</v>
      </c>
      <c r="DF597" s="15">
        <f ca="1">(BY597*DCF!K$46-DCF!K$5*MAX(BY597*DCF!K$46,0)-MAX(BY597-BX597,0)/Inputs!$B$24)*DCF!K$6</f>
        <v>23.821721812002117</v>
      </c>
      <c r="DG597" s="15">
        <f ca="1">(BZ597*DCF!L$46-DCF!L$5*MAX(BZ597*DCF!L$46,0)-MAX(BZ597-BY597,0)/Inputs!$B$24)*DCF!L$6</f>
        <v>71.868168169792369</v>
      </c>
      <c r="DH597" s="15">
        <f ca="1">(CA597*DCF!M$46-DCF!M$5*MAX(CA597*DCF!M$46,0)-MAX(CA597-BZ597,0)/Inputs!$B$24)*DCF!M$6</f>
        <v>681.67969752182591</v>
      </c>
      <c r="DI597" s="15">
        <f ca="1">SUM(CB597:CL597)+BE597*DCF!M$10*(1+Inputs!$B$30)*(1-Inputs!$B$33)*(1-Inputs!$B$30/Inputs!$B$31)/(Inputs!$B$29-Inputs!$B$30)*DCF!M$6</f>
        <v>196786.79580087433</v>
      </c>
      <c r="DJ597" s="15">
        <f ca="1">SUM(CM597:CW597)+BP597*DCF!M$28*(1+Inputs!$B$30)*(1-Inputs!$B$33)*(1-Inputs!$B$30/Inputs!$B$31)/(Inputs!$B$29-Inputs!$B$30)*DCF!M$6</f>
        <v>979826.42977108294</v>
      </c>
      <c r="DK597" s="15">
        <f ca="1">SUM(CX597:DH597)+CA597*DCF!M$46*(1+Inputs!$B$30)*(1-Inputs!$B$33)*(1-Inputs!$B$30/Inputs!$B$31)/(Inputs!$B$29-Inputs!$B$30)*DCF!M$6</f>
        <v>121052.3866393933</v>
      </c>
      <c r="DM597" s="15">
        <f ca="1">DI597+DJ597+DK597+Inputs!$B$34+Inputs!$B$36-Inputs!$B$35</f>
        <v>1374516.6122113506</v>
      </c>
    </row>
    <row r="598" spans="1:117" x14ac:dyDescent="0.75">
      <c r="A598" s="11">
        <v>585</v>
      </c>
      <c r="C598" s="24">
        <f t="shared" ca="1" si="358"/>
        <v>1.9403217212057182</v>
      </c>
      <c r="D598" s="24">
        <f t="shared" ca="1" si="358"/>
        <v>-1.8147504109559833</v>
      </c>
      <c r="E598" s="24">
        <f t="shared" ca="1" si="358"/>
        <v>0.41425736186908513</v>
      </c>
      <c r="F598" s="24">
        <f t="shared" ca="1" si="358"/>
        <v>-0.64217662287795452</v>
      </c>
      <c r="G598" s="24">
        <f t="shared" ca="1" si="358"/>
        <v>9.222372800594833E-2</v>
      </c>
      <c r="H598" s="24">
        <f t="shared" ca="1" si="358"/>
        <v>0.33939073961598842</v>
      </c>
      <c r="I598" s="24">
        <f t="shared" ca="1" si="358"/>
        <v>1.6495219000408257</v>
      </c>
      <c r="J598" s="24">
        <f t="shared" ca="1" si="358"/>
        <v>-0.17648620701661649</v>
      </c>
      <c r="K598" s="24">
        <f t="shared" ca="1" si="358"/>
        <v>-1.6559913945111338</v>
      </c>
      <c r="L598" s="24">
        <f t="shared" ca="1" si="358"/>
        <v>-0.16947175023449715</v>
      </c>
      <c r="M598" s="24">
        <f t="shared" ca="1" si="358"/>
        <v>-1.2115414035493293</v>
      </c>
      <c r="N598" s="24">
        <f ca="1">SQRT(Inputs!$B$38)*C598+SQRT(1-Inputs!$B$38)*_xlfn.NORM.S.INV(RAND())</f>
        <v>2.5373260333455452</v>
      </c>
      <c r="O598" s="24">
        <f ca="1">SQRT(Inputs!$B$38)*D598+SQRT(1-Inputs!$B$38)*_xlfn.NORM.S.INV(RAND())</f>
        <v>0.4511386801251287</v>
      </c>
      <c r="P598" s="24">
        <f ca="1">SQRT(Inputs!$B$38)*E598+SQRT(1-Inputs!$B$38)*_xlfn.NORM.S.INV(RAND())</f>
        <v>2.2945661979204504</v>
      </c>
      <c r="Q598" s="24">
        <f ca="1">SQRT(Inputs!$B$38)*F598+SQRT(1-Inputs!$B$38)*_xlfn.NORM.S.INV(RAND())</f>
        <v>-0.65365389391524098</v>
      </c>
      <c r="R598" s="24">
        <f ca="1">SQRT(Inputs!$B$38)*G598+SQRT(1-Inputs!$B$38)*_xlfn.NORM.S.INV(RAND())</f>
        <v>-0.41697470445532875</v>
      </c>
      <c r="S598" s="24">
        <f ca="1">SQRT(Inputs!$B$38)*H598+SQRT(1-Inputs!$B$38)*_xlfn.NORM.S.INV(RAND())</f>
        <v>0.34041500888739096</v>
      </c>
      <c r="T598" s="24">
        <f ca="1">SQRT(Inputs!$B$38)*I598+SQRT(1-Inputs!$B$38)*_xlfn.NORM.S.INV(RAND())</f>
        <v>0.55136583103346271</v>
      </c>
      <c r="U598" s="24">
        <f ca="1">SQRT(Inputs!$B$38)*J598+SQRT(1-Inputs!$B$38)*_xlfn.NORM.S.INV(RAND())</f>
        <v>0.16192510271234728</v>
      </c>
      <c r="V598" s="24">
        <f ca="1">SQRT(Inputs!$B$38)*K598+SQRT(1-Inputs!$B$38)*_xlfn.NORM.S.INV(RAND())</f>
        <v>-0.73954095625853056</v>
      </c>
      <c r="W598" s="24">
        <f ca="1">SQRT(Inputs!$B$38)*L598+SQRT(1-Inputs!$B$38)*_xlfn.NORM.S.INV(RAND())</f>
        <v>-0.45533196706326307</v>
      </c>
      <c r="X598" s="24">
        <f ca="1">SQRT(Inputs!$B$38)*M598+SQRT(1-Inputs!$B$38)*_xlfn.NORM.S.INV(RAND())</f>
        <v>-0.99302605083070494</v>
      </c>
      <c r="Y598" s="24">
        <f ca="1">SQRT(Inputs!$B$38)*C598+SQRT(1-Inputs!$B$38)*_xlfn.NORM.S.INV(RAND())</f>
        <v>1.829174517567445</v>
      </c>
      <c r="Z598" s="24">
        <f ca="1">SQRT(Inputs!$B$38)*D598+SQRT(1-Inputs!$B$38)*_xlfn.NORM.S.INV(RAND())</f>
        <v>-0.82388572700113716</v>
      </c>
      <c r="AA598" s="24">
        <f ca="1">SQRT(Inputs!$B$38)*E598+SQRT(1-Inputs!$B$38)*_xlfn.NORM.S.INV(RAND())</f>
        <v>1.1391906752463024</v>
      </c>
      <c r="AB598" s="24">
        <f ca="1">SQRT(Inputs!$B$38)*F598+SQRT(1-Inputs!$B$38)*_xlfn.NORM.S.INV(RAND())</f>
        <v>-0.72409381771088621</v>
      </c>
      <c r="AC598" s="24">
        <f ca="1">SQRT(Inputs!$B$38)*G598+SQRT(1-Inputs!$B$38)*_xlfn.NORM.S.INV(RAND())</f>
        <v>1.8072095871692828</v>
      </c>
      <c r="AD598" s="24">
        <f ca="1">SQRT(Inputs!$B$38)*H598+SQRT(1-Inputs!$B$38)*_xlfn.NORM.S.INV(RAND())</f>
        <v>-1.3199545372397705</v>
      </c>
      <c r="AE598" s="24">
        <f ca="1">SQRT(Inputs!$B$38)*I598+SQRT(1-Inputs!$B$38)*_xlfn.NORM.S.INV(RAND())</f>
        <v>0.76751174707320025</v>
      </c>
      <c r="AF598" s="24">
        <f ca="1">SQRT(Inputs!$B$38)*J598+SQRT(1-Inputs!$B$38)*_xlfn.NORM.S.INV(RAND())</f>
        <v>-0.39019589113715636</v>
      </c>
      <c r="AG598" s="24">
        <f ca="1">SQRT(Inputs!$B$38)*K598+SQRT(1-Inputs!$B$38)*_xlfn.NORM.S.INV(RAND())</f>
        <v>-0.52424093990212006</v>
      </c>
      <c r="AH598" s="24">
        <f ca="1">SQRT(Inputs!$B$38)*L598+SQRT(1-Inputs!$B$38)*_xlfn.NORM.S.INV(RAND())</f>
        <v>0.1344671483265317</v>
      </c>
      <c r="AI598" s="24">
        <f ca="1">SQRT(Inputs!$B$38)*M598+SQRT(1-Inputs!$B$38)*_xlfn.NORM.S.INV(RAND())</f>
        <v>0.38183578308526611</v>
      </c>
      <c r="AJ598" s="24">
        <f ca="1">SQRT(Inputs!$B$38)*C598+SQRT(1-Inputs!$B$38)*_xlfn.NORM.S.INV(RAND())</f>
        <v>1.4766504459058587</v>
      </c>
      <c r="AK598" s="24">
        <f ca="1">SQRT(Inputs!$B$38)*D598+SQRT(1-Inputs!$B$38)*_xlfn.NORM.S.INV(RAND())</f>
        <v>-2.2346628345638657</v>
      </c>
      <c r="AL598" s="24">
        <f ca="1">SQRT(Inputs!$B$38)*E598+SQRT(1-Inputs!$B$38)*_xlfn.NORM.S.INV(RAND())</f>
        <v>0.876896198936299</v>
      </c>
      <c r="AM598" s="24">
        <f ca="1">SQRT(Inputs!$B$38)*F598+SQRT(1-Inputs!$B$38)*_xlfn.NORM.S.INV(RAND())</f>
        <v>0.35077559892434662</v>
      </c>
      <c r="AN598" s="24">
        <f ca="1">SQRT(Inputs!$B$38)*G598+SQRT(1-Inputs!$B$38)*_xlfn.NORM.S.INV(RAND())</f>
        <v>1.7509703401332992</v>
      </c>
      <c r="AO598" s="24">
        <f ca="1">SQRT(Inputs!$B$38)*H598+SQRT(1-Inputs!$B$38)*_xlfn.NORM.S.INV(RAND())</f>
        <v>0.21176577889624307</v>
      </c>
      <c r="AP598" s="24">
        <f ca="1">SQRT(Inputs!$B$38)*I598+SQRT(1-Inputs!$B$38)*_xlfn.NORM.S.INV(RAND())</f>
        <v>1.4592054202993143</v>
      </c>
      <c r="AQ598" s="24">
        <f ca="1">SQRT(Inputs!$B$38)*J598+SQRT(1-Inputs!$B$38)*_xlfn.NORM.S.INV(RAND())</f>
        <v>1.4054742009670664</v>
      </c>
      <c r="AR598" s="24">
        <f ca="1">SQRT(Inputs!$B$38)*K598+SQRT(1-Inputs!$B$38)*_xlfn.NORM.S.INV(RAND())</f>
        <v>1.0121353097258707</v>
      </c>
      <c r="AS598" s="24">
        <f ca="1">SQRT(Inputs!$B$38)*L598+SQRT(1-Inputs!$B$38)*_xlfn.NORM.S.INV(RAND())</f>
        <v>-0.46525523076696479</v>
      </c>
      <c r="AT598" s="24">
        <f ca="1">SQRT(Inputs!$B$38)*M598+SQRT(1-Inputs!$B$38)*_xlfn.NORM.S.INV(RAND())</f>
        <v>-1.3797032575928321</v>
      </c>
      <c r="AU598" s="15">
        <f ca="1">Inputs!$B$6*EXP($B$8-0.5*C$5^2+C$5*N598)</f>
        <v>7482.6118233367442</v>
      </c>
      <c r="AV598" s="15">
        <f t="shared" ca="1" si="328"/>
        <v>9732.7512102506589</v>
      </c>
      <c r="AW598" s="15">
        <f t="shared" ca="1" si="329"/>
        <v>16172.075063229795</v>
      </c>
      <c r="AX598" s="15">
        <f t="shared" ca="1" si="330"/>
        <v>18196.169262889071</v>
      </c>
      <c r="AY598" s="15">
        <f t="shared" ca="1" si="331"/>
        <v>21180.603815078277</v>
      </c>
      <c r="AZ598" s="15">
        <f t="shared" ca="1" si="332"/>
        <v>26893.943050687394</v>
      </c>
      <c r="BA598" s="15">
        <f t="shared" ca="1" si="333"/>
        <v>34866.348489155411</v>
      </c>
      <c r="BB598" s="15">
        <f t="shared" ca="1" si="334"/>
        <v>43385.203983100524</v>
      </c>
      <c r="BC598" s="15">
        <f t="shared" ca="1" si="335"/>
        <v>49474.813999208949</v>
      </c>
      <c r="BD598" s="15">
        <f t="shared" ca="1" si="336"/>
        <v>58084.146051797696</v>
      </c>
      <c r="BE598" s="15">
        <f t="shared" ca="1" si="337"/>
        <v>65019.804097503984</v>
      </c>
      <c r="BF598" s="15">
        <f ca="1">Inputs!$B$13*EXP($B$9-0.5*C$6^2+C$6*Y598)</f>
        <v>19876.608251345115</v>
      </c>
      <c r="BG598" s="15">
        <f t="shared" ca="1" si="338"/>
        <v>20878.013326472112</v>
      </c>
      <c r="BH598" s="15">
        <f t="shared" ca="1" si="339"/>
        <v>30814.277703608805</v>
      </c>
      <c r="BI598" s="15">
        <f t="shared" ca="1" si="340"/>
        <v>33743.002848681972</v>
      </c>
      <c r="BJ598" s="15">
        <f t="shared" ca="1" si="341"/>
        <v>53676.643689186269</v>
      </c>
      <c r="BK598" s="15">
        <f t="shared" ca="1" si="342"/>
        <v>55042.200040353448</v>
      </c>
      <c r="BL598" s="15">
        <f t="shared" ca="1" si="343"/>
        <v>74683.481978102194</v>
      </c>
      <c r="BM598" s="15">
        <f t="shared" ca="1" si="344"/>
        <v>87458.314699221854</v>
      </c>
      <c r="BN598" s="15">
        <f t="shared" ca="1" si="345"/>
        <v>101013.2567662418</v>
      </c>
      <c r="BO598" s="15">
        <f t="shared" ca="1" si="346"/>
        <v>126244.31429431663</v>
      </c>
      <c r="BP598" s="15">
        <f t="shared" ca="1" si="347"/>
        <v>162252.58382546276</v>
      </c>
      <c r="BQ598" s="15">
        <f ca="1">Inputs!$B$20*EXP($B$10-0.5*C$7^2+C$7*AJ598)</f>
        <v>7242.1328567187984</v>
      </c>
      <c r="BR598" s="15">
        <f t="shared" ca="1" si="348"/>
        <v>4832.7372535176546</v>
      </c>
      <c r="BS598" s="15">
        <f t="shared" ca="1" si="349"/>
        <v>8513.2813895138206</v>
      </c>
      <c r="BT598" s="15">
        <f t="shared" ca="1" si="350"/>
        <v>12869.345395056569</v>
      </c>
      <c r="BU598" s="15">
        <f t="shared" ca="1" si="351"/>
        <v>27244.878262647617</v>
      </c>
      <c r="BV598" s="15">
        <f t="shared" ca="1" si="352"/>
        <v>39757.814172405553</v>
      </c>
      <c r="BW598" s="15">
        <f t="shared" ca="1" si="353"/>
        <v>75554.819144032692</v>
      </c>
      <c r="BX598" s="15">
        <f t="shared" ca="1" si="354"/>
        <v>140068.95025925947</v>
      </c>
      <c r="BY598" s="15">
        <f t="shared" ca="1" si="355"/>
        <v>238194.7903532575</v>
      </c>
      <c r="BZ598" s="15">
        <f t="shared" ca="1" si="356"/>
        <v>306823.22046046465</v>
      </c>
      <c r="CA598" s="15">
        <f t="shared" ca="1" si="357"/>
        <v>337281.75841470429</v>
      </c>
      <c r="CB598" s="15">
        <f ca="1">(AU598*DCF!C$10-DCF!C$5*MAX(AU598*DCF!C$10,0)-MAX(AU598-Inputs!$B$6,0)/Inputs!$B$10)*DCF!C$6</f>
        <v>1025.1035991230406</v>
      </c>
      <c r="CC598" s="15">
        <f ca="1">(AV598*DCF!D$10-DCF!D$5*MAX(AV598*DCF!D$10,0)-MAX(AV598-AU598,0)/Inputs!$B$10)*DCF!D$6</f>
        <v>1823.6545711058418</v>
      </c>
      <c r="CD598" s="15">
        <f ca="1">(AW598*DCF!E$10-DCF!E$5*MAX(AW598*DCF!E$10,0)-MAX(AW598-AV598,0)/Inputs!$B$10)*DCF!E$6</f>
        <v>2283.4722994385843</v>
      </c>
      <c r="CE598" s="15">
        <f ca="1">(AX598*DCF!F$10-DCF!F$5*MAX(AX598*DCF!F$10,0)-MAX(AX598-AW598,0)/Inputs!$B$10)*DCF!F$6</f>
        <v>3551.0309313904936</v>
      </c>
      <c r="CF598" s="15">
        <f ca="1">(AY598*DCF!G$10-DCF!G$5*MAX(AY598*DCF!G$10,0)-MAX(AY598-AX598,0)/Inputs!$B$10)*DCF!G$6</f>
        <v>3790.3885047555154</v>
      </c>
      <c r="CG598" s="15">
        <f ca="1">(AZ598*DCF!H$10-DCF!H$5*MAX(AZ598*DCF!H$10,0)-MAX(AZ598-AY598,0)/Inputs!$B$10)*DCF!H$6</f>
        <v>4206.9725273990516</v>
      </c>
      <c r="CH598" s="15">
        <f ca="1">(BA598*DCF!I$10-DCF!I$5*MAX(BA598*DCF!I$10,0)-MAX(BA598-AZ598,0)/Inputs!$B$10)*DCF!I$6</f>
        <v>5061.0561209539746</v>
      </c>
      <c r="CI598" s="15">
        <f ca="1">(BB598*DCF!J$10-DCF!J$5*MAX(BB598*DCF!J$10,0)-MAX(BB598-BA598,0)/Inputs!$B$10)*DCF!J$6</f>
        <v>6154.1095006085243</v>
      </c>
      <c r="CJ598" s="15">
        <f ca="1">(BC598*DCF!K$10-DCF!K$5*MAX(BC598*DCF!K$10,0)-MAX(BC598-BB598,0)/Inputs!$B$10)*DCF!K$6</f>
        <v>7112.1977824321448</v>
      </c>
      <c r="CK598" s="15">
        <f ca="1">(BD598*DCF!L$10-DCF!L$5*MAX(BD598*DCF!L$10,0)-MAX(BD598-BC598,0)/Inputs!$B$10)*DCF!L$6</f>
        <v>7646.8677191972756</v>
      </c>
      <c r="CL598" s="15">
        <f ca="1">(BE598*DCF!M$10-DCF!M$5*MAX(BE598*DCF!M$10,0)-MAX(BE598-BD598,0)/Inputs!$B$10)*DCF!M$6</f>
        <v>8346.596866908154</v>
      </c>
      <c r="CM598" s="15">
        <f ca="1">(BF598*DCF!C$28-DCF!C$5*MAX(BF598*DCF!C$28,0)-MAX(BF598-Inputs!$B$13,0)/Inputs!$B$17)*DCF!C$6</f>
        <v>4105.5619280768897</v>
      </c>
      <c r="CN598" s="15">
        <f ca="1">(BG598*DCF!D$28-DCF!D$5*MAX(BG598*DCF!D$28,0)-MAX(BG598-BF598,0)/Inputs!$B$17)*DCF!D$6</f>
        <v>5935.4108346165185</v>
      </c>
      <c r="CO598" s="15">
        <f ca="1">(BH598*DCF!E$28-DCF!E$5*MAX(BH598*DCF!E$28,0)-MAX(BH598-BG598,0)/Inputs!$B$17)*DCF!E$6</f>
        <v>6768.8512001373783</v>
      </c>
      <c r="CP598" s="15">
        <f ca="1">(BI598*DCF!F$28-DCF!F$5*MAX(BI598*DCF!F$28,0)-MAX(BI598-BH598,0)/Inputs!$B$17)*DCF!F$6</f>
        <v>8627.1157489267225</v>
      </c>
      <c r="CQ598" s="15">
        <f ca="1">(BJ598*DCF!G$28-DCF!G$5*MAX(BJ598*DCF!G$28,0)-MAX(BJ598-BI598,0)/Inputs!$B$17)*DCF!G$6</f>
        <v>10574.170979635699</v>
      </c>
      <c r="CR598" s="15">
        <f ca="1">(BK598*DCF!H$28-DCF!H$5*MAX(BK598*DCF!H$28,0)-MAX(BK598-BJ598,0)/Inputs!$B$17)*DCF!H$6</f>
        <v>13400.374200999911</v>
      </c>
      <c r="CS598" s="15">
        <f ca="1">(BL598*DCF!I$28-DCF!I$5*MAX(BL598*DCF!I$28,0)-MAX(BL598-BK598,0)/Inputs!$B$17)*DCF!I$6</f>
        <v>14742.921502878651</v>
      </c>
      <c r="CT598" s="15">
        <f ca="1">(BM598*DCF!J$28-DCF!J$5*MAX(BM598*DCF!J$28,0)-MAX(BM598-BL598,0)/Inputs!$B$17)*DCF!J$6</f>
        <v>17816.626191034782</v>
      </c>
      <c r="CU598" s="15">
        <f ca="1">(BN598*DCF!K$28-DCF!K$5*MAX(BN598*DCF!K$28,0)-MAX(BN598-BM598,0)/Inputs!$B$17)*DCF!K$6</f>
        <v>19672.006287369888</v>
      </c>
      <c r="CV598" s="15">
        <f ca="1">(BO598*DCF!L$28-DCF!L$5*MAX(BO598*DCF!L$28,0)-MAX(BO598-BN598,0)/Inputs!$B$17)*DCF!L$6</f>
        <v>22333.4543221852</v>
      </c>
      <c r="CW598" s="15">
        <f ca="1">(BP598*DCF!M$28-DCF!M$5*MAX(BP598*DCF!M$28,0)-MAX(BP598-BO598,0)/Inputs!$B$17)*DCF!M$6</f>
        <v>26764.041574043171</v>
      </c>
      <c r="CX598" s="15">
        <f ca="1">(BQ598*DCF!C$46-DCF!C$5*MAX(BQ598*DCF!C$46,0)-MAX(BQ598-Inputs!$B$20,0)/Inputs!$B$24)*DCF!C$6</f>
        <v>-3539.1220716296521</v>
      </c>
      <c r="CY598" s="15">
        <f ca="1">(BR598*DCF!D$46-DCF!D$5*MAX(BR598*DCF!D$46,0)-MAX(BR598-BQ598,0)/Inputs!$B$24)*DCF!D$6</f>
        <v>-824.83554828584579</v>
      </c>
      <c r="CZ598" s="15">
        <f ca="1">(BS598*DCF!E$46-DCF!E$5*MAX(BS598*DCF!E$46,0)-MAX(BS598-BR598,0)/Inputs!$B$24)*DCF!E$6</f>
        <v>-2457.47952167725</v>
      </c>
      <c r="DA598" s="15">
        <f ca="1">(BT598*DCF!F$46-DCF!F$5*MAX(BT598*DCF!F$46,0)-MAX(BT598-BS598,0)/Inputs!$B$24)*DCF!F$6</f>
        <v>-2523.4077079823669</v>
      </c>
      <c r="DB598" s="15">
        <f ca="1">(BU598*DCF!G$46-DCF!G$5*MAX(BU598*DCF!G$46,0)-MAX(BU598-BT598,0)/Inputs!$B$24)*DCF!G$6</f>
        <v>-5752.1091062572541</v>
      </c>
      <c r="DC598" s="15">
        <f ca="1">(BV598*DCF!H$46-DCF!H$5*MAX(BV598*DCF!H$46,0)-MAX(BV598-BU598,0)/Inputs!$B$24)*DCF!H$6</f>
        <v>-3888.3181659269453</v>
      </c>
      <c r="DD598" s="15">
        <f ca="1">(BW598*DCF!I$46-DCF!I$5*MAX(BW598*DCF!I$46,0)-MAX(BW598-BV598,0)/Inputs!$B$24)*DCF!I$6</f>
        <v>-8530.9674696611601</v>
      </c>
      <c r="DE598" s="15">
        <f ca="1">(BX598*DCF!J$46-DCF!J$5*MAX(BX598*DCF!J$46,0)-MAX(BX598-BW598,0)/Inputs!$B$24)*DCF!J$6</f>
        <v>-11232.588547552779</v>
      </c>
      <c r="DF598" s="15">
        <f ca="1">(BY598*DCF!K$46-DCF!K$5*MAX(BY598*DCF!K$46,0)-MAX(BY598-BX598,0)/Inputs!$B$24)*DCF!K$6</f>
        <v>-10431.736310018141</v>
      </c>
      <c r="DG598" s="15">
        <f ca="1">(BZ598*DCF!L$46-DCF!L$5*MAX(BZ598*DCF!L$46,0)-MAX(BZ598-BY598,0)/Inputs!$B$24)*DCF!L$6</f>
        <v>5678.429811409821</v>
      </c>
      <c r="DH598" s="15">
        <f ca="1">(CA598*DCF!M$46-DCF!M$5*MAX(CA598*DCF!M$46,0)-MAX(CA598-BZ598,0)/Inputs!$B$24)*DCF!M$6</f>
        <v>20074.019690907</v>
      </c>
      <c r="DI598" s="15">
        <f ca="1">SUM(CB598:CL598)+BE598*DCF!M$10*(1+Inputs!$B$30)*(1-Inputs!$B$33)*(1-Inputs!$B$30/Inputs!$B$31)/(Inputs!$B$29-Inputs!$B$30)*DCF!M$6</f>
        <v>231952.42502456493</v>
      </c>
      <c r="DJ598" s="15">
        <f ca="1">SUM(CM598:CW598)+BP598*DCF!M$28*(1+Inputs!$B$30)*(1-Inputs!$B$33)*(1-Inputs!$B$30/Inputs!$B$31)/(Inputs!$B$29-Inputs!$B$30)*DCF!M$6</f>
        <v>752808.64990932378</v>
      </c>
      <c r="DK598" s="15">
        <f ca="1">SUM(CX598:DH598)+CA598*DCF!M$46*(1+Inputs!$B$30)*(1-Inputs!$B$33)*(1-Inputs!$B$30/Inputs!$B$31)/(Inputs!$B$29-Inputs!$B$30)*DCF!M$6</f>
        <v>498049.4371409071</v>
      </c>
      <c r="DM598" s="15">
        <f ca="1">DI598+DJ598+DK598+Inputs!$B$34+Inputs!$B$36-Inputs!$B$35</f>
        <v>1559661.5120747958</v>
      </c>
    </row>
    <row r="599" spans="1:117" x14ac:dyDescent="0.75">
      <c r="A599" s="11">
        <v>586</v>
      </c>
      <c r="C599" s="24">
        <f t="shared" ca="1" si="358"/>
        <v>1.9671140727073615</v>
      </c>
      <c r="D599" s="24">
        <f t="shared" ca="1" si="358"/>
        <v>-0.98466224976764205</v>
      </c>
      <c r="E599" s="24">
        <f t="shared" ca="1" si="358"/>
        <v>-0.92043847278014645</v>
      </c>
      <c r="F599" s="24">
        <f t="shared" ca="1" si="358"/>
        <v>-0.32238191517638071</v>
      </c>
      <c r="G599" s="24">
        <f t="shared" ca="1" si="358"/>
        <v>1.7512605831144763</v>
      </c>
      <c r="H599" s="24">
        <f t="shared" ca="1" si="358"/>
        <v>0.15973383347455763</v>
      </c>
      <c r="I599" s="24">
        <f t="shared" ca="1" si="358"/>
        <v>4.3399565273813251E-2</v>
      </c>
      <c r="J599" s="24">
        <f t="shared" ca="1" si="358"/>
        <v>0.75417980187421474</v>
      </c>
      <c r="K599" s="24">
        <f t="shared" ca="1" si="358"/>
        <v>-0.30112521764207911</v>
      </c>
      <c r="L599" s="24">
        <f t="shared" ca="1" si="358"/>
        <v>-1.3750969187223283</v>
      </c>
      <c r="M599" s="24">
        <f t="shared" ca="1" si="358"/>
        <v>7.971816388077492E-2</v>
      </c>
      <c r="N599" s="24">
        <f ca="1">SQRT(Inputs!$B$38)*C599+SQRT(1-Inputs!$B$38)*_xlfn.NORM.S.INV(RAND())</f>
        <v>0.47103864865902489</v>
      </c>
      <c r="O599" s="24">
        <f ca="1">SQRT(Inputs!$B$38)*D599+SQRT(1-Inputs!$B$38)*_xlfn.NORM.S.INV(RAND())</f>
        <v>0.49737740359287641</v>
      </c>
      <c r="P599" s="24">
        <f ca="1">SQRT(Inputs!$B$38)*E599+SQRT(1-Inputs!$B$38)*_xlfn.NORM.S.INV(RAND())</f>
        <v>-1.1223723692040217</v>
      </c>
      <c r="Q599" s="24">
        <f ca="1">SQRT(Inputs!$B$38)*F599+SQRT(1-Inputs!$B$38)*_xlfn.NORM.S.INV(RAND())</f>
        <v>-0.18846349652683772</v>
      </c>
      <c r="R599" s="24">
        <f ca="1">SQRT(Inputs!$B$38)*G599+SQRT(1-Inputs!$B$38)*_xlfn.NORM.S.INV(RAND())</f>
        <v>0.68280214179872689</v>
      </c>
      <c r="S599" s="24">
        <f ca="1">SQRT(Inputs!$B$38)*H599+SQRT(1-Inputs!$B$38)*_xlfn.NORM.S.INV(RAND())</f>
        <v>-0.54905633233416951</v>
      </c>
      <c r="T599" s="24">
        <f ca="1">SQRT(Inputs!$B$38)*I599+SQRT(1-Inputs!$B$38)*_xlfn.NORM.S.INV(RAND())</f>
        <v>0.56680351030394116</v>
      </c>
      <c r="U599" s="24">
        <f ca="1">SQRT(Inputs!$B$38)*J599+SQRT(1-Inputs!$B$38)*_xlfn.NORM.S.INV(RAND())</f>
        <v>-0.43616193432112682</v>
      </c>
      <c r="V599" s="24">
        <f ca="1">SQRT(Inputs!$B$38)*K599+SQRT(1-Inputs!$B$38)*_xlfn.NORM.S.INV(RAND())</f>
        <v>0.68394011886286632</v>
      </c>
      <c r="W599" s="24">
        <f ca="1">SQRT(Inputs!$B$38)*L599+SQRT(1-Inputs!$B$38)*_xlfn.NORM.S.INV(RAND())</f>
        <v>-1.4093013311282179</v>
      </c>
      <c r="X599" s="24">
        <f ca="1">SQRT(Inputs!$B$38)*M599+SQRT(1-Inputs!$B$38)*_xlfn.NORM.S.INV(RAND())</f>
        <v>-0.14457101932239688</v>
      </c>
      <c r="Y599" s="24">
        <f ca="1">SQRT(Inputs!$B$38)*C599+SQRT(1-Inputs!$B$38)*_xlfn.NORM.S.INV(RAND())</f>
        <v>2.1868635658522795</v>
      </c>
      <c r="Z599" s="24">
        <f ca="1">SQRT(Inputs!$B$38)*D599+SQRT(1-Inputs!$B$38)*_xlfn.NORM.S.INV(RAND())</f>
        <v>-0.50396792390905198</v>
      </c>
      <c r="AA599" s="24">
        <f ca="1">SQRT(Inputs!$B$38)*E599+SQRT(1-Inputs!$B$38)*_xlfn.NORM.S.INV(RAND())</f>
        <v>-0.1441075277608781</v>
      </c>
      <c r="AB599" s="24">
        <f ca="1">SQRT(Inputs!$B$38)*F599+SQRT(1-Inputs!$B$38)*_xlfn.NORM.S.INV(RAND())</f>
        <v>-0.92876436403550366</v>
      </c>
      <c r="AC599" s="24">
        <f ca="1">SQRT(Inputs!$B$38)*G599+SQRT(1-Inputs!$B$38)*_xlfn.NORM.S.INV(RAND())</f>
        <v>-0.2203829846576093</v>
      </c>
      <c r="AD599" s="24">
        <f ca="1">SQRT(Inputs!$B$38)*H599+SQRT(1-Inputs!$B$38)*_xlfn.NORM.S.INV(RAND())</f>
        <v>1.3353968677900316</v>
      </c>
      <c r="AE599" s="24">
        <f ca="1">SQRT(Inputs!$B$38)*I599+SQRT(1-Inputs!$B$38)*_xlfn.NORM.S.INV(RAND())</f>
        <v>0.16900517536645154</v>
      </c>
      <c r="AF599" s="24">
        <f ca="1">SQRT(Inputs!$B$38)*J599+SQRT(1-Inputs!$B$38)*_xlfn.NORM.S.INV(RAND())</f>
        <v>1.4596521965408251</v>
      </c>
      <c r="AG599" s="24">
        <f ca="1">SQRT(Inputs!$B$38)*K599+SQRT(1-Inputs!$B$38)*_xlfn.NORM.S.INV(RAND())</f>
        <v>0.63138825463098902</v>
      </c>
      <c r="AH599" s="24">
        <f ca="1">SQRT(Inputs!$B$38)*L599+SQRT(1-Inputs!$B$38)*_xlfn.NORM.S.INV(RAND())</f>
        <v>-1.1728012824702629</v>
      </c>
      <c r="AI599" s="24">
        <f ca="1">SQRT(Inputs!$B$38)*M599+SQRT(1-Inputs!$B$38)*_xlfn.NORM.S.INV(RAND())</f>
        <v>-1.0120366846617587E-2</v>
      </c>
      <c r="AJ599" s="24">
        <f ca="1">SQRT(Inputs!$B$38)*C599+SQRT(1-Inputs!$B$38)*_xlfn.NORM.S.INV(RAND())</f>
        <v>1.6240843291991678</v>
      </c>
      <c r="AK599" s="24">
        <f ca="1">SQRT(Inputs!$B$38)*D599+SQRT(1-Inputs!$B$38)*_xlfn.NORM.S.INV(RAND())</f>
        <v>-1.6958586869321555</v>
      </c>
      <c r="AL599" s="24">
        <f ca="1">SQRT(Inputs!$B$38)*E599+SQRT(1-Inputs!$B$38)*_xlfn.NORM.S.INV(RAND())</f>
        <v>-0.94870835754586491</v>
      </c>
      <c r="AM599" s="24">
        <f ca="1">SQRT(Inputs!$B$38)*F599+SQRT(1-Inputs!$B$38)*_xlfn.NORM.S.INV(RAND())</f>
        <v>-1.2770813943599002</v>
      </c>
      <c r="AN599" s="24">
        <f ca="1">SQRT(Inputs!$B$38)*G599+SQRT(1-Inputs!$B$38)*_xlfn.NORM.S.INV(RAND())</f>
        <v>6.0917783821271332E-2</v>
      </c>
      <c r="AO599" s="24">
        <f ca="1">SQRT(Inputs!$B$38)*H599+SQRT(1-Inputs!$B$38)*_xlfn.NORM.S.INV(RAND())</f>
        <v>-2.425068328297196E-2</v>
      </c>
      <c r="AP599" s="24">
        <f ca="1">SQRT(Inputs!$B$38)*I599+SQRT(1-Inputs!$B$38)*_xlfn.NORM.S.INV(RAND())</f>
        <v>9.3199228604782802E-2</v>
      </c>
      <c r="AQ599" s="24">
        <f ca="1">SQRT(Inputs!$B$38)*J599+SQRT(1-Inputs!$B$38)*_xlfn.NORM.S.INV(RAND())</f>
        <v>0.94175736691294143</v>
      </c>
      <c r="AR599" s="24">
        <f ca="1">SQRT(Inputs!$B$38)*K599+SQRT(1-Inputs!$B$38)*_xlfn.NORM.S.INV(RAND())</f>
        <v>0.64796204832421955</v>
      </c>
      <c r="AS599" s="24">
        <f ca="1">SQRT(Inputs!$B$38)*L599+SQRT(1-Inputs!$B$38)*_xlfn.NORM.S.INV(RAND())</f>
        <v>0.98007420947386681</v>
      </c>
      <c r="AT599" s="24">
        <f ca="1">SQRT(Inputs!$B$38)*M599+SQRT(1-Inputs!$B$38)*_xlfn.NORM.S.INV(RAND())</f>
        <v>0.78377580235723154</v>
      </c>
      <c r="AU599" s="15">
        <f ca="1">Inputs!$B$6*EXP($B$8-0.5*C$5^2+C$5*N599)</f>
        <v>5355.4011471153626</v>
      </c>
      <c r="AV599" s="15">
        <f t="shared" ca="1" si="328"/>
        <v>7013.3739492285085</v>
      </c>
      <c r="AW599" s="15">
        <f t="shared" ca="1" si="329"/>
        <v>7350.2007235630726</v>
      </c>
      <c r="AX599" s="15">
        <f t="shared" ca="1" si="330"/>
        <v>8765.0331850574639</v>
      </c>
      <c r="AY599" s="15">
        <f t="shared" ca="1" si="331"/>
        <v>11600.935459866867</v>
      </c>
      <c r="AZ599" s="15">
        <f t="shared" ca="1" si="332"/>
        <v>13355.828963584361</v>
      </c>
      <c r="BA599" s="15">
        <f t="shared" ca="1" si="333"/>
        <v>17343.012029354166</v>
      </c>
      <c r="BB599" s="15">
        <f t="shared" ca="1" si="334"/>
        <v>20325.247895828837</v>
      </c>
      <c r="BC599" s="15">
        <f t="shared" ca="1" si="335"/>
        <v>26592.190778748787</v>
      </c>
      <c r="BD599" s="15">
        <f t="shared" ca="1" si="336"/>
        <v>28554.612838369303</v>
      </c>
      <c r="BE599" s="15">
        <f t="shared" ca="1" si="337"/>
        <v>34532.302646566772</v>
      </c>
      <c r="BF599" s="15">
        <f ca="1">Inputs!$B$13*EXP($B$9-0.5*C$6^2+C$6*Y599)</f>
        <v>21337.254943328207</v>
      </c>
      <c r="BG599" s="15">
        <f t="shared" ca="1" si="338"/>
        <v>23744.076700004331</v>
      </c>
      <c r="BH599" s="15">
        <f t="shared" ca="1" si="339"/>
        <v>28325.717333295939</v>
      </c>
      <c r="BI599" s="15">
        <f t="shared" ca="1" si="340"/>
        <v>30055.999058779245</v>
      </c>
      <c r="BJ599" s="15">
        <f t="shared" ca="1" si="341"/>
        <v>35694.576503356104</v>
      </c>
      <c r="BK599" s="15">
        <f t="shared" ca="1" si="342"/>
        <v>52542.862975844298</v>
      </c>
      <c r="BL599" s="15">
        <f t="shared" ca="1" si="343"/>
        <v>65971.74913275578</v>
      </c>
      <c r="BM599" s="15">
        <f t="shared" ca="1" si="344"/>
        <v>97215.6878186947</v>
      </c>
      <c r="BN599" s="15">
        <f t="shared" ca="1" si="345"/>
        <v>128960.66155433291</v>
      </c>
      <c r="BO599" s="15">
        <f t="shared" ca="1" si="346"/>
        <v>138451.1407323241</v>
      </c>
      <c r="BP599" s="15">
        <f t="shared" ca="1" si="347"/>
        <v>170212.13719223489</v>
      </c>
      <c r="BQ599" s="15">
        <f ca="1">Inputs!$B$20*EXP($B$10-0.5*C$7^2+C$7*AJ599)</f>
        <v>7630.9168549383339</v>
      </c>
      <c r="BR599" s="15">
        <f t="shared" ca="1" si="348"/>
        <v>6042.5052338558089</v>
      </c>
      <c r="BS599" s="15">
        <f t="shared" ca="1" si="349"/>
        <v>6301.0368207398878</v>
      </c>
      <c r="BT599" s="15">
        <f t="shared" ca="1" si="350"/>
        <v>6214.563681915839</v>
      </c>
      <c r="BU599" s="15">
        <f t="shared" ca="1" si="351"/>
        <v>8740.5326333697649</v>
      </c>
      <c r="BV599" s="15">
        <f t="shared" ca="1" si="352"/>
        <v>12094.342936754489</v>
      </c>
      <c r="BW599" s="15">
        <f t="shared" ca="1" si="353"/>
        <v>17213.18591649556</v>
      </c>
      <c r="BX599" s="15">
        <f t="shared" ca="1" si="354"/>
        <v>29078.201775111233</v>
      </c>
      <c r="BY599" s="15">
        <f t="shared" ca="1" si="355"/>
        <v>46120.95712594386</v>
      </c>
      <c r="BZ599" s="15">
        <f t="shared" ca="1" si="356"/>
        <v>77490.151300203899</v>
      </c>
      <c r="CA599" s="15">
        <f t="shared" ca="1" si="357"/>
        <v>125117.04914289661</v>
      </c>
      <c r="CB599" s="15">
        <f ca="1">(AU599*DCF!C$10-DCF!C$5*MAX(AU599*DCF!C$10,0)-MAX(AU599-Inputs!$B$6,0)/Inputs!$B$10)*DCF!C$6</f>
        <v>1040.2709904002804</v>
      </c>
      <c r="CC599" s="15">
        <f ca="1">(AV599*DCF!D$10-DCF!D$5*MAX(AV599*DCF!D$10,0)-MAX(AV599-AU599,0)/Inputs!$B$10)*DCF!D$6</f>
        <v>1305.2091105110703</v>
      </c>
      <c r="CD599" s="15">
        <f ca="1">(AW599*DCF!E$10-DCF!E$5*MAX(AW599*DCF!E$10,0)-MAX(AW599-AV599,0)/Inputs!$B$10)*DCF!E$6</f>
        <v>1621.1770035808597</v>
      </c>
      <c r="CE599" s="15">
        <f ca="1">(AX599*DCF!F$10-DCF!F$5*MAX(AX599*DCF!F$10,0)-MAX(AX599-AW599,0)/Inputs!$B$10)*DCF!F$6</f>
        <v>1619.0012181853224</v>
      </c>
      <c r="CF599" s="15">
        <f ca="1">(AY599*DCF!G$10-DCF!G$5*MAX(AY599*DCF!G$10,0)-MAX(AY599-AX599,0)/Inputs!$B$10)*DCF!G$6</f>
        <v>1845.1455588887384</v>
      </c>
      <c r="CG599" s="15">
        <f ca="1">(AZ599*DCF!H$10-DCF!H$5*MAX(AZ599*DCF!H$10,0)-MAX(AZ599-AY599,0)/Inputs!$B$10)*DCF!H$6</f>
        <v>2281.4309709637814</v>
      </c>
      <c r="CH599" s="15">
        <f ca="1">(BA599*DCF!I$10-DCF!I$5*MAX(BA599*DCF!I$10,0)-MAX(BA599-AZ599,0)/Inputs!$B$10)*DCF!I$6</f>
        <v>2513.8979017031947</v>
      </c>
      <c r="CI599" s="15">
        <f ca="1">(BB599*DCF!J$10-DCF!J$5*MAX(BB599*DCF!J$10,0)-MAX(BB599-BA599,0)/Inputs!$B$10)*DCF!J$6</f>
        <v>3035.9509978300971</v>
      </c>
      <c r="CJ599" s="15">
        <f ca="1">(BC599*DCF!K$10-DCF!K$5*MAX(BC599*DCF!K$10,0)-MAX(BC599-BB599,0)/Inputs!$B$10)*DCF!K$6</f>
        <v>3403.6390391277419</v>
      </c>
      <c r="CK599" s="15">
        <f ca="1">(BD599*DCF!L$10-DCF!L$5*MAX(BD599*DCF!L$10,0)-MAX(BD599-BC599,0)/Inputs!$B$10)*DCF!L$6</f>
        <v>4052.8056629200487</v>
      </c>
      <c r="CL599" s="15">
        <f ca="1">(BE599*DCF!M$10-DCF!M$5*MAX(BE599*DCF!M$10,0)-MAX(BE599-BD599,0)/Inputs!$B$10)*DCF!M$6</f>
        <v>4158.8556271904326</v>
      </c>
      <c r="CM599" s="15">
        <f ca="1">(BF599*DCF!C$28-DCF!C$5*MAX(BF599*DCF!C$28,0)-MAX(BF599-Inputs!$B$13,0)/Inputs!$B$17)*DCF!C$6</f>
        <v>4214.0099198279659</v>
      </c>
      <c r="CN599" s="15">
        <f ca="1">(BG599*DCF!D$28-DCF!D$5*MAX(BG599*DCF!D$28,0)-MAX(BG599-BF599,0)/Inputs!$B$17)*DCF!D$6</f>
        <v>6479.6927844642478</v>
      </c>
      <c r="CO599" s="15">
        <f ca="1">(BH599*DCF!E$28-DCF!E$5*MAX(BH599*DCF!E$28,0)-MAX(BH599-BG599,0)/Inputs!$B$17)*DCF!E$6</f>
        <v>7119.3692255371079</v>
      </c>
      <c r="CP599" s="15">
        <f ca="1">(BI599*DCF!F$28-DCF!F$5*MAX(BI599*DCF!F$28,0)-MAX(BI599-BH599,0)/Inputs!$B$17)*DCF!F$6</f>
        <v>7844.3869062075155</v>
      </c>
      <c r="CQ599" s="15">
        <f ca="1">(BJ599*DCF!G$28-DCF!G$5*MAX(BJ599*DCF!G$28,0)-MAX(BJ599-BI599,0)/Inputs!$B$17)*DCF!G$6</f>
        <v>8312.875663933215</v>
      </c>
      <c r="CR599" s="15">
        <f ca="1">(BK599*DCF!H$28-DCF!H$5*MAX(BK599*DCF!H$28,0)-MAX(BK599-BJ599,0)/Inputs!$B$17)*DCF!H$6</f>
        <v>10376.678809970752</v>
      </c>
      <c r="CS599" s="15">
        <f ca="1">(BL599*DCF!I$28-DCF!I$5*MAX(BL599*DCF!I$28,0)-MAX(BL599-BK599,0)/Inputs!$B$17)*DCF!I$6</f>
        <v>13586.000315292604</v>
      </c>
      <c r="CT599" s="15">
        <f ca="1">(BM599*DCF!J$28-DCF!J$5*MAX(BM599*DCF!J$28,0)-MAX(BM599-BL599,0)/Inputs!$B$17)*DCF!J$6</f>
        <v>17544.477839163203</v>
      </c>
      <c r="CU599" s="15">
        <f ca="1">(BN599*DCF!K$28-DCF!K$5*MAX(BN599*DCF!K$28,0)-MAX(BN599-BM599,0)/Inputs!$B$17)*DCF!K$6</f>
        <v>23345.992995251847</v>
      </c>
      <c r="CV599" s="15">
        <f ca="1">(BO599*DCF!L$28-DCF!L$5*MAX(BO599*DCF!L$28,0)-MAX(BO599-BN599,0)/Inputs!$B$17)*DCF!L$6</f>
        <v>26550.045103808523</v>
      </c>
      <c r="CW599" s="15">
        <f ca="1">(BP599*DCF!M$28-DCF!M$5*MAX(BP599*DCF!M$28,0)-MAX(BP599-BO599,0)/Inputs!$B$17)*DCF!M$6</f>
        <v>28705.595527741116</v>
      </c>
      <c r="CX599" s="15">
        <f ca="1">(BQ599*DCF!C$46-DCF!C$5*MAX(BQ599*DCF!C$46,0)-MAX(BQ599-Inputs!$B$20,0)/Inputs!$B$24)*DCF!C$6</f>
        <v>-3808.4874283637419</v>
      </c>
      <c r="CY599" s="15">
        <f ca="1">(BR599*DCF!D$46-DCF!D$5*MAX(BR599*DCF!D$46,0)-MAX(BR599-BQ599,0)/Inputs!$B$24)*DCF!D$6</f>
        <v>-1031.3147303755734</v>
      </c>
      <c r="CZ599" s="15">
        <f ca="1">(BS599*DCF!E$46-DCF!E$5*MAX(BS599*DCF!E$46,0)-MAX(BS599-BR599,0)/Inputs!$B$24)*DCF!E$6</f>
        <v>-847.01460926838945</v>
      </c>
      <c r="DA599" s="15">
        <f ca="1">(BT599*DCF!F$46-DCF!F$5*MAX(BT599*DCF!F$46,0)-MAX(BT599-BS599,0)/Inputs!$B$24)*DCF!F$6</f>
        <v>-452.58381878597396</v>
      </c>
      <c r="DB599" s="15">
        <f ca="1">(BU599*DCF!G$46-DCF!G$5*MAX(BU599*DCF!G$46,0)-MAX(BU599-BT599,0)/Inputs!$B$24)*DCF!G$6</f>
        <v>-1143.7002968191039</v>
      </c>
      <c r="DC599" s="15">
        <f ca="1">(BV599*DCF!H$46-DCF!H$5*MAX(BV599*DCF!H$46,0)-MAX(BV599-BU599,0)/Inputs!$B$24)*DCF!H$6</f>
        <v>-1042.1760026401394</v>
      </c>
      <c r="DD599" s="15">
        <f ca="1">(BW599*DCF!I$46-DCF!I$5*MAX(BW599*DCF!I$46,0)-MAX(BW599-BV599,0)/Inputs!$B$24)*DCF!I$6</f>
        <v>-1071.8765941645895</v>
      </c>
      <c r="DE599" s="15">
        <f ca="1">(BX599*DCF!J$46-DCF!J$5*MAX(BX599*DCF!J$46,0)-MAX(BX599-BW599,0)/Inputs!$B$24)*DCF!J$6</f>
        <v>-1926.6582288070997</v>
      </c>
      <c r="DF599" s="15">
        <f ca="1">(BY599*DCF!K$46-DCF!K$5*MAX(BY599*DCF!K$46,0)-MAX(BY599-BX599,0)/Inputs!$B$24)*DCF!K$6</f>
        <v>-1540.438227792964</v>
      </c>
      <c r="DG599" s="15">
        <f ca="1">(BZ599*DCF!L$46-DCF!L$5*MAX(BZ599*DCF!L$46,0)-MAX(BZ599-BY599,0)/Inputs!$B$24)*DCF!L$6</f>
        <v>-1742.4169224489679</v>
      </c>
      <c r="DH599" s="15">
        <f ca="1">(CA599*DCF!M$46-DCF!M$5*MAX(CA599*DCF!M$46,0)-MAX(CA599-BZ599,0)/Inputs!$B$24)*DCF!M$6</f>
        <v>-148.012711396242</v>
      </c>
      <c r="DI599" s="15">
        <f ca="1">SUM(CB599:CL599)+BE599*DCF!M$10*(1+Inputs!$B$30)*(1-Inputs!$B$33)*(1-Inputs!$B$30/Inputs!$B$31)/(Inputs!$B$29-Inputs!$B$30)*DCF!M$6</f>
        <v>122981.23898912556</v>
      </c>
      <c r="DJ599" s="15">
        <f ca="1">SUM(CM599:CW599)+BP599*DCF!M$28*(1+Inputs!$B$30)*(1-Inputs!$B$33)*(1-Inputs!$B$30/Inputs!$B$31)/(Inputs!$B$29-Inputs!$B$30)*DCF!M$6</f>
        <v>785682.62992918189</v>
      </c>
      <c r="DK599" s="15">
        <f ca="1">SUM(CX599:DH599)+CA599*DCF!M$46*(1+Inputs!$B$30)*(1-Inputs!$B$33)*(1-Inputs!$B$30/Inputs!$B$31)/(Inputs!$B$29-Inputs!$B$30)*DCF!M$6</f>
        <v>178691.09946601174</v>
      </c>
      <c r="DM599" s="15">
        <f ca="1">DI599+DJ599+DK599+Inputs!$B$34+Inputs!$B$36-Inputs!$B$35</f>
        <v>1164205.9683843192</v>
      </c>
    </row>
    <row r="600" spans="1:117" x14ac:dyDescent="0.75">
      <c r="A600" s="11">
        <v>587</v>
      </c>
      <c r="C600" s="24">
        <f t="shared" ca="1" si="358"/>
        <v>-8.2401508836629431E-2</v>
      </c>
      <c r="D600" s="24">
        <f t="shared" ca="1" si="358"/>
        <v>1.0794066841671626</v>
      </c>
      <c r="E600" s="24">
        <f t="shared" ca="1" si="358"/>
        <v>-0.75692057488773723</v>
      </c>
      <c r="F600" s="24">
        <f t="shared" ca="1" si="358"/>
        <v>-0.24346322782494326</v>
      </c>
      <c r="G600" s="24">
        <f t="shared" ca="1" si="358"/>
        <v>0.42972196096237375</v>
      </c>
      <c r="H600" s="24">
        <f t="shared" ca="1" si="358"/>
        <v>-0.10086403200638162</v>
      </c>
      <c r="I600" s="24">
        <f t="shared" ca="1" si="358"/>
        <v>1.335472320123833</v>
      </c>
      <c r="J600" s="24">
        <f t="shared" ca="1" si="358"/>
        <v>1.2085733343415423</v>
      </c>
      <c r="K600" s="24">
        <f t="shared" ca="1" si="358"/>
        <v>-0.67377653638591883</v>
      </c>
      <c r="L600" s="24">
        <f t="shared" ca="1" si="358"/>
        <v>2.1433088144343877</v>
      </c>
      <c r="M600" s="24">
        <f t="shared" ca="1" si="358"/>
        <v>0.55755551228253653</v>
      </c>
      <c r="N600" s="24">
        <f ca="1">SQRT(Inputs!$B$38)*C600+SQRT(1-Inputs!$B$38)*_xlfn.NORM.S.INV(RAND())</f>
        <v>0.41977104524467168</v>
      </c>
      <c r="O600" s="24">
        <f ca="1">SQRT(Inputs!$B$38)*D600+SQRT(1-Inputs!$B$38)*_xlfn.NORM.S.INV(RAND())</f>
        <v>0.9374572865089188</v>
      </c>
      <c r="P600" s="24">
        <f ca="1">SQRT(Inputs!$B$38)*E600+SQRT(1-Inputs!$B$38)*_xlfn.NORM.S.INV(RAND())</f>
        <v>-0.63729615407226348</v>
      </c>
      <c r="Q600" s="24">
        <f ca="1">SQRT(Inputs!$B$38)*F600+SQRT(1-Inputs!$B$38)*_xlfn.NORM.S.INV(RAND())</f>
        <v>-2.1790252406197308E-2</v>
      </c>
      <c r="R600" s="24">
        <f ca="1">SQRT(Inputs!$B$38)*G600+SQRT(1-Inputs!$B$38)*_xlfn.NORM.S.INV(RAND())</f>
        <v>0.77251782109325773</v>
      </c>
      <c r="S600" s="24">
        <f ca="1">SQRT(Inputs!$B$38)*H600+SQRT(1-Inputs!$B$38)*_xlfn.NORM.S.INV(RAND())</f>
        <v>0.9099946283202216</v>
      </c>
      <c r="T600" s="24">
        <f ca="1">SQRT(Inputs!$B$38)*I600+SQRT(1-Inputs!$B$38)*_xlfn.NORM.S.INV(RAND())</f>
        <v>1.6549408123111689</v>
      </c>
      <c r="U600" s="24">
        <f ca="1">SQRT(Inputs!$B$38)*J600+SQRT(1-Inputs!$B$38)*_xlfn.NORM.S.INV(RAND())</f>
        <v>-0.67125327561739856</v>
      </c>
      <c r="V600" s="24">
        <f ca="1">SQRT(Inputs!$B$38)*K600+SQRT(1-Inputs!$B$38)*_xlfn.NORM.S.INV(RAND())</f>
        <v>0.16539125338805094</v>
      </c>
      <c r="W600" s="24">
        <f ca="1">SQRT(Inputs!$B$38)*L600+SQRT(1-Inputs!$B$38)*_xlfn.NORM.S.INV(RAND())</f>
        <v>1.2498220337153336</v>
      </c>
      <c r="X600" s="24">
        <f ca="1">SQRT(Inputs!$B$38)*M600+SQRT(1-Inputs!$B$38)*_xlfn.NORM.S.INV(RAND())</f>
        <v>-0.20998391876201666</v>
      </c>
      <c r="Y600" s="24">
        <f ca="1">SQRT(Inputs!$B$38)*C600+SQRT(1-Inputs!$B$38)*_xlfn.NORM.S.INV(RAND())</f>
        <v>0.2118071562362443</v>
      </c>
      <c r="Z600" s="24">
        <f ca="1">SQRT(Inputs!$B$38)*D600+SQRT(1-Inputs!$B$38)*_xlfn.NORM.S.INV(RAND())</f>
        <v>0.24784338226314001</v>
      </c>
      <c r="AA600" s="24">
        <f ca="1">SQRT(Inputs!$B$38)*E600+SQRT(1-Inputs!$B$38)*_xlfn.NORM.S.INV(RAND())</f>
        <v>0.71954454143280999</v>
      </c>
      <c r="AB600" s="24">
        <f ca="1">SQRT(Inputs!$B$38)*F600+SQRT(1-Inputs!$B$38)*_xlfn.NORM.S.INV(RAND())</f>
        <v>0.51319384275999491</v>
      </c>
      <c r="AC600" s="24">
        <f ca="1">SQRT(Inputs!$B$38)*G600+SQRT(1-Inputs!$B$38)*_xlfn.NORM.S.INV(RAND())</f>
        <v>0.45306798854631736</v>
      </c>
      <c r="AD600" s="24">
        <f ca="1">SQRT(Inputs!$B$38)*H600+SQRT(1-Inputs!$B$38)*_xlfn.NORM.S.INV(RAND())</f>
        <v>-0.47525118423499685</v>
      </c>
      <c r="AE600" s="24">
        <f ca="1">SQRT(Inputs!$B$38)*I600+SQRT(1-Inputs!$B$38)*_xlfn.NORM.S.INV(RAND())</f>
        <v>-0.27605059996938197</v>
      </c>
      <c r="AF600" s="24">
        <f ca="1">SQRT(Inputs!$B$38)*J600+SQRT(1-Inputs!$B$38)*_xlfn.NORM.S.INV(RAND())</f>
        <v>0.46098247987845009</v>
      </c>
      <c r="AG600" s="24">
        <f ca="1">SQRT(Inputs!$B$38)*K600+SQRT(1-Inputs!$B$38)*_xlfn.NORM.S.INV(RAND())</f>
        <v>-0.61770178295086986</v>
      </c>
      <c r="AH600" s="24">
        <f ca="1">SQRT(Inputs!$B$38)*L600+SQRT(1-Inputs!$B$38)*_xlfn.NORM.S.INV(RAND())</f>
        <v>1.1422710846385762</v>
      </c>
      <c r="AI600" s="24">
        <f ca="1">SQRT(Inputs!$B$38)*M600+SQRT(1-Inputs!$B$38)*_xlfn.NORM.S.INV(RAND())</f>
        <v>0.45251520287987168</v>
      </c>
      <c r="AJ600" s="24">
        <f ca="1">SQRT(Inputs!$B$38)*C600+SQRT(1-Inputs!$B$38)*_xlfn.NORM.S.INV(RAND())</f>
        <v>0.29082059295309221</v>
      </c>
      <c r="AK600" s="24">
        <f ca="1">SQRT(Inputs!$B$38)*D600+SQRT(1-Inputs!$B$38)*_xlfn.NORM.S.INV(RAND())</f>
        <v>-0.34610984498786279</v>
      </c>
      <c r="AL600" s="24">
        <f ca="1">SQRT(Inputs!$B$38)*E600+SQRT(1-Inputs!$B$38)*_xlfn.NORM.S.INV(RAND())</f>
        <v>-0.47998880740014571</v>
      </c>
      <c r="AM600" s="24">
        <f ca="1">SQRT(Inputs!$B$38)*F600+SQRT(1-Inputs!$B$38)*_xlfn.NORM.S.INV(RAND())</f>
        <v>-0.48756746356966474</v>
      </c>
      <c r="AN600" s="24">
        <f ca="1">SQRT(Inputs!$B$38)*G600+SQRT(1-Inputs!$B$38)*_xlfn.NORM.S.INV(RAND())</f>
        <v>1.5089577079151646</v>
      </c>
      <c r="AO600" s="24">
        <f ca="1">SQRT(Inputs!$B$38)*H600+SQRT(1-Inputs!$B$38)*_xlfn.NORM.S.INV(RAND())</f>
        <v>-1.0402180896132798</v>
      </c>
      <c r="AP600" s="24">
        <f ca="1">SQRT(Inputs!$B$38)*I600+SQRT(1-Inputs!$B$38)*_xlfn.NORM.S.INV(RAND())</f>
        <v>0.51085332788038751</v>
      </c>
      <c r="AQ600" s="24">
        <f ca="1">SQRT(Inputs!$B$38)*J600+SQRT(1-Inputs!$B$38)*_xlfn.NORM.S.INV(RAND())</f>
        <v>-0.8619612927443836</v>
      </c>
      <c r="AR600" s="24">
        <f ca="1">SQRT(Inputs!$B$38)*K600+SQRT(1-Inputs!$B$38)*_xlfn.NORM.S.INV(RAND())</f>
        <v>-0.6625191672868278</v>
      </c>
      <c r="AS600" s="24">
        <f ca="1">SQRT(Inputs!$B$38)*L600+SQRT(1-Inputs!$B$38)*_xlfn.NORM.S.INV(RAND())</f>
        <v>1.847071458808722</v>
      </c>
      <c r="AT600" s="24">
        <f ca="1">SQRT(Inputs!$B$38)*M600+SQRT(1-Inputs!$B$38)*_xlfn.NORM.S.INV(RAND())</f>
        <v>-0.2296036743504189</v>
      </c>
      <c r="AU600" s="15">
        <f ca="1">Inputs!$B$6*EXP($B$8-0.5*C$5^2+C$5*N600)</f>
        <v>5311.1414114246436</v>
      </c>
      <c r="AV600" s="15">
        <f t="shared" ca="1" si="328"/>
        <v>7420.3473827598555</v>
      </c>
      <c r="AW600" s="15">
        <f t="shared" ca="1" si="329"/>
        <v>8302.5462864844849</v>
      </c>
      <c r="AX600" s="15">
        <f t="shared" ca="1" si="330"/>
        <v>10109.018059772146</v>
      </c>
      <c r="AY600" s="15">
        <f t="shared" ca="1" si="331"/>
        <v>13520.689203607506</v>
      </c>
      <c r="AZ600" s="15">
        <f t="shared" ca="1" si="332"/>
        <v>18279.095258342913</v>
      </c>
      <c r="BA600" s="15">
        <f t="shared" ca="1" si="333"/>
        <v>26599.141352422113</v>
      </c>
      <c r="BB600" s="15">
        <f t="shared" ca="1" si="334"/>
        <v>30447.363542268195</v>
      </c>
      <c r="BC600" s="15">
        <f t="shared" ca="1" si="335"/>
        <v>37890.396287865893</v>
      </c>
      <c r="BD600" s="15">
        <f t="shared" ca="1" si="336"/>
        <v>52175.642910123621</v>
      </c>
      <c r="BE600" s="15">
        <f t="shared" ca="1" si="337"/>
        <v>62723.404062948495</v>
      </c>
      <c r="BF600" s="15">
        <f ca="1">Inputs!$B$13*EXP($B$9-0.5*C$6^2+C$6*Y600)</f>
        <v>14424.15499839117</v>
      </c>
      <c r="BG600" s="15">
        <f t="shared" ca="1" si="338"/>
        <v>18383.221232541375</v>
      </c>
      <c r="BH600" s="15">
        <f t="shared" ca="1" si="339"/>
        <v>25307.947504199048</v>
      </c>
      <c r="BI600" s="15">
        <f t="shared" ca="1" si="340"/>
        <v>33527.1672691657</v>
      </c>
      <c r="BJ600" s="15">
        <f t="shared" ca="1" si="341"/>
        <v>43876.001357724985</v>
      </c>
      <c r="BK600" s="15">
        <f t="shared" ca="1" si="342"/>
        <v>50475.618074206373</v>
      </c>
      <c r="BL600" s="15">
        <f t="shared" ca="1" si="343"/>
        <v>59824.318143121149</v>
      </c>
      <c r="BM600" s="15">
        <f t="shared" ca="1" si="344"/>
        <v>77871.139335837011</v>
      </c>
      <c r="BN600" s="15">
        <f t="shared" ca="1" si="345"/>
        <v>88938.482826856416</v>
      </c>
      <c r="BO600" s="15">
        <f t="shared" ca="1" si="346"/>
        <v>124968.23192830566</v>
      </c>
      <c r="BP600" s="15">
        <f t="shared" ca="1" si="347"/>
        <v>161903.83232369996</v>
      </c>
      <c r="BQ600" s="15">
        <f ca="1">Inputs!$B$20*EXP($B$10-0.5*C$7^2+C$7*AJ600)</f>
        <v>4755.5979332413035</v>
      </c>
      <c r="BR600" s="15">
        <f t="shared" ca="1" si="348"/>
        <v>5781.0561238593837</v>
      </c>
      <c r="BS600" s="15">
        <f t="shared" ca="1" si="349"/>
        <v>6897.0894206045086</v>
      </c>
      <c r="BT600" s="15">
        <f t="shared" ca="1" si="350"/>
        <v>8367.8399623633395</v>
      </c>
      <c r="BU600" s="15">
        <f t="shared" ca="1" si="351"/>
        <v>16707.428012433189</v>
      </c>
      <c r="BV600" s="15">
        <f t="shared" ca="1" si="352"/>
        <v>18388.475056064999</v>
      </c>
      <c r="BW600" s="15">
        <f t="shared" ca="1" si="353"/>
        <v>28590.033601027379</v>
      </c>
      <c r="BX600" s="15">
        <f t="shared" ca="1" si="354"/>
        <v>33641.90134492526</v>
      </c>
      <c r="BY600" s="15">
        <f t="shared" ca="1" si="355"/>
        <v>41526.157674267575</v>
      </c>
      <c r="BZ600" s="15">
        <f t="shared" ca="1" si="356"/>
        <v>81825.616212004985</v>
      </c>
      <c r="CA600" s="15">
        <f t="shared" ca="1" si="357"/>
        <v>110344.89415290457</v>
      </c>
      <c r="CB600" s="15">
        <f ca="1">(AU600*DCF!C$10-DCF!C$5*MAX(AU600*DCF!C$10,0)-MAX(AU600-Inputs!$B$6,0)/Inputs!$B$10)*DCF!C$6</f>
        <v>1040.5865702046469</v>
      </c>
      <c r="CC600" s="15">
        <f ca="1">(AV600*DCF!D$10-DCF!D$5*MAX(AV600*DCF!D$10,0)-MAX(AV600-AU600,0)/Inputs!$B$10)*DCF!D$6</f>
        <v>1294.3847290760093</v>
      </c>
      <c r="CD600" s="15">
        <f ca="1">(AW600*DCF!E$10-DCF!E$5*MAX(AW600*DCF!E$10,0)-MAX(AW600-AV600,0)/Inputs!$B$10)*DCF!E$6</f>
        <v>1718.218045680647</v>
      </c>
      <c r="CE600" s="15">
        <f ca="1">(AX600*DCF!F$10-DCF!F$5*MAX(AX600*DCF!F$10,0)-MAX(AX600-AW600,0)/Inputs!$B$10)*DCF!F$6</f>
        <v>1830.9005435425195</v>
      </c>
      <c r="CF600" s="15">
        <f ca="1">(AY600*DCF!G$10-DCF!G$5*MAX(AY600*DCF!G$10,0)-MAX(AY600-AX600,0)/Inputs!$B$10)*DCF!G$6</f>
        <v>2130.0186026664683</v>
      </c>
      <c r="CG600" s="15">
        <f ca="1">(AZ600*DCF!H$10-DCF!H$5*MAX(AZ600*DCF!H$10,0)-MAX(AZ600-AY600,0)/Inputs!$B$10)*DCF!H$6</f>
        <v>2703.9591549456754</v>
      </c>
      <c r="CH600" s="15">
        <f ca="1">(BA600*DCF!I$10-DCF!I$5*MAX(BA600*DCF!I$10,0)-MAX(BA600-AZ600,0)/Inputs!$B$10)*DCF!I$6</f>
        <v>3493.9137179627201</v>
      </c>
      <c r="CI600" s="15">
        <f ca="1">(BB600*DCF!J$10-DCF!J$5*MAX(BB600*DCF!J$10,0)-MAX(BB600-BA600,0)/Inputs!$B$10)*DCF!J$6</f>
        <v>4641.7035723527579</v>
      </c>
      <c r="CJ600" s="15">
        <f ca="1">(BC600*DCF!K$10-DCF!K$5*MAX(BC600*DCF!K$10,0)-MAX(BC600-BB600,0)/Inputs!$B$10)*DCF!K$6</f>
        <v>5057.8339984740442</v>
      </c>
      <c r="CK600" s="15">
        <f ca="1">(BD600*DCF!L$10-DCF!L$5*MAX(BD600*DCF!L$10,0)-MAX(BD600-BC600,0)/Inputs!$B$10)*DCF!L$6</f>
        <v>6021.7654346004565</v>
      </c>
      <c r="CL600" s="15">
        <f ca="1">(BE600*DCF!M$10-DCF!M$5*MAX(BE600*DCF!M$10,0)-MAX(BE600-BD600,0)/Inputs!$B$10)*DCF!M$6</f>
        <v>7591.0408091559348</v>
      </c>
      <c r="CM600" s="15">
        <f ca="1">(BF600*DCF!C$28-DCF!C$5*MAX(BF600*DCF!C$28,0)-MAX(BF600-Inputs!$B$13,0)/Inputs!$B$17)*DCF!C$6</f>
        <v>3700.7360323658049</v>
      </c>
      <c r="CN600" s="15">
        <f ca="1">(BG600*DCF!D$28-DCF!D$5*MAX(BG600*DCF!D$28,0)-MAX(BG600-BF600,0)/Inputs!$B$17)*DCF!D$6</f>
        <v>4569.6322906728528</v>
      </c>
      <c r="CO600" s="15">
        <f ca="1">(BH600*DCF!E$28-DCF!E$5*MAX(BH600*DCF!E$28,0)-MAX(BH600-BG600,0)/Inputs!$B$17)*DCF!E$6</f>
        <v>5802.8931469308181</v>
      </c>
      <c r="CP600" s="15">
        <f ca="1">(BI600*DCF!F$28-DCF!F$5*MAX(BI600*DCF!F$28,0)-MAX(BI600-BH600,0)/Inputs!$B$17)*DCF!F$6</f>
        <v>7605.3039061853224</v>
      </c>
      <c r="CQ600" s="15">
        <f ca="1">(BJ600*DCF!G$28-DCF!G$5*MAX(BJ600*DCF!G$28,0)-MAX(BJ600-BI600,0)/Inputs!$B$17)*DCF!G$6</f>
        <v>9643.3897788268769</v>
      </c>
      <c r="CR600" s="15">
        <f ca="1">(BK600*DCF!H$28-DCF!H$5*MAX(BK600*DCF!H$28,0)-MAX(BK600-BJ600,0)/Inputs!$B$17)*DCF!H$6</f>
        <v>11457.782004463441</v>
      </c>
      <c r="CS600" s="15">
        <f ca="1">(BL600*DCF!I$28-DCF!I$5*MAX(BL600*DCF!I$28,0)-MAX(BL600-BK600,0)/Inputs!$B$17)*DCF!I$6</f>
        <v>12726.045038552074</v>
      </c>
      <c r="CT600" s="15">
        <f ca="1">(BM600*DCF!J$28-DCF!J$5*MAX(BM600*DCF!J$28,0)-MAX(BM600-BL600,0)/Inputs!$B$17)*DCF!J$6</f>
        <v>14978.867586717872</v>
      </c>
      <c r="CU600" s="15">
        <f ca="1">(BN600*DCF!K$28-DCF!K$5*MAX(BN600*DCF!K$28,0)-MAX(BN600-BM600,0)/Inputs!$B$17)*DCF!K$6</f>
        <v>17426.714180019193</v>
      </c>
      <c r="CV600" s="15">
        <f ca="1">(BO600*DCF!L$28-DCF!L$5*MAX(BO600*DCF!L$28,0)-MAX(BO600-BN600,0)/Inputs!$B$17)*DCF!L$6</f>
        <v>20856.959147169986</v>
      </c>
      <c r="CW600" s="15">
        <f ca="1">(BP600*DCF!M$28-DCF!M$5*MAX(BP600*DCF!M$28,0)-MAX(BP600-BO600,0)/Inputs!$B$17)*DCF!M$6</f>
        <v>26601.491644497713</v>
      </c>
      <c r="CX600" s="15">
        <f ca="1">(BQ600*DCF!C$46-DCF!C$5*MAX(BQ600*DCF!C$46,0)-MAX(BQ600-Inputs!$B$20,0)/Inputs!$B$24)*DCF!C$6</f>
        <v>-1816.3496073265383</v>
      </c>
      <c r="CY600" s="15">
        <f ca="1">(BR600*DCF!D$46-DCF!D$5*MAX(BR600*DCF!D$46,0)-MAX(BR600-BQ600,0)/Inputs!$B$24)*DCF!D$6</f>
        <v>-1424.2459622321667</v>
      </c>
      <c r="CZ600" s="15">
        <f ca="1">(BS600*DCF!E$46-DCF!E$5*MAX(BS600*DCF!E$46,0)-MAX(BS600-BR600,0)/Inputs!$B$24)*DCF!E$6</f>
        <v>-1255.5024343863556</v>
      </c>
      <c r="DA600" s="15">
        <f ca="1">(BT600*DCF!F$46-DCF!F$5*MAX(BT600*DCF!F$46,0)-MAX(BT600-BS600,0)/Inputs!$B$24)*DCF!F$6</f>
        <v>-1144.945777805033</v>
      </c>
      <c r="DB600" s="15">
        <f ca="1">(BU600*DCF!G$46-DCF!G$5*MAX(BU600*DCF!G$46,0)-MAX(BU600-BT600,0)/Inputs!$B$24)*DCF!G$6</f>
        <v>-3367.2775183936246</v>
      </c>
      <c r="DC600" s="15">
        <f ca="1">(BV600*DCF!H$46-DCF!H$5*MAX(BV600*DCF!H$46,0)-MAX(BV600-BU600,0)/Inputs!$B$24)*DCF!H$6</f>
        <v>-522.37506886246024</v>
      </c>
      <c r="DD600" s="15">
        <f ca="1">(BW600*DCF!I$46-DCF!I$5*MAX(BW600*DCF!I$46,0)-MAX(BW600-BV600,0)/Inputs!$B$24)*DCF!I$6</f>
        <v>-2268.1748986984398</v>
      </c>
      <c r="DE600" s="15">
        <f ca="1">(BX600*DCF!J$46-DCF!J$5*MAX(BX600*DCF!J$46,0)-MAX(BX600-BW600,0)/Inputs!$B$24)*DCF!J$6</f>
        <v>71.511913255150418</v>
      </c>
      <c r="DF600" s="15">
        <f ca="1">(BY600*DCF!K$46-DCF!K$5*MAX(BY600*DCF!K$46,0)-MAX(BY600-BX600,0)/Inputs!$B$24)*DCF!K$6</f>
        <v>440.67978951374084</v>
      </c>
      <c r="DG600" s="15">
        <f ca="1">(BZ600*DCF!L$46-DCF!L$5*MAX(BZ600*DCF!L$46,0)-MAX(BZ600-BY600,0)/Inputs!$B$24)*DCF!L$6</f>
        <v>-3463.6748605196967</v>
      </c>
      <c r="DH600" s="15">
        <f ca="1">(CA600*DCF!M$46-DCF!M$5*MAX(CA600*DCF!M$46,0)-MAX(CA600-BZ600,0)/Inputs!$B$24)*DCF!M$6</f>
        <v>2688.4747066445534</v>
      </c>
      <c r="DI600" s="15">
        <f ca="1">SUM(CB600:CL600)+BE600*DCF!M$10*(1+Inputs!$B$30)*(1-Inputs!$B$33)*(1-Inputs!$B$30/Inputs!$B$31)/(Inputs!$B$29-Inputs!$B$30)*DCF!M$6</f>
        <v>212084.38811699953</v>
      </c>
      <c r="DJ600" s="15">
        <f ca="1">SUM(CM600:CW600)+BP600*DCF!M$28*(1+Inputs!$B$30)*(1-Inputs!$B$33)*(1-Inputs!$B$30/Inputs!$B$31)/(Inputs!$B$29-Inputs!$B$30)*DCF!M$6</f>
        <v>736143.82317426475</v>
      </c>
      <c r="DK600" s="15">
        <f ca="1">SUM(CX600:DH600)+CA600*DCF!M$46*(1+Inputs!$B$30)*(1-Inputs!$B$33)*(1-Inputs!$B$30/Inputs!$B$31)/(Inputs!$B$29-Inputs!$B$30)*DCF!M$6</f>
        <v>158544.39782991097</v>
      </c>
      <c r="DM600" s="15">
        <f ca="1">DI600+DJ600+DK600+Inputs!$B$34+Inputs!$B$36-Inputs!$B$35</f>
        <v>1183623.6091211753</v>
      </c>
    </row>
    <row r="601" spans="1:117" x14ac:dyDescent="0.75">
      <c r="A601" s="11">
        <v>588</v>
      </c>
      <c r="C601" s="24">
        <f t="shared" ca="1" si="358"/>
        <v>0.87372899269061055</v>
      </c>
      <c r="D601" s="24">
        <f t="shared" ca="1" si="358"/>
        <v>-0.37774495547585901</v>
      </c>
      <c r="E601" s="24">
        <f t="shared" ca="1" si="358"/>
        <v>-1.4946495230660306</v>
      </c>
      <c r="F601" s="24">
        <f t="shared" ca="1" si="358"/>
        <v>-0.11236171979069845</v>
      </c>
      <c r="G601" s="24">
        <f t="shared" ca="1" si="358"/>
        <v>-0.49919996852429033</v>
      </c>
      <c r="H601" s="24">
        <f t="shared" ca="1" si="358"/>
        <v>-0.68712897981489496</v>
      </c>
      <c r="I601" s="24">
        <f t="shared" ca="1" si="358"/>
        <v>-0.93746633267180512</v>
      </c>
      <c r="J601" s="24">
        <f t="shared" ca="1" si="358"/>
        <v>-1.5762433906230073</v>
      </c>
      <c r="K601" s="24">
        <f t="shared" ca="1" si="358"/>
        <v>-0.73742310671187583</v>
      </c>
      <c r="L601" s="24">
        <f t="shared" ca="1" si="358"/>
        <v>0.68635621188331508</v>
      </c>
      <c r="M601" s="24">
        <f t="shared" ca="1" si="358"/>
        <v>-0.50497952026386395</v>
      </c>
      <c r="N601" s="24">
        <f ca="1">SQRT(Inputs!$B$38)*C601+SQRT(1-Inputs!$B$38)*_xlfn.NORM.S.INV(RAND())</f>
        <v>-1.8081290510073724</v>
      </c>
      <c r="O601" s="24">
        <f ca="1">SQRT(Inputs!$B$38)*D601+SQRT(1-Inputs!$B$38)*_xlfn.NORM.S.INV(RAND())</f>
        <v>-0.72981212522708794</v>
      </c>
      <c r="P601" s="24">
        <f ca="1">SQRT(Inputs!$B$38)*E601+SQRT(1-Inputs!$B$38)*_xlfn.NORM.S.INV(RAND())</f>
        <v>1.3627619061955643E-2</v>
      </c>
      <c r="Q601" s="24">
        <f ca="1">SQRT(Inputs!$B$38)*F601+SQRT(1-Inputs!$B$38)*_xlfn.NORM.S.INV(RAND())</f>
        <v>-7.5874392240664487E-2</v>
      </c>
      <c r="R601" s="24">
        <f ca="1">SQRT(Inputs!$B$38)*G601+SQRT(1-Inputs!$B$38)*_xlfn.NORM.S.INV(RAND())</f>
        <v>1.4416674627498347</v>
      </c>
      <c r="S601" s="24">
        <f ca="1">SQRT(Inputs!$B$38)*H601+SQRT(1-Inputs!$B$38)*_xlfn.NORM.S.INV(RAND())</f>
        <v>-0.27341674698981228</v>
      </c>
      <c r="T601" s="24">
        <f ca="1">SQRT(Inputs!$B$38)*I601+SQRT(1-Inputs!$B$38)*_xlfn.NORM.S.INV(RAND())</f>
        <v>0.8571309860121088</v>
      </c>
      <c r="U601" s="24">
        <f ca="1">SQRT(Inputs!$B$38)*J601+SQRT(1-Inputs!$B$38)*_xlfn.NORM.S.INV(RAND())</f>
        <v>-1.42636545236501</v>
      </c>
      <c r="V601" s="24">
        <f ca="1">SQRT(Inputs!$B$38)*K601+SQRT(1-Inputs!$B$38)*_xlfn.NORM.S.INV(RAND())</f>
        <v>1.2035945363127047</v>
      </c>
      <c r="W601" s="24">
        <f ca="1">SQRT(Inputs!$B$38)*L601+SQRT(1-Inputs!$B$38)*_xlfn.NORM.S.INV(RAND())</f>
        <v>0.90877803981127492</v>
      </c>
      <c r="X601" s="24">
        <f ca="1">SQRT(Inputs!$B$38)*M601+SQRT(1-Inputs!$B$38)*_xlfn.NORM.S.INV(RAND())</f>
        <v>1.8272919818408775</v>
      </c>
      <c r="Y601" s="24">
        <f ca="1">SQRT(Inputs!$B$38)*C601+SQRT(1-Inputs!$B$38)*_xlfn.NORM.S.INV(RAND())</f>
        <v>2.3390462861891694</v>
      </c>
      <c r="Z601" s="24">
        <f ca="1">SQRT(Inputs!$B$38)*D601+SQRT(1-Inputs!$B$38)*_xlfn.NORM.S.INV(RAND())</f>
        <v>-1.3586127201820974</v>
      </c>
      <c r="AA601" s="24">
        <f ca="1">SQRT(Inputs!$B$38)*E601+SQRT(1-Inputs!$B$38)*_xlfn.NORM.S.INV(RAND())</f>
        <v>-0.89770600448719184</v>
      </c>
      <c r="AB601" s="24">
        <f ca="1">SQRT(Inputs!$B$38)*F601+SQRT(1-Inputs!$B$38)*_xlfn.NORM.S.INV(RAND())</f>
        <v>1.0936336570331679</v>
      </c>
      <c r="AC601" s="24">
        <f ca="1">SQRT(Inputs!$B$38)*G601+SQRT(1-Inputs!$B$38)*_xlfn.NORM.S.INV(RAND())</f>
        <v>-9.5367411206182723E-2</v>
      </c>
      <c r="AD601" s="24">
        <f ca="1">SQRT(Inputs!$B$38)*H601+SQRT(1-Inputs!$B$38)*_xlfn.NORM.S.INV(RAND())</f>
        <v>0.39724435442913003</v>
      </c>
      <c r="AE601" s="24">
        <f ca="1">SQRT(Inputs!$B$38)*I601+SQRT(1-Inputs!$B$38)*_xlfn.NORM.S.INV(RAND())</f>
        <v>0.23458477278671308</v>
      </c>
      <c r="AF601" s="24">
        <f ca="1">SQRT(Inputs!$B$38)*J601+SQRT(1-Inputs!$B$38)*_xlfn.NORM.S.INV(RAND())</f>
        <v>-1.0543450820768547</v>
      </c>
      <c r="AG601" s="24">
        <f ca="1">SQRT(Inputs!$B$38)*K601+SQRT(1-Inputs!$B$38)*_xlfn.NORM.S.INV(RAND())</f>
        <v>0.16751915824356201</v>
      </c>
      <c r="AH601" s="24">
        <f ca="1">SQRT(Inputs!$B$38)*L601+SQRT(1-Inputs!$B$38)*_xlfn.NORM.S.INV(RAND())</f>
        <v>1.5957852207556487</v>
      </c>
      <c r="AI601" s="24">
        <f ca="1">SQRT(Inputs!$B$38)*M601+SQRT(1-Inputs!$B$38)*_xlfn.NORM.S.INV(RAND())</f>
        <v>-1.3693412127478217</v>
      </c>
      <c r="AJ601" s="24">
        <f ca="1">SQRT(Inputs!$B$38)*C601+SQRT(1-Inputs!$B$38)*_xlfn.NORM.S.INV(RAND())</f>
        <v>0.36502628831670642</v>
      </c>
      <c r="AK601" s="24">
        <f ca="1">SQRT(Inputs!$B$38)*D601+SQRT(1-Inputs!$B$38)*_xlfn.NORM.S.INV(RAND())</f>
        <v>-0.27135894017872125</v>
      </c>
      <c r="AL601" s="24">
        <f ca="1">SQRT(Inputs!$B$38)*E601+SQRT(1-Inputs!$B$38)*_xlfn.NORM.S.INV(RAND())</f>
        <v>-0.28410872947794219</v>
      </c>
      <c r="AM601" s="24">
        <f ca="1">SQRT(Inputs!$B$38)*F601+SQRT(1-Inputs!$B$38)*_xlfn.NORM.S.INV(RAND())</f>
        <v>-0.26799497124120103</v>
      </c>
      <c r="AN601" s="24">
        <f ca="1">SQRT(Inputs!$B$38)*G601+SQRT(1-Inputs!$B$38)*_xlfn.NORM.S.INV(RAND())</f>
        <v>0.59163878788414526</v>
      </c>
      <c r="AO601" s="24">
        <f ca="1">SQRT(Inputs!$B$38)*H601+SQRT(1-Inputs!$B$38)*_xlfn.NORM.S.INV(RAND())</f>
        <v>-0.76238846828331153</v>
      </c>
      <c r="AP601" s="24">
        <f ca="1">SQRT(Inputs!$B$38)*I601+SQRT(1-Inputs!$B$38)*_xlfn.NORM.S.INV(RAND())</f>
        <v>0.37281140054164952</v>
      </c>
      <c r="AQ601" s="24">
        <f ca="1">SQRT(Inputs!$B$38)*J601+SQRT(1-Inputs!$B$38)*_xlfn.NORM.S.INV(RAND())</f>
        <v>-0.50774784776258031</v>
      </c>
      <c r="AR601" s="24">
        <f ca="1">SQRT(Inputs!$B$38)*K601+SQRT(1-Inputs!$B$38)*_xlfn.NORM.S.INV(RAND())</f>
        <v>2.1171827749201122E-2</v>
      </c>
      <c r="AS601" s="24">
        <f ca="1">SQRT(Inputs!$B$38)*L601+SQRT(1-Inputs!$B$38)*_xlfn.NORM.S.INV(RAND())</f>
        <v>-0.29604214450425215</v>
      </c>
      <c r="AT601" s="24">
        <f ca="1">SQRT(Inputs!$B$38)*M601+SQRT(1-Inputs!$B$38)*_xlfn.NORM.S.INV(RAND())</f>
        <v>-0.23280057188431627</v>
      </c>
      <c r="AU601" s="15">
        <f ca="1">Inputs!$B$6*EXP($B$8-0.5*C$5^2+C$5*N601)</f>
        <v>3703.0978539363923</v>
      </c>
      <c r="AV601" s="15">
        <f t="shared" ca="1" si="328"/>
        <v>4048.9065997020925</v>
      </c>
      <c r="AW601" s="15">
        <f t="shared" ca="1" si="329"/>
        <v>4946.0070837672574</v>
      </c>
      <c r="AX601" s="15">
        <f t="shared" ca="1" si="330"/>
        <v>5981.6076312845407</v>
      </c>
      <c r="AY601" s="15">
        <f t="shared" ca="1" si="331"/>
        <v>8650.6210901087979</v>
      </c>
      <c r="AZ601" s="15">
        <f t="shared" ca="1" si="332"/>
        <v>10266.144815617581</v>
      </c>
      <c r="BA601" s="15">
        <f t="shared" ca="1" si="333"/>
        <v>13742.234489575989</v>
      </c>
      <c r="BB601" s="15">
        <f t="shared" ca="1" si="334"/>
        <v>14584.217429992146</v>
      </c>
      <c r="BC601" s="15">
        <f t="shared" ca="1" si="335"/>
        <v>20062.569603015287</v>
      </c>
      <c r="BD601" s="15">
        <f t="shared" ca="1" si="336"/>
        <v>26759.108319874489</v>
      </c>
      <c r="BE601" s="15">
        <f t="shared" ca="1" si="337"/>
        <v>38727.483628208</v>
      </c>
      <c r="BF601" s="15">
        <f ca="1">Inputs!$B$13*EXP($B$9-0.5*C$6^2+C$6*Y601)</f>
        <v>21990.806421521727</v>
      </c>
      <c r="BG601" s="15">
        <f t="shared" ca="1" si="338"/>
        <v>20974.1814332102</v>
      </c>
      <c r="BH601" s="15">
        <f t="shared" ca="1" si="339"/>
        <v>22081.482888310096</v>
      </c>
      <c r="BI601" s="15">
        <f t="shared" ca="1" si="340"/>
        <v>31986.628857267409</v>
      </c>
      <c r="BJ601" s="15">
        <f t="shared" ca="1" si="341"/>
        <v>38678.15171098338</v>
      </c>
      <c r="BK601" s="15">
        <f t="shared" ca="1" si="342"/>
        <v>50108.077204076202</v>
      </c>
      <c r="BL601" s="15">
        <f t="shared" ca="1" si="343"/>
        <v>63451.64481587999</v>
      </c>
      <c r="BM601" s="15">
        <f t="shared" ca="1" si="344"/>
        <v>68420.726804171354</v>
      </c>
      <c r="BN601" s="15">
        <f t="shared" ca="1" si="345"/>
        <v>85855.268999070817</v>
      </c>
      <c r="BO601" s="15">
        <f t="shared" ca="1" si="346"/>
        <v>127166.10981311293</v>
      </c>
      <c r="BP601" s="15">
        <f t="shared" ca="1" si="347"/>
        <v>134025.14332065193</v>
      </c>
      <c r="BQ601" s="15">
        <f ca="1">Inputs!$B$20*EXP($B$10-0.5*C$7^2+C$7*AJ601)</f>
        <v>4882.4244593021695</v>
      </c>
      <c r="BR601" s="15">
        <f t="shared" ca="1" si="348"/>
        <v>6077.8149922356106</v>
      </c>
      <c r="BS601" s="15">
        <f t="shared" ca="1" si="349"/>
        <v>7670.7599893486549</v>
      </c>
      <c r="BT601" s="15">
        <f t="shared" ca="1" si="350"/>
        <v>9858.2919470795514</v>
      </c>
      <c r="BU601" s="15">
        <f t="shared" ca="1" si="351"/>
        <v>15765.23219936856</v>
      </c>
      <c r="BV601" s="15">
        <f t="shared" ca="1" si="352"/>
        <v>18472.300399899785</v>
      </c>
      <c r="BW601" s="15">
        <f t="shared" ca="1" si="353"/>
        <v>27893.395325047353</v>
      </c>
      <c r="BX601" s="15">
        <f t="shared" ca="1" si="354"/>
        <v>35237.636790970246</v>
      </c>
      <c r="BY601" s="15">
        <f t="shared" ca="1" si="355"/>
        <v>49574.317545781807</v>
      </c>
      <c r="BZ601" s="15">
        <f t="shared" ca="1" si="356"/>
        <v>65875.260625599432</v>
      </c>
      <c r="CA601" s="15">
        <f t="shared" ca="1" si="357"/>
        <v>88784.792779887866</v>
      </c>
      <c r="CB601" s="15">
        <f ca="1">(AU601*DCF!C$10-DCF!C$5*MAX(AU601*DCF!C$10,0)-MAX(AU601-Inputs!$B$6,0)/Inputs!$B$10)*DCF!C$6</f>
        <v>950.989285299833</v>
      </c>
      <c r="CC601" s="15">
        <f ca="1">(AV601*DCF!D$10-DCF!D$5*MAX(AV601*DCF!D$10,0)-MAX(AV601-AU601,0)/Inputs!$B$10)*DCF!D$6</f>
        <v>902.57714103841931</v>
      </c>
      <c r="CD601" s="15">
        <f ca="1">(AW601*DCF!E$10-DCF!E$5*MAX(AW601*DCF!E$10,0)-MAX(AW601-AV601,0)/Inputs!$B$10)*DCF!E$6</f>
        <v>939.89012238825387</v>
      </c>
      <c r="CE601" s="15">
        <f ca="1">(AX601*DCF!F$10-DCF!F$5*MAX(AX601*DCF!F$10,0)-MAX(AX601-AW601,0)/Inputs!$B$10)*DCF!F$6</f>
        <v>1090.2926147321086</v>
      </c>
      <c r="CF601" s="15">
        <f ca="1">(AY601*DCF!G$10-DCF!G$5*MAX(AY601*DCF!G$10,0)-MAX(AY601-AX601,0)/Inputs!$B$10)*DCF!G$6</f>
        <v>1269.3421476687838</v>
      </c>
      <c r="CG601" s="15">
        <f ca="1">(AZ601*DCF!H$10-DCF!H$5*MAX(AZ601*DCF!H$10,0)-MAX(AZ601-AY601,0)/Inputs!$B$10)*DCF!H$6</f>
        <v>1706.3141801159941</v>
      </c>
      <c r="CH601" s="15">
        <f ca="1">(BA601*DCF!I$10-DCF!I$5*MAX(BA601*DCF!I$10,0)-MAX(BA601-AZ601,0)/Inputs!$B$10)*DCF!I$6</f>
        <v>1940.004425301815</v>
      </c>
      <c r="CI601" s="15">
        <f ca="1">(BB601*DCF!J$10-DCF!J$5*MAX(BB601*DCF!J$10,0)-MAX(BB601-BA601,0)/Inputs!$B$10)*DCF!J$6</f>
        <v>2375.0969112466296</v>
      </c>
      <c r="CJ601" s="15">
        <f ca="1">(BC601*DCF!K$10-DCF!K$5*MAX(BC601*DCF!K$10,0)-MAX(BC601-BB601,0)/Inputs!$B$10)*DCF!K$6</f>
        <v>2462.8655909830713</v>
      </c>
      <c r="CK601" s="15">
        <f ca="1">(BD601*DCF!L$10-DCF!L$5*MAX(BD601*DCF!L$10,0)-MAX(BD601-BC601,0)/Inputs!$B$10)*DCF!L$6</f>
        <v>3169.81150246162</v>
      </c>
      <c r="CL601" s="15">
        <f ca="1">(BE601*DCF!M$10-DCF!M$5*MAX(BE601*DCF!M$10,0)-MAX(BE601-BD601,0)/Inputs!$B$10)*DCF!M$6</f>
        <v>4035.1985314566459</v>
      </c>
      <c r="CM601" s="15">
        <f ca="1">(BF601*DCF!C$28-DCF!C$5*MAX(BF601*DCF!C$28,0)-MAX(BF601-Inputs!$B$13,0)/Inputs!$B$17)*DCF!C$6</f>
        <v>4262.5338686412215</v>
      </c>
      <c r="CN601" s="15">
        <f ca="1">(BG601*DCF!D$28-DCF!D$5*MAX(BG601*DCF!D$28,0)-MAX(BG601-BF601,0)/Inputs!$B$17)*DCF!D$6</f>
        <v>6177.3801766237948</v>
      </c>
      <c r="CO601" s="15">
        <f ca="1">(BH601*DCF!E$28-DCF!E$5*MAX(BH601*DCF!E$28,0)-MAX(BH601-BG601,0)/Inputs!$B$17)*DCF!E$6</f>
        <v>6035.6352716088531</v>
      </c>
      <c r="CP601" s="15">
        <f ca="1">(BI601*DCF!F$28-DCF!F$5*MAX(BI601*DCF!F$28,0)-MAX(BI601-BH601,0)/Inputs!$B$17)*DCF!F$6</f>
        <v>6880.1387929324392</v>
      </c>
      <c r="CQ601" s="15">
        <f ca="1">(BJ601*DCF!G$28-DCF!G$5*MAX(BJ601*DCF!G$28,0)-MAX(BJ601-BI601,0)/Inputs!$B$17)*DCF!G$6</f>
        <v>8909.8918718853329</v>
      </c>
      <c r="CR601" s="15">
        <f ca="1">(BK601*DCF!H$28-DCF!H$5*MAX(BK601*DCF!H$28,0)-MAX(BK601-BJ601,0)/Inputs!$B$17)*DCF!H$6</f>
        <v>10616.39066403218</v>
      </c>
      <c r="CS601" s="15">
        <f ca="1">(BL601*DCF!I$28-DCF!I$5*MAX(BL601*DCF!I$28,0)-MAX(BL601-BK601,0)/Inputs!$B$17)*DCF!I$6</f>
        <v>13005.63595822861</v>
      </c>
      <c r="CT601" s="15">
        <f ca="1">(BM601*DCF!J$28-DCF!J$5*MAX(BM601*DCF!J$28,0)-MAX(BM601-BL601,0)/Inputs!$B$17)*DCF!J$6</f>
        <v>14604.642441238233</v>
      </c>
      <c r="CU601" s="15">
        <f ca="1">(BN601*DCF!K$28-DCF!K$5*MAX(BN601*DCF!K$28,0)-MAX(BN601-BM601,0)/Inputs!$B$17)*DCF!K$6</f>
        <v>15995.694085369669</v>
      </c>
      <c r="CV601" s="15">
        <f ca="1">(BO601*DCF!L$28-DCF!L$5*MAX(BO601*DCF!L$28,0)-MAX(BO601-BN601,0)/Inputs!$B$17)*DCF!L$6</f>
        <v>20697.917584944353</v>
      </c>
      <c r="CW601" s="15">
        <f ca="1">(BP601*DCF!M$28-DCF!M$5*MAX(BP601*DCF!M$28,0)-MAX(BP601-BO601,0)/Inputs!$B$17)*DCF!M$6</f>
        <v>24499.946544444625</v>
      </c>
      <c r="CX601" s="15">
        <f ca="1">(BQ601*DCF!C$46-DCF!C$5*MAX(BQ601*DCF!C$46,0)-MAX(BQ601-Inputs!$B$20,0)/Inputs!$B$24)*DCF!C$6</f>
        <v>-1904.2201796550828</v>
      </c>
      <c r="CY601" s="15">
        <f ca="1">(BR601*DCF!D$46-DCF!D$5*MAX(BR601*DCF!D$46,0)-MAX(BR601-BQ601,0)/Inputs!$B$24)*DCF!D$6</f>
        <v>-1547.4045004571726</v>
      </c>
      <c r="CZ601" s="15">
        <f ca="1">(BS601*DCF!E$46-DCF!E$5*MAX(BS601*DCF!E$46,0)-MAX(BS601-BR601,0)/Inputs!$B$24)*DCF!E$6</f>
        <v>-1534.975789315461</v>
      </c>
      <c r="DA601" s="15">
        <f ca="1">(BT601*DCF!F$46-DCF!F$5*MAX(BT601*DCF!F$46,0)-MAX(BT601-BS601,0)/Inputs!$B$24)*DCF!F$6</f>
        <v>-1514.4926874328512</v>
      </c>
      <c r="DB601" s="15">
        <f ca="1">(BU601*DCF!G$46-DCF!G$5*MAX(BU601*DCF!G$46,0)-MAX(BU601-BT601,0)/Inputs!$B$24)*DCF!G$6</f>
        <v>-2517.2892568721063</v>
      </c>
      <c r="DC601" s="15">
        <f ca="1">(BV601*DCF!H$46-DCF!H$5*MAX(BV601*DCF!H$46,0)-MAX(BV601-BU601,0)/Inputs!$B$24)*DCF!H$6</f>
        <v>-841.20485683302377</v>
      </c>
      <c r="DD601" s="15">
        <f ca="1">(BW601*DCF!I$46-DCF!I$5*MAX(BW601*DCF!I$46,0)-MAX(BW601-BV601,0)/Inputs!$B$24)*DCF!I$6</f>
        <v>-2060.2231170908444</v>
      </c>
      <c r="DE601" s="15">
        <f ca="1">(BX601*DCF!J$46-DCF!J$5*MAX(BX601*DCF!J$46,0)-MAX(BX601-BW601,0)/Inputs!$B$24)*DCF!J$6</f>
        <v>-469.45145781634028</v>
      </c>
      <c r="DF601" s="15">
        <f ca="1">(BY601*DCF!K$46-DCF!K$5*MAX(BY601*DCF!K$46,0)-MAX(BY601-BX601,0)/Inputs!$B$24)*DCF!K$6</f>
        <v>-680.25458229602987</v>
      </c>
      <c r="DG601" s="15">
        <f ca="1">(BZ601*DCF!L$46-DCF!L$5*MAX(BZ601*DCF!L$46,0)-MAX(BZ601-BY601,0)/Inputs!$B$24)*DCF!L$6</f>
        <v>864.69479393431084</v>
      </c>
      <c r="DH601" s="15">
        <f ca="1">(CA601*DCF!M$46-DCF!M$5*MAX(CA601*DCF!M$46,0)-MAX(CA601-BZ601,0)/Inputs!$B$24)*DCF!M$6</f>
        <v>2170.999523009315</v>
      </c>
      <c r="DI601" s="15">
        <f ca="1">SUM(CB601:CL601)+BE601*DCF!M$10*(1+Inputs!$B$30)*(1-Inputs!$B$33)*(1-Inputs!$B$30/Inputs!$B$31)/(Inputs!$B$29-Inputs!$B$30)*DCF!M$6</f>
        <v>128621.48150795007</v>
      </c>
      <c r="DJ601" s="15">
        <f ca="1">SUM(CM601:CW601)+BP601*DCF!M$28*(1+Inputs!$B$30)*(1-Inputs!$B$33)*(1-Inputs!$B$30/Inputs!$B$31)/(Inputs!$B$29-Inputs!$B$30)*DCF!M$6</f>
        <v>629010.80214050622</v>
      </c>
      <c r="DK601" s="15">
        <f ca="1">SUM(CX601:DH601)+CA601*DCF!M$46*(1+Inputs!$B$30)*(1-Inputs!$B$33)*(1-Inputs!$B$30/Inputs!$B$31)/(Inputs!$B$29-Inputs!$B$30)*DCF!M$6</f>
        <v>127237.98475793492</v>
      </c>
      <c r="DM601" s="15">
        <f ca="1">DI601+DJ601+DK601+Inputs!$B$34+Inputs!$B$36-Inputs!$B$35</f>
        <v>961721.26840639126</v>
      </c>
    </row>
    <row r="602" spans="1:117" x14ac:dyDescent="0.75">
      <c r="A602" s="11">
        <v>589</v>
      </c>
      <c r="C602" s="24">
        <f t="shared" ca="1" si="358"/>
        <v>0.17226389493619837</v>
      </c>
      <c r="D602" s="24">
        <f t="shared" ca="1" si="358"/>
        <v>-0.14008521308639102</v>
      </c>
      <c r="E602" s="24">
        <f t="shared" ca="1" si="358"/>
        <v>-0.84524458364979083</v>
      </c>
      <c r="F602" s="24">
        <f t="shared" ca="1" si="358"/>
        <v>3.619893456618669E-2</v>
      </c>
      <c r="G602" s="24">
        <f t="shared" ca="1" si="358"/>
        <v>-0.78419596565293126</v>
      </c>
      <c r="H602" s="24">
        <f t="shared" ca="1" si="358"/>
        <v>-0.92489888007015719</v>
      </c>
      <c r="I602" s="24">
        <f t="shared" ca="1" si="358"/>
        <v>-0.89841882041629606</v>
      </c>
      <c r="J602" s="24">
        <f t="shared" ca="1" si="358"/>
        <v>0.85924959530915646</v>
      </c>
      <c r="K602" s="24">
        <f t="shared" ca="1" si="358"/>
        <v>-0.44430883356574802</v>
      </c>
      <c r="L602" s="24">
        <f t="shared" ca="1" si="358"/>
        <v>0.45047022150571864</v>
      </c>
      <c r="M602" s="24">
        <f t="shared" ca="1" si="358"/>
        <v>-0.92772215264662095</v>
      </c>
      <c r="N602" s="24">
        <f ca="1">SQRT(Inputs!$B$38)*C602+SQRT(1-Inputs!$B$38)*_xlfn.NORM.S.INV(RAND())</f>
        <v>-0.62053581713602213</v>
      </c>
      <c r="O602" s="24">
        <f ca="1">SQRT(Inputs!$B$38)*D602+SQRT(1-Inputs!$B$38)*_xlfn.NORM.S.INV(RAND())</f>
        <v>-0.23842065457124192</v>
      </c>
      <c r="P602" s="24">
        <f ca="1">SQRT(Inputs!$B$38)*E602+SQRT(1-Inputs!$B$38)*_xlfn.NORM.S.INV(RAND())</f>
        <v>0.63160342856204477</v>
      </c>
      <c r="Q602" s="24">
        <f ca="1">SQRT(Inputs!$B$38)*F602+SQRT(1-Inputs!$B$38)*_xlfn.NORM.S.INV(RAND())</f>
        <v>3.9311718133470591E-2</v>
      </c>
      <c r="R602" s="24">
        <f ca="1">SQRT(Inputs!$B$38)*G602+SQRT(1-Inputs!$B$38)*_xlfn.NORM.S.INV(RAND())</f>
        <v>-1.7775441809473176</v>
      </c>
      <c r="S602" s="24">
        <f ca="1">SQRT(Inputs!$B$38)*H602+SQRT(1-Inputs!$B$38)*_xlfn.NORM.S.INV(RAND())</f>
        <v>-1.7591899388163013</v>
      </c>
      <c r="T602" s="24">
        <f ca="1">SQRT(Inputs!$B$38)*I602+SQRT(1-Inputs!$B$38)*_xlfn.NORM.S.INV(RAND())</f>
        <v>-0.28911191330023134</v>
      </c>
      <c r="U602" s="24">
        <f ca="1">SQRT(Inputs!$B$38)*J602+SQRT(1-Inputs!$B$38)*_xlfn.NORM.S.INV(RAND())</f>
        <v>-1.6224154609959311</v>
      </c>
      <c r="V602" s="24">
        <f ca="1">SQRT(Inputs!$B$38)*K602+SQRT(1-Inputs!$B$38)*_xlfn.NORM.S.INV(RAND())</f>
        <v>-1.6359253880519462</v>
      </c>
      <c r="W602" s="24">
        <f ca="1">SQRT(Inputs!$B$38)*L602+SQRT(1-Inputs!$B$38)*_xlfn.NORM.S.INV(RAND())</f>
        <v>-0.98825697035659121</v>
      </c>
      <c r="X602" s="24">
        <f ca="1">SQRT(Inputs!$B$38)*M602+SQRT(1-Inputs!$B$38)*_xlfn.NORM.S.INV(RAND())</f>
        <v>-0.51674779254855296</v>
      </c>
      <c r="Y602" s="24">
        <f ca="1">SQRT(Inputs!$B$38)*C602+SQRT(1-Inputs!$B$38)*_xlfn.NORM.S.INV(RAND())</f>
        <v>-0.18558204805082384</v>
      </c>
      <c r="Z602" s="24">
        <f ca="1">SQRT(Inputs!$B$38)*D602+SQRT(1-Inputs!$B$38)*_xlfn.NORM.S.INV(RAND())</f>
        <v>-1.6128193492493694</v>
      </c>
      <c r="AA602" s="24">
        <f ca="1">SQRT(Inputs!$B$38)*E602+SQRT(1-Inputs!$B$38)*_xlfn.NORM.S.INV(RAND())</f>
        <v>-1.5764270917220573</v>
      </c>
      <c r="AB602" s="24">
        <f ca="1">SQRT(Inputs!$B$38)*F602+SQRT(1-Inputs!$B$38)*_xlfn.NORM.S.INV(RAND())</f>
        <v>-1.4511184750819415</v>
      </c>
      <c r="AC602" s="24">
        <f ca="1">SQRT(Inputs!$B$38)*G602+SQRT(1-Inputs!$B$38)*_xlfn.NORM.S.INV(RAND())</f>
        <v>-0.15733904424287615</v>
      </c>
      <c r="AD602" s="24">
        <f ca="1">SQRT(Inputs!$B$38)*H602+SQRT(1-Inputs!$B$38)*_xlfn.NORM.S.INV(RAND())</f>
        <v>-1.3071893126885001</v>
      </c>
      <c r="AE602" s="24">
        <f ca="1">SQRT(Inputs!$B$38)*I602+SQRT(1-Inputs!$B$38)*_xlfn.NORM.S.INV(RAND())</f>
        <v>0.31595162776302588</v>
      </c>
      <c r="AF602" s="24">
        <f ca="1">SQRT(Inputs!$B$38)*J602+SQRT(1-Inputs!$B$38)*_xlfn.NORM.S.INV(RAND())</f>
        <v>1.0554746329701974</v>
      </c>
      <c r="AG602" s="24">
        <f ca="1">SQRT(Inputs!$B$38)*K602+SQRT(1-Inputs!$B$38)*_xlfn.NORM.S.INV(RAND())</f>
        <v>0.30457356539172875</v>
      </c>
      <c r="AH602" s="24">
        <f ca="1">SQRT(Inputs!$B$38)*L602+SQRT(1-Inputs!$B$38)*_xlfn.NORM.S.INV(RAND())</f>
        <v>0.64192772675619469</v>
      </c>
      <c r="AI602" s="24">
        <f ca="1">SQRT(Inputs!$B$38)*M602+SQRT(1-Inputs!$B$38)*_xlfn.NORM.S.INV(RAND())</f>
        <v>-1.125967864574009</v>
      </c>
      <c r="AJ602" s="24">
        <f ca="1">SQRT(Inputs!$B$38)*C602+SQRT(1-Inputs!$B$38)*_xlfn.NORM.S.INV(RAND())</f>
        <v>-0.26846581598014441</v>
      </c>
      <c r="AK602" s="24">
        <f ca="1">SQRT(Inputs!$B$38)*D602+SQRT(1-Inputs!$B$38)*_xlfn.NORM.S.INV(RAND())</f>
        <v>1.1054167592299888</v>
      </c>
      <c r="AL602" s="24">
        <f ca="1">SQRT(Inputs!$B$38)*E602+SQRT(1-Inputs!$B$38)*_xlfn.NORM.S.INV(RAND())</f>
        <v>-2.1597472280850738</v>
      </c>
      <c r="AM602" s="24">
        <f ca="1">SQRT(Inputs!$B$38)*F602+SQRT(1-Inputs!$B$38)*_xlfn.NORM.S.INV(RAND())</f>
        <v>-0.67048919357717807</v>
      </c>
      <c r="AN602" s="24">
        <f ca="1">SQRT(Inputs!$B$38)*G602+SQRT(1-Inputs!$B$38)*_xlfn.NORM.S.INV(RAND())</f>
        <v>0.32055805553286271</v>
      </c>
      <c r="AO602" s="24">
        <f ca="1">SQRT(Inputs!$B$38)*H602+SQRT(1-Inputs!$B$38)*_xlfn.NORM.S.INV(RAND())</f>
        <v>-0.89152281615531193</v>
      </c>
      <c r="AP602" s="24">
        <f ca="1">SQRT(Inputs!$B$38)*I602+SQRT(1-Inputs!$B$38)*_xlfn.NORM.S.INV(RAND())</f>
        <v>-1.3807125476491695</v>
      </c>
      <c r="AQ602" s="24">
        <f ca="1">SQRT(Inputs!$B$38)*J602+SQRT(1-Inputs!$B$38)*_xlfn.NORM.S.INV(RAND())</f>
        <v>1.6613290711691056</v>
      </c>
      <c r="AR602" s="24">
        <f ca="1">SQRT(Inputs!$B$38)*K602+SQRT(1-Inputs!$B$38)*_xlfn.NORM.S.INV(RAND())</f>
        <v>-1.0434424119912378</v>
      </c>
      <c r="AS602" s="24">
        <f ca="1">SQRT(Inputs!$B$38)*L602+SQRT(1-Inputs!$B$38)*_xlfn.NORM.S.INV(RAND())</f>
        <v>-0.42562334852746952</v>
      </c>
      <c r="AT602" s="24">
        <f ca="1">SQRT(Inputs!$B$38)*M602+SQRT(1-Inputs!$B$38)*_xlfn.NORM.S.INV(RAND())</f>
        <v>-0.47154910729890631</v>
      </c>
      <c r="AU602" s="15">
        <f ca="1">Inputs!$B$6*EXP($B$8-0.5*C$5^2+C$5*N602)</f>
        <v>4488.0086525451934</v>
      </c>
      <c r="AV602" s="15">
        <f t="shared" ca="1" si="328"/>
        <v>5274.7775678637418</v>
      </c>
      <c r="AW602" s="15">
        <f t="shared" ca="1" si="329"/>
        <v>7003.5946560770863</v>
      </c>
      <c r="AX602" s="15">
        <f t="shared" ca="1" si="330"/>
        <v>8592.7844970099413</v>
      </c>
      <c r="AY602" s="15">
        <f t="shared" ca="1" si="331"/>
        <v>8532.6457531294891</v>
      </c>
      <c r="AZ602" s="15">
        <f t="shared" ca="1" si="332"/>
        <v>8597.8093970700902</v>
      </c>
      <c r="BA602" s="15">
        <f t="shared" ca="1" si="333"/>
        <v>10207.924654109896</v>
      </c>
      <c r="BB602" s="15">
        <f t="shared" ca="1" si="334"/>
        <v>10622.646764614732</v>
      </c>
      <c r="BC602" s="15">
        <f t="shared" ca="1" si="335"/>
        <v>11109.55546633317</v>
      </c>
      <c r="BD602" s="15">
        <f t="shared" ca="1" si="336"/>
        <v>12408.581083008765</v>
      </c>
      <c r="BE602" s="15">
        <f t="shared" ca="1" si="337"/>
        <v>14506.067048360495</v>
      </c>
      <c r="BF602" s="15">
        <f ca="1">Inputs!$B$13*EXP($B$9-0.5*C$6^2+C$6*Y602)</f>
        <v>13331.40779688126</v>
      </c>
      <c r="BG602" s="15">
        <f t="shared" ca="1" si="338"/>
        <v>12145.052080065348</v>
      </c>
      <c r="BH602" s="15">
        <f t="shared" ca="1" si="339"/>
        <v>11424.933217408825</v>
      </c>
      <c r="BI602" s="15">
        <f t="shared" ca="1" si="340"/>
        <v>11186.299446850873</v>
      </c>
      <c r="BJ602" s="15">
        <f t="shared" ca="1" si="341"/>
        <v>13406.152586599301</v>
      </c>
      <c r="BK602" s="15">
        <f t="shared" ca="1" si="342"/>
        <v>13771.122784906753</v>
      </c>
      <c r="BL602" s="15">
        <f t="shared" ca="1" si="343"/>
        <v>17623.164683424799</v>
      </c>
      <c r="BM602" s="15">
        <f t="shared" ca="1" si="344"/>
        <v>24697.689559616443</v>
      </c>
      <c r="BN602" s="15">
        <f t="shared" ca="1" si="345"/>
        <v>31504.200639419338</v>
      </c>
      <c r="BO602" s="15">
        <f t="shared" ca="1" si="346"/>
        <v>41765.702796062105</v>
      </c>
      <c r="BP602" s="15">
        <f t="shared" ca="1" si="347"/>
        <v>45249.066970822765</v>
      </c>
      <c r="BQ602" s="15">
        <f ca="1">Inputs!$B$20*EXP($B$10-0.5*C$7^2+C$7*AJ602)</f>
        <v>3899.9090383920889</v>
      </c>
      <c r="BR602" s="15">
        <f t="shared" ca="1" si="348"/>
        <v>7517.1946389115146</v>
      </c>
      <c r="BS602" s="15">
        <f t="shared" ca="1" si="349"/>
        <v>5536.0133138589454</v>
      </c>
      <c r="BT602" s="15">
        <f t="shared" ca="1" si="350"/>
        <v>6401.8348115308336</v>
      </c>
      <c r="BU602" s="15">
        <f t="shared" ca="1" si="351"/>
        <v>9587.7416419886213</v>
      </c>
      <c r="BV602" s="15">
        <f t="shared" ca="1" si="352"/>
        <v>10911.932346955049</v>
      </c>
      <c r="BW602" s="15">
        <f t="shared" ca="1" si="353"/>
        <v>11368.45583710352</v>
      </c>
      <c r="BX602" s="15">
        <f t="shared" ca="1" si="354"/>
        <v>22184.882749650289</v>
      </c>
      <c r="BY602" s="15">
        <f t="shared" ca="1" si="355"/>
        <v>25459.329210792901</v>
      </c>
      <c r="BZ602" s="15">
        <f t="shared" ca="1" si="356"/>
        <v>33034.447913019918</v>
      </c>
      <c r="CA602" s="15">
        <f t="shared" ca="1" si="357"/>
        <v>42673.474005811986</v>
      </c>
      <c r="CB602" s="15">
        <f ca="1">(AU602*DCF!C$10-DCF!C$5*MAX(AU602*DCF!C$10,0)-MAX(AU602-Inputs!$B$6,0)/Inputs!$B$10)*DCF!C$6</f>
        <v>1046.4556534913179</v>
      </c>
      <c r="CC602" s="15">
        <f ca="1">(AV602*DCF!D$10-DCF!D$5*MAX(AV602*DCF!D$10,0)-MAX(AV602-AU602,0)/Inputs!$B$10)*DCF!D$6</f>
        <v>1093.8582879266419</v>
      </c>
      <c r="CD602" s="15">
        <f ca="1">(AW602*DCF!E$10-DCF!E$5*MAX(AW602*DCF!E$10,0)-MAX(AW602-AV602,0)/Inputs!$B$10)*DCF!E$6</f>
        <v>1227.6173167632603</v>
      </c>
      <c r="CE602" s="15">
        <f ca="1">(AX602*DCF!F$10-DCF!F$5*MAX(AX602*DCF!F$10,0)-MAX(AX602-AW602,0)/Inputs!$B$10)*DCF!F$6</f>
        <v>1545.1201562596686</v>
      </c>
      <c r="CF602" s="15">
        <f ca="1">(AY602*DCF!G$10-DCF!G$5*MAX(AY602*DCF!G$10,0)-MAX(AY602-AX602,0)/Inputs!$B$10)*DCF!G$6</f>
        <v>1758.0650381308303</v>
      </c>
      <c r="CG602" s="15">
        <f ca="1">(AZ602*DCF!H$10-DCF!H$5*MAX(AZ602*DCF!H$10,0)-MAX(AZ602-AY602,0)/Inputs!$B$10)*DCF!H$6</f>
        <v>1657.6998883001265</v>
      </c>
      <c r="CH602" s="15">
        <f ca="1">(BA602*DCF!I$10-DCF!I$5*MAX(BA602*DCF!I$10,0)-MAX(BA602-AZ602,0)/Inputs!$B$10)*DCF!I$6</f>
        <v>1600.5001325852354</v>
      </c>
      <c r="CI602" s="15">
        <f ca="1">(BB602*DCF!J$10-DCF!J$5*MAX(BB602*DCF!J$10,0)-MAX(BB602-BA602,0)/Inputs!$B$10)*DCF!J$6</f>
        <v>1760.0265310186999</v>
      </c>
      <c r="CJ602" s="15">
        <f ca="1">(BC602*DCF!K$10-DCF!K$5*MAX(BC602*DCF!K$10,0)-MAX(BC602-BB602,0)/Inputs!$B$10)*DCF!K$6</f>
        <v>1720.3002034648889</v>
      </c>
      <c r="CK602" s="15">
        <f ca="1">(BD602*DCF!L$10-DCF!L$5*MAX(BD602*DCF!L$10,0)-MAX(BD602-BC602,0)/Inputs!$B$10)*DCF!L$6</f>
        <v>1703.4649431960352</v>
      </c>
      <c r="CL602" s="15">
        <f ca="1">(BE602*DCF!M$10-DCF!M$5*MAX(BE602*DCF!M$10,0)-MAX(BE602-BD602,0)/Inputs!$B$10)*DCF!M$6</f>
        <v>1796.426572665941</v>
      </c>
      <c r="CM602" s="15">
        <f ca="1">(BF602*DCF!C$28-DCF!C$5*MAX(BF602*DCF!C$28,0)-MAX(BF602-Inputs!$B$13,0)/Inputs!$B$17)*DCF!C$6</f>
        <v>3619.6033120811571</v>
      </c>
      <c r="CN602" s="15">
        <f ca="1">(BG602*DCF!D$28-DCF!D$5*MAX(BG602*DCF!D$28,0)-MAX(BG602-BF602,0)/Inputs!$B$17)*DCF!D$6</f>
        <v>3576.9979487574401</v>
      </c>
      <c r="CO602" s="15">
        <f ca="1">(BH602*DCF!E$28-DCF!E$5*MAX(BH602*DCF!E$28,0)-MAX(BH602-BG602,0)/Inputs!$B$17)*DCF!E$6</f>
        <v>3235.7445245973468</v>
      </c>
      <c r="CP602" s="15">
        <f ca="1">(BI602*DCF!F$28-DCF!F$5*MAX(BI602*DCF!F$28,0)-MAX(BI602-BH602,0)/Inputs!$B$17)*DCF!F$6</f>
        <v>3036.7856430446363</v>
      </c>
      <c r="CQ602" s="15">
        <f ca="1">(BJ602*DCF!G$28-DCF!G$5*MAX(BJ602*DCF!G$28,0)-MAX(BJ602-BI602,0)/Inputs!$B$17)*DCF!G$6</f>
        <v>3104.9706321454573</v>
      </c>
      <c r="CR602" s="15">
        <f ca="1">(BK602*DCF!H$28-DCF!H$5*MAX(BK602*DCF!H$28,0)-MAX(BK602-BJ602,0)/Inputs!$B$17)*DCF!H$6</f>
        <v>3349.0444713046777</v>
      </c>
      <c r="CS602" s="15">
        <f ca="1">(BL602*DCF!I$28-DCF!I$5*MAX(BL602*DCF!I$28,0)-MAX(BL602-BK602,0)/Inputs!$B$17)*DCF!I$6</f>
        <v>3591.2545932212947</v>
      </c>
      <c r="CT602" s="15">
        <f ca="1">(BM602*DCF!J$28-DCF!J$5*MAX(BM602*DCF!J$28,0)-MAX(BM602-BL602,0)/Inputs!$B$17)*DCF!J$6</f>
        <v>4571.610877702271</v>
      </c>
      <c r="CU602" s="15">
        <f ca="1">(BN602*DCF!K$28-DCF!K$5*MAX(BN602*DCF!K$28,0)-MAX(BN602-BM602,0)/Inputs!$B$17)*DCF!K$6</f>
        <v>5819.4519991155657</v>
      </c>
      <c r="CV602" s="15">
        <f ca="1">(BO602*DCF!L$28-DCF!L$5*MAX(BO602*DCF!L$28,0)-MAX(BO602-BN602,0)/Inputs!$B$17)*DCF!L$6</f>
        <v>7172.0282847046392</v>
      </c>
      <c r="CW602" s="15">
        <f ca="1">(BP602*DCF!M$28-DCF!M$5*MAX(BP602*DCF!M$28,0)-MAX(BP602-BO602,0)/Inputs!$B$17)*DCF!M$6</f>
        <v>8149.5287011591008</v>
      </c>
      <c r="CX602" s="15">
        <f ca="1">(BQ602*DCF!C$46-DCF!C$5*MAX(BQ602*DCF!C$46,0)-MAX(BQ602-Inputs!$B$20,0)/Inputs!$B$24)*DCF!C$6</f>
        <v>-1223.4935600868976</v>
      </c>
      <c r="CY602" s="15">
        <f ca="1">(BR602*DCF!D$46-DCF!D$5*MAX(BR602*DCF!D$46,0)-MAX(BR602-BQ602,0)/Inputs!$B$24)*DCF!D$6</f>
        <v>-2826.4755611621081</v>
      </c>
      <c r="CZ602" s="15">
        <f ca="1">(BS602*DCF!E$46-DCF!E$5*MAX(BS602*DCF!E$46,0)-MAX(BS602-BR602,0)/Inputs!$B$24)*DCF!E$6</f>
        <v>-654.64321328616779</v>
      </c>
      <c r="DA602" s="15">
        <f ca="1">(BT602*DCF!F$46-DCF!F$5*MAX(BT602*DCF!F$46,0)-MAX(BT602-BS602,0)/Inputs!$B$24)*DCF!F$6</f>
        <v>-781.49506447073111</v>
      </c>
      <c r="DB602" s="15">
        <f ca="1">(BU602*DCF!G$46-DCF!G$5*MAX(BU602*DCF!G$46,0)-MAX(BU602-BT602,0)/Inputs!$B$24)*DCF!G$6</f>
        <v>-1394.1887977049089</v>
      </c>
      <c r="DC602" s="15">
        <f ca="1">(BV602*DCF!H$46-DCF!H$5*MAX(BV602*DCF!H$46,0)-MAX(BV602-BU602,0)/Inputs!$B$24)*DCF!H$6</f>
        <v>-411.48414811725621</v>
      </c>
      <c r="DD602" s="15">
        <f ca="1">(BW602*DCF!I$46-DCF!I$5*MAX(BW602*DCF!I$46,0)-MAX(BW602-BV602,0)/Inputs!$B$24)*DCF!I$6</f>
        <v>131.50866049250635</v>
      </c>
      <c r="DE602" s="15">
        <f ca="1">(BX602*DCF!J$46-DCF!J$5*MAX(BX602*DCF!J$46,0)-MAX(BX602-BW602,0)/Inputs!$B$24)*DCF!J$6</f>
        <v>-1937.7452370381195</v>
      </c>
      <c r="DF602" s="15">
        <f ca="1">(BY602*DCF!K$46-DCF!K$5*MAX(BY602*DCF!K$46,0)-MAX(BY602-BX602,0)/Inputs!$B$24)*DCF!K$6</f>
        <v>652.16960151902174</v>
      </c>
      <c r="DG602" s="15">
        <f ca="1">(BZ602*DCF!L$46-DCF!L$5*MAX(BZ602*DCF!L$46,0)-MAX(BZ602-BY602,0)/Inputs!$B$24)*DCF!L$6</f>
        <v>569.24421654990294</v>
      </c>
      <c r="DH602" s="15">
        <f ca="1">(CA602*DCF!M$46-DCF!M$5*MAX(CA602*DCF!M$46,0)-MAX(CA602-BZ602,0)/Inputs!$B$24)*DCF!M$6</f>
        <v>1330.3346930215048</v>
      </c>
      <c r="DI602" s="15">
        <f ca="1">SUM(CB602:CL602)+BE602*DCF!M$10*(1+Inputs!$B$30)*(1-Inputs!$B$33)*(1-Inputs!$B$30/Inputs!$B$31)/(Inputs!$B$29-Inputs!$B$30)*DCF!M$6</f>
        <v>57280.111142268186</v>
      </c>
      <c r="DJ602" s="15">
        <f ca="1">SUM(CM602:CW602)+BP602*DCF!M$28*(1+Inputs!$B$30)*(1-Inputs!$B$33)*(1-Inputs!$B$30/Inputs!$B$31)/(Inputs!$B$29-Inputs!$B$30)*DCF!M$6</f>
        <v>217132.02330352107</v>
      </c>
      <c r="DK602" s="15">
        <f ca="1">SUM(CX602:DH602)+CA602*DCF!M$46*(1+Inputs!$B$30)*(1-Inputs!$B$33)*(1-Inputs!$B$30/Inputs!$B$31)/(Inputs!$B$29-Inputs!$B$30)*DCF!M$6</f>
        <v>59431.977398855408</v>
      </c>
      <c r="DM602" s="15">
        <f ca="1">DI602+DJ602+DK602+Inputs!$B$34+Inputs!$B$36-Inputs!$B$35</f>
        <v>410695.11184464465</v>
      </c>
    </row>
    <row r="603" spans="1:117" x14ac:dyDescent="0.75">
      <c r="A603" s="11">
        <v>590</v>
      </c>
      <c r="C603" s="24">
        <f t="shared" ca="1" si="358"/>
        <v>1.2444406899178526</v>
      </c>
      <c r="D603" s="24">
        <f t="shared" ca="1" si="358"/>
        <v>-0.89612788100282192</v>
      </c>
      <c r="E603" s="24">
        <f t="shared" ca="1" si="358"/>
        <v>-1.6251511912901162</v>
      </c>
      <c r="F603" s="24">
        <f t="shared" ca="1" si="358"/>
        <v>1.7001619593969528</v>
      </c>
      <c r="G603" s="24">
        <f t="shared" ca="1" si="358"/>
        <v>-0.26349417094907862</v>
      </c>
      <c r="H603" s="24">
        <f t="shared" ca="1" si="358"/>
        <v>-0.72900059108877879</v>
      </c>
      <c r="I603" s="24">
        <f t="shared" ca="1" si="358"/>
        <v>-0.70894233131161077</v>
      </c>
      <c r="J603" s="24">
        <f t="shared" ca="1" si="358"/>
        <v>-0.15727327010643641</v>
      </c>
      <c r="K603" s="24">
        <f t="shared" ca="1" si="358"/>
        <v>-2.0288987177934277</v>
      </c>
      <c r="L603" s="24">
        <f t="shared" ca="1" si="358"/>
        <v>0.43366054700395396</v>
      </c>
      <c r="M603" s="24">
        <f t="shared" ca="1" si="358"/>
        <v>-0.36060456826459936</v>
      </c>
      <c r="N603" s="24">
        <f ca="1">SQRT(Inputs!$B$38)*C603+SQRT(1-Inputs!$B$38)*_xlfn.NORM.S.INV(RAND())</f>
        <v>0.67362811261207134</v>
      </c>
      <c r="O603" s="24">
        <f ca="1">SQRT(Inputs!$B$38)*D603+SQRT(1-Inputs!$B$38)*_xlfn.NORM.S.INV(RAND())</f>
        <v>1.7399742796324569</v>
      </c>
      <c r="P603" s="24">
        <f ca="1">SQRT(Inputs!$B$38)*E603+SQRT(1-Inputs!$B$38)*_xlfn.NORM.S.INV(RAND())</f>
        <v>-0.59976618575467677</v>
      </c>
      <c r="Q603" s="24">
        <f ca="1">SQRT(Inputs!$B$38)*F603+SQRT(1-Inputs!$B$38)*_xlfn.NORM.S.INV(RAND())</f>
        <v>0.41660373382004712</v>
      </c>
      <c r="R603" s="24">
        <f ca="1">SQRT(Inputs!$B$38)*G603+SQRT(1-Inputs!$B$38)*_xlfn.NORM.S.INV(RAND())</f>
        <v>-0.98229299552558991</v>
      </c>
      <c r="S603" s="24">
        <f ca="1">SQRT(Inputs!$B$38)*H603+SQRT(1-Inputs!$B$38)*_xlfn.NORM.S.INV(RAND())</f>
        <v>0.77669467353526134</v>
      </c>
      <c r="T603" s="24">
        <f ca="1">SQRT(Inputs!$B$38)*I603+SQRT(1-Inputs!$B$38)*_xlfn.NORM.S.INV(RAND())</f>
        <v>-0.41142833486688712</v>
      </c>
      <c r="U603" s="24">
        <f ca="1">SQRT(Inputs!$B$38)*J603+SQRT(1-Inputs!$B$38)*_xlfn.NORM.S.INV(RAND())</f>
        <v>-2.3425217380971781</v>
      </c>
      <c r="V603" s="24">
        <f ca="1">SQRT(Inputs!$B$38)*K603+SQRT(1-Inputs!$B$38)*_xlfn.NORM.S.INV(RAND())</f>
        <v>-2.1028792277342241</v>
      </c>
      <c r="W603" s="24">
        <f ca="1">SQRT(Inputs!$B$38)*L603+SQRT(1-Inputs!$B$38)*_xlfn.NORM.S.INV(RAND())</f>
        <v>0.84993302032268403</v>
      </c>
      <c r="X603" s="24">
        <f ca="1">SQRT(Inputs!$B$38)*M603+SQRT(1-Inputs!$B$38)*_xlfn.NORM.S.INV(RAND())</f>
        <v>0.26854794401810722</v>
      </c>
      <c r="Y603" s="24">
        <f ca="1">SQRT(Inputs!$B$38)*C603+SQRT(1-Inputs!$B$38)*_xlfn.NORM.S.INV(RAND())</f>
        <v>-1.0717456804787311</v>
      </c>
      <c r="Z603" s="24">
        <f ca="1">SQRT(Inputs!$B$38)*D603+SQRT(1-Inputs!$B$38)*_xlfn.NORM.S.INV(RAND())</f>
        <v>-1.0608679661740277</v>
      </c>
      <c r="AA603" s="24">
        <f ca="1">SQRT(Inputs!$B$38)*E603+SQRT(1-Inputs!$B$38)*_xlfn.NORM.S.INV(RAND())</f>
        <v>-1.3202959243803181</v>
      </c>
      <c r="AB603" s="24">
        <f ca="1">SQRT(Inputs!$B$38)*F603+SQRT(1-Inputs!$B$38)*_xlfn.NORM.S.INV(RAND())</f>
        <v>1.4359330598707505</v>
      </c>
      <c r="AC603" s="24">
        <f ca="1">SQRT(Inputs!$B$38)*G603+SQRT(1-Inputs!$B$38)*_xlfn.NORM.S.INV(RAND())</f>
        <v>-0.69868043087929133</v>
      </c>
      <c r="AD603" s="24">
        <f ca="1">SQRT(Inputs!$B$38)*H603+SQRT(1-Inputs!$B$38)*_xlfn.NORM.S.INV(RAND())</f>
        <v>-2.1565071413541541</v>
      </c>
      <c r="AE603" s="24">
        <f ca="1">SQRT(Inputs!$B$38)*I603+SQRT(1-Inputs!$B$38)*_xlfn.NORM.S.INV(RAND())</f>
        <v>-0.69568783318330762</v>
      </c>
      <c r="AF603" s="24">
        <f ca="1">SQRT(Inputs!$B$38)*J603+SQRT(1-Inputs!$B$38)*_xlfn.NORM.S.INV(RAND())</f>
        <v>-0.84528127468390979</v>
      </c>
      <c r="AG603" s="24">
        <f ca="1">SQRT(Inputs!$B$38)*K603+SQRT(1-Inputs!$B$38)*_xlfn.NORM.S.INV(RAND())</f>
        <v>0.50380733788820686</v>
      </c>
      <c r="AH603" s="24">
        <f ca="1">SQRT(Inputs!$B$38)*L603+SQRT(1-Inputs!$B$38)*_xlfn.NORM.S.INV(RAND())</f>
        <v>-0.33456557022406108</v>
      </c>
      <c r="AI603" s="24">
        <f ca="1">SQRT(Inputs!$B$38)*M603+SQRT(1-Inputs!$B$38)*_xlfn.NORM.S.INV(RAND())</f>
        <v>1.6065942552787682</v>
      </c>
      <c r="AJ603" s="24">
        <f ca="1">SQRT(Inputs!$B$38)*C603+SQRT(1-Inputs!$B$38)*_xlfn.NORM.S.INV(RAND())</f>
        <v>0.4865454301823825</v>
      </c>
      <c r="AK603" s="24">
        <f ca="1">SQRT(Inputs!$B$38)*D603+SQRT(1-Inputs!$B$38)*_xlfn.NORM.S.INV(RAND())</f>
        <v>-0.67662988319607842</v>
      </c>
      <c r="AL603" s="24">
        <f ca="1">SQRT(Inputs!$B$38)*E603+SQRT(1-Inputs!$B$38)*_xlfn.NORM.S.INV(RAND())</f>
        <v>-1.0046887222576883</v>
      </c>
      <c r="AM603" s="24">
        <f ca="1">SQRT(Inputs!$B$38)*F603+SQRT(1-Inputs!$B$38)*_xlfn.NORM.S.INV(RAND())</f>
        <v>-0.56367706460168443</v>
      </c>
      <c r="AN603" s="24">
        <f ca="1">SQRT(Inputs!$B$38)*G603+SQRT(1-Inputs!$B$38)*_xlfn.NORM.S.INV(RAND())</f>
        <v>1.1246213207936229</v>
      </c>
      <c r="AO603" s="24">
        <f ca="1">SQRT(Inputs!$B$38)*H603+SQRT(1-Inputs!$B$38)*_xlfn.NORM.S.INV(RAND())</f>
        <v>-0.60408864123671102</v>
      </c>
      <c r="AP603" s="24">
        <f ca="1">SQRT(Inputs!$B$38)*I603+SQRT(1-Inputs!$B$38)*_xlfn.NORM.S.INV(RAND())</f>
        <v>-1.2029517110297259</v>
      </c>
      <c r="AQ603" s="24">
        <f ca="1">SQRT(Inputs!$B$38)*J603+SQRT(1-Inputs!$B$38)*_xlfn.NORM.S.INV(RAND())</f>
        <v>-0.15419274518518425</v>
      </c>
      <c r="AR603" s="24">
        <f ca="1">SQRT(Inputs!$B$38)*K603+SQRT(1-Inputs!$B$38)*_xlfn.NORM.S.INV(RAND())</f>
        <v>-2.404699968520227</v>
      </c>
      <c r="AS603" s="24">
        <f ca="1">SQRT(Inputs!$B$38)*L603+SQRT(1-Inputs!$B$38)*_xlfn.NORM.S.INV(RAND())</f>
        <v>0.58771170922526539</v>
      </c>
      <c r="AT603" s="24">
        <f ca="1">SQRT(Inputs!$B$38)*M603+SQRT(1-Inputs!$B$38)*_xlfn.NORM.S.INV(RAND())</f>
        <v>0.46368471051510868</v>
      </c>
      <c r="AU603" s="15">
        <f ca="1">Inputs!$B$6*EXP($B$8-0.5*C$5^2+C$5*N603)</f>
        <v>5533.9364149461153</v>
      </c>
      <c r="AV603" s="15">
        <f t="shared" ca="1" si="328"/>
        <v>8699.9230394197129</v>
      </c>
      <c r="AW603" s="15">
        <f t="shared" ca="1" si="329"/>
        <v>9783.650160565694</v>
      </c>
      <c r="AX603" s="15">
        <f t="shared" ca="1" si="330"/>
        <v>12583.017977863305</v>
      </c>
      <c r="AY603" s="15">
        <f t="shared" ca="1" si="331"/>
        <v>13711.02866463277</v>
      </c>
      <c r="AZ603" s="15">
        <f t="shared" ca="1" si="332"/>
        <v>18266.314620472418</v>
      </c>
      <c r="BA603" s="15">
        <f t="shared" ca="1" si="333"/>
        <v>21411.195274922131</v>
      </c>
      <c r="BB603" s="15">
        <f t="shared" ca="1" si="334"/>
        <v>20730.179711324556</v>
      </c>
      <c r="BC603" s="15">
        <f t="shared" ca="1" si="335"/>
        <v>20724.83987551686</v>
      </c>
      <c r="BD603" s="15">
        <f t="shared" ca="1" si="336"/>
        <v>27490.707422954776</v>
      </c>
      <c r="BE603" s="15">
        <f t="shared" ca="1" si="337"/>
        <v>34520.444486417065</v>
      </c>
      <c r="BF603" s="15">
        <f ca="1">Inputs!$B$13*EXP($B$9-0.5*C$6^2+C$6*Y603)</f>
        <v>11183.537672764603</v>
      </c>
      <c r="BG603" s="15">
        <f t="shared" ca="1" si="338"/>
        <v>11255.255607857331</v>
      </c>
      <c r="BH603" s="15">
        <f t="shared" ca="1" si="339"/>
        <v>11047.373131708162</v>
      </c>
      <c r="BI603" s="15">
        <f t="shared" ca="1" si="340"/>
        <v>16868.665811859435</v>
      </c>
      <c r="BJ603" s="15">
        <f t="shared" ca="1" si="341"/>
        <v>18698.622318178524</v>
      </c>
      <c r="BK603" s="15">
        <f t="shared" ca="1" si="342"/>
        <v>17110.306646936064</v>
      </c>
      <c r="BL603" s="15">
        <f t="shared" ca="1" si="343"/>
        <v>19205.9737089468</v>
      </c>
      <c r="BM603" s="15">
        <f t="shared" ca="1" si="344"/>
        <v>21254.965485013239</v>
      </c>
      <c r="BN603" s="15">
        <f t="shared" ca="1" si="345"/>
        <v>27767.800143000892</v>
      </c>
      <c r="BO603" s="15">
        <f t="shared" ca="1" si="346"/>
        <v>32862.22680363986</v>
      </c>
      <c r="BP603" s="15">
        <f t="shared" ca="1" si="347"/>
        <v>48522.122372132952</v>
      </c>
      <c r="BQ603" s="15">
        <f ca="1">Inputs!$B$20*EXP($B$10-0.5*C$7^2+C$7*AJ603)</f>
        <v>5097.4613833751491</v>
      </c>
      <c r="BR603" s="15">
        <f t="shared" ca="1" si="348"/>
        <v>5579.1701141808117</v>
      </c>
      <c r="BS603" s="15">
        <f t="shared" ca="1" si="349"/>
        <v>5725.0873759016122</v>
      </c>
      <c r="BT603" s="15">
        <f t="shared" ca="1" si="350"/>
        <v>6808.6107096841442</v>
      </c>
      <c r="BU603" s="15">
        <f t="shared" ca="1" si="351"/>
        <v>12387.004508921296</v>
      </c>
      <c r="BV603" s="15">
        <f t="shared" ca="1" si="352"/>
        <v>15040.971851714186</v>
      </c>
      <c r="BW603" s="15">
        <f t="shared" ca="1" si="353"/>
        <v>16271.033929571689</v>
      </c>
      <c r="BX603" s="15">
        <f t="shared" ca="1" si="354"/>
        <v>22064.939992840027</v>
      </c>
      <c r="BY603" s="15">
        <f t="shared" ca="1" si="355"/>
        <v>19515.69172474372</v>
      </c>
      <c r="BZ603" s="15">
        <f t="shared" ca="1" si="356"/>
        <v>30507.505899200372</v>
      </c>
      <c r="CA603" s="15">
        <f t="shared" ca="1" si="357"/>
        <v>46534.368757475837</v>
      </c>
      <c r="CB603" s="15">
        <f ca="1">(AU603*DCF!C$10-DCF!C$5*MAX(AU603*DCF!C$10,0)-MAX(AU603-Inputs!$B$6,0)/Inputs!$B$10)*DCF!C$6</f>
        <v>1038.998002118374</v>
      </c>
      <c r="CC603" s="15">
        <f ca="1">(AV603*DCF!D$10-DCF!D$5*MAX(AV603*DCF!D$10,0)-MAX(AV603-AU603,0)/Inputs!$B$10)*DCF!D$6</f>
        <v>1348.6043221930195</v>
      </c>
      <c r="CD603" s="15">
        <f ca="1">(AW603*DCF!E$10-DCF!E$5*MAX(AW603*DCF!E$10,0)-MAX(AW603-AV603,0)/Inputs!$B$10)*DCF!E$6</f>
        <v>2014.7888528318369</v>
      </c>
      <c r="CE603" s="15">
        <f ca="1">(AX603*DCF!F$10-DCF!F$5*MAX(AX603*DCF!F$10,0)-MAX(AX603-AW603,0)/Inputs!$B$10)*DCF!F$6</f>
        <v>2164.373732911165</v>
      </c>
      <c r="CF603" s="15">
        <f ca="1">(AY603*DCF!G$10-DCF!G$5*MAX(AY603*DCF!G$10,0)-MAX(AY603-AX603,0)/Inputs!$B$10)*DCF!G$6</f>
        <v>2608.1951210252773</v>
      </c>
      <c r="CG603" s="15">
        <f ca="1">(AZ603*DCF!H$10-DCF!H$5*MAX(AZ603*DCF!H$10,0)-MAX(AZ603-AY603,0)/Inputs!$B$10)*DCF!H$6</f>
        <v>2737.5453999040046</v>
      </c>
      <c r="CH603" s="15">
        <f ca="1">(BA603*DCF!I$10-DCF!I$5*MAX(BA603*DCF!I$10,0)-MAX(BA603-AZ603,0)/Inputs!$B$10)*DCF!I$6</f>
        <v>3395.1736799549026</v>
      </c>
      <c r="CI603" s="15">
        <f ca="1">(BB603*DCF!J$10-DCF!J$5*MAX(BB603*DCF!J$10,0)-MAX(BB603-BA603,0)/Inputs!$B$10)*DCF!J$6</f>
        <v>3557.3469392041638</v>
      </c>
      <c r="CJ603" s="15">
        <f ca="1">(BC603*DCF!K$10-DCF!K$5*MAX(BC603*DCF!K$10,0)-MAX(BC603-BB603,0)/Inputs!$B$10)*DCF!K$6</f>
        <v>3336.3663771167694</v>
      </c>
      <c r="CK603" s="15">
        <f ca="1">(BD603*DCF!L$10-DCF!L$5*MAX(BD603*DCF!L$10,0)-MAX(BD603-BC603,0)/Inputs!$B$10)*DCF!L$6</f>
        <v>3271.1852189453384</v>
      </c>
      <c r="CL603" s="15">
        <f ca="1">(BE603*DCF!M$10-DCF!M$5*MAX(BE603*DCF!M$10,0)-MAX(BE603-BD603,0)/Inputs!$B$10)*DCF!M$6</f>
        <v>4031.5040017507213</v>
      </c>
      <c r="CM603" s="15">
        <f ca="1">(BF603*DCF!C$28-DCF!C$5*MAX(BF603*DCF!C$28,0)-MAX(BF603-Inputs!$B$13,0)/Inputs!$B$17)*DCF!C$6</f>
        <v>3413.1423546562705</v>
      </c>
      <c r="CN603" s="15">
        <f ca="1">(BG603*DCF!D$28-DCF!D$5*MAX(BG603*DCF!D$28,0)-MAX(BG603-BF603,0)/Inputs!$B$17)*DCF!D$6</f>
        <v>3299.6316417994917</v>
      </c>
      <c r="CO603" s="15">
        <f ca="1">(BH603*DCF!E$28-DCF!E$5*MAX(BH603*DCF!E$28,0)-MAX(BH603-BG603,0)/Inputs!$B$17)*DCF!E$6</f>
        <v>3128.812785324606</v>
      </c>
      <c r="CP603" s="15">
        <f ca="1">(BI603*DCF!F$28-DCF!F$5*MAX(BI603*DCF!F$28,0)-MAX(BI603-BH603,0)/Inputs!$B$17)*DCF!F$6</f>
        <v>3519.5400877421575</v>
      </c>
      <c r="CQ603" s="15">
        <f ca="1">(BJ603*DCF!G$28-DCF!G$5*MAX(BJ603*DCF!G$28,0)-MAX(BJ603-BI603,0)/Inputs!$B$17)*DCF!G$6</f>
        <v>4543.7188198902149</v>
      </c>
      <c r="CR603" s="15">
        <f ca="1">(BK603*DCF!H$28-DCF!H$5*MAX(BK603*DCF!H$28,0)-MAX(BK603-BJ603,0)/Inputs!$B$17)*DCF!H$6</f>
        <v>4231.5676071497073</v>
      </c>
      <c r="CS603" s="15">
        <f ca="1">(BL603*DCF!I$28-DCF!I$5*MAX(BL603*DCF!I$28,0)-MAX(BL603-BK603,0)/Inputs!$B$17)*DCF!I$6</f>
        <v>4215.5505773412515</v>
      </c>
      <c r="CT603" s="15">
        <f ca="1">(BM603*DCF!J$28-DCF!J$5*MAX(BM603*DCF!J$28,0)-MAX(BM603-BL603,0)/Inputs!$B$17)*DCF!J$6</f>
        <v>4469.9422427199806</v>
      </c>
      <c r="CU603" s="15">
        <f ca="1">(BN603*DCF!K$28-DCF!K$5*MAX(BN603*DCF!K$28,0)-MAX(BN603-BM603,0)/Inputs!$B$17)*DCF!K$6</f>
        <v>5066.3583124276156</v>
      </c>
      <c r="CV603" s="15">
        <f ca="1">(BO603*DCF!L$28-DCF!L$5*MAX(BO603*DCF!L$28,0)-MAX(BO603-BN603,0)/Inputs!$B$17)*DCF!L$6</f>
        <v>5980.2611497773487</v>
      </c>
      <c r="CW603" s="15">
        <f ca="1">(BP603*DCF!M$28-DCF!M$5*MAX(BP603*DCF!M$28,0)-MAX(BP603-BO603,0)/Inputs!$B$17)*DCF!M$6</f>
        <v>7492.5662865494669</v>
      </c>
      <c r="CX603" s="15">
        <f ca="1">(BQ603*DCF!C$46-DCF!C$5*MAX(BQ603*DCF!C$46,0)-MAX(BQ603-Inputs!$B$20,0)/Inputs!$B$24)*DCF!C$6</f>
        <v>-2053.2065011837058</v>
      </c>
      <c r="CY603" s="15">
        <f ca="1">(BR603*DCF!D$46-DCF!D$5*MAX(BR603*DCF!D$46,0)-MAX(BR603-BQ603,0)/Inputs!$B$24)*DCF!D$6</f>
        <v>-1157.7753474509916</v>
      </c>
      <c r="CZ603" s="15">
        <f ca="1">(BS603*DCF!E$46-DCF!E$5*MAX(BS603*DCF!E$46,0)-MAX(BS603-BR603,0)/Inputs!$B$24)*DCF!E$6</f>
        <v>-734.51811785701534</v>
      </c>
      <c r="DA603" s="15">
        <f ca="1">(BT603*DCF!F$46-DCF!F$5*MAX(BT603*DCF!F$46,0)-MAX(BT603-BS603,0)/Inputs!$B$24)*DCF!F$6</f>
        <v>-890.39117781557991</v>
      </c>
      <c r="DB603" s="15">
        <f ca="1">(BU603*DCF!G$46-DCF!G$5*MAX(BU603*DCF!G$46,0)-MAX(BU603-BT603,0)/Inputs!$B$24)*DCF!G$6</f>
        <v>-2293.1358164070571</v>
      </c>
      <c r="DC603" s="15">
        <f ca="1">(BV603*DCF!H$46-DCF!H$5*MAX(BV603*DCF!H$46,0)-MAX(BV603-BU603,0)/Inputs!$B$24)*DCF!H$6</f>
        <v>-824.70409064518969</v>
      </c>
      <c r="DD603" s="15">
        <f ca="1">(BW603*DCF!I$46-DCF!I$5*MAX(BW603*DCF!I$46,0)-MAX(BW603-BV603,0)/Inputs!$B$24)*DCF!I$6</f>
        <v>22.682597870654611</v>
      </c>
      <c r="DE603" s="15">
        <f ca="1">(BX603*DCF!J$46-DCF!J$5*MAX(BX603*DCF!J$46,0)-MAX(BX603-BW603,0)/Inputs!$B$24)*DCF!J$6</f>
        <v>-610.88603104352671</v>
      </c>
      <c r="DF603" s="15">
        <f ca="1">(BY603*DCF!K$46-DCF!K$5*MAX(BY603*DCF!K$46,0)-MAX(BY603-BX603,0)/Inputs!$B$24)*DCF!K$6</f>
        <v>1114.8013671808155</v>
      </c>
      <c r="DG603" s="15">
        <f ca="1">(BZ603*DCF!L$46-DCF!L$5*MAX(BZ603*DCF!L$46,0)-MAX(BZ603-BY603,0)/Inputs!$B$24)*DCF!L$6</f>
        <v>-378.64119619741496</v>
      </c>
      <c r="DH603" s="15">
        <f ca="1">(CA603*DCF!M$46-DCF!M$5*MAX(CA603*DCF!M$46,0)-MAX(CA603-BZ603,0)/Inputs!$B$24)*DCF!M$6</f>
        <v>297.59681410574183</v>
      </c>
      <c r="DI603" s="15">
        <f ca="1">SUM(CB603:CL603)+BE603*DCF!M$10*(1+Inputs!$B$30)*(1-Inputs!$B$33)*(1-Inputs!$B$30/Inputs!$B$31)/(Inputs!$B$29-Inputs!$B$30)*DCF!M$6</f>
        <v>125574.93513927498</v>
      </c>
      <c r="DJ603" s="15">
        <f ca="1">SUM(CM603:CW603)+BP603*DCF!M$28*(1+Inputs!$B$30)*(1-Inputs!$B$33)*(1-Inputs!$B$30/Inputs!$B$31)/(Inputs!$B$29-Inputs!$B$30)*DCF!M$6</f>
        <v>229411.36946576319</v>
      </c>
      <c r="DK603" s="15">
        <f ca="1">SUM(CX603:DH603)+CA603*DCF!M$46*(1+Inputs!$B$30)*(1-Inputs!$B$33)*(1-Inputs!$B$30/Inputs!$B$31)/(Inputs!$B$29-Inputs!$B$30)*DCF!M$6</f>
        <v>64439.468947988797</v>
      </c>
      <c r="DM603" s="15">
        <f ca="1">DI603+DJ603+DK603+Inputs!$B$34+Inputs!$B$36-Inputs!$B$35</f>
        <v>496276.77355302696</v>
      </c>
    </row>
    <row r="604" spans="1:117" x14ac:dyDescent="0.75">
      <c r="A604" s="11">
        <v>591</v>
      </c>
      <c r="C604" s="24">
        <f t="shared" ref="C604:M613" ca="1" si="359">_xlfn.NORM.S.INV(RAND())</f>
        <v>0.13573735680898738</v>
      </c>
      <c r="D604" s="24">
        <f t="shared" ca="1" si="359"/>
        <v>0.44250199675363167</v>
      </c>
      <c r="E604" s="24">
        <f t="shared" ca="1" si="359"/>
        <v>1.186835254123177</v>
      </c>
      <c r="F604" s="24">
        <f t="shared" ca="1" si="359"/>
        <v>1.494737729352932</v>
      </c>
      <c r="G604" s="24">
        <f t="shared" ca="1" si="359"/>
        <v>-1.2317896044229684</v>
      </c>
      <c r="H604" s="24">
        <f t="shared" ca="1" si="359"/>
        <v>1.3449825796781125</v>
      </c>
      <c r="I604" s="24">
        <f t="shared" ca="1" si="359"/>
        <v>-2.2152116560602688</v>
      </c>
      <c r="J604" s="24">
        <f t="shared" ca="1" si="359"/>
        <v>-0.57241779127865189</v>
      </c>
      <c r="K604" s="24">
        <f t="shared" ca="1" si="359"/>
        <v>-1.5400727698002337</v>
      </c>
      <c r="L604" s="24">
        <f t="shared" ca="1" si="359"/>
        <v>-0.64558511630499182</v>
      </c>
      <c r="M604" s="24">
        <f t="shared" ca="1" si="359"/>
        <v>1.3936363992271181</v>
      </c>
      <c r="N604" s="24">
        <f ca="1">SQRT(Inputs!$B$38)*C604+SQRT(1-Inputs!$B$38)*_xlfn.NORM.S.INV(RAND())</f>
        <v>1.2756665284209612</v>
      </c>
      <c r="O604" s="24">
        <f ca="1">SQRT(Inputs!$B$38)*D604+SQRT(1-Inputs!$B$38)*_xlfn.NORM.S.INV(RAND())</f>
        <v>0.30852390444029443</v>
      </c>
      <c r="P604" s="24">
        <f ca="1">SQRT(Inputs!$B$38)*E604+SQRT(1-Inputs!$B$38)*_xlfn.NORM.S.INV(RAND())</f>
        <v>-0.53450283032257007</v>
      </c>
      <c r="Q604" s="24">
        <f ca="1">SQRT(Inputs!$B$38)*F604+SQRT(1-Inputs!$B$38)*_xlfn.NORM.S.INV(RAND())</f>
        <v>1.4068645433551548</v>
      </c>
      <c r="R604" s="24">
        <f ca="1">SQRT(Inputs!$B$38)*G604+SQRT(1-Inputs!$B$38)*_xlfn.NORM.S.INV(RAND())</f>
        <v>-1.6949564516427023</v>
      </c>
      <c r="S604" s="24">
        <f ca="1">SQRT(Inputs!$B$38)*H604+SQRT(1-Inputs!$B$38)*_xlfn.NORM.S.INV(RAND())</f>
        <v>0.28119723497795773</v>
      </c>
      <c r="T604" s="24">
        <f ca="1">SQRT(Inputs!$B$38)*I604+SQRT(1-Inputs!$B$38)*_xlfn.NORM.S.INV(RAND())</f>
        <v>0.12605901930906271</v>
      </c>
      <c r="U604" s="24">
        <f ca="1">SQRT(Inputs!$B$38)*J604+SQRT(1-Inputs!$B$38)*_xlfn.NORM.S.INV(RAND())</f>
        <v>-1.1966925294285327</v>
      </c>
      <c r="V604" s="24">
        <f ca="1">SQRT(Inputs!$B$38)*K604+SQRT(1-Inputs!$B$38)*_xlfn.NORM.S.INV(RAND())</f>
        <v>-2.1552635312113115</v>
      </c>
      <c r="W604" s="24">
        <f ca="1">SQRT(Inputs!$B$38)*L604+SQRT(1-Inputs!$B$38)*_xlfn.NORM.S.INV(RAND())</f>
        <v>-0.14207806911838478</v>
      </c>
      <c r="X604" s="24">
        <f ca="1">SQRT(Inputs!$B$38)*M604+SQRT(1-Inputs!$B$38)*_xlfn.NORM.S.INV(RAND())</f>
        <v>0.80527796356835579</v>
      </c>
      <c r="Y604" s="24">
        <f ca="1">SQRT(Inputs!$B$38)*C604+SQRT(1-Inputs!$B$38)*_xlfn.NORM.S.INV(RAND())</f>
        <v>-0.25749468462028663</v>
      </c>
      <c r="Z604" s="24">
        <f ca="1">SQRT(Inputs!$B$38)*D604+SQRT(1-Inputs!$B$38)*_xlfn.NORM.S.INV(RAND())</f>
        <v>0.65798723832541672</v>
      </c>
      <c r="AA604" s="24">
        <f ca="1">SQRT(Inputs!$B$38)*E604+SQRT(1-Inputs!$B$38)*_xlfn.NORM.S.INV(RAND())</f>
        <v>0.70611635525024508</v>
      </c>
      <c r="AB604" s="24">
        <f ca="1">SQRT(Inputs!$B$38)*F604+SQRT(1-Inputs!$B$38)*_xlfn.NORM.S.INV(RAND())</f>
        <v>1.4088877305990453</v>
      </c>
      <c r="AC604" s="24">
        <f ca="1">SQRT(Inputs!$B$38)*G604+SQRT(1-Inputs!$B$38)*_xlfn.NORM.S.INV(RAND())</f>
        <v>-0.28631927585630979</v>
      </c>
      <c r="AD604" s="24">
        <f ca="1">SQRT(Inputs!$B$38)*H604+SQRT(1-Inputs!$B$38)*_xlfn.NORM.S.INV(RAND())</f>
        <v>-0.4611622354990923</v>
      </c>
      <c r="AE604" s="24">
        <f ca="1">SQRT(Inputs!$B$38)*I604+SQRT(1-Inputs!$B$38)*_xlfn.NORM.S.INV(RAND())</f>
        <v>-0.44476458602606117</v>
      </c>
      <c r="AF604" s="24">
        <f ca="1">SQRT(Inputs!$B$38)*J604+SQRT(1-Inputs!$B$38)*_xlfn.NORM.S.INV(RAND())</f>
        <v>-2.0931021203571669</v>
      </c>
      <c r="AG604" s="24">
        <f ca="1">SQRT(Inputs!$B$38)*K604+SQRT(1-Inputs!$B$38)*_xlfn.NORM.S.INV(RAND())</f>
        <v>-0.92585971349489371</v>
      </c>
      <c r="AH604" s="24">
        <f ca="1">SQRT(Inputs!$B$38)*L604+SQRT(1-Inputs!$B$38)*_xlfn.NORM.S.INV(RAND())</f>
        <v>-0.93767092917698713</v>
      </c>
      <c r="AI604" s="24">
        <f ca="1">SQRT(Inputs!$B$38)*M604+SQRT(1-Inputs!$B$38)*_xlfn.NORM.S.INV(RAND())</f>
        <v>-0.22372335916832775</v>
      </c>
      <c r="AJ604" s="24">
        <f ca="1">SQRT(Inputs!$B$38)*C604+SQRT(1-Inputs!$B$38)*_xlfn.NORM.S.INV(RAND())</f>
        <v>-0.4210198937654131</v>
      </c>
      <c r="AK604" s="24">
        <f ca="1">SQRT(Inputs!$B$38)*D604+SQRT(1-Inputs!$B$38)*_xlfn.NORM.S.INV(RAND())</f>
        <v>1.2754842880740931</v>
      </c>
      <c r="AL604" s="24">
        <f ca="1">SQRT(Inputs!$B$38)*E604+SQRT(1-Inputs!$B$38)*_xlfn.NORM.S.INV(RAND())</f>
        <v>-0.817329793278748</v>
      </c>
      <c r="AM604" s="24">
        <f ca="1">SQRT(Inputs!$B$38)*F604+SQRT(1-Inputs!$B$38)*_xlfn.NORM.S.INV(RAND())</f>
        <v>0.70473188609648951</v>
      </c>
      <c r="AN604" s="24">
        <f ca="1">SQRT(Inputs!$B$38)*G604+SQRT(1-Inputs!$B$38)*_xlfn.NORM.S.INV(RAND())</f>
        <v>-1.2495651983133698</v>
      </c>
      <c r="AO604" s="24">
        <f ca="1">SQRT(Inputs!$B$38)*H604+SQRT(1-Inputs!$B$38)*_xlfn.NORM.S.INV(RAND())</f>
        <v>-9.6559291640334943E-2</v>
      </c>
      <c r="AP604" s="24">
        <f ca="1">SQRT(Inputs!$B$38)*I604+SQRT(1-Inputs!$B$38)*_xlfn.NORM.S.INV(RAND())</f>
        <v>-0.90827284328752955</v>
      </c>
      <c r="AQ604" s="24">
        <f ca="1">SQRT(Inputs!$B$38)*J604+SQRT(1-Inputs!$B$38)*_xlfn.NORM.S.INV(RAND())</f>
        <v>-0.6550274615938656</v>
      </c>
      <c r="AR604" s="24">
        <f ca="1">SQRT(Inputs!$B$38)*K604+SQRT(1-Inputs!$B$38)*_xlfn.NORM.S.INV(RAND())</f>
        <v>-1.1222284785943062</v>
      </c>
      <c r="AS604" s="24">
        <f ca="1">SQRT(Inputs!$B$38)*L604+SQRT(1-Inputs!$B$38)*_xlfn.NORM.S.INV(RAND())</f>
        <v>-0.2544369842437405</v>
      </c>
      <c r="AT604" s="24">
        <f ca="1">SQRT(Inputs!$B$38)*M604+SQRT(1-Inputs!$B$38)*_xlfn.NORM.S.INV(RAND())</f>
        <v>0.94739976416022431</v>
      </c>
      <c r="AU604" s="15">
        <f ca="1">Inputs!$B$6*EXP($B$8-0.5*C$5^2+C$5*N604)</f>
        <v>6100.3930359628985</v>
      </c>
      <c r="AV604" s="15">
        <f t="shared" ca="1" si="328"/>
        <v>7770.2238325536237</v>
      </c>
      <c r="AW604" s="15">
        <f t="shared" ca="1" si="329"/>
        <v>8815.4003388233741</v>
      </c>
      <c r="AX604" s="15">
        <f t="shared" ca="1" si="330"/>
        <v>12830.842789950526</v>
      </c>
      <c r="AY604" s="15">
        <f t="shared" ca="1" si="331"/>
        <v>12864.52806265411</v>
      </c>
      <c r="AZ604" s="15">
        <f t="shared" ca="1" si="332"/>
        <v>16228.484189992576</v>
      </c>
      <c r="BA604" s="15">
        <f t="shared" ca="1" si="333"/>
        <v>20123.263650168068</v>
      </c>
      <c r="BB604" s="15">
        <f t="shared" ca="1" si="334"/>
        <v>21853.33272557925</v>
      </c>
      <c r="BC604" s="15">
        <f t="shared" ca="1" si="335"/>
        <v>21737.506217220573</v>
      </c>
      <c r="BD604" s="15">
        <f t="shared" ca="1" si="336"/>
        <v>26278.941872357464</v>
      </c>
      <c r="BE604" s="15">
        <f t="shared" ca="1" si="337"/>
        <v>34652.060000879115</v>
      </c>
      <c r="BF604" s="15">
        <f ca="1">Inputs!$B$13*EXP($B$9-0.5*C$6^2+C$6*Y604)</f>
        <v>13142.696770500739</v>
      </c>
      <c r="BG604" s="15">
        <f t="shared" ca="1" si="338"/>
        <v>18036.654644438313</v>
      </c>
      <c r="BH604" s="15">
        <f t="shared" ca="1" si="339"/>
        <v>24775.592877287374</v>
      </c>
      <c r="BI604" s="15">
        <f t="shared" ca="1" si="340"/>
        <v>37673.666174616614</v>
      </c>
      <c r="BJ604" s="15">
        <f t="shared" ca="1" si="341"/>
        <v>44318.110136496623</v>
      </c>
      <c r="BK604" s="15">
        <f t="shared" ca="1" si="342"/>
        <v>51082.114238687398</v>
      </c>
      <c r="BL604" s="15">
        <f t="shared" ca="1" si="343"/>
        <v>59233.800097480649</v>
      </c>
      <c r="BM604" s="15">
        <f t="shared" ca="1" si="344"/>
        <v>56139.953158718643</v>
      </c>
      <c r="BN604" s="15">
        <f t="shared" ca="1" si="345"/>
        <v>61794.161737023656</v>
      </c>
      <c r="BO604" s="15">
        <f t="shared" ca="1" si="346"/>
        <v>68179.952991894301</v>
      </c>
      <c r="BP604" s="15">
        <f t="shared" ca="1" si="347"/>
        <v>81816.437243736131</v>
      </c>
      <c r="BQ604" s="15">
        <f ca="1">Inputs!$B$20*EXP($B$10-0.5*C$7^2+C$7*AJ604)</f>
        <v>3694.4989349219027</v>
      </c>
      <c r="BR604" s="15">
        <f t="shared" ca="1" si="348"/>
        <v>7516.4561660818899</v>
      </c>
      <c r="BS604" s="15">
        <f t="shared" ca="1" si="349"/>
        <v>8139.449697708611</v>
      </c>
      <c r="BT604" s="15">
        <f t="shared" ca="1" si="350"/>
        <v>13501.454441840055</v>
      </c>
      <c r="BU604" s="15">
        <f t="shared" ca="1" si="351"/>
        <v>13829.107961620228</v>
      </c>
      <c r="BV604" s="15">
        <f t="shared" ca="1" si="352"/>
        <v>18826.233687513082</v>
      </c>
      <c r="BW604" s="15">
        <f t="shared" ca="1" si="353"/>
        <v>21676.49292338813</v>
      </c>
      <c r="BX604" s="15">
        <f t="shared" ca="1" si="354"/>
        <v>26587.13493909916</v>
      </c>
      <c r="BY604" s="15">
        <f t="shared" ca="1" si="355"/>
        <v>30054.874893201373</v>
      </c>
      <c r="BZ604" s="15">
        <f t="shared" ca="1" si="356"/>
        <v>40244.098197014682</v>
      </c>
      <c r="CA604" s="15">
        <f t="shared" ca="1" si="357"/>
        <v>66895.942541604629</v>
      </c>
      <c r="CB604" s="15">
        <f ca="1">(AU604*DCF!C$10-DCF!C$5*MAX(AU604*DCF!C$10,0)-MAX(AU604-Inputs!$B$6,0)/Inputs!$B$10)*DCF!C$6</f>
        <v>1034.9590654448302</v>
      </c>
      <c r="CC604" s="15">
        <f ca="1">(AV604*DCF!D$10-DCF!D$5*MAX(AV604*DCF!D$10,0)-MAX(AV604-AU604,0)/Inputs!$B$10)*DCF!D$6</f>
        <v>1486.7948804743212</v>
      </c>
      <c r="CD604" s="15">
        <f ca="1">(AW604*DCF!E$10-DCF!E$5*MAX(AW604*DCF!E$10,0)-MAX(AW604-AV604,0)/Inputs!$B$10)*DCF!E$6</f>
        <v>1799.918577147226</v>
      </c>
      <c r="CE604" s="15">
        <f ca="1">(AX604*DCF!F$10-DCF!F$5*MAX(AX604*DCF!F$10,0)-MAX(AX604-AW604,0)/Inputs!$B$10)*DCF!F$6</f>
        <v>1965.4385131618112</v>
      </c>
      <c r="CF604" s="15">
        <f ca="1">(AY604*DCF!G$10-DCF!G$5*MAX(AY604*DCF!G$10,0)-MAX(AY604-AX604,0)/Inputs!$B$10)*DCF!G$6</f>
        <v>2644.1305212883281</v>
      </c>
      <c r="CG604" s="15">
        <f ca="1">(AZ604*DCF!H$10-DCF!H$5*MAX(AZ604*DCF!H$10,0)-MAX(AZ604-AY604,0)/Inputs!$B$10)*DCF!H$6</f>
        <v>2553.441128588966</v>
      </c>
      <c r="CH604" s="15">
        <f ca="1">(BA604*DCF!I$10-DCF!I$5*MAX(BA604*DCF!I$10,0)-MAX(BA604-AZ604,0)/Inputs!$B$10)*DCF!I$6</f>
        <v>3036.9058777840946</v>
      </c>
      <c r="CI604" s="15">
        <f ca="1">(BB604*DCF!J$10-DCF!J$5*MAX(BB604*DCF!J$10,0)-MAX(BB604-BA604,0)/Inputs!$B$10)*DCF!J$6</f>
        <v>3487.9191434009481</v>
      </c>
      <c r="CJ604" s="15">
        <f ca="1">(BC604*DCF!K$10-DCF!K$5*MAX(BC604*DCF!K$10,0)-MAX(BC604-BB604,0)/Inputs!$B$10)*DCF!K$6</f>
        <v>3499.3893946161429</v>
      </c>
      <c r="CK604" s="15">
        <f ca="1">(BD604*DCF!L$10-DCF!L$5*MAX(BD604*DCF!L$10,0)-MAX(BD604-BC604,0)/Inputs!$B$10)*DCF!L$6</f>
        <v>3376.0829913887187</v>
      </c>
      <c r="CL604" s="15">
        <f ca="1">(BE604*DCF!M$10-DCF!M$5*MAX(BE604*DCF!M$10,0)-MAX(BE604-BD604,0)/Inputs!$B$10)*DCF!M$6</f>
        <v>3889.5954310392563</v>
      </c>
      <c r="CM604" s="15">
        <f ca="1">(BF604*DCF!C$28-DCF!C$5*MAX(BF604*DCF!C$28,0)-MAX(BF604-Inputs!$B$13,0)/Inputs!$B$17)*DCF!C$6</f>
        <v>3605.5921676034554</v>
      </c>
      <c r="CN604" s="15">
        <f ca="1">(BG604*DCF!D$28-DCF!D$5*MAX(BG604*DCF!D$28,0)-MAX(BG604-BF604,0)/Inputs!$B$17)*DCF!D$6</f>
        <v>4268.1051861343876</v>
      </c>
      <c r="CO604" s="15">
        <f ca="1">(BH604*DCF!E$28-DCF!E$5*MAX(BH604*DCF!E$28,0)-MAX(BH604-BG604,0)/Inputs!$B$17)*DCF!E$6</f>
        <v>5688.7371023641499</v>
      </c>
      <c r="CP604" s="15">
        <f ca="1">(BI604*DCF!F$28-DCF!F$5*MAX(BI604*DCF!F$28,0)-MAX(BI604-BH604,0)/Inputs!$B$17)*DCF!F$6</f>
        <v>7879.1098961696262</v>
      </c>
      <c r="CQ604" s="15">
        <f ca="1">(BJ604*DCF!G$28-DCF!G$5*MAX(BJ604*DCF!G$28,0)-MAX(BJ604-BI604,0)/Inputs!$B$17)*DCF!G$6</f>
        <v>10381.140080150159</v>
      </c>
      <c r="CR604" s="15">
        <f ca="1">(BK604*DCF!H$28-DCF!H$5*MAX(BK604*DCF!H$28,0)-MAX(BK604-BJ604,0)/Inputs!$B$17)*DCF!H$6</f>
        <v>11582.234010801438</v>
      </c>
      <c r="CS604" s="15">
        <f ca="1">(BL604*DCF!I$28-DCF!I$5*MAX(BL604*DCF!I$28,0)-MAX(BL604-BK604,0)/Inputs!$B$17)*DCF!I$6</f>
        <v>12758.991162948403</v>
      </c>
      <c r="CT604" s="15">
        <f ca="1">(BM604*DCF!J$28-DCF!J$5*MAX(BM604*DCF!J$28,0)-MAX(BM604-BL604,0)/Inputs!$B$17)*DCF!J$6</f>
        <v>12523.870092417743</v>
      </c>
      <c r="CU604" s="15">
        <f ca="1">(BN604*DCF!K$28-DCF!K$5*MAX(BN604*DCF!K$28,0)-MAX(BN604-BM604,0)/Inputs!$B$17)*DCF!K$6</f>
        <v>12357.325618891984</v>
      </c>
      <c r="CV604" s="15">
        <f ca="1">(BO604*DCF!L$28-DCF!L$5*MAX(BO604*DCF!L$28,0)-MAX(BO604-BN604,0)/Inputs!$B$17)*DCF!L$6</f>
        <v>12880.768781771567</v>
      </c>
      <c r="CW604" s="15">
        <f ca="1">(BP604*DCF!M$28-DCF!M$5*MAX(BP604*DCF!M$28,0)-MAX(BP604-BO604,0)/Inputs!$B$17)*DCF!M$6</f>
        <v>13968.414237036663</v>
      </c>
      <c r="CX604" s="15">
        <f ca="1">(BQ604*DCF!C$46-DCF!C$5*MAX(BQ604*DCF!C$46,0)-MAX(BQ604-Inputs!$B$20,0)/Inputs!$B$24)*DCF!C$6</f>
        <v>-1081.1770911699093</v>
      </c>
      <c r="CY604" s="15">
        <f ca="1">(BR604*DCF!D$46-DCF!D$5*MAX(BR604*DCF!D$46,0)-MAX(BR604-BQ604,0)/Inputs!$B$24)*DCF!D$6</f>
        <v>-2913.6812069370444</v>
      </c>
      <c r="CZ604" s="15">
        <f ca="1">(BS604*DCF!E$46-DCF!E$5*MAX(BS604*DCF!E$46,0)-MAX(BS604-BR604,0)/Inputs!$B$24)*DCF!E$6</f>
        <v>-1208.0709980258205</v>
      </c>
      <c r="DA604" s="15">
        <f ca="1">(BT604*DCF!F$46-DCF!F$5*MAX(BT604*DCF!F$46,0)-MAX(BT604-BS604,0)/Inputs!$B$24)*DCF!F$6</f>
        <v>-2935.7367084001003</v>
      </c>
      <c r="DB604" s="15">
        <f ca="1">(BU604*DCF!G$46-DCF!G$5*MAX(BU604*DCF!G$46,0)-MAX(BU604-BT604,0)/Inputs!$B$24)*DCF!G$6</f>
        <v>-575.40003925873509</v>
      </c>
      <c r="DC604" s="15">
        <f ca="1">(BV604*DCF!H$46-DCF!H$5*MAX(BV604*DCF!H$46,0)-MAX(BV604-BU604,0)/Inputs!$B$24)*DCF!H$6</f>
        <v>-1552.8262014238944</v>
      </c>
      <c r="DD604" s="15">
        <f ca="1">(BW604*DCF!I$46-DCF!I$5*MAX(BW604*DCF!I$46,0)-MAX(BW604-BV604,0)/Inputs!$B$24)*DCF!I$6</f>
        <v>-317.5721575199247</v>
      </c>
      <c r="DE604" s="15">
        <f ca="1">(BX604*DCF!J$46-DCF!J$5*MAX(BX604*DCF!J$46,0)-MAX(BX604-BW604,0)/Inputs!$B$24)*DCF!J$6</f>
        <v>-186.9652671633398</v>
      </c>
      <c r="DF604" s="15">
        <f ca="1">(BY604*DCF!K$46-DCF!K$5*MAX(BY604*DCF!K$46,0)-MAX(BY604-BX604,0)/Inputs!$B$24)*DCF!K$6</f>
        <v>867.33073376462357</v>
      </c>
      <c r="DG604" s="15">
        <f ca="1">(BZ604*DCF!L$46-DCF!L$5*MAX(BZ604*DCF!L$46,0)-MAX(BZ604-BY604,0)/Inputs!$B$24)*DCF!L$6</f>
        <v>476.03345951112175</v>
      </c>
      <c r="DH604" s="15">
        <f ca="1">(CA604*DCF!M$46-DCF!M$5*MAX(CA604*DCF!M$46,0)-MAX(CA604-BZ604,0)/Inputs!$B$24)*DCF!M$6</f>
        <v>-327.3539707722905</v>
      </c>
      <c r="DI604" s="15">
        <f ca="1">SUM(CB604:CL604)+BE604*DCF!M$10*(1+Inputs!$B$30)*(1-Inputs!$B$33)*(1-Inputs!$B$30/Inputs!$B$31)/(Inputs!$B$29-Inputs!$B$30)*DCF!M$6</f>
        <v>125211.71673283694</v>
      </c>
      <c r="DJ604" s="15">
        <f ca="1">SUM(CM604:CW604)+BP604*DCF!M$28*(1+Inputs!$B$30)*(1-Inputs!$B$33)*(1-Inputs!$B$30/Inputs!$B$31)/(Inputs!$B$29-Inputs!$B$30)*DCF!M$6</f>
        <v>411489.25734921702</v>
      </c>
      <c r="DK604" s="15">
        <f ca="1">SUM(CX604:DH604)+CA604*DCF!M$46*(1+Inputs!$B$30)*(1-Inputs!$B$33)*(1-Inputs!$B$30/Inputs!$B$31)/(Inputs!$B$29-Inputs!$B$30)*DCF!M$6</f>
        <v>93673.63205290855</v>
      </c>
      <c r="DM604" s="15">
        <f ca="1">DI604+DJ604+DK604+Inputs!$B$34+Inputs!$B$36-Inputs!$B$35</f>
        <v>707225.60613496252</v>
      </c>
    </row>
    <row r="605" spans="1:117" x14ac:dyDescent="0.75">
      <c r="A605" s="11">
        <v>592</v>
      </c>
      <c r="C605" s="24">
        <f t="shared" ca="1" si="359"/>
        <v>-1.1814070475592968</v>
      </c>
      <c r="D605" s="24">
        <f t="shared" ca="1" si="359"/>
        <v>-0.56062335544385022</v>
      </c>
      <c r="E605" s="24">
        <f t="shared" ca="1" si="359"/>
        <v>-1.9977095788839672</v>
      </c>
      <c r="F605" s="24">
        <f t="shared" ca="1" si="359"/>
        <v>-0.73215343826950685</v>
      </c>
      <c r="G605" s="24">
        <f t="shared" ca="1" si="359"/>
        <v>0.75720254214766303</v>
      </c>
      <c r="H605" s="24">
        <f t="shared" ca="1" si="359"/>
        <v>0.20403818098994911</v>
      </c>
      <c r="I605" s="24">
        <f t="shared" ca="1" si="359"/>
        <v>1.7061906653477543</v>
      </c>
      <c r="J605" s="24">
        <f t="shared" ca="1" si="359"/>
        <v>0.241508661825068</v>
      </c>
      <c r="K605" s="24">
        <f t="shared" ca="1" si="359"/>
        <v>0.53405894355619465</v>
      </c>
      <c r="L605" s="24">
        <f t="shared" ca="1" si="359"/>
        <v>-0.44408785802666895</v>
      </c>
      <c r="M605" s="24">
        <f t="shared" ca="1" si="359"/>
        <v>0.15101476586432772</v>
      </c>
      <c r="N605" s="24">
        <f ca="1">SQRT(Inputs!$B$38)*C605+SQRT(1-Inputs!$B$38)*_xlfn.NORM.S.INV(RAND())</f>
        <v>-1.1208597083184122</v>
      </c>
      <c r="O605" s="24">
        <f ca="1">SQRT(Inputs!$B$38)*D605+SQRT(1-Inputs!$B$38)*_xlfn.NORM.S.INV(RAND())</f>
        <v>-1.148205078792335</v>
      </c>
      <c r="P605" s="24">
        <f ca="1">SQRT(Inputs!$B$38)*E605+SQRT(1-Inputs!$B$38)*_xlfn.NORM.S.INV(RAND())</f>
        <v>-1.0049395529460992</v>
      </c>
      <c r="Q605" s="24">
        <f ca="1">SQRT(Inputs!$B$38)*F605+SQRT(1-Inputs!$B$38)*_xlfn.NORM.S.INV(RAND())</f>
        <v>2.1771464134207328</v>
      </c>
      <c r="R605" s="24">
        <f ca="1">SQRT(Inputs!$B$38)*G605+SQRT(1-Inputs!$B$38)*_xlfn.NORM.S.INV(RAND())</f>
        <v>0.39233919910978049</v>
      </c>
      <c r="S605" s="24">
        <f ca="1">SQRT(Inputs!$B$38)*H605+SQRT(1-Inputs!$B$38)*_xlfn.NORM.S.INV(RAND())</f>
        <v>0.83411125181586698</v>
      </c>
      <c r="T605" s="24">
        <f ca="1">SQRT(Inputs!$B$38)*I605+SQRT(1-Inputs!$B$38)*_xlfn.NORM.S.INV(RAND())</f>
        <v>0.49805201248818615</v>
      </c>
      <c r="U605" s="24">
        <f ca="1">SQRT(Inputs!$B$38)*J605+SQRT(1-Inputs!$B$38)*_xlfn.NORM.S.INV(RAND())</f>
        <v>0.19289239623343865</v>
      </c>
      <c r="V605" s="24">
        <f ca="1">SQRT(Inputs!$B$38)*K605+SQRT(1-Inputs!$B$38)*_xlfn.NORM.S.INV(RAND())</f>
        <v>1.4728430087691937</v>
      </c>
      <c r="W605" s="24">
        <f ca="1">SQRT(Inputs!$B$38)*L605+SQRT(1-Inputs!$B$38)*_xlfn.NORM.S.INV(RAND())</f>
        <v>0.57232969606845907</v>
      </c>
      <c r="X605" s="24">
        <f ca="1">SQRT(Inputs!$B$38)*M605+SQRT(1-Inputs!$B$38)*_xlfn.NORM.S.INV(RAND())</f>
        <v>-8.2457343723461654E-2</v>
      </c>
      <c r="Y605" s="24">
        <f ca="1">SQRT(Inputs!$B$38)*C605+SQRT(1-Inputs!$B$38)*_xlfn.NORM.S.INV(RAND())</f>
        <v>-0.74944950486296202</v>
      </c>
      <c r="Z605" s="24">
        <f ca="1">SQRT(Inputs!$B$38)*D605+SQRT(1-Inputs!$B$38)*_xlfn.NORM.S.INV(RAND())</f>
        <v>-0.18870028799839106</v>
      </c>
      <c r="AA605" s="24">
        <f ca="1">SQRT(Inputs!$B$38)*E605+SQRT(1-Inputs!$B$38)*_xlfn.NORM.S.INV(RAND())</f>
        <v>-0.65789956366590796</v>
      </c>
      <c r="AB605" s="24">
        <f ca="1">SQRT(Inputs!$B$38)*F605+SQRT(1-Inputs!$B$38)*_xlfn.NORM.S.INV(RAND())</f>
        <v>-0.92626625462865952</v>
      </c>
      <c r="AC605" s="24">
        <f ca="1">SQRT(Inputs!$B$38)*G605+SQRT(1-Inputs!$B$38)*_xlfn.NORM.S.INV(RAND())</f>
        <v>-0.98228884665214489</v>
      </c>
      <c r="AD605" s="24">
        <f ca="1">SQRT(Inputs!$B$38)*H605+SQRT(1-Inputs!$B$38)*_xlfn.NORM.S.INV(RAND())</f>
        <v>-0.20360054270726888</v>
      </c>
      <c r="AE605" s="24">
        <f ca="1">SQRT(Inputs!$B$38)*I605+SQRT(1-Inputs!$B$38)*_xlfn.NORM.S.INV(RAND())</f>
        <v>1.0407057459745812</v>
      </c>
      <c r="AF605" s="24">
        <f ca="1">SQRT(Inputs!$B$38)*J605+SQRT(1-Inputs!$B$38)*_xlfn.NORM.S.INV(RAND())</f>
        <v>-0.11994419633941955</v>
      </c>
      <c r="AG605" s="24">
        <f ca="1">SQRT(Inputs!$B$38)*K605+SQRT(1-Inputs!$B$38)*_xlfn.NORM.S.INV(RAND())</f>
        <v>0.78665132006756089</v>
      </c>
      <c r="AH605" s="24">
        <f ca="1">SQRT(Inputs!$B$38)*L605+SQRT(1-Inputs!$B$38)*_xlfn.NORM.S.INV(RAND())</f>
        <v>-1.6225388589731884</v>
      </c>
      <c r="AI605" s="24">
        <f ca="1">SQRT(Inputs!$B$38)*M605+SQRT(1-Inputs!$B$38)*_xlfn.NORM.S.INV(RAND())</f>
        <v>0.53809419513569212</v>
      </c>
      <c r="AJ605" s="24">
        <f ca="1">SQRT(Inputs!$B$38)*C605+SQRT(1-Inputs!$B$38)*_xlfn.NORM.S.INV(RAND())</f>
        <v>1.1231317667910232</v>
      </c>
      <c r="AK605" s="24">
        <f ca="1">SQRT(Inputs!$B$38)*D605+SQRT(1-Inputs!$B$38)*_xlfn.NORM.S.INV(RAND())</f>
        <v>0.41467892382187177</v>
      </c>
      <c r="AL605" s="24">
        <f ca="1">SQRT(Inputs!$B$38)*E605+SQRT(1-Inputs!$B$38)*_xlfn.NORM.S.INV(RAND())</f>
        <v>-1.4565107582557684</v>
      </c>
      <c r="AM605" s="24">
        <f ca="1">SQRT(Inputs!$B$38)*F605+SQRT(1-Inputs!$B$38)*_xlfn.NORM.S.INV(RAND())</f>
        <v>0.79819602492656672</v>
      </c>
      <c r="AN605" s="24">
        <f ca="1">SQRT(Inputs!$B$38)*G605+SQRT(1-Inputs!$B$38)*_xlfn.NORM.S.INV(RAND())</f>
        <v>0.50179284397275103</v>
      </c>
      <c r="AO605" s="24">
        <f ca="1">SQRT(Inputs!$B$38)*H605+SQRT(1-Inputs!$B$38)*_xlfn.NORM.S.INV(RAND())</f>
        <v>0.10755248554613689</v>
      </c>
      <c r="AP605" s="24">
        <f ca="1">SQRT(Inputs!$B$38)*I605+SQRT(1-Inputs!$B$38)*_xlfn.NORM.S.INV(RAND())</f>
        <v>0.30721668767301624</v>
      </c>
      <c r="AQ605" s="24">
        <f ca="1">SQRT(Inputs!$B$38)*J605+SQRT(1-Inputs!$B$38)*_xlfn.NORM.S.INV(RAND())</f>
        <v>-1.4912779502585651</v>
      </c>
      <c r="AR605" s="24">
        <f ca="1">SQRT(Inputs!$B$38)*K605+SQRT(1-Inputs!$B$38)*_xlfn.NORM.S.INV(RAND())</f>
        <v>0.51256553459316079</v>
      </c>
      <c r="AS605" s="24">
        <f ca="1">SQRT(Inputs!$B$38)*L605+SQRT(1-Inputs!$B$38)*_xlfn.NORM.S.INV(RAND())</f>
        <v>-0.7471750262664244</v>
      </c>
      <c r="AT605" s="24">
        <f ca="1">SQRT(Inputs!$B$38)*M605+SQRT(1-Inputs!$B$38)*_xlfn.NORM.S.INV(RAND())</f>
        <v>-0.7064356753506591</v>
      </c>
      <c r="AU605" s="15">
        <f ca="1">Inputs!$B$6*EXP($B$8-0.5*C$5^2+C$5*N605)</f>
        <v>4138.8589306537478</v>
      </c>
      <c r="AV605" s="15">
        <f t="shared" ca="1" si="328"/>
        <v>4255.3631995449514</v>
      </c>
      <c r="AW605" s="15">
        <f t="shared" ca="1" si="329"/>
        <v>4530.93501528262</v>
      </c>
      <c r="AX605" s="15">
        <f t="shared" ca="1" si="330"/>
        <v>7260.9705424828253</v>
      </c>
      <c r="AY605" s="15">
        <f t="shared" ca="1" si="331"/>
        <v>9289.7009986745616</v>
      </c>
      <c r="AZ605" s="15">
        <f t="shared" ca="1" si="332"/>
        <v>12454.564209270045</v>
      </c>
      <c r="BA605" s="15">
        <f t="shared" ca="1" si="333"/>
        <v>16056.735074066231</v>
      </c>
      <c r="BB605" s="15">
        <f t="shared" ca="1" si="334"/>
        <v>20041.944816780277</v>
      </c>
      <c r="BC605" s="15">
        <f t="shared" ca="1" si="335"/>
        <v>28296.376780346105</v>
      </c>
      <c r="BD605" s="15">
        <f t="shared" ca="1" si="336"/>
        <v>36572.025221165946</v>
      </c>
      <c r="BE605" s="15">
        <f t="shared" ca="1" si="337"/>
        <v>44479.02119188066</v>
      </c>
      <c r="BF605" s="15">
        <f ca="1">Inputs!$B$13*EXP($B$9-0.5*C$6^2+C$6*Y605)</f>
        <v>11921.426398665633</v>
      </c>
      <c r="BG605" s="15">
        <f t="shared" ca="1" si="338"/>
        <v>14042.693182761564</v>
      </c>
      <c r="BH605" s="15">
        <f t="shared" ca="1" si="339"/>
        <v>15383.923374590278</v>
      </c>
      <c r="BI605" s="15">
        <f t="shared" ca="1" si="340"/>
        <v>16329.930979757553</v>
      </c>
      <c r="BJ605" s="15">
        <f t="shared" ca="1" si="341"/>
        <v>17376.363018278</v>
      </c>
      <c r="BK605" s="15">
        <f t="shared" ca="1" si="342"/>
        <v>20743.172502620746</v>
      </c>
      <c r="BL605" s="15">
        <f t="shared" ca="1" si="343"/>
        <v>29159.465938141308</v>
      </c>
      <c r="BM605" s="15">
        <f t="shared" ca="1" si="344"/>
        <v>35313.157924641251</v>
      </c>
      <c r="BN605" s="15">
        <f t="shared" ca="1" si="345"/>
        <v>47724.125090416637</v>
      </c>
      <c r="BO605" s="15">
        <f t="shared" ca="1" si="346"/>
        <v>48626.54213205853</v>
      </c>
      <c r="BP605" s="15">
        <f t="shared" ca="1" si="347"/>
        <v>63612.390915212083</v>
      </c>
      <c r="BQ605" s="15">
        <f ca="1">Inputs!$B$20*EXP($B$10-0.5*C$7^2+C$7*AJ605)</f>
        <v>6388.6871983892452</v>
      </c>
      <c r="BR605" s="15">
        <f t="shared" ca="1" si="348"/>
        <v>9888.8123942380007</v>
      </c>
      <c r="BS605" s="15">
        <f t="shared" ca="1" si="349"/>
        <v>8912.5217405247458</v>
      </c>
      <c r="BT605" s="15">
        <f t="shared" ca="1" si="350"/>
        <v>15150.76044539139</v>
      </c>
      <c r="BU605" s="15">
        <f t="shared" ca="1" si="351"/>
        <v>23707.816720759369</v>
      </c>
      <c r="BV605" s="15">
        <f t="shared" ca="1" si="352"/>
        <v>33793.435375484762</v>
      </c>
      <c r="BW605" s="15">
        <f t="shared" ca="1" si="353"/>
        <v>50324.955763590937</v>
      </c>
      <c r="BX605" s="15">
        <f t="shared" ca="1" si="354"/>
        <v>52198.489395124016</v>
      </c>
      <c r="BY605" s="15">
        <f t="shared" ca="1" si="355"/>
        <v>80674.899312301088</v>
      </c>
      <c r="BZ605" s="15">
        <f t="shared" ca="1" si="356"/>
        <v>98670.307323992281</v>
      </c>
      <c r="CA605" s="15">
        <f t="shared" ca="1" si="357"/>
        <v>122250.3695555716</v>
      </c>
      <c r="CB605" s="15">
        <f ca="1">(AU605*DCF!C$10-DCF!C$5*MAX(AU605*DCF!C$10,0)-MAX(AU605-Inputs!$B$6,0)/Inputs!$B$10)*DCF!C$6</f>
        <v>1048.9451532411374</v>
      </c>
      <c r="CC605" s="15">
        <f ca="1">(AV605*DCF!D$10-DCF!D$5*MAX(AV605*DCF!D$10,0)-MAX(AV605-AU605,0)/Inputs!$B$10)*DCF!D$6</f>
        <v>1008.8094339139218</v>
      </c>
      <c r="CD605" s="15">
        <f ca="1">(AW605*DCF!E$10-DCF!E$5*MAX(AW605*DCF!E$10,0)-MAX(AW605-AV605,0)/Inputs!$B$10)*DCF!E$6</f>
        <v>984.05058381843719</v>
      </c>
      <c r="CE605" s="15">
        <f ca="1">(AX605*DCF!F$10-DCF!F$5*MAX(AX605*DCF!F$10,0)-MAX(AX605-AW605,0)/Inputs!$B$10)*DCF!F$6</f>
        <v>1017.0055900455543</v>
      </c>
      <c r="CF605" s="15">
        <f ca="1">(AY605*DCF!G$10-DCF!G$5*MAX(AY605*DCF!G$10,0)-MAX(AY605-AX605,0)/Inputs!$B$10)*DCF!G$6</f>
        <v>1524.0915332768884</v>
      </c>
      <c r="CG605" s="15">
        <f ca="1">(AZ605*DCF!H$10-DCF!H$5*MAX(AZ605*DCF!H$10,0)-MAX(AZ605-AY605,0)/Inputs!$B$10)*DCF!H$6</f>
        <v>1856.0843739472341</v>
      </c>
      <c r="CH605" s="15">
        <f ca="1">(BA605*DCF!I$10-DCF!I$5*MAX(BA605*DCF!I$10,0)-MAX(BA605-AZ605,0)/Inputs!$B$10)*DCF!I$6</f>
        <v>2342.097516066136</v>
      </c>
      <c r="CI605" s="15">
        <f ca="1">(BB605*DCF!J$10-DCF!J$5*MAX(BB605*DCF!J$10,0)-MAX(BB605-BA605,0)/Inputs!$B$10)*DCF!J$6</f>
        <v>2835.3513688490712</v>
      </c>
      <c r="CJ605" s="15">
        <f ca="1">(BC605*DCF!K$10-DCF!K$5*MAX(BC605*DCF!K$10,0)-MAX(BC605-BB605,0)/Inputs!$B$10)*DCF!K$6</f>
        <v>3399.7673998519244</v>
      </c>
      <c r="CK605" s="15">
        <f ca="1">(BD605*DCF!L$10-DCF!L$5*MAX(BD605*DCF!L$10,0)-MAX(BD605-BC605,0)/Inputs!$B$10)*DCF!L$6</f>
        <v>4445.5815179601004</v>
      </c>
      <c r="CL605" s="15">
        <f ca="1">(BE605*DCF!M$10-DCF!M$5*MAX(BE605*DCF!M$10,0)-MAX(BE605-BD605,0)/Inputs!$B$10)*DCF!M$6</f>
        <v>5331.9900296849346</v>
      </c>
      <c r="CM605" s="15">
        <f ca="1">(BF605*DCF!C$28-DCF!C$5*MAX(BF605*DCF!C$28,0)-MAX(BF605-Inputs!$B$13,0)/Inputs!$B$17)*DCF!C$6</f>
        <v>3514.917044086219</v>
      </c>
      <c r="CN605" s="15">
        <f ca="1">(BG605*DCF!D$28-DCF!D$5*MAX(BG605*DCF!D$28,0)-MAX(BG605-BF605,0)/Inputs!$B$17)*DCF!D$6</f>
        <v>3683.3335560056603</v>
      </c>
      <c r="CO605" s="15">
        <f ca="1">(BH605*DCF!E$28-DCF!E$5*MAX(BH605*DCF!E$28,0)-MAX(BH605-BG605,0)/Inputs!$B$17)*DCF!E$6</f>
        <v>4092.6630235776001</v>
      </c>
      <c r="CP605" s="15">
        <f ca="1">(BI605*DCF!F$28-DCF!F$5*MAX(BI605*DCF!F$28,0)-MAX(BI605-BH605,0)/Inputs!$B$17)*DCF!F$6</f>
        <v>4260.910479226407</v>
      </c>
      <c r="CQ605" s="15">
        <f ca="1">(BJ605*DCF!G$28-DCF!G$5*MAX(BJ605*DCF!G$28,0)-MAX(BJ605-BI605,0)/Inputs!$B$17)*DCF!G$6</f>
        <v>4332.4296877857232</v>
      </c>
      <c r="CR605" s="15">
        <f ca="1">(BK605*DCF!H$28-DCF!H$5*MAX(BK605*DCF!H$28,0)-MAX(BK605-BJ605,0)/Inputs!$B$17)*DCF!H$6</f>
        <v>4606.9077044442802</v>
      </c>
      <c r="CS605" s="15">
        <f ca="1">(BL605*DCF!I$28-DCF!I$5*MAX(BL605*DCF!I$28,0)-MAX(BL605-BK605,0)/Inputs!$B$17)*DCF!I$6</f>
        <v>5648.9408472856176</v>
      </c>
      <c r="CT605" s="15">
        <f ca="1">(BM605*DCF!J$28-DCF!J$5*MAX(BM605*DCF!J$28,0)-MAX(BM605-BL605,0)/Inputs!$B$17)*DCF!J$6</f>
        <v>7061.8365003349018</v>
      </c>
      <c r="CU605" s="15">
        <f ca="1">(BN605*DCF!K$28-DCF!K$5*MAX(BN605*DCF!K$28,0)-MAX(BN605-BM605,0)/Inputs!$B$17)*DCF!K$6</f>
        <v>8558.3568641736492</v>
      </c>
      <c r="CV605" s="15">
        <f ca="1">(BO605*DCF!L$28-DCF!L$5*MAX(BO605*DCF!L$28,0)-MAX(BO605-BN605,0)/Inputs!$B$17)*DCF!L$6</f>
        <v>9599.905827286706</v>
      </c>
      <c r="CW605" s="15">
        <f ca="1">(BP605*DCF!M$28-DCF!M$5*MAX(BP605*DCF!M$28,0)-MAX(BP605-BO605,0)/Inputs!$B$17)*DCF!M$6</f>
        <v>10402.265875408126</v>
      </c>
      <c r="CX605" s="15">
        <f ca="1">(BQ605*DCF!C$46-DCF!C$5*MAX(BQ605*DCF!C$46,0)-MAX(BQ605-Inputs!$B$20,0)/Inputs!$B$24)*DCF!C$6</f>
        <v>-2947.8202298308856</v>
      </c>
      <c r="CY605" s="15">
        <f ca="1">(BR605*DCF!D$46-DCF!D$5*MAX(BR605*DCF!D$46,0)-MAX(BR605-BQ605,0)/Inputs!$B$24)*DCF!D$6</f>
        <v>-3181.264033002024</v>
      </c>
      <c r="CZ605" s="15">
        <f ca="1">(BS605*DCF!E$46-DCF!E$5*MAX(BS605*DCF!E$46,0)-MAX(BS605-BR605,0)/Inputs!$B$24)*DCF!E$6</f>
        <v>-1053.921213681642</v>
      </c>
      <c r="DA605" s="15">
        <f ca="1">(BT605*DCF!F$46-DCF!F$5*MAX(BT605*DCF!F$46,0)-MAX(BT605-BS605,0)/Inputs!$B$24)*DCF!F$6</f>
        <v>-3374.9140842589291</v>
      </c>
      <c r="DB605" s="15">
        <f ca="1">(BU605*DCF!G$46-DCF!G$5*MAX(BU605*DCF!G$46,0)-MAX(BU605-BT605,0)/Inputs!$B$24)*DCF!G$6</f>
        <v>-3675.9087778052349</v>
      </c>
      <c r="DC605" s="15">
        <f ca="1">(BV605*DCF!H$46-DCF!H$5*MAX(BV605*DCF!H$46,0)-MAX(BV605-BU605,0)/Inputs!$B$24)*DCF!H$6</f>
        <v>-3134.0442013451552</v>
      </c>
      <c r="DD605" s="15">
        <f ca="1">(BW605*DCF!I$46-DCF!I$5*MAX(BW605*DCF!I$46,0)-MAX(BW605-BV605,0)/Inputs!$B$24)*DCF!I$6</f>
        <v>-3583.2856146517138</v>
      </c>
      <c r="DE605" s="15">
        <f ca="1">(BX605*DCF!J$46-DCF!J$5*MAX(BX605*DCF!J$46,0)-MAX(BX605-BW605,0)/Inputs!$B$24)*DCF!J$6</f>
        <v>1692.7517317629292</v>
      </c>
      <c r="DF605" s="15">
        <f ca="1">(BY605*DCF!K$46-DCF!K$5*MAX(BY605*DCF!K$46,0)-MAX(BY605-BX605,0)/Inputs!$B$24)*DCF!K$6</f>
        <v>-2367.5426414108142</v>
      </c>
      <c r="DG605" s="15">
        <f ca="1">(BZ605*DCF!L$46-DCF!L$5*MAX(BZ605*DCF!L$46,0)-MAX(BZ605-BY605,0)/Inputs!$B$24)*DCF!L$6</f>
        <v>2748.2018700359731</v>
      </c>
      <c r="DH605" s="15">
        <f ca="1">(CA605*DCF!M$46-DCF!M$5*MAX(CA605*DCF!M$46,0)-MAX(CA605-BZ605,0)/Inputs!$B$24)*DCF!M$6</f>
        <v>4654.3909031103085</v>
      </c>
      <c r="DI605" s="15">
        <f ca="1">SUM(CB605:CL605)+BE605*DCF!M$10*(1+Inputs!$B$30)*(1-Inputs!$B$33)*(1-Inputs!$B$30/Inputs!$B$31)/(Inputs!$B$29-Inputs!$B$30)*DCF!M$6</f>
        <v>149579.4786518238</v>
      </c>
      <c r="DJ605" s="15">
        <f ca="1">SUM(CM605:CW605)+BP605*DCF!M$28*(1+Inputs!$B$30)*(1-Inputs!$B$33)*(1-Inputs!$B$30/Inputs!$B$31)/(Inputs!$B$29-Inputs!$B$30)*DCF!M$6</f>
        <v>301807.96754804323</v>
      </c>
      <c r="DK605" s="15">
        <f ca="1">SUM(CX605:DH605)+CA605*DCF!M$46*(1+Inputs!$B$30)*(1-Inputs!$B$33)*(1-Inputs!$B$30/Inputs!$B$31)/(Inputs!$B$29-Inputs!$B$30)*DCF!M$6</f>
        <v>174790.19652388702</v>
      </c>
      <c r="DM605" s="15">
        <f ca="1">DI605+DJ605+DK605+Inputs!$B$34+Inputs!$B$36-Inputs!$B$35</f>
        <v>703028.64272375405</v>
      </c>
    </row>
    <row r="606" spans="1:117" x14ac:dyDescent="0.75">
      <c r="A606" s="11">
        <v>593</v>
      </c>
      <c r="C606" s="24">
        <f t="shared" ca="1" si="359"/>
        <v>0.16414280549711541</v>
      </c>
      <c r="D606" s="24">
        <f t="shared" ca="1" si="359"/>
        <v>-0.49734649304742973</v>
      </c>
      <c r="E606" s="24">
        <f t="shared" ca="1" si="359"/>
        <v>0.33314447890245164</v>
      </c>
      <c r="F606" s="24">
        <f t="shared" ca="1" si="359"/>
        <v>-1.0417550540131921</v>
      </c>
      <c r="G606" s="24">
        <f t="shared" ca="1" si="359"/>
        <v>-0.51198799463675926</v>
      </c>
      <c r="H606" s="24">
        <f t="shared" ca="1" si="359"/>
        <v>2.6146166460527448E-2</v>
      </c>
      <c r="I606" s="24">
        <f t="shared" ca="1" si="359"/>
        <v>-0.36769890417687995</v>
      </c>
      <c r="J606" s="24">
        <f t="shared" ca="1" si="359"/>
        <v>1.238044510765669</v>
      </c>
      <c r="K606" s="24">
        <f t="shared" ca="1" si="359"/>
        <v>0.35643681293072149</v>
      </c>
      <c r="L606" s="24">
        <f t="shared" ca="1" si="359"/>
        <v>5.0883014692865948E-3</v>
      </c>
      <c r="M606" s="24">
        <f t="shared" ca="1" si="359"/>
        <v>-0.88826738957669138</v>
      </c>
      <c r="N606" s="24">
        <f ca="1">SQRT(Inputs!$B$38)*C606+SQRT(1-Inputs!$B$38)*_xlfn.NORM.S.INV(RAND())</f>
        <v>0.66992820606640568</v>
      </c>
      <c r="O606" s="24">
        <f ca="1">SQRT(Inputs!$B$38)*D606+SQRT(1-Inputs!$B$38)*_xlfn.NORM.S.INV(RAND())</f>
        <v>-7.4526009019287215E-2</v>
      </c>
      <c r="P606" s="24">
        <f ca="1">SQRT(Inputs!$B$38)*E606+SQRT(1-Inputs!$B$38)*_xlfn.NORM.S.INV(RAND())</f>
        <v>-1.0703485708632305</v>
      </c>
      <c r="Q606" s="24">
        <f ca="1">SQRT(Inputs!$B$38)*F606+SQRT(1-Inputs!$B$38)*_xlfn.NORM.S.INV(RAND())</f>
        <v>-0.73207272354328667</v>
      </c>
      <c r="R606" s="24">
        <f ca="1">SQRT(Inputs!$B$38)*G606+SQRT(1-Inputs!$B$38)*_xlfn.NORM.S.INV(RAND())</f>
        <v>-0.56653190328240777</v>
      </c>
      <c r="S606" s="24">
        <f ca="1">SQRT(Inputs!$B$38)*H606+SQRT(1-Inputs!$B$38)*_xlfn.NORM.S.INV(RAND())</f>
        <v>0.61574318259974203</v>
      </c>
      <c r="T606" s="24">
        <f ca="1">SQRT(Inputs!$B$38)*I606+SQRT(1-Inputs!$B$38)*_xlfn.NORM.S.INV(RAND())</f>
        <v>0.66798959954041615</v>
      </c>
      <c r="U606" s="24">
        <f ca="1">SQRT(Inputs!$B$38)*J606+SQRT(1-Inputs!$B$38)*_xlfn.NORM.S.INV(RAND())</f>
        <v>-0.97146419165206532</v>
      </c>
      <c r="V606" s="24">
        <f ca="1">SQRT(Inputs!$B$38)*K606+SQRT(1-Inputs!$B$38)*_xlfn.NORM.S.INV(RAND())</f>
        <v>0.98628370033193735</v>
      </c>
      <c r="W606" s="24">
        <f ca="1">SQRT(Inputs!$B$38)*L606+SQRT(1-Inputs!$B$38)*_xlfn.NORM.S.INV(RAND())</f>
        <v>-1.5189416504986133</v>
      </c>
      <c r="X606" s="24">
        <f ca="1">SQRT(Inputs!$B$38)*M606+SQRT(1-Inputs!$B$38)*_xlfn.NORM.S.INV(RAND())</f>
        <v>-4.5297858195845642E-2</v>
      </c>
      <c r="Y606" s="24">
        <f ca="1">SQRT(Inputs!$B$38)*C606+SQRT(1-Inputs!$B$38)*_xlfn.NORM.S.INV(RAND())</f>
        <v>0.27135063242197544</v>
      </c>
      <c r="Z606" s="24">
        <f ca="1">SQRT(Inputs!$B$38)*D606+SQRT(1-Inputs!$B$38)*_xlfn.NORM.S.INV(RAND())</f>
        <v>-3.5325356929057972E-2</v>
      </c>
      <c r="AA606" s="24">
        <f ca="1">SQRT(Inputs!$B$38)*E606+SQRT(1-Inputs!$B$38)*_xlfn.NORM.S.INV(RAND())</f>
        <v>0.18122650453761691</v>
      </c>
      <c r="AB606" s="24">
        <f ca="1">SQRT(Inputs!$B$38)*F606+SQRT(1-Inputs!$B$38)*_xlfn.NORM.S.INV(RAND())</f>
        <v>0.41131368392541856</v>
      </c>
      <c r="AC606" s="24">
        <f ca="1">SQRT(Inputs!$B$38)*G606+SQRT(1-Inputs!$B$38)*_xlfn.NORM.S.INV(RAND())</f>
        <v>-1.1754635033550618</v>
      </c>
      <c r="AD606" s="24">
        <f ca="1">SQRT(Inputs!$B$38)*H606+SQRT(1-Inputs!$B$38)*_xlfn.NORM.S.INV(RAND())</f>
        <v>0.34452836850405238</v>
      </c>
      <c r="AE606" s="24">
        <f ca="1">SQRT(Inputs!$B$38)*I606+SQRT(1-Inputs!$B$38)*_xlfn.NORM.S.INV(RAND())</f>
        <v>0.13373377880117829</v>
      </c>
      <c r="AF606" s="24">
        <f ca="1">SQRT(Inputs!$B$38)*J606+SQRT(1-Inputs!$B$38)*_xlfn.NORM.S.INV(RAND())</f>
        <v>1.496251787238152</v>
      </c>
      <c r="AG606" s="24">
        <f ca="1">SQRT(Inputs!$B$38)*K606+SQRT(1-Inputs!$B$38)*_xlfn.NORM.S.INV(RAND())</f>
        <v>2.7138842206326204</v>
      </c>
      <c r="AH606" s="24">
        <f ca="1">SQRT(Inputs!$B$38)*L606+SQRT(1-Inputs!$B$38)*_xlfn.NORM.S.INV(RAND())</f>
        <v>0.46209215036657797</v>
      </c>
      <c r="AI606" s="24">
        <f ca="1">SQRT(Inputs!$B$38)*M606+SQRT(1-Inputs!$B$38)*_xlfn.NORM.S.INV(RAND())</f>
        <v>-2.3269575379847174</v>
      </c>
      <c r="AJ606" s="24">
        <f ca="1">SQRT(Inputs!$B$38)*C606+SQRT(1-Inputs!$B$38)*_xlfn.NORM.S.INV(RAND())</f>
        <v>0.9069304080983116</v>
      </c>
      <c r="AK606" s="24">
        <f ca="1">SQRT(Inputs!$B$38)*D606+SQRT(1-Inputs!$B$38)*_xlfn.NORM.S.INV(RAND())</f>
        <v>-0.68274412410776142</v>
      </c>
      <c r="AL606" s="24">
        <f ca="1">SQRT(Inputs!$B$38)*E606+SQRT(1-Inputs!$B$38)*_xlfn.NORM.S.INV(RAND())</f>
        <v>0.29077581751447135</v>
      </c>
      <c r="AM606" s="24">
        <f ca="1">SQRT(Inputs!$B$38)*F606+SQRT(1-Inputs!$B$38)*_xlfn.NORM.S.INV(RAND())</f>
        <v>-2.1139698926154193E-2</v>
      </c>
      <c r="AN606" s="24">
        <f ca="1">SQRT(Inputs!$B$38)*G606+SQRT(1-Inputs!$B$38)*_xlfn.NORM.S.INV(RAND())</f>
        <v>-1.4302036155525506</v>
      </c>
      <c r="AO606" s="24">
        <f ca="1">SQRT(Inputs!$B$38)*H606+SQRT(1-Inputs!$B$38)*_xlfn.NORM.S.INV(RAND())</f>
        <v>0.72329806221250137</v>
      </c>
      <c r="AP606" s="24">
        <f ca="1">SQRT(Inputs!$B$38)*I606+SQRT(1-Inputs!$B$38)*_xlfn.NORM.S.INV(RAND())</f>
        <v>0.83715387922749074</v>
      </c>
      <c r="AQ606" s="24">
        <f ca="1">SQRT(Inputs!$B$38)*J606+SQRT(1-Inputs!$B$38)*_xlfn.NORM.S.INV(RAND())</f>
        <v>1.813633975330688</v>
      </c>
      <c r="AR606" s="24">
        <f ca="1">SQRT(Inputs!$B$38)*K606+SQRT(1-Inputs!$B$38)*_xlfn.NORM.S.INV(RAND())</f>
        <v>-0.80412533774960937</v>
      </c>
      <c r="AS606" s="24">
        <f ca="1">SQRT(Inputs!$B$38)*L606+SQRT(1-Inputs!$B$38)*_xlfn.NORM.S.INV(RAND())</f>
        <v>-0.46617357995009323</v>
      </c>
      <c r="AT606" s="24">
        <f ca="1">SQRT(Inputs!$B$38)*M606+SQRT(1-Inputs!$B$38)*_xlfn.NORM.S.INV(RAND())</f>
        <v>-0.93242801292139954</v>
      </c>
      <c r="AU606" s="15">
        <f ca="1">Inputs!$B$6*EXP($B$8-0.5*C$5^2+C$5*N606)</f>
        <v>5530.6230483416402</v>
      </c>
      <c r="AV606" s="15">
        <f t="shared" ca="1" si="328"/>
        <v>6658.7091838754768</v>
      </c>
      <c r="AW606" s="15">
        <f t="shared" ca="1" si="329"/>
        <v>7027.6432777465297</v>
      </c>
      <c r="AX606" s="15">
        <f t="shared" ca="1" si="330"/>
        <v>7830.1323967674261</v>
      </c>
      <c r="AY606" s="15">
        <f t="shared" ca="1" si="331"/>
        <v>8956.5731924198262</v>
      </c>
      <c r="AZ606" s="15">
        <f t="shared" ca="1" si="332"/>
        <v>11722.638937311314</v>
      </c>
      <c r="BA606" s="15">
        <f t="shared" ca="1" si="333"/>
        <v>15384.319460370438</v>
      </c>
      <c r="BB606" s="15">
        <f t="shared" ca="1" si="334"/>
        <v>17088.252149859272</v>
      </c>
      <c r="BC606" s="15">
        <f t="shared" ca="1" si="335"/>
        <v>23019.234566038998</v>
      </c>
      <c r="BD606" s="15">
        <f t="shared" ca="1" si="336"/>
        <v>24465.79468239985</v>
      </c>
      <c r="BE606" s="15">
        <f t="shared" ca="1" si="337"/>
        <v>29856.260161424419</v>
      </c>
      <c r="BF606" s="15">
        <f ca="1">Inputs!$B$13*EXP($B$9-0.5*C$6^2+C$6*Y606)</f>
        <v>14595.431785377352</v>
      </c>
      <c r="BG606" s="15">
        <f t="shared" ca="1" si="338"/>
        <v>17674.946764898588</v>
      </c>
      <c r="BH606" s="15">
        <f t="shared" ca="1" si="339"/>
        <v>22254.501212650088</v>
      </c>
      <c r="BI606" s="15">
        <f t="shared" ca="1" si="340"/>
        <v>29023.3461463085</v>
      </c>
      <c r="BJ606" s="15">
        <f t="shared" ca="1" si="341"/>
        <v>30035.092165184946</v>
      </c>
      <c r="BK606" s="15">
        <f t="shared" ca="1" si="342"/>
        <v>38632.613911312081</v>
      </c>
      <c r="BL606" s="15">
        <f t="shared" ca="1" si="343"/>
        <v>48285.113041814227</v>
      </c>
      <c r="BM606" s="15">
        <f t="shared" ca="1" si="344"/>
        <v>71476.981587055969</v>
      </c>
      <c r="BN606" s="15">
        <f t="shared" ca="1" si="345"/>
        <v>121693.85231993921</v>
      </c>
      <c r="BO606" s="15">
        <f t="shared" ca="1" si="346"/>
        <v>157994.30042030537</v>
      </c>
      <c r="BP606" s="15">
        <f t="shared" ca="1" si="347"/>
        <v>149395.58682134349</v>
      </c>
      <c r="BQ606" s="15">
        <f ca="1">Inputs!$B$20*EXP($B$10-0.5*C$7^2+C$7*AJ606)</f>
        <v>5917.0967923663948</v>
      </c>
      <c r="BR606" s="15">
        <f t="shared" ca="1" si="348"/>
        <v>6463.6977015144839</v>
      </c>
      <c r="BS606" s="15">
        <f t="shared" ca="1" si="349"/>
        <v>9622.2729410265292</v>
      </c>
      <c r="BT606" s="15">
        <f t="shared" ca="1" si="350"/>
        <v>13193.652367422103</v>
      </c>
      <c r="BU606" s="15">
        <f t="shared" ca="1" si="351"/>
        <v>12935.882090145529</v>
      </c>
      <c r="BV606" s="15">
        <f t="shared" ca="1" si="352"/>
        <v>21182.880789958632</v>
      </c>
      <c r="BW606" s="15">
        <f t="shared" ca="1" si="353"/>
        <v>35289.613251212621</v>
      </c>
      <c r="BX606" s="15">
        <f t="shared" ca="1" si="354"/>
        <v>71000.753026119506</v>
      </c>
      <c r="BY606" s="15">
        <f t="shared" ca="1" si="355"/>
        <v>85297.820399400851</v>
      </c>
      <c r="BZ606" s="15">
        <f t="shared" ca="1" si="356"/>
        <v>109855.19013432626</v>
      </c>
      <c r="CA606" s="15">
        <f t="shared" ca="1" si="357"/>
        <v>130750.52472435025</v>
      </c>
      <c r="CB606" s="15">
        <f ca="1">(AU606*DCF!C$10-DCF!C$5*MAX(AU606*DCF!C$10,0)-MAX(AU606-Inputs!$B$6,0)/Inputs!$B$10)*DCF!C$6</f>
        <v>1039.0216270128412</v>
      </c>
      <c r="CC606" s="15">
        <f ca="1">(AV606*DCF!D$10-DCF!D$5*MAX(AV606*DCF!D$10,0)-MAX(AV606-AU606,0)/Inputs!$B$10)*DCF!D$6</f>
        <v>1347.9609722573048</v>
      </c>
      <c r="CD606" s="15">
        <f ca="1">(AW606*DCF!E$10-DCF!E$5*MAX(AW606*DCF!E$10,0)-MAX(AW606-AV606,0)/Inputs!$B$10)*DCF!E$6</f>
        <v>1539.4717260466314</v>
      </c>
      <c r="CE606" s="15">
        <f ca="1">(AX606*DCF!F$10-DCF!F$5*MAX(AX606*DCF!F$10,0)-MAX(AX606-AW606,0)/Inputs!$B$10)*DCF!F$6</f>
        <v>1542.327333834065</v>
      </c>
      <c r="CF606" s="15">
        <f ca="1">(AY606*DCF!G$10-DCF!G$5*MAX(AY606*DCF!G$10,0)-MAX(AY606-AX606,0)/Inputs!$B$10)*DCF!G$6</f>
        <v>1628.8895961156525</v>
      </c>
      <c r="CG606" s="15">
        <f ca="1">(AZ606*DCF!H$10-DCF!H$5*MAX(AZ606*DCF!H$10,0)-MAX(AZ606-AY606,0)/Inputs!$B$10)*DCF!H$6</f>
        <v>1784.7941968253267</v>
      </c>
      <c r="CH606" s="15">
        <f ca="1">(BA606*DCF!I$10-DCF!I$5*MAX(BA606*DCF!I$10,0)-MAX(BA606-AZ606,0)/Inputs!$B$10)*DCF!I$6</f>
        <v>2209.5100442553999</v>
      </c>
      <c r="CI606" s="15">
        <f ca="1">(BB606*DCF!J$10-DCF!J$5*MAX(BB606*DCF!J$10,0)-MAX(BB606-BA606,0)/Inputs!$B$10)*DCF!J$6</f>
        <v>2674.1807986683493</v>
      </c>
      <c r="CJ606" s="15">
        <f ca="1">(BC606*DCF!K$10-DCF!K$5*MAX(BC606*DCF!K$10,0)-MAX(BC606-BB606,0)/Inputs!$B$10)*DCF!K$6</f>
        <v>2875.4798219738459</v>
      </c>
      <c r="CK606" s="15">
        <f ca="1">(BD606*DCF!L$10-DCF!L$5*MAX(BD606*DCF!L$10,0)-MAX(BD606-BC606,0)/Inputs!$B$10)*DCF!L$6</f>
        <v>3502.8434339638034</v>
      </c>
      <c r="CL606" s="15">
        <f ca="1">(BE606*DCF!M$10-DCF!M$5*MAX(BE606*DCF!M$10,0)-MAX(BE606-BD606,0)/Inputs!$B$10)*DCF!M$6</f>
        <v>3569.1557729428564</v>
      </c>
      <c r="CM606" s="15">
        <f ca="1">(BF606*DCF!C$28-DCF!C$5*MAX(BF606*DCF!C$28,0)-MAX(BF606-Inputs!$B$13,0)/Inputs!$B$17)*DCF!C$6</f>
        <v>3713.4527445482763</v>
      </c>
      <c r="CN606" s="15">
        <f ca="1">(BG606*DCF!D$28-DCF!D$5*MAX(BG606*DCF!D$28,0)-MAX(BG606-BF606,0)/Inputs!$B$17)*DCF!D$6</f>
        <v>4548.6777341499837</v>
      </c>
      <c r="CO606" s="15">
        <f ca="1">(BH606*DCF!E$28-DCF!E$5*MAX(BH606*DCF!E$28,0)-MAX(BH606-BG606,0)/Inputs!$B$17)*DCF!E$6</f>
        <v>5400.3038718577909</v>
      </c>
      <c r="CP606" s="15">
        <f ca="1">(BI606*DCF!F$28-DCF!F$5*MAX(BI606*DCF!F$28,0)-MAX(BI606-BH606,0)/Inputs!$B$17)*DCF!F$6</f>
        <v>6646.6987688250701</v>
      </c>
      <c r="CQ606" s="15">
        <f ca="1">(BJ606*DCF!G$28-DCF!G$5*MAX(BJ606*DCF!G$28,0)-MAX(BJ606-BI606,0)/Inputs!$B$17)*DCF!G$6</f>
        <v>7622.6668523001035</v>
      </c>
      <c r="CR606" s="15">
        <f ca="1">(BK606*DCF!H$28-DCF!H$5*MAX(BK606*DCF!H$28,0)-MAX(BK606-BJ606,0)/Inputs!$B$17)*DCF!H$6</f>
        <v>8218.4580410362432</v>
      </c>
      <c r="CS606" s="15">
        <f ca="1">(BL606*DCF!I$28-DCF!I$5*MAX(BL606*DCF!I$28,0)-MAX(BL606-BK606,0)/Inputs!$B$17)*DCF!I$6</f>
        <v>9968.9614343086087</v>
      </c>
      <c r="CT606" s="15">
        <f ca="1">(BM606*DCF!J$28-DCF!J$5*MAX(BM606*DCF!J$28,0)-MAX(BM606-BL606,0)/Inputs!$B$17)*DCF!J$6</f>
        <v>12870.248338780977</v>
      </c>
      <c r="CU606" s="15">
        <f ca="1">(BN606*DCF!K$28-DCF!K$5*MAX(BN606*DCF!K$28,0)-MAX(BN606-BM606,0)/Inputs!$B$17)*DCF!K$6</f>
        <v>19548.803390084966</v>
      </c>
      <c r="CV606" s="15">
        <f ca="1">(BO606*DCF!L$28-DCF!L$5*MAX(BO606*DCF!L$28,0)-MAX(BO606-BN606,0)/Inputs!$B$17)*DCF!L$6</f>
        <v>27415.722981211049</v>
      </c>
      <c r="CW606" s="15">
        <f ca="1">(BP606*DCF!M$28-DCF!M$5*MAX(BP606*DCF!M$28,0)-MAX(BP606-BO606,0)/Inputs!$B$17)*DCF!M$6</f>
        <v>28108.866119951836</v>
      </c>
      <c r="CX606" s="15">
        <f ca="1">(BQ606*DCF!C$46-DCF!C$5*MAX(BQ606*DCF!C$46,0)-MAX(BQ606-Inputs!$B$20,0)/Inputs!$B$24)*DCF!C$6</f>
        <v>-2621.0832279674787</v>
      </c>
      <c r="CY606" s="15">
        <f ca="1">(BR606*DCF!D$46-DCF!D$5*MAX(BR606*DCF!D$46,0)-MAX(BR606-BQ606,0)/Inputs!$B$24)*DCF!D$6</f>
        <v>-1336.4325330035929</v>
      </c>
      <c r="CZ606" s="15">
        <f ca="1">(BS606*DCF!E$46-DCF!E$5*MAX(BS606*DCF!E$46,0)-MAX(BS606-BR606,0)/Inputs!$B$24)*DCF!E$6</f>
        <v>-2382.8739341251835</v>
      </c>
      <c r="DA606" s="15">
        <f ca="1">(BT606*DCF!F$46-DCF!F$5*MAX(BT606*DCF!F$46,0)-MAX(BT606-BS606,0)/Inputs!$B$24)*DCF!F$6</f>
        <v>-2261.2973310958282</v>
      </c>
      <c r="DB606" s="15">
        <f ca="1">(BU606*DCF!G$46-DCF!G$5*MAX(BU606*DCF!G$46,0)-MAX(BU606-BT606,0)/Inputs!$B$24)*DCF!G$6</f>
        <v>-435.13751533021184</v>
      </c>
      <c r="DC606" s="15">
        <f ca="1">(BV606*DCF!H$46-DCF!H$5*MAX(BV606*DCF!H$46,0)-MAX(BV606-BU606,0)/Inputs!$B$24)*DCF!H$6</f>
        <v>-2562.7043157675312</v>
      </c>
      <c r="DD606" s="15">
        <f ca="1">(BW606*DCF!I$46-DCF!I$5*MAX(BW606*DCF!I$46,0)-MAX(BW606-BV606,0)/Inputs!$B$24)*DCF!I$6</f>
        <v>-3234.4698676960738</v>
      </c>
      <c r="DE606" s="15">
        <f ca="1">(BX606*DCF!J$46-DCF!J$5*MAX(BX606*DCF!J$46,0)-MAX(BX606-BW606,0)/Inputs!$B$24)*DCF!J$6</f>
        <v>-6491.7256397303545</v>
      </c>
      <c r="DF606" s="15">
        <f ca="1">(BY606*DCF!K$46-DCF!K$5*MAX(BY606*DCF!K$46,0)-MAX(BY606-BX606,0)/Inputs!$B$24)*DCF!K$6</f>
        <v>1370.0952087365401</v>
      </c>
      <c r="DG606" s="15">
        <f ca="1">(BZ606*DCF!L$46-DCF!L$5*MAX(BZ606*DCF!L$46,0)-MAX(BZ606-BY606,0)/Inputs!$B$24)*DCF!L$6</f>
        <v>2036.3673485672482</v>
      </c>
      <c r="DH606" s="15">
        <f ca="1">(CA606*DCF!M$46-DCF!M$5*MAX(CA606*DCF!M$46,0)-MAX(CA606-BZ606,0)/Inputs!$B$24)*DCF!M$6</f>
        <v>5882.0286557172058</v>
      </c>
      <c r="DI606" s="15">
        <f ca="1">SUM(CB606:CL606)+BE606*DCF!M$10*(1+Inputs!$B$30)*(1-Inputs!$B$33)*(1-Inputs!$B$30/Inputs!$B$31)/(Inputs!$B$29-Inputs!$B$30)*DCF!M$6</f>
        <v>106804.0021613084</v>
      </c>
      <c r="DJ606" s="15">
        <f ca="1">SUM(CM606:CW606)+BP606*DCF!M$28*(1+Inputs!$B$30)*(1-Inputs!$B$33)*(1-Inputs!$B$30/Inputs!$B$31)/(Inputs!$B$29-Inputs!$B$30)*DCF!M$6</f>
        <v>688422.71851160936</v>
      </c>
      <c r="DK606" s="15">
        <f ca="1">SUM(CX606:DH606)+CA606*DCF!M$46*(1+Inputs!$B$30)*(1-Inputs!$B$33)*(1-Inputs!$B$30/Inputs!$B$31)/(Inputs!$B$29-Inputs!$B$30)*DCF!M$6</f>
        <v>190118.56646195037</v>
      </c>
      <c r="DM606" s="15">
        <f ca="1">DI606+DJ606+DK606+Inputs!$B$34+Inputs!$B$36-Inputs!$B$35</f>
        <v>1062196.2871348681</v>
      </c>
    </row>
    <row r="607" spans="1:117" x14ac:dyDescent="0.75">
      <c r="A607" s="11">
        <v>594</v>
      </c>
      <c r="C607" s="24">
        <f t="shared" ca="1" si="359"/>
        <v>1.5321077870797177</v>
      </c>
      <c r="D607" s="24">
        <f t="shared" ca="1" si="359"/>
        <v>0.62260903418264935</v>
      </c>
      <c r="E607" s="24">
        <f t="shared" ca="1" si="359"/>
        <v>2.5716401803740858</v>
      </c>
      <c r="F607" s="24">
        <f t="shared" ca="1" si="359"/>
        <v>-0.80408276958550018</v>
      </c>
      <c r="G607" s="24">
        <f t="shared" ca="1" si="359"/>
        <v>3.071153610113619</v>
      </c>
      <c r="H607" s="24">
        <f t="shared" ca="1" si="359"/>
        <v>-0.45920158802772154</v>
      </c>
      <c r="I607" s="24">
        <f t="shared" ca="1" si="359"/>
        <v>1.7427434073573633</v>
      </c>
      <c r="J607" s="24">
        <f t="shared" ca="1" si="359"/>
        <v>0.51723628829152846</v>
      </c>
      <c r="K607" s="24">
        <f t="shared" ca="1" si="359"/>
        <v>0.11937428669683117</v>
      </c>
      <c r="L607" s="24">
        <f t="shared" ca="1" si="359"/>
        <v>2.1574511167695487</v>
      </c>
      <c r="M607" s="24">
        <f t="shared" ca="1" si="359"/>
        <v>-1.2581675172224078</v>
      </c>
      <c r="N607" s="24">
        <f ca="1">SQRT(Inputs!$B$38)*C607+SQRT(1-Inputs!$B$38)*_xlfn.NORM.S.INV(RAND())</f>
        <v>0.92001959577127956</v>
      </c>
      <c r="O607" s="24">
        <f ca="1">SQRT(Inputs!$B$38)*D607+SQRT(1-Inputs!$B$38)*_xlfn.NORM.S.INV(RAND())</f>
        <v>0.63334277050076326</v>
      </c>
      <c r="P607" s="24">
        <f ca="1">SQRT(Inputs!$B$38)*E607+SQRT(1-Inputs!$B$38)*_xlfn.NORM.S.INV(RAND())</f>
        <v>2.189703455762058</v>
      </c>
      <c r="Q607" s="24">
        <f ca="1">SQRT(Inputs!$B$38)*F607+SQRT(1-Inputs!$B$38)*_xlfn.NORM.S.INV(RAND())</f>
        <v>-1.758527373558525</v>
      </c>
      <c r="R607" s="24">
        <f ca="1">SQRT(Inputs!$B$38)*G607+SQRT(1-Inputs!$B$38)*_xlfn.NORM.S.INV(RAND())</f>
        <v>2.525204754226575</v>
      </c>
      <c r="S607" s="24">
        <f ca="1">SQRT(Inputs!$B$38)*H607+SQRT(1-Inputs!$B$38)*_xlfn.NORM.S.INV(RAND())</f>
        <v>-1.2375394565513826</v>
      </c>
      <c r="T607" s="24">
        <f ca="1">SQRT(Inputs!$B$38)*I607+SQRT(1-Inputs!$B$38)*_xlfn.NORM.S.INV(RAND())</f>
        <v>0.80791409774155465</v>
      </c>
      <c r="U607" s="24">
        <f ca="1">SQRT(Inputs!$B$38)*J607+SQRT(1-Inputs!$B$38)*_xlfn.NORM.S.INV(RAND())</f>
        <v>0.41943472050925035</v>
      </c>
      <c r="V607" s="24">
        <f ca="1">SQRT(Inputs!$B$38)*K607+SQRT(1-Inputs!$B$38)*_xlfn.NORM.S.INV(RAND())</f>
        <v>0.54260118770401422</v>
      </c>
      <c r="W607" s="24">
        <f ca="1">SQRT(Inputs!$B$38)*L607+SQRT(1-Inputs!$B$38)*_xlfn.NORM.S.INV(RAND())</f>
        <v>1.1807477967176139</v>
      </c>
      <c r="X607" s="24">
        <f ca="1">SQRT(Inputs!$B$38)*M607+SQRT(1-Inputs!$B$38)*_xlfn.NORM.S.INV(RAND())</f>
        <v>1.1496557508814398E-3</v>
      </c>
      <c r="Y607" s="24">
        <f ca="1">SQRT(Inputs!$B$38)*C607+SQRT(1-Inputs!$B$38)*_xlfn.NORM.S.INV(RAND())</f>
        <v>0.54776495214428844</v>
      </c>
      <c r="Z607" s="24">
        <f ca="1">SQRT(Inputs!$B$38)*D607+SQRT(1-Inputs!$B$38)*_xlfn.NORM.S.INV(RAND())</f>
        <v>1.2551063929211708</v>
      </c>
      <c r="AA607" s="24">
        <f ca="1">SQRT(Inputs!$B$38)*E607+SQRT(1-Inputs!$B$38)*_xlfn.NORM.S.INV(RAND())</f>
        <v>1.5761577018216915</v>
      </c>
      <c r="AB607" s="24">
        <f ca="1">SQRT(Inputs!$B$38)*F607+SQRT(1-Inputs!$B$38)*_xlfn.NORM.S.INV(RAND())</f>
        <v>1.045497417971849</v>
      </c>
      <c r="AC607" s="24">
        <f ca="1">SQRT(Inputs!$B$38)*G607+SQRT(1-Inputs!$B$38)*_xlfn.NORM.S.INV(RAND())</f>
        <v>0.99475819623918882</v>
      </c>
      <c r="AD607" s="24">
        <f ca="1">SQRT(Inputs!$B$38)*H607+SQRT(1-Inputs!$B$38)*_xlfn.NORM.S.INV(RAND())</f>
        <v>0.2217676703646419</v>
      </c>
      <c r="AE607" s="24">
        <f ca="1">SQRT(Inputs!$B$38)*I607+SQRT(1-Inputs!$B$38)*_xlfn.NORM.S.INV(RAND())</f>
        <v>0.44392340795234098</v>
      </c>
      <c r="AF607" s="24">
        <f ca="1">SQRT(Inputs!$B$38)*J607+SQRT(1-Inputs!$B$38)*_xlfn.NORM.S.INV(RAND())</f>
        <v>0.89805845296343967</v>
      </c>
      <c r="AG607" s="24">
        <f ca="1">SQRT(Inputs!$B$38)*K607+SQRT(1-Inputs!$B$38)*_xlfn.NORM.S.INV(RAND())</f>
        <v>0.84128506539261072</v>
      </c>
      <c r="AH607" s="24">
        <f ca="1">SQRT(Inputs!$B$38)*L607+SQRT(1-Inputs!$B$38)*_xlfn.NORM.S.INV(RAND())</f>
        <v>0.53413349409424027</v>
      </c>
      <c r="AI607" s="24">
        <f ca="1">SQRT(Inputs!$B$38)*M607+SQRT(1-Inputs!$B$38)*_xlfn.NORM.S.INV(RAND())</f>
        <v>-1.5357957828276376</v>
      </c>
      <c r="AJ607" s="24">
        <f ca="1">SQRT(Inputs!$B$38)*C607+SQRT(1-Inputs!$B$38)*_xlfn.NORM.S.INV(RAND())</f>
        <v>0.90353251430602299</v>
      </c>
      <c r="AK607" s="24">
        <f ca="1">SQRT(Inputs!$B$38)*D607+SQRT(1-Inputs!$B$38)*_xlfn.NORM.S.INV(RAND())</f>
        <v>-0.41847542970425</v>
      </c>
      <c r="AL607" s="24">
        <f ca="1">SQRT(Inputs!$B$38)*E607+SQRT(1-Inputs!$B$38)*_xlfn.NORM.S.INV(RAND())</f>
        <v>3.7033006193848852</v>
      </c>
      <c r="AM607" s="24">
        <f ca="1">SQRT(Inputs!$B$38)*F607+SQRT(1-Inputs!$B$38)*_xlfn.NORM.S.INV(RAND())</f>
        <v>-1.1942373082363238</v>
      </c>
      <c r="AN607" s="24">
        <f ca="1">SQRT(Inputs!$B$38)*G607+SQRT(1-Inputs!$B$38)*_xlfn.NORM.S.INV(RAND())</f>
        <v>2.6407538365802878</v>
      </c>
      <c r="AO607" s="24">
        <f ca="1">SQRT(Inputs!$B$38)*H607+SQRT(1-Inputs!$B$38)*_xlfn.NORM.S.INV(RAND())</f>
        <v>1.1605835107531348</v>
      </c>
      <c r="AP607" s="24">
        <f ca="1">SQRT(Inputs!$B$38)*I607+SQRT(1-Inputs!$B$38)*_xlfn.NORM.S.INV(RAND())</f>
        <v>-6.1804989649952846E-3</v>
      </c>
      <c r="AQ607" s="24">
        <f ca="1">SQRT(Inputs!$B$38)*J607+SQRT(1-Inputs!$B$38)*_xlfn.NORM.S.INV(RAND())</f>
        <v>0.99544698217266103</v>
      </c>
      <c r="AR607" s="24">
        <f ca="1">SQRT(Inputs!$B$38)*K607+SQRT(1-Inputs!$B$38)*_xlfn.NORM.S.INV(RAND())</f>
        <v>0.70729156604714771</v>
      </c>
      <c r="AS607" s="24">
        <f ca="1">SQRT(Inputs!$B$38)*L607+SQRT(1-Inputs!$B$38)*_xlfn.NORM.S.INV(RAND())</f>
        <v>0.67246874122157385</v>
      </c>
      <c r="AT607" s="24">
        <f ca="1">SQRT(Inputs!$B$38)*M607+SQRT(1-Inputs!$B$38)*_xlfn.NORM.S.INV(RAND())</f>
        <v>-1.2470590673049782</v>
      </c>
      <c r="AU607" s="15">
        <f ca="1">Inputs!$B$6*EXP($B$8-0.5*C$5^2+C$5*N607)</f>
        <v>5759.1133957822976</v>
      </c>
      <c r="AV607" s="15">
        <f t="shared" ca="1" si="328"/>
        <v>7694.3637286836574</v>
      </c>
      <c r="AW607" s="15">
        <f t="shared" ca="1" si="329"/>
        <v>12605.502822105624</v>
      </c>
      <c r="AX607" s="15">
        <f t="shared" ca="1" si="330"/>
        <v>12354.538742775747</v>
      </c>
      <c r="AY607" s="15">
        <f t="shared" ca="1" si="331"/>
        <v>20277.448393296025</v>
      </c>
      <c r="AZ607" s="15">
        <f t="shared" ca="1" si="332"/>
        <v>21640.383310651978</v>
      </c>
      <c r="BA607" s="15">
        <f t="shared" ca="1" si="333"/>
        <v>28818.93026567599</v>
      </c>
      <c r="BB607" s="15">
        <f t="shared" ca="1" si="334"/>
        <v>36797.451667365662</v>
      </c>
      <c r="BC607" s="15">
        <f t="shared" ca="1" si="335"/>
        <v>47490.937543433953</v>
      </c>
      <c r="BD607" s="15">
        <f t="shared" ca="1" si="336"/>
        <v>64974.587919699428</v>
      </c>
      <c r="BE607" s="15">
        <f t="shared" ca="1" si="337"/>
        <v>79626.362442121885</v>
      </c>
      <c r="BF607" s="15">
        <f ca="1">Inputs!$B$13*EXP($B$9-0.5*C$6^2+C$6*Y607)</f>
        <v>15417.559525964711</v>
      </c>
      <c r="BG607" s="15">
        <f t="shared" ca="1" si="338"/>
        <v>23565.650105254739</v>
      </c>
      <c r="BH607" s="15">
        <f t="shared" ca="1" si="339"/>
        <v>37395.332386717397</v>
      </c>
      <c r="BI607" s="15">
        <f t="shared" ca="1" si="340"/>
        <v>53769.983167521626</v>
      </c>
      <c r="BJ607" s="15">
        <f t="shared" ca="1" si="341"/>
        <v>76081.796595033127</v>
      </c>
      <c r="BK607" s="15">
        <f t="shared" ca="1" si="342"/>
        <v>96238.201910988544</v>
      </c>
      <c r="BL607" s="15">
        <f t="shared" ca="1" si="343"/>
        <v>125217.32458360142</v>
      </c>
      <c r="BM607" s="15">
        <f t="shared" ca="1" si="344"/>
        <v>172085.40258628069</v>
      </c>
      <c r="BN607" s="15">
        <f t="shared" ca="1" si="345"/>
        <v>234093.20765728399</v>
      </c>
      <c r="BO607" s="15">
        <f t="shared" ca="1" si="346"/>
        <v>306477.37563406839</v>
      </c>
      <c r="BP607" s="15">
        <f t="shared" ca="1" si="347"/>
        <v>316973.59482337377</v>
      </c>
      <c r="BQ607" s="15">
        <f ca="1">Inputs!$B$20*EXP($B$10-0.5*C$7^2+C$7*AJ607)</f>
        <v>5909.9699559391793</v>
      </c>
      <c r="BR607" s="15">
        <f t="shared" ca="1" si="348"/>
        <v>7021.1205973958358</v>
      </c>
      <c r="BS607" s="15">
        <f t="shared" ca="1" si="349"/>
        <v>27851.556133532715</v>
      </c>
      <c r="BT607" s="15">
        <f t="shared" ca="1" si="350"/>
        <v>28072.847807302733</v>
      </c>
      <c r="BU607" s="15">
        <f t="shared" ca="1" si="351"/>
        <v>73708.713362038849</v>
      </c>
      <c r="BV607" s="15">
        <f t="shared" ca="1" si="352"/>
        <v>133196.98685276401</v>
      </c>
      <c r="BW607" s="15">
        <f t="shared" ca="1" si="353"/>
        <v>185625.90565438394</v>
      </c>
      <c r="BX607" s="15">
        <f t="shared" ca="1" si="354"/>
        <v>316970.8671094969</v>
      </c>
      <c r="BY607" s="15">
        <f t="shared" ca="1" si="355"/>
        <v>508487.02850332152</v>
      </c>
      <c r="BZ607" s="15">
        <f t="shared" ca="1" si="356"/>
        <v>807364.15952841146</v>
      </c>
      <c r="CA607" s="15">
        <f t="shared" ca="1" si="357"/>
        <v>908679.73158111528</v>
      </c>
      <c r="CB607" s="15">
        <f ca="1">(AU607*DCF!C$10-DCF!C$5*MAX(AU607*DCF!C$10,0)-MAX(AU607-Inputs!$B$6,0)/Inputs!$B$10)*DCF!C$6</f>
        <v>1037.3924501092818</v>
      </c>
      <c r="CC607" s="15">
        <f ca="1">(AV607*DCF!D$10-DCF!D$5*MAX(AV607*DCF!D$10,0)-MAX(AV607-AU607,0)/Inputs!$B$10)*DCF!D$6</f>
        <v>1403.5888866847429</v>
      </c>
      <c r="CD607" s="15">
        <f ca="1">(AW607*DCF!E$10-DCF!E$5*MAX(AW607*DCF!E$10,0)-MAX(AW607-AV607,0)/Inputs!$B$10)*DCF!E$6</f>
        <v>1804.2180365612614</v>
      </c>
      <c r="CE607" s="15">
        <f ca="1">(AX607*DCF!F$10-DCF!F$5*MAX(AX607*DCF!F$10,0)-MAX(AX607-AW607,0)/Inputs!$B$10)*DCF!F$6</f>
        <v>2696.9761183267328</v>
      </c>
      <c r="CF607" s="15">
        <f ca="1">(AY607*DCF!G$10-DCF!G$5*MAX(AY607*DCF!G$10,0)-MAX(AY607-AX607,0)/Inputs!$B$10)*DCF!G$6</f>
        <v>2655.0422409383755</v>
      </c>
      <c r="CG607" s="15">
        <f ca="1">(AZ607*DCF!H$10-DCF!H$5*MAX(AZ607*DCF!H$10,0)-MAX(AZ607-AY607,0)/Inputs!$B$10)*DCF!H$6</f>
        <v>3959.4824136034613</v>
      </c>
      <c r="CH607" s="15">
        <f ca="1">(BA607*DCF!I$10-DCF!I$5*MAX(BA607*DCF!I$10,0)-MAX(BA607-AZ607,0)/Inputs!$B$10)*DCF!I$6</f>
        <v>4086.6340275858015</v>
      </c>
      <c r="CI607" s="15">
        <f ca="1">(BB607*DCF!J$10-DCF!J$5*MAX(BB607*DCF!J$10,0)-MAX(BB607-BA607,0)/Inputs!$B$10)*DCF!J$6</f>
        <v>5105.5146451964638</v>
      </c>
      <c r="CJ607" s="15">
        <f ca="1">(BC607*DCF!K$10-DCF!K$5*MAX(BC607*DCF!K$10,0)-MAX(BC607-BB607,0)/Inputs!$B$10)*DCF!K$6</f>
        <v>6148.3529977625758</v>
      </c>
      <c r="CK607" s="15">
        <f ca="1">(BD607*DCF!L$10-DCF!L$5*MAX(BD607*DCF!L$10,0)-MAX(BD607-BC607,0)/Inputs!$B$10)*DCF!L$6</f>
        <v>7538.48433429957</v>
      </c>
      <c r="CL607" s="15">
        <f ca="1">(BE607*DCF!M$10-DCF!M$5*MAX(BE607*DCF!M$10,0)-MAX(BE607-BD607,0)/Inputs!$B$10)*DCF!M$6</f>
        <v>9485.9986121074726</v>
      </c>
      <c r="CM607" s="15">
        <f ca="1">(BF607*DCF!C$28-DCF!C$5*MAX(BF607*DCF!C$28,0)-MAX(BF607-Inputs!$B$13,0)/Inputs!$B$17)*DCF!C$6</f>
        <v>3774.4929008837576</v>
      </c>
      <c r="CN607" s="15">
        <f ca="1">(BG607*DCF!D$28-DCF!D$5*MAX(BG607*DCF!D$28,0)-MAX(BG607-BF607,0)/Inputs!$B$17)*DCF!D$6</f>
        <v>5202.2661622377191</v>
      </c>
      <c r="CO607" s="15">
        <f ca="1">(BH607*DCF!E$28-DCF!E$5*MAX(BH607*DCF!E$28,0)-MAX(BH607-BG607,0)/Inputs!$B$17)*DCF!E$6</f>
        <v>7865.3839946788794</v>
      </c>
      <c r="CP607" s="15">
        <f ca="1">(BI607*DCF!F$28-DCF!F$5*MAX(BI607*DCF!F$28,0)-MAX(BI607-BH607,0)/Inputs!$B$17)*DCF!F$6</f>
        <v>11615.870086505409</v>
      </c>
      <c r="CQ607" s="15">
        <f ca="1">(BJ607*DCF!G$28-DCF!G$5*MAX(BJ607*DCF!G$28,0)-MAX(BJ607-BI607,0)/Inputs!$B$17)*DCF!G$6</f>
        <v>15987.37275280486</v>
      </c>
      <c r="CR607" s="15">
        <f ca="1">(BK607*DCF!H$28-DCF!H$5*MAX(BK607*DCF!H$28,0)-MAX(BK607-BJ607,0)/Inputs!$B$17)*DCF!H$6</f>
        <v>20669.029376715898</v>
      </c>
      <c r="CS607" s="15">
        <f ca="1">(BL607*DCF!I$28-DCF!I$5*MAX(BL607*DCF!I$28,0)-MAX(BL607-BK607,0)/Inputs!$B$17)*DCF!I$6</f>
        <v>25285.841650027956</v>
      </c>
      <c r="CT607" s="15">
        <f ca="1">(BM607*DCF!J$28-DCF!J$5*MAX(BM607*DCF!J$28,0)-MAX(BM607-BL607,0)/Inputs!$B$17)*DCF!J$6</f>
        <v>32175.006405880958</v>
      </c>
      <c r="CU607" s="15">
        <f ca="1">(BN607*DCF!K$28-DCF!K$5*MAX(BN607*DCF!K$28,0)-MAX(BN607-BM607,0)/Inputs!$B$17)*DCF!K$6</f>
        <v>41841.430235225867</v>
      </c>
      <c r="CV607" s="15">
        <f ca="1">(BO607*DCF!L$28-DCF!L$5*MAX(BO607*DCF!L$28,0)-MAX(BO607-BN607,0)/Inputs!$B$17)*DCF!L$6</f>
        <v>52958.280054233459</v>
      </c>
      <c r="CW607" s="15">
        <f ca="1">(BP607*DCF!M$28-DCF!M$5*MAX(BP607*DCF!M$28,0)-MAX(BP607-BO607,0)/Inputs!$B$17)*DCF!M$6</f>
        <v>58541.615466110663</v>
      </c>
      <c r="CX607" s="15">
        <f ca="1">(BQ607*DCF!C$46-DCF!C$5*MAX(BQ607*DCF!C$46,0)-MAX(BQ607-Inputs!$B$20,0)/Inputs!$B$24)*DCF!C$6</f>
        <v>-2616.1454660086692</v>
      </c>
      <c r="CY607" s="15">
        <f ca="1">(BR607*DCF!D$46-DCF!D$5*MAX(BR607*DCF!D$46,0)-MAX(BR607-BQ607,0)/Inputs!$B$24)*DCF!D$6</f>
        <v>-1672.460306648386</v>
      </c>
      <c r="CZ607" s="15">
        <f ca="1">(BS607*DCF!E$46-DCF!E$5*MAX(BS607*DCF!E$46,0)-MAX(BS607-BR607,0)/Inputs!$B$24)*DCF!E$6</f>
        <v>-11504.279241512811</v>
      </c>
      <c r="DA607" s="15">
        <f ca="1">(BT607*DCF!F$46-DCF!F$5*MAX(BT607*DCF!F$46,0)-MAX(BT607-BS607,0)/Inputs!$B$24)*DCF!F$6</f>
        <v>-2125.0215613941864</v>
      </c>
      <c r="DB607" s="15">
        <f ca="1">(BU607*DCF!G$46-DCF!G$5*MAX(BU607*DCF!G$46,0)-MAX(BU607-BT607,0)/Inputs!$B$24)*DCF!G$6</f>
        <v>-17830.419004867745</v>
      </c>
      <c r="DC607" s="15">
        <f ca="1">(BV607*DCF!H$46-DCF!H$5*MAX(BV607*DCF!H$46,0)-MAX(BV607-BU607,0)/Inputs!$B$24)*DCF!H$6</f>
        <v>-18485.616496543829</v>
      </c>
      <c r="DD607" s="15">
        <f ca="1">(BW607*DCF!I$46-DCF!I$5*MAX(BW607*DCF!I$46,0)-MAX(BW607-BV607,0)/Inputs!$B$24)*DCF!I$6</f>
        <v>-10763.212112172519</v>
      </c>
      <c r="DE607" s="15">
        <f ca="1">(BX607*DCF!J$46-DCF!J$5*MAX(BX607*DCF!J$46,0)-MAX(BX607-BW607,0)/Inputs!$B$24)*DCF!J$6</f>
        <v>-21534.486816741348</v>
      </c>
      <c r="DF607" s="15">
        <f ca="1">(BY607*DCF!K$46-DCF!K$5*MAX(BY607*DCF!K$46,0)-MAX(BY607-BX607,0)/Inputs!$B$24)*DCF!K$6</f>
        <v>-17869.883453685256</v>
      </c>
      <c r="DG607" s="15">
        <f ca="1">(BZ607*DCF!L$46-DCF!L$5*MAX(BZ607*DCF!L$46,0)-MAX(BZ607-BY607,0)/Inputs!$B$24)*DCF!L$6</f>
        <v>-11827.535299951696</v>
      </c>
      <c r="DH607" s="15">
        <f ca="1">(CA607*DCF!M$46-DCF!M$5*MAX(CA607*DCF!M$46,0)-MAX(CA607-BZ607,0)/Inputs!$B$24)*DCF!M$6</f>
        <v>50056.275555631299</v>
      </c>
      <c r="DI607" s="15">
        <f ca="1">SUM(CB607:CL607)+BE607*DCF!M$10*(1+Inputs!$B$30)*(1-Inputs!$B$33)*(1-Inputs!$B$30/Inputs!$B$31)/(Inputs!$B$29-Inputs!$B$30)*DCF!M$6</f>
        <v>267522.90438923781</v>
      </c>
      <c r="DJ607" s="15">
        <f ca="1">SUM(CM607:CW607)+BP607*DCF!M$28*(1+Inputs!$B$30)*(1-Inputs!$B$33)*(1-Inputs!$B$30/Inputs!$B$31)/(Inputs!$B$29-Inputs!$B$30)*DCF!M$6</f>
        <v>1452105.5303323879</v>
      </c>
      <c r="DK607" s="15">
        <f ca="1">SUM(CX607:DH607)+CA607*DCF!M$46*(1+Inputs!$B$30)*(1-Inputs!$B$33)*(1-Inputs!$B$30/Inputs!$B$31)/(Inputs!$B$29-Inputs!$B$30)*DCF!M$6</f>
        <v>1338753.7208159578</v>
      </c>
      <c r="DM607" s="15">
        <f ca="1">DI607+DJ607+DK607+Inputs!$B$34+Inputs!$B$36-Inputs!$B$35</f>
        <v>3135233.1555375834</v>
      </c>
    </row>
    <row r="608" spans="1:117" x14ac:dyDescent="0.75">
      <c r="A608" s="11">
        <v>595</v>
      </c>
      <c r="C608" s="24">
        <f t="shared" ca="1" si="359"/>
        <v>-0.14358738518184991</v>
      </c>
      <c r="D608" s="24">
        <f t="shared" ca="1" si="359"/>
        <v>-1.273233891569244</v>
      </c>
      <c r="E608" s="24">
        <f t="shared" ca="1" si="359"/>
        <v>1.6359372123543001</v>
      </c>
      <c r="F608" s="24">
        <f t="shared" ca="1" si="359"/>
        <v>-0.89247434724354402</v>
      </c>
      <c r="G608" s="24">
        <f t="shared" ca="1" si="359"/>
        <v>-0.20240289225608735</v>
      </c>
      <c r="H608" s="24">
        <f t="shared" ca="1" si="359"/>
        <v>0.38391928584248969</v>
      </c>
      <c r="I608" s="24">
        <f t="shared" ca="1" si="359"/>
        <v>1.3013668174428855E-3</v>
      </c>
      <c r="J608" s="24">
        <f t="shared" ca="1" si="359"/>
        <v>0.1386281737688366</v>
      </c>
      <c r="K608" s="24">
        <f t="shared" ca="1" si="359"/>
        <v>-0.67064387185606833</v>
      </c>
      <c r="L608" s="24">
        <f t="shared" ca="1" si="359"/>
        <v>4.1234534444897795E-2</v>
      </c>
      <c r="M608" s="24">
        <f t="shared" ca="1" si="359"/>
        <v>9.3161948872016204E-2</v>
      </c>
      <c r="N608" s="24">
        <f ca="1">SQRT(Inputs!$B$38)*C608+SQRT(1-Inputs!$B$38)*_xlfn.NORM.S.INV(RAND())</f>
        <v>0.16279211347470857</v>
      </c>
      <c r="O608" s="24">
        <f ca="1">SQRT(Inputs!$B$38)*D608+SQRT(1-Inputs!$B$38)*_xlfn.NORM.S.INV(RAND())</f>
        <v>-2.0177011783724006</v>
      </c>
      <c r="P608" s="24">
        <f ca="1">SQRT(Inputs!$B$38)*E608+SQRT(1-Inputs!$B$38)*_xlfn.NORM.S.INV(RAND())</f>
        <v>0.12483940108203284</v>
      </c>
      <c r="Q608" s="24">
        <f ca="1">SQRT(Inputs!$B$38)*F608+SQRT(1-Inputs!$B$38)*_xlfn.NORM.S.INV(RAND())</f>
        <v>1.3494138870344137</v>
      </c>
      <c r="R608" s="24">
        <f ca="1">SQRT(Inputs!$B$38)*G608+SQRT(1-Inputs!$B$38)*_xlfn.NORM.S.INV(RAND())</f>
        <v>0.38071491338867425</v>
      </c>
      <c r="S608" s="24">
        <f ca="1">SQRT(Inputs!$B$38)*H608+SQRT(1-Inputs!$B$38)*_xlfn.NORM.S.INV(RAND())</f>
        <v>-1.6475743032720498</v>
      </c>
      <c r="T608" s="24">
        <f ca="1">SQRT(Inputs!$B$38)*I608+SQRT(1-Inputs!$B$38)*_xlfn.NORM.S.INV(RAND())</f>
        <v>0.45337482216971758</v>
      </c>
      <c r="U608" s="24">
        <f ca="1">SQRT(Inputs!$B$38)*J608+SQRT(1-Inputs!$B$38)*_xlfn.NORM.S.INV(RAND())</f>
        <v>1.5810827502574973</v>
      </c>
      <c r="V608" s="24">
        <f ca="1">SQRT(Inputs!$B$38)*K608+SQRT(1-Inputs!$B$38)*_xlfn.NORM.S.INV(RAND())</f>
        <v>-9.6985062244581921E-2</v>
      </c>
      <c r="W608" s="24">
        <f ca="1">SQRT(Inputs!$B$38)*L608+SQRT(1-Inputs!$B$38)*_xlfn.NORM.S.INV(RAND())</f>
        <v>0.97033988897966283</v>
      </c>
      <c r="X608" s="24">
        <f ca="1">SQRT(Inputs!$B$38)*M608+SQRT(1-Inputs!$B$38)*_xlfn.NORM.S.INV(RAND())</f>
        <v>0.7853853446589032</v>
      </c>
      <c r="Y608" s="24">
        <f ca="1">SQRT(Inputs!$B$38)*C608+SQRT(1-Inputs!$B$38)*_xlfn.NORM.S.INV(RAND())</f>
        <v>-0.92455618845271237</v>
      </c>
      <c r="Z608" s="24">
        <f ca="1">SQRT(Inputs!$B$38)*D608+SQRT(1-Inputs!$B$38)*_xlfn.NORM.S.INV(RAND())</f>
        <v>-0.46524285750087452</v>
      </c>
      <c r="AA608" s="24">
        <f ca="1">SQRT(Inputs!$B$38)*E608+SQRT(1-Inputs!$B$38)*_xlfn.NORM.S.INV(RAND())</f>
        <v>0.90223436100219645</v>
      </c>
      <c r="AB608" s="24">
        <f ca="1">SQRT(Inputs!$B$38)*F608+SQRT(1-Inputs!$B$38)*_xlfn.NORM.S.INV(RAND())</f>
        <v>-1.3344384456427614</v>
      </c>
      <c r="AC608" s="24">
        <f ca="1">SQRT(Inputs!$B$38)*G608+SQRT(1-Inputs!$B$38)*_xlfn.NORM.S.INV(RAND())</f>
        <v>-0.8149699407110087</v>
      </c>
      <c r="AD608" s="24">
        <f ca="1">SQRT(Inputs!$B$38)*H608+SQRT(1-Inputs!$B$38)*_xlfn.NORM.S.INV(RAND())</f>
        <v>0.74998949013363525</v>
      </c>
      <c r="AE608" s="24">
        <f ca="1">SQRT(Inputs!$B$38)*I608+SQRT(1-Inputs!$B$38)*_xlfn.NORM.S.INV(RAND())</f>
        <v>-1.1675019390952641</v>
      </c>
      <c r="AF608" s="24">
        <f ca="1">SQRT(Inputs!$B$38)*J608+SQRT(1-Inputs!$B$38)*_xlfn.NORM.S.INV(RAND())</f>
        <v>1.2379791041847465</v>
      </c>
      <c r="AG608" s="24">
        <f ca="1">SQRT(Inputs!$B$38)*K608+SQRT(1-Inputs!$B$38)*_xlfn.NORM.S.INV(RAND())</f>
        <v>0.35558027223127209</v>
      </c>
      <c r="AH608" s="24">
        <f ca="1">SQRT(Inputs!$B$38)*L608+SQRT(1-Inputs!$B$38)*_xlfn.NORM.S.INV(RAND())</f>
        <v>0.86583402526448783</v>
      </c>
      <c r="AI608" s="24">
        <f ca="1">SQRT(Inputs!$B$38)*M608+SQRT(1-Inputs!$B$38)*_xlfn.NORM.S.INV(RAND())</f>
        <v>-1.2007802018129936</v>
      </c>
      <c r="AJ608" s="24">
        <f ca="1">SQRT(Inputs!$B$38)*C608+SQRT(1-Inputs!$B$38)*_xlfn.NORM.S.INV(RAND())</f>
        <v>0.18957450178453886</v>
      </c>
      <c r="AK608" s="24">
        <f ca="1">SQRT(Inputs!$B$38)*D608+SQRT(1-Inputs!$B$38)*_xlfn.NORM.S.INV(RAND())</f>
        <v>-1.1656376667175259</v>
      </c>
      <c r="AL608" s="24">
        <f ca="1">SQRT(Inputs!$B$38)*E608+SQRT(1-Inputs!$B$38)*_xlfn.NORM.S.INV(RAND())</f>
        <v>0.29144615879046154</v>
      </c>
      <c r="AM608" s="24">
        <f ca="1">SQRT(Inputs!$B$38)*F608+SQRT(1-Inputs!$B$38)*_xlfn.NORM.S.INV(RAND())</f>
        <v>-4.4578848743546395E-2</v>
      </c>
      <c r="AN608" s="24">
        <f ca="1">SQRT(Inputs!$B$38)*G608+SQRT(1-Inputs!$B$38)*_xlfn.NORM.S.INV(RAND())</f>
        <v>1.386266578469713</v>
      </c>
      <c r="AO608" s="24">
        <f ca="1">SQRT(Inputs!$B$38)*H608+SQRT(1-Inputs!$B$38)*_xlfn.NORM.S.INV(RAND())</f>
        <v>-0.26600233323980799</v>
      </c>
      <c r="AP608" s="24">
        <f ca="1">SQRT(Inputs!$B$38)*I608+SQRT(1-Inputs!$B$38)*_xlfn.NORM.S.INV(RAND())</f>
        <v>0.74573742914749175</v>
      </c>
      <c r="AQ608" s="24">
        <f ca="1">SQRT(Inputs!$B$38)*J608+SQRT(1-Inputs!$B$38)*_xlfn.NORM.S.INV(RAND())</f>
        <v>-1.1465242683031225</v>
      </c>
      <c r="AR608" s="24">
        <f ca="1">SQRT(Inputs!$B$38)*K608+SQRT(1-Inputs!$B$38)*_xlfn.NORM.S.INV(RAND())</f>
        <v>0.58709556176188105</v>
      </c>
      <c r="AS608" s="24">
        <f ca="1">SQRT(Inputs!$B$38)*L608+SQRT(1-Inputs!$B$38)*_xlfn.NORM.S.INV(RAND())</f>
        <v>2.7831318206285153E-2</v>
      </c>
      <c r="AT608" s="24">
        <f ca="1">SQRT(Inputs!$B$38)*M608+SQRT(1-Inputs!$B$38)*_xlfn.NORM.S.INV(RAND())</f>
        <v>-0.12659171999673691</v>
      </c>
      <c r="AU608" s="15">
        <f ca="1">Inputs!$B$6*EXP($B$8-0.5*C$5^2+C$5*N608)</f>
        <v>5094.7408268730296</v>
      </c>
      <c r="AV608" s="15">
        <f t="shared" ca="1" si="328"/>
        <v>4609.5259926880353</v>
      </c>
      <c r="AW608" s="15">
        <f t="shared" ca="1" si="329"/>
        <v>5715.9421355727627</v>
      </c>
      <c r="AX608" s="15">
        <f t="shared" ca="1" si="330"/>
        <v>8260.0719232183728</v>
      </c>
      <c r="AY608" s="15">
        <f t="shared" ca="1" si="331"/>
        <v>10553.616338172502</v>
      </c>
      <c r="AZ608" s="15">
        <f t="shared" ca="1" si="332"/>
        <v>10765.726298110374</v>
      </c>
      <c r="BA608" s="15">
        <f t="shared" ca="1" si="333"/>
        <v>13814.695671606512</v>
      </c>
      <c r="BB608" s="15">
        <f t="shared" ca="1" si="334"/>
        <v>19816.484927705071</v>
      </c>
      <c r="BC608" s="15">
        <f t="shared" ca="1" si="335"/>
        <v>24043.995150455947</v>
      </c>
      <c r="BD608" s="15">
        <f t="shared" ca="1" si="336"/>
        <v>32254.656601956252</v>
      </c>
      <c r="BE608" s="15">
        <f t="shared" ca="1" si="337"/>
        <v>42454.794198571588</v>
      </c>
      <c r="BF608" s="15">
        <f ca="1">Inputs!$B$13*EXP($B$9-0.5*C$6^2+C$6*Y608)</f>
        <v>11514.680922999714</v>
      </c>
      <c r="BG608" s="15">
        <f t="shared" ca="1" si="338"/>
        <v>12903.373727593807</v>
      </c>
      <c r="BH608" s="15">
        <f t="shared" ca="1" si="339"/>
        <v>18310.403255088549</v>
      </c>
      <c r="BI608" s="15">
        <f t="shared" ca="1" si="340"/>
        <v>18252.834545525009</v>
      </c>
      <c r="BJ608" s="15">
        <f t="shared" ca="1" si="341"/>
        <v>19896.618914204631</v>
      </c>
      <c r="BK608" s="15">
        <f t="shared" ca="1" si="342"/>
        <v>27044.429040195977</v>
      </c>
      <c r="BL608" s="15">
        <f t="shared" ca="1" si="343"/>
        <v>28556.318451228959</v>
      </c>
      <c r="BM608" s="15">
        <f t="shared" ca="1" si="344"/>
        <v>40937.470791624415</v>
      </c>
      <c r="BN608" s="15">
        <f t="shared" ca="1" si="345"/>
        <v>52539.718385171975</v>
      </c>
      <c r="BO608" s="15">
        <f t="shared" ca="1" si="346"/>
        <v>71489.526013734358</v>
      </c>
      <c r="BP608" s="15">
        <f t="shared" ca="1" si="347"/>
        <v>76798.225758344197</v>
      </c>
      <c r="BQ608" s="15">
        <f ca="1">Inputs!$B$20*EXP($B$10-0.5*C$7^2+C$7*AJ608)</f>
        <v>4587.8531925328307</v>
      </c>
      <c r="BR608" s="15">
        <f t="shared" ca="1" si="348"/>
        <v>4299.1206231222677</v>
      </c>
      <c r="BS608" s="15">
        <f t="shared" ca="1" si="349"/>
        <v>6401.1776104563141</v>
      </c>
      <c r="BT608" s="15">
        <f t="shared" ca="1" si="350"/>
        <v>8723.2201571058613</v>
      </c>
      <c r="BU608" s="15">
        <f t="shared" ca="1" si="351"/>
        <v>16907.520583524893</v>
      </c>
      <c r="BV608" s="15">
        <f t="shared" ca="1" si="352"/>
        <v>22154.905040901089</v>
      </c>
      <c r="BW608" s="15">
        <f t="shared" ca="1" si="353"/>
        <v>36201.698193422155</v>
      </c>
      <c r="BX608" s="15">
        <f t="shared" ca="1" si="354"/>
        <v>40236.425269791318</v>
      </c>
      <c r="BY608" s="15">
        <f t="shared" ca="1" si="355"/>
        <v>63080.144796021683</v>
      </c>
      <c r="BZ608" s="15">
        <f t="shared" ca="1" si="356"/>
        <v>88964.286030404241</v>
      </c>
      <c r="CA608" s="15">
        <f t="shared" ca="1" si="357"/>
        <v>122187.99790738057</v>
      </c>
      <c r="CB608" s="15">
        <f ca="1">(AU608*DCF!C$10-DCF!C$5*MAX(AU608*DCF!C$10,0)-MAX(AU608-Inputs!$B$6,0)/Inputs!$B$10)*DCF!C$6</f>
        <v>1042.1295449439181</v>
      </c>
      <c r="CC608" s="15">
        <f ca="1">(AV608*DCF!D$10-DCF!D$5*MAX(AV608*DCF!D$10,0)-MAX(AV608-AU608,0)/Inputs!$B$10)*DCF!D$6</f>
        <v>1123.5407322041797</v>
      </c>
      <c r="CD608" s="15">
        <f ca="1">(AW608*DCF!E$10-DCF!E$5*MAX(AW608*DCF!E$10,0)-MAX(AW608-AV608,0)/Inputs!$B$10)*DCF!E$6</f>
        <v>1070.5093150369496</v>
      </c>
      <c r="CE608" s="15">
        <f ca="1">(AX608*DCF!F$10-DCF!F$5*MAX(AX608*DCF!F$10,0)-MAX(AX608-AW608,0)/Inputs!$B$10)*DCF!F$6</f>
        <v>1273.7902044664738</v>
      </c>
      <c r="CF608" s="15">
        <f ca="1">(AY608*DCF!G$10-DCF!G$5*MAX(AY608*DCF!G$10,0)-MAX(AY608-AX608,0)/Inputs!$B$10)*DCF!G$6</f>
        <v>1733.6066390975291</v>
      </c>
      <c r="CG608" s="15">
        <f ca="1">(AZ608*DCF!H$10-DCF!H$5*MAX(AZ608*DCF!H$10,0)-MAX(AZ608-AY608,0)/Inputs!$B$10)*DCF!H$6</f>
        <v>2052.5095568783763</v>
      </c>
      <c r="CH608" s="15">
        <f ca="1">(BA608*DCF!I$10-DCF!I$5*MAX(BA608*DCF!I$10,0)-MAX(BA608-AZ608,0)/Inputs!$B$10)*DCF!I$6</f>
        <v>2023.3031340847592</v>
      </c>
      <c r="CI608" s="15">
        <f ca="1">(BB608*DCF!J$10-DCF!J$5*MAX(BB608*DCF!J$10,0)-MAX(BB608-BA608,0)/Inputs!$B$10)*DCF!J$6</f>
        <v>2491.0825340532624</v>
      </c>
      <c r="CJ608" s="15">
        <f ca="1">(BC608*DCF!K$10-DCF!K$5*MAX(BC608*DCF!K$10,0)-MAX(BC608-BB608,0)/Inputs!$B$10)*DCF!K$6</f>
        <v>3278.9099937847982</v>
      </c>
      <c r="CK608" s="15">
        <f ca="1">(BD608*DCF!L$10-DCF!L$5*MAX(BD608*DCF!L$10,0)-MAX(BD608-BC608,0)/Inputs!$B$10)*DCF!L$6</f>
        <v>3802.8441011924874</v>
      </c>
      <c r="CL608" s="15">
        <f ca="1">(BE608*DCF!M$10-DCF!M$5*MAX(BE608*DCF!M$10,0)-MAX(BE608-BD608,0)/Inputs!$B$10)*DCF!M$6</f>
        <v>4772.4051502637749</v>
      </c>
      <c r="CM608" s="15">
        <f ca="1">(BF608*DCF!C$28-DCF!C$5*MAX(BF608*DCF!C$28,0)-MAX(BF608-Inputs!$B$13,0)/Inputs!$B$17)*DCF!C$6</f>
        <v>3484.7175918628227</v>
      </c>
      <c r="CN608" s="15">
        <f ca="1">(BG608*DCF!D$28-DCF!D$5*MAX(BG608*DCF!D$28,0)-MAX(BG608-BF608,0)/Inputs!$B$17)*DCF!D$6</f>
        <v>3504.0693174795342</v>
      </c>
      <c r="CO608" s="15">
        <f ca="1">(BH608*DCF!E$28-DCF!E$5*MAX(BH608*DCF!E$28,0)-MAX(BH608-BG608,0)/Inputs!$B$17)*DCF!E$6</f>
        <v>4120.1811517160768</v>
      </c>
      <c r="CP608" s="15">
        <f ca="1">(BI608*DCF!F$28-DCF!F$5*MAX(BI608*DCF!F$28,0)-MAX(BI608-BH608,0)/Inputs!$B$17)*DCF!F$6</f>
        <v>4955.1637837054286</v>
      </c>
      <c r="CQ608" s="15">
        <f ca="1">(BJ608*DCF!G$28-DCF!G$5*MAX(BJ608*DCF!G$28,0)-MAX(BJ608-BI608,0)/Inputs!$B$17)*DCF!G$6</f>
        <v>4885.8604402979754</v>
      </c>
      <c r="CR608" s="15">
        <f ca="1">(BK608*DCF!H$28-DCF!H$5*MAX(BK608*DCF!H$28,0)-MAX(BK608-BJ608,0)/Inputs!$B$17)*DCF!H$6</f>
        <v>5577.8165748287402</v>
      </c>
      <c r="CS608" s="15">
        <f ca="1">(BL608*DCF!I$28-DCF!I$5*MAX(BL608*DCF!I$28,0)-MAX(BL608-BK608,0)/Inputs!$B$17)*DCF!I$6</f>
        <v>6498.1025313216451</v>
      </c>
      <c r="CT608" s="15">
        <f ca="1">(BM608*DCF!J$28-DCF!J$5*MAX(BM608*DCF!J$28,0)-MAX(BM608-BL608,0)/Inputs!$B$17)*DCF!J$6</f>
        <v>7490.8148082176276</v>
      </c>
      <c r="CU608" s="15">
        <f ca="1">(BN608*DCF!K$28-DCF!K$5*MAX(BN608*DCF!K$28,0)-MAX(BN608-BM608,0)/Inputs!$B$17)*DCF!K$6</f>
        <v>9674.3868004557444</v>
      </c>
      <c r="CV608" s="15">
        <f ca="1">(BO608*DCF!L$28-DCF!L$5*MAX(BO608*DCF!L$28,0)-MAX(BO608-BN608,0)/Inputs!$B$17)*DCF!L$6</f>
        <v>12119.458664149979</v>
      </c>
      <c r="CW608" s="15">
        <f ca="1">(BP608*DCF!M$28-DCF!M$5*MAX(BP608*DCF!M$28,0)-MAX(BP608-BO608,0)/Inputs!$B$17)*DCF!M$6</f>
        <v>13894.722327745822</v>
      </c>
      <c r="CX608" s="15">
        <f ca="1">(BQ608*DCF!C$46-DCF!C$5*MAX(BQ608*DCF!C$46,0)-MAX(BQ608-Inputs!$B$20,0)/Inputs!$B$24)*DCF!C$6</f>
        <v>-1700.1292327017302</v>
      </c>
      <c r="CY608" s="15">
        <f ca="1">(BR608*DCF!D$46-DCF!D$5*MAX(BR608*DCF!D$46,0)-MAX(BR608-BQ608,0)/Inputs!$B$24)*DCF!D$6</f>
        <v>-733.75963357803687</v>
      </c>
      <c r="CZ608" s="15">
        <f ca="1">(BS608*DCF!E$46-DCF!E$5*MAX(BS608*DCF!E$46,0)-MAX(BS608-BR608,0)/Inputs!$B$24)*DCF!E$6</f>
        <v>-1585.5233934163871</v>
      </c>
      <c r="DA608" s="15">
        <f ca="1">(BT608*DCF!F$46-DCF!F$5*MAX(BT608*DCF!F$46,0)-MAX(BT608-BS608,0)/Inputs!$B$24)*DCF!F$6</f>
        <v>-1480.8091408450357</v>
      </c>
      <c r="DB608" s="15">
        <f ca="1">(BU608*DCF!G$46-DCF!G$5*MAX(BU608*DCF!G$46,0)-MAX(BU608-BT608,0)/Inputs!$B$24)*DCF!G$6</f>
        <v>-3321.7725486631839</v>
      </c>
      <c r="DC608" s="15">
        <f ca="1">(BV608*DCF!H$46-DCF!H$5*MAX(BV608*DCF!H$46,0)-MAX(BV608-BU608,0)/Inputs!$B$24)*DCF!H$6</f>
        <v>-1630.5925688716547</v>
      </c>
      <c r="DD608" s="15">
        <f ca="1">(BW608*DCF!I$46-DCF!I$5*MAX(BW608*DCF!I$46,0)-MAX(BW608-BV608,0)/Inputs!$B$24)*DCF!I$6</f>
        <v>-3196.1986557046071</v>
      </c>
      <c r="DE608" s="15">
        <f ca="1">(BX608*DCF!J$46-DCF!J$5*MAX(BX608*DCF!J$46,0)-MAX(BX608-BW608,0)/Inputs!$B$24)*DCF!J$6</f>
        <v>617.86303781207562</v>
      </c>
      <c r="DF608" s="15">
        <f ca="1">(BY608*DCF!K$46-DCF!K$5*MAX(BY608*DCF!K$46,0)-MAX(BY608-BX608,0)/Inputs!$B$24)*DCF!K$6</f>
        <v>-1992.7545802627785</v>
      </c>
      <c r="DG608" s="15">
        <f ca="1">(BZ608*DCF!L$46-DCF!L$5*MAX(BZ608*DCF!L$46,0)-MAX(BZ608-BY608,0)/Inputs!$B$24)*DCF!L$6</f>
        <v>292.02280033523567</v>
      </c>
      <c r="DH608" s="15">
        <f ca="1">(CA608*DCF!M$46-DCF!M$5*MAX(CA608*DCF!M$46,0)-MAX(CA608-BZ608,0)/Inputs!$B$24)*DCF!M$6</f>
        <v>2633.4364753578684</v>
      </c>
      <c r="DI608" s="15">
        <f ca="1">SUM(CB608:CL608)+BE608*DCF!M$10*(1+Inputs!$B$30)*(1-Inputs!$B$33)*(1-Inputs!$B$30/Inputs!$B$31)/(Inputs!$B$29-Inputs!$B$30)*DCF!M$6</f>
        <v>142816.88456716499</v>
      </c>
      <c r="DJ608" s="15">
        <f ca="1">SUM(CM608:CW608)+BP608*DCF!M$28*(1+Inputs!$B$30)*(1-Inputs!$B$33)*(1-Inputs!$B$30/Inputs!$B$31)/(Inputs!$B$29-Inputs!$B$30)*DCF!M$6</f>
        <v>361179.264440945</v>
      </c>
      <c r="DK608" s="15">
        <f ca="1">SUM(CX608:DH608)+CA608*DCF!M$46*(1+Inputs!$B$30)*(1-Inputs!$B$33)*(1-Inputs!$B$30/Inputs!$B$31)/(Inputs!$B$29-Inputs!$B$30)*DCF!M$6</f>
        <v>176818.90141792857</v>
      </c>
      <c r="DM608" s="15">
        <f ca="1">DI608+DJ608+DK608+Inputs!$B$34+Inputs!$B$36-Inputs!$B$35</f>
        <v>757666.05042603856</v>
      </c>
    </row>
    <row r="609" spans="1:117" x14ac:dyDescent="0.75">
      <c r="A609" s="11">
        <v>596</v>
      </c>
      <c r="C609" s="24">
        <f t="shared" ca="1" si="359"/>
        <v>-0.79033569357344358</v>
      </c>
      <c r="D609" s="24">
        <f t="shared" ca="1" si="359"/>
        <v>-2.7158794195453391</v>
      </c>
      <c r="E609" s="24">
        <f t="shared" ca="1" si="359"/>
        <v>0.99773017735314617</v>
      </c>
      <c r="F609" s="24">
        <f t="shared" ca="1" si="359"/>
        <v>1.5377261728653986</v>
      </c>
      <c r="G609" s="24">
        <f t="shared" ca="1" si="359"/>
        <v>0.32932375609201314</v>
      </c>
      <c r="H609" s="24">
        <f t="shared" ca="1" si="359"/>
        <v>0.10360174004599569</v>
      </c>
      <c r="I609" s="24">
        <f t="shared" ca="1" si="359"/>
        <v>1.4650906929053744</v>
      </c>
      <c r="J609" s="24">
        <f t="shared" ca="1" si="359"/>
        <v>-0.9070464642562126</v>
      </c>
      <c r="K609" s="24">
        <f t="shared" ca="1" si="359"/>
        <v>0.3791237849698999</v>
      </c>
      <c r="L609" s="24">
        <f t="shared" ca="1" si="359"/>
        <v>-1.0392754642054061</v>
      </c>
      <c r="M609" s="24">
        <f t="shared" ca="1" si="359"/>
        <v>-0.67715397914251829</v>
      </c>
      <c r="N609" s="24">
        <f ca="1">SQRT(Inputs!$B$38)*C609+SQRT(1-Inputs!$B$38)*_xlfn.NORM.S.INV(RAND())</f>
        <v>0.90897084100743164</v>
      </c>
      <c r="O609" s="24">
        <f ca="1">SQRT(Inputs!$B$38)*D609+SQRT(1-Inputs!$B$38)*_xlfn.NORM.S.INV(RAND())</f>
        <v>0.10925942303760383</v>
      </c>
      <c r="P609" s="24">
        <f ca="1">SQRT(Inputs!$B$38)*E609+SQRT(1-Inputs!$B$38)*_xlfn.NORM.S.INV(RAND())</f>
        <v>0.15463744348497815</v>
      </c>
      <c r="Q609" s="24">
        <f ca="1">SQRT(Inputs!$B$38)*F609+SQRT(1-Inputs!$B$38)*_xlfn.NORM.S.INV(RAND())</f>
        <v>1.1273876171212494</v>
      </c>
      <c r="R609" s="24">
        <f ca="1">SQRT(Inputs!$B$38)*G609+SQRT(1-Inputs!$B$38)*_xlfn.NORM.S.INV(RAND())</f>
        <v>4.0155177333723313E-3</v>
      </c>
      <c r="S609" s="24">
        <f ca="1">SQRT(Inputs!$B$38)*H609+SQRT(1-Inputs!$B$38)*_xlfn.NORM.S.INV(RAND())</f>
        <v>0.29113172589400138</v>
      </c>
      <c r="T609" s="24">
        <f ca="1">SQRT(Inputs!$B$38)*I609+SQRT(1-Inputs!$B$38)*_xlfn.NORM.S.INV(RAND())</f>
        <v>0.37441568615232362</v>
      </c>
      <c r="U609" s="24">
        <f ca="1">SQRT(Inputs!$B$38)*J609+SQRT(1-Inputs!$B$38)*_xlfn.NORM.S.INV(RAND())</f>
        <v>0.51207713772360219</v>
      </c>
      <c r="V609" s="24">
        <f ca="1">SQRT(Inputs!$B$38)*K609+SQRT(1-Inputs!$B$38)*_xlfn.NORM.S.INV(RAND())</f>
        <v>0.54971179776612722</v>
      </c>
      <c r="W609" s="24">
        <f ca="1">SQRT(Inputs!$B$38)*L609+SQRT(1-Inputs!$B$38)*_xlfn.NORM.S.INV(RAND())</f>
        <v>-0.62359218245615156</v>
      </c>
      <c r="X609" s="24">
        <f ca="1">SQRT(Inputs!$B$38)*M609+SQRT(1-Inputs!$B$38)*_xlfn.NORM.S.INV(RAND())</f>
        <v>-0.98135467637656282</v>
      </c>
      <c r="Y609" s="24">
        <f ca="1">SQRT(Inputs!$B$38)*C609+SQRT(1-Inputs!$B$38)*_xlfn.NORM.S.INV(RAND())</f>
        <v>8.0838337405756855E-2</v>
      </c>
      <c r="Z609" s="24">
        <f ca="1">SQRT(Inputs!$B$38)*D609+SQRT(1-Inputs!$B$38)*_xlfn.NORM.S.INV(RAND())</f>
        <v>-0.65069804450051572</v>
      </c>
      <c r="AA609" s="24">
        <f ca="1">SQRT(Inputs!$B$38)*E609+SQRT(1-Inputs!$B$38)*_xlfn.NORM.S.INV(RAND())</f>
        <v>8.9511497261852868E-2</v>
      </c>
      <c r="AB609" s="24">
        <f ca="1">SQRT(Inputs!$B$38)*F609+SQRT(1-Inputs!$B$38)*_xlfn.NORM.S.INV(RAND())</f>
        <v>1.8146920120884378</v>
      </c>
      <c r="AC609" s="24">
        <f ca="1">SQRT(Inputs!$B$38)*G609+SQRT(1-Inputs!$B$38)*_xlfn.NORM.S.INV(RAND())</f>
        <v>0.92676876345332015</v>
      </c>
      <c r="AD609" s="24">
        <f ca="1">SQRT(Inputs!$B$38)*H609+SQRT(1-Inputs!$B$38)*_xlfn.NORM.S.INV(RAND())</f>
        <v>-0.14722718401117027</v>
      </c>
      <c r="AE609" s="24">
        <f ca="1">SQRT(Inputs!$B$38)*I609+SQRT(1-Inputs!$B$38)*_xlfn.NORM.S.INV(RAND())</f>
        <v>0.71648483173017419</v>
      </c>
      <c r="AF609" s="24">
        <f ca="1">SQRT(Inputs!$B$38)*J609+SQRT(1-Inputs!$B$38)*_xlfn.NORM.S.INV(RAND())</f>
        <v>0.13724230710650209</v>
      </c>
      <c r="AG609" s="24">
        <f ca="1">SQRT(Inputs!$B$38)*K609+SQRT(1-Inputs!$B$38)*_xlfn.NORM.S.INV(RAND())</f>
        <v>0.76393385833206229</v>
      </c>
      <c r="AH609" s="24">
        <f ca="1">SQRT(Inputs!$B$38)*L609+SQRT(1-Inputs!$B$38)*_xlfn.NORM.S.INV(RAND())</f>
        <v>-0.35461233043703733</v>
      </c>
      <c r="AI609" s="24">
        <f ca="1">SQRT(Inputs!$B$38)*M609+SQRT(1-Inputs!$B$38)*_xlfn.NORM.S.INV(RAND())</f>
        <v>-1.3903797757366576</v>
      </c>
      <c r="AJ609" s="24">
        <f ca="1">SQRT(Inputs!$B$38)*C609+SQRT(1-Inputs!$B$38)*_xlfn.NORM.S.INV(RAND())</f>
        <v>0.49538458477749248</v>
      </c>
      <c r="AK609" s="24">
        <f ca="1">SQRT(Inputs!$B$38)*D609+SQRT(1-Inputs!$B$38)*_xlfn.NORM.S.INV(RAND())</f>
        <v>-0.81849469439297595</v>
      </c>
      <c r="AL609" s="24">
        <f ca="1">SQRT(Inputs!$B$38)*E609+SQRT(1-Inputs!$B$38)*_xlfn.NORM.S.INV(RAND())</f>
        <v>-0.1416958286988137</v>
      </c>
      <c r="AM609" s="24">
        <f ca="1">SQRT(Inputs!$B$38)*F609+SQRT(1-Inputs!$B$38)*_xlfn.NORM.S.INV(RAND())</f>
        <v>0.21818947877083028</v>
      </c>
      <c r="AN609" s="24">
        <f ca="1">SQRT(Inputs!$B$38)*G609+SQRT(1-Inputs!$B$38)*_xlfn.NORM.S.INV(RAND())</f>
        <v>0.56255195260693702</v>
      </c>
      <c r="AO609" s="24">
        <f ca="1">SQRT(Inputs!$B$38)*H609+SQRT(1-Inputs!$B$38)*_xlfn.NORM.S.INV(RAND())</f>
        <v>-0.18551579706183391</v>
      </c>
      <c r="AP609" s="24">
        <f ca="1">SQRT(Inputs!$B$38)*I609+SQRT(1-Inputs!$B$38)*_xlfn.NORM.S.INV(RAND())</f>
        <v>0.60934245127214282</v>
      </c>
      <c r="AQ609" s="24">
        <f ca="1">SQRT(Inputs!$B$38)*J609+SQRT(1-Inputs!$B$38)*_xlfn.NORM.S.INV(RAND())</f>
        <v>-0.60531324897761274</v>
      </c>
      <c r="AR609" s="24">
        <f ca="1">SQRT(Inputs!$B$38)*K609+SQRT(1-Inputs!$B$38)*_xlfn.NORM.S.INV(RAND())</f>
        <v>0.10178529368822477</v>
      </c>
      <c r="AS609" s="24">
        <f ca="1">SQRT(Inputs!$B$38)*L609+SQRT(1-Inputs!$B$38)*_xlfn.NORM.S.INV(RAND())</f>
        <v>-0.40696478499827504</v>
      </c>
      <c r="AT609" s="24">
        <f ca="1">SQRT(Inputs!$B$38)*M609+SQRT(1-Inputs!$B$38)*_xlfn.NORM.S.INV(RAND())</f>
        <v>1.2668417639416643</v>
      </c>
      <c r="AU609" s="15">
        <f ca="1">Inputs!$B$6*EXP($B$8-0.5*C$5^2+C$5*N609)</f>
        <v>5748.8224504175187</v>
      </c>
      <c r="AV609" s="15">
        <f t="shared" ca="1" si="328"/>
        <v>7110.9976929861086</v>
      </c>
      <c r="AW609" s="15">
        <f t="shared" ca="1" si="329"/>
        <v>8853.3494620332967</v>
      </c>
      <c r="AX609" s="15">
        <f t="shared" ca="1" si="330"/>
        <v>12443.913537110597</v>
      </c>
      <c r="AY609" s="15">
        <f t="shared" ca="1" si="331"/>
        <v>15214.865905985289</v>
      </c>
      <c r="AZ609" s="15">
        <f t="shared" ca="1" si="332"/>
        <v>19214.422535774029</v>
      </c>
      <c r="BA609" s="15">
        <f t="shared" ca="1" si="333"/>
        <v>24453.238566595897</v>
      </c>
      <c r="BB609" s="15">
        <f t="shared" ca="1" si="334"/>
        <v>31514.274372962209</v>
      </c>
      <c r="BC609" s="15">
        <f t="shared" ca="1" si="335"/>
        <v>40700.374503040461</v>
      </c>
      <c r="BD609" s="15">
        <f t="shared" ca="1" si="336"/>
        <v>47036.709192459421</v>
      </c>
      <c r="BE609" s="15">
        <f t="shared" ca="1" si="337"/>
        <v>52709.226953428049</v>
      </c>
      <c r="BF609" s="15">
        <f ca="1">Inputs!$B$13*EXP($B$9-0.5*C$6^2+C$6*Y609)</f>
        <v>14054.462568279052</v>
      </c>
      <c r="BG609" s="15">
        <f t="shared" ca="1" si="338"/>
        <v>15231.150577994091</v>
      </c>
      <c r="BH609" s="15">
        <f t="shared" ca="1" si="339"/>
        <v>18888.007342280242</v>
      </c>
      <c r="BI609" s="15">
        <f t="shared" ca="1" si="340"/>
        <v>30572.187816622911</v>
      </c>
      <c r="BJ609" s="15">
        <f t="shared" ca="1" si="341"/>
        <v>42836.218976180498</v>
      </c>
      <c r="BK609" s="15">
        <f t="shared" ca="1" si="342"/>
        <v>51530.051354185351</v>
      </c>
      <c r="BL609" s="15">
        <f t="shared" ca="1" si="343"/>
        <v>69457.237533175532</v>
      </c>
      <c r="BM609" s="15">
        <f t="shared" ca="1" si="344"/>
        <v>86846.047446094468</v>
      </c>
      <c r="BN609" s="15">
        <f t="shared" ca="1" si="345"/>
        <v>117049.3934233762</v>
      </c>
      <c r="BO609" s="15">
        <f t="shared" ca="1" si="346"/>
        <v>138201.47264603889</v>
      </c>
      <c r="BP609" s="15">
        <f t="shared" ca="1" si="347"/>
        <v>145308.95650266332</v>
      </c>
      <c r="BQ609" s="15">
        <f ca="1">Inputs!$B$20*EXP($B$10-0.5*C$7^2+C$7*AJ609)</f>
        <v>5113.4674868694074</v>
      </c>
      <c r="BR609" s="15">
        <f t="shared" ca="1" si="348"/>
        <v>5350.1345333726977</v>
      </c>
      <c r="BS609" s="15">
        <f t="shared" ca="1" si="349"/>
        <v>7034.2673932806092</v>
      </c>
      <c r="BT609" s="15">
        <f t="shared" ca="1" si="350"/>
        <v>10270.057581656101</v>
      </c>
      <c r="BU609" s="15">
        <f t="shared" ca="1" si="351"/>
        <v>16308.535023227418</v>
      </c>
      <c r="BV609" s="15">
        <f t="shared" ca="1" si="352"/>
        <v>21761.067584987784</v>
      </c>
      <c r="BW609" s="15">
        <f t="shared" ca="1" si="353"/>
        <v>34546.343057866659</v>
      </c>
      <c r="BX609" s="15">
        <f t="shared" ca="1" si="354"/>
        <v>42796.963983702932</v>
      </c>
      <c r="BY609" s="15">
        <f t="shared" ca="1" si="355"/>
        <v>61145.036151726017</v>
      </c>
      <c r="BZ609" s="15">
        <f t="shared" ca="1" si="356"/>
        <v>79610.612440083714</v>
      </c>
      <c r="CA609" s="15">
        <f t="shared" ca="1" si="357"/>
        <v>140062.31810492786</v>
      </c>
      <c r="CB609" s="15">
        <f ca="1">(AU609*DCF!C$10-DCF!C$5*MAX(AU609*DCF!C$10,0)-MAX(AU609-Inputs!$B$6,0)/Inputs!$B$10)*DCF!C$6</f>
        <v>1037.4658263839992</v>
      </c>
      <c r="CC609" s="15">
        <f ca="1">(AV609*DCF!D$10-DCF!D$5*MAX(AV609*DCF!D$10,0)-MAX(AV609-AU609,0)/Inputs!$B$10)*DCF!D$6</f>
        <v>1401.1267299956835</v>
      </c>
      <c r="CD609" s="15">
        <f ca="1">(AW609*DCF!E$10-DCF!E$5*MAX(AW609*DCF!E$10,0)-MAX(AW609-AV609,0)/Inputs!$B$10)*DCF!E$6</f>
        <v>1651.6476852226531</v>
      </c>
      <c r="CE609" s="15">
        <f ca="1">(AX609*DCF!F$10-DCF!F$5*MAX(AX609*DCF!F$10,0)-MAX(AX609-AW609,0)/Inputs!$B$10)*DCF!F$6</f>
        <v>1969.3791299951195</v>
      </c>
      <c r="CF609" s="15">
        <f ca="1">(AY609*DCF!G$10-DCF!G$5*MAX(AY609*DCF!G$10,0)-MAX(AY609-AX609,0)/Inputs!$B$10)*DCF!G$6</f>
        <v>2602.2437347783357</v>
      </c>
      <c r="CG609" s="15">
        <f ca="1">(AZ609*DCF!H$10-DCF!H$5*MAX(AZ609*DCF!H$10,0)-MAX(AZ609-AY609,0)/Inputs!$B$10)*DCF!H$6</f>
        <v>3020.3009363263536</v>
      </c>
      <c r="CH609" s="15">
        <f ca="1">(BA609*DCF!I$10-DCF!I$5*MAX(BA609*DCF!I$10,0)-MAX(BA609-AZ609,0)/Inputs!$B$10)*DCF!I$6</f>
        <v>3607.3652486787933</v>
      </c>
      <c r="CI609" s="15">
        <f ca="1">(BB609*DCF!J$10-DCF!J$5*MAX(BB609*DCF!J$10,0)-MAX(BB609-BA609,0)/Inputs!$B$10)*DCF!J$6</f>
        <v>4337.938985814113</v>
      </c>
      <c r="CJ609" s="15">
        <f ca="1">(BC609*DCF!K$10-DCF!K$5*MAX(BC609*DCF!K$10,0)-MAX(BC609-BB609,0)/Inputs!$B$10)*DCF!K$6</f>
        <v>5266.19246314053</v>
      </c>
      <c r="CK609" s="15">
        <f ca="1">(BD609*DCF!L$10-DCF!L$5*MAX(BD609*DCF!L$10,0)-MAX(BD609-BC609,0)/Inputs!$B$10)*DCF!L$6</f>
        <v>6274.6395252044194</v>
      </c>
      <c r="CL609" s="15">
        <f ca="1">(BE609*DCF!M$10-DCF!M$5*MAX(BE609*DCF!M$10,0)-MAX(BE609-BD609,0)/Inputs!$B$10)*DCF!M$6</f>
        <v>6760.3108098499015</v>
      </c>
      <c r="CM609" s="15">
        <f ca="1">(BF609*DCF!C$28-DCF!C$5*MAX(BF609*DCF!C$28,0)-MAX(BF609-Inputs!$B$13,0)/Inputs!$B$17)*DCF!C$6</f>
        <v>3673.2876412995147</v>
      </c>
      <c r="CN609" s="15">
        <f ca="1">(BG609*DCF!D$28-DCF!D$5*MAX(BG609*DCF!D$28,0)-MAX(BG609-BF609,0)/Inputs!$B$17)*DCF!D$6</f>
        <v>4234.8836304139559</v>
      </c>
      <c r="CO609" s="15">
        <f ca="1">(BH609*DCF!E$28-DCF!E$5*MAX(BH609*DCF!E$28,0)-MAX(BH609-BG609,0)/Inputs!$B$17)*DCF!E$6</f>
        <v>4628.7038751646433</v>
      </c>
      <c r="CP609" s="15">
        <f ca="1">(BI609*DCF!F$28-DCF!F$5*MAX(BI609*DCF!F$28,0)-MAX(BI609-BH609,0)/Inputs!$B$17)*DCF!F$6</f>
        <v>6172.2539565035759</v>
      </c>
      <c r="CQ609" s="15">
        <f ca="1">(BJ609*DCF!G$28-DCF!G$5*MAX(BJ609*DCF!G$28,0)-MAX(BJ609-BI609,0)/Inputs!$B$17)*DCF!G$6</f>
        <v>9051.4931236239408</v>
      </c>
      <c r="CR609" s="15">
        <f ca="1">(BK609*DCF!H$28-DCF!H$5*MAX(BK609*DCF!H$28,0)-MAX(BK609-BJ609,0)/Inputs!$B$17)*DCF!H$6</f>
        <v>11393.172645204926</v>
      </c>
      <c r="CS609" s="15">
        <f ca="1">(BL609*DCF!I$28-DCF!I$5*MAX(BL609*DCF!I$28,0)-MAX(BL609-BK609,0)/Inputs!$B$17)*DCF!I$6</f>
        <v>13759.979539843916</v>
      </c>
      <c r="CT609" s="15">
        <f ca="1">(BM609*DCF!J$28-DCF!J$5*MAX(BM609*DCF!J$28,0)-MAX(BM609-BL609,0)/Inputs!$B$17)*DCF!J$6</f>
        <v>17068.264080571833</v>
      </c>
      <c r="CU609" s="15">
        <f ca="1">(BN609*DCF!K$28-DCF!K$5*MAX(BN609*DCF!K$28,0)-MAX(BN609-BM609,0)/Inputs!$B$17)*DCF!K$6</f>
        <v>21019.361748258678</v>
      </c>
      <c r="CV609" s="15">
        <f ca="1">(BO609*DCF!L$28-DCF!L$5*MAX(BO609*DCF!L$28,0)-MAX(BO609-BN609,0)/Inputs!$B$17)*DCF!L$6</f>
        <v>25180.701589489927</v>
      </c>
      <c r="CW609" s="15">
        <f ca="1">(BP609*DCF!M$28-DCF!M$5*MAX(BP609*DCF!M$28,0)-MAX(BP609-BO609,0)/Inputs!$B$17)*DCF!M$6</f>
        <v>26597.032482148021</v>
      </c>
      <c r="CX609" s="15">
        <f ca="1">(BQ609*DCF!C$46-DCF!C$5*MAX(BQ609*DCF!C$46,0)-MAX(BQ609-Inputs!$B$20,0)/Inputs!$B$24)*DCF!C$6</f>
        <v>-2064.2961802790351</v>
      </c>
      <c r="CY609" s="15">
        <f ca="1">(BR609*DCF!D$46-DCF!D$5*MAX(BR609*DCF!D$46,0)-MAX(BR609-BQ609,0)/Inputs!$B$24)*DCF!D$6</f>
        <v>-1014.1270623246673</v>
      </c>
      <c r="CZ609" s="15">
        <f ca="1">(BS609*DCF!E$46-DCF!E$5*MAX(BS609*DCF!E$46,0)-MAX(BS609-BR609,0)/Inputs!$B$24)*DCF!E$6</f>
        <v>-1495.6531767652402</v>
      </c>
      <c r="DA609" s="15">
        <f ca="1">(BT609*DCF!F$46-DCF!F$5*MAX(BT609*DCF!F$46,0)-MAX(BT609-BS609,0)/Inputs!$B$24)*DCF!F$6</f>
        <v>-1926.1840240718775</v>
      </c>
      <c r="DB609" s="15">
        <f ca="1">(BU609*DCF!G$46-DCF!G$5*MAX(BU609*DCF!G$46,0)-MAX(BU609-BT609,0)/Inputs!$B$24)*DCF!G$6</f>
        <v>-2579.8114020484441</v>
      </c>
      <c r="DC609" s="15">
        <f ca="1">(BV609*DCF!H$46-DCF!H$5*MAX(BV609*DCF!H$46,0)-MAX(BV609-BU609,0)/Inputs!$B$24)*DCF!H$6</f>
        <v>-1694.3410853457456</v>
      </c>
      <c r="DD609" s="15">
        <f ca="1">(BW609*DCF!I$46-DCF!I$5*MAX(BW609*DCF!I$46,0)-MAX(BW609-BV609,0)/Inputs!$B$24)*DCF!I$6</f>
        <v>-2872.2968008025136</v>
      </c>
      <c r="DE609" s="15">
        <f ca="1">(BX609*DCF!J$46-DCF!J$5*MAX(BX609*DCF!J$46,0)-MAX(BX609-BW609,0)/Inputs!$B$24)*DCF!J$6</f>
        <v>-392.71561688743373</v>
      </c>
      <c r="DF609" s="15">
        <f ca="1">(BY609*DCF!K$46-DCF!K$5*MAX(BY609*DCF!K$46,0)-MAX(BY609-BX609,0)/Inputs!$B$24)*DCF!K$6</f>
        <v>-1001.9805975480353</v>
      </c>
      <c r="DG609" s="15">
        <f ca="1">(BZ609*DCF!L$46-DCF!L$5*MAX(BZ609*DCF!L$46,0)-MAX(BZ609-BY609,0)/Inputs!$B$24)*DCF!L$6</f>
        <v>1324.2925253067231</v>
      </c>
      <c r="DH609" s="15">
        <f ca="1">(CA609*DCF!M$46-DCF!M$5*MAX(CA609*DCF!M$46,0)-MAX(CA609-BZ609,0)/Inputs!$B$24)*DCF!M$6</f>
        <v>-1657.4678637839272</v>
      </c>
      <c r="DI609" s="15">
        <f ca="1">SUM(CB609:CL609)+BE609*DCF!M$10*(1+Inputs!$B$30)*(1-Inputs!$B$33)*(1-Inputs!$B$30/Inputs!$B$31)/(Inputs!$B$29-Inputs!$B$30)*DCF!M$6</f>
        <v>184619.08669414904</v>
      </c>
      <c r="DJ609" s="15">
        <f ca="1">SUM(CM609:CW609)+BP609*DCF!M$28*(1+Inputs!$B$30)*(1-Inputs!$B$33)*(1-Inputs!$B$30/Inputs!$B$31)/(Inputs!$B$29-Inputs!$B$30)*DCF!M$6</f>
        <v>681974.79759110627</v>
      </c>
      <c r="DK609" s="15">
        <f ca="1">SUM(CX609:DH609)+CA609*DCF!M$46*(1+Inputs!$B$30)*(1-Inputs!$B$33)*(1-Inputs!$B$30/Inputs!$B$31)/(Inputs!$B$29-Inputs!$B$30)*DCF!M$6</f>
        <v>201178.35394791065</v>
      </c>
      <c r="DM609" s="15">
        <f ca="1">DI609+DJ609+DK609+Inputs!$B$34+Inputs!$B$36-Inputs!$B$35</f>
        <v>1144623.238233166</v>
      </c>
    </row>
    <row r="610" spans="1:117" x14ac:dyDescent="0.75">
      <c r="A610" s="11">
        <v>597</v>
      </c>
      <c r="C610" s="24">
        <f t="shared" ca="1" si="359"/>
        <v>0.8471903873061204</v>
      </c>
      <c r="D610" s="24">
        <f t="shared" ca="1" si="359"/>
        <v>-0.12096206118771478</v>
      </c>
      <c r="E610" s="24">
        <f t="shared" ca="1" si="359"/>
        <v>1.3747159731027903</v>
      </c>
      <c r="F610" s="24">
        <f t="shared" ca="1" si="359"/>
        <v>0.69651065362847209</v>
      </c>
      <c r="G610" s="24">
        <f t="shared" ca="1" si="359"/>
        <v>0.38941571977283307</v>
      </c>
      <c r="H610" s="24">
        <f t="shared" ca="1" si="359"/>
        <v>0.21416171161648156</v>
      </c>
      <c r="I610" s="24">
        <f t="shared" ca="1" si="359"/>
        <v>2.064415538354015</v>
      </c>
      <c r="J610" s="24">
        <f t="shared" ca="1" si="359"/>
        <v>0.92211705482400297</v>
      </c>
      <c r="K610" s="24">
        <f t="shared" ca="1" si="359"/>
        <v>-0.30849443433379881</v>
      </c>
      <c r="L610" s="24">
        <f t="shared" ca="1" si="359"/>
        <v>0.10563994173428506</v>
      </c>
      <c r="M610" s="24">
        <f t="shared" ca="1" si="359"/>
        <v>-0.27037351501352563</v>
      </c>
      <c r="N610" s="24">
        <f ca="1">SQRT(Inputs!$B$38)*C610+SQRT(1-Inputs!$B$38)*_xlfn.NORM.S.INV(RAND())</f>
        <v>-2.0086118569101923</v>
      </c>
      <c r="O610" s="24">
        <f ca="1">SQRT(Inputs!$B$38)*D610+SQRT(1-Inputs!$B$38)*_xlfn.NORM.S.INV(RAND())</f>
        <v>-0.65856326160028356</v>
      </c>
      <c r="P610" s="24">
        <f ca="1">SQRT(Inputs!$B$38)*E610+SQRT(1-Inputs!$B$38)*_xlfn.NORM.S.INV(RAND())</f>
        <v>1.5033662497895821</v>
      </c>
      <c r="Q610" s="24">
        <f ca="1">SQRT(Inputs!$B$38)*F610+SQRT(1-Inputs!$B$38)*_xlfn.NORM.S.INV(RAND())</f>
        <v>-8.6275594390734345E-2</v>
      </c>
      <c r="R610" s="24">
        <f ca="1">SQRT(Inputs!$B$38)*G610+SQRT(1-Inputs!$B$38)*_xlfn.NORM.S.INV(RAND())</f>
        <v>-0.24463981802684454</v>
      </c>
      <c r="S610" s="24">
        <f ca="1">SQRT(Inputs!$B$38)*H610+SQRT(1-Inputs!$B$38)*_xlfn.NORM.S.INV(RAND())</f>
        <v>-0.19242594038816596</v>
      </c>
      <c r="T610" s="24">
        <f ca="1">SQRT(Inputs!$B$38)*I610+SQRT(1-Inputs!$B$38)*_xlfn.NORM.S.INV(RAND())</f>
        <v>2.7963239459510736</v>
      </c>
      <c r="U610" s="24">
        <f ca="1">SQRT(Inputs!$B$38)*J610+SQRT(1-Inputs!$B$38)*_xlfn.NORM.S.INV(RAND())</f>
        <v>0.33802235341339654</v>
      </c>
      <c r="V610" s="24">
        <f ca="1">SQRT(Inputs!$B$38)*K610+SQRT(1-Inputs!$B$38)*_xlfn.NORM.S.INV(RAND())</f>
        <v>0.23170171723322913</v>
      </c>
      <c r="W610" s="24">
        <f ca="1">SQRT(Inputs!$B$38)*L610+SQRT(1-Inputs!$B$38)*_xlfn.NORM.S.INV(RAND())</f>
        <v>0.6740876207187726</v>
      </c>
      <c r="X610" s="24">
        <f ca="1">SQRT(Inputs!$B$38)*M610+SQRT(1-Inputs!$B$38)*_xlfn.NORM.S.INV(RAND())</f>
        <v>-0.33814175588349965</v>
      </c>
      <c r="Y610" s="24">
        <f ca="1">SQRT(Inputs!$B$38)*C610+SQRT(1-Inputs!$B$38)*_xlfn.NORM.S.INV(RAND())</f>
        <v>1.1569622272207867</v>
      </c>
      <c r="Z610" s="24">
        <f ca="1">SQRT(Inputs!$B$38)*D610+SQRT(1-Inputs!$B$38)*_xlfn.NORM.S.INV(RAND())</f>
        <v>-0.52767196997168919</v>
      </c>
      <c r="AA610" s="24">
        <f ca="1">SQRT(Inputs!$B$38)*E610+SQRT(1-Inputs!$B$38)*_xlfn.NORM.S.INV(RAND())</f>
        <v>1.3888052213869686</v>
      </c>
      <c r="AB610" s="24">
        <f ca="1">SQRT(Inputs!$B$38)*F610+SQRT(1-Inputs!$B$38)*_xlfn.NORM.S.INV(RAND())</f>
        <v>1.1101325639482496</v>
      </c>
      <c r="AC610" s="24">
        <f ca="1">SQRT(Inputs!$B$38)*G610+SQRT(1-Inputs!$B$38)*_xlfn.NORM.S.INV(RAND())</f>
        <v>-2.9018752495272082E-2</v>
      </c>
      <c r="AD610" s="24">
        <f ca="1">SQRT(Inputs!$B$38)*H610+SQRT(1-Inputs!$B$38)*_xlfn.NORM.S.INV(RAND())</f>
        <v>0.13182324041362087</v>
      </c>
      <c r="AE610" s="24">
        <f ca="1">SQRT(Inputs!$B$38)*I610+SQRT(1-Inputs!$B$38)*_xlfn.NORM.S.INV(RAND())</f>
        <v>1.7125178837314476</v>
      </c>
      <c r="AF610" s="24">
        <f ca="1">SQRT(Inputs!$B$38)*J610+SQRT(1-Inputs!$B$38)*_xlfn.NORM.S.INV(RAND())</f>
        <v>1.1825697667196506</v>
      </c>
      <c r="AG610" s="24">
        <f ca="1">SQRT(Inputs!$B$38)*K610+SQRT(1-Inputs!$B$38)*_xlfn.NORM.S.INV(RAND())</f>
        <v>0.85674467307802904</v>
      </c>
      <c r="AH610" s="24">
        <f ca="1">SQRT(Inputs!$B$38)*L610+SQRT(1-Inputs!$B$38)*_xlfn.NORM.S.INV(RAND())</f>
        <v>0.59902118833698381</v>
      </c>
      <c r="AI610" s="24">
        <f ca="1">SQRT(Inputs!$B$38)*M610+SQRT(1-Inputs!$B$38)*_xlfn.NORM.S.INV(RAND())</f>
        <v>-0.71069757402455158</v>
      </c>
      <c r="AJ610" s="24">
        <f ca="1">SQRT(Inputs!$B$38)*C610+SQRT(1-Inputs!$B$38)*_xlfn.NORM.S.INV(RAND())</f>
        <v>0.8096840200605081</v>
      </c>
      <c r="AK610" s="24">
        <f ca="1">SQRT(Inputs!$B$38)*D610+SQRT(1-Inputs!$B$38)*_xlfn.NORM.S.INV(RAND())</f>
        <v>-0.64766330762499691</v>
      </c>
      <c r="AL610" s="24">
        <f ca="1">SQRT(Inputs!$B$38)*E610+SQRT(1-Inputs!$B$38)*_xlfn.NORM.S.INV(RAND())</f>
        <v>1.3614328615908304</v>
      </c>
      <c r="AM610" s="24">
        <f ca="1">SQRT(Inputs!$B$38)*F610+SQRT(1-Inputs!$B$38)*_xlfn.NORM.S.INV(RAND())</f>
        <v>-1.1433316475864417</v>
      </c>
      <c r="AN610" s="24">
        <f ca="1">SQRT(Inputs!$B$38)*G610+SQRT(1-Inputs!$B$38)*_xlfn.NORM.S.INV(RAND())</f>
        <v>-1.0263213955484782</v>
      </c>
      <c r="AO610" s="24">
        <f ca="1">SQRT(Inputs!$B$38)*H610+SQRT(1-Inputs!$B$38)*_xlfn.NORM.S.INV(RAND())</f>
        <v>0.59070649198648517</v>
      </c>
      <c r="AP610" s="24">
        <f ca="1">SQRT(Inputs!$B$38)*I610+SQRT(1-Inputs!$B$38)*_xlfn.NORM.S.INV(RAND())</f>
        <v>0.57968555880917139</v>
      </c>
      <c r="AQ610" s="24">
        <f ca="1">SQRT(Inputs!$B$38)*J610+SQRT(1-Inputs!$B$38)*_xlfn.NORM.S.INV(RAND())</f>
        <v>-0.3171775498142736</v>
      </c>
      <c r="AR610" s="24">
        <f ca="1">SQRT(Inputs!$B$38)*K610+SQRT(1-Inputs!$B$38)*_xlfn.NORM.S.INV(RAND())</f>
        <v>-0.11935156612971981</v>
      </c>
      <c r="AS610" s="24">
        <f ca="1">SQRT(Inputs!$B$38)*L610+SQRT(1-Inputs!$B$38)*_xlfn.NORM.S.INV(RAND())</f>
        <v>-0.1154217320239046</v>
      </c>
      <c r="AT610" s="24">
        <f ca="1">SQRT(Inputs!$B$38)*M610+SQRT(1-Inputs!$B$38)*_xlfn.NORM.S.INV(RAND())</f>
        <v>0.22878466762433838</v>
      </c>
      <c r="AU610" s="15">
        <f ca="1">Inputs!$B$6*EXP($B$8-0.5*C$5^2+C$5*N610)</f>
        <v>3584.8511710134785</v>
      </c>
      <c r="AV610" s="15">
        <f t="shared" ca="1" si="328"/>
        <v>3960.8948192339431</v>
      </c>
      <c r="AW610" s="15">
        <f t="shared" ca="1" si="329"/>
        <v>5915.2950403575078</v>
      </c>
      <c r="AX610" s="15">
        <f t="shared" ca="1" si="330"/>
        <v>7144.5561499296373</v>
      </c>
      <c r="AY610" s="15">
        <f t="shared" ca="1" si="331"/>
        <v>8485.4427937739019</v>
      </c>
      <c r="AZ610" s="15">
        <f t="shared" ca="1" si="332"/>
        <v>10160.332756394155</v>
      </c>
      <c r="BA610" s="15">
        <f t="shared" ca="1" si="333"/>
        <v>16660.970185572038</v>
      </c>
      <c r="BB610" s="15">
        <f t="shared" ca="1" si="334"/>
        <v>21100.744310977279</v>
      </c>
      <c r="BC610" s="15">
        <f t="shared" ca="1" si="335"/>
        <v>26427.563398398011</v>
      </c>
      <c r="BD610" s="15">
        <f t="shared" ca="1" si="336"/>
        <v>34483.300169349321</v>
      </c>
      <c r="BE610" s="15">
        <f t="shared" ca="1" si="337"/>
        <v>40973.330152365248</v>
      </c>
      <c r="BF610" s="15">
        <f ca="1">Inputs!$B$13*EXP($B$9-0.5*C$6^2+C$6*Y610)</f>
        <v>17396.674053067181</v>
      </c>
      <c r="BG610" s="15">
        <f t="shared" ca="1" si="338"/>
        <v>19276.378131817452</v>
      </c>
      <c r="BH610" s="15">
        <f t="shared" ca="1" si="339"/>
        <v>29652.972313972776</v>
      </c>
      <c r="BI610" s="15">
        <f t="shared" ca="1" si="340"/>
        <v>43063.701879967732</v>
      </c>
      <c r="BJ610" s="15">
        <f t="shared" ca="1" si="341"/>
        <v>52572.924262814151</v>
      </c>
      <c r="BK610" s="15">
        <f t="shared" ca="1" si="342"/>
        <v>65691.744490392317</v>
      </c>
      <c r="BL610" s="15">
        <f t="shared" ca="1" si="343"/>
        <v>100745.43930276926</v>
      </c>
      <c r="BM610" s="15">
        <f t="shared" ca="1" si="344"/>
        <v>143434.88093746963</v>
      </c>
      <c r="BN610" s="15">
        <f t="shared" ca="1" si="345"/>
        <v>195480.81379104475</v>
      </c>
      <c r="BO610" s="15">
        <f t="shared" ca="1" si="346"/>
        <v>257863.2419061879</v>
      </c>
      <c r="BP610" s="15">
        <f t="shared" ca="1" si="347"/>
        <v>292827.74922081351</v>
      </c>
      <c r="BQ610" s="15">
        <f ca="1">Inputs!$B$20*EXP($B$10-0.5*C$7^2+C$7*AJ610)</f>
        <v>5716.4861751114859</v>
      </c>
      <c r="BR610" s="15">
        <f t="shared" ca="1" si="348"/>
        <v>6314.5147337416211</v>
      </c>
      <c r="BS610" s="15">
        <f t="shared" ca="1" si="349"/>
        <v>12784.400063585401</v>
      </c>
      <c r="BT610" s="15">
        <f t="shared" ca="1" si="350"/>
        <v>13059.213203946185</v>
      </c>
      <c r="BU610" s="15">
        <f t="shared" ca="1" si="351"/>
        <v>14118.561870646356</v>
      </c>
      <c r="BV610" s="15">
        <f t="shared" ca="1" si="352"/>
        <v>22439.123622487008</v>
      </c>
      <c r="BW610" s="15">
        <f t="shared" ca="1" si="353"/>
        <v>35399.878359050337</v>
      </c>
      <c r="BX610" s="15">
        <f t="shared" ca="1" si="354"/>
        <v>46462.131424521831</v>
      </c>
      <c r="BY610" s="15">
        <f t="shared" ca="1" si="355"/>
        <v>63631.598159423673</v>
      </c>
      <c r="BZ610" s="15">
        <f t="shared" ca="1" si="356"/>
        <v>87409.534659185869</v>
      </c>
      <c r="CA610" s="15">
        <f t="shared" ca="1" si="357"/>
        <v>127878.53269905296</v>
      </c>
      <c r="CB610" s="15">
        <f ca="1">(AU610*DCF!C$10-DCF!C$5*MAX(AU610*DCF!C$10,0)-MAX(AU610-Inputs!$B$6,0)/Inputs!$B$10)*DCF!C$6</f>
        <v>920.62245922139118</v>
      </c>
      <c r="CC610" s="15">
        <f ca="1">(AV610*DCF!D$10-DCF!D$5*MAX(AV610*DCF!D$10,0)-MAX(AV610-AU610,0)/Inputs!$B$10)*DCF!D$6</f>
        <v>873.75287614956483</v>
      </c>
      <c r="CD610" s="15">
        <f ca="1">(AW610*DCF!E$10-DCF!E$5*MAX(AW610*DCF!E$10,0)-MAX(AW610-AV610,0)/Inputs!$B$10)*DCF!E$6</f>
        <v>925.53559645812265</v>
      </c>
      <c r="CE610" s="15">
        <f ca="1">(AX610*DCF!F$10-DCF!F$5*MAX(AX610*DCF!F$10,0)-MAX(AX610-AW610,0)/Inputs!$B$10)*DCF!F$6</f>
        <v>1303.8664614256124</v>
      </c>
      <c r="CF610" s="15">
        <f ca="1">(AY610*DCF!G$10-DCF!G$5*MAX(AY610*DCF!G$10,0)-MAX(AY610-AX610,0)/Inputs!$B$10)*DCF!G$6</f>
        <v>1490.5977622207245</v>
      </c>
      <c r="CG610" s="15">
        <f ca="1">(AZ610*DCF!H$10-DCF!H$5*MAX(AZ610*DCF!H$10,0)-MAX(AZ610-AY610,0)/Inputs!$B$10)*DCF!H$6</f>
        <v>1675.2291532410186</v>
      </c>
      <c r="CH610" s="15">
        <f ca="1">(BA610*DCF!I$10-DCF!I$5*MAX(BA610*DCF!I$10,0)-MAX(BA610-AZ610,0)/Inputs!$B$10)*DCF!I$6</f>
        <v>1977.0191587298145</v>
      </c>
      <c r="CI610" s="15">
        <f ca="1">(BB610*DCF!J$10-DCF!J$5*MAX(BB610*DCF!J$10,0)-MAX(BB610-BA610,0)/Inputs!$B$10)*DCF!J$6</f>
        <v>2948.1620772344404</v>
      </c>
      <c r="CJ610" s="15">
        <f ca="1">(BC610*DCF!K$10-DCF!K$5*MAX(BC610*DCF!K$10,0)-MAX(BC610-BB610,0)/Inputs!$B$10)*DCF!K$6</f>
        <v>3508.7396948788069</v>
      </c>
      <c r="CK610" s="15">
        <f ca="1">(BD610*DCF!L$10-DCF!L$5*MAX(BD610*DCF!L$10,0)-MAX(BD610-BC610,0)/Inputs!$B$10)*DCF!L$6</f>
        <v>4159.0002006130999</v>
      </c>
      <c r="CL610" s="15">
        <f ca="1">(BE610*DCF!M$10-DCF!M$5*MAX(BE610*DCF!M$10,0)-MAX(BE610-BD610,0)/Inputs!$B$10)*DCF!M$6</f>
        <v>5006.5634086188538</v>
      </c>
      <c r="CM610" s="15">
        <f ca="1">(BF610*DCF!C$28-DCF!C$5*MAX(BF610*DCF!C$28,0)-MAX(BF610-Inputs!$B$13,0)/Inputs!$B$17)*DCF!C$6</f>
        <v>3921.4353456841814</v>
      </c>
      <c r="CN610" s="15">
        <f ca="1">(BG610*DCF!D$28-DCF!D$5*MAX(BG610*DCF!D$28,0)-MAX(BG610-BF610,0)/Inputs!$B$17)*DCF!D$6</f>
        <v>5276.3108828291006</v>
      </c>
      <c r="CO610" s="15">
        <f ca="1">(BH610*DCF!E$28-DCF!E$5*MAX(BH610*DCF!E$28,0)-MAX(BH610-BG610,0)/Inputs!$B$17)*DCF!E$6</f>
        <v>6353.1658915484422</v>
      </c>
      <c r="CP610" s="15">
        <f ca="1">(BI610*DCF!F$28-DCF!F$5*MAX(BI610*DCF!F$28,0)-MAX(BI610-BH610,0)/Inputs!$B$17)*DCF!F$6</f>
        <v>9249.0254351221338</v>
      </c>
      <c r="CQ610" s="15">
        <f ca="1">(BJ610*DCF!G$28-DCF!G$5*MAX(BJ610*DCF!G$28,0)-MAX(BJ610-BI610,0)/Inputs!$B$17)*DCF!G$6</f>
        <v>12041.08680446622</v>
      </c>
      <c r="CR610" s="15">
        <f ca="1">(BK610*DCF!H$28-DCF!H$5*MAX(BK610*DCF!H$28,0)-MAX(BK610-BJ610,0)/Inputs!$B$17)*DCF!H$6</f>
        <v>14207.996668947671</v>
      </c>
      <c r="CS610" s="15">
        <f ca="1">(BL610*DCF!I$28-DCF!I$5*MAX(BL610*DCF!I$28,0)-MAX(BL610-BK610,0)/Inputs!$B$17)*DCF!I$6</f>
        <v>18659.316171128885</v>
      </c>
      <c r="CT610" s="15">
        <f ca="1">(BM610*DCF!J$28-DCF!J$5*MAX(BM610*DCF!J$28,0)-MAX(BM610-BL610,0)/Inputs!$B$17)*DCF!J$6</f>
        <v>26337.614662181251</v>
      </c>
      <c r="CU610" s="15">
        <f ca="1">(BN610*DCF!K$28-DCF!K$5*MAX(BN610*DCF!K$28,0)-MAX(BN610-BM610,0)/Inputs!$B$17)*DCF!K$6</f>
        <v>34907.336719817766</v>
      </c>
      <c r="CV610" s="15">
        <f ca="1">(BO610*DCF!L$28-DCF!L$5*MAX(BO610*DCF!L$28,0)-MAX(BO610-BN610,0)/Inputs!$B$17)*DCF!L$6</f>
        <v>44390.453514102563</v>
      </c>
      <c r="CW610" s="15">
        <f ca="1">(BP610*DCF!M$28-DCF!M$5*MAX(BP610*DCF!M$28,0)-MAX(BP610-BO610,0)/Inputs!$B$17)*DCF!M$6</f>
        <v>51440.936991383664</v>
      </c>
      <c r="CX610" s="15">
        <f ca="1">(BQ610*DCF!C$46-DCF!C$5*MAX(BQ610*DCF!C$46,0)-MAX(BQ610-Inputs!$B$20,0)/Inputs!$B$24)*DCF!C$6</f>
        <v>-2482.0920381834776</v>
      </c>
      <c r="CY610" s="15">
        <f ca="1">(BR610*DCF!D$46-DCF!D$5*MAX(BR610*DCF!D$46,0)-MAX(BR610-BQ610,0)/Inputs!$B$24)*DCF!D$6</f>
        <v>-1332.9142305422863</v>
      </c>
      <c r="CZ610" s="15">
        <f ca="1">(BS610*DCF!E$46-DCF!E$5*MAX(BS610*DCF!E$46,0)-MAX(BS610-BR610,0)/Inputs!$B$24)*DCF!E$6</f>
        <v>-4062.0282507279935</v>
      </c>
      <c r="DA610" s="15">
        <f ca="1">(BT610*DCF!F$46-DCF!F$5*MAX(BT610*DCF!F$46,0)-MAX(BT610-BS610,0)/Inputs!$B$24)*DCF!F$6</f>
        <v>-1051.1226240670921</v>
      </c>
      <c r="DB610" s="15">
        <f ca="1">(BU610*DCF!G$46-DCF!G$5*MAX(BU610*DCF!G$46,0)-MAX(BU610-BT610,0)/Inputs!$B$24)*DCF!G$6</f>
        <v>-831.26448776024677</v>
      </c>
      <c r="DC610" s="15">
        <f ca="1">(BV610*DCF!H$46-DCF!H$5*MAX(BV610*DCF!H$46,0)-MAX(BV610-BU610,0)/Inputs!$B$24)*DCF!H$6</f>
        <v>-2585.5635834567947</v>
      </c>
      <c r="DD610" s="15">
        <f ca="1">(BW610*DCF!I$46-DCF!I$5*MAX(BW610*DCF!I$46,0)-MAX(BW610-BV610,0)/Inputs!$B$24)*DCF!I$6</f>
        <v>-2902.9573803081753</v>
      </c>
      <c r="DE610" s="15">
        <f ca="1">(BX610*DCF!J$46-DCF!J$5*MAX(BX610*DCF!J$46,0)-MAX(BX610-BW610,0)/Inputs!$B$24)*DCF!J$6</f>
        <v>-984.5708889925022</v>
      </c>
      <c r="DF610" s="15">
        <f ca="1">(BY610*DCF!K$46-DCF!K$5*MAX(BY610*DCF!K$46,0)-MAX(BY610-BX610,0)/Inputs!$B$24)*DCF!K$6</f>
        <v>-571.21295348408808</v>
      </c>
      <c r="DG610" s="15">
        <f ca="1">(BZ610*DCF!L$46-DCF!L$5*MAX(BZ610*DCF!L$46,0)-MAX(BZ610-BY610,0)/Inputs!$B$24)*DCF!L$6</f>
        <v>661.19117296586614</v>
      </c>
      <c r="DH610" s="15">
        <f ca="1">(CA610*DCF!M$46-DCF!M$5*MAX(CA610*DCF!M$46,0)-MAX(CA610-BZ610,0)/Inputs!$B$24)*DCF!M$6</f>
        <v>1564.8800817693602</v>
      </c>
      <c r="DI610" s="15">
        <f ca="1">SUM(CB610:CL610)+BE610*DCF!M$10*(1+Inputs!$B$30)*(1-Inputs!$B$33)*(1-Inputs!$B$30/Inputs!$B$31)/(Inputs!$B$29-Inputs!$B$30)*DCF!M$6</f>
        <v>138818.40847902375</v>
      </c>
      <c r="DJ610" s="15">
        <f ca="1">SUM(CM610:CW610)+BP610*DCF!M$28*(1+Inputs!$B$30)*(1-Inputs!$B$33)*(1-Inputs!$B$30/Inputs!$B$31)/(Inputs!$B$29-Inputs!$B$30)*DCF!M$6</f>
        <v>1313376.0101907232</v>
      </c>
      <c r="DK610" s="15">
        <f ca="1">SUM(CX610:DH610)+CA610*DCF!M$46*(1+Inputs!$B$30)*(1-Inputs!$B$33)*(1-Inputs!$B$30/Inputs!$B$31)/(Inputs!$B$29-Inputs!$B$30)*DCF!M$6</f>
        <v>183137.70455054415</v>
      </c>
      <c r="DM610" s="15">
        <f ca="1">DI610+DJ610+DK610+Inputs!$B$34+Inputs!$B$36-Inputs!$B$35</f>
        <v>1712183.123220291</v>
      </c>
    </row>
    <row r="611" spans="1:117" x14ac:dyDescent="0.75">
      <c r="A611" s="11">
        <v>598</v>
      </c>
      <c r="C611" s="24">
        <f t="shared" ca="1" si="359"/>
        <v>1.3666816014652334</v>
      </c>
      <c r="D611" s="24">
        <f t="shared" ca="1" si="359"/>
        <v>-0.10242582489943462</v>
      </c>
      <c r="E611" s="24">
        <f t="shared" ca="1" si="359"/>
        <v>0.2675349060977904</v>
      </c>
      <c r="F611" s="24">
        <f t="shared" ca="1" si="359"/>
        <v>-0.42316841144760114</v>
      </c>
      <c r="G611" s="24">
        <f t="shared" ca="1" si="359"/>
        <v>0.34707043602752274</v>
      </c>
      <c r="H611" s="24">
        <f t="shared" ca="1" si="359"/>
        <v>-2.3209839098560421</v>
      </c>
      <c r="I611" s="24">
        <f t="shared" ca="1" si="359"/>
        <v>1.0642633858098902</v>
      </c>
      <c r="J611" s="24">
        <f t="shared" ca="1" si="359"/>
        <v>-0.77934280491562991</v>
      </c>
      <c r="K611" s="24">
        <f t="shared" ca="1" si="359"/>
        <v>1.9166895630960483</v>
      </c>
      <c r="L611" s="24">
        <f t="shared" ca="1" si="359"/>
        <v>1.2960122779680152</v>
      </c>
      <c r="M611" s="24">
        <f t="shared" ca="1" si="359"/>
        <v>-2.196350403079808</v>
      </c>
      <c r="N611" s="24">
        <f ca="1">SQRT(Inputs!$B$38)*C611+SQRT(1-Inputs!$B$38)*_xlfn.NORM.S.INV(RAND())</f>
        <v>0.24644020253337195</v>
      </c>
      <c r="O611" s="24">
        <f ca="1">SQRT(Inputs!$B$38)*D611+SQRT(1-Inputs!$B$38)*_xlfn.NORM.S.INV(RAND())</f>
        <v>0.25972053574206838</v>
      </c>
      <c r="P611" s="24">
        <f ca="1">SQRT(Inputs!$B$38)*E611+SQRT(1-Inputs!$B$38)*_xlfn.NORM.S.INV(RAND())</f>
        <v>1.6716884754624484</v>
      </c>
      <c r="Q611" s="24">
        <f ca="1">SQRT(Inputs!$B$38)*F611+SQRT(1-Inputs!$B$38)*_xlfn.NORM.S.INV(RAND())</f>
        <v>-0.92824507406007772</v>
      </c>
      <c r="R611" s="24">
        <f ca="1">SQRT(Inputs!$B$38)*G611+SQRT(1-Inputs!$B$38)*_xlfn.NORM.S.INV(RAND())</f>
        <v>0.23390336965093236</v>
      </c>
      <c r="S611" s="24">
        <f ca="1">SQRT(Inputs!$B$38)*H611+SQRT(1-Inputs!$B$38)*_xlfn.NORM.S.INV(RAND())</f>
        <v>-0.85889672007207163</v>
      </c>
      <c r="T611" s="24">
        <f ca="1">SQRT(Inputs!$B$38)*I611+SQRT(1-Inputs!$B$38)*_xlfn.NORM.S.INV(RAND())</f>
        <v>0.50679715695387551</v>
      </c>
      <c r="U611" s="24">
        <f ca="1">SQRT(Inputs!$B$38)*J611+SQRT(1-Inputs!$B$38)*_xlfn.NORM.S.INV(RAND())</f>
        <v>-0.97346678549879206</v>
      </c>
      <c r="V611" s="24">
        <f ca="1">SQRT(Inputs!$B$38)*K611+SQRT(1-Inputs!$B$38)*_xlfn.NORM.S.INV(RAND())</f>
        <v>0.13065202776208995</v>
      </c>
      <c r="W611" s="24">
        <f ca="1">SQRT(Inputs!$B$38)*L611+SQRT(1-Inputs!$B$38)*_xlfn.NORM.S.INV(RAND())</f>
        <v>-0.80823920425850515</v>
      </c>
      <c r="X611" s="24">
        <f ca="1">SQRT(Inputs!$B$38)*M611+SQRT(1-Inputs!$B$38)*_xlfn.NORM.S.INV(RAND())</f>
        <v>-1.8932438362089079</v>
      </c>
      <c r="Y611" s="24">
        <f ca="1">SQRT(Inputs!$B$38)*C611+SQRT(1-Inputs!$B$38)*_xlfn.NORM.S.INV(RAND())</f>
        <v>0.31687159106696172</v>
      </c>
      <c r="Z611" s="24">
        <f ca="1">SQRT(Inputs!$B$38)*D611+SQRT(1-Inputs!$B$38)*_xlfn.NORM.S.INV(RAND())</f>
        <v>0.39117610410838938</v>
      </c>
      <c r="AA611" s="24">
        <f ca="1">SQRT(Inputs!$B$38)*E611+SQRT(1-Inputs!$B$38)*_xlfn.NORM.S.INV(RAND())</f>
        <v>0.55356445373625052</v>
      </c>
      <c r="AB611" s="24">
        <f ca="1">SQRT(Inputs!$B$38)*F611+SQRT(1-Inputs!$B$38)*_xlfn.NORM.S.INV(RAND())</f>
        <v>-1.7221834586963876</v>
      </c>
      <c r="AC611" s="24">
        <f ca="1">SQRT(Inputs!$B$38)*G611+SQRT(1-Inputs!$B$38)*_xlfn.NORM.S.INV(RAND())</f>
        <v>4.0073487315466311E-2</v>
      </c>
      <c r="AD611" s="24">
        <f ca="1">SQRT(Inputs!$B$38)*H611+SQRT(1-Inputs!$B$38)*_xlfn.NORM.S.INV(RAND())</f>
        <v>-1.5219537744243212</v>
      </c>
      <c r="AE611" s="24">
        <f ca="1">SQRT(Inputs!$B$38)*I611+SQRT(1-Inputs!$B$38)*_xlfn.NORM.S.INV(RAND())</f>
        <v>0.66839294710897346</v>
      </c>
      <c r="AF611" s="24">
        <f ca="1">SQRT(Inputs!$B$38)*J611+SQRT(1-Inputs!$B$38)*_xlfn.NORM.S.INV(RAND())</f>
        <v>0.13729560619239078</v>
      </c>
      <c r="AG611" s="24">
        <f ca="1">SQRT(Inputs!$B$38)*K611+SQRT(1-Inputs!$B$38)*_xlfn.NORM.S.INV(RAND())</f>
        <v>0.79311387583635584</v>
      </c>
      <c r="AH611" s="24">
        <f ca="1">SQRT(Inputs!$B$38)*L611+SQRT(1-Inputs!$B$38)*_xlfn.NORM.S.INV(RAND())</f>
        <v>0.91597985897581724</v>
      </c>
      <c r="AI611" s="24">
        <f ca="1">SQRT(Inputs!$B$38)*M611+SQRT(1-Inputs!$B$38)*_xlfn.NORM.S.INV(RAND())</f>
        <v>-2.1472793067471638</v>
      </c>
      <c r="AJ611" s="24">
        <f ca="1">SQRT(Inputs!$B$38)*C611+SQRT(1-Inputs!$B$38)*_xlfn.NORM.S.INV(RAND())</f>
        <v>1.0514754419361343</v>
      </c>
      <c r="AK611" s="24">
        <f ca="1">SQRT(Inputs!$B$38)*D611+SQRT(1-Inputs!$B$38)*_xlfn.NORM.S.INV(RAND())</f>
        <v>-0.41352060669588286</v>
      </c>
      <c r="AL611" s="24">
        <f ca="1">SQRT(Inputs!$B$38)*E611+SQRT(1-Inputs!$B$38)*_xlfn.NORM.S.INV(RAND())</f>
        <v>2.2897062097628789</v>
      </c>
      <c r="AM611" s="24">
        <f ca="1">SQRT(Inputs!$B$38)*F611+SQRT(1-Inputs!$B$38)*_xlfn.NORM.S.INV(RAND())</f>
        <v>6.7121719141224834E-2</v>
      </c>
      <c r="AN611" s="24">
        <f ca="1">SQRT(Inputs!$B$38)*G611+SQRT(1-Inputs!$B$38)*_xlfn.NORM.S.INV(RAND())</f>
        <v>-0.85289517735810083</v>
      </c>
      <c r="AO611" s="24">
        <f ca="1">SQRT(Inputs!$B$38)*H611+SQRT(1-Inputs!$B$38)*_xlfn.NORM.S.INV(RAND())</f>
        <v>-2.1543541521660066</v>
      </c>
      <c r="AP611" s="24">
        <f ca="1">SQRT(Inputs!$B$38)*I611+SQRT(1-Inputs!$B$38)*_xlfn.NORM.S.INV(RAND())</f>
        <v>0.11385794557352352</v>
      </c>
      <c r="AQ611" s="24">
        <f ca="1">SQRT(Inputs!$B$38)*J611+SQRT(1-Inputs!$B$38)*_xlfn.NORM.S.INV(RAND())</f>
        <v>-0.47666503207346755</v>
      </c>
      <c r="AR611" s="24">
        <f ca="1">SQRT(Inputs!$B$38)*K611+SQRT(1-Inputs!$B$38)*_xlfn.NORM.S.INV(RAND())</f>
        <v>2.3221210149207319</v>
      </c>
      <c r="AS611" s="24">
        <f ca="1">SQRT(Inputs!$B$38)*L611+SQRT(1-Inputs!$B$38)*_xlfn.NORM.S.INV(RAND())</f>
        <v>-1.1438170706783644</v>
      </c>
      <c r="AT611" s="24">
        <f ca="1">SQRT(Inputs!$B$38)*M611+SQRT(1-Inputs!$B$38)*_xlfn.NORM.S.INV(RAND())</f>
        <v>-1.8861566772521727</v>
      </c>
      <c r="AU611" s="15">
        <f ca="1">Inputs!$B$6*EXP($B$8-0.5*C$5^2+C$5*N611)</f>
        <v>5164.1946745152454</v>
      </c>
      <c r="AV611" s="15">
        <f t="shared" ca="1" si="328"/>
        <v>6530.7336231339659</v>
      </c>
      <c r="AW611" s="15">
        <f t="shared" ca="1" si="329"/>
        <v>9977.1172234672613</v>
      </c>
      <c r="AX611" s="15">
        <f t="shared" ca="1" si="330"/>
        <v>10847.274174999911</v>
      </c>
      <c r="AY611" s="15">
        <f t="shared" ca="1" si="331"/>
        <v>13623.595996294442</v>
      </c>
      <c r="AZ611" s="15">
        <f t="shared" ca="1" si="332"/>
        <v>15158.342235617229</v>
      </c>
      <c r="BA611" s="15">
        <f t="shared" ca="1" si="333"/>
        <v>19560.407948329324</v>
      </c>
      <c r="BB611" s="15">
        <f t="shared" ca="1" si="334"/>
        <v>21722.515999409472</v>
      </c>
      <c r="BC611" s="15">
        <f t="shared" ca="1" si="335"/>
        <v>26942.210742560954</v>
      </c>
      <c r="BD611" s="15">
        <f t="shared" ca="1" si="336"/>
        <v>30603.506424516137</v>
      </c>
      <c r="BE611" s="15">
        <f t="shared" ca="1" si="337"/>
        <v>31560.982288546707</v>
      </c>
      <c r="BF611" s="15">
        <f ca="1">Inputs!$B$13*EXP($B$9-0.5*C$6^2+C$6*Y611)</f>
        <v>14727.743283256572</v>
      </c>
      <c r="BG611" s="15">
        <f t="shared" ca="1" si="338"/>
        <v>19261.91573376218</v>
      </c>
      <c r="BH611" s="15">
        <f t="shared" ca="1" si="339"/>
        <v>25797.587018828632</v>
      </c>
      <c r="BI611" s="15">
        <f t="shared" ca="1" si="340"/>
        <v>24226.581885701504</v>
      </c>
      <c r="BJ611" s="15">
        <f t="shared" ca="1" si="341"/>
        <v>29872.268465066081</v>
      </c>
      <c r="BK611" s="15">
        <f t="shared" ca="1" si="342"/>
        <v>29801.297364800579</v>
      </c>
      <c r="BL611" s="15">
        <f t="shared" ca="1" si="343"/>
        <v>39919.532453510466</v>
      </c>
      <c r="BM611" s="15">
        <f t="shared" ca="1" si="344"/>
        <v>49913.827377487105</v>
      </c>
      <c r="BN611" s="15">
        <f t="shared" ca="1" si="345"/>
        <v>67508.526539229453</v>
      </c>
      <c r="BO611" s="15">
        <f t="shared" ca="1" si="346"/>
        <v>92394.217716229163</v>
      </c>
      <c r="BP611" s="15">
        <f t="shared" ca="1" si="347"/>
        <v>89162.456940630756</v>
      </c>
      <c r="BQ611" s="15">
        <f ca="1">Inputs!$B$20*EXP($B$10-0.5*C$7^2+C$7*AJ611)</f>
        <v>6228.3630352086047</v>
      </c>
      <c r="BR611" s="15">
        <f t="shared" ca="1" si="348"/>
        <v>7411.028159023228</v>
      </c>
      <c r="BS611" s="15">
        <f t="shared" ca="1" si="349"/>
        <v>19588.580360109492</v>
      </c>
      <c r="BT611" s="15">
        <f t="shared" ca="1" si="350"/>
        <v>27488.17468671608</v>
      </c>
      <c r="BU611" s="15">
        <f t="shared" ca="1" si="351"/>
        <v>30991.603644776449</v>
      </c>
      <c r="BV611" s="15">
        <f t="shared" ca="1" si="352"/>
        <v>26537.896709783461</v>
      </c>
      <c r="BW611" s="15">
        <f t="shared" ca="1" si="353"/>
        <v>37935.375736495211</v>
      </c>
      <c r="BX611" s="15">
        <f t="shared" ca="1" si="354"/>
        <v>48223.197354909687</v>
      </c>
      <c r="BY611" s="15">
        <f t="shared" ca="1" si="355"/>
        <v>105364.61005181842</v>
      </c>
      <c r="BZ611" s="15">
        <f t="shared" ca="1" si="356"/>
        <v>119805.20867864101</v>
      </c>
      <c r="CA611" s="15">
        <f t="shared" ca="1" si="357"/>
        <v>120363.56816473843</v>
      </c>
      <c r="CB611" s="15">
        <f ca="1">(AU611*DCF!C$10-DCF!C$5*MAX(AU611*DCF!C$10,0)-MAX(AU611-Inputs!$B$6,0)/Inputs!$B$10)*DCF!C$6</f>
        <v>1041.6343266307183</v>
      </c>
      <c r="CC611" s="15">
        <f ca="1">(AV611*DCF!D$10-DCF!D$5*MAX(AV611*DCF!D$10,0)-MAX(AV611-AU611,0)/Inputs!$B$10)*DCF!D$6</f>
        <v>1258.6273186152332</v>
      </c>
      <c r="CD611" s="15">
        <f ca="1">(AW611*DCF!E$10-DCF!E$5*MAX(AW611*DCF!E$10,0)-MAX(AW611-AV611,0)/Inputs!$B$10)*DCF!E$6</f>
        <v>1527.2892372384845</v>
      </c>
      <c r="CE611" s="15">
        <f ca="1">(AX611*DCF!F$10-DCF!F$5*MAX(AX611*DCF!F$10,0)-MAX(AX611-AW611,0)/Inputs!$B$10)*DCF!F$6</f>
        <v>2186.8845773905928</v>
      </c>
      <c r="CF611" s="15">
        <f ca="1">(AY611*DCF!G$10-DCF!G$5*MAX(AY611*DCF!G$10,0)-MAX(AY611-AX611,0)/Inputs!$B$10)*DCF!G$6</f>
        <v>2273.3466221440181</v>
      </c>
      <c r="CG611" s="15">
        <f ca="1">(AZ611*DCF!H$10-DCF!H$5*MAX(AZ611*DCF!H$10,0)-MAX(AZ611-AY611,0)/Inputs!$B$10)*DCF!H$6</f>
        <v>2670.4813090940302</v>
      </c>
      <c r="CH611" s="15">
        <f ca="1">(BA611*DCF!I$10-DCF!I$5*MAX(BA611*DCF!I$10,0)-MAX(BA611-AZ611,0)/Inputs!$B$10)*DCF!I$6</f>
        <v>2850.8799549777291</v>
      </c>
      <c r="CI611" s="15">
        <f ca="1">(BB611*DCF!J$10-DCF!J$5*MAX(BB611*DCF!J$10,0)-MAX(BB611-BA611,0)/Inputs!$B$10)*DCF!J$6</f>
        <v>3400.0023023211952</v>
      </c>
      <c r="CJ611" s="15">
        <f ca="1">(BC611*DCF!K$10-DCF!K$5*MAX(BC611*DCF!K$10,0)-MAX(BC611-BB611,0)/Inputs!$B$10)*DCF!K$6</f>
        <v>3606.5854294707842</v>
      </c>
      <c r="CK611" s="15">
        <f ca="1">(BD611*DCF!L$10-DCF!L$5*MAX(BD611*DCF!L$10,0)-MAX(BD611-BC611,0)/Inputs!$B$10)*DCF!L$6</f>
        <v>4142.1259108740769</v>
      </c>
      <c r="CL611" s="15">
        <f ca="1">(BE611*DCF!M$10-DCF!M$5*MAX(BE611*DCF!M$10,0)-MAX(BE611-BD611,0)/Inputs!$B$10)*DCF!M$6</f>
        <v>4339.282089628472</v>
      </c>
      <c r="CM611" s="15">
        <f ca="1">(BF611*DCF!C$28-DCF!C$5*MAX(BF611*DCF!C$28,0)-MAX(BF611-Inputs!$B$13,0)/Inputs!$B$17)*DCF!C$6</f>
        <v>3723.2764180685976</v>
      </c>
      <c r="CN611" s="15">
        <f ca="1">(BG611*DCF!D$28-DCF!D$5*MAX(BG611*DCF!D$28,0)-MAX(BG611-BF611,0)/Inputs!$B$17)*DCF!D$6</f>
        <v>4705.7315629738205</v>
      </c>
      <c r="CO611" s="15">
        <f ca="1">(BH611*DCF!E$28-DCF!E$5*MAX(BH611*DCF!E$28,0)-MAX(BH611-BG611,0)/Inputs!$B$17)*DCF!E$6</f>
        <v>6018.2451588121839</v>
      </c>
      <c r="CP611" s="15">
        <f ca="1">(BI611*DCF!F$28-DCF!F$5*MAX(BI611*DCF!F$28,0)-MAX(BI611-BH611,0)/Inputs!$B$17)*DCF!F$6</f>
        <v>6576.8788329061772</v>
      </c>
      <c r="CQ611" s="15">
        <f ca="1">(BJ611*DCF!G$28-DCF!G$5*MAX(BJ611*DCF!G$28,0)-MAX(BJ611-BI611,0)/Inputs!$B$17)*DCF!G$6</f>
        <v>6801.0379834334526</v>
      </c>
      <c r="CR611" s="15">
        <f ca="1">(BK611*DCF!H$28-DCF!H$5*MAX(BK611*DCF!H$28,0)-MAX(BK611-BJ611,0)/Inputs!$B$17)*DCF!H$6</f>
        <v>7370.1896279286057</v>
      </c>
      <c r="CS611" s="15">
        <f ca="1">(BL611*DCF!I$28-DCF!I$5*MAX(BL611*DCF!I$28,0)-MAX(BL611-BK611,0)/Inputs!$B$17)*DCF!I$6</f>
        <v>7934.9223637050081</v>
      </c>
      <c r="CT611" s="15">
        <f ca="1">(BM611*DCF!J$28-DCF!J$5*MAX(BM611*DCF!J$28,0)-MAX(BM611-BL611,0)/Inputs!$B$17)*DCF!J$6</f>
        <v>9809.7653074228856</v>
      </c>
      <c r="CU611" s="15">
        <f ca="1">(BN611*DCF!K$28-DCF!K$5*MAX(BN611*DCF!K$28,0)-MAX(BN611-BM611,0)/Inputs!$B$17)*DCF!K$6</f>
        <v>12101.552602577627</v>
      </c>
      <c r="CV611" s="15">
        <f ca="1">(BO611*DCF!L$28-DCF!L$5*MAX(BO611*DCF!L$28,0)-MAX(BO611-BN611,0)/Inputs!$B$17)*DCF!L$6</f>
        <v>15618.728324127733</v>
      </c>
      <c r="CW611" s="15">
        <f ca="1">(BP611*DCF!M$28-DCF!M$5*MAX(BP611*DCF!M$28,0)-MAX(BP611-BO611,0)/Inputs!$B$17)*DCF!M$6</f>
        <v>16775.967874253849</v>
      </c>
      <c r="CX611" s="15">
        <f ca="1">(BQ611*DCF!C$46-DCF!C$5*MAX(BQ611*DCF!C$46,0)-MAX(BQ611-Inputs!$B$20,0)/Inputs!$B$24)*DCF!C$6</f>
        <v>-2836.741132938987</v>
      </c>
      <c r="CY611" s="15">
        <f ca="1">(BR611*DCF!D$46-DCF!D$5*MAX(BR611*DCF!D$46,0)-MAX(BR611-BQ611,0)/Inputs!$B$24)*DCF!D$6</f>
        <v>-1769.5230706543487</v>
      </c>
      <c r="CZ611" s="15">
        <f ca="1">(BS611*DCF!E$46-DCF!E$5*MAX(BS611*DCF!E$46,0)-MAX(BS611-BR611,0)/Inputs!$B$24)*DCF!E$6</f>
        <v>-7116.4395688188179</v>
      </c>
      <c r="DA611" s="15">
        <f ca="1">(BT611*DCF!F$46-DCF!F$5*MAX(BT611*DCF!F$46,0)-MAX(BT611-BS611,0)/Inputs!$B$24)*DCF!F$6</f>
        <v>-4878.3546937283754</v>
      </c>
      <c r="DB611" s="15">
        <f ca="1">(BU611*DCF!G$46-DCF!G$5*MAX(BU611*DCF!G$46,0)-MAX(BU611-BT611,0)/Inputs!$B$24)*DCF!G$6</f>
        <v>-2220.9805968652399</v>
      </c>
      <c r="DC611" s="15">
        <f ca="1">(BV611*DCF!H$46-DCF!H$5*MAX(BV611*DCF!H$46,0)-MAX(BV611-BU611,0)/Inputs!$B$24)*DCF!H$6</f>
        <v>0</v>
      </c>
      <c r="DD611" s="15">
        <f ca="1">(BW611*DCF!I$46-DCF!I$5*MAX(BW611*DCF!I$46,0)-MAX(BW611-BV611,0)/Inputs!$B$24)*DCF!I$6</f>
        <v>-2395.6431055612566</v>
      </c>
      <c r="DE611" s="15">
        <f ca="1">(BX611*DCF!J$46-DCF!J$5*MAX(BX611*DCF!J$46,0)-MAX(BX611-BW611,0)/Inputs!$B$24)*DCF!J$6</f>
        <v>-705.33247723050215</v>
      </c>
      <c r="DF611" s="15">
        <f ca="1">(BY611*DCF!K$46-DCF!K$5*MAX(BY611*DCF!K$46,0)-MAX(BY611-BX611,0)/Inputs!$B$24)*DCF!K$6</f>
        <v>-7979.3461088323766</v>
      </c>
      <c r="DG611" s="15">
        <f ca="1">(BZ611*DCF!L$46-DCF!L$5*MAX(BZ611*DCF!L$46,0)-MAX(BZ611-BY611,0)/Inputs!$B$24)*DCF!L$6</f>
        <v>5013.6252254192905</v>
      </c>
      <c r="DH611" s="15">
        <f ca="1">(CA611*DCF!M$46-DCF!M$5*MAX(CA611*DCF!M$46,0)-MAX(CA611-BZ611,0)/Inputs!$B$24)*DCF!M$6</f>
        <v>9319.3027417448629</v>
      </c>
      <c r="DI611" s="15">
        <f ca="1">SUM(CB611:CL611)+BE611*DCF!M$10*(1+Inputs!$B$30)*(1-Inputs!$B$33)*(1-Inputs!$B$30/Inputs!$B$31)/(Inputs!$B$29-Inputs!$B$30)*DCF!M$6</f>
        <v>117131.7701381954</v>
      </c>
      <c r="DJ611" s="15">
        <f ca="1">SUM(CM611:CW611)+BP611*DCF!M$28*(1+Inputs!$B$30)*(1-Inputs!$B$33)*(1-Inputs!$B$30/Inputs!$B$31)/(Inputs!$B$29-Inputs!$B$30)*DCF!M$6</f>
        <v>428290.02501248627</v>
      </c>
      <c r="DK611" s="15">
        <f ca="1">SUM(CX611:DH611)+CA611*DCF!M$46*(1+Inputs!$B$30)*(1-Inputs!$B$33)*(1-Inputs!$B$30/Inputs!$B$31)/(Inputs!$B$29-Inputs!$B$30)*DCF!M$6</f>
        <v>170526.90157135724</v>
      </c>
      <c r="DM611" s="15">
        <f ca="1">DI611+DJ611+DK611+Inputs!$B$34+Inputs!$B$36-Inputs!$B$35</f>
        <v>792799.69672203891</v>
      </c>
    </row>
    <row r="612" spans="1:117" x14ac:dyDescent="0.75">
      <c r="A612" s="11">
        <v>599</v>
      </c>
      <c r="C612" s="24">
        <f t="shared" ca="1" si="359"/>
        <v>1.8638216292685179</v>
      </c>
      <c r="D612" s="24">
        <f t="shared" ca="1" si="359"/>
        <v>-0.97355385193373789</v>
      </c>
      <c r="E612" s="24">
        <f t="shared" ca="1" si="359"/>
        <v>1.5140430589892495</v>
      </c>
      <c r="F612" s="24">
        <f t="shared" ca="1" si="359"/>
        <v>-0.79254205257778387</v>
      </c>
      <c r="G612" s="24">
        <f t="shared" ca="1" si="359"/>
        <v>0.71591512982681671</v>
      </c>
      <c r="H612" s="24">
        <f t="shared" ca="1" si="359"/>
        <v>-1.1108936160515335</v>
      </c>
      <c r="I612" s="24">
        <f t="shared" ca="1" si="359"/>
        <v>-0.84996820115340221</v>
      </c>
      <c r="J612" s="24">
        <f t="shared" ca="1" si="359"/>
        <v>-1.9563373762879717</v>
      </c>
      <c r="K612" s="24">
        <f t="shared" ca="1" si="359"/>
        <v>-0.97958001014286211</v>
      </c>
      <c r="L612" s="24">
        <f t="shared" ca="1" si="359"/>
        <v>-0.63957028661979531</v>
      </c>
      <c r="M612" s="24">
        <f t="shared" ca="1" si="359"/>
        <v>-4.2089860114453918E-2</v>
      </c>
      <c r="N612" s="24">
        <f ca="1">SQRT(Inputs!$B$38)*C612+SQRT(1-Inputs!$B$38)*_xlfn.NORM.S.INV(RAND())</f>
        <v>0.42450295933229043</v>
      </c>
      <c r="O612" s="24">
        <f ca="1">SQRT(Inputs!$B$38)*D612+SQRT(1-Inputs!$B$38)*_xlfn.NORM.S.INV(RAND())</f>
        <v>0.313075623214639</v>
      </c>
      <c r="P612" s="24">
        <f ca="1">SQRT(Inputs!$B$38)*E612+SQRT(1-Inputs!$B$38)*_xlfn.NORM.S.INV(RAND())</f>
        <v>1.5322196074577454</v>
      </c>
      <c r="Q612" s="24">
        <f ca="1">SQRT(Inputs!$B$38)*F612+SQRT(1-Inputs!$B$38)*_xlfn.NORM.S.INV(RAND())</f>
        <v>-0.35768524294333365</v>
      </c>
      <c r="R612" s="24">
        <f ca="1">SQRT(Inputs!$B$38)*G612+SQRT(1-Inputs!$B$38)*_xlfn.NORM.S.INV(RAND())</f>
        <v>-0.71669836933528752</v>
      </c>
      <c r="S612" s="24">
        <f ca="1">SQRT(Inputs!$B$38)*H612+SQRT(1-Inputs!$B$38)*_xlfn.NORM.S.INV(RAND())</f>
        <v>0.23735802644617654</v>
      </c>
      <c r="T612" s="24">
        <f ca="1">SQRT(Inputs!$B$38)*I612+SQRT(1-Inputs!$B$38)*_xlfn.NORM.S.INV(RAND())</f>
        <v>-0.6281230817733614</v>
      </c>
      <c r="U612" s="24">
        <f ca="1">SQRT(Inputs!$B$38)*J612+SQRT(1-Inputs!$B$38)*_xlfn.NORM.S.INV(RAND())</f>
        <v>-2.4423968156317639</v>
      </c>
      <c r="V612" s="24">
        <f ca="1">SQRT(Inputs!$B$38)*K612+SQRT(1-Inputs!$B$38)*_xlfn.NORM.S.INV(RAND())</f>
        <v>-0.31274858982234238</v>
      </c>
      <c r="W612" s="24">
        <f ca="1">SQRT(Inputs!$B$38)*L612+SQRT(1-Inputs!$B$38)*_xlfn.NORM.S.INV(RAND())</f>
        <v>0.68002470348813193</v>
      </c>
      <c r="X612" s="24">
        <f ca="1">SQRT(Inputs!$B$38)*M612+SQRT(1-Inputs!$B$38)*_xlfn.NORM.S.INV(RAND())</f>
        <v>-0.88909482920783289</v>
      </c>
      <c r="Y612" s="24">
        <f ca="1">SQRT(Inputs!$B$38)*C612+SQRT(1-Inputs!$B$38)*_xlfn.NORM.S.INV(RAND())</f>
        <v>-0.18898201874974352</v>
      </c>
      <c r="Z612" s="24">
        <f ca="1">SQRT(Inputs!$B$38)*D612+SQRT(1-Inputs!$B$38)*_xlfn.NORM.S.INV(RAND())</f>
        <v>-1.3857222626990162</v>
      </c>
      <c r="AA612" s="24">
        <f ca="1">SQRT(Inputs!$B$38)*E612+SQRT(1-Inputs!$B$38)*_xlfn.NORM.S.INV(RAND())</f>
        <v>1.6328788584254419</v>
      </c>
      <c r="AB612" s="24">
        <f ca="1">SQRT(Inputs!$B$38)*F612+SQRT(1-Inputs!$B$38)*_xlfn.NORM.S.INV(RAND())</f>
        <v>-1.2307526582371731</v>
      </c>
      <c r="AC612" s="24">
        <f ca="1">SQRT(Inputs!$B$38)*G612+SQRT(1-Inputs!$B$38)*_xlfn.NORM.S.INV(RAND())</f>
        <v>-6.9297323390083709E-2</v>
      </c>
      <c r="AD612" s="24">
        <f ca="1">SQRT(Inputs!$B$38)*H612+SQRT(1-Inputs!$B$38)*_xlfn.NORM.S.INV(RAND())</f>
        <v>-1.4979672858394217</v>
      </c>
      <c r="AE612" s="24">
        <f ca="1">SQRT(Inputs!$B$38)*I612+SQRT(1-Inputs!$B$38)*_xlfn.NORM.S.INV(RAND())</f>
        <v>0.2227123289026483</v>
      </c>
      <c r="AF612" s="24">
        <f ca="1">SQRT(Inputs!$B$38)*J612+SQRT(1-Inputs!$B$38)*_xlfn.NORM.S.INV(RAND())</f>
        <v>-0.26719166446006426</v>
      </c>
      <c r="AG612" s="24">
        <f ca="1">SQRT(Inputs!$B$38)*K612+SQRT(1-Inputs!$B$38)*_xlfn.NORM.S.INV(RAND())</f>
        <v>-1.8254760946410871</v>
      </c>
      <c r="AH612" s="24">
        <f ca="1">SQRT(Inputs!$B$38)*L612+SQRT(1-Inputs!$B$38)*_xlfn.NORM.S.INV(RAND())</f>
        <v>0.57600989401005953</v>
      </c>
      <c r="AI612" s="24">
        <f ca="1">SQRT(Inputs!$B$38)*M612+SQRT(1-Inputs!$B$38)*_xlfn.NORM.S.INV(RAND())</f>
        <v>0.50769536532218729</v>
      </c>
      <c r="AJ612" s="24">
        <f ca="1">SQRT(Inputs!$B$38)*C612+SQRT(1-Inputs!$B$38)*_xlfn.NORM.S.INV(RAND())</f>
        <v>2.1870657107704834</v>
      </c>
      <c r="AK612" s="24">
        <f ca="1">SQRT(Inputs!$B$38)*D612+SQRT(1-Inputs!$B$38)*_xlfn.NORM.S.INV(RAND())</f>
        <v>-1.2102431431484819</v>
      </c>
      <c r="AL612" s="24">
        <f ca="1">SQRT(Inputs!$B$38)*E612+SQRT(1-Inputs!$B$38)*_xlfn.NORM.S.INV(RAND())</f>
        <v>2.2946339680076364</v>
      </c>
      <c r="AM612" s="24">
        <f ca="1">SQRT(Inputs!$B$38)*F612+SQRT(1-Inputs!$B$38)*_xlfn.NORM.S.INV(RAND())</f>
        <v>-1.1169248303820369</v>
      </c>
      <c r="AN612" s="24">
        <f ca="1">SQRT(Inputs!$B$38)*G612+SQRT(1-Inputs!$B$38)*_xlfn.NORM.S.INV(RAND())</f>
        <v>1.2786033481186136</v>
      </c>
      <c r="AO612" s="24">
        <f ca="1">SQRT(Inputs!$B$38)*H612+SQRT(1-Inputs!$B$38)*_xlfn.NORM.S.INV(RAND())</f>
        <v>0.29365764558726493</v>
      </c>
      <c r="AP612" s="24">
        <f ca="1">SQRT(Inputs!$B$38)*I612+SQRT(1-Inputs!$B$38)*_xlfn.NORM.S.INV(RAND())</f>
        <v>-0.47041887862121373</v>
      </c>
      <c r="AQ612" s="24">
        <f ca="1">SQRT(Inputs!$B$38)*J612+SQRT(1-Inputs!$B$38)*_xlfn.NORM.S.INV(RAND())</f>
        <v>-0.90497939120759086</v>
      </c>
      <c r="AR612" s="24">
        <f ca="1">SQRT(Inputs!$B$38)*K612+SQRT(1-Inputs!$B$38)*_xlfn.NORM.S.INV(RAND())</f>
        <v>-0.90663306052661397</v>
      </c>
      <c r="AS612" s="24">
        <f ca="1">SQRT(Inputs!$B$38)*L612+SQRT(1-Inputs!$B$38)*_xlfn.NORM.S.INV(RAND())</f>
        <v>-1.0596777335934526</v>
      </c>
      <c r="AT612" s="24">
        <f ca="1">SQRT(Inputs!$B$38)*M612+SQRT(1-Inputs!$B$38)*_xlfn.NORM.S.INV(RAND())</f>
        <v>1.2257846388016449</v>
      </c>
      <c r="AU612" s="15">
        <f ca="1">Inputs!$B$6*EXP($B$8-0.5*C$5^2+C$5*N612)</f>
        <v>5315.2111421245172</v>
      </c>
      <c r="AV612" s="15">
        <f t="shared" ca="1" si="328"/>
        <v>6774.650339720406</v>
      </c>
      <c r="AW612" s="15">
        <f t="shared" ca="1" si="329"/>
        <v>10156.876274062675</v>
      </c>
      <c r="AX612" s="15">
        <f t="shared" ca="1" si="330"/>
        <v>11858.587170630479</v>
      </c>
      <c r="AY612" s="15">
        <f t="shared" ca="1" si="331"/>
        <v>13328.74400948903</v>
      </c>
      <c r="AZ612" s="15">
        <f t="shared" ca="1" si="332"/>
        <v>16733.113140324611</v>
      </c>
      <c r="BA612" s="15">
        <f t="shared" ca="1" si="333"/>
        <v>19174.200836191547</v>
      </c>
      <c r="BB612" s="15">
        <f t="shared" ca="1" si="334"/>
        <v>18379.499509525973</v>
      </c>
      <c r="BC612" s="15">
        <f t="shared" ca="1" si="335"/>
        <v>21840.791195746966</v>
      </c>
      <c r="BD612" s="15">
        <f t="shared" ca="1" si="336"/>
        <v>28514.202988173893</v>
      </c>
      <c r="BE612" s="15">
        <f t="shared" ca="1" si="337"/>
        <v>32222.58328080193</v>
      </c>
      <c r="BF612" s="15">
        <f ca="1">Inputs!$B$13*EXP($B$9-0.5*C$6^2+C$6*Y612)</f>
        <v>13322.424971299866</v>
      </c>
      <c r="BG612" s="15">
        <f t="shared" ca="1" si="338"/>
        <v>12644.531769008052</v>
      </c>
      <c r="BH612" s="15">
        <f t="shared" ca="1" si="339"/>
        <v>20254.727442149517</v>
      </c>
      <c r="BI612" s="15">
        <f t="shared" ca="1" si="340"/>
        <v>20515.864924574667</v>
      </c>
      <c r="BJ612" s="15">
        <f t="shared" ca="1" si="341"/>
        <v>24901.132649731509</v>
      </c>
      <c r="BK612" s="15">
        <f t="shared" ca="1" si="342"/>
        <v>24923.22861145069</v>
      </c>
      <c r="BL612" s="15">
        <f t="shared" ca="1" si="343"/>
        <v>31511.658083970269</v>
      </c>
      <c r="BM612" s="15">
        <f t="shared" ca="1" si="344"/>
        <v>37470.03048747556</v>
      </c>
      <c r="BN612" s="15">
        <f t="shared" ca="1" si="345"/>
        <v>37028.810469547592</v>
      </c>
      <c r="BO612" s="15">
        <f t="shared" ca="1" si="346"/>
        <v>48715.077003381812</v>
      </c>
      <c r="BP612" s="15">
        <f t="shared" ca="1" si="347"/>
        <v>63509.103324887903</v>
      </c>
      <c r="BQ612" s="15">
        <f ca="1">Inputs!$B$20*EXP($B$10-0.5*C$7^2+C$7*AJ612)</f>
        <v>9317.4385050898945</v>
      </c>
      <c r="BR612" s="15">
        <f t="shared" ca="1" si="348"/>
        <v>8608.2430605956342</v>
      </c>
      <c r="BS612" s="15">
        <f t="shared" ca="1" si="349"/>
        <v>22785.242902256156</v>
      </c>
      <c r="BT612" s="15">
        <f t="shared" ca="1" si="350"/>
        <v>23436.828191938679</v>
      </c>
      <c r="BU612" s="15">
        <f t="shared" ca="1" si="351"/>
        <v>44257.615430220038</v>
      </c>
      <c r="BV612" s="15">
        <f t="shared" ca="1" si="352"/>
        <v>65786.748717963346</v>
      </c>
      <c r="BW612" s="15">
        <f t="shared" ca="1" si="353"/>
        <v>83101.851496895237</v>
      </c>
      <c r="BX612" s="15">
        <f t="shared" ca="1" si="354"/>
        <v>96946.292382240703</v>
      </c>
      <c r="BY612" s="15">
        <f t="shared" ca="1" si="355"/>
        <v>114205.93839440458</v>
      </c>
      <c r="BZ612" s="15">
        <f t="shared" ca="1" si="356"/>
        <v>131882.49052112567</v>
      </c>
      <c r="CA612" s="15">
        <f t="shared" ca="1" si="357"/>
        <v>230339.7668488661</v>
      </c>
      <c r="CB612" s="15">
        <f ca="1">(AU612*DCF!C$10-DCF!C$5*MAX(AU612*DCF!C$10,0)-MAX(AU612-Inputs!$B$6,0)/Inputs!$B$10)*DCF!C$6</f>
        <v>1040.5575522993647</v>
      </c>
      <c r="CC612" s="15">
        <f ca="1">(AV612*DCF!D$10-DCF!D$5*MAX(AV612*DCF!D$10,0)-MAX(AV612-AU612,0)/Inputs!$B$10)*DCF!D$6</f>
        <v>1295.4290714608214</v>
      </c>
      <c r="CD612" s="15">
        <f ca="1">(AW612*DCF!E$10-DCF!E$5*MAX(AW612*DCF!E$10,0)-MAX(AW612-AV612,0)/Inputs!$B$10)*DCF!E$6</f>
        <v>1583.24370375546</v>
      </c>
      <c r="CE612" s="15">
        <f ca="1">(AX612*DCF!F$10-DCF!F$5*MAX(AX612*DCF!F$10,0)-MAX(AX612-AW612,0)/Inputs!$B$10)*DCF!F$6</f>
        <v>2234.6268333025942</v>
      </c>
      <c r="CF612" s="15">
        <f ca="1">(AY612*DCF!G$10-DCF!G$5*MAX(AY612*DCF!G$10,0)-MAX(AY612-AX612,0)/Inputs!$B$10)*DCF!G$6</f>
        <v>2463.662845413528</v>
      </c>
      <c r="CG612" s="15">
        <f ca="1">(AZ612*DCF!H$10-DCF!H$5*MAX(AZ612*DCF!H$10,0)-MAX(AZ612-AY612,0)/Inputs!$B$10)*DCF!H$6</f>
        <v>2644.2391479873636</v>
      </c>
      <c r="CH612" s="15">
        <f ca="1">(BA612*DCF!I$10-DCF!I$5*MAX(BA612*DCF!I$10,0)-MAX(BA612-AZ612,0)/Inputs!$B$10)*DCF!I$6</f>
        <v>3102.0031056882854</v>
      </c>
      <c r="CI612" s="15">
        <f ca="1">(BB612*DCF!J$10-DCF!J$5*MAX(BB612*DCF!J$10,0)-MAX(BB612-BA612,0)/Inputs!$B$10)*DCF!J$6</f>
        <v>3153.9647622350035</v>
      </c>
      <c r="CJ612" s="15">
        <f ca="1">(BC612*DCF!K$10-DCF!K$5*MAX(BC612*DCF!K$10,0)-MAX(BC612-BB612,0)/Inputs!$B$10)*DCF!K$6</f>
        <v>3031.4884718608214</v>
      </c>
      <c r="CK612" s="15">
        <f ca="1">(BD612*DCF!L$10-DCF!L$5*MAX(BD612*DCF!L$10,0)-MAX(BD612-BC612,0)/Inputs!$B$10)*DCF!L$6</f>
        <v>3437.5038390508225</v>
      </c>
      <c r="CL612" s="15">
        <f ca="1">(BE612*DCF!M$10-DCF!M$5*MAX(BE612*DCF!M$10,0)-MAX(BE612-BD612,0)/Inputs!$B$10)*DCF!M$6</f>
        <v>4104.0176196594202</v>
      </c>
      <c r="CM612" s="15">
        <f ca="1">(BF612*DCF!C$28-DCF!C$5*MAX(BF612*DCF!C$28,0)-MAX(BF612-Inputs!$B$13,0)/Inputs!$B$17)*DCF!C$6</f>
        <v>3618.9363681857585</v>
      </c>
      <c r="CN612" s="15">
        <f ca="1">(BG612*DCF!D$28-DCF!D$5*MAX(BG612*DCF!D$28,0)-MAX(BG612-BF612,0)/Inputs!$B$17)*DCF!D$6</f>
        <v>3724.1062370558989</v>
      </c>
      <c r="CO612" s="15">
        <f ca="1">(BH612*DCF!E$28-DCF!E$5*MAX(BH612*DCF!E$28,0)-MAX(BH612-BG612,0)/Inputs!$B$17)*DCF!E$6</f>
        <v>4236.6346617857735</v>
      </c>
      <c r="CP612" s="15">
        <f ca="1">(BI612*DCF!F$28-DCF!F$5*MAX(BI612*DCF!F$28,0)-MAX(BI612-BH612,0)/Inputs!$B$17)*DCF!F$6</f>
        <v>5521.9727151771385</v>
      </c>
      <c r="CQ612" s="15">
        <f ca="1">(BJ612*DCF!G$28-DCF!G$5*MAX(BJ612*DCF!G$28,0)-MAX(BJ612-BI612,0)/Inputs!$B$17)*DCF!G$6</f>
        <v>5723.2290801059644</v>
      </c>
      <c r="CR612" s="15">
        <f ca="1">(BK612*DCF!H$28-DCF!H$5*MAX(BK612*DCF!H$28,0)-MAX(BK612-BJ612,0)/Inputs!$B$17)*DCF!H$6</f>
        <v>6160.3563144585314</v>
      </c>
      <c r="CS612" s="15">
        <f ca="1">(BL612*DCF!I$28-DCF!I$5*MAX(BL612*DCF!I$28,0)-MAX(BL612-BK612,0)/Inputs!$B$17)*DCF!I$6</f>
        <v>6464.4204901479461</v>
      </c>
      <c r="CT612" s="15">
        <f ca="1">(BM612*DCF!J$28-DCF!J$5*MAX(BM612*DCF!J$28,0)-MAX(BM612-BL612,0)/Inputs!$B$17)*DCF!J$6</f>
        <v>7568.8959188592571</v>
      </c>
      <c r="CU612" s="15">
        <f ca="1">(BN612*DCF!K$28-DCF!K$5*MAX(BN612*DCF!K$28,0)-MAX(BN612-BM612,0)/Inputs!$B$17)*DCF!K$6</f>
        <v>7819.8639089992166</v>
      </c>
      <c r="CV612" s="15">
        <f ca="1">(BO612*DCF!L$28-DCF!L$5*MAX(BO612*DCF!L$28,0)-MAX(BO612-BN612,0)/Inputs!$B$17)*DCF!L$6</f>
        <v>8397.3598404976219</v>
      </c>
      <c r="CW612" s="15">
        <f ca="1">(BP612*DCF!M$28-DCF!M$5*MAX(BP612*DCF!M$28,0)-MAX(BP612-BO612,0)/Inputs!$B$17)*DCF!M$6</f>
        <v>10402.883092830991</v>
      </c>
      <c r="CX612" s="15">
        <f ca="1">(BQ612*DCF!C$46-DCF!C$5*MAX(BQ612*DCF!C$46,0)-MAX(BQ612-Inputs!$B$20,0)/Inputs!$B$24)*DCF!C$6</f>
        <v>-4976.9781790461166</v>
      </c>
      <c r="CY612" s="15">
        <f ca="1">(BR612*DCF!D$46-DCF!D$5*MAX(BR612*DCF!D$46,0)-MAX(BR612-BQ612,0)/Inputs!$B$24)*DCF!D$6</f>
        <v>-1469.2263436204805</v>
      </c>
      <c r="CZ612" s="15">
        <f ca="1">(BS612*DCF!E$46-DCF!E$5*MAX(BS612*DCF!E$46,0)-MAX(BS612-BR612,0)/Inputs!$B$24)*DCF!E$6</f>
        <v>-8282.5776962261771</v>
      </c>
      <c r="DA612" s="15">
        <f ca="1">(BT612*DCF!F$46-DCF!F$5*MAX(BT612*DCF!F$46,0)-MAX(BT612-BS612,0)/Inputs!$B$24)*DCF!F$6</f>
        <v>-1944.0808100240181</v>
      </c>
      <c r="DB612" s="15">
        <f ca="1">(BU612*DCF!G$46-DCF!G$5*MAX(BU612*DCF!G$46,0)-MAX(BU612-BT612,0)/Inputs!$B$24)*DCF!G$6</f>
        <v>-8492.4401991327559</v>
      </c>
      <c r="DC612" s="15">
        <f ca="1">(BV612*DCF!H$46-DCF!H$5*MAX(BV612*DCF!H$46,0)-MAX(BV612-BU612,0)/Inputs!$B$24)*DCF!H$6</f>
        <v>-6690.0462579780142</v>
      </c>
      <c r="DD612" s="15">
        <f ca="1">(BW612*DCF!I$46-DCF!I$5*MAX(BW612*DCF!I$46,0)-MAX(BW612-BV612,0)/Inputs!$B$24)*DCF!I$6</f>
        <v>-3051.2266953748463</v>
      </c>
      <c r="DE612" s="15">
        <f ca="1">(BX612*DCF!J$46-DCF!J$5*MAX(BX612*DCF!J$46,0)-MAX(BX612-BW612,0)/Inputs!$B$24)*DCF!J$6</f>
        <v>395.3092614568788</v>
      </c>
      <c r="DF612" s="15">
        <f ca="1">(BY612*DCF!K$46-DCF!K$5*MAX(BY612*DCF!K$46,0)-MAX(BY612-BX612,0)/Inputs!$B$24)*DCF!K$6</f>
        <v>2295.6704305290123</v>
      </c>
      <c r="DG612" s="15">
        <f ca="1">(BZ612*DCF!L$46-DCF!L$5*MAX(BZ612*DCF!L$46,0)-MAX(BZ612-BY612,0)/Inputs!$B$24)*DCF!L$6</f>
        <v>5116.1648813101438</v>
      </c>
      <c r="DH612" s="15">
        <f ca="1">(CA612*DCF!M$46-DCF!M$5*MAX(CA612*DCF!M$46,0)-MAX(CA612-BZ612,0)/Inputs!$B$24)*DCF!M$6</f>
        <v>-2525.3703969978719</v>
      </c>
      <c r="DI612" s="15">
        <f ca="1">SUM(CB612:CL612)+BE612*DCF!M$10*(1+Inputs!$B$30)*(1-Inputs!$B$33)*(1-Inputs!$B$30/Inputs!$B$31)/(Inputs!$B$29-Inputs!$B$30)*DCF!M$6</f>
        <v>117766.61232273723</v>
      </c>
      <c r="DJ612" s="15">
        <f ca="1">SUM(CM612:CW612)+BP612*DCF!M$28*(1+Inputs!$B$30)*(1-Inputs!$B$33)*(1-Inputs!$B$30/Inputs!$B$31)/(Inputs!$B$29-Inputs!$B$30)*DCF!M$6</f>
        <v>305300.89112692024</v>
      </c>
      <c r="DK612" s="15">
        <f ca="1">SUM(CX612:DH612)+CA612*DCF!M$46*(1+Inputs!$B$30)*(1-Inputs!$B$33)*(1-Inputs!$B$30/Inputs!$B$31)/(Inputs!$B$29-Inputs!$B$30)*DCF!M$6</f>
        <v>326507.76303294121</v>
      </c>
      <c r="DM612" s="15">
        <f ca="1">DI612+DJ612+DK612+Inputs!$B$34+Inputs!$B$36-Inputs!$B$35</f>
        <v>826426.26648259861</v>
      </c>
    </row>
    <row r="613" spans="1:117" x14ac:dyDescent="0.75">
      <c r="A613" s="11">
        <v>600</v>
      </c>
      <c r="C613" s="24">
        <f t="shared" ca="1" si="359"/>
        <v>-1.7283292161852897</v>
      </c>
      <c r="D613" s="24">
        <f t="shared" ca="1" si="359"/>
        <v>0.52261146901479894</v>
      </c>
      <c r="E613" s="24">
        <f t="shared" ca="1" si="359"/>
        <v>0.3510224365368142</v>
      </c>
      <c r="F613" s="24">
        <f t="shared" ca="1" si="359"/>
        <v>-1.3232935251608544</v>
      </c>
      <c r="G613" s="24">
        <f t="shared" ca="1" si="359"/>
        <v>-0.50851819554909894</v>
      </c>
      <c r="H613" s="24">
        <f t="shared" ca="1" si="359"/>
        <v>-0.31491779566976386</v>
      </c>
      <c r="I613" s="24">
        <f t="shared" ca="1" si="359"/>
        <v>-0.67778570104883384</v>
      </c>
      <c r="J613" s="24">
        <f t="shared" ca="1" si="359"/>
        <v>0.66515568573608164</v>
      </c>
      <c r="K613" s="24">
        <f t="shared" ca="1" si="359"/>
        <v>0.16059395948249283</v>
      </c>
      <c r="L613" s="24">
        <f t="shared" ca="1" si="359"/>
        <v>0.31024042326604284</v>
      </c>
      <c r="M613" s="24">
        <f t="shared" ca="1" si="359"/>
        <v>0.27202652175745634</v>
      </c>
      <c r="N613" s="24">
        <f ca="1">SQRT(Inputs!$B$38)*C613+SQRT(1-Inputs!$B$38)*_xlfn.NORM.S.INV(RAND())</f>
        <v>-1.0891669789000655</v>
      </c>
      <c r="O613" s="24">
        <f ca="1">SQRT(Inputs!$B$38)*D613+SQRT(1-Inputs!$B$38)*_xlfn.NORM.S.INV(RAND())</f>
        <v>0.13226517854079148</v>
      </c>
      <c r="P613" s="24">
        <f ca="1">SQRT(Inputs!$B$38)*E613+SQRT(1-Inputs!$B$38)*_xlfn.NORM.S.INV(RAND())</f>
        <v>-0.9600818412009603</v>
      </c>
      <c r="Q613" s="24">
        <f ca="1">SQRT(Inputs!$B$38)*F613+SQRT(1-Inputs!$B$38)*_xlfn.NORM.S.INV(RAND())</f>
        <v>-0.65156923329547267</v>
      </c>
      <c r="R613" s="24">
        <f ca="1">SQRT(Inputs!$B$38)*G613+SQRT(1-Inputs!$B$38)*_xlfn.NORM.S.INV(RAND())</f>
        <v>-6.9496966927658471E-2</v>
      </c>
      <c r="S613" s="24">
        <f ca="1">SQRT(Inputs!$B$38)*H613+SQRT(1-Inputs!$B$38)*_xlfn.NORM.S.INV(RAND())</f>
        <v>-1.0055359488544457</v>
      </c>
      <c r="T613" s="24">
        <f ca="1">SQRT(Inputs!$B$38)*I613+SQRT(1-Inputs!$B$38)*_xlfn.NORM.S.INV(RAND())</f>
        <v>0.90587070410091819</v>
      </c>
      <c r="U613" s="24">
        <f ca="1">SQRT(Inputs!$B$38)*J613+SQRT(1-Inputs!$B$38)*_xlfn.NORM.S.INV(RAND())</f>
        <v>1.271237552731979</v>
      </c>
      <c r="V613" s="24">
        <f ca="1">SQRT(Inputs!$B$38)*K613+SQRT(1-Inputs!$B$38)*_xlfn.NORM.S.INV(RAND())</f>
        <v>-3.245310630478615E-2</v>
      </c>
      <c r="W613" s="24">
        <f ca="1">SQRT(Inputs!$B$38)*L613+SQRT(1-Inputs!$B$38)*_xlfn.NORM.S.INV(RAND())</f>
        <v>-1.2311904187761762</v>
      </c>
      <c r="X613" s="24">
        <f ca="1">SQRT(Inputs!$B$38)*M613+SQRT(1-Inputs!$B$38)*_xlfn.NORM.S.INV(RAND())</f>
        <v>-0.71599923833607759</v>
      </c>
      <c r="Y613" s="24">
        <f ca="1">SQRT(Inputs!$B$38)*C613+SQRT(1-Inputs!$B$38)*_xlfn.NORM.S.INV(RAND())</f>
        <v>-0.93793685815790662</v>
      </c>
      <c r="Z613" s="24">
        <f ca="1">SQRT(Inputs!$B$38)*D613+SQRT(1-Inputs!$B$38)*_xlfn.NORM.S.INV(RAND())</f>
        <v>0.50925230534669075</v>
      </c>
      <c r="AA613" s="24">
        <f ca="1">SQRT(Inputs!$B$38)*E613+SQRT(1-Inputs!$B$38)*_xlfn.NORM.S.INV(RAND())</f>
        <v>0.32322606696191181</v>
      </c>
      <c r="AB613" s="24">
        <f ca="1">SQRT(Inputs!$B$38)*F613+SQRT(1-Inputs!$B$38)*_xlfn.NORM.S.INV(RAND())</f>
        <v>1.6568375167774305</v>
      </c>
      <c r="AC613" s="24">
        <f ca="1">SQRT(Inputs!$B$38)*G613+SQRT(1-Inputs!$B$38)*_xlfn.NORM.S.INV(RAND())</f>
        <v>1.6939090300072845E-2</v>
      </c>
      <c r="AD613" s="24">
        <f ca="1">SQRT(Inputs!$B$38)*H613+SQRT(1-Inputs!$B$38)*_xlfn.NORM.S.INV(RAND())</f>
        <v>-0.88384107412834523</v>
      </c>
      <c r="AE613" s="24">
        <f ca="1">SQRT(Inputs!$B$38)*I613+SQRT(1-Inputs!$B$38)*_xlfn.NORM.S.INV(RAND())</f>
        <v>2.8534509902629346E-2</v>
      </c>
      <c r="AF613" s="24">
        <f ca="1">SQRT(Inputs!$B$38)*J613+SQRT(1-Inputs!$B$38)*_xlfn.NORM.S.INV(RAND())</f>
        <v>-0.29460325013942718</v>
      </c>
      <c r="AG613" s="24">
        <f ca="1">SQRT(Inputs!$B$38)*K613+SQRT(1-Inputs!$B$38)*_xlfn.NORM.S.INV(RAND())</f>
        <v>0.60864672896487781</v>
      </c>
      <c r="AH613" s="24">
        <f ca="1">SQRT(Inputs!$B$38)*L613+SQRT(1-Inputs!$B$38)*_xlfn.NORM.S.INV(RAND())</f>
        <v>1.3294797089298678</v>
      </c>
      <c r="AI613" s="24">
        <f ca="1">SQRT(Inputs!$B$38)*M613+SQRT(1-Inputs!$B$38)*_xlfn.NORM.S.INV(RAND())</f>
        <v>0.54655065489864929</v>
      </c>
      <c r="AJ613" s="24">
        <f ca="1">SQRT(Inputs!$B$38)*C613+SQRT(1-Inputs!$B$38)*_xlfn.NORM.S.INV(RAND())</f>
        <v>0.12044066852957702</v>
      </c>
      <c r="AK613" s="24">
        <f ca="1">SQRT(Inputs!$B$38)*D613+SQRT(1-Inputs!$B$38)*_xlfn.NORM.S.INV(RAND())</f>
        <v>1.1494826958197015</v>
      </c>
      <c r="AL613" s="24">
        <f ca="1">SQRT(Inputs!$B$38)*E613+SQRT(1-Inputs!$B$38)*_xlfn.NORM.S.INV(RAND())</f>
        <v>1.3746158568158307</v>
      </c>
      <c r="AM613" s="24">
        <f ca="1">SQRT(Inputs!$B$38)*F613+SQRT(1-Inputs!$B$38)*_xlfn.NORM.S.INV(RAND())</f>
        <v>-1.1112008268700801</v>
      </c>
      <c r="AN613" s="24">
        <f ca="1">SQRT(Inputs!$B$38)*G613+SQRT(1-Inputs!$B$38)*_xlfn.NORM.S.INV(RAND())</f>
        <v>-8.3840803296773764E-2</v>
      </c>
      <c r="AO613" s="24">
        <f ca="1">SQRT(Inputs!$B$38)*H613+SQRT(1-Inputs!$B$38)*_xlfn.NORM.S.INV(RAND())</f>
        <v>-0.37992788300787517</v>
      </c>
      <c r="AP613" s="24">
        <f ca="1">SQRT(Inputs!$B$38)*I613+SQRT(1-Inputs!$B$38)*_xlfn.NORM.S.INV(RAND())</f>
        <v>0.79891485959817654</v>
      </c>
      <c r="AQ613" s="24">
        <f ca="1">SQRT(Inputs!$B$38)*J613+SQRT(1-Inputs!$B$38)*_xlfn.NORM.S.INV(RAND())</f>
        <v>0.97553675208552959</v>
      </c>
      <c r="AR613" s="24">
        <f ca="1">SQRT(Inputs!$B$38)*K613+SQRT(1-Inputs!$B$38)*_xlfn.NORM.S.INV(RAND())</f>
        <v>1.3818687791037263</v>
      </c>
      <c r="AS613" s="24">
        <f ca="1">SQRT(Inputs!$B$38)*L613+SQRT(1-Inputs!$B$38)*_xlfn.NORM.S.INV(RAND())</f>
        <v>0.65480698185702457</v>
      </c>
      <c r="AT613" s="24">
        <f ca="1">SQRT(Inputs!$B$38)*M613+SQRT(1-Inputs!$B$38)*_xlfn.NORM.S.INV(RAND())</f>
        <v>-0.99384520691751932</v>
      </c>
      <c r="AU613" s="15">
        <f ca="1">Inputs!$B$6*EXP($B$8-0.5*C$5^2+C$5*N613)</f>
        <v>4160.146661448819</v>
      </c>
      <c r="AV613" s="15">
        <f t="shared" ca="1" si="328"/>
        <v>5163.3233126739578</v>
      </c>
      <c r="AW613" s="15">
        <f t="shared" ca="1" si="329"/>
        <v>5531.0578602444075</v>
      </c>
      <c r="AX613" s="15">
        <f t="shared" ca="1" si="330"/>
        <v>6224.9451637376251</v>
      </c>
      <c r="AY613" s="15">
        <f t="shared" ca="1" si="331"/>
        <v>7546.0224792779109</v>
      </c>
      <c r="AZ613" s="15">
        <f t="shared" ca="1" si="332"/>
        <v>8261.6184569096076</v>
      </c>
      <c r="BA613" s="15">
        <f t="shared" ca="1" si="333"/>
        <v>11115.537689132087</v>
      </c>
      <c r="BB613" s="15">
        <f t="shared" ca="1" si="334"/>
        <v>15457.307563828099</v>
      </c>
      <c r="BC613" s="15">
        <f t="shared" ca="1" si="335"/>
        <v>18872.054983637398</v>
      </c>
      <c r="BD613" s="15">
        <f t="shared" ca="1" si="336"/>
        <v>20605.179954808296</v>
      </c>
      <c r="BE613" s="15">
        <f t="shared" ca="1" si="337"/>
        <v>23654.972265777651</v>
      </c>
      <c r="BF613" s="15">
        <f ca="1">Inputs!$B$13*EXP($B$9-0.5*C$6^2+C$6*Y613)</f>
        <v>11484.176557317342</v>
      </c>
      <c r="BG613" s="15">
        <f t="shared" ca="1" si="338"/>
        <v>15343.201439465973</v>
      </c>
      <c r="BH613" s="15">
        <f t="shared" ca="1" si="339"/>
        <v>19778.989553010262</v>
      </c>
      <c r="BI613" s="15">
        <f t="shared" ca="1" si="340"/>
        <v>31245.859510182305</v>
      </c>
      <c r="BJ613" s="15">
        <f t="shared" ca="1" si="341"/>
        <v>38399.032744013079</v>
      </c>
      <c r="BK613" s="15">
        <f t="shared" ca="1" si="342"/>
        <v>41784.622828367814</v>
      </c>
      <c r="BL613" s="15">
        <f t="shared" ca="1" si="343"/>
        <v>51517.518065694036</v>
      </c>
      <c r="BM613" s="15">
        <f t="shared" ca="1" si="344"/>
        <v>61050.444571724329</v>
      </c>
      <c r="BN613" s="15">
        <f t="shared" ca="1" si="345"/>
        <v>80765.552574211906</v>
      </c>
      <c r="BO613" s="15">
        <f t="shared" ca="1" si="346"/>
        <v>115980.99636763534</v>
      </c>
      <c r="BP613" s="15">
        <f t="shared" ca="1" si="347"/>
        <v>151869.74313397601</v>
      </c>
      <c r="BQ613" s="15">
        <f ca="1">Inputs!$B$20*EXP($B$10-0.5*C$7^2+C$7*AJ613)</f>
        <v>4476.7244380588418</v>
      </c>
      <c r="BR613" s="15">
        <f t="shared" ca="1" si="348"/>
        <v>8750.6315340452384</v>
      </c>
      <c r="BS613" s="15">
        <f t="shared" ca="1" si="349"/>
        <v>17783.780621488462</v>
      </c>
      <c r="BT613" s="15">
        <f t="shared" ca="1" si="350"/>
        <v>18319.828278539277</v>
      </c>
      <c r="BU613" s="15">
        <f t="shared" ca="1" si="351"/>
        <v>24879.206693179123</v>
      </c>
      <c r="BV613" s="15">
        <f t="shared" ca="1" si="352"/>
        <v>31774.545432835741</v>
      </c>
      <c r="BW613" s="15">
        <f t="shared" ca="1" si="353"/>
        <v>52508.107412967758</v>
      </c>
      <c r="BX613" s="15">
        <f t="shared" ca="1" si="354"/>
        <v>89304.562450097394</v>
      </c>
      <c r="BY613" s="15">
        <f t="shared" ca="1" si="355"/>
        <v>162999.26859901694</v>
      </c>
      <c r="BZ613" s="15">
        <f t="shared" ca="1" si="356"/>
        <v>257967.60024519425</v>
      </c>
      <c r="CA613" s="15">
        <f t="shared" ca="1" si="357"/>
        <v>303702.37239657075</v>
      </c>
      <c r="CB613" s="15">
        <f ca="1">(AU613*DCF!C$10-DCF!C$5*MAX(AU613*DCF!C$10,0)-MAX(AU613-Inputs!$B$6,0)/Inputs!$B$10)*DCF!C$6</f>
        <v>1048.793367926226</v>
      </c>
      <c r="CC613" s="15">
        <f ca="1">(AV613*DCF!D$10-DCF!D$5*MAX(AV613*DCF!D$10,0)-MAX(AV613-AU613,0)/Inputs!$B$10)*DCF!D$6</f>
        <v>1013.9267056939033</v>
      </c>
      <c r="CD613" s="15">
        <f ca="1">(AW613*DCF!E$10-DCF!E$5*MAX(AW613*DCF!E$10,0)-MAX(AW613-AV613,0)/Inputs!$B$10)*DCF!E$6</f>
        <v>1194.204164282289</v>
      </c>
      <c r="CE613" s="15">
        <f ca="1">(AX613*DCF!F$10-DCF!F$5*MAX(AX613*DCF!F$10,0)-MAX(AX613-AW613,0)/Inputs!$B$10)*DCF!F$6</f>
        <v>1214.5148642801532</v>
      </c>
      <c r="CF613" s="15">
        <f ca="1">(AY613*DCF!G$10-DCF!G$5*MAX(AY613*DCF!G$10,0)-MAX(AY613-AX613,0)/Inputs!$B$10)*DCF!G$6</f>
        <v>1300.8474381929834</v>
      </c>
      <c r="CG613" s="15">
        <f ca="1">(AZ613*DCF!H$10-DCF!H$5*MAX(AZ613*DCF!H$10,0)-MAX(AZ613-AY613,0)/Inputs!$B$10)*DCF!H$6</f>
        <v>1476.932254736005</v>
      </c>
      <c r="CH613" s="15">
        <f ca="1">(BA613*DCF!I$10-DCF!I$5*MAX(BA613*DCF!I$10,0)-MAX(BA613-AZ613,0)/Inputs!$B$10)*DCF!I$6</f>
        <v>1562.260493378463</v>
      </c>
      <c r="CI613" s="15">
        <f ca="1">(BB613*DCF!J$10-DCF!J$5*MAX(BB613*DCF!J$10,0)-MAX(BB613-BA613,0)/Inputs!$B$10)*DCF!J$6</f>
        <v>1994.5861660344754</v>
      </c>
      <c r="CJ613" s="15">
        <f ca="1">(BC613*DCF!K$10-DCF!K$5*MAX(BC613*DCF!K$10,0)-MAX(BC613-BB613,0)/Inputs!$B$10)*DCF!K$6</f>
        <v>2560.0851086525208</v>
      </c>
      <c r="CK613" s="15">
        <f ca="1">(BD613*DCF!L$10-DCF!L$5*MAX(BD613*DCF!L$10,0)-MAX(BD613-BC613,0)/Inputs!$B$10)*DCF!L$6</f>
        <v>2883.5318441026307</v>
      </c>
      <c r="CL613" s="15">
        <f ca="1">(BE613*DCF!M$10-DCF!M$5*MAX(BE613*DCF!M$10,0)-MAX(BE613-BD613,0)/Inputs!$B$10)*DCF!M$6</f>
        <v>2973.6922629204641</v>
      </c>
      <c r="CM613" s="15">
        <f ca="1">(BF613*DCF!C$28-DCF!C$5*MAX(BF613*DCF!C$28,0)-MAX(BF613-Inputs!$B$13,0)/Inputs!$B$17)*DCF!C$6</f>
        <v>3482.4527476564508</v>
      </c>
      <c r="CN613" s="15">
        <f ca="1">(BG613*DCF!D$28-DCF!D$5*MAX(BG613*DCF!D$28,0)-MAX(BG613-BF613,0)/Inputs!$B$17)*DCF!D$6</f>
        <v>3695.6197544123238</v>
      </c>
      <c r="CO613" s="15">
        <f ca="1">(BH613*DCF!E$28-DCF!E$5*MAX(BH613*DCF!E$28,0)-MAX(BH613-BG613,0)/Inputs!$B$17)*DCF!E$6</f>
        <v>4727.5292553493864</v>
      </c>
      <c r="CP613" s="15">
        <f ca="1">(BI613*DCF!F$28-DCF!F$5*MAX(BI613*DCF!F$28,0)-MAX(BI613-BH613,0)/Inputs!$B$17)*DCF!F$6</f>
        <v>6394.7028907171716</v>
      </c>
      <c r="CQ613" s="15">
        <f ca="1">(BJ613*DCF!G$28-DCF!G$5*MAX(BJ613*DCF!G$28,0)-MAX(BJ613-BI613,0)/Inputs!$B$17)*DCF!G$6</f>
        <v>8759.8273048489791</v>
      </c>
      <c r="CR613" s="15">
        <f ca="1">(BK613*DCF!H$28-DCF!H$5*MAX(BK613*DCF!H$28,0)-MAX(BK613-BJ613,0)/Inputs!$B$17)*DCF!H$6</f>
        <v>9807.7725364120779</v>
      </c>
      <c r="CS613" s="15">
        <f ca="1">(BL613*DCF!I$28-DCF!I$5*MAX(BL613*DCF!I$28,0)-MAX(BL613-BK613,0)/Inputs!$B$17)*DCF!I$6</f>
        <v>10717.531986753633</v>
      </c>
      <c r="CT613" s="15">
        <f ca="1">(BM613*DCF!J$28-DCF!J$5*MAX(BM613*DCF!J$28,0)-MAX(BM613-BL613,0)/Inputs!$B$17)*DCF!J$6</f>
        <v>12355.329147220362</v>
      </c>
      <c r="CU613" s="15">
        <f ca="1">(BN613*DCF!K$28-DCF!K$5*MAX(BN613*DCF!K$28,0)-MAX(BN613-BM613,0)/Inputs!$B$17)*DCF!K$6</f>
        <v>14641.492381315184</v>
      </c>
      <c r="CV613" s="15">
        <f ca="1">(BO613*DCF!L$28-DCF!L$5*MAX(BO613*DCF!L$28,0)-MAX(BO613-BN613,0)/Inputs!$B$17)*DCF!L$6</f>
        <v>19155.957015323733</v>
      </c>
      <c r="CW613" s="15">
        <f ca="1">(BP613*DCF!M$28-DCF!M$5*MAX(BP613*DCF!M$28,0)-MAX(BP613-BO613,0)/Inputs!$B$17)*DCF!M$6</f>
        <v>24822.99757651933</v>
      </c>
      <c r="CX613" s="15">
        <f ca="1">(BQ613*DCF!C$46-DCF!C$5*MAX(BQ613*DCF!C$46,0)-MAX(BQ613-Inputs!$B$20,0)/Inputs!$B$24)*DCF!C$6</f>
        <v>-1623.1347145904215</v>
      </c>
      <c r="CY613" s="15">
        <f ca="1">(BR613*DCF!D$46-DCF!D$5*MAX(BR613*DCF!D$46,0)-MAX(BR613-BQ613,0)/Inputs!$B$24)*DCF!D$6</f>
        <v>-3317.1694167036967</v>
      </c>
      <c r="CZ613" s="15">
        <f ca="1">(BS613*DCF!E$46-DCF!E$5*MAX(BS613*DCF!E$46,0)-MAX(BS613-BR613,0)/Inputs!$B$24)*DCF!E$6</f>
        <v>-5663.5817139852325</v>
      </c>
      <c r="DA613" s="15">
        <f ca="1">(BT613*DCF!F$46-DCF!F$5*MAX(BT613*DCF!F$46,0)-MAX(BT613-BS613,0)/Inputs!$B$24)*DCF!F$6</f>
        <v>-1529.3576197245172</v>
      </c>
      <c r="DB613" s="15">
        <f ca="1">(BU613*DCF!G$46-DCF!G$5*MAX(BU613*DCF!G$46,0)-MAX(BU613-BT613,0)/Inputs!$B$24)*DCF!G$6</f>
        <v>-3043.3326590397141</v>
      </c>
      <c r="DC613" s="15">
        <f ca="1">(BV613*DCF!H$46-DCF!H$5*MAX(BV613*DCF!H$46,0)-MAX(BV613-BU613,0)/Inputs!$B$24)*DCF!H$6</f>
        <v>-2142.684264906884</v>
      </c>
      <c r="DD613" s="15">
        <f ca="1">(BW613*DCF!I$46-DCF!I$5*MAX(BW613*DCF!I$46,0)-MAX(BW613-BV613,0)/Inputs!$B$24)*DCF!I$6</f>
        <v>-4739.1084639852897</v>
      </c>
      <c r="DE613" s="15">
        <f ca="1">(BX613*DCF!J$46-DCF!J$5*MAX(BX613*DCF!J$46,0)-MAX(BX613-BW613,0)/Inputs!$B$24)*DCF!J$6</f>
        <v>-6011.7393413499622</v>
      </c>
      <c r="DF613" s="15">
        <f ca="1">(BY613*DCF!K$46-DCF!K$5*MAX(BY613*DCF!K$46,0)-MAX(BY613-BX613,0)/Inputs!$B$24)*DCF!K$6</f>
        <v>-8742.178204341335</v>
      </c>
      <c r="DG613" s="15">
        <f ca="1">(BZ613*DCF!L$46-DCF!L$5*MAX(BZ613*DCF!L$46,0)-MAX(BZ613-BY613,0)/Inputs!$B$24)*DCF!L$6</f>
        <v>-3659.5411754477227</v>
      </c>
      <c r="DH613" s="15">
        <f ca="1">(CA613*DCF!M$46-DCF!M$5*MAX(CA613*DCF!M$46,0)-MAX(CA613-BZ613,0)/Inputs!$B$24)*DCF!M$6</f>
        <v>14247.936193977297</v>
      </c>
      <c r="DI613" s="15">
        <f ca="1">SUM(CB613:CL613)+BE613*DCF!M$10*(1+Inputs!$B$30)*(1-Inputs!$B$33)*(1-Inputs!$B$30/Inputs!$B$31)/(Inputs!$B$29-Inputs!$B$30)*DCF!M$6</f>
        <v>85055.475290484464</v>
      </c>
      <c r="DJ613" s="15">
        <f ca="1">SUM(CM613:CW613)+BP613*DCF!M$28*(1+Inputs!$B$30)*(1-Inputs!$B$33)*(1-Inputs!$B$30/Inputs!$B$31)/(Inputs!$B$29-Inputs!$B$30)*DCF!M$6</f>
        <v>682101.88381159841</v>
      </c>
      <c r="DK613" s="15">
        <f ca="1">SUM(CX613:DH613)+CA613*DCF!M$46*(1+Inputs!$B$30)*(1-Inputs!$B$33)*(1-Inputs!$B$30/Inputs!$B$31)/(Inputs!$B$29-Inputs!$B$30)*DCF!M$6</f>
        <v>443335.95219088619</v>
      </c>
      <c r="DM613" s="15">
        <f ca="1">DI613+DJ613+DK613+Inputs!$B$34+Inputs!$B$36-Inputs!$B$35</f>
        <v>1287344.3112929692</v>
      </c>
    </row>
    <row r="614" spans="1:117" x14ac:dyDescent="0.75">
      <c r="A614" s="11">
        <v>601</v>
      </c>
      <c r="C614" s="24">
        <f t="shared" ref="C614:M623" ca="1" si="360">_xlfn.NORM.S.INV(RAND())</f>
        <v>1.3064393569692136</v>
      </c>
      <c r="D614" s="24">
        <f t="shared" ca="1" si="360"/>
        <v>0.9869252446909702</v>
      </c>
      <c r="E614" s="24">
        <f t="shared" ca="1" si="360"/>
        <v>0.53225116769415792</v>
      </c>
      <c r="F614" s="24">
        <f t="shared" ca="1" si="360"/>
        <v>1.6302063239970144</v>
      </c>
      <c r="G614" s="24">
        <f t="shared" ca="1" si="360"/>
        <v>0.83962343895662528</v>
      </c>
      <c r="H614" s="24">
        <f t="shared" ca="1" si="360"/>
        <v>0.15936356266924387</v>
      </c>
      <c r="I614" s="24">
        <f t="shared" ca="1" si="360"/>
        <v>0.3207122461846233</v>
      </c>
      <c r="J614" s="24">
        <f t="shared" ca="1" si="360"/>
        <v>0.54931789970833345</v>
      </c>
      <c r="K614" s="24">
        <f t="shared" ca="1" si="360"/>
        <v>0.52687754132206399</v>
      </c>
      <c r="L614" s="24">
        <f t="shared" ca="1" si="360"/>
        <v>-1.7363312696153494</v>
      </c>
      <c r="M614" s="24">
        <f t="shared" ca="1" si="360"/>
        <v>-0.48523529878838417</v>
      </c>
      <c r="N614" s="24">
        <f ca="1">SQRT(Inputs!$B$38)*C614+SQRT(1-Inputs!$B$38)*_xlfn.NORM.S.INV(RAND())</f>
        <v>0.98200215708303795</v>
      </c>
      <c r="O614" s="24">
        <f ca="1">SQRT(Inputs!$B$38)*D614+SQRT(1-Inputs!$B$38)*_xlfn.NORM.S.INV(RAND())</f>
        <v>0.38890336851807017</v>
      </c>
      <c r="P614" s="24">
        <f ca="1">SQRT(Inputs!$B$38)*E614+SQRT(1-Inputs!$B$38)*_xlfn.NORM.S.INV(RAND())</f>
        <v>-0.14930100461496876</v>
      </c>
      <c r="Q614" s="24">
        <f ca="1">SQRT(Inputs!$B$38)*F614+SQRT(1-Inputs!$B$38)*_xlfn.NORM.S.INV(RAND())</f>
        <v>1.217031110488396</v>
      </c>
      <c r="R614" s="24">
        <f ca="1">SQRT(Inputs!$B$38)*G614+SQRT(1-Inputs!$B$38)*_xlfn.NORM.S.INV(RAND())</f>
        <v>1.3343829659217881</v>
      </c>
      <c r="S614" s="24">
        <f ca="1">SQRT(Inputs!$B$38)*H614+SQRT(1-Inputs!$B$38)*_xlfn.NORM.S.INV(RAND())</f>
        <v>-0.55625548301404493</v>
      </c>
      <c r="T614" s="24">
        <f ca="1">SQRT(Inputs!$B$38)*I614+SQRT(1-Inputs!$B$38)*_xlfn.NORM.S.INV(RAND())</f>
        <v>-0.32375821964149182</v>
      </c>
      <c r="U614" s="24">
        <f ca="1">SQRT(Inputs!$B$38)*J614+SQRT(1-Inputs!$B$38)*_xlfn.NORM.S.INV(RAND())</f>
        <v>-1.0902461064589724</v>
      </c>
      <c r="V614" s="24">
        <f ca="1">SQRT(Inputs!$B$38)*K614+SQRT(1-Inputs!$B$38)*_xlfn.NORM.S.INV(RAND())</f>
        <v>0.2442835401632254</v>
      </c>
      <c r="W614" s="24">
        <f ca="1">SQRT(Inputs!$B$38)*L614+SQRT(1-Inputs!$B$38)*_xlfn.NORM.S.INV(RAND())</f>
        <v>0.5124924293287717</v>
      </c>
      <c r="X614" s="24">
        <f ca="1">SQRT(Inputs!$B$38)*M614+SQRT(1-Inputs!$B$38)*_xlfn.NORM.S.INV(RAND())</f>
        <v>-0.18904399866902627</v>
      </c>
      <c r="Y614" s="24">
        <f ca="1">SQRT(Inputs!$B$38)*C614+SQRT(1-Inputs!$B$38)*_xlfn.NORM.S.INV(RAND())</f>
        <v>2.0163385564160361</v>
      </c>
      <c r="Z614" s="24">
        <f ca="1">SQRT(Inputs!$B$38)*D614+SQRT(1-Inputs!$B$38)*_xlfn.NORM.S.INV(RAND())</f>
        <v>1.4035163591642474E-3</v>
      </c>
      <c r="AA614" s="24">
        <f ca="1">SQRT(Inputs!$B$38)*E614+SQRT(1-Inputs!$B$38)*_xlfn.NORM.S.INV(RAND())</f>
        <v>0.16425181918871798</v>
      </c>
      <c r="AB614" s="24">
        <f ca="1">SQRT(Inputs!$B$38)*F614+SQRT(1-Inputs!$B$38)*_xlfn.NORM.S.INV(RAND())</f>
        <v>-0.29766826626206677</v>
      </c>
      <c r="AC614" s="24">
        <f ca="1">SQRT(Inputs!$B$38)*G614+SQRT(1-Inputs!$B$38)*_xlfn.NORM.S.INV(RAND())</f>
        <v>0.92064868695843716</v>
      </c>
      <c r="AD614" s="24">
        <f ca="1">SQRT(Inputs!$B$38)*H614+SQRT(1-Inputs!$B$38)*_xlfn.NORM.S.INV(RAND())</f>
        <v>0.68890017029952266</v>
      </c>
      <c r="AE614" s="24">
        <f ca="1">SQRT(Inputs!$B$38)*I614+SQRT(1-Inputs!$B$38)*_xlfn.NORM.S.INV(RAND())</f>
        <v>-0.51760155333490121</v>
      </c>
      <c r="AF614" s="24">
        <f ca="1">SQRT(Inputs!$B$38)*J614+SQRT(1-Inputs!$B$38)*_xlfn.NORM.S.INV(RAND())</f>
        <v>-0.52043021937274503</v>
      </c>
      <c r="AG614" s="24">
        <f ca="1">SQRT(Inputs!$B$38)*K614+SQRT(1-Inputs!$B$38)*_xlfn.NORM.S.INV(RAND())</f>
        <v>-1.4573670639340193</v>
      </c>
      <c r="AH614" s="24">
        <f ca="1">SQRT(Inputs!$B$38)*L614+SQRT(1-Inputs!$B$38)*_xlfn.NORM.S.INV(RAND())</f>
        <v>-1.381338761219786</v>
      </c>
      <c r="AI614" s="24">
        <f ca="1">SQRT(Inputs!$B$38)*M614+SQRT(1-Inputs!$B$38)*_xlfn.NORM.S.INV(RAND())</f>
        <v>0.72806861767610287</v>
      </c>
      <c r="AJ614" s="24">
        <f ca="1">SQRT(Inputs!$B$38)*C614+SQRT(1-Inputs!$B$38)*_xlfn.NORM.S.INV(RAND())</f>
        <v>0.59274257553588938</v>
      </c>
      <c r="AK614" s="24">
        <f ca="1">SQRT(Inputs!$B$38)*D614+SQRT(1-Inputs!$B$38)*_xlfn.NORM.S.INV(RAND())</f>
        <v>-3.5179130359281219E-2</v>
      </c>
      <c r="AL614" s="24">
        <f ca="1">SQRT(Inputs!$B$38)*E614+SQRT(1-Inputs!$B$38)*_xlfn.NORM.S.INV(RAND())</f>
        <v>-0.85198425558262958</v>
      </c>
      <c r="AM614" s="24">
        <f ca="1">SQRT(Inputs!$B$38)*F614+SQRT(1-Inputs!$B$38)*_xlfn.NORM.S.INV(RAND())</f>
        <v>2.042423239299024</v>
      </c>
      <c r="AN614" s="24">
        <f ca="1">SQRT(Inputs!$B$38)*G614+SQRT(1-Inputs!$B$38)*_xlfn.NORM.S.INV(RAND())</f>
        <v>1.010036725909941</v>
      </c>
      <c r="AO614" s="24">
        <f ca="1">SQRT(Inputs!$B$38)*H614+SQRT(1-Inputs!$B$38)*_xlfn.NORM.S.INV(RAND())</f>
        <v>0.64803722794247764</v>
      </c>
      <c r="AP614" s="24">
        <f ca="1">SQRT(Inputs!$B$38)*I614+SQRT(1-Inputs!$B$38)*_xlfn.NORM.S.INV(RAND())</f>
        <v>-0.43913299186944188</v>
      </c>
      <c r="AQ614" s="24">
        <f ca="1">SQRT(Inputs!$B$38)*J614+SQRT(1-Inputs!$B$38)*_xlfn.NORM.S.INV(RAND())</f>
        <v>-3.512300505195598E-2</v>
      </c>
      <c r="AR614" s="24">
        <f ca="1">SQRT(Inputs!$B$38)*K614+SQRT(1-Inputs!$B$38)*_xlfn.NORM.S.INV(RAND())</f>
        <v>1.3757981019615975</v>
      </c>
      <c r="AS614" s="24">
        <f ca="1">SQRT(Inputs!$B$38)*L614+SQRT(1-Inputs!$B$38)*_xlfn.NORM.S.INV(RAND())</f>
        <v>-1.1984228774011514</v>
      </c>
      <c r="AT614" s="24">
        <f ca="1">SQRT(Inputs!$B$38)*M614+SQRT(1-Inputs!$B$38)*_xlfn.NORM.S.INV(RAND())</f>
        <v>1.4395028228717146</v>
      </c>
      <c r="AU614" s="15">
        <f ca="1">Inputs!$B$6*EXP($B$8-0.5*C$5^2+C$5*N614)</f>
        <v>5817.1872022348771</v>
      </c>
      <c r="AV614" s="15">
        <f t="shared" ca="1" si="328"/>
        <v>7497.5850104177007</v>
      </c>
      <c r="AW614" s="15">
        <f t="shared" ca="1" si="329"/>
        <v>8959.7175205460753</v>
      </c>
      <c r="AX614" s="15">
        <f t="shared" ca="1" si="330"/>
        <v>12735.251974051724</v>
      </c>
      <c r="AY614" s="15">
        <f t="shared" ca="1" si="331"/>
        <v>18188.437910398516</v>
      </c>
      <c r="AZ614" s="15">
        <f t="shared" ca="1" si="332"/>
        <v>20923.240448104432</v>
      </c>
      <c r="BA614" s="15">
        <f t="shared" ca="1" si="333"/>
        <v>24751.630073616627</v>
      </c>
      <c r="BB614" s="15">
        <f t="shared" ca="1" si="334"/>
        <v>27167.817007750582</v>
      </c>
      <c r="BC614" s="15">
        <f t="shared" ca="1" si="335"/>
        <v>34067.600983180404</v>
      </c>
      <c r="BD614" s="15">
        <f t="shared" ca="1" si="336"/>
        <v>43785.375398053089</v>
      </c>
      <c r="BE614" s="15">
        <f t="shared" ca="1" si="337"/>
        <v>52737.456604868712</v>
      </c>
      <c r="BF614" s="15">
        <f ca="1">Inputs!$B$13*EXP($B$9-0.5*C$6^2+C$6*Y614)</f>
        <v>20627.980151883679</v>
      </c>
      <c r="BG614" s="15">
        <f t="shared" ca="1" si="338"/>
        <v>25146.414578158234</v>
      </c>
      <c r="BH614" s="15">
        <f t="shared" ca="1" si="339"/>
        <v>31572.801492847197</v>
      </c>
      <c r="BI614" s="15">
        <f t="shared" ca="1" si="340"/>
        <v>36918.99408515665</v>
      </c>
      <c r="BJ614" s="15">
        <f t="shared" ca="1" si="341"/>
        <v>51683.431873387104</v>
      </c>
      <c r="BK614" s="15">
        <f t="shared" ca="1" si="342"/>
        <v>69668.730112672565</v>
      </c>
      <c r="BL614" s="15">
        <f t="shared" ca="1" si="343"/>
        <v>80027.507992841041</v>
      </c>
      <c r="BM614" s="15">
        <f t="shared" ca="1" si="344"/>
        <v>92212.441636354895</v>
      </c>
      <c r="BN614" s="15">
        <f t="shared" ca="1" si="345"/>
        <v>95236.433413310282</v>
      </c>
      <c r="BO614" s="15">
        <f t="shared" ca="1" si="346"/>
        <v>99796.409668919732</v>
      </c>
      <c r="BP614" s="15">
        <f t="shared" ca="1" si="347"/>
        <v>133392.29623259837</v>
      </c>
      <c r="BQ614" s="15">
        <f ca="1">Inputs!$B$20*EXP($B$10-0.5*C$7^2+C$7*AJ614)</f>
        <v>5293.1256782813243</v>
      </c>
      <c r="BR614" s="15">
        <f t="shared" ca="1" si="348"/>
        <v>7102.2970986639139</v>
      </c>
      <c r="BS614" s="15">
        <f t="shared" ca="1" si="349"/>
        <v>7614.7960628399433</v>
      </c>
      <c r="BT614" s="15">
        <f t="shared" ca="1" si="350"/>
        <v>17940.982455711626</v>
      </c>
      <c r="BU614" s="15">
        <f t="shared" ca="1" si="351"/>
        <v>31747.735747262297</v>
      </c>
      <c r="BV614" s="15">
        <f t="shared" ca="1" si="352"/>
        <v>51113.752434561313</v>
      </c>
      <c r="BW614" s="15">
        <f t="shared" ca="1" si="353"/>
        <v>64995.872913378822</v>
      </c>
      <c r="BX614" s="15">
        <f t="shared" ca="1" si="354"/>
        <v>90269.318748706311</v>
      </c>
      <c r="BY614" s="15">
        <f t="shared" ca="1" si="355"/>
        <v>164568.89509213346</v>
      </c>
      <c r="BZ614" s="15">
        <f t="shared" ca="1" si="356"/>
        <v>185254.62955760595</v>
      </c>
      <c r="CA614" s="15">
        <f t="shared" ca="1" si="357"/>
        <v>336081.37160735321</v>
      </c>
      <c r="CB614" s="15">
        <f ca="1">(AU614*DCF!C$10-DCF!C$5*MAX(AU614*DCF!C$10,0)-MAX(AU614-Inputs!$B$6,0)/Inputs!$B$10)*DCF!C$6</f>
        <v>1036.978373518152</v>
      </c>
      <c r="CC614" s="15">
        <f ca="1">(AV614*DCF!D$10-DCF!D$5*MAX(AV614*DCF!D$10,0)-MAX(AV614-AU614,0)/Inputs!$B$10)*DCF!D$6</f>
        <v>1417.7645254276867</v>
      </c>
      <c r="CD614" s="15">
        <f ca="1">(AW614*DCF!E$10-DCF!E$5*MAX(AW614*DCF!E$10,0)-MAX(AW614-AV614,0)/Inputs!$B$10)*DCF!E$6</f>
        <v>1739.3233581543359</v>
      </c>
      <c r="CE614" s="15">
        <f ca="1">(AX614*DCF!F$10-DCF!F$5*MAX(AX614*DCF!F$10,0)-MAX(AX614-AW614,0)/Inputs!$B$10)*DCF!F$6</f>
        <v>1994.4900966807711</v>
      </c>
      <c r="CF614" s="15">
        <f ca="1">(AY614*DCF!G$10-DCF!G$5*MAX(AY614*DCF!G$10,0)-MAX(AY614-AX614,0)/Inputs!$B$10)*DCF!G$6</f>
        <v>2699.3464156580835</v>
      </c>
      <c r="CG614" s="15">
        <f ca="1">(AZ614*DCF!H$10-DCF!H$5*MAX(AZ614*DCF!H$10,0)-MAX(AZ614-AY614,0)/Inputs!$B$10)*DCF!H$6</f>
        <v>3576.6489224740121</v>
      </c>
      <c r="CH614" s="15">
        <f ca="1">(BA614*DCF!I$10-DCF!I$5*MAX(BA614*DCF!I$10,0)-MAX(BA614-AZ614,0)/Inputs!$B$10)*DCF!I$6</f>
        <v>3893.2298389996554</v>
      </c>
      <c r="CI614" s="15">
        <f ca="1">(BB614*DCF!J$10-DCF!J$5*MAX(BB614*DCF!J$10,0)-MAX(BB614-BA614,0)/Inputs!$B$10)*DCF!J$6</f>
        <v>4295.9271223741907</v>
      </c>
      <c r="CJ614" s="15">
        <f ca="1">(BC614*DCF!K$10-DCF!K$5*MAX(BC614*DCF!K$10,0)-MAX(BC614-BB614,0)/Inputs!$B$10)*DCF!K$6</f>
        <v>4518.4719069231387</v>
      </c>
      <c r="CK614" s="15">
        <f ca="1">(BD614*DCF!L$10-DCF!L$5*MAX(BD614*DCF!L$10,0)-MAX(BD614-BC614,0)/Inputs!$B$10)*DCF!L$6</f>
        <v>5347.0016549657257</v>
      </c>
      <c r="CL614" s="15">
        <f ca="1">(BE614*DCF!M$10-DCF!M$5*MAX(BE614*DCF!M$10,0)-MAX(BE614-BD614,0)/Inputs!$B$10)*DCF!M$6</f>
        <v>6372.5154833545648</v>
      </c>
      <c r="CM614" s="15">
        <f ca="1">(BF614*DCF!C$28-DCF!C$5*MAX(BF614*DCF!C$28,0)-MAX(BF614-Inputs!$B$13,0)/Inputs!$B$17)*DCF!C$6</f>
        <v>4161.3487067132528</v>
      </c>
      <c r="CN614" s="15">
        <f ca="1">(BG614*DCF!D$28-DCF!D$5*MAX(BG614*DCF!D$28,0)-MAX(BG614-BF614,0)/Inputs!$B$17)*DCF!D$6</f>
        <v>6442.209833764935</v>
      </c>
      <c r="CO614" s="15">
        <f ca="1">(BH614*DCF!E$28-DCF!E$5*MAX(BH614*DCF!E$28,0)-MAX(BH614-BG614,0)/Inputs!$B$17)*DCF!E$6</f>
        <v>7675.4271790099765</v>
      </c>
      <c r="CP614" s="15">
        <f ca="1">(BI614*DCF!F$28-DCF!F$5*MAX(BI614*DCF!F$28,0)-MAX(BI614-BH614,0)/Inputs!$B$17)*DCF!F$6</f>
        <v>9049.1755515239911</v>
      </c>
      <c r="CQ614" s="15">
        <f ca="1">(BJ614*DCF!G$28-DCF!G$5*MAX(BJ614*DCF!G$28,0)-MAX(BJ614-BI614,0)/Inputs!$B$17)*DCF!G$6</f>
        <v>10926.42593947368</v>
      </c>
      <c r="CR614" s="15">
        <f ca="1">(BK614*DCF!H$28-DCF!H$5*MAX(BK614*DCF!H$28,0)-MAX(BK614-BJ614,0)/Inputs!$B$17)*DCF!H$6</f>
        <v>14435.434977972671</v>
      </c>
      <c r="CS614" s="15">
        <f ca="1">(BL614*DCF!I$28-DCF!I$5*MAX(BL614*DCF!I$28,0)-MAX(BL614-BK614,0)/Inputs!$B$17)*DCF!I$6</f>
        <v>17331.909358679903</v>
      </c>
      <c r="CT614" s="15">
        <f ca="1">(BM614*DCF!J$28-DCF!J$5*MAX(BM614*DCF!J$28,0)-MAX(BM614-BL614,0)/Inputs!$B$17)*DCF!J$6</f>
        <v>18955.406967519702</v>
      </c>
      <c r="CU614" s="15">
        <f ca="1">(BN614*DCF!K$28-DCF!K$5*MAX(BN614*DCF!K$28,0)-MAX(BN614-BM614,0)/Inputs!$B$17)*DCF!K$6</f>
        <v>19741.939194077491</v>
      </c>
      <c r="CV614" s="15">
        <f ca="1">(BO614*DCF!L$28-DCF!L$5*MAX(BO614*DCF!L$28,0)-MAX(BO614-BN614,0)/Inputs!$B$17)*DCF!L$6</f>
        <v>19395.509525951995</v>
      </c>
      <c r="CW614" s="15">
        <f ca="1">(BP614*DCF!M$28-DCF!M$5*MAX(BP614*DCF!M$28,0)-MAX(BP614-BO614,0)/Inputs!$B$17)*DCF!M$6</f>
        <v>21586.123567526516</v>
      </c>
      <c r="CX614" s="15">
        <f ca="1">(BQ614*DCF!C$46-DCF!C$5*MAX(BQ614*DCF!C$46,0)-MAX(BQ614-Inputs!$B$20,0)/Inputs!$B$24)*DCF!C$6</f>
        <v>-2188.7706777930653</v>
      </c>
      <c r="CY614" s="15">
        <f ca="1">(BR614*DCF!D$46-DCF!D$5*MAX(BR614*DCF!D$46,0)-MAX(BR614-BQ614,0)/Inputs!$B$24)*DCF!D$6</f>
        <v>-1984.1549146235375</v>
      </c>
      <c r="CZ614" s="15">
        <f ca="1">(BS614*DCF!E$46-DCF!E$5*MAX(BS614*DCF!E$46,0)-MAX(BS614-BR614,0)/Inputs!$B$24)*DCF!E$6</f>
        <v>-1102.4758755903533</v>
      </c>
      <c r="DA614" s="15">
        <f ca="1">(BT614*DCF!F$46-DCF!F$5*MAX(BT614*DCF!F$46,0)-MAX(BT614-BS614,0)/Inputs!$B$24)*DCF!F$6</f>
        <v>-5066.6666752667907</v>
      </c>
      <c r="DB614" s="15">
        <f ca="1">(BU614*DCF!G$46-DCF!G$5*MAX(BU614*DCF!G$46,0)-MAX(BU614-BT614,0)/Inputs!$B$24)*DCF!G$6</f>
        <v>-5712.2501238118821</v>
      </c>
      <c r="DC614" s="15">
        <f ca="1">(BV614*DCF!H$46-DCF!H$5*MAX(BV614*DCF!H$46,0)-MAX(BV614-BU614,0)/Inputs!$B$24)*DCF!H$6</f>
        <v>-6017.8710280252553</v>
      </c>
      <c r="DD614" s="15">
        <f ca="1">(BW614*DCF!I$46-DCF!I$5*MAX(BW614*DCF!I$46,0)-MAX(BW614-BV614,0)/Inputs!$B$24)*DCF!I$6</f>
        <v>-2483.9148765595446</v>
      </c>
      <c r="DE614" s="15">
        <f ca="1">(BX614*DCF!J$46-DCF!J$5*MAX(BX614*DCF!J$46,0)-MAX(BX614-BW614,0)/Inputs!$B$24)*DCF!J$6</f>
        <v>-2915.5567022563796</v>
      </c>
      <c r="DF614" s="15">
        <f ca="1">(BY614*DCF!K$46-DCF!K$5*MAX(BY614*DCF!K$46,0)-MAX(BY614-BX614,0)/Inputs!$B$24)*DCF!K$6</f>
        <v>-8800.692990656582</v>
      </c>
      <c r="DG614" s="15">
        <f ca="1">(BZ614*DCF!L$46-DCF!L$5*MAX(BZ614*DCF!L$46,0)-MAX(BZ614-BY614,0)/Inputs!$B$24)*DCF!L$6</f>
        <v>8124.5463985621782</v>
      </c>
      <c r="DH614" s="15">
        <f ca="1">(CA614*DCF!M$46-DCF!M$5*MAX(CA614*DCF!M$46,0)-MAX(CA614-BZ614,0)/Inputs!$B$24)*DCF!M$6</f>
        <v>-5183.8051016418121</v>
      </c>
      <c r="DI614" s="15">
        <f ca="1">SUM(CB614:CL614)+BE614*DCF!M$10*(1+Inputs!$B$30)*(1-Inputs!$B$33)*(1-Inputs!$B$30/Inputs!$B$31)/(Inputs!$B$29-Inputs!$B$30)*DCF!M$6</f>
        <v>183660.7368105473</v>
      </c>
      <c r="DJ614" s="15">
        <f ca="1">SUM(CM614:CW614)+BP614*DCF!M$28*(1+Inputs!$B$30)*(1-Inputs!$B$33)*(1-Inputs!$B$30/Inputs!$B$31)/(Inputs!$B$29-Inputs!$B$30)*DCF!M$6</f>
        <v>644677.60992998513</v>
      </c>
      <c r="DK614" s="15">
        <f ca="1">SUM(CX614:DH614)+CA614*DCF!M$46*(1+Inputs!$B$30)*(1-Inputs!$B$33)*(1-Inputs!$B$30/Inputs!$B$31)/(Inputs!$B$29-Inputs!$B$30)*DCF!M$6</f>
        <v>486289.99932084628</v>
      </c>
      <c r="DM614" s="15">
        <f ca="1">DI614+DJ614+DK614+Inputs!$B$34+Inputs!$B$36-Inputs!$B$35</f>
        <v>1391479.3460613787</v>
      </c>
    </row>
    <row r="615" spans="1:117" x14ac:dyDescent="0.75">
      <c r="A615" s="11">
        <v>602</v>
      </c>
      <c r="C615" s="24">
        <f t="shared" ca="1" si="360"/>
        <v>0.61075512967357759</v>
      </c>
      <c r="D615" s="24">
        <f t="shared" ca="1" si="360"/>
        <v>0.4285736905556512</v>
      </c>
      <c r="E615" s="24">
        <f t="shared" ca="1" si="360"/>
        <v>1.6698913857816591</v>
      </c>
      <c r="F615" s="24">
        <f t="shared" ca="1" si="360"/>
        <v>-0.63870486233903667</v>
      </c>
      <c r="G615" s="24">
        <f t="shared" ca="1" si="360"/>
        <v>0.71222113342451665</v>
      </c>
      <c r="H615" s="24">
        <f t="shared" ca="1" si="360"/>
        <v>-0.31093520376750722</v>
      </c>
      <c r="I615" s="24">
        <f t="shared" ca="1" si="360"/>
        <v>0.89243393723355491</v>
      </c>
      <c r="J615" s="24">
        <f t="shared" ca="1" si="360"/>
        <v>0.74677085142187771</v>
      </c>
      <c r="K615" s="24">
        <f t="shared" ca="1" si="360"/>
        <v>0.5034620120606772</v>
      </c>
      <c r="L615" s="24">
        <f t="shared" ca="1" si="360"/>
        <v>-0.10611123085723924</v>
      </c>
      <c r="M615" s="24">
        <f t="shared" ca="1" si="360"/>
        <v>-0.41513208178189021</v>
      </c>
      <c r="N615" s="24">
        <f ca="1">SQRT(Inputs!$B$38)*C615+SQRT(1-Inputs!$B$38)*_xlfn.NORM.S.INV(RAND())</f>
        <v>0.37053798820881895</v>
      </c>
      <c r="O615" s="24">
        <f ca="1">SQRT(Inputs!$B$38)*D615+SQRT(1-Inputs!$B$38)*_xlfn.NORM.S.INV(RAND())</f>
        <v>0.58473252787616881</v>
      </c>
      <c r="P615" s="24">
        <f ca="1">SQRT(Inputs!$B$38)*E615+SQRT(1-Inputs!$B$38)*_xlfn.NORM.S.INV(RAND())</f>
        <v>1.3014955814355968</v>
      </c>
      <c r="Q615" s="24">
        <f ca="1">SQRT(Inputs!$B$38)*F615+SQRT(1-Inputs!$B$38)*_xlfn.NORM.S.INV(RAND())</f>
        <v>1.0575552111936843</v>
      </c>
      <c r="R615" s="24">
        <f ca="1">SQRT(Inputs!$B$38)*G615+SQRT(1-Inputs!$B$38)*_xlfn.NORM.S.INV(RAND())</f>
        <v>-0.60195652743921813</v>
      </c>
      <c r="S615" s="24">
        <f ca="1">SQRT(Inputs!$B$38)*H615+SQRT(1-Inputs!$B$38)*_xlfn.NORM.S.INV(RAND())</f>
        <v>-0.71255588211166399</v>
      </c>
      <c r="T615" s="24">
        <f ca="1">SQRT(Inputs!$B$38)*I615+SQRT(1-Inputs!$B$38)*_xlfn.NORM.S.INV(RAND())</f>
        <v>-1.167224781709969E-2</v>
      </c>
      <c r="U615" s="24">
        <f ca="1">SQRT(Inputs!$B$38)*J615+SQRT(1-Inputs!$B$38)*_xlfn.NORM.S.INV(RAND())</f>
        <v>1.0032989145190221</v>
      </c>
      <c r="V615" s="24">
        <f ca="1">SQRT(Inputs!$B$38)*K615+SQRT(1-Inputs!$B$38)*_xlfn.NORM.S.INV(RAND())</f>
        <v>1.583100976042715</v>
      </c>
      <c r="W615" s="24">
        <f ca="1">SQRT(Inputs!$B$38)*L615+SQRT(1-Inputs!$B$38)*_xlfn.NORM.S.INV(RAND())</f>
        <v>-0.32492488807084635</v>
      </c>
      <c r="X615" s="24">
        <f ca="1">SQRT(Inputs!$B$38)*M615+SQRT(1-Inputs!$B$38)*_xlfn.NORM.S.INV(RAND())</f>
        <v>-0.17763830342873446</v>
      </c>
      <c r="Y615" s="24">
        <f ca="1">SQRT(Inputs!$B$38)*C615+SQRT(1-Inputs!$B$38)*_xlfn.NORM.S.INV(RAND())</f>
        <v>-0.47319766118456386</v>
      </c>
      <c r="Z615" s="24">
        <f ca="1">SQRT(Inputs!$B$38)*D615+SQRT(1-Inputs!$B$38)*_xlfn.NORM.S.INV(RAND())</f>
        <v>0.39668005630220565</v>
      </c>
      <c r="AA615" s="24">
        <f ca="1">SQRT(Inputs!$B$38)*E615+SQRT(1-Inputs!$B$38)*_xlfn.NORM.S.INV(RAND())</f>
        <v>0.68614068380610649</v>
      </c>
      <c r="AB615" s="24">
        <f ca="1">SQRT(Inputs!$B$38)*F615+SQRT(1-Inputs!$B$38)*_xlfn.NORM.S.INV(RAND())</f>
        <v>-1.3927379970452505</v>
      </c>
      <c r="AC615" s="24">
        <f ca="1">SQRT(Inputs!$B$38)*G615+SQRT(1-Inputs!$B$38)*_xlfn.NORM.S.INV(RAND())</f>
        <v>0.33094031749727193</v>
      </c>
      <c r="AD615" s="24">
        <f ca="1">SQRT(Inputs!$B$38)*H615+SQRT(1-Inputs!$B$38)*_xlfn.NORM.S.INV(RAND())</f>
        <v>0.90598349998263639</v>
      </c>
      <c r="AE615" s="24">
        <f ca="1">SQRT(Inputs!$B$38)*I615+SQRT(1-Inputs!$B$38)*_xlfn.NORM.S.INV(RAND())</f>
        <v>1.2541268957331699</v>
      </c>
      <c r="AF615" s="24">
        <f ca="1">SQRT(Inputs!$B$38)*J615+SQRT(1-Inputs!$B$38)*_xlfn.NORM.S.INV(RAND())</f>
        <v>1.3219205789167223</v>
      </c>
      <c r="AG615" s="24">
        <f ca="1">SQRT(Inputs!$B$38)*K615+SQRT(1-Inputs!$B$38)*_xlfn.NORM.S.INV(RAND())</f>
        <v>-0.92889744157945364</v>
      </c>
      <c r="AH615" s="24">
        <f ca="1">SQRT(Inputs!$B$38)*L615+SQRT(1-Inputs!$B$38)*_xlfn.NORM.S.INV(RAND())</f>
        <v>4.153591799970182E-2</v>
      </c>
      <c r="AI615" s="24">
        <f ca="1">SQRT(Inputs!$B$38)*M615+SQRT(1-Inputs!$B$38)*_xlfn.NORM.S.INV(RAND())</f>
        <v>0.35875411858576733</v>
      </c>
      <c r="AJ615" s="24">
        <f ca="1">SQRT(Inputs!$B$38)*C615+SQRT(1-Inputs!$B$38)*_xlfn.NORM.S.INV(RAND())</f>
        <v>0.34419740981556068</v>
      </c>
      <c r="AK615" s="24">
        <f ca="1">SQRT(Inputs!$B$38)*D615+SQRT(1-Inputs!$B$38)*_xlfn.NORM.S.INV(RAND())</f>
        <v>0.86272863938095923</v>
      </c>
      <c r="AL615" s="24">
        <f ca="1">SQRT(Inputs!$B$38)*E615+SQRT(1-Inputs!$B$38)*_xlfn.NORM.S.INV(RAND())</f>
        <v>2.12637645714516</v>
      </c>
      <c r="AM615" s="24">
        <f ca="1">SQRT(Inputs!$B$38)*F615+SQRT(1-Inputs!$B$38)*_xlfn.NORM.S.INV(RAND())</f>
        <v>-0.58241006362023984</v>
      </c>
      <c r="AN615" s="24">
        <f ca="1">SQRT(Inputs!$B$38)*G615+SQRT(1-Inputs!$B$38)*_xlfn.NORM.S.INV(RAND())</f>
        <v>0.96454633677858093</v>
      </c>
      <c r="AO615" s="24">
        <f ca="1">SQRT(Inputs!$B$38)*H615+SQRT(1-Inputs!$B$38)*_xlfn.NORM.S.INV(RAND())</f>
        <v>-0.65135554158167897</v>
      </c>
      <c r="AP615" s="24">
        <f ca="1">SQRT(Inputs!$B$38)*I615+SQRT(1-Inputs!$B$38)*_xlfn.NORM.S.INV(RAND())</f>
        <v>0.86233405143413955</v>
      </c>
      <c r="AQ615" s="24">
        <f ca="1">SQRT(Inputs!$B$38)*J615+SQRT(1-Inputs!$B$38)*_xlfn.NORM.S.INV(RAND())</f>
        <v>0.19859658189630588</v>
      </c>
      <c r="AR615" s="24">
        <f ca="1">SQRT(Inputs!$B$38)*K615+SQRT(1-Inputs!$B$38)*_xlfn.NORM.S.INV(RAND())</f>
        <v>-0.68994846854782632</v>
      </c>
      <c r="AS615" s="24">
        <f ca="1">SQRT(Inputs!$B$38)*L615+SQRT(1-Inputs!$B$38)*_xlfn.NORM.S.INV(RAND())</f>
        <v>-0.62957817054814724</v>
      </c>
      <c r="AT615" s="24">
        <f ca="1">SQRT(Inputs!$B$38)*M615+SQRT(1-Inputs!$B$38)*_xlfn.NORM.S.INV(RAND())</f>
        <v>0.9659818889465065</v>
      </c>
      <c r="AU615" s="15">
        <f ca="1">Inputs!$B$6*EXP($B$8-0.5*C$5^2+C$5*N615)</f>
        <v>5268.9824524072947</v>
      </c>
      <c r="AV615" s="15">
        <f t="shared" ca="1" si="328"/>
        <v>6989.3987616951963</v>
      </c>
      <c r="AW615" s="15">
        <f t="shared" ca="1" si="329"/>
        <v>10157.754458480524</v>
      </c>
      <c r="AX615" s="15">
        <f t="shared" ca="1" si="330"/>
        <v>14153.314094173276</v>
      </c>
      <c r="AY615" s="15">
        <f t="shared" ca="1" si="331"/>
        <v>16122.566202316237</v>
      </c>
      <c r="AZ615" s="15">
        <f t="shared" ca="1" si="332"/>
        <v>18230.255799850664</v>
      </c>
      <c r="BA615" s="15">
        <f t="shared" ca="1" si="333"/>
        <v>22281.935157031872</v>
      </c>
      <c r="BB615" s="15">
        <f t="shared" ca="1" si="334"/>
        <v>30164.61474813239</v>
      </c>
      <c r="BC615" s="15">
        <f t="shared" ca="1" si="335"/>
        <v>43043.842052322063</v>
      </c>
      <c r="BD615" s="15">
        <f t="shared" ca="1" si="336"/>
        <v>51154.252883459405</v>
      </c>
      <c r="BE615" s="15">
        <f t="shared" ca="1" si="337"/>
        <v>61676.967104335701</v>
      </c>
      <c r="BF615" s="15">
        <f ca="1">Inputs!$B$13*EXP($B$9-0.5*C$6^2+C$6*Y615)</f>
        <v>12592.527831060519</v>
      </c>
      <c r="BG615" s="15">
        <f t="shared" ca="1" si="338"/>
        <v>16485.704117952868</v>
      </c>
      <c r="BH615" s="15">
        <f t="shared" ca="1" si="339"/>
        <v>22570.267197074991</v>
      </c>
      <c r="BI615" s="15">
        <f t="shared" ca="1" si="340"/>
        <v>22298.312351413017</v>
      </c>
      <c r="BJ615" s="15">
        <f t="shared" ca="1" si="341"/>
        <v>28671.920645411203</v>
      </c>
      <c r="BK615" s="15">
        <f t="shared" ca="1" si="342"/>
        <v>39808.761624776489</v>
      </c>
      <c r="BL615" s="15">
        <f t="shared" ca="1" si="343"/>
        <v>57530.029339047134</v>
      </c>
      <c r="BM615" s="15">
        <f t="shared" ca="1" si="344"/>
        <v>83337.821339445043</v>
      </c>
      <c r="BN615" s="15">
        <f t="shared" ca="1" si="345"/>
        <v>91697.911917196456</v>
      </c>
      <c r="BO615" s="15">
        <f t="shared" ca="1" si="346"/>
        <v>113370.87552817419</v>
      </c>
      <c r="BP615" s="15">
        <f t="shared" ca="1" si="347"/>
        <v>145326.75767669786</v>
      </c>
      <c r="BQ615" s="15">
        <f ca="1">Inputs!$B$20*EXP($B$10-0.5*C$7^2+C$7*AJ615)</f>
        <v>4846.4877594670388</v>
      </c>
      <c r="BR615" s="15">
        <f t="shared" ca="1" si="348"/>
        <v>8648.8049822441571</v>
      </c>
      <c r="BS615" s="15">
        <f t="shared" ca="1" si="349"/>
        <v>21812.647413232338</v>
      </c>
      <c r="BT615" s="15">
        <f t="shared" ca="1" si="350"/>
        <v>25813.715752855307</v>
      </c>
      <c r="BU615" s="15">
        <f t="shared" ca="1" si="351"/>
        <v>45179.003523336127</v>
      </c>
      <c r="BV615" s="15">
        <f t="shared" ca="1" si="352"/>
        <v>54277.692635191779</v>
      </c>
      <c r="BW615" s="15">
        <f t="shared" ca="1" si="353"/>
        <v>90907.092436447827</v>
      </c>
      <c r="BX615" s="15">
        <f t="shared" ca="1" si="354"/>
        <v>132312.50831080406</v>
      </c>
      <c r="BY615" s="15">
        <f t="shared" ca="1" si="355"/>
        <v>162466.18510932138</v>
      </c>
      <c r="BZ615" s="15">
        <f t="shared" ca="1" si="356"/>
        <v>203048.4745536058</v>
      </c>
      <c r="CA615" s="15">
        <f t="shared" ca="1" si="357"/>
        <v>338634.63418978744</v>
      </c>
      <c r="CB615" s="15">
        <f ca="1">(AU615*DCF!C$10-DCF!C$5*MAX(AU615*DCF!C$10,0)-MAX(AU615-Inputs!$B$6,0)/Inputs!$B$10)*DCF!C$6</f>
        <v>1040.8871710968883</v>
      </c>
      <c r="CC615" s="15">
        <f ca="1">(AV615*DCF!D$10-DCF!D$5*MAX(AV615*DCF!D$10,0)-MAX(AV615-AU615,0)/Inputs!$B$10)*DCF!D$6</f>
        <v>1284.1401060145042</v>
      </c>
      <c r="CD615" s="15">
        <f ca="1">(AW615*DCF!E$10-DCF!E$5*MAX(AW615*DCF!E$10,0)-MAX(AW615-AV615,0)/Inputs!$B$10)*DCF!E$6</f>
        <v>1631.6188967811263</v>
      </c>
      <c r="CE615" s="15">
        <f ca="1">(AX615*DCF!F$10-DCF!F$5*MAX(AX615*DCF!F$10,0)-MAX(AX615-AW615,0)/Inputs!$B$10)*DCF!F$6</f>
        <v>2258.2690122123877</v>
      </c>
      <c r="CF615" s="15">
        <f ca="1">(AY615*DCF!G$10-DCF!G$5*MAX(AY615*DCF!G$10,0)-MAX(AY615-AX615,0)/Inputs!$B$10)*DCF!G$6</f>
        <v>2943.3668109003356</v>
      </c>
      <c r="CG615" s="15">
        <f ca="1">(AZ615*DCF!H$10-DCF!H$5*MAX(AZ615*DCF!H$10,0)-MAX(AZ615-AY615,0)/Inputs!$B$10)*DCF!H$6</f>
        <v>3165.1591663997501</v>
      </c>
      <c r="CH615" s="15">
        <f ca="1">(BA615*DCF!I$10-DCF!I$5*MAX(BA615*DCF!I$10,0)-MAX(BA615-AZ615,0)/Inputs!$B$10)*DCF!I$6</f>
        <v>3405.4793331268097</v>
      </c>
      <c r="CI615" s="15">
        <f ca="1">(BB615*DCF!J$10-DCF!J$5*MAX(BB615*DCF!J$10,0)-MAX(BB615-BA615,0)/Inputs!$B$10)*DCF!J$6</f>
        <v>3981.8276865715079</v>
      </c>
      <c r="CJ615" s="15">
        <f ca="1">(BC615*DCF!K$10-DCF!K$5*MAX(BC615*DCF!K$10,0)-MAX(BC615-BB615,0)/Inputs!$B$10)*DCF!K$6</f>
        <v>5126.4715176177342</v>
      </c>
      <c r="CK615" s="15">
        <f ca="1">(BD615*DCF!L$10-DCF!L$5*MAX(BD615*DCF!L$10,0)-MAX(BD615-BC615,0)/Inputs!$B$10)*DCF!L$6</f>
        <v>6666.2266429619767</v>
      </c>
      <c r="CL615" s="15">
        <f ca="1">(BE615*DCF!M$10-DCF!M$5*MAX(BE615*DCF!M$10,0)-MAX(BE615-BD615,0)/Inputs!$B$10)*DCF!M$6</f>
        <v>7446.3671432767469</v>
      </c>
      <c r="CM615" s="15">
        <f ca="1">(BF615*DCF!C$28-DCF!C$5*MAX(BF615*DCF!C$28,0)-MAX(BF615-Inputs!$B$13,0)/Inputs!$B$17)*DCF!C$6</f>
        <v>3564.7440166210254</v>
      </c>
      <c r="CN615" s="15">
        <f ca="1">(BG615*DCF!D$28-DCF!D$5*MAX(BG615*DCF!D$28,0)-MAX(BG615-BF615,0)/Inputs!$B$17)*DCF!D$6</f>
        <v>4024.8270832309731</v>
      </c>
      <c r="CO615" s="15">
        <f ca="1">(BH615*DCF!E$28-DCF!E$5*MAX(BH615*DCF!E$28,0)-MAX(BH615-BG615,0)/Inputs!$B$17)*DCF!E$6</f>
        <v>5193.1179361890627</v>
      </c>
      <c r="CP615" s="15">
        <f ca="1">(BI615*DCF!F$28-DCF!F$5*MAX(BI615*DCF!F$28,0)-MAX(BI615-BH615,0)/Inputs!$B$17)*DCF!F$6</f>
        <v>6053.4044466294772</v>
      </c>
      <c r="CQ615" s="15">
        <f ca="1">(BJ615*DCF!G$28-DCF!G$5*MAX(BJ615*DCF!G$28,0)-MAX(BJ615-BI615,0)/Inputs!$B$17)*DCF!G$6</f>
        <v>6367.1693931984564</v>
      </c>
      <c r="CR615" s="15">
        <f ca="1">(BK615*DCF!H$28-DCF!H$5*MAX(BK615*DCF!H$28,0)-MAX(BK615-BJ615,0)/Inputs!$B$17)*DCF!H$6</f>
        <v>8114.793400163182</v>
      </c>
      <c r="CS615" s="15">
        <f ca="1">(BL615*DCF!I$28-DCF!I$5*MAX(BL615*DCF!I$28,0)-MAX(BL615-BK615,0)/Inputs!$B$17)*DCF!I$6</f>
        <v>10984.815921471469</v>
      </c>
      <c r="CT615" s="15">
        <f ca="1">(BM615*DCF!J$28-DCF!J$5*MAX(BM615*DCF!J$28,0)-MAX(BM615-BL615,0)/Inputs!$B$17)*DCF!J$6</f>
        <v>15169.350166951172</v>
      </c>
      <c r="CU615" s="15">
        <f ca="1">(BN615*DCF!K$28-DCF!K$5*MAX(BN615*DCF!K$28,0)-MAX(BN615-BM615,0)/Inputs!$B$17)*DCF!K$6</f>
        <v>18341.061757953743</v>
      </c>
      <c r="CV615" s="15">
        <f ca="1">(BO615*DCF!L$28-DCF!L$5*MAX(BO615*DCF!L$28,0)-MAX(BO615-BN615,0)/Inputs!$B$17)*DCF!L$6</f>
        <v>20167.537336277466</v>
      </c>
      <c r="CW615" s="15">
        <f ca="1">(BP615*DCF!M$28-DCF!M$5*MAX(BP615*DCF!M$28,0)-MAX(BP615-BO615,0)/Inputs!$B$17)*DCF!M$6</f>
        <v>24003.025939398856</v>
      </c>
      <c r="CX615" s="15">
        <f ca="1">(BQ615*DCF!C$46-DCF!C$5*MAX(BQ615*DCF!C$46,0)-MAX(BQ615-Inputs!$B$20,0)/Inputs!$B$24)*DCF!C$6</f>
        <v>-1879.3217733027982</v>
      </c>
      <c r="CY615" s="15">
        <f ca="1">(BR615*DCF!D$46-DCF!D$5*MAX(BR615*DCF!D$46,0)-MAX(BR615-BQ615,0)/Inputs!$B$24)*DCF!D$6</f>
        <v>-3098.5665145900962</v>
      </c>
      <c r="CZ615" s="15">
        <f ca="1">(BS615*DCF!E$46-DCF!E$5*MAX(BS615*DCF!E$46,0)-MAX(BS615-BR615,0)/Inputs!$B$24)*DCF!E$6</f>
        <v>-7768.2078267286333</v>
      </c>
      <c r="DA615" s="15">
        <f ca="1">(BT615*DCF!F$46-DCF!F$5*MAX(BT615*DCF!F$46,0)-MAX(BT615-BS615,0)/Inputs!$B$24)*DCF!F$6</f>
        <v>-3336.8334537592455</v>
      </c>
      <c r="DB615" s="15">
        <f ca="1">(BU615*DCF!G$46-DCF!G$5*MAX(BU615*DCF!G$46,0)-MAX(BU615-BT615,0)/Inputs!$B$24)*DCF!G$6</f>
        <v>-8033.8326103346417</v>
      </c>
      <c r="DC615" s="15">
        <f ca="1">(BV615*DCF!H$46-DCF!H$5*MAX(BV615*DCF!H$46,0)-MAX(BV615-BU615,0)/Inputs!$B$24)*DCF!H$6</f>
        <v>-2827.3618929160198</v>
      </c>
      <c r="DD615" s="15">
        <f ca="1">(BW615*DCF!I$46-DCF!I$5*MAX(BW615*DCF!I$46,0)-MAX(BW615-BV615,0)/Inputs!$B$24)*DCF!I$6</f>
        <v>-8415.3491217991468</v>
      </c>
      <c r="DE615" s="15">
        <f ca="1">(BX615*DCF!J$46-DCF!J$5*MAX(BX615*DCF!J$46,0)-MAX(BX615-BW615,0)/Inputs!$B$24)*DCF!J$6</f>
        <v>-5429.8960929000514</v>
      </c>
      <c r="DF615" s="15">
        <f ca="1">(BY615*DCF!K$46-DCF!K$5*MAX(BY615*DCF!K$46,0)-MAX(BY615-BX615,0)/Inputs!$B$24)*DCF!K$6</f>
        <v>1893.7625521283562</v>
      </c>
      <c r="DG615" s="15">
        <f ca="1">(BZ615*DCF!L$46-DCF!L$5*MAX(BZ615*DCF!L$46,0)-MAX(BZ615-BY615,0)/Inputs!$B$24)*DCF!L$6</f>
        <v>4851.8959906873315</v>
      </c>
      <c r="DH615" s="15">
        <f ca="1">(CA615*DCF!M$46-DCF!M$5*MAX(CA615*DCF!M$46,0)-MAX(CA615-BZ615,0)/Inputs!$B$24)*DCF!M$6</f>
        <v>-1797.5011144481241</v>
      </c>
      <c r="DI615" s="15">
        <f ca="1">SUM(CB615:CL615)+BE615*DCF!M$10*(1+Inputs!$B$30)*(1-Inputs!$B$33)*(1-Inputs!$B$30/Inputs!$B$31)/(Inputs!$B$29-Inputs!$B$30)*DCF!M$6</f>
        <v>210597.62853178178</v>
      </c>
      <c r="DJ615" s="15">
        <f ca="1">SUM(CM615:CW615)+BP615*DCF!M$28*(1+Inputs!$B$30)*(1-Inputs!$B$33)*(1-Inputs!$B$30/Inputs!$B$31)/(Inputs!$B$29-Inputs!$B$30)*DCF!M$6</f>
        <v>661245.56521364732</v>
      </c>
      <c r="DK615" s="15">
        <f ca="1">SUM(CX615:DH615)+CA615*DCF!M$46*(1+Inputs!$B$30)*(1-Inputs!$B$33)*(1-Inputs!$B$30/Inputs!$B$31)/(Inputs!$B$29-Inputs!$B$30)*DCF!M$6</f>
        <v>487728.04643627774</v>
      </c>
      <c r="DM615" s="15">
        <f ca="1">DI615+DJ615+DK615+Inputs!$B$34+Inputs!$B$36-Inputs!$B$35</f>
        <v>1436422.2401817068</v>
      </c>
    </row>
    <row r="616" spans="1:117" x14ac:dyDescent="0.75">
      <c r="A616" s="11">
        <v>603</v>
      </c>
      <c r="C616" s="24">
        <f t="shared" ca="1" si="360"/>
        <v>-1.6936823644764059</v>
      </c>
      <c r="D616" s="24">
        <f t="shared" ca="1" si="360"/>
        <v>1.196560763584718</v>
      </c>
      <c r="E616" s="24">
        <f t="shared" ca="1" si="360"/>
        <v>0.53313858180364593</v>
      </c>
      <c r="F616" s="24">
        <f t="shared" ca="1" si="360"/>
        <v>0.23665602107036529</v>
      </c>
      <c r="G616" s="24">
        <f t="shared" ca="1" si="360"/>
        <v>-1.982530344837401</v>
      </c>
      <c r="H616" s="24">
        <f t="shared" ca="1" si="360"/>
        <v>1.2997402798350508</v>
      </c>
      <c r="I616" s="24">
        <f t="shared" ca="1" si="360"/>
        <v>0.50972847970490254</v>
      </c>
      <c r="J616" s="24">
        <f t="shared" ca="1" si="360"/>
        <v>0.20270951465442716</v>
      </c>
      <c r="K616" s="24">
        <f t="shared" ca="1" si="360"/>
        <v>-2.1533994044921245</v>
      </c>
      <c r="L616" s="24">
        <f t="shared" ca="1" si="360"/>
        <v>0.88543848307291773</v>
      </c>
      <c r="M616" s="24">
        <f t="shared" ca="1" si="360"/>
        <v>2.1543098098140576</v>
      </c>
      <c r="N616" s="24">
        <f ca="1">SQRT(Inputs!$B$38)*C616+SQRT(1-Inputs!$B$38)*_xlfn.NORM.S.INV(RAND())</f>
        <v>-0.90108325744320217</v>
      </c>
      <c r="O616" s="24">
        <f ca="1">SQRT(Inputs!$B$38)*D616+SQRT(1-Inputs!$B$38)*_xlfn.NORM.S.INV(RAND())</f>
        <v>0.45909418259550216</v>
      </c>
      <c r="P616" s="24">
        <f ca="1">SQRT(Inputs!$B$38)*E616+SQRT(1-Inputs!$B$38)*_xlfn.NORM.S.INV(RAND())</f>
        <v>0.20295977800540743</v>
      </c>
      <c r="Q616" s="24">
        <f ca="1">SQRT(Inputs!$B$38)*F616+SQRT(1-Inputs!$B$38)*_xlfn.NORM.S.INV(RAND())</f>
        <v>-0.74902313976316937</v>
      </c>
      <c r="R616" s="24">
        <f ca="1">SQRT(Inputs!$B$38)*G616+SQRT(1-Inputs!$B$38)*_xlfn.NORM.S.INV(RAND())</f>
        <v>-2.1042915913010947</v>
      </c>
      <c r="S616" s="24">
        <f ca="1">SQRT(Inputs!$B$38)*H616+SQRT(1-Inputs!$B$38)*_xlfn.NORM.S.INV(RAND())</f>
        <v>0.45786798307788235</v>
      </c>
      <c r="T616" s="24">
        <f ca="1">SQRT(Inputs!$B$38)*I616+SQRT(1-Inputs!$B$38)*_xlfn.NORM.S.INV(RAND())</f>
        <v>1.6395802515642783</v>
      </c>
      <c r="U616" s="24">
        <f ca="1">SQRT(Inputs!$B$38)*J616+SQRT(1-Inputs!$B$38)*_xlfn.NORM.S.INV(RAND())</f>
        <v>-1.0586480039394959</v>
      </c>
      <c r="V616" s="24">
        <f ca="1">SQRT(Inputs!$B$38)*K616+SQRT(1-Inputs!$B$38)*_xlfn.NORM.S.INV(RAND())</f>
        <v>-0.4492992154251183</v>
      </c>
      <c r="W616" s="24">
        <f ca="1">SQRT(Inputs!$B$38)*L616+SQRT(1-Inputs!$B$38)*_xlfn.NORM.S.INV(RAND())</f>
        <v>0.96308834540509425</v>
      </c>
      <c r="X616" s="24">
        <f ca="1">SQRT(Inputs!$B$38)*M616+SQRT(1-Inputs!$B$38)*_xlfn.NORM.S.INV(RAND())</f>
        <v>1.5823467667243762</v>
      </c>
      <c r="Y616" s="24">
        <f ca="1">SQRT(Inputs!$B$38)*C616+SQRT(1-Inputs!$B$38)*_xlfn.NORM.S.INV(RAND())</f>
        <v>-1.2274101751645516</v>
      </c>
      <c r="Z616" s="24">
        <f ca="1">SQRT(Inputs!$B$38)*D616+SQRT(1-Inputs!$B$38)*_xlfn.NORM.S.INV(RAND())</f>
        <v>1.1305019661100981</v>
      </c>
      <c r="AA616" s="24">
        <f ca="1">SQRT(Inputs!$B$38)*E616+SQRT(1-Inputs!$B$38)*_xlfn.NORM.S.INV(RAND())</f>
        <v>-0.99954662043050391</v>
      </c>
      <c r="AB616" s="24">
        <f ca="1">SQRT(Inputs!$B$38)*F616+SQRT(1-Inputs!$B$38)*_xlfn.NORM.S.INV(RAND())</f>
        <v>-1.2847198395235315</v>
      </c>
      <c r="AC616" s="24">
        <f ca="1">SQRT(Inputs!$B$38)*G616+SQRT(1-Inputs!$B$38)*_xlfn.NORM.S.INV(RAND())</f>
        <v>-1.5727158771634064</v>
      </c>
      <c r="AD616" s="24">
        <f ca="1">SQRT(Inputs!$B$38)*H616+SQRT(1-Inputs!$B$38)*_xlfn.NORM.S.INV(RAND())</f>
        <v>5.1334926830293726E-2</v>
      </c>
      <c r="AE616" s="24">
        <f ca="1">SQRT(Inputs!$B$38)*I616+SQRT(1-Inputs!$B$38)*_xlfn.NORM.S.INV(RAND())</f>
        <v>2.5436436676615042</v>
      </c>
      <c r="AF616" s="24">
        <f ca="1">SQRT(Inputs!$B$38)*J616+SQRT(1-Inputs!$B$38)*_xlfn.NORM.S.INV(RAND())</f>
        <v>0.494753034686499</v>
      </c>
      <c r="AG616" s="24">
        <f ca="1">SQRT(Inputs!$B$38)*K616+SQRT(1-Inputs!$B$38)*_xlfn.NORM.S.INV(RAND())</f>
        <v>-2.6391269087315754</v>
      </c>
      <c r="AH616" s="24">
        <f ca="1">SQRT(Inputs!$B$38)*L616+SQRT(1-Inputs!$B$38)*_xlfn.NORM.S.INV(RAND())</f>
        <v>1.0188529088171026</v>
      </c>
      <c r="AI616" s="24">
        <f ca="1">SQRT(Inputs!$B$38)*M616+SQRT(1-Inputs!$B$38)*_xlfn.NORM.S.INV(RAND())</f>
        <v>0.90017495874780096</v>
      </c>
      <c r="AJ616" s="24">
        <f ca="1">SQRT(Inputs!$B$38)*C616+SQRT(1-Inputs!$B$38)*_xlfn.NORM.S.INV(RAND())</f>
        <v>0.68559559225146094</v>
      </c>
      <c r="AK616" s="24">
        <f ca="1">SQRT(Inputs!$B$38)*D616+SQRT(1-Inputs!$B$38)*_xlfn.NORM.S.INV(RAND())</f>
        <v>2.0232445336806966</v>
      </c>
      <c r="AL616" s="24">
        <f ca="1">SQRT(Inputs!$B$38)*E616+SQRT(1-Inputs!$B$38)*_xlfn.NORM.S.INV(RAND())</f>
        <v>-0.36190810861049788</v>
      </c>
      <c r="AM616" s="24">
        <f ca="1">SQRT(Inputs!$B$38)*F616+SQRT(1-Inputs!$B$38)*_xlfn.NORM.S.INV(RAND())</f>
        <v>0.46964807550272547</v>
      </c>
      <c r="AN616" s="24">
        <f ca="1">SQRT(Inputs!$B$38)*G616+SQRT(1-Inputs!$B$38)*_xlfn.NORM.S.INV(RAND())</f>
        <v>-0.82515374067683633</v>
      </c>
      <c r="AO616" s="24">
        <f ca="1">SQRT(Inputs!$B$38)*H616+SQRT(1-Inputs!$B$38)*_xlfn.NORM.S.INV(RAND())</f>
        <v>-0.3953153310160894</v>
      </c>
      <c r="AP616" s="24">
        <f ca="1">SQRT(Inputs!$B$38)*I616+SQRT(1-Inputs!$B$38)*_xlfn.NORM.S.INV(RAND())</f>
        <v>1.1319379666034801</v>
      </c>
      <c r="AQ616" s="24">
        <f ca="1">SQRT(Inputs!$B$38)*J616+SQRT(1-Inputs!$B$38)*_xlfn.NORM.S.INV(RAND())</f>
        <v>0.117548181618509</v>
      </c>
      <c r="AR616" s="24">
        <f ca="1">SQRT(Inputs!$B$38)*K616+SQRT(1-Inputs!$B$38)*_xlfn.NORM.S.INV(RAND())</f>
        <v>-0.5021088093611169</v>
      </c>
      <c r="AS616" s="24">
        <f ca="1">SQRT(Inputs!$B$38)*L616+SQRT(1-Inputs!$B$38)*_xlfn.NORM.S.INV(RAND())</f>
        <v>1.2379945800887797</v>
      </c>
      <c r="AT616" s="24">
        <f ca="1">SQRT(Inputs!$B$38)*M616+SQRT(1-Inputs!$B$38)*_xlfn.NORM.S.INV(RAND())</f>
        <v>3.17347100306884</v>
      </c>
      <c r="AU616" s="15">
        <f ca="1">Inputs!$B$6*EXP($B$8-0.5*C$5^2+C$5*N616)</f>
        <v>4288.7530193871016</v>
      </c>
      <c r="AV616" s="15">
        <f t="shared" ca="1" si="328"/>
        <v>5584.9776965669826</v>
      </c>
      <c r="AW616" s="15">
        <f t="shared" ca="1" si="329"/>
        <v>6998.8896356928299</v>
      </c>
      <c r="AX616" s="15">
        <f t="shared" ca="1" si="330"/>
        <v>7781.5990884644098</v>
      </c>
      <c r="AY616" s="15">
        <f t="shared" ca="1" si="331"/>
        <v>7437.8240657043807</v>
      </c>
      <c r="AZ616" s="15">
        <f t="shared" ca="1" si="332"/>
        <v>9567.0742973044107</v>
      </c>
      <c r="BA616" s="15">
        <f t="shared" ca="1" si="333"/>
        <v>13899.330521380623</v>
      </c>
      <c r="BB616" s="15">
        <f t="shared" ca="1" si="334"/>
        <v>15304.519915062683</v>
      </c>
      <c r="BC616" s="15">
        <f t="shared" ca="1" si="335"/>
        <v>17948.57057556837</v>
      </c>
      <c r="BD616" s="15">
        <f t="shared" ca="1" si="336"/>
        <v>24061.411044450917</v>
      </c>
      <c r="BE616" s="15">
        <f t="shared" ca="1" si="337"/>
        <v>34054.91177756252</v>
      </c>
      <c r="BF616" s="15">
        <f ca="1">Inputs!$B$13*EXP($B$9-0.5*C$6^2+C$6*Y616)</f>
        <v>10843.683231699297</v>
      </c>
      <c r="BG616" s="15">
        <f t="shared" ca="1" si="338"/>
        <v>16206.013136885824</v>
      </c>
      <c r="BH616" s="15">
        <f t="shared" ca="1" si="339"/>
        <v>16775.818733699944</v>
      </c>
      <c r="BI616" s="15">
        <f t="shared" ca="1" si="340"/>
        <v>16851.541790891501</v>
      </c>
      <c r="BJ616" s="15">
        <f t="shared" ca="1" si="341"/>
        <v>16468.441113799221</v>
      </c>
      <c r="BK616" s="15">
        <f t="shared" ca="1" si="342"/>
        <v>20353.644122310612</v>
      </c>
      <c r="BL616" s="15">
        <f t="shared" ca="1" si="343"/>
        <v>34764.28571945471</v>
      </c>
      <c r="BM616" s="15">
        <f t="shared" ca="1" si="344"/>
        <v>45441.645496871541</v>
      </c>
      <c r="BN616" s="15">
        <f t="shared" ca="1" si="345"/>
        <v>40734.658097782813</v>
      </c>
      <c r="BO616" s="15">
        <f t="shared" ca="1" si="346"/>
        <v>56421.356977708776</v>
      </c>
      <c r="BP616" s="15">
        <f t="shared" ca="1" si="347"/>
        <v>76900.236883414036</v>
      </c>
      <c r="BQ616" s="15">
        <f ca="1">Inputs!$B$20*EXP($B$10-0.5*C$7^2+C$7*AJ616)</f>
        <v>5470.3483296752584</v>
      </c>
      <c r="BR616" s="15">
        <f t="shared" ca="1" si="348"/>
        <v>14112.569232807256</v>
      </c>
      <c r="BS616" s="15">
        <f t="shared" ca="1" si="349"/>
        <v>17417.789492381824</v>
      </c>
      <c r="BT616" s="15">
        <f t="shared" ca="1" si="350"/>
        <v>27164.116302789716</v>
      </c>
      <c r="BU616" s="15">
        <f t="shared" ca="1" si="351"/>
        <v>30832.516300473624</v>
      </c>
      <c r="BV616" s="15">
        <f t="shared" ca="1" si="352"/>
        <v>39241.553220180802</v>
      </c>
      <c r="BW616" s="15">
        <f t="shared" ca="1" si="353"/>
        <v>69583.145645048848</v>
      </c>
      <c r="BX616" s="15">
        <f t="shared" ca="1" si="354"/>
        <v>99643.902857617766</v>
      </c>
      <c r="BY616" s="15">
        <f t="shared" ca="1" si="355"/>
        <v>126829.60676328941</v>
      </c>
      <c r="BZ616" s="15">
        <f t="shared" ca="1" si="356"/>
        <v>223439.882087031</v>
      </c>
      <c r="CA616" s="15">
        <f t="shared" ca="1" si="357"/>
        <v>551637.96024744713</v>
      </c>
      <c r="CB616" s="15">
        <f ca="1">(AU616*DCF!C$10-DCF!C$5*MAX(AU616*DCF!C$10,0)-MAX(AU616-Inputs!$B$6,0)/Inputs!$B$10)*DCF!C$6</f>
        <v>1047.876381671223</v>
      </c>
      <c r="CC616" s="15">
        <f ca="1">(AV616*DCF!D$10-DCF!D$5*MAX(AV616*DCF!D$10,0)-MAX(AV616-AU616,0)/Inputs!$B$10)*DCF!D$6</f>
        <v>1045.2500136357628</v>
      </c>
      <c r="CD616" s="15">
        <f ca="1">(AW616*DCF!E$10-DCF!E$5*MAX(AW616*DCF!E$10,0)-MAX(AW616-AV616,0)/Inputs!$B$10)*DCF!E$6</f>
        <v>1297.4606827791033</v>
      </c>
      <c r="CE616" s="15">
        <f ca="1">(AX616*DCF!F$10-DCF!F$5*MAX(AX616*DCF!F$10,0)-MAX(AX616-AW616,0)/Inputs!$B$10)*DCF!F$6</f>
        <v>1535.8482481292788</v>
      </c>
      <c r="CF616" s="15">
        <f ca="1">(AY616*DCF!G$10-DCF!G$5*MAX(AY616*DCF!G$10,0)-MAX(AY616-AX616,0)/Inputs!$B$10)*DCF!G$6</f>
        <v>1532.488143538254</v>
      </c>
      <c r="CG616" s="15">
        <f ca="1">(AZ616*DCF!H$10-DCF!H$5*MAX(AZ616*DCF!H$10,0)-MAX(AZ616-AY616,0)/Inputs!$B$10)*DCF!H$6</f>
        <v>1479.3677866329322</v>
      </c>
      <c r="CH616" s="15">
        <f ca="1">(BA616*DCF!I$10-DCF!I$5*MAX(BA616*DCF!I$10,0)-MAX(BA616-AZ616,0)/Inputs!$B$10)*DCF!I$6</f>
        <v>1828.2588278490043</v>
      </c>
      <c r="CI616" s="15">
        <f ca="1">(BB616*DCF!J$10-DCF!J$5*MAX(BB616*DCF!J$10,0)-MAX(BB616-BA616,0)/Inputs!$B$10)*DCF!J$6</f>
        <v>2413.3578319250655</v>
      </c>
      <c r="CJ616" s="15">
        <f ca="1">(BC616*DCF!K$10-DCF!K$5*MAX(BC616*DCF!K$10,0)-MAX(BC616-BB616,0)/Inputs!$B$10)*DCF!K$6</f>
        <v>2519.3047643407781</v>
      </c>
      <c r="CK616" s="15">
        <f ca="1">(BD616*DCF!L$10-DCF!L$5*MAX(BD616*DCF!L$10,0)-MAX(BD616-BC616,0)/Inputs!$B$10)*DCF!L$6</f>
        <v>2838.4290883664708</v>
      </c>
      <c r="CL616" s="15">
        <f ca="1">(BE616*DCF!M$10-DCF!M$5*MAX(BE616*DCF!M$10,0)-MAX(BE616-BD616,0)/Inputs!$B$10)*DCF!M$6</f>
        <v>3611.7580774304752</v>
      </c>
      <c r="CM616" s="15">
        <f ca="1">(BF616*DCF!C$28-DCF!C$5*MAX(BF616*DCF!C$28,0)-MAX(BF616-Inputs!$B$13,0)/Inputs!$B$17)*DCF!C$6</f>
        <v>3309.4210080520625</v>
      </c>
      <c r="CN616" s="15">
        <f ca="1">(BG616*DCF!D$28-DCF!D$5*MAX(BG616*DCF!D$28,0)-MAX(BG616-BF616,0)/Inputs!$B$17)*DCF!D$6</f>
        <v>3629.0138116450394</v>
      </c>
      <c r="CO616" s="15">
        <f ca="1">(BH616*DCF!E$28-DCF!E$5*MAX(BH616*DCF!E$28,0)-MAX(BH616-BG616,0)/Inputs!$B$17)*DCF!E$6</f>
        <v>4638.9097431692235</v>
      </c>
      <c r="CP616" s="15">
        <f ca="1">(BI616*DCF!F$28-DCF!F$5*MAX(BI616*DCF!F$28,0)-MAX(BI616-BH616,0)/Inputs!$B$17)*DCF!F$6</f>
        <v>4560.9631326262297</v>
      </c>
      <c r="CQ616" s="15">
        <f ca="1">(BJ616*DCF!G$28-DCF!G$5*MAX(BJ616*DCF!G$28,0)-MAX(BJ616-BI616,0)/Inputs!$B$17)*DCF!G$6</f>
        <v>4272.8619926778993</v>
      </c>
      <c r="CR616" s="15">
        <f ca="1">(BK616*DCF!H$28-DCF!H$5*MAX(BK616*DCF!H$28,0)-MAX(BK616-BJ616,0)/Inputs!$B$17)*DCF!H$6</f>
        <v>4430.0292327400502</v>
      </c>
      <c r="CS616" s="15">
        <f ca="1">(BL616*DCF!I$28-DCF!I$5*MAX(BL616*DCF!I$28,0)-MAX(BL616-BK616,0)/Inputs!$B$17)*DCF!I$6</f>
        <v>6106.5585099576856</v>
      </c>
      <c r="CT616" s="15">
        <f ca="1">(BM616*DCF!J$28-DCF!J$5*MAX(BM616*DCF!J$28,0)-MAX(BM616-BL616,0)/Inputs!$B$17)*DCF!J$6</f>
        <v>8721.5286637919799</v>
      </c>
      <c r="CU616" s="15">
        <f ca="1">(BN616*DCF!K$28-DCF!K$5*MAX(BN616*DCF!K$28,0)-MAX(BN616-BM616,0)/Inputs!$B$17)*DCF!K$6</f>
        <v>8602.4767921248931</v>
      </c>
      <c r="CV616" s="15">
        <f ca="1">(BO616*DCF!L$28-DCF!L$5*MAX(BO616*DCF!L$28,0)-MAX(BO616-BN616,0)/Inputs!$B$17)*DCF!L$6</f>
        <v>9482.2688585949218</v>
      </c>
      <c r="CW616" s="15">
        <f ca="1">(BP616*DCF!M$28-DCF!M$5*MAX(BP616*DCF!M$28,0)-MAX(BP616-BO616,0)/Inputs!$B$17)*DCF!M$6</f>
        <v>12328.205681781714</v>
      </c>
      <c r="CX616" s="15">
        <f ca="1">(BQ616*DCF!C$46-DCF!C$5*MAX(BQ616*DCF!C$46,0)-MAX(BQ616-Inputs!$B$20,0)/Inputs!$B$24)*DCF!C$6</f>
        <v>-2311.5577341860912</v>
      </c>
      <c r="CY616" s="15">
        <f ca="1">(BR616*DCF!D$46-DCF!D$5*MAX(BR616*DCF!D$46,0)-MAX(BR616-BQ616,0)/Inputs!$B$24)*DCF!D$6</f>
        <v>-6096.2503810911148</v>
      </c>
      <c r="CZ616" s="15">
        <f ca="1">(BS616*DCF!E$46-DCF!E$5*MAX(BS616*DCF!E$46,0)-MAX(BS616-BR616,0)/Inputs!$B$24)*DCF!E$6</f>
        <v>-3362.5107691706876</v>
      </c>
      <c r="DA616" s="15">
        <f ca="1">(BT616*DCF!F$46-DCF!F$5*MAX(BT616*DCF!F$46,0)-MAX(BT616-BS616,0)/Inputs!$B$24)*DCF!F$6</f>
        <v>-5527.2083903766988</v>
      </c>
      <c r="DB616" s="15">
        <f ca="1">(BU616*DCF!G$46-DCF!G$5*MAX(BU616*DCF!G$46,0)-MAX(BU616-BT616,0)/Inputs!$B$24)*DCF!G$6</f>
        <v>-2271.122211220707</v>
      </c>
      <c r="DC616" s="15">
        <f ca="1">(BV616*DCF!H$46-DCF!H$5*MAX(BV616*DCF!H$46,0)-MAX(BV616-BU616,0)/Inputs!$B$24)*DCF!H$6</f>
        <v>-2613.0566997749697</v>
      </c>
      <c r="DD616" s="15">
        <f ca="1">(BW616*DCF!I$46-DCF!I$5*MAX(BW616*DCF!I$46,0)-MAX(BW616-BV616,0)/Inputs!$B$24)*DCF!I$6</f>
        <v>-7102.8476870033292</v>
      </c>
      <c r="DE616" s="15">
        <f ca="1">(BX616*DCF!J$46-DCF!J$5*MAX(BX616*DCF!J$46,0)-MAX(BX616-BW616,0)/Inputs!$B$24)*DCF!J$6</f>
        <v>-3791.8355939852268</v>
      </c>
      <c r="DF616" s="15">
        <f ca="1">(BY616*DCF!K$46-DCF!K$5*MAX(BY616*DCF!K$46,0)-MAX(BY616-BX616,0)/Inputs!$B$24)*DCF!K$6</f>
        <v>585.15669417600122</v>
      </c>
      <c r="DG616" s="15">
        <f ca="1">(BZ616*DCF!L$46-DCF!L$5*MAX(BZ616*DCF!L$46,0)-MAX(BZ616-BY616,0)/Inputs!$B$24)*DCF!L$6</f>
        <v>-6417.8602237796786</v>
      </c>
      <c r="DH616" s="15">
        <f ca="1">(CA616*DCF!M$46-DCF!M$5*MAX(CA616*DCF!M$46,0)-MAX(CA616-BZ616,0)/Inputs!$B$24)*DCF!M$6</f>
        <v>-25365.591991724978</v>
      </c>
      <c r="DI616" s="15">
        <f ca="1">SUM(CB616:CL616)+BE616*DCF!M$10*(1+Inputs!$B$30)*(1-Inputs!$B$33)*(1-Inputs!$B$30/Inputs!$B$31)/(Inputs!$B$29-Inputs!$B$30)*DCF!M$6</f>
        <v>115924.66965284277</v>
      </c>
      <c r="DJ616" s="15">
        <f ca="1">SUM(CM616:CW616)+BP616*DCF!M$28*(1+Inputs!$B$30)*(1-Inputs!$B$33)*(1-Inputs!$B$30/Inputs!$B$31)/(Inputs!$B$29-Inputs!$B$30)*DCF!M$6</f>
        <v>355434.73895636114</v>
      </c>
      <c r="DK616" s="15">
        <f ca="1">SUM(CX616:DH616)+CA616*DCF!M$46*(1+Inputs!$B$30)*(1-Inputs!$B$33)*(1-Inputs!$B$30/Inputs!$B$31)/(Inputs!$B$29-Inputs!$B$30)*DCF!M$6</f>
        <v>788622.94724824664</v>
      </c>
      <c r="DM616" s="15">
        <f ca="1">DI616+DJ616+DK616+Inputs!$B$34+Inputs!$B$36-Inputs!$B$35</f>
        <v>1336833.3558574505</v>
      </c>
    </row>
    <row r="617" spans="1:117" x14ac:dyDescent="0.75">
      <c r="A617" s="11">
        <v>604</v>
      </c>
      <c r="C617" s="24">
        <f t="shared" ca="1" si="360"/>
        <v>0.65915467958606533</v>
      </c>
      <c r="D617" s="24">
        <f t="shared" ca="1" si="360"/>
        <v>0.38278437111234942</v>
      </c>
      <c r="E617" s="24">
        <f t="shared" ca="1" si="360"/>
        <v>-0.50660631256555688</v>
      </c>
      <c r="F617" s="24">
        <f t="shared" ca="1" si="360"/>
        <v>-1.1135604340776069</v>
      </c>
      <c r="G617" s="24">
        <f t="shared" ca="1" si="360"/>
        <v>-1.2946148194486633</v>
      </c>
      <c r="H617" s="24">
        <f t="shared" ca="1" si="360"/>
        <v>0.50083459300900712</v>
      </c>
      <c r="I617" s="24">
        <f t="shared" ca="1" si="360"/>
        <v>-0.35406249633395803</v>
      </c>
      <c r="J617" s="24">
        <f t="shared" ca="1" si="360"/>
        <v>1.1766388415624522</v>
      </c>
      <c r="K617" s="24">
        <f t="shared" ca="1" si="360"/>
        <v>-0.57531926180051141</v>
      </c>
      <c r="L617" s="24">
        <f t="shared" ca="1" si="360"/>
        <v>-1.3819150325071192</v>
      </c>
      <c r="M617" s="24">
        <f t="shared" ca="1" si="360"/>
        <v>2.2553273992928169</v>
      </c>
      <c r="N617" s="24">
        <f ca="1">SQRT(Inputs!$B$38)*C617+SQRT(1-Inputs!$B$38)*_xlfn.NORM.S.INV(RAND())</f>
        <v>-0.3582892993732214</v>
      </c>
      <c r="O617" s="24">
        <f ca="1">SQRT(Inputs!$B$38)*D617+SQRT(1-Inputs!$B$38)*_xlfn.NORM.S.INV(RAND())</f>
        <v>-0.20833679150574022</v>
      </c>
      <c r="P617" s="24">
        <f ca="1">SQRT(Inputs!$B$38)*E617+SQRT(1-Inputs!$B$38)*_xlfn.NORM.S.INV(RAND())</f>
        <v>-0.51571221591297389</v>
      </c>
      <c r="Q617" s="24">
        <f ca="1">SQRT(Inputs!$B$38)*F617+SQRT(1-Inputs!$B$38)*_xlfn.NORM.S.INV(RAND())</f>
        <v>-1.4960516330935123</v>
      </c>
      <c r="R617" s="24">
        <f ca="1">SQRT(Inputs!$B$38)*G617+SQRT(1-Inputs!$B$38)*_xlfn.NORM.S.INV(RAND())</f>
        <v>0.15574877935157094</v>
      </c>
      <c r="S617" s="24">
        <f ca="1">SQRT(Inputs!$B$38)*H617+SQRT(1-Inputs!$B$38)*_xlfn.NORM.S.INV(RAND())</f>
        <v>1.7616048602259267</v>
      </c>
      <c r="T617" s="24">
        <f ca="1">SQRT(Inputs!$B$38)*I617+SQRT(1-Inputs!$B$38)*_xlfn.NORM.S.INV(RAND())</f>
        <v>-1.1515086713740799</v>
      </c>
      <c r="U617" s="24">
        <f ca="1">SQRT(Inputs!$B$38)*J617+SQRT(1-Inputs!$B$38)*_xlfn.NORM.S.INV(RAND())</f>
        <v>1.9894455828005864E-2</v>
      </c>
      <c r="V617" s="24">
        <f ca="1">SQRT(Inputs!$B$38)*K617+SQRT(1-Inputs!$B$38)*_xlfn.NORM.S.INV(RAND())</f>
        <v>-0.71881359126684241</v>
      </c>
      <c r="W617" s="24">
        <f ca="1">SQRT(Inputs!$B$38)*L617+SQRT(1-Inputs!$B$38)*_xlfn.NORM.S.INV(RAND())</f>
        <v>0.10082209615643511</v>
      </c>
      <c r="X617" s="24">
        <f ca="1">SQRT(Inputs!$B$38)*M617+SQRT(1-Inputs!$B$38)*_xlfn.NORM.S.INV(RAND())</f>
        <v>1.9765355483248359</v>
      </c>
      <c r="Y617" s="24">
        <f ca="1">SQRT(Inputs!$B$38)*C617+SQRT(1-Inputs!$B$38)*_xlfn.NORM.S.INV(RAND())</f>
        <v>-1.5840538710203602</v>
      </c>
      <c r="Z617" s="24">
        <f ca="1">SQRT(Inputs!$B$38)*D617+SQRT(1-Inputs!$B$38)*_xlfn.NORM.S.INV(RAND())</f>
        <v>-0.91603042036937443</v>
      </c>
      <c r="AA617" s="24">
        <f ca="1">SQRT(Inputs!$B$38)*E617+SQRT(1-Inputs!$B$38)*_xlfn.NORM.S.INV(RAND())</f>
        <v>0.37010631375631026</v>
      </c>
      <c r="AB617" s="24">
        <f ca="1">SQRT(Inputs!$B$38)*F617+SQRT(1-Inputs!$B$38)*_xlfn.NORM.S.INV(RAND())</f>
        <v>-0.4334916979888529</v>
      </c>
      <c r="AC617" s="24">
        <f ca="1">SQRT(Inputs!$B$38)*G617+SQRT(1-Inputs!$B$38)*_xlfn.NORM.S.INV(RAND())</f>
        <v>-1.500510842052619</v>
      </c>
      <c r="AD617" s="24">
        <f ca="1">SQRT(Inputs!$B$38)*H617+SQRT(1-Inputs!$B$38)*_xlfn.NORM.S.INV(RAND())</f>
        <v>-0.40548011299137687</v>
      </c>
      <c r="AE617" s="24">
        <f ca="1">SQRT(Inputs!$B$38)*I617+SQRT(1-Inputs!$B$38)*_xlfn.NORM.S.INV(RAND())</f>
        <v>1.3405156223975925</v>
      </c>
      <c r="AF617" s="24">
        <f ca="1">SQRT(Inputs!$B$38)*J617+SQRT(1-Inputs!$B$38)*_xlfn.NORM.S.INV(RAND())</f>
        <v>0.97423399561555846</v>
      </c>
      <c r="AG617" s="24">
        <f ca="1">SQRT(Inputs!$B$38)*K617+SQRT(1-Inputs!$B$38)*_xlfn.NORM.S.INV(RAND())</f>
        <v>-1.1321257527678015</v>
      </c>
      <c r="AH617" s="24">
        <f ca="1">SQRT(Inputs!$B$38)*L617+SQRT(1-Inputs!$B$38)*_xlfn.NORM.S.INV(RAND())</f>
        <v>1.993858373779968</v>
      </c>
      <c r="AI617" s="24">
        <f ca="1">SQRT(Inputs!$B$38)*M617+SQRT(1-Inputs!$B$38)*_xlfn.NORM.S.INV(RAND())</f>
        <v>2.0408703847215866</v>
      </c>
      <c r="AJ617" s="24">
        <f ca="1">SQRT(Inputs!$B$38)*C617+SQRT(1-Inputs!$B$38)*_xlfn.NORM.S.INV(RAND())</f>
        <v>0.73171266582019701</v>
      </c>
      <c r="AK617" s="24">
        <f ca="1">SQRT(Inputs!$B$38)*D617+SQRT(1-Inputs!$B$38)*_xlfn.NORM.S.INV(RAND())</f>
        <v>3.8383918721706822E-2</v>
      </c>
      <c r="AL617" s="24">
        <f ca="1">SQRT(Inputs!$B$38)*E617+SQRT(1-Inputs!$B$38)*_xlfn.NORM.S.INV(RAND())</f>
        <v>0.64246490303390957</v>
      </c>
      <c r="AM617" s="24">
        <f ca="1">SQRT(Inputs!$B$38)*F617+SQRT(1-Inputs!$B$38)*_xlfn.NORM.S.INV(RAND())</f>
        <v>-0.86895573577831864</v>
      </c>
      <c r="AN617" s="24">
        <f ca="1">SQRT(Inputs!$B$38)*G617+SQRT(1-Inputs!$B$38)*_xlfn.NORM.S.INV(RAND())</f>
        <v>0.35667846858912844</v>
      </c>
      <c r="AO617" s="24">
        <f ca="1">SQRT(Inputs!$B$38)*H617+SQRT(1-Inputs!$B$38)*_xlfn.NORM.S.INV(RAND())</f>
        <v>-2.0902038829641127</v>
      </c>
      <c r="AP617" s="24">
        <f ca="1">SQRT(Inputs!$B$38)*I617+SQRT(1-Inputs!$B$38)*_xlfn.NORM.S.INV(RAND())</f>
        <v>0.34699306384904743</v>
      </c>
      <c r="AQ617" s="24">
        <f ca="1">SQRT(Inputs!$B$38)*J617+SQRT(1-Inputs!$B$38)*_xlfn.NORM.S.INV(RAND())</f>
        <v>1.3207728006313837</v>
      </c>
      <c r="AR617" s="24">
        <f ca="1">SQRT(Inputs!$B$38)*K617+SQRT(1-Inputs!$B$38)*_xlfn.NORM.S.INV(RAND())</f>
        <v>-7.1322081264585807E-2</v>
      </c>
      <c r="AS617" s="24">
        <f ca="1">SQRT(Inputs!$B$38)*L617+SQRT(1-Inputs!$B$38)*_xlfn.NORM.S.INV(RAND())</f>
        <v>-2.2936453212553305</v>
      </c>
      <c r="AT617" s="24">
        <f ca="1">SQRT(Inputs!$B$38)*M617+SQRT(1-Inputs!$B$38)*_xlfn.NORM.S.INV(RAND())</f>
        <v>0.92300567873843264</v>
      </c>
      <c r="AU617" s="15">
        <f ca="1">Inputs!$B$6*EXP($B$8-0.5*C$5^2+C$5*N617)</f>
        <v>4682.6291972505351</v>
      </c>
      <c r="AV617" s="15">
        <f t="shared" ca="1" si="328"/>
        <v>5527.9135747618438</v>
      </c>
      <c r="AW617" s="15">
        <f t="shared" ca="1" si="329"/>
        <v>6287.3910761453271</v>
      </c>
      <c r="AX617" s="15">
        <f t="shared" ca="1" si="330"/>
        <v>6367.6349452426894</v>
      </c>
      <c r="AY617" s="15">
        <f t="shared" ca="1" si="331"/>
        <v>7924.7444669049137</v>
      </c>
      <c r="AZ617" s="15">
        <f t="shared" ca="1" si="332"/>
        <v>11767.081463426899</v>
      </c>
      <c r="BA617" s="15">
        <f t="shared" ca="1" si="333"/>
        <v>12764.96922241044</v>
      </c>
      <c r="BB617" s="15">
        <f t="shared" ca="1" si="334"/>
        <v>15659.393524052377</v>
      </c>
      <c r="BC617" s="15">
        <f t="shared" ca="1" si="335"/>
        <v>17893.133634206402</v>
      </c>
      <c r="BD617" s="15">
        <f t="shared" ca="1" si="336"/>
        <v>22128.47224908046</v>
      </c>
      <c r="BE617" s="15">
        <f t="shared" ca="1" si="337"/>
        <v>32464.035399105898</v>
      </c>
      <c r="BF617" s="15">
        <f ca="1">Inputs!$B$13*EXP($B$9-0.5*C$6^2+C$6*Y617)</f>
        <v>10103.470016506757</v>
      </c>
      <c r="BG617" s="15">
        <f t="shared" ca="1" si="338"/>
        <v>10437.504538450659</v>
      </c>
      <c r="BH617" s="15">
        <f t="shared" ca="1" si="339"/>
        <v>13560.060285396215</v>
      </c>
      <c r="BI617" s="15">
        <f t="shared" ca="1" si="340"/>
        <v>15528.126348950134</v>
      </c>
      <c r="BJ617" s="15">
        <f t="shared" ca="1" si="341"/>
        <v>15333.879888054857</v>
      </c>
      <c r="BK617" s="15">
        <f t="shared" ca="1" si="342"/>
        <v>17808.689656175517</v>
      </c>
      <c r="BL617" s="15">
        <f t="shared" ca="1" si="343"/>
        <v>26026.150186295847</v>
      </c>
      <c r="BM617" s="15">
        <f t="shared" ca="1" si="344"/>
        <v>36107.657730229592</v>
      </c>
      <c r="BN617" s="15">
        <f t="shared" ca="1" si="345"/>
        <v>38773.927609488848</v>
      </c>
      <c r="BO617" s="15">
        <f t="shared" ca="1" si="346"/>
        <v>60150.598443796363</v>
      </c>
      <c r="BP617" s="15">
        <f t="shared" ca="1" si="347"/>
        <v>93293.389489565263</v>
      </c>
      <c r="BQ617" s="15">
        <f ca="1">Inputs!$B$20*EXP($B$10-0.5*C$7^2+C$7*AJ617)</f>
        <v>5560.5622210746797</v>
      </c>
      <c r="BR617" s="15">
        <f t="shared" ca="1" si="348"/>
        <v>7637.5029131823849</v>
      </c>
      <c r="BS617" s="15">
        <f t="shared" ca="1" si="349"/>
        <v>12578.082182591148</v>
      </c>
      <c r="BT617" s="15">
        <f t="shared" ca="1" si="350"/>
        <v>13807.357916933292</v>
      </c>
      <c r="BU617" s="15">
        <f t="shared" ca="1" si="351"/>
        <v>20860.187028275392</v>
      </c>
      <c r="BV617" s="15">
        <f t="shared" ca="1" si="352"/>
        <v>18122.474200075623</v>
      </c>
      <c r="BW617" s="15">
        <f t="shared" ca="1" si="353"/>
        <v>27216.026379662915</v>
      </c>
      <c r="BX617" s="15">
        <f t="shared" ca="1" si="354"/>
        <v>49605.508919182001</v>
      </c>
      <c r="BY617" s="15">
        <f t="shared" ca="1" si="355"/>
        <v>68563.731038659229</v>
      </c>
      <c r="BZ617" s="15">
        <f t="shared" ca="1" si="356"/>
        <v>63106.686043652633</v>
      </c>
      <c r="CA617" s="15">
        <f t="shared" ca="1" si="357"/>
        <v>104445.64853678714</v>
      </c>
      <c r="CB617" s="15">
        <f ca="1">(AU617*DCF!C$10-DCF!C$5*MAX(AU617*DCF!C$10,0)-MAX(AU617-Inputs!$B$6,0)/Inputs!$B$10)*DCF!C$6</f>
        <v>1045.0679743182427</v>
      </c>
      <c r="CC617" s="15">
        <f ca="1">(AV617*DCF!D$10-DCF!D$5*MAX(AV617*DCF!D$10,0)-MAX(AV617-AU617,0)/Inputs!$B$10)*DCF!D$6</f>
        <v>1141.2910106706345</v>
      </c>
      <c r="CD617" s="15">
        <f ca="1">(AW617*DCF!E$10-DCF!E$5*MAX(AW617*DCF!E$10,0)-MAX(AW617-AV617,0)/Inputs!$B$10)*DCF!E$6</f>
        <v>1280.5927280908029</v>
      </c>
      <c r="CE617" s="15">
        <f ca="1">(AX617*DCF!F$10-DCF!F$5*MAX(AX617*DCF!F$10,0)-MAX(AX617-AW617,0)/Inputs!$B$10)*DCF!F$6</f>
        <v>1373.3478008731308</v>
      </c>
      <c r="CF617" s="15">
        <f ca="1">(AY617*DCF!G$10-DCF!G$5*MAX(AY617*DCF!G$10,0)-MAX(AY617-AX617,0)/Inputs!$B$10)*DCF!G$6</f>
        <v>1333.509790162155</v>
      </c>
      <c r="CG617" s="15">
        <f ca="1">(AZ617*DCF!H$10-DCF!H$5*MAX(AZ617*DCF!H$10,0)-MAX(AZ617-AY617,0)/Inputs!$B$10)*DCF!H$6</f>
        <v>1602.3114897080263</v>
      </c>
      <c r="CH617" s="15">
        <f ca="1">(BA617*DCF!I$10-DCF!I$5*MAX(BA617*DCF!I$10,0)-MAX(BA617-AZ617,0)/Inputs!$B$10)*DCF!I$6</f>
        <v>2168.005654136161</v>
      </c>
      <c r="CI617" s="15">
        <f ca="1">(BB617*DCF!J$10-DCF!J$5*MAX(BB617*DCF!J$10,0)-MAX(BB617-BA617,0)/Inputs!$B$10)*DCF!J$6</f>
        <v>2248.5859569696836</v>
      </c>
      <c r="CJ617" s="15">
        <f ca="1">(BC617*DCF!K$10-DCF!K$5*MAX(BC617*DCF!K$10,0)-MAX(BC617-BB617,0)/Inputs!$B$10)*DCF!K$6</f>
        <v>2567.8175380790967</v>
      </c>
      <c r="CK617" s="15">
        <f ca="1">(BD617*DCF!L$10-DCF!L$5*MAX(BD617*DCF!L$10,0)-MAX(BD617-BC617,0)/Inputs!$B$10)*DCF!L$6</f>
        <v>2789.6965504527525</v>
      </c>
      <c r="CL617" s="15">
        <f ca="1">(BE617*DCF!M$10-DCF!M$5*MAX(BE617*DCF!M$10,0)-MAX(BE617-BD617,0)/Inputs!$B$10)*DCF!M$6</f>
        <v>3346.4018333556219</v>
      </c>
      <c r="CM617" s="15">
        <f ca="1">(BF617*DCF!C$28-DCF!C$5*MAX(BF617*DCF!C$28,0)-MAX(BF617-Inputs!$B$13,0)/Inputs!$B$17)*DCF!C$6</f>
        <v>3083.512789188308</v>
      </c>
      <c r="CN617" s="15">
        <f ca="1">(BG617*DCF!D$28-DCF!D$5*MAX(BG617*DCF!D$28,0)-MAX(BG617-BF617,0)/Inputs!$B$17)*DCF!D$6</f>
        <v>3002.8209363116107</v>
      </c>
      <c r="CO617" s="15">
        <f ca="1">(BH617*DCF!E$28-DCF!E$5*MAX(BH617*DCF!E$28,0)-MAX(BH617-BG617,0)/Inputs!$B$17)*DCF!E$6</f>
        <v>3225.0377728478088</v>
      </c>
      <c r="CP617" s="15">
        <f ca="1">(BI617*DCF!F$28-DCF!F$5*MAX(BI617*DCF!F$28,0)-MAX(BI617-BH617,0)/Inputs!$B$17)*DCF!F$6</f>
        <v>3857.1597449721448</v>
      </c>
      <c r="CQ617" s="15">
        <f ca="1">(BJ617*DCF!G$28-DCF!G$5*MAX(BJ617*DCF!G$28,0)-MAX(BJ617-BI617,0)/Inputs!$B$17)*DCF!G$6</f>
        <v>3978.4914747673079</v>
      </c>
      <c r="CR617" s="15">
        <f ca="1">(BK617*DCF!H$28-DCF!H$5*MAX(BK617*DCF!H$28,0)-MAX(BK617-BJ617,0)/Inputs!$B$17)*DCF!H$6</f>
        <v>4019.7694443883001</v>
      </c>
      <c r="CS617" s="15">
        <f ca="1">(BL617*DCF!I$28-DCF!I$5*MAX(BL617*DCF!I$28,0)-MAX(BL617-BK617,0)/Inputs!$B$17)*DCF!I$6</f>
        <v>4940.6707496428953</v>
      </c>
      <c r="CT617" s="15">
        <f ca="1">(BM617*DCF!J$28-DCF!J$5*MAX(BM617*DCF!J$28,0)-MAX(BM617-BL617,0)/Inputs!$B$17)*DCF!J$6</f>
        <v>6718.2796563033471</v>
      </c>
      <c r="CU617" s="15">
        <f ca="1">(BN617*DCF!K$28-DCF!K$5*MAX(BN617*DCF!K$28,0)-MAX(BN617-BM617,0)/Inputs!$B$17)*DCF!K$6</f>
        <v>7861.8208429350007</v>
      </c>
      <c r="CV617" s="15">
        <f ca="1">(BO617*DCF!L$28-DCF!L$5*MAX(BO617*DCF!L$28,0)-MAX(BO617-BN617,0)/Inputs!$B$17)*DCF!L$6</f>
        <v>9582.5009928023792</v>
      </c>
      <c r="CW617" s="15">
        <f ca="1">(BP617*DCF!M$28-DCF!M$5*MAX(BP617*DCF!M$28,0)-MAX(BP617-BO617,0)/Inputs!$B$17)*DCF!M$6</f>
        <v>14088.852270721662</v>
      </c>
      <c r="CX617" s="15">
        <f ca="1">(BQ617*DCF!C$46-DCF!C$5*MAX(BQ617*DCF!C$46,0)-MAX(BQ617-Inputs!$B$20,0)/Inputs!$B$24)*DCF!C$6</f>
        <v>-2374.0615850401937</v>
      </c>
      <c r="CY617" s="15">
        <f ca="1">(BR617*DCF!D$46-DCF!D$5*MAX(BR617*DCF!D$46,0)-MAX(BR617-BQ617,0)/Inputs!$B$24)*DCF!D$6</f>
        <v>-2189.7569915592526</v>
      </c>
      <c r="CZ617" s="15">
        <f ca="1">(BS617*DCF!E$46-DCF!E$5*MAX(BS617*DCF!E$46,0)-MAX(BS617-BR617,0)/Inputs!$B$24)*DCF!E$6</f>
        <v>-3434.8204541804917</v>
      </c>
      <c r="DA617" s="15">
        <f ca="1">(BT617*DCF!F$46-DCF!F$5*MAX(BT617*DCF!F$46,0)-MAX(BT617-BS617,0)/Inputs!$B$24)*DCF!F$6</f>
        <v>-1453.1572555313976</v>
      </c>
      <c r="DB617" s="15">
        <f ca="1">(BU617*DCF!G$46-DCF!G$5*MAX(BU617*DCF!G$46,0)-MAX(BU617-BT617,0)/Inputs!$B$24)*DCF!G$6</f>
        <v>-3074.1278431009396</v>
      </c>
      <c r="DC617" s="15">
        <f ca="1">(BV617*DCF!H$46-DCF!H$5*MAX(BV617*DCF!H$46,0)-MAX(BV617-BU617,0)/Inputs!$B$24)*DCF!H$6</f>
        <v>0</v>
      </c>
      <c r="DD617" s="15">
        <f ca="1">(BW617*DCF!I$46-DCF!I$5*MAX(BW617*DCF!I$46,0)-MAX(BW617-BV617,0)/Inputs!$B$24)*DCF!I$6</f>
        <v>-1981.8423643328404</v>
      </c>
      <c r="DE617" s="15">
        <f ca="1">(BX617*DCF!J$46-DCF!J$5*MAX(BX617*DCF!J$46,0)-MAX(BX617-BW617,0)/Inputs!$B$24)*DCF!J$6</f>
        <v>-3856.5110939307738</v>
      </c>
      <c r="DF617" s="15">
        <f ca="1">(BY617*DCF!K$46-DCF!K$5*MAX(BY617*DCF!K$46,0)-MAX(BY617-BX617,0)/Inputs!$B$24)*DCF!K$6</f>
        <v>-727.67049904727958</v>
      </c>
      <c r="DG617" s="15">
        <f ca="1">(BZ617*DCF!L$46-DCF!L$5*MAX(BZ617*DCF!L$46,0)-MAX(BZ617-BY617,0)/Inputs!$B$24)*DCF!L$6</f>
        <v>4362.2737996142405</v>
      </c>
      <c r="DH617" s="15">
        <f ca="1">(CA617*DCF!M$46-DCF!M$5*MAX(CA617*DCF!M$46,0)-MAX(CA617-BZ617,0)/Inputs!$B$24)*DCF!M$6</f>
        <v>-454.03751157580422</v>
      </c>
      <c r="DI617" s="15">
        <f ca="1">SUM(CB617:CL617)+BE617*DCF!M$10*(1+Inputs!$B$30)*(1-Inputs!$B$33)*(1-Inputs!$B$30/Inputs!$B$31)/(Inputs!$B$29-Inputs!$B$30)*DCF!M$6</f>
        <v>111244.46813495373</v>
      </c>
      <c r="DJ617" s="15">
        <f ca="1">SUM(CM617:CW617)+BP617*DCF!M$28*(1+Inputs!$B$30)*(1-Inputs!$B$33)*(1-Inputs!$B$30/Inputs!$B$31)/(Inputs!$B$29-Inputs!$B$30)*DCF!M$6</f>
        <v>410541.23217730719</v>
      </c>
      <c r="DK617" s="15">
        <f ca="1">SUM(CX617:DH617)+CA617*DCF!M$46*(1+Inputs!$B$30)*(1-Inputs!$B$33)*(1-Inputs!$B$30/Inputs!$B$31)/(Inputs!$B$29-Inputs!$B$30)*DCF!M$6</f>
        <v>146301.63321720256</v>
      </c>
      <c r="DM617" s="15">
        <f ca="1">DI617+DJ617+DK617+Inputs!$B$34+Inputs!$B$36-Inputs!$B$35</f>
        <v>744938.3335294635</v>
      </c>
    </row>
    <row r="618" spans="1:117" x14ac:dyDescent="0.75">
      <c r="A618" s="11">
        <v>605</v>
      </c>
      <c r="C618" s="24">
        <f t="shared" ca="1" si="360"/>
        <v>0.26423624177902599</v>
      </c>
      <c r="D618" s="24">
        <f t="shared" ca="1" si="360"/>
        <v>-0.42429087207931543</v>
      </c>
      <c r="E618" s="24">
        <f t="shared" ca="1" si="360"/>
        <v>0.6666257599260319</v>
      </c>
      <c r="F618" s="24">
        <f t="shared" ca="1" si="360"/>
        <v>-0.88033101907553069</v>
      </c>
      <c r="G618" s="24">
        <f t="shared" ca="1" si="360"/>
        <v>1.309244984554863</v>
      </c>
      <c r="H618" s="24">
        <f t="shared" ca="1" si="360"/>
        <v>1.0163502286148873</v>
      </c>
      <c r="I618" s="24">
        <f t="shared" ca="1" si="360"/>
        <v>0.37917599000289259</v>
      </c>
      <c r="J618" s="24">
        <f t="shared" ca="1" si="360"/>
        <v>-5.7446409430145749E-2</v>
      </c>
      <c r="K618" s="24">
        <f t="shared" ca="1" si="360"/>
        <v>5.1918408568071173E-2</v>
      </c>
      <c r="L618" s="24">
        <f t="shared" ca="1" si="360"/>
        <v>-0.48479439483974296</v>
      </c>
      <c r="M618" s="24">
        <f t="shared" ca="1" si="360"/>
        <v>-0.66204769882819425</v>
      </c>
      <c r="N618" s="24">
        <f ca="1">SQRT(Inputs!$B$38)*C618+SQRT(1-Inputs!$B$38)*_xlfn.NORM.S.INV(RAND())</f>
        <v>0.94295700792688975</v>
      </c>
      <c r="O618" s="24">
        <f ca="1">SQRT(Inputs!$B$38)*D618+SQRT(1-Inputs!$B$38)*_xlfn.NORM.S.INV(RAND())</f>
        <v>-0.97515904106260654</v>
      </c>
      <c r="P618" s="24">
        <f ca="1">SQRT(Inputs!$B$38)*E618+SQRT(1-Inputs!$B$38)*_xlfn.NORM.S.INV(RAND())</f>
        <v>-1.0556412209677164</v>
      </c>
      <c r="Q618" s="24">
        <f ca="1">SQRT(Inputs!$B$38)*F618+SQRT(1-Inputs!$B$38)*_xlfn.NORM.S.INV(RAND())</f>
        <v>1.0303128183156149</v>
      </c>
      <c r="R618" s="24">
        <f ca="1">SQRT(Inputs!$B$38)*G618+SQRT(1-Inputs!$B$38)*_xlfn.NORM.S.INV(RAND())</f>
        <v>-0.22152016592746659</v>
      </c>
      <c r="S618" s="24">
        <f ca="1">SQRT(Inputs!$B$38)*H618+SQRT(1-Inputs!$B$38)*_xlfn.NORM.S.INV(RAND())</f>
        <v>1.3169743927581745E-2</v>
      </c>
      <c r="T618" s="24">
        <f ca="1">SQRT(Inputs!$B$38)*I618+SQRT(1-Inputs!$B$38)*_xlfn.NORM.S.INV(RAND())</f>
        <v>-1.0910385961751672</v>
      </c>
      <c r="U618" s="24">
        <f ca="1">SQRT(Inputs!$B$38)*J618+SQRT(1-Inputs!$B$38)*_xlfn.NORM.S.INV(RAND())</f>
        <v>7.3301626636593953E-2</v>
      </c>
      <c r="V618" s="24">
        <f ca="1">SQRT(Inputs!$B$38)*K618+SQRT(1-Inputs!$B$38)*_xlfn.NORM.S.INV(RAND())</f>
        <v>-0.21055371481488003</v>
      </c>
      <c r="W618" s="24">
        <f ca="1">SQRT(Inputs!$B$38)*L618+SQRT(1-Inputs!$B$38)*_xlfn.NORM.S.INV(RAND())</f>
        <v>-1.885028033185816</v>
      </c>
      <c r="X618" s="24">
        <f ca="1">SQRT(Inputs!$B$38)*M618+SQRT(1-Inputs!$B$38)*_xlfn.NORM.S.INV(RAND())</f>
        <v>4.0802634980521613E-2</v>
      </c>
      <c r="Y618" s="24">
        <f ca="1">SQRT(Inputs!$B$38)*C618+SQRT(1-Inputs!$B$38)*_xlfn.NORM.S.INV(RAND())</f>
        <v>0.35904189651785828</v>
      </c>
      <c r="Z618" s="24">
        <f ca="1">SQRT(Inputs!$B$38)*D618+SQRT(1-Inputs!$B$38)*_xlfn.NORM.S.INV(RAND())</f>
        <v>1.7860137948922863</v>
      </c>
      <c r="AA618" s="24">
        <f ca="1">SQRT(Inputs!$B$38)*E618+SQRT(1-Inputs!$B$38)*_xlfn.NORM.S.INV(RAND())</f>
        <v>1.6663329458130782</v>
      </c>
      <c r="AB618" s="24">
        <f ca="1">SQRT(Inputs!$B$38)*F618+SQRT(1-Inputs!$B$38)*_xlfn.NORM.S.INV(RAND())</f>
        <v>-1.3415875619920898</v>
      </c>
      <c r="AC618" s="24">
        <f ca="1">SQRT(Inputs!$B$38)*G618+SQRT(1-Inputs!$B$38)*_xlfn.NORM.S.INV(RAND())</f>
        <v>1.3106273984281089</v>
      </c>
      <c r="AD618" s="24">
        <f ca="1">SQRT(Inputs!$B$38)*H618+SQRT(1-Inputs!$B$38)*_xlfn.NORM.S.INV(RAND())</f>
        <v>-0.18437538718998614</v>
      </c>
      <c r="AE618" s="24">
        <f ca="1">SQRT(Inputs!$B$38)*I618+SQRT(1-Inputs!$B$38)*_xlfn.NORM.S.INV(RAND())</f>
        <v>0.31556741223446205</v>
      </c>
      <c r="AF618" s="24">
        <f ca="1">SQRT(Inputs!$B$38)*J618+SQRT(1-Inputs!$B$38)*_xlfn.NORM.S.INV(RAND())</f>
        <v>-8.1797456869673352E-2</v>
      </c>
      <c r="AG618" s="24">
        <f ca="1">SQRT(Inputs!$B$38)*K618+SQRT(1-Inputs!$B$38)*_xlfn.NORM.S.INV(RAND())</f>
        <v>-0.33419048112703864</v>
      </c>
      <c r="AH618" s="24">
        <f ca="1">SQRT(Inputs!$B$38)*L618+SQRT(1-Inputs!$B$38)*_xlfn.NORM.S.INV(RAND())</f>
        <v>1.6664165891770049</v>
      </c>
      <c r="AI618" s="24">
        <f ca="1">SQRT(Inputs!$B$38)*M618+SQRT(1-Inputs!$B$38)*_xlfn.NORM.S.INV(RAND())</f>
        <v>-0.67467681264923263</v>
      </c>
      <c r="AJ618" s="24">
        <f ca="1">SQRT(Inputs!$B$38)*C618+SQRT(1-Inputs!$B$38)*_xlfn.NORM.S.INV(RAND())</f>
        <v>-0.24485930496498187</v>
      </c>
      <c r="AK618" s="24">
        <f ca="1">SQRT(Inputs!$B$38)*D618+SQRT(1-Inputs!$B$38)*_xlfn.NORM.S.INV(RAND())</f>
        <v>-1.2717104834624953</v>
      </c>
      <c r="AL618" s="24">
        <f ca="1">SQRT(Inputs!$B$38)*E618+SQRT(1-Inputs!$B$38)*_xlfn.NORM.S.INV(RAND())</f>
        <v>2.4198860102065622</v>
      </c>
      <c r="AM618" s="24">
        <f ca="1">SQRT(Inputs!$B$38)*F618+SQRT(1-Inputs!$B$38)*_xlfn.NORM.S.INV(RAND())</f>
        <v>-0.86046588343858477</v>
      </c>
      <c r="AN618" s="24">
        <f ca="1">SQRT(Inputs!$B$38)*G618+SQRT(1-Inputs!$B$38)*_xlfn.NORM.S.INV(RAND())</f>
        <v>1.3046165704598598</v>
      </c>
      <c r="AO618" s="24">
        <f ca="1">SQRT(Inputs!$B$38)*H618+SQRT(1-Inputs!$B$38)*_xlfn.NORM.S.INV(RAND())</f>
        <v>-0.60717156514068638</v>
      </c>
      <c r="AP618" s="24">
        <f ca="1">SQRT(Inputs!$B$38)*I618+SQRT(1-Inputs!$B$38)*_xlfn.NORM.S.INV(RAND())</f>
        <v>-0.73866705143497491</v>
      </c>
      <c r="AQ618" s="24">
        <f ca="1">SQRT(Inputs!$B$38)*J618+SQRT(1-Inputs!$B$38)*_xlfn.NORM.S.INV(RAND())</f>
        <v>-6.4163985414397162E-2</v>
      </c>
      <c r="AR618" s="24">
        <f ca="1">SQRT(Inputs!$B$38)*K618+SQRT(1-Inputs!$B$38)*_xlfn.NORM.S.INV(RAND())</f>
        <v>-3.1152664853441422E-2</v>
      </c>
      <c r="AS618" s="24">
        <f ca="1">SQRT(Inputs!$B$38)*L618+SQRT(1-Inputs!$B$38)*_xlfn.NORM.S.INV(RAND())</f>
        <v>-0.34380561879903615</v>
      </c>
      <c r="AT618" s="24">
        <f ca="1">SQRT(Inputs!$B$38)*M618+SQRT(1-Inputs!$B$38)*_xlfn.NORM.S.INV(RAND())</f>
        <v>-1.142328480165218</v>
      </c>
      <c r="AU618" s="15">
        <f ca="1">Inputs!$B$6*EXP($B$8-0.5*C$5^2+C$5*N618)</f>
        <v>5780.5364393976542</v>
      </c>
      <c r="AV618" s="15">
        <f t="shared" ca="1" si="328"/>
        <v>6096.4082191371381</v>
      </c>
      <c r="AW618" s="15">
        <f t="shared" ca="1" si="329"/>
        <v>6446.9637781105057</v>
      </c>
      <c r="AX618" s="15">
        <f t="shared" ca="1" si="330"/>
        <v>8952.3603633683433</v>
      </c>
      <c r="AY618" s="15">
        <f t="shared" ca="1" si="331"/>
        <v>10661.282441985675</v>
      </c>
      <c r="AZ618" s="15">
        <f t="shared" ca="1" si="332"/>
        <v>13057.959925655558</v>
      </c>
      <c r="BA618" s="15">
        <f t="shared" ca="1" si="333"/>
        <v>14255.251948747335</v>
      </c>
      <c r="BB618" s="15">
        <f t="shared" ca="1" si="334"/>
        <v>17581.418283523926</v>
      </c>
      <c r="BC618" s="15">
        <f t="shared" ca="1" si="335"/>
        <v>21099.533170921801</v>
      </c>
      <c r="BD618" s="15">
        <f t="shared" ca="1" si="336"/>
        <v>21670.576511153027</v>
      </c>
      <c r="BE618" s="15">
        <f t="shared" ca="1" si="337"/>
        <v>26653.381051486343</v>
      </c>
      <c r="BF618" s="15">
        <f ca="1">Inputs!$B$13*EXP($B$9-0.5*C$6^2+C$6*Y618)</f>
        <v>14851.3857725788</v>
      </c>
      <c r="BG618" s="15">
        <f t="shared" ca="1" si="338"/>
        <v>24982.418636714978</v>
      </c>
      <c r="BH618" s="15">
        <f t="shared" ca="1" si="339"/>
        <v>40240.916465313836</v>
      </c>
      <c r="BI618" s="15">
        <f t="shared" ca="1" si="340"/>
        <v>40070.280128410341</v>
      </c>
      <c r="BJ618" s="15">
        <f t="shared" ca="1" si="341"/>
        <v>59338.581195165716</v>
      </c>
      <c r="BK618" s="15">
        <f t="shared" ca="1" si="342"/>
        <v>71021.553549087432</v>
      </c>
      <c r="BL618" s="15">
        <f t="shared" ca="1" si="343"/>
        <v>90883.091784320321</v>
      </c>
      <c r="BM618" s="15">
        <f t="shared" ca="1" si="344"/>
        <v>110585.49146652415</v>
      </c>
      <c r="BN618" s="15">
        <f t="shared" ca="1" si="345"/>
        <v>130667.14980528432</v>
      </c>
      <c r="BO618" s="15">
        <f t="shared" ca="1" si="346"/>
        <v>195135.59552475045</v>
      </c>
      <c r="BP618" s="15">
        <f t="shared" ca="1" si="347"/>
        <v>222500.83973339855</v>
      </c>
      <c r="BQ618" s="15">
        <f ca="1">Inputs!$B$20*EXP($B$10-0.5*C$7^2+C$7*AJ618)</f>
        <v>3932.699360040358</v>
      </c>
      <c r="BR618" s="15">
        <f t="shared" ca="1" si="348"/>
        <v>3563.1241801791798</v>
      </c>
      <c r="BS618" s="15">
        <f t="shared" ca="1" si="349"/>
        <v>9776.7130174105478</v>
      </c>
      <c r="BT618" s="15">
        <f t="shared" ca="1" si="350"/>
        <v>10756.135541208023</v>
      </c>
      <c r="BU618" s="15">
        <f t="shared" ca="1" si="351"/>
        <v>20439.914304941562</v>
      </c>
      <c r="BV618" s="15">
        <f t="shared" ca="1" si="352"/>
        <v>24802.018206956243</v>
      </c>
      <c r="BW618" s="15">
        <f t="shared" ca="1" si="353"/>
        <v>29600.731035685891</v>
      </c>
      <c r="BX618" s="15">
        <f t="shared" ca="1" si="354"/>
        <v>40872.233752290442</v>
      </c>
      <c r="BY618" s="15">
        <f t="shared" ca="1" si="355"/>
        <v>56928.617129381608</v>
      </c>
      <c r="BZ618" s="15">
        <f t="shared" ca="1" si="356"/>
        <v>74986.46757919871</v>
      </c>
      <c r="CA618" s="15">
        <f t="shared" ca="1" si="357"/>
        <v>85981.852552710683</v>
      </c>
      <c r="CB618" s="15">
        <f ca="1">(AU618*DCF!C$10-DCF!C$5*MAX(AU618*DCF!C$10,0)-MAX(AU618-Inputs!$B$6,0)/Inputs!$B$10)*DCF!C$6</f>
        <v>1037.2396999898433</v>
      </c>
      <c r="CC618" s="15">
        <f ca="1">(AV618*DCF!D$10-DCF!D$5*MAX(AV618*DCF!D$10,0)-MAX(AV618-AU618,0)/Inputs!$B$10)*DCF!D$6</f>
        <v>1408.9411350669982</v>
      </c>
      <c r="CD618" s="15">
        <f ca="1">(AW618*DCF!E$10-DCF!E$5*MAX(AW618*DCF!E$10,0)-MAX(AW618-AV618,0)/Inputs!$B$10)*DCF!E$6</f>
        <v>1409.5416803652515</v>
      </c>
      <c r="CE618" s="15">
        <f ca="1">(AX618*DCF!F$10-DCF!F$5*MAX(AX618*DCF!F$10,0)-MAX(AX618-AW618,0)/Inputs!$B$10)*DCF!F$6</f>
        <v>1432.9750867709179</v>
      </c>
      <c r="CF618" s="15">
        <f ca="1">(AY618*DCF!G$10-DCF!G$5*MAX(AY618*DCF!G$10,0)-MAX(AY618-AX618,0)/Inputs!$B$10)*DCF!G$6</f>
        <v>1868.1646629377456</v>
      </c>
      <c r="CG618" s="15">
        <f ca="1">(AZ618*DCF!H$10-DCF!H$5*MAX(AZ618*DCF!H$10,0)-MAX(AZ618-AY618,0)/Inputs!$B$10)*DCF!H$6</f>
        <v>2109.639232454098</v>
      </c>
      <c r="CH618" s="15">
        <f ca="1">(BA618*DCF!I$10-DCF!I$5*MAX(BA618*DCF!I$10,0)-MAX(BA618-AZ618,0)/Inputs!$B$10)*DCF!I$6</f>
        <v>2407.5166567506076</v>
      </c>
      <c r="CI618" s="15">
        <f ca="1">(BB618*DCF!J$10-DCF!J$5*MAX(BB618*DCF!J$10,0)-MAX(BB618-BA618,0)/Inputs!$B$10)*DCF!J$6</f>
        <v>2512.9864748319337</v>
      </c>
      <c r="CJ618" s="15">
        <f ca="1">(BC618*DCF!K$10-DCF!K$5*MAX(BC618*DCF!K$10,0)-MAX(BC618-BB618,0)/Inputs!$B$10)*DCF!K$6</f>
        <v>2904.2034513795393</v>
      </c>
      <c r="CK618" s="15">
        <f ca="1">(BD618*DCF!L$10-DCF!L$5*MAX(BD618*DCF!L$10,0)-MAX(BD618-BC618,0)/Inputs!$B$10)*DCF!L$6</f>
        <v>3194.4898749685167</v>
      </c>
      <c r="CL618" s="15">
        <f ca="1">(BE618*DCF!M$10-DCF!M$5*MAX(BE618*DCF!M$10,0)-MAX(BE618-BD618,0)/Inputs!$B$10)*DCF!M$6</f>
        <v>3165.8875592890713</v>
      </c>
      <c r="CM618" s="15">
        <f ca="1">(BF618*DCF!C$28-DCF!C$5*MAX(BF618*DCF!C$28,0)-MAX(BF618-Inputs!$B$13,0)/Inputs!$B$17)*DCF!C$6</f>
        <v>3732.4564475279426</v>
      </c>
      <c r="CN618" s="15">
        <f ca="1">(BG618*DCF!D$28-DCF!D$5*MAX(BG618*DCF!D$28,0)-MAX(BG618-BF618,0)/Inputs!$B$17)*DCF!D$6</f>
        <v>5196.4846643192905</v>
      </c>
      <c r="CO618" s="15">
        <f ca="1">(BH618*DCF!E$28-DCF!E$5*MAX(BH618*DCF!E$28,0)-MAX(BH618-BG618,0)/Inputs!$B$17)*DCF!E$6</f>
        <v>8389.7041984637326</v>
      </c>
      <c r="CP618" s="15">
        <f ca="1">(BI618*DCF!F$28-DCF!F$5*MAX(BI618*DCF!F$28,0)-MAX(BI618-BH618,0)/Inputs!$B$17)*DCF!F$6</f>
        <v>10878.02556912506</v>
      </c>
      <c r="CQ618" s="15">
        <f ca="1">(BJ618*DCF!G$28-DCF!G$5*MAX(BJ618*DCF!G$28,0)-MAX(BJ618-BI618,0)/Inputs!$B$17)*DCF!G$6</f>
        <v>12155.107199748298</v>
      </c>
      <c r="CR618" s="15">
        <f ca="1">(BK618*DCF!H$28-DCF!H$5*MAX(BK618*DCF!H$28,0)-MAX(BK618-BJ618,0)/Inputs!$B$17)*DCF!H$6</f>
        <v>15749.207716074034</v>
      </c>
      <c r="CS618" s="15">
        <f ca="1">(BL618*DCF!I$28-DCF!I$5*MAX(BL618*DCF!I$28,0)-MAX(BL618-BK618,0)/Inputs!$B$17)*DCF!I$6</f>
        <v>18520.695417476298</v>
      </c>
      <c r="CT618" s="15">
        <f ca="1">(BM618*DCF!J$28-DCF!J$5*MAX(BM618*DCF!J$28,0)-MAX(BM618-BL618,0)/Inputs!$B$17)*DCF!J$6</f>
        <v>22057.36775676598</v>
      </c>
      <c r="CU618" s="15">
        <f ca="1">(BN618*DCF!K$28-DCF!K$5*MAX(BN618*DCF!K$28,0)-MAX(BN618-BM618,0)/Inputs!$B$17)*DCF!K$6</f>
        <v>25134.975482534275</v>
      </c>
      <c r="CV618" s="15">
        <f ca="1">(BO618*DCF!L$28-DCF!L$5*MAX(BO618*DCF!L$28,0)-MAX(BO618-BN618,0)/Inputs!$B$17)*DCF!L$6</f>
        <v>31638.93504530752</v>
      </c>
      <c r="CW618" s="15">
        <f ca="1">(BP618*DCF!M$28-DCF!M$5*MAX(BP618*DCF!M$28,0)-MAX(BP618-BO618,0)/Inputs!$B$17)*DCF!M$6</f>
        <v>39003.22479962535</v>
      </c>
      <c r="CX618" s="15">
        <f ca="1">(BQ618*DCF!C$46-DCF!C$5*MAX(BQ618*DCF!C$46,0)-MAX(BQ618-Inputs!$B$20,0)/Inputs!$B$24)*DCF!C$6</f>
        <v>-1246.2120277415875</v>
      </c>
      <c r="CY618" s="15">
        <f ca="1">(BR618*DCF!D$46-DCF!D$5*MAX(BR618*DCF!D$46,0)-MAX(BR618-BQ618,0)/Inputs!$B$24)*DCF!D$6</f>
        <v>-608.14220442657302</v>
      </c>
      <c r="CZ618" s="15">
        <f ca="1">(BS618*DCF!E$46-DCF!E$5*MAX(BS618*DCF!E$46,0)-MAX(BS618-BR618,0)/Inputs!$B$24)*DCF!E$6</f>
        <v>-3605.3389990848054</v>
      </c>
      <c r="DA618" s="15">
        <f ca="1">(BT618*DCF!F$46-DCF!F$5*MAX(BT618*DCF!F$46,0)-MAX(BT618-BS618,0)/Inputs!$B$24)*DCF!F$6</f>
        <v>-1139.9684984098126</v>
      </c>
      <c r="DB618" s="15">
        <f ca="1">(BU618*DCF!G$46-DCF!G$5*MAX(BU618*DCF!G$46,0)-MAX(BU618-BT618,0)/Inputs!$B$24)*DCF!G$6</f>
        <v>-3944.9901808919044</v>
      </c>
      <c r="DC618" s="15">
        <f ca="1">(BV618*DCF!H$46-DCF!H$5*MAX(BV618*DCF!H$46,0)-MAX(BV618-BU618,0)/Inputs!$B$24)*DCF!H$6</f>
        <v>-1355.4970604970208</v>
      </c>
      <c r="DD618" s="15">
        <f ca="1">(BW618*DCF!I$46-DCF!I$5*MAX(BW618*DCF!I$46,0)-MAX(BW618-BV618,0)/Inputs!$B$24)*DCF!I$6</f>
        <v>-693.88445662349318</v>
      </c>
      <c r="DE618" s="15">
        <f ca="1">(BX618*DCF!J$46-DCF!J$5*MAX(BX618*DCF!J$46,0)-MAX(BX618-BW618,0)/Inputs!$B$24)*DCF!J$6</f>
        <v>-1274.5412227122067</v>
      </c>
      <c r="DF618" s="15">
        <f ca="1">(BY618*DCF!K$46-DCF!K$5*MAX(BY618*DCF!K$46,0)-MAX(BY618-BX618,0)/Inputs!$B$24)*DCF!K$6</f>
        <v>-681.43380417116077</v>
      </c>
      <c r="DG618" s="15">
        <f ca="1">(BZ618*DCF!L$46-DCF!L$5*MAX(BZ618*DCF!L$46,0)-MAX(BZ618-BY618,0)/Inputs!$B$24)*DCF!L$6</f>
        <v>1096.9164609179727</v>
      </c>
      <c r="DH618" s="15">
        <f ca="1">(CA618*DCF!M$46-DCF!M$5*MAX(CA618*DCF!M$46,0)-MAX(CA618-BZ618,0)/Inputs!$B$24)*DCF!M$6</f>
        <v>4441.9863312483894</v>
      </c>
      <c r="DI618" s="15">
        <f ca="1">SUM(CB618:CL618)+BE618*DCF!M$10*(1+Inputs!$B$30)*(1-Inputs!$B$33)*(1-Inputs!$B$30/Inputs!$B$31)/(Inputs!$B$29-Inputs!$B$30)*DCF!M$6</f>
        <v>97628.297435567627</v>
      </c>
      <c r="DJ618" s="15">
        <f ca="1">SUM(CM618:CW618)+BP618*DCF!M$28*(1+Inputs!$B$30)*(1-Inputs!$B$33)*(1-Inputs!$B$30/Inputs!$B$31)/(Inputs!$B$29-Inputs!$B$30)*DCF!M$6</f>
        <v>1018086.5566263754</v>
      </c>
      <c r="DK618" s="15">
        <f ca="1">SUM(CX618:DH618)+CA618*DCF!M$46*(1+Inputs!$B$30)*(1-Inputs!$B$33)*(1-Inputs!$B$30/Inputs!$B$31)/(Inputs!$B$29-Inputs!$B$30)*DCF!M$6</f>
        <v>123927.02358565606</v>
      </c>
      <c r="DM618" s="15">
        <f ca="1">DI618+DJ618+DK618+Inputs!$B$34+Inputs!$B$36-Inputs!$B$35</f>
        <v>1316492.877647599</v>
      </c>
    </row>
    <row r="619" spans="1:117" x14ac:dyDescent="0.75">
      <c r="A619" s="11">
        <v>606</v>
      </c>
      <c r="C619" s="24">
        <f t="shared" ca="1" si="360"/>
        <v>0.94843725286396419</v>
      </c>
      <c r="D619" s="24">
        <f t="shared" ca="1" si="360"/>
        <v>-0.97425974494457002</v>
      </c>
      <c r="E619" s="24">
        <f t="shared" ca="1" si="360"/>
        <v>0.13208879089782757</v>
      </c>
      <c r="F619" s="24">
        <f t="shared" ca="1" si="360"/>
        <v>0.57863851086265472</v>
      </c>
      <c r="G619" s="24">
        <f t="shared" ca="1" si="360"/>
        <v>-0.14054467810920246</v>
      </c>
      <c r="H619" s="24">
        <f t="shared" ca="1" si="360"/>
        <v>5.5947483587200267E-2</v>
      </c>
      <c r="I619" s="24">
        <f t="shared" ca="1" si="360"/>
        <v>0.43675218424491813</v>
      </c>
      <c r="J619" s="24">
        <f t="shared" ca="1" si="360"/>
        <v>-1.8016412251140386</v>
      </c>
      <c r="K619" s="24">
        <f t="shared" ca="1" si="360"/>
        <v>-2.0619626519695018</v>
      </c>
      <c r="L619" s="24">
        <f t="shared" ca="1" si="360"/>
        <v>-0.9416846684684369</v>
      </c>
      <c r="M619" s="24">
        <f t="shared" ca="1" si="360"/>
        <v>0.69636984148264347</v>
      </c>
      <c r="N619" s="24">
        <f ca="1">SQRT(Inputs!$B$38)*C619+SQRT(1-Inputs!$B$38)*_xlfn.NORM.S.INV(RAND())</f>
        <v>1.1775804514814032</v>
      </c>
      <c r="O619" s="24">
        <f ca="1">SQRT(Inputs!$B$38)*D619+SQRT(1-Inputs!$B$38)*_xlfn.NORM.S.INV(RAND())</f>
        <v>-1.358889947468815</v>
      </c>
      <c r="P619" s="24">
        <f ca="1">SQRT(Inputs!$B$38)*E619+SQRT(1-Inputs!$B$38)*_xlfn.NORM.S.INV(RAND())</f>
        <v>-0.26388781661045718</v>
      </c>
      <c r="Q619" s="24">
        <f ca="1">SQRT(Inputs!$B$38)*F619+SQRT(1-Inputs!$B$38)*_xlfn.NORM.S.INV(RAND())</f>
        <v>5.3179801654901493E-2</v>
      </c>
      <c r="R619" s="24">
        <f ca="1">SQRT(Inputs!$B$38)*G619+SQRT(1-Inputs!$B$38)*_xlfn.NORM.S.INV(RAND())</f>
        <v>-0.10344727595011602</v>
      </c>
      <c r="S619" s="24">
        <f ca="1">SQRT(Inputs!$B$38)*H619+SQRT(1-Inputs!$B$38)*_xlfn.NORM.S.INV(RAND())</f>
        <v>-1.021343952567197</v>
      </c>
      <c r="T619" s="24">
        <f ca="1">SQRT(Inputs!$B$38)*I619+SQRT(1-Inputs!$B$38)*_xlfn.NORM.S.INV(RAND())</f>
        <v>0.66288171323182277</v>
      </c>
      <c r="U619" s="24">
        <f ca="1">SQRT(Inputs!$B$38)*J619+SQRT(1-Inputs!$B$38)*_xlfn.NORM.S.INV(RAND())</f>
        <v>-0.33079040369462276</v>
      </c>
      <c r="V619" s="24">
        <f ca="1">SQRT(Inputs!$B$38)*K619+SQRT(1-Inputs!$B$38)*_xlfn.NORM.S.INV(RAND())</f>
        <v>-1.5567349466373774</v>
      </c>
      <c r="W619" s="24">
        <f ca="1">SQRT(Inputs!$B$38)*L619+SQRT(1-Inputs!$B$38)*_xlfn.NORM.S.INV(RAND())</f>
        <v>-0.64583955396430059</v>
      </c>
      <c r="X619" s="24">
        <f ca="1">SQRT(Inputs!$B$38)*M619+SQRT(1-Inputs!$B$38)*_xlfn.NORM.S.INV(RAND())</f>
        <v>8.4183736773255302E-2</v>
      </c>
      <c r="Y619" s="24">
        <f ca="1">SQRT(Inputs!$B$38)*C619+SQRT(1-Inputs!$B$38)*_xlfn.NORM.S.INV(RAND())</f>
        <v>0.71455587914810104</v>
      </c>
      <c r="Z619" s="24">
        <f ca="1">SQRT(Inputs!$B$38)*D619+SQRT(1-Inputs!$B$38)*_xlfn.NORM.S.INV(RAND())</f>
        <v>0.2042376028688202</v>
      </c>
      <c r="AA619" s="24">
        <f ca="1">SQRT(Inputs!$B$38)*E619+SQRT(1-Inputs!$B$38)*_xlfn.NORM.S.INV(RAND())</f>
        <v>-0.59146525424783603</v>
      </c>
      <c r="AB619" s="24">
        <f ca="1">SQRT(Inputs!$B$38)*F619+SQRT(1-Inputs!$B$38)*_xlfn.NORM.S.INV(RAND())</f>
        <v>1.0302893848925543</v>
      </c>
      <c r="AC619" s="24">
        <f ca="1">SQRT(Inputs!$B$38)*G619+SQRT(1-Inputs!$B$38)*_xlfn.NORM.S.INV(RAND())</f>
        <v>-5.9264100725862613E-2</v>
      </c>
      <c r="AD619" s="24">
        <f ca="1">SQRT(Inputs!$B$38)*H619+SQRT(1-Inputs!$B$38)*_xlfn.NORM.S.INV(RAND())</f>
        <v>1.2534822990603121</v>
      </c>
      <c r="AE619" s="24">
        <f ca="1">SQRT(Inputs!$B$38)*I619+SQRT(1-Inputs!$B$38)*_xlfn.NORM.S.INV(RAND())</f>
        <v>-0.49744643842312219</v>
      </c>
      <c r="AF619" s="24">
        <f ca="1">SQRT(Inputs!$B$38)*J619+SQRT(1-Inputs!$B$38)*_xlfn.NORM.S.INV(RAND())</f>
        <v>-0.71144357085000931</v>
      </c>
      <c r="AG619" s="24">
        <f ca="1">SQRT(Inputs!$B$38)*K619+SQRT(1-Inputs!$B$38)*_xlfn.NORM.S.INV(RAND())</f>
        <v>0.11023896088378793</v>
      </c>
      <c r="AH619" s="24">
        <f ca="1">SQRT(Inputs!$B$38)*L619+SQRT(1-Inputs!$B$38)*_xlfn.NORM.S.INV(RAND())</f>
        <v>0.42273272909565107</v>
      </c>
      <c r="AI619" s="24">
        <f ca="1">SQRT(Inputs!$B$38)*M619+SQRT(1-Inputs!$B$38)*_xlfn.NORM.S.INV(RAND())</f>
        <v>0.54943048746224388</v>
      </c>
      <c r="AJ619" s="24">
        <f ca="1">SQRT(Inputs!$B$38)*C619+SQRT(1-Inputs!$B$38)*_xlfn.NORM.S.INV(RAND())</f>
        <v>0.56276264854692237</v>
      </c>
      <c r="AK619" s="24">
        <f ca="1">SQRT(Inputs!$B$38)*D619+SQRT(1-Inputs!$B$38)*_xlfn.NORM.S.INV(RAND())</f>
        <v>-0.43674357657743568</v>
      </c>
      <c r="AL619" s="24">
        <f ca="1">SQRT(Inputs!$B$38)*E619+SQRT(1-Inputs!$B$38)*_xlfn.NORM.S.INV(RAND())</f>
        <v>0.11673326275554789</v>
      </c>
      <c r="AM619" s="24">
        <f ca="1">SQRT(Inputs!$B$38)*F619+SQRT(1-Inputs!$B$38)*_xlfn.NORM.S.INV(RAND())</f>
        <v>0.23868888773180127</v>
      </c>
      <c r="AN619" s="24">
        <f ca="1">SQRT(Inputs!$B$38)*G619+SQRT(1-Inputs!$B$38)*_xlfn.NORM.S.INV(RAND())</f>
        <v>1.0025386703474142</v>
      </c>
      <c r="AO619" s="24">
        <f ca="1">SQRT(Inputs!$B$38)*H619+SQRT(1-Inputs!$B$38)*_xlfn.NORM.S.INV(RAND())</f>
        <v>-0.11507434919332465</v>
      </c>
      <c r="AP619" s="24">
        <f ca="1">SQRT(Inputs!$B$38)*I619+SQRT(1-Inputs!$B$38)*_xlfn.NORM.S.INV(RAND())</f>
        <v>-0.89811667595160272</v>
      </c>
      <c r="AQ619" s="24">
        <f ca="1">SQRT(Inputs!$B$38)*J619+SQRT(1-Inputs!$B$38)*_xlfn.NORM.S.INV(RAND())</f>
        <v>-1.4250874932191284</v>
      </c>
      <c r="AR619" s="24">
        <f ca="1">SQRT(Inputs!$B$38)*K619+SQRT(1-Inputs!$B$38)*_xlfn.NORM.S.INV(RAND())</f>
        <v>-0.73157037657127622</v>
      </c>
      <c r="AS619" s="24">
        <f ca="1">SQRT(Inputs!$B$38)*L619+SQRT(1-Inputs!$B$38)*_xlfn.NORM.S.INV(RAND())</f>
        <v>-0.78401847973488514</v>
      </c>
      <c r="AT619" s="24">
        <f ca="1">SQRT(Inputs!$B$38)*M619+SQRT(1-Inputs!$B$38)*_xlfn.NORM.S.INV(RAND())</f>
        <v>1.3478856135089525</v>
      </c>
      <c r="AU619" s="15">
        <f ca="1">Inputs!$B$6*EXP($B$8-0.5*C$5^2+C$5*N619)</f>
        <v>6004.2989618433558</v>
      </c>
      <c r="AV619" s="15">
        <f t="shared" ca="1" si="328"/>
        <v>5985.0115879535151</v>
      </c>
      <c r="AW619" s="15">
        <f t="shared" ca="1" si="329"/>
        <v>7042.4801511355008</v>
      </c>
      <c r="AX619" s="15">
        <f t="shared" ca="1" si="330"/>
        <v>8655.4768440013704</v>
      </c>
      <c r="AY619" s="15">
        <f t="shared" ca="1" si="331"/>
        <v>10450.849449859414</v>
      </c>
      <c r="AZ619" s="15">
        <f t="shared" ca="1" si="332"/>
        <v>11422.012343101213</v>
      </c>
      <c r="BA619" s="15">
        <f t="shared" ca="1" si="333"/>
        <v>14981.777972178646</v>
      </c>
      <c r="BB619" s="15">
        <f t="shared" ca="1" si="334"/>
        <v>17744.32930873939</v>
      </c>
      <c r="BC619" s="15">
        <f t="shared" ca="1" si="335"/>
        <v>18700.076510768016</v>
      </c>
      <c r="BD619" s="15">
        <f t="shared" ca="1" si="336"/>
        <v>21566.426779596608</v>
      </c>
      <c r="BE619" s="15">
        <f t="shared" ca="1" si="337"/>
        <v>26630.296828567545</v>
      </c>
      <c r="BF619" s="15">
        <f ca="1">Inputs!$B$13*EXP($B$9-0.5*C$6^2+C$6*Y619)</f>
        <v>15935.877357364014</v>
      </c>
      <c r="BG619" s="15">
        <f t="shared" ca="1" si="338"/>
        <v>20150.698945300923</v>
      </c>
      <c r="BH619" s="15">
        <f t="shared" ca="1" si="339"/>
        <v>22319.894740554359</v>
      </c>
      <c r="BI619" s="15">
        <f t="shared" ca="1" si="340"/>
        <v>32018.283299111179</v>
      </c>
      <c r="BJ619" s="15">
        <f t="shared" ca="1" si="341"/>
        <v>38918.438733153467</v>
      </c>
      <c r="BK619" s="15">
        <f t="shared" ca="1" si="342"/>
        <v>56653.090323491371</v>
      </c>
      <c r="BL619" s="15">
        <f t="shared" ca="1" si="343"/>
        <v>65246.820382212361</v>
      </c>
      <c r="BM619" s="15">
        <f t="shared" ca="1" si="344"/>
        <v>73418.270844358718</v>
      </c>
      <c r="BN619" s="15">
        <f t="shared" ca="1" si="345"/>
        <v>91496.046335678868</v>
      </c>
      <c r="BO619" s="15">
        <f t="shared" ca="1" si="346"/>
        <v>118246.45983702703</v>
      </c>
      <c r="BP619" s="15">
        <f t="shared" ca="1" si="347"/>
        <v>154886.7509266769</v>
      </c>
      <c r="BQ619" s="15">
        <f ca="1">Inputs!$B$20*EXP($B$10-0.5*C$7^2+C$7*AJ619)</f>
        <v>5237.1401463079983</v>
      </c>
      <c r="BR619" s="15">
        <f t="shared" ca="1" si="348"/>
        <v>6185.7982774035654</v>
      </c>
      <c r="BS619" s="15">
        <f t="shared" ca="1" si="349"/>
        <v>8759.5934297962776</v>
      </c>
      <c r="BT619" s="15">
        <f t="shared" ca="1" si="350"/>
        <v>12858.000577321291</v>
      </c>
      <c r="BU619" s="15">
        <f t="shared" ca="1" si="351"/>
        <v>22711.825054491397</v>
      </c>
      <c r="BV619" s="15">
        <f t="shared" ca="1" si="352"/>
        <v>30790.000045163059</v>
      </c>
      <c r="BW619" s="15">
        <f t="shared" ca="1" si="353"/>
        <v>35527.839499534777</v>
      </c>
      <c r="BX619" s="15">
        <f t="shared" ca="1" si="354"/>
        <v>37342.740845895554</v>
      </c>
      <c r="BY619" s="15">
        <f t="shared" ca="1" si="355"/>
        <v>45489.362827628509</v>
      </c>
      <c r="BZ619" s="15">
        <f t="shared" ca="1" si="356"/>
        <v>55260.701583006725</v>
      </c>
      <c r="CA619" s="15">
        <f t="shared" ca="1" si="357"/>
        <v>98632.775818616821</v>
      </c>
      <c r="CB619" s="15">
        <f ca="1">(AU619*DCF!C$10-DCF!C$5*MAX(AU619*DCF!C$10,0)-MAX(AU619-Inputs!$B$6,0)/Inputs!$B$10)*DCF!C$6</f>
        <v>1035.6442333211894</v>
      </c>
      <c r="CC619" s="15">
        <f ca="1">(AV619*DCF!D$10-DCF!D$5*MAX(AV619*DCF!D$10,0)-MAX(AV619-AU619,0)/Inputs!$B$10)*DCF!D$6</f>
        <v>1458.8060274411143</v>
      </c>
      <c r="CD619" s="15">
        <f ca="1">(AW619*DCF!E$10-DCF!E$5*MAX(AW619*DCF!E$10,0)-MAX(AW619-AV619,0)/Inputs!$B$10)*DCF!E$6</f>
        <v>1387.8108480728613</v>
      </c>
      <c r="CE619" s="15">
        <f ca="1">(AX619*DCF!F$10-DCF!F$5*MAX(AX619*DCF!F$10,0)-MAX(AX619-AW619,0)/Inputs!$B$10)*DCF!F$6</f>
        <v>1553.8521800499782</v>
      </c>
      <c r="CF619" s="15">
        <f ca="1">(AY619*DCF!G$10-DCF!G$5*MAX(AY619*DCF!G$10,0)-MAX(AY619-AX619,0)/Inputs!$B$10)*DCF!G$6</f>
        <v>1808.1897958043503</v>
      </c>
      <c r="CG619" s="15">
        <f ca="1">(AZ619*DCF!H$10-DCF!H$5*MAX(AZ619*DCF!H$10,0)-MAX(AZ619-AY619,0)/Inputs!$B$10)*DCF!H$6</f>
        <v>2045.1445071242119</v>
      </c>
      <c r="CH619" s="15">
        <f ca="1">(BA619*DCF!I$10-DCF!I$5*MAX(BA619*DCF!I$10,0)-MAX(BA619-AZ619,0)/Inputs!$B$10)*DCF!I$6</f>
        <v>2152.6980125090945</v>
      </c>
      <c r="CI619" s="15">
        <f ca="1">(BB619*DCF!J$10-DCF!J$5*MAX(BB619*DCF!J$10,0)-MAX(BB619-BA619,0)/Inputs!$B$10)*DCF!J$6</f>
        <v>2626.3489501152781</v>
      </c>
      <c r="CJ619" s="15">
        <f ca="1">(BC619*DCF!K$10-DCF!K$5*MAX(BC619*DCF!K$10,0)-MAX(BC619-BB619,0)/Inputs!$B$10)*DCF!K$6</f>
        <v>2876.6219341399496</v>
      </c>
      <c r="CK619" s="15">
        <f ca="1">(BD619*DCF!L$10-DCF!L$5*MAX(BD619*DCF!L$10,0)-MAX(BD619-BC619,0)/Inputs!$B$10)*DCF!L$6</f>
        <v>2881.9617648142175</v>
      </c>
      <c r="CL619" s="15">
        <f ca="1">(BE619*DCF!M$10-DCF!M$5*MAX(BE619*DCF!M$10,0)-MAX(BE619-BD619,0)/Inputs!$B$10)*DCF!M$6</f>
        <v>3152.9459356786206</v>
      </c>
      <c r="CM619" s="15">
        <f ca="1">(BF619*DCF!C$28-DCF!C$5*MAX(BF619*DCF!C$28,0)-MAX(BF619-Inputs!$B$13,0)/Inputs!$B$17)*DCF!C$6</f>
        <v>3812.976216672952</v>
      </c>
      <c r="CN619" s="15">
        <f ca="1">(BG619*DCF!D$28-DCF!D$5*MAX(BG619*DCF!D$28,0)-MAX(BG619-BF619,0)/Inputs!$B$17)*DCF!D$6</f>
        <v>5035.6308986020513</v>
      </c>
      <c r="CO619" s="15">
        <f ca="1">(BH619*DCF!E$28-DCF!E$5*MAX(BH619*DCF!E$28,0)-MAX(BH619-BG619,0)/Inputs!$B$17)*DCF!E$6</f>
        <v>5893.8729957317273</v>
      </c>
      <c r="CP619" s="15">
        <f ca="1">(BI619*DCF!F$28-DCF!F$5*MAX(BI619*DCF!F$28,0)-MAX(BI619-BH619,0)/Inputs!$B$17)*DCF!F$6</f>
        <v>6926.3755947013005</v>
      </c>
      <c r="CQ619" s="15">
        <f ca="1">(BJ619*DCF!G$28-DCF!G$5*MAX(BJ619*DCF!G$28,0)-MAX(BJ619-BI619,0)/Inputs!$B$17)*DCF!G$6</f>
        <v>8937.1462238670956</v>
      </c>
      <c r="CR619" s="15">
        <f ca="1">(BK619*DCF!H$28-DCF!H$5*MAX(BK619*DCF!H$28,0)-MAX(BK619-BJ619,0)/Inputs!$B$17)*DCF!H$6</f>
        <v>11255.467115303674</v>
      </c>
      <c r="CS619" s="15">
        <f ca="1">(BL619*DCF!I$28-DCF!I$5*MAX(BL619*DCF!I$28,0)-MAX(BL619-BK619,0)/Inputs!$B$17)*DCF!I$6</f>
        <v>14109.524250495326</v>
      </c>
      <c r="CT619" s="15">
        <f ca="1">(BM619*DCF!J$28-DCF!J$5*MAX(BM619*DCF!J$28,0)-MAX(BM619-BL619,0)/Inputs!$B$17)*DCF!J$6</f>
        <v>15294.901740434203</v>
      </c>
      <c r="CU619" s="15">
        <f ca="1">(BN619*DCF!K$28-DCF!K$5*MAX(BN619*DCF!K$28,0)-MAX(BN619-BM619,0)/Inputs!$B$17)*DCF!K$6</f>
        <v>17108.144168953702</v>
      </c>
      <c r="CV619" s="15">
        <f ca="1">(BO619*DCF!L$28-DCF!L$5*MAX(BO619*DCF!L$28,0)-MAX(BO619-BN619,0)/Inputs!$B$17)*DCF!L$6</f>
        <v>20565.796822122389</v>
      </c>
      <c r="CW619" s="15">
        <f ca="1">(BP619*DCF!M$28-DCF!M$5*MAX(BP619*DCF!M$28,0)-MAX(BP619-BO619,0)/Inputs!$B$17)*DCF!M$6</f>
        <v>25312.091839094541</v>
      </c>
      <c r="CX619" s="15">
        <f ca="1">(BQ619*DCF!C$46-DCF!C$5*MAX(BQ619*DCF!C$46,0)-MAX(BQ619-Inputs!$B$20,0)/Inputs!$B$24)*DCF!C$6</f>
        <v>-2149.9816256175509</v>
      </c>
      <c r="CY619" s="15">
        <f ca="1">(BR619*DCF!D$46-DCF!D$5*MAX(BR619*DCF!D$46,0)-MAX(BR619-BQ619,0)/Inputs!$B$24)*DCF!D$6</f>
        <v>-1460.5560612332426</v>
      </c>
      <c r="CZ619" s="15">
        <f ca="1">(BS619*DCF!E$46-DCF!E$5*MAX(BS619*DCF!E$46,0)-MAX(BS619-BR619,0)/Inputs!$B$24)*DCF!E$6</f>
        <v>-2050.3563682832105</v>
      </c>
      <c r="DA619" s="15">
        <f ca="1">(BT619*DCF!F$46-DCF!F$5*MAX(BT619*DCF!F$46,0)-MAX(BT619-BS619,0)/Inputs!$B$24)*DCF!F$6</f>
        <v>-2428.7604994685998</v>
      </c>
      <c r="DB619" s="15">
        <f ca="1">(BU619*DCF!G$46-DCF!G$5*MAX(BU619*DCF!G$46,0)-MAX(BU619-BT619,0)/Inputs!$B$24)*DCF!G$6</f>
        <v>-4078.6127880662002</v>
      </c>
      <c r="DC619" s="15">
        <f ca="1">(BV619*DCF!H$46-DCF!H$5*MAX(BV619*DCF!H$46,0)-MAX(BV619-BU619,0)/Inputs!$B$24)*DCF!H$6</f>
        <v>-2510.2433825518565</v>
      </c>
      <c r="DD619" s="15">
        <f ca="1">(BW619*DCF!I$46-DCF!I$5*MAX(BW619*DCF!I$46,0)-MAX(BW619-BV619,0)/Inputs!$B$24)*DCF!I$6</f>
        <v>-539.52119861035885</v>
      </c>
      <c r="DE619" s="15">
        <f ca="1">(BX619*DCF!J$46-DCF!J$5*MAX(BX619*DCF!J$46,0)-MAX(BX619-BW619,0)/Inputs!$B$24)*DCF!J$6</f>
        <v>1085.1424973585702</v>
      </c>
      <c r="DF619" s="15">
        <f ca="1">(BY619*DCF!K$46-DCF!K$5*MAX(BY619*DCF!K$46,0)-MAX(BY619-BX619,0)/Inputs!$B$24)*DCF!K$6</f>
        <v>602.79868383750795</v>
      </c>
      <c r="DG619" s="15">
        <f ca="1">(BZ619*DCF!L$46-DCF!L$5*MAX(BZ619*DCF!L$46,0)-MAX(BZ619-BY619,0)/Inputs!$B$24)*DCF!L$6</f>
        <v>1608.6305766351684</v>
      </c>
      <c r="DH619" s="15">
        <f ca="1">(CA619*DCF!M$46-DCF!M$5*MAX(CA619*DCF!M$46,0)-MAX(CA619-BZ619,0)/Inputs!$B$24)*DCF!M$6</f>
        <v>-1334.778526261327</v>
      </c>
      <c r="DI619" s="15">
        <f ca="1">SUM(CB619:CL619)+BE619*DCF!M$10*(1+Inputs!$B$30)*(1-Inputs!$B$33)*(1-Inputs!$B$30/Inputs!$B$31)/(Inputs!$B$29-Inputs!$B$30)*DCF!M$6</f>
        <v>97092.492412193693</v>
      </c>
      <c r="DJ619" s="15">
        <f ca="1">SUM(CM619:CW619)+BP619*DCF!M$28*(1+Inputs!$B$30)*(1-Inputs!$B$33)*(1-Inputs!$B$30/Inputs!$B$31)/(Inputs!$B$29-Inputs!$B$30)*DCF!M$6</f>
        <v>708987.76252489467</v>
      </c>
      <c r="DK619" s="15">
        <f ca="1">SUM(CX619:DH619)+CA619*DCF!M$46*(1+Inputs!$B$30)*(1-Inputs!$B$33)*(1-Inputs!$B$30/Inputs!$B$31)/(Inputs!$B$29-Inputs!$B$30)*DCF!M$6</f>
        <v>139241.71652254174</v>
      </c>
      <c r="DM619" s="15">
        <f ca="1">DI619+DJ619+DK619+Inputs!$B$34+Inputs!$B$36-Inputs!$B$35</f>
        <v>1022172.9714596301</v>
      </c>
    </row>
    <row r="620" spans="1:117" x14ac:dyDescent="0.75">
      <c r="A620" s="11">
        <v>607</v>
      </c>
      <c r="C620" s="24">
        <f t="shared" ca="1" si="360"/>
        <v>2.3901748528953251</v>
      </c>
      <c r="D620" s="24">
        <f t="shared" ca="1" si="360"/>
        <v>1.3159516968380121</v>
      </c>
      <c r="E620" s="24">
        <f t="shared" ca="1" si="360"/>
        <v>-0.63000862410690484</v>
      </c>
      <c r="F620" s="24">
        <f t="shared" ca="1" si="360"/>
        <v>0.33811015689878104</v>
      </c>
      <c r="G620" s="24">
        <f t="shared" ca="1" si="360"/>
        <v>-1.0393416213618669</v>
      </c>
      <c r="H620" s="24">
        <f t="shared" ca="1" si="360"/>
        <v>0.96293322066299081</v>
      </c>
      <c r="I620" s="24">
        <f t="shared" ca="1" si="360"/>
        <v>-0.4481239440085274</v>
      </c>
      <c r="J620" s="24">
        <f t="shared" ca="1" si="360"/>
        <v>-0.64573321991871291</v>
      </c>
      <c r="K620" s="24">
        <f t="shared" ca="1" si="360"/>
        <v>1.6001919431262177</v>
      </c>
      <c r="L620" s="24">
        <f t="shared" ca="1" si="360"/>
        <v>7.3821619661035412E-2</v>
      </c>
      <c r="M620" s="24">
        <f t="shared" ca="1" si="360"/>
        <v>0.88808759504326762</v>
      </c>
      <c r="N620" s="24">
        <f ca="1">SQRT(Inputs!$B$38)*C620+SQRT(1-Inputs!$B$38)*_xlfn.NORM.S.INV(RAND())</f>
        <v>0.92839272270496498</v>
      </c>
      <c r="O620" s="24">
        <f ca="1">SQRT(Inputs!$B$38)*D620+SQRT(1-Inputs!$B$38)*_xlfn.NORM.S.INV(RAND())</f>
        <v>-0.16146073579149445</v>
      </c>
      <c r="P620" s="24">
        <f ca="1">SQRT(Inputs!$B$38)*E620+SQRT(1-Inputs!$B$38)*_xlfn.NORM.S.INV(RAND())</f>
        <v>-0.10562273854165999</v>
      </c>
      <c r="Q620" s="24">
        <f ca="1">SQRT(Inputs!$B$38)*F620+SQRT(1-Inputs!$B$38)*_xlfn.NORM.S.INV(RAND())</f>
        <v>-5.946061283403542E-2</v>
      </c>
      <c r="R620" s="24">
        <f ca="1">SQRT(Inputs!$B$38)*G620+SQRT(1-Inputs!$B$38)*_xlfn.NORM.S.INV(RAND())</f>
        <v>0.254166385774241</v>
      </c>
      <c r="S620" s="24">
        <f ca="1">SQRT(Inputs!$B$38)*H620+SQRT(1-Inputs!$B$38)*_xlfn.NORM.S.INV(RAND())</f>
        <v>0.59725727563412068</v>
      </c>
      <c r="T620" s="24">
        <f ca="1">SQRT(Inputs!$B$38)*I620+SQRT(1-Inputs!$B$38)*_xlfn.NORM.S.INV(RAND())</f>
        <v>0.21700180471710231</v>
      </c>
      <c r="U620" s="24">
        <f ca="1">SQRT(Inputs!$B$38)*J620+SQRT(1-Inputs!$B$38)*_xlfn.NORM.S.INV(RAND())</f>
        <v>0.58035488076538955</v>
      </c>
      <c r="V620" s="24">
        <f ca="1">SQRT(Inputs!$B$38)*K620+SQRT(1-Inputs!$B$38)*_xlfn.NORM.S.INV(RAND())</f>
        <v>1.451413582267818</v>
      </c>
      <c r="W620" s="24">
        <f ca="1">SQRT(Inputs!$B$38)*L620+SQRT(1-Inputs!$B$38)*_xlfn.NORM.S.INV(RAND())</f>
        <v>1.4825778431362486</v>
      </c>
      <c r="X620" s="24">
        <f ca="1">SQRT(Inputs!$B$38)*M620+SQRT(1-Inputs!$B$38)*_xlfn.NORM.S.INV(RAND())</f>
        <v>-0.67940738155991287</v>
      </c>
      <c r="Y620" s="24">
        <f ca="1">SQRT(Inputs!$B$38)*C620+SQRT(1-Inputs!$B$38)*_xlfn.NORM.S.INV(RAND())</f>
        <v>1.6778016749918332</v>
      </c>
      <c r="Z620" s="24">
        <f ca="1">SQRT(Inputs!$B$38)*D620+SQRT(1-Inputs!$B$38)*_xlfn.NORM.S.INV(RAND())</f>
        <v>0.29175331498649809</v>
      </c>
      <c r="AA620" s="24">
        <f ca="1">SQRT(Inputs!$B$38)*E620+SQRT(1-Inputs!$B$38)*_xlfn.NORM.S.INV(RAND())</f>
        <v>1.1390127167652235</v>
      </c>
      <c r="AB620" s="24">
        <f ca="1">SQRT(Inputs!$B$38)*F620+SQRT(1-Inputs!$B$38)*_xlfn.NORM.S.INV(RAND())</f>
        <v>0.46488808100096257</v>
      </c>
      <c r="AC620" s="24">
        <f ca="1">SQRT(Inputs!$B$38)*G620+SQRT(1-Inputs!$B$38)*_xlfn.NORM.S.INV(RAND())</f>
        <v>-0.83129297671615765</v>
      </c>
      <c r="AD620" s="24">
        <f ca="1">SQRT(Inputs!$B$38)*H620+SQRT(1-Inputs!$B$38)*_xlfn.NORM.S.INV(RAND())</f>
        <v>0.58013007131417171</v>
      </c>
      <c r="AE620" s="24">
        <f ca="1">SQRT(Inputs!$B$38)*I620+SQRT(1-Inputs!$B$38)*_xlfn.NORM.S.INV(RAND())</f>
        <v>-1.3930532755902919E-2</v>
      </c>
      <c r="AF620" s="24">
        <f ca="1">SQRT(Inputs!$B$38)*J620+SQRT(1-Inputs!$B$38)*_xlfn.NORM.S.INV(RAND())</f>
        <v>-0.5574730915374273</v>
      </c>
      <c r="AG620" s="24">
        <f ca="1">SQRT(Inputs!$B$38)*K620+SQRT(1-Inputs!$B$38)*_xlfn.NORM.S.INV(RAND())</f>
        <v>-2.7753995689332012E-2</v>
      </c>
      <c r="AH620" s="24">
        <f ca="1">SQRT(Inputs!$B$38)*L620+SQRT(1-Inputs!$B$38)*_xlfn.NORM.S.INV(RAND())</f>
        <v>-0.81471459732052209</v>
      </c>
      <c r="AI620" s="24">
        <f ca="1">SQRT(Inputs!$B$38)*M620+SQRT(1-Inputs!$B$38)*_xlfn.NORM.S.INV(RAND())</f>
        <v>-0.91585077585001051</v>
      </c>
      <c r="AJ620" s="24">
        <f ca="1">SQRT(Inputs!$B$38)*C620+SQRT(1-Inputs!$B$38)*_xlfn.NORM.S.INV(RAND())</f>
        <v>1.3352299158849019</v>
      </c>
      <c r="AK620" s="24">
        <f ca="1">SQRT(Inputs!$B$38)*D620+SQRT(1-Inputs!$B$38)*_xlfn.NORM.S.INV(RAND())</f>
        <v>1.3094962950869178</v>
      </c>
      <c r="AL620" s="24">
        <f ca="1">SQRT(Inputs!$B$38)*E620+SQRT(1-Inputs!$B$38)*_xlfn.NORM.S.INV(RAND())</f>
        <v>-1.0187138122229056</v>
      </c>
      <c r="AM620" s="24">
        <f ca="1">SQRT(Inputs!$B$38)*F620+SQRT(1-Inputs!$B$38)*_xlfn.NORM.S.INV(RAND())</f>
        <v>0.77860397114884838</v>
      </c>
      <c r="AN620" s="24">
        <f ca="1">SQRT(Inputs!$B$38)*G620+SQRT(1-Inputs!$B$38)*_xlfn.NORM.S.INV(RAND())</f>
        <v>0.8523528026728</v>
      </c>
      <c r="AO620" s="24">
        <f ca="1">SQRT(Inputs!$B$38)*H620+SQRT(1-Inputs!$B$38)*_xlfn.NORM.S.INV(RAND())</f>
        <v>0.81651213690971303</v>
      </c>
      <c r="AP620" s="24">
        <f ca="1">SQRT(Inputs!$B$38)*I620+SQRT(1-Inputs!$B$38)*_xlfn.NORM.S.INV(RAND())</f>
        <v>0.42407169534081657</v>
      </c>
      <c r="AQ620" s="24">
        <f ca="1">SQRT(Inputs!$B$38)*J620+SQRT(1-Inputs!$B$38)*_xlfn.NORM.S.INV(RAND())</f>
        <v>-0.48623482869029522</v>
      </c>
      <c r="AR620" s="24">
        <f ca="1">SQRT(Inputs!$B$38)*K620+SQRT(1-Inputs!$B$38)*_xlfn.NORM.S.INV(RAND())</f>
        <v>-4.4095486582664489E-2</v>
      </c>
      <c r="AS620" s="24">
        <f ca="1">SQRT(Inputs!$B$38)*L620+SQRT(1-Inputs!$B$38)*_xlfn.NORM.S.INV(RAND())</f>
        <v>-0.17163419380787337</v>
      </c>
      <c r="AT620" s="24">
        <f ca="1">SQRT(Inputs!$B$38)*M620+SQRT(1-Inputs!$B$38)*_xlfn.NORM.S.INV(RAND())</f>
        <v>-0.22939135231153002</v>
      </c>
      <c r="AU620" s="15">
        <f ca="1">Inputs!$B$6*EXP($B$8-0.5*C$5^2+C$5*N620)</f>
        <v>5766.9244971442376</v>
      </c>
      <c r="AV620" s="15">
        <f t="shared" ca="1" si="328"/>
        <v>6855.024647454281</v>
      </c>
      <c r="AW620" s="15">
        <f t="shared" ca="1" si="329"/>
        <v>8240.2527219508866</v>
      </c>
      <c r="AX620" s="15">
        <f t="shared" ca="1" si="330"/>
        <v>9986.0627890792257</v>
      </c>
      <c r="AY620" s="15">
        <f t="shared" ca="1" si="331"/>
        <v>12571.675968570806</v>
      </c>
      <c r="AZ620" s="15">
        <f t="shared" ca="1" si="332"/>
        <v>16420.735790474366</v>
      </c>
      <c r="BA620" s="15">
        <f t="shared" ca="1" si="333"/>
        <v>20556.383343279027</v>
      </c>
      <c r="BB620" s="15">
        <f t="shared" ca="1" si="334"/>
        <v>26674.023121317212</v>
      </c>
      <c r="BC620" s="15">
        <f t="shared" ca="1" si="335"/>
        <v>37582.106421944991</v>
      </c>
      <c r="BD620" s="15">
        <f t="shared" ca="1" si="336"/>
        <v>52890.122826565981</v>
      </c>
      <c r="BE620" s="15">
        <f t="shared" ca="1" si="337"/>
        <v>60921.140162306758</v>
      </c>
      <c r="BF620" s="15">
        <f ca="1">Inputs!$B$13*EXP($B$9-0.5*C$6^2+C$6*Y620)</f>
        <v>19288.985994377839</v>
      </c>
      <c r="BG620" s="15">
        <f t="shared" ca="1" si="338"/>
        <v>24778.87373838354</v>
      </c>
      <c r="BH620" s="15">
        <f t="shared" ca="1" si="339"/>
        <v>36570.556231495779</v>
      </c>
      <c r="BI620" s="15">
        <f t="shared" ca="1" si="340"/>
        <v>48088.63357636689</v>
      </c>
      <c r="BJ620" s="15">
        <f t="shared" ca="1" si="341"/>
        <v>52296.130213209522</v>
      </c>
      <c r="BK620" s="15">
        <f t="shared" ca="1" si="342"/>
        <v>69458.425104202688</v>
      </c>
      <c r="BL620" s="15">
        <f t="shared" ca="1" si="343"/>
        <v>85167.403177712578</v>
      </c>
      <c r="BM620" s="15">
        <f t="shared" ca="1" si="344"/>
        <v>97684.37912898224</v>
      </c>
      <c r="BN620" s="15">
        <f t="shared" ca="1" si="345"/>
        <v>119740.64238481919</v>
      </c>
      <c r="BO620" s="15">
        <f t="shared" ca="1" si="346"/>
        <v>134016.40939314992</v>
      </c>
      <c r="BP620" s="15">
        <f t="shared" ca="1" si="347"/>
        <v>148691.59236933195</v>
      </c>
      <c r="BQ620" s="15">
        <f ca="1">Inputs!$B$20*EXP($B$10-0.5*C$7^2+C$7*AJ620)</f>
        <v>6887.8317667403098</v>
      </c>
      <c r="BR620" s="15">
        <f t="shared" ca="1" si="348"/>
        <v>14165.47561813997</v>
      </c>
      <c r="BS620" s="15">
        <f t="shared" ca="1" si="349"/>
        <v>14477.524816972005</v>
      </c>
      <c r="BT620" s="15">
        <f t="shared" ca="1" si="350"/>
        <v>24484.770376030188</v>
      </c>
      <c r="BU620" s="15">
        <f t="shared" ca="1" si="351"/>
        <v>41705.388425162222</v>
      </c>
      <c r="BV620" s="15">
        <f t="shared" ca="1" si="352"/>
        <v>69743.182474222718</v>
      </c>
      <c r="BW620" s="15">
        <f t="shared" ca="1" si="353"/>
        <v>106461.82560218286</v>
      </c>
      <c r="BX620" s="15">
        <f t="shared" ca="1" si="354"/>
        <v>135074.17661042121</v>
      </c>
      <c r="BY620" s="15">
        <f t="shared" ca="1" si="355"/>
        <v>187671.85825180897</v>
      </c>
      <c r="BZ620" s="15">
        <f t="shared" ca="1" si="356"/>
        <v>255150.97961537982</v>
      </c>
      <c r="CA620" s="15">
        <f t="shared" ca="1" si="357"/>
        <v>344093.59109880682</v>
      </c>
      <c r="CB620" s="15">
        <f ca="1">(AU620*DCF!C$10-DCF!C$5*MAX(AU620*DCF!C$10,0)-MAX(AU620-Inputs!$B$6,0)/Inputs!$B$10)*DCF!C$6</f>
        <v>1037.336755564314</v>
      </c>
      <c r="CC620" s="15">
        <f ca="1">(AV620*DCF!D$10-DCF!D$5*MAX(AV620*DCF!D$10,0)-MAX(AV620-AU620,0)/Inputs!$B$10)*DCF!D$6</f>
        <v>1405.5610725002753</v>
      </c>
      <c r="CD620" s="15">
        <f ca="1">(AW620*DCF!E$10-DCF!E$5*MAX(AW620*DCF!E$10,0)-MAX(AW620-AV620,0)/Inputs!$B$10)*DCF!E$6</f>
        <v>1590.5324527203409</v>
      </c>
      <c r="CE620" s="15">
        <f ca="1">(AX620*DCF!F$10-DCF!F$5*MAX(AX620*DCF!F$10,0)-MAX(AX620-AW620,0)/Inputs!$B$10)*DCF!F$6</f>
        <v>1816.6818009736796</v>
      </c>
      <c r="CF620" s="15">
        <f ca="1">(AY620*DCF!G$10-DCF!G$5*MAX(AY620*DCF!G$10,0)-MAX(AY620-AX620,0)/Inputs!$B$10)*DCF!G$6</f>
        <v>2093.2666756787457</v>
      </c>
      <c r="CG620" s="15">
        <f ca="1">(AZ620*DCF!H$10-DCF!H$5*MAX(AZ620*DCF!H$10,0)-MAX(AZ620-AY620,0)/Inputs!$B$10)*DCF!H$6</f>
        <v>2504.6280571174188</v>
      </c>
      <c r="CH620" s="15">
        <f ca="1">(BA620*DCF!I$10-DCF!I$5*MAX(BA620*DCF!I$10,0)-MAX(BA620-AZ620,0)/Inputs!$B$10)*DCF!I$6</f>
        <v>3076.5102390147667</v>
      </c>
      <c r="CI620" s="15">
        <f ca="1">(BB620*DCF!J$10-DCF!J$5*MAX(BB620*DCF!J$10,0)-MAX(BB620-BA620,0)/Inputs!$B$10)*DCF!J$6</f>
        <v>3650.2967622534056</v>
      </c>
      <c r="CJ620" s="15">
        <f ca="1">(BC620*DCF!K$10-DCF!K$5*MAX(BC620*DCF!K$10,0)-MAX(BC620-BB620,0)/Inputs!$B$10)*DCF!K$6</f>
        <v>4523.1499512799237</v>
      </c>
      <c r="CK620" s="15">
        <f ca="1">(BD620*DCF!L$10-DCF!L$5*MAX(BD620*DCF!L$10,0)-MAX(BD620-BC620,0)/Inputs!$B$10)*DCF!L$6</f>
        <v>5997.2618995803095</v>
      </c>
      <c r="CL620" s="15">
        <f ca="1">(BE620*DCF!M$10-DCF!M$5*MAX(BE620*DCF!M$10,0)-MAX(BE620-BD620,0)/Inputs!$B$10)*DCF!M$6</f>
        <v>7637.3700023348501</v>
      </c>
      <c r="CM620" s="15">
        <f ca="1">(BF620*DCF!C$28-DCF!C$5*MAX(BF620*DCF!C$28,0)-MAX(BF620-Inputs!$B$13,0)/Inputs!$B$17)*DCF!C$6</f>
        <v>4061.932997120412</v>
      </c>
      <c r="CN620" s="15">
        <f ca="1">(BG620*DCF!D$28-DCF!D$5*MAX(BG620*DCF!D$28,0)-MAX(BG620-BF620,0)/Inputs!$B$17)*DCF!D$6</f>
        <v>6126.7050461184472</v>
      </c>
      <c r="CO620" s="15">
        <f ca="1">(BH620*DCF!E$28-DCF!E$5*MAX(BH620*DCF!E$28,0)-MAX(BH620-BG620,0)/Inputs!$B$17)*DCF!E$6</f>
        <v>8033.4544068506448</v>
      </c>
      <c r="CP620" s="15">
        <f ca="1">(BI620*DCF!F$28-DCF!F$5*MAX(BI620*DCF!F$28,0)-MAX(BI620-BH620,0)/Inputs!$B$17)*DCF!F$6</f>
        <v>10957.749282165729</v>
      </c>
      <c r="CQ620" s="15">
        <f ca="1">(BJ620*DCF!G$28-DCF!G$5*MAX(BJ620*DCF!G$28,0)-MAX(BJ620-BI620,0)/Inputs!$B$17)*DCF!G$6</f>
        <v>12860.968384088454</v>
      </c>
      <c r="CR620" s="15">
        <f ca="1">(BK620*DCF!H$28-DCF!H$5*MAX(BK620*DCF!H$28,0)-MAX(BK620-BJ620,0)/Inputs!$B$17)*DCF!H$6</f>
        <v>14511.295853068399</v>
      </c>
      <c r="CS620" s="15">
        <f ca="1">(BL620*DCF!I$28-DCF!I$5*MAX(BL620*DCF!I$28,0)-MAX(BL620-BK620,0)/Inputs!$B$17)*DCF!I$6</f>
        <v>17772.653571716652</v>
      </c>
      <c r="CT620" s="15">
        <f ca="1">(BM620*DCF!J$28-DCF!J$5*MAX(BM620*DCF!J$28,0)-MAX(BM620-BL620,0)/Inputs!$B$17)*DCF!J$6</f>
        <v>20132.07719143873</v>
      </c>
      <c r="CU620" s="15">
        <f ca="1">(BN620*DCF!K$28-DCF!K$5*MAX(BN620*DCF!K$28,0)-MAX(BN620-BM620,0)/Inputs!$B$17)*DCF!K$6</f>
        <v>22585.617519403582</v>
      </c>
      <c r="CV620" s="15">
        <f ca="1">(BO620*DCF!L$28-DCF!L$5*MAX(BO620*DCF!L$28,0)-MAX(BO620-BN620,0)/Inputs!$B$17)*DCF!L$6</f>
        <v>25123.75981979246</v>
      </c>
      <c r="CW620" s="15">
        <f ca="1">(BP620*DCF!M$28-DCF!M$5*MAX(BP620*DCF!M$28,0)-MAX(BP620-BO620,0)/Inputs!$B$17)*DCF!M$6</f>
        <v>26442.440173096038</v>
      </c>
      <c r="CX620" s="15">
        <f ca="1">(BQ620*DCF!C$46-DCF!C$5*MAX(BQ620*DCF!C$46,0)-MAX(BQ620-Inputs!$B$20,0)/Inputs!$B$24)*DCF!C$6</f>
        <v>-3293.6478753397064</v>
      </c>
      <c r="CY620" s="15">
        <f ca="1">(BR620*DCF!D$46-DCF!D$5*MAX(BR620*DCF!D$46,0)-MAX(BR620-BQ620,0)/Inputs!$B$24)*DCF!D$6</f>
        <v>-5523.0265663183</v>
      </c>
      <c r="CZ620" s="15">
        <f ca="1">(BS620*DCF!E$46-DCF!E$5*MAX(BS620*DCF!E$46,0)-MAX(BS620-BR620,0)/Inputs!$B$24)*DCF!E$6</f>
        <v>-1834.9937204698624</v>
      </c>
      <c r="DA620" s="15">
        <f ca="1">(BT620*DCF!F$46-DCF!F$5*MAX(BT620*DCF!F$46,0)-MAX(BT620-BS620,0)/Inputs!$B$24)*DCF!F$6</f>
        <v>-5427.0902445272968</v>
      </c>
      <c r="DB620" s="15">
        <f ca="1">(BU620*DCF!G$46-DCF!G$5*MAX(BU620*DCF!G$46,0)-MAX(BU620-BT620,0)/Inputs!$B$24)*DCF!G$6</f>
        <v>-7195.5625406955487</v>
      </c>
      <c r="DC620" s="15">
        <f ca="1">(BV620*DCF!H$46-DCF!H$5*MAX(BV620*DCF!H$46,0)-MAX(BV620-BU620,0)/Inputs!$B$24)*DCF!H$6</f>
        <v>-8712.572710331202</v>
      </c>
      <c r="DD620" s="15">
        <f ca="1">(BW620*DCF!I$46-DCF!I$5*MAX(BW620*DCF!I$46,0)-MAX(BW620-BV620,0)/Inputs!$B$24)*DCF!I$6</f>
        <v>-8081.724837425646</v>
      </c>
      <c r="DE620" s="15">
        <f ca="1">(BX620*DCF!J$46-DCF!J$5*MAX(BX620*DCF!J$46,0)-MAX(BX620-BW620,0)/Inputs!$B$24)*DCF!J$6</f>
        <v>-1921.5399534727408</v>
      </c>
      <c r="DF620" s="15">
        <f ca="1">(BY620*DCF!K$46-DCF!K$5*MAX(BY620*DCF!K$46,0)-MAX(BY620-BX620,0)/Inputs!$B$24)*DCF!K$6</f>
        <v>-2164.5886550612399</v>
      </c>
      <c r="DG620" s="15">
        <f ca="1">(BZ620*DCF!L$46-DCF!L$5*MAX(BZ620*DCF!L$46,0)-MAX(BZ620-BY620,0)/Inputs!$B$24)*DCF!L$6</f>
        <v>2366.6588093414293</v>
      </c>
      <c r="DH620" s="15">
        <f ca="1">(CA620*DCF!M$46-DCF!M$5*MAX(CA620*DCF!M$46,0)-MAX(CA620-BZ620,0)/Inputs!$B$24)*DCF!M$6</f>
        <v>8381.5825433676127</v>
      </c>
      <c r="DI620" s="15">
        <f ca="1">SUM(CB620:CL620)+BE620*DCF!M$10*(1+Inputs!$B$30)*(1-Inputs!$B$33)*(1-Inputs!$B$30/Inputs!$B$31)/(Inputs!$B$29-Inputs!$B$30)*DCF!M$6</f>
        <v>204876.93433939689</v>
      </c>
      <c r="DJ620" s="15">
        <f ca="1">SUM(CM620:CW620)+BP620*DCF!M$28*(1+Inputs!$B$30)*(1-Inputs!$B$33)*(1-Inputs!$B$30/Inputs!$B$31)/(Inputs!$B$29-Inputs!$B$30)*DCF!M$6</f>
        <v>720356.21132033272</v>
      </c>
      <c r="DK620" s="15">
        <f ca="1">SUM(CX620:DH620)+CA620*DCF!M$46*(1+Inputs!$B$30)*(1-Inputs!$B$33)*(1-Inputs!$B$30/Inputs!$B$31)/(Inputs!$B$29-Inputs!$B$30)*DCF!M$6</f>
        <v>498602.9465794377</v>
      </c>
      <c r="DM620" s="15">
        <f ca="1">DI620+DJ620+DK620+Inputs!$B$34+Inputs!$B$36-Inputs!$B$35</f>
        <v>1500687.0922391673</v>
      </c>
    </row>
    <row r="621" spans="1:117" x14ac:dyDescent="0.75">
      <c r="A621" s="11">
        <v>608</v>
      </c>
      <c r="C621" s="24">
        <f t="shared" ca="1" si="360"/>
        <v>0.225401503631939</v>
      </c>
      <c r="D621" s="24">
        <f t="shared" ca="1" si="360"/>
        <v>1.7274452683506987</v>
      </c>
      <c r="E621" s="24">
        <f t="shared" ca="1" si="360"/>
        <v>-0.74288611176709562</v>
      </c>
      <c r="F621" s="24">
        <f t="shared" ca="1" si="360"/>
        <v>1.3613289842650951</v>
      </c>
      <c r="G621" s="24">
        <f t="shared" ca="1" si="360"/>
        <v>-0.75666188356417408</v>
      </c>
      <c r="H621" s="24">
        <f t="shared" ca="1" si="360"/>
        <v>-0.60799068826447</v>
      </c>
      <c r="I621" s="24">
        <f t="shared" ca="1" si="360"/>
        <v>0.24876669644681934</v>
      </c>
      <c r="J621" s="24">
        <f t="shared" ca="1" si="360"/>
        <v>0.43642858852642152</v>
      </c>
      <c r="K621" s="24">
        <f t="shared" ca="1" si="360"/>
        <v>0.95955999676237125</v>
      </c>
      <c r="L621" s="24">
        <f t="shared" ca="1" si="360"/>
        <v>-0.70281516244286102</v>
      </c>
      <c r="M621" s="24">
        <f t="shared" ca="1" si="360"/>
        <v>0.58168721683919611</v>
      </c>
      <c r="N621" s="24">
        <f ca="1">SQRT(Inputs!$B$38)*C621+SQRT(1-Inputs!$B$38)*_xlfn.NORM.S.INV(RAND())</f>
        <v>1.5179802183954139</v>
      </c>
      <c r="O621" s="24">
        <f ca="1">SQRT(Inputs!$B$38)*D621+SQRT(1-Inputs!$B$38)*_xlfn.NORM.S.INV(RAND())</f>
        <v>0.78481299924869841</v>
      </c>
      <c r="P621" s="24">
        <f ca="1">SQRT(Inputs!$B$38)*E621+SQRT(1-Inputs!$B$38)*_xlfn.NORM.S.INV(RAND())</f>
        <v>-1.1402277818655036</v>
      </c>
      <c r="Q621" s="24">
        <f ca="1">SQRT(Inputs!$B$38)*F621+SQRT(1-Inputs!$B$38)*_xlfn.NORM.S.INV(RAND())</f>
        <v>1.6065108679716986</v>
      </c>
      <c r="R621" s="24">
        <f ca="1">SQRT(Inputs!$B$38)*G621+SQRT(1-Inputs!$B$38)*_xlfn.NORM.S.INV(RAND())</f>
        <v>-0.69786691138383805</v>
      </c>
      <c r="S621" s="24">
        <f ca="1">SQRT(Inputs!$B$38)*H621+SQRT(1-Inputs!$B$38)*_xlfn.NORM.S.INV(RAND())</f>
        <v>2.1850505413107235E-2</v>
      </c>
      <c r="T621" s="24">
        <f ca="1">SQRT(Inputs!$B$38)*I621+SQRT(1-Inputs!$B$38)*_xlfn.NORM.S.INV(RAND())</f>
        <v>0.76710568182192684</v>
      </c>
      <c r="U621" s="24">
        <f ca="1">SQRT(Inputs!$B$38)*J621+SQRT(1-Inputs!$B$38)*_xlfn.NORM.S.INV(RAND())</f>
        <v>0.33646374504935328</v>
      </c>
      <c r="V621" s="24">
        <f ca="1">SQRT(Inputs!$B$38)*K621+SQRT(1-Inputs!$B$38)*_xlfn.NORM.S.INV(RAND())</f>
        <v>0.23945637686423704</v>
      </c>
      <c r="W621" s="24">
        <f ca="1">SQRT(Inputs!$B$38)*L621+SQRT(1-Inputs!$B$38)*_xlfn.NORM.S.INV(RAND())</f>
        <v>-0.53713906320414195</v>
      </c>
      <c r="X621" s="24">
        <f ca="1">SQRT(Inputs!$B$38)*M621+SQRT(1-Inputs!$B$38)*_xlfn.NORM.S.INV(RAND())</f>
        <v>1.6759136867793993</v>
      </c>
      <c r="Y621" s="24">
        <f ca="1">SQRT(Inputs!$B$38)*C621+SQRT(1-Inputs!$B$38)*_xlfn.NORM.S.INV(RAND())</f>
        <v>-1.2750998491451186</v>
      </c>
      <c r="Z621" s="24">
        <f ca="1">SQRT(Inputs!$B$38)*D621+SQRT(1-Inputs!$B$38)*_xlfn.NORM.S.INV(RAND())</f>
        <v>0.69613885732068692</v>
      </c>
      <c r="AA621" s="24">
        <f ca="1">SQRT(Inputs!$B$38)*E621+SQRT(1-Inputs!$B$38)*_xlfn.NORM.S.INV(RAND())</f>
        <v>-1.7494157416615446</v>
      </c>
      <c r="AB621" s="24">
        <f ca="1">SQRT(Inputs!$B$38)*F621+SQRT(1-Inputs!$B$38)*_xlfn.NORM.S.INV(RAND())</f>
        <v>-0.52656464704350159</v>
      </c>
      <c r="AC621" s="24">
        <f ca="1">SQRT(Inputs!$B$38)*G621+SQRT(1-Inputs!$B$38)*_xlfn.NORM.S.INV(RAND())</f>
        <v>0.40335481498324566</v>
      </c>
      <c r="AD621" s="24">
        <f ca="1">SQRT(Inputs!$B$38)*H621+SQRT(1-Inputs!$B$38)*_xlfn.NORM.S.INV(RAND())</f>
        <v>-0.40201106697623712</v>
      </c>
      <c r="AE621" s="24">
        <f ca="1">SQRT(Inputs!$B$38)*I621+SQRT(1-Inputs!$B$38)*_xlfn.NORM.S.INV(RAND())</f>
        <v>-0.32149251757410846</v>
      </c>
      <c r="AF621" s="24">
        <f ca="1">SQRT(Inputs!$B$38)*J621+SQRT(1-Inputs!$B$38)*_xlfn.NORM.S.INV(RAND())</f>
        <v>0.43732046220536896</v>
      </c>
      <c r="AG621" s="24">
        <f ca="1">SQRT(Inputs!$B$38)*K621+SQRT(1-Inputs!$B$38)*_xlfn.NORM.S.INV(RAND())</f>
        <v>1.1305781282426983</v>
      </c>
      <c r="AH621" s="24">
        <f ca="1">SQRT(Inputs!$B$38)*L621+SQRT(1-Inputs!$B$38)*_xlfn.NORM.S.INV(RAND())</f>
        <v>-2.0894676193202568</v>
      </c>
      <c r="AI621" s="24">
        <f ca="1">SQRT(Inputs!$B$38)*M621+SQRT(1-Inputs!$B$38)*_xlfn.NORM.S.INV(RAND())</f>
        <v>-2.3917669887857096E-2</v>
      </c>
      <c r="AJ621" s="24">
        <f ca="1">SQRT(Inputs!$B$38)*C621+SQRT(1-Inputs!$B$38)*_xlfn.NORM.S.INV(RAND())</f>
        <v>0.62308627915401815</v>
      </c>
      <c r="AK621" s="24">
        <f ca="1">SQRT(Inputs!$B$38)*D621+SQRT(1-Inputs!$B$38)*_xlfn.NORM.S.INV(RAND())</f>
        <v>2.1011131480168004</v>
      </c>
      <c r="AL621" s="24">
        <f ca="1">SQRT(Inputs!$B$38)*E621+SQRT(1-Inputs!$B$38)*_xlfn.NORM.S.INV(RAND())</f>
        <v>-0.32982975476573972</v>
      </c>
      <c r="AM621" s="24">
        <f ca="1">SQRT(Inputs!$B$38)*F621+SQRT(1-Inputs!$B$38)*_xlfn.NORM.S.INV(RAND())</f>
        <v>6.238195161229465E-2</v>
      </c>
      <c r="AN621" s="24">
        <f ca="1">SQRT(Inputs!$B$38)*G621+SQRT(1-Inputs!$B$38)*_xlfn.NORM.S.INV(RAND())</f>
        <v>-2.0690913734646683</v>
      </c>
      <c r="AO621" s="24">
        <f ca="1">SQRT(Inputs!$B$38)*H621+SQRT(1-Inputs!$B$38)*_xlfn.NORM.S.INV(RAND())</f>
        <v>-0.66416957136463262</v>
      </c>
      <c r="AP621" s="24">
        <f ca="1">SQRT(Inputs!$B$38)*I621+SQRT(1-Inputs!$B$38)*_xlfn.NORM.S.INV(RAND())</f>
        <v>1.0252069998741939</v>
      </c>
      <c r="AQ621" s="24">
        <f ca="1">SQRT(Inputs!$B$38)*J621+SQRT(1-Inputs!$B$38)*_xlfn.NORM.S.INV(RAND())</f>
        <v>0.17491797558255001</v>
      </c>
      <c r="AR621" s="24">
        <f ca="1">SQRT(Inputs!$B$38)*K621+SQRT(1-Inputs!$B$38)*_xlfn.NORM.S.INV(RAND())</f>
        <v>0.11644813391416758</v>
      </c>
      <c r="AS621" s="24">
        <f ca="1">SQRT(Inputs!$B$38)*L621+SQRT(1-Inputs!$B$38)*_xlfn.NORM.S.INV(RAND())</f>
        <v>-1.2768360061959103</v>
      </c>
      <c r="AT621" s="24">
        <f ca="1">SQRT(Inputs!$B$38)*M621+SQRT(1-Inputs!$B$38)*_xlfn.NORM.S.INV(RAND())</f>
        <v>1.2970430604215624</v>
      </c>
      <c r="AU621" s="15">
        <f ca="1">Inputs!$B$6*EXP($B$8-0.5*C$5^2+C$5*N621)</f>
        <v>6344.4300050653474</v>
      </c>
      <c r="AV621" s="15">
        <f t="shared" ca="1" si="328"/>
        <v>8667.2605656296073</v>
      </c>
      <c r="AW621" s="15">
        <f t="shared" ca="1" si="329"/>
        <v>9061.6674350813373</v>
      </c>
      <c r="AX621" s="15">
        <f t="shared" ca="1" si="330"/>
        <v>13522.394667974626</v>
      </c>
      <c r="AY621" s="15">
        <f t="shared" ca="1" si="331"/>
        <v>15232.28378342527</v>
      </c>
      <c r="AZ621" s="15">
        <f t="shared" ca="1" si="332"/>
        <v>18674.374140432352</v>
      </c>
      <c r="BA621" s="15">
        <f t="shared" ca="1" si="333"/>
        <v>24763.047604107323</v>
      </c>
      <c r="BB621" s="15">
        <f t="shared" ca="1" si="334"/>
        <v>31356.946309024195</v>
      </c>
      <c r="BC621" s="15">
        <f t="shared" ca="1" si="335"/>
        <v>39302.321570638058</v>
      </c>
      <c r="BD621" s="15">
        <f t="shared" ca="1" si="336"/>
        <v>45789.779216204632</v>
      </c>
      <c r="BE621" s="15">
        <f t="shared" ca="1" si="337"/>
        <v>65362.449572100319</v>
      </c>
      <c r="BF621" s="15">
        <f ca="1">Inputs!$B$13*EXP($B$9-0.5*C$6^2+C$6*Y621)</f>
        <v>10741.646170970189</v>
      </c>
      <c r="BG621" s="15">
        <f t="shared" ca="1" si="338"/>
        <v>14843.353661317606</v>
      </c>
      <c r="BH621" s="15">
        <f t="shared" ca="1" si="339"/>
        <v>13568.31091250313</v>
      </c>
      <c r="BI621" s="15">
        <f t="shared" ca="1" si="340"/>
        <v>15316.573979930095</v>
      </c>
      <c r="BJ621" s="15">
        <f t="shared" ca="1" si="341"/>
        <v>19901.219433336555</v>
      </c>
      <c r="BK621" s="15">
        <f t="shared" ca="1" si="342"/>
        <v>23124.093077269365</v>
      </c>
      <c r="BL621" s="15">
        <f t="shared" ca="1" si="343"/>
        <v>27246.034806817581</v>
      </c>
      <c r="BM621" s="15">
        <f t="shared" ca="1" si="344"/>
        <v>35361.076741214994</v>
      </c>
      <c r="BN621" s="15">
        <f t="shared" ca="1" si="345"/>
        <v>49799.644832946127</v>
      </c>
      <c r="BO621" s="15">
        <f t="shared" ca="1" si="346"/>
        <v>48060.682099829392</v>
      </c>
      <c r="BP621" s="15">
        <f t="shared" ca="1" si="347"/>
        <v>58993.618348023105</v>
      </c>
      <c r="BQ621" s="15">
        <f ca="1">Inputs!$B$20*EXP($B$10-0.5*C$7^2+C$7*AJ621)</f>
        <v>5350.3999932621928</v>
      </c>
      <c r="BR621" s="15">
        <f t="shared" ca="1" si="348"/>
        <v>14148.723096235401</v>
      </c>
      <c r="BS621" s="15">
        <f t="shared" ca="1" si="349"/>
        <v>17624.035244995863</v>
      </c>
      <c r="BT621" s="15">
        <f t="shared" ca="1" si="350"/>
        <v>24700.644947753022</v>
      </c>
      <c r="BU621" s="15">
        <f t="shared" ca="1" si="351"/>
        <v>20749.184562435377</v>
      </c>
      <c r="BV621" s="15">
        <f t="shared" ca="1" si="352"/>
        <v>24856.041351877506</v>
      </c>
      <c r="BW621" s="15">
        <f t="shared" ca="1" si="353"/>
        <v>43090.28083037414</v>
      </c>
      <c r="BX621" s="15">
        <f t="shared" ca="1" si="354"/>
        <v>62419.586346366319</v>
      </c>
      <c r="BY621" s="15">
        <f t="shared" ca="1" si="355"/>
        <v>89430.876072034371</v>
      </c>
      <c r="BZ621" s="15">
        <f t="shared" ca="1" si="356"/>
        <v>99231.247978288011</v>
      </c>
      <c r="CA621" s="15">
        <f t="shared" ca="1" si="357"/>
        <v>175521.19511770757</v>
      </c>
      <c r="CB621" s="15">
        <f ca="1">(AU621*DCF!C$10-DCF!C$5*MAX(AU621*DCF!C$10,0)-MAX(AU621-Inputs!$B$6,0)/Inputs!$B$10)*DCF!C$6</f>
        <v>1033.2190383577799</v>
      </c>
      <c r="CC621" s="15">
        <f ca="1">(AV621*DCF!D$10-DCF!D$5*MAX(AV621*DCF!D$10,0)-MAX(AV621-AU621,0)/Inputs!$B$10)*DCF!D$6</f>
        <v>1546.2246047101598</v>
      </c>
      <c r="CD621" s="15">
        <f ca="1">(AW621*DCF!E$10-DCF!E$5*MAX(AW621*DCF!E$10,0)-MAX(AW621-AV621,0)/Inputs!$B$10)*DCF!E$6</f>
        <v>2003.3580011046301</v>
      </c>
      <c r="CE621" s="15">
        <f ca="1">(AX621*DCF!F$10-DCF!F$5*MAX(AX621*DCF!F$10,0)-MAX(AX621-AW621,0)/Inputs!$B$10)*DCF!F$6</f>
        <v>2023.7504628388131</v>
      </c>
      <c r="CF621" s="15">
        <f ca="1">(AY621*DCF!G$10-DCF!G$5*MAX(AY621*DCF!G$10,0)-MAX(AY621-AX621,0)/Inputs!$B$10)*DCF!G$6</f>
        <v>2809.7872055508055</v>
      </c>
      <c r="CG621" s="15">
        <f ca="1">(AZ621*DCF!H$10-DCF!H$5*MAX(AZ621*DCF!H$10,0)-MAX(AZ621-AY621,0)/Inputs!$B$10)*DCF!H$6</f>
        <v>3014.4382836405925</v>
      </c>
      <c r="CH621" s="15">
        <f ca="1">(BA621*DCF!I$10-DCF!I$5*MAX(BA621*DCF!I$10,0)-MAX(BA621-AZ621,0)/Inputs!$B$10)*DCF!I$6</f>
        <v>3524.5496626640438</v>
      </c>
      <c r="CI621" s="15">
        <f ca="1">(BB621*DCF!J$10-DCF!J$5*MAX(BB621*DCF!J$10,0)-MAX(BB621-BA621,0)/Inputs!$B$10)*DCF!J$6</f>
        <v>4381.7280549133375</v>
      </c>
      <c r="CJ621" s="15">
        <f ca="1">(BC621*DCF!K$10-DCF!K$5*MAX(BC621*DCF!K$10,0)-MAX(BC621-BB621,0)/Inputs!$B$10)*DCF!K$6</f>
        <v>5214.8109881656501</v>
      </c>
      <c r="CK621" s="15">
        <f ca="1">(BD621*DCF!L$10-DCF!L$5*MAX(BD621*DCF!L$10,0)-MAX(BD621-BC621,0)/Inputs!$B$10)*DCF!L$6</f>
        <v>6067.0361280814905</v>
      </c>
      <c r="CL621" s="15">
        <f ca="1">(BE621*DCF!M$10-DCF!M$5*MAX(BE621*DCF!M$10,0)-MAX(BE621-BD621,0)/Inputs!$B$10)*DCF!M$6</f>
        <v>6885.322429411267</v>
      </c>
      <c r="CM621" s="15">
        <f ca="1">(BF621*DCF!C$28-DCF!C$5*MAX(BF621*DCF!C$28,0)-MAX(BF621-Inputs!$B$13,0)/Inputs!$B$17)*DCF!C$6</f>
        <v>3278.2799662896437</v>
      </c>
      <c r="CN621" s="15">
        <f ca="1">(BG621*DCF!D$28-DCF!D$5*MAX(BG621*DCF!D$28,0)-MAX(BG621-BF621,0)/Inputs!$B$17)*DCF!D$6</f>
        <v>3496.6277281183179</v>
      </c>
      <c r="CO621" s="15">
        <f ca="1">(BH621*DCF!E$28-DCF!E$5*MAX(BH621*DCF!E$28,0)-MAX(BH621-BG621,0)/Inputs!$B$17)*DCF!E$6</f>
        <v>3842.7872537817561</v>
      </c>
      <c r="CP621" s="15">
        <f ca="1">(BI621*DCF!F$28-DCF!F$5*MAX(BI621*DCF!F$28,0)-MAX(BI621-BH621,0)/Inputs!$B$17)*DCF!F$6</f>
        <v>3839.7474589513554</v>
      </c>
      <c r="CQ621" s="15">
        <f ca="1">(BJ621*DCF!G$28-DCF!G$5*MAX(BJ621*DCF!G$28,0)-MAX(BJ621-BI621,0)/Inputs!$B$17)*DCF!G$6</f>
        <v>4392.4302975999035</v>
      </c>
      <c r="CR621" s="15">
        <f ca="1">(BK621*DCF!H$28-DCF!H$5*MAX(BK621*DCF!H$28,0)-MAX(BK621-BJ621,0)/Inputs!$B$17)*DCF!H$6</f>
        <v>5218.099220853348</v>
      </c>
      <c r="CS621" s="15">
        <f ca="1">(BL621*DCF!I$28-DCF!I$5*MAX(BL621*DCF!I$28,0)-MAX(BL621-BK621,0)/Inputs!$B$17)*DCF!I$6</f>
        <v>5815.3628282028994</v>
      </c>
      <c r="CT621" s="15">
        <f ca="1">(BM621*DCF!J$28-DCF!J$5*MAX(BM621*DCF!J$28,0)-MAX(BM621-BL621,0)/Inputs!$B$17)*DCF!J$6</f>
        <v>6812.467393347355</v>
      </c>
      <c r="CU621" s="15">
        <f ca="1">(BN621*DCF!K$28-DCF!K$5*MAX(BN621*DCF!K$28,0)-MAX(BN621-BM621,0)/Inputs!$B$17)*DCF!K$6</f>
        <v>8748.3177276577808</v>
      </c>
      <c r="CV621" s="15">
        <f ca="1">(BO621*DCF!L$28-DCF!L$5*MAX(BO621*DCF!L$28,0)-MAX(BO621-BN621,0)/Inputs!$B$17)*DCF!L$6</f>
        <v>9589.1148665555538</v>
      </c>
      <c r="CW621" s="15">
        <f ca="1">(BP621*DCF!M$28-DCF!M$5*MAX(BP621*DCF!M$28,0)-MAX(BP621-BO621,0)/Inputs!$B$17)*DCF!M$6</f>
        <v>9956.8843877582931</v>
      </c>
      <c r="CX621" s="15">
        <f ca="1">(BQ621*DCF!C$46-DCF!C$5*MAX(BQ621*DCF!C$46,0)-MAX(BQ621-Inputs!$B$20,0)/Inputs!$B$24)*DCF!C$6</f>
        <v>-2228.4526512209191</v>
      </c>
      <c r="CY621" s="15">
        <f ca="1">(BR621*DCF!D$46-DCF!D$5*MAX(BR621*DCF!D$46,0)-MAX(BR621-BQ621,0)/Inputs!$B$24)*DCF!D$6</f>
        <v>-6169.0285153656459</v>
      </c>
      <c r="CZ621" s="15">
        <f ca="1">(BS621*DCF!E$46-DCF!E$5*MAX(BS621*DCF!E$46,0)-MAX(BS621-BR621,0)/Inputs!$B$24)*DCF!E$6</f>
        <v>-3453.9452286795286</v>
      </c>
      <c r="DA621" s="15">
        <f ca="1">(BT621*DCF!F$46-DCF!F$5*MAX(BT621*DCF!F$46,0)-MAX(BT621-BS621,0)/Inputs!$B$24)*DCF!F$6</f>
        <v>-4375.6744359575068</v>
      </c>
      <c r="DB621" s="15">
        <f ca="1">(BU621*DCF!G$46-DCF!G$5*MAX(BU621*DCF!G$46,0)-MAX(BU621-BT621,0)/Inputs!$B$24)*DCF!G$6</f>
        <v>-697.96157329728294</v>
      </c>
      <c r="DC621" s="15">
        <f ca="1">(BV621*DCF!H$46-DCF!H$5*MAX(BV621*DCF!H$46,0)-MAX(BV621-BU621,0)/Inputs!$B$24)*DCF!H$6</f>
        <v>-1276.1805841901059</v>
      </c>
      <c r="DD621" s="15">
        <f ca="1">(BW621*DCF!I$46-DCF!I$5*MAX(BW621*DCF!I$46,0)-MAX(BW621-BV621,0)/Inputs!$B$24)*DCF!I$6</f>
        <v>-4239.1580164290426</v>
      </c>
      <c r="DE621" s="15">
        <f ca="1">(BX621*DCF!J$46-DCF!J$5*MAX(BX621*DCF!J$46,0)-MAX(BX621-BW621,0)/Inputs!$B$24)*DCF!J$6</f>
        <v>-2507.4870409997447</v>
      </c>
      <c r="DF621" s="15">
        <f ca="1">(BY621*DCF!K$46-DCF!K$5*MAX(BY621*DCF!K$46,0)-MAX(BY621-BX621,0)/Inputs!$B$24)*DCF!K$6</f>
        <v>-1508.4566444362849</v>
      </c>
      <c r="DG621" s="15">
        <f ca="1">(BZ621*DCF!L$46-DCF!L$5*MAX(BZ621*DCF!L$46,0)-MAX(BZ621-BY621,0)/Inputs!$B$24)*DCF!L$6</f>
        <v>4641.5411080897711</v>
      </c>
      <c r="DH621" s="15">
        <f ca="1">(CA621*DCF!M$46-DCF!M$5*MAX(CA621*DCF!M$46,0)-MAX(CA621-BZ621,0)/Inputs!$B$24)*DCF!M$6</f>
        <v>-2188.7136558419152</v>
      </c>
      <c r="DI621" s="15">
        <f ca="1">SUM(CB621:CL621)+BE621*DCF!M$10*(1+Inputs!$B$30)*(1-Inputs!$B$33)*(1-Inputs!$B$30/Inputs!$B$31)/(Inputs!$B$29-Inputs!$B$30)*DCF!M$6</f>
        <v>220408.78634750977</v>
      </c>
      <c r="DJ621" s="15">
        <f ca="1">SUM(CM621:CW621)+BP621*DCF!M$28*(1+Inputs!$B$30)*(1-Inputs!$B$33)*(1-Inputs!$B$30/Inputs!$B$31)/(Inputs!$B$29-Inputs!$B$30)*DCF!M$6</f>
        <v>283896.8124256364</v>
      </c>
      <c r="DK621" s="15">
        <f ca="1">SUM(CX621:DH621)+CA621*DCF!M$46*(1+Inputs!$B$30)*(1-Inputs!$B$33)*(1-Inputs!$B$30/Inputs!$B$31)/(Inputs!$B$29-Inputs!$B$30)*DCF!M$6</f>
        <v>247373.04222839486</v>
      </c>
      <c r="DM621" s="15">
        <f ca="1">DI621+DJ621+DK621+Inputs!$B$34+Inputs!$B$36-Inputs!$B$35</f>
        <v>828529.64100154105</v>
      </c>
    </row>
    <row r="622" spans="1:117" x14ac:dyDescent="0.75">
      <c r="A622" s="11">
        <v>609</v>
      </c>
      <c r="C622" s="24">
        <f t="shared" ca="1" si="360"/>
        <v>-2.8879615419224715E-2</v>
      </c>
      <c r="D622" s="24">
        <f t="shared" ca="1" si="360"/>
        <v>0.39656986752302337</v>
      </c>
      <c r="E622" s="24">
        <f t="shared" ca="1" si="360"/>
        <v>0.95503971144318478</v>
      </c>
      <c r="F622" s="24">
        <f t="shared" ca="1" si="360"/>
        <v>-0.17039229105347978</v>
      </c>
      <c r="G622" s="24">
        <f t="shared" ca="1" si="360"/>
        <v>-0.9220643286361474</v>
      </c>
      <c r="H622" s="24">
        <f t="shared" ca="1" si="360"/>
        <v>-0.66736799285680459</v>
      </c>
      <c r="I622" s="24">
        <f t="shared" ca="1" si="360"/>
        <v>-1.1757777401803868</v>
      </c>
      <c r="J622" s="24">
        <f t="shared" ca="1" si="360"/>
        <v>0.16105022289429574</v>
      </c>
      <c r="K622" s="24">
        <f t="shared" ca="1" si="360"/>
        <v>-0.84659184510404306</v>
      </c>
      <c r="L622" s="24">
        <f t="shared" ca="1" si="360"/>
        <v>-0.79782358735589665</v>
      </c>
      <c r="M622" s="24">
        <f t="shared" ca="1" si="360"/>
        <v>0.30262639548156861</v>
      </c>
      <c r="N622" s="24">
        <f ca="1">SQRT(Inputs!$B$38)*C622+SQRT(1-Inputs!$B$38)*_xlfn.NORM.S.INV(RAND())</f>
        <v>-0.65284927230210976</v>
      </c>
      <c r="O622" s="24">
        <f ca="1">SQRT(Inputs!$B$38)*D622+SQRT(1-Inputs!$B$38)*_xlfn.NORM.S.INV(RAND())</f>
        <v>0.68027693325910521</v>
      </c>
      <c r="P622" s="24">
        <f ca="1">SQRT(Inputs!$B$38)*E622+SQRT(1-Inputs!$B$38)*_xlfn.NORM.S.INV(RAND())</f>
        <v>1.1891553856325769</v>
      </c>
      <c r="Q622" s="24">
        <f ca="1">SQRT(Inputs!$B$38)*F622+SQRT(1-Inputs!$B$38)*_xlfn.NORM.S.INV(RAND())</f>
        <v>-0.66029129788112284</v>
      </c>
      <c r="R622" s="24">
        <f ca="1">SQRT(Inputs!$B$38)*G622+SQRT(1-Inputs!$B$38)*_xlfn.NORM.S.INV(RAND())</f>
        <v>0.58179546789819303</v>
      </c>
      <c r="S622" s="24">
        <f ca="1">SQRT(Inputs!$B$38)*H622+SQRT(1-Inputs!$B$38)*_xlfn.NORM.S.INV(RAND())</f>
        <v>0.26264796603625595</v>
      </c>
      <c r="T622" s="24">
        <f ca="1">SQRT(Inputs!$B$38)*I622+SQRT(1-Inputs!$B$38)*_xlfn.NORM.S.INV(RAND())</f>
        <v>0.12577053596739152</v>
      </c>
      <c r="U622" s="24">
        <f ca="1">SQRT(Inputs!$B$38)*J622+SQRT(1-Inputs!$B$38)*_xlfn.NORM.S.INV(RAND())</f>
        <v>-0.12688823107245945</v>
      </c>
      <c r="V622" s="24">
        <f ca="1">SQRT(Inputs!$B$38)*K622+SQRT(1-Inputs!$B$38)*_xlfn.NORM.S.INV(RAND())</f>
        <v>-0.42516484349596245</v>
      </c>
      <c r="W622" s="24">
        <f ca="1">SQRT(Inputs!$B$38)*L622+SQRT(1-Inputs!$B$38)*_xlfn.NORM.S.INV(RAND())</f>
        <v>0.46875819181623651</v>
      </c>
      <c r="X622" s="24">
        <f ca="1">SQRT(Inputs!$B$38)*M622+SQRT(1-Inputs!$B$38)*_xlfn.NORM.S.INV(RAND())</f>
        <v>-0.86934122040400308</v>
      </c>
      <c r="Y622" s="24">
        <f ca="1">SQRT(Inputs!$B$38)*C622+SQRT(1-Inputs!$B$38)*_xlfn.NORM.S.INV(RAND())</f>
        <v>-0.61339816587680651</v>
      </c>
      <c r="Z622" s="24">
        <f ca="1">SQRT(Inputs!$B$38)*D622+SQRT(1-Inputs!$B$38)*_xlfn.NORM.S.INV(RAND())</f>
        <v>-0.78131075410389939</v>
      </c>
      <c r="AA622" s="24">
        <f ca="1">SQRT(Inputs!$B$38)*E622+SQRT(1-Inputs!$B$38)*_xlfn.NORM.S.INV(RAND())</f>
        <v>-1.342702871010534</v>
      </c>
      <c r="AB622" s="24">
        <f ca="1">SQRT(Inputs!$B$38)*F622+SQRT(1-Inputs!$B$38)*_xlfn.NORM.S.INV(RAND())</f>
        <v>0.1029990907050892</v>
      </c>
      <c r="AC622" s="24">
        <f ca="1">SQRT(Inputs!$B$38)*G622+SQRT(1-Inputs!$B$38)*_xlfn.NORM.S.INV(RAND())</f>
        <v>0.25911343501321438</v>
      </c>
      <c r="AD622" s="24">
        <f ca="1">SQRT(Inputs!$B$38)*H622+SQRT(1-Inputs!$B$38)*_xlfn.NORM.S.INV(RAND())</f>
        <v>-4.7848114147468757E-2</v>
      </c>
      <c r="AE622" s="24">
        <f ca="1">SQRT(Inputs!$B$38)*I622+SQRT(1-Inputs!$B$38)*_xlfn.NORM.S.INV(RAND())</f>
        <v>-0.21607262683168577</v>
      </c>
      <c r="AF622" s="24">
        <f ca="1">SQRT(Inputs!$B$38)*J622+SQRT(1-Inputs!$B$38)*_xlfn.NORM.S.INV(RAND())</f>
        <v>-0.70215839166987837</v>
      </c>
      <c r="AG622" s="24">
        <f ca="1">SQRT(Inputs!$B$38)*K622+SQRT(1-Inputs!$B$38)*_xlfn.NORM.S.INV(RAND())</f>
        <v>-0.39950342995067989</v>
      </c>
      <c r="AH622" s="24">
        <f ca="1">SQRT(Inputs!$B$38)*L622+SQRT(1-Inputs!$B$38)*_xlfn.NORM.S.INV(RAND())</f>
        <v>0.57779517071407094</v>
      </c>
      <c r="AI622" s="24">
        <f ca="1">SQRT(Inputs!$B$38)*M622+SQRT(1-Inputs!$B$38)*_xlfn.NORM.S.INV(RAND())</f>
        <v>0.3421042238645331</v>
      </c>
      <c r="AJ622" s="24">
        <f ca="1">SQRT(Inputs!$B$38)*C622+SQRT(1-Inputs!$B$38)*_xlfn.NORM.S.INV(RAND())</f>
        <v>-1.0537760767922244</v>
      </c>
      <c r="AK622" s="24">
        <f ca="1">SQRT(Inputs!$B$38)*D622+SQRT(1-Inputs!$B$38)*_xlfn.NORM.S.INV(RAND())</f>
        <v>0.11273505054084484</v>
      </c>
      <c r="AL622" s="24">
        <f ca="1">SQRT(Inputs!$B$38)*E622+SQRT(1-Inputs!$B$38)*_xlfn.NORM.S.INV(RAND())</f>
        <v>2.1306458292020132</v>
      </c>
      <c r="AM622" s="24">
        <f ca="1">SQRT(Inputs!$B$38)*F622+SQRT(1-Inputs!$B$38)*_xlfn.NORM.S.INV(RAND())</f>
        <v>-0.52139589170194722</v>
      </c>
      <c r="AN622" s="24">
        <f ca="1">SQRT(Inputs!$B$38)*G622+SQRT(1-Inputs!$B$38)*_xlfn.NORM.S.INV(RAND())</f>
        <v>-0.17092109195832361</v>
      </c>
      <c r="AO622" s="24">
        <f ca="1">SQRT(Inputs!$B$38)*H622+SQRT(1-Inputs!$B$38)*_xlfn.NORM.S.INV(RAND())</f>
        <v>-0.70793439211253062</v>
      </c>
      <c r="AP622" s="24">
        <f ca="1">SQRT(Inputs!$B$38)*I622+SQRT(1-Inputs!$B$38)*_xlfn.NORM.S.INV(RAND())</f>
        <v>-1.0310573287620617</v>
      </c>
      <c r="AQ622" s="24">
        <f ca="1">SQRT(Inputs!$B$38)*J622+SQRT(1-Inputs!$B$38)*_xlfn.NORM.S.INV(RAND())</f>
        <v>0.22094721618020755</v>
      </c>
      <c r="AR622" s="24">
        <f ca="1">SQRT(Inputs!$B$38)*K622+SQRT(1-Inputs!$B$38)*_xlfn.NORM.S.INV(RAND())</f>
        <v>-0.8408646445311021</v>
      </c>
      <c r="AS622" s="24">
        <f ca="1">SQRT(Inputs!$B$38)*L622+SQRT(1-Inputs!$B$38)*_xlfn.NORM.S.INV(RAND())</f>
        <v>0.22233665607748015</v>
      </c>
      <c r="AT622" s="24">
        <f ca="1">SQRT(Inputs!$B$38)*M622+SQRT(1-Inputs!$B$38)*_xlfn.NORM.S.INV(RAND())</f>
        <v>1.6443701169621923</v>
      </c>
      <c r="AU622" s="15">
        <f ca="1">Inputs!$B$6*EXP($B$8-0.5*C$5^2+C$5*N622)</f>
        <v>4464.594611841866</v>
      </c>
      <c r="AV622" s="15">
        <f t="shared" ca="1" si="328"/>
        <v>6006.1490184198028</v>
      </c>
      <c r="AW622" s="15">
        <f t="shared" ca="1" si="329"/>
        <v>8597.5223755754778</v>
      </c>
      <c r="AX622" s="15">
        <f t="shared" ca="1" si="330"/>
        <v>9665.5685281702572</v>
      </c>
      <c r="AY622" s="15">
        <f t="shared" ca="1" si="331"/>
        <v>12642.814196217991</v>
      </c>
      <c r="AZ622" s="15">
        <f t="shared" ca="1" si="332"/>
        <v>15916.249868508205</v>
      </c>
      <c r="BA622" s="15">
        <f t="shared" ca="1" si="333"/>
        <v>19735.498308717051</v>
      </c>
      <c r="BB622" s="15">
        <f t="shared" ca="1" si="334"/>
        <v>23857.035778075653</v>
      </c>
      <c r="BC622" s="15">
        <f t="shared" ca="1" si="335"/>
        <v>28043.899937393588</v>
      </c>
      <c r="BD622" s="15">
        <f t="shared" ca="1" si="336"/>
        <v>35896.276501609405</v>
      </c>
      <c r="BE622" s="15">
        <f t="shared" ca="1" si="337"/>
        <v>40637.771786215257</v>
      </c>
      <c r="BF622" s="15">
        <f ca="1">Inputs!$B$13*EXP($B$9-0.5*C$6^2+C$6*Y622)</f>
        <v>12247.345045495831</v>
      </c>
      <c r="BG622" s="15">
        <f t="shared" ca="1" si="338"/>
        <v>12963.586366603256</v>
      </c>
      <c r="BH622" s="15">
        <f t="shared" ca="1" si="339"/>
        <v>12676.951599762449</v>
      </c>
      <c r="BI622" s="15">
        <f t="shared" ca="1" si="340"/>
        <v>15766.479650279247</v>
      </c>
      <c r="BJ622" s="15">
        <f t="shared" ca="1" si="341"/>
        <v>20064.255403828949</v>
      </c>
      <c r="BK622" s="15">
        <f t="shared" ca="1" si="342"/>
        <v>24465.179588032232</v>
      </c>
      <c r="BL622" s="15">
        <f t="shared" ca="1" si="343"/>
        <v>29222.686305553249</v>
      </c>
      <c r="BM622" s="15">
        <f t="shared" ca="1" si="344"/>
        <v>32920.45911979628</v>
      </c>
      <c r="BN622" s="15">
        <f t="shared" ca="1" si="345"/>
        <v>38595.35130760719</v>
      </c>
      <c r="BO622" s="15">
        <f t="shared" ca="1" si="346"/>
        <v>50786.555210161801</v>
      </c>
      <c r="BP622" s="15">
        <f t="shared" ca="1" si="347"/>
        <v>64979.086054818283</v>
      </c>
      <c r="BQ622" s="15">
        <f ca="1">Inputs!$B$20*EXP($B$10-0.5*C$7^2+C$7*AJ622)</f>
        <v>2951.8062613010716</v>
      </c>
      <c r="BR622" s="15">
        <f t="shared" ca="1" si="348"/>
        <v>4151.2155381856473</v>
      </c>
      <c r="BS622" s="15">
        <f t="shared" ca="1" si="349"/>
        <v>10482.384349482243</v>
      </c>
      <c r="BT622" s="15">
        <f t="shared" ca="1" si="350"/>
        <v>12605.310111391585</v>
      </c>
      <c r="BU622" s="15">
        <f t="shared" ca="1" si="351"/>
        <v>16761.687121946725</v>
      </c>
      <c r="BV622" s="15">
        <f t="shared" ca="1" si="352"/>
        <v>19882.292089622359</v>
      </c>
      <c r="BW622" s="15">
        <f t="shared" ca="1" si="353"/>
        <v>22305.188946388407</v>
      </c>
      <c r="BX622" s="15">
        <f t="shared" ca="1" si="354"/>
        <v>32610.315101900916</v>
      </c>
      <c r="BY622" s="15">
        <f t="shared" ca="1" si="355"/>
        <v>38902.477356089359</v>
      </c>
      <c r="BZ622" s="15">
        <f t="shared" ca="1" si="356"/>
        <v>56862.924849129769</v>
      </c>
      <c r="CA622" s="15">
        <f t="shared" ca="1" si="357"/>
        <v>106983.07855649004</v>
      </c>
      <c r="CB622" s="15">
        <f ca="1">(AU622*DCF!C$10-DCF!C$5*MAX(AU622*DCF!C$10,0)-MAX(AU622-Inputs!$B$6,0)/Inputs!$B$10)*DCF!C$6</f>
        <v>1046.6225997748702</v>
      </c>
      <c r="CC622" s="15">
        <f ca="1">(AV622*DCF!D$10-DCF!D$5*MAX(AV622*DCF!D$10,0)-MAX(AV622-AU622,0)/Inputs!$B$10)*DCF!D$6</f>
        <v>1088.0904362167682</v>
      </c>
      <c r="CD622" s="15">
        <f ca="1">(AW622*DCF!E$10-DCF!E$5*MAX(AW622*DCF!E$10,0)-MAX(AW622-AV622,0)/Inputs!$B$10)*DCF!E$6</f>
        <v>1401.3464623338764</v>
      </c>
      <c r="CE622" s="15">
        <f ca="1">(AX622*DCF!F$10-DCF!F$5*MAX(AX622*DCF!F$10,0)-MAX(AX622-AW622,0)/Inputs!$B$10)*DCF!F$6</f>
        <v>1887.7442814598237</v>
      </c>
      <c r="CF622" s="15">
        <f ca="1">(AY622*DCF!G$10-DCF!G$5*MAX(AY622*DCF!G$10,0)-MAX(AY622-AX622,0)/Inputs!$B$10)*DCF!G$6</f>
        <v>2032.6454530747167</v>
      </c>
      <c r="CG622" s="15">
        <f ca="1">(AZ622*DCF!H$10-DCF!H$5*MAX(AZ622*DCF!H$10,0)-MAX(AZ622-AY622,0)/Inputs!$B$10)*DCF!H$6</f>
        <v>2508.8941407002858</v>
      </c>
      <c r="CH622" s="15">
        <f ca="1">(BA622*DCF!I$10-DCF!I$5*MAX(BA622*DCF!I$10,0)-MAX(BA622-AZ622,0)/Inputs!$B$10)*DCF!I$6</f>
        <v>2978.4650292660258</v>
      </c>
      <c r="CI622" s="15">
        <f ca="1">(BB622*DCF!J$10-DCF!J$5*MAX(BB622*DCF!J$10,0)-MAX(BB622-BA622,0)/Inputs!$B$10)*DCF!J$6</f>
        <v>3469.3716095834593</v>
      </c>
      <c r="CJ622" s="15">
        <f ca="1">(BC622*DCF!K$10-DCF!K$5*MAX(BC622*DCF!K$10,0)-MAX(BC622-BB622,0)/Inputs!$B$10)*DCF!K$6</f>
        <v>3928.5202557755188</v>
      </c>
      <c r="CK622" s="15">
        <f ca="1">(BD622*DCF!L$10-DCF!L$5*MAX(BD622*DCF!L$10,0)-MAX(BD622-BC622,0)/Inputs!$B$10)*DCF!L$6</f>
        <v>4398.4016680495761</v>
      </c>
      <c r="CL622" s="15">
        <f ca="1">(BE622*DCF!M$10-DCF!M$5*MAX(BE622*DCF!M$10,0)-MAX(BE622-BD622,0)/Inputs!$B$10)*DCF!M$6</f>
        <v>5168.0929356835004</v>
      </c>
      <c r="CM622" s="15">
        <f ca="1">(BF622*DCF!C$28-DCF!C$5*MAX(BF622*DCF!C$28,0)-MAX(BF622-Inputs!$B$13,0)/Inputs!$B$17)*DCF!C$6</f>
        <v>3539.1153823407471</v>
      </c>
      <c r="CN622" s="15">
        <f ca="1">(BG622*DCF!D$28-DCF!D$5*MAX(BG622*DCF!D$28,0)-MAX(BG622-BF622,0)/Inputs!$B$17)*DCF!D$6</f>
        <v>3665.268061475535</v>
      </c>
      <c r="CO622" s="15">
        <f ca="1">(BH622*DCF!E$28-DCF!E$5*MAX(BH622*DCF!E$28,0)-MAX(BH622-BG622,0)/Inputs!$B$17)*DCF!E$6</f>
        <v>3590.3384244744066</v>
      </c>
      <c r="CP622" s="15">
        <f ca="1">(BI622*DCF!F$28-DCF!F$5*MAX(BI622*DCF!F$28,0)-MAX(BI622-BH622,0)/Inputs!$B$17)*DCF!F$6</f>
        <v>3717.6865070659769</v>
      </c>
      <c r="CQ622" s="15">
        <f ca="1">(BJ622*DCF!G$28-DCF!G$5*MAX(BJ622*DCF!G$28,0)-MAX(BJ622-BI622,0)/Inputs!$B$17)*DCF!G$6</f>
        <v>4482.9798666838014</v>
      </c>
      <c r="CR622" s="15">
        <f ca="1">(BK622*DCF!H$28-DCF!H$5*MAX(BK622*DCF!H$28,0)-MAX(BK622-BJ622,0)/Inputs!$B$17)*DCF!H$6</f>
        <v>5366.7287171311355</v>
      </c>
      <c r="CS622" s="15">
        <f ca="1">(BL622*DCF!I$28-DCF!I$5*MAX(BL622*DCF!I$28,0)-MAX(BL622-BK622,0)/Inputs!$B$17)*DCF!I$6</f>
        <v>6188.9553709800703</v>
      </c>
      <c r="CT622" s="15">
        <f ca="1">(BM622*DCF!J$28-DCF!J$5*MAX(BM622*DCF!J$28,0)-MAX(BM622-BL622,0)/Inputs!$B$17)*DCF!J$6</f>
        <v>6853.7008537856609</v>
      </c>
      <c r="CU622" s="15">
        <f ca="1">(BN622*DCF!K$28-DCF!K$5*MAX(BN622*DCF!K$28,0)-MAX(BN622-BM622,0)/Inputs!$B$17)*DCF!K$6</f>
        <v>7455.5923640590217</v>
      </c>
      <c r="CV622" s="15">
        <f ca="1">(BO622*DCF!L$28-DCF!L$5*MAX(BO622*DCF!L$28,0)-MAX(BO622-BN622,0)/Inputs!$B$17)*DCF!L$6</f>
        <v>8753.5287175694011</v>
      </c>
      <c r="CW622" s="15">
        <f ca="1">(BP622*DCF!M$28-DCF!M$5*MAX(BP622*DCF!M$28,0)-MAX(BP622-BO622,0)/Inputs!$B$17)*DCF!M$6</f>
        <v>10742.334373117474</v>
      </c>
      <c r="CX622" s="15">
        <f ca="1">(BQ622*DCF!C$46-DCF!C$5*MAX(BQ622*DCF!C$46,0)-MAX(BQ622-Inputs!$B$20,0)/Inputs!$B$24)*DCF!C$6</f>
        <v>-681.71045295636759</v>
      </c>
      <c r="CY622" s="15">
        <f ca="1">(BR622*DCF!D$46-DCF!D$5*MAX(BR622*DCF!D$46,0)-MAX(BR622-BQ622,0)/Inputs!$B$24)*DCF!D$6</f>
        <v>-1220.2936672162461</v>
      </c>
      <c r="CZ622" s="15">
        <f ca="1">(BS622*DCF!E$46-DCF!E$5*MAX(BS622*DCF!E$46,0)-MAX(BS622-BR622,0)/Inputs!$B$24)*DCF!E$6</f>
        <v>-3735.1326516192789</v>
      </c>
      <c r="DA622" s="15">
        <f ca="1">(BT622*DCF!F$46-DCF!F$5*MAX(BT622*DCF!F$46,0)-MAX(BT622-BS622,0)/Inputs!$B$24)*DCF!F$6</f>
        <v>-1691.0227598754921</v>
      </c>
      <c r="DB622" s="15">
        <f ca="1">(BU622*DCF!G$46-DCF!G$5*MAX(BU622*DCF!G$46,0)-MAX(BU622-BT622,0)/Inputs!$B$24)*DCF!G$6</f>
        <v>-1961.9531441003232</v>
      </c>
      <c r="DC622" s="15">
        <f ca="1">(BV622*DCF!H$46-DCF!H$5*MAX(BV622*DCF!H$46,0)-MAX(BV622-BU622,0)/Inputs!$B$24)*DCF!H$6</f>
        <v>-969.70887344133814</v>
      </c>
      <c r="DD622" s="15">
        <f ca="1">(BW622*DCF!I$46-DCF!I$5*MAX(BW622*DCF!I$46,0)-MAX(BW622-BV622,0)/Inputs!$B$24)*DCF!I$6</f>
        <v>-180.37297290771824</v>
      </c>
      <c r="DE622" s="15">
        <f ca="1">(BX622*DCF!J$46-DCF!J$5*MAX(BX622*DCF!J$46,0)-MAX(BX622-BW622,0)/Inputs!$B$24)*DCF!J$6</f>
        <v>-1364.8385808025928</v>
      </c>
      <c r="DF622" s="15">
        <f ca="1">(BY622*DCF!K$46-DCF!K$5*MAX(BY622*DCF!K$46,0)-MAX(BY622-BX622,0)/Inputs!$B$24)*DCF!K$6</f>
        <v>680.82705885538917</v>
      </c>
      <c r="DG622" s="15">
        <f ca="1">(BZ622*DCF!L$46-DCF!L$5*MAX(BZ622*DCF!L$46,0)-MAX(BZ622-BY622,0)/Inputs!$B$24)*DCF!L$6</f>
        <v>-133.83774530716752</v>
      </c>
      <c r="DH622" s="15">
        <f ca="1">(CA622*DCF!M$46-DCF!M$5*MAX(CA622*DCF!M$46,0)-MAX(CA622-BZ622,0)/Inputs!$B$24)*DCF!M$6</f>
        <v>-2090.8754131036621</v>
      </c>
      <c r="DI622" s="15">
        <f ca="1">SUM(CB622:CL622)+BE622*DCF!M$10*(1+Inputs!$B$30)*(1-Inputs!$B$33)*(1-Inputs!$B$30/Inputs!$B$31)/(Inputs!$B$29-Inputs!$B$30)*DCF!M$6</f>
        <v>143003.65113185527</v>
      </c>
      <c r="DJ622" s="15">
        <f ca="1">SUM(CM622:CW622)+BP622*DCF!M$28*(1+Inputs!$B$30)*(1-Inputs!$B$33)*(1-Inputs!$B$30/Inputs!$B$31)/(Inputs!$B$29-Inputs!$B$30)*DCF!M$6</f>
        <v>305473.10297204007</v>
      </c>
      <c r="DK622" s="15">
        <f ca="1">SUM(CX622:DH622)+CA622*DCF!M$46*(1+Inputs!$B$30)*(1-Inputs!$B$33)*(1-Inputs!$B$30/Inputs!$B$31)/(Inputs!$B$29-Inputs!$B$30)*DCF!M$6</f>
        <v>152059.59320167446</v>
      </c>
      <c r="DM622" s="15">
        <f ca="1">DI622+DJ622+DK622+Inputs!$B$34+Inputs!$B$36-Inputs!$B$35</f>
        <v>677387.3473055698</v>
      </c>
    </row>
    <row r="623" spans="1:117" x14ac:dyDescent="0.75">
      <c r="A623" s="11">
        <v>610</v>
      </c>
      <c r="C623" s="24">
        <f t="shared" ca="1" si="360"/>
        <v>0.10284765624010295</v>
      </c>
      <c r="D623" s="24">
        <f t="shared" ca="1" si="360"/>
        <v>-1.3951075268492898</v>
      </c>
      <c r="E623" s="24">
        <f t="shared" ca="1" si="360"/>
        <v>0.59111415329248596</v>
      </c>
      <c r="F623" s="24">
        <f t="shared" ca="1" si="360"/>
        <v>-1.8035186148106337</v>
      </c>
      <c r="G623" s="24">
        <f t="shared" ca="1" si="360"/>
        <v>0.2952731454017174</v>
      </c>
      <c r="H623" s="24">
        <f t="shared" ca="1" si="360"/>
        <v>-1.1214044616085646</v>
      </c>
      <c r="I623" s="24">
        <f t="shared" ca="1" si="360"/>
        <v>-0.8414538152366744</v>
      </c>
      <c r="J623" s="24">
        <f t="shared" ca="1" si="360"/>
        <v>-0.73999090789452371</v>
      </c>
      <c r="K623" s="24">
        <f t="shared" ca="1" si="360"/>
        <v>2.3832437104399857</v>
      </c>
      <c r="L623" s="24">
        <f t="shared" ca="1" si="360"/>
        <v>0.74173283891808794</v>
      </c>
      <c r="M623" s="24">
        <f t="shared" ca="1" si="360"/>
        <v>-2.2510506749839392</v>
      </c>
      <c r="N623" s="24">
        <f ca="1">SQRT(Inputs!$B$38)*C623+SQRT(1-Inputs!$B$38)*_xlfn.NORM.S.INV(RAND())</f>
        <v>-0.99797566975384133</v>
      </c>
      <c r="O623" s="24">
        <f ca="1">SQRT(Inputs!$B$38)*D623+SQRT(1-Inputs!$B$38)*_xlfn.NORM.S.INV(RAND())</f>
        <v>0.35190600935041783</v>
      </c>
      <c r="P623" s="24">
        <f ca="1">SQRT(Inputs!$B$38)*E623+SQRT(1-Inputs!$B$38)*_xlfn.NORM.S.INV(RAND())</f>
        <v>-0.44540175359463424</v>
      </c>
      <c r="Q623" s="24">
        <f ca="1">SQRT(Inputs!$B$38)*F623+SQRT(1-Inputs!$B$38)*_xlfn.NORM.S.INV(RAND())</f>
        <v>-1.4984606559553151</v>
      </c>
      <c r="R623" s="24">
        <f ca="1">SQRT(Inputs!$B$38)*G623+SQRT(1-Inputs!$B$38)*_xlfn.NORM.S.INV(RAND())</f>
        <v>-0.7890388526034533</v>
      </c>
      <c r="S623" s="24">
        <f ca="1">SQRT(Inputs!$B$38)*H623+SQRT(1-Inputs!$B$38)*_xlfn.NORM.S.INV(RAND())</f>
        <v>-1.6366709016237759</v>
      </c>
      <c r="T623" s="24">
        <f ca="1">SQRT(Inputs!$B$38)*I623+SQRT(1-Inputs!$B$38)*_xlfn.NORM.S.INV(RAND())</f>
        <v>-0.36065324931709175</v>
      </c>
      <c r="U623" s="24">
        <f ca="1">SQRT(Inputs!$B$38)*J623+SQRT(1-Inputs!$B$38)*_xlfn.NORM.S.INV(RAND())</f>
        <v>-0.48297689730985449</v>
      </c>
      <c r="V623" s="24">
        <f ca="1">SQRT(Inputs!$B$38)*K623+SQRT(1-Inputs!$B$38)*_xlfn.NORM.S.INV(RAND())</f>
        <v>2.1489788953865494</v>
      </c>
      <c r="W623" s="24">
        <f ca="1">SQRT(Inputs!$B$38)*L623+SQRT(1-Inputs!$B$38)*_xlfn.NORM.S.INV(RAND())</f>
        <v>0.56602930825253184</v>
      </c>
      <c r="X623" s="24">
        <f ca="1">SQRT(Inputs!$B$38)*M623+SQRT(1-Inputs!$B$38)*_xlfn.NORM.S.INV(RAND())</f>
        <v>-0.53652933616424558</v>
      </c>
      <c r="Y623" s="24">
        <f ca="1">SQRT(Inputs!$B$38)*C623+SQRT(1-Inputs!$B$38)*_xlfn.NORM.S.INV(RAND())</f>
        <v>0.62103051210626847</v>
      </c>
      <c r="Z623" s="24">
        <f ca="1">SQRT(Inputs!$B$38)*D623+SQRT(1-Inputs!$B$38)*_xlfn.NORM.S.INV(RAND())</f>
        <v>-2.2366104791271821</v>
      </c>
      <c r="AA623" s="24">
        <f ca="1">SQRT(Inputs!$B$38)*E623+SQRT(1-Inputs!$B$38)*_xlfn.NORM.S.INV(RAND())</f>
        <v>0.3570951312564673</v>
      </c>
      <c r="AB623" s="24">
        <f ca="1">SQRT(Inputs!$B$38)*F623+SQRT(1-Inputs!$B$38)*_xlfn.NORM.S.INV(RAND())</f>
        <v>-2.3235883684094585</v>
      </c>
      <c r="AC623" s="24">
        <f ca="1">SQRT(Inputs!$B$38)*G623+SQRT(1-Inputs!$B$38)*_xlfn.NORM.S.INV(RAND())</f>
        <v>0.78292526442741428</v>
      </c>
      <c r="AD623" s="24">
        <f ca="1">SQRT(Inputs!$B$38)*H623+SQRT(1-Inputs!$B$38)*_xlfn.NORM.S.INV(RAND())</f>
        <v>0.94570855751989691</v>
      </c>
      <c r="AE623" s="24">
        <f ca="1">SQRT(Inputs!$B$38)*I623+SQRT(1-Inputs!$B$38)*_xlfn.NORM.S.INV(RAND())</f>
        <v>-0.32751362199174527</v>
      </c>
      <c r="AF623" s="24">
        <f ca="1">SQRT(Inputs!$B$38)*J623+SQRT(1-Inputs!$B$38)*_xlfn.NORM.S.INV(RAND())</f>
        <v>-0.48321749789183011</v>
      </c>
      <c r="AG623" s="24">
        <f ca="1">SQRT(Inputs!$B$38)*K623+SQRT(1-Inputs!$B$38)*_xlfn.NORM.S.INV(RAND())</f>
        <v>1.809575758192409</v>
      </c>
      <c r="AH623" s="24">
        <f ca="1">SQRT(Inputs!$B$38)*L623+SQRT(1-Inputs!$B$38)*_xlfn.NORM.S.INV(RAND())</f>
        <v>0.21868941413082968</v>
      </c>
      <c r="AI623" s="24">
        <f ca="1">SQRT(Inputs!$B$38)*M623+SQRT(1-Inputs!$B$38)*_xlfn.NORM.S.INV(RAND())</f>
        <v>-0.22835723243519457</v>
      </c>
      <c r="AJ623" s="24">
        <f ca="1">SQRT(Inputs!$B$38)*C623+SQRT(1-Inputs!$B$38)*_xlfn.NORM.S.INV(RAND())</f>
        <v>-0.30983612205604377</v>
      </c>
      <c r="AK623" s="24">
        <f ca="1">SQRT(Inputs!$B$38)*D623+SQRT(1-Inputs!$B$38)*_xlfn.NORM.S.INV(RAND())</f>
        <v>-0.14442587980462862</v>
      </c>
      <c r="AL623" s="24">
        <f ca="1">SQRT(Inputs!$B$38)*E623+SQRT(1-Inputs!$B$38)*_xlfn.NORM.S.INV(RAND())</f>
        <v>0.76560548104734716</v>
      </c>
      <c r="AM623" s="24">
        <f ca="1">SQRT(Inputs!$B$38)*F623+SQRT(1-Inputs!$B$38)*_xlfn.NORM.S.INV(RAND())</f>
        <v>-1.9375692822914707</v>
      </c>
      <c r="AN623" s="24">
        <f ca="1">SQRT(Inputs!$B$38)*G623+SQRT(1-Inputs!$B$38)*_xlfn.NORM.S.INV(RAND())</f>
        <v>-1.9297419276360721</v>
      </c>
      <c r="AO623" s="24">
        <f ca="1">SQRT(Inputs!$B$38)*H623+SQRT(1-Inputs!$B$38)*_xlfn.NORM.S.INV(RAND())</f>
        <v>-0.53854114654340302</v>
      </c>
      <c r="AP623" s="24">
        <f ca="1">SQRT(Inputs!$B$38)*I623+SQRT(1-Inputs!$B$38)*_xlfn.NORM.S.INV(RAND())</f>
        <v>0.62188143564186737</v>
      </c>
      <c r="AQ623" s="24">
        <f ca="1">SQRT(Inputs!$B$38)*J623+SQRT(1-Inputs!$B$38)*_xlfn.NORM.S.INV(RAND())</f>
        <v>-0.77993358597158313</v>
      </c>
      <c r="AR623" s="24">
        <f ca="1">SQRT(Inputs!$B$38)*K623+SQRT(1-Inputs!$B$38)*_xlfn.NORM.S.INV(RAND())</f>
        <v>0.58582376560219385</v>
      </c>
      <c r="AS623" s="24">
        <f ca="1">SQRT(Inputs!$B$38)*L623+SQRT(1-Inputs!$B$38)*_xlfn.NORM.S.INV(RAND())</f>
        <v>-0.36406797094202387</v>
      </c>
      <c r="AT623" s="24">
        <f ca="1">SQRT(Inputs!$B$38)*M623+SQRT(1-Inputs!$B$38)*_xlfn.NORM.S.INV(RAND())</f>
        <v>-1.0175162052776257</v>
      </c>
      <c r="AU623" s="15">
        <f ca="1">Inputs!$B$6*EXP($B$8-0.5*C$5^2+C$5*N623)</f>
        <v>4222.0118090957694</v>
      </c>
      <c r="AV623" s="15">
        <f t="shared" ca="1" si="328"/>
        <v>5412.093974866536</v>
      </c>
      <c r="AW623" s="15">
        <f t="shared" ca="1" si="329"/>
        <v>6214.3143087843091</v>
      </c>
      <c r="AX623" s="15">
        <f t="shared" ca="1" si="330"/>
        <v>6291.7316399756673</v>
      </c>
      <c r="AY623" s="15">
        <f t="shared" ca="1" si="331"/>
        <v>7012.2490421507864</v>
      </c>
      <c r="AZ623" s="15">
        <f t="shared" ca="1" si="332"/>
        <v>7161.777284262831</v>
      </c>
      <c r="BA623" s="15">
        <f t="shared" ca="1" si="333"/>
        <v>8439.53806683742</v>
      </c>
      <c r="BB623" s="15">
        <f t="shared" ca="1" si="334"/>
        <v>9844.4849263665255</v>
      </c>
      <c r="BC623" s="15">
        <f t="shared" ca="1" si="335"/>
        <v>14836.422891345543</v>
      </c>
      <c r="BD623" s="15">
        <f t="shared" ca="1" si="336"/>
        <v>19164.233601867851</v>
      </c>
      <c r="BE623" s="15">
        <f t="shared" ca="1" si="337"/>
        <v>22363.333542766923</v>
      </c>
      <c r="BF623" s="15">
        <f ca="1">Inputs!$B$13*EXP($B$9-0.5*C$6^2+C$6*Y623)</f>
        <v>15643.129591489127</v>
      </c>
      <c r="BG623" s="15">
        <f t="shared" ca="1" si="338"/>
        <v>12733.993241541386</v>
      </c>
      <c r="BH623" s="15">
        <f t="shared" ca="1" si="339"/>
        <v>16507.919795087608</v>
      </c>
      <c r="BI623" s="15">
        <f t="shared" ca="1" si="340"/>
        <v>14132.001267120131</v>
      </c>
      <c r="BJ623" s="15">
        <f t="shared" ca="1" si="341"/>
        <v>19394.716876792318</v>
      </c>
      <c r="BK623" s="15">
        <f t="shared" ca="1" si="342"/>
        <v>27074.105756389672</v>
      </c>
      <c r="BL623" s="15">
        <f t="shared" ca="1" si="343"/>
        <v>31875.26807627068</v>
      </c>
      <c r="BM623" s="15">
        <f t="shared" ca="1" si="344"/>
        <v>36898.75821969549</v>
      </c>
      <c r="BN623" s="15">
        <f t="shared" ca="1" si="345"/>
        <v>56370.294770989232</v>
      </c>
      <c r="BO623" s="15">
        <f t="shared" ca="1" si="346"/>
        <v>71143.546358383479</v>
      </c>
      <c r="BP623" s="15">
        <f t="shared" ca="1" si="347"/>
        <v>85327.961709396972</v>
      </c>
      <c r="BQ623" s="15">
        <f ca="1">Inputs!$B$20*EXP($B$10-0.5*C$7^2+C$7*AJ623)</f>
        <v>3843.1021729631784</v>
      </c>
      <c r="BR623" s="15">
        <f t="shared" ca="1" si="348"/>
        <v>4980.8205371564645</v>
      </c>
      <c r="BS623" s="15">
        <f t="shared" ca="1" si="349"/>
        <v>8498.1293277977766</v>
      </c>
      <c r="BT623" s="15">
        <f t="shared" ca="1" si="350"/>
        <v>7048.1143732645141</v>
      </c>
      <c r="BU623" s="15">
        <f t="shared" ca="1" si="351"/>
        <v>6123.6362303724218</v>
      </c>
      <c r="BV623" s="15">
        <f t="shared" ca="1" si="352"/>
        <v>7546.2735036518779</v>
      </c>
      <c r="BW623" s="15">
        <f t="shared" ca="1" si="353"/>
        <v>12011.76936260949</v>
      </c>
      <c r="BX623" s="15">
        <f t="shared" ca="1" si="354"/>
        <v>14368.604088928123</v>
      </c>
      <c r="BY623" s="15">
        <f t="shared" ca="1" si="355"/>
        <v>22520.716064831788</v>
      </c>
      <c r="BZ623" s="15">
        <f t="shared" ca="1" si="356"/>
        <v>29554.032761843937</v>
      </c>
      <c r="CA623" s="15">
        <f t="shared" ca="1" si="357"/>
        <v>34647.585442163734</v>
      </c>
      <c r="CB623" s="15">
        <f ca="1">(AU623*DCF!C$10-DCF!C$5*MAX(AU623*DCF!C$10,0)-MAX(AU623-Inputs!$B$6,0)/Inputs!$B$10)*DCF!C$6</f>
        <v>1048.3522583966082</v>
      </c>
      <c r="CC623" s="15">
        <f ca="1">(AV623*DCF!D$10-DCF!D$5*MAX(AV623*DCF!D$10,0)-MAX(AV623-AU623,0)/Inputs!$B$10)*DCF!D$6</f>
        <v>1028.9908511802932</v>
      </c>
      <c r="CD623" s="15">
        <f ca="1">(AW623*DCF!E$10-DCF!E$5*MAX(AW623*DCF!E$10,0)-MAX(AW623-AV623,0)/Inputs!$B$10)*DCF!E$6</f>
        <v>1254.093009852261</v>
      </c>
      <c r="CE623" s="15">
        <f ca="1">(AX623*DCF!F$10-DCF!F$5*MAX(AX623*DCF!F$10,0)-MAX(AX623-AW623,0)/Inputs!$B$10)*DCF!F$6</f>
        <v>1357.3663627593105</v>
      </c>
      <c r="CF623" s="15">
        <f ca="1">(AY623*DCF!G$10-DCF!G$5*MAX(AY623*DCF!G$10,0)-MAX(AY623-AX623,0)/Inputs!$B$10)*DCF!G$6</f>
        <v>1306.3068339352417</v>
      </c>
      <c r="CG623" s="15">
        <f ca="1">(AZ623*DCF!H$10-DCF!H$5*MAX(AZ623*DCF!H$10,0)-MAX(AZ623-AY623,0)/Inputs!$B$10)*DCF!H$6</f>
        <v>1363.9127767179498</v>
      </c>
      <c r="CH623" s="15">
        <f ca="1">(BA623*DCF!I$10-DCF!I$5*MAX(BA623*DCF!I$10,0)-MAX(BA623-AZ623,0)/Inputs!$B$10)*DCF!I$6</f>
        <v>1331.9981924903968</v>
      </c>
      <c r="CI623" s="15">
        <f ca="1">(BB623*DCF!J$10-DCF!J$5*MAX(BB623*DCF!J$10,0)-MAX(BB623-BA623,0)/Inputs!$B$10)*DCF!J$6</f>
        <v>1476.4399108668788</v>
      </c>
      <c r="CJ623" s="15">
        <f ca="1">(BC623*DCF!K$10-DCF!K$5*MAX(BC623*DCF!K$10,0)-MAX(BC623-BB623,0)/Inputs!$B$10)*DCF!K$6</f>
        <v>1689.6304873444876</v>
      </c>
      <c r="CK623" s="15">
        <f ca="1">(BD623*DCF!L$10-DCF!L$5*MAX(BD623*DCF!L$10,0)-MAX(BD623-BC623,0)/Inputs!$B$10)*DCF!L$6</f>
        <v>2330.6748553664916</v>
      </c>
      <c r="CL623" s="15">
        <f ca="1">(BE623*DCF!M$10-DCF!M$5*MAX(BE623*DCF!M$10,0)-MAX(BE623-BD623,0)/Inputs!$B$10)*DCF!M$6</f>
        <v>2773.588941255035</v>
      </c>
      <c r="CM623" s="15">
        <f ca="1">(BF623*DCF!C$28-DCF!C$5*MAX(BF623*DCF!C$28,0)-MAX(BF623-Inputs!$B$13,0)/Inputs!$B$17)*DCF!C$6</f>
        <v>3791.2407022100783</v>
      </c>
      <c r="CN623" s="15">
        <f ca="1">(BG623*DCF!D$28-DCF!D$5*MAX(BG623*DCF!D$28,0)-MAX(BG623-BF623,0)/Inputs!$B$17)*DCF!D$6</f>
        <v>3750.4547040394045</v>
      </c>
      <c r="CO623" s="15">
        <f ca="1">(BH623*DCF!E$28-DCF!E$5*MAX(BH623*DCF!E$28,0)-MAX(BH623-BG623,0)/Inputs!$B$17)*DCF!E$6</f>
        <v>3931.5478568823942</v>
      </c>
      <c r="CP623" s="15">
        <f ca="1">(BI623*DCF!F$28-DCF!F$5*MAX(BI623*DCF!F$28,0)-MAX(BI623-BH623,0)/Inputs!$B$17)*DCF!F$6</f>
        <v>3836.4660949211889</v>
      </c>
      <c r="CQ623" s="15">
        <f ca="1">(BJ623*DCF!G$28-DCF!G$5*MAX(BJ623*DCF!G$28,0)-MAX(BJ623-BI623,0)/Inputs!$B$17)*DCF!G$6</f>
        <v>4146.969664712019</v>
      </c>
      <c r="CR623" s="15">
        <f ca="1">(BK623*DCF!H$28-DCF!H$5*MAX(BK623*DCF!H$28,0)-MAX(BK623-BJ623,0)/Inputs!$B$17)*DCF!H$6</f>
        <v>5502.5635338355814</v>
      </c>
      <c r="CS623" s="15">
        <f ca="1">(BL623*DCF!I$28-DCF!I$5*MAX(BL623*DCF!I$28,0)-MAX(BL623-BK623,0)/Inputs!$B$17)*DCF!I$6</f>
        <v>6806.4521132165573</v>
      </c>
      <c r="CT623" s="15">
        <f ca="1">(BM623*DCF!J$28-DCF!J$5*MAX(BM623*DCF!J$28,0)-MAX(BM623-BL623,0)/Inputs!$B$17)*DCF!J$6</f>
        <v>7565.4125289454641</v>
      </c>
      <c r="CU623" s="15">
        <f ca="1">(BN623*DCF!K$28-DCF!K$5*MAX(BN623*DCF!K$28,0)-MAX(BN623-BM623,0)/Inputs!$B$17)*DCF!K$6</f>
        <v>9519.4572270431454</v>
      </c>
      <c r="CV623" s="15">
        <f ca="1">(BO623*DCF!L$28-DCF!L$5*MAX(BO623*DCF!L$28,0)-MAX(BO623-BN623,0)/Inputs!$B$17)*DCF!L$6</f>
        <v>12523.012741242923</v>
      </c>
      <c r="CW623" s="15">
        <f ca="1">(BP623*DCF!M$28-DCF!M$5*MAX(BP623*DCF!M$28,0)-MAX(BP623-BO623,0)/Inputs!$B$17)*DCF!M$6</f>
        <v>14571.835401130458</v>
      </c>
      <c r="CX623" s="15">
        <f ca="1">(BQ623*DCF!C$46-DCF!C$5*MAX(BQ623*DCF!C$46,0)-MAX(BQ623-Inputs!$B$20,0)/Inputs!$B$24)*DCF!C$6</f>
        <v>-1184.1354547088995</v>
      </c>
      <c r="CY623" s="15">
        <f ca="1">(BR623*DCF!D$46-DCF!D$5*MAX(BR623*DCF!D$46,0)-MAX(BR623-BQ623,0)/Inputs!$B$24)*DCF!D$6</f>
        <v>-1335.564893537593</v>
      </c>
      <c r="CZ623" s="15">
        <f ca="1">(BS623*DCF!E$46-DCF!E$5*MAX(BS623*DCF!E$46,0)-MAX(BS623-BR623,0)/Inputs!$B$24)*DCF!E$6</f>
        <v>-2391.3448846567048</v>
      </c>
      <c r="DA623" s="15">
        <f ca="1">(BT623*DCF!F$46-DCF!F$5*MAX(BT623*DCF!F$46,0)-MAX(BT623-BS623,0)/Inputs!$B$24)*DCF!F$6</f>
        <v>-513.28825023947411</v>
      </c>
      <c r="DB623" s="15">
        <f ca="1">(BU623*DCF!G$46-DCF!G$5*MAX(BU623*DCF!G$46,0)-MAX(BU623-BT623,0)/Inputs!$B$24)*DCF!G$6</f>
        <v>-205.98702396183816</v>
      </c>
      <c r="DC623" s="15">
        <f ca="1">(BV623*DCF!H$46-DCF!H$5*MAX(BV623*DCF!H$46,0)-MAX(BV623-BU623,0)/Inputs!$B$24)*DCF!H$6</f>
        <v>-442.07581602839809</v>
      </c>
      <c r="DD623" s="15">
        <f ca="1">(BW623*DCF!I$46-DCF!I$5*MAX(BW623*DCF!I$46,0)-MAX(BW623-BV623,0)/Inputs!$B$24)*DCF!I$6</f>
        <v>-1004.4546421126595</v>
      </c>
      <c r="DE623" s="15">
        <f ca="1">(BX623*DCF!J$46-DCF!J$5*MAX(BX623*DCF!J$46,0)-MAX(BX623-BW623,0)/Inputs!$B$24)*DCF!J$6</f>
        <v>-22.27086827797562</v>
      </c>
      <c r="DF623" s="15">
        <f ca="1">(BY623*DCF!K$46-DCF!K$5*MAX(BY623*DCF!K$46,0)-MAX(BY623-BX623,0)/Inputs!$B$24)*DCF!K$6</f>
        <v>-710.59188791545591</v>
      </c>
      <c r="DG623" s="15">
        <f ca="1">(BZ623*DCF!L$46-DCF!L$5*MAX(BZ623*DCF!L$46,0)-MAX(BZ623-BY623,0)/Inputs!$B$24)*DCF!L$6</f>
        <v>451.27078927219833</v>
      </c>
      <c r="DH623" s="15">
        <f ca="1">(CA623*DCF!M$46-DCF!M$5*MAX(CA623*DCF!M$46,0)-MAX(CA623-BZ623,0)/Inputs!$B$24)*DCF!M$6</f>
        <v>1651.3959278872521</v>
      </c>
      <c r="DI623" s="15">
        <f ca="1">SUM(CB623:CL623)+BE623*DCF!M$10*(1+Inputs!$B$30)*(1-Inputs!$B$33)*(1-Inputs!$B$30/Inputs!$B$31)/(Inputs!$B$29-Inputs!$B$30)*DCF!M$6</f>
        <v>79198.807454156573</v>
      </c>
      <c r="DJ623" s="15">
        <f ca="1">SUM(CM623:CW623)+BP623*DCF!M$28*(1+Inputs!$B$30)*(1-Inputs!$B$33)*(1-Inputs!$B$30/Inputs!$B$31)/(Inputs!$B$29-Inputs!$B$30)*DCF!M$6</f>
        <v>392570.54027849063</v>
      </c>
      <c r="DK623" s="15">
        <f ca="1">SUM(CX623:DH623)+CA623*DCF!M$46*(1+Inputs!$B$30)*(1-Inputs!$B$33)*(1-Inputs!$B$30/Inputs!$B$31)/(Inputs!$B$29-Inputs!$B$30)*DCF!M$6</f>
        <v>47862.224358180174</v>
      </c>
      <c r="DM623" s="15">
        <f ca="1">DI623+DJ623+DK623+Inputs!$B$34+Inputs!$B$36-Inputs!$B$35</f>
        <v>596482.57209082739</v>
      </c>
    </row>
    <row r="624" spans="1:117" x14ac:dyDescent="0.75">
      <c r="A624" s="11">
        <v>611</v>
      </c>
      <c r="C624" s="24">
        <f t="shared" ref="C624:M633" ca="1" si="361">_xlfn.NORM.S.INV(RAND())</f>
        <v>-0.14814519279400343</v>
      </c>
      <c r="D624" s="24">
        <f t="shared" ca="1" si="361"/>
        <v>-0.58981886831761854</v>
      </c>
      <c r="E624" s="24">
        <f t="shared" ca="1" si="361"/>
        <v>0.78554055584430316</v>
      </c>
      <c r="F624" s="24">
        <f t="shared" ca="1" si="361"/>
        <v>-0.20466422449432384</v>
      </c>
      <c r="G624" s="24">
        <f t="shared" ca="1" si="361"/>
        <v>-1.7431184375778677</v>
      </c>
      <c r="H624" s="24">
        <f t="shared" ca="1" si="361"/>
        <v>-0.91905271088944684</v>
      </c>
      <c r="I624" s="24">
        <f t="shared" ca="1" si="361"/>
        <v>-1.8468341621676601</v>
      </c>
      <c r="J624" s="24">
        <f t="shared" ca="1" si="361"/>
        <v>-0.34436408594481899</v>
      </c>
      <c r="K624" s="24">
        <f t="shared" ca="1" si="361"/>
        <v>-0.13418578983384352</v>
      </c>
      <c r="L624" s="24">
        <f t="shared" ca="1" si="361"/>
        <v>-0.2322016026526354</v>
      </c>
      <c r="M624" s="24">
        <f t="shared" ca="1" si="361"/>
        <v>-0.50970215703122745</v>
      </c>
      <c r="N624" s="24">
        <f ca="1">SQRT(Inputs!$B$38)*C624+SQRT(1-Inputs!$B$38)*_xlfn.NORM.S.INV(RAND())</f>
        <v>-0.29392898501746523</v>
      </c>
      <c r="O624" s="24">
        <f ca="1">SQRT(Inputs!$B$38)*D624+SQRT(1-Inputs!$B$38)*_xlfn.NORM.S.INV(RAND())</f>
        <v>-1.1241266789890041</v>
      </c>
      <c r="P624" s="24">
        <f ca="1">SQRT(Inputs!$B$38)*E624+SQRT(1-Inputs!$B$38)*_xlfn.NORM.S.INV(RAND())</f>
        <v>0.55048475530051144</v>
      </c>
      <c r="Q624" s="24">
        <f ca="1">SQRT(Inputs!$B$38)*F624+SQRT(1-Inputs!$B$38)*_xlfn.NORM.S.INV(RAND())</f>
        <v>-0.68905452149702295</v>
      </c>
      <c r="R624" s="24">
        <f ca="1">SQRT(Inputs!$B$38)*G624+SQRT(1-Inputs!$B$38)*_xlfn.NORM.S.INV(RAND())</f>
        <v>1.6493607613567995E-3</v>
      </c>
      <c r="S624" s="24">
        <f ca="1">SQRT(Inputs!$B$38)*H624+SQRT(1-Inputs!$B$38)*_xlfn.NORM.S.INV(RAND())</f>
        <v>-0.83329009483321981</v>
      </c>
      <c r="T624" s="24">
        <f ca="1">SQRT(Inputs!$B$38)*I624+SQRT(1-Inputs!$B$38)*_xlfn.NORM.S.INV(RAND())</f>
        <v>-0.42922655548174282</v>
      </c>
      <c r="U624" s="24">
        <f ca="1">SQRT(Inputs!$B$38)*J624+SQRT(1-Inputs!$B$38)*_xlfn.NORM.S.INV(RAND())</f>
        <v>-1.188333629911011</v>
      </c>
      <c r="V624" s="24">
        <f ca="1">SQRT(Inputs!$B$38)*K624+SQRT(1-Inputs!$B$38)*_xlfn.NORM.S.INV(RAND())</f>
        <v>5.3746148821037967E-2</v>
      </c>
      <c r="W624" s="24">
        <f ca="1">SQRT(Inputs!$B$38)*L624+SQRT(1-Inputs!$B$38)*_xlfn.NORM.S.INV(RAND())</f>
        <v>0.10841528101809256</v>
      </c>
      <c r="X624" s="24">
        <f ca="1">SQRT(Inputs!$B$38)*M624+SQRT(1-Inputs!$B$38)*_xlfn.NORM.S.INV(RAND())</f>
        <v>9.6148601448477644E-2</v>
      </c>
      <c r="Y624" s="24">
        <f ca="1">SQRT(Inputs!$B$38)*C624+SQRT(1-Inputs!$B$38)*_xlfn.NORM.S.INV(RAND())</f>
        <v>0.63607475319925733</v>
      </c>
      <c r="Z624" s="24">
        <f ca="1">SQRT(Inputs!$B$38)*D624+SQRT(1-Inputs!$B$38)*_xlfn.NORM.S.INV(RAND())</f>
        <v>0.18755049646276056</v>
      </c>
      <c r="AA624" s="24">
        <f ca="1">SQRT(Inputs!$B$38)*E624+SQRT(1-Inputs!$B$38)*_xlfn.NORM.S.INV(RAND())</f>
        <v>-0.25896024606662216</v>
      </c>
      <c r="AB624" s="24">
        <f ca="1">SQRT(Inputs!$B$38)*F624+SQRT(1-Inputs!$B$38)*_xlfn.NORM.S.INV(RAND())</f>
        <v>-0.70098256873028331</v>
      </c>
      <c r="AC624" s="24">
        <f ca="1">SQRT(Inputs!$B$38)*G624+SQRT(1-Inputs!$B$38)*_xlfn.NORM.S.INV(RAND())</f>
        <v>-2.8718493713089432</v>
      </c>
      <c r="AD624" s="24">
        <f ca="1">SQRT(Inputs!$B$38)*H624+SQRT(1-Inputs!$B$38)*_xlfn.NORM.S.INV(RAND())</f>
        <v>-1.0414761432330979</v>
      </c>
      <c r="AE624" s="24">
        <f ca="1">SQRT(Inputs!$B$38)*I624+SQRT(1-Inputs!$B$38)*_xlfn.NORM.S.INV(RAND())</f>
        <v>-1.7927212119276834</v>
      </c>
      <c r="AF624" s="24">
        <f ca="1">SQRT(Inputs!$B$38)*J624+SQRT(1-Inputs!$B$38)*_xlfn.NORM.S.INV(RAND())</f>
        <v>-1.7977656855171753</v>
      </c>
      <c r="AG624" s="24">
        <f ca="1">SQRT(Inputs!$B$38)*K624+SQRT(1-Inputs!$B$38)*_xlfn.NORM.S.INV(RAND())</f>
        <v>-0.39489682310934932</v>
      </c>
      <c r="AH624" s="24">
        <f ca="1">SQRT(Inputs!$B$38)*L624+SQRT(1-Inputs!$B$38)*_xlfn.NORM.S.INV(RAND())</f>
        <v>0.34401457818130621</v>
      </c>
      <c r="AI624" s="24">
        <f ca="1">SQRT(Inputs!$B$38)*M624+SQRT(1-Inputs!$B$38)*_xlfn.NORM.S.INV(RAND())</f>
        <v>-0.72095268782740729</v>
      </c>
      <c r="AJ624" s="24">
        <f ca="1">SQRT(Inputs!$B$38)*C624+SQRT(1-Inputs!$B$38)*_xlfn.NORM.S.INV(RAND())</f>
        <v>1.4442122661361885</v>
      </c>
      <c r="AK624" s="24">
        <f ca="1">SQRT(Inputs!$B$38)*D624+SQRT(1-Inputs!$B$38)*_xlfn.NORM.S.INV(RAND())</f>
        <v>0.2379702977466519</v>
      </c>
      <c r="AL624" s="24">
        <f ca="1">SQRT(Inputs!$B$38)*E624+SQRT(1-Inputs!$B$38)*_xlfn.NORM.S.INV(RAND())</f>
        <v>0.5166351357956589</v>
      </c>
      <c r="AM624" s="24">
        <f ca="1">SQRT(Inputs!$B$38)*F624+SQRT(1-Inputs!$B$38)*_xlfn.NORM.S.INV(RAND())</f>
        <v>5.3922155755747103E-2</v>
      </c>
      <c r="AN624" s="24">
        <f ca="1">SQRT(Inputs!$B$38)*G624+SQRT(1-Inputs!$B$38)*_xlfn.NORM.S.INV(RAND())</f>
        <v>-2.024347560231976</v>
      </c>
      <c r="AO624" s="24">
        <f ca="1">SQRT(Inputs!$B$38)*H624+SQRT(1-Inputs!$B$38)*_xlfn.NORM.S.INV(RAND())</f>
        <v>-0.71198945629663291</v>
      </c>
      <c r="AP624" s="24">
        <f ca="1">SQRT(Inputs!$B$38)*I624+SQRT(1-Inputs!$B$38)*_xlfn.NORM.S.INV(RAND())</f>
        <v>-2.1977576983934282</v>
      </c>
      <c r="AQ624" s="24">
        <f ca="1">SQRT(Inputs!$B$38)*J624+SQRT(1-Inputs!$B$38)*_xlfn.NORM.S.INV(RAND())</f>
        <v>0.24679087581712586</v>
      </c>
      <c r="AR624" s="24">
        <f ca="1">SQRT(Inputs!$B$38)*K624+SQRT(1-Inputs!$B$38)*_xlfn.NORM.S.INV(RAND())</f>
        <v>-0.74337061753109457</v>
      </c>
      <c r="AS624" s="24">
        <f ca="1">SQRT(Inputs!$B$38)*L624+SQRT(1-Inputs!$B$38)*_xlfn.NORM.S.INV(RAND())</f>
        <v>-0.33500613198703427</v>
      </c>
      <c r="AT624" s="24">
        <f ca="1">SQRT(Inputs!$B$38)*M624+SQRT(1-Inputs!$B$38)*_xlfn.NORM.S.INV(RAND())</f>
        <v>4.974369105663623E-2</v>
      </c>
      <c r="AU624" s="15">
        <f ca="1">Inputs!$B$6*EXP($B$8-0.5*C$5^2+C$5*N624)</f>
        <v>4731.6687827737305</v>
      </c>
      <c r="AV624" s="15">
        <f t="shared" ca="1" si="328"/>
        <v>4882.1135534411605</v>
      </c>
      <c r="AW624" s="15">
        <f t="shared" ca="1" si="329"/>
        <v>6411.6963594230692</v>
      </c>
      <c r="AX624" s="15">
        <f t="shared" ca="1" si="330"/>
        <v>7182.3474619219651</v>
      </c>
      <c r="AY624" s="15">
        <f t="shared" ca="1" si="331"/>
        <v>8779.2525650238968</v>
      </c>
      <c r="AZ624" s="15">
        <f t="shared" ca="1" si="332"/>
        <v>9795.8496946716732</v>
      </c>
      <c r="BA624" s="15">
        <f t="shared" ca="1" si="333"/>
        <v>11461.015678386004</v>
      </c>
      <c r="BB624" s="15">
        <f t="shared" ca="1" si="334"/>
        <v>12456.788144181208</v>
      </c>
      <c r="BC624" s="15">
        <f t="shared" ca="1" si="335"/>
        <v>15335.752910875744</v>
      </c>
      <c r="BD624" s="15">
        <f t="shared" ca="1" si="336"/>
        <v>18979.229258509407</v>
      </c>
      <c r="BE624" s="15">
        <f t="shared" ca="1" si="337"/>
        <v>23461.169771296103</v>
      </c>
      <c r="BF624" s="15">
        <f ca="1">Inputs!$B$13*EXP($B$9-0.5*C$6^2+C$6*Y624)</f>
        <v>15689.854651058149</v>
      </c>
      <c r="BG624" s="15">
        <f t="shared" ca="1" si="338"/>
        <v>19779.959488199842</v>
      </c>
      <c r="BH624" s="15">
        <f t="shared" ca="1" si="339"/>
        <v>23151.443659083368</v>
      </c>
      <c r="BI624" s="15">
        <f t="shared" ca="1" si="340"/>
        <v>25442.203224175428</v>
      </c>
      <c r="BJ624" s="15">
        <f t="shared" ca="1" si="341"/>
        <v>20617.6764032139</v>
      </c>
      <c r="BK624" s="15">
        <f t="shared" ca="1" si="342"/>
        <v>21959.150961397958</v>
      </c>
      <c r="BL624" s="15">
        <f t="shared" ca="1" si="343"/>
        <v>21382.181916436006</v>
      </c>
      <c r="BM624" s="15">
        <f t="shared" ca="1" si="344"/>
        <v>21022.689266252299</v>
      </c>
      <c r="BN624" s="15">
        <f t="shared" ca="1" si="345"/>
        <v>24660.230553186655</v>
      </c>
      <c r="BO624" s="15">
        <f t="shared" ca="1" si="346"/>
        <v>31579.777327996588</v>
      </c>
      <c r="BP624" s="15">
        <f t="shared" ca="1" si="347"/>
        <v>35820.13859274576</v>
      </c>
      <c r="BQ624" s="15">
        <f ca="1">Inputs!$B$20*EXP($B$10-0.5*C$7^2+C$7*AJ624)</f>
        <v>7159.2877207341244</v>
      </c>
      <c r="BR624" s="15">
        <f t="shared" ca="1" si="348"/>
        <v>10476.834943886748</v>
      </c>
      <c r="BS624" s="15">
        <f t="shared" ca="1" si="349"/>
        <v>16641.723952183977</v>
      </c>
      <c r="BT624" s="15">
        <f t="shared" ca="1" si="350"/>
        <v>23272.199668431811</v>
      </c>
      <c r="BU624" s="15">
        <f t="shared" ca="1" si="351"/>
        <v>19762.056253834002</v>
      </c>
      <c r="BV624" s="15">
        <f t="shared" ca="1" si="352"/>
        <v>23419.848410435749</v>
      </c>
      <c r="BW624" s="15">
        <f t="shared" ca="1" si="353"/>
        <v>20524.976010438702</v>
      </c>
      <c r="BX624" s="15">
        <f t="shared" ca="1" si="354"/>
        <v>30163.506046971292</v>
      </c>
      <c r="BY624" s="15">
        <f t="shared" ca="1" si="355"/>
        <v>36661.057332964134</v>
      </c>
      <c r="BZ624" s="15">
        <f t="shared" ca="1" si="356"/>
        <v>48368.183889087981</v>
      </c>
      <c r="CA624" s="15">
        <f t="shared" ca="1" si="357"/>
        <v>68545.859166944603</v>
      </c>
      <c r="CB624" s="15">
        <f ca="1">(AU624*DCF!C$10-DCF!C$5*MAX(AU624*DCF!C$10,0)-MAX(AU624-Inputs!$B$6,0)/Inputs!$B$10)*DCF!C$6</f>
        <v>1044.7183133326062</v>
      </c>
      <c r="CC624" s="15">
        <f ca="1">(AV624*DCF!D$10-DCF!D$5*MAX(AV624*DCF!D$10,0)-MAX(AV624-AU624,0)/Inputs!$B$10)*DCF!D$6</f>
        <v>1153.3000835097544</v>
      </c>
      <c r="CD624" s="15">
        <f ca="1">(AW624*DCF!E$10-DCF!E$5*MAX(AW624*DCF!E$10,0)-MAX(AW624-AV624,0)/Inputs!$B$10)*DCF!E$6</f>
        <v>1135.8332332780674</v>
      </c>
      <c r="CE624" s="15">
        <f ca="1">(AX624*DCF!F$10-DCF!F$5*MAX(AX624*DCF!F$10,0)-MAX(AX624-AW624,0)/Inputs!$B$10)*DCF!F$6</f>
        <v>1407.541616802511</v>
      </c>
      <c r="CF624" s="15">
        <f ca="1">(AY624*DCF!G$10-DCF!G$5*MAX(AY624*DCF!G$10,0)-MAX(AY624-AX624,0)/Inputs!$B$10)*DCF!G$6</f>
        <v>1501.9231107505589</v>
      </c>
      <c r="CG624" s="15">
        <f ca="1">(AZ624*DCF!H$10-DCF!H$5*MAX(AZ624*DCF!H$10,0)-MAX(AZ624-AY624,0)/Inputs!$B$10)*DCF!H$6</f>
        <v>1721.356199324247</v>
      </c>
      <c r="CH624" s="15">
        <f ca="1">(BA624*DCF!I$10-DCF!I$5*MAX(BA624*DCF!I$10,0)-MAX(BA624-AZ624,0)/Inputs!$B$10)*DCF!I$6</f>
        <v>1820.3639018426386</v>
      </c>
      <c r="CI624" s="15">
        <f ca="1">(BB624*DCF!J$10-DCF!J$5*MAX(BB624*DCF!J$10,0)-MAX(BB624-BA624,0)/Inputs!$B$10)*DCF!J$6</f>
        <v>1986.7208411522488</v>
      </c>
      <c r="CJ624" s="15">
        <f ca="1">(BC624*DCF!K$10-DCF!K$5*MAX(BC624*DCF!K$10,0)-MAX(BC624-BB624,0)/Inputs!$B$10)*DCF!K$6</f>
        <v>2065.7986836013488</v>
      </c>
      <c r="CK624" s="15">
        <f ca="1">(BD624*DCF!L$10-DCF!L$5*MAX(BD624*DCF!L$10,0)-MAX(BD624-BC624,0)/Inputs!$B$10)*DCF!L$6</f>
        <v>2391.268195812565</v>
      </c>
      <c r="CL624" s="15">
        <f ca="1">(BE624*DCF!M$10-DCF!M$5*MAX(BE624*DCF!M$10,0)-MAX(BE624-BD624,0)/Inputs!$B$10)*DCF!M$6</f>
        <v>2775.2588192210346</v>
      </c>
      <c r="CM624" s="15">
        <f ca="1">(BF624*DCF!C$28-DCF!C$5*MAX(BF624*DCF!C$28,0)-MAX(BF624-Inputs!$B$13,0)/Inputs!$B$17)*DCF!C$6</f>
        <v>3794.7098771327496</v>
      </c>
      <c r="CN624" s="15">
        <f ca="1">(BG624*DCF!D$28-DCF!D$5*MAX(BG624*DCF!D$28,0)-MAX(BG624-BF624,0)/Inputs!$B$17)*DCF!D$6</f>
        <v>4953.0473789818925</v>
      </c>
      <c r="CO624" s="15">
        <f ca="1">(BH624*DCF!E$28-DCF!E$5*MAX(BH624*DCF!E$28,0)-MAX(BH624-BG624,0)/Inputs!$B$17)*DCF!E$6</f>
        <v>5892.4279667889732</v>
      </c>
      <c r="CP624" s="15">
        <f ca="1">(BI624*DCF!F$28-DCF!F$5*MAX(BI624*DCF!F$28,0)-MAX(BI624-BH624,0)/Inputs!$B$17)*DCF!F$6</f>
        <v>6489.8190187453438</v>
      </c>
      <c r="CQ624" s="15">
        <f ca="1">(BJ624*DCF!G$28-DCF!G$5*MAX(BJ624*DCF!G$28,0)-MAX(BJ624-BI624,0)/Inputs!$B$17)*DCF!G$6</f>
        <v>5349.4125686739653</v>
      </c>
      <c r="CR624" s="15">
        <f ca="1">(BK624*DCF!H$28-DCF!H$5*MAX(BK624*DCF!H$28,0)-MAX(BK624-BJ624,0)/Inputs!$B$17)*DCF!H$6</f>
        <v>5222.3128022951169</v>
      </c>
      <c r="CS624" s="15">
        <f ca="1">(BL624*DCF!I$28-DCF!I$5*MAX(BL624*DCF!I$28,0)-MAX(BL624-BK624,0)/Inputs!$B$17)*DCF!I$6</f>
        <v>5028.0850174310572</v>
      </c>
      <c r="CT624" s="15">
        <f ca="1">(BM624*DCF!J$28-DCF!J$5*MAX(BM624*DCF!J$28,0)-MAX(BM624-BL624,0)/Inputs!$B$17)*DCF!J$6</f>
        <v>4689.8049348108507</v>
      </c>
      <c r="CU624" s="15">
        <f ca="1">(BN624*DCF!K$28-DCF!K$5*MAX(BN624*DCF!K$28,0)-MAX(BN624-BM624,0)/Inputs!$B$17)*DCF!K$6</f>
        <v>4762.2768588856543</v>
      </c>
      <c r="CV624" s="15">
        <f ca="1">(BO624*DCF!L$28-DCF!L$5*MAX(BO624*DCF!L$28,0)-MAX(BO624-BN624,0)/Inputs!$B$17)*DCF!L$6</f>
        <v>5517.8701766544955</v>
      </c>
      <c r="CW624" s="15">
        <f ca="1">(BP624*DCF!M$28-DCF!M$5*MAX(BP624*DCF!M$28,0)-MAX(BP624-BO624,0)/Inputs!$B$17)*DCF!M$6</f>
        <v>6296.3429030449188</v>
      </c>
      <c r="CX624" s="15">
        <f ca="1">(BQ624*DCF!C$46-DCF!C$5*MAX(BQ624*DCF!C$46,0)-MAX(BQ624-Inputs!$B$20,0)/Inputs!$B$24)*DCF!C$6</f>
        <v>-3481.7235940421183</v>
      </c>
      <c r="CY624" s="15">
        <f ca="1">(BR624*DCF!D$46-DCF!D$5*MAX(BR624*DCF!D$46,0)-MAX(BR624-BQ624,0)/Inputs!$B$24)*DCF!D$6</f>
        <v>-3203.7212639492759</v>
      </c>
      <c r="CZ624" s="15">
        <f ca="1">(BS624*DCF!E$46-DCF!E$5*MAX(BS624*DCF!E$46,0)-MAX(BS624-BR624,0)/Inputs!$B$24)*DCF!E$6</f>
        <v>-4397.9423631218224</v>
      </c>
      <c r="DA624" s="15">
        <f ca="1">(BT624*DCF!F$46-DCF!F$5*MAX(BT624*DCF!F$46,0)-MAX(BT624-BS624,0)/Inputs!$B$24)*DCF!F$6</f>
        <v>-4109.1945315381408</v>
      </c>
      <c r="DB624" s="15">
        <f ca="1">(BU624*DCF!G$46-DCF!G$5*MAX(BU624*DCF!G$46,0)-MAX(BU624-BT624,0)/Inputs!$B$24)*DCF!G$6</f>
        <v>-664.75652732333003</v>
      </c>
      <c r="DC624" s="15">
        <f ca="1">(BV624*DCF!H$46-DCF!H$5*MAX(BV624*DCF!H$46,0)-MAX(BV624-BU624,0)/Inputs!$B$24)*DCF!H$6</f>
        <v>-1136.636500999613</v>
      </c>
      <c r="DD624" s="15">
        <f ca="1">(BW624*DCF!I$46-DCF!I$5*MAX(BW624*DCF!I$46,0)-MAX(BW624-BV624,0)/Inputs!$B$24)*DCF!I$6</f>
        <v>474.03227586957439</v>
      </c>
      <c r="DE624" s="15">
        <f ca="1">(BX624*DCF!J$46-DCF!J$5*MAX(BX624*DCF!J$46,0)-MAX(BX624-BW624,0)/Inputs!$B$24)*DCF!J$6</f>
        <v>-1290.7050523173978</v>
      </c>
      <c r="DF624" s="15">
        <f ca="1">(BY624*DCF!K$46-DCF!K$5*MAX(BY624*DCF!K$46,0)-MAX(BY624-BX624,0)/Inputs!$B$24)*DCF!K$6</f>
        <v>502.47483407574083</v>
      </c>
      <c r="DG624" s="15">
        <f ca="1">(BZ624*DCF!L$46-DCF!L$5*MAX(BZ624*DCF!L$46,0)-MAX(BZ624-BY624,0)/Inputs!$B$24)*DCF!L$6</f>
        <v>694.10742080197804</v>
      </c>
      <c r="DH624" s="15">
        <f ca="1">(CA624*DCF!M$46-DCF!M$5*MAX(CA624*DCF!M$46,0)-MAX(CA624-BZ624,0)/Inputs!$B$24)*DCF!M$6</f>
        <v>1155.4581899614473</v>
      </c>
      <c r="DI624" s="15">
        <f ca="1">SUM(CB624:CL624)+BE624*DCF!M$10*(1+Inputs!$B$30)*(1-Inputs!$B$33)*(1-Inputs!$B$30/Inputs!$B$31)/(Inputs!$B$29-Inputs!$B$30)*DCF!M$6</f>
        <v>84296.828713997122</v>
      </c>
      <c r="DJ624" s="15">
        <f ca="1">SUM(CM624:CW624)+BP624*DCF!M$28*(1+Inputs!$B$30)*(1-Inputs!$B$33)*(1-Inputs!$B$30/Inputs!$B$31)/(Inputs!$B$29-Inputs!$B$30)*DCF!M$6</f>
        <v>190913.33533798828</v>
      </c>
      <c r="DK624" s="15">
        <f ca="1">SUM(CX624:DH624)+CA624*DCF!M$46*(1+Inputs!$B$30)*(1-Inputs!$B$33)*(1-Inputs!$B$30/Inputs!$B$31)/(Inputs!$B$29-Inputs!$B$30)*DCF!M$6</f>
        <v>90521.410935615277</v>
      </c>
      <c r="DM624" s="15">
        <f ca="1">DI624+DJ624+DK624+Inputs!$B$34+Inputs!$B$36-Inputs!$B$35</f>
        <v>442582.57498760067</v>
      </c>
    </row>
    <row r="625" spans="1:117" x14ac:dyDescent="0.75">
      <c r="A625" s="11">
        <v>612</v>
      </c>
      <c r="C625" s="24">
        <f t="shared" ca="1" si="361"/>
        <v>-0.23193279109877296</v>
      </c>
      <c r="D625" s="24">
        <f t="shared" ca="1" si="361"/>
        <v>1.9225073292247625</v>
      </c>
      <c r="E625" s="24">
        <f t="shared" ca="1" si="361"/>
        <v>-1.5067903293557705</v>
      </c>
      <c r="F625" s="24">
        <f t="shared" ca="1" si="361"/>
        <v>2.5022370880366713</v>
      </c>
      <c r="G625" s="24">
        <f t="shared" ca="1" si="361"/>
        <v>1.2143467574065445</v>
      </c>
      <c r="H625" s="24">
        <f t="shared" ca="1" si="361"/>
        <v>0.41348567070378422</v>
      </c>
      <c r="I625" s="24">
        <f t="shared" ca="1" si="361"/>
        <v>-0.68699366233190695</v>
      </c>
      <c r="J625" s="24">
        <f t="shared" ca="1" si="361"/>
        <v>-0.21897740295233933</v>
      </c>
      <c r="K625" s="24">
        <f t="shared" ca="1" si="361"/>
        <v>-0.52910358610798891</v>
      </c>
      <c r="L625" s="24">
        <f t="shared" ca="1" si="361"/>
        <v>0.12140055893314668</v>
      </c>
      <c r="M625" s="24">
        <f t="shared" ca="1" si="361"/>
        <v>-0.16788968006861585</v>
      </c>
      <c r="N625" s="24">
        <f ca="1">SQRT(Inputs!$B$38)*C625+SQRT(1-Inputs!$B$38)*_xlfn.NORM.S.INV(RAND())</f>
        <v>-0.77284216918447313</v>
      </c>
      <c r="O625" s="24">
        <f ca="1">SQRT(Inputs!$B$38)*D625+SQRT(1-Inputs!$B$38)*_xlfn.NORM.S.INV(RAND())</f>
        <v>1.4370861517483786</v>
      </c>
      <c r="P625" s="24">
        <f ca="1">SQRT(Inputs!$B$38)*E625+SQRT(1-Inputs!$B$38)*_xlfn.NORM.S.INV(RAND())</f>
        <v>-0.85514756000284697</v>
      </c>
      <c r="Q625" s="24">
        <f ca="1">SQRT(Inputs!$B$38)*F625+SQRT(1-Inputs!$B$38)*_xlfn.NORM.S.INV(RAND())</f>
        <v>1.1879127311586477</v>
      </c>
      <c r="R625" s="24">
        <f ca="1">SQRT(Inputs!$B$38)*G625+SQRT(1-Inputs!$B$38)*_xlfn.NORM.S.INV(RAND())</f>
        <v>1.5634095389000224</v>
      </c>
      <c r="S625" s="24">
        <f ca="1">SQRT(Inputs!$B$38)*H625+SQRT(1-Inputs!$B$38)*_xlfn.NORM.S.INV(RAND())</f>
        <v>-1.5973589212385169</v>
      </c>
      <c r="T625" s="24">
        <f ca="1">SQRT(Inputs!$B$38)*I625+SQRT(1-Inputs!$B$38)*_xlfn.NORM.S.INV(RAND())</f>
        <v>-1.3631149544830168</v>
      </c>
      <c r="U625" s="24">
        <f ca="1">SQRT(Inputs!$B$38)*J625+SQRT(1-Inputs!$B$38)*_xlfn.NORM.S.INV(RAND())</f>
        <v>-0.60852111179837864</v>
      </c>
      <c r="V625" s="24">
        <f ca="1">SQRT(Inputs!$B$38)*K625+SQRT(1-Inputs!$B$38)*_xlfn.NORM.S.INV(RAND())</f>
        <v>-0.48895522205763797</v>
      </c>
      <c r="W625" s="24">
        <f ca="1">SQRT(Inputs!$B$38)*L625+SQRT(1-Inputs!$B$38)*_xlfn.NORM.S.INV(RAND())</f>
        <v>-0.34603314982547667</v>
      </c>
      <c r="X625" s="24">
        <f ca="1">SQRT(Inputs!$B$38)*M625+SQRT(1-Inputs!$B$38)*_xlfn.NORM.S.INV(RAND())</f>
        <v>0.4347335473330452</v>
      </c>
      <c r="Y625" s="24">
        <f ca="1">SQRT(Inputs!$B$38)*C625+SQRT(1-Inputs!$B$38)*_xlfn.NORM.S.INV(RAND())</f>
        <v>-0.56523670473276044</v>
      </c>
      <c r="Z625" s="24">
        <f ca="1">SQRT(Inputs!$B$38)*D625+SQRT(1-Inputs!$B$38)*_xlfn.NORM.S.INV(RAND())</f>
        <v>0.99198147756489874</v>
      </c>
      <c r="AA625" s="24">
        <f ca="1">SQRT(Inputs!$B$38)*E625+SQRT(1-Inputs!$B$38)*_xlfn.NORM.S.INV(RAND())</f>
        <v>-0.93986411676730941</v>
      </c>
      <c r="AB625" s="24">
        <f ca="1">SQRT(Inputs!$B$38)*F625+SQRT(1-Inputs!$B$38)*_xlfn.NORM.S.INV(RAND())</f>
        <v>0.60396906858375221</v>
      </c>
      <c r="AC625" s="24">
        <f ca="1">SQRT(Inputs!$B$38)*G625+SQRT(1-Inputs!$B$38)*_xlfn.NORM.S.INV(RAND())</f>
        <v>-1.1958305493623758</v>
      </c>
      <c r="AD625" s="24">
        <f ca="1">SQRT(Inputs!$B$38)*H625+SQRT(1-Inputs!$B$38)*_xlfn.NORM.S.INV(RAND())</f>
        <v>-0.43228199873998197</v>
      </c>
      <c r="AE625" s="24">
        <f ca="1">SQRT(Inputs!$B$38)*I625+SQRT(1-Inputs!$B$38)*_xlfn.NORM.S.INV(RAND())</f>
        <v>-0.67602695040180327</v>
      </c>
      <c r="AF625" s="24">
        <f ca="1">SQRT(Inputs!$B$38)*J625+SQRT(1-Inputs!$B$38)*_xlfn.NORM.S.INV(RAND())</f>
        <v>-1.536870811365699</v>
      </c>
      <c r="AG625" s="24">
        <f ca="1">SQRT(Inputs!$B$38)*K625+SQRT(1-Inputs!$B$38)*_xlfn.NORM.S.INV(RAND())</f>
        <v>-0.69804501783662931</v>
      </c>
      <c r="AH625" s="24">
        <f ca="1">SQRT(Inputs!$B$38)*L625+SQRT(1-Inputs!$B$38)*_xlfn.NORM.S.INV(RAND())</f>
        <v>-0.11084917175564485</v>
      </c>
      <c r="AI625" s="24">
        <f ca="1">SQRT(Inputs!$B$38)*M625+SQRT(1-Inputs!$B$38)*_xlfn.NORM.S.INV(RAND())</f>
        <v>6.0840719770904189E-3</v>
      </c>
      <c r="AJ625" s="24">
        <f ca="1">SQRT(Inputs!$B$38)*C625+SQRT(1-Inputs!$B$38)*_xlfn.NORM.S.INV(RAND())</f>
        <v>-2.0322134824777152</v>
      </c>
      <c r="AK625" s="24">
        <f ca="1">SQRT(Inputs!$B$38)*D625+SQRT(1-Inputs!$B$38)*_xlfn.NORM.S.INV(RAND())</f>
        <v>1.2640397232914897</v>
      </c>
      <c r="AL625" s="24">
        <f ca="1">SQRT(Inputs!$B$38)*E625+SQRT(1-Inputs!$B$38)*_xlfn.NORM.S.INV(RAND())</f>
        <v>-1.6505704109350989</v>
      </c>
      <c r="AM625" s="24">
        <f ca="1">SQRT(Inputs!$B$38)*F625+SQRT(1-Inputs!$B$38)*_xlfn.NORM.S.INV(RAND())</f>
        <v>1.0005438123791186</v>
      </c>
      <c r="AN625" s="24">
        <f ca="1">SQRT(Inputs!$B$38)*G625+SQRT(1-Inputs!$B$38)*_xlfn.NORM.S.INV(RAND())</f>
        <v>0.3513961390779935</v>
      </c>
      <c r="AO625" s="24">
        <f ca="1">SQRT(Inputs!$B$38)*H625+SQRT(1-Inputs!$B$38)*_xlfn.NORM.S.INV(RAND())</f>
        <v>-0.53181272505243504</v>
      </c>
      <c r="AP625" s="24">
        <f ca="1">SQRT(Inputs!$B$38)*I625+SQRT(1-Inputs!$B$38)*_xlfn.NORM.S.INV(RAND())</f>
        <v>-0.82096253861709889</v>
      </c>
      <c r="AQ625" s="24">
        <f ca="1">SQRT(Inputs!$B$38)*J625+SQRT(1-Inputs!$B$38)*_xlfn.NORM.S.INV(RAND())</f>
        <v>0.94217367585643275</v>
      </c>
      <c r="AR625" s="24">
        <f ca="1">SQRT(Inputs!$B$38)*K625+SQRT(1-Inputs!$B$38)*_xlfn.NORM.S.INV(RAND())</f>
        <v>0.87146720302427449</v>
      </c>
      <c r="AS625" s="24">
        <f ca="1">SQRT(Inputs!$B$38)*L625+SQRT(1-Inputs!$B$38)*_xlfn.NORM.S.INV(RAND())</f>
        <v>0.22888013339906968</v>
      </c>
      <c r="AT625" s="24">
        <f ca="1">SQRT(Inputs!$B$38)*M625+SQRT(1-Inputs!$B$38)*_xlfn.NORM.S.INV(RAND())</f>
        <v>-0.58341609610686262</v>
      </c>
      <c r="AU625" s="15">
        <f ca="1">Inputs!$B$6*EXP($B$8-0.5*C$5^2+C$5*N625)</f>
        <v>4378.7127940197988</v>
      </c>
      <c r="AV625" s="15">
        <f t="shared" ca="1" si="328"/>
        <v>6583.9530874142802</v>
      </c>
      <c r="AW625" s="15">
        <f t="shared" ca="1" si="329"/>
        <v>7153.3992483144193</v>
      </c>
      <c r="AX625" s="15">
        <f t="shared" ca="1" si="330"/>
        <v>10130.847873575041</v>
      </c>
      <c r="AY625" s="15">
        <f t="shared" ca="1" si="331"/>
        <v>14861.066030982291</v>
      </c>
      <c r="AZ625" s="15">
        <f t="shared" ca="1" si="332"/>
        <v>15243.809386505496</v>
      </c>
      <c r="BA625" s="15">
        <f t="shared" ca="1" si="333"/>
        <v>16174.332020833021</v>
      </c>
      <c r="BB625" s="15">
        <f t="shared" ca="1" si="334"/>
        <v>18631.079518803574</v>
      </c>
      <c r="BC625" s="15">
        <f t="shared" ca="1" si="335"/>
        <v>21766.354635659212</v>
      </c>
      <c r="BD625" s="15">
        <f t="shared" ca="1" si="336"/>
        <v>25816.595909302694</v>
      </c>
      <c r="BE625" s="15">
        <f t="shared" ca="1" si="337"/>
        <v>32912.663131217771</v>
      </c>
      <c r="BF625" s="15">
        <f ca="1">Inputs!$B$13*EXP($B$9-0.5*C$6^2+C$6*Y625)</f>
        <v>12364.841481524352</v>
      </c>
      <c r="BG625" s="15">
        <f t="shared" ca="1" si="338"/>
        <v>18023.244748551846</v>
      </c>
      <c r="BH625" s="15">
        <f t="shared" ca="1" si="339"/>
        <v>18842.542610943477</v>
      </c>
      <c r="BI625" s="15">
        <f t="shared" ca="1" si="340"/>
        <v>25313.222552824976</v>
      </c>
      <c r="BJ625" s="15">
        <f t="shared" ca="1" si="341"/>
        <v>26118.841809847334</v>
      </c>
      <c r="BK625" s="15">
        <f t="shared" ca="1" si="342"/>
        <v>30223.804248022665</v>
      </c>
      <c r="BL625" s="15">
        <f t="shared" ca="1" si="343"/>
        <v>34012.15876673317</v>
      </c>
      <c r="BM625" s="15">
        <f t="shared" ca="1" si="344"/>
        <v>34541.888678374686</v>
      </c>
      <c r="BN625" s="15">
        <f t="shared" ca="1" si="345"/>
        <v>39073.101018825939</v>
      </c>
      <c r="BO625" s="15">
        <f t="shared" ca="1" si="346"/>
        <v>47459.936774509915</v>
      </c>
      <c r="BP625" s="15">
        <f t="shared" ca="1" si="347"/>
        <v>58454.569285456979</v>
      </c>
      <c r="BQ625" s="15">
        <f ca="1">Inputs!$B$20*EXP($B$10-0.5*C$7^2+C$7*AJ625)</f>
        <v>2086.2797701613981</v>
      </c>
      <c r="BR625" s="15">
        <f t="shared" ca="1" si="348"/>
        <v>4229.1360723924427</v>
      </c>
      <c r="BS625" s="15">
        <f t="shared" ca="1" si="349"/>
        <v>3604.9806577786067</v>
      </c>
      <c r="BT625" s="15">
        <f t="shared" ca="1" si="350"/>
        <v>6462.3449929435528</v>
      </c>
      <c r="BU625" s="15">
        <f t="shared" ca="1" si="351"/>
        <v>9750.8540139668276</v>
      </c>
      <c r="BV625" s="15">
        <f t="shared" ca="1" si="352"/>
        <v>12034.392188929127</v>
      </c>
      <c r="BW625" s="15">
        <f t="shared" ca="1" si="353"/>
        <v>14114.813065555418</v>
      </c>
      <c r="BX625" s="15">
        <f t="shared" ca="1" si="354"/>
        <v>23846.116586993136</v>
      </c>
      <c r="BY625" s="15">
        <f t="shared" ca="1" si="355"/>
        <v>39474.783422744731</v>
      </c>
      <c r="BZ625" s="15">
        <f t="shared" ca="1" si="356"/>
        <v>57768.901622036414</v>
      </c>
      <c r="CA625" s="15">
        <f t="shared" ca="1" si="357"/>
        <v>73156.308240546379</v>
      </c>
      <c r="CB625" s="15">
        <f ca="1">(AU625*DCF!C$10-DCF!C$5*MAX(AU625*DCF!C$10,0)-MAX(AU625-Inputs!$B$6,0)/Inputs!$B$10)*DCF!C$6</f>
        <v>1047.2349524435876</v>
      </c>
      <c r="CC625" s="15">
        <f ca="1">(AV625*DCF!D$10-DCF!D$5*MAX(AV625*DCF!D$10,0)-MAX(AV625-AU625,0)/Inputs!$B$10)*DCF!D$6</f>
        <v>1067.1038299334828</v>
      </c>
      <c r="CD625" s="15">
        <f ca="1">(AW625*DCF!E$10-DCF!E$5*MAX(AW625*DCF!E$10,0)-MAX(AW625-AV625,0)/Inputs!$B$10)*DCF!E$6</f>
        <v>1523.343156748206</v>
      </c>
      <c r="CE625" s="15">
        <f ca="1">(AX625*DCF!F$10-DCF!F$5*MAX(AX625*DCF!F$10,0)-MAX(AX625-AW625,0)/Inputs!$B$10)*DCF!F$6</f>
        <v>1592.0147061313462</v>
      </c>
      <c r="CF625" s="15">
        <f ca="1">(AY625*DCF!G$10-DCF!G$5*MAX(AY625*DCF!G$10,0)-MAX(AY625-AX625,0)/Inputs!$B$10)*DCF!G$6</f>
        <v>2152.7421187698178</v>
      </c>
      <c r="CG625" s="15">
        <f ca="1">(AZ625*DCF!H$10-DCF!H$5*MAX(AZ625*DCF!H$10,0)-MAX(AZ625-AY625,0)/Inputs!$B$10)*DCF!H$6</f>
        <v>2891.6335821441412</v>
      </c>
      <c r="CH625" s="15">
        <f ca="1">(BA625*DCF!I$10-DCF!I$5*MAX(BA625*DCF!I$10,0)-MAX(BA625-AZ625,0)/Inputs!$B$10)*DCF!I$6</f>
        <v>2801.8221041773945</v>
      </c>
      <c r="CI625" s="15">
        <f ca="1">(BB625*DCF!J$10-DCF!J$5*MAX(BB625*DCF!J$10,0)-MAX(BB625-BA625,0)/Inputs!$B$10)*DCF!J$6</f>
        <v>2824.8568762059804</v>
      </c>
      <c r="CJ625" s="15">
        <f ca="1">(BC625*DCF!K$10-DCF!K$5*MAX(BC625*DCF!K$10,0)-MAX(BC625-BB625,0)/Inputs!$B$10)*DCF!K$6</f>
        <v>3065.1427379719594</v>
      </c>
      <c r="CK625" s="15">
        <f ca="1">(BD625*DCF!L$10-DCF!L$5*MAX(BD625*DCF!L$10,0)-MAX(BD625-BC625,0)/Inputs!$B$10)*DCF!L$6</f>
        <v>3369.8718148619782</v>
      </c>
      <c r="CL625" s="15">
        <f ca="1">(BE625*DCF!M$10-DCF!M$5*MAX(BE625*DCF!M$10,0)-MAX(BE625-BD625,0)/Inputs!$B$10)*DCF!M$6</f>
        <v>3796.7014112544639</v>
      </c>
      <c r="CM625" s="15">
        <f ca="1">(BF625*DCF!C$28-DCF!C$5*MAX(BF625*DCF!C$28,0)-MAX(BF625-Inputs!$B$13,0)/Inputs!$B$17)*DCF!C$6</f>
        <v>3547.8390884875785</v>
      </c>
      <c r="CN625" s="15">
        <f ca="1">(BG625*DCF!D$28-DCF!D$5*MAX(BG625*DCF!D$28,0)-MAX(BG625-BF625,0)/Inputs!$B$17)*DCF!D$6</f>
        <v>4101.0644106332338</v>
      </c>
      <c r="CO625" s="15">
        <f ca="1">(BH625*DCF!E$28-DCF!E$5*MAX(BH625*DCF!E$28,0)-MAX(BH625-BG625,0)/Inputs!$B$17)*DCF!E$6</f>
        <v>5175.071254867813</v>
      </c>
      <c r="CP625" s="15">
        <f ca="1">(BI625*DCF!F$28-DCF!F$5*MAX(BI625*DCF!F$28,0)-MAX(BI625-BH625,0)/Inputs!$B$17)*DCF!F$6</f>
        <v>5693.7835906598402</v>
      </c>
      <c r="CQ625" s="15">
        <f ca="1">(BJ625*DCF!G$28-DCF!G$5*MAX(BJ625*DCF!G$28,0)-MAX(BJ625-BI625,0)/Inputs!$B$17)*DCF!G$6</f>
        <v>6641.2344701620195</v>
      </c>
      <c r="CR625" s="15">
        <f ca="1">(BK625*DCF!H$28-DCF!H$5*MAX(BK625*DCF!H$28,0)-MAX(BK625-BJ625,0)/Inputs!$B$17)*DCF!H$6</f>
        <v>6836.8842784826093</v>
      </c>
      <c r="CS625" s="15">
        <f ca="1">(BL625*DCF!I$28-DCF!I$5*MAX(BL625*DCF!I$28,0)-MAX(BL625-BK625,0)/Inputs!$B$17)*DCF!I$6</f>
        <v>7454.3174183726915</v>
      </c>
      <c r="CT625" s="15">
        <f ca="1">(BM625*DCF!J$28-DCF!J$5*MAX(BM625*DCF!J$28,0)-MAX(BM625-BL625,0)/Inputs!$B$17)*DCF!J$6</f>
        <v>7635.4708602696774</v>
      </c>
      <c r="CU625" s="15">
        <f ca="1">(BN625*DCF!K$28-DCF!K$5*MAX(BN625*DCF!K$28,0)-MAX(BN625-BM625,0)/Inputs!$B$17)*DCF!K$6</f>
        <v>7696.5706401842945</v>
      </c>
      <c r="CV625" s="15">
        <f ca="1">(BO625*DCF!L$28-DCF!L$5*MAX(BO625*DCF!L$28,0)-MAX(BO625-BN625,0)/Inputs!$B$17)*DCF!L$6</f>
        <v>8520.2691139035596</v>
      </c>
      <c r="CW625" s="15">
        <f ca="1">(BP625*DCF!M$28-DCF!M$5*MAX(BP625*DCF!M$28,0)-MAX(BP625-BO625,0)/Inputs!$B$17)*DCF!M$6</f>
        <v>9849.0130015941704</v>
      </c>
      <c r="CX625" s="15">
        <f ca="1">(BQ625*DCF!C$46-DCF!C$5*MAX(BQ625*DCF!C$46,0)-MAX(BQ625-Inputs!$B$20,0)/Inputs!$B$24)*DCF!C$6</f>
        <v>-481.81980835136216</v>
      </c>
      <c r="CY625" s="15">
        <f ca="1">(BR625*DCF!D$46-DCF!D$5*MAX(BR625*DCF!D$46,0)-MAX(BR625-BQ625,0)/Inputs!$B$24)*DCF!D$6</f>
        <v>-1636.1538996690031</v>
      </c>
      <c r="CZ625" s="15">
        <f ca="1">(BS625*DCF!E$46-DCF!E$5*MAX(BS625*DCF!E$46,0)-MAX(BS625-BR625,0)/Inputs!$B$24)*DCF!E$6</f>
        <v>-426.2952395245631</v>
      </c>
      <c r="DA625" s="15">
        <f ca="1">(BT625*DCF!F$46-DCF!F$5*MAX(BT625*DCF!F$46,0)-MAX(BT625-BS625,0)/Inputs!$B$24)*DCF!F$6</f>
        <v>-1511.0855030586476</v>
      </c>
      <c r="DB625" s="15">
        <f ca="1">(BU625*DCF!G$46-DCF!G$5*MAX(BU625*DCF!G$46,0)-MAX(BU625-BT625,0)/Inputs!$B$24)*DCF!G$6</f>
        <v>-1434.1889253620266</v>
      </c>
      <c r="DC625" s="15">
        <f ca="1">(BV625*DCF!H$46-DCF!H$5*MAX(BV625*DCF!H$46,0)-MAX(BV625-BU625,0)/Inputs!$B$24)*DCF!H$6</f>
        <v>-709.59549639900126</v>
      </c>
      <c r="DD625" s="15">
        <f ca="1">(BW625*DCF!I$46-DCF!I$5*MAX(BW625*DCF!I$46,0)-MAX(BW625-BV625,0)/Inputs!$B$24)*DCF!I$6</f>
        <v>-271.22127320847216</v>
      </c>
      <c r="DE625" s="15">
        <f ca="1">(BX625*DCF!J$46-DCF!J$5*MAX(BX625*DCF!J$46,0)-MAX(BX625-BW625,0)/Inputs!$B$24)*DCF!J$6</f>
        <v>-1580.3040778541028</v>
      </c>
      <c r="DF625" s="15">
        <f ca="1">(BY625*DCF!K$46-DCF!K$5*MAX(BY625*DCF!K$46,0)-MAX(BY625-BX625,0)/Inputs!$B$24)*DCF!K$6</f>
        <v>-1573.6758098168932</v>
      </c>
      <c r="DG625" s="15">
        <f ca="1">(BZ625*DCF!L$46-DCF!L$5*MAX(BZ625*DCF!L$46,0)-MAX(BZ625-BY625,0)/Inputs!$B$24)*DCF!L$6</f>
        <v>-146.72254811517976</v>
      </c>
      <c r="DH625" s="15">
        <f ca="1">(CA625*DCF!M$46-DCF!M$5*MAX(CA625*DCF!M$46,0)-MAX(CA625-BZ625,0)/Inputs!$B$24)*DCF!M$6</f>
        <v>2518.334655012718</v>
      </c>
      <c r="DI625" s="15">
        <f ca="1">SUM(CB625:CL625)+BE625*DCF!M$10*(1+Inputs!$B$30)*(1-Inputs!$B$33)*(1-Inputs!$B$30/Inputs!$B$31)/(Inputs!$B$29-Inputs!$B$30)*DCF!M$6</f>
        <v>117728.84400973472</v>
      </c>
      <c r="DJ625" s="15">
        <f ca="1">SUM(CM625:CW625)+BP625*DCF!M$28*(1+Inputs!$B$30)*(1-Inputs!$B$33)*(1-Inputs!$B$30/Inputs!$B$31)/(Inputs!$B$29-Inputs!$B$30)*DCF!M$6</f>
        <v>290057.97053172777</v>
      </c>
      <c r="DK625" s="15">
        <f ca="1">SUM(CX625:DH625)+CA625*DCF!M$46*(1+Inputs!$B$30)*(1-Inputs!$B$33)*(1-Inputs!$B$30/Inputs!$B$31)/(Inputs!$B$29-Inputs!$B$30)*DCF!M$6</f>
        <v>105855.59053224676</v>
      </c>
      <c r="DM625" s="15">
        <f ca="1">DI625+DJ625+DK625+Inputs!$B$34+Inputs!$B$36-Inputs!$B$35</f>
        <v>590493.4050737092</v>
      </c>
    </row>
    <row r="626" spans="1:117" x14ac:dyDescent="0.75">
      <c r="A626" s="11">
        <v>613</v>
      </c>
      <c r="C626" s="24">
        <f t="shared" ca="1" si="361"/>
        <v>0.145218584431137</v>
      </c>
      <c r="D626" s="24">
        <f t="shared" ca="1" si="361"/>
        <v>-1.0158683348130015</v>
      </c>
      <c r="E626" s="24">
        <f t="shared" ca="1" si="361"/>
        <v>1.00691408179637</v>
      </c>
      <c r="F626" s="24">
        <f t="shared" ca="1" si="361"/>
        <v>0.70378287144516283</v>
      </c>
      <c r="G626" s="24">
        <f t="shared" ca="1" si="361"/>
        <v>2.4810446186257638</v>
      </c>
      <c r="H626" s="24">
        <f t="shared" ca="1" si="361"/>
        <v>0.85665205370199893</v>
      </c>
      <c r="I626" s="24">
        <f t="shared" ca="1" si="361"/>
        <v>-0.55108586967269113</v>
      </c>
      <c r="J626" s="24">
        <f t="shared" ca="1" si="361"/>
        <v>-0.52733184287080548</v>
      </c>
      <c r="K626" s="24">
        <f t="shared" ca="1" si="361"/>
        <v>0.82896480587304811</v>
      </c>
      <c r="L626" s="24">
        <f t="shared" ca="1" si="361"/>
        <v>0.34366334864805825</v>
      </c>
      <c r="M626" s="24">
        <f t="shared" ca="1" si="361"/>
        <v>-0.19247874082622665</v>
      </c>
      <c r="N626" s="24">
        <f ca="1">SQRT(Inputs!$B$38)*C626+SQRT(1-Inputs!$B$38)*_xlfn.NORM.S.INV(RAND())</f>
        <v>0.66822980832679135</v>
      </c>
      <c r="O626" s="24">
        <f ca="1">SQRT(Inputs!$B$38)*D626+SQRT(1-Inputs!$B$38)*_xlfn.NORM.S.INV(RAND())</f>
        <v>-1.6160323685940012</v>
      </c>
      <c r="P626" s="24">
        <f ca="1">SQRT(Inputs!$B$38)*E626+SQRT(1-Inputs!$B$38)*_xlfn.NORM.S.INV(RAND())</f>
        <v>0.25738740140020044</v>
      </c>
      <c r="Q626" s="24">
        <f ca="1">SQRT(Inputs!$B$38)*F626+SQRT(1-Inputs!$B$38)*_xlfn.NORM.S.INV(RAND())</f>
        <v>0.82796847322242728</v>
      </c>
      <c r="R626" s="24">
        <f ca="1">SQRT(Inputs!$B$38)*G626+SQRT(1-Inputs!$B$38)*_xlfn.NORM.S.INV(RAND())</f>
        <v>1.6965382603835069</v>
      </c>
      <c r="S626" s="24">
        <f ca="1">SQRT(Inputs!$B$38)*H626+SQRT(1-Inputs!$B$38)*_xlfn.NORM.S.INV(RAND())</f>
        <v>1.5179641646637068</v>
      </c>
      <c r="T626" s="24">
        <f ca="1">SQRT(Inputs!$B$38)*I626+SQRT(1-Inputs!$B$38)*_xlfn.NORM.S.INV(RAND())</f>
        <v>-1.4863698661608995</v>
      </c>
      <c r="U626" s="24">
        <f ca="1">SQRT(Inputs!$B$38)*J626+SQRT(1-Inputs!$B$38)*_xlfn.NORM.S.INV(RAND())</f>
        <v>-2.0306218681274579E-2</v>
      </c>
      <c r="V626" s="24">
        <f ca="1">SQRT(Inputs!$B$38)*K626+SQRT(1-Inputs!$B$38)*_xlfn.NORM.S.INV(RAND())</f>
        <v>2.0118178036263146E-2</v>
      </c>
      <c r="W626" s="24">
        <f ca="1">SQRT(Inputs!$B$38)*L626+SQRT(1-Inputs!$B$38)*_xlfn.NORM.S.INV(RAND())</f>
        <v>2.1232158453933198E-2</v>
      </c>
      <c r="X626" s="24">
        <f ca="1">SQRT(Inputs!$B$38)*M626+SQRT(1-Inputs!$B$38)*_xlfn.NORM.S.INV(RAND())</f>
        <v>-0.16580339361893459</v>
      </c>
      <c r="Y626" s="24">
        <f ca="1">SQRT(Inputs!$B$38)*C626+SQRT(1-Inputs!$B$38)*_xlfn.NORM.S.INV(RAND())</f>
        <v>0.72495602453675656</v>
      </c>
      <c r="Z626" s="24">
        <f ca="1">SQRT(Inputs!$B$38)*D626+SQRT(1-Inputs!$B$38)*_xlfn.NORM.S.INV(RAND())</f>
        <v>-0.66222582312803557</v>
      </c>
      <c r="AA626" s="24">
        <f ca="1">SQRT(Inputs!$B$38)*E626+SQRT(1-Inputs!$B$38)*_xlfn.NORM.S.INV(RAND())</f>
        <v>1.0641513895193631</v>
      </c>
      <c r="AB626" s="24">
        <f ca="1">SQRT(Inputs!$B$38)*F626+SQRT(1-Inputs!$B$38)*_xlfn.NORM.S.INV(RAND())</f>
        <v>0.32622222674331797</v>
      </c>
      <c r="AC626" s="24">
        <f ca="1">SQRT(Inputs!$B$38)*G626+SQRT(1-Inputs!$B$38)*_xlfn.NORM.S.INV(RAND())</f>
        <v>0.73180758036184668</v>
      </c>
      <c r="AD626" s="24">
        <f ca="1">SQRT(Inputs!$B$38)*H626+SQRT(1-Inputs!$B$38)*_xlfn.NORM.S.INV(RAND())</f>
        <v>1.4198894509614348</v>
      </c>
      <c r="AE626" s="24">
        <f ca="1">SQRT(Inputs!$B$38)*I626+SQRT(1-Inputs!$B$38)*_xlfn.NORM.S.INV(RAND())</f>
        <v>-0.39065971179050868</v>
      </c>
      <c r="AF626" s="24">
        <f ca="1">SQRT(Inputs!$B$38)*J626+SQRT(1-Inputs!$B$38)*_xlfn.NORM.S.INV(RAND())</f>
        <v>0.21132001233984204</v>
      </c>
      <c r="AG626" s="24">
        <f ca="1">SQRT(Inputs!$B$38)*K626+SQRT(1-Inputs!$B$38)*_xlfn.NORM.S.INV(RAND())</f>
        <v>-0.3228632533105612</v>
      </c>
      <c r="AH626" s="24">
        <f ca="1">SQRT(Inputs!$B$38)*L626+SQRT(1-Inputs!$B$38)*_xlfn.NORM.S.INV(RAND())</f>
        <v>1.0533926493367274</v>
      </c>
      <c r="AI626" s="24">
        <f ca="1">SQRT(Inputs!$B$38)*M626+SQRT(1-Inputs!$B$38)*_xlfn.NORM.S.INV(RAND())</f>
        <v>0.50297057817905344</v>
      </c>
      <c r="AJ626" s="24">
        <f ca="1">SQRT(Inputs!$B$38)*C626+SQRT(1-Inputs!$B$38)*_xlfn.NORM.S.INV(RAND())</f>
        <v>-2.7822748069612865E-2</v>
      </c>
      <c r="AK626" s="24">
        <f ca="1">SQRT(Inputs!$B$38)*D626+SQRT(1-Inputs!$B$38)*_xlfn.NORM.S.INV(RAND())</f>
        <v>-1.8994236208057389</v>
      </c>
      <c r="AL626" s="24">
        <f ca="1">SQRT(Inputs!$B$38)*E626+SQRT(1-Inputs!$B$38)*_xlfn.NORM.S.INV(RAND())</f>
        <v>-0.56696200453575119</v>
      </c>
      <c r="AM626" s="24">
        <f ca="1">SQRT(Inputs!$B$38)*F626+SQRT(1-Inputs!$B$38)*_xlfn.NORM.S.INV(RAND())</f>
        <v>-0.87629362058599591</v>
      </c>
      <c r="AN626" s="24">
        <f ca="1">SQRT(Inputs!$B$38)*G626+SQRT(1-Inputs!$B$38)*_xlfn.NORM.S.INV(RAND())</f>
        <v>-9.3699720089562843E-2</v>
      </c>
      <c r="AO626" s="24">
        <f ca="1">SQRT(Inputs!$B$38)*H626+SQRT(1-Inputs!$B$38)*_xlfn.NORM.S.INV(RAND())</f>
        <v>0.73967822240180836</v>
      </c>
      <c r="AP626" s="24">
        <f ca="1">SQRT(Inputs!$B$38)*I626+SQRT(1-Inputs!$B$38)*_xlfn.NORM.S.INV(RAND())</f>
        <v>-0.65913973123776493</v>
      </c>
      <c r="AQ626" s="24">
        <f ca="1">SQRT(Inputs!$B$38)*J626+SQRT(1-Inputs!$B$38)*_xlfn.NORM.S.INV(RAND())</f>
        <v>0.69905635231462204</v>
      </c>
      <c r="AR626" s="24">
        <f ca="1">SQRT(Inputs!$B$38)*K626+SQRT(1-Inputs!$B$38)*_xlfn.NORM.S.INV(RAND())</f>
        <v>5.4339941375979195E-2</v>
      </c>
      <c r="AS626" s="24">
        <f ca="1">SQRT(Inputs!$B$38)*L626+SQRT(1-Inputs!$B$38)*_xlfn.NORM.S.INV(RAND())</f>
        <v>0.42034686954037637</v>
      </c>
      <c r="AT626" s="24">
        <f ca="1">SQRT(Inputs!$B$38)*M626+SQRT(1-Inputs!$B$38)*_xlfn.NORM.S.INV(RAND())</f>
        <v>-0.95677432205717683</v>
      </c>
      <c r="AU626" s="15">
        <f ca="1">Inputs!$B$6*EXP($B$8-0.5*C$5^2+C$5*N626)</f>
        <v>5529.1027515388359</v>
      </c>
      <c r="AV626" s="15">
        <f t="shared" ca="1" si="328"/>
        <v>5306.8580431736136</v>
      </c>
      <c r="AW626" s="15">
        <f t="shared" ca="1" si="329"/>
        <v>6699.3619440200919</v>
      </c>
      <c r="AX626" s="15">
        <f t="shared" ca="1" si="330"/>
        <v>9070.6212959513759</v>
      </c>
      <c r="AY626" s="15">
        <f t="shared" ca="1" si="331"/>
        <v>13514.299573860746</v>
      </c>
      <c r="AZ626" s="15">
        <f t="shared" ca="1" si="332"/>
        <v>19535.52555424934</v>
      </c>
      <c r="BA626" s="15">
        <f t="shared" ca="1" si="333"/>
        <v>20462.355346574044</v>
      </c>
      <c r="BB626" s="15">
        <f t="shared" ca="1" si="334"/>
        <v>25001.242019110145</v>
      </c>
      <c r="BC626" s="15">
        <f t="shared" ca="1" si="335"/>
        <v>30679.681259034911</v>
      </c>
      <c r="BD626" s="15">
        <f t="shared" ca="1" si="336"/>
        <v>37660.218779065988</v>
      </c>
      <c r="BE626" s="15">
        <f t="shared" ca="1" si="337"/>
        <v>45456.107142811954</v>
      </c>
      <c r="BF626" s="15">
        <f ca="1">Inputs!$B$13*EXP($B$9-0.5*C$6^2+C$6*Y626)</f>
        <v>15968.76792114596</v>
      </c>
      <c r="BG626" s="15">
        <f t="shared" ca="1" si="338"/>
        <v>17269.768730603624</v>
      </c>
      <c r="BH626" s="15">
        <f t="shared" ca="1" si="339"/>
        <v>25173.534218257912</v>
      </c>
      <c r="BI626" s="15">
        <f t="shared" ca="1" si="340"/>
        <v>32403.039707487555</v>
      </c>
      <c r="BJ626" s="15">
        <f t="shared" ca="1" si="341"/>
        <v>44143.369501310211</v>
      </c>
      <c r="BK626" s="15">
        <f t="shared" ca="1" si="342"/>
        <v>65731.374260405544</v>
      </c>
      <c r="BL626" s="15">
        <f t="shared" ca="1" si="343"/>
        <v>76757.092634847722</v>
      </c>
      <c r="BM626" s="15">
        <f t="shared" ca="1" si="344"/>
        <v>96860.71262452408</v>
      </c>
      <c r="BN626" s="15">
        <f t="shared" ca="1" si="345"/>
        <v>114605.49479421203</v>
      </c>
      <c r="BO626" s="15">
        <f t="shared" ca="1" si="346"/>
        <v>159378.06299010135</v>
      </c>
      <c r="BP626" s="15">
        <f t="shared" ca="1" si="347"/>
        <v>207667.55685218924</v>
      </c>
      <c r="BQ626" s="15">
        <f ca="1">Inputs!$B$20*EXP($B$10-0.5*C$7^2+C$7*AJ626)</f>
        <v>4247.3920513732146</v>
      </c>
      <c r="BR626" s="15">
        <f t="shared" ca="1" si="348"/>
        <v>3152.7267168245107</v>
      </c>
      <c r="BS626" s="15">
        <f t="shared" ca="1" si="349"/>
        <v>3668.5697077361865</v>
      </c>
      <c r="BT626" s="15">
        <f t="shared" ca="1" si="350"/>
        <v>4019.3602149194085</v>
      </c>
      <c r="BU626" s="15">
        <f t="shared" ca="1" si="351"/>
        <v>5445.4781934047478</v>
      </c>
      <c r="BV626" s="15">
        <f t="shared" ca="1" si="352"/>
        <v>8950.0967258372111</v>
      </c>
      <c r="BW626" s="15">
        <f t="shared" ca="1" si="353"/>
        <v>10863.084146147528</v>
      </c>
      <c r="BX626" s="15">
        <f t="shared" ca="1" si="354"/>
        <v>17479.488212427405</v>
      </c>
      <c r="BY626" s="15">
        <f t="shared" ca="1" si="355"/>
        <v>24747.689751024962</v>
      </c>
      <c r="BZ626" s="15">
        <f t="shared" ca="1" si="356"/>
        <v>37514.169911381701</v>
      </c>
      <c r="CA626" s="15">
        <f t="shared" ca="1" si="357"/>
        <v>44456.911469168976</v>
      </c>
      <c r="CB626" s="15">
        <f ca="1">(AU626*DCF!C$10-DCF!C$5*MAX(AU626*DCF!C$10,0)-MAX(AU626-Inputs!$B$6,0)/Inputs!$B$10)*DCF!C$6</f>
        <v>1039.0324670000243</v>
      </c>
      <c r="CC626" s="15">
        <f ca="1">(AV626*DCF!D$10-DCF!D$5*MAX(AV626*DCF!D$10,0)-MAX(AV626-AU626,0)/Inputs!$B$10)*DCF!D$6</f>
        <v>1293.5106952404708</v>
      </c>
      <c r="CD626" s="15">
        <f ca="1">(AW626*DCF!E$10-DCF!E$5*MAX(AW626*DCF!E$10,0)-MAX(AW626-AV626,0)/Inputs!$B$10)*DCF!E$6</f>
        <v>1233.1264836147122</v>
      </c>
      <c r="CE626" s="15">
        <f ca="1">(AX626*DCF!F$10-DCF!F$5*MAX(AX626*DCF!F$10,0)-MAX(AX626-AW626,0)/Inputs!$B$10)*DCF!F$6</f>
        <v>1486.7018924865363</v>
      </c>
      <c r="CF626" s="15">
        <f ca="1">(AY626*DCF!G$10-DCF!G$5*MAX(AY626*DCF!G$10,0)-MAX(AY626-AX626,0)/Inputs!$B$10)*DCF!G$6</f>
        <v>1930.3324786466133</v>
      </c>
      <c r="CG626" s="15">
        <f ca="1">(AZ626*DCF!H$10-DCF!H$5*MAX(AZ626*DCF!H$10,0)-MAX(AZ626-AY626,0)/Inputs!$B$10)*DCF!H$6</f>
        <v>2723.6596812702869</v>
      </c>
      <c r="CH626" s="15">
        <f ca="1">(BA626*DCF!I$10-DCF!I$5*MAX(BA626*DCF!I$10,0)-MAX(BA626-AZ626,0)/Inputs!$B$10)*DCF!I$6</f>
        <v>3585.6932936955996</v>
      </c>
      <c r="CI626" s="15">
        <f ca="1">(BB626*DCF!J$10-DCF!J$5*MAX(BB626*DCF!J$10,0)-MAX(BB626-BA626,0)/Inputs!$B$10)*DCF!J$6</f>
        <v>3602.4776610958656</v>
      </c>
      <c r="CJ626" s="15">
        <f ca="1">(BC626*DCF!K$10-DCF!K$5*MAX(BC626*DCF!K$10,0)-MAX(BC626-BB626,0)/Inputs!$B$10)*DCF!K$6</f>
        <v>4144.0409123274885</v>
      </c>
      <c r="CK626" s="15">
        <f ca="1">(BD626*DCF!L$10-DCF!L$5*MAX(BD626*DCF!L$10,0)-MAX(BD626-BC626,0)/Inputs!$B$10)*DCF!L$6</f>
        <v>4777.1806112770882</v>
      </c>
      <c r="CL626" s="15">
        <f ca="1">(BE626*DCF!M$10-DCF!M$5*MAX(BE626*DCF!M$10,0)-MAX(BE626-BD626,0)/Inputs!$B$10)*DCF!M$6</f>
        <v>5483.1424858633773</v>
      </c>
      <c r="CM626" s="15">
        <f ca="1">(BF626*DCF!C$28-DCF!C$5*MAX(BF626*DCF!C$28,0)-MAX(BF626-Inputs!$B$13,0)/Inputs!$B$17)*DCF!C$6</f>
        <v>3815.4182278788712</v>
      </c>
      <c r="CN626" s="15">
        <f ca="1">(BG626*DCF!D$28-DCF!D$5*MAX(BG626*DCF!D$28,0)-MAX(BG626-BF626,0)/Inputs!$B$17)*DCF!D$6</f>
        <v>4808.7820747798387</v>
      </c>
      <c r="CO626" s="15">
        <f ca="1">(BH626*DCF!E$28-DCF!E$5*MAX(BH626*DCF!E$28,0)-MAX(BH626-BG626,0)/Inputs!$B$17)*DCF!E$6</f>
        <v>5571.8697577184357</v>
      </c>
      <c r="CP626" s="15">
        <f ca="1">(BI626*DCF!F$28-DCF!F$5*MAX(BI626*DCF!F$28,0)-MAX(BI626-BH626,0)/Inputs!$B$17)*DCF!F$6</f>
        <v>7480.3260112046082</v>
      </c>
      <c r="CQ626" s="15">
        <f ca="1">(BJ626*DCF!G$28-DCF!G$5*MAX(BJ626*DCF!G$28,0)-MAX(BJ626-BI626,0)/Inputs!$B$17)*DCF!G$6</f>
        <v>9478.7246408701285</v>
      </c>
      <c r="CR626" s="15">
        <f ca="1">(BK626*DCF!H$28-DCF!H$5*MAX(BK626*DCF!H$28,0)-MAX(BK626-BJ626,0)/Inputs!$B$17)*DCF!H$6</f>
        <v>12901.923947489229</v>
      </c>
      <c r="CS626" s="15">
        <f ca="1">(BL626*DCF!I$28-DCF!I$5*MAX(BL626*DCF!I$28,0)-MAX(BL626-BK626,0)/Inputs!$B$17)*DCF!I$6</f>
        <v>16467.134847200967</v>
      </c>
      <c r="CT626" s="15">
        <f ca="1">(BM626*DCF!J$28-DCF!J$5*MAX(BM626*DCF!J$28,0)-MAX(BM626-BL626,0)/Inputs!$B$17)*DCF!J$6</f>
        <v>18942.404157707089</v>
      </c>
      <c r="CU626" s="15">
        <f ca="1">(BN626*DCF!K$28-DCF!K$5*MAX(BN626*DCF!K$28,0)-MAX(BN626-BM626,0)/Inputs!$B$17)*DCF!K$6</f>
        <v>22029.259453655191</v>
      </c>
      <c r="CV626" s="15">
        <f ca="1">(BO626*DCF!L$28-DCF!L$5*MAX(BO626*DCF!L$28,0)-MAX(BO626-BN626,0)/Inputs!$B$17)*DCF!L$6</f>
        <v>26733.178142941149</v>
      </c>
      <c r="CW626" s="15">
        <f ca="1">(BP626*DCF!M$28-DCF!M$5*MAX(BP626*DCF!M$28,0)-MAX(BP626-BO626,0)/Inputs!$B$17)*DCF!M$6</f>
        <v>34025.161995657501</v>
      </c>
      <c r="CX626" s="15">
        <f ca="1">(BQ626*DCF!C$46-DCF!C$5*MAX(BQ626*DCF!C$46,0)-MAX(BQ626-Inputs!$B$20,0)/Inputs!$B$24)*DCF!C$6</f>
        <v>-1464.2439155010725</v>
      </c>
      <c r="CY626" s="15">
        <f ca="1">(BR626*DCF!D$46-DCF!D$5*MAX(BR626*DCF!D$46,0)-MAX(BR626-BQ626,0)/Inputs!$B$24)*DCF!D$6</f>
        <v>-538.09692802449399</v>
      </c>
      <c r="CZ626" s="15">
        <f ca="1">(BS626*DCF!E$46-DCF!E$5*MAX(BS626*DCF!E$46,0)-MAX(BS626-BR626,0)/Inputs!$B$24)*DCF!E$6</f>
        <v>-637.14586148334718</v>
      </c>
      <c r="DA626" s="15">
        <f ca="1">(BT626*DCF!F$46-DCF!F$5*MAX(BT626*DCF!F$46,0)-MAX(BT626-BS626,0)/Inputs!$B$24)*DCF!F$6</f>
        <v>-420.44913618350472</v>
      </c>
      <c r="DB626" s="15">
        <f ca="1">(BU626*DCF!G$46-DCF!G$5*MAX(BU626*DCF!G$46,0)-MAX(BU626-BT626,0)/Inputs!$B$24)*DCF!G$6</f>
        <v>-662.89303878658609</v>
      </c>
      <c r="DC626" s="15">
        <f ca="1">(BV626*DCF!H$46-DCF!H$5*MAX(BV626*DCF!H$46,0)-MAX(BV626-BU626,0)/Inputs!$B$24)*DCF!H$6</f>
        <v>-1089.0387357993743</v>
      </c>
      <c r="DD626" s="15">
        <f ca="1">(BW626*DCF!I$46-DCF!I$5*MAX(BW626*DCF!I$46,0)-MAX(BW626-BV626,0)/Inputs!$B$24)*DCF!I$6</f>
        <v>-298.25754482774067</v>
      </c>
      <c r="DE626" s="15">
        <f ca="1">(BX626*DCF!J$46-DCF!J$5*MAX(BX626*DCF!J$46,0)-MAX(BX626-BW626,0)/Inputs!$B$24)*DCF!J$6</f>
        <v>-1021.3460819019778</v>
      </c>
      <c r="DF626" s="15">
        <f ca="1">(BY626*DCF!K$46-DCF!K$5*MAX(BY626*DCF!K$46,0)-MAX(BY626-BX626,0)/Inputs!$B$24)*DCF!K$6</f>
        <v>-366.84521744883801</v>
      </c>
      <c r="DG626" s="15">
        <f ca="1">(BZ626*DCF!L$46-DCF!L$5*MAX(BZ626*DCF!L$46,0)-MAX(BZ626-BY626,0)/Inputs!$B$24)*DCF!L$6</f>
        <v>-295.91569864751784</v>
      </c>
      <c r="DH626" s="15">
        <f ca="1">(CA626*DCF!M$46-DCF!M$5*MAX(CA626*DCF!M$46,0)-MAX(CA626-BZ626,0)/Inputs!$B$24)*DCF!M$6</f>
        <v>2033.8241844102224</v>
      </c>
      <c r="DI626" s="15">
        <f ca="1">SUM(CB626:CL626)+BE626*DCF!M$10*(1+Inputs!$B$30)*(1-Inputs!$B$33)*(1-Inputs!$B$30/Inputs!$B$31)/(Inputs!$B$29-Inputs!$B$30)*DCF!M$6</f>
        <v>157803.84593575244</v>
      </c>
      <c r="DJ626" s="15">
        <f ca="1">SUM(CM626:CW626)+BP626*DCF!M$28*(1+Inputs!$B$30)*(1-Inputs!$B$33)*(1-Inputs!$B$30/Inputs!$B$31)/(Inputs!$B$29-Inputs!$B$30)*DCF!M$6</f>
        <v>932842.92570882337</v>
      </c>
      <c r="DK626" s="15">
        <f ca="1">SUM(CX626:DH626)+CA626*DCF!M$46*(1+Inputs!$B$30)*(1-Inputs!$B$33)*(1-Inputs!$B$30/Inputs!$B$31)/(Inputs!$B$29-Inputs!$B$30)*DCF!M$6</f>
        <v>63975.243414967474</v>
      </c>
      <c r="DM626" s="15">
        <f ca="1">DI626+DJ626+DK626+Inputs!$B$34+Inputs!$B$36-Inputs!$B$35</f>
        <v>1231473.0150595433</v>
      </c>
    </row>
    <row r="627" spans="1:117" x14ac:dyDescent="0.75">
      <c r="A627" s="11">
        <v>614</v>
      </c>
      <c r="C627" s="24">
        <f t="shared" ca="1" si="361"/>
        <v>2.2896546213459965</v>
      </c>
      <c r="D627" s="24">
        <f t="shared" ca="1" si="361"/>
        <v>0.4298681904258288</v>
      </c>
      <c r="E627" s="24">
        <f t="shared" ca="1" si="361"/>
        <v>-1.3470308230048738</v>
      </c>
      <c r="F627" s="24">
        <f t="shared" ca="1" si="361"/>
        <v>-0.71368846955860066</v>
      </c>
      <c r="G627" s="24">
        <f t="shared" ca="1" si="361"/>
        <v>-1.6067741459639184</v>
      </c>
      <c r="H627" s="24">
        <f t="shared" ca="1" si="361"/>
        <v>6.4381613836068219E-2</v>
      </c>
      <c r="I627" s="24">
        <f t="shared" ca="1" si="361"/>
        <v>0.57552192445482397</v>
      </c>
      <c r="J627" s="24">
        <f t="shared" ca="1" si="361"/>
        <v>0.70129024411741658</v>
      </c>
      <c r="K627" s="24">
        <f t="shared" ca="1" si="361"/>
        <v>1.0004494455151582</v>
      </c>
      <c r="L627" s="24">
        <f t="shared" ca="1" si="361"/>
        <v>-0.32523045395097672</v>
      </c>
      <c r="M627" s="24">
        <f t="shared" ca="1" si="361"/>
        <v>-1.4411135399022492</v>
      </c>
      <c r="N627" s="24">
        <f ca="1">SQRT(Inputs!$B$38)*C627+SQRT(1-Inputs!$B$38)*_xlfn.NORM.S.INV(RAND())</f>
        <v>1.5059157372458127</v>
      </c>
      <c r="O627" s="24">
        <f ca="1">SQRT(Inputs!$B$38)*D627+SQRT(1-Inputs!$B$38)*_xlfn.NORM.S.INV(RAND())</f>
        <v>1.9684084383607594</v>
      </c>
      <c r="P627" s="24">
        <f ca="1">SQRT(Inputs!$B$38)*E627+SQRT(1-Inputs!$B$38)*_xlfn.NORM.S.INV(RAND())</f>
        <v>-0.80394294615724426</v>
      </c>
      <c r="Q627" s="24">
        <f ca="1">SQRT(Inputs!$B$38)*F627+SQRT(1-Inputs!$B$38)*_xlfn.NORM.S.INV(RAND())</f>
        <v>-7.3640267714003782E-2</v>
      </c>
      <c r="R627" s="24">
        <f ca="1">SQRT(Inputs!$B$38)*G627+SQRT(1-Inputs!$B$38)*_xlfn.NORM.S.INV(RAND())</f>
        <v>-0.97085507868223864</v>
      </c>
      <c r="S627" s="24">
        <f ca="1">SQRT(Inputs!$B$38)*H627+SQRT(1-Inputs!$B$38)*_xlfn.NORM.S.INV(RAND())</f>
        <v>1.4498472580363462</v>
      </c>
      <c r="T627" s="24">
        <f ca="1">SQRT(Inputs!$B$38)*I627+SQRT(1-Inputs!$B$38)*_xlfn.NORM.S.INV(RAND())</f>
        <v>-0.27570167035574333</v>
      </c>
      <c r="U627" s="24">
        <f ca="1">SQRT(Inputs!$B$38)*J627+SQRT(1-Inputs!$B$38)*_xlfn.NORM.S.INV(RAND())</f>
        <v>0.31236097436440213</v>
      </c>
      <c r="V627" s="24">
        <f ca="1">SQRT(Inputs!$B$38)*K627+SQRT(1-Inputs!$B$38)*_xlfn.NORM.S.INV(RAND())</f>
        <v>0.21164254978697955</v>
      </c>
      <c r="W627" s="24">
        <f ca="1">SQRT(Inputs!$B$38)*L627+SQRT(1-Inputs!$B$38)*_xlfn.NORM.S.INV(RAND())</f>
        <v>-1.4648761768337422</v>
      </c>
      <c r="X627" s="24">
        <f ca="1">SQRT(Inputs!$B$38)*M627+SQRT(1-Inputs!$B$38)*_xlfn.NORM.S.INV(RAND())</f>
        <v>-0.28751506580721187</v>
      </c>
      <c r="Y627" s="24">
        <f ca="1">SQRT(Inputs!$B$38)*C627+SQRT(1-Inputs!$B$38)*_xlfn.NORM.S.INV(RAND())</f>
        <v>1.6750565178126684</v>
      </c>
      <c r="Z627" s="24">
        <f ca="1">SQRT(Inputs!$B$38)*D627+SQRT(1-Inputs!$B$38)*_xlfn.NORM.S.INV(RAND())</f>
        <v>0.359832593224724</v>
      </c>
      <c r="AA627" s="24">
        <f ca="1">SQRT(Inputs!$B$38)*E627+SQRT(1-Inputs!$B$38)*_xlfn.NORM.S.INV(RAND())</f>
        <v>0.28142646673355776</v>
      </c>
      <c r="AB627" s="24">
        <f ca="1">SQRT(Inputs!$B$38)*F627+SQRT(1-Inputs!$B$38)*_xlfn.NORM.S.INV(RAND())</f>
        <v>-1.028262570403113</v>
      </c>
      <c r="AC627" s="24">
        <f ca="1">SQRT(Inputs!$B$38)*G627+SQRT(1-Inputs!$B$38)*_xlfn.NORM.S.INV(RAND())</f>
        <v>0.16444381638401828</v>
      </c>
      <c r="AD627" s="24">
        <f ca="1">SQRT(Inputs!$B$38)*H627+SQRT(1-Inputs!$B$38)*_xlfn.NORM.S.INV(RAND())</f>
        <v>0.85590411203689054</v>
      </c>
      <c r="AE627" s="24">
        <f ca="1">SQRT(Inputs!$B$38)*I627+SQRT(1-Inputs!$B$38)*_xlfn.NORM.S.INV(RAND())</f>
        <v>0.24472651481736338</v>
      </c>
      <c r="AF627" s="24">
        <f ca="1">SQRT(Inputs!$B$38)*J627+SQRT(1-Inputs!$B$38)*_xlfn.NORM.S.INV(RAND())</f>
        <v>0.20625598426792002</v>
      </c>
      <c r="AG627" s="24">
        <f ca="1">SQRT(Inputs!$B$38)*K627+SQRT(1-Inputs!$B$38)*_xlfn.NORM.S.INV(RAND())</f>
        <v>1.4278294233330917</v>
      </c>
      <c r="AH627" s="24">
        <f ca="1">SQRT(Inputs!$B$38)*L627+SQRT(1-Inputs!$B$38)*_xlfn.NORM.S.INV(RAND())</f>
        <v>-6.9060124639109696E-2</v>
      </c>
      <c r="AI627" s="24">
        <f ca="1">SQRT(Inputs!$B$38)*M627+SQRT(1-Inputs!$B$38)*_xlfn.NORM.S.INV(RAND())</f>
        <v>-0.9827114881816712</v>
      </c>
      <c r="AJ627" s="24">
        <f ca="1">SQRT(Inputs!$B$38)*C627+SQRT(1-Inputs!$B$38)*_xlfn.NORM.S.INV(RAND())</f>
        <v>1.9564403139165671</v>
      </c>
      <c r="AK627" s="24">
        <f ca="1">SQRT(Inputs!$B$38)*D627+SQRT(1-Inputs!$B$38)*_xlfn.NORM.S.INV(RAND())</f>
        <v>-1.5927450230756217</v>
      </c>
      <c r="AL627" s="24">
        <f ca="1">SQRT(Inputs!$B$38)*E627+SQRT(1-Inputs!$B$38)*_xlfn.NORM.S.INV(RAND())</f>
        <v>-0.60260751671804846</v>
      </c>
      <c r="AM627" s="24">
        <f ca="1">SQRT(Inputs!$B$38)*F627+SQRT(1-Inputs!$B$38)*_xlfn.NORM.S.INV(RAND())</f>
        <v>-1.1210492102686822</v>
      </c>
      <c r="AN627" s="24">
        <f ca="1">SQRT(Inputs!$B$38)*G627+SQRT(1-Inputs!$B$38)*_xlfn.NORM.S.INV(RAND())</f>
        <v>-1.5864923462943326E-2</v>
      </c>
      <c r="AO627" s="24">
        <f ca="1">SQRT(Inputs!$B$38)*H627+SQRT(1-Inputs!$B$38)*_xlfn.NORM.S.INV(RAND())</f>
        <v>-0.1411041949554766</v>
      </c>
      <c r="AP627" s="24">
        <f ca="1">SQRT(Inputs!$B$38)*I627+SQRT(1-Inputs!$B$38)*_xlfn.NORM.S.INV(RAND())</f>
        <v>1.6263591509050752</v>
      </c>
      <c r="AQ627" s="24">
        <f ca="1">SQRT(Inputs!$B$38)*J627+SQRT(1-Inputs!$B$38)*_xlfn.NORM.S.INV(RAND())</f>
        <v>1.3357415380931288</v>
      </c>
      <c r="AR627" s="24">
        <f ca="1">SQRT(Inputs!$B$38)*K627+SQRT(1-Inputs!$B$38)*_xlfn.NORM.S.INV(RAND())</f>
        <v>0.83704936997171309</v>
      </c>
      <c r="AS627" s="24">
        <f ca="1">SQRT(Inputs!$B$38)*L627+SQRT(1-Inputs!$B$38)*_xlfn.NORM.S.INV(RAND())</f>
        <v>0.39192105314494763</v>
      </c>
      <c r="AT627" s="24">
        <f ca="1">SQRT(Inputs!$B$38)*M627+SQRT(1-Inputs!$B$38)*_xlfn.NORM.S.INV(RAND())</f>
        <v>-0.37366297581474667</v>
      </c>
      <c r="AU627" s="15">
        <f ca="1">Inputs!$B$6*EXP($B$8-0.5*C$5^2+C$5*N627)</f>
        <v>6332.0519652248759</v>
      </c>
      <c r="AV627" s="15">
        <f t="shared" ca="1" si="328"/>
        <v>10294.669831423496</v>
      </c>
      <c r="AW627" s="15">
        <f t="shared" ca="1" si="329"/>
        <v>11262.573309256944</v>
      </c>
      <c r="AX627" s="15">
        <f t="shared" ca="1" si="330"/>
        <v>13624.545918122132</v>
      </c>
      <c r="AY627" s="15">
        <f t="shared" ca="1" si="331"/>
        <v>14865.76947510179</v>
      </c>
      <c r="AZ627" s="15">
        <f t="shared" ca="1" si="332"/>
        <v>21328.548997597762</v>
      </c>
      <c r="BA627" s="15">
        <f t="shared" ca="1" si="333"/>
        <v>25358.320771162369</v>
      </c>
      <c r="BB627" s="15">
        <f t="shared" ca="1" si="334"/>
        <v>32033.279696096834</v>
      </c>
      <c r="BC627" s="15">
        <f t="shared" ca="1" si="335"/>
        <v>40042.374746264948</v>
      </c>
      <c r="BD627" s="15">
        <f t="shared" ca="1" si="336"/>
        <v>42774.453830290106</v>
      </c>
      <c r="BE627" s="15">
        <f t="shared" ca="1" si="337"/>
        <v>51059.844346287508</v>
      </c>
      <c r="BF627" s="15">
        <f ca="1">Inputs!$B$13*EXP($B$9-0.5*C$6^2+C$6*Y627)</f>
        <v>19278.491377726466</v>
      </c>
      <c r="BG627" s="15">
        <f t="shared" ca="1" si="338"/>
        <v>25071.489400633163</v>
      </c>
      <c r="BH627" s="15">
        <f t="shared" ca="1" si="339"/>
        <v>32096.478333446394</v>
      </c>
      <c r="BI627" s="15">
        <f t="shared" ca="1" si="340"/>
        <v>33539.496635315809</v>
      </c>
      <c r="BJ627" s="15">
        <f t="shared" ca="1" si="341"/>
        <v>42103.517755356566</v>
      </c>
      <c r="BK627" s="15">
        <f t="shared" ca="1" si="342"/>
        <v>58060.297418645154</v>
      </c>
      <c r="BL627" s="15">
        <f t="shared" ca="1" si="343"/>
        <v>73618.19915119333</v>
      </c>
      <c r="BM627" s="15">
        <f t="shared" ca="1" si="344"/>
        <v>92841.280523852023</v>
      </c>
      <c r="BN627" s="15">
        <f t="shared" ca="1" si="345"/>
        <v>135491.49958475548</v>
      </c>
      <c r="BO627" s="15">
        <f t="shared" ca="1" si="346"/>
        <v>165375.41226415741</v>
      </c>
      <c r="BP627" s="15">
        <f t="shared" ca="1" si="347"/>
        <v>182099.83836132052</v>
      </c>
      <c r="BQ627" s="15">
        <f ca="1">Inputs!$B$20*EXP($B$10-0.5*C$7^2+C$7*AJ627)</f>
        <v>8585.6217681662347</v>
      </c>
      <c r="BR627" s="15">
        <f t="shared" ca="1" si="348"/>
        <v>7024.7979444151752</v>
      </c>
      <c r="BS627" s="15">
        <f t="shared" ca="1" si="349"/>
        <v>8090.9254234040764</v>
      </c>
      <c r="BT627" s="15">
        <f t="shared" ca="1" si="350"/>
        <v>8313.3005820343133</v>
      </c>
      <c r="BU627" s="15">
        <f t="shared" ca="1" si="351"/>
        <v>11477.093993498233</v>
      </c>
      <c r="BV627" s="15">
        <f t="shared" ca="1" si="352"/>
        <v>15468.303316586465</v>
      </c>
      <c r="BW627" s="15">
        <f t="shared" ca="1" si="353"/>
        <v>30454.172494072325</v>
      </c>
      <c r="BX627" s="15">
        <f t="shared" ca="1" si="354"/>
        <v>55674.361607179584</v>
      </c>
      <c r="BY627" s="15">
        <f t="shared" ca="1" si="355"/>
        <v>91558.257207059854</v>
      </c>
      <c r="BZ627" s="15">
        <f t="shared" ca="1" si="356"/>
        <v>138066.63330680932</v>
      </c>
      <c r="CA627" s="15">
        <f t="shared" ca="1" si="357"/>
        <v>181482.1819668682</v>
      </c>
      <c r="CB627" s="15">
        <f ca="1">(AU627*DCF!C$10-DCF!C$5*MAX(AU627*DCF!C$10,0)-MAX(AU627-Inputs!$B$6,0)/Inputs!$B$10)*DCF!C$6</f>
        <v>1033.3072959881142</v>
      </c>
      <c r="CC627" s="15">
        <f ca="1">(AV627*DCF!D$10-DCF!D$5*MAX(AV627*DCF!D$10,0)-MAX(AV627-AU627,0)/Inputs!$B$10)*DCF!D$6</f>
        <v>1543.0753697151333</v>
      </c>
      <c r="CD627" s="15">
        <f ca="1">(AW627*DCF!E$10-DCF!E$5*MAX(AW627*DCF!E$10,0)-MAX(AW627-AV627,0)/Inputs!$B$10)*DCF!E$6</f>
        <v>2382.3369463148588</v>
      </c>
      <c r="CE627" s="15">
        <f ca="1">(AX627*DCF!F$10-DCF!F$5*MAX(AX627*DCF!F$10,0)-MAX(AX627-AW627,0)/Inputs!$B$10)*DCF!F$6</f>
        <v>2482.748720979801</v>
      </c>
      <c r="CF627" s="15">
        <f ca="1">(AY627*DCF!G$10-DCF!G$5*MAX(AY627*DCF!G$10,0)-MAX(AY627-AX627,0)/Inputs!$B$10)*DCF!G$6</f>
        <v>2824.3562725221677</v>
      </c>
      <c r="CG627" s="15">
        <f ca="1">(AZ627*DCF!H$10-DCF!H$5*MAX(AZ627*DCF!H$10,0)-MAX(AZ627-AY627,0)/Inputs!$B$10)*DCF!H$6</f>
        <v>2993.370721604615</v>
      </c>
      <c r="CH627" s="15">
        <f ca="1">(BA627*DCF!I$10-DCF!I$5*MAX(BA627*DCF!I$10,0)-MAX(BA627-AZ627,0)/Inputs!$B$10)*DCF!I$6</f>
        <v>3971.0163692239721</v>
      </c>
      <c r="CI627" s="15">
        <f ca="1">(BB627*DCF!J$10-DCF!J$5*MAX(BB627*DCF!J$10,0)-MAX(BB627-BA627,0)/Inputs!$B$10)*DCF!J$6</f>
        <v>4485.5050928693709</v>
      </c>
      <c r="CJ627" s="15">
        <f ca="1">(BC627*DCF!K$10-DCF!K$5*MAX(BC627*DCF!K$10,0)-MAX(BC627-BB627,0)/Inputs!$B$10)*DCF!K$6</f>
        <v>5325.0278637150495</v>
      </c>
      <c r="CK627" s="15">
        <f ca="1">(BD627*DCF!L$10-DCF!L$5*MAX(BD627*DCF!L$10,0)-MAX(BD627-BC627,0)/Inputs!$B$10)*DCF!L$6</f>
        <v>6097.8989734449924</v>
      </c>
      <c r="CL627" s="15">
        <f ca="1">(BE627*DCF!M$10-DCF!M$5*MAX(BE627*DCF!M$10,0)-MAX(BE627-BD627,0)/Inputs!$B$10)*DCF!M$6</f>
        <v>6215.4260219000807</v>
      </c>
      <c r="CM627" s="15">
        <f ca="1">(BF627*DCF!C$28-DCF!C$5*MAX(BF627*DCF!C$28,0)-MAX(BF627-Inputs!$B$13,0)/Inputs!$B$17)*DCF!C$6</f>
        <v>4061.1538079391503</v>
      </c>
      <c r="CN627" s="15">
        <f ca="1">(BG627*DCF!D$28-DCF!D$5*MAX(BG627*DCF!D$28,0)-MAX(BG627-BF627,0)/Inputs!$B$17)*DCF!D$6</f>
        <v>6148.2197875014572</v>
      </c>
      <c r="CO627" s="15">
        <f ca="1">(BH627*DCF!E$28-DCF!E$5*MAX(BH627*DCF!E$28,0)-MAX(BH627-BG627,0)/Inputs!$B$17)*DCF!E$6</f>
        <v>7705.7655669438755</v>
      </c>
      <c r="CP627" s="15">
        <f ca="1">(BI627*DCF!F$28-DCF!F$5*MAX(BI627*DCF!F$28,0)-MAX(BI627-BH627,0)/Inputs!$B$17)*DCF!F$6</f>
        <v>8842.3655867202706</v>
      </c>
      <c r="CQ627" s="15">
        <f ca="1">(BJ627*DCF!G$28-DCF!G$5*MAX(BJ627*DCF!G$28,0)-MAX(BJ627-BI627,0)/Inputs!$B$17)*DCF!G$6</f>
        <v>9483.693369903629</v>
      </c>
      <c r="CR627" s="15">
        <f ca="1">(BK627*DCF!H$28-DCF!H$5*MAX(BK627*DCF!H$28,0)-MAX(BK627-BJ627,0)/Inputs!$B$17)*DCF!H$6</f>
        <v>11879.716359332862</v>
      </c>
      <c r="CS627" s="15">
        <f ca="1">(BL627*DCF!I$28-DCF!I$5*MAX(BL627*DCF!I$28,0)-MAX(BL627-BK627,0)/Inputs!$B$17)*DCF!I$6</f>
        <v>15078.507255326449</v>
      </c>
      <c r="CT627" s="15">
        <f ca="1">(BM627*DCF!J$28-DCF!J$5*MAX(BM627*DCF!J$28,0)-MAX(BM627-BL627,0)/Inputs!$B$17)*DCF!J$6</f>
        <v>18162.489348022282</v>
      </c>
      <c r="CU627" s="15">
        <f ca="1">(BN627*DCF!K$28-DCF!K$5*MAX(BN627*DCF!K$28,0)-MAX(BN627-BM627,0)/Inputs!$B$17)*DCF!K$6</f>
        <v>23389.44918964208</v>
      </c>
      <c r="CV627" s="15">
        <f ca="1">(BO627*DCF!L$28-DCF!L$5*MAX(BO627*DCF!L$28,0)-MAX(BO627-BN627,0)/Inputs!$B$17)*DCF!L$6</f>
        <v>29614.451405025371</v>
      </c>
      <c r="CW627" s="15">
        <f ca="1">(BP627*DCF!M$28-DCF!M$5*MAX(BP627*DCF!M$28,0)-MAX(BP627-BO627,0)/Inputs!$B$17)*DCF!M$6</f>
        <v>32514.017502373066</v>
      </c>
      <c r="CX627" s="15">
        <f ca="1">(BQ627*DCF!C$46-DCF!C$5*MAX(BQ627*DCF!C$46,0)-MAX(BQ627-Inputs!$B$20,0)/Inputs!$B$24)*DCF!C$6</f>
        <v>-4469.9457978057053</v>
      </c>
      <c r="CY627" s="15">
        <f ca="1">(BR627*DCF!D$46-DCF!D$5*MAX(BR627*DCF!D$46,0)-MAX(BR627-BQ627,0)/Inputs!$B$24)*DCF!D$6</f>
        <v>-1198.9691887059273</v>
      </c>
      <c r="CZ627" s="15">
        <f ca="1">(BS627*DCF!E$46-DCF!E$5*MAX(BS627*DCF!E$46,0)-MAX(BS627-BR627,0)/Inputs!$B$24)*DCF!E$6</f>
        <v>-1377.0041208677646</v>
      </c>
      <c r="DA627" s="15">
        <f ca="1">(BT627*DCF!F$46-DCF!F$5*MAX(BT627*DCF!F$46,0)-MAX(BT627-BS627,0)/Inputs!$B$24)*DCF!F$6</f>
        <v>-686.40093415178626</v>
      </c>
      <c r="DB627" s="15">
        <f ca="1">(BU627*DCF!G$46-DCF!G$5*MAX(BU627*DCF!G$46,0)-MAX(BU627-BT627,0)/Inputs!$B$24)*DCF!G$6</f>
        <v>-1450.3043606635181</v>
      </c>
      <c r="DC627" s="15">
        <f ca="1">(BV627*DCF!H$46-DCF!H$5*MAX(BV627*DCF!H$46,0)-MAX(BV627-BU627,0)/Inputs!$B$24)*DCF!H$6</f>
        <v>-1240.2438426044157</v>
      </c>
      <c r="DD627" s="15">
        <f ca="1">(BW627*DCF!I$46-DCF!I$5*MAX(BW627*DCF!I$46,0)-MAX(BW627-BV627,0)/Inputs!$B$24)*DCF!I$6</f>
        <v>-3598.5123874120891</v>
      </c>
      <c r="DE627" s="15">
        <f ca="1">(BX627*DCF!J$46-DCF!J$5*MAX(BX627*DCF!J$46,0)-MAX(BX627-BW627,0)/Inputs!$B$24)*DCF!J$6</f>
        <v>-4352.5966471058873</v>
      </c>
      <c r="DF627" s="15">
        <f ca="1">(BY627*DCF!K$46-DCF!K$5*MAX(BY627*DCF!K$46,0)-MAX(BY627-BX627,0)/Inputs!$B$24)*DCF!K$6</f>
        <v>-3560.4856162476135</v>
      </c>
      <c r="DG627" s="15">
        <f ca="1">(BZ627*DCF!L$46-DCF!L$5*MAX(BZ627*DCF!L$46,0)-MAX(BZ627-BY627,0)/Inputs!$B$24)*DCF!L$6</f>
        <v>-981.09180270899753</v>
      </c>
      <c r="DH627" s="15">
        <f ca="1">(CA627*DCF!M$46-DCF!M$5*MAX(CA627*DCF!M$46,0)-MAX(CA627-BZ627,0)/Inputs!$B$24)*DCF!M$6</f>
        <v>5151.2010900459227</v>
      </c>
      <c r="DI627" s="15">
        <f ca="1">SUM(CB627:CL627)+BE627*DCF!M$10*(1+Inputs!$B$30)*(1-Inputs!$B$33)*(1-Inputs!$B$30/Inputs!$B$31)/(Inputs!$B$29-Inputs!$B$30)*DCF!M$6</f>
        <v>181454.29166053809</v>
      </c>
      <c r="DJ627" s="15">
        <f ca="1">SUM(CM627:CW627)+BP627*DCF!M$28*(1+Inputs!$B$30)*(1-Inputs!$B$33)*(1-Inputs!$B$30/Inputs!$B$31)/(Inputs!$B$29-Inputs!$B$30)*DCF!M$6</f>
        <v>842594.84008623334</v>
      </c>
      <c r="DK627" s="15">
        <f ca="1">SUM(CX627:DH627)+CA627*DCF!M$46*(1+Inputs!$B$30)*(1-Inputs!$B$33)*(1-Inputs!$B$30/Inputs!$B$31)/(Inputs!$B$29-Inputs!$B$30)*DCF!M$6</f>
        <v>262828.59765133128</v>
      </c>
      <c r="DM627" s="15">
        <f ca="1">DI627+DJ627+DK627+Inputs!$B$34+Inputs!$B$36-Inputs!$B$35</f>
        <v>1363728.7293981027</v>
      </c>
    </row>
    <row r="628" spans="1:117" x14ac:dyDescent="0.75">
      <c r="A628" s="11">
        <v>615</v>
      </c>
      <c r="C628" s="24">
        <f t="shared" ca="1" si="361"/>
        <v>-0.77090704697714763</v>
      </c>
      <c r="D628" s="24">
        <f t="shared" ca="1" si="361"/>
        <v>-0.30452420384339407</v>
      </c>
      <c r="E628" s="24">
        <f t="shared" ca="1" si="361"/>
        <v>-0.18657751228003394</v>
      </c>
      <c r="F628" s="24">
        <f t="shared" ca="1" si="361"/>
        <v>1.0946832598100458</v>
      </c>
      <c r="G628" s="24">
        <f t="shared" ca="1" si="361"/>
        <v>9.8002107451617304E-2</v>
      </c>
      <c r="H628" s="24">
        <f t="shared" ca="1" si="361"/>
        <v>-7.2988284797630074E-2</v>
      </c>
      <c r="I628" s="24">
        <f t="shared" ca="1" si="361"/>
        <v>0.61201901155231409</v>
      </c>
      <c r="J628" s="24">
        <f t="shared" ca="1" si="361"/>
        <v>0.10044841445532494</v>
      </c>
      <c r="K628" s="24">
        <f t="shared" ca="1" si="361"/>
        <v>0.20672990849713185</v>
      </c>
      <c r="L628" s="24">
        <f t="shared" ca="1" si="361"/>
        <v>-0.5899262889554403</v>
      </c>
      <c r="M628" s="24">
        <f t="shared" ca="1" si="361"/>
        <v>0.73238509845444022</v>
      </c>
      <c r="N628" s="24">
        <f ca="1">SQRT(Inputs!$B$38)*C628+SQRT(1-Inputs!$B$38)*_xlfn.NORM.S.INV(RAND())</f>
        <v>-0.41544371070157626</v>
      </c>
      <c r="O628" s="24">
        <f ca="1">SQRT(Inputs!$B$38)*D628+SQRT(1-Inputs!$B$38)*_xlfn.NORM.S.INV(RAND())</f>
        <v>0.11100305091961823</v>
      </c>
      <c r="P628" s="24">
        <f ca="1">SQRT(Inputs!$B$38)*E628+SQRT(1-Inputs!$B$38)*_xlfn.NORM.S.INV(RAND())</f>
        <v>0.20974985130532034</v>
      </c>
      <c r="Q628" s="24">
        <f ca="1">SQRT(Inputs!$B$38)*F628+SQRT(1-Inputs!$B$38)*_xlfn.NORM.S.INV(RAND())</f>
        <v>-0.2098494806447887</v>
      </c>
      <c r="R628" s="24">
        <f ca="1">SQRT(Inputs!$B$38)*G628+SQRT(1-Inputs!$B$38)*_xlfn.NORM.S.INV(RAND())</f>
        <v>1.1026965135200246</v>
      </c>
      <c r="S628" s="24">
        <f ca="1">SQRT(Inputs!$B$38)*H628+SQRT(1-Inputs!$B$38)*_xlfn.NORM.S.INV(RAND())</f>
        <v>0.40325128093404283</v>
      </c>
      <c r="T628" s="24">
        <f ca="1">SQRT(Inputs!$B$38)*I628+SQRT(1-Inputs!$B$38)*_xlfn.NORM.S.INV(RAND())</f>
        <v>1.2599105861745103</v>
      </c>
      <c r="U628" s="24">
        <f ca="1">SQRT(Inputs!$B$38)*J628+SQRT(1-Inputs!$B$38)*_xlfn.NORM.S.INV(RAND())</f>
        <v>-1.658839278538049</v>
      </c>
      <c r="V628" s="24">
        <f ca="1">SQRT(Inputs!$B$38)*K628+SQRT(1-Inputs!$B$38)*_xlfn.NORM.S.INV(RAND())</f>
        <v>0.31712664129881585</v>
      </c>
      <c r="W628" s="24">
        <f ca="1">SQRT(Inputs!$B$38)*L628+SQRT(1-Inputs!$B$38)*_xlfn.NORM.S.INV(RAND())</f>
        <v>0.13179706946279118</v>
      </c>
      <c r="X628" s="24">
        <f ca="1">SQRT(Inputs!$B$38)*M628+SQRT(1-Inputs!$B$38)*_xlfn.NORM.S.INV(RAND())</f>
        <v>1.3293017763284991</v>
      </c>
      <c r="Y628" s="24">
        <f ca="1">SQRT(Inputs!$B$38)*C628+SQRT(1-Inputs!$B$38)*_xlfn.NORM.S.INV(RAND())</f>
        <v>-0.87618414917124632</v>
      </c>
      <c r="Z628" s="24">
        <f ca="1">SQRT(Inputs!$B$38)*D628+SQRT(1-Inputs!$B$38)*_xlfn.NORM.S.INV(RAND())</f>
        <v>-0.27923207364030306</v>
      </c>
      <c r="AA628" s="24">
        <f ca="1">SQRT(Inputs!$B$38)*E628+SQRT(1-Inputs!$B$38)*_xlfn.NORM.S.INV(RAND())</f>
        <v>-1.0248236277060936</v>
      </c>
      <c r="AB628" s="24">
        <f ca="1">SQRT(Inputs!$B$38)*F628+SQRT(1-Inputs!$B$38)*_xlfn.NORM.S.INV(RAND())</f>
        <v>-1.0202900935318981</v>
      </c>
      <c r="AC628" s="24">
        <f ca="1">SQRT(Inputs!$B$38)*G628+SQRT(1-Inputs!$B$38)*_xlfn.NORM.S.INV(RAND())</f>
        <v>-0.13981534345884214</v>
      </c>
      <c r="AD628" s="24">
        <f ca="1">SQRT(Inputs!$B$38)*H628+SQRT(1-Inputs!$B$38)*_xlfn.NORM.S.INV(RAND())</f>
        <v>7.5961008537802993E-2</v>
      </c>
      <c r="AE628" s="24">
        <f ca="1">SQRT(Inputs!$B$38)*I628+SQRT(1-Inputs!$B$38)*_xlfn.NORM.S.INV(RAND())</f>
        <v>1.184559918762679</v>
      </c>
      <c r="AF628" s="24">
        <f ca="1">SQRT(Inputs!$B$38)*J628+SQRT(1-Inputs!$B$38)*_xlfn.NORM.S.INV(RAND())</f>
        <v>-0.43030329494644953</v>
      </c>
      <c r="AG628" s="24">
        <f ca="1">SQRT(Inputs!$B$38)*K628+SQRT(1-Inputs!$B$38)*_xlfn.NORM.S.INV(RAND())</f>
        <v>0.95120503720774319</v>
      </c>
      <c r="AH628" s="24">
        <f ca="1">SQRT(Inputs!$B$38)*L628+SQRT(1-Inputs!$B$38)*_xlfn.NORM.S.INV(RAND())</f>
        <v>-0.65726618882293719</v>
      </c>
      <c r="AI628" s="24">
        <f ca="1">SQRT(Inputs!$B$38)*M628+SQRT(1-Inputs!$B$38)*_xlfn.NORM.S.INV(RAND())</f>
        <v>1.5591406605077271</v>
      </c>
      <c r="AJ628" s="24">
        <f ca="1">SQRT(Inputs!$B$38)*C628+SQRT(1-Inputs!$B$38)*_xlfn.NORM.S.INV(RAND())</f>
        <v>-1.4889435539656293</v>
      </c>
      <c r="AK628" s="24">
        <f ca="1">SQRT(Inputs!$B$38)*D628+SQRT(1-Inputs!$B$38)*_xlfn.NORM.S.INV(RAND())</f>
        <v>-1.1292630893420137</v>
      </c>
      <c r="AL628" s="24">
        <f ca="1">SQRT(Inputs!$B$38)*E628+SQRT(1-Inputs!$B$38)*_xlfn.NORM.S.INV(RAND())</f>
        <v>-1.132301729718328</v>
      </c>
      <c r="AM628" s="24">
        <f ca="1">SQRT(Inputs!$B$38)*F628+SQRT(1-Inputs!$B$38)*_xlfn.NORM.S.INV(RAND())</f>
        <v>0.98625404049790455</v>
      </c>
      <c r="AN628" s="24">
        <f ca="1">SQRT(Inputs!$B$38)*G628+SQRT(1-Inputs!$B$38)*_xlfn.NORM.S.INV(RAND())</f>
        <v>1.0865384921368733</v>
      </c>
      <c r="AO628" s="24">
        <f ca="1">SQRT(Inputs!$B$38)*H628+SQRT(1-Inputs!$B$38)*_xlfn.NORM.S.INV(RAND())</f>
        <v>-1.4123100155635022</v>
      </c>
      <c r="AP628" s="24">
        <f ca="1">SQRT(Inputs!$B$38)*I628+SQRT(1-Inputs!$B$38)*_xlfn.NORM.S.INV(RAND())</f>
        <v>-0.37233066711872054</v>
      </c>
      <c r="AQ628" s="24">
        <f ca="1">SQRT(Inputs!$B$38)*J628+SQRT(1-Inputs!$B$38)*_xlfn.NORM.S.INV(RAND())</f>
        <v>0.35746851900401971</v>
      </c>
      <c r="AR628" s="24">
        <f ca="1">SQRT(Inputs!$B$38)*K628+SQRT(1-Inputs!$B$38)*_xlfn.NORM.S.INV(RAND())</f>
        <v>0.56776909633842387</v>
      </c>
      <c r="AS628" s="24">
        <f ca="1">SQRT(Inputs!$B$38)*L628+SQRT(1-Inputs!$B$38)*_xlfn.NORM.S.INV(RAND())</f>
        <v>-0.20101843243856105</v>
      </c>
      <c r="AT628" s="24">
        <f ca="1">SQRT(Inputs!$B$38)*M628+SQRT(1-Inputs!$B$38)*_xlfn.NORM.S.INV(RAND())</f>
        <v>1.4846098101370162</v>
      </c>
      <c r="AU628" s="15">
        <f ca="1">Inputs!$B$6*EXP($B$8-0.5*C$5^2+C$5*N628)</f>
        <v>4639.5064225863262</v>
      </c>
      <c r="AV628" s="15">
        <f t="shared" ca="1" si="328"/>
        <v>5740.3022693338544</v>
      </c>
      <c r="AW628" s="15">
        <f t="shared" ca="1" si="329"/>
        <v>7200.1279452349008</v>
      </c>
      <c r="AX628" s="15">
        <f t="shared" ca="1" si="330"/>
        <v>8563.1632922000881</v>
      </c>
      <c r="AY628" s="15">
        <f t="shared" ca="1" si="331"/>
        <v>11903.395544497038</v>
      </c>
      <c r="AZ628" s="15">
        <f t="shared" ca="1" si="332"/>
        <v>15219.209921550955</v>
      </c>
      <c r="BA628" s="15">
        <f t="shared" ca="1" si="333"/>
        <v>21249.546649839001</v>
      </c>
      <c r="BB628" s="15">
        <f t="shared" ca="1" si="334"/>
        <v>22032.312707347806</v>
      </c>
      <c r="BC628" s="15">
        <f t="shared" ca="1" si="335"/>
        <v>27822.788412870734</v>
      </c>
      <c r="BD628" s="15">
        <f t="shared" ca="1" si="336"/>
        <v>34508.327907124563</v>
      </c>
      <c r="BE628" s="15">
        <f t="shared" ca="1" si="337"/>
        <v>47727.99792269872</v>
      </c>
      <c r="BF628" s="15">
        <f ca="1">Inputs!$B$13*EXP($B$9-0.5*C$6^2+C$6*Y628)</f>
        <v>11625.633775055398</v>
      </c>
      <c r="BG628" s="15">
        <f t="shared" ca="1" si="338"/>
        <v>13472.383731967964</v>
      </c>
      <c r="BH628" s="15">
        <f t="shared" ca="1" si="339"/>
        <v>13887.72971462169</v>
      </c>
      <c r="BI628" s="15">
        <f t="shared" ca="1" si="340"/>
        <v>14529.92402755713</v>
      </c>
      <c r="BJ628" s="15">
        <f t="shared" ca="1" si="341"/>
        <v>17457.340096371441</v>
      </c>
      <c r="BK628" s="15">
        <f t="shared" ca="1" si="342"/>
        <v>21648.30046280058</v>
      </c>
      <c r="BL628" s="15">
        <f t="shared" ca="1" si="343"/>
        <v>31004.479186471315</v>
      </c>
      <c r="BM628" s="15">
        <f t="shared" ca="1" si="344"/>
        <v>36127.435817941281</v>
      </c>
      <c r="BN628" s="15">
        <f t="shared" ca="1" si="345"/>
        <v>49796.933500713807</v>
      </c>
      <c r="BO628" s="15">
        <f t="shared" ca="1" si="346"/>
        <v>56763.266841722907</v>
      </c>
      <c r="BP628" s="15">
        <f t="shared" ca="1" si="347"/>
        <v>83363.372492846262</v>
      </c>
      <c r="BQ628" s="15">
        <f ca="1">Inputs!$B$20*EXP($B$10-0.5*C$7^2+C$7*AJ628)</f>
        <v>2529.6245797861789</v>
      </c>
      <c r="BR628" s="15">
        <f t="shared" ca="1" si="348"/>
        <v>2397.9663834133999</v>
      </c>
      <c r="BS628" s="15">
        <f t="shared" ca="1" si="349"/>
        <v>2372.1292799449911</v>
      </c>
      <c r="BT628" s="15">
        <f t="shared" ca="1" si="350"/>
        <v>4236.4055534220997</v>
      </c>
      <c r="BU628" s="15">
        <f t="shared" ca="1" si="351"/>
        <v>7636.658006368627</v>
      </c>
      <c r="BV628" s="15">
        <f t="shared" ca="1" si="352"/>
        <v>7729.1508264638323</v>
      </c>
      <c r="BW628" s="15">
        <f t="shared" ca="1" si="353"/>
        <v>9968.2779808535051</v>
      </c>
      <c r="BX628" s="15">
        <f t="shared" ca="1" si="354"/>
        <v>14978.055320016021</v>
      </c>
      <c r="BY628" s="15">
        <f t="shared" ca="1" si="355"/>
        <v>23394.989875115745</v>
      </c>
      <c r="BZ628" s="15">
        <f t="shared" ca="1" si="356"/>
        <v>31635.519324439014</v>
      </c>
      <c r="CA628" s="15">
        <f t="shared" ca="1" si="357"/>
        <v>57853.741021890244</v>
      </c>
      <c r="CB628" s="15">
        <f ca="1">(AU628*DCF!C$10-DCF!C$5*MAX(AU628*DCF!C$10,0)-MAX(AU628-Inputs!$B$6,0)/Inputs!$B$10)*DCF!C$6</f>
        <v>1045.3754473878371</v>
      </c>
      <c r="CC628" s="15">
        <f ca="1">(AV628*DCF!D$10-DCF!D$5*MAX(AV628*DCF!D$10,0)-MAX(AV628-AU628,0)/Inputs!$B$10)*DCF!D$6</f>
        <v>1130.7595315233391</v>
      </c>
      <c r="CD628" s="15">
        <f ca="1">(AW628*DCF!E$10-DCF!E$5*MAX(AW628*DCF!E$10,0)-MAX(AW628-AV628,0)/Inputs!$B$10)*DCF!E$6</f>
        <v>1333.5817301214609</v>
      </c>
      <c r="CE628" s="15">
        <f ca="1">(AX628*DCF!F$10-DCF!F$5*MAX(AX628*DCF!F$10,0)-MAX(AX628-AW628,0)/Inputs!$B$10)*DCF!F$6</f>
        <v>1585.7110376236667</v>
      </c>
      <c r="CF628" s="15">
        <f ca="1">(AY628*DCF!G$10-DCF!G$5*MAX(AY628*DCF!G$10,0)-MAX(AY628-AX628,0)/Inputs!$B$10)*DCF!G$6</f>
        <v>1810.5234517076249</v>
      </c>
      <c r="CG628" s="15">
        <f ca="1">(AZ628*DCF!H$10-DCF!H$5*MAX(AZ628*DCF!H$10,0)-MAX(AZ628-AY628,0)/Inputs!$B$10)*DCF!H$6</f>
        <v>2366.0382362548339</v>
      </c>
      <c r="CH628" s="15">
        <f ca="1">(BA628*DCF!I$10-DCF!I$5*MAX(BA628*DCF!I$10,0)-MAX(BA628-AZ628,0)/Inputs!$B$10)*DCF!I$6</f>
        <v>2892.3304797632968</v>
      </c>
      <c r="CI628" s="15">
        <f ca="1">(BB628*DCF!J$10-DCF!J$5*MAX(BB628*DCF!J$10,0)-MAX(BB628-BA628,0)/Inputs!$B$10)*DCF!J$6</f>
        <v>3662.1806856264388</v>
      </c>
      <c r="CJ628" s="15">
        <f ca="1">(BC628*DCF!K$10-DCF!K$5*MAX(BC628*DCF!K$10,0)-MAX(BC628-BB628,0)/Inputs!$B$10)*DCF!K$6</f>
        <v>3668.4436463824559</v>
      </c>
      <c r="CK628" s="15">
        <f ca="1">(BD628*DCF!L$10-DCF!L$5*MAX(BD628*DCF!L$10,0)-MAX(BD628-BC628,0)/Inputs!$B$10)*DCF!L$6</f>
        <v>4339.9635527018081</v>
      </c>
      <c r="CL628" s="15">
        <f ca="1">(BE628*DCF!M$10-DCF!M$5*MAX(BE628*DCF!M$10,0)-MAX(BE628-BD628,0)/Inputs!$B$10)*DCF!M$6</f>
        <v>5155.8069887324018</v>
      </c>
      <c r="CM628" s="15">
        <f ca="1">(BF628*DCF!C$28-DCF!C$5*MAX(BF628*DCF!C$28,0)-MAX(BF628-Inputs!$B$13,0)/Inputs!$B$17)*DCF!C$6</f>
        <v>3492.9554594118576</v>
      </c>
      <c r="CN628" s="15">
        <f ca="1">(BG628*DCF!D$28-DCF!D$5*MAX(BG628*DCF!D$28,0)-MAX(BG628-BF628,0)/Inputs!$B$17)*DCF!D$6</f>
        <v>3573.9312949692094</v>
      </c>
      <c r="CO628" s="15">
        <f ca="1">(BH628*DCF!E$28-DCF!E$5*MAX(BH628*DCF!E$28,0)-MAX(BH628-BG628,0)/Inputs!$B$17)*DCF!E$6</f>
        <v>3851.3933702205409</v>
      </c>
      <c r="CP628" s="15">
        <f ca="1">(BI628*DCF!F$28-DCF!F$5*MAX(BI628*DCF!F$28,0)-MAX(BI628-BH628,0)/Inputs!$B$17)*DCF!F$6</f>
        <v>3827.5700174257909</v>
      </c>
      <c r="CQ628" s="15">
        <f ca="1">(BJ628*DCF!G$28-DCF!G$5*MAX(BJ628*DCF!G$28,0)-MAX(BJ628-BI628,0)/Inputs!$B$17)*DCF!G$6</f>
        <v>4037.0768730262816</v>
      </c>
      <c r="CR628" s="15">
        <f ca="1">(BK628*DCF!H$28-DCF!H$5*MAX(BK628*DCF!H$28,0)-MAX(BK628-BJ628,0)/Inputs!$B$17)*DCF!H$6</f>
        <v>4702.7059165514556</v>
      </c>
      <c r="CS628" s="15">
        <f ca="1">(BL628*DCF!I$28-DCF!I$5*MAX(BL628*DCF!I$28,0)-MAX(BL628-BK628,0)/Inputs!$B$17)*DCF!I$6</f>
        <v>5947.8989629893931</v>
      </c>
      <c r="CT628" s="15">
        <f ca="1">(BM628*DCF!J$28-DCF!J$5*MAX(BM628*DCF!J$28,0)-MAX(BM628-BL628,0)/Inputs!$B$17)*DCF!J$6</f>
        <v>7380.155157139835</v>
      </c>
      <c r="CU628" s="15">
        <f ca="1">(BN628*DCF!K$28-DCF!K$5*MAX(BN628*DCF!K$28,0)-MAX(BN628-BM628,0)/Inputs!$B$17)*DCF!K$6</f>
        <v>8841.9460208715864</v>
      </c>
      <c r="CV628" s="15">
        <f ca="1">(BO628*DCF!L$28-DCF!L$5*MAX(BO628*DCF!L$28,0)-MAX(BO628-BN628,0)/Inputs!$B$17)*DCF!L$6</f>
        <v>10537.210954921768</v>
      </c>
      <c r="CW628" s="15">
        <f ca="1">(BP628*DCF!M$28-DCF!M$5*MAX(BP628*DCF!M$28,0)-MAX(BP628-BO628,0)/Inputs!$B$17)*DCF!M$6</f>
        <v>12904.408294582152</v>
      </c>
      <c r="CX628" s="15">
        <f ca="1">(BQ628*DCF!C$46-DCF!C$5*MAX(BQ628*DCF!C$46,0)-MAX(BQ628-Inputs!$B$20,0)/Inputs!$B$24)*DCF!C$6</f>
        <v>-584.20890988133453</v>
      </c>
      <c r="CY628" s="15">
        <f ca="1">(BR628*DCF!D$46-DCF!D$5*MAX(BR628*DCF!D$46,0)-MAX(BR628-BQ628,0)/Inputs!$B$24)*DCF!D$6</f>
        <v>-409.27694034972075</v>
      </c>
      <c r="CZ628" s="15">
        <f ca="1">(BS628*DCF!E$46-DCF!E$5*MAX(BS628*DCF!E$46,0)-MAX(BS628-BR628,0)/Inputs!$B$24)*DCF!E$6</f>
        <v>-280.50841754044222</v>
      </c>
      <c r="DA628" s="15">
        <f ca="1">(BT628*DCF!F$46-DCF!F$5*MAX(BT628*DCF!F$46,0)-MAX(BT628-BS628,0)/Inputs!$B$24)*DCF!F$6</f>
        <v>-987.36376244100609</v>
      </c>
      <c r="DB628" s="15">
        <f ca="1">(BU628*DCF!G$46-DCF!G$5*MAX(BU628*DCF!G$46,0)-MAX(BU628-BT628,0)/Inputs!$B$24)*DCF!G$6</f>
        <v>-1400.6598315260369</v>
      </c>
      <c r="DC628" s="15">
        <f ca="1">(BV628*DCF!H$46-DCF!H$5*MAX(BV628*DCF!H$46,0)-MAX(BV628-BU628,0)/Inputs!$B$24)*DCF!H$6</f>
        <v>-28.741577131673903</v>
      </c>
      <c r="DD628" s="15">
        <f ca="1">(BW628*DCF!I$46-DCF!I$5*MAX(BW628*DCF!I$46,0)-MAX(BW628-BV628,0)/Inputs!$B$24)*DCF!I$6</f>
        <v>-412.54554077819677</v>
      </c>
      <c r="DE628" s="15">
        <f ca="1">(BX628*DCF!J$46-DCF!J$5*MAX(BX628*DCF!J$46,0)-MAX(BX628-BW628,0)/Inputs!$B$24)*DCF!J$6</f>
        <v>-700.22311294792758</v>
      </c>
      <c r="DF628" s="15">
        <f ca="1">(BY628*DCF!K$46-DCF!K$5*MAX(BY628*DCF!K$46,0)-MAX(BY628-BX628,0)/Inputs!$B$24)*DCF!K$6</f>
        <v>-725.52493052422562</v>
      </c>
      <c r="DG628" s="15">
        <f ca="1">(BZ628*DCF!L$46-DCF!L$5*MAX(BZ628*DCF!L$46,0)-MAX(BZ628-BY628,0)/Inputs!$B$24)*DCF!L$6</f>
        <v>321.95807183474074</v>
      </c>
      <c r="DH628" s="15">
        <f ca="1">(CA628*DCF!M$46-DCF!M$5*MAX(CA628*DCF!M$46,0)-MAX(CA628-BZ628,0)/Inputs!$B$24)*DCF!M$6</f>
        <v>-945.57557225501012</v>
      </c>
      <c r="DI628" s="15">
        <f ca="1">SUM(CB628:CL628)+BE628*DCF!M$10*(1+Inputs!$B$30)*(1-Inputs!$B$33)*(1-Inputs!$B$30/Inputs!$B$31)/(Inputs!$B$29-Inputs!$B$30)*DCF!M$6</f>
        <v>161818.36414412977</v>
      </c>
      <c r="DJ628" s="15">
        <f ca="1">SUM(CM628:CW628)+BP628*DCF!M$28*(1+Inputs!$B$30)*(1-Inputs!$B$33)*(1-Inputs!$B$30/Inputs!$B$31)/(Inputs!$B$29-Inputs!$B$30)*DCF!M$6</f>
        <v>378432.40967420326</v>
      </c>
      <c r="DK628" s="15">
        <f ca="1">SUM(CX628:DH628)+CA628*DCF!M$46*(1+Inputs!$B$30)*(1-Inputs!$B$33)*(1-Inputs!$B$30/Inputs!$B$31)/(Inputs!$B$29-Inputs!$B$30)*DCF!M$6</f>
        <v>83296.066310039882</v>
      </c>
      <c r="DM628" s="15">
        <f ca="1">DI628+DJ628+DK628+Inputs!$B$34+Inputs!$B$36-Inputs!$B$35</f>
        <v>700397.84012837289</v>
      </c>
    </row>
    <row r="629" spans="1:117" x14ac:dyDescent="0.75">
      <c r="A629" s="11">
        <v>616</v>
      </c>
      <c r="C629" s="24">
        <f t="shared" ca="1" si="361"/>
        <v>0.64730170236474083</v>
      </c>
      <c r="D629" s="24">
        <f t="shared" ca="1" si="361"/>
        <v>0.45591453054250386</v>
      </c>
      <c r="E629" s="24">
        <f t="shared" ca="1" si="361"/>
        <v>1.5567880193111464E-2</v>
      </c>
      <c r="F629" s="24">
        <f t="shared" ca="1" si="361"/>
        <v>2.0794952429090472</v>
      </c>
      <c r="G629" s="24">
        <f t="shared" ca="1" si="361"/>
        <v>1.4074757648050433</v>
      </c>
      <c r="H629" s="24">
        <f t="shared" ca="1" si="361"/>
        <v>-3.7396876985778267E-2</v>
      </c>
      <c r="I629" s="24">
        <f t="shared" ca="1" si="361"/>
        <v>-1.4445148608867409</v>
      </c>
      <c r="J629" s="24">
        <f t="shared" ca="1" si="361"/>
        <v>1.3848695520464207</v>
      </c>
      <c r="K629" s="24">
        <f t="shared" ca="1" si="361"/>
        <v>-0.49537395091915626</v>
      </c>
      <c r="L629" s="24">
        <f t="shared" ca="1" si="361"/>
        <v>0.81030806827177981</v>
      </c>
      <c r="M629" s="24">
        <f t="shared" ca="1" si="361"/>
        <v>-1.5360933875069047</v>
      </c>
      <c r="N629" s="24">
        <f ca="1">SQRT(Inputs!$B$38)*C629+SQRT(1-Inputs!$B$38)*_xlfn.NORM.S.INV(RAND())</f>
        <v>-1.0632448791120221</v>
      </c>
      <c r="O629" s="24">
        <f ca="1">SQRT(Inputs!$B$38)*D629+SQRT(1-Inputs!$B$38)*_xlfn.NORM.S.INV(RAND())</f>
        <v>0.57899724820345655</v>
      </c>
      <c r="P629" s="24">
        <f ca="1">SQRT(Inputs!$B$38)*E629+SQRT(1-Inputs!$B$38)*_xlfn.NORM.S.INV(RAND())</f>
        <v>-1.0622048212141344</v>
      </c>
      <c r="Q629" s="24">
        <f ca="1">SQRT(Inputs!$B$38)*F629+SQRT(1-Inputs!$B$38)*_xlfn.NORM.S.INV(RAND())</f>
        <v>1.4867357152191532</v>
      </c>
      <c r="R629" s="24">
        <f ca="1">SQRT(Inputs!$B$38)*G629+SQRT(1-Inputs!$B$38)*_xlfn.NORM.S.INV(RAND())</f>
        <v>-0.1880606677417378</v>
      </c>
      <c r="S629" s="24">
        <f ca="1">SQRT(Inputs!$B$38)*H629+SQRT(1-Inputs!$B$38)*_xlfn.NORM.S.INV(RAND())</f>
        <v>-0.18387182383934056</v>
      </c>
      <c r="T629" s="24">
        <f ca="1">SQRT(Inputs!$B$38)*I629+SQRT(1-Inputs!$B$38)*_xlfn.NORM.S.INV(RAND())</f>
        <v>-1.040979824098526</v>
      </c>
      <c r="U629" s="24">
        <f ca="1">SQRT(Inputs!$B$38)*J629+SQRT(1-Inputs!$B$38)*_xlfn.NORM.S.INV(RAND())</f>
        <v>-9.6669223608228938E-2</v>
      </c>
      <c r="V629" s="24">
        <f ca="1">SQRT(Inputs!$B$38)*K629+SQRT(1-Inputs!$B$38)*_xlfn.NORM.S.INV(RAND())</f>
        <v>2.2175133416229262</v>
      </c>
      <c r="W629" s="24">
        <f ca="1">SQRT(Inputs!$B$38)*L629+SQRT(1-Inputs!$B$38)*_xlfn.NORM.S.INV(RAND())</f>
        <v>1.4600997032209528</v>
      </c>
      <c r="X629" s="24">
        <f ca="1">SQRT(Inputs!$B$38)*M629+SQRT(1-Inputs!$B$38)*_xlfn.NORM.S.INV(RAND())</f>
        <v>-0.15123009579400104</v>
      </c>
      <c r="Y629" s="24">
        <f ca="1">SQRT(Inputs!$B$38)*C629+SQRT(1-Inputs!$B$38)*_xlfn.NORM.S.INV(RAND())</f>
        <v>6.3940613697786419E-2</v>
      </c>
      <c r="Z629" s="24">
        <f ca="1">SQRT(Inputs!$B$38)*D629+SQRT(1-Inputs!$B$38)*_xlfn.NORM.S.INV(RAND())</f>
        <v>-0.41446486011467953</v>
      </c>
      <c r="AA629" s="24">
        <f ca="1">SQRT(Inputs!$B$38)*E629+SQRT(1-Inputs!$B$38)*_xlfn.NORM.S.INV(RAND())</f>
        <v>1.6010337850828948</v>
      </c>
      <c r="AB629" s="24">
        <f ca="1">SQRT(Inputs!$B$38)*F629+SQRT(1-Inputs!$B$38)*_xlfn.NORM.S.INV(RAND())</f>
        <v>1.0403352784878077</v>
      </c>
      <c r="AC629" s="24">
        <f ca="1">SQRT(Inputs!$B$38)*G629+SQRT(1-Inputs!$B$38)*_xlfn.NORM.S.INV(RAND())</f>
        <v>1.6773890403797407</v>
      </c>
      <c r="AD629" s="24">
        <f ca="1">SQRT(Inputs!$B$38)*H629+SQRT(1-Inputs!$B$38)*_xlfn.NORM.S.INV(RAND())</f>
        <v>0.63178363113184555</v>
      </c>
      <c r="AE629" s="24">
        <f ca="1">SQRT(Inputs!$B$38)*I629+SQRT(1-Inputs!$B$38)*_xlfn.NORM.S.INV(RAND())</f>
        <v>-0.70146559950606446</v>
      </c>
      <c r="AF629" s="24">
        <f ca="1">SQRT(Inputs!$B$38)*J629+SQRT(1-Inputs!$B$38)*_xlfn.NORM.S.INV(RAND())</f>
        <v>0.57310638561041805</v>
      </c>
      <c r="AG629" s="24">
        <f ca="1">SQRT(Inputs!$B$38)*K629+SQRT(1-Inputs!$B$38)*_xlfn.NORM.S.INV(RAND())</f>
        <v>0.11542162990497656</v>
      </c>
      <c r="AH629" s="24">
        <f ca="1">SQRT(Inputs!$B$38)*L629+SQRT(1-Inputs!$B$38)*_xlfn.NORM.S.INV(RAND())</f>
        <v>1.5530910792284272</v>
      </c>
      <c r="AI629" s="24">
        <f ca="1">SQRT(Inputs!$B$38)*M629+SQRT(1-Inputs!$B$38)*_xlfn.NORM.S.INV(RAND())</f>
        <v>-0.79938829391454091</v>
      </c>
      <c r="AJ629" s="24">
        <f ca="1">SQRT(Inputs!$B$38)*C629+SQRT(1-Inputs!$B$38)*_xlfn.NORM.S.INV(RAND())</f>
        <v>1.4607528761592325</v>
      </c>
      <c r="AK629" s="24">
        <f ca="1">SQRT(Inputs!$B$38)*D629+SQRT(1-Inputs!$B$38)*_xlfn.NORM.S.INV(RAND())</f>
        <v>8.3142836901536149E-2</v>
      </c>
      <c r="AL629" s="24">
        <f ca="1">SQRT(Inputs!$B$38)*E629+SQRT(1-Inputs!$B$38)*_xlfn.NORM.S.INV(RAND())</f>
        <v>1.5267049005783662</v>
      </c>
      <c r="AM629" s="24">
        <f ca="1">SQRT(Inputs!$B$38)*F629+SQRT(1-Inputs!$B$38)*_xlfn.NORM.S.INV(RAND())</f>
        <v>1.1004300558029478</v>
      </c>
      <c r="AN629" s="24">
        <f ca="1">SQRT(Inputs!$B$38)*G629+SQRT(1-Inputs!$B$38)*_xlfn.NORM.S.INV(RAND())</f>
        <v>-0.39901895382282826</v>
      </c>
      <c r="AO629" s="24">
        <f ca="1">SQRT(Inputs!$B$38)*H629+SQRT(1-Inputs!$B$38)*_xlfn.NORM.S.INV(RAND())</f>
        <v>7.9505534946033504E-2</v>
      </c>
      <c r="AP629" s="24">
        <f ca="1">SQRT(Inputs!$B$38)*I629+SQRT(1-Inputs!$B$38)*_xlfn.NORM.S.INV(RAND())</f>
        <v>-0.80070418785169051</v>
      </c>
      <c r="AQ629" s="24">
        <f ca="1">SQRT(Inputs!$B$38)*J629+SQRT(1-Inputs!$B$38)*_xlfn.NORM.S.INV(RAND())</f>
        <v>-6.4144781950435714E-2</v>
      </c>
      <c r="AR629" s="24">
        <f ca="1">SQRT(Inputs!$B$38)*K629+SQRT(1-Inputs!$B$38)*_xlfn.NORM.S.INV(RAND())</f>
        <v>-0.34869659902129546</v>
      </c>
      <c r="AS629" s="24">
        <f ca="1">SQRT(Inputs!$B$38)*L629+SQRT(1-Inputs!$B$38)*_xlfn.NORM.S.INV(RAND())</f>
        <v>-1.1600524397268905</v>
      </c>
      <c r="AT629" s="24">
        <f ca="1">SQRT(Inputs!$B$38)*M629+SQRT(1-Inputs!$B$38)*_xlfn.NORM.S.INV(RAND())</f>
        <v>-1.4070904079236741</v>
      </c>
      <c r="AU629" s="15">
        <f ca="1">Inputs!$B$6*EXP($B$8-0.5*C$5^2+C$5*N629)</f>
        <v>4177.6396867873045</v>
      </c>
      <c r="AV629" s="15">
        <f t="shared" ca="1" si="328"/>
        <v>5537.0420199969394</v>
      </c>
      <c r="AW629" s="15">
        <f t="shared" ca="1" si="329"/>
        <v>5850.2513574062041</v>
      </c>
      <c r="AX629" s="15">
        <f t="shared" ca="1" si="330"/>
        <v>8600.4523375188419</v>
      </c>
      <c r="AY629" s="15">
        <f t="shared" ca="1" si="331"/>
        <v>10282.299847992066</v>
      </c>
      <c r="AZ629" s="15">
        <f t="shared" ca="1" si="332"/>
        <v>12323.463420798515</v>
      </c>
      <c r="BA629" s="15">
        <f t="shared" ca="1" si="333"/>
        <v>13524.078226673739</v>
      </c>
      <c r="BB629" s="15">
        <f t="shared" ca="1" si="334"/>
        <v>16398.002311931428</v>
      </c>
      <c r="BC629" s="15">
        <f t="shared" ca="1" si="335"/>
        <v>24877.13008256576</v>
      </c>
      <c r="BD629" s="15">
        <f t="shared" ca="1" si="336"/>
        <v>34936.600841717038</v>
      </c>
      <c r="BE629" s="15">
        <f t="shared" ca="1" si="337"/>
        <v>42224.693528100244</v>
      </c>
      <c r="BF629" s="15">
        <f ca="1">Inputs!$B$13*EXP($B$9-0.5*C$6^2+C$6*Y629)</f>
        <v>14007.459808508956</v>
      </c>
      <c r="BG629" s="15">
        <f t="shared" ca="1" si="338"/>
        <v>15841.266124490607</v>
      </c>
      <c r="BH629" s="15">
        <f t="shared" ca="1" si="339"/>
        <v>25241.764499638564</v>
      </c>
      <c r="BI629" s="15">
        <f t="shared" ca="1" si="340"/>
        <v>36265.790045604379</v>
      </c>
      <c r="BJ629" s="15">
        <f t="shared" ca="1" si="341"/>
        <v>56620.251155842067</v>
      </c>
      <c r="BK629" s="15">
        <f t="shared" ca="1" si="342"/>
        <v>75732.318595628938</v>
      </c>
      <c r="BL629" s="15">
        <f t="shared" ca="1" si="343"/>
        <v>84944.37245638798</v>
      </c>
      <c r="BM629" s="15">
        <f t="shared" ca="1" si="344"/>
        <v>112119.87896727429</v>
      </c>
      <c r="BN629" s="15">
        <f t="shared" ca="1" si="345"/>
        <v>139813.95585531573</v>
      </c>
      <c r="BO629" s="15">
        <f t="shared" ca="1" si="346"/>
        <v>206062.82505470174</v>
      </c>
      <c r="BP629" s="15">
        <f t="shared" ca="1" si="347"/>
        <v>231663.97454142585</v>
      </c>
      <c r="BQ629" s="15">
        <f ca="1">Inputs!$B$20*EXP($B$10-0.5*C$7^2+C$7*AJ629)</f>
        <v>7201.4123298419663</v>
      </c>
      <c r="BR629" s="15">
        <f t="shared" ca="1" si="348"/>
        <v>10032.834711658181</v>
      </c>
      <c r="BS629" s="15">
        <f t="shared" ca="1" si="349"/>
        <v>21299.946669142351</v>
      </c>
      <c r="BT629" s="15">
        <f t="shared" ca="1" si="350"/>
        <v>39196.356639034333</v>
      </c>
      <c r="BU629" s="15">
        <f t="shared" ca="1" si="351"/>
        <v>49321.91880870812</v>
      </c>
      <c r="BV629" s="15">
        <f t="shared" ca="1" si="352"/>
        <v>69861.268447157228</v>
      </c>
      <c r="BW629" s="15">
        <f t="shared" ca="1" si="353"/>
        <v>82290.470597480307</v>
      </c>
      <c r="BX629" s="15">
        <f t="shared" ca="1" si="354"/>
        <v>113625.85249019816</v>
      </c>
      <c r="BY629" s="15">
        <f t="shared" ca="1" si="355"/>
        <v>148934.14836852124</v>
      </c>
      <c r="BZ629" s="15">
        <f t="shared" ca="1" si="356"/>
        <v>168841.43029974404</v>
      </c>
      <c r="CA629" s="15">
        <f t="shared" ca="1" si="357"/>
        <v>184701.34712684675</v>
      </c>
      <c r="CB629" s="15">
        <f ca="1">(AU629*DCF!C$10-DCF!C$5*MAX(AU629*DCF!C$10,0)-MAX(AU629-Inputs!$B$6,0)/Inputs!$B$10)*DCF!C$6</f>
        <v>1048.6686395375912</v>
      </c>
      <c r="CC629" s="15">
        <f ca="1">(AV629*DCF!D$10-DCF!D$5*MAX(AV629*DCF!D$10,0)-MAX(AV629-AU629,0)/Inputs!$B$10)*DCF!D$6</f>
        <v>1018.1617992792278</v>
      </c>
      <c r="CD629" s="15">
        <f ca="1">(AW629*DCF!E$10-DCF!E$5*MAX(AW629*DCF!E$10,0)-MAX(AW629-AV629,0)/Inputs!$B$10)*DCF!E$6</f>
        <v>1280.1821969528282</v>
      </c>
      <c r="CE629" s="15">
        <f ca="1">(AX629*DCF!F$10-DCF!F$5*MAX(AX629*DCF!F$10,0)-MAX(AX629-AW629,0)/Inputs!$B$10)*DCF!F$6</f>
        <v>1305.2164004013789</v>
      </c>
      <c r="CF629" s="15">
        <f ca="1">(AY629*DCF!G$10-DCF!G$5*MAX(AY629*DCF!G$10,0)-MAX(AY629-AX629,0)/Inputs!$B$10)*DCF!G$6</f>
        <v>1795.2833465769031</v>
      </c>
      <c r="CG629" s="15">
        <f ca="1">(AZ629*DCF!H$10-DCF!H$5*MAX(AZ629*DCF!H$10,0)-MAX(AZ629-AY629,0)/Inputs!$B$10)*DCF!H$6</f>
        <v>2030.1640774984194</v>
      </c>
      <c r="CH629" s="15">
        <f ca="1">(BA629*DCF!I$10-DCF!I$5*MAX(BA629*DCF!I$10,0)-MAX(BA629-AZ629,0)/Inputs!$B$10)*DCF!I$6</f>
        <v>2273.4128382303315</v>
      </c>
      <c r="CI629" s="15">
        <f ca="1">(BB629*DCF!J$10-DCF!J$5*MAX(BB629*DCF!J$10,0)-MAX(BB629-BA629,0)/Inputs!$B$10)*DCF!J$6</f>
        <v>2378.4394087582718</v>
      </c>
      <c r="CJ629" s="15">
        <f ca="1">(BC629*DCF!K$10-DCF!K$5*MAX(BC629*DCF!K$10,0)-MAX(BC629-BB629,0)/Inputs!$B$10)*DCF!K$6</f>
        <v>2817.8696024358424</v>
      </c>
      <c r="CK629" s="15">
        <f ca="1">(BD629*DCF!L$10-DCF!L$5*MAX(BD629*DCF!L$10,0)-MAX(BD629-BC629,0)/Inputs!$B$10)*DCF!L$6</f>
        <v>3968.2513140002466</v>
      </c>
      <c r="CL629" s="15">
        <f ca="1">(BE629*DCF!M$10-DCF!M$5*MAX(BE629*DCF!M$10,0)-MAX(BE629-BD629,0)/Inputs!$B$10)*DCF!M$6</f>
        <v>5087.8098489841141</v>
      </c>
      <c r="CM629" s="15">
        <f ca="1">(BF629*DCF!C$28-DCF!C$5*MAX(BF629*DCF!C$28,0)-MAX(BF629-Inputs!$B$13,0)/Inputs!$B$17)*DCF!C$6</f>
        <v>3669.7978480922984</v>
      </c>
      <c r="CN629" s="15">
        <f ca="1">(BG629*DCF!D$28-DCF!D$5*MAX(BG629*DCF!D$28,0)-MAX(BG629-BF629,0)/Inputs!$B$17)*DCF!D$6</f>
        <v>4274.3832670930578</v>
      </c>
      <c r="CO629" s="15">
        <f ca="1">(BH629*DCF!E$28-DCF!E$5*MAX(BH629*DCF!E$28,0)-MAX(BH629-BG629,0)/Inputs!$B$17)*DCF!E$6</f>
        <v>5296.2083384214138</v>
      </c>
      <c r="CP629" s="15">
        <f ca="1">(BI629*DCF!F$28-DCF!F$5*MAX(BI629*DCF!F$28,0)-MAX(BI629-BH629,0)/Inputs!$B$17)*DCF!F$6</f>
        <v>7838.1086265343465</v>
      </c>
      <c r="CQ629" s="15">
        <f ca="1">(BJ629*DCF!G$28-DCF!G$5*MAX(BJ629*DCF!G$28,0)-MAX(BJ629-BI629,0)/Inputs!$B$17)*DCF!G$6</f>
        <v>11267.134457772541</v>
      </c>
      <c r="CR629" s="15">
        <f ca="1">(BK629*DCF!H$28-DCF!H$5*MAX(BK629*DCF!H$28,0)-MAX(BK629-BJ629,0)/Inputs!$B$17)*DCF!H$6</f>
        <v>15759.958995118157</v>
      </c>
      <c r="CS629" s="15">
        <f ca="1">(BL629*DCF!I$28-DCF!I$5*MAX(BL629*DCF!I$28,0)-MAX(BL629-BK629,0)/Inputs!$B$17)*DCF!I$6</f>
        <v>18652.715022446828</v>
      </c>
      <c r="CT629" s="15">
        <f ca="1">(BM629*DCF!J$28-DCF!J$5*MAX(BM629*DCF!J$28,0)-MAX(BM629-BL629,0)/Inputs!$B$17)*DCF!J$6</f>
        <v>21408.790629943222</v>
      </c>
      <c r="CU629" s="15">
        <f ca="1">(BN629*DCF!K$28-DCF!K$5*MAX(BN629*DCF!K$28,0)-MAX(BN629-BM629,0)/Inputs!$B$17)*DCF!K$6</f>
        <v>26134.20768050271</v>
      </c>
      <c r="CV629" s="15">
        <f ca="1">(BO629*DCF!L$28-DCF!L$5*MAX(BO629*DCF!L$28,0)-MAX(BO629-BN629,0)/Inputs!$B$17)*DCF!L$6</f>
        <v>33617.688812115586</v>
      </c>
      <c r="CW629" s="15">
        <f ca="1">(BP629*DCF!M$28-DCF!M$5*MAX(BP629*DCF!M$28,0)-MAX(BP629-BO629,0)/Inputs!$B$17)*DCF!M$6</f>
        <v>40911.671384981732</v>
      </c>
      <c r="CX629" s="15">
        <f ca="1">(BQ629*DCF!C$46-DCF!C$5*MAX(BQ629*DCF!C$46,0)-MAX(BQ629-Inputs!$B$20,0)/Inputs!$B$24)*DCF!C$6</f>
        <v>-3510.9092354563277</v>
      </c>
      <c r="CY629" s="15">
        <f ca="1">(BR629*DCF!D$46-DCF!D$5*MAX(BR629*DCF!D$46,0)-MAX(BR629-BQ629,0)/Inputs!$B$24)*DCF!D$6</f>
        <v>-2920.5153439314254</v>
      </c>
      <c r="CZ629" s="15">
        <f ca="1">(BS629*DCF!E$46-DCF!E$5*MAX(BS629*DCF!E$46,0)-MAX(BS629-BR629,0)/Inputs!$B$24)*DCF!E$6</f>
        <v>-6959.9411345697781</v>
      </c>
      <c r="DA629" s="15">
        <f ca="1">(BT629*DCF!F$46-DCF!F$5*MAX(BT629*DCF!F$46,0)-MAX(BT629-BS629,0)/Inputs!$B$24)*DCF!F$6</f>
        <v>-9371.1751274391827</v>
      </c>
      <c r="DB629" s="15">
        <f ca="1">(BU629*DCF!G$46-DCF!G$5*MAX(BU629*DCF!G$46,0)-MAX(BU629-BT629,0)/Inputs!$B$24)*DCF!G$6</f>
        <v>-5065.1309577093543</v>
      </c>
      <c r="DC629" s="15">
        <f ca="1">(BV629*DCF!H$46-DCF!H$5*MAX(BV629*DCF!H$46,0)-MAX(BV629-BU629,0)/Inputs!$B$24)*DCF!H$6</f>
        <v>-6382.4770534648787</v>
      </c>
      <c r="DD629" s="15">
        <f ca="1">(BW629*DCF!I$46-DCF!I$5*MAX(BW629*DCF!I$46,0)-MAX(BW629-BV629,0)/Inputs!$B$24)*DCF!I$6</f>
        <v>-1667.4127949668539</v>
      </c>
      <c r="DE629" s="15">
        <f ca="1">(BX629*DCF!J$46-DCF!J$5*MAX(BX629*DCF!J$46,0)-MAX(BX629-BW629,0)/Inputs!$B$24)*DCF!J$6</f>
        <v>-3543.3411237283722</v>
      </c>
      <c r="DF629" s="15">
        <f ca="1">(BY629*DCF!K$46-DCF!K$5*MAX(BY629*DCF!K$46,0)-MAX(BY629-BX629,0)/Inputs!$B$24)*DCF!K$6</f>
        <v>-141.97685180883249</v>
      </c>
      <c r="DG629" s="15">
        <f ca="1">(BZ629*DCF!L$46-DCF!L$5*MAX(BZ629*DCF!L$46,0)-MAX(BZ629-BY629,0)/Inputs!$B$24)*DCF!L$6</f>
        <v>7166.1441294117958</v>
      </c>
      <c r="DH629" s="15">
        <f ca="1">(CA629*DCF!M$46-DCF!M$5*MAX(CA629*DCF!M$46,0)-MAX(CA629-BZ629,0)/Inputs!$B$24)*DCF!M$6</f>
        <v>11164.246642333253</v>
      </c>
      <c r="DI629" s="15">
        <f ca="1">SUM(CB629:CL629)+BE629*DCF!M$10*(1+Inputs!$B$30)*(1-Inputs!$B$33)*(1-Inputs!$B$30/Inputs!$B$31)/(Inputs!$B$29-Inputs!$B$30)*DCF!M$6</f>
        <v>142515.3399251255</v>
      </c>
      <c r="DJ629" s="15">
        <f ca="1">SUM(CM629:CW629)+BP629*DCF!M$28*(1+Inputs!$B$30)*(1-Inputs!$B$33)*(1-Inputs!$B$30/Inputs!$B$31)/(Inputs!$B$29-Inputs!$B$30)*DCF!M$6</f>
        <v>1048462.5378466344</v>
      </c>
      <c r="DK629" s="15">
        <f ca="1">SUM(CX629:DH629)+CA629*DCF!M$46*(1+Inputs!$B$30)*(1-Inputs!$B$33)*(1-Inputs!$B$30/Inputs!$B$31)/(Inputs!$B$29-Inputs!$B$30)*DCF!M$6</f>
        <v>264337.67308004719</v>
      </c>
      <c r="DM629" s="15">
        <f ca="1">DI629+DJ629+DK629+Inputs!$B$34+Inputs!$B$36-Inputs!$B$35</f>
        <v>1532166.550851807</v>
      </c>
    </row>
    <row r="630" spans="1:117" x14ac:dyDescent="0.75">
      <c r="A630" s="11">
        <v>617</v>
      </c>
      <c r="C630" s="24">
        <f t="shared" ca="1" si="361"/>
        <v>0.35072848512462973</v>
      </c>
      <c r="D630" s="24">
        <f t="shared" ca="1" si="361"/>
        <v>-0.19124284267369848</v>
      </c>
      <c r="E630" s="24">
        <f t="shared" ca="1" si="361"/>
        <v>0.74545819658178425</v>
      </c>
      <c r="F630" s="24">
        <f t="shared" ca="1" si="361"/>
        <v>2.5857538169116547</v>
      </c>
      <c r="G630" s="24">
        <f t="shared" ca="1" si="361"/>
        <v>-0.61412503972296695</v>
      </c>
      <c r="H630" s="24">
        <f t="shared" ca="1" si="361"/>
        <v>-0.16476219997290012</v>
      </c>
      <c r="I630" s="24">
        <f t="shared" ca="1" si="361"/>
        <v>-0.11739476702042059</v>
      </c>
      <c r="J630" s="24">
        <f t="shared" ca="1" si="361"/>
        <v>2.907713082877029</v>
      </c>
      <c r="K630" s="24">
        <f t="shared" ca="1" si="361"/>
        <v>-0.46506234450737371</v>
      </c>
      <c r="L630" s="24">
        <f t="shared" ca="1" si="361"/>
        <v>-8.6902975767423549E-2</v>
      </c>
      <c r="M630" s="24">
        <f t="shared" ca="1" si="361"/>
        <v>1.576627562923266</v>
      </c>
      <c r="N630" s="24">
        <f ca="1">SQRT(Inputs!$B$38)*C630+SQRT(1-Inputs!$B$38)*_xlfn.NORM.S.INV(RAND())</f>
        <v>1.8979088557488897</v>
      </c>
      <c r="O630" s="24">
        <f ca="1">SQRT(Inputs!$B$38)*D630+SQRT(1-Inputs!$B$38)*_xlfn.NORM.S.INV(RAND())</f>
        <v>-0.45880483723740195</v>
      </c>
      <c r="P630" s="24">
        <f ca="1">SQRT(Inputs!$B$38)*E630+SQRT(1-Inputs!$B$38)*_xlfn.NORM.S.INV(RAND())</f>
        <v>1.058398132802558</v>
      </c>
      <c r="Q630" s="24">
        <f ca="1">SQRT(Inputs!$B$38)*F630+SQRT(1-Inputs!$B$38)*_xlfn.NORM.S.INV(RAND())</f>
        <v>1.5522362005601442</v>
      </c>
      <c r="R630" s="24">
        <f ca="1">SQRT(Inputs!$B$38)*G630+SQRT(1-Inputs!$B$38)*_xlfn.NORM.S.INV(RAND())</f>
        <v>-0.11089920740539677</v>
      </c>
      <c r="S630" s="24">
        <f ca="1">SQRT(Inputs!$B$38)*H630+SQRT(1-Inputs!$B$38)*_xlfn.NORM.S.INV(RAND())</f>
        <v>0.14044542140655947</v>
      </c>
      <c r="T630" s="24">
        <f ca="1">SQRT(Inputs!$B$38)*I630+SQRT(1-Inputs!$B$38)*_xlfn.NORM.S.INV(RAND())</f>
        <v>-0.17893580028316394</v>
      </c>
      <c r="U630" s="24">
        <f ca="1">SQRT(Inputs!$B$38)*J630+SQRT(1-Inputs!$B$38)*_xlfn.NORM.S.INV(RAND())</f>
        <v>0.83490947072561128</v>
      </c>
      <c r="V630" s="24">
        <f ca="1">SQRT(Inputs!$B$38)*K630+SQRT(1-Inputs!$B$38)*_xlfn.NORM.S.INV(RAND())</f>
        <v>0.41367926237892544</v>
      </c>
      <c r="W630" s="24">
        <f ca="1">SQRT(Inputs!$B$38)*L630+SQRT(1-Inputs!$B$38)*_xlfn.NORM.S.INV(RAND())</f>
        <v>-0.71278940824233805</v>
      </c>
      <c r="X630" s="24">
        <f ca="1">SQRT(Inputs!$B$38)*M630+SQRT(1-Inputs!$B$38)*_xlfn.NORM.S.INV(RAND())</f>
        <v>0.89586819170924115</v>
      </c>
      <c r="Y630" s="24">
        <f ca="1">SQRT(Inputs!$B$38)*C630+SQRT(1-Inputs!$B$38)*_xlfn.NORM.S.INV(RAND())</f>
        <v>-0.87365849837159903</v>
      </c>
      <c r="Z630" s="24">
        <f ca="1">SQRT(Inputs!$B$38)*D630+SQRT(1-Inputs!$B$38)*_xlfn.NORM.S.INV(RAND())</f>
        <v>-0.62969974358613345</v>
      </c>
      <c r="AA630" s="24">
        <f ca="1">SQRT(Inputs!$B$38)*E630+SQRT(1-Inputs!$B$38)*_xlfn.NORM.S.INV(RAND())</f>
        <v>0.59215139476158574</v>
      </c>
      <c r="AB630" s="24">
        <f ca="1">SQRT(Inputs!$B$38)*F630+SQRT(1-Inputs!$B$38)*_xlfn.NORM.S.INV(RAND())</f>
        <v>1.6163003615076657</v>
      </c>
      <c r="AC630" s="24">
        <f ca="1">SQRT(Inputs!$B$38)*G630+SQRT(1-Inputs!$B$38)*_xlfn.NORM.S.INV(RAND())</f>
        <v>1.6875280117241584</v>
      </c>
      <c r="AD630" s="24">
        <f ca="1">SQRT(Inputs!$B$38)*H630+SQRT(1-Inputs!$B$38)*_xlfn.NORM.S.INV(RAND())</f>
        <v>0.7988357320575149</v>
      </c>
      <c r="AE630" s="24">
        <f ca="1">SQRT(Inputs!$B$38)*I630+SQRT(1-Inputs!$B$38)*_xlfn.NORM.S.INV(RAND())</f>
        <v>-1.2041088311142571</v>
      </c>
      <c r="AF630" s="24">
        <f ca="1">SQRT(Inputs!$B$38)*J630+SQRT(1-Inputs!$B$38)*_xlfn.NORM.S.INV(RAND())</f>
        <v>0.3898820937676708</v>
      </c>
      <c r="AG630" s="24">
        <f ca="1">SQRT(Inputs!$B$38)*K630+SQRT(1-Inputs!$B$38)*_xlfn.NORM.S.INV(RAND())</f>
        <v>-0.49317422446096582</v>
      </c>
      <c r="AH630" s="24">
        <f ca="1">SQRT(Inputs!$B$38)*L630+SQRT(1-Inputs!$B$38)*_xlfn.NORM.S.INV(RAND())</f>
        <v>0.9507288568265857</v>
      </c>
      <c r="AI630" s="24">
        <f ca="1">SQRT(Inputs!$B$38)*M630+SQRT(1-Inputs!$B$38)*_xlfn.NORM.S.INV(RAND())</f>
        <v>1.9501010780768193</v>
      </c>
      <c r="AJ630" s="24">
        <f ca="1">SQRT(Inputs!$B$38)*C630+SQRT(1-Inputs!$B$38)*_xlfn.NORM.S.INV(RAND())</f>
        <v>0.64610688860653931</v>
      </c>
      <c r="AK630" s="24">
        <f ca="1">SQRT(Inputs!$B$38)*D630+SQRT(1-Inputs!$B$38)*_xlfn.NORM.S.INV(RAND())</f>
        <v>-0.73058843939013551</v>
      </c>
      <c r="AL630" s="24">
        <f ca="1">SQRT(Inputs!$B$38)*E630+SQRT(1-Inputs!$B$38)*_xlfn.NORM.S.INV(RAND())</f>
        <v>-0.25806462134379893</v>
      </c>
      <c r="AM630" s="24">
        <f ca="1">SQRT(Inputs!$B$38)*F630+SQRT(1-Inputs!$B$38)*_xlfn.NORM.S.INV(RAND())</f>
        <v>1.7194407157275227</v>
      </c>
      <c r="AN630" s="24">
        <f ca="1">SQRT(Inputs!$B$38)*G630+SQRT(1-Inputs!$B$38)*_xlfn.NORM.S.INV(RAND())</f>
        <v>0.77244236083773754</v>
      </c>
      <c r="AO630" s="24">
        <f ca="1">SQRT(Inputs!$B$38)*H630+SQRT(1-Inputs!$B$38)*_xlfn.NORM.S.INV(RAND())</f>
        <v>0.49924009008750547</v>
      </c>
      <c r="AP630" s="24">
        <f ca="1">SQRT(Inputs!$B$38)*I630+SQRT(1-Inputs!$B$38)*_xlfn.NORM.S.INV(RAND())</f>
        <v>1.225668668988541</v>
      </c>
      <c r="AQ630" s="24">
        <f ca="1">SQRT(Inputs!$B$38)*J630+SQRT(1-Inputs!$B$38)*_xlfn.NORM.S.INV(RAND())</f>
        <v>0.88395262782071682</v>
      </c>
      <c r="AR630" s="24">
        <f ca="1">SQRT(Inputs!$B$38)*K630+SQRT(1-Inputs!$B$38)*_xlfn.NORM.S.INV(RAND())</f>
        <v>-0.21126705812148874</v>
      </c>
      <c r="AS630" s="24">
        <f ca="1">SQRT(Inputs!$B$38)*L630+SQRT(1-Inputs!$B$38)*_xlfn.NORM.S.INV(RAND())</f>
        <v>7.8269919142839373E-2</v>
      </c>
      <c r="AT630" s="24">
        <f ca="1">SQRT(Inputs!$B$38)*M630+SQRT(1-Inputs!$B$38)*_xlfn.NORM.S.INV(RAND())</f>
        <v>1.1412879431088816</v>
      </c>
      <c r="AU630" s="15">
        <f ca="1">Inputs!$B$6*EXP($B$8-0.5*C$5^2+C$5*N630)</f>
        <v>6746.8618140478256</v>
      </c>
      <c r="AV630" s="15">
        <f t="shared" ca="1" si="328"/>
        <v>7676.7890499147588</v>
      </c>
      <c r="AW630" s="15">
        <f t="shared" ca="1" si="329"/>
        <v>10796.85579776387</v>
      </c>
      <c r="AX630" s="15">
        <f t="shared" ca="1" si="330"/>
        <v>16002.873488089646</v>
      </c>
      <c r="AY630" s="15">
        <f t="shared" ca="1" si="331"/>
        <v>19305.479814111372</v>
      </c>
      <c r="AZ630" s="15">
        <f t="shared" ca="1" si="332"/>
        <v>23979.125856725193</v>
      </c>
      <c r="BA630" s="15">
        <f t="shared" ca="1" si="333"/>
        <v>28799.8906549036</v>
      </c>
      <c r="BB630" s="15">
        <f t="shared" ca="1" si="334"/>
        <v>38336.175617408058</v>
      </c>
      <c r="BC630" s="15">
        <f t="shared" ca="1" si="335"/>
        <v>48864.906191480979</v>
      </c>
      <c r="BD630" s="15">
        <f t="shared" ca="1" si="336"/>
        <v>56003.13057740785</v>
      </c>
      <c r="BE630" s="15">
        <f t="shared" ca="1" si="337"/>
        <v>74458.939462117458</v>
      </c>
      <c r="BF630" s="15">
        <f ca="1">Inputs!$B$13*EXP($B$9-0.5*C$6^2+C$6*Y630)</f>
        <v>11631.456239022884</v>
      </c>
      <c r="BG630" s="15">
        <f t="shared" ca="1" si="338"/>
        <v>12653.132559083666</v>
      </c>
      <c r="BH630" s="15">
        <f t="shared" ca="1" si="339"/>
        <v>17055.211894500273</v>
      </c>
      <c r="BI630" s="15">
        <f t="shared" ca="1" si="340"/>
        <v>26775.385484526676</v>
      </c>
      <c r="BJ630" s="15">
        <f t="shared" ca="1" si="341"/>
        <v>41864.421712148673</v>
      </c>
      <c r="BK630" s="15">
        <f t="shared" ca="1" si="342"/>
        <v>57283.787978596534</v>
      </c>
      <c r="BL630" s="15">
        <f t="shared" ca="1" si="343"/>
        <v>60199.912217313431</v>
      </c>
      <c r="BM630" s="15">
        <f t="shared" ca="1" si="344"/>
        <v>77670.959010804916</v>
      </c>
      <c r="BN630" s="15">
        <f t="shared" ca="1" si="345"/>
        <v>90043.584317192988</v>
      </c>
      <c r="BO630" s="15">
        <f t="shared" ca="1" si="346"/>
        <v>123735.16850500921</v>
      </c>
      <c r="BP630" s="15">
        <f t="shared" ca="1" si="347"/>
        <v>189949.37164268611</v>
      </c>
      <c r="BQ630" s="15">
        <f ca="1">Inputs!$B$20*EXP($B$10-0.5*C$7^2+C$7*AJ630)</f>
        <v>5394.2649065867763</v>
      </c>
      <c r="BR630" s="15">
        <f t="shared" ca="1" si="348"/>
        <v>5803.7111616921939</v>
      </c>
      <c r="BS630" s="15">
        <f t="shared" ca="1" si="349"/>
        <v>7379.8104451283243</v>
      </c>
      <c r="BT630" s="15">
        <f t="shared" ca="1" si="350"/>
        <v>15974.818483417523</v>
      </c>
      <c r="BU630" s="15">
        <f t="shared" ca="1" si="351"/>
        <v>26689.140278752628</v>
      </c>
      <c r="BV630" s="15">
        <f t="shared" ca="1" si="352"/>
        <v>41552.810184629343</v>
      </c>
      <c r="BW630" s="15">
        <f t="shared" ca="1" si="353"/>
        <v>75157.758126913235</v>
      </c>
      <c r="BX630" s="15">
        <f t="shared" ca="1" si="354"/>
        <v>125501.04581942508</v>
      </c>
      <c r="BY630" s="15">
        <f t="shared" ca="1" si="355"/>
        <v>168882.11992953275</v>
      </c>
      <c r="BZ630" s="15">
        <f t="shared" ca="1" si="356"/>
        <v>240399.52533428834</v>
      </c>
      <c r="CA630" s="15">
        <f t="shared" ca="1" si="357"/>
        <v>413613.21005644853</v>
      </c>
      <c r="CB630" s="15">
        <f ca="1">(AU630*DCF!C$10-DCF!C$5*MAX(AU630*DCF!C$10,0)-MAX(AU630-Inputs!$B$6,0)/Inputs!$B$10)*DCF!C$6</f>
        <v>1030.3496278299579</v>
      </c>
      <c r="CC630" s="15">
        <f ca="1">(AV630*DCF!D$10-DCF!D$5*MAX(AV630*DCF!D$10,0)-MAX(AV630-AU630,0)/Inputs!$B$10)*DCF!D$6</f>
        <v>1644.4269038366369</v>
      </c>
      <c r="CD630" s="15">
        <f ca="1">(AW630*DCF!E$10-DCF!E$5*MAX(AW630*DCF!E$10,0)-MAX(AW630-AV630,0)/Inputs!$B$10)*DCF!E$6</f>
        <v>1790.0538934113845</v>
      </c>
      <c r="CE630" s="15">
        <f ca="1">(AX630*DCF!F$10-DCF!F$5*MAX(AX630*DCF!F$10,0)-MAX(AX630-AW630,0)/Inputs!$B$10)*DCF!F$6</f>
        <v>2410.1585698982608</v>
      </c>
      <c r="CF630" s="15">
        <f ca="1">(AY630*DCF!G$10-DCF!G$5*MAX(AY630*DCF!G$10,0)-MAX(AY630-AX630,0)/Inputs!$B$10)*DCF!G$6</f>
        <v>3342.8801263326586</v>
      </c>
      <c r="CG630" s="15">
        <f ca="1">(AZ630*DCF!H$10-DCF!H$5*MAX(AZ630*DCF!H$10,0)-MAX(AZ630-AY630,0)/Inputs!$B$10)*DCF!H$6</f>
        <v>3825.674843826931</v>
      </c>
      <c r="CH630" s="15">
        <f ca="1">(BA630*DCF!I$10-DCF!I$5*MAX(BA630*DCF!I$10,0)-MAX(BA630-AZ630,0)/Inputs!$B$10)*DCF!I$6</f>
        <v>4469.9150682044656</v>
      </c>
      <c r="CI630" s="15">
        <f ca="1">(BB630*DCF!J$10-DCF!J$5*MAX(BB630*DCF!J$10,0)-MAX(BB630-BA630,0)/Inputs!$B$10)*DCF!J$6</f>
        <v>5133.5098476038993</v>
      </c>
      <c r="CJ630" s="15">
        <f ca="1">(BC630*DCF!K$10-DCF!K$5*MAX(BC630*DCF!K$10,0)-MAX(BC630-BB630,0)/Inputs!$B$10)*DCF!K$6</f>
        <v>6392.6031182777406</v>
      </c>
      <c r="CK630" s="15">
        <f ca="1">(BD630*DCF!L$10-DCF!L$5*MAX(BD630*DCF!L$10,0)-MAX(BD630-BC630,0)/Inputs!$B$10)*DCF!L$6</f>
        <v>7523.2490537465119</v>
      </c>
      <c r="CL630" s="15">
        <f ca="1">(BE630*DCF!M$10-DCF!M$5*MAX(BE630*DCF!M$10,0)-MAX(BE630-BD630,0)/Inputs!$B$10)*DCF!M$6</f>
        <v>8302.3758436105054</v>
      </c>
      <c r="CM630" s="15">
        <f ca="1">(BF630*DCF!C$28-DCF!C$5*MAX(BF630*DCF!C$28,0)-MAX(BF630-Inputs!$B$13,0)/Inputs!$B$17)*DCF!C$6</f>
        <v>3493.3877573301579</v>
      </c>
      <c r="CN630" s="15">
        <f ca="1">(BG630*DCF!D$28-DCF!D$5*MAX(BG630*DCF!D$28,0)-MAX(BG630-BF630,0)/Inputs!$B$17)*DCF!D$6</f>
        <v>3508.6689655569107</v>
      </c>
      <c r="CO630" s="15">
        <f ca="1">(BH630*DCF!E$28-DCF!E$5*MAX(BH630*DCF!E$28,0)-MAX(BH630-BG630,0)/Inputs!$B$17)*DCF!E$6</f>
        <v>3962.750457841506</v>
      </c>
      <c r="CP630" s="15">
        <f ca="1">(BI630*DCF!F$28-DCF!F$5*MAX(BI630*DCF!F$28,0)-MAX(BI630-BH630,0)/Inputs!$B$17)*DCF!F$6</f>
        <v>5499.1006311742058</v>
      </c>
      <c r="CQ630" s="15">
        <f ca="1">(BJ630*DCF!G$28-DCF!G$5*MAX(BJ630*DCF!G$28,0)-MAX(BJ630-BI630,0)/Inputs!$B$17)*DCF!G$6</f>
        <v>8324.2150056603259</v>
      </c>
      <c r="CR630" s="15">
        <f ca="1">(BK630*DCF!H$28-DCF!H$5*MAX(BK630*DCF!H$28,0)-MAX(BK630-BJ630,0)/Inputs!$B$17)*DCF!H$6</f>
        <v>11771.175967932124</v>
      </c>
      <c r="CS630" s="15">
        <f ca="1">(BL630*DCF!I$28-DCF!I$5*MAX(BL630*DCF!I$28,0)-MAX(BL630-BK630,0)/Inputs!$B$17)*DCF!I$6</f>
        <v>13737.638962390816</v>
      </c>
      <c r="CT630" s="15">
        <f ca="1">(BM630*DCF!J$28-DCF!J$5*MAX(BM630*DCF!J$28,0)-MAX(BM630-BL630,0)/Inputs!$B$17)*DCF!J$6</f>
        <v>15010.553737908147</v>
      </c>
      <c r="CU630" s="15">
        <f ca="1">(BN630*DCF!K$28-DCF!K$5*MAX(BN630*DCF!K$28,0)-MAX(BN630-BM630,0)/Inputs!$B$17)*DCF!K$6</f>
        <v>17500.213449440405</v>
      </c>
      <c r="CV630" s="15">
        <f ca="1">(BO630*DCF!L$28-DCF!L$5*MAX(BO630*DCF!L$28,0)-MAX(BO630-BN630,0)/Inputs!$B$17)*DCF!L$6</f>
        <v>20875.504371210602</v>
      </c>
      <c r="CW630" s="15">
        <f ca="1">(BP630*DCF!M$28-DCF!M$5*MAX(BP630*DCF!M$28,0)-MAX(BP630-BO630,0)/Inputs!$B$17)*DCF!M$6</f>
        <v>28817.839403496891</v>
      </c>
      <c r="CX630" s="15">
        <f ca="1">(BQ630*DCF!C$46-DCF!C$5*MAX(BQ630*DCF!C$46,0)-MAX(BQ630-Inputs!$B$20,0)/Inputs!$B$24)*DCF!C$6</f>
        <v>-2258.8440461340247</v>
      </c>
      <c r="CY630" s="15">
        <f ca="1">(BR630*DCF!D$46-DCF!D$5*MAX(BR630*DCF!D$46,0)-MAX(BR630-BQ630,0)/Inputs!$B$24)*DCF!D$6</f>
        <v>-1165.265469347981</v>
      </c>
      <c r="CZ630" s="15">
        <f ca="1">(BS630*DCF!E$46-DCF!E$5*MAX(BS630*DCF!E$46,0)-MAX(BS630-BR630,0)/Inputs!$B$24)*DCF!E$6</f>
        <v>-1493.9303825539669</v>
      </c>
      <c r="DA630" s="15">
        <f ca="1">(BT630*DCF!F$46-DCF!F$5*MAX(BT630*DCF!F$46,0)-MAX(BT630-BS630,0)/Inputs!$B$24)*DCF!F$6</f>
        <v>-4293.1014181414448</v>
      </c>
      <c r="DB630" s="15">
        <f ca="1">(BU630*DCF!G$46-DCF!G$5*MAX(BU630*DCF!G$46,0)-MAX(BU630-BT630,0)/Inputs!$B$24)*DCF!G$6</f>
        <v>-4501.8561104745868</v>
      </c>
      <c r="DC630" s="15">
        <f ca="1">(BV630*DCF!H$46-DCF!H$5*MAX(BV630*DCF!H$46,0)-MAX(BV630-BU630,0)/Inputs!$B$24)*DCF!H$6</f>
        <v>-4618.7943520346953</v>
      </c>
      <c r="DD630" s="15">
        <f ca="1">(BW630*DCF!I$46-DCF!I$5*MAX(BW630*DCF!I$46,0)-MAX(BW630-BV630,0)/Inputs!$B$24)*DCF!I$6</f>
        <v>-7910.8829755360866</v>
      </c>
      <c r="DE630" s="15">
        <f ca="1">(BX630*DCF!J$46-DCF!J$5*MAX(BX630*DCF!J$46,0)-MAX(BX630-BW630,0)/Inputs!$B$24)*DCF!J$6</f>
        <v>-8085.7956849730817</v>
      </c>
      <c r="DF630" s="15">
        <f ca="1">(BY630*DCF!K$46-DCF!K$5*MAX(BY630*DCF!K$46,0)-MAX(BY630-BX630,0)/Inputs!$B$24)*DCF!K$6</f>
        <v>-980.09782819988459</v>
      </c>
      <c r="DG630" s="15">
        <f ca="1">(BZ630*DCF!L$46-DCF!L$5*MAX(BZ630*DCF!L$46,0)-MAX(BZ630-BY630,0)/Inputs!$B$24)*DCF!L$6</f>
        <v>433.0817463287168</v>
      </c>
      <c r="DH630" s="15">
        <f ca="1">(CA630*DCF!M$46-DCF!M$5*MAX(CA630*DCF!M$46,0)-MAX(CA630-BZ630,0)/Inputs!$B$24)*DCF!M$6</f>
        <v>-3785.7424538574846</v>
      </c>
      <c r="DI630" s="15">
        <f ca="1">SUM(CB630:CL630)+BE630*DCF!M$10*(1+Inputs!$B$30)*(1-Inputs!$B$33)*(1-Inputs!$B$30/Inputs!$B$31)/(Inputs!$B$29-Inputs!$B$30)*DCF!M$6</f>
        <v>253085.4100371938</v>
      </c>
      <c r="DJ630" s="15">
        <f ca="1">SUM(CM630:CW630)+BP630*DCF!M$28*(1+Inputs!$B$30)*(1-Inputs!$B$33)*(1-Inputs!$B$30/Inputs!$B$31)/(Inputs!$B$29-Inputs!$B$30)*DCF!M$6</f>
        <v>837343.19951260788</v>
      </c>
      <c r="DK630" s="15">
        <f ca="1">SUM(CX630:DH630)+CA630*DCF!M$46*(1+Inputs!$B$30)*(1-Inputs!$B$33)*(1-Inputs!$B$30/Inputs!$B$31)/(Inputs!$B$29-Inputs!$B$30)*DCF!M$6</f>
        <v>600833.78938928305</v>
      </c>
      <c r="DM630" s="15">
        <f ca="1">DI630+DJ630+DK630+Inputs!$B$34+Inputs!$B$36-Inputs!$B$35</f>
        <v>1768113.3989390847</v>
      </c>
    </row>
    <row r="631" spans="1:117" x14ac:dyDescent="0.75">
      <c r="A631" s="11">
        <v>618</v>
      </c>
      <c r="C631" s="24">
        <f t="shared" ca="1" si="361"/>
        <v>0.54940113234175525</v>
      </c>
      <c r="D631" s="24">
        <f t="shared" ca="1" si="361"/>
        <v>-0.69319531542921609</v>
      </c>
      <c r="E631" s="24">
        <f t="shared" ca="1" si="361"/>
        <v>0.19976068441276773</v>
      </c>
      <c r="F631" s="24">
        <f t="shared" ca="1" si="361"/>
        <v>-1.4308111141758184</v>
      </c>
      <c r="G631" s="24">
        <f t="shared" ca="1" si="361"/>
        <v>0.47065262174182138</v>
      </c>
      <c r="H631" s="24">
        <f t="shared" ca="1" si="361"/>
        <v>0.37264500003755741</v>
      </c>
      <c r="I631" s="24">
        <f t="shared" ca="1" si="361"/>
        <v>0.1864182411197941</v>
      </c>
      <c r="J631" s="24">
        <f t="shared" ca="1" si="361"/>
        <v>-1.1284596623641056E-2</v>
      </c>
      <c r="K631" s="24">
        <f t="shared" ca="1" si="361"/>
        <v>-0.34569127785820331</v>
      </c>
      <c r="L631" s="24">
        <f t="shared" ca="1" si="361"/>
        <v>0.64175613846539703</v>
      </c>
      <c r="M631" s="24">
        <f t="shared" ca="1" si="361"/>
        <v>-1.3232055692800786</v>
      </c>
      <c r="N631" s="24">
        <f ca="1">SQRT(Inputs!$B$38)*C631+SQRT(1-Inputs!$B$38)*_xlfn.NORM.S.INV(RAND())</f>
        <v>-0.32179548941684039</v>
      </c>
      <c r="O631" s="24">
        <f ca="1">SQRT(Inputs!$B$38)*D631+SQRT(1-Inputs!$B$38)*_xlfn.NORM.S.INV(RAND())</f>
        <v>0.99133945811949387</v>
      </c>
      <c r="P631" s="24">
        <f ca="1">SQRT(Inputs!$B$38)*E631+SQRT(1-Inputs!$B$38)*_xlfn.NORM.S.INV(RAND())</f>
        <v>-2.0490354234855013</v>
      </c>
      <c r="Q631" s="24">
        <f ca="1">SQRT(Inputs!$B$38)*F631+SQRT(1-Inputs!$B$38)*_xlfn.NORM.S.INV(RAND())</f>
        <v>-0.87966196605090974</v>
      </c>
      <c r="R631" s="24">
        <f ca="1">SQRT(Inputs!$B$38)*G631+SQRT(1-Inputs!$B$38)*_xlfn.NORM.S.INV(RAND())</f>
        <v>6.969616001634768E-2</v>
      </c>
      <c r="S631" s="24">
        <f ca="1">SQRT(Inputs!$B$38)*H631+SQRT(1-Inputs!$B$38)*_xlfn.NORM.S.INV(RAND())</f>
        <v>1.1090516351991329</v>
      </c>
      <c r="T631" s="24">
        <f ca="1">SQRT(Inputs!$B$38)*I631+SQRT(1-Inputs!$B$38)*_xlfn.NORM.S.INV(RAND())</f>
        <v>-0.35104107228079146</v>
      </c>
      <c r="U631" s="24">
        <f ca="1">SQRT(Inputs!$B$38)*J631+SQRT(1-Inputs!$B$38)*_xlfn.NORM.S.INV(RAND())</f>
        <v>-0.13426846448648472</v>
      </c>
      <c r="V631" s="24">
        <f ca="1">SQRT(Inputs!$B$38)*K631+SQRT(1-Inputs!$B$38)*_xlfn.NORM.S.INV(RAND())</f>
        <v>-0.15381041850107124</v>
      </c>
      <c r="W631" s="24">
        <f ca="1">SQRT(Inputs!$B$38)*L631+SQRT(1-Inputs!$B$38)*_xlfn.NORM.S.INV(RAND())</f>
        <v>0.34523298440098693</v>
      </c>
      <c r="X631" s="24">
        <f ca="1">SQRT(Inputs!$B$38)*M631+SQRT(1-Inputs!$B$38)*_xlfn.NORM.S.INV(RAND())</f>
        <v>0.50923604158931546</v>
      </c>
      <c r="Y631" s="24">
        <f ca="1">SQRT(Inputs!$B$38)*C631+SQRT(1-Inputs!$B$38)*_xlfn.NORM.S.INV(RAND())</f>
        <v>0.96591494175692794</v>
      </c>
      <c r="Z631" s="24">
        <f ca="1">SQRT(Inputs!$B$38)*D631+SQRT(1-Inputs!$B$38)*_xlfn.NORM.S.INV(RAND())</f>
        <v>-0.59097026346046366</v>
      </c>
      <c r="AA631" s="24">
        <f ca="1">SQRT(Inputs!$B$38)*E631+SQRT(1-Inputs!$B$38)*_xlfn.NORM.S.INV(RAND())</f>
        <v>0.7274983287822725</v>
      </c>
      <c r="AB631" s="24">
        <f ca="1">SQRT(Inputs!$B$38)*F631+SQRT(1-Inputs!$B$38)*_xlfn.NORM.S.INV(RAND())</f>
        <v>-1.9477552809972214</v>
      </c>
      <c r="AC631" s="24">
        <f ca="1">SQRT(Inputs!$B$38)*G631+SQRT(1-Inputs!$B$38)*_xlfn.NORM.S.INV(RAND())</f>
        <v>1.2277626427538384</v>
      </c>
      <c r="AD631" s="24">
        <f ca="1">SQRT(Inputs!$B$38)*H631+SQRT(1-Inputs!$B$38)*_xlfn.NORM.S.INV(RAND())</f>
        <v>-4.7821936231547763E-2</v>
      </c>
      <c r="AE631" s="24">
        <f ca="1">SQRT(Inputs!$B$38)*I631+SQRT(1-Inputs!$B$38)*_xlfn.NORM.S.INV(RAND())</f>
        <v>-0.58862411853757102</v>
      </c>
      <c r="AF631" s="24">
        <f ca="1">SQRT(Inputs!$B$38)*J631+SQRT(1-Inputs!$B$38)*_xlfn.NORM.S.INV(RAND())</f>
        <v>0.69052165212202254</v>
      </c>
      <c r="AG631" s="24">
        <f ca="1">SQRT(Inputs!$B$38)*K631+SQRT(1-Inputs!$B$38)*_xlfn.NORM.S.INV(RAND())</f>
        <v>-2.1461070131490385</v>
      </c>
      <c r="AH631" s="24">
        <f ca="1">SQRT(Inputs!$B$38)*L631+SQRT(1-Inputs!$B$38)*_xlfn.NORM.S.INV(RAND())</f>
        <v>0.46804305606218888</v>
      </c>
      <c r="AI631" s="24">
        <f ca="1">SQRT(Inputs!$B$38)*M631+SQRT(1-Inputs!$B$38)*_xlfn.NORM.S.INV(RAND())</f>
        <v>-2.422955858852295</v>
      </c>
      <c r="AJ631" s="24">
        <f ca="1">SQRT(Inputs!$B$38)*C631+SQRT(1-Inputs!$B$38)*_xlfn.NORM.S.INV(RAND())</f>
        <v>0.63441709110853495</v>
      </c>
      <c r="AK631" s="24">
        <f ca="1">SQRT(Inputs!$B$38)*D631+SQRT(1-Inputs!$B$38)*_xlfn.NORM.S.INV(RAND())</f>
        <v>-0.78130503389190031</v>
      </c>
      <c r="AL631" s="24">
        <f ca="1">SQRT(Inputs!$B$38)*E631+SQRT(1-Inputs!$B$38)*_xlfn.NORM.S.INV(RAND())</f>
        <v>-0.53069641676086365</v>
      </c>
      <c r="AM631" s="24">
        <f ca="1">SQRT(Inputs!$B$38)*F631+SQRT(1-Inputs!$B$38)*_xlfn.NORM.S.INV(RAND())</f>
        <v>-1.3894735525782478</v>
      </c>
      <c r="AN631" s="24">
        <f ca="1">SQRT(Inputs!$B$38)*G631+SQRT(1-Inputs!$B$38)*_xlfn.NORM.S.INV(RAND())</f>
        <v>0.29245097482724908</v>
      </c>
      <c r="AO631" s="24">
        <f ca="1">SQRT(Inputs!$B$38)*H631+SQRT(1-Inputs!$B$38)*_xlfn.NORM.S.INV(RAND())</f>
        <v>-0.50650565435002881</v>
      </c>
      <c r="AP631" s="24">
        <f ca="1">SQRT(Inputs!$B$38)*I631+SQRT(1-Inputs!$B$38)*_xlfn.NORM.S.INV(RAND())</f>
        <v>1.2444187202130419</v>
      </c>
      <c r="AQ631" s="24">
        <f ca="1">SQRT(Inputs!$B$38)*J631+SQRT(1-Inputs!$B$38)*_xlfn.NORM.S.INV(RAND())</f>
        <v>0.37906848961369005</v>
      </c>
      <c r="AR631" s="24">
        <f ca="1">SQRT(Inputs!$B$38)*K631+SQRT(1-Inputs!$B$38)*_xlfn.NORM.S.INV(RAND())</f>
        <v>-0.7946543816724454</v>
      </c>
      <c r="AS631" s="24">
        <f ca="1">SQRT(Inputs!$B$38)*L631+SQRT(1-Inputs!$B$38)*_xlfn.NORM.S.INV(RAND())</f>
        <v>0.28075418521584045</v>
      </c>
      <c r="AT631" s="24">
        <f ca="1">SQRT(Inputs!$B$38)*M631+SQRT(1-Inputs!$B$38)*_xlfn.NORM.S.INV(RAND())</f>
        <v>-1.6081807828617922</v>
      </c>
      <c r="AU631" s="15">
        <f ca="1">Inputs!$B$6*EXP($B$8-0.5*C$5^2+C$5*N631)</f>
        <v>4710.3730641327193</v>
      </c>
      <c r="AV631" s="15">
        <f t="shared" ca="1" si="328"/>
        <v>6633.3411493806452</v>
      </c>
      <c r="AW631" s="15">
        <f t="shared" ca="1" si="329"/>
        <v>6135.1097188165177</v>
      </c>
      <c r="AX631" s="15">
        <f t="shared" ca="1" si="330"/>
        <v>6710.7936156630403</v>
      </c>
      <c r="AY631" s="15">
        <f t="shared" ca="1" si="331"/>
        <v>8268.3027970877793</v>
      </c>
      <c r="AZ631" s="15">
        <f t="shared" ca="1" si="332"/>
        <v>11425.941400339414</v>
      </c>
      <c r="BA631" s="15">
        <f t="shared" ca="1" si="333"/>
        <v>13478.040624569032</v>
      </c>
      <c r="BB631" s="15">
        <f t="shared" ca="1" si="334"/>
        <v>16280.735437630092</v>
      </c>
      <c r="BC631" s="15">
        <f t="shared" ca="1" si="335"/>
        <v>19645.892995458602</v>
      </c>
      <c r="BD631" s="15">
        <f t="shared" ca="1" si="336"/>
        <v>24857.934424975185</v>
      </c>
      <c r="BE631" s="15">
        <f t="shared" ca="1" si="337"/>
        <v>31906.273405546846</v>
      </c>
      <c r="BF631" s="15">
        <f ca="1">Inputs!$B$13*EXP($B$9-0.5*C$6^2+C$6*Y631)</f>
        <v>16750.102178805981</v>
      </c>
      <c r="BG631" s="15">
        <f t="shared" ca="1" si="338"/>
        <v>18349.169030936966</v>
      </c>
      <c r="BH631" s="15">
        <f t="shared" ca="1" si="339"/>
        <v>25294.414521750976</v>
      </c>
      <c r="BI631" s="15">
        <f t="shared" ca="1" si="340"/>
        <v>22943.466205890174</v>
      </c>
      <c r="BJ631" s="15">
        <f t="shared" ca="1" si="341"/>
        <v>33572.705613471051</v>
      </c>
      <c r="BK631" s="15">
        <f t="shared" ca="1" si="342"/>
        <v>40936.739632541161</v>
      </c>
      <c r="BL631" s="15">
        <f t="shared" ca="1" si="343"/>
        <v>46592.652300680522</v>
      </c>
      <c r="BM631" s="15">
        <f t="shared" ca="1" si="344"/>
        <v>62402.236348949504</v>
      </c>
      <c r="BN631" s="15">
        <f t="shared" ca="1" si="345"/>
        <v>59342.923121852371</v>
      </c>
      <c r="BO631" s="15">
        <f t="shared" ca="1" si="346"/>
        <v>77097.826097567828</v>
      </c>
      <c r="BP631" s="15">
        <f t="shared" ca="1" si="347"/>
        <v>72113.235290911223</v>
      </c>
      <c r="BQ631" s="15">
        <f ca="1">Inputs!$B$20*EXP($B$10-0.5*C$7^2+C$7*AJ631)</f>
        <v>5371.9456753455524</v>
      </c>
      <c r="BR631" s="15">
        <f t="shared" ca="1" si="348"/>
        <v>5687.3523467485757</v>
      </c>
      <c r="BS631" s="15">
        <f t="shared" ca="1" si="349"/>
        <v>6687.1953974304106</v>
      </c>
      <c r="BT631" s="15">
        <f t="shared" ca="1" si="350"/>
        <v>6403.8015120438731</v>
      </c>
      <c r="BU631" s="15">
        <f t="shared" ca="1" si="351"/>
        <v>9525.6814860462782</v>
      </c>
      <c r="BV631" s="15">
        <f t="shared" ca="1" si="352"/>
        <v>11823.709626672889</v>
      </c>
      <c r="BW631" s="15">
        <f t="shared" ca="1" si="353"/>
        <v>21470.919395898491</v>
      </c>
      <c r="BX631" s="15">
        <f t="shared" ca="1" si="354"/>
        <v>32401.605397893301</v>
      </c>
      <c r="BY631" s="15">
        <f t="shared" ca="1" si="355"/>
        <v>38996.754235522705</v>
      </c>
      <c r="BZ631" s="15">
        <f t="shared" ca="1" si="356"/>
        <v>57616.163581005232</v>
      </c>
      <c r="CA631" s="15">
        <f t="shared" ca="1" si="357"/>
        <v>60815.787385899719</v>
      </c>
      <c r="CB631" s="15">
        <f ca="1">(AU631*DCF!C$10-DCF!C$5*MAX(AU631*DCF!C$10,0)-MAX(AU631-Inputs!$B$6,0)/Inputs!$B$10)*DCF!C$6</f>
        <v>1044.8701556022829</v>
      </c>
      <c r="CC631" s="15">
        <f ca="1">(AV631*DCF!D$10-DCF!D$5*MAX(AV631*DCF!D$10,0)-MAX(AV631-AU631,0)/Inputs!$B$10)*DCF!D$6</f>
        <v>1147.9665258126897</v>
      </c>
      <c r="CD631" s="15">
        <f ca="1">(AW631*DCF!E$10-DCF!E$5*MAX(AW631*DCF!E$10,0)-MAX(AW631-AV631,0)/Inputs!$B$10)*DCF!E$6</f>
        <v>1416.4991713476013</v>
      </c>
      <c r="CE631" s="15">
        <f ca="1">(AX631*DCF!F$10-DCF!F$5*MAX(AX631*DCF!F$10,0)-MAX(AX631-AW631,0)/Inputs!$B$10)*DCF!F$6</f>
        <v>1345.1700053639647</v>
      </c>
      <c r="CF631" s="15">
        <f ca="1">(AY631*DCF!G$10-DCF!G$5*MAX(AY631*DCF!G$10,0)-MAX(AY631-AX631,0)/Inputs!$B$10)*DCF!G$6</f>
        <v>1404.2196749449538</v>
      </c>
      <c r="CG631" s="15">
        <f ca="1">(AZ631*DCF!H$10-DCF!H$5*MAX(AZ631*DCF!H$10,0)-MAX(AZ631-AY631,0)/Inputs!$B$10)*DCF!H$6</f>
        <v>1657.6593763329004</v>
      </c>
      <c r="CH631" s="15">
        <f ca="1">(BA631*DCF!I$10-DCF!I$5*MAX(BA631*DCF!I$10,0)-MAX(BA631-AZ631,0)/Inputs!$B$10)*DCF!I$6</f>
        <v>2125.3301698561422</v>
      </c>
      <c r="CI631" s="15">
        <f ca="1">(BB631*DCF!J$10-DCF!J$5*MAX(BB631*DCF!J$10,0)-MAX(BB631-BA631,0)/Inputs!$B$10)*DCF!J$6</f>
        <v>2369.1097634681882</v>
      </c>
      <c r="CJ631" s="15">
        <f ca="1">(BC631*DCF!K$10-DCF!K$5*MAX(BC631*DCF!K$10,0)-MAX(BC631-BB631,0)/Inputs!$B$10)*DCF!K$6</f>
        <v>2691.6024264267644</v>
      </c>
      <c r="CK631" s="15">
        <f ca="1">(BD631*DCF!L$10-DCF!L$5*MAX(BD631*DCF!L$10,0)-MAX(BD631-BC631,0)/Inputs!$B$10)*DCF!L$6</f>
        <v>3075.0478618105262</v>
      </c>
      <c r="CL631" s="15">
        <f ca="1">(BE631*DCF!M$10-DCF!M$5*MAX(BE631*DCF!M$10,0)-MAX(BE631-BD631,0)/Inputs!$B$10)*DCF!M$6</f>
        <v>3660.3884526710472</v>
      </c>
      <c r="CM631" s="15">
        <f ca="1">(BF631*DCF!C$28-DCF!C$5*MAX(BF631*DCF!C$28,0)-MAX(BF631-Inputs!$B$13,0)/Inputs!$B$17)*DCF!C$6</f>
        <v>3873.4296084506555</v>
      </c>
      <c r="CN631" s="15">
        <f ca="1">(BG631*DCF!D$28-DCF!D$5*MAX(BG631*DCF!D$28,0)-MAX(BG631-BF631,0)/Inputs!$B$17)*DCF!D$6</f>
        <v>5063.0992051938993</v>
      </c>
      <c r="CO631" s="15">
        <f ca="1">(BH631*DCF!E$28-DCF!E$5*MAX(BH631*DCF!E$28,0)-MAX(BH631-BG631,0)/Inputs!$B$17)*DCF!E$6</f>
        <v>5795.0163096741089</v>
      </c>
      <c r="CP631" s="15">
        <f ca="1">(BI631*DCF!F$28-DCF!F$5*MAX(BI631*DCF!F$28,0)-MAX(BI631-BH631,0)/Inputs!$B$17)*DCF!F$6</f>
        <v>6228.5467242110681</v>
      </c>
      <c r="CQ631" s="15">
        <f ca="1">(BJ631*DCF!G$28-DCF!G$5*MAX(BJ631*DCF!G$28,0)-MAX(BJ631-BI631,0)/Inputs!$B$17)*DCF!G$6</f>
        <v>6922.9601225075239</v>
      </c>
      <c r="CR631" s="15">
        <f ca="1">(BK631*DCF!H$28-DCF!H$5*MAX(BK631*DCF!H$28,0)-MAX(BK631-BJ631,0)/Inputs!$B$17)*DCF!H$6</f>
        <v>8979.9431294281221</v>
      </c>
      <c r="CS631" s="15">
        <f ca="1">(BL631*DCF!I$28-DCF!I$5*MAX(BL631*DCF!I$28,0)-MAX(BL631-BK631,0)/Inputs!$B$17)*DCF!I$6</f>
        <v>10144.606832472895</v>
      </c>
      <c r="CT631" s="15">
        <f ca="1">(BM631*DCF!J$28-DCF!J$5*MAX(BM631*DCF!J$28,0)-MAX(BM631-BL631,0)/Inputs!$B$17)*DCF!J$6</f>
        <v>11824.657417384495</v>
      </c>
      <c r="CU631" s="15">
        <f ca="1">(BN631*DCF!K$28-DCF!K$5*MAX(BN631*DCF!K$28,0)-MAX(BN631-BM631,0)/Inputs!$B$17)*DCF!K$6</f>
        <v>12532.230360376416</v>
      </c>
      <c r="CV631" s="15">
        <f ca="1">(BO631*DCF!L$28-DCF!L$5*MAX(BO631*DCF!L$28,0)-MAX(BO631-BN631,0)/Inputs!$B$17)*DCF!L$6</f>
        <v>13373.637702340066</v>
      </c>
      <c r="CW631" s="15">
        <f ca="1">(BP631*DCF!M$28-DCF!M$5*MAX(BP631*DCF!M$28,0)-MAX(BP631-BO631,0)/Inputs!$B$17)*DCF!M$6</f>
        <v>13568.146953984975</v>
      </c>
      <c r="CX631" s="15">
        <f ca="1">(BQ631*DCF!C$46-DCF!C$5*MAX(BQ631*DCF!C$46,0)-MAX(BQ631-Inputs!$B$20,0)/Inputs!$B$24)*DCF!C$6</f>
        <v>-2243.3803755280965</v>
      </c>
      <c r="CY631" s="15">
        <f ca="1">(BR631*DCF!D$46-DCF!D$5*MAX(BR631*DCF!D$46,0)-MAX(BR631-BQ631,0)/Inputs!$B$24)*DCF!D$6</f>
        <v>-1105.2798233933527</v>
      </c>
      <c r="CZ631" s="15">
        <f ca="1">(BS631*DCF!E$46-DCF!E$5*MAX(BS631*DCF!E$46,0)-MAX(BS631-BR631,0)/Inputs!$B$24)*DCF!E$6</f>
        <v>-1184.8831043618377</v>
      </c>
      <c r="DA631" s="15">
        <f ca="1">(BT631*DCF!F$46-DCF!F$5*MAX(BT631*DCF!F$46,0)-MAX(BT631-BS631,0)/Inputs!$B$24)*DCF!F$6</f>
        <v>-466.36531402872828</v>
      </c>
      <c r="DB631" s="15">
        <f ca="1">(BU631*DCF!G$46-DCF!G$5*MAX(BU631*DCF!G$46,0)-MAX(BU631-BT631,0)/Inputs!$B$24)*DCF!G$6</f>
        <v>-1370.5638471795357</v>
      </c>
      <c r="DC631" s="15">
        <f ca="1">(BV631*DCF!H$46-DCF!H$5*MAX(BV631*DCF!H$46,0)-MAX(BV631-BU631,0)/Inputs!$B$24)*DCF!H$6</f>
        <v>-714.09816444769353</v>
      </c>
      <c r="DD631" s="15">
        <f ca="1">(BW631*DCF!I$46-DCF!I$5*MAX(BW631*DCF!I$46,0)-MAX(BW631-BV631,0)/Inputs!$B$24)*DCF!I$6</f>
        <v>-2273.4615122061532</v>
      </c>
      <c r="DE631" s="15">
        <f ca="1">(BX631*DCF!J$46-DCF!J$5*MAX(BX631*DCF!J$46,0)-MAX(BX631-BW631,0)/Inputs!$B$24)*DCF!J$6</f>
        <v>-1539.4816266520847</v>
      </c>
      <c r="DF631" s="15">
        <f ca="1">(BY631*DCF!K$46-DCF!K$5*MAX(BY631*DCF!K$46,0)-MAX(BY631-BX631,0)/Inputs!$B$24)*DCF!K$6</f>
        <v>611.98882706949541</v>
      </c>
      <c r="DG631" s="15">
        <f ca="1">(BZ631*DCF!L$46-DCF!L$5*MAX(BZ631*DCF!L$46,0)-MAX(BZ631-BY631,0)/Inputs!$B$24)*DCF!L$6</f>
        <v>-230.89509481552597</v>
      </c>
      <c r="DH631" s="15">
        <f ca="1">(CA631*DCF!M$46-DCF!M$5*MAX(CA631*DCF!M$46,0)-MAX(CA631-BZ631,0)/Inputs!$B$24)*DCF!M$6</f>
        <v>4098.8178073136205</v>
      </c>
      <c r="DI631" s="15">
        <f ca="1">SUM(CB631:CL631)+BE631*DCF!M$10*(1+Inputs!$B$30)*(1-Inputs!$B$33)*(1-Inputs!$B$30/Inputs!$B$31)/(Inputs!$B$29-Inputs!$B$30)*DCF!M$6</f>
        <v>110733.44438806083</v>
      </c>
      <c r="DJ631" s="15">
        <f ca="1">SUM(CM631:CW631)+BP631*DCF!M$28*(1+Inputs!$B$30)*(1-Inputs!$B$33)*(1-Inputs!$B$30/Inputs!$B$31)/(Inputs!$B$29-Inputs!$B$30)*DCF!M$6</f>
        <v>365895.72425058612</v>
      </c>
      <c r="DK631" s="15">
        <f ca="1">SUM(CX631:DH631)+CA631*DCF!M$46*(1+Inputs!$B$30)*(1-Inputs!$B$33)*(1-Inputs!$B$30/Inputs!$B$31)/(Inputs!$B$29-Inputs!$B$30)*DCF!M$6</f>
        <v>87610.809160932229</v>
      </c>
      <c r="DM631" s="15">
        <f ca="1">DI631+DJ631+DK631+Inputs!$B$34+Inputs!$B$36-Inputs!$B$35</f>
        <v>641090.97779957915</v>
      </c>
    </row>
    <row r="632" spans="1:117" x14ac:dyDescent="0.75">
      <c r="A632" s="11">
        <v>619</v>
      </c>
      <c r="C632" s="24">
        <f t="shared" ca="1" si="361"/>
        <v>-1.1920789046868756</v>
      </c>
      <c r="D632" s="24">
        <f t="shared" ca="1" si="361"/>
        <v>-1.2589672161916501E-2</v>
      </c>
      <c r="E632" s="24">
        <f t="shared" ca="1" si="361"/>
        <v>0.67011167220175194</v>
      </c>
      <c r="F632" s="24">
        <f t="shared" ca="1" si="361"/>
        <v>0.96643664281985775</v>
      </c>
      <c r="G632" s="24">
        <f t="shared" ca="1" si="361"/>
        <v>-3.5637846455999239E-2</v>
      </c>
      <c r="H632" s="24">
        <f t="shared" ca="1" si="361"/>
        <v>0.60567176221183439</v>
      </c>
      <c r="I632" s="24">
        <f t="shared" ca="1" si="361"/>
        <v>8.9059287244110299E-3</v>
      </c>
      <c r="J632" s="24">
        <f t="shared" ca="1" si="361"/>
        <v>0.70867680869769534</v>
      </c>
      <c r="K632" s="24">
        <f t="shared" ca="1" si="361"/>
        <v>0.56809885168494789</v>
      </c>
      <c r="L632" s="24">
        <f t="shared" ca="1" si="361"/>
        <v>-8.5081837078120712E-2</v>
      </c>
      <c r="M632" s="24">
        <f t="shared" ca="1" si="361"/>
        <v>1.4821199974317207</v>
      </c>
      <c r="N632" s="24">
        <f ca="1">SQRT(Inputs!$B$38)*C632+SQRT(1-Inputs!$B$38)*_xlfn.NORM.S.INV(RAND())</f>
        <v>-0.65977140121071842</v>
      </c>
      <c r="O632" s="24">
        <f ca="1">SQRT(Inputs!$B$38)*D632+SQRT(1-Inputs!$B$38)*_xlfn.NORM.S.INV(RAND())</f>
        <v>-1.1114257176844475</v>
      </c>
      <c r="P632" s="24">
        <f ca="1">SQRT(Inputs!$B$38)*E632+SQRT(1-Inputs!$B$38)*_xlfn.NORM.S.INV(RAND())</f>
        <v>-0.22652523278970238</v>
      </c>
      <c r="Q632" s="24">
        <f ca="1">SQRT(Inputs!$B$38)*F632+SQRT(1-Inputs!$B$38)*_xlfn.NORM.S.INV(RAND())</f>
        <v>0.27377386391222408</v>
      </c>
      <c r="R632" s="24">
        <f ca="1">SQRT(Inputs!$B$38)*G632+SQRT(1-Inputs!$B$38)*_xlfn.NORM.S.INV(RAND())</f>
        <v>-0.51298273711841758</v>
      </c>
      <c r="S632" s="24">
        <f ca="1">SQRT(Inputs!$B$38)*H632+SQRT(1-Inputs!$B$38)*_xlfn.NORM.S.INV(RAND())</f>
        <v>-0.71688821779615863</v>
      </c>
      <c r="T632" s="24">
        <f ca="1">SQRT(Inputs!$B$38)*I632+SQRT(1-Inputs!$B$38)*_xlfn.NORM.S.INV(RAND())</f>
        <v>0.66404779295111738</v>
      </c>
      <c r="U632" s="24">
        <f ca="1">SQRT(Inputs!$B$38)*J632+SQRT(1-Inputs!$B$38)*_xlfn.NORM.S.INV(RAND())</f>
        <v>-0.20020799162420899</v>
      </c>
      <c r="V632" s="24">
        <f ca="1">SQRT(Inputs!$B$38)*K632+SQRT(1-Inputs!$B$38)*_xlfn.NORM.S.INV(RAND())</f>
        <v>-0.91368534999930517</v>
      </c>
      <c r="W632" s="24">
        <f ca="1">SQRT(Inputs!$B$38)*L632+SQRT(1-Inputs!$B$38)*_xlfn.NORM.S.INV(RAND())</f>
        <v>-1.720623901985864</v>
      </c>
      <c r="X632" s="24">
        <f ca="1">SQRT(Inputs!$B$38)*M632+SQRT(1-Inputs!$B$38)*_xlfn.NORM.S.INV(RAND())</f>
        <v>-0.358884422752351</v>
      </c>
      <c r="Y632" s="24">
        <f ca="1">SQRT(Inputs!$B$38)*C632+SQRT(1-Inputs!$B$38)*_xlfn.NORM.S.INV(RAND())</f>
        <v>-2.4109462981004692E-2</v>
      </c>
      <c r="Z632" s="24">
        <f ca="1">SQRT(Inputs!$B$38)*D632+SQRT(1-Inputs!$B$38)*_xlfn.NORM.S.INV(RAND())</f>
        <v>-1.5979045671079048</v>
      </c>
      <c r="AA632" s="24">
        <f ca="1">SQRT(Inputs!$B$38)*E632+SQRT(1-Inputs!$B$38)*_xlfn.NORM.S.INV(RAND())</f>
        <v>1.2831406350230168</v>
      </c>
      <c r="AB632" s="24">
        <f ca="1">SQRT(Inputs!$B$38)*F632+SQRT(1-Inputs!$B$38)*_xlfn.NORM.S.INV(RAND())</f>
        <v>-8.7480980556974286E-2</v>
      </c>
      <c r="AC632" s="24">
        <f ca="1">SQRT(Inputs!$B$38)*G632+SQRT(1-Inputs!$B$38)*_xlfn.NORM.S.INV(RAND())</f>
        <v>-0.27872049843576485</v>
      </c>
      <c r="AD632" s="24">
        <f ca="1">SQRT(Inputs!$B$38)*H632+SQRT(1-Inputs!$B$38)*_xlfn.NORM.S.INV(RAND())</f>
        <v>-0.21624363178433875</v>
      </c>
      <c r="AE632" s="24">
        <f ca="1">SQRT(Inputs!$B$38)*I632+SQRT(1-Inputs!$B$38)*_xlfn.NORM.S.INV(RAND())</f>
        <v>-0.33949295995845469</v>
      </c>
      <c r="AF632" s="24">
        <f ca="1">SQRT(Inputs!$B$38)*J632+SQRT(1-Inputs!$B$38)*_xlfn.NORM.S.INV(RAND())</f>
        <v>1.0217051611433714E-2</v>
      </c>
      <c r="AG632" s="24">
        <f ca="1">SQRT(Inputs!$B$38)*K632+SQRT(1-Inputs!$B$38)*_xlfn.NORM.S.INV(RAND())</f>
        <v>-0.50874929014388326</v>
      </c>
      <c r="AH632" s="24">
        <f ca="1">SQRT(Inputs!$B$38)*L632+SQRT(1-Inputs!$B$38)*_xlfn.NORM.S.INV(RAND())</f>
        <v>-0.81630352825914221</v>
      </c>
      <c r="AI632" s="24">
        <f ca="1">SQRT(Inputs!$B$38)*M632+SQRT(1-Inputs!$B$38)*_xlfn.NORM.S.INV(RAND())</f>
        <v>0.16814718147501717</v>
      </c>
      <c r="AJ632" s="24">
        <f ca="1">SQRT(Inputs!$B$38)*C632+SQRT(1-Inputs!$B$38)*_xlfn.NORM.S.INV(RAND())</f>
        <v>-1.024654527276688</v>
      </c>
      <c r="AK632" s="24">
        <f ca="1">SQRT(Inputs!$B$38)*D632+SQRT(1-Inputs!$B$38)*_xlfn.NORM.S.INV(RAND())</f>
        <v>1.957337667232089</v>
      </c>
      <c r="AL632" s="24">
        <f ca="1">SQRT(Inputs!$B$38)*E632+SQRT(1-Inputs!$B$38)*_xlfn.NORM.S.INV(RAND())</f>
        <v>2.7344235391516647E-2</v>
      </c>
      <c r="AM632" s="24">
        <f ca="1">SQRT(Inputs!$B$38)*F632+SQRT(1-Inputs!$B$38)*_xlfn.NORM.S.INV(RAND())</f>
        <v>1.2193972438779803</v>
      </c>
      <c r="AN632" s="24">
        <f ca="1">SQRT(Inputs!$B$38)*G632+SQRT(1-Inputs!$B$38)*_xlfn.NORM.S.INV(RAND())</f>
        <v>0.26173534569521839</v>
      </c>
      <c r="AO632" s="24">
        <f ca="1">SQRT(Inputs!$B$38)*H632+SQRT(1-Inputs!$B$38)*_xlfn.NORM.S.INV(RAND())</f>
        <v>1.6853797989121571</v>
      </c>
      <c r="AP632" s="24">
        <f ca="1">SQRT(Inputs!$B$38)*I632+SQRT(1-Inputs!$B$38)*_xlfn.NORM.S.INV(RAND())</f>
        <v>-0.25523593918240306</v>
      </c>
      <c r="AQ632" s="24">
        <f ca="1">SQRT(Inputs!$B$38)*J632+SQRT(1-Inputs!$B$38)*_xlfn.NORM.S.INV(RAND())</f>
        <v>-3.4001292255361859E-2</v>
      </c>
      <c r="AR632" s="24">
        <f ca="1">SQRT(Inputs!$B$38)*K632+SQRT(1-Inputs!$B$38)*_xlfn.NORM.S.INV(RAND())</f>
        <v>-1.0835621954863603</v>
      </c>
      <c r="AS632" s="24">
        <f ca="1">SQRT(Inputs!$B$38)*L632+SQRT(1-Inputs!$B$38)*_xlfn.NORM.S.INV(RAND())</f>
        <v>0.69602729111336126</v>
      </c>
      <c r="AT632" s="24">
        <f ca="1">SQRT(Inputs!$B$38)*M632+SQRT(1-Inputs!$B$38)*_xlfn.NORM.S.INV(RAND())</f>
        <v>0.84733850532278021</v>
      </c>
      <c r="AU632" s="15">
        <f ca="1">Inputs!$B$6*EXP($B$8-0.5*C$5^2+C$5*N632)</f>
        <v>4459.5948071580597</v>
      </c>
      <c r="AV632" s="15">
        <f t="shared" ca="1" si="328"/>
        <v>4609.9897894173846</v>
      </c>
      <c r="AW632" s="15">
        <f t="shared" ca="1" si="329"/>
        <v>5451.9169351947558</v>
      </c>
      <c r="AX632" s="15">
        <f t="shared" ca="1" si="330"/>
        <v>6887.8474013427167</v>
      </c>
      <c r="AY632" s="15">
        <f t="shared" ca="1" si="331"/>
        <v>7928.1584938778897</v>
      </c>
      <c r="AZ632" s="15">
        <f t="shared" ca="1" si="332"/>
        <v>8960.3242638030824</v>
      </c>
      <c r="BA632" s="15">
        <f t="shared" ca="1" si="333"/>
        <v>11754.318652206317</v>
      </c>
      <c r="BB632" s="15">
        <f t="shared" ca="1" si="334"/>
        <v>14105.080517351897</v>
      </c>
      <c r="BC632" s="15">
        <f t="shared" ca="1" si="335"/>
        <v>15816.760753487515</v>
      </c>
      <c r="BD632" s="15">
        <f t="shared" ca="1" si="336"/>
        <v>16496.561860308731</v>
      </c>
      <c r="BE632" s="15">
        <f t="shared" ca="1" si="337"/>
        <v>19564.348495468992</v>
      </c>
      <c r="BF632" s="15">
        <f ca="1">Inputs!$B$13*EXP($B$9-0.5*C$6^2+C$6*Y632)</f>
        <v>13765.071140959642</v>
      </c>
      <c r="BG632" s="15">
        <f t="shared" ca="1" si="338"/>
        <v>12573.917354265399</v>
      </c>
      <c r="BH632" s="15">
        <f t="shared" ca="1" si="339"/>
        <v>19006.505509646398</v>
      </c>
      <c r="BI632" s="15">
        <f t="shared" ca="1" si="340"/>
        <v>22955.633122998839</v>
      </c>
      <c r="BJ632" s="15">
        <f t="shared" ca="1" si="341"/>
        <v>27033.87604696746</v>
      </c>
      <c r="BK632" s="15">
        <f t="shared" ca="1" si="342"/>
        <v>32216.405071387402</v>
      </c>
      <c r="BL632" s="15">
        <f t="shared" ca="1" si="343"/>
        <v>37870.635573368869</v>
      </c>
      <c r="BM632" s="15">
        <f t="shared" ca="1" si="344"/>
        <v>46610.306679697023</v>
      </c>
      <c r="BN632" s="15">
        <f t="shared" ca="1" si="345"/>
        <v>53934.353562485296</v>
      </c>
      <c r="BO632" s="15">
        <f t="shared" ca="1" si="346"/>
        <v>60353.388585515568</v>
      </c>
      <c r="BP632" s="15">
        <f t="shared" ca="1" si="347"/>
        <v>75712.418709532372</v>
      </c>
      <c r="BQ632" s="15">
        <f ca="1">Inputs!$B$20*EXP($B$10-0.5*C$7^2+C$7*AJ632)</f>
        <v>2982.4532032205116</v>
      </c>
      <c r="BR632" s="15">
        <f t="shared" ca="1" si="348"/>
        <v>7534.8507312570819</v>
      </c>
      <c r="BS632" s="15">
        <f t="shared" ca="1" si="349"/>
        <v>10399.520098314293</v>
      </c>
      <c r="BT632" s="15">
        <f t="shared" ca="1" si="350"/>
        <v>19743.963921872255</v>
      </c>
      <c r="BU632" s="15">
        <f t="shared" ca="1" si="351"/>
        <v>29151.758276130939</v>
      </c>
      <c r="BV632" s="15">
        <f t="shared" ca="1" si="352"/>
        <v>59291.098819367799</v>
      </c>
      <c r="BW632" s="15">
        <f t="shared" ca="1" si="353"/>
        <v>78386.447390108136</v>
      </c>
      <c r="BX632" s="15">
        <f t="shared" ca="1" si="354"/>
        <v>108891.26114445284</v>
      </c>
      <c r="BY632" s="15">
        <f t="shared" ca="1" si="355"/>
        <v>124007.86859234323</v>
      </c>
      <c r="BZ632" s="15">
        <f t="shared" ca="1" si="356"/>
        <v>197751.46003240757</v>
      </c>
      <c r="CA632" s="15">
        <f t="shared" ca="1" si="357"/>
        <v>322920.11684500845</v>
      </c>
      <c r="CB632" s="15">
        <f ca="1">(AU632*DCF!C$10-DCF!C$5*MAX(AU632*DCF!C$10,0)-MAX(AU632-Inputs!$B$6,0)/Inputs!$B$10)*DCF!C$6</f>
        <v>1046.6582492734351</v>
      </c>
      <c r="CC632" s="15">
        <f ca="1">(AV632*DCF!D$10-DCF!D$5*MAX(AV632*DCF!D$10,0)-MAX(AV632-AU632,0)/Inputs!$B$10)*DCF!D$6</f>
        <v>1086.9838992072064</v>
      </c>
      <c r="CD632" s="15">
        <f ca="1">(AW632*DCF!E$10-DCF!E$5*MAX(AW632*DCF!E$10,0)-MAX(AW632-AV632,0)/Inputs!$B$10)*DCF!E$6</f>
        <v>1069.1239742787247</v>
      </c>
      <c r="CE632" s="15">
        <f ca="1">(AX632*DCF!F$10-DCF!F$5*MAX(AX632*DCF!F$10,0)-MAX(AX632-AW632,0)/Inputs!$B$10)*DCF!F$6</f>
        <v>1204.8245815523715</v>
      </c>
      <c r="CF632" s="15">
        <f ca="1">(AY632*DCF!G$10-DCF!G$5*MAX(AY632*DCF!G$10,0)-MAX(AY632-AX632,0)/Inputs!$B$10)*DCF!G$6</f>
        <v>1433.5508048298882</v>
      </c>
      <c r="CG632" s="15">
        <f ca="1">(AZ632*DCF!H$10-DCF!H$5*MAX(AZ632*DCF!H$10,0)-MAX(AZ632-AY632,0)/Inputs!$B$10)*DCF!H$6</f>
        <v>1556.3738464277701</v>
      </c>
      <c r="CH632" s="15">
        <f ca="1">(BA632*DCF!I$10-DCF!I$5*MAX(BA632*DCF!I$10,0)-MAX(BA632-AZ632,0)/Inputs!$B$10)*DCF!I$6</f>
        <v>1688.772246494462</v>
      </c>
      <c r="CI632" s="15">
        <f ca="1">(BB632*DCF!J$10-DCF!J$5*MAX(BB632*DCF!J$10,0)-MAX(BB632-BA632,0)/Inputs!$B$10)*DCF!J$6</f>
        <v>2064.2453219227446</v>
      </c>
      <c r="CJ632" s="15">
        <f ca="1">(BC632*DCF!K$10-DCF!K$5*MAX(BC632*DCF!K$10,0)-MAX(BC632-BB632,0)/Inputs!$B$10)*DCF!K$6</f>
        <v>2306.6352861748092</v>
      </c>
      <c r="CK632" s="15">
        <f ca="1">(BD632*DCF!L$10-DCF!L$5*MAX(BD632*DCF!L$10,0)-MAX(BD632-BC632,0)/Inputs!$B$10)*DCF!L$6</f>
        <v>2400.0859365653741</v>
      </c>
      <c r="CL632" s="15">
        <f ca="1">(BE632*DCF!M$10-DCF!M$5*MAX(BE632*DCF!M$10,0)-MAX(BE632-BD632,0)/Inputs!$B$10)*DCF!M$6</f>
        <v>2394.3027263194172</v>
      </c>
      <c r="CM632" s="15">
        <f ca="1">(BF632*DCF!C$28-DCF!C$5*MAX(BF632*DCF!C$28,0)-MAX(BF632-Inputs!$B$13,0)/Inputs!$B$17)*DCF!C$6</f>
        <v>3651.8013234274231</v>
      </c>
      <c r="CN632" s="15">
        <f ca="1">(BG632*DCF!D$28-DCF!D$5*MAX(BG632*DCF!D$28,0)-MAX(BG632-BF632,0)/Inputs!$B$17)*DCF!D$6</f>
        <v>3703.3086632767172</v>
      </c>
      <c r="CO632" s="15">
        <f ca="1">(BH632*DCF!E$28-DCF!E$5*MAX(BH632*DCF!E$28,0)-MAX(BH632-BG632,0)/Inputs!$B$17)*DCF!E$6</f>
        <v>4115.2062163471355</v>
      </c>
      <c r="CP632" s="15">
        <f ca="1">(BI632*DCF!F$28-DCF!F$5*MAX(BI632*DCF!F$28,0)-MAX(BI632-BH632,0)/Inputs!$B$17)*DCF!F$6</f>
        <v>5512.8486189846071</v>
      </c>
      <c r="CQ632" s="15">
        <f ca="1">(BJ632*DCF!G$28-DCF!G$5*MAX(BJ632*DCF!G$28,0)-MAX(BJ632-BI632,0)/Inputs!$B$17)*DCF!G$6</f>
        <v>6328.2240741215237</v>
      </c>
      <c r="CR632" s="15">
        <f ca="1">(BK632*DCF!H$28-DCF!H$5*MAX(BK632*DCF!H$28,0)-MAX(BK632-BJ632,0)/Inputs!$B$17)*DCF!H$6</f>
        <v>7162.2528387662278</v>
      </c>
      <c r="CS632" s="15">
        <f ca="1">(BL632*DCF!I$28-DCF!I$5*MAX(BL632*DCF!I$28,0)-MAX(BL632-BK632,0)/Inputs!$B$17)*DCF!I$6</f>
        <v>8093.8395518405396</v>
      </c>
      <c r="CT632" s="15">
        <f ca="1">(BM632*DCF!J$28-DCF!J$5*MAX(BM632*DCF!J$28,0)-MAX(BM632-BL632,0)/Inputs!$B$17)*DCF!J$6</f>
        <v>9239.1588147441689</v>
      </c>
      <c r="CU632" s="15">
        <f ca="1">(BN632*DCF!K$28-DCF!K$5*MAX(BN632*DCF!K$28,0)-MAX(BN632-BM632,0)/Inputs!$B$17)*DCF!K$6</f>
        <v>10492.93296771373</v>
      </c>
      <c r="CV632" s="15">
        <f ca="1">(BO632*DCF!L$28-DCF!L$5*MAX(BO632*DCF!L$28,0)-MAX(BO632-BN632,0)/Inputs!$B$17)*DCF!L$6</f>
        <v>11315.443316301094</v>
      </c>
      <c r="CW632" s="15">
        <f ca="1">(BP632*DCF!M$28-DCF!M$5*MAX(BP632*DCF!M$28,0)-MAX(BP632-BO632,0)/Inputs!$B$17)*DCF!M$6</f>
        <v>12639.885171290709</v>
      </c>
      <c r="CX632" s="15">
        <f ca="1">(BQ632*DCF!C$46-DCF!C$5*MAX(BQ632*DCF!C$46,0)-MAX(BQ632-Inputs!$B$20,0)/Inputs!$B$24)*DCF!C$6</f>
        <v>-688.78826864215046</v>
      </c>
      <c r="CY632" s="15">
        <f ca="1">(BR632*DCF!D$46-DCF!D$5*MAX(BR632*DCF!D$46,0)-MAX(BR632-BQ632,0)/Inputs!$B$24)*DCF!D$6</f>
        <v>-3228.4935417179263</v>
      </c>
      <c r="CZ632" s="15">
        <f ca="1">(BS632*DCF!E$46-DCF!E$5*MAX(BS632*DCF!E$46,0)-MAX(BS632-BR632,0)/Inputs!$B$24)*DCF!E$6</f>
        <v>-2358.9351599422907</v>
      </c>
      <c r="DA632" s="15">
        <f ca="1">(BT632*DCF!F$46-DCF!F$5*MAX(BT632*DCF!F$46,0)-MAX(BT632-BS632,0)/Inputs!$B$24)*DCF!F$6</f>
        <v>-4840.4876802138106</v>
      </c>
      <c r="DB632" s="15">
        <f ca="1">(BU632*DCF!G$46-DCF!G$5*MAX(BU632*DCF!G$46,0)-MAX(BU632-BT632,0)/Inputs!$B$24)*DCF!G$6</f>
        <v>-4145.2036970195122</v>
      </c>
      <c r="DC632" s="15">
        <f ca="1">(BV632*DCF!H$46-DCF!H$5*MAX(BV632*DCF!H$46,0)-MAX(BV632-BU632,0)/Inputs!$B$24)*DCF!H$6</f>
        <v>-9365.6154070075027</v>
      </c>
      <c r="DD632" s="15">
        <f ca="1">(BW632*DCF!I$46-DCF!I$5*MAX(BW632*DCF!I$46,0)-MAX(BW632-BV632,0)/Inputs!$B$24)*DCF!I$6</f>
        <v>-3671.1704778311082</v>
      </c>
      <c r="DE632" s="15">
        <f ca="1">(BX632*DCF!J$46-DCF!J$5*MAX(BX632*DCF!J$46,0)-MAX(BX632-BW632,0)/Inputs!$B$24)*DCF!J$6</f>
        <v>-3521.6910333902297</v>
      </c>
      <c r="DF632" s="15">
        <f ca="1">(BY632*DCF!K$46-DCF!K$5*MAX(BY632*DCF!K$46,0)-MAX(BY632-BX632,0)/Inputs!$B$24)*DCF!K$6</f>
        <v>3380.5767162496923</v>
      </c>
      <c r="DG632" s="15">
        <f ca="1">(BZ632*DCF!L$46-DCF!L$5*MAX(BZ632*DCF!L$46,0)-MAX(BZ632-BY632,0)/Inputs!$B$24)*DCF!L$6</f>
        <v>-3018.7753968596289</v>
      </c>
      <c r="DH632" s="15">
        <f ca="1">(CA632*DCF!M$46-DCF!M$5*MAX(CA632*DCF!M$46,0)-MAX(CA632-BZ632,0)/Inputs!$B$24)*DCF!M$6</f>
        <v>-851.61404740226521</v>
      </c>
      <c r="DI632" s="15">
        <f ca="1">SUM(CB632:CL632)+BE632*DCF!M$10*(1+Inputs!$B$30)*(1-Inputs!$B$33)*(1-Inputs!$B$30/Inputs!$B$31)/(Inputs!$B$29-Inputs!$B$30)*DCF!M$6</f>
        <v>72699.397447662166</v>
      </c>
      <c r="DJ632" s="15">
        <f ca="1">SUM(CM632:CW632)+BP632*DCF!M$28*(1+Inputs!$B$30)*(1-Inputs!$B$33)*(1-Inputs!$B$30/Inputs!$B$31)/(Inputs!$B$29-Inputs!$B$30)*DCF!M$6</f>
        <v>363199.78483910399</v>
      </c>
      <c r="DK632" s="15">
        <f ca="1">SUM(CX632:DH632)+CA632*DCF!M$46*(1+Inputs!$B$30)*(1-Inputs!$B$33)*(1-Inputs!$B$30/Inputs!$B$31)/(Inputs!$B$29-Inputs!$B$30)*DCF!M$6</f>
        <v>466962.55498185346</v>
      </c>
      <c r="DM632" s="15">
        <f ca="1">DI632+DJ632+DK632+Inputs!$B$34+Inputs!$B$36-Inputs!$B$35</f>
        <v>979712.73726861959</v>
      </c>
    </row>
    <row r="633" spans="1:117" x14ac:dyDescent="0.75">
      <c r="A633" s="11">
        <v>620</v>
      </c>
      <c r="C633" s="24">
        <f t="shared" ca="1" si="361"/>
        <v>9.0884615200988256E-2</v>
      </c>
      <c r="D633" s="24">
        <f t="shared" ca="1" si="361"/>
        <v>1.0313692680952455</v>
      </c>
      <c r="E633" s="24">
        <f t="shared" ca="1" si="361"/>
        <v>-2.0991674046139877</v>
      </c>
      <c r="F633" s="24">
        <f t="shared" ca="1" si="361"/>
        <v>0.36478905609169138</v>
      </c>
      <c r="G633" s="24">
        <f t="shared" ca="1" si="361"/>
        <v>0.86201058804257047</v>
      </c>
      <c r="H633" s="24">
        <f t="shared" ca="1" si="361"/>
        <v>-0.40547157842435511</v>
      </c>
      <c r="I633" s="24">
        <f t="shared" ca="1" si="361"/>
        <v>1.276465637119033</v>
      </c>
      <c r="J633" s="24">
        <f t="shared" ca="1" si="361"/>
        <v>0.22362658703114655</v>
      </c>
      <c r="K633" s="24">
        <f t="shared" ca="1" si="361"/>
        <v>0.57159470707492532</v>
      </c>
      <c r="L633" s="24">
        <f t="shared" ca="1" si="361"/>
        <v>-0.3794512620433575</v>
      </c>
      <c r="M633" s="24">
        <f t="shared" ca="1" si="361"/>
        <v>0.72751257136486747</v>
      </c>
      <c r="N633" s="24">
        <f ca="1">SQRT(Inputs!$B$38)*C633+SQRT(1-Inputs!$B$38)*_xlfn.NORM.S.INV(RAND())</f>
        <v>-0.29291917591215122</v>
      </c>
      <c r="O633" s="24">
        <f ca="1">SQRT(Inputs!$B$38)*D633+SQRT(1-Inputs!$B$38)*_xlfn.NORM.S.INV(RAND())</f>
        <v>0.72579480312514955</v>
      </c>
      <c r="P633" s="24">
        <f ca="1">SQRT(Inputs!$B$38)*E633+SQRT(1-Inputs!$B$38)*_xlfn.NORM.S.INV(RAND())</f>
        <v>-1.211544753785379</v>
      </c>
      <c r="Q633" s="24">
        <f ca="1">SQRT(Inputs!$B$38)*F633+SQRT(1-Inputs!$B$38)*_xlfn.NORM.S.INV(RAND())</f>
        <v>-0.64048629173526772</v>
      </c>
      <c r="R633" s="24">
        <f ca="1">SQRT(Inputs!$B$38)*G633+SQRT(1-Inputs!$B$38)*_xlfn.NORM.S.INV(RAND())</f>
        <v>-7.5395782193155514E-2</v>
      </c>
      <c r="S633" s="24">
        <f ca="1">SQRT(Inputs!$B$38)*H633+SQRT(1-Inputs!$B$38)*_xlfn.NORM.S.INV(RAND())</f>
        <v>-0.52569803862647957</v>
      </c>
      <c r="T633" s="24">
        <f ca="1">SQRT(Inputs!$B$38)*I633+SQRT(1-Inputs!$B$38)*_xlfn.NORM.S.INV(RAND())</f>
        <v>1.0911887475687829</v>
      </c>
      <c r="U633" s="24">
        <f ca="1">SQRT(Inputs!$B$38)*J633+SQRT(1-Inputs!$B$38)*_xlfn.NORM.S.INV(RAND())</f>
        <v>0.31832964624279825</v>
      </c>
      <c r="V633" s="24">
        <f ca="1">SQRT(Inputs!$B$38)*K633+SQRT(1-Inputs!$B$38)*_xlfn.NORM.S.INV(RAND())</f>
        <v>0.38209448907647747</v>
      </c>
      <c r="W633" s="24">
        <f ca="1">SQRT(Inputs!$B$38)*L633+SQRT(1-Inputs!$B$38)*_xlfn.NORM.S.INV(RAND())</f>
        <v>-1.9412991225465435</v>
      </c>
      <c r="X633" s="24">
        <f ca="1">SQRT(Inputs!$B$38)*M633+SQRT(1-Inputs!$B$38)*_xlfn.NORM.S.INV(RAND())</f>
        <v>0.77940274563372158</v>
      </c>
      <c r="Y633" s="24">
        <f ca="1">SQRT(Inputs!$B$38)*C633+SQRT(1-Inputs!$B$38)*_xlfn.NORM.S.INV(RAND())</f>
        <v>-0.30048039947111893</v>
      </c>
      <c r="Z633" s="24">
        <f ca="1">SQRT(Inputs!$B$38)*D633+SQRT(1-Inputs!$B$38)*_xlfn.NORM.S.INV(RAND())</f>
        <v>7.694091511606127E-2</v>
      </c>
      <c r="AA633" s="24">
        <f ca="1">SQRT(Inputs!$B$38)*E633+SQRT(1-Inputs!$B$38)*_xlfn.NORM.S.INV(RAND())</f>
        <v>-1.4702930274494577</v>
      </c>
      <c r="AB633" s="24">
        <f ca="1">SQRT(Inputs!$B$38)*F633+SQRT(1-Inputs!$B$38)*_xlfn.NORM.S.INV(RAND())</f>
        <v>-0.14894086115383581</v>
      </c>
      <c r="AC633" s="24">
        <f ca="1">SQRT(Inputs!$B$38)*G633+SQRT(1-Inputs!$B$38)*_xlfn.NORM.S.INV(RAND())</f>
        <v>0.14610045720171233</v>
      </c>
      <c r="AD633" s="24">
        <f ca="1">SQRT(Inputs!$B$38)*H633+SQRT(1-Inputs!$B$38)*_xlfn.NORM.S.INV(RAND())</f>
        <v>-2.6075149117258223E-2</v>
      </c>
      <c r="AE633" s="24">
        <f ca="1">SQRT(Inputs!$B$38)*I633+SQRT(1-Inputs!$B$38)*_xlfn.NORM.S.INV(RAND())</f>
        <v>1.2975262297295604</v>
      </c>
      <c r="AF633" s="24">
        <f ca="1">SQRT(Inputs!$B$38)*J633+SQRT(1-Inputs!$B$38)*_xlfn.NORM.S.INV(RAND())</f>
        <v>1.5014535753176266</v>
      </c>
      <c r="AG633" s="24">
        <f ca="1">SQRT(Inputs!$B$38)*K633+SQRT(1-Inputs!$B$38)*_xlfn.NORM.S.INV(RAND())</f>
        <v>0.29196517954502921</v>
      </c>
      <c r="AH633" s="24">
        <f ca="1">SQRT(Inputs!$B$38)*L633+SQRT(1-Inputs!$B$38)*_xlfn.NORM.S.INV(RAND())</f>
        <v>0.35735468379466795</v>
      </c>
      <c r="AI633" s="24">
        <f ca="1">SQRT(Inputs!$B$38)*M633+SQRT(1-Inputs!$B$38)*_xlfn.NORM.S.INV(RAND())</f>
        <v>1.6499180029506184</v>
      </c>
      <c r="AJ633" s="24">
        <f ca="1">SQRT(Inputs!$B$38)*C633+SQRT(1-Inputs!$B$38)*_xlfn.NORM.S.INV(RAND())</f>
        <v>0.68552822140700875</v>
      </c>
      <c r="AK633" s="24">
        <f ca="1">SQRT(Inputs!$B$38)*D633+SQRT(1-Inputs!$B$38)*_xlfn.NORM.S.INV(RAND())</f>
        <v>0.45475970502278146</v>
      </c>
      <c r="AL633" s="24">
        <f ca="1">SQRT(Inputs!$B$38)*E633+SQRT(1-Inputs!$B$38)*_xlfn.NORM.S.INV(RAND())</f>
        <v>-1.4457107147541595</v>
      </c>
      <c r="AM633" s="24">
        <f ca="1">SQRT(Inputs!$B$38)*F633+SQRT(1-Inputs!$B$38)*_xlfn.NORM.S.INV(RAND())</f>
        <v>1.1691364744959811</v>
      </c>
      <c r="AN633" s="24">
        <f ca="1">SQRT(Inputs!$B$38)*G633+SQRT(1-Inputs!$B$38)*_xlfn.NORM.S.INV(RAND())</f>
        <v>1.9186256183713386</v>
      </c>
      <c r="AO633" s="24">
        <f ca="1">SQRT(Inputs!$B$38)*H633+SQRT(1-Inputs!$B$38)*_xlfn.NORM.S.INV(RAND())</f>
        <v>-0.33802424732051634</v>
      </c>
      <c r="AP633" s="24">
        <f ca="1">SQRT(Inputs!$B$38)*I633+SQRT(1-Inputs!$B$38)*_xlfn.NORM.S.INV(RAND())</f>
        <v>0.68296905179184053</v>
      </c>
      <c r="AQ633" s="24">
        <f ca="1">SQRT(Inputs!$B$38)*J633+SQRT(1-Inputs!$B$38)*_xlfn.NORM.S.INV(RAND())</f>
        <v>-0.13243820667379264</v>
      </c>
      <c r="AR633" s="24">
        <f ca="1">SQRT(Inputs!$B$38)*K633+SQRT(1-Inputs!$B$38)*_xlfn.NORM.S.INV(RAND())</f>
        <v>0.48512640322439127</v>
      </c>
      <c r="AS633" s="24">
        <f ca="1">SQRT(Inputs!$B$38)*L633+SQRT(1-Inputs!$B$38)*_xlfn.NORM.S.INV(RAND())</f>
        <v>-7.3737407087440116E-2</v>
      </c>
      <c r="AT633" s="24">
        <f ca="1">SQRT(Inputs!$B$38)*M633+SQRT(1-Inputs!$B$38)*_xlfn.NORM.S.INV(RAND())</f>
        <v>1.5445787454000506</v>
      </c>
      <c r="AU633" s="15">
        <f ca="1">Inputs!$B$6*EXP($B$8-0.5*C$5^2+C$5*N633)</f>
        <v>4732.442288854063</v>
      </c>
      <c r="AV633" s="15">
        <f t="shared" ca="1" si="328"/>
        <v>6409.2313919771295</v>
      </c>
      <c r="AW633" s="15">
        <f t="shared" ca="1" si="329"/>
        <v>6636.7369058600834</v>
      </c>
      <c r="AX633" s="15">
        <f t="shared" ca="1" si="330"/>
        <v>7479.6842466500466</v>
      </c>
      <c r="AY633" s="15">
        <f t="shared" ca="1" si="331"/>
        <v>9060.8019791109818</v>
      </c>
      <c r="AZ633" s="15">
        <f t="shared" ca="1" si="332"/>
        <v>10458.311432433271</v>
      </c>
      <c r="BA633" s="15">
        <f t="shared" ca="1" si="333"/>
        <v>14346.639860751226</v>
      </c>
      <c r="BB633" s="15">
        <f t="shared" ca="1" si="334"/>
        <v>18133.883395739762</v>
      </c>
      <c r="BC633" s="15">
        <f t="shared" ca="1" si="335"/>
        <v>23043.847520312436</v>
      </c>
      <c r="BD633" s="15">
        <f t="shared" ca="1" si="336"/>
        <v>23543.271893409375</v>
      </c>
      <c r="BE633" s="15">
        <f t="shared" ca="1" si="337"/>
        <v>30971.660483915482</v>
      </c>
      <c r="BF633" s="15">
        <f ca="1">Inputs!$B$13*EXP($B$9-0.5*C$6^2+C$6*Y633)</f>
        <v>13031.172959316693</v>
      </c>
      <c r="BG633" s="15">
        <f t="shared" ca="1" si="338"/>
        <v>16103.572884446821</v>
      </c>
      <c r="BH633" s="15">
        <f t="shared" ca="1" si="339"/>
        <v>15417.766696729446</v>
      </c>
      <c r="BI633" s="15">
        <f t="shared" ca="1" si="340"/>
        <v>18445.910559224452</v>
      </c>
      <c r="BJ633" s="15">
        <f t="shared" ca="1" si="341"/>
        <v>23094.768699776076</v>
      </c>
      <c r="BK633" s="15">
        <f t="shared" ca="1" si="342"/>
        <v>28244.008415014596</v>
      </c>
      <c r="BL633" s="15">
        <f t="shared" ca="1" si="343"/>
        <v>41047.320747355712</v>
      </c>
      <c r="BM633" s="15">
        <f t="shared" ca="1" si="344"/>
        <v>60802.076342725239</v>
      </c>
      <c r="BN633" s="15">
        <f t="shared" ca="1" si="345"/>
        <v>77441.606924637235</v>
      </c>
      <c r="BO633" s="15">
        <f t="shared" ca="1" si="346"/>
        <v>99325.26414666012</v>
      </c>
      <c r="BP633" s="15">
        <f t="shared" ca="1" si="347"/>
        <v>147378.5333019215</v>
      </c>
      <c r="BQ633" s="15">
        <f ca="1">Inputs!$B$20*EXP($B$10-0.5*C$7^2+C$7*AJ633)</f>
        <v>5470.2176157745034</v>
      </c>
      <c r="BR633" s="15">
        <f t="shared" ca="1" si="348"/>
        <v>8575.6132800492433</v>
      </c>
      <c r="BS633" s="15">
        <f t="shared" ca="1" si="349"/>
        <v>7752.9815232540768</v>
      </c>
      <c r="BT633" s="15">
        <f t="shared" ca="1" si="350"/>
        <v>14526.587942221897</v>
      </c>
      <c r="BU633" s="15">
        <f t="shared" ca="1" si="351"/>
        <v>32026.559345393576</v>
      </c>
      <c r="BV633" s="15">
        <f t="shared" ca="1" si="352"/>
        <v>41290.790950925897</v>
      </c>
      <c r="BW633" s="15">
        <f t="shared" ca="1" si="353"/>
        <v>66579.833201959744</v>
      </c>
      <c r="BX633" s="15">
        <f t="shared" ca="1" si="354"/>
        <v>90682.682278678782</v>
      </c>
      <c r="BY633" s="15">
        <f t="shared" ca="1" si="355"/>
        <v>139419.94350138711</v>
      </c>
      <c r="BZ633" s="15">
        <f t="shared" ca="1" si="356"/>
        <v>192991.80735878964</v>
      </c>
      <c r="CA633" s="15">
        <f t="shared" ca="1" si="357"/>
        <v>356716.68483250844</v>
      </c>
      <c r="CB633" s="15">
        <f ca="1">(AU633*DCF!C$10-DCF!C$5*MAX(AU633*DCF!C$10,0)-MAX(AU633-Inputs!$B$6,0)/Inputs!$B$10)*DCF!C$6</f>
        <v>1044.712798096383</v>
      </c>
      <c r="CC633" s="15">
        <f ca="1">(AV633*DCF!D$10-DCF!D$5*MAX(AV633*DCF!D$10,0)-MAX(AV633-AU633,0)/Inputs!$B$10)*DCF!D$6</f>
        <v>1153.3655925688342</v>
      </c>
      <c r="CD633" s="15">
        <f ca="1">(AW633*DCF!E$10-DCF!E$5*MAX(AW633*DCF!E$10,0)-MAX(AW633-AV633,0)/Inputs!$B$10)*DCF!E$6</f>
        <v>1481.0732404918176</v>
      </c>
      <c r="CE633" s="15">
        <f ca="1">(AX633*DCF!F$10-DCF!F$5*MAX(AX633*DCF!F$10,0)-MAX(AX633-AW633,0)/Inputs!$B$10)*DCF!F$6</f>
        <v>1457.4067082935976</v>
      </c>
      <c r="CF633" s="15">
        <f ca="1">(AY633*DCF!G$10-DCF!G$5*MAX(AY633*DCF!G$10,0)-MAX(AY633-AX633,0)/Inputs!$B$10)*DCF!G$6</f>
        <v>1562.9681148341651</v>
      </c>
      <c r="CG633" s="15">
        <f ca="1">(AZ633*DCF!H$10-DCF!H$5*MAX(AZ633*DCF!H$10,0)-MAX(AZ633-AY633,0)/Inputs!$B$10)*DCF!H$6</f>
        <v>1782.3358090577444</v>
      </c>
      <c r="CH633" s="15">
        <f ca="1">(BA633*DCF!I$10-DCF!I$5*MAX(BA633*DCF!I$10,0)-MAX(BA633-AZ633,0)/Inputs!$B$10)*DCF!I$6</f>
        <v>1982.7856385853711</v>
      </c>
      <c r="CI633" s="15">
        <f ca="1">(BB633*DCF!J$10-DCF!J$5*MAX(BB633*DCF!J$10,0)-MAX(BB633-BA633,0)/Inputs!$B$10)*DCF!J$6</f>
        <v>2537.9221182366855</v>
      </c>
      <c r="CJ633" s="15">
        <f ca="1">(BC633*DCF!K$10-DCF!K$5*MAX(BC633*DCF!K$10,0)-MAX(BC633-BB633,0)/Inputs!$B$10)*DCF!K$6</f>
        <v>3022.369130396808</v>
      </c>
      <c r="CK633" s="15">
        <f ca="1">(BD633*DCF!L$10-DCF!L$5*MAX(BD633*DCF!L$10,0)-MAX(BD633-BC633,0)/Inputs!$B$10)*DCF!L$6</f>
        <v>3486.1894417897802</v>
      </c>
      <c r="CL633" s="15">
        <f ca="1">(BE633*DCF!M$10-DCF!M$5*MAX(BE633*DCF!M$10,0)-MAX(BE633-BD633,0)/Inputs!$B$10)*DCF!M$6</f>
        <v>3483.1014944003873</v>
      </c>
      <c r="CM633" s="15">
        <f ca="1">(BF633*DCF!C$28-DCF!C$5*MAX(BF633*DCF!C$28,0)-MAX(BF633-Inputs!$B$13,0)/Inputs!$B$17)*DCF!C$6</f>
        <v>3597.3119083034353</v>
      </c>
      <c r="CN633" s="15">
        <f ca="1">(BG633*DCF!D$28-DCF!D$5*MAX(BG633*DCF!D$28,0)-MAX(BG633-BF633,0)/Inputs!$B$17)*DCF!D$6</f>
        <v>4087.3898518119149</v>
      </c>
      <c r="CO633" s="15">
        <f ca="1">(BH633*DCF!E$28-DCF!E$5*MAX(BH633*DCF!E$28,0)-MAX(BH633-BG633,0)/Inputs!$B$17)*DCF!E$6</f>
        <v>4366.5860641044692</v>
      </c>
      <c r="CP633" s="15">
        <f ca="1">(BI633*DCF!F$28-DCF!F$5*MAX(BI633*DCF!F$28,0)-MAX(BI633-BH633,0)/Inputs!$B$17)*DCF!F$6</f>
        <v>4456.2573820039788</v>
      </c>
      <c r="CQ633" s="15">
        <f ca="1">(BJ633*DCF!G$28-DCF!G$5*MAX(BJ633*DCF!G$28,0)-MAX(BJ633-BI633,0)/Inputs!$B$17)*DCF!G$6</f>
        <v>5210.2209445321796</v>
      </c>
      <c r="CR633" s="15">
        <f ca="1">(BK633*DCF!H$28-DCF!H$5*MAX(BK633*DCF!H$28,0)-MAX(BK633-BJ633,0)/Inputs!$B$17)*DCF!H$6</f>
        <v>6185.0075437032474</v>
      </c>
      <c r="CS633" s="15">
        <f ca="1">(BL633*DCF!I$28-DCF!I$5*MAX(BL633*DCF!I$28,0)-MAX(BL633-BK633,0)/Inputs!$B$17)*DCF!I$6</f>
        <v>7814.734304720253</v>
      </c>
      <c r="CT633" s="15">
        <f ca="1">(BM633*DCF!J$28-DCF!J$5*MAX(BM633*DCF!J$28,0)-MAX(BM633-BL633,0)/Inputs!$B$17)*DCF!J$6</f>
        <v>10944.591376778595</v>
      </c>
      <c r="CU633" s="15">
        <f ca="1">(BN633*DCF!K$28-DCF!K$5*MAX(BN633*DCF!K$28,0)-MAX(BN633-BM633,0)/Inputs!$B$17)*DCF!K$6</f>
        <v>14316.248060223379</v>
      </c>
      <c r="CV633" s="15">
        <f ca="1">(BO633*DCF!L$28-DCF!L$5*MAX(BO633*DCF!L$28,0)-MAX(BO633-BN633,0)/Inputs!$B$17)*DCF!L$6</f>
        <v>17341.302716640403</v>
      </c>
      <c r="CW633" s="15">
        <f ca="1">(BP633*DCF!M$28-DCF!M$5*MAX(BP633*DCF!M$28,0)-MAX(BP633-BO633,0)/Inputs!$B$17)*DCF!M$6</f>
        <v>22706.439443296258</v>
      </c>
      <c r="CX633" s="15">
        <f ca="1">(BQ633*DCF!C$46-DCF!C$5*MAX(BQ633*DCF!C$46,0)-MAX(BQ633-Inputs!$B$20,0)/Inputs!$B$24)*DCF!C$6</f>
        <v>-2311.4671702825658</v>
      </c>
      <c r="CY633" s="15">
        <f ca="1">(BR633*DCF!D$46-DCF!D$5*MAX(BR633*DCF!D$46,0)-MAX(BR633-BQ633,0)/Inputs!$B$24)*DCF!D$6</f>
        <v>-2788.7037538391851</v>
      </c>
      <c r="CZ633" s="15">
        <f ca="1">(BS633*DCF!E$46-DCF!E$5*MAX(BS633*DCF!E$46,0)-MAX(BS633-BR633,0)/Inputs!$B$24)*DCF!E$6</f>
        <v>-916.80356407839656</v>
      </c>
      <c r="DA633" s="15">
        <f ca="1">(BT633*DCF!F$46-DCF!F$5*MAX(BT633*DCF!F$46,0)-MAX(BT633-BS633,0)/Inputs!$B$24)*DCF!F$6</f>
        <v>-3524.4022052272371</v>
      </c>
      <c r="DB633" s="15">
        <f ca="1">(BU633*DCF!G$46-DCF!G$5*MAX(BU633*DCF!G$46,0)-MAX(BU633-BT633,0)/Inputs!$B$24)*DCF!G$6</f>
        <v>-6963.9548024340065</v>
      </c>
      <c r="DC633" s="15">
        <f ca="1">(BV633*DCF!H$46-DCF!H$5*MAX(BV633*DCF!H$46,0)-MAX(BV633-BU633,0)/Inputs!$B$24)*DCF!H$6</f>
        <v>-2878.8032085303571</v>
      </c>
      <c r="DD633" s="15">
        <f ca="1">(BW633*DCF!I$46-DCF!I$5*MAX(BW633*DCF!I$46,0)-MAX(BW633-BV633,0)/Inputs!$B$24)*DCF!I$6</f>
        <v>-5721.8186576221988</v>
      </c>
      <c r="DE633" s="15">
        <f ca="1">(BX633*DCF!J$46-DCF!J$5*MAX(BX633*DCF!J$46,0)-MAX(BX633-BW633,0)/Inputs!$B$24)*DCF!J$6</f>
        <v>-2587.7941100550479</v>
      </c>
      <c r="DF633" s="15">
        <f ca="1">(BY633*DCF!K$46-DCF!K$5*MAX(BY633*DCF!K$46,0)-MAX(BY633-BX633,0)/Inputs!$B$24)*DCF!K$6</f>
        <v>-3975.198712731662</v>
      </c>
      <c r="DG633" s="15">
        <f ca="1">(BZ633*DCF!L$46-DCF!L$5*MAX(BZ633*DCF!L$46,0)-MAX(BZ633-BY633,0)/Inputs!$B$24)*DCF!L$6</f>
        <v>1217.1410164551792</v>
      </c>
      <c r="DH633" s="15">
        <f ca="1">(CA633*DCF!M$46-DCF!M$5*MAX(CA633*DCF!M$46,0)-MAX(CA633-BZ633,0)/Inputs!$B$24)*DCF!M$6</f>
        <v>-6262.5127099263836</v>
      </c>
      <c r="DI633" s="15">
        <f ca="1">SUM(CB633:CL633)+BE633*DCF!M$10*(1+Inputs!$B$30)*(1-Inputs!$B$33)*(1-Inputs!$B$30/Inputs!$B$31)/(Inputs!$B$29-Inputs!$B$30)*DCF!M$6</f>
        <v>109188.77077129885</v>
      </c>
      <c r="DJ633" s="15">
        <f ca="1">SUM(CM633:CW633)+BP633*DCF!M$28*(1+Inputs!$B$30)*(1-Inputs!$B$33)*(1-Inputs!$B$30/Inputs!$B$31)/(Inputs!$B$29-Inputs!$B$30)*DCF!M$6</f>
        <v>647901.29900757526</v>
      </c>
      <c r="DK633" s="15">
        <f ca="1">SUM(CX633:DH633)+CA633*DCF!M$46*(1+Inputs!$B$30)*(1-Inputs!$B$33)*(1-Inputs!$B$30/Inputs!$B$31)/(Inputs!$B$29-Inputs!$B$30)*DCF!M$6</f>
        <v>514811.93266544578</v>
      </c>
      <c r="DM633" s="15">
        <f ca="1">DI633+DJ633+DK633+Inputs!$B$34+Inputs!$B$36-Inputs!$B$35</f>
        <v>1348753.0024443199</v>
      </c>
    </row>
    <row r="634" spans="1:117" x14ac:dyDescent="0.75">
      <c r="A634" s="11">
        <v>621</v>
      </c>
      <c r="C634" s="24">
        <f t="shared" ref="C634:M643" ca="1" si="362">_xlfn.NORM.S.INV(RAND())</f>
        <v>0.56878579260165052</v>
      </c>
      <c r="D634" s="24">
        <f t="shared" ca="1" si="362"/>
        <v>-1.806245081466392</v>
      </c>
      <c r="E634" s="24">
        <f t="shared" ca="1" si="362"/>
        <v>0.23944843562774884</v>
      </c>
      <c r="F634" s="24">
        <f t="shared" ca="1" si="362"/>
        <v>0.7286098938779505</v>
      </c>
      <c r="G634" s="24">
        <f t="shared" ca="1" si="362"/>
        <v>0.44609900475800446</v>
      </c>
      <c r="H634" s="24">
        <f t="shared" ca="1" si="362"/>
        <v>0.17777830171333175</v>
      </c>
      <c r="I634" s="24">
        <f t="shared" ca="1" si="362"/>
        <v>-0.53988972706912197</v>
      </c>
      <c r="J634" s="24">
        <f t="shared" ca="1" si="362"/>
        <v>1.1458760828377028</v>
      </c>
      <c r="K634" s="24">
        <f t="shared" ca="1" si="362"/>
        <v>-6.7862073747443899E-3</v>
      </c>
      <c r="L634" s="24">
        <f t="shared" ca="1" si="362"/>
        <v>0.3352013706994259</v>
      </c>
      <c r="M634" s="24">
        <f t="shared" ca="1" si="362"/>
        <v>-9.8572072499160501E-2</v>
      </c>
      <c r="N634" s="24">
        <f ca="1">SQRT(Inputs!$B$38)*C634+SQRT(1-Inputs!$B$38)*_xlfn.NORM.S.INV(RAND())</f>
        <v>2.8900478850545217</v>
      </c>
      <c r="O634" s="24">
        <f ca="1">SQRT(Inputs!$B$38)*D634+SQRT(1-Inputs!$B$38)*_xlfn.NORM.S.INV(RAND())</f>
        <v>-0.18994456499707968</v>
      </c>
      <c r="P634" s="24">
        <f ca="1">SQRT(Inputs!$B$38)*E634+SQRT(1-Inputs!$B$38)*_xlfn.NORM.S.INV(RAND())</f>
        <v>0.42270830182043262</v>
      </c>
      <c r="Q634" s="24">
        <f ca="1">SQRT(Inputs!$B$38)*F634+SQRT(1-Inputs!$B$38)*_xlfn.NORM.S.INV(RAND())</f>
        <v>0.77953411266120032</v>
      </c>
      <c r="R634" s="24">
        <f ca="1">SQRT(Inputs!$B$38)*G634+SQRT(1-Inputs!$B$38)*_xlfn.NORM.S.INV(RAND())</f>
        <v>-0.22848656045836044</v>
      </c>
      <c r="S634" s="24">
        <f ca="1">SQRT(Inputs!$B$38)*H634+SQRT(1-Inputs!$B$38)*_xlfn.NORM.S.INV(RAND())</f>
        <v>-0.27398744947375608</v>
      </c>
      <c r="T634" s="24">
        <f ca="1">SQRT(Inputs!$B$38)*I634+SQRT(1-Inputs!$B$38)*_xlfn.NORM.S.INV(RAND())</f>
        <v>0.88502329656247725</v>
      </c>
      <c r="U634" s="24">
        <f ca="1">SQRT(Inputs!$B$38)*J634+SQRT(1-Inputs!$B$38)*_xlfn.NORM.S.INV(RAND())</f>
        <v>6.0839975127181756E-2</v>
      </c>
      <c r="V634" s="24">
        <f ca="1">SQRT(Inputs!$B$38)*K634+SQRT(1-Inputs!$B$38)*_xlfn.NORM.S.INV(RAND())</f>
        <v>0.39620831439352755</v>
      </c>
      <c r="W634" s="24">
        <f ca="1">SQRT(Inputs!$B$38)*L634+SQRT(1-Inputs!$B$38)*_xlfn.NORM.S.INV(RAND())</f>
        <v>-0.23311682823151558</v>
      </c>
      <c r="X634" s="24">
        <f ca="1">SQRT(Inputs!$B$38)*M634+SQRT(1-Inputs!$B$38)*_xlfn.NORM.S.INV(RAND())</f>
        <v>-3.2477908515169858E-2</v>
      </c>
      <c r="Y634" s="24">
        <f ca="1">SQRT(Inputs!$B$38)*C634+SQRT(1-Inputs!$B$38)*_xlfn.NORM.S.INV(RAND())</f>
        <v>0.39010925836538496</v>
      </c>
      <c r="Z634" s="24">
        <f ca="1">SQRT(Inputs!$B$38)*D634+SQRT(1-Inputs!$B$38)*_xlfn.NORM.S.INV(RAND())</f>
        <v>-0.26531982254818032</v>
      </c>
      <c r="AA634" s="24">
        <f ca="1">SQRT(Inputs!$B$38)*E634+SQRT(1-Inputs!$B$38)*_xlfn.NORM.S.INV(RAND())</f>
        <v>0.30338260078699242</v>
      </c>
      <c r="AB634" s="24">
        <f ca="1">SQRT(Inputs!$B$38)*F634+SQRT(1-Inputs!$B$38)*_xlfn.NORM.S.INV(RAND())</f>
        <v>-0.61746640718674328</v>
      </c>
      <c r="AC634" s="24">
        <f ca="1">SQRT(Inputs!$B$38)*G634+SQRT(1-Inputs!$B$38)*_xlfn.NORM.S.INV(RAND())</f>
        <v>0.98205953480815245</v>
      </c>
      <c r="AD634" s="24">
        <f ca="1">SQRT(Inputs!$B$38)*H634+SQRT(1-Inputs!$B$38)*_xlfn.NORM.S.INV(RAND())</f>
        <v>-0.79963088979461217</v>
      </c>
      <c r="AE634" s="24">
        <f ca="1">SQRT(Inputs!$B$38)*I634+SQRT(1-Inputs!$B$38)*_xlfn.NORM.S.INV(RAND())</f>
        <v>0.70865842550978397</v>
      </c>
      <c r="AF634" s="24">
        <f ca="1">SQRT(Inputs!$B$38)*J634+SQRT(1-Inputs!$B$38)*_xlfn.NORM.S.INV(RAND())</f>
        <v>-0.7571093626608506</v>
      </c>
      <c r="AG634" s="24">
        <f ca="1">SQRT(Inputs!$B$38)*K634+SQRT(1-Inputs!$B$38)*_xlfn.NORM.S.INV(RAND())</f>
        <v>0.41701348673732869</v>
      </c>
      <c r="AH634" s="24">
        <f ca="1">SQRT(Inputs!$B$38)*L634+SQRT(1-Inputs!$B$38)*_xlfn.NORM.S.INV(RAND())</f>
        <v>0.6705907411313804</v>
      </c>
      <c r="AI634" s="24">
        <f ca="1">SQRT(Inputs!$B$38)*M634+SQRT(1-Inputs!$B$38)*_xlfn.NORM.S.INV(RAND())</f>
        <v>-0.54871529530646734</v>
      </c>
      <c r="AJ634" s="24">
        <f ca="1">SQRT(Inputs!$B$38)*C634+SQRT(1-Inputs!$B$38)*_xlfn.NORM.S.INV(RAND())</f>
        <v>1.5174211491787992</v>
      </c>
      <c r="AK634" s="24">
        <f ca="1">SQRT(Inputs!$B$38)*D634+SQRT(1-Inputs!$B$38)*_xlfn.NORM.S.INV(RAND())</f>
        <v>-1.1783321520639407</v>
      </c>
      <c r="AL634" s="24">
        <f ca="1">SQRT(Inputs!$B$38)*E634+SQRT(1-Inputs!$B$38)*_xlfn.NORM.S.INV(RAND())</f>
        <v>-0.29539445888468585</v>
      </c>
      <c r="AM634" s="24">
        <f ca="1">SQRT(Inputs!$B$38)*F634+SQRT(1-Inputs!$B$38)*_xlfn.NORM.S.INV(RAND())</f>
        <v>0.1376412860249891</v>
      </c>
      <c r="AN634" s="24">
        <f ca="1">SQRT(Inputs!$B$38)*G634+SQRT(1-Inputs!$B$38)*_xlfn.NORM.S.INV(RAND())</f>
        <v>0.76358068047417382</v>
      </c>
      <c r="AO634" s="24">
        <f ca="1">SQRT(Inputs!$B$38)*H634+SQRT(1-Inputs!$B$38)*_xlfn.NORM.S.INV(RAND())</f>
        <v>-1.9948910911918158</v>
      </c>
      <c r="AP634" s="24">
        <f ca="1">SQRT(Inputs!$B$38)*I634+SQRT(1-Inputs!$B$38)*_xlfn.NORM.S.INV(RAND())</f>
        <v>0.36807820054457929</v>
      </c>
      <c r="AQ634" s="24">
        <f ca="1">SQRT(Inputs!$B$38)*J634+SQRT(1-Inputs!$B$38)*_xlfn.NORM.S.INV(RAND())</f>
        <v>0.13617590006413965</v>
      </c>
      <c r="AR634" s="24">
        <f ca="1">SQRT(Inputs!$B$38)*K634+SQRT(1-Inputs!$B$38)*_xlfn.NORM.S.INV(RAND())</f>
        <v>-1.5500621290741867</v>
      </c>
      <c r="AS634" s="24">
        <f ca="1">SQRT(Inputs!$B$38)*L634+SQRT(1-Inputs!$B$38)*_xlfn.NORM.S.INV(RAND())</f>
        <v>1.074247161292903</v>
      </c>
      <c r="AT634" s="24">
        <f ca="1">SQRT(Inputs!$B$38)*M634+SQRT(1-Inputs!$B$38)*_xlfn.NORM.S.INV(RAND())</f>
        <v>-0.3141119252126322</v>
      </c>
      <c r="AU634" s="15">
        <f ca="1">Inputs!$B$6*EXP($B$8-0.5*C$5^2+C$5*N634)</f>
        <v>7922.272338853576</v>
      </c>
      <c r="AV634" s="15">
        <f t="shared" ca="1" si="328"/>
        <v>9377.6859097862052</v>
      </c>
      <c r="AW634" s="15">
        <f t="shared" ca="1" si="329"/>
        <v>12105.308052102157</v>
      </c>
      <c r="AX634" s="15">
        <f t="shared" ca="1" si="330"/>
        <v>16291.14104200672</v>
      </c>
      <c r="AY634" s="15">
        <f t="shared" ca="1" si="331"/>
        <v>19385.189858651996</v>
      </c>
      <c r="AZ634" s="15">
        <f t="shared" ca="1" si="332"/>
        <v>23003.973673742883</v>
      </c>
      <c r="BA634" s="15">
        <f t="shared" ca="1" si="333"/>
        <v>30883.081200586985</v>
      </c>
      <c r="BB634" s="15">
        <f t="shared" ca="1" si="334"/>
        <v>38041.479866130147</v>
      </c>
      <c r="BC634" s="15">
        <f t="shared" ca="1" si="335"/>
        <v>48407.567833783272</v>
      </c>
      <c r="BD634" s="15">
        <f t="shared" ca="1" si="336"/>
        <v>58024.756103455882</v>
      </c>
      <c r="BE634" s="15">
        <f t="shared" ca="1" si="337"/>
        <v>70891.881865056726</v>
      </c>
      <c r="BF634" s="15">
        <f ca="1">Inputs!$B$13*EXP($B$9-0.5*C$6^2+C$6*Y634)</f>
        <v>14943.138206750287</v>
      </c>
      <c r="BG634" s="15">
        <f t="shared" ca="1" si="338"/>
        <v>17360.404133490276</v>
      </c>
      <c r="BH634" s="15">
        <f t="shared" ca="1" si="339"/>
        <v>22305.840958580135</v>
      </c>
      <c r="BI634" s="15">
        <f t="shared" ca="1" si="340"/>
        <v>24830.072866577466</v>
      </c>
      <c r="BJ634" s="15">
        <f t="shared" ca="1" si="341"/>
        <v>35069.041528821574</v>
      </c>
      <c r="BK634" s="15">
        <f t="shared" ca="1" si="342"/>
        <v>38601.051344520281</v>
      </c>
      <c r="BL634" s="15">
        <f t="shared" ca="1" si="343"/>
        <v>51977.52393924338</v>
      </c>
      <c r="BM634" s="15">
        <f t="shared" ca="1" si="344"/>
        <v>58156.284861601671</v>
      </c>
      <c r="BN634" s="15">
        <f t="shared" ca="1" si="345"/>
        <v>75190.092989324025</v>
      </c>
      <c r="BO634" s="15">
        <f t="shared" ca="1" si="346"/>
        <v>100013.570371639</v>
      </c>
      <c r="BP634" s="15">
        <f t="shared" ca="1" si="347"/>
        <v>115678.29986358726</v>
      </c>
      <c r="BQ634" s="15">
        <f ca="1">Inputs!$B$20*EXP($B$10-0.5*C$7^2+C$7*AJ634)</f>
        <v>7347.6197638409521</v>
      </c>
      <c r="BR634" s="15">
        <f t="shared" ca="1" si="348"/>
        <v>6857.5017514744659</v>
      </c>
      <c r="BS634" s="15">
        <f t="shared" ca="1" si="349"/>
        <v>8626.78886671699</v>
      </c>
      <c r="BT634" s="15">
        <f t="shared" ca="1" si="350"/>
        <v>12331.796909543486</v>
      </c>
      <c r="BU634" s="15">
        <f t="shared" ca="1" si="351"/>
        <v>20558.611322620123</v>
      </c>
      <c r="BV634" s="15">
        <f t="shared" ca="1" si="352"/>
        <v>18248.158135195128</v>
      </c>
      <c r="BW634" s="15">
        <f t="shared" ca="1" si="353"/>
        <v>27527.347701238243</v>
      </c>
      <c r="BX634" s="15">
        <f t="shared" ca="1" si="354"/>
        <v>39566.975942685756</v>
      </c>
      <c r="BY634" s="15">
        <f t="shared" ca="1" si="355"/>
        <v>41212.314166527118</v>
      </c>
      <c r="BZ634" s="15">
        <f t="shared" ca="1" si="356"/>
        <v>70452.073697602973</v>
      </c>
      <c r="CA634" s="15">
        <f t="shared" ca="1" si="357"/>
        <v>93591.166205486501</v>
      </c>
      <c r="CB634" s="15">
        <f ca="1">(AU634*DCF!C$10-DCF!C$5*MAX(AU634*DCF!C$10,0)-MAX(AU634-Inputs!$B$6,0)/Inputs!$B$10)*DCF!C$6</f>
        <v>1021.9687412819537</v>
      </c>
      <c r="CC634" s="15">
        <f ca="1">(AV634*DCF!D$10-DCF!D$5*MAX(AV634*DCF!D$10,0)-MAX(AV634-AU634,0)/Inputs!$B$10)*DCF!D$6</f>
        <v>1930.8829003809401</v>
      </c>
      <c r="CD634" s="15">
        <f ca="1">(AW634*DCF!E$10-DCF!E$5*MAX(AW634*DCF!E$10,0)-MAX(AW634-AV634,0)/Inputs!$B$10)*DCF!E$6</f>
        <v>2180.5494670866865</v>
      </c>
      <c r="CE634" s="15">
        <f ca="1">(AX634*DCF!F$10-DCF!F$5*MAX(AX634*DCF!F$10,0)-MAX(AX634-AW634,0)/Inputs!$B$10)*DCF!F$6</f>
        <v>2685.3620603237077</v>
      </c>
      <c r="CF634" s="15">
        <f ca="1">(AY634*DCF!G$10-DCF!G$5*MAX(AY634*DCF!G$10,0)-MAX(AY634-AX634,0)/Inputs!$B$10)*DCF!G$6</f>
        <v>3399.3919292957748</v>
      </c>
      <c r="CG634" s="15">
        <f ca="1">(AZ634*DCF!H$10-DCF!H$5*MAX(AZ634*DCF!H$10,0)-MAX(AZ634-AY634,0)/Inputs!$B$10)*DCF!H$6</f>
        <v>3823.6580474445232</v>
      </c>
      <c r="CH634" s="15">
        <f ca="1">(BA634*DCF!I$10-DCF!I$5*MAX(BA634*DCF!I$10,0)-MAX(BA634-AZ634,0)/Inputs!$B$10)*DCF!I$6</f>
        <v>4348.7626237365257</v>
      </c>
      <c r="CI634" s="15">
        <f ca="1">(BB634*DCF!J$10-DCF!J$5*MAX(BB634*DCF!J$10,0)-MAX(BB634-BA634,0)/Inputs!$B$10)*DCF!J$6</f>
        <v>5443.2688567784908</v>
      </c>
      <c r="CJ634" s="15">
        <f ca="1">(BC634*DCF!K$10-DCF!K$5*MAX(BC634*DCF!K$10,0)-MAX(BC634-BB634,0)/Inputs!$B$10)*DCF!K$6</f>
        <v>6341.7464766081112</v>
      </c>
      <c r="CK634" s="15">
        <f ca="1">(BD634*DCF!L$10-DCF!L$5*MAX(BD634*DCF!L$10,0)-MAX(BD634-BC634,0)/Inputs!$B$10)*DCF!L$6</f>
        <v>7507.5784581458602</v>
      </c>
      <c r="CL634" s="15">
        <f ca="1">(BE634*DCF!M$10-DCF!M$5*MAX(BE634*DCF!M$10,0)-MAX(BE634-BD634,0)/Inputs!$B$10)*DCF!M$6</f>
        <v>8466.6457937917166</v>
      </c>
      <c r="CM634" s="15">
        <f ca="1">(BF634*DCF!C$28-DCF!C$5*MAX(BF634*DCF!C$28,0)-MAX(BF634-Inputs!$B$13,0)/Inputs!$B$17)*DCF!C$6</f>
        <v>3739.2687501051396</v>
      </c>
      <c r="CN634" s="15">
        <f ca="1">(BG634*DCF!D$28-DCF!D$5*MAX(BG634*DCF!D$28,0)-MAX(BG634-BF634,0)/Inputs!$B$17)*DCF!D$6</f>
        <v>4597.3257614763916</v>
      </c>
      <c r="CO634" s="15">
        <f ca="1">(BH634*DCF!E$28-DCF!E$5*MAX(BH634*DCF!E$28,0)-MAX(BH634-BG634,0)/Inputs!$B$17)*DCF!E$6</f>
        <v>5342.7338218013383</v>
      </c>
      <c r="CP634" s="15">
        <f ca="1">(BI634*DCF!F$28-DCF!F$5*MAX(BI634*DCF!F$28,0)-MAX(BI634-BH634,0)/Inputs!$B$17)*DCF!F$6</f>
        <v>6281.1344203612725</v>
      </c>
      <c r="CQ634" s="15">
        <f ca="1">(BJ634*DCF!G$28-DCF!G$5*MAX(BJ634*DCF!G$28,0)-MAX(BJ634-BI634,0)/Inputs!$B$17)*DCF!G$6</f>
        <v>7376.8355123745296</v>
      </c>
      <c r="CR634" s="15">
        <f ca="1">(BK634*DCF!H$28-DCF!H$5*MAX(BK634*DCF!H$28,0)-MAX(BK634-BJ634,0)/Inputs!$B$17)*DCF!H$6</f>
        <v>8997.6906677844599</v>
      </c>
      <c r="CS634" s="15">
        <f ca="1">(BL634*DCF!I$28-DCF!I$5*MAX(BL634*DCF!I$28,0)-MAX(BL634-BK634,0)/Inputs!$B$17)*DCF!I$6</f>
        <v>10302.738712233891</v>
      </c>
      <c r="CT634" s="15">
        <f ca="1">(BM634*DCF!J$28-DCF!J$5*MAX(BM634*DCF!J$28,0)-MAX(BM634-BL634,0)/Inputs!$B$17)*DCF!J$6</f>
        <v>12154.42622582432</v>
      </c>
      <c r="CU634" s="15">
        <f ca="1">(BN634*DCF!K$28-DCF!K$5*MAX(BN634*DCF!K$28,0)-MAX(BN634-BM634,0)/Inputs!$B$17)*DCF!K$6</f>
        <v>13792.472320619949</v>
      </c>
      <c r="CV634" s="15">
        <f ca="1">(BO634*DCF!L$28-DCF!L$5*MAX(BO634*DCF!L$28,0)-MAX(BO634-BN634,0)/Inputs!$B$17)*DCF!L$6</f>
        <v>17145.988702739876</v>
      </c>
      <c r="CW634" s="15">
        <f ca="1">(BP634*DCF!M$28-DCF!M$5*MAX(BP634*DCF!M$28,0)-MAX(BP634-BO634,0)/Inputs!$B$17)*DCF!M$6</f>
        <v>20127.534665944029</v>
      </c>
      <c r="CX634" s="15">
        <f ca="1">(BQ634*DCF!C$46-DCF!C$5*MAX(BQ634*DCF!C$46,0)-MAX(BQ634-Inputs!$B$20,0)/Inputs!$B$24)*DCF!C$6</f>
        <v>-3612.2076885734077</v>
      </c>
      <c r="CY634" s="15">
        <f ca="1">(BR634*DCF!D$46-DCF!D$5*MAX(BR634*DCF!D$46,0)-MAX(BR634-BQ634,0)/Inputs!$B$24)*DCF!D$6</f>
        <v>-1170.4156299686003</v>
      </c>
      <c r="CZ634" s="15">
        <f ca="1">(BS634*DCF!E$46-DCF!E$5*MAX(BS634*DCF!E$46,0)-MAX(BS634-BR634,0)/Inputs!$B$24)*DCF!E$6</f>
        <v>-1717.5370769803419</v>
      </c>
      <c r="DA634" s="15">
        <f ca="1">(BT634*DCF!F$46-DCF!F$5*MAX(BT634*DCF!F$46,0)-MAX(BT634-BS634,0)/Inputs!$B$24)*DCF!F$6</f>
        <v>-2247.1899711525398</v>
      </c>
      <c r="DB634" s="15">
        <f ca="1">(BU634*DCF!G$46-DCF!G$5*MAX(BU634*DCF!G$46,0)-MAX(BU634-BT634,0)/Inputs!$B$24)*DCF!G$6</f>
        <v>-3458.8888925896626</v>
      </c>
      <c r="DC634" s="15">
        <f ca="1">(BV634*DCF!H$46-DCF!H$5*MAX(BV634*DCF!H$46,0)-MAX(BV634-BU634,0)/Inputs!$B$24)*DCF!H$6</f>
        <v>0</v>
      </c>
      <c r="DD634" s="15">
        <f ca="1">(BW634*DCF!I$46-DCF!I$5*MAX(BW634*DCF!I$46,0)-MAX(BW634-BV634,0)/Inputs!$B$24)*DCF!I$6</f>
        <v>-2027.9415899197309</v>
      </c>
      <c r="DE634" s="15">
        <f ca="1">(BX634*DCF!J$46-DCF!J$5*MAX(BX634*DCF!J$46,0)-MAX(BX634-BW634,0)/Inputs!$B$24)*DCF!J$6</f>
        <v>-1532.9875170907706</v>
      </c>
      <c r="DF634" s="15">
        <f ca="1">(BY634*DCF!K$46-DCF!K$5*MAX(BY634*DCF!K$46,0)-MAX(BY634-BX634,0)/Inputs!$B$24)*DCF!K$6</f>
        <v>1951.1207338802742</v>
      </c>
      <c r="DG634" s="15">
        <f ca="1">(BZ634*DCF!L$46-DCF!L$5*MAX(BZ634*DCF!L$46,0)-MAX(BZ634-BY634,0)/Inputs!$B$24)*DCF!L$6</f>
        <v>-1747.0285661600642</v>
      </c>
      <c r="DH634" s="15">
        <f ca="1">(CA634*DCF!M$46-DCF!M$5*MAX(CA634*DCF!M$46,0)-MAX(CA634-BZ634,0)/Inputs!$B$24)*DCF!M$6</f>
        <v>2499.8093171456244</v>
      </c>
      <c r="DI634" s="15">
        <f ca="1">SUM(CB634:CL634)+BE634*DCF!M$10*(1+Inputs!$B$30)*(1-Inputs!$B$33)*(1-Inputs!$B$30/Inputs!$B$31)/(Inputs!$B$29-Inputs!$B$30)*DCF!M$6</f>
        <v>244442.86003341567</v>
      </c>
      <c r="DJ634" s="15">
        <f ca="1">SUM(CM634:CW634)+BP634*DCF!M$28*(1+Inputs!$B$30)*(1-Inputs!$B$33)*(1-Inputs!$B$30/Inputs!$B$31)/(Inputs!$B$29-Inputs!$B$30)*DCF!M$6</f>
        <v>539103.80050462298</v>
      </c>
      <c r="DK634" s="15">
        <f ca="1">SUM(CX634:DH634)+CA634*DCF!M$46*(1+Inputs!$B$30)*(1-Inputs!$B$33)*(1-Inputs!$B$30/Inputs!$B$31)/(Inputs!$B$29-Inputs!$B$30)*DCF!M$6</f>
        <v>131639.76265465637</v>
      </c>
      <c r="DM634" s="15">
        <f ca="1">DI634+DJ634+DK634+Inputs!$B$34+Inputs!$B$36-Inputs!$B$35</f>
        <v>992037.42319269502</v>
      </c>
    </row>
    <row r="635" spans="1:117" x14ac:dyDescent="0.75">
      <c r="A635" s="11">
        <v>622</v>
      </c>
      <c r="C635" s="24">
        <f t="shared" ca="1" si="362"/>
        <v>1.2507443300978984</v>
      </c>
      <c r="D635" s="24">
        <f t="shared" ca="1" si="362"/>
        <v>0.44449341650875535</v>
      </c>
      <c r="E635" s="24">
        <f t="shared" ca="1" si="362"/>
        <v>-0.63367955949175014</v>
      </c>
      <c r="F635" s="24">
        <f t="shared" ca="1" si="362"/>
        <v>0.92333127039325535</v>
      </c>
      <c r="G635" s="24">
        <f t="shared" ca="1" si="362"/>
        <v>0.63702959245845747</v>
      </c>
      <c r="H635" s="24">
        <f t="shared" ca="1" si="362"/>
        <v>1.0743093123826015</v>
      </c>
      <c r="I635" s="24">
        <f t="shared" ca="1" si="362"/>
        <v>-0.44840901831095953</v>
      </c>
      <c r="J635" s="24">
        <f t="shared" ca="1" si="362"/>
        <v>1.2004318340452607</v>
      </c>
      <c r="K635" s="24">
        <f t="shared" ca="1" si="362"/>
        <v>-0.29367050737861927</v>
      </c>
      <c r="L635" s="24">
        <f t="shared" ca="1" si="362"/>
        <v>-2.1046264335482889</v>
      </c>
      <c r="M635" s="24">
        <f t="shared" ca="1" si="362"/>
        <v>-0.25038882190551082</v>
      </c>
      <c r="N635" s="24">
        <f ca="1">SQRT(Inputs!$B$38)*C635+SQRT(1-Inputs!$B$38)*_xlfn.NORM.S.INV(RAND())</f>
        <v>0.28782672967887035</v>
      </c>
      <c r="O635" s="24">
        <f ca="1">SQRT(Inputs!$B$38)*D635+SQRT(1-Inputs!$B$38)*_xlfn.NORM.S.INV(RAND())</f>
        <v>7.7955919532085249E-2</v>
      </c>
      <c r="P635" s="24">
        <f ca="1">SQRT(Inputs!$B$38)*E635+SQRT(1-Inputs!$B$38)*_xlfn.NORM.S.INV(RAND())</f>
        <v>-0.24014926910176126</v>
      </c>
      <c r="Q635" s="24">
        <f ca="1">SQRT(Inputs!$B$38)*F635+SQRT(1-Inputs!$B$38)*_xlfn.NORM.S.INV(RAND())</f>
        <v>0.72526306139125429</v>
      </c>
      <c r="R635" s="24">
        <f ca="1">SQRT(Inputs!$B$38)*G635+SQRT(1-Inputs!$B$38)*_xlfn.NORM.S.INV(RAND())</f>
        <v>1.197108580388534</v>
      </c>
      <c r="S635" s="24">
        <f ca="1">SQRT(Inputs!$B$38)*H635+SQRT(1-Inputs!$B$38)*_xlfn.NORM.S.INV(RAND())</f>
        <v>0.90333421787856349</v>
      </c>
      <c r="T635" s="24">
        <f ca="1">SQRT(Inputs!$B$38)*I635+SQRT(1-Inputs!$B$38)*_xlfn.NORM.S.INV(RAND())</f>
        <v>-1.5910745725025104</v>
      </c>
      <c r="U635" s="24">
        <f ca="1">SQRT(Inputs!$B$38)*J635+SQRT(1-Inputs!$B$38)*_xlfn.NORM.S.INV(RAND())</f>
        <v>7.7697913752142744E-3</v>
      </c>
      <c r="V635" s="24">
        <f ca="1">SQRT(Inputs!$B$38)*K635+SQRT(1-Inputs!$B$38)*_xlfn.NORM.S.INV(RAND())</f>
        <v>-0.61076391190817181</v>
      </c>
      <c r="W635" s="24">
        <f ca="1">SQRT(Inputs!$B$38)*L635+SQRT(1-Inputs!$B$38)*_xlfn.NORM.S.INV(RAND())</f>
        <v>-2.1493720522522928</v>
      </c>
      <c r="X635" s="24">
        <f ca="1">SQRT(Inputs!$B$38)*M635+SQRT(1-Inputs!$B$38)*_xlfn.NORM.S.INV(RAND())</f>
        <v>-0.39408821810606876</v>
      </c>
      <c r="Y635" s="24">
        <f ca="1">SQRT(Inputs!$B$38)*C635+SQRT(1-Inputs!$B$38)*_xlfn.NORM.S.INV(RAND())</f>
        <v>0.98741344452391344</v>
      </c>
      <c r="Z635" s="24">
        <f ca="1">SQRT(Inputs!$B$38)*D635+SQRT(1-Inputs!$B$38)*_xlfn.NORM.S.INV(RAND())</f>
        <v>1.2006500764298569</v>
      </c>
      <c r="AA635" s="24">
        <f ca="1">SQRT(Inputs!$B$38)*E635+SQRT(1-Inputs!$B$38)*_xlfn.NORM.S.INV(RAND())</f>
        <v>7.0035686687027865E-2</v>
      </c>
      <c r="AB635" s="24">
        <f ca="1">SQRT(Inputs!$B$38)*F635+SQRT(1-Inputs!$B$38)*_xlfn.NORM.S.INV(RAND())</f>
        <v>0.58290989426828543</v>
      </c>
      <c r="AC635" s="24">
        <f ca="1">SQRT(Inputs!$B$38)*G635+SQRT(1-Inputs!$B$38)*_xlfn.NORM.S.INV(RAND())</f>
        <v>0.90023627195301459</v>
      </c>
      <c r="AD635" s="24">
        <f ca="1">SQRT(Inputs!$B$38)*H635+SQRT(1-Inputs!$B$38)*_xlfn.NORM.S.INV(RAND())</f>
        <v>0.62658232961514293</v>
      </c>
      <c r="AE635" s="24">
        <f ca="1">SQRT(Inputs!$B$38)*I635+SQRT(1-Inputs!$B$38)*_xlfn.NORM.S.INV(RAND())</f>
        <v>-1.0881053371675276</v>
      </c>
      <c r="AF635" s="24">
        <f ca="1">SQRT(Inputs!$B$38)*J635+SQRT(1-Inputs!$B$38)*_xlfn.NORM.S.INV(RAND())</f>
        <v>1.9232935485333229</v>
      </c>
      <c r="AG635" s="24">
        <f ca="1">SQRT(Inputs!$B$38)*K635+SQRT(1-Inputs!$B$38)*_xlfn.NORM.S.INV(RAND())</f>
        <v>-4.8983670321572803E-2</v>
      </c>
      <c r="AH635" s="24">
        <f ca="1">SQRT(Inputs!$B$38)*L635+SQRT(1-Inputs!$B$38)*_xlfn.NORM.S.INV(RAND())</f>
        <v>-0.76039773430001523</v>
      </c>
      <c r="AI635" s="24">
        <f ca="1">SQRT(Inputs!$B$38)*M635+SQRT(1-Inputs!$B$38)*_xlfn.NORM.S.INV(RAND())</f>
        <v>-1.157453762474743</v>
      </c>
      <c r="AJ635" s="24">
        <f ca="1">SQRT(Inputs!$B$38)*C635+SQRT(1-Inputs!$B$38)*_xlfn.NORM.S.INV(RAND())</f>
        <v>1.3155718607602882</v>
      </c>
      <c r="AK635" s="24">
        <f ca="1">SQRT(Inputs!$B$38)*D635+SQRT(1-Inputs!$B$38)*_xlfn.NORM.S.INV(RAND())</f>
        <v>0.85405847766172904</v>
      </c>
      <c r="AL635" s="24">
        <f ca="1">SQRT(Inputs!$B$38)*E635+SQRT(1-Inputs!$B$38)*_xlfn.NORM.S.INV(RAND())</f>
        <v>-0.51943070687018689</v>
      </c>
      <c r="AM635" s="24">
        <f ca="1">SQRT(Inputs!$B$38)*F635+SQRT(1-Inputs!$B$38)*_xlfn.NORM.S.INV(RAND())</f>
        <v>0.35481269532609527</v>
      </c>
      <c r="AN635" s="24">
        <f ca="1">SQRT(Inputs!$B$38)*G635+SQRT(1-Inputs!$B$38)*_xlfn.NORM.S.INV(RAND())</f>
        <v>0.2539051980714655</v>
      </c>
      <c r="AO635" s="24">
        <f ca="1">SQRT(Inputs!$B$38)*H635+SQRT(1-Inputs!$B$38)*_xlfn.NORM.S.INV(RAND())</f>
        <v>-0.35843683174873175</v>
      </c>
      <c r="AP635" s="24">
        <f ca="1">SQRT(Inputs!$B$38)*I635+SQRT(1-Inputs!$B$38)*_xlfn.NORM.S.INV(RAND())</f>
        <v>0.89086403799628022</v>
      </c>
      <c r="AQ635" s="24">
        <f ca="1">SQRT(Inputs!$B$38)*J635+SQRT(1-Inputs!$B$38)*_xlfn.NORM.S.INV(RAND())</f>
        <v>0.84832495504569438</v>
      </c>
      <c r="AR635" s="24">
        <f ca="1">SQRT(Inputs!$B$38)*K635+SQRT(1-Inputs!$B$38)*_xlfn.NORM.S.INV(RAND())</f>
        <v>-1.3099365504296863</v>
      </c>
      <c r="AS635" s="24">
        <f ca="1">SQRT(Inputs!$B$38)*L635+SQRT(1-Inputs!$B$38)*_xlfn.NORM.S.INV(RAND())</f>
        <v>-0.7403972484965694</v>
      </c>
      <c r="AT635" s="24">
        <f ca="1">SQRT(Inputs!$B$38)*M635+SQRT(1-Inputs!$B$38)*_xlfn.NORM.S.INV(RAND())</f>
        <v>-1.1359001880432313</v>
      </c>
      <c r="AU635" s="15">
        <f ca="1">Inputs!$B$6*EXP($B$8-0.5*C$5^2+C$5*N635)</f>
        <v>5198.9076441896486</v>
      </c>
      <c r="AV635" s="15">
        <f t="shared" ca="1" si="328"/>
        <v>6401.2509492810759</v>
      </c>
      <c r="AW635" s="15">
        <f t="shared" ca="1" si="329"/>
        <v>7556.4193130561807</v>
      </c>
      <c r="AX635" s="15">
        <f t="shared" ca="1" si="330"/>
        <v>10100.59799816767</v>
      </c>
      <c r="AY635" s="15">
        <f t="shared" ca="1" si="331"/>
        <v>14196.207549279627</v>
      </c>
      <c r="AZ635" s="15">
        <f t="shared" ca="1" si="332"/>
        <v>19178.280979498377</v>
      </c>
      <c r="BA635" s="15">
        <f t="shared" ca="1" si="333"/>
        <v>19869.230301561081</v>
      </c>
      <c r="BB635" s="15">
        <f t="shared" ca="1" si="334"/>
        <v>24344.936363765424</v>
      </c>
      <c r="BC635" s="15">
        <f t="shared" ca="1" si="335"/>
        <v>28109.285891740077</v>
      </c>
      <c r="BD635" s="15">
        <f t="shared" ca="1" si="336"/>
        <v>28164.98262394343</v>
      </c>
      <c r="BE635" s="15">
        <f t="shared" ca="1" si="337"/>
        <v>33295.759653150475</v>
      </c>
      <c r="BF635" s="15">
        <f ca="1">Inputs!$B$13*EXP($B$9-0.5*C$6^2+C$6*Y635)</f>
        <v>16821.643940222326</v>
      </c>
      <c r="BG635" s="15">
        <f t="shared" ca="1" si="338"/>
        <v>25460.377877144638</v>
      </c>
      <c r="BH635" s="15">
        <f t="shared" ca="1" si="339"/>
        <v>31471.353061100526</v>
      </c>
      <c r="BI635" s="15">
        <f t="shared" ca="1" si="340"/>
        <v>42142.046012881554</v>
      </c>
      <c r="BJ635" s="15">
        <f t="shared" ca="1" si="341"/>
        <v>58821.927469118404</v>
      </c>
      <c r="BK635" s="15">
        <f t="shared" ca="1" si="342"/>
        <v>78621.473582991035</v>
      </c>
      <c r="BL635" s="15">
        <f t="shared" ca="1" si="343"/>
        <v>83875.301355782314</v>
      </c>
      <c r="BM635" s="15">
        <f t="shared" ca="1" si="344"/>
        <v>130926.18893411067</v>
      </c>
      <c r="BN635" s="15">
        <f t="shared" ca="1" si="345"/>
        <v>160080.38172114114</v>
      </c>
      <c r="BO635" s="15">
        <f t="shared" ca="1" si="346"/>
        <v>180300.34433603362</v>
      </c>
      <c r="BP635" s="15">
        <f t="shared" ca="1" si="347"/>
        <v>194642.26919451312</v>
      </c>
      <c r="BQ635" s="15">
        <f ca="1">Inputs!$B$20*EXP($B$10-0.5*C$7^2+C$7*AJ635)</f>
        <v>6839.9742764937419</v>
      </c>
      <c r="BR635" s="15">
        <f t="shared" ca="1" si="348"/>
        <v>12172.720099075908</v>
      </c>
      <c r="BS635" s="15">
        <f t="shared" ca="1" si="349"/>
        <v>14359.082595010403</v>
      </c>
      <c r="BT635" s="15">
        <f t="shared" ca="1" si="350"/>
        <v>21729.318530167577</v>
      </c>
      <c r="BU635" s="15">
        <f t="shared" ca="1" si="351"/>
        <v>32022.384761333698</v>
      </c>
      <c r="BV635" s="15">
        <f t="shared" ca="1" si="352"/>
        <v>41095.976194971852</v>
      </c>
      <c r="BW635" s="15">
        <f t="shared" ca="1" si="353"/>
        <v>69246.545625217186</v>
      </c>
      <c r="BX635" s="15">
        <f t="shared" ca="1" si="354"/>
        <v>114807.35848545181</v>
      </c>
      <c r="BY635" s="15">
        <f t="shared" ca="1" si="355"/>
        <v>125203.4243670702</v>
      </c>
      <c r="BZ635" s="15">
        <f t="shared" ca="1" si="356"/>
        <v>153322.31934988897</v>
      </c>
      <c r="CA635" s="15">
        <f t="shared" ca="1" si="357"/>
        <v>176005.15293905581</v>
      </c>
      <c r="CB635" s="15">
        <f ca="1">(AU635*DCF!C$10-DCF!C$5*MAX(AU635*DCF!C$10,0)-MAX(AU635-Inputs!$B$6,0)/Inputs!$B$10)*DCF!C$6</f>
        <v>1041.3868169696716</v>
      </c>
      <c r="CC635" s="15">
        <f ca="1">(AV635*DCF!D$10-DCF!D$5*MAX(AV635*DCF!D$10,0)-MAX(AV635-AU635,0)/Inputs!$B$10)*DCF!D$6</f>
        <v>1267.1016044487751</v>
      </c>
      <c r="CD635" s="15">
        <f ca="1">(AW635*DCF!E$10-DCF!E$5*MAX(AW635*DCF!E$10,0)-MAX(AW635-AV635,0)/Inputs!$B$10)*DCF!E$6</f>
        <v>1484.4651783312513</v>
      </c>
      <c r="CE635" s="15">
        <f ca="1">(AX635*DCF!F$10-DCF!F$5*MAX(AX635*DCF!F$10,0)-MAX(AX635-AW635,0)/Inputs!$B$10)*DCF!F$6</f>
        <v>1675.5639390620258</v>
      </c>
      <c r="CF635" s="15">
        <f ca="1">(AY635*DCF!G$10-DCF!G$5*MAX(AY635*DCF!G$10,0)-MAX(AY635-AX635,0)/Inputs!$B$10)*DCF!G$6</f>
        <v>2137.7375189789132</v>
      </c>
      <c r="CG635" s="15">
        <f ca="1">(AZ635*DCF!H$10-DCF!H$5*MAX(AZ635*DCF!H$10,0)-MAX(AZ635-AY635,0)/Inputs!$B$10)*DCF!H$6</f>
        <v>2838.8205553927151</v>
      </c>
      <c r="CH635" s="15">
        <f ca="1">(BA635*DCF!I$10-DCF!I$5*MAX(BA635*DCF!I$10,0)-MAX(BA635-AZ635,0)/Inputs!$B$10)*DCF!I$6</f>
        <v>3516.0436468667926</v>
      </c>
      <c r="CI635" s="15">
        <f ca="1">(BB635*DCF!J$10-DCF!J$5*MAX(BB635*DCF!J$10,0)-MAX(BB635-BA635,0)/Inputs!$B$10)*DCF!J$6</f>
        <v>3499.4280681596056</v>
      </c>
      <c r="CJ635" s="15">
        <f ca="1">(BC635*DCF!K$10-DCF!K$5*MAX(BC635*DCF!K$10,0)-MAX(BC635-BB635,0)/Inputs!$B$10)*DCF!K$6</f>
        <v>3998.1919608546264</v>
      </c>
      <c r="CK635" s="15">
        <f ca="1">(BD635*DCF!L$10-DCF!L$5*MAX(BD635*DCF!L$10,0)-MAX(BD635-BC635,0)/Inputs!$B$10)*DCF!L$6</f>
        <v>4240.6124747994782</v>
      </c>
      <c r="CL635" s="15">
        <f ca="1">(BE635*DCF!M$10-DCF!M$5*MAX(BE635*DCF!M$10,0)-MAX(BE635-BD635,0)/Inputs!$B$10)*DCF!M$6</f>
        <v>4085.5361979495601</v>
      </c>
      <c r="CM635" s="15">
        <f ca="1">(BF635*DCF!C$28-DCF!C$5*MAX(BF635*DCF!C$28,0)-MAX(BF635-Inputs!$B$13,0)/Inputs!$B$17)*DCF!C$6</f>
        <v>3878.7413381074725</v>
      </c>
      <c r="CN635" s="15">
        <f ca="1">(BG635*DCF!D$28-DCF!D$5*MAX(BG635*DCF!D$28,0)-MAX(BG635-BF635,0)/Inputs!$B$17)*DCF!D$6</f>
        <v>5655.6304667053146</v>
      </c>
      <c r="CO635" s="15">
        <f ca="1">(BH635*DCF!E$28-DCF!E$5*MAX(BH635*DCF!E$28,0)-MAX(BH635-BG635,0)/Inputs!$B$17)*DCF!E$6</f>
        <v>7728.5671107790149</v>
      </c>
      <c r="CP635" s="15">
        <f ca="1">(BI635*DCF!F$28-DCF!F$5*MAX(BI635*DCF!F$28,0)-MAX(BI635-BH635,0)/Inputs!$B$17)*DCF!F$6</f>
        <v>9497.6871196187967</v>
      </c>
      <c r="CQ635" s="15">
        <f ca="1">(BJ635*DCF!G$28-DCF!G$5*MAX(BJ635*DCF!G$28,0)-MAX(BJ635-BI635,0)/Inputs!$B$17)*DCF!G$6</f>
        <v>12456.404078710486</v>
      </c>
      <c r="CR635" s="15">
        <f ca="1">(BK635*DCF!H$28-DCF!H$5*MAX(BK635*DCF!H$28,0)-MAX(BK635-BJ635,0)/Inputs!$B$17)*DCF!H$6</f>
        <v>16367.664005894252</v>
      </c>
      <c r="CS635" s="15">
        <f ca="1">(BL635*DCF!I$28-DCF!I$5*MAX(BL635*DCF!I$28,0)-MAX(BL635-BK635,0)/Inputs!$B$17)*DCF!I$6</f>
        <v>18969.446498128269</v>
      </c>
      <c r="CT635" s="15">
        <f ca="1">(BM635*DCF!J$28-DCF!J$5*MAX(BM635*DCF!J$28,0)-MAX(BM635-BL635,0)/Inputs!$B$17)*DCF!J$6</f>
        <v>22968.845814422813</v>
      </c>
      <c r="CU635" s="15">
        <f ca="1">(BN635*DCF!K$28-DCF!K$5*MAX(BN635*DCF!K$28,0)-MAX(BN635-BM635,0)/Inputs!$B$17)*DCF!K$6</f>
        <v>30235.292267185789</v>
      </c>
      <c r="CV635" s="15">
        <f ca="1">(BO635*DCF!L$28-DCF!L$5*MAX(BO635*DCF!L$28,0)-MAX(BO635-BN635,0)/Inputs!$B$17)*DCF!L$6</f>
        <v>33685.780690096974</v>
      </c>
      <c r="CW635" s="15">
        <f ca="1">(BP635*DCF!M$28-DCF!M$5*MAX(BP635*DCF!M$28,0)-MAX(BP635-BO635,0)/Inputs!$B$17)*DCF!M$6</f>
        <v>35122.921448347704</v>
      </c>
      <c r="CX635" s="15">
        <f ca="1">(BQ635*DCF!C$46-DCF!C$5*MAX(BQ635*DCF!C$46,0)-MAX(BQ635-Inputs!$B$20,0)/Inputs!$B$24)*DCF!C$6</f>
        <v>-3260.4902608501675</v>
      </c>
      <c r="CY635" s="15">
        <f ca="1">(BR635*DCF!D$46-DCF!D$5*MAX(BR635*DCF!D$46,0)-MAX(BR635-BQ635,0)/Inputs!$B$24)*DCF!D$6</f>
        <v>-4353.0378260964771</v>
      </c>
      <c r="CZ635" s="15">
        <f ca="1">(BS635*DCF!E$46-DCF!E$5*MAX(BS635*DCF!E$46,0)-MAX(BS635-BR635,0)/Inputs!$B$24)*DCF!E$6</f>
        <v>-2559.7904241883793</v>
      </c>
      <c r="DA635" s="15">
        <f ca="1">(BT635*DCF!F$46-DCF!F$5*MAX(BT635*DCF!F$46,0)-MAX(BT635-BS635,0)/Inputs!$B$24)*DCF!F$6</f>
        <v>-4266.2022535203878</v>
      </c>
      <c r="DB635" s="15">
        <f ca="1">(BU635*DCF!G$46-DCF!G$5*MAX(BU635*DCF!G$46,0)-MAX(BU635-BT635,0)/Inputs!$B$24)*DCF!G$6</f>
        <v>-4539.5538688713805</v>
      </c>
      <c r="DC635" s="15">
        <f ca="1">(BV635*DCF!H$46-DCF!H$5*MAX(BV635*DCF!H$46,0)-MAX(BV635-BU635,0)/Inputs!$B$24)*DCF!H$6</f>
        <v>-2819.5629431859579</v>
      </c>
      <c r="DD635" s="15">
        <f ca="1">(BW635*DCF!I$46-DCF!I$5*MAX(BW635*DCF!I$46,0)-MAX(BW635-BV635,0)/Inputs!$B$24)*DCF!I$6</f>
        <v>-6481.6636540789668</v>
      </c>
      <c r="DE635" s="15">
        <f ca="1">(BX635*DCF!J$46-DCF!J$5*MAX(BX635*DCF!J$46,0)-MAX(BX635-BW635,0)/Inputs!$B$24)*DCF!J$6</f>
        <v>-7266.1320974140699</v>
      </c>
      <c r="DF635" s="15">
        <f ca="1">(BY635*DCF!K$46-DCF!K$5*MAX(BY635*DCF!K$46,0)-MAX(BY635-BX635,0)/Inputs!$B$24)*DCF!K$6</f>
        <v>4605.2777765157907</v>
      </c>
      <c r="DG635" s="15">
        <f ca="1">(BZ635*DCF!L$46-DCF!L$5*MAX(BZ635*DCF!L$46,0)-MAX(BZ635-BY635,0)/Inputs!$B$24)*DCF!L$6</f>
        <v>4235.0642326945526</v>
      </c>
      <c r="DH635" s="15">
        <f ca="1">(CA635*DCF!M$46-DCF!M$5*MAX(CA635*DCF!M$46,0)-MAX(CA635-BZ635,0)/Inputs!$B$24)*DCF!M$6</f>
        <v>9056.1261136232242</v>
      </c>
      <c r="DI635" s="15">
        <f ca="1">SUM(CB635:CL635)+BE635*DCF!M$10*(1+Inputs!$B$30)*(1-Inputs!$B$33)*(1-Inputs!$B$30/Inputs!$B$31)/(Inputs!$B$29-Inputs!$B$30)*DCF!M$6</f>
        <v>122447.42736737155</v>
      </c>
      <c r="DJ635" s="15">
        <f ca="1">SUM(CM635:CW635)+BP635*DCF!M$28*(1+Inputs!$B$30)*(1-Inputs!$B$33)*(1-Inputs!$B$30/Inputs!$B$31)/(Inputs!$B$29-Inputs!$B$30)*DCF!M$6</f>
        <v>918822.99289917003</v>
      </c>
      <c r="DK635" s="15">
        <f ca="1">SUM(CX635:DH635)+CA635*DCF!M$46*(1+Inputs!$B$30)*(1-Inputs!$B$33)*(1-Inputs!$B$30/Inputs!$B$31)/(Inputs!$B$29-Inputs!$B$30)*DCF!M$6</f>
        <v>254474.8503816241</v>
      </c>
      <c r="DM635" s="15">
        <f ca="1">DI635+DJ635+DK635+Inputs!$B$34+Inputs!$B$36-Inputs!$B$35</f>
        <v>1372596.2706481656</v>
      </c>
    </row>
    <row r="636" spans="1:117" x14ac:dyDescent="0.75">
      <c r="A636" s="11">
        <v>623</v>
      </c>
      <c r="C636" s="24">
        <f t="shared" ca="1" si="362"/>
        <v>1.4924196677053869</v>
      </c>
      <c r="D636" s="24">
        <f t="shared" ca="1" si="362"/>
        <v>-0.44541574455114036</v>
      </c>
      <c r="E636" s="24">
        <f t="shared" ca="1" si="362"/>
        <v>0.16634845136861426</v>
      </c>
      <c r="F636" s="24">
        <f t="shared" ca="1" si="362"/>
        <v>-0.13237864959393356</v>
      </c>
      <c r="G636" s="24">
        <f t="shared" ca="1" si="362"/>
        <v>0.37968250718871616</v>
      </c>
      <c r="H636" s="24">
        <f t="shared" ca="1" si="362"/>
        <v>0.38720495992784487</v>
      </c>
      <c r="I636" s="24">
        <f t="shared" ca="1" si="362"/>
        <v>1.2814133958299383</v>
      </c>
      <c r="J636" s="24">
        <f t="shared" ca="1" si="362"/>
        <v>-1.6775717639380254</v>
      </c>
      <c r="K636" s="24">
        <f t="shared" ca="1" si="362"/>
        <v>-9.0918299823625204E-2</v>
      </c>
      <c r="L636" s="24">
        <f t="shared" ca="1" si="362"/>
        <v>0.95383914228560529</v>
      </c>
      <c r="M636" s="24">
        <f t="shared" ca="1" si="362"/>
        <v>0.32732849989315516</v>
      </c>
      <c r="N636" s="24">
        <f ca="1">SQRT(Inputs!$B$38)*C636+SQRT(1-Inputs!$B$38)*_xlfn.NORM.S.INV(RAND())</f>
        <v>-0.45625770784584396</v>
      </c>
      <c r="O636" s="24">
        <f ca="1">SQRT(Inputs!$B$38)*D636+SQRT(1-Inputs!$B$38)*_xlfn.NORM.S.INV(RAND())</f>
        <v>0.62828099063570342</v>
      </c>
      <c r="P636" s="24">
        <f ca="1">SQRT(Inputs!$B$38)*E636+SQRT(1-Inputs!$B$38)*_xlfn.NORM.S.INV(RAND())</f>
        <v>0.84594780514696621</v>
      </c>
      <c r="Q636" s="24">
        <f ca="1">SQRT(Inputs!$B$38)*F636+SQRT(1-Inputs!$B$38)*_xlfn.NORM.S.INV(RAND())</f>
        <v>-0.16736143586315858</v>
      </c>
      <c r="R636" s="24">
        <f ca="1">SQRT(Inputs!$B$38)*G636+SQRT(1-Inputs!$B$38)*_xlfn.NORM.S.INV(RAND())</f>
        <v>-0.66567593760604704</v>
      </c>
      <c r="S636" s="24">
        <f ca="1">SQRT(Inputs!$B$38)*H636+SQRT(1-Inputs!$B$38)*_xlfn.NORM.S.INV(RAND())</f>
        <v>-0.5294147236622424</v>
      </c>
      <c r="T636" s="24">
        <f ca="1">SQRT(Inputs!$B$38)*I636+SQRT(1-Inputs!$B$38)*_xlfn.NORM.S.INV(RAND())</f>
        <v>1.5417375801428328</v>
      </c>
      <c r="U636" s="24">
        <f ca="1">SQRT(Inputs!$B$38)*J636+SQRT(1-Inputs!$B$38)*_xlfn.NORM.S.INV(RAND())</f>
        <v>-1.7108776956543568</v>
      </c>
      <c r="V636" s="24">
        <f ca="1">SQRT(Inputs!$B$38)*K636+SQRT(1-Inputs!$B$38)*_xlfn.NORM.S.INV(RAND())</f>
        <v>-0.83739982979263927</v>
      </c>
      <c r="W636" s="24">
        <f ca="1">SQRT(Inputs!$B$38)*L636+SQRT(1-Inputs!$B$38)*_xlfn.NORM.S.INV(RAND())</f>
        <v>0.40660216736966537</v>
      </c>
      <c r="X636" s="24">
        <f ca="1">SQRT(Inputs!$B$38)*M636+SQRT(1-Inputs!$B$38)*_xlfn.NORM.S.INV(RAND())</f>
        <v>-3.9325217161991971E-2</v>
      </c>
      <c r="Y636" s="24">
        <f ca="1">SQRT(Inputs!$B$38)*C636+SQRT(1-Inputs!$B$38)*_xlfn.NORM.S.INV(RAND())</f>
        <v>0.19169877128368806</v>
      </c>
      <c r="Z636" s="24">
        <f ca="1">SQRT(Inputs!$B$38)*D636+SQRT(1-Inputs!$B$38)*_xlfn.NORM.S.INV(RAND())</f>
        <v>-0.45519904277399958</v>
      </c>
      <c r="AA636" s="24">
        <f ca="1">SQRT(Inputs!$B$38)*E636+SQRT(1-Inputs!$B$38)*_xlfn.NORM.S.INV(RAND())</f>
        <v>-0.39304054025694318</v>
      </c>
      <c r="AB636" s="24">
        <f ca="1">SQRT(Inputs!$B$38)*F636+SQRT(1-Inputs!$B$38)*_xlfn.NORM.S.INV(RAND())</f>
        <v>-0.95600600417182691</v>
      </c>
      <c r="AC636" s="24">
        <f ca="1">SQRT(Inputs!$B$38)*G636+SQRT(1-Inputs!$B$38)*_xlfn.NORM.S.INV(RAND())</f>
        <v>-0.26075451985864617</v>
      </c>
      <c r="AD636" s="24">
        <f ca="1">SQRT(Inputs!$B$38)*H636+SQRT(1-Inputs!$B$38)*_xlfn.NORM.S.INV(RAND())</f>
        <v>-0.3160447662126602</v>
      </c>
      <c r="AE636" s="24">
        <f ca="1">SQRT(Inputs!$B$38)*I636+SQRT(1-Inputs!$B$38)*_xlfn.NORM.S.INV(RAND())</f>
        <v>1.0172841731547142</v>
      </c>
      <c r="AF636" s="24">
        <f ca="1">SQRT(Inputs!$B$38)*J636+SQRT(1-Inputs!$B$38)*_xlfn.NORM.S.INV(RAND())</f>
        <v>-0.53787304239573275</v>
      </c>
      <c r="AG636" s="24">
        <f ca="1">SQRT(Inputs!$B$38)*K636+SQRT(1-Inputs!$B$38)*_xlfn.NORM.S.INV(RAND())</f>
        <v>4.1446492913528171E-2</v>
      </c>
      <c r="AH636" s="24">
        <f ca="1">SQRT(Inputs!$B$38)*L636+SQRT(1-Inputs!$B$38)*_xlfn.NORM.S.INV(RAND())</f>
        <v>1.0615764266852723</v>
      </c>
      <c r="AI636" s="24">
        <f ca="1">SQRT(Inputs!$B$38)*M636+SQRT(1-Inputs!$B$38)*_xlfn.NORM.S.INV(RAND())</f>
        <v>-0.21892739876324396</v>
      </c>
      <c r="AJ636" s="24">
        <f ca="1">SQRT(Inputs!$B$38)*C636+SQRT(1-Inputs!$B$38)*_xlfn.NORM.S.INV(RAND())</f>
        <v>6.5324657502000893E-2</v>
      </c>
      <c r="AK636" s="24">
        <f ca="1">SQRT(Inputs!$B$38)*D636+SQRT(1-Inputs!$B$38)*_xlfn.NORM.S.INV(RAND())</f>
        <v>4.9924042971625615E-2</v>
      </c>
      <c r="AL636" s="24">
        <f ca="1">SQRT(Inputs!$B$38)*E636+SQRT(1-Inputs!$B$38)*_xlfn.NORM.S.INV(RAND())</f>
        <v>-1.1476257536999928</v>
      </c>
      <c r="AM636" s="24">
        <f ca="1">SQRT(Inputs!$B$38)*F636+SQRT(1-Inputs!$B$38)*_xlfn.NORM.S.INV(RAND())</f>
        <v>-0.83860075561879321</v>
      </c>
      <c r="AN636" s="24">
        <f ca="1">SQRT(Inputs!$B$38)*G636+SQRT(1-Inputs!$B$38)*_xlfn.NORM.S.INV(RAND())</f>
        <v>2.4059975432889152E-2</v>
      </c>
      <c r="AO636" s="24">
        <f ca="1">SQRT(Inputs!$B$38)*H636+SQRT(1-Inputs!$B$38)*_xlfn.NORM.S.INV(RAND())</f>
        <v>0.67302984358150697</v>
      </c>
      <c r="AP636" s="24">
        <f ca="1">SQRT(Inputs!$B$38)*I636+SQRT(1-Inputs!$B$38)*_xlfn.NORM.S.INV(RAND())</f>
        <v>-0.33943572976399017</v>
      </c>
      <c r="AQ636" s="24">
        <f ca="1">SQRT(Inputs!$B$38)*J636+SQRT(1-Inputs!$B$38)*_xlfn.NORM.S.INV(RAND())</f>
        <v>-0.12698666042801743</v>
      </c>
      <c r="AR636" s="24">
        <f ca="1">SQRT(Inputs!$B$38)*K636+SQRT(1-Inputs!$B$38)*_xlfn.NORM.S.INV(RAND())</f>
        <v>0.62010117067319914</v>
      </c>
      <c r="AS636" s="24">
        <f ca="1">SQRT(Inputs!$B$38)*L636+SQRT(1-Inputs!$B$38)*_xlfn.NORM.S.INV(RAND())</f>
        <v>0.61235828659151303</v>
      </c>
      <c r="AT636" s="24">
        <f ca="1">SQRT(Inputs!$B$38)*M636+SQRT(1-Inputs!$B$38)*_xlfn.NORM.S.INV(RAND())</f>
        <v>0.29925552570688002</v>
      </c>
      <c r="AU636" s="15">
        <f ca="1">Inputs!$B$6*EXP($B$8-0.5*C$5^2+C$5*N636)</f>
        <v>4608.9556854416678</v>
      </c>
      <c r="AV636" s="15">
        <f t="shared" ca="1" si="328"/>
        <v>6153.1343001024479</v>
      </c>
      <c r="AW636" s="15">
        <f t="shared" ca="1" si="329"/>
        <v>8409.4800050136182</v>
      </c>
      <c r="AX636" s="15">
        <f t="shared" ca="1" si="330"/>
        <v>10054.684701498509</v>
      </c>
      <c r="AY636" s="15">
        <f t="shared" ca="1" si="331"/>
        <v>11368.74719172167</v>
      </c>
      <c r="AZ636" s="15">
        <f t="shared" ca="1" si="332"/>
        <v>13116.857262864145</v>
      </c>
      <c r="BA636" s="15">
        <f t="shared" ca="1" si="333"/>
        <v>18862.414004825241</v>
      </c>
      <c r="BB636" s="15">
        <f t="shared" ca="1" si="334"/>
        <v>19455.545173594983</v>
      </c>
      <c r="BC636" s="15">
        <f t="shared" ca="1" si="335"/>
        <v>21977.7613242593</v>
      </c>
      <c r="BD636" s="15">
        <f t="shared" ca="1" si="336"/>
        <v>27968.527360593536</v>
      </c>
      <c r="BE636" s="15">
        <f t="shared" ca="1" si="337"/>
        <v>34149.309870800935</v>
      </c>
      <c r="BF636" s="15">
        <f ca="1">Inputs!$B$13*EXP($B$9-0.5*C$6^2+C$6*Y636)</f>
        <v>14366.768417437605</v>
      </c>
      <c r="BG636" s="15">
        <f t="shared" ca="1" si="338"/>
        <v>16128.631780042606</v>
      </c>
      <c r="BH636" s="15">
        <f t="shared" ca="1" si="339"/>
        <v>18462.575128467321</v>
      </c>
      <c r="BI636" s="15">
        <f t="shared" ca="1" si="340"/>
        <v>19508.394173845714</v>
      </c>
      <c r="BJ636" s="15">
        <f t="shared" ca="1" si="341"/>
        <v>23033.782636280288</v>
      </c>
      <c r="BK636" s="15">
        <f t="shared" ca="1" si="342"/>
        <v>27079.033079609715</v>
      </c>
      <c r="BL636" s="15">
        <f t="shared" ca="1" si="343"/>
        <v>37950.661593529818</v>
      </c>
      <c r="BM636" s="15">
        <f t="shared" ca="1" si="344"/>
        <v>43634.350473508865</v>
      </c>
      <c r="BN636" s="15">
        <f t="shared" ca="1" si="345"/>
        <v>53931.990936374321</v>
      </c>
      <c r="BO636" s="15">
        <f t="shared" ca="1" si="346"/>
        <v>75072.813833157285</v>
      </c>
      <c r="BP636" s="15">
        <f t="shared" ca="1" si="347"/>
        <v>90136.884080122327</v>
      </c>
      <c r="BQ636" s="15">
        <f ca="1">Inputs!$B$20*EXP($B$10-0.5*C$7^2+C$7*AJ636)</f>
        <v>4390.0601642239872</v>
      </c>
      <c r="BR636" s="15">
        <f t="shared" ca="1" si="348"/>
        <v>6051.94270341023</v>
      </c>
      <c r="BS636" s="15">
        <f t="shared" ca="1" si="349"/>
        <v>5960.4451535294802</v>
      </c>
      <c r="BT636" s="15">
        <f t="shared" ca="1" si="350"/>
        <v>6595.2790720252415</v>
      </c>
      <c r="BU636" s="15">
        <f t="shared" ca="1" si="351"/>
        <v>9193.6334997354388</v>
      </c>
      <c r="BV636" s="15">
        <f t="shared" ca="1" si="352"/>
        <v>14885.300983813628</v>
      </c>
      <c r="BW636" s="15">
        <f t="shared" ca="1" si="353"/>
        <v>19331.680949354453</v>
      </c>
      <c r="BX636" s="15">
        <f t="shared" ca="1" si="354"/>
        <v>26358.816787685311</v>
      </c>
      <c r="BY636" s="15">
        <f t="shared" ca="1" si="355"/>
        <v>41585.476422293956</v>
      </c>
      <c r="BZ636" s="15">
        <f t="shared" ca="1" si="356"/>
        <v>65302.855150824456</v>
      </c>
      <c r="CA636" s="15">
        <f t="shared" ca="1" si="357"/>
        <v>96740.773904782152</v>
      </c>
      <c r="CB636" s="15">
        <f ca="1">(AU636*DCF!C$10-DCF!C$5*MAX(AU636*DCF!C$10,0)-MAX(AU636-Inputs!$B$6,0)/Inputs!$B$10)*DCF!C$6</f>
        <v>1045.5932795890674</v>
      </c>
      <c r="CC636" s="15">
        <f ca="1">(AV636*DCF!D$10-DCF!D$5*MAX(AV636*DCF!D$10,0)-MAX(AV636-AU636,0)/Inputs!$B$10)*DCF!D$6</f>
        <v>1123.2772583737196</v>
      </c>
      <c r="CD636" s="15">
        <f ca="1">(AW636*DCF!E$10-DCF!E$5*MAX(AW636*DCF!E$10,0)-MAX(AW636-AV636,0)/Inputs!$B$10)*DCF!E$6</f>
        <v>1433.392573696264</v>
      </c>
      <c r="CE636" s="15">
        <f ca="1">(AX636*DCF!F$10-DCF!F$5*MAX(AX636*DCF!F$10,0)-MAX(AX636-AW636,0)/Inputs!$B$10)*DCF!F$6</f>
        <v>1852.5953384244488</v>
      </c>
      <c r="CF636" s="15">
        <f ca="1">(AY636*DCF!G$10-DCF!G$5*MAX(AY636*DCF!G$10,0)-MAX(AY636-AX636,0)/Inputs!$B$10)*DCF!G$6</f>
        <v>2089.8294293875369</v>
      </c>
      <c r="CG636" s="15">
        <f ca="1">(AZ636*DCF!H$10-DCF!H$5*MAX(AZ636*DCF!H$10,0)-MAX(AZ636-AY636,0)/Inputs!$B$10)*DCF!H$6</f>
        <v>2236.2389639216703</v>
      </c>
      <c r="CH636" s="15">
        <f ca="1">(BA636*DCF!I$10-DCF!I$5*MAX(BA636*DCF!I$10,0)-MAX(BA636-AZ636,0)/Inputs!$B$10)*DCF!I$6</f>
        <v>2503.0023239302263</v>
      </c>
      <c r="CI636" s="15">
        <f ca="1">(BB636*DCF!J$10-DCF!J$5*MAX(BB636*DCF!J$10,0)-MAX(BB636-BA636,0)/Inputs!$B$10)*DCF!J$6</f>
        <v>3248.7374403542626</v>
      </c>
      <c r="CJ636" s="15">
        <f ca="1">(BC636*DCF!K$10-DCF!K$5*MAX(BC636*DCF!K$10,0)-MAX(BC636-BB636,0)/Inputs!$B$10)*DCF!K$6</f>
        <v>3184.9947424205066</v>
      </c>
      <c r="CK636" s="15">
        <f ca="1">(BD636*DCF!L$10-DCF!L$5*MAX(BD636*DCF!L$10,0)-MAX(BD636-BC636,0)/Inputs!$B$10)*DCF!L$6</f>
        <v>3443.4827271232016</v>
      </c>
      <c r="CL636" s="15">
        <f ca="1">(BE636*DCF!M$10-DCF!M$5*MAX(BE636*DCF!M$10,0)-MAX(BE636-BD636,0)/Inputs!$B$10)*DCF!M$6</f>
        <v>4080.5487996017437</v>
      </c>
      <c r="CM636" s="15">
        <f ca="1">(BF636*DCF!C$28-DCF!C$5*MAX(BF636*DCF!C$28,0)-MAX(BF636-Inputs!$B$13,0)/Inputs!$B$17)*DCF!C$6</f>
        <v>3696.4752761596442</v>
      </c>
      <c r="CN636" s="15">
        <f ca="1">(BG636*DCF!D$28-DCF!D$5*MAX(BG636*DCF!D$28,0)-MAX(BG636-BF636,0)/Inputs!$B$17)*DCF!D$6</f>
        <v>4374.3678109126513</v>
      </c>
      <c r="CO636" s="15">
        <f ca="1">(BH636*DCF!E$28-DCF!E$5*MAX(BH636*DCF!E$28,0)-MAX(BH636-BG636,0)/Inputs!$B$17)*DCF!E$6</f>
        <v>4768.9419214293102</v>
      </c>
      <c r="CP636" s="15">
        <f ca="1">(BI636*DCF!F$28-DCF!F$5*MAX(BI636*DCF!F$28,0)-MAX(BI636-BH636,0)/Inputs!$B$17)*DCF!F$6</f>
        <v>5105.6072626288606</v>
      </c>
      <c r="CQ636" s="15">
        <f ca="1">(BJ636*DCF!G$28-DCF!G$5*MAX(BJ636*DCF!G$28,0)-MAX(BJ636-BI636,0)/Inputs!$B$17)*DCF!G$6</f>
        <v>5383.3541489922964</v>
      </c>
      <c r="CR636" s="15">
        <f ca="1">(BK636*DCF!H$28-DCF!H$5*MAX(BK636*DCF!H$28,0)-MAX(BK636-BJ636,0)/Inputs!$B$17)*DCF!H$6</f>
        <v>6068.4252413970298</v>
      </c>
      <c r="CS636" s="15">
        <f ca="1">(BL636*DCF!I$28-DCF!I$5*MAX(BL636*DCF!I$28,0)-MAX(BL636-BK636,0)/Inputs!$B$17)*DCF!I$6</f>
        <v>7363.8013478553021</v>
      </c>
      <c r="CT636" s="15">
        <f ca="1">(BM636*DCF!J$28-DCF!J$5*MAX(BM636*DCF!J$28,0)-MAX(BM636-BL636,0)/Inputs!$B$17)*DCF!J$6</f>
        <v>8980.4718069050105</v>
      </c>
      <c r="CU636" s="15">
        <f ca="1">(BN636*DCF!K$28-DCF!K$5*MAX(BN636*DCF!K$28,0)-MAX(BN636-BM636,0)/Inputs!$B$17)*DCF!K$6</f>
        <v>10128.208415242641</v>
      </c>
      <c r="CV636" s="15">
        <f ca="1">(BO636*DCF!L$28-DCF!L$5*MAX(BO636*DCF!L$28,0)-MAX(BO636-BN636,0)/Inputs!$B$17)*DCF!L$6</f>
        <v>12586.482765797775</v>
      </c>
      <c r="CW636" s="15">
        <f ca="1">(BP636*DCF!M$28-DCF!M$5*MAX(BP636*DCF!M$28,0)-MAX(BP636-BO636,0)/Inputs!$B$17)*DCF!M$6</f>
        <v>15384.688273935659</v>
      </c>
      <c r="CX636" s="15">
        <f ca="1">(BQ636*DCF!C$46-DCF!C$5*MAX(BQ636*DCF!C$46,0)-MAX(BQ636-Inputs!$B$20,0)/Inputs!$B$24)*DCF!C$6</f>
        <v>-1563.090183065118</v>
      </c>
      <c r="CY636" s="15">
        <f ca="1">(BR636*DCF!D$46-DCF!D$5*MAX(BR636*DCF!D$46,0)-MAX(BR636-BQ636,0)/Inputs!$B$24)*DCF!D$6</f>
        <v>-1742.0369709371046</v>
      </c>
      <c r="CZ636" s="15">
        <f ca="1">(BS636*DCF!E$46-DCF!E$5*MAX(BS636*DCF!E$46,0)-MAX(BS636-BR636,0)/Inputs!$B$24)*DCF!E$6</f>
        <v>-704.83301731848474</v>
      </c>
      <c r="DA636" s="15">
        <f ca="1">(BT636*DCF!F$46-DCF!F$5*MAX(BT636*DCF!F$46,0)-MAX(BT636-BS636,0)/Inputs!$B$24)*DCF!F$6</f>
        <v>-711.4730189154177</v>
      </c>
      <c r="DB636" s="15">
        <f ca="1">(BU636*DCF!G$46-DCF!G$5*MAX(BU636*DCF!G$46,0)-MAX(BU636-BT636,0)/Inputs!$B$24)*DCF!G$6</f>
        <v>-1183.2907587958678</v>
      </c>
      <c r="DC636" s="15">
        <f ca="1">(BV636*DCF!H$46-DCF!H$5*MAX(BV636*DCF!H$46,0)-MAX(BV636-BU636,0)/Inputs!$B$24)*DCF!H$6</f>
        <v>-1768.6507972520303</v>
      </c>
      <c r="DD636" s="15">
        <f ca="1">(BW636*DCF!I$46-DCF!I$5*MAX(BW636*DCF!I$46,0)-MAX(BW636-BV636,0)/Inputs!$B$24)*DCF!I$6</f>
        <v>-829.91101353190436</v>
      </c>
      <c r="DE636" s="15">
        <f ca="1">(BX636*DCF!J$46-DCF!J$5*MAX(BX636*DCF!J$46,0)-MAX(BX636-BW636,0)/Inputs!$B$24)*DCF!J$6</f>
        <v>-757.80216520343538</v>
      </c>
      <c r="DF636" s="15">
        <f ca="1">(BY636*DCF!K$46-DCF!K$5*MAX(BY636*DCF!K$46,0)-MAX(BY636-BX636,0)/Inputs!$B$24)*DCF!K$6</f>
        <v>-1354.624934803722</v>
      </c>
      <c r="DG636" s="15">
        <f ca="1">(BZ636*DCF!L$46-DCF!L$5*MAX(BZ636*DCF!L$46,0)-MAX(BZ636-BY636,0)/Inputs!$B$24)*DCF!L$6</f>
        <v>-853.23707425164616</v>
      </c>
      <c r="DH636" s="15">
        <f ca="1">(CA636*DCF!M$46-DCF!M$5*MAX(CA636*DCF!M$46,0)-MAX(CA636-BZ636,0)/Inputs!$B$24)*DCF!M$6</f>
        <v>1011.8051291497113</v>
      </c>
      <c r="DI636" s="15">
        <f ca="1">SUM(CB636:CL636)+BE636*DCF!M$10*(1+Inputs!$B$30)*(1-Inputs!$B$33)*(1-Inputs!$B$30/Inputs!$B$31)/(Inputs!$B$29-Inputs!$B$30)*DCF!M$6</f>
        <v>121279.67382513516</v>
      </c>
      <c r="DJ636" s="15">
        <f ca="1">SUM(CM636:CW636)+BP636*DCF!M$28*(1+Inputs!$B$30)*(1-Inputs!$B$33)*(1-Inputs!$B$30/Inputs!$B$31)/(Inputs!$B$29-Inputs!$B$30)*DCF!M$6</f>
        <v>418310.34471375914</v>
      </c>
      <c r="DK636" s="15">
        <f ca="1">SUM(CX636:DH636)+CA636*DCF!M$46*(1+Inputs!$B$30)*(1-Inputs!$B$33)*(1-Inputs!$B$30/Inputs!$B$31)/(Inputs!$B$29-Inputs!$B$30)*DCF!M$6</f>
        <v>139115.55132913496</v>
      </c>
      <c r="DM636" s="15">
        <f ca="1">DI636+DJ636+DK636+Inputs!$B$34+Inputs!$B$36-Inputs!$B$35</f>
        <v>755556.56986802933</v>
      </c>
    </row>
    <row r="637" spans="1:117" x14ac:dyDescent="0.75">
      <c r="A637" s="11">
        <v>624</v>
      </c>
      <c r="C637" s="24">
        <f t="shared" ca="1" si="362"/>
        <v>0.14747839980484792</v>
      </c>
      <c r="D637" s="24">
        <f t="shared" ca="1" si="362"/>
        <v>-1.4496113799784494</v>
      </c>
      <c r="E637" s="24">
        <f t="shared" ca="1" si="362"/>
        <v>-1.0305224275988638</v>
      </c>
      <c r="F637" s="24">
        <f t="shared" ca="1" si="362"/>
        <v>-0.33581043713227243</v>
      </c>
      <c r="G637" s="24">
        <f t="shared" ca="1" si="362"/>
        <v>0.28479115958098589</v>
      </c>
      <c r="H637" s="24">
        <f t="shared" ca="1" si="362"/>
        <v>8.1670912430222758E-2</v>
      </c>
      <c r="I637" s="24">
        <f t="shared" ca="1" si="362"/>
        <v>-1.9354876321708359</v>
      </c>
      <c r="J637" s="24">
        <f t="shared" ca="1" si="362"/>
        <v>1.6561211735217103</v>
      </c>
      <c r="K637" s="24">
        <f t="shared" ca="1" si="362"/>
        <v>-0.46756465180128681</v>
      </c>
      <c r="L637" s="24">
        <f t="shared" ca="1" si="362"/>
        <v>0.73679312884612924</v>
      </c>
      <c r="M637" s="24">
        <f t="shared" ca="1" si="362"/>
        <v>-0.62394712058783852</v>
      </c>
      <c r="N637" s="24">
        <f ca="1">SQRT(Inputs!$B$38)*C637+SQRT(1-Inputs!$B$38)*_xlfn.NORM.S.INV(RAND())</f>
        <v>0.26007242151559568</v>
      </c>
      <c r="O637" s="24">
        <f ca="1">SQRT(Inputs!$B$38)*D637+SQRT(1-Inputs!$B$38)*_xlfn.NORM.S.INV(RAND())</f>
        <v>-0.61310910648093619</v>
      </c>
      <c r="P637" s="24">
        <f ca="1">SQRT(Inputs!$B$38)*E637+SQRT(1-Inputs!$B$38)*_xlfn.NORM.S.INV(RAND())</f>
        <v>6.2568204497926438E-2</v>
      </c>
      <c r="Q637" s="24">
        <f ca="1">SQRT(Inputs!$B$38)*F637+SQRT(1-Inputs!$B$38)*_xlfn.NORM.S.INV(RAND())</f>
        <v>-1.3773153992200449</v>
      </c>
      <c r="R637" s="24">
        <f ca="1">SQRT(Inputs!$B$38)*G637+SQRT(1-Inputs!$B$38)*_xlfn.NORM.S.INV(RAND())</f>
        <v>-1.3205041223776095</v>
      </c>
      <c r="S637" s="24">
        <f ca="1">SQRT(Inputs!$B$38)*H637+SQRT(1-Inputs!$B$38)*_xlfn.NORM.S.INV(RAND())</f>
        <v>0.82353569425253015</v>
      </c>
      <c r="T637" s="24">
        <f ca="1">SQRT(Inputs!$B$38)*I637+SQRT(1-Inputs!$B$38)*_xlfn.NORM.S.INV(RAND())</f>
        <v>-1.0888898426237748</v>
      </c>
      <c r="U637" s="24">
        <f ca="1">SQRT(Inputs!$B$38)*J637+SQRT(1-Inputs!$B$38)*_xlfn.NORM.S.INV(RAND())</f>
        <v>0.60580484881574348</v>
      </c>
      <c r="V637" s="24">
        <f ca="1">SQRT(Inputs!$B$38)*K637+SQRT(1-Inputs!$B$38)*_xlfn.NORM.S.INV(RAND())</f>
        <v>-0.22362666816499638</v>
      </c>
      <c r="W637" s="24">
        <f ca="1">SQRT(Inputs!$B$38)*L637+SQRT(1-Inputs!$B$38)*_xlfn.NORM.S.INV(RAND())</f>
        <v>-9.2325478467381317E-2</v>
      </c>
      <c r="X637" s="24">
        <f ca="1">SQRT(Inputs!$B$38)*M637+SQRT(1-Inputs!$B$38)*_xlfn.NORM.S.INV(RAND())</f>
        <v>-1.0436220478545475</v>
      </c>
      <c r="Y637" s="24">
        <f ca="1">SQRT(Inputs!$B$38)*C637+SQRT(1-Inputs!$B$38)*_xlfn.NORM.S.INV(RAND())</f>
        <v>0.72698252832328025</v>
      </c>
      <c r="Z637" s="24">
        <f ca="1">SQRT(Inputs!$B$38)*D637+SQRT(1-Inputs!$B$38)*_xlfn.NORM.S.INV(RAND())</f>
        <v>-0.45523430956711636</v>
      </c>
      <c r="AA637" s="24">
        <f ca="1">SQRT(Inputs!$B$38)*E637+SQRT(1-Inputs!$B$38)*_xlfn.NORM.S.INV(RAND())</f>
        <v>-1.637381741980648</v>
      </c>
      <c r="AB637" s="24">
        <f ca="1">SQRT(Inputs!$B$38)*F637+SQRT(1-Inputs!$B$38)*_xlfn.NORM.S.INV(RAND())</f>
        <v>-1.1004551998752803</v>
      </c>
      <c r="AC637" s="24">
        <f ca="1">SQRT(Inputs!$B$38)*G637+SQRT(1-Inputs!$B$38)*_xlfn.NORM.S.INV(RAND())</f>
        <v>0.35493187110151325</v>
      </c>
      <c r="AD637" s="24">
        <f ca="1">SQRT(Inputs!$B$38)*H637+SQRT(1-Inputs!$B$38)*_xlfn.NORM.S.INV(RAND())</f>
        <v>-1.5699180753928974</v>
      </c>
      <c r="AE637" s="24">
        <f ca="1">SQRT(Inputs!$B$38)*I637+SQRT(1-Inputs!$B$38)*_xlfn.NORM.S.INV(RAND())</f>
        <v>-1.2951206559315833</v>
      </c>
      <c r="AF637" s="24">
        <f ca="1">SQRT(Inputs!$B$38)*J637+SQRT(1-Inputs!$B$38)*_xlfn.NORM.S.INV(RAND())</f>
        <v>0.74051662656067885</v>
      </c>
      <c r="AG637" s="24">
        <f ca="1">SQRT(Inputs!$B$38)*K637+SQRT(1-Inputs!$B$38)*_xlfn.NORM.S.INV(RAND())</f>
        <v>-0.45841910802293911</v>
      </c>
      <c r="AH637" s="24">
        <f ca="1">SQRT(Inputs!$B$38)*L637+SQRT(1-Inputs!$B$38)*_xlfn.NORM.S.INV(RAND())</f>
        <v>1.1930439455895441</v>
      </c>
      <c r="AI637" s="24">
        <f ca="1">SQRT(Inputs!$B$38)*M637+SQRT(1-Inputs!$B$38)*_xlfn.NORM.S.INV(RAND())</f>
        <v>0.74424516798547091</v>
      </c>
      <c r="AJ637" s="24">
        <f ca="1">SQRT(Inputs!$B$38)*C637+SQRT(1-Inputs!$B$38)*_xlfn.NORM.S.INV(RAND())</f>
        <v>1.323104469526698</v>
      </c>
      <c r="AK637" s="24">
        <f ca="1">SQRT(Inputs!$B$38)*D637+SQRT(1-Inputs!$B$38)*_xlfn.NORM.S.INV(RAND())</f>
        <v>-0.2911793895471223</v>
      </c>
      <c r="AL637" s="24">
        <f ca="1">SQRT(Inputs!$B$38)*E637+SQRT(1-Inputs!$B$38)*_xlfn.NORM.S.INV(RAND())</f>
        <v>9.5345498635110992E-3</v>
      </c>
      <c r="AM637" s="24">
        <f ca="1">SQRT(Inputs!$B$38)*F637+SQRT(1-Inputs!$B$38)*_xlfn.NORM.S.INV(RAND())</f>
        <v>0.20902604479267825</v>
      </c>
      <c r="AN637" s="24">
        <f ca="1">SQRT(Inputs!$B$38)*G637+SQRT(1-Inputs!$B$38)*_xlfn.NORM.S.INV(RAND())</f>
        <v>-0.17998607541887296</v>
      </c>
      <c r="AO637" s="24">
        <f ca="1">SQRT(Inputs!$B$38)*H637+SQRT(1-Inputs!$B$38)*_xlfn.NORM.S.INV(RAND())</f>
        <v>-9.0136344935097368E-2</v>
      </c>
      <c r="AP637" s="24">
        <f ca="1">SQRT(Inputs!$B$38)*I637+SQRT(1-Inputs!$B$38)*_xlfn.NORM.S.INV(RAND())</f>
        <v>-0.83382674880567598</v>
      </c>
      <c r="AQ637" s="24">
        <f ca="1">SQRT(Inputs!$B$38)*J637+SQRT(1-Inputs!$B$38)*_xlfn.NORM.S.INV(RAND())</f>
        <v>6.9396452901121952E-2</v>
      </c>
      <c r="AR637" s="24">
        <f ca="1">SQRT(Inputs!$B$38)*K637+SQRT(1-Inputs!$B$38)*_xlfn.NORM.S.INV(RAND())</f>
        <v>0.33251954307610132</v>
      </c>
      <c r="AS637" s="24">
        <f ca="1">SQRT(Inputs!$B$38)*L637+SQRT(1-Inputs!$B$38)*_xlfn.NORM.S.INV(RAND())</f>
        <v>1.2276586799721563</v>
      </c>
      <c r="AT637" s="24">
        <f ca="1">SQRT(Inputs!$B$38)*M637+SQRT(1-Inputs!$B$38)*_xlfn.NORM.S.INV(RAND())</f>
        <v>0.54816541995100976</v>
      </c>
      <c r="AU637" s="15">
        <f ca="1">Inputs!$B$6*EXP($B$8-0.5*C$5^2+C$5*N637)</f>
        <v>5175.6030298994056</v>
      </c>
      <c r="AV637" s="15">
        <f t="shared" ca="1" si="328"/>
        <v>5756.8593875426295</v>
      </c>
      <c r="AW637" s="15">
        <f t="shared" ca="1" si="329"/>
        <v>7078.9597994773903</v>
      </c>
      <c r="AX637" s="15">
        <f t="shared" ca="1" si="330"/>
        <v>7276.4488407677545</v>
      </c>
      <c r="AY637" s="15">
        <f t="shared" ca="1" si="331"/>
        <v>7621.676511019321</v>
      </c>
      <c r="AZ637" s="15">
        <f t="shared" ca="1" si="332"/>
        <v>10206.375536796841</v>
      </c>
      <c r="BA637" s="15">
        <f t="shared" ca="1" si="333"/>
        <v>11144.710139265115</v>
      </c>
      <c r="BB637" s="15">
        <f t="shared" ca="1" si="334"/>
        <v>14498.329546799156</v>
      </c>
      <c r="BC637" s="15">
        <f t="shared" ca="1" si="335"/>
        <v>17377.562438516168</v>
      </c>
      <c r="BD637" s="15">
        <f t="shared" ca="1" si="336"/>
        <v>21106.101259519459</v>
      </c>
      <c r="BE637" s="15">
        <f t="shared" ca="1" si="337"/>
        <v>23517.69243050084</v>
      </c>
      <c r="BF637" s="15">
        <f ca="1">Inputs!$B$13*EXP($B$9-0.5*C$6^2+C$6*Y637)</f>
        <v>15975.184657665712</v>
      </c>
      <c r="BG637" s="15">
        <f t="shared" ca="1" si="338"/>
        <v>17934.181430282239</v>
      </c>
      <c r="BH637" s="15">
        <f t="shared" ca="1" si="339"/>
        <v>16701.105757784411</v>
      </c>
      <c r="BI637" s="15">
        <f t="shared" ca="1" si="340"/>
        <v>17259.116767141732</v>
      </c>
      <c r="BJ637" s="15">
        <f t="shared" ca="1" si="341"/>
        <v>22269.233456278147</v>
      </c>
      <c r="BK637" s="15">
        <f t="shared" ca="1" si="342"/>
        <v>22071.725407871148</v>
      </c>
      <c r="BL637" s="15">
        <f t="shared" ca="1" si="343"/>
        <v>22923.355177848287</v>
      </c>
      <c r="BM637" s="15">
        <f t="shared" ca="1" si="344"/>
        <v>30892.865995187956</v>
      </c>
      <c r="BN637" s="15">
        <f t="shared" ca="1" si="345"/>
        <v>35963.429916732159</v>
      </c>
      <c r="BO637" s="15">
        <f t="shared" ca="1" si="346"/>
        <v>50831.643775161087</v>
      </c>
      <c r="BP637" s="15">
        <f t="shared" ca="1" si="347"/>
        <v>68068.461754923745</v>
      </c>
      <c r="BQ637" s="15">
        <f ca="1">Inputs!$B$20*EXP($B$10-0.5*C$7^2+C$7*AJ637)</f>
        <v>6858.2729728091526</v>
      </c>
      <c r="BR637" s="15">
        <f t="shared" ca="1" si="348"/>
        <v>8483.8505535594704</v>
      </c>
      <c r="BS637" s="15">
        <f t="shared" ca="1" si="349"/>
        <v>11649.57928894289</v>
      </c>
      <c r="BT637" s="15">
        <f t="shared" ca="1" si="350"/>
        <v>16967.593932933945</v>
      </c>
      <c r="BU637" s="15">
        <f t="shared" ca="1" si="351"/>
        <v>22512.921288140908</v>
      </c>
      <c r="BV637" s="15">
        <f t="shared" ca="1" si="352"/>
        <v>30692.310998913708</v>
      </c>
      <c r="BW637" s="15">
        <f t="shared" ca="1" si="353"/>
        <v>35900.302385222742</v>
      </c>
      <c r="BX637" s="15">
        <f t="shared" ca="1" si="354"/>
        <v>50915.7865610749</v>
      </c>
      <c r="BY637" s="15">
        <f t="shared" ca="1" si="355"/>
        <v>76027.849117843536</v>
      </c>
      <c r="BZ637" s="15">
        <f t="shared" ca="1" si="356"/>
        <v>133686.5002113134</v>
      </c>
      <c r="CA637" s="15">
        <f t="shared" ca="1" si="357"/>
        <v>207001.94747055107</v>
      </c>
      <c r="CB637" s="15">
        <f ca="1">(AU637*DCF!C$10-DCF!C$5*MAX(AU637*DCF!C$10,0)-MAX(AU637-Inputs!$B$6,0)/Inputs!$B$10)*DCF!C$6</f>
        <v>1041.5529830233947</v>
      </c>
      <c r="CC637" s="15">
        <f ca="1">(AV637*DCF!D$10-DCF!D$5*MAX(AV637*DCF!D$10,0)-MAX(AV637-AU637,0)/Inputs!$B$10)*DCF!D$6</f>
        <v>1261.4713240196479</v>
      </c>
      <c r="CD637" s="15">
        <f ca="1">(AW637*DCF!E$10-DCF!E$5*MAX(AW637*DCF!E$10,0)-MAX(AW637-AV637,0)/Inputs!$B$10)*DCF!E$6</f>
        <v>1336.6273669800034</v>
      </c>
      <c r="CE637" s="15">
        <f ca="1">(AX637*DCF!F$10-DCF!F$5*MAX(AX637*DCF!F$10,0)-MAX(AX637-AW637,0)/Inputs!$B$10)*DCF!F$6</f>
        <v>1547.3446124201594</v>
      </c>
      <c r="CF637" s="15">
        <f ca="1">(AY637*DCF!G$10-DCF!G$5*MAX(AY637*DCF!G$10,0)-MAX(AY637-AX637,0)/Inputs!$B$10)*DCF!G$6</f>
        <v>1504.0103492817016</v>
      </c>
      <c r="CG637" s="15">
        <f ca="1">(AZ637*DCF!H$10-DCF!H$5*MAX(AZ637*DCF!H$10,0)-MAX(AZ637-AY637,0)/Inputs!$B$10)*DCF!H$6</f>
        <v>1522.615482434139</v>
      </c>
      <c r="CH637" s="15">
        <f ca="1">(BA637*DCF!I$10-DCF!I$5*MAX(BA637*DCF!I$10,0)-MAX(BA637-AZ637,0)/Inputs!$B$10)*DCF!I$6</f>
        <v>1881.8122310998015</v>
      </c>
      <c r="CI637" s="15">
        <f ca="1">(BB637*DCF!J$10-DCF!J$5*MAX(BB637*DCF!J$10,0)-MAX(BB637-BA637,0)/Inputs!$B$10)*DCF!J$6</f>
        <v>1979.7612330580134</v>
      </c>
      <c r="CJ637" s="15">
        <f ca="1">(BC637*DCF!K$10-DCF!K$5*MAX(BC637*DCF!K$10,0)-MAX(BC637-BB637,0)/Inputs!$B$10)*DCF!K$6</f>
        <v>2394.4596924804359</v>
      </c>
      <c r="CK637" s="15">
        <f ca="1">(BD637*DCF!L$10-DCF!L$5*MAX(BD637*DCF!L$10,0)-MAX(BD637-BC637,0)/Inputs!$B$10)*DCF!L$6</f>
        <v>2701.0409830052772</v>
      </c>
      <c r="CL637" s="15">
        <f ca="1">(BE637*DCF!M$10-DCF!M$5*MAX(BE637*DCF!M$10,0)-MAX(BE637-BD637,0)/Inputs!$B$10)*DCF!M$6</f>
        <v>3030.5602478705969</v>
      </c>
      <c r="CM637" s="15">
        <f ca="1">(BF637*DCF!C$28-DCF!C$5*MAX(BF637*DCF!C$28,0)-MAX(BF637-Inputs!$B$13,0)/Inputs!$B$17)*DCF!C$6</f>
        <v>3815.8946484896755</v>
      </c>
      <c r="CN637" s="15">
        <f ca="1">(BG637*DCF!D$28-DCF!D$5*MAX(BG637*DCF!D$28,0)-MAX(BG637-BF637,0)/Inputs!$B$17)*DCF!D$6</f>
        <v>4864.0862309149597</v>
      </c>
      <c r="CO637" s="15">
        <f ca="1">(BH637*DCF!E$28-DCF!E$5*MAX(BH637*DCF!E$28,0)-MAX(BH637-BG637,0)/Inputs!$B$17)*DCF!E$6</f>
        <v>4730.050537899644</v>
      </c>
      <c r="CP637" s="15">
        <f ca="1">(BI637*DCF!F$28-DCF!F$5*MAX(BI637*DCF!F$28,0)-MAX(BI637-BH637,0)/Inputs!$B$17)*DCF!F$6</f>
        <v>4583.8008579673915</v>
      </c>
      <c r="CQ637" s="15">
        <f ca="1">(BJ637*DCF!G$28-DCF!G$5*MAX(BJ637*DCF!G$28,0)-MAX(BJ637-BI637,0)/Inputs!$B$17)*DCF!G$6</f>
        <v>4935.2694432155358</v>
      </c>
      <c r="CR637" s="15">
        <f ca="1">(BK637*DCF!H$28-DCF!H$5*MAX(BK637*DCF!H$28,0)-MAX(BK637-BJ637,0)/Inputs!$B$17)*DCF!H$6</f>
        <v>5458.5812047135605</v>
      </c>
      <c r="CS637" s="15">
        <f ca="1">(BL637*DCF!I$28-DCF!I$5*MAX(BL637*DCF!I$28,0)-MAX(BL637-BK637,0)/Inputs!$B$17)*DCF!I$6</f>
        <v>5268.2616099466859</v>
      </c>
      <c r="CT637" s="15">
        <f ca="1">(BM637*DCF!J$28-DCF!J$5*MAX(BM637*DCF!J$28,0)-MAX(BM637-BL637,0)/Inputs!$B$17)*DCF!J$6</f>
        <v>5834.9816994170269</v>
      </c>
      <c r="CU637" s="15">
        <f ca="1">(BN637*DCF!K$28-DCF!K$5*MAX(BN637*DCF!K$28,0)-MAX(BN637-BM637,0)/Inputs!$B$17)*DCF!K$6</f>
        <v>6973.7968587367768</v>
      </c>
      <c r="CV637" s="15">
        <f ca="1">(BO637*DCF!L$28-DCF!L$5*MAX(BO637*DCF!L$28,0)-MAX(BO637-BN637,0)/Inputs!$B$17)*DCF!L$6</f>
        <v>8459.6166923076671</v>
      </c>
      <c r="CW637" s="15">
        <f ca="1">(BP637*DCF!M$28-DCF!M$5*MAX(BP637*DCF!M$28,0)-MAX(BP637-BO637,0)/Inputs!$B$17)*DCF!M$6</f>
        <v>11005.388651065743</v>
      </c>
      <c r="CX637" s="15">
        <f ca="1">(BQ637*DCF!C$46-DCF!C$5*MAX(BQ637*DCF!C$46,0)-MAX(BQ637-Inputs!$B$20,0)/Inputs!$B$24)*DCF!C$6</f>
        <v>-3273.1683414382119</v>
      </c>
      <c r="CY637" s="15">
        <f ca="1">(BR637*DCF!D$46-DCF!D$5*MAX(BR637*DCF!D$46,0)-MAX(BR637-BQ637,0)/Inputs!$B$24)*DCF!D$6</f>
        <v>-2141.6159037273037</v>
      </c>
      <c r="CZ637" s="15">
        <f ca="1">(BS637*DCF!E$46-DCF!E$5*MAX(BS637*DCF!E$46,0)-MAX(BS637-BR637,0)/Inputs!$B$24)*DCF!E$6</f>
        <v>-2625.4261507113411</v>
      </c>
      <c r="DA637" s="15">
        <f ca="1">(BT637*DCF!F$46-DCF!F$5*MAX(BT637*DCF!F$46,0)-MAX(BT637-BS637,0)/Inputs!$B$24)*DCF!F$6</f>
        <v>-3172.1447146528667</v>
      </c>
      <c r="DB637" s="15">
        <f ca="1">(BU637*DCF!G$46-DCF!G$5*MAX(BU637*DCF!G$46,0)-MAX(BU637-BT637,0)/Inputs!$B$24)*DCF!G$6</f>
        <v>-2622.62875203269</v>
      </c>
      <c r="DC637" s="15">
        <f ca="1">(BV637*DCF!H$46-DCF!H$5*MAX(BV637*DCF!H$46,0)-MAX(BV637-BU637,0)/Inputs!$B$24)*DCF!H$6</f>
        <v>-2541.6952366704063</v>
      </c>
      <c r="DD637" s="15">
        <f ca="1">(BW637*DCF!I$46-DCF!I$5*MAX(BW637*DCF!I$46,0)-MAX(BW637-BV637,0)/Inputs!$B$24)*DCF!I$6</f>
        <v>-665.88145548499813</v>
      </c>
      <c r="DE637" s="15">
        <f ca="1">(BX637*DCF!J$46-DCF!J$5*MAX(BX637*DCF!J$46,0)-MAX(BX637-BW637,0)/Inputs!$B$24)*DCF!J$6</f>
        <v>-1846.0846792882469</v>
      </c>
      <c r="DF637" s="15">
        <f ca="1">(BY637*DCF!K$46-DCF!K$5*MAX(BY637*DCF!K$46,0)-MAX(BY637-BX637,0)/Inputs!$B$24)*DCF!K$6</f>
        <v>-1808.8221620895974</v>
      </c>
      <c r="DG637" s="15">
        <f ca="1">(BZ637*DCF!L$46-DCF!L$5*MAX(BZ637*DCF!L$46,0)-MAX(BZ637-BY637,0)/Inputs!$B$24)*DCF!L$6</f>
        <v>-3807.2145944624549</v>
      </c>
      <c r="DH637" s="15">
        <f ca="1">(CA637*DCF!M$46-DCF!M$5*MAX(CA637*DCF!M$46,0)-MAX(CA637-BZ637,0)/Inputs!$B$24)*DCF!M$6</f>
        <v>901.09138764230397</v>
      </c>
      <c r="DI637" s="15">
        <f ca="1">SUM(CB637:CL637)+BE637*DCF!M$10*(1+Inputs!$B$30)*(1-Inputs!$B$33)*(1-Inputs!$B$30/Inputs!$B$31)/(Inputs!$B$29-Inputs!$B$30)*DCF!M$6</f>
        <v>85651.305529044272</v>
      </c>
      <c r="DJ637" s="15">
        <f ca="1">SUM(CM637:CW637)+BP637*DCF!M$28*(1+Inputs!$B$30)*(1-Inputs!$B$33)*(1-Inputs!$B$30/Inputs!$B$31)/(Inputs!$B$29-Inputs!$B$30)*DCF!M$6</f>
        <v>318510.30066957528</v>
      </c>
      <c r="DK637" s="15">
        <f ca="1">SUM(CX637:DH637)+CA637*DCF!M$46*(1+Inputs!$B$30)*(1-Inputs!$B$33)*(1-Inputs!$B$30/Inputs!$B$31)/(Inputs!$B$29-Inputs!$B$30)*DCF!M$6</f>
        <v>296445.94113481679</v>
      </c>
      <c r="DM637" s="15">
        <f ca="1">DI637+DJ637+DK637+Inputs!$B$34+Inputs!$B$36-Inputs!$B$35</f>
        <v>777458.54733343632</v>
      </c>
    </row>
    <row r="638" spans="1:117" x14ac:dyDescent="0.75">
      <c r="A638" s="11">
        <v>625</v>
      </c>
      <c r="C638" s="24">
        <f t="shared" ca="1" si="362"/>
        <v>0.25890563433459585</v>
      </c>
      <c r="D638" s="24">
        <f t="shared" ca="1" si="362"/>
        <v>1.2732136651090502</v>
      </c>
      <c r="E638" s="24">
        <f t="shared" ca="1" si="362"/>
        <v>-0.40175413396338855</v>
      </c>
      <c r="F638" s="24">
        <f t="shared" ca="1" si="362"/>
        <v>-2.0193302316582527</v>
      </c>
      <c r="G638" s="24">
        <f t="shared" ca="1" si="362"/>
        <v>-1.1564649503299871</v>
      </c>
      <c r="H638" s="24">
        <f t="shared" ca="1" si="362"/>
        <v>0.98229758352025365</v>
      </c>
      <c r="I638" s="24">
        <f t="shared" ca="1" si="362"/>
        <v>-1.0697718721632909</v>
      </c>
      <c r="J638" s="24">
        <f t="shared" ca="1" si="362"/>
        <v>-0.22080440830900938</v>
      </c>
      <c r="K638" s="24">
        <f t="shared" ca="1" si="362"/>
        <v>-0.22512006102000395</v>
      </c>
      <c r="L638" s="24">
        <f t="shared" ca="1" si="362"/>
        <v>-0.56337831633106694</v>
      </c>
      <c r="M638" s="24">
        <f t="shared" ca="1" si="362"/>
        <v>-0.54615403546106156</v>
      </c>
      <c r="N638" s="24">
        <f ca="1">SQRT(Inputs!$B$38)*C638+SQRT(1-Inputs!$B$38)*_xlfn.NORM.S.INV(RAND())</f>
        <v>1.0097994217169723</v>
      </c>
      <c r="O638" s="24">
        <f ca="1">SQRT(Inputs!$B$38)*D638+SQRT(1-Inputs!$B$38)*_xlfn.NORM.S.INV(RAND())</f>
        <v>0.34126298531239008</v>
      </c>
      <c r="P638" s="24">
        <f ca="1">SQRT(Inputs!$B$38)*E638+SQRT(1-Inputs!$B$38)*_xlfn.NORM.S.INV(RAND())</f>
        <v>0.56792678181445599</v>
      </c>
      <c r="Q638" s="24">
        <f ca="1">SQRT(Inputs!$B$38)*F638+SQRT(1-Inputs!$B$38)*_xlfn.NORM.S.INV(RAND())</f>
        <v>-0.67507710462315518</v>
      </c>
      <c r="R638" s="24">
        <f ca="1">SQRT(Inputs!$B$38)*G638+SQRT(1-Inputs!$B$38)*_xlfn.NORM.S.INV(RAND())</f>
        <v>-0.76159252455564685</v>
      </c>
      <c r="S638" s="24">
        <f ca="1">SQRT(Inputs!$B$38)*H638+SQRT(1-Inputs!$B$38)*_xlfn.NORM.S.INV(RAND())</f>
        <v>0.62791349899654481</v>
      </c>
      <c r="T638" s="24">
        <f ca="1">SQRT(Inputs!$B$38)*I638+SQRT(1-Inputs!$B$38)*_xlfn.NORM.S.INV(RAND())</f>
        <v>-0.40369614117720554</v>
      </c>
      <c r="U638" s="24">
        <f ca="1">SQRT(Inputs!$B$38)*J638+SQRT(1-Inputs!$B$38)*_xlfn.NORM.S.INV(RAND())</f>
        <v>-0.76666273403181062</v>
      </c>
      <c r="V638" s="24">
        <f ca="1">SQRT(Inputs!$B$38)*K638+SQRT(1-Inputs!$B$38)*_xlfn.NORM.S.INV(RAND())</f>
        <v>-6.2120725896125002E-2</v>
      </c>
      <c r="W638" s="24">
        <f ca="1">SQRT(Inputs!$B$38)*L638+SQRT(1-Inputs!$B$38)*_xlfn.NORM.S.INV(RAND())</f>
        <v>-0.57624198214160871</v>
      </c>
      <c r="X638" s="24">
        <f ca="1">SQRT(Inputs!$B$38)*M638+SQRT(1-Inputs!$B$38)*_xlfn.NORM.S.INV(RAND())</f>
        <v>0.90553787755542103</v>
      </c>
      <c r="Y638" s="24">
        <f ca="1">SQRT(Inputs!$B$38)*C638+SQRT(1-Inputs!$B$38)*_xlfn.NORM.S.INV(RAND())</f>
        <v>-0.61213342448952202</v>
      </c>
      <c r="Z638" s="24">
        <f ca="1">SQRT(Inputs!$B$38)*D638+SQRT(1-Inputs!$B$38)*_xlfn.NORM.S.INV(RAND())</f>
        <v>1.0988535762707432</v>
      </c>
      <c r="AA638" s="24">
        <f ca="1">SQRT(Inputs!$B$38)*E638+SQRT(1-Inputs!$B$38)*_xlfn.NORM.S.INV(RAND())</f>
        <v>-0.20214024942245445</v>
      </c>
      <c r="AB638" s="24">
        <f ca="1">SQRT(Inputs!$B$38)*F638+SQRT(1-Inputs!$B$38)*_xlfn.NORM.S.INV(RAND())</f>
        <v>0.23429137195342298</v>
      </c>
      <c r="AC638" s="24">
        <f ca="1">SQRT(Inputs!$B$38)*G638+SQRT(1-Inputs!$B$38)*_xlfn.NORM.S.INV(RAND())</f>
        <v>-1.7886616923761642</v>
      </c>
      <c r="AD638" s="24">
        <f ca="1">SQRT(Inputs!$B$38)*H638+SQRT(1-Inputs!$B$38)*_xlfn.NORM.S.INV(RAND())</f>
        <v>1.6759499976659065</v>
      </c>
      <c r="AE638" s="24">
        <f ca="1">SQRT(Inputs!$B$38)*I638+SQRT(1-Inputs!$B$38)*_xlfn.NORM.S.INV(RAND())</f>
        <v>-1.1027227749827087</v>
      </c>
      <c r="AF638" s="24">
        <f ca="1">SQRT(Inputs!$B$38)*J638+SQRT(1-Inputs!$B$38)*_xlfn.NORM.S.INV(RAND())</f>
        <v>-3.7015391960768446E-2</v>
      </c>
      <c r="AG638" s="24">
        <f ca="1">SQRT(Inputs!$B$38)*K638+SQRT(1-Inputs!$B$38)*_xlfn.NORM.S.INV(RAND())</f>
        <v>-0.66315329970110326</v>
      </c>
      <c r="AH638" s="24">
        <f ca="1">SQRT(Inputs!$B$38)*L638+SQRT(1-Inputs!$B$38)*_xlfn.NORM.S.INV(RAND())</f>
        <v>0.47127501188427967</v>
      </c>
      <c r="AI638" s="24">
        <f ca="1">SQRT(Inputs!$B$38)*M638+SQRT(1-Inputs!$B$38)*_xlfn.NORM.S.INV(RAND())</f>
        <v>-1.5292993422554206</v>
      </c>
      <c r="AJ638" s="24">
        <f ca="1">SQRT(Inputs!$B$38)*C638+SQRT(1-Inputs!$B$38)*_xlfn.NORM.S.INV(RAND())</f>
        <v>-0.31874880502593173</v>
      </c>
      <c r="AK638" s="24">
        <f ca="1">SQRT(Inputs!$B$38)*D638+SQRT(1-Inputs!$B$38)*_xlfn.NORM.S.INV(RAND())</f>
        <v>0.57888484423381892</v>
      </c>
      <c r="AL638" s="24">
        <f ca="1">SQRT(Inputs!$B$38)*E638+SQRT(1-Inputs!$B$38)*_xlfn.NORM.S.INV(RAND())</f>
        <v>-0.17428210156716897</v>
      </c>
      <c r="AM638" s="24">
        <f ca="1">SQRT(Inputs!$B$38)*F638+SQRT(1-Inputs!$B$38)*_xlfn.NORM.S.INV(RAND())</f>
        <v>-0.66301271670052297</v>
      </c>
      <c r="AN638" s="24">
        <f ca="1">SQRT(Inputs!$B$38)*G638+SQRT(1-Inputs!$B$38)*_xlfn.NORM.S.INV(RAND())</f>
        <v>-1.9132385391746942</v>
      </c>
      <c r="AO638" s="24">
        <f ca="1">SQRT(Inputs!$B$38)*H638+SQRT(1-Inputs!$B$38)*_xlfn.NORM.S.INV(RAND())</f>
        <v>0.99655166570073184</v>
      </c>
      <c r="AP638" s="24">
        <f ca="1">SQRT(Inputs!$B$38)*I638+SQRT(1-Inputs!$B$38)*_xlfn.NORM.S.INV(RAND())</f>
        <v>-0.22973140984666091</v>
      </c>
      <c r="AQ638" s="24">
        <f ca="1">SQRT(Inputs!$B$38)*J638+SQRT(1-Inputs!$B$38)*_xlfn.NORM.S.INV(RAND())</f>
        <v>0.49220953302707787</v>
      </c>
      <c r="AR638" s="24">
        <f ca="1">SQRT(Inputs!$B$38)*K638+SQRT(1-Inputs!$B$38)*_xlfn.NORM.S.INV(RAND())</f>
        <v>-0.8589163871711063</v>
      </c>
      <c r="AS638" s="24">
        <f ca="1">SQRT(Inputs!$B$38)*L638+SQRT(1-Inputs!$B$38)*_xlfn.NORM.S.INV(RAND())</f>
        <v>-1.619358458290995</v>
      </c>
      <c r="AT638" s="24">
        <f ca="1">SQRT(Inputs!$B$38)*M638+SQRT(1-Inputs!$B$38)*_xlfn.NORM.S.INV(RAND())</f>
        <v>1.3045800755922021</v>
      </c>
      <c r="AU638" s="15">
        <f ca="1">Inputs!$B$6*EXP($B$8-0.5*C$5^2+C$5*N638)</f>
        <v>5843.4213625174607</v>
      </c>
      <c r="AV638" s="15">
        <f t="shared" ca="1" si="328"/>
        <v>7478.8268223024979</v>
      </c>
      <c r="AW638" s="15">
        <f t="shared" ca="1" si="329"/>
        <v>9845.1031146011464</v>
      </c>
      <c r="AX638" s="15">
        <f t="shared" ca="1" si="330"/>
        <v>11047.706176977026</v>
      </c>
      <c r="AY638" s="15">
        <f t="shared" ca="1" si="331"/>
        <v>12352.399930394977</v>
      </c>
      <c r="AZ638" s="15">
        <f t="shared" ca="1" si="332"/>
        <v>16188.883212241848</v>
      </c>
      <c r="BA638" s="15">
        <f t="shared" ca="1" si="333"/>
        <v>18991.458599284353</v>
      </c>
      <c r="BB638" s="15">
        <f t="shared" ca="1" si="334"/>
        <v>21532.227411765791</v>
      </c>
      <c r="BC638" s="15">
        <f t="shared" ca="1" si="335"/>
        <v>26213.835208840748</v>
      </c>
      <c r="BD638" s="15">
        <f t="shared" ca="1" si="336"/>
        <v>30429.338146664355</v>
      </c>
      <c r="BE638" s="15">
        <f t="shared" ca="1" si="337"/>
        <v>40492.961327800636</v>
      </c>
      <c r="BF638" s="15">
        <f ca="1">Inputs!$B$13*EXP($B$9-0.5*C$6^2+C$6*Y638)</f>
        <v>12250.416232542118</v>
      </c>
      <c r="BG638" s="15">
        <f t="shared" ca="1" si="338"/>
        <v>18204.1386105481</v>
      </c>
      <c r="BH638" s="15">
        <f t="shared" ca="1" si="339"/>
        <v>21508.771801970037</v>
      </c>
      <c r="BI638" s="15">
        <f t="shared" ca="1" si="340"/>
        <v>27296.811952418491</v>
      </c>
      <c r="BJ638" s="15">
        <f t="shared" ca="1" si="341"/>
        <v>25858.672258079398</v>
      </c>
      <c r="BK638" s="15">
        <f t="shared" ca="1" si="342"/>
        <v>39870.654332023725</v>
      </c>
      <c r="BL638" s="15">
        <f t="shared" ca="1" si="343"/>
        <v>42454.486681679489</v>
      </c>
      <c r="BM638" s="15">
        <f t="shared" ca="1" si="344"/>
        <v>51946.310431381986</v>
      </c>
      <c r="BN638" s="15">
        <f t="shared" ca="1" si="345"/>
        <v>59006.847553722298</v>
      </c>
      <c r="BO638" s="15">
        <f t="shared" ca="1" si="346"/>
        <v>76690.005292038957</v>
      </c>
      <c r="BP638" s="15">
        <f t="shared" ca="1" si="347"/>
        <v>79374.880354577836</v>
      </c>
      <c r="BQ638" s="15">
        <f ca="1">Inputs!$B$20*EXP($B$10-0.5*C$7^2+C$7*AJ638)</f>
        <v>3830.9726388156555</v>
      </c>
      <c r="BR638" s="15">
        <f t="shared" ca="1" si="348"/>
        <v>6247.2570640858257</v>
      </c>
      <c r="BS638" s="15">
        <f t="shared" ca="1" si="349"/>
        <v>8137.2758840099632</v>
      </c>
      <c r="BT638" s="15">
        <f t="shared" ca="1" si="350"/>
        <v>9428.4036890847347</v>
      </c>
      <c r="BU638" s="15">
        <f t="shared" ca="1" si="351"/>
        <v>8224.4883166214786</v>
      </c>
      <c r="BV638" s="15">
        <f t="shared" ca="1" si="352"/>
        <v>14323.0204363958</v>
      </c>
      <c r="BW638" s="15">
        <f t="shared" ca="1" si="353"/>
        <v>19038.398908305109</v>
      </c>
      <c r="BX638" s="15">
        <f t="shared" ca="1" si="354"/>
        <v>29389.819081524962</v>
      </c>
      <c r="BY638" s="15">
        <f t="shared" ca="1" si="355"/>
        <v>34939.704989877442</v>
      </c>
      <c r="BZ638" s="15">
        <f t="shared" ca="1" si="356"/>
        <v>36402.724554410706</v>
      </c>
      <c r="CA638" s="15">
        <f t="shared" ca="1" si="357"/>
        <v>64475.789505229564</v>
      </c>
      <c r="CB638" s="15">
        <f ca="1">(AU638*DCF!C$10-DCF!C$5*MAX(AU638*DCF!C$10,0)-MAX(AU638-Inputs!$B$6,0)/Inputs!$B$10)*DCF!C$6</f>
        <v>1036.7913192793387</v>
      </c>
      <c r="CC638" s="15">
        <f ca="1">(AV638*DCF!D$10-DCF!D$5*MAX(AV638*DCF!D$10,0)-MAX(AV638-AU638,0)/Inputs!$B$10)*DCF!D$6</f>
        <v>1424.1625507805509</v>
      </c>
      <c r="CD638" s="15">
        <f ca="1">(AW638*DCF!E$10-DCF!E$5*MAX(AW638*DCF!E$10,0)-MAX(AW638-AV638,0)/Inputs!$B$10)*DCF!E$6</f>
        <v>1740.094175813834</v>
      </c>
      <c r="CE638" s="15">
        <f ca="1">(AX638*DCF!F$10-DCF!F$5*MAX(AX638*DCF!F$10,0)-MAX(AX638-AW638,0)/Inputs!$B$10)*DCF!F$6</f>
        <v>2161.4647706363489</v>
      </c>
      <c r="CF638" s="15">
        <f ca="1">(AY638*DCF!G$10-DCF!G$5*MAX(AY638*DCF!G$10,0)-MAX(AY638-AX638,0)/Inputs!$B$10)*DCF!G$6</f>
        <v>2294.3019237419662</v>
      </c>
      <c r="CG638" s="15">
        <f ca="1">(AZ638*DCF!H$10-DCF!H$5*MAX(AZ638*DCF!H$10,0)-MAX(AZ638-AY638,0)/Inputs!$B$10)*DCF!H$6</f>
        <v>2461.8469029012658</v>
      </c>
      <c r="CH638" s="15">
        <f ca="1">(BA638*DCF!I$10-DCF!I$5*MAX(BA638*DCF!I$10,0)-MAX(BA638-AZ638,0)/Inputs!$B$10)*DCF!I$6</f>
        <v>3009.3261187262551</v>
      </c>
      <c r="CI638" s="15">
        <f ca="1">(BB638*DCF!J$10-DCF!J$5*MAX(BB638*DCF!J$10,0)-MAX(BB638-BA638,0)/Inputs!$B$10)*DCF!J$6</f>
        <v>3309.9685405884115</v>
      </c>
      <c r="CJ638" s="15">
        <f ca="1">(BC638*DCF!K$10-DCF!K$5*MAX(BC638*DCF!K$10,0)-MAX(BC638-BB638,0)/Inputs!$B$10)*DCF!K$6</f>
        <v>3564.6526475827413</v>
      </c>
      <c r="CK638" s="15">
        <f ca="1">(BD638*DCF!L$10-DCF!L$5*MAX(BD638*DCF!L$10,0)-MAX(BD638-BC638,0)/Inputs!$B$10)*DCF!L$6</f>
        <v>4044.1900510139581</v>
      </c>
      <c r="CL638" s="15">
        <f ca="1">(BE638*DCF!M$10-DCF!M$5*MAX(BE638*DCF!M$10,0)-MAX(BE638-BD638,0)/Inputs!$B$10)*DCF!M$6</f>
        <v>4511.8732633331683</v>
      </c>
      <c r="CM638" s="15">
        <f ca="1">(BF638*DCF!C$28-DCF!C$5*MAX(BF638*DCF!C$28,0)-MAX(BF638-Inputs!$B$13,0)/Inputs!$B$17)*DCF!C$6</f>
        <v>3539.34340741299</v>
      </c>
      <c r="CN638" s="15">
        <f ca="1">(BG638*DCF!D$28-DCF!D$5*MAX(BG638*DCF!D$28,0)-MAX(BG638-BF638,0)/Inputs!$B$17)*DCF!D$6</f>
        <v>4091.3367184511953</v>
      </c>
      <c r="CO638" s="15">
        <f ca="1">(BH638*DCF!E$28-DCF!E$5*MAX(BH638*DCF!E$28,0)-MAX(BH638-BG638,0)/Inputs!$B$17)*DCF!E$6</f>
        <v>5440.3694545736616</v>
      </c>
      <c r="CP638" s="15">
        <f ca="1">(BI638*DCF!F$28-DCF!F$5*MAX(BI638*DCF!F$28,0)-MAX(BI638-BH638,0)/Inputs!$B$17)*DCF!F$6</f>
        <v>6356.5612271692689</v>
      </c>
      <c r="CQ638" s="15">
        <f ca="1">(BJ638*DCF!G$28-DCF!G$5*MAX(BJ638*DCF!G$28,0)-MAX(BJ638-BI638,0)/Inputs!$B$17)*DCF!G$6</f>
        <v>6709.2287065397886</v>
      </c>
      <c r="CR638" s="15">
        <f ca="1">(BK638*DCF!H$28-DCF!H$5*MAX(BK638*DCF!H$28,0)-MAX(BK638-BJ638,0)/Inputs!$B$17)*DCF!H$6</f>
        <v>7683.383910081503</v>
      </c>
      <c r="CS638" s="15">
        <f ca="1">(BL638*DCF!I$28-DCF!I$5*MAX(BL638*DCF!I$28,0)-MAX(BL638-BK638,0)/Inputs!$B$17)*DCF!I$6</f>
        <v>9612.4423263191966</v>
      </c>
      <c r="CT638" s="15">
        <f ca="1">(BM638*DCF!J$28-DCF!J$5*MAX(BM638*DCF!J$28,0)-MAX(BM638-BL638,0)/Inputs!$B$17)*DCF!J$6</f>
        <v>10329.801331012479</v>
      </c>
      <c r="CU638" s="15">
        <f ca="1">(BN638*DCF!K$28-DCF!K$5*MAX(BN638*DCF!K$28,0)-MAX(BN638-BM638,0)/Inputs!$B$17)*DCF!K$6</f>
        <v>11596.435083860812</v>
      </c>
      <c r="CV638" s="15">
        <f ca="1">(BO638*DCF!L$28-DCF!L$5*MAX(BO638*DCF!L$28,0)-MAX(BO638-BN638,0)/Inputs!$B$17)*DCF!L$6</f>
        <v>13300.386984775734</v>
      </c>
      <c r="CW638" s="15">
        <f ca="1">(BP638*DCF!M$28-DCF!M$5*MAX(BP638*DCF!M$28,0)-MAX(BP638-BO638,0)/Inputs!$B$17)*DCF!M$6</f>
        <v>14653.784788108042</v>
      </c>
      <c r="CX638" s="15">
        <f ca="1">(BQ638*DCF!C$46-DCF!C$5*MAX(BQ638*DCF!C$46,0)-MAX(BQ638-Inputs!$B$20,0)/Inputs!$B$24)*DCF!C$6</f>
        <v>-1175.731620426551</v>
      </c>
      <c r="CY638" s="15">
        <f ca="1">(BR638*DCF!D$46-DCF!D$5*MAX(BR638*DCF!D$46,0)-MAX(BR638-BQ638,0)/Inputs!$B$24)*DCF!D$6</f>
        <v>-2097.2696002024654</v>
      </c>
      <c r="CZ638" s="15">
        <f ca="1">(BS638*DCF!E$46-DCF!E$5*MAX(BS638*DCF!E$46,0)-MAX(BS638-BR638,0)/Inputs!$B$24)*DCF!E$6</f>
        <v>-1707.2404287634208</v>
      </c>
      <c r="DA638" s="15">
        <f ca="1">(BT638*DCF!F$46-DCF!F$5*MAX(BT638*DCF!F$46,0)-MAX(BT638-BS638,0)/Inputs!$B$24)*DCF!F$6</f>
        <v>-1156.7764170457419</v>
      </c>
      <c r="DB638" s="15">
        <f ca="1">(BU638*DCF!G$46-DCF!G$5*MAX(BU638*DCF!G$46,0)-MAX(BU638-BT638,0)/Inputs!$B$24)*DCF!G$6</f>
        <v>-276.65553736635559</v>
      </c>
      <c r="DC638" s="15">
        <f ca="1">(BV638*DCF!H$46-DCF!H$5*MAX(BV638*DCF!H$46,0)-MAX(BV638-BU638,0)/Inputs!$B$24)*DCF!H$6</f>
        <v>-1895.0814898936205</v>
      </c>
      <c r="DD638" s="15">
        <f ca="1">(BW638*DCF!I$46-DCF!I$5*MAX(BW638*DCF!I$46,0)-MAX(BW638-BV638,0)/Inputs!$B$24)*DCF!I$6</f>
        <v>-913.90354076265078</v>
      </c>
      <c r="DE638" s="15">
        <f ca="1">(BX638*DCF!J$46-DCF!J$5*MAX(BX638*DCF!J$46,0)-MAX(BX638-BW638,0)/Inputs!$B$24)*DCF!J$6</f>
        <v>-1512.2058976639473</v>
      </c>
      <c r="DF638" s="15">
        <f ca="1">(BY638*DCF!K$46-DCF!K$5*MAX(BY638*DCF!K$46,0)-MAX(BY638-BX638,0)/Inputs!$B$24)*DCF!K$6</f>
        <v>636.29822190039147</v>
      </c>
      <c r="DG638" s="15">
        <f ca="1">(BZ638*DCF!L$46-DCF!L$5*MAX(BZ638*DCF!L$46,0)-MAX(BZ638-BY638,0)/Inputs!$B$24)*DCF!L$6</f>
        <v>2185.266045673176</v>
      </c>
      <c r="DH638" s="15">
        <f ca="1">(CA638*DCF!M$46-DCF!M$5*MAX(CA638*DCF!M$46,0)-MAX(CA638-BZ638,0)/Inputs!$B$24)*DCF!M$6</f>
        <v>-814.19944573385214</v>
      </c>
      <c r="DI638" s="15">
        <f ca="1">SUM(CB638:CL638)+BE638*DCF!M$10*(1+Inputs!$B$30)*(1-Inputs!$B$33)*(1-Inputs!$B$30/Inputs!$B$31)/(Inputs!$B$29-Inputs!$B$30)*DCF!M$6</f>
        <v>142251.11910364672</v>
      </c>
      <c r="DJ638" s="15">
        <f ca="1">SUM(CM638:CW638)+BP638*DCF!M$28*(1+Inputs!$B$30)*(1-Inputs!$B$33)*(1-Inputs!$B$30/Inputs!$B$31)/(Inputs!$B$29-Inputs!$B$30)*DCF!M$6</f>
        <v>387848.19613953214</v>
      </c>
      <c r="DK638" s="15">
        <f ca="1">SUM(CX638:DH638)+CA638*DCF!M$46*(1+Inputs!$B$30)*(1-Inputs!$B$33)*(1-Inputs!$B$30/Inputs!$B$31)/(Inputs!$B$29-Inputs!$B$30)*DCF!M$6</f>
        <v>90959.708510328492</v>
      </c>
      <c r="DM638" s="15">
        <f ca="1">DI638+DJ638+DK638+Inputs!$B$34+Inputs!$B$36-Inputs!$B$35</f>
        <v>697910.0237535073</v>
      </c>
    </row>
    <row r="639" spans="1:117" x14ac:dyDescent="0.75">
      <c r="A639" s="11">
        <v>626</v>
      </c>
      <c r="C639" s="24">
        <f t="shared" ca="1" si="362"/>
        <v>0.39357466682620901</v>
      </c>
      <c r="D639" s="24">
        <f t="shared" ca="1" si="362"/>
        <v>0.42383176308918324</v>
      </c>
      <c r="E639" s="24">
        <f t="shared" ca="1" si="362"/>
        <v>-0.30638480825937991</v>
      </c>
      <c r="F639" s="24">
        <f t="shared" ca="1" si="362"/>
        <v>0.8551677843775769</v>
      </c>
      <c r="G639" s="24">
        <f t="shared" ca="1" si="362"/>
        <v>-2.3123372770607578</v>
      </c>
      <c r="H639" s="24">
        <f t="shared" ca="1" si="362"/>
        <v>0.16399147102119097</v>
      </c>
      <c r="I639" s="24">
        <f t="shared" ca="1" si="362"/>
        <v>2.8197557484387117</v>
      </c>
      <c r="J639" s="24">
        <f t="shared" ca="1" si="362"/>
        <v>0.55406689377754026</v>
      </c>
      <c r="K639" s="24">
        <f t="shared" ca="1" si="362"/>
        <v>-0.77315702702229316</v>
      </c>
      <c r="L639" s="24">
        <f t="shared" ca="1" si="362"/>
        <v>1.7407547214957544</v>
      </c>
      <c r="M639" s="24">
        <f t="shared" ca="1" si="362"/>
        <v>-1.1137445062568743</v>
      </c>
      <c r="N639" s="24">
        <f ca="1">SQRT(Inputs!$B$38)*C639+SQRT(1-Inputs!$B$38)*_xlfn.NORM.S.INV(RAND())</f>
        <v>0.124932527223156</v>
      </c>
      <c r="O639" s="24">
        <f ca="1">SQRT(Inputs!$B$38)*D639+SQRT(1-Inputs!$B$38)*_xlfn.NORM.S.INV(RAND())</f>
        <v>0.22327329286303896</v>
      </c>
      <c r="P639" s="24">
        <f ca="1">SQRT(Inputs!$B$38)*E639+SQRT(1-Inputs!$B$38)*_xlfn.NORM.S.INV(RAND())</f>
        <v>-0.17537940315409473</v>
      </c>
      <c r="Q639" s="24">
        <f ca="1">SQRT(Inputs!$B$38)*F639+SQRT(1-Inputs!$B$38)*_xlfn.NORM.S.INV(RAND())</f>
        <v>5.4330746915273731E-3</v>
      </c>
      <c r="R639" s="24">
        <f ca="1">SQRT(Inputs!$B$38)*G639+SQRT(1-Inputs!$B$38)*_xlfn.NORM.S.INV(RAND())</f>
        <v>-1.0116097457996738</v>
      </c>
      <c r="S639" s="24">
        <f ca="1">SQRT(Inputs!$B$38)*H639+SQRT(1-Inputs!$B$38)*_xlfn.NORM.S.INV(RAND())</f>
        <v>0.51651499166569381</v>
      </c>
      <c r="T639" s="24">
        <f ca="1">SQRT(Inputs!$B$38)*I639+SQRT(1-Inputs!$B$38)*_xlfn.NORM.S.INV(RAND())</f>
        <v>-5.8066211441114124E-2</v>
      </c>
      <c r="U639" s="24">
        <f ca="1">SQRT(Inputs!$B$38)*J639+SQRT(1-Inputs!$B$38)*_xlfn.NORM.S.INV(RAND())</f>
        <v>0.91621135024886469</v>
      </c>
      <c r="V639" s="24">
        <f ca="1">SQRT(Inputs!$B$38)*K639+SQRT(1-Inputs!$B$38)*_xlfn.NORM.S.INV(RAND())</f>
        <v>-0.62259102767266583</v>
      </c>
      <c r="W639" s="24">
        <f ca="1">SQRT(Inputs!$B$38)*L639+SQRT(1-Inputs!$B$38)*_xlfn.NORM.S.INV(RAND())</f>
        <v>0.25104323302886677</v>
      </c>
      <c r="X639" s="24">
        <f ca="1">SQRT(Inputs!$B$38)*M639+SQRT(1-Inputs!$B$38)*_xlfn.NORM.S.INV(RAND())</f>
        <v>-1.2872664453731568</v>
      </c>
      <c r="Y639" s="24">
        <f ca="1">SQRT(Inputs!$B$38)*C639+SQRT(1-Inputs!$B$38)*_xlfn.NORM.S.INV(RAND())</f>
        <v>-0.44883430961006632</v>
      </c>
      <c r="Z639" s="24">
        <f ca="1">SQRT(Inputs!$B$38)*D639+SQRT(1-Inputs!$B$38)*_xlfn.NORM.S.INV(RAND())</f>
        <v>-1.7227697211594806</v>
      </c>
      <c r="AA639" s="24">
        <f ca="1">SQRT(Inputs!$B$38)*E639+SQRT(1-Inputs!$B$38)*_xlfn.NORM.S.INV(RAND())</f>
        <v>-0.96773582293678362</v>
      </c>
      <c r="AB639" s="24">
        <f ca="1">SQRT(Inputs!$B$38)*F639+SQRT(1-Inputs!$B$38)*_xlfn.NORM.S.INV(RAND())</f>
        <v>4.2724322840011431E-2</v>
      </c>
      <c r="AC639" s="24">
        <f ca="1">SQRT(Inputs!$B$38)*G639+SQRT(1-Inputs!$B$38)*_xlfn.NORM.S.INV(RAND())</f>
        <v>-0.59433479430818414</v>
      </c>
      <c r="AD639" s="24">
        <f ca="1">SQRT(Inputs!$B$38)*H639+SQRT(1-Inputs!$B$38)*_xlfn.NORM.S.INV(RAND())</f>
        <v>1.7512524421247655</v>
      </c>
      <c r="AE639" s="24">
        <f ca="1">SQRT(Inputs!$B$38)*I639+SQRT(1-Inputs!$B$38)*_xlfn.NORM.S.INV(RAND())</f>
        <v>1.8822070250208762</v>
      </c>
      <c r="AF639" s="24">
        <f ca="1">SQRT(Inputs!$B$38)*J639+SQRT(1-Inputs!$B$38)*_xlfn.NORM.S.INV(RAND())</f>
        <v>-1.0143465733747714</v>
      </c>
      <c r="AG639" s="24">
        <f ca="1">SQRT(Inputs!$B$38)*K639+SQRT(1-Inputs!$B$38)*_xlfn.NORM.S.INV(RAND())</f>
        <v>-0.14427937361991527</v>
      </c>
      <c r="AH639" s="24">
        <f ca="1">SQRT(Inputs!$B$38)*L639+SQRT(1-Inputs!$B$38)*_xlfn.NORM.S.INV(RAND())</f>
        <v>0.17482600523358027</v>
      </c>
      <c r="AI639" s="24">
        <f ca="1">SQRT(Inputs!$B$38)*M639+SQRT(1-Inputs!$B$38)*_xlfn.NORM.S.INV(RAND())</f>
        <v>-1.4750428893443355</v>
      </c>
      <c r="AJ639" s="24">
        <f ca="1">SQRT(Inputs!$B$38)*C639+SQRT(1-Inputs!$B$38)*_xlfn.NORM.S.INV(RAND())</f>
        <v>-8.0076694873670556E-2</v>
      </c>
      <c r="AK639" s="24">
        <f ca="1">SQRT(Inputs!$B$38)*D639+SQRT(1-Inputs!$B$38)*_xlfn.NORM.S.INV(RAND())</f>
        <v>0.1924705475555325</v>
      </c>
      <c r="AL639" s="24">
        <f ca="1">SQRT(Inputs!$B$38)*E639+SQRT(1-Inputs!$B$38)*_xlfn.NORM.S.INV(RAND())</f>
        <v>-0.15862639490298339</v>
      </c>
      <c r="AM639" s="24">
        <f ca="1">SQRT(Inputs!$B$38)*F639+SQRT(1-Inputs!$B$38)*_xlfn.NORM.S.INV(RAND())</f>
        <v>2.4681170612677295</v>
      </c>
      <c r="AN639" s="24">
        <f ca="1">SQRT(Inputs!$B$38)*G639+SQRT(1-Inputs!$B$38)*_xlfn.NORM.S.INV(RAND())</f>
        <v>-1.8133828306116759</v>
      </c>
      <c r="AO639" s="24">
        <f ca="1">SQRT(Inputs!$B$38)*H639+SQRT(1-Inputs!$B$38)*_xlfn.NORM.S.INV(RAND())</f>
        <v>8.0706635877617228E-2</v>
      </c>
      <c r="AP639" s="24">
        <f ca="1">SQRT(Inputs!$B$38)*I639+SQRT(1-Inputs!$B$38)*_xlfn.NORM.S.INV(RAND())</f>
        <v>2.4943448039873313</v>
      </c>
      <c r="AQ639" s="24">
        <f ca="1">SQRT(Inputs!$B$38)*J639+SQRT(1-Inputs!$B$38)*_xlfn.NORM.S.INV(RAND())</f>
        <v>-0.98730049417677013</v>
      </c>
      <c r="AR639" s="24">
        <f ca="1">SQRT(Inputs!$B$38)*K639+SQRT(1-Inputs!$B$38)*_xlfn.NORM.S.INV(RAND())</f>
        <v>-0.95370642572350739</v>
      </c>
      <c r="AS639" s="24">
        <f ca="1">SQRT(Inputs!$B$38)*L639+SQRT(1-Inputs!$B$38)*_xlfn.NORM.S.INV(RAND())</f>
        <v>2.6561455777985308</v>
      </c>
      <c r="AT639" s="24">
        <f ca="1">SQRT(Inputs!$B$38)*M639+SQRT(1-Inputs!$B$38)*_xlfn.NORM.S.INV(RAND())</f>
        <v>-1.1161196501616439</v>
      </c>
      <c r="AU639" s="15">
        <f ca="1">Inputs!$B$6*EXP($B$8-0.5*C$5^2+C$5*N639)</f>
        <v>5063.6134530561694</v>
      </c>
      <c r="AV639" s="15">
        <f t="shared" ca="1" si="328"/>
        <v>6369.3125975850207</v>
      </c>
      <c r="AW639" s="15">
        <f t="shared" ca="1" si="329"/>
        <v>7584.690412710861</v>
      </c>
      <c r="AX639" s="15">
        <f t="shared" ca="1" si="330"/>
        <v>9266.433211991467</v>
      </c>
      <c r="AY639" s="15">
        <f t="shared" ca="1" si="331"/>
        <v>10062.615202950081</v>
      </c>
      <c r="AZ639" s="15">
        <f t="shared" ca="1" si="332"/>
        <v>13027.133400113471</v>
      </c>
      <c r="BA639" s="15">
        <f t="shared" ca="1" si="333"/>
        <v>15845.292228535982</v>
      </c>
      <c r="BB639" s="15">
        <f t="shared" ca="1" si="334"/>
        <v>21264.530203379942</v>
      </c>
      <c r="BC639" s="15">
        <f t="shared" ca="1" si="335"/>
        <v>24524.555247890497</v>
      </c>
      <c r="BD639" s="15">
        <f t="shared" ca="1" si="336"/>
        <v>30758.723854328669</v>
      </c>
      <c r="BE639" s="15">
        <f t="shared" ca="1" si="337"/>
        <v>33521.039862554506</v>
      </c>
      <c r="BF639" s="15">
        <f ca="1">Inputs!$B$13*EXP($B$9-0.5*C$6^2+C$6*Y639)</f>
        <v>12653.496586058192</v>
      </c>
      <c r="BG639" s="15">
        <f t="shared" ca="1" si="338"/>
        <v>11301.0249822878</v>
      </c>
      <c r="BH639" s="15">
        <f t="shared" ca="1" si="339"/>
        <v>11760.254905075408</v>
      </c>
      <c r="BI639" s="15">
        <f t="shared" ca="1" si="340"/>
        <v>14491.304681816999</v>
      </c>
      <c r="BJ639" s="15">
        <f t="shared" ca="1" si="341"/>
        <v>16306.793353658188</v>
      </c>
      <c r="BK639" s="15">
        <f t="shared" ca="1" si="342"/>
        <v>25402.008842382264</v>
      </c>
      <c r="BL639" s="15">
        <f t="shared" ca="1" si="343"/>
        <v>39822.903911542693</v>
      </c>
      <c r="BM639" s="15">
        <f t="shared" ca="1" si="344"/>
        <v>43155.454839582439</v>
      </c>
      <c r="BN639" s="15">
        <f t="shared" ca="1" si="345"/>
        <v>52166.020558920922</v>
      </c>
      <c r="BO639" s="15">
        <f t="shared" ca="1" si="346"/>
        <v>65502.605944580115</v>
      </c>
      <c r="BP639" s="15">
        <f t="shared" ca="1" si="347"/>
        <v>68213.844719604676</v>
      </c>
      <c r="BQ639" s="15">
        <f ca="1">Inputs!$B$20*EXP($B$10-0.5*C$7^2+C$7*AJ639)</f>
        <v>4169.3977015061764</v>
      </c>
      <c r="BR639" s="15">
        <f t="shared" ca="1" si="348"/>
        <v>6013.9267617233254</v>
      </c>
      <c r="BS639" s="15">
        <f t="shared" ca="1" si="349"/>
        <v>7868.6557373748101</v>
      </c>
      <c r="BT639" s="15">
        <f t="shared" ca="1" si="350"/>
        <v>20729.439069871267</v>
      </c>
      <c r="BU639" s="15">
        <f t="shared" ca="1" si="351"/>
        <v>18524.723045941439</v>
      </c>
      <c r="BV639" s="15">
        <f t="shared" ca="1" si="352"/>
        <v>26246.158630980506</v>
      </c>
      <c r="BW639" s="15">
        <f t="shared" ca="1" si="353"/>
        <v>62094.546979057937</v>
      </c>
      <c r="BX639" s="15">
        <f t="shared" ca="1" si="354"/>
        <v>71253.58115611953</v>
      </c>
      <c r="BY639" s="15">
        <f t="shared" ca="1" si="355"/>
        <v>83186.488653937267</v>
      </c>
      <c r="BZ639" s="15">
        <f t="shared" ca="1" si="356"/>
        <v>190202.05270335823</v>
      </c>
      <c r="CA639" s="15">
        <f t="shared" ca="1" si="357"/>
        <v>219109.77596871788</v>
      </c>
      <c r="CB639" s="15">
        <f ca="1">(AU639*DCF!C$10-DCF!C$5*MAX(AU639*DCF!C$10,0)-MAX(AU639-Inputs!$B$6,0)/Inputs!$B$10)*DCF!C$6</f>
        <v>1042.3514886674013</v>
      </c>
      <c r="CC639" s="15">
        <f ca="1">(AV639*DCF!D$10-DCF!D$5*MAX(AV639*DCF!D$10,0)-MAX(AV639-AU639,0)/Inputs!$B$10)*DCF!D$6</f>
        <v>1234.1162311657556</v>
      </c>
      <c r="CD639" s="15">
        <f ca="1">(AW639*DCF!E$10-DCF!E$5*MAX(AW639*DCF!E$10,0)-MAX(AW639-AV639,0)/Inputs!$B$10)*DCF!E$6</f>
        <v>1477.4308633849266</v>
      </c>
      <c r="CE639" s="15">
        <f ca="1">(AX639*DCF!F$10-DCF!F$5*MAX(AX639*DCF!F$10,0)-MAX(AX639-AW639,0)/Inputs!$B$10)*DCF!F$6</f>
        <v>1672.9186211822641</v>
      </c>
      <c r="CF639" s="15">
        <f ca="1">(AY639*DCF!G$10-DCF!G$5*MAX(AY639*DCF!G$10,0)-MAX(AY639-AX639,0)/Inputs!$B$10)*DCF!G$6</f>
        <v>1920.2597739703069</v>
      </c>
      <c r="CG639" s="15">
        <f ca="1">(AZ639*DCF!H$10-DCF!H$5*MAX(AZ639*DCF!H$10,0)-MAX(AZ639-AY639,0)/Inputs!$B$10)*DCF!H$6</f>
        <v>2002.8239418371743</v>
      </c>
      <c r="CH639" s="15">
        <f ca="1">(BA639*DCF!I$10-DCF!I$5*MAX(BA639*DCF!I$10,0)-MAX(BA639-AZ639,0)/Inputs!$B$10)*DCF!I$6</f>
        <v>2432.0800649094926</v>
      </c>
      <c r="CI639" s="15">
        <f ca="1">(BB639*DCF!J$10-DCF!J$5*MAX(BB639*DCF!J$10,0)-MAX(BB639-BA639,0)/Inputs!$B$10)*DCF!J$6</f>
        <v>2827.8465102933678</v>
      </c>
      <c r="CJ639" s="15">
        <f ca="1">(BC639*DCF!K$10-DCF!K$5*MAX(BC639*DCF!K$10,0)-MAX(BC639-BB639,0)/Inputs!$B$10)*DCF!K$6</f>
        <v>3491.7056487558439</v>
      </c>
      <c r="CK639" s="15">
        <f ca="1">(BD639*DCF!L$10-DCF!L$5*MAX(BD639*DCF!L$10,0)-MAX(BD639-BC639,0)/Inputs!$B$10)*DCF!L$6</f>
        <v>3832.8215233183064</v>
      </c>
      <c r="CL639" s="15">
        <f ca="1">(BE639*DCF!M$10-DCF!M$5*MAX(BE639*DCF!M$10,0)-MAX(BE639-BD639,0)/Inputs!$B$10)*DCF!M$6</f>
        <v>4400.2641250234155</v>
      </c>
      <c r="CM639" s="15">
        <f ca="1">(BF639*DCF!C$28-DCF!C$5*MAX(BF639*DCF!C$28,0)-MAX(BF639-Inputs!$B$13,0)/Inputs!$B$17)*DCF!C$6</f>
        <v>3569.2707369260465</v>
      </c>
      <c r="CN639" s="15">
        <f ca="1">(BG639*DCF!D$28-DCF!D$5*MAX(BG639*DCF!D$28,0)-MAX(BG639-BF639,0)/Inputs!$B$17)*DCF!D$6</f>
        <v>3328.4125019810158</v>
      </c>
      <c r="CO639" s="15">
        <f ca="1">(BH639*DCF!E$28-DCF!E$5*MAX(BH639*DCF!E$28,0)-MAX(BH639-BG639,0)/Inputs!$B$17)*DCF!E$6</f>
        <v>3240.2057008496558</v>
      </c>
      <c r="CP639" s="15">
        <f ca="1">(BI639*DCF!F$28-DCF!F$5*MAX(BI639*DCF!F$28,0)-MAX(BI639-BH639,0)/Inputs!$B$17)*DCF!F$6</f>
        <v>3436.7767282590826</v>
      </c>
      <c r="CQ639" s="15">
        <f ca="1">(BJ639*DCF!G$28-DCF!G$5*MAX(BJ639*DCF!G$28,0)-MAX(BJ639-BI639,0)/Inputs!$B$17)*DCF!G$6</f>
        <v>3925.5739951257806</v>
      </c>
      <c r="CR639" s="15">
        <f ca="1">(BK639*DCF!H$28-DCF!H$5*MAX(BK639*DCF!H$28,0)-MAX(BK639-BJ639,0)/Inputs!$B$17)*DCF!H$6</f>
        <v>4869.0557972745137</v>
      </c>
      <c r="CS639" s="15">
        <f ca="1">(BL639*DCF!I$28-DCF!I$5*MAX(BL639*DCF!I$28,0)-MAX(BL639-BK639,0)/Inputs!$B$17)*DCF!I$6</f>
        <v>7294.6362537688083</v>
      </c>
      <c r="CT639" s="15">
        <f ca="1">(BM639*DCF!J$28-DCF!J$5*MAX(BM639*DCF!J$28,0)-MAX(BM639-BL639,0)/Inputs!$B$17)*DCF!J$6</f>
        <v>9185.3800106887993</v>
      </c>
      <c r="CU639" s="15">
        <f ca="1">(BN639*DCF!K$28-DCF!K$5*MAX(BN639*DCF!K$28,0)-MAX(BN639-BM639,0)/Inputs!$B$17)*DCF!K$6</f>
        <v>9912.9145938694692</v>
      </c>
      <c r="CV639" s="15">
        <f ca="1">(BO639*DCF!L$28-DCF!L$5*MAX(BO639*DCF!L$28,0)-MAX(BO639-BN639,0)/Inputs!$B$17)*DCF!L$6</f>
        <v>11560.087902409543</v>
      </c>
      <c r="CW639" s="15">
        <f ca="1">(BP639*DCF!M$28-DCF!M$5*MAX(BP639*DCF!M$28,0)-MAX(BP639-BO639,0)/Inputs!$B$17)*DCF!M$6</f>
        <v>12551.07372541957</v>
      </c>
      <c r="CX639" s="15">
        <f ca="1">(BQ639*DCF!C$46-DCF!C$5*MAX(BQ639*DCF!C$46,0)-MAX(BQ639-Inputs!$B$20,0)/Inputs!$B$24)*DCF!C$6</f>
        <v>-1410.2062597040483</v>
      </c>
      <c r="CY639" s="15">
        <f ca="1">(BR639*DCF!D$46-DCF!D$5*MAX(BR639*DCF!D$46,0)-MAX(BR639-BQ639,0)/Inputs!$B$24)*DCF!D$6</f>
        <v>-1813.482290654483</v>
      </c>
      <c r="CZ639" s="15">
        <f ca="1">(BS639*DCF!E$46-DCF!E$5*MAX(BS639*DCF!E$46,0)-MAX(BS639-BR639,0)/Inputs!$B$24)*DCF!E$6</f>
        <v>-1661.5653436228156</v>
      </c>
      <c r="DA639" s="15">
        <f ca="1">(BT639*DCF!F$46-DCF!F$5*MAX(BT639*DCF!F$46,0)-MAX(BT639-BS639,0)/Inputs!$B$24)*DCF!F$6</f>
        <v>-6192.6665863162589</v>
      </c>
      <c r="DB639" s="15">
        <f ca="1">(BU639*DCF!G$46-DCF!G$5*MAX(BU639*DCF!G$46,0)-MAX(BU639-BT639,0)/Inputs!$B$24)*DCF!G$6</f>
        <v>-623.1350828817416</v>
      </c>
      <c r="DC639" s="15">
        <f ca="1">(BV639*DCF!H$46-DCF!H$5*MAX(BV639*DCF!H$46,0)-MAX(BV639-BU639,0)/Inputs!$B$24)*DCF!H$6</f>
        <v>-2399.3887980301306</v>
      </c>
      <c r="DD639" s="15">
        <f ca="1">(BW639*DCF!I$46-DCF!I$5*MAX(BW639*DCF!I$46,0)-MAX(BW639-BV639,0)/Inputs!$B$24)*DCF!I$6</f>
        <v>-8856.5878517224846</v>
      </c>
      <c r="DE639" s="15">
        <f ca="1">(BX639*DCF!J$46-DCF!J$5*MAX(BX639*DCF!J$46,0)-MAX(BX639-BW639,0)/Inputs!$B$24)*DCF!J$6</f>
        <v>560.06440556968232</v>
      </c>
      <c r="DF639" s="15">
        <f ca="1">(BY639*DCF!K$46-DCF!K$5*MAX(BY639*DCF!K$46,0)-MAX(BY639-BX639,0)/Inputs!$B$24)*DCF!K$6</f>
        <v>1828.6450897984498</v>
      </c>
      <c r="DG639" s="15">
        <f ca="1">(BZ639*DCF!L$46-DCF!L$5*MAX(BZ639*DCF!L$46,0)-MAX(BZ639-BY639,0)/Inputs!$B$24)*DCF!L$6</f>
        <v>-11070.189427316185</v>
      </c>
      <c r="DH639" s="15">
        <f ca="1">(CA639*DCF!M$46-DCF!M$5*MAX(CA639*DCF!M$46,0)-MAX(CA639-BZ639,0)/Inputs!$B$24)*DCF!M$6</f>
        <v>11134.007578339539</v>
      </c>
      <c r="DI639" s="15">
        <f ca="1">SUM(CB639:CL639)+BE639*DCF!M$10*(1+Inputs!$B$30)*(1-Inputs!$B$33)*(1-Inputs!$B$30/Inputs!$B$31)/(Inputs!$B$29-Inputs!$B$30)*DCF!M$6</f>
        <v>119624.11599986017</v>
      </c>
      <c r="DJ639" s="15">
        <f ca="1">SUM(CM639:CW639)+BP639*DCF!M$28*(1+Inputs!$B$30)*(1-Inputs!$B$33)*(1-Inputs!$B$30/Inputs!$B$31)/(Inputs!$B$29-Inputs!$B$30)*DCF!M$6</f>
        <v>325993.43046573648</v>
      </c>
      <c r="DK639" s="15">
        <f ca="1">SUM(CX639:DH639)+CA639*DCF!M$46*(1+Inputs!$B$30)*(1-Inputs!$B$33)*(1-Inputs!$B$30/Inputs!$B$31)/(Inputs!$B$29-Inputs!$B$30)*DCF!M$6</f>
        <v>318265.16429333366</v>
      </c>
      <c r="DM639" s="15">
        <f ca="1">DI639+DJ639+DK639+Inputs!$B$34+Inputs!$B$36-Inputs!$B$35</f>
        <v>840733.71075893031</v>
      </c>
    </row>
    <row r="640" spans="1:117" x14ac:dyDescent="0.75">
      <c r="A640" s="11">
        <v>627</v>
      </c>
      <c r="C640" s="24">
        <f t="shared" ca="1" si="362"/>
        <v>-0.38352441030713363</v>
      </c>
      <c r="D640" s="24">
        <f t="shared" ca="1" si="362"/>
        <v>-0.5223111627118685</v>
      </c>
      <c r="E640" s="24">
        <f t="shared" ca="1" si="362"/>
        <v>2.6051323046862338</v>
      </c>
      <c r="F640" s="24">
        <f t="shared" ca="1" si="362"/>
        <v>-0.99836091546273209</v>
      </c>
      <c r="G640" s="24">
        <f t="shared" ca="1" si="362"/>
        <v>-0.12515236525413095</v>
      </c>
      <c r="H640" s="24">
        <f t="shared" ca="1" si="362"/>
        <v>-0.64612108591587769</v>
      </c>
      <c r="I640" s="24">
        <f t="shared" ca="1" si="362"/>
        <v>1.4071480527381515</v>
      </c>
      <c r="J640" s="24">
        <f t="shared" ca="1" si="362"/>
        <v>-0.81725150972598248</v>
      </c>
      <c r="K640" s="24">
        <f t="shared" ca="1" si="362"/>
        <v>1.1439751119966826</v>
      </c>
      <c r="L640" s="24">
        <f t="shared" ca="1" si="362"/>
        <v>3.4821578293017241E-2</v>
      </c>
      <c r="M640" s="24">
        <f t="shared" ca="1" si="362"/>
        <v>-0.71015898963468449</v>
      </c>
      <c r="N640" s="24">
        <f ca="1">SQRT(Inputs!$B$38)*C640+SQRT(1-Inputs!$B$38)*_xlfn.NORM.S.INV(RAND())</f>
        <v>0.38736236627654153</v>
      </c>
      <c r="O640" s="24">
        <f ca="1">SQRT(Inputs!$B$38)*D640+SQRT(1-Inputs!$B$38)*_xlfn.NORM.S.INV(RAND())</f>
        <v>-0.69971754705263234</v>
      </c>
      <c r="P640" s="24">
        <f ca="1">SQRT(Inputs!$B$38)*E640+SQRT(1-Inputs!$B$38)*_xlfn.NORM.S.INV(RAND())</f>
        <v>1.4433697389238316</v>
      </c>
      <c r="Q640" s="24">
        <f ca="1">SQRT(Inputs!$B$38)*F640+SQRT(1-Inputs!$B$38)*_xlfn.NORM.S.INV(RAND())</f>
        <v>-0.82761334010408916</v>
      </c>
      <c r="R640" s="24">
        <f ca="1">SQRT(Inputs!$B$38)*G640+SQRT(1-Inputs!$B$38)*_xlfn.NORM.S.INV(RAND())</f>
        <v>-0.87125696393969398</v>
      </c>
      <c r="S640" s="24">
        <f ca="1">SQRT(Inputs!$B$38)*H640+SQRT(1-Inputs!$B$38)*_xlfn.NORM.S.INV(RAND())</f>
        <v>-1.3009999991387731</v>
      </c>
      <c r="T640" s="24">
        <f ca="1">SQRT(Inputs!$B$38)*I640+SQRT(1-Inputs!$B$38)*_xlfn.NORM.S.INV(RAND())</f>
        <v>0.12726413727443364</v>
      </c>
      <c r="U640" s="24">
        <f ca="1">SQRT(Inputs!$B$38)*J640+SQRT(1-Inputs!$B$38)*_xlfn.NORM.S.INV(RAND())</f>
        <v>-0.77741712538849495</v>
      </c>
      <c r="V640" s="24">
        <f ca="1">SQRT(Inputs!$B$38)*K640+SQRT(1-Inputs!$B$38)*_xlfn.NORM.S.INV(RAND())</f>
        <v>1.7969717093766042</v>
      </c>
      <c r="W640" s="24">
        <f ca="1">SQRT(Inputs!$B$38)*L640+SQRT(1-Inputs!$B$38)*_xlfn.NORM.S.INV(RAND())</f>
        <v>-0.17781945611141792</v>
      </c>
      <c r="X640" s="24">
        <f ca="1">SQRT(Inputs!$B$38)*M640+SQRT(1-Inputs!$B$38)*_xlfn.NORM.S.INV(RAND())</f>
        <v>0.93777684429102937</v>
      </c>
      <c r="Y640" s="24">
        <f ca="1">SQRT(Inputs!$B$38)*C640+SQRT(1-Inputs!$B$38)*_xlfn.NORM.S.INV(RAND())</f>
        <v>0.46688663196919644</v>
      </c>
      <c r="Z640" s="24">
        <f ca="1">SQRT(Inputs!$B$38)*D640+SQRT(1-Inputs!$B$38)*_xlfn.NORM.S.INV(RAND())</f>
        <v>-1.0655622563526304</v>
      </c>
      <c r="AA640" s="24">
        <f ca="1">SQRT(Inputs!$B$38)*E640+SQRT(1-Inputs!$B$38)*_xlfn.NORM.S.INV(RAND())</f>
        <v>0.53936444881740586</v>
      </c>
      <c r="AB640" s="24">
        <f ca="1">SQRT(Inputs!$B$38)*F640+SQRT(1-Inputs!$B$38)*_xlfn.NORM.S.INV(RAND())</f>
        <v>-0.48177687200614816</v>
      </c>
      <c r="AC640" s="24">
        <f ca="1">SQRT(Inputs!$B$38)*G640+SQRT(1-Inputs!$B$38)*_xlfn.NORM.S.INV(RAND())</f>
        <v>-0.16134298777990247</v>
      </c>
      <c r="AD640" s="24">
        <f ca="1">SQRT(Inputs!$B$38)*H640+SQRT(1-Inputs!$B$38)*_xlfn.NORM.S.INV(RAND())</f>
        <v>-0.15384564681900381</v>
      </c>
      <c r="AE640" s="24">
        <f ca="1">SQRT(Inputs!$B$38)*I640+SQRT(1-Inputs!$B$38)*_xlfn.NORM.S.INV(RAND())</f>
        <v>1.319263561626896</v>
      </c>
      <c r="AF640" s="24">
        <f ca="1">SQRT(Inputs!$B$38)*J640+SQRT(1-Inputs!$B$38)*_xlfn.NORM.S.INV(RAND())</f>
        <v>0.13061911556850747</v>
      </c>
      <c r="AG640" s="24">
        <f ca="1">SQRT(Inputs!$B$38)*K640+SQRT(1-Inputs!$B$38)*_xlfn.NORM.S.INV(RAND())</f>
        <v>0.48535049357664561</v>
      </c>
      <c r="AH640" s="24">
        <f ca="1">SQRT(Inputs!$B$38)*L640+SQRT(1-Inputs!$B$38)*_xlfn.NORM.S.INV(RAND())</f>
        <v>-0.16283439248815035</v>
      </c>
      <c r="AI640" s="24">
        <f ca="1">SQRT(Inputs!$B$38)*M640+SQRT(1-Inputs!$B$38)*_xlfn.NORM.S.INV(RAND())</f>
        <v>-0.35416169667643072</v>
      </c>
      <c r="AJ640" s="24">
        <f ca="1">SQRT(Inputs!$B$38)*C640+SQRT(1-Inputs!$B$38)*_xlfn.NORM.S.INV(RAND())</f>
        <v>-5.7765889328179831E-2</v>
      </c>
      <c r="AK640" s="24">
        <f ca="1">SQRT(Inputs!$B$38)*D640+SQRT(1-Inputs!$B$38)*_xlfn.NORM.S.INV(RAND())</f>
        <v>0.9281988461065851</v>
      </c>
      <c r="AL640" s="24">
        <f ca="1">SQRT(Inputs!$B$38)*E640+SQRT(1-Inputs!$B$38)*_xlfn.NORM.S.INV(RAND())</f>
        <v>0.43079742049775549</v>
      </c>
      <c r="AM640" s="24">
        <f ca="1">SQRT(Inputs!$B$38)*F640+SQRT(1-Inputs!$B$38)*_xlfn.NORM.S.INV(RAND())</f>
        <v>-0.78954011143868352</v>
      </c>
      <c r="AN640" s="24">
        <f ca="1">SQRT(Inputs!$B$38)*G640+SQRT(1-Inputs!$B$38)*_xlfn.NORM.S.INV(RAND())</f>
        <v>0.1269184929841092</v>
      </c>
      <c r="AO640" s="24">
        <f ca="1">SQRT(Inputs!$B$38)*H640+SQRT(1-Inputs!$B$38)*_xlfn.NORM.S.INV(RAND())</f>
        <v>0.19924961520984075</v>
      </c>
      <c r="AP640" s="24">
        <f ca="1">SQRT(Inputs!$B$38)*I640+SQRT(1-Inputs!$B$38)*_xlfn.NORM.S.INV(RAND())</f>
        <v>0.99177000509458901</v>
      </c>
      <c r="AQ640" s="24">
        <f ca="1">SQRT(Inputs!$B$38)*J640+SQRT(1-Inputs!$B$38)*_xlfn.NORM.S.INV(RAND())</f>
        <v>-0.84170157801336809</v>
      </c>
      <c r="AR640" s="24">
        <f ca="1">SQRT(Inputs!$B$38)*K640+SQRT(1-Inputs!$B$38)*_xlfn.NORM.S.INV(RAND())</f>
        <v>-0.13541221658174785</v>
      </c>
      <c r="AS640" s="24">
        <f ca="1">SQRT(Inputs!$B$38)*L640+SQRT(1-Inputs!$B$38)*_xlfn.NORM.S.INV(RAND())</f>
        <v>-0.9755089728790699</v>
      </c>
      <c r="AT640" s="24">
        <f ca="1">SQRT(Inputs!$B$38)*M640+SQRT(1-Inputs!$B$38)*_xlfn.NORM.S.INV(RAND())</f>
        <v>-0.49989870838515599</v>
      </c>
      <c r="AU640" s="15">
        <f ca="1">Inputs!$B$6*EXP($B$8-0.5*C$5^2+C$5*N640)</f>
        <v>5283.3516297515253</v>
      </c>
      <c r="AV640" s="15">
        <f t="shared" ca="1" si="328"/>
        <v>5802.348114611721</v>
      </c>
      <c r="AW640" s="15">
        <f t="shared" ca="1" si="329"/>
        <v>8595.5248005707872</v>
      </c>
      <c r="AX640" s="15">
        <f t="shared" ca="1" si="330"/>
        <v>9463.4171319918387</v>
      </c>
      <c r="AY640" s="15">
        <f t="shared" ca="1" si="331"/>
        <v>10446.360104436701</v>
      </c>
      <c r="AZ640" s="15">
        <f t="shared" ca="1" si="332"/>
        <v>11070.868280475919</v>
      </c>
      <c r="BA640" s="15">
        <f t="shared" ca="1" si="333"/>
        <v>13729.569520838146</v>
      </c>
      <c r="BB640" s="15">
        <f t="shared" ca="1" si="334"/>
        <v>15549.614058282472</v>
      </c>
      <c r="BC640" s="15">
        <f t="shared" ca="1" si="335"/>
        <v>22651.597417115983</v>
      </c>
      <c r="BD640" s="15">
        <f t="shared" ca="1" si="336"/>
        <v>27292.614134257958</v>
      </c>
      <c r="BE640" s="15">
        <f t="shared" ca="1" si="337"/>
        <v>36425.657667836829</v>
      </c>
      <c r="BF640" s="15">
        <f ca="1">Inputs!$B$13*EXP($B$9-0.5*C$6^2+C$6*Y640)</f>
        <v>15172.326577912305</v>
      </c>
      <c r="BG640" s="15">
        <f t="shared" ca="1" si="338"/>
        <v>15256.695513141394</v>
      </c>
      <c r="BH640" s="15">
        <f t="shared" ca="1" si="339"/>
        <v>20385.30653947268</v>
      </c>
      <c r="BI640" s="15">
        <f t="shared" ca="1" si="340"/>
        <v>23171.118232012272</v>
      </c>
      <c r="BJ640" s="15">
        <f t="shared" ca="1" si="341"/>
        <v>27753.263385986786</v>
      </c>
      <c r="BK640" s="15">
        <f t="shared" ca="1" si="342"/>
        <v>33355.862693010262</v>
      </c>
      <c r="BL640" s="15">
        <f t="shared" ca="1" si="343"/>
        <v>48613.182955185301</v>
      </c>
      <c r="BM640" s="15">
        <f t="shared" ca="1" si="344"/>
        <v>60733.635466456661</v>
      </c>
      <c r="BN640" s="15">
        <f t="shared" ca="1" si="345"/>
        <v>79168.019426536935</v>
      </c>
      <c r="BO640" s="15">
        <f t="shared" ca="1" si="346"/>
        <v>95581.691479289293</v>
      </c>
      <c r="BP640" s="15">
        <f t="shared" ca="1" si="347"/>
        <v>113016.14551323414</v>
      </c>
      <c r="BQ640" s="15">
        <f ca="1">Inputs!$B$20*EXP($B$10-0.5*C$7^2+C$7*AJ640)</f>
        <v>4202.5221030096563</v>
      </c>
      <c r="BR640" s="15">
        <f t="shared" ca="1" si="348"/>
        <v>7657.1799600421464</v>
      </c>
      <c r="BS640" s="15">
        <f t="shared" ca="1" si="349"/>
        <v>11866.713927240855</v>
      </c>
      <c r="BT640" s="15">
        <f t="shared" ca="1" si="350"/>
        <v>13300.697175210686</v>
      </c>
      <c r="BU640" s="15">
        <f t="shared" ca="1" si="351"/>
        <v>19008.043787245908</v>
      </c>
      <c r="BV640" s="15">
        <f t="shared" ca="1" si="352"/>
        <v>27659.886648172876</v>
      </c>
      <c r="BW640" s="15">
        <f t="shared" ca="1" si="353"/>
        <v>47612.862569308105</v>
      </c>
      <c r="BX640" s="15">
        <f t="shared" ca="1" si="354"/>
        <v>56254.085396331386</v>
      </c>
      <c r="BY640" s="15">
        <f t="shared" ca="1" si="355"/>
        <v>76805.66794257694</v>
      </c>
      <c r="BZ640" s="15">
        <f t="shared" ca="1" si="356"/>
        <v>90076.518133538717</v>
      </c>
      <c r="CA640" s="15">
        <f t="shared" ca="1" si="357"/>
        <v>115774.96852202642</v>
      </c>
      <c r="CB640" s="15">
        <f ca="1">(AU640*DCF!C$10-DCF!C$5*MAX(AU640*DCF!C$10,0)-MAX(AU640-Inputs!$B$6,0)/Inputs!$B$10)*DCF!C$6</f>
        <v>1040.7847163012498</v>
      </c>
      <c r="CC640" s="15">
        <f ca="1">(AV640*DCF!D$10-DCF!D$5*MAX(AV640*DCF!D$10,0)-MAX(AV640-AU640,0)/Inputs!$B$10)*DCF!D$6</f>
        <v>1287.7393335882443</v>
      </c>
      <c r="CD640" s="15">
        <f ca="1">(AW640*DCF!E$10-DCF!E$5*MAX(AW640*DCF!E$10,0)-MAX(AW640-AV640,0)/Inputs!$B$10)*DCF!E$6</f>
        <v>1355.4307874031388</v>
      </c>
      <c r="CE640" s="15">
        <f ca="1">(AX640*DCF!F$10-DCF!F$5*MAX(AX640*DCF!F$10,0)-MAX(AX640-AW640,0)/Inputs!$B$10)*DCF!F$6</f>
        <v>1885.2620016303993</v>
      </c>
      <c r="CF640" s="15">
        <f ca="1">(AY640*DCF!G$10-DCF!G$5*MAX(AY640*DCF!G$10,0)-MAX(AY640-AX640,0)/Inputs!$B$10)*DCF!G$6</f>
        <v>1963.4278271997198</v>
      </c>
      <c r="CG640" s="15">
        <f ca="1">(AZ640*DCF!H$10-DCF!H$5*MAX(AZ640*DCF!H$10,0)-MAX(AZ640-AY640,0)/Inputs!$B$10)*DCF!H$6</f>
        <v>2038.5243951430793</v>
      </c>
      <c r="CH640" s="15">
        <f ca="1">(BA640*DCF!I$10-DCF!I$5*MAX(BA640*DCF!I$10,0)-MAX(BA640-AZ640,0)/Inputs!$B$10)*DCF!I$6</f>
        <v>2071.7713393437625</v>
      </c>
      <c r="CI640" s="15">
        <f ca="1">(BB640*DCF!J$10-DCF!J$5*MAX(BB640*DCF!J$10,0)-MAX(BB640-BA640,0)/Inputs!$B$10)*DCF!J$6</f>
        <v>2392.5520948263475</v>
      </c>
      <c r="CJ640" s="15">
        <f ca="1">(BC640*DCF!K$10-DCF!K$5*MAX(BC640*DCF!K$10,0)-MAX(BC640-BB640,0)/Inputs!$B$10)*DCF!K$6</f>
        <v>2652.3738392213741</v>
      </c>
      <c r="CK640" s="15">
        <f ca="1">(BD640*DCF!L$10-DCF!L$5*MAX(BD640*DCF!L$10,0)-MAX(BD640-BC640,0)/Inputs!$B$10)*DCF!L$6</f>
        <v>3516.086600766746</v>
      </c>
      <c r="CL640" s="15">
        <f ca="1">(BE640*DCF!M$10-DCF!M$5*MAX(BE640*DCF!M$10,0)-MAX(BE640-BD640,0)/Inputs!$B$10)*DCF!M$6</f>
        <v>4049.0917922752951</v>
      </c>
      <c r="CM640" s="15">
        <f ca="1">(BF640*DCF!C$28-DCF!C$5*MAX(BF640*DCF!C$28,0)-MAX(BF640-Inputs!$B$13,0)/Inputs!$B$17)*DCF!C$6</f>
        <v>3756.2851981768326</v>
      </c>
      <c r="CN640" s="15">
        <f ca="1">(BG640*DCF!D$28-DCF!D$5*MAX(BG640*DCF!D$28,0)-MAX(BG640-BF640,0)/Inputs!$B$17)*DCF!D$6</f>
        <v>4475.4489439841846</v>
      </c>
      <c r="CO640" s="15">
        <f ca="1">(BH640*DCF!E$28-DCF!E$5*MAX(BH640*DCF!E$28,0)-MAX(BH640-BG640,0)/Inputs!$B$17)*DCF!E$6</f>
        <v>4762.7031627109091</v>
      </c>
      <c r="CP640" s="15">
        <f ca="1">(BI640*DCF!F$28-DCF!F$5*MAX(BI640*DCF!F$28,0)-MAX(BI640-BH640,0)/Inputs!$B$17)*DCF!F$6</f>
        <v>5783.1472010128991</v>
      </c>
      <c r="CQ640" s="15">
        <f ca="1">(BJ640*DCF!G$28-DCF!G$5*MAX(BJ640*DCF!G$28,0)-MAX(BJ640-BI640,0)/Inputs!$B$17)*DCF!G$6</f>
        <v>6430.1232000653199</v>
      </c>
      <c r="CR640" s="15">
        <f ca="1">(BK640*DCF!H$28-DCF!H$5*MAX(BK640*DCF!H$28,0)-MAX(BK640-BJ640,0)/Inputs!$B$17)*DCF!H$6</f>
        <v>7378.7861466669192</v>
      </c>
      <c r="CS640" s="15">
        <f ca="1">(BL640*DCF!I$28-DCF!I$5*MAX(BL640*DCF!I$28,0)-MAX(BL640-BK640,0)/Inputs!$B$17)*DCF!I$6</f>
        <v>9241.6444101446014</v>
      </c>
      <c r="CT640" s="15">
        <f ca="1">(BM640*DCF!J$28-DCF!J$5*MAX(BM640*DCF!J$28,0)-MAX(BM640-BL640,0)/Inputs!$B$17)*DCF!J$6</f>
        <v>11941.569605185128</v>
      </c>
      <c r="CU640" s="15">
        <f ca="1">(BN640*DCF!K$28-DCF!K$5*MAX(BN640*DCF!K$28,0)-MAX(BN640-BM640,0)/Inputs!$B$17)*DCF!K$6</f>
        <v>14460.991802387551</v>
      </c>
      <c r="CV640" s="15">
        <f ca="1">(BO640*DCF!L$28-DCF!L$5*MAX(BO640*DCF!L$28,0)-MAX(BO640-BN640,0)/Inputs!$B$17)*DCF!L$6</f>
        <v>17213.319335406759</v>
      </c>
      <c r="CW640" s="15">
        <f ca="1">(BP640*DCF!M$28-DCF!M$5*MAX(BP640*DCF!M$28,0)-MAX(BP640-BO640,0)/Inputs!$B$17)*DCF!M$6</f>
        <v>19441.662841611549</v>
      </c>
      <c r="CX640" s="15">
        <f ca="1">(BQ640*DCF!C$46-DCF!C$5*MAX(BQ640*DCF!C$46,0)-MAX(BQ640-Inputs!$B$20,0)/Inputs!$B$24)*DCF!C$6</f>
        <v>-1433.1561914616557</v>
      </c>
      <c r="CY640" s="15">
        <f ca="1">(BR640*DCF!D$46-DCF!D$5*MAX(BR640*DCF!D$46,0)-MAX(BR640-BQ640,0)/Inputs!$B$24)*DCF!D$6</f>
        <v>-2780.9758827661781</v>
      </c>
      <c r="CZ640" s="15">
        <f ca="1">(BS640*DCF!E$46-DCF!E$5*MAX(BS640*DCF!E$46,0)-MAX(BS640-BR640,0)/Inputs!$B$24)*DCF!E$6</f>
        <v>-3062.5419866279062</v>
      </c>
      <c r="DA640" s="15">
        <f ca="1">(BT640*DCF!F$46-DCF!F$5*MAX(BT640*DCF!F$46,0)-MAX(BT640-BS640,0)/Inputs!$B$24)*DCF!F$6</f>
        <v>-1490.7994939755831</v>
      </c>
      <c r="DB640" s="15">
        <f ca="1">(BU640*DCF!G$46-DCF!G$5*MAX(BU640*DCF!G$46,0)-MAX(BU640-BT640,0)/Inputs!$B$24)*DCF!G$6</f>
        <v>-2559.2316745823637</v>
      </c>
      <c r="DC640" s="15">
        <f ca="1">(BV640*DCF!H$46-DCF!H$5*MAX(BV640*DCF!H$46,0)-MAX(BV640-BU640,0)/Inputs!$B$24)*DCF!H$6</f>
        <v>-2688.5071583123354</v>
      </c>
      <c r="DD640" s="15">
        <f ca="1">(BW640*DCF!I$46-DCF!I$5*MAX(BW640*DCF!I$46,0)-MAX(BW640-BV640,0)/Inputs!$B$24)*DCF!I$6</f>
        <v>-4628.0899807685901</v>
      </c>
      <c r="DE640" s="15">
        <f ca="1">(BX640*DCF!J$46-DCF!J$5*MAX(BX640*DCF!J$46,0)-MAX(BX640-BW640,0)/Inputs!$B$24)*DCF!J$6</f>
        <v>68.192159387118423</v>
      </c>
      <c r="DF640" s="15">
        <f ca="1">(BY640*DCF!K$46-DCF!K$5*MAX(BY640*DCF!K$46,0)-MAX(BY640-BX640,0)/Inputs!$B$24)*DCF!K$6</f>
        <v>-647.19444607539754</v>
      </c>
      <c r="DG640" s="15">
        <f ca="1">(BZ640*DCF!L$46-DCF!L$5*MAX(BZ640*DCF!L$46,0)-MAX(BZ640-BY640,0)/Inputs!$B$24)*DCF!L$6</f>
        <v>3223.3360977762454</v>
      </c>
      <c r="DH640" s="15">
        <f ca="1">(CA640*DCF!M$46-DCF!M$5*MAX(CA640*DCF!M$46,0)-MAX(CA640-BZ640,0)/Inputs!$B$24)*DCF!M$6</f>
        <v>3703.8827062434898</v>
      </c>
      <c r="DI640" s="15">
        <f ca="1">SUM(CB640:CL640)+BE640*DCF!M$10*(1+Inputs!$B$30)*(1-Inputs!$B$33)*(1-Inputs!$B$30/Inputs!$B$31)/(Inputs!$B$29-Inputs!$B$30)*DCF!M$6</f>
        <v>125626.1316967461</v>
      </c>
      <c r="DJ640" s="15">
        <f ca="1">SUM(CM640:CW640)+BP640*DCF!M$28*(1+Inputs!$B$30)*(1-Inputs!$B$33)*(1-Inputs!$B$30/Inputs!$B$31)/(Inputs!$B$29-Inputs!$B$30)*DCF!M$6</f>
        <v>524252.91844353767</v>
      </c>
      <c r="DK640" s="15">
        <f ca="1">SUM(CX640:DH640)+CA640*DCF!M$46*(1+Inputs!$B$30)*(1-Inputs!$B$33)*(1-Inputs!$B$30/Inputs!$B$31)/(Inputs!$B$29-Inputs!$B$30)*DCF!M$6</f>
        <v>166706.72990565092</v>
      </c>
      <c r="DM640" s="15">
        <f ca="1">DI640+DJ640+DK640+Inputs!$B$34+Inputs!$B$36-Inputs!$B$35</f>
        <v>893436.78004593472</v>
      </c>
    </row>
    <row r="641" spans="1:117" x14ac:dyDescent="0.75">
      <c r="A641" s="11">
        <v>628</v>
      </c>
      <c r="C641" s="24">
        <f t="shared" ca="1" si="362"/>
        <v>5.6558214828108848E-2</v>
      </c>
      <c r="D641" s="24">
        <f t="shared" ca="1" si="362"/>
        <v>0.25674117543732461</v>
      </c>
      <c r="E641" s="24">
        <f t="shared" ca="1" si="362"/>
        <v>-1.6120303338224371</v>
      </c>
      <c r="F641" s="24">
        <f t="shared" ca="1" si="362"/>
        <v>-1.0540199037222893</v>
      </c>
      <c r="G641" s="24">
        <f t="shared" ca="1" si="362"/>
        <v>0.64149237007013482</v>
      </c>
      <c r="H641" s="24">
        <f t="shared" ca="1" si="362"/>
        <v>1.2774597892118627</v>
      </c>
      <c r="I641" s="24">
        <f t="shared" ca="1" si="362"/>
        <v>-1.163564561964189</v>
      </c>
      <c r="J641" s="24">
        <f t="shared" ca="1" si="362"/>
        <v>0.88976375350619308</v>
      </c>
      <c r="K641" s="24">
        <f t="shared" ca="1" si="362"/>
        <v>-0.83675473398281164</v>
      </c>
      <c r="L641" s="24">
        <f t="shared" ca="1" si="362"/>
        <v>-1.2666734653409053</v>
      </c>
      <c r="M641" s="24">
        <f t="shared" ca="1" si="362"/>
        <v>-0.44117844785228255</v>
      </c>
      <c r="N641" s="24">
        <f ca="1">SQRT(Inputs!$B$38)*C641+SQRT(1-Inputs!$B$38)*_xlfn.NORM.S.INV(RAND())</f>
        <v>-1.2886698140141586</v>
      </c>
      <c r="O641" s="24">
        <f ca="1">SQRT(Inputs!$B$38)*D641+SQRT(1-Inputs!$B$38)*_xlfn.NORM.S.INV(RAND())</f>
        <v>-0.8024586897028072</v>
      </c>
      <c r="P641" s="24">
        <f ca="1">SQRT(Inputs!$B$38)*E641+SQRT(1-Inputs!$B$38)*_xlfn.NORM.S.INV(RAND())</f>
        <v>-1.8014204801628884</v>
      </c>
      <c r="Q641" s="24">
        <f ca="1">SQRT(Inputs!$B$38)*F641+SQRT(1-Inputs!$B$38)*_xlfn.NORM.S.INV(RAND())</f>
        <v>-2.0157250959718858</v>
      </c>
      <c r="R641" s="24">
        <f ca="1">SQRT(Inputs!$B$38)*G641+SQRT(1-Inputs!$B$38)*_xlfn.NORM.S.INV(RAND())</f>
        <v>0.72336570602889683</v>
      </c>
      <c r="S641" s="24">
        <f ca="1">SQRT(Inputs!$B$38)*H641+SQRT(1-Inputs!$B$38)*_xlfn.NORM.S.INV(RAND())</f>
        <v>0.35866825207818698</v>
      </c>
      <c r="T641" s="24">
        <f ca="1">SQRT(Inputs!$B$38)*I641+SQRT(1-Inputs!$B$38)*_xlfn.NORM.S.INV(RAND())</f>
        <v>9.5889421230893057E-2</v>
      </c>
      <c r="U641" s="24">
        <f ca="1">SQRT(Inputs!$B$38)*J641+SQRT(1-Inputs!$B$38)*_xlfn.NORM.S.INV(RAND())</f>
        <v>1.2839701463845685</v>
      </c>
      <c r="V641" s="24">
        <f ca="1">SQRT(Inputs!$B$38)*K641+SQRT(1-Inputs!$B$38)*_xlfn.NORM.S.INV(RAND())</f>
        <v>-0.34231315315937039</v>
      </c>
      <c r="W641" s="24">
        <f ca="1">SQRT(Inputs!$B$38)*L641+SQRT(1-Inputs!$B$38)*_xlfn.NORM.S.INV(RAND())</f>
        <v>-1.1427684988246449</v>
      </c>
      <c r="X641" s="24">
        <f ca="1">SQRT(Inputs!$B$38)*M641+SQRT(1-Inputs!$B$38)*_xlfn.NORM.S.INV(RAND())</f>
        <v>-0.24947405922051455</v>
      </c>
      <c r="Y641" s="24">
        <f ca="1">SQRT(Inputs!$B$38)*C641+SQRT(1-Inputs!$B$38)*_xlfn.NORM.S.INV(RAND())</f>
        <v>0.99079215551782118</v>
      </c>
      <c r="Z641" s="24">
        <f ca="1">SQRT(Inputs!$B$38)*D641+SQRT(1-Inputs!$B$38)*_xlfn.NORM.S.INV(RAND())</f>
        <v>1.043655328574868</v>
      </c>
      <c r="AA641" s="24">
        <f ca="1">SQRT(Inputs!$B$38)*E641+SQRT(1-Inputs!$B$38)*_xlfn.NORM.S.INV(RAND())</f>
        <v>-1.2261732419569267</v>
      </c>
      <c r="AB641" s="24">
        <f ca="1">SQRT(Inputs!$B$38)*F641+SQRT(1-Inputs!$B$38)*_xlfn.NORM.S.INV(RAND())</f>
        <v>-1.642555576509571</v>
      </c>
      <c r="AC641" s="24">
        <f ca="1">SQRT(Inputs!$B$38)*G641+SQRT(1-Inputs!$B$38)*_xlfn.NORM.S.INV(RAND())</f>
        <v>1.3435847923124087</v>
      </c>
      <c r="AD641" s="24">
        <f ca="1">SQRT(Inputs!$B$38)*H641+SQRT(1-Inputs!$B$38)*_xlfn.NORM.S.INV(RAND())</f>
        <v>0.57697773667090924</v>
      </c>
      <c r="AE641" s="24">
        <f ca="1">SQRT(Inputs!$B$38)*I641+SQRT(1-Inputs!$B$38)*_xlfn.NORM.S.INV(RAND())</f>
        <v>-1.0967309977120188</v>
      </c>
      <c r="AF641" s="24">
        <f ca="1">SQRT(Inputs!$B$38)*J641+SQRT(1-Inputs!$B$38)*_xlfn.NORM.S.INV(RAND())</f>
        <v>0.2962727775195283</v>
      </c>
      <c r="AG641" s="24">
        <f ca="1">SQRT(Inputs!$B$38)*K641+SQRT(1-Inputs!$B$38)*_xlfn.NORM.S.INV(RAND())</f>
        <v>-1.4378017134593857</v>
      </c>
      <c r="AH641" s="24">
        <f ca="1">SQRT(Inputs!$B$38)*L641+SQRT(1-Inputs!$B$38)*_xlfn.NORM.S.INV(RAND())</f>
        <v>-1.5874753261677128</v>
      </c>
      <c r="AI641" s="24">
        <f ca="1">SQRT(Inputs!$B$38)*M641+SQRT(1-Inputs!$B$38)*_xlfn.NORM.S.INV(RAND())</f>
        <v>-2.1514466859150292</v>
      </c>
      <c r="AJ641" s="24">
        <f ca="1">SQRT(Inputs!$B$38)*C641+SQRT(1-Inputs!$B$38)*_xlfn.NORM.S.INV(RAND())</f>
        <v>-0.89358905666052024</v>
      </c>
      <c r="AK641" s="24">
        <f ca="1">SQRT(Inputs!$B$38)*D641+SQRT(1-Inputs!$B$38)*_xlfn.NORM.S.INV(RAND())</f>
        <v>-1.8775670597332428E-3</v>
      </c>
      <c r="AL641" s="24">
        <f ca="1">SQRT(Inputs!$B$38)*E641+SQRT(1-Inputs!$B$38)*_xlfn.NORM.S.INV(RAND())</f>
        <v>-0.22038877480664021</v>
      </c>
      <c r="AM641" s="24">
        <f ca="1">SQRT(Inputs!$B$38)*F641+SQRT(1-Inputs!$B$38)*_xlfn.NORM.S.INV(RAND())</f>
        <v>-1.3475157048974258</v>
      </c>
      <c r="AN641" s="24">
        <f ca="1">SQRT(Inputs!$B$38)*G641+SQRT(1-Inputs!$B$38)*_xlfn.NORM.S.INV(RAND())</f>
        <v>0.62108528447099287</v>
      </c>
      <c r="AO641" s="24">
        <f ca="1">SQRT(Inputs!$B$38)*H641+SQRT(1-Inputs!$B$38)*_xlfn.NORM.S.INV(RAND())</f>
        <v>-1.7349769741639396</v>
      </c>
      <c r="AP641" s="24">
        <f ca="1">SQRT(Inputs!$B$38)*I641+SQRT(1-Inputs!$B$38)*_xlfn.NORM.S.INV(RAND())</f>
        <v>-0.26009005669574353</v>
      </c>
      <c r="AQ641" s="24">
        <f ca="1">SQRT(Inputs!$B$38)*J641+SQRT(1-Inputs!$B$38)*_xlfn.NORM.S.INV(RAND())</f>
        <v>0.61433773139988446</v>
      </c>
      <c r="AR641" s="24">
        <f ca="1">SQRT(Inputs!$B$38)*K641+SQRT(1-Inputs!$B$38)*_xlfn.NORM.S.INV(RAND())</f>
        <v>-1.3448391144794598</v>
      </c>
      <c r="AS641" s="24">
        <f ca="1">SQRT(Inputs!$B$38)*L641+SQRT(1-Inputs!$B$38)*_xlfn.NORM.S.INV(RAND())</f>
        <v>0.25126632759467493</v>
      </c>
      <c r="AT641" s="24">
        <f ca="1">SQRT(Inputs!$B$38)*M641+SQRT(1-Inputs!$B$38)*_xlfn.NORM.S.INV(RAND())</f>
        <v>-1.5136380139781163</v>
      </c>
      <c r="AU641" s="15">
        <f ca="1">Inputs!$B$6*EXP($B$8-0.5*C$5^2+C$5*N641)</f>
        <v>4027.9444804399186</v>
      </c>
      <c r="AV641" s="15">
        <f t="shared" ca="1" si="328"/>
        <v>4357.2972287213279</v>
      </c>
      <c r="AW641" s="15">
        <f t="shared" ca="1" si="329"/>
        <v>4166.8897569542733</v>
      </c>
      <c r="AX641" s="15">
        <f t="shared" ca="1" si="330"/>
        <v>3954.789966637155</v>
      </c>
      <c r="AY641" s="15">
        <f t="shared" ca="1" si="331"/>
        <v>5259.207041403587</v>
      </c>
      <c r="AZ641" s="15">
        <f t="shared" ca="1" si="332"/>
        <v>6691.2824124739145</v>
      </c>
      <c r="BA641" s="15">
        <f t="shared" ca="1" si="333"/>
        <v>8271.0094683720672</v>
      </c>
      <c r="BB641" s="15">
        <f t="shared" ca="1" si="334"/>
        <v>11516.377944224429</v>
      </c>
      <c r="BC641" s="15">
        <f t="shared" ca="1" si="335"/>
        <v>13646.182579277302</v>
      </c>
      <c r="BD641" s="15">
        <f t="shared" ca="1" si="336"/>
        <v>15023.121908657855</v>
      </c>
      <c r="BE641" s="15">
        <f t="shared" ca="1" si="337"/>
        <v>17995.335291536358</v>
      </c>
      <c r="BF641" s="15">
        <f ca="1">Inputs!$B$13*EXP($B$9-0.5*C$6^2+C$6*Y641)</f>
        <v>16832.915215989215</v>
      </c>
      <c r="BG641" s="15">
        <f t="shared" ca="1" si="338"/>
        <v>24765.842238399142</v>
      </c>
      <c r="BH641" s="15">
        <f t="shared" ca="1" si="339"/>
        <v>24690.876602644155</v>
      </c>
      <c r="BI641" s="15">
        <f t="shared" ca="1" si="340"/>
        <v>23473.205594552459</v>
      </c>
      <c r="BJ641" s="15">
        <f t="shared" ca="1" si="341"/>
        <v>34926.1221010476</v>
      </c>
      <c r="BK641" s="15">
        <f t="shared" ca="1" si="342"/>
        <v>46368.106438430441</v>
      </c>
      <c r="BL641" s="15">
        <f t="shared" ca="1" si="343"/>
        <v>49411.360800321178</v>
      </c>
      <c r="BM641" s="15">
        <f t="shared" ca="1" si="344"/>
        <v>63014.323010076805</v>
      </c>
      <c r="BN641" s="15">
        <f t="shared" ca="1" si="345"/>
        <v>65233.568443473538</v>
      </c>
      <c r="BO641" s="15">
        <f t="shared" ca="1" si="346"/>
        <v>66738.530995687863</v>
      </c>
      <c r="BP641" s="15">
        <f t="shared" ca="1" si="347"/>
        <v>64373.752494533284</v>
      </c>
      <c r="BQ641" s="15">
        <f ca="1">Inputs!$B$20*EXP($B$10-0.5*C$7^2+C$7*AJ641)</f>
        <v>3124.3705467828818</v>
      </c>
      <c r="BR641" s="15">
        <f t="shared" ca="1" si="348"/>
        <v>4236.8415687715124</v>
      </c>
      <c r="BS641" s="15">
        <f t="shared" ca="1" si="349"/>
        <v>5446.0418366092281</v>
      </c>
      <c r="BT641" s="15">
        <f t="shared" ca="1" si="350"/>
        <v>5272.967039161982</v>
      </c>
      <c r="BU641" s="15">
        <f t="shared" ca="1" si="351"/>
        <v>8492.746726508627</v>
      </c>
      <c r="BV641" s="15">
        <f t="shared" ca="1" si="352"/>
        <v>7992.9108301001143</v>
      </c>
      <c r="BW641" s="15">
        <f t="shared" ca="1" si="353"/>
        <v>10556.264648943119</v>
      </c>
      <c r="BX641" s="15">
        <f t="shared" ca="1" si="354"/>
        <v>16699.744556433649</v>
      </c>
      <c r="BY641" s="15">
        <f t="shared" ca="1" si="355"/>
        <v>18090.735008751552</v>
      </c>
      <c r="BZ641" s="15">
        <f t="shared" ca="1" si="356"/>
        <v>26583.847429212288</v>
      </c>
      <c r="CA641" s="15">
        <f t="shared" ca="1" si="357"/>
        <v>28535.541676152501</v>
      </c>
      <c r="CB641" s="15">
        <f ca="1">(AU641*DCF!C$10-DCF!C$5*MAX(AU641*DCF!C$10,0)-MAX(AU641-Inputs!$B$6,0)/Inputs!$B$10)*DCF!C$6</f>
        <v>1034.4128601973375</v>
      </c>
      <c r="CC641" s="15">
        <f ca="1">(AV641*DCF!D$10-DCF!D$5*MAX(AV641*DCF!D$10,0)-MAX(AV641-AU641,0)/Inputs!$B$10)*DCF!D$6</f>
        <v>981.75763188642122</v>
      </c>
      <c r="CD641" s="15">
        <f ca="1">(AW641*DCF!E$10-DCF!E$5*MAX(AW641*DCF!E$10,0)-MAX(AW641-AV641,0)/Inputs!$B$10)*DCF!E$6</f>
        <v>962.06851357845437</v>
      </c>
      <c r="CE641" s="15">
        <f ca="1">(AX641*DCF!F$10-DCF!F$5*MAX(AX641*DCF!F$10,0)-MAX(AX641-AW641,0)/Inputs!$B$10)*DCF!F$6</f>
        <v>863.32434703444176</v>
      </c>
      <c r="CF641" s="15">
        <f ca="1">(AY641*DCF!G$10-DCF!G$5*MAX(AY641*DCF!G$10,0)-MAX(AY641-AX641,0)/Inputs!$B$10)*DCF!G$6</f>
        <v>832.87471805426082</v>
      </c>
      <c r="CG641" s="15">
        <f ca="1">(AZ641*DCF!H$10-DCF!H$5*MAX(AZ641*DCF!H$10,0)-MAX(AZ641-AY641,0)/Inputs!$B$10)*DCF!H$6</f>
        <v>1044.826624438572</v>
      </c>
      <c r="CH641" s="15">
        <f ca="1">(BA641*DCF!I$10-DCF!I$5*MAX(BA641*DCF!I$10,0)-MAX(BA641-AZ641,0)/Inputs!$B$10)*DCF!I$6</f>
        <v>1251.6811167262149</v>
      </c>
      <c r="CI641" s="15">
        <f ca="1">(BB641*DCF!J$10-DCF!J$5*MAX(BB641*DCF!J$10,0)-MAX(BB641-BA641,0)/Inputs!$B$10)*DCF!J$6</f>
        <v>1484.4550638254516</v>
      </c>
      <c r="CJ641" s="15">
        <f ca="1">(BC641*DCF!K$10-DCF!K$5*MAX(BC641*DCF!K$10,0)-MAX(BC641-BB641,0)/Inputs!$B$10)*DCF!K$6</f>
        <v>1898.6760089870454</v>
      </c>
      <c r="CK641" s="15">
        <f ca="1">(BD641*DCF!L$10-DCF!L$5*MAX(BD641*DCF!L$10,0)-MAX(BD641-BC641,0)/Inputs!$B$10)*DCF!L$6</f>
        <v>2087.7119131412578</v>
      </c>
      <c r="CL641" s="15">
        <f ca="1">(BE641*DCF!M$10-DCF!M$5*MAX(BE641*DCF!M$10,0)-MAX(BE641-BD641,0)/Inputs!$B$10)*DCF!M$6</f>
        <v>2184.3119157311057</v>
      </c>
      <c r="CM641" s="15">
        <f ca="1">(BF641*DCF!C$28-DCF!C$5*MAX(BF641*DCF!C$28,0)-MAX(BF641-Inputs!$B$13,0)/Inputs!$B$17)*DCF!C$6</f>
        <v>3879.5781915560851</v>
      </c>
      <c r="CN641" s="15">
        <f ca="1">(BG641*DCF!D$28-DCF!D$5*MAX(BG641*DCF!D$28,0)-MAX(BG641-BF641,0)/Inputs!$B$17)*DCF!D$6</f>
        <v>5601.6546783030526</v>
      </c>
      <c r="CO641" s="15">
        <f ca="1">(BH641*DCF!E$28-DCF!E$5*MAX(BH641*DCF!E$28,0)-MAX(BH641-BG641,0)/Inputs!$B$17)*DCF!E$6</f>
        <v>6992.8959105665881</v>
      </c>
      <c r="CP641" s="15">
        <f ca="1">(BI641*DCF!F$28-DCF!F$5*MAX(BI641*DCF!F$28,0)-MAX(BI641-BH641,0)/Inputs!$B$17)*DCF!F$6</f>
        <v>6372.3570144404912</v>
      </c>
      <c r="CQ641" s="15">
        <f ca="1">(BJ641*DCF!G$28-DCF!G$5*MAX(BJ641*DCF!G$28,0)-MAX(BJ641-BI641,0)/Inputs!$B$17)*DCF!G$6</f>
        <v>7135.579947449377</v>
      </c>
      <c r="CR641" s="15">
        <f ca="1">(BK641*DCF!H$28-DCF!H$5*MAX(BK641*DCF!H$28,0)-MAX(BK641-BJ641,0)/Inputs!$B$17)*DCF!H$6</f>
        <v>9689.5810256184232</v>
      </c>
      <c r="CS641" s="15">
        <f ca="1">(BL641*DCF!I$28-DCF!I$5*MAX(BL641*DCF!I$28,0)-MAX(BL641-BK641,0)/Inputs!$B$17)*DCF!I$6</f>
        <v>11182.431260664962</v>
      </c>
      <c r="CT641" s="15">
        <f ca="1">(BM641*DCF!J$28-DCF!J$5*MAX(BM641*DCF!J$28,0)-MAX(BM641-BL641,0)/Inputs!$B$17)*DCF!J$6</f>
        <v>12253.783586300604</v>
      </c>
      <c r="CU641" s="15">
        <f ca="1">(BN641*DCF!K$28-DCF!K$5*MAX(BN641*DCF!K$28,0)-MAX(BN641-BM641,0)/Inputs!$B$17)*DCF!K$6</f>
        <v>13504.407878476559</v>
      </c>
      <c r="CV641" s="15">
        <f ca="1">(BO641*DCF!L$28-DCF!L$5*MAX(BO641*DCF!L$28,0)-MAX(BO641-BN641,0)/Inputs!$B$17)*DCF!L$6</f>
        <v>13145.448744679439</v>
      </c>
      <c r="CW641" s="15">
        <f ca="1">(BP641*DCF!M$28-DCF!M$5*MAX(BP641*DCF!M$28,0)-MAX(BP641-BO641,0)/Inputs!$B$17)*DCF!M$6</f>
        <v>12111.958786785528</v>
      </c>
      <c r="CX641" s="15">
        <f ca="1">(BQ641*DCF!C$46-DCF!C$5*MAX(BQ641*DCF!C$46,0)-MAX(BQ641-Inputs!$B$20,0)/Inputs!$B$24)*DCF!C$6</f>
        <v>-721.56363667041148</v>
      </c>
      <c r="CY641" s="15">
        <f ca="1">(BR641*DCF!D$46-DCF!D$5*MAX(BR641*DCF!D$46,0)-MAX(BR641-BQ641,0)/Inputs!$B$24)*DCF!D$6</f>
        <v>-1197.8122021013437</v>
      </c>
      <c r="CZ641" s="15">
        <f ca="1">(BS641*DCF!E$46-DCF!E$5*MAX(BS641*DCF!E$46,0)-MAX(BS641-BR641,0)/Inputs!$B$24)*DCF!E$6</f>
        <v>-1120.6373862740729</v>
      </c>
      <c r="DA641" s="15">
        <f ca="1">(BT641*DCF!F$46-DCF!F$5*MAX(BT641*DCF!F$46,0)-MAX(BT641-BS641,0)/Inputs!$B$24)*DCF!F$6</f>
        <v>-384.01079803253333</v>
      </c>
      <c r="DB641" s="15">
        <f ca="1">(BU641*DCF!G$46-DCF!G$5*MAX(BU641*DCF!G$46,0)-MAX(BU641-BT641,0)/Inputs!$B$24)*DCF!G$6</f>
        <v>-1368.7494920054282</v>
      </c>
      <c r="DC641" s="15">
        <f ca="1">(BV641*DCF!H$46-DCF!H$5*MAX(BV641*DCF!H$46,0)-MAX(BV641-BU641,0)/Inputs!$B$24)*DCF!H$6</f>
        <v>0</v>
      </c>
      <c r="DD641" s="15">
        <f ca="1">(BW641*DCF!I$46-DCF!I$5*MAX(BW641*DCF!I$46,0)-MAX(BW641-BV641,0)/Inputs!$B$24)*DCF!I$6</f>
        <v>-492.03869327100216</v>
      </c>
      <c r="DE641" s="15">
        <f ca="1">(BX641*DCF!J$46-DCF!J$5*MAX(BX641*DCF!J$46,0)-MAX(BX641-BW641,0)/Inputs!$B$24)*DCF!J$6</f>
        <v>-928.64241096361673</v>
      </c>
      <c r="DF641" s="15">
        <f ca="1">(BY641*DCF!K$46-DCF!K$5*MAX(BY641*DCF!K$46,0)-MAX(BY641-BX641,0)/Inputs!$B$24)*DCF!K$6</f>
        <v>692.64748446813246</v>
      </c>
      <c r="DG641" s="15">
        <f ca="1">(BZ641*DCF!L$46-DCF!L$5*MAX(BZ641*DCF!L$46,0)-MAX(BZ641-BY641,0)/Inputs!$B$24)*DCF!L$6</f>
        <v>-84.401047995158265</v>
      </c>
      <c r="DH641" s="15">
        <f ca="1">(CA641*DCF!M$46-DCF!M$5*MAX(CA641*DCF!M$46,0)-MAX(CA641-BZ641,0)/Inputs!$B$24)*DCF!M$6</f>
        <v>1829.0606702236078</v>
      </c>
      <c r="DI641" s="15">
        <f ca="1">SUM(CB641:CL641)+BE641*DCF!M$10*(1+Inputs!$B$30)*(1-Inputs!$B$33)*(1-Inputs!$B$30/Inputs!$B$31)/(Inputs!$B$29-Inputs!$B$30)*DCF!M$6</f>
        <v>64707.356793620318</v>
      </c>
      <c r="DJ641" s="15">
        <f ca="1">SUM(CM641:CW641)+BP641*DCF!M$28*(1+Inputs!$B$30)*(1-Inputs!$B$33)*(1-Inputs!$B$30/Inputs!$B$31)/(Inputs!$B$29-Inputs!$B$30)*DCF!M$6</f>
        <v>340740.34962089022</v>
      </c>
      <c r="DK641" s="15">
        <f ca="1">SUM(CX641:DH641)+CA641*DCF!M$46*(1+Inputs!$B$30)*(1-Inputs!$B$33)*(1-Inputs!$B$30/Inputs!$B$31)/(Inputs!$B$29-Inputs!$B$30)*DCF!M$6</f>
        <v>40343.180169715204</v>
      </c>
      <c r="DM641" s="15">
        <f ca="1">DI641+DJ641+DK641+Inputs!$B$34+Inputs!$B$36-Inputs!$B$35</f>
        <v>522641.88658422581</v>
      </c>
    </row>
    <row r="642" spans="1:117" x14ac:dyDescent="0.75">
      <c r="A642" s="11">
        <v>629</v>
      </c>
      <c r="C642" s="24">
        <f t="shared" ca="1" si="362"/>
        <v>-0.95407542400911927</v>
      </c>
      <c r="D642" s="24">
        <f t="shared" ca="1" si="362"/>
        <v>-0.33119835461272445</v>
      </c>
      <c r="E642" s="24">
        <f t="shared" ca="1" si="362"/>
        <v>-0.66088208684312422</v>
      </c>
      <c r="F642" s="24">
        <f t="shared" ca="1" si="362"/>
        <v>-0.5424468655505621</v>
      </c>
      <c r="G642" s="24">
        <f t="shared" ca="1" si="362"/>
        <v>2.4494634396224733</v>
      </c>
      <c r="H642" s="24">
        <f t="shared" ca="1" si="362"/>
        <v>1.3274473952216952</v>
      </c>
      <c r="I642" s="24">
        <f t="shared" ca="1" si="362"/>
        <v>-0.7465211351959149</v>
      </c>
      <c r="J642" s="24">
        <f t="shared" ca="1" si="362"/>
        <v>-0.42478914766720183</v>
      </c>
      <c r="K642" s="24">
        <f t="shared" ca="1" si="362"/>
        <v>0.58611766998139669</v>
      </c>
      <c r="L642" s="24">
        <f t="shared" ca="1" si="362"/>
        <v>2.1815714050646733</v>
      </c>
      <c r="M642" s="24">
        <f t="shared" ca="1" si="362"/>
        <v>-1.9340974007397651</v>
      </c>
      <c r="N642" s="24">
        <f ca="1">SQRT(Inputs!$B$38)*C642+SQRT(1-Inputs!$B$38)*_xlfn.NORM.S.INV(RAND())</f>
        <v>0.28293888603115747</v>
      </c>
      <c r="O642" s="24">
        <f ca="1">SQRT(Inputs!$B$38)*D642+SQRT(1-Inputs!$B$38)*_xlfn.NORM.S.INV(RAND())</f>
        <v>-0.29041166666136553</v>
      </c>
      <c r="P642" s="24">
        <f ca="1">SQRT(Inputs!$B$38)*E642+SQRT(1-Inputs!$B$38)*_xlfn.NORM.S.INV(RAND())</f>
        <v>8.3283851444734491E-2</v>
      </c>
      <c r="Q642" s="24">
        <f ca="1">SQRT(Inputs!$B$38)*F642+SQRT(1-Inputs!$B$38)*_xlfn.NORM.S.INV(RAND())</f>
        <v>-0.20661577847955587</v>
      </c>
      <c r="R642" s="24">
        <f ca="1">SQRT(Inputs!$B$38)*G642+SQRT(1-Inputs!$B$38)*_xlfn.NORM.S.INV(RAND())</f>
        <v>0.71886875611059553</v>
      </c>
      <c r="S642" s="24">
        <f ca="1">SQRT(Inputs!$B$38)*H642+SQRT(1-Inputs!$B$38)*_xlfn.NORM.S.INV(RAND())</f>
        <v>0.4525786404981107</v>
      </c>
      <c r="T642" s="24">
        <f ca="1">SQRT(Inputs!$B$38)*I642+SQRT(1-Inputs!$B$38)*_xlfn.NORM.S.INV(RAND())</f>
        <v>0.32004502715496863</v>
      </c>
      <c r="U642" s="24">
        <f ca="1">SQRT(Inputs!$B$38)*J642+SQRT(1-Inputs!$B$38)*_xlfn.NORM.S.INV(RAND())</f>
        <v>-0.77023447564246927</v>
      </c>
      <c r="V642" s="24">
        <f ca="1">SQRT(Inputs!$B$38)*K642+SQRT(1-Inputs!$B$38)*_xlfn.NORM.S.INV(RAND())</f>
        <v>0.22996429496566126</v>
      </c>
      <c r="W642" s="24">
        <f ca="1">SQRT(Inputs!$B$38)*L642+SQRT(1-Inputs!$B$38)*_xlfn.NORM.S.INV(RAND())</f>
        <v>0.67497646246522136</v>
      </c>
      <c r="X642" s="24">
        <f ca="1">SQRT(Inputs!$B$38)*M642+SQRT(1-Inputs!$B$38)*_xlfn.NORM.S.INV(RAND())</f>
        <v>-0.67597598719607643</v>
      </c>
      <c r="Y642" s="24">
        <f ca="1">SQRT(Inputs!$B$38)*C642+SQRT(1-Inputs!$B$38)*_xlfn.NORM.S.INV(RAND())</f>
        <v>-3.4280776289704606E-2</v>
      </c>
      <c r="Z642" s="24">
        <f ca="1">SQRT(Inputs!$B$38)*D642+SQRT(1-Inputs!$B$38)*_xlfn.NORM.S.INV(RAND())</f>
        <v>-0.46548962974435387</v>
      </c>
      <c r="AA642" s="24">
        <f ca="1">SQRT(Inputs!$B$38)*E642+SQRT(1-Inputs!$B$38)*_xlfn.NORM.S.INV(RAND())</f>
        <v>-0.77851924093912817</v>
      </c>
      <c r="AB642" s="24">
        <f ca="1">SQRT(Inputs!$B$38)*F642+SQRT(1-Inputs!$B$38)*_xlfn.NORM.S.INV(RAND())</f>
        <v>0.47898678949361428</v>
      </c>
      <c r="AC642" s="24">
        <f ca="1">SQRT(Inputs!$B$38)*G642+SQRT(1-Inputs!$B$38)*_xlfn.NORM.S.INV(RAND())</f>
        <v>2.7691824264033587</v>
      </c>
      <c r="AD642" s="24">
        <f ca="1">SQRT(Inputs!$B$38)*H642+SQRT(1-Inputs!$B$38)*_xlfn.NORM.S.INV(RAND())</f>
        <v>0.78291086918203501</v>
      </c>
      <c r="AE642" s="24">
        <f ca="1">SQRT(Inputs!$B$38)*I642+SQRT(1-Inputs!$B$38)*_xlfn.NORM.S.INV(RAND())</f>
        <v>-8.5120398401426545E-2</v>
      </c>
      <c r="AF642" s="24">
        <f ca="1">SQRT(Inputs!$B$38)*J642+SQRT(1-Inputs!$B$38)*_xlfn.NORM.S.INV(RAND())</f>
        <v>-0.61286002625729763</v>
      </c>
      <c r="AG642" s="24">
        <f ca="1">SQRT(Inputs!$B$38)*K642+SQRT(1-Inputs!$B$38)*_xlfn.NORM.S.INV(RAND())</f>
        <v>3.6765202620724302E-2</v>
      </c>
      <c r="AH642" s="24">
        <f ca="1">SQRT(Inputs!$B$38)*L642+SQRT(1-Inputs!$B$38)*_xlfn.NORM.S.INV(RAND())</f>
        <v>1.7921519397151955</v>
      </c>
      <c r="AI642" s="24">
        <f ca="1">SQRT(Inputs!$B$38)*M642+SQRT(1-Inputs!$B$38)*_xlfn.NORM.S.INV(RAND())</f>
        <v>-0.1948950534213717</v>
      </c>
      <c r="AJ642" s="24">
        <f ca="1">SQRT(Inputs!$B$38)*C642+SQRT(1-Inputs!$B$38)*_xlfn.NORM.S.INV(RAND())</f>
        <v>0.78473010038814828</v>
      </c>
      <c r="AK642" s="24">
        <f ca="1">SQRT(Inputs!$B$38)*D642+SQRT(1-Inputs!$B$38)*_xlfn.NORM.S.INV(RAND())</f>
        <v>-0.28903139951014867</v>
      </c>
      <c r="AL642" s="24">
        <f ca="1">SQRT(Inputs!$B$38)*E642+SQRT(1-Inputs!$B$38)*_xlfn.NORM.S.INV(RAND())</f>
        <v>-0.85041488964720535</v>
      </c>
      <c r="AM642" s="24">
        <f ca="1">SQRT(Inputs!$B$38)*F642+SQRT(1-Inputs!$B$38)*_xlfn.NORM.S.INV(RAND())</f>
        <v>-0.58915739260387556</v>
      </c>
      <c r="AN642" s="24">
        <f ca="1">SQRT(Inputs!$B$38)*G642+SQRT(1-Inputs!$B$38)*_xlfn.NORM.S.INV(RAND())</f>
        <v>1.5826955547401056</v>
      </c>
      <c r="AO642" s="24">
        <f ca="1">SQRT(Inputs!$B$38)*H642+SQRT(1-Inputs!$B$38)*_xlfn.NORM.S.INV(RAND())</f>
        <v>0.51054273066379874</v>
      </c>
      <c r="AP642" s="24">
        <f ca="1">SQRT(Inputs!$B$38)*I642+SQRT(1-Inputs!$B$38)*_xlfn.NORM.S.INV(RAND())</f>
        <v>-1.2651869729900529</v>
      </c>
      <c r="AQ642" s="24">
        <f ca="1">SQRT(Inputs!$B$38)*J642+SQRT(1-Inputs!$B$38)*_xlfn.NORM.S.INV(RAND())</f>
        <v>-0.71231486447153269</v>
      </c>
      <c r="AR642" s="24">
        <f ca="1">SQRT(Inputs!$B$38)*K642+SQRT(1-Inputs!$B$38)*_xlfn.NORM.S.INV(RAND())</f>
        <v>1.609525901108587</v>
      </c>
      <c r="AS642" s="24">
        <f ca="1">SQRT(Inputs!$B$38)*L642+SQRT(1-Inputs!$B$38)*_xlfn.NORM.S.INV(RAND())</f>
        <v>0.70707899258352336</v>
      </c>
      <c r="AT642" s="24">
        <f ca="1">SQRT(Inputs!$B$38)*M642+SQRT(1-Inputs!$B$38)*_xlfn.NORM.S.INV(RAND())</f>
        <v>0.93238169792477077</v>
      </c>
      <c r="AU642" s="15">
        <f ca="1">Inputs!$B$6*EXP($B$8-0.5*C$5^2+C$5*N642)</f>
        <v>5194.7958418664712</v>
      </c>
      <c r="AV642" s="15">
        <f t="shared" ca="1" si="328"/>
        <v>6058.9735053601917</v>
      </c>
      <c r="AW642" s="15">
        <f t="shared" ca="1" si="329"/>
        <v>7471.3032084323231</v>
      </c>
      <c r="AX642" s="15">
        <f t="shared" ca="1" si="330"/>
        <v>8889.2644582772009</v>
      </c>
      <c r="AY642" s="15">
        <f t="shared" ca="1" si="331"/>
        <v>11815.023353532864</v>
      </c>
      <c r="AZ642" s="15">
        <f t="shared" ca="1" si="332"/>
        <v>15188.49948695389</v>
      </c>
      <c r="BA642" s="15">
        <f t="shared" ca="1" si="333"/>
        <v>19219.965435724731</v>
      </c>
      <c r="BB642" s="15">
        <f t="shared" ca="1" si="334"/>
        <v>21783.508336368071</v>
      </c>
      <c r="BC642" s="15">
        <f t="shared" ca="1" si="335"/>
        <v>27278.113854320793</v>
      </c>
      <c r="BD642" s="15">
        <f t="shared" ca="1" si="336"/>
        <v>35596.077422367329</v>
      </c>
      <c r="BE642" s="15">
        <f t="shared" ca="1" si="337"/>
        <v>41013.923873002277</v>
      </c>
      <c r="BF642" s="15">
        <f ca="1">Inputs!$B$13*EXP($B$9-0.5*C$6^2+C$6*Y642)</f>
        <v>13737.342675340169</v>
      </c>
      <c r="BG642" s="15">
        <f t="shared" ca="1" si="338"/>
        <v>15393.407348524895</v>
      </c>
      <c r="BH642" s="15">
        <f t="shared" ca="1" si="339"/>
        <v>16529.629255179632</v>
      </c>
      <c r="BI642" s="15">
        <f t="shared" ca="1" si="340"/>
        <v>21782.936799739386</v>
      </c>
      <c r="BJ642" s="15">
        <f t="shared" ca="1" si="341"/>
        <v>39805.135186674808</v>
      </c>
      <c r="BK642" s="15">
        <f t="shared" ca="1" si="342"/>
        <v>54348.073907877864</v>
      </c>
      <c r="BL642" s="15">
        <f t="shared" ca="1" si="343"/>
        <v>66027.674074931449</v>
      </c>
      <c r="BM642" s="15">
        <f t="shared" ca="1" si="344"/>
        <v>75212.411560423381</v>
      </c>
      <c r="BN642" s="15">
        <f t="shared" ca="1" si="345"/>
        <v>92910.290456520408</v>
      </c>
      <c r="BO642" s="15">
        <f t="shared" ca="1" si="346"/>
        <v>140793.08712591472</v>
      </c>
      <c r="BP642" s="15">
        <f t="shared" ca="1" si="347"/>
        <v>169505.44980383158</v>
      </c>
      <c r="BQ642" s="15">
        <f ca="1">Inputs!$B$20*EXP($B$10-0.5*C$7^2+C$7*AJ642)</f>
        <v>5666.1143798920893</v>
      </c>
      <c r="BR642" s="15">
        <f t="shared" ca="1" si="348"/>
        <v>7013.904328966606</v>
      </c>
      <c r="BS642" s="15">
        <f t="shared" ca="1" si="349"/>
        <v>7523.4151438575591</v>
      </c>
      <c r="BT642" s="15">
        <f t="shared" ca="1" si="350"/>
        <v>8887.6808636678234</v>
      </c>
      <c r="BU642" s="15">
        <f t="shared" ca="1" si="351"/>
        <v>18064.814774589966</v>
      </c>
      <c r="BV642" s="15">
        <f t="shared" ca="1" si="352"/>
        <v>28197.152033472277</v>
      </c>
      <c r="BW642" s="15">
        <f t="shared" ca="1" si="353"/>
        <v>30103.982391431429</v>
      </c>
      <c r="BX642" s="15">
        <f t="shared" ca="1" si="354"/>
        <v>36502.176102921592</v>
      </c>
      <c r="BY642" s="15">
        <f t="shared" ca="1" si="355"/>
        <v>69590.039710461977</v>
      </c>
      <c r="BZ642" s="15">
        <f t="shared" ca="1" si="356"/>
        <v>111198.74500884092</v>
      </c>
      <c r="CA642" s="15">
        <f t="shared" ca="1" si="357"/>
        <v>184348.00906345743</v>
      </c>
      <c r="CB642" s="15">
        <f ca="1">(AU642*DCF!C$10-DCF!C$5*MAX(AU642*DCF!C$10,0)-MAX(AU642-Inputs!$B$6,0)/Inputs!$B$10)*DCF!C$6</f>
        <v>1041.4161348531268</v>
      </c>
      <c r="CC642" s="15">
        <f ca="1">(AV642*DCF!D$10-DCF!D$5*MAX(AV642*DCF!D$10,0)-MAX(AV642-AU642,0)/Inputs!$B$10)*DCF!D$6</f>
        <v>1266.1266376266599</v>
      </c>
      <c r="CD642" s="15">
        <f ca="1">(AW642*DCF!E$10-DCF!E$5*MAX(AW642*DCF!E$10,0)-MAX(AW642-AV642,0)/Inputs!$B$10)*DCF!E$6</f>
        <v>1406.8898416158424</v>
      </c>
      <c r="CE642" s="15">
        <f ca="1">(AX642*DCF!F$10-DCF!F$5*MAX(AX642*DCF!F$10,0)-MAX(AX642-AW642,0)/Inputs!$B$10)*DCF!F$6</f>
        <v>1645.4696838599186</v>
      </c>
      <c r="CF642" s="15">
        <f ca="1">(AY642*DCF!G$10-DCF!G$5*MAX(AY642*DCF!G$10,0)-MAX(AY642-AX642,0)/Inputs!$B$10)*DCF!G$6</f>
        <v>1871.9842007656036</v>
      </c>
      <c r="CG642" s="15">
        <f ca="1">(AZ642*DCF!H$10-DCF!H$5*MAX(AZ642*DCF!H$10,0)-MAX(AZ642-AY642,0)/Inputs!$B$10)*DCF!H$6</f>
        <v>2349.8369047831243</v>
      </c>
      <c r="CH642" s="15">
        <f ca="1">(BA642*DCF!I$10-DCF!I$5*MAX(BA642*DCF!I$10,0)-MAX(BA642-AZ642,0)/Inputs!$B$10)*DCF!I$6</f>
        <v>2849.4848732336368</v>
      </c>
      <c r="CI642" s="15">
        <f ca="1">(BB642*DCF!J$10-DCF!J$5*MAX(BB642*DCF!J$10,0)-MAX(BB642-BA642,0)/Inputs!$B$10)*DCF!J$6</f>
        <v>3349.6378925293252</v>
      </c>
      <c r="CJ642" s="15">
        <f ca="1">(BC642*DCF!K$10-DCF!K$5*MAX(BC642*DCF!K$10,0)-MAX(BC642-BB642,0)/Inputs!$B$10)*DCF!K$6</f>
        <v>3622.1771122677596</v>
      </c>
      <c r="CK642" s="15">
        <f ca="1">(BD642*DCF!L$10-DCF!L$5*MAX(BD642*DCF!L$10,0)-MAX(BD642-BC642,0)/Inputs!$B$10)*DCF!L$6</f>
        <v>4292.9180002176727</v>
      </c>
      <c r="CL642" s="15">
        <f ca="1">(BE642*DCF!M$10-DCF!M$5*MAX(BE642*DCF!M$10,0)-MAX(BE642-BD642,0)/Inputs!$B$10)*DCF!M$6</f>
        <v>5140.3754867661773</v>
      </c>
      <c r="CM642" s="15">
        <f ca="1">(BF642*DCF!C$28-DCF!C$5*MAX(BF642*DCF!C$28,0)-MAX(BF642-Inputs!$B$13,0)/Inputs!$B$17)*DCF!C$6</f>
        <v>3649.7425802506673</v>
      </c>
      <c r="CN642" s="15">
        <f ca="1">(BG642*DCF!D$28-DCF!D$5*MAX(BG642*DCF!D$28,0)-MAX(BG642-BF642,0)/Inputs!$B$17)*DCF!D$6</f>
        <v>4180.3989700372013</v>
      </c>
      <c r="CO642" s="15">
        <f ca="1">(BH642*DCF!E$28-DCF!E$5*MAX(BH642*DCF!E$28,0)-MAX(BH642-BG642,0)/Inputs!$B$17)*DCF!E$6</f>
        <v>4457.5516410208475</v>
      </c>
      <c r="CP642" s="15">
        <f ca="1">(BI642*DCF!F$28-DCF!F$5*MAX(BI642*DCF!F$28,0)-MAX(BI642-BH642,0)/Inputs!$B$17)*DCF!F$6</f>
        <v>4957.0458864396369</v>
      </c>
      <c r="CQ642" s="15">
        <f ca="1">(BJ642*DCF!G$28-DCF!G$5*MAX(BJ642*DCF!G$28,0)-MAX(BJ642-BI642,0)/Inputs!$B$17)*DCF!G$6</f>
        <v>7296.5885937718349</v>
      </c>
      <c r="CR642" s="15">
        <f ca="1">(BK642*DCF!H$28-DCF!H$5*MAX(BK642*DCF!H$28,0)-MAX(BK642-BJ642,0)/Inputs!$B$17)*DCF!H$6</f>
        <v>11181.313734170102</v>
      </c>
      <c r="CS642" s="15">
        <f ca="1">(BL642*DCF!I$28-DCF!I$5*MAX(BL642*DCF!I$28,0)-MAX(BL642-BK642,0)/Inputs!$B$17)*DCF!I$6</f>
        <v>13850.227403098555</v>
      </c>
      <c r="CT642" s="15">
        <f ca="1">(BM642*DCF!J$28-DCF!J$5*MAX(BM642*DCF!J$28,0)-MAX(BM642-BL642,0)/Inputs!$B$17)*DCF!J$6</f>
        <v>15560.790481345422</v>
      </c>
      <c r="CU642" s="15">
        <f ca="1">(BN642*DCF!K$28-DCF!K$5*MAX(BN642*DCF!K$28,0)-MAX(BN642-BM642,0)/Inputs!$B$17)*DCF!K$6</f>
        <v>17453.341087352608</v>
      </c>
      <c r="CV642" s="15">
        <f ca="1">(BO642*DCF!L$28-DCF!L$5*MAX(BO642*DCF!L$28,0)-MAX(BO642-BN642,0)/Inputs!$B$17)*DCF!L$6</f>
        <v>22673.157823704896</v>
      </c>
      <c r="CW642" s="15">
        <f ca="1">(BP642*DCF!M$28-DCF!M$5*MAX(BP642*DCF!M$28,0)-MAX(BP642-BO642,0)/Inputs!$B$17)*DCF!M$6</f>
        <v>28891.29978130724</v>
      </c>
      <c r="CX642" s="15">
        <f ca="1">(BQ642*DCF!C$46-DCF!C$5*MAX(BQ642*DCF!C$46,0)-MAX(BQ642-Inputs!$B$20,0)/Inputs!$B$24)*DCF!C$6</f>
        <v>-2447.1924110106852</v>
      </c>
      <c r="CY642" s="15">
        <f ca="1">(BR642*DCF!D$46-DCF!D$5*MAX(BR642*DCF!D$46,0)-MAX(BR642-BQ642,0)/Inputs!$B$24)*DCF!D$6</f>
        <v>-1772.2006861890175</v>
      </c>
      <c r="CZ642" s="15">
        <f ca="1">(BS642*DCF!E$46-DCF!E$5*MAX(BS642*DCF!E$46,0)-MAX(BS642-BR642,0)/Inputs!$B$24)*DCF!E$6</f>
        <v>-1090.492076628841</v>
      </c>
      <c r="DA642" s="15">
        <f ca="1">(BT642*DCF!F$46-DCF!F$5*MAX(BT642*DCF!F$46,0)-MAX(BT642-BS642,0)/Inputs!$B$24)*DCF!F$6</f>
        <v>-1144.0293890094397</v>
      </c>
      <c r="DB642" s="15">
        <f ca="1">(BU642*DCF!G$46-DCF!G$5*MAX(BU642*DCF!G$46,0)-MAX(BU642-BT642,0)/Inputs!$B$24)*DCF!G$6</f>
        <v>-3694.6712069088449</v>
      </c>
      <c r="DC642" s="15">
        <f ca="1">(BV642*DCF!H$46-DCF!H$5*MAX(BV642*DCF!H$46,0)-MAX(BV642-BU642,0)/Inputs!$B$24)*DCF!H$6</f>
        <v>-3148.5617213372807</v>
      </c>
      <c r="DD642" s="15">
        <f ca="1">(BW642*DCF!I$46-DCF!I$5*MAX(BW642*DCF!I$46,0)-MAX(BW642-BV642,0)/Inputs!$B$24)*DCF!I$6</f>
        <v>147.88591179455165</v>
      </c>
      <c r="DE642" s="15">
        <f ca="1">(BX642*DCF!J$46-DCF!J$5*MAX(BX642*DCF!J$46,0)-MAX(BX642-BW642,0)/Inputs!$B$24)*DCF!J$6</f>
        <v>-165.53112333132461</v>
      </c>
      <c r="DF642" s="15">
        <f ca="1">(BY642*DCF!K$46-DCF!K$5*MAX(BY642*DCF!K$46,0)-MAX(BY642-BX642,0)/Inputs!$B$24)*DCF!K$6</f>
        <v>-4130.4300789222834</v>
      </c>
      <c r="DG642" s="15">
        <f ca="1">(BZ642*DCF!L$46-DCF!L$5*MAX(BZ642*DCF!L$46,0)-MAX(BZ642-BY642,0)/Inputs!$B$24)*DCF!L$6</f>
        <v>-1729.5330107840966</v>
      </c>
      <c r="DH642" s="15">
        <f ca="1">(CA642*DCF!M$46-DCF!M$5*MAX(CA642*DCF!M$46,0)-MAX(CA642-BZ642,0)/Inputs!$B$24)*DCF!M$6</f>
        <v>-840.14682573857556</v>
      </c>
      <c r="DI642" s="15">
        <f ca="1">SUM(CB642:CL642)+BE642*DCF!M$10*(1+Inputs!$B$30)*(1-Inputs!$B$33)*(1-Inputs!$B$30/Inputs!$B$31)/(Inputs!$B$29-Inputs!$B$30)*DCF!M$6</f>
        <v>142978.60926008038</v>
      </c>
      <c r="DJ642" s="15">
        <f ca="1">SUM(CM642:CW642)+BP642*DCF!M$28*(1+Inputs!$B$30)*(1-Inputs!$B$33)*(1-Inputs!$B$30/Inputs!$B$31)/(Inputs!$B$29-Inputs!$B$30)*DCF!M$6</f>
        <v>763132.66902461671</v>
      </c>
      <c r="DK642" s="15">
        <f ca="1">SUM(CX642:DH642)+CA642*DCF!M$46*(1+Inputs!$B$30)*(1-Inputs!$B$33)*(1-Inputs!$B$30/Inputs!$B$31)/(Inputs!$B$29-Inputs!$B$30)*DCF!M$6</f>
        <v>265008.95681174204</v>
      </c>
      <c r="DM642" s="15">
        <f ca="1">DI642+DJ642+DK642+Inputs!$B$34+Inputs!$B$36-Inputs!$B$35</f>
        <v>1247971.2350964393</v>
      </c>
    </row>
    <row r="643" spans="1:117" x14ac:dyDescent="0.75">
      <c r="A643" s="11">
        <v>630</v>
      </c>
      <c r="C643" s="24">
        <f t="shared" ca="1" si="362"/>
        <v>1.0475078947641776</v>
      </c>
      <c r="D643" s="24">
        <f t="shared" ca="1" si="362"/>
        <v>0.19386005342360202</v>
      </c>
      <c r="E643" s="24">
        <f t="shared" ca="1" si="362"/>
        <v>-1.2514327759832293</v>
      </c>
      <c r="F643" s="24">
        <f t="shared" ca="1" si="362"/>
        <v>-1.1449106969093923</v>
      </c>
      <c r="G643" s="24">
        <f t="shared" ca="1" si="362"/>
        <v>-1.9563242765030868</v>
      </c>
      <c r="H643" s="24">
        <f t="shared" ca="1" si="362"/>
        <v>-1.303199201865243</v>
      </c>
      <c r="I643" s="24">
        <f t="shared" ca="1" si="362"/>
        <v>2.3131047090450831</v>
      </c>
      <c r="J643" s="24">
        <f t="shared" ca="1" si="362"/>
        <v>0.34678869875970381</v>
      </c>
      <c r="K643" s="24">
        <f t="shared" ca="1" si="362"/>
        <v>0.28049109292789637</v>
      </c>
      <c r="L643" s="24">
        <f t="shared" ca="1" si="362"/>
        <v>-0.89028716928816698</v>
      </c>
      <c r="M643" s="24">
        <f t="shared" ca="1" si="362"/>
        <v>-0.90366785220209556</v>
      </c>
      <c r="N643" s="24">
        <f ca="1">SQRT(Inputs!$B$38)*C643+SQRT(1-Inputs!$B$38)*_xlfn.NORM.S.INV(RAND())</f>
        <v>0.19607083846362111</v>
      </c>
      <c r="O643" s="24">
        <f ca="1">SQRT(Inputs!$B$38)*D643+SQRT(1-Inputs!$B$38)*_xlfn.NORM.S.INV(RAND())</f>
        <v>0.34822280297661951</v>
      </c>
      <c r="P643" s="24">
        <f ca="1">SQRT(Inputs!$B$38)*E643+SQRT(1-Inputs!$B$38)*_xlfn.NORM.S.INV(RAND())</f>
        <v>0.68449644397967258</v>
      </c>
      <c r="Q643" s="24">
        <f ca="1">SQRT(Inputs!$B$38)*F643+SQRT(1-Inputs!$B$38)*_xlfn.NORM.S.INV(RAND())</f>
        <v>-1.0487041334908649</v>
      </c>
      <c r="R643" s="24">
        <f ca="1">SQRT(Inputs!$B$38)*G643+SQRT(1-Inputs!$B$38)*_xlfn.NORM.S.INV(RAND())</f>
        <v>-0.78261160462611612</v>
      </c>
      <c r="S643" s="24">
        <f ca="1">SQRT(Inputs!$B$38)*H643+SQRT(1-Inputs!$B$38)*_xlfn.NORM.S.INV(RAND())</f>
        <v>0.84144873767294293</v>
      </c>
      <c r="T643" s="24">
        <f ca="1">SQRT(Inputs!$B$38)*I643+SQRT(1-Inputs!$B$38)*_xlfn.NORM.S.INV(RAND())</f>
        <v>0.91904077686874741</v>
      </c>
      <c r="U643" s="24">
        <f ca="1">SQRT(Inputs!$B$38)*J643+SQRT(1-Inputs!$B$38)*_xlfn.NORM.S.INV(RAND())</f>
        <v>-1.2038140240759811</v>
      </c>
      <c r="V643" s="24">
        <f ca="1">SQRT(Inputs!$B$38)*K643+SQRT(1-Inputs!$B$38)*_xlfn.NORM.S.INV(RAND())</f>
        <v>-1.4769853784752642</v>
      </c>
      <c r="W643" s="24">
        <f ca="1">SQRT(Inputs!$B$38)*L643+SQRT(1-Inputs!$B$38)*_xlfn.NORM.S.INV(RAND())</f>
        <v>-1.2566101836206112</v>
      </c>
      <c r="X643" s="24">
        <f ca="1">SQRT(Inputs!$B$38)*M643+SQRT(1-Inputs!$B$38)*_xlfn.NORM.S.INV(RAND())</f>
        <v>-0.45855910351314011</v>
      </c>
      <c r="Y643" s="24">
        <f ca="1">SQRT(Inputs!$B$38)*C643+SQRT(1-Inputs!$B$38)*_xlfn.NORM.S.INV(RAND())</f>
        <v>-0.68404601401302034</v>
      </c>
      <c r="Z643" s="24">
        <f ca="1">SQRT(Inputs!$B$38)*D643+SQRT(1-Inputs!$B$38)*_xlfn.NORM.S.INV(RAND())</f>
        <v>1.1820990971217487</v>
      </c>
      <c r="AA643" s="24">
        <f ca="1">SQRT(Inputs!$B$38)*E643+SQRT(1-Inputs!$B$38)*_xlfn.NORM.S.INV(RAND())</f>
        <v>-8.6758651241427565E-3</v>
      </c>
      <c r="AB643" s="24">
        <f ca="1">SQRT(Inputs!$B$38)*F643+SQRT(1-Inputs!$B$38)*_xlfn.NORM.S.INV(RAND())</f>
        <v>-0.24558776041861097</v>
      </c>
      <c r="AC643" s="24">
        <f ca="1">SQRT(Inputs!$B$38)*G643+SQRT(1-Inputs!$B$38)*_xlfn.NORM.S.INV(RAND())</f>
        <v>-1.4187842488857707</v>
      </c>
      <c r="AD643" s="24">
        <f ca="1">SQRT(Inputs!$B$38)*H643+SQRT(1-Inputs!$B$38)*_xlfn.NORM.S.INV(RAND())</f>
        <v>-0.7984389228262444</v>
      </c>
      <c r="AE643" s="24">
        <f ca="1">SQRT(Inputs!$B$38)*I643+SQRT(1-Inputs!$B$38)*_xlfn.NORM.S.INV(RAND())</f>
        <v>0.11600621292211533</v>
      </c>
      <c r="AF643" s="24">
        <f ca="1">SQRT(Inputs!$B$38)*J643+SQRT(1-Inputs!$B$38)*_xlfn.NORM.S.INV(RAND())</f>
        <v>-0.81613733889311568</v>
      </c>
      <c r="AG643" s="24">
        <f ca="1">SQRT(Inputs!$B$38)*K643+SQRT(1-Inputs!$B$38)*_xlfn.NORM.S.INV(RAND())</f>
        <v>0.67796942512845804</v>
      </c>
      <c r="AH643" s="24">
        <f ca="1">SQRT(Inputs!$B$38)*L643+SQRT(1-Inputs!$B$38)*_xlfn.NORM.S.INV(RAND())</f>
        <v>4.240783712486984E-3</v>
      </c>
      <c r="AI643" s="24">
        <f ca="1">SQRT(Inputs!$B$38)*M643+SQRT(1-Inputs!$B$38)*_xlfn.NORM.S.INV(RAND())</f>
        <v>-1.5591874475055707</v>
      </c>
      <c r="AJ643" s="24">
        <f ca="1">SQRT(Inputs!$B$38)*C643+SQRT(1-Inputs!$B$38)*_xlfn.NORM.S.INV(RAND())</f>
        <v>1.8390710861121269</v>
      </c>
      <c r="AK643" s="24">
        <f ca="1">SQRT(Inputs!$B$38)*D643+SQRT(1-Inputs!$B$38)*_xlfn.NORM.S.INV(RAND())</f>
        <v>-8.8271315194892772E-2</v>
      </c>
      <c r="AL643" s="24">
        <f ca="1">SQRT(Inputs!$B$38)*E643+SQRT(1-Inputs!$B$38)*_xlfn.NORM.S.INV(RAND())</f>
        <v>-2.1677247420074748</v>
      </c>
      <c r="AM643" s="24">
        <f ca="1">SQRT(Inputs!$B$38)*F643+SQRT(1-Inputs!$B$38)*_xlfn.NORM.S.INV(RAND())</f>
        <v>-0.73901200689605862</v>
      </c>
      <c r="AN643" s="24">
        <f ca="1">SQRT(Inputs!$B$38)*G643+SQRT(1-Inputs!$B$38)*_xlfn.NORM.S.INV(RAND())</f>
        <v>-1.045639934587322</v>
      </c>
      <c r="AO643" s="24">
        <f ca="1">SQRT(Inputs!$B$38)*H643+SQRT(1-Inputs!$B$38)*_xlfn.NORM.S.INV(RAND())</f>
        <v>-1.5415102229296194</v>
      </c>
      <c r="AP643" s="24">
        <f ca="1">SQRT(Inputs!$B$38)*I643+SQRT(1-Inputs!$B$38)*_xlfn.NORM.S.INV(RAND())</f>
        <v>0.91342183778352337</v>
      </c>
      <c r="AQ643" s="24">
        <f ca="1">SQRT(Inputs!$B$38)*J643+SQRT(1-Inputs!$B$38)*_xlfn.NORM.S.INV(RAND())</f>
        <v>0.96227011707199861</v>
      </c>
      <c r="AR643" s="24">
        <f ca="1">SQRT(Inputs!$B$38)*K643+SQRT(1-Inputs!$B$38)*_xlfn.NORM.S.INV(RAND())</f>
        <v>1.4931949760043695</v>
      </c>
      <c r="AS643" s="24">
        <f ca="1">SQRT(Inputs!$B$38)*L643+SQRT(1-Inputs!$B$38)*_xlfn.NORM.S.INV(RAND())</f>
        <v>-0.78812299156853793</v>
      </c>
      <c r="AT643" s="24">
        <f ca="1">SQRT(Inputs!$B$38)*M643+SQRT(1-Inputs!$B$38)*_xlfn.NORM.S.INV(RAND())</f>
        <v>-0.25155359181328518</v>
      </c>
      <c r="AU643" s="15">
        <f ca="1">Inputs!$B$6*EXP($B$8-0.5*C$5^2+C$5*N643)</f>
        <v>5122.2598918992926</v>
      </c>
      <c r="AV643" s="15">
        <f t="shared" ca="1" si="328"/>
        <v>6562.5451339803576</v>
      </c>
      <c r="AW643" s="15">
        <f t="shared" ca="1" si="329"/>
        <v>8775.8164277245196</v>
      </c>
      <c r="AX643" s="15">
        <f t="shared" ca="1" si="330"/>
        <v>9398.6882635437578</v>
      </c>
      <c r="AY643" s="15">
        <f t="shared" ca="1" si="331"/>
        <v>10482.874313878965</v>
      </c>
      <c r="AZ643" s="15">
        <f t="shared" ca="1" si="332"/>
        <v>14065.594364247418</v>
      </c>
      <c r="BA643" s="15">
        <f t="shared" ca="1" si="333"/>
        <v>18950.560125395947</v>
      </c>
      <c r="BB643" s="15">
        <f t="shared" ca="1" si="334"/>
        <v>20565.129220081446</v>
      </c>
      <c r="BC643" s="15">
        <f t="shared" ca="1" si="335"/>
        <v>21840.296529205647</v>
      </c>
      <c r="BD643" s="15">
        <f t="shared" ca="1" si="336"/>
        <v>23789.382567532663</v>
      </c>
      <c r="BE643" s="15">
        <f t="shared" ca="1" si="337"/>
        <v>27958.406892650226</v>
      </c>
      <c r="BF643" s="15">
        <f ca="1">Inputs!$B$13*EXP($B$9-0.5*C$6^2+C$6*Y643)</f>
        <v>12077.00715569036</v>
      </c>
      <c r="BG643" s="15">
        <f t="shared" ca="1" si="338"/>
        <v>18218.055243643379</v>
      </c>
      <c r="BH643" s="15">
        <f t="shared" ca="1" si="339"/>
        <v>22227.105799551831</v>
      </c>
      <c r="BI643" s="15">
        <f t="shared" ca="1" si="340"/>
        <v>26199.985463831734</v>
      </c>
      <c r="BJ643" s="15">
        <f t="shared" ca="1" si="341"/>
        <v>26178.832088497173</v>
      </c>
      <c r="BK643" s="15">
        <f t="shared" ca="1" si="342"/>
        <v>28820.133029554097</v>
      </c>
      <c r="BL643" s="15">
        <f t="shared" ca="1" si="343"/>
        <v>35938.290578534601</v>
      </c>
      <c r="BM643" s="15">
        <f t="shared" ca="1" si="344"/>
        <v>39916.62781649419</v>
      </c>
      <c r="BN643" s="15">
        <f t="shared" ca="1" si="345"/>
        <v>53247.474816712354</v>
      </c>
      <c r="BO643" s="15">
        <f t="shared" ca="1" si="346"/>
        <v>65547.830159713805</v>
      </c>
      <c r="BP643" s="15">
        <f t="shared" ca="1" si="347"/>
        <v>67613.282645299274</v>
      </c>
      <c r="BQ643" s="15">
        <f ca="1">Inputs!$B$20*EXP($B$10-0.5*C$7^2+C$7*AJ643)</f>
        <v>8235.5494559323597</v>
      </c>
      <c r="BR643" s="15">
        <f t="shared" ca="1" si="348"/>
        <v>10865.671292627429</v>
      </c>
      <c r="BS643" s="15">
        <f t="shared" ca="1" si="349"/>
        <v>7983.6750634446444</v>
      </c>
      <c r="BT643" s="15">
        <f t="shared" ca="1" si="350"/>
        <v>9067.8311481304427</v>
      </c>
      <c r="BU643" s="15">
        <f t="shared" ca="1" si="351"/>
        <v>9757.6842879529977</v>
      </c>
      <c r="BV643" s="15">
        <f t="shared" ca="1" si="352"/>
        <v>9592.537145374481</v>
      </c>
      <c r="BW643" s="15">
        <f t="shared" ca="1" si="353"/>
        <v>16240.738436280519</v>
      </c>
      <c r="BX643" s="15">
        <f t="shared" ca="1" si="354"/>
        <v>27548.502545699193</v>
      </c>
      <c r="BY643" s="15">
        <f t="shared" ca="1" si="355"/>
        <v>51364.165988392881</v>
      </c>
      <c r="BZ643" s="15">
        <f t="shared" ca="1" si="356"/>
        <v>62350.377230430822</v>
      </c>
      <c r="CA643" s="15">
        <f t="shared" ca="1" si="357"/>
        <v>83754.484496711331</v>
      </c>
      <c r="CB643" s="15">
        <f ca="1">(AU643*DCF!C$10-DCF!C$5*MAX(AU643*DCF!C$10,0)-MAX(AU643-Inputs!$B$6,0)/Inputs!$B$10)*DCF!C$6</f>
        <v>1041.9333291052603</v>
      </c>
      <c r="CC643" s="15">
        <f ca="1">(AV643*DCF!D$10-DCF!D$5*MAX(AV643*DCF!D$10,0)-MAX(AV643-AU643,0)/Inputs!$B$10)*DCF!D$6</f>
        <v>1248.4000552849477</v>
      </c>
      <c r="CD643" s="15">
        <f ca="1">(AW643*DCF!E$10-DCF!E$5*MAX(AW643*DCF!E$10,0)-MAX(AW643-AV643,0)/Inputs!$B$10)*DCF!E$6</f>
        <v>1527.675963293595</v>
      </c>
      <c r="CE643" s="15">
        <f ca="1">(AX643*DCF!F$10-DCF!F$5*MAX(AX643*DCF!F$10,0)-MAX(AX643-AW643,0)/Inputs!$B$10)*DCF!F$6</f>
        <v>1922.1144831696945</v>
      </c>
      <c r="CF643" s="15">
        <f ca="1">(AY643*DCF!G$10-DCF!G$5*MAX(AY643*DCF!G$10,0)-MAX(AY643-AX643,0)/Inputs!$B$10)*DCF!G$6</f>
        <v>1951.4905401901885</v>
      </c>
      <c r="CG643" s="15">
        <f ca="1">(AZ643*DCF!H$10-DCF!H$5*MAX(AZ643*DCF!H$10,0)-MAX(AZ643-AY643,0)/Inputs!$B$10)*DCF!H$6</f>
        <v>2094.6690611228614</v>
      </c>
      <c r="CH643" s="15">
        <f ca="1">(BA643*DCF!I$10-DCF!I$5*MAX(BA643*DCF!I$10,0)-MAX(BA643-AZ643,0)/Inputs!$B$10)*DCF!I$6</f>
        <v>2660.2704778129464</v>
      </c>
      <c r="CI643" s="15">
        <f ca="1">(BB643*DCF!J$10-DCF!J$5*MAX(BB643*DCF!J$10,0)-MAX(BB643-BA643,0)/Inputs!$B$10)*DCF!J$6</f>
        <v>3284.3625515996264</v>
      </c>
      <c r="CJ643" s="15">
        <f ca="1">(BC643*DCF!K$10-DCF!K$5*MAX(BC643*DCF!K$10,0)-MAX(BC643-BB643,0)/Inputs!$B$10)*DCF!K$6</f>
        <v>3337.4329723589731</v>
      </c>
      <c r="CK643" s="15">
        <f ca="1">(BD643*DCF!L$10-DCF!L$5*MAX(BD643*DCF!L$10,0)-MAX(BD643-BC643,0)/Inputs!$B$10)*DCF!L$6</f>
        <v>3335.8428860966574</v>
      </c>
      <c r="CL643" s="15">
        <f ca="1">(BE643*DCF!M$10-DCF!M$5*MAX(BE643*DCF!M$10,0)-MAX(BE643-BD643,0)/Inputs!$B$10)*DCF!M$6</f>
        <v>3447.2583266157935</v>
      </c>
      <c r="CM643" s="15">
        <f ca="1">(BF643*DCF!C$28-DCF!C$5*MAX(BF643*DCF!C$28,0)-MAX(BF643-Inputs!$B$13,0)/Inputs!$B$17)*DCF!C$6</f>
        <v>3526.468380043812</v>
      </c>
      <c r="CN643" s="15">
        <f ca="1">(BG643*DCF!D$28-DCF!D$5*MAX(BG643*DCF!D$28,0)-MAX(BG643-BF643,0)/Inputs!$B$17)*DCF!D$6</f>
        <v>4055.4703251234255</v>
      </c>
      <c r="CO643" s="15">
        <f ca="1">(BH643*DCF!E$28-DCF!E$5*MAX(BH643*DCF!E$28,0)-MAX(BH643-BG643,0)/Inputs!$B$17)*DCF!E$6</f>
        <v>5504.9834672738925</v>
      </c>
      <c r="CP643" s="15">
        <f ca="1">(BI643*DCF!F$28-DCF!F$5*MAX(BI643*DCF!F$28,0)-MAX(BI643-BH643,0)/Inputs!$B$17)*DCF!F$6</f>
        <v>6389.2803841807481</v>
      </c>
      <c r="CQ643" s="15">
        <f ca="1">(BJ643*DCF!G$28-DCF!G$5*MAX(BJ643*DCF!G$28,0)-MAX(BJ643-BI643,0)/Inputs!$B$17)*DCF!G$6</f>
        <v>6792.2966035873142</v>
      </c>
      <c r="CR643" s="15">
        <f ca="1">(BK643*DCF!H$28-DCF!H$5*MAX(BK643*DCF!H$28,0)-MAX(BK643-BJ643,0)/Inputs!$B$17)*DCF!H$6</f>
        <v>6717.1528209456992</v>
      </c>
      <c r="CS643" s="15">
        <f ca="1">(BL643*DCF!I$28-DCF!I$5*MAX(BL643*DCF!I$28,0)-MAX(BL643-BK643,0)/Inputs!$B$17)*DCF!I$6</f>
        <v>7429.3243463947847</v>
      </c>
      <c r="CT643" s="15">
        <f ca="1">(BM643*DCF!J$28-DCF!J$5*MAX(BM643*DCF!J$28,0)-MAX(BM643-BL643,0)/Inputs!$B$17)*DCF!J$6</f>
        <v>8377.226719341641</v>
      </c>
      <c r="CU643" s="15">
        <f ca="1">(BN643*DCF!K$28-DCF!K$5*MAX(BN643*DCF!K$28,0)-MAX(BN643-BM643,0)/Inputs!$B$17)*DCF!K$6</f>
        <v>9612.1226893783005</v>
      </c>
      <c r="CV643" s="15">
        <f ca="1">(BO643*DCF!L$28-DCF!L$5*MAX(BO643*DCF!L$28,0)-MAX(BO643-BN643,0)/Inputs!$B$17)*DCF!L$6</f>
        <v>11686.362239804528</v>
      </c>
      <c r="CW643" s="15">
        <f ca="1">(BP643*DCF!M$28-DCF!M$5*MAX(BP643*DCF!M$28,0)-MAX(BP643-BO643,0)/Inputs!$B$17)*DCF!M$6</f>
        <v>12505.580436961511</v>
      </c>
      <c r="CX643" s="15">
        <f ca="1">(BQ643*DCF!C$46-DCF!C$5*MAX(BQ643*DCF!C$46,0)-MAX(BQ643-Inputs!$B$20,0)/Inputs!$B$24)*DCF!C$6</f>
        <v>-4227.4014706228818</v>
      </c>
      <c r="CY643" s="15">
        <f ca="1">(BR643*DCF!D$46-DCF!D$5*MAX(BR643*DCF!D$46,0)-MAX(BR643-BQ643,0)/Inputs!$B$24)*DCF!D$6</f>
        <v>-2976.7678546457832</v>
      </c>
      <c r="CZ643" s="15">
        <f ca="1">(BS643*DCF!E$46-DCF!E$5*MAX(BS643*DCF!E$46,0)-MAX(BS643-BR643,0)/Inputs!$B$24)*DCF!E$6</f>
        <v>-944.08347687352</v>
      </c>
      <c r="DA643" s="15">
        <f ca="1">(BT643*DCF!F$46-DCF!F$5*MAX(BT643*DCF!F$46,0)-MAX(BT643-BS643,0)/Inputs!$B$24)*DCF!F$6</f>
        <v>-1055.1522986311275</v>
      </c>
      <c r="DB643" s="15">
        <f ca="1">(BU643*DCF!G$46-DCF!G$5*MAX(BU643*DCF!G$46,0)-MAX(BU643-BT643,0)/Inputs!$B$24)*DCF!G$6</f>
        <v>-560.28218701909145</v>
      </c>
      <c r="DC643" s="15">
        <f ca="1">(BV643*DCF!H$46-DCF!H$5*MAX(BV643*DCF!H$46,0)-MAX(BV643-BU643,0)/Inputs!$B$24)*DCF!H$6</f>
        <v>0</v>
      </c>
      <c r="DD643" s="15">
        <f ca="1">(BW643*DCF!I$46-DCF!I$5*MAX(BW643*DCF!I$46,0)-MAX(BW643-BV643,0)/Inputs!$B$24)*DCF!I$6</f>
        <v>-1533.3552526905221</v>
      </c>
      <c r="DE643" s="15">
        <f ca="1">(BX643*DCF!J$46-DCF!J$5*MAX(BX643*DCF!J$46,0)-MAX(BX643-BW643,0)/Inputs!$B$24)*DCF!J$6</f>
        <v>-1843.0508204308433</v>
      </c>
      <c r="DF643" s="15">
        <f ca="1">(BY643*DCF!K$46-DCF!K$5*MAX(BY643*DCF!K$46,0)-MAX(BY643-BX643,0)/Inputs!$B$24)*DCF!K$6</f>
        <v>-2900.1107122036806</v>
      </c>
      <c r="DG643" s="15">
        <f ca="1">(BZ643*DCF!L$46-DCF!L$5*MAX(BZ643*DCF!L$46,0)-MAX(BZ643-BY643,0)/Inputs!$B$24)*DCF!L$6</f>
        <v>1823.7774209812344</v>
      </c>
      <c r="DH643" s="15">
        <f ca="1">(CA643*DCF!M$46-DCF!M$5*MAX(CA643*DCF!M$46,0)-MAX(CA643-BZ643,0)/Inputs!$B$24)*DCF!M$6</f>
        <v>2091.3615045787428</v>
      </c>
      <c r="DI643" s="15">
        <f ca="1">SUM(CB643:CL643)+BE643*DCF!M$10*(1+Inputs!$B$30)*(1-Inputs!$B$33)*(1-Inputs!$B$30/Inputs!$B$31)/(Inputs!$B$29-Inputs!$B$30)*DCF!M$6</f>
        <v>103660.06674055291</v>
      </c>
      <c r="DJ643" s="15">
        <f ca="1">SUM(CM643:CW643)+BP643*DCF!M$28*(1+Inputs!$B$30)*(1-Inputs!$B$33)*(1-Inputs!$B$30/Inputs!$B$31)/(Inputs!$B$29-Inputs!$B$30)*DCF!M$6</f>
        <v>333487.81467299565</v>
      </c>
      <c r="DK643" s="15">
        <f ca="1">SUM(CX643:DH643)+CA643*DCF!M$46*(1+Inputs!$B$30)*(1-Inputs!$B$33)*(1-Inputs!$B$30/Inputs!$B$31)/(Inputs!$B$29-Inputs!$B$30)*DCF!M$6</f>
        <v>117369.28923730216</v>
      </c>
      <c r="DM643" s="15">
        <f ca="1">DI643+DJ643+DK643+Inputs!$B$34+Inputs!$B$36-Inputs!$B$35</f>
        <v>631368.17065085075</v>
      </c>
    </row>
    <row r="644" spans="1:117" x14ac:dyDescent="0.75">
      <c r="A644" s="11">
        <v>631</v>
      </c>
      <c r="C644" s="24">
        <f t="shared" ref="C644:M653" ca="1" si="363">_xlfn.NORM.S.INV(RAND())</f>
        <v>-1.0705457689922522</v>
      </c>
      <c r="D644" s="24">
        <f t="shared" ca="1" si="363"/>
        <v>1.3799992321499979</v>
      </c>
      <c r="E644" s="24">
        <f t="shared" ca="1" si="363"/>
        <v>-1.1629893767933543</v>
      </c>
      <c r="F644" s="24">
        <f t="shared" ca="1" si="363"/>
        <v>0.96967062966375994</v>
      </c>
      <c r="G644" s="24">
        <f t="shared" ca="1" si="363"/>
        <v>-1.6270595290527015</v>
      </c>
      <c r="H644" s="24">
        <f t="shared" ca="1" si="363"/>
        <v>1.5705084141157764</v>
      </c>
      <c r="I644" s="24">
        <f t="shared" ca="1" si="363"/>
        <v>-2.2239288728048731E-3</v>
      </c>
      <c r="J644" s="24">
        <f t="shared" ca="1" si="363"/>
        <v>1.4921000900722334</v>
      </c>
      <c r="K644" s="24">
        <f t="shared" ca="1" si="363"/>
        <v>0.22817167803010374</v>
      </c>
      <c r="L644" s="24">
        <f t="shared" ca="1" si="363"/>
        <v>-0.64904725042561551</v>
      </c>
      <c r="M644" s="24">
        <f t="shared" ca="1" si="363"/>
        <v>-0.45061793139870082</v>
      </c>
      <c r="N644" s="24">
        <f ca="1">SQRT(Inputs!$B$38)*C644+SQRT(1-Inputs!$B$38)*_xlfn.NORM.S.INV(RAND())</f>
        <v>-0.57102230339508009</v>
      </c>
      <c r="O644" s="24">
        <f ca="1">SQRT(Inputs!$B$38)*D644+SQRT(1-Inputs!$B$38)*_xlfn.NORM.S.INV(RAND())</f>
        <v>1.2569429348174288</v>
      </c>
      <c r="P644" s="24">
        <f ca="1">SQRT(Inputs!$B$38)*E644+SQRT(1-Inputs!$B$38)*_xlfn.NORM.S.INV(RAND())</f>
        <v>-0.2144122446597207</v>
      </c>
      <c r="Q644" s="24">
        <f ca="1">SQRT(Inputs!$B$38)*F644+SQRT(1-Inputs!$B$38)*_xlfn.NORM.S.INV(RAND())</f>
        <v>1.4614011447568371</v>
      </c>
      <c r="R644" s="24">
        <f ca="1">SQRT(Inputs!$B$38)*G644+SQRT(1-Inputs!$B$38)*_xlfn.NORM.S.INV(RAND())</f>
        <v>-0.30452491865485631</v>
      </c>
      <c r="S644" s="24">
        <f ca="1">SQRT(Inputs!$B$38)*H644+SQRT(1-Inputs!$B$38)*_xlfn.NORM.S.INV(RAND())</f>
        <v>0.4478848983112716</v>
      </c>
      <c r="T644" s="24">
        <f ca="1">SQRT(Inputs!$B$38)*I644+SQRT(1-Inputs!$B$38)*_xlfn.NORM.S.INV(RAND())</f>
        <v>-0.25675035891693221</v>
      </c>
      <c r="U644" s="24">
        <f ca="1">SQRT(Inputs!$B$38)*J644+SQRT(1-Inputs!$B$38)*_xlfn.NORM.S.INV(RAND())</f>
        <v>-1.392952289283881</v>
      </c>
      <c r="V644" s="24">
        <f ca="1">SQRT(Inputs!$B$38)*K644+SQRT(1-Inputs!$B$38)*_xlfn.NORM.S.INV(RAND())</f>
        <v>9.3338937003749289E-2</v>
      </c>
      <c r="W644" s="24">
        <f ca="1">SQRT(Inputs!$B$38)*L644+SQRT(1-Inputs!$B$38)*_xlfn.NORM.S.INV(RAND())</f>
        <v>-0.33918396051837046</v>
      </c>
      <c r="X644" s="24">
        <f ca="1">SQRT(Inputs!$B$38)*M644+SQRT(1-Inputs!$B$38)*_xlfn.NORM.S.INV(RAND())</f>
        <v>0.73132027859193349</v>
      </c>
      <c r="Y644" s="24">
        <f ca="1">SQRT(Inputs!$B$38)*C644+SQRT(1-Inputs!$B$38)*_xlfn.NORM.S.INV(RAND())</f>
        <v>-1.1748255754132784</v>
      </c>
      <c r="Z644" s="24">
        <f ca="1">SQRT(Inputs!$B$38)*D644+SQRT(1-Inputs!$B$38)*_xlfn.NORM.S.INV(RAND())</f>
        <v>0.47536552980480762</v>
      </c>
      <c r="AA644" s="24">
        <f ca="1">SQRT(Inputs!$B$38)*E644+SQRT(1-Inputs!$B$38)*_xlfn.NORM.S.INV(RAND())</f>
        <v>-0.10656847265964609</v>
      </c>
      <c r="AB644" s="24">
        <f ca="1">SQRT(Inputs!$B$38)*F644+SQRT(1-Inputs!$B$38)*_xlfn.NORM.S.INV(RAND())</f>
        <v>-0.85666935719854398</v>
      </c>
      <c r="AC644" s="24">
        <f ca="1">SQRT(Inputs!$B$38)*G644+SQRT(1-Inputs!$B$38)*_xlfn.NORM.S.INV(RAND())</f>
        <v>-0.57641721242738364</v>
      </c>
      <c r="AD644" s="24">
        <f ca="1">SQRT(Inputs!$B$38)*H644+SQRT(1-Inputs!$B$38)*_xlfn.NORM.S.INV(RAND())</f>
        <v>2.5179870962181887</v>
      </c>
      <c r="AE644" s="24">
        <f ca="1">SQRT(Inputs!$B$38)*I644+SQRT(1-Inputs!$B$38)*_xlfn.NORM.S.INV(RAND())</f>
        <v>1.7529170992335225E-2</v>
      </c>
      <c r="AF644" s="24">
        <f ca="1">SQRT(Inputs!$B$38)*J644+SQRT(1-Inputs!$B$38)*_xlfn.NORM.S.INV(RAND())</f>
        <v>0.85828060618851842</v>
      </c>
      <c r="AG644" s="24">
        <f ca="1">SQRT(Inputs!$B$38)*K644+SQRT(1-Inputs!$B$38)*_xlfn.NORM.S.INV(RAND())</f>
        <v>-0.38479380002930041</v>
      </c>
      <c r="AH644" s="24">
        <f ca="1">SQRT(Inputs!$B$38)*L644+SQRT(1-Inputs!$B$38)*_xlfn.NORM.S.INV(RAND())</f>
        <v>-0.76441284568969792</v>
      </c>
      <c r="AI644" s="24">
        <f ca="1">SQRT(Inputs!$B$38)*M644+SQRT(1-Inputs!$B$38)*_xlfn.NORM.S.INV(RAND())</f>
        <v>-0.94790754383325015</v>
      </c>
      <c r="AJ644" s="24">
        <f ca="1">SQRT(Inputs!$B$38)*C644+SQRT(1-Inputs!$B$38)*_xlfn.NORM.S.INV(RAND())</f>
        <v>-1.4514128870307008E-2</v>
      </c>
      <c r="AK644" s="24">
        <f ca="1">SQRT(Inputs!$B$38)*D644+SQRT(1-Inputs!$B$38)*_xlfn.NORM.S.INV(RAND())</f>
        <v>1.5420800075225338</v>
      </c>
      <c r="AL644" s="24">
        <f ca="1">SQRT(Inputs!$B$38)*E644+SQRT(1-Inputs!$B$38)*_xlfn.NORM.S.INV(RAND())</f>
        <v>-0.66110649562161594</v>
      </c>
      <c r="AM644" s="24">
        <f ca="1">SQRT(Inputs!$B$38)*F644+SQRT(1-Inputs!$B$38)*_xlfn.NORM.S.INV(RAND())</f>
        <v>-8.573583152341524E-2</v>
      </c>
      <c r="AN644" s="24">
        <f ca="1">SQRT(Inputs!$B$38)*G644+SQRT(1-Inputs!$B$38)*_xlfn.NORM.S.INV(RAND())</f>
        <v>-1.3537320968757998</v>
      </c>
      <c r="AO644" s="24">
        <f ca="1">SQRT(Inputs!$B$38)*H644+SQRT(1-Inputs!$B$38)*_xlfn.NORM.S.INV(RAND())</f>
        <v>2.0318669531751499</v>
      </c>
      <c r="AP644" s="24">
        <f ca="1">SQRT(Inputs!$B$38)*I644+SQRT(1-Inputs!$B$38)*_xlfn.NORM.S.INV(RAND())</f>
        <v>0.65625282588970357</v>
      </c>
      <c r="AQ644" s="24">
        <f ca="1">SQRT(Inputs!$B$38)*J644+SQRT(1-Inputs!$B$38)*_xlfn.NORM.S.INV(RAND())</f>
        <v>1.0587934002084314</v>
      </c>
      <c r="AR644" s="24">
        <f ca="1">SQRT(Inputs!$B$38)*K644+SQRT(1-Inputs!$B$38)*_xlfn.NORM.S.INV(RAND())</f>
        <v>-1.6467351863443338</v>
      </c>
      <c r="AS644" s="24">
        <f ca="1">SQRT(Inputs!$B$38)*L644+SQRT(1-Inputs!$B$38)*_xlfn.NORM.S.INV(RAND())</f>
        <v>0.2135742001575085</v>
      </c>
      <c r="AT644" s="24">
        <f ca="1">SQRT(Inputs!$B$38)*M644+SQRT(1-Inputs!$B$38)*_xlfn.NORM.S.INV(RAND())</f>
        <v>-1.0645494811089673</v>
      </c>
      <c r="AU644" s="15">
        <f ca="1">Inputs!$B$6*EXP($B$8-0.5*C$5^2+C$5*N644)</f>
        <v>4524.1241521714546</v>
      </c>
      <c r="AV644" s="15">
        <f t="shared" ca="1" si="328"/>
        <v>6624.7836990612241</v>
      </c>
      <c r="AW644" s="15">
        <f t="shared" ca="1" si="329"/>
        <v>7847.4855784444208</v>
      </c>
      <c r="AX644" s="15">
        <f t="shared" ca="1" si="330"/>
        <v>11500.128653902164</v>
      </c>
      <c r="AY644" s="15">
        <f t="shared" ca="1" si="331"/>
        <v>13563.274810315699</v>
      </c>
      <c r="AZ644" s="15">
        <f t="shared" ca="1" si="332"/>
        <v>17426.909383799964</v>
      </c>
      <c r="BA644" s="15">
        <f t="shared" ca="1" si="333"/>
        <v>20760.650131079259</v>
      </c>
      <c r="BB644" s="15">
        <f t="shared" ca="1" si="334"/>
        <v>22106.530738479825</v>
      </c>
      <c r="BC644" s="15">
        <f t="shared" ca="1" si="335"/>
        <v>27319.921134230361</v>
      </c>
      <c r="BD644" s="15">
        <f t="shared" ca="1" si="336"/>
        <v>32424.324652052153</v>
      </c>
      <c r="BE644" s="15">
        <f t="shared" ca="1" si="337"/>
        <v>42468.475979055322</v>
      </c>
      <c r="BF644" s="15">
        <f ca="1">Inputs!$B$13*EXP($B$9-0.5*C$6^2+C$6*Y644)</f>
        <v>10957.317471044435</v>
      </c>
      <c r="BG644" s="15">
        <f t="shared" ca="1" si="338"/>
        <v>14550.063474822728</v>
      </c>
      <c r="BH644" s="15">
        <f t="shared" ca="1" si="339"/>
        <v>17466.041682746807</v>
      </c>
      <c r="BI644" s="15">
        <f t="shared" ca="1" si="340"/>
        <v>18739.760403270953</v>
      </c>
      <c r="BJ644" s="15">
        <f t="shared" ca="1" si="341"/>
        <v>21142.034803550363</v>
      </c>
      <c r="BK644" s="15">
        <f t="shared" ca="1" si="342"/>
        <v>36557.83356114963</v>
      </c>
      <c r="BL644" s="15">
        <f t="shared" ca="1" si="343"/>
        <v>45009.014745976157</v>
      </c>
      <c r="BM644" s="15">
        <f t="shared" ca="1" si="344"/>
        <v>61550.707516690636</v>
      </c>
      <c r="BN644" s="15">
        <f t="shared" ca="1" si="345"/>
        <v>72288.250337307254</v>
      </c>
      <c r="BO644" s="15">
        <f t="shared" ca="1" si="346"/>
        <v>81381.08304792289</v>
      </c>
      <c r="BP644" s="15">
        <f t="shared" ca="1" si="347"/>
        <v>89965.206005373271</v>
      </c>
      <c r="BQ644" s="15">
        <f ca="1">Inputs!$B$20*EXP($B$10-0.5*C$7^2+C$7*AJ644)</f>
        <v>4267.4885663698324</v>
      </c>
      <c r="BR644" s="15">
        <f t="shared" ca="1" si="348"/>
        <v>9449.3012929365141</v>
      </c>
      <c r="BS644" s="15">
        <f t="shared" ca="1" si="349"/>
        <v>10702.061513357256</v>
      </c>
      <c r="BT644" s="15">
        <f t="shared" ca="1" si="350"/>
        <v>14427.643631258325</v>
      </c>
      <c r="BU644" s="15">
        <f t="shared" ca="1" si="351"/>
        <v>14409.951442832536</v>
      </c>
      <c r="BV644" s="15">
        <f t="shared" ca="1" si="352"/>
        <v>31687.619613002378</v>
      </c>
      <c r="BW644" s="15">
        <f t="shared" ca="1" si="353"/>
        <v>50806.983641250896</v>
      </c>
      <c r="BX644" s="15">
        <f t="shared" ca="1" si="354"/>
        <v>87865.709078210042</v>
      </c>
      <c r="BY644" s="15">
        <f t="shared" ca="1" si="355"/>
        <v>89842.302556500785</v>
      </c>
      <c r="BZ644" s="15">
        <f t="shared" ca="1" si="356"/>
        <v>131109.2197543536</v>
      </c>
      <c r="CA644" s="15">
        <f t="shared" ca="1" si="357"/>
        <v>152426.22311604681</v>
      </c>
      <c r="CB644" s="15">
        <f ca="1">(AU644*DCF!C$10-DCF!C$5*MAX(AU644*DCF!C$10,0)-MAX(AU644-Inputs!$B$6,0)/Inputs!$B$10)*DCF!C$6</f>
        <v>1046.198143541726</v>
      </c>
      <c r="CC644" s="15">
        <f ca="1">(AV644*DCF!D$10-DCF!D$5*MAX(AV644*DCF!D$10,0)-MAX(AV644-AU644,0)/Inputs!$B$10)*DCF!D$6</f>
        <v>1102.5552928667098</v>
      </c>
      <c r="CD644" s="15">
        <f ca="1">(AW644*DCF!E$10-DCF!E$5*MAX(AW644*DCF!E$10,0)-MAX(AW644-AV644,0)/Inputs!$B$10)*DCF!E$6</f>
        <v>1536.4564012333071</v>
      </c>
      <c r="CE644" s="15">
        <f ca="1">(AX644*DCF!F$10-DCF!F$5*MAX(AX644*DCF!F$10,0)-MAX(AX644-AW644,0)/Inputs!$B$10)*DCF!F$6</f>
        <v>1750.4352932246179</v>
      </c>
      <c r="CF644" s="15">
        <f ca="1">(AY644*DCF!G$10-DCF!G$5*MAX(AY644*DCF!G$10,0)-MAX(AY644-AX644,0)/Inputs!$B$10)*DCF!G$6</f>
        <v>2398.002741573428</v>
      </c>
      <c r="CG644" s="15">
        <f ca="1">(AZ644*DCF!H$10-DCF!H$5*MAX(AZ644*DCF!H$10,0)-MAX(AZ644-AY644,0)/Inputs!$B$10)*DCF!H$6</f>
        <v>2697.3893735416054</v>
      </c>
      <c r="CH644" s="15">
        <f ca="1">(BA644*DCF!I$10-DCF!I$5*MAX(BA644*DCF!I$10,0)-MAX(BA644-AZ644,0)/Inputs!$B$10)*DCF!I$6</f>
        <v>3245.3631418507621</v>
      </c>
      <c r="CI644" s="15">
        <f ca="1">(BB644*DCF!J$10-DCF!J$5*MAX(BB644*DCF!J$10,0)-MAX(BB644-BA644,0)/Inputs!$B$10)*DCF!J$6</f>
        <v>3589.5859413254352</v>
      </c>
      <c r="CJ644" s="15">
        <f ca="1">(BC644*DCF!K$10-DCF!K$5*MAX(BC644*DCF!K$10,0)-MAX(BC644-BB644,0)/Inputs!$B$10)*DCF!K$6</f>
        <v>3668.2732491321385</v>
      </c>
      <c r="CK644" s="15">
        <f ca="1">(BD644*DCF!L$10-DCF!L$5*MAX(BD644*DCF!L$10,0)-MAX(BD644-BC644,0)/Inputs!$B$10)*DCF!L$6</f>
        <v>4230.1227150755449</v>
      </c>
      <c r="CL644" s="15">
        <f ca="1">(BE644*DCF!M$10-DCF!M$5*MAX(BE644*DCF!M$10,0)-MAX(BE644-BD644,0)/Inputs!$B$10)*DCF!M$6</f>
        <v>4792.9700530547925</v>
      </c>
      <c r="CM644" s="15">
        <f ca="1">(BF644*DCF!C$28-DCF!C$5*MAX(BF644*DCF!C$28,0)-MAX(BF644-Inputs!$B$13,0)/Inputs!$B$17)*DCF!C$6</f>
        <v>3344.101432672313</v>
      </c>
      <c r="CN644" s="15">
        <f ca="1">(BG644*DCF!D$28-DCF!D$5*MAX(BG644*DCF!D$28,0)-MAX(BG644-BF644,0)/Inputs!$B$17)*DCF!D$6</f>
        <v>3518.8318245838959</v>
      </c>
      <c r="CO644" s="15">
        <f ca="1">(BH644*DCF!E$28-DCF!E$5*MAX(BH644*DCF!E$28,0)-MAX(BH644-BG644,0)/Inputs!$B$17)*DCF!E$6</f>
        <v>4371.9948456606189</v>
      </c>
      <c r="CP644" s="15">
        <f ca="1">(BI644*DCF!F$28-DCF!F$5*MAX(BI644*DCF!F$28,0)-MAX(BI644-BH644,0)/Inputs!$B$17)*DCF!F$6</f>
        <v>4855.4507023048218</v>
      </c>
      <c r="CQ644" s="15">
        <f ca="1">(BJ644*DCF!G$28-DCF!G$5*MAX(BJ644*DCF!G$28,0)-MAX(BJ644-BI644,0)/Inputs!$B$17)*DCF!G$6</f>
        <v>5081.4225113833663</v>
      </c>
      <c r="CR644" s="15">
        <f ca="1">(BK644*DCF!H$28-DCF!H$5*MAX(BK644*DCF!H$28,0)-MAX(BK644-BJ644,0)/Inputs!$B$17)*DCF!H$6</f>
        <v>6645.9730674341208</v>
      </c>
      <c r="CS644" s="15">
        <f ca="1">(BL644*DCF!I$28-DCF!I$5*MAX(BL644*DCF!I$28,0)-MAX(BL644-BK644,0)/Inputs!$B$17)*DCF!I$6</f>
        <v>9371.002924493283</v>
      </c>
      <c r="CT644" s="15">
        <f ca="1">(BM644*DCF!J$28-DCF!J$5*MAX(BM644*DCF!J$28,0)-MAX(BM644-BL644,0)/Inputs!$B$17)*DCF!J$6</f>
        <v>11537.624160798827</v>
      </c>
      <c r="CU644" s="15">
        <f ca="1">(BN644*DCF!K$28-DCF!K$5*MAX(BN644*DCF!K$28,0)-MAX(BN644-BM644,0)/Inputs!$B$17)*DCF!K$6</f>
        <v>13950.860441918267</v>
      </c>
      <c r="CV644" s="15">
        <f ca="1">(BO644*DCF!L$28-DCF!L$5*MAX(BO644*DCF!L$28,0)-MAX(BO644-BN644,0)/Inputs!$B$17)*DCF!L$6</f>
        <v>15208.365063329928</v>
      </c>
      <c r="CW644" s="15">
        <f ca="1">(BP644*DCF!M$28-DCF!M$5*MAX(BP644*DCF!M$28,0)-MAX(BP644-BO644,0)/Inputs!$B$17)*DCF!M$6</f>
        <v>16029.723518513119</v>
      </c>
      <c r="CX644" s="15">
        <f ca="1">(BQ644*DCF!C$46-DCF!C$5*MAX(BQ644*DCF!C$46,0)-MAX(BQ644-Inputs!$B$20,0)/Inputs!$B$24)*DCF!C$6</f>
        <v>-1478.1675979467659</v>
      </c>
      <c r="CY644" s="15">
        <f ca="1">(BR644*DCF!D$46-DCF!D$5*MAX(BR644*DCF!D$46,0)-MAX(BR644-BQ644,0)/Inputs!$B$24)*DCF!D$6</f>
        <v>-3823.8118476246768</v>
      </c>
      <c r="CZ644" s="15">
        <f ca="1">(BS644*DCF!E$46-DCF!E$5*MAX(BS644*DCF!E$46,0)-MAX(BS644-BR644,0)/Inputs!$B$24)*DCF!E$6</f>
        <v>-1759.3409985880783</v>
      </c>
      <c r="DA644" s="15">
        <f ca="1">(BT644*DCF!F$46-DCF!F$5*MAX(BT644*DCF!F$46,0)-MAX(BT644-BS644,0)/Inputs!$B$24)*DCF!F$6</f>
        <v>-2407.3144515123895</v>
      </c>
      <c r="DB644" s="15">
        <f ca="1">(BU644*DCF!G$46-DCF!G$5*MAX(BU644*DCF!G$46,0)-MAX(BU644-BT644,0)/Inputs!$B$24)*DCF!G$6</f>
        <v>-484.72229594917474</v>
      </c>
      <c r="DC644" s="15">
        <f ca="1">(BV644*DCF!H$46-DCF!H$5*MAX(BV644*DCF!H$46,0)-MAX(BV644-BU644,0)/Inputs!$B$24)*DCF!H$6</f>
        <v>-5368.9295218510215</v>
      </c>
      <c r="DD644" s="15">
        <f ca="1">(BW644*DCF!I$46-DCF!I$5*MAX(BW644*DCF!I$46,0)-MAX(BW644-BV644,0)/Inputs!$B$24)*DCF!I$6</f>
        <v>-4315.0227909417908</v>
      </c>
      <c r="DE644" s="15">
        <f ca="1">(BX644*DCF!J$46-DCF!J$5*MAX(BX644*DCF!J$46,0)-MAX(BX644-BW644,0)/Inputs!$B$24)*DCF!J$6</f>
        <v>-6141.6450853700971</v>
      </c>
      <c r="DF644" s="15">
        <f ca="1">(BY644*DCF!K$46-DCF!K$5*MAX(BY644*DCF!K$46,0)-MAX(BY644-BX644,0)/Inputs!$B$24)*DCF!K$6</f>
        <v>4647.8790668068623</v>
      </c>
      <c r="DG644" s="15">
        <f ca="1">(BZ644*DCF!L$46-DCF!L$5*MAX(BZ644*DCF!L$46,0)-MAX(BZ644-BY644,0)/Inputs!$B$24)*DCF!L$6</f>
        <v>-275.86604485739599</v>
      </c>
      <c r="DH644" s="15">
        <f ca="1">(CA644*DCF!M$46-DCF!M$5*MAX(CA644*DCF!M$46,0)-MAX(CA644-BZ644,0)/Inputs!$B$24)*DCF!M$6</f>
        <v>7493.1658505601608</v>
      </c>
      <c r="DI644" s="15">
        <f ca="1">SUM(CB644:CL644)+BE644*DCF!M$10*(1+Inputs!$B$30)*(1-Inputs!$B$33)*(1-Inputs!$B$30/Inputs!$B$31)/(Inputs!$B$29-Inputs!$B$30)*DCF!M$6</f>
        <v>148247.68258358759</v>
      </c>
      <c r="DJ644" s="15">
        <f ca="1">SUM(CM644:CW644)+BP644*DCF!M$28*(1+Inputs!$B$30)*(1-Inputs!$B$33)*(1-Inputs!$B$30/Inputs!$B$31)/(Inputs!$B$29-Inputs!$B$30)*DCF!M$6</f>
        <v>427747.82779928338</v>
      </c>
      <c r="DK644" s="15">
        <f ca="1">SUM(CX644:DH644)+CA644*DCF!M$46*(1+Inputs!$B$30)*(1-Inputs!$B$33)*(1-Inputs!$B$30/Inputs!$B$31)/(Inputs!$B$29-Inputs!$B$30)*DCF!M$6</f>
        <v>221755.22126055422</v>
      </c>
      <c r="DM644" s="15">
        <f ca="1">DI644+DJ644+DK644+Inputs!$B$34+Inputs!$B$36-Inputs!$B$35</f>
        <v>874601.73164342507</v>
      </c>
    </row>
    <row r="645" spans="1:117" x14ac:dyDescent="0.75">
      <c r="A645" s="11">
        <v>632</v>
      </c>
      <c r="C645" s="24">
        <f t="shared" ca="1" si="363"/>
        <v>0.78418502176254512</v>
      </c>
      <c r="D645" s="24">
        <f t="shared" ca="1" si="363"/>
        <v>0.52571628322871555</v>
      </c>
      <c r="E645" s="24">
        <f t="shared" ca="1" si="363"/>
        <v>-2.1917546961353729</v>
      </c>
      <c r="F645" s="24">
        <f t="shared" ca="1" si="363"/>
        <v>-1.02272004644123</v>
      </c>
      <c r="G645" s="24">
        <f t="shared" ca="1" si="363"/>
        <v>-0.17045673641494846</v>
      </c>
      <c r="H645" s="24">
        <f t="shared" ca="1" si="363"/>
        <v>-0.96023732719100052</v>
      </c>
      <c r="I645" s="24">
        <f t="shared" ca="1" si="363"/>
        <v>-0.76611176983064033</v>
      </c>
      <c r="J645" s="24">
        <f t="shared" ca="1" si="363"/>
        <v>-0.69311315330665269</v>
      </c>
      <c r="K645" s="24">
        <f t="shared" ca="1" si="363"/>
        <v>-0.1603942622581222</v>
      </c>
      <c r="L645" s="24">
        <f t="shared" ca="1" si="363"/>
        <v>-8.1083673637073708E-2</v>
      </c>
      <c r="M645" s="24">
        <f t="shared" ca="1" si="363"/>
        <v>1.3329398508313302</v>
      </c>
      <c r="N645" s="24">
        <f ca="1">SQRT(Inputs!$B$38)*C645+SQRT(1-Inputs!$B$38)*_xlfn.NORM.S.INV(RAND())</f>
        <v>0.77698071013566439</v>
      </c>
      <c r="O645" s="24">
        <f ca="1">SQRT(Inputs!$B$38)*D645+SQRT(1-Inputs!$B$38)*_xlfn.NORM.S.INV(RAND())</f>
        <v>1.0225131272786396</v>
      </c>
      <c r="P645" s="24">
        <f ca="1">SQRT(Inputs!$B$38)*E645+SQRT(1-Inputs!$B$38)*_xlfn.NORM.S.INV(RAND())</f>
        <v>-0.31070281617673345</v>
      </c>
      <c r="Q645" s="24">
        <f ca="1">SQRT(Inputs!$B$38)*F645+SQRT(1-Inputs!$B$38)*_xlfn.NORM.S.INV(RAND())</f>
        <v>-0.43976816322194179</v>
      </c>
      <c r="R645" s="24">
        <f ca="1">SQRT(Inputs!$B$38)*G645+SQRT(1-Inputs!$B$38)*_xlfn.NORM.S.INV(RAND())</f>
        <v>-1.3147352741227314</v>
      </c>
      <c r="S645" s="24">
        <f ca="1">SQRT(Inputs!$B$38)*H645+SQRT(1-Inputs!$B$38)*_xlfn.NORM.S.INV(RAND())</f>
        <v>-1.2484611297422927</v>
      </c>
      <c r="T645" s="24">
        <f ca="1">SQRT(Inputs!$B$38)*I645+SQRT(1-Inputs!$B$38)*_xlfn.NORM.S.INV(RAND())</f>
        <v>0.18827968346725393</v>
      </c>
      <c r="U645" s="24">
        <f ca="1">SQRT(Inputs!$B$38)*J645+SQRT(1-Inputs!$B$38)*_xlfn.NORM.S.INV(RAND())</f>
        <v>-0.17429644986104861</v>
      </c>
      <c r="V645" s="24">
        <f ca="1">SQRT(Inputs!$B$38)*K645+SQRT(1-Inputs!$B$38)*_xlfn.NORM.S.INV(RAND())</f>
        <v>0.14751651001405036</v>
      </c>
      <c r="W645" s="24">
        <f ca="1">SQRT(Inputs!$B$38)*L645+SQRT(1-Inputs!$B$38)*_xlfn.NORM.S.INV(RAND())</f>
        <v>0.54170085580561633</v>
      </c>
      <c r="X645" s="24">
        <f ca="1">SQRT(Inputs!$B$38)*M645+SQRT(1-Inputs!$B$38)*_xlfn.NORM.S.INV(RAND())</f>
        <v>1.079334440060286</v>
      </c>
      <c r="Y645" s="24">
        <f ca="1">SQRT(Inputs!$B$38)*C645+SQRT(1-Inputs!$B$38)*_xlfn.NORM.S.INV(RAND())</f>
        <v>0.85790180585965281</v>
      </c>
      <c r="Z645" s="24">
        <f ca="1">SQRT(Inputs!$B$38)*D645+SQRT(1-Inputs!$B$38)*_xlfn.NORM.S.INV(RAND())</f>
        <v>-0.72038303758863342</v>
      </c>
      <c r="AA645" s="24">
        <f ca="1">SQRT(Inputs!$B$38)*E645+SQRT(1-Inputs!$B$38)*_xlfn.NORM.S.INV(RAND())</f>
        <v>-0.98815299035833726</v>
      </c>
      <c r="AB645" s="24">
        <f ca="1">SQRT(Inputs!$B$38)*F645+SQRT(1-Inputs!$B$38)*_xlfn.NORM.S.INV(RAND())</f>
        <v>-0.52181886172725689</v>
      </c>
      <c r="AC645" s="24">
        <f ca="1">SQRT(Inputs!$B$38)*G645+SQRT(1-Inputs!$B$38)*_xlfn.NORM.S.INV(RAND())</f>
        <v>4.2981919989314624E-2</v>
      </c>
      <c r="AD645" s="24">
        <f ca="1">SQRT(Inputs!$B$38)*H645+SQRT(1-Inputs!$B$38)*_xlfn.NORM.S.INV(RAND())</f>
        <v>-0.79068609611364238</v>
      </c>
      <c r="AE645" s="24">
        <f ca="1">SQRT(Inputs!$B$38)*I645+SQRT(1-Inputs!$B$38)*_xlfn.NORM.S.INV(RAND())</f>
        <v>-0.64483866896433018</v>
      </c>
      <c r="AF645" s="24">
        <f ca="1">SQRT(Inputs!$B$38)*J645+SQRT(1-Inputs!$B$38)*_xlfn.NORM.S.INV(RAND())</f>
        <v>-7.2797332183020091E-2</v>
      </c>
      <c r="AG645" s="24">
        <f ca="1">SQRT(Inputs!$B$38)*K645+SQRT(1-Inputs!$B$38)*_xlfn.NORM.S.INV(RAND())</f>
        <v>-0.97296970123884452</v>
      </c>
      <c r="AH645" s="24">
        <f ca="1">SQRT(Inputs!$B$38)*L645+SQRT(1-Inputs!$B$38)*_xlfn.NORM.S.INV(RAND())</f>
        <v>-0.3376129428053547</v>
      </c>
      <c r="AI645" s="24">
        <f ca="1">SQRT(Inputs!$B$38)*M645+SQRT(1-Inputs!$B$38)*_xlfn.NORM.S.INV(RAND())</f>
        <v>0.25777954710799789</v>
      </c>
      <c r="AJ645" s="24">
        <f ca="1">SQRT(Inputs!$B$38)*C645+SQRT(1-Inputs!$B$38)*_xlfn.NORM.S.INV(RAND())</f>
        <v>2.3207443388092459</v>
      </c>
      <c r="AK645" s="24">
        <f ca="1">SQRT(Inputs!$B$38)*D645+SQRT(1-Inputs!$B$38)*_xlfn.NORM.S.INV(RAND())</f>
        <v>0.67270807358414708</v>
      </c>
      <c r="AL645" s="24">
        <f ca="1">SQRT(Inputs!$B$38)*E645+SQRT(1-Inputs!$B$38)*_xlfn.NORM.S.INV(RAND())</f>
        <v>-0.72250485001194265</v>
      </c>
      <c r="AM645" s="24">
        <f ca="1">SQRT(Inputs!$B$38)*F645+SQRT(1-Inputs!$B$38)*_xlfn.NORM.S.INV(RAND())</f>
        <v>-1.0327828442094584</v>
      </c>
      <c r="AN645" s="24">
        <f ca="1">SQRT(Inputs!$B$38)*G645+SQRT(1-Inputs!$B$38)*_xlfn.NORM.S.INV(RAND())</f>
        <v>1.0174871374679524</v>
      </c>
      <c r="AO645" s="24">
        <f ca="1">SQRT(Inputs!$B$38)*H645+SQRT(1-Inputs!$B$38)*_xlfn.NORM.S.INV(RAND())</f>
        <v>0.50992246999981772</v>
      </c>
      <c r="AP645" s="24">
        <f ca="1">SQRT(Inputs!$B$38)*I645+SQRT(1-Inputs!$B$38)*_xlfn.NORM.S.INV(RAND())</f>
        <v>-0.6774952408236532</v>
      </c>
      <c r="AQ645" s="24">
        <f ca="1">SQRT(Inputs!$B$38)*J645+SQRT(1-Inputs!$B$38)*_xlfn.NORM.S.INV(RAND())</f>
        <v>-0.52448663463057232</v>
      </c>
      <c r="AR645" s="24">
        <f ca="1">SQRT(Inputs!$B$38)*K645+SQRT(1-Inputs!$B$38)*_xlfn.NORM.S.INV(RAND())</f>
        <v>-1.0644883226666544</v>
      </c>
      <c r="AS645" s="24">
        <f ca="1">SQRT(Inputs!$B$38)*L645+SQRT(1-Inputs!$B$38)*_xlfn.NORM.S.INV(RAND())</f>
        <v>0.44882238454515222</v>
      </c>
      <c r="AT645" s="24">
        <f ca="1">SQRT(Inputs!$B$38)*M645+SQRT(1-Inputs!$B$38)*_xlfn.NORM.S.INV(RAND())</f>
        <v>1.6088079239904305</v>
      </c>
      <c r="AU645" s="15">
        <f ca="1">Inputs!$B$6*EXP($B$8-0.5*C$5^2+C$5*N645)</f>
        <v>5627.2979786930682</v>
      </c>
      <c r="AV645" s="15">
        <f t="shared" ca="1" si="328"/>
        <v>7960.9984939197539</v>
      </c>
      <c r="AW645" s="15">
        <f t="shared" ca="1" si="329"/>
        <v>9308.6315787061449</v>
      </c>
      <c r="AX645" s="15">
        <f t="shared" ca="1" si="330"/>
        <v>10757.342652374135</v>
      </c>
      <c r="AY645" s="15">
        <f t="shared" ca="1" si="331"/>
        <v>11275.313661872498</v>
      </c>
      <c r="AZ645" s="15">
        <f t="shared" ca="1" si="332"/>
        <v>12018.712747921298</v>
      </c>
      <c r="BA645" s="15">
        <f t="shared" ca="1" si="333"/>
        <v>15000.527788793288</v>
      </c>
      <c r="BB645" s="15">
        <f t="shared" ca="1" si="334"/>
        <v>18047.294596283311</v>
      </c>
      <c r="BC645" s="15">
        <f t="shared" ca="1" si="335"/>
        <v>22420.340824640556</v>
      </c>
      <c r="BD645" s="15">
        <f t="shared" ca="1" si="336"/>
        <v>28894.568557986426</v>
      </c>
      <c r="BE645" s="15">
        <f t="shared" ca="1" si="337"/>
        <v>39064.105797906843</v>
      </c>
      <c r="BF645" s="15">
        <f ca="1">Inputs!$B$13*EXP($B$9-0.5*C$6^2+C$6*Y645)</f>
        <v>16395.239261553575</v>
      </c>
      <c r="BG645" s="15">
        <f t="shared" ca="1" si="338"/>
        <v>17545.892899754585</v>
      </c>
      <c r="BH645" s="15">
        <f t="shared" ca="1" si="339"/>
        <v>18197.163882801753</v>
      </c>
      <c r="BI645" s="15">
        <f t="shared" ca="1" si="340"/>
        <v>20556.860611695309</v>
      </c>
      <c r="BJ645" s="15">
        <f t="shared" ca="1" si="341"/>
        <v>25357.9956635786</v>
      </c>
      <c r="BK645" s="15">
        <f t="shared" ca="1" si="342"/>
        <v>27945.959972242257</v>
      </c>
      <c r="BL645" s="15">
        <f t="shared" ca="1" si="343"/>
        <v>31576.16684234537</v>
      </c>
      <c r="BM645" s="15">
        <f t="shared" ca="1" si="344"/>
        <v>38464.495124936424</v>
      </c>
      <c r="BN645" s="15">
        <f t="shared" ca="1" si="345"/>
        <v>42100.14977179061</v>
      </c>
      <c r="BO645" s="15">
        <f t="shared" ca="1" si="346"/>
        <v>49806.418758693901</v>
      </c>
      <c r="BP645" s="15">
        <f t="shared" ca="1" si="347"/>
        <v>63119.136282434425</v>
      </c>
      <c r="BQ645" s="15">
        <f ca="1">Inputs!$B$20*EXP($B$10-0.5*C$7^2+C$7*AJ645)</f>
        <v>9769.8513165337226</v>
      </c>
      <c r="BR645" s="15">
        <f t="shared" ca="1" si="348"/>
        <v>16413.782920446247</v>
      </c>
      <c r="BS645" s="15">
        <f t="shared" ca="1" si="349"/>
        <v>18264.936872757306</v>
      </c>
      <c r="BT645" s="15">
        <f t="shared" ca="1" si="350"/>
        <v>19206.560513497603</v>
      </c>
      <c r="BU645" s="15">
        <f t="shared" ca="1" si="351"/>
        <v>34048.585106486702</v>
      </c>
      <c r="BV645" s="15">
        <f t="shared" ca="1" si="352"/>
        <v>53138.600524148358</v>
      </c>
      <c r="BW645" s="15">
        <f t="shared" ca="1" si="353"/>
        <v>64246.329943094825</v>
      </c>
      <c r="BX645" s="15">
        <f t="shared" ca="1" si="354"/>
        <v>80890.283453726734</v>
      </c>
      <c r="BY645" s="15">
        <f t="shared" ca="1" si="355"/>
        <v>92456.49915500886</v>
      </c>
      <c r="BZ645" s="15">
        <f t="shared" ca="1" si="356"/>
        <v>140887.20445972847</v>
      </c>
      <c r="CA645" s="15">
        <f t="shared" ca="1" si="357"/>
        <v>263398.29212545761</v>
      </c>
      <c r="CB645" s="15">
        <f ca="1">(AU645*DCF!C$10-DCF!C$5*MAX(AU645*DCF!C$10,0)-MAX(AU645-Inputs!$B$6,0)/Inputs!$B$10)*DCF!C$6</f>
        <v>1038.3323175280163</v>
      </c>
      <c r="CC645" s="15">
        <f ca="1">(AV645*DCF!D$10-DCF!D$5*MAX(AV645*DCF!D$10,0)-MAX(AV645-AU645,0)/Inputs!$B$10)*DCF!D$6</f>
        <v>1371.4276555418503</v>
      </c>
      <c r="CD645" s="15">
        <f ca="1">(AW645*DCF!E$10-DCF!E$5*MAX(AW645*DCF!E$10,0)-MAX(AW645-AV645,0)/Inputs!$B$10)*DCF!E$6</f>
        <v>1845.6720721394302</v>
      </c>
      <c r="CE645" s="15">
        <f ca="1">(AX645*DCF!F$10-DCF!F$5*MAX(AX645*DCF!F$10,0)-MAX(AX645-AW645,0)/Inputs!$B$10)*DCF!F$6</f>
        <v>2046.8699005463434</v>
      </c>
      <c r="CF645" s="15">
        <f ca="1">(AY645*DCF!G$10-DCF!G$5*MAX(AY645*DCF!G$10,0)-MAX(AY645-AX645,0)/Inputs!$B$10)*DCF!G$6</f>
        <v>2223.6009392077581</v>
      </c>
      <c r="CG645" s="15">
        <f ca="1">(AZ645*DCF!H$10-DCF!H$5*MAX(AZ645*DCF!H$10,0)-MAX(AZ645-AY645,0)/Inputs!$B$10)*DCF!H$6</f>
        <v>2201.4378658957271</v>
      </c>
      <c r="CH645" s="15">
        <f ca="1">(BA645*DCF!I$10-DCF!I$5*MAX(BA645*DCF!I$10,0)-MAX(BA645-AZ645,0)/Inputs!$B$10)*DCF!I$6</f>
        <v>2250.9270660324623</v>
      </c>
      <c r="CI645" s="15">
        <f ca="1">(BB645*DCF!J$10-DCF!J$5*MAX(BB645*DCF!J$10,0)-MAX(BB645-BA645,0)/Inputs!$B$10)*DCF!J$6</f>
        <v>2635.270325311239</v>
      </c>
      <c r="CJ645" s="15">
        <f ca="1">(BC645*DCF!K$10-DCF!K$5*MAX(BC645*DCF!K$10,0)-MAX(BC645-BB645,0)/Inputs!$B$10)*DCF!K$6</f>
        <v>2997.1548980469806</v>
      </c>
      <c r="CK645" s="15">
        <f ca="1">(BD645*DCF!L$10-DCF!L$5*MAX(BD645*DCF!L$10,0)-MAX(BD645-BC645,0)/Inputs!$B$10)*DCF!L$6</f>
        <v>3520.627923908165</v>
      </c>
      <c r="CL645" s="15">
        <f ca="1">(BE645*DCF!M$10-DCF!M$5*MAX(BE645*DCF!M$10,0)-MAX(BE645-BD645,0)/Inputs!$B$10)*DCF!M$6</f>
        <v>4297.5907011775917</v>
      </c>
      <c r="CM645" s="15">
        <f ca="1">(BF645*DCF!C$28-DCF!C$5*MAX(BF645*DCF!C$28,0)-MAX(BF645-Inputs!$B$13,0)/Inputs!$B$17)*DCF!C$6</f>
        <v>3847.0822576955575</v>
      </c>
      <c r="CN645" s="15">
        <f ca="1">(BG645*DCF!D$28-DCF!D$5*MAX(BG645*DCF!D$28,0)-MAX(BG645-BF645,0)/Inputs!$B$17)*DCF!D$6</f>
        <v>4922.1829560604683</v>
      </c>
      <c r="CO645" s="15">
        <f ca="1">(BH645*DCF!E$28-DCF!E$5*MAX(BH645*DCF!E$28,0)-MAX(BH645-BG645,0)/Inputs!$B$17)*DCF!E$6</f>
        <v>5025.4042922236367</v>
      </c>
      <c r="CP645" s="15">
        <f ca="1">(BI645*DCF!F$28-DCF!F$5*MAX(BI645*DCF!F$28,0)-MAX(BI645-BH645,0)/Inputs!$B$17)*DCF!F$6</f>
        <v>5151.0260832898502</v>
      </c>
      <c r="CQ645" s="15">
        <f ca="1">(BJ645*DCF!G$28-DCF!G$5*MAX(BJ645*DCF!G$28,0)-MAX(BJ645-BI645,0)/Inputs!$B$17)*DCF!G$6</f>
        <v>5771.8208791704574</v>
      </c>
      <c r="CR645" s="15">
        <f ca="1">(BK645*DCF!H$28-DCF!H$5*MAX(BK645*DCF!H$28,0)-MAX(BK645-BJ645,0)/Inputs!$B$17)*DCF!H$6</f>
        <v>6509.247195217371</v>
      </c>
      <c r="CS645" s="15">
        <f ca="1">(BL645*DCF!I$28-DCF!I$5*MAX(BL645*DCF!I$28,0)-MAX(BL645-BK645,0)/Inputs!$B$17)*DCF!I$6</f>
        <v>6904.1855549504526</v>
      </c>
      <c r="CT645" s="15">
        <f ca="1">(BM645*DCF!J$28-DCF!J$5*MAX(BM645*DCF!J$28,0)-MAX(BM645-BL645,0)/Inputs!$B$17)*DCF!J$6</f>
        <v>7667.4395370051416</v>
      </c>
      <c r="CU645" s="15">
        <f ca="1">(BN645*DCF!K$28-DCF!K$5*MAX(BN645*DCF!K$28,0)-MAX(BN645-BM645,0)/Inputs!$B$17)*DCF!K$6</f>
        <v>8445.5264709601197</v>
      </c>
      <c r="CV645" s="15">
        <f ca="1">(BO645*DCF!L$28-DCF!L$5*MAX(BO645*DCF!L$28,0)-MAX(BO645-BN645,0)/Inputs!$B$17)*DCF!L$6</f>
        <v>9065.448786831108</v>
      </c>
      <c r="CW645" s="15">
        <f ca="1">(BP645*DCF!M$28-DCF!M$5*MAX(BP645*DCF!M$28,0)-MAX(BP645-BO645,0)/Inputs!$B$17)*DCF!M$6</f>
        <v>10484.348961205758</v>
      </c>
      <c r="CX645" s="15">
        <f ca="1">(BQ645*DCF!C$46-DCF!C$5*MAX(BQ645*DCF!C$46,0)-MAX(BQ645-Inputs!$B$20,0)/Inputs!$B$24)*DCF!C$6</f>
        <v>-5290.4281638801776</v>
      </c>
      <c r="CY645" s="15">
        <f ca="1">(BR645*DCF!D$46-DCF!D$5*MAX(BR645*DCF!D$46,0)-MAX(BR645-BQ645,0)/Inputs!$B$24)*DCF!D$6</f>
        <v>-5636.3604359044093</v>
      </c>
      <c r="CZ645" s="15">
        <f ca="1">(BS645*DCF!E$46-DCF!E$5*MAX(BS645*DCF!E$46,0)-MAX(BS645-BR645,0)/Inputs!$B$24)*DCF!E$6</f>
        <v>-2889.5345133833557</v>
      </c>
      <c r="DA645" s="15">
        <f ca="1">(BT645*DCF!F$46-DCF!F$5*MAX(BT645*DCF!F$46,0)-MAX(BT645-BS645,0)/Inputs!$B$24)*DCF!F$6</f>
        <v>-1741.618104319266</v>
      </c>
      <c r="DB645" s="15">
        <f ca="1">(BU645*DCF!G$46-DCF!G$5*MAX(BU645*DCF!G$46,0)-MAX(BU645-BT645,0)/Inputs!$B$24)*DCF!G$6</f>
        <v>-6137.8909616734454</v>
      </c>
      <c r="DC645" s="15">
        <f ca="1">(BV645*DCF!H$46-DCF!H$5*MAX(BV645*DCF!H$46,0)-MAX(BV645-BU645,0)/Inputs!$B$24)*DCF!H$6</f>
        <v>-5932.1053245732819</v>
      </c>
      <c r="DD645" s="15">
        <f ca="1">(BW645*DCF!I$46-DCF!I$5*MAX(BW645*DCF!I$46,0)-MAX(BW645-BV645,0)/Inputs!$B$24)*DCF!I$6</f>
        <v>-1704.8055174993635</v>
      </c>
      <c r="DE645" s="15">
        <f ca="1">(BX645*DCF!J$46-DCF!J$5*MAX(BX645*DCF!J$46,0)-MAX(BX645-BW645,0)/Inputs!$B$24)*DCF!J$6</f>
        <v>-1020.5809105485263</v>
      </c>
      <c r="DF645" s="15">
        <f ca="1">(BY645*DCF!K$46-DCF!K$5*MAX(BY645*DCF!K$46,0)-MAX(BY645-BX645,0)/Inputs!$B$24)*DCF!K$6</f>
        <v>2448.0087128652276</v>
      </c>
      <c r="DG645" s="15">
        <f ca="1">(BZ645*DCF!L$46-DCF!L$5*MAX(BZ645*DCF!L$46,0)-MAX(BZ645-BY645,0)/Inputs!$B$24)*DCF!L$6</f>
        <v>-1221.1482534039869</v>
      </c>
      <c r="DH645" s="15">
        <f ca="1">(CA645*DCF!M$46-DCF!M$5*MAX(CA645*DCF!M$46,0)-MAX(CA645-BZ645,0)/Inputs!$B$24)*DCF!M$6</f>
        <v>-4962.3101473958759</v>
      </c>
      <c r="DI645" s="15">
        <f ca="1">SUM(CB645:CL645)+BE645*DCF!M$10*(1+Inputs!$B$30)*(1-Inputs!$B$33)*(1-Inputs!$B$30/Inputs!$B$31)/(Inputs!$B$29-Inputs!$B$30)*DCF!M$6</f>
        <v>135144.83467023174</v>
      </c>
      <c r="DJ645" s="15">
        <f ca="1">SUM(CM645:CW645)+BP645*DCF!M$28*(1+Inputs!$B$30)*(1-Inputs!$B$33)*(1-Inputs!$B$30/Inputs!$B$31)/(Inputs!$B$29-Inputs!$B$30)*DCF!M$6</f>
        <v>308008.90089218842</v>
      </c>
      <c r="DK645" s="15">
        <f ca="1">SUM(CX645:DH645)+CA645*DCF!M$46*(1+Inputs!$B$30)*(1-Inputs!$B$33)*(1-Inputs!$B$30/Inputs!$B$31)/(Inputs!$B$29-Inputs!$B$30)*DCF!M$6</f>
        <v>373156.18752860377</v>
      </c>
      <c r="DM645" s="15">
        <f ca="1">DI645+DJ645+DK645+Inputs!$B$34+Inputs!$B$36-Inputs!$B$35</f>
        <v>893160.92309102393</v>
      </c>
    </row>
    <row r="646" spans="1:117" x14ac:dyDescent="0.75">
      <c r="A646" s="11">
        <v>633</v>
      </c>
      <c r="C646" s="24">
        <f t="shared" ca="1" si="363"/>
        <v>-1.6947970981721812</v>
      </c>
      <c r="D646" s="24">
        <f t="shared" ca="1" si="363"/>
        <v>0.88298633778915991</v>
      </c>
      <c r="E646" s="24">
        <f t="shared" ca="1" si="363"/>
        <v>0.53282745638884665</v>
      </c>
      <c r="F646" s="24">
        <f t="shared" ca="1" si="363"/>
        <v>0.19745299975608852</v>
      </c>
      <c r="G646" s="24">
        <f t="shared" ca="1" si="363"/>
        <v>-2.1956287067245794</v>
      </c>
      <c r="H646" s="24">
        <f t="shared" ca="1" si="363"/>
        <v>0.83863677172209949</v>
      </c>
      <c r="I646" s="24">
        <f t="shared" ca="1" si="363"/>
        <v>-0.3934574621737732</v>
      </c>
      <c r="J646" s="24">
        <f t="shared" ca="1" si="363"/>
        <v>1.2639421268417212</v>
      </c>
      <c r="K646" s="24">
        <f t="shared" ca="1" si="363"/>
        <v>-0.64587015147662985</v>
      </c>
      <c r="L646" s="24">
        <f t="shared" ca="1" si="363"/>
        <v>1.0406620611040898</v>
      </c>
      <c r="M646" s="24">
        <f t="shared" ca="1" si="363"/>
        <v>-0.92436740505006953</v>
      </c>
      <c r="N646" s="24">
        <f ca="1">SQRT(Inputs!$B$38)*C646+SQRT(1-Inputs!$B$38)*_xlfn.NORM.S.INV(RAND())</f>
        <v>-0.59453529749212264</v>
      </c>
      <c r="O646" s="24">
        <f ca="1">SQRT(Inputs!$B$38)*D646+SQRT(1-Inputs!$B$38)*_xlfn.NORM.S.INV(RAND())</f>
        <v>1.3721726227515936</v>
      </c>
      <c r="P646" s="24">
        <f ca="1">SQRT(Inputs!$B$38)*E646+SQRT(1-Inputs!$B$38)*_xlfn.NORM.S.INV(RAND())</f>
        <v>1.0889847765530485</v>
      </c>
      <c r="Q646" s="24">
        <f ca="1">SQRT(Inputs!$B$38)*F646+SQRT(1-Inputs!$B$38)*_xlfn.NORM.S.INV(RAND())</f>
        <v>0.97206927237605179</v>
      </c>
      <c r="R646" s="24">
        <f ca="1">SQRT(Inputs!$B$38)*G646+SQRT(1-Inputs!$B$38)*_xlfn.NORM.S.INV(RAND())</f>
        <v>-0.62159537024483413</v>
      </c>
      <c r="S646" s="24">
        <f ca="1">SQRT(Inputs!$B$38)*H646+SQRT(1-Inputs!$B$38)*_xlfn.NORM.S.INV(RAND())</f>
        <v>0.60975910630418495</v>
      </c>
      <c r="T646" s="24">
        <f ca="1">SQRT(Inputs!$B$38)*I646+SQRT(1-Inputs!$B$38)*_xlfn.NORM.S.INV(RAND())</f>
        <v>-0.3393250302285315</v>
      </c>
      <c r="U646" s="24">
        <f ca="1">SQRT(Inputs!$B$38)*J646+SQRT(1-Inputs!$B$38)*_xlfn.NORM.S.INV(RAND())</f>
        <v>0.98394214658399248</v>
      </c>
      <c r="V646" s="24">
        <f ca="1">SQRT(Inputs!$B$38)*K646+SQRT(1-Inputs!$B$38)*_xlfn.NORM.S.INV(RAND())</f>
        <v>0.81125185930479193</v>
      </c>
      <c r="W646" s="24">
        <f ca="1">SQRT(Inputs!$B$38)*L646+SQRT(1-Inputs!$B$38)*_xlfn.NORM.S.INV(RAND())</f>
        <v>0.42149077928518353</v>
      </c>
      <c r="X646" s="24">
        <f ca="1">SQRT(Inputs!$B$38)*M646+SQRT(1-Inputs!$B$38)*_xlfn.NORM.S.INV(RAND())</f>
        <v>-0.31390416650404568</v>
      </c>
      <c r="Y646" s="24">
        <f ca="1">SQRT(Inputs!$B$38)*C646+SQRT(1-Inputs!$B$38)*_xlfn.NORM.S.INV(RAND())</f>
        <v>-0.55278973688290489</v>
      </c>
      <c r="Z646" s="24">
        <f ca="1">SQRT(Inputs!$B$38)*D646+SQRT(1-Inputs!$B$38)*_xlfn.NORM.S.INV(RAND())</f>
        <v>1.1923493340286588</v>
      </c>
      <c r="AA646" s="24">
        <f ca="1">SQRT(Inputs!$B$38)*E646+SQRT(1-Inputs!$B$38)*_xlfn.NORM.S.INV(RAND())</f>
        <v>0.7197391629382579</v>
      </c>
      <c r="AB646" s="24">
        <f ca="1">SQRT(Inputs!$B$38)*F646+SQRT(1-Inputs!$B$38)*_xlfn.NORM.S.INV(RAND())</f>
        <v>0.19939128443589132</v>
      </c>
      <c r="AC646" s="24">
        <f ca="1">SQRT(Inputs!$B$38)*G646+SQRT(1-Inputs!$B$38)*_xlfn.NORM.S.INV(RAND())</f>
        <v>0.25239264234955394</v>
      </c>
      <c r="AD646" s="24">
        <f ca="1">SQRT(Inputs!$B$38)*H646+SQRT(1-Inputs!$B$38)*_xlfn.NORM.S.INV(RAND())</f>
        <v>0.21482846079205756</v>
      </c>
      <c r="AE646" s="24">
        <f ca="1">SQRT(Inputs!$B$38)*I646+SQRT(1-Inputs!$B$38)*_xlfn.NORM.S.INV(RAND())</f>
        <v>-0.87840436148116696</v>
      </c>
      <c r="AF646" s="24">
        <f ca="1">SQRT(Inputs!$B$38)*J646+SQRT(1-Inputs!$B$38)*_xlfn.NORM.S.INV(RAND())</f>
        <v>0.86809759663948305</v>
      </c>
      <c r="AG646" s="24">
        <f ca="1">SQRT(Inputs!$B$38)*K646+SQRT(1-Inputs!$B$38)*_xlfn.NORM.S.INV(RAND())</f>
        <v>-1.164170095598605</v>
      </c>
      <c r="AH646" s="24">
        <f ca="1">SQRT(Inputs!$B$38)*L646+SQRT(1-Inputs!$B$38)*_xlfn.NORM.S.INV(RAND())</f>
        <v>-0.26811954435626084</v>
      </c>
      <c r="AI646" s="24">
        <f ca="1">SQRT(Inputs!$B$38)*M646+SQRT(1-Inputs!$B$38)*_xlfn.NORM.S.INV(RAND())</f>
        <v>0.17828767874132312</v>
      </c>
      <c r="AJ646" s="24">
        <f ca="1">SQRT(Inputs!$B$38)*C646+SQRT(1-Inputs!$B$38)*_xlfn.NORM.S.INV(RAND())</f>
        <v>-0.30485028862032038</v>
      </c>
      <c r="AK646" s="24">
        <f ca="1">SQRT(Inputs!$B$38)*D646+SQRT(1-Inputs!$B$38)*_xlfn.NORM.S.INV(RAND())</f>
        <v>-1.2467953855059866</v>
      </c>
      <c r="AL646" s="24">
        <f ca="1">SQRT(Inputs!$B$38)*E646+SQRT(1-Inputs!$B$38)*_xlfn.NORM.S.INV(RAND())</f>
        <v>-0.31268026077412692</v>
      </c>
      <c r="AM646" s="24">
        <f ca="1">SQRT(Inputs!$B$38)*F646+SQRT(1-Inputs!$B$38)*_xlfn.NORM.S.INV(RAND())</f>
        <v>0.90783211325486868</v>
      </c>
      <c r="AN646" s="24">
        <f ca="1">SQRT(Inputs!$B$38)*G646+SQRT(1-Inputs!$B$38)*_xlfn.NORM.S.INV(RAND())</f>
        <v>-0.72165591573550802</v>
      </c>
      <c r="AO646" s="24">
        <f ca="1">SQRT(Inputs!$B$38)*H646+SQRT(1-Inputs!$B$38)*_xlfn.NORM.S.INV(RAND())</f>
        <v>8.8957565320201604E-2</v>
      </c>
      <c r="AP646" s="24">
        <f ca="1">SQRT(Inputs!$B$38)*I646+SQRT(1-Inputs!$B$38)*_xlfn.NORM.S.INV(RAND())</f>
        <v>-1.5983395761781145</v>
      </c>
      <c r="AQ646" s="24">
        <f ca="1">SQRT(Inputs!$B$38)*J646+SQRT(1-Inputs!$B$38)*_xlfn.NORM.S.INV(RAND())</f>
        <v>0.81938240912577132</v>
      </c>
      <c r="AR646" s="24">
        <f ca="1">SQRT(Inputs!$B$38)*K646+SQRT(1-Inputs!$B$38)*_xlfn.NORM.S.INV(RAND())</f>
        <v>-1.3259628504620511</v>
      </c>
      <c r="AS646" s="24">
        <f ca="1">SQRT(Inputs!$B$38)*L646+SQRT(1-Inputs!$B$38)*_xlfn.NORM.S.INV(RAND())</f>
        <v>2.3516347380832663</v>
      </c>
      <c r="AT646" s="24">
        <f ca="1">SQRT(Inputs!$B$38)*M646+SQRT(1-Inputs!$B$38)*_xlfn.NORM.S.INV(RAND())</f>
        <v>-1.4345856580434351</v>
      </c>
      <c r="AU646" s="15">
        <f ca="1">Inputs!$B$6*EXP($B$8-0.5*C$5^2+C$5*N646)</f>
        <v>4506.9375176987769</v>
      </c>
      <c r="AV646" s="15">
        <f t="shared" ca="1" si="328"/>
        <v>6712.3831608832461</v>
      </c>
      <c r="AW646" s="15">
        <f t="shared" ca="1" si="329"/>
        <v>9479.5155270076557</v>
      </c>
      <c r="AX646" s="15">
        <f t="shared" ca="1" si="330"/>
        <v>13067.975418453483</v>
      </c>
      <c r="AY646" s="15">
        <f t="shared" ca="1" si="331"/>
        <v>14852.112966664874</v>
      </c>
      <c r="AZ646" s="15">
        <f t="shared" ca="1" si="332"/>
        <v>19426.097730898848</v>
      </c>
      <c r="BA646" s="15">
        <f t="shared" ca="1" si="333"/>
        <v>22943.1407146725</v>
      </c>
      <c r="BB646" s="15">
        <f t="shared" ca="1" si="334"/>
        <v>30999.557719074339</v>
      </c>
      <c r="BC646" s="15">
        <f t="shared" ca="1" si="335"/>
        <v>41059.246752944644</v>
      </c>
      <c r="BD646" s="15">
        <f t="shared" ca="1" si="336"/>
        <v>52324.118038417189</v>
      </c>
      <c r="BE646" s="15">
        <f t="shared" ca="1" si="337"/>
        <v>62309.331457924913</v>
      </c>
      <c r="BF646" s="15">
        <f ca="1">Inputs!$B$13*EXP($B$9-0.5*C$6^2+C$6*Y646)</f>
        <v>12395.390425086558</v>
      </c>
      <c r="BG646" s="15">
        <f t="shared" ca="1" si="338"/>
        <v>18732.948754006557</v>
      </c>
      <c r="BH646" s="15">
        <f t="shared" ca="1" si="339"/>
        <v>25790.245427802103</v>
      </c>
      <c r="BI646" s="15">
        <f t="shared" ca="1" si="340"/>
        <v>32555.085969261083</v>
      </c>
      <c r="BJ646" s="15">
        <f t="shared" ca="1" si="341"/>
        <v>41389.142325109198</v>
      </c>
      <c r="BK646" s="15">
        <f t="shared" ca="1" si="342"/>
        <v>52304.960438036585</v>
      </c>
      <c r="BL646" s="15">
        <f t="shared" ca="1" si="343"/>
        <v>57337.395085072618</v>
      </c>
      <c r="BM646" s="15">
        <f t="shared" ca="1" si="344"/>
        <v>78505.691181704067</v>
      </c>
      <c r="BN646" s="15">
        <f t="shared" ca="1" si="345"/>
        <v>83979.619406600381</v>
      </c>
      <c r="BO646" s="15">
        <f t="shared" ca="1" si="346"/>
        <v>100157.56945603875</v>
      </c>
      <c r="BP646" s="15">
        <f t="shared" ca="1" si="347"/>
        <v>125790.60077337609</v>
      </c>
      <c r="BQ646" s="15">
        <f ca="1">Inputs!$B$20*EXP($B$10-0.5*C$7^2+C$7*AJ646)</f>
        <v>3849.9042844433779</v>
      </c>
      <c r="BR646" s="15">
        <f t="shared" ca="1" si="348"/>
        <v>3515.8190454081569</v>
      </c>
      <c r="BS646" s="15">
        <f t="shared" ca="1" si="349"/>
        <v>4401.0234972331637</v>
      </c>
      <c r="BT646" s="15">
        <f t="shared" ca="1" si="350"/>
        <v>7699.7796200270031</v>
      </c>
      <c r="BU646" s="15">
        <f t="shared" ca="1" si="351"/>
        <v>8961.235161260287</v>
      </c>
      <c r="BV646" s="15">
        <f t="shared" ca="1" si="352"/>
        <v>12720.061749839713</v>
      </c>
      <c r="BW646" s="15">
        <f t="shared" ca="1" si="353"/>
        <v>12655.670860550814</v>
      </c>
      <c r="BX646" s="15">
        <f t="shared" ca="1" si="354"/>
        <v>20861.085620274607</v>
      </c>
      <c r="BY646" s="15">
        <f t="shared" ca="1" si="355"/>
        <v>22680.453932214252</v>
      </c>
      <c r="BZ646" s="15">
        <f t="shared" ca="1" si="356"/>
        <v>49034.596789874042</v>
      </c>
      <c r="CA646" s="15">
        <f t="shared" ca="1" si="357"/>
        <v>53379.157821593282</v>
      </c>
      <c r="CB646" s="15">
        <f ca="1">(AU646*DCF!C$10-DCF!C$5*MAX(AU646*DCF!C$10,0)-MAX(AU646-Inputs!$B$6,0)/Inputs!$B$10)*DCF!C$6</f>
        <v>1046.3206873088761</v>
      </c>
      <c r="CC646" s="15">
        <f ca="1">(AV646*DCF!D$10-DCF!D$5*MAX(AV646*DCF!D$10,0)-MAX(AV646-AU646,0)/Inputs!$B$10)*DCF!D$6</f>
        <v>1098.3577210844526</v>
      </c>
      <c r="CD646" s="15">
        <f ca="1">(AW646*DCF!E$10-DCF!E$5*MAX(AW646*DCF!E$10,0)-MAX(AW646-AV646,0)/Inputs!$B$10)*DCF!E$6</f>
        <v>1565.39643355512</v>
      </c>
      <c r="CE646" s="15">
        <f ca="1">(AX646*DCF!F$10-DCF!F$5*MAX(AX646*DCF!F$10,0)-MAX(AX646-AW646,0)/Inputs!$B$10)*DCF!F$6</f>
        <v>2106.0486725801952</v>
      </c>
      <c r="CF646" s="15">
        <f ca="1">(AY646*DCF!G$10-DCF!G$5*MAX(AY646*DCF!G$10,0)-MAX(AY646-AX646,0)/Inputs!$B$10)*DCF!G$6</f>
        <v>2717.1850361760835</v>
      </c>
      <c r="CG646" s="15">
        <f ca="1">(AZ646*DCF!H$10-DCF!H$5*MAX(AZ646*DCF!H$10,0)-MAX(AZ646-AY646,0)/Inputs!$B$10)*DCF!H$6</f>
        <v>2959.3978140338986</v>
      </c>
      <c r="CH646" s="15">
        <f ca="1">(BA646*DCF!I$10-DCF!I$5*MAX(BA646*DCF!I$10,0)-MAX(BA646-AZ646,0)/Inputs!$B$10)*DCF!I$6</f>
        <v>3613.9565648589059</v>
      </c>
      <c r="CI646" s="15">
        <f ca="1">(BB646*DCF!J$10-DCF!J$5*MAX(BB646*DCF!J$10,0)-MAX(BB646-BA646,0)/Inputs!$B$10)*DCF!J$6</f>
        <v>4098.7787957006058</v>
      </c>
      <c r="CJ646" s="15">
        <f ca="1">(BC646*DCF!K$10-DCF!K$5*MAX(BC646*DCF!K$10,0)-MAX(BC646-BB646,0)/Inputs!$B$10)*DCF!K$6</f>
        <v>5201.6759837889131</v>
      </c>
      <c r="CK646" s="15">
        <f ca="1">(BD646*DCF!L$10-DCF!L$5*MAX(BD646*DCF!L$10,0)-MAX(BD646-BC646,0)/Inputs!$B$10)*DCF!L$6</f>
        <v>6434.7417425329959</v>
      </c>
      <c r="CL646" s="15">
        <f ca="1">(BE646*DCF!M$10-DCF!M$5*MAX(BE646*DCF!M$10,0)-MAX(BE646-BD646,0)/Inputs!$B$10)*DCF!M$6</f>
        <v>7599.8121464677779</v>
      </c>
      <c r="CM646" s="15">
        <f ca="1">(BF646*DCF!C$28-DCF!C$5*MAX(BF646*DCF!C$28,0)-MAX(BF646-Inputs!$B$13,0)/Inputs!$B$17)*DCF!C$6</f>
        <v>3550.1072424481645</v>
      </c>
      <c r="CN646" s="15">
        <f ca="1">(BG646*DCF!D$28-DCF!D$5*MAX(BG646*DCF!D$28,0)-MAX(BG646-BF646,0)/Inputs!$B$17)*DCF!D$6</f>
        <v>4165.1936950129129</v>
      </c>
      <c r="CO646" s="15">
        <f ca="1">(BH646*DCF!E$28-DCF!E$5*MAX(BH646*DCF!E$28,0)-MAX(BH646-BG646,0)/Inputs!$B$17)*DCF!E$6</f>
        <v>5913.3607054472504</v>
      </c>
      <c r="CP646" s="15">
        <f ca="1">(BI646*DCF!F$28-DCF!F$5*MAX(BI646*DCF!F$28,0)-MAX(BI646-BH646,0)/Inputs!$B$17)*DCF!F$6</f>
        <v>7606.2021645778632</v>
      </c>
      <c r="CQ646" s="15">
        <f ca="1">(BJ646*DCF!G$28-DCF!G$5*MAX(BJ646*DCF!G$28,0)-MAX(BJ646-BI646,0)/Inputs!$B$17)*DCF!G$6</f>
        <v>9252.9259855347864</v>
      </c>
      <c r="CR646" s="15">
        <f ca="1">(BK646*DCF!H$28-DCF!H$5*MAX(BK646*DCF!H$28,0)-MAX(BK646-BJ646,0)/Inputs!$B$17)*DCF!H$6</f>
        <v>11239.581984605275</v>
      </c>
      <c r="CS646" s="15">
        <f ca="1">(BL646*DCF!I$28-DCF!I$5*MAX(BL646*DCF!I$28,0)-MAX(BL646-BK646,0)/Inputs!$B$17)*DCF!I$6</f>
        <v>12760.753941195209</v>
      </c>
      <c r="CT646" s="15">
        <f ca="1">(BM646*DCF!J$28-DCF!J$5*MAX(BM646*DCF!J$28,0)-MAX(BM646-BL646,0)/Inputs!$B$17)*DCF!J$6</f>
        <v>14706.543253147831</v>
      </c>
      <c r="CU646" s="15">
        <f ca="1">(BN646*DCF!K$28-DCF!K$5*MAX(BN646*DCF!K$28,0)-MAX(BN646-BM646,0)/Inputs!$B$17)*DCF!K$6</f>
        <v>17064.604237043292</v>
      </c>
      <c r="CV646" s="15">
        <f ca="1">(BO646*DCF!L$28-DCF!L$5*MAX(BO646*DCF!L$28,0)-MAX(BO646-BN646,0)/Inputs!$B$17)*DCF!L$6</f>
        <v>18152.97537660634</v>
      </c>
      <c r="CW646" s="15">
        <f ca="1">(BP646*DCF!M$28-DCF!M$5*MAX(BP646*DCF!M$28,0)-MAX(BP646-BO646,0)/Inputs!$B$17)*DCF!M$6</f>
        <v>20988.202291405567</v>
      </c>
      <c r="CX646" s="15">
        <f ca="1">(BQ646*DCF!C$46-DCF!C$5*MAX(BQ646*DCF!C$46,0)-MAX(BQ646-Inputs!$B$20,0)/Inputs!$B$24)*DCF!C$6</f>
        <v>-1188.848234025435</v>
      </c>
      <c r="CY646" s="15">
        <f ca="1">(BR646*DCF!D$46-DCF!D$5*MAX(BR646*DCF!D$46,0)-MAX(BR646-BQ646,0)/Inputs!$B$24)*DCF!D$6</f>
        <v>-600.06832109116272</v>
      </c>
      <c r="CZ646" s="15">
        <f ca="1">(BS646*DCF!E$46-DCF!E$5*MAX(BS646*DCF!E$46,0)-MAX(BS646-BR646,0)/Inputs!$B$24)*DCF!E$6</f>
        <v>-869.35191692094077</v>
      </c>
      <c r="DA646" s="15">
        <f ca="1">(BT646*DCF!F$46-DCF!F$5*MAX(BT646*DCF!F$46,0)-MAX(BT646-BS646,0)/Inputs!$B$24)*DCF!F$6</f>
        <v>-1761.9280195958847</v>
      </c>
      <c r="DB646" s="15">
        <f ca="1">(BU646*DCF!G$46-DCF!G$5*MAX(BU646*DCF!G$46,0)-MAX(BU646-BT646,0)/Inputs!$B$24)*DCF!G$6</f>
        <v>-725.7669663385667</v>
      </c>
      <c r="DC646" s="15">
        <f ca="1">(BV646*DCF!H$46-DCF!H$5*MAX(BV646*DCF!H$46,0)-MAX(BV646-BU646,0)/Inputs!$B$24)*DCF!H$6</f>
        <v>-1168.0323316884414</v>
      </c>
      <c r="DD646" s="15">
        <f ca="1">(BW646*DCF!I$46-DCF!I$5*MAX(BW646*DCF!I$46,0)-MAX(BW646-BV646,0)/Inputs!$B$24)*DCF!I$6</f>
        <v>292.28762350962324</v>
      </c>
      <c r="DE646" s="15">
        <f ca="1">(BX646*DCF!J$46-DCF!J$5*MAX(BX646*DCF!J$46,0)-MAX(BX646-BW646,0)/Inputs!$B$24)*DCF!J$6</f>
        <v>-1300.8770997693675</v>
      </c>
      <c r="DF646" s="15">
        <f ca="1">(BY646*DCF!K$46-DCF!K$5*MAX(BY646*DCF!K$46,0)-MAX(BY646-BX646,0)/Inputs!$B$24)*DCF!K$6</f>
        <v>849.88636560953796</v>
      </c>
      <c r="DG646" s="15">
        <f ca="1">(BZ646*DCF!L$46-DCF!L$5*MAX(BZ646*DCF!L$46,0)-MAX(BZ646-BY646,0)/Inputs!$B$24)*DCF!L$6</f>
        <v>-2574.4951690603966</v>
      </c>
      <c r="DH646" s="15">
        <f ca="1">(CA646*DCF!M$46-DCF!M$5*MAX(CA646*DCF!M$46,0)-MAX(CA646-BZ646,0)/Inputs!$B$24)*DCF!M$6</f>
        <v>3276.4590179209799</v>
      </c>
      <c r="DI646" s="15">
        <f ca="1">SUM(CB646:CL646)+BE646*DCF!M$10*(1+Inputs!$B$30)*(1-Inputs!$B$33)*(1-Inputs!$B$30/Inputs!$B$31)/(Inputs!$B$29-Inputs!$B$30)*DCF!M$6</f>
        <v>211849.36500110145</v>
      </c>
      <c r="DJ646" s="15">
        <f ca="1">SUM(CM646:CW646)+BP646*DCF!M$28*(1+Inputs!$B$30)*(1-Inputs!$B$33)*(1-Inputs!$B$30/Inputs!$B$31)/(Inputs!$B$29-Inputs!$B$30)*DCF!M$6</f>
        <v>592169.65802475344</v>
      </c>
      <c r="DK646" s="15">
        <f ca="1">SUM(CX646:DH646)+CA646*DCF!M$46*(1+Inputs!$B$30)*(1-Inputs!$B$33)*(1-Inputs!$B$30/Inputs!$B$31)/(Inputs!$B$29-Inputs!$B$30)*DCF!M$6</f>
        <v>76759.766106206385</v>
      </c>
      <c r="DM646" s="15">
        <f ca="1">DI646+DJ646+DK646+Inputs!$B$34+Inputs!$B$36-Inputs!$B$35</f>
        <v>957629.7891320613</v>
      </c>
    </row>
    <row r="647" spans="1:117" x14ac:dyDescent="0.75">
      <c r="A647" s="11">
        <v>634</v>
      </c>
      <c r="C647" s="24">
        <f t="shared" ca="1" si="363"/>
        <v>0.37749629520536992</v>
      </c>
      <c r="D647" s="24">
        <f t="shared" ca="1" si="363"/>
        <v>-2.5991619012945577</v>
      </c>
      <c r="E647" s="24">
        <f t="shared" ca="1" si="363"/>
        <v>-5.3534137067747997E-2</v>
      </c>
      <c r="F647" s="24">
        <f t="shared" ca="1" si="363"/>
        <v>1.0925621639480021</v>
      </c>
      <c r="G647" s="24">
        <f t="shared" ca="1" si="363"/>
        <v>-1.1668882824288167</v>
      </c>
      <c r="H647" s="24">
        <f t="shared" ca="1" si="363"/>
        <v>-2.0660044027767932</v>
      </c>
      <c r="I647" s="24">
        <f t="shared" ca="1" si="363"/>
        <v>0.78748352464911064</v>
      </c>
      <c r="J647" s="24">
        <f t="shared" ca="1" si="363"/>
        <v>-0.7773734843772091</v>
      </c>
      <c r="K647" s="24">
        <f t="shared" ca="1" si="363"/>
        <v>1.0087163757021418</v>
      </c>
      <c r="L647" s="24">
        <f t="shared" ca="1" si="363"/>
        <v>-0.33136181705587386</v>
      </c>
      <c r="M647" s="24">
        <f t="shared" ca="1" si="363"/>
        <v>1.1916790422271706</v>
      </c>
      <c r="N647" s="24">
        <f ca="1">SQRT(Inputs!$B$38)*C647+SQRT(1-Inputs!$B$38)*_xlfn.NORM.S.INV(RAND())</f>
        <v>-0.52172769394419816</v>
      </c>
      <c r="O647" s="24">
        <f ca="1">SQRT(Inputs!$B$38)*D647+SQRT(1-Inputs!$B$38)*_xlfn.NORM.S.INV(RAND())</f>
        <v>-0.49102752156645557</v>
      </c>
      <c r="P647" s="24">
        <f ca="1">SQRT(Inputs!$B$38)*E647+SQRT(1-Inputs!$B$38)*_xlfn.NORM.S.INV(RAND())</f>
        <v>1.0660147237078323</v>
      </c>
      <c r="Q647" s="24">
        <f ca="1">SQRT(Inputs!$B$38)*F647+SQRT(1-Inputs!$B$38)*_xlfn.NORM.S.INV(RAND())</f>
        <v>-0.43443513187987703</v>
      </c>
      <c r="R647" s="24">
        <f ca="1">SQRT(Inputs!$B$38)*G647+SQRT(1-Inputs!$B$38)*_xlfn.NORM.S.INV(RAND())</f>
        <v>0.51204507501397845</v>
      </c>
      <c r="S647" s="24">
        <f ca="1">SQRT(Inputs!$B$38)*H647+SQRT(1-Inputs!$B$38)*_xlfn.NORM.S.INV(RAND())</f>
        <v>-0.12544327467159766</v>
      </c>
      <c r="T647" s="24">
        <f ca="1">SQRT(Inputs!$B$38)*I647+SQRT(1-Inputs!$B$38)*_xlfn.NORM.S.INV(RAND())</f>
        <v>0.16339033703733558</v>
      </c>
      <c r="U647" s="24">
        <f ca="1">SQRT(Inputs!$B$38)*J647+SQRT(1-Inputs!$B$38)*_xlfn.NORM.S.INV(RAND())</f>
        <v>-0.7601800391212552</v>
      </c>
      <c r="V647" s="24">
        <f ca="1">SQRT(Inputs!$B$38)*K647+SQRT(1-Inputs!$B$38)*_xlfn.NORM.S.INV(RAND())</f>
        <v>1.531437733699256</v>
      </c>
      <c r="W647" s="24">
        <f ca="1">SQRT(Inputs!$B$38)*L647+SQRT(1-Inputs!$B$38)*_xlfn.NORM.S.INV(RAND())</f>
        <v>-0.88626192461254527</v>
      </c>
      <c r="X647" s="24">
        <f ca="1">SQRT(Inputs!$B$38)*M647+SQRT(1-Inputs!$B$38)*_xlfn.NORM.S.INV(RAND())</f>
        <v>0.53921741837596271</v>
      </c>
      <c r="Y647" s="24">
        <f ca="1">SQRT(Inputs!$B$38)*C647+SQRT(1-Inputs!$B$38)*_xlfn.NORM.S.INV(RAND())</f>
        <v>-0.92330012523393934</v>
      </c>
      <c r="Z647" s="24">
        <f ca="1">SQRT(Inputs!$B$38)*D647+SQRT(1-Inputs!$B$38)*_xlfn.NORM.S.INV(RAND())</f>
        <v>-3.0015592783691556</v>
      </c>
      <c r="AA647" s="24">
        <f ca="1">SQRT(Inputs!$B$38)*E647+SQRT(1-Inputs!$B$38)*_xlfn.NORM.S.INV(RAND())</f>
        <v>-0.55745030608308854</v>
      </c>
      <c r="AB647" s="24">
        <f ca="1">SQRT(Inputs!$B$38)*F647+SQRT(1-Inputs!$B$38)*_xlfn.NORM.S.INV(RAND())</f>
        <v>-9.2147542445930708E-2</v>
      </c>
      <c r="AC647" s="24">
        <f ca="1">SQRT(Inputs!$B$38)*G647+SQRT(1-Inputs!$B$38)*_xlfn.NORM.S.INV(RAND())</f>
        <v>-0.48789225430607164</v>
      </c>
      <c r="AD647" s="24">
        <f ca="1">SQRT(Inputs!$B$38)*H647+SQRT(1-Inputs!$B$38)*_xlfn.NORM.S.INV(RAND())</f>
        <v>-1.1600436897524848</v>
      </c>
      <c r="AE647" s="24">
        <f ca="1">SQRT(Inputs!$B$38)*I647+SQRT(1-Inputs!$B$38)*_xlfn.NORM.S.INV(RAND())</f>
        <v>1.1159480387463743</v>
      </c>
      <c r="AF647" s="24">
        <f ca="1">SQRT(Inputs!$B$38)*J647+SQRT(1-Inputs!$B$38)*_xlfn.NORM.S.INV(RAND())</f>
        <v>0.2859332653988429</v>
      </c>
      <c r="AG647" s="24">
        <f ca="1">SQRT(Inputs!$B$38)*K647+SQRT(1-Inputs!$B$38)*_xlfn.NORM.S.INV(RAND())</f>
        <v>1.3975062229316617</v>
      </c>
      <c r="AH647" s="24">
        <f ca="1">SQRT(Inputs!$B$38)*L647+SQRT(1-Inputs!$B$38)*_xlfn.NORM.S.INV(RAND())</f>
        <v>-0.76765484516558768</v>
      </c>
      <c r="AI647" s="24">
        <f ca="1">SQRT(Inputs!$B$38)*M647+SQRT(1-Inputs!$B$38)*_xlfn.NORM.S.INV(RAND())</f>
        <v>0.7242477246874085</v>
      </c>
      <c r="AJ647" s="24">
        <f ca="1">SQRT(Inputs!$B$38)*C647+SQRT(1-Inputs!$B$38)*_xlfn.NORM.S.INV(RAND())</f>
        <v>-5.6529013139408335E-2</v>
      </c>
      <c r="AK647" s="24">
        <f ca="1">SQRT(Inputs!$B$38)*D647+SQRT(1-Inputs!$B$38)*_xlfn.NORM.S.INV(RAND())</f>
        <v>-1.2733665855598173</v>
      </c>
      <c r="AL647" s="24">
        <f ca="1">SQRT(Inputs!$B$38)*E647+SQRT(1-Inputs!$B$38)*_xlfn.NORM.S.INV(RAND())</f>
        <v>-1.2199234394557585</v>
      </c>
      <c r="AM647" s="24">
        <f ca="1">SQRT(Inputs!$B$38)*F647+SQRT(1-Inputs!$B$38)*_xlfn.NORM.S.INV(RAND())</f>
        <v>0.91028911399412893</v>
      </c>
      <c r="AN647" s="24">
        <f ca="1">SQRT(Inputs!$B$38)*G647+SQRT(1-Inputs!$B$38)*_xlfn.NORM.S.INV(RAND())</f>
        <v>-0.89164162272313086</v>
      </c>
      <c r="AO647" s="24">
        <f ca="1">SQRT(Inputs!$B$38)*H647+SQRT(1-Inputs!$B$38)*_xlfn.NORM.S.INV(RAND())</f>
        <v>-1.797551886458914</v>
      </c>
      <c r="AP647" s="24">
        <f ca="1">SQRT(Inputs!$B$38)*I647+SQRT(1-Inputs!$B$38)*_xlfn.NORM.S.INV(RAND())</f>
        <v>1.1522294036709659</v>
      </c>
      <c r="AQ647" s="24">
        <f ca="1">SQRT(Inputs!$B$38)*J647+SQRT(1-Inputs!$B$38)*_xlfn.NORM.S.INV(RAND())</f>
        <v>-0.20728978089780725</v>
      </c>
      <c r="AR647" s="24">
        <f ca="1">SQRT(Inputs!$B$38)*K647+SQRT(1-Inputs!$B$38)*_xlfn.NORM.S.INV(RAND())</f>
        <v>0.90817234026774918</v>
      </c>
      <c r="AS647" s="24">
        <f ca="1">SQRT(Inputs!$B$38)*L647+SQRT(1-Inputs!$B$38)*_xlfn.NORM.S.INV(RAND())</f>
        <v>0.83923984658874873</v>
      </c>
      <c r="AT647" s="24">
        <f ca="1">SQRT(Inputs!$B$38)*M647+SQRT(1-Inputs!$B$38)*_xlfn.NORM.S.INV(RAND())</f>
        <v>0.81670897341617099</v>
      </c>
      <c r="AU647" s="15">
        <f ca="1">Inputs!$B$6*EXP($B$8-0.5*C$5^2+C$5*N647)</f>
        <v>4560.3686789908916</v>
      </c>
      <c r="AV647" s="15">
        <f t="shared" ca="1" si="328"/>
        <v>5164.4034222452219</v>
      </c>
      <c r="AW647" s="15">
        <f t="shared" ca="1" si="329"/>
        <v>7270.8304974173479</v>
      </c>
      <c r="AX647" s="15">
        <f t="shared" ca="1" si="330"/>
        <v>8407.9968143223668</v>
      </c>
      <c r="AY647" s="15">
        <f t="shared" ca="1" si="331"/>
        <v>10908.652933486999</v>
      </c>
      <c r="AZ647" s="15">
        <f t="shared" ca="1" si="332"/>
        <v>13158.547194105573</v>
      </c>
      <c r="BA647" s="15">
        <f t="shared" ca="1" si="333"/>
        <v>16380.427358173707</v>
      </c>
      <c r="BB647" s="15">
        <f t="shared" ca="1" si="334"/>
        <v>18583.946168475544</v>
      </c>
      <c r="BC647" s="15">
        <f t="shared" ca="1" si="335"/>
        <v>26386.715699927729</v>
      </c>
      <c r="BD647" s="15">
        <f t="shared" ca="1" si="336"/>
        <v>29754.587211860628</v>
      </c>
      <c r="BE647" s="15">
        <f t="shared" ca="1" si="337"/>
        <v>38295.778951506232</v>
      </c>
      <c r="BF647" s="15">
        <f ca="1">Inputs!$B$13*EXP($B$9-0.5*C$6^2+C$6*Y647)</f>
        <v>11517.548569513079</v>
      </c>
      <c r="BG647" s="15">
        <f t="shared" ca="1" si="338"/>
        <v>8166.8961394111184</v>
      </c>
      <c r="BH647" s="15">
        <f t="shared" ca="1" si="339"/>
        <v>9097.2303004240912</v>
      </c>
      <c r="BI647" s="15">
        <f t="shared" ca="1" si="340"/>
        <v>10979.542542403247</v>
      </c>
      <c r="BJ647" s="15">
        <f t="shared" ca="1" si="341"/>
        <v>12546.101599290347</v>
      </c>
      <c r="BK647" s="15">
        <f t="shared" ca="1" si="342"/>
        <v>13148.438118812359</v>
      </c>
      <c r="BL647" s="15">
        <f t="shared" ca="1" si="343"/>
        <v>18664.366750973521</v>
      </c>
      <c r="BM647" s="15">
        <f t="shared" ca="1" si="344"/>
        <v>23772.118647781626</v>
      </c>
      <c r="BN647" s="15">
        <f t="shared" ca="1" si="345"/>
        <v>34566.919195937859</v>
      </c>
      <c r="BO647" s="15">
        <f t="shared" ca="1" si="346"/>
        <v>38900.283130327494</v>
      </c>
      <c r="BP647" s="15">
        <f t="shared" ca="1" si="347"/>
        <v>51973.335628751309</v>
      </c>
      <c r="BQ647" s="15">
        <f ca="1">Inputs!$B$20*EXP($B$10-0.5*C$7^2+C$7*AJ647)</f>
        <v>4204.366147914101</v>
      </c>
      <c r="BR647" s="15">
        <f t="shared" ca="1" si="348"/>
        <v>3807.2581636413206</v>
      </c>
      <c r="BS647" s="15">
        <f t="shared" ca="1" si="349"/>
        <v>3672.641001842916</v>
      </c>
      <c r="BT647" s="15">
        <f t="shared" ca="1" si="350"/>
        <v>6429.5860200214238</v>
      </c>
      <c r="BU647" s="15">
        <f t="shared" ca="1" si="351"/>
        <v>7181.4053740780455</v>
      </c>
      <c r="BV647" s="15">
        <f t="shared" ca="1" si="352"/>
        <v>6664.1311892630574</v>
      </c>
      <c r="BW647" s="15">
        <f t="shared" ca="1" si="353"/>
        <v>11867.699945331224</v>
      </c>
      <c r="BX647" s="15">
        <f t="shared" ca="1" si="354"/>
        <v>15923.233883153238</v>
      </c>
      <c r="BY647" s="15">
        <f t="shared" ca="1" si="355"/>
        <v>26545.031414620764</v>
      </c>
      <c r="BZ647" s="15">
        <f t="shared" ca="1" si="356"/>
        <v>43459.778171055004</v>
      </c>
      <c r="CA647" s="15">
        <f t="shared" ca="1" si="357"/>
        <v>70582.833623377635</v>
      </c>
      <c r="CB647" s="15">
        <f ca="1">(AU647*DCF!C$10-DCF!C$5*MAX(AU647*DCF!C$10,0)-MAX(AU647-Inputs!$B$6,0)/Inputs!$B$10)*DCF!C$6</f>
        <v>1045.9397136052492</v>
      </c>
      <c r="CC647" s="15">
        <f ca="1">(AV647*DCF!D$10-DCF!D$5*MAX(AV647*DCF!D$10,0)-MAX(AV647-AU647,0)/Inputs!$B$10)*DCF!D$6</f>
        <v>1111.5102830572519</v>
      </c>
      <c r="CD647" s="15">
        <f ca="1">(AW647*DCF!E$10-DCF!E$5*MAX(AW647*DCF!E$10,0)-MAX(AW647-AV647,0)/Inputs!$B$10)*DCF!E$6</f>
        <v>1204.2644119660888</v>
      </c>
      <c r="CE647" s="15">
        <f ca="1">(AX647*DCF!F$10-DCF!F$5*MAX(AX647*DCF!F$10,0)-MAX(AX647-AW647,0)/Inputs!$B$10)*DCF!F$6</f>
        <v>1598.8361879946754</v>
      </c>
      <c r="CF647" s="15">
        <f ca="1">(AY647*DCF!G$10-DCF!G$5*MAX(AY647*DCF!G$10,0)-MAX(AY647-AX647,0)/Inputs!$B$10)*DCF!G$6</f>
        <v>1766.9478766768993</v>
      </c>
      <c r="CG647" s="15">
        <f ca="1">(AZ647*DCF!H$10-DCF!H$5*MAX(AZ647*DCF!H$10,0)-MAX(AZ647-AY647,0)/Inputs!$B$10)*DCF!H$6</f>
        <v>2155.2323154630794</v>
      </c>
      <c r="CH647" s="15">
        <f ca="1">(BA647*DCF!I$10-DCF!I$5*MAX(BA647*DCF!I$10,0)-MAX(BA647-AZ647,0)/Inputs!$B$10)*DCF!I$6</f>
        <v>2463.6052871427241</v>
      </c>
      <c r="CI647" s="15">
        <f ca="1">(BB647*DCF!J$10-DCF!J$5*MAX(BB647*DCF!J$10,0)-MAX(BB647-BA647,0)/Inputs!$B$10)*DCF!J$6</f>
        <v>2855.1413186674035</v>
      </c>
      <c r="CJ647" s="15">
        <f ca="1">(BC647*DCF!K$10-DCF!K$5*MAX(BC647*DCF!K$10,0)-MAX(BC647-BB647,0)/Inputs!$B$10)*DCF!K$6</f>
        <v>3155.5685001683855</v>
      </c>
      <c r="CK647" s="15">
        <f ca="1">(BD647*DCF!L$10-DCF!L$5*MAX(BD647*DCF!L$10,0)-MAX(BD647-BC647,0)/Inputs!$B$10)*DCF!L$6</f>
        <v>4052.0372467210495</v>
      </c>
      <c r="CL647" s="15">
        <f ca="1">(BE647*DCF!M$10-DCF!M$5*MAX(BE647*DCF!M$10,0)-MAX(BE647-BD647,0)/Inputs!$B$10)*DCF!M$6</f>
        <v>4383.6931143035363</v>
      </c>
      <c r="CM647" s="15">
        <f ca="1">(BF647*DCF!C$28-DCF!C$5*MAX(BF647*DCF!C$28,0)-MAX(BF647-Inputs!$B$13,0)/Inputs!$B$17)*DCF!C$6</f>
        <v>3484.930504750746</v>
      </c>
      <c r="CN647" s="15">
        <f ca="1">(BG647*DCF!D$28-DCF!D$5*MAX(BG647*DCF!D$28,0)-MAX(BG647-BF647,0)/Inputs!$B$17)*DCF!D$6</f>
        <v>2405.3392728005033</v>
      </c>
      <c r="CO647" s="15">
        <f ca="1">(BH647*DCF!E$28-DCF!E$5*MAX(BH647*DCF!E$28,0)-MAX(BH647-BG647,0)/Inputs!$B$17)*DCF!E$6</f>
        <v>2393.1415531084485</v>
      </c>
      <c r="CP647" s="15">
        <f ca="1">(BI647*DCF!F$28-DCF!F$5*MAX(BI647*DCF!F$28,0)-MAX(BI647-BH647,0)/Inputs!$B$17)*DCF!F$6</f>
        <v>2637.9518937754192</v>
      </c>
      <c r="CQ647" s="15">
        <f ca="1">(BJ647*DCF!G$28-DCF!G$5*MAX(BJ647*DCF!G$28,0)-MAX(BJ647-BI647,0)/Inputs!$B$17)*DCF!G$6</f>
        <v>2991.7014892798702</v>
      </c>
      <c r="CR647" s="15">
        <f ca="1">(BK647*DCF!H$28-DCF!H$5*MAX(BK647*DCF!H$28,0)-MAX(BK647-BJ647,0)/Inputs!$B$17)*DCF!H$6</f>
        <v>3158.1676184939452</v>
      </c>
      <c r="CS647" s="15">
        <f ca="1">(BL647*DCF!I$28-DCF!I$5*MAX(BL647*DCF!I$28,0)-MAX(BL647-BK647,0)/Inputs!$B$17)*DCF!I$6</f>
        <v>3597.2776652055204</v>
      </c>
      <c r="CT647" s="15">
        <f ca="1">(BM647*DCF!J$28-DCF!J$5*MAX(BM647*DCF!J$28,0)-MAX(BM647-BL647,0)/Inputs!$B$17)*DCF!J$6</f>
        <v>4625.9097575853475</v>
      </c>
      <c r="CU647" s="15">
        <f ca="1">(BN647*DCF!K$28-DCF!K$5*MAX(BN647*DCF!K$28,0)-MAX(BN647-BM647,0)/Inputs!$B$17)*DCF!K$6</f>
        <v>5977.7344695726297</v>
      </c>
      <c r="CV647" s="15">
        <f ca="1">(BO647*DCF!L$28-DCF!L$5*MAX(BO647*DCF!L$28,0)-MAX(BO647-BN647,0)/Inputs!$B$17)*DCF!L$6</f>
        <v>7271.0956415264091</v>
      </c>
      <c r="CW647" s="15">
        <f ca="1">(BP647*DCF!M$28-DCF!M$5*MAX(BP647*DCF!M$28,0)-MAX(BP647-BO647,0)/Inputs!$B$17)*DCF!M$6</f>
        <v>8412.3118473839259</v>
      </c>
      <c r="CX647" s="15">
        <f ca="1">(BQ647*DCF!C$46-DCF!C$5*MAX(BQ647*DCF!C$46,0)-MAX(BQ647-Inputs!$B$20,0)/Inputs!$B$24)*DCF!C$6</f>
        <v>-1434.4338207257051</v>
      </c>
      <c r="CY647" s="15">
        <f ca="1">(BR647*DCF!D$46-DCF!D$5*MAX(BR647*DCF!D$46,0)-MAX(BR647-BQ647,0)/Inputs!$B$24)*DCF!D$6</f>
        <v>-649.81018212547008</v>
      </c>
      <c r="CZ647" s="15">
        <f ca="1">(BS647*DCF!E$46-DCF!E$5*MAX(BS647*DCF!E$46,0)-MAX(BS647-BR647,0)/Inputs!$B$24)*DCF!E$6</f>
        <v>-434.29619301566521</v>
      </c>
      <c r="DA647" s="15">
        <f ca="1">(BT647*DCF!F$46-DCF!F$5*MAX(BT647*DCF!F$46,0)-MAX(BT647-BS647,0)/Inputs!$B$24)*DCF!F$6</f>
        <v>-1472.1339397208999</v>
      </c>
      <c r="DB647" s="15">
        <f ca="1">(BU647*DCF!G$46-DCF!G$5*MAX(BU647*DCF!G$46,0)-MAX(BU647-BT647,0)/Inputs!$B$24)*DCF!G$6</f>
        <v>-494.46546462739326</v>
      </c>
      <c r="DC647" s="15">
        <f ca="1">(BV647*DCF!H$46-DCF!H$5*MAX(BV647*DCF!H$46,0)-MAX(BV647-BU647,0)/Inputs!$B$24)*DCF!H$6</f>
        <v>0</v>
      </c>
      <c r="DD647" s="15">
        <f ca="1">(BW647*DCF!I$46-DCF!I$5*MAX(BW647*DCF!I$46,0)-MAX(BW647-BV647,0)/Inputs!$B$24)*DCF!I$6</f>
        <v>-1219.6541571507064</v>
      </c>
      <c r="DE647" s="15">
        <f ca="1">(BX647*DCF!J$46-DCF!J$5*MAX(BX647*DCF!J$46,0)-MAX(BX647-BW647,0)/Inputs!$B$24)*DCF!J$6</f>
        <v>-407.52572681614356</v>
      </c>
      <c r="DF647" s="15">
        <f ca="1">(BY647*DCF!K$46-DCF!K$5*MAX(BY647*DCF!K$46,0)-MAX(BY647-BX647,0)/Inputs!$B$24)*DCF!K$6</f>
        <v>-1085.7167489691819</v>
      </c>
      <c r="DG647" s="15">
        <f ca="1">(BZ647*DCF!L$46-DCF!L$5*MAX(BZ647*DCF!L$46,0)-MAX(BZ647-BY647,0)/Inputs!$B$24)*DCF!L$6</f>
        <v>-823.68981962304463</v>
      </c>
      <c r="DH647" s="15">
        <f ca="1">(CA647*DCF!M$46-DCF!M$5*MAX(CA647*DCF!M$46,0)-MAX(CA647-BZ647,0)/Inputs!$B$24)*DCF!M$6</f>
        <v>-136.82578587651855</v>
      </c>
      <c r="DI647" s="15">
        <f ca="1">SUM(CB647:CL647)+BE647*DCF!M$10*(1+Inputs!$B$30)*(1-Inputs!$B$33)*(1-Inputs!$B$30/Inputs!$B$31)/(Inputs!$B$29-Inputs!$B$30)*DCF!M$6</f>
        <v>132370.43548705889</v>
      </c>
      <c r="DJ647" s="15">
        <f ca="1">SUM(CM647:CW647)+BP647*DCF!M$28*(1+Inputs!$B$30)*(1-Inputs!$B$33)*(1-Inputs!$B$30/Inputs!$B$31)/(Inputs!$B$29-Inputs!$B$30)*DCF!M$6</f>
        <v>239812.20215485396</v>
      </c>
      <c r="DK647" s="15">
        <f ca="1">SUM(CX647:DH647)+CA647*DCF!M$46*(1+Inputs!$B$30)*(1-Inputs!$B$33)*(1-Inputs!$B$30/Inputs!$B$31)/(Inputs!$B$29-Inputs!$B$30)*DCF!M$6</f>
        <v>100970.87001424292</v>
      </c>
      <c r="DM647" s="15">
        <f ca="1">DI647+DJ647+DK647+Inputs!$B$34+Inputs!$B$36-Inputs!$B$35</f>
        <v>550004.50765615574</v>
      </c>
    </row>
    <row r="648" spans="1:117" x14ac:dyDescent="0.75">
      <c r="A648" s="11">
        <v>635</v>
      </c>
      <c r="C648" s="24">
        <f t="shared" ca="1" si="363"/>
        <v>-0.42499914989256038</v>
      </c>
      <c r="D648" s="24">
        <f t="shared" ca="1" si="363"/>
        <v>0.54339441480769535</v>
      </c>
      <c r="E648" s="24">
        <f t="shared" ca="1" si="363"/>
        <v>-1.2880286004126968</v>
      </c>
      <c r="F648" s="24">
        <f t="shared" ca="1" si="363"/>
        <v>-0.26599720405058208</v>
      </c>
      <c r="G648" s="24">
        <f t="shared" ca="1" si="363"/>
        <v>-1.0128050239625399</v>
      </c>
      <c r="H648" s="24">
        <f t="shared" ca="1" si="363"/>
        <v>-1.2533711837426862</v>
      </c>
      <c r="I648" s="24">
        <f t="shared" ca="1" si="363"/>
        <v>-0.43241764548972361</v>
      </c>
      <c r="J648" s="24">
        <f t="shared" ca="1" si="363"/>
        <v>-1.0324607584944796</v>
      </c>
      <c r="K648" s="24">
        <f t="shared" ca="1" si="363"/>
        <v>0.57374594148946134</v>
      </c>
      <c r="L648" s="24">
        <f t="shared" ca="1" si="363"/>
        <v>-0.88276207237862603</v>
      </c>
      <c r="M648" s="24">
        <f t="shared" ca="1" si="363"/>
        <v>9.1357824187364142E-2</v>
      </c>
      <c r="N648" s="24">
        <f ca="1">SQRT(Inputs!$B$38)*C648+SQRT(1-Inputs!$B$38)*_xlfn.NORM.S.INV(RAND())</f>
        <v>-0.61045047172828504</v>
      </c>
      <c r="O648" s="24">
        <f ca="1">SQRT(Inputs!$B$38)*D648+SQRT(1-Inputs!$B$38)*_xlfn.NORM.S.INV(RAND())</f>
        <v>-0.21589172061158529</v>
      </c>
      <c r="P648" s="24">
        <f ca="1">SQRT(Inputs!$B$38)*E648+SQRT(1-Inputs!$B$38)*_xlfn.NORM.S.INV(RAND())</f>
        <v>-0.73158315120273476</v>
      </c>
      <c r="Q648" s="24">
        <f ca="1">SQRT(Inputs!$B$38)*F648+SQRT(1-Inputs!$B$38)*_xlfn.NORM.S.INV(RAND())</f>
        <v>8.8094864058472333E-2</v>
      </c>
      <c r="R648" s="24">
        <f ca="1">SQRT(Inputs!$B$38)*G648+SQRT(1-Inputs!$B$38)*_xlfn.NORM.S.INV(RAND())</f>
        <v>-1.0651577245534556</v>
      </c>
      <c r="S648" s="24">
        <f ca="1">SQRT(Inputs!$B$38)*H648+SQRT(1-Inputs!$B$38)*_xlfn.NORM.S.INV(RAND())</f>
        <v>-0.57508990907529878</v>
      </c>
      <c r="T648" s="24">
        <f ca="1">SQRT(Inputs!$B$38)*I648+SQRT(1-Inputs!$B$38)*_xlfn.NORM.S.INV(RAND())</f>
        <v>0.73183342993828371</v>
      </c>
      <c r="U648" s="24">
        <f ca="1">SQRT(Inputs!$B$38)*J648+SQRT(1-Inputs!$B$38)*_xlfn.NORM.S.INV(RAND())</f>
        <v>-0.95093744715383699</v>
      </c>
      <c r="V648" s="24">
        <f ca="1">SQRT(Inputs!$B$38)*K648+SQRT(1-Inputs!$B$38)*_xlfn.NORM.S.INV(RAND())</f>
        <v>1.8541372836735288</v>
      </c>
      <c r="W648" s="24">
        <f ca="1">SQRT(Inputs!$B$38)*L648+SQRT(1-Inputs!$B$38)*_xlfn.NORM.S.INV(RAND())</f>
        <v>-1.6760932814675691</v>
      </c>
      <c r="X648" s="24">
        <f ca="1">SQRT(Inputs!$B$38)*M648+SQRT(1-Inputs!$B$38)*_xlfn.NORM.S.INV(RAND())</f>
        <v>-0.25926852815638884</v>
      </c>
      <c r="Y648" s="24">
        <f ca="1">SQRT(Inputs!$B$38)*C648+SQRT(1-Inputs!$B$38)*_xlfn.NORM.S.INV(RAND())</f>
        <v>0.35084499557594617</v>
      </c>
      <c r="Z648" s="24">
        <f ca="1">SQRT(Inputs!$B$38)*D648+SQRT(1-Inputs!$B$38)*_xlfn.NORM.S.INV(RAND())</f>
        <v>0.51383144012343818</v>
      </c>
      <c r="AA648" s="24">
        <f ca="1">SQRT(Inputs!$B$38)*E648+SQRT(1-Inputs!$B$38)*_xlfn.NORM.S.INV(RAND())</f>
        <v>-0.3424789579391192</v>
      </c>
      <c r="AB648" s="24">
        <f ca="1">SQRT(Inputs!$B$38)*F648+SQRT(1-Inputs!$B$38)*_xlfn.NORM.S.INV(RAND())</f>
        <v>1.2371014421656497</v>
      </c>
      <c r="AC648" s="24">
        <f ca="1">SQRT(Inputs!$B$38)*G648+SQRT(1-Inputs!$B$38)*_xlfn.NORM.S.INV(RAND())</f>
        <v>-0.86648498243397665</v>
      </c>
      <c r="AD648" s="24">
        <f ca="1">SQRT(Inputs!$B$38)*H648+SQRT(1-Inputs!$B$38)*_xlfn.NORM.S.INV(RAND())</f>
        <v>-1.1596226374490448</v>
      </c>
      <c r="AE648" s="24">
        <f ca="1">SQRT(Inputs!$B$38)*I648+SQRT(1-Inputs!$B$38)*_xlfn.NORM.S.INV(RAND())</f>
        <v>-0.45120554313770217</v>
      </c>
      <c r="AF648" s="24">
        <f ca="1">SQRT(Inputs!$B$38)*J648+SQRT(1-Inputs!$B$38)*_xlfn.NORM.S.INV(RAND())</f>
        <v>-1.7079178012668335</v>
      </c>
      <c r="AG648" s="24">
        <f ca="1">SQRT(Inputs!$B$38)*K648+SQRT(1-Inputs!$B$38)*_xlfn.NORM.S.INV(RAND())</f>
        <v>0.55766330557303634</v>
      </c>
      <c r="AH648" s="24">
        <f ca="1">SQRT(Inputs!$B$38)*L648+SQRT(1-Inputs!$B$38)*_xlfn.NORM.S.INV(RAND())</f>
        <v>-1.2788806802183781</v>
      </c>
      <c r="AI648" s="24">
        <f ca="1">SQRT(Inputs!$B$38)*M648+SQRT(1-Inputs!$B$38)*_xlfn.NORM.S.INV(RAND())</f>
        <v>-0.82069269994796212</v>
      </c>
      <c r="AJ648" s="24">
        <f ca="1">SQRT(Inputs!$B$38)*C648+SQRT(1-Inputs!$B$38)*_xlfn.NORM.S.INV(RAND())</f>
        <v>-1.5633114059289486</v>
      </c>
      <c r="AK648" s="24">
        <f ca="1">SQRT(Inputs!$B$38)*D648+SQRT(1-Inputs!$B$38)*_xlfn.NORM.S.INV(RAND())</f>
        <v>0.47314277249783387</v>
      </c>
      <c r="AL648" s="24">
        <f ca="1">SQRT(Inputs!$B$38)*E648+SQRT(1-Inputs!$B$38)*_xlfn.NORM.S.INV(RAND())</f>
        <v>-0.31568473540870423</v>
      </c>
      <c r="AM648" s="24">
        <f ca="1">SQRT(Inputs!$B$38)*F648+SQRT(1-Inputs!$B$38)*_xlfn.NORM.S.INV(RAND())</f>
        <v>-0.64492706245150899</v>
      </c>
      <c r="AN648" s="24">
        <f ca="1">SQRT(Inputs!$B$38)*G648+SQRT(1-Inputs!$B$38)*_xlfn.NORM.S.INV(RAND())</f>
        <v>-1.960543660514297</v>
      </c>
      <c r="AO648" s="24">
        <f ca="1">SQRT(Inputs!$B$38)*H648+SQRT(1-Inputs!$B$38)*_xlfn.NORM.S.INV(RAND())</f>
        <v>-1.3568073171679051</v>
      </c>
      <c r="AP648" s="24">
        <f ca="1">SQRT(Inputs!$B$38)*I648+SQRT(1-Inputs!$B$38)*_xlfn.NORM.S.INV(RAND())</f>
        <v>-1.4826260270100786</v>
      </c>
      <c r="AQ648" s="24">
        <f ca="1">SQRT(Inputs!$B$38)*J648+SQRT(1-Inputs!$B$38)*_xlfn.NORM.S.INV(RAND())</f>
        <v>0.52700126126986968</v>
      </c>
      <c r="AR648" s="24">
        <f ca="1">SQRT(Inputs!$B$38)*K648+SQRT(1-Inputs!$B$38)*_xlfn.NORM.S.INV(RAND())</f>
        <v>1.4001895136162636</v>
      </c>
      <c r="AS648" s="24">
        <f ca="1">SQRT(Inputs!$B$38)*L648+SQRT(1-Inputs!$B$38)*_xlfn.NORM.S.INV(RAND())</f>
        <v>-0.23601201337111838</v>
      </c>
      <c r="AT648" s="24">
        <f ca="1">SQRT(Inputs!$B$38)*M648+SQRT(1-Inputs!$B$38)*_xlfn.NORM.S.INV(RAND())</f>
        <v>-0.3449249709722883</v>
      </c>
      <c r="AU648" s="15">
        <f ca="1">Inputs!$B$6*EXP($B$8-0.5*C$5^2+C$5*N648)</f>
        <v>4495.3415165552824</v>
      </c>
      <c r="AV648" s="15">
        <f t="shared" ca="1" si="328"/>
        <v>5300.9260485767982</v>
      </c>
      <c r="AW648" s="15">
        <f t="shared" ca="1" si="329"/>
        <v>5856.1967121327671</v>
      </c>
      <c r="AX648" s="15">
        <f t="shared" ca="1" si="330"/>
        <v>7228.9535387708011</v>
      </c>
      <c r="AY648" s="15">
        <f t="shared" ca="1" si="331"/>
        <v>7801.1337932765191</v>
      </c>
      <c r="AZ648" s="15">
        <f t="shared" ca="1" si="332"/>
        <v>8955.5142235355233</v>
      </c>
      <c r="BA648" s="15">
        <f t="shared" ca="1" si="333"/>
        <v>11831.650454142513</v>
      </c>
      <c r="BB648" s="15">
        <f t="shared" ca="1" si="334"/>
        <v>13169.152919537257</v>
      </c>
      <c r="BC648" s="15">
        <f t="shared" ca="1" si="335"/>
        <v>19290.060011834899</v>
      </c>
      <c r="BD648" s="15">
        <f t="shared" ca="1" si="336"/>
        <v>20203.115923218433</v>
      </c>
      <c r="BE648" s="15">
        <f t="shared" ca="1" si="337"/>
        <v>24178.573823868181</v>
      </c>
      <c r="BF648" s="15">
        <f ca="1">Inputs!$B$13*EXP($B$9-0.5*C$6^2+C$6*Y648)</f>
        <v>14827.271621233982</v>
      </c>
      <c r="BG648" s="15">
        <f t="shared" ca="1" si="338"/>
        <v>19826.050417901271</v>
      </c>
      <c r="BH648" s="15">
        <f t="shared" ca="1" si="339"/>
        <v>22886.161260665827</v>
      </c>
      <c r="BI648" s="15">
        <f t="shared" ca="1" si="340"/>
        <v>33892.491179142984</v>
      </c>
      <c r="BJ648" s="15">
        <f t="shared" ca="1" si="341"/>
        <v>36671.403513904392</v>
      </c>
      <c r="BK648" s="15">
        <f t="shared" ca="1" si="342"/>
        <v>38434.195399579403</v>
      </c>
      <c r="BL648" s="15">
        <f t="shared" ca="1" si="343"/>
        <v>44530.341125056882</v>
      </c>
      <c r="BM648" s="15">
        <f t="shared" ca="1" si="344"/>
        <v>44273.075091592233</v>
      </c>
      <c r="BN648" s="15">
        <f t="shared" ca="1" si="345"/>
        <v>58213.490667170445</v>
      </c>
      <c r="BO648" s="15">
        <f t="shared" ca="1" si="346"/>
        <v>61731.634390540428</v>
      </c>
      <c r="BP648" s="15">
        <f t="shared" ca="1" si="347"/>
        <v>69233.831543484033</v>
      </c>
      <c r="BQ648" s="15">
        <f ca="1">Inputs!$B$20*EXP($B$10-0.5*C$7^2+C$7*AJ648)</f>
        <v>2463.7729995897189</v>
      </c>
      <c r="BR648" s="15">
        <f t="shared" ca="1" si="348"/>
        <v>3885.0510355758311</v>
      </c>
      <c r="BS648" s="15">
        <f t="shared" ca="1" si="349"/>
        <v>4859.0251961496142</v>
      </c>
      <c r="BT648" s="15">
        <f t="shared" ca="1" si="350"/>
        <v>5656.7732208471298</v>
      </c>
      <c r="BU648" s="15">
        <f t="shared" ca="1" si="351"/>
        <v>4878.2985214447208</v>
      </c>
      <c r="BV648" s="15">
        <f t="shared" ca="1" si="352"/>
        <v>4999.5109697482558</v>
      </c>
      <c r="BW648" s="15">
        <f t="shared" ca="1" si="353"/>
        <v>5097.528314821534</v>
      </c>
      <c r="BX648" s="15">
        <f t="shared" ca="1" si="354"/>
        <v>7924.1971551230736</v>
      </c>
      <c r="BY648" s="15">
        <f t="shared" ca="1" si="355"/>
        <v>14514.082057992458</v>
      </c>
      <c r="BZ648" s="15">
        <f t="shared" ca="1" si="356"/>
        <v>19500.595000056193</v>
      </c>
      <c r="CA648" s="15">
        <f t="shared" ca="1" si="357"/>
        <v>25763.861766903716</v>
      </c>
      <c r="CB648" s="15">
        <f ca="1">(AU648*DCF!C$10-DCF!C$5*MAX(AU648*DCF!C$10,0)-MAX(AU648-Inputs!$B$6,0)/Inputs!$B$10)*DCF!C$6</f>
        <v>1046.4033688639099</v>
      </c>
      <c r="CC648" s="15">
        <f ca="1">(AV648*DCF!D$10-DCF!D$5*MAX(AV648*DCF!D$10,0)-MAX(AV648-AU648,0)/Inputs!$B$10)*DCF!D$6</f>
        <v>1095.6441072569605</v>
      </c>
      <c r="CD648" s="15">
        <f ca="1">(AW648*DCF!E$10-DCF!E$5*MAX(AW648*DCF!E$10,0)-MAX(AW648-AV648,0)/Inputs!$B$10)*DCF!E$6</f>
        <v>1227.0326499033249</v>
      </c>
      <c r="CE648" s="15">
        <f ca="1">(AX648*DCF!F$10-DCF!F$5*MAX(AX648*DCF!F$10,0)-MAX(AX648-AW648,0)/Inputs!$B$10)*DCF!F$6</f>
        <v>1292.4323758615922</v>
      </c>
      <c r="CF648" s="15">
        <f ca="1">(AY648*DCF!G$10-DCF!G$5*MAX(AY648*DCF!G$10,0)-MAX(AY648-AX648,0)/Inputs!$B$10)*DCF!G$6</f>
        <v>1497.3614917799121</v>
      </c>
      <c r="CG648" s="15">
        <f ca="1">(AZ648*DCF!H$10-DCF!H$5*MAX(AZ648*DCF!H$10,0)-MAX(AZ648-AY648,0)/Inputs!$B$10)*DCF!H$6</f>
        <v>1533.7385697299062</v>
      </c>
      <c r="CH648" s="15">
        <f ca="1">(BA648*DCF!I$10-DCF!I$5*MAX(BA648*DCF!I$10,0)-MAX(BA648-AZ648,0)/Inputs!$B$10)*DCF!I$6</f>
        <v>1689.4238055241258</v>
      </c>
      <c r="CI648" s="15">
        <f ca="1">(BB648*DCF!J$10-DCF!J$5*MAX(BB648*DCF!J$10,0)-MAX(BB648-BA648,0)/Inputs!$B$10)*DCF!J$6</f>
        <v>2057.1807393397517</v>
      </c>
      <c r="CJ648" s="15">
        <f ca="1">(BC648*DCF!K$10-DCF!K$5*MAX(BC648*DCF!K$10,0)-MAX(BC648-BB648,0)/Inputs!$B$10)*DCF!K$6</f>
        <v>2248.5560461627524</v>
      </c>
      <c r="CK648" s="15">
        <f ca="1">(BD648*DCF!L$10-DCF!L$5*MAX(BD648*DCF!L$10,0)-MAX(BD648-BC648,0)/Inputs!$B$10)*DCF!L$6</f>
        <v>2928.9411500088495</v>
      </c>
      <c r="CL648" s="15">
        <f ca="1">(BE648*DCF!M$10-DCF!M$5*MAX(BE648*DCF!M$10,0)-MAX(BE648-BD648,0)/Inputs!$B$10)*DCF!M$6</f>
        <v>2936.9985697157831</v>
      </c>
      <c r="CM648" s="15">
        <f ca="1">(BF648*DCF!C$28-DCF!C$5*MAX(BF648*DCF!C$28,0)-MAX(BF648-Inputs!$B$13,0)/Inputs!$B$17)*DCF!C$6</f>
        <v>3730.6660547515917</v>
      </c>
      <c r="CN648" s="15">
        <f ca="1">(BG648*DCF!D$28-DCF!D$5*MAX(BG648*DCF!D$28,0)-MAX(BG648-BF648,0)/Inputs!$B$17)*DCF!D$6</f>
        <v>4772.7604028859814</v>
      </c>
      <c r="CO648" s="15">
        <f ca="1">(BH648*DCF!E$28-DCF!E$5*MAX(BH648*DCF!E$28,0)-MAX(BH648-BG648,0)/Inputs!$B$17)*DCF!E$6</f>
        <v>5878.6626648072806</v>
      </c>
      <c r="CP648" s="15">
        <f ca="1">(BI648*DCF!F$28-DCF!F$5*MAX(BI648*DCF!F$28,0)-MAX(BI648-BH648,0)/Inputs!$B$17)*DCF!F$6</f>
        <v>7197.0422677141796</v>
      </c>
      <c r="CQ648" s="15">
        <f ca="1">(BJ648*DCF!G$28-DCF!G$5*MAX(BJ648*DCF!G$28,0)-MAX(BJ648-BI648,0)/Inputs!$B$17)*DCF!G$6</f>
        <v>9047.2882644142246</v>
      </c>
      <c r="CR648" s="15">
        <f ca="1">(BK648*DCF!H$28-DCF!H$5*MAX(BK648*DCF!H$28,0)-MAX(BK648-BJ648,0)/Inputs!$B$17)*DCF!H$6</f>
        <v>9231.3121675126695</v>
      </c>
      <c r="CS648" s="15">
        <f ca="1">(BL648*DCF!I$28-DCF!I$5*MAX(BL648*DCF!I$28,0)-MAX(BL648-BK648,0)/Inputs!$B$17)*DCF!I$6</f>
        <v>9596.4611560307512</v>
      </c>
      <c r="CT648" s="15">
        <f ca="1">(BM648*DCF!J$28-DCF!J$5*MAX(BM648*DCF!J$28,0)-MAX(BM648-BL648,0)/Inputs!$B$17)*DCF!J$6</f>
        <v>9876.5711376951276</v>
      </c>
      <c r="CU648" s="15">
        <f ca="1">(BN648*DCF!K$28-DCF!K$5*MAX(BN648*DCF!K$28,0)-MAX(BN648-BM648,0)/Inputs!$B$17)*DCF!K$6</f>
        <v>10586.197940732829</v>
      </c>
      <c r="CV648" s="15">
        <f ca="1">(BO648*DCF!L$28-DCF!L$5*MAX(BO648*DCF!L$28,0)-MAX(BO648-BN648,0)/Inputs!$B$17)*DCF!L$6</f>
        <v>11918.672971359345</v>
      </c>
      <c r="CW648" s="15">
        <f ca="1">(BP648*DCF!M$28-DCF!M$5*MAX(BP648*DCF!M$28,0)-MAX(BP648-BO648,0)/Inputs!$B$17)*DCF!M$6</f>
        <v>12242.195063588884</v>
      </c>
      <c r="CX648" s="15">
        <f ca="1">(BQ648*DCF!C$46-DCF!C$5*MAX(BQ648*DCF!C$46,0)-MAX(BQ648-Inputs!$B$20,0)/Inputs!$B$24)*DCF!C$6</f>
        <v>-569.0006927458935</v>
      </c>
      <c r="CY648" s="15">
        <f ca="1">(BR648*DCF!D$46-DCF!D$5*MAX(BR648*DCF!D$46,0)-MAX(BR648-BQ648,0)/Inputs!$B$24)*DCF!D$6</f>
        <v>-1269.5351514879037</v>
      </c>
      <c r="CZ648" s="15">
        <f ca="1">(BS648*DCF!E$46-DCF!E$5*MAX(BS648*DCF!E$46,0)-MAX(BS648-BR648,0)/Inputs!$B$24)*DCF!E$6</f>
        <v>-958.50199065593631</v>
      </c>
      <c r="DA648" s="15">
        <f ca="1">(BT648*DCF!F$46-DCF!F$5*MAX(BT648*DCF!F$46,0)-MAX(BT648-BS648,0)/Inputs!$B$24)*DCF!F$6</f>
        <v>-702.44726532181858</v>
      </c>
      <c r="DB648" s="15">
        <f ca="1">(BU648*DCF!G$46-DCF!G$5*MAX(BU648*DCF!G$46,0)-MAX(BU648-BT648,0)/Inputs!$B$24)*DCF!G$6</f>
        <v>-164.09632392039072</v>
      </c>
      <c r="DC648" s="15">
        <f ca="1">(BV648*DCF!H$46-DCF!H$5*MAX(BV648*DCF!H$46,0)-MAX(BV648-BU648,0)/Inputs!$B$24)*DCF!H$6</f>
        <v>-37.666025629330775</v>
      </c>
      <c r="DD648" s="15">
        <f ca="1">(BW648*DCF!I$46-DCF!I$5*MAX(BW648*DCF!I$46,0)-MAX(BW648-BV648,0)/Inputs!$B$24)*DCF!I$6</f>
        <v>89.592404174468243</v>
      </c>
      <c r="DE648" s="15">
        <f ca="1">(BX648*DCF!J$46-DCF!J$5*MAX(BX648*DCF!J$46,0)-MAX(BX648-BW648,0)/Inputs!$B$24)*DCF!J$6</f>
        <v>-417.18824402678968</v>
      </c>
      <c r="DF648" s="15">
        <f ca="1">(BY648*DCF!K$46-DCF!K$5*MAX(BY648*DCF!K$46,0)-MAX(BY648-BX648,0)/Inputs!$B$24)*DCF!K$6</f>
        <v>-785.25349729593461</v>
      </c>
      <c r="DG648" s="15">
        <f ca="1">(BZ648*DCF!L$46-DCF!L$5*MAX(BZ648*DCF!L$46,0)-MAX(BZ648-BY648,0)/Inputs!$B$24)*DCF!L$6</f>
        <v>219.52157615030072</v>
      </c>
      <c r="DH648" s="15">
        <f ca="1">(CA648*DCF!M$46-DCF!M$5*MAX(CA648*DCF!M$46,0)-MAX(CA648-BZ648,0)/Inputs!$B$24)*DCF!M$6</f>
        <v>710.41088470432624</v>
      </c>
      <c r="DI648" s="15">
        <f ca="1">SUM(CB648:CL648)+BE648*DCF!M$10*(1+Inputs!$B$30)*(1-Inputs!$B$33)*(1-Inputs!$B$30/Inputs!$B$31)/(Inputs!$B$29-Inputs!$B$30)*DCF!M$6</f>
        <v>86843.003554510971</v>
      </c>
      <c r="DJ648" s="15">
        <f ca="1">SUM(CM648:CW648)+BP648*DCF!M$28*(1+Inputs!$B$30)*(1-Inputs!$B$33)*(1-Inputs!$B$30/Inputs!$B$31)/(Inputs!$B$29-Inputs!$B$30)*DCF!M$6</f>
        <v>350982.72170237132</v>
      </c>
      <c r="DK648" s="15">
        <f ca="1">SUM(CX648:DH648)+CA648*DCF!M$46*(1+Inputs!$B$30)*(1-Inputs!$B$33)*(1-Inputs!$B$30/Inputs!$B$31)/(Inputs!$B$29-Inputs!$B$30)*DCF!M$6</f>
        <v>35949.817890108898</v>
      </c>
      <c r="DM648" s="15">
        <f ca="1">DI648+DJ648+DK648+Inputs!$B$34+Inputs!$B$36-Inputs!$B$35</f>
        <v>550626.54314699117</v>
      </c>
    </row>
    <row r="649" spans="1:117" x14ac:dyDescent="0.75">
      <c r="A649" s="11">
        <v>636</v>
      </c>
      <c r="C649" s="24">
        <f t="shared" ca="1" si="363"/>
        <v>0.10275498150272123</v>
      </c>
      <c r="D649" s="24">
        <f t="shared" ca="1" si="363"/>
        <v>-0.35563914363555099</v>
      </c>
      <c r="E649" s="24">
        <f t="shared" ca="1" si="363"/>
        <v>-0.65710251731507141</v>
      </c>
      <c r="F649" s="24">
        <f t="shared" ca="1" si="363"/>
        <v>1.1485454636310406</v>
      </c>
      <c r="G649" s="24">
        <f t="shared" ca="1" si="363"/>
        <v>-0.67886989778142803</v>
      </c>
      <c r="H649" s="24">
        <f t="shared" ca="1" si="363"/>
        <v>-0.32064221725368341</v>
      </c>
      <c r="I649" s="24">
        <f t="shared" ca="1" si="363"/>
        <v>-0.67105948463743548</v>
      </c>
      <c r="J649" s="24">
        <f t="shared" ca="1" si="363"/>
        <v>0.55676562873100088</v>
      </c>
      <c r="K649" s="24">
        <f t="shared" ca="1" si="363"/>
        <v>-0.49504727158591255</v>
      </c>
      <c r="L649" s="24">
        <f t="shared" ca="1" si="363"/>
        <v>0.50077177083006141</v>
      </c>
      <c r="M649" s="24">
        <f t="shared" ca="1" si="363"/>
        <v>-0.92773339404060606</v>
      </c>
      <c r="N649" s="24">
        <f ca="1">SQRT(Inputs!$B$38)*C649+SQRT(1-Inputs!$B$38)*_xlfn.NORM.S.INV(RAND())</f>
        <v>0.59282604703173092</v>
      </c>
      <c r="O649" s="24">
        <f ca="1">SQRT(Inputs!$B$38)*D649+SQRT(1-Inputs!$B$38)*_xlfn.NORM.S.INV(RAND())</f>
        <v>-0.58493632335118284</v>
      </c>
      <c r="P649" s="24">
        <f ca="1">SQRT(Inputs!$B$38)*E649+SQRT(1-Inputs!$B$38)*_xlfn.NORM.S.INV(RAND())</f>
        <v>-0.88472613125470534</v>
      </c>
      <c r="Q649" s="24">
        <f ca="1">SQRT(Inputs!$B$38)*F649+SQRT(1-Inputs!$B$38)*_xlfn.NORM.S.INV(RAND())</f>
        <v>0.32346373742984352</v>
      </c>
      <c r="R649" s="24">
        <f ca="1">SQRT(Inputs!$B$38)*G649+SQRT(1-Inputs!$B$38)*_xlfn.NORM.S.INV(RAND())</f>
        <v>-0.818237341938856</v>
      </c>
      <c r="S649" s="24">
        <f ca="1">SQRT(Inputs!$B$38)*H649+SQRT(1-Inputs!$B$38)*_xlfn.NORM.S.INV(RAND())</f>
        <v>-1.2617445535591938</v>
      </c>
      <c r="T649" s="24">
        <f ca="1">SQRT(Inputs!$B$38)*I649+SQRT(1-Inputs!$B$38)*_xlfn.NORM.S.INV(RAND())</f>
        <v>-7.1667147523053365E-2</v>
      </c>
      <c r="U649" s="24">
        <f ca="1">SQRT(Inputs!$B$38)*J649+SQRT(1-Inputs!$B$38)*_xlfn.NORM.S.INV(RAND())</f>
        <v>-0.76930261460528038</v>
      </c>
      <c r="V649" s="24">
        <f ca="1">SQRT(Inputs!$B$38)*K649+SQRT(1-Inputs!$B$38)*_xlfn.NORM.S.INV(RAND())</f>
        <v>-0.28974184961541094</v>
      </c>
      <c r="W649" s="24">
        <f ca="1">SQRT(Inputs!$B$38)*L649+SQRT(1-Inputs!$B$38)*_xlfn.NORM.S.INV(RAND())</f>
        <v>-0.83912780441725499</v>
      </c>
      <c r="X649" s="24">
        <f ca="1">SQRT(Inputs!$B$38)*M649+SQRT(1-Inputs!$B$38)*_xlfn.NORM.S.INV(RAND())</f>
        <v>-1.1739839524836539</v>
      </c>
      <c r="Y649" s="24">
        <f ca="1">SQRT(Inputs!$B$38)*C649+SQRT(1-Inputs!$B$38)*_xlfn.NORM.S.INV(RAND())</f>
        <v>-1.5825360259481593E-2</v>
      </c>
      <c r="Z649" s="24">
        <f ca="1">SQRT(Inputs!$B$38)*D649+SQRT(1-Inputs!$B$38)*_xlfn.NORM.S.INV(RAND())</f>
        <v>0.22859037569613028</v>
      </c>
      <c r="AA649" s="24">
        <f ca="1">SQRT(Inputs!$B$38)*E649+SQRT(1-Inputs!$B$38)*_xlfn.NORM.S.INV(RAND())</f>
        <v>-0.14951343994400174</v>
      </c>
      <c r="AB649" s="24">
        <f ca="1">SQRT(Inputs!$B$38)*F649+SQRT(1-Inputs!$B$38)*_xlfn.NORM.S.INV(RAND())</f>
        <v>1.3455163332525064</v>
      </c>
      <c r="AC649" s="24">
        <f ca="1">SQRT(Inputs!$B$38)*G649+SQRT(1-Inputs!$B$38)*_xlfn.NORM.S.INV(RAND())</f>
        <v>-0.55593982747240855</v>
      </c>
      <c r="AD649" s="24">
        <f ca="1">SQRT(Inputs!$B$38)*H649+SQRT(1-Inputs!$B$38)*_xlfn.NORM.S.INV(RAND())</f>
        <v>-0.42197774364184715</v>
      </c>
      <c r="AE649" s="24">
        <f ca="1">SQRT(Inputs!$B$38)*I649+SQRT(1-Inputs!$B$38)*_xlfn.NORM.S.INV(RAND())</f>
        <v>-0.54383625795897528</v>
      </c>
      <c r="AF649" s="24">
        <f ca="1">SQRT(Inputs!$B$38)*J649+SQRT(1-Inputs!$B$38)*_xlfn.NORM.S.INV(RAND())</f>
        <v>0.71398633534238853</v>
      </c>
      <c r="AG649" s="24">
        <f ca="1">SQRT(Inputs!$B$38)*K649+SQRT(1-Inputs!$B$38)*_xlfn.NORM.S.INV(RAND())</f>
        <v>-0.36973774816909999</v>
      </c>
      <c r="AH649" s="24">
        <f ca="1">SQRT(Inputs!$B$38)*L649+SQRT(1-Inputs!$B$38)*_xlfn.NORM.S.INV(RAND())</f>
        <v>1.4701955053361779</v>
      </c>
      <c r="AI649" s="24">
        <f ca="1">SQRT(Inputs!$B$38)*M649+SQRT(1-Inputs!$B$38)*_xlfn.NORM.S.INV(RAND())</f>
        <v>-0.29293986243448034</v>
      </c>
      <c r="AJ649" s="24">
        <f ca="1">SQRT(Inputs!$B$38)*C649+SQRT(1-Inputs!$B$38)*_xlfn.NORM.S.INV(RAND())</f>
        <v>1.6454400520149643</v>
      </c>
      <c r="AK649" s="24">
        <f ca="1">SQRT(Inputs!$B$38)*D649+SQRT(1-Inputs!$B$38)*_xlfn.NORM.S.INV(RAND())</f>
        <v>-1.2800412740268003</v>
      </c>
      <c r="AL649" s="24">
        <f ca="1">SQRT(Inputs!$B$38)*E649+SQRT(1-Inputs!$B$38)*_xlfn.NORM.S.INV(RAND())</f>
        <v>-1.1106355599850555</v>
      </c>
      <c r="AM649" s="24">
        <f ca="1">SQRT(Inputs!$B$38)*F649+SQRT(1-Inputs!$B$38)*_xlfn.NORM.S.INV(RAND())</f>
        <v>2.3148370810122936</v>
      </c>
      <c r="AN649" s="24">
        <f ca="1">SQRT(Inputs!$B$38)*G649+SQRT(1-Inputs!$B$38)*_xlfn.NORM.S.INV(RAND())</f>
        <v>-0.47107880646122274</v>
      </c>
      <c r="AO649" s="24">
        <f ca="1">SQRT(Inputs!$B$38)*H649+SQRT(1-Inputs!$B$38)*_xlfn.NORM.S.INV(RAND())</f>
        <v>0.13011670162149466</v>
      </c>
      <c r="AP649" s="24">
        <f ca="1">SQRT(Inputs!$B$38)*I649+SQRT(1-Inputs!$B$38)*_xlfn.NORM.S.INV(RAND())</f>
        <v>-1.643681550026185</v>
      </c>
      <c r="AQ649" s="24">
        <f ca="1">SQRT(Inputs!$B$38)*J649+SQRT(1-Inputs!$B$38)*_xlfn.NORM.S.INV(RAND())</f>
        <v>-0.15612557128880883</v>
      </c>
      <c r="AR649" s="24">
        <f ca="1">SQRT(Inputs!$B$38)*K649+SQRT(1-Inputs!$B$38)*_xlfn.NORM.S.INV(RAND())</f>
        <v>-0.93486248325440013</v>
      </c>
      <c r="AS649" s="24">
        <f ca="1">SQRT(Inputs!$B$38)*L649+SQRT(1-Inputs!$B$38)*_xlfn.NORM.S.INV(RAND())</f>
        <v>0.50651697894556491</v>
      </c>
      <c r="AT649" s="24">
        <f ca="1">SQRT(Inputs!$B$38)*M649+SQRT(1-Inputs!$B$38)*_xlfn.NORM.S.INV(RAND())</f>
        <v>-1.2751172814351852</v>
      </c>
      <c r="AU649" s="15">
        <f ca="1">Inputs!$B$6*EXP($B$8-0.5*C$5^2+C$5*N649)</f>
        <v>5462.0256141638174</v>
      </c>
      <c r="AV649" s="15">
        <f t="shared" ca="1" si="328"/>
        <v>6100.6677612797748</v>
      </c>
      <c r="AW649" s="15">
        <f t="shared" ca="1" si="329"/>
        <v>6601.9229793844825</v>
      </c>
      <c r="AX649" s="15">
        <f t="shared" ca="1" si="330"/>
        <v>8392.6825522848249</v>
      </c>
      <c r="AY649" s="15">
        <f t="shared" ca="1" si="331"/>
        <v>9321.9545243739103</v>
      </c>
      <c r="AZ649" s="15">
        <f t="shared" ca="1" si="332"/>
        <v>9922.0413690921159</v>
      </c>
      <c r="BA649" s="15">
        <f t="shared" ca="1" si="333"/>
        <v>12051.308972260633</v>
      </c>
      <c r="BB649" s="15">
        <f t="shared" ca="1" si="334"/>
        <v>13659.977749428564</v>
      </c>
      <c r="BC649" s="15">
        <f t="shared" ca="1" si="335"/>
        <v>16268.562329861805</v>
      </c>
      <c r="BD649" s="15">
        <f t="shared" ca="1" si="336"/>
        <v>18426.056857740641</v>
      </c>
      <c r="BE649" s="15">
        <f t="shared" ca="1" si="337"/>
        <v>20289.088766099256</v>
      </c>
      <c r="BF649" s="15">
        <f ca="1">Inputs!$B$13*EXP($B$9-0.5*C$6^2+C$6*Y649)</f>
        <v>13787.696149026886</v>
      </c>
      <c r="BG649" s="15">
        <f t="shared" ca="1" si="338"/>
        <v>17511.131362944328</v>
      </c>
      <c r="BH649" s="15">
        <f t="shared" ca="1" si="339"/>
        <v>20871.345311237084</v>
      </c>
      <c r="BI649" s="15">
        <f t="shared" ca="1" si="340"/>
        <v>31428.823517455658</v>
      </c>
      <c r="BJ649" s="15">
        <f t="shared" ca="1" si="341"/>
        <v>35562.541539302903</v>
      </c>
      <c r="BK649" s="15">
        <f t="shared" ca="1" si="342"/>
        <v>41209.491540938761</v>
      </c>
      <c r="BL649" s="15">
        <f t="shared" ca="1" si="343"/>
        <v>47176.111516149642</v>
      </c>
      <c r="BM649" s="15">
        <f t="shared" ca="1" si="344"/>
        <v>63368.118633786471</v>
      </c>
      <c r="BN649" s="15">
        <f t="shared" ca="1" si="345"/>
        <v>74557.108225926568</v>
      </c>
      <c r="BO649" s="15">
        <f t="shared" ca="1" si="346"/>
        <v>108831.19699149978</v>
      </c>
      <c r="BP649" s="15">
        <f t="shared" ca="1" si="347"/>
        <v>129578.08101848651</v>
      </c>
      <c r="BQ649" s="15">
        <f ca="1">Inputs!$B$20*EXP($B$10-0.5*C$7^2+C$7*AJ649)</f>
        <v>7688.9367327048858</v>
      </c>
      <c r="BR649" s="15">
        <f t="shared" ca="1" si="348"/>
        <v>6947.9628654328444</v>
      </c>
      <c r="BS649" s="15">
        <f t="shared" ca="1" si="349"/>
        <v>6916.0032306018811</v>
      </c>
      <c r="BT649" s="15">
        <f t="shared" ca="1" si="350"/>
        <v>17501.653848014092</v>
      </c>
      <c r="BU649" s="15">
        <f t="shared" ca="1" si="351"/>
        <v>21642.172739992169</v>
      </c>
      <c r="BV649" s="15">
        <f t="shared" ca="1" si="352"/>
        <v>31006.26524716819</v>
      </c>
      <c r="BW649" s="15">
        <f t="shared" ca="1" si="353"/>
        <v>30554.674522590009</v>
      </c>
      <c r="BX649" s="15">
        <f t="shared" ca="1" si="354"/>
        <v>41418.749310145242</v>
      </c>
      <c r="BY649" s="15">
        <f t="shared" ca="1" si="355"/>
        <v>48529.83828686682</v>
      </c>
      <c r="BZ649" s="15">
        <f t="shared" ca="1" si="356"/>
        <v>74739.325266591986</v>
      </c>
      <c r="CA649" s="15">
        <f t="shared" ca="1" si="357"/>
        <v>83699.944433544253</v>
      </c>
      <c r="CB649" s="15">
        <f ca="1">(AU649*DCF!C$10-DCF!C$5*MAX(AU649*DCF!C$10,0)-MAX(AU649-Inputs!$B$6,0)/Inputs!$B$10)*DCF!C$6</f>
        <v>1039.5107389453922</v>
      </c>
      <c r="CC649" s="15">
        <f ca="1">(AV649*DCF!D$10-DCF!D$5*MAX(AV649*DCF!D$10,0)-MAX(AV649-AU649,0)/Inputs!$B$10)*DCF!D$6</f>
        <v>1331.280263022679</v>
      </c>
      <c r="CD649" s="15">
        <f ca="1">(AW649*DCF!E$10-DCF!E$5*MAX(AW649*DCF!E$10,0)-MAX(AW649-AV649,0)/Inputs!$B$10)*DCF!E$6</f>
        <v>1411.3754892344928</v>
      </c>
      <c r="CE649" s="15">
        <f ca="1">(AX649*DCF!F$10-DCF!F$5*MAX(AX649*DCF!F$10,0)-MAX(AX649-AW649,0)/Inputs!$B$10)*DCF!F$6</f>
        <v>1459.4965569026197</v>
      </c>
      <c r="CF649" s="15">
        <f ca="1">(AY649*DCF!G$10-DCF!G$5*MAX(AY649*DCF!G$10,0)-MAX(AY649-AX649,0)/Inputs!$B$10)*DCF!G$6</f>
        <v>1742.0719656278031</v>
      </c>
      <c r="CG649" s="15">
        <f ca="1">(AZ649*DCF!H$10-DCF!H$5*MAX(AZ649*DCF!H$10,0)-MAX(AZ649-AY649,0)/Inputs!$B$10)*DCF!H$6</f>
        <v>1819.8152714514179</v>
      </c>
      <c r="CH649" s="15">
        <f ca="1">(BA649*DCF!I$10-DCF!I$5*MAX(BA649*DCF!I$10,0)-MAX(BA649-AZ649,0)/Inputs!$B$10)*DCF!I$6</f>
        <v>1852.0600264275208</v>
      </c>
      <c r="CI649" s="15">
        <f ca="1">(BB649*DCF!J$10-DCF!J$5*MAX(BB649*DCF!J$10,0)-MAX(BB649-BA649,0)/Inputs!$B$10)*DCF!J$6</f>
        <v>2100.3166329348182</v>
      </c>
      <c r="CJ649" s="15">
        <f ca="1">(BC649*DCF!K$10-DCF!K$5*MAX(BC649*DCF!K$10,0)-MAX(BC649-BB649,0)/Inputs!$B$10)*DCF!K$6</f>
        <v>2253.8151291867443</v>
      </c>
      <c r="CK649" s="15">
        <f ca="1">(BD649*DCF!L$10-DCF!L$5*MAX(BD649*DCF!L$10,0)-MAX(BD649-BC649,0)/Inputs!$B$10)*DCF!L$6</f>
        <v>2500.0007881063998</v>
      </c>
      <c r="CL649" s="15">
        <f ca="1">(BE649*DCF!M$10-DCF!M$5*MAX(BE649*DCF!M$10,0)-MAX(BE649-BD649,0)/Inputs!$B$10)*DCF!M$6</f>
        <v>2640.4937771385503</v>
      </c>
      <c r="CM649" s="15">
        <f ca="1">(BF649*DCF!C$28-DCF!C$5*MAX(BF649*DCF!C$28,0)-MAX(BF649-Inputs!$B$13,0)/Inputs!$B$17)*DCF!C$6</f>
        <v>3653.4811524385805</v>
      </c>
      <c r="CN649" s="15">
        <f ca="1">(BG649*DCF!D$28-DCF!D$5*MAX(BG649*DCF!D$28,0)-MAX(BG649-BF649,0)/Inputs!$B$17)*DCF!D$6</f>
        <v>4363.0526105702738</v>
      </c>
      <c r="CO649" s="15">
        <f ca="1">(BH649*DCF!E$28-DCF!E$5*MAX(BH649*DCF!E$28,0)-MAX(BH649-BG649,0)/Inputs!$B$17)*DCF!E$6</f>
        <v>5248.8847199771117</v>
      </c>
      <c r="CP649" s="15">
        <f ca="1">(BI649*DCF!F$28-DCF!F$5*MAX(BI649*DCF!F$28,0)-MAX(BI649-BH649,0)/Inputs!$B$17)*DCF!F$6</f>
        <v>6609.9419415563289</v>
      </c>
      <c r="CQ649" s="15">
        <f ca="1">(BJ649*DCF!G$28-DCF!G$5*MAX(BJ649*DCF!G$28,0)-MAX(BJ649-BI649,0)/Inputs!$B$17)*DCF!G$6</f>
        <v>8531.7206794704543</v>
      </c>
      <c r="CR649" s="15">
        <f ca="1">(BK649*DCF!H$28-DCF!H$5*MAX(BK649*DCF!H$28,0)-MAX(BK649-BJ649,0)/Inputs!$B$17)*DCF!H$6</f>
        <v>9314.1843544072017</v>
      </c>
      <c r="CS649" s="15">
        <f ca="1">(BL649*DCF!I$28-DCF!I$5*MAX(BL649*DCF!I$28,0)-MAX(BL649-BK649,0)/Inputs!$B$17)*DCF!I$6</f>
        <v>10237.213015023777</v>
      </c>
      <c r="CT649" s="15">
        <f ca="1">(BM649*DCF!J$28-DCF!J$5*MAX(BM649*DCF!J$28,0)-MAX(BM649-BL649,0)/Inputs!$B$17)*DCF!J$6</f>
        <v>11989.42317594986</v>
      </c>
      <c r="CU649" s="15">
        <f ca="1">(BN649*DCF!K$28-DCF!K$5*MAX(BN649*DCF!K$28,0)-MAX(BN649-BM649,0)/Inputs!$B$17)*DCF!K$6</f>
        <v>14374.708969783507</v>
      </c>
      <c r="CV649" s="15">
        <f ca="1">(BO649*DCF!L$28-DCF!L$5*MAX(BO649*DCF!L$28,0)-MAX(BO649-BN649,0)/Inputs!$B$17)*DCF!L$6</f>
        <v>17835.937857497014</v>
      </c>
      <c r="CW649" s="15">
        <f ca="1">(BP649*DCF!M$28-DCF!M$5*MAX(BP649*DCF!M$28,0)-MAX(BP649-BO649,0)/Inputs!$B$17)*DCF!M$6</f>
        <v>22211.558580576231</v>
      </c>
      <c r="CX649" s="15">
        <f ca="1">(BQ649*DCF!C$46-DCF!C$5*MAX(BQ649*DCF!C$46,0)-MAX(BQ649-Inputs!$B$20,0)/Inputs!$B$24)*DCF!C$6</f>
        <v>-3848.685957994147</v>
      </c>
      <c r="CY649" s="15">
        <f ca="1">(BR649*DCF!D$46-DCF!D$5*MAX(BR649*DCF!D$46,0)-MAX(BR649-BQ649,0)/Inputs!$B$24)*DCF!D$6</f>
        <v>-1185.8552325408477</v>
      </c>
      <c r="CZ649" s="15">
        <f ca="1">(BS649*DCF!E$46-DCF!E$5*MAX(BS649*DCF!E$46,0)-MAX(BS649-BR649,0)/Inputs!$B$24)*DCF!E$6</f>
        <v>-817.82942368373256</v>
      </c>
      <c r="DA649" s="15">
        <f ca="1">(BT649*DCF!F$46-DCF!F$5*MAX(BT649*DCF!F$46,0)-MAX(BT649-BS649,0)/Inputs!$B$24)*DCF!F$6</f>
        <v>-5129.1511148519494</v>
      </c>
      <c r="DB649" s="15">
        <f ca="1">(BU649*DCF!G$46-DCF!G$5*MAX(BU649*DCF!G$46,0)-MAX(BU649-BT649,0)/Inputs!$B$24)*DCF!G$6</f>
        <v>-2120.7886798580294</v>
      </c>
      <c r="DC649" s="15">
        <f ca="1">(BV649*DCF!H$46-DCF!H$5*MAX(BV649*DCF!H$46,0)-MAX(BV649-BU649,0)/Inputs!$B$24)*DCF!H$6</f>
        <v>-2909.8343718582414</v>
      </c>
      <c r="DD649" s="15">
        <f ca="1">(BW649*DCF!I$46-DCF!I$5*MAX(BW649*DCF!I$46,0)-MAX(BW649-BV649,0)/Inputs!$B$24)*DCF!I$6</f>
        <v>705.67205023923736</v>
      </c>
      <c r="DE649" s="15">
        <f ca="1">(BX649*DCF!J$46-DCF!J$5*MAX(BX649*DCF!J$46,0)-MAX(BX649-BW649,0)/Inputs!$B$24)*DCF!J$6</f>
        <v>-1143.5731764457244</v>
      </c>
      <c r="DF649" s="15">
        <f ca="1">(BY649*DCF!K$46-DCF!K$5*MAX(BY649*DCF!K$46,0)-MAX(BY649-BX649,0)/Inputs!$B$24)*DCF!K$6</f>
        <v>1030.158777280006</v>
      </c>
      <c r="DG649" s="15">
        <f ca="1">(BZ649*DCF!L$46-DCF!L$5*MAX(BZ649*DCF!L$46,0)-MAX(BZ649-BY649,0)/Inputs!$B$24)*DCF!L$6</f>
        <v>-764.90987811705043</v>
      </c>
      <c r="DH649" s="15">
        <f ca="1">(CA649*DCF!M$46-DCF!M$5*MAX(CA649*DCF!M$46,0)-MAX(CA649-BZ649,0)/Inputs!$B$24)*DCF!M$6</f>
        <v>4688.4740969389622</v>
      </c>
      <c r="DI649" s="15">
        <f ca="1">SUM(CB649:CL649)+BE649*DCF!M$10*(1+Inputs!$B$30)*(1-Inputs!$B$33)*(1-Inputs!$B$30/Inputs!$B$31)/(Inputs!$B$29-Inputs!$B$30)*DCF!M$6</f>
        <v>76615.038970456342</v>
      </c>
      <c r="DJ649" s="15">
        <f ca="1">SUM(CM649:CW649)+BP649*DCF!M$28*(1+Inputs!$B$30)*(1-Inputs!$B$33)*(1-Inputs!$B$30/Inputs!$B$31)/(Inputs!$B$29-Inputs!$B$30)*DCF!M$6</f>
        <v>595193.45768015739</v>
      </c>
      <c r="DK649" s="15">
        <f ca="1">SUM(CX649:DH649)+CA649*DCF!M$46*(1+Inputs!$B$30)*(1-Inputs!$B$33)*(1-Inputs!$B$30/Inputs!$B$31)/(Inputs!$B$29-Inputs!$B$30)*DCF!M$6</f>
        <v>117913.70607562833</v>
      </c>
      <c r="DM649" s="15">
        <f ca="1">DI649+DJ649+DK649+Inputs!$B$34+Inputs!$B$36-Inputs!$B$35</f>
        <v>866573.20272624202</v>
      </c>
    </row>
    <row r="650" spans="1:117" x14ac:dyDescent="0.75">
      <c r="A650" s="11">
        <v>637</v>
      </c>
      <c r="C650" s="24">
        <f t="shared" ca="1" si="363"/>
        <v>0.78085231331728278</v>
      </c>
      <c r="D650" s="24">
        <f t="shared" ca="1" si="363"/>
        <v>-1.3934202184342822E-2</v>
      </c>
      <c r="E650" s="24">
        <f t="shared" ca="1" si="363"/>
        <v>0.51756366656831976</v>
      </c>
      <c r="F650" s="24">
        <f t="shared" ca="1" si="363"/>
        <v>1.0783477334503255</v>
      </c>
      <c r="G650" s="24">
        <f t="shared" ca="1" si="363"/>
        <v>-2.2680241246081239</v>
      </c>
      <c r="H650" s="24">
        <f t="shared" ca="1" si="363"/>
        <v>-0.21073502719023438</v>
      </c>
      <c r="I650" s="24">
        <f t="shared" ca="1" si="363"/>
        <v>0.95407714275723221</v>
      </c>
      <c r="J650" s="24">
        <f t="shared" ca="1" si="363"/>
        <v>-0.29617711630354643</v>
      </c>
      <c r="K650" s="24">
        <f t="shared" ca="1" si="363"/>
        <v>0.77475316148940943</v>
      </c>
      <c r="L650" s="24">
        <f t="shared" ca="1" si="363"/>
        <v>0.26844955451012897</v>
      </c>
      <c r="M650" s="24">
        <f t="shared" ca="1" si="363"/>
        <v>-0.62496373149642936</v>
      </c>
      <c r="N650" s="24">
        <f ca="1">SQRT(Inputs!$B$38)*C650+SQRT(1-Inputs!$B$38)*_xlfn.NORM.S.INV(RAND())</f>
        <v>0.58924715922092885</v>
      </c>
      <c r="O650" s="24">
        <f ca="1">SQRT(Inputs!$B$38)*D650+SQRT(1-Inputs!$B$38)*_xlfn.NORM.S.INV(RAND())</f>
        <v>-0.80529482673804009</v>
      </c>
      <c r="P650" s="24">
        <f ca="1">SQRT(Inputs!$B$38)*E650+SQRT(1-Inputs!$B$38)*_xlfn.NORM.S.INV(RAND())</f>
        <v>0.6167027351719202</v>
      </c>
      <c r="Q650" s="24">
        <f ca="1">SQRT(Inputs!$B$38)*F650+SQRT(1-Inputs!$B$38)*_xlfn.NORM.S.INV(RAND())</f>
        <v>0.45433456434788766</v>
      </c>
      <c r="R650" s="24">
        <f ca="1">SQRT(Inputs!$B$38)*G650+SQRT(1-Inputs!$B$38)*_xlfn.NORM.S.INV(RAND())</f>
        <v>-1.2256653583213468</v>
      </c>
      <c r="S650" s="24">
        <f ca="1">SQRT(Inputs!$B$38)*H650+SQRT(1-Inputs!$B$38)*_xlfn.NORM.S.INV(RAND())</f>
        <v>-0.32393625041442059</v>
      </c>
      <c r="T650" s="24">
        <f ca="1">SQRT(Inputs!$B$38)*I650+SQRT(1-Inputs!$B$38)*_xlfn.NORM.S.INV(RAND())</f>
        <v>0.75615317294389051</v>
      </c>
      <c r="U650" s="24">
        <f ca="1">SQRT(Inputs!$B$38)*J650+SQRT(1-Inputs!$B$38)*_xlfn.NORM.S.INV(RAND())</f>
        <v>-0.13841181584661538</v>
      </c>
      <c r="V650" s="24">
        <f ca="1">SQRT(Inputs!$B$38)*K650+SQRT(1-Inputs!$B$38)*_xlfn.NORM.S.INV(RAND())</f>
        <v>-0.55538444288380839</v>
      </c>
      <c r="W650" s="24">
        <f ca="1">SQRT(Inputs!$B$38)*L650+SQRT(1-Inputs!$B$38)*_xlfn.NORM.S.INV(RAND())</f>
        <v>-0.19053981926940597</v>
      </c>
      <c r="X650" s="24">
        <f ca="1">SQRT(Inputs!$B$38)*M650+SQRT(1-Inputs!$B$38)*_xlfn.NORM.S.INV(RAND())</f>
        <v>-3.9537370956556184E-2</v>
      </c>
      <c r="Y650" s="24">
        <f ca="1">SQRT(Inputs!$B$38)*C650+SQRT(1-Inputs!$B$38)*_xlfn.NORM.S.INV(RAND())</f>
        <v>-1.0622973899299191</v>
      </c>
      <c r="Z650" s="24">
        <f ca="1">SQRT(Inputs!$B$38)*D650+SQRT(1-Inputs!$B$38)*_xlfn.NORM.S.INV(RAND())</f>
        <v>0.67279084028205671</v>
      </c>
      <c r="AA650" s="24">
        <f ca="1">SQRT(Inputs!$B$38)*E650+SQRT(1-Inputs!$B$38)*_xlfn.NORM.S.INV(RAND())</f>
        <v>0.65624815496237721</v>
      </c>
      <c r="AB650" s="24">
        <f ca="1">SQRT(Inputs!$B$38)*F650+SQRT(1-Inputs!$B$38)*_xlfn.NORM.S.INV(RAND())</f>
        <v>-0.26858197179750543</v>
      </c>
      <c r="AC650" s="24">
        <f ca="1">SQRT(Inputs!$B$38)*G650+SQRT(1-Inputs!$B$38)*_xlfn.NORM.S.INV(RAND())</f>
        <v>-1.1725832955000113</v>
      </c>
      <c r="AD650" s="24">
        <f ca="1">SQRT(Inputs!$B$38)*H650+SQRT(1-Inputs!$B$38)*_xlfn.NORM.S.INV(RAND())</f>
        <v>-1.2922346722785976</v>
      </c>
      <c r="AE650" s="24">
        <f ca="1">SQRT(Inputs!$B$38)*I650+SQRT(1-Inputs!$B$38)*_xlfn.NORM.S.INV(RAND())</f>
        <v>-0.48752122367119544</v>
      </c>
      <c r="AF650" s="24">
        <f ca="1">SQRT(Inputs!$B$38)*J650+SQRT(1-Inputs!$B$38)*_xlfn.NORM.S.INV(RAND())</f>
        <v>-1.1790335415292179</v>
      </c>
      <c r="AG650" s="24">
        <f ca="1">SQRT(Inputs!$B$38)*K650+SQRT(1-Inputs!$B$38)*_xlfn.NORM.S.INV(RAND())</f>
        <v>-0.19969154115601556</v>
      </c>
      <c r="AH650" s="24">
        <f ca="1">SQRT(Inputs!$B$38)*L650+SQRT(1-Inputs!$B$38)*_xlfn.NORM.S.INV(RAND())</f>
        <v>0.34360425329177807</v>
      </c>
      <c r="AI650" s="24">
        <f ca="1">SQRT(Inputs!$B$38)*M650+SQRT(1-Inputs!$B$38)*_xlfn.NORM.S.INV(RAND())</f>
        <v>-1.2808423337673371</v>
      </c>
      <c r="AJ650" s="24">
        <f ca="1">SQRT(Inputs!$B$38)*C650+SQRT(1-Inputs!$B$38)*_xlfn.NORM.S.INV(RAND())</f>
        <v>6.7630780782394817E-2</v>
      </c>
      <c r="AK650" s="24">
        <f ca="1">SQRT(Inputs!$B$38)*D650+SQRT(1-Inputs!$B$38)*_xlfn.NORM.S.INV(RAND())</f>
        <v>0.13283133438675063</v>
      </c>
      <c r="AL650" s="24">
        <f ca="1">SQRT(Inputs!$B$38)*E650+SQRT(1-Inputs!$B$38)*_xlfn.NORM.S.INV(RAND())</f>
        <v>0.67433754060082052</v>
      </c>
      <c r="AM650" s="24">
        <f ca="1">SQRT(Inputs!$B$38)*F650+SQRT(1-Inputs!$B$38)*_xlfn.NORM.S.INV(RAND())</f>
        <v>0.6731542107887839</v>
      </c>
      <c r="AN650" s="24">
        <f ca="1">SQRT(Inputs!$B$38)*G650+SQRT(1-Inputs!$B$38)*_xlfn.NORM.S.INV(RAND())</f>
        <v>-0.79521779129329229</v>
      </c>
      <c r="AO650" s="24">
        <f ca="1">SQRT(Inputs!$B$38)*H650+SQRT(1-Inputs!$B$38)*_xlfn.NORM.S.INV(RAND())</f>
        <v>0.76935533200471817</v>
      </c>
      <c r="AP650" s="24">
        <f ca="1">SQRT(Inputs!$B$38)*I650+SQRT(1-Inputs!$B$38)*_xlfn.NORM.S.INV(RAND())</f>
        <v>0.16694527015914695</v>
      </c>
      <c r="AQ650" s="24">
        <f ca="1">SQRT(Inputs!$B$38)*J650+SQRT(1-Inputs!$B$38)*_xlfn.NORM.S.INV(RAND())</f>
        <v>-1.0811109584035543</v>
      </c>
      <c r="AR650" s="24">
        <f ca="1">SQRT(Inputs!$B$38)*K650+SQRT(1-Inputs!$B$38)*_xlfn.NORM.S.INV(RAND())</f>
        <v>1.4731665672901371</v>
      </c>
      <c r="AS650" s="24">
        <f ca="1">SQRT(Inputs!$B$38)*L650+SQRT(1-Inputs!$B$38)*_xlfn.NORM.S.INV(RAND())</f>
        <v>0.86793680844423227</v>
      </c>
      <c r="AT650" s="24">
        <f ca="1">SQRT(Inputs!$B$38)*M650+SQRT(1-Inputs!$B$38)*_xlfn.NORM.S.INV(RAND())</f>
        <v>1.2225298678808234</v>
      </c>
      <c r="AU650" s="15">
        <f ca="1">Inputs!$B$6*EXP($B$8-0.5*C$5^2+C$5*N650)</f>
        <v>5458.8622394285494</v>
      </c>
      <c r="AV650" s="15">
        <f t="shared" ca="1" si="328"/>
        <v>5902.7547940665127</v>
      </c>
      <c r="AW650" s="15">
        <f t="shared" ca="1" si="329"/>
        <v>7821.6565067155952</v>
      </c>
      <c r="AX650" s="15">
        <f t="shared" ca="1" si="330"/>
        <v>10107.176008485356</v>
      </c>
      <c r="AY650" s="15">
        <f t="shared" ca="1" si="331"/>
        <v>10704.616587575989</v>
      </c>
      <c r="AZ650" s="15">
        <f t="shared" ca="1" si="332"/>
        <v>12633.251886303375</v>
      </c>
      <c r="BA650" s="15">
        <f t="shared" ca="1" si="333"/>
        <v>16733.059928360322</v>
      </c>
      <c r="BB650" s="15">
        <f t="shared" ca="1" si="334"/>
        <v>20204.231672808433</v>
      </c>
      <c r="BC650" s="15">
        <f t="shared" ca="1" si="335"/>
        <v>23453.364264577845</v>
      </c>
      <c r="BD650" s="15">
        <f t="shared" ca="1" si="336"/>
        <v>28225.050946999731</v>
      </c>
      <c r="BE650" s="15">
        <f t="shared" ca="1" si="337"/>
        <v>34461.856852352801</v>
      </c>
      <c r="BF650" s="15">
        <f ca="1">Inputs!$B$13*EXP($B$9-0.5*C$6^2+C$6*Y650)</f>
        <v>11204.505208111146</v>
      </c>
      <c r="BG650" s="15">
        <f t="shared" ca="1" si="338"/>
        <v>15417.865235055882</v>
      </c>
      <c r="BH650" s="15">
        <f t="shared" ca="1" si="339"/>
        <v>21003.915260850943</v>
      </c>
      <c r="BI650" s="15">
        <f t="shared" ca="1" si="340"/>
        <v>24670.690861969499</v>
      </c>
      <c r="BJ650" s="15">
        <f t="shared" ca="1" si="341"/>
        <v>25541.306251692709</v>
      </c>
      <c r="BK650" s="15">
        <f t="shared" ca="1" si="342"/>
        <v>26290.116415668988</v>
      </c>
      <c r="BL650" s="15">
        <f t="shared" ca="1" si="343"/>
        <v>30317.044216866787</v>
      </c>
      <c r="BM650" s="15">
        <f t="shared" ca="1" si="344"/>
        <v>32188.782080584107</v>
      </c>
      <c r="BN650" s="15">
        <f t="shared" ca="1" si="345"/>
        <v>38652.063176813746</v>
      </c>
      <c r="BO650" s="15">
        <f t="shared" ca="1" si="346"/>
        <v>49495.292753560745</v>
      </c>
      <c r="BP650" s="15">
        <f t="shared" ca="1" si="347"/>
        <v>52690.617711099294</v>
      </c>
      <c r="BQ650" s="15">
        <f ca="1">Inputs!$B$20*EXP($B$10-0.5*C$7^2+C$7*AJ650)</f>
        <v>4393.652447774426</v>
      </c>
      <c r="BR650" s="15">
        <f t="shared" ca="1" si="348"/>
        <v>6218.4891111362067</v>
      </c>
      <c r="BS650" s="15">
        <f t="shared" ca="1" si="349"/>
        <v>10335.307720601815</v>
      </c>
      <c r="BT650" s="15">
        <f t="shared" ca="1" si="350"/>
        <v>17002.441782729635</v>
      </c>
      <c r="BU650" s="15">
        <f t="shared" ca="1" si="351"/>
        <v>19438.848697508274</v>
      </c>
      <c r="BV650" s="15">
        <f t="shared" ca="1" si="352"/>
        <v>32163.701958146674</v>
      </c>
      <c r="BW650" s="15">
        <f t="shared" ca="1" si="353"/>
        <v>46496.857879270494</v>
      </c>
      <c r="BX650" s="15">
        <f t="shared" ca="1" si="354"/>
        <v>52361.15877046989</v>
      </c>
      <c r="BY650" s="15">
        <f t="shared" ca="1" si="355"/>
        <v>97253.962912394898</v>
      </c>
      <c r="BZ650" s="15">
        <f t="shared" ca="1" si="356"/>
        <v>160067.32126987161</v>
      </c>
      <c r="CA650" s="15">
        <f t="shared" ca="1" si="357"/>
        <v>279404.42174948537</v>
      </c>
      <c r="CB650" s="15">
        <f ca="1">(AU650*DCF!C$10-DCF!C$5*MAX(AU650*DCF!C$10,0)-MAX(AU650-Inputs!$B$6,0)/Inputs!$B$10)*DCF!C$6</f>
        <v>1039.5332943710973</v>
      </c>
      <c r="CC650" s="15">
        <f ca="1">(AV650*DCF!D$10-DCF!D$5*MAX(AV650*DCF!D$10,0)-MAX(AV650-AU650,0)/Inputs!$B$10)*DCF!D$6</f>
        <v>1330.5249092476274</v>
      </c>
      <c r="CD650" s="15">
        <f ca="1">(AW650*DCF!E$10-DCF!E$5*MAX(AW650*DCF!E$10,0)-MAX(AW650-AV650,0)/Inputs!$B$10)*DCF!E$6</f>
        <v>1373.6798464809667</v>
      </c>
      <c r="CE650" s="15">
        <f ca="1">(AX650*DCF!F$10-DCF!F$5*MAX(AX650*DCF!F$10,0)-MAX(AX650-AW650,0)/Inputs!$B$10)*DCF!F$6</f>
        <v>1730.8204713712612</v>
      </c>
      <c r="CF650" s="15">
        <f ca="1">(AY650*DCF!G$10-DCF!G$5*MAX(AY650*DCF!G$10,0)-MAX(AY650-AX650,0)/Inputs!$B$10)*DCF!G$6</f>
        <v>2090.7391758708709</v>
      </c>
      <c r="CG650" s="15">
        <f ca="1">(AZ650*DCF!H$10-DCF!H$5*MAX(AZ650*DCF!H$10,0)-MAX(AZ650-AY650,0)/Inputs!$B$10)*DCF!H$6</f>
        <v>2110.2911426806563</v>
      </c>
      <c r="CH650" s="15">
        <f ca="1">(BA650*DCF!I$10-DCF!I$5*MAX(BA650*DCF!I$10,0)-MAX(BA650-AZ650,0)/Inputs!$B$10)*DCF!I$6</f>
        <v>2384.0074618387671</v>
      </c>
      <c r="CI650" s="15">
        <f ca="1">(BB650*DCF!J$10-DCF!J$5*MAX(BB650*DCF!J$10,0)-MAX(BB650-BA650,0)/Inputs!$B$10)*DCF!J$6</f>
        <v>2941.0941578725706</v>
      </c>
      <c r="CJ650" s="15">
        <f ca="1">(BC650*DCF!K$10-DCF!K$5*MAX(BC650*DCF!K$10,0)-MAX(BC650-BB650,0)/Inputs!$B$10)*DCF!K$6</f>
        <v>3320.7858814387446</v>
      </c>
      <c r="CK650" s="15">
        <f ca="1">(BD650*DCF!L$10-DCF!L$5*MAX(BD650*DCF!L$10,0)-MAX(BD650-BC650,0)/Inputs!$B$10)*DCF!L$6</f>
        <v>3639.8180610743093</v>
      </c>
      <c r="CL650" s="15">
        <f ca="1">(BE650*DCF!M$10-DCF!M$5*MAX(BE650*DCF!M$10,0)-MAX(BE650-BD650,0)/Inputs!$B$10)*DCF!M$6</f>
        <v>4117.9606280409926</v>
      </c>
      <c r="CM650" s="15">
        <f ca="1">(BF650*DCF!C$28-DCF!C$5*MAX(BF650*DCF!C$28,0)-MAX(BF650-Inputs!$B$13,0)/Inputs!$B$17)*DCF!C$6</f>
        <v>3419.5415089362546</v>
      </c>
      <c r="CN650" s="15">
        <f ca="1">(BG650*DCF!D$28-DCF!D$5*MAX(BG650*DCF!D$28,0)-MAX(BG650-BF650,0)/Inputs!$B$17)*DCF!D$6</f>
        <v>3642.0140317272985</v>
      </c>
      <c r="CO650" s="15">
        <f ca="1">(BH650*DCF!E$28-DCF!E$5*MAX(BH650*DCF!E$28,0)-MAX(BH650-BG650,0)/Inputs!$B$17)*DCF!E$6</f>
        <v>4847.7492375803686</v>
      </c>
      <c r="CP650" s="15">
        <f ca="1">(BI650*DCF!F$28-DCF!F$5*MAX(BI650*DCF!F$28,0)-MAX(BI650-BH650,0)/Inputs!$B$17)*DCF!F$6</f>
        <v>6029.8482657562727</v>
      </c>
      <c r="CQ650" s="15">
        <f ca="1">(BJ650*DCF!G$28-DCF!G$5*MAX(BJ650*DCF!G$28,0)-MAX(BJ650-BI650,0)/Inputs!$B$17)*DCF!G$6</f>
        <v>6480.4567804122571</v>
      </c>
      <c r="CR650" s="15">
        <f ca="1">(BK650*DCF!H$28-DCF!H$5*MAX(BK650*DCF!H$28,0)-MAX(BK650-BJ650,0)/Inputs!$B$17)*DCF!H$6</f>
        <v>6385.491756093521</v>
      </c>
      <c r="CS650" s="15">
        <f ca="1">(BL650*DCF!I$28-DCF!I$5*MAX(BL650*DCF!I$28,0)-MAX(BL650-BK650,0)/Inputs!$B$17)*DCF!I$6</f>
        <v>6551.1574295143282</v>
      </c>
      <c r="CT650" s="15">
        <f ca="1">(BM650*DCF!J$28-DCF!J$5*MAX(BM650*DCF!J$28,0)-MAX(BM650-BL650,0)/Inputs!$B$17)*DCF!J$6</f>
        <v>6932.5934506793337</v>
      </c>
      <c r="CU650" s="15">
        <f ca="1">(BN650*DCF!K$28-DCF!K$5*MAX(BN650*DCF!K$28,0)-MAX(BN650-BM650,0)/Inputs!$B$17)*DCF!K$6</f>
        <v>7371.0018199645474</v>
      </c>
      <c r="CV650" s="15">
        <f ca="1">(BO650*DCF!L$28-DCF!L$5*MAX(BO650*DCF!L$28,0)-MAX(BO650-BN650,0)/Inputs!$B$17)*DCF!L$6</f>
        <v>8648.4202967345409</v>
      </c>
      <c r="CW650" s="15">
        <f ca="1">(BP650*DCF!M$28-DCF!M$5*MAX(BP650*DCF!M$28,0)-MAX(BP650-BO650,0)/Inputs!$B$17)*DCF!M$6</f>
        <v>9579.7689714795124</v>
      </c>
      <c r="CX650" s="15">
        <f ca="1">(BQ650*DCF!C$46-DCF!C$5*MAX(BQ650*DCF!C$46,0)-MAX(BQ650-Inputs!$B$20,0)/Inputs!$B$24)*DCF!C$6</f>
        <v>-1565.5790631231589</v>
      </c>
      <c r="CY650" s="15">
        <f ca="1">(BR650*DCF!D$46-DCF!D$5*MAX(BR650*DCF!D$46,0)-MAX(BR650-BQ650,0)/Inputs!$B$24)*DCF!D$6</f>
        <v>-1839.9937309671554</v>
      </c>
      <c r="CZ650" s="15">
        <f ca="1">(BS650*DCF!E$46-DCF!E$5*MAX(BS650*DCF!E$46,0)-MAX(BS650-BR650,0)/Inputs!$B$24)*DCF!E$6</f>
        <v>-2844.9046947096263</v>
      </c>
      <c r="DA650" s="15">
        <f ca="1">(BT650*DCF!F$46-DCF!F$5*MAX(BT650*DCF!F$46,0)-MAX(BT650-BS650,0)/Inputs!$B$24)*DCF!F$6</f>
        <v>-3665.9395844616865</v>
      </c>
      <c r="DB650" s="15">
        <f ca="1">(BU650*DCF!G$46-DCF!G$5*MAX(BU650*DCF!G$46,0)-MAX(BU650-BT650,0)/Inputs!$B$24)*DCF!G$6</f>
        <v>-1473.4436123173177</v>
      </c>
      <c r="DC650" s="15">
        <f ca="1">(BV650*DCF!H$46-DCF!H$5*MAX(BV650*DCF!H$46,0)-MAX(BV650-BU650,0)/Inputs!$B$24)*DCF!H$6</f>
        <v>-3954.1701842738976</v>
      </c>
      <c r="DD650" s="15">
        <f ca="1">(BW650*DCF!I$46-DCF!I$5*MAX(BW650*DCF!I$46,0)-MAX(BW650-BV650,0)/Inputs!$B$24)*DCF!I$6</f>
        <v>-3040.631625409354</v>
      </c>
      <c r="DE650" s="15">
        <f ca="1">(BX650*DCF!J$46-DCF!J$5*MAX(BX650*DCF!J$46,0)-MAX(BX650-BW650,0)/Inputs!$B$24)*DCF!J$6</f>
        <v>641.28898472772801</v>
      </c>
      <c r="DF650" s="15">
        <f ca="1">(BY650*DCF!K$46-DCF!K$5*MAX(BY650*DCF!K$46,0)-MAX(BY650-BX650,0)/Inputs!$B$24)*DCF!K$6</f>
        <v>-5442.0705160674688</v>
      </c>
      <c r="DG650" s="15">
        <f ca="1">(BZ650*DCF!L$46-DCF!L$5*MAX(BZ650*DCF!L$46,0)-MAX(BZ650-BY650,0)/Inputs!$B$24)*DCF!L$6</f>
        <v>-3150.1576975601374</v>
      </c>
      <c r="DH650" s="15">
        <f ca="1">(CA650*DCF!M$46-DCF!M$5*MAX(CA650*DCF!M$46,0)-MAX(CA650-BZ650,0)/Inputs!$B$24)*DCF!M$6</f>
        <v>-3043.9507219147554</v>
      </c>
      <c r="DI650" s="15">
        <f ca="1">SUM(CB650:CL650)+BE650*DCF!M$10*(1+Inputs!$B$30)*(1-Inputs!$B$33)*(1-Inputs!$B$30/Inputs!$B$31)/(Inputs!$B$29-Inputs!$B$30)*DCF!M$6</f>
        <v>121987.05836126518</v>
      </c>
      <c r="DJ650" s="15">
        <f ca="1">SUM(CM650:CW650)+BP650*DCF!M$28*(1+Inputs!$B$30)*(1-Inputs!$B$33)*(1-Inputs!$B$30/Inputs!$B$31)/(Inputs!$B$29-Inputs!$B$30)*DCF!M$6</f>
        <v>265406.29135058017</v>
      </c>
      <c r="DK650" s="15">
        <f ca="1">SUM(CX650:DH650)+CA650*DCF!M$46*(1+Inputs!$B$30)*(1-Inputs!$B$33)*(1-Inputs!$B$30/Inputs!$B$31)/(Inputs!$B$29-Inputs!$B$30)*DCF!M$6</f>
        <v>402612.78114825534</v>
      </c>
      <c r="DM650" s="15">
        <f ca="1">DI650+DJ650+DK650+Inputs!$B$34+Inputs!$B$36-Inputs!$B$35</f>
        <v>866857.13086010073</v>
      </c>
    </row>
    <row r="651" spans="1:117" x14ac:dyDescent="0.75">
      <c r="A651" s="11">
        <v>638</v>
      </c>
      <c r="C651" s="24">
        <f t="shared" ca="1" si="363"/>
        <v>-0.35532189608140591</v>
      </c>
      <c r="D651" s="24">
        <f t="shared" ca="1" si="363"/>
        <v>0.50773407799865733</v>
      </c>
      <c r="E651" s="24">
        <f t="shared" ca="1" si="363"/>
        <v>-0.92170894591086716</v>
      </c>
      <c r="F651" s="24">
        <f t="shared" ca="1" si="363"/>
        <v>0.83483342439935349</v>
      </c>
      <c r="G651" s="24">
        <f t="shared" ca="1" si="363"/>
        <v>-2.09831235278171</v>
      </c>
      <c r="H651" s="24">
        <f t="shared" ca="1" si="363"/>
        <v>-0.38249777661707701</v>
      </c>
      <c r="I651" s="24">
        <f t="shared" ca="1" si="363"/>
        <v>-1.1297755275257668</v>
      </c>
      <c r="J651" s="24">
        <f t="shared" ca="1" si="363"/>
        <v>1.3347413878106114</v>
      </c>
      <c r="K651" s="24">
        <f t="shared" ca="1" si="363"/>
        <v>0.90430134421775743</v>
      </c>
      <c r="L651" s="24">
        <f t="shared" ca="1" si="363"/>
        <v>-1.4761507817648598</v>
      </c>
      <c r="M651" s="24">
        <f t="shared" ca="1" si="363"/>
        <v>-1.9768213717145438</v>
      </c>
      <c r="N651" s="24">
        <f ca="1">SQRT(Inputs!$B$38)*C651+SQRT(1-Inputs!$B$38)*_xlfn.NORM.S.INV(RAND())</f>
        <v>-0.8103148680921537</v>
      </c>
      <c r="O651" s="24">
        <f ca="1">SQRT(Inputs!$B$38)*D651+SQRT(1-Inputs!$B$38)*_xlfn.NORM.S.INV(RAND())</f>
        <v>1.1938031520261283</v>
      </c>
      <c r="P651" s="24">
        <f ca="1">SQRT(Inputs!$B$38)*E651+SQRT(1-Inputs!$B$38)*_xlfn.NORM.S.INV(RAND())</f>
        <v>-0.82307405826458313</v>
      </c>
      <c r="Q651" s="24">
        <f ca="1">SQRT(Inputs!$B$38)*F651+SQRT(1-Inputs!$B$38)*_xlfn.NORM.S.INV(RAND())</f>
        <v>0.34089600481448845</v>
      </c>
      <c r="R651" s="24">
        <f ca="1">SQRT(Inputs!$B$38)*G651+SQRT(1-Inputs!$B$38)*_xlfn.NORM.S.INV(RAND())</f>
        <v>-0.90187944334247649</v>
      </c>
      <c r="S651" s="24">
        <f ca="1">SQRT(Inputs!$B$38)*H651+SQRT(1-Inputs!$B$38)*_xlfn.NORM.S.INV(RAND())</f>
        <v>-1.0343822841203898</v>
      </c>
      <c r="T651" s="24">
        <f ca="1">SQRT(Inputs!$B$38)*I651+SQRT(1-Inputs!$B$38)*_xlfn.NORM.S.INV(RAND())</f>
        <v>-0.83599097610939133</v>
      </c>
      <c r="U651" s="24">
        <f ca="1">SQRT(Inputs!$B$38)*J651+SQRT(1-Inputs!$B$38)*_xlfn.NORM.S.INV(RAND())</f>
        <v>-1.4698122747430653E-2</v>
      </c>
      <c r="V651" s="24">
        <f ca="1">SQRT(Inputs!$B$38)*K651+SQRT(1-Inputs!$B$38)*_xlfn.NORM.S.INV(RAND())</f>
        <v>0.13074648780094178</v>
      </c>
      <c r="W651" s="24">
        <f ca="1">SQRT(Inputs!$B$38)*L651+SQRT(1-Inputs!$B$38)*_xlfn.NORM.S.INV(RAND())</f>
        <v>-0.26892503553539671</v>
      </c>
      <c r="X651" s="24">
        <f ca="1">SQRT(Inputs!$B$38)*M651+SQRT(1-Inputs!$B$38)*_xlfn.NORM.S.INV(RAND())</f>
        <v>-1.030874737102994</v>
      </c>
      <c r="Y651" s="24">
        <f ca="1">SQRT(Inputs!$B$38)*C651+SQRT(1-Inputs!$B$38)*_xlfn.NORM.S.INV(RAND())</f>
        <v>1.1846400410530469</v>
      </c>
      <c r="Z651" s="24">
        <f ca="1">SQRT(Inputs!$B$38)*D651+SQRT(1-Inputs!$B$38)*_xlfn.NORM.S.INV(RAND())</f>
        <v>0.99549269437341503</v>
      </c>
      <c r="AA651" s="24">
        <f ca="1">SQRT(Inputs!$B$38)*E651+SQRT(1-Inputs!$B$38)*_xlfn.NORM.S.INV(RAND())</f>
        <v>-0.20805007551219035</v>
      </c>
      <c r="AB651" s="24">
        <f ca="1">SQRT(Inputs!$B$38)*F651+SQRT(1-Inputs!$B$38)*_xlfn.NORM.S.INV(RAND())</f>
        <v>0.40954219481127424</v>
      </c>
      <c r="AC651" s="24">
        <f ca="1">SQRT(Inputs!$B$38)*G651+SQRT(1-Inputs!$B$38)*_xlfn.NORM.S.INV(RAND())</f>
        <v>-0.18100145249593025</v>
      </c>
      <c r="AD651" s="24">
        <f ca="1">SQRT(Inputs!$B$38)*H651+SQRT(1-Inputs!$B$38)*_xlfn.NORM.S.INV(RAND())</f>
        <v>-0.9852285253928128</v>
      </c>
      <c r="AE651" s="24">
        <f ca="1">SQRT(Inputs!$B$38)*I651+SQRT(1-Inputs!$B$38)*_xlfn.NORM.S.INV(RAND())</f>
        <v>-1.684285425144433</v>
      </c>
      <c r="AF651" s="24">
        <f ca="1">SQRT(Inputs!$B$38)*J651+SQRT(1-Inputs!$B$38)*_xlfn.NORM.S.INV(RAND())</f>
        <v>0.48865343653239957</v>
      </c>
      <c r="AG651" s="24">
        <f ca="1">SQRT(Inputs!$B$38)*K651+SQRT(1-Inputs!$B$38)*_xlfn.NORM.S.INV(RAND())</f>
        <v>-0.25580291579920467</v>
      </c>
      <c r="AH651" s="24">
        <f ca="1">SQRT(Inputs!$B$38)*L651+SQRT(1-Inputs!$B$38)*_xlfn.NORM.S.INV(RAND())</f>
        <v>-0.76860504362027615</v>
      </c>
      <c r="AI651" s="24">
        <f ca="1">SQRT(Inputs!$B$38)*M651+SQRT(1-Inputs!$B$38)*_xlfn.NORM.S.INV(RAND())</f>
        <v>-0.77570053479460688</v>
      </c>
      <c r="AJ651" s="24">
        <f ca="1">SQRT(Inputs!$B$38)*C651+SQRT(1-Inputs!$B$38)*_xlfn.NORM.S.INV(RAND())</f>
        <v>-0.94391041857901348</v>
      </c>
      <c r="AK651" s="24">
        <f ca="1">SQRT(Inputs!$B$38)*D651+SQRT(1-Inputs!$B$38)*_xlfn.NORM.S.INV(RAND())</f>
        <v>-0.99292040137145487</v>
      </c>
      <c r="AL651" s="24">
        <f ca="1">SQRT(Inputs!$B$38)*E651+SQRT(1-Inputs!$B$38)*_xlfn.NORM.S.INV(RAND())</f>
        <v>-0.53505621975579354</v>
      </c>
      <c r="AM651" s="24">
        <f ca="1">SQRT(Inputs!$B$38)*F651+SQRT(1-Inputs!$B$38)*_xlfn.NORM.S.INV(RAND())</f>
        <v>0.3689597455812112</v>
      </c>
      <c r="AN651" s="24">
        <f ca="1">SQRT(Inputs!$B$38)*G651+SQRT(1-Inputs!$B$38)*_xlfn.NORM.S.INV(RAND())</f>
        <v>0.1398286023658748</v>
      </c>
      <c r="AO651" s="24">
        <f ca="1">SQRT(Inputs!$B$38)*H651+SQRT(1-Inputs!$B$38)*_xlfn.NORM.S.INV(RAND())</f>
        <v>0.69816626212312727</v>
      </c>
      <c r="AP651" s="24">
        <f ca="1">SQRT(Inputs!$B$38)*I651+SQRT(1-Inputs!$B$38)*_xlfn.NORM.S.INV(RAND())</f>
        <v>-0.63862982101356336</v>
      </c>
      <c r="AQ651" s="24">
        <f ca="1">SQRT(Inputs!$B$38)*J651+SQRT(1-Inputs!$B$38)*_xlfn.NORM.S.INV(RAND())</f>
        <v>0.85894101050538707</v>
      </c>
      <c r="AR651" s="24">
        <f ca="1">SQRT(Inputs!$B$38)*K651+SQRT(1-Inputs!$B$38)*_xlfn.NORM.S.INV(RAND())</f>
        <v>-0.4125883467849647</v>
      </c>
      <c r="AS651" s="24">
        <f ca="1">SQRT(Inputs!$B$38)*L651+SQRT(1-Inputs!$B$38)*_xlfn.NORM.S.INV(RAND())</f>
        <v>-1.3887748892084164</v>
      </c>
      <c r="AT651" s="24">
        <f ca="1">SQRT(Inputs!$B$38)*M651+SQRT(1-Inputs!$B$38)*_xlfn.NORM.S.INV(RAND())</f>
        <v>-0.84588220920727797</v>
      </c>
      <c r="AU651" s="15">
        <f ca="1">Inputs!$B$6*EXP($B$8-0.5*C$5^2+C$5*N651)</f>
        <v>4352.2326988985797</v>
      </c>
      <c r="AV651" s="15">
        <f t="shared" ca="1" si="328"/>
        <v>6314.1877800494522</v>
      </c>
      <c r="AW651" s="15">
        <f t="shared" ca="1" si="329"/>
        <v>6890.044655179584</v>
      </c>
      <c r="AX651" s="15">
        <f t="shared" ca="1" si="330"/>
        <v>8778.053308216131</v>
      </c>
      <c r="AY651" s="15">
        <f t="shared" ca="1" si="331"/>
        <v>9655.2170216546838</v>
      </c>
      <c r="AZ651" s="15">
        <f t="shared" ca="1" si="332"/>
        <v>10537.304374496816</v>
      </c>
      <c r="BA651" s="15">
        <f t="shared" ca="1" si="333"/>
        <v>11814.675648577637</v>
      </c>
      <c r="BB651" s="15">
        <f t="shared" ca="1" si="334"/>
        <v>14443.477980693291</v>
      </c>
      <c r="BC651" s="15">
        <f t="shared" ca="1" si="335"/>
        <v>17914.258914302223</v>
      </c>
      <c r="BD651" s="15">
        <f t="shared" ca="1" si="336"/>
        <v>21401.506190984499</v>
      </c>
      <c r="BE651" s="15">
        <f t="shared" ca="1" si="337"/>
        <v>23874.553407893738</v>
      </c>
      <c r="BF651" s="15">
        <f ca="1">Inputs!$B$13*EXP($B$9-0.5*C$6^2+C$6*Y651)</f>
        <v>17492.393061730578</v>
      </c>
      <c r="BG651" s="15">
        <f t="shared" ca="1" si="338"/>
        <v>25513.427478326892</v>
      </c>
      <c r="BH651" s="15">
        <f t="shared" ca="1" si="339"/>
        <v>30115.397062605643</v>
      </c>
      <c r="BI651" s="15">
        <f t="shared" ca="1" si="340"/>
        <v>39264.474778543066</v>
      </c>
      <c r="BJ651" s="15">
        <f t="shared" ca="1" si="341"/>
        <v>46896.043613256392</v>
      </c>
      <c r="BK651" s="15">
        <f t="shared" ca="1" si="342"/>
        <v>50331.25308389296</v>
      </c>
      <c r="BL651" s="15">
        <f t="shared" ca="1" si="343"/>
        <v>49702.368621828587</v>
      </c>
      <c r="BM651" s="15">
        <f t="shared" ca="1" si="344"/>
        <v>64918.539853972215</v>
      </c>
      <c r="BN651" s="15">
        <f t="shared" ca="1" si="345"/>
        <v>77431.311574693449</v>
      </c>
      <c r="BO651" s="15">
        <f t="shared" ca="1" si="346"/>
        <v>87128.599872677616</v>
      </c>
      <c r="BP651" s="15">
        <f t="shared" ca="1" si="347"/>
        <v>98216.650881740614</v>
      </c>
      <c r="BQ651" s="15">
        <f ca="1">Inputs!$B$20*EXP($B$10-0.5*C$7^2+C$7*AJ651)</f>
        <v>3069.1011138907656</v>
      </c>
      <c r="BR651" s="15">
        <f t="shared" ca="1" si="348"/>
        <v>3038.1068295329087</v>
      </c>
      <c r="BS651" s="15">
        <f t="shared" ca="1" si="349"/>
        <v>3567.7393506047329</v>
      </c>
      <c r="BT651" s="15">
        <f t="shared" ca="1" si="350"/>
        <v>5419.0642071688944</v>
      </c>
      <c r="BU651" s="15">
        <f t="shared" ca="1" si="351"/>
        <v>7768.621971157304</v>
      </c>
      <c r="BV651" s="15">
        <f t="shared" ca="1" si="352"/>
        <v>12649.516285661242</v>
      </c>
      <c r="BW651" s="15">
        <f t="shared" ca="1" si="353"/>
        <v>15420.006798873672</v>
      </c>
      <c r="BX651" s="15">
        <f t="shared" ca="1" si="354"/>
        <v>25620.078808210757</v>
      </c>
      <c r="BY651" s="15">
        <f t="shared" ca="1" si="355"/>
        <v>33173.305373631199</v>
      </c>
      <c r="BZ651" s="15">
        <f t="shared" ca="1" si="356"/>
        <v>36058.921790853041</v>
      </c>
      <c r="CA651" s="15">
        <f t="shared" ca="1" si="357"/>
        <v>43582.759398213915</v>
      </c>
      <c r="CB651" s="15">
        <f ca="1">(AU651*DCF!C$10-DCF!C$5*MAX(AU651*DCF!C$10,0)-MAX(AU651-Inputs!$B$6,0)/Inputs!$B$10)*DCF!C$6</f>
        <v>1047.4237602416358</v>
      </c>
      <c r="CC651" s="15">
        <f ca="1">(AV651*DCF!D$10-DCF!D$5*MAX(AV651*DCF!D$10,0)-MAX(AV651-AU651,0)/Inputs!$B$10)*DCF!D$6</f>
        <v>1060.66909564255</v>
      </c>
      <c r="CD651" s="15">
        <f ca="1">(AW651*DCF!E$10-DCF!E$5*MAX(AW651*DCF!E$10,0)-MAX(AW651-AV651,0)/Inputs!$B$10)*DCF!E$6</f>
        <v>1461.0948151226387</v>
      </c>
      <c r="CE651" s="15">
        <f ca="1">(AX651*DCF!F$10-DCF!F$5*MAX(AX651*DCF!F$10,0)-MAX(AX651-AW651,0)/Inputs!$B$10)*DCF!F$6</f>
        <v>1523.3872562746383</v>
      </c>
      <c r="CF651" s="15">
        <f ca="1">(AY651*DCF!G$10-DCF!G$5*MAX(AY651*DCF!G$10,0)-MAX(AY651-AX651,0)/Inputs!$B$10)*DCF!G$6</f>
        <v>1820.7534278876553</v>
      </c>
      <c r="CG651" s="15">
        <f ca="1">(AZ651*DCF!H$10-DCF!H$5*MAX(AZ651*DCF!H$10,0)-MAX(AZ651-AY651,0)/Inputs!$B$10)*DCF!H$6</f>
        <v>1889.1947795227943</v>
      </c>
      <c r="CH651" s="15">
        <f ca="1">(BA651*DCF!I$10-DCF!I$5*MAX(BA651*DCF!I$10,0)-MAX(BA651-AZ651,0)/Inputs!$B$10)*DCF!I$6</f>
        <v>1948.5765963194694</v>
      </c>
      <c r="CI651" s="15">
        <f ca="1">(BB651*DCF!J$10-DCF!J$5*MAX(BB651*DCF!J$10,0)-MAX(BB651-BA651,0)/Inputs!$B$10)*DCF!J$6</f>
        <v>2080.1826607938124</v>
      </c>
      <c r="CJ651" s="15">
        <f ca="1">(BC651*DCF!K$10-DCF!K$5*MAX(BC651*DCF!K$10,0)-MAX(BC651-BB651,0)/Inputs!$B$10)*DCF!K$6</f>
        <v>2398.0514848376743</v>
      </c>
      <c r="CK651" s="15">
        <f ca="1">(BD651*DCF!L$10-DCF!L$5*MAX(BD651*DCF!L$10,0)-MAX(BD651-BC651,0)/Inputs!$B$10)*DCF!L$6</f>
        <v>2776.7965676122558</v>
      </c>
      <c r="CL651" s="15">
        <f ca="1">(BE651*DCF!M$10-DCF!M$5*MAX(BE651*DCF!M$10,0)-MAX(BE651-BD651,0)/Inputs!$B$10)*DCF!M$6</f>
        <v>3073.5763660989978</v>
      </c>
      <c r="CM651" s="15">
        <f ca="1">(BF651*DCF!C$28-DCF!C$5*MAX(BF651*DCF!C$28,0)-MAX(BF651-Inputs!$B$13,0)/Inputs!$B$17)*DCF!C$6</f>
        <v>3928.5421527710173</v>
      </c>
      <c r="CN651" s="15">
        <f ca="1">(BG651*DCF!D$28-DCF!D$5*MAX(BG651*DCF!D$28,0)-MAX(BG651-BF651,0)/Inputs!$B$17)*DCF!D$6</f>
        <v>5803.0384267552099</v>
      </c>
      <c r="CO651" s="15">
        <f ca="1">(BH651*DCF!E$28-DCF!E$5*MAX(BH651*DCF!E$28,0)-MAX(BH651-BG651,0)/Inputs!$B$17)*DCF!E$6</f>
        <v>7622.2318362925143</v>
      </c>
      <c r="CP651" s="15">
        <f ca="1">(BI651*DCF!F$28-DCF!F$5*MAX(BI651*DCF!F$28,0)-MAX(BI651-BH651,0)/Inputs!$B$17)*DCF!F$6</f>
        <v>8993.5364318528609</v>
      </c>
      <c r="CQ651" s="15">
        <f ca="1">(BJ651*DCF!G$28-DCF!G$5*MAX(BJ651*DCF!G$28,0)-MAX(BJ651-BI651,0)/Inputs!$B$17)*DCF!G$6</f>
        <v>10883.979827412892</v>
      </c>
      <c r="CR651" s="15">
        <f ca="1">(BK651*DCF!H$28-DCF!H$5*MAX(BK651*DCF!H$28,0)-MAX(BK651-BJ651,0)/Inputs!$B$17)*DCF!H$6</f>
        <v>11913.739031119938</v>
      </c>
      <c r="CS651" s="15">
        <f ca="1">(BL651*DCF!I$28-DCF!I$5*MAX(BL651*DCF!I$28,0)-MAX(BL651-BK651,0)/Inputs!$B$17)*DCF!I$6</f>
        <v>11687.662932385459</v>
      </c>
      <c r="CT651" s="15">
        <f ca="1">(BM651*DCF!J$28-DCF!J$5*MAX(BM651*DCF!J$28,0)-MAX(BM651-BL651,0)/Inputs!$B$17)*DCF!J$6</f>
        <v>12464.683685439682</v>
      </c>
      <c r="CU651" s="15">
        <f ca="1">(BN651*DCF!K$28-DCF!K$5*MAX(BN651*DCF!K$28,0)-MAX(BN651-BM651,0)/Inputs!$B$17)*DCF!K$6</f>
        <v>14819.546847224025</v>
      </c>
      <c r="CV651" s="15">
        <f ca="1">(BO651*DCF!L$28-DCF!L$5*MAX(BO651*DCF!L$28,0)-MAX(BO651-BN651,0)/Inputs!$B$17)*DCF!L$6</f>
        <v>16286.720151888172</v>
      </c>
      <c r="CW651" s="15">
        <f ca="1">(BP651*DCF!M$28-DCF!M$5*MAX(BP651*DCF!M$28,0)-MAX(BP651-BO651,0)/Inputs!$B$17)*DCF!M$6</f>
        <v>17320.50680734641</v>
      </c>
      <c r="CX651" s="15">
        <f ca="1">(BQ651*DCF!C$46-DCF!C$5*MAX(BQ651*DCF!C$46,0)-MAX(BQ651-Inputs!$B$20,0)/Inputs!$B$24)*DCF!C$6</f>
        <v>-708.79933346207054</v>
      </c>
      <c r="CY651" s="15">
        <f ca="1">(BR651*DCF!D$46-DCF!D$5*MAX(BR651*DCF!D$46,0)-MAX(BR651-BQ651,0)/Inputs!$B$24)*DCF!D$6</f>
        <v>-518.53398623414216</v>
      </c>
      <c r="CZ651" s="15">
        <f ca="1">(BS651*DCF!E$46-DCF!E$5*MAX(BS651*DCF!E$46,0)-MAX(BS651-BR651,0)/Inputs!$B$24)*DCF!E$6</f>
        <v>-630.65794936309919</v>
      </c>
      <c r="DA651" s="15">
        <f ca="1">(BT651*DCF!F$46-DCF!F$5*MAX(BT651*DCF!F$46,0)-MAX(BT651-BS651,0)/Inputs!$B$24)*DCF!F$6</f>
        <v>-1068.7764226217248</v>
      </c>
      <c r="DB651" s="15">
        <f ca="1">(BU651*DCF!G$46-DCF!G$5*MAX(BU651*DCF!G$46,0)-MAX(BU651-BT651,0)/Inputs!$B$24)*DCF!G$6</f>
        <v>-1051.6659043993561</v>
      </c>
      <c r="DC651" s="15">
        <f ca="1">(BV651*DCF!H$46-DCF!H$5*MAX(BV651*DCF!H$46,0)-MAX(BV651-BU651,0)/Inputs!$B$24)*DCF!H$6</f>
        <v>-1516.7080024964619</v>
      </c>
      <c r="DD651" s="15">
        <f ca="1">(BW651*DCF!I$46-DCF!I$5*MAX(BW651*DCF!I$46,0)-MAX(BW651-BV651,0)/Inputs!$B$24)*DCF!I$6</f>
        <v>-439.16961502519837</v>
      </c>
      <c r="DE651" s="15">
        <f ca="1">(BX651*DCF!J$46-DCF!J$5*MAX(BX651*DCF!J$46,0)-MAX(BX651-BW651,0)/Inputs!$B$24)*DCF!J$6</f>
        <v>-1630.2010141060039</v>
      </c>
      <c r="DF651" s="15">
        <f ca="1">(BY651*DCF!K$46-DCF!K$5*MAX(BY651*DCF!K$46,0)-MAX(BY651-BX651,0)/Inputs!$B$24)*DCF!K$6</f>
        <v>44.630495300713257</v>
      </c>
      <c r="DG651" s="15">
        <f ca="1">(BZ651*DCF!L$46-DCF!L$5*MAX(BZ651*DCF!L$46,0)-MAX(BZ651-BY651,0)/Inputs!$B$24)*DCF!L$6</f>
        <v>1839.5621361175627</v>
      </c>
      <c r="DH651" s="15">
        <f ca="1">(CA651*DCF!M$46-DCF!M$5*MAX(CA651*DCF!M$46,0)-MAX(CA651-BZ651,0)/Inputs!$B$24)*DCF!M$6</f>
        <v>1843.8123624192165</v>
      </c>
      <c r="DI651" s="15">
        <f ca="1">SUM(CB651:CL651)+BE651*DCF!M$10*(1+Inputs!$B$30)*(1-Inputs!$B$33)*(1-Inputs!$B$30/Inputs!$B$31)/(Inputs!$B$29-Inputs!$B$30)*DCF!M$6</f>
        <v>87522.904652807556</v>
      </c>
      <c r="DJ651" s="15">
        <f ca="1">SUM(CM651:CW651)+BP651*DCF!M$28*(1+Inputs!$B$30)*(1-Inputs!$B$33)*(1-Inputs!$B$30/Inputs!$B$31)/(Inputs!$B$29-Inputs!$B$30)*DCF!M$6</f>
        <v>486175.17237666936</v>
      </c>
      <c r="DK651" s="15">
        <f ca="1">SUM(CX651:DH651)+CA651*DCF!M$46*(1+Inputs!$B$30)*(1-Inputs!$B$33)*(1-Inputs!$B$30/Inputs!$B$31)/(Inputs!$B$29-Inputs!$B$30)*DCF!M$6</f>
        <v>63547.601503662037</v>
      </c>
      <c r="DM651" s="15">
        <f ca="1">DI651+DJ651+DK651+Inputs!$B$34+Inputs!$B$36-Inputs!$B$35</f>
        <v>714096.67853313894</v>
      </c>
    </row>
    <row r="652" spans="1:117" x14ac:dyDescent="0.75">
      <c r="A652" s="11">
        <v>639</v>
      </c>
      <c r="C652" s="24">
        <f t="shared" ca="1" si="363"/>
        <v>-0.51380289421708902</v>
      </c>
      <c r="D652" s="24">
        <f t="shared" ca="1" si="363"/>
        <v>0.11000067526091682</v>
      </c>
      <c r="E652" s="24">
        <f t="shared" ca="1" si="363"/>
        <v>0.72272734177063669</v>
      </c>
      <c r="F652" s="24">
        <f t="shared" ca="1" si="363"/>
        <v>-0.73268438318279194</v>
      </c>
      <c r="G652" s="24">
        <f t="shared" ca="1" si="363"/>
        <v>-0.60531478868845467</v>
      </c>
      <c r="H652" s="24">
        <f t="shared" ca="1" si="363"/>
        <v>0.32676368605589223</v>
      </c>
      <c r="I652" s="24">
        <f t="shared" ca="1" si="363"/>
        <v>0.703092951276865</v>
      </c>
      <c r="J652" s="24">
        <f t="shared" ca="1" si="363"/>
        <v>0.94951695694662885</v>
      </c>
      <c r="K652" s="24">
        <f t="shared" ca="1" si="363"/>
        <v>2.3458412419570744</v>
      </c>
      <c r="L652" s="24">
        <f t="shared" ca="1" si="363"/>
        <v>-2.0045283904423203</v>
      </c>
      <c r="M652" s="24">
        <f t="shared" ca="1" si="363"/>
        <v>0.38780969611874866</v>
      </c>
      <c r="N652" s="24">
        <f ca="1">SQRT(Inputs!$B$38)*C652+SQRT(1-Inputs!$B$38)*_xlfn.NORM.S.INV(RAND())</f>
        <v>0.21308766627507325</v>
      </c>
      <c r="O652" s="24">
        <f ca="1">SQRT(Inputs!$B$38)*D652+SQRT(1-Inputs!$B$38)*_xlfn.NORM.S.INV(RAND())</f>
        <v>-0.88109671646855292</v>
      </c>
      <c r="P652" s="24">
        <f ca="1">SQRT(Inputs!$B$38)*E652+SQRT(1-Inputs!$B$38)*_xlfn.NORM.S.INV(RAND())</f>
        <v>2.8354715099666854</v>
      </c>
      <c r="Q652" s="24">
        <f ca="1">SQRT(Inputs!$B$38)*F652+SQRT(1-Inputs!$B$38)*_xlfn.NORM.S.INV(RAND())</f>
        <v>-0.23369796753879682</v>
      </c>
      <c r="R652" s="24">
        <f ca="1">SQRT(Inputs!$B$38)*G652+SQRT(1-Inputs!$B$38)*_xlfn.NORM.S.INV(RAND())</f>
        <v>-0.38663291296364311</v>
      </c>
      <c r="S652" s="24">
        <f ca="1">SQRT(Inputs!$B$38)*H652+SQRT(1-Inputs!$B$38)*_xlfn.NORM.S.INV(RAND())</f>
        <v>0.40855021803602176</v>
      </c>
      <c r="T652" s="24">
        <f ca="1">SQRT(Inputs!$B$38)*I652+SQRT(1-Inputs!$B$38)*_xlfn.NORM.S.INV(RAND())</f>
        <v>1.2616488817913853</v>
      </c>
      <c r="U652" s="24">
        <f ca="1">SQRT(Inputs!$B$38)*J652+SQRT(1-Inputs!$B$38)*_xlfn.NORM.S.INV(RAND())</f>
        <v>1.5596932040720595</v>
      </c>
      <c r="V652" s="24">
        <f ca="1">SQRT(Inputs!$B$38)*K652+SQRT(1-Inputs!$B$38)*_xlfn.NORM.S.INV(RAND())</f>
        <v>0.89774665645752838</v>
      </c>
      <c r="W652" s="24">
        <f ca="1">SQRT(Inputs!$B$38)*L652+SQRT(1-Inputs!$B$38)*_xlfn.NORM.S.INV(RAND())</f>
        <v>-2.1741345947061861</v>
      </c>
      <c r="X652" s="24">
        <f ca="1">SQRT(Inputs!$B$38)*M652+SQRT(1-Inputs!$B$38)*_xlfn.NORM.S.INV(RAND())</f>
        <v>2.9745715869305447</v>
      </c>
      <c r="Y652" s="24">
        <f ca="1">SQRT(Inputs!$B$38)*C652+SQRT(1-Inputs!$B$38)*_xlfn.NORM.S.INV(RAND())</f>
        <v>1.6960659658650012</v>
      </c>
      <c r="Z652" s="24">
        <f ca="1">SQRT(Inputs!$B$38)*D652+SQRT(1-Inputs!$B$38)*_xlfn.NORM.S.INV(RAND())</f>
        <v>-2.5924053322037552E-2</v>
      </c>
      <c r="AA652" s="24">
        <f ca="1">SQRT(Inputs!$B$38)*E652+SQRT(1-Inputs!$B$38)*_xlfn.NORM.S.INV(RAND())</f>
        <v>-0.3925303639663717</v>
      </c>
      <c r="AB652" s="24">
        <f ca="1">SQRT(Inputs!$B$38)*F652+SQRT(1-Inputs!$B$38)*_xlfn.NORM.S.INV(RAND())</f>
        <v>0.41286568396475043</v>
      </c>
      <c r="AC652" s="24">
        <f ca="1">SQRT(Inputs!$B$38)*G652+SQRT(1-Inputs!$B$38)*_xlfn.NORM.S.INV(RAND())</f>
        <v>-1.1149927870034739</v>
      </c>
      <c r="AD652" s="24">
        <f ca="1">SQRT(Inputs!$B$38)*H652+SQRT(1-Inputs!$B$38)*_xlfn.NORM.S.INV(RAND())</f>
        <v>0.11907293238998411</v>
      </c>
      <c r="AE652" s="24">
        <f ca="1">SQRT(Inputs!$B$38)*I652+SQRT(1-Inputs!$B$38)*_xlfn.NORM.S.INV(RAND())</f>
        <v>0.59142183754079203</v>
      </c>
      <c r="AF652" s="24">
        <f ca="1">SQRT(Inputs!$B$38)*J652+SQRT(1-Inputs!$B$38)*_xlfn.NORM.S.INV(RAND())</f>
        <v>0.96155587315445445</v>
      </c>
      <c r="AG652" s="24">
        <f ca="1">SQRT(Inputs!$B$38)*K652+SQRT(1-Inputs!$B$38)*_xlfn.NORM.S.INV(RAND())</f>
        <v>-0.12722332512980827</v>
      </c>
      <c r="AH652" s="24">
        <f ca="1">SQRT(Inputs!$B$38)*L652+SQRT(1-Inputs!$B$38)*_xlfn.NORM.S.INV(RAND())</f>
        <v>-0.94972323677555526</v>
      </c>
      <c r="AI652" s="24">
        <f ca="1">SQRT(Inputs!$B$38)*M652+SQRT(1-Inputs!$B$38)*_xlfn.NORM.S.INV(RAND())</f>
        <v>-0.70110075920648607</v>
      </c>
      <c r="AJ652" s="24">
        <f ca="1">SQRT(Inputs!$B$38)*C652+SQRT(1-Inputs!$B$38)*_xlfn.NORM.S.INV(RAND())</f>
        <v>-1.4015589055656594</v>
      </c>
      <c r="AK652" s="24">
        <f ca="1">SQRT(Inputs!$B$38)*D652+SQRT(1-Inputs!$B$38)*_xlfn.NORM.S.INV(RAND())</f>
        <v>-1.7514552003188819</v>
      </c>
      <c r="AL652" s="24">
        <f ca="1">SQRT(Inputs!$B$38)*E652+SQRT(1-Inputs!$B$38)*_xlfn.NORM.S.INV(RAND())</f>
        <v>0.76677454942254331</v>
      </c>
      <c r="AM652" s="24">
        <f ca="1">SQRT(Inputs!$B$38)*F652+SQRT(1-Inputs!$B$38)*_xlfn.NORM.S.INV(RAND())</f>
        <v>-1.7763234560988166</v>
      </c>
      <c r="AN652" s="24">
        <f ca="1">SQRT(Inputs!$B$38)*G652+SQRT(1-Inputs!$B$38)*_xlfn.NORM.S.INV(RAND())</f>
        <v>-1.0948389457117669</v>
      </c>
      <c r="AO652" s="24">
        <f ca="1">SQRT(Inputs!$B$38)*H652+SQRT(1-Inputs!$B$38)*_xlfn.NORM.S.INV(RAND())</f>
        <v>-1.4210062335001945</v>
      </c>
      <c r="AP652" s="24">
        <f ca="1">SQRT(Inputs!$B$38)*I652+SQRT(1-Inputs!$B$38)*_xlfn.NORM.S.INV(RAND())</f>
        <v>0.31040993108241294</v>
      </c>
      <c r="AQ652" s="24">
        <f ca="1">SQRT(Inputs!$B$38)*J652+SQRT(1-Inputs!$B$38)*_xlfn.NORM.S.INV(RAND())</f>
        <v>0.57783194731393328</v>
      </c>
      <c r="AR652" s="24">
        <f ca="1">SQRT(Inputs!$B$38)*K652+SQRT(1-Inputs!$B$38)*_xlfn.NORM.S.INV(RAND())</f>
        <v>1.6603551489576074</v>
      </c>
      <c r="AS652" s="24">
        <f ca="1">SQRT(Inputs!$B$38)*L652+SQRT(1-Inputs!$B$38)*_xlfn.NORM.S.INV(RAND())</f>
        <v>-0.42398073407254289</v>
      </c>
      <c r="AT652" s="24">
        <f ca="1">SQRT(Inputs!$B$38)*M652+SQRT(1-Inputs!$B$38)*_xlfn.NORM.S.INV(RAND())</f>
        <v>-8.8362245014284774E-2</v>
      </c>
      <c r="AU652" s="15">
        <f ca="1">Inputs!$B$6*EXP($B$8-0.5*C$5^2+C$5*N652)</f>
        <v>5136.3889468955158</v>
      </c>
      <c r="AV652" s="15">
        <f t="shared" ca="1" si="328"/>
        <v>5492.5012807626363</v>
      </c>
      <c r="AW652" s="15">
        <f t="shared" ca="1" si="329"/>
        <v>9817.1521775667443</v>
      </c>
      <c r="AX652" s="15">
        <f t="shared" ca="1" si="330"/>
        <v>11640.87355089799</v>
      </c>
      <c r="AY652" s="15">
        <f t="shared" ca="1" si="331"/>
        <v>13598.245796920475</v>
      </c>
      <c r="AZ652" s="15">
        <f t="shared" ca="1" si="332"/>
        <v>17396.326374774886</v>
      </c>
      <c r="BA652" s="15">
        <f t="shared" ca="1" si="333"/>
        <v>24293.725472797865</v>
      </c>
      <c r="BB652" s="15">
        <f t="shared" ca="1" si="334"/>
        <v>34773.52526282621</v>
      </c>
      <c r="BC652" s="15">
        <f t="shared" ca="1" si="335"/>
        <v>46444.069919666261</v>
      </c>
      <c r="BD652" s="15">
        <f t="shared" ca="1" si="336"/>
        <v>46428.437011670001</v>
      </c>
      <c r="BE652" s="15">
        <f t="shared" ca="1" si="337"/>
        <v>74595.585723446857</v>
      </c>
      <c r="BF652" s="15">
        <f ca="1">Inputs!$B$13*EXP($B$9-0.5*C$6^2+C$6*Y652)</f>
        <v>19358.955184124192</v>
      </c>
      <c r="BG652" s="15">
        <f t="shared" ca="1" si="338"/>
        <v>23483.336403454956</v>
      </c>
      <c r="BH652" s="15">
        <f t="shared" ca="1" si="339"/>
        <v>26883.839662172079</v>
      </c>
      <c r="BI652" s="15">
        <f t="shared" ca="1" si="340"/>
        <v>35069.103085993491</v>
      </c>
      <c r="BJ652" s="15">
        <f t="shared" ca="1" si="341"/>
        <v>36609.324061551772</v>
      </c>
      <c r="BK652" s="15">
        <f t="shared" ca="1" si="342"/>
        <v>45665.31865687995</v>
      </c>
      <c r="BL652" s="15">
        <f t="shared" ca="1" si="343"/>
        <v>60562.634910105444</v>
      </c>
      <c r="BM652" s="15">
        <f t="shared" ca="1" si="344"/>
        <v>83889.99054389642</v>
      </c>
      <c r="BN652" s="15">
        <f t="shared" ca="1" si="345"/>
        <v>101613.12816137815</v>
      </c>
      <c r="BO652" s="15">
        <f t="shared" ca="1" si="346"/>
        <v>111956.84286137692</v>
      </c>
      <c r="BP652" s="15">
        <f t="shared" ca="1" si="347"/>
        <v>127275.74141636</v>
      </c>
      <c r="BQ652" s="15">
        <f ca="1">Inputs!$B$20*EXP($B$10-0.5*C$7^2+C$7*AJ652)</f>
        <v>2609.2549643183534</v>
      </c>
      <c r="BR652" s="15">
        <f t="shared" ca="1" si="348"/>
        <v>2029.9660771631814</v>
      </c>
      <c r="BS652" s="15">
        <f t="shared" ca="1" si="349"/>
        <v>3464.6314322544895</v>
      </c>
      <c r="BT652" s="15">
        <f t="shared" ca="1" si="350"/>
        <v>2997.6249543510944</v>
      </c>
      <c r="BU652" s="15">
        <f t="shared" ca="1" si="351"/>
        <v>3187.5022304821946</v>
      </c>
      <c r="BV652" s="15">
        <f t="shared" ca="1" si="352"/>
        <v>3219.793713784486</v>
      </c>
      <c r="BW652" s="15">
        <f t="shared" ca="1" si="353"/>
        <v>4798.136769580442</v>
      </c>
      <c r="BX652" s="15">
        <f t="shared" ca="1" si="354"/>
        <v>7535.1831493963591</v>
      </c>
      <c r="BY652" s="15">
        <f t="shared" ca="1" si="355"/>
        <v>14505.931016443734</v>
      </c>
      <c r="BZ652" s="15">
        <f t="shared" ca="1" si="356"/>
        <v>18827.6816800958</v>
      </c>
      <c r="CA652" s="15">
        <f t="shared" ca="1" si="357"/>
        <v>26035.147213187964</v>
      </c>
      <c r="CB652" s="15">
        <f ca="1">(AU652*DCF!C$10-DCF!C$5*MAX(AU652*DCF!C$10,0)-MAX(AU652-Inputs!$B$6,0)/Inputs!$B$10)*DCF!C$6</f>
        <v>1041.8325864247627</v>
      </c>
      <c r="CC652" s="15">
        <f ca="1">(AV652*DCF!D$10-DCF!D$5*MAX(AV652*DCF!D$10,0)-MAX(AV652-AU652,0)/Inputs!$B$10)*DCF!D$6</f>
        <v>1251.931304219517</v>
      </c>
      <c r="CD652" s="15">
        <f ca="1">(AW652*DCF!E$10-DCF!E$5*MAX(AW652*DCF!E$10,0)-MAX(AW652-AV652,0)/Inputs!$B$10)*DCF!E$6</f>
        <v>1292.5336888821003</v>
      </c>
      <c r="CE652" s="15">
        <f ca="1">(AX652*DCF!F$10-DCF!F$5*MAX(AX652*DCF!F$10,0)-MAX(AX652-AW652,0)/Inputs!$B$10)*DCF!F$6</f>
        <v>2161.7129418615555</v>
      </c>
      <c r="CF652" s="15">
        <f ca="1">(AY652*DCF!G$10-DCF!G$5*MAX(AY652*DCF!G$10,0)-MAX(AY652-AX652,0)/Inputs!$B$10)*DCF!G$6</f>
        <v>2425.5397318509104</v>
      </c>
      <c r="CG652" s="15">
        <f ca="1">(AZ652*DCF!H$10-DCF!H$5*MAX(AZ652*DCF!H$10,0)-MAX(AZ652-AY652,0)/Inputs!$B$10)*DCF!H$6</f>
        <v>2703.0919475375936</v>
      </c>
      <c r="CH652" s="15">
        <f ca="1">(BA652*DCF!I$10-DCF!I$5*MAX(BA652*DCF!I$10,0)-MAX(BA652-AZ652,0)/Inputs!$B$10)*DCF!I$6</f>
        <v>3306.1622909803013</v>
      </c>
      <c r="CI652" s="15">
        <f ca="1">(BB652*DCF!J$10-DCF!J$5*MAX(BB652*DCF!J$10,0)-MAX(BB652-BA652,0)/Inputs!$B$10)*DCF!J$6</f>
        <v>4379.1766560183642</v>
      </c>
      <c r="CJ652" s="15">
        <f ca="1">(BC652*DCF!K$10-DCF!K$5*MAX(BC652*DCF!K$10,0)-MAX(BC652-BB652,0)/Inputs!$B$10)*DCF!K$6</f>
        <v>5843.0507673856428</v>
      </c>
      <c r="CK652" s="15">
        <f ca="1">(BD652*DCF!L$10-DCF!L$5*MAX(BD652*DCF!L$10,0)-MAX(BD652-BC652,0)/Inputs!$B$10)*DCF!L$6</f>
        <v>7002.2911830045487</v>
      </c>
      <c r="CL652" s="15">
        <f ca="1">(BE652*DCF!M$10-DCF!M$5*MAX(BE652*DCF!M$10,0)-MAX(BE652-BD652,0)/Inputs!$B$10)*DCF!M$6</f>
        <v>7161.5350913659322</v>
      </c>
      <c r="CM652" s="15">
        <f ca="1">(BF652*DCF!C$28-DCF!C$5*MAX(BF652*DCF!C$28,0)-MAX(BF652-Inputs!$B$13,0)/Inputs!$B$17)*DCF!C$6</f>
        <v>4067.127968740921</v>
      </c>
      <c r="CN652" s="15">
        <f ca="1">(BG652*DCF!D$28-DCF!D$5*MAX(BG652*DCF!D$28,0)-MAX(BG652-BF652,0)/Inputs!$B$17)*DCF!D$6</f>
        <v>6036.4645706273177</v>
      </c>
      <c r="CO652" s="15">
        <f ca="1">(BH652*DCF!E$28-DCF!E$5*MAX(BH652*DCF!E$28,0)-MAX(BH652-BG652,0)/Inputs!$B$17)*DCF!E$6</f>
        <v>6943.789712791453</v>
      </c>
      <c r="CP652" s="15">
        <f ca="1">(BI652*DCF!F$28-DCF!F$5*MAX(BI652*DCF!F$28,0)-MAX(BI652-BH652,0)/Inputs!$B$17)*DCF!F$6</f>
        <v>8030.0811531611707</v>
      </c>
      <c r="CQ652" s="15">
        <f ca="1">(BJ652*DCF!G$28-DCF!G$5*MAX(BJ652*DCF!G$28,0)-MAX(BJ652-BI652,0)/Inputs!$B$17)*DCF!G$6</f>
        <v>9239.51692934737</v>
      </c>
      <c r="CR652" s="15">
        <f ca="1">(BK652*DCF!H$28-DCF!H$5*MAX(BK652*DCF!H$28,0)-MAX(BK652-BJ652,0)/Inputs!$B$17)*DCF!H$6</f>
        <v>9886.4897001453137</v>
      </c>
      <c r="CS652" s="15">
        <f ca="1">(BL652*DCF!I$28-DCF!I$5*MAX(BL652*DCF!I$28,0)-MAX(BL652-BK652,0)/Inputs!$B$17)*DCF!I$6</f>
        <v>12103.265941009453</v>
      </c>
      <c r="CT652" s="15">
        <f ca="1">(BM652*DCF!J$28-DCF!J$5*MAX(BM652*DCF!J$28,0)-MAX(BM652-BL652,0)/Inputs!$B$17)*DCF!J$6</f>
        <v>15621.415338573126</v>
      </c>
      <c r="CU652" s="15">
        <f ca="1">(BN652*DCF!K$28-DCF!K$5*MAX(BN652*DCF!K$28,0)-MAX(BN652-BM652,0)/Inputs!$B$17)*DCF!K$6</f>
        <v>19288.140633189509</v>
      </c>
      <c r="CV652" s="15">
        <f ca="1">(BO652*DCF!L$28-DCF!L$5*MAX(BO652*DCF!L$28,0)-MAX(BO652-BN652,0)/Inputs!$B$17)*DCF!L$6</f>
        <v>21167.331544519689</v>
      </c>
      <c r="CW652" s="15">
        <f ca="1">(BP652*DCF!M$28-DCF!M$5*MAX(BP652*DCF!M$28,0)-MAX(BP652-BO652,0)/Inputs!$B$17)*DCF!M$6</f>
        <v>22345.749056388613</v>
      </c>
      <c r="CX652" s="15">
        <f ca="1">(BQ652*DCF!C$46-DCF!C$5*MAX(BQ652*DCF!C$46,0)-MAX(BQ652-Inputs!$B$20,0)/Inputs!$B$24)*DCF!C$6</f>
        <v>-602.59929891878824</v>
      </c>
      <c r="CY652" s="15">
        <f ca="1">(BR652*DCF!D$46-DCF!D$5*MAX(BR652*DCF!D$46,0)-MAX(BR652-BQ652,0)/Inputs!$B$24)*DCF!D$6</f>
        <v>-346.46786995088672</v>
      </c>
      <c r="CZ652" s="15">
        <f ca="1">(BS652*DCF!E$46-DCF!E$5*MAX(BS652*DCF!E$46,0)-MAX(BS652-BR652,0)/Inputs!$B$24)*DCF!E$6</f>
        <v>-975.20428650446888</v>
      </c>
      <c r="DA652" s="15">
        <f ca="1">(BT652*DCF!F$46-DCF!F$5*MAX(BT652*DCF!F$46,0)-MAX(BT652-BS652,0)/Inputs!$B$24)*DCF!F$6</f>
        <v>-218.30600160655365</v>
      </c>
      <c r="DB652" s="15">
        <f ca="1">(BU652*DCF!G$46-DCF!G$5*MAX(BU652*DCF!G$46,0)-MAX(BU652-BT652,0)/Inputs!$B$24)*DCF!G$6</f>
        <v>-171.0922414715815</v>
      </c>
      <c r="DC652" s="15">
        <f ca="1">(BV652*DCF!H$46-DCF!H$5*MAX(BV652*DCF!H$46,0)-MAX(BV652-BU652,0)/Inputs!$B$24)*DCF!H$6</f>
        <v>-10.034380582986254</v>
      </c>
      <c r="DD652" s="15">
        <f ca="1">(BW652*DCF!I$46-DCF!I$5*MAX(BW652*DCF!I$46,0)-MAX(BW652-BV652,0)/Inputs!$B$24)*DCF!I$6</f>
        <v>-342.26640394137797</v>
      </c>
      <c r="DE652" s="15">
        <f ca="1">(BX652*DCF!J$46-DCF!J$5*MAX(BX652*DCF!J$46,0)-MAX(BX652-BW652,0)/Inputs!$B$24)*DCF!J$6</f>
        <v>-409.73989320144295</v>
      </c>
      <c r="DF652" s="15">
        <f ca="1">(BY652*DCF!K$46-DCF!K$5*MAX(BY652*DCF!K$46,0)-MAX(BY652-BX652,0)/Inputs!$B$24)*DCF!K$6</f>
        <v>-879.02039203544632</v>
      </c>
      <c r="DG652" s="15">
        <f ca="1">(BZ652*DCF!L$46-DCF!L$5*MAX(BZ652*DCF!L$46,0)-MAX(BZ652-BY652,0)/Inputs!$B$24)*DCF!L$6</f>
        <v>323.44410620833247</v>
      </c>
      <c r="DH652" s="15">
        <f ca="1">(CA652*DCF!M$46-DCF!M$5*MAX(CA652*DCF!M$46,0)-MAX(CA652-BZ652,0)/Inputs!$B$24)*DCF!M$6</f>
        <v>534.28799397185821</v>
      </c>
      <c r="DI652" s="15">
        <f ca="1">SUM(CB652:CL652)+BE652*DCF!M$10*(1+Inputs!$B$30)*(1-Inputs!$B$33)*(1-Inputs!$B$30/Inputs!$B$31)/(Inputs!$B$29-Inputs!$B$30)*DCF!M$6</f>
        <v>246169.35968238555</v>
      </c>
      <c r="DJ652" s="15">
        <f ca="1">SUM(CM652:CW652)+BP652*DCF!M$28*(1+Inputs!$B$30)*(1-Inputs!$B$33)*(1-Inputs!$B$30/Inputs!$B$31)/(Inputs!$B$29-Inputs!$B$30)*DCF!M$6</f>
        <v>607009.46776072436</v>
      </c>
      <c r="DK652" s="15">
        <f ca="1">SUM(CX652:DH652)+CA652*DCF!M$46*(1+Inputs!$B$30)*(1-Inputs!$B$33)*(1-Inputs!$B$30/Inputs!$B$31)/(Inputs!$B$29-Inputs!$B$30)*DCF!M$6</f>
        <v>37156.422983901422</v>
      </c>
      <c r="DM652" s="15">
        <f ca="1">DI652+DJ652+DK652+Inputs!$B$34+Inputs!$B$36-Inputs!$B$35</f>
        <v>967186.2504270114</v>
      </c>
    </row>
    <row r="653" spans="1:117" x14ac:dyDescent="0.75">
      <c r="A653" s="11">
        <v>640</v>
      </c>
      <c r="C653" s="24">
        <f t="shared" ca="1" si="363"/>
        <v>1.1725731009039977</v>
      </c>
      <c r="D653" s="24">
        <f t="shared" ca="1" si="363"/>
        <v>0.25697148067470271</v>
      </c>
      <c r="E653" s="24">
        <f t="shared" ca="1" si="363"/>
        <v>-4.8698847408637169E-2</v>
      </c>
      <c r="F653" s="24">
        <f t="shared" ca="1" si="363"/>
        <v>-0.17340843875560441</v>
      </c>
      <c r="G653" s="24">
        <f t="shared" ca="1" si="363"/>
        <v>-1.4219611601200812</v>
      </c>
      <c r="H653" s="24">
        <f t="shared" ca="1" si="363"/>
        <v>0.17598606937303529</v>
      </c>
      <c r="I653" s="24">
        <f t="shared" ca="1" si="363"/>
        <v>-0.40509182898876506</v>
      </c>
      <c r="J653" s="24">
        <f t="shared" ca="1" si="363"/>
        <v>-0.70642316439843456</v>
      </c>
      <c r="K653" s="24">
        <f t="shared" ca="1" si="363"/>
        <v>-0.75508597723542692</v>
      </c>
      <c r="L653" s="24">
        <f t="shared" ca="1" si="363"/>
        <v>-1.2931720097763655</v>
      </c>
      <c r="M653" s="24">
        <f t="shared" ca="1" si="363"/>
        <v>0.46217318167475291</v>
      </c>
      <c r="N653" s="24">
        <f ca="1">SQRT(Inputs!$B$38)*C653+SQRT(1-Inputs!$B$38)*_xlfn.NORM.S.INV(RAND())</f>
        <v>0.95255805931896043</v>
      </c>
      <c r="O653" s="24">
        <f ca="1">SQRT(Inputs!$B$38)*D653+SQRT(1-Inputs!$B$38)*_xlfn.NORM.S.INV(RAND())</f>
        <v>0.10586973288835058</v>
      </c>
      <c r="P653" s="24">
        <f ca="1">SQRT(Inputs!$B$38)*E653+SQRT(1-Inputs!$B$38)*_xlfn.NORM.S.INV(RAND())</f>
        <v>0.36850891496534338</v>
      </c>
      <c r="Q653" s="24">
        <f ca="1">SQRT(Inputs!$B$38)*F653+SQRT(1-Inputs!$B$38)*_xlfn.NORM.S.INV(RAND())</f>
        <v>-0.35364399494352283</v>
      </c>
      <c r="R653" s="24">
        <f ca="1">SQRT(Inputs!$B$38)*G653+SQRT(1-Inputs!$B$38)*_xlfn.NORM.S.INV(RAND())</f>
        <v>0.41141308005531174</v>
      </c>
      <c r="S653" s="24">
        <f ca="1">SQRT(Inputs!$B$38)*H653+SQRT(1-Inputs!$B$38)*_xlfn.NORM.S.INV(RAND())</f>
        <v>-0.28001501415787394</v>
      </c>
      <c r="T653" s="24">
        <f ca="1">SQRT(Inputs!$B$38)*I653+SQRT(1-Inputs!$B$38)*_xlfn.NORM.S.INV(RAND())</f>
        <v>-0.19688016931366703</v>
      </c>
      <c r="U653" s="24">
        <f ca="1">SQRT(Inputs!$B$38)*J653+SQRT(1-Inputs!$B$38)*_xlfn.NORM.S.INV(RAND())</f>
        <v>0.7659247942211469</v>
      </c>
      <c r="V653" s="24">
        <f ca="1">SQRT(Inputs!$B$38)*K653+SQRT(1-Inputs!$B$38)*_xlfn.NORM.S.INV(RAND())</f>
        <v>1.5885326912612339</v>
      </c>
      <c r="W653" s="24">
        <f ca="1">SQRT(Inputs!$B$38)*L653+SQRT(1-Inputs!$B$38)*_xlfn.NORM.S.INV(RAND())</f>
        <v>0.18606421892985281</v>
      </c>
      <c r="X653" s="24">
        <f ca="1">SQRT(Inputs!$B$38)*M653+SQRT(1-Inputs!$B$38)*_xlfn.NORM.S.INV(RAND())</f>
        <v>0.30323762683175326</v>
      </c>
      <c r="Y653" s="24">
        <f ca="1">SQRT(Inputs!$B$38)*C653+SQRT(1-Inputs!$B$38)*_xlfn.NORM.S.INV(RAND())</f>
        <v>1.4256074811907093</v>
      </c>
      <c r="Z653" s="24">
        <f ca="1">SQRT(Inputs!$B$38)*D653+SQRT(1-Inputs!$B$38)*_xlfn.NORM.S.INV(RAND())</f>
        <v>1.0999623935519087</v>
      </c>
      <c r="AA653" s="24">
        <f ca="1">SQRT(Inputs!$B$38)*E653+SQRT(1-Inputs!$B$38)*_xlfn.NORM.S.INV(RAND())</f>
        <v>0.6817587989413042</v>
      </c>
      <c r="AB653" s="24">
        <f ca="1">SQRT(Inputs!$B$38)*F653+SQRT(1-Inputs!$B$38)*_xlfn.NORM.S.INV(RAND())</f>
        <v>-0.41749110585019589</v>
      </c>
      <c r="AC653" s="24">
        <f ca="1">SQRT(Inputs!$B$38)*G653+SQRT(1-Inputs!$B$38)*_xlfn.NORM.S.INV(RAND())</f>
        <v>0.59719075831684032</v>
      </c>
      <c r="AD653" s="24">
        <f ca="1">SQRT(Inputs!$B$38)*H653+SQRT(1-Inputs!$B$38)*_xlfn.NORM.S.INV(RAND())</f>
        <v>-0.65407592426775785</v>
      </c>
      <c r="AE653" s="24">
        <f ca="1">SQRT(Inputs!$B$38)*I653+SQRT(1-Inputs!$B$38)*_xlfn.NORM.S.INV(RAND())</f>
        <v>-1.1381496497593511</v>
      </c>
      <c r="AF653" s="24">
        <f ca="1">SQRT(Inputs!$B$38)*J653+SQRT(1-Inputs!$B$38)*_xlfn.NORM.S.INV(RAND())</f>
        <v>0.78529999231776371</v>
      </c>
      <c r="AG653" s="24">
        <f ca="1">SQRT(Inputs!$B$38)*K653+SQRT(1-Inputs!$B$38)*_xlfn.NORM.S.INV(RAND())</f>
        <v>-1.2488868625714735</v>
      </c>
      <c r="AH653" s="24">
        <f ca="1">SQRT(Inputs!$B$38)*L653+SQRT(1-Inputs!$B$38)*_xlfn.NORM.S.INV(RAND())</f>
        <v>-2.1172588961109193</v>
      </c>
      <c r="AI653" s="24">
        <f ca="1">SQRT(Inputs!$B$38)*M653+SQRT(1-Inputs!$B$38)*_xlfn.NORM.S.INV(RAND())</f>
        <v>0.1922002260998035</v>
      </c>
      <c r="AJ653" s="24">
        <f ca="1">SQRT(Inputs!$B$38)*C653+SQRT(1-Inputs!$B$38)*_xlfn.NORM.S.INV(RAND())</f>
        <v>1.5626424165093753</v>
      </c>
      <c r="AK653" s="24">
        <f ca="1">SQRT(Inputs!$B$38)*D653+SQRT(1-Inputs!$B$38)*_xlfn.NORM.S.INV(RAND())</f>
        <v>1.908700172676046</v>
      </c>
      <c r="AL653" s="24">
        <f ca="1">SQRT(Inputs!$B$38)*E653+SQRT(1-Inputs!$B$38)*_xlfn.NORM.S.INV(RAND())</f>
        <v>-0.11250538350915337</v>
      </c>
      <c r="AM653" s="24">
        <f ca="1">SQRT(Inputs!$B$38)*F653+SQRT(1-Inputs!$B$38)*_xlfn.NORM.S.INV(RAND())</f>
        <v>-7.4299784426654608E-2</v>
      </c>
      <c r="AN653" s="24">
        <f ca="1">SQRT(Inputs!$B$38)*G653+SQRT(1-Inputs!$B$38)*_xlfn.NORM.S.INV(RAND())</f>
        <v>-0.68096128479748408</v>
      </c>
      <c r="AO653" s="24">
        <f ca="1">SQRT(Inputs!$B$38)*H653+SQRT(1-Inputs!$B$38)*_xlfn.NORM.S.INV(RAND())</f>
        <v>-1.3235799071268226</v>
      </c>
      <c r="AP653" s="24">
        <f ca="1">SQRT(Inputs!$B$38)*I653+SQRT(1-Inputs!$B$38)*_xlfn.NORM.S.INV(RAND())</f>
        <v>-0.59606837260948864</v>
      </c>
      <c r="AQ653" s="24">
        <f ca="1">SQRT(Inputs!$B$38)*J653+SQRT(1-Inputs!$B$38)*_xlfn.NORM.S.INV(RAND())</f>
        <v>1.1950536727543304</v>
      </c>
      <c r="AR653" s="24">
        <f ca="1">SQRT(Inputs!$B$38)*K653+SQRT(1-Inputs!$B$38)*_xlfn.NORM.S.INV(RAND())</f>
        <v>-1.8644545216342325</v>
      </c>
      <c r="AS653" s="24">
        <f ca="1">SQRT(Inputs!$B$38)*L653+SQRT(1-Inputs!$B$38)*_xlfn.NORM.S.INV(RAND())</f>
        <v>-0.34699372903725778</v>
      </c>
      <c r="AT653" s="24">
        <f ca="1">SQRT(Inputs!$B$38)*M653+SQRT(1-Inputs!$B$38)*_xlfn.NORM.S.INV(RAND())</f>
        <v>1.3002862672988014</v>
      </c>
      <c r="AU653" s="15">
        <f ca="1">Inputs!$B$6*EXP($B$8-0.5*C$5^2+C$5*N653)</f>
        <v>5789.5272547545574</v>
      </c>
      <c r="AV653" s="15">
        <f t="shared" ca="1" si="328"/>
        <v>7157.7791666743096</v>
      </c>
      <c r="AW653" s="15">
        <f t="shared" ca="1" si="329"/>
        <v>9172.4121051936781</v>
      </c>
      <c r="AX653" s="15">
        <f t="shared" ca="1" si="330"/>
        <v>10714.591445106274</v>
      </c>
      <c r="AY653" s="15">
        <f t="shared" ca="1" si="331"/>
        <v>13738.84142442896</v>
      </c>
      <c r="AZ653" s="15">
        <f t="shared" ca="1" si="332"/>
        <v>16292.759622535586</v>
      </c>
      <c r="BA653" s="15">
        <f t="shared" ca="1" si="333"/>
        <v>19531.541204320074</v>
      </c>
      <c r="BB653" s="15">
        <f t="shared" ca="1" si="334"/>
        <v>25819.796368978998</v>
      </c>
      <c r="BC653" s="15">
        <f t="shared" ca="1" si="335"/>
        <v>36863.262549598679</v>
      </c>
      <c r="BD653" s="15">
        <f t="shared" ca="1" si="336"/>
        <v>45953.799346509455</v>
      </c>
      <c r="BE653" s="15">
        <f t="shared" ca="1" si="337"/>
        <v>57887.402278137393</v>
      </c>
      <c r="BF653" s="15">
        <f ca="1">Inputs!$B$13*EXP($B$9-0.5*C$6^2+C$6*Y653)</f>
        <v>18348.307624551198</v>
      </c>
      <c r="BG653" s="15">
        <f t="shared" ca="1" si="338"/>
        <v>27271.070884014196</v>
      </c>
      <c r="BH653" s="15">
        <f t="shared" ca="1" si="339"/>
        <v>37309.18484547612</v>
      </c>
      <c r="BI653" s="15">
        <f t="shared" ca="1" si="340"/>
        <v>42829.477662233388</v>
      </c>
      <c r="BJ653" s="15">
        <f t="shared" ca="1" si="341"/>
        <v>57226.248355453703</v>
      </c>
      <c r="BK653" s="15">
        <f t="shared" ca="1" si="342"/>
        <v>64250.518517049961</v>
      </c>
      <c r="BL653" s="15">
        <f t="shared" ca="1" si="343"/>
        <v>68100.924929821485</v>
      </c>
      <c r="BM653" s="15">
        <f t="shared" ca="1" si="344"/>
        <v>92288.832232053697</v>
      </c>
      <c r="BN653" s="15">
        <f t="shared" ca="1" si="345"/>
        <v>97726.626459671286</v>
      </c>
      <c r="BO653" s="15">
        <f t="shared" ca="1" si="346"/>
        <v>94009.90612227525</v>
      </c>
      <c r="BP653" s="15">
        <f t="shared" ca="1" si="347"/>
        <v>118255.8369949332</v>
      </c>
      <c r="BQ653" s="15">
        <f ca="1">Inputs!$B$20*EXP($B$10-0.5*C$7^2+C$7*AJ653)</f>
        <v>7466.4198943746151</v>
      </c>
      <c r="BR653" s="15">
        <f t="shared" ca="1" si="348"/>
        <v>18573.988999902678</v>
      </c>
      <c r="BS653" s="15">
        <f t="shared" ca="1" si="349"/>
        <v>24626.364153206101</v>
      </c>
      <c r="BT653" s="15">
        <f t="shared" ca="1" si="350"/>
        <v>33298.997841908087</v>
      </c>
      <c r="BU653" s="15">
        <f t="shared" ca="1" si="351"/>
        <v>39137.869923021251</v>
      </c>
      <c r="BV653" s="15">
        <f t="shared" ca="1" si="352"/>
        <v>40411.735766864949</v>
      </c>
      <c r="BW653" s="15">
        <f t="shared" ca="1" si="353"/>
        <v>49708.461156244288</v>
      </c>
      <c r="BX653" s="15">
        <f t="shared" ca="1" si="354"/>
        <v>88346.591635466335</v>
      </c>
      <c r="BY653" s="15">
        <f t="shared" ca="1" si="355"/>
        <v>86648.426146546844</v>
      </c>
      <c r="BZ653" s="15">
        <f t="shared" ca="1" si="356"/>
        <v>114066.57660078212</v>
      </c>
      <c r="CA653" s="15">
        <f t="shared" ca="1" si="357"/>
        <v>201878.38157409173</v>
      </c>
      <c r="CB653" s="15">
        <f ca="1">(AU653*DCF!C$10-DCF!C$5*MAX(AU653*DCF!C$10,0)-MAX(AU653-Inputs!$B$6,0)/Inputs!$B$10)*DCF!C$6</f>
        <v>1037.1755938738181</v>
      </c>
      <c r="CC653" s="15">
        <f ca="1">(AV653*DCF!D$10-DCF!D$5*MAX(AV653*DCF!D$10,0)-MAX(AV653-AU653,0)/Inputs!$B$10)*DCF!D$6</f>
        <v>1411.0477604895555</v>
      </c>
      <c r="CD653" s="15">
        <f ca="1">(AW653*DCF!E$10-DCF!E$5*MAX(AW653*DCF!E$10,0)-MAX(AW653-AV653,0)/Inputs!$B$10)*DCF!E$6</f>
        <v>1663.98517549349</v>
      </c>
      <c r="CE653" s="15">
        <f ca="1">(AX653*DCF!F$10-DCF!F$5*MAX(AX653*DCF!F$10,0)-MAX(AX653-AW653,0)/Inputs!$B$10)*DCF!F$6</f>
        <v>2018.088951276249</v>
      </c>
      <c r="CF653" s="15">
        <f ca="1">(AY653*DCF!G$10-DCF!G$5*MAX(AY653*DCF!G$10,0)-MAX(AY653-AX653,0)/Inputs!$B$10)*DCF!G$6</f>
        <v>2249.4356961818085</v>
      </c>
      <c r="CG653" s="15">
        <f ca="1">(AZ653*DCF!H$10-DCF!H$5*MAX(AZ653*DCF!H$10,0)-MAX(AZ653-AY653,0)/Inputs!$B$10)*DCF!H$6</f>
        <v>2709.7570061059732</v>
      </c>
      <c r="CH653" s="15">
        <f ca="1">(BA653*DCF!I$10-DCF!I$5*MAX(BA653*DCF!I$10,0)-MAX(BA653-AZ653,0)/Inputs!$B$10)*DCF!I$6</f>
        <v>3036.4264091718983</v>
      </c>
      <c r="CI653" s="15">
        <f ca="1">(BB653*DCF!J$10-DCF!J$5*MAX(BB653*DCF!J$10,0)-MAX(BB653-BA653,0)/Inputs!$B$10)*DCF!J$6</f>
        <v>3477.8555191425494</v>
      </c>
      <c r="CJ653" s="15">
        <f ca="1">(BC653*DCF!K$10-DCF!K$5*MAX(BC653*DCF!K$10,0)-MAX(BC653-BB653,0)/Inputs!$B$10)*DCF!K$6</f>
        <v>4388.4760902382832</v>
      </c>
      <c r="CK653" s="15">
        <f ca="1">(BD653*DCF!L$10-DCF!L$5*MAX(BD653*DCF!L$10,0)-MAX(BD653-BC653,0)/Inputs!$B$10)*DCF!L$6</f>
        <v>5755.1532009372049</v>
      </c>
      <c r="CL653" s="15">
        <f ca="1">(BE653*DCF!M$10-DCF!M$5*MAX(BE653*DCF!M$10,0)-MAX(BE653-BD653,0)/Inputs!$B$10)*DCF!M$6</f>
        <v>6743.0648001782356</v>
      </c>
      <c r="CM653" s="15">
        <f ca="1">(BF653*DCF!C$28-DCF!C$5*MAX(BF653*DCF!C$28,0)-MAX(BF653-Inputs!$B$13,0)/Inputs!$B$17)*DCF!C$6</f>
        <v>3992.0908644189899</v>
      </c>
      <c r="CN653" s="15">
        <f ca="1">(BG653*DCF!D$28-DCF!D$5*MAX(BG653*DCF!D$28,0)-MAX(BG653-BF653,0)/Inputs!$B$17)*DCF!D$6</f>
        <v>6128.3248415732223</v>
      </c>
      <c r="CO653" s="15">
        <f ca="1">(BH653*DCF!E$28-DCF!E$5*MAX(BH653*DCF!E$28,0)-MAX(BH653-BG653,0)/Inputs!$B$17)*DCF!E$6</f>
        <v>8588.2514027777361</v>
      </c>
      <c r="CP653" s="15">
        <f ca="1">(BI653*DCF!F$28-DCF!F$5*MAX(BI653*DCF!F$28,0)-MAX(BI653-BH653,0)/Inputs!$B$17)*DCF!F$6</f>
        <v>10622.018457740547</v>
      </c>
      <c r="CQ653" s="15">
        <f ca="1">(BJ653*DCF!G$28-DCF!G$5*MAX(BJ653*DCF!G$28,0)-MAX(BJ653-BI653,0)/Inputs!$B$17)*DCF!G$6</f>
        <v>12426.389702246626</v>
      </c>
      <c r="CR653" s="15">
        <f ca="1">(BK653*DCF!H$28-DCF!H$5*MAX(BK653*DCF!H$28,0)-MAX(BK653-BJ653,0)/Inputs!$B$17)*DCF!H$6</f>
        <v>14798.487630623726</v>
      </c>
      <c r="CS653" s="15">
        <f ca="1">(BL653*DCF!I$28-DCF!I$5*MAX(BL653*DCF!I$28,0)-MAX(BL653-BK653,0)/Inputs!$B$17)*DCF!I$6</f>
        <v>15461.48796340835</v>
      </c>
      <c r="CT653" s="15">
        <f ca="1">(BM653*DCF!J$28-DCF!J$5*MAX(BM653*DCF!J$28,0)-MAX(BM653-BL653,0)/Inputs!$B$17)*DCF!J$6</f>
        <v>17380.952155291077</v>
      </c>
      <c r="CU653" s="15">
        <f ca="1">(BN653*DCF!K$28-DCF!K$5*MAX(BN653*DCF!K$28,0)-MAX(BN653-BM653,0)/Inputs!$B$17)*DCF!K$6</f>
        <v>19972.167563909679</v>
      </c>
      <c r="CV653" s="15">
        <f ca="1">(BO653*DCF!L$28-DCF!L$5*MAX(BO653*DCF!L$28,0)-MAX(BO653-BN653,0)/Inputs!$B$17)*DCF!L$6</f>
        <v>18756.949527435059</v>
      </c>
      <c r="CW653" s="15">
        <f ca="1">(BP653*DCF!M$28-DCF!M$5*MAX(BP653*DCF!M$28,0)-MAX(BP653-BO653,0)/Inputs!$B$17)*DCF!M$6</f>
        <v>19715.523098919199</v>
      </c>
      <c r="CX653" s="15">
        <f ca="1">(BQ653*DCF!C$46-DCF!C$5*MAX(BQ653*DCF!C$46,0)-MAX(BQ653-Inputs!$B$20,0)/Inputs!$B$24)*DCF!C$6</f>
        <v>-3694.5172478346058</v>
      </c>
      <c r="CY653" s="15">
        <f ca="1">(BR653*DCF!D$46-DCF!D$5*MAX(BR653*DCF!D$46,0)-MAX(BR653-BQ653,0)/Inputs!$B$24)*DCF!D$6</f>
        <v>-7909.6543073947305</v>
      </c>
      <c r="CZ653" s="15">
        <f ca="1">(BS653*DCF!E$46-DCF!E$5*MAX(BS653*DCF!E$46,0)-MAX(BS653-BR653,0)/Inputs!$B$24)*DCF!E$6</f>
        <v>-5297.7901050131886</v>
      </c>
      <c r="DA653" s="15">
        <f ca="1">(BT653*DCF!F$46-DCF!F$5*MAX(BT653*DCF!F$46,0)-MAX(BT653-BS653,0)/Inputs!$B$24)*DCF!F$6</f>
        <v>-5583.0236440933304</v>
      </c>
      <c r="DB653" s="15">
        <f ca="1">(BU653*DCF!G$46-DCF!G$5*MAX(BU653*DCF!G$46,0)-MAX(BU653-BT653,0)/Inputs!$B$24)*DCF!G$6</f>
        <v>-3280.6018232814868</v>
      </c>
      <c r="DC653" s="15">
        <f ca="1">(BV653*DCF!H$46-DCF!H$5*MAX(BV653*DCF!H$46,0)-MAX(BV653-BU653,0)/Inputs!$B$24)*DCF!H$6</f>
        <v>-395.84600586890781</v>
      </c>
      <c r="DD653" s="15">
        <f ca="1">(BW653*DCF!I$46-DCF!I$5*MAX(BW653*DCF!I$46,0)-MAX(BW653-BV653,0)/Inputs!$B$24)*DCF!I$6</f>
        <v>-1520.6940343921312</v>
      </c>
      <c r="DE653" s="15">
        <f ca="1">(BX653*DCF!J$46-DCF!J$5*MAX(BX653*DCF!J$46,0)-MAX(BX653-BW653,0)/Inputs!$B$24)*DCF!J$6</f>
        <v>-6540.3058056687842</v>
      </c>
      <c r="DF653" s="15">
        <f ca="1">(BY653*DCF!K$46-DCF!K$5*MAX(BY653*DCF!K$46,0)-MAX(BY653-BX653,0)/Inputs!$B$24)*DCF!K$6</f>
        <v>4949.6469453738955</v>
      </c>
      <c r="DG653" s="15">
        <f ca="1">(BZ653*DCF!L$46-DCF!L$5*MAX(BZ653*DCF!L$46,0)-MAX(BZ653-BY653,0)/Inputs!$B$24)*DCF!L$6</f>
        <v>1680.0768307511612</v>
      </c>
      <c r="DH653" s="15">
        <f ca="1">(CA653*DCF!M$46-DCF!M$5*MAX(CA653*DCF!M$46,0)-MAX(CA653-BZ653,0)/Inputs!$B$24)*DCF!M$6</f>
        <v>-2531.1295029979055</v>
      </c>
      <c r="DI653" s="15">
        <f ca="1">SUM(CB653:CL653)+BE653*DCF!M$10*(1+Inputs!$B$30)*(1-Inputs!$B$33)*(1-Inputs!$B$30/Inputs!$B$31)/(Inputs!$B$29-Inputs!$B$30)*DCF!M$6</f>
        <v>195591.87222479418</v>
      </c>
      <c r="DJ653" s="15">
        <f ca="1">SUM(CM653:CW653)+BP653*DCF!M$28*(1+Inputs!$B$30)*(1-Inputs!$B$33)*(1-Inputs!$B$30/Inputs!$B$31)/(Inputs!$B$29-Inputs!$B$30)*DCF!M$6</f>
        <v>586652.72071294952</v>
      </c>
      <c r="DK653" s="15">
        <f ca="1">SUM(CX653:DH653)+CA653*DCF!M$46*(1+Inputs!$B$30)*(1-Inputs!$B$33)*(1-Inputs!$B$30/Inputs!$B$31)/(Inputs!$B$29-Inputs!$B$30)*DCF!M$6</f>
        <v>282004.05323620635</v>
      </c>
      <c r="DM653" s="15">
        <f ca="1">DI653+DJ653+DK653+Inputs!$B$34+Inputs!$B$36-Inputs!$B$35</f>
        <v>1141099.6461739501</v>
      </c>
    </row>
    <row r="654" spans="1:117" x14ac:dyDescent="0.75">
      <c r="A654" s="11">
        <v>641</v>
      </c>
      <c r="C654" s="24">
        <f t="shared" ref="C654:M663" ca="1" si="364">_xlfn.NORM.S.INV(RAND())</f>
        <v>0.45808205021925863</v>
      </c>
      <c r="D654" s="24">
        <f t="shared" ca="1" si="364"/>
        <v>-0.20662360497836321</v>
      </c>
      <c r="E654" s="24">
        <f t="shared" ca="1" si="364"/>
        <v>5.3802795060427719E-2</v>
      </c>
      <c r="F654" s="24">
        <f t="shared" ca="1" si="364"/>
        <v>-0.24022212915354932</v>
      </c>
      <c r="G654" s="24">
        <f t="shared" ca="1" si="364"/>
        <v>-0.973705237147656</v>
      </c>
      <c r="H654" s="24">
        <f t="shared" ca="1" si="364"/>
        <v>-1.4185692374841856</v>
      </c>
      <c r="I654" s="24">
        <f t="shared" ca="1" si="364"/>
        <v>-3.4388395740108567E-2</v>
      </c>
      <c r="J654" s="24">
        <f t="shared" ca="1" si="364"/>
        <v>-0.35489233092914796</v>
      </c>
      <c r="K654" s="24">
        <f t="shared" ca="1" si="364"/>
        <v>0.9943794337106967</v>
      </c>
      <c r="L654" s="24">
        <f t="shared" ca="1" si="364"/>
        <v>1.2718915362813448</v>
      </c>
      <c r="M654" s="24">
        <f t="shared" ca="1" si="364"/>
        <v>-0.78654028982969082</v>
      </c>
      <c r="N654" s="24">
        <f ca="1">SQRT(Inputs!$B$38)*C654+SQRT(1-Inputs!$B$38)*_xlfn.NORM.S.INV(RAND())</f>
        <v>0.58871721316983805</v>
      </c>
      <c r="O654" s="24">
        <f ca="1">SQRT(Inputs!$B$38)*D654+SQRT(1-Inputs!$B$38)*_xlfn.NORM.S.INV(RAND())</f>
        <v>0.22055077705434828</v>
      </c>
      <c r="P654" s="24">
        <f ca="1">SQRT(Inputs!$B$38)*E654+SQRT(1-Inputs!$B$38)*_xlfn.NORM.S.INV(RAND())</f>
        <v>-0.62628078326520487</v>
      </c>
      <c r="Q654" s="24">
        <f ca="1">SQRT(Inputs!$B$38)*F654+SQRT(1-Inputs!$B$38)*_xlfn.NORM.S.INV(RAND())</f>
        <v>0.72435553174650491</v>
      </c>
      <c r="R654" s="24">
        <f ca="1">SQRT(Inputs!$B$38)*G654+SQRT(1-Inputs!$B$38)*_xlfn.NORM.S.INV(RAND())</f>
        <v>-1.2871945039153385</v>
      </c>
      <c r="S654" s="24">
        <f ca="1">SQRT(Inputs!$B$38)*H654+SQRT(1-Inputs!$B$38)*_xlfn.NORM.S.INV(RAND())</f>
        <v>-1.84991838122276</v>
      </c>
      <c r="T654" s="24">
        <f ca="1">SQRT(Inputs!$B$38)*I654+SQRT(1-Inputs!$B$38)*_xlfn.NORM.S.INV(RAND())</f>
        <v>0.16438456927019285</v>
      </c>
      <c r="U654" s="24">
        <f ca="1">SQRT(Inputs!$B$38)*J654+SQRT(1-Inputs!$B$38)*_xlfn.NORM.S.INV(RAND())</f>
        <v>0.21053728773149208</v>
      </c>
      <c r="V654" s="24">
        <f ca="1">SQRT(Inputs!$B$38)*K654+SQRT(1-Inputs!$B$38)*_xlfn.NORM.S.INV(RAND())</f>
        <v>-0.22260745868586218</v>
      </c>
      <c r="W654" s="24">
        <f ca="1">SQRT(Inputs!$B$38)*L654+SQRT(1-Inputs!$B$38)*_xlfn.NORM.S.INV(RAND())</f>
        <v>0.15593876709415433</v>
      </c>
      <c r="X654" s="24">
        <f ca="1">SQRT(Inputs!$B$38)*M654+SQRT(1-Inputs!$B$38)*_xlfn.NORM.S.INV(RAND())</f>
        <v>7.9415493661085468E-2</v>
      </c>
      <c r="Y654" s="24">
        <f ca="1">SQRT(Inputs!$B$38)*C654+SQRT(1-Inputs!$B$38)*_xlfn.NORM.S.INV(RAND())</f>
        <v>0.49775707609372055</v>
      </c>
      <c r="Z654" s="24">
        <f ca="1">SQRT(Inputs!$B$38)*D654+SQRT(1-Inputs!$B$38)*_xlfn.NORM.S.INV(RAND())</f>
        <v>-0.31540963407939238</v>
      </c>
      <c r="AA654" s="24">
        <f ca="1">SQRT(Inputs!$B$38)*E654+SQRT(1-Inputs!$B$38)*_xlfn.NORM.S.INV(RAND())</f>
        <v>0.737836193730534</v>
      </c>
      <c r="AB654" s="24">
        <f ca="1">SQRT(Inputs!$B$38)*F654+SQRT(1-Inputs!$B$38)*_xlfn.NORM.S.INV(RAND())</f>
        <v>-9.4731053711067159E-2</v>
      </c>
      <c r="AC654" s="24">
        <f ca="1">SQRT(Inputs!$B$38)*G654+SQRT(1-Inputs!$B$38)*_xlfn.NORM.S.INV(RAND())</f>
        <v>-0.63803437406052277</v>
      </c>
      <c r="AD654" s="24">
        <f ca="1">SQRT(Inputs!$B$38)*H654+SQRT(1-Inputs!$B$38)*_xlfn.NORM.S.INV(RAND())</f>
        <v>-1.1877408614073328</v>
      </c>
      <c r="AE654" s="24">
        <f ca="1">SQRT(Inputs!$B$38)*I654+SQRT(1-Inputs!$B$38)*_xlfn.NORM.S.INV(RAND())</f>
        <v>-0.19336199128472481</v>
      </c>
      <c r="AF654" s="24">
        <f ca="1">SQRT(Inputs!$B$38)*J654+SQRT(1-Inputs!$B$38)*_xlfn.NORM.S.INV(RAND())</f>
        <v>-1.7379005901190716</v>
      </c>
      <c r="AG654" s="24">
        <f ca="1">SQRT(Inputs!$B$38)*K654+SQRT(1-Inputs!$B$38)*_xlfn.NORM.S.INV(RAND())</f>
        <v>1.1195959708989494</v>
      </c>
      <c r="AH654" s="24">
        <f ca="1">SQRT(Inputs!$B$38)*L654+SQRT(1-Inputs!$B$38)*_xlfn.NORM.S.INV(RAND())</f>
        <v>1.0937957943270711</v>
      </c>
      <c r="AI654" s="24">
        <f ca="1">SQRT(Inputs!$B$38)*M654+SQRT(1-Inputs!$B$38)*_xlfn.NORM.S.INV(RAND())</f>
        <v>-1.2094507114356485</v>
      </c>
      <c r="AJ654" s="24">
        <f ca="1">SQRT(Inputs!$B$38)*C654+SQRT(1-Inputs!$B$38)*_xlfn.NORM.S.INV(RAND())</f>
        <v>-1.0750318629593736</v>
      </c>
      <c r="AK654" s="24">
        <f ca="1">SQRT(Inputs!$B$38)*D654+SQRT(1-Inputs!$B$38)*_xlfn.NORM.S.INV(RAND())</f>
        <v>-0.28633239537481664</v>
      </c>
      <c r="AL654" s="24">
        <f ca="1">SQRT(Inputs!$B$38)*E654+SQRT(1-Inputs!$B$38)*_xlfn.NORM.S.INV(RAND())</f>
        <v>-0.60670406631233298</v>
      </c>
      <c r="AM654" s="24">
        <f ca="1">SQRT(Inputs!$B$38)*F654+SQRT(1-Inputs!$B$38)*_xlfn.NORM.S.INV(RAND())</f>
        <v>0.75008570545972253</v>
      </c>
      <c r="AN654" s="24">
        <f ca="1">SQRT(Inputs!$B$38)*G654+SQRT(1-Inputs!$B$38)*_xlfn.NORM.S.INV(RAND())</f>
        <v>-0.63169574751425761</v>
      </c>
      <c r="AO654" s="24">
        <f ca="1">SQRT(Inputs!$B$38)*H654+SQRT(1-Inputs!$B$38)*_xlfn.NORM.S.INV(RAND())</f>
        <v>-1.1667147767398056</v>
      </c>
      <c r="AP654" s="24">
        <f ca="1">SQRT(Inputs!$B$38)*I654+SQRT(1-Inputs!$B$38)*_xlfn.NORM.S.INV(RAND())</f>
        <v>4.3199039970948844E-2</v>
      </c>
      <c r="AQ654" s="24">
        <f ca="1">SQRT(Inputs!$B$38)*J654+SQRT(1-Inputs!$B$38)*_xlfn.NORM.S.INV(RAND())</f>
        <v>0.32525074906130746</v>
      </c>
      <c r="AR654" s="24">
        <f ca="1">SQRT(Inputs!$B$38)*K654+SQRT(1-Inputs!$B$38)*_xlfn.NORM.S.INV(RAND())</f>
        <v>0.94359601900803636</v>
      </c>
      <c r="AS654" s="24">
        <f ca="1">SQRT(Inputs!$B$38)*L654+SQRT(1-Inputs!$B$38)*_xlfn.NORM.S.INV(RAND())</f>
        <v>0.48114383363415808</v>
      </c>
      <c r="AT654" s="24">
        <f ca="1">SQRT(Inputs!$B$38)*M654+SQRT(1-Inputs!$B$38)*_xlfn.NORM.S.INV(RAND())</f>
        <v>-0.82400343762401662</v>
      </c>
      <c r="AU654" s="15">
        <f ca="1">Inputs!$B$6*EXP($B$8-0.5*C$5^2+C$5*N654)</f>
        <v>5458.3939764913957</v>
      </c>
      <c r="AV654" s="15">
        <f t="shared" ref="AV654:AV717" ca="1" si="365">AU654*EXP($B$8-0.5*D$5^2+D$5*O654)</f>
        <v>6863.1430525280848</v>
      </c>
      <c r="AW654" s="15">
        <f t="shared" ref="AW654:AW717" ca="1" si="366">AV654*EXP($B$8-0.5*E$5^2+E$5*P654)</f>
        <v>7690.5142193344</v>
      </c>
      <c r="AX654" s="15">
        <f t="shared" ref="AX654:AX717" ca="1" si="367">AW654*EXP($B$8-0.5*F$5^2+F$5*Q654)</f>
        <v>10278.675992530232</v>
      </c>
      <c r="AY654" s="15">
        <f t="shared" ref="AY654:AY717" ca="1" si="368">AX654*EXP($B$8-0.5*G$5^2+G$5*R654)</f>
        <v>10808.307296365861</v>
      </c>
      <c r="AZ654" s="15">
        <f t="shared" ref="AZ654:AZ717" ca="1" si="369">AY654*EXP($B$8-0.5*H$5^2+H$5*S654)</f>
        <v>10782.58178807868</v>
      </c>
      <c r="BA654" s="15">
        <f t="shared" ref="BA654:BA717" ca="1" si="370">AZ654*EXP($B$8-0.5*I$5^2+I$5*T654)</f>
        <v>13424.101824108109</v>
      </c>
      <c r="BB654" s="15">
        <f t="shared" ref="BB654:BB717" ca="1" si="371">BA654*EXP($B$8-0.5*J$5^2+J$5*U654)</f>
        <v>16785.551663914153</v>
      </c>
      <c r="BC654" s="15">
        <f t="shared" ref="BC654:BC717" ca="1" si="372">BB654*EXP($B$8-0.5*K$5^2+K$5*V654)</f>
        <v>20120.985003792062</v>
      </c>
      <c r="BD654" s="15">
        <f t="shared" ref="BD654:BD717" ca="1" si="373">BC654*EXP($B$8-0.5*L$5^2+L$5*W654)</f>
        <v>25012.273144357023</v>
      </c>
      <c r="BE654" s="15">
        <f t="shared" ref="BE654:BE717" ca="1" si="374">BD654*EXP($B$8-0.5*M$5^2+M$5*X654)</f>
        <v>30871.829256281209</v>
      </c>
      <c r="BF654" s="15">
        <f ca="1">Inputs!$B$13*EXP($B$9-0.5*C$6^2+C$6*Y654)</f>
        <v>15265.465844485729</v>
      </c>
      <c r="BG654" s="15">
        <f t="shared" ref="BG654:BG717" ca="1" si="375">BF654*EXP($B$9-0.5*D$6^2+D$6*Z654)</f>
        <v>17575.305040598338</v>
      </c>
      <c r="BH654" s="15">
        <f t="shared" ref="BH654:BH717" ca="1" si="376">BG654*EXP($B$9-0.5*E$6^2+E$6*AA654)</f>
        <v>24269.216045286321</v>
      </c>
      <c r="BI654" s="15">
        <f t="shared" ref="BI654:BI717" ca="1" si="377">BH654*EXP($B$9-0.5*F$6^2+F$6*AB654)</f>
        <v>29279.125824670955</v>
      </c>
      <c r="BJ654" s="15">
        <f t="shared" ref="BJ654:BJ717" ca="1" si="378">BI654*EXP($B$9-0.5*G$6^2+G$6*AC654)</f>
        <v>32740.365396677193</v>
      </c>
      <c r="BK654" s="15">
        <f t="shared" ref="BK654:BK717" ca="1" si="379">BJ654*EXP($B$9-0.5*H$6^2+H$6*AD654)</f>
        <v>34183.0852192764</v>
      </c>
      <c r="BL654" s="15">
        <f t="shared" ref="BL654:BL717" ca="1" si="380">BK654*EXP($B$9-0.5*I$6^2+I$6*AE654)</f>
        <v>40950.684123292107</v>
      </c>
      <c r="BM654" s="15">
        <f t="shared" ref="BM654:BM717" ca="1" si="381">BL654*EXP($B$9-0.5*J$6^2+J$6*AF654)</f>
        <v>40562.733612172618</v>
      </c>
      <c r="BN654" s="15">
        <f t="shared" ref="BN654:BN717" ca="1" si="382">BM654*EXP($B$9-0.5*K$6^2+K$6*AG654)</f>
        <v>57050.101840953328</v>
      </c>
      <c r="BO654" s="15">
        <f t="shared" ref="BO654:BO717" ca="1" si="383">BN654*EXP($B$9-0.5*L$6^2+L$6*AH654)</f>
        <v>79711.169177037227</v>
      </c>
      <c r="BP654" s="15">
        <f t="shared" ref="BP654:BP717" ca="1" si="384">BO654*EXP($B$9-0.5*M$6^2+M$6*AI654)</f>
        <v>85546.318577374404</v>
      </c>
      <c r="BQ654" s="15">
        <f ca="1">Inputs!$B$20*EXP($B$10-0.5*C$7^2+C$7*AJ654)</f>
        <v>2929.6360947306084</v>
      </c>
      <c r="BR654" s="15">
        <f t="shared" ref="BR654:BR717" ca="1" si="385">BQ654*EXP($B$10-0.5*D$7^2+D$7*AK654)</f>
        <v>3629.6139351855541</v>
      </c>
      <c r="BS654" s="15">
        <f t="shared" ref="BS654:BS717" ca="1" si="386">BR654*EXP($B$10-0.5*E$7^2+E$7*AL654)</f>
        <v>4175.5513556888491</v>
      </c>
      <c r="BT654" s="15">
        <f t="shared" ref="BT654:BT717" ca="1" si="387">BS654*EXP($B$10-0.5*F$7^2+F$7*AM654)</f>
        <v>7009.1681158931196</v>
      </c>
      <c r="BU654" s="15">
        <f t="shared" ref="BU654:BU717" ca="1" si="388">BT654*EXP($B$10-0.5*G$7^2+G$7*AN654)</f>
        <v>8336.9966275737661</v>
      </c>
      <c r="BV654" s="15">
        <f t="shared" ref="BV654:BV717" ca="1" si="389">BU654*EXP($B$10-0.5*H$7^2+H$7*AO654)</f>
        <v>8918.0223768183278</v>
      </c>
      <c r="BW654" s="15">
        <f t="shared" ref="BW654:BW717" ca="1" si="390">BV654*EXP($B$10-0.5*I$7^2+I$7*AP654)</f>
        <v>12558.900396761564</v>
      </c>
      <c r="BX654" s="15">
        <f t="shared" ref="BX654:BX717" ca="1" si="391">BW654*EXP($B$10-0.5*J$7^2+J$7*AQ654)</f>
        <v>18749.162449387277</v>
      </c>
      <c r="BY654" s="15">
        <f t="shared" ref="BY654:BY717" ca="1" si="392">BX654*EXP($B$10-0.5*K$7^2+K$7*AR654)</f>
        <v>31468.586802050057</v>
      </c>
      <c r="BZ654" s="15">
        <f t="shared" ref="BZ654:BZ717" ca="1" si="393">BY654*EXP($B$10-0.5*L$7^2+L$7*AS654)</f>
        <v>48238.281446814573</v>
      </c>
      <c r="CA654" s="15">
        <f t="shared" ref="CA654:CA717" ca="1" si="394">BZ654*EXP($B$10-0.5*M$7^2+M$7*AT654)</f>
        <v>58530.508452288479</v>
      </c>
      <c r="CB654" s="15">
        <f ca="1">(AU654*DCF!C$10-DCF!C$5*MAX(AU654*DCF!C$10,0)-MAX(AU654-Inputs!$B$6,0)/Inputs!$B$10)*DCF!C$6</f>
        <v>1039.5366331693026</v>
      </c>
      <c r="CC654" s="15">
        <f ca="1">(AV654*DCF!D$10-DCF!D$5*MAX(AV654*DCF!D$10,0)-MAX(AV654-AU654,0)/Inputs!$B$10)*DCF!D$6</f>
        <v>1330.3333254892914</v>
      </c>
      <c r="CD654" s="15">
        <f ca="1">(AW654*DCF!E$10-DCF!E$5*MAX(AW654*DCF!E$10,0)-MAX(AW654-AV654,0)/Inputs!$B$10)*DCF!E$6</f>
        <v>1589.2590609687813</v>
      </c>
      <c r="CE654" s="15">
        <f ca="1">(AX654*DCF!F$10-DCF!F$5*MAX(AX654*DCF!F$10,0)-MAX(AX654-AW654,0)/Inputs!$B$10)*DCF!F$6</f>
        <v>1705.2862912697522</v>
      </c>
      <c r="CF654" s="15">
        <f ca="1">(AY654*DCF!G$10-DCF!G$5*MAX(AY654*DCF!G$10,0)-MAX(AY654-AX654,0)/Inputs!$B$10)*DCF!G$6</f>
        <v>2125.1377083407601</v>
      </c>
      <c r="CG654" s="15">
        <f ca="1">(AZ654*DCF!H$10-DCF!H$5*MAX(AZ654*DCF!H$10,0)-MAX(AZ654-AY654,0)/Inputs!$B$10)*DCF!H$6</f>
        <v>2093.4459883066652</v>
      </c>
      <c r="CH654" s="15">
        <f ca="1">(BA654*DCF!I$10-DCF!I$5*MAX(BA654*DCF!I$10,0)-MAX(BA654-AZ654,0)/Inputs!$B$10)*DCF!I$6</f>
        <v>2018.7918541323381</v>
      </c>
      <c r="CI654" s="15">
        <f ca="1">(BB654*DCF!J$10-DCF!J$5*MAX(BB654*DCF!J$10,0)-MAX(BB654-BA654,0)/Inputs!$B$10)*DCF!J$6</f>
        <v>2371.0672824764747</v>
      </c>
      <c r="CJ654" s="15">
        <f ca="1">(BC654*DCF!K$10-DCF!K$5*MAX(BC654*DCF!K$10,0)-MAX(BC654-BB654,0)/Inputs!$B$10)*DCF!K$6</f>
        <v>2772.2455477743047</v>
      </c>
      <c r="CK654" s="15">
        <f ca="1">(BD654*DCF!L$10-DCF!L$5*MAX(BD654*DCF!L$10,0)-MAX(BD654-BC654,0)/Inputs!$B$10)*DCF!L$6</f>
        <v>3139.8036693034469</v>
      </c>
      <c r="CL654" s="15">
        <f ca="1">(BE654*DCF!M$10-DCF!M$5*MAX(BE654*DCF!M$10,0)-MAX(BE654-BD654,0)/Inputs!$B$10)*DCF!M$6</f>
        <v>3656.4278193553796</v>
      </c>
      <c r="CM654" s="15">
        <f ca="1">(BF654*DCF!C$28-DCF!C$5*MAX(BF654*DCF!C$28,0)-MAX(BF654-Inputs!$B$13,0)/Inputs!$B$17)*DCF!C$6</f>
        <v>3763.2004682886918</v>
      </c>
      <c r="CN654" s="15">
        <f ca="1">(BG654*DCF!D$28-DCF!D$5*MAX(BG654*DCF!D$28,0)-MAX(BG654-BF654,0)/Inputs!$B$17)*DCF!D$6</f>
        <v>4683.5380821714243</v>
      </c>
      <c r="CO654" s="15">
        <f ca="1">(BH654*DCF!E$28-DCF!E$5*MAX(BH654*DCF!E$28,0)-MAX(BH654-BG654,0)/Inputs!$B$17)*DCF!E$6</f>
        <v>5554.1964136515871</v>
      </c>
      <c r="CP654" s="15">
        <f ca="1">(BI654*DCF!F$28-DCF!F$5*MAX(BI654*DCF!F$28,0)-MAX(BI654-BH654,0)/Inputs!$B$17)*DCF!F$6</f>
        <v>7036.3781609696207</v>
      </c>
      <c r="CQ654" s="15">
        <f ca="1">(BJ654*DCF!G$28-DCF!G$5*MAX(BJ654*DCF!G$28,0)-MAX(BJ654-BI654,0)/Inputs!$B$17)*DCF!G$6</f>
        <v>7912.5898994648551</v>
      </c>
      <c r="CR654" s="15">
        <f ca="1">(BK654*DCF!H$28-DCF!H$5*MAX(BK654*DCF!H$28,0)-MAX(BK654-BJ654,0)/Inputs!$B$17)*DCF!H$6</f>
        <v>8229.6959348239998</v>
      </c>
      <c r="CS654" s="15">
        <f ca="1">(BL654*DCF!I$28-DCF!I$5*MAX(BL654*DCF!I$28,0)-MAX(BL654-BK654,0)/Inputs!$B$17)*DCF!I$6</f>
        <v>8658.3198242834442</v>
      </c>
      <c r="CT654" s="15">
        <f ca="1">(BM654*DCF!J$28-DCF!J$5*MAX(BM654*DCF!J$28,0)-MAX(BM654-BL654,0)/Inputs!$B$17)*DCF!J$6</f>
        <v>9048.8569685117873</v>
      </c>
      <c r="CU654" s="15">
        <f ca="1">(BN654*DCF!K$28-DCF!K$5*MAX(BN654*DCF!K$28,0)-MAX(BN654-BM654,0)/Inputs!$B$17)*DCF!K$6</f>
        <v>10028.541952436502</v>
      </c>
      <c r="CV654" s="15">
        <f ca="1">(BO654*DCF!L$28-DCF!L$5*MAX(BO654*DCF!L$28,0)-MAX(BO654-BN654,0)/Inputs!$B$17)*DCF!L$6</f>
        <v>13339.913822101527</v>
      </c>
      <c r="CW654" s="15">
        <f ca="1">(BP654*DCF!M$28-DCF!M$5*MAX(BP654*DCF!M$28,0)-MAX(BP654-BO654,0)/Inputs!$B$17)*DCF!M$6</f>
        <v>15485.652272531855</v>
      </c>
      <c r="CX654" s="15">
        <f ca="1">(BQ654*DCF!C$46-DCF!C$5*MAX(BQ654*DCF!C$46,0)-MAX(BQ654-Inputs!$B$20,0)/Inputs!$B$24)*DCF!C$6</f>
        <v>-676.59032210868554</v>
      </c>
      <c r="CY654" s="15">
        <f ca="1">(BR654*DCF!D$46-DCF!D$5*MAX(BR654*DCF!D$46,0)-MAX(BR654-BQ654,0)/Inputs!$B$24)*DCF!D$6</f>
        <v>-918.16518922354578</v>
      </c>
      <c r="CZ654" s="15">
        <f ca="1">(BS654*DCF!E$46-DCF!E$5*MAX(BS654*DCF!E$46,0)-MAX(BS654-BR654,0)/Inputs!$B$24)*DCF!E$6</f>
        <v>-708.95971973349924</v>
      </c>
      <c r="DA654" s="15">
        <f ca="1">(BT654*DCF!F$46-DCF!F$5*MAX(BT654*DCF!F$46,0)-MAX(BT654-BS654,0)/Inputs!$B$24)*DCF!F$6</f>
        <v>-1542.2613773900559</v>
      </c>
      <c r="DB654" s="15">
        <f ca="1">(BU654*DCF!G$46-DCF!G$5*MAX(BU654*DCF!G$46,0)-MAX(BU654-BT654,0)/Inputs!$B$24)*DCF!G$6</f>
        <v>-727.09537129881858</v>
      </c>
      <c r="DC654" s="15">
        <f ca="1">(BV654*DCF!H$46-DCF!H$5*MAX(BV654*DCF!H$46,0)-MAX(BV654-BU654,0)/Inputs!$B$24)*DCF!H$6</f>
        <v>-180.55019157391717</v>
      </c>
      <c r="DD654" s="15">
        <f ca="1">(BW654*DCF!I$46-DCF!I$5*MAX(BW654*DCF!I$46,0)-MAX(BW654-BV654,0)/Inputs!$B$24)*DCF!I$6</f>
        <v>-755.10255803505936</v>
      </c>
      <c r="DE654" s="15">
        <f ca="1">(BX654*DCF!J$46-DCF!J$5*MAX(BX654*DCF!J$46,0)-MAX(BX654-BW654,0)/Inputs!$B$24)*DCF!J$6</f>
        <v>-855.08085991492737</v>
      </c>
      <c r="DF654" s="15">
        <f ca="1">(BY654*DCF!K$46-DCF!K$5*MAX(BY654*DCF!K$46,0)-MAX(BY654-BX654,0)/Inputs!$B$24)*DCF!K$6</f>
        <v>-1318.3295431270958</v>
      </c>
      <c r="DG654" s="15">
        <f ca="1">(BZ654*DCF!L$46-DCF!L$5*MAX(BZ654*DCF!L$46,0)-MAX(BZ654-BY654,0)/Inputs!$B$24)*DCF!L$6</f>
        <v>-460.54817716104094</v>
      </c>
      <c r="DH654" s="15">
        <f ca="1">(CA654*DCF!M$46-DCF!M$5*MAX(CA654*DCF!M$46,0)-MAX(CA654-BZ654,0)/Inputs!$B$24)*DCF!M$6</f>
        <v>2436.9082466464338</v>
      </c>
      <c r="DI654" s="15">
        <f ca="1">SUM(CB654:CL654)+BE654*DCF!M$10*(1+Inputs!$B$30)*(1-Inputs!$B$33)*(1-Inputs!$B$30/Inputs!$B$31)/(Inputs!$B$29-Inputs!$B$30)*DCF!M$6</f>
        <v>109758.04423849627</v>
      </c>
      <c r="DJ654" s="15">
        <f ca="1">SUM(CM654:CW654)+BP654*DCF!M$28*(1+Inputs!$B$30)*(1-Inputs!$B$33)*(1-Inputs!$B$30/Inputs!$B$31)/(Inputs!$B$29-Inputs!$B$30)*DCF!M$6</f>
        <v>411176.26491094916</v>
      </c>
      <c r="DK654" s="15">
        <f ca="1">SUM(CX654:DH654)+CA654*DCF!M$46*(1+Inputs!$B$30)*(1-Inputs!$B$33)*(1-Inputs!$B$30/Inputs!$B$31)/(Inputs!$B$29-Inputs!$B$30)*DCF!M$6</f>
        <v>84789.324386283319</v>
      </c>
      <c r="DM654" s="15">
        <f ca="1">DI654+DJ654+DK654+Inputs!$B$34+Inputs!$B$36-Inputs!$B$35</f>
        <v>682574.63353572879</v>
      </c>
    </row>
    <row r="655" spans="1:117" x14ac:dyDescent="0.75">
      <c r="A655" s="11">
        <v>642</v>
      </c>
      <c r="C655" s="24">
        <f t="shared" ca="1" si="364"/>
        <v>-0.41323649387302408</v>
      </c>
      <c r="D655" s="24">
        <f t="shared" ca="1" si="364"/>
        <v>3.1853011165454618E-3</v>
      </c>
      <c r="E655" s="24">
        <f t="shared" ca="1" si="364"/>
        <v>-0.55529749568704212</v>
      </c>
      <c r="F655" s="24">
        <f t="shared" ca="1" si="364"/>
        <v>-0.13787783941289111</v>
      </c>
      <c r="G655" s="24">
        <f t="shared" ca="1" si="364"/>
        <v>1.3197857923799574</v>
      </c>
      <c r="H655" s="24">
        <f t="shared" ca="1" si="364"/>
        <v>0.80606259292212001</v>
      </c>
      <c r="I655" s="24">
        <f t="shared" ca="1" si="364"/>
        <v>0.56583417854502416</v>
      </c>
      <c r="J655" s="24">
        <f t="shared" ca="1" si="364"/>
        <v>-0.4371124592862054</v>
      </c>
      <c r="K655" s="24">
        <f t="shared" ca="1" si="364"/>
        <v>0.50289106985226162</v>
      </c>
      <c r="L655" s="24">
        <f t="shared" ca="1" si="364"/>
        <v>1.1463552554848919</v>
      </c>
      <c r="M655" s="24">
        <f t="shared" ca="1" si="364"/>
        <v>-0.18314137630416522</v>
      </c>
      <c r="N655" s="24">
        <f ca="1">SQRT(Inputs!$B$38)*C655+SQRT(1-Inputs!$B$38)*_xlfn.NORM.S.INV(RAND())</f>
        <v>-0.80015972707279115</v>
      </c>
      <c r="O655" s="24">
        <f ca="1">SQRT(Inputs!$B$38)*D655+SQRT(1-Inputs!$B$38)*_xlfn.NORM.S.INV(RAND())</f>
        <v>0.61476467141039004</v>
      </c>
      <c r="P655" s="24">
        <f ca="1">SQRT(Inputs!$B$38)*E655+SQRT(1-Inputs!$B$38)*_xlfn.NORM.S.INV(RAND())</f>
        <v>-1.2264363169427484</v>
      </c>
      <c r="Q655" s="24">
        <f ca="1">SQRT(Inputs!$B$38)*F655+SQRT(1-Inputs!$B$38)*_xlfn.NORM.S.INV(RAND())</f>
        <v>0.14799246169300267</v>
      </c>
      <c r="R655" s="24">
        <f ca="1">SQRT(Inputs!$B$38)*G655+SQRT(1-Inputs!$B$38)*_xlfn.NORM.S.INV(RAND())</f>
        <v>1.3493253417122637</v>
      </c>
      <c r="S655" s="24">
        <f ca="1">SQRT(Inputs!$B$38)*H655+SQRT(1-Inputs!$B$38)*_xlfn.NORM.S.INV(RAND())</f>
        <v>1.3680974569584912</v>
      </c>
      <c r="T655" s="24">
        <f ca="1">SQRT(Inputs!$B$38)*I655+SQRT(1-Inputs!$B$38)*_xlfn.NORM.S.INV(RAND())</f>
        <v>-1.4793590000430084</v>
      </c>
      <c r="U655" s="24">
        <f ca="1">SQRT(Inputs!$B$38)*J655+SQRT(1-Inputs!$B$38)*_xlfn.NORM.S.INV(RAND())</f>
        <v>-0.15544564405355993</v>
      </c>
      <c r="V655" s="24">
        <f ca="1">SQRT(Inputs!$B$38)*K655+SQRT(1-Inputs!$B$38)*_xlfn.NORM.S.INV(RAND())</f>
        <v>0.77178041552157373</v>
      </c>
      <c r="W655" s="24">
        <f ca="1">SQRT(Inputs!$B$38)*L655+SQRT(1-Inputs!$B$38)*_xlfn.NORM.S.INV(RAND())</f>
        <v>-0.2924826222542678</v>
      </c>
      <c r="X655" s="24">
        <f ca="1">SQRT(Inputs!$B$38)*M655+SQRT(1-Inputs!$B$38)*_xlfn.NORM.S.INV(RAND())</f>
        <v>-1.3556954853776439</v>
      </c>
      <c r="Y655" s="24">
        <f ca="1">SQRT(Inputs!$B$38)*C655+SQRT(1-Inputs!$B$38)*_xlfn.NORM.S.INV(RAND())</f>
        <v>-0.22584869698741325</v>
      </c>
      <c r="Z655" s="24">
        <f ca="1">SQRT(Inputs!$B$38)*D655+SQRT(1-Inputs!$B$38)*_xlfn.NORM.S.INV(RAND())</f>
        <v>0.24968443488298292</v>
      </c>
      <c r="AA655" s="24">
        <f ca="1">SQRT(Inputs!$B$38)*E655+SQRT(1-Inputs!$B$38)*_xlfn.NORM.S.INV(RAND())</f>
        <v>-0.23622600605226043</v>
      </c>
      <c r="AB655" s="24">
        <f ca="1">SQRT(Inputs!$B$38)*F655+SQRT(1-Inputs!$B$38)*_xlfn.NORM.S.INV(RAND())</f>
        <v>-0.11616421049021539</v>
      </c>
      <c r="AC655" s="24">
        <f ca="1">SQRT(Inputs!$B$38)*G655+SQRT(1-Inputs!$B$38)*_xlfn.NORM.S.INV(RAND())</f>
        <v>0.3342389334307479</v>
      </c>
      <c r="AD655" s="24">
        <f ca="1">SQRT(Inputs!$B$38)*H655+SQRT(1-Inputs!$B$38)*_xlfn.NORM.S.INV(RAND())</f>
        <v>0.57919100752538277</v>
      </c>
      <c r="AE655" s="24">
        <f ca="1">SQRT(Inputs!$B$38)*I655+SQRT(1-Inputs!$B$38)*_xlfn.NORM.S.INV(RAND())</f>
        <v>0.44805295407670015</v>
      </c>
      <c r="AF655" s="24">
        <f ca="1">SQRT(Inputs!$B$38)*J655+SQRT(1-Inputs!$B$38)*_xlfn.NORM.S.INV(RAND())</f>
        <v>0.82804915411398972</v>
      </c>
      <c r="AG655" s="24">
        <f ca="1">SQRT(Inputs!$B$38)*K655+SQRT(1-Inputs!$B$38)*_xlfn.NORM.S.INV(RAND())</f>
        <v>-0.44817476324833538</v>
      </c>
      <c r="AH655" s="24">
        <f ca="1">SQRT(Inputs!$B$38)*L655+SQRT(1-Inputs!$B$38)*_xlfn.NORM.S.INV(RAND())</f>
        <v>0.16624434317448428</v>
      </c>
      <c r="AI655" s="24">
        <f ca="1">SQRT(Inputs!$B$38)*M655+SQRT(1-Inputs!$B$38)*_xlfn.NORM.S.INV(RAND())</f>
        <v>0.33595108941895363</v>
      </c>
      <c r="AJ655" s="24">
        <f ca="1">SQRT(Inputs!$B$38)*C655+SQRT(1-Inputs!$B$38)*_xlfn.NORM.S.INV(RAND())</f>
        <v>-0.7961223806105403</v>
      </c>
      <c r="AK655" s="24">
        <f ca="1">SQRT(Inputs!$B$38)*D655+SQRT(1-Inputs!$B$38)*_xlfn.NORM.S.INV(RAND())</f>
        <v>-0.31473662263838276</v>
      </c>
      <c r="AL655" s="24">
        <f ca="1">SQRT(Inputs!$B$38)*E655+SQRT(1-Inputs!$B$38)*_xlfn.NORM.S.INV(RAND())</f>
        <v>0.17974193085488566</v>
      </c>
      <c r="AM655" s="24">
        <f ca="1">SQRT(Inputs!$B$38)*F655+SQRT(1-Inputs!$B$38)*_xlfn.NORM.S.INV(RAND())</f>
        <v>0.5561913614368329</v>
      </c>
      <c r="AN655" s="24">
        <f ca="1">SQRT(Inputs!$B$38)*G655+SQRT(1-Inputs!$B$38)*_xlfn.NORM.S.INV(RAND())</f>
        <v>0.86956357560851594</v>
      </c>
      <c r="AO655" s="24">
        <f ca="1">SQRT(Inputs!$B$38)*H655+SQRT(1-Inputs!$B$38)*_xlfn.NORM.S.INV(RAND())</f>
        <v>1.8173010508460357</v>
      </c>
      <c r="AP655" s="24">
        <f ca="1">SQRT(Inputs!$B$38)*I655+SQRT(1-Inputs!$B$38)*_xlfn.NORM.S.INV(RAND())</f>
        <v>0.69599216033696443</v>
      </c>
      <c r="AQ655" s="24">
        <f ca="1">SQRT(Inputs!$B$38)*J655+SQRT(1-Inputs!$B$38)*_xlfn.NORM.S.INV(RAND())</f>
        <v>-1.2186760164943138</v>
      </c>
      <c r="AR655" s="24">
        <f ca="1">SQRT(Inputs!$B$38)*K655+SQRT(1-Inputs!$B$38)*_xlfn.NORM.S.INV(RAND())</f>
        <v>0.81975852093333024</v>
      </c>
      <c r="AS655" s="24">
        <f ca="1">SQRT(Inputs!$B$38)*L655+SQRT(1-Inputs!$B$38)*_xlfn.NORM.S.INV(RAND())</f>
        <v>0.65316448096613822</v>
      </c>
      <c r="AT655" s="24">
        <f ca="1">SQRT(Inputs!$B$38)*M655+SQRT(1-Inputs!$B$38)*_xlfn.NORM.S.INV(RAND())</f>
        <v>-1.0152882462949837</v>
      </c>
      <c r="AU655" s="15">
        <f ca="1">Inputs!$B$6*EXP($B$8-0.5*C$5^2+C$5*N655)</f>
        <v>4359.3929736771051</v>
      </c>
      <c r="AV655" s="15">
        <f t="shared" ca="1" si="365"/>
        <v>5808.4037153218778</v>
      </c>
      <c r="AW655" s="15">
        <f t="shared" ca="1" si="366"/>
        <v>6002.5132151321141</v>
      </c>
      <c r="AX655" s="15">
        <f t="shared" ca="1" si="367"/>
        <v>7465.2233514621366</v>
      </c>
      <c r="AY655" s="15">
        <f t="shared" ca="1" si="368"/>
        <v>10680.425334725274</v>
      </c>
      <c r="AZ655" s="15">
        <f t="shared" ca="1" si="369"/>
        <v>15186.330314184626</v>
      </c>
      <c r="BA655" s="15">
        <f t="shared" ca="1" si="370"/>
        <v>15918.495927275215</v>
      </c>
      <c r="BB655" s="15">
        <f t="shared" ca="1" si="371"/>
        <v>19187.916999285808</v>
      </c>
      <c r="BC655" s="15">
        <f t="shared" ca="1" si="372"/>
        <v>25317.952093608059</v>
      </c>
      <c r="BD655" s="15">
        <f t="shared" ca="1" si="373"/>
        <v>30179.853767940829</v>
      </c>
      <c r="BE655" s="15">
        <f t="shared" ca="1" si="374"/>
        <v>32685.831943403795</v>
      </c>
      <c r="BF655" s="15">
        <f ca="1">Inputs!$B$13*EXP($B$9-0.5*C$6^2+C$6*Y655)</f>
        <v>13225.409874071231</v>
      </c>
      <c r="BG655" s="15">
        <f t="shared" ca="1" si="375"/>
        <v>16861.051102060661</v>
      </c>
      <c r="BH655" s="15">
        <f t="shared" ca="1" si="376"/>
        <v>19809.562923322406</v>
      </c>
      <c r="BI655" s="15">
        <f t="shared" ca="1" si="377"/>
        <v>23820.151685156601</v>
      </c>
      <c r="BJ655" s="15">
        <f t="shared" ca="1" si="378"/>
        <v>30643.319735435289</v>
      </c>
      <c r="BK655" s="15">
        <f t="shared" ca="1" si="379"/>
        <v>40694.495419191844</v>
      </c>
      <c r="BL655" s="15">
        <f t="shared" ca="1" si="380"/>
        <v>52976.712304347093</v>
      </c>
      <c r="BM655" s="15">
        <f t="shared" ca="1" si="381"/>
        <v>72175.120598894428</v>
      </c>
      <c r="BN655" s="15">
        <f t="shared" ca="1" si="382"/>
        <v>84124.70990660548</v>
      </c>
      <c r="BO655" s="15">
        <f t="shared" ca="1" si="383"/>
        <v>105526.42512508003</v>
      </c>
      <c r="BP655" s="15">
        <f t="shared" ca="1" si="384"/>
        <v>134922.16756213759</v>
      </c>
      <c r="BQ655" s="15">
        <f ca="1">Inputs!$B$20*EXP($B$10-0.5*C$7^2+C$7*AJ655)</f>
        <v>3234.2678490094067</v>
      </c>
      <c r="BR655" s="15">
        <f t="shared" ca="1" si="385"/>
        <v>3971.047996537488</v>
      </c>
      <c r="BS655" s="15">
        <f t="shared" ca="1" si="386"/>
        <v>5726.0145010492615</v>
      </c>
      <c r="BT655" s="15">
        <f t="shared" ca="1" si="387"/>
        <v>9135.1317611382692</v>
      </c>
      <c r="BU655" s="15">
        <f t="shared" ca="1" si="388"/>
        <v>15624.983414385328</v>
      </c>
      <c r="BV655" s="15">
        <f t="shared" ca="1" si="389"/>
        <v>32738.009163384173</v>
      </c>
      <c r="BW655" s="15">
        <f t="shared" ca="1" si="390"/>
        <v>52934.501305715916</v>
      </c>
      <c r="BX655" s="15">
        <f t="shared" ca="1" si="391"/>
        <v>57989.236944874254</v>
      </c>
      <c r="BY655" s="15">
        <f t="shared" ca="1" si="392"/>
        <v>95050.180727968735</v>
      </c>
      <c r="BZ655" s="15">
        <f t="shared" ca="1" si="393"/>
        <v>150383.89219814277</v>
      </c>
      <c r="CA655" s="15">
        <f t="shared" ca="1" si="394"/>
        <v>176371.93778753205</v>
      </c>
      <c r="CB655" s="15">
        <f ca="1">(AU655*DCF!C$10-DCF!C$5*MAX(AU655*DCF!C$10,0)-MAX(AU655-Inputs!$B$6,0)/Inputs!$B$10)*DCF!C$6</f>
        <v>1047.3727062062117</v>
      </c>
      <c r="CC655" s="15">
        <f ca="1">(AV655*DCF!D$10-DCF!D$5*MAX(AV655*DCF!D$10,0)-MAX(AV655-AU655,0)/Inputs!$B$10)*DCF!D$6</f>
        <v>1062.455708921284</v>
      </c>
      <c r="CD655" s="15">
        <f ca="1">(AW655*DCF!E$10-DCF!E$5*MAX(AW655*DCF!E$10,0)-MAX(AW655-AV655,0)/Inputs!$B$10)*DCF!E$6</f>
        <v>1342.1632516483137</v>
      </c>
      <c r="CE655" s="15">
        <f ca="1">(AX655*DCF!F$10-DCF!F$5*MAX(AX655*DCF!F$10,0)-MAX(AX655-AW655,0)/Inputs!$B$10)*DCF!F$6</f>
        <v>1325.2926458900761</v>
      </c>
      <c r="CF655" s="15">
        <f ca="1">(AY655*DCF!G$10-DCF!G$5*MAX(AY655*DCF!G$10,0)-MAX(AY655-AX655,0)/Inputs!$B$10)*DCF!G$6</f>
        <v>1582.5758333911779</v>
      </c>
      <c r="CG655" s="15">
        <f ca="1">(AZ655*DCF!H$10-DCF!H$5*MAX(AZ655*DCF!H$10,0)-MAX(AZ655-AY655,0)/Inputs!$B$10)*DCF!H$6</f>
        <v>2148.3327152484908</v>
      </c>
      <c r="CH655" s="15">
        <f ca="1">(BA655*DCF!I$10-DCF!I$5*MAX(BA655*DCF!I$10,0)-MAX(BA655-AZ655,0)/Inputs!$B$10)*DCF!I$6</f>
        <v>2787.6276840980358</v>
      </c>
      <c r="CI655" s="15">
        <f ca="1">(BB655*DCF!J$10-DCF!J$5*MAX(BB655*DCF!J$10,0)-MAX(BB655-BA655,0)/Inputs!$B$10)*DCF!J$6</f>
        <v>2797.2641915400845</v>
      </c>
      <c r="CJ655" s="15">
        <f ca="1">(BC655*DCF!K$10-DCF!K$5*MAX(BC655*DCF!K$10,0)-MAX(BC655-BB655,0)/Inputs!$B$10)*DCF!K$6</f>
        <v>3217.6720814952541</v>
      </c>
      <c r="CK655" s="15">
        <f ca="1">(BD655*DCF!L$10-DCF!L$5*MAX(BD655*DCF!L$10,0)-MAX(BD655-BC655,0)/Inputs!$B$10)*DCF!L$6</f>
        <v>3922.9732397767702</v>
      </c>
      <c r="CL655" s="15">
        <f ca="1">(BE655*DCF!M$10-DCF!M$5*MAX(BE655*DCF!M$10,0)-MAX(BE655-BD655,0)/Inputs!$B$10)*DCF!M$6</f>
        <v>4313.0277780826164</v>
      </c>
      <c r="CM655" s="15">
        <f ca="1">(BF655*DCF!C$28-DCF!C$5*MAX(BF655*DCF!C$28,0)-MAX(BF655-Inputs!$B$13,0)/Inputs!$B$17)*DCF!C$6</f>
        <v>3611.7333309819451</v>
      </c>
      <c r="CN655" s="15">
        <f ca="1">(BG655*DCF!D$28-DCF!D$5*MAX(BG655*DCF!D$28,0)-MAX(BG655-BF655,0)/Inputs!$B$17)*DCF!D$6</f>
        <v>4190.3194629317841</v>
      </c>
      <c r="CO655" s="15">
        <f ca="1">(BH655*DCF!E$28-DCF!E$5*MAX(BH655*DCF!E$28,0)-MAX(BH655-BG655,0)/Inputs!$B$17)*DCF!E$6</f>
        <v>5029.309863399305</v>
      </c>
      <c r="CP655" s="15">
        <f ca="1">(BI655*DCF!F$28-DCF!F$5*MAX(BI655*DCF!F$28,0)-MAX(BI655-BH655,0)/Inputs!$B$17)*DCF!F$6</f>
        <v>5736.3526628972222</v>
      </c>
      <c r="CQ655" s="15">
        <f ca="1">(BJ655*DCF!G$28-DCF!G$5*MAX(BJ655*DCF!G$28,0)-MAX(BJ655-BI655,0)/Inputs!$B$17)*DCF!G$6</f>
        <v>6803.0523341687413</v>
      </c>
      <c r="CR655" s="15">
        <f ca="1">(BK655*DCF!H$28-DCF!H$5*MAX(BK655*DCF!H$28,0)-MAX(BK655-BJ655,0)/Inputs!$B$17)*DCF!H$6</f>
        <v>8502.5270588966905</v>
      </c>
      <c r="CS655" s="15">
        <f ca="1">(BL655*DCF!I$28-DCF!I$5*MAX(BL655*DCF!I$28,0)-MAX(BL655-BK655,0)/Inputs!$B$17)*DCF!I$6</f>
        <v>10694.760132090607</v>
      </c>
      <c r="CT655" s="15">
        <f ca="1">(BM655*DCF!J$28-DCF!J$5*MAX(BM655*DCF!J$28,0)-MAX(BM655-BL655,0)/Inputs!$B$17)*DCF!J$6</f>
        <v>13555.491502717352</v>
      </c>
      <c r="CU655" s="15">
        <f ca="1">(BN655*DCF!K$28-DCF!K$5*MAX(BN655*DCF!K$28,0)-MAX(BN655-BM655,0)/Inputs!$B$17)*DCF!K$6</f>
        <v>16302.062690729063</v>
      </c>
      <c r="CV655" s="15">
        <f ca="1">(BO655*DCF!L$28-DCF!L$5*MAX(BO655*DCF!L$28,0)-MAX(BO655-BN655,0)/Inputs!$B$17)*DCF!L$6</f>
        <v>18633.0970347527</v>
      </c>
      <c r="CW655" s="15">
        <f ca="1">(BP655*DCF!M$28-DCF!M$5*MAX(BP655*DCF!M$28,0)-MAX(BP655-BO655,0)/Inputs!$B$17)*DCF!M$6</f>
        <v>22313.002825875225</v>
      </c>
      <c r="CX655" s="15">
        <f ca="1">(BQ655*DCF!C$46-DCF!C$5*MAX(BQ655*DCF!C$46,0)-MAX(BQ655-Inputs!$B$20,0)/Inputs!$B$24)*DCF!C$6</f>
        <v>-762.31028799727949</v>
      </c>
      <c r="CY655" s="15">
        <f ca="1">(BR655*DCF!D$46-DCF!D$5*MAX(BR655*DCF!D$46,0)-MAX(BR655-BQ655,0)/Inputs!$B$24)*DCF!D$6</f>
        <v>-992.14326009230479</v>
      </c>
      <c r="CZ655" s="15">
        <f ca="1">(BS655*DCF!E$46-DCF!E$5*MAX(BS655*DCF!E$46,0)-MAX(BS655-BR655,0)/Inputs!$B$24)*DCF!E$6</f>
        <v>-1368.8706671031509</v>
      </c>
      <c r="DA655" s="15">
        <f ca="1">(BT655*DCF!F$46-DCF!F$5*MAX(BT655*DCF!F$46,0)-MAX(BT655-BS655,0)/Inputs!$B$24)*DCF!F$6</f>
        <v>-1906.6454163709641</v>
      </c>
      <c r="DB655" s="15">
        <f ca="1">(BU655*DCF!G$46-DCF!G$5*MAX(BU655*DCF!G$46,0)-MAX(BU655-BT655,0)/Inputs!$B$24)*DCF!G$6</f>
        <v>-2708.6514432022891</v>
      </c>
      <c r="DC655" s="15">
        <f ca="1">(BV655*DCF!H$46-DCF!H$5*MAX(BV655*DCF!H$46,0)-MAX(BV655-BU655,0)/Inputs!$B$24)*DCF!H$6</f>
        <v>-5317.7678982529851</v>
      </c>
      <c r="DD655" s="15">
        <f ca="1">(BW655*DCF!I$46-DCF!I$5*MAX(BW655*DCF!I$46,0)-MAX(BW655-BV655,0)/Inputs!$B$24)*DCF!I$6</f>
        <v>-4575.0887581804045</v>
      </c>
      <c r="DE655" s="15">
        <f ca="1">(BX655*DCF!J$46-DCF!J$5*MAX(BX655*DCF!J$46,0)-MAX(BX655-BW655,0)/Inputs!$B$24)*DCF!J$6</f>
        <v>1092.0547744943419</v>
      </c>
      <c r="DF655" s="15">
        <f ca="1">(BY655*DCF!K$46-DCF!K$5*MAX(BY655*DCF!K$46,0)-MAX(BY655-BX655,0)/Inputs!$B$24)*DCF!K$6</f>
        <v>-3649.3607528003331</v>
      </c>
      <c r="DG655" s="15">
        <f ca="1">(BZ655*DCF!L$46-DCF!L$5*MAX(BZ655*DCF!L$46,0)-MAX(BZ655-BY655,0)/Inputs!$B$24)*DCF!L$6</f>
        <v>-2126.8593992949163</v>
      </c>
      <c r="DH655" s="15">
        <f ca="1">(CA655*DCF!M$46-DCF!M$5*MAX(CA655*DCF!M$46,0)-MAX(CA655-BZ655,0)/Inputs!$B$24)*DCF!M$6</f>
        <v>8393.9055496267774</v>
      </c>
      <c r="DI655" s="15">
        <f ca="1">SUM(CB655:CL655)+BE655*DCF!M$10*(1+Inputs!$B$30)*(1-Inputs!$B$33)*(1-Inputs!$B$30/Inputs!$B$31)/(Inputs!$B$29-Inputs!$B$30)*DCF!M$6</f>
        <v>116511.86036017246</v>
      </c>
      <c r="DJ655" s="15">
        <f ca="1">SUM(CM655:CW655)+BP655*DCF!M$28*(1+Inputs!$B$30)*(1-Inputs!$B$33)*(1-Inputs!$B$30/Inputs!$B$31)/(Inputs!$B$29-Inputs!$B$30)*DCF!M$6</f>
        <v>616025.2775479604</v>
      </c>
      <c r="DK655" s="15">
        <f ca="1">SUM(CX655:DH655)+CA655*DCF!M$46*(1+Inputs!$B$30)*(1-Inputs!$B$33)*(1-Inputs!$B$30/Inputs!$B$31)/(Inputs!$B$29-Inputs!$B$30)*DCF!M$6</f>
        <v>258770.17085200993</v>
      </c>
      <c r="DM655" s="15">
        <f ca="1">DI655+DJ655+DK655+Inputs!$B$34+Inputs!$B$36-Inputs!$B$35</f>
        <v>1068158.3087601429</v>
      </c>
    </row>
    <row r="656" spans="1:117" x14ac:dyDescent="0.75">
      <c r="A656" s="11">
        <v>643</v>
      </c>
      <c r="C656" s="24">
        <f t="shared" ca="1" si="364"/>
        <v>0.14285150091028886</v>
      </c>
      <c r="D656" s="24">
        <f t="shared" ca="1" si="364"/>
        <v>0.81871937727932775</v>
      </c>
      <c r="E656" s="24">
        <f t="shared" ca="1" si="364"/>
        <v>-0.26416125774156052</v>
      </c>
      <c r="F656" s="24">
        <f t="shared" ca="1" si="364"/>
        <v>-0.54175081935332103</v>
      </c>
      <c r="G656" s="24">
        <f t="shared" ca="1" si="364"/>
        <v>-0.9026570861593235</v>
      </c>
      <c r="H656" s="24">
        <f t="shared" ca="1" si="364"/>
        <v>0.69598397535947343</v>
      </c>
      <c r="I656" s="24">
        <f t="shared" ca="1" si="364"/>
        <v>-0.83491514807952727</v>
      </c>
      <c r="J656" s="24">
        <f t="shared" ca="1" si="364"/>
        <v>-0.80387412815250547</v>
      </c>
      <c r="K656" s="24">
        <f t="shared" ca="1" si="364"/>
        <v>-0.8882055596264079</v>
      </c>
      <c r="L656" s="24">
        <f t="shared" ca="1" si="364"/>
        <v>-0.61923299325208014</v>
      </c>
      <c r="M656" s="24">
        <f t="shared" ca="1" si="364"/>
        <v>-0.77746187549750678</v>
      </c>
      <c r="N656" s="24">
        <f ca="1">SQRT(Inputs!$B$38)*C656+SQRT(1-Inputs!$B$38)*_xlfn.NORM.S.INV(RAND())</f>
        <v>0.9151148231127777</v>
      </c>
      <c r="O656" s="24">
        <f ca="1">SQRT(Inputs!$B$38)*D656+SQRT(1-Inputs!$B$38)*_xlfn.NORM.S.INV(RAND())</f>
        <v>1.0932494624870555</v>
      </c>
      <c r="P656" s="24">
        <f ca="1">SQRT(Inputs!$B$38)*E656+SQRT(1-Inputs!$B$38)*_xlfn.NORM.S.INV(RAND())</f>
        <v>-0.73265728729913837</v>
      </c>
      <c r="Q656" s="24">
        <f ca="1">SQRT(Inputs!$B$38)*F656+SQRT(1-Inputs!$B$38)*_xlfn.NORM.S.INV(RAND())</f>
        <v>0.48924674651361538</v>
      </c>
      <c r="R656" s="24">
        <f ca="1">SQRT(Inputs!$B$38)*G656+SQRT(1-Inputs!$B$38)*_xlfn.NORM.S.INV(RAND())</f>
        <v>0.25027717098716179</v>
      </c>
      <c r="S656" s="24">
        <f ca="1">SQRT(Inputs!$B$38)*H656+SQRT(1-Inputs!$B$38)*_xlfn.NORM.S.INV(RAND())</f>
        <v>1.1461441036708675</v>
      </c>
      <c r="T656" s="24">
        <f ca="1">SQRT(Inputs!$B$38)*I656+SQRT(1-Inputs!$B$38)*_xlfn.NORM.S.INV(RAND())</f>
        <v>-0.71067526784788948</v>
      </c>
      <c r="U656" s="24">
        <f ca="1">SQRT(Inputs!$B$38)*J656+SQRT(1-Inputs!$B$38)*_xlfn.NORM.S.INV(RAND())</f>
        <v>-1.0377851204869082</v>
      </c>
      <c r="V656" s="24">
        <f ca="1">SQRT(Inputs!$B$38)*K656+SQRT(1-Inputs!$B$38)*_xlfn.NORM.S.INV(RAND())</f>
        <v>8.164220887518453E-2</v>
      </c>
      <c r="W656" s="24">
        <f ca="1">SQRT(Inputs!$B$38)*L656+SQRT(1-Inputs!$B$38)*_xlfn.NORM.S.INV(RAND())</f>
        <v>-1.821884237736981</v>
      </c>
      <c r="X656" s="24">
        <f ca="1">SQRT(Inputs!$B$38)*M656+SQRT(1-Inputs!$B$38)*_xlfn.NORM.S.INV(RAND())</f>
        <v>0.53092160967292945</v>
      </c>
      <c r="Y656" s="24">
        <f ca="1">SQRT(Inputs!$B$38)*C656+SQRT(1-Inputs!$B$38)*_xlfn.NORM.S.INV(RAND())</f>
        <v>-0.20150073909778562</v>
      </c>
      <c r="Z656" s="24">
        <f ca="1">SQRT(Inputs!$B$38)*D656+SQRT(1-Inputs!$B$38)*_xlfn.NORM.S.INV(RAND())</f>
        <v>0.16129325085054225</v>
      </c>
      <c r="AA656" s="24">
        <f ca="1">SQRT(Inputs!$B$38)*E656+SQRT(1-Inputs!$B$38)*_xlfn.NORM.S.INV(RAND())</f>
        <v>0.36483582365400691</v>
      </c>
      <c r="AB656" s="24">
        <f ca="1">SQRT(Inputs!$B$38)*F656+SQRT(1-Inputs!$B$38)*_xlfn.NORM.S.INV(RAND())</f>
        <v>-0.52862765924217292</v>
      </c>
      <c r="AC656" s="24">
        <f ca="1">SQRT(Inputs!$B$38)*G656+SQRT(1-Inputs!$B$38)*_xlfn.NORM.S.INV(RAND())</f>
        <v>-1.3867164352573791</v>
      </c>
      <c r="AD656" s="24">
        <f ca="1">SQRT(Inputs!$B$38)*H656+SQRT(1-Inputs!$B$38)*_xlfn.NORM.S.INV(RAND())</f>
        <v>-0.10962334307804322</v>
      </c>
      <c r="AE656" s="24">
        <f ca="1">SQRT(Inputs!$B$38)*I656+SQRT(1-Inputs!$B$38)*_xlfn.NORM.S.INV(RAND())</f>
        <v>-1.4438846950425104</v>
      </c>
      <c r="AF656" s="24">
        <f ca="1">SQRT(Inputs!$B$38)*J656+SQRT(1-Inputs!$B$38)*_xlfn.NORM.S.INV(RAND())</f>
        <v>-0.13318146385812102</v>
      </c>
      <c r="AG656" s="24">
        <f ca="1">SQRT(Inputs!$B$38)*K656+SQRT(1-Inputs!$B$38)*_xlfn.NORM.S.INV(RAND())</f>
        <v>-0.4732757563199409</v>
      </c>
      <c r="AH656" s="24">
        <f ca="1">SQRT(Inputs!$B$38)*L656+SQRT(1-Inputs!$B$38)*_xlfn.NORM.S.INV(RAND())</f>
        <v>-0.55270426255397587</v>
      </c>
      <c r="AI656" s="24">
        <f ca="1">SQRT(Inputs!$B$38)*M656+SQRT(1-Inputs!$B$38)*_xlfn.NORM.S.INV(RAND())</f>
        <v>-0.79535619596405405</v>
      </c>
      <c r="AJ656" s="24">
        <f ca="1">SQRT(Inputs!$B$38)*C656+SQRT(1-Inputs!$B$38)*_xlfn.NORM.S.INV(RAND())</f>
        <v>-0.81705448834643757</v>
      </c>
      <c r="AK656" s="24">
        <f ca="1">SQRT(Inputs!$B$38)*D656+SQRT(1-Inputs!$B$38)*_xlfn.NORM.S.INV(RAND())</f>
        <v>1.2161158094985138</v>
      </c>
      <c r="AL656" s="24">
        <f ca="1">SQRT(Inputs!$B$38)*E656+SQRT(1-Inputs!$B$38)*_xlfn.NORM.S.INV(RAND())</f>
        <v>-0.94214239118260401</v>
      </c>
      <c r="AM656" s="24">
        <f ca="1">SQRT(Inputs!$B$38)*F656+SQRT(1-Inputs!$B$38)*_xlfn.NORM.S.INV(RAND())</f>
        <v>-1.7161412084093268</v>
      </c>
      <c r="AN656" s="24">
        <f ca="1">SQRT(Inputs!$B$38)*G656+SQRT(1-Inputs!$B$38)*_xlfn.NORM.S.INV(RAND())</f>
        <v>-5.0698358547174638E-2</v>
      </c>
      <c r="AO656" s="24">
        <f ca="1">SQRT(Inputs!$B$38)*H656+SQRT(1-Inputs!$B$38)*_xlfn.NORM.S.INV(RAND())</f>
        <v>0.32910113636348404</v>
      </c>
      <c r="AP656" s="24">
        <f ca="1">SQRT(Inputs!$B$38)*I656+SQRT(1-Inputs!$B$38)*_xlfn.NORM.S.INV(RAND())</f>
        <v>-1.0950962213252802</v>
      </c>
      <c r="AQ656" s="24">
        <f ca="1">SQRT(Inputs!$B$38)*J656+SQRT(1-Inputs!$B$38)*_xlfn.NORM.S.INV(RAND())</f>
        <v>-0.92581152668439337</v>
      </c>
      <c r="AR656" s="24">
        <f ca="1">SQRT(Inputs!$B$38)*K656+SQRT(1-Inputs!$B$38)*_xlfn.NORM.S.INV(RAND())</f>
        <v>-0.21225363136590553</v>
      </c>
      <c r="AS656" s="24">
        <f ca="1">SQRT(Inputs!$B$38)*L656+SQRT(1-Inputs!$B$38)*_xlfn.NORM.S.INV(RAND())</f>
        <v>0.9270814341140684</v>
      </c>
      <c r="AT656" s="24">
        <f ca="1">SQRT(Inputs!$B$38)*M656+SQRT(1-Inputs!$B$38)*_xlfn.NORM.S.INV(RAND())</f>
        <v>-1.6990292634441337</v>
      </c>
      <c r="AU656" s="15">
        <f ca="1">Inputs!$B$6*EXP($B$8-0.5*C$5^2+C$5*N656)</f>
        <v>5754.5427587211052</v>
      </c>
      <c r="AV656" s="15">
        <f t="shared" ca="1" si="365"/>
        <v>8226.1255293263876</v>
      </c>
      <c r="AW656" s="15">
        <f t="shared" ca="1" si="366"/>
        <v>9086.4935458673608</v>
      </c>
      <c r="AX656" s="15">
        <f t="shared" ca="1" si="367"/>
        <v>11792.928487422059</v>
      </c>
      <c r="AY656" s="15">
        <f t="shared" ca="1" si="368"/>
        <v>14839.63738522803</v>
      </c>
      <c r="AZ656" s="15">
        <f t="shared" ca="1" si="369"/>
        <v>20590.781412427961</v>
      </c>
      <c r="BA656" s="15">
        <f t="shared" ca="1" si="370"/>
        <v>23391.662949206686</v>
      </c>
      <c r="BB656" s="15">
        <f t="shared" ca="1" si="371"/>
        <v>25810.398379498252</v>
      </c>
      <c r="BC656" s="15">
        <f t="shared" ca="1" si="372"/>
        <v>31861.278723764448</v>
      </c>
      <c r="BD656" s="15">
        <f t="shared" ca="1" si="373"/>
        <v>32917.420135384484</v>
      </c>
      <c r="BE656" s="15">
        <f t="shared" ca="1" si="374"/>
        <v>42334.518270150918</v>
      </c>
      <c r="BF656" s="15">
        <f ca="1">Inputs!$B$13*EXP($B$9-0.5*C$6^2+C$6*Y656)</f>
        <v>13289.402273419528</v>
      </c>
      <c r="BG656" s="15">
        <f t="shared" ca="1" si="375"/>
        <v>16674.557516101046</v>
      </c>
      <c r="BH656" s="15">
        <f t="shared" ca="1" si="376"/>
        <v>21644.104529232995</v>
      </c>
      <c r="BI656" s="15">
        <f t="shared" ca="1" si="377"/>
        <v>24425.168249618659</v>
      </c>
      <c r="BJ656" s="15">
        <f t="shared" ca="1" si="378"/>
        <v>24518.521489743292</v>
      </c>
      <c r="BK656" s="15">
        <f t="shared" ca="1" si="379"/>
        <v>29646.067879380666</v>
      </c>
      <c r="BL656" s="15">
        <f t="shared" ca="1" si="380"/>
        <v>30202.049765404616</v>
      </c>
      <c r="BM656" s="15">
        <f t="shared" ca="1" si="381"/>
        <v>36515.66729680125</v>
      </c>
      <c r="BN656" s="15">
        <f t="shared" ca="1" si="382"/>
        <v>42433.50885806069</v>
      </c>
      <c r="BO656" s="15">
        <f t="shared" ca="1" si="383"/>
        <v>48961.224900683934</v>
      </c>
      <c r="BP656" s="15">
        <f t="shared" ca="1" si="384"/>
        <v>55069.295822635664</v>
      </c>
      <c r="BQ656" s="15">
        <f ca="1">Inputs!$B$20*EXP($B$10-0.5*C$7^2+C$7*AJ656)</f>
        <v>3210.3447313040442</v>
      </c>
      <c r="BR656" s="15">
        <f t="shared" ca="1" si="385"/>
        <v>6409.4528957512202</v>
      </c>
      <c r="BS656" s="15">
        <f t="shared" ca="1" si="386"/>
        <v>6696.3002679211213</v>
      </c>
      <c r="BT656" s="15">
        <f t="shared" ca="1" si="387"/>
        <v>5885.8840714833414</v>
      </c>
      <c r="BU656" s="15">
        <f t="shared" ca="1" si="388"/>
        <v>8057.6731436725449</v>
      </c>
      <c r="BV656" s="15">
        <f t="shared" ca="1" si="389"/>
        <v>12073.357484913322</v>
      </c>
      <c r="BW656" s="15">
        <f t="shared" ca="1" si="390"/>
        <v>13362.298943626913</v>
      </c>
      <c r="BX656" s="15">
        <f t="shared" ca="1" si="391"/>
        <v>15523.439106467858</v>
      </c>
      <c r="BY656" s="15">
        <f t="shared" ca="1" si="392"/>
        <v>20885.375784983455</v>
      </c>
      <c r="BZ656" s="15">
        <f t="shared" ca="1" si="393"/>
        <v>34750.387625091251</v>
      </c>
      <c r="CA656" s="15">
        <f t="shared" ca="1" si="394"/>
        <v>36092.790998021279</v>
      </c>
      <c r="CB656" s="15">
        <f ca="1">(AU656*DCF!C$10-DCF!C$5*MAX(AU656*DCF!C$10,0)-MAX(AU656-Inputs!$B$6,0)/Inputs!$B$10)*DCF!C$6</f>
        <v>1037.425039566202</v>
      </c>
      <c r="CC656" s="15">
        <f ca="1">(AV656*DCF!D$10-DCF!D$5*MAX(AV656*DCF!D$10,0)-MAX(AV656-AU656,0)/Inputs!$B$10)*DCF!D$6</f>
        <v>1402.431594906418</v>
      </c>
      <c r="CD656" s="15">
        <f ca="1">(AW656*DCF!E$10-DCF!E$5*MAX(AW656*DCF!E$10,0)-MAX(AW656-AV656,0)/Inputs!$B$10)*DCF!E$6</f>
        <v>1904.1362083295032</v>
      </c>
      <c r="CE656" s="15">
        <f ca="1">(AX656*DCF!F$10-DCF!F$5*MAX(AX656*DCF!F$10,0)-MAX(AX656-AW656,0)/Inputs!$B$10)*DCF!F$6</f>
        <v>2011.2354836660998</v>
      </c>
      <c r="CF656" s="15">
        <f ca="1">(AY656*DCF!G$10-DCF!G$5*MAX(AY656*DCF!G$10,0)-MAX(AY656-AX656,0)/Inputs!$B$10)*DCF!G$6</f>
        <v>2471.9265369015902</v>
      </c>
      <c r="CG656" s="15">
        <f ca="1">(AZ656*DCF!H$10-DCF!H$5*MAX(AZ656*DCF!H$10,0)-MAX(AZ656-AY656,0)/Inputs!$B$10)*DCF!H$6</f>
        <v>2976.4962556995179</v>
      </c>
      <c r="CH656" s="15">
        <f ca="1">(BA656*DCF!I$10-DCF!I$5*MAX(BA656*DCF!I$10,0)-MAX(BA656-AZ656,0)/Inputs!$B$10)*DCF!I$6</f>
        <v>3813.3607843025857</v>
      </c>
      <c r="CI656" s="15">
        <f ca="1">(BB656*DCF!J$10-DCF!J$5*MAX(BB656*DCF!J$10,0)-MAX(BB656-BA656,0)/Inputs!$B$10)*DCF!J$6</f>
        <v>4062.6047535177468</v>
      </c>
      <c r="CJ656" s="15">
        <f ca="1">(BC656*DCF!K$10-DCF!K$5*MAX(BC656*DCF!K$10,0)-MAX(BC656-BB656,0)/Inputs!$B$10)*DCF!K$6</f>
        <v>4282.1230425719505</v>
      </c>
      <c r="CK656" s="15">
        <f ca="1">(BD656*DCF!L$10-DCF!L$5*MAX(BD656*DCF!L$10,0)-MAX(BD656-BC656,0)/Inputs!$B$10)*DCF!L$6</f>
        <v>4827.9967280610608</v>
      </c>
      <c r="CL656" s="15">
        <f ca="1">(BE656*DCF!M$10-DCF!M$5*MAX(BE656*DCF!M$10,0)-MAX(BE656-BD656,0)/Inputs!$B$10)*DCF!M$6</f>
        <v>4848.9750915309369</v>
      </c>
      <c r="CM656" s="15">
        <f ca="1">(BF656*DCF!C$28-DCF!C$5*MAX(BF656*DCF!C$28,0)-MAX(BF656-Inputs!$B$13,0)/Inputs!$B$17)*DCF!C$6</f>
        <v>3616.4845464776204</v>
      </c>
      <c r="CN656" s="15">
        <f ca="1">(BG656*DCF!D$28-DCF!D$5*MAX(BG656*DCF!D$28,0)-MAX(BG656-BF656,0)/Inputs!$B$17)*DCF!D$6</f>
        <v>4188.8329459681891</v>
      </c>
      <c r="CO656" s="15">
        <f ca="1">(BH656*DCF!E$28-DCF!E$5*MAX(BH656*DCF!E$28,0)-MAX(BH656-BG656,0)/Inputs!$B$17)*DCF!E$6</f>
        <v>5150.5664956463188</v>
      </c>
      <c r="CP656" s="15">
        <f ca="1">(BI656*DCF!F$28-DCF!F$5*MAX(BI656*DCF!F$28,0)-MAX(BI656-BH656,0)/Inputs!$B$17)*DCF!F$6</f>
        <v>6124.4531914120234</v>
      </c>
      <c r="CQ656" s="15">
        <f ca="1">(BJ656*DCF!G$28-DCF!G$5*MAX(BJ656*DCF!G$28,0)-MAX(BJ656-BI656,0)/Inputs!$B$17)*DCF!G$6</f>
        <v>6345.8153292288498</v>
      </c>
      <c r="CR656" s="15">
        <f ca="1">(BK656*DCF!H$28-DCF!H$5*MAX(BK656*DCF!H$28,0)-MAX(BK656-BJ656,0)/Inputs!$B$17)*DCF!H$6</f>
        <v>6535.1228517886229</v>
      </c>
      <c r="CS656" s="15">
        <f ca="1">(BL656*DCF!I$28-DCF!I$5*MAX(BL656*DCF!I$28,0)-MAX(BL656-BK656,0)/Inputs!$B$17)*DCF!I$6</f>
        <v>7022.3032834108881</v>
      </c>
      <c r="CT656" s="15">
        <f ca="1">(BM656*DCF!J$28-DCF!J$5*MAX(BM656*DCF!J$28,0)-MAX(BM656-BL656,0)/Inputs!$B$17)*DCF!J$6</f>
        <v>7308.8910975049776</v>
      </c>
      <c r="CU656" s="15">
        <f ca="1">(BN656*DCF!K$28-DCF!K$5*MAX(BN656*DCF!K$28,0)-MAX(BN656-BM656,0)/Inputs!$B$17)*DCF!K$6</f>
        <v>8236.3888221416928</v>
      </c>
      <c r="CV656" s="15">
        <f ca="1">(BO656*DCF!L$28-DCF!L$5*MAX(BO656*DCF!L$28,0)-MAX(BO656-BN656,0)/Inputs!$B$17)*DCF!L$6</f>
        <v>9030.1701025111124</v>
      </c>
      <c r="CW656" s="15">
        <f ca="1">(BP656*DCF!M$28-DCF!M$5*MAX(BP656*DCF!M$28,0)-MAX(BP656-BO656,0)/Inputs!$B$17)*DCF!M$6</f>
        <v>9722.8548353888127</v>
      </c>
      <c r="CX656" s="15">
        <f ca="1">(BQ656*DCF!C$46-DCF!C$5*MAX(BQ656*DCF!C$46,0)-MAX(BQ656-Inputs!$B$20,0)/Inputs!$B$24)*DCF!C$6</f>
        <v>-745.73537965638161</v>
      </c>
      <c r="CY656" s="15">
        <f ca="1">(BR656*DCF!D$46-DCF!D$5*MAX(BR656*DCF!D$46,0)-MAX(BR656-BQ656,0)/Inputs!$B$24)*DCF!D$6</f>
        <v>-2458.9770376918814</v>
      </c>
      <c r="CZ656" s="15">
        <f ca="1">(BS656*DCF!E$46-DCF!E$5*MAX(BS656*DCF!E$46,0)-MAX(BS656-BR656,0)/Inputs!$B$24)*DCF!E$6</f>
        <v>-904.91650314129686</v>
      </c>
      <c r="DA656" s="15">
        <f ca="1">(BT656*DCF!F$46-DCF!F$5*MAX(BT656*DCF!F$46,0)-MAX(BT656-BS656,0)/Inputs!$B$24)*DCF!F$6</f>
        <v>-428.64729148326109</v>
      </c>
      <c r="DB656" s="15">
        <f ca="1">(BU656*DCF!G$46-DCF!G$5*MAX(BU656*DCF!G$46,0)-MAX(BU656-BT656,0)/Inputs!$B$24)*DCF!G$6</f>
        <v>-1001.5911391066221</v>
      </c>
      <c r="DC656" s="15">
        <f ca="1">(BV656*DCF!H$46-DCF!H$5*MAX(BV656*DCF!H$46,0)-MAX(BV656-BU656,0)/Inputs!$B$24)*DCF!H$6</f>
        <v>-1247.8493045343944</v>
      </c>
      <c r="DD656" s="15">
        <f ca="1">(BW656*DCF!I$46-DCF!I$5*MAX(BW656*DCF!I$46,0)-MAX(BW656-BV656,0)/Inputs!$B$24)*DCF!I$6</f>
        <v>-61.397756437217865</v>
      </c>
      <c r="DE656" s="15">
        <f ca="1">(BX656*DCF!J$46-DCF!J$5*MAX(BX656*DCF!J$46,0)-MAX(BX656-BW656,0)/Inputs!$B$24)*DCF!J$6</f>
        <v>78.066267307195488</v>
      </c>
      <c r="DF656" s="15">
        <f ca="1">(BY656*DCF!K$46-DCF!K$5*MAX(BY656*DCF!K$46,0)-MAX(BY656-BX656,0)/Inputs!$B$24)*DCF!K$6</f>
        <v>-120.48935824678783</v>
      </c>
      <c r="DG656" s="15">
        <f ca="1">(BZ656*DCF!L$46-DCF!L$5*MAX(BZ656*DCF!L$46,0)-MAX(BZ656-BY656,0)/Inputs!$B$24)*DCF!L$6</f>
        <v>-735.5645885310247</v>
      </c>
      <c r="DH656" s="15">
        <f ca="1">(CA656*DCF!M$46-DCF!M$5*MAX(CA656*DCF!M$46,0)-MAX(CA656-BZ656,0)/Inputs!$B$24)*DCF!M$6</f>
        <v>2548.8953848060437</v>
      </c>
      <c r="DI656" s="15">
        <f ca="1">SUM(CB656:CL656)+BE656*DCF!M$10*(1+Inputs!$B$30)*(1-Inputs!$B$33)*(1-Inputs!$B$30/Inputs!$B$31)/(Inputs!$B$29-Inputs!$B$30)*DCF!M$6</f>
        <v>151456.23568093285</v>
      </c>
      <c r="DJ656" s="15">
        <f ca="1">SUM(CM656:CW656)+BP656*DCF!M$28*(1+Inputs!$B$30)*(1-Inputs!$B$33)*(1-Inputs!$B$30/Inputs!$B$31)/(Inputs!$B$29-Inputs!$B$30)*DCF!M$6</f>
        <v>277626.65482207085</v>
      </c>
      <c r="DK656" s="15">
        <f ca="1">SUM(CX656:DH656)+CA656*DCF!M$46*(1+Inputs!$B$30)*(1-Inputs!$B$33)*(1-Inputs!$B$30/Inputs!$B$31)/(Inputs!$B$29-Inputs!$B$30)*DCF!M$6</f>
        <v>50725.523640642175</v>
      </c>
      <c r="DM656" s="15">
        <f ca="1">DI656+DJ656+DK656+Inputs!$B$34+Inputs!$B$36-Inputs!$B$35</f>
        <v>556659.4141436459</v>
      </c>
    </row>
    <row r="657" spans="1:117" x14ac:dyDescent="0.75">
      <c r="A657" s="11">
        <v>644</v>
      </c>
      <c r="C657" s="24">
        <f t="shared" ca="1" si="364"/>
        <v>1.2197238890420348</v>
      </c>
      <c r="D657" s="24">
        <f t="shared" ca="1" si="364"/>
        <v>0.45721090039602263</v>
      </c>
      <c r="E657" s="24">
        <f t="shared" ca="1" si="364"/>
        <v>0.84662385597697754</v>
      </c>
      <c r="F657" s="24">
        <f t="shared" ca="1" si="364"/>
        <v>4.1044024622794953E-2</v>
      </c>
      <c r="G657" s="24">
        <f t="shared" ca="1" si="364"/>
        <v>0.74172440153406127</v>
      </c>
      <c r="H657" s="24">
        <f t="shared" ca="1" si="364"/>
        <v>0.38793727122736349</v>
      </c>
      <c r="I657" s="24">
        <f t="shared" ca="1" si="364"/>
        <v>1.7122968554968159</v>
      </c>
      <c r="J657" s="24">
        <f t="shared" ca="1" si="364"/>
        <v>2.451139658003008</v>
      </c>
      <c r="K657" s="24">
        <f t="shared" ca="1" si="364"/>
        <v>-9.8446853111461466E-2</v>
      </c>
      <c r="L657" s="24">
        <f t="shared" ca="1" si="364"/>
        <v>-0.1771185990693552</v>
      </c>
      <c r="M657" s="24">
        <f t="shared" ca="1" si="364"/>
        <v>-0.40310078754581652</v>
      </c>
      <c r="N657" s="24">
        <f ca="1">SQRT(Inputs!$B$38)*C657+SQRT(1-Inputs!$B$38)*_xlfn.NORM.S.INV(RAND())</f>
        <v>1.0071302538232385</v>
      </c>
      <c r="O657" s="24">
        <f ca="1">SQRT(Inputs!$B$38)*D657+SQRT(1-Inputs!$B$38)*_xlfn.NORM.S.INV(RAND())</f>
        <v>0.6715656824382541</v>
      </c>
      <c r="P657" s="24">
        <f ca="1">SQRT(Inputs!$B$38)*E657+SQRT(1-Inputs!$B$38)*_xlfn.NORM.S.INV(RAND())</f>
        <v>0.57692957241376341</v>
      </c>
      <c r="Q657" s="24">
        <f ca="1">SQRT(Inputs!$B$38)*F657+SQRT(1-Inputs!$B$38)*_xlfn.NORM.S.INV(RAND())</f>
        <v>0.19691317630032035</v>
      </c>
      <c r="R657" s="24">
        <f ca="1">SQRT(Inputs!$B$38)*G657+SQRT(1-Inputs!$B$38)*_xlfn.NORM.S.INV(RAND())</f>
        <v>-0.72936530337138439</v>
      </c>
      <c r="S657" s="24">
        <f ca="1">SQRT(Inputs!$B$38)*H657+SQRT(1-Inputs!$B$38)*_xlfn.NORM.S.INV(RAND())</f>
        <v>0.48445995156583599</v>
      </c>
      <c r="T657" s="24">
        <f ca="1">SQRT(Inputs!$B$38)*I657+SQRT(1-Inputs!$B$38)*_xlfn.NORM.S.INV(RAND())</f>
        <v>3.5497753096399633</v>
      </c>
      <c r="U657" s="24">
        <f ca="1">SQRT(Inputs!$B$38)*J657+SQRT(1-Inputs!$B$38)*_xlfn.NORM.S.INV(RAND())</f>
        <v>0.55828350129490478</v>
      </c>
      <c r="V657" s="24">
        <f ca="1">SQRT(Inputs!$B$38)*K657+SQRT(1-Inputs!$B$38)*_xlfn.NORM.S.INV(RAND())</f>
        <v>0.41159133211231741</v>
      </c>
      <c r="W657" s="24">
        <f ca="1">SQRT(Inputs!$B$38)*L657+SQRT(1-Inputs!$B$38)*_xlfn.NORM.S.INV(RAND())</f>
        <v>-0.53735792433318796</v>
      </c>
      <c r="X657" s="24">
        <f ca="1">SQRT(Inputs!$B$38)*M657+SQRT(1-Inputs!$B$38)*_xlfn.NORM.S.INV(RAND())</f>
        <v>0.90879045948657566</v>
      </c>
      <c r="Y657" s="24">
        <f ca="1">SQRT(Inputs!$B$38)*C657+SQRT(1-Inputs!$B$38)*_xlfn.NORM.S.INV(RAND())</f>
        <v>2.1094079840346724</v>
      </c>
      <c r="Z657" s="24">
        <f ca="1">SQRT(Inputs!$B$38)*D657+SQRT(1-Inputs!$B$38)*_xlfn.NORM.S.INV(RAND())</f>
        <v>0.4321660256303137</v>
      </c>
      <c r="AA657" s="24">
        <f ca="1">SQRT(Inputs!$B$38)*E657+SQRT(1-Inputs!$B$38)*_xlfn.NORM.S.INV(RAND())</f>
        <v>0.69739544552539345</v>
      </c>
      <c r="AB657" s="24">
        <f ca="1">SQRT(Inputs!$B$38)*F657+SQRT(1-Inputs!$B$38)*_xlfn.NORM.S.INV(RAND())</f>
        <v>1.0885602227305082</v>
      </c>
      <c r="AC657" s="24">
        <f ca="1">SQRT(Inputs!$B$38)*G657+SQRT(1-Inputs!$B$38)*_xlfn.NORM.S.INV(RAND())</f>
        <v>1.3460092415111529</v>
      </c>
      <c r="AD657" s="24">
        <f ca="1">SQRT(Inputs!$B$38)*H657+SQRT(1-Inputs!$B$38)*_xlfn.NORM.S.INV(RAND())</f>
        <v>-0.21423473644451288</v>
      </c>
      <c r="AE657" s="24">
        <f ca="1">SQRT(Inputs!$B$38)*I657+SQRT(1-Inputs!$B$38)*_xlfn.NORM.S.INV(RAND())</f>
        <v>0.94437263588870768</v>
      </c>
      <c r="AF657" s="24">
        <f ca="1">SQRT(Inputs!$B$38)*J657+SQRT(1-Inputs!$B$38)*_xlfn.NORM.S.INV(RAND())</f>
        <v>2.7074418424330666</v>
      </c>
      <c r="AG657" s="24">
        <f ca="1">SQRT(Inputs!$B$38)*K657+SQRT(1-Inputs!$B$38)*_xlfn.NORM.S.INV(RAND())</f>
        <v>-0.10366101577780173</v>
      </c>
      <c r="AH657" s="24">
        <f ca="1">SQRT(Inputs!$B$38)*L657+SQRT(1-Inputs!$B$38)*_xlfn.NORM.S.INV(RAND())</f>
        <v>-0.84477040976659867</v>
      </c>
      <c r="AI657" s="24">
        <f ca="1">SQRT(Inputs!$B$38)*M657+SQRT(1-Inputs!$B$38)*_xlfn.NORM.S.INV(RAND())</f>
        <v>-0.50726539830226747</v>
      </c>
      <c r="AJ657" s="24">
        <f ca="1">SQRT(Inputs!$B$38)*C657+SQRT(1-Inputs!$B$38)*_xlfn.NORM.S.INV(RAND())</f>
        <v>1.1365911419393711</v>
      </c>
      <c r="AK657" s="24">
        <f ca="1">SQRT(Inputs!$B$38)*D657+SQRT(1-Inputs!$B$38)*_xlfn.NORM.S.INV(RAND())</f>
        <v>0.3915053753747299</v>
      </c>
      <c r="AL657" s="24">
        <f ca="1">SQRT(Inputs!$B$38)*E657+SQRT(1-Inputs!$B$38)*_xlfn.NORM.S.INV(RAND())</f>
        <v>1.4955794023484965</v>
      </c>
      <c r="AM657" s="24">
        <f ca="1">SQRT(Inputs!$B$38)*F657+SQRT(1-Inputs!$B$38)*_xlfn.NORM.S.INV(RAND())</f>
        <v>0.21894393271803231</v>
      </c>
      <c r="AN657" s="24">
        <f ca="1">SQRT(Inputs!$B$38)*G657+SQRT(1-Inputs!$B$38)*_xlfn.NORM.S.INV(RAND())</f>
        <v>-0.9197581597156147</v>
      </c>
      <c r="AO657" s="24">
        <f ca="1">SQRT(Inputs!$B$38)*H657+SQRT(1-Inputs!$B$38)*_xlfn.NORM.S.INV(RAND())</f>
        <v>1.522338113427661</v>
      </c>
      <c r="AP657" s="24">
        <f ca="1">SQRT(Inputs!$B$38)*I657+SQRT(1-Inputs!$B$38)*_xlfn.NORM.S.INV(RAND())</f>
        <v>1.5809850772943004</v>
      </c>
      <c r="AQ657" s="24">
        <f ca="1">SQRT(Inputs!$B$38)*J657+SQRT(1-Inputs!$B$38)*_xlfn.NORM.S.INV(RAND())</f>
        <v>2.6731716980741798</v>
      </c>
      <c r="AR657" s="24">
        <f ca="1">SQRT(Inputs!$B$38)*K657+SQRT(1-Inputs!$B$38)*_xlfn.NORM.S.INV(RAND())</f>
        <v>-0.84243650670351278</v>
      </c>
      <c r="AS657" s="24">
        <f ca="1">SQRT(Inputs!$B$38)*L657+SQRT(1-Inputs!$B$38)*_xlfn.NORM.S.INV(RAND())</f>
        <v>0.26722416676201388</v>
      </c>
      <c r="AT657" s="24">
        <f ca="1">SQRT(Inputs!$B$38)*M657+SQRT(1-Inputs!$B$38)*_xlfn.NORM.S.INV(RAND())</f>
        <v>-1.393102176899383</v>
      </c>
      <c r="AU657" s="15">
        <f ca="1">Inputs!$B$6*EXP($B$8-0.5*C$5^2+C$5*N657)</f>
        <v>5840.8971617457273</v>
      </c>
      <c r="AV657" s="15">
        <f t="shared" ca="1" si="365"/>
        <v>7847.6093108031437</v>
      </c>
      <c r="AW657" s="15">
        <f t="shared" ca="1" si="366"/>
        <v>10343.11927187471</v>
      </c>
      <c r="AX657" s="15">
        <f t="shared" ca="1" si="367"/>
        <v>12942.421444522075</v>
      </c>
      <c r="AY657" s="15">
        <f t="shared" ca="1" si="368"/>
        <v>14525.441541886317</v>
      </c>
      <c r="AZ657" s="15">
        <f t="shared" ca="1" si="369"/>
        <v>18738.478697559665</v>
      </c>
      <c r="BA657" s="15">
        <f t="shared" ca="1" si="370"/>
        <v>33248.603336564185</v>
      </c>
      <c r="BB657" s="15">
        <f t="shared" ca="1" si="371"/>
        <v>43048.186080493833</v>
      </c>
      <c r="BC657" s="15">
        <f t="shared" ca="1" si="372"/>
        <v>54859.975432198742</v>
      </c>
      <c r="BD657" s="15">
        <f t="shared" ca="1" si="373"/>
        <v>63914.156713071119</v>
      </c>
      <c r="BE657" s="15">
        <f t="shared" ca="1" si="374"/>
        <v>85077.114858280402</v>
      </c>
      <c r="BF657" s="15">
        <f ca="1">Inputs!$B$13*EXP($B$9-0.5*C$6^2+C$6*Y657)</f>
        <v>21012.115775871011</v>
      </c>
      <c r="BG657" s="15">
        <f t="shared" ca="1" si="375"/>
        <v>27685.040807864956</v>
      </c>
      <c r="BH657" s="15">
        <f t="shared" ca="1" si="376"/>
        <v>37973.887438822101</v>
      </c>
      <c r="BI657" s="15">
        <f t="shared" ca="1" si="377"/>
        <v>54964.990094747831</v>
      </c>
      <c r="BJ657" s="15">
        <f t="shared" ca="1" si="378"/>
        <v>81811.789788833368</v>
      </c>
      <c r="BK657" s="15">
        <f t="shared" ca="1" si="379"/>
        <v>97522.186838054971</v>
      </c>
      <c r="BL657" s="15">
        <f t="shared" ca="1" si="380"/>
        <v>135389.84798384309</v>
      </c>
      <c r="BM657" s="15">
        <f t="shared" ca="1" si="381"/>
        <v>232961.62938783757</v>
      </c>
      <c r="BN657" s="15">
        <f t="shared" ca="1" si="382"/>
        <v>282976.48600544746</v>
      </c>
      <c r="BO657" s="15">
        <f t="shared" ca="1" si="383"/>
        <v>315609.05233502469</v>
      </c>
      <c r="BP657" s="15">
        <f t="shared" ca="1" si="384"/>
        <v>366759.96056230291</v>
      </c>
      <c r="BQ657" s="15">
        <f ca="1">Inputs!$B$20*EXP($B$10-0.5*C$7^2+C$7*AJ657)</f>
        <v>6419.2584729877954</v>
      </c>
      <c r="BR657" s="15">
        <f t="shared" ca="1" si="385"/>
        <v>9863.2764298103793</v>
      </c>
      <c r="BS657" s="15">
        <f t="shared" ca="1" si="386"/>
        <v>20753.615209601896</v>
      </c>
      <c r="BT657" s="15">
        <f t="shared" ca="1" si="387"/>
        <v>30306.355986359209</v>
      </c>
      <c r="BU657" s="15">
        <f t="shared" ca="1" si="388"/>
        <v>33620.602522683759</v>
      </c>
      <c r="BV657" s="15">
        <f t="shared" ca="1" si="389"/>
        <v>65913.940204915474</v>
      </c>
      <c r="BW657" s="15">
        <f t="shared" ca="1" si="390"/>
        <v>128531.83235606167</v>
      </c>
      <c r="BX657" s="15">
        <f t="shared" ca="1" si="391"/>
        <v>307229.02447737957</v>
      </c>
      <c r="BY657" s="15">
        <f t="shared" ca="1" si="392"/>
        <v>366398.67729399411</v>
      </c>
      <c r="BZ657" s="15">
        <f t="shared" ca="1" si="393"/>
        <v>539994.78166362678</v>
      </c>
      <c r="CA657" s="15">
        <f t="shared" ca="1" si="394"/>
        <v>592188.72966380091</v>
      </c>
      <c r="CB657" s="15">
        <f ca="1">(AU657*DCF!C$10-DCF!C$5*MAX(AU657*DCF!C$10,0)-MAX(AU657-Inputs!$B$6,0)/Inputs!$B$10)*DCF!C$6</f>
        <v>1036.8093172807569</v>
      </c>
      <c r="CC657" s="15">
        <f ca="1">(AV657*DCF!D$10-DCF!D$5*MAX(AV657*DCF!D$10,0)-MAX(AV657-AU657,0)/Inputs!$B$10)*DCF!D$6</f>
        <v>1423.5173655405654</v>
      </c>
      <c r="CD657" s="15">
        <f ca="1">(AW657*DCF!E$10-DCF!E$5*MAX(AW657*DCF!E$10,0)-MAX(AW657-AV657,0)/Inputs!$B$10)*DCF!E$6</f>
        <v>1825.969404787639</v>
      </c>
      <c r="CE657" s="15">
        <f ca="1">(AX657*DCF!F$10-DCF!F$5*MAX(AX657*DCF!F$10,0)-MAX(AX657-AW657,0)/Inputs!$B$10)*DCF!F$6</f>
        <v>2284.4596373501467</v>
      </c>
      <c r="CF657" s="15">
        <f ca="1">(AY657*DCF!G$10-DCF!G$5*MAX(AY657*DCF!G$10,0)-MAX(AY657-AX657,0)/Inputs!$B$10)*DCF!G$6</f>
        <v>2688.5359549507248</v>
      </c>
      <c r="CG657" s="15">
        <f ca="1">(AZ657*DCF!H$10-DCF!H$5*MAX(AZ657*DCF!H$10,0)-MAX(AZ657-AY657,0)/Inputs!$B$10)*DCF!H$6</f>
        <v>2889.9888042358243</v>
      </c>
      <c r="CH657" s="15">
        <f ca="1">(BA657*DCF!I$10-DCF!I$5*MAX(BA657*DCF!I$10,0)-MAX(BA657-AZ657,0)/Inputs!$B$10)*DCF!I$6</f>
        <v>3693.1380872426216</v>
      </c>
      <c r="CI657" s="15">
        <f ca="1">(BB657*DCF!J$10-DCF!J$5*MAX(BB657*DCF!J$10,0)-MAX(BB657-BA657,0)/Inputs!$B$10)*DCF!J$6</f>
        <v>5902.2033364862355</v>
      </c>
      <c r="CJ657" s="15">
        <f ca="1">(BC657*DCF!K$10-DCF!K$5*MAX(BC657*DCF!K$10,0)-MAX(BC657-BB657,0)/Inputs!$B$10)*DCF!K$6</f>
        <v>7178.1042875421699</v>
      </c>
      <c r="CK657" s="15">
        <f ca="1">(BD657*DCF!L$10-DCF!L$5*MAX(BD657*DCF!L$10,0)-MAX(BD657-BC657,0)/Inputs!$B$10)*DCF!L$6</f>
        <v>8468.6179822558061</v>
      </c>
      <c r="CL657" s="15">
        <f ca="1">(BE657*DCF!M$10-DCF!M$5*MAX(BE657*DCF!M$10,0)-MAX(BE657-BD657,0)/Inputs!$B$10)*DCF!M$6</f>
        <v>9477.3398231787069</v>
      </c>
      <c r="CM657" s="15">
        <f ca="1">(BF657*DCF!C$28-DCF!C$5*MAX(BF657*DCF!C$28,0)-MAX(BF657-Inputs!$B$13,0)/Inputs!$B$17)*DCF!C$6</f>
        <v>4189.8694552352063</v>
      </c>
      <c r="CN657" s="15">
        <f ca="1">(BG657*DCF!D$28-DCF!D$5*MAX(BG657*DCF!D$28,0)-MAX(BG657-BF657,0)/Inputs!$B$17)*DCF!D$6</f>
        <v>6730.2421800251868</v>
      </c>
      <c r="CO657" s="15">
        <f ca="1">(BH657*DCF!E$28-DCF!E$5*MAX(BH657*DCF!E$28,0)-MAX(BH657-BG657,0)/Inputs!$B$17)*DCF!E$6</f>
        <v>8727.0910553255508</v>
      </c>
      <c r="CP657" s="15">
        <f ca="1">(BI657*DCF!F$28-DCF!F$5*MAX(BI657*DCF!F$28,0)-MAX(BI657-BH657,0)/Inputs!$B$17)*DCF!F$6</f>
        <v>11828.048182103154</v>
      </c>
      <c r="CQ657" s="15">
        <f ca="1">(BJ657*DCF!G$28-DCF!G$5*MAX(BJ657*DCF!G$28,0)-MAX(BJ657-BI657,0)/Inputs!$B$17)*DCF!G$6</f>
        <v>16711.323070425751</v>
      </c>
      <c r="CR657" s="15">
        <f ca="1">(BK657*DCF!H$28-DCF!H$5*MAX(BK657*DCF!H$28,0)-MAX(BK657-BJ657,0)/Inputs!$B$17)*DCF!H$6</f>
        <v>21677.357928907582</v>
      </c>
      <c r="CS657" s="15">
        <f ca="1">(BL657*DCF!I$28-DCF!I$5*MAX(BL657*DCF!I$28,0)-MAX(BL657-BK657,0)/Inputs!$B$17)*DCF!I$6</f>
        <v>26402.163653694803</v>
      </c>
      <c r="CT657" s="15">
        <f ca="1">(BM657*DCF!J$28-DCF!J$5*MAX(BM657*DCF!J$28,0)-MAX(BM657-BL657,0)/Inputs!$B$17)*DCF!J$6</f>
        <v>39032.561828700003</v>
      </c>
      <c r="CU657" s="15">
        <f ca="1">(BN657*DCF!K$28-DCF!K$5*MAX(BN657*DCF!K$28,0)-MAX(BN657-BM657,0)/Inputs!$B$17)*DCF!K$6</f>
        <v>53633.735436395604</v>
      </c>
      <c r="CV657" s="15">
        <f ca="1">(BO657*DCF!L$28-DCF!L$5*MAX(BO657*DCF!L$28,0)-MAX(BO657-BN657,0)/Inputs!$B$17)*DCF!L$6</f>
        <v>59278.201240412804</v>
      </c>
      <c r="CW657" s="15">
        <f ca="1">(BP657*DCF!M$28-DCF!M$5*MAX(BP657*DCF!M$28,0)-MAX(BP657-BO657,0)/Inputs!$B$17)*DCF!M$6</f>
        <v>63659.391620172704</v>
      </c>
      <c r="CX657" s="15">
        <f ca="1">(BQ657*DCF!C$46-DCF!C$5*MAX(BQ657*DCF!C$46,0)-MAX(BQ657-Inputs!$B$20,0)/Inputs!$B$24)*DCF!C$6</f>
        <v>-2969.0012514926984</v>
      </c>
      <c r="CY657" s="15">
        <f ca="1">(BR657*DCF!D$46-DCF!D$5*MAX(BR657*DCF!D$46,0)-MAX(BR657-BQ657,0)/Inputs!$B$24)*DCF!D$6</f>
        <v>-3152.9651462205188</v>
      </c>
      <c r="CZ657" s="15">
        <f ca="1">(BS657*DCF!E$46-DCF!E$5*MAX(BS657*DCF!E$46,0)-MAX(BS657-BR657,0)/Inputs!$B$24)*DCF!E$6</f>
        <v>-6746.8228739997594</v>
      </c>
      <c r="DA657" s="15">
        <f ca="1">(BT657*DCF!F$46-DCF!F$5*MAX(BT657*DCF!F$46,0)-MAX(BT657-BS657,0)/Inputs!$B$24)*DCF!F$6</f>
        <v>-5685.5553563154717</v>
      </c>
      <c r="DB657" s="15">
        <f ca="1">(BU657*DCF!G$46-DCF!G$5*MAX(BU657*DCF!G$46,0)-MAX(BU657-BT657,0)/Inputs!$B$24)*DCF!G$6</f>
        <v>-2245.7776959668231</v>
      </c>
      <c r="DC657" s="15">
        <f ca="1">(BV657*DCF!H$46-DCF!H$5*MAX(BV657*DCF!H$46,0)-MAX(BV657-BU657,0)/Inputs!$B$24)*DCF!H$6</f>
        <v>-10034.956820190717</v>
      </c>
      <c r="DD657" s="15">
        <f ca="1">(BW657*DCF!I$46-DCF!I$5*MAX(BW657*DCF!I$46,0)-MAX(BW657-BV657,0)/Inputs!$B$24)*DCF!I$6</f>
        <v>-15006.681945737941</v>
      </c>
      <c r="DE657" s="15">
        <f ca="1">(BX657*DCF!J$46-DCF!J$5*MAX(BX657*DCF!J$46,0)-MAX(BX657-BW657,0)/Inputs!$B$24)*DCF!J$6</f>
        <v>-34500.168114667766</v>
      </c>
      <c r="DF657" s="15">
        <f ca="1">(BY657*DCF!K$46-DCF!K$5*MAX(BY657*DCF!K$46,0)-MAX(BY657-BX657,0)/Inputs!$B$24)*DCF!K$6</f>
        <v>6434.9251759584276</v>
      </c>
      <c r="DG657" s="15">
        <f ca="1">(BZ657*DCF!L$46-DCF!L$5*MAX(BZ657*DCF!L$46,0)-MAX(BZ657-BY657,0)/Inputs!$B$24)*DCF!L$6</f>
        <v>-1958.031624374041</v>
      </c>
      <c r="DH657" s="15">
        <f ca="1">(CA657*DCF!M$46-DCF!M$5*MAX(CA657*DCF!M$46,0)-MAX(CA657-BZ657,0)/Inputs!$B$24)*DCF!M$6</f>
        <v>35513.803393006536</v>
      </c>
      <c r="DI657" s="15">
        <f ca="1">SUM(CB657:CL657)+BE657*DCF!M$10*(1+Inputs!$B$30)*(1-Inputs!$B$33)*(1-Inputs!$B$30/Inputs!$B$31)/(Inputs!$B$29-Inputs!$B$30)*DCF!M$6</f>
        <v>283639.41967982112</v>
      </c>
      <c r="DJ657" s="15">
        <f ca="1">SUM(CM657:CW657)+BP657*DCF!M$28*(1+Inputs!$B$30)*(1-Inputs!$B$33)*(1-Inputs!$B$30/Inputs!$B$31)/(Inputs!$B$29-Inputs!$B$30)*DCF!M$6</f>
        <v>1672800.412509108</v>
      </c>
      <c r="DK657" s="15">
        <f ca="1">SUM(CX657:DH657)+CA657*DCF!M$46*(1+Inputs!$B$30)*(1-Inputs!$B$33)*(1-Inputs!$B$30/Inputs!$B$31)/(Inputs!$B$29-Inputs!$B$30)*DCF!M$6</f>
        <v>875242.69303978607</v>
      </c>
      <c r="DM657" s="15">
        <f ca="1">DI657+DJ657+DK657+Inputs!$B$34+Inputs!$B$36-Inputs!$B$35</f>
        <v>2908533.525228715</v>
      </c>
    </row>
    <row r="658" spans="1:117" x14ac:dyDescent="0.75">
      <c r="A658" s="11">
        <v>645</v>
      </c>
      <c r="C658" s="24">
        <f t="shared" ca="1" si="364"/>
        <v>-1.4127307461292082</v>
      </c>
      <c r="D658" s="24">
        <f t="shared" ca="1" si="364"/>
        <v>0.32183767412199515</v>
      </c>
      <c r="E658" s="24">
        <f t="shared" ca="1" si="364"/>
        <v>-0.46647240455322181</v>
      </c>
      <c r="F658" s="24">
        <f t="shared" ca="1" si="364"/>
        <v>-1.3811009902275631</v>
      </c>
      <c r="G658" s="24">
        <f t="shared" ca="1" si="364"/>
        <v>-2.557339979248432E-3</v>
      </c>
      <c r="H658" s="24">
        <f t="shared" ca="1" si="364"/>
        <v>-0.19392908562187922</v>
      </c>
      <c r="I658" s="24">
        <f t="shared" ca="1" si="364"/>
        <v>-1.6568137860684256</v>
      </c>
      <c r="J658" s="24">
        <f t="shared" ca="1" si="364"/>
        <v>-0.36724373249247044</v>
      </c>
      <c r="K658" s="24">
        <f t="shared" ca="1" si="364"/>
        <v>0.73859904289011935</v>
      </c>
      <c r="L658" s="24">
        <f t="shared" ca="1" si="364"/>
        <v>-0.53311257972668513</v>
      </c>
      <c r="M658" s="24">
        <f t="shared" ca="1" si="364"/>
        <v>0.19532672171225077</v>
      </c>
      <c r="N658" s="24">
        <f ca="1">SQRT(Inputs!$B$38)*C658+SQRT(1-Inputs!$B$38)*_xlfn.NORM.S.INV(RAND())</f>
        <v>-0.23281912535266691</v>
      </c>
      <c r="O658" s="24">
        <f ca="1">SQRT(Inputs!$B$38)*D658+SQRT(1-Inputs!$B$38)*_xlfn.NORM.S.INV(RAND())</f>
        <v>-0.24602927440899663</v>
      </c>
      <c r="P658" s="24">
        <f ca="1">SQRT(Inputs!$B$38)*E658+SQRT(1-Inputs!$B$38)*_xlfn.NORM.S.INV(RAND())</f>
        <v>-0.26551181627618969</v>
      </c>
      <c r="Q658" s="24">
        <f ca="1">SQRT(Inputs!$B$38)*F658+SQRT(1-Inputs!$B$38)*_xlfn.NORM.S.INV(RAND())</f>
        <v>-1.3411815281392165</v>
      </c>
      <c r="R658" s="24">
        <f ca="1">SQRT(Inputs!$B$38)*G658+SQRT(1-Inputs!$B$38)*_xlfn.NORM.S.INV(RAND())</f>
        <v>7.2229652005284181E-2</v>
      </c>
      <c r="S658" s="24">
        <f ca="1">SQRT(Inputs!$B$38)*H658+SQRT(1-Inputs!$B$38)*_xlfn.NORM.S.INV(RAND())</f>
        <v>0.3879786703562848</v>
      </c>
      <c r="T658" s="24">
        <f ca="1">SQRT(Inputs!$B$38)*I658+SQRT(1-Inputs!$B$38)*_xlfn.NORM.S.INV(RAND())</f>
        <v>-0.36693713410559969</v>
      </c>
      <c r="U658" s="24">
        <f ca="1">SQRT(Inputs!$B$38)*J658+SQRT(1-Inputs!$B$38)*_xlfn.NORM.S.INV(RAND())</f>
        <v>-0.58954388211688291</v>
      </c>
      <c r="V658" s="24">
        <f ca="1">SQRT(Inputs!$B$38)*K658+SQRT(1-Inputs!$B$38)*_xlfn.NORM.S.INV(RAND())</f>
        <v>0.30823993947581879</v>
      </c>
      <c r="W658" s="24">
        <f ca="1">SQRT(Inputs!$B$38)*L658+SQRT(1-Inputs!$B$38)*_xlfn.NORM.S.INV(RAND())</f>
        <v>0.54570341945589518</v>
      </c>
      <c r="X658" s="24">
        <f ca="1">SQRT(Inputs!$B$38)*M658+SQRT(1-Inputs!$B$38)*_xlfn.NORM.S.INV(RAND())</f>
        <v>1.3819074500824193</v>
      </c>
      <c r="Y658" s="24">
        <f ca="1">SQRT(Inputs!$B$38)*C658+SQRT(1-Inputs!$B$38)*_xlfn.NORM.S.INV(RAND())</f>
        <v>-1.9567070714296004</v>
      </c>
      <c r="Z658" s="24">
        <f ca="1">SQRT(Inputs!$B$38)*D658+SQRT(1-Inputs!$B$38)*_xlfn.NORM.S.INV(RAND())</f>
        <v>-0.20149177189061851</v>
      </c>
      <c r="AA658" s="24">
        <f ca="1">SQRT(Inputs!$B$38)*E658+SQRT(1-Inputs!$B$38)*_xlfn.NORM.S.INV(RAND())</f>
        <v>-0.41847268395508275</v>
      </c>
      <c r="AB658" s="24">
        <f ca="1">SQRT(Inputs!$B$38)*F658+SQRT(1-Inputs!$B$38)*_xlfn.NORM.S.INV(RAND())</f>
        <v>-1.5772150421674955</v>
      </c>
      <c r="AC658" s="24">
        <f ca="1">SQRT(Inputs!$B$38)*G658+SQRT(1-Inputs!$B$38)*_xlfn.NORM.S.INV(RAND())</f>
        <v>1.5976244240735502</v>
      </c>
      <c r="AD658" s="24">
        <f ca="1">SQRT(Inputs!$B$38)*H658+SQRT(1-Inputs!$B$38)*_xlfn.NORM.S.INV(RAND())</f>
        <v>-0.61571498534776548</v>
      </c>
      <c r="AE658" s="24">
        <f ca="1">SQRT(Inputs!$B$38)*I658+SQRT(1-Inputs!$B$38)*_xlfn.NORM.S.INV(RAND())</f>
        <v>-1.9501479214147084</v>
      </c>
      <c r="AF658" s="24">
        <f ca="1">SQRT(Inputs!$B$38)*J658+SQRT(1-Inputs!$B$38)*_xlfn.NORM.S.INV(RAND())</f>
        <v>-0.61606375926382928</v>
      </c>
      <c r="AG658" s="24">
        <f ca="1">SQRT(Inputs!$B$38)*K658+SQRT(1-Inputs!$B$38)*_xlfn.NORM.S.INV(RAND())</f>
        <v>-1.2411292156909681</v>
      </c>
      <c r="AH658" s="24">
        <f ca="1">SQRT(Inputs!$B$38)*L658+SQRT(1-Inputs!$B$38)*_xlfn.NORM.S.INV(RAND())</f>
        <v>-0.28839584405313362</v>
      </c>
      <c r="AI658" s="24">
        <f ca="1">SQRT(Inputs!$B$38)*M658+SQRT(1-Inputs!$B$38)*_xlfn.NORM.S.INV(RAND())</f>
        <v>-2.1820213172147831</v>
      </c>
      <c r="AJ658" s="24">
        <f ca="1">SQRT(Inputs!$B$38)*C658+SQRT(1-Inputs!$B$38)*_xlfn.NORM.S.INV(RAND())</f>
        <v>-0.98448998880425642</v>
      </c>
      <c r="AK658" s="24">
        <f ca="1">SQRT(Inputs!$B$38)*D658+SQRT(1-Inputs!$B$38)*_xlfn.NORM.S.INV(RAND())</f>
        <v>0.11166702995862202</v>
      </c>
      <c r="AL658" s="24">
        <f ca="1">SQRT(Inputs!$B$38)*E658+SQRT(1-Inputs!$B$38)*_xlfn.NORM.S.INV(RAND())</f>
        <v>-0.57796281897748947</v>
      </c>
      <c r="AM658" s="24">
        <f ca="1">SQRT(Inputs!$B$38)*F658+SQRT(1-Inputs!$B$38)*_xlfn.NORM.S.INV(RAND())</f>
        <v>-0.54715882091627188</v>
      </c>
      <c r="AN658" s="24">
        <f ca="1">SQRT(Inputs!$B$38)*G658+SQRT(1-Inputs!$B$38)*_xlfn.NORM.S.INV(RAND())</f>
        <v>-0.64408263939251886</v>
      </c>
      <c r="AO658" s="24">
        <f ca="1">SQRT(Inputs!$B$38)*H658+SQRT(1-Inputs!$B$38)*_xlfn.NORM.S.INV(RAND())</f>
        <v>0.86132384246735549</v>
      </c>
      <c r="AP658" s="24">
        <f ca="1">SQRT(Inputs!$B$38)*I658+SQRT(1-Inputs!$B$38)*_xlfn.NORM.S.INV(RAND())</f>
        <v>-0.67722715835077563</v>
      </c>
      <c r="AQ658" s="24">
        <f ca="1">SQRT(Inputs!$B$38)*J658+SQRT(1-Inputs!$B$38)*_xlfn.NORM.S.INV(RAND())</f>
        <v>0.21737761008954667</v>
      </c>
      <c r="AR658" s="24">
        <f ca="1">SQRT(Inputs!$B$38)*K658+SQRT(1-Inputs!$B$38)*_xlfn.NORM.S.INV(RAND())</f>
        <v>-1.1348593077432885</v>
      </c>
      <c r="AS658" s="24">
        <f ca="1">SQRT(Inputs!$B$38)*L658+SQRT(1-Inputs!$B$38)*_xlfn.NORM.S.INV(RAND())</f>
        <v>-0.92425334610287613</v>
      </c>
      <c r="AT658" s="24">
        <f ca="1">SQRT(Inputs!$B$38)*M658+SQRT(1-Inputs!$B$38)*_xlfn.NORM.S.INV(RAND())</f>
        <v>0.464902069166853</v>
      </c>
      <c r="AU658" s="15">
        <f ca="1">Inputs!$B$6*EXP($B$8-0.5*C$5^2+C$5*N658)</f>
        <v>4778.7069119552607</v>
      </c>
      <c r="AV658" s="15">
        <f t="shared" ca="1" si="365"/>
        <v>5610.1569381806112</v>
      </c>
      <c r="AW658" s="15">
        <f t="shared" ca="1" si="366"/>
        <v>6599.9480253156516</v>
      </c>
      <c r="AX658" s="15">
        <f t="shared" ca="1" si="367"/>
        <v>6814.7682171964079</v>
      </c>
      <c r="AY658" s="15">
        <f t="shared" ca="1" si="368"/>
        <v>8398.8935889182194</v>
      </c>
      <c r="AZ658" s="15">
        <f t="shared" ca="1" si="369"/>
        <v>10720.447635210698</v>
      </c>
      <c r="BA658" s="15">
        <f t="shared" ca="1" si="370"/>
        <v>12624.819067558106</v>
      </c>
      <c r="BB658" s="15">
        <f t="shared" ca="1" si="371"/>
        <v>14570.100987945114</v>
      </c>
      <c r="BC658" s="15">
        <f t="shared" ca="1" si="372"/>
        <v>18383.600607102318</v>
      </c>
      <c r="BD658" s="15">
        <f t="shared" ca="1" si="373"/>
        <v>23701.027193228747</v>
      </c>
      <c r="BE658" s="15">
        <f t="shared" ca="1" si="374"/>
        <v>32938.007389481507</v>
      </c>
      <c r="BF658" s="15">
        <f ca="1">Inputs!$B$13*EXP($B$9-0.5*C$6^2+C$6*Y658)</f>
        <v>9383.9547991792624</v>
      </c>
      <c r="BG658" s="15">
        <f t="shared" ca="1" si="375"/>
        <v>11028.227289025699</v>
      </c>
      <c r="BH658" s="15">
        <f t="shared" ca="1" si="376"/>
        <v>12570.963206754548</v>
      </c>
      <c r="BI658" s="15">
        <f t="shared" ca="1" si="377"/>
        <v>12071.805431162542</v>
      </c>
      <c r="BJ658" s="15">
        <f t="shared" ca="1" si="378"/>
        <v>18631.742876907556</v>
      </c>
      <c r="BK658" s="15">
        <f t="shared" ca="1" si="379"/>
        <v>21028.242833970769</v>
      </c>
      <c r="BL658" s="15">
        <f t="shared" ca="1" si="380"/>
        <v>20062.236117458811</v>
      </c>
      <c r="BM658" s="15">
        <f t="shared" ca="1" si="381"/>
        <v>22843.887181675254</v>
      </c>
      <c r="BN658" s="15">
        <f t="shared" ca="1" si="382"/>
        <v>24212.381179152151</v>
      </c>
      <c r="BO658" s="15">
        <f t="shared" ca="1" si="383"/>
        <v>28808.707829527371</v>
      </c>
      <c r="BP658" s="15">
        <f t="shared" ca="1" si="384"/>
        <v>27691.824340356299</v>
      </c>
      <c r="BQ658" s="15">
        <f ca="1">Inputs!$B$20*EXP($B$10-0.5*C$7^2+C$7*AJ658)</f>
        <v>3025.2443070753038</v>
      </c>
      <c r="BR658" s="15">
        <f t="shared" ca="1" si="385"/>
        <v>4253.0509079071862</v>
      </c>
      <c r="BS658" s="15">
        <f t="shared" ca="1" si="386"/>
        <v>4933.3155041614327</v>
      </c>
      <c r="BT658" s="15">
        <f t="shared" ca="1" si="387"/>
        <v>5892.4674181024129</v>
      </c>
      <c r="BU658" s="15">
        <f t="shared" ca="1" si="388"/>
        <v>6987.7707388483923</v>
      </c>
      <c r="BV658" s="15">
        <f t="shared" ca="1" si="389"/>
        <v>11804.100022446833</v>
      </c>
      <c r="BW658" s="15">
        <f t="shared" ca="1" si="390"/>
        <v>14272.358096890424</v>
      </c>
      <c r="BX658" s="15">
        <f t="shared" ca="1" si="391"/>
        <v>20851.343145836265</v>
      </c>
      <c r="BY658" s="15">
        <f t="shared" ca="1" si="392"/>
        <v>23514.075510964347</v>
      </c>
      <c r="BZ658" s="15">
        <f t="shared" ca="1" si="393"/>
        <v>27838.022144976632</v>
      </c>
      <c r="CA658" s="15">
        <f t="shared" ca="1" si="394"/>
        <v>42471.680775988076</v>
      </c>
      <c r="CB658" s="15">
        <f ca="1">(AU658*DCF!C$10-DCF!C$5*MAX(AU658*DCF!C$10,0)-MAX(AU658-Inputs!$B$6,0)/Inputs!$B$10)*DCF!C$6</f>
        <v>1044.3829230874269</v>
      </c>
      <c r="CC658" s="15">
        <f ca="1">(AV658*DCF!D$10-DCF!D$5*MAX(AV658*DCF!D$10,0)-MAX(AV658-AU658,0)/Inputs!$B$10)*DCF!D$6</f>
        <v>1164.7104178138482</v>
      </c>
      <c r="CD658" s="15">
        <f ca="1">(AW658*DCF!E$10-DCF!E$5*MAX(AW658*DCF!E$10,0)-MAX(AW658-AV658,0)/Inputs!$B$10)*DCF!E$6</f>
        <v>1300.8809949831898</v>
      </c>
      <c r="CE658" s="15">
        <f ca="1">(AX658*DCF!F$10-DCF!F$5*MAX(AX658*DCF!F$10,0)-MAX(AX658-AW658,0)/Inputs!$B$10)*DCF!F$6</f>
        <v>1442.9542853189582</v>
      </c>
      <c r="CF658" s="15">
        <f ca="1">(AY658*DCF!G$10-DCF!G$5*MAX(AY658*DCF!G$10,0)-MAX(AY658-AX658,0)/Inputs!$B$10)*DCF!G$6</f>
        <v>1426.0104901673683</v>
      </c>
      <c r="CG658" s="15">
        <f ca="1">(AZ658*DCF!H$10-DCF!H$5*MAX(AZ658*DCF!H$10,0)-MAX(AZ658-AY658,0)/Inputs!$B$10)*DCF!H$6</f>
        <v>1669.1490576809285</v>
      </c>
      <c r="CH658" s="15">
        <f ca="1">(BA658*DCF!I$10-DCF!I$5*MAX(BA658*DCF!I$10,0)-MAX(BA658-AZ658,0)/Inputs!$B$10)*DCF!I$6</f>
        <v>1993.710250790185</v>
      </c>
      <c r="CI658" s="15">
        <f ca="1">(BB658*DCF!J$10-DCF!J$5*MAX(BB658*DCF!J$10,0)-MAX(BB658-BA658,0)/Inputs!$B$10)*DCF!J$6</f>
        <v>2205.4877175298757</v>
      </c>
      <c r="CJ658" s="15">
        <f ca="1">(BC658*DCF!K$10-DCF!K$5*MAX(BC658*DCF!K$10,0)-MAX(BC658-BB658,0)/Inputs!$B$10)*DCF!K$6</f>
        <v>2425.632560867648</v>
      </c>
      <c r="CK658" s="15">
        <f ca="1">(BD658*DCF!L$10-DCF!L$5*MAX(BD658*DCF!L$10,0)-MAX(BD658-BC658,0)/Inputs!$B$10)*DCF!L$6</f>
        <v>2886.9362444688195</v>
      </c>
      <c r="CL658" s="15">
        <f ca="1">(BE658*DCF!M$10-DCF!M$5*MAX(BE658*DCF!M$10,0)-MAX(BE658-BD658,0)/Inputs!$B$10)*DCF!M$6</f>
        <v>3544.5228836583719</v>
      </c>
      <c r="CM658" s="15">
        <f ca="1">(BF658*DCF!C$28-DCF!C$5*MAX(BF658*DCF!C$28,0)-MAX(BF658-Inputs!$B$13,0)/Inputs!$B$17)*DCF!C$6</f>
        <v>2863.9214635328458</v>
      </c>
      <c r="CN658" s="15">
        <f ca="1">(BG658*DCF!D$28-DCF!D$5*MAX(BG658*DCF!D$28,0)-MAX(BG658-BF658,0)/Inputs!$B$17)*DCF!D$6</f>
        <v>2897.268578202752</v>
      </c>
      <c r="CO658" s="15">
        <f ca="1">(BH658*DCF!E$28-DCF!E$5*MAX(BH658*DCF!E$28,0)-MAX(BH658-BG658,0)/Inputs!$B$17)*DCF!E$6</f>
        <v>3256.2686103379156</v>
      </c>
      <c r="CP658" s="15">
        <f ca="1">(BI658*DCF!F$28-DCF!F$5*MAX(BI658*DCF!F$28,0)-MAX(BI658-BH658,0)/Inputs!$B$17)*DCF!F$6</f>
        <v>3277.1771927938976</v>
      </c>
      <c r="CQ658" s="15">
        <f ca="1">(BJ658*DCF!G$28-DCF!G$5*MAX(BJ658*DCF!G$28,0)-MAX(BJ658-BI658,0)/Inputs!$B$17)*DCF!G$6</f>
        <v>3730.830373934406</v>
      </c>
      <c r="CR658" s="15">
        <f ca="1">(BK658*DCF!H$28-DCF!H$5*MAX(BK658*DCF!H$28,0)-MAX(BK658-BJ658,0)/Inputs!$B$17)*DCF!H$6</f>
        <v>4828.1676126991233</v>
      </c>
      <c r="CS658" s="15">
        <f ca="1">(BL658*DCF!I$28-DCF!I$5*MAX(BL658*DCF!I$28,0)-MAX(BL658-BK658,0)/Inputs!$B$17)*DCF!I$6</f>
        <v>4717.6957539968716</v>
      </c>
      <c r="CT658" s="15">
        <f ca="1">(BM658*DCF!J$28-DCF!J$5*MAX(BM658*DCF!J$28,0)-MAX(BM658-BL658,0)/Inputs!$B$17)*DCF!J$6</f>
        <v>4727.25905103889</v>
      </c>
      <c r="CU658" s="15">
        <f ca="1">(BN658*DCF!K$28-DCF!K$5*MAX(BN658*DCF!K$28,0)-MAX(BN658-BM658,0)/Inputs!$B$17)*DCF!K$6</f>
        <v>4945.6266495502168</v>
      </c>
      <c r="CV658" s="15">
        <f ca="1">(BO658*DCF!L$28-DCF!L$5*MAX(BO658*DCF!L$28,0)-MAX(BO658-BN658,0)/Inputs!$B$17)*DCF!L$6</f>
        <v>5227.8598783271118</v>
      </c>
      <c r="CW658" s="15">
        <f ca="1">(BP658*DCF!M$28-DCF!M$5*MAX(BP658*DCF!M$28,0)-MAX(BP658-BO658,0)/Inputs!$B$17)*DCF!M$6</f>
        <v>5210.2327756919676</v>
      </c>
      <c r="CX658" s="15">
        <f ca="1">(BQ658*DCF!C$46-DCF!C$5*MAX(BQ658*DCF!C$46,0)-MAX(BQ658-Inputs!$B$20,0)/Inputs!$B$24)*DCF!C$6</f>
        <v>-698.67074066404246</v>
      </c>
      <c r="CY658" s="15">
        <f ca="1">(BR658*DCF!D$46-DCF!D$5*MAX(BR658*DCF!D$46,0)-MAX(BR658-BQ658,0)/Inputs!$B$24)*DCF!D$6</f>
        <v>-1249.7914924053173</v>
      </c>
      <c r="CZ658" s="15">
        <f ca="1">(BS658*DCF!E$46-DCF!E$5*MAX(BS658*DCF!E$46,0)-MAX(BS658-BR658,0)/Inputs!$B$24)*DCF!E$6</f>
        <v>-851.51472436911831</v>
      </c>
      <c r="DA658" s="15">
        <f ca="1">(BT658*DCF!F$46-DCF!F$5*MAX(BT658*DCF!F$46,0)-MAX(BT658-BS658,0)/Inputs!$B$24)*DCF!F$6</f>
        <v>-778.38426537804537</v>
      </c>
      <c r="DB658" s="15">
        <f ca="1">(BU658*DCF!G$46-DCF!G$5*MAX(BU658*DCF!G$46,0)-MAX(BU658-BT658,0)/Inputs!$B$24)*DCF!G$6</f>
        <v>-603.49319805335188</v>
      </c>
      <c r="DC658" s="15">
        <f ca="1">(BV658*DCF!H$46-DCF!H$5*MAX(BV658*DCF!H$46,0)-MAX(BV658-BU658,0)/Inputs!$B$24)*DCF!H$6</f>
        <v>-1496.6448147390863</v>
      </c>
      <c r="DD658" s="15">
        <f ca="1">(BW658*DCF!I$46-DCF!I$5*MAX(BW658*DCF!I$46,0)-MAX(BW658-BV658,0)/Inputs!$B$24)*DCF!I$6</f>
        <v>-378.91576544999515</v>
      </c>
      <c r="DE658" s="15">
        <f ca="1">(BX658*DCF!J$46-DCF!J$5*MAX(BX658*DCF!J$46,0)-MAX(BX658-BW658,0)/Inputs!$B$24)*DCF!J$6</f>
        <v>-869.98318242131961</v>
      </c>
      <c r="DF658" s="15">
        <f ca="1">(BY658*DCF!K$46-DCF!K$5*MAX(BY658*DCF!K$46,0)-MAX(BY658-BX658,0)/Inputs!$B$24)*DCF!K$6</f>
        <v>690.90388317609722</v>
      </c>
      <c r="DG658" s="15">
        <f ca="1">(BZ658*DCF!L$46-DCF!L$5*MAX(BZ658*DCF!L$46,0)-MAX(BZ658-BY658,0)/Inputs!$B$24)*DCF!L$6</f>
        <v>945.79038024608599</v>
      </c>
      <c r="DH658" s="15">
        <f ca="1">(CA658*DCF!M$46-DCF!M$5*MAX(CA658*DCF!M$46,0)-MAX(CA658-BZ658,0)/Inputs!$B$24)*DCF!M$6</f>
        <v>270.35600416724003</v>
      </c>
      <c r="DI658" s="15">
        <f ca="1">SUM(CB658:CL658)+BE658*DCF!M$10*(1+Inputs!$B$30)*(1-Inputs!$B$33)*(1-Inputs!$B$30/Inputs!$B$31)/(Inputs!$B$29-Inputs!$B$30)*DCF!M$6</f>
        <v>112771.28795135008</v>
      </c>
      <c r="DJ658" s="15">
        <f ca="1">SUM(CM658:CW658)+BP658*DCF!M$28*(1+Inputs!$B$30)*(1-Inputs!$B$33)*(1-Inputs!$B$30/Inputs!$B$31)/(Inputs!$B$29-Inputs!$B$30)*DCF!M$6</f>
        <v>148437.92570767811</v>
      </c>
      <c r="DK658" s="15">
        <f ca="1">SUM(CX658:DH658)+CA658*DCF!M$46*(1+Inputs!$B$30)*(1-Inputs!$B$33)*(1-Inputs!$B$30/Inputs!$B$31)/(Inputs!$B$29-Inputs!$B$30)*DCF!M$6</f>
        <v>60645.901656003836</v>
      </c>
      <c r="DM658" s="15">
        <f ca="1">DI658+DJ658+DK658+Inputs!$B$34+Inputs!$B$36-Inputs!$B$35</f>
        <v>398706.11531503202</v>
      </c>
    </row>
    <row r="659" spans="1:117" x14ac:dyDescent="0.75">
      <c r="A659" s="11">
        <v>646</v>
      </c>
      <c r="C659" s="24">
        <f t="shared" ca="1" si="364"/>
        <v>-0.52592573803385179</v>
      </c>
      <c r="D659" s="24">
        <f t="shared" ca="1" si="364"/>
        <v>0.25251120583034453</v>
      </c>
      <c r="E659" s="24">
        <f t="shared" ca="1" si="364"/>
        <v>-0.5274148648859156</v>
      </c>
      <c r="F659" s="24">
        <f t="shared" ca="1" si="364"/>
        <v>-0.2456679186108939</v>
      </c>
      <c r="G659" s="24">
        <f t="shared" ca="1" si="364"/>
        <v>1.3133596452905101</v>
      </c>
      <c r="H659" s="24">
        <f t="shared" ca="1" si="364"/>
        <v>-0.54236903394027325</v>
      </c>
      <c r="I659" s="24">
        <f t="shared" ca="1" si="364"/>
        <v>1.2439172386587922</v>
      </c>
      <c r="J659" s="24">
        <f t="shared" ca="1" si="364"/>
        <v>0.16547971598104236</v>
      </c>
      <c r="K659" s="24">
        <f t="shared" ca="1" si="364"/>
        <v>-0.46719299873739201</v>
      </c>
      <c r="L659" s="24">
        <f t="shared" ca="1" si="364"/>
        <v>-0.19654025624450236</v>
      </c>
      <c r="M659" s="24">
        <f t="shared" ca="1" si="364"/>
        <v>0.91964099090564133</v>
      </c>
      <c r="N659" s="24">
        <f ca="1">SQRT(Inputs!$B$38)*C659+SQRT(1-Inputs!$B$38)*_xlfn.NORM.S.INV(RAND())</f>
        <v>-2.7411095968146815</v>
      </c>
      <c r="O659" s="24">
        <f ca="1">SQRT(Inputs!$B$38)*D659+SQRT(1-Inputs!$B$38)*_xlfn.NORM.S.INV(RAND())</f>
        <v>-0.18655727065123048</v>
      </c>
      <c r="P659" s="24">
        <f ca="1">SQRT(Inputs!$B$38)*E659+SQRT(1-Inputs!$B$38)*_xlfn.NORM.S.INV(RAND())</f>
        <v>-0.84047175576077082</v>
      </c>
      <c r="Q659" s="24">
        <f ca="1">SQRT(Inputs!$B$38)*F659+SQRT(1-Inputs!$B$38)*_xlfn.NORM.S.INV(RAND())</f>
        <v>0.94004396425324455</v>
      </c>
      <c r="R659" s="24">
        <f ca="1">SQRT(Inputs!$B$38)*G659+SQRT(1-Inputs!$B$38)*_xlfn.NORM.S.INV(RAND())</f>
        <v>-0.79703273382867434</v>
      </c>
      <c r="S659" s="24">
        <f ca="1">SQRT(Inputs!$B$38)*H659+SQRT(1-Inputs!$B$38)*_xlfn.NORM.S.INV(RAND())</f>
        <v>0.12679270843513657</v>
      </c>
      <c r="T659" s="24">
        <f ca="1">SQRT(Inputs!$B$38)*I659+SQRT(1-Inputs!$B$38)*_xlfn.NORM.S.INV(RAND())</f>
        <v>1.6493988383004958</v>
      </c>
      <c r="U659" s="24">
        <f ca="1">SQRT(Inputs!$B$38)*J659+SQRT(1-Inputs!$B$38)*_xlfn.NORM.S.INV(RAND())</f>
        <v>0.85102967834945131</v>
      </c>
      <c r="V659" s="24">
        <f ca="1">SQRT(Inputs!$B$38)*K659+SQRT(1-Inputs!$B$38)*_xlfn.NORM.S.INV(RAND())</f>
        <v>-1.1054374376735501</v>
      </c>
      <c r="W659" s="24">
        <f ca="1">SQRT(Inputs!$B$38)*L659+SQRT(1-Inputs!$B$38)*_xlfn.NORM.S.INV(RAND())</f>
        <v>0.4173313938803116</v>
      </c>
      <c r="X659" s="24">
        <f ca="1">SQRT(Inputs!$B$38)*M659+SQRT(1-Inputs!$B$38)*_xlfn.NORM.S.INV(RAND())</f>
        <v>0.66368794496449868</v>
      </c>
      <c r="Y659" s="24">
        <f ca="1">SQRT(Inputs!$B$38)*C659+SQRT(1-Inputs!$B$38)*_xlfn.NORM.S.INV(RAND())</f>
        <v>-1.1707870034997063</v>
      </c>
      <c r="Z659" s="24">
        <f ca="1">SQRT(Inputs!$B$38)*D659+SQRT(1-Inputs!$B$38)*_xlfn.NORM.S.INV(RAND())</f>
        <v>-0.67323523867064694</v>
      </c>
      <c r="AA659" s="24">
        <f ca="1">SQRT(Inputs!$B$38)*E659+SQRT(1-Inputs!$B$38)*_xlfn.NORM.S.INV(RAND())</f>
        <v>-1.2336515597432776</v>
      </c>
      <c r="AB659" s="24">
        <f ca="1">SQRT(Inputs!$B$38)*F659+SQRT(1-Inputs!$B$38)*_xlfn.NORM.S.INV(RAND())</f>
        <v>0.57288895994532818</v>
      </c>
      <c r="AC659" s="24">
        <f ca="1">SQRT(Inputs!$B$38)*G659+SQRT(1-Inputs!$B$38)*_xlfn.NORM.S.INV(RAND())</f>
        <v>3.0007187830954485</v>
      </c>
      <c r="AD659" s="24">
        <f ca="1">SQRT(Inputs!$B$38)*H659+SQRT(1-Inputs!$B$38)*_xlfn.NORM.S.INV(RAND())</f>
        <v>-0.26024848924674737</v>
      </c>
      <c r="AE659" s="24">
        <f ca="1">SQRT(Inputs!$B$38)*I659+SQRT(1-Inputs!$B$38)*_xlfn.NORM.S.INV(RAND())</f>
        <v>0.7975426402707515</v>
      </c>
      <c r="AF659" s="24">
        <f ca="1">SQRT(Inputs!$B$38)*J659+SQRT(1-Inputs!$B$38)*_xlfn.NORM.S.INV(RAND())</f>
        <v>0.48576615022209241</v>
      </c>
      <c r="AG659" s="24">
        <f ca="1">SQRT(Inputs!$B$38)*K659+SQRT(1-Inputs!$B$38)*_xlfn.NORM.S.INV(RAND())</f>
        <v>-0.6251074432046434</v>
      </c>
      <c r="AH659" s="24">
        <f ca="1">SQRT(Inputs!$B$38)*L659+SQRT(1-Inputs!$B$38)*_xlfn.NORM.S.INV(RAND())</f>
        <v>0.18560066772146874</v>
      </c>
      <c r="AI659" s="24">
        <f ca="1">SQRT(Inputs!$B$38)*M659+SQRT(1-Inputs!$B$38)*_xlfn.NORM.S.INV(RAND())</f>
        <v>1.0553951877573022</v>
      </c>
      <c r="AJ659" s="24">
        <f ca="1">SQRT(Inputs!$B$38)*C659+SQRT(1-Inputs!$B$38)*_xlfn.NORM.S.INV(RAND())</f>
        <v>-1.9601132554471115</v>
      </c>
      <c r="AK659" s="24">
        <f ca="1">SQRT(Inputs!$B$38)*D659+SQRT(1-Inputs!$B$38)*_xlfn.NORM.S.INV(RAND())</f>
        <v>-1.2446971782803018E-2</v>
      </c>
      <c r="AL659" s="24">
        <f ca="1">SQRT(Inputs!$B$38)*E659+SQRT(1-Inputs!$B$38)*_xlfn.NORM.S.INV(RAND())</f>
        <v>-0.5151482127698862</v>
      </c>
      <c r="AM659" s="24">
        <f ca="1">SQRT(Inputs!$B$38)*F659+SQRT(1-Inputs!$B$38)*_xlfn.NORM.S.INV(RAND())</f>
        <v>-0.23259549852282907</v>
      </c>
      <c r="AN659" s="24">
        <f ca="1">SQRT(Inputs!$B$38)*G659+SQRT(1-Inputs!$B$38)*_xlfn.NORM.S.INV(RAND())</f>
        <v>0.60372962677356479</v>
      </c>
      <c r="AO659" s="24">
        <f ca="1">SQRT(Inputs!$B$38)*H659+SQRT(1-Inputs!$B$38)*_xlfn.NORM.S.INV(RAND())</f>
        <v>-0.47832188437362422</v>
      </c>
      <c r="AP659" s="24">
        <f ca="1">SQRT(Inputs!$B$38)*I659+SQRT(1-Inputs!$B$38)*_xlfn.NORM.S.INV(RAND())</f>
        <v>0.20015456047736768</v>
      </c>
      <c r="AQ659" s="24">
        <f ca="1">SQRT(Inputs!$B$38)*J659+SQRT(1-Inputs!$B$38)*_xlfn.NORM.S.INV(RAND())</f>
        <v>-1.3055432155918729</v>
      </c>
      <c r="AR659" s="24">
        <f ca="1">SQRT(Inputs!$B$38)*K659+SQRT(1-Inputs!$B$38)*_xlfn.NORM.S.INV(RAND())</f>
        <v>-0.81188961570020768</v>
      </c>
      <c r="AS659" s="24">
        <f ca="1">SQRT(Inputs!$B$38)*L659+SQRT(1-Inputs!$B$38)*_xlfn.NORM.S.INV(RAND())</f>
        <v>1.1793277604879442</v>
      </c>
      <c r="AT659" s="24">
        <f ca="1">SQRT(Inputs!$B$38)*M659+SQRT(1-Inputs!$B$38)*_xlfn.NORM.S.INV(RAND())</f>
        <v>-1.7531973860898469</v>
      </c>
      <c r="AU659" s="15">
        <f ca="1">Inputs!$B$6*EXP($B$8-0.5*C$5^2+C$5*N659)</f>
        <v>3184.0223805155865</v>
      </c>
      <c r="AV659" s="15">
        <f t="shared" ca="1" si="365"/>
        <v>3770.8418895717532</v>
      </c>
      <c r="AW659" s="15">
        <f t="shared" ca="1" si="366"/>
        <v>4105.1000032373131</v>
      </c>
      <c r="AX659" s="15">
        <f t="shared" ca="1" si="367"/>
        <v>5636.4841411698089</v>
      </c>
      <c r="AY659" s="15">
        <f t="shared" ca="1" si="368"/>
        <v>6276.1017835762323</v>
      </c>
      <c r="AZ659" s="15">
        <f t="shared" ca="1" si="369"/>
        <v>7783.7664136746062</v>
      </c>
      <c r="BA659" s="15">
        <f t="shared" ca="1" si="370"/>
        <v>11320.114398548052</v>
      </c>
      <c r="BB659" s="15">
        <f t="shared" ca="1" si="371"/>
        <v>15092.812689060151</v>
      </c>
      <c r="BC659" s="15">
        <f t="shared" ca="1" si="372"/>
        <v>16613.971101983065</v>
      </c>
      <c r="BD659" s="15">
        <f t="shared" ca="1" si="373"/>
        <v>21163.886843820364</v>
      </c>
      <c r="BE659" s="15">
        <f t="shared" ca="1" si="374"/>
        <v>27549.639800893718</v>
      </c>
      <c r="BF659" s="15">
        <f ca="1">Inputs!$B$13*EXP($B$9-0.5*C$6^2+C$6*Y659)</f>
        <v>10966.093823775636</v>
      </c>
      <c r="BG659" s="15">
        <f t="shared" ca="1" si="375"/>
        <v>11835.983049763892</v>
      </c>
      <c r="BH659" s="15">
        <f t="shared" ca="1" si="376"/>
        <v>11785.528735778253</v>
      </c>
      <c r="BI659" s="15">
        <f t="shared" ca="1" si="377"/>
        <v>15757.213148276735</v>
      </c>
      <c r="BJ659" s="15">
        <f t="shared" ca="1" si="378"/>
        <v>29771.219870281268</v>
      </c>
      <c r="BK659" s="15">
        <f t="shared" ca="1" si="379"/>
        <v>35266.596213997618</v>
      </c>
      <c r="BL659" s="15">
        <f t="shared" ca="1" si="380"/>
        <v>48037.73097095095</v>
      </c>
      <c r="BM659" s="15">
        <f t="shared" ca="1" si="381"/>
        <v>62721.779263131597</v>
      </c>
      <c r="BN659" s="15">
        <f t="shared" ca="1" si="382"/>
        <v>71572.49170564345</v>
      </c>
      <c r="BO659" s="15">
        <f t="shared" ca="1" si="383"/>
        <v>89983.09747493238</v>
      </c>
      <c r="BP659" s="15">
        <f t="shared" ca="1" si="384"/>
        <v>124819.53036795044</v>
      </c>
      <c r="BQ659" s="15">
        <f ca="1">Inputs!$B$20*EXP($B$10-0.5*C$7^2+C$7*AJ659)</f>
        <v>2140.3196091238906</v>
      </c>
      <c r="BR659" s="15">
        <f t="shared" ca="1" si="385"/>
        <v>2892.6810673256377</v>
      </c>
      <c r="BS659" s="15">
        <f t="shared" ca="1" si="386"/>
        <v>3416.4397724694554</v>
      </c>
      <c r="BT659" s="15">
        <f t="shared" ca="1" si="387"/>
        <v>4431.6973351915631</v>
      </c>
      <c r="BU659" s="15">
        <f t="shared" ca="1" si="388"/>
        <v>7107.868241721596</v>
      </c>
      <c r="BV659" s="15">
        <f t="shared" ca="1" si="389"/>
        <v>8878.8094448947231</v>
      </c>
      <c r="BW659" s="15">
        <f t="shared" ca="1" si="390"/>
        <v>12926.020684719864</v>
      </c>
      <c r="BX659" s="15">
        <f t="shared" ca="1" si="391"/>
        <v>13915.869220959272</v>
      </c>
      <c r="BY659" s="15">
        <f t="shared" ca="1" si="392"/>
        <v>16693.222190541481</v>
      </c>
      <c r="BZ659" s="15">
        <f t="shared" ca="1" si="393"/>
        <v>29093.527359636657</v>
      </c>
      <c r="CA659" s="15">
        <f t="shared" ca="1" si="394"/>
        <v>29927.938053478952</v>
      </c>
      <c r="CB659" s="15">
        <f ca="1">(AU659*DCF!C$10-DCF!C$5*MAX(AU659*DCF!C$10,0)-MAX(AU659-Inputs!$B$6,0)/Inputs!$B$10)*DCF!C$6</f>
        <v>817.68597197788279</v>
      </c>
      <c r="CC659" s="15">
        <f ca="1">(AV659*DCF!D$10-DCF!D$5*MAX(AV659*DCF!D$10,0)-MAX(AV659-AU659,0)/Inputs!$B$10)*DCF!D$6</f>
        <v>776.03658484211223</v>
      </c>
      <c r="CD659" s="15">
        <f ca="1">(AW659*DCF!E$10-DCF!E$5*MAX(AW659*DCF!E$10,0)-MAX(AW659-AV659,0)/Inputs!$B$10)*DCF!E$6</f>
        <v>872.51347366865161</v>
      </c>
      <c r="CE659" s="15">
        <f ca="1">(AX659*DCF!F$10-DCF!F$5*MAX(AX659*DCF!F$10,0)-MAX(AX659-AW659,0)/Inputs!$B$10)*DCF!F$6</f>
        <v>911.79243360898295</v>
      </c>
      <c r="CF659" s="15">
        <f ca="1">(AY659*DCF!G$10-DCF!G$5*MAX(AY659*DCF!G$10,0)-MAX(AY659-AX659,0)/Inputs!$B$10)*DCF!G$6</f>
        <v>1170.1814962045469</v>
      </c>
      <c r="CG659" s="15">
        <f ca="1">(AZ659*DCF!H$10-DCF!H$5*MAX(AZ659*DCF!H$10,0)-MAX(AZ659-AY659,0)/Inputs!$B$10)*DCF!H$6</f>
        <v>1243.51094883365</v>
      </c>
      <c r="CH659" s="15">
        <f ca="1">(BA659*DCF!I$10-DCF!I$5*MAX(BA659*DCF!I$10,0)-MAX(BA659-AZ659,0)/Inputs!$B$10)*DCF!I$6</f>
        <v>1487.686969631392</v>
      </c>
      <c r="CI659" s="15">
        <f ca="1">(BB659*DCF!J$10-DCF!J$5*MAX(BB659*DCF!J$10,0)-MAX(BB659-BA659,0)/Inputs!$B$10)*DCF!J$6</f>
        <v>2018.2714208140524</v>
      </c>
      <c r="CJ659" s="15">
        <f ca="1">(BC659*DCF!K$10-DCF!K$5*MAX(BC659*DCF!K$10,0)-MAX(BC659-BB659,0)/Inputs!$B$10)*DCF!K$6</f>
        <v>2461.6435039856319</v>
      </c>
      <c r="CK659" s="15">
        <f ca="1">(BD659*DCF!L$10-DCF!L$5*MAX(BD659*DCF!L$10,0)-MAX(BD659-BC659,0)/Inputs!$B$10)*DCF!L$6</f>
        <v>2603.5388128507047</v>
      </c>
      <c r="CL659" s="15">
        <f ca="1">(BE659*DCF!M$10-DCF!M$5*MAX(BE659*DCF!M$10,0)-MAX(BE659-BD659,0)/Inputs!$B$10)*DCF!M$6</f>
        <v>3124.7640823296997</v>
      </c>
      <c r="CM659" s="15">
        <f ca="1">(BF659*DCF!C$28-DCF!C$5*MAX(BF659*DCF!C$28,0)-MAX(BF659-Inputs!$B$13,0)/Inputs!$B$17)*DCF!C$6</f>
        <v>3346.7799179694307</v>
      </c>
      <c r="CN659" s="15">
        <f ca="1">(BG659*DCF!D$28-DCF!D$5*MAX(BG659*DCF!D$28,0)-MAX(BG659-BF659,0)/Inputs!$B$17)*DCF!D$6</f>
        <v>3300.3827350276401</v>
      </c>
      <c r="CO659" s="15">
        <f ca="1">(BH659*DCF!E$28-DCF!E$5*MAX(BH659*DCF!E$28,0)-MAX(BH659-BG659,0)/Inputs!$B$17)*DCF!E$6</f>
        <v>3337.8715963232712</v>
      </c>
      <c r="CP659" s="15">
        <f ca="1">(BI659*DCF!F$28-DCF!F$5*MAX(BI659*DCF!F$28,0)-MAX(BI659-BH659,0)/Inputs!$B$17)*DCF!F$6</f>
        <v>3554.5603866162292</v>
      </c>
      <c r="CQ659" s="15">
        <f ca="1">(BJ659*DCF!G$28-DCF!G$5*MAX(BJ659*DCF!G$28,0)-MAX(BJ659-BI659,0)/Inputs!$B$17)*DCF!G$6</f>
        <v>5367.3513797799142</v>
      </c>
      <c r="CR659" s="15">
        <f ca="1">(BK659*DCF!H$28-DCF!H$5*MAX(BK659*DCF!H$28,0)-MAX(BK659-BJ659,0)/Inputs!$B$17)*DCF!H$6</f>
        <v>7867.9910664515119</v>
      </c>
      <c r="CS659" s="15">
        <f ca="1">(BL659*DCF!I$28-DCF!I$5*MAX(BL659*DCF!I$28,0)-MAX(BL659-BK659,0)/Inputs!$B$17)*DCF!I$6</f>
        <v>9463.1689679027277</v>
      </c>
      <c r="CT659" s="15">
        <f ca="1">(BM659*DCF!J$28-DCF!J$5*MAX(BM659*DCF!J$28,0)-MAX(BM659-BL659,0)/Inputs!$B$17)*DCF!J$6</f>
        <v>12045.17886148927</v>
      </c>
      <c r="CU659" s="15">
        <f ca="1">(BN659*DCF!K$28-DCF!K$5*MAX(BN659*DCF!K$28,0)-MAX(BN659-BM659,0)/Inputs!$B$17)*DCF!K$6</f>
        <v>14030.815808875086</v>
      </c>
      <c r="CV659" s="15">
        <f ca="1">(BO659*DCF!L$28-DCF!L$5*MAX(BO659*DCF!L$28,0)-MAX(BO659-BN659,0)/Inputs!$B$17)*DCF!L$6</f>
        <v>15870.325937873338</v>
      </c>
      <c r="CW659" s="15">
        <f ca="1">(BP659*DCF!M$28-DCF!M$5*MAX(BP659*DCF!M$28,0)-MAX(BP659-BO659,0)/Inputs!$B$17)*DCF!M$6</f>
        <v>19843.480758895566</v>
      </c>
      <c r="CX659" s="15">
        <f ca="1">(BQ659*DCF!C$46-DCF!C$5*MAX(BQ659*DCF!C$46,0)-MAX(BQ659-Inputs!$B$20,0)/Inputs!$B$24)*DCF!C$6</f>
        <v>-494.30014067526338</v>
      </c>
      <c r="CY659" s="15">
        <f ca="1">(BR659*DCF!D$46-DCF!D$5*MAX(BR659*DCF!D$46,0)-MAX(BR659-BQ659,0)/Inputs!$B$24)*DCF!D$6</f>
        <v>-814.73958904554502</v>
      </c>
      <c r="CZ659" s="15">
        <f ca="1">(BS659*DCF!E$46-DCF!E$5*MAX(BS659*DCF!E$46,0)-MAX(BS659-BR659,0)/Inputs!$B$24)*DCF!E$6</f>
        <v>-610.45121428104756</v>
      </c>
      <c r="DA659" s="15">
        <f ca="1">(BT659*DCF!F$46-DCF!F$5*MAX(BT659*DCF!F$46,0)-MAX(BT659-BS659,0)/Inputs!$B$24)*DCF!F$6</f>
        <v>-692.43159260355253</v>
      </c>
      <c r="DB659" s="15">
        <f ca="1">(BU659*DCF!G$46-DCF!G$5*MAX(BU659*DCF!G$46,0)-MAX(BU659-BT659,0)/Inputs!$B$24)*DCF!G$6</f>
        <v>-1139.3056624943501</v>
      </c>
      <c r="DC659" s="15">
        <f ca="1">(BV659*DCF!H$46-DCF!H$5*MAX(BV659*DCF!H$46,0)-MAX(BV659-BU659,0)/Inputs!$B$24)*DCF!H$6</f>
        <v>-550.30912814927069</v>
      </c>
      <c r="DD659" s="15">
        <f ca="1">(BW659*DCF!I$46-DCF!I$5*MAX(BW659*DCF!I$46,0)-MAX(BW659-BV659,0)/Inputs!$B$24)*DCF!I$6</f>
        <v>-863.26632090540829</v>
      </c>
      <c r="DE659" s="15">
        <f ca="1">(BX659*DCF!J$46-DCF!J$5*MAX(BX659*DCF!J$46,0)-MAX(BX659-BW659,0)/Inputs!$B$24)*DCF!J$6</f>
        <v>321.24056055901934</v>
      </c>
      <c r="DF659" s="15">
        <f ca="1">(BY659*DCF!K$46-DCF!K$5*MAX(BY659*DCF!K$46,0)-MAX(BY659-BX659,0)/Inputs!$B$24)*DCF!K$6</f>
        <v>273.19500948185708</v>
      </c>
      <c r="DG659" s="15">
        <f ca="1">(BZ659*DCF!L$46-DCF!L$5*MAX(BZ659*DCF!L$46,0)-MAX(BZ659-BY659,0)/Inputs!$B$24)*DCF!L$6</f>
        <v>-795.12921269797494</v>
      </c>
      <c r="DH659" s="15">
        <f ca="1">(CA659*DCF!M$46-DCF!M$5*MAX(CA659*DCF!M$46,0)-MAX(CA659-BZ659,0)/Inputs!$B$24)*DCF!M$6</f>
        <v>2171.7941326676087</v>
      </c>
      <c r="DI659" s="15">
        <f ca="1">SUM(CB659:CL659)+BE659*DCF!M$10*(1+Inputs!$B$30)*(1-Inputs!$B$33)*(1-Inputs!$B$30/Inputs!$B$31)/(Inputs!$B$29-Inputs!$B$30)*DCF!M$6</f>
        <v>94158.637570906139</v>
      </c>
      <c r="DJ659" s="15">
        <f ca="1">SUM(CM659:CW659)+BP659*DCF!M$28*(1+Inputs!$B$30)*(1-Inputs!$B$33)*(1-Inputs!$B$30/Inputs!$B$31)/(Inputs!$B$29-Inputs!$B$30)*DCF!M$6</f>
        <v>561193.77885909774</v>
      </c>
      <c r="DK659" s="15">
        <f ca="1">SUM(CX659:DH659)+CA659*DCF!M$46*(1+Inputs!$B$30)*(1-Inputs!$B$33)*(1-Inputs!$B$30/Inputs!$B$31)/(Inputs!$B$29-Inputs!$B$30)*DCF!M$6</f>
        <v>43078.434263435025</v>
      </c>
      <c r="DM659" s="15">
        <f ca="1">DI659+DJ659+DK659+Inputs!$B$34+Inputs!$B$36-Inputs!$B$35</f>
        <v>775281.85069343902</v>
      </c>
    </row>
    <row r="660" spans="1:117" x14ac:dyDescent="0.75">
      <c r="A660" s="11">
        <v>647</v>
      </c>
      <c r="C660" s="24">
        <f t="shared" ca="1" si="364"/>
        <v>2.2734411434707422E-2</v>
      </c>
      <c r="D660" s="24">
        <f t="shared" ca="1" si="364"/>
        <v>-0.93609069205420847</v>
      </c>
      <c r="E660" s="24">
        <f t="shared" ca="1" si="364"/>
        <v>1.9352680946436089</v>
      </c>
      <c r="F660" s="24">
        <f t="shared" ca="1" si="364"/>
        <v>-1.0111606135125391</v>
      </c>
      <c r="G660" s="24">
        <f t="shared" ca="1" si="364"/>
        <v>-0.3073413177074486</v>
      </c>
      <c r="H660" s="24">
        <f t="shared" ca="1" si="364"/>
        <v>0.80313860452028396</v>
      </c>
      <c r="I660" s="24">
        <f t="shared" ca="1" si="364"/>
        <v>-1.2909419823063773E-2</v>
      </c>
      <c r="J660" s="24">
        <f t="shared" ca="1" si="364"/>
        <v>-0.54141992368199954</v>
      </c>
      <c r="K660" s="24">
        <f t="shared" ca="1" si="364"/>
        <v>-1.0438771229651889</v>
      </c>
      <c r="L660" s="24">
        <f t="shared" ca="1" si="364"/>
        <v>0.15610591193453968</v>
      </c>
      <c r="M660" s="24">
        <f t="shared" ca="1" si="364"/>
        <v>-0.56236617844551173</v>
      </c>
      <c r="N660" s="24">
        <f ca="1">SQRT(Inputs!$B$38)*C660+SQRT(1-Inputs!$B$38)*_xlfn.NORM.S.INV(RAND())</f>
        <v>0.33853669598290798</v>
      </c>
      <c r="O660" s="24">
        <f ca="1">SQRT(Inputs!$B$38)*D660+SQRT(1-Inputs!$B$38)*_xlfn.NORM.S.INV(RAND())</f>
        <v>-0.57260778998437223</v>
      </c>
      <c r="P660" s="24">
        <f ca="1">SQRT(Inputs!$B$38)*E660+SQRT(1-Inputs!$B$38)*_xlfn.NORM.S.INV(RAND())</f>
        <v>1.4031992226776813</v>
      </c>
      <c r="Q660" s="24">
        <f ca="1">SQRT(Inputs!$B$38)*F660+SQRT(1-Inputs!$B$38)*_xlfn.NORM.S.INV(RAND())</f>
        <v>-0.21945121696006897</v>
      </c>
      <c r="R660" s="24">
        <f ca="1">SQRT(Inputs!$B$38)*G660+SQRT(1-Inputs!$B$38)*_xlfn.NORM.S.INV(RAND())</f>
        <v>-1.2318278544665144</v>
      </c>
      <c r="S660" s="24">
        <f ca="1">SQRT(Inputs!$B$38)*H660+SQRT(1-Inputs!$B$38)*_xlfn.NORM.S.INV(RAND())</f>
        <v>0.56747799087668327</v>
      </c>
      <c r="T660" s="24">
        <f ca="1">SQRT(Inputs!$B$38)*I660+SQRT(1-Inputs!$B$38)*_xlfn.NORM.S.INV(RAND())</f>
        <v>-0.3648123284768644</v>
      </c>
      <c r="U660" s="24">
        <f ca="1">SQRT(Inputs!$B$38)*J660+SQRT(1-Inputs!$B$38)*_xlfn.NORM.S.INV(RAND())</f>
        <v>1.4880125099012151</v>
      </c>
      <c r="V660" s="24">
        <f ca="1">SQRT(Inputs!$B$38)*K660+SQRT(1-Inputs!$B$38)*_xlfn.NORM.S.INV(RAND())</f>
        <v>0.37009606909285342</v>
      </c>
      <c r="W660" s="24">
        <f ca="1">SQRT(Inputs!$B$38)*L660+SQRT(1-Inputs!$B$38)*_xlfn.NORM.S.INV(RAND())</f>
        <v>-0.46799659702657859</v>
      </c>
      <c r="X660" s="24">
        <f ca="1">SQRT(Inputs!$B$38)*M660+SQRT(1-Inputs!$B$38)*_xlfn.NORM.S.INV(RAND())</f>
        <v>-0.64330758297397939</v>
      </c>
      <c r="Y660" s="24">
        <f ca="1">SQRT(Inputs!$B$38)*C660+SQRT(1-Inputs!$B$38)*_xlfn.NORM.S.INV(RAND())</f>
        <v>1.5530144341071361</v>
      </c>
      <c r="Z660" s="24">
        <f ca="1">SQRT(Inputs!$B$38)*D660+SQRT(1-Inputs!$B$38)*_xlfn.NORM.S.INV(RAND())</f>
        <v>0.69814692146321511</v>
      </c>
      <c r="AA660" s="24">
        <f ca="1">SQRT(Inputs!$B$38)*E660+SQRT(1-Inputs!$B$38)*_xlfn.NORM.S.INV(RAND())</f>
        <v>7.3084061013451884E-2</v>
      </c>
      <c r="AB660" s="24">
        <f ca="1">SQRT(Inputs!$B$38)*F660+SQRT(1-Inputs!$B$38)*_xlfn.NORM.S.INV(RAND())</f>
        <v>0.39059331703566336</v>
      </c>
      <c r="AC660" s="24">
        <f ca="1">SQRT(Inputs!$B$38)*G660+SQRT(1-Inputs!$B$38)*_xlfn.NORM.S.INV(RAND())</f>
        <v>-3.7457899973622394E-2</v>
      </c>
      <c r="AD660" s="24">
        <f ca="1">SQRT(Inputs!$B$38)*H660+SQRT(1-Inputs!$B$38)*_xlfn.NORM.S.INV(RAND())</f>
        <v>-4.1194876648473433E-2</v>
      </c>
      <c r="AE660" s="24">
        <f ca="1">SQRT(Inputs!$B$38)*I660+SQRT(1-Inputs!$B$38)*_xlfn.NORM.S.INV(RAND())</f>
        <v>0.25017210755363928</v>
      </c>
      <c r="AF660" s="24">
        <f ca="1">SQRT(Inputs!$B$38)*J660+SQRT(1-Inputs!$B$38)*_xlfn.NORM.S.INV(RAND())</f>
        <v>-8.9190123709897484E-2</v>
      </c>
      <c r="AG660" s="24">
        <f ca="1">SQRT(Inputs!$B$38)*K660+SQRT(1-Inputs!$B$38)*_xlfn.NORM.S.INV(RAND())</f>
        <v>-1.5990759861095341</v>
      </c>
      <c r="AH660" s="24">
        <f ca="1">SQRT(Inputs!$B$38)*L660+SQRT(1-Inputs!$B$38)*_xlfn.NORM.S.INV(RAND())</f>
        <v>0.70742458880496162</v>
      </c>
      <c r="AI660" s="24">
        <f ca="1">SQRT(Inputs!$B$38)*M660+SQRT(1-Inputs!$B$38)*_xlfn.NORM.S.INV(RAND())</f>
        <v>4.2622268148499842E-2</v>
      </c>
      <c r="AJ660" s="24">
        <f ca="1">SQRT(Inputs!$B$38)*C660+SQRT(1-Inputs!$B$38)*_xlfn.NORM.S.INV(RAND())</f>
        <v>0.13381486557178759</v>
      </c>
      <c r="AK660" s="24">
        <f ca="1">SQRT(Inputs!$B$38)*D660+SQRT(1-Inputs!$B$38)*_xlfn.NORM.S.INV(RAND())</f>
        <v>-1.4347400074677079</v>
      </c>
      <c r="AL660" s="24">
        <f ca="1">SQRT(Inputs!$B$38)*E660+SQRT(1-Inputs!$B$38)*_xlfn.NORM.S.INV(RAND())</f>
        <v>1.4955415989708449</v>
      </c>
      <c r="AM660" s="24">
        <f ca="1">SQRT(Inputs!$B$38)*F660+SQRT(1-Inputs!$B$38)*_xlfn.NORM.S.INV(RAND())</f>
        <v>-8.6283479746372294E-2</v>
      </c>
      <c r="AN660" s="24">
        <f ca="1">SQRT(Inputs!$B$38)*G660+SQRT(1-Inputs!$B$38)*_xlfn.NORM.S.INV(RAND())</f>
        <v>-0.60050555057026067</v>
      </c>
      <c r="AO660" s="24">
        <f ca="1">SQRT(Inputs!$B$38)*H660+SQRT(1-Inputs!$B$38)*_xlfn.NORM.S.INV(RAND())</f>
        <v>0.73377967294549806</v>
      </c>
      <c r="AP660" s="24">
        <f ca="1">SQRT(Inputs!$B$38)*I660+SQRT(1-Inputs!$B$38)*_xlfn.NORM.S.INV(RAND())</f>
        <v>-0.33720219056039163</v>
      </c>
      <c r="AQ660" s="24">
        <f ca="1">SQRT(Inputs!$B$38)*J660+SQRT(1-Inputs!$B$38)*_xlfn.NORM.S.INV(RAND())</f>
        <v>-0.26559553542431197</v>
      </c>
      <c r="AR660" s="24">
        <f ca="1">SQRT(Inputs!$B$38)*K660+SQRT(1-Inputs!$B$38)*_xlfn.NORM.S.INV(RAND())</f>
        <v>-0.85527362764343862</v>
      </c>
      <c r="AS660" s="24">
        <f ca="1">SQRT(Inputs!$B$38)*L660+SQRT(1-Inputs!$B$38)*_xlfn.NORM.S.INV(RAND())</f>
        <v>0.25931215682998304</v>
      </c>
      <c r="AT660" s="24">
        <f ca="1">SQRT(Inputs!$B$38)*M660+SQRT(1-Inputs!$B$38)*_xlfn.NORM.S.INV(RAND())</f>
        <v>-0.62648043355322969</v>
      </c>
      <c r="AU660" s="15">
        <f ca="1">Inputs!$B$6*EXP($B$8-0.5*C$5^2+C$5*N660)</f>
        <v>5241.7589175139647</v>
      </c>
      <c r="AV660" s="15">
        <f t="shared" ca="1" si="365"/>
        <v>5865.2688685966805</v>
      </c>
      <c r="AW660" s="15">
        <f t="shared" ca="1" si="366"/>
        <v>8641.7844132256796</v>
      </c>
      <c r="AX660" s="15">
        <f t="shared" ca="1" si="367"/>
        <v>10265.41406699767</v>
      </c>
      <c r="AY660" s="15">
        <f t="shared" ca="1" si="368"/>
        <v>10864.38621207858</v>
      </c>
      <c r="AZ660" s="15">
        <f t="shared" ca="1" si="369"/>
        <v>14144.267401913023</v>
      </c>
      <c r="BA660" s="15">
        <f t="shared" ca="1" si="370"/>
        <v>16660.547925714782</v>
      </c>
      <c r="BB660" s="15">
        <f t="shared" ca="1" si="371"/>
        <v>23676.904611172966</v>
      </c>
      <c r="BC660" s="15">
        <f t="shared" ca="1" si="372"/>
        <v>30052.879913846464</v>
      </c>
      <c r="BD660" s="15">
        <f t="shared" ca="1" si="373"/>
        <v>35240.745205674779</v>
      </c>
      <c r="BE660" s="15">
        <f t="shared" ca="1" si="374"/>
        <v>40725.50540867872</v>
      </c>
      <c r="BF660" s="15">
        <f ca="1">Inputs!$B$13*EXP($B$9-0.5*C$6^2+C$6*Y660)</f>
        <v>18817.65409579474</v>
      </c>
      <c r="BG660" s="15">
        <f t="shared" ca="1" si="375"/>
        <v>26012.616148539775</v>
      </c>
      <c r="BH660" s="15">
        <f t="shared" ca="1" si="376"/>
        <v>32170.231026495159</v>
      </c>
      <c r="BI660" s="15">
        <f t="shared" ca="1" si="377"/>
        <v>41821.414227563466</v>
      </c>
      <c r="BJ660" s="15">
        <f t="shared" ca="1" si="378"/>
        <v>50994.247175361896</v>
      </c>
      <c r="BK660" s="15">
        <f t="shared" ca="1" si="379"/>
        <v>62235.749853405941</v>
      </c>
      <c r="BL660" s="15">
        <f t="shared" ca="1" si="380"/>
        <v>78968.218925533656</v>
      </c>
      <c r="BM660" s="15">
        <f t="shared" ca="1" si="381"/>
        <v>95999.408660412853</v>
      </c>
      <c r="BN660" s="15">
        <f t="shared" ca="1" si="382"/>
        <v>97478.099220336662</v>
      </c>
      <c r="BO660" s="15">
        <f t="shared" ca="1" si="383"/>
        <v>130216.14255506988</v>
      </c>
      <c r="BP660" s="15">
        <f t="shared" ca="1" si="384"/>
        <v>161047.49000561118</v>
      </c>
      <c r="BQ660" s="15">
        <f ca="1">Inputs!$B$20*EXP($B$10-0.5*C$7^2+C$7*AJ660)</f>
        <v>4498.0106576142898</v>
      </c>
      <c r="BR660" s="15">
        <f t="shared" ca="1" si="385"/>
        <v>3869.6806853545909</v>
      </c>
      <c r="BS660" s="15">
        <f t="shared" ca="1" si="386"/>
        <v>8142.2225728581197</v>
      </c>
      <c r="BT660" s="15">
        <f t="shared" ca="1" si="387"/>
        <v>10975.101371834164</v>
      </c>
      <c r="BU660" s="15">
        <f t="shared" ca="1" si="388"/>
        <v>13153.137128761708</v>
      </c>
      <c r="BV660" s="15">
        <f t="shared" ca="1" si="389"/>
        <v>21589.565624108909</v>
      </c>
      <c r="BW660" s="15">
        <f t="shared" ca="1" si="390"/>
        <v>28051.830466304669</v>
      </c>
      <c r="BX660" s="15">
        <f t="shared" ca="1" si="391"/>
        <v>37200.565598686058</v>
      </c>
      <c r="BY660" s="15">
        <f t="shared" ca="1" si="392"/>
        <v>44256.243258550152</v>
      </c>
      <c r="BZ660" s="15">
        <f t="shared" ca="1" si="393"/>
        <v>65129.618186502863</v>
      </c>
      <c r="CA660" s="15">
        <f t="shared" ca="1" si="394"/>
        <v>81848.878970828271</v>
      </c>
      <c r="CB660" s="15">
        <f ca="1">(AU660*DCF!C$10-DCF!C$5*MAX(AU660*DCF!C$10,0)-MAX(AU660-Inputs!$B$6,0)/Inputs!$B$10)*DCF!C$6</f>
        <v>1041.081279753023</v>
      </c>
      <c r="CC660" s="15">
        <f ca="1">(AV660*DCF!D$10-DCF!D$5*MAX(AV660*DCF!D$10,0)-MAX(AV660-AU660,0)/Inputs!$B$10)*DCF!D$6</f>
        <v>1277.5929676713261</v>
      </c>
      <c r="CD660" s="15">
        <f ca="1">(AW660*DCF!E$10-DCF!E$5*MAX(AW660*DCF!E$10,0)-MAX(AW660-AV660,0)/Inputs!$B$10)*DCF!E$6</f>
        <v>1369.8641745674381</v>
      </c>
      <c r="CE660" s="15">
        <f ca="1">(AX660*DCF!F$10-DCF!F$5*MAX(AX660*DCF!F$10,0)-MAX(AX660-AW660,0)/Inputs!$B$10)*DCF!F$6</f>
        <v>1903.0864545575712</v>
      </c>
      <c r="CF660" s="15">
        <f ca="1">(AY660*DCF!G$10-DCF!G$5*MAX(AY660*DCF!G$10,0)-MAX(AY660-AX660,0)/Inputs!$B$10)*DCF!G$6</f>
        <v>2123.3636916446103</v>
      </c>
      <c r="CG660" s="15">
        <f ca="1">(AZ660*DCF!H$10-DCF!H$5*MAX(AZ660*DCF!H$10,0)-MAX(AZ660-AY660,0)/Inputs!$B$10)*DCF!H$6</f>
        <v>2163.7179566086497</v>
      </c>
      <c r="CH660" s="15">
        <f ca="1">(BA660*DCF!I$10-DCF!I$5*MAX(BA660*DCF!I$10,0)-MAX(BA660-AZ660,0)/Inputs!$B$10)*DCF!I$6</f>
        <v>2630.5161589826062</v>
      </c>
      <c r="CI660" s="15">
        <f ca="1">(BB660*DCF!J$10-DCF!J$5*MAX(BB660*DCF!J$10,0)-MAX(BB660-BA660,0)/Inputs!$B$10)*DCF!J$6</f>
        <v>2999.798533971953</v>
      </c>
      <c r="CJ660" s="15">
        <f ca="1">(BC660*DCF!K$10-DCF!K$5*MAX(BC660*DCF!K$10,0)-MAX(BC660-BB660,0)/Inputs!$B$10)*DCF!K$6</f>
        <v>3945.4915319043607</v>
      </c>
      <c r="CK660" s="15">
        <f ca="1">(BD660*DCF!L$10-DCF!L$5*MAX(BD660*DCF!L$10,0)-MAX(BD660-BC660,0)/Inputs!$B$10)*DCF!L$6</f>
        <v>4644.0995327802639</v>
      </c>
      <c r="CL660" s="15">
        <f ca="1">(BE660*DCF!M$10-DCF!M$5*MAX(BE660*DCF!M$10,0)-MAX(BE660-BD660,0)/Inputs!$B$10)*DCF!M$6</f>
        <v>5091.6823483445787</v>
      </c>
      <c r="CM660" s="15">
        <f ca="1">(BF660*DCF!C$28-DCF!C$5*MAX(BF660*DCF!C$28,0)-MAX(BF660-Inputs!$B$13,0)/Inputs!$B$17)*DCF!C$6</f>
        <v>4026.9382251949974</v>
      </c>
      <c r="CN660" s="15">
        <f ca="1">(BG660*DCF!D$28-DCF!D$5*MAX(BG660*DCF!D$28,0)-MAX(BG660-BF660,0)/Inputs!$B$17)*DCF!D$6</f>
        <v>6126.3001136418143</v>
      </c>
      <c r="CO660" s="15">
        <f ca="1">(BH660*DCF!E$28-DCF!E$5*MAX(BH660*DCF!E$28,0)-MAX(BH660-BG660,0)/Inputs!$B$17)*DCF!E$6</f>
        <v>7897.6011298859021</v>
      </c>
      <c r="CP660" s="15">
        <f ca="1">(BI660*DCF!F$28-DCF!F$5*MAX(BI660*DCF!F$28,0)-MAX(BI660-BH660,0)/Inputs!$B$17)*DCF!F$6</f>
        <v>9596.2619003208256</v>
      </c>
      <c r="CQ660" s="15">
        <f ca="1">(BJ660*DCF!G$28-DCF!G$5*MAX(BJ660*DCF!G$28,0)-MAX(BJ660-BI660,0)/Inputs!$B$17)*DCF!G$6</f>
        <v>11688.064436591401</v>
      </c>
      <c r="CR660" s="15">
        <f ca="1">(BK660*DCF!H$28-DCF!H$5*MAX(BK660*DCF!H$28,0)-MAX(BK660-BJ660,0)/Inputs!$B$17)*DCF!H$6</f>
        <v>13644.973529172627</v>
      </c>
      <c r="CS660" s="15">
        <f ca="1">(BL660*DCF!I$28-DCF!I$5*MAX(BL660*DCF!I$28,0)-MAX(BL660-BK660,0)/Inputs!$B$17)*DCF!I$6</f>
        <v>16167.994231588489</v>
      </c>
      <c r="CT660" s="15">
        <f ca="1">(BM660*DCF!J$28-DCF!J$5*MAX(BM660*DCF!J$28,0)-MAX(BM660-BL660,0)/Inputs!$B$17)*DCF!J$6</f>
        <v>19157.641024924142</v>
      </c>
      <c r="CU660" s="15">
        <f ca="1">(BN660*DCF!K$28-DCF!K$5*MAX(BN660*DCF!K$28,0)-MAX(BN660-BM660,0)/Inputs!$B$17)*DCF!K$6</f>
        <v>20404.620242260648</v>
      </c>
      <c r="CV660" s="15">
        <f ca="1">(BO660*DCF!L$28-DCF!L$5*MAX(BO660*DCF!L$28,0)-MAX(BO660-BN660,0)/Inputs!$B$17)*DCF!L$6</f>
        <v>22276.489466565294</v>
      </c>
      <c r="CW660" s="15">
        <f ca="1">(BP660*DCF!M$28-DCF!M$5*MAX(BP660*DCF!M$28,0)-MAX(BP660-BO660,0)/Inputs!$B$17)*DCF!M$6</f>
        <v>27078.436299693072</v>
      </c>
      <c r="CX660" s="15">
        <f ca="1">(BQ660*DCF!C$46-DCF!C$5*MAX(BQ660*DCF!C$46,0)-MAX(BQ660-Inputs!$B$20,0)/Inputs!$B$24)*DCF!C$6</f>
        <v>-1637.882672711979</v>
      </c>
      <c r="CY660" s="15">
        <f ca="1">(BR660*DCF!D$46-DCF!D$5*MAX(BR660*DCF!D$46,0)-MAX(BR660-BQ660,0)/Inputs!$B$24)*DCF!D$6</f>
        <v>-660.46425086990121</v>
      </c>
      <c r="CZ660" s="15">
        <f ca="1">(BS660*DCF!E$46-DCF!E$5*MAX(BS660*DCF!E$46,0)-MAX(BS660-BR660,0)/Inputs!$B$24)*DCF!E$6</f>
        <v>-2646.9503867497201</v>
      </c>
      <c r="DA660" s="15">
        <f ca="1">(BT660*DCF!F$46-DCF!F$5*MAX(BT660*DCF!F$46,0)-MAX(BT660-BS660,0)/Inputs!$B$24)*DCF!F$6</f>
        <v>-1830.8169966185535</v>
      </c>
      <c r="DB660" s="15">
        <f ca="1">(BU660*DCF!G$46-DCF!G$5*MAX(BU660*DCF!G$46,0)-MAX(BU660-BT660,0)/Inputs!$B$24)*DCF!G$6</f>
        <v>-1175.093741484003</v>
      </c>
      <c r="DC660" s="15">
        <f ca="1">(BV660*DCF!H$46-DCF!H$5*MAX(BV660*DCF!H$46,0)-MAX(BV660-BU660,0)/Inputs!$B$24)*DCF!H$6</f>
        <v>-2621.5684640741388</v>
      </c>
      <c r="DD660" s="15">
        <f ca="1">(BW660*DCF!I$46-DCF!I$5*MAX(BW660*DCF!I$46,0)-MAX(BW660-BV660,0)/Inputs!$B$24)*DCF!I$6</f>
        <v>-1207.1983432351155</v>
      </c>
      <c r="DE660" s="15">
        <f ca="1">(BX660*DCF!J$46-DCF!J$5*MAX(BX660*DCF!J$46,0)-MAX(BX660-BW660,0)/Inputs!$B$24)*DCF!J$6</f>
        <v>-865.63426316959817</v>
      </c>
      <c r="DF660" s="15">
        <f ca="1">(BY660*DCF!K$46-DCF!K$5*MAX(BY660*DCF!K$46,0)-MAX(BY660-BX660,0)/Inputs!$B$24)*DCF!K$6</f>
        <v>799.61107964519931</v>
      </c>
      <c r="DG660" s="15">
        <f ca="1">(BZ660*DCF!L$46-DCF!L$5*MAX(BZ660*DCF!L$46,0)-MAX(BZ660-BY660,0)/Inputs!$B$24)*DCF!L$6</f>
        <v>-221.60460090130815</v>
      </c>
      <c r="DH660" s="15">
        <f ca="1">(CA660*DCF!M$46-DCF!M$5*MAX(CA660*DCF!M$46,0)-MAX(CA660-BZ660,0)/Inputs!$B$24)*DCF!M$6</f>
        <v>2921.3657083439793</v>
      </c>
      <c r="DI660" s="15">
        <f ca="1">SUM(CB660:CL660)+BE660*DCF!M$10*(1+Inputs!$B$30)*(1-Inputs!$B$33)*(1-Inputs!$B$30/Inputs!$B$31)/(Inputs!$B$29-Inputs!$B$30)*DCF!M$6</f>
        <v>142529.91472219612</v>
      </c>
      <c r="DJ660" s="15">
        <f ca="1">SUM(CM660:CW660)+BP660*DCF!M$28*(1+Inputs!$B$30)*(1-Inputs!$B$33)*(1-Inputs!$B$30/Inputs!$B$31)/(Inputs!$B$29-Inputs!$B$30)*DCF!M$6</f>
        <v>755661.71302410751</v>
      </c>
      <c r="DK660" s="15">
        <f ca="1">SUM(CX660:DH660)+CA660*DCF!M$46*(1+Inputs!$B$30)*(1-Inputs!$B$33)*(1-Inputs!$B$30/Inputs!$B$31)/(Inputs!$B$29-Inputs!$B$30)*DCF!M$6</f>
        <v>117401.82557661399</v>
      </c>
      <c r="DM660" s="15">
        <f ca="1">DI660+DJ660+DK660+Inputs!$B$34+Inputs!$B$36-Inputs!$B$35</f>
        <v>1092444.4533229177</v>
      </c>
    </row>
    <row r="661" spans="1:117" x14ac:dyDescent="0.75">
      <c r="A661" s="11">
        <v>648</v>
      </c>
      <c r="C661" s="24">
        <f t="shared" ca="1" si="364"/>
        <v>0.39884172503912912</v>
      </c>
      <c r="D661" s="24">
        <f t="shared" ca="1" si="364"/>
        <v>-0.158510411372321</v>
      </c>
      <c r="E661" s="24">
        <f t="shared" ca="1" si="364"/>
        <v>0.63455419970185178</v>
      </c>
      <c r="F661" s="24">
        <f t="shared" ca="1" si="364"/>
        <v>-0.99627162150573778</v>
      </c>
      <c r="G661" s="24">
        <f t="shared" ca="1" si="364"/>
        <v>1.0178214252141706</v>
      </c>
      <c r="H661" s="24">
        <f t="shared" ca="1" si="364"/>
        <v>0.31481797701157865</v>
      </c>
      <c r="I661" s="24">
        <f t="shared" ca="1" si="364"/>
        <v>-0.57333841193472435</v>
      </c>
      <c r="J661" s="24">
        <f t="shared" ca="1" si="364"/>
        <v>2.228376351994878</v>
      </c>
      <c r="K661" s="24">
        <f t="shared" ca="1" si="364"/>
        <v>-0.81334969128244483</v>
      </c>
      <c r="L661" s="24">
        <f t="shared" ca="1" si="364"/>
        <v>0.24436236048929527</v>
      </c>
      <c r="M661" s="24">
        <f t="shared" ca="1" si="364"/>
        <v>5.1766035210157164E-2</v>
      </c>
      <c r="N661" s="24">
        <f ca="1">SQRT(Inputs!$B$38)*C661+SQRT(1-Inputs!$B$38)*_xlfn.NORM.S.INV(RAND())</f>
        <v>-0.57726962806317694</v>
      </c>
      <c r="O661" s="24">
        <f ca="1">SQRT(Inputs!$B$38)*D661+SQRT(1-Inputs!$B$38)*_xlfn.NORM.S.INV(RAND())</f>
        <v>0.68368899235289693</v>
      </c>
      <c r="P661" s="24">
        <f ca="1">SQRT(Inputs!$B$38)*E661+SQRT(1-Inputs!$B$38)*_xlfn.NORM.S.INV(RAND())</f>
        <v>-5.922525275538032E-2</v>
      </c>
      <c r="Q661" s="24">
        <f ca="1">SQRT(Inputs!$B$38)*F661+SQRT(1-Inputs!$B$38)*_xlfn.NORM.S.INV(RAND())</f>
        <v>0.51661169589362788</v>
      </c>
      <c r="R661" s="24">
        <f ca="1">SQRT(Inputs!$B$38)*G661+SQRT(1-Inputs!$B$38)*_xlfn.NORM.S.INV(RAND())</f>
        <v>-1.999531572344404E-2</v>
      </c>
      <c r="S661" s="24">
        <f ca="1">SQRT(Inputs!$B$38)*H661+SQRT(1-Inputs!$B$38)*_xlfn.NORM.S.INV(RAND())</f>
        <v>-1.3475756076382575</v>
      </c>
      <c r="T661" s="24">
        <f ca="1">SQRT(Inputs!$B$38)*I661+SQRT(1-Inputs!$B$38)*_xlfn.NORM.S.INV(RAND())</f>
        <v>0.33727463437305288</v>
      </c>
      <c r="U661" s="24">
        <f ca="1">SQRT(Inputs!$B$38)*J661+SQRT(1-Inputs!$B$38)*_xlfn.NORM.S.INV(RAND())</f>
        <v>3.1524857244630051</v>
      </c>
      <c r="V661" s="24">
        <f ca="1">SQRT(Inputs!$B$38)*K661+SQRT(1-Inputs!$B$38)*_xlfn.NORM.S.INV(RAND())</f>
        <v>-1.6657790851308814</v>
      </c>
      <c r="W661" s="24">
        <f ca="1">SQRT(Inputs!$B$38)*L661+SQRT(1-Inputs!$B$38)*_xlfn.NORM.S.INV(RAND())</f>
        <v>-0.68894949431551855</v>
      </c>
      <c r="X661" s="24">
        <f ca="1">SQRT(Inputs!$B$38)*M661+SQRT(1-Inputs!$B$38)*_xlfn.NORM.S.INV(RAND())</f>
        <v>1.626439694610005</v>
      </c>
      <c r="Y661" s="24">
        <f ca="1">SQRT(Inputs!$B$38)*C661+SQRT(1-Inputs!$B$38)*_xlfn.NORM.S.INV(RAND())</f>
        <v>1.3639086563726233</v>
      </c>
      <c r="Z661" s="24">
        <f ca="1">SQRT(Inputs!$B$38)*D661+SQRT(1-Inputs!$B$38)*_xlfn.NORM.S.INV(RAND())</f>
        <v>0.60815086342297009</v>
      </c>
      <c r="AA661" s="24">
        <f ca="1">SQRT(Inputs!$B$38)*E661+SQRT(1-Inputs!$B$38)*_xlfn.NORM.S.INV(RAND())</f>
        <v>0.8419001514209008</v>
      </c>
      <c r="AB661" s="24">
        <f ca="1">SQRT(Inputs!$B$38)*F661+SQRT(1-Inputs!$B$38)*_xlfn.NORM.S.INV(RAND())</f>
        <v>0.62724609219030147</v>
      </c>
      <c r="AC661" s="24">
        <f ca="1">SQRT(Inputs!$B$38)*G661+SQRT(1-Inputs!$B$38)*_xlfn.NORM.S.INV(RAND())</f>
        <v>0.4498474483765027</v>
      </c>
      <c r="AD661" s="24">
        <f ca="1">SQRT(Inputs!$B$38)*H661+SQRT(1-Inputs!$B$38)*_xlfn.NORM.S.INV(RAND())</f>
        <v>-0.10871283249351826</v>
      </c>
      <c r="AE661" s="24">
        <f ca="1">SQRT(Inputs!$B$38)*I661+SQRT(1-Inputs!$B$38)*_xlfn.NORM.S.INV(RAND())</f>
        <v>0.45545427483239803</v>
      </c>
      <c r="AF661" s="24">
        <f ca="1">SQRT(Inputs!$B$38)*J661+SQRT(1-Inputs!$B$38)*_xlfn.NORM.S.INV(RAND())</f>
        <v>0.94232016291159537</v>
      </c>
      <c r="AG661" s="24">
        <f ca="1">SQRT(Inputs!$B$38)*K661+SQRT(1-Inputs!$B$38)*_xlfn.NORM.S.INV(RAND())</f>
        <v>-0.56353587304318542</v>
      </c>
      <c r="AH661" s="24">
        <f ca="1">SQRT(Inputs!$B$38)*L661+SQRT(1-Inputs!$B$38)*_xlfn.NORM.S.INV(RAND())</f>
        <v>-0.42448597521936221</v>
      </c>
      <c r="AI661" s="24">
        <f ca="1">SQRT(Inputs!$B$38)*M661+SQRT(1-Inputs!$B$38)*_xlfn.NORM.S.INV(RAND())</f>
        <v>0.93945103662602747</v>
      </c>
      <c r="AJ661" s="24">
        <f ca="1">SQRT(Inputs!$B$38)*C661+SQRT(1-Inputs!$B$38)*_xlfn.NORM.S.INV(RAND())</f>
        <v>1.5096199914250907</v>
      </c>
      <c r="AK661" s="24">
        <f ca="1">SQRT(Inputs!$B$38)*D661+SQRT(1-Inputs!$B$38)*_xlfn.NORM.S.INV(RAND())</f>
        <v>-0.85263515705289727</v>
      </c>
      <c r="AL661" s="24">
        <f ca="1">SQRT(Inputs!$B$38)*E661+SQRT(1-Inputs!$B$38)*_xlfn.NORM.S.INV(RAND())</f>
        <v>-1.2625708783820591</v>
      </c>
      <c r="AM661" s="24">
        <f ca="1">SQRT(Inputs!$B$38)*F661+SQRT(1-Inputs!$B$38)*_xlfn.NORM.S.INV(RAND())</f>
        <v>-0.75713635544325297</v>
      </c>
      <c r="AN661" s="24">
        <f ca="1">SQRT(Inputs!$B$38)*G661+SQRT(1-Inputs!$B$38)*_xlfn.NORM.S.INV(RAND())</f>
        <v>0.99306151234248696</v>
      </c>
      <c r="AO661" s="24">
        <f ca="1">SQRT(Inputs!$B$38)*H661+SQRT(1-Inputs!$B$38)*_xlfn.NORM.S.INV(RAND())</f>
        <v>-1.0592588574611288</v>
      </c>
      <c r="AP661" s="24">
        <f ca="1">SQRT(Inputs!$B$38)*I661+SQRT(1-Inputs!$B$38)*_xlfn.NORM.S.INV(RAND())</f>
        <v>0.38143392516563729</v>
      </c>
      <c r="AQ661" s="24">
        <f ca="1">SQRT(Inputs!$B$38)*J661+SQRT(1-Inputs!$B$38)*_xlfn.NORM.S.INV(RAND())</f>
        <v>-0.39975186263226514</v>
      </c>
      <c r="AR661" s="24">
        <f ca="1">SQRT(Inputs!$B$38)*K661+SQRT(1-Inputs!$B$38)*_xlfn.NORM.S.INV(RAND())</f>
        <v>-0.39308932421825871</v>
      </c>
      <c r="AS661" s="24">
        <f ca="1">SQRT(Inputs!$B$38)*L661+SQRT(1-Inputs!$B$38)*_xlfn.NORM.S.INV(RAND())</f>
        <v>0.18681261819555053</v>
      </c>
      <c r="AT661" s="24">
        <f ca="1">SQRT(Inputs!$B$38)*M661+SQRT(1-Inputs!$B$38)*_xlfn.NORM.S.INV(RAND())</f>
        <v>1.3180769609506058</v>
      </c>
      <c r="AU661" s="15">
        <f ca="1">Inputs!$B$6*EXP($B$8-0.5*C$5^2+C$5*N661)</f>
        <v>4519.5513371711404</v>
      </c>
      <c r="AV661" s="15">
        <f t="shared" ca="1" si="365"/>
        <v>6083.132469950905</v>
      </c>
      <c r="AW661" s="15">
        <f t="shared" ca="1" si="366"/>
        <v>7358.285991922161</v>
      </c>
      <c r="AX661" s="15">
        <f t="shared" ca="1" si="367"/>
        <v>9582.6751128312444</v>
      </c>
      <c r="AY661" s="15">
        <f t="shared" ca="1" si="368"/>
        <v>11683.69120901015</v>
      </c>
      <c r="AZ661" s="15">
        <f t="shared" ca="1" si="369"/>
        <v>12318.825901011171</v>
      </c>
      <c r="BA661" s="15">
        <f t="shared" ca="1" si="370"/>
        <v>15616.733118546501</v>
      </c>
      <c r="BB661" s="15">
        <f t="shared" ca="1" si="371"/>
        <v>26221.050074333587</v>
      </c>
      <c r="BC661" s="15">
        <f t="shared" ca="1" si="372"/>
        <v>27344.027541419211</v>
      </c>
      <c r="BD661" s="15">
        <f t="shared" ca="1" si="373"/>
        <v>31408.422302975934</v>
      </c>
      <c r="BE661" s="15">
        <f t="shared" ca="1" si="374"/>
        <v>44632.263721749703</v>
      </c>
      <c r="BF661" s="15">
        <f ca="1">Inputs!$B$13*EXP($B$9-0.5*C$6^2+C$6*Y661)</f>
        <v>18125.244552179836</v>
      </c>
      <c r="BG661" s="15">
        <f t="shared" ca="1" si="375"/>
        <v>24651.879077972073</v>
      </c>
      <c r="BH661" s="15">
        <f t="shared" ca="1" si="376"/>
        <v>34633.687264939283</v>
      </c>
      <c r="BI661" s="15">
        <f t="shared" ca="1" si="377"/>
        <v>46694.168606673069</v>
      </c>
      <c r="BJ661" s="15">
        <f t="shared" ca="1" si="378"/>
        <v>61078.901294862648</v>
      </c>
      <c r="BK661" s="15">
        <f t="shared" ca="1" si="379"/>
        <v>73861.4572982885</v>
      </c>
      <c r="BL661" s="15">
        <f t="shared" ca="1" si="380"/>
        <v>96246.237349649644</v>
      </c>
      <c r="BM661" s="15">
        <f t="shared" ca="1" si="381"/>
        <v>132999.91126347095</v>
      </c>
      <c r="BN661" s="15">
        <f t="shared" ca="1" si="382"/>
        <v>152891.57431965726</v>
      </c>
      <c r="BO661" s="15">
        <f t="shared" ca="1" si="383"/>
        <v>179060.44532769968</v>
      </c>
      <c r="BP661" s="15">
        <f t="shared" ca="1" si="384"/>
        <v>245141.2242314074</v>
      </c>
      <c r="BQ661" s="15">
        <f ca="1">Inputs!$B$20*EXP($B$10-0.5*C$7^2+C$7*AJ661)</f>
        <v>7327.3174736314859</v>
      </c>
      <c r="BR661" s="15">
        <f t="shared" ca="1" si="385"/>
        <v>7583.7751688820581</v>
      </c>
      <c r="BS661" s="15">
        <f t="shared" ca="1" si="386"/>
        <v>7226.5690852637081</v>
      </c>
      <c r="BT661" s="15">
        <f t="shared" ca="1" si="387"/>
        <v>8168.9800157656828</v>
      </c>
      <c r="BU661" s="15">
        <f t="shared" ca="1" si="388"/>
        <v>14396.287418065864</v>
      </c>
      <c r="BV661" s="15">
        <f t="shared" ca="1" si="389"/>
        <v>15776.968689939962</v>
      </c>
      <c r="BW661" s="15">
        <f t="shared" ca="1" si="390"/>
        <v>23866.928341402825</v>
      </c>
      <c r="BX661" s="15">
        <f t="shared" ca="1" si="391"/>
        <v>30810.91328556705</v>
      </c>
      <c r="BY661" s="15">
        <f t="shared" ca="1" si="392"/>
        <v>40043.594563313491</v>
      </c>
      <c r="BZ661" s="15">
        <f t="shared" ca="1" si="393"/>
        <v>58149.880018590055</v>
      </c>
      <c r="CA661" s="15">
        <f t="shared" ca="1" si="394"/>
        <v>103241.24121870376</v>
      </c>
      <c r="CB661" s="15">
        <f ca="1">(AU661*DCF!C$10-DCF!C$5*MAX(AU661*DCF!C$10,0)-MAX(AU661-Inputs!$B$6,0)/Inputs!$B$10)*DCF!C$6</f>
        <v>1046.2307485277408</v>
      </c>
      <c r="CC661" s="15">
        <f ca="1">(AV661*DCF!D$10-DCF!D$5*MAX(AV661*DCF!D$10,0)-MAX(AV661-AU661,0)/Inputs!$B$10)*DCF!D$6</f>
        <v>1101.4839902777717</v>
      </c>
      <c r="CD661" s="15">
        <f ca="1">(AW661*DCF!E$10-DCF!E$5*MAX(AW661*DCF!E$10,0)-MAX(AW661-AV661,0)/Inputs!$B$10)*DCF!E$6</f>
        <v>1411.6937220859909</v>
      </c>
      <c r="CE661" s="15">
        <f ca="1">(AX661*DCF!F$10-DCF!F$5*MAX(AX661*DCF!F$10,0)-MAX(AX661-AW661,0)/Inputs!$B$10)*DCF!F$6</f>
        <v>1629.0424783954654</v>
      </c>
      <c r="CF661" s="15">
        <f ca="1">(AY661*DCF!G$10-DCF!G$5*MAX(AY661*DCF!G$10,0)-MAX(AY661-AX661,0)/Inputs!$B$10)*DCF!G$6</f>
        <v>2003.4543642823114</v>
      </c>
      <c r="CG661" s="15">
        <f ca="1">(AZ661*DCF!H$10-DCF!H$5*MAX(AZ661*DCF!H$10,0)-MAX(AZ661-AY661,0)/Inputs!$B$10)*DCF!H$6</f>
        <v>2278.929333892956</v>
      </c>
      <c r="CH661" s="15">
        <f ca="1">(BA661*DCF!I$10-DCF!I$5*MAX(BA661*DCF!I$10,0)-MAX(BA661-AZ661,0)/Inputs!$B$10)*DCF!I$6</f>
        <v>2311.6351086980653</v>
      </c>
      <c r="CI661" s="15">
        <f ca="1">(BB661*DCF!J$10-DCF!J$5*MAX(BB661*DCF!J$10,0)-MAX(BB661-BA661,0)/Inputs!$B$10)*DCF!J$6</f>
        <v>2892.6835445640063</v>
      </c>
      <c r="CJ661" s="15">
        <f ca="1">(BC661*DCF!K$10-DCF!K$5*MAX(BC661*DCF!K$10,0)-MAX(BC661-BB661,0)/Inputs!$B$10)*DCF!K$6</f>
        <v>4244.7495360276662</v>
      </c>
      <c r="CK661" s="15">
        <f ca="1">(BD661*DCF!L$10-DCF!L$5*MAX(BD661*DCF!L$10,0)-MAX(BD661-BC661,0)/Inputs!$B$10)*DCF!L$6</f>
        <v>4211.3952938641842</v>
      </c>
      <c r="CL661" s="15">
        <f ca="1">(BE661*DCF!M$10-DCF!M$5*MAX(BE661*DCF!M$10,0)-MAX(BE661-BD661,0)/Inputs!$B$10)*DCF!M$6</f>
        <v>4718.4605339250265</v>
      </c>
      <c r="CM661" s="15">
        <f ca="1">(BF661*DCF!C$28-DCF!C$5*MAX(BF661*DCF!C$28,0)-MAX(BF661-Inputs!$B$13,0)/Inputs!$B$17)*DCF!C$6</f>
        <v>3975.5291987093601</v>
      </c>
      <c r="CN661" s="15">
        <f ca="1">(BG661*DCF!D$28-DCF!D$5*MAX(BG661*DCF!D$28,0)-MAX(BG661-BF661,0)/Inputs!$B$17)*DCF!D$6</f>
        <v>5868.1165666421584</v>
      </c>
      <c r="CO661" s="15">
        <f ca="1">(BH661*DCF!E$28-DCF!E$5*MAX(BH661*DCF!E$28,0)-MAX(BH661-BG661,0)/Inputs!$B$17)*DCF!E$6</f>
        <v>7841.5999399895363</v>
      </c>
      <c r="CP661" s="15">
        <f ca="1">(BI661*DCF!F$28-DCF!F$5*MAX(BI661*DCF!F$28,0)-MAX(BI661-BH661,0)/Inputs!$B$17)*DCF!F$6</f>
        <v>10480.435553325833</v>
      </c>
      <c r="CQ661" s="15">
        <f ca="1">(BJ661*DCF!G$28-DCF!G$5*MAX(BJ661*DCF!G$28,0)-MAX(BJ661-BI661,0)/Inputs!$B$17)*DCF!G$6</f>
        <v>13428.014410895101</v>
      </c>
      <c r="CR661" s="15">
        <f ca="1">(BK661*DCF!H$28-DCF!H$5*MAX(BK661*DCF!H$28,0)-MAX(BK661-BJ661,0)/Inputs!$B$17)*DCF!H$6</f>
        <v>16280.70280422629</v>
      </c>
      <c r="CS661" s="15">
        <f ca="1">(BL661*DCF!I$28-DCF!I$5*MAX(BL661*DCF!I$28,0)-MAX(BL661-BK661,0)/Inputs!$B$17)*DCF!I$6</f>
        <v>19419.69282934822</v>
      </c>
      <c r="CT661" s="15">
        <f ca="1">(BM661*DCF!J$28-DCF!J$5*MAX(BM661*DCF!J$28,0)-MAX(BM661-BL661,0)/Inputs!$B$17)*DCF!J$6</f>
        <v>24796.784462473333</v>
      </c>
      <c r="CU661" s="15">
        <f ca="1">(BN661*DCF!K$28-DCF!K$5*MAX(BN661*DCF!K$28,0)-MAX(BN661-BM661,0)/Inputs!$B$17)*DCF!K$6</f>
        <v>29851.673194369738</v>
      </c>
      <c r="CV661" s="15">
        <f ca="1">(BO661*DCF!L$28-DCF!L$5*MAX(BO661*DCF!L$28,0)-MAX(BO661-BN661,0)/Inputs!$B$17)*DCF!L$6</f>
        <v>32765.265908207788</v>
      </c>
      <c r="CW661" s="15">
        <f ca="1">(BP661*DCF!M$28-DCF!M$5*MAX(BP661*DCF!M$28,0)-MAX(BP661-BO661,0)/Inputs!$B$17)*DCF!M$6</f>
        <v>39216.164990751276</v>
      </c>
      <c r="CX661" s="15">
        <f ca="1">(BQ661*DCF!C$46-DCF!C$5*MAX(BQ661*DCF!C$46,0)-MAX(BQ661-Inputs!$B$20,0)/Inputs!$B$24)*DCF!C$6</f>
        <v>-3598.1414366961794</v>
      </c>
      <c r="CY661" s="15">
        <f ca="1">(BR661*DCF!D$46-DCF!D$5*MAX(BR661*DCF!D$46,0)-MAX(BR661-BQ661,0)/Inputs!$B$24)*DCF!D$6</f>
        <v>-1403.8019351763123</v>
      </c>
      <c r="CZ661" s="15">
        <f ca="1">(BS661*DCF!E$46-DCF!E$5*MAX(BS661*DCF!E$46,0)-MAX(BS661-BR661,0)/Inputs!$B$24)*DCF!E$6</f>
        <v>-854.5543767332158</v>
      </c>
      <c r="DA661" s="15">
        <f ca="1">(BT661*DCF!F$46-DCF!F$5*MAX(BT661*DCF!F$46,0)-MAX(BT661-BS661,0)/Inputs!$B$24)*DCF!F$6</f>
        <v>-938.07838465748341</v>
      </c>
      <c r="DB661" s="15">
        <f ca="1">(BU661*DCF!G$46-DCF!G$5*MAX(BU661*DCF!G$46,0)-MAX(BU661-BT661,0)/Inputs!$B$24)*DCF!G$6</f>
        <v>-2579.0058387154654</v>
      </c>
      <c r="DC661" s="15">
        <f ca="1">(BV661*DCF!H$46-DCF!H$5*MAX(BV661*DCF!H$46,0)-MAX(BV661-BU661,0)/Inputs!$B$24)*DCF!H$6</f>
        <v>-429.03824566036883</v>
      </c>
      <c r="DD661" s="15">
        <f ca="1">(BW661*DCF!I$46-DCF!I$5*MAX(BW661*DCF!I$46,0)-MAX(BW661-BV661,0)/Inputs!$B$24)*DCF!I$6</f>
        <v>-1771.0984912421254</v>
      </c>
      <c r="DE661" s="15">
        <f ca="1">(BX661*DCF!J$46-DCF!J$5*MAX(BX661*DCF!J$46,0)-MAX(BX661-BW661,0)/Inputs!$B$24)*DCF!J$6</f>
        <v>-548.99877361271569</v>
      </c>
      <c r="DF661" s="15">
        <f ca="1">(BY661*DCF!K$46-DCF!K$5*MAX(BY661*DCF!K$46,0)-MAX(BY661-BX661,0)/Inputs!$B$24)*DCF!K$6</f>
        <v>25.662652007379741</v>
      </c>
      <c r="DG661" s="15">
        <f ca="1">(BZ661*DCF!L$46-DCF!L$5*MAX(BZ661*DCF!L$46,0)-MAX(BZ661-BY661,0)/Inputs!$B$24)*DCF!L$6</f>
        <v>-77.880094410999604</v>
      </c>
      <c r="DH661" s="15">
        <f ca="1">(CA661*DCF!M$46-DCF!M$5*MAX(CA661*DCF!M$46,0)-MAX(CA661-BZ661,0)/Inputs!$B$24)*DCF!M$6</f>
        <v>-1332.9205266424196</v>
      </c>
      <c r="DI661" s="15">
        <f ca="1">SUM(CB661:CL661)+BE661*DCF!M$10*(1+Inputs!$B$30)*(1-Inputs!$B$33)*(1-Inputs!$B$30/Inputs!$B$31)/(Inputs!$B$29-Inputs!$B$30)*DCF!M$6</f>
        <v>152061.93879275789</v>
      </c>
      <c r="DJ661" s="15">
        <f ca="1">SUM(CM661:CW661)+BP661*DCF!M$28*(1+Inputs!$B$30)*(1-Inputs!$B$33)*(1-Inputs!$B$30/Inputs!$B$31)/(Inputs!$B$29-Inputs!$B$30)*DCF!M$6</f>
        <v>1113565.6714497455</v>
      </c>
      <c r="DK661" s="15">
        <f ca="1">SUM(CX661:DH661)+CA661*DCF!M$46*(1+Inputs!$B$30)*(1-Inputs!$B$33)*(1-Inputs!$B$30/Inputs!$B$31)/(Inputs!$B$29-Inputs!$B$30)*DCF!M$6</f>
        <v>146115.33317942292</v>
      </c>
      <c r="DM661" s="15">
        <f ca="1">DI661+DJ661+DK661+Inputs!$B$34+Inputs!$B$36-Inputs!$B$35</f>
        <v>1488593.9434219263</v>
      </c>
    </row>
    <row r="662" spans="1:117" x14ac:dyDescent="0.75">
      <c r="A662" s="11">
        <v>649</v>
      </c>
      <c r="C662" s="24">
        <f t="shared" ca="1" si="364"/>
        <v>2.3016481101276769</v>
      </c>
      <c r="D662" s="24">
        <f t="shared" ca="1" si="364"/>
        <v>-0.35657925414972602</v>
      </c>
      <c r="E662" s="24">
        <f t="shared" ca="1" si="364"/>
        <v>0.19850066716966416</v>
      </c>
      <c r="F662" s="24">
        <f t="shared" ca="1" si="364"/>
        <v>-1.9424542164669805E-2</v>
      </c>
      <c r="G662" s="24">
        <f t="shared" ca="1" si="364"/>
        <v>0.83930873024807073</v>
      </c>
      <c r="H662" s="24">
        <f t="shared" ca="1" si="364"/>
        <v>0.94412084094261284</v>
      </c>
      <c r="I662" s="24">
        <f t="shared" ca="1" si="364"/>
        <v>-0.54583523961519531</v>
      </c>
      <c r="J662" s="24">
        <f t="shared" ca="1" si="364"/>
        <v>-0.65755160380623279</v>
      </c>
      <c r="K662" s="24">
        <f t="shared" ca="1" si="364"/>
        <v>-0.70579064520354662</v>
      </c>
      <c r="L662" s="24">
        <f t="shared" ca="1" si="364"/>
        <v>-1.8250423923839905</v>
      </c>
      <c r="M662" s="24">
        <f t="shared" ca="1" si="364"/>
        <v>-0.62482872943527412</v>
      </c>
      <c r="N662" s="24">
        <f ca="1">SQRT(Inputs!$B$38)*C662+SQRT(1-Inputs!$B$38)*_xlfn.NORM.S.INV(RAND())</f>
        <v>0.15881800793042422</v>
      </c>
      <c r="O662" s="24">
        <f ca="1">SQRT(Inputs!$B$38)*D662+SQRT(1-Inputs!$B$38)*_xlfn.NORM.S.INV(RAND())</f>
        <v>2.1274701635230486E-3</v>
      </c>
      <c r="P662" s="24">
        <f ca="1">SQRT(Inputs!$B$38)*E662+SQRT(1-Inputs!$B$38)*_xlfn.NORM.S.INV(RAND())</f>
        <v>7.0635207359751637E-2</v>
      </c>
      <c r="Q662" s="24">
        <f ca="1">SQRT(Inputs!$B$38)*F662+SQRT(1-Inputs!$B$38)*_xlfn.NORM.S.INV(RAND())</f>
        <v>-1.3547601012829309</v>
      </c>
      <c r="R662" s="24">
        <f ca="1">SQRT(Inputs!$B$38)*G662+SQRT(1-Inputs!$B$38)*_xlfn.NORM.S.INV(RAND())</f>
        <v>-5.4105950650821855E-2</v>
      </c>
      <c r="S662" s="24">
        <f ca="1">SQRT(Inputs!$B$38)*H662+SQRT(1-Inputs!$B$38)*_xlfn.NORM.S.INV(RAND())</f>
        <v>1.1318220160133294</v>
      </c>
      <c r="T662" s="24">
        <f ca="1">SQRT(Inputs!$B$38)*I662+SQRT(1-Inputs!$B$38)*_xlfn.NORM.S.INV(RAND())</f>
        <v>-0.18330712218857143</v>
      </c>
      <c r="U662" s="24">
        <f ca="1">SQRT(Inputs!$B$38)*J662+SQRT(1-Inputs!$B$38)*_xlfn.NORM.S.INV(RAND())</f>
        <v>-1.3406540486978049</v>
      </c>
      <c r="V662" s="24">
        <f ca="1">SQRT(Inputs!$B$38)*K662+SQRT(1-Inputs!$B$38)*_xlfn.NORM.S.INV(RAND())</f>
        <v>-0.95336089374162269</v>
      </c>
      <c r="W662" s="24">
        <f ca="1">SQRT(Inputs!$B$38)*L662+SQRT(1-Inputs!$B$38)*_xlfn.NORM.S.INV(RAND())</f>
        <v>-1.7681003700295701</v>
      </c>
      <c r="X662" s="24">
        <f ca="1">SQRT(Inputs!$B$38)*M662+SQRT(1-Inputs!$B$38)*_xlfn.NORM.S.INV(RAND())</f>
        <v>-0.4753924427295223</v>
      </c>
      <c r="Y662" s="24">
        <f ca="1">SQRT(Inputs!$B$38)*C662+SQRT(1-Inputs!$B$38)*_xlfn.NORM.S.INV(RAND())</f>
        <v>2.3112645821862161</v>
      </c>
      <c r="Z662" s="24">
        <f ca="1">SQRT(Inputs!$B$38)*D662+SQRT(1-Inputs!$B$38)*_xlfn.NORM.S.INV(RAND())</f>
        <v>-0.21950163555400579</v>
      </c>
      <c r="AA662" s="24">
        <f ca="1">SQRT(Inputs!$B$38)*E662+SQRT(1-Inputs!$B$38)*_xlfn.NORM.S.INV(RAND())</f>
        <v>-0.69890224266806789</v>
      </c>
      <c r="AB662" s="24">
        <f ca="1">SQRT(Inputs!$B$38)*F662+SQRT(1-Inputs!$B$38)*_xlfn.NORM.S.INV(RAND())</f>
        <v>-5.9067902950410742E-2</v>
      </c>
      <c r="AC662" s="24">
        <f ca="1">SQRT(Inputs!$B$38)*G662+SQRT(1-Inputs!$B$38)*_xlfn.NORM.S.INV(RAND())</f>
        <v>-1.084654803410086</v>
      </c>
      <c r="AD662" s="24">
        <f ca="1">SQRT(Inputs!$B$38)*H662+SQRT(1-Inputs!$B$38)*_xlfn.NORM.S.INV(RAND())</f>
        <v>1.747031139716809</v>
      </c>
      <c r="AE662" s="24">
        <f ca="1">SQRT(Inputs!$B$38)*I662+SQRT(1-Inputs!$B$38)*_xlfn.NORM.S.INV(RAND())</f>
        <v>-0.46224389763885576</v>
      </c>
      <c r="AF662" s="24">
        <f ca="1">SQRT(Inputs!$B$38)*J662+SQRT(1-Inputs!$B$38)*_xlfn.NORM.S.INV(RAND())</f>
        <v>-0.81163308901388631</v>
      </c>
      <c r="AG662" s="24">
        <f ca="1">SQRT(Inputs!$B$38)*K662+SQRT(1-Inputs!$B$38)*_xlfn.NORM.S.INV(RAND())</f>
        <v>2.5470096604910508E-2</v>
      </c>
      <c r="AH662" s="24">
        <f ca="1">SQRT(Inputs!$B$38)*L662+SQRT(1-Inputs!$B$38)*_xlfn.NORM.S.INV(RAND())</f>
        <v>-1.2975874759738797</v>
      </c>
      <c r="AI662" s="24">
        <f ca="1">SQRT(Inputs!$B$38)*M662+SQRT(1-Inputs!$B$38)*_xlfn.NORM.S.INV(RAND())</f>
        <v>-0.36736153890727913</v>
      </c>
      <c r="AJ662" s="24">
        <f ca="1">SQRT(Inputs!$B$38)*C662+SQRT(1-Inputs!$B$38)*_xlfn.NORM.S.INV(RAND())</f>
        <v>2.2908416958437647</v>
      </c>
      <c r="AK662" s="24">
        <f ca="1">SQRT(Inputs!$B$38)*D662+SQRT(1-Inputs!$B$38)*_xlfn.NORM.S.INV(RAND())</f>
        <v>1.1217523129207909</v>
      </c>
      <c r="AL662" s="24">
        <f ca="1">SQRT(Inputs!$B$38)*E662+SQRT(1-Inputs!$B$38)*_xlfn.NORM.S.INV(RAND())</f>
        <v>-0.33711575982073777</v>
      </c>
      <c r="AM662" s="24">
        <f ca="1">SQRT(Inputs!$B$38)*F662+SQRT(1-Inputs!$B$38)*_xlfn.NORM.S.INV(RAND())</f>
        <v>0.13270998418519084</v>
      </c>
      <c r="AN662" s="24">
        <f ca="1">SQRT(Inputs!$B$38)*G662+SQRT(1-Inputs!$B$38)*_xlfn.NORM.S.INV(RAND())</f>
        <v>-1.0121716541538328</v>
      </c>
      <c r="AO662" s="24">
        <f ca="1">SQRT(Inputs!$B$38)*H662+SQRT(1-Inputs!$B$38)*_xlfn.NORM.S.INV(RAND())</f>
        <v>1.289949263599202</v>
      </c>
      <c r="AP662" s="24">
        <f ca="1">SQRT(Inputs!$B$38)*I662+SQRT(1-Inputs!$B$38)*_xlfn.NORM.S.INV(RAND())</f>
        <v>-0.68462852382345951</v>
      </c>
      <c r="AQ662" s="24">
        <f ca="1">SQRT(Inputs!$B$38)*J662+SQRT(1-Inputs!$B$38)*_xlfn.NORM.S.INV(RAND())</f>
        <v>-1.6973176774224492</v>
      </c>
      <c r="AR662" s="24">
        <f ca="1">SQRT(Inputs!$B$38)*K662+SQRT(1-Inputs!$B$38)*_xlfn.NORM.S.INV(RAND())</f>
        <v>-1.2993379198513295</v>
      </c>
      <c r="AS662" s="24">
        <f ca="1">SQRT(Inputs!$B$38)*L662+SQRT(1-Inputs!$B$38)*_xlfn.NORM.S.INV(RAND())</f>
        <v>-0.23325040444316014</v>
      </c>
      <c r="AT662" s="24">
        <f ca="1">SQRT(Inputs!$B$38)*M662+SQRT(1-Inputs!$B$38)*_xlfn.NORM.S.INV(RAND())</f>
        <v>0.37517521900305745</v>
      </c>
      <c r="AU662" s="15">
        <f ca="1">Inputs!$B$6*EXP($B$8-0.5*C$5^2+C$5*N662)</f>
        <v>5091.4644305708343</v>
      </c>
      <c r="AV662" s="15">
        <f t="shared" ca="1" si="365"/>
        <v>6199.4537581358554</v>
      </c>
      <c r="AW662" s="15">
        <f t="shared" ca="1" si="366"/>
        <v>7631.4980779891694</v>
      </c>
      <c r="AX662" s="15">
        <f t="shared" ca="1" si="367"/>
        <v>7866.5377529066091</v>
      </c>
      <c r="AY662" s="15">
        <f t="shared" ca="1" si="368"/>
        <v>9553.1552086386091</v>
      </c>
      <c r="AZ662" s="15">
        <f t="shared" ca="1" si="369"/>
        <v>13234.618592448855</v>
      </c>
      <c r="BA662" s="15">
        <f t="shared" ca="1" si="370"/>
        <v>15888.036592436796</v>
      </c>
      <c r="BB662" s="15">
        <f t="shared" ca="1" si="371"/>
        <v>17006.912040331732</v>
      </c>
      <c r="BC662" s="15">
        <f t="shared" ca="1" si="372"/>
        <v>18997.836576628764</v>
      </c>
      <c r="BD662" s="15">
        <f t="shared" ca="1" si="373"/>
        <v>19726.566269181119</v>
      </c>
      <c r="BE662" s="15">
        <f t="shared" ca="1" si="374"/>
        <v>23148.075611179702</v>
      </c>
      <c r="BF662" s="15">
        <f ca="1">Inputs!$B$13*EXP($B$9-0.5*C$6^2+C$6*Y662)</f>
        <v>21870.021492651758</v>
      </c>
      <c r="BG662" s="15">
        <f t="shared" ca="1" si="375"/>
        <v>25618.73590106245</v>
      </c>
      <c r="BH662" s="15">
        <f t="shared" ca="1" si="376"/>
        <v>27875.388933070204</v>
      </c>
      <c r="BI662" s="15">
        <f t="shared" ca="1" si="377"/>
        <v>33814.832953755729</v>
      </c>
      <c r="BJ662" s="15">
        <f t="shared" ca="1" si="378"/>
        <v>35454.674664642283</v>
      </c>
      <c r="BK662" s="15">
        <f t="shared" ca="1" si="379"/>
        <v>55198.008606975083</v>
      </c>
      <c r="BL662" s="15">
        <f t="shared" ca="1" si="380"/>
        <v>63861.687351330045</v>
      </c>
      <c r="BM662" s="15">
        <f t="shared" ca="1" si="381"/>
        <v>70970.820876025129</v>
      </c>
      <c r="BN662" s="15">
        <f t="shared" ca="1" si="382"/>
        <v>87552.043932979082</v>
      </c>
      <c r="BO662" s="15">
        <f t="shared" ca="1" si="383"/>
        <v>92641.60216936795</v>
      </c>
      <c r="BP662" s="15">
        <f t="shared" ca="1" si="384"/>
        <v>109376.0793619882</v>
      </c>
      <c r="BQ662" s="15">
        <f ca="1">Inputs!$B$20*EXP($B$10-0.5*C$7^2+C$7*AJ662)</f>
        <v>9666.7803130958491</v>
      </c>
      <c r="BR662" s="15">
        <f t="shared" ca="1" si="385"/>
        <v>18729.932802480009</v>
      </c>
      <c r="BS662" s="15">
        <f t="shared" ca="1" si="386"/>
        <v>23281.745457910572</v>
      </c>
      <c r="BT662" s="15">
        <f t="shared" ca="1" si="387"/>
        <v>33237.695962243553</v>
      </c>
      <c r="BU662" s="15">
        <f t="shared" ca="1" si="388"/>
        <v>36057.142163069373</v>
      </c>
      <c r="BV662" s="15">
        <f t="shared" ca="1" si="389"/>
        <v>67084.900997576668</v>
      </c>
      <c r="BW662" s="15">
        <f t="shared" ca="1" si="390"/>
        <v>80985.509096317939</v>
      </c>
      <c r="BX662" s="15">
        <f t="shared" ca="1" si="391"/>
        <v>80601.484450693679</v>
      </c>
      <c r="BY662" s="15">
        <f t="shared" ca="1" si="392"/>
        <v>88078.554073905092</v>
      </c>
      <c r="BZ662" s="15">
        <f t="shared" ca="1" si="393"/>
        <v>118399.24866799994</v>
      </c>
      <c r="CA662" s="15">
        <f t="shared" ca="1" si="394"/>
        <v>177781.02110616656</v>
      </c>
      <c r="CB662" s="15">
        <f ca="1">(AU662*DCF!C$10-DCF!C$5*MAX(AU662*DCF!C$10,0)-MAX(AU662-Inputs!$B$6,0)/Inputs!$B$10)*DCF!C$6</f>
        <v>1042.1529062335405</v>
      </c>
      <c r="CC662" s="15">
        <f ca="1">(AV662*DCF!D$10-DCF!D$5*MAX(AV662*DCF!D$10,0)-MAX(AV662-AU662,0)/Inputs!$B$10)*DCF!D$6</f>
        <v>1240.9206542390184</v>
      </c>
      <c r="CD662" s="15">
        <f ca="1">(AW662*DCF!E$10-DCF!E$5*MAX(AW662*DCF!E$10,0)-MAX(AW662-AV662,0)/Inputs!$B$10)*DCF!E$6</f>
        <v>1439.4357387943453</v>
      </c>
      <c r="CE662" s="15">
        <f ca="1">(AX662*DCF!F$10-DCF!F$5*MAX(AX662*DCF!F$10,0)-MAX(AX662-AW662,0)/Inputs!$B$10)*DCF!F$6</f>
        <v>1668.3467256568676</v>
      </c>
      <c r="CF662" s="15">
        <f ca="1">(AY662*DCF!G$10-DCF!G$5*MAX(AY662*DCF!G$10,0)-MAX(AY662-AX662,0)/Inputs!$B$10)*DCF!G$6</f>
        <v>1644.1336296526224</v>
      </c>
      <c r="CG662" s="15">
        <f ca="1">(AZ662*DCF!H$10-DCF!H$5*MAX(AZ662*DCF!H$10,0)-MAX(AZ662-AY662,0)/Inputs!$B$10)*DCF!H$6</f>
        <v>1915.8008699233446</v>
      </c>
      <c r="CH662" s="15">
        <f ca="1">(BA662*DCF!I$10-DCF!I$5*MAX(BA662*DCF!I$10,0)-MAX(BA662-AZ662,0)/Inputs!$B$10)*DCF!I$6</f>
        <v>2466.9111687349891</v>
      </c>
      <c r="CI662" s="15">
        <f ca="1">(BB662*DCF!J$10-DCF!J$5*MAX(BB662*DCF!J$10,0)-MAX(BB662-BA662,0)/Inputs!$B$10)*DCF!J$6</f>
        <v>2748.8784311320719</v>
      </c>
      <c r="CJ662" s="15">
        <f ca="1">(BC662*DCF!K$10-DCF!K$5*MAX(BC662*DCF!K$10,0)-MAX(BC662-BB662,0)/Inputs!$B$10)*DCF!K$6</f>
        <v>2779.6474541857679</v>
      </c>
      <c r="CK662" s="15">
        <f ca="1">(BD662*DCF!L$10-DCF!L$5*MAX(BD662*DCF!L$10,0)-MAX(BD662-BC662,0)/Inputs!$B$10)*DCF!L$6</f>
        <v>2880.9047647239518</v>
      </c>
      <c r="CL662" s="15">
        <f ca="1">(BE662*DCF!M$10-DCF!M$5*MAX(BE662*DCF!M$10,0)-MAX(BE662-BD662,0)/Inputs!$B$10)*DCF!M$6</f>
        <v>2857.7570176133809</v>
      </c>
      <c r="CM662" s="15">
        <f ca="1">(BF662*DCF!C$28-DCF!C$5*MAX(BF662*DCF!C$28,0)-MAX(BF662-Inputs!$B$13,0)/Inputs!$B$17)*DCF!C$6</f>
        <v>4253.5660032144615</v>
      </c>
      <c r="CN662" s="15">
        <f ca="1">(BG662*DCF!D$28-DCF!D$5*MAX(BG662*DCF!D$28,0)-MAX(BG662-BF662,0)/Inputs!$B$17)*DCF!D$6</f>
        <v>6745.5359280727889</v>
      </c>
      <c r="CO662" s="15">
        <f ca="1">(BH662*DCF!E$28-DCF!E$5*MAX(BH662*DCF!E$28,0)-MAX(BH662-BG662,0)/Inputs!$B$17)*DCF!E$6</f>
        <v>7450.0512571108939</v>
      </c>
      <c r="CP662" s="15">
        <f ca="1">(BI662*DCF!F$28-DCF!F$5*MAX(BI662*DCF!F$28,0)-MAX(BI662-BH662,0)/Inputs!$B$17)*DCF!F$6</f>
        <v>8098.4667710401172</v>
      </c>
      <c r="CQ662" s="15">
        <f ca="1">(BJ662*DCF!G$28-DCF!G$5*MAX(BJ662*DCF!G$28,0)-MAX(BJ662-BI662,0)/Inputs!$B$17)*DCF!G$6</f>
        <v>8923.1791594699553</v>
      </c>
      <c r="CR662" s="15">
        <f ca="1">(BK662*DCF!H$28-DCF!H$5*MAX(BK662*DCF!H$28,0)-MAX(BK662-BJ662,0)/Inputs!$B$17)*DCF!H$6</f>
        <v>10583.516486547407</v>
      </c>
      <c r="CS662" s="15">
        <f ca="1">(BL662*DCF!I$28-DCF!I$5*MAX(BL662*DCF!I$28,0)-MAX(BL662-BK662,0)/Inputs!$B$17)*DCF!I$6</f>
        <v>13773.766230677371</v>
      </c>
      <c r="CT662" s="15">
        <f ca="1">(BM662*DCF!J$28-DCF!J$5*MAX(BM662*DCF!J$28,0)-MAX(BM662-BL662,0)/Inputs!$B$17)*DCF!J$6</f>
        <v>14889.77176696342</v>
      </c>
      <c r="CU662" s="15">
        <f ca="1">(BN662*DCF!K$28-DCF!K$5*MAX(BN662*DCF!K$28,0)-MAX(BN662-BM662,0)/Inputs!$B$17)*DCF!K$6</f>
        <v>16458.544729813657</v>
      </c>
      <c r="CV662" s="15">
        <f ca="1">(BO662*DCF!L$28-DCF!L$5*MAX(BO662*DCF!L$28,0)-MAX(BO662-BN662,0)/Inputs!$B$17)*DCF!L$6</f>
        <v>17908.05216709134</v>
      </c>
      <c r="CW662" s="15">
        <f ca="1">(BP662*DCF!M$28-DCF!M$5*MAX(BP662*DCF!M$28,0)-MAX(BP662-BO662,0)/Inputs!$B$17)*DCF!M$6</f>
        <v>18829.949537417109</v>
      </c>
      <c r="CX662" s="15">
        <f ca="1">(BQ662*DCF!C$46-DCF!C$5*MAX(BQ662*DCF!C$46,0)-MAX(BQ662-Inputs!$B$20,0)/Inputs!$B$24)*DCF!C$6</f>
        <v>-5219.0163832072858</v>
      </c>
      <c r="CY662" s="15">
        <f ca="1">(BR662*DCF!D$46-DCF!D$5*MAX(BR662*DCF!D$46,0)-MAX(BR662-BQ662,0)/Inputs!$B$24)*DCF!D$6</f>
        <v>-7063.9346779282678</v>
      </c>
      <c r="CZ662" s="15">
        <f ca="1">(BS662*DCF!E$46-DCF!E$5*MAX(BS662*DCF!E$46,0)-MAX(BS662-BR662,0)/Inputs!$B$24)*DCF!E$6</f>
        <v>-4547.3061763083879</v>
      </c>
      <c r="DA662" s="15">
        <f ca="1">(BT662*DCF!F$46-DCF!F$5*MAX(BT662*DCF!F$46,0)-MAX(BT662-BS662,0)/Inputs!$B$24)*DCF!F$6</f>
        <v>-6045.8554749465966</v>
      </c>
      <c r="DB662" s="15">
        <f ca="1">(BU662*DCF!G$46-DCF!G$5*MAX(BU662*DCF!G$46,0)-MAX(BU662-BT662,0)/Inputs!$B$24)*DCF!G$6</f>
        <v>-2161.2970186540424</v>
      </c>
      <c r="DC662" s="15">
        <f ca="1">(BV662*DCF!H$46-DCF!H$5*MAX(BV662*DCF!H$46,0)-MAX(BV662-BU662,0)/Inputs!$B$24)*DCF!H$6</f>
        <v>-9641.6859475906058</v>
      </c>
      <c r="DD662" s="15">
        <f ca="1">(BW662*DCF!I$46-DCF!I$5*MAX(BW662*DCF!I$46,0)-MAX(BW662-BV662,0)/Inputs!$B$24)*DCF!I$6</f>
        <v>-2119.9351122538246</v>
      </c>
      <c r="DE662" s="15">
        <f ca="1">(BX662*DCF!J$46-DCF!J$5*MAX(BX662*DCF!J$46,0)-MAX(BX662-BW662,0)/Inputs!$B$24)*DCF!J$6</f>
        <v>3381.0093174798035</v>
      </c>
      <c r="DF662" s="15">
        <f ca="1">(BY662*DCF!K$46-DCF!K$5*MAX(BY662*DCF!K$46,0)-MAX(BY662-BX662,0)/Inputs!$B$24)*DCF!K$6</f>
        <v>3199.6577505935843</v>
      </c>
      <c r="DG662" s="15">
        <f ca="1">(BZ662*DCF!L$46-DCF!L$5*MAX(BZ662*DCF!L$46,0)-MAX(BZ662-BY662,0)/Inputs!$B$24)*DCF!L$6</f>
        <v>1322.7190251072695</v>
      </c>
      <c r="DH662" s="15">
        <f ca="1">(CA662*DCF!M$46-DCF!M$5*MAX(CA662*DCF!M$46,0)-MAX(CA662-BZ662,0)/Inputs!$B$24)*DCF!M$6</f>
        <v>1523.2065587358616</v>
      </c>
      <c r="DI662" s="15">
        <f ca="1">SUM(CB662:CL662)+BE662*DCF!M$10*(1+Inputs!$B$30)*(1-Inputs!$B$33)*(1-Inputs!$B$30/Inputs!$B$31)/(Inputs!$B$29-Inputs!$B$30)*DCF!M$6</f>
        <v>87106.289888413856</v>
      </c>
      <c r="DJ662" s="15">
        <f ca="1">SUM(CM662:CW662)+BP662*DCF!M$28*(1+Inputs!$B$30)*(1-Inputs!$B$33)*(1-Inputs!$B$30/Inputs!$B$31)/(Inputs!$B$29-Inputs!$B$30)*DCF!M$6</f>
        <v>533774.5003218581</v>
      </c>
      <c r="DK662" s="15">
        <f ca="1">SUM(CX662:DH662)+CA662*DCF!M$46*(1+Inputs!$B$30)*(1-Inputs!$B$33)*(1-Inputs!$B$30/Inputs!$B$31)/(Inputs!$B$29-Inputs!$B$30)*DCF!M$6</f>
        <v>247498.07999940967</v>
      </c>
      <c r="DM662" s="15">
        <f ca="1">DI662+DJ662+DK662+Inputs!$B$34+Inputs!$B$36-Inputs!$B$35</f>
        <v>945229.87020968157</v>
      </c>
    </row>
    <row r="663" spans="1:117" x14ac:dyDescent="0.75">
      <c r="A663" s="11">
        <v>650</v>
      </c>
      <c r="C663" s="24">
        <f t="shared" ca="1" si="364"/>
        <v>-3.7576531092344698E-2</v>
      </c>
      <c r="D663" s="24">
        <f t="shared" ca="1" si="364"/>
        <v>-1.649057887702627</v>
      </c>
      <c r="E663" s="24">
        <f t="shared" ca="1" si="364"/>
        <v>-0.5257193684456809</v>
      </c>
      <c r="F663" s="24">
        <f t="shared" ca="1" si="364"/>
        <v>-1.5193791351850223</v>
      </c>
      <c r="G663" s="24">
        <f t="shared" ca="1" si="364"/>
        <v>-5.1507130306820234E-2</v>
      </c>
      <c r="H663" s="24">
        <f t="shared" ca="1" si="364"/>
        <v>1.7753738196099635E-2</v>
      </c>
      <c r="I663" s="24">
        <f t="shared" ca="1" si="364"/>
        <v>-3.1587534841352426E-2</v>
      </c>
      <c r="J663" s="24">
        <f t="shared" ca="1" si="364"/>
        <v>1.1804649376854328</v>
      </c>
      <c r="K663" s="24">
        <f t="shared" ca="1" si="364"/>
        <v>0.72794167193316461</v>
      </c>
      <c r="L663" s="24">
        <f t="shared" ca="1" si="364"/>
        <v>1.0053504653481815</v>
      </c>
      <c r="M663" s="24">
        <f t="shared" ca="1" si="364"/>
        <v>-2.1819422009438671</v>
      </c>
      <c r="N663" s="24">
        <f ca="1">SQRT(Inputs!$B$38)*C663+SQRT(1-Inputs!$B$38)*_xlfn.NORM.S.INV(RAND())</f>
        <v>-0.53236046555985717</v>
      </c>
      <c r="O663" s="24">
        <f ca="1">SQRT(Inputs!$B$38)*D663+SQRT(1-Inputs!$B$38)*_xlfn.NORM.S.INV(RAND())</f>
        <v>-0.8870566511941782</v>
      </c>
      <c r="P663" s="24">
        <f ca="1">SQRT(Inputs!$B$38)*E663+SQRT(1-Inputs!$B$38)*_xlfn.NORM.S.INV(RAND())</f>
        <v>-0.80936322450731202</v>
      </c>
      <c r="Q663" s="24">
        <f ca="1">SQRT(Inputs!$B$38)*F663+SQRT(1-Inputs!$B$38)*_xlfn.NORM.S.INV(RAND())</f>
        <v>-0.14470200482277573</v>
      </c>
      <c r="R663" s="24">
        <f ca="1">SQRT(Inputs!$B$38)*G663+SQRT(1-Inputs!$B$38)*_xlfn.NORM.S.INV(RAND())</f>
        <v>-0.41738246404809726</v>
      </c>
      <c r="S663" s="24">
        <f ca="1">SQRT(Inputs!$B$38)*H663+SQRT(1-Inputs!$B$38)*_xlfn.NORM.S.INV(RAND())</f>
        <v>0.84220958242629862</v>
      </c>
      <c r="T663" s="24">
        <f ca="1">SQRT(Inputs!$B$38)*I663+SQRT(1-Inputs!$B$38)*_xlfn.NORM.S.INV(RAND())</f>
        <v>0.13725688532307445</v>
      </c>
      <c r="U663" s="24">
        <f ca="1">SQRT(Inputs!$B$38)*J663+SQRT(1-Inputs!$B$38)*_xlfn.NORM.S.INV(RAND())</f>
        <v>0.73413490205055987</v>
      </c>
      <c r="V663" s="24">
        <f ca="1">SQRT(Inputs!$B$38)*K663+SQRT(1-Inputs!$B$38)*_xlfn.NORM.S.INV(RAND())</f>
        <v>0.49186845029225201</v>
      </c>
      <c r="W663" s="24">
        <f ca="1">SQRT(Inputs!$B$38)*L663+SQRT(1-Inputs!$B$38)*_xlfn.NORM.S.INV(RAND())</f>
        <v>-0.3635570236275627</v>
      </c>
      <c r="X663" s="24">
        <f ca="1">SQRT(Inputs!$B$38)*M663+SQRT(1-Inputs!$B$38)*_xlfn.NORM.S.INV(RAND())</f>
        <v>-1.0002789280049678</v>
      </c>
      <c r="Y663" s="24">
        <f ca="1">SQRT(Inputs!$B$38)*C663+SQRT(1-Inputs!$B$38)*_xlfn.NORM.S.INV(RAND())</f>
        <v>-0.68029414101814545</v>
      </c>
      <c r="Z663" s="24">
        <f ca="1">SQRT(Inputs!$B$38)*D663+SQRT(1-Inputs!$B$38)*_xlfn.NORM.S.INV(RAND())</f>
        <v>-0.35765743370084191</v>
      </c>
      <c r="AA663" s="24">
        <f ca="1">SQRT(Inputs!$B$38)*E663+SQRT(1-Inputs!$B$38)*_xlfn.NORM.S.INV(RAND())</f>
        <v>-7.9419603204125389E-2</v>
      </c>
      <c r="AB663" s="24">
        <f ca="1">SQRT(Inputs!$B$38)*F663+SQRT(1-Inputs!$B$38)*_xlfn.NORM.S.INV(RAND())</f>
        <v>-0.3927163782603269</v>
      </c>
      <c r="AC663" s="24">
        <f ca="1">SQRT(Inputs!$B$38)*G663+SQRT(1-Inputs!$B$38)*_xlfn.NORM.S.INV(RAND())</f>
        <v>-1.2629172600615841</v>
      </c>
      <c r="AD663" s="24">
        <f ca="1">SQRT(Inputs!$B$38)*H663+SQRT(1-Inputs!$B$38)*_xlfn.NORM.S.INV(RAND())</f>
        <v>0.95420741662044206</v>
      </c>
      <c r="AE663" s="24">
        <f ca="1">SQRT(Inputs!$B$38)*I663+SQRT(1-Inputs!$B$38)*_xlfn.NORM.S.INV(RAND())</f>
        <v>-0.19599847228649842</v>
      </c>
      <c r="AF663" s="24">
        <f ca="1">SQRT(Inputs!$B$38)*J663+SQRT(1-Inputs!$B$38)*_xlfn.NORM.S.INV(RAND())</f>
        <v>0.75340016062802784</v>
      </c>
      <c r="AG663" s="24">
        <f ca="1">SQRT(Inputs!$B$38)*K663+SQRT(1-Inputs!$B$38)*_xlfn.NORM.S.INV(RAND())</f>
        <v>0.72003427576959578</v>
      </c>
      <c r="AH663" s="24">
        <f ca="1">SQRT(Inputs!$B$38)*L663+SQRT(1-Inputs!$B$38)*_xlfn.NORM.S.INV(RAND())</f>
        <v>0.44613123644962221</v>
      </c>
      <c r="AI663" s="24">
        <f ca="1">SQRT(Inputs!$B$38)*M663+SQRT(1-Inputs!$B$38)*_xlfn.NORM.S.INV(RAND())</f>
        <v>-7.627335215826192E-2</v>
      </c>
      <c r="AJ663" s="24">
        <f ca="1">SQRT(Inputs!$B$38)*C663+SQRT(1-Inputs!$B$38)*_xlfn.NORM.S.INV(RAND())</f>
        <v>7.4766191064388823E-2</v>
      </c>
      <c r="AK663" s="24">
        <f ca="1">SQRT(Inputs!$B$38)*D663+SQRT(1-Inputs!$B$38)*_xlfn.NORM.S.INV(RAND())</f>
        <v>-0.2319656302648081</v>
      </c>
      <c r="AL663" s="24">
        <f ca="1">SQRT(Inputs!$B$38)*E663+SQRT(1-Inputs!$B$38)*_xlfn.NORM.S.INV(RAND())</f>
        <v>-1.1215979310067783</v>
      </c>
      <c r="AM663" s="24">
        <f ca="1">SQRT(Inputs!$B$38)*F663+SQRT(1-Inputs!$B$38)*_xlfn.NORM.S.INV(RAND())</f>
        <v>-0.94929300409324824</v>
      </c>
      <c r="AN663" s="24">
        <f ca="1">SQRT(Inputs!$B$38)*G663+SQRT(1-Inputs!$B$38)*_xlfn.NORM.S.INV(RAND())</f>
        <v>0.44080825162546938</v>
      </c>
      <c r="AO663" s="24">
        <f ca="1">SQRT(Inputs!$B$38)*H663+SQRT(1-Inputs!$B$38)*_xlfn.NORM.S.INV(RAND())</f>
        <v>0.20208818201246151</v>
      </c>
      <c r="AP663" s="24">
        <f ca="1">SQRT(Inputs!$B$38)*I663+SQRT(1-Inputs!$B$38)*_xlfn.NORM.S.INV(RAND())</f>
        <v>-1.8942229562719362</v>
      </c>
      <c r="AQ663" s="24">
        <f ca="1">SQRT(Inputs!$B$38)*J663+SQRT(1-Inputs!$B$38)*_xlfn.NORM.S.INV(RAND())</f>
        <v>-0.62842125747991673</v>
      </c>
      <c r="AR663" s="24">
        <f ca="1">SQRT(Inputs!$B$38)*K663+SQRT(1-Inputs!$B$38)*_xlfn.NORM.S.INV(RAND())</f>
        <v>-9.1290043739695459E-2</v>
      </c>
      <c r="AS663" s="24">
        <f ca="1">SQRT(Inputs!$B$38)*L663+SQRT(1-Inputs!$B$38)*_xlfn.NORM.S.INV(RAND())</f>
        <v>1.5579592978335424</v>
      </c>
      <c r="AT663" s="24">
        <f ca="1">SQRT(Inputs!$B$38)*M663+SQRT(1-Inputs!$B$38)*_xlfn.NORM.S.INV(RAND())</f>
        <v>-1.0338593329741239</v>
      </c>
      <c r="AU663" s="15">
        <f ca="1">Inputs!$B$6*EXP($B$8-0.5*C$5^2+C$5*N663)</f>
        <v>4552.5263083081945</v>
      </c>
      <c r="AV663" s="15">
        <f t="shared" ca="1" si="365"/>
        <v>4863.8946034375022</v>
      </c>
      <c r="AW663" s="15">
        <f t="shared" ca="1" si="366"/>
        <v>5317.3084514053353</v>
      </c>
      <c r="AX663" s="15">
        <f t="shared" ca="1" si="367"/>
        <v>6375.5934526528599</v>
      </c>
      <c r="AY663" s="15">
        <f t="shared" ca="1" si="368"/>
        <v>7420.9294531114929</v>
      </c>
      <c r="AZ663" s="15">
        <f t="shared" ca="1" si="369"/>
        <v>9958.006369926974</v>
      </c>
      <c r="BA663" s="15">
        <f t="shared" ca="1" si="370"/>
        <v>12362.372863923509</v>
      </c>
      <c r="BB663" s="15">
        <f t="shared" ca="1" si="371"/>
        <v>16290.518264551534</v>
      </c>
      <c r="BC663" s="15">
        <f t="shared" ca="1" si="372"/>
        <v>20921.897152827656</v>
      </c>
      <c r="BD663" s="15">
        <f t="shared" ca="1" si="373"/>
        <v>24774.363201216864</v>
      </c>
      <c r="BE663" s="15">
        <f t="shared" ca="1" si="374"/>
        <v>27714.283525099228</v>
      </c>
      <c r="BF663" s="15">
        <f ca="1">Inputs!$B$13*EXP($B$9-0.5*C$6^2+C$6*Y663)</f>
        <v>12085.993377056409</v>
      </c>
      <c r="BG663" s="15">
        <f t="shared" ca="1" si="375"/>
        <v>13809.071558690708</v>
      </c>
      <c r="BH663" s="15">
        <f t="shared" ca="1" si="376"/>
        <v>16651.357434179812</v>
      </c>
      <c r="BI663" s="15">
        <f t="shared" ca="1" si="377"/>
        <v>19188.134838916812</v>
      </c>
      <c r="BJ663" s="15">
        <f t="shared" ca="1" si="378"/>
        <v>19608.28015169084</v>
      </c>
      <c r="BK663" s="15">
        <f t="shared" ca="1" si="379"/>
        <v>27403.919686816513</v>
      </c>
      <c r="BL663" s="15">
        <f t="shared" ca="1" si="380"/>
        <v>32818.158352646795</v>
      </c>
      <c r="BM663" s="15">
        <f t="shared" ca="1" si="381"/>
        <v>44298.529240432319</v>
      </c>
      <c r="BN663" s="15">
        <f t="shared" ca="1" si="382"/>
        <v>59391.419447085842</v>
      </c>
      <c r="BO663" s="15">
        <f t="shared" ca="1" si="383"/>
        <v>76964.550845731021</v>
      </c>
      <c r="BP663" s="15">
        <f t="shared" ca="1" si="384"/>
        <v>93913.869431369589</v>
      </c>
      <c r="BQ663" s="15">
        <f ca="1">Inputs!$B$20*EXP($B$10-0.5*C$7^2+C$7*AJ663)</f>
        <v>4404.7860144601209</v>
      </c>
      <c r="BR663" s="15">
        <f t="shared" ca="1" si="385"/>
        <v>5552.2627719983075</v>
      </c>
      <c r="BS663" s="15">
        <f t="shared" ca="1" si="386"/>
        <v>5509.3500486544617</v>
      </c>
      <c r="BT663" s="15">
        <f t="shared" ca="1" si="387"/>
        <v>5921.663728261994</v>
      </c>
      <c r="BU663" s="15">
        <f t="shared" ca="1" si="388"/>
        <v>9130.4510768582149</v>
      </c>
      <c r="BV663" s="15">
        <f t="shared" ca="1" si="389"/>
        <v>13294.834891489209</v>
      </c>
      <c r="BW663" s="15">
        <f t="shared" ca="1" si="390"/>
        <v>12424.584174783904</v>
      </c>
      <c r="BX663" s="15">
        <f t="shared" ca="1" si="391"/>
        <v>15320.779008517484</v>
      </c>
      <c r="BY663" s="15">
        <f t="shared" ca="1" si="392"/>
        <v>21095.32486696991</v>
      </c>
      <c r="BZ663" s="15">
        <f t="shared" ca="1" si="393"/>
        <v>39415.915032577279</v>
      </c>
      <c r="CA663" s="15">
        <f t="shared" ca="1" si="394"/>
        <v>46075.12953108894</v>
      </c>
      <c r="CB663" s="15">
        <f ca="1">(AU663*DCF!C$10-DCF!C$5*MAX(AU663*DCF!C$10,0)-MAX(AU663-Inputs!$B$6,0)/Inputs!$B$10)*DCF!C$6</f>
        <v>1045.9956311060475</v>
      </c>
      <c r="CC663" s="15">
        <f ca="1">(AV663*DCF!D$10-DCF!D$5*MAX(AV663*DCF!D$10,0)-MAX(AV663-AU663,0)/Inputs!$B$10)*DCF!D$6</f>
        <v>1109.6223481034965</v>
      </c>
      <c r="CD663" s="15">
        <f ca="1">(AW663*DCF!E$10-DCF!E$5*MAX(AW663*DCF!E$10,0)-MAX(AW663-AV663,0)/Inputs!$B$10)*DCF!E$6</f>
        <v>1125.5543018125247</v>
      </c>
      <c r="CE663" s="15">
        <f ca="1">(AX663*DCF!F$10-DCF!F$5*MAX(AX663*DCF!F$10,0)-MAX(AX663-AW663,0)/Inputs!$B$10)*DCF!F$6</f>
        <v>1171.5790192405209</v>
      </c>
      <c r="CF663" s="15">
        <f ca="1">(AY663*DCF!G$10-DCF!G$5*MAX(AY663*DCF!G$10,0)-MAX(AY663-AX663,0)/Inputs!$B$10)*DCF!G$6</f>
        <v>1328.0755359841605</v>
      </c>
      <c r="CG663" s="15">
        <f ca="1">(AZ663*DCF!H$10-DCF!H$5*MAX(AZ663*DCF!H$10,0)-MAX(AZ663-AY663,0)/Inputs!$B$10)*DCF!H$6</f>
        <v>1482.8505897210371</v>
      </c>
      <c r="CH663" s="15">
        <f ca="1">(BA663*DCF!I$10-DCF!I$5*MAX(BA663*DCF!I$10,0)-MAX(BA663-AZ663,0)/Inputs!$B$10)*DCF!I$6</f>
        <v>1863.7541950995308</v>
      </c>
      <c r="CI663" s="15">
        <f ca="1">(BB663*DCF!J$10-DCF!J$5*MAX(BB663*DCF!J$10,0)-MAX(BB663-BA663,0)/Inputs!$B$10)*DCF!J$6</f>
        <v>2200.2450286584826</v>
      </c>
      <c r="CJ663" s="15">
        <f ca="1">(BC663*DCF!K$10-DCF!K$5*MAX(BC663*DCF!K$10,0)-MAX(BC663-BB663,0)/Inputs!$B$10)*DCF!K$6</f>
        <v>2719.7668921856721</v>
      </c>
      <c r="CK663" s="15">
        <f ca="1">(BD663*DCF!L$10-DCF!L$5*MAX(BD663*DCF!L$10,0)-MAX(BD663-BC663,0)/Inputs!$B$10)*DCF!L$6</f>
        <v>3238.2588423049579</v>
      </c>
      <c r="CL663" s="15">
        <f ca="1">(BE663*DCF!M$10-DCF!M$5*MAX(BE663*DCF!M$10,0)-MAX(BE663-BD663,0)/Inputs!$B$10)*DCF!M$6</f>
        <v>3559.6389677609914</v>
      </c>
      <c r="CM663" s="15">
        <f ca="1">(BF663*DCF!C$28-DCF!C$5*MAX(BF663*DCF!C$28,0)-MAX(BF663-Inputs!$B$13,0)/Inputs!$B$17)*DCF!C$6</f>
        <v>3527.1355760645388</v>
      </c>
      <c r="CN663" s="15">
        <f ca="1">(BG663*DCF!D$28-DCF!D$5*MAX(BG663*DCF!D$28,0)-MAX(BG663-BF663,0)/Inputs!$B$17)*DCF!D$6</f>
        <v>3699.4784852143985</v>
      </c>
      <c r="CO663" s="15">
        <f ca="1">(BH663*DCF!E$28-DCF!E$5*MAX(BH663*DCF!E$28,0)-MAX(BH663-BG663,0)/Inputs!$B$17)*DCF!E$6</f>
        <v>4155.7855042014717</v>
      </c>
      <c r="CP663" s="15">
        <f ca="1">(BI663*DCF!F$28-DCF!F$5*MAX(BI663*DCF!F$28,0)-MAX(BI663-BH663,0)/Inputs!$B$17)*DCF!F$6</f>
        <v>4747.2127533869461</v>
      </c>
      <c r="CQ663" s="15">
        <f ca="1">(BJ663*DCF!G$28-DCF!G$5*MAX(BJ663*DCF!G$28,0)-MAX(BJ663-BI663,0)/Inputs!$B$17)*DCF!G$6</f>
        <v>5016.8527618693224</v>
      </c>
      <c r="CR663" s="15">
        <f ca="1">(BK663*DCF!H$28-DCF!H$5*MAX(BK663*DCF!H$28,0)-MAX(BK663-BJ663,0)/Inputs!$B$17)*DCF!H$6</f>
        <v>5566.0680681146659</v>
      </c>
      <c r="CS663" s="15">
        <f ca="1">(BL663*DCF!I$28-DCF!I$5*MAX(BL663*DCF!I$28,0)-MAX(BL663-BK663,0)/Inputs!$B$17)*DCF!I$6</f>
        <v>6940.180374491576</v>
      </c>
      <c r="CT663" s="15">
        <f ca="1">(BM663*DCF!J$28-DCF!J$5*MAX(BM663*DCF!J$28,0)-MAX(BM663-BL663,0)/Inputs!$B$17)*DCF!J$6</f>
        <v>8360.0461276213682</v>
      </c>
      <c r="CU663" s="15">
        <f ca="1">(BN663*DCF!K$28-DCF!K$5*MAX(BN663*DCF!K$28,0)-MAX(BN663-BM663,0)/Inputs!$B$17)*DCF!K$6</f>
        <v>10693.793957310061</v>
      </c>
      <c r="CV663" s="15">
        <f ca="1">(BO663*DCF!L$28-DCF!L$5*MAX(BO663*DCF!L$28,0)-MAX(BO663-BN663,0)/Inputs!$B$17)*DCF!L$6</f>
        <v>13367.614249214907</v>
      </c>
      <c r="CW663" s="15">
        <f ca="1">(BP663*DCF!M$28-DCF!M$5*MAX(BP663*DCF!M$28,0)-MAX(BP663-BO663,0)/Inputs!$B$17)*DCF!M$6</f>
        <v>15898.268828084505</v>
      </c>
      <c r="CX663" s="15">
        <f ca="1">(BQ663*DCF!C$46-DCF!C$5*MAX(BQ663*DCF!C$46,0)-MAX(BQ663-Inputs!$B$20,0)/Inputs!$B$24)*DCF!C$6</f>
        <v>-1573.2928506652106</v>
      </c>
      <c r="CY663" s="15">
        <f ca="1">(BR663*DCF!D$46-DCF!D$5*MAX(BR663*DCF!D$46,0)-MAX(BR663-BQ663,0)/Inputs!$B$24)*DCF!D$6</f>
        <v>-1437.2605822581634</v>
      </c>
      <c r="CZ663" s="15">
        <f ca="1">(BS663*DCF!E$46-DCF!E$5*MAX(BS663*DCF!E$46,0)-MAX(BS663-BR663,0)/Inputs!$B$24)*DCF!E$6</f>
        <v>-651.49023575150977</v>
      </c>
      <c r="DA663" s="15">
        <f ca="1">(BT663*DCF!F$46-DCF!F$5*MAX(BT663*DCF!F$46,0)-MAX(BT663-BS663,0)/Inputs!$B$24)*DCF!F$6</f>
        <v>-581.38943728093238</v>
      </c>
      <c r="DB663" s="15">
        <f ca="1">(BU663*DCF!G$46-DCF!G$5*MAX(BU663*DCF!G$46,0)-MAX(BU663-BT663,0)/Inputs!$B$24)*DCF!G$6</f>
        <v>-1386.5030008276881</v>
      </c>
      <c r="DC663" s="15">
        <f ca="1">(BV663*DCF!H$46-DCF!H$5*MAX(BV663*DCF!H$46,0)-MAX(BV663-BU663,0)/Inputs!$B$24)*DCF!H$6</f>
        <v>-1294.0567547936146</v>
      </c>
      <c r="DD663" s="15">
        <f ca="1">(BW663*DCF!I$46-DCF!I$5*MAX(BW663*DCF!I$46,0)-MAX(BW663-BV663,0)/Inputs!$B$24)*DCF!I$6</f>
        <v>286.95058693907947</v>
      </c>
      <c r="DE663" s="15">
        <f ca="1">(BX663*DCF!J$46-DCF!J$5*MAX(BX663*DCF!J$46,0)-MAX(BX663-BW663,0)/Inputs!$B$24)*DCF!J$6</f>
        <v>-125.35925284391558</v>
      </c>
      <c r="DF663" s="15">
        <f ca="1">(BY663*DCF!K$46-DCF!K$5*MAX(BY663*DCF!K$46,0)-MAX(BY663-BX663,0)/Inputs!$B$24)*DCF!K$6</f>
        <v>-209.57462403489296</v>
      </c>
      <c r="DG663" s="15">
        <f ca="1">(BZ663*DCF!L$46-DCF!L$5*MAX(BZ663*DCF!L$46,0)-MAX(BZ663-BY663,0)/Inputs!$B$24)*DCF!L$6</f>
        <v>-1421.3704570563477</v>
      </c>
      <c r="DH663" s="15">
        <f ca="1">(CA663*DCF!M$46-DCF!M$5*MAX(CA663*DCF!M$46,0)-MAX(CA663-BZ663,0)/Inputs!$B$24)*DCF!M$6</f>
        <v>2219.9592173105229</v>
      </c>
      <c r="DI663" s="15">
        <f ca="1">SUM(CB663:CL663)+BE663*DCF!M$10*(1+Inputs!$B$30)*(1-Inputs!$B$33)*(1-Inputs!$B$30/Inputs!$B$31)/(Inputs!$B$29-Inputs!$B$30)*DCF!M$6</f>
        <v>97974.558885788036</v>
      </c>
      <c r="DJ663" s="15">
        <f ca="1">SUM(CM663:CW663)+BP663*DCF!M$28*(1+Inputs!$B$30)*(1-Inputs!$B$33)*(1-Inputs!$B$30/Inputs!$B$31)/(Inputs!$B$29-Inputs!$B$30)*DCF!M$6</f>
        <v>430457.15736538591</v>
      </c>
      <c r="DK663" s="15">
        <f ca="1">SUM(CX663:DH663)+CA663*DCF!M$46*(1+Inputs!$B$30)*(1-Inputs!$B$33)*(1-Inputs!$B$30/Inputs!$B$31)/(Inputs!$B$29-Inputs!$B$30)*DCF!M$6</f>
        <v>65064.220811811159</v>
      </c>
      <c r="DM663" s="15">
        <f ca="1">DI663+DJ663+DK663+Inputs!$B$34+Inputs!$B$36-Inputs!$B$35</f>
        <v>670346.93706298515</v>
      </c>
    </row>
    <row r="664" spans="1:117" x14ac:dyDescent="0.75">
      <c r="A664" s="11">
        <v>651</v>
      </c>
      <c r="C664" s="24">
        <f t="shared" ref="C664:M673" ca="1" si="395">_xlfn.NORM.S.INV(RAND())</f>
        <v>1.1536317246264893</v>
      </c>
      <c r="D664" s="24">
        <f t="shared" ca="1" si="395"/>
        <v>-1.4789607237317446</v>
      </c>
      <c r="E664" s="24">
        <f t="shared" ca="1" si="395"/>
        <v>1.0034636980501961</v>
      </c>
      <c r="F664" s="24">
        <f t="shared" ca="1" si="395"/>
        <v>-0.42609663441346213</v>
      </c>
      <c r="G664" s="24">
        <f t="shared" ca="1" si="395"/>
        <v>-0.69935769547298432</v>
      </c>
      <c r="H664" s="24">
        <f t="shared" ca="1" si="395"/>
        <v>-7.0724619966009802E-2</v>
      </c>
      <c r="I664" s="24">
        <f t="shared" ca="1" si="395"/>
        <v>1.6019704124154011</v>
      </c>
      <c r="J664" s="24">
        <f t="shared" ca="1" si="395"/>
        <v>1.4152018879339801</v>
      </c>
      <c r="K664" s="24">
        <f t="shared" ca="1" si="395"/>
        <v>1.4683169832849257</v>
      </c>
      <c r="L664" s="24">
        <f t="shared" ca="1" si="395"/>
        <v>1.5168020307542107</v>
      </c>
      <c r="M664" s="24">
        <f t="shared" ca="1" si="395"/>
        <v>1.4400570233281822</v>
      </c>
      <c r="N664" s="24">
        <f ca="1">SQRT(Inputs!$B$38)*C664+SQRT(1-Inputs!$B$38)*_xlfn.NORM.S.INV(RAND())</f>
        <v>1.9268984259130155</v>
      </c>
      <c r="O664" s="24">
        <f ca="1">SQRT(Inputs!$B$38)*D664+SQRT(1-Inputs!$B$38)*_xlfn.NORM.S.INV(RAND())</f>
        <v>-0.55794185649177419</v>
      </c>
      <c r="P664" s="24">
        <f ca="1">SQRT(Inputs!$B$38)*E664+SQRT(1-Inputs!$B$38)*_xlfn.NORM.S.INV(RAND())</f>
        <v>0.41238138700875282</v>
      </c>
      <c r="Q664" s="24">
        <f ca="1">SQRT(Inputs!$B$38)*F664+SQRT(1-Inputs!$B$38)*_xlfn.NORM.S.INV(RAND())</f>
        <v>-2.1591396320865601</v>
      </c>
      <c r="R664" s="24">
        <f ca="1">SQRT(Inputs!$B$38)*G664+SQRT(1-Inputs!$B$38)*_xlfn.NORM.S.INV(RAND())</f>
        <v>-1.1755925192263224</v>
      </c>
      <c r="S664" s="24">
        <f ca="1">SQRT(Inputs!$B$38)*H664+SQRT(1-Inputs!$B$38)*_xlfn.NORM.S.INV(RAND())</f>
        <v>-0.79378344325633143</v>
      </c>
      <c r="T664" s="24">
        <f ca="1">SQRT(Inputs!$B$38)*I664+SQRT(1-Inputs!$B$38)*_xlfn.NORM.S.INV(RAND())</f>
        <v>1.2034686263990402</v>
      </c>
      <c r="U664" s="24">
        <f ca="1">SQRT(Inputs!$B$38)*J664+SQRT(1-Inputs!$B$38)*_xlfn.NORM.S.INV(RAND())</f>
        <v>0.2527785483942947</v>
      </c>
      <c r="V664" s="24">
        <f ca="1">SQRT(Inputs!$B$38)*K664+SQRT(1-Inputs!$B$38)*_xlfn.NORM.S.INV(RAND())</f>
        <v>1.6902628786932703</v>
      </c>
      <c r="W664" s="24">
        <f ca="1">SQRT(Inputs!$B$38)*L664+SQRT(1-Inputs!$B$38)*_xlfn.NORM.S.INV(RAND())</f>
        <v>1.1808192435223777</v>
      </c>
      <c r="X664" s="24">
        <f ca="1">SQRT(Inputs!$B$38)*M664+SQRT(1-Inputs!$B$38)*_xlfn.NORM.S.INV(RAND())</f>
        <v>-0.73021252002644133</v>
      </c>
      <c r="Y664" s="24">
        <f ca="1">SQRT(Inputs!$B$38)*C664+SQRT(1-Inputs!$B$38)*_xlfn.NORM.S.INV(RAND())</f>
        <v>1.3144989623809726</v>
      </c>
      <c r="Z664" s="24">
        <f ca="1">SQRT(Inputs!$B$38)*D664+SQRT(1-Inputs!$B$38)*_xlfn.NORM.S.INV(RAND())</f>
        <v>-0.23810518042228579</v>
      </c>
      <c r="AA664" s="24">
        <f ca="1">SQRT(Inputs!$B$38)*E664+SQRT(1-Inputs!$B$38)*_xlfn.NORM.S.INV(RAND())</f>
        <v>0.37235662298594235</v>
      </c>
      <c r="AB664" s="24">
        <f ca="1">SQRT(Inputs!$B$38)*F664+SQRT(1-Inputs!$B$38)*_xlfn.NORM.S.INV(RAND())</f>
        <v>-2.0683819170736957</v>
      </c>
      <c r="AC664" s="24">
        <f ca="1">SQRT(Inputs!$B$38)*G664+SQRT(1-Inputs!$B$38)*_xlfn.NORM.S.INV(RAND())</f>
        <v>0.28805645930475243</v>
      </c>
      <c r="AD664" s="24">
        <f ca="1">SQRT(Inputs!$B$38)*H664+SQRT(1-Inputs!$B$38)*_xlfn.NORM.S.INV(RAND())</f>
        <v>-0.44696930650194927</v>
      </c>
      <c r="AE664" s="24">
        <f ca="1">SQRT(Inputs!$B$38)*I664+SQRT(1-Inputs!$B$38)*_xlfn.NORM.S.INV(RAND())</f>
        <v>-0.4666152869885779</v>
      </c>
      <c r="AF664" s="24">
        <f ca="1">SQRT(Inputs!$B$38)*J664+SQRT(1-Inputs!$B$38)*_xlfn.NORM.S.INV(RAND())</f>
        <v>0.4551392737169736</v>
      </c>
      <c r="AG664" s="24">
        <f ca="1">SQRT(Inputs!$B$38)*K664+SQRT(1-Inputs!$B$38)*_xlfn.NORM.S.INV(RAND())</f>
        <v>0.75028988737667457</v>
      </c>
      <c r="AH664" s="24">
        <f ca="1">SQRT(Inputs!$B$38)*L664+SQRT(1-Inputs!$B$38)*_xlfn.NORM.S.INV(RAND())</f>
        <v>0.6147032337892504</v>
      </c>
      <c r="AI664" s="24">
        <f ca="1">SQRT(Inputs!$B$38)*M664+SQRT(1-Inputs!$B$38)*_xlfn.NORM.S.INV(RAND())</f>
        <v>0.31003180760674487</v>
      </c>
      <c r="AJ664" s="24">
        <f ca="1">SQRT(Inputs!$B$38)*C664+SQRT(1-Inputs!$B$38)*_xlfn.NORM.S.INV(RAND())</f>
        <v>0.16657362087650662</v>
      </c>
      <c r="AK664" s="24">
        <f ca="1">SQRT(Inputs!$B$38)*D664+SQRT(1-Inputs!$B$38)*_xlfn.NORM.S.INV(RAND())</f>
        <v>9.5836879904195205E-2</v>
      </c>
      <c r="AL664" s="24">
        <f ca="1">SQRT(Inputs!$B$38)*E664+SQRT(1-Inputs!$B$38)*_xlfn.NORM.S.INV(RAND())</f>
        <v>1.8147535932290833</v>
      </c>
      <c r="AM664" s="24">
        <f ca="1">SQRT(Inputs!$B$38)*F664+SQRT(1-Inputs!$B$38)*_xlfn.NORM.S.INV(RAND())</f>
        <v>-7.2365588087691224E-2</v>
      </c>
      <c r="AN664" s="24">
        <f ca="1">SQRT(Inputs!$B$38)*G664+SQRT(1-Inputs!$B$38)*_xlfn.NORM.S.INV(RAND())</f>
        <v>-0.2663971169232805</v>
      </c>
      <c r="AO664" s="24">
        <f ca="1">SQRT(Inputs!$B$38)*H664+SQRT(1-Inputs!$B$38)*_xlfn.NORM.S.INV(RAND())</f>
        <v>-1.6708490322265641</v>
      </c>
      <c r="AP664" s="24">
        <f ca="1">SQRT(Inputs!$B$38)*I664+SQRT(1-Inputs!$B$38)*_xlfn.NORM.S.INV(RAND())</f>
        <v>2.4335130371546438</v>
      </c>
      <c r="AQ664" s="24">
        <f ca="1">SQRT(Inputs!$B$38)*J664+SQRT(1-Inputs!$B$38)*_xlfn.NORM.S.INV(RAND())</f>
        <v>1.1728877532645257</v>
      </c>
      <c r="AR664" s="24">
        <f ca="1">SQRT(Inputs!$B$38)*K664+SQRT(1-Inputs!$B$38)*_xlfn.NORM.S.INV(RAND())</f>
        <v>0.8787781661679368</v>
      </c>
      <c r="AS664" s="24">
        <f ca="1">SQRT(Inputs!$B$38)*L664+SQRT(1-Inputs!$B$38)*_xlfn.NORM.S.INV(RAND())</f>
        <v>2.0459328336631915</v>
      </c>
      <c r="AT664" s="24">
        <f ca="1">SQRT(Inputs!$B$38)*M664+SQRT(1-Inputs!$B$38)*_xlfn.NORM.S.INV(RAND())</f>
        <v>0.8545101058082889</v>
      </c>
      <c r="AU664" s="15">
        <f ca="1">Inputs!$B$6*EXP($B$8-0.5*C$5^2+C$5*N664)</f>
        <v>6778.596748031031</v>
      </c>
      <c r="AV664" s="15">
        <f t="shared" ca="1" si="365"/>
        <v>7601.2878241139269</v>
      </c>
      <c r="AW664" s="15">
        <f t="shared" ca="1" si="366"/>
        <v>9798.5634453861385</v>
      </c>
      <c r="AX664" s="15">
        <f t="shared" ca="1" si="367"/>
        <v>9134.6620355930427</v>
      </c>
      <c r="AY664" s="15">
        <f t="shared" ca="1" si="368"/>
        <v>9731.3587723770834</v>
      </c>
      <c r="AZ664" s="15">
        <f t="shared" ca="1" si="369"/>
        <v>10905.546406552498</v>
      </c>
      <c r="BA664" s="15">
        <f t="shared" ca="1" si="370"/>
        <v>15136.990142402245</v>
      </c>
      <c r="BB664" s="15">
        <f t="shared" ca="1" si="371"/>
        <v>19007.62710513427</v>
      </c>
      <c r="BC664" s="15">
        <f t="shared" ca="1" si="372"/>
        <v>27405.241488773798</v>
      </c>
      <c r="BD664" s="15">
        <f t="shared" ca="1" si="373"/>
        <v>37494.651910068125</v>
      </c>
      <c r="BE664" s="15">
        <f t="shared" ca="1" si="374"/>
        <v>42988.58413534482</v>
      </c>
      <c r="BF664" s="15">
        <f ca="1">Inputs!$B$13*EXP($B$9-0.5*C$6^2+C$6*Y664)</f>
        <v>17948.56801570368</v>
      </c>
      <c r="BG664" s="15">
        <f t="shared" ca="1" si="375"/>
        <v>20954.652099963794</v>
      </c>
      <c r="BH664" s="15">
        <f t="shared" ca="1" si="376"/>
        <v>27233.752717805677</v>
      </c>
      <c r="BI664" s="15">
        <f t="shared" ca="1" si="377"/>
        <v>24248.140202618033</v>
      </c>
      <c r="BJ664" s="15">
        <f t="shared" ca="1" si="378"/>
        <v>30986.935432686445</v>
      </c>
      <c r="BK664" s="15">
        <f t="shared" ca="1" si="379"/>
        <v>35785.363574342024</v>
      </c>
      <c r="BL664" s="15">
        <f t="shared" ca="1" si="380"/>
        <v>41378.656670604098</v>
      </c>
      <c r="BM664" s="15">
        <f t="shared" ca="1" si="381"/>
        <v>53822.009697693837</v>
      </c>
      <c r="BN664" s="15">
        <f t="shared" ca="1" si="382"/>
        <v>72421.736251646988</v>
      </c>
      <c r="BO664" s="15">
        <f t="shared" ca="1" si="383"/>
        <v>95707.484396116517</v>
      </c>
      <c r="BP664" s="15">
        <f t="shared" ca="1" si="384"/>
        <v>122009.22058098829</v>
      </c>
      <c r="BQ664" s="15">
        <f ca="1">Inputs!$B$20*EXP($B$10-0.5*C$7^2+C$7*AJ664)</f>
        <v>4550.5776745430021</v>
      </c>
      <c r="BR664" s="15">
        <f t="shared" ca="1" si="385"/>
        <v>6365.3650450415244</v>
      </c>
      <c r="BS664" s="15">
        <f t="shared" ca="1" si="386"/>
        <v>14679.34477511361</v>
      </c>
      <c r="BT664" s="15">
        <f t="shared" ca="1" si="387"/>
        <v>19859.023922328812</v>
      </c>
      <c r="BU664" s="15">
        <f t="shared" ca="1" si="388"/>
        <v>25804.109961318078</v>
      </c>
      <c r="BV664" s="15">
        <f t="shared" ca="1" si="389"/>
        <v>24638.844499677685</v>
      </c>
      <c r="BW664" s="15">
        <f t="shared" ca="1" si="390"/>
        <v>57546.181345545832</v>
      </c>
      <c r="BX664" s="15">
        <f t="shared" ca="1" si="391"/>
        <v>101823.05405845081</v>
      </c>
      <c r="BY664" s="15">
        <f t="shared" ca="1" si="392"/>
        <v>168793.48861249647</v>
      </c>
      <c r="BZ664" s="15">
        <f t="shared" ca="1" si="393"/>
        <v>344984.76972348714</v>
      </c>
      <c r="CA664" s="15">
        <f t="shared" ca="1" si="394"/>
        <v>564064.527784248</v>
      </c>
      <c r="CB664" s="15">
        <f ca="1">(AU664*DCF!C$10-DCF!C$5*MAX(AU664*DCF!C$10,0)-MAX(AU664-Inputs!$B$6,0)/Inputs!$B$10)*DCF!C$6</f>
        <v>1030.1233520941967</v>
      </c>
      <c r="CC664" s="15">
        <f ca="1">(AV664*DCF!D$10-DCF!D$5*MAX(AV664*DCF!D$10,0)-MAX(AV664-AU664,0)/Inputs!$B$10)*DCF!D$6</f>
        <v>1652.1707225453592</v>
      </c>
      <c r="CD664" s="15">
        <f ca="1">(AW664*DCF!E$10-DCF!E$5*MAX(AW664*DCF!E$10,0)-MAX(AW664-AV664,0)/Inputs!$B$10)*DCF!E$6</f>
        <v>1767.414856757691</v>
      </c>
      <c r="CE664" s="15">
        <f ca="1">(AX664*DCF!F$10-DCF!F$5*MAX(AX664*DCF!F$10,0)-MAX(AX664-AW664,0)/Inputs!$B$10)*DCF!F$6</f>
        <v>1994.0821646122604</v>
      </c>
      <c r="CF664" s="15">
        <f ca="1">(AY664*DCF!G$10-DCF!G$5*MAX(AY664*DCF!G$10,0)-MAX(AY664-AX664,0)/Inputs!$B$10)*DCF!G$6</f>
        <v>1890.3522624386922</v>
      </c>
      <c r="CG664" s="15">
        <f ca="1">(AZ664*DCF!H$10-DCF!H$5*MAX(AZ664*DCF!H$10,0)-MAX(AZ664-AY664,0)/Inputs!$B$10)*DCF!H$6</f>
        <v>1908.8215926390785</v>
      </c>
      <c r="CH664" s="15">
        <f ca="1">(BA664*DCF!I$10-DCF!I$5*MAX(BA664*DCF!I$10,0)-MAX(BA664-AZ664,0)/Inputs!$B$10)*DCF!I$6</f>
        <v>2070.8708708681384</v>
      </c>
      <c r="CI664" s="15">
        <f ca="1">(BB664*DCF!J$10-DCF!J$5*MAX(BB664*DCF!J$10,0)-MAX(BB664-BA664,0)/Inputs!$B$10)*DCF!J$6</f>
        <v>2675.2216663764484</v>
      </c>
      <c r="CJ664" s="15">
        <f ca="1">(BC664*DCF!K$10-DCF!K$5*MAX(BC664*DCF!K$10,0)-MAX(BC664-BB664,0)/Inputs!$B$10)*DCF!K$6</f>
        <v>3236.2655704503559</v>
      </c>
      <c r="CK664" s="15">
        <f ca="1">(BD664*DCF!L$10-DCF!L$5*MAX(BD664*DCF!L$10,0)-MAX(BD664-BC664,0)/Inputs!$B$10)*DCF!L$6</f>
        <v>4350.1823758428172</v>
      </c>
      <c r="CL664" s="15">
        <f ca="1">(BE664*DCF!M$10-DCF!M$5*MAX(BE664*DCF!M$10,0)-MAX(BE664-BD664,0)/Inputs!$B$10)*DCF!M$6</f>
        <v>5409.9363313800468</v>
      </c>
      <c r="CM664" s="15">
        <f ca="1">(BF664*DCF!C$28-DCF!C$5*MAX(BF664*DCF!C$28,0)-MAX(BF664-Inputs!$B$13,0)/Inputs!$B$17)*DCF!C$6</f>
        <v>3962.4115737042594</v>
      </c>
      <c r="CN664" s="15">
        <f ca="1">(BG664*DCF!D$28-DCF!D$5*MAX(BG664*DCF!D$28,0)-MAX(BG664-BF664,0)/Inputs!$B$17)*DCF!D$6</f>
        <v>5530.2927745667039</v>
      </c>
      <c r="CO664" s="15">
        <f ca="1">(BH664*DCF!E$28-DCF!E$5*MAX(BH664*DCF!E$28,0)-MAX(BH664-BG664,0)/Inputs!$B$17)*DCF!E$6</f>
        <v>6475.5594046363631</v>
      </c>
      <c r="CP664" s="15">
        <f ca="1">(BI664*DCF!F$28-DCF!F$5*MAX(BI664*DCF!F$28,0)-MAX(BI664-BH664,0)/Inputs!$B$17)*DCF!F$6</f>
        <v>6582.7313480843532</v>
      </c>
      <c r="CQ664" s="15">
        <f ca="1">(BJ664*DCF!G$28-DCF!G$5*MAX(BJ664*DCF!G$28,0)-MAX(BJ664-BI664,0)/Inputs!$B$17)*DCF!G$6</f>
        <v>6906.3967086830144</v>
      </c>
      <c r="CR664" s="15">
        <f ca="1">(BK664*DCF!H$28-DCF!H$5*MAX(BK664*DCF!H$28,0)-MAX(BK664-BJ664,0)/Inputs!$B$17)*DCF!H$6</f>
        <v>8104.5741498429134</v>
      </c>
      <c r="CS664" s="15">
        <f ca="1">(BL664*DCF!I$28-DCF!I$5*MAX(BL664*DCF!I$28,0)-MAX(BL664-BK664,0)/Inputs!$B$17)*DCF!I$6</f>
        <v>8927.5077529517966</v>
      </c>
      <c r="CT664" s="15">
        <f ca="1">(BM664*DCF!J$28-DCF!J$5*MAX(BM664*DCF!J$28,0)-MAX(BM664-BL664,0)/Inputs!$B$17)*DCF!J$6</f>
        <v>10356.889309637809</v>
      </c>
      <c r="CU664" s="15">
        <f ca="1">(BN664*DCF!K$28-DCF!K$5*MAX(BN664*DCF!K$28,0)-MAX(BN664-BM664,0)/Inputs!$B$17)*DCF!K$6</f>
        <v>13016.037645404911</v>
      </c>
      <c r="CV664" s="15">
        <f ca="1">(BO664*DCF!L$28-DCF!L$5*MAX(BO664*DCF!L$28,0)-MAX(BO664-BN664,0)/Inputs!$B$17)*DCF!L$6</f>
        <v>16460.830793826422</v>
      </c>
      <c r="CW664" s="15">
        <f ca="1">(BP664*DCF!M$28-DCF!M$5*MAX(BP664*DCF!M$28,0)-MAX(BP664-BO664,0)/Inputs!$B$17)*DCF!M$6</f>
        <v>20206.834971022658</v>
      </c>
      <c r="CX664" s="15">
        <f ca="1">(BQ664*DCF!C$46-DCF!C$5*MAX(BQ664*DCF!C$46,0)-MAX(BQ664-Inputs!$B$20,0)/Inputs!$B$24)*DCF!C$6</f>
        <v>-1674.3032387133962</v>
      </c>
      <c r="CY664" s="15">
        <f ca="1">(BR664*DCF!D$46-DCF!D$5*MAX(BR664*DCF!D$46,0)-MAX(BR664-BQ664,0)/Inputs!$B$24)*DCF!D$6</f>
        <v>-1860.77407784569</v>
      </c>
      <c r="CZ664" s="15">
        <f ca="1">(BS664*DCF!E$46-DCF!E$5*MAX(BS664*DCF!E$46,0)-MAX(BS664-BR664,0)/Inputs!$B$24)*DCF!E$6</f>
        <v>-5013.000007666622</v>
      </c>
      <c r="DA664" s="15">
        <f ca="1">(BT664*DCF!F$46-DCF!F$5*MAX(BT664*DCF!F$46,0)-MAX(BT664-BS664,0)/Inputs!$B$24)*DCF!F$6</f>
        <v>-3332.3446000007862</v>
      </c>
      <c r="DB664" s="15">
        <f ca="1">(BU664*DCF!G$46-DCF!G$5*MAX(BU664*DCF!G$46,0)-MAX(BU664-BT664,0)/Inputs!$B$24)*DCF!G$6</f>
        <v>-2867.8087593607129</v>
      </c>
      <c r="DC664" s="15">
        <f ca="1">(BV664*DCF!H$46-DCF!H$5*MAX(BV664*DCF!H$46,0)-MAX(BV664-BU664,0)/Inputs!$B$24)*DCF!H$6</f>
        <v>0</v>
      </c>
      <c r="DD664" s="15">
        <f ca="1">(BW664*DCF!I$46-DCF!I$5*MAX(BW664*DCF!I$46,0)-MAX(BW664-BV664,0)/Inputs!$B$24)*DCF!I$6</f>
        <v>-8117.3720087419242</v>
      </c>
      <c r="DE664" s="15">
        <f ca="1">(BX664*DCF!J$46-DCF!J$5*MAX(BX664*DCF!J$46,0)-MAX(BX664-BW664,0)/Inputs!$B$24)*DCF!J$6</f>
        <v>-7470.3078012229507</v>
      </c>
      <c r="DF664" s="15">
        <f ca="1">(BY664*DCF!K$46-DCF!K$5*MAX(BY664*DCF!K$46,0)-MAX(BY664-BX664,0)/Inputs!$B$24)*DCF!K$6</f>
        <v>-6763.925635186607</v>
      </c>
      <c r="DG664" s="15">
        <f ca="1">(BZ664*DCF!L$46-DCF!L$5*MAX(BZ664*DCF!L$46,0)-MAX(BZ664-BY664,0)/Inputs!$B$24)*DCF!L$6</f>
        <v>-16025.470407058736</v>
      </c>
      <c r="DH664" s="15">
        <f ca="1">(CA664*DCF!M$46-DCF!M$5*MAX(CA664*DCF!M$46,0)-MAX(CA664-BZ664,0)/Inputs!$B$24)*DCF!M$6</f>
        <v>-1579.5366814160157</v>
      </c>
      <c r="DI664" s="15">
        <f ca="1">SUM(CB664:CL664)+BE664*DCF!M$10*(1+Inputs!$B$30)*(1-Inputs!$B$33)*(1-Inputs!$B$30/Inputs!$B$31)/(Inputs!$B$29-Inputs!$B$30)*DCF!M$6</f>
        <v>147623.23987984462</v>
      </c>
      <c r="DJ664" s="15">
        <f ca="1">SUM(CM664:CW664)+BP664*DCF!M$28*(1+Inputs!$B$30)*(1-Inputs!$B$33)*(1-Inputs!$B$30/Inputs!$B$31)/(Inputs!$B$29-Inputs!$B$30)*DCF!M$6</f>
        <v>559267.76547476777</v>
      </c>
      <c r="DK664" s="15">
        <f ca="1">SUM(CX664:DH664)+CA664*DCF!M$46*(1+Inputs!$B$30)*(1-Inputs!$B$33)*(1-Inputs!$B$30/Inputs!$B$31)/(Inputs!$B$29-Inputs!$B$30)*DCF!M$6</f>
        <v>817405.73445209337</v>
      </c>
      <c r="DM664" s="15">
        <f ca="1">DI664+DJ664+DK664+Inputs!$B$34+Inputs!$B$36-Inputs!$B$35</f>
        <v>1601147.7398067056</v>
      </c>
    </row>
    <row r="665" spans="1:117" x14ac:dyDescent="0.75">
      <c r="A665" s="11">
        <v>652</v>
      </c>
      <c r="C665" s="24">
        <f t="shared" ca="1" si="395"/>
        <v>0.49366043211269728</v>
      </c>
      <c r="D665" s="24">
        <f t="shared" ca="1" si="395"/>
        <v>-1.7356709739133926</v>
      </c>
      <c r="E665" s="24">
        <f t="shared" ca="1" si="395"/>
        <v>0.22970265813727708</v>
      </c>
      <c r="F665" s="24">
        <f t="shared" ca="1" si="395"/>
        <v>-0.82550062001432567</v>
      </c>
      <c r="G665" s="24">
        <f t="shared" ca="1" si="395"/>
        <v>-0.13452556398442075</v>
      </c>
      <c r="H665" s="24">
        <f t="shared" ca="1" si="395"/>
        <v>-0.53428691179237964</v>
      </c>
      <c r="I665" s="24">
        <f t="shared" ca="1" si="395"/>
        <v>-0.4566368133623846</v>
      </c>
      <c r="J665" s="24">
        <f t="shared" ca="1" si="395"/>
        <v>-3.0513847911565039E-2</v>
      </c>
      <c r="K665" s="24">
        <f t="shared" ca="1" si="395"/>
        <v>1.7268370899502403</v>
      </c>
      <c r="L665" s="24">
        <f t="shared" ca="1" si="395"/>
        <v>-0.26203413433024714</v>
      </c>
      <c r="M665" s="24">
        <f t="shared" ca="1" si="395"/>
        <v>-0.83654390971977932</v>
      </c>
      <c r="N665" s="24">
        <f ca="1">SQRT(Inputs!$B$38)*C665+SQRT(1-Inputs!$B$38)*_xlfn.NORM.S.INV(RAND())</f>
        <v>1.1493403851924344</v>
      </c>
      <c r="O665" s="24">
        <f ca="1">SQRT(Inputs!$B$38)*D665+SQRT(1-Inputs!$B$38)*_xlfn.NORM.S.INV(RAND())</f>
        <v>-0.30614914290941475</v>
      </c>
      <c r="P665" s="24">
        <f ca="1">SQRT(Inputs!$B$38)*E665+SQRT(1-Inputs!$B$38)*_xlfn.NORM.S.INV(RAND())</f>
        <v>1.6073553627254831</v>
      </c>
      <c r="Q665" s="24">
        <f ca="1">SQRT(Inputs!$B$38)*F665+SQRT(1-Inputs!$B$38)*_xlfn.NORM.S.INV(RAND())</f>
        <v>-1.06654434773236</v>
      </c>
      <c r="R665" s="24">
        <f ca="1">SQRT(Inputs!$B$38)*G665+SQRT(1-Inputs!$B$38)*_xlfn.NORM.S.INV(RAND())</f>
        <v>-1.3986174319857915E-2</v>
      </c>
      <c r="S665" s="24">
        <f ca="1">SQRT(Inputs!$B$38)*H665+SQRT(1-Inputs!$B$38)*_xlfn.NORM.S.INV(RAND())</f>
        <v>0.27855275135565566</v>
      </c>
      <c r="T665" s="24">
        <f ca="1">SQRT(Inputs!$B$38)*I665+SQRT(1-Inputs!$B$38)*_xlfn.NORM.S.INV(RAND())</f>
        <v>0.38923014283355839</v>
      </c>
      <c r="U665" s="24">
        <f ca="1">SQRT(Inputs!$B$38)*J665+SQRT(1-Inputs!$B$38)*_xlfn.NORM.S.INV(RAND())</f>
        <v>-0.32527194437950929</v>
      </c>
      <c r="V665" s="24">
        <f ca="1">SQRT(Inputs!$B$38)*K665+SQRT(1-Inputs!$B$38)*_xlfn.NORM.S.INV(RAND())</f>
        <v>0.29931070396509807</v>
      </c>
      <c r="W665" s="24">
        <f ca="1">SQRT(Inputs!$B$38)*L665+SQRT(1-Inputs!$B$38)*_xlfn.NORM.S.INV(RAND())</f>
        <v>-0.24308739398153445</v>
      </c>
      <c r="X665" s="24">
        <f ca="1">SQRT(Inputs!$B$38)*M665+SQRT(1-Inputs!$B$38)*_xlfn.NORM.S.INV(RAND())</f>
        <v>0.18441448057634663</v>
      </c>
      <c r="Y665" s="24">
        <f ca="1">SQRT(Inputs!$B$38)*C665+SQRT(1-Inputs!$B$38)*_xlfn.NORM.S.INV(RAND())</f>
        <v>-0.24553034783422312</v>
      </c>
      <c r="Z665" s="24">
        <f ca="1">SQRT(Inputs!$B$38)*D665+SQRT(1-Inputs!$B$38)*_xlfn.NORM.S.INV(RAND())</f>
        <v>-0.2132963668843787</v>
      </c>
      <c r="AA665" s="24">
        <f ca="1">SQRT(Inputs!$B$38)*E665+SQRT(1-Inputs!$B$38)*_xlfn.NORM.S.INV(RAND())</f>
        <v>0.36594912229814358</v>
      </c>
      <c r="AB665" s="24">
        <f ca="1">SQRT(Inputs!$B$38)*F665+SQRT(1-Inputs!$B$38)*_xlfn.NORM.S.INV(RAND())</f>
        <v>-0.19302048151100992</v>
      </c>
      <c r="AC665" s="24">
        <f ca="1">SQRT(Inputs!$B$38)*G665+SQRT(1-Inputs!$B$38)*_xlfn.NORM.S.INV(RAND())</f>
        <v>0.13694105167495402</v>
      </c>
      <c r="AD665" s="24">
        <f ca="1">SQRT(Inputs!$B$38)*H665+SQRT(1-Inputs!$B$38)*_xlfn.NORM.S.INV(RAND())</f>
        <v>0.92096195804446035</v>
      </c>
      <c r="AE665" s="24">
        <f ca="1">SQRT(Inputs!$B$38)*I665+SQRT(1-Inputs!$B$38)*_xlfn.NORM.S.INV(RAND())</f>
        <v>-1.3330462294530259</v>
      </c>
      <c r="AF665" s="24">
        <f ca="1">SQRT(Inputs!$B$38)*J665+SQRT(1-Inputs!$B$38)*_xlfn.NORM.S.INV(RAND())</f>
        <v>1.0775814288677059</v>
      </c>
      <c r="AG665" s="24">
        <f ca="1">SQRT(Inputs!$B$38)*K665+SQRT(1-Inputs!$B$38)*_xlfn.NORM.S.INV(RAND())</f>
        <v>0.53756674598336462</v>
      </c>
      <c r="AH665" s="24">
        <f ca="1">SQRT(Inputs!$B$38)*L665+SQRT(1-Inputs!$B$38)*_xlfn.NORM.S.INV(RAND())</f>
        <v>-0.23567212878181351</v>
      </c>
      <c r="AI665" s="24">
        <f ca="1">SQRT(Inputs!$B$38)*M665+SQRT(1-Inputs!$B$38)*_xlfn.NORM.S.INV(RAND())</f>
        <v>0.19857371277954178</v>
      </c>
      <c r="AJ665" s="24">
        <f ca="1">SQRT(Inputs!$B$38)*C665+SQRT(1-Inputs!$B$38)*_xlfn.NORM.S.INV(RAND())</f>
        <v>0.62470516168285317</v>
      </c>
      <c r="AK665" s="24">
        <f ca="1">SQRT(Inputs!$B$38)*D665+SQRT(1-Inputs!$B$38)*_xlfn.NORM.S.INV(RAND())</f>
        <v>-1.5958942145655004</v>
      </c>
      <c r="AL665" s="24">
        <f ca="1">SQRT(Inputs!$B$38)*E665+SQRT(1-Inputs!$B$38)*_xlfn.NORM.S.INV(RAND())</f>
        <v>-0.45503865270514776</v>
      </c>
      <c r="AM665" s="24">
        <f ca="1">SQRT(Inputs!$B$38)*F665+SQRT(1-Inputs!$B$38)*_xlfn.NORM.S.INV(RAND())</f>
        <v>-0.98685869005009774</v>
      </c>
      <c r="AN665" s="24">
        <f ca="1">SQRT(Inputs!$B$38)*G665+SQRT(1-Inputs!$B$38)*_xlfn.NORM.S.INV(RAND())</f>
        <v>-2.4674195816497095E-2</v>
      </c>
      <c r="AO665" s="24">
        <f ca="1">SQRT(Inputs!$B$38)*H665+SQRT(1-Inputs!$B$38)*_xlfn.NORM.S.INV(RAND())</f>
        <v>-0.72748471593984099</v>
      </c>
      <c r="AP665" s="24">
        <f ca="1">SQRT(Inputs!$B$38)*I665+SQRT(1-Inputs!$B$38)*_xlfn.NORM.S.INV(RAND())</f>
        <v>8.1377826097053407E-2</v>
      </c>
      <c r="AQ665" s="24">
        <f ca="1">SQRT(Inputs!$B$38)*J665+SQRT(1-Inputs!$B$38)*_xlfn.NORM.S.INV(RAND())</f>
        <v>0.90332030230818816</v>
      </c>
      <c r="AR665" s="24">
        <f ca="1">SQRT(Inputs!$B$38)*K665+SQRT(1-Inputs!$B$38)*_xlfn.NORM.S.INV(RAND())</f>
        <v>0.27519672840246201</v>
      </c>
      <c r="AS665" s="24">
        <f ca="1">SQRT(Inputs!$B$38)*L665+SQRT(1-Inputs!$B$38)*_xlfn.NORM.S.INV(RAND())</f>
        <v>-0.30666217875167656</v>
      </c>
      <c r="AT665" s="24">
        <f ca="1">SQRT(Inputs!$B$38)*M665+SQRT(1-Inputs!$B$38)*_xlfn.NORM.S.INV(RAND())</f>
        <v>-0.49461738954317214</v>
      </c>
      <c r="AU665" s="15">
        <f ca="1">Inputs!$B$6*EXP($B$8-0.5*C$5^2+C$5*N665)</f>
        <v>5976.9141116672972</v>
      </c>
      <c r="AV665" s="15">
        <f t="shared" ca="1" si="365"/>
        <v>6955.0885672302593</v>
      </c>
      <c r="AW665" s="15">
        <f t="shared" ca="1" si="366"/>
        <v>10533.610492888058</v>
      </c>
      <c r="AX665" s="15">
        <f t="shared" ca="1" si="367"/>
        <v>11256.12744825725</v>
      </c>
      <c r="AY665" s="15">
        <f t="shared" ca="1" si="368"/>
        <v>13733.685368920273</v>
      </c>
      <c r="AZ665" s="15">
        <f t="shared" ca="1" si="369"/>
        <v>17319.873724460216</v>
      </c>
      <c r="BA665" s="15">
        <f t="shared" ca="1" si="370"/>
        <v>22076.342984495219</v>
      </c>
      <c r="BB665" s="15">
        <f t="shared" ca="1" si="371"/>
        <v>26161.550718001621</v>
      </c>
      <c r="BC665" s="15">
        <f t="shared" ca="1" si="372"/>
        <v>32980.494447652178</v>
      </c>
      <c r="BD665" s="15">
        <f t="shared" ca="1" si="373"/>
        <v>39495.917586383635</v>
      </c>
      <c r="BE665" s="15">
        <f t="shared" ca="1" si="374"/>
        <v>49216.952076674876</v>
      </c>
      <c r="BF665" s="15">
        <f ca="1">Inputs!$B$13*EXP($B$9-0.5*C$6^2+C$6*Y665)</f>
        <v>13173.906960151155</v>
      </c>
      <c r="BG665" s="15">
        <f t="shared" ca="1" si="375"/>
        <v>15449.319145088393</v>
      </c>
      <c r="BH665" s="15">
        <f t="shared" ca="1" si="376"/>
        <v>20057.409497278626</v>
      </c>
      <c r="BI665" s="15">
        <f t="shared" ca="1" si="377"/>
        <v>23834.547275797882</v>
      </c>
      <c r="BJ665" s="15">
        <f t="shared" ca="1" si="378"/>
        <v>29802.111289671597</v>
      </c>
      <c r="BK665" s="15">
        <f t="shared" ca="1" si="379"/>
        <v>41462.409298169878</v>
      </c>
      <c r="BL665" s="15">
        <f t="shared" ca="1" si="380"/>
        <v>42851.097233989945</v>
      </c>
      <c r="BM665" s="15">
        <f t="shared" ca="1" si="381"/>
        <v>60218.102448500846</v>
      </c>
      <c r="BN665" s="15">
        <f t="shared" ca="1" si="382"/>
        <v>78988.726784365092</v>
      </c>
      <c r="BO665" s="15">
        <f t="shared" ca="1" si="383"/>
        <v>94561.208675985792</v>
      </c>
      <c r="BP665" s="15">
        <f t="shared" ca="1" si="384"/>
        <v>119035.24851756569</v>
      </c>
      <c r="BQ665" s="15">
        <f ca="1">Inputs!$B$20*EXP($B$10-0.5*C$7^2+C$7*AJ665)</f>
        <v>5353.4730194987615</v>
      </c>
      <c r="BR665" s="15">
        <f t="shared" ca="1" si="385"/>
        <v>4375.8593716177065</v>
      </c>
      <c r="BS665" s="15">
        <f t="shared" ca="1" si="386"/>
        <v>5258.1633798818239</v>
      </c>
      <c r="BT665" s="15">
        <f t="shared" ca="1" si="387"/>
        <v>5596.2565150731098</v>
      </c>
      <c r="BU665" s="15">
        <f t="shared" ca="1" si="388"/>
        <v>7709.5731801160637</v>
      </c>
      <c r="BV665" s="15">
        <f t="shared" ca="1" si="389"/>
        <v>9104.71038538004</v>
      </c>
      <c r="BW665" s="15">
        <f t="shared" ca="1" si="390"/>
        <v>12925.832253087094</v>
      </c>
      <c r="BX665" s="15">
        <f t="shared" ca="1" si="391"/>
        <v>21667.973019693505</v>
      </c>
      <c r="BY665" s="15">
        <f t="shared" ca="1" si="392"/>
        <v>32001.881116096058</v>
      </c>
      <c r="BZ665" s="15">
        <f t="shared" ca="1" si="393"/>
        <v>42441.744563289918</v>
      </c>
      <c r="CA665" s="15">
        <f t="shared" ca="1" si="394"/>
        <v>54601.41422051983</v>
      </c>
      <c r="CB665" s="15">
        <f ca="1">(AU665*DCF!C$10-DCF!C$5*MAX(AU665*DCF!C$10,0)-MAX(AU665-Inputs!$B$6,0)/Inputs!$B$10)*DCF!C$6</f>
        <v>1035.8394921840429</v>
      </c>
      <c r="CC665" s="15">
        <f ca="1">(AV665*DCF!D$10-DCF!D$5*MAX(AV665*DCF!D$10,0)-MAX(AV665-AU665,0)/Inputs!$B$10)*DCF!D$6</f>
        <v>1456.7534787391335</v>
      </c>
      <c r="CD665" s="15">
        <f ca="1">(AW665*DCF!E$10-DCF!E$5*MAX(AW665*DCF!E$10,0)-MAX(AW665-AV665,0)/Inputs!$B$10)*DCF!E$6</f>
        <v>1626.0116515876891</v>
      </c>
      <c r="CE665" s="15">
        <f ca="1">(AX665*DCF!F$10-DCF!F$5*MAX(AX665*DCF!F$10,0)-MAX(AX665-AW665,0)/Inputs!$B$10)*DCF!F$6</f>
        <v>2306.8568181368787</v>
      </c>
      <c r="CF665" s="15">
        <f ca="1">(AY665*DCF!G$10-DCF!G$5*MAX(AY665*DCF!G$10,0)-MAX(AY665-AX665,0)/Inputs!$B$10)*DCF!G$6</f>
        <v>2353.4570045528321</v>
      </c>
      <c r="CG665" s="15">
        <f ca="1">(AZ665*DCF!H$10-DCF!H$5*MAX(AZ665*DCF!H$10,0)-MAX(AZ665-AY665,0)/Inputs!$B$10)*DCF!H$6</f>
        <v>2725.8738733832015</v>
      </c>
      <c r="CH665" s="15">
        <f ca="1">(BA665*DCF!I$10-DCF!I$5*MAX(BA665*DCF!I$10,0)-MAX(BA665-AZ665,0)/Inputs!$B$10)*DCF!I$6</f>
        <v>3252.3149055563808</v>
      </c>
      <c r="CI665" s="15">
        <f ca="1">(BB665*DCF!J$10-DCF!J$5*MAX(BB665*DCF!J$10,0)-MAX(BB665-BA665,0)/Inputs!$B$10)*DCF!J$6</f>
        <v>3870.3368932993058</v>
      </c>
      <c r="CJ665" s="15">
        <f ca="1">(BC665*DCF!K$10-DCF!K$5*MAX(BC665*DCF!K$10,0)-MAX(BC665-BB665,0)/Inputs!$B$10)*DCF!K$6</f>
        <v>4354.7816175288835</v>
      </c>
      <c r="CK665" s="15">
        <f ca="1">(BD665*DCF!L$10-DCF!L$5*MAX(BD665*DCF!L$10,0)-MAX(BD665-BC665,0)/Inputs!$B$10)*DCF!L$6</f>
        <v>5114.1857193698634</v>
      </c>
      <c r="CL665" s="15">
        <f ca="1">(BE665*DCF!M$10-DCF!M$5*MAX(BE665*DCF!M$10,0)-MAX(BE665-BD665,0)/Inputs!$B$10)*DCF!M$6</f>
        <v>5783.8670741514379</v>
      </c>
      <c r="CM665" s="15">
        <f ca="1">(BF665*DCF!C$28-DCF!C$5*MAX(BF665*DCF!C$28,0)-MAX(BF665-Inputs!$B$13,0)/Inputs!$B$17)*DCF!C$6</f>
        <v>3607.9094168111765</v>
      </c>
      <c r="CN665" s="15">
        <f ca="1">(BG665*DCF!D$28-DCF!D$5*MAX(BG665*DCF!D$28,0)-MAX(BG665-BF665,0)/Inputs!$B$17)*DCF!D$6</f>
        <v>4064.7310625573828</v>
      </c>
      <c r="CO665" s="15">
        <f ca="1">(BH665*DCF!E$28-DCF!E$5*MAX(BH665*DCF!E$28,0)-MAX(BH665-BG665,0)/Inputs!$B$17)*DCF!E$6</f>
        <v>4772.4243417008638</v>
      </c>
      <c r="CP665" s="15">
        <f ca="1">(BI665*DCF!F$28-DCF!F$5*MAX(BI665*DCF!F$28,0)-MAX(BI665-BH665,0)/Inputs!$B$17)*DCF!F$6</f>
        <v>5782.7641280508151</v>
      </c>
      <c r="CQ665" s="15">
        <f ca="1">(BJ665*DCF!G$28-DCF!G$5*MAX(BJ665*DCF!G$28,0)-MAX(BJ665-BI665,0)/Inputs!$B$17)*DCF!G$6</f>
        <v>6728.698567272756</v>
      </c>
      <c r="CR665" s="15">
        <f ca="1">(BK665*DCF!H$28-DCF!H$5*MAX(BK665*DCF!H$28,0)-MAX(BK665-BJ665,0)/Inputs!$B$17)*DCF!H$6</f>
        <v>8442.4281817743395</v>
      </c>
      <c r="CS665" s="15">
        <f ca="1">(BL665*DCF!I$28-DCF!I$5*MAX(BL665*DCF!I$28,0)-MAX(BL665-BK665,0)/Inputs!$B$17)*DCF!I$6</f>
        <v>9877.2463654401581</v>
      </c>
      <c r="CT665" s="15">
        <f ca="1">(BM665*DCF!J$28-DCF!J$5*MAX(BM665*DCF!J$28,0)-MAX(BM665-BL665,0)/Inputs!$B$17)*DCF!J$6</f>
        <v>11130.912914288308</v>
      </c>
      <c r="CU665" s="15">
        <f ca="1">(BN665*DCF!K$28-DCF!K$5*MAX(BN665*DCF!K$28,0)-MAX(BN665-BM665,0)/Inputs!$B$17)*DCF!K$6</f>
        <v>14381.943235231538</v>
      </c>
      <c r="CV665" s="15">
        <f ca="1">(BO665*DCF!L$28-DCF!L$5*MAX(BO665*DCF!L$28,0)-MAX(BO665-BN665,0)/Inputs!$B$17)*DCF!L$6</f>
        <v>17104.893665747131</v>
      </c>
      <c r="CW665" s="15">
        <f ca="1">(BP665*DCF!M$28-DCF!M$5*MAX(BP665*DCF!M$28,0)-MAX(BP665-BO665,0)/Inputs!$B$17)*DCF!M$6</f>
        <v>19838.326031017063</v>
      </c>
      <c r="CX665" s="15">
        <f ca="1">(BQ665*DCF!C$46-DCF!C$5*MAX(BQ665*DCF!C$46,0)-MAX(BQ665-Inputs!$B$20,0)/Inputs!$B$24)*DCF!C$6</f>
        <v>-2230.5817687058393</v>
      </c>
      <c r="CY665" s="15">
        <f ca="1">(BR665*DCF!D$46-DCF!D$5*MAX(BR665*DCF!D$46,0)-MAX(BR665-BQ665,0)/Inputs!$B$24)*DCF!D$6</f>
        <v>-746.85714837545993</v>
      </c>
      <c r="CZ665" s="15">
        <f ca="1">(BS665*DCF!E$46-DCF!E$5*MAX(BS665*DCF!E$46,0)-MAX(BS665-BR665,0)/Inputs!$B$24)*DCF!E$6</f>
        <v>-969.56692543289398</v>
      </c>
      <c r="DA665" s="15">
        <f ca="1">(BT665*DCF!F$46-DCF!F$5*MAX(BT665*DCF!F$46,0)-MAX(BT665-BS665,0)/Inputs!$B$24)*DCF!F$6</f>
        <v>-530.66518012282711</v>
      </c>
      <c r="DB665" s="15">
        <f ca="1">(BU665*DCF!G$46-DCF!G$5*MAX(BU665*DCF!G$46,0)-MAX(BU665-BT665,0)/Inputs!$B$24)*DCF!G$6</f>
        <v>-970.21278160383702</v>
      </c>
      <c r="DC665" s="15">
        <f ca="1">(BV665*DCF!H$46-DCF!H$5*MAX(BV665*DCF!H$46,0)-MAX(BV665-BU665,0)/Inputs!$B$24)*DCF!H$6</f>
        <v>-433.53033838829998</v>
      </c>
      <c r="DD665" s="15">
        <f ca="1">(BW665*DCF!I$46-DCF!I$5*MAX(BW665*DCF!I$46,0)-MAX(BW665-BV665,0)/Inputs!$B$24)*DCF!I$6</f>
        <v>-798.36916046230567</v>
      </c>
      <c r="DE665" s="15">
        <f ca="1">(BX665*DCF!J$46-DCF!J$5*MAX(BX665*DCF!J$46,0)-MAX(BX665-BW665,0)/Inputs!$B$24)*DCF!J$6</f>
        <v>-1409.3613734943426</v>
      </c>
      <c r="DF665" s="15">
        <f ca="1">(BY665*DCF!K$46-DCF!K$5*MAX(BY665*DCF!K$46,0)-MAX(BY665-BX665,0)/Inputs!$B$24)*DCF!K$6</f>
        <v>-703.47806128023319</v>
      </c>
      <c r="DG665" s="15">
        <f ca="1">(BZ665*DCF!L$46-DCF!L$5*MAX(BZ665*DCF!L$46,0)-MAX(BZ665-BY665,0)/Inputs!$B$24)*DCF!L$6</f>
        <v>571.225904455913</v>
      </c>
      <c r="DH665" s="15">
        <f ca="1">(CA665*DCF!M$46-DCF!M$5*MAX(CA665*DCF!M$46,0)-MAX(CA665-BZ665,0)/Inputs!$B$24)*DCF!M$6</f>
        <v>1738.4822207956806</v>
      </c>
      <c r="DI665" s="15">
        <f ca="1">SUM(CB665:CL665)+BE665*DCF!M$10*(1+Inputs!$B$30)*(1-Inputs!$B$33)*(1-Inputs!$B$30/Inputs!$B$31)/(Inputs!$B$29-Inputs!$B$30)*DCF!M$6</f>
        <v>170851.70698469027</v>
      </c>
      <c r="DJ665" s="15">
        <f ca="1">SUM(CM665:CW665)+BP665*DCF!M$28*(1+Inputs!$B$30)*(1-Inputs!$B$33)*(1-Inputs!$B$30/Inputs!$B$31)/(Inputs!$B$29-Inputs!$B$30)*DCF!M$6</f>
        <v>547434.50551334582</v>
      </c>
      <c r="DK665" s="15">
        <f ca="1">SUM(CX665:DH665)+CA665*DCF!M$46*(1+Inputs!$B$30)*(1-Inputs!$B$33)*(1-Inputs!$B$30/Inputs!$B$31)/(Inputs!$B$29-Inputs!$B$30)*DCF!M$6</f>
        <v>77937.339723308789</v>
      </c>
      <c r="DM665" s="15">
        <f ca="1">DI665+DJ665+DK665+Inputs!$B$34+Inputs!$B$36-Inputs!$B$35</f>
        <v>873074.5522213449</v>
      </c>
    </row>
    <row r="666" spans="1:117" x14ac:dyDescent="0.75">
      <c r="A666" s="11">
        <v>653</v>
      </c>
      <c r="C666" s="24">
        <f t="shared" ca="1" si="395"/>
        <v>-1.2265762577708224</v>
      </c>
      <c r="D666" s="24">
        <f t="shared" ca="1" si="395"/>
        <v>0.5119186244558348</v>
      </c>
      <c r="E666" s="24">
        <f t="shared" ca="1" si="395"/>
        <v>-1.118008620738397</v>
      </c>
      <c r="F666" s="24">
        <f t="shared" ca="1" si="395"/>
        <v>1.3666783957823194</v>
      </c>
      <c r="G666" s="24">
        <f t="shared" ca="1" si="395"/>
        <v>-1.7484179717323722</v>
      </c>
      <c r="H666" s="24">
        <f t="shared" ca="1" si="395"/>
        <v>0.56414173846372728</v>
      </c>
      <c r="I666" s="24">
        <f t="shared" ca="1" si="395"/>
        <v>-2.5210482350168033</v>
      </c>
      <c r="J666" s="24">
        <f t="shared" ca="1" si="395"/>
        <v>-3.0206697026269203E-2</v>
      </c>
      <c r="K666" s="24">
        <f t="shared" ca="1" si="395"/>
        <v>-0.86945869113770224</v>
      </c>
      <c r="L666" s="24">
        <f t="shared" ca="1" si="395"/>
        <v>-1.2318870364933365</v>
      </c>
      <c r="M666" s="24">
        <f t="shared" ca="1" si="395"/>
        <v>2.5559380495752166</v>
      </c>
      <c r="N666" s="24">
        <f ca="1">SQRT(Inputs!$B$38)*C666+SQRT(1-Inputs!$B$38)*_xlfn.NORM.S.INV(RAND())</f>
        <v>-0.23068946866110124</v>
      </c>
      <c r="O666" s="24">
        <f ca="1">SQRT(Inputs!$B$38)*D666+SQRT(1-Inputs!$B$38)*_xlfn.NORM.S.INV(RAND())</f>
        <v>0.59186290611400061</v>
      </c>
      <c r="P666" s="24">
        <f ca="1">SQRT(Inputs!$B$38)*E666+SQRT(1-Inputs!$B$38)*_xlfn.NORM.S.INV(RAND())</f>
        <v>-0.51738520259035714</v>
      </c>
      <c r="Q666" s="24">
        <f ca="1">SQRT(Inputs!$B$38)*F666+SQRT(1-Inputs!$B$38)*_xlfn.NORM.S.INV(RAND())</f>
        <v>0.54545190059066173</v>
      </c>
      <c r="R666" s="24">
        <f ca="1">SQRT(Inputs!$B$38)*G666+SQRT(1-Inputs!$B$38)*_xlfn.NORM.S.INV(RAND())</f>
        <v>-2.160660345000962</v>
      </c>
      <c r="S666" s="24">
        <f ca="1">SQRT(Inputs!$B$38)*H666+SQRT(1-Inputs!$B$38)*_xlfn.NORM.S.INV(RAND())</f>
        <v>-0.28753722011680816</v>
      </c>
      <c r="T666" s="24">
        <f ca="1">SQRT(Inputs!$B$38)*I666+SQRT(1-Inputs!$B$38)*_xlfn.NORM.S.INV(RAND())</f>
        <v>-1.2469801967109824</v>
      </c>
      <c r="U666" s="24">
        <f ca="1">SQRT(Inputs!$B$38)*J666+SQRT(1-Inputs!$B$38)*_xlfn.NORM.S.INV(RAND())</f>
        <v>-0.46141254761322914</v>
      </c>
      <c r="V666" s="24">
        <f ca="1">SQRT(Inputs!$B$38)*K666+SQRT(1-Inputs!$B$38)*_xlfn.NORM.S.INV(RAND())</f>
        <v>-1.6693170331557852</v>
      </c>
      <c r="W666" s="24">
        <f ca="1">SQRT(Inputs!$B$38)*L666+SQRT(1-Inputs!$B$38)*_xlfn.NORM.S.INV(RAND())</f>
        <v>-1.2896895373151751</v>
      </c>
      <c r="X666" s="24">
        <f ca="1">SQRT(Inputs!$B$38)*M666+SQRT(1-Inputs!$B$38)*_xlfn.NORM.S.INV(RAND())</f>
        <v>1.1727202914567132</v>
      </c>
      <c r="Y666" s="24">
        <f ca="1">SQRT(Inputs!$B$38)*C666+SQRT(1-Inputs!$B$38)*_xlfn.NORM.S.INV(RAND())</f>
        <v>-1.3330736025747265</v>
      </c>
      <c r="Z666" s="24">
        <f ca="1">SQRT(Inputs!$B$38)*D666+SQRT(1-Inputs!$B$38)*_xlfn.NORM.S.INV(RAND())</f>
        <v>1.3239310199713459</v>
      </c>
      <c r="AA666" s="24">
        <f ca="1">SQRT(Inputs!$B$38)*E666+SQRT(1-Inputs!$B$38)*_xlfn.NORM.S.INV(RAND())</f>
        <v>0.18863977289762224</v>
      </c>
      <c r="AB666" s="24">
        <f ca="1">SQRT(Inputs!$B$38)*F666+SQRT(1-Inputs!$B$38)*_xlfn.NORM.S.INV(RAND())</f>
        <v>0.27417154990389747</v>
      </c>
      <c r="AC666" s="24">
        <f ca="1">SQRT(Inputs!$B$38)*G666+SQRT(1-Inputs!$B$38)*_xlfn.NORM.S.INV(RAND())</f>
        <v>-0.84667193166285681</v>
      </c>
      <c r="AD666" s="24">
        <f ca="1">SQRT(Inputs!$B$38)*H666+SQRT(1-Inputs!$B$38)*_xlfn.NORM.S.INV(RAND())</f>
        <v>-1.7922178579508041</v>
      </c>
      <c r="AE666" s="24">
        <f ca="1">SQRT(Inputs!$B$38)*I666+SQRT(1-Inputs!$B$38)*_xlfn.NORM.S.INV(RAND())</f>
        <v>-1.6010025577546976</v>
      </c>
      <c r="AF666" s="24">
        <f ca="1">SQRT(Inputs!$B$38)*J666+SQRT(1-Inputs!$B$38)*_xlfn.NORM.S.INV(RAND())</f>
        <v>0.16818860891936971</v>
      </c>
      <c r="AG666" s="24">
        <f ca="1">SQRT(Inputs!$B$38)*K666+SQRT(1-Inputs!$B$38)*_xlfn.NORM.S.INV(RAND())</f>
        <v>-1.015604056940218</v>
      </c>
      <c r="AH666" s="24">
        <f ca="1">SQRT(Inputs!$B$38)*L666+SQRT(1-Inputs!$B$38)*_xlfn.NORM.S.INV(RAND())</f>
        <v>-0.35521646448606931</v>
      </c>
      <c r="AI666" s="24">
        <f ca="1">SQRT(Inputs!$B$38)*M666+SQRT(1-Inputs!$B$38)*_xlfn.NORM.S.INV(RAND())</f>
        <v>1.3557901769007488</v>
      </c>
      <c r="AJ666" s="24">
        <f ca="1">SQRT(Inputs!$B$38)*C666+SQRT(1-Inputs!$B$38)*_xlfn.NORM.S.INV(RAND())</f>
        <v>-0.37075635651372962</v>
      </c>
      <c r="AK666" s="24">
        <f ca="1">SQRT(Inputs!$B$38)*D666+SQRT(1-Inputs!$B$38)*_xlfn.NORM.S.INV(RAND())</f>
        <v>-0.32961482786635576</v>
      </c>
      <c r="AL666" s="24">
        <f ca="1">SQRT(Inputs!$B$38)*E666+SQRT(1-Inputs!$B$38)*_xlfn.NORM.S.INV(RAND())</f>
        <v>-0.17955471441153015</v>
      </c>
      <c r="AM666" s="24">
        <f ca="1">SQRT(Inputs!$B$38)*F666+SQRT(1-Inputs!$B$38)*_xlfn.NORM.S.INV(RAND())</f>
        <v>0.75050405914612783</v>
      </c>
      <c r="AN666" s="24">
        <f ca="1">SQRT(Inputs!$B$38)*G666+SQRT(1-Inputs!$B$38)*_xlfn.NORM.S.INV(RAND())</f>
        <v>-1.8970707627248307</v>
      </c>
      <c r="AO666" s="24">
        <f ca="1">SQRT(Inputs!$B$38)*H666+SQRT(1-Inputs!$B$38)*_xlfn.NORM.S.INV(RAND())</f>
        <v>0.37962453463789875</v>
      </c>
      <c r="AP666" s="24">
        <f ca="1">SQRT(Inputs!$B$38)*I666+SQRT(1-Inputs!$B$38)*_xlfn.NORM.S.INV(RAND())</f>
        <v>-0.16052256245015095</v>
      </c>
      <c r="AQ666" s="24">
        <f ca="1">SQRT(Inputs!$B$38)*J666+SQRT(1-Inputs!$B$38)*_xlfn.NORM.S.INV(RAND())</f>
        <v>0.66819852370351085</v>
      </c>
      <c r="AR666" s="24">
        <f ca="1">SQRT(Inputs!$B$38)*K666+SQRT(1-Inputs!$B$38)*_xlfn.NORM.S.INV(RAND())</f>
        <v>-8.7262718412262519E-2</v>
      </c>
      <c r="AS666" s="24">
        <f ca="1">SQRT(Inputs!$B$38)*L666+SQRT(1-Inputs!$B$38)*_xlfn.NORM.S.INV(RAND())</f>
        <v>-0.92712261739525692</v>
      </c>
      <c r="AT666" s="24">
        <f ca="1">SQRT(Inputs!$B$38)*M666+SQRT(1-Inputs!$B$38)*_xlfn.NORM.S.INV(RAND())</f>
        <v>2.0556730237763685</v>
      </c>
      <c r="AU666" s="15">
        <f ca="1">Inputs!$B$6*EXP($B$8-0.5*C$5^2+C$5*N666)</f>
        <v>4780.3545790638336</v>
      </c>
      <c r="AV666" s="15">
        <f t="shared" ca="1" si="365"/>
        <v>6347.876800616772</v>
      </c>
      <c r="AW666" s="15">
        <f t="shared" ca="1" si="366"/>
        <v>7218.379629304839</v>
      </c>
      <c r="AX666" s="15">
        <f t="shared" ca="1" si="367"/>
        <v>9434.4073060561386</v>
      </c>
      <c r="AY666" s="15">
        <f t="shared" ca="1" si="368"/>
        <v>8958.4449182335538</v>
      </c>
      <c r="AZ666" s="15">
        <f t="shared" ca="1" si="369"/>
        <v>10614.937052060108</v>
      </c>
      <c r="BA666" s="15">
        <f t="shared" ca="1" si="370"/>
        <v>11400.63273907405</v>
      </c>
      <c r="BB666" s="15">
        <f t="shared" ca="1" si="371"/>
        <v>13327.281817192234</v>
      </c>
      <c r="BC666" s="15">
        <f t="shared" ca="1" si="372"/>
        <v>13893.308042748995</v>
      </c>
      <c r="BD666" s="15">
        <f t="shared" ca="1" si="373"/>
        <v>15086.433589066513</v>
      </c>
      <c r="BE666" s="15">
        <f t="shared" ca="1" si="374"/>
        <v>20570.37454487108</v>
      </c>
      <c r="BF666" s="15">
        <f ca="1">Inputs!$B$13*EXP($B$9-0.5*C$6^2+C$6*Y666)</f>
        <v>10618.897420516058</v>
      </c>
      <c r="BG666" s="15">
        <f t="shared" ca="1" si="375"/>
        <v>16433.745188993973</v>
      </c>
      <c r="BH666" s="15">
        <f t="shared" ca="1" si="376"/>
        <v>20717.163050781986</v>
      </c>
      <c r="BI666" s="15">
        <f t="shared" ca="1" si="377"/>
        <v>26454.066781890313</v>
      </c>
      <c r="BJ666" s="15">
        <f t="shared" ca="1" si="378"/>
        <v>28704.951316613784</v>
      </c>
      <c r="BK666" s="15">
        <f t="shared" ca="1" si="379"/>
        <v>27602.223644671154</v>
      </c>
      <c r="BL666" s="15">
        <f t="shared" ca="1" si="380"/>
        <v>27553.111569210534</v>
      </c>
      <c r="BM666" s="15">
        <f t="shared" ca="1" si="381"/>
        <v>34583.806826364533</v>
      </c>
      <c r="BN666" s="15">
        <f t="shared" ca="1" si="382"/>
        <v>37659.758994667514</v>
      </c>
      <c r="BO666" s="15">
        <f t="shared" ca="1" si="383"/>
        <v>44462.158405060189</v>
      </c>
      <c r="BP666" s="15">
        <f t="shared" ca="1" si="384"/>
        <v>63810.592881023869</v>
      </c>
      <c r="BQ666" s="15">
        <f ca="1">Inputs!$B$20*EXP($B$10-0.5*C$7^2+C$7*AJ666)</f>
        <v>3760.9536120564303</v>
      </c>
      <c r="BR666" s="15">
        <f t="shared" ca="1" si="385"/>
        <v>4595.9477124814293</v>
      </c>
      <c r="BS666" s="15">
        <f t="shared" ca="1" si="386"/>
        <v>5977.3279785678214</v>
      </c>
      <c r="BT666" s="15">
        <f t="shared" ca="1" si="387"/>
        <v>10034.769391454052</v>
      </c>
      <c r="BU666" s="15">
        <f t="shared" ca="1" si="388"/>
        <v>8787.7385025164422</v>
      </c>
      <c r="BV666" s="15">
        <f t="shared" ca="1" si="389"/>
        <v>13318.001117637723</v>
      </c>
      <c r="BW666" s="15">
        <f t="shared" ca="1" si="390"/>
        <v>17963.725218646705</v>
      </c>
      <c r="BX666" s="15">
        <f t="shared" ca="1" si="391"/>
        <v>28726.673699655748</v>
      </c>
      <c r="BY666" s="15">
        <f t="shared" ca="1" si="392"/>
        <v>39584.516675078798</v>
      </c>
      <c r="BZ666" s="15">
        <f t="shared" ca="1" si="393"/>
        <v>46838.905383286154</v>
      </c>
      <c r="CA666" s="15">
        <f t="shared" ca="1" si="394"/>
        <v>94805.758750069057</v>
      </c>
      <c r="CB666" s="15">
        <f ca="1">(AU666*DCF!C$10-DCF!C$5*MAX(AU666*DCF!C$10,0)-MAX(AU666-Inputs!$B$6,0)/Inputs!$B$10)*DCF!C$6</f>
        <v>1044.3711749272613</v>
      </c>
      <c r="CC666" s="15">
        <f ca="1">(AV666*DCF!D$10-DCF!D$5*MAX(AV666*DCF!D$10,0)-MAX(AV666-AU666,0)/Inputs!$B$10)*DCF!D$6</f>
        <v>1165.0526959418928</v>
      </c>
      <c r="CD666" s="15">
        <f ca="1">(AW666*DCF!E$10-DCF!E$5*MAX(AW666*DCF!E$10,0)-MAX(AW666-AV666,0)/Inputs!$B$10)*DCF!E$6</f>
        <v>1470.5356634708426</v>
      </c>
      <c r="CE666" s="15">
        <f ca="1">(AX666*DCF!F$10-DCF!F$5*MAX(AX666*DCF!F$10,0)-MAX(AX666-AW666,0)/Inputs!$B$10)*DCF!F$6</f>
        <v>1598.4156616930989</v>
      </c>
      <c r="CF666" s="15">
        <f ca="1">(AY666*DCF!G$10-DCF!G$5*MAX(AY666*DCF!G$10,0)-MAX(AY666-AX666,0)/Inputs!$B$10)*DCF!G$6</f>
        <v>1845.7966335929057</v>
      </c>
      <c r="CG666" s="15">
        <f ca="1">(AZ666*DCF!H$10-DCF!H$5*MAX(AZ666*DCF!H$10,0)-MAX(AZ666-AY666,0)/Inputs!$B$10)*DCF!H$6</f>
        <v>1766.7577676510286</v>
      </c>
      <c r="CH666" s="15">
        <f ca="1">(BA666*DCF!I$10-DCF!I$5*MAX(BA666*DCF!I$10,0)-MAX(BA666-AZ666,0)/Inputs!$B$10)*DCF!I$6</f>
        <v>1953.598084118468</v>
      </c>
      <c r="CI666" s="15">
        <f ca="1">(BB666*DCF!J$10-DCF!J$5*MAX(BB666*DCF!J$10,0)-MAX(BB666-BA666,0)/Inputs!$B$10)*DCF!J$6</f>
        <v>1995.040564286337</v>
      </c>
      <c r="CJ666" s="15">
        <f ca="1">(BC666*DCF!K$10-DCF!K$5*MAX(BC666*DCF!K$10,0)-MAX(BC666-BB666,0)/Inputs!$B$10)*DCF!K$6</f>
        <v>2157.3644119971036</v>
      </c>
      <c r="CK666" s="15">
        <f ca="1">(BD666*DCF!L$10-DCF!L$5*MAX(BD666*DCF!L$10,0)-MAX(BD666-BC666,0)/Inputs!$B$10)*DCF!L$6</f>
        <v>2121.03061683447</v>
      </c>
      <c r="CL666" s="15">
        <f ca="1">(BE666*DCF!M$10-DCF!M$5*MAX(BE666*DCF!M$10,0)-MAX(BE666-BD666,0)/Inputs!$B$10)*DCF!M$6</f>
        <v>2247.6305638923236</v>
      </c>
      <c r="CM666" s="15">
        <f ca="1">(BF666*DCF!C$28-DCF!C$5*MAX(BF666*DCF!C$28,0)-MAX(BF666-Inputs!$B$13,0)/Inputs!$B$17)*DCF!C$6</f>
        <v>3240.8178526530592</v>
      </c>
      <c r="CN666" s="15">
        <f ca="1">(BG666*DCF!D$28-DCF!D$5*MAX(BG666*DCF!D$28,0)-MAX(BG666-BF666,0)/Inputs!$B$17)*DCF!D$6</f>
        <v>3599.5433453461892</v>
      </c>
      <c r="CO666" s="15">
        <f ca="1">(BH666*DCF!E$28-DCF!E$5*MAX(BH666*DCF!E$28,0)-MAX(BH666-BG666,0)/Inputs!$B$17)*DCF!E$6</f>
        <v>5023.2667747294854</v>
      </c>
      <c r="CP666" s="15">
        <f ca="1">(BI666*DCF!F$28-DCF!F$5*MAX(BI666*DCF!F$28,0)-MAX(BI666-BH666,0)/Inputs!$B$17)*DCF!F$6</f>
        <v>6137.0883054191454</v>
      </c>
      <c r="CQ666" s="15">
        <f ca="1">(BJ666*DCF!G$28-DCF!G$5*MAX(BJ666*DCF!G$28,0)-MAX(BJ666-BI666,0)/Inputs!$B$17)*DCF!G$6</f>
        <v>7069.1408602171605</v>
      </c>
      <c r="CR666" s="15">
        <f ca="1">(BK666*DCF!H$28-DCF!H$5*MAX(BK666*DCF!H$28,0)-MAX(BK666-BJ666,0)/Inputs!$B$17)*DCF!H$6</f>
        <v>6826.3344351579826</v>
      </c>
      <c r="CS666" s="15">
        <f ca="1">(BL666*DCF!I$28-DCF!I$5*MAX(BL666*DCF!I$28,0)-MAX(BL666-BK666,0)/Inputs!$B$17)*DCF!I$6</f>
        <v>6479.1978669988612</v>
      </c>
      <c r="CT666" s="15">
        <f ca="1">(BM666*DCF!J$28-DCF!J$5*MAX(BM666*DCF!J$28,0)-MAX(BM666-BL666,0)/Inputs!$B$17)*DCF!J$6</f>
        <v>6782.847187713839</v>
      </c>
      <c r="CU666" s="15">
        <f ca="1">(BN666*DCF!K$28-DCF!K$5*MAX(BN666*DCF!K$28,0)-MAX(BN666-BM666,0)/Inputs!$B$17)*DCF!K$6</f>
        <v>7576.3464892915463</v>
      </c>
      <c r="CV666" s="15">
        <f ca="1">(BO666*DCF!L$28-DCF!L$5*MAX(BO666*DCF!L$28,0)-MAX(BO666-BN666,0)/Inputs!$B$17)*DCF!L$6</f>
        <v>8101.4310207037415</v>
      </c>
      <c r="CW666" s="15">
        <f ca="1">(BP666*DCF!M$28-DCF!M$5*MAX(BP666*DCF!M$28,0)-MAX(BP666-BO666,0)/Inputs!$B$17)*DCF!M$6</f>
        <v>9983.5448995053157</v>
      </c>
      <c r="CX666" s="15">
        <f ca="1">(BQ666*DCF!C$46-DCF!C$5*MAX(BQ666*DCF!C$46,0)-MAX(BQ666-Inputs!$B$20,0)/Inputs!$B$24)*DCF!C$6</f>
        <v>-1127.2195926487971</v>
      </c>
      <c r="CY666" s="15">
        <f ca="1">(BR666*DCF!D$46-DCF!D$5*MAX(BR666*DCF!D$46,0)-MAX(BR666-BQ666,0)/Inputs!$B$24)*DCF!D$6</f>
        <v>-1140.7061472054661</v>
      </c>
      <c r="CZ666" s="15">
        <f ca="1">(BS666*DCF!E$46-DCF!E$5*MAX(BS666*DCF!E$46,0)-MAX(BS666-BR666,0)/Inputs!$B$24)*DCF!E$6</f>
        <v>-1251.3315128685008</v>
      </c>
      <c r="DA666" s="15">
        <f ca="1">(BT666*DCF!F$46-DCF!F$5*MAX(BT666*DCF!F$46,0)-MAX(BT666-BS666,0)/Inputs!$B$24)*DCF!F$6</f>
        <v>-2208.2380356769136</v>
      </c>
      <c r="DB666" s="15">
        <f ca="1">(BU666*DCF!G$46-DCF!G$5*MAX(BU666*DCF!G$46,0)-MAX(BU666-BT666,0)/Inputs!$B$24)*DCF!G$6</f>
        <v>-295.60216077337657</v>
      </c>
      <c r="DC666" s="15">
        <f ca="1">(BV666*DCF!H$46-DCF!H$5*MAX(BV666*DCF!H$46,0)-MAX(BV666-BU666,0)/Inputs!$B$24)*DCF!H$6</f>
        <v>-1407.7513502693669</v>
      </c>
      <c r="DD666" s="15">
        <f ca="1">(BW666*DCF!I$46-DCF!I$5*MAX(BW666*DCF!I$46,0)-MAX(BW666-BV666,0)/Inputs!$B$24)*DCF!I$6</f>
        <v>-918.72847087063735</v>
      </c>
      <c r="DE666" s="15">
        <f ca="1">(BX666*DCF!J$46-DCF!J$5*MAX(BX666*DCF!J$46,0)-MAX(BX666-BW666,0)/Inputs!$B$24)*DCF!J$6</f>
        <v>-1649.1535958841878</v>
      </c>
      <c r="DF666" s="15">
        <f ca="1">(BY666*DCF!K$46-DCF!K$5*MAX(BY666*DCF!K$46,0)-MAX(BY666-BX666,0)/Inputs!$B$24)*DCF!K$6</f>
        <v>-398.6827291073601</v>
      </c>
      <c r="DG666" s="15">
        <f ca="1">(BZ666*DCF!L$46-DCF!L$5*MAX(BZ666*DCF!L$46,0)-MAX(BZ666-BY666,0)/Inputs!$B$24)*DCF!L$6</f>
        <v>1596.0648841518978</v>
      </c>
      <c r="DH666" s="15">
        <f ca="1">(CA666*DCF!M$46-DCF!M$5*MAX(CA666*DCF!M$46,0)-MAX(CA666-BZ666,0)/Inputs!$B$24)*DCF!M$6</f>
        <v>-2595.3686998782873</v>
      </c>
      <c r="DI666" s="15">
        <f ca="1">SUM(CB666:CL666)+BE666*DCF!M$10*(1+Inputs!$B$30)*(1-Inputs!$B$33)*(1-Inputs!$B$30/Inputs!$B$31)/(Inputs!$B$29-Inputs!$B$30)*DCF!M$6</f>
        <v>76613.218211824977</v>
      </c>
      <c r="DJ666" s="15">
        <f ca="1">SUM(CM666:CW666)+BP666*DCF!M$28*(1+Inputs!$B$30)*(1-Inputs!$B$33)*(1-Inputs!$B$30/Inputs!$B$31)/(Inputs!$B$29-Inputs!$B$30)*DCF!M$6</f>
        <v>307600.52409856988</v>
      </c>
      <c r="DK666" s="15">
        <f ca="1">SUM(CX666:DH666)+CA666*DCF!M$46*(1+Inputs!$B$30)*(1-Inputs!$B$33)*(1-Inputs!$B$30/Inputs!$B$31)/(Inputs!$B$29-Inputs!$B$30)*DCF!M$6</f>
        <v>135184.21607664399</v>
      </c>
      <c r="DM666" s="15">
        <f ca="1">DI666+DJ666+DK666+Inputs!$B$34+Inputs!$B$36-Inputs!$B$35</f>
        <v>596248.9583870389</v>
      </c>
    </row>
    <row r="667" spans="1:117" x14ac:dyDescent="0.75">
      <c r="A667" s="11">
        <v>654</v>
      </c>
      <c r="C667" s="24">
        <f t="shared" ca="1" si="395"/>
        <v>-0.65453666324505766</v>
      </c>
      <c r="D667" s="24">
        <f t="shared" ca="1" si="395"/>
        <v>-0.68351596865552366</v>
      </c>
      <c r="E667" s="24">
        <f t="shared" ca="1" si="395"/>
        <v>-0.36219026315271757</v>
      </c>
      <c r="F667" s="24">
        <f t="shared" ca="1" si="395"/>
        <v>-0.8979698095197246</v>
      </c>
      <c r="G667" s="24">
        <f t="shared" ca="1" si="395"/>
        <v>0.63515254175229197</v>
      </c>
      <c r="H667" s="24">
        <f t="shared" ca="1" si="395"/>
        <v>6.0552911922735757E-2</v>
      </c>
      <c r="I667" s="24">
        <f t="shared" ca="1" si="395"/>
        <v>-0.32021624927718478</v>
      </c>
      <c r="J667" s="24">
        <f t="shared" ca="1" si="395"/>
        <v>-2.0019381143779871</v>
      </c>
      <c r="K667" s="24">
        <f t="shared" ca="1" si="395"/>
        <v>0.51300749726323869</v>
      </c>
      <c r="L667" s="24">
        <f t="shared" ca="1" si="395"/>
        <v>-1.5871671544440062</v>
      </c>
      <c r="M667" s="24">
        <f t="shared" ca="1" si="395"/>
        <v>0.45996836870496399</v>
      </c>
      <c r="N667" s="24">
        <f ca="1">SQRT(Inputs!$B$38)*C667+SQRT(1-Inputs!$B$38)*_xlfn.NORM.S.INV(RAND())</f>
        <v>0.54249804070683361</v>
      </c>
      <c r="O667" s="24">
        <f ca="1">SQRT(Inputs!$B$38)*D667+SQRT(1-Inputs!$B$38)*_xlfn.NORM.S.INV(RAND())</f>
        <v>5.8055384914686092E-2</v>
      </c>
      <c r="P667" s="24">
        <f ca="1">SQRT(Inputs!$B$38)*E667+SQRT(1-Inputs!$B$38)*_xlfn.NORM.S.INV(RAND())</f>
        <v>-0.17538275599278666</v>
      </c>
      <c r="Q667" s="24">
        <f ca="1">SQRT(Inputs!$B$38)*F667+SQRT(1-Inputs!$B$38)*_xlfn.NORM.S.INV(RAND())</f>
        <v>-0.14421117506474668</v>
      </c>
      <c r="R667" s="24">
        <f ca="1">SQRT(Inputs!$B$38)*G667+SQRT(1-Inputs!$B$38)*_xlfn.NORM.S.INV(RAND())</f>
        <v>0.71909280622436733</v>
      </c>
      <c r="S667" s="24">
        <f ca="1">SQRT(Inputs!$B$38)*H667+SQRT(1-Inputs!$B$38)*_xlfn.NORM.S.INV(RAND())</f>
        <v>1.1001084886560235</v>
      </c>
      <c r="T667" s="24">
        <f ca="1">SQRT(Inputs!$B$38)*I667+SQRT(1-Inputs!$B$38)*_xlfn.NORM.S.INV(RAND())</f>
        <v>-1.2251852012755557</v>
      </c>
      <c r="U667" s="24">
        <f ca="1">SQRT(Inputs!$B$38)*J667+SQRT(1-Inputs!$B$38)*_xlfn.NORM.S.INV(RAND())</f>
        <v>-0.96336682996052003</v>
      </c>
      <c r="V667" s="24">
        <f ca="1">SQRT(Inputs!$B$38)*K667+SQRT(1-Inputs!$B$38)*_xlfn.NORM.S.INV(RAND())</f>
        <v>1.4786912046780003</v>
      </c>
      <c r="W667" s="24">
        <f ca="1">SQRT(Inputs!$B$38)*L667+SQRT(1-Inputs!$B$38)*_xlfn.NORM.S.INV(RAND())</f>
        <v>-0.40977360302864979</v>
      </c>
      <c r="X667" s="24">
        <f ca="1">SQRT(Inputs!$B$38)*M667+SQRT(1-Inputs!$B$38)*_xlfn.NORM.S.INV(RAND())</f>
        <v>-4.1956729635411805E-2</v>
      </c>
      <c r="Y667" s="24">
        <f ca="1">SQRT(Inputs!$B$38)*C667+SQRT(1-Inputs!$B$38)*_xlfn.NORM.S.INV(RAND())</f>
        <v>0.92952599442480421</v>
      </c>
      <c r="Z667" s="24">
        <f ca="1">SQRT(Inputs!$B$38)*D667+SQRT(1-Inputs!$B$38)*_xlfn.NORM.S.INV(RAND())</f>
        <v>-1.0114943818141129</v>
      </c>
      <c r="AA667" s="24">
        <f ca="1">SQRT(Inputs!$B$38)*E667+SQRT(1-Inputs!$B$38)*_xlfn.NORM.S.INV(RAND())</f>
        <v>-1.5620341107464795</v>
      </c>
      <c r="AB667" s="24">
        <f ca="1">SQRT(Inputs!$B$38)*F667+SQRT(1-Inputs!$B$38)*_xlfn.NORM.S.INV(RAND())</f>
        <v>-1.6153818404821707</v>
      </c>
      <c r="AC667" s="24">
        <f ca="1">SQRT(Inputs!$B$38)*G667+SQRT(1-Inputs!$B$38)*_xlfn.NORM.S.INV(RAND())</f>
        <v>-6.2515111244102806E-2</v>
      </c>
      <c r="AD667" s="24">
        <f ca="1">SQRT(Inputs!$B$38)*H667+SQRT(1-Inputs!$B$38)*_xlfn.NORM.S.INV(RAND())</f>
        <v>1.0669013173722441</v>
      </c>
      <c r="AE667" s="24">
        <f ca="1">SQRT(Inputs!$B$38)*I667+SQRT(1-Inputs!$B$38)*_xlfn.NORM.S.INV(RAND())</f>
        <v>0.13317892319324642</v>
      </c>
      <c r="AF667" s="24">
        <f ca="1">SQRT(Inputs!$B$38)*J667+SQRT(1-Inputs!$B$38)*_xlfn.NORM.S.INV(RAND())</f>
        <v>-2.0881266967426804</v>
      </c>
      <c r="AG667" s="24">
        <f ca="1">SQRT(Inputs!$B$38)*K667+SQRT(1-Inputs!$B$38)*_xlfn.NORM.S.INV(RAND())</f>
        <v>-4.7160135102659761E-2</v>
      </c>
      <c r="AH667" s="24">
        <f ca="1">SQRT(Inputs!$B$38)*L667+SQRT(1-Inputs!$B$38)*_xlfn.NORM.S.INV(RAND())</f>
        <v>-1.3375740465436325</v>
      </c>
      <c r="AI667" s="24">
        <f ca="1">SQRT(Inputs!$B$38)*M667+SQRT(1-Inputs!$B$38)*_xlfn.NORM.S.INV(RAND())</f>
        <v>-0.41622172242795918</v>
      </c>
      <c r="AJ667" s="24">
        <f ca="1">SQRT(Inputs!$B$38)*C667+SQRT(1-Inputs!$B$38)*_xlfn.NORM.S.INV(RAND())</f>
        <v>-1.2526035726840625</v>
      </c>
      <c r="AK667" s="24">
        <f ca="1">SQRT(Inputs!$B$38)*D667+SQRT(1-Inputs!$B$38)*_xlfn.NORM.S.INV(RAND())</f>
        <v>-0.10814270141258098</v>
      </c>
      <c r="AL667" s="24">
        <f ca="1">SQRT(Inputs!$B$38)*E667+SQRT(1-Inputs!$B$38)*_xlfn.NORM.S.INV(RAND())</f>
        <v>-0.50230374168578229</v>
      </c>
      <c r="AM667" s="24">
        <f ca="1">SQRT(Inputs!$B$38)*F667+SQRT(1-Inputs!$B$38)*_xlfn.NORM.S.INV(RAND())</f>
        <v>0.3487765285705634</v>
      </c>
      <c r="AN667" s="24">
        <f ca="1">SQRT(Inputs!$B$38)*G667+SQRT(1-Inputs!$B$38)*_xlfn.NORM.S.INV(RAND())</f>
        <v>0.71142380904726066</v>
      </c>
      <c r="AO667" s="24">
        <f ca="1">SQRT(Inputs!$B$38)*H667+SQRT(1-Inputs!$B$38)*_xlfn.NORM.S.INV(RAND())</f>
        <v>0.46751449307252863</v>
      </c>
      <c r="AP667" s="24">
        <f ca="1">SQRT(Inputs!$B$38)*I667+SQRT(1-Inputs!$B$38)*_xlfn.NORM.S.INV(RAND())</f>
        <v>-0.87699931685933052</v>
      </c>
      <c r="AQ667" s="24">
        <f ca="1">SQRT(Inputs!$B$38)*J667+SQRT(1-Inputs!$B$38)*_xlfn.NORM.S.INV(RAND())</f>
        <v>-0.52515898101374714</v>
      </c>
      <c r="AR667" s="24">
        <f ca="1">SQRT(Inputs!$B$38)*K667+SQRT(1-Inputs!$B$38)*_xlfn.NORM.S.INV(RAND())</f>
        <v>-0.1557710735582985</v>
      </c>
      <c r="AS667" s="24">
        <f ca="1">SQRT(Inputs!$B$38)*L667+SQRT(1-Inputs!$B$38)*_xlfn.NORM.S.INV(RAND())</f>
        <v>-1.636428048527921</v>
      </c>
      <c r="AT667" s="24">
        <f ca="1">SQRT(Inputs!$B$38)*M667+SQRT(1-Inputs!$B$38)*_xlfn.NORM.S.INV(RAND())</f>
        <v>1.3891624711091934</v>
      </c>
      <c r="AU667" s="15">
        <f ca="1">Inputs!$B$6*EXP($B$8-0.5*C$5^2+C$5*N667)</f>
        <v>5417.708626390332</v>
      </c>
      <c r="AV667" s="15">
        <f t="shared" ca="1" si="365"/>
        <v>6651.1637868810585</v>
      </c>
      <c r="AW667" s="15">
        <f t="shared" ca="1" si="366"/>
        <v>7920.3202262301593</v>
      </c>
      <c r="AX667" s="15">
        <f t="shared" ca="1" si="367"/>
        <v>9497.2557701862661</v>
      </c>
      <c r="AY667" s="15">
        <f t="shared" ca="1" si="368"/>
        <v>12623.455564689146</v>
      </c>
      <c r="AZ667" s="15">
        <f t="shared" ca="1" si="369"/>
        <v>17427.142241705649</v>
      </c>
      <c r="BA667" s="15">
        <f t="shared" ca="1" si="370"/>
        <v>18759.806699098917</v>
      </c>
      <c r="BB667" s="15">
        <f t="shared" ca="1" si="371"/>
        <v>20854.512596038541</v>
      </c>
      <c r="BC667" s="15">
        <f t="shared" ca="1" si="372"/>
        <v>29460.233329847335</v>
      </c>
      <c r="BD667" s="15">
        <f t="shared" ca="1" si="373"/>
        <v>34734.436004871648</v>
      </c>
      <c r="BE667" s="15">
        <f t="shared" ca="1" si="374"/>
        <v>42400.257267144123</v>
      </c>
      <c r="BF667" s="15">
        <f ca="1">Inputs!$B$13*EXP($B$9-0.5*C$6^2+C$6*Y667)</f>
        <v>16629.701336384682</v>
      </c>
      <c r="BG667" s="15">
        <f t="shared" ca="1" si="375"/>
        <v>16886.112911090237</v>
      </c>
      <c r="BH667" s="15">
        <f t="shared" ca="1" si="376"/>
        <v>15922.846840498378</v>
      </c>
      <c r="BI667" s="15">
        <f t="shared" ca="1" si="377"/>
        <v>15201.032137963375</v>
      </c>
      <c r="BJ667" s="15">
        <f t="shared" ca="1" si="378"/>
        <v>18468.300201221871</v>
      </c>
      <c r="BK667" s="15">
        <f t="shared" ca="1" si="379"/>
        <v>26209.774233747106</v>
      </c>
      <c r="BL667" s="15">
        <f t="shared" ca="1" si="380"/>
        <v>32756.02628159201</v>
      </c>
      <c r="BM667" s="15">
        <f t="shared" ca="1" si="381"/>
        <v>31064.337238278746</v>
      </c>
      <c r="BN667" s="15">
        <f t="shared" ca="1" si="382"/>
        <v>37989.93769708083</v>
      </c>
      <c r="BO667" s="15">
        <f t="shared" ca="1" si="383"/>
        <v>40011.950932128391</v>
      </c>
      <c r="BP667" s="15">
        <f t="shared" ca="1" si="384"/>
        <v>46978.798573471518</v>
      </c>
      <c r="BQ667" s="15">
        <f ca="1">Inputs!$B$20*EXP($B$10-0.5*C$7^2+C$7*AJ667)</f>
        <v>2750.813274665506</v>
      </c>
      <c r="BR667" s="15">
        <f t="shared" ca="1" si="385"/>
        <v>3606.4869784283169</v>
      </c>
      <c r="BS667" s="15">
        <f t="shared" ca="1" si="386"/>
        <v>4275.2319638039744</v>
      </c>
      <c r="BT667" s="15">
        <f t="shared" ca="1" si="387"/>
        <v>6459.3883965653913</v>
      </c>
      <c r="BU667" s="15">
        <f t="shared" ca="1" si="388"/>
        <v>10633.539411038588</v>
      </c>
      <c r="BV667" s="15">
        <f t="shared" ca="1" si="389"/>
        <v>16437.639086985859</v>
      </c>
      <c r="BW667" s="15">
        <f t="shared" ca="1" si="390"/>
        <v>19051.958058066833</v>
      </c>
      <c r="BX667" s="15">
        <f t="shared" ca="1" si="391"/>
        <v>23984.414030984164</v>
      </c>
      <c r="BY667" s="15">
        <f t="shared" ca="1" si="392"/>
        <v>32619.452811145962</v>
      </c>
      <c r="BZ667" s="15">
        <f t="shared" ca="1" si="393"/>
        <v>33878.83947858707</v>
      </c>
      <c r="CA667" s="15">
        <f t="shared" ca="1" si="394"/>
        <v>60914.250663194827</v>
      </c>
      <c r="CB667" s="15">
        <f ca="1">(AU667*DCF!C$10-DCF!C$5*MAX(AU667*DCF!C$10,0)-MAX(AU667-Inputs!$B$6,0)/Inputs!$B$10)*DCF!C$6</f>
        <v>1039.8267269673136</v>
      </c>
      <c r="CC667" s="15">
        <f ca="1">(AV667*DCF!D$10-DCF!D$5*MAX(AV667*DCF!D$10,0)-MAX(AV667-AU667,0)/Inputs!$B$10)*DCF!D$6</f>
        <v>1320.4303538258523</v>
      </c>
      <c r="CD667" s="15">
        <f ca="1">(AW667*DCF!E$10-DCF!E$5*MAX(AW667*DCF!E$10,0)-MAX(AW667-AV667,0)/Inputs!$B$10)*DCF!E$6</f>
        <v>1542.8092713114502</v>
      </c>
      <c r="CE667" s="15">
        <f ca="1">(AX667*DCF!F$10-DCF!F$5*MAX(AX667*DCF!F$10,0)-MAX(AX667-AW667,0)/Inputs!$B$10)*DCF!F$6</f>
        <v>1745.1146091345672</v>
      </c>
      <c r="CF667" s="15">
        <f ca="1">(AY667*DCF!G$10-DCF!G$5*MAX(AY667*DCF!G$10,0)-MAX(AY667-AX667,0)/Inputs!$B$10)*DCF!G$6</f>
        <v>2000.0252463303575</v>
      </c>
      <c r="CG667" s="15">
        <f ca="1">(AZ667*DCF!H$10-DCF!H$5*MAX(AZ667*DCF!H$10,0)-MAX(AZ667-AY667,0)/Inputs!$B$10)*DCF!H$6</f>
        <v>2530.5114794265378</v>
      </c>
      <c r="CH667" s="15">
        <f ca="1">(BA667*DCF!I$10-DCF!I$5*MAX(BA667*DCF!I$10,0)-MAX(BA667-AZ667,0)/Inputs!$B$10)*DCF!I$6</f>
        <v>3208.1286607340594</v>
      </c>
      <c r="CI667" s="15">
        <f ca="1">(BB667*DCF!J$10-DCF!J$5*MAX(BB667*DCF!J$10,0)-MAX(BB667-BA667,0)/Inputs!$B$10)*DCF!J$6</f>
        <v>3261.2645900149569</v>
      </c>
      <c r="CJ667" s="15">
        <f ca="1">(BC667*DCF!K$10-DCF!K$5*MAX(BC667*DCF!K$10,0)-MAX(BC667-BB667,0)/Inputs!$B$10)*DCF!K$6</f>
        <v>3537.9545324414721</v>
      </c>
      <c r="CK667" s="15">
        <f ca="1">(BD667*DCF!L$10-DCF!L$5*MAX(BD667*DCF!L$10,0)-MAX(BD667-BC667,0)/Inputs!$B$10)*DCF!L$6</f>
        <v>4556.5736557685132</v>
      </c>
      <c r="CL667" s="15">
        <f ca="1">(BE667*DCF!M$10-DCF!M$5*MAX(BE667*DCF!M$10,0)-MAX(BE667-BD667,0)/Inputs!$B$10)*DCF!M$6</f>
        <v>5067.4604489280528</v>
      </c>
      <c r="CM667" s="15">
        <f ca="1">(BF667*DCF!C$28-DCF!C$5*MAX(BF667*DCF!C$28,0)-MAX(BF667-Inputs!$B$13,0)/Inputs!$B$17)*DCF!C$6</f>
        <v>3864.4902601213212</v>
      </c>
      <c r="CN667" s="15">
        <f ca="1">(BG667*DCF!D$28-DCF!D$5*MAX(BG667*DCF!D$28,0)-MAX(BG667-BF667,0)/Inputs!$B$17)*DCF!D$6</f>
        <v>4918.6453651634893</v>
      </c>
      <c r="CO667" s="15">
        <f ca="1">(BH667*DCF!E$28-DCF!E$5*MAX(BH667*DCF!E$28,0)-MAX(BH667-BG667,0)/Inputs!$B$17)*DCF!E$6</f>
        <v>4509.6337545008446</v>
      </c>
      <c r="CP667" s="15">
        <f ca="1">(BI667*DCF!F$28-DCF!F$5*MAX(BI667*DCF!F$28,0)-MAX(BI667-BH667,0)/Inputs!$B$17)*DCF!F$6</f>
        <v>4126.6798171599758</v>
      </c>
      <c r="CQ667" s="15">
        <f ca="1">(BJ667*DCF!G$28-DCF!G$5*MAX(BJ667*DCF!G$28,0)-MAX(BJ667-BI667,0)/Inputs!$B$17)*DCF!G$6</f>
        <v>4242.2183942241936</v>
      </c>
      <c r="CR667" s="15">
        <f ca="1">(BK667*DCF!H$28-DCF!H$5*MAX(BK667*DCF!H$28,0)-MAX(BK667-BJ667,0)/Inputs!$B$17)*DCF!H$6</f>
        <v>5279.1585219161752</v>
      </c>
      <c r="CS667" s="15">
        <f ca="1">(BL667*DCF!I$28-DCF!I$5*MAX(BL667*DCF!I$28,0)-MAX(BL667-BK667,0)/Inputs!$B$17)*DCF!I$6</f>
        <v>6763.0912045705518</v>
      </c>
      <c r="CT667" s="15">
        <f ca="1">(BM667*DCF!J$28-DCF!J$5*MAX(BM667*DCF!J$28,0)-MAX(BM667-BL667,0)/Inputs!$B$17)*DCF!J$6</f>
        <v>6929.9260542549709</v>
      </c>
      <c r="CU667" s="15">
        <f ca="1">(BN667*DCF!K$28-DCF!K$5*MAX(BN667*DCF!K$28,0)-MAX(BN667-BM667,0)/Inputs!$B$17)*DCF!K$6</f>
        <v>7174.5440566590096</v>
      </c>
      <c r="CV667" s="15">
        <f ca="1">(BO667*DCF!L$28-DCF!L$5*MAX(BO667*DCF!L$28,0)-MAX(BO667-BN667,0)/Inputs!$B$17)*DCF!L$6</f>
        <v>7754.4298875265176</v>
      </c>
      <c r="CW667" s="15">
        <f ca="1">(BP667*DCF!M$28-DCF!M$5*MAX(BP667*DCF!M$28,0)-MAX(BP667-BO667,0)/Inputs!$B$17)*DCF!M$6</f>
        <v>8110.856797559808</v>
      </c>
      <c r="CX667" s="15">
        <f ca="1">(BQ667*DCF!C$46-DCF!C$5*MAX(BQ667*DCF!C$46,0)-MAX(BQ667-Inputs!$B$20,0)/Inputs!$B$24)*DCF!C$6</f>
        <v>-635.29174934538241</v>
      </c>
      <c r="CY667" s="15">
        <f ca="1">(BR667*DCF!D$46-DCF!D$5*MAX(BR667*DCF!D$46,0)-MAX(BR667-BQ667,0)/Inputs!$B$24)*DCF!D$6</f>
        <v>-980.65208951315014</v>
      </c>
      <c r="CZ667" s="15">
        <f ca="1">(BS667*DCF!E$46-DCF!E$5*MAX(BS667*DCF!E$46,0)-MAX(BS667-BR667,0)/Inputs!$B$24)*DCF!E$6</f>
        <v>-769.15448643397156</v>
      </c>
      <c r="DA667" s="15">
        <f ca="1">(BT667*DCF!F$46-DCF!F$5*MAX(BT667*DCF!F$46,0)-MAX(BT667-BS667,0)/Inputs!$B$24)*DCF!F$6</f>
        <v>-1265.7339060270108</v>
      </c>
      <c r="DB667" s="15">
        <f ca="1">(BU667*DCF!G$46-DCF!G$5*MAX(BU667*DCF!G$46,0)-MAX(BU667-BT667,0)/Inputs!$B$24)*DCF!G$6</f>
        <v>-1761.7931865934565</v>
      </c>
      <c r="DC667" s="15">
        <f ca="1">(BV667*DCF!H$46-DCF!H$5*MAX(BV667*DCF!H$46,0)-MAX(BV667-BU667,0)/Inputs!$B$24)*DCF!H$6</f>
        <v>-1803.5884119918785</v>
      </c>
      <c r="DD667" s="15">
        <f ca="1">(BW667*DCF!I$46-DCF!I$5*MAX(BW667*DCF!I$46,0)-MAX(BW667-BV667,0)/Inputs!$B$24)*DCF!I$6</f>
        <v>-310.45748488624207</v>
      </c>
      <c r="DE667" s="15">
        <f ca="1">(BX667*DCF!J$46-DCF!J$5*MAX(BX667*DCF!J$46,0)-MAX(BX667-BW667,0)/Inputs!$B$24)*DCF!J$6</f>
        <v>-301.92691482225575</v>
      </c>
      <c r="DF667" s="15">
        <f ca="1">(BY667*DCF!K$46-DCF!K$5*MAX(BY667*DCF!K$46,0)-MAX(BY667-BX667,0)/Inputs!$B$24)*DCF!K$6</f>
        <v>-252.02258259355366</v>
      </c>
      <c r="DG667" s="15">
        <f ca="1">(BZ667*DCF!L$46-DCF!L$5*MAX(BZ667*DCF!L$46,0)-MAX(BZ667-BY667,0)/Inputs!$B$24)*DCF!L$6</f>
        <v>2056.8843286009292</v>
      </c>
      <c r="DH667" s="15">
        <f ca="1">(CA667*DCF!M$46-DCF!M$5*MAX(CA667*DCF!M$46,0)-MAX(CA667-BZ667,0)/Inputs!$B$24)*DCF!M$6</f>
        <v>-876.4821582088116</v>
      </c>
      <c r="DI667" s="15">
        <f ca="1">SUM(CB667:CL667)+BE667*DCF!M$10*(1+Inputs!$B$30)*(1-Inputs!$B$33)*(1-Inputs!$B$30/Inputs!$B$31)/(Inputs!$B$29-Inputs!$B$30)*DCF!M$6</f>
        <v>147810.57623470269</v>
      </c>
      <c r="DJ667" s="15">
        <f ca="1">SUM(CM667:CW667)+BP667*DCF!M$28*(1+Inputs!$B$30)*(1-Inputs!$B$33)*(1-Inputs!$B$30/Inputs!$B$31)/(Inputs!$B$29-Inputs!$B$30)*DCF!M$6</f>
        <v>237997.16432734963</v>
      </c>
      <c r="DK667" s="15">
        <f ca="1">SUM(CX667:DH667)+CA667*DCF!M$46*(1+Inputs!$B$30)*(1-Inputs!$B$33)*(1-Inputs!$B$30/Inputs!$B$31)/(Inputs!$B$29-Inputs!$B$30)*DCF!M$6</f>
        <v>87280.428637766439</v>
      </c>
      <c r="DM667" s="15">
        <f ca="1">DI667+DJ667+DK667+Inputs!$B$34+Inputs!$B$36-Inputs!$B$35</f>
        <v>549939.16919981875</v>
      </c>
    </row>
    <row r="668" spans="1:117" x14ac:dyDescent="0.75">
      <c r="A668" s="11">
        <v>655</v>
      </c>
      <c r="C668" s="24">
        <f t="shared" ca="1" si="395"/>
        <v>-2.2308436809054775E-3</v>
      </c>
      <c r="D668" s="24">
        <f t="shared" ca="1" si="395"/>
        <v>-0.62363219126676084</v>
      </c>
      <c r="E668" s="24">
        <f t="shared" ca="1" si="395"/>
        <v>0.27559320563092277</v>
      </c>
      <c r="F668" s="24">
        <f t="shared" ca="1" si="395"/>
        <v>1.7820339442833308</v>
      </c>
      <c r="G668" s="24">
        <f t="shared" ca="1" si="395"/>
        <v>-0.99786506407593834</v>
      </c>
      <c r="H668" s="24">
        <f t="shared" ca="1" si="395"/>
        <v>0.20392045789594376</v>
      </c>
      <c r="I668" s="24">
        <f t="shared" ca="1" si="395"/>
        <v>-1.1613996251887448</v>
      </c>
      <c r="J668" s="24">
        <f t="shared" ca="1" si="395"/>
        <v>-0.82724766323669363</v>
      </c>
      <c r="K668" s="24">
        <f t="shared" ca="1" si="395"/>
        <v>-0.52807527083507355</v>
      </c>
      <c r="L668" s="24">
        <f t="shared" ca="1" si="395"/>
        <v>-8.6468431786196981E-2</v>
      </c>
      <c r="M668" s="24">
        <f t="shared" ca="1" si="395"/>
        <v>1.469489999177292E-2</v>
      </c>
      <c r="N668" s="24">
        <f ca="1">SQRT(Inputs!$B$38)*C668+SQRT(1-Inputs!$B$38)*_xlfn.NORM.S.INV(RAND())</f>
        <v>-1.1641272603239947</v>
      </c>
      <c r="O668" s="24">
        <f ca="1">SQRT(Inputs!$B$38)*D668+SQRT(1-Inputs!$B$38)*_xlfn.NORM.S.INV(RAND())</f>
        <v>0.21508350055745473</v>
      </c>
      <c r="P668" s="24">
        <f ca="1">SQRT(Inputs!$B$38)*E668+SQRT(1-Inputs!$B$38)*_xlfn.NORM.S.INV(RAND())</f>
        <v>1.8448424134545209</v>
      </c>
      <c r="Q668" s="24">
        <f ca="1">SQRT(Inputs!$B$38)*F668+SQRT(1-Inputs!$B$38)*_xlfn.NORM.S.INV(RAND())</f>
        <v>0.47116745975663121</v>
      </c>
      <c r="R668" s="24">
        <f ca="1">SQRT(Inputs!$B$38)*G668+SQRT(1-Inputs!$B$38)*_xlfn.NORM.S.INV(RAND())</f>
        <v>0.61998285328970959</v>
      </c>
      <c r="S668" s="24">
        <f ca="1">SQRT(Inputs!$B$38)*H668+SQRT(1-Inputs!$B$38)*_xlfn.NORM.S.INV(RAND())</f>
        <v>-1.2855710483220415</v>
      </c>
      <c r="T668" s="24">
        <f ca="1">SQRT(Inputs!$B$38)*I668+SQRT(1-Inputs!$B$38)*_xlfn.NORM.S.INV(RAND())</f>
        <v>0.67610327581265139</v>
      </c>
      <c r="U668" s="24">
        <f ca="1">SQRT(Inputs!$B$38)*J668+SQRT(1-Inputs!$B$38)*_xlfn.NORM.S.INV(RAND())</f>
        <v>0.24991359672287083</v>
      </c>
      <c r="V668" s="24">
        <f ca="1">SQRT(Inputs!$B$38)*K668+SQRT(1-Inputs!$B$38)*_xlfn.NORM.S.INV(RAND())</f>
        <v>-1.1107892127107331</v>
      </c>
      <c r="W668" s="24">
        <f ca="1">SQRT(Inputs!$B$38)*L668+SQRT(1-Inputs!$B$38)*_xlfn.NORM.S.INV(RAND())</f>
        <v>-1.0227056792041409</v>
      </c>
      <c r="X668" s="24">
        <f ca="1">SQRT(Inputs!$B$38)*M668+SQRT(1-Inputs!$B$38)*_xlfn.NORM.S.INV(RAND())</f>
        <v>-0.30144821312899006</v>
      </c>
      <c r="Y668" s="24">
        <f ca="1">SQRT(Inputs!$B$38)*C668+SQRT(1-Inputs!$B$38)*_xlfn.NORM.S.INV(RAND())</f>
        <v>-1.504669222248683</v>
      </c>
      <c r="Z668" s="24">
        <f ca="1">SQRT(Inputs!$B$38)*D668+SQRT(1-Inputs!$B$38)*_xlfn.NORM.S.INV(RAND())</f>
        <v>-6.8453854683866333E-2</v>
      </c>
      <c r="AA668" s="24">
        <f ca="1">SQRT(Inputs!$B$38)*E668+SQRT(1-Inputs!$B$38)*_xlfn.NORM.S.INV(RAND())</f>
        <v>0.49298359479062059</v>
      </c>
      <c r="AB668" s="24">
        <f ca="1">SQRT(Inputs!$B$38)*F668+SQRT(1-Inputs!$B$38)*_xlfn.NORM.S.INV(RAND())</f>
        <v>2.1677549450995661</v>
      </c>
      <c r="AC668" s="24">
        <f ca="1">SQRT(Inputs!$B$38)*G668+SQRT(1-Inputs!$B$38)*_xlfn.NORM.S.INV(RAND())</f>
        <v>-1.154192642940387</v>
      </c>
      <c r="AD668" s="24">
        <f ca="1">SQRT(Inputs!$B$38)*H668+SQRT(1-Inputs!$B$38)*_xlfn.NORM.S.INV(RAND())</f>
        <v>0.86177675373721441</v>
      </c>
      <c r="AE668" s="24">
        <f ca="1">SQRT(Inputs!$B$38)*I668+SQRT(1-Inputs!$B$38)*_xlfn.NORM.S.INV(RAND())</f>
        <v>-1.4109251262932621</v>
      </c>
      <c r="AF668" s="24">
        <f ca="1">SQRT(Inputs!$B$38)*J668+SQRT(1-Inputs!$B$38)*_xlfn.NORM.S.INV(RAND())</f>
        <v>-2.3556352453021678E-2</v>
      </c>
      <c r="AG668" s="24">
        <f ca="1">SQRT(Inputs!$B$38)*K668+SQRT(1-Inputs!$B$38)*_xlfn.NORM.S.INV(RAND())</f>
        <v>0.26416029027871812</v>
      </c>
      <c r="AH668" s="24">
        <f ca="1">SQRT(Inputs!$B$38)*L668+SQRT(1-Inputs!$B$38)*_xlfn.NORM.S.INV(RAND())</f>
        <v>-0.24280491206202193</v>
      </c>
      <c r="AI668" s="24">
        <f ca="1">SQRT(Inputs!$B$38)*M668+SQRT(1-Inputs!$B$38)*_xlfn.NORM.S.INV(RAND())</f>
        <v>1.5156232917095249</v>
      </c>
      <c r="AJ668" s="24">
        <f ca="1">SQRT(Inputs!$B$38)*C668+SQRT(1-Inputs!$B$38)*_xlfn.NORM.S.INV(RAND())</f>
        <v>-0.4340228569965161</v>
      </c>
      <c r="AK668" s="24">
        <f ca="1">SQRT(Inputs!$B$38)*D668+SQRT(1-Inputs!$B$38)*_xlfn.NORM.S.INV(RAND())</f>
        <v>-2.1384811350091772</v>
      </c>
      <c r="AL668" s="24">
        <f ca="1">SQRT(Inputs!$B$38)*E668+SQRT(1-Inputs!$B$38)*_xlfn.NORM.S.INV(RAND())</f>
        <v>1.3433698361327873</v>
      </c>
      <c r="AM668" s="24">
        <f ca="1">SQRT(Inputs!$B$38)*F668+SQRT(1-Inputs!$B$38)*_xlfn.NORM.S.INV(RAND())</f>
        <v>1.054936716477882</v>
      </c>
      <c r="AN668" s="24">
        <f ca="1">SQRT(Inputs!$B$38)*G668+SQRT(1-Inputs!$B$38)*_xlfn.NORM.S.INV(RAND())</f>
        <v>0.10073330703868089</v>
      </c>
      <c r="AO668" s="24">
        <f ca="1">SQRT(Inputs!$B$38)*H668+SQRT(1-Inputs!$B$38)*_xlfn.NORM.S.INV(RAND())</f>
        <v>-0.47312060395432609</v>
      </c>
      <c r="AP668" s="24">
        <f ca="1">SQRT(Inputs!$B$38)*I668+SQRT(1-Inputs!$B$38)*_xlfn.NORM.S.INV(RAND())</f>
        <v>-0.26733449322464825</v>
      </c>
      <c r="AQ668" s="24">
        <f ca="1">SQRT(Inputs!$B$38)*J668+SQRT(1-Inputs!$B$38)*_xlfn.NORM.S.INV(RAND())</f>
        <v>-0.53587269933528892</v>
      </c>
      <c r="AR668" s="24">
        <f ca="1">SQRT(Inputs!$B$38)*K668+SQRT(1-Inputs!$B$38)*_xlfn.NORM.S.INV(RAND())</f>
        <v>1.1794456626491852</v>
      </c>
      <c r="AS668" s="24">
        <f ca="1">SQRT(Inputs!$B$38)*L668+SQRT(1-Inputs!$B$38)*_xlfn.NORM.S.INV(RAND())</f>
        <v>-1.0877343879325936</v>
      </c>
      <c r="AT668" s="24">
        <f ca="1">SQRT(Inputs!$B$38)*M668+SQRT(1-Inputs!$B$38)*_xlfn.NORM.S.INV(RAND())</f>
        <v>0.33514037243288142</v>
      </c>
      <c r="AU668" s="15">
        <f ca="1">Inputs!$B$6*EXP($B$8-0.5*C$5^2+C$5*N668)</f>
        <v>4109.972253563873</v>
      </c>
      <c r="AV668" s="15">
        <f t="shared" ca="1" si="365"/>
        <v>5163.5447859090682</v>
      </c>
      <c r="AW668" s="15">
        <f t="shared" ca="1" si="366"/>
        <v>8074.8430466136642</v>
      </c>
      <c r="AX668" s="15">
        <f t="shared" ca="1" si="367"/>
        <v>10456.311006329082</v>
      </c>
      <c r="AY668" s="15">
        <f t="shared" ca="1" si="368"/>
        <v>13738.259682586484</v>
      </c>
      <c r="AZ668" s="15">
        <f t="shared" ca="1" si="369"/>
        <v>14584.323543822331</v>
      </c>
      <c r="BA668" s="15">
        <f t="shared" ca="1" si="370"/>
        <v>19156.139151914689</v>
      </c>
      <c r="BB668" s="15">
        <f t="shared" ca="1" si="371"/>
        <v>24047.597769854536</v>
      </c>
      <c r="BC668" s="15">
        <f t="shared" ca="1" si="372"/>
        <v>26457.609875245529</v>
      </c>
      <c r="BD668" s="15">
        <f t="shared" ca="1" si="373"/>
        <v>29456.199016447092</v>
      </c>
      <c r="BE668" s="15">
        <f t="shared" ca="1" si="374"/>
        <v>35117.256839595058</v>
      </c>
      <c r="BF668" s="15">
        <f ca="1">Inputs!$B$13*EXP($B$9-0.5*C$6^2+C$6*Y668)</f>
        <v>10263.734440799115</v>
      </c>
      <c r="BG668" s="15">
        <f t="shared" ca="1" si="375"/>
        <v>12355.220821649507</v>
      </c>
      <c r="BH668" s="15">
        <f t="shared" ca="1" si="376"/>
        <v>16381.981168525974</v>
      </c>
      <c r="BI668" s="15">
        <f t="shared" ca="1" si="377"/>
        <v>27996.760173115785</v>
      </c>
      <c r="BJ668" s="15">
        <f t="shared" ca="1" si="378"/>
        <v>29061.689248552695</v>
      </c>
      <c r="BK668" s="15">
        <f t="shared" ca="1" si="379"/>
        <v>40107.810617901494</v>
      </c>
      <c r="BL668" s="15">
        <f t="shared" ca="1" si="380"/>
        <v>41034.88976132957</v>
      </c>
      <c r="BM668" s="15">
        <f t="shared" ca="1" si="381"/>
        <v>50293.344465010727</v>
      </c>
      <c r="BN668" s="15">
        <f t="shared" ca="1" si="382"/>
        <v>63843.896272599479</v>
      </c>
      <c r="BO668" s="15">
        <f t="shared" ca="1" si="383"/>
        <v>76367.259141374787</v>
      </c>
      <c r="BP668" s="15">
        <f t="shared" ca="1" si="384"/>
        <v>111602.48613675809</v>
      </c>
      <c r="BQ668" s="15">
        <f ca="1">Inputs!$B$20*EXP($B$10-0.5*C$7^2+C$7*AJ668)</f>
        <v>3677.4994098028919</v>
      </c>
      <c r="BR668" s="15">
        <f t="shared" ca="1" si="385"/>
        <v>2530.1426083002643</v>
      </c>
      <c r="BS668" s="15">
        <f t="shared" ca="1" si="386"/>
        <v>5096.034497693151</v>
      </c>
      <c r="BT668" s="15">
        <f t="shared" ca="1" si="387"/>
        <v>9266.5167035926133</v>
      </c>
      <c r="BU668" s="15">
        <f t="shared" ca="1" si="388"/>
        <v>13159.149771799248</v>
      </c>
      <c r="BV668" s="15">
        <f t="shared" ca="1" si="389"/>
        <v>16457.055001602064</v>
      </c>
      <c r="BW668" s="15">
        <f t="shared" ca="1" si="390"/>
        <v>21701.588658783079</v>
      </c>
      <c r="BX668" s="15">
        <f t="shared" ca="1" si="391"/>
        <v>27261.405039670495</v>
      </c>
      <c r="BY668" s="15">
        <f t="shared" ca="1" si="392"/>
        <v>47867.489430196481</v>
      </c>
      <c r="BZ668" s="15">
        <f t="shared" ca="1" si="393"/>
        <v>54991.949480750867</v>
      </c>
      <c r="CA668" s="15">
        <f t="shared" ca="1" si="394"/>
        <v>81987.170304512139</v>
      </c>
      <c r="CB668" s="15">
        <f ca="1">(AU668*DCF!C$10-DCF!C$5*MAX(AU668*DCF!C$10,0)-MAX(AU668-Inputs!$B$6,0)/Inputs!$B$10)*DCF!C$6</f>
        <v>1049.1511203975733</v>
      </c>
      <c r="CC668" s="15">
        <f ca="1">(AV668*DCF!D$10-DCF!D$5*MAX(AV668*DCF!D$10,0)-MAX(AV668-AU668,0)/Inputs!$B$10)*DCF!D$6</f>
        <v>1001.6929716373097</v>
      </c>
      <c r="CD668" s="15">
        <f ca="1">(AW668*DCF!E$10-DCF!E$5*MAX(AW668*DCF!E$10,0)-MAX(AW668-AV668,0)/Inputs!$B$10)*DCF!E$6</f>
        <v>1208.6077887251324</v>
      </c>
      <c r="CE668" s="15">
        <f ca="1">(AX668*DCF!F$10-DCF!F$5*MAX(AX668*DCF!F$10,0)-MAX(AX668-AW668,0)/Inputs!$B$10)*DCF!F$6</f>
        <v>1787.0715897327282</v>
      </c>
      <c r="CF668" s="15">
        <f ca="1">(AY668*DCF!G$10-DCF!G$5*MAX(AY668*DCF!G$10,0)-MAX(AY668-AX668,0)/Inputs!$B$10)*DCF!G$6</f>
        <v>2199.7816912411431</v>
      </c>
      <c r="CG668" s="15">
        <f ca="1">(AZ668*DCF!H$10-DCF!H$5*MAX(AZ668*DCF!H$10,0)-MAX(AZ668-AY668,0)/Inputs!$B$10)*DCF!H$6</f>
        <v>2681.3230708422825</v>
      </c>
      <c r="CH668" s="15">
        <f ca="1">(BA668*DCF!I$10-DCF!I$5*MAX(BA668*DCF!I$10,0)-MAX(BA668-AZ668,0)/Inputs!$B$10)*DCF!I$6</f>
        <v>2749.1898633026012</v>
      </c>
      <c r="CI668" s="15">
        <f ca="1">(BB668*DCF!J$10-DCF!J$5*MAX(BB668*DCF!J$10,0)-MAX(BB668-BA668,0)/Inputs!$B$10)*DCF!J$6</f>
        <v>3385.40362675299</v>
      </c>
      <c r="CJ668" s="15">
        <f ca="1">(BC668*DCF!K$10-DCF!K$5*MAX(BC668*DCF!K$10,0)-MAX(BC668-BB668,0)/Inputs!$B$10)*DCF!K$6</f>
        <v>3921.8852706269522</v>
      </c>
      <c r="CK668" s="15">
        <f ca="1">(BD668*DCF!L$10-DCF!L$5*MAX(BD668*DCF!L$10,0)-MAX(BD668-BC668,0)/Inputs!$B$10)*DCF!L$6</f>
        <v>4054.7888224510471</v>
      </c>
      <c r="CL668" s="15">
        <f ca="1">(BE668*DCF!M$10-DCF!M$5*MAX(BE668*DCF!M$10,0)-MAX(BE668-BD668,0)/Inputs!$B$10)*DCF!M$6</f>
        <v>4279.2253034489931</v>
      </c>
      <c r="CM668" s="15">
        <f ca="1">(BF668*DCF!C$28-DCF!C$5*MAX(BF668*DCF!C$28,0)-MAX(BF668-Inputs!$B$13,0)/Inputs!$B$17)*DCF!C$6</f>
        <v>3132.4244404477281</v>
      </c>
      <c r="CN668" s="15">
        <f ca="1">(BG668*DCF!D$28-DCF!D$5*MAX(BG668*DCF!D$28,0)-MAX(BG668-BF668,0)/Inputs!$B$17)*DCF!D$6</f>
        <v>3192.6875515481456</v>
      </c>
      <c r="CO668" s="15">
        <f ca="1">(BH668*DCF!E$28-DCF!E$5*MAX(BH668*DCF!E$28,0)-MAX(BH668-BG668,0)/Inputs!$B$17)*DCF!E$6</f>
        <v>3846.049734857836</v>
      </c>
      <c r="CP668" s="15">
        <f ca="1">(BI668*DCF!F$28-DCF!F$5*MAX(BI668*DCF!F$28,0)-MAX(BI668-BH668,0)/Inputs!$B$17)*DCF!F$6</f>
        <v>5485.728824819189</v>
      </c>
      <c r="CQ668" s="15">
        <f ca="1">(BJ668*DCF!G$28-DCF!G$5*MAX(BJ668*DCF!G$28,0)-MAX(BJ668-BI668,0)/Inputs!$B$17)*DCF!G$6</f>
        <v>7361.1652156641958</v>
      </c>
      <c r="CR668" s="15">
        <f ca="1">(BK668*DCF!H$28-DCF!H$5*MAX(BK668*DCF!H$28,0)-MAX(BK668-BJ668,0)/Inputs!$B$17)*DCF!H$6</f>
        <v>8202.8467969714293</v>
      </c>
      <c r="CS668" s="15">
        <f ca="1">(BL668*DCF!I$28-DCF!I$5*MAX(BL668*DCF!I$28,0)-MAX(BL668-BK668,0)/Inputs!$B$17)*DCF!I$6</f>
        <v>9516.4146755982438</v>
      </c>
      <c r="CT668" s="15">
        <f ca="1">(BM668*DCF!J$28-DCF!J$5*MAX(BM668*DCF!J$28,0)-MAX(BM668-BL668,0)/Inputs!$B$17)*DCF!J$6</f>
        <v>9991.9955263394531</v>
      </c>
      <c r="CU668" s="15">
        <f ca="1">(BN668*DCF!K$28-DCF!K$5*MAX(BN668*DCF!K$28,0)-MAX(BN668-BM668,0)/Inputs!$B$17)*DCF!K$6</f>
        <v>11822.998318186817</v>
      </c>
      <c r="CV668" s="15">
        <f ca="1">(BO668*DCF!L$28-DCF!L$5*MAX(BO668*DCF!L$28,0)-MAX(BO668-BN668,0)/Inputs!$B$17)*DCF!L$6</f>
        <v>13819.831746688888</v>
      </c>
      <c r="CW668" s="15">
        <f ca="1">(BP668*DCF!M$28-DCF!M$5*MAX(BP668*DCF!M$28,0)-MAX(BP668-BO668,0)/Inputs!$B$17)*DCF!M$6</f>
        <v>17315.001048183909</v>
      </c>
      <c r="CX668" s="15">
        <f ca="1">(BQ668*DCF!C$46-DCF!C$5*MAX(BQ668*DCF!C$46,0)-MAX(BQ668-Inputs!$B$20,0)/Inputs!$B$24)*DCF!C$6</f>
        <v>-1069.3991291936895</v>
      </c>
      <c r="CY668" s="15">
        <f ca="1">(BR668*DCF!D$46-DCF!D$5*MAX(BR668*DCF!D$46,0)-MAX(BR668-BQ668,0)/Inputs!$B$24)*DCF!D$6</f>
        <v>-431.83633954849859</v>
      </c>
      <c r="CZ668" s="15">
        <f ca="1">(BS668*DCF!E$46-DCF!E$5*MAX(BS668*DCF!E$46,0)-MAX(BS668-BR668,0)/Inputs!$B$24)*DCF!E$6</f>
        <v>-1614.0188971262032</v>
      </c>
      <c r="DA668" s="15">
        <f ca="1">(BT668*DCF!F$46-DCF!F$5*MAX(BT668*DCF!F$46,0)-MAX(BT668-BS668,0)/Inputs!$B$24)*DCF!F$6</f>
        <v>-2193.4507439110057</v>
      </c>
      <c r="DB668" s="15">
        <f ca="1">(BU668*DCF!G$46-DCF!G$5*MAX(BU668*DCF!G$46,0)-MAX(BU668-BT668,0)/Inputs!$B$24)*DCF!G$6</f>
        <v>-1752.052654124062</v>
      </c>
      <c r="DC668" s="15">
        <f ca="1">(BV668*DCF!H$46-DCF!H$5*MAX(BV668*DCF!H$46,0)-MAX(BV668-BU668,0)/Inputs!$B$24)*DCF!H$6</f>
        <v>-1024.8038435606304</v>
      </c>
      <c r="DD668" s="15">
        <f ca="1">(BW668*DCF!I$46-DCF!I$5*MAX(BW668*DCF!I$46,0)-MAX(BW668-BV668,0)/Inputs!$B$24)*DCF!I$6</f>
        <v>-1004.2961243324302</v>
      </c>
      <c r="DE668" s="15">
        <f ca="1">(BX668*DCF!J$46-DCF!J$5*MAX(BX668*DCF!J$46,0)-MAX(BX668-BW668,0)/Inputs!$B$24)*DCF!J$6</f>
        <v>-330.83193721019154</v>
      </c>
      <c r="DF668" s="15">
        <f ca="1">(BY668*DCF!K$46-DCF!K$5*MAX(BY668*DCF!K$46,0)-MAX(BY668-BX668,0)/Inputs!$B$24)*DCF!K$6</f>
        <v>-2313.5911684983853</v>
      </c>
      <c r="DG668" s="15">
        <f ca="1">(BZ668*DCF!L$46-DCF!L$5*MAX(BZ668*DCF!L$46,0)-MAX(BZ668-BY668,0)/Inputs!$B$24)*DCF!L$6</f>
        <v>2189.0504629830216</v>
      </c>
      <c r="DH668" s="15">
        <f ca="1">(CA668*DCF!M$46-DCF!M$5*MAX(CA668*DCF!M$46,0)-MAX(CA668-BZ668,0)/Inputs!$B$24)*DCF!M$6</f>
        <v>783.95406335693303</v>
      </c>
      <c r="DI668" s="15">
        <f ca="1">SUM(CB668:CL668)+BE668*DCF!M$10*(1+Inputs!$B$30)*(1-Inputs!$B$33)*(1-Inputs!$B$30/Inputs!$B$31)/(Inputs!$B$29-Inputs!$B$30)*DCF!M$6</f>
        <v>126049.91128139888</v>
      </c>
      <c r="DJ668" s="15">
        <f ca="1">SUM(CM668:CW668)+BP668*DCF!M$28*(1+Inputs!$B$30)*(1-Inputs!$B$33)*(1-Inputs!$B$30/Inputs!$B$31)/(Inputs!$B$29-Inputs!$B$30)*DCF!M$6</f>
        <v>507808.73682423367</v>
      </c>
      <c r="DK668" s="15">
        <f ca="1">SUM(CX668:DH668)+CA668*DCF!M$46*(1+Inputs!$B$30)*(1-Inputs!$B$33)*(1-Inputs!$B$30/Inputs!$B$31)/(Inputs!$B$29-Inputs!$B$30)*DCF!M$6</f>
        <v>118000.60098080499</v>
      </c>
      <c r="DM668" s="15">
        <f ca="1">DI668+DJ668+DK668+Inputs!$B$34+Inputs!$B$36-Inputs!$B$35</f>
        <v>828710.24908643751</v>
      </c>
    </row>
    <row r="669" spans="1:117" x14ac:dyDescent="0.75">
      <c r="A669" s="11">
        <v>656</v>
      </c>
      <c r="C669" s="24">
        <f t="shared" ca="1" si="395"/>
        <v>0.83531756045576788</v>
      </c>
      <c r="D669" s="24">
        <f t="shared" ca="1" si="395"/>
        <v>-0.58977690717134623</v>
      </c>
      <c r="E669" s="24">
        <f t="shared" ca="1" si="395"/>
        <v>1.5973931462521953</v>
      </c>
      <c r="F669" s="24">
        <f t="shared" ca="1" si="395"/>
        <v>1.4483046033207374</v>
      </c>
      <c r="G669" s="24">
        <f t="shared" ca="1" si="395"/>
        <v>0.18665677273190862</v>
      </c>
      <c r="H669" s="24">
        <f t="shared" ca="1" si="395"/>
        <v>-0.37493637010847564</v>
      </c>
      <c r="I669" s="24">
        <f t="shared" ca="1" si="395"/>
        <v>0.41958266976667968</v>
      </c>
      <c r="J669" s="24">
        <f t="shared" ca="1" si="395"/>
        <v>0.3617304377754062</v>
      </c>
      <c r="K669" s="24">
        <f t="shared" ca="1" si="395"/>
        <v>-1.362917441470102</v>
      </c>
      <c r="L669" s="24">
        <f t="shared" ca="1" si="395"/>
        <v>-0.50840635510499443</v>
      </c>
      <c r="M669" s="24">
        <f t="shared" ca="1" si="395"/>
        <v>-2.4597076833453464</v>
      </c>
      <c r="N669" s="24">
        <f ca="1">SQRT(Inputs!$B$38)*C669+SQRT(1-Inputs!$B$38)*_xlfn.NORM.S.INV(RAND())</f>
        <v>-0.63692623414447258</v>
      </c>
      <c r="O669" s="24">
        <f ca="1">SQRT(Inputs!$B$38)*D669+SQRT(1-Inputs!$B$38)*_xlfn.NORM.S.INV(RAND())</f>
        <v>-1.3128173349211629</v>
      </c>
      <c r="P669" s="24">
        <f ca="1">SQRT(Inputs!$B$38)*E669+SQRT(1-Inputs!$B$38)*_xlfn.NORM.S.INV(RAND())</f>
        <v>0.51007041231767114</v>
      </c>
      <c r="Q669" s="24">
        <f ca="1">SQRT(Inputs!$B$38)*F669+SQRT(1-Inputs!$B$38)*_xlfn.NORM.S.INV(RAND())</f>
        <v>-0.31986785232127268</v>
      </c>
      <c r="R669" s="24">
        <f ca="1">SQRT(Inputs!$B$38)*G669+SQRT(1-Inputs!$B$38)*_xlfn.NORM.S.INV(RAND())</f>
        <v>-0.63239773731196991</v>
      </c>
      <c r="S669" s="24">
        <f ca="1">SQRT(Inputs!$B$38)*H669+SQRT(1-Inputs!$B$38)*_xlfn.NORM.S.INV(RAND())</f>
        <v>0.28580961781437975</v>
      </c>
      <c r="T669" s="24">
        <f ca="1">SQRT(Inputs!$B$38)*I669+SQRT(1-Inputs!$B$38)*_xlfn.NORM.S.INV(RAND())</f>
        <v>-1.5350369740190077</v>
      </c>
      <c r="U669" s="24">
        <f ca="1">SQRT(Inputs!$B$38)*J669+SQRT(1-Inputs!$B$38)*_xlfn.NORM.S.INV(RAND())</f>
        <v>0.42561901432227689</v>
      </c>
      <c r="V669" s="24">
        <f ca="1">SQRT(Inputs!$B$38)*K669+SQRT(1-Inputs!$B$38)*_xlfn.NORM.S.INV(RAND())</f>
        <v>-1.1071394082613168</v>
      </c>
      <c r="W669" s="24">
        <f ca="1">SQRT(Inputs!$B$38)*L669+SQRT(1-Inputs!$B$38)*_xlfn.NORM.S.INV(RAND())</f>
        <v>-0.30534099865864578</v>
      </c>
      <c r="X669" s="24">
        <f ca="1">SQRT(Inputs!$B$38)*M669+SQRT(1-Inputs!$B$38)*_xlfn.NORM.S.INV(RAND())</f>
        <v>-1.2938929404787591</v>
      </c>
      <c r="Y669" s="24">
        <f ca="1">SQRT(Inputs!$B$38)*C669+SQRT(1-Inputs!$B$38)*_xlfn.NORM.S.INV(RAND())</f>
        <v>0.94947706453264902</v>
      </c>
      <c r="Z669" s="24">
        <f ca="1">SQRT(Inputs!$B$38)*D669+SQRT(1-Inputs!$B$38)*_xlfn.NORM.S.INV(RAND())</f>
        <v>-1.6216557557677729</v>
      </c>
      <c r="AA669" s="24">
        <f ca="1">SQRT(Inputs!$B$38)*E669+SQRT(1-Inputs!$B$38)*_xlfn.NORM.S.INV(RAND())</f>
        <v>1.645250741263679</v>
      </c>
      <c r="AB669" s="24">
        <f ca="1">SQRT(Inputs!$B$38)*F669+SQRT(1-Inputs!$B$38)*_xlfn.NORM.S.INV(RAND())</f>
        <v>-0.41795749660733172</v>
      </c>
      <c r="AC669" s="24">
        <f ca="1">SQRT(Inputs!$B$38)*G669+SQRT(1-Inputs!$B$38)*_xlfn.NORM.S.INV(RAND())</f>
        <v>-0.19802473950831961</v>
      </c>
      <c r="AD669" s="24">
        <f ca="1">SQRT(Inputs!$B$38)*H669+SQRT(1-Inputs!$B$38)*_xlfn.NORM.S.INV(RAND())</f>
        <v>-1.5641098417989294</v>
      </c>
      <c r="AE669" s="24">
        <f ca="1">SQRT(Inputs!$B$38)*I669+SQRT(1-Inputs!$B$38)*_xlfn.NORM.S.INV(RAND())</f>
        <v>-0.62179265180147081</v>
      </c>
      <c r="AF669" s="24">
        <f ca="1">SQRT(Inputs!$B$38)*J669+SQRT(1-Inputs!$B$38)*_xlfn.NORM.S.INV(RAND())</f>
        <v>0.25566209835374326</v>
      </c>
      <c r="AG669" s="24">
        <f ca="1">SQRT(Inputs!$B$38)*K669+SQRT(1-Inputs!$B$38)*_xlfn.NORM.S.INV(RAND())</f>
        <v>-1.5168479138871034</v>
      </c>
      <c r="AH669" s="24">
        <f ca="1">SQRT(Inputs!$B$38)*L669+SQRT(1-Inputs!$B$38)*_xlfn.NORM.S.INV(RAND())</f>
        <v>-0.16092910729990423</v>
      </c>
      <c r="AI669" s="24">
        <f ca="1">SQRT(Inputs!$B$38)*M669+SQRT(1-Inputs!$B$38)*_xlfn.NORM.S.INV(RAND())</f>
        <v>-1.7878331606101083E-2</v>
      </c>
      <c r="AJ669" s="24">
        <f ca="1">SQRT(Inputs!$B$38)*C669+SQRT(1-Inputs!$B$38)*_xlfn.NORM.S.INV(RAND())</f>
        <v>-7.6173295934490737E-2</v>
      </c>
      <c r="AK669" s="24">
        <f ca="1">SQRT(Inputs!$B$38)*D669+SQRT(1-Inputs!$B$38)*_xlfn.NORM.S.INV(RAND())</f>
        <v>1.4107955814721906E-2</v>
      </c>
      <c r="AL669" s="24">
        <f ca="1">SQRT(Inputs!$B$38)*E669+SQRT(1-Inputs!$B$38)*_xlfn.NORM.S.INV(RAND())</f>
        <v>1.2329649126940538</v>
      </c>
      <c r="AM669" s="24">
        <f ca="1">SQRT(Inputs!$B$38)*F669+SQRT(1-Inputs!$B$38)*_xlfn.NORM.S.INV(RAND())</f>
        <v>1.5946841986505738</v>
      </c>
      <c r="AN669" s="24">
        <f ca="1">SQRT(Inputs!$B$38)*G669+SQRT(1-Inputs!$B$38)*_xlfn.NORM.S.INV(RAND())</f>
        <v>-1.2217585429463838</v>
      </c>
      <c r="AO669" s="24">
        <f ca="1">SQRT(Inputs!$B$38)*H669+SQRT(1-Inputs!$B$38)*_xlfn.NORM.S.INV(RAND())</f>
        <v>-7.1781829528489133E-2</v>
      </c>
      <c r="AP669" s="24">
        <f ca="1">SQRT(Inputs!$B$38)*I669+SQRT(1-Inputs!$B$38)*_xlfn.NORM.S.INV(RAND())</f>
        <v>0.29610415502753312</v>
      </c>
      <c r="AQ669" s="24">
        <f ca="1">SQRT(Inputs!$B$38)*J669+SQRT(1-Inputs!$B$38)*_xlfn.NORM.S.INV(RAND())</f>
        <v>-0.21841195643804026</v>
      </c>
      <c r="AR669" s="24">
        <f ca="1">SQRT(Inputs!$B$38)*K669+SQRT(1-Inputs!$B$38)*_xlfn.NORM.S.INV(RAND())</f>
        <v>-0.55641032984015659</v>
      </c>
      <c r="AS669" s="24">
        <f ca="1">SQRT(Inputs!$B$38)*L669+SQRT(1-Inputs!$B$38)*_xlfn.NORM.S.INV(RAND())</f>
        <v>0.71845009598093135</v>
      </c>
      <c r="AT669" s="24">
        <f ca="1">SQRT(Inputs!$B$38)*M669+SQRT(1-Inputs!$B$38)*_xlfn.NORM.S.INV(RAND())</f>
        <v>-0.73789971446082592</v>
      </c>
      <c r="AU669" s="15">
        <f ca="1">Inputs!$B$6*EXP($B$8-0.5*C$5^2+C$5*N669)</f>
        <v>4476.1169974151699</v>
      </c>
      <c r="AV669" s="15">
        <f t="shared" ca="1" si="365"/>
        <v>4492.0656263949359</v>
      </c>
      <c r="AW669" s="15">
        <f t="shared" ca="1" si="366"/>
        <v>5867.3739163813088</v>
      </c>
      <c r="AX669" s="15">
        <f t="shared" ca="1" si="367"/>
        <v>6882.852100547293</v>
      </c>
      <c r="AY669" s="15">
        <f t="shared" ca="1" si="368"/>
        <v>7812.6878459594227</v>
      </c>
      <c r="AZ669" s="15">
        <f t="shared" ca="1" si="369"/>
        <v>9860.6411548217275</v>
      </c>
      <c r="BA669" s="15">
        <f t="shared" ca="1" si="370"/>
        <v>10275.988393088077</v>
      </c>
      <c r="BB669" s="15">
        <f t="shared" ca="1" si="371"/>
        <v>13129.028234261797</v>
      </c>
      <c r="BC669" s="15">
        <f t="shared" ca="1" si="372"/>
        <v>14449.888638251228</v>
      </c>
      <c r="BD669" s="15">
        <f t="shared" ca="1" si="373"/>
        <v>17204.051587482616</v>
      </c>
      <c r="BE669" s="15">
        <f t="shared" ca="1" si="374"/>
        <v>18737.765090375491</v>
      </c>
      <c r="BF669" s="15">
        <f ca="1">Inputs!$B$13*EXP($B$9-0.5*C$6^2+C$6*Y669)</f>
        <v>16695.606271397945</v>
      </c>
      <c r="BG669" s="15">
        <f t="shared" ca="1" si="375"/>
        <v>15185.640403472953</v>
      </c>
      <c r="BH669" s="15">
        <f t="shared" ca="1" si="376"/>
        <v>24375.18505991291</v>
      </c>
      <c r="BI669" s="15">
        <f t="shared" ca="1" si="377"/>
        <v>27979.745671439134</v>
      </c>
      <c r="BJ669" s="15">
        <f t="shared" ca="1" si="378"/>
        <v>33336.076946184643</v>
      </c>
      <c r="BK669" s="15">
        <f t="shared" ca="1" si="379"/>
        <v>33066.553072770301</v>
      </c>
      <c r="BL669" s="15">
        <f t="shared" ca="1" si="380"/>
        <v>37473.680724741149</v>
      </c>
      <c r="BM669" s="15">
        <f t="shared" ca="1" si="381"/>
        <v>47549.70329849892</v>
      </c>
      <c r="BN669" s="15">
        <f t="shared" ca="1" si="382"/>
        <v>48760.234760544452</v>
      </c>
      <c r="BO669" s="15">
        <f t="shared" ca="1" si="383"/>
        <v>58882.589801329166</v>
      </c>
      <c r="BP669" s="15">
        <f t="shared" ca="1" si="384"/>
        <v>72326.785996111124</v>
      </c>
      <c r="BQ669" s="15">
        <f ca="1">Inputs!$B$20*EXP($B$10-0.5*C$7^2+C$7*AJ669)</f>
        <v>4175.1740970194633</v>
      </c>
      <c r="BR669" s="15">
        <f t="shared" ca="1" si="385"/>
        <v>5690.6130308384218</v>
      </c>
      <c r="BS669" s="15">
        <f t="shared" ca="1" si="386"/>
        <v>11103.899858080891</v>
      </c>
      <c r="BT669" s="15">
        <f t="shared" ca="1" si="387"/>
        <v>23262.309034760401</v>
      </c>
      <c r="BU669" s="15">
        <f t="shared" ca="1" si="388"/>
        <v>23987.695528864842</v>
      </c>
      <c r="BV669" s="15">
        <f t="shared" ca="1" si="389"/>
        <v>32838.414426988034</v>
      </c>
      <c r="BW669" s="15">
        <f t="shared" ca="1" si="390"/>
        <v>48787.862911893164</v>
      </c>
      <c r="BX669" s="15">
        <f t="shared" ca="1" si="391"/>
        <v>65314.282676263741</v>
      </c>
      <c r="BY669" s="15">
        <f t="shared" ca="1" si="392"/>
        <v>82274.659840297434</v>
      </c>
      <c r="BZ669" s="15">
        <f t="shared" ca="1" si="393"/>
        <v>131742.7556263555</v>
      </c>
      <c r="CA669" s="15">
        <f t="shared" ca="1" si="394"/>
        <v>162316.33287730967</v>
      </c>
      <c r="CB669" s="15">
        <f ca="1">(AU669*DCF!C$10-DCF!C$5*MAX(AU669*DCF!C$10,0)-MAX(AU669-Inputs!$B$6,0)/Inputs!$B$10)*DCF!C$6</f>
        <v>1046.540443111973</v>
      </c>
      <c r="CC669" s="15">
        <f ca="1">(AV669*DCF!D$10-DCF!D$5*MAX(AV669*DCF!D$10,0)-MAX(AV669-AU669,0)/Inputs!$B$10)*DCF!D$6</f>
        <v>1091.0219079166538</v>
      </c>
      <c r="CD669" s="15">
        <f ca="1">(AW669*DCF!E$10-DCF!E$5*MAX(AW669*DCF!E$10,0)-MAX(AW669-AV669,0)/Inputs!$B$10)*DCF!E$6</f>
        <v>1044.9068558324361</v>
      </c>
      <c r="CE669" s="15">
        <f ca="1">(AX669*DCF!F$10-DCF!F$5*MAX(AX669*DCF!F$10,0)-MAX(AX669-AW669,0)/Inputs!$B$10)*DCF!F$6</f>
        <v>1291.2198109954779</v>
      </c>
      <c r="CF669" s="15">
        <f ca="1">(AY669*DCF!G$10-DCF!G$5*MAX(AY669*DCF!G$10,0)-MAX(AY669-AX669,0)/Inputs!$B$10)*DCF!G$6</f>
        <v>1430.9945209119176</v>
      </c>
      <c r="CG669" s="15">
        <f ca="1">(AZ669*DCF!H$10-DCF!H$5*MAX(AZ669*DCF!H$10,0)-MAX(AZ669-AY669,0)/Inputs!$B$10)*DCF!H$6</f>
        <v>1550.7997286622608</v>
      </c>
      <c r="CH669" s="15">
        <f ca="1">(BA669*DCF!I$10-DCF!I$5*MAX(BA669*DCF!I$10,0)-MAX(BA669-AZ669,0)/Inputs!$B$10)*DCF!I$6</f>
        <v>1808.916710688794</v>
      </c>
      <c r="CI669" s="15">
        <f ca="1">(BB669*DCF!J$10-DCF!J$5*MAX(BB669*DCF!J$10,0)-MAX(BB669-BA669,0)/Inputs!$B$10)*DCF!J$6</f>
        <v>1820.6405349962013</v>
      </c>
      <c r="CJ669" s="15">
        <f ca="1">(BC669*DCF!K$10-DCF!K$5*MAX(BC669*DCF!K$10,0)-MAX(BC669-BB669,0)/Inputs!$B$10)*DCF!K$6</f>
        <v>2141.2996548437809</v>
      </c>
      <c r="CK669" s="15">
        <f ca="1">(BD669*DCF!L$10-DCF!L$5*MAX(BD669*DCF!L$10,0)-MAX(BD669-BC669,0)/Inputs!$B$10)*DCF!L$6</f>
        <v>2238.5402679540084</v>
      </c>
      <c r="CL669" s="15">
        <f ca="1">(BE669*DCF!M$10-DCF!M$5*MAX(BE669*DCF!M$10,0)-MAX(BE669-BD669,0)/Inputs!$B$10)*DCF!M$6</f>
        <v>2460.9225438707708</v>
      </c>
      <c r="CM669" s="15">
        <f ca="1">(BF669*DCF!C$28-DCF!C$5*MAX(BF669*DCF!C$28,0)-MAX(BF669-Inputs!$B$13,0)/Inputs!$B$17)*DCF!C$6</f>
        <v>3869.3834748103359</v>
      </c>
      <c r="CN669" s="15">
        <f ca="1">(BG669*DCF!D$28-DCF!D$5*MAX(BG669*DCF!D$28,0)-MAX(BG669-BF669,0)/Inputs!$B$17)*DCF!D$6</f>
        <v>4472.5213375535068</v>
      </c>
      <c r="CO669" s="15">
        <f ca="1">(BH669*DCF!E$28-DCF!E$5*MAX(BH669*DCF!E$28,0)-MAX(BH669-BG669,0)/Inputs!$B$17)*DCF!E$6</f>
        <v>5092.3536846186653</v>
      </c>
      <c r="CP669" s="15">
        <f ca="1">(BI669*DCF!F$28-DCF!F$5*MAX(BI669*DCF!F$28,0)-MAX(BI669-BH669,0)/Inputs!$B$17)*DCF!F$6</f>
        <v>6939.496705407817</v>
      </c>
      <c r="CQ669" s="15">
        <f ca="1">(BJ669*DCF!G$28-DCF!G$5*MAX(BJ669*DCF!G$28,0)-MAX(BJ669-BI669,0)/Inputs!$B$17)*DCF!G$6</f>
        <v>7748.4160774544289</v>
      </c>
      <c r="CR669" s="15">
        <f ca="1">(BK669*DCF!H$28-DCF!H$5*MAX(BK669*DCF!H$28,0)-MAX(BK669-BJ669,0)/Inputs!$B$17)*DCF!H$6</f>
        <v>8177.7233891882015</v>
      </c>
      <c r="CS669" s="15">
        <f ca="1">(BL669*DCF!I$28-DCF!I$5*MAX(BL669*DCF!I$28,0)-MAX(BL669-BK669,0)/Inputs!$B$17)*DCF!I$6</f>
        <v>8179.4919052877458</v>
      </c>
      <c r="CT669" s="15">
        <f ca="1">(BM669*DCF!J$28-DCF!J$5*MAX(BM669*DCF!J$28,0)-MAX(BM669-BL669,0)/Inputs!$B$17)*DCF!J$6</f>
        <v>9271.5329579464506</v>
      </c>
      <c r="CU669" s="15">
        <f ca="1">(BN669*DCF!K$28-DCF!K$5*MAX(BN669*DCF!K$28,0)-MAX(BN669-BM669,0)/Inputs!$B$17)*DCF!K$6</f>
        <v>10149.070038548009</v>
      </c>
      <c r="CV669" s="15">
        <f ca="1">(BO669*DCF!L$28-DCF!L$5*MAX(BO669*DCF!L$28,0)-MAX(BO669-BN669,0)/Inputs!$B$17)*DCF!L$6</f>
        <v>10602.951251734214</v>
      </c>
      <c r="CW669" s="15">
        <f ca="1">(BP669*DCF!M$28-DCF!M$5*MAX(BP669*DCF!M$28,0)-MAX(BP669-BO669,0)/Inputs!$B$17)*DCF!M$6</f>
        <v>12203.030367983696</v>
      </c>
      <c r="CX669" s="15">
        <f ca="1">(BQ669*DCF!C$46-DCF!C$5*MAX(BQ669*DCF!C$46,0)-MAX(BQ669-Inputs!$B$20,0)/Inputs!$B$24)*DCF!C$6</f>
        <v>-1414.2083813067875</v>
      </c>
      <c r="CY669" s="15">
        <f ca="1">(BR669*DCF!D$46-DCF!D$5*MAX(BR669*DCF!D$46,0)-MAX(BR669-BQ669,0)/Inputs!$B$24)*DCF!D$6</f>
        <v>-1617.8801513280575</v>
      </c>
      <c r="CZ669" s="15">
        <f ca="1">(BS669*DCF!E$46-DCF!E$5*MAX(BS669*DCF!E$46,0)-MAX(BS669-BR669,0)/Inputs!$B$24)*DCF!E$6</f>
        <v>-3446.8241334279669</v>
      </c>
      <c r="DA669" s="15">
        <f ca="1">(BT669*DCF!F$46-DCF!F$5*MAX(BT669*DCF!F$46,0)-MAX(BT669-BS669,0)/Inputs!$B$24)*DCF!F$6</f>
        <v>-6121.36955731122</v>
      </c>
      <c r="DB669" s="15">
        <f ca="1">(BU669*DCF!G$46-DCF!G$5*MAX(BU669*DCF!G$46,0)-MAX(BU669-BT669,0)/Inputs!$B$24)*DCF!G$6</f>
        <v>-1050.904368421152</v>
      </c>
      <c r="DC669" s="15">
        <f ca="1">(BV669*DCF!H$46-DCF!H$5*MAX(BV669*DCF!H$46,0)-MAX(BV669-BU669,0)/Inputs!$B$24)*DCF!H$6</f>
        <v>-2750.306668337365</v>
      </c>
      <c r="DD669" s="15">
        <f ca="1">(BW669*DCF!I$46-DCF!I$5*MAX(BW669*DCF!I$46,0)-MAX(BW669-BV669,0)/Inputs!$B$24)*DCF!I$6</f>
        <v>-3451.6950441553618</v>
      </c>
      <c r="DE669" s="15">
        <f ca="1">(BX669*DCF!J$46-DCF!J$5*MAX(BX669*DCF!J$46,0)-MAX(BX669-BW669,0)/Inputs!$B$24)*DCF!J$6</f>
        <v>-1642.7830284394306</v>
      </c>
      <c r="DF669" s="15">
        <f ca="1">(BY669*DCF!K$46-DCF!K$5*MAX(BY669*DCF!K$46,0)-MAX(BY669-BX669,0)/Inputs!$B$24)*DCF!K$6</f>
        <v>544.96225140368085</v>
      </c>
      <c r="DG669" s="15">
        <f ca="1">(BZ669*DCF!L$46-DCF!L$5*MAX(BZ669*DCF!L$46,0)-MAX(BZ669-BY669,0)/Inputs!$B$24)*DCF!L$6</f>
        <v>-2088.0267006958584</v>
      </c>
      <c r="DH669" s="15">
        <f ca="1">(CA669*DCF!M$46-DCF!M$5*MAX(CA669*DCF!M$46,0)-MAX(CA669-BZ669,0)/Inputs!$B$24)*DCF!M$6</f>
        <v>6333.3674826906945</v>
      </c>
      <c r="DI669" s="15">
        <f ca="1">SUM(CB669:CL669)+BE669*DCF!M$10*(1+Inputs!$B$30)*(1-Inputs!$B$33)*(1-Inputs!$B$30/Inputs!$B$31)/(Inputs!$B$29-Inputs!$B$30)*DCF!M$6</f>
        <v>70073.251007591069</v>
      </c>
      <c r="DJ669" s="15">
        <f ca="1">SUM(CM669:CW669)+BP669*DCF!M$28*(1+Inputs!$B$30)*(1-Inputs!$B$33)*(1-Inputs!$B$30/Inputs!$B$31)/(Inputs!$B$29-Inputs!$B$30)*DCF!M$6</f>
        <v>355087.84032374446</v>
      </c>
      <c r="DK669" s="15">
        <f ca="1">SUM(CX669:DH669)+CA669*DCF!M$46*(1+Inputs!$B$30)*(1-Inputs!$B$33)*(1-Inputs!$B$30/Inputs!$B$31)/(Inputs!$B$29-Inputs!$B$30)*DCF!M$6</f>
        <v>234254.60992780904</v>
      </c>
      <c r="DM669" s="15">
        <f ca="1">DI669+DJ669+DK669+Inputs!$B$34+Inputs!$B$36-Inputs!$B$35</f>
        <v>736266.70125914458</v>
      </c>
    </row>
    <row r="670" spans="1:117" x14ac:dyDescent="0.75">
      <c r="A670" s="11">
        <v>657</v>
      </c>
      <c r="C670" s="24">
        <f t="shared" ca="1" si="395"/>
        <v>3.1678455618621699</v>
      </c>
      <c r="D670" s="24">
        <f t="shared" ca="1" si="395"/>
        <v>1.6493799161053873</v>
      </c>
      <c r="E670" s="24">
        <f t="shared" ca="1" si="395"/>
        <v>-0.1509419721357935</v>
      </c>
      <c r="F670" s="24">
        <f t="shared" ca="1" si="395"/>
        <v>-1.9801890078769373</v>
      </c>
      <c r="G670" s="24">
        <f t="shared" ca="1" si="395"/>
        <v>-0.64145263010678155</v>
      </c>
      <c r="H670" s="24">
        <f t="shared" ca="1" si="395"/>
        <v>0.44735773109964727</v>
      </c>
      <c r="I670" s="24">
        <f t="shared" ca="1" si="395"/>
        <v>1.1347091068357085</v>
      </c>
      <c r="J670" s="24">
        <f t="shared" ca="1" si="395"/>
        <v>1.0142721452638872</v>
      </c>
      <c r="K670" s="24">
        <f t="shared" ca="1" si="395"/>
        <v>-0.6382121143978241</v>
      </c>
      <c r="L670" s="24">
        <f t="shared" ca="1" si="395"/>
        <v>0.39700752153234775</v>
      </c>
      <c r="M670" s="24">
        <f t="shared" ca="1" si="395"/>
        <v>-0.21835892428752213</v>
      </c>
      <c r="N670" s="24">
        <f ca="1">SQRT(Inputs!$B$38)*C670+SQRT(1-Inputs!$B$38)*_xlfn.NORM.S.INV(RAND())</f>
        <v>1.9772805243208191</v>
      </c>
      <c r="O670" s="24">
        <f ca="1">SQRT(Inputs!$B$38)*D670+SQRT(1-Inputs!$B$38)*_xlfn.NORM.S.INV(RAND())</f>
        <v>1.5510967397325521</v>
      </c>
      <c r="P670" s="24">
        <f ca="1">SQRT(Inputs!$B$38)*E670+SQRT(1-Inputs!$B$38)*_xlfn.NORM.S.INV(RAND())</f>
        <v>-0.428410158801241</v>
      </c>
      <c r="Q670" s="24">
        <f ca="1">SQRT(Inputs!$B$38)*F670+SQRT(1-Inputs!$B$38)*_xlfn.NORM.S.INV(RAND())</f>
        <v>-0.97223381134902365</v>
      </c>
      <c r="R670" s="24">
        <f ca="1">SQRT(Inputs!$B$38)*G670+SQRT(1-Inputs!$B$38)*_xlfn.NORM.S.INV(RAND())</f>
        <v>0.33030102864494343</v>
      </c>
      <c r="S670" s="24">
        <f ca="1">SQRT(Inputs!$B$38)*H670+SQRT(1-Inputs!$B$38)*_xlfn.NORM.S.INV(RAND())</f>
        <v>1.1641478014703004</v>
      </c>
      <c r="T670" s="24">
        <f ca="1">SQRT(Inputs!$B$38)*I670+SQRT(1-Inputs!$B$38)*_xlfn.NORM.S.INV(RAND())</f>
        <v>0.45491455307120154</v>
      </c>
      <c r="U670" s="24">
        <f ca="1">SQRT(Inputs!$B$38)*J670+SQRT(1-Inputs!$B$38)*_xlfn.NORM.S.INV(RAND())</f>
        <v>0.11708233092103582</v>
      </c>
      <c r="V670" s="24">
        <f ca="1">SQRT(Inputs!$B$38)*K670+SQRT(1-Inputs!$B$38)*_xlfn.NORM.S.INV(RAND())</f>
        <v>-0.23492184935974719</v>
      </c>
      <c r="W670" s="24">
        <f ca="1">SQRT(Inputs!$B$38)*L670+SQRT(1-Inputs!$B$38)*_xlfn.NORM.S.INV(RAND())</f>
        <v>1.2363167173100429</v>
      </c>
      <c r="X670" s="24">
        <f ca="1">SQRT(Inputs!$B$38)*M670+SQRT(1-Inputs!$B$38)*_xlfn.NORM.S.INV(RAND())</f>
        <v>-0.4875189173805291</v>
      </c>
      <c r="Y670" s="24">
        <f ca="1">SQRT(Inputs!$B$38)*C670+SQRT(1-Inputs!$B$38)*_xlfn.NORM.S.INV(RAND())</f>
        <v>2.0327751285056981</v>
      </c>
      <c r="Z670" s="24">
        <f ca="1">SQRT(Inputs!$B$38)*D670+SQRT(1-Inputs!$B$38)*_xlfn.NORM.S.INV(RAND())</f>
        <v>1.3645625155551779</v>
      </c>
      <c r="AA670" s="24">
        <f ca="1">SQRT(Inputs!$B$38)*E670+SQRT(1-Inputs!$B$38)*_xlfn.NORM.S.INV(RAND())</f>
        <v>-1.5977742775697976</v>
      </c>
      <c r="AB670" s="24">
        <f ca="1">SQRT(Inputs!$B$38)*F670+SQRT(1-Inputs!$B$38)*_xlfn.NORM.S.INV(RAND())</f>
        <v>-3.7787513731238898E-2</v>
      </c>
      <c r="AC670" s="24">
        <f ca="1">SQRT(Inputs!$B$38)*G670+SQRT(1-Inputs!$B$38)*_xlfn.NORM.S.INV(RAND())</f>
        <v>-0.53469093576531612</v>
      </c>
      <c r="AD670" s="24">
        <f ca="1">SQRT(Inputs!$B$38)*H670+SQRT(1-Inputs!$B$38)*_xlfn.NORM.S.INV(RAND())</f>
        <v>0.75494590925460725</v>
      </c>
      <c r="AE670" s="24">
        <f ca="1">SQRT(Inputs!$B$38)*I670+SQRT(1-Inputs!$B$38)*_xlfn.NORM.S.INV(RAND())</f>
        <v>0.86063380310045523</v>
      </c>
      <c r="AF670" s="24">
        <f ca="1">SQRT(Inputs!$B$38)*J670+SQRT(1-Inputs!$B$38)*_xlfn.NORM.S.INV(RAND())</f>
        <v>0.61104492859022552</v>
      </c>
      <c r="AG670" s="24">
        <f ca="1">SQRT(Inputs!$B$38)*K670+SQRT(1-Inputs!$B$38)*_xlfn.NORM.S.INV(RAND())</f>
        <v>-1.2180847766567031</v>
      </c>
      <c r="AH670" s="24">
        <f ca="1">SQRT(Inputs!$B$38)*L670+SQRT(1-Inputs!$B$38)*_xlfn.NORM.S.INV(RAND())</f>
        <v>0.51411058187682057</v>
      </c>
      <c r="AI670" s="24">
        <f ca="1">SQRT(Inputs!$B$38)*M670+SQRT(1-Inputs!$B$38)*_xlfn.NORM.S.INV(RAND())</f>
        <v>0.31050050999069961</v>
      </c>
      <c r="AJ670" s="24">
        <f ca="1">SQRT(Inputs!$B$38)*C670+SQRT(1-Inputs!$B$38)*_xlfn.NORM.S.INV(RAND())</f>
        <v>2.4985554574309203</v>
      </c>
      <c r="AK670" s="24">
        <f ca="1">SQRT(Inputs!$B$38)*D670+SQRT(1-Inputs!$B$38)*_xlfn.NORM.S.INV(RAND())</f>
        <v>0.36613334376921869</v>
      </c>
      <c r="AL670" s="24">
        <f ca="1">SQRT(Inputs!$B$38)*E670+SQRT(1-Inputs!$B$38)*_xlfn.NORM.S.INV(RAND())</f>
        <v>-3.7472546808612388E-2</v>
      </c>
      <c r="AM670" s="24">
        <f ca="1">SQRT(Inputs!$B$38)*F670+SQRT(1-Inputs!$B$38)*_xlfn.NORM.S.INV(RAND())</f>
        <v>-2.9809159413675026</v>
      </c>
      <c r="AN670" s="24">
        <f ca="1">SQRT(Inputs!$B$38)*G670+SQRT(1-Inputs!$B$38)*_xlfn.NORM.S.INV(RAND())</f>
        <v>-1.8561732805418902</v>
      </c>
      <c r="AO670" s="24">
        <f ca="1">SQRT(Inputs!$B$38)*H670+SQRT(1-Inputs!$B$38)*_xlfn.NORM.S.INV(RAND())</f>
        <v>-0.58885514720603416</v>
      </c>
      <c r="AP670" s="24">
        <f ca="1">SQRT(Inputs!$B$38)*I670+SQRT(1-Inputs!$B$38)*_xlfn.NORM.S.INV(RAND())</f>
        <v>-0.20849443061872175</v>
      </c>
      <c r="AQ670" s="24">
        <f ca="1">SQRT(Inputs!$B$38)*J670+SQRT(1-Inputs!$B$38)*_xlfn.NORM.S.INV(RAND())</f>
        <v>0.40158837691587101</v>
      </c>
      <c r="AR670" s="24">
        <f ca="1">SQRT(Inputs!$B$38)*K670+SQRT(1-Inputs!$B$38)*_xlfn.NORM.S.INV(RAND())</f>
        <v>-0.28486629365826971</v>
      </c>
      <c r="AS670" s="24">
        <f ca="1">SQRT(Inputs!$B$38)*L670+SQRT(1-Inputs!$B$38)*_xlfn.NORM.S.INV(RAND())</f>
        <v>0.45018229451112873</v>
      </c>
      <c r="AT670" s="24">
        <f ca="1">SQRT(Inputs!$B$38)*M670+SQRT(1-Inputs!$B$38)*_xlfn.NORM.S.INV(RAND())</f>
        <v>-0.23960185992458738</v>
      </c>
      <c r="AU670" s="15">
        <f ca="1">Inputs!$B$6*EXP($B$8-0.5*C$5^2+C$5*N670)</f>
        <v>6834.1056731197841</v>
      </c>
      <c r="AV670" s="15">
        <f t="shared" ca="1" si="365"/>
        <v>10449.659156513942</v>
      </c>
      <c r="AW670" s="15">
        <f t="shared" ca="1" si="366"/>
        <v>12026.114859140096</v>
      </c>
      <c r="AX670" s="15">
        <f t="shared" ca="1" si="367"/>
        <v>13003.31740873116</v>
      </c>
      <c r="AY670" s="15">
        <f t="shared" ca="1" si="368"/>
        <v>16516.370876980061</v>
      </c>
      <c r="AZ670" s="15">
        <f t="shared" ca="1" si="369"/>
        <v>22962.817769457117</v>
      </c>
      <c r="BA670" s="15">
        <f t="shared" ca="1" si="370"/>
        <v>29470.883299057601</v>
      </c>
      <c r="BB670" s="15">
        <f t="shared" ca="1" si="371"/>
        <v>36507.08352693398</v>
      </c>
      <c r="BC670" s="15">
        <f t="shared" ca="1" si="372"/>
        <v>43709.366186079817</v>
      </c>
      <c r="BD670" s="15">
        <f t="shared" ca="1" si="373"/>
        <v>60112.469525012224</v>
      </c>
      <c r="BE670" s="15">
        <f t="shared" ca="1" si="374"/>
        <v>70460.917737077252</v>
      </c>
      <c r="BF670" s="15">
        <f ca="1">Inputs!$B$13*EXP($B$9-0.5*C$6^2+C$6*Y670)</f>
        <v>20695.306314114168</v>
      </c>
      <c r="BG670" s="15">
        <f t="shared" ca="1" si="375"/>
        <v>32263.613352236051</v>
      </c>
      <c r="BH670" s="15">
        <f t="shared" ca="1" si="376"/>
        <v>30243.331859621572</v>
      </c>
      <c r="BI670" s="15">
        <f t="shared" ca="1" si="377"/>
        <v>36807.681533208568</v>
      </c>
      <c r="BJ670" s="15">
        <f t="shared" ca="1" si="378"/>
        <v>41776.624273720357</v>
      </c>
      <c r="BK670" s="15">
        <f t="shared" ca="1" si="379"/>
        <v>56823.101445233413</v>
      </c>
      <c r="BL670" s="15">
        <f t="shared" ca="1" si="380"/>
        <v>78035.946772827607</v>
      </c>
      <c r="BM670" s="15">
        <f t="shared" ca="1" si="381"/>
        <v>103487.89364991573</v>
      </c>
      <c r="BN670" s="15">
        <f t="shared" ca="1" si="382"/>
        <v>109990.80218255169</v>
      </c>
      <c r="BO670" s="15">
        <f t="shared" ca="1" si="383"/>
        <v>143666.38714849003</v>
      </c>
      <c r="BP670" s="15">
        <f t="shared" ca="1" si="384"/>
        <v>183157.61682527699</v>
      </c>
      <c r="BQ670" s="15">
        <f ca="1">Inputs!$B$20*EXP($B$10-0.5*C$7^2+C$7*AJ670)</f>
        <v>10405.846099089105</v>
      </c>
      <c r="BR670" s="15">
        <f t="shared" ca="1" si="385"/>
        <v>15860.407717928256</v>
      </c>
      <c r="BS670" s="15">
        <f t="shared" ca="1" si="386"/>
        <v>21486.632415332369</v>
      </c>
      <c r="BT670" s="15">
        <f t="shared" ca="1" si="387"/>
        <v>13553.456166900065</v>
      </c>
      <c r="BU670" s="15">
        <f t="shared" ca="1" si="388"/>
        <v>11987.194282234994</v>
      </c>
      <c r="BV670" s="15">
        <f t="shared" ca="1" si="389"/>
        <v>14605.54214500932</v>
      </c>
      <c r="BW670" s="15">
        <f t="shared" ca="1" si="390"/>
        <v>19501.389461148436</v>
      </c>
      <c r="BX670" s="15">
        <f t="shared" ca="1" si="391"/>
        <v>29562.566325400232</v>
      </c>
      <c r="BY670" s="15">
        <f t="shared" ca="1" si="392"/>
        <v>39225.004804669625</v>
      </c>
      <c r="BZ670" s="15">
        <f t="shared" ca="1" si="393"/>
        <v>59786.851722428721</v>
      </c>
      <c r="CA670" s="15">
        <f t="shared" ca="1" si="394"/>
        <v>80481.680838094529</v>
      </c>
      <c r="CB670" s="15">
        <f ca="1">(AU670*DCF!C$10-DCF!C$5*MAX(AU670*DCF!C$10,0)-MAX(AU670-Inputs!$B$6,0)/Inputs!$B$10)*DCF!C$6</f>
        <v>1029.7275635643573</v>
      </c>
      <c r="CC670" s="15">
        <f ca="1">(AV670*DCF!D$10-DCF!D$5*MAX(AV670*DCF!D$10,0)-MAX(AV670-AU670,0)/Inputs!$B$10)*DCF!D$6</f>
        <v>1665.4755341144178</v>
      </c>
      <c r="CD670" s="15">
        <f ca="1">(AW670*DCF!E$10-DCF!E$5*MAX(AW670*DCF!E$10,0)-MAX(AW670-AV670,0)/Inputs!$B$10)*DCF!E$6</f>
        <v>2421.555373432644</v>
      </c>
      <c r="CE670" s="15">
        <f ca="1">(AX670*DCF!F$10-DCF!F$5*MAX(AX670*DCF!F$10,0)-MAX(AX670-AW670,0)/Inputs!$B$10)*DCF!F$6</f>
        <v>2635.2718442798573</v>
      </c>
      <c r="CF670" s="15">
        <f ca="1">(AY670*DCF!G$10-DCF!G$5*MAX(AY670*DCF!G$10,0)-MAX(AY670-AX670,0)/Inputs!$B$10)*DCF!G$6</f>
        <v>2727.7609659717582</v>
      </c>
      <c r="CG670" s="15">
        <f ca="1">(AZ670*DCF!H$10-DCF!H$5*MAX(AZ670*DCF!H$10,0)-MAX(AZ670-AY670,0)/Inputs!$B$10)*DCF!H$6</f>
        <v>3313.5653271535534</v>
      </c>
      <c r="CH670" s="15">
        <f ca="1">(BA670*DCF!I$10-DCF!I$5*MAX(BA670*DCF!I$10,0)-MAX(BA670-AZ670,0)/Inputs!$B$10)*DCF!I$6</f>
        <v>4315.7045087797578</v>
      </c>
      <c r="CI670" s="15">
        <f ca="1">(BB670*DCF!J$10-DCF!J$5*MAX(BB670*DCF!J$10,0)-MAX(BB670-BA670,0)/Inputs!$B$10)*DCF!J$6</f>
        <v>5198.4800442350152</v>
      </c>
      <c r="CJ670" s="15">
        <f ca="1">(BC670*DCF!K$10-DCF!K$5*MAX(BC670*DCF!K$10,0)-MAX(BC670-BB670,0)/Inputs!$B$10)*DCF!K$6</f>
        <v>6028.2960461064622</v>
      </c>
      <c r="CK670" s="15">
        <f ca="1">(BD670*DCF!L$10-DCF!L$5*MAX(BD670*DCF!L$10,0)-MAX(BD670-BC670,0)/Inputs!$B$10)*DCF!L$6</f>
        <v>6944.9166500052324</v>
      </c>
      <c r="CL670" s="15">
        <f ca="1">(BE670*DCF!M$10-DCF!M$5*MAX(BE670*DCF!M$10,0)-MAX(BE670-BD670,0)/Inputs!$B$10)*DCF!M$6</f>
        <v>8706.7141263514641</v>
      </c>
      <c r="CM670" s="15">
        <f ca="1">(BF670*DCF!C$28-DCF!C$5*MAX(BF670*DCF!C$28,0)-MAX(BF670-Inputs!$B$13,0)/Inputs!$B$17)*DCF!C$6</f>
        <v>4166.3474426336352</v>
      </c>
      <c r="CN670" s="15">
        <f ca="1">(BG670*DCF!D$28-DCF!D$5*MAX(BG670*DCF!D$28,0)-MAX(BG670-BF670,0)/Inputs!$B$17)*DCF!D$6</f>
        <v>7034.3279603440524</v>
      </c>
      <c r="CO670" s="15">
        <f ca="1">(BH670*DCF!E$28-DCF!E$5*MAX(BH670*DCF!E$28,0)-MAX(BH670-BG670,0)/Inputs!$B$17)*DCF!E$6</f>
        <v>8565.4501088230918</v>
      </c>
      <c r="CP670" s="15">
        <f ca="1">(BI670*DCF!F$28-DCF!F$5*MAX(BI670*DCF!F$28,0)-MAX(BI670-BH670,0)/Inputs!$B$17)*DCF!F$6</f>
        <v>8797.1723746506796</v>
      </c>
      <c r="CQ670" s="15">
        <f ca="1">(BJ670*DCF!G$28-DCF!G$5*MAX(BJ670*DCF!G$28,0)-MAX(BJ670-BI670,0)/Inputs!$B$17)*DCF!G$6</f>
        <v>10003.535044358285</v>
      </c>
      <c r="CR670" s="15">
        <f ca="1">(BK670*DCF!H$28-DCF!H$5*MAX(BK670*DCF!H$28,0)-MAX(BK670-BJ670,0)/Inputs!$B$17)*DCF!H$6</f>
        <v>11715.179606362921</v>
      </c>
      <c r="CS670" s="15">
        <f ca="1">(BL670*DCF!I$28-DCF!I$5*MAX(BL670*DCF!I$28,0)-MAX(BL670-BK670,0)/Inputs!$B$17)*DCF!I$6</f>
        <v>15305.696254902548</v>
      </c>
      <c r="CT670" s="15">
        <f ca="1">(BM670*DCF!J$28-DCF!J$5*MAX(BM670*DCF!J$28,0)-MAX(BM670-BL670,0)/Inputs!$B$17)*DCF!J$6</f>
        <v>19711.67123559364</v>
      </c>
      <c r="CU670" s="15">
        <f ca="1">(BN670*DCF!K$28-DCF!K$5*MAX(BN670*DCF!K$28,0)-MAX(BN670-BM670,0)/Inputs!$B$17)*DCF!K$6</f>
        <v>22431.69352801453</v>
      </c>
      <c r="CV670" s="15">
        <f ca="1">(BO670*DCF!L$28-DCF!L$5*MAX(BO670*DCF!L$28,0)-MAX(BO670-BN670,0)/Inputs!$B$17)*DCF!L$6</f>
        <v>24854.011182977829</v>
      </c>
      <c r="CW670" s="15">
        <f ca="1">(BP670*DCF!M$28-DCF!M$5*MAX(BP670*DCF!M$28,0)-MAX(BP670-BO670,0)/Inputs!$B$17)*DCF!M$6</f>
        <v>30333.268427361461</v>
      </c>
      <c r="CX670" s="15">
        <f ca="1">(BQ670*DCF!C$46-DCF!C$5*MAX(BQ670*DCF!C$46,0)-MAX(BQ670-Inputs!$B$20,0)/Inputs!$B$24)*DCF!C$6</f>
        <v>-5731.071200292683</v>
      </c>
      <c r="CY670" s="15">
        <f ca="1">(BR670*DCF!D$46-DCF!D$5*MAX(BR670*DCF!D$46,0)-MAX(BR670-BQ670,0)/Inputs!$B$24)*DCF!D$6</f>
        <v>-5034.4178937475599</v>
      </c>
      <c r="CZ670" s="15">
        <f ca="1">(BS670*DCF!E$46-DCF!E$5*MAX(BS670*DCF!E$46,0)-MAX(BS670-BR670,0)/Inputs!$B$24)*DCF!E$6</f>
        <v>-4758.5345823475045</v>
      </c>
      <c r="DA670" s="15">
        <f ca="1">(BT670*DCF!F$46-DCF!F$5*MAX(BT670*DCF!F$46,0)-MAX(BT670-BS670,0)/Inputs!$B$24)*DCF!F$6</f>
        <v>-987.04836956034126</v>
      </c>
      <c r="DB670" s="15">
        <f ca="1">(BU670*DCF!G$46-DCF!G$5*MAX(BU670*DCF!G$46,0)-MAX(BU670-BT670,0)/Inputs!$B$24)*DCF!G$6</f>
        <v>-403.22553185034297</v>
      </c>
      <c r="DC670" s="15">
        <f ca="1">(BV670*DCF!H$46-DCF!H$5*MAX(BV670*DCF!H$46,0)-MAX(BV670-BU670,0)/Inputs!$B$24)*DCF!H$6</f>
        <v>-813.63555547359601</v>
      </c>
      <c r="DD670" s="15">
        <f ca="1">(BW670*DCF!I$46-DCF!I$5*MAX(BW670*DCF!I$46,0)-MAX(BW670-BV670,0)/Inputs!$B$24)*DCF!I$6</f>
        <v>-955.01621814542079</v>
      </c>
      <c r="DE670" s="15">
        <f ca="1">(BX670*DCF!J$46-DCF!J$5*MAX(BX670*DCF!J$46,0)-MAX(BX670-BW670,0)/Inputs!$B$24)*DCF!J$6</f>
        <v>-1427.9918449924396</v>
      </c>
      <c r="DF670" s="15">
        <f ca="1">(BY670*DCF!K$46-DCF!K$5*MAX(BY670*DCF!K$46,0)-MAX(BY670-BX670,0)/Inputs!$B$24)*DCF!K$6</f>
        <v>-126.37698947495711</v>
      </c>
      <c r="DG670" s="15">
        <f ca="1">(BZ670*DCF!L$46-DCF!L$5*MAX(BZ670*DCF!L$46,0)-MAX(BZ670-BY670,0)/Inputs!$B$24)*DCF!L$6</f>
        <v>-520.42554772464575</v>
      </c>
      <c r="DH670" s="15">
        <f ca="1">(CA670*DCF!M$46-DCF!M$5*MAX(CA670*DCF!M$46,0)-MAX(CA670-BZ670,0)/Inputs!$B$24)*DCF!M$6</f>
        <v>1983.0655391398097</v>
      </c>
      <c r="DI670" s="15">
        <f ca="1">SUM(CB670:CL670)+BE670*DCF!M$10*(1+Inputs!$B$30)*(1-Inputs!$B$33)*(1-Inputs!$B$30/Inputs!$B$31)/(Inputs!$B$29-Inputs!$B$30)*DCF!M$6</f>
        <v>241081.13379545836</v>
      </c>
      <c r="DJ670" s="15">
        <f ca="1">SUM(CM670:CW670)+BP670*DCF!M$28*(1+Inputs!$B$30)*(1-Inputs!$B$33)*(1-Inputs!$B$30/Inputs!$B$31)/(Inputs!$B$29-Inputs!$B$30)*DCF!M$6</f>
        <v>842558.44601067621</v>
      </c>
      <c r="DK670" s="15">
        <f ca="1">SUM(CX670:DH670)+CA670*DCF!M$46*(1+Inputs!$B$30)*(1-Inputs!$B$33)*(1-Inputs!$B$30/Inputs!$B$31)/(Inputs!$B$29-Inputs!$B$30)*DCF!M$6</f>
        <v>105659.53404579076</v>
      </c>
      <c r="DM670" s="15">
        <f ca="1">DI670+DJ670+DK670+Inputs!$B$34+Inputs!$B$36-Inputs!$B$35</f>
        <v>1266150.1138519254</v>
      </c>
    </row>
    <row r="671" spans="1:117" x14ac:dyDescent="0.75">
      <c r="A671" s="11">
        <v>658</v>
      </c>
      <c r="C671" s="24">
        <f t="shared" ca="1" si="395"/>
        <v>-3.66887140377558E-3</v>
      </c>
      <c r="D671" s="24">
        <f t="shared" ca="1" si="395"/>
        <v>1.7438085251900055</v>
      </c>
      <c r="E671" s="24">
        <f t="shared" ca="1" si="395"/>
        <v>-1.2051581869899923</v>
      </c>
      <c r="F671" s="24">
        <f t="shared" ca="1" si="395"/>
        <v>-0.80481198713494206</v>
      </c>
      <c r="G671" s="24">
        <f t="shared" ca="1" si="395"/>
        <v>0.50663676898369703</v>
      </c>
      <c r="H671" s="24">
        <f t="shared" ca="1" si="395"/>
        <v>-0.69695825030127068</v>
      </c>
      <c r="I671" s="24">
        <f t="shared" ca="1" si="395"/>
        <v>-0.95076734271772589</v>
      </c>
      <c r="J671" s="24">
        <f t="shared" ca="1" si="395"/>
        <v>-1.1250210180821993</v>
      </c>
      <c r="K671" s="24">
        <f t="shared" ca="1" si="395"/>
        <v>-1.2469970214053658</v>
      </c>
      <c r="L671" s="24">
        <f t="shared" ca="1" si="395"/>
        <v>1.5092512755434353</v>
      </c>
      <c r="M671" s="24">
        <f t="shared" ca="1" si="395"/>
        <v>0.83770069873885489</v>
      </c>
      <c r="N671" s="24">
        <f ca="1">SQRT(Inputs!$B$38)*C671+SQRT(1-Inputs!$B$38)*_xlfn.NORM.S.INV(RAND())</f>
        <v>-0.68265664607805099</v>
      </c>
      <c r="O671" s="24">
        <f ca="1">SQRT(Inputs!$B$38)*D671+SQRT(1-Inputs!$B$38)*_xlfn.NORM.S.INV(RAND())</f>
        <v>1.4013879482442788</v>
      </c>
      <c r="P671" s="24">
        <f ca="1">SQRT(Inputs!$B$38)*E671+SQRT(1-Inputs!$B$38)*_xlfn.NORM.S.INV(RAND())</f>
        <v>6.833730310960362E-2</v>
      </c>
      <c r="Q671" s="24">
        <f ca="1">SQRT(Inputs!$B$38)*F671+SQRT(1-Inputs!$B$38)*_xlfn.NORM.S.INV(RAND())</f>
        <v>-0.84404178365916915</v>
      </c>
      <c r="R671" s="24">
        <f ca="1">SQRT(Inputs!$B$38)*G671+SQRT(1-Inputs!$B$38)*_xlfn.NORM.S.INV(RAND())</f>
        <v>0.6032693071004116</v>
      </c>
      <c r="S671" s="24">
        <f ca="1">SQRT(Inputs!$B$38)*H671+SQRT(1-Inputs!$B$38)*_xlfn.NORM.S.INV(RAND())</f>
        <v>0.45585032610489817</v>
      </c>
      <c r="T671" s="24">
        <f ca="1">SQRT(Inputs!$B$38)*I671+SQRT(1-Inputs!$B$38)*_xlfn.NORM.S.INV(RAND())</f>
        <v>-1.2634896884041933</v>
      </c>
      <c r="U671" s="24">
        <f ca="1">SQRT(Inputs!$B$38)*J671+SQRT(1-Inputs!$B$38)*_xlfn.NORM.S.INV(RAND())</f>
        <v>-0.9478218623722372</v>
      </c>
      <c r="V671" s="24">
        <f ca="1">SQRT(Inputs!$B$38)*K671+SQRT(1-Inputs!$B$38)*_xlfn.NORM.S.INV(RAND())</f>
        <v>0.43697669862935151</v>
      </c>
      <c r="W671" s="24">
        <f ca="1">SQRT(Inputs!$B$38)*L671+SQRT(1-Inputs!$B$38)*_xlfn.NORM.S.INV(RAND())</f>
        <v>1.7981202932695073</v>
      </c>
      <c r="X671" s="24">
        <f ca="1">SQRT(Inputs!$B$38)*M671+SQRT(1-Inputs!$B$38)*_xlfn.NORM.S.INV(RAND())</f>
        <v>-5.4676984196502187E-2</v>
      </c>
      <c r="Y671" s="24">
        <f ca="1">SQRT(Inputs!$B$38)*C671+SQRT(1-Inputs!$B$38)*_xlfn.NORM.S.INV(RAND())</f>
        <v>-0.31049817292862741</v>
      </c>
      <c r="Z671" s="24">
        <f ca="1">SQRT(Inputs!$B$38)*D671+SQRT(1-Inputs!$B$38)*_xlfn.NORM.S.INV(RAND())</f>
        <v>2.0739154661514241</v>
      </c>
      <c r="AA671" s="24">
        <f ca="1">SQRT(Inputs!$B$38)*E671+SQRT(1-Inputs!$B$38)*_xlfn.NORM.S.INV(RAND())</f>
        <v>-0.71893197312446877</v>
      </c>
      <c r="AB671" s="24">
        <f ca="1">SQRT(Inputs!$B$38)*F671+SQRT(1-Inputs!$B$38)*_xlfn.NORM.S.INV(RAND())</f>
        <v>-0.69671498326665615</v>
      </c>
      <c r="AC671" s="24">
        <f ca="1">SQRT(Inputs!$B$38)*G671+SQRT(1-Inputs!$B$38)*_xlfn.NORM.S.INV(RAND())</f>
        <v>2.0389924502826897</v>
      </c>
      <c r="AD671" s="24">
        <f ca="1">SQRT(Inputs!$B$38)*H671+SQRT(1-Inputs!$B$38)*_xlfn.NORM.S.INV(RAND())</f>
        <v>1.326513989027442</v>
      </c>
      <c r="AE671" s="24">
        <f ca="1">SQRT(Inputs!$B$38)*I671+SQRT(1-Inputs!$B$38)*_xlfn.NORM.S.INV(RAND())</f>
        <v>-0.55061942436173927</v>
      </c>
      <c r="AF671" s="24">
        <f ca="1">SQRT(Inputs!$B$38)*J671+SQRT(1-Inputs!$B$38)*_xlfn.NORM.S.INV(RAND())</f>
        <v>-0.95998608805560659</v>
      </c>
      <c r="AG671" s="24">
        <f ca="1">SQRT(Inputs!$B$38)*K671+SQRT(1-Inputs!$B$38)*_xlfn.NORM.S.INV(RAND())</f>
        <v>-1.8688064527377868</v>
      </c>
      <c r="AH671" s="24">
        <f ca="1">SQRT(Inputs!$B$38)*L671+SQRT(1-Inputs!$B$38)*_xlfn.NORM.S.INV(RAND())</f>
        <v>1.621521280390239</v>
      </c>
      <c r="AI671" s="24">
        <f ca="1">SQRT(Inputs!$B$38)*M671+SQRT(1-Inputs!$B$38)*_xlfn.NORM.S.INV(RAND())</f>
        <v>0.4200685105484363</v>
      </c>
      <c r="AJ671" s="24">
        <f ca="1">SQRT(Inputs!$B$38)*C671+SQRT(1-Inputs!$B$38)*_xlfn.NORM.S.INV(RAND())</f>
        <v>0.9310837596496907</v>
      </c>
      <c r="AK671" s="24">
        <f ca="1">SQRT(Inputs!$B$38)*D671+SQRT(1-Inputs!$B$38)*_xlfn.NORM.S.INV(RAND())</f>
        <v>1.5646771385923388</v>
      </c>
      <c r="AL671" s="24">
        <f ca="1">SQRT(Inputs!$B$38)*E671+SQRT(1-Inputs!$B$38)*_xlfn.NORM.S.INV(RAND())</f>
        <v>-0.21951790164883511</v>
      </c>
      <c r="AM671" s="24">
        <f ca="1">SQRT(Inputs!$B$38)*F671+SQRT(1-Inputs!$B$38)*_xlfn.NORM.S.INV(RAND())</f>
        <v>-0.71418975255125083</v>
      </c>
      <c r="AN671" s="24">
        <f ca="1">SQRT(Inputs!$B$38)*G671+SQRT(1-Inputs!$B$38)*_xlfn.NORM.S.INV(RAND())</f>
        <v>-0.94349391300532892</v>
      </c>
      <c r="AO671" s="24">
        <f ca="1">SQRT(Inputs!$B$38)*H671+SQRT(1-Inputs!$B$38)*_xlfn.NORM.S.INV(RAND())</f>
        <v>-0.64264226271747149</v>
      </c>
      <c r="AP671" s="24">
        <f ca="1">SQRT(Inputs!$B$38)*I671+SQRT(1-Inputs!$B$38)*_xlfn.NORM.S.INV(RAND())</f>
        <v>0.73739187948557094</v>
      </c>
      <c r="AQ671" s="24">
        <f ca="1">SQRT(Inputs!$B$38)*J671+SQRT(1-Inputs!$B$38)*_xlfn.NORM.S.INV(RAND())</f>
        <v>-1.1777140781185058</v>
      </c>
      <c r="AR671" s="24">
        <f ca="1">SQRT(Inputs!$B$38)*K671+SQRT(1-Inputs!$B$38)*_xlfn.NORM.S.INV(RAND())</f>
        <v>-1.2708842514294332</v>
      </c>
      <c r="AS671" s="24">
        <f ca="1">SQRT(Inputs!$B$38)*L671+SQRT(1-Inputs!$B$38)*_xlfn.NORM.S.INV(RAND())</f>
        <v>0.82530630858952025</v>
      </c>
      <c r="AT671" s="24">
        <f ca="1">SQRT(Inputs!$B$38)*M671+SQRT(1-Inputs!$B$38)*_xlfn.NORM.S.INV(RAND())</f>
        <v>1.0320609826601541</v>
      </c>
      <c r="AU671" s="15">
        <f ca="1">Inputs!$B$6*EXP($B$8-0.5*C$5^2+C$5*N671)</f>
        <v>4443.1047786038171</v>
      </c>
      <c r="AV671" s="15">
        <f t="shared" ca="1" si="365"/>
        <v>6645.8006078891667</v>
      </c>
      <c r="AW671" s="15">
        <f t="shared" ca="1" si="366"/>
        <v>8178.413683110557</v>
      </c>
      <c r="AX671" s="15">
        <f t="shared" ca="1" si="367"/>
        <v>8985.7284734916484</v>
      </c>
      <c r="AY671" s="15">
        <f t="shared" ca="1" si="368"/>
        <v>11783.079371610673</v>
      </c>
      <c r="AZ671" s="15">
        <f t="shared" ca="1" si="369"/>
        <v>15152.892964598914</v>
      </c>
      <c r="BA671" s="15">
        <f t="shared" ca="1" si="370"/>
        <v>16246.382723084262</v>
      </c>
      <c r="BB671" s="15">
        <f t="shared" ca="1" si="371"/>
        <v>18088.591648381738</v>
      </c>
      <c r="BC671" s="15">
        <f t="shared" ca="1" si="372"/>
        <v>23108.391809797788</v>
      </c>
      <c r="BD671" s="15">
        <f t="shared" ca="1" si="373"/>
        <v>33495.067706558002</v>
      </c>
      <c r="BE671" s="15">
        <f t="shared" ca="1" si="374"/>
        <v>40840.019609903349</v>
      </c>
      <c r="BF671" s="15">
        <f ca="1">Inputs!$B$13*EXP($B$9-0.5*C$6^2+C$6*Y671)</f>
        <v>13005.318725705365</v>
      </c>
      <c r="BG671" s="15">
        <f t="shared" ca="1" si="375"/>
        <v>23043.553807944289</v>
      </c>
      <c r="BH671" s="15">
        <f t="shared" ca="1" si="376"/>
        <v>24990.211735798199</v>
      </c>
      <c r="BI671" s="15">
        <f t="shared" ca="1" si="377"/>
        <v>27480.956721019695</v>
      </c>
      <c r="BJ671" s="15">
        <f t="shared" ca="1" si="378"/>
        <v>45200.522193319564</v>
      </c>
      <c r="BK671" s="15">
        <f t="shared" ca="1" si="379"/>
        <v>66455.317916745189</v>
      </c>
      <c r="BL671" s="15">
        <f t="shared" ca="1" si="380"/>
        <v>76010.372760991348</v>
      </c>
      <c r="BM671" s="15">
        <f t="shared" ca="1" si="381"/>
        <v>82929.387250748638</v>
      </c>
      <c r="BN671" s="15">
        <f t="shared" ca="1" si="382"/>
        <v>81528.430768444421</v>
      </c>
      <c r="BO671" s="15">
        <f t="shared" ca="1" si="383"/>
        <v>121119.12821581929</v>
      </c>
      <c r="BP671" s="15">
        <f t="shared" ca="1" si="384"/>
        <v>156341.30502783836</v>
      </c>
      <c r="BQ671" s="15">
        <f ca="1">Inputs!$B$20*EXP($B$10-0.5*C$7^2+C$7*AJ671)</f>
        <v>5968.0049813117948</v>
      </c>
      <c r="BR671" s="15">
        <f t="shared" ca="1" si="385"/>
        <v>13309.850494630076</v>
      </c>
      <c r="BS671" s="15">
        <f t="shared" ca="1" si="386"/>
        <v>17112.779349187229</v>
      </c>
      <c r="BT671" s="15">
        <f t="shared" ca="1" si="387"/>
        <v>19563.615019842873</v>
      </c>
      <c r="BU671" s="15">
        <f t="shared" ca="1" si="388"/>
        <v>21578.76475492317</v>
      </c>
      <c r="BV671" s="15">
        <f t="shared" ca="1" si="389"/>
        <v>25975.497178214489</v>
      </c>
      <c r="BW671" s="15">
        <f t="shared" ca="1" si="390"/>
        <v>42369.741297628898</v>
      </c>
      <c r="BX671" s="15">
        <f t="shared" ca="1" si="391"/>
        <v>46798.369674714188</v>
      </c>
      <c r="BY671" s="15">
        <f t="shared" ca="1" si="392"/>
        <v>51418.820647006374</v>
      </c>
      <c r="BZ671" s="15">
        <f t="shared" ca="1" si="393"/>
        <v>83968.026668412407</v>
      </c>
      <c r="CA671" s="15">
        <f t="shared" ca="1" si="394"/>
        <v>141691.96036658614</v>
      </c>
      <c r="CB671" s="15">
        <f ca="1">(AU671*DCF!C$10-DCF!C$5*MAX(AU671*DCF!C$10,0)-MAX(AU671-Inputs!$B$6,0)/Inputs!$B$10)*DCF!C$6</f>
        <v>1046.7758261162232</v>
      </c>
      <c r="CC671" s="15">
        <f ca="1">(AV671*DCF!D$10-DCF!D$5*MAX(AV671*DCF!D$10,0)-MAX(AV671-AU671,0)/Inputs!$B$10)*DCF!D$6</f>
        <v>1082.7991450256941</v>
      </c>
      <c r="CD671" s="15">
        <f ca="1">(AW671*DCF!E$10-DCF!E$5*MAX(AW671*DCF!E$10,0)-MAX(AW671-AV671,0)/Inputs!$B$10)*DCF!E$6</f>
        <v>1543.0575974234341</v>
      </c>
      <c r="CE671" s="15">
        <f ca="1">(AX671*DCF!F$10-DCF!F$5*MAX(AX671*DCF!F$10,0)-MAX(AX671-AW671,0)/Inputs!$B$10)*DCF!F$6</f>
        <v>1793.5880131612425</v>
      </c>
      <c r="CF671" s="15">
        <f ca="1">(AY671*DCF!G$10-DCF!G$5*MAX(AY671*DCF!G$10,0)-MAX(AY671-AX671,0)/Inputs!$B$10)*DCF!G$6</f>
        <v>1890.0847036872924</v>
      </c>
      <c r="CG671" s="15">
        <f ca="1">(AZ671*DCF!H$10-DCF!H$5*MAX(AZ671*DCF!H$10,0)-MAX(AZ671-AY671,0)/Inputs!$B$10)*DCF!H$6</f>
        <v>2343.5742226415496</v>
      </c>
      <c r="CH671" s="15">
        <f ca="1">(BA671*DCF!I$10-DCF!I$5*MAX(BA671*DCF!I$10,0)-MAX(BA671-AZ671,0)/Inputs!$B$10)*DCF!I$6</f>
        <v>2788.2508208474414</v>
      </c>
      <c r="CI671" s="15">
        <f ca="1">(BB671*DCF!J$10-DCF!J$5*MAX(BB671*DCF!J$10,0)-MAX(BB671-BA671,0)/Inputs!$B$10)*DCF!J$6</f>
        <v>2824.8878927995706</v>
      </c>
      <c r="CJ671" s="15">
        <f ca="1">(BC671*DCF!K$10-DCF!K$5*MAX(BC671*DCF!K$10,0)-MAX(BC671-BB671,0)/Inputs!$B$10)*DCF!K$6</f>
        <v>3017.3843512702729</v>
      </c>
      <c r="CK671" s="15">
        <f ca="1">(BD671*DCF!L$10-DCF!L$5*MAX(BD671*DCF!L$10,0)-MAX(BD671-BC671,0)/Inputs!$B$10)*DCF!L$6</f>
        <v>3708.5277828651447</v>
      </c>
      <c r="CL671" s="15">
        <f ca="1">(BE671*DCF!M$10-DCF!M$5*MAX(BE671*DCF!M$10,0)-MAX(BE671-BD671,0)/Inputs!$B$10)*DCF!M$6</f>
        <v>4885.6220086880558</v>
      </c>
      <c r="CM671" s="15">
        <f ca="1">(BF671*DCF!C$28-DCF!C$5*MAX(BF671*DCF!C$28,0)-MAX(BF671-Inputs!$B$13,0)/Inputs!$B$17)*DCF!C$6</f>
        <v>3595.3923204052803</v>
      </c>
      <c r="CN671" s="15">
        <f ca="1">(BG671*DCF!D$28-DCF!D$5*MAX(BG671*DCF!D$28,0)-MAX(BG671-BF671,0)/Inputs!$B$17)*DCF!D$6</f>
        <v>4645.2422762575807</v>
      </c>
      <c r="CO671" s="15">
        <f ca="1">(BH671*DCF!E$28-DCF!E$5*MAX(BH671*DCF!E$28,0)-MAX(BH671-BG671,0)/Inputs!$B$17)*DCF!E$6</f>
        <v>6694.0134681124855</v>
      </c>
      <c r="CP671" s="15">
        <f ca="1">(BI671*DCF!F$28-DCF!F$5*MAX(BI671*DCF!F$28,0)-MAX(BI671-BH671,0)/Inputs!$B$17)*DCF!F$6</f>
        <v>7006.8763838678133</v>
      </c>
      <c r="CQ671" s="15">
        <f ca="1">(BJ671*DCF!G$28-DCF!G$5*MAX(BJ671*DCF!G$28,0)-MAX(BJ671-BI671,0)/Inputs!$B$17)*DCF!G$6</f>
        <v>8747.3625539226268</v>
      </c>
      <c r="CR671" s="15">
        <f ca="1">(BK671*DCF!H$28-DCF!H$5*MAX(BK671*DCF!H$28,0)-MAX(BK671-BJ671,0)/Inputs!$B$17)*DCF!H$6</f>
        <v>13132.734533889969</v>
      </c>
      <c r="CS671" s="15">
        <f ca="1">(BL671*DCF!I$28-DCF!I$5*MAX(BL671*DCF!I$28,0)-MAX(BL671-BK671,0)/Inputs!$B$17)*DCF!I$6</f>
        <v>16502.626704052327</v>
      </c>
      <c r="CT671" s="15">
        <f ca="1">(BM671*DCF!J$28-DCF!J$5*MAX(BM671*DCF!J$28,0)-MAX(BM671-BL671,0)/Inputs!$B$17)*DCF!J$6</f>
        <v>17582.733056895675</v>
      </c>
      <c r="CU671" s="15">
        <f ca="1">(BN671*DCF!K$28-DCF!K$5*MAX(BN671*DCF!K$28,0)-MAX(BN671-BM671,0)/Inputs!$B$17)*DCF!K$6</f>
        <v>17217.437590867583</v>
      </c>
      <c r="CV671" s="15">
        <f ca="1">(BO671*DCF!L$28-DCF!L$5*MAX(BO671*DCF!L$28,0)-MAX(BO671-BN671,0)/Inputs!$B$17)*DCF!L$6</f>
        <v>19686.054921157694</v>
      </c>
      <c r="CW671" s="15">
        <f ca="1">(BP671*DCF!M$28-DCF!M$5*MAX(BP671*DCF!M$28,0)-MAX(BP671-BO671,0)/Inputs!$B$17)*DCF!M$6</f>
        <v>25733.999825042345</v>
      </c>
      <c r="CX671" s="15">
        <f ca="1">(BQ671*DCF!C$46-DCF!C$5*MAX(BQ671*DCF!C$46,0)-MAX(BQ671-Inputs!$B$20,0)/Inputs!$B$24)*DCF!C$6</f>
        <v>-2656.3544905162548</v>
      </c>
      <c r="CY671" s="15">
        <f ca="1">(BR671*DCF!D$46-DCF!D$5*MAX(BR671*DCF!D$46,0)-MAX(BR671-BQ671,0)/Inputs!$B$24)*DCF!D$6</f>
        <v>-5404.3856273894735</v>
      </c>
      <c r="CZ671" s="15">
        <f ca="1">(BS671*DCF!E$46-DCF!E$5*MAX(BS671*DCF!E$46,0)-MAX(BS671-BR671,0)/Inputs!$B$24)*DCF!E$6</f>
        <v>-3522.6258151166576</v>
      </c>
      <c r="DA671" s="15">
        <f ca="1">(BT671*DCF!F$46-DCF!F$5*MAX(BT671*DCF!F$46,0)-MAX(BT671-BS671,0)/Inputs!$B$24)*DCF!F$6</f>
        <v>-2317.1728808660096</v>
      </c>
      <c r="DB671" s="15">
        <f ca="1">(BU671*DCF!G$46-DCF!G$5*MAX(BU671*DCF!G$46,0)-MAX(BU671-BT671,0)/Inputs!$B$24)*DCF!G$6</f>
        <v>-1403.7235683059539</v>
      </c>
      <c r="DC671" s="15">
        <f ca="1">(BV671*DCF!H$46-DCF!H$5*MAX(BV671*DCF!H$46,0)-MAX(BV671-BU671,0)/Inputs!$B$24)*DCF!H$6</f>
        <v>-1366.257661311266</v>
      </c>
      <c r="DD671" s="15">
        <f ca="1">(BW671*DCF!I$46-DCF!I$5*MAX(BW671*DCF!I$46,0)-MAX(BW671-BV671,0)/Inputs!$B$24)*DCF!I$6</f>
        <v>-3727.6076698282145</v>
      </c>
      <c r="DE671" s="15">
        <f ca="1">(BX671*DCF!J$46-DCF!J$5*MAX(BX671*DCF!J$46,0)-MAX(BX671-BW671,0)/Inputs!$B$24)*DCF!J$6</f>
        <v>788.66226480797582</v>
      </c>
      <c r="DF671" s="15">
        <f ca="1">(BY671*DCF!K$46-DCF!K$5*MAX(BY671*DCF!K$46,0)-MAX(BY671-BX671,0)/Inputs!$B$24)*DCF!K$6</f>
        <v>1805.3270409118804</v>
      </c>
      <c r="DG671" s="15">
        <f ca="1">(BZ671*DCF!L$46-DCF!L$5*MAX(BZ671*DCF!L$46,0)-MAX(BZ671-BY671,0)/Inputs!$B$24)*DCF!L$6</f>
        <v>-1561.671927325001</v>
      </c>
      <c r="DH671" s="15">
        <f ca="1">(CA671*DCF!M$46-DCF!M$5*MAX(CA671*DCF!M$46,0)-MAX(CA671-BZ671,0)/Inputs!$B$24)*DCF!M$6</f>
        <v>-959.45266971345802</v>
      </c>
      <c r="DI671" s="15">
        <f ca="1">SUM(CB671:CL671)+BE671*DCF!M$10*(1+Inputs!$B$30)*(1-Inputs!$B$33)*(1-Inputs!$B$30/Inputs!$B$31)/(Inputs!$B$29-Inputs!$B$30)*DCF!M$6</f>
        <v>140582.86699223734</v>
      </c>
      <c r="DJ671" s="15">
        <f ca="1">SUM(CM671:CW671)+BP671*DCF!M$28*(1+Inputs!$B$30)*(1-Inputs!$B$33)*(1-Inputs!$B$30/Inputs!$B$31)/(Inputs!$B$29-Inputs!$B$30)*DCF!M$6</f>
        <v>720677.69935741252</v>
      </c>
      <c r="DK671" s="15">
        <f ca="1">SUM(CX671:DH671)+CA671*DCF!M$46*(1+Inputs!$B$30)*(1-Inputs!$B$33)*(1-Inputs!$B$30/Inputs!$B$31)/(Inputs!$B$29-Inputs!$B$30)*DCF!M$6</f>
        <v>198747.29220779889</v>
      </c>
      <c r="DM671" s="15">
        <f ca="1">DI671+DJ671+DK671+Inputs!$B$34+Inputs!$B$36-Inputs!$B$35</f>
        <v>1136858.8585574487</v>
      </c>
    </row>
    <row r="672" spans="1:117" x14ac:dyDescent="0.75">
      <c r="A672" s="11">
        <v>659</v>
      </c>
      <c r="C672" s="24">
        <f t="shared" ca="1" si="395"/>
        <v>-1.1796096128253413</v>
      </c>
      <c r="D672" s="24">
        <f t="shared" ca="1" si="395"/>
        <v>-6.1111459555378618E-2</v>
      </c>
      <c r="E672" s="24">
        <f t="shared" ca="1" si="395"/>
        <v>0.97763334797419554</v>
      </c>
      <c r="F672" s="24">
        <f t="shared" ca="1" si="395"/>
        <v>-0.21310685693926087</v>
      </c>
      <c r="G672" s="24">
        <f t="shared" ca="1" si="395"/>
        <v>0.74737431645787356</v>
      </c>
      <c r="H672" s="24">
        <f t="shared" ca="1" si="395"/>
        <v>-1.3020700169238122</v>
      </c>
      <c r="I672" s="24">
        <f t="shared" ca="1" si="395"/>
        <v>-1.5066844529617527</v>
      </c>
      <c r="J672" s="24">
        <f t="shared" ca="1" si="395"/>
        <v>0.84519513841619098</v>
      </c>
      <c r="K672" s="24">
        <f t="shared" ca="1" si="395"/>
        <v>2.534916555096892</v>
      </c>
      <c r="L672" s="24">
        <f t="shared" ca="1" si="395"/>
        <v>0.83745073088603383</v>
      </c>
      <c r="M672" s="24">
        <f t="shared" ca="1" si="395"/>
        <v>0.55149080996320476</v>
      </c>
      <c r="N672" s="24">
        <f ca="1">SQRT(Inputs!$B$38)*C672+SQRT(1-Inputs!$B$38)*_xlfn.NORM.S.INV(RAND())</f>
        <v>-1.3767158295676967</v>
      </c>
      <c r="O672" s="24">
        <f ca="1">SQRT(Inputs!$B$38)*D672+SQRT(1-Inputs!$B$38)*_xlfn.NORM.S.INV(RAND())</f>
        <v>0.26037105663089299</v>
      </c>
      <c r="P672" s="24">
        <f ca="1">SQRT(Inputs!$B$38)*E672+SQRT(1-Inputs!$B$38)*_xlfn.NORM.S.INV(RAND())</f>
        <v>0.68767299885695443</v>
      </c>
      <c r="Q672" s="24">
        <f ca="1">SQRT(Inputs!$B$38)*F672+SQRT(1-Inputs!$B$38)*_xlfn.NORM.S.INV(RAND())</f>
        <v>-1.1549592432251297</v>
      </c>
      <c r="R672" s="24">
        <f ca="1">SQRT(Inputs!$B$38)*G672+SQRT(1-Inputs!$B$38)*_xlfn.NORM.S.INV(RAND())</f>
        <v>0.39804453951932661</v>
      </c>
      <c r="S672" s="24">
        <f ca="1">SQRT(Inputs!$B$38)*H672+SQRT(1-Inputs!$B$38)*_xlfn.NORM.S.INV(RAND())</f>
        <v>-1.9016798710383529</v>
      </c>
      <c r="T672" s="24">
        <f ca="1">SQRT(Inputs!$B$38)*I672+SQRT(1-Inputs!$B$38)*_xlfn.NORM.S.INV(RAND())</f>
        <v>-0.7375846978544448</v>
      </c>
      <c r="U672" s="24">
        <f ca="1">SQRT(Inputs!$B$38)*J672+SQRT(1-Inputs!$B$38)*_xlfn.NORM.S.INV(RAND())</f>
        <v>1.3747085366164702</v>
      </c>
      <c r="V672" s="24">
        <f ca="1">SQRT(Inputs!$B$38)*K672+SQRT(1-Inputs!$B$38)*_xlfn.NORM.S.INV(RAND())</f>
        <v>1.3872195231889763</v>
      </c>
      <c r="W672" s="24">
        <f ca="1">SQRT(Inputs!$B$38)*L672+SQRT(1-Inputs!$B$38)*_xlfn.NORM.S.INV(RAND())</f>
        <v>-0.25883110125234404</v>
      </c>
      <c r="X672" s="24">
        <f ca="1">SQRT(Inputs!$B$38)*M672+SQRT(1-Inputs!$B$38)*_xlfn.NORM.S.INV(RAND())</f>
        <v>0.37468008649125628</v>
      </c>
      <c r="Y672" s="24">
        <f ca="1">SQRT(Inputs!$B$38)*C672+SQRT(1-Inputs!$B$38)*_xlfn.NORM.S.INV(RAND())</f>
        <v>-0.37403239546959333</v>
      </c>
      <c r="Z672" s="24">
        <f ca="1">SQRT(Inputs!$B$38)*D672+SQRT(1-Inputs!$B$38)*_xlfn.NORM.S.INV(RAND())</f>
        <v>-0.923624165817021</v>
      </c>
      <c r="AA672" s="24">
        <f ca="1">SQRT(Inputs!$B$38)*E672+SQRT(1-Inputs!$B$38)*_xlfn.NORM.S.INV(RAND())</f>
        <v>1.2492842126926194</v>
      </c>
      <c r="AB672" s="24">
        <f ca="1">SQRT(Inputs!$B$38)*F672+SQRT(1-Inputs!$B$38)*_xlfn.NORM.S.INV(RAND())</f>
        <v>0.1989987336572096</v>
      </c>
      <c r="AC672" s="24">
        <f ca="1">SQRT(Inputs!$B$38)*G672+SQRT(1-Inputs!$B$38)*_xlfn.NORM.S.INV(RAND())</f>
        <v>0.3650672112225038</v>
      </c>
      <c r="AD672" s="24">
        <f ca="1">SQRT(Inputs!$B$38)*H672+SQRT(1-Inputs!$B$38)*_xlfn.NORM.S.INV(RAND())</f>
        <v>-1.3881135655934278</v>
      </c>
      <c r="AE672" s="24">
        <f ca="1">SQRT(Inputs!$B$38)*I672+SQRT(1-Inputs!$B$38)*_xlfn.NORM.S.INV(RAND())</f>
        <v>-0.59293131057063364</v>
      </c>
      <c r="AF672" s="24">
        <f ca="1">SQRT(Inputs!$B$38)*J672+SQRT(1-Inputs!$B$38)*_xlfn.NORM.S.INV(RAND())</f>
        <v>-2.2213512632254879</v>
      </c>
      <c r="AG672" s="24">
        <f ca="1">SQRT(Inputs!$B$38)*K672+SQRT(1-Inputs!$B$38)*_xlfn.NORM.S.INV(RAND())</f>
        <v>0.18028361216984523</v>
      </c>
      <c r="AH672" s="24">
        <f ca="1">SQRT(Inputs!$B$38)*L672+SQRT(1-Inputs!$B$38)*_xlfn.NORM.S.INV(RAND())</f>
        <v>-0.94926765550574022</v>
      </c>
      <c r="AI672" s="24">
        <f ca="1">SQRT(Inputs!$B$38)*M672+SQRT(1-Inputs!$B$38)*_xlfn.NORM.S.INV(RAND())</f>
        <v>0.89635736178798164</v>
      </c>
      <c r="AJ672" s="24">
        <f ca="1">SQRT(Inputs!$B$38)*C672+SQRT(1-Inputs!$B$38)*_xlfn.NORM.S.INV(RAND())</f>
        <v>-1.3727925617221741</v>
      </c>
      <c r="AK672" s="24">
        <f ca="1">SQRT(Inputs!$B$38)*D672+SQRT(1-Inputs!$B$38)*_xlfn.NORM.S.INV(RAND())</f>
        <v>-0.95963101800227535</v>
      </c>
      <c r="AL672" s="24">
        <f ca="1">SQRT(Inputs!$B$38)*E672+SQRT(1-Inputs!$B$38)*_xlfn.NORM.S.INV(RAND())</f>
        <v>0.41552180340810596</v>
      </c>
      <c r="AM672" s="24">
        <f ca="1">SQRT(Inputs!$B$38)*F672+SQRT(1-Inputs!$B$38)*_xlfn.NORM.S.INV(RAND())</f>
        <v>0.95254813348412215</v>
      </c>
      <c r="AN672" s="24">
        <f ca="1">SQRT(Inputs!$B$38)*G672+SQRT(1-Inputs!$B$38)*_xlfn.NORM.S.INV(RAND())</f>
        <v>-0.67558981141899876</v>
      </c>
      <c r="AO672" s="24">
        <f ca="1">SQRT(Inputs!$B$38)*H672+SQRT(1-Inputs!$B$38)*_xlfn.NORM.S.INV(RAND())</f>
        <v>0.41637456575351584</v>
      </c>
      <c r="AP672" s="24">
        <f ca="1">SQRT(Inputs!$B$38)*I672+SQRT(1-Inputs!$B$38)*_xlfn.NORM.S.INV(RAND())</f>
        <v>-0.913811954003525</v>
      </c>
      <c r="AQ672" s="24">
        <f ca="1">SQRT(Inputs!$B$38)*J672+SQRT(1-Inputs!$B$38)*_xlfn.NORM.S.INV(RAND())</f>
        <v>1.1686346681882358</v>
      </c>
      <c r="AR672" s="24">
        <f ca="1">SQRT(Inputs!$B$38)*K672+SQRT(1-Inputs!$B$38)*_xlfn.NORM.S.INV(RAND())</f>
        <v>1.7183116598684338</v>
      </c>
      <c r="AS672" s="24">
        <f ca="1">SQRT(Inputs!$B$38)*L672+SQRT(1-Inputs!$B$38)*_xlfn.NORM.S.INV(RAND())</f>
        <v>2.345091059702868</v>
      </c>
      <c r="AT672" s="24">
        <f ca="1">SQRT(Inputs!$B$38)*M672+SQRT(1-Inputs!$B$38)*_xlfn.NORM.S.INV(RAND())</f>
        <v>0.93304227296985287</v>
      </c>
      <c r="AU672" s="15">
        <f ca="1">Inputs!$B$6*EXP($B$8-0.5*C$5^2+C$5*N672)</f>
        <v>3970.9442471534262</v>
      </c>
      <c r="AV672" s="15">
        <f t="shared" ca="1" si="365"/>
        <v>5022.2079732968377</v>
      </c>
      <c r="AW672" s="15">
        <f t="shared" ca="1" si="366"/>
        <v>6718.866263466608</v>
      </c>
      <c r="AX672" s="15">
        <f t="shared" ca="1" si="367"/>
        <v>7100.8535758857806</v>
      </c>
      <c r="AY672" s="15">
        <f t="shared" ca="1" si="368"/>
        <v>9090.9024013160433</v>
      </c>
      <c r="AZ672" s="15">
        <f t="shared" ca="1" si="369"/>
        <v>9017.717328449211</v>
      </c>
      <c r="BA672" s="15">
        <f t="shared" ca="1" si="370"/>
        <v>10215.550363035172</v>
      </c>
      <c r="BB672" s="15">
        <f t="shared" ca="1" si="371"/>
        <v>14353.815254432389</v>
      </c>
      <c r="BC672" s="15">
        <f t="shared" ca="1" si="372"/>
        <v>20098.737496034828</v>
      </c>
      <c r="BD672" s="15">
        <f t="shared" ca="1" si="373"/>
        <v>24033.902612641788</v>
      </c>
      <c r="BE672" s="15">
        <f t="shared" ca="1" si="374"/>
        <v>30472.837045417087</v>
      </c>
      <c r="BF672" s="15">
        <f ca="1">Inputs!$B$13*EXP($B$9-0.5*C$6^2+C$6*Y672)</f>
        <v>12842.537375565147</v>
      </c>
      <c r="BG672" s="15">
        <f t="shared" ca="1" si="375"/>
        <v>13248.96299052356</v>
      </c>
      <c r="BH672" s="15">
        <f t="shared" ca="1" si="376"/>
        <v>19914.749638732355</v>
      </c>
      <c r="BI672" s="15">
        <f t="shared" ca="1" si="377"/>
        <v>25136.915306940631</v>
      </c>
      <c r="BJ672" s="15">
        <f t="shared" ca="1" si="378"/>
        <v>32481.282720673433</v>
      </c>
      <c r="BK672" s="15">
        <f t="shared" ca="1" si="379"/>
        <v>32999.975199314998</v>
      </c>
      <c r="BL672" s="15">
        <f t="shared" ca="1" si="380"/>
        <v>37538.36764981709</v>
      </c>
      <c r="BM672" s="15">
        <f t="shared" ca="1" si="381"/>
        <v>35015.361889963009</v>
      </c>
      <c r="BN672" s="15">
        <f t="shared" ca="1" si="382"/>
        <v>44005.018027559592</v>
      </c>
      <c r="BO672" s="15">
        <f t="shared" ca="1" si="383"/>
        <v>48487.079230255003</v>
      </c>
      <c r="BP672" s="15">
        <f t="shared" ca="1" si="384"/>
        <v>66057.530407824903</v>
      </c>
      <c r="BQ672" s="15">
        <f ca="1">Inputs!$B$20*EXP($B$10-0.5*C$7^2+C$7*AJ672)</f>
        <v>2636.0132691999152</v>
      </c>
      <c r="BR672" s="15">
        <f t="shared" ca="1" si="385"/>
        <v>2637.1256082724631</v>
      </c>
      <c r="BS672" s="15">
        <f t="shared" ca="1" si="386"/>
        <v>4068.994449271026</v>
      </c>
      <c r="BT672" s="15">
        <f t="shared" ca="1" si="387"/>
        <v>7202.8799525625036</v>
      </c>
      <c r="BU672" s="15">
        <f t="shared" ca="1" si="388"/>
        <v>8476.8923197922759</v>
      </c>
      <c r="BV672" s="15">
        <f t="shared" ca="1" si="389"/>
        <v>12953.717718749602</v>
      </c>
      <c r="BW672" s="15">
        <f t="shared" ca="1" si="390"/>
        <v>14897.412986162946</v>
      </c>
      <c r="BX672" s="15">
        <f t="shared" ca="1" si="391"/>
        <v>26337.23461285291</v>
      </c>
      <c r="BY672" s="15">
        <f t="shared" ca="1" si="392"/>
        <v>51266.96969240404</v>
      </c>
      <c r="BZ672" s="15">
        <f t="shared" ca="1" si="393"/>
        <v>110704.70514294771</v>
      </c>
      <c r="CA672" s="15">
        <f t="shared" ca="1" si="394"/>
        <v>183550.52240639011</v>
      </c>
      <c r="CB672" s="15">
        <f ca="1">(AU672*DCF!C$10-DCF!C$5*MAX(AU672*DCF!C$10,0)-MAX(AU672-Inputs!$B$6,0)/Inputs!$B$10)*DCF!C$6</f>
        <v>1019.7746806911105</v>
      </c>
      <c r="CC672" s="15">
        <f ca="1">(AV672*DCF!D$10-DCF!D$5*MAX(AV672*DCF!D$10,0)-MAX(AV672-AU672,0)/Inputs!$B$10)*DCF!D$6</f>
        <v>967.80602305510774</v>
      </c>
      <c r="CD672" s="15">
        <f ca="1">(AW672*DCF!E$10-DCF!E$5*MAX(AW672*DCF!E$10,0)-MAX(AW672-AV672,0)/Inputs!$B$10)*DCF!E$6</f>
        <v>1169.1215564732256</v>
      </c>
      <c r="CE672" s="15">
        <f ca="1">(AX672*DCF!F$10-DCF!F$5*MAX(AX672*DCF!F$10,0)-MAX(AX672-AW672,0)/Inputs!$B$10)*DCF!F$6</f>
        <v>1470.6229299663594</v>
      </c>
      <c r="CF672" s="15">
        <f ca="1">(AY672*DCF!G$10-DCF!G$5*MAX(AY672*DCF!G$10,0)-MAX(AY672-AX672,0)/Inputs!$B$10)*DCF!G$6</f>
        <v>1490.5663783028378</v>
      </c>
      <c r="CG672" s="15">
        <f ca="1">(AZ672*DCF!H$10-DCF!H$5*MAX(AZ672*DCF!H$10,0)-MAX(AZ672-AY672,0)/Inputs!$B$10)*DCF!H$6</f>
        <v>1750.7962875641995</v>
      </c>
      <c r="CH672" s="15">
        <f ca="1">(BA672*DCF!I$10-DCF!I$5*MAX(BA672*DCF!I$10,0)-MAX(BA672-AZ672,0)/Inputs!$B$10)*DCF!I$6</f>
        <v>1669.5218009645071</v>
      </c>
      <c r="CI672" s="15">
        <f ca="1">(BB672*DCF!J$10-DCF!J$5*MAX(BB672*DCF!J$10,0)-MAX(BB672-BA672,0)/Inputs!$B$10)*DCF!J$6</f>
        <v>1836.0621520080797</v>
      </c>
      <c r="CJ672" s="15">
        <f ca="1">(BC672*DCF!K$10-DCF!K$5*MAX(BC672*DCF!K$10,0)-MAX(BC672-BB672,0)/Inputs!$B$10)*DCF!K$6</f>
        <v>2431.3722892403371</v>
      </c>
      <c r="CK672" s="15">
        <f ca="1">(BD672*DCF!L$10-DCF!L$5*MAX(BD672*DCF!L$10,0)-MAX(BD672-BC672,0)/Inputs!$B$10)*DCF!L$6</f>
        <v>3115.8889764381847</v>
      </c>
      <c r="CL672" s="15">
        <f ca="1">(BE672*DCF!M$10-DCF!M$5*MAX(BE672*DCF!M$10,0)-MAX(BE672-BD672,0)/Inputs!$B$10)*DCF!M$6</f>
        <v>3530.9119267894175</v>
      </c>
      <c r="CM672" s="15">
        <f ca="1">(BF672*DCF!C$28-DCF!C$5*MAX(BF672*DCF!C$28,0)-MAX(BF672-Inputs!$B$13,0)/Inputs!$B$17)*DCF!C$6</f>
        <v>3583.3063651813868</v>
      </c>
      <c r="CN672" s="15">
        <f ca="1">(BG672*DCF!D$28-DCF!D$5*MAX(BG672*DCF!D$28,0)-MAX(BG672-BF672,0)/Inputs!$B$17)*DCF!D$6</f>
        <v>3815.4159541473705</v>
      </c>
      <c r="CO672" s="15">
        <f ca="1">(BH672*DCF!E$28-DCF!E$5*MAX(BH672*DCF!E$28,0)-MAX(BH672-BG672,0)/Inputs!$B$17)*DCF!E$6</f>
        <v>4326.4769132921192</v>
      </c>
      <c r="CP672" s="15">
        <f ca="1">(BI672*DCF!F$28-DCF!F$5*MAX(BI672*DCF!F$28,0)-MAX(BI672-BH672,0)/Inputs!$B$17)*DCF!F$6</f>
        <v>5873.2325752828519</v>
      </c>
      <c r="CQ672" s="15">
        <f ca="1">(BJ672*DCF!G$28-DCF!G$5*MAX(BJ672*DCF!G$28,0)-MAX(BJ672-BI672,0)/Inputs!$B$17)*DCF!G$6</f>
        <v>7192.2651911618086</v>
      </c>
      <c r="CR672" s="15">
        <f ca="1">(BK672*DCF!H$28-DCF!H$5*MAX(BK672*DCF!H$28,0)-MAX(BK672-BJ672,0)/Inputs!$B$17)*DCF!H$6</f>
        <v>8080.6676917189625</v>
      </c>
      <c r="CS672" s="15">
        <f ca="1">(BL672*DCF!I$28-DCF!I$5*MAX(BL672*DCF!I$28,0)-MAX(BL672-BK672,0)/Inputs!$B$17)*DCF!I$6</f>
        <v>8175.8627093758096</v>
      </c>
      <c r="CT672" s="15">
        <f ca="1">(BM672*DCF!J$28-DCF!J$5*MAX(BM672*DCF!J$28,0)-MAX(BM672-BL672,0)/Inputs!$B$17)*DCF!J$6</f>
        <v>7811.332551509041</v>
      </c>
      <c r="CU672" s="15">
        <f ca="1">(BN672*DCF!K$28-DCF!K$5*MAX(BN672*DCF!K$28,0)-MAX(BN672-BM672,0)/Inputs!$B$17)*DCF!K$6</f>
        <v>8192.0088400472032</v>
      </c>
      <c r="CV672" s="15">
        <f ca="1">(BO672*DCF!L$28-DCF!L$5*MAX(BO672*DCF!L$28,0)-MAX(BO672-BN672,0)/Inputs!$B$17)*DCF!L$6</f>
        <v>9167.0373452404201</v>
      </c>
      <c r="CW672" s="15">
        <f ca="1">(BP672*DCF!M$28-DCF!M$5*MAX(BP672*DCF!M$28,0)-MAX(BP672-BO672,0)/Inputs!$B$17)*DCF!M$6</f>
        <v>10592.156710297299</v>
      </c>
      <c r="CX672" s="15">
        <f ca="1">(BQ672*DCF!C$46-DCF!C$5*MAX(BQ672*DCF!C$46,0)-MAX(BQ672-Inputs!$B$20,0)/Inputs!$B$24)*DCF!C$6</f>
        <v>-608.77904600459931</v>
      </c>
      <c r="CY672" s="15">
        <f ca="1">(BR672*DCF!D$46-DCF!D$5*MAX(BR672*DCF!D$46,0)-MAX(BR672-BQ672,0)/Inputs!$B$24)*DCF!D$6</f>
        <v>-450.57046861694636</v>
      </c>
      <c r="CZ672" s="15">
        <f ca="1">(BS672*DCF!E$46-DCF!E$5*MAX(BS672*DCF!E$46,0)-MAX(BS672-BR672,0)/Inputs!$B$24)*DCF!E$6</f>
        <v>-1045.5689566730898</v>
      </c>
      <c r="DA672" s="15">
        <f ca="1">(BT672*DCF!F$46-DCF!F$5*MAX(BT672*DCF!F$46,0)-MAX(BT672-BS672,0)/Inputs!$B$24)*DCF!F$6</f>
        <v>-1665.7060396530933</v>
      </c>
      <c r="DB672" s="15">
        <f ca="1">(BU672*DCF!G$46-DCF!G$5*MAX(BU672*DCF!G$46,0)-MAX(BU672-BT672,0)/Inputs!$B$24)*DCF!G$6</f>
        <v>-713.69849826882182</v>
      </c>
      <c r="DC672" s="15">
        <f ca="1">(BV672*DCF!H$46-DCF!H$5*MAX(BV672*DCF!H$46,0)-MAX(BV672-BU672,0)/Inputs!$B$24)*DCF!H$6</f>
        <v>-1391.1460627616736</v>
      </c>
      <c r="DD672" s="15">
        <f ca="1">(BW672*DCF!I$46-DCF!I$5*MAX(BW672*DCF!I$46,0)-MAX(BW672-BV672,0)/Inputs!$B$24)*DCF!I$6</f>
        <v>-213.89819162769896</v>
      </c>
      <c r="DE672" s="15">
        <f ca="1">(BX672*DCF!J$46-DCF!J$5*MAX(BX672*DCF!J$46,0)-MAX(BX672-BW672,0)/Inputs!$B$24)*DCF!J$6</f>
        <v>-1928.8796557397068</v>
      </c>
      <c r="DF672" s="15">
        <f ca="1">(BY672*DCF!K$46-DCF!K$5*MAX(BY672*DCF!K$46,0)-MAX(BY672-BX672,0)/Inputs!$B$24)*DCF!K$6</f>
        <v>-3178.5807609157264</v>
      </c>
      <c r="DG672" s="15">
        <f ca="1">(BZ672*DCF!L$46-DCF!L$5*MAX(BZ672*DCF!L$46,0)-MAX(BZ672-BY672,0)/Inputs!$B$24)*DCF!L$6</f>
        <v>-5798.4526881265874</v>
      </c>
      <c r="DH672" s="15">
        <f ca="1">(CA672*DCF!M$46-DCF!M$5*MAX(CA672*DCF!M$46,0)-MAX(CA672-BZ672,0)/Inputs!$B$24)*DCF!M$6</f>
        <v>-839.22921645867177</v>
      </c>
      <c r="DI672" s="15">
        <f ca="1">SUM(CB672:CL672)+BE672*DCF!M$10*(1+Inputs!$B$30)*(1-Inputs!$B$33)*(1-Inputs!$B$30/Inputs!$B$31)/(Inputs!$B$29-Inputs!$B$30)*DCF!M$6</f>
        <v>105258.7534604425</v>
      </c>
      <c r="DJ672" s="15">
        <f ca="1">SUM(CM672:CW672)+BP672*DCF!M$28*(1+Inputs!$B$30)*(1-Inputs!$B$33)*(1-Inputs!$B$30/Inputs!$B$31)/(Inputs!$B$29-Inputs!$B$30)*DCF!M$6</f>
        <v>321928.40370776795</v>
      </c>
      <c r="DK672" s="15">
        <f ca="1">SUM(CX672:DH672)+CA672*DCF!M$46*(1+Inputs!$B$30)*(1-Inputs!$B$33)*(1-Inputs!$B$30/Inputs!$B$31)/(Inputs!$B$29-Inputs!$B$30)*DCF!M$6</f>
        <v>265956.34100480145</v>
      </c>
      <c r="DM672" s="15">
        <f ca="1">DI672+DJ672+DK672+Inputs!$B$34+Inputs!$B$36-Inputs!$B$35</f>
        <v>769994.49817301193</v>
      </c>
    </row>
    <row r="673" spans="1:117" x14ac:dyDescent="0.75">
      <c r="A673" s="11">
        <v>660</v>
      </c>
      <c r="C673" s="24">
        <f t="shared" ca="1" si="395"/>
        <v>-0.31465317701225726</v>
      </c>
      <c r="D673" s="24">
        <f t="shared" ca="1" si="395"/>
        <v>0.18382156479977751</v>
      </c>
      <c r="E673" s="24">
        <f t="shared" ca="1" si="395"/>
        <v>0.13798444268459739</v>
      </c>
      <c r="F673" s="24">
        <f t="shared" ca="1" si="395"/>
        <v>0.4065581544982505</v>
      </c>
      <c r="G673" s="24">
        <f t="shared" ca="1" si="395"/>
        <v>3.5765454099394092E-2</v>
      </c>
      <c r="H673" s="24">
        <f t="shared" ca="1" si="395"/>
        <v>1.1819599831296534</v>
      </c>
      <c r="I673" s="24">
        <f t="shared" ca="1" si="395"/>
        <v>-2.4710594721033172</v>
      </c>
      <c r="J673" s="24">
        <f t="shared" ca="1" si="395"/>
        <v>-1.4539053882371025</v>
      </c>
      <c r="K673" s="24">
        <f t="shared" ca="1" si="395"/>
        <v>-3.5186355574045057E-2</v>
      </c>
      <c r="L673" s="24">
        <f t="shared" ca="1" si="395"/>
        <v>2.0460713175119349</v>
      </c>
      <c r="M673" s="24">
        <f t="shared" ca="1" si="395"/>
        <v>0.70558281916689669</v>
      </c>
      <c r="N673" s="24">
        <f ca="1">SQRT(Inputs!$B$38)*C673+SQRT(1-Inputs!$B$38)*_xlfn.NORM.S.INV(RAND())</f>
        <v>-0.11553237505523072</v>
      </c>
      <c r="O673" s="24">
        <f ca="1">SQRT(Inputs!$B$38)*D673+SQRT(1-Inputs!$B$38)*_xlfn.NORM.S.INV(RAND())</f>
        <v>0.45330612587842289</v>
      </c>
      <c r="P673" s="24">
        <f ca="1">SQRT(Inputs!$B$38)*E673+SQRT(1-Inputs!$B$38)*_xlfn.NORM.S.INV(RAND())</f>
        <v>1.2409868257980514</v>
      </c>
      <c r="Q673" s="24">
        <f ca="1">SQRT(Inputs!$B$38)*F673+SQRT(1-Inputs!$B$38)*_xlfn.NORM.S.INV(RAND())</f>
        <v>-0.26664778390423238</v>
      </c>
      <c r="R673" s="24">
        <f ca="1">SQRT(Inputs!$B$38)*G673+SQRT(1-Inputs!$B$38)*_xlfn.NORM.S.INV(RAND())</f>
        <v>-0.14262335968081563</v>
      </c>
      <c r="S673" s="24">
        <f ca="1">SQRT(Inputs!$B$38)*H673+SQRT(1-Inputs!$B$38)*_xlfn.NORM.S.INV(RAND())</f>
        <v>-0.79259826425845792</v>
      </c>
      <c r="T673" s="24">
        <f ca="1">SQRT(Inputs!$B$38)*I673+SQRT(1-Inputs!$B$38)*_xlfn.NORM.S.INV(RAND())</f>
        <v>-1.5276258939213971</v>
      </c>
      <c r="U673" s="24">
        <f ca="1">SQRT(Inputs!$B$38)*J673+SQRT(1-Inputs!$B$38)*_xlfn.NORM.S.INV(RAND())</f>
        <v>-2.6921007582595959</v>
      </c>
      <c r="V673" s="24">
        <f ca="1">SQRT(Inputs!$B$38)*K673+SQRT(1-Inputs!$B$38)*_xlfn.NORM.S.INV(RAND())</f>
        <v>0.45591591192319353</v>
      </c>
      <c r="W673" s="24">
        <f ca="1">SQRT(Inputs!$B$38)*L673+SQRT(1-Inputs!$B$38)*_xlfn.NORM.S.INV(RAND())</f>
        <v>1.1646720618924951</v>
      </c>
      <c r="X673" s="24">
        <f ca="1">SQRT(Inputs!$B$38)*M673+SQRT(1-Inputs!$B$38)*_xlfn.NORM.S.INV(RAND())</f>
        <v>-1.3281702780039555</v>
      </c>
      <c r="Y673" s="24">
        <f ca="1">SQRT(Inputs!$B$38)*C673+SQRT(1-Inputs!$B$38)*_xlfn.NORM.S.INV(RAND())</f>
        <v>0.33517476540333596</v>
      </c>
      <c r="Z673" s="24">
        <f ca="1">SQRT(Inputs!$B$38)*D673+SQRT(1-Inputs!$B$38)*_xlfn.NORM.S.INV(RAND())</f>
        <v>1.3361546650149447</v>
      </c>
      <c r="AA673" s="24">
        <f ca="1">SQRT(Inputs!$B$38)*E673+SQRT(1-Inputs!$B$38)*_xlfn.NORM.S.INV(RAND())</f>
        <v>0.13805893098858993</v>
      </c>
      <c r="AB673" s="24">
        <f ca="1">SQRT(Inputs!$B$38)*F673+SQRT(1-Inputs!$B$38)*_xlfn.NORM.S.INV(RAND())</f>
        <v>1.5107849235688107</v>
      </c>
      <c r="AC673" s="24">
        <f ca="1">SQRT(Inputs!$B$38)*G673+SQRT(1-Inputs!$B$38)*_xlfn.NORM.S.INV(RAND())</f>
        <v>1.3168171336740888</v>
      </c>
      <c r="AD673" s="24">
        <f ca="1">SQRT(Inputs!$B$38)*H673+SQRT(1-Inputs!$B$38)*_xlfn.NORM.S.INV(RAND())</f>
        <v>-0.54484756024274605</v>
      </c>
      <c r="AE673" s="24">
        <f ca="1">SQRT(Inputs!$B$38)*I673+SQRT(1-Inputs!$B$38)*_xlfn.NORM.S.INV(RAND())</f>
        <v>-1.7593674424036994</v>
      </c>
      <c r="AF673" s="24">
        <f ca="1">SQRT(Inputs!$B$38)*J673+SQRT(1-Inputs!$B$38)*_xlfn.NORM.S.INV(RAND())</f>
        <v>0.11902023548993179</v>
      </c>
      <c r="AG673" s="24">
        <f ca="1">SQRT(Inputs!$B$38)*K673+SQRT(1-Inputs!$B$38)*_xlfn.NORM.S.INV(RAND())</f>
        <v>0.24461062657169569</v>
      </c>
      <c r="AH673" s="24">
        <f ca="1">SQRT(Inputs!$B$38)*L673+SQRT(1-Inputs!$B$38)*_xlfn.NORM.S.INV(RAND())</f>
        <v>0.24696965267817228</v>
      </c>
      <c r="AI673" s="24">
        <f ca="1">SQRT(Inputs!$B$38)*M673+SQRT(1-Inputs!$B$38)*_xlfn.NORM.S.INV(RAND())</f>
        <v>-0.22367656874502539</v>
      </c>
      <c r="AJ673" s="24">
        <f ca="1">SQRT(Inputs!$B$38)*C673+SQRT(1-Inputs!$B$38)*_xlfn.NORM.S.INV(RAND())</f>
        <v>-6.8513832308019482E-2</v>
      </c>
      <c r="AK673" s="24">
        <f ca="1">SQRT(Inputs!$B$38)*D673+SQRT(1-Inputs!$B$38)*_xlfn.NORM.S.INV(RAND())</f>
        <v>-0.19849109381578345</v>
      </c>
      <c r="AL673" s="24">
        <f ca="1">SQRT(Inputs!$B$38)*E673+SQRT(1-Inputs!$B$38)*_xlfn.NORM.S.INV(RAND())</f>
        <v>0.10518515873232087</v>
      </c>
      <c r="AM673" s="24">
        <f ca="1">SQRT(Inputs!$B$38)*F673+SQRT(1-Inputs!$B$38)*_xlfn.NORM.S.INV(RAND())</f>
        <v>-0.50945390169839333</v>
      </c>
      <c r="AN673" s="24">
        <f ca="1">SQRT(Inputs!$B$38)*G673+SQRT(1-Inputs!$B$38)*_xlfn.NORM.S.INV(RAND())</f>
        <v>0.73790796756991039</v>
      </c>
      <c r="AO673" s="24">
        <f ca="1">SQRT(Inputs!$B$38)*H673+SQRT(1-Inputs!$B$38)*_xlfn.NORM.S.INV(RAND())</f>
        <v>1.1741249781415828</v>
      </c>
      <c r="AP673" s="24">
        <f ca="1">SQRT(Inputs!$B$38)*I673+SQRT(1-Inputs!$B$38)*_xlfn.NORM.S.INV(RAND())</f>
        <v>-1.6800317316860969</v>
      </c>
      <c r="AQ673" s="24">
        <f ca="1">SQRT(Inputs!$B$38)*J673+SQRT(1-Inputs!$B$38)*_xlfn.NORM.S.INV(RAND())</f>
        <v>-0.51866219132133828</v>
      </c>
      <c r="AR673" s="24">
        <f ca="1">SQRT(Inputs!$B$38)*K673+SQRT(1-Inputs!$B$38)*_xlfn.NORM.S.INV(RAND())</f>
        <v>-0.86997892578915736</v>
      </c>
      <c r="AS673" s="24">
        <f ca="1">SQRT(Inputs!$B$38)*L673+SQRT(1-Inputs!$B$38)*_xlfn.NORM.S.INV(RAND())</f>
        <v>1.058954942416549</v>
      </c>
      <c r="AT673" s="24">
        <f ca="1">SQRT(Inputs!$B$38)*M673+SQRT(1-Inputs!$B$38)*_xlfn.NORM.S.INV(RAND())</f>
        <v>1.8397197333822843</v>
      </c>
      <c r="AU673" s="15">
        <f ca="1">Inputs!$B$6*EXP($B$8-0.5*C$5^2+C$5*N673)</f>
        <v>4870.3000950596715</v>
      </c>
      <c r="AV673" s="15">
        <f t="shared" ca="1" si="365"/>
        <v>6336.8952900526665</v>
      </c>
      <c r="AW673" s="15">
        <f t="shared" ca="1" si="366"/>
        <v>9134.6083616786109</v>
      </c>
      <c r="AX673" s="15">
        <f t="shared" ca="1" si="367"/>
        <v>10787.037798041592</v>
      </c>
      <c r="AY673" s="15">
        <f t="shared" ca="1" si="368"/>
        <v>12965.096934385097</v>
      </c>
      <c r="AZ673" s="15">
        <f t="shared" ca="1" si="369"/>
        <v>14531.364423899106</v>
      </c>
      <c r="BA673" s="15">
        <f t="shared" ca="1" si="370"/>
        <v>15155.201037844374</v>
      </c>
      <c r="BB673" s="15">
        <f t="shared" ca="1" si="371"/>
        <v>14168.146522109006</v>
      </c>
      <c r="BC673" s="15">
        <f t="shared" ca="1" si="372"/>
        <v>18133.096996513159</v>
      </c>
      <c r="BD673" s="15">
        <f t="shared" ca="1" si="373"/>
        <v>24771.468959566097</v>
      </c>
      <c r="BE673" s="15">
        <f t="shared" ca="1" si="374"/>
        <v>26895.706182973005</v>
      </c>
      <c r="BF673" s="15">
        <f ca="1">Inputs!$B$13*EXP($B$9-0.5*C$6^2+C$6*Y673)</f>
        <v>14781.280886965151</v>
      </c>
      <c r="BG673" s="15">
        <f t="shared" ca="1" si="375"/>
        <v>22925.936208945725</v>
      </c>
      <c r="BH673" s="15">
        <f t="shared" ca="1" si="376"/>
        <v>28660.082008148307</v>
      </c>
      <c r="BI673" s="15">
        <f t="shared" ca="1" si="377"/>
        <v>44269.30627740224</v>
      </c>
      <c r="BJ673" s="15">
        <f t="shared" ca="1" si="378"/>
        <v>65615.279515062706</v>
      </c>
      <c r="BK673" s="15">
        <f t="shared" ca="1" si="379"/>
        <v>74772.966735319074</v>
      </c>
      <c r="BL673" s="15">
        <f t="shared" ca="1" si="380"/>
        <v>73123.718708918954</v>
      </c>
      <c r="BM673" s="15">
        <f t="shared" ca="1" si="381"/>
        <v>91223.706700310926</v>
      </c>
      <c r="BN673" s="15">
        <f t="shared" ca="1" si="382"/>
        <v>115531.16100954683</v>
      </c>
      <c r="BO673" s="15">
        <f t="shared" ca="1" si="383"/>
        <v>146289.11038607292</v>
      </c>
      <c r="BP673" s="15">
        <f t="shared" ca="1" si="384"/>
        <v>175548.92227705044</v>
      </c>
      <c r="BQ673" s="15">
        <f ca="1">Inputs!$B$20*EXP($B$10-0.5*C$7^2+C$7*AJ673)</f>
        <v>4186.5321265108032</v>
      </c>
      <c r="BR673" s="15">
        <f t="shared" ca="1" si="385"/>
        <v>5333.5520981876298</v>
      </c>
      <c r="BS673" s="15">
        <f t="shared" ca="1" si="386"/>
        <v>7527.7352248854468</v>
      </c>
      <c r="BT673" s="15">
        <f t="shared" ca="1" si="387"/>
        <v>9080.679221409353</v>
      </c>
      <c r="BU673" s="15">
        <f t="shared" ca="1" si="388"/>
        <v>15044.851287173118</v>
      </c>
      <c r="BV673" s="15">
        <f t="shared" ca="1" si="389"/>
        <v>27270.207760845053</v>
      </c>
      <c r="BW673" s="15">
        <f t="shared" ca="1" si="390"/>
        <v>26667.076761036755</v>
      </c>
      <c r="BX673" s="15">
        <f t="shared" ca="1" si="391"/>
        <v>33614.801311844407</v>
      </c>
      <c r="BY673" s="15">
        <f t="shared" ca="1" si="392"/>
        <v>39878.027571663668</v>
      </c>
      <c r="BZ673" s="15">
        <f t="shared" ca="1" si="393"/>
        <v>67979.747604011543</v>
      </c>
      <c r="CA673" s="15">
        <f t="shared" ca="1" si="394"/>
        <v>132416.2997455587</v>
      </c>
      <c r="CB673" s="15">
        <f ca="1">(AU673*DCF!C$10-DCF!C$5*MAX(AU673*DCF!C$10,0)-MAX(AU673-Inputs!$B$6,0)/Inputs!$B$10)*DCF!C$6</f>
        <v>1043.7298473662481</v>
      </c>
      <c r="CC673" s="15">
        <f ca="1">(AV673*DCF!D$10-DCF!D$5*MAX(AV673*DCF!D$10,0)-MAX(AV673-AU673,0)/Inputs!$B$10)*DCF!D$6</f>
        <v>1186.9844411178951</v>
      </c>
      <c r="CD673" s="15">
        <f ca="1">(AW673*DCF!E$10-DCF!E$5*MAX(AW673*DCF!E$10,0)-MAX(AW673-AV673,0)/Inputs!$B$10)*DCF!E$6</f>
        <v>1478.874818263366</v>
      </c>
      <c r="CE673" s="15">
        <f ca="1">(AX673*DCF!F$10-DCF!F$5*MAX(AX673*DCF!F$10,0)-MAX(AX673-AW673,0)/Inputs!$B$10)*DCF!F$6</f>
        <v>2010.9635630146338</v>
      </c>
      <c r="CF673" s="15">
        <f ca="1">(AY673*DCF!G$10-DCF!G$5*MAX(AY673*DCF!G$10,0)-MAX(AY673-AX673,0)/Inputs!$B$10)*DCF!G$6</f>
        <v>2252.6660020537738</v>
      </c>
      <c r="CG673" s="15">
        <f ca="1">(AZ673*DCF!H$10-DCF!H$5*MAX(AZ673*DCF!H$10,0)-MAX(AZ673-AY673,0)/Inputs!$B$10)*DCF!H$6</f>
        <v>2543.1559541645138</v>
      </c>
      <c r="CH673" s="15">
        <f ca="1">(BA673*DCF!I$10-DCF!I$5*MAX(BA673*DCF!I$10,0)-MAX(BA673-AZ673,0)/Inputs!$B$10)*DCF!I$6</f>
        <v>2665.9713042463823</v>
      </c>
      <c r="CI673" s="15">
        <f ca="1">(BB673*DCF!J$10-DCF!J$5*MAX(BB673*DCF!J$10,0)-MAX(BB673-BA673,0)/Inputs!$B$10)*DCF!J$6</f>
        <v>2431.2868178893468</v>
      </c>
      <c r="CJ673" s="15">
        <f ca="1">(BC673*DCF!K$10-DCF!K$5*MAX(BC673*DCF!K$10,0)-MAX(BC673-BB673,0)/Inputs!$B$10)*DCF!K$6</f>
        <v>2364.1046884448865</v>
      </c>
      <c r="CK673" s="15">
        <f ca="1">(BD673*DCF!L$10-DCF!L$5*MAX(BD673*DCF!L$10,0)-MAX(BD673-BC673,0)/Inputs!$B$10)*DCF!L$6</f>
        <v>2877.559593110856</v>
      </c>
      <c r="CL673" s="15">
        <f ca="1">(BE673*DCF!M$10-DCF!M$5*MAX(BE673*DCF!M$10,0)-MAX(BE673-BD673,0)/Inputs!$B$10)*DCF!M$6</f>
        <v>3541.5691791195063</v>
      </c>
      <c r="CM673" s="15">
        <f ca="1">(BF673*DCF!C$28-DCF!C$5*MAX(BF673*DCF!C$28,0)-MAX(BF673-Inputs!$B$13,0)/Inputs!$B$17)*DCF!C$6</f>
        <v>3727.2514009561278</v>
      </c>
      <c r="CN673" s="15">
        <f ca="1">(BG673*DCF!D$28-DCF!D$5*MAX(BG673*DCF!D$28,0)-MAX(BG673-BF673,0)/Inputs!$B$17)*DCF!D$6</f>
        <v>5014.5885634240749</v>
      </c>
      <c r="CO673" s="15">
        <f ca="1">(BH673*DCF!E$28-DCF!E$5*MAX(BH673*DCF!E$28,0)-MAX(BH673-BG673,0)/Inputs!$B$17)*DCF!E$6</f>
        <v>6986.9243510826082</v>
      </c>
      <c r="CP673" s="15">
        <f ca="1">(BI673*DCF!F$28-DCF!F$5*MAX(BI673*DCF!F$28,0)-MAX(BI673-BH673,0)/Inputs!$B$17)*DCF!F$6</f>
        <v>9176.0445617780661</v>
      </c>
      <c r="CQ673" s="15">
        <f ca="1">(BJ673*DCF!G$28-DCF!G$5*MAX(BJ673*DCF!G$28,0)-MAX(BJ673-BI673,0)/Inputs!$B$17)*DCF!G$6</f>
        <v>13434.200265767166</v>
      </c>
      <c r="CR673" s="15">
        <f ca="1">(BK673*DCF!H$28-DCF!H$5*MAX(BK673*DCF!H$28,0)-MAX(BK673-BJ673,0)/Inputs!$B$17)*DCF!H$6</f>
        <v>17069.332026655004</v>
      </c>
      <c r="CS673" s="15">
        <f ca="1">(BL673*DCF!I$28-DCF!I$5*MAX(BL673*DCF!I$28,0)-MAX(BL673-BK673,0)/Inputs!$B$17)*DCF!I$6</f>
        <v>17195.264538299383</v>
      </c>
      <c r="CT673" s="15">
        <f ca="1">(BM673*DCF!J$28-DCF!J$5*MAX(BM673*DCF!J$28,0)-MAX(BM673-BL673,0)/Inputs!$B$17)*DCF!J$6</f>
        <v>17950.549108164909</v>
      </c>
      <c r="CU673" s="15">
        <f ca="1">(BN673*DCF!K$28-DCF!K$5*MAX(BN673*DCF!K$28,0)-MAX(BN673-BM673,0)/Inputs!$B$17)*DCF!K$6</f>
        <v>21420.904715036228</v>
      </c>
      <c r="CV673" s="15">
        <f ca="1">(BO673*DCF!L$28-DCF!L$5*MAX(BO673*DCF!L$28,0)-MAX(BO673-BN673,0)/Inputs!$B$17)*DCF!L$6</f>
        <v>25707.434851561637</v>
      </c>
      <c r="CW673" s="15">
        <f ca="1">(BP673*DCF!M$28-DCF!M$5*MAX(BP673*DCF!M$28,0)-MAX(BP673-BO673,0)/Inputs!$B$17)*DCF!M$6</f>
        <v>29971.158798973345</v>
      </c>
      <c r="CX673" s="15">
        <f ca="1">(BQ673*DCF!C$46-DCF!C$5*MAX(BQ673*DCF!C$46,0)-MAX(BQ673-Inputs!$B$20,0)/Inputs!$B$24)*DCF!C$6</f>
        <v>-1422.0776858042516</v>
      </c>
      <c r="CY673" s="15">
        <f ca="1">(BR673*DCF!D$46-DCF!D$5*MAX(BR673*DCF!D$46,0)-MAX(BR673-BQ673,0)/Inputs!$B$24)*DCF!D$6</f>
        <v>-1399.7368639021504</v>
      </c>
      <c r="CZ673" s="15">
        <f ca="1">(BS673*DCF!E$46-DCF!E$5*MAX(BS673*DCF!E$46,0)-MAX(BS673-BR673,0)/Inputs!$B$24)*DCF!E$6</f>
        <v>-1755.0543807512968</v>
      </c>
      <c r="DA673" s="15">
        <f ca="1">(BT673*DCF!F$46-DCF!F$5*MAX(BT673*DCF!F$46,0)-MAX(BT673-BS673,0)/Inputs!$B$24)*DCF!F$6</f>
        <v>-1226.7884747756368</v>
      </c>
      <c r="DB673" s="15">
        <f ca="1">(BU673*DCF!G$46-DCF!G$5*MAX(BU673*DCF!G$46,0)-MAX(BU673-BT673,0)/Inputs!$B$24)*DCF!G$6</f>
        <v>-2512.3087175750884</v>
      </c>
      <c r="DC673" s="15">
        <f ca="1">(BV673*DCF!H$46-DCF!H$5*MAX(BV673*DCF!H$46,0)-MAX(BV673-BU673,0)/Inputs!$B$24)*DCF!H$6</f>
        <v>-3798.9546181916589</v>
      </c>
      <c r="DD673" s="15">
        <f ca="1">(BW673*DCF!I$46-DCF!I$5*MAX(BW673*DCF!I$46,0)-MAX(BW673-BV673,0)/Inputs!$B$24)*DCF!I$6</f>
        <v>615.88647321165377</v>
      </c>
      <c r="DE673" s="15">
        <f ca="1">(BX673*DCF!J$46-DCF!J$5*MAX(BX673*DCF!J$46,0)-MAX(BX673-BW673,0)/Inputs!$B$24)*DCF!J$6</f>
        <v>-432.37510945075667</v>
      </c>
      <c r="DF673" s="15">
        <f ca="1">(BY673*DCF!K$46-DCF!K$5*MAX(BY673*DCF!K$46,0)-MAX(BY673-BX673,0)/Inputs!$B$24)*DCF!K$6</f>
        <v>743.64228694951566</v>
      </c>
      <c r="DG673" s="15">
        <f ca="1">(BZ673*DCF!L$46-DCF!L$5*MAX(BZ673*DCF!L$46,0)-MAX(BZ673-BY673,0)/Inputs!$B$24)*DCF!L$6</f>
        <v>-1660.3869187045252</v>
      </c>
      <c r="DH673" s="15">
        <f ca="1">(CA673*DCF!M$46-DCF!M$5*MAX(CA673*DCF!M$46,0)-MAX(CA673-BZ673,0)/Inputs!$B$24)*DCF!M$6</f>
        <v>-3089.9425448604707</v>
      </c>
      <c r="DI673" s="15">
        <f ca="1">SUM(CB673:CL673)+BE673*DCF!M$10*(1+Inputs!$B$30)*(1-Inputs!$B$33)*(1-Inputs!$B$30/Inputs!$B$31)/(Inputs!$B$29-Inputs!$B$30)*DCF!M$6</f>
        <v>99247.972174900016</v>
      </c>
      <c r="DJ673" s="15">
        <f ca="1">SUM(CM673:CW673)+BP673*DCF!M$28*(1+Inputs!$B$30)*(1-Inputs!$B$33)*(1-Inputs!$B$30/Inputs!$B$31)/(Inputs!$B$29-Inputs!$B$30)*DCF!M$6</f>
        <v>819060.28263664036</v>
      </c>
      <c r="DK673" s="15">
        <f ca="1">SUM(CX673:DH673)+CA673*DCF!M$46*(1+Inputs!$B$30)*(1-Inputs!$B$33)*(1-Inputs!$B$30/Inputs!$B$31)/(Inputs!$B$29-Inputs!$B$30)*DCF!M$6</f>
        <v>188793.18856624508</v>
      </c>
      <c r="DM673" s="15">
        <f ca="1">DI673+DJ673+DK673+Inputs!$B$34+Inputs!$B$36-Inputs!$B$35</f>
        <v>1183952.4433777854</v>
      </c>
    </row>
    <row r="674" spans="1:117" x14ac:dyDescent="0.75">
      <c r="A674" s="11">
        <v>661</v>
      </c>
      <c r="C674" s="24">
        <f t="shared" ref="C674:M683" ca="1" si="396">_xlfn.NORM.S.INV(RAND())</f>
        <v>3.5433907898886341E-2</v>
      </c>
      <c r="D674" s="24">
        <f t="shared" ca="1" si="396"/>
        <v>1.6672139928337295</v>
      </c>
      <c r="E674" s="24">
        <f t="shared" ca="1" si="396"/>
        <v>1.055746204314602</v>
      </c>
      <c r="F674" s="24">
        <f t="shared" ca="1" si="396"/>
        <v>0.86878829575957905</v>
      </c>
      <c r="G674" s="24">
        <f t="shared" ca="1" si="396"/>
        <v>0.20274227482464199</v>
      </c>
      <c r="H674" s="24">
        <f t="shared" ca="1" si="396"/>
        <v>-0.99836724816683753</v>
      </c>
      <c r="I674" s="24">
        <f t="shared" ca="1" si="396"/>
        <v>0.32951599782661134</v>
      </c>
      <c r="J674" s="24">
        <f t="shared" ca="1" si="396"/>
        <v>0.35391130566811591</v>
      </c>
      <c r="K674" s="24">
        <f t="shared" ca="1" si="396"/>
        <v>-9.7213982924205383E-2</v>
      </c>
      <c r="L674" s="24">
        <f t="shared" ca="1" si="396"/>
        <v>-3.1435166522694034E-2</v>
      </c>
      <c r="M674" s="24">
        <f t="shared" ca="1" si="396"/>
        <v>-1.3993585251160827</v>
      </c>
      <c r="N674" s="24">
        <f ca="1">SQRT(Inputs!$B$38)*C674+SQRT(1-Inputs!$B$38)*_xlfn.NORM.S.INV(RAND())</f>
        <v>0.35390056455025476</v>
      </c>
      <c r="O674" s="24">
        <f ca="1">SQRT(Inputs!$B$38)*D674+SQRT(1-Inputs!$B$38)*_xlfn.NORM.S.INV(RAND())</f>
        <v>1.3160114711544373</v>
      </c>
      <c r="P674" s="24">
        <f ca="1">SQRT(Inputs!$B$38)*E674+SQRT(1-Inputs!$B$38)*_xlfn.NORM.S.INV(RAND())</f>
        <v>0.27529127802928977</v>
      </c>
      <c r="Q674" s="24">
        <f ca="1">SQRT(Inputs!$B$38)*F674+SQRT(1-Inputs!$B$38)*_xlfn.NORM.S.INV(RAND())</f>
        <v>1.7794636579148366</v>
      </c>
      <c r="R674" s="24">
        <f ca="1">SQRT(Inputs!$B$38)*G674+SQRT(1-Inputs!$B$38)*_xlfn.NORM.S.INV(RAND())</f>
        <v>0.87774656709381804</v>
      </c>
      <c r="S674" s="24">
        <f ca="1">SQRT(Inputs!$B$38)*H674+SQRT(1-Inputs!$B$38)*_xlfn.NORM.S.INV(RAND())</f>
        <v>-1.3187202014154062</v>
      </c>
      <c r="T674" s="24">
        <f ca="1">SQRT(Inputs!$B$38)*I674+SQRT(1-Inputs!$B$38)*_xlfn.NORM.S.INV(RAND())</f>
        <v>1.5412055945169074</v>
      </c>
      <c r="U674" s="24">
        <f ca="1">SQRT(Inputs!$B$38)*J674+SQRT(1-Inputs!$B$38)*_xlfn.NORM.S.INV(RAND())</f>
        <v>-0.86890132004158116</v>
      </c>
      <c r="V674" s="24">
        <f ca="1">SQRT(Inputs!$B$38)*K674+SQRT(1-Inputs!$B$38)*_xlfn.NORM.S.INV(RAND())</f>
        <v>-0.69550960936130513</v>
      </c>
      <c r="W674" s="24">
        <f ca="1">SQRT(Inputs!$B$38)*L674+SQRT(1-Inputs!$B$38)*_xlfn.NORM.S.INV(RAND())</f>
        <v>0.94690230591984492</v>
      </c>
      <c r="X674" s="24">
        <f ca="1">SQRT(Inputs!$B$38)*M674+SQRT(1-Inputs!$B$38)*_xlfn.NORM.S.INV(RAND())</f>
        <v>-1.1499477928111626</v>
      </c>
      <c r="Y674" s="24">
        <f ca="1">SQRT(Inputs!$B$38)*C674+SQRT(1-Inputs!$B$38)*_xlfn.NORM.S.INV(RAND())</f>
        <v>0.14993009328682746</v>
      </c>
      <c r="Z674" s="24">
        <f ca="1">SQRT(Inputs!$B$38)*D674+SQRT(1-Inputs!$B$38)*_xlfn.NORM.S.INV(RAND())</f>
        <v>-0.53176790404951646</v>
      </c>
      <c r="AA674" s="24">
        <f ca="1">SQRT(Inputs!$B$38)*E674+SQRT(1-Inputs!$B$38)*_xlfn.NORM.S.INV(RAND())</f>
        <v>1.2456246563130735</v>
      </c>
      <c r="AB674" s="24">
        <f ca="1">SQRT(Inputs!$B$38)*F674+SQRT(1-Inputs!$B$38)*_xlfn.NORM.S.INV(RAND())</f>
        <v>2.4325998956800254</v>
      </c>
      <c r="AC674" s="24">
        <f ca="1">SQRT(Inputs!$B$38)*G674+SQRT(1-Inputs!$B$38)*_xlfn.NORM.S.INV(RAND())</f>
        <v>-0.15382498875781569</v>
      </c>
      <c r="AD674" s="24">
        <f ca="1">SQRT(Inputs!$B$38)*H674+SQRT(1-Inputs!$B$38)*_xlfn.NORM.S.INV(RAND())</f>
        <v>-0.12116439185898015</v>
      </c>
      <c r="AE674" s="24">
        <f ca="1">SQRT(Inputs!$B$38)*I674+SQRT(1-Inputs!$B$38)*_xlfn.NORM.S.INV(RAND())</f>
        <v>-0.25850904190794582</v>
      </c>
      <c r="AF674" s="24">
        <f ca="1">SQRT(Inputs!$B$38)*J674+SQRT(1-Inputs!$B$38)*_xlfn.NORM.S.INV(RAND())</f>
        <v>0.25794058282571308</v>
      </c>
      <c r="AG674" s="24">
        <f ca="1">SQRT(Inputs!$B$38)*K674+SQRT(1-Inputs!$B$38)*_xlfn.NORM.S.INV(RAND())</f>
        <v>9.4676010231632399E-2</v>
      </c>
      <c r="AH674" s="24">
        <f ca="1">SQRT(Inputs!$B$38)*L674+SQRT(1-Inputs!$B$38)*_xlfn.NORM.S.INV(RAND())</f>
        <v>-1.1949113861880796</v>
      </c>
      <c r="AI674" s="24">
        <f ca="1">SQRT(Inputs!$B$38)*M674+SQRT(1-Inputs!$B$38)*_xlfn.NORM.S.INV(RAND())</f>
        <v>-1.0710076291086139</v>
      </c>
      <c r="AJ674" s="24">
        <f ca="1">SQRT(Inputs!$B$38)*C674+SQRT(1-Inputs!$B$38)*_xlfn.NORM.S.INV(RAND())</f>
        <v>0.77935357272905281</v>
      </c>
      <c r="AK674" s="24">
        <f ca="1">SQRT(Inputs!$B$38)*D674+SQRT(1-Inputs!$B$38)*_xlfn.NORM.S.INV(RAND())</f>
        <v>1.1504524228904383</v>
      </c>
      <c r="AL674" s="24">
        <f ca="1">SQRT(Inputs!$B$38)*E674+SQRT(1-Inputs!$B$38)*_xlfn.NORM.S.INV(RAND())</f>
        <v>-0.64232444466903182</v>
      </c>
      <c r="AM674" s="24">
        <f ca="1">SQRT(Inputs!$B$38)*F674+SQRT(1-Inputs!$B$38)*_xlfn.NORM.S.INV(RAND())</f>
        <v>-1.4349727441551061</v>
      </c>
      <c r="AN674" s="24">
        <f ca="1">SQRT(Inputs!$B$38)*G674+SQRT(1-Inputs!$B$38)*_xlfn.NORM.S.INV(RAND())</f>
        <v>0.21567266689874104</v>
      </c>
      <c r="AO674" s="24">
        <f ca="1">SQRT(Inputs!$B$38)*H674+SQRT(1-Inputs!$B$38)*_xlfn.NORM.S.INV(RAND())</f>
        <v>-2.0715195205493995</v>
      </c>
      <c r="AP674" s="24">
        <f ca="1">SQRT(Inputs!$B$38)*I674+SQRT(1-Inputs!$B$38)*_xlfn.NORM.S.INV(RAND())</f>
        <v>0.24830859222753143</v>
      </c>
      <c r="AQ674" s="24">
        <f ca="1">SQRT(Inputs!$B$38)*J674+SQRT(1-Inputs!$B$38)*_xlfn.NORM.S.INV(RAND())</f>
        <v>0.5769792058003419</v>
      </c>
      <c r="AR674" s="24">
        <f ca="1">SQRT(Inputs!$B$38)*K674+SQRT(1-Inputs!$B$38)*_xlfn.NORM.S.INV(RAND())</f>
        <v>-0.11301524014269801</v>
      </c>
      <c r="AS674" s="24">
        <f ca="1">SQRT(Inputs!$B$38)*L674+SQRT(1-Inputs!$B$38)*_xlfn.NORM.S.INV(RAND())</f>
        <v>6.0327900912463595E-2</v>
      </c>
      <c r="AT674" s="24">
        <f ca="1">SQRT(Inputs!$B$38)*M674+SQRT(1-Inputs!$B$38)*_xlfn.NORM.S.INV(RAND())</f>
        <v>0.37429828416742361</v>
      </c>
      <c r="AU674" s="15">
        <f ca="1">Inputs!$B$6*EXP($B$8-0.5*C$5^2+C$5*N674)</f>
        <v>5254.8113783865456</v>
      </c>
      <c r="AV674" s="15">
        <f t="shared" ca="1" si="365"/>
        <v>7761.866211888022</v>
      </c>
      <c r="AW674" s="15">
        <f t="shared" ca="1" si="366"/>
        <v>9822.2481040689181</v>
      </c>
      <c r="AX674" s="15">
        <f t="shared" ca="1" si="367"/>
        <v>14977.537053822336</v>
      </c>
      <c r="AY674" s="15">
        <f t="shared" ca="1" si="368"/>
        <v>20279.978956716404</v>
      </c>
      <c r="AZ674" s="15">
        <f t="shared" ca="1" si="369"/>
        <v>21450.466199831648</v>
      </c>
      <c r="BA674" s="15">
        <f t="shared" ca="1" si="370"/>
        <v>30844.663402008075</v>
      </c>
      <c r="BB674" s="15">
        <f t="shared" ca="1" si="371"/>
        <v>34614.820663885424</v>
      </c>
      <c r="BC674" s="15">
        <f t="shared" ca="1" si="372"/>
        <v>39641.539483266744</v>
      </c>
      <c r="BD674" s="15">
        <f t="shared" ca="1" si="373"/>
        <v>53062.076642678265</v>
      </c>
      <c r="BE674" s="15">
        <f t="shared" ca="1" si="374"/>
        <v>58555.156284363999</v>
      </c>
      <c r="BF674" s="15">
        <f ca="1">Inputs!$B$13*EXP($B$9-0.5*C$6^2+C$6*Y674)</f>
        <v>14248.294949572133</v>
      </c>
      <c r="BG674" s="15">
        <f t="shared" ca="1" si="375"/>
        <v>15776.153957901062</v>
      </c>
      <c r="BH674" s="15">
        <f t="shared" ca="1" si="376"/>
        <v>23699.026062175122</v>
      </c>
      <c r="BI674" s="15">
        <f t="shared" ca="1" si="377"/>
        <v>42186.721815773541</v>
      </c>
      <c r="BJ674" s="15">
        <f t="shared" ca="1" si="378"/>
        <v>50584.036484410979</v>
      </c>
      <c r="BK674" s="15">
        <f t="shared" ca="1" si="379"/>
        <v>61066.625724923302</v>
      </c>
      <c r="BL674" s="15">
        <f t="shared" ca="1" si="380"/>
        <v>72541.626756849582</v>
      </c>
      <c r="BM674" s="15">
        <f t="shared" ca="1" si="381"/>
        <v>92072.869179760703</v>
      </c>
      <c r="BN674" s="15">
        <f t="shared" ca="1" si="382"/>
        <v>114530.16703341632</v>
      </c>
      <c r="BO674" s="15">
        <f t="shared" ca="1" si="383"/>
        <v>122643.06822975191</v>
      </c>
      <c r="BP674" s="15">
        <f t="shared" ca="1" si="384"/>
        <v>133701.75402665671</v>
      </c>
      <c r="BQ674" s="15">
        <f ca="1">Inputs!$B$20*EXP($B$10-0.5*C$7^2+C$7*AJ674)</f>
        <v>5655.3196150113263</v>
      </c>
      <c r="BR674" s="15">
        <f t="shared" ca="1" si="385"/>
        <v>11057.830717690487</v>
      </c>
      <c r="BS674" s="15">
        <f t="shared" ca="1" si="386"/>
        <v>12591.584387814852</v>
      </c>
      <c r="BT674" s="15">
        <f t="shared" ca="1" si="387"/>
        <v>11914.903569714998</v>
      </c>
      <c r="BU674" s="15">
        <f t="shared" ca="1" si="388"/>
        <v>17397.241273553347</v>
      </c>
      <c r="BV674" s="15">
        <f t="shared" ca="1" si="389"/>
        <v>15177.766505345651</v>
      </c>
      <c r="BW674" s="15">
        <f t="shared" ca="1" si="390"/>
        <v>22322.570618546895</v>
      </c>
      <c r="BX674" s="15">
        <f t="shared" ca="1" si="391"/>
        <v>35050.25252183195</v>
      </c>
      <c r="BY674" s="15">
        <f t="shared" ca="1" si="392"/>
        <v>48060.838851673943</v>
      </c>
      <c r="BZ674" s="15">
        <f t="shared" ca="1" si="393"/>
        <v>68188.137071760051</v>
      </c>
      <c r="CA674" s="15">
        <f t="shared" ca="1" si="394"/>
        <v>102371.15384671319</v>
      </c>
      <c r="CB674" s="15">
        <f ca="1">(AU674*DCF!C$10-DCF!C$5*MAX(AU674*DCF!C$10,0)-MAX(AU674-Inputs!$B$6,0)/Inputs!$B$10)*DCF!C$6</f>
        <v>1040.9882133805202</v>
      </c>
      <c r="CC674" s="15">
        <f ca="1">(AV674*DCF!D$10-DCF!D$5*MAX(AV674*DCF!D$10,0)-MAX(AV674-AU674,0)/Inputs!$B$10)*DCF!D$6</f>
        <v>1280.6225973670496</v>
      </c>
      <c r="CD674" s="15">
        <f ca="1">(AW674*DCF!E$10-DCF!E$5*MAX(AW674*DCF!E$10,0)-MAX(AW674-AV674,0)/Inputs!$B$10)*DCF!E$6</f>
        <v>1803.7174042098206</v>
      </c>
      <c r="CE674" s="15">
        <f ca="1">(AX674*DCF!F$10-DCF!F$5*MAX(AX674*DCF!F$10,0)-MAX(AX674-AW674,0)/Inputs!$B$10)*DCF!F$6</f>
        <v>2196.8846535593116</v>
      </c>
      <c r="CF674" s="15">
        <f ca="1">(AY674*DCF!G$10-DCF!G$5*MAX(AY674*DCF!G$10,0)-MAX(AY674-AX674,0)/Inputs!$B$10)*DCF!G$6</f>
        <v>3159.2628242309606</v>
      </c>
      <c r="CG674" s="15">
        <f ca="1">(AZ674*DCF!H$10-DCF!H$5*MAX(AZ674*DCF!H$10,0)-MAX(AZ674-AY674,0)/Inputs!$B$10)*DCF!H$6</f>
        <v>3956.7824049557726</v>
      </c>
      <c r="CH674" s="15">
        <f ca="1">(BA674*DCF!I$10-DCF!I$5*MAX(BA674*DCF!I$10,0)-MAX(BA674-AZ674,0)/Inputs!$B$10)*DCF!I$6</f>
        <v>4093.2173027250319</v>
      </c>
      <c r="CI674" s="15">
        <f ca="1">(BB674*DCF!J$10-DCF!J$5*MAX(BB674*DCF!J$10,0)-MAX(BB674-BA674,0)/Inputs!$B$10)*DCF!J$6</f>
        <v>5368.678337701439</v>
      </c>
      <c r="CJ674" s="15">
        <f ca="1">(BC674*DCF!K$10-DCF!K$5*MAX(BC674*DCF!K$10,0)-MAX(BC674-BB674,0)/Inputs!$B$10)*DCF!K$6</f>
        <v>5677.987096027201</v>
      </c>
      <c r="CK674" s="15">
        <f ca="1">(BD674*DCF!L$10-DCF!L$5*MAX(BD674*DCF!L$10,0)-MAX(BD674-BC674,0)/Inputs!$B$10)*DCF!L$6</f>
        <v>6267.2774322778087</v>
      </c>
      <c r="CL674" s="15">
        <f ca="1">(BE674*DCF!M$10-DCF!M$5*MAX(BE674*DCF!M$10,0)-MAX(BE674-BD674,0)/Inputs!$B$10)*DCF!M$6</f>
        <v>7606.6828505949597</v>
      </c>
      <c r="CM674" s="15">
        <f ca="1">(BF674*DCF!C$28-DCF!C$5*MAX(BF674*DCF!C$28,0)-MAX(BF674-Inputs!$B$13,0)/Inputs!$B$17)*DCF!C$6</f>
        <v>3687.6790287602462</v>
      </c>
      <c r="CN674" s="15">
        <f ca="1">(BG674*DCF!D$28-DCF!D$5*MAX(BG674*DCF!D$28,0)-MAX(BG674-BF674,0)/Inputs!$B$17)*DCF!D$6</f>
        <v>4320.4788205888663</v>
      </c>
      <c r="CO674" s="15">
        <f ca="1">(BH674*DCF!E$28-DCF!E$5*MAX(BH674*DCF!E$28,0)-MAX(BH674-BG674,0)/Inputs!$B$17)*DCF!E$6</f>
        <v>5150.497141032366</v>
      </c>
      <c r="CP674" s="15">
        <f ca="1">(BI674*DCF!F$28-DCF!F$5*MAX(BI674*DCF!F$28,0)-MAX(BI674-BH674,0)/Inputs!$B$17)*DCF!F$6</f>
        <v>8086.606506079358</v>
      </c>
      <c r="CQ674" s="15">
        <f ca="1">(BJ674*DCF!G$28-DCF!G$5*MAX(BJ674*DCF!G$28,0)-MAX(BJ674-BI674,0)/Inputs!$B$17)*DCF!G$6</f>
        <v>11712.066673934374</v>
      </c>
      <c r="CR674" s="15">
        <f ca="1">(BK674*DCF!H$28-DCF!H$5*MAX(BK674*DCF!H$28,0)-MAX(BK674-BJ674,0)/Inputs!$B$17)*DCF!H$6</f>
        <v>13473.750083956747</v>
      </c>
      <c r="CS674" s="15">
        <f ca="1">(BL674*DCF!I$28-DCF!I$5*MAX(BL674*DCF!I$28,0)-MAX(BL674-BK674,0)/Inputs!$B$17)*DCF!I$6</f>
        <v>15411.369408097094</v>
      </c>
      <c r="CT674" s="15">
        <f ca="1">(BM674*DCF!J$28-DCF!J$5*MAX(BM674*DCF!J$28,0)-MAX(BM674-BL674,0)/Inputs!$B$17)*DCF!J$6</f>
        <v>17950.21018958541</v>
      </c>
      <c r="CU674" s="15">
        <f ca="1">(BN674*DCF!K$28-DCF!K$5*MAX(BN674*DCF!K$28,0)-MAX(BN674-BM674,0)/Inputs!$B$17)*DCF!K$6</f>
        <v>21436.131092768959</v>
      </c>
      <c r="CV674" s="15">
        <f ca="1">(BO674*DCF!L$28-DCF!L$5*MAX(BO674*DCF!L$28,0)-MAX(BO674-BN674,0)/Inputs!$B$17)*DCF!L$6</f>
        <v>23551.878075818197</v>
      </c>
      <c r="CW674" s="15">
        <f ca="1">(BP674*DCF!M$28-DCF!M$5*MAX(BP674*DCF!M$28,0)-MAX(BP674-BO674,0)/Inputs!$B$17)*DCF!M$6</f>
        <v>24000.118990122788</v>
      </c>
      <c r="CX674" s="15">
        <f ca="1">(BQ674*DCF!C$46-DCF!C$5*MAX(BQ674*DCF!C$46,0)-MAX(BQ674-Inputs!$B$20,0)/Inputs!$B$24)*DCF!C$6</f>
        <v>-2439.713359130249</v>
      </c>
      <c r="CY674" s="15">
        <f ca="1">(BR674*DCF!D$46-DCF!D$5*MAX(BR674*DCF!D$46,0)-MAX(BR674-BQ674,0)/Inputs!$B$24)*DCF!D$6</f>
        <v>-4192.5204741634352</v>
      </c>
      <c r="CZ674" s="15">
        <f ca="1">(BS674*DCF!E$46-DCF!E$5*MAX(BS674*DCF!E$46,0)-MAX(BS674-BR674,0)/Inputs!$B$24)*DCF!E$6</f>
        <v>-2093.5402506446931</v>
      </c>
      <c r="DA674" s="15">
        <f ca="1">(BT674*DCF!F$46-DCF!F$5*MAX(BT674*DCF!F$46,0)-MAX(BT674-BS674,0)/Inputs!$B$24)*DCF!F$6</f>
        <v>-867.71860971353624</v>
      </c>
      <c r="DB674" s="15">
        <f ca="1">(BU674*DCF!G$46-DCF!G$5*MAX(BU674*DCF!G$46,0)-MAX(BU674-BT674,0)/Inputs!$B$24)*DCF!G$6</f>
        <v>-2429.3589094946874</v>
      </c>
      <c r="DC674" s="15">
        <f ca="1">(BV674*DCF!H$46-DCF!H$5*MAX(BV674*DCF!H$46,0)-MAX(BV674-BU674,0)/Inputs!$B$24)*DCF!H$6</f>
        <v>0</v>
      </c>
      <c r="DD674" s="15">
        <f ca="1">(BW674*DCF!I$46-DCF!I$5*MAX(BW674*DCF!I$46,0)-MAX(BW674-BV674,0)/Inputs!$B$24)*DCF!I$6</f>
        <v>-1535.4484402229743</v>
      </c>
      <c r="DE674" s="15">
        <f ca="1">(BX674*DCF!J$46-DCF!J$5*MAX(BX674*DCF!J$46,0)-MAX(BX674-BW674,0)/Inputs!$B$24)*DCF!J$6</f>
        <v>-1904.9121606081774</v>
      </c>
      <c r="DF674" s="15">
        <f ca="1">(BY674*DCF!K$46-DCF!K$5*MAX(BY674*DCF!K$46,0)-MAX(BY674-BX674,0)/Inputs!$B$24)*DCF!K$6</f>
        <v>-441.85172340569108</v>
      </c>
      <c r="DG674" s="15">
        <f ca="1">(BZ674*DCF!L$46-DCF!L$5*MAX(BZ674*DCF!L$46,0)-MAX(BZ674-BY674,0)/Inputs!$B$24)*DCF!L$6</f>
        <v>158.65633350446021</v>
      </c>
      <c r="DH674" s="15">
        <f ca="1">(CA674*DCF!M$46-DCF!M$5*MAX(CA674*DCF!M$46,0)-MAX(CA674-BZ674,0)/Inputs!$B$24)*DCF!M$6</f>
        <v>879.32505735413815</v>
      </c>
      <c r="DI674" s="15">
        <f ca="1">SUM(CB674:CL674)+BE674*DCF!M$10*(1+Inputs!$B$30)*(1-Inputs!$B$33)*(1-Inputs!$B$30/Inputs!$B$31)/(Inputs!$B$29-Inputs!$B$30)*DCF!M$6</f>
        <v>205411.8753681962</v>
      </c>
      <c r="DJ674" s="15">
        <f ca="1">SUM(CM674:CW674)+BP674*DCF!M$28*(1+Inputs!$B$30)*(1-Inputs!$B$33)*(1-Inputs!$B$30/Inputs!$B$31)/(Inputs!$B$29-Inputs!$B$30)*DCF!M$6</f>
        <v>644905.78531587543</v>
      </c>
      <c r="DK674" s="15">
        <f ca="1">SUM(CX674:DH674)+CA674*DCF!M$46*(1+Inputs!$B$30)*(1-Inputs!$B$33)*(1-Inputs!$B$30/Inputs!$B$31)/(Inputs!$B$29-Inputs!$B$30)*DCF!M$6</f>
        <v>143410.84794890234</v>
      </c>
      <c r="DM674" s="15">
        <f ca="1">DI674+DJ674+DK674+Inputs!$B$34+Inputs!$B$36-Inputs!$B$35</f>
        <v>1070579.508632974</v>
      </c>
    </row>
    <row r="675" spans="1:117" x14ac:dyDescent="0.75">
      <c r="A675" s="11">
        <v>662</v>
      </c>
      <c r="C675" s="24">
        <f t="shared" ca="1" si="396"/>
        <v>1.2661485727021164</v>
      </c>
      <c r="D675" s="24">
        <f t="shared" ca="1" si="396"/>
        <v>3.8710874422141835E-2</v>
      </c>
      <c r="E675" s="24">
        <f t="shared" ca="1" si="396"/>
        <v>2.1415061810346407</v>
      </c>
      <c r="F675" s="24">
        <f t="shared" ca="1" si="396"/>
        <v>-0.63562853087908311</v>
      </c>
      <c r="G675" s="24">
        <f t="shared" ca="1" si="396"/>
        <v>1.0809776373446782</v>
      </c>
      <c r="H675" s="24">
        <f t="shared" ca="1" si="396"/>
        <v>-0.10097840788358195</v>
      </c>
      <c r="I675" s="24">
        <f t="shared" ca="1" si="396"/>
        <v>1.5161603429141692</v>
      </c>
      <c r="J675" s="24">
        <f t="shared" ca="1" si="396"/>
        <v>0.42227806686212865</v>
      </c>
      <c r="K675" s="24">
        <f t="shared" ca="1" si="396"/>
        <v>-0.37385998987127439</v>
      </c>
      <c r="L675" s="24">
        <f t="shared" ca="1" si="396"/>
        <v>1.8465451290290671</v>
      </c>
      <c r="M675" s="24">
        <f t="shared" ca="1" si="396"/>
        <v>-0.90164895483662466</v>
      </c>
      <c r="N675" s="24">
        <f ca="1">SQRT(Inputs!$B$38)*C675+SQRT(1-Inputs!$B$38)*_xlfn.NORM.S.INV(RAND())</f>
        <v>1.2431790945808927</v>
      </c>
      <c r="O675" s="24">
        <f ca="1">SQRT(Inputs!$B$38)*D675+SQRT(1-Inputs!$B$38)*_xlfn.NORM.S.INV(RAND())</f>
        <v>-0.52380893184430355</v>
      </c>
      <c r="P675" s="24">
        <f ca="1">SQRT(Inputs!$B$38)*E675+SQRT(1-Inputs!$B$38)*_xlfn.NORM.S.INV(RAND())</f>
        <v>1.2681914257080982</v>
      </c>
      <c r="Q675" s="24">
        <f ca="1">SQRT(Inputs!$B$38)*F675+SQRT(1-Inputs!$B$38)*_xlfn.NORM.S.INV(RAND())</f>
        <v>-0.67130469406715387</v>
      </c>
      <c r="R675" s="24">
        <f ca="1">SQRT(Inputs!$B$38)*G675+SQRT(1-Inputs!$B$38)*_xlfn.NORM.S.INV(RAND())</f>
        <v>0.33134467231375447</v>
      </c>
      <c r="S675" s="24">
        <f ca="1">SQRT(Inputs!$B$38)*H675+SQRT(1-Inputs!$B$38)*_xlfn.NORM.S.INV(RAND())</f>
        <v>0.10609388333784536</v>
      </c>
      <c r="T675" s="24">
        <f ca="1">SQRT(Inputs!$B$38)*I675+SQRT(1-Inputs!$B$38)*_xlfn.NORM.S.INV(RAND())</f>
        <v>1.7870114458934239</v>
      </c>
      <c r="U675" s="24">
        <f ca="1">SQRT(Inputs!$B$38)*J675+SQRT(1-Inputs!$B$38)*_xlfn.NORM.S.INV(RAND())</f>
        <v>-0.330412418474612</v>
      </c>
      <c r="V675" s="24">
        <f ca="1">SQRT(Inputs!$B$38)*K675+SQRT(1-Inputs!$B$38)*_xlfn.NORM.S.INV(RAND())</f>
        <v>0.38170667647936618</v>
      </c>
      <c r="W675" s="24">
        <f ca="1">SQRT(Inputs!$B$38)*L675+SQRT(1-Inputs!$B$38)*_xlfn.NORM.S.INV(RAND())</f>
        <v>1.5198318107407012</v>
      </c>
      <c r="X675" s="24">
        <f ca="1">SQRT(Inputs!$B$38)*M675+SQRT(1-Inputs!$B$38)*_xlfn.NORM.S.INV(RAND())</f>
        <v>0.22779441873547124</v>
      </c>
      <c r="Y675" s="24">
        <f ca="1">SQRT(Inputs!$B$38)*C675+SQRT(1-Inputs!$B$38)*_xlfn.NORM.S.INV(RAND())</f>
        <v>1.4582061458929954</v>
      </c>
      <c r="Z675" s="24">
        <f ca="1">SQRT(Inputs!$B$38)*D675+SQRT(1-Inputs!$B$38)*_xlfn.NORM.S.INV(RAND())</f>
        <v>0.36564593259524314</v>
      </c>
      <c r="AA675" s="24">
        <f ca="1">SQRT(Inputs!$B$38)*E675+SQRT(1-Inputs!$B$38)*_xlfn.NORM.S.INV(RAND())</f>
        <v>0.25969121254506899</v>
      </c>
      <c r="AB675" s="24">
        <f ca="1">SQRT(Inputs!$B$38)*F675+SQRT(1-Inputs!$B$38)*_xlfn.NORM.S.INV(RAND())</f>
        <v>0.6069903852633749</v>
      </c>
      <c r="AC675" s="24">
        <f ca="1">SQRT(Inputs!$B$38)*G675+SQRT(1-Inputs!$B$38)*_xlfn.NORM.S.INV(RAND())</f>
        <v>1.4720530885928054</v>
      </c>
      <c r="AD675" s="24">
        <f ca="1">SQRT(Inputs!$B$38)*H675+SQRT(1-Inputs!$B$38)*_xlfn.NORM.S.INV(RAND())</f>
        <v>-0.13861531181404099</v>
      </c>
      <c r="AE675" s="24">
        <f ca="1">SQRT(Inputs!$B$38)*I675+SQRT(1-Inputs!$B$38)*_xlfn.NORM.S.INV(RAND())</f>
        <v>-0.29984352681114901</v>
      </c>
      <c r="AF675" s="24">
        <f ca="1">SQRT(Inputs!$B$38)*J675+SQRT(1-Inputs!$B$38)*_xlfn.NORM.S.INV(RAND())</f>
        <v>-6.1755375096356674E-2</v>
      </c>
      <c r="AG675" s="24">
        <f ca="1">SQRT(Inputs!$B$38)*K675+SQRT(1-Inputs!$B$38)*_xlfn.NORM.S.INV(RAND())</f>
        <v>-0.51811138684227043</v>
      </c>
      <c r="AH675" s="24">
        <f ca="1">SQRT(Inputs!$B$38)*L675+SQRT(1-Inputs!$B$38)*_xlfn.NORM.S.INV(RAND())</f>
        <v>0.55660702978742638</v>
      </c>
      <c r="AI675" s="24">
        <f ca="1">SQRT(Inputs!$B$38)*M675+SQRT(1-Inputs!$B$38)*_xlfn.NORM.S.INV(RAND())</f>
        <v>0.13434008187658009</v>
      </c>
      <c r="AJ675" s="24">
        <f ca="1">SQRT(Inputs!$B$38)*C675+SQRT(1-Inputs!$B$38)*_xlfn.NORM.S.INV(RAND())</f>
        <v>0.78787448435216234</v>
      </c>
      <c r="AK675" s="24">
        <f ca="1">SQRT(Inputs!$B$38)*D675+SQRT(1-Inputs!$B$38)*_xlfn.NORM.S.INV(RAND())</f>
        <v>-0.88456942818654238</v>
      </c>
      <c r="AL675" s="24">
        <f ca="1">SQRT(Inputs!$B$38)*E675+SQRT(1-Inputs!$B$38)*_xlfn.NORM.S.INV(RAND())</f>
        <v>2.578791750687186</v>
      </c>
      <c r="AM675" s="24">
        <f ca="1">SQRT(Inputs!$B$38)*F675+SQRT(1-Inputs!$B$38)*_xlfn.NORM.S.INV(RAND())</f>
        <v>-1.9604008848205305</v>
      </c>
      <c r="AN675" s="24">
        <f ca="1">SQRT(Inputs!$B$38)*G675+SQRT(1-Inputs!$B$38)*_xlfn.NORM.S.INV(RAND())</f>
        <v>3.0334383769560338</v>
      </c>
      <c r="AO675" s="24">
        <f ca="1">SQRT(Inputs!$B$38)*H675+SQRT(1-Inputs!$B$38)*_xlfn.NORM.S.INV(RAND())</f>
        <v>1.4506029425523306</v>
      </c>
      <c r="AP675" s="24">
        <f ca="1">SQRT(Inputs!$B$38)*I675+SQRT(1-Inputs!$B$38)*_xlfn.NORM.S.INV(RAND())</f>
        <v>1.2141655550191364</v>
      </c>
      <c r="AQ675" s="24">
        <f ca="1">SQRT(Inputs!$B$38)*J675+SQRT(1-Inputs!$B$38)*_xlfn.NORM.S.INV(RAND())</f>
        <v>-0.52130048127999096</v>
      </c>
      <c r="AR675" s="24">
        <f ca="1">SQRT(Inputs!$B$38)*K675+SQRT(1-Inputs!$B$38)*_xlfn.NORM.S.INV(RAND())</f>
        <v>-0.48573593510045676</v>
      </c>
      <c r="AS675" s="24">
        <f ca="1">SQRT(Inputs!$B$38)*L675+SQRT(1-Inputs!$B$38)*_xlfn.NORM.S.INV(RAND())</f>
        <v>1.9512759523273915</v>
      </c>
      <c r="AT675" s="24">
        <f ca="1">SQRT(Inputs!$B$38)*M675+SQRT(1-Inputs!$B$38)*_xlfn.NORM.S.INV(RAND())</f>
        <v>-0.23386331149963202</v>
      </c>
      <c r="AU675" s="15">
        <f ca="1">Inputs!$B$6*EXP($B$8-0.5*C$5^2+C$5*N675)</f>
        <v>6068.3962467705205</v>
      </c>
      <c r="AV675" s="15">
        <f t="shared" ca="1" si="365"/>
        <v>6839.1302355393573</v>
      </c>
      <c r="AW675" s="15">
        <f t="shared" ca="1" si="366"/>
        <v>9894.8193589613038</v>
      </c>
      <c r="AX675" s="15">
        <f t="shared" ca="1" si="367"/>
        <v>11108.729670844959</v>
      </c>
      <c r="AY675" s="15">
        <f t="shared" ca="1" si="368"/>
        <v>14111.649955970648</v>
      </c>
      <c r="AZ675" s="15">
        <f t="shared" ca="1" si="369"/>
        <v>17461.74756223919</v>
      </c>
      <c r="BA675" s="15">
        <f t="shared" ca="1" si="370"/>
        <v>25763.428112901431</v>
      </c>
      <c r="BB675" s="15">
        <f t="shared" ca="1" si="371"/>
        <v>30515.207626192649</v>
      </c>
      <c r="BC675" s="15">
        <f t="shared" ca="1" si="372"/>
        <v>38776.110585070033</v>
      </c>
      <c r="BD675" s="15">
        <f t="shared" ca="1" si="373"/>
        <v>54760.95328875439</v>
      </c>
      <c r="BE675" s="15">
        <f t="shared" ca="1" si="374"/>
        <v>68509.284173174397</v>
      </c>
      <c r="BF675" s="15">
        <f ca="1">Inputs!$B$13*EXP($B$9-0.5*C$6^2+C$6*Y675)</f>
        <v>18467.269568923057</v>
      </c>
      <c r="BG675" s="15">
        <f t="shared" ca="1" si="375"/>
        <v>24041.708696863581</v>
      </c>
      <c r="BH675" s="15">
        <f t="shared" ca="1" si="376"/>
        <v>30667.400778038689</v>
      </c>
      <c r="BI675" s="15">
        <f t="shared" ca="1" si="377"/>
        <v>41217.995195406067</v>
      </c>
      <c r="BJ675" s="15">
        <f t="shared" ca="1" si="378"/>
        <v>62475.12758811099</v>
      </c>
      <c r="BK675" s="15">
        <f t="shared" ca="1" si="379"/>
        <v>75242.944928335186</v>
      </c>
      <c r="BL675" s="15">
        <f t="shared" ca="1" si="380"/>
        <v>88904.308574282884</v>
      </c>
      <c r="BM675" s="15">
        <f t="shared" ca="1" si="381"/>
        <v>108447.40527585949</v>
      </c>
      <c r="BN675" s="15">
        <f t="shared" ca="1" si="382"/>
        <v>125347.43211631996</v>
      </c>
      <c r="BO675" s="15">
        <f t="shared" ca="1" si="383"/>
        <v>164535.48246008932</v>
      </c>
      <c r="BP675" s="15">
        <f t="shared" ca="1" si="384"/>
        <v>205618.21573685648</v>
      </c>
      <c r="BQ675" s="15">
        <f ca="1">Inputs!$B$20*EXP($B$10-0.5*C$7^2+C$7*AJ675)</f>
        <v>5672.4370875124896</v>
      </c>
      <c r="BR675" s="15">
        <f t="shared" ca="1" si="385"/>
        <v>5811.7329474248791</v>
      </c>
      <c r="BS675" s="15">
        <f t="shared" ca="1" si="386"/>
        <v>16691.215843530528</v>
      </c>
      <c r="BT675" s="15">
        <f t="shared" ca="1" si="387"/>
        <v>13760.568874272758</v>
      </c>
      <c r="BU675" s="15">
        <f t="shared" ca="1" si="388"/>
        <v>39731.454480386325</v>
      </c>
      <c r="BV675" s="15">
        <f t="shared" ca="1" si="389"/>
        <v>76645.604115305818</v>
      </c>
      <c r="BW675" s="15">
        <f t="shared" ca="1" si="390"/>
        <v>138293.99553715636</v>
      </c>
      <c r="BX675" s="15">
        <f t="shared" ca="1" si="391"/>
        <v>174232.33608648271</v>
      </c>
      <c r="BY675" s="15">
        <f t="shared" ca="1" si="392"/>
        <v>222463.68090209455</v>
      </c>
      <c r="BZ675" s="15">
        <f t="shared" ca="1" si="393"/>
        <v>446833.92078221502</v>
      </c>
      <c r="CA675" s="15">
        <f t="shared" ca="1" si="394"/>
        <v>602116.26245643315</v>
      </c>
      <c r="CB675" s="15">
        <f ca="1">(AU675*DCF!C$10-DCF!C$5*MAX(AU675*DCF!C$10,0)-MAX(AU675-Inputs!$B$6,0)/Inputs!$B$10)*DCF!C$6</f>
        <v>1035.187208254906</v>
      </c>
      <c r="CC675" s="15">
        <f ca="1">(AV675*DCF!D$10-DCF!D$5*MAX(AV675*DCF!D$10,0)-MAX(AV675-AU675,0)/Inputs!$B$10)*DCF!D$6</f>
        <v>1479.0683497064392</v>
      </c>
      <c r="CD675" s="15">
        <f ca="1">(AW675*DCF!E$10-DCF!E$5*MAX(AW675*DCF!E$10,0)-MAX(AW675-AV675,0)/Inputs!$B$10)*DCF!E$6</f>
        <v>1596.2885459098741</v>
      </c>
      <c r="CE675" s="15">
        <f ca="1">(AX675*DCF!F$10-DCF!F$5*MAX(AX675*DCF!F$10,0)-MAX(AX675-AW675,0)/Inputs!$B$10)*DCF!F$6</f>
        <v>2172.4333438126255</v>
      </c>
      <c r="CF675" s="15">
        <f ca="1">(AY675*DCF!G$10-DCF!G$5*MAX(AY675*DCF!G$10,0)-MAX(AY675-AX675,0)/Inputs!$B$10)*DCF!G$6</f>
        <v>2330.3490453648756</v>
      </c>
      <c r="CG675" s="15">
        <f ca="1">(AZ675*DCF!H$10-DCF!H$5*MAX(AZ675*DCF!H$10,0)-MAX(AZ675-AY675,0)/Inputs!$B$10)*DCF!H$6</f>
        <v>2795.3409257709968</v>
      </c>
      <c r="CH675" s="15">
        <f ca="1">(BA675*DCF!I$10-DCF!I$5*MAX(BA675*DCF!I$10,0)-MAX(BA675-AZ675,0)/Inputs!$B$10)*DCF!I$6</f>
        <v>3344.2719886052096</v>
      </c>
      <c r="CI675" s="15">
        <f ca="1">(BB675*DCF!J$10-DCF!J$5*MAX(BB675*DCF!J$10,0)-MAX(BB675-BA675,0)/Inputs!$B$10)*DCF!J$6</f>
        <v>4516.4265516358928</v>
      </c>
      <c r="CJ675" s="15">
        <f ca="1">(BC675*DCF!K$10-DCF!K$5*MAX(BC675*DCF!K$10,0)-MAX(BC675-BB675,0)/Inputs!$B$10)*DCF!K$6</f>
        <v>5085.9303960832485</v>
      </c>
      <c r="CK675" s="15">
        <f ca="1">(BD675*DCF!L$10-DCF!L$5*MAX(BD675*DCF!L$10,0)-MAX(BD675-BC675,0)/Inputs!$B$10)*DCF!L$6</f>
        <v>6191.8941096870776</v>
      </c>
      <c r="CL675" s="15">
        <f ca="1">(BE675*DCF!M$10-DCF!M$5*MAX(BE675*DCF!M$10,0)-MAX(BE675-BD675,0)/Inputs!$B$10)*DCF!M$6</f>
        <v>8025.1610753220557</v>
      </c>
      <c r="CM675" s="15">
        <f ca="1">(BF675*DCF!C$28-DCF!C$5*MAX(BF675*DCF!C$28,0)-MAX(BF675-Inputs!$B$13,0)/Inputs!$B$17)*DCF!C$6</f>
        <v>4000.9233795184596</v>
      </c>
      <c r="CN675" s="15">
        <f ca="1">(BG675*DCF!D$28-DCF!D$5*MAX(BG675*DCF!D$28,0)-MAX(BG675-BF675,0)/Inputs!$B$17)*DCF!D$6</f>
        <v>5891.5542527136931</v>
      </c>
      <c r="CO675" s="15">
        <f ca="1">(BH675*DCF!E$28-DCF!E$5*MAX(BH675*DCF!E$28,0)-MAX(BH675-BG675,0)/Inputs!$B$17)*DCF!E$6</f>
        <v>7379.721269687393</v>
      </c>
      <c r="CP675" s="15">
        <f ca="1">(BI675*DCF!F$28-DCF!F$5*MAX(BI675*DCF!F$28,0)-MAX(BI675-BH675,0)/Inputs!$B$17)*DCF!F$6</f>
        <v>9268.6974994618577</v>
      </c>
      <c r="CQ675" s="15">
        <f ca="1">(BJ675*DCF!G$28-DCF!G$5*MAX(BJ675*DCF!G$28,0)-MAX(BJ675-BI675,0)/Inputs!$B$17)*DCF!G$6</f>
        <v>12634.406176536659</v>
      </c>
      <c r="CR675" s="15">
        <f ca="1">(BK675*DCF!H$28-DCF!H$5*MAX(BK675*DCF!H$28,0)-MAX(BK675-BJ675,0)/Inputs!$B$17)*DCF!H$6</f>
        <v>16624.649911356664</v>
      </c>
      <c r="CS675" s="15">
        <f ca="1">(BL675*DCF!I$28-DCF!I$5*MAX(BL675*DCF!I$28,0)-MAX(BL675-BK675,0)/Inputs!$B$17)*DCF!I$6</f>
        <v>18945.293669605198</v>
      </c>
      <c r="CT675" s="15">
        <f ca="1">(BM675*DCF!J$28-DCF!J$5*MAX(BM675*DCF!J$28,0)-MAX(BM675-BL675,0)/Inputs!$B$17)*DCF!J$6</f>
        <v>21601.519313893201</v>
      </c>
      <c r="CU675" s="15">
        <f ca="1">(BN675*DCF!K$28-DCF!K$5*MAX(BN675*DCF!K$28,0)-MAX(BN675-BM675,0)/Inputs!$B$17)*DCF!K$6</f>
        <v>24401.24778172528</v>
      </c>
      <c r="CV675" s="15">
        <f ca="1">(BO675*DCF!L$28-DCF!L$5*MAX(BO675*DCF!L$28,0)-MAX(BO675-BN675,0)/Inputs!$B$17)*DCF!L$6</f>
        <v>28394.089087855933</v>
      </c>
      <c r="CW675" s="15">
        <f ca="1">(BP675*DCF!M$28-DCF!M$5*MAX(BP675*DCF!M$28,0)-MAX(BP675-BO675,0)/Inputs!$B$17)*DCF!M$6</f>
        <v>34392.886264843633</v>
      </c>
      <c r="CX675" s="15">
        <f ca="1">(BQ675*DCF!C$46-DCF!C$5*MAX(BQ675*DCF!C$46,0)-MAX(BQ675-Inputs!$B$20,0)/Inputs!$B$24)*DCF!C$6</f>
        <v>-2451.5730398469905</v>
      </c>
      <c r="CY675" s="15">
        <f ca="1">(BR675*DCF!D$46-DCF!D$5*MAX(BR675*DCF!D$46,0)-MAX(BR675-BQ675,0)/Inputs!$B$24)*DCF!D$6</f>
        <v>-1051.3636699251012</v>
      </c>
      <c r="CZ675" s="15">
        <f ca="1">(BS675*DCF!E$46-DCF!E$5*MAX(BS675*DCF!E$46,0)-MAX(BS675-BR675,0)/Inputs!$B$24)*DCF!E$6</f>
        <v>-6262.157985302636</v>
      </c>
      <c r="DA675" s="15">
        <f ca="1">(BT675*DCF!F$46-DCF!F$5*MAX(BT675*DCF!F$46,0)-MAX(BT675-BS675,0)/Inputs!$B$24)*DCF!F$6</f>
        <v>-1002.1316263776466</v>
      </c>
      <c r="DB675" s="15">
        <f ca="1">(BU675*DCF!G$46-DCF!G$5*MAX(BU675*DCF!G$46,0)-MAX(BU675-BT675,0)/Inputs!$B$24)*DCF!G$6</f>
        <v>-10072.580424801869</v>
      </c>
      <c r="DC675" s="15">
        <f ca="1">(BV675*DCF!H$46-DCF!H$5*MAX(BV675*DCF!H$46,0)-MAX(BV675-BU675,0)/Inputs!$B$24)*DCF!H$6</f>
        <v>-11470.845822303876</v>
      </c>
      <c r="DD675" s="15">
        <f ca="1">(BW675*DCF!I$46-DCF!I$5*MAX(BW675*DCF!I$46,0)-MAX(BW675-BV675,0)/Inputs!$B$24)*DCF!I$6</f>
        <v>-14502.914849810852</v>
      </c>
      <c r="DE675" s="15">
        <f ca="1">(BX675*DCF!J$46-DCF!J$5*MAX(BX675*DCF!J$46,0)-MAX(BX675-BW675,0)/Inputs!$B$24)*DCF!J$6</f>
        <v>-2221.6962171036203</v>
      </c>
      <c r="DF675" s="15">
        <f ca="1">(BY675*DCF!K$46-DCF!K$5*MAX(BY675*DCF!K$46,0)-MAX(BY675-BX675,0)/Inputs!$B$24)*DCF!K$6</f>
        <v>892.47243737279814</v>
      </c>
      <c r="DG675" s="15">
        <f ca="1">(BZ675*DCF!L$46-DCF!L$5*MAX(BZ675*DCF!L$46,0)-MAX(BZ675-BY675,0)/Inputs!$B$24)*DCF!L$6</f>
        <v>-19888.167946201353</v>
      </c>
      <c r="DH675" s="15">
        <f ca="1">(CA675*DCF!M$46-DCF!M$5*MAX(CA675*DCF!M$46,0)-MAX(CA675-BZ675,0)/Inputs!$B$24)*DCF!M$6</f>
        <v>14740.815293140688</v>
      </c>
      <c r="DI675" s="15">
        <f ca="1">SUM(CB675:CL675)+BE675*DCF!M$10*(1+Inputs!$B$30)*(1-Inputs!$B$33)*(1-Inputs!$B$30/Inputs!$B$31)/(Inputs!$B$29-Inputs!$B$30)*DCF!M$6</f>
        <v>229234.59533559324</v>
      </c>
      <c r="DJ675" s="15">
        <f ca="1">SUM(CM675:CW675)+BP675*DCF!M$28*(1+Inputs!$B$30)*(1-Inputs!$B$33)*(1-Inputs!$B$30/Inputs!$B$31)/(Inputs!$B$29-Inputs!$B$30)*DCF!M$6</f>
        <v>946519.27316064935</v>
      </c>
      <c r="DK675" s="15">
        <f ca="1">SUM(CX675:DH675)+CA675*DCF!M$46*(1+Inputs!$B$30)*(1-Inputs!$B$33)*(1-Inputs!$B$30/Inputs!$B$31)/(Inputs!$B$29-Inputs!$B$30)*DCF!M$6</f>
        <v>877652.92313747457</v>
      </c>
      <c r="DM675" s="15">
        <f ca="1">DI675+DJ675+DK675+Inputs!$B$34+Inputs!$B$36-Inputs!$B$35</f>
        <v>2130257.7916337173</v>
      </c>
    </row>
    <row r="676" spans="1:117" x14ac:dyDescent="0.75">
      <c r="A676" s="11">
        <v>663</v>
      </c>
      <c r="C676" s="24">
        <f t="shared" ca="1" si="396"/>
        <v>-0.39444690542104499</v>
      </c>
      <c r="D676" s="24">
        <f t="shared" ca="1" si="396"/>
        <v>0.82789029509332568</v>
      </c>
      <c r="E676" s="24">
        <f t="shared" ca="1" si="396"/>
        <v>-0.54903623590455308</v>
      </c>
      <c r="F676" s="24">
        <f t="shared" ca="1" si="396"/>
        <v>-6.5844536608657939E-2</v>
      </c>
      <c r="G676" s="24">
        <f t="shared" ca="1" si="396"/>
        <v>-0.10263675798578267</v>
      </c>
      <c r="H676" s="24">
        <f t="shared" ca="1" si="396"/>
        <v>1.346260819212477</v>
      </c>
      <c r="I676" s="24">
        <f t="shared" ca="1" si="396"/>
        <v>0.10140522829633891</v>
      </c>
      <c r="J676" s="24">
        <f t="shared" ca="1" si="396"/>
        <v>-0.44066895454471428</v>
      </c>
      <c r="K676" s="24">
        <f t="shared" ca="1" si="396"/>
        <v>0.69526238732872514</v>
      </c>
      <c r="L676" s="24">
        <f t="shared" ca="1" si="396"/>
        <v>-0.70057270044391229</v>
      </c>
      <c r="M676" s="24">
        <f t="shared" ca="1" si="396"/>
        <v>0.57545875713504513</v>
      </c>
      <c r="N676" s="24">
        <f ca="1">SQRT(Inputs!$B$38)*C676+SQRT(1-Inputs!$B$38)*_xlfn.NORM.S.INV(RAND())</f>
        <v>-0.18361322831823038</v>
      </c>
      <c r="O676" s="24">
        <f ca="1">SQRT(Inputs!$B$38)*D676+SQRT(1-Inputs!$B$38)*_xlfn.NORM.S.INV(RAND())</f>
        <v>1.8168667282311866</v>
      </c>
      <c r="P676" s="24">
        <f ca="1">SQRT(Inputs!$B$38)*E676+SQRT(1-Inputs!$B$38)*_xlfn.NORM.S.INV(RAND())</f>
        <v>-0.69823777976448076</v>
      </c>
      <c r="Q676" s="24">
        <f ca="1">SQRT(Inputs!$B$38)*F676+SQRT(1-Inputs!$B$38)*_xlfn.NORM.S.INV(RAND())</f>
        <v>0.64872972246756611</v>
      </c>
      <c r="R676" s="24">
        <f ca="1">SQRT(Inputs!$B$38)*G676+SQRT(1-Inputs!$B$38)*_xlfn.NORM.S.INV(RAND())</f>
        <v>1.9368035005643107</v>
      </c>
      <c r="S676" s="24">
        <f ca="1">SQRT(Inputs!$B$38)*H676+SQRT(1-Inputs!$B$38)*_xlfn.NORM.S.INV(RAND())</f>
        <v>0.72187052645745264</v>
      </c>
      <c r="T676" s="24">
        <f ca="1">SQRT(Inputs!$B$38)*I676+SQRT(1-Inputs!$B$38)*_xlfn.NORM.S.INV(RAND())</f>
        <v>-1.2863343787022565</v>
      </c>
      <c r="U676" s="24">
        <f ca="1">SQRT(Inputs!$B$38)*J676+SQRT(1-Inputs!$B$38)*_xlfn.NORM.S.INV(RAND())</f>
        <v>0.43229575390962927</v>
      </c>
      <c r="V676" s="24">
        <f ca="1">SQRT(Inputs!$B$38)*K676+SQRT(1-Inputs!$B$38)*_xlfn.NORM.S.INV(RAND())</f>
        <v>0.66929660800435742</v>
      </c>
      <c r="W676" s="24">
        <f ca="1">SQRT(Inputs!$B$38)*L676+SQRT(1-Inputs!$B$38)*_xlfn.NORM.S.INV(RAND())</f>
        <v>0.99671353534824314</v>
      </c>
      <c r="X676" s="24">
        <f ca="1">SQRT(Inputs!$B$38)*M676+SQRT(1-Inputs!$B$38)*_xlfn.NORM.S.INV(RAND())</f>
        <v>-0.11653346437081408</v>
      </c>
      <c r="Y676" s="24">
        <f ca="1">SQRT(Inputs!$B$38)*C676+SQRT(1-Inputs!$B$38)*_xlfn.NORM.S.INV(RAND())</f>
        <v>0.43158747080152565</v>
      </c>
      <c r="Z676" s="24">
        <f ca="1">SQRT(Inputs!$B$38)*D676+SQRT(1-Inputs!$B$38)*_xlfn.NORM.S.INV(RAND())</f>
        <v>-0.7058198477001606</v>
      </c>
      <c r="AA676" s="24">
        <f ca="1">SQRT(Inputs!$B$38)*E676+SQRT(1-Inputs!$B$38)*_xlfn.NORM.S.INV(RAND())</f>
        <v>1.5808191156611482</v>
      </c>
      <c r="AB676" s="24">
        <f ca="1">SQRT(Inputs!$B$38)*F676+SQRT(1-Inputs!$B$38)*_xlfn.NORM.S.INV(RAND())</f>
        <v>1.0373844313526961</v>
      </c>
      <c r="AC676" s="24">
        <f ca="1">SQRT(Inputs!$B$38)*G676+SQRT(1-Inputs!$B$38)*_xlfn.NORM.S.INV(RAND())</f>
        <v>1.8894884922537298</v>
      </c>
      <c r="AD676" s="24">
        <f ca="1">SQRT(Inputs!$B$38)*H676+SQRT(1-Inputs!$B$38)*_xlfn.NORM.S.INV(RAND())</f>
        <v>0.39608945685974645</v>
      </c>
      <c r="AE676" s="24">
        <f ca="1">SQRT(Inputs!$B$38)*I676+SQRT(1-Inputs!$B$38)*_xlfn.NORM.S.INV(RAND())</f>
        <v>0.59716037193184623</v>
      </c>
      <c r="AF676" s="24">
        <f ca="1">SQRT(Inputs!$B$38)*J676+SQRT(1-Inputs!$B$38)*_xlfn.NORM.S.INV(RAND())</f>
        <v>-1.8031917099118497</v>
      </c>
      <c r="AG676" s="24">
        <f ca="1">SQRT(Inputs!$B$38)*K676+SQRT(1-Inputs!$B$38)*_xlfn.NORM.S.INV(RAND())</f>
        <v>0.13517206833339046</v>
      </c>
      <c r="AH676" s="24">
        <f ca="1">SQRT(Inputs!$B$38)*L676+SQRT(1-Inputs!$B$38)*_xlfn.NORM.S.INV(RAND())</f>
        <v>-2.8608208573573268E-2</v>
      </c>
      <c r="AI676" s="24">
        <f ca="1">SQRT(Inputs!$B$38)*M676+SQRT(1-Inputs!$B$38)*_xlfn.NORM.S.INV(RAND())</f>
        <v>1.1984948207472412</v>
      </c>
      <c r="AJ676" s="24">
        <f ca="1">SQRT(Inputs!$B$38)*C676+SQRT(1-Inputs!$B$38)*_xlfn.NORM.S.INV(RAND())</f>
        <v>-0.43646669917876663</v>
      </c>
      <c r="AK676" s="24">
        <f ca="1">SQRT(Inputs!$B$38)*D676+SQRT(1-Inputs!$B$38)*_xlfn.NORM.S.INV(RAND())</f>
        <v>0.32534367046266721</v>
      </c>
      <c r="AL676" s="24">
        <f ca="1">SQRT(Inputs!$B$38)*E676+SQRT(1-Inputs!$B$38)*_xlfn.NORM.S.INV(RAND())</f>
        <v>-0.82552633615206128</v>
      </c>
      <c r="AM676" s="24">
        <f ca="1">SQRT(Inputs!$B$38)*F676+SQRT(1-Inputs!$B$38)*_xlfn.NORM.S.INV(RAND())</f>
        <v>1.0538308930795909E-2</v>
      </c>
      <c r="AN676" s="24">
        <f ca="1">SQRT(Inputs!$B$38)*G676+SQRT(1-Inputs!$B$38)*_xlfn.NORM.S.INV(RAND())</f>
        <v>-0.25778116305714699</v>
      </c>
      <c r="AO676" s="24">
        <f ca="1">SQRT(Inputs!$B$38)*H676+SQRT(1-Inputs!$B$38)*_xlfn.NORM.S.INV(RAND())</f>
        <v>-0.37856935529266067</v>
      </c>
      <c r="AP676" s="24">
        <f ca="1">SQRT(Inputs!$B$38)*I676+SQRT(1-Inputs!$B$38)*_xlfn.NORM.S.INV(RAND())</f>
        <v>-1.0750365346139275</v>
      </c>
      <c r="AQ676" s="24">
        <f ca="1">SQRT(Inputs!$B$38)*J676+SQRT(1-Inputs!$B$38)*_xlfn.NORM.S.INV(RAND())</f>
        <v>0.34281670273782816</v>
      </c>
      <c r="AR676" s="24">
        <f ca="1">SQRT(Inputs!$B$38)*K676+SQRT(1-Inputs!$B$38)*_xlfn.NORM.S.INV(RAND())</f>
        <v>-0.26437184456907437</v>
      </c>
      <c r="AS676" s="24">
        <f ca="1">SQRT(Inputs!$B$38)*L676+SQRT(1-Inputs!$B$38)*_xlfn.NORM.S.INV(RAND())</f>
        <v>-0.36163341773975438</v>
      </c>
      <c r="AT676" s="24">
        <f ca="1">SQRT(Inputs!$B$38)*M676+SQRT(1-Inputs!$B$38)*_xlfn.NORM.S.INV(RAND())</f>
        <v>0.47245797279258012</v>
      </c>
      <c r="AU676" s="15">
        <f ca="1">Inputs!$B$6*EXP($B$8-0.5*C$5^2+C$5*N676)</f>
        <v>4816.921828541319</v>
      </c>
      <c r="AV676" s="15">
        <f t="shared" ca="1" si="365"/>
        <v>7658.8017215434684</v>
      </c>
      <c r="AW676" s="15">
        <f t="shared" ca="1" si="366"/>
        <v>8499.1999624602031</v>
      </c>
      <c r="AX676" s="15">
        <f t="shared" ca="1" si="367"/>
        <v>11252.69542157688</v>
      </c>
      <c r="AY676" s="15">
        <f t="shared" ca="1" si="368"/>
        <v>17242.46725252175</v>
      </c>
      <c r="AZ676" s="15">
        <f t="shared" ca="1" si="369"/>
        <v>22832.758366259386</v>
      </c>
      <c r="BA676" s="15">
        <f t="shared" ca="1" si="370"/>
        <v>24421.995245934999</v>
      </c>
      <c r="BB676" s="15">
        <f t="shared" ca="1" si="371"/>
        <v>31223.431910383493</v>
      </c>
      <c r="BC676" s="15">
        <f t="shared" ca="1" si="372"/>
        <v>40792.940530033324</v>
      </c>
      <c r="BD676" s="15">
        <f t="shared" ca="1" si="373"/>
        <v>54858.272760051434</v>
      </c>
      <c r="BE676" s="15">
        <f t="shared" ca="1" si="374"/>
        <v>66512.065737631332</v>
      </c>
      <c r="BF676" s="15">
        <f ca="1">Inputs!$B$13*EXP($B$9-0.5*C$6^2+C$6*Y676)</f>
        <v>15066.52162496137</v>
      </c>
      <c r="BG676" s="15">
        <f t="shared" ca="1" si="375"/>
        <v>16166.348459829282</v>
      </c>
      <c r="BH676" s="15">
        <f t="shared" ca="1" si="376"/>
        <v>25673.535199034661</v>
      </c>
      <c r="BI676" s="15">
        <f t="shared" ca="1" si="377"/>
        <v>36869.381595291823</v>
      </c>
      <c r="BJ676" s="15">
        <f t="shared" ca="1" si="378"/>
        <v>59349.664588516898</v>
      </c>
      <c r="BK676" s="15">
        <f t="shared" ca="1" si="379"/>
        <v>76876.217964646276</v>
      </c>
      <c r="BL676" s="15">
        <f t="shared" ca="1" si="380"/>
        <v>102031.25975373053</v>
      </c>
      <c r="BM676" s="15">
        <f t="shared" ca="1" si="381"/>
        <v>100248.2403939558</v>
      </c>
      <c r="BN676" s="15">
        <f t="shared" ca="1" si="382"/>
        <v>125306.19851381506</v>
      </c>
      <c r="BO676" s="15">
        <f t="shared" ca="1" si="383"/>
        <v>153664.50406934789</v>
      </c>
      <c r="BP676" s="15">
        <f t="shared" ca="1" si="384"/>
        <v>216638.79800330198</v>
      </c>
      <c r="BQ676" s="15">
        <f ca="1">Inputs!$B$20*EXP($B$10-0.5*C$7^2+C$7*AJ676)</f>
        <v>3674.3131766455408</v>
      </c>
      <c r="BR676" s="15">
        <f t="shared" ca="1" si="385"/>
        <v>5528.2449133234231</v>
      </c>
      <c r="BS676" s="15">
        <f t="shared" ca="1" si="386"/>
        <v>5972.3717067311309</v>
      </c>
      <c r="BT676" s="15">
        <f t="shared" ca="1" si="387"/>
        <v>8257.3986586574301</v>
      </c>
      <c r="BU676" s="15">
        <f t="shared" ca="1" si="388"/>
        <v>10751.762313694251</v>
      </c>
      <c r="BV676" s="15">
        <f t="shared" ca="1" si="389"/>
        <v>13735.84556907745</v>
      </c>
      <c r="BW676" s="15">
        <f t="shared" ca="1" si="390"/>
        <v>15266.953094789977</v>
      </c>
      <c r="BX676" s="15">
        <f t="shared" ca="1" si="391"/>
        <v>22872.414011404973</v>
      </c>
      <c r="BY676" s="15">
        <f t="shared" ca="1" si="392"/>
        <v>30467.427500951704</v>
      </c>
      <c r="BZ676" s="15">
        <f t="shared" ca="1" si="393"/>
        <v>40000.434749529682</v>
      </c>
      <c r="CA676" s="15">
        <f t="shared" ca="1" si="394"/>
        <v>61109.5247967592</v>
      </c>
      <c r="CB676" s="15">
        <f ca="1">(AU676*DCF!C$10-DCF!C$5*MAX(AU676*DCF!C$10,0)-MAX(AU676-Inputs!$B$6,0)/Inputs!$B$10)*DCF!C$6</f>
        <v>1044.1104439207102</v>
      </c>
      <c r="CC676" s="15">
        <f ca="1">(AV676*DCF!D$10-DCF!D$5*MAX(AV676*DCF!D$10,0)-MAX(AV676-AU676,0)/Inputs!$B$10)*DCF!D$6</f>
        <v>1173.8629983196504</v>
      </c>
      <c r="CD676" s="15">
        <f ca="1">(AW676*DCF!E$10-DCF!E$5*MAX(AW676*DCF!E$10,0)-MAX(AW676-AV676,0)/Inputs!$B$10)*DCF!E$6</f>
        <v>1773.0374893002886</v>
      </c>
      <c r="CE676" s="15">
        <f ca="1">(AX676*DCF!F$10-DCF!F$5*MAX(AX676*DCF!F$10,0)-MAX(AX676-AW676,0)/Inputs!$B$10)*DCF!F$6</f>
        <v>1883.5113394148962</v>
      </c>
      <c r="CF676" s="15">
        <f ca="1">(AY676*DCF!G$10-DCF!G$5*MAX(AY676*DCF!G$10,0)-MAX(AY676-AX676,0)/Inputs!$B$10)*DCF!G$6</f>
        <v>2401.2976827544148</v>
      </c>
      <c r="CG676" s="15">
        <f ca="1">(AZ676*DCF!H$10-DCF!H$5*MAX(AZ676*DCF!H$10,0)-MAX(AZ676-AY676,0)/Inputs!$B$10)*DCF!H$6</f>
        <v>3440.3400078704717</v>
      </c>
      <c r="CH676" s="15">
        <f ca="1">(BA676*DCF!I$10-DCF!I$5*MAX(BA676*DCF!I$10,0)-MAX(BA676-AZ676,0)/Inputs!$B$10)*DCF!I$6</f>
        <v>4200.3170842329091</v>
      </c>
      <c r="CI676" s="15">
        <f ca="1">(BB676*DCF!J$10-DCF!J$5*MAX(BB676*DCF!J$10,0)-MAX(BB676-BA676,0)/Inputs!$B$10)*DCF!J$6</f>
        <v>4327.3677164939209</v>
      </c>
      <c r="CJ676" s="15">
        <f ca="1">(BC676*DCF!K$10-DCF!K$5*MAX(BC676*DCF!K$10,0)-MAX(BC676-BB676,0)/Inputs!$B$10)*DCF!K$6</f>
        <v>5227.4227548768577</v>
      </c>
      <c r="CK676" s="15">
        <f ca="1">(BD676*DCF!L$10-DCF!L$5*MAX(BD676*DCF!L$10,0)-MAX(BD676-BC676,0)/Inputs!$B$10)*DCF!L$6</f>
        <v>6454.7955204124501</v>
      </c>
      <c r="CL676" s="15">
        <f ca="1">(BE676*DCF!M$10-DCF!M$5*MAX(BE676*DCF!M$10,0)-MAX(BE676-BD676,0)/Inputs!$B$10)*DCF!M$6</f>
        <v>7993.542654865787</v>
      </c>
      <c r="CM676" s="15">
        <f ca="1">(BF676*DCF!C$28-DCF!C$5*MAX(BF676*DCF!C$28,0)-MAX(BF676-Inputs!$B$13,0)/Inputs!$B$17)*DCF!C$6</f>
        <v>3748.4295444257768</v>
      </c>
      <c r="CN676" s="15">
        <f ca="1">(BG676*DCF!D$28-DCF!D$5*MAX(BG676*DCF!D$28,0)-MAX(BG676-BF676,0)/Inputs!$B$17)*DCF!D$6</f>
        <v>4526.7189884918262</v>
      </c>
      <c r="CO676" s="15">
        <f ca="1">(BH676*DCF!E$28-DCF!E$5*MAX(BH676*DCF!E$28,0)-MAX(BH676-BG676,0)/Inputs!$B$17)*DCF!E$6</f>
        <v>5397.4666807773147</v>
      </c>
      <c r="CP676" s="15">
        <f ca="1">(BI676*DCF!F$28-DCF!F$5*MAX(BI676*DCF!F$28,0)-MAX(BI676-BH676,0)/Inputs!$B$17)*DCF!F$6</f>
        <v>7970.6851315212343</v>
      </c>
      <c r="CQ676" s="15">
        <f ca="1">(BJ676*DCF!G$28-DCF!G$5*MAX(BJ676*DCF!G$28,0)-MAX(BJ676-BI676,0)/Inputs!$B$17)*DCF!G$6</f>
        <v>11617.759240717569</v>
      </c>
      <c r="CR676" s="15">
        <f ca="1">(BK676*DCF!H$28-DCF!H$5*MAX(BK676*DCF!H$28,0)-MAX(BK676-BJ676,0)/Inputs!$B$17)*DCF!H$6</f>
        <v>16289.202319744816</v>
      </c>
      <c r="CS676" s="15">
        <f ca="1">(BL676*DCF!I$28-DCF!I$5*MAX(BL676*DCF!I$28,0)-MAX(BL676-BK676,0)/Inputs!$B$17)*DCF!I$6</f>
        <v>20382.440929438973</v>
      </c>
      <c r="CT676" s="15">
        <f ca="1">(BM676*DCF!J$28-DCF!J$5*MAX(BM676*DCF!J$28,0)-MAX(BM676-BL676,0)/Inputs!$B$17)*DCF!J$6</f>
        <v>22363.679858047522</v>
      </c>
      <c r="CU676" s="15">
        <f ca="1">(BN676*DCF!K$28-DCF!K$5*MAX(BN676*DCF!K$28,0)-MAX(BN676-BM676,0)/Inputs!$B$17)*DCF!K$6</f>
        <v>23393.302017725975</v>
      </c>
      <c r="CV676" s="15">
        <f ca="1">(BO676*DCF!L$28-DCF!L$5*MAX(BO676*DCF!L$28,0)-MAX(BO676-BN676,0)/Inputs!$B$17)*DCF!L$6</f>
        <v>27450.504399672303</v>
      </c>
      <c r="CW676" s="15">
        <f ca="1">(BP676*DCF!M$28-DCF!M$5*MAX(BP676*DCF!M$28,0)-MAX(BP676-BO676,0)/Inputs!$B$17)*DCF!M$6</f>
        <v>34178.131970133611</v>
      </c>
      <c r="CX676" s="15">
        <f ca="1">(BQ676*DCF!C$46-DCF!C$5*MAX(BQ676*DCF!C$46,0)-MAX(BQ676-Inputs!$B$20,0)/Inputs!$B$24)*DCF!C$6</f>
        <v>-1067.1915773525686</v>
      </c>
      <c r="CY676" s="15">
        <f ca="1">(BR676*DCF!D$46-DCF!D$5*MAX(BR676*DCF!D$46,0)-MAX(BR676-BQ676,0)/Inputs!$B$24)*DCF!D$6</f>
        <v>-1734.5997693762308</v>
      </c>
      <c r="CZ676" s="15">
        <f ca="1">(BS676*DCF!E$46-DCF!E$5*MAX(BS676*DCF!E$46,0)-MAX(BS676-BR676,0)/Inputs!$B$24)*DCF!E$6</f>
        <v>-881.3059083443502</v>
      </c>
      <c r="DA676" s="15">
        <f ca="1">(BT676*DCF!F$46-DCF!F$5*MAX(BT676*DCF!F$46,0)-MAX(BT676-BS676,0)/Inputs!$B$24)*DCF!F$6</f>
        <v>-1433.4065259888971</v>
      </c>
      <c r="DB676" s="15">
        <f ca="1">(BU676*DCF!G$46-DCF!G$5*MAX(BU676*DCF!G$46,0)-MAX(BU676-BT676,0)/Inputs!$B$24)*DCF!G$6</f>
        <v>-1200.7226922902687</v>
      </c>
      <c r="DC676" s="15">
        <f ca="1">(BV676*DCF!H$46-DCF!H$5*MAX(BV676*DCF!H$46,0)-MAX(BV676-BU676,0)/Inputs!$B$24)*DCF!H$6</f>
        <v>-927.28558782887342</v>
      </c>
      <c r="DD676" s="15">
        <f ca="1">(BW676*DCF!I$46-DCF!I$5*MAX(BW676*DCF!I$46,0)-MAX(BW676-BV676,0)/Inputs!$B$24)*DCF!I$6</f>
        <v>-86.925540134549735</v>
      </c>
      <c r="DE676" s="15">
        <f ca="1">(BX676*DCF!J$46-DCF!J$5*MAX(BX676*DCF!J$46,0)-MAX(BX676-BW676,0)/Inputs!$B$24)*DCF!J$6</f>
        <v>-1057.4094800478533</v>
      </c>
      <c r="DF676" s="15">
        <f ca="1">(BY676*DCF!K$46-DCF!K$5*MAX(BY676*DCF!K$46,0)-MAX(BY676-BX676,0)/Inputs!$B$24)*DCF!K$6</f>
        <v>-120.1749520846419</v>
      </c>
      <c r="DG676" s="15">
        <f ca="1">(BZ676*DCF!L$46-DCF!L$5*MAX(BZ676*DCF!L$46,0)-MAX(BZ676-BY676,0)/Inputs!$B$24)*DCF!L$6</f>
        <v>607.69401230792539</v>
      </c>
      <c r="DH676" s="15">
        <f ca="1">(CA676*DCF!M$46-DCF!M$5*MAX(CA676*DCF!M$46,0)-MAX(CA676-BZ676,0)/Inputs!$B$24)*DCF!M$6</f>
        <v>377.76073589704055</v>
      </c>
      <c r="DI676" s="15">
        <f ca="1">SUM(CB676:CL676)+BE676*DCF!M$10*(1+Inputs!$B$30)*(1-Inputs!$B$33)*(1-Inputs!$B$30/Inputs!$B$31)/(Inputs!$B$29-Inputs!$B$30)*DCF!M$6</f>
        <v>225023.56417130641</v>
      </c>
      <c r="DJ676" s="15">
        <f ca="1">SUM(CM676:CW676)+BP676*DCF!M$28*(1+Inputs!$B$30)*(1-Inputs!$B$33)*(1-Inputs!$B$30/Inputs!$B$31)/(Inputs!$B$29-Inputs!$B$30)*DCF!M$6</f>
        <v>981196.50720699015</v>
      </c>
      <c r="DK676" s="15">
        <f ca="1">SUM(CX676:DH676)+CA676*DCF!M$46*(1+Inputs!$B$30)*(1-Inputs!$B$33)*(1-Inputs!$B$30/Inputs!$B$31)/(Inputs!$B$29-Inputs!$B$30)*DCF!M$6</f>
        <v>86958.996936528361</v>
      </c>
      <c r="DM676" s="15">
        <f ca="1">DI676+DJ676+DK676+Inputs!$B$34+Inputs!$B$36-Inputs!$B$35</f>
        <v>1370030.0683148247</v>
      </c>
    </row>
    <row r="677" spans="1:117" x14ac:dyDescent="0.75">
      <c r="A677" s="11">
        <v>664</v>
      </c>
      <c r="C677" s="24">
        <f t="shared" ca="1" si="396"/>
        <v>0.91014977711542022</v>
      </c>
      <c r="D677" s="24">
        <f t="shared" ca="1" si="396"/>
        <v>-0.76314595662610718</v>
      </c>
      <c r="E677" s="24">
        <f t="shared" ca="1" si="396"/>
        <v>0.55670475889803694</v>
      </c>
      <c r="F677" s="24">
        <f t="shared" ca="1" si="396"/>
        <v>1.6418370592517615</v>
      </c>
      <c r="G677" s="24">
        <f t="shared" ca="1" si="396"/>
        <v>-0.50377580167659675</v>
      </c>
      <c r="H677" s="24">
        <f t="shared" ca="1" si="396"/>
        <v>0.24339854008324011</v>
      </c>
      <c r="I677" s="24">
        <f t="shared" ca="1" si="396"/>
        <v>0.88000374987168617</v>
      </c>
      <c r="J677" s="24">
        <f t="shared" ca="1" si="396"/>
        <v>-1.4049052441360743</v>
      </c>
      <c r="K677" s="24">
        <f t="shared" ca="1" si="396"/>
        <v>0.82975240757295832</v>
      </c>
      <c r="L677" s="24">
        <f t="shared" ca="1" si="396"/>
        <v>-1.2675954241238372</v>
      </c>
      <c r="M677" s="24">
        <f t="shared" ca="1" si="396"/>
        <v>2.3564003547415626</v>
      </c>
      <c r="N677" s="24">
        <f ca="1">SQRT(Inputs!$B$38)*C677+SQRT(1-Inputs!$B$38)*_xlfn.NORM.S.INV(RAND())</f>
        <v>1.9851900264024447</v>
      </c>
      <c r="O677" s="24">
        <f ca="1">SQRT(Inputs!$B$38)*D677+SQRT(1-Inputs!$B$38)*_xlfn.NORM.S.INV(RAND())</f>
        <v>0.45131600719946235</v>
      </c>
      <c r="P677" s="24">
        <f ca="1">SQRT(Inputs!$B$38)*E677+SQRT(1-Inputs!$B$38)*_xlfn.NORM.S.INV(RAND())</f>
        <v>0.23810105121940484</v>
      </c>
      <c r="Q677" s="24">
        <f ca="1">SQRT(Inputs!$B$38)*F677+SQRT(1-Inputs!$B$38)*_xlfn.NORM.S.INV(RAND())</f>
        <v>1.4798544457636003</v>
      </c>
      <c r="R677" s="24">
        <f ca="1">SQRT(Inputs!$B$38)*G677+SQRT(1-Inputs!$B$38)*_xlfn.NORM.S.INV(RAND())</f>
        <v>-1.8248851317581212</v>
      </c>
      <c r="S677" s="24">
        <f ca="1">SQRT(Inputs!$B$38)*H677+SQRT(1-Inputs!$B$38)*_xlfn.NORM.S.INV(RAND())</f>
        <v>8.1833324150370951E-2</v>
      </c>
      <c r="T677" s="24">
        <f ca="1">SQRT(Inputs!$B$38)*I677+SQRT(1-Inputs!$B$38)*_xlfn.NORM.S.INV(RAND())</f>
        <v>-0.83195125810673076</v>
      </c>
      <c r="U677" s="24">
        <f ca="1">SQRT(Inputs!$B$38)*J677+SQRT(1-Inputs!$B$38)*_xlfn.NORM.S.INV(RAND())</f>
        <v>-0.56057217024102202</v>
      </c>
      <c r="V677" s="24">
        <f ca="1">SQRT(Inputs!$B$38)*K677+SQRT(1-Inputs!$B$38)*_xlfn.NORM.S.INV(RAND())</f>
        <v>1.2331002173456214</v>
      </c>
      <c r="W677" s="24">
        <f ca="1">SQRT(Inputs!$B$38)*L677+SQRT(1-Inputs!$B$38)*_xlfn.NORM.S.INV(RAND())</f>
        <v>-1.4083082073953865</v>
      </c>
      <c r="X677" s="24">
        <f ca="1">SQRT(Inputs!$B$38)*M677+SQRT(1-Inputs!$B$38)*_xlfn.NORM.S.INV(RAND())</f>
        <v>2.0139589536639493</v>
      </c>
      <c r="Y677" s="24">
        <f ca="1">SQRT(Inputs!$B$38)*C677+SQRT(1-Inputs!$B$38)*_xlfn.NORM.S.INV(RAND())</f>
        <v>-0.75417024996820303</v>
      </c>
      <c r="Z677" s="24">
        <f ca="1">SQRT(Inputs!$B$38)*D677+SQRT(1-Inputs!$B$38)*_xlfn.NORM.S.INV(RAND())</f>
        <v>-1.8228390609167193</v>
      </c>
      <c r="AA677" s="24">
        <f ca="1">SQRT(Inputs!$B$38)*E677+SQRT(1-Inputs!$B$38)*_xlfn.NORM.S.INV(RAND())</f>
        <v>0.67719810421728321</v>
      </c>
      <c r="AB677" s="24">
        <f ca="1">SQRT(Inputs!$B$38)*F677+SQRT(1-Inputs!$B$38)*_xlfn.NORM.S.INV(RAND())</f>
        <v>0.8207265489964054</v>
      </c>
      <c r="AC677" s="24">
        <f ca="1">SQRT(Inputs!$B$38)*G677+SQRT(1-Inputs!$B$38)*_xlfn.NORM.S.INV(RAND())</f>
        <v>-0.21195091623730805</v>
      </c>
      <c r="AD677" s="24">
        <f ca="1">SQRT(Inputs!$B$38)*H677+SQRT(1-Inputs!$B$38)*_xlfn.NORM.S.INV(RAND())</f>
        <v>1.1653224898499359</v>
      </c>
      <c r="AE677" s="24">
        <f ca="1">SQRT(Inputs!$B$38)*I677+SQRT(1-Inputs!$B$38)*_xlfn.NORM.S.INV(RAND())</f>
        <v>-0.3449598788466251</v>
      </c>
      <c r="AF677" s="24">
        <f ca="1">SQRT(Inputs!$B$38)*J677+SQRT(1-Inputs!$B$38)*_xlfn.NORM.S.INV(RAND())</f>
        <v>-1.4743362506958313</v>
      </c>
      <c r="AG677" s="24">
        <f ca="1">SQRT(Inputs!$B$38)*K677+SQRT(1-Inputs!$B$38)*_xlfn.NORM.S.INV(RAND())</f>
        <v>1.1544416547255825</v>
      </c>
      <c r="AH677" s="24">
        <f ca="1">SQRT(Inputs!$B$38)*L677+SQRT(1-Inputs!$B$38)*_xlfn.NORM.S.INV(RAND())</f>
        <v>-0.65960441612242615</v>
      </c>
      <c r="AI677" s="24">
        <f ca="1">SQRT(Inputs!$B$38)*M677+SQRT(1-Inputs!$B$38)*_xlfn.NORM.S.INV(RAND())</f>
        <v>1.4874947748475127</v>
      </c>
      <c r="AJ677" s="24">
        <f ca="1">SQRT(Inputs!$B$38)*C677+SQRT(1-Inputs!$B$38)*_xlfn.NORM.S.INV(RAND())</f>
        <v>-0.70645925799642084</v>
      </c>
      <c r="AK677" s="24">
        <f ca="1">SQRT(Inputs!$B$38)*D677+SQRT(1-Inputs!$B$38)*_xlfn.NORM.S.INV(RAND())</f>
        <v>-0.81161621607131296</v>
      </c>
      <c r="AL677" s="24">
        <f ca="1">SQRT(Inputs!$B$38)*E677+SQRT(1-Inputs!$B$38)*_xlfn.NORM.S.INV(RAND())</f>
        <v>0.52863394506191086</v>
      </c>
      <c r="AM677" s="24">
        <f ca="1">SQRT(Inputs!$B$38)*F677+SQRT(1-Inputs!$B$38)*_xlfn.NORM.S.INV(RAND())</f>
        <v>0.6206413411979238</v>
      </c>
      <c r="AN677" s="24">
        <f ca="1">SQRT(Inputs!$B$38)*G677+SQRT(1-Inputs!$B$38)*_xlfn.NORM.S.INV(RAND())</f>
        <v>-0.17947182757779467</v>
      </c>
      <c r="AO677" s="24">
        <f ca="1">SQRT(Inputs!$B$38)*H677+SQRT(1-Inputs!$B$38)*_xlfn.NORM.S.INV(RAND())</f>
        <v>-0.27526279186914149</v>
      </c>
      <c r="AP677" s="24">
        <f ca="1">SQRT(Inputs!$B$38)*I677+SQRT(1-Inputs!$B$38)*_xlfn.NORM.S.INV(RAND())</f>
        <v>0.21955151751161583</v>
      </c>
      <c r="AQ677" s="24">
        <f ca="1">SQRT(Inputs!$B$38)*J677+SQRT(1-Inputs!$B$38)*_xlfn.NORM.S.INV(RAND())</f>
        <v>-0.43792628314854948</v>
      </c>
      <c r="AR677" s="24">
        <f ca="1">SQRT(Inputs!$B$38)*K677+SQRT(1-Inputs!$B$38)*_xlfn.NORM.S.INV(RAND())</f>
        <v>1.6579313444339678</v>
      </c>
      <c r="AS677" s="24">
        <f ca="1">SQRT(Inputs!$B$38)*L677+SQRT(1-Inputs!$B$38)*_xlfn.NORM.S.INV(RAND())</f>
        <v>-2.222593020898362</v>
      </c>
      <c r="AT677" s="24">
        <f ca="1">SQRT(Inputs!$B$38)*M677+SQRT(1-Inputs!$B$38)*_xlfn.NORM.S.INV(RAND())</f>
        <v>1.2758637729835194</v>
      </c>
      <c r="AU677" s="15">
        <f ca="1">Inputs!$B$6*EXP($B$8-0.5*C$5^2+C$5*N677)</f>
        <v>6842.8612245441136</v>
      </c>
      <c r="AV677" s="15">
        <f t="shared" ca="1" si="365"/>
        <v>8900.8495832536682</v>
      </c>
      <c r="AW677" s="15">
        <f t="shared" ca="1" si="366"/>
        <v>11207.214253741522</v>
      </c>
      <c r="AX677" s="15">
        <f t="shared" ca="1" si="367"/>
        <v>16461.563452081438</v>
      </c>
      <c r="AY677" s="15">
        <f t="shared" ca="1" si="368"/>
        <v>16256.225904893949</v>
      </c>
      <c r="AZ677" s="15">
        <f t="shared" ca="1" si="369"/>
        <v>20061.776740069981</v>
      </c>
      <c r="BA677" s="15">
        <f t="shared" ca="1" si="370"/>
        <v>22503.252287004496</v>
      </c>
      <c r="BB677" s="15">
        <f t="shared" ca="1" si="371"/>
        <v>26046.135769419237</v>
      </c>
      <c r="BC677" s="15">
        <f t="shared" ca="1" si="372"/>
        <v>35932.18896967094</v>
      </c>
      <c r="BD677" s="15">
        <f t="shared" ca="1" si="373"/>
        <v>38587.458465067873</v>
      </c>
      <c r="BE677" s="15">
        <f t="shared" ca="1" si="374"/>
        <v>56803.821655128668</v>
      </c>
      <c r="BF677" s="15">
        <f ca="1">Inputs!$B$13*EXP($B$9-0.5*C$6^2+C$6*Y677)</f>
        <v>11910.274631264299</v>
      </c>
      <c r="BG677" s="15">
        <f t="shared" ca="1" si="375"/>
        <v>10446.896314834321</v>
      </c>
      <c r="BH677" s="15">
        <f t="shared" ca="1" si="376"/>
        <v>14281.451238041522</v>
      </c>
      <c r="BI677" s="15">
        <f t="shared" ca="1" si="377"/>
        <v>19836.713707527189</v>
      </c>
      <c r="BJ677" s="15">
        <f t="shared" ca="1" si="378"/>
        <v>23586.779750459082</v>
      </c>
      <c r="BK677" s="15">
        <f t="shared" ca="1" si="379"/>
        <v>33925.34593029863</v>
      </c>
      <c r="BL677" s="15">
        <f t="shared" ca="1" si="380"/>
        <v>39851.265580780455</v>
      </c>
      <c r="BM677" s="15">
        <f t="shared" ca="1" si="381"/>
        <v>40787.569312355801</v>
      </c>
      <c r="BN677" s="15">
        <f t="shared" ca="1" si="382"/>
        <v>57606.37459620399</v>
      </c>
      <c r="BO677" s="15">
        <f t="shared" ca="1" si="383"/>
        <v>65647.363217874823</v>
      </c>
      <c r="BP677" s="15">
        <f t="shared" ca="1" si="384"/>
        <v>95631.268645222095</v>
      </c>
      <c r="BQ677" s="15">
        <f ca="1">Inputs!$B$20*EXP($B$10-0.5*C$7^2+C$7*AJ677)</f>
        <v>3338.7768853045454</v>
      </c>
      <c r="BR677" s="15">
        <f t="shared" ca="1" si="385"/>
        <v>3500.945130074078</v>
      </c>
      <c r="BS677" s="15">
        <f t="shared" ca="1" si="386"/>
        <v>5580.2047593640473</v>
      </c>
      <c r="BT677" s="15">
        <f t="shared" ca="1" si="387"/>
        <v>9054.3078764445399</v>
      </c>
      <c r="BU677" s="15">
        <f t="shared" ca="1" si="388"/>
        <v>12014.920153497427</v>
      </c>
      <c r="BV677" s="15">
        <f t="shared" ca="1" si="389"/>
        <v>15711.03365825853</v>
      </c>
      <c r="BW677" s="15">
        <f t="shared" ca="1" si="390"/>
        <v>22966.657911050916</v>
      </c>
      <c r="BX677" s="15">
        <f t="shared" ca="1" si="391"/>
        <v>29422.677772411582</v>
      </c>
      <c r="BY677" s="15">
        <f t="shared" ca="1" si="392"/>
        <v>56615.141053846644</v>
      </c>
      <c r="BZ677" s="15">
        <f t="shared" ca="1" si="393"/>
        <v>52794.198386626675</v>
      </c>
      <c r="CA677" s="15">
        <f t="shared" ca="1" si="394"/>
        <v>93032.097738336597</v>
      </c>
      <c r="CB677" s="15">
        <f ca="1">(AU677*DCF!C$10-DCF!C$5*MAX(AU677*DCF!C$10,0)-MAX(AU677-Inputs!$B$6,0)/Inputs!$B$10)*DCF!C$6</f>
        <v>1029.6651349221056</v>
      </c>
      <c r="CC677" s="15">
        <f ca="1">(AV677*DCF!D$10-DCF!D$5*MAX(AV677*DCF!D$10,0)-MAX(AV677-AU677,0)/Inputs!$B$10)*DCF!D$6</f>
        <v>1667.7351847518221</v>
      </c>
      <c r="CD677" s="15">
        <f ca="1">(AW677*DCF!E$10-DCF!E$5*MAX(AW677*DCF!E$10,0)-MAX(AW677-AV677,0)/Inputs!$B$10)*DCF!E$6</f>
        <v>2068.0785331294624</v>
      </c>
      <c r="CE677" s="15">
        <f ca="1">(AX677*DCF!F$10-DCF!F$5*MAX(AX677*DCF!F$10,0)-MAX(AX677-AW677,0)/Inputs!$B$10)*DCF!F$6</f>
        <v>2500.233269492041</v>
      </c>
      <c r="CF677" s="15">
        <f ca="1">(AY677*DCF!G$10-DCF!G$5*MAX(AY677*DCF!G$10,0)-MAX(AY677-AX677,0)/Inputs!$B$10)*DCF!G$6</f>
        <v>3349.4303223438947</v>
      </c>
      <c r="CG677" s="15">
        <f ca="1">(AZ677*DCF!H$10-DCF!H$5*MAX(AZ677*DCF!H$10,0)-MAX(AZ677-AY677,0)/Inputs!$B$10)*DCF!H$6</f>
        <v>3219.2645697295229</v>
      </c>
      <c r="CH677" s="15">
        <f ca="1">(BA677*DCF!I$10-DCF!I$5*MAX(BA677*DCF!I$10,0)-MAX(BA677-AZ677,0)/Inputs!$B$10)*DCF!I$6</f>
        <v>3710.0357404198598</v>
      </c>
      <c r="CI677" s="15">
        <f ca="1">(BB677*DCF!J$10-DCF!J$5*MAX(BB677*DCF!J$10,0)-MAX(BB677-BA677,0)/Inputs!$B$10)*DCF!J$6</f>
        <v>3932.7117237890843</v>
      </c>
      <c r="CJ677" s="15">
        <f ca="1">(BC677*DCF!K$10-DCF!K$5*MAX(BC677*DCF!K$10,0)-MAX(BC677-BB677,0)/Inputs!$B$10)*DCF!K$6</f>
        <v>4400.6083951867431</v>
      </c>
      <c r="CK677" s="15">
        <f ca="1">(BD677*DCF!L$10-DCF!L$5*MAX(BD677*DCF!L$10,0)-MAX(BD677-BC677,0)/Inputs!$B$10)*DCF!L$6</f>
        <v>5476.3531760674259</v>
      </c>
      <c r="CL677" s="15">
        <f ca="1">(BE677*DCF!M$10-DCF!M$5*MAX(BE677*DCF!M$10,0)-MAX(BE677-BD677,0)/Inputs!$B$10)*DCF!M$6</f>
        <v>5839.6147156098714</v>
      </c>
      <c r="CM677" s="15">
        <f ca="1">(BF677*DCF!C$28-DCF!C$5*MAX(BF677*DCF!C$28,0)-MAX(BF677-Inputs!$B$13,0)/Inputs!$B$17)*DCF!C$6</f>
        <v>3514.0890637225984</v>
      </c>
      <c r="CN677" s="15">
        <f ca="1">(BG677*DCF!D$28-DCF!D$5*MAX(BG677*DCF!D$28,0)-MAX(BG677-BF677,0)/Inputs!$B$17)*DCF!D$6</f>
        <v>3076.8519099543428</v>
      </c>
      <c r="CO677" s="15">
        <f ca="1">(BH677*DCF!E$28-DCF!E$5*MAX(BH677*DCF!E$28,0)-MAX(BH677-BG677,0)/Inputs!$B$17)*DCF!E$6</f>
        <v>3289.0232989166348</v>
      </c>
      <c r="CP677" s="15">
        <f ca="1">(BI677*DCF!F$28-DCF!F$5*MAX(BI677*DCF!F$28,0)-MAX(BI677-BH677,0)/Inputs!$B$17)*DCF!F$6</f>
        <v>4373.7219152544194</v>
      </c>
      <c r="CQ677" s="15">
        <f ca="1">(BJ677*DCF!G$28-DCF!G$5*MAX(BJ677*DCF!G$28,0)-MAX(BJ677-BI677,0)/Inputs!$B$17)*DCF!G$6</f>
        <v>5489.0448963468343</v>
      </c>
      <c r="CR677" s="15">
        <f ca="1">(BK677*DCF!H$28-DCF!H$5*MAX(BK677*DCF!H$28,0)-MAX(BK677-BJ677,0)/Inputs!$B$17)*DCF!H$6</f>
        <v>6783.7892902135345</v>
      </c>
      <c r="CS677" s="15">
        <f ca="1">(BL677*DCF!I$28-DCF!I$5*MAX(BL677*DCF!I$28,0)-MAX(BL677-BK677,0)/Inputs!$B$17)*DCF!I$6</f>
        <v>8520.5949914047978</v>
      </c>
      <c r="CT677" s="15">
        <f ca="1">(BM677*DCF!J$28-DCF!J$5*MAX(BM677*DCF!J$28,0)-MAX(BM677-BL677,0)/Inputs!$B$17)*DCF!J$6</f>
        <v>8974.8677684188588</v>
      </c>
      <c r="CU677" s="15">
        <f ca="1">(BN677*DCF!K$28-DCF!K$5*MAX(BN677*DCF!K$28,0)-MAX(BN677-BM677,0)/Inputs!$B$17)*DCF!K$6</f>
        <v>10105.42080679683</v>
      </c>
      <c r="CV677" s="15">
        <f ca="1">(BO677*DCF!L$28-DCF!L$5*MAX(BO677*DCF!L$28,0)-MAX(BO677-BN677,0)/Inputs!$B$17)*DCF!L$6</f>
        <v>12188.175621044602</v>
      </c>
      <c r="CW677" s="15">
        <f ca="1">(BP677*DCF!M$28-DCF!M$5*MAX(BP677*DCF!M$28,0)-MAX(BP677-BO677,0)/Inputs!$B$17)*DCF!M$6</f>
        <v>14858.917896436209</v>
      </c>
      <c r="CX677" s="15">
        <f ca="1">(BQ677*DCF!C$46-DCF!C$5*MAX(BQ677*DCF!C$46,0)-MAX(BQ677-Inputs!$B$20,0)/Inputs!$B$24)*DCF!C$6</f>
        <v>-834.71839628490443</v>
      </c>
      <c r="CY677" s="15">
        <f ca="1">(BR677*DCF!D$46-DCF!D$5*MAX(BR677*DCF!D$46,0)-MAX(BR677-BQ677,0)/Inputs!$B$24)*DCF!D$6</f>
        <v>-666.7255345323357</v>
      </c>
      <c r="CZ677" s="15">
        <f ca="1">(BS677*DCF!E$46-DCF!E$5*MAX(BS677*DCF!E$46,0)-MAX(BS677-BR677,0)/Inputs!$B$24)*DCF!E$6</f>
        <v>-1479.4558334141143</v>
      </c>
      <c r="DA677" s="15">
        <f ca="1">(BT677*DCF!F$46-DCF!F$5*MAX(BT677*DCF!F$46,0)-MAX(BT677-BS677,0)/Inputs!$B$24)*DCF!F$6</f>
        <v>-1924.4227149702381</v>
      </c>
      <c r="DB677" s="15">
        <f ca="1">(BU677*DCF!G$46-DCF!G$5*MAX(BU677*DCF!G$46,0)-MAX(BU677-BT677,0)/Inputs!$B$24)*DCF!G$6</f>
        <v>-1400.0496508243261</v>
      </c>
      <c r="DC677" s="15">
        <f ca="1">(BV677*DCF!H$46-DCF!H$5*MAX(BV677*DCF!H$46,0)-MAX(BV677-BU677,0)/Inputs!$B$24)*DCF!H$6</f>
        <v>-1148.5446251413368</v>
      </c>
      <c r="DD677" s="15">
        <f ca="1">(BW677*DCF!I$46-DCF!I$5*MAX(BW677*DCF!I$46,0)-MAX(BW677-BV677,0)/Inputs!$B$24)*DCF!I$6</f>
        <v>-1552.3851695115184</v>
      </c>
      <c r="DE677" s="15">
        <f ca="1">(BX677*DCF!J$46-DCF!J$5*MAX(BX677*DCF!J$46,0)-MAX(BX677-BW677,0)/Inputs!$B$24)*DCF!J$6</f>
        <v>-477.83104559214928</v>
      </c>
      <c r="DF677" s="15">
        <f ca="1">(BY677*DCF!K$46-DCF!K$5*MAX(BY677*DCF!K$46,0)-MAX(BY677-BX677,0)/Inputs!$B$24)*DCF!K$6</f>
        <v>-3427.3835151594626</v>
      </c>
      <c r="DG677" s="15">
        <f ca="1">(BZ677*DCF!L$46-DCF!L$5*MAX(BZ677*DCF!L$46,0)-MAX(BZ677-BY677,0)/Inputs!$B$24)*DCF!L$6</f>
        <v>3649.4191476686192</v>
      </c>
      <c r="DH677" s="15">
        <f ca="1">(CA677*DCF!M$46-DCF!M$5*MAX(CA677*DCF!M$46,0)-MAX(CA677-BZ677,0)/Inputs!$B$24)*DCF!M$6</f>
        <v>-1118.6310151906732</v>
      </c>
      <c r="DI677" s="15">
        <f ca="1">SUM(CB677:CL677)+BE677*DCF!M$10*(1+Inputs!$B$30)*(1-Inputs!$B$33)*(1-Inputs!$B$30/Inputs!$B$31)/(Inputs!$B$29-Inputs!$B$30)*DCF!M$6</f>
        <v>195279.51758444335</v>
      </c>
      <c r="DJ677" s="15">
        <f ca="1">SUM(CM677:CW677)+BP677*DCF!M$28*(1+Inputs!$B$30)*(1-Inputs!$B$33)*(1-Inputs!$B$30/Inputs!$B$31)/(Inputs!$B$29-Inputs!$B$30)*DCF!M$6</f>
        <v>436031.94443486183</v>
      </c>
      <c r="DK677" s="15">
        <f ca="1">SUM(CX677:DH677)+CA677*DCF!M$46*(1+Inputs!$B$30)*(1-Inputs!$B$33)*(1-Inputs!$B$30/Inputs!$B$31)/(Inputs!$B$29-Inputs!$B$30)*DCF!M$6</f>
        <v>133457.9151070058</v>
      </c>
      <c r="DM677" s="15">
        <f ca="1">DI677+DJ677+DK677+Inputs!$B$34+Inputs!$B$36-Inputs!$B$35</f>
        <v>841620.37712631095</v>
      </c>
    </row>
    <row r="678" spans="1:117" x14ac:dyDescent="0.75">
      <c r="A678" s="11">
        <v>665</v>
      </c>
      <c r="C678" s="24">
        <f t="shared" ca="1" si="396"/>
        <v>-1.6546708229691189</v>
      </c>
      <c r="D678" s="24">
        <f t="shared" ca="1" si="396"/>
        <v>-0.14556324090611999</v>
      </c>
      <c r="E678" s="24">
        <f t="shared" ca="1" si="396"/>
        <v>-0.92094444128725383</v>
      </c>
      <c r="F678" s="24">
        <f t="shared" ca="1" si="396"/>
        <v>0.647964514564908</v>
      </c>
      <c r="G678" s="24">
        <f t="shared" ca="1" si="396"/>
        <v>-0.75215227935260864</v>
      </c>
      <c r="H678" s="24">
        <f t="shared" ca="1" si="396"/>
        <v>-0.33878052844490186</v>
      </c>
      <c r="I678" s="24">
        <f t="shared" ca="1" si="396"/>
        <v>-0.19755228086618332</v>
      </c>
      <c r="J678" s="24">
        <f t="shared" ca="1" si="396"/>
        <v>0.24808058638148711</v>
      </c>
      <c r="K678" s="24">
        <f t="shared" ca="1" si="396"/>
        <v>-7.9076809746315785E-2</v>
      </c>
      <c r="L678" s="24">
        <f t="shared" ca="1" si="396"/>
        <v>-1.2482590780854486</v>
      </c>
      <c r="M678" s="24">
        <f t="shared" ca="1" si="396"/>
        <v>-1.1011916213782116</v>
      </c>
      <c r="N678" s="24">
        <f ca="1">SQRT(Inputs!$B$38)*C678+SQRT(1-Inputs!$B$38)*_xlfn.NORM.S.INV(RAND())</f>
        <v>0.26861366843025336</v>
      </c>
      <c r="O678" s="24">
        <f ca="1">SQRT(Inputs!$B$38)*D678+SQRT(1-Inputs!$B$38)*_xlfn.NORM.S.INV(RAND())</f>
        <v>-0.42789491533735741</v>
      </c>
      <c r="P678" s="24">
        <f ca="1">SQRT(Inputs!$B$38)*E678+SQRT(1-Inputs!$B$38)*_xlfn.NORM.S.INV(RAND())</f>
        <v>-1.1292487207783581</v>
      </c>
      <c r="Q678" s="24">
        <f ca="1">SQRT(Inputs!$B$38)*F678+SQRT(1-Inputs!$B$38)*_xlfn.NORM.S.INV(RAND())</f>
        <v>1.1301469353592175</v>
      </c>
      <c r="R678" s="24">
        <f ca="1">SQRT(Inputs!$B$38)*G678+SQRT(1-Inputs!$B$38)*_xlfn.NORM.S.INV(RAND())</f>
        <v>-1.4262711854225394</v>
      </c>
      <c r="S678" s="24">
        <f ca="1">SQRT(Inputs!$B$38)*H678+SQRT(1-Inputs!$B$38)*_xlfn.NORM.S.INV(RAND())</f>
        <v>-1.4986996402669464</v>
      </c>
      <c r="T678" s="24">
        <f ca="1">SQRT(Inputs!$B$38)*I678+SQRT(1-Inputs!$B$38)*_xlfn.NORM.S.INV(RAND())</f>
        <v>1.4341825208800438</v>
      </c>
      <c r="U678" s="24">
        <f ca="1">SQRT(Inputs!$B$38)*J678+SQRT(1-Inputs!$B$38)*_xlfn.NORM.S.INV(RAND())</f>
        <v>-0.40449396681682159</v>
      </c>
      <c r="V678" s="24">
        <f ca="1">SQRT(Inputs!$B$38)*K678+SQRT(1-Inputs!$B$38)*_xlfn.NORM.S.INV(RAND())</f>
        <v>0.9207585925184526</v>
      </c>
      <c r="W678" s="24">
        <f ca="1">SQRT(Inputs!$B$38)*L678+SQRT(1-Inputs!$B$38)*_xlfn.NORM.S.INV(RAND())</f>
        <v>-0.51547054236155954</v>
      </c>
      <c r="X678" s="24">
        <f ca="1">SQRT(Inputs!$B$38)*M678+SQRT(1-Inputs!$B$38)*_xlfn.NORM.S.INV(RAND())</f>
        <v>-0.5300976460610326</v>
      </c>
      <c r="Y678" s="24">
        <f ca="1">SQRT(Inputs!$B$38)*C678+SQRT(1-Inputs!$B$38)*_xlfn.NORM.S.INV(RAND())</f>
        <v>-0.68788000460229037</v>
      </c>
      <c r="Z678" s="24">
        <f ca="1">SQRT(Inputs!$B$38)*D678+SQRT(1-Inputs!$B$38)*_xlfn.NORM.S.INV(RAND())</f>
        <v>-1.7318427793533411</v>
      </c>
      <c r="AA678" s="24">
        <f ca="1">SQRT(Inputs!$B$38)*E678+SQRT(1-Inputs!$B$38)*_xlfn.NORM.S.INV(RAND())</f>
        <v>9.0902980843489134E-2</v>
      </c>
      <c r="AB678" s="24">
        <f ca="1">SQRT(Inputs!$B$38)*F678+SQRT(1-Inputs!$B$38)*_xlfn.NORM.S.INV(RAND())</f>
        <v>-0.18204364115156402</v>
      </c>
      <c r="AC678" s="24">
        <f ca="1">SQRT(Inputs!$B$38)*G678+SQRT(1-Inputs!$B$38)*_xlfn.NORM.S.INV(RAND())</f>
        <v>-0.71479496061364012</v>
      </c>
      <c r="AD678" s="24">
        <f ca="1">SQRT(Inputs!$B$38)*H678+SQRT(1-Inputs!$B$38)*_xlfn.NORM.S.INV(RAND())</f>
        <v>0.15904687593976619</v>
      </c>
      <c r="AE678" s="24">
        <f ca="1">SQRT(Inputs!$B$38)*I678+SQRT(1-Inputs!$B$38)*_xlfn.NORM.S.INV(RAND())</f>
        <v>0.36867083035475312</v>
      </c>
      <c r="AF678" s="24">
        <f ca="1">SQRT(Inputs!$B$38)*J678+SQRT(1-Inputs!$B$38)*_xlfn.NORM.S.INV(RAND())</f>
        <v>-0.18875094440762061</v>
      </c>
      <c r="AG678" s="24">
        <f ca="1">SQRT(Inputs!$B$38)*K678+SQRT(1-Inputs!$B$38)*_xlfn.NORM.S.INV(RAND())</f>
        <v>-0.80262475246063725</v>
      </c>
      <c r="AH678" s="24">
        <f ca="1">SQRT(Inputs!$B$38)*L678+SQRT(1-Inputs!$B$38)*_xlfn.NORM.S.INV(RAND())</f>
        <v>-0.72738396118595716</v>
      </c>
      <c r="AI678" s="24">
        <f ca="1">SQRT(Inputs!$B$38)*M678+SQRT(1-Inputs!$B$38)*_xlfn.NORM.S.INV(RAND())</f>
        <v>-1.8505017935587671</v>
      </c>
      <c r="AJ678" s="24">
        <f ca="1">SQRT(Inputs!$B$38)*C678+SQRT(1-Inputs!$B$38)*_xlfn.NORM.S.INV(RAND())</f>
        <v>-0.81262635928172799</v>
      </c>
      <c r="AK678" s="24">
        <f ca="1">SQRT(Inputs!$B$38)*D678+SQRT(1-Inputs!$B$38)*_xlfn.NORM.S.INV(RAND())</f>
        <v>-1.273206478014103</v>
      </c>
      <c r="AL678" s="24">
        <f ca="1">SQRT(Inputs!$B$38)*E678+SQRT(1-Inputs!$B$38)*_xlfn.NORM.S.INV(RAND())</f>
        <v>-0.3035955832850385</v>
      </c>
      <c r="AM678" s="24">
        <f ca="1">SQRT(Inputs!$B$38)*F678+SQRT(1-Inputs!$B$38)*_xlfn.NORM.S.INV(RAND())</f>
        <v>-0.48799824570230044</v>
      </c>
      <c r="AN678" s="24">
        <f ca="1">SQRT(Inputs!$B$38)*G678+SQRT(1-Inputs!$B$38)*_xlfn.NORM.S.INV(RAND())</f>
        <v>1.1115127930298196</v>
      </c>
      <c r="AO678" s="24">
        <f ca="1">SQRT(Inputs!$B$38)*H678+SQRT(1-Inputs!$B$38)*_xlfn.NORM.S.INV(RAND())</f>
        <v>-1.895255737336784</v>
      </c>
      <c r="AP678" s="24">
        <f ca="1">SQRT(Inputs!$B$38)*I678+SQRT(1-Inputs!$B$38)*_xlfn.NORM.S.INV(RAND())</f>
        <v>0.3674986539541365</v>
      </c>
      <c r="AQ678" s="24">
        <f ca="1">SQRT(Inputs!$B$38)*J678+SQRT(1-Inputs!$B$38)*_xlfn.NORM.S.INV(RAND())</f>
        <v>-1.0366330568723112</v>
      </c>
      <c r="AR678" s="24">
        <f ca="1">SQRT(Inputs!$B$38)*K678+SQRT(1-Inputs!$B$38)*_xlfn.NORM.S.INV(RAND())</f>
        <v>-0.15388125415128245</v>
      </c>
      <c r="AS678" s="24">
        <f ca="1">SQRT(Inputs!$B$38)*L678+SQRT(1-Inputs!$B$38)*_xlfn.NORM.S.INV(RAND())</f>
        <v>-1.5807717649795383E-2</v>
      </c>
      <c r="AT678" s="24">
        <f ca="1">SQRT(Inputs!$B$38)*M678+SQRT(1-Inputs!$B$38)*_xlfn.NORM.S.INV(RAND())</f>
        <v>0.67247587610080706</v>
      </c>
      <c r="AU678" s="15">
        <f ca="1">Inputs!$B$6*EXP($B$8-0.5*C$5^2+C$5*N678)</f>
        <v>5182.7637568682203</v>
      </c>
      <c r="AV678" s="15">
        <f t="shared" ca="1" si="365"/>
        <v>5923.9715417270336</v>
      </c>
      <c r="AW678" s="15">
        <f t="shared" ca="1" si="366"/>
        <v>6202.7226574298184</v>
      </c>
      <c r="AX678" s="15">
        <f t="shared" ca="1" si="367"/>
        <v>8721.3045991163908</v>
      </c>
      <c r="AY678" s="15">
        <f t="shared" ca="1" si="368"/>
        <v>9022.9373745448956</v>
      </c>
      <c r="AZ678" s="15">
        <f t="shared" ca="1" si="369"/>
        <v>9356.4218743349338</v>
      </c>
      <c r="BA678" s="15">
        <f t="shared" ca="1" si="370"/>
        <v>13304.193779208434</v>
      </c>
      <c r="BB678" s="15">
        <f t="shared" ca="1" si="371"/>
        <v>15641.479087855207</v>
      </c>
      <c r="BC678" s="15">
        <f t="shared" ca="1" si="372"/>
        <v>20937.464276682276</v>
      </c>
      <c r="BD678" s="15">
        <f t="shared" ca="1" si="373"/>
        <v>24443.006723424493</v>
      </c>
      <c r="BE678" s="15">
        <f t="shared" ca="1" si="374"/>
        <v>28540.010087448976</v>
      </c>
      <c r="BF678" s="15">
        <f ca="1">Inputs!$B$13*EXP($B$9-0.5*C$6^2+C$6*Y678)</f>
        <v>12067.831154446079</v>
      </c>
      <c r="BG678" s="15">
        <f t="shared" ca="1" si="375"/>
        <v>10760.328057920529</v>
      </c>
      <c r="BH678" s="15">
        <f t="shared" ca="1" si="376"/>
        <v>13346.862098397785</v>
      </c>
      <c r="BI678" s="15">
        <f t="shared" ca="1" si="377"/>
        <v>15887.113609860642</v>
      </c>
      <c r="BJ678" s="15">
        <f t="shared" ca="1" si="378"/>
        <v>17569.729731258481</v>
      </c>
      <c r="BK678" s="15">
        <f t="shared" ca="1" si="379"/>
        <v>22035.523573538761</v>
      </c>
      <c r="BL678" s="15">
        <f t="shared" ca="1" si="380"/>
        <v>28392.589858403488</v>
      </c>
      <c r="BM678" s="15">
        <f t="shared" ca="1" si="381"/>
        <v>34091.788295034326</v>
      </c>
      <c r="BN678" s="15">
        <f t="shared" ca="1" si="382"/>
        <v>38083.673161144725</v>
      </c>
      <c r="BO678" s="15">
        <f t="shared" ca="1" si="383"/>
        <v>43058.995261536606</v>
      </c>
      <c r="BP678" s="15">
        <f t="shared" ca="1" si="384"/>
        <v>42973.800643291237</v>
      </c>
      <c r="BQ678" s="15">
        <f ca="1">Inputs!$B$20*EXP($B$10-0.5*C$7^2+C$7*AJ678)</f>
        <v>3215.3907984363582</v>
      </c>
      <c r="BR678" s="15">
        <f t="shared" ca="1" si="385"/>
        <v>2911.8409080461283</v>
      </c>
      <c r="BS678" s="15">
        <f t="shared" ca="1" si="386"/>
        <v>3654.4998936607731</v>
      </c>
      <c r="BT678" s="15">
        <f t="shared" ca="1" si="387"/>
        <v>4433.2924755287104</v>
      </c>
      <c r="BU678" s="15">
        <f t="shared" ca="1" si="388"/>
        <v>8040.0111455718006</v>
      </c>
      <c r="BV678" s="15">
        <f t="shared" ca="1" si="389"/>
        <v>7298.4531300611388</v>
      </c>
      <c r="BW678" s="15">
        <f t="shared" ca="1" si="390"/>
        <v>11008.366632735326</v>
      </c>
      <c r="BX678" s="15">
        <f t="shared" ca="1" si="391"/>
        <v>12507.801743113625</v>
      </c>
      <c r="BY678" s="15">
        <f t="shared" ca="1" si="392"/>
        <v>17017.100949316307</v>
      </c>
      <c r="BZ678" s="15">
        <f t="shared" ca="1" si="393"/>
        <v>23808.089003978464</v>
      </c>
      <c r="CA678" s="15">
        <f t="shared" ca="1" si="394"/>
        <v>37688.166388797792</v>
      </c>
      <c r="CB678" s="15">
        <f ca="1">(AU678*DCF!C$10-DCF!C$5*MAX(AU678*DCF!C$10,0)-MAX(AU678-Inputs!$B$6,0)/Inputs!$B$10)*DCF!C$6</f>
        <v>1041.501925763773</v>
      </c>
      <c r="CC678" s="15">
        <f ca="1">(AV678*DCF!D$10-DCF!D$5*MAX(AV678*DCF!D$10,0)-MAX(AV678-AU678,0)/Inputs!$B$10)*DCF!D$6</f>
        <v>1263.2038101541289</v>
      </c>
      <c r="CD678" s="15">
        <f ca="1">(AW678*DCF!E$10-DCF!E$5*MAX(AW678*DCF!E$10,0)-MAX(AW678-AV678,0)/Inputs!$B$10)*DCF!E$6</f>
        <v>1369.3236277584724</v>
      </c>
      <c r="CE678" s="15">
        <f ca="1">(AX678*DCF!F$10-DCF!F$5*MAX(AX678*DCF!F$10,0)-MAX(AX678-AW678,0)/Inputs!$B$10)*DCF!F$6</f>
        <v>1379.7924358949185</v>
      </c>
      <c r="CF678" s="15">
        <f ca="1">(AY678*DCF!G$10-DCF!G$5*MAX(AY678*DCF!G$10,0)-MAX(AY678-AX678,0)/Inputs!$B$10)*DCF!G$6</f>
        <v>1801.1056174520349</v>
      </c>
      <c r="CG678" s="15">
        <f ca="1">(AZ678*DCF!H$10-DCF!H$5*MAX(AZ678*DCF!H$10,0)-MAX(AZ678-AY678,0)/Inputs!$B$10)*DCF!H$6</f>
        <v>1757.3398666566675</v>
      </c>
      <c r="CH678" s="15">
        <f ca="1">(BA678*DCF!I$10-DCF!I$5*MAX(BA678*DCF!I$10,0)-MAX(BA678-AZ678,0)/Inputs!$B$10)*DCF!I$6</f>
        <v>1782.6179551704881</v>
      </c>
      <c r="CI678" s="15">
        <f ca="1">(BB678*DCF!J$10-DCF!J$5*MAX(BB678*DCF!J$10,0)-MAX(BB678-BA678,0)/Inputs!$B$10)*DCF!J$6</f>
        <v>2329.9370316257036</v>
      </c>
      <c r="CJ678" s="15">
        <f ca="1">(BC678*DCF!K$10-DCF!K$5*MAX(BC678*DCF!K$10,0)-MAX(BC678-BB678,0)/Inputs!$B$10)*DCF!K$6</f>
        <v>2629.23818420619</v>
      </c>
      <c r="CK678" s="15">
        <f ca="1">(BD678*DCF!L$10-DCF!L$5*MAX(BD678*DCF!L$10,0)-MAX(BD678-BC678,0)/Inputs!$B$10)*DCF!L$6</f>
        <v>3233.1468232657971</v>
      </c>
      <c r="CL678" s="15">
        <f ca="1">(BE678*DCF!M$10-DCF!M$5*MAX(BE678*DCF!M$10,0)-MAX(BE678-BD678,0)/Inputs!$B$10)*DCF!M$6</f>
        <v>3537.9337332245332</v>
      </c>
      <c r="CM678" s="15">
        <f ca="1">(BF678*DCF!C$28-DCF!C$5*MAX(BF678*DCF!C$28,0)-MAX(BF678-Inputs!$B$13,0)/Inputs!$B$17)*DCF!C$6</f>
        <v>3525.7870935200358</v>
      </c>
      <c r="CN678" s="15">
        <f ca="1">(BG678*DCF!D$28-DCF!D$5*MAX(BG678*DCF!D$28,0)-MAX(BG678-BF678,0)/Inputs!$B$17)*DCF!D$6</f>
        <v>3169.1647872235199</v>
      </c>
      <c r="CO678" s="15">
        <f ca="1">(BH678*DCF!E$28-DCF!E$5*MAX(BH678*DCF!E$28,0)-MAX(BH678-BG678,0)/Inputs!$B$17)*DCF!E$6</f>
        <v>3270.2987501112084</v>
      </c>
      <c r="CP678" s="15">
        <f ca="1">(BI678*DCF!F$28-DCF!F$5*MAX(BI678*DCF!F$28,0)-MAX(BI678-BH678,0)/Inputs!$B$17)*DCF!F$6</f>
        <v>3850.4399254025416</v>
      </c>
      <c r="CQ678" s="15">
        <f ca="1">(BJ678*DCF!G$28-DCF!G$5*MAX(BJ678*DCF!G$28,0)-MAX(BJ678-BI678,0)/Inputs!$B$17)*DCF!G$6</f>
        <v>4275.6002705289102</v>
      </c>
      <c r="CR678" s="15">
        <f ca="1">(BK678*DCF!H$28-DCF!H$5*MAX(BK678*DCF!H$28,0)-MAX(BK678-BJ678,0)/Inputs!$B$17)*DCF!H$6</f>
        <v>4755.7690546202875</v>
      </c>
      <c r="CS678" s="15">
        <f ca="1">(BL678*DCF!I$28-DCF!I$5*MAX(BL678*DCF!I$28,0)-MAX(BL678-BK678,0)/Inputs!$B$17)*DCF!I$6</f>
        <v>5764.1698343726021</v>
      </c>
      <c r="CT678" s="15">
        <f ca="1">(BM678*DCF!J$28-DCF!J$5*MAX(BM678*DCF!J$28,0)-MAX(BM678-BL678,0)/Inputs!$B$17)*DCF!J$6</f>
        <v>6849.6318112227473</v>
      </c>
      <c r="CU678" s="15">
        <f ca="1">(BN678*DCF!K$28-DCF!K$5*MAX(BN678*DCF!K$28,0)-MAX(BN678-BM678,0)/Inputs!$B$17)*DCF!K$6</f>
        <v>7553.6804981750802</v>
      </c>
      <c r="CV678" s="15">
        <f ca="1">(BO678*DCF!L$28-DCF!L$5*MAX(BO678*DCF!L$28,0)-MAX(BO678-BN678,0)/Inputs!$B$17)*DCF!L$6</f>
        <v>8028.2073656052926</v>
      </c>
      <c r="CW678" s="15">
        <f ca="1">(BP678*DCF!M$28-DCF!M$5*MAX(BP678*DCF!M$28,0)-MAX(BP678-BO678,0)/Inputs!$B$17)*DCF!M$6</f>
        <v>8085.545461207691</v>
      </c>
      <c r="CX678" s="15">
        <f ca="1">(BQ678*DCF!C$46-DCF!C$5*MAX(BQ678*DCF!C$46,0)-MAX(BQ678-Inputs!$B$20,0)/Inputs!$B$24)*DCF!C$6</f>
        <v>-749.23150007137974</v>
      </c>
      <c r="CY678" s="15">
        <f ca="1">(BR678*DCF!D$46-DCF!D$5*MAX(BR678*DCF!D$46,0)-MAX(BR678-BQ678,0)/Inputs!$B$24)*DCF!D$6</f>
        <v>-496.98333799570167</v>
      </c>
      <c r="CZ678" s="15">
        <f ca="1">(BS678*DCF!E$46-DCF!E$5*MAX(BS678*DCF!E$46,0)-MAX(BS678-BR678,0)/Inputs!$B$24)*DCF!E$6</f>
        <v>-724.88670243788465</v>
      </c>
      <c r="DA678" s="15">
        <f ca="1">(BT678*DCF!F$46-DCF!F$5*MAX(BT678*DCF!F$46,0)-MAX(BT678-BS678,0)/Inputs!$B$24)*DCF!F$6</f>
        <v>-606.44338605087023</v>
      </c>
      <c r="DB678" s="15">
        <f ca="1">(BU678*DCF!G$46-DCF!G$5*MAX(BU678*DCF!G$46,0)-MAX(BU678-BT678,0)/Inputs!$B$24)*DCF!G$6</f>
        <v>-1483.6789903572608</v>
      </c>
      <c r="DC678" s="15">
        <f ca="1">(BV678*DCF!H$46-DCF!H$5*MAX(BV678*DCF!H$46,0)-MAX(BV678-BU678,0)/Inputs!$B$24)*DCF!H$6</f>
        <v>0</v>
      </c>
      <c r="DD678" s="15">
        <f ca="1">(BW678*DCF!I$46-DCF!I$5*MAX(BW678*DCF!I$46,0)-MAX(BW678-BV678,0)/Inputs!$B$24)*DCF!I$6</f>
        <v>-810.73015267573885</v>
      </c>
      <c r="DE678" s="15">
        <f ca="1">(BX678*DCF!J$46-DCF!J$5*MAX(BX678*DCF!J$46,0)-MAX(BX678-BW678,0)/Inputs!$B$24)*DCF!J$6</f>
        <v>127.0419907827095</v>
      </c>
      <c r="DF678" s="15">
        <f ca="1">(BY678*DCF!K$46-DCF!K$5*MAX(BY678*DCF!K$46,0)-MAX(BY678-BX678,0)/Inputs!$B$24)*DCF!K$6</f>
        <v>-132.58464526992765</v>
      </c>
      <c r="DG678" s="15">
        <f ca="1">(BZ678*DCF!L$46-DCF!L$5*MAX(BZ678*DCF!L$46,0)-MAX(BZ678-BY678,0)/Inputs!$B$24)*DCF!L$6</f>
        <v>108.92001015254789</v>
      </c>
      <c r="DH678" s="15">
        <f ca="1">(CA678*DCF!M$46-DCF!M$5*MAX(CA678*DCF!M$46,0)-MAX(CA678-BZ678,0)/Inputs!$B$24)*DCF!M$6</f>
        <v>52.888084695053905</v>
      </c>
      <c r="DI678" s="15">
        <f ca="1">SUM(CB678:CL678)+BE678*DCF!M$10*(1+Inputs!$B$30)*(1-Inputs!$B$33)*(1-Inputs!$B$30/Inputs!$B$31)/(Inputs!$B$29-Inputs!$B$30)*DCF!M$6</f>
        <v>101552.36648710608</v>
      </c>
      <c r="DJ678" s="15">
        <f ca="1">SUM(CM678:CW678)+BP678*DCF!M$28*(1+Inputs!$B$30)*(1-Inputs!$B$33)*(1-Inputs!$B$30/Inputs!$B$31)/(Inputs!$B$29-Inputs!$B$30)*DCF!M$6</f>
        <v>218590.50213194054</v>
      </c>
      <c r="DK678" s="15">
        <f ca="1">SUM(CX678:DH678)+CA678*DCF!M$46*(1+Inputs!$B$30)*(1-Inputs!$B$33)*(1-Inputs!$B$30/Inputs!$B$31)/(Inputs!$B$29-Inputs!$B$30)*DCF!M$6</f>
        <v>53554.681056566333</v>
      </c>
      <c r="DM678" s="15">
        <f ca="1">DI678+DJ678+DK678+Inputs!$B$34+Inputs!$B$36-Inputs!$B$35</f>
        <v>450548.54967561294</v>
      </c>
    </row>
    <row r="679" spans="1:117" x14ac:dyDescent="0.75">
      <c r="A679" s="11">
        <v>666</v>
      </c>
      <c r="C679" s="24">
        <f t="shared" ca="1" si="396"/>
        <v>1.5924459919037541</v>
      </c>
      <c r="D679" s="24">
        <f t="shared" ca="1" si="396"/>
        <v>-2.0296572179797074</v>
      </c>
      <c r="E679" s="24">
        <f t="shared" ca="1" si="396"/>
        <v>0.14698741512143196</v>
      </c>
      <c r="F679" s="24">
        <f t="shared" ca="1" si="396"/>
        <v>-0.71274203900171651</v>
      </c>
      <c r="G679" s="24">
        <f t="shared" ca="1" si="396"/>
        <v>0.5717657200826356</v>
      </c>
      <c r="H679" s="24">
        <f t="shared" ca="1" si="396"/>
        <v>-1.4226096146763498</v>
      </c>
      <c r="I679" s="24">
        <f t="shared" ca="1" si="396"/>
        <v>0.23348952093923223</v>
      </c>
      <c r="J679" s="24">
        <f t="shared" ca="1" si="396"/>
        <v>0.14420836133233103</v>
      </c>
      <c r="K679" s="24">
        <f t="shared" ca="1" si="396"/>
        <v>-0.7671156907103911</v>
      </c>
      <c r="L679" s="24">
        <f t="shared" ca="1" si="396"/>
        <v>0.80274675226371317</v>
      </c>
      <c r="M679" s="24">
        <f t="shared" ca="1" si="396"/>
        <v>-0.4838719816287122</v>
      </c>
      <c r="N679" s="24">
        <f ca="1">SQRT(Inputs!$B$38)*C679+SQRT(1-Inputs!$B$38)*_xlfn.NORM.S.INV(RAND())</f>
        <v>0.16827886212470577</v>
      </c>
      <c r="O679" s="24">
        <f ca="1">SQRT(Inputs!$B$38)*D679+SQRT(1-Inputs!$B$38)*_xlfn.NORM.S.INV(RAND())</f>
        <v>-2.0968484421143274</v>
      </c>
      <c r="P679" s="24">
        <f ca="1">SQRT(Inputs!$B$38)*E679+SQRT(1-Inputs!$B$38)*_xlfn.NORM.S.INV(RAND())</f>
        <v>0.27513355476824347</v>
      </c>
      <c r="Q679" s="24">
        <f ca="1">SQRT(Inputs!$B$38)*F679+SQRT(1-Inputs!$B$38)*_xlfn.NORM.S.INV(RAND())</f>
        <v>-2.014882209796101</v>
      </c>
      <c r="R679" s="24">
        <f ca="1">SQRT(Inputs!$B$38)*G679+SQRT(1-Inputs!$B$38)*_xlfn.NORM.S.INV(RAND())</f>
        <v>-0.17428675283314027</v>
      </c>
      <c r="S679" s="24">
        <f ca="1">SQRT(Inputs!$B$38)*H679+SQRT(1-Inputs!$B$38)*_xlfn.NORM.S.INV(RAND())</f>
        <v>-1.1996242618314643</v>
      </c>
      <c r="T679" s="24">
        <f ca="1">SQRT(Inputs!$B$38)*I679+SQRT(1-Inputs!$B$38)*_xlfn.NORM.S.INV(RAND())</f>
        <v>0.21891349627482423</v>
      </c>
      <c r="U679" s="24">
        <f ca="1">SQRT(Inputs!$B$38)*J679+SQRT(1-Inputs!$B$38)*_xlfn.NORM.S.INV(RAND())</f>
        <v>-0.22004342123737763</v>
      </c>
      <c r="V679" s="24">
        <f ca="1">SQRT(Inputs!$B$38)*K679+SQRT(1-Inputs!$B$38)*_xlfn.NORM.S.INV(RAND())</f>
        <v>-0.33045297180877331</v>
      </c>
      <c r="W679" s="24">
        <f ca="1">SQRT(Inputs!$B$38)*L679+SQRT(1-Inputs!$B$38)*_xlfn.NORM.S.INV(RAND())</f>
        <v>0.61717531274284143</v>
      </c>
      <c r="X679" s="24">
        <f ca="1">SQRT(Inputs!$B$38)*M679+SQRT(1-Inputs!$B$38)*_xlfn.NORM.S.INV(RAND())</f>
        <v>1.377008510035044</v>
      </c>
      <c r="Y679" s="24">
        <f ca="1">SQRT(Inputs!$B$38)*C679+SQRT(1-Inputs!$B$38)*_xlfn.NORM.S.INV(RAND())</f>
        <v>0.35036857259094245</v>
      </c>
      <c r="Z679" s="24">
        <f ca="1">SQRT(Inputs!$B$38)*D679+SQRT(1-Inputs!$B$38)*_xlfn.NORM.S.INV(RAND())</f>
        <v>-0.76445853978705336</v>
      </c>
      <c r="AA679" s="24">
        <f ca="1">SQRT(Inputs!$B$38)*E679+SQRT(1-Inputs!$B$38)*_xlfn.NORM.S.INV(RAND())</f>
        <v>-1.1759368333033413</v>
      </c>
      <c r="AB679" s="24">
        <f ca="1">SQRT(Inputs!$B$38)*F679+SQRT(1-Inputs!$B$38)*_xlfn.NORM.S.INV(RAND())</f>
        <v>-0.60149021947992132</v>
      </c>
      <c r="AC679" s="24">
        <f ca="1">SQRT(Inputs!$B$38)*G679+SQRT(1-Inputs!$B$38)*_xlfn.NORM.S.INV(RAND())</f>
        <v>0.4283570359130987</v>
      </c>
      <c r="AD679" s="24">
        <f ca="1">SQRT(Inputs!$B$38)*H679+SQRT(1-Inputs!$B$38)*_xlfn.NORM.S.INV(RAND())</f>
        <v>-1.7458190196626118</v>
      </c>
      <c r="AE679" s="24">
        <f ca="1">SQRT(Inputs!$B$38)*I679+SQRT(1-Inputs!$B$38)*_xlfn.NORM.S.INV(RAND())</f>
        <v>-0.72498379108830213</v>
      </c>
      <c r="AF679" s="24">
        <f ca="1">SQRT(Inputs!$B$38)*J679+SQRT(1-Inputs!$B$38)*_xlfn.NORM.S.INV(RAND())</f>
        <v>0.11935902819648166</v>
      </c>
      <c r="AG679" s="24">
        <f ca="1">SQRT(Inputs!$B$38)*K679+SQRT(1-Inputs!$B$38)*_xlfn.NORM.S.INV(RAND())</f>
        <v>3.8501519671525652E-2</v>
      </c>
      <c r="AH679" s="24">
        <f ca="1">SQRT(Inputs!$B$38)*L679+SQRT(1-Inputs!$B$38)*_xlfn.NORM.S.INV(RAND())</f>
        <v>2.5954987895008848</v>
      </c>
      <c r="AI679" s="24">
        <f ca="1">SQRT(Inputs!$B$38)*M679+SQRT(1-Inputs!$B$38)*_xlfn.NORM.S.INV(RAND())</f>
        <v>-4.5659480088943077E-2</v>
      </c>
      <c r="AJ679" s="24">
        <f ca="1">SQRT(Inputs!$B$38)*C679+SQRT(1-Inputs!$B$38)*_xlfn.NORM.S.INV(RAND())</f>
        <v>0.13739450185691093</v>
      </c>
      <c r="AK679" s="24">
        <f ca="1">SQRT(Inputs!$B$38)*D679+SQRT(1-Inputs!$B$38)*_xlfn.NORM.S.INV(RAND())</f>
        <v>-1.2767719264764683</v>
      </c>
      <c r="AL679" s="24">
        <f ca="1">SQRT(Inputs!$B$38)*E679+SQRT(1-Inputs!$B$38)*_xlfn.NORM.S.INV(RAND())</f>
        <v>0.52263971274257237</v>
      </c>
      <c r="AM679" s="24">
        <f ca="1">SQRT(Inputs!$B$38)*F679+SQRT(1-Inputs!$B$38)*_xlfn.NORM.S.INV(RAND())</f>
        <v>-1.0168517436690023</v>
      </c>
      <c r="AN679" s="24">
        <f ca="1">SQRT(Inputs!$B$38)*G679+SQRT(1-Inputs!$B$38)*_xlfn.NORM.S.INV(RAND())</f>
        <v>-0.27936095911090986</v>
      </c>
      <c r="AO679" s="24">
        <f ca="1">SQRT(Inputs!$B$38)*H679+SQRT(1-Inputs!$B$38)*_xlfn.NORM.S.INV(RAND())</f>
        <v>-0.14845297547251446</v>
      </c>
      <c r="AP679" s="24">
        <f ca="1">SQRT(Inputs!$B$38)*I679+SQRT(1-Inputs!$B$38)*_xlfn.NORM.S.INV(RAND())</f>
        <v>2.2047664967644631</v>
      </c>
      <c r="AQ679" s="24">
        <f ca="1">SQRT(Inputs!$B$38)*J679+SQRT(1-Inputs!$B$38)*_xlfn.NORM.S.INV(RAND())</f>
        <v>-0.85194649151767188</v>
      </c>
      <c r="AR679" s="24">
        <f ca="1">SQRT(Inputs!$B$38)*K679+SQRT(1-Inputs!$B$38)*_xlfn.NORM.S.INV(RAND())</f>
        <v>-5.8157050844300451E-2</v>
      </c>
      <c r="AS679" s="24">
        <f ca="1">SQRT(Inputs!$B$38)*L679+SQRT(1-Inputs!$B$38)*_xlfn.NORM.S.INV(RAND())</f>
        <v>-1.1491576062843882</v>
      </c>
      <c r="AT679" s="24">
        <f ca="1">SQRT(Inputs!$B$38)*M679+SQRT(1-Inputs!$B$38)*_xlfn.NORM.S.INV(RAND())</f>
        <v>9.7801885813387945E-2</v>
      </c>
      <c r="AU679" s="15">
        <f ca="1">Inputs!$B$6*EXP($B$8-0.5*C$5^2+C$5*N679)</f>
        <v>5099.2677659955471</v>
      </c>
      <c r="AV679" s="15">
        <f t="shared" ca="1" si="365"/>
        <v>4560.2434315346409</v>
      </c>
      <c r="AW679" s="15">
        <f t="shared" ca="1" si="366"/>
        <v>5770.6340575643535</v>
      </c>
      <c r="AX679" s="15">
        <f t="shared" ca="1" si="367"/>
        <v>5477.4784900019995</v>
      </c>
      <c r="AY679" s="15">
        <f t="shared" ca="1" si="368"/>
        <v>6559.1606762436477</v>
      </c>
      <c r="AZ679" s="15">
        <f t="shared" ca="1" si="369"/>
        <v>7029.3178243034645</v>
      </c>
      <c r="BA679" s="15">
        <f t="shared" ca="1" si="370"/>
        <v>8801.4488010568784</v>
      </c>
      <c r="BB679" s="15">
        <f t="shared" ca="1" si="371"/>
        <v>10540.693886327956</v>
      </c>
      <c r="BC679" s="15">
        <f t="shared" ca="1" si="372"/>
        <v>12504.365999464719</v>
      </c>
      <c r="BD679" s="15">
        <f t="shared" ca="1" si="373"/>
        <v>16229.365305069732</v>
      </c>
      <c r="BE679" s="15">
        <f t="shared" ca="1" si="374"/>
        <v>22544.3599049201</v>
      </c>
      <c r="BF679" s="15">
        <f ca="1">Inputs!$B$13*EXP($B$9-0.5*C$6^2+C$6*Y679)</f>
        <v>14825.871255174203</v>
      </c>
      <c r="BG679" s="15">
        <f t="shared" ca="1" si="375"/>
        <v>15740.699691737838</v>
      </c>
      <c r="BH679" s="15">
        <f t="shared" ca="1" si="376"/>
        <v>15824.354976806724</v>
      </c>
      <c r="BI679" s="15">
        <f t="shared" ca="1" si="377"/>
        <v>17658.481698575109</v>
      </c>
      <c r="BJ679" s="15">
        <f t="shared" ca="1" si="378"/>
        <v>23026.959347973494</v>
      </c>
      <c r="BK679" s="15">
        <f t="shared" ca="1" si="379"/>
        <v>22282.670638749041</v>
      </c>
      <c r="BL679" s="15">
        <f t="shared" ca="1" si="380"/>
        <v>24917.070114208404</v>
      </c>
      <c r="BM679" s="15">
        <f t="shared" ca="1" si="381"/>
        <v>31085.989660974992</v>
      </c>
      <c r="BN679" s="15">
        <f t="shared" ca="1" si="382"/>
        <v>38408.678693610484</v>
      </c>
      <c r="BO679" s="15">
        <f t="shared" ca="1" si="383"/>
        <v>63900.143305675076</v>
      </c>
      <c r="BP679" s="15">
        <f t="shared" ca="1" si="384"/>
        <v>78243.298787168693</v>
      </c>
      <c r="BQ679" s="15">
        <f ca="1">Inputs!$B$20*EXP($B$10-0.5*C$7^2+C$7*AJ679)</f>
        <v>4503.7251163392157</v>
      </c>
      <c r="BR679" s="15">
        <f t="shared" ca="1" si="385"/>
        <v>4073.9340652411083</v>
      </c>
      <c r="BS679" s="15">
        <f t="shared" ca="1" si="386"/>
        <v>6482.3303924263055</v>
      </c>
      <c r="BT679" s="15">
        <f t="shared" ca="1" si="387"/>
        <v>6845.0654848322565</v>
      </c>
      <c r="BU679" s="15">
        <f t="shared" ca="1" si="388"/>
        <v>8866.3785922939842</v>
      </c>
      <c r="BV679" s="15">
        <f t="shared" ca="1" si="389"/>
        <v>11929.931900542579</v>
      </c>
      <c r="BW679" s="15">
        <f t="shared" ca="1" si="390"/>
        <v>26546.556304017235</v>
      </c>
      <c r="BX679" s="15">
        <f t="shared" ca="1" si="391"/>
        <v>31300.119456250392</v>
      </c>
      <c r="BY679" s="15">
        <f t="shared" ca="1" si="392"/>
        <v>43371.498474481057</v>
      </c>
      <c r="BZ679" s="15">
        <f t="shared" ca="1" si="393"/>
        <v>49267.325288735126</v>
      </c>
      <c r="CA679" s="15">
        <f t="shared" ca="1" si="394"/>
        <v>70418.909340004349</v>
      </c>
      <c r="CB679" s="15">
        <f ca="1">(AU679*DCF!C$10-DCF!C$5*MAX(AU679*DCF!C$10,0)-MAX(AU679-Inputs!$B$6,0)/Inputs!$B$10)*DCF!C$6</f>
        <v>1042.0972670610893</v>
      </c>
      <c r="CC679" s="15">
        <f ca="1">(AV679*DCF!D$10-DCF!D$5*MAX(AV679*DCF!D$10,0)-MAX(AV679-AU679,0)/Inputs!$B$10)*DCF!D$6</f>
        <v>1111.5284418014319</v>
      </c>
      <c r="CD679" s="15">
        <f ca="1">(AW679*DCF!E$10-DCF!E$5*MAX(AW679*DCF!E$10,0)-MAX(AW679-AV679,0)/Inputs!$B$10)*DCF!E$6</f>
        <v>1059.7174498406805</v>
      </c>
      <c r="CE679" s="15">
        <f ca="1">(AX679*DCF!F$10-DCF!F$5*MAX(AX679*DCF!F$10,0)-MAX(AX679-AW679,0)/Inputs!$B$10)*DCF!F$6</f>
        <v>1195.7248250018224</v>
      </c>
      <c r="CF679" s="15">
        <f ca="1">(AY679*DCF!G$10-DCF!G$5*MAX(AY679*DCF!G$10,0)-MAX(AY679-AX679,0)/Inputs!$B$10)*DCF!G$6</f>
        <v>1143.5304627515502</v>
      </c>
      <c r="CG679" s="15">
        <f ca="1">(AZ679*DCF!H$10-DCF!H$5*MAX(AZ679*DCF!H$10,0)-MAX(AZ679-AY679,0)/Inputs!$B$10)*DCF!H$6</f>
        <v>1281.2622672718492</v>
      </c>
      <c r="CH679" s="15">
        <f ca="1">(BA679*DCF!I$10-DCF!I$5*MAX(BA679*DCF!I$10,0)-MAX(BA679-AZ679,0)/Inputs!$B$10)*DCF!I$6</f>
        <v>1317.0120480776945</v>
      </c>
      <c r="CI679" s="15">
        <f ca="1">(BB679*DCF!J$10-DCF!J$5*MAX(BB679*DCF!J$10,0)-MAX(BB679-BA679,0)/Inputs!$B$10)*DCF!J$6</f>
        <v>1545.2535965082445</v>
      </c>
      <c r="CJ679" s="15">
        <f ca="1">(BC679*DCF!K$10-DCF!K$5*MAX(BC679*DCF!K$10,0)-MAX(BC679-BB679,0)/Inputs!$B$10)*DCF!K$6</f>
        <v>1738.117901383562</v>
      </c>
      <c r="CK679" s="15">
        <f ca="1">(BD679*DCF!L$10-DCF!L$5*MAX(BD679*DCF!L$10,0)-MAX(BD679-BC679,0)/Inputs!$B$10)*DCF!L$6</f>
        <v>1965.9941818730724</v>
      </c>
      <c r="CL679" s="15">
        <f ca="1">(BE679*DCF!M$10-DCF!M$5*MAX(BE679*DCF!M$10,0)-MAX(BE679-BD679,0)/Inputs!$B$10)*DCF!M$6</f>
        <v>2426.9071923014794</v>
      </c>
      <c r="CM679" s="15">
        <f ca="1">(BF679*DCF!C$28-DCF!C$5*MAX(BF679*DCF!C$28,0)-MAX(BF679-Inputs!$B$13,0)/Inputs!$B$17)*DCF!C$6</f>
        <v>3730.562082389396</v>
      </c>
      <c r="CN679" s="15">
        <f ca="1">(BG679*DCF!D$28-DCF!D$5*MAX(BG679*DCF!D$28,0)-MAX(BG679-BF679,0)/Inputs!$B$17)*DCF!D$6</f>
        <v>4440.8242496715748</v>
      </c>
      <c r="CO679" s="15">
        <f ca="1">(BH679*DCF!E$28-DCF!E$5*MAX(BH679*DCF!E$28,0)-MAX(BH679-BG679,0)/Inputs!$B$17)*DCF!E$6</f>
        <v>4465.2517997232762</v>
      </c>
      <c r="CP679" s="15">
        <f ca="1">(BI679*DCF!F$28-DCF!F$5*MAX(BI679*DCF!F$28,0)-MAX(BI679-BH679,0)/Inputs!$B$17)*DCF!F$6</f>
        <v>4459.8808812428797</v>
      </c>
      <c r="CQ679" s="15">
        <f ca="1">(BJ679*DCF!G$28-DCF!G$5*MAX(BJ679*DCF!G$28,0)-MAX(BJ679-BI679,0)/Inputs!$B$17)*DCF!G$6</f>
        <v>5071.5944013236276</v>
      </c>
      <c r="CR679" s="15">
        <f ca="1">(BK679*DCF!H$28-DCF!H$5*MAX(BK679*DCF!H$28,0)-MAX(BK679-BJ679,0)/Inputs!$B$17)*DCF!H$6</f>
        <v>5510.7502876110575</v>
      </c>
      <c r="CS679" s="15">
        <f ca="1">(BL679*DCF!I$28-DCF!I$5*MAX(BL679*DCF!I$28,0)-MAX(BL679-BK679,0)/Inputs!$B$17)*DCF!I$6</f>
        <v>5481.2076248255335</v>
      </c>
      <c r="CT679" s="15">
        <f ca="1">(BM679*DCF!J$28-DCF!J$5*MAX(BM679*DCF!J$28,0)-MAX(BM679-BL679,0)/Inputs!$B$17)*DCF!J$6</f>
        <v>6116.8080030545016</v>
      </c>
      <c r="CU679" s="15">
        <f ca="1">(BN679*DCF!K$28-DCF!K$5*MAX(BN679*DCF!K$28,0)-MAX(BN679-BM679,0)/Inputs!$B$17)*DCF!K$6</f>
        <v>7214.3370729987664</v>
      </c>
      <c r="CV679" s="15">
        <f ca="1">(BO679*DCF!L$28-DCF!L$5*MAX(BO679*DCF!L$28,0)-MAX(BO679-BN679,0)/Inputs!$B$17)*DCF!L$6</f>
        <v>9865.018117907648</v>
      </c>
      <c r="CW679" s="15">
        <f ca="1">(BP679*DCF!M$28-DCF!M$5*MAX(BP679*DCF!M$28,0)-MAX(BP679-BO679,0)/Inputs!$B$17)*DCF!M$6</f>
        <v>13222.259168094604</v>
      </c>
      <c r="CX679" s="15">
        <f ca="1">(BQ679*DCF!C$46-DCF!C$5*MAX(BQ679*DCF!C$46,0)-MAX(BQ679-Inputs!$B$20,0)/Inputs!$B$24)*DCF!C$6</f>
        <v>-1641.8418819902186</v>
      </c>
      <c r="CY679" s="15">
        <f ca="1">(BR679*DCF!D$46-DCF!D$5*MAX(BR679*DCF!D$46,0)-MAX(BR679-BQ679,0)/Inputs!$B$24)*DCF!D$6</f>
        <v>-695.32553956613697</v>
      </c>
      <c r="CZ679" s="15">
        <f ca="1">(BS679*DCF!E$46-DCF!E$5*MAX(BS679*DCF!E$46,0)-MAX(BS679-BR679,0)/Inputs!$B$24)*DCF!E$6</f>
        <v>-1715.8703855626206</v>
      </c>
      <c r="DA679" s="15">
        <f ca="1">(BT679*DCF!F$46-DCF!F$5*MAX(BT679*DCF!F$46,0)-MAX(BT679-BS679,0)/Inputs!$B$24)*DCF!F$6</f>
        <v>-630.5842604868426</v>
      </c>
      <c r="DB679" s="15">
        <f ca="1">(BU679*DCF!G$46-DCF!G$5*MAX(BU679*DCF!G$46,0)-MAX(BU679-BT679,0)/Inputs!$B$24)*DCF!G$6</f>
        <v>-978.17725109910077</v>
      </c>
      <c r="DC679" s="15">
        <f ca="1">(BV679*DCF!H$46-DCF!H$5*MAX(BV679*DCF!H$46,0)-MAX(BV679-BU679,0)/Inputs!$B$24)*DCF!H$6</f>
        <v>-951.98041983570261</v>
      </c>
      <c r="DD679" s="15">
        <f ca="1">(BW679*DCF!I$46-DCF!I$5*MAX(BW679*DCF!I$46,0)-MAX(BW679-BV679,0)/Inputs!$B$24)*DCF!I$6</f>
        <v>-3582.7644076209363</v>
      </c>
      <c r="DE679" s="15">
        <f ca="1">(BX679*DCF!J$46-DCF!J$5*MAX(BX679*DCF!J$46,0)-MAX(BX679-BW679,0)/Inputs!$B$24)*DCF!J$6</f>
        <v>52.386144831632464</v>
      </c>
      <c r="DF679" s="15">
        <f ca="1">(BY679*DCF!K$46-DCF!K$5*MAX(BY679*DCF!K$46,0)-MAX(BY679-BX679,0)/Inputs!$B$24)*DCF!K$6</f>
        <v>-479.64170677882811</v>
      </c>
      <c r="DG679" s="15">
        <f ca="1">(BZ679*DCF!L$46-DCF!L$5*MAX(BZ679*DCF!L$46,0)-MAX(BZ679-BY679,0)/Inputs!$B$24)*DCF!L$6</f>
        <v>2071.3774259116999</v>
      </c>
      <c r="DH679" s="15">
        <f ca="1">(CA679*DCF!M$46-DCF!M$5*MAX(CA679*DCF!M$46,0)-MAX(CA679-BZ679,0)/Inputs!$B$24)*DCF!M$6</f>
        <v>1098.6963048746281</v>
      </c>
      <c r="DI679" s="15">
        <f ca="1">SUM(CB679:CL679)+BE679*DCF!M$10*(1+Inputs!$B$30)*(1-Inputs!$B$33)*(1-Inputs!$B$30/Inputs!$B$31)/(Inputs!$B$29-Inputs!$B$30)*DCF!M$6</f>
        <v>78568.397367562182</v>
      </c>
      <c r="DJ679" s="15">
        <f ca="1">SUM(CM679:CW679)+BP679*DCF!M$28*(1+Inputs!$B$30)*(1-Inputs!$B$33)*(1-Inputs!$B$30/Inputs!$B$31)/(Inputs!$B$29-Inputs!$B$30)*DCF!M$6</f>
        <v>359914.67393578135</v>
      </c>
      <c r="DK679" s="15">
        <f ca="1">SUM(CX679:DH679)+CA679*DCF!M$46*(1+Inputs!$B$30)*(1-Inputs!$B$33)*(1-Inputs!$B$30/Inputs!$B$31)/(Inputs!$B$29-Inputs!$B$30)*DCF!M$6</f>
        <v>101422.24951540338</v>
      </c>
      <c r="DM679" s="15">
        <f ca="1">DI679+DJ679+DK679+Inputs!$B$34+Inputs!$B$36-Inputs!$B$35</f>
        <v>616756.32081874693</v>
      </c>
    </row>
    <row r="680" spans="1:117" x14ac:dyDescent="0.75">
      <c r="A680" s="11">
        <v>667</v>
      </c>
      <c r="C680" s="24">
        <f t="shared" ca="1" si="396"/>
        <v>-0.33440447832654374</v>
      </c>
      <c r="D680" s="24">
        <f t="shared" ca="1" si="396"/>
        <v>7.7921195966169546E-2</v>
      </c>
      <c r="E680" s="24">
        <f t="shared" ca="1" si="396"/>
        <v>-1.0427299257645262</v>
      </c>
      <c r="F680" s="24">
        <f t="shared" ca="1" si="396"/>
        <v>2.6876349166166436E-2</v>
      </c>
      <c r="G680" s="24">
        <f t="shared" ca="1" si="396"/>
        <v>-0.10810751841919954</v>
      </c>
      <c r="H680" s="24">
        <f t="shared" ca="1" si="396"/>
        <v>0.68978459752638221</v>
      </c>
      <c r="I680" s="24">
        <f t="shared" ca="1" si="396"/>
        <v>-0.28868090494487525</v>
      </c>
      <c r="J680" s="24">
        <f t="shared" ca="1" si="396"/>
        <v>-0.37737685433681284</v>
      </c>
      <c r="K680" s="24">
        <f t="shared" ca="1" si="396"/>
        <v>0.6420680090825206</v>
      </c>
      <c r="L680" s="24">
        <f t="shared" ca="1" si="396"/>
        <v>0.61724601706422555</v>
      </c>
      <c r="M680" s="24">
        <f t="shared" ca="1" si="396"/>
        <v>-0.15043008402055197</v>
      </c>
      <c r="N680" s="24">
        <f ca="1">SQRT(Inputs!$B$38)*C680+SQRT(1-Inputs!$B$38)*_xlfn.NORM.S.INV(RAND())</f>
        <v>-0.72391066261617676</v>
      </c>
      <c r="O680" s="24">
        <f ca="1">SQRT(Inputs!$B$38)*D680+SQRT(1-Inputs!$B$38)*_xlfn.NORM.S.INV(RAND())</f>
        <v>4.3265533619212898E-2</v>
      </c>
      <c r="P680" s="24">
        <f ca="1">SQRT(Inputs!$B$38)*E680+SQRT(1-Inputs!$B$38)*_xlfn.NORM.S.INV(RAND())</f>
        <v>-0.4013179767629757</v>
      </c>
      <c r="Q680" s="24">
        <f ca="1">SQRT(Inputs!$B$38)*F680+SQRT(1-Inputs!$B$38)*_xlfn.NORM.S.INV(RAND())</f>
        <v>0.13411413152774174</v>
      </c>
      <c r="R680" s="24">
        <f ca="1">SQRT(Inputs!$B$38)*G680+SQRT(1-Inputs!$B$38)*_xlfn.NORM.S.INV(RAND())</f>
        <v>0.89585150305802852</v>
      </c>
      <c r="S680" s="24">
        <f ca="1">SQRT(Inputs!$B$38)*H680+SQRT(1-Inputs!$B$38)*_xlfn.NORM.S.INV(RAND())</f>
        <v>-0.69595417865081932</v>
      </c>
      <c r="T680" s="24">
        <f ca="1">SQRT(Inputs!$B$38)*I680+SQRT(1-Inputs!$B$38)*_xlfn.NORM.S.INV(RAND())</f>
        <v>-1.6504084166656248</v>
      </c>
      <c r="U680" s="24">
        <f ca="1">SQRT(Inputs!$B$38)*J680+SQRT(1-Inputs!$B$38)*_xlfn.NORM.S.INV(RAND())</f>
        <v>5.8473085976316785E-2</v>
      </c>
      <c r="V680" s="24">
        <f ca="1">SQRT(Inputs!$B$38)*K680+SQRT(1-Inputs!$B$38)*_xlfn.NORM.S.INV(RAND())</f>
        <v>1.0807270078106932</v>
      </c>
      <c r="W680" s="24">
        <f ca="1">SQRT(Inputs!$B$38)*L680+SQRT(1-Inputs!$B$38)*_xlfn.NORM.S.INV(RAND())</f>
        <v>0.63377128795547266</v>
      </c>
      <c r="X680" s="24">
        <f ca="1">SQRT(Inputs!$B$38)*M680+SQRT(1-Inputs!$B$38)*_xlfn.NORM.S.INV(RAND())</f>
        <v>-9.628303353416523E-3</v>
      </c>
      <c r="Y680" s="24">
        <f ca="1">SQRT(Inputs!$B$38)*C680+SQRT(1-Inputs!$B$38)*_xlfn.NORM.S.INV(RAND())</f>
        <v>0.48778676606013582</v>
      </c>
      <c r="Z680" s="24">
        <f ca="1">SQRT(Inputs!$B$38)*D680+SQRT(1-Inputs!$B$38)*_xlfn.NORM.S.INV(RAND())</f>
        <v>0.99276338142483567</v>
      </c>
      <c r="AA680" s="24">
        <f ca="1">SQRT(Inputs!$B$38)*E680+SQRT(1-Inputs!$B$38)*_xlfn.NORM.S.INV(RAND())</f>
        <v>-2.2661696691496842</v>
      </c>
      <c r="AB680" s="24">
        <f ca="1">SQRT(Inputs!$B$38)*F680+SQRT(1-Inputs!$B$38)*_xlfn.NORM.S.INV(RAND())</f>
        <v>1.0273008093007523</v>
      </c>
      <c r="AC680" s="24">
        <f ca="1">SQRT(Inputs!$B$38)*G680+SQRT(1-Inputs!$B$38)*_xlfn.NORM.S.INV(RAND())</f>
        <v>-0.404438019206182</v>
      </c>
      <c r="AD680" s="24">
        <f ca="1">SQRT(Inputs!$B$38)*H680+SQRT(1-Inputs!$B$38)*_xlfn.NORM.S.INV(RAND())</f>
        <v>-0.48809514002971044</v>
      </c>
      <c r="AE680" s="24">
        <f ca="1">SQRT(Inputs!$B$38)*I680+SQRT(1-Inputs!$B$38)*_xlfn.NORM.S.INV(RAND())</f>
        <v>0.95859768345009588</v>
      </c>
      <c r="AF680" s="24">
        <f ca="1">SQRT(Inputs!$B$38)*J680+SQRT(1-Inputs!$B$38)*_xlfn.NORM.S.INV(RAND())</f>
        <v>-0.25489418684327725</v>
      </c>
      <c r="AG680" s="24">
        <f ca="1">SQRT(Inputs!$B$38)*K680+SQRT(1-Inputs!$B$38)*_xlfn.NORM.S.INV(RAND())</f>
        <v>1.1563783776222099</v>
      </c>
      <c r="AH680" s="24">
        <f ca="1">SQRT(Inputs!$B$38)*L680+SQRT(1-Inputs!$B$38)*_xlfn.NORM.S.INV(RAND())</f>
        <v>0.84923438760539249</v>
      </c>
      <c r="AI680" s="24">
        <f ca="1">SQRT(Inputs!$B$38)*M680+SQRT(1-Inputs!$B$38)*_xlfn.NORM.S.INV(RAND())</f>
        <v>7.4739110109846685E-2</v>
      </c>
      <c r="AJ680" s="24">
        <f ca="1">SQRT(Inputs!$B$38)*C680+SQRT(1-Inputs!$B$38)*_xlfn.NORM.S.INV(RAND())</f>
        <v>0.66717228832494202</v>
      </c>
      <c r="AK680" s="24">
        <f ca="1">SQRT(Inputs!$B$38)*D680+SQRT(1-Inputs!$B$38)*_xlfn.NORM.S.INV(RAND())</f>
        <v>-0.38197493619115208</v>
      </c>
      <c r="AL680" s="24">
        <f ca="1">SQRT(Inputs!$B$38)*E680+SQRT(1-Inputs!$B$38)*_xlfn.NORM.S.INV(RAND())</f>
        <v>-0.87201074941412027</v>
      </c>
      <c r="AM680" s="24">
        <f ca="1">SQRT(Inputs!$B$38)*F680+SQRT(1-Inputs!$B$38)*_xlfn.NORM.S.INV(RAND())</f>
        <v>-0.14561178423007298</v>
      </c>
      <c r="AN680" s="24">
        <f ca="1">SQRT(Inputs!$B$38)*G680+SQRT(1-Inputs!$B$38)*_xlfn.NORM.S.INV(RAND())</f>
        <v>-0.88594952257031445</v>
      </c>
      <c r="AO680" s="24">
        <f ca="1">SQRT(Inputs!$B$38)*H680+SQRT(1-Inputs!$B$38)*_xlfn.NORM.S.INV(RAND())</f>
        <v>0.69308774808603935</v>
      </c>
      <c r="AP680" s="24">
        <f ca="1">SQRT(Inputs!$B$38)*I680+SQRT(1-Inputs!$B$38)*_xlfn.NORM.S.INV(RAND())</f>
        <v>0.7324446335650957</v>
      </c>
      <c r="AQ680" s="24">
        <f ca="1">SQRT(Inputs!$B$38)*J680+SQRT(1-Inputs!$B$38)*_xlfn.NORM.S.INV(RAND())</f>
        <v>-1.9072604020087971</v>
      </c>
      <c r="AR680" s="24">
        <f ca="1">SQRT(Inputs!$B$38)*K680+SQRT(1-Inputs!$B$38)*_xlfn.NORM.S.INV(RAND())</f>
        <v>-0.96380141061930669</v>
      </c>
      <c r="AS680" s="24">
        <f ca="1">SQRT(Inputs!$B$38)*L680+SQRT(1-Inputs!$B$38)*_xlfn.NORM.S.INV(RAND())</f>
        <v>-0.34564116755887137</v>
      </c>
      <c r="AT680" s="24">
        <f ca="1">SQRT(Inputs!$B$38)*M680+SQRT(1-Inputs!$B$38)*_xlfn.NORM.S.INV(RAND())</f>
        <v>1.5918357872769515</v>
      </c>
      <c r="AU680" s="15">
        <f ca="1">Inputs!$B$6*EXP($B$8-0.5*C$5^2+C$5*N680)</f>
        <v>4413.5329536179152</v>
      </c>
      <c r="AV680" s="15">
        <f t="shared" ca="1" si="365"/>
        <v>5406.5965534448433</v>
      </c>
      <c r="AW680" s="15">
        <f t="shared" ca="1" si="366"/>
        <v>6245.0252028174154</v>
      </c>
      <c r="AX680" s="15">
        <f t="shared" ca="1" si="367"/>
        <v>7753.3764457874449</v>
      </c>
      <c r="AY680" s="15">
        <f t="shared" ca="1" si="368"/>
        <v>10520.496997571487</v>
      </c>
      <c r="AZ680" s="15">
        <f t="shared" ca="1" si="369"/>
        <v>11917.600268151864</v>
      </c>
      <c r="BA680" s="15">
        <f t="shared" ca="1" si="370"/>
        <v>12270.52860405339</v>
      </c>
      <c r="BB680" s="15">
        <f t="shared" ca="1" si="371"/>
        <v>15111.13426792517</v>
      </c>
      <c r="BC680" s="15">
        <f t="shared" ca="1" si="372"/>
        <v>20542.324676058317</v>
      </c>
      <c r="BD680" s="15">
        <f t="shared" ca="1" si="373"/>
        <v>26703.21759738633</v>
      </c>
      <c r="BE680" s="15">
        <f t="shared" ca="1" si="374"/>
        <v>32692.68634127326</v>
      </c>
      <c r="BF680" s="15">
        <f ca="1">Inputs!$B$13*EXP($B$9-0.5*C$6^2+C$6*Y680)</f>
        <v>15235.322063833124</v>
      </c>
      <c r="BG680" s="15">
        <f t="shared" ca="1" si="375"/>
        <v>22210.449052474352</v>
      </c>
      <c r="BH680" s="15">
        <f t="shared" ca="1" si="376"/>
        <v>18634.974955439608</v>
      </c>
      <c r="BI680" s="15">
        <f t="shared" ca="1" si="377"/>
        <v>26719.906786930154</v>
      </c>
      <c r="BJ680" s="15">
        <f t="shared" ca="1" si="378"/>
        <v>30901.806059373135</v>
      </c>
      <c r="BK680" s="15">
        <f t="shared" ca="1" si="379"/>
        <v>35487.797922669997</v>
      </c>
      <c r="BL680" s="15">
        <f t="shared" ca="1" si="380"/>
        <v>49358.541668799822</v>
      </c>
      <c r="BM680" s="15">
        <f t="shared" ca="1" si="381"/>
        <v>58781.2173742062</v>
      </c>
      <c r="BN680" s="15">
        <f t="shared" ca="1" si="382"/>
        <v>83038.996159860675</v>
      </c>
      <c r="BO680" s="15">
        <f t="shared" ca="1" si="383"/>
        <v>112771.34920155714</v>
      </c>
      <c r="BP680" s="15">
        <f t="shared" ca="1" si="384"/>
        <v>139980.70866743947</v>
      </c>
      <c r="BQ680" s="15">
        <f ca="1">Inputs!$B$20*EXP($B$10-0.5*C$7^2+C$7*AJ680)</f>
        <v>5434.719272562249</v>
      </c>
      <c r="BR680" s="15">
        <f t="shared" ca="1" si="385"/>
        <v>6531.7949392293822</v>
      </c>
      <c r="BS680" s="15">
        <f t="shared" ca="1" si="386"/>
        <v>6962.9626531745516</v>
      </c>
      <c r="BT680" s="15">
        <f t="shared" ca="1" si="387"/>
        <v>9240.6047689947027</v>
      </c>
      <c r="BU680" s="15">
        <f t="shared" ca="1" si="388"/>
        <v>10335.345226866291</v>
      </c>
      <c r="BV680" s="15">
        <f t="shared" ca="1" si="389"/>
        <v>16809.624249409164</v>
      </c>
      <c r="BW680" s="15">
        <f t="shared" ca="1" si="390"/>
        <v>27390.200266370834</v>
      </c>
      <c r="BX680" s="15">
        <f t="shared" ca="1" si="391"/>
        <v>26136.793602324917</v>
      </c>
      <c r="BY680" s="15">
        <f t="shared" ca="1" si="392"/>
        <v>30455.069822270387</v>
      </c>
      <c r="BZ680" s="15">
        <f t="shared" ca="1" si="393"/>
        <v>40101.933656538546</v>
      </c>
      <c r="CA680" s="15">
        <f t="shared" ca="1" si="394"/>
        <v>74747.539503234992</v>
      </c>
      <c r="CB680" s="15">
        <f ca="1">(AU680*DCF!C$10-DCF!C$5*MAX(AU680*DCF!C$10,0)-MAX(AU680-Inputs!$B$6,0)/Inputs!$B$10)*DCF!C$6</f>
        <v>1046.9866784992789</v>
      </c>
      <c r="CC680" s="15">
        <f ca="1">(AV680*DCF!D$10-DCF!D$5*MAX(AV680*DCF!D$10,0)-MAX(AV680-AU680,0)/Inputs!$B$10)*DCF!D$6</f>
        <v>1075.6887129157958</v>
      </c>
      <c r="CD680" s="15">
        <f ca="1">(AW680*DCF!E$10-DCF!E$5*MAX(AW680*DCF!E$10,0)-MAX(AW680-AV680,0)/Inputs!$B$10)*DCF!E$6</f>
        <v>1253.0280543207184</v>
      </c>
      <c r="CE680" s="15">
        <f ca="1">(AX680*DCF!F$10-DCF!F$5*MAX(AX680*DCF!F$10,0)-MAX(AX680-AW680,0)/Inputs!$B$10)*DCF!F$6</f>
        <v>1378.6992244404969</v>
      </c>
      <c r="CF680" s="15">
        <f ca="1">(AY680*DCF!G$10-DCF!G$5*MAX(AY680*DCF!G$10,0)-MAX(AY680-AX680,0)/Inputs!$B$10)*DCF!G$6</f>
        <v>1635.7532176310506</v>
      </c>
      <c r="CG680" s="15">
        <f ca="1">(AZ680*DCF!H$10-DCF!H$5*MAX(AZ680*DCF!H$10,0)-MAX(AZ680-AY680,0)/Inputs!$B$10)*DCF!H$6</f>
        <v>2065.7299082616519</v>
      </c>
      <c r="CH680" s="15">
        <f ca="1">(BA680*DCF!I$10-DCF!I$5*MAX(BA680*DCF!I$10,0)-MAX(BA680-AZ680,0)/Inputs!$B$10)*DCF!I$6</f>
        <v>2183.485333131478</v>
      </c>
      <c r="CI680" s="15">
        <f ca="1">(BB680*DCF!J$10-DCF!J$5*MAX(BB680*DCF!J$10,0)-MAX(BB680-BA680,0)/Inputs!$B$10)*DCF!J$6</f>
        <v>2162.6587241730545</v>
      </c>
      <c r="CJ680" s="15">
        <f ca="1">(BC680*DCF!K$10-DCF!K$5*MAX(BC680*DCF!K$10,0)-MAX(BC680-BB680,0)/Inputs!$B$10)*DCF!K$6</f>
        <v>2546.7003819828883</v>
      </c>
      <c r="CK680" s="15">
        <f ca="1">(BD680*DCF!L$10-DCF!L$5*MAX(BD680*DCF!L$10,0)-MAX(BD680-BC680,0)/Inputs!$B$10)*DCF!L$6</f>
        <v>3230.6497929181701</v>
      </c>
      <c r="CL680" s="15">
        <f ca="1">(BE680*DCF!M$10-DCF!M$5*MAX(BE680*DCF!M$10,0)-MAX(BE680-BD680,0)/Inputs!$B$10)*DCF!M$6</f>
        <v>3897.8548531056754</v>
      </c>
      <c r="CM680" s="15">
        <f ca="1">(BF680*DCF!C$28-DCF!C$5*MAX(BF680*DCF!C$28,0)-MAX(BF680-Inputs!$B$13,0)/Inputs!$B$17)*DCF!C$6</f>
        <v>3760.9623962802434</v>
      </c>
      <c r="CN680" s="15">
        <f ca="1">(BG680*DCF!D$28-DCF!D$5*MAX(BG680*DCF!D$28,0)-MAX(BG680-BF680,0)/Inputs!$B$17)*DCF!D$6</f>
        <v>5053.3751099178144</v>
      </c>
      <c r="CO680" s="15">
        <f ca="1">(BH680*DCF!E$28-DCF!E$5*MAX(BH680*DCF!E$28,0)-MAX(BH680-BG680,0)/Inputs!$B$17)*DCF!E$6</f>
        <v>5277.7567300080873</v>
      </c>
      <c r="CP680" s="15">
        <f ca="1">(BI680*DCF!F$28-DCF!F$5*MAX(BI680*DCF!F$28,0)-MAX(BI680-BH680,0)/Inputs!$B$17)*DCF!F$6</f>
        <v>5781.7612352426213</v>
      </c>
      <c r="CQ680" s="15">
        <f ca="1">(BJ680*DCF!G$28-DCF!G$5*MAX(BJ680*DCF!G$28,0)-MAX(BJ680-BI680,0)/Inputs!$B$17)*DCF!G$6</f>
        <v>7314.353887926919</v>
      </c>
      <c r="CR680" s="15">
        <f ca="1">(BK680*DCF!H$28-DCF!H$5*MAX(BK680*DCF!H$28,0)-MAX(BK680-BJ680,0)/Inputs!$B$17)*DCF!H$6</f>
        <v>8063.9895171641183</v>
      </c>
      <c r="CS680" s="15">
        <f ca="1">(BL680*DCF!I$28-DCF!I$5*MAX(BL680*DCF!I$28,0)-MAX(BL680-BK680,0)/Inputs!$B$17)*DCF!I$6</f>
        <v>9615.9340140231907</v>
      </c>
      <c r="CT680" s="15">
        <f ca="1">(BM680*DCF!J$28-DCF!J$5*MAX(BM680*DCF!J$28,0)-MAX(BM680-BL680,0)/Inputs!$B$17)*DCF!J$6</f>
        <v>11863.721454593237</v>
      </c>
      <c r="CU680" s="15">
        <f ca="1">(BN680*DCF!K$28-DCF!K$5*MAX(BN680*DCF!K$28,0)-MAX(BN680-BM680,0)/Inputs!$B$17)*DCF!K$6</f>
        <v>14565.188884965271</v>
      </c>
      <c r="CV680" s="15">
        <f ca="1">(BO680*DCF!L$28-DCF!L$5*MAX(BO680*DCF!L$28,0)-MAX(BO680-BN680,0)/Inputs!$B$17)*DCF!L$6</f>
        <v>19135.985897135037</v>
      </c>
      <c r="CW680" s="15">
        <f ca="1">(BP680*DCF!M$28-DCF!M$5*MAX(BP680*DCF!M$28,0)-MAX(BP680-BO680,0)/Inputs!$B$17)*DCF!M$6</f>
        <v>23493.308718665892</v>
      </c>
      <c r="CX680" s="15">
        <f ca="1">(BQ680*DCF!C$46-DCF!C$5*MAX(BQ680*DCF!C$46,0)-MAX(BQ680-Inputs!$B$20,0)/Inputs!$B$24)*DCF!C$6</f>
        <v>-2286.8724752163389</v>
      </c>
      <c r="CY680" s="15">
        <f ca="1">(BR680*DCF!D$46-DCF!D$5*MAX(BR680*DCF!D$46,0)-MAX(BR680-BQ680,0)/Inputs!$B$24)*DCF!D$6</f>
        <v>-1582.9381531114404</v>
      </c>
      <c r="CZ680" s="15">
        <f ca="1">(BS680*DCF!E$46-DCF!E$5*MAX(BS680*DCF!E$46,0)-MAX(BS680-BR680,0)/Inputs!$B$24)*DCF!E$6</f>
        <v>-993.3369001432053</v>
      </c>
      <c r="DA680" s="15">
        <f ca="1">(BT680*DCF!F$46-DCF!F$5*MAX(BT680*DCF!F$46,0)-MAX(BT680-BS680,0)/Inputs!$B$24)*DCF!F$6</f>
        <v>-1502.3207589681579</v>
      </c>
      <c r="DB680" s="15">
        <f ca="1">(BU680*DCF!G$46-DCF!G$5*MAX(BU680*DCF!G$46,0)-MAX(BU680-BT680,0)/Inputs!$B$24)*DCF!G$6</f>
        <v>-715.90965388054121</v>
      </c>
      <c r="DC680" s="15">
        <f ca="1">(BV680*DCF!H$46-DCF!H$5*MAX(BV680*DCF!H$46,0)-MAX(BV680-BU680,0)/Inputs!$B$24)*DCF!H$6</f>
        <v>-2011.8425376894775</v>
      </c>
      <c r="DD680" s="15">
        <f ca="1">(BW680*DCF!I$46-DCF!I$5*MAX(BW680*DCF!I$46,0)-MAX(BW680-BV680,0)/Inputs!$B$24)*DCF!I$6</f>
        <v>-2404.6867682980933</v>
      </c>
      <c r="DE680" s="15">
        <f ca="1">(BX680*DCF!J$46-DCF!J$5*MAX(BX680*DCF!J$46,0)-MAX(BX680-BW680,0)/Inputs!$B$24)*DCF!J$6</f>
        <v>1096.3661935105529</v>
      </c>
      <c r="DF680" s="15">
        <f ca="1">(BY680*DCF!K$46-DCF!K$5*MAX(BY680*DCF!K$46,0)-MAX(BY680-BX680,0)/Inputs!$B$24)*DCF!K$6</f>
        <v>681.83247523344096</v>
      </c>
      <c r="DG680" s="15">
        <f ca="1">(BZ680*DCF!L$46-DCF!L$5*MAX(BZ680*DCF!L$46,0)-MAX(BZ680-BY680,0)/Inputs!$B$24)*DCF!L$6</f>
        <v>588.944038009721</v>
      </c>
      <c r="DH680" s="15">
        <f ca="1">(CA680*DCF!M$46-DCF!M$5*MAX(CA680*DCF!M$46,0)-MAX(CA680-BZ680,0)/Inputs!$B$24)*DCF!M$6</f>
        <v>-1382.9649827027329</v>
      </c>
      <c r="DI680" s="15">
        <f ca="1">SUM(CB680:CL680)+BE680*DCF!M$10*(1+Inputs!$B$30)*(1-Inputs!$B$33)*(1-Inputs!$B$30/Inputs!$B$31)/(Inputs!$B$29-Inputs!$B$30)*DCF!M$6</f>
        <v>113461.41328516515</v>
      </c>
      <c r="DJ680" s="15">
        <f ca="1">SUM(CM680:CW680)+BP680*DCF!M$28*(1+Inputs!$B$30)*(1-Inputs!$B$33)*(1-Inputs!$B$30/Inputs!$B$31)/(Inputs!$B$29-Inputs!$B$30)*DCF!M$6</f>
        <v>633350.55554555717</v>
      </c>
      <c r="DK680" s="15">
        <f ca="1">SUM(CX680:DH680)+CA680*DCF!M$46*(1+Inputs!$B$30)*(1-Inputs!$B$33)*(1-Inputs!$B$30/Inputs!$B$31)/(Inputs!$B$29-Inputs!$B$30)*DCF!M$6</f>
        <v>105054.82096084676</v>
      </c>
      <c r="DM680" s="15">
        <f ca="1">DI680+DJ680+DK680+Inputs!$B$34+Inputs!$B$36-Inputs!$B$35</f>
        <v>928717.78979156911</v>
      </c>
    </row>
    <row r="681" spans="1:117" x14ac:dyDescent="0.75">
      <c r="A681" s="11">
        <v>668</v>
      </c>
      <c r="C681" s="24">
        <f t="shared" ca="1" si="396"/>
        <v>0.32003661794225674</v>
      </c>
      <c r="D681" s="24">
        <f t="shared" ca="1" si="396"/>
        <v>-1.1716512582493062</v>
      </c>
      <c r="E681" s="24">
        <f t="shared" ca="1" si="396"/>
        <v>1.8830757187372997</v>
      </c>
      <c r="F681" s="24">
        <f t="shared" ca="1" si="396"/>
        <v>0.75014291070915584</v>
      </c>
      <c r="G681" s="24">
        <f t="shared" ca="1" si="396"/>
        <v>0.76414468094762944</v>
      </c>
      <c r="H681" s="24">
        <f t="shared" ca="1" si="396"/>
        <v>-0.74920807092887487</v>
      </c>
      <c r="I681" s="24">
        <f t="shared" ca="1" si="396"/>
        <v>-0.89860484208746827</v>
      </c>
      <c r="J681" s="24">
        <f t="shared" ca="1" si="396"/>
        <v>0.47062092477425743</v>
      </c>
      <c r="K681" s="24">
        <f t="shared" ca="1" si="396"/>
        <v>0.58744588046100854</v>
      </c>
      <c r="L681" s="24">
        <f t="shared" ca="1" si="396"/>
        <v>-0.68066619428366537</v>
      </c>
      <c r="M681" s="24">
        <f t="shared" ca="1" si="396"/>
        <v>0.56285668461534</v>
      </c>
      <c r="N681" s="24">
        <f ca="1">SQRT(Inputs!$B$38)*C681+SQRT(1-Inputs!$B$38)*_xlfn.NORM.S.INV(RAND())</f>
        <v>0.40824917981805969</v>
      </c>
      <c r="O681" s="24">
        <f ca="1">SQRT(Inputs!$B$38)*D681+SQRT(1-Inputs!$B$38)*_xlfn.NORM.S.INV(RAND())</f>
        <v>-1.282950648324966</v>
      </c>
      <c r="P681" s="24">
        <f ca="1">SQRT(Inputs!$B$38)*E681+SQRT(1-Inputs!$B$38)*_xlfn.NORM.S.INV(RAND())</f>
        <v>0.64694436324677396</v>
      </c>
      <c r="Q681" s="24">
        <f ca="1">SQRT(Inputs!$B$38)*F681+SQRT(1-Inputs!$B$38)*_xlfn.NORM.S.INV(RAND())</f>
        <v>0.66553265950051588</v>
      </c>
      <c r="R681" s="24">
        <f ca="1">SQRT(Inputs!$B$38)*G681+SQRT(1-Inputs!$B$38)*_xlfn.NORM.S.INV(RAND())</f>
        <v>1.8354761702811917</v>
      </c>
      <c r="S681" s="24">
        <f ca="1">SQRT(Inputs!$B$38)*H681+SQRT(1-Inputs!$B$38)*_xlfn.NORM.S.INV(RAND())</f>
        <v>-1.2856392793143514</v>
      </c>
      <c r="T681" s="24">
        <f ca="1">SQRT(Inputs!$B$38)*I681+SQRT(1-Inputs!$B$38)*_xlfn.NORM.S.INV(RAND())</f>
        <v>-1.3911988939192561</v>
      </c>
      <c r="U681" s="24">
        <f ca="1">SQRT(Inputs!$B$38)*J681+SQRT(1-Inputs!$B$38)*_xlfn.NORM.S.INV(RAND())</f>
        <v>1.4452428204649117</v>
      </c>
      <c r="V681" s="24">
        <f ca="1">SQRT(Inputs!$B$38)*K681+SQRT(1-Inputs!$B$38)*_xlfn.NORM.S.INV(RAND())</f>
        <v>1.2535107938035241</v>
      </c>
      <c r="W681" s="24">
        <f ca="1">SQRT(Inputs!$B$38)*L681+SQRT(1-Inputs!$B$38)*_xlfn.NORM.S.INV(RAND())</f>
        <v>-1.4802893716237757</v>
      </c>
      <c r="X681" s="24">
        <f ca="1">SQRT(Inputs!$B$38)*M681+SQRT(1-Inputs!$B$38)*_xlfn.NORM.S.INV(RAND())</f>
        <v>0.26927956655795671</v>
      </c>
      <c r="Y681" s="24">
        <f ca="1">SQRT(Inputs!$B$38)*C681+SQRT(1-Inputs!$B$38)*_xlfn.NORM.S.INV(RAND())</f>
        <v>0.4419667726126203</v>
      </c>
      <c r="Z681" s="24">
        <f ca="1">SQRT(Inputs!$B$38)*D681+SQRT(1-Inputs!$B$38)*_xlfn.NORM.S.INV(RAND())</f>
        <v>-2.192509379094524</v>
      </c>
      <c r="AA681" s="24">
        <f ca="1">SQRT(Inputs!$B$38)*E681+SQRT(1-Inputs!$B$38)*_xlfn.NORM.S.INV(RAND())</f>
        <v>-0.17735362494531892</v>
      </c>
      <c r="AB681" s="24">
        <f ca="1">SQRT(Inputs!$B$38)*F681+SQRT(1-Inputs!$B$38)*_xlfn.NORM.S.INV(RAND())</f>
        <v>-0.66970888174442023</v>
      </c>
      <c r="AC681" s="24">
        <f ca="1">SQRT(Inputs!$B$38)*G681+SQRT(1-Inputs!$B$38)*_xlfn.NORM.S.INV(RAND())</f>
        <v>0.51739785825389828</v>
      </c>
      <c r="AD681" s="24">
        <f ca="1">SQRT(Inputs!$B$38)*H681+SQRT(1-Inputs!$B$38)*_xlfn.NORM.S.INV(RAND())</f>
        <v>0.16286012612945427</v>
      </c>
      <c r="AE681" s="24">
        <f ca="1">SQRT(Inputs!$B$38)*I681+SQRT(1-Inputs!$B$38)*_xlfn.NORM.S.INV(RAND())</f>
        <v>-0.41447279720496882</v>
      </c>
      <c r="AF681" s="24">
        <f ca="1">SQRT(Inputs!$B$38)*J681+SQRT(1-Inputs!$B$38)*_xlfn.NORM.S.INV(RAND())</f>
        <v>1.6281264470978283</v>
      </c>
      <c r="AG681" s="24">
        <f ca="1">SQRT(Inputs!$B$38)*K681+SQRT(1-Inputs!$B$38)*_xlfn.NORM.S.INV(RAND())</f>
        <v>0.44188652045024784</v>
      </c>
      <c r="AH681" s="24">
        <f ca="1">SQRT(Inputs!$B$38)*L681+SQRT(1-Inputs!$B$38)*_xlfn.NORM.S.INV(RAND())</f>
        <v>-7.1572500259065475E-2</v>
      </c>
      <c r="AI681" s="24">
        <f ca="1">SQRT(Inputs!$B$38)*M681+SQRT(1-Inputs!$B$38)*_xlfn.NORM.S.INV(RAND())</f>
        <v>0.56075108813300201</v>
      </c>
      <c r="AJ681" s="24">
        <f ca="1">SQRT(Inputs!$B$38)*C681+SQRT(1-Inputs!$B$38)*_xlfn.NORM.S.INV(RAND())</f>
        <v>-0.32581436198793068</v>
      </c>
      <c r="AK681" s="24">
        <f ca="1">SQRT(Inputs!$B$38)*D681+SQRT(1-Inputs!$B$38)*_xlfn.NORM.S.INV(RAND())</f>
        <v>-0.78386542650212132</v>
      </c>
      <c r="AL681" s="24">
        <f ca="1">SQRT(Inputs!$B$38)*E681+SQRT(1-Inputs!$B$38)*_xlfn.NORM.S.INV(RAND())</f>
        <v>1.0199428881781691</v>
      </c>
      <c r="AM681" s="24">
        <f ca="1">SQRT(Inputs!$B$38)*F681+SQRT(1-Inputs!$B$38)*_xlfn.NORM.S.INV(RAND())</f>
        <v>0.31567691894102279</v>
      </c>
      <c r="AN681" s="24">
        <f ca="1">SQRT(Inputs!$B$38)*G681+SQRT(1-Inputs!$B$38)*_xlfn.NORM.S.INV(RAND())</f>
        <v>2.0836570318088108</v>
      </c>
      <c r="AO681" s="24">
        <f ca="1">SQRT(Inputs!$B$38)*H681+SQRT(1-Inputs!$B$38)*_xlfn.NORM.S.INV(RAND())</f>
        <v>-0.46995933011658231</v>
      </c>
      <c r="AP681" s="24">
        <f ca="1">SQRT(Inputs!$B$38)*I681+SQRT(1-Inputs!$B$38)*_xlfn.NORM.S.INV(RAND())</f>
        <v>0.37369723703794794</v>
      </c>
      <c r="AQ681" s="24">
        <f ca="1">SQRT(Inputs!$B$38)*J681+SQRT(1-Inputs!$B$38)*_xlfn.NORM.S.INV(RAND())</f>
        <v>-0.86898266024832838</v>
      </c>
      <c r="AR681" s="24">
        <f ca="1">SQRT(Inputs!$B$38)*K681+SQRT(1-Inputs!$B$38)*_xlfn.NORM.S.INV(RAND())</f>
        <v>-0.44737579943831368</v>
      </c>
      <c r="AS681" s="24">
        <f ca="1">SQRT(Inputs!$B$38)*L681+SQRT(1-Inputs!$B$38)*_xlfn.NORM.S.INV(RAND())</f>
        <v>-0.54432054019432341</v>
      </c>
      <c r="AT681" s="24">
        <f ca="1">SQRT(Inputs!$B$38)*M681+SQRT(1-Inputs!$B$38)*_xlfn.NORM.S.INV(RAND())</f>
        <v>-6.7900416515493889E-2</v>
      </c>
      <c r="AU681" s="15">
        <f ca="1">Inputs!$B$6*EXP($B$8-0.5*C$5^2+C$5*N681)</f>
        <v>5301.2449406395408</v>
      </c>
      <c r="AV681" s="15">
        <f t="shared" ca="1" si="365"/>
        <v>5343.5475290298937</v>
      </c>
      <c r="AW681" s="15">
        <f t="shared" ca="1" si="366"/>
        <v>7109.6000829044342</v>
      </c>
      <c r="AX681" s="15">
        <f t="shared" ca="1" si="367"/>
        <v>9432.6859901436128</v>
      </c>
      <c r="AY681" s="15">
        <f t="shared" ca="1" si="368"/>
        <v>14283.638968808673</v>
      </c>
      <c r="AZ681" s="15">
        <f t="shared" ca="1" si="369"/>
        <v>15163.175811187517</v>
      </c>
      <c r="BA681" s="15">
        <f t="shared" ca="1" si="370"/>
        <v>16041.556745380127</v>
      </c>
      <c r="BB681" s="15">
        <f t="shared" ca="1" si="371"/>
        <v>22699.754978486842</v>
      </c>
      <c r="BC681" s="15">
        <f t="shared" ca="1" si="372"/>
        <v>31377.418101315085</v>
      </c>
      <c r="BD681" s="15">
        <f t="shared" ca="1" si="373"/>
        <v>33470.00297729532</v>
      </c>
      <c r="BE681" s="15">
        <f t="shared" ca="1" si="374"/>
        <v>42031.525642279012</v>
      </c>
      <c r="BF681" s="15">
        <f ca="1">Inputs!$B$13*EXP($B$9-0.5*C$6^2+C$6*Y681)</f>
        <v>15097.555511702136</v>
      </c>
      <c r="BG681" s="15">
        <f t="shared" ca="1" si="375"/>
        <v>12388.066252821091</v>
      </c>
      <c r="BH681" s="15">
        <f t="shared" ca="1" si="376"/>
        <v>14697.193152446958</v>
      </c>
      <c r="BI681" s="15">
        <f t="shared" ca="1" si="377"/>
        <v>16229.36673876201</v>
      </c>
      <c r="BJ681" s="15">
        <f t="shared" ca="1" si="378"/>
        <v>21436.748249463355</v>
      </c>
      <c r="BK681" s="15">
        <f t="shared" ca="1" si="379"/>
        <v>26899.404398452796</v>
      </c>
      <c r="BL681" s="15">
        <f t="shared" ca="1" si="380"/>
        <v>31314.699284655544</v>
      </c>
      <c r="BM681" s="15">
        <f t="shared" ca="1" si="381"/>
        <v>47121.164410000652</v>
      </c>
      <c r="BN681" s="15">
        <f t="shared" ca="1" si="382"/>
        <v>61104.680000634915</v>
      </c>
      <c r="BO681" s="15">
        <f t="shared" ca="1" si="383"/>
        <v>74560.108870276192</v>
      </c>
      <c r="BP681" s="15">
        <f t="shared" ca="1" si="384"/>
        <v>97788.92558768396</v>
      </c>
      <c r="BQ681" s="15">
        <f ca="1">Inputs!$B$20*EXP($B$10-0.5*C$7^2+C$7*AJ681)</f>
        <v>3821.3841232041991</v>
      </c>
      <c r="BR681" s="15">
        <f t="shared" ca="1" si="385"/>
        <v>4042.4632449482351</v>
      </c>
      <c r="BS681" s="15">
        <f t="shared" ca="1" si="386"/>
        <v>7419.7998298176108</v>
      </c>
      <c r="BT681" s="15">
        <f t="shared" ca="1" si="387"/>
        <v>11113.551964519118</v>
      </c>
      <c r="BU681" s="15">
        <f t="shared" ca="1" si="388"/>
        <v>25500.11102200771</v>
      </c>
      <c r="BV681" s="15">
        <f t="shared" ca="1" si="389"/>
        <v>31913.591354572542</v>
      </c>
      <c r="BW681" s="15">
        <f t="shared" ca="1" si="390"/>
        <v>48198.941810806726</v>
      </c>
      <c r="BX681" s="15">
        <f t="shared" ca="1" si="391"/>
        <v>56635.93265895042</v>
      </c>
      <c r="BY681" s="15">
        <f t="shared" ca="1" si="392"/>
        <v>72846.687515529411</v>
      </c>
      <c r="BZ681" s="15">
        <f t="shared" ca="1" si="393"/>
        <v>92481.178725495163</v>
      </c>
      <c r="CA681" s="15">
        <f t="shared" ca="1" si="394"/>
        <v>128349.94233325261</v>
      </c>
      <c r="CB681" s="15">
        <f ca="1">(AU681*DCF!C$10-DCF!C$5*MAX(AU681*DCF!C$10,0)-MAX(AU681-Inputs!$B$6,0)/Inputs!$B$10)*DCF!C$6</f>
        <v>1040.6571338052997</v>
      </c>
      <c r="CC681" s="15">
        <f ca="1">(AV681*DCF!D$10-DCF!D$5*MAX(AV681*DCF!D$10,0)-MAX(AV681-AU681,0)/Inputs!$B$10)*DCF!D$6</f>
        <v>1292.1391298132321</v>
      </c>
      <c r="CD681" s="15">
        <f ca="1">(AW681*DCF!E$10-DCF!E$5*MAX(AW681*DCF!E$10,0)-MAX(AW681-AV681,0)/Inputs!$B$10)*DCF!E$6</f>
        <v>1243.7053135033291</v>
      </c>
      <c r="CE681" s="15">
        <f ca="1">(AX681*DCF!F$10-DCF!F$5*MAX(AX681*DCF!F$10,0)-MAX(AX681-AW681,0)/Inputs!$B$10)*DCF!F$6</f>
        <v>1575.7637376929285</v>
      </c>
      <c r="CF681" s="15">
        <f ca="1">(AY681*DCF!G$10-DCF!G$5*MAX(AY681*DCF!G$10,0)-MAX(AY681-AX681,0)/Inputs!$B$10)*DCF!G$6</f>
        <v>2010.561815259889</v>
      </c>
      <c r="CG681" s="15">
        <f ca="1">(AZ681*DCF!H$10-DCF!H$5*MAX(AZ681*DCF!H$10,0)-MAX(AZ681-AY681,0)/Inputs!$B$10)*DCF!H$6</f>
        <v>2787.7639258670379</v>
      </c>
      <c r="CH681" s="15">
        <f ca="1">(BA681*DCF!I$10-DCF!I$5*MAX(BA681*DCF!I$10,0)-MAX(BA681-AZ681,0)/Inputs!$B$10)*DCF!I$6</f>
        <v>2786.1219707110972</v>
      </c>
      <c r="CI681" s="15">
        <f ca="1">(BB681*DCF!J$10-DCF!J$5*MAX(BB681*DCF!J$10,0)-MAX(BB681-BA681,0)/Inputs!$B$10)*DCF!J$6</f>
        <v>2886.3904011752388</v>
      </c>
      <c r="CJ681" s="15">
        <f ca="1">(BC681*DCF!K$10-DCF!K$5*MAX(BC681*DCF!K$10,0)-MAX(BC681-BB681,0)/Inputs!$B$10)*DCF!K$6</f>
        <v>3836.5196511850086</v>
      </c>
      <c r="CK681" s="15">
        <f ca="1">(BD681*DCF!L$10-DCF!L$5*MAX(BD681*DCF!L$10,0)-MAX(BD681-BC681,0)/Inputs!$B$10)*DCF!L$6</f>
        <v>4777.3078070936463</v>
      </c>
      <c r="CL681" s="15">
        <f ca="1">(BE681*DCF!M$10-DCF!M$5*MAX(BE681*DCF!M$10,0)-MAX(BE681-BD681,0)/Inputs!$B$10)*DCF!M$6</f>
        <v>4908.4265444274397</v>
      </c>
      <c r="CM681" s="15">
        <f ca="1">(BF681*DCF!C$28-DCF!C$5*MAX(BF681*DCF!C$28,0)-MAX(BF681-Inputs!$B$13,0)/Inputs!$B$17)*DCF!C$6</f>
        <v>3750.7337037489979</v>
      </c>
      <c r="CN681" s="15">
        <f ca="1">(BG681*DCF!D$28-DCF!D$5*MAX(BG681*DCF!D$28,0)-MAX(BG681-BF681,0)/Inputs!$B$17)*DCF!D$6</f>
        <v>3648.5712274668058</v>
      </c>
      <c r="CO681" s="15">
        <f ca="1">(BH681*DCF!E$28-DCF!E$5*MAX(BH681*DCF!E$28,0)-MAX(BH681-BG681,0)/Inputs!$B$17)*DCF!E$6</f>
        <v>3707.4096782243869</v>
      </c>
      <c r="CP681" s="15">
        <f ca="1">(BI681*DCF!F$28-DCF!F$5*MAX(BI681*DCF!F$28,0)-MAX(BI681-BH681,0)/Inputs!$B$17)*DCF!F$6</f>
        <v>4126.8891548169086</v>
      </c>
      <c r="CQ681" s="15">
        <f ca="1">(BJ681*DCF!G$28-DCF!G$5*MAX(BJ681*DCF!G$28,0)-MAX(BJ681-BI681,0)/Inputs!$B$17)*DCF!G$6</f>
        <v>4686.0968460116437</v>
      </c>
      <c r="CR681" s="15">
        <f ca="1">(BK681*DCF!H$28-DCF!H$5*MAX(BK681*DCF!H$28,0)-MAX(BK681-BJ681,0)/Inputs!$B$17)*DCF!H$6</f>
        <v>5803.7760175300082</v>
      </c>
      <c r="CS681" s="15">
        <f ca="1">(BL681*DCF!I$28-DCF!I$5*MAX(BL681*DCF!I$28,0)-MAX(BL681-BK681,0)/Inputs!$B$17)*DCF!I$6</f>
        <v>6730.0164657245959</v>
      </c>
      <c r="CT681" s="15">
        <f ca="1">(BM681*DCF!J$28-DCF!J$5*MAX(BM681*DCF!J$28,0)-MAX(BM681-BL681,0)/Inputs!$B$17)*DCF!J$6</f>
        <v>8416.1233387890898</v>
      </c>
      <c r="CU681" s="15">
        <f ca="1">(BN681*DCF!K$28-DCF!K$5*MAX(BN681*DCF!K$28,0)-MAX(BN681-BM681,0)/Inputs!$B$17)*DCF!K$6</f>
        <v>11191.489473626394</v>
      </c>
      <c r="CV681" s="15">
        <f ca="1">(BO681*DCF!L$28-DCF!L$5*MAX(BO681*DCF!L$28,0)-MAX(BO681-BN681,0)/Inputs!$B$17)*DCF!L$6</f>
        <v>13353.802513544566</v>
      </c>
      <c r="CW681" s="15">
        <f ca="1">(BP681*DCF!M$28-DCF!M$5*MAX(BP681*DCF!M$28,0)-MAX(BP681-BO681,0)/Inputs!$B$17)*DCF!M$6</f>
        <v>15970.978882268952</v>
      </c>
      <c r="CX681" s="15">
        <f ca="1">(BQ681*DCF!C$46-DCF!C$5*MAX(BQ681*DCF!C$46,0)-MAX(BQ681-Inputs!$B$20,0)/Inputs!$B$24)*DCF!C$6</f>
        <v>-1169.0883070698837</v>
      </c>
      <c r="CY681" s="15">
        <f ca="1">(BR681*DCF!D$46-DCF!D$5*MAX(BR681*DCF!D$46,0)-MAX(BR681-BQ681,0)/Inputs!$B$24)*DCF!D$6</f>
        <v>-784.28683057601449</v>
      </c>
      <c r="CZ681" s="15">
        <f ca="1">(BS681*DCF!E$46-DCF!E$5*MAX(BS681*DCF!E$46,0)-MAX(BS681-BR681,0)/Inputs!$B$24)*DCF!E$6</f>
        <v>-2208.6573538666116</v>
      </c>
      <c r="DA681" s="15">
        <f ca="1">(BT681*DCF!F$46-DCF!F$5*MAX(BT681*DCF!F$46,0)-MAX(BT681-BS681,0)/Inputs!$B$24)*DCF!F$6</f>
        <v>-2154.3710399490597</v>
      </c>
      <c r="DB681" s="15">
        <f ca="1">(BU681*DCF!G$46-DCF!G$5*MAX(BU681*DCF!G$46,0)-MAX(BU681-BT681,0)/Inputs!$B$24)*DCF!G$6</f>
        <v>-5697.1275759519003</v>
      </c>
      <c r="DC681" s="15">
        <f ca="1">(BV681*DCF!H$46-DCF!H$5*MAX(BV681*DCF!H$46,0)-MAX(BV681-BU681,0)/Inputs!$B$24)*DCF!H$6</f>
        <v>-1992.9497172985555</v>
      </c>
      <c r="DD681" s="15">
        <f ca="1">(BW681*DCF!I$46-DCF!I$5*MAX(BW681*DCF!I$46,0)-MAX(BW681-BV681,0)/Inputs!$B$24)*DCF!I$6</f>
        <v>-3561.7208666523475</v>
      </c>
      <c r="DE681" s="15">
        <f ca="1">(BX681*DCF!J$46-DCF!J$5*MAX(BX681*DCF!J$46,0)-MAX(BX681-BW681,0)/Inputs!$B$24)*DCF!J$6</f>
        <v>138.36857993096194</v>
      </c>
      <c r="DF681" s="15">
        <f ca="1">(BY681*DCF!K$46-DCF!K$5*MAX(BY681*DCF!K$46,0)-MAX(BY681-BX681,0)/Inputs!$B$24)*DCF!K$6</f>
        <v>190.04253938741127</v>
      </c>
      <c r="DG681" s="15">
        <f ca="1">(BZ681*DCF!L$46-DCF!L$5*MAX(BZ681*DCF!L$46,0)-MAX(BZ681-BY681,0)/Inputs!$B$24)*DCF!L$6</f>
        <v>1949.4459953828177</v>
      </c>
      <c r="DH681" s="15">
        <f ca="1">(CA681*DCF!M$46-DCF!M$5*MAX(CA681*DCF!M$46,0)-MAX(CA681-BZ681,0)/Inputs!$B$24)*DCF!M$6</f>
        <v>2563.5442695460852</v>
      </c>
      <c r="DI681" s="15">
        <f ca="1">SUM(CB681:CL681)+BE681*DCF!M$10*(1+Inputs!$B$30)*(1-Inputs!$B$33)*(1-Inputs!$B$30/Inputs!$B$31)/(Inputs!$B$29-Inputs!$B$30)*DCF!M$6</f>
        <v>146119.64910238315</v>
      </c>
      <c r="DJ681" s="15">
        <f ca="1">SUM(CM681:CW681)+BP681*DCF!M$28*(1+Inputs!$B$30)*(1-Inputs!$B$33)*(1-Inputs!$B$30/Inputs!$B$31)/(Inputs!$B$29-Inputs!$B$30)*DCF!M$6</f>
        <v>444249.7180153454</v>
      </c>
      <c r="DK681" s="15">
        <f ca="1">SUM(CX681:DH681)+CA681*DCF!M$46*(1+Inputs!$B$30)*(1-Inputs!$B$33)*(1-Inputs!$B$30/Inputs!$B$31)/(Inputs!$B$29-Inputs!$B$30)*DCF!M$6</f>
        <v>185717.41456272823</v>
      </c>
      <c r="DM681" s="15">
        <f ca="1">DI681+DJ681+DK681+Inputs!$B$34+Inputs!$B$36-Inputs!$B$35</f>
        <v>852937.78168045683</v>
      </c>
    </row>
    <row r="682" spans="1:117" x14ac:dyDescent="0.75">
      <c r="A682" s="11">
        <v>669</v>
      </c>
      <c r="C682" s="24">
        <f t="shared" ca="1" si="396"/>
        <v>-0.57316840564722249</v>
      </c>
      <c r="D682" s="24">
        <f t="shared" ca="1" si="396"/>
        <v>2.2104229845070682</v>
      </c>
      <c r="E682" s="24">
        <f t="shared" ca="1" si="396"/>
        <v>-8.8517933347272329E-2</v>
      </c>
      <c r="F682" s="24">
        <f t="shared" ca="1" si="396"/>
        <v>2.2657268896906304</v>
      </c>
      <c r="G682" s="24">
        <f t="shared" ca="1" si="396"/>
        <v>-0.72184377211575002</v>
      </c>
      <c r="H682" s="24">
        <f t="shared" ca="1" si="396"/>
        <v>-0.24731325384462072</v>
      </c>
      <c r="I682" s="24">
        <f t="shared" ca="1" si="396"/>
        <v>0.84230823070244076</v>
      </c>
      <c r="J682" s="24">
        <f t="shared" ca="1" si="396"/>
        <v>-1.1864075437251858</v>
      </c>
      <c r="K682" s="24">
        <f t="shared" ca="1" si="396"/>
        <v>0.26032021924480897</v>
      </c>
      <c r="L682" s="24">
        <f t="shared" ca="1" si="396"/>
        <v>0.87611533812263143</v>
      </c>
      <c r="M682" s="24">
        <f t="shared" ca="1" si="396"/>
        <v>2.7668050473929386</v>
      </c>
      <c r="N682" s="24">
        <f ca="1">SQRT(Inputs!$B$38)*C682+SQRT(1-Inputs!$B$38)*_xlfn.NORM.S.INV(RAND())</f>
        <v>0.49881128946483777</v>
      </c>
      <c r="O682" s="24">
        <f ca="1">SQRT(Inputs!$B$38)*D682+SQRT(1-Inputs!$B$38)*_xlfn.NORM.S.INV(RAND())</f>
        <v>1.2657190338156412</v>
      </c>
      <c r="P682" s="24">
        <f ca="1">SQRT(Inputs!$B$38)*E682+SQRT(1-Inputs!$B$38)*_xlfn.NORM.S.INV(RAND())</f>
        <v>-0.84125268023878785</v>
      </c>
      <c r="Q682" s="24">
        <f ca="1">SQRT(Inputs!$B$38)*F682+SQRT(1-Inputs!$B$38)*_xlfn.NORM.S.INV(RAND())</f>
        <v>-0.70930693192661987</v>
      </c>
      <c r="R682" s="24">
        <f ca="1">SQRT(Inputs!$B$38)*G682+SQRT(1-Inputs!$B$38)*_xlfn.NORM.S.INV(RAND())</f>
        <v>0.3922573504121093</v>
      </c>
      <c r="S682" s="24">
        <f ca="1">SQRT(Inputs!$B$38)*H682+SQRT(1-Inputs!$B$38)*_xlfn.NORM.S.INV(RAND())</f>
        <v>-3.963202175153846E-2</v>
      </c>
      <c r="T682" s="24">
        <f ca="1">SQRT(Inputs!$B$38)*I682+SQRT(1-Inputs!$B$38)*_xlfn.NORM.S.INV(RAND())</f>
        <v>-0.24982796009988217</v>
      </c>
      <c r="U682" s="24">
        <f ca="1">SQRT(Inputs!$B$38)*J682+SQRT(1-Inputs!$B$38)*_xlfn.NORM.S.INV(RAND())</f>
        <v>-1.9603514861747295</v>
      </c>
      <c r="V682" s="24">
        <f ca="1">SQRT(Inputs!$B$38)*K682+SQRT(1-Inputs!$B$38)*_xlfn.NORM.S.INV(RAND())</f>
        <v>0.54607886355990953</v>
      </c>
      <c r="W682" s="24">
        <f ca="1">SQRT(Inputs!$B$38)*L682+SQRT(1-Inputs!$B$38)*_xlfn.NORM.S.INV(RAND())</f>
        <v>8.6246963839507695E-2</v>
      </c>
      <c r="X682" s="24">
        <f ca="1">SQRT(Inputs!$B$38)*M682+SQRT(1-Inputs!$B$38)*_xlfn.NORM.S.INV(RAND())</f>
        <v>1.9363500085078655</v>
      </c>
      <c r="Y682" s="24">
        <f ca="1">SQRT(Inputs!$B$38)*C682+SQRT(1-Inputs!$B$38)*_xlfn.NORM.S.INV(RAND())</f>
        <v>-0.25077184086650811</v>
      </c>
      <c r="Z682" s="24">
        <f ca="1">SQRT(Inputs!$B$38)*D682+SQRT(1-Inputs!$B$38)*_xlfn.NORM.S.INV(RAND())</f>
        <v>2.2689950368558431</v>
      </c>
      <c r="AA682" s="24">
        <f ca="1">SQRT(Inputs!$B$38)*E682+SQRT(1-Inputs!$B$38)*_xlfn.NORM.S.INV(RAND())</f>
        <v>-0.42157644637171254</v>
      </c>
      <c r="AB682" s="24">
        <f ca="1">SQRT(Inputs!$B$38)*F682+SQRT(1-Inputs!$B$38)*_xlfn.NORM.S.INV(RAND())</f>
        <v>1.4926243145798206</v>
      </c>
      <c r="AC682" s="24">
        <f ca="1">SQRT(Inputs!$B$38)*G682+SQRT(1-Inputs!$B$38)*_xlfn.NORM.S.INV(RAND())</f>
        <v>-0.29597628110400281</v>
      </c>
      <c r="AD682" s="24">
        <f ca="1">SQRT(Inputs!$B$38)*H682+SQRT(1-Inputs!$B$38)*_xlfn.NORM.S.INV(RAND())</f>
        <v>8.6655981387024267E-2</v>
      </c>
      <c r="AE682" s="24">
        <f ca="1">SQRT(Inputs!$B$38)*I682+SQRT(1-Inputs!$B$38)*_xlfn.NORM.S.INV(RAND())</f>
        <v>-7.791313615742157E-2</v>
      </c>
      <c r="AF682" s="24">
        <f ca="1">SQRT(Inputs!$B$38)*J682+SQRT(1-Inputs!$B$38)*_xlfn.NORM.S.INV(RAND())</f>
        <v>0.54792709307327714</v>
      </c>
      <c r="AG682" s="24">
        <f ca="1">SQRT(Inputs!$B$38)*K682+SQRT(1-Inputs!$B$38)*_xlfn.NORM.S.INV(RAND())</f>
        <v>0.80930093589919583</v>
      </c>
      <c r="AH682" s="24">
        <f ca="1">SQRT(Inputs!$B$38)*L682+SQRT(1-Inputs!$B$38)*_xlfn.NORM.S.INV(RAND())</f>
        <v>-0.1029985775349615</v>
      </c>
      <c r="AI682" s="24">
        <f ca="1">SQRT(Inputs!$B$38)*M682+SQRT(1-Inputs!$B$38)*_xlfn.NORM.S.INV(RAND())</f>
        <v>1.1998356492091589</v>
      </c>
      <c r="AJ682" s="24">
        <f ca="1">SQRT(Inputs!$B$38)*C682+SQRT(1-Inputs!$B$38)*_xlfn.NORM.S.INV(RAND())</f>
        <v>-0.17807364793702324</v>
      </c>
      <c r="AK682" s="24">
        <f ca="1">SQRT(Inputs!$B$38)*D682+SQRT(1-Inputs!$B$38)*_xlfn.NORM.S.INV(RAND())</f>
        <v>0.50015232053472669</v>
      </c>
      <c r="AL682" s="24">
        <f ca="1">SQRT(Inputs!$B$38)*E682+SQRT(1-Inputs!$B$38)*_xlfn.NORM.S.INV(RAND())</f>
        <v>-0.75606095690387654</v>
      </c>
      <c r="AM682" s="24">
        <f ca="1">SQRT(Inputs!$B$38)*F682+SQRT(1-Inputs!$B$38)*_xlfn.NORM.S.INV(RAND())</f>
        <v>1.2380352174491183</v>
      </c>
      <c r="AN682" s="24">
        <f ca="1">SQRT(Inputs!$B$38)*G682+SQRT(1-Inputs!$B$38)*_xlfn.NORM.S.INV(RAND())</f>
        <v>-0.17792951947004637</v>
      </c>
      <c r="AO682" s="24">
        <f ca="1">SQRT(Inputs!$B$38)*H682+SQRT(1-Inputs!$B$38)*_xlfn.NORM.S.INV(RAND())</f>
        <v>0.33444724481544102</v>
      </c>
      <c r="AP682" s="24">
        <f ca="1">SQRT(Inputs!$B$38)*I682+SQRT(1-Inputs!$B$38)*_xlfn.NORM.S.INV(RAND())</f>
        <v>0.84931544155294136</v>
      </c>
      <c r="AQ682" s="24">
        <f ca="1">SQRT(Inputs!$B$38)*J682+SQRT(1-Inputs!$B$38)*_xlfn.NORM.S.INV(RAND())</f>
        <v>-1.4301768443702774</v>
      </c>
      <c r="AR682" s="24">
        <f ca="1">SQRT(Inputs!$B$38)*K682+SQRT(1-Inputs!$B$38)*_xlfn.NORM.S.INV(RAND())</f>
        <v>-1.4507438367030163</v>
      </c>
      <c r="AS682" s="24">
        <f ca="1">SQRT(Inputs!$B$38)*L682+SQRT(1-Inputs!$B$38)*_xlfn.NORM.S.INV(RAND())</f>
        <v>0.10241843837666093</v>
      </c>
      <c r="AT682" s="24">
        <f ca="1">SQRT(Inputs!$B$38)*M682+SQRT(1-Inputs!$B$38)*_xlfn.NORM.S.INV(RAND())</f>
        <v>0.17786853547239434</v>
      </c>
      <c r="AU682" s="15">
        <f ca="1">Inputs!$B$6*EXP($B$8-0.5*C$5^2+C$5*N682)</f>
        <v>5379.5313172702336</v>
      </c>
      <c r="AV682" s="15">
        <f t="shared" ca="1" si="365"/>
        <v>7887.5482357261153</v>
      </c>
      <c r="AW682" s="15">
        <f t="shared" ca="1" si="366"/>
        <v>8585.8184597723593</v>
      </c>
      <c r="AX682" s="15">
        <f t="shared" ca="1" si="367"/>
        <v>9593.483147361545</v>
      </c>
      <c r="AY682" s="15">
        <f t="shared" ca="1" si="368"/>
        <v>12273.805210885346</v>
      </c>
      <c r="AZ682" s="15">
        <f t="shared" ca="1" si="369"/>
        <v>14945.825380634895</v>
      </c>
      <c r="BA682" s="15">
        <f t="shared" ca="1" si="370"/>
        <v>17817.842888271061</v>
      </c>
      <c r="BB682" s="15">
        <f t="shared" ca="1" si="371"/>
        <v>17924.464933937365</v>
      </c>
      <c r="BC682" s="15">
        <f t="shared" ca="1" si="372"/>
        <v>23141.152940832566</v>
      </c>
      <c r="BD682" s="15">
        <f t="shared" ca="1" si="373"/>
        <v>28579.719404221261</v>
      </c>
      <c r="BE682" s="15">
        <f t="shared" ca="1" si="374"/>
        <v>41775.289314118512</v>
      </c>
      <c r="BF682" s="15">
        <f ca="1">Inputs!$B$13*EXP($B$9-0.5*C$6^2+C$6*Y682)</f>
        <v>13160.224880323791</v>
      </c>
      <c r="BG682" s="15">
        <f t="shared" ca="1" si="375"/>
        <v>24153.432998515436</v>
      </c>
      <c r="BH682" s="15">
        <f t="shared" ca="1" si="376"/>
        <v>27518.081154888321</v>
      </c>
      <c r="BI682" s="15">
        <f t="shared" ca="1" si="377"/>
        <v>42386.686118577963</v>
      </c>
      <c r="BJ682" s="15">
        <f t="shared" ca="1" si="378"/>
        <v>49792.997012448308</v>
      </c>
      <c r="BK682" s="15">
        <f t="shared" ca="1" si="379"/>
        <v>61836.707186880594</v>
      </c>
      <c r="BL682" s="15">
        <f t="shared" ca="1" si="380"/>
        <v>75195.842273408402</v>
      </c>
      <c r="BM682" s="15">
        <f t="shared" ca="1" si="381"/>
        <v>98942.613863193983</v>
      </c>
      <c r="BN682" s="15">
        <f t="shared" ca="1" si="382"/>
        <v>134079.86868643702</v>
      </c>
      <c r="BO682" s="15">
        <f t="shared" ca="1" si="383"/>
        <v>163008.09372638547</v>
      </c>
      <c r="BP682" s="15">
        <f t="shared" ca="1" si="384"/>
        <v>229846.46114515644</v>
      </c>
      <c r="BQ682" s="15">
        <f ca="1">Inputs!$B$20*EXP($B$10-0.5*C$7^2+C$7*AJ682)</f>
        <v>4026.9681250725926</v>
      </c>
      <c r="BR682" s="15">
        <f t="shared" ca="1" si="385"/>
        <v>6404.710048551935</v>
      </c>
      <c r="BS682" s="15">
        <f t="shared" ca="1" si="386"/>
        <v>7058.6799172697301</v>
      </c>
      <c r="BT682" s="15">
        <f t="shared" ca="1" si="387"/>
        <v>13466.909853663779</v>
      </c>
      <c r="BU682" s="15">
        <f t="shared" ca="1" si="388"/>
        <v>17877.041955869499</v>
      </c>
      <c r="BV682" s="15">
        <f t="shared" ca="1" si="389"/>
        <v>26818.66577034576</v>
      </c>
      <c r="BW682" s="15">
        <f t="shared" ca="1" si="390"/>
        <v>44793.69744063331</v>
      </c>
      <c r="BX682" s="15">
        <f t="shared" ca="1" si="391"/>
        <v>47033.922729952166</v>
      </c>
      <c r="BY682" s="15">
        <f t="shared" ca="1" si="392"/>
        <v>49929.570178750422</v>
      </c>
      <c r="BZ682" s="15">
        <f t="shared" ca="1" si="393"/>
        <v>71389.728638679459</v>
      </c>
      <c r="CA682" s="15">
        <f t="shared" ca="1" si="394"/>
        <v>103501.14202145544</v>
      </c>
      <c r="CB682" s="15">
        <f ca="1">(AU682*DCF!C$10-DCF!C$5*MAX(AU682*DCF!C$10,0)-MAX(AU682-Inputs!$B$6,0)/Inputs!$B$10)*DCF!C$6</f>
        <v>1040.0989379860948</v>
      </c>
      <c r="CC682" s="15">
        <f ca="1">(AV682*DCF!D$10-DCF!D$5*MAX(AV682*DCF!D$10,0)-MAX(AV682-AU682,0)/Inputs!$B$10)*DCF!D$6</f>
        <v>1311.0221599732429</v>
      </c>
      <c r="CD682" s="15">
        <f ca="1">(AW682*DCF!E$10-DCF!E$5*MAX(AW682*DCF!E$10,0)-MAX(AW682-AV682,0)/Inputs!$B$10)*DCF!E$6</f>
        <v>1825.0494366380537</v>
      </c>
      <c r="CE682" s="15">
        <f ca="1">(AX682*DCF!F$10-DCF!F$5*MAX(AX682*DCF!F$10,0)-MAX(AX682-AW682,0)/Inputs!$B$10)*DCF!F$6</f>
        <v>1884.5720435461185</v>
      </c>
      <c r="CF682" s="15">
        <f ca="1">(AY682*DCF!G$10-DCF!G$5*MAX(AY682*DCF!G$10,0)-MAX(AY682-AX682,0)/Inputs!$B$10)*DCF!G$6</f>
        <v>2013.6887456867551</v>
      </c>
      <c r="CG682" s="15">
        <f ca="1">(AZ682*DCF!H$10-DCF!H$5*MAX(AZ682*DCF!H$10,0)-MAX(AZ682-AY682,0)/Inputs!$B$10)*DCF!H$6</f>
        <v>2427.2776345863458</v>
      </c>
      <c r="CH682" s="15">
        <f ca="1">(BA682*DCF!I$10-DCF!I$5*MAX(BA682*DCF!I$10,0)-MAX(BA682-AZ682,0)/Inputs!$B$10)*DCF!I$6</f>
        <v>2783.5584011467467</v>
      </c>
      <c r="CI682" s="15">
        <f ca="1">(BB682*DCF!J$10-DCF!J$5*MAX(BB682*DCF!J$10,0)-MAX(BB682-BA682,0)/Inputs!$B$10)*DCF!J$6</f>
        <v>3059.722959205742</v>
      </c>
      <c r="CJ682" s="15">
        <f ca="1">(BC682*DCF!K$10-DCF!K$5*MAX(BC682*DCF!K$10,0)-MAX(BC682-BB682,0)/Inputs!$B$10)*DCF!K$6</f>
        <v>2995.0970660366188</v>
      </c>
      <c r="CK682" s="15">
        <f ca="1">(BD682*DCF!L$10-DCF!L$5*MAX(BD682*DCF!L$10,0)-MAX(BD682-BC682,0)/Inputs!$B$10)*DCF!L$6</f>
        <v>3607.0704553828682</v>
      </c>
      <c r="CL682" s="15">
        <f ca="1">(BE682*DCF!M$10-DCF!M$5*MAX(BE682*DCF!M$10,0)-MAX(BE682-BD682,0)/Inputs!$B$10)*DCF!M$6</f>
        <v>4318.6818265820693</v>
      </c>
      <c r="CM682" s="15">
        <f ca="1">(BF682*DCF!C$28-DCF!C$5*MAX(BF682*DCF!C$28,0)-MAX(BF682-Inputs!$B$13,0)/Inputs!$B$17)*DCF!C$6</f>
        <v>3606.893569455071</v>
      </c>
      <c r="CN682" s="15">
        <f ca="1">(BG682*DCF!D$28-DCF!D$5*MAX(BG682*DCF!D$28,0)-MAX(BG682-BF682,0)/Inputs!$B$17)*DCF!D$6</f>
        <v>4768.3877622014179</v>
      </c>
      <c r="CO682" s="15">
        <f ca="1">(BH682*DCF!E$28-DCF!E$5*MAX(BH682*DCF!E$28,0)-MAX(BH682-BG682,0)/Inputs!$B$17)*DCF!E$6</f>
        <v>7130.4847442483324</v>
      </c>
      <c r="CP682" s="15">
        <f ca="1">(BI682*DCF!F$28-DCF!F$5*MAX(BI682*DCF!F$28,0)-MAX(BI682-BH682,0)/Inputs!$B$17)*DCF!F$6</f>
        <v>8799.8042294550778</v>
      </c>
      <c r="CQ682" s="15">
        <f ca="1">(BJ682*DCF!G$28-DCF!G$5*MAX(BJ682*DCF!G$28,0)-MAX(BJ682-BI682,0)/Inputs!$B$17)*DCF!G$6</f>
        <v>11673.502526328388</v>
      </c>
      <c r="CR682" s="15">
        <f ca="1">(BK682*DCF!H$28-DCF!H$5*MAX(BK682*DCF!H$28,0)-MAX(BK682-BJ682,0)/Inputs!$B$17)*DCF!H$6</f>
        <v>13421.645343063752</v>
      </c>
      <c r="CS682" s="15">
        <f ca="1">(BL682*DCF!I$28-DCF!I$5*MAX(BL682*DCF!I$28,0)-MAX(BL682-BK682,0)/Inputs!$B$17)*DCF!I$6</f>
        <v>15765.085248766063</v>
      </c>
      <c r="CT682" s="15">
        <f ca="1">(BM682*DCF!J$28-DCF!J$5*MAX(BM682*DCF!J$28,0)-MAX(BM682-BL682,0)/Inputs!$B$17)*DCF!J$6</f>
        <v>18923.788824079118</v>
      </c>
      <c r="CU682" s="15">
        <f ca="1">(BN682*DCF!K$28-DCF!K$5*MAX(BN682*DCF!K$28,0)-MAX(BN682-BM682,0)/Inputs!$B$17)*DCF!K$6</f>
        <v>24011.574459564512</v>
      </c>
      <c r="CV682" s="15">
        <f ca="1">(BO682*DCF!L$28-DCF!L$5*MAX(BO682*DCF!L$28,0)-MAX(BO682-BN682,0)/Inputs!$B$17)*DCF!L$6</f>
        <v>29250.259317022545</v>
      </c>
      <c r="CW682" s="15">
        <f ca="1">(BP682*DCF!M$28-DCF!M$5*MAX(BP682*DCF!M$28,0)-MAX(BP682-BO682,0)/Inputs!$B$17)*DCF!M$6</f>
        <v>36259.257177028245</v>
      </c>
      <c r="CX682" s="15">
        <f ca="1">(BQ682*DCF!C$46-DCF!C$5*MAX(BQ682*DCF!C$46,0)-MAX(BQ682-Inputs!$B$20,0)/Inputs!$B$24)*DCF!C$6</f>
        <v>-1311.5252598655375</v>
      </c>
      <c r="CY682" s="15">
        <f ca="1">(BR682*DCF!D$46-DCF!D$5*MAX(BR682*DCF!D$46,0)-MAX(BR682-BQ682,0)/Inputs!$B$24)*DCF!D$6</f>
        <v>-2107.6973872174331</v>
      </c>
      <c r="CZ682" s="15">
        <f ca="1">(BS682*DCF!E$46-DCF!E$5*MAX(BS682*DCF!E$46,0)-MAX(BS682-BR682,0)/Inputs!$B$24)*DCF!E$6</f>
        <v>-1092.4781090437839</v>
      </c>
      <c r="DA682" s="15">
        <f ca="1">(BT682*DCF!F$46-DCF!F$5*MAX(BT682*DCF!F$46,0)-MAX(BT682-BS682,0)/Inputs!$B$24)*DCF!F$6</f>
        <v>-3314.1846192856551</v>
      </c>
      <c r="DB682" s="15">
        <f ca="1">(BU682*DCF!G$46-DCF!G$5*MAX(BU682*DCF!G$46,0)-MAX(BU682-BT682,0)/Inputs!$B$24)*DCF!G$6</f>
        <v>-2084.829676284226</v>
      </c>
      <c r="DC682" s="15">
        <f ca="1">(BV682*DCF!H$46-DCF!H$5*MAX(BV682*DCF!H$46,0)-MAX(BV682-BU682,0)/Inputs!$B$24)*DCF!H$6</f>
        <v>-2778.5548141104173</v>
      </c>
      <c r="DD682" s="15">
        <f ca="1">(BW682*DCF!I$46-DCF!I$5*MAX(BW682*DCF!I$46,0)-MAX(BW682-BV682,0)/Inputs!$B$24)*DCF!I$6</f>
        <v>-4125.4084154766251</v>
      </c>
      <c r="DE682" s="15">
        <f ca="1">(BX682*DCF!J$46-DCF!J$5*MAX(BX682*DCF!J$46,0)-MAX(BX682-BW682,0)/Inputs!$B$24)*DCF!J$6</f>
        <v>1378.8718093366565</v>
      </c>
      <c r="DF682" s="15">
        <f ca="1">(BY682*DCF!K$46-DCF!K$5*MAX(BY682*DCF!K$46,0)-MAX(BY682-BX682,0)/Inputs!$B$24)*DCF!K$6</f>
        <v>2142.787004398409</v>
      </c>
      <c r="DG682" s="15">
        <f ca="1">(BZ682*DCF!L$46-DCF!L$5*MAX(BZ682*DCF!L$46,0)-MAX(BZ682-BY682,0)/Inputs!$B$24)*DCF!L$6</f>
        <v>78.33685726850068</v>
      </c>
      <c r="DH682" s="15">
        <f ca="1">(CA682*DCF!M$46-DCF!M$5*MAX(CA682*DCF!M$46,0)-MAX(CA682-BZ682,0)/Inputs!$B$24)*DCF!M$6</f>
        <v>1400.9932246012361</v>
      </c>
      <c r="DI682" s="15">
        <f ca="1">SUM(CB682:CL682)+BE682*DCF!M$10*(1+Inputs!$B$30)*(1-Inputs!$B$33)*(1-Inputs!$B$30/Inputs!$B$31)/(Inputs!$B$29-Inputs!$B$30)*DCF!M$6</f>
        <v>143527.02224897436</v>
      </c>
      <c r="DJ682" s="15">
        <f ca="1">SUM(CM682:CW682)+BP682*DCF!M$28*(1+Inputs!$B$30)*(1-Inputs!$B$33)*(1-Inputs!$B$30/Inputs!$B$31)/(Inputs!$B$29-Inputs!$B$30)*DCF!M$6</f>
        <v>1026498.3375635659</v>
      </c>
      <c r="DK682" s="15">
        <f ca="1">SUM(CX682:DH682)+CA682*DCF!M$46*(1+Inputs!$B$30)*(1-Inputs!$B$33)*(1-Inputs!$B$30/Inputs!$B$31)/(Inputs!$B$29-Inputs!$B$30)*DCF!M$6</f>
        <v>148211.3366735563</v>
      </c>
      <c r="DM682" s="15">
        <f ca="1">DI682+DJ682+DK682+Inputs!$B$34+Inputs!$B$36-Inputs!$B$35</f>
        <v>1395087.6964860966</v>
      </c>
    </row>
    <row r="683" spans="1:117" x14ac:dyDescent="0.75">
      <c r="A683" s="11">
        <v>670</v>
      </c>
      <c r="C683" s="24">
        <f t="shared" ca="1" si="396"/>
        <v>-0.23378973930270736</v>
      </c>
      <c r="D683" s="24">
        <f t="shared" ca="1" si="396"/>
        <v>-0.17488028761711247</v>
      </c>
      <c r="E683" s="24">
        <f t="shared" ca="1" si="396"/>
        <v>0.60268787038046201</v>
      </c>
      <c r="F683" s="24">
        <f t="shared" ca="1" si="396"/>
        <v>-1.1141185025503735</v>
      </c>
      <c r="G683" s="24">
        <f t="shared" ca="1" si="396"/>
        <v>-0.58485359420834182</v>
      </c>
      <c r="H683" s="24">
        <f t="shared" ca="1" si="396"/>
        <v>1.0086254007823685</v>
      </c>
      <c r="I683" s="24">
        <f t="shared" ca="1" si="396"/>
        <v>0.70829202565993399</v>
      </c>
      <c r="J683" s="24">
        <f t="shared" ca="1" si="396"/>
        <v>-8.5824298430146287E-2</v>
      </c>
      <c r="K683" s="24">
        <f t="shared" ca="1" si="396"/>
        <v>-7.3760867161541732E-2</v>
      </c>
      <c r="L683" s="24">
        <f t="shared" ca="1" si="396"/>
        <v>-0.7124249526659564</v>
      </c>
      <c r="M683" s="24">
        <f t="shared" ca="1" si="396"/>
        <v>0.24672111505292249</v>
      </c>
      <c r="N683" s="24">
        <f ca="1">SQRT(Inputs!$B$38)*C683+SQRT(1-Inputs!$B$38)*_xlfn.NORM.S.INV(RAND())</f>
        <v>0.79101075475191607</v>
      </c>
      <c r="O683" s="24">
        <f ca="1">SQRT(Inputs!$B$38)*D683+SQRT(1-Inputs!$B$38)*_xlfn.NORM.S.INV(RAND())</f>
        <v>1.376453203871864</v>
      </c>
      <c r="P683" s="24">
        <f ca="1">SQRT(Inputs!$B$38)*E683+SQRT(1-Inputs!$B$38)*_xlfn.NORM.S.INV(RAND())</f>
        <v>0.11241882507640585</v>
      </c>
      <c r="Q683" s="24">
        <f ca="1">SQRT(Inputs!$B$38)*F683+SQRT(1-Inputs!$B$38)*_xlfn.NORM.S.INV(RAND())</f>
        <v>-0.30876729156802457</v>
      </c>
      <c r="R683" s="24">
        <f ca="1">SQRT(Inputs!$B$38)*G683+SQRT(1-Inputs!$B$38)*_xlfn.NORM.S.INV(RAND())</f>
        <v>-0.31022210750359669</v>
      </c>
      <c r="S683" s="24">
        <f ca="1">SQRT(Inputs!$B$38)*H683+SQRT(1-Inputs!$B$38)*_xlfn.NORM.S.INV(RAND())</f>
        <v>0.46954102659512797</v>
      </c>
      <c r="T683" s="24">
        <f ca="1">SQRT(Inputs!$B$38)*I683+SQRT(1-Inputs!$B$38)*_xlfn.NORM.S.INV(RAND())</f>
        <v>0.58091661590761812</v>
      </c>
      <c r="U683" s="24">
        <f ca="1">SQRT(Inputs!$B$38)*J683+SQRT(1-Inputs!$B$38)*_xlfn.NORM.S.INV(RAND())</f>
        <v>-9.4279604845523113E-2</v>
      </c>
      <c r="V683" s="24">
        <f ca="1">SQRT(Inputs!$B$38)*K683+SQRT(1-Inputs!$B$38)*_xlfn.NORM.S.INV(RAND())</f>
        <v>-0.13926142150162346</v>
      </c>
      <c r="W683" s="24">
        <f ca="1">SQRT(Inputs!$B$38)*L683+SQRT(1-Inputs!$B$38)*_xlfn.NORM.S.INV(RAND())</f>
        <v>-0.37031313871163507</v>
      </c>
      <c r="X683" s="24">
        <f ca="1">SQRT(Inputs!$B$38)*M683+SQRT(1-Inputs!$B$38)*_xlfn.NORM.S.INV(RAND())</f>
        <v>-6.4503152362837657E-2</v>
      </c>
      <c r="Y683" s="24">
        <f ca="1">SQRT(Inputs!$B$38)*C683+SQRT(1-Inputs!$B$38)*_xlfn.NORM.S.INV(RAND())</f>
        <v>6.0991909439445047E-2</v>
      </c>
      <c r="Z683" s="24">
        <f ca="1">SQRT(Inputs!$B$38)*D683+SQRT(1-Inputs!$B$38)*_xlfn.NORM.S.INV(RAND())</f>
        <v>-8.4788859870448194E-2</v>
      </c>
      <c r="AA683" s="24">
        <f ca="1">SQRT(Inputs!$B$38)*E683+SQRT(1-Inputs!$B$38)*_xlfn.NORM.S.INV(RAND())</f>
        <v>0.77380959356470624</v>
      </c>
      <c r="AB683" s="24">
        <f ca="1">SQRT(Inputs!$B$38)*F683+SQRT(1-Inputs!$B$38)*_xlfn.NORM.S.INV(RAND())</f>
        <v>-0.14973939790438534</v>
      </c>
      <c r="AC683" s="24">
        <f ca="1">SQRT(Inputs!$B$38)*G683+SQRT(1-Inputs!$B$38)*_xlfn.NORM.S.INV(RAND())</f>
        <v>-0.39712395535515821</v>
      </c>
      <c r="AD683" s="24">
        <f ca="1">SQRT(Inputs!$B$38)*H683+SQRT(1-Inputs!$B$38)*_xlfn.NORM.S.INV(RAND())</f>
        <v>0.21543818801780312</v>
      </c>
      <c r="AE683" s="24">
        <f ca="1">SQRT(Inputs!$B$38)*I683+SQRT(1-Inputs!$B$38)*_xlfn.NORM.S.INV(RAND())</f>
        <v>1.134816984391976</v>
      </c>
      <c r="AF683" s="24">
        <f ca="1">SQRT(Inputs!$B$38)*J683+SQRT(1-Inputs!$B$38)*_xlfn.NORM.S.INV(RAND())</f>
        <v>0.21759680536219972</v>
      </c>
      <c r="AG683" s="24">
        <f ca="1">SQRT(Inputs!$B$38)*K683+SQRT(1-Inputs!$B$38)*_xlfn.NORM.S.INV(RAND())</f>
        <v>-0.9211353966625333</v>
      </c>
      <c r="AH683" s="24">
        <f ca="1">SQRT(Inputs!$B$38)*L683+SQRT(1-Inputs!$B$38)*_xlfn.NORM.S.INV(RAND())</f>
        <v>0.42033619536557121</v>
      </c>
      <c r="AI683" s="24">
        <f ca="1">SQRT(Inputs!$B$38)*M683+SQRT(1-Inputs!$B$38)*_xlfn.NORM.S.INV(RAND())</f>
        <v>-0.60402796986540275</v>
      </c>
      <c r="AJ683" s="24">
        <f ca="1">SQRT(Inputs!$B$38)*C683+SQRT(1-Inputs!$B$38)*_xlfn.NORM.S.INV(RAND())</f>
        <v>-0.49768418862645813</v>
      </c>
      <c r="AK683" s="24">
        <f ca="1">SQRT(Inputs!$B$38)*D683+SQRT(1-Inputs!$B$38)*_xlfn.NORM.S.INV(RAND())</f>
        <v>-0.30042356014516836</v>
      </c>
      <c r="AL683" s="24">
        <f ca="1">SQRT(Inputs!$B$38)*E683+SQRT(1-Inputs!$B$38)*_xlfn.NORM.S.INV(RAND())</f>
        <v>0.23296282085542219</v>
      </c>
      <c r="AM683" s="24">
        <f ca="1">SQRT(Inputs!$B$38)*F683+SQRT(1-Inputs!$B$38)*_xlfn.NORM.S.INV(RAND())</f>
        <v>-0.35726910753497226</v>
      </c>
      <c r="AN683" s="24">
        <f ca="1">SQRT(Inputs!$B$38)*G683+SQRT(1-Inputs!$B$38)*_xlfn.NORM.S.INV(RAND())</f>
        <v>-0.78425513067484531</v>
      </c>
      <c r="AO683" s="24">
        <f ca="1">SQRT(Inputs!$B$38)*H683+SQRT(1-Inputs!$B$38)*_xlfn.NORM.S.INV(RAND())</f>
        <v>1.6317332902043091</v>
      </c>
      <c r="AP683" s="24">
        <f ca="1">SQRT(Inputs!$B$38)*I683+SQRT(1-Inputs!$B$38)*_xlfn.NORM.S.INV(RAND())</f>
        <v>3.1355011382084741E-2</v>
      </c>
      <c r="AQ683" s="24">
        <f ca="1">SQRT(Inputs!$B$38)*J683+SQRT(1-Inputs!$B$38)*_xlfn.NORM.S.INV(RAND())</f>
        <v>8.2268286632252316E-2</v>
      </c>
      <c r="AR683" s="24">
        <f ca="1">SQRT(Inputs!$B$38)*K683+SQRT(1-Inputs!$B$38)*_xlfn.NORM.S.INV(RAND())</f>
        <v>1.002142017680463</v>
      </c>
      <c r="AS683" s="24">
        <f ca="1">SQRT(Inputs!$B$38)*L683+SQRT(1-Inputs!$B$38)*_xlfn.NORM.S.INV(RAND())</f>
        <v>-0.41703505880382075</v>
      </c>
      <c r="AT683" s="24">
        <f ca="1">SQRT(Inputs!$B$38)*M683+SQRT(1-Inputs!$B$38)*_xlfn.NORM.S.INV(RAND())</f>
        <v>0.23725746497911598</v>
      </c>
      <c r="AU683" s="15">
        <f ca="1">Inputs!$B$6*EXP($B$8-0.5*C$5^2+C$5*N683)</f>
        <v>5640.0925823142443</v>
      </c>
      <c r="AV683" s="15">
        <f t="shared" ca="1" si="365"/>
        <v>8405.3300666562118</v>
      </c>
      <c r="AW683" s="15">
        <f t="shared" ca="1" si="366"/>
        <v>10405.399365852438</v>
      </c>
      <c r="AX683" s="15">
        <f t="shared" ca="1" si="367"/>
        <v>12223.222450030597</v>
      </c>
      <c r="AY683" s="15">
        <f t="shared" ca="1" si="368"/>
        <v>14406.50434021287</v>
      </c>
      <c r="AZ683" s="15">
        <f t="shared" ca="1" si="369"/>
        <v>18554.536688517383</v>
      </c>
      <c r="BA683" s="15">
        <f t="shared" ca="1" si="370"/>
        <v>24129.33070644422</v>
      </c>
      <c r="BB683" s="15">
        <f t="shared" ca="1" si="371"/>
        <v>29263.921389231815</v>
      </c>
      <c r="BC683" s="15">
        <f t="shared" ca="1" si="372"/>
        <v>35362.275681092433</v>
      </c>
      <c r="BD683" s="15">
        <f t="shared" ca="1" si="373"/>
        <v>41847.276842841391</v>
      </c>
      <c r="BE683" s="15">
        <f t="shared" ca="1" si="374"/>
        <v>50978.095117598095</v>
      </c>
      <c r="BF683" s="15">
        <f ca="1">Inputs!$B$13*EXP($B$9-0.5*C$6^2+C$6*Y683)</f>
        <v>13999.273807271184</v>
      </c>
      <c r="BG683" s="15">
        <f t="shared" ca="1" si="375"/>
        <v>16802.370091073968</v>
      </c>
      <c r="BH683" s="15">
        <f t="shared" ca="1" si="376"/>
        <v>23340.739998471894</v>
      </c>
      <c r="BI683" s="15">
        <f t="shared" ca="1" si="377"/>
        <v>27921.572309684016</v>
      </c>
      <c r="BJ683" s="15">
        <f t="shared" ca="1" si="378"/>
        <v>32325.605345241762</v>
      </c>
      <c r="BK683" s="15">
        <f t="shared" ca="1" si="379"/>
        <v>40854.431197733968</v>
      </c>
      <c r="BL683" s="15">
        <f t="shared" ca="1" si="380"/>
        <v>58135.340849812012</v>
      </c>
      <c r="BM683" s="15">
        <f t="shared" ca="1" si="381"/>
        <v>73418.922772262231</v>
      </c>
      <c r="BN683" s="15">
        <f t="shared" ca="1" si="382"/>
        <v>80859.170168740253</v>
      </c>
      <c r="BO683" s="15">
        <f t="shared" ca="1" si="383"/>
        <v>104470.60657231031</v>
      </c>
      <c r="BP683" s="15">
        <f t="shared" ca="1" si="384"/>
        <v>120078.5617944518</v>
      </c>
      <c r="BQ683" s="15">
        <f ca="1">Inputs!$B$20*EXP($B$10-0.5*C$7^2+C$7*AJ683)</f>
        <v>3595.3934928110243</v>
      </c>
      <c r="BR683" s="15">
        <f t="shared" ca="1" si="385"/>
        <v>4434.5513153182037</v>
      </c>
      <c r="BS683" s="15">
        <f t="shared" ca="1" si="386"/>
        <v>6492.8484735484753</v>
      </c>
      <c r="BT683" s="15">
        <f t="shared" ca="1" si="387"/>
        <v>8151.3134907332842</v>
      </c>
      <c r="BU683" s="15">
        <f t="shared" ca="1" si="388"/>
        <v>9344.1298079928893</v>
      </c>
      <c r="BV683" s="15">
        <f t="shared" ca="1" si="389"/>
        <v>18776.494568068316</v>
      </c>
      <c r="BW683" s="15">
        <f t="shared" ca="1" si="390"/>
        <v>26375.9975473458</v>
      </c>
      <c r="BX683" s="15">
        <f t="shared" ca="1" si="391"/>
        <v>37504.547339680503</v>
      </c>
      <c r="BY683" s="15">
        <f t="shared" ca="1" si="392"/>
        <v>63656.676073907714</v>
      </c>
      <c r="BZ683" s="15">
        <f t="shared" ca="1" si="393"/>
        <v>82727.4667498981</v>
      </c>
      <c r="CA683" s="15">
        <f t="shared" ca="1" si="394"/>
        <v>121211.11483341004</v>
      </c>
      <c r="CB683" s="15">
        <f ca="1">(AU683*DCF!C$10-DCF!C$5*MAX(AU683*DCF!C$10,0)-MAX(AU683-Inputs!$B$6,0)/Inputs!$B$10)*DCF!C$6</f>
        <v>1038.2410897236766</v>
      </c>
      <c r="CC683" s="15">
        <f ca="1">(AV683*DCF!D$10-DCF!D$5*MAX(AV683*DCF!D$10,0)-MAX(AV683-AU683,0)/Inputs!$B$10)*DCF!D$6</f>
        <v>1374.5114703548122</v>
      </c>
      <c r="CD683" s="15">
        <f ca="1">(AW683*DCF!E$10-DCF!E$5*MAX(AW683*DCF!E$10,0)-MAX(AW683-AV683,0)/Inputs!$B$10)*DCF!E$6</f>
        <v>1951.9426411546228</v>
      </c>
      <c r="CE683" s="15">
        <f ca="1">(AX683*DCF!F$10-DCF!F$5*MAX(AX683*DCF!F$10,0)-MAX(AX683-AW683,0)/Inputs!$B$10)*DCF!F$6</f>
        <v>2290.0660661995475</v>
      </c>
      <c r="CF683" s="15">
        <f ca="1">(AY683*DCF!G$10-DCF!G$5*MAX(AY683*DCF!G$10,0)-MAX(AY683-AX683,0)/Inputs!$B$10)*DCF!G$6</f>
        <v>2548.6494620080834</v>
      </c>
      <c r="CG683" s="15">
        <f ca="1">(AZ683*DCF!H$10-DCF!H$5*MAX(AZ683*DCF!H$10,0)-MAX(AZ683-AY683,0)/Inputs!$B$10)*DCF!H$6</f>
        <v>2865.8191001555851</v>
      </c>
      <c r="CH683" s="15">
        <f ca="1">(BA683*DCF!I$10-DCF!I$5*MAX(BA683*DCF!I$10,0)-MAX(BA683-AZ683,0)/Inputs!$B$10)*DCF!I$6</f>
        <v>3493.0869373344485</v>
      </c>
      <c r="CI683" s="15">
        <f ca="1">(BB683*DCF!J$10-DCF!J$5*MAX(BB683*DCF!J$10,0)-MAX(BB683-BA683,0)/Inputs!$B$10)*DCF!J$6</f>
        <v>4243.6942054680239</v>
      </c>
      <c r="CJ683" s="15">
        <f ca="1">(BC683*DCF!K$10-DCF!K$5*MAX(BC683*DCF!K$10,0)-MAX(BC683-BB683,0)/Inputs!$B$10)*DCF!K$6</f>
        <v>4839.0816963904817</v>
      </c>
      <c r="CK683" s="15">
        <f ca="1">(BD683*DCF!L$10-DCF!L$5*MAX(BD683*DCF!L$10,0)-MAX(BD683-BC683,0)/Inputs!$B$10)*DCF!L$6</f>
        <v>5472.7494628132627</v>
      </c>
      <c r="CL683" s="15">
        <f ca="1">(BE683*DCF!M$10-DCF!M$5*MAX(BE683*DCF!M$10,0)-MAX(BE683-BD683,0)/Inputs!$B$10)*DCF!M$6</f>
        <v>6102.8947692827978</v>
      </c>
      <c r="CM683" s="15">
        <f ca="1">(BF683*DCF!C$28-DCF!C$5*MAX(BF683*DCF!C$28,0)-MAX(BF683-Inputs!$B$13,0)/Inputs!$B$17)*DCF!C$6</f>
        <v>3669.1900656630633</v>
      </c>
      <c r="CN683" s="15">
        <f ca="1">(BG683*DCF!D$28-DCF!D$5*MAX(BG683*DCF!D$28,0)-MAX(BG683-BF683,0)/Inputs!$B$17)*DCF!D$6</f>
        <v>4350.6565602554729</v>
      </c>
      <c r="CO683" s="15">
        <f ca="1">(BH683*DCF!E$28-DCF!E$5*MAX(BH683*DCF!E$28,0)-MAX(BH683-BG683,0)/Inputs!$B$17)*DCF!E$6</f>
        <v>5321.8904736240556</v>
      </c>
      <c r="CP683" s="15">
        <f ca="1">(BI683*DCF!F$28-DCF!F$5*MAX(BI683*DCF!F$28,0)-MAX(BI683-BH683,0)/Inputs!$B$17)*DCF!F$6</f>
        <v>6745.9584759486606</v>
      </c>
      <c r="CQ683" s="15">
        <f ca="1">(BJ683*DCF!G$28-DCF!G$5*MAX(BJ683*DCF!G$28,0)-MAX(BJ683-BI683,0)/Inputs!$B$17)*DCF!G$6</f>
        <v>7646.4087104373211</v>
      </c>
      <c r="CR683" s="15">
        <f ca="1">(BK683*DCF!H$28-DCF!H$5*MAX(BK683*DCF!H$28,0)-MAX(BK683-BJ683,0)/Inputs!$B$17)*DCF!H$6</f>
        <v>8778.6113826947421</v>
      </c>
      <c r="CS683" s="15">
        <f ca="1">(BL683*DCF!I$28-DCF!I$5*MAX(BL683*DCF!I$28,0)-MAX(BL683-BK683,0)/Inputs!$B$17)*DCF!I$6</f>
        <v>11190.361643700284</v>
      </c>
      <c r="CT683" s="15">
        <f ca="1">(BM683*DCF!J$28-DCF!J$5*MAX(BM683*DCF!J$28,0)-MAX(BM683-BL683,0)/Inputs!$B$17)*DCF!J$6</f>
        <v>14352.036640723652</v>
      </c>
      <c r="CU683" s="15">
        <f ca="1">(BN683*DCF!K$28-DCF!K$5*MAX(BN683*DCF!K$28,0)-MAX(BN683-BM683,0)/Inputs!$B$17)*DCF!K$6</f>
        <v>16164.769771336742</v>
      </c>
      <c r="CV683" s="15">
        <f ca="1">(BO683*DCF!L$28-DCF!L$5*MAX(BO683*DCF!L$28,0)-MAX(BO683-BN683,0)/Inputs!$B$17)*DCF!L$6</f>
        <v>18172.405435205725</v>
      </c>
      <c r="CW683" s="15">
        <f ca="1">(BP683*DCF!M$28-DCF!M$5*MAX(BP683*DCF!M$28,0)-MAX(BP683-BO683,0)/Inputs!$B$17)*DCF!M$6</f>
        <v>20961.381001305817</v>
      </c>
      <c r="CX683" s="15">
        <f ca="1">(BQ683*DCF!C$46-DCF!C$5*MAX(BQ683*DCF!C$46,0)-MAX(BQ683-Inputs!$B$20,0)/Inputs!$B$24)*DCF!C$6</f>
        <v>-1012.5128125711483</v>
      </c>
      <c r="CY683" s="15">
        <f ca="1">(BR683*DCF!D$46-DCF!D$5*MAX(BR683*DCF!D$46,0)-MAX(BR683-BQ683,0)/Inputs!$B$24)*DCF!D$6</f>
        <v>-1114.9361716727747</v>
      </c>
      <c r="CZ683" s="15">
        <f ca="1">(BS683*DCF!E$46-DCF!E$5*MAX(BS683*DCF!E$46,0)-MAX(BS683-BR683,0)/Inputs!$B$24)*DCF!E$6</f>
        <v>-1579.1147126443154</v>
      </c>
      <c r="DA683" s="15">
        <f ca="1">(BT683*DCF!F$46-DCF!F$5*MAX(BT683*DCF!F$46,0)-MAX(BT683-BS683,0)/Inputs!$B$24)*DCF!F$6</f>
        <v>-1197.5297257659861</v>
      </c>
      <c r="DB683" s="15">
        <f ca="1">(BU683*DCF!G$46-DCF!G$5*MAX(BU683*DCF!G$46,0)-MAX(BU683-BT683,0)/Inputs!$B$24)*DCF!G$6</f>
        <v>-715.55790694793222</v>
      </c>
      <c r="DC683" s="15">
        <f ca="1">(BV683*DCF!H$46-DCF!H$5*MAX(BV683*DCF!H$46,0)-MAX(BV683-BU683,0)/Inputs!$B$24)*DCF!H$6</f>
        <v>-2931.0495561356979</v>
      </c>
      <c r="DD683" s="15">
        <f ca="1">(BW683*DCF!I$46-DCF!I$5*MAX(BW683*DCF!I$46,0)-MAX(BW683-BV683,0)/Inputs!$B$24)*DCF!I$6</f>
        <v>-1572.3594284844723</v>
      </c>
      <c r="DE683" s="15">
        <f ca="1">(BX683*DCF!J$46-DCF!J$5*MAX(BX683*DCF!J$46,0)-MAX(BX683-BW683,0)/Inputs!$B$24)*DCF!J$6</f>
        <v>-1377.8975722227294</v>
      </c>
      <c r="DF683" s="15">
        <f ca="1">(BY683*DCF!K$46-DCF!K$5*MAX(BY683*DCF!K$46,0)-MAX(BY683-BX683,0)/Inputs!$B$24)*DCF!K$6</f>
        <v>-2770.2933120826124</v>
      </c>
      <c r="DG683" s="15">
        <f ca="1">(BZ683*DCF!L$46-DCF!L$5*MAX(BZ683*DCF!L$46,0)-MAX(BZ683-BY683,0)/Inputs!$B$24)*DCF!L$6</f>
        <v>1402.7842368097067</v>
      </c>
      <c r="DH683" s="15">
        <f ca="1">(CA683*DCF!M$46-DCF!M$5*MAX(CA683*DCF!M$46,0)-MAX(CA683-BZ683,0)/Inputs!$B$24)*DCF!M$6</f>
        <v>1457.230408991212</v>
      </c>
      <c r="DI683" s="15">
        <f ca="1">SUM(CB683:CL683)+BE683*DCF!M$10*(1+Inputs!$B$30)*(1-Inputs!$B$33)*(1-Inputs!$B$30/Inputs!$B$31)/(Inputs!$B$29-Inputs!$B$30)*DCF!M$6</f>
        <v>178093.44972868107</v>
      </c>
      <c r="DJ683" s="15">
        <f ca="1">SUM(CM683:CW683)+BP683*DCF!M$28*(1+Inputs!$B$30)*(1-Inputs!$B$33)*(1-Inputs!$B$30/Inputs!$B$31)/(Inputs!$B$29-Inputs!$B$30)*DCF!M$6</f>
        <v>562927.30395896826</v>
      </c>
      <c r="DK683" s="15">
        <f ca="1">SUM(CX683:DH683)+CA683*DCF!M$46*(1+Inputs!$B$30)*(1-Inputs!$B$33)*(1-Inputs!$B$30/Inputs!$B$31)/(Inputs!$B$29-Inputs!$B$30)*DCF!M$6</f>
        <v>175995.50535418378</v>
      </c>
      <c r="DM683" s="15">
        <f ca="1">DI683+DJ683+DK683+Inputs!$B$34+Inputs!$B$36-Inputs!$B$35</f>
        <v>993867.25904183299</v>
      </c>
    </row>
    <row r="684" spans="1:117" x14ac:dyDescent="0.75">
      <c r="A684" s="11">
        <v>671</v>
      </c>
      <c r="C684" s="24">
        <f t="shared" ref="C684:M693" ca="1" si="397">_xlfn.NORM.S.INV(RAND())</f>
        <v>-0.43415963332033286</v>
      </c>
      <c r="D684" s="24">
        <f t="shared" ca="1" si="397"/>
        <v>-0.23462948783554596</v>
      </c>
      <c r="E684" s="24">
        <f t="shared" ca="1" si="397"/>
        <v>-0.76217428964528722</v>
      </c>
      <c r="F684" s="24">
        <f t="shared" ca="1" si="397"/>
        <v>-0.97011658263162304</v>
      </c>
      <c r="G684" s="24">
        <f t="shared" ca="1" si="397"/>
        <v>0.49171997061606471</v>
      </c>
      <c r="H684" s="24">
        <f t="shared" ca="1" si="397"/>
        <v>0.6719523523241866</v>
      </c>
      <c r="I684" s="24">
        <f t="shared" ca="1" si="397"/>
        <v>0.46373059605885553</v>
      </c>
      <c r="J684" s="24">
        <f t="shared" ca="1" si="397"/>
        <v>7.7758493408627213E-3</v>
      </c>
      <c r="K684" s="24">
        <f t="shared" ca="1" si="397"/>
        <v>0.81524486613335145</v>
      </c>
      <c r="L684" s="24">
        <f t="shared" ca="1" si="397"/>
        <v>1.3982421372386797</v>
      </c>
      <c r="M684" s="24">
        <f t="shared" ca="1" si="397"/>
        <v>-0.58103300823059145</v>
      </c>
      <c r="N684" s="24">
        <f ca="1">SQRT(Inputs!$B$38)*C684+SQRT(1-Inputs!$B$38)*_xlfn.NORM.S.INV(RAND())</f>
        <v>0.29781889216549806</v>
      </c>
      <c r="O684" s="24">
        <f ca="1">SQRT(Inputs!$B$38)*D684+SQRT(1-Inputs!$B$38)*_xlfn.NORM.S.INV(RAND())</f>
        <v>-0.23438749221386099</v>
      </c>
      <c r="P684" s="24">
        <f ca="1">SQRT(Inputs!$B$38)*E684+SQRT(1-Inputs!$B$38)*_xlfn.NORM.S.INV(RAND())</f>
        <v>-0.26544933702536699</v>
      </c>
      <c r="Q684" s="24">
        <f ca="1">SQRT(Inputs!$B$38)*F684+SQRT(1-Inputs!$B$38)*_xlfn.NORM.S.INV(RAND())</f>
        <v>7.3317406274053476E-2</v>
      </c>
      <c r="R684" s="24">
        <f ca="1">SQRT(Inputs!$B$38)*G684+SQRT(1-Inputs!$B$38)*_xlfn.NORM.S.INV(RAND())</f>
        <v>0.42249490774726794</v>
      </c>
      <c r="S684" s="24">
        <f ca="1">SQRT(Inputs!$B$38)*H684+SQRT(1-Inputs!$B$38)*_xlfn.NORM.S.INV(RAND())</f>
        <v>0.36756688877602695</v>
      </c>
      <c r="T684" s="24">
        <f ca="1">SQRT(Inputs!$B$38)*I684+SQRT(1-Inputs!$B$38)*_xlfn.NORM.S.INV(RAND())</f>
        <v>0.15884897106839826</v>
      </c>
      <c r="U684" s="24">
        <f ca="1">SQRT(Inputs!$B$38)*J684+SQRT(1-Inputs!$B$38)*_xlfn.NORM.S.INV(RAND())</f>
        <v>0.46762088787252354</v>
      </c>
      <c r="V684" s="24">
        <f ca="1">SQRT(Inputs!$B$38)*K684+SQRT(1-Inputs!$B$38)*_xlfn.NORM.S.INV(RAND())</f>
        <v>2.1603583703261195</v>
      </c>
      <c r="W684" s="24">
        <f ca="1">SQRT(Inputs!$B$38)*L684+SQRT(1-Inputs!$B$38)*_xlfn.NORM.S.INV(RAND())</f>
        <v>-0.5223367741525049</v>
      </c>
      <c r="X684" s="24">
        <f ca="1">SQRT(Inputs!$B$38)*M684+SQRT(1-Inputs!$B$38)*_xlfn.NORM.S.INV(RAND())</f>
        <v>0.42422168769669077</v>
      </c>
      <c r="Y684" s="24">
        <f ca="1">SQRT(Inputs!$B$38)*C684+SQRT(1-Inputs!$B$38)*_xlfn.NORM.S.INV(RAND())</f>
        <v>-8.508912550581435E-2</v>
      </c>
      <c r="Z684" s="24">
        <f ca="1">SQRT(Inputs!$B$38)*D684+SQRT(1-Inputs!$B$38)*_xlfn.NORM.S.INV(RAND())</f>
        <v>0.40769748783700144</v>
      </c>
      <c r="AA684" s="24">
        <f ca="1">SQRT(Inputs!$B$38)*E684+SQRT(1-Inputs!$B$38)*_xlfn.NORM.S.INV(RAND())</f>
        <v>4.2171501841123005E-2</v>
      </c>
      <c r="AB684" s="24">
        <f ca="1">SQRT(Inputs!$B$38)*F684+SQRT(1-Inputs!$B$38)*_xlfn.NORM.S.INV(RAND())</f>
        <v>-0.77712527754562266</v>
      </c>
      <c r="AC684" s="24">
        <f ca="1">SQRT(Inputs!$B$38)*G684+SQRT(1-Inputs!$B$38)*_xlfn.NORM.S.INV(RAND())</f>
        <v>1.4329808240455895</v>
      </c>
      <c r="AD684" s="24">
        <f ca="1">SQRT(Inputs!$B$38)*H684+SQRT(1-Inputs!$B$38)*_xlfn.NORM.S.INV(RAND())</f>
        <v>-1.2983805586301218</v>
      </c>
      <c r="AE684" s="24">
        <f ca="1">SQRT(Inputs!$B$38)*I684+SQRT(1-Inputs!$B$38)*_xlfn.NORM.S.INV(RAND())</f>
        <v>0.54834722614335074</v>
      </c>
      <c r="AF684" s="24">
        <f ca="1">SQRT(Inputs!$B$38)*J684+SQRT(1-Inputs!$B$38)*_xlfn.NORM.S.INV(RAND())</f>
        <v>5.3330535861106018E-2</v>
      </c>
      <c r="AG684" s="24">
        <f ca="1">SQRT(Inputs!$B$38)*K684+SQRT(1-Inputs!$B$38)*_xlfn.NORM.S.INV(RAND())</f>
        <v>0.31034612376230952</v>
      </c>
      <c r="AH684" s="24">
        <f ca="1">SQRT(Inputs!$B$38)*L684+SQRT(1-Inputs!$B$38)*_xlfn.NORM.S.INV(RAND())</f>
        <v>0.5937629689470868</v>
      </c>
      <c r="AI684" s="24">
        <f ca="1">SQRT(Inputs!$B$38)*M684+SQRT(1-Inputs!$B$38)*_xlfn.NORM.S.INV(RAND())</f>
        <v>-0.53680592482168454</v>
      </c>
      <c r="AJ684" s="24">
        <f ca="1">SQRT(Inputs!$B$38)*C684+SQRT(1-Inputs!$B$38)*_xlfn.NORM.S.INV(RAND())</f>
        <v>8.7242817839610215E-2</v>
      </c>
      <c r="AK684" s="24">
        <f ca="1">SQRT(Inputs!$B$38)*D684+SQRT(1-Inputs!$B$38)*_xlfn.NORM.S.INV(RAND())</f>
        <v>-0.41147082003037883</v>
      </c>
      <c r="AL684" s="24">
        <f ca="1">SQRT(Inputs!$B$38)*E684+SQRT(1-Inputs!$B$38)*_xlfn.NORM.S.INV(RAND())</f>
        <v>0.47847961752474433</v>
      </c>
      <c r="AM684" s="24">
        <f ca="1">SQRT(Inputs!$B$38)*F684+SQRT(1-Inputs!$B$38)*_xlfn.NORM.S.INV(RAND())</f>
        <v>-0.57959225390017022</v>
      </c>
      <c r="AN684" s="24">
        <f ca="1">SQRT(Inputs!$B$38)*G684+SQRT(1-Inputs!$B$38)*_xlfn.NORM.S.INV(RAND())</f>
        <v>0.68358805385099164</v>
      </c>
      <c r="AO684" s="24">
        <f ca="1">SQRT(Inputs!$B$38)*H684+SQRT(1-Inputs!$B$38)*_xlfn.NORM.S.INV(RAND())</f>
        <v>2.3905343011636901</v>
      </c>
      <c r="AP684" s="24">
        <f ca="1">SQRT(Inputs!$B$38)*I684+SQRT(1-Inputs!$B$38)*_xlfn.NORM.S.INV(RAND())</f>
        <v>0.62764122756860319</v>
      </c>
      <c r="AQ684" s="24">
        <f ca="1">SQRT(Inputs!$B$38)*J684+SQRT(1-Inputs!$B$38)*_xlfn.NORM.S.INV(RAND())</f>
        <v>1.3692893752412001</v>
      </c>
      <c r="AR684" s="24">
        <f ca="1">SQRT(Inputs!$B$38)*K684+SQRT(1-Inputs!$B$38)*_xlfn.NORM.S.INV(RAND())</f>
        <v>0.32234230450713053</v>
      </c>
      <c r="AS684" s="24">
        <f ca="1">SQRT(Inputs!$B$38)*L684+SQRT(1-Inputs!$B$38)*_xlfn.NORM.S.INV(RAND())</f>
        <v>1.8192971928727335</v>
      </c>
      <c r="AT684" s="24">
        <f ca="1">SQRT(Inputs!$B$38)*M684+SQRT(1-Inputs!$B$38)*_xlfn.NORM.S.INV(RAND())</f>
        <v>-0.4973831740038217</v>
      </c>
      <c r="AU684" s="15">
        <f ca="1">Inputs!$B$6*EXP($B$8-0.5*C$5^2+C$5*N684)</f>
        <v>5207.3234844295312</v>
      </c>
      <c r="AV684" s="15">
        <f t="shared" ca="1" si="365"/>
        <v>6123.822029423246</v>
      </c>
      <c r="AW684" s="15">
        <f t="shared" ca="1" si="366"/>
        <v>7204.2989459349456</v>
      </c>
      <c r="AX684" s="15">
        <f t="shared" ca="1" si="367"/>
        <v>8876.6625940116337</v>
      </c>
      <c r="AY684" s="15">
        <f t="shared" ca="1" si="368"/>
        <v>11396.888039556226</v>
      </c>
      <c r="AZ684" s="15">
        <f t="shared" ca="1" si="369"/>
        <v>14514.46205963491</v>
      </c>
      <c r="BA684" s="15">
        <f t="shared" ca="1" si="370"/>
        <v>18059.753192455384</v>
      </c>
      <c r="BB684" s="15">
        <f t="shared" ca="1" si="371"/>
        <v>23171.191462287217</v>
      </c>
      <c r="BC684" s="15">
        <f t="shared" ca="1" si="372"/>
        <v>34959.211297788512</v>
      </c>
      <c r="BD684" s="15">
        <f t="shared" ca="1" si="373"/>
        <v>40786.201086736197</v>
      </c>
      <c r="BE684" s="15">
        <f t="shared" ca="1" si="374"/>
        <v>51947.123005542097</v>
      </c>
      <c r="BF684" s="15">
        <f ca="1">Inputs!$B$13*EXP($B$9-0.5*C$6^2+C$6*Y684)</f>
        <v>13599.665945045761</v>
      </c>
      <c r="BG684" s="15">
        <f t="shared" ca="1" si="375"/>
        <v>17839.644090104273</v>
      </c>
      <c r="BH684" s="15">
        <f t="shared" ca="1" si="376"/>
        <v>21949.754744895978</v>
      </c>
      <c r="BI684" s="15">
        <f t="shared" ca="1" si="377"/>
        <v>23840.559718848395</v>
      </c>
      <c r="BJ684" s="15">
        <f t="shared" ca="1" si="378"/>
        <v>35932.77418697947</v>
      </c>
      <c r="BK684" s="15">
        <f t="shared" ca="1" si="379"/>
        <v>36955.303170781706</v>
      </c>
      <c r="BL684" s="15">
        <f t="shared" ca="1" si="380"/>
        <v>48738.342938653885</v>
      </c>
      <c r="BM684" s="15">
        <f t="shared" ca="1" si="381"/>
        <v>60308.170906497719</v>
      </c>
      <c r="BN684" s="15">
        <f t="shared" ca="1" si="382"/>
        <v>76981.916971897517</v>
      </c>
      <c r="BO684" s="15">
        <f t="shared" ca="1" si="383"/>
        <v>101486.56974266845</v>
      </c>
      <c r="BP684" s="15">
        <f t="shared" ca="1" si="384"/>
        <v>117540.49839438016</v>
      </c>
      <c r="BQ684" s="15">
        <f ca="1">Inputs!$B$20*EXP($B$10-0.5*C$7^2+C$7*AJ684)</f>
        <v>4424.3214579178621</v>
      </c>
      <c r="BR684" s="15">
        <f t="shared" ca="1" si="385"/>
        <v>5267.856452893102</v>
      </c>
      <c r="BS684" s="15">
        <f t="shared" ca="1" si="386"/>
        <v>8276.4287717720508</v>
      </c>
      <c r="BT684" s="15">
        <f t="shared" ca="1" si="387"/>
        <v>9801.807238785279</v>
      </c>
      <c r="BU684" s="15">
        <f t="shared" ca="1" si="388"/>
        <v>16027.561442268299</v>
      </c>
      <c r="BV684" s="15">
        <f t="shared" ca="1" si="389"/>
        <v>38211.024777725674</v>
      </c>
      <c r="BW684" s="15">
        <f t="shared" ca="1" si="390"/>
        <v>60896.53155216638</v>
      </c>
      <c r="BX684" s="15">
        <f t="shared" ca="1" si="391"/>
        <v>112078.37771190409</v>
      </c>
      <c r="BY684" s="15">
        <f t="shared" ca="1" si="392"/>
        <v>167030.75466221664</v>
      </c>
      <c r="BZ684" s="15">
        <f t="shared" ca="1" si="393"/>
        <v>327451.1628274098</v>
      </c>
      <c r="CA684" s="15">
        <f t="shared" ca="1" si="394"/>
        <v>421059.77422830166</v>
      </c>
      <c r="CB684" s="15">
        <f ca="1">(AU684*DCF!C$10-DCF!C$5*MAX(AU684*DCF!C$10,0)-MAX(AU684-Inputs!$B$6,0)/Inputs!$B$10)*DCF!C$6</f>
        <v>1041.3268105287148</v>
      </c>
      <c r="CC684" s="15">
        <f ca="1">(AV684*DCF!D$10-DCF!D$5*MAX(AV684*DCF!D$10,0)-MAX(AV684-AU684,0)/Inputs!$B$10)*DCF!D$6</f>
        <v>1269.1759484136717</v>
      </c>
      <c r="CD684" s="15">
        <f ca="1">(AW684*DCF!E$10-DCF!E$5*MAX(AW684*DCF!E$10,0)-MAX(AW684-AV684,0)/Inputs!$B$10)*DCF!E$6</f>
        <v>1419.9897978692818</v>
      </c>
      <c r="CE684" s="15">
        <f ca="1">(AX684*DCF!F$10-DCF!F$5*MAX(AX684*DCF!F$10,0)-MAX(AX684-AW684,0)/Inputs!$B$10)*DCF!F$6</f>
        <v>1589.7838852772688</v>
      </c>
      <c r="CF684" s="15">
        <f ca="1">(AY684*DCF!G$10-DCF!G$5*MAX(AY684*DCF!G$10,0)-MAX(AY684-AX684,0)/Inputs!$B$10)*DCF!G$6</f>
        <v>1863.7822012401427</v>
      </c>
      <c r="CG684" s="15">
        <f ca="1">(AZ684*DCF!H$10-DCF!H$5*MAX(AZ684*DCF!H$10,0)-MAX(AZ684-AY684,0)/Inputs!$B$10)*DCF!H$6</f>
        <v>2264.4120626701961</v>
      </c>
      <c r="CH684" s="15">
        <f ca="1">(BA684*DCF!I$10-DCF!I$5*MAX(BA684*DCF!I$10,0)-MAX(BA684-AZ684,0)/Inputs!$B$10)*DCF!I$6</f>
        <v>2717.3061249013526</v>
      </c>
      <c r="CI684" s="15">
        <f ca="1">(BB684*DCF!J$10-DCF!J$5*MAX(BB684*DCF!J$10,0)-MAX(BB684-BA684,0)/Inputs!$B$10)*DCF!J$6</f>
        <v>3201.6759795569974</v>
      </c>
      <c r="CJ684" s="15">
        <f ca="1">(BC684*DCF!K$10-DCF!K$5*MAX(BC684*DCF!K$10,0)-MAX(BC684-BB684,0)/Inputs!$B$10)*DCF!K$6</f>
        <v>3977.7282404410944</v>
      </c>
      <c r="CK684" s="15">
        <f ca="1">(BD684*DCF!L$10-DCF!L$5*MAX(BD684*DCF!L$10,0)-MAX(BD684-BC684,0)/Inputs!$B$10)*DCF!L$6</f>
        <v>5397.810586047025</v>
      </c>
      <c r="CL684" s="15">
        <f ca="1">(BE684*DCF!M$10-DCF!M$5*MAX(BE684*DCF!M$10,0)-MAX(BE684-BD684,0)/Inputs!$B$10)*DCF!M$6</f>
        <v>5997.1195659729347</v>
      </c>
      <c r="CM684" s="15">
        <f ca="1">(BF684*DCF!C$28-DCF!C$5*MAX(BF684*DCF!C$28,0)-MAX(BF684-Inputs!$B$13,0)/Inputs!$B$17)*DCF!C$6</f>
        <v>3639.5205566817704</v>
      </c>
      <c r="CN684" s="15">
        <f ca="1">(BG684*DCF!D$28-DCF!D$5*MAX(BG684*DCF!D$28,0)-MAX(BG684-BF684,0)/Inputs!$B$17)*DCF!D$6</f>
        <v>4349.604894962984</v>
      </c>
      <c r="CO684" s="15">
        <f ca="1">(BH684*DCF!E$28-DCF!E$5*MAX(BH684*DCF!E$28,0)-MAX(BH684-BG684,0)/Inputs!$B$17)*DCF!E$6</f>
        <v>5406.515155539857</v>
      </c>
      <c r="CP684" s="15">
        <f ca="1">(BI684*DCF!F$28-DCF!F$5*MAX(BI684*DCF!F$28,0)-MAX(BI684-BH684,0)/Inputs!$B$17)*DCF!F$6</f>
        <v>6127.8330508018953</v>
      </c>
      <c r="CQ684" s="15">
        <f ca="1">(BJ684*DCF!G$28-DCF!G$5*MAX(BJ684*DCF!G$28,0)-MAX(BJ684-BI684,0)/Inputs!$B$17)*DCF!G$6</f>
        <v>7289.2398669373242</v>
      </c>
      <c r="CR684" s="15">
        <f ca="1">(BK684*DCF!H$28-DCF!H$5*MAX(BK684*DCF!H$28,0)-MAX(BK684-BJ684,0)/Inputs!$B$17)*DCF!H$6</f>
        <v>8980.5818836604794</v>
      </c>
      <c r="CS684" s="15">
        <f ca="1">(BL684*DCF!I$28-DCF!I$5*MAX(BL684*DCF!I$28,0)-MAX(BL684-BK684,0)/Inputs!$B$17)*DCF!I$6</f>
        <v>9769.741923121639</v>
      </c>
      <c r="CT684" s="15">
        <f ca="1">(BM684*DCF!J$28-DCF!J$5*MAX(BM684*DCF!J$28,0)-MAX(BM684-BL684,0)/Inputs!$B$17)*DCF!J$6</f>
        <v>11919.664004262231</v>
      </c>
      <c r="CU684" s="15">
        <f ca="1">(BN684*DCF!K$28-DCF!K$5*MAX(BN684*DCF!K$28,0)-MAX(BN684-BM684,0)/Inputs!$B$17)*DCF!K$6</f>
        <v>14214.978308848649</v>
      </c>
      <c r="CV684" s="15">
        <f ca="1">(BO684*DCF!L$28-DCF!L$5*MAX(BO684*DCF!L$28,0)-MAX(BO684-BN684,0)/Inputs!$B$17)*DCF!L$6</f>
        <v>17475.958531762393</v>
      </c>
      <c r="CW684" s="15">
        <f ca="1">(BP684*DCF!M$28-DCF!M$5*MAX(BP684*DCF!M$28,0)-MAX(BP684-BO684,0)/Inputs!$B$17)*DCF!M$6</f>
        <v>20437.226148803686</v>
      </c>
      <c r="CX684" s="15">
        <f ca="1">(BQ684*DCF!C$46-DCF!C$5*MAX(BQ684*DCF!C$46,0)-MAX(BQ684-Inputs!$B$20,0)/Inputs!$B$24)*DCF!C$6</f>
        <v>-1586.8277999430913</v>
      </c>
      <c r="CY684" s="15">
        <f ca="1">(BR684*DCF!D$46-DCF!D$5*MAX(BR684*DCF!D$46,0)-MAX(BR684-BQ684,0)/Inputs!$B$24)*DCF!D$6</f>
        <v>-1259.0296288880866</v>
      </c>
      <c r="CZ684" s="15">
        <f ca="1">(BS684*DCF!E$46-DCF!E$5*MAX(BS684*DCF!E$46,0)-MAX(BS684-BR684,0)/Inputs!$B$24)*DCF!E$6</f>
        <v>-2164.598496021858</v>
      </c>
      <c r="DA684" s="15">
        <f ca="1">(BT684*DCF!F$46-DCF!F$5*MAX(BT684*DCF!F$46,0)-MAX(BT684-BS684,0)/Inputs!$B$24)*DCF!F$6</f>
        <v>-1269.2680956123761</v>
      </c>
      <c r="DB684" s="15">
        <f ca="1">(BU684*DCF!G$46-DCF!G$5*MAX(BU684*DCF!G$46,0)-MAX(BU684-BT684,0)/Inputs!$B$24)*DCF!G$6</f>
        <v>-2633.3562084910704</v>
      </c>
      <c r="DC684" s="15">
        <f ca="1">(BV684*DCF!H$46-DCF!H$5*MAX(BV684*DCF!H$46,0)-MAX(BV684-BU684,0)/Inputs!$B$24)*DCF!H$6</f>
        <v>-6893.3753111584419</v>
      </c>
      <c r="DD684" s="15">
        <f ca="1">(BW684*DCF!I$46-DCF!I$5*MAX(BW684*DCF!I$46,0)-MAX(BW684-BV684,0)/Inputs!$B$24)*DCF!I$6</f>
        <v>-5105.7023957704614</v>
      </c>
      <c r="DE684" s="15">
        <f ca="1">(BX684*DCF!J$46-DCF!J$5*MAX(BX684*DCF!J$46,0)-MAX(BX684-BW684,0)/Inputs!$B$24)*DCF!J$6</f>
        <v>-8871.2114884690473</v>
      </c>
      <c r="DF684" s="15">
        <f ca="1">(BY684*DCF!K$46-DCF!K$5*MAX(BY684*DCF!K$46,0)-MAX(BY684-BX684,0)/Inputs!$B$24)*DCF!K$6</f>
        <v>-3920.5149213934637</v>
      </c>
      <c r="DG684" s="15">
        <f ca="1">(BZ684*DCF!L$46-DCF!L$5*MAX(BZ684*DCF!L$46,0)-MAX(BZ684-BY684,0)/Inputs!$B$24)*DCF!L$6</f>
        <v>-13668.486544133737</v>
      </c>
      <c r="DH684" s="15">
        <f ca="1">(CA684*DCF!M$46-DCF!M$5*MAX(CA684*DCF!M$46,0)-MAX(CA684-BZ684,0)/Inputs!$B$24)*DCF!M$6</f>
        <v>13439.972962327482</v>
      </c>
      <c r="DI684" s="15">
        <f ca="1">SUM(CB684:CL684)+BE684*DCF!M$10*(1+Inputs!$B$30)*(1-Inputs!$B$33)*(1-Inputs!$B$30/Inputs!$B$31)/(Inputs!$B$29-Inputs!$B$30)*DCF!M$6</f>
        <v>175309.64145692979</v>
      </c>
      <c r="DJ684" s="15">
        <f ca="1">SUM(CM684:CW684)+BP684*DCF!M$28*(1+Inputs!$B$30)*(1-Inputs!$B$33)*(1-Inputs!$B$30/Inputs!$B$31)/(Inputs!$B$29-Inputs!$B$30)*DCF!M$6</f>
        <v>545766.546117038</v>
      </c>
      <c r="DK684" s="15">
        <f ca="1">SUM(CX684:DH684)+CA684*DCF!M$46*(1+Inputs!$B$30)*(1-Inputs!$B$33)*(1-Inputs!$B$30/Inputs!$B$31)/(Inputs!$B$29-Inputs!$B$30)*DCF!M$6</f>
        <v>617075.89074825565</v>
      </c>
      <c r="DM684" s="15">
        <f ca="1">DI684+DJ684+DK684+Inputs!$B$34+Inputs!$B$36-Inputs!$B$35</f>
        <v>1415003.0783222234</v>
      </c>
    </row>
    <row r="685" spans="1:117" x14ac:dyDescent="0.75">
      <c r="A685" s="11">
        <v>672</v>
      </c>
      <c r="C685" s="24">
        <f t="shared" ca="1" si="397"/>
        <v>-2.1601530972306566</v>
      </c>
      <c r="D685" s="24">
        <f t="shared" ca="1" si="397"/>
        <v>0.98284794164481759</v>
      </c>
      <c r="E685" s="24">
        <f t="shared" ca="1" si="397"/>
        <v>-0.7727536387835342</v>
      </c>
      <c r="F685" s="24">
        <f t="shared" ca="1" si="397"/>
        <v>0.59430577130067785</v>
      </c>
      <c r="G685" s="24">
        <f t="shared" ca="1" si="397"/>
        <v>-0.50917382743186856</v>
      </c>
      <c r="H685" s="24">
        <f t="shared" ca="1" si="397"/>
        <v>-2.2354981311298872</v>
      </c>
      <c r="I685" s="24">
        <f t="shared" ca="1" si="397"/>
        <v>1.8489562667456676</v>
      </c>
      <c r="J685" s="24">
        <f t="shared" ca="1" si="397"/>
        <v>-0.39419622247566388</v>
      </c>
      <c r="K685" s="24">
        <f t="shared" ca="1" si="397"/>
        <v>2.2400407102200157</v>
      </c>
      <c r="L685" s="24">
        <f t="shared" ca="1" si="397"/>
        <v>-1.8973265940509847</v>
      </c>
      <c r="M685" s="24">
        <f t="shared" ca="1" si="397"/>
        <v>-9.5952549453891412E-3</v>
      </c>
      <c r="N685" s="24">
        <f ca="1">SQRT(Inputs!$B$38)*C685+SQRT(1-Inputs!$B$38)*_xlfn.NORM.S.INV(RAND())</f>
        <v>-1.4060677916324087</v>
      </c>
      <c r="O685" s="24">
        <f ca="1">SQRT(Inputs!$B$38)*D685+SQRT(1-Inputs!$B$38)*_xlfn.NORM.S.INV(RAND())</f>
        <v>-8.3145629409405508E-2</v>
      </c>
      <c r="P685" s="24">
        <f ca="1">SQRT(Inputs!$B$38)*E685+SQRT(1-Inputs!$B$38)*_xlfn.NORM.S.INV(RAND())</f>
        <v>-6.2117944726492791E-2</v>
      </c>
      <c r="Q685" s="24">
        <f ca="1">SQRT(Inputs!$B$38)*F685+SQRT(1-Inputs!$B$38)*_xlfn.NORM.S.INV(RAND())</f>
        <v>-0.9553126172447447</v>
      </c>
      <c r="R685" s="24">
        <f ca="1">SQRT(Inputs!$B$38)*G685+SQRT(1-Inputs!$B$38)*_xlfn.NORM.S.INV(RAND())</f>
        <v>-1.0710673729989013</v>
      </c>
      <c r="S685" s="24">
        <f ca="1">SQRT(Inputs!$B$38)*H685+SQRT(1-Inputs!$B$38)*_xlfn.NORM.S.INV(RAND())</f>
        <v>-1.2550210344747479</v>
      </c>
      <c r="T685" s="24">
        <f ca="1">SQRT(Inputs!$B$38)*I685+SQRT(1-Inputs!$B$38)*_xlfn.NORM.S.INV(RAND())</f>
        <v>2.4444272337493187</v>
      </c>
      <c r="U685" s="24">
        <f ca="1">SQRT(Inputs!$B$38)*J685+SQRT(1-Inputs!$B$38)*_xlfn.NORM.S.INV(RAND())</f>
        <v>-0.9409773754086842</v>
      </c>
      <c r="V685" s="24">
        <f ca="1">SQRT(Inputs!$B$38)*K685+SQRT(1-Inputs!$B$38)*_xlfn.NORM.S.INV(RAND())</f>
        <v>0.47342124236097782</v>
      </c>
      <c r="W685" s="24">
        <f ca="1">SQRT(Inputs!$B$38)*L685+SQRT(1-Inputs!$B$38)*_xlfn.NORM.S.INV(RAND())</f>
        <v>-1.4315502976208114</v>
      </c>
      <c r="X685" s="24">
        <f ca="1">SQRT(Inputs!$B$38)*M685+SQRT(1-Inputs!$B$38)*_xlfn.NORM.S.INV(RAND())</f>
        <v>0.65519279904767214</v>
      </c>
      <c r="Y685" s="24">
        <f ca="1">SQRT(Inputs!$B$38)*C685+SQRT(1-Inputs!$B$38)*_xlfn.NORM.S.INV(RAND())</f>
        <v>-1.8509051645302419</v>
      </c>
      <c r="Z685" s="24">
        <f ca="1">SQRT(Inputs!$B$38)*D685+SQRT(1-Inputs!$B$38)*_xlfn.NORM.S.INV(RAND())</f>
        <v>0.66984570796211695</v>
      </c>
      <c r="AA685" s="24">
        <f ca="1">SQRT(Inputs!$B$38)*E685+SQRT(1-Inputs!$B$38)*_xlfn.NORM.S.INV(RAND())</f>
        <v>-2.0189641823340829</v>
      </c>
      <c r="AB685" s="24">
        <f ca="1">SQRT(Inputs!$B$38)*F685+SQRT(1-Inputs!$B$38)*_xlfn.NORM.S.INV(RAND())</f>
        <v>1.1905594177174552</v>
      </c>
      <c r="AC685" s="24">
        <f ca="1">SQRT(Inputs!$B$38)*G685+SQRT(1-Inputs!$B$38)*_xlfn.NORM.S.INV(RAND())</f>
        <v>-0.50016667363201861</v>
      </c>
      <c r="AD685" s="24">
        <f ca="1">SQRT(Inputs!$B$38)*H685+SQRT(1-Inputs!$B$38)*_xlfn.NORM.S.INV(RAND())</f>
        <v>0.14389729271323226</v>
      </c>
      <c r="AE685" s="24">
        <f ca="1">SQRT(Inputs!$B$38)*I685+SQRT(1-Inputs!$B$38)*_xlfn.NORM.S.INV(RAND())</f>
        <v>1.6487184330289519</v>
      </c>
      <c r="AF685" s="24">
        <f ca="1">SQRT(Inputs!$B$38)*J685+SQRT(1-Inputs!$B$38)*_xlfn.NORM.S.INV(RAND())</f>
        <v>-1.1148159262793229</v>
      </c>
      <c r="AG685" s="24">
        <f ca="1">SQRT(Inputs!$B$38)*K685+SQRT(1-Inputs!$B$38)*_xlfn.NORM.S.INV(RAND())</f>
        <v>1.1874534742337901</v>
      </c>
      <c r="AH685" s="24">
        <f ca="1">SQRT(Inputs!$B$38)*L685+SQRT(1-Inputs!$B$38)*_xlfn.NORM.S.INV(RAND())</f>
        <v>-0.94814885441428576</v>
      </c>
      <c r="AI685" s="24">
        <f ca="1">SQRT(Inputs!$B$38)*M685+SQRT(1-Inputs!$B$38)*_xlfn.NORM.S.INV(RAND())</f>
        <v>6.4601277897592971E-2</v>
      </c>
      <c r="AJ685" s="24">
        <f ca="1">SQRT(Inputs!$B$38)*C685+SQRT(1-Inputs!$B$38)*_xlfn.NORM.S.INV(RAND())</f>
        <v>-0.84518652811354977</v>
      </c>
      <c r="AK685" s="24">
        <f ca="1">SQRT(Inputs!$B$38)*D685+SQRT(1-Inputs!$B$38)*_xlfn.NORM.S.INV(RAND())</f>
        <v>-0.12644804342642546</v>
      </c>
      <c r="AL685" s="24">
        <f ca="1">SQRT(Inputs!$B$38)*E685+SQRT(1-Inputs!$B$38)*_xlfn.NORM.S.INV(RAND())</f>
        <v>-0.92058491658179886</v>
      </c>
      <c r="AM685" s="24">
        <f ca="1">SQRT(Inputs!$B$38)*F685+SQRT(1-Inputs!$B$38)*_xlfn.NORM.S.INV(RAND())</f>
        <v>0.88962546780984464</v>
      </c>
      <c r="AN685" s="24">
        <f ca="1">SQRT(Inputs!$B$38)*G685+SQRT(1-Inputs!$B$38)*_xlfn.NORM.S.INV(RAND())</f>
        <v>-0.17160663671717497</v>
      </c>
      <c r="AO685" s="24">
        <f ca="1">SQRT(Inputs!$B$38)*H685+SQRT(1-Inputs!$B$38)*_xlfn.NORM.S.INV(RAND())</f>
        <v>-1.5689714923773708</v>
      </c>
      <c r="AP685" s="24">
        <f ca="1">SQRT(Inputs!$B$38)*I685+SQRT(1-Inputs!$B$38)*_xlfn.NORM.S.INV(RAND())</f>
        <v>1.1372186900533525</v>
      </c>
      <c r="AQ685" s="24">
        <f ca="1">SQRT(Inputs!$B$38)*J685+SQRT(1-Inputs!$B$38)*_xlfn.NORM.S.INV(RAND())</f>
        <v>-1.7088121657593238</v>
      </c>
      <c r="AR685" s="24">
        <f ca="1">SQRT(Inputs!$B$38)*K685+SQRT(1-Inputs!$B$38)*_xlfn.NORM.S.INV(RAND())</f>
        <v>-0.48305325075692784</v>
      </c>
      <c r="AS685" s="24">
        <f ca="1">SQRT(Inputs!$B$38)*L685+SQRT(1-Inputs!$B$38)*_xlfn.NORM.S.INV(RAND())</f>
        <v>-0.75075517061524444</v>
      </c>
      <c r="AT685" s="24">
        <f ca="1">SQRT(Inputs!$B$38)*M685+SQRT(1-Inputs!$B$38)*_xlfn.NORM.S.INV(RAND())</f>
        <v>0.38678659217382871</v>
      </c>
      <c r="AU685" s="15">
        <f ca="1">Inputs!$B$6*EXP($B$8-0.5*C$5^2+C$5*N685)</f>
        <v>3952.1218807592695</v>
      </c>
      <c r="AV685" s="15">
        <f t="shared" ca="1" si="365"/>
        <v>4752.2131364141105</v>
      </c>
      <c r="AW685" s="15">
        <f t="shared" ca="1" si="366"/>
        <v>5746.1353468295192</v>
      </c>
      <c r="AX685" s="15">
        <f t="shared" ca="1" si="367"/>
        <v>6226.1957717827991</v>
      </c>
      <c r="AY685" s="15">
        <f t="shared" ca="1" si="368"/>
        <v>6714.3708635014755</v>
      </c>
      <c r="AZ685" s="15">
        <f t="shared" ca="1" si="369"/>
        <v>7151.8916494913356</v>
      </c>
      <c r="BA685" s="15">
        <f t="shared" ca="1" si="370"/>
        <v>11303.644109077082</v>
      </c>
      <c r="BB685" s="15">
        <f t="shared" ca="1" si="371"/>
        <v>12594.019640369161</v>
      </c>
      <c r="BC685" s="15">
        <f t="shared" ca="1" si="372"/>
        <v>16145.711083365415</v>
      </c>
      <c r="BD685" s="15">
        <f t="shared" ca="1" si="373"/>
        <v>17301.173353431914</v>
      </c>
      <c r="BE685" s="15">
        <f t="shared" ca="1" si="374"/>
        <v>22504.015619667975</v>
      </c>
      <c r="BF685" s="15">
        <f ca="1">Inputs!$B$13*EXP($B$9-0.5*C$6^2+C$6*Y685)</f>
        <v>9582.8618415496931</v>
      </c>
      <c r="BG685" s="15">
        <f t="shared" ca="1" si="375"/>
        <v>13179.410910249077</v>
      </c>
      <c r="BH685" s="15">
        <f t="shared" ca="1" si="376"/>
        <v>11520.568736527479</v>
      </c>
      <c r="BI685" s="15">
        <f t="shared" ca="1" si="377"/>
        <v>16939.215440327604</v>
      </c>
      <c r="BJ685" s="15">
        <f t="shared" ca="1" si="378"/>
        <v>19321.88298024956</v>
      </c>
      <c r="BK685" s="15">
        <f t="shared" ca="1" si="379"/>
        <v>24183.10168489709</v>
      </c>
      <c r="BL685" s="15">
        <f t="shared" ca="1" si="380"/>
        <v>36782.048217491938</v>
      </c>
      <c r="BM685" s="15">
        <f t="shared" ca="1" si="381"/>
        <v>39365.722271815051</v>
      </c>
      <c r="BN685" s="15">
        <f t="shared" ca="1" si="382"/>
        <v>55818.609363044081</v>
      </c>
      <c r="BO685" s="15">
        <f t="shared" ca="1" si="383"/>
        <v>61511.924230754572</v>
      </c>
      <c r="BP685" s="15">
        <f t="shared" ca="1" si="384"/>
        <v>76265.812709911086</v>
      </c>
      <c r="BQ685" s="15">
        <f ca="1">Inputs!$B$20*EXP($B$10-0.5*C$7^2+C$7*AJ685)</f>
        <v>3178.4713600001692</v>
      </c>
      <c r="BR685" s="15">
        <f t="shared" ca="1" si="385"/>
        <v>4143.0180683390472</v>
      </c>
      <c r="BS685" s="15">
        <f t="shared" ca="1" si="386"/>
        <v>4355.3159354355676</v>
      </c>
      <c r="BT685" s="15">
        <f t="shared" ca="1" si="387"/>
        <v>7583.5053790211259</v>
      </c>
      <c r="BU685" s="15">
        <f t="shared" ca="1" si="388"/>
        <v>10082.358905259327</v>
      </c>
      <c r="BV685" s="15">
        <f t="shared" ca="1" si="389"/>
        <v>9850.5823783981014</v>
      </c>
      <c r="BW685" s="15">
        <f t="shared" ca="1" si="390"/>
        <v>17486.591731938777</v>
      </c>
      <c r="BX685" s="15">
        <f t="shared" ca="1" si="391"/>
        <v>17363.614241393781</v>
      </c>
      <c r="BY685" s="15">
        <f t="shared" ca="1" si="392"/>
        <v>22181.626875750928</v>
      </c>
      <c r="BZ685" s="15">
        <f t="shared" ca="1" si="393"/>
        <v>27111.628994934865</v>
      </c>
      <c r="CA685" s="15">
        <f t="shared" ca="1" si="394"/>
        <v>40793.236595657254</v>
      </c>
      <c r="CB685" s="15">
        <f ca="1">(AU685*DCF!C$10-DCF!C$5*MAX(AU685*DCF!C$10,0)-MAX(AU685-Inputs!$B$6,0)/Inputs!$B$10)*DCF!C$6</f>
        <v>1014.9409254216396</v>
      </c>
      <c r="CC685" s="15">
        <f ca="1">(AV685*DCF!D$10-DCF!D$5*MAX(AV685*DCF!D$10,0)-MAX(AV685-AU685,0)/Inputs!$B$10)*DCF!D$6</f>
        <v>963.2384439980201</v>
      </c>
      <c r="CD685" s="15">
        <f ca="1">(AW685*DCF!E$10-DCF!E$5*MAX(AW685*DCF!E$10,0)-MAX(AW685-AV685,0)/Inputs!$B$10)*DCF!E$6</f>
        <v>1102.8187390351934</v>
      </c>
      <c r="CE685" s="15">
        <f ca="1">(AX685*DCF!F$10-DCF!F$5*MAX(AX685*DCF!F$10,0)-MAX(AX685-AW685,0)/Inputs!$B$10)*DCF!F$6</f>
        <v>1259.2799420574345</v>
      </c>
      <c r="CF685" s="15">
        <f ca="1">(AY685*DCF!G$10-DCF!G$5*MAX(AY685*DCF!G$10,0)-MAX(AY685-AX685,0)/Inputs!$B$10)*DCF!G$6</f>
        <v>1289.5922664052009</v>
      </c>
      <c r="CG685" s="15">
        <f ca="1">(AZ685*DCF!H$10-DCF!H$5*MAX(AZ685*DCF!H$10,0)-MAX(AZ685-AY685,0)/Inputs!$B$10)*DCF!H$6</f>
        <v>1310.8552345217399</v>
      </c>
      <c r="CH685" s="15">
        <f ca="1">(BA685*DCF!I$10-DCF!I$5*MAX(BA685*DCF!I$10,0)-MAX(BA685-AZ685,0)/Inputs!$B$10)*DCF!I$6</f>
        <v>1383.7305529071207</v>
      </c>
      <c r="CI685" s="15">
        <f ca="1">(BB685*DCF!J$10-DCF!J$5*MAX(BB685*DCF!J$10,0)-MAX(BB685-BA685,0)/Inputs!$B$10)*DCF!J$6</f>
        <v>1965.6278444124719</v>
      </c>
      <c r="CJ685" s="15">
        <f ca="1">(BC685*DCF!K$10-DCF!K$5*MAX(BC685*DCF!K$10,0)-MAX(BC685-BB685,0)/Inputs!$B$10)*DCF!K$6</f>
        <v>2102.0174474682603</v>
      </c>
      <c r="CK685" s="15">
        <f ca="1">(BD685*DCF!L$10-DCF!L$5*MAX(BD685*DCF!L$10,0)-MAX(BD685-BC685,0)/Inputs!$B$10)*DCF!L$6</f>
        <v>2459.9259601608119</v>
      </c>
      <c r="CL685" s="15">
        <f ca="1">(BE685*DCF!M$10-DCF!M$5*MAX(BE685*DCF!M$10,0)-MAX(BE685-BD685,0)/Inputs!$B$10)*DCF!M$6</f>
        <v>2554.0725713321594</v>
      </c>
      <c r="CM685" s="15">
        <f ca="1">(BF685*DCF!C$28-DCF!C$5*MAX(BF685*DCF!C$28,0)-MAX(BF685-Inputs!$B$13,0)/Inputs!$B$17)*DCF!C$6</f>
        <v>2924.6265884064583</v>
      </c>
      <c r="CN685" s="15">
        <f ca="1">(BG685*DCF!D$28-DCF!D$5*MAX(BG685*DCF!D$28,0)-MAX(BG685-BF685,0)/Inputs!$B$17)*DCF!D$6</f>
        <v>3114.3316637293501</v>
      </c>
      <c r="CO685" s="15">
        <f ca="1">(BH685*DCF!E$28-DCF!E$5*MAX(BH685*DCF!E$28,0)-MAX(BH685-BG685,0)/Inputs!$B$17)*DCF!E$6</f>
        <v>3262.8302065402108</v>
      </c>
      <c r="CP685" s="15">
        <f ca="1">(BI685*DCF!F$28-DCF!F$5*MAX(BI685*DCF!F$28,0)-MAX(BI685-BH685,0)/Inputs!$B$17)*DCF!F$6</f>
        <v>3612.0005178330734</v>
      </c>
      <c r="CQ685" s="15">
        <f ca="1">(BJ685*DCF!G$28-DCF!G$5*MAX(BJ685*DCF!G$28,0)-MAX(BJ685-BI685,0)/Inputs!$B$17)*DCF!G$6</f>
        <v>4612.4679915958759</v>
      </c>
      <c r="CR685" s="15">
        <f ca="1">(BK685*DCF!H$28-DCF!H$5*MAX(BK685*DCF!H$28,0)-MAX(BK685-BJ685,0)/Inputs!$B$17)*DCF!H$6</f>
        <v>5225.4508886186159</v>
      </c>
      <c r="CS685" s="15">
        <f ca="1">(BL685*DCF!I$28-DCF!I$5*MAX(BL685*DCF!I$28,0)-MAX(BL685-BK685,0)/Inputs!$B$17)*DCF!I$6</f>
        <v>6841.075272824758</v>
      </c>
      <c r="CT685" s="15">
        <f ca="1">(BM685*DCF!J$28-DCF!J$5*MAX(BM685*DCF!J$28,0)-MAX(BM685-BL685,0)/Inputs!$B$17)*DCF!J$6</f>
        <v>8439.2499940373527</v>
      </c>
      <c r="CU685" s="15">
        <f ca="1">(BN685*DCF!K$28-DCF!K$5*MAX(BN685*DCF!K$28,0)-MAX(BN685-BM685,0)/Inputs!$B$17)*DCF!K$6</f>
        <v>9772.6948696030668</v>
      </c>
      <c r="CV685" s="15">
        <f ca="1">(BO685*DCF!L$28-DCF!L$5*MAX(BO685*DCF!L$28,0)-MAX(BO685-BN685,0)/Inputs!$B$17)*DCF!L$6</f>
        <v>11628.711940745205</v>
      </c>
      <c r="CW685" s="15">
        <f ca="1">(BP685*DCF!M$28-DCF!M$5*MAX(BP685*DCF!M$28,0)-MAX(BP685-BO685,0)/Inputs!$B$17)*DCF!M$6</f>
        <v>12807.260878667692</v>
      </c>
      <c r="CX685" s="15">
        <f ca="1">(BQ685*DCF!C$46-DCF!C$5*MAX(BQ685*DCF!C$46,0)-MAX(BQ685-Inputs!$B$20,0)/Inputs!$B$24)*DCF!C$6</f>
        <v>-734.05805080835307</v>
      </c>
      <c r="CY685" s="15">
        <f ca="1">(BR685*DCF!D$46-DCF!D$5*MAX(BR685*DCF!D$46,0)-MAX(BR685-BQ685,0)/Inputs!$B$24)*DCF!D$6</f>
        <v>-1118.6806418187718</v>
      </c>
      <c r="CZ685" s="15">
        <f ca="1">(BS685*DCF!E$46-DCF!E$5*MAX(BS685*DCF!E$46,0)-MAX(BS685-BR685,0)/Inputs!$B$24)*DCF!E$6</f>
        <v>-598.70566728084179</v>
      </c>
      <c r="DA685" s="15">
        <f ca="1">(BT685*DCF!F$46-DCF!F$5*MAX(BT685*DCF!F$46,0)-MAX(BT685-BS685,0)/Inputs!$B$24)*DCF!F$6</f>
        <v>-1727.764635541371</v>
      </c>
      <c r="DB685" s="15">
        <f ca="1">(BU685*DCF!G$46-DCF!G$5*MAX(BU685*DCF!G$46,0)-MAX(BU685-BT685,0)/Inputs!$B$24)*DCF!G$6</f>
        <v>-1179.7155881732831</v>
      </c>
      <c r="DC685" s="15">
        <f ca="1">(BV685*DCF!H$46-DCF!H$5*MAX(BV685*DCF!H$46,0)-MAX(BV685-BU685,0)/Inputs!$B$24)*DCF!H$6</f>
        <v>0</v>
      </c>
      <c r="DD685" s="15">
        <f ca="1">(BW685*DCF!I$46-DCF!I$5*MAX(BW685*DCF!I$46,0)-MAX(BW685-BV685,0)/Inputs!$B$24)*DCF!I$6</f>
        <v>-1788.1432688591722</v>
      </c>
      <c r="DE685" s="15">
        <f ca="1">(BX685*DCF!J$46-DCF!J$5*MAX(BX685*DCF!J$46,0)-MAX(BX685-BW685,0)/Inputs!$B$24)*DCF!J$6</f>
        <v>728.35558718760217</v>
      </c>
      <c r="DF685" s="15">
        <f ca="1">(BY685*DCF!K$46-DCF!K$5*MAX(BY685*DCF!K$46,0)-MAX(BY685-BX685,0)/Inputs!$B$24)*DCF!K$6</f>
        <v>86.803725871080985</v>
      </c>
      <c r="DG685" s="15">
        <f ca="1">(BZ685*DCF!L$46-DCF!L$5*MAX(BZ685*DCF!L$46,0)-MAX(BZ685-BY685,0)/Inputs!$B$24)*DCF!L$6</f>
        <v>758.42579856421924</v>
      </c>
      <c r="DH685" s="15">
        <f ca="1">(CA685*DCF!M$46-DCF!M$5*MAX(CA685*DCF!M$46,0)-MAX(CA685-BZ685,0)/Inputs!$B$24)*DCF!M$6</f>
        <v>337.80473846529264</v>
      </c>
      <c r="DI685" s="15">
        <f ca="1">SUM(CB685:CL685)+BE685*DCF!M$10*(1+Inputs!$B$30)*(1-Inputs!$B$33)*(1-Inputs!$B$30/Inputs!$B$31)/(Inputs!$B$29-Inputs!$B$30)*DCF!M$6</f>
        <v>80035.072982055164</v>
      </c>
      <c r="DJ685" s="15">
        <f ca="1">SUM(CM685:CW685)+BP685*DCF!M$28*(1+Inputs!$B$30)*(1-Inputs!$B$33)*(1-Inputs!$B$30/Inputs!$B$31)/(Inputs!$B$29-Inputs!$B$30)*DCF!M$6</f>
        <v>355239.05452280119</v>
      </c>
      <c r="DK685" s="15">
        <f ca="1">SUM(CX685:DH685)+CA685*DCF!M$46*(1+Inputs!$B$30)*(1-Inputs!$B$33)*(1-Inputs!$B$30/Inputs!$B$31)/(Inputs!$B$29-Inputs!$B$30)*DCF!M$6</f>
        <v>57835.498042285952</v>
      </c>
      <c r="DM685" s="15">
        <f ca="1">DI685+DJ685+DK685+Inputs!$B$34+Inputs!$B$36-Inputs!$B$35</f>
        <v>569960.62554714223</v>
      </c>
    </row>
    <row r="686" spans="1:117" x14ac:dyDescent="0.75">
      <c r="A686" s="11">
        <v>673</v>
      </c>
      <c r="C686" s="24">
        <f t="shared" ca="1" si="397"/>
        <v>-0.34480769181060311</v>
      </c>
      <c r="D686" s="24">
        <f t="shared" ca="1" si="397"/>
        <v>0.44238905763618575</v>
      </c>
      <c r="E686" s="24">
        <f t="shared" ca="1" si="397"/>
        <v>0.96308177526571159</v>
      </c>
      <c r="F686" s="24">
        <f t="shared" ca="1" si="397"/>
        <v>-2.2981037334192846</v>
      </c>
      <c r="G686" s="24">
        <f t="shared" ca="1" si="397"/>
        <v>0.44442649937302736</v>
      </c>
      <c r="H686" s="24">
        <f t="shared" ca="1" si="397"/>
        <v>-0.44988211841666997</v>
      </c>
      <c r="I686" s="24">
        <f t="shared" ca="1" si="397"/>
        <v>-0.97604059967619672</v>
      </c>
      <c r="J686" s="24">
        <f t="shared" ca="1" si="397"/>
        <v>-0.27186106757616268</v>
      </c>
      <c r="K686" s="24">
        <f t="shared" ca="1" si="397"/>
        <v>-2.588331984276441</v>
      </c>
      <c r="L686" s="24">
        <f t="shared" ca="1" si="397"/>
        <v>-0.26322196545941201</v>
      </c>
      <c r="M686" s="24">
        <f t="shared" ca="1" si="397"/>
        <v>-1.9058563806852244</v>
      </c>
      <c r="N686" s="24">
        <f ca="1">SQRT(Inputs!$B$38)*C686+SQRT(1-Inputs!$B$38)*_xlfn.NORM.S.INV(RAND())</f>
        <v>-0.83578281695192402</v>
      </c>
      <c r="O686" s="24">
        <f ca="1">SQRT(Inputs!$B$38)*D686+SQRT(1-Inputs!$B$38)*_xlfn.NORM.S.INV(RAND())</f>
        <v>0.47751946508232035</v>
      </c>
      <c r="P686" s="24">
        <f ca="1">SQRT(Inputs!$B$38)*E686+SQRT(1-Inputs!$B$38)*_xlfn.NORM.S.INV(RAND())</f>
        <v>0.80466566565512854</v>
      </c>
      <c r="Q686" s="24">
        <f ca="1">SQRT(Inputs!$B$38)*F686+SQRT(1-Inputs!$B$38)*_xlfn.NORM.S.INV(RAND())</f>
        <v>-2.5964745938691802</v>
      </c>
      <c r="R686" s="24">
        <f ca="1">SQRT(Inputs!$B$38)*G686+SQRT(1-Inputs!$B$38)*_xlfn.NORM.S.INV(RAND())</f>
        <v>0.66375219964932775</v>
      </c>
      <c r="S686" s="24">
        <f ca="1">SQRT(Inputs!$B$38)*H686+SQRT(1-Inputs!$B$38)*_xlfn.NORM.S.INV(RAND())</f>
        <v>-0.1470298756294281</v>
      </c>
      <c r="T686" s="24">
        <f ca="1">SQRT(Inputs!$B$38)*I686+SQRT(1-Inputs!$B$38)*_xlfn.NORM.S.INV(RAND())</f>
        <v>0.31328167478823821</v>
      </c>
      <c r="U686" s="24">
        <f ca="1">SQRT(Inputs!$B$38)*J686+SQRT(1-Inputs!$B$38)*_xlfn.NORM.S.INV(RAND())</f>
        <v>-0.50653877475132458</v>
      </c>
      <c r="V686" s="24">
        <f ca="1">SQRT(Inputs!$B$38)*K686+SQRT(1-Inputs!$B$38)*_xlfn.NORM.S.INV(RAND())</f>
        <v>-2.5177970495350639</v>
      </c>
      <c r="W686" s="24">
        <f ca="1">SQRT(Inputs!$B$38)*L686+SQRT(1-Inputs!$B$38)*_xlfn.NORM.S.INV(RAND())</f>
        <v>2.3892940253345509</v>
      </c>
      <c r="X686" s="24">
        <f ca="1">SQRT(Inputs!$B$38)*M686+SQRT(1-Inputs!$B$38)*_xlfn.NORM.S.INV(RAND())</f>
        <v>-1.7678727031454988</v>
      </c>
      <c r="Y686" s="24">
        <f ca="1">SQRT(Inputs!$B$38)*C686+SQRT(1-Inputs!$B$38)*_xlfn.NORM.S.INV(RAND())</f>
        <v>-0.42654359634797312</v>
      </c>
      <c r="Z686" s="24">
        <f ca="1">SQRT(Inputs!$B$38)*D686+SQRT(1-Inputs!$B$38)*_xlfn.NORM.S.INV(RAND())</f>
        <v>-0.23790964861030084</v>
      </c>
      <c r="AA686" s="24">
        <f ca="1">SQRT(Inputs!$B$38)*E686+SQRT(1-Inputs!$B$38)*_xlfn.NORM.S.INV(RAND())</f>
        <v>1.5040981784887504</v>
      </c>
      <c r="AB686" s="24">
        <f ca="1">SQRT(Inputs!$B$38)*F686+SQRT(1-Inputs!$B$38)*_xlfn.NORM.S.INV(RAND())</f>
        <v>-9.2616360251102092E-2</v>
      </c>
      <c r="AC686" s="24">
        <f ca="1">SQRT(Inputs!$B$38)*G686+SQRT(1-Inputs!$B$38)*_xlfn.NORM.S.INV(RAND())</f>
        <v>-0.2584140008340079</v>
      </c>
      <c r="AD686" s="24">
        <f ca="1">SQRT(Inputs!$B$38)*H686+SQRT(1-Inputs!$B$38)*_xlfn.NORM.S.INV(RAND())</f>
        <v>0.43540408086980215</v>
      </c>
      <c r="AE686" s="24">
        <f ca="1">SQRT(Inputs!$B$38)*I686+SQRT(1-Inputs!$B$38)*_xlfn.NORM.S.INV(RAND())</f>
        <v>0.72927977861456339</v>
      </c>
      <c r="AF686" s="24">
        <f ca="1">SQRT(Inputs!$B$38)*J686+SQRT(1-Inputs!$B$38)*_xlfn.NORM.S.INV(RAND())</f>
        <v>1.3493564089332186</v>
      </c>
      <c r="AG686" s="24">
        <f ca="1">SQRT(Inputs!$B$38)*K686+SQRT(1-Inputs!$B$38)*_xlfn.NORM.S.INV(RAND())</f>
        <v>-1.5448818112339731</v>
      </c>
      <c r="AH686" s="24">
        <f ca="1">SQRT(Inputs!$B$38)*L686+SQRT(1-Inputs!$B$38)*_xlfn.NORM.S.INV(RAND())</f>
        <v>-0.63722187063102964</v>
      </c>
      <c r="AI686" s="24">
        <f ca="1">SQRT(Inputs!$B$38)*M686+SQRT(1-Inputs!$B$38)*_xlfn.NORM.S.INV(RAND())</f>
        <v>-0.27717484082902377</v>
      </c>
      <c r="AJ686" s="24">
        <f ca="1">SQRT(Inputs!$B$38)*C686+SQRT(1-Inputs!$B$38)*_xlfn.NORM.S.INV(RAND())</f>
        <v>-0.69687897264429366</v>
      </c>
      <c r="AK686" s="24">
        <f ca="1">SQRT(Inputs!$B$38)*D686+SQRT(1-Inputs!$B$38)*_xlfn.NORM.S.INV(RAND())</f>
        <v>0.16808838393410708</v>
      </c>
      <c r="AL686" s="24">
        <f ca="1">SQRT(Inputs!$B$38)*E686+SQRT(1-Inputs!$B$38)*_xlfn.NORM.S.INV(RAND())</f>
        <v>1.0242317031619508</v>
      </c>
      <c r="AM686" s="24">
        <f ca="1">SQRT(Inputs!$B$38)*F686+SQRT(1-Inputs!$B$38)*_xlfn.NORM.S.INV(RAND())</f>
        <v>-0.89478163048513504</v>
      </c>
      <c r="AN686" s="24">
        <f ca="1">SQRT(Inputs!$B$38)*G686+SQRT(1-Inputs!$B$38)*_xlfn.NORM.S.INV(RAND())</f>
        <v>0.31679223697392944</v>
      </c>
      <c r="AO686" s="24">
        <f ca="1">SQRT(Inputs!$B$38)*H686+SQRT(1-Inputs!$B$38)*_xlfn.NORM.S.INV(RAND())</f>
        <v>1.3135410853214993</v>
      </c>
      <c r="AP686" s="24">
        <f ca="1">SQRT(Inputs!$B$38)*I686+SQRT(1-Inputs!$B$38)*_xlfn.NORM.S.INV(RAND())</f>
        <v>-0.3914920039849239</v>
      </c>
      <c r="AQ686" s="24">
        <f ca="1">SQRT(Inputs!$B$38)*J686+SQRT(1-Inputs!$B$38)*_xlfn.NORM.S.INV(RAND())</f>
        <v>-1.3404568139255515</v>
      </c>
      <c r="AR686" s="24">
        <f ca="1">SQRT(Inputs!$B$38)*K686+SQRT(1-Inputs!$B$38)*_xlfn.NORM.S.INV(RAND())</f>
        <v>-1.8758049334886027</v>
      </c>
      <c r="AS686" s="24">
        <f ca="1">SQRT(Inputs!$B$38)*L686+SQRT(1-Inputs!$B$38)*_xlfn.NORM.S.INV(RAND())</f>
        <v>1.0193895588879776</v>
      </c>
      <c r="AT686" s="24">
        <f ca="1">SQRT(Inputs!$B$38)*M686+SQRT(1-Inputs!$B$38)*_xlfn.NORM.S.INV(RAND())</f>
        <v>-0.39293644668216232</v>
      </c>
      <c r="AU686" s="15">
        <f ca="1">Inputs!$B$6*EXP($B$8-0.5*C$5^2+C$5*N686)</f>
        <v>4334.3272259821942</v>
      </c>
      <c r="AV686" s="15">
        <f t="shared" ca="1" si="365"/>
        <v>5659.6379763919686</v>
      </c>
      <c r="AW686" s="15">
        <f t="shared" ca="1" si="366"/>
        <v>7692.0689582569603</v>
      </c>
      <c r="AX686" s="15">
        <f t="shared" ca="1" si="367"/>
        <v>6789.6043741054864</v>
      </c>
      <c r="AY686" s="15">
        <f t="shared" ca="1" si="368"/>
        <v>8966.391447033815</v>
      </c>
      <c r="AZ686" s="15">
        <f t="shared" ca="1" si="369"/>
        <v>10790.017516075888</v>
      </c>
      <c r="BA686" s="15">
        <f t="shared" ca="1" si="370"/>
        <v>13644.337885348092</v>
      </c>
      <c r="BB686" s="15">
        <f t="shared" ca="1" si="371"/>
        <v>15878.210952918569</v>
      </c>
      <c r="BC686" s="15">
        <f t="shared" ca="1" si="372"/>
        <v>15250.895111328462</v>
      </c>
      <c r="BD686" s="15">
        <f t="shared" ca="1" si="373"/>
        <v>23362.568951511174</v>
      </c>
      <c r="BE686" s="15">
        <f t="shared" ca="1" si="374"/>
        <v>24370.198066856752</v>
      </c>
      <c r="BF686" s="15">
        <f ca="1">Inputs!$B$13*EXP($B$9-0.5*C$6^2+C$6*Y686)</f>
        <v>12709.537163151026</v>
      </c>
      <c r="BG686" s="15">
        <f t="shared" ca="1" si="375"/>
        <v>14838.694977343237</v>
      </c>
      <c r="BH686" s="15">
        <f t="shared" ca="1" si="376"/>
        <v>23267.148634025445</v>
      </c>
      <c r="BI686" s="15">
        <f t="shared" ca="1" si="377"/>
        <v>28079.339124508431</v>
      </c>
      <c r="BJ686" s="15">
        <f t="shared" ca="1" si="378"/>
        <v>33164.781807231477</v>
      </c>
      <c r="BK686" s="15">
        <f t="shared" ca="1" si="379"/>
        <v>43189.225163654679</v>
      </c>
      <c r="BL686" s="15">
        <f t="shared" ca="1" si="380"/>
        <v>58311.263969075233</v>
      </c>
      <c r="BM686" s="15">
        <f t="shared" ca="1" si="381"/>
        <v>84757.902902709844</v>
      </c>
      <c r="BN686" s="15">
        <f t="shared" ca="1" si="382"/>
        <v>86624.188988686248</v>
      </c>
      <c r="BO686" s="15">
        <f t="shared" ca="1" si="383"/>
        <v>98972.798674949547</v>
      </c>
      <c r="BP686" s="15">
        <f t="shared" ca="1" si="384"/>
        <v>118051.00568981147</v>
      </c>
      <c r="BQ686" s="15">
        <f ca="1">Inputs!$B$20*EXP($B$10-0.5*C$7^2+C$7*AJ686)</f>
        <v>3350.1412170062654</v>
      </c>
      <c r="BR686" s="15">
        <f t="shared" ca="1" si="385"/>
        <v>4794.9607788760368</v>
      </c>
      <c r="BS686" s="15">
        <f t="shared" ca="1" si="386"/>
        <v>8811.8301005183275</v>
      </c>
      <c r="BT686" s="15">
        <f t="shared" ca="1" si="387"/>
        <v>9607.7111993523504</v>
      </c>
      <c r="BU686" s="15">
        <f t="shared" ca="1" si="388"/>
        <v>14375.933777911763</v>
      </c>
      <c r="BV686" s="15">
        <f t="shared" ca="1" si="389"/>
        <v>26889.201646555495</v>
      </c>
      <c r="BW686" s="15">
        <f t="shared" ca="1" si="390"/>
        <v>34538.620907630801</v>
      </c>
      <c r="BX686" s="15">
        <f t="shared" ca="1" si="391"/>
        <v>36924.169761393248</v>
      </c>
      <c r="BY686" s="15">
        <f t="shared" ca="1" si="392"/>
        <v>36135.868594416454</v>
      </c>
      <c r="BZ686" s="15">
        <f t="shared" ca="1" si="393"/>
        <v>61154.096627552753</v>
      </c>
      <c r="CA686" s="15">
        <f t="shared" ca="1" si="394"/>
        <v>80109.384036173869</v>
      </c>
      <c r="CB686" s="15">
        <f ca="1">(AU686*DCF!C$10-DCF!C$5*MAX(AU686*DCF!C$10,0)-MAX(AU686-Inputs!$B$6,0)/Inputs!$B$10)*DCF!C$6</f>
        <v>1047.5514294550158</v>
      </c>
      <c r="CC686" s="15">
        <f ca="1">(AV686*DCF!D$10-DCF!D$5*MAX(AV686*DCF!D$10,0)-MAX(AV686-AU686,0)/Inputs!$B$10)*DCF!D$6</f>
        <v>1056.3560733158147</v>
      </c>
      <c r="CD686" s="15">
        <f ca="1">(AW686*DCF!E$10-DCF!E$5*MAX(AW686*DCF!E$10,0)-MAX(AW686-AV686,0)/Inputs!$B$10)*DCF!E$6</f>
        <v>1318.1886515371289</v>
      </c>
      <c r="CE686" s="15">
        <f ca="1">(AX686*DCF!F$10-DCF!F$5*MAX(AX686*DCF!F$10,0)-MAX(AX686-AW686,0)/Inputs!$B$10)*DCF!F$6</f>
        <v>1482.1598143885963</v>
      </c>
      <c r="CF686" s="15">
        <f ca="1">(AY686*DCF!G$10-DCF!G$5*MAX(AY686*DCF!G$10,0)-MAX(AY686-AX686,0)/Inputs!$B$10)*DCF!G$6</f>
        <v>1429.0178418846263</v>
      </c>
      <c r="CG686" s="15">
        <f ca="1">(AZ686*DCF!H$10-DCF!H$5*MAX(AZ686*DCF!H$10,0)-MAX(AZ686-AY686,0)/Inputs!$B$10)*DCF!H$6</f>
        <v>1771.0721388522554</v>
      </c>
      <c r="CH686" s="15">
        <f ca="1">(BA686*DCF!I$10-DCF!I$5*MAX(BA686*DCF!I$10,0)-MAX(BA686-AZ686,0)/Inputs!$B$10)*DCF!I$6</f>
        <v>2024.1142377835242</v>
      </c>
      <c r="CI686" s="15">
        <f ca="1">(BB686*DCF!J$10-DCF!J$5*MAX(BB686*DCF!J$10,0)-MAX(BB686-BA686,0)/Inputs!$B$10)*DCF!J$6</f>
        <v>2386.2311900034542</v>
      </c>
      <c r="CJ686" s="15">
        <f ca="1">(BC686*DCF!K$10-DCF!K$5*MAX(BC686*DCF!K$10,0)-MAX(BC686-BB686,0)/Inputs!$B$10)*DCF!K$6</f>
        <v>2455.1491821406321</v>
      </c>
      <c r="CK686" s="15">
        <f ca="1">(BD686*DCF!L$10-DCF!L$5*MAX(BD686*DCF!L$10,0)-MAX(BD686-BC686,0)/Inputs!$B$10)*DCF!L$6</f>
        <v>2474.5488927490364</v>
      </c>
      <c r="CL686" s="15">
        <f ca="1">(BE686*DCF!M$10-DCF!M$5*MAX(BE686*DCF!M$10,0)-MAX(BE686-BD686,0)/Inputs!$B$10)*DCF!M$6</f>
        <v>3318.5780882578515</v>
      </c>
      <c r="CM686" s="15">
        <f ca="1">(BF686*DCF!C$28-DCF!C$5*MAX(BF686*DCF!C$28,0)-MAX(BF686-Inputs!$B$13,0)/Inputs!$B$17)*DCF!C$6</f>
        <v>3573.4315569762653</v>
      </c>
      <c r="CN686" s="15">
        <f ca="1">(BG686*DCF!D$28-DCF!D$5*MAX(BG686*DCF!D$28,0)-MAX(BG686-BF686,0)/Inputs!$B$17)*DCF!D$6</f>
        <v>3916.0909248241192</v>
      </c>
      <c r="CO686" s="15">
        <f ca="1">(BH686*DCF!E$28-DCF!E$5*MAX(BH686*DCF!E$28,0)-MAX(BH686-BG686,0)/Inputs!$B$17)*DCF!E$6</f>
        <v>4928.5385984197292</v>
      </c>
      <c r="CP686" s="15">
        <f ca="1">(BI686*DCF!F$28-DCF!F$5*MAX(BI686*DCF!F$28,0)-MAX(BI686-BH686,0)/Inputs!$B$17)*DCF!F$6</f>
        <v>6746.6655970282736</v>
      </c>
      <c r="CQ686" s="15">
        <f ca="1">(BJ686*DCF!G$28-DCF!G$5*MAX(BJ686*DCF!G$28,0)-MAX(BJ686-BI686,0)/Inputs!$B$17)*DCF!G$6</f>
        <v>7749.5330391661973</v>
      </c>
      <c r="CR686" s="15">
        <f ca="1">(BK686*DCF!H$28-DCF!H$5*MAX(BK686*DCF!H$28,0)-MAX(BK686-BJ686,0)/Inputs!$B$17)*DCF!H$6</f>
        <v>9123.6547018410929</v>
      </c>
      <c r="CS686" s="15">
        <f ca="1">(BL686*DCF!I$28-DCF!I$5*MAX(BL686*DCF!I$28,0)-MAX(BL686-BK686,0)/Inputs!$B$17)*DCF!I$6</f>
        <v>11541.59465098162</v>
      </c>
      <c r="CT686" s="15">
        <f ca="1">(BM686*DCF!J$28-DCF!J$5*MAX(BM686*DCF!J$28,0)-MAX(BM686-BL686,0)/Inputs!$B$17)*DCF!J$6</f>
        <v>15401.440360941933</v>
      </c>
      <c r="CU686" s="15">
        <f ca="1">(BN686*DCF!K$28-DCF!K$5*MAX(BN686*DCF!K$28,0)-MAX(BN686-BM686,0)/Inputs!$B$17)*DCF!K$6</f>
        <v>18064.981099689867</v>
      </c>
      <c r="CV686" s="15">
        <f ca="1">(BO686*DCF!L$28-DCF!L$5*MAX(BO686*DCF!L$28,0)-MAX(BO686-BN686,0)/Inputs!$B$17)*DCF!L$6</f>
        <v>18349.88498505282</v>
      </c>
      <c r="CW686" s="15">
        <f ca="1">(BP686*DCF!M$28-DCF!M$5*MAX(BP686*DCF!M$28,0)-MAX(BP686-BO686,0)/Inputs!$B$17)*DCF!M$6</f>
        <v>20217.156322849074</v>
      </c>
      <c r="CX686" s="15">
        <f ca="1">(BQ686*DCF!C$46-DCF!C$5*MAX(BQ686*DCF!C$46,0)-MAX(BQ686-Inputs!$B$20,0)/Inputs!$B$24)*DCF!C$6</f>
        <v>-842.59206720988357</v>
      </c>
      <c r="CY686" s="15">
        <f ca="1">(BR686*DCF!D$46-DCF!D$5*MAX(BR686*DCF!D$46,0)-MAX(BR686-BQ686,0)/Inputs!$B$24)*DCF!D$6</f>
        <v>-1434.8804989818864</v>
      </c>
      <c r="CZ686" s="15">
        <f ca="1">(BS686*DCF!E$46-DCF!E$5*MAX(BS686*DCF!E$46,0)-MAX(BS686-BR686,0)/Inputs!$B$24)*DCF!E$6</f>
        <v>-2625.3535558616268</v>
      </c>
      <c r="DA686" s="15">
        <f ca="1">(BT686*DCF!F$46-DCF!F$5*MAX(BT686*DCF!F$46,0)-MAX(BT686-BS686,0)/Inputs!$B$24)*DCF!F$6</f>
        <v>-989.49974192706804</v>
      </c>
      <c r="DB686" s="15">
        <f ca="1">(BU686*DCF!G$46-DCF!G$5*MAX(BU686*DCF!G$46,0)-MAX(BU686-BT686,0)/Inputs!$B$24)*DCF!G$6</f>
        <v>-2087.5138757643072</v>
      </c>
      <c r="DC686" s="15">
        <f ca="1">(BV686*DCF!H$46-DCF!H$5*MAX(BV686*DCF!H$46,0)-MAX(BV686-BU686,0)/Inputs!$B$24)*DCF!H$6</f>
        <v>-3888.4213201167604</v>
      </c>
      <c r="DD686" s="15">
        <f ca="1">(BW686*DCF!I$46-DCF!I$5*MAX(BW686*DCF!I$46,0)-MAX(BW686-BV686,0)/Inputs!$B$24)*DCF!I$6</f>
        <v>-1398.1695118390651</v>
      </c>
      <c r="DE686" s="15">
        <f ca="1">(BX686*DCF!J$46-DCF!J$5*MAX(BX686*DCF!J$46,0)-MAX(BX686-BW686,0)/Inputs!$B$24)*DCF!J$6</f>
        <v>916.25820228757345</v>
      </c>
      <c r="DF686" s="15">
        <f ca="1">(BY686*DCF!K$46-DCF!K$5*MAX(BY686*DCF!K$46,0)-MAX(BY686-BX686,0)/Inputs!$B$24)*DCF!K$6</f>
        <v>2064.201273595942</v>
      </c>
      <c r="DG686" s="15">
        <f ca="1">(BZ686*DCF!L$46-DCF!L$5*MAX(BZ686*DCF!L$46,0)-MAX(BZ686-BY686,0)/Inputs!$B$24)*DCF!L$6</f>
        <v>-1434.4081292463954</v>
      </c>
      <c r="DH686" s="15">
        <f ca="1">(CA686*DCF!M$46-DCF!M$5*MAX(CA686*DCF!M$46,0)-MAX(CA686-BZ686,0)/Inputs!$B$24)*DCF!M$6</f>
        <v>2317.5409078904918</v>
      </c>
      <c r="DI686" s="15">
        <f ca="1">SUM(CB686:CL686)+BE686*DCF!M$10*(1+Inputs!$B$30)*(1-Inputs!$B$33)*(1-Inputs!$B$30/Inputs!$B$31)/(Inputs!$B$29-Inputs!$B$30)*DCF!M$6</f>
        <v>88585.551022937521</v>
      </c>
      <c r="DJ686" s="15">
        <f ca="1">SUM(CM686:CW686)+BP686*DCF!M$28*(1+Inputs!$B$30)*(1-Inputs!$B$33)*(1-Inputs!$B$30/Inputs!$B$31)/(Inputs!$B$29-Inputs!$B$30)*DCF!M$6</f>
        <v>557662.98503468663</v>
      </c>
      <c r="DK686" s="15">
        <f ca="1">SUM(CX686:DH686)+CA686*DCF!M$46*(1+Inputs!$B$30)*(1-Inputs!$B$33)*(1-Inputs!$B$30/Inputs!$B$31)/(Inputs!$B$29-Inputs!$B$30)*DCF!M$6</f>
        <v>114455.75896594263</v>
      </c>
      <c r="DM686" s="15">
        <f ca="1">DI686+DJ686+DK686+Inputs!$B$34+Inputs!$B$36-Inputs!$B$35</f>
        <v>837555.29502356681</v>
      </c>
    </row>
    <row r="687" spans="1:117" x14ac:dyDescent="0.75">
      <c r="A687" s="11">
        <v>674</v>
      </c>
      <c r="C687" s="24">
        <f t="shared" ca="1" si="397"/>
        <v>-1.8502578760192598</v>
      </c>
      <c r="D687" s="24">
        <f t="shared" ca="1" si="397"/>
        <v>9.6618731357791698E-2</v>
      </c>
      <c r="E687" s="24">
        <f t="shared" ca="1" si="397"/>
        <v>-0.66182984094127528</v>
      </c>
      <c r="F687" s="24">
        <f t="shared" ca="1" si="397"/>
        <v>-1.4881997730156402</v>
      </c>
      <c r="G687" s="24">
        <f t="shared" ca="1" si="397"/>
        <v>-0.23356851261716069</v>
      </c>
      <c r="H687" s="24">
        <f t="shared" ca="1" si="397"/>
        <v>-0.10531898909928579</v>
      </c>
      <c r="I687" s="24">
        <f t="shared" ca="1" si="397"/>
        <v>-0.86777732309048849</v>
      </c>
      <c r="J687" s="24">
        <f t="shared" ca="1" si="397"/>
        <v>0.12508873273328941</v>
      </c>
      <c r="K687" s="24">
        <f t="shared" ca="1" si="397"/>
        <v>-0.10580307042487909</v>
      </c>
      <c r="L687" s="24">
        <f t="shared" ca="1" si="397"/>
        <v>-1.265803030753774</v>
      </c>
      <c r="M687" s="24">
        <f t="shared" ca="1" si="397"/>
        <v>0.63694623006310769</v>
      </c>
      <c r="N687" s="24">
        <f ca="1">SQRT(Inputs!$B$38)*C687+SQRT(1-Inputs!$B$38)*_xlfn.NORM.S.INV(RAND())</f>
        <v>-0.47798913832567858</v>
      </c>
      <c r="O687" s="24">
        <f ca="1">SQRT(Inputs!$B$38)*D687+SQRT(1-Inputs!$B$38)*_xlfn.NORM.S.INV(RAND())</f>
        <v>-1.6065262220291789</v>
      </c>
      <c r="P687" s="24">
        <f ca="1">SQRT(Inputs!$B$38)*E687+SQRT(1-Inputs!$B$38)*_xlfn.NORM.S.INV(RAND())</f>
        <v>2.6037344886220393E-2</v>
      </c>
      <c r="Q687" s="24">
        <f ca="1">SQRT(Inputs!$B$38)*F687+SQRT(1-Inputs!$B$38)*_xlfn.NORM.S.INV(RAND())</f>
        <v>-1.0994049542878441</v>
      </c>
      <c r="R687" s="24">
        <f ca="1">SQRT(Inputs!$B$38)*G687+SQRT(1-Inputs!$B$38)*_xlfn.NORM.S.INV(RAND())</f>
        <v>1.1740538691107245</v>
      </c>
      <c r="S687" s="24">
        <f ca="1">SQRT(Inputs!$B$38)*H687+SQRT(1-Inputs!$B$38)*_xlfn.NORM.S.INV(RAND())</f>
        <v>-1.0469550778508003</v>
      </c>
      <c r="T687" s="24">
        <f ca="1">SQRT(Inputs!$B$38)*I687+SQRT(1-Inputs!$B$38)*_xlfn.NORM.S.INV(RAND())</f>
        <v>-0.43880012821221825</v>
      </c>
      <c r="U687" s="24">
        <f ca="1">SQRT(Inputs!$B$38)*J687+SQRT(1-Inputs!$B$38)*_xlfn.NORM.S.INV(RAND())</f>
        <v>1.8334770025341445</v>
      </c>
      <c r="V687" s="24">
        <f ca="1">SQRT(Inputs!$B$38)*K687+SQRT(1-Inputs!$B$38)*_xlfn.NORM.S.INV(RAND())</f>
        <v>-0.38894379904847703</v>
      </c>
      <c r="W687" s="24">
        <f ca="1">SQRT(Inputs!$B$38)*L687+SQRT(1-Inputs!$B$38)*_xlfn.NORM.S.INV(RAND())</f>
        <v>-1.2924250887384225</v>
      </c>
      <c r="X687" s="24">
        <f ca="1">SQRT(Inputs!$B$38)*M687+SQRT(1-Inputs!$B$38)*_xlfn.NORM.S.INV(RAND())</f>
        <v>-1.0885500952336324</v>
      </c>
      <c r="Y687" s="24">
        <f ca="1">SQRT(Inputs!$B$38)*C687+SQRT(1-Inputs!$B$38)*_xlfn.NORM.S.INV(RAND())</f>
        <v>0.28973748580670411</v>
      </c>
      <c r="Z687" s="24">
        <f ca="1">SQRT(Inputs!$B$38)*D687+SQRT(1-Inputs!$B$38)*_xlfn.NORM.S.INV(RAND())</f>
        <v>-0.16249814016116687</v>
      </c>
      <c r="AA687" s="24">
        <f ca="1">SQRT(Inputs!$B$38)*E687+SQRT(1-Inputs!$B$38)*_xlfn.NORM.S.INV(RAND())</f>
        <v>-0.23326916355903068</v>
      </c>
      <c r="AB687" s="24">
        <f ca="1">SQRT(Inputs!$B$38)*F687+SQRT(1-Inputs!$B$38)*_xlfn.NORM.S.INV(RAND())</f>
        <v>-1.855915785716086</v>
      </c>
      <c r="AC687" s="24">
        <f ca="1">SQRT(Inputs!$B$38)*G687+SQRT(1-Inputs!$B$38)*_xlfn.NORM.S.INV(RAND())</f>
        <v>-0.85188278177546217</v>
      </c>
      <c r="AD687" s="24">
        <f ca="1">SQRT(Inputs!$B$38)*H687+SQRT(1-Inputs!$B$38)*_xlfn.NORM.S.INV(RAND())</f>
        <v>1.0995834307835015</v>
      </c>
      <c r="AE687" s="24">
        <f ca="1">SQRT(Inputs!$B$38)*I687+SQRT(1-Inputs!$B$38)*_xlfn.NORM.S.INV(RAND())</f>
        <v>-1.8532968895040276</v>
      </c>
      <c r="AF687" s="24">
        <f ca="1">SQRT(Inputs!$B$38)*J687+SQRT(1-Inputs!$B$38)*_xlfn.NORM.S.INV(RAND())</f>
        <v>-0.18683389494076896</v>
      </c>
      <c r="AG687" s="24">
        <f ca="1">SQRT(Inputs!$B$38)*K687+SQRT(1-Inputs!$B$38)*_xlfn.NORM.S.INV(RAND())</f>
        <v>-0.6558467512934224</v>
      </c>
      <c r="AH687" s="24">
        <f ca="1">SQRT(Inputs!$B$38)*L687+SQRT(1-Inputs!$B$38)*_xlfn.NORM.S.INV(RAND())</f>
        <v>0.51579667187017186</v>
      </c>
      <c r="AI687" s="24">
        <f ca="1">SQRT(Inputs!$B$38)*M687+SQRT(1-Inputs!$B$38)*_xlfn.NORM.S.INV(RAND())</f>
        <v>-0.25266703272066743</v>
      </c>
      <c r="AJ687" s="24">
        <f ca="1">SQRT(Inputs!$B$38)*C687+SQRT(1-Inputs!$B$38)*_xlfn.NORM.S.INV(RAND())</f>
        <v>-1.7606036612646037</v>
      </c>
      <c r="AK687" s="24">
        <f ca="1">SQRT(Inputs!$B$38)*D687+SQRT(1-Inputs!$B$38)*_xlfn.NORM.S.INV(RAND())</f>
        <v>-1.3767797059283287</v>
      </c>
      <c r="AL687" s="24">
        <f ca="1">SQRT(Inputs!$B$38)*E687+SQRT(1-Inputs!$B$38)*_xlfn.NORM.S.INV(RAND())</f>
        <v>-1.4297343305513726</v>
      </c>
      <c r="AM687" s="24">
        <f ca="1">SQRT(Inputs!$B$38)*F687+SQRT(1-Inputs!$B$38)*_xlfn.NORM.S.INV(RAND())</f>
        <v>-0.95611336274199066</v>
      </c>
      <c r="AN687" s="24">
        <f ca="1">SQRT(Inputs!$B$38)*G687+SQRT(1-Inputs!$B$38)*_xlfn.NORM.S.INV(RAND())</f>
        <v>0.32566032766427733</v>
      </c>
      <c r="AO687" s="24">
        <f ca="1">SQRT(Inputs!$B$38)*H687+SQRT(1-Inputs!$B$38)*_xlfn.NORM.S.INV(RAND())</f>
        <v>1.1634372410815479</v>
      </c>
      <c r="AP687" s="24">
        <f ca="1">SQRT(Inputs!$B$38)*I687+SQRT(1-Inputs!$B$38)*_xlfn.NORM.S.INV(RAND())</f>
        <v>-0.45126229084050373</v>
      </c>
      <c r="AQ687" s="24">
        <f ca="1">SQRT(Inputs!$B$38)*J687+SQRT(1-Inputs!$B$38)*_xlfn.NORM.S.INV(RAND())</f>
        <v>0.38643435916197427</v>
      </c>
      <c r="AR687" s="24">
        <f ca="1">SQRT(Inputs!$B$38)*K687+SQRT(1-Inputs!$B$38)*_xlfn.NORM.S.INV(RAND())</f>
        <v>-0.60346907540521577</v>
      </c>
      <c r="AS687" s="24">
        <f ca="1">SQRT(Inputs!$B$38)*L687+SQRT(1-Inputs!$B$38)*_xlfn.NORM.S.INV(RAND())</f>
        <v>-1.2866455046405219</v>
      </c>
      <c r="AT687" s="24">
        <f ca="1">SQRT(Inputs!$B$38)*M687+SQRT(1-Inputs!$B$38)*_xlfn.NORM.S.INV(RAND())</f>
        <v>2.3808135339697616</v>
      </c>
      <c r="AU687" s="15">
        <f ca="1">Inputs!$B$6*EXP($B$8-0.5*C$5^2+C$5*N687)</f>
        <v>4592.7710909417337</v>
      </c>
      <c r="AV687" s="15">
        <f t="shared" ca="1" si="365"/>
        <v>4414.3282751637034</v>
      </c>
      <c r="AW687" s="15">
        <f t="shared" ca="1" si="366"/>
        <v>5401.427371608198</v>
      </c>
      <c r="AX687" s="15">
        <f t="shared" ca="1" si="367"/>
        <v>5748.2724961145159</v>
      </c>
      <c r="AY687" s="15">
        <f t="shared" ca="1" si="368"/>
        <v>8057.3690850569701</v>
      </c>
      <c r="AZ687" s="15">
        <f t="shared" ca="1" si="369"/>
        <v>8781.3130221205829</v>
      </c>
      <c r="BA687" s="15">
        <f t="shared" ca="1" si="370"/>
        <v>10263.731999532614</v>
      </c>
      <c r="BB687" s="15">
        <f t="shared" ca="1" si="371"/>
        <v>15099.853512524482</v>
      </c>
      <c r="BC687" s="15">
        <f t="shared" ca="1" si="372"/>
        <v>17812.018361049028</v>
      </c>
      <c r="BD687" s="15">
        <f t="shared" ca="1" si="373"/>
        <v>19336.725555317556</v>
      </c>
      <c r="BE687" s="15">
        <f t="shared" ca="1" si="374"/>
        <v>21458.15919001996</v>
      </c>
      <c r="BF687" s="15">
        <f ca="1">Inputs!$B$13*EXP($B$9-0.5*C$6^2+C$6*Y687)</f>
        <v>14648.7314249142</v>
      </c>
      <c r="BG687" s="15">
        <f t="shared" ca="1" si="375"/>
        <v>17337.061561570586</v>
      </c>
      <c r="BH687" s="15">
        <f t="shared" ca="1" si="376"/>
        <v>20378.805496619068</v>
      </c>
      <c r="BI687" s="15">
        <f t="shared" ca="1" si="377"/>
        <v>18747.884119365968</v>
      </c>
      <c r="BJ687" s="15">
        <f t="shared" ca="1" si="378"/>
        <v>20327.802003631707</v>
      </c>
      <c r="BK687" s="15">
        <f t="shared" ca="1" si="379"/>
        <v>28977.382174459908</v>
      </c>
      <c r="BL687" s="15">
        <f t="shared" ca="1" si="380"/>
        <v>27995.380126350166</v>
      </c>
      <c r="BM687" s="15">
        <f t="shared" ca="1" si="381"/>
        <v>33622.853642086062</v>
      </c>
      <c r="BN687" s="15">
        <f t="shared" ca="1" si="382"/>
        <v>38226.324226284974</v>
      </c>
      <c r="BO687" s="15">
        <f t="shared" ca="1" si="383"/>
        <v>49939.760830609419</v>
      </c>
      <c r="BP687" s="15">
        <f t="shared" ca="1" si="384"/>
        <v>59731.879495886431</v>
      </c>
      <c r="BQ687" s="15">
        <f ca="1">Inputs!$B$20*EXP($B$10-0.5*C$7^2+C$7*AJ687)</f>
        <v>2297.2615132517681</v>
      </c>
      <c r="BR687" s="15">
        <f t="shared" ca="1" si="385"/>
        <v>2013.0713100964267</v>
      </c>
      <c r="BS687" s="15">
        <f t="shared" ca="1" si="386"/>
        <v>1828.3337022971104</v>
      </c>
      <c r="BT687" s="15">
        <f t="shared" ca="1" si="387"/>
        <v>1961.6512514334422</v>
      </c>
      <c r="BU687" s="15">
        <f t="shared" ca="1" si="388"/>
        <v>2941.5066659964054</v>
      </c>
      <c r="BV687" s="15">
        <f t="shared" ca="1" si="389"/>
        <v>5318.9343854578192</v>
      </c>
      <c r="BW687" s="15">
        <f t="shared" ca="1" si="390"/>
        <v>6746.1772305735949</v>
      </c>
      <c r="BX687" s="15">
        <f t="shared" ca="1" si="391"/>
        <v>10195.650543987942</v>
      </c>
      <c r="BY687" s="15">
        <f t="shared" ca="1" si="392"/>
        <v>12728.074378668709</v>
      </c>
      <c r="BZ687" s="15">
        <f t="shared" ca="1" si="393"/>
        <v>14097.448014548398</v>
      </c>
      <c r="CA687" s="15">
        <f t="shared" ca="1" si="394"/>
        <v>30231.592868692282</v>
      </c>
      <c r="CB687" s="15">
        <f ca="1">(AU687*DCF!C$10-DCF!C$5*MAX(AU687*DCF!C$10,0)-MAX(AU687-Inputs!$B$6,0)/Inputs!$B$10)*DCF!C$6</f>
        <v>1045.7086786326072</v>
      </c>
      <c r="CC687" s="15">
        <f ca="1">(AV687*DCF!D$10-DCF!D$5*MAX(AV687*DCF!D$10,0)-MAX(AV687-AU687,0)/Inputs!$B$10)*DCF!D$6</f>
        <v>1075.9626109787516</v>
      </c>
      <c r="CD687" s="15">
        <f ca="1">(AW687*DCF!E$10-DCF!E$5*MAX(AW687*DCF!E$10,0)-MAX(AW687-AV687,0)/Inputs!$B$10)*DCF!E$6</f>
        <v>1024.7680026685737</v>
      </c>
      <c r="CE687" s="15">
        <f ca="1">(AX687*DCF!F$10-DCF!F$5*MAX(AX687*DCF!F$10,0)-MAX(AX687-AW687,0)/Inputs!$B$10)*DCF!F$6</f>
        <v>1182.6688538657197</v>
      </c>
      <c r="CF687" s="15">
        <f ca="1">(AY687*DCF!G$10-DCF!G$5*MAX(AY687*DCF!G$10,0)-MAX(AY687-AX687,0)/Inputs!$B$10)*DCF!G$6</f>
        <v>1216.2908366868401</v>
      </c>
      <c r="CG687" s="15">
        <f ca="1">(AZ687*DCF!H$10-DCF!H$5*MAX(AZ687*DCF!H$10,0)-MAX(AZ687-AY687,0)/Inputs!$B$10)*DCF!H$6</f>
        <v>1576.3489974851443</v>
      </c>
      <c r="CH687" s="15">
        <f ca="1">(BA687*DCF!I$10-DCF!I$5*MAX(BA687*DCF!I$10,0)-MAX(BA687-AZ687,0)/Inputs!$B$10)*DCF!I$6</f>
        <v>1631.6407626678204</v>
      </c>
      <c r="CI687" s="15">
        <f ca="1">(BB687*DCF!J$10-DCF!J$5*MAX(BB687*DCF!J$10,0)-MAX(BB687-BA687,0)/Inputs!$B$10)*DCF!J$6</f>
        <v>1858.335376898802</v>
      </c>
      <c r="CJ687" s="15">
        <f ca="1">(BC687*DCF!K$10-DCF!K$5*MAX(BC687*DCF!K$10,0)-MAX(BC687-BB687,0)/Inputs!$B$10)*DCF!K$6</f>
        <v>2487.7871014101202</v>
      </c>
      <c r="CK687" s="15">
        <f ca="1">(BD687*DCF!L$10-DCF!L$5*MAX(BD687*DCF!L$10,0)-MAX(BD687-BC687,0)/Inputs!$B$10)*DCF!L$6</f>
        <v>2719.1765929034782</v>
      </c>
      <c r="CL687" s="15">
        <f ca="1">(BE687*DCF!M$10-DCF!M$5*MAX(BE687*DCF!M$10,0)-MAX(BE687-BD687,0)/Inputs!$B$10)*DCF!M$6</f>
        <v>2774.5958875548181</v>
      </c>
      <c r="CM687" s="15">
        <f ca="1">(BF687*DCF!C$28-DCF!C$5*MAX(BF687*DCF!C$28,0)-MAX(BF687-Inputs!$B$13,0)/Inputs!$B$17)*DCF!C$6</f>
        <v>3717.4100594147349</v>
      </c>
      <c r="CN687" s="15">
        <f ca="1">(BG687*DCF!D$28-DCF!D$5*MAX(BG687*DCF!D$28,0)-MAX(BG687-BF687,0)/Inputs!$B$17)*DCF!D$6</f>
        <v>4532.6204115103401</v>
      </c>
      <c r="CO687" s="15">
        <f ca="1">(BH687*DCF!E$28-DCF!E$5*MAX(BH687*DCF!E$28,0)-MAX(BH687-BG687,0)/Inputs!$B$17)*DCF!E$6</f>
        <v>5172.1547300349894</v>
      </c>
      <c r="CP687" s="15">
        <f ca="1">(BI687*DCF!F$28-DCF!F$5*MAX(BI687*DCF!F$28,0)-MAX(BI687-BH687,0)/Inputs!$B$17)*DCF!F$6</f>
        <v>5089.5567029705053</v>
      </c>
      <c r="CQ687" s="15">
        <f ca="1">(BJ687*DCF!G$28-DCF!G$5*MAX(BJ687*DCF!G$28,0)-MAX(BJ687-BI687,0)/Inputs!$B$17)*DCF!G$6</f>
        <v>5008.4758759810902</v>
      </c>
      <c r="CR687" s="15">
        <f ca="1">(BK687*DCF!H$28-DCF!H$5*MAX(BK687*DCF!H$28,0)-MAX(BK687-BJ687,0)/Inputs!$B$17)*DCF!H$6</f>
        <v>5822.524290711076</v>
      </c>
      <c r="CS687" s="15">
        <f ca="1">(BL687*DCF!I$28-DCF!I$5*MAX(BL687*DCF!I$28,0)-MAX(BL687-BK687,0)/Inputs!$B$17)*DCF!I$6</f>
        <v>6583.1986614231791</v>
      </c>
      <c r="CT687" s="15">
        <f ca="1">(BM687*DCF!J$28-DCF!J$5*MAX(BM687*DCF!J$28,0)-MAX(BM687-BL687,0)/Inputs!$B$17)*DCF!J$6</f>
        <v>6754.5305929394826</v>
      </c>
      <c r="CU687" s="15">
        <f ca="1">(BN687*DCF!K$28-DCF!K$5*MAX(BN687*DCF!K$28,0)-MAX(BN687-BM687,0)/Inputs!$B$17)*DCF!K$6</f>
        <v>7508.8949071253892</v>
      </c>
      <c r="CV687" s="15">
        <f ca="1">(BO687*DCF!L$28-DCF!L$5*MAX(BO687*DCF!L$28,0)-MAX(BO687-BN687,0)/Inputs!$B$17)*DCF!L$6</f>
        <v>8638.6356312065254</v>
      </c>
      <c r="CW687" s="15">
        <f ca="1">(BP687*DCF!M$28-DCF!M$5*MAX(BP687*DCF!M$28,0)-MAX(BP687-BO687,0)/Inputs!$B$17)*DCF!M$6</f>
        <v>10215.036143564852</v>
      </c>
      <c r="CX687" s="15">
        <f ca="1">(BQ687*DCF!C$46-DCF!C$5*MAX(BQ687*DCF!C$46,0)-MAX(BQ687-Inputs!$B$20,0)/Inputs!$B$24)*DCF!C$6</f>
        <v>-530.54538412281011</v>
      </c>
      <c r="CY687" s="15">
        <f ca="1">(BR687*DCF!D$46-DCF!D$5*MAX(BR687*DCF!D$46,0)-MAX(BR687-BQ687,0)/Inputs!$B$24)*DCF!D$6</f>
        <v>-343.58432720365278</v>
      </c>
      <c r="CZ687" s="15">
        <f ca="1">(BS687*DCF!E$46-DCF!E$5*MAX(BS687*DCF!E$46,0)-MAX(BS687-BR687,0)/Inputs!$B$24)*DCF!E$6</f>
        <v>-216.2036436644438</v>
      </c>
      <c r="DA687" s="15">
        <f ca="1">(BT687*DCF!F$46-DCF!F$5*MAX(BT687*DCF!F$46,0)-MAX(BT687-BS687,0)/Inputs!$B$24)*DCF!F$6</f>
        <v>-191.40498076445326</v>
      </c>
      <c r="DB687" s="15">
        <f ca="1">(BU687*DCF!G$46-DCF!G$5*MAX(BU687*DCF!G$46,0)-MAX(BU687-BT687,0)/Inputs!$B$24)*DCF!G$6</f>
        <v>-428.55047441642154</v>
      </c>
      <c r="DC687" s="15">
        <f ca="1">(BV687*DCF!H$46-DCF!H$5*MAX(BV687*DCF!H$46,0)-MAX(BV687-BU687,0)/Inputs!$B$24)*DCF!H$6</f>
        <v>-738.77109708131752</v>
      </c>
      <c r="DD687" s="15">
        <f ca="1">(BW687*DCF!I$46-DCF!I$5*MAX(BW687*DCF!I$46,0)-MAX(BW687-BV687,0)/Inputs!$B$24)*DCF!I$6</f>
        <v>-253.90062939617468</v>
      </c>
      <c r="DE687" s="15">
        <f ca="1">(BX687*DCF!J$46-DCF!J$5*MAX(BX687*DCF!J$46,0)-MAX(BX687-BW687,0)/Inputs!$B$24)*DCF!J$6</f>
        <v>-487.06462861473193</v>
      </c>
      <c r="DF687" s="15">
        <f ca="1">(BY687*DCF!K$46-DCF!K$5*MAX(BY687*DCF!K$46,0)-MAX(BY687-BX687,0)/Inputs!$B$24)*DCF!K$6</f>
        <v>106.69366175013515</v>
      </c>
      <c r="DG687" s="15">
        <f ca="1">(BZ687*DCF!L$46-DCF!L$5*MAX(BZ687*DCF!L$46,0)-MAX(BZ687-BY687,0)/Inputs!$B$24)*DCF!L$6</f>
        <v>664.59766309848101</v>
      </c>
      <c r="DH687" s="15">
        <f ca="1">(CA687*DCF!M$46-DCF!M$5*MAX(CA687*DCF!M$46,0)-MAX(CA687-BZ687,0)/Inputs!$B$24)*DCF!M$6</f>
        <v>-1002.9047847770419</v>
      </c>
      <c r="DI687" s="15">
        <f ca="1">SUM(CB687:CL687)+BE687*DCF!M$10*(1+Inputs!$B$30)*(1-Inputs!$B$33)*(1-Inputs!$B$30/Inputs!$B$31)/(Inputs!$B$29-Inputs!$B$30)*DCF!M$6</f>
        <v>78311.624482357845</v>
      </c>
      <c r="DJ687" s="15">
        <f ca="1">SUM(CM687:CW687)+BP687*DCF!M$28*(1+Inputs!$B$30)*(1-Inputs!$B$33)*(1-Inputs!$B$30/Inputs!$B$31)/(Inputs!$B$29-Inputs!$B$30)*DCF!M$6</f>
        <v>290689.18535273126</v>
      </c>
      <c r="DK687" s="15">
        <f ca="1">SUM(CX687:DH687)+CA687*DCF!M$46*(1+Inputs!$B$30)*(1-Inputs!$B$33)*(1-Inputs!$B$30/Inputs!$B$31)/(Inputs!$B$29-Inputs!$B$30)*DCF!M$6</f>
        <v>43319.985110918693</v>
      </c>
      <c r="DM687" s="15">
        <f ca="1">DI687+DJ687+DK687+Inputs!$B$34+Inputs!$B$36-Inputs!$B$35</f>
        <v>489171.79494600784</v>
      </c>
    </row>
    <row r="688" spans="1:117" x14ac:dyDescent="0.75">
      <c r="A688" s="11">
        <v>675</v>
      </c>
      <c r="C688" s="24">
        <f t="shared" ca="1" si="397"/>
        <v>-2.087605960428506</v>
      </c>
      <c r="D688" s="24">
        <f t="shared" ca="1" si="397"/>
        <v>-0.51439565751050875</v>
      </c>
      <c r="E688" s="24">
        <f t="shared" ca="1" si="397"/>
        <v>0.77580820516602689</v>
      </c>
      <c r="F688" s="24">
        <f t="shared" ca="1" si="397"/>
        <v>-9.5673632745226861E-2</v>
      </c>
      <c r="G688" s="24">
        <f t="shared" ca="1" si="397"/>
        <v>0.9143542257720163</v>
      </c>
      <c r="H688" s="24">
        <f t="shared" ca="1" si="397"/>
        <v>-0.61392435935749334</v>
      </c>
      <c r="I688" s="24">
        <f t="shared" ca="1" si="397"/>
        <v>-0.35139326242200186</v>
      </c>
      <c r="J688" s="24">
        <f t="shared" ca="1" si="397"/>
        <v>-0.26137164644673139</v>
      </c>
      <c r="K688" s="24">
        <f t="shared" ca="1" si="397"/>
        <v>0.46671914958773852</v>
      </c>
      <c r="L688" s="24">
        <f t="shared" ca="1" si="397"/>
        <v>1.4210453877666882</v>
      </c>
      <c r="M688" s="24">
        <f t="shared" ca="1" si="397"/>
        <v>-1.5620151577765682</v>
      </c>
      <c r="N688" s="24">
        <f ca="1">SQRT(Inputs!$B$38)*C688+SQRT(1-Inputs!$B$38)*_xlfn.NORM.S.INV(RAND())</f>
        <v>-6.6049235216671942E-2</v>
      </c>
      <c r="O688" s="24">
        <f ca="1">SQRT(Inputs!$B$38)*D688+SQRT(1-Inputs!$B$38)*_xlfn.NORM.S.INV(RAND())</f>
        <v>-6.3533024927941856E-2</v>
      </c>
      <c r="P688" s="24">
        <f ca="1">SQRT(Inputs!$B$38)*E688+SQRT(1-Inputs!$B$38)*_xlfn.NORM.S.INV(RAND())</f>
        <v>-6.461856253939563E-2</v>
      </c>
      <c r="Q688" s="24">
        <f ca="1">SQRT(Inputs!$B$38)*F688+SQRT(1-Inputs!$B$38)*_xlfn.NORM.S.INV(RAND())</f>
        <v>-1.3170549934694695</v>
      </c>
      <c r="R688" s="24">
        <f ca="1">SQRT(Inputs!$B$38)*G688+SQRT(1-Inputs!$B$38)*_xlfn.NORM.S.INV(RAND())</f>
        <v>-0.38521209704625525</v>
      </c>
      <c r="S688" s="24">
        <f ca="1">SQRT(Inputs!$B$38)*H688+SQRT(1-Inputs!$B$38)*_xlfn.NORM.S.INV(RAND())</f>
        <v>-0.86770872357617357</v>
      </c>
      <c r="T688" s="24">
        <f ca="1">SQRT(Inputs!$B$38)*I688+SQRT(1-Inputs!$B$38)*_xlfn.NORM.S.INV(RAND())</f>
        <v>-1.3225298366968534</v>
      </c>
      <c r="U688" s="24">
        <f ca="1">SQRT(Inputs!$B$38)*J688+SQRT(1-Inputs!$B$38)*_xlfn.NORM.S.INV(RAND())</f>
        <v>1.1748107180499379</v>
      </c>
      <c r="V688" s="24">
        <f ca="1">SQRT(Inputs!$B$38)*K688+SQRT(1-Inputs!$B$38)*_xlfn.NORM.S.INV(RAND())</f>
        <v>0.95014770621907962</v>
      </c>
      <c r="W688" s="24">
        <f ca="1">SQRT(Inputs!$B$38)*L688+SQRT(1-Inputs!$B$38)*_xlfn.NORM.S.INV(RAND())</f>
        <v>0.3214516573498496</v>
      </c>
      <c r="X688" s="24">
        <f ca="1">SQRT(Inputs!$B$38)*M688+SQRT(1-Inputs!$B$38)*_xlfn.NORM.S.INV(RAND())</f>
        <v>-1.9053677031050147</v>
      </c>
      <c r="Y688" s="24">
        <f ca="1">SQRT(Inputs!$B$38)*C688+SQRT(1-Inputs!$B$38)*_xlfn.NORM.S.INV(RAND())</f>
        <v>-0.18699446327730873</v>
      </c>
      <c r="Z688" s="24">
        <f ca="1">SQRT(Inputs!$B$38)*D688+SQRT(1-Inputs!$B$38)*_xlfn.NORM.S.INV(RAND())</f>
        <v>-1.0567753858233964</v>
      </c>
      <c r="AA688" s="24">
        <f ca="1">SQRT(Inputs!$B$38)*E688+SQRT(1-Inputs!$B$38)*_xlfn.NORM.S.INV(RAND())</f>
        <v>-0.85199188342520427</v>
      </c>
      <c r="AB688" s="24">
        <f ca="1">SQRT(Inputs!$B$38)*F688+SQRT(1-Inputs!$B$38)*_xlfn.NORM.S.INV(RAND())</f>
        <v>-0.10686352192301254</v>
      </c>
      <c r="AC688" s="24">
        <f ca="1">SQRT(Inputs!$B$38)*G688+SQRT(1-Inputs!$B$38)*_xlfn.NORM.S.INV(RAND())</f>
        <v>-0.2437425543286571</v>
      </c>
      <c r="AD688" s="24">
        <f ca="1">SQRT(Inputs!$B$38)*H688+SQRT(1-Inputs!$B$38)*_xlfn.NORM.S.INV(RAND())</f>
        <v>-0.41753574723085973</v>
      </c>
      <c r="AE688" s="24">
        <f ca="1">SQRT(Inputs!$B$38)*I688+SQRT(1-Inputs!$B$38)*_xlfn.NORM.S.INV(RAND())</f>
        <v>0.55242512114820141</v>
      </c>
      <c r="AF688" s="24">
        <f ca="1">SQRT(Inputs!$B$38)*J688+SQRT(1-Inputs!$B$38)*_xlfn.NORM.S.INV(RAND())</f>
        <v>-1.2129079863403482</v>
      </c>
      <c r="AG688" s="24">
        <f ca="1">SQRT(Inputs!$B$38)*K688+SQRT(1-Inputs!$B$38)*_xlfn.NORM.S.INV(RAND())</f>
        <v>-0.11658953987923432</v>
      </c>
      <c r="AH688" s="24">
        <f ca="1">SQRT(Inputs!$B$38)*L688+SQRT(1-Inputs!$B$38)*_xlfn.NORM.S.INV(RAND())</f>
        <v>1.6722698642857134</v>
      </c>
      <c r="AI688" s="24">
        <f ca="1">SQRT(Inputs!$B$38)*M688+SQRT(1-Inputs!$B$38)*_xlfn.NORM.S.INV(RAND())</f>
        <v>-1.0624215868490317</v>
      </c>
      <c r="AJ688" s="24">
        <f ca="1">SQRT(Inputs!$B$38)*C688+SQRT(1-Inputs!$B$38)*_xlfn.NORM.S.INV(RAND())</f>
        <v>-1.3986667173625678</v>
      </c>
      <c r="AK688" s="24">
        <f ca="1">SQRT(Inputs!$B$38)*D688+SQRT(1-Inputs!$B$38)*_xlfn.NORM.S.INV(RAND())</f>
        <v>-1.2849286717507971</v>
      </c>
      <c r="AL688" s="24">
        <f ca="1">SQRT(Inputs!$B$38)*E688+SQRT(1-Inputs!$B$38)*_xlfn.NORM.S.INV(RAND())</f>
        <v>0.4970185233798638</v>
      </c>
      <c r="AM688" s="24">
        <f ca="1">SQRT(Inputs!$B$38)*F688+SQRT(1-Inputs!$B$38)*_xlfn.NORM.S.INV(RAND())</f>
        <v>0.21968534905981291</v>
      </c>
      <c r="AN688" s="24">
        <f ca="1">SQRT(Inputs!$B$38)*G688+SQRT(1-Inputs!$B$38)*_xlfn.NORM.S.INV(RAND())</f>
        <v>0.77327616558693546</v>
      </c>
      <c r="AO688" s="24">
        <f ca="1">SQRT(Inputs!$B$38)*H688+SQRT(1-Inputs!$B$38)*_xlfn.NORM.S.INV(RAND())</f>
        <v>-0.47181361460583249</v>
      </c>
      <c r="AP688" s="24">
        <f ca="1">SQRT(Inputs!$B$38)*I688+SQRT(1-Inputs!$B$38)*_xlfn.NORM.S.INV(RAND())</f>
        <v>-0.575732361603015</v>
      </c>
      <c r="AQ688" s="24">
        <f ca="1">SQRT(Inputs!$B$38)*J688+SQRT(1-Inputs!$B$38)*_xlfn.NORM.S.INV(RAND())</f>
        <v>-1.6202224577793036</v>
      </c>
      <c r="AR688" s="24">
        <f ca="1">SQRT(Inputs!$B$38)*K688+SQRT(1-Inputs!$B$38)*_xlfn.NORM.S.INV(RAND())</f>
        <v>4.0200572152474634E-2</v>
      </c>
      <c r="AS688" s="24">
        <f ca="1">SQRT(Inputs!$B$38)*L688+SQRT(1-Inputs!$B$38)*_xlfn.NORM.S.INV(RAND())</f>
        <v>0.7421190298770397</v>
      </c>
      <c r="AT688" s="24">
        <f ca="1">SQRT(Inputs!$B$38)*M688+SQRT(1-Inputs!$B$38)*_xlfn.NORM.S.INV(RAND())</f>
        <v>-1.4292082242690498</v>
      </c>
      <c r="AU688" s="15">
        <f ca="1">Inputs!$B$6*EXP($B$8-0.5*C$5^2+C$5*N688)</f>
        <v>4909.4677974799533</v>
      </c>
      <c r="AV688" s="15">
        <f t="shared" ca="1" si="365"/>
        <v>5920.4179036811511</v>
      </c>
      <c r="AW688" s="15">
        <f t="shared" ca="1" si="366"/>
        <v>7156.2552491032266</v>
      </c>
      <c r="AX688" s="15">
        <f t="shared" ca="1" si="367"/>
        <v>7411.48861576948</v>
      </c>
      <c r="AY688" s="15">
        <f t="shared" ca="1" si="368"/>
        <v>8659.1412791377788</v>
      </c>
      <c r="AZ688" s="15">
        <f t="shared" ca="1" si="369"/>
        <v>9625.2795066639337</v>
      </c>
      <c r="BA688" s="15">
        <f t="shared" ca="1" si="370"/>
        <v>10256.304700922801</v>
      </c>
      <c r="BB688" s="15">
        <f t="shared" ca="1" si="371"/>
        <v>14125.329298635937</v>
      </c>
      <c r="BC688" s="15">
        <f t="shared" ca="1" si="372"/>
        <v>18961.684157071901</v>
      </c>
      <c r="BD688" s="15">
        <f t="shared" ca="1" si="373"/>
        <v>23938.897681849383</v>
      </c>
      <c r="BE688" s="15">
        <f t="shared" ca="1" si="374"/>
        <v>24660.61500868449</v>
      </c>
      <c r="BF688" s="15">
        <f ca="1">Inputs!$B$13*EXP($B$9-0.5*C$6^2+C$6*Y688)</f>
        <v>13327.675417866221</v>
      </c>
      <c r="BG688" s="15">
        <f t="shared" ca="1" si="375"/>
        <v>13423.052017376836</v>
      </c>
      <c r="BH688" s="15">
        <f t="shared" ca="1" si="376"/>
        <v>14239.256706213409</v>
      </c>
      <c r="BI688" s="15">
        <f t="shared" ca="1" si="377"/>
        <v>17146.625647117722</v>
      </c>
      <c r="BJ688" s="15">
        <f t="shared" ca="1" si="378"/>
        <v>20294.921918949458</v>
      </c>
      <c r="BK688" s="15">
        <f t="shared" ca="1" si="379"/>
        <v>23531.764237130337</v>
      </c>
      <c r="BL688" s="15">
        <f t="shared" ca="1" si="380"/>
        <v>31051.17124342667</v>
      </c>
      <c r="BM688" s="15">
        <f t="shared" ca="1" si="381"/>
        <v>32829.789772900142</v>
      </c>
      <c r="BN688" s="15">
        <f t="shared" ca="1" si="382"/>
        <v>39816.327772522985</v>
      </c>
      <c r="BO688" s="15">
        <f t="shared" ca="1" si="383"/>
        <v>59501.343358113401</v>
      </c>
      <c r="BP688" s="15">
        <f t="shared" ca="1" si="384"/>
        <v>64929.691027037086</v>
      </c>
      <c r="BQ688" s="15">
        <f ca="1">Inputs!$B$20*EXP($B$10-0.5*C$7^2+C$7*AJ688)</f>
        <v>2611.9329350792082</v>
      </c>
      <c r="BR688" s="15">
        <f t="shared" ca="1" si="385"/>
        <v>2356.5634476703672</v>
      </c>
      <c r="BS688" s="15">
        <f t="shared" ca="1" si="386"/>
        <v>3722.2072988374953</v>
      </c>
      <c r="BT688" s="15">
        <f t="shared" ca="1" si="387"/>
        <v>5436.5700157643851</v>
      </c>
      <c r="BU688" s="15">
        <f t="shared" ca="1" si="388"/>
        <v>9084.7139891815932</v>
      </c>
      <c r="BV688" s="15">
        <f t="shared" ca="1" si="389"/>
        <v>11364.842813453362</v>
      </c>
      <c r="BW688" s="15">
        <f t="shared" ca="1" si="390"/>
        <v>14039.624579518069</v>
      </c>
      <c r="BX688" s="15">
        <f t="shared" ca="1" si="391"/>
        <v>14190.689551239642</v>
      </c>
      <c r="BY688" s="15">
        <f t="shared" ca="1" si="392"/>
        <v>20037.087337308549</v>
      </c>
      <c r="BZ688" s="15">
        <f t="shared" ca="1" si="393"/>
        <v>32224.405927461186</v>
      </c>
      <c r="CA688" s="15">
        <f t="shared" ca="1" si="394"/>
        <v>35113.088357483481</v>
      </c>
      <c r="CB688" s="15">
        <f ca="1">(AU688*DCF!C$10-DCF!C$5*MAX(AU688*DCF!C$10,0)-MAX(AU688-Inputs!$B$6,0)/Inputs!$B$10)*DCF!C$6</f>
        <v>1043.450574666708</v>
      </c>
      <c r="CC688" s="15">
        <f ca="1">(AV688*DCF!D$10-DCF!D$5*MAX(AV688*DCF!D$10,0)-MAX(AV688-AU688,0)/Inputs!$B$10)*DCF!D$6</f>
        <v>1196.5680295542734</v>
      </c>
      <c r="CD688" s="15">
        <f ca="1">(AW688*DCF!E$10-DCF!E$5*MAX(AW688*DCF!E$10,0)-MAX(AW688-AV688,0)/Inputs!$B$10)*DCF!E$6</f>
        <v>1373.9036707355463</v>
      </c>
      <c r="CE688" s="15">
        <f ca="1">(AX688*DCF!F$10-DCF!F$5*MAX(AX688*DCF!F$10,0)-MAX(AX688-AW688,0)/Inputs!$B$10)*DCF!F$6</f>
        <v>1564.8084176314189</v>
      </c>
      <c r="CF688" s="15">
        <f ca="1">(AY688*DCF!G$10-DCF!G$5*MAX(AY688*DCF!G$10,0)-MAX(AY688-AX688,0)/Inputs!$B$10)*DCF!G$6</f>
        <v>1544.3077540859517</v>
      </c>
      <c r="CG688" s="15">
        <f ca="1">(AZ688*DCF!H$10-DCF!H$5*MAX(AZ688*DCF!H$10,0)-MAX(AZ688-AY688,0)/Inputs!$B$10)*DCF!H$6</f>
        <v>1697.1997576427552</v>
      </c>
      <c r="CH688" s="15">
        <f ca="1">(BA688*DCF!I$10-DCF!I$5*MAX(BA688*DCF!I$10,0)-MAX(BA688-AZ688,0)/Inputs!$B$10)*DCF!I$6</f>
        <v>1769.9424767384296</v>
      </c>
      <c r="CI688" s="15">
        <f ca="1">(BB688*DCF!J$10-DCF!J$5*MAX(BB688*DCF!J$10,0)-MAX(BB688-BA688,0)/Inputs!$B$10)*DCF!J$6</f>
        <v>1837.6523616157947</v>
      </c>
      <c r="CJ688" s="15">
        <f ca="1">(BC688*DCF!K$10-DCF!K$5*MAX(BC688*DCF!K$10,0)-MAX(BC688-BB688,0)/Inputs!$B$10)*DCF!K$6</f>
        <v>2375.5105655557632</v>
      </c>
      <c r="CK688" s="15">
        <f ca="1">(BD688*DCF!L$10-DCF!L$5*MAX(BD688*DCF!L$10,0)-MAX(BD688-BC688,0)/Inputs!$B$10)*DCF!L$6</f>
        <v>2966.8066948525175</v>
      </c>
      <c r="CL688" s="15">
        <f ca="1">(BE688*DCF!M$10-DCF!M$5*MAX(BE688*DCF!M$10,0)-MAX(BE688-BD688,0)/Inputs!$B$10)*DCF!M$6</f>
        <v>3393.7148930944668</v>
      </c>
      <c r="CM688" s="15">
        <f ca="1">(BF688*DCF!C$28-DCF!C$5*MAX(BF688*DCF!C$28,0)-MAX(BF688-Inputs!$B$13,0)/Inputs!$B$17)*DCF!C$6</f>
        <v>3619.3261957799623</v>
      </c>
      <c r="CN688" s="15">
        <f ca="1">(BG688*DCF!D$28-DCF!D$5*MAX(BG688*DCF!D$28,0)-MAX(BG688-BF688,0)/Inputs!$B$17)*DCF!D$6</f>
        <v>3933.0502041871282</v>
      </c>
      <c r="CO688" s="15">
        <f ca="1">(BH688*DCF!E$28-DCF!E$5*MAX(BH688*DCF!E$28,0)-MAX(BH688-BG688,0)/Inputs!$B$17)*DCF!E$6</f>
        <v>3871.9483404289876</v>
      </c>
      <c r="CP688" s="15">
        <f ca="1">(BI688*DCF!F$28-DCF!F$5*MAX(BI688*DCF!F$28,0)-MAX(BI688-BH688,0)/Inputs!$B$17)*DCF!F$6</f>
        <v>4125.5247361210368</v>
      </c>
      <c r="CQ688" s="15">
        <f ca="1">(BJ688*DCF!G$28-DCF!G$5*MAX(BJ688*DCF!G$28,0)-MAX(BJ688-BI688,0)/Inputs!$B$17)*DCF!G$6</f>
        <v>4736.1591374478421</v>
      </c>
      <c r="CR688" s="15">
        <f ca="1">(BK688*DCF!H$28-DCF!H$5*MAX(BK688*DCF!H$28,0)-MAX(BK688-BJ688,0)/Inputs!$B$17)*DCF!H$6</f>
        <v>5316.7504564445126</v>
      </c>
      <c r="CS688" s="15">
        <f ca="1">(BL688*DCF!I$28-DCF!I$5*MAX(BL688*DCF!I$28,0)-MAX(BL688-BK688,0)/Inputs!$B$17)*DCF!I$6</f>
        <v>6222.511793763113</v>
      </c>
      <c r="CT688" s="15">
        <f ca="1">(BM688*DCF!J$28-DCF!J$5*MAX(BM688*DCF!J$28,0)-MAX(BM688-BL688,0)/Inputs!$B$17)*DCF!J$6</f>
        <v>7087.9382432742323</v>
      </c>
      <c r="CU688" s="15">
        <f ca="1">(BN688*DCF!K$28-DCF!K$5*MAX(BN688*DCF!K$28,0)-MAX(BN688-BM688,0)/Inputs!$B$17)*DCF!K$6</f>
        <v>7552.7829804391349</v>
      </c>
      <c r="CV688" s="15">
        <f ca="1">(BO688*DCF!L$28-DCF!L$5*MAX(BO688*DCF!L$28,0)-MAX(BO688-BN688,0)/Inputs!$B$17)*DCF!L$6</f>
        <v>9644.3745876293597</v>
      </c>
      <c r="CW688" s="15">
        <f ca="1">(BP688*DCF!M$28-DCF!M$5*MAX(BP688*DCF!M$28,0)-MAX(BP688-BO688,0)/Inputs!$B$17)*DCF!M$6</f>
        <v>11649.144079275562</v>
      </c>
      <c r="CX688" s="15">
        <f ca="1">(BQ688*DCF!C$46-DCF!C$5*MAX(BQ688*DCF!C$46,0)-MAX(BQ688-Inputs!$B$20,0)/Inputs!$B$24)*DCF!C$6</f>
        <v>-603.21776791667628</v>
      </c>
      <c r="CY688" s="15">
        <f ca="1">(BR688*DCF!D$46-DCF!D$5*MAX(BR688*DCF!D$46,0)-MAX(BR688-BQ688,0)/Inputs!$B$24)*DCF!D$6</f>
        <v>-402.21042474732781</v>
      </c>
      <c r="CZ688" s="15">
        <f ca="1">(BS688*DCF!E$46-DCF!E$5*MAX(BS688*DCF!E$46,0)-MAX(BS688-BR688,0)/Inputs!$B$24)*DCF!E$6</f>
        <v>-978.45670448617716</v>
      </c>
      <c r="DA688" s="15">
        <f ca="1">(BT688*DCF!F$46-DCF!F$5*MAX(BT688*DCF!F$46,0)-MAX(BT688-BS688,0)/Inputs!$B$24)*DCF!F$6</f>
        <v>-1020.1790615383665</v>
      </c>
      <c r="DB688" s="15">
        <f ca="1">(BU688*DCF!G$46-DCF!G$5*MAX(BU688*DCF!G$46,0)-MAX(BU688-BT688,0)/Inputs!$B$24)*DCF!G$6</f>
        <v>-1532.7553835265007</v>
      </c>
      <c r="DC688" s="15">
        <f ca="1">(BV688*DCF!H$46-DCF!H$5*MAX(BV688*DCF!H$46,0)-MAX(BV688-BU688,0)/Inputs!$B$24)*DCF!H$6</f>
        <v>-708.53606156135731</v>
      </c>
      <c r="DD688" s="15">
        <f ca="1">(BW688*DCF!I$46-DCF!I$5*MAX(BW688*DCF!I$46,0)-MAX(BW688-BV688,0)/Inputs!$B$24)*DCF!I$6</f>
        <v>-443.57579861774326</v>
      </c>
      <c r="DE688" s="15">
        <f ca="1">(BX688*DCF!J$46-DCF!J$5*MAX(BX688*DCF!J$46,0)-MAX(BX688-BW688,0)/Inputs!$B$24)*DCF!J$6</f>
        <v>555.20021075024761</v>
      </c>
      <c r="DF688" s="15">
        <f ca="1">(BY688*DCF!K$46-DCF!K$5*MAX(BY688*DCF!K$46,0)-MAX(BY688-BX688,0)/Inputs!$B$24)*DCF!K$6</f>
        <v>-287.62648751880283</v>
      </c>
      <c r="DG688" s="15">
        <f ca="1">(BZ688*DCF!L$46-DCF!L$5*MAX(BZ688*DCF!L$46,0)-MAX(BZ688-BY688,0)/Inputs!$B$24)*DCF!L$6</f>
        <v>-530.50646158589859</v>
      </c>
      <c r="DH688" s="15">
        <f ca="1">(CA688*DCF!M$46-DCF!M$5*MAX(CA688*DCF!M$46,0)-MAX(CA688-BZ688,0)/Inputs!$B$24)*DCF!M$6</f>
        <v>2148.8313220085811</v>
      </c>
      <c r="DI688" s="15">
        <f ca="1">SUM(CB688:CL688)+BE688*DCF!M$10*(1+Inputs!$B$30)*(1-Inputs!$B$33)*(1-Inputs!$B$30/Inputs!$B$31)/(Inputs!$B$29-Inputs!$B$30)*DCF!M$6</f>
        <v>89394.682868216274</v>
      </c>
      <c r="DJ688" s="15">
        <f ca="1">SUM(CM688:CW688)+BP688*DCF!M$28*(1+Inputs!$B$30)*(1-Inputs!$B$33)*(1-Inputs!$B$30/Inputs!$B$31)/(Inputs!$B$29-Inputs!$B$30)*DCF!M$6</f>
        <v>308693.09573415213</v>
      </c>
      <c r="DK688" s="15">
        <f ca="1">SUM(CX688:DH688)+CA688*DCF!M$46*(1+Inputs!$B$30)*(1-Inputs!$B$33)*(1-Inputs!$B$30/Inputs!$B$31)/(Inputs!$B$29-Inputs!$B$30)*DCF!M$6</f>
        <v>50485.961393149511</v>
      </c>
      <c r="DM688" s="15">
        <f ca="1">DI688+DJ688+DK688+Inputs!$B$34+Inputs!$B$36-Inputs!$B$35</f>
        <v>525424.739995518</v>
      </c>
    </row>
    <row r="689" spans="1:117" x14ac:dyDescent="0.75">
      <c r="A689" s="11">
        <v>676</v>
      </c>
      <c r="C689" s="24">
        <f t="shared" ca="1" si="397"/>
        <v>-2.0799252848889695</v>
      </c>
      <c r="D689" s="24">
        <f t="shared" ca="1" si="397"/>
        <v>-0.69482338880480854</v>
      </c>
      <c r="E689" s="24">
        <f t="shared" ca="1" si="397"/>
        <v>-1.6404216545782813</v>
      </c>
      <c r="F689" s="24">
        <f t="shared" ca="1" si="397"/>
        <v>0.45970330541105647</v>
      </c>
      <c r="G689" s="24">
        <f t="shared" ca="1" si="397"/>
        <v>0.78113552402748854</v>
      </c>
      <c r="H689" s="24">
        <f t="shared" ca="1" si="397"/>
        <v>-0.2451757337061142</v>
      </c>
      <c r="I689" s="24">
        <f t="shared" ca="1" si="397"/>
        <v>-1.7144155354060902</v>
      </c>
      <c r="J689" s="24">
        <f t="shared" ca="1" si="397"/>
        <v>0.83326927251064986</v>
      </c>
      <c r="K689" s="24">
        <f t="shared" ca="1" si="397"/>
        <v>2.7160151922741224E-2</v>
      </c>
      <c r="L689" s="24">
        <f t="shared" ca="1" si="397"/>
        <v>0.16310208627290149</v>
      </c>
      <c r="M689" s="24">
        <f t="shared" ca="1" si="397"/>
        <v>0.38563533665716948</v>
      </c>
      <c r="N689" s="24">
        <f ca="1">SQRT(Inputs!$B$38)*C689+SQRT(1-Inputs!$B$38)*_xlfn.NORM.S.INV(RAND())</f>
        <v>-1.2316963988595233</v>
      </c>
      <c r="O689" s="24">
        <f ca="1">SQRT(Inputs!$B$38)*D689+SQRT(1-Inputs!$B$38)*_xlfn.NORM.S.INV(RAND())</f>
        <v>0.23038789459944908</v>
      </c>
      <c r="P689" s="24">
        <f ca="1">SQRT(Inputs!$B$38)*E689+SQRT(1-Inputs!$B$38)*_xlfn.NORM.S.INV(RAND())</f>
        <v>-1.5931539547262747</v>
      </c>
      <c r="Q689" s="24">
        <f ca="1">SQRT(Inputs!$B$38)*F689+SQRT(1-Inputs!$B$38)*_xlfn.NORM.S.INV(RAND())</f>
        <v>1.2183744266215473</v>
      </c>
      <c r="R689" s="24">
        <f ca="1">SQRT(Inputs!$B$38)*G689+SQRT(1-Inputs!$B$38)*_xlfn.NORM.S.INV(RAND())</f>
        <v>1.4345290956523757</v>
      </c>
      <c r="S689" s="24">
        <f ca="1">SQRT(Inputs!$B$38)*H689+SQRT(1-Inputs!$B$38)*_xlfn.NORM.S.INV(RAND())</f>
        <v>8.9088813191344041E-2</v>
      </c>
      <c r="T689" s="24">
        <f ca="1">SQRT(Inputs!$B$38)*I689+SQRT(1-Inputs!$B$38)*_xlfn.NORM.S.INV(RAND())</f>
        <v>-1.2214330571438849</v>
      </c>
      <c r="U689" s="24">
        <f ca="1">SQRT(Inputs!$B$38)*J689+SQRT(1-Inputs!$B$38)*_xlfn.NORM.S.INV(RAND())</f>
        <v>0.93284089164670791</v>
      </c>
      <c r="V689" s="24">
        <f ca="1">SQRT(Inputs!$B$38)*K689+SQRT(1-Inputs!$B$38)*_xlfn.NORM.S.INV(RAND())</f>
        <v>0.16820844018659906</v>
      </c>
      <c r="W689" s="24">
        <f ca="1">SQRT(Inputs!$B$38)*L689+SQRT(1-Inputs!$B$38)*_xlfn.NORM.S.INV(RAND())</f>
        <v>-0.51179660516777115</v>
      </c>
      <c r="X689" s="24">
        <f ca="1">SQRT(Inputs!$B$38)*M689+SQRT(1-Inputs!$B$38)*_xlfn.NORM.S.INV(RAND())</f>
        <v>0.65505344222005268</v>
      </c>
      <c r="Y689" s="24">
        <f ca="1">SQRT(Inputs!$B$38)*C689+SQRT(1-Inputs!$B$38)*_xlfn.NORM.S.INV(RAND())</f>
        <v>-0.13846950099943345</v>
      </c>
      <c r="Z689" s="24">
        <f ca="1">SQRT(Inputs!$B$38)*D689+SQRT(1-Inputs!$B$38)*_xlfn.NORM.S.INV(RAND())</f>
        <v>2.8295015496345333E-2</v>
      </c>
      <c r="AA689" s="24">
        <f ca="1">SQRT(Inputs!$B$38)*E689+SQRT(1-Inputs!$B$38)*_xlfn.NORM.S.INV(RAND())</f>
        <v>0.55475127257789969</v>
      </c>
      <c r="AB689" s="24">
        <f ca="1">SQRT(Inputs!$B$38)*F689+SQRT(1-Inputs!$B$38)*_xlfn.NORM.S.INV(RAND())</f>
        <v>1.7520108676384101</v>
      </c>
      <c r="AC689" s="24">
        <f ca="1">SQRT(Inputs!$B$38)*G689+SQRT(1-Inputs!$B$38)*_xlfn.NORM.S.INV(RAND())</f>
        <v>-0.33024009857508896</v>
      </c>
      <c r="AD689" s="24">
        <f ca="1">SQRT(Inputs!$B$38)*H689+SQRT(1-Inputs!$B$38)*_xlfn.NORM.S.INV(RAND())</f>
        <v>0.57751997795460863</v>
      </c>
      <c r="AE689" s="24">
        <f ca="1">SQRT(Inputs!$B$38)*I689+SQRT(1-Inputs!$B$38)*_xlfn.NORM.S.INV(RAND())</f>
        <v>-0.89834125056781078</v>
      </c>
      <c r="AF689" s="24">
        <f ca="1">SQRT(Inputs!$B$38)*J689+SQRT(1-Inputs!$B$38)*_xlfn.NORM.S.INV(RAND())</f>
        <v>1.19544449341131</v>
      </c>
      <c r="AG689" s="24">
        <f ca="1">SQRT(Inputs!$B$38)*K689+SQRT(1-Inputs!$B$38)*_xlfn.NORM.S.INV(RAND())</f>
        <v>-1.2215742815930681</v>
      </c>
      <c r="AH689" s="24">
        <f ca="1">SQRT(Inputs!$B$38)*L689+SQRT(1-Inputs!$B$38)*_xlfn.NORM.S.INV(RAND())</f>
        <v>-0.49272615163074707</v>
      </c>
      <c r="AI689" s="24">
        <f ca="1">SQRT(Inputs!$B$38)*M689+SQRT(1-Inputs!$B$38)*_xlfn.NORM.S.INV(RAND())</f>
        <v>-0.3874391545166852</v>
      </c>
      <c r="AJ689" s="24">
        <f ca="1">SQRT(Inputs!$B$38)*C689+SQRT(1-Inputs!$B$38)*_xlfn.NORM.S.INV(RAND())</f>
        <v>1.0215594345660108</v>
      </c>
      <c r="AK689" s="24">
        <f ca="1">SQRT(Inputs!$B$38)*D689+SQRT(1-Inputs!$B$38)*_xlfn.NORM.S.INV(RAND())</f>
        <v>-1.6012200629450737</v>
      </c>
      <c r="AL689" s="24">
        <f ca="1">SQRT(Inputs!$B$38)*E689+SQRT(1-Inputs!$B$38)*_xlfn.NORM.S.INV(RAND())</f>
        <v>-1.2474309435068385</v>
      </c>
      <c r="AM689" s="24">
        <f ca="1">SQRT(Inputs!$B$38)*F689+SQRT(1-Inputs!$B$38)*_xlfn.NORM.S.INV(RAND())</f>
        <v>0.55795573373405505</v>
      </c>
      <c r="AN689" s="24">
        <f ca="1">SQRT(Inputs!$B$38)*G689+SQRT(1-Inputs!$B$38)*_xlfn.NORM.S.INV(RAND())</f>
        <v>-0.87822963526015085</v>
      </c>
      <c r="AO689" s="24">
        <f ca="1">SQRT(Inputs!$B$38)*H689+SQRT(1-Inputs!$B$38)*_xlfn.NORM.S.INV(RAND())</f>
        <v>-0.22770222309067234</v>
      </c>
      <c r="AP689" s="24">
        <f ca="1">SQRT(Inputs!$B$38)*I689+SQRT(1-Inputs!$B$38)*_xlfn.NORM.S.INV(RAND())</f>
        <v>-1.9142291530575415</v>
      </c>
      <c r="AQ689" s="24">
        <f ca="1">SQRT(Inputs!$B$38)*J689+SQRT(1-Inputs!$B$38)*_xlfn.NORM.S.INV(RAND())</f>
        <v>0.62099895029134888</v>
      </c>
      <c r="AR689" s="24">
        <f ca="1">SQRT(Inputs!$B$38)*K689+SQRT(1-Inputs!$B$38)*_xlfn.NORM.S.INV(RAND())</f>
        <v>0.4404611073521148</v>
      </c>
      <c r="AS689" s="24">
        <f ca="1">SQRT(Inputs!$B$38)*L689+SQRT(1-Inputs!$B$38)*_xlfn.NORM.S.INV(RAND())</f>
        <v>-0.74993546986607917</v>
      </c>
      <c r="AT689" s="24">
        <f ca="1">SQRT(Inputs!$B$38)*M689+SQRT(1-Inputs!$B$38)*_xlfn.NORM.S.INV(RAND())</f>
        <v>0.19963954446969057</v>
      </c>
      <c r="AU689" s="15">
        <f ca="1">Inputs!$B$6*EXP($B$8-0.5*C$5^2+C$5*N689)</f>
        <v>4065.2638688407937</v>
      </c>
      <c r="AV689" s="15">
        <f t="shared" ca="1" si="365"/>
        <v>5118.8813514391122</v>
      </c>
      <c r="AW689" s="15">
        <f t="shared" ca="1" si="366"/>
        <v>5034.6554499069471</v>
      </c>
      <c r="AX689" s="15">
        <f t="shared" ca="1" si="367"/>
        <v>7157.4094841897686</v>
      </c>
      <c r="AY689" s="15">
        <f t="shared" ca="1" si="368"/>
        <v>10342.44385325825</v>
      </c>
      <c r="AZ689" s="15">
        <f t="shared" ca="1" si="369"/>
        <v>12773.791627182132</v>
      </c>
      <c r="BA689" s="15">
        <f t="shared" ca="1" si="370"/>
        <v>13756.012356880659</v>
      </c>
      <c r="BB689" s="15">
        <f t="shared" ca="1" si="371"/>
        <v>18491.480248106629</v>
      </c>
      <c r="BC689" s="15">
        <f t="shared" ca="1" si="372"/>
        <v>23018.087461911487</v>
      </c>
      <c r="BD689" s="15">
        <f t="shared" ca="1" si="373"/>
        <v>26881.22271680451</v>
      </c>
      <c r="BE689" s="15">
        <f t="shared" ca="1" si="374"/>
        <v>34964.552134324957</v>
      </c>
      <c r="BF689" s="15">
        <f ca="1">Inputs!$B$13*EXP($B$9-0.5*C$6^2+C$6*Y689)</f>
        <v>13456.505823141262</v>
      </c>
      <c r="BG689" s="15">
        <f t="shared" ca="1" si="375"/>
        <v>16483.862360101841</v>
      </c>
      <c r="BH689" s="15">
        <f t="shared" ca="1" si="376"/>
        <v>22081.271349330782</v>
      </c>
      <c r="BI689" s="15">
        <f t="shared" ca="1" si="377"/>
        <v>35397.651012517817</v>
      </c>
      <c r="BJ689" s="15">
        <f t="shared" ca="1" si="378"/>
        <v>41377.883857090375</v>
      </c>
      <c r="BK689" s="15">
        <f t="shared" ca="1" si="379"/>
        <v>54937.555320061161</v>
      </c>
      <c r="BL689" s="15">
        <f t="shared" ca="1" si="380"/>
        <v>60067.885404882087</v>
      </c>
      <c r="BM689" s="15">
        <f t="shared" ca="1" si="381"/>
        <v>85657.685372423002</v>
      </c>
      <c r="BN689" s="15">
        <f t="shared" ca="1" si="382"/>
        <v>91002.128135569772</v>
      </c>
      <c r="BO689" s="15">
        <f t="shared" ca="1" si="383"/>
        <v>105735.96230084165</v>
      </c>
      <c r="BP689" s="15">
        <f t="shared" ca="1" si="384"/>
        <v>124552.1182263261</v>
      </c>
      <c r="BQ689" s="15">
        <f ca="1">Inputs!$B$20*EXP($B$10-0.5*C$7^2+C$7*AJ689)</f>
        <v>6162.6251850937351</v>
      </c>
      <c r="BR689" s="15">
        <f t="shared" ca="1" si="385"/>
        <v>5028.7371334787877</v>
      </c>
      <c r="BS689" s="15">
        <f t="shared" ca="1" si="386"/>
        <v>4812.7583669672722</v>
      </c>
      <c r="BT689" s="15">
        <f t="shared" ca="1" si="387"/>
        <v>7681.7017979346138</v>
      </c>
      <c r="BU689" s="15">
        <f t="shared" ca="1" si="388"/>
        <v>8607.8222385251975</v>
      </c>
      <c r="BV689" s="15">
        <f t="shared" ca="1" si="389"/>
        <v>11377.078830897024</v>
      </c>
      <c r="BW689" s="15">
        <f t="shared" ca="1" si="390"/>
        <v>10587.434834035079</v>
      </c>
      <c r="BX689" s="15">
        <f t="shared" ca="1" si="391"/>
        <v>16771.436666930204</v>
      </c>
      <c r="BY689" s="15">
        <f t="shared" ca="1" si="392"/>
        <v>25565.807539373345</v>
      </c>
      <c r="BZ689" s="15">
        <f t="shared" ca="1" si="393"/>
        <v>31252.673561464002</v>
      </c>
      <c r="CA689" s="15">
        <f t="shared" ca="1" si="394"/>
        <v>45485.895834846931</v>
      </c>
      <c r="CB689" s="15">
        <f ca="1">(AU689*DCF!C$10-DCF!C$5*MAX(AU689*DCF!C$10,0)-MAX(AU689-Inputs!$B$6,0)/Inputs!$B$10)*DCF!C$6</f>
        <v>1043.9968193318357</v>
      </c>
      <c r="CC689" s="15">
        <f ca="1">(AV689*DCF!D$10-DCF!D$5*MAX(AV689*DCF!D$10,0)-MAX(AV689-AU689,0)/Inputs!$B$10)*DCF!D$6</f>
        <v>990.79560212730189</v>
      </c>
      <c r="CD689" s="15">
        <f ca="1">(AW689*DCF!E$10-DCF!E$5*MAX(AW689*DCF!E$10,0)-MAX(AW689-AV689,0)/Inputs!$B$10)*DCF!E$6</f>
        <v>1162.421798413995</v>
      </c>
      <c r="CE689" s="15">
        <f ca="1">(AX689*DCF!F$10-DCF!F$5*MAX(AX689*DCF!F$10,0)-MAX(AX689-AW689,0)/Inputs!$B$10)*DCF!F$6</f>
        <v>1120.758598465794</v>
      </c>
      <c r="CF689" s="15">
        <f ca="1">(AY689*DCF!G$10-DCF!G$5*MAX(AY689*DCF!G$10,0)-MAX(AY689-AX689,0)/Inputs!$B$10)*DCF!G$6</f>
        <v>1518.736916945948</v>
      </c>
      <c r="CG689" s="15">
        <f ca="1">(AZ689*DCF!H$10-DCF!H$5*MAX(AZ689*DCF!H$10,0)-MAX(AZ689-AY689,0)/Inputs!$B$10)*DCF!H$6</f>
        <v>2048.3114218949581</v>
      </c>
      <c r="CH689" s="15">
        <f ca="1">(BA689*DCF!I$10-DCF!I$5*MAX(BA689*DCF!I$10,0)-MAX(BA689-AZ689,0)/Inputs!$B$10)*DCF!I$6</f>
        <v>2351.603023165731</v>
      </c>
      <c r="CI689" s="15">
        <f ca="1">(BB689*DCF!J$10-DCF!J$5*MAX(BB689*DCF!J$10,0)-MAX(BB689-BA689,0)/Inputs!$B$10)*DCF!J$6</f>
        <v>2455.5987921388896</v>
      </c>
      <c r="CJ689" s="15">
        <f ca="1">(BC689*DCF!K$10-DCF!K$5*MAX(BC689*DCF!K$10,0)-MAX(BC689-BB689,0)/Inputs!$B$10)*DCF!K$6</f>
        <v>3071.8863064464044</v>
      </c>
      <c r="CK689" s="15">
        <f ca="1">(BD689*DCF!L$10-DCF!L$5*MAX(BD689*DCF!L$10,0)-MAX(BD689-BC689,0)/Inputs!$B$10)*DCF!L$6</f>
        <v>3554.6336200769824</v>
      </c>
      <c r="CL689" s="15">
        <f ca="1">(BE689*DCF!M$10-DCF!M$5*MAX(BE689*DCF!M$10,0)-MAX(BE689-BD689,0)/Inputs!$B$10)*DCF!M$6</f>
        <v>3968.3104707508164</v>
      </c>
      <c r="CM689" s="15">
        <f ca="1">(BF689*DCF!C$28-DCF!C$5*MAX(BF689*DCF!C$28,0)-MAX(BF689-Inputs!$B$13,0)/Inputs!$B$17)*DCF!C$6</f>
        <v>3628.891410150582</v>
      </c>
      <c r="CN689" s="15">
        <f ca="1">(BG689*DCF!D$28-DCF!D$5*MAX(BG689*DCF!D$28,0)-MAX(BG689-BF689,0)/Inputs!$B$17)*DCF!D$6</f>
        <v>4209.0036932356124</v>
      </c>
      <c r="CO689" s="15">
        <f ca="1">(BH689*DCF!E$28-DCF!E$5*MAX(BH689*DCF!E$28,0)-MAX(BH689-BG689,0)/Inputs!$B$17)*DCF!E$6</f>
        <v>5150.636970378956</v>
      </c>
      <c r="CP689" s="15">
        <f ca="1">(BI689*DCF!F$28-DCF!F$5*MAX(BI689*DCF!F$28,0)-MAX(BI689-BH689,0)/Inputs!$B$17)*DCF!F$6</f>
        <v>7185.0724461212949</v>
      </c>
      <c r="CQ689" s="15">
        <f ca="1">(BJ689*DCF!G$28-DCF!G$5*MAX(BJ689*DCF!G$28,0)-MAX(BJ689-BI689,0)/Inputs!$B$17)*DCF!G$6</f>
        <v>9729.9898128521745</v>
      </c>
      <c r="CR689" s="15">
        <f ca="1">(BK689*DCF!H$28-DCF!H$5*MAX(BK689*DCF!H$28,0)-MAX(BK689-BJ689,0)/Inputs!$B$17)*DCF!H$6</f>
        <v>11479.871128949837</v>
      </c>
      <c r="CS689" s="15">
        <f ca="1">(BL689*DCF!I$28-DCF!I$5*MAX(BL689*DCF!I$28,0)-MAX(BL689-BK689,0)/Inputs!$B$17)*DCF!I$6</f>
        <v>13388.786036140114</v>
      </c>
      <c r="CT689" s="15">
        <f ca="1">(BM689*DCF!J$28-DCF!J$5*MAX(BM689*DCF!J$28,0)-MAX(BM689-BL689,0)/Inputs!$B$17)*DCF!J$6</f>
        <v>15715.776395930245</v>
      </c>
      <c r="CU689" s="15">
        <f ca="1">(BN689*DCF!K$28-DCF!K$5*MAX(BN689*DCF!K$28,0)-MAX(BN689-BM689,0)/Inputs!$B$17)*DCF!K$6</f>
        <v>18563.500578502866</v>
      </c>
      <c r="CV689" s="15">
        <f ca="1">(BO689*DCF!L$28-DCF!L$5*MAX(BO689*DCF!L$28,0)-MAX(BO689-BN689,0)/Inputs!$B$17)*DCF!L$6</f>
        <v>19429.385959240579</v>
      </c>
      <c r="CW689" s="15">
        <f ca="1">(BP689*DCF!M$28-DCF!M$5*MAX(BP689*DCF!M$28,0)-MAX(BP689-BO689,0)/Inputs!$B$17)*DCF!M$6</f>
        <v>21467.736111265287</v>
      </c>
      <c r="CX689" s="15">
        <f ca="1">(BQ689*DCF!C$46-DCF!C$5*MAX(BQ689*DCF!C$46,0)-MAX(BQ689-Inputs!$B$20,0)/Inputs!$B$24)*DCF!C$6</f>
        <v>-2791.1952783559364</v>
      </c>
      <c r="CY689" s="15">
        <f ca="1">(BR689*DCF!D$46-DCF!D$5*MAX(BR689*DCF!D$46,0)-MAX(BR689-BQ689,0)/Inputs!$B$24)*DCF!D$6</f>
        <v>-858.28815701892484</v>
      </c>
      <c r="CZ689" s="15">
        <f ca="1">(BS689*DCF!E$46-DCF!E$5*MAX(BS689*DCF!E$46,0)-MAX(BS689-BR689,0)/Inputs!$B$24)*DCF!E$6</f>
        <v>-569.11705653488616</v>
      </c>
      <c r="DA689" s="15">
        <f ca="1">(BT689*DCF!F$46-DCF!F$5*MAX(BT689*DCF!F$46,0)-MAX(BT689-BS689,0)/Inputs!$B$24)*DCF!F$6</f>
        <v>-1604.1030897847031</v>
      </c>
      <c r="DB689" s="15">
        <f ca="1">(BU689*DCF!G$46-DCF!G$5*MAX(BU689*DCF!G$46,0)-MAX(BU689-BT689,0)/Inputs!$B$24)*DCF!G$6</f>
        <v>-601.07875143283707</v>
      </c>
      <c r="DC689" s="15">
        <f ca="1">(BV689*DCF!H$46-DCF!H$5*MAX(BV689*DCF!H$46,0)-MAX(BV689-BU689,0)/Inputs!$B$24)*DCF!H$6</f>
        <v>-860.52951856289224</v>
      </c>
      <c r="DD689" s="15">
        <f ca="1">(BW689*DCF!I$46-DCF!I$5*MAX(BW689*DCF!I$46,0)-MAX(BW689-BV689,0)/Inputs!$B$24)*DCF!I$6</f>
        <v>244.5209108866182</v>
      </c>
      <c r="DE689" s="15">
        <f ca="1">(BX689*DCF!J$46-DCF!J$5*MAX(BX689*DCF!J$46,0)-MAX(BX689-BW689,0)/Inputs!$B$24)*DCF!J$6</f>
        <v>-936.38087782174784</v>
      </c>
      <c r="DF689" s="15">
        <f ca="1">(BY689*DCF!K$46-DCF!K$5*MAX(BY689*DCF!K$46,0)-MAX(BY689-BX689,0)/Inputs!$B$24)*DCF!K$6</f>
        <v>-693.98243197287377</v>
      </c>
      <c r="DG689" s="15">
        <f ca="1">(BZ689*DCF!L$46-DCF!L$5*MAX(BZ689*DCF!L$46,0)-MAX(BZ689-BY689,0)/Inputs!$B$24)*DCF!L$6</f>
        <v>873.39626207614424</v>
      </c>
      <c r="DH689" s="15">
        <f ca="1">(CA689*DCF!M$46-DCF!M$5*MAX(CA689*DCF!M$46,0)-MAX(CA689-BZ689,0)/Inputs!$B$24)*DCF!M$6</f>
        <v>590.37233509305929</v>
      </c>
      <c r="DI689" s="15">
        <f ca="1">SUM(CB689:CL689)+BE689*DCF!M$10*(1+Inputs!$B$30)*(1-Inputs!$B$33)*(1-Inputs!$B$30/Inputs!$B$31)/(Inputs!$B$29-Inputs!$B$30)*DCF!M$6</f>
        <v>120593.8643179214</v>
      </c>
      <c r="DJ689" s="15">
        <f ca="1">SUM(CM689:CW689)+BP689*DCF!M$28*(1+Inputs!$B$30)*(1-Inputs!$B$33)*(1-Inputs!$B$30/Inputs!$B$31)/(Inputs!$B$29-Inputs!$B$30)*DCF!M$6</f>
        <v>592122.23994959472</v>
      </c>
      <c r="DK689" s="15">
        <f ca="1">SUM(CX689:DH689)+CA689*DCF!M$46*(1+Inputs!$B$30)*(1-Inputs!$B$33)*(1-Inputs!$B$30/Inputs!$B$31)/(Inputs!$B$29-Inputs!$B$30)*DCF!M$6</f>
        <v>63120.197456061258</v>
      </c>
      <c r="DM689" s="15">
        <f ca="1">DI689+DJ689+DK689+Inputs!$B$34+Inputs!$B$36-Inputs!$B$35</f>
        <v>852687.30172357743</v>
      </c>
    </row>
    <row r="690" spans="1:117" x14ac:dyDescent="0.75">
      <c r="A690" s="11">
        <v>677</v>
      </c>
      <c r="C690" s="24">
        <f t="shared" ca="1" si="397"/>
        <v>0.8744558815007506</v>
      </c>
      <c r="D690" s="24">
        <f t="shared" ca="1" si="397"/>
        <v>0.83378491590183479</v>
      </c>
      <c r="E690" s="24">
        <f t="shared" ca="1" si="397"/>
        <v>0.84721706491983095</v>
      </c>
      <c r="F690" s="24">
        <f t="shared" ca="1" si="397"/>
        <v>-0.25076312217405883</v>
      </c>
      <c r="G690" s="24">
        <f t="shared" ca="1" si="397"/>
        <v>0.10057244792878184</v>
      </c>
      <c r="H690" s="24">
        <f t="shared" ca="1" si="397"/>
        <v>-1.0991535342165566</v>
      </c>
      <c r="I690" s="24">
        <f t="shared" ca="1" si="397"/>
        <v>0.45053346920272574</v>
      </c>
      <c r="J690" s="24">
        <f t="shared" ca="1" si="397"/>
        <v>-2.2469723139433326</v>
      </c>
      <c r="K690" s="24">
        <f t="shared" ca="1" si="397"/>
        <v>-1.8864490667556815</v>
      </c>
      <c r="L690" s="24">
        <f t="shared" ca="1" si="397"/>
        <v>-0.50369052673853931</v>
      </c>
      <c r="M690" s="24">
        <f t="shared" ca="1" si="397"/>
        <v>0.67815005808579454</v>
      </c>
      <c r="N690" s="24">
        <f ca="1">SQRT(Inputs!$B$38)*C690+SQRT(1-Inputs!$B$38)*_xlfn.NORM.S.INV(RAND())</f>
        <v>2.2207365078363461E-2</v>
      </c>
      <c r="O690" s="24">
        <f ca="1">SQRT(Inputs!$B$38)*D690+SQRT(1-Inputs!$B$38)*_xlfn.NORM.S.INV(RAND())</f>
        <v>1.2726958903298307</v>
      </c>
      <c r="P690" s="24">
        <f ca="1">SQRT(Inputs!$B$38)*E690+SQRT(1-Inputs!$B$38)*_xlfn.NORM.S.INV(RAND())</f>
        <v>-7.837147334969008E-2</v>
      </c>
      <c r="Q690" s="24">
        <f ca="1">SQRT(Inputs!$B$38)*F690+SQRT(1-Inputs!$B$38)*_xlfn.NORM.S.INV(RAND())</f>
        <v>-0.26639797937639331</v>
      </c>
      <c r="R690" s="24">
        <f ca="1">SQRT(Inputs!$B$38)*G690+SQRT(1-Inputs!$B$38)*_xlfn.NORM.S.INV(RAND())</f>
        <v>1.1722143514432102</v>
      </c>
      <c r="S690" s="24">
        <f ca="1">SQRT(Inputs!$B$38)*H690+SQRT(1-Inputs!$B$38)*_xlfn.NORM.S.INV(RAND())</f>
        <v>0.10471021806996217</v>
      </c>
      <c r="T690" s="24">
        <f ca="1">SQRT(Inputs!$B$38)*I690+SQRT(1-Inputs!$B$38)*_xlfn.NORM.S.INV(RAND())</f>
        <v>1.4475583976987239</v>
      </c>
      <c r="U690" s="24">
        <f ca="1">SQRT(Inputs!$B$38)*J690+SQRT(1-Inputs!$B$38)*_xlfn.NORM.S.INV(RAND())</f>
        <v>-1.8481745273740513</v>
      </c>
      <c r="V690" s="24">
        <f ca="1">SQRT(Inputs!$B$38)*K690+SQRT(1-Inputs!$B$38)*_xlfn.NORM.S.INV(RAND())</f>
        <v>-1.525820257720945</v>
      </c>
      <c r="W690" s="24">
        <f ca="1">SQRT(Inputs!$B$38)*L690+SQRT(1-Inputs!$B$38)*_xlfn.NORM.S.INV(RAND())</f>
        <v>-0.23584321622865026</v>
      </c>
      <c r="X690" s="24">
        <f ca="1">SQRT(Inputs!$B$38)*M690+SQRT(1-Inputs!$B$38)*_xlfn.NORM.S.INV(RAND())</f>
        <v>-0.1541018703298242</v>
      </c>
      <c r="Y690" s="24">
        <f ca="1">SQRT(Inputs!$B$38)*C690+SQRT(1-Inputs!$B$38)*_xlfn.NORM.S.INV(RAND())</f>
        <v>-0.30993320583713219</v>
      </c>
      <c r="Z690" s="24">
        <f ca="1">SQRT(Inputs!$B$38)*D690+SQRT(1-Inputs!$B$38)*_xlfn.NORM.S.INV(RAND())</f>
        <v>-1.3318880244391602</v>
      </c>
      <c r="AA690" s="24">
        <f ca="1">SQRT(Inputs!$B$38)*E690+SQRT(1-Inputs!$B$38)*_xlfn.NORM.S.INV(RAND())</f>
        <v>0.77172030905333489</v>
      </c>
      <c r="AB690" s="24">
        <f ca="1">SQRT(Inputs!$B$38)*F690+SQRT(1-Inputs!$B$38)*_xlfn.NORM.S.INV(RAND())</f>
        <v>0.53632845078867886</v>
      </c>
      <c r="AC690" s="24">
        <f ca="1">SQRT(Inputs!$B$38)*G690+SQRT(1-Inputs!$B$38)*_xlfn.NORM.S.INV(RAND())</f>
        <v>-0.47043580285548414</v>
      </c>
      <c r="AD690" s="24">
        <f ca="1">SQRT(Inputs!$B$38)*H690+SQRT(1-Inputs!$B$38)*_xlfn.NORM.S.INV(RAND())</f>
        <v>3.2217138988977045E-2</v>
      </c>
      <c r="AE690" s="24">
        <f ca="1">SQRT(Inputs!$B$38)*I690+SQRT(1-Inputs!$B$38)*_xlfn.NORM.S.INV(RAND())</f>
        <v>0.36354871203255318</v>
      </c>
      <c r="AF690" s="24">
        <f ca="1">SQRT(Inputs!$B$38)*J690+SQRT(1-Inputs!$B$38)*_xlfn.NORM.S.INV(RAND())</f>
        <v>-1.5017522847831621</v>
      </c>
      <c r="AG690" s="24">
        <f ca="1">SQRT(Inputs!$B$38)*K690+SQRT(1-Inputs!$B$38)*_xlfn.NORM.S.INV(RAND())</f>
        <v>-0.74471345838961134</v>
      </c>
      <c r="AH690" s="24">
        <f ca="1">SQRT(Inputs!$B$38)*L690+SQRT(1-Inputs!$B$38)*_xlfn.NORM.S.INV(RAND())</f>
        <v>0.11884094129741057</v>
      </c>
      <c r="AI690" s="24">
        <f ca="1">SQRT(Inputs!$B$38)*M690+SQRT(1-Inputs!$B$38)*_xlfn.NORM.S.INV(RAND())</f>
        <v>-0.58748209461799639</v>
      </c>
      <c r="AJ690" s="24">
        <f ca="1">SQRT(Inputs!$B$38)*C690+SQRT(1-Inputs!$B$38)*_xlfn.NORM.S.INV(RAND())</f>
        <v>-0.75356571617342394</v>
      </c>
      <c r="AK690" s="24">
        <f ca="1">SQRT(Inputs!$B$38)*D690+SQRT(1-Inputs!$B$38)*_xlfn.NORM.S.INV(RAND())</f>
        <v>0.74123750304305558</v>
      </c>
      <c r="AL690" s="24">
        <f ca="1">SQRT(Inputs!$B$38)*E690+SQRT(1-Inputs!$B$38)*_xlfn.NORM.S.INV(RAND())</f>
        <v>-0.62522740258659837</v>
      </c>
      <c r="AM690" s="24">
        <f ca="1">SQRT(Inputs!$B$38)*F690+SQRT(1-Inputs!$B$38)*_xlfn.NORM.S.INV(RAND())</f>
        <v>1.0047589136743253</v>
      </c>
      <c r="AN690" s="24">
        <f ca="1">SQRT(Inputs!$B$38)*G690+SQRT(1-Inputs!$B$38)*_xlfn.NORM.S.INV(RAND())</f>
        <v>0.10789890529101229</v>
      </c>
      <c r="AO690" s="24">
        <f ca="1">SQRT(Inputs!$B$38)*H690+SQRT(1-Inputs!$B$38)*_xlfn.NORM.S.INV(RAND())</f>
        <v>-1.0018282715187548</v>
      </c>
      <c r="AP690" s="24">
        <f ca="1">SQRT(Inputs!$B$38)*I690+SQRT(1-Inputs!$B$38)*_xlfn.NORM.S.INV(RAND())</f>
        <v>0.36250586196328999</v>
      </c>
      <c r="AQ690" s="24">
        <f ca="1">SQRT(Inputs!$B$38)*J690+SQRT(1-Inputs!$B$38)*_xlfn.NORM.S.INV(RAND())</f>
        <v>-1.5347358020203243</v>
      </c>
      <c r="AR690" s="24">
        <f ca="1">SQRT(Inputs!$B$38)*K690+SQRT(1-Inputs!$B$38)*_xlfn.NORM.S.INV(RAND())</f>
        <v>-1.4030896185073802</v>
      </c>
      <c r="AS690" s="24">
        <f ca="1">SQRT(Inputs!$B$38)*L690+SQRT(1-Inputs!$B$38)*_xlfn.NORM.S.INV(RAND())</f>
        <v>-1.1205786752027433</v>
      </c>
      <c r="AT690" s="24">
        <f ca="1">SQRT(Inputs!$B$38)*M690+SQRT(1-Inputs!$B$38)*_xlfn.NORM.S.INV(RAND())</f>
        <v>1.1824119950077485</v>
      </c>
      <c r="AU690" s="15">
        <f ca="1">Inputs!$B$6*EXP($B$8-0.5*C$5^2+C$5*N690)</f>
        <v>4980.1096640399655</v>
      </c>
      <c r="AV690" s="15">
        <f t="shared" ca="1" si="365"/>
        <v>7309.4046087126189</v>
      </c>
      <c r="AW690" s="15">
        <f t="shared" ca="1" si="366"/>
        <v>8818.8070781935276</v>
      </c>
      <c r="AX690" s="15">
        <f t="shared" ca="1" si="367"/>
        <v>10414.433812805417</v>
      </c>
      <c r="AY690" s="15">
        <f t="shared" ca="1" si="368"/>
        <v>14594.804217413586</v>
      </c>
      <c r="AZ690" s="15">
        <f t="shared" ca="1" si="369"/>
        <v>18056.850864827491</v>
      </c>
      <c r="BA690" s="15">
        <f t="shared" ca="1" si="370"/>
        <v>25711.579265841709</v>
      </c>
      <c r="BB690" s="15">
        <f t="shared" ca="1" si="371"/>
        <v>26157.778076340819</v>
      </c>
      <c r="BC690" s="15">
        <f t="shared" ca="1" si="372"/>
        <v>27649.078623358662</v>
      </c>
      <c r="BD690" s="15">
        <f t="shared" ca="1" si="373"/>
        <v>33133.703038270753</v>
      </c>
      <c r="BE690" s="15">
        <f t="shared" ca="1" si="374"/>
        <v>40035.221777802995</v>
      </c>
      <c r="BF690" s="15">
        <f ca="1">Inputs!$B$13*EXP($B$9-0.5*C$6^2+C$6*Y690)</f>
        <v>13006.775447471535</v>
      </c>
      <c r="BG690" s="15">
        <f t="shared" ca="1" si="375"/>
        <v>12465.443813554775</v>
      </c>
      <c r="BH690" s="15">
        <f t="shared" ca="1" si="376"/>
        <v>17310.169757423959</v>
      </c>
      <c r="BI690" s="15">
        <f t="shared" ca="1" si="377"/>
        <v>23013.767854515376</v>
      </c>
      <c r="BJ690" s="15">
        <f t="shared" ca="1" si="378"/>
        <v>26363.622493706214</v>
      </c>
      <c r="BK690" s="15">
        <f t="shared" ca="1" si="379"/>
        <v>32498.58155075465</v>
      </c>
      <c r="BL690" s="15">
        <f t="shared" ca="1" si="380"/>
        <v>41846.367360029471</v>
      </c>
      <c r="BM690" s="15">
        <f t="shared" ca="1" si="381"/>
        <v>42683.923991741933</v>
      </c>
      <c r="BN690" s="15">
        <f t="shared" ca="1" si="382"/>
        <v>48013.937514738936</v>
      </c>
      <c r="BO690" s="15">
        <f t="shared" ca="1" si="383"/>
        <v>59897.945649552348</v>
      </c>
      <c r="BP690" s="15">
        <f t="shared" ca="1" si="384"/>
        <v>68975.905718122682</v>
      </c>
      <c r="BQ690" s="15">
        <f ca="1">Inputs!$B$20*EXP($B$10-0.5*C$7^2+C$7*AJ690)</f>
        <v>3283.4565465985511</v>
      </c>
      <c r="BR690" s="15">
        <f t="shared" ca="1" si="385"/>
        <v>5637.7239323969297</v>
      </c>
      <c r="BS690" s="15">
        <f t="shared" ca="1" si="386"/>
        <v>6451.2931046752574</v>
      </c>
      <c r="BT690" s="15">
        <f t="shared" ca="1" si="387"/>
        <v>11577.484234336791</v>
      </c>
      <c r="BU690" s="15">
        <f t="shared" ca="1" si="388"/>
        <v>16469.428175018937</v>
      </c>
      <c r="BV690" s="15">
        <f t="shared" ca="1" si="389"/>
        <v>18283.987848922177</v>
      </c>
      <c r="BW690" s="15">
        <f t="shared" ca="1" si="390"/>
        <v>27548.887019409598</v>
      </c>
      <c r="BX690" s="15">
        <f t="shared" ca="1" si="391"/>
        <v>28326.632061733479</v>
      </c>
      <c r="BY690" s="15">
        <f t="shared" ca="1" si="392"/>
        <v>30345.983484139906</v>
      </c>
      <c r="BZ690" s="15">
        <f t="shared" ca="1" si="393"/>
        <v>34652.73043696236</v>
      </c>
      <c r="CA690" s="15">
        <f t="shared" ca="1" si="394"/>
        <v>60058.154425119588</v>
      </c>
      <c r="CB690" s="15">
        <f ca="1">(AU690*DCF!C$10-DCF!C$5*MAX(AU690*DCF!C$10,0)-MAX(AU690-Inputs!$B$6,0)/Inputs!$B$10)*DCF!C$6</f>
        <v>1042.9468855668708</v>
      </c>
      <c r="CC690" s="15">
        <f ca="1">(AV690*DCF!D$10-DCF!D$5*MAX(AV690*DCF!D$10,0)-MAX(AV690-AU690,0)/Inputs!$B$10)*DCF!D$6</f>
        <v>1213.6802435039094</v>
      </c>
      <c r="CD690" s="15">
        <f ca="1">(AW690*DCF!E$10-DCF!E$5*MAX(AW690*DCF!E$10,0)-MAX(AW690-AV690,0)/Inputs!$B$10)*DCF!E$6</f>
        <v>1696.1422277460908</v>
      </c>
      <c r="CE690" s="15">
        <f ca="1">(AX690*DCF!F$10-DCF!F$5*MAX(AX690*DCF!F$10,0)-MAX(AX690-AW690,0)/Inputs!$B$10)*DCF!F$6</f>
        <v>1941.4439407805587</v>
      </c>
      <c r="CF690" s="15">
        <f ca="1">(AY690*DCF!G$10-DCF!G$5*MAX(AY690*DCF!G$10,0)-MAX(AY690-AX690,0)/Inputs!$B$10)*DCF!G$6</f>
        <v>2203.5718152605518</v>
      </c>
      <c r="CG690" s="15">
        <f ca="1">(AZ690*DCF!H$10-DCF!H$5*MAX(AZ690*DCF!H$10,0)-MAX(AZ690-AY690,0)/Inputs!$B$10)*DCF!H$6</f>
        <v>2891.002099618072</v>
      </c>
      <c r="CH690" s="15">
        <f ca="1">(BA690*DCF!I$10-DCF!I$5*MAX(BA690*DCF!I$10,0)-MAX(BA690-AZ690,0)/Inputs!$B$10)*DCF!I$6</f>
        <v>3440.9239153950748</v>
      </c>
      <c r="CI690" s="15">
        <f ca="1">(BB690*DCF!J$10-DCF!J$5*MAX(BB690*DCF!J$10,0)-MAX(BB690-BA690,0)/Inputs!$B$10)*DCF!J$6</f>
        <v>4421.121335464687</v>
      </c>
      <c r="CJ690" s="15">
        <f ca="1">(BC690*DCF!K$10-DCF!K$5*MAX(BC690*DCF!K$10,0)-MAX(BC690-BB690,0)/Inputs!$B$10)*DCF!K$6</f>
        <v>4242.2982367881859</v>
      </c>
      <c r="CK690" s="15">
        <f ca="1">(BD690*DCF!L$10-DCF!L$5*MAX(BD690*DCF!L$10,0)-MAX(BD690-BC690,0)/Inputs!$B$10)*DCF!L$6</f>
        <v>4287.9417469266209</v>
      </c>
      <c r="CL690" s="15">
        <f ca="1">(BE690*DCF!M$10-DCF!M$5*MAX(BE690*DCF!M$10,0)-MAX(BE690-BD690,0)/Inputs!$B$10)*DCF!M$6</f>
        <v>4825.0274547457284</v>
      </c>
      <c r="CM690" s="15">
        <f ca="1">(BF690*DCF!C$28-DCF!C$5*MAX(BF690*DCF!C$28,0)-MAX(BF690-Inputs!$B$13,0)/Inputs!$B$17)*DCF!C$6</f>
        <v>3595.5004769847933</v>
      </c>
      <c r="CN690" s="15">
        <f ca="1">(BG690*DCF!D$28-DCF!D$5*MAX(BG690*DCF!D$28,0)-MAX(BG690-BF690,0)/Inputs!$B$17)*DCF!D$6</f>
        <v>3671.3607037242641</v>
      </c>
      <c r="CO690" s="15">
        <f ca="1">(BH690*DCF!E$28-DCF!E$5*MAX(BH690*DCF!E$28,0)-MAX(BH690-BG690,0)/Inputs!$B$17)*DCF!E$6</f>
        <v>3947.7195109224513</v>
      </c>
      <c r="CP690" s="15">
        <f ca="1">(BI690*DCF!F$28-DCF!F$5*MAX(BI690*DCF!F$28,0)-MAX(BI690-BH690,0)/Inputs!$B$17)*DCF!F$6</f>
        <v>5209.201584186264</v>
      </c>
      <c r="CQ690" s="15">
        <f ca="1">(BJ690*DCF!G$28-DCF!G$5*MAX(BJ690*DCF!G$28,0)-MAX(BJ690-BI690,0)/Inputs!$B$17)*DCF!G$6</f>
        <v>6276.8294184308106</v>
      </c>
      <c r="CR690" s="15">
        <f ca="1">(BK690*DCF!H$28-DCF!H$5*MAX(BK690*DCF!H$28,0)-MAX(BK690-BJ690,0)/Inputs!$B$17)*DCF!H$6</f>
        <v>7084.057296788309</v>
      </c>
      <c r="CS690" s="15">
        <f ca="1">(BL690*DCF!I$28-DCF!I$5*MAX(BL690*DCF!I$28,0)-MAX(BL690-BK690,0)/Inputs!$B$17)*DCF!I$6</f>
        <v>8498.6065353973754</v>
      </c>
      <c r="CT690" s="15">
        <f ca="1">(BM690*DCF!J$28-DCF!J$5*MAX(BM690*DCF!J$28,0)-MAX(BM690-BL690,0)/Inputs!$B$17)*DCF!J$6</f>
        <v>9411.0053492939514</v>
      </c>
      <c r="CU690" s="15">
        <f ca="1">(BN690*DCF!K$28-DCF!K$5*MAX(BN690*DCF!K$28,0)-MAX(BN690-BM690,0)/Inputs!$B$17)*DCF!K$6</f>
        <v>9486.8828922180055</v>
      </c>
      <c r="CV690" s="15">
        <f ca="1">(BO690*DCF!L$28-DCF!L$5*MAX(BO690*DCF!L$28,0)-MAX(BO690-BN690,0)/Inputs!$B$17)*DCF!L$6</f>
        <v>10606.202070525316</v>
      </c>
      <c r="CW690" s="15">
        <f ca="1">(BP690*DCF!M$28-DCF!M$5*MAX(BP690*DCF!M$28,0)-MAX(BP690-BO690,0)/Inputs!$B$17)*DCF!M$6</f>
        <v>12028.954667770055</v>
      </c>
      <c r="CX690" s="15">
        <f ca="1">(BQ690*DCF!C$46-DCF!C$5*MAX(BQ690*DCF!C$46,0)-MAX(BQ690-Inputs!$B$20,0)/Inputs!$B$24)*DCF!C$6</f>
        <v>-796.39021704287597</v>
      </c>
      <c r="CY690" s="15">
        <f ca="1">(BR690*DCF!D$46-DCF!D$5*MAX(BR690*DCF!D$46,0)-MAX(BR690-BQ690,0)/Inputs!$B$24)*DCF!D$6</f>
        <v>-1966.7743531651035</v>
      </c>
      <c r="CZ690" s="15">
        <f ca="1">(BS690*DCF!E$46-DCF!E$5*MAX(BS690*DCF!E$46,0)-MAX(BS690-BR690,0)/Inputs!$B$24)*DCF!E$6</f>
        <v>-1083.5632126789337</v>
      </c>
      <c r="DA690" s="15">
        <f ca="1">(BT690*DCF!F$46-DCF!F$5*MAX(BT690*DCF!F$46,0)-MAX(BT690-BS690,0)/Inputs!$B$24)*DCF!F$6</f>
        <v>-2709.7538419566272</v>
      </c>
      <c r="DB690" s="15">
        <f ca="1">(BU690*DCF!G$46-DCF!G$5*MAX(BU690*DCF!G$46,0)-MAX(BU690-BT690,0)/Inputs!$B$24)*DCF!G$6</f>
        <v>-2199.5523128255545</v>
      </c>
      <c r="DC690" s="15">
        <f ca="1">(BV690*DCF!H$46-DCF!H$5*MAX(BV690*DCF!H$46,0)-MAX(BV690-BU690,0)/Inputs!$B$24)*DCF!H$6</f>
        <v>-563.86330067384927</v>
      </c>
      <c r="DD690" s="15">
        <f ca="1">(BW690*DCF!I$46-DCF!I$5*MAX(BW690*DCF!I$46,0)-MAX(BW690-BV690,0)/Inputs!$B$24)*DCF!I$6</f>
        <v>-2023.3419112862141</v>
      </c>
      <c r="DE690" s="15">
        <f ca="1">(BX690*DCF!J$46-DCF!J$5*MAX(BX690*DCF!J$46,0)-MAX(BX690-BW690,0)/Inputs!$B$24)*DCF!J$6</f>
        <v>981.97858080595074</v>
      </c>
      <c r="DF690" s="15">
        <f ca="1">(BY690*DCF!K$46-DCF!K$5*MAX(BY690*DCF!K$46,0)-MAX(BY690-BX690,0)/Inputs!$B$24)*DCF!K$6</f>
        <v>1238.7764322426256</v>
      </c>
      <c r="DG690" s="15">
        <f ca="1">(BZ690*DCF!L$46-DCF!L$5*MAX(BZ690*DCF!L$46,0)-MAX(BZ690-BY690,0)/Inputs!$B$24)*DCF!L$6</f>
        <v>1420.7520415316133</v>
      </c>
      <c r="DH690" s="15">
        <f ca="1">(CA690*DCF!M$46-DCF!M$5*MAX(CA690*DCF!M$46,0)-MAX(CA690-BZ690,0)/Inputs!$B$24)*DCF!M$6</f>
        <v>-602.83781560651857</v>
      </c>
      <c r="DI690" s="15">
        <f ca="1">SUM(CB690:CL690)+BE690*DCF!M$10*(1+Inputs!$B$30)*(1-Inputs!$B$33)*(1-Inputs!$B$30/Inputs!$B$31)/(Inputs!$B$29-Inputs!$B$30)*DCF!M$6</f>
        <v>143624.65152042289</v>
      </c>
      <c r="DJ690" s="15">
        <f ca="1">SUM(CM690:CW690)+BP690*DCF!M$28*(1+Inputs!$B$30)*(1-Inputs!$B$33)*(1-Inputs!$B$30/Inputs!$B$31)/(Inputs!$B$29-Inputs!$B$30)*DCF!M$6</f>
        <v>335764.13080685789</v>
      </c>
      <c r="DK690" s="15">
        <f ca="1">SUM(CX690:DH690)+CA690*DCF!M$46*(1+Inputs!$B$30)*(1-Inputs!$B$33)*(1-Inputs!$B$30/Inputs!$B$31)/(Inputs!$B$29-Inputs!$B$30)*DCF!M$6</f>
        <v>84552.451173778973</v>
      </c>
      <c r="DM690" s="15">
        <f ca="1">DI690+DJ690+DK690+Inputs!$B$34+Inputs!$B$36-Inputs!$B$35</f>
        <v>640792.2335010597</v>
      </c>
    </row>
    <row r="691" spans="1:117" x14ac:dyDescent="0.75">
      <c r="A691" s="11">
        <v>678</v>
      </c>
      <c r="C691" s="24">
        <f t="shared" ca="1" si="397"/>
        <v>2.2697514889486894</v>
      </c>
      <c r="D691" s="24">
        <f t="shared" ca="1" si="397"/>
        <v>0.14035241773042104</v>
      </c>
      <c r="E691" s="24">
        <f t="shared" ca="1" si="397"/>
        <v>-1.0375170051164686</v>
      </c>
      <c r="F691" s="24">
        <f t="shared" ca="1" si="397"/>
        <v>0.74956437499298723</v>
      </c>
      <c r="G691" s="24">
        <f t="shared" ca="1" si="397"/>
        <v>1.937467561052449</v>
      </c>
      <c r="H691" s="24">
        <f t="shared" ca="1" si="397"/>
        <v>-0.55454356493596202</v>
      </c>
      <c r="I691" s="24">
        <f t="shared" ca="1" si="397"/>
        <v>0.93973609022747318</v>
      </c>
      <c r="J691" s="24">
        <f t="shared" ca="1" si="397"/>
        <v>-0.86978234990193226</v>
      </c>
      <c r="K691" s="24">
        <f t="shared" ca="1" si="397"/>
        <v>0.86312381695907736</v>
      </c>
      <c r="L691" s="24">
        <f t="shared" ca="1" si="397"/>
        <v>-2.170880213785473E-2</v>
      </c>
      <c r="M691" s="24">
        <f t="shared" ca="1" si="397"/>
        <v>0.7438066824872972</v>
      </c>
      <c r="N691" s="24">
        <f ca="1">SQRT(Inputs!$B$38)*C691+SQRT(1-Inputs!$B$38)*_xlfn.NORM.S.INV(RAND())</f>
        <v>0.43746113391206176</v>
      </c>
      <c r="O691" s="24">
        <f ca="1">SQRT(Inputs!$B$38)*D691+SQRT(1-Inputs!$B$38)*_xlfn.NORM.S.INV(RAND())</f>
        <v>-0.55411246858843244</v>
      </c>
      <c r="P691" s="24">
        <f ca="1">SQRT(Inputs!$B$38)*E691+SQRT(1-Inputs!$B$38)*_xlfn.NORM.S.INV(RAND())</f>
        <v>0.60844949255606862</v>
      </c>
      <c r="Q691" s="24">
        <f ca="1">SQRT(Inputs!$B$38)*F691+SQRT(1-Inputs!$B$38)*_xlfn.NORM.S.INV(RAND())</f>
        <v>0.50114931216702363</v>
      </c>
      <c r="R691" s="24">
        <f ca="1">SQRT(Inputs!$B$38)*G691+SQRT(1-Inputs!$B$38)*_xlfn.NORM.S.INV(RAND())</f>
        <v>2.4224736491398273</v>
      </c>
      <c r="S691" s="24">
        <f ca="1">SQRT(Inputs!$B$38)*H691+SQRT(1-Inputs!$B$38)*_xlfn.NORM.S.INV(RAND())</f>
        <v>0.9161915612082111</v>
      </c>
      <c r="T691" s="24">
        <f ca="1">SQRT(Inputs!$B$38)*I691+SQRT(1-Inputs!$B$38)*_xlfn.NORM.S.INV(RAND())</f>
        <v>0.32807298885219205</v>
      </c>
      <c r="U691" s="24">
        <f ca="1">SQRT(Inputs!$B$38)*J691+SQRT(1-Inputs!$B$38)*_xlfn.NORM.S.INV(RAND())</f>
        <v>-0.91020843425652664</v>
      </c>
      <c r="V691" s="24">
        <f ca="1">SQRT(Inputs!$B$38)*K691+SQRT(1-Inputs!$B$38)*_xlfn.NORM.S.INV(RAND())</f>
        <v>-0.29648018800918341</v>
      </c>
      <c r="W691" s="24">
        <f ca="1">SQRT(Inputs!$B$38)*L691+SQRT(1-Inputs!$B$38)*_xlfn.NORM.S.INV(RAND())</f>
        <v>0.74490729627247976</v>
      </c>
      <c r="X691" s="24">
        <f ca="1">SQRT(Inputs!$B$38)*M691+SQRT(1-Inputs!$B$38)*_xlfn.NORM.S.INV(RAND())</f>
        <v>0.99576005277881596</v>
      </c>
      <c r="Y691" s="24">
        <f ca="1">SQRT(Inputs!$B$38)*C691+SQRT(1-Inputs!$B$38)*_xlfn.NORM.S.INV(RAND())</f>
        <v>1.2759650587291833</v>
      </c>
      <c r="Z691" s="24">
        <f ca="1">SQRT(Inputs!$B$38)*D691+SQRT(1-Inputs!$B$38)*_xlfn.NORM.S.INV(RAND())</f>
        <v>-0.95556994611954804</v>
      </c>
      <c r="AA691" s="24">
        <f ca="1">SQRT(Inputs!$B$38)*E691+SQRT(1-Inputs!$B$38)*_xlfn.NORM.S.INV(RAND())</f>
        <v>-0.77500093783223289</v>
      </c>
      <c r="AB691" s="24">
        <f ca="1">SQRT(Inputs!$B$38)*F691+SQRT(1-Inputs!$B$38)*_xlfn.NORM.S.INV(RAND())</f>
        <v>-0.65057810811748729</v>
      </c>
      <c r="AC691" s="24">
        <f ca="1">SQRT(Inputs!$B$38)*G691+SQRT(1-Inputs!$B$38)*_xlfn.NORM.S.INV(RAND())</f>
        <v>2.2548433773280654</v>
      </c>
      <c r="AD691" s="24">
        <f ca="1">SQRT(Inputs!$B$38)*H691+SQRT(1-Inputs!$B$38)*_xlfn.NORM.S.INV(RAND())</f>
        <v>-1.1899111217813718</v>
      </c>
      <c r="AE691" s="24">
        <f ca="1">SQRT(Inputs!$B$38)*I691+SQRT(1-Inputs!$B$38)*_xlfn.NORM.S.INV(RAND())</f>
        <v>1.9284171103421404</v>
      </c>
      <c r="AF691" s="24">
        <f ca="1">SQRT(Inputs!$B$38)*J691+SQRT(1-Inputs!$B$38)*_xlfn.NORM.S.INV(RAND())</f>
        <v>-0.31690599248778906</v>
      </c>
      <c r="AG691" s="24">
        <f ca="1">SQRT(Inputs!$B$38)*K691+SQRT(1-Inputs!$B$38)*_xlfn.NORM.S.INV(RAND())</f>
        <v>1.8252846546160426</v>
      </c>
      <c r="AH691" s="24">
        <f ca="1">SQRT(Inputs!$B$38)*L691+SQRT(1-Inputs!$B$38)*_xlfn.NORM.S.INV(RAND())</f>
        <v>-1.0171598382996156</v>
      </c>
      <c r="AI691" s="24">
        <f ca="1">SQRT(Inputs!$B$38)*M691+SQRT(1-Inputs!$B$38)*_xlfn.NORM.S.INV(RAND())</f>
        <v>1.1690604041763173</v>
      </c>
      <c r="AJ691" s="24">
        <f ca="1">SQRT(Inputs!$B$38)*C691+SQRT(1-Inputs!$B$38)*_xlfn.NORM.S.INV(RAND())</f>
        <v>-0.93985299601312877</v>
      </c>
      <c r="AK691" s="24">
        <f ca="1">SQRT(Inputs!$B$38)*D691+SQRT(1-Inputs!$B$38)*_xlfn.NORM.S.INV(RAND())</f>
        <v>-1.7466542210759814E-2</v>
      </c>
      <c r="AL691" s="24">
        <f ca="1">SQRT(Inputs!$B$38)*E691+SQRT(1-Inputs!$B$38)*_xlfn.NORM.S.INV(RAND())</f>
        <v>-1.3095477715043462</v>
      </c>
      <c r="AM691" s="24">
        <f ca="1">SQRT(Inputs!$B$38)*F691+SQRT(1-Inputs!$B$38)*_xlfn.NORM.S.INV(RAND())</f>
        <v>1.6797558161421611</v>
      </c>
      <c r="AN691" s="24">
        <f ca="1">SQRT(Inputs!$B$38)*G691+SQRT(1-Inputs!$B$38)*_xlfn.NORM.S.INV(RAND())</f>
        <v>1.001911430750859</v>
      </c>
      <c r="AO691" s="24">
        <f ca="1">SQRT(Inputs!$B$38)*H691+SQRT(1-Inputs!$B$38)*_xlfn.NORM.S.INV(RAND())</f>
        <v>-0.29995181901855206</v>
      </c>
      <c r="AP691" s="24">
        <f ca="1">SQRT(Inputs!$B$38)*I691+SQRT(1-Inputs!$B$38)*_xlfn.NORM.S.INV(RAND())</f>
        <v>1.3647281374243181</v>
      </c>
      <c r="AQ691" s="24">
        <f ca="1">SQRT(Inputs!$B$38)*J691+SQRT(1-Inputs!$B$38)*_xlfn.NORM.S.INV(RAND())</f>
        <v>-1.3155655802715056</v>
      </c>
      <c r="AR691" s="24">
        <f ca="1">SQRT(Inputs!$B$38)*K691+SQRT(1-Inputs!$B$38)*_xlfn.NORM.S.INV(RAND())</f>
        <v>1.3516205470793738</v>
      </c>
      <c r="AS691" s="24">
        <f ca="1">SQRT(Inputs!$B$38)*L691+SQRT(1-Inputs!$B$38)*_xlfn.NORM.S.INV(RAND())</f>
        <v>1.2110695415547366</v>
      </c>
      <c r="AT691" s="24">
        <f ca="1">SQRT(Inputs!$B$38)*M691+SQRT(1-Inputs!$B$38)*_xlfn.NORM.S.INV(RAND())</f>
        <v>1.1649555474298667</v>
      </c>
      <c r="AU691" s="15">
        <f ca="1">Inputs!$B$6*EXP($B$8-0.5*C$5^2+C$5*N691)</f>
        <v>5326.3719216437785</v>
      </c>
      <c r="AV691" s="15">
        <f t="shared" ca="1" si="365"/>
        <v>5976.1761947591867</v>
      </c>
      <c r="AW691" s="15">
        <f t="shared" ca="1" si="366"/>
        <v>7910.135640379187</v>
      </c>
      <c r="AX691" s="15">
        <f t="shared" ca="1" si="367"/>
        <v>10281.466828657267</v>
      </c>
      <c r="AY691" s="15">
        <f t="shared" ca="1" si="368"/>
        <v>16673.673355421448</v>
      </c>
      <c r="AZ691" s="15">
        <f t="shared" ca="1" si="369"/>
        <v>22557.113207134898</v>
      </c>
      <c r="BA691" s="15">
        <f t="shared" ca="1" si="370"/>
        <v>28568.415036703507</v>
      </c>
      <c r="BB691" s="15">
        <f t="shared" ca="1" si="371"/>
        <v>31927.936408316738</v>
      </c>
      <c r="BC691" s="15">
        <f t="shared" ca="1" si="372"/>
        <v>38000.345575752486</v>
      </c>
      <c r="BD691" s="15">
        <f t="shared" ca="1" si="373"/>
        <v>49913.269441749042</v>
      </c>
      <c r="BE691" s="15">
        <f t="shared" ca="1" si="374"/>
        <v>66968.697135721595</v>
      </c>
      <c r="BF691" s="15">
        <f ca="1">Inputs!$B$13*EXP($B$9-0.5*C$6^2+C$6*Y691)</f>
        <v>17811.976677138056</v>
      </c>
      <c r="BG691" s="15">
        <f t="shared" ca="1" si="375"/>
        <v>18270.052121872701</v>
      </c>
      <c r="BH691" s="15">
        <f t="shared" ca="1" si="376"/>
        <v>19630.057143505324</v>
      </c>
      <c r="BI691" s="15">
        <f t="shared" ca="1" si="377"/>
        <v>21740.401444654319</v>
      </c>
      <c r="BJ691" s="15">
        <f t="shared" ca="1" si="378"/>
        <v>36888.566495055573</v>
      </c>
      <c r="BK691" s="15">
        <f t="shared" ca="1" si="379"/>
        <v>38502.700842252438</v>
      </c>
      <c r="BL691" s="15">
        <f t="shared" ca="1" si="380"/>
        <v>60723.50126390042</v>
      </c>
      <c r="BM691" s="15">
        <f t="shared" ca="1" si="381"/>
        <v>71760.827867120723</v>
      </c>
      <c r="BN691" s="15">
        <f t="shared" ca="1" si="382"/>
        <v>109835.70703692187</v>
      </c>
      <c r="BO691" s="15">
        <f t="shared" ca="1" si="383"/>
        <v>120071.51877308442</v>
      </c>
      <c r="BP691" s="15">
        <f t="shared" ca="1" si="384"/>
        <v>168715.27024755938</v>
      </c>
      <c r="BQ691" s="15">
        <f ca="1">Inputs!$B$20*EXP($B$10-0.5*C$7^2+C$7*AJ691)</f>
        <v>3073.5210293452633</v>
      </c>
      <c r="BR691" s="15">
        <f t="shared" ca="1" si="385"/>
        <v>4147.3032898301808</v>
      </c>
      <c r="BS691" s="15">
        <f t="shared" ca="1" si="386"/>
        <v>3898.9983186493496</v>
      </c>
      <c r="BT691" s="15">
        <f t="shared" ca="1" si="387"/>
        <v>8352.6155927206437</v>
      </c>
      <c r="BU691" s="15">
        <f t="shared" ca="1" si="388"/>
        <v>14751.465696667889</v>
      </c>
      <c r="BV691" s="15">
        <f t="shared" ca="1" si="389"/>
        <v>19182.416799078394</v>
      </c>
      <c r="BW691" s="15">
        <f t="shared" ca="1" si="390"/>
        <v>35732.123136417795</v>
      </c>
      <c r="BX691" s="15">
        <f t="shared" ca="1" si="391"/>
        <v>38391.202797310078</v>
      </c>
      <c r="BY691" s="15">
        <f t="shared" ca="1" si="392"/>
        <v>69667.522002778656</v>
      </c>
      <c r="BZ691" s="15">
        <f t="shared" ca="1" si="393"/>
        <v>122129.55352152127</v>
      </c>
      <c r="CA691" s="15">
        <f t="shared" ca="1" si="394"/>
        <v>211012.45941729937</v>
      </c>
      <c r="CB691" s="15">
        <f ca="1">(AU691*DCF!C$10-DCF!C$5*MAX(AU691*DCF!C$10,0)-MAX(AU691-Inputs!$B$6,0)/Inputs!$B$10)*DCF!C$6</f>
        <v>1040.4779739520859</v>
      </c>
      <c r="CC691" s="15">
        <f ca="1">(AV691*DCF!D$10-DCF!D$5*MAX(AV691*DCF!D$10,0)-MAX(AV691-AU691,0)/Inputs!$B$10)*DCF!D$6</f>
        <v>1298.2146947945885</v>
      </c>
      <c r="CD691" s="15">
        <f ca="1">(AW691*DCF!E$10-DCF!E$5*MAX(AW691*DCF!E$10,0)-MAX(AW691-AV691,0)/Inputs!$B$10)*DCF!E$6</f>
        <v>1390.7166449435922</v>
      </c>
      <c r="CE691" s="15">
        <f ca="1">(AX691*DCF!F$10-DCF!F$5*MAX(AX691*DCF!F$10,0)-MAX(AX691-AW691,0)/Inputs!$B$10)*DCF!F$6</f>
        <v>1751.012595209276</v>
      </c>
      <c r="CF691" s="15">
        <f ca="1">(AY691*DCF!G$10-DCF!G$5*MAX(AY691*DCF!G$10,0)-MAX(AY691-AX691,0)/Inputs!$B$10)*DCF!G$6</f>
        <v>2206.7485712152293</v>
      </c>
      <c r="CG691" s="15">
        <f ca="1">(AZ691*DCF!H$10-DCF!H$5*MAX(AZ691*DCF!H$10,0)-MAX(AZ691-AY691,0)/Inputs!$B$10)*DCF!H$6</f>
        <v>3334.769488697521</v>
      </c>
      <c r="CH691" s="15">
        <f ca="1">(BA691*DCF!I$10-DCF!I$5*MAX(BA691*DCF!I$10,0)-MAX(BA691-AZ691,0)/Inputs!$B$10)*DCF!I$6</f>
        <v>4232.34313122187</v>
      </c>
      <c r="CI691" s="15">
        <f ca="1">(BB691*DCF!J$10-DCF!J$5*MAX(BB691*DCF!J$10,0)-MAX(BB691-BA691,0)/Inputs!$B$10)*DCF!J$6</f>
        <v>4969.8278674360899</v>
      </c>
      <c r="CJ691" s="15">
        <f ca="1">(BC691*DCF!K$10-DCF!K$5*MAX(BC691*DCF!K$10,0)-MAX(BC691-BB691,0)/Inputs!$B$10)*DCF!K$6</f>
        <v>5267.4005042468625</v>
      </c>
      <c r="CK691" s="15">
        <f ca="1">(BD691*DCF!L$10-DCF!L$5*MAX(BD691*DCF!L$10,0)-MAX(BD691-BC691,0)/Inputs!$B$10)*DCF!L$6</f>
        <v>5987.3362379890586</v>
      </c>
      <c r="CL691" s="15">
        <f ca="1">(BE691*DCF!M$10-DCF!M$5*MAX(BE691*DCF!M$10,0)-MAX(BE691-BD691,0)/Inputs!$B$10)*DCF!M$6</f>
        <v>7412.6962683897282</v>
      </c>
      <c r="CM691" s="15">
        <f ca="1">(BF691*DCF!C$28-DCF!C$5*MAX(BF691*DCF!C$28,0)-MAX(BF691-Inputs!$B$13,0)/Inputs!$B$17)*DCF!C$6</f>
        <v>3952.2701367371023</v>
      </c>
      <c r="CN691" s="15">
        <f ca="1">(BG691*DCF!D$28-DCF!D$5*MAX(BG691*DCF!D$28,0)-MAX(BG691-BF691,0)/Inputs!$B$17)*DCF!D$6</f>
        <v>5283.223231960802</v>
      </c>
      <c r="CO691" s="15">
        <f ca="1">(BH691*DCF!E$28-DCF!E$5*MAX(BH691*DCF!E$28,0)-MAX(BH691-BG691,0)/Inputs!$B$17)*DCF!E$6</f>
        <v>5291.5434549522388</v>
      </c>
      <c r="CP691" s="15">
        <f ca="1">(BI691*DCF!F$28-DCF!F$5*MAX(BI691*DCF!F$28,0)-MAX(BI691-BH691,0)/Inputs!$B$17)*DCF!F$6</f>
        <v>5517.7247947385758</v>
      </c>
      <c r="CQ691" s="15">
        <f ca="1">(BJ691*DCF!G$28-DCF!G$5*MAX(BJ691*DCF!G$28,0)-MAX(BJ691-BI691,0)/Inputs!$B$17)*DCF!G$6</f>
        <v>7023.2467340107487</v>
      </c>
      <c r="CR691" s="15">
        <f ca="1">(BK691*DCF!H$28-DCF!H$5*MAX(BK691*DCF!H$28,0)-MAX(BK691-BJ691,0)/Inputs!$B$17)*DCF!H$6</f>
        <v>9271.3515289087572</v>
      </c>
      <c r="CS691" s="15">
        <f ca="1">(BL691*DCF!I$28-DCF!I$5*MAX(BL691*DCF!I$28,0)-MAX(BL691-BK691,0)/Inputs!$B$17)*DCF!I$6</f>
        <v>11089.949656779618</v>
      </c>
      <c r="CT691" s="15">
        <f ca="1">(BM691*DCF!J$28-DCF!J$5*MAX(BM691*DCF!J$28,0)-MAX(BM691-BL691,0)/Inputs!$B$17)*DCF!J$6</f>
        <v>14545.162596109791</v>
      </c>
      <c r="CU691" s="15">
        <f ca="1">(BN691*DCF!K$28-DCF!K$5*MAX(BN691*DCF!K$28,0)-MAX(BN691-BM691,0)/Inputs!$B$17)*DCF!K$6</f>
        <v>18531.794167660635</v>
      </c>
      <c r="CV691" s="15">
        <f ca="1">(BO691*DCF!L$28-DCF!L$5*MAX(BO691*DCF!L$28,0)-MAX(BO691-BN691,0)/Inputs!$B$17)*DCF!L$6</f>
        <v>22798.589115211245</v>
      </c>
      <c r="CW691" s="15">
        <f ca="1">(BP691*DCF!M$28-DCF!M$5*MAX(BP691*DCF!M$28,0)-MAX(BP691-BO691,0)/Inputs!$B$17)*DCF!M$6</f>
        <v>26659.236853306447</v>
      </c>
      <c r="CX691" s="15">
        <f ca="1">(BQ691*DCF!C$46-DCF!C$5*MAX(BQ691*DCF!C$46,0)-MAX(BQ691-Inputs!$B$20,0)/Inputs!$B$24)*DCF!C$6</f>
        <v>-709.82009915594995</v>
      </c>
      <c r="CY691" s="15">
        <f ca="1">(BR691*DCF!D$46-DCF!D$5*MAX(BR691*DCF!D$46,0)-MAX(BR691-BQ691,0)/Inputs!$B$24)*DCF!D$6</f>
        <v>-1166.021932557959</v>
      </c>
      <c r="CZ691" s="15">
        <f ca="1">(BS691*DCF!E$46-DCF!E$5*MAX(BS691*DCF!E$46,0)-MAX(BS691-BR691,0)/Inputs!$B$24)*DCF!E$6</f>
        <v>-461.06333984568352</v>
      </c>
      <c r="DA691" s="15">
        <f ca="1">(BT691*DCF!F$46-DCF!F$5*MAX(BT691*DCF!F$46,0)-MAX(BT691-BS691,0)/Inputs!$B$24)*DCF!F$6</f>
        <v>-2229.9931157973592</v>
      </c>
      <c r="DB691" s="15">
        <f ca="1">(BU691*DCF!G$46-DCF!G$5*MAX(BU691*DCF!G$46,0)-MAX(BU691-BT691,0)/Inputs!$B$24)*DCF!G$6</f>
        <v>-2648.6569098251716</v>
      </c>
      <c r="DC691" s="15">
        <f ca="1">(BV691*DCF!H$46-DCF!H$5*MAX(BV691*DCF!H$46,0)-MAX(BV691-BU691,0)/Inputs!$B$24)*DCF!H$6</f>
        <v>-1376.8909061862273</v>
      </c>
      <c r="DD691" s="15">
        <f ca="1">(BW691*DCF!I$46-DCF!I$5*MAX(BW691*DCF!I$46,0)-MAX(BW691-BV691,0)/Inputs!$B$24)*DCF!I$6</f>
        <v>-3925.5332224428903</v>
      </c>
      <c r="DE691" s="15">
        <f ca="1">(BX691*DCF!J$46-DCF!J$5*MAX(BX691*DCF!J$46,0)-MAX(BX691-BW691,0)/Inputs!$B$24)*DCF!J$6</f>
        <v>905.26027893060962</v>
      </c>
      <c r="DF691" s="15">
        <f ca="1">(BY691*DCF!K$46-DCF!K$5*MAX(BY691*DCF!K$46,0)-MAX(BY691-BX691,0)/Inputs!$B$24)*DCF!K$6</f>
        <v>-3682.2239129399254</v>
      </c>
      <c r="DG691" s="15">
        <f ca="1">(BZ691*DCF!L$46-DCF!L$5*MAX(BZ691*DCF!L$46,0)-MAX(BZ691-BY691,0)/Inputs!$B$24)*DCF!L$6</f>
        <v>-3430.0806124916371</v>
      </c>
      <c r="DH691" s="15">
        <f ca="1">(CA691*DCF!M$46-DCF!M$5*MAX(CA691*DCF!M$46,0)-MAX(CA691-BZ691,0)/Inputs!$B$24)*DCF!M$6</f>
        <v>-2038.9739433390841</v>
      </c>
      <c r="DI691" s="15">
        <f ca="1">SUM(CB691:CL691)+BE691*DCF!M$10*(1+Inputs!$B$30)*(1-Inputs!$B$33)*(1-Inputs!$B$30/Inputs!$B$31)/(Inputs!$B$29-Inputs!$B$30)*DCF!M$6</f>
        <v>225266.31367615025</v>
      </c>
      <c r="DJ691" s="15">
        <f ca="1">SUM(CM691:CW691)+BP691*DCF!M$28*(1+Inputs!$B$30)*(1-Inputs!$B$33)*(1-Inputs!$B$30/Inputs!$B$31)/(Inputs!$B$29-Inputs!$B$30)*DCF!M$6</f>
        <v>756013.19644029567</v>
      </c>
      <c r="DK691" s="15">
        <f ca="1">SUM(CX691:DH691)+CA691*DCF!M$46*(1+Inputs!$B$30)*(1-Inputs!$B$33)*(1-Inputs!$B$30/Inputs!$B$31)/(Inputs!$B$29-Inputs!$B$30)*DCF!M$6</f>
        <v>305486.26056726504</v>
      </c>
      <c r="DM691" s="15">
        <f ca="1">DI691+DJ691+DK691+Inputs!$B$34+Inputs!$B$36-Inputs!$B$35</f>
        <v>1363616.7706837109</v>
      </c>
    </row>
    <row r="692" spans="1:117" x14ac:dyDescent="0.75">
      <c r="A692" s="11">
        <v>679</v>
      </c>
      <c r="C692" s="24">
        <f t="shared" ca="1" si="397"/>
        <v>-8.9886135527794106E-2</v>
      </c>
      <c r="D692" s="24">
        <f t="shared" ca="1" si="397"/>
        <v>0.48451613095082424</v>
      </c>
      <c r="E692" s="24">
        <f t="shared" ca="1" si="397"/>
        <v>0.48611859554119963</v>
      </c>
      <c r="F692" s="24">
        <f t="shared" ca="1" si="397"/>
        <v>-0.68622059282243497</v>
      </c>
      <c r="G692" s="24">
        <f t="shared" ca="1" si="397"/>
        <v>0.51262892119680126</v>
      </c>
      <c r="H692" s="24">
        <f t="shared" ca="1" si="397"/>
        <v>-0.42281308737571555</v>
      </c>
      <c r="I692" s="24">
        <f t="shared" ca="1" si="397"/>
        <v>1.2561198205356803</v>
      </c>
      <c r="J692" s="24">
        <f t="shared" ca="1" si="397"/>
        <v>-1.1527541885612929</v>
      </c>
      <c r="K692" s="24">
        <f t="shared" ca="1" si="397"/>
        <v>1.4375926170622648</v>
      </c>
      <c r="L692" s="24">
        <f t="shared" ca="1" si="397"/>
        <v>-1.4153341687858925</v>
      </c>
      <c r="M692" s="24">
        <f t="shared" ca="1" si="397"/>
        <v>-0.12130372438269076</v>
      </c>
      <c r="N692" s="24">
        <f ca="1">SQRT(Inputs!$B$38)*C692+SQRT(1-Inputs!$B$38)*_xlfn.NORM.S.INV(RAND())</f>
        <v>0.38815154740969482</v>
      </c>
      <c r="O692" s="24">
        <f ca="1">SQRT(Inputs!$B$38)*D692+SQRT(1-Inputs!$B$38)*_xlfn.NORM.S.INV(RAND())</f>
        <v>2.1211408040817874</v>
      </c>
      <c r="P692" s="24">
        <f ca="1">SQRT(Inputs!$B$38)*E692+SQRT(1-Inputs!$B$38)*_xlfn.NORM.S.INV(RAND())</f>
        <v>0.59752041225878494</v>
      </c>
      <c r="Q692" s="24">
        <f ca="1">SQRT(Inputs!$B$38)*F692+SQRT(1-Inputs!$B$38)*_xlfn.NORM.S.INV(RAND())</f>
        <v>-0.78432312410497806</v>
      </c>
      <c r="R692" s="24">
        <f ca="1">SQRT(Inputs!$B$38)*G692+SQRT(1-Inputs!$B$38)*_xlfn.NORM.S.INV(RAND())</f>
        <v>-0.33305992406929225</v>
      </c>
      <c r="S692" s="24">
        <f ca="1">SQRT(Inputs!$B$38)*H692+SQRT(1-Inputs!$B$38)*_xlfn.NORM.S.INV(RAND())</f>
        <v>1.8454106312094085</v>
      </c>
      <c r="T692" s="24">
        <f ca="1">SQRT(Inputs!$B$38)*I692+SQRT(1-Inputs!$B$38)*_xlfn.NORM.S.INV(RAND())</f>
        <v>1.6142266300439372</v>
      </c>
      <c r="U692" s="24">
        <f ca="1">SQRT(Inputs!$B$38)*J692+SQRT(1-Inputs!$B$38)*_xlfn.NORM.S.INV(RAND())</f>
        <v>0.23276184323878013</v>
      </c>
      <c r="V692" s="24">
        <f ca="1">SQRT(Inputs!$B$38)*K692+SQRT(1-Inputs!$B$38)*_xlfn.NORM.S.INV(RAND())</f>
        <v>-0.36774516028792326</v>
      </c>
      <c r="W692" s="24">
        <f ca="1">SQRT(Inputs!$B$38)*L692+SQRT(1-Inputs!$B$38)*_xlfn.NORM.S.INV(RAND())</f>
        <v>3.215354051653363E-2</v>
      </c>
      <c r="X692" s="24">
        <f ca="1">SQRT(Inputs!$B$38)*M692+SQRT(1-Inputs!$B$38)*_xlfn.NORM.S.INV(RAND())</f>
        <v>2.1602939302731897E-2</v>
      </c>
      <c r="Y692" s="24">
        <f ca="1">SQRT(Inputs!$B$38)*C692+SQRT(1-Inputs!$B$38)*_xlfn.NORM.S.INV(RAND())</f>
        <v>-0.34590591834784024</v>
      </c>
      <c r="Z692" s="24">
        <f ca="1">SQRT(Inputs!$B$38)*D692+SQRT(1-Inputs!$B$38)*_xlfn.NORM.S.INV(RAND())</f>
        <v>1.9327384001739363</v>
      </c>
      <c r="AA692" s="24">
        <f ca="1">SQRT(Inputs!$B$38)*E692+SQRT(1-Inputs!$B$38)*_xlfn.NORM.S.INV(RAND())</f>
        <v>-0.36506112971739374</v>
      </c>
      <c r="AB692" s="24">
        <f ca="1">SQRT(Inputs!$B$38)*F692+SQRT(1-Inputs!$B$38)*_xlfn.NORM.S.INV(RAND())</f>
        <v>1.9024068398664626</v>
      </c>
      <c r="AC692" s="24">
        <f ca="1">SQRT(Inputs!$B$38)*G692+SQRT(1-Inputs!$B$38)*_xlfn.NORM.S.INV(RAND())</f>
        <v>0.43421875046473268</v>
      </c>
      <c r="AD692" s="24">
        <f ca="1">SQRT(Inputs!$B$38)*H692+SQRT(1-Inputs!$B$38)*_xlfn.NORM.S.INV(RAND())</f>
        <v>-0.83714025807108194</v>
      </c>
      <c r="AE692" s="24">
        <f ca="1">SQRT(Inputs!$B$38)*I692+SQRT(1-Inputs!$B$38)*_xlfn.NORM.S.INV(RAND())</f>
        <v>1.160428816981989</v>
      </c>
      <c r="AF692" s="24">
        <f ca="1">SQRT(Inputs!$B$38)*J692+SQRT(1-Inputs!$B$38)*_xlfn.NORM.S.INV(RAND())</f>
        <v>-1.6076895533812303</v>
      </c>
      <c r="AG692" s="24">
        <f ca="1">SQRT(Inputs!$B$38)*K692+SQRT(1-Inputs!$B$38)*_xlfn.NORM.S.INV(RAND())</f>
        <v>0.56762528515694066</v>
      </c>
      <c r="AH692" s="24">
        <f ca="1">SQRT(Inputs!$B$38)*L692+SQRT(1-Inputs!$B$38)*_xlfn.NORM.S.INV(RAND())</f>
        <v>-1.5278191346500991</v>
      </c>
      <c r="AI692" s="24">
        <f ca="1">SQRT(Inputs!$B$38)*M692+SQRT(1-Inputs!$B$38)*_xlfn.NORM.S.INV(RAND())</f>
        <v>0.3567748245567226</v>
      </c>
      <c r="AJ692" s="24">
        <f ca="1">SQRT(Inputs!$B$38)*C692+SQRT(1-Inputs!$B$38)*_xlfn.NORM.S.INV(RAND())</f>
        <v>-1.5547771688963299</v>
      </c>
      <c r="AK692" s="24">
        <f ca="1">SQRT(Inputs!$B$38)*D692+SQRT(1-Inputs!$B$38)*_xlfn.NORM.S.INV(RAND())</f>
        <v>-7.1135265348865606E-3</v>
      </c>
      <c r="AL692" s="24">
        <f ca="1">SQRT(Inputs!$B$38)*E692+SQRT(1-Inputs!$B$38)*_xlfn.NORM.S.INV(RAND())</f>
        <v>1.1738032697413938</v>
      </c>
      <c r="AM692" s="24">
        <f ca="1">SQRT(Inputs!$B$38)*F692+SQRT(1-Inputs!$B$38)*_xlfn.NORM.S.INV(RAND())</f>
        <v>1.1849998188479653</v>
      </c>
      <c r="AN692" s="24">
        <f ca="1">SQRT(Inputs!$B$38)*G692+SQRT(1-Inputs!$B$38)*_xlfn.NORM.S.INV(RAND())</f>
        <v>5.8125058242451871E-2</v>
      </c>
      <c r="AO692" s="24">
        <f ca="1">SQRT(Inputs!$B$38)*H692+SQRT(1-Inputs!$B$38)*_xlfn.NORM.S.INV(RAND())</f>
        <v>-0.94322510315728059</v>
      </c>
      <c r="AP692" s="24">
        <f ca="1">SQRT(Inputs!$B$38)*I692+SQRT(1-Inputs!$B$38)*_xlfn.NORM.S.INV(RAND())</f>
        <v>0.48835187032137939</v>
      </c>
      <c r="AQ692" s="24">
        <f ca="1">SQRT(Inputs!$B$38)*J692+SQRT(1-Inputs!$B$38)*_xlfn.NORM.S.INV(RAND())</f>
        <v>-0.80921494288722939</v>
      </c>
      <c r="AR692" s="24">
        <f ca="1">SQRT(Inputs!$B$38)*K692+SQRT(1-Inputs!$B$38)*_xlfn.NORM.S.INV(RAND())</f>
        <v>0.82898112382130007</v>
      </c>
      <c r="AS692" s="24">
        <f ca="1">SQRT(Inputs!$B$38)*L692+SQRT(1-Inputs!$B$38)*_xlfn.NORM.S.INV(RAND())</f>
        <v>3.1452039801870724E-2</v>
      </c>
      <c r="AT692" s="24">
        <f ca="1">SQRT(Inputs!$B$38)*M692+SQRT(1-Inputs!$B$38)*_xlfn.NORM.S.INV(RAND())</f>
        <v>-8.8379182256847558E-2</v>
      </c>
      <c r="AU692" s="15">
        <f ca="1">Inputs!$B$6*EXP($B$8-0.5*C$5^2+C$5*N692)</f>
        <v>5284.0266061195616</v>
      </c>
      <c r="AV692" s="15">
        <f t="shared" ca="1" si="365"/>
        <v>8785.8887933501792</v>
      </c>
      <c r="AW692" s="15">
        <f t="shared" ca="1" si="366"/>
        <v>11611.973448705809</v>
      </c>
      <c r="AX692" s="15">
        <f t="shared" ca="1" si="367"/>
        <v>12853.767676547019</v>
      </c>
      <c r="AY692" s="15">
        <f t="shared" ca="1" si="368"/>
        <v>15109.322902844571</v>
      </c>
      <c r="AZ692" s="15">
        <f t="shared" ca="1" si="369"/>
        <v>22643.129175689111</v>
      </c>
      <c r="BA692" s="15">
        <f t="shared" ca="1" si="370"/>
        <v>32809.437029115252</v>
      </c>
      <c r="BB692" s="15">
        <f t="shared" ca="1" si="371"/>
        <v>41116.504911184347</v>
      </c>
      <c r="BC692" s="15">
        <f t="shared" ca="1" si="372"/>
        <v>48601.009298427511</v>
      </c>
      <c r="BD692" s="15">
        <f t="shared" ca="1" si="373"/>
        <v>59720.154446556699</v>
      </c>
      <c r="BE692" s="15">
        <f t="shared" ca="1" si="374"/>
        <v>73323.520434908307</v>
      </c>
      <c r="BF692" s="15">
        <f ca="1">Inputs!$B$13*EXP($B$9-0.5*C$6^2+C$6*Y692)</f>
        <v>12914.347502094304</v>
      </c>
      <c r="BG692" s="15">
        <f t="shared" ca="1" si="375"/>
        <v>22306.827569404344</v>
      </c>
      <c r="BH692" s="15">
        <f t="shared" ca="1" si="376"/>
        <v>25653.57776550217</v>
      </c>
      <c r="BI692" s="15">
        <f t="shared" ca="1" si="377"/>
        <v>42087.365068150088</v>
      </c>
      <c r="BJ692" s="15">
        <f t="shared" ca="1" si="378"/>
        <v>54929.029325813499</v>
      </c>
      <c r="BK692" s="15">
        <f t="shared" ca="1" si="379"/>
        <v>60153.288113841118</v>
      </c>
      <c r="BL692" s="15">
        <f t="shared" ca="1" si="380"/>
        <v>85881.94755117505</v>
      </c>
      <c r="BM692" s="15">
        <f t="shared" ca="1" si="381"/>
        <v>86455.574282945017</v>
      </c>
      <c r="BN692" s="15">
        <f t="shared" ca="1" si="382"/>
        <v>113813.92888140108</v>
      </c>
      <c r="BO692" s="15">
        <f t="shared" ca="1" si="383"/>
        <v>117249.90934230224</v>
      </c>
      <c r="BP692" s="15">
        <f t="shared" ca="1" si="384"/>
        <v>150265.47555949475</v>
      </c>
      <c r="BQ692" s="15">
        <f ca="1">Inputs!$B$20*EXP($B$10-0.5*C$7^2+C$7*AJ692)</f>
        <v>2471.2420061810335</v>
      </c>
      <c r="BR692" s="15">
        <f t="shared" ca="1" si="385"/>
        <v>3345.5906850946535</v>
      </c>
      <c r="BS692" s="15">
        <f t="shared" ca="1" si="386"/>
        <v>6418.1523097803238</v>
      </c>
      <c r="BT692" s="15">
        <f t="shared" ca="1" si="387"/>
        <v>12075.696514145315</v>
      </c>
      <c r="BU692" s="15">
        <f t="shared" ca="1" si="388"/>
        <v>16972.50592299044</v>
      </c>
      <c r="BV692" s="15">
        <f t="shared" ca="1" si="389"/>
        <v>19092.924410258071</v>
      </c>
      <c r="BW692" s="15">
        <f t="shared" ca="1" si="390"/>
        <v>29544.259740545778</v>
      </c>
      <c r="BX692" s="15">
        <f t="shared" ca="1" si="391"/>
        <v>35134.302062559967</v>
      </c>
      <c r="BY692" s="15">
        <f t="shared" ca="1" si="392"/>
        <v>57690.353674467551</v>
      </c>
      <c r="BZ692" s="15">
        <f t="shared" ca="1" si="393"/>
        <v>81417.036201168099</v>
      </c>
      <c r="CA692" s="15">
        <f t="shared" ca="1" si="394"/>
        <v>112584.12901703976</v>
      </c>
      <c r="CB692" s="15">
        <f ca="1">(AU692*DCF!C$10-DCF!C$5*MAX(AU692*DCF!C$10,0)-MAX(AU692-Inputs!$B$6,0)/Inputs!$B$10)*DCF!C$6</f>
        <v>1040.7799035994374</v>
      </c>
      <c r="CC692" s="15">
        <f ca="1">(AV692*DCF!D$10-DCF!D$5*MAX(AV692*DCF!D$10,0)-MAX(AV692-AU692,0)/Inputs!$B$10)*DCF!D$6</f>
        <v>1287.6634268243513</v>
      </c>
      <c r="CD692" s="15">
        <f ca="1">(AW692*DCF!E$10-DCF!E$5*MAX(AW692*DCF!E$10,0)-MAX(AW692-AV692,0)/Inputs!$B$10)*DCF!E$6</f>
        <v>2044.4685249540437</v>
      </c>
      <c r="CE692" s="15">
        <f ca="1">(AX692*DCF!F$10-DCF!F$5*MAX(AX692*DCF!F$10,0)-MAX(AX692-AW692,0)/Inputs!$B$10)*DCF!F$6</f>
        <v>2547.5704078321673</v>
      </c>
      <c r="CF692" s="15">
        <f ca="1">(AY692*DCF!G$10-DCF!G$5*MAX(AY692*DCF!G$10,0)-MAX(AY692-AX692,0)/Inputs!$B$10)*DCF!G$6</f>
        <v>2679.565907979269</v>
      </c>
      <c r="CG692" s="15">
        <f ca="1">(AZ692*DCF!H$10-DCF!H$5*MAX(AZ692*DCF!H$10,0)-MAX(AZ692-AY692,0)/Inputs!$B$10)*DCF!H$6</f>
        <v>3058.4174058879339</v>
      </c>
      <c r="CH692" s="15">
        <f ca="1">(BA692*DCF!I$10-DCF!I$5*MAX(BA692*DCF!I$10,0)-MAX(BA692-AZ692,0)/Inputs!$B$10)*DCF!I$6</f>
        <v>4325.4565701206984</v>
      </c>
      <c r="CI692" s="15">
        <f ca="1">(BB692*DCF!J$10-DCF!J$5*MAX(BB692*DCF!J$10,0)-MAX(BB692-BA692,0)/Inputs!$B$10)*DCF!J$6</f>
        <v>5796.8883983501019</v>
      </c>
      <c r="CJ692" s="15">
        <f ca="1">(BC692*DCF!K$10-DCF!K$5*MAX(BC692*DCF!K$10,0)-MAX(BC692-BB692,0)/Inputs!$B$10)*DCF!K$6</f>
        <v>6776.2652812248498</v>
      </c>
      <c r="CK692" s="15">
        <f ca="1">(BD692*DCF!L$10-DCF!L$5*MAX(BD692*DCF!L$10,0)-MAX(BD692-BC692,0)/Inputs!$B$10)*DCF!L$6</f>
        <v>7569.0494247380911</v>
      </c>
      <c r="CL692" s="15">
        <f ca="1">(BE692*DCF!M$10-DCF!M$5*MAX(BE692*DCF!M$10,0)-MAX(BE692-BD692,0)/Inputs!$B$10)*DCF!M$6</f>
        <v>8721.8296851803771</v>
      </c>
      <c r="CM692" s="15">
        <f ca="1">(BF692*DCF!C$28-DCF!C$5*MAX(BF692*DCF!C$28,0)-MAX(BF692-Inputs!$B$13,0)/Inputs!$B$17)*DCF!C$6</f>
        <v>3588.6380200245612</v>
      </c>
      <c r="CN692" s="15">
        <f ca="1">(BG692*DCF!D$28-DCF!D$5*MAX(BG692*DCF!D$28,0)-MAX(BG692-BF692,0)/Inputs!$B$17)*DCF!D$6</f>
        <v>4566.0285596017329</v>
      </c>
      <c r="CO692" s="15">
        <f ca="1">(BH692*DCF!E$28-DCF!E$5*MAX(BH692*DCF!E$28,0)-MAX(BH692-BG692,0)/Inputs!$B$17)*DCF!E$6</f>
        <v>6605.9516258087106</v>
      </c>
      <c r="CP692" s="15">
        <f ca="1">(BI692*DCF!F$28-DCF!F$5*MAX(BI692*DCF!F$28,0)-MAX(BI692-BH692,0)/Inputs!$B$17)*DCF!F$6</f>
        <v>8433.5802642371054</v>
      </c>
      <c r="CQ692" s="15">
        <f ca="1">(BJ692*DCF!G$28-DCF!G$5*MAX(BJ692*DCF!G$28,0)-MAX(BJ692-BI692,0)/Inputs!$B$17)*DCF!G$6</f>
        <v>12091.912335940824</v>
      </c>
      <c r="CR692" s="15">
        <f ca="1">(BK692*DCF!H$28-DCF!H$5*MAX(BK692*DCF!H$28,0)-MAX(BK692-BJ692,0)/Inputs!$B$17)*DCF!H$6</f>
        <v>14064.868601022717</v>
      </c>
      <c r="CS692" s="15">
        <f ca="1">(BL692*DCF!I$28-DCF!I$5*MAX(BL692*DCF!I$28,0)-MAX(BL692-BK692,0)/Inputs!$B$17)*DCF!I$6</f>
        <v>16502.549399914078</v>
      </c>
      <c r="CT692" s="15">
        <f ca="1">(BM692*DCF!J$28-DCF!J$5*MAX(BM692*DCF!J$28,0)-MAX(BM692-BL692,0)/Inputs!$B$17)*DCF!J$6</f>
        <v>19210.712078740198</v>
      </c>
      <c r="CU692" s="15">
        <f ca="1">(BN692*DCF!K$28-DCF!K$5*MAX(BN692*DCF!K$28,0)-MAX(BN692-BM692,0)/Inputs!$B$17)*DCF!K$6</f>
        <v>20684.559434808405</v>
      </c>
      <c r="CV692" s="15">
        <f ca="1">(BO692*DCF!L$28-DCF!L$5*MAX(BO692*DCF!L$28,0)-MAX(BO692-BN692,0)/Inputs!$B$17)*DCF!L$6</f>
        <v>23005.031055960699</v>
      </c>
      <c r="CW692" s="15">
        <f ca="1">(BP692*DCF!M$28-DCF!M$5*MAX(BP692*DCF!M$28,0)-MAX(BP692-BO692,0)/Inputs!$B$17)*DCF!M$6</f>
        <v>24821.481805675143</v>
      </c>
      <c r="CX692" s="15">
        <f ca="1">(BQ692*DCF!C$46-DCF!C$5*MAX(BQ692*DCF!C$46,0)-MAX(BQ692-Inputs!$B$20,0)/Inputs!$B$24)*DCF!C$6</f>
        <v>-570.72563653141651</v>
      </c>
      <c r="CY692" s="15">
        <f ca="1">(BR692*DCF!D$46-DCF!D$5*MAX(BR692*DCF!D$46,0)-MAX(BR692-BQ692,0)/Inputs!$B$24)*DCF!D$6</f>
        <v>-944.09163330178569</v>
      </c>
      <c r="CZ692" s="15">
        <f ca="1">(BS692*DCF!E$46-DCF!E$5*MAX(BS692*DCF!E$46,0)-MAX(BS692-BR692,0)/Inputs!$B$24)*DCF!E$6</f>
        <v>-1970.0768916405534</v>
      </c>
      <c r="DA692" s="15">
        <f ca="1">(BT692*DCF!F$46-DCF!F$5*MAX(BT692*DCF!F$46,0)-MAX(BT692-BS692,0)/Inputs!$B$24)*DCF!F$6</f>
        <v>-2939.5192619621735</v>
      </c>
      <c r="DB692" s="15">
        <f ca="1">(BU692*DCF!G$46-DCF!G$5*MAX(BU692*DCF!G$46,0)-MAX(BU692-BT692,0)/Inputs!$B$24)*DCF!G$6</f>
        <v>-2218.1115016671647</v>
      </c>
      <c r="DC692" s="15">
        <f ca="1">(BV692*DCF!H$46-DCF!H$5*MAX(BV692*DCF!H$46,0)-MAX(BV692-BU692,0)/Inputs!$B$24)*DCF!H$6</f>
        <v>-658.90705289879156</v>
      </c>
      <c r="DD692" s="15">
        <f ca="1">(BW692*DCF!I$46-DCF!I$5*MAX(BW692*DCF!I$46,0)-MAX(BW692-BV692,0)/Inputs!$B$24)*DCF!I$6</f>
        <v>-2317.8379284908324</v>
      </c>
      <c r="DE692" s="15">
        <f ca="1">(BX692*DCF!J$46-DCF!J$5*MAX(BX692*DCF!J$46,0)-MAX(BX692-BW692,0)/Inputs!$B$24)*DCF!J$6</f>
        <v>-8.6011104233679063</v>
      </c>
      <c r="DF692" s="15">
        <f ca="1">(BY692*DCF!K$46-DCF!K$5*MAX(BY692*DCF!K$46,0)-MAX(BY692-BX692,0)/Inputs!$B$24)*DCF!K$6</f>
        <v>-2230.1664405125675</v>
      </c>
      <c r="DG692" s="15">
        <f ca="1">(BZ692*DCF!L$46-DCF!L$5*MAX(BZ692*DCF!L$46,0)-MAX(BZ692-BY692,0)/Inputs!$B$24)*DCF!L$6</f>
        <v>258.55637104737264</v>
      </c>
      <c r="DH692" s="15">
        <f ca="1">(CA692*DCF!M$46-DCF!M$5*MAX(CA692*DCF!M$46,0)-MAX(CA692-BZ692,0)/Inputs!$B$24)*DCF!M$6</f>
        <v>2310.4798174847879</v>
      </c>
      <c r="DI692" s="15">
        <f ca="1">SUM(CB692:CL692)+BE692*DCF!M$10*(1+Inputs!$B$30)*(1-Inputs!$B$33)*(1-Inputs!$B$30/Inputs!$B$31)/(Inputs!$B$29-Inputs!$B$30)*DCF!M$6</f>
        <v>249908.28191022086</v>
      </c>
      <c r="DJ692" s="15">
        <f ca="1">SUM(CM692:CW692)+BP692*DCF!M$28*(1+Inputs!$B$30)*(1-Inputs!$B$33)*(1-Inputs!$B$30/Inputs!$B$31)/(Inputs!$B$29-Inputs!$B$30)*DCF!M$6</f>
        <v>711163.05389810563</v>
      </c>
      <c r="DK692" s="15">
        <f ca="1">SUM(CX692:DH692)+CA692*DCF!M$46*(1+Inputs!$B$30)*(1-Inputs!$B$33)*(1-Inputs!$B$30/Inputs!$B$31)/(Inputs!$B$29-Inputs!$B$30)*DCF!M$6</f>
        <v>162779.39863410522</v>
      </c>
      <c r="DM692" s="15">
        <f ca="1">DI692+DJ692+DK692+Inputs!$B$34+Inputs!$B$36-Inputs!$B$35</f>
        <v>1200701.7344424317</v>
      </c>
    </row>
    <row r="693" spans="1:117" x14ac:dyDescent="0.75">
      <c r="A693" s="11">
        <v>680</v>
      </c>
      <c r="C693" s="24">
        <f t="shared" ca="1" si="397"/>
        <v>0.61222365394455935</v>
      </c>
      <c r="D693" s="24">
        <f t="shared" ca="1" si="397"/>
        <v>0.46615042857588346</v>
      </c>
      <c r="E693" s="24">
        <f t="shared" ca="1" si="397"/>
        <v>-0.77793601350023545</v>
      </c>
      <c r="F693" s="24">
        <f t="shared" ca="1" si="397"/>
        <v>1.2557673004903633</v>
      </c>
      <c r="G693" s="24">
        <f t="shared" ca="1" si="397"/>
        <v>-1.3176817228159088</v>
      </c>
      <c r="H693" s="24">
        <f t="shared" ca="1" si="397"/>
        <v>-0.85194943779186927</v>
      </c>
      <c r="I693" s="24">
        <f t="shared" ca="1" si="397"/>
        <v>0.59768388903645975</v>
      </c>
      <c r="J693" s="24">
        <f t="shared" ca="1" si="397"/>
        <v>1.9518027428427684</v>
      </c>
      <c r="K693" s="24">
        <f t="shared" ca="1" si="397"/>
        <v>0.33977535207366977</v>
      </c>
      <c r="L693" s="24">
        <f t="shared" ca="1" si="397"/>
        <v>-1.4877376305106733</v>
      </c>
      <c r="M693" s="24">
        <f t="shared" ca="1" si="397"/>
        <v>-0.27176743875244064</v>
      </c>
      <c r="N693" s="24">
        <f ca="1">SQRT(Inputs!$B$38)*C693+SQRT(1-Inputs!$B$38)*_xlfn.NORM.S.INV(RAND())</f>
        <v>1.3866634908459139</v>
      </c>
      <c r="O693" s="24">
        <f ca="1">SQRT(Inputs!$B$38)*D693+SQRT(1-Inputs!$B$38)*_xlfn.NORM.S.INV(RAND())</f>
        <v>0.51679192294977905</v>
      </c>
      <c r="P693" s="24">
        <f ca="1">SQRT(Inputs!$B$38)*E693+SQRT(1-Inputs!$B$38)*_xlfn.NORM.S.INV(RAND())</f>
        <v>-1.3674606237650098</v>
      </c>
      <c r="Q693" s="24">
        <f ca="1">SQRT(Inputs!$B$38)*F693+SQRT(1-Inputs!$B$38)*_xlfn.NORM.S.INV(RAND())</f>
        <v>0.29984935217218855</v>
      </c>
      <c r="R693" s="24">
        <f ca="1">SQRT(Inputs!$B$38)*G693+SQRT(1-Inputs!$B$38)*_xlfn.NORM.S.INV(RAND())</f>
        <v>-1.1726813921345463</v>
      </c>
      <c r="S693" s="24">
        <f ca="1">SQRT(Inputs!$B$38)*H693+SQRT(1-Inputs!$B$38)*_xlfn.NORM.S.INV(RAND())</f>
        <v>0.32905922207004851</v>
      </c>
      <c r="T693" s="24">
        <f ca="1">SQRT(Inputs!$B$38)*I693+SQRT(1-Inputs!$B$38)*_xlfn.NORM.S.INV(RAND())</f>
        <v>1.9801337241345496</v>
      </c>
      <c r="U693" s="24">
        <f ca="1">SQRT(Inputs!$B$38)*J693+SQRT(1-Inputs!$B$38)*_xlfn.NORM.S.INV(RAND())</f>
        <v>2.4832808287335313</v>
      </c>
      <c r="V693" s="24">
        <f ca="1">SQRT(Inputs!$B$38)*K693+SQRT(1-Inputs!$B$38)*_xlfn.NORM.S.INV(RAND())</f>
        <v>-0.79060240452194674</v>
      </c>
      <c r="W693" s="24">
        <f ca="1">SQRT(Inputs!$B$38)*L693+SQRT(1-Inputs!$B$38)*_xlfn.NORM.S.INV(RAND())</f>
        <v>-0.97551123908062798</v>
      </c>
      <c r="X693" s="24">
        <f ca="1">SQRT(Inputs!$B$38)*M693+SQRT(1-Inputs!$B$38)*_xlfn.NORM.S.INV(RAND())</f>
        <v>-2.2931018163894019</v>
      </c>
      <c r="Y693" s="24">
        <f ca="1">SQRT(Inputs!$B$38)*C693+SQRT(1-Inputs!$B$38)*_xlfn.NORM.S.INV(RAND())</f>
        <v>-2.4588362902220329E-2</v>
      </c>
      <c r="Z693" s="24">
        <f ca="1">SQRT(Inputs!$B$38)*D693+SQRT(1-Inputs!$B$38)*_xlfn.NORM.S.INV(RAND())</f>
        <v>-0.91250859957139574</v>
      </c>
      <c r="AA693" s="24">
        <f ca="1">SQRT(Inputs!$B$38)*E693+SQRT(1-Inputs!$B$38)*_xlfn.NORM.S.INV(RAND())</f>
        <v>-1.2014891995331882</v>
      </c>
      <c r="AB693" s="24">
        <f ca="1">SQRT(Inputs!$B$38)*F693+SQRT(1-Inputs!$B$38)*_xlfn.NORM.S.INV(RAND())</f>
        <v>-5.8139877550006491E-2</v>
      </c>
      <c r="AC693" s="24">
        <f ca="1">SQRT(Inputs!$B$38)*G693+SQRT(1-Inputs!$B$38)*_xlfn.NORM.S.INV(RAND())</f>
        <v>-6.8406892164565081E-2</v>
      </c>
      <c r="AD693" s="24">
        <f ca="1">SQRT(Inputs!$B$38)*H693+SQRT(1-Inputs!$B$38)*_xlfn.NORM.S.INV(RAND())</f>
        <v>0.40764426338247456</v>
      </c>
      <c r="AE693" s="24">
        <f ca="1">SQRT(Inputs!$B$38)*I693+SQRT(1-Inputs!$B$38)*_xlfn.NORM.S.INV(RAND())</f>
        <v>-0.59827859878262135</v>
      </c>
      <c r="AF693" s="24">
        <f ca="1">SQRT(Inputs!$B$38)*J693+SQRT(1-Inputs!$B$38)*_xlfn.NORM.S.INV(RAND())</f>
        <v>0.11098203238186066</v>
      </c>
      <c r="AG693" s="24">
        <f ca="1">SQRT(Inputs!$B$38)*K693+SQRT(1-Inputs!$B$38)*_xlfn.NORM.S.INV(RAND())</f>
        <v>0.690644453618803</v>
      </c>
      <c r="AH693" s="24">
        <f ca="1">SQRT(Inputs!$B$38)*L693+SQRT(1-Inputs!$B$38)*_xlfn.NORM.S.INV(RAND())</f>
        <v>-0.53704652412266451</v>
      </c>
      <c r="AI693" s="24">
        <f ca="1">SQRT(Inputs!$B$38)*M693+SQRT(1-Inputs!$B$38)*_xlfn.NORM.S.INV(RAND())</f>
        <v>-0.65828741898165821</v>
      </c>
      <c r="AJ693" s="24">
        <f ca="1">SQRT(Inputs!$B$38)*C693+SQRT(1-Inputs!$B$38)*_xlfn.NORM.S.INV(RAND())</f>
        <v>0.18696344634950382</v>
      </c>
      <c r="AK693" s="24">
        <f ca="1">SQRT(Inputs!$B$38)*D693+SQRT(1-Inputs!$B$38)*_xlfn.NORM.S.INV(RAND())</f>
        <v>0.45637777763501136</v>
      </c>
      <c r="AL693" s="24">
        <f ca="1">SQRT(Inputs!$B$38)*E693+SQRT(1-Inputs!$B$38)*_xlfn.NORM.S.INV(RAND())</f>
        <v>-0.99066219979337744</v>
      </c>
      <c r="AM693" s="24">
        <f ca="1">SQRT(Inputs!$B$38)*F693+SQRT(1-Inputs!$B$38)*_xlfn.NORM.S.INV(RAND())</f>
        <v>0.71271666229562414</v>
      </c>
      <c r="AN693" s="24">
        <f ca="1">SQRT(Inputs!$B$38)*G693+SQRT(1-Inputs!$B$38)*_xlfn.NORM.S.INV(RAND())</f>
        <v>-1.6811596778254141</v>
      </c>
      <c r="AO693" s="24">
        <f ca="1">SQRT(Inputs!$B$38)*H693+SQRT(1-Inputs!$B$38)*_xlfn.NORM.S.INV(RAND())</f>
        <v>1.1719165582153224</v>
      </c>
      <c r="AP693" s="24">
        <f ca="1">SQRT(Inputs!$B$38)*I693+SQRT(1-Inputs!$B$38)*_xlfn.NORM.S.INV(RAND())</f>
        <v>-0.20442719568008677</v>
      </c>
      <c r="AQ693" s="24">
        <f ca="1">SQRT(Inputs!$B$38)*J693+SQRT(1-Inputs!$B$38)*_xlfn.NORM.S.INV(RAND())</f>
        <v>0.65599350745639429</v>
      </c>
      <c r="AR693" s="24">
        <f ca="1">SQRT(Inputs!$B$38)*K693+SQRT(1-Inputs!$B$38)*_xlfn.NORM.S.INV(RAND())</f>
        <v>-1.1405767589061613</v>
      </c>
      <c r="AS693" s="24">
        <f ca="1">SQRT(Inputs!$B$38)*L693+SQRT(1-Inputs!$B$38)*_xlfn.NORM.S.INV(RAND())</f>
        <v>-0.38747257024299309</v>
      </c>
      <c r="AT693" s="24">
        <f ca="1">SQRT(Inputs!$B$38)*M693+SQRT(1-Inputs!$B$38)*_xlfn.NORM.S.INV(RAND())</f>
        <v>-4.4453428019760294E-2</v>
      </c>
      <c r="AU693" s="15">
        <f ca="1">Inputs!$B$6*EXP($B$8-0.5*C$5^2+C$5*N693)</f>
        <v>6210.9919711017365</v>
      </c>
      <c r="AV693" s="15">
        <f t="shared" ca="1" si="365"/>
        <v>8157.097891426728</v>
      </c>
      <c r="AW693" s="15">
        <f t="shared" ca="1" si="366"/>
        <v>8270.8674768193432</v>
      </c>
      <c r="AX693" s="15">
        <f t="shared" ca="1" si="367"/>
        <v>10483.351409640709</v>
      </c>
      <c r="AY693" s="15">
        <f t="shared" ca="1" si="368"/>
        <v>11171.945222834196</v>
      </c>
      <c r="AZ693" s="15">
        <f t="shared" ca="1" si="369"/>
        <v>14167.781803002332</v>
      </c>
      <c r="BA693" s="15">
        <f t="shared" ca="1" si="370"/>
        <v>21330.243645781571</v>
      </c>
      <c r="BB693" s="15">
        <f t="shared" ca="1" si="371"/>
        <v>33491.71519224986</v>
      </c>
      <c r="BC693" s="15">
        <f t="shared" ca="1" si="372"/>
        <v>38004.87403908444</v>
      </c>
      <c r="BD693" s="15">
        <f t="shared" ca="1" si="373"/>
        <v>42499.369230377444</v>
      </c>
      <c r="BE693" s="15">
        <f t="shared" ca="1" si="374"/>
        <v>42261.523898212108</v>
      </c>
      <c r="BF693" s="15">
        <f ca="1">Inputs!$B$13*EXP($B$9-0.5*C$6^2+C$6*Y693)</f>
        <v>13763.764336083585</v>
      </c>
      <c r="BG693" s="15">
        <f t="shared" ca="1" si="375"/>
        <v>14227.851714233559</v>
      </c>
      <c r="BH693" s="15">
        <f t="shared" ca="1" si="376"/>
        <v>14242.976319321635</v>
      </c>
      <c r="BI693" s="15">
        <f t="shared" ca="1" si="377"/>
        <v>17280.213266084051</v>
      </c>
      <c r="BJ693" s="15">
        <f t="shared" ca="1" si="378"/>
        <v>20976.552400322405</v>
      </c>
      <c r="BK693" s="15">
        <f t="shared" ca="1" si="379"/>
        <v>27213.916294024359</v>
      </c>
      <c r="BL693" s="15">
        <f t="shared" ca="1" si="380"/>
        <v>30935.124217855755</v>
      </c>
      <c r="BM693" s="15">
        <f t="shared" ca="1" si="381"/>
        <v>38553.839755681984</v>
      </c>
      <c r="BN693" s="15">
        <f t="shared" ca="1" si="382"/>
        <v>51507.737055434569</v>
      </c>
      <c r="BO693" s="15">
        <f t="shared" ca="1" si="383"/>
        <v>59539.644962948994</v>
      </c>
      <c r="BP693" s="15">
        <f t="shared" ca="1" si="384"/>
        <v>68015.48831851779</v>
      </c>
      <c r="BQ693" s="15">
        <f ca="1">Inputs!$B$20*EXP($B$10-0.5*C$7^2+C$7*AJ693)</f>
        <v>4583.606366092723</v>
      </c>
      <c r="BR693" s="15">
        <f t="shared" ca="1" si="385"/>
        <v>7189.3738582603228</v>
      </c>
      <c r="BS693" s="15">
        <f t="shared" ca="1" si="386"/>
        <v>7407.1837928941968</v>
      </c>
      <c r="BT693" s="15">
        <f t="shared" ca="1" si="387"/>
        <v>12312.559259143392</v>
      </c>
      <c r="BU693" s="15">
        <f t="shared" ca="1" si="388"/>
        <v>11360.758617575662</v>
      </c>
      <c r="BV693" s="15">
        <f t="shared" ca="1" si="389"/>
        <v>20582.20004857624</v>
      </c>
      <c r="BW693" s="15">
        <f t="shared" ca="1" si="390"/>
        <v>27505.118535988211</v>
      </c>
      <c r="BX693" s="15">
        <f t="shared" ca="1" si="391"/>
        <v>43877.293564106039</v>
      </c>
      <c r="BY693" s="15">
        <f t="shared" ca="1" si="392"/>
        <v>49426.360723533573</v>
      </c>
      <c r="BZ693" s="15">
        <f t="shared" ca="1" si="393"/>
        <v>64583.951443565587</v>
      </c>
      <c r="CA693" s="15">
        <f t="shared" ca="1" si="394"/>
        <v>90007.032491763355</v>
      </c>
      <c r="CB693" s="15">
        <f ca="1">(AU693*DCF!C$10-DCF!C$5*MAX(AU693*DCF!C$10,0)-MAX(AU693-Inputs!$B$6,0)/Inputs!$B$10)*DCF!C$6</f>
        <v>1034.1704753240451</v>
      </c>
      <c r="CC693" s="15">
        <f ca="1">(AV693*DCF!D$10-DCF!D$5*MAX(AV693*DCF!D$10,0)-MAX(AV693-AU693,0)/Inputs!$B$10)*DCF!D$6</f>
        <v>1513.7303530499701</v>
      </c>
      <c r="CD693" s="15">
        <f ca="1">(AW693*DCF!E$10-DCF!E$5*MAX(AW693*DCF!E$10,0)-MAX(AW693-AV693,0)/Inputs!$B$10)*DCF!E$6</f>
        <v>1883.9860172485705</v>
      </c>
      <c r="CE693" s="15">
        <f ca="1">(AX693*DCF!F$10-DCF!F$5*MAX(AX693*DCF!F$10,0)-MAX(AX693-AW693,0)/Inputs!$B$10)*DCF!F$6</f>
        <v>1828.1358530730861</v>
      </c>
      <c r="CF693" s="15">
        <f ca="1">(AY693*DCF!G$10-DCF!G$5*MAX(AY693*DCF!G$10,0)-MAX(AY693-AX693,0)/Inputs!$B$10)*DCF!G$6</f>
        <v>2169.506270222957</v>
      </c>
      <c r="CG693" s="15">
        <f ca="1">(AZ693*DCF!H$10-DCF!H$5*MAX(AZ693*DCF!H$10,0)-MAX(AZ693-AY693,0)/Inputs!$B$10)*DCF!H$6</f>
        <v>2218.7205070657983</v>
      </c>
      <c r="CH693" s="15">
        <f ca="1">(BA693*DCF!I$10-DCF!I$5*MAX(BA693*DCF!I$10,0)-MAX(BA693-AZ693,0)/Inputs!$B$10)*DCF!I$6</f>
        <v>2721.3626922327721</v>
      </c>
      <c r="CI693" s="15">
        <f ca="1">(BB693*DCF!J$10-DCF!J$5*MAX(BB693*DCF!J$10,0)-MAX(BB693-BA693,0)/Inputs!$B$10)*DCF!J$6</f>
        <v>3904.3854307300139</v>
      </c>
      <c r="CJ693" s="15">
        <f ca="1">(BC693*DCF!K$10-DCF!K$5*MAX(BC693*DCF!K$10,0)-MAX(BC693-BB693,0)/Inputs!$B$10)*DCF!K$6</f>
        <v>5486.4008228495213</v>
      </c>
      <c r="CK693" s="15">
        <f ca="1">(BD693*DCF!L$10-DCF!L$5*MAX(BD693*DCF!L$10,0)-MAX(BD693-BC693,0)/Inputs!$B$10)*DCF!L$6</f>
        <v>5828.502046103411</v>
      </c>
      <c r="CL693" s="15">
        <f ca="1">(BE693*DCF!M$10-DCF!M$5*MAX(BE693*DCF!M$10,0)-MAX(BE693-BD693,0)/Inputs!$B$10)*DCF!M$6</f>
        <v>5963.6476345545352</v>
      </c>
      <c r="CM693" s="15">
        <f ca="1">(BF693*DCF!C$28-DCF!C$5*MAX(BF693*DCF!C$28,0)-MAX(BF693-Inputs!$B$13,0)/Inputs!$B$17)*DCF!C$6</f>
        <v>3651.7042976612352</v>
      </c>
      <c r="CN693" s="15">
        <f ca="1">(BG693*DCF!D$28-DCF!D$5*MAX(BG693*DCF!D$28,0)-MAX(BG693-BF693,0)/Inputs!$B$17)*DCF!D$6</f>
        <v>4091.4193623249957</v>
      </c>
      <c r="CO693" s="15">
        <f ca="1">(BH693*DCF!E$28-DCF!E$5*MAX(BH693*DCF!E$28,0)-MAX(BH693-BG693,0)/Inputs!$B$17)*DCF!E$6</f>
        <v>4030.8836589082021</v>
      </c>
      <c r="CP693" s="15">
        <f ca="1">(BI693*DCF!F$28-DCF!F$5*MAX(BI693*DCF!F$28,0)-MAX(BI693-BH693,0)/Inputs!$B$17)*DCF!F$6</f>
        <v>4138.1457326704067</v>
      </c>
      <c r="CQ693" s="15">
        <f ca="1">(BJ693*DCF!G$28-DCF!G$5*MAX(BJ693*DCF!G$28,0)-MAX(BJ693-BI693,0)/Inputs!$B$17)*DCF!G$6</f>
        <v>4820.8379419012354</v>
      </c>
      <c r="CR693" s="15">
        <f ca="1">(BK693*DCF!H$28-DCF!H$5*MAX(BK693*DCF!H$28,0)-MAX(BK693-BJ693,0)/Inputs!$B$17)*DCF!H$6</f>
        <v>5761.1904367509578</v>
      </c>
      <c r="CS693" s="15">
        <f ca="1">(BL693*DCF!I$28-DCF!I$5*MAX(BL693*DCF!I$28,0)-MAX(BL693-BK693,0)/Inputs!$B$17)*DCF!I$6</f>
        <v>6740.380993842421</v>
      </c>
      <c r="CT693" s="15">
        <f ca="1">(BM693*DCF!J$28-DCF!J$5*MAX(BM693*DCF!J$28,0)-MAX(BM693-BL693,0)/Inputs!$B$17)*DCF!J$6</f>
        <v>7590.527423107289</v>
      </c>
      <c r="CU693" s="15">
        <f ca="1">(BN693*DCF!K$28-DCF!K$5*MAX(BN693*DCF!K$28,0)-MAX(BN693-BM693,0)/Inputs!$B$17)*DCF!K$6</f>
        <v>9290.8905617413748</v>
      </c>
      <c r="CV693" s="15">
        <f ca="1">(BO693*DCF!L$28-DCF!L$5*MAX(BO693*DCF!L$28,0)-MAX(BO693-BN693,0)/Inputs!$B$17)*DCF!L$6</f>
        <v>10970.58512690186</v>
      </c>
      <c r="CW693" s="15">
        <f ca="1">(BP693*DCF!M$28-DCF!M$5*MAX(BP693*DCF!M$28,0)-MAX(BP693-BO693,0)/Inputs!$B$17)*DCF!M$6</f>
        <v>11911.189693776303</v>
      </c>
      <c r="CX693" s="15">
        <f ca="1">(BQ693*DCF!C$46-DCF!C$5*MAX(BQ693*DCF!C$46,0)-MAX(BQ693-Inputs!$B$20,0)/Inputs!$B$24)*DCF!C$6</f>
        <v>-1697.1868587247502</v>
      </c>
      <c r="CY693" s="15">
        <f ca="1">(BR693*DCF!D$46-DCF!D$5*MAX(BR693*DCF!D$46,0)-MAX(BR693-BQ693,0)/Inputs!$B$24)*DCF!D$6</f>
        <v>-2338.9178183132785</v>
      </c>
      <c r="CZ693" s="15">
        <f ca="1">(BS693*DCF!E$46-DCF!E$5*MAX(BS693*DCF!E$46,0)-MAX(BS693-BR693,0)/Inputs!$B$24)*DCF!E$6</f>
        <v>-961.76706040433487</v>
      </c>
      <c r="DA693" s="15">
        <f ca="1">(BT693*DCF!F$46-DCF!F$5*MAX(BT693*DCF!F$46,0)-MAX(BT693-BS693,0)/Inputs!$B$24)*DCF!F$6</f>
        <v>-2682.8806891978288</v>
      </c>
      <c r="DB693" s="15">
        <f ca="1">(BU693*DCF!G$46-DCF!G$5*MAX(BU693*DCF!G$46,0)-MAX(BU693-BT693,0)/Inputs!$B$24)*DCF!G$6</f>
        <v>-382.15347377695144</v>
      </c>
      <c r="DC693" s="15">
        <f ca="1">(BV693*DCF!H$46-DCF!H$5*MAX(BV693*DCF!H$46,0)-MAX(BV693-BU693,0)/Inputs!$B$24)*DCF!H$6</f>
        <v>-2865.5064239743674</v>
      </c>
      <c r="DD693" s="15">
        <f ca="1">(BW693*DCF!I$46-DCF!I$5*MAX(BW693*DCF!I$46,0)-MAX(BW693-BV693,0)/Inputs!$B$24)*DCF!I$6</f>
        <v>-1352.0607080606728</v>
      </c>
      <c r="DE693" s="15">
        <f ca="1">(BX693*DCF!J$46-DCF!J$5*MAX(BX693*DCF!J$46,0)-MAX(BX693-BW693,0)/Inputs!$B$24)*DCF!J$6</f>
        <v>-2501.1022398661762</v>
      </c>
      <c r="DF693" s="15">
        <f ca="1">(BY693*DCF!K$46-DCF!K$5*MAX(BY693*DCF!K$46,0)-MAX(BY693-BX693,0)/Inputs!$B$24)*DCF!K$6</f>
        <v>1464.0248605754161</v>
      </c>
      <c r="DG693" s="15">
        <f ca="1">(BZ693*DCF!L$46-DCF!L$5*MAX(BZ693*DCF!L$46,0)-MAX(BZ693-BY693,0)/Inputs!$B$24)*DCF!L$6</f>
        <v>1034.1770051013343</v>
      </c>
      <c r="DH693" s="15">
        <f ca="1">(CA693*DCF!M$46-DCF!M$5*MAX(CA693*DCF!M$46,0)-MAX(CA693-BZ693,0)/Inputs!$B$24)*DCF!M$6</f>
        <v>1741.3453417576586</v>
      </c>
      <c r="DI693" s="15">
        <f ca="1">SUM(CB693:CL693)+BE693*DCF!M$10*(1+Inputs!$B$30)*(1-Inputs!$B$33)*(1-Inputs!$B$30/Inputs!$B$31)/(Inputs!$B$29-Inputs!$B$30)*DCF!M$6</f>
        <v>152166.92796197758</v>
      </c>
      <c r="DJ693" s="15">
        <f ca="1">SUM(CM693:CW693)+BP693*DCF!M$28*(1+Inputs!$B$30)*(1-Inputs!$B$33)*(1-Inputs!$B$30/Inputs!$B$31)/(Inputs!$B$29-Inputs!$B$30)*DCF!M$6</f>
        <v>325381.75976579497</v>
      </c>
      <c r="DK693" s="15">
        <f ca="1">SUM(CX693:DH693)+CA693*DCF!M$46*(1+Inputs!$B$30)*(1-Inputs!$B$33)*(1-Inputs!$B$30/Inputs!$B$31)/(Inputs!$B$29-Inputs!$B$30)*DCF!M$6</f>
        <v>128619.50618198537</v>
      </c>
      <c r="DM693" s="15">
        <f ca="1">DI693+DJ693+DK693+Inputs!$B$34+Inputs!$B$36-Inputs!$B$35</f>
        <v>683019.19390975789</v>
      </c>
    </row>
    <row r="694" spans="1:117" x14ac:dyDescent="0.75">
      <c r="A694" s="11">
        <v>681</v>
      </c>
      <c r="C694" s="24">
        <f t="shared" ref="C694:M703" ca="1" si="398">_xlfn.NORM.S.INV(RAND())</f>
        <v>-0.81623421686380848</v>
      </c>
      <c r="D694" s="24">
        <f t="shared" ca="1" si="398"/>
        <v>7.7208972699188139E-2</v>
      </c>
      <c r="E694" s="24">
        <f t="shared" ca="1" si="398"/>
        <v>0.17363038849872936</v>
      </c>
      <c r="F694" s="24">
        <f t="shared" ca="1" si="398"/>
        <v>-2.2249677499820306</v>
      </c>
      <c r="G694" s="24">
        <f t="shared" ca="1" si="398"/>
        <v>-0.61876076086573784</v>
      </c>
      <c r="H694" s="24">
        <f t="shared" ca="1" si="398"/>
        <v>-0.99716095415707395</v>
      </c>
      <c r="I694" s="24">
        <f t="shared" ca="1" si="398"/>
        <v>-0.55343265059761482</v>
      </c>
      <c r="J694" s="24">
        <f t="shared" ca="1" si="398"/>
        <v>-0.71371112519320423</v>
      </c>
      <c r="K694" s="24">
        <f t="shared" ca="1" si="398"/>
        <v>0.22030837250257274</v>
      </c>
      <c r="L694" s="24">
        <f t="shared" ca="1" si="398"/>
        <v>1.6530910094854341</v>
      </c>
      <c r="M694" s="24">
        <f t="shared" ca="1" si="398"/>
        <v>-0.86666762620954341</v>
      </c>
      <c r="N694" s="24">
        <f ca="1">SQRT(Inputs!$B$38)*C694+SQRT(1-Inputs!$B$38)*_xlfn.NORM.S.INV(RAND())</f>
        <v>-0.49789941404306726</v>
      </c>
      <c r="O694" s="24">
        <f ca="1">SQRT(Inputs!$B$38)*D694+SQRT(1-Inputs!$B$38)*_xlfn.NORM.S.INV(RAND())</f>
        <v>0.43518940788769561</v>
      </c>
      <c r="P694" s="24">
        <f ca="1">SQRT(Inputs!$B$38)*E694+SQRT(1-Inputs!$B$38)*_xlfn.NORM.S.INV(RAND())</f>
        <v>0.32813490939186263</v>
      </c>
      <c r="Q694" s="24">
        <f ca="1">SQRT(Inputs!$B$38)*F694+SQRT(1-Inputs!$B$38)*_xlfn.NORM.S.INV(RAND())</f>
        <v>0.44902643880780224</v>
      </c>
      <c r="R694" s="24">
        <f ca="1">SQRT(Inputs!$B$38)*G694+SQRT(1-Inputs!$B$38)*_xlfn.NORM.S.INV(RAND())</f>
        <v>0.27704989636474425</v>
      </c>
      <c r="S694" s="24">
        <f ca="1">SQRT(Inputs!$B$38)*H694+SQRT(1-Inputs!$B$38)*_xlfn.NORM.S.INV(RAND())</f>
        <v>-0.53244895251415347</v>
      </c>
      <c r="T694" s="24">
        <f ca="1">SQRT(Inputs!$B$38)*I694+SQRT(1-Inputs!$B$38)*_xlfn.NORM.S.INV(RAND())</f>
        <v>-0.506356345685961</v>
      </c>
      <c r="U694" s="24">
        <f ca="1">SQRT(Inputs!$B$38)*J694+SQRT(1-Inputs!$B$38)*_xlfn.NORM.S.INV(RAND())</f>
        <v>-1.1961017645408447</v>
      </c>
      <c r="V694" s="24">
        <f ca="1">SQRT(Inputs!$B$38)*K694+SQRT(1-Inputs!$B$38)*_xlfn.NORM.S.INV(RAND())</f>
        <v>0.36344389678568467</v>
      </c>
      <c r="W694" s="24">
        <f ca="1">SQRT(Inputs!$B$38)*L694+SQRT(1-Inputs!$B$38)*_xlfn.NORM.S.INV(RAND())</f>
        <v>1.709172787682619</v>
      </c>
      <c r="X694" s="24">
        <f ca="1">SQRT(Inputs!$B$38)*M694+SQRT(1-Inputs!$B$38)*_xlfn.NORM.S.INV(RAND())</f>
        <v>-1.3045130912497305</v>
      </c>
      <c r="Y694" s="24">
        <f ca="1">SQRT(Inputs!$B$38)*C694+SQRT(1-Inputs!$B$38)*_xlfn.NORM.S.INV(RAND())</f>
        <v>-1.5186366175616817</v>
      </c>
      <c r="Z694" s="24">
        <f ca="1">SQRT(Inputs!$B$38)*D694+SQRT(1-Inputs!$B$38)*_xlfn.NORM.S.INV(RAND())</f>
        <v>0.28244860030238433</v>
      </c>
      <c r="AA694" s="24">
        <f ca="1">SQRT(Inputs!$B$38)*E694+SQRT(1-Inputs!$B$38)*_xlfn.NORM.S.INV(RAND())</f>
        <v>-1.1851092764441811</v>
      </c>
      <c r="AB694" s="24">
        <f ca="1">SQRT(Inputs!$B$38)*F694+SQRT(1-Inputs!$B$38)*_xlfn.NORM.S.INV(RAND())</f>
        <v>-1.2265077819872989</v>
      </c>
      <c r="AC694" s="24">
        <f ca="1">SQRT(Inputs!$B$38)*G694+SQRT(1-Inputs!$B$38)*_xlfn.NORM.S.INV(RAND())</f>
        <v>1.5940070172057925</v>
      </c>
      <c r="AD694" s="24">
        <f ca="1">SQRT(Inputs!$B$38)*H694+SQRT(1-Inputs!$B$38)*_xlfn.NORM.S.INV(RAND())</f>
        <v>0.71443660537512832</v>
      </c>
      <c r="AE694" s="24">
        <f ca="1">SQRT(Inputs!$B$38)*I694+SQRT(1-Inputs!$B$38)*_xlfn.NORM.S.INV(RAND())</f>
        <v>-1.7709248246186298</v>
      </c>
      <c r="AF694" s="24">
        <f ca="1">SQRT(Inputs!$B$38)*J694+SQRT(1-Inputs!$B$38)*_xlfn.NORM.S.INV(RAND())</f>
        <v>0.25342470074169782</v>
      </c>
      <c r="AG694" s="24">
        <f ca="1">SQRT(Inputs!$B$38)*K694+SQRT(1-Inputs!$B$38)*_xlfn.NORM.S.INV(RAND())</f>
        <v>0.19049376216374625</v>
      </c>
      <c r="AH694" s="24">
        <f ca="1">SQRT(Inputs!$B$38)*L694+SQRT(1-Inputs!$B$38)*_xlfn.NORM.S.INV(RAND())</f>
        <v>0.42434759905032982</v>
      </c>
      <c r="AI694" s="24">
        <f ca="1">SQRT(Inputs!$B$38)*M694+SQRT(1-Inputs!$B$38)*_xlfn.NORM.S.INV(RAND())</f>
        <v>-0.72128562955794562</v>
      </c>
      <c r="AJ694" s="24">
        <f ca="1">SQRT(Inputs!$B$38)*C694+SQRT(1-Inputs!$B$38)*_xlfn.NORM.S.INV(RAND())</f>
        <v>0.80952566058646702</v>
      </c>
      <c r="AK694" s="24">
        <f ca="1">SQRT(Inputs!$B$38)*D694+SQRT(1-Inputs!$B$38)*_xlfn.NORM.S.INV(RAND())</f>
        <v>-0.79032605318515547</v>
      </c>
      <c r="AL694" s="24">
        <f ca="1">SQRT(Inputs!$B$38)*E694+SQRT(1-Inputs!$B$38)*_xlfn.NORM.S.INV(RAND())</f>
        <v>-0.34829836772336026</v>
      </c>
      <c r="AM694" s="24">
        <f ca="1">SQRT(Inputs!$B$38)*F694+SQRT(1-Inputs!$B$38)*_xlfn.NORM.S.INV(RAND())</f>
        <v>0.31100152523632341</v>
      </c>
      <c r="AN694" s="24">
        <f ca="1">SQRT(Inputs!$B$38)*G694+SQRT(1-Inputs!$B$38)*_xlfn.NORM.S.INV(RAND())</f>
        <v>-1.4490874273294061</v>
      </c>
      <c r="AO694" s="24">
        <f ca="1">SQRT(Inputs!$B$38)*H694+SQRT(1-Inputs!$B$38)*_xlfn.NORM.S.INV(RAND())</f>
        <v>-3.1260270367056266</v>
      </c>
      <c r="AP694" s="24">
        <f ca="1">SQRT(Inputs!$B$38)*I694+SQRT(1-Inputs!$B$38)*_xlfn.NORM.S.INV(RAND())</f>
        <v>-0.34421952088757202</v>
      </c>
      <c r="AQ694" s="24">
        <f ca="1">SQRT(Inputs!$B$38)*J694+SQRT(1-Inputs!$B$38)*_xlfn.NORM.S.INV(RAND())</f>
        <v>-2.7805925306110035E-2</v>
      </c>
      <c r="AR694" s="24">
        <f ca="1">SQRT(Inputs!$B$38)*K694+SQRT(1-Inputs!$B$38)*_xlfn.NORM.S.INV(RAND())</f>
        <v>-0.27526648347832328</v>
      </c>
      <c r="AS694" s="24">
        <f ca="1">SQRT(Inputs!$B$38)*L694+SQRT(1-Inputs!$B$38)*_xlfn.NORM.S.INV(RAND())</f>
        <v>2.3646934769079273</v>
      </c>
      <c r="AT694" s="24">
        <f ca="1">SQRT(Inputs!$B$38)*M694+SQRT(1-Inputs!$B$38)*_xlfn.NORM.S.INV(RAND())</f>
        <v>-1.5531251726841311</v>
      </c>
      <c r="AU694" s="15">
        <f ca="1">Inputs!$B$6*EXP($B$8-0.5*C$5^2+C$5*N694)</f>
        <v>4577.9927041867049</v>
      </c>
      <c r="AV694" s="15">
        <f t="shared" ca="1" si="365"/>
        <v>5940.7196590685535</v>
      </c>
      <c r="AW694" s="15">
        <f t="shared" ca="1" si="366"/>
        <v>7571.4539931566869</v>
      </c>
      <c r="AX694" s="15">
        <f t="shared" ca="1" si="367"/>
        <v>9777.377202787151</v>
      </c>
      <c r="AY694" s="15">
        <f t="shared" ca="1" si="368"/>
        <v>12341.896962517478</v>
      </c>
      <c r="AZ694" s="15">
        <f t="shared" ca="1" si="369"/>
        <v>14234.885889123312</v>
      </c>
      <c r="BA694" s="15">
        <f t="shared" ca="1" si="370"/>
        <v>16520.72848231193</v>
      </c>
      <c r="BB694" s="15">
        <f t="shared" ca="1" si="371"/>
        <v>17942.136639097687</v>
      </c>
      <c r="BC694" s="15">
        <f t="shared" ca="1" si="372"/>
        <v>22759.171909471668</v>
      </c>
      <c r="BD694" s="15">
        <f t="shared" ca="1" si="373"/>
        <v>32715.566780356039</v>
      </c>
      <c r="BE694" s="15">
        <f t="shared" ca="1" si="374"/>
        <v>35597.657092806374</v>
      </c>
      <c r="BF694" s="15">
        <f ca="1">Inputs!$B$13*EXP($B$9-0.5*C$6^2+C$6*Y694)</f>
        <v>10235.353432196618</v>
      </c>
      <c r="BG694" s="15">
        <f t="shared" ca="1" si="375"/>
        <v>13126.406805980154</v>
      </c>
      <c r="BH694" s="15">
        <f t="shared" ca="1" si="376"/>
        <v>13176.107910314371</v>
      </c>
      <c r="BI694" s="15">
        <f t="shared" ca="1" si="377"/>
        <v>13354.705801676639</v>
      </c>
      <c r="BJ694" s="15">
        <f t="shared" ca="1" si="378"/>
        <v>20601.03902515944</v>
      </c>
      <c r="BK694" s="15">
        <f t="shared" ca="1" si="379"/>
        <v>27866.700499817995</v>
      </c>
      <c r="BL694" s="15">
        <f t="shared" ca="1" si="380"/>
        <v>27211.265941054713</v>
      </c>
      <c r="BM694" s="15">
        <f t="shared" ca="1" si="381"/>
        <v>34518.307657563899</v>
      </c>
      <c r="BN694" s="15">
        <f t="shared" ca="1" si="382"/>
        <v>43433.462934168128</v>
      </c>
      <c r="BO694" s="15">
        <f t="shared" ca="1" si="383"/>
        <v>56142.506614736827</v>
      </c>
      <c r="BP694" s="15">
        <f t="shared" ca="1" si="384"/>
        <v>63678.615909492146</v>
      </c>
      <c r="BQ694" s="15">
        <f ca="1">Inputs!$B$20*EXP($B$10-0.5*C$7^2+C$7*AJ694)</f>
        <v>5716.165104168821</v>
      </c>
      <c r="BR694" s="15">
        <f t="shared" ca="1" si="385"/>
        <v>6034.4692519081909</v>
      </c>
      <c r="BS694" s="15">
        <f t="shared" ca="1" si="386"/>
        <v>7476.9346075915364</v>
      </c>
      <c r="BT694" s="15">
        <f t="shared" ca="1" si="387"/>
        <v>11185.402402738075</v>
      </c>
      <c r="BU694" s="15">
        <f t="shared" ca="1" si="388"/>
        <v>10916.871457383979</v>
      </c>
      <c r="BV694" s="15">
        <f t="shared" ca="1" si="389"/>
        <v>7510.1121279543477</v>
      </c>
      <c r="BW694" s="15">
        <f t="shared" ca="1" si="390"/>
        <v>9743.5833032090795</v>
      </c>
      <c r="BX694" s="15">
        <f t="shared" ca="1" si="391"/>
        <v>13552.210750290493</v>
      </c>
      <c r="BY694" s="15">
        <f t="shared" ca="1" si="392"/>
        <v>18014.768276867035</v>
      </c>
      <c r="BZ694" s="15">
        <f t="shared" ca="1" si="393"/>
        <v>39041.107589719599</v>
      </c>
      <c r="CA694" s="15">
        <f t="shared" ca="1" si="394"/>
        <v>41614.340330040206</v>
      </c>
      <c r="CB694" s="15">
        <f ca="1">(AU694*DCF!C$10-DCF!C$5*MAX(AU694*DCF!C$10,0)-MAX(AU694-Inputs!$B$6,0)/Inputs!$B$10)*DCF!C$6</f>
        <v>1045.8140511642821</v>
      </c>
      <c r="CC694" s="15">
        <f ca="1">(AV694*DCF!D$10-DCF!D$5*MAX(AV694*DCF!D$10,0)-MAX(AV694-AU694,0)/Inputs!$B$10)*DCF!D$6</f>
        <v>1115.7448669934604</v>
      </c>
      <c r="CD694" s="15">
        <f ca="1">(AW694*DCF!E$10-DCF!E$5*MAX(AW694*DCF!E$10,0)-MAX(AW694-AV694,0)/Inputs!$B$10)*DCF!E$6</f>
        <v>1380.8192961354594</v>
      </c>
      <c r="CE694" s="15">
        <f ca="1">(AX694*DCF!F$10-DCF!F$5*MAX(AX694*DCF!F$10,0)-MAX(AX694-AW694,0)/Inputs!$B$10)*DCF!F$6</f>
        <v>1675.3879326528308</v>
      </c>
      <c r="CF694" s="15">
        <f ca="1">(AY694*DCF!G$10-DCF!G$5*MAX(AY694*DCF!G$10,0)-MAX(AY694-AX694,0)/Inputs!$B$10)*DCF!G$6</f>
        <v>2049.9775638885112</v>
      </c>
      <c r="CG694" s="15">
        <f ca="1">(AZ694*DCF!H$10-DCF!H$5*MAX(AZ694*DCF!H$10,0)-MAX(AZ694-AY694,0)/Inputs!$B$10)*DCF!H$6</f>
        <v>2427.5791855671937</v>
      </c>
      <c r="CH694" s="15">
        <f ca="1">(BA694*DCF!I$10-DCF!I$5*MAX(BA694*DCF!I$10,0)-MAX(BA694-AZ694,0)/Inputs!$B$10)*DCF!I$6</f>
        <v>2642.7761417373595</v>
      </c>
      <c r="CI694" s="15">
        <f ca="1">(BB694*DCF!J$10-DCF!J$5*MAX(BB694*DCF!J$10,0)-MAX(BB694-BA694,0)/Inputs!$B$10)*DCF!J$6</f>
        <v>2863.5212956111941</v>
      </c>
      <c r="CJ694" s="15">
        <f ca="1">(BC694*DCF!K$10-DCF!K$5*MAX(BC694*DCF!K$10,0)-MAX(BC694-BB694,0)/Inputs!$B$10)*DCF!K$6</f>
        <v>2989.5495539188064</v>
      </c>
      <c r="CK694" s="15">
        <f ca="1">(BD694*DCF!L$10-DCF!L$5*MAX(BD694*DCF!L$10,0)-MAX(BD694-BC694,0)/Inputs!$B$10)*DCF!L$6</f>
        <v>3646.6065237327807</v>
      </c>
      <c r="CL694" s="15">
        <f ca="1">(BE694*DCF!M$10-DCF!M$5*MAX(BE694*DCF!M$10,0)-MAX(BE694-BD694,0)/Inputs!$B$10)*DCF!M$6</f>
        <v>4678.993354858917</v>
      </c>
      <c r="CM694" s="15">
        <f ca="1">(BF694*DCF!C$28-DCF!C$5*MAX(BF694*DCF!C$28,0)-MAX(BF694-Inputs!$B$13,0)/Inputs!$B$17)*DCF!C$6</f>
        <v>3123.7627427485331</v>
      </c>
      <c r="CN694" s="15">
        <f ca="1">(BG694*DCF!D$28-DCF!D$5*MAX(BG694*DCF!D$28,0)-MAX(BG694-BF694,0)/Inputs!$B$17)*DCF!D$6</f>
        <v>3249.2353109828578</v>
      </c>
      <c r="CO694" s="15">
        <f ca="1">(BH694*DCF!E$28-DCF!E$5*MAX(BH694*DCF!E$28,0)-MAX(BH694-BG694,0)/Inputs!$B$17)*DCF!E$6</f>
        <v>3721.9129762819293</v>
      </c>
      <c r="CP694" s="15">
        <f ca="1">(BI694*DCF!F$28-DCF!F$5*MAX(BI694*DCF!F$28,0)-MAX(BI694-BH694,0)/Inputs!$B$17)*DCF!F$6</f>
        <v>3592.9342816087242</v>
      </c>
      <c r="CQ694" s="15">
        <f ca="1">(BJ694*DCF!G$28-DCF!G$5*MAX(BJ694*DCF!G$28,0)-MAX(BJ694-BI694,0)/Inputs!$B$17)*DCF!G$6</f>
        <v>4126.3342115520172</v>
      </c>
      <c r="CR694" s="15">
        <f ca="1">(BK694*DCF!H$28-DCF!H$5*MAX(BK694*DCF!H$28,0)-MAX(BK694-BJ694,0)/Inputs!$B$17)*DCF!H$6</f>
        <v>5762.8625864352043</v>
      </c>
      <c r="CS694" s="15">
        <f ca="1">(BL694*DCF!I$28-DCF!I$5*MAX(BL694*DCF!I$28,0)-MAX(BL694-BK694,0)/Inputs!$B$17)*DCF!I$6</f>
        <v>6398.8118293193593</v>
      </c>
      <c r="CT694" s="15">
        <f ca="1">(BM694*DCF!J$28-DCF!J$5*MAX(BM694*DCF!J$28,0)-MAX(BM694-BL694,0)/Inputs!$B$17)*DCF!J$6</f>
        <v>6731.5941524849177</v>
      </c>
      <c r="CU694" s="15">
        <f ca="1">(BN694*DCF!K$28-DCF!K$5*MAX(BN694*DCF!K$28,0)-MAX(BN694-BM694,0)/Inputs!$B$17)*DCF!K$6</f>
        <v>8080.431350712829</v>
      </c>
      <c r="CV694" s="15">
        <f ca="1">(BO694*DCF!L$28-DCF!L$5*MAX(BO694*DCF!L$28,0)-MAX(BO694-BN694,0)/Inputs!$B$17)*DCF!L$6</f>
        <v>9763.5590091521972</v>
      </c>
      <c r="CW694" s="15">
        <f ca="1">(BP694*DCF!M$28-DCF!M$5*MAX(BP694*DCF!M$28,0)-MAX(BP694-BO694,0)/Inputs!$B$17)*DCF!M$6</f>
        <v>11193.433255363945</v>
      </c>
      <c r="CX694" s="15">
        <f ca="1">(BQ694*DCF!C$46-DCF!C$5*MAX(BQ694*DCF!C$46,0)-MAX(BQ694-Inputs!$B$20,0)/Inputs!$B$24)*DCF!C$6</f>
        <v>-2481.8695871839409</v>
      </c>
      <c r="CY694" s="15">
        <f ca="1">(BR694*DCF!D$46-DCF!D$5*MAX(BR694*DCF!D$46,0)-MAX(BR694-BQ694,0)/Inputs!$B$24)*DCF!D$6</f>
        <v>-1165.7609133347112</v>
      </c>
      <c r="CZ694" s="15">
        <f ca="1">(BS694*DCF!E$46-DCF!E$5*MAX(BS694*DCF!E$46,0)-MAX(BS694-BR694,0)/Inputs!$B$24)*DCF!E$6</f>
        <v>-1452.7406684347905</v>
      </c>
      <c r="DA694" s="15">
        <f ca="1">(BT694*DCF!F$46-DCF!F$5*MAX(BT694*DCF!F$46,0)-MAX(BT694-BS694,0)/Inputs!$B$24)*DCF!F$6</f>
        <v>-2164.962080298837</v>
      </c>
      <c r="DB694" s="15">
        <f ca="1">(BU694*DCF!G$46-DCF!G$5*MAX(BU694*DCF!G$46,0)-MAX(BU694-BT694,0)/Inputs!$B$24)*DCF!G$6</f>
        <v>-367.22198672204593</v>
      </c>
      <c r="DC694" s="15">
        <f ca="1">(BV694*DCF!H$46-DCF!H$5*MAX(BV694*DCF!H$46,0)-MAX(BV694-BU694,0)/Inputs!$B$24)*DCF!H$6</f>
        <v>0</v>
      </c>
      <c r="DD694" s="15">
        <f ca="1">(BW694*DCF!I$46-DCF!I$5*MAX(BW694*DCF!I$46,0)-MAX(BW694-BV694,0)/Inputs!$B$24)*DCF!I$6</f>
        <v>-416.11133863877723</v>
      </c>
      <c r="DE694" s="15">
        <f ca="1">(BX694*DCF!J$46-DCF!J$5*MAX(BX694*DCF!J$46,0)-MAX(BX694-BW694,0)/Inputs!$B$24)*DCF!J$6</f>
        <v>-441.50802118696515</v>
      </c>
      <c r="DF694" s="15">
        <f ca="1">(BY694*DCF!K$46-DCF!K$5*MAX(BY694*DCF!K$46,0)-MAX(BY694-BX694,0)/Inputs!$B$24)*DCF!K$6</f>
        <v>-64.144095465581984</v>
      </c>
      <c r="DG694" s="15">
        <f ca="1">(BZ694*DCF!L$46-DCF!L$5*MAX(BZ694*DCF!L$46,0)-MAX(BZ694-BY694,0)/Inputs!$B$24)*DCF!L$6</f>
        <v>-2059.5992204559939</v>
      </c>
      <c r="DH694" s="15">
        <f ca="1">(CA694*DCF!M$46-DCF!M$5*MAX(CA694*DCF!M$46,0)-MAX(CA694-BZ694,0)/Inputs!$B$24)*DCF!M$6</f>
        <v>2724.4506687739399</v>
      </c>
      <c r="DI694" s="15">
        <f ca="1">SUM(CB694:CL694)+BE694*DCF!M$10*(1+Inputs!$B$30)*(1-Inputs!$B$33)*(1-Inputs!$B$30/Inputs!$B$31)/(Inputs!$B$29-Inputs!$B$30)*DCF!M$6</f>
        <v>125585.52018582368</v>
      </c>
      <c r="DJ694" s="15">
        <f ca="1">SUM(CM694:CW694)+BP694*DCF!M$28*(1+Inputs!$B$30)*(1-Inputs!$B$33)*(1-Inputs!$B$30/Inputs!$B$31)/(Inputs!$B$29-Inputs!$B$30)*DCF!M$6</f>
        <v>302036.11189149268</v>
      </c>
      <c r="DK694" s="15">
        <f ca="1">SUM(CX694:DH694)+CA694*DCF!M$46*(1+Inputs!$B$30)*(1-Inputs!$B$33)*(1-Inputs!$B$30/Inputs!$B$31)/(Inputs!$B$29-Inputs!$B$30)*DCF!M$6</f>
        <v>56451.232441043292</v>
      </c>
      <c r="DM694" s="15">
        <f ca="1">DI694+DJ694+DK694+Inputs!$B$34+Inputs!$B$36-Inputs!$B$35</f>
        <v>560923.86451835965</v>
      </c>
    </row>
    <row r="695" spans="1:117" x14ac:dyDescent="0.75">
      <c r="A695" s="11">
        <v>682</v>
      </c>
      <c r="C695" s="24">
        <f t="shared" ca="1" si="398"/>
        <v>-0.81416908421942202</v>
      </c>
      <c r="D695" s="24">
        <f t="shared" ca="1" si="398"/>
        <v>0.69423241090163867</v>
      </c>
      <c r="E695" s="24">
        <f t="shared" ca="1" si="398"/>
        <v>-1.6703427138748934</v>
      </c>
      <c r="F695" s="24">
        <f t="shared" ca="1" si="398"/>
        <v>0.91679702766231552</v>
      </c>
      <c r="G695" s="24">
        <f t="shared" ca="1" si="398"/>
        <v>1.0799583017815808</v>
      </c>
      <c r="H695" s="24">
        <f t="shared" ca="1" si="398"/>
        <v>-0.85733517419440919</v>
      </c>
      <c r="I695" s="24">
        <f t="shared" ca="1" si="398"/>
        <v>-0.50101215500383245</v>
      </c>
      <c r="J695" s="24">
        <f t="shared" ca="1" si="398"/>
        <v>0.81500732548934107</v>
      </c>
      <c r="K695" s="24">
        <f t="shared" ca="1" si="398"/>
        <v>1.2838971916486976</v>
      </c>
      <c r="L695" s="24">
        <f t="shared" ca="1" si="398"/>
        <v>0.51516739210498896</v>
      </c>
      <c r="M695" s="24">
        <f t="shared" ca="1" si="398"/>
        <v>1.1929361414724646</v>
      </c>
      <c r="N695" s="24">
        <f ca="1">SQRT(Inputs!$B$38)*C695+SQRT(1-Inputs!$B$38)*_xlfn.NORM.S.INV(RAND())</f>
        <v>-0.30592305042401807</v>
      </c>
      <c r="O695" s="24">
        <f ca="1">SQRT(Inputs!$B$38)*D695+SQRT(1-Inputs!$B$38)*_xlfn.NORM.S.INV(RAND())</f>
        <v>-1.2960628672456727</v>
      </c>
      <c r="P695" s="24">
        <f ca="1">SQRT(Inputs!$B$38)*E695+SQRT(1-Inputs!$B$38)*_xlfn.NORM.S.INV(RAND())</f>
        <v>-1.2417007172322636E-2</v>
      </c>
      <c r="Q695" s="24">
        <f ca="1">SQRT(Inputs!$B$38)*F695+SQRT(1-Inputs!$B$38)*_xlfn.NORM.S.INV(RAND())</f>
        <v>0.4766223131320621</v>
      </c>
      <c r="R695" s="24">
        <f ca="1">SQRT(Inputs!$B$38)*G695+SQRT(1-Inputs!$B$38)*_xlfn.NORM.S.INV(RAND())</f>
        <v>0.91494754702426939</v>
      </c>
      <c r="S695" s="24">
        <f ca="1">SQRT(Inputs!$B$38)*H695+SQRT(1-Inputs!$B$38)*_xlfn.NORM.S.INV(RAND())</f>
        <v>-1.0146377812566714</v>
      </c>
      <c r="T695" s="24">
        <f ca="1">SQRT(Inputs!$B$38)*I695+SQRT(1-Inputs!$B$38)*_xlfn.NORM.S.INV(RAND())</f>
        <v>0.21135137848417596</v>
      </c>
      <c r="U695" s="24">
        <f ca="1">SQRT(Inputs!$B$38)*J695+SQRT(1-Inputs!$B$38)*_xlfn.NORM.S.INV(RAND())</f>
        <v>-0.43644530204430476</v>
      </c>
      <c r="V695" s="24">
        <f ca="1">SQRT(Inputs!$B$38)*K695+SQRT(1-Inputs!$B$38)*_xlfn.NORM.S.INV(RAND())</f>
        <v>0.5023911586201314</v>
      </c>
      <c r="W695" s="24">
        <f ca="1">SQRT(Inputs!$B$38)*L695+SQRT(1-Inputs!$B$38)*_xlfn.NORM.S.INV(RAND())</f>
        <v>3.8797356404458805E-2</v>
      </c>
      <c r="X695" s="24">
        <f ca="1">SQRT(Inputs!$B$38)*M695+SQRT(1-Inputs!$B$38)*_xlfn.NORM.S.INV(RAND())</f>
        <v>-0.96644385401516775</v>
      </c>
      <c r="Y695" s="24">
        <f ca="1">SQRT(Inputs!$B$38)*C695+SQRT(1-Inputs!$B$38)*_xlfn.NORM.S.INV(RAND())</f>
        <v>0.38045243363115117</v>
      </c>
      <c r="Z695" s="24">
        <f ca="1">SQRT(Inputs!$B$38)*D695+SQRT(1-Inputs!$B$38)*_xlfn.NORM.S.INV(RAND())</f>
        <v>-0.12039378481823332</v>
      </c>
      <c r="AA695" s="24">
        <f ca="1">SQRT(Inputs!$B$38)*E695+SQRT(1-Inputs!$B$38)*_xlfn.NORM.S.INV(RAND())</f>
        <v>-2.6334236853259712</v>
      </c>
      <c r="AB695" s="24">
        <f ca="1">SQRT(Inputs!$B$38)*F695+SQRT(1-Inputs!$B$38)*_xlfn.NORM.S.INV(RAND())</f>
        <v>0.36556811584870608</v>
      </c>
      <c r="AC695" s="24">
        <f ca="1">SQRT(Inputs!$B$38)*G695+SQRT(1-Inputs!$B$38)*_xlfn.NORM.S.INV(RAND())</f>
        <v>-1.0884563702890504</v>
      </c>
      <c r="AD695" s="24">
        <f ca="1">SQRT(Inputs!$B$38)*H695+SQRT(1-Inputs!$B$38)*_xlfn.NORM.S.INV(RAND())</f>
        <v>-0.93881259270488537</v>
      </c>
      <c r="AE695" s="24">
        <f ca="1">SQRT(Inputs!$B$38)*I695+SQRT(1-Inputs!$B$38)*_xlfn.NORM.S.INV(RAND())</f>
        <v>0.99571623985786117</v>
      </c>
      <c r="AF695" s="24">
        <f ca="1">SQRT(Inputs!$B$38)*J695+SQRT(1-Inputs!$B$38)*_xlfn.NORM.S.INV(RAND())</f>
        <v>0.55993497102886469</v>
      </c>
      <c r="AG695" s="24">
        <f ca="1">SQRT(Inputs!$B$38)*K695+SQRT(1-Inputs!$B$38)*_xlfn.NORM.S.INV(RAND())</f>
        <v>0.55077267801774998</v>
      </c>
      <c r="AH695" s="24">
        <f ca="1">SQRT(Inputs!$B$38)*L695+SQRT(1-Inputs!$B$38)*_xlfn.NORM.S.INV(RAND())</f>
        <v>0.61856205638471107</v>
      </c>
      <c r="AI695" s="24">
        <f ca="1">SQRT(Inputs!$B$38)*M695+SQRT(1-Inputs!$B$38)*_xlfn.NORM.S.INV(RAND())</f>
        <v>0.74636848235005682</v>
      </c>
      <c r="AJ695" s="24">
        <f ca="1">SQRT(Inputs!$B$38)*C695+SQRT(1-Inputs!$B$38)*_xlfn.NORM.S.INV(RAND())</f>
        <v>-0.6600530314464409</v>
      </c>
      <c r="AK695" s="24">
        <f ca="1">SQRT(Inputs!$B$38)*D695+SQRT(1-Inputs!$B$38)*_xlfn.NORM.S.INV(RAND())</f>
        <v>1.2678377809192487</v>
      </c>
      <c r="AL695" s="24">
        <f ca="1">SQRT(Inputs!$B$38)*E695+SQRT(1-Inputs!$B$38)*_xlfn.NORM.S.INV(RAND())</f>
        <v>-0.21663959163057145</v>
      </c>
      <c r="AM695" s="24">
        <f ca="1">SQRT(Inputs!$B$38)*F695+SQRT(1-Inputs!$B$38)*_xlfn.NORM.S.INV(RAND())</f>
        <v>-0.8873968093979705</v>
      </c>
      <c r="AN695" s="24">
        <f ca="1">SQRT(Inputs!$B$38)*G695+SQRT(1-Inputs!$B$38)*_xlfn.NORM.S.INV(RAND())</f>
        <v>0.36808473890963067</v>
      </c>
      <c r="AO695" s="24">
        <f ca="1">SQRT(Inputs!$B$38)*H695+SQRT(1-Inputs!$B$38)*_xlfn.NORM.S.INV(RAND())</f>
        <v>-1.1443583882866006</v>
      </c>
      <c r="AP695" s="24">
        <f ca="1">SQRT(Inputs!$B$38)*I695+SQRT(1-Inputs!$B$38)*_xlfn.NORM.S.INV(RAND())</f>
        <v>-4.2608339181651939E-2</v>
      </c>
      <c r="AQ695" s="24">
        <f ca="1">SQRT(Inputs!$B$38)*J695+SQRT(1-Inputs!$B$38)*_xlfn.NORM.S.INV(RAND())</f>
        <v>1.7415012895579784</v>
      </c>
      <c r="AR695" s="24">
        <f ca="1">SQRT(Inputs!$B$38)*K695+SQRT(1-Inputs!$B$38)*_xlfn.NORM.S.INV(RAND())</f>
        <v>-3.2892243795452414E-2</v>
      </c>
      <c r="AS695" s="24">
        <f ca="1">SQRT(Inputs!$B$38)*L695+SQRT(1-Inputs!$B$38)*_xlfn.NORM.S.INV(RAND())</f>
        <v>0.18069496169183835</v>
      </c>
      <c r="AT695" s="24">
        <f ca="1">SQRT(Inputs!$B$38)*M695+SQRT(1-Inputs!$B$38)*_xlfn.NORM.S.INV(RAND())</f>
        <v>-0.74892565913061471</v>
      </c>
      <c r="AU695" s="15">
        <f ca="1">Inputs!$B$6*EXP($B$8-0.5*C$5^2+C$5*N695)</f>
        <v>4722.4910831385369</v>
      </c>
      <c r="AV695" s="15">
        <f t="shared" ca="1" si="365"/>
        <v>4751.0069860397198</v>
      </c>
      <c r="AW695" s="15">
        <f t="shared" ca="1" si="366"/>
        <v>5783.317009641486</v>
      </c>
      <c r="AX695" s="15">
        <f t="shared" ca="1" si="367"/>
        <v>7494.063501767323</v>
      </c>
      <c r="AY695" s="15">
        <f t="shared" ca="1" si="368"/>
        <v>10191.340530637581</v>
      </c>
      <c r="AZ695" s="15">
        <f t="shared" ca="1" si="369"/>
        <v>11146.616629314904</v>
      </c>
      <c r="BA695" s="15">
        <f t="shared" ca="1" si="370"/>
        <v>13945.700357900139</v>
      </c>
      <c r="BB695" s="15">
        <f t="shared" ca="1" si="371"/>
        <v>16343.283923455818</v>
      </c>
      <c r="BC695" s="15">
        <f t="shared" ca="1" si="372"/>
        <v>21010.995244667476</v>
      </c>
      <c r="BD695" s="15">
        <f t="shared" ca="1" si="373"/>
        <v>25834.028681189589</v>
      </c>
      <c r="BE695" s="15">
        <f t="shared" ca="1" si="374"/>
        <v>28988.89505920084</v>
      </c>
      <c r="BF695" s="15">
        <f ca="1">Inputs!$B$13*EXP($B$9-0.5*C$6^2+C$6*Y695)</f>
        <v>14914.557783952951</v>
      </c>
      <c r="BG695" s="15">
        <f t="shared" ca="1" si="375"/>
        <v>17786.287024421003</v>
      </c>
      <c r="BH695" s="15">
        <f t="shared" ca="1" si="376"/>
        <v>14041.164073604483</v>
      </c>
      <c r="BI695" s="15">
        <f t="shared" ca="1" si="377"/>
        <v>18183.387969261203</v>
      </c>
      <c r="BJ695" s="15">
        <f t="shared" ca="1" si="378"/>
        <v>19054.742279401496</v>
      </c>
      <c r="BK695" s="15">
        <f t="shared" ca="1" si="379"/>
        <v>20580.172895462631</v>
      </c>
      <c r="BL695" s="15">
        <f t="shared" ca="1" si="380"/>
        <v>28762.150481471774</v>
      </c>
      <c r="BM695" s="15">
        <f t="shared" ca="1" si="381"/>
        <v>37901.704953640306</v>
      </c>
      <c r="BN695" s="15">
        <f t="shared" ca="1" si="382"/>
        <v>49794.810515565579</v>
      </c>
      <c r="BO695" s="15">
        <f t="shared" ca="1" si="383"/>
        <v>65834.850829408402</v>
      </c>
      <c r="BP695" s="15">
        <f t="shared" ca="1" si="384"/>
        <v>88180.40999200198</v>
      </c>
      <c r="BQ695" s="15">
        <f ca="1">Inputs!$B$20*EXP($B$10-0.5*C$7^2+C$7*AJ695)</f>
        <v>3394.1861873509451</v>
      </c>
      <c r="BR695" s="15">
        <f t="shared" ca="1" si="385"/>
        <v>6888.721291003455</v>
      </c>
      <c r="BS695" s="15">
        <f t="shared" ca="1" si="386"/>
        <v>8864.3113327872597</v>
      </c>
      <c r="BT695" s="15">
        <f t="shared" ca="1" si="387"/>
        <v>9683.6743126922447</v>
      </c>
      <c r="BU695" s="15">
        <f t="shared" ca="1" si="388"/>
        <v>14670.551183679558</v>
      </c>
      <c r="BV695" s="15">
        <f t="shared" ca="1" si="389"/>
        <v>15772.220652292386</v>
      </c>
      <c r="BW695" s="15">
        <f t="shared" ca="1" si="390"/>
        <v>21811.656597083915</v>
      </c>
      <c r="BX695" s="15">
        <f t="shared" ca="1" si="391"/>
        <v>43253.822038710372</v>
      </c>
      <c r="BY695" s="15">
        <f t="shared" ca="1" si="392"/>
        <v>60225.748490526552</v>
      </c>
      <c r="BZ695" s="15">
        <f t="shared" ca="1" si="393"/>
        <v>87359.381792287109</v>
      </c>
      <c r="CA695" s="15">
        <f t="shared" ca="1" si="394"/>
        <v>107422.21663930148</v>
      </c>
      <c r="CB695" s="15">
        <f ca="1">(AU695*DCF!C$10-DCF!C$5*MAX(AU695*DCF!C$10,0)-MAX(AU695-Inputs!$B$6,0)/Inputs!$B$10)*DCF!C$6</f>
        <v>1044.7837519668456</v>
      </c>
      <c r="CC695" s="15">
        <f ca="1">(AV695*DCF!D$10-DCF!D$5*MAX(AV695*DCF!D$10,0)-MAX(AV695-AU695,0)/Inputs!$B$10)*DCF!D$6</f>
        <v>1151.0729092231284</v>
      </c>
      <c r="CD695" s="15">
        <f ca="1">(AW695*DCF!E$10-DCF!E$5*MAX(AW695*DCF!E$10,0)-MAX(AW695-AV695,0)/Inputs!$B$10)*DCF!E$6</f>
        <v>1102.7568678629161</v>
      </c>
      <c r="CE695" s="15">
        <f ca="1">(AX695*DCF!F$10-DCF!F$5*MAX(AX695*DCF!F$10,0)-MAX(AX695-AW695,0)/Inputs!$B$10)*DCF!F$6</f>
        <v>1279.9781886410065</v>
      </c>
      <c r="CF695" s="15">
        <f ca="1">(AY695*DCF!G$10-DCF!G$5*MAX(AY695*DCF!G$10,0)-MAX(AY695-AX695,0)/Inputs!$B$10)*DCF!G$6</f>
        <v>1581.3590011532958</v>
      </c>
      <c r="CG695" s="15">
        <f ca="1">(AZ695*DCF!H$10-DCF!H$5*MAX(AZ695*DCF!H$10,0)-MAX(AZ695-AY695,0)/Inputs!$B$10)*DCF!H$6</f>
        <v>1994.4972169396024</v>
      </c>
      <c r="CH695" s="15">
        <f ca="1">(BA695*DCF!I$10-DCF!I$5*MAX(BA695*DCF!I$10,0)-MAX(BA695-AZ695,0)/Inputs!$B$10)*DCF!I$6</f>
        <v>2088.2229121717664</v>
      </c>
      <c r="CI695" s="15">
        <f ca="1">(BB695*DCF!J$10-DCF!J$5*MAX(BB695*DCF!J$10,0)-MAX(BB695-BA695,0)/Inputs!$B$10)*DCF!J$6</f>
        <v>2441.2311626305914</v>
      </c>
      <c r="CJ695" s="15">
        <f ca="1">(BC695*DCF!K$10-DCF!K$5*MAX(BC695*DCF!K$10,0)-MAX(BC695-BB695,0)/Inputs!$B$10)*DCF!K$6</f>
        <v>2729.0242665185638</v>
      </c>
      <c r="CK695" s="15">
        <f ca="1">(BD695*DCF!L$10-DCF!L$5*MAX(BD695*DCF!L$10,0)-MAX(BD695-BC695,0)/Inputs!$B$10)*DCF!L$6</f>
        <v>3272.5664691070701</v>
      </c>
      <c r="CL695" s="15">
        <f ca="1">(BE695*DCF!M$10-DCF!M$5*MAX(BE695*DCF!M$10,0)-MAX(BE695-BD695,0)/Inputs!$B$10)*DCF!M$6</f>
        <v>3713.825538263307</v>
      </c>
      <c r="CM695" s="15">
        <f ca="1">(BF695*DCF!C$28-DCF!C$5*MAX(BF695*DCF!C$28,0)-MAX(BF695-Inputs!$B$13,0)/Inputs!$B$17)*DCF!C$6</f>
        <v>3737.1467520389542</v>
      </c>
      <c r="CN695" s="15">
        <f ca="1">(BG695*DCF!D$28-DCF!D$5*MAX(BG695*DCF!D$28,0)-MAX(BG695-BF695,0)/Inputs!$B$17)*DCF!D$6</f>
        <v>4625.8002335478504</v>
      </c>
      <c r="CO695" s="15">
        <f ca="1">(BH695*DCF!E$28-DCF!E$5*MAX(BH695*DCF!E$28,0)-MAX(BH695-BG695,0)/Inputs!$B$17)*DCF!E$6</f>
        <v>3976.7076888387287</v>
      </c>
      <c r="CP695" s="15">
        <f ca="1">(BI695*DCF!F$28-DCF!F$5*MAX(BI695*DCF!F$28,0)-MAX(BI695-BH695,0)/Inputs!$B$17)*DCF!F$6</f>
        <v>4182.1535344850881</v>
      </c>
      <c r="CQ695" s="15">
        <f ca="1">(BJ695*DCF!G$28-DCF!G$5*MAX(BJ695*DCF!G$28,0)-MAX(BJ695-BI695,0)/Inputs!$B$17)*DCF!G$6</f>
        <v>4797.344265267744</v>
      </c>
      <c r="CR695" s="15">
        <f ca="1">(BK695*DCF!H$28-DCF!H$5*MAX(BK695*DCF!H$28,0)-MAX(BK695-BJ695,0)/Inputs!$B$17)*DCF!H$6</f>
        <v>4852.6947037652171</v>
      </c>
      <c r="CS695" s="15">
        <f ca="1">(BL695*DCF!I$28-DCF!I$5*MAX(BL695*DCF!I$28,0)-MAX(BL695-BK695,0)/Inputs!$B$17)*DCF!I$6</f>
        <v>5589.1424188430938</v>
      </c>
      <c r="CT695" s="15">
        <f ca="1">(BM695*DCF!J$28-DCF!J$5*MAX(BM695*DCF!J$28,0)-MAX(BM695-BL695,0)/Inputs!$B$17)*DCF!J$6</f>
        <v>7243.3964051543917</v>
      </c>
      <c r="CU695" s="15">
        <f ca="1">(BN695*DCF!K$28-DCF!K$5*MAX(BN695*DCF!K$28,0)-MAX(BN695-BM695,0)/Inputs!$B$17)*DCF!K$6</f>
        <v>9059.0820553592912</v>
      </c>
      <c r="CV695" s="15">
        <f ca="1">(BO695*DCF!L$28-DCF!L$5*MAX(BO695*DCF!L$28,0)-MAX(BO695-BN695,0)/Inputs!$B$17)*DCF!L$6</f>
        <v>11320.477297615133</v>
      </c>
      <c r="CW695" s="15">
        <f ca="1">(BP695*DCF!M$28-DCF!M$5*MAX(BP695*DCF!M$28,0)-MAX(BP695-BO695,0)/Inputs!$B$17)*DCF!M$6</f>
        <v>14255.456345609062</v>
      </c>
      <c r="CX695" s="15">
        <f ca="1">(BQ695*DCF!C$46-DCF!C$5*MAX(BQ695*DCF!C$46,0)-MAX(BQ695-Inputs!$B$20,0)/Inputs!$B$24)*DCF!C$6</f>
        <v>-873.10821294522759</v>
      </c>
      <c r="CY695" s="15">
        <f ca="1">(BR695*DCF!D$46-DCF!D$5*MAX(BR695*DCF!D$46,0)-MAX(BR695-BQ695,0)/Inputs!$B$24)*DCF!D$6</f>
        <v>-2666.8331987706547</v>
      </c>
      <c r="CZ695" s="15">
        <f ca="1">(BS695*DCF!E$46-DCF!E$5*MAX(BS695*DCF!E$46,0)-MAX(BS695-BR695,0)/Inputs!$B$24)*DCF!E$6</f>
        <v>-1826.9434563636285</v>
      </c>
      <c r="DA695" s="15">
        <f ca="1">(BT695*DCF!F$46-DCF!F$5*MAX(BT695*DCF!F$46,0)-MAX(BT695-BS695,0)/Inputs!$B$24)*DCF!F$6</f>
        <v>-1003.5823513327426</v>
      </c>
      <c r="DB695" s="15">
        <f ca="1">(BU695*DCF!G$46-DCF!G$5*MAX(BU695*DCF!G$46,0)-MAX(BU695-BT695,0)/Inputs!$B$24)*DCF!G$6</f>
        <v>-2170.9752070928384</v>
      </c>
      <c r="DC695" s="15">
        <f ca="1">(BV695*DCF!H$46-DCF!H$5*MAX(BV695*DCF!H$46,0)-MAX(BV695-BU695,0)/Inputs!$B$24)*DCF!H$6</f>
        <v>-342.337037330611</v>
      </c>
      <c r="DD695" s="15">
        <f ca="1">(BW695*DCF!I$46-DCF!I$5*MAX(BW695*DCF!I$46,0)-MAX(BW695-BV695,0)/Inputs!$B$24)*DCF!I$6</f>
        <v>-1229.9397581834608</v>
      </c>
      <c r="DE695" s="15">
        <f ca="1">(BX695*DCF!J$46-DCF!J$5*MAX(BX695*DCF!J$46,0)-MAX(BX695-BW695,0)/Inputs!$B$24)*DCF!J$6</f>
        <v>-3871.7337715001936</v>
      </c>
      <c r="DF695" s="15">
        <f ca="1">(BY695*DCF!K$46-DCF!K$5*MAX(BY695*DCF!K$46,0)-MAX(BY695-BX695,0)/Inputs!$B$24)*DCF!K$6</f>
        <v>-717.37433312081578</v>
      </c>
      <c r="DG695" s="15">
        <f ca="1">(BZ695*DCF!L$46-DCF!L$5*MAX(BZ695*DCF!L$46,0)-MAX(BZ695-BY695,0)/Inputs!$B$24)*DCF!L$6</f>
        <v>-101.68104057637845</v>
      </c>
      <c r="DH695" s="15">
        <f ca="1">(CA695*DCF!M$46-DCF!M$5*MAX(CA695*DCF!M$46,0)-MAX(CA695-BZ695,0)/Inputs!$B$24)*DCF!M$6</f>
        <v>4227.2201094142965</v>
      </c>
      <c r="DI695" s="15">
        <f ca="1">SUM(CB695:CL695)+BE695*DCF!M$10*(1+Inputs!$B$30)*(1-Inputs!$B$33)*(1-Inputs!$B$30/Inputs!$B$31)/(Inputs!$B$29-Inputs!$B$30)*DCF!M$6</f>
        <v>103075.79657268611</v>
      </c>
      <c r="DJ695" s="15">
        <f ca="1">SUM(CM695:CW695)+BP695*DCF!M$28*(1+Inputs!$B$30)*(1-Inputs!$B$33)*(1-Inputs!$B$30/Inputs!$B$31)/(Inputs!$B$29-Inputs!$B$30)*DCF!M$6</f>
        <v>400849.06446445372</v>
      </c>
      <c r="DK695" s="15">
        <f ca="1">SUM(CX695:DH695)+CA695*DCF!M$46*(1+Inputs!$B$30)*(1-Inputs!$B$33)*(1-Inputs!$B$30/Inputs!$B$31)/(Inputs!$B$29-Inputs!$B$30)*DCF!M$6</f>
        <v>155510.18364160488</v>
      </c>
      <c r="DM695" s="15">
        <f ca="1">DI695+DJ695+DK695+Inputs!$B$34+Inputs!$B$36-Inputs!$B$35</f>
        <v>736286.04467874474</v>
      </c>
    </row>
    <row r="696" spans="1:117" x14ac:dyDescent="0.75">
      <c r="A696" s="11">
        <v>683</v>
      </c>
      <c r="C696" s="24">
        <f t="shared" ca="1" si="398"/>
        <v>-0.22704774193973035</v>
      </c>
      <c r="D696" s="24">
        <f t="shared" ca="1" si="398"/>
        <v>-0.14672618587874031</v>
      </c>
      <c r="E696" s="24">
        <f t="shared" ca="1" si="398"/>
        <v>0.94642775598233186</v>
      </c>
      <c r="F696" s="24">
        <f t="shared" ca="1" si="398"/>
        <v>-0.40203310299523309</v>
      </c>
      <c r="G696" s="24">
        <f t="shared" ca="1" si="398"/>
        <v>4.4525311518628097E-2</v>
      </c>
      <c r="H696" s="24">
        <f t="shared" ca="1" si="398"/>
        <v>0.36720917498056932</v>
      </c>
      <c r="I696" s="24">
        <f t="shared" ca="1" si="398"/>
        <v>-0.14782643211353966</v>
      </c>
      <c r="J696" s="24">
        <f t="shared" ca="1" si="398"/>
        <v>-0.48609618474833521</v>
      </c>
      <c r="K696" s="24">
        <f t="shared" ca="1" si="398"/>
        <v>-0.78529543772005928</v>
      </c>
      <c r="L696" s="24">
        <f t="shared" ca="1" si="398"/>
        <v>2.2353980854514064</v>
      </c>
      <c r="M696" s="24">
        <f t="shared" ca="1" si="398"/>
        <v>1.3224934667628419</v>
      </c>
      <c r="N696" s="24">
        <f ca="1">SQRT(Inputs!$B$38)*C696+SQRT(1-Inputs!$B$38)*_xlfn.NORM.S.INV(RAND())</f>
        <v>-0.28744517093073157</v>
      </c>
      <c r="O696" s="24">
        <f ca="1">SQRT(Inputs!$B$38)*D696+SQRT(1-Inputs!$B$38)*_xlfn.NORM.S.INV(RAND())</f>
        <v>0.36969257369371222</v>
      </c>
      <c r="P696" s="24">
        <f ca="1">SQRT(Inputs!$B$38)*E696+SQRT(1-Inputs!$B$38)*_xlfn.NORM.S.INV(RAND())</f>
        <v>1.8187684043834744</v>
      </c>
      <c r="Q696" s="24">
        <f ca="1">SQRT(Inputs!$B$38)*F696+SQRT(1-Inputs!$B$38)*_xlfn.NORM.S.INV(RAND())</f>
        <v>0.10451587746606408</v>
      </c>
      <c r="R696" s="24">
        <f ca="1">SQRT(Inputs!$B$38)*G696+SQRT(1-Inputs!$B$38)*_xlfn.NORM.S.INV(RAND())</f>
        <v>-0.4095402627689726</v>
      </c>
      <c r="S696" s="24">
        <f ca="1">SQRT(Inputs!$B$38)*H696+SQRT(1-Inputs!$B$38)*_xlfn.NORM.S.INV(RAND())</f>
        <v>0.69925261683438944</v>
      </c>
      <c r="T696" s="24">
        <f ca="1">SQRT(Inputs!$B$38)*I696+SQRT(1-Inputs!$B$38)*_xlfn.NORM.S.INV(RAND())</f>
        <v>-0.60723073152212392</v>
      </c>
      <c r="U696" s="24">
        <f ca="1">SQRT(Inputs!$B$38)*J696+SQRT(1-Inputs!$B$38)*_xlfn.NORM.S.INV(RAND())</f>
        <v>-1.2473605823508083</v>
      </c>
      <c r="V696" s="24">
        <f ca="1">SQRT(Inputs!$B$38)*K696+SQRT(1-Inputs!$B$38)*_xlfn.NORM.S.INV(RAND())</f>
        <v>-0.37761785830546568</v>
      </c>
      <c r="W696" s="24">
        <f ca="1">SQRT(Inputs!$B$38)*L696+SQRT(1-Inputs!$B$38)*_xlfn.NORM.S.INV(RAND())</f>
        <v>0.78283202428936249</v>
      </c>
      <c r="X696" s="24">
        <f ca="1">SQRT(Inputs!$B$38)*M696+SQRT(1-Inputs!$B$38)*_xlfn.NORM.S.INV(RAND())</f>
        <v>3.780488007864391E-2</v>
      </c>
      <c r="Y696" s="24">
        <f ca="1">SQRT(Inputs!$B$38)*C696+SQRT(1-Inputs!$B$38)*_xlfn.NORM.S.INV(RAND())</f>
        <v>-0.22755266094486765</v>
      </c>
      <c r="Z696" s="24">
        <f ca="1">SQRT(Inputs!$B$38)*D696+SQRT(1-Inputs!$B$38)*_xlfn.NORM.S.INV(RAND())</f>
        <v>0.9278288074909955</v>
      </c>
      <c r="AA696" s="24">
        <f ca="1">SQRT(Inputs!$B$38)*E696+SQRT(1-Inputs!$B$38)*_xlfn.NORM.S.INV(RAND())</f>
        <v>-0.88995207168471269</v>
      </c>
      <c r="AB696" s="24">
        <f ca="1">SQRT(Inputs!$B$38)*F696+SQRT(1-Inputs!$B$38)*_xlfn.NORM.S.INV(RAND())</f>
        <v>0.3568342592390461</v>
      </c>
      <c r="AC696" s="24">
        <f ca="1">SQRT(Inputs!$B$38)*G696+SQRT(1-Inputs!$B$38)*_xlfn.NORM.S.INV(RAND())</f>
        <v>-0.57808916350700812</v>
      </c>
      <c r="AD696" s="24">
        <f ca="1">SQRT(Inputs!$B$38)*H696+SQRT(1-Inputs!$B$38)*_xlfn.NORM.S.INV(RAND())</f>
        <v>0.36002503941868069</v>
      </c>
      <c r="AE696" s="24">
        <f ca="1">SQRT(Inputs!$B$38)*I696+SQRT(1-Inputs!$B$38)*_xlfn.NORM.S.INV(RAND())</f>
        <v>0.14646793495075217</v>
      </c>
      <c r="AF696" s="24">
        <f ca="1">SQRT(Inputs!$B$38)*J696+SQRT(1-Inputs!$B$38)*_xlfn.NORM.S.INV(RAND())</f>
        <v>1.5076836922301631</v>
      </c>
      <c r="AG696" s="24">
        <f ca="1">SQRT(Inputs!$B$38)*K696+SQRT(1-Inputs!$B$38)*_xlfn.NORM.S.INV(RAND())</f>
        <v>-0.58036292845424542</v>
      </c>
      <c r="AH696" s="24">
        <f ca="1">SQRT(Inputs!$B$38)*L696+SQRT(1-Inputs!$B$38)*_xlfn.NORM.S.INV(RAND())</f>
        <v>1.4316598506363762</v>
      </c>
      <c r="AI696" s="24">
        <f ca="1">SQRT(Inputs!$B$38)*M696+SQRT(1-Inputs!$B$38)*_xlfn.NORM.S.INV(RAND())</f>
        <v>0.82079392464794021</v>
      </c>
      <c r="AJ696" s="24">
        <f ca="1">SQRT(Inputs!$B$38)*C696+SQRT(1-Inputs!$B$38)*_xlfn.NORM.S.INV(RAND())</f>
        <v>-8.0814623513604161E-2</v>
      </c>
      <c r="AK696" s="24">
        <f ca="1">SQRT(Inputs!$B$38)*D696+SQRT(1-Inputs!$B$38)*_xlfn.NORM.S.INV(RAND())</f>
        <v>-0.16566920185693479</v>
      </c>
      <c r="AL696" s="24">
        <f ca="1">SQRT(Inputs!$B$38)*E696+SQRT(1-Inputs!$B$38)*_xlfn.NORM.S.INV(RAND())</f>
        <v>0.61309985376169895</v>
      </c>
      <c r="AM696" s="24">
        <f ca="1">SQRT(Inputs!$B$38)*F696+SQRT(1-Inputs!$B$38)*_xlfn.NORM.S.INV(RAND())</f>
        <v>-0.77627902521336867</v>
      </c>
      <c r="AN696" s="24">
        <f ca="1">SQRT(Inputs!$B$38)*G696+SQRT(1-Inputs!$B$38)*_xlfn.NORM.S.INV(RAND())</f>
        <v>-7.2202894689034569E-2</v>
      </c>
      <c r="AO696" s="24">
        <f ca="1">SQRT(Inputs!$B$38)*H696+SQRT(1-Inputs!$B$38)*_xlfn.NORM.S.INV(RAND())</f>
        <v>0.52833987253702153</v>
      </c>
      <c r="AP696" s="24">
        <f ca="1">SQRT(Inputs!$B$38)*I696+SQRT(1-Inputs!$B$38)*_xlfn.NORM.S.INV(RAND())</f>
        <v>-0.34333527047949158</v>
      </c>
      <c r="AQ696" s="24">
        <f ca="1">SQRT(Inputs!$B$38)*J696+SQRT(1-Inputs!$B$38)*_xlfn.NORM.S.INV(RAND())</f>
        <v>-1.3585260464911262</v>
      </c>
      <c r="AR696" s="24">
        <f ca="1">SQRT(Inputs!$B$38)*K696+SQRT(1-Inputs!$B$38)*_xlfn.NORM.S.INV(RAND())</f>
        <v>-0.87081678284870612</v>
      </c>
      <c r="AS696" s="24">
        <f ca="1">SQRT(Inputs!$B$38)*L696+SQRT(1-Inputs!$B$38)*_xlfn.NORM.S.INV(RAND())</f>
        <v>1.6313193716702699</v>
      </c>
      <c r="AT696" s="24">
        <f ca="1">SQRT(Inputs!$B$38)*M696+SQRT(1-Inputs!$B$38)*_xlfn.NORM.S.INV(RAND())</f>
        <v>0.98435183321485731</v>
      </c>
      <c r="AU696" s="15">
        <f ca="1">Inputs!$B$6*EXP($B$8-0.5*C$5^2+C$5*N696)</f>
        <v>4736.6375360862639</v>
      </c>
      <c r="AV696" s="15">
        <f t="shared" ca="1" si="365"/>
        <v>6087.6798095690756</v>
      </c>
      <c r="AW696" s="15">
        <f t="shared" ca="1" si="366"/>
        <v>9486.5997206475822</v>
      </c>
      <c r="AX696" s="15">
        <f t="shared" ca="1" si="367"/>
        <v>11734.411643761634</v>
      </c>
      <c r="AY696" s="15">
        <f t="shared" ca="1" si="368"/>
        <v>13670.889265596526</v>
      </c>
      <c r="AZ696" s="15">
        <f t="shared" ca="1" si="369"/>
        <v>18058.183075072528</v>
      </c>
      <c r="BA696" s="15">
        <f t="shared" ca="1" si="370"/>
        <v>20737.87243900674</v>
      </c>
      <c r="BB696" s="15">
        <f t="shared" ca="1" si="371"/>
        <v>22406.746499536934</v>
      </c>
      <c r="BC696" s="15">
        <f t="shared" ca="1" si="372"/>
        <v>26460.254157737734</v>
      </c>
      <c r="BD696" s="15">
        <f t="shared" ca="1" si="373"/>
        <v>34878.91988351223</v>
      </c>
      <c r="BE696" s="15">
        <f t="shared" ca="1" si="374"/>
        <v>42887.061659864274</v>
      </c>
      <c r="BF696" s="15">
        <f ca="1">Inputs!$B$13*EXP($B$9-0.5*C$6^2+C$6*Y696)</f>
        <v>13220.942993622693</v>
      </c>
      <c r="BG696" s="15">
        <f t="shared" ca="1" si="375"/>
        <v>19049.327059069768</v>
      </c>
      <c r="BH696" s="15">
        <f t="shared" ca="1" si="376"/>
        <v>20080.816899869646</v>
      </c>
      <c r="BI696" s="15">
        <f t="shared" ca="1" si="377"/>
        <v>25969.83799709073</v>
      </c>
      <c r="BJ696" s="15">
        <f t="shared" ca="1" si="378"/>
        <v>29291.885181627138</v>
      </c>
      <c r="BK696" s="15">
        <f t="shared" ca="1" si="379"/>
        <v>37756.237439269273</v>
      </c>
      <c r="BL696" s="15">
        <f t="shared" ca="1" si="380"/>
        <v>47267.709464224004</v>
      </c>
      <c r="BM696" s="15">
        <f t="shared" ca="1" si="381"/>
        <v>70070.348262568747</v>
      </c>
      <c r="BN696" s="15">
        <f t="shared" ca="1" si="382"/>
        <v>80387.908443106731</v>
      </c>
      <c r="BO696" s="15">
        <f t="shared" ca="1" si="383"/>
        <v>116817.98318061949</v>
      </c>
      <c r="BP696" s="15">
        <f t="shared" ca="1" si="384"/>
        <v>157793.09360246736</v>
      </c>
      <c r="BQ696" s="15">
        <f ca="1">Inputs!$B$20*EXP($B$10-0.5*C$7^2+C$7*AJ696)</f>
        <v>4168.3065856990588</v>
      </c>
      <c r="BR696" s="15">
        <f t="shared" ca="1" si="385"/>
        <v>5365.9753071767727</v>
      </c>
      <c r="BS696" s="15">
        <f t="shared" ca="1" si="386"/>
        <v>8762.9228389067393</v>
      </c>
      <c r="BT696" s="15">
        <f t="shared" ca="1" si="387"/>
        <v>9856.0693038050176</v>
      </c>
      <c r="BU696" s="15">
        <f t="shared" ca="1" si="388"/>
        <v>13422.761130408013</v>
      </c>
      <c r="BV696" s="15">
        <f t="shared" ca="1" si="389"/>
        <v>21035.603311856834</v>
      </c>
      <c r="BW696" s="15">
        <f t="shared" ca="1" si="390"/>
        <v>27296.598526947229</v>
      </c>
      <c r="BX696" s="15">
        <f t="shared" ca="1" si="391"/>
        <v>29076.430102310183</v>
      </c>
      <c r="BY696" s="15">
        <f t="shared" ca="1" si="392"/>
        <v>34488.522263589875</v>
      </c>
      <c r="BZ696" s="15">
        <f t="shared" ca="1" si="393"/>
        <v>65315.597526394515</v>
      </c>
      <c r="CA696" s="15">
        <f t="shared" ca="1" si="394"/>
        <v>109286.42962616087</v>
      </c>
      <c r="CB696" s="15">
        <f ca="1">(AU696*DCF!C$10-DCF!C$5*MAX(AU696*DCF!C$10,0)-MAX(AU696-Inputs!$B$6,0)/Inputs!$B$10)*DCF!C$6</f>
        <v>1044.6828852358531</v>
      </c>
      <c r="CC696" s="15">
        <f ca="1">(AV696*DCF!D$10-DCF!D$5*MAX(AV696*DCF!D$10,0)-MAX(AV696-AU696,0)/Inputs!$B$10)*DCF!D$6</f>
        <v>1154.4144118049426</v>
      </c>
      <c r="CD696" s="15">
        <f ca="1">(AW696*DCF!E$10-DCF!E$5*MAX(AW696*DCF!E$10,0)-MAX(AW696-AV696,0)/Inputs!$B$10)*DCF!E$6</f>
        <v>1424.7273425900541</v>
      </c>
      <c r="CE696" s="15">
        <f ca="1">(AX696*DCF!F$10-DCF!F$5*MAX(AX696*DCF!F$10,0)-MAX(AX696-AW696,0)/Inputs!$B$10)*DCF!F$6</f>
        <v>2093.8894294916645</v>
      </c>
      <c r="CF696" s="15">
        <f ca="1">(AY696*DCF!G$10-DCF!G$5*MAX(AY696*DCF!G$10,0)-MAX(AY696-AX696,0)/Inputs!$B$10)*DCF!G$6</f>
        <v>2444.5234889869425</v>
      </c>
      <c r="CG696" s="15">
        <f ca="1">(AZ696*DCF!H$10-DCF!H$5*MAX(AZ696*DCF!H$10,0)-MAX(AZ696-AY696,0)/Inputs!$B$10)*DCF!H$6</f>
        <v>2726.9665283199292</v>
      </c>
      <c r="CH696" s="15">
        <f ca="1">(BA696*DCF!I$10-DCF!I$5*MAX(BA696*DCF!I$10,0)-MAX(BA696-AZ696,0)/Inputs!$B$10)*DCF!I$6</f>
        <v>3348.489831198794</v>
      </c>
      <c r="CI696" s="15">
        <f ca="1">(BB696*DCF!J$10-DCF!J$5*MAX(BB696*DCF!J$10,0)-MAX(BB696-BA696,0)/Inputs!$B$10)*DCF!J$6</f>
        <v>3592.1593272038572</v>
      </c>
      <c r="CJ696" s="15">
        <f ca="1">(BC696*DCF!K$10-DCF!K$5*MAX(BC696*DCF!K$10,0)-MAX(BC696-BB696,0)/Inputs!$B$10)*DCF!K$6</f>
        <v>3692.2465988458425</v>
      </c>
      <c r="CK696" s="15">
        <f ca="1">(BD696*DCF!L$10-DCF!L$5*MAX(BD696*DCF!L$10,0)-MAX(BD696-BC696,0)/Inputs!$B$10)*DCF!L$6</f>
        <v>4171.7345864095969</v>
      </c>
      <c r="CL696" s="15">
        <f ca="1">(BE696*DCF!M$10-DCF!M$5*MAX(BE696*DCF!M$10,0)-MAX(BE696-BD696,0)/Inputs!$B$10)*DCF!M$6</f>
        <v>5095.2610020218326</v>
      </c>
      <c r="CM696" s="15">
        <f ca="1">(BF696*DCF!C$28-DCF!C$5*MAX(BF696*DCF!C$28,0)-MAX(BF696-Inputs!$B$13,0)/Inputs!$B$17)*DCF!C$6</f>
        <v>3611.4016804762514</v>
      </c>
      <c r="CN696" s="15">
        <f ca="1">(BG696*DCF!D$28-DCF!D$5*MAX(BG696*DCF!D$28,0)-MAX(BG696-BF696,0)/Inputs!$B$17)*DCF!D$6</f>
        <v>4367.0046185901519</v>
      </c>
      <c r="CO696" s="15">
        <f ca="1">(BH696*DCF!E$28-DCF!E$5*MAX(BH696*DCF!E$28,0)-MAX(BH696-BG696,0)/Inputs!$B$17)*DCF!E$6</f>
        <v>5483.9524645849142</v>
      </c>
      <c r="CP696" s="15">
        <f ca="1">(BI696*DCF!F$28-DCF!F$5*MAX(BI696*DCF!F$28,0)-MAX(BI696-BH696,0)/Inputs!$B$17)*DCF!F$6</f>
        <v>5977.9375744506742</v>
      </c>
      <c r="CQ696" s="15">
        <f ca="1">(BJ696*DCF!G$28-DCF!G$5*MAX(BJ696*DCF!G$28,0)-MAX(BJ696-BI696,0)/Inputs!$B$17)*DCF!G$6</f>
        <v>7041.2663286456536</v>
      </c>
      <c r="CR696" s="15">
        <f ca="1">(BK696*DCF!H$28-DCF!H$5*MAX(BK696*DCF!H$28,0)-MAX(BK696-BJ696,0)/Inputs!$B$17)*DCF!H$6</f>
        <v>8022.4112719785116</v>
      </c>
      <c r="CS696" s="15">
        <f ca="1">(BL696*DCF!I$28-DCF!I$5*MAX(BL696*DCF!I$28,0)-MAX(BL696-BK696,0)/Inputs!$B$17)*DCF!I$6</f>
        <v>9749.9576062300985</v>
      </c>
      <c r="CT696" s="15">
        <f ca="1">(BM696*DCF!J$28-DCF!J$5*MAX(BM696*DCF!J$28,0)-MAX(BM696-BL696,0)/Inputs!$B$17)*DCF!J$6</f>
        <v>12608.06101863714</v>
      </c>
      <c r="CU696" s="15">
        <f ca="1">(BN696*DCF!K$28-DCF!K$5*MAX(BN696*DCF!K$28,0)-MAX(BN696-BM696,0)/Inputs!$B$17)*DCF!K$6</f>
        <v>15712.814706136016</v>
      </c>
      <c r="CV696" s="15">
        <f ca="1">(BO696*DCF!L$28-DCF!L$5*MAX(BO696*DCF!L$28,0)-MAX(BO696-BN696,0)/Inputs!$B$17)*DCF!L$6</f>
        <v>19185.51593605828</v>
      </c>
      <c r="CW696" s="15">
        <f ca="1">(BP696*DCF!M$28-DCF!M$5*MAX(BP696*DCF!M$28,0)-MAX(BP696-BO696,0)/Inputs!$B$17)*DCF!M$6</f>
        <v>25405.811469952099</v>
      </c>
      <c r="CX696" s="15">
        <f ca="1">(BQ696*DCF!C$46-DCF!C$5*MAX(BQ696*DCF!C$46,0)-MAX(BQ696-Inputs!$B$20,0)/Inputs!$B$24)*DCF!C$6</f>
        <v>-1409.4502903226735</v>
      </c>
      <c r="CY696" s="15">
        <f ca="1">(BR696*DCF!D$46-DCF!D$5*MAX(BR696*DCF!D$46,0)-MAX(BR696-BQ696,0)/Inputs!$B$24)*DCF!D$6</f>
        <v>-1426.8821506748334</v>
      </c>
      <c r="CZ696" s="15">
        <f ca="1">(BS696*DCF!E$46-DCF!E$5*MAX(BS696*DCF!E$46,0)-MAX(BS696-BR696,0)/Inputs!$B$24)*DCF!E$6</f>
        <v>-2375.2140836156286</v>
      </c>
      <c r="DA696" s="15">
        <f ca="1">(BT696*DCF!F$46-DCF!F$5*MAX(BT696*DCF!F$46,0)-MAX(BT696-BS696,0)/Inputs!$B$24)*DCF!F$6</f>
        <v>-1115.8304663920978</v>
      </c>
      <c r="DB696" s="15">
        <f ca="1">(BU696*DCF!G$46-DCF!G$5*MAX(BU696*DCF!G$46,0)-MAX(BU696-BT696,0)/Inputs!$B$24)*DCF!G$6</f>
        <v>-1651.2798255323617</v>
      </c>
      <c r="DC696" s="15">
        <f ca="1">(BV696*DCF!H$46-DCF!H$5*MAX(BV696*DCF!H$46,0)-MAX(BV696-BU696,0)/Inputs!$B$24)*DCF!H$6</f>
        <v>-2365.6440632272847</v>
      </c>
      <c r="DD696" s="15">
        <f ca="1">(BW696*DCF!I$46-DCF!I$5*MAX(BW696*DCF!I$46,0)-MAX(BW696-BV696,0)/Inputs!$B$24)*DCF!I$6</f>
        <v>-1166.8639938645367</v>
      </c>
      <c r="DE696" s="15">
        <f ca="1">(BX696*DCF!J$46-DCF!J$5*MAX(BX696*DCF!J$46,0)-MAX(BX696-BW696,0)/Inputs!$B$24)*DCF!J$6</f>
        <v>747.69355777197222</v>
      </c>
      <c r="DF696" s="15">
        <f ca="1">(BY696*DCF!K$46-DCF!K$5*MAX(BY696*DCF!K$46,0)-MAX(BY696-BX696,0)/Inputs!$B$24)*DCF!K$6</f>
        <v>644.28095777219551</v>
      </c>
      <c r="DG696" s="15">
        <f ca="1">(BZ696*DCF!L$46-DCF!L$5*MAX(BZ696*DCF!L$46,0)-MAX(BZ696-BY696,0)/Inputs!$B$24)*DCF!L$6</f>
        <v>-2461.3042890062011</v>
      </c>
      <c r="DH696" s="15">
        <f ca="1">(CA696*DCF!M$46-DCF!M$5*MAX(CA696*DCF!M$46,0)-MAX(CA696-BZ696,0)/Inputs!$B$24)*DCF!M$6</f>
        <v>-624.74793193918345</v>
      </c>
      <c r="DI696" s="15">
        <f ca="1">SUM(CB696:CL696)+BE696*DCF!M$10*(1+Inputs!$B$30)*(1-Inputs!$B$33)*(1-Inputs!$B$30/Inputs!$B$31)/(Inputs!$B$29-Inputs!$B$30)*DCF!M$6</f>
        <v>150144.35515419071</v>
      </c>
      <c r="DJ696" s="15">
        <f ca="1">SUM(CM696:CW696)+BP696*DCF!M$28*(1+Inputs!$B$30)*(1-Inputs!$B$33)*(1-Inputs!$B$30/Inputs!$B$31)/(Inputs!$B$29-Inputs!$B$30)*DCF!M$6</f>
        <v>702686.48946682608</v>
      </c>
      <c r="DK696" s="15">
        <f ca="1">SUM(CX696:DH696)+CA696*DCF!M$46*(1+Inputs!$B$30)*(1-Inputs!$B$33)*(1-Inputs!$B$30/Inputs!$B$31)/(Inputs!$B$29-Inputs!$B$30)*DCF!M$6</f>
        <v>155764.52342820668</v>
      </c>
      <c r="DM696" s="15">
        <f ca="1">DI696+DJ696+DK696+Inputs!$B$34+Inputs!$B$36-Inputs!$B$35</f>
        <v>1085446.3680492234</v>
      </c>
    </row>
    <row r="697" spans="1:117" x14ac:dyDescent="0.75">
      <c r="A697" s="11">
        <v>684</v>
      </c>
      <c r="C697" s="24">
        <f t="shared" ca="1" si="398"/>
        <v>1.4305524589308929</v>
      </c>
      <c r="D697" s="24">
        <f t="shared" ca="1" si="398"/>
        <v>0.98952025047795256</v>
      </c>
      <c r="E697" s="24">
        <f t="shared" ca="1" si="398"/>
        <v>0.28048561175033082</v>
      </c>
      <c r="F697" s="24">
        <f t="shared" ca="1" si="398"/>
        <v>1.3959649800081817</v>
      </c>
      <c r="G697" s="24">
        <f t="shared" ca="1" si="398"/>
        <v>7.8403462556420542E-2</v>
      </c>
      <c r="H697" s="24">
        <f t="shared" ca="1" si="398"/>
        <v>-1.0036049206936524</v>
      </c>
      <c r="I697" s="24">
        <f t="shared" ca="1" si="398"/>
        <v>0.27753564684786641</v>
      </c>
      <c r="J697" s="24">
        <f t="shared" ca="1" si="398"/>
        <v>-0.14857826650499117</v>
      </c>
      <c r="K697" s="24">
        <f t="shared" ca="1" si="398"/>
        <v>2.3480874192832832</v>
      </c>
      <c r="L697" s="24">
        <f t="shared" ca="1" si="398"/>
        <v>1.4068016249841053</v>
      </c>
      <c r="M697" s="24">
        <f t="shared" ca="1" si="398"/>
        <v>3.2313209125489552E-2</v>
      </c>
      <c r="N697" s="24">
        <f ca="1">SQRT(Inputs!$B$38)*C697+SQRT(1-Inputs!$B$38)*_xlfn.NORM.S.INV(RAND())</f>
        <v>0.75445985094385293</v>
      </c>
      <c r="O697" s="24">
        <f ca="1">SQRT(Inputs!$B$38)*D697+SQRT(1-Inputs!$B$38)*_xlfn.NORM.S.INV(RAND())</f>
        <v>0.12399414307790402</v>
      </c>
      <c r="P697" s="24">
        <f ca="1">SQRT(Inputs!$B$38)*E697+SQRT(1-Inputs!$B$38)*_xlfn.NORM.S.INV(RAND())</f>
        <v>0.79034392934812969</v>
      </c>
      <c r="Q697" s="24">
        <f ca="1">SQRT(Inputs!$B$38)*F697+SQRT(1-Inputs!$B$38)*_xlfn.NORM.S.INV(RAND())</f>
        <v>1.4690789492623135</v>
      </c>
      <c r="R697" s="24">
        <f ca="1">SQRT(Inputs!$B$38)*G697+SQRT(1-Inputs!$B$38)*_xlfn.NORM.S.INV(RAND())</f>
        <v>-0.23194891804835424</v>
      </c>
      <c r="S697" s="24">
        <f ca="1">SQRT(Inputs!$B$38)*H697+SQRT(1-Inputs!$B$38)*_xlfn.NORM.S.INV(RAND())</f>
        <v>-1.0828291339859439</v>
      </c>
      <c r="T697" s="24">
        <f ca="1">SQRT(Inputs!$B$38)*I697+SQRT(1-Inputs!$B$38)*_xlfn.NORM.S.INV(RAND())</f>
        <v>-0.61671932222758841</v>
      </c>
      <c r="U697" s="24">
        <f ca="1">SQRT(Inputs!$B$38)*J697+SQRT(1-Inputs!$B$38)*_xlfn.NORM.S.INV(RAND())</f>
        <v>0.41684282738503126</v>
      </c>
      <c r="V697" s="24">
        <f ca="1">SQRT(Inputs!$B$38)*K697+SQRT(1-Inputs!$B$38)*_xlfn.NORM.S.INV(RAND())</f>
        <v>1.7782001075573053</v>
      </c>
      <c r="W697" s="24">
        <f ca="1">SQRT(Inputs!$B$38)*L697+SQRT(1-Inputs!$B$38)*_xlfn.NORM.S.INV(RAND())</f>
        <v>0.25613645174901489</v>
      </c>
      <c r="X697" s="24">
        <f ca="1">SQRT(Inputs!$B$38)*M697+SQRT(1-Inputs!$B$38)*_xlfn.NORM.S.INV(RAND())</f>
        <v>1.7637755812033289</v>
      </c>
      <c r="Y697" s="24">
        <f ca="1">SQRT(Inputs!$B$38)*C697+SQRT(1-Inputs!$B$38)*_xlfn.NORM.S.INV(RAND())</f>
        <v>1.1684459279334583</v>
      </c>
      <c r="Z697" s="24">
        <f ca="1">SQRT(Inputs!$B$38)*D697+SQRT(1-Inputs!$B$38)*_xlfn.NORM.S.INV(RAND())</f>
        <v>1.167266730985216</v>
      </c>
      <c r="AA697" s="24">
        <f ca="1">SQRT(Inputs!$B$38)*E697+SQRT(1-Inputs!$B$38)*_xlfn.NORM.S.INV(RAND())</f>
        <v>0.18610030545700909</v>
      </c>
      <c r="AB697" s="24">
        <f ca="1">SQRT(Inputs!$B$38)*F697+SQRT(1-Inputs!$B$38)*_xlfn.NORM.S.INV(RAND())</f>
        <v>-0.1812673891708787</v>
      </c>
      <c r="AC697" s="24">
        <f ca="1">SQRT(Inputs!$B$38)*G697+SQRT(1-Inputs!$B$38)*_xlfn.NORM.S.INV(RAND())</f>
        <v>-0.14657732769718054</v>
      </c>
      <c r="AD697" s="24">
        <f ca="1">SQRT(Inputs!$B$38)*H697+SQRT(1-Inputs!$B$38)*_xlfn.NORM.S.INV(RAND())</f>
        <v>-6.3635479533938277E-2</v>
      </c>
      <c r="AE697" s="24">
        <f ca="1">SQRT(Inputs!$B$38)*I697+SQRT(1-Inputs!$B$38)*_xlfn.NORM.S.INV(RAND())</f>
        <v>0.87840910490023505</v>
      </c>
      <c r="AF697" s="24">
        <f ca="1">SQRT(Inputs!$B$38)*J697+SQRT(1-Inputs!$B$38)*_xlfn.NORM.S.INV(RAND())</f>
        <v>0.21175974875516024</v>
      </c>
      <c r="AG697" s="24">
        <f ca="1">SQRT(Inputs!$B$38)*K697+SQRT(1-Inputs!$B$38)*_xlfn.NORM.S.INV(RAND())</f>
        <v>1.2844901440794012</v>
      </c>
      <c r="AH697" s="24">
        <f ca="1">SQRT(Inputs!$B$38)*L697+SQRT(1-Inputs!$B$38)*_xlfn.NORM.S.INV(RAND())</f>
        <v>0.1248592121033264</v>
      </c>
      <c r="AI697" s="24">
        <f ca="1">SQRT(Inputs!$B$38)*M697+SQRT(1-Inputs!$B$38)*_xlfn.NORM.S.INV(RAND())</f>
        <v>1.4476583473538926</v>
      </c>
      <c r="AJ697" s="24">
        <f ca="1">SQRT(Inputs!$B$38)*C697+SQRT(1-Inputs!$B$38)*_xlfn.NORM.S.INV(RAND())</f>
        <v>0.77193393052222481</v>
      </c>
      <c r="AK697" s="24">
        <f ca="1">SQRT(Inputs!$B$38)*D697+SQRT(1-Inputs!$B$38)*_xlfn.NORM.S.INV(RAND())</f>
        <v>0.40474747024934465</v>
      </c>
      <c r="AL697" s="24">
        <f ca="1">SQRT(Inputs!$B$38)*E697+SQRT(1-Inputs!$B$38)*_xlfn.NORM.S.INV(RAND())</f>
        <v>-1.2079104601325796</v>
      </c>
      <c r="AM697" s="24">
        <f ca="1">SQRT(Inputs!$B$38)*F697+SQRT(1-Inputs!$B$38)*_xlfn.NORM.S.INV(RAND())</f>
        <v>3.0649855528214385</v>
      </c>
      <c r="AN697" s="24">
        <f ca="1">SQRT(Inputs!$B$38)*G697+SQRT(1-Inputs!$B$38)*_xlfn.NORM.S.INV(RAND())</f>
        <v>1.1691541378292842</v>
      </c>
      <c r="AO697" s="24">
        <f ca="1">SQRT(Inputs!$B$38)*H697+SQRT(1-Inputs!$B$38)*_xlfn.NORM.S.INV(RAND())</f>
        <v>-0.41076785882303479</v>
      </c>
      <c r="AP697" s="24">
        <f ca="1">SQRT(Inputs!$B$38)*I697+SQRT(1-Inputs!$B$38)*_xlfn.NORM.S.INV(RAND())</f>
        <v>0.74612771379988585</v>
      </c>
      <c r="AQ697" s="24">
        <f ca="1">SQRT(Inputs!$B$38)*J697+SQRT(1-Inputs!$B$38)*_xlfn.NORM.S.INV(RAND())</f>
        <v>0.28067084260186426</v>
      </c>
      <c r="AR697" s="24">
        <f ca="1">SQRT(Inputs!$B$38)*K697+SQRT(1-Inputs!$B$38)*_xlfn.NORM.S.INV(RAND())</f>
        <v>1.1800413680368902</v>
      </c>
      <c r="AS697" s="24">
        <f ca="1">SQRT(Inputs!$B$38)*L697+SQRT(1-Inputs!$B$38)*_xlfn.NORM.S.INV(RAND())</f>
        <v>0.33871675531201551</v>
      </c>
      <c r="AT697" s="24">
        <f ca="1">SQRT(Inputs!$B$38)*M697+SQRT(1-Inputs!$B$38)*_xlfn.NORM.S.INV(RAND())</f>
        <v>0.36041373118122361</v>
      </c>
      <c r="AU697" s="15">
        <f ca="1">Inputs!$B$6*EXP($B$8-0.5*C$5^2+C$5*N697)</f>
        <v>5606.820894719539</v>
      </c>
      <c r="AV697" s="15">
        <f t="shared" ca="1" si="365"/>
        <v>6950.3906231481105</v>
      </c>
      <c r="AW697" s="15">
        <f t="shared" ca="1" si="366"/>
        <v>9428.1132257934223</v>
      </c>
      <c r="AX697" s="15">
        <f t="shared" ca="1" si="367"/>
        <v>13829.724921276111</v>
      </c>
      <c r="AY697" s="15">
        <f t="shared" ca="1" si="368"/>
        <v>16449.643303818408</v>
      </c>
      <c r="AZ697" s="15">
        <f t="shared" ca="1" si="369"/>
        <v>17856.93984384857</v>
      </c>
      <c r="BA697" s="15">
        <f t="shared" ca="1" si="370"/>
        <v>20486.41172028178</v>
      </c>
      <c r="BB697" s="15">
        <f t="shared" ca="1" si="371"/>
        <v>26151.283331629118</v>
      </c>
      <c r="BC697" s="15">
        <f t="shared" ca="1" si="372"/>
        <v>38026.405543065819</v>
      </c>
      <c r="BD697" s="15">
        <f t="shared" ca="1" si="373"/>
        <v>47715.484783025997</v>
      </c>
      <c r="BE697" s="15">
        <f t="shared" ca="1" si="374"/>
        <v>68658.537410536141</v>
      </c>
      <c r="BF697" s="15">
        <f ca="1">Inputs!$B$13*EXP($B$9-0.5*C$6^2+C$6*Y697)</f>
        <v>17436.324737038402</v>
      </c>
      <c r="BG697" s="15">
        <f t="shared" ca="1" si="375"/>
        <v>26232.236864606883</v>
      </c>
      <c r="BH697" s="15">
        <f t="shared" ca="1" si="376"/>
        <v>33055.683392913081</v>
      </c>
      <c r="BI697" s="15">
        <f t="shared" ca="1" si="377"/>
        <v>39351.732534024348</v>
      </c>
      <c r="BJ697" s="15">
        <f t="shared" ca="1" si="378"/>
        <v>47234.059884715702</v>
      </c>
      <c r="BK697" s="15">
        <f t="shared" ca="1" si="379"/>
        <v>57470.792801549287</v>
      </c>
      <c r="BL697" s="15">
        <f t="shared" ca="1" si="380"/>
        <v>79107.446911555497</v>
      </c>
      <c r="BM697" s="15">
        <f t="shared" ca="1" si="381"/>
        <v>99832.10680964675</v>
      </c>
      <c r="BN697" s="15">
        <f t="shared" ca="1" si="382"/>
        <v>143212.59246941787</v>
      </c>
      <c r="BO697" s="15">
        <f t="shared" ca="1" si="383"/>
        <v>178784.40286826214</v>
      </c>
      <c r="BP697" s="15">
        <f t="shared" ca="1" si="384"/>
        <v>259269.92809728169</v>
      </c>
      <c r="BQ697" s="15">
        <f ca="1">Inputs!$B$20*EXP($B$10-0.5*C$7^2+C$7*AJ697)</f>
        <v>5640.456536030787</v>
      </c>
      <c r="BR697" s="15">
        <f t="shared" ca="1" si="385"/>
        <v>8703.1604789022258</v>
      </c>
      <c r="BS697" s="15">
        <f t="shared" ca="1" si="386"/>
        <v>8424.449476349886</v>
      </c>
      <c r="BT697" s="15">
        <f t="shared" ca="1" si="387"/>
        <v>25955.501912498738</v>
      </c>
      <c r="BU697" s="15">
        <f t="shared" ca="1" si="388"/>
        <v>47732.810568473011</v>
      </c>
      <c r="BV697" s="15">
        <f t="shared" ca="1" si="389"/>
        <v>60539.978061723239</v>
      </c>
      <c r="BW697" s="15">
        <f t="shared" ca="1" si="390"/>
        <v>98932.090013981971</v>
      </c>
      <c r="BX697" s="15">
        <f t="shared" ca="1" si="391"/>
        <v>146381.46820785324</v>
      </c>
      <c r="BY697" s="15">
        <f t="shared" ca="1" si="392"/>
        <v>257056.15751073399</v>
      </c>
      <c r="BZ697" s="15">
        <f t="shared" ca="1" si="393"/>
        <v>383858.801902893</v>
      </c>
      <c r="CA697" s="15">
        <f t="shared" ca="1" si="394"/>
        <v>574868.80599435465</v>
      </c>
      <c r="CB697" s="15">
        <f ca="1">(AU697*DCF!C$10-DCF!C$5*MAX(AU697*DCF!C$10,0)-MAX(AU697-Inputs!$B$6,0)/Inputs!$B$10)*DCF!C$6</f>
        <v>1038.4783227866001</v>
      </c>
      <c r="CC697" s="15">
        <f ca="1">(AV697*DCF!D$10-DCF!D$5*MAX(AV697*DCF!D$10,0)-MAX(AV697-AU697,0)/Inputs!$B$10)*DCF!D$6</f>
        <v>1366.5163124820001</v>
      </c>
      <c r="CD697" s="15">
        <f ca="1">(AW697*DCF!E$10-DCF!E$5*MAX(AW697*DCF!E$10,0)-MAX(AW697-AV697,0)/Inputs!$B$10)*DCF!E$6</f>
        <v>1618.7155241397734</v>
      </c>
      <c r="CE697" s="15">
        <f ca="1">(AX697*DCF!F$10-DCF!F$5*MAX(AX697*DCF!F$10,0)-MAX(AX697-AW697,0)/Inputs!$B$10)*DCF!F$6</f>
        <v>2103.1406450365384</v>
      </c>
      <c r="CF697" s="15">
        <f ca="1">(AY697*DCF!G$10-DCF!G$5*MAX(AY697*DCF!G$10,0)-MAX(AY697-AX697,0)/Inputs!$B$10)*DCF!G$6</f>
        <v>2885.688424986236</v>
      </c>
      <c r="CG697" s="15">
        <f ca="1">(AZ697*DCF!H$10-DCF!H$5*MAX(AZ697*DCF!H$10,0)-MAX(AZ697-AY697,0)/Inputs!$B$10)*DCF!H$6</f>
        <v>3217.0469493348569</v>
      </c>
      <c r="CH697" s="15">
        <f ca="1">(BA697*DCF!I$10-DCF!I$5*MAX(BA697*DCF!I$10,0)-MAX(BA697-AZ697,0)/Inputs!$B$10)*DCF!I$6</f>
        <v>3310.7945586146061</v>
      </c>
      <c r="CI697" s="15">
        <f ca="1">(BB697*DCF!J$10-DCF!J$5*MAX(BB697*DCF!J$10,0)-MAX(BB697-BA697,0)/Inputs!$B$10)*DCF!J$6</f>
        <v>3629.2029560585629</v>
      </c>
      <c r="CJ697" s="15">
        <f ca="1">(BC697*DCF!K$10-DCF!K$5*MAX(BC697*DCF!K$10,0)-MAX(BC697-BB697,0)/Inputs!$B$10)*DCF!K$6</f>
        <v>4459.3042478188308</v>
      </c>
      <c r="CK697" s="15">
        <f ca="1">(BD697*DCF!L$10-DCF!L$5*MAX(BD697*DCF!L$10,0)-MAX(BD697-BC697,0)/Inputs!$B$10)*DCF!L$6</f>
        <v>5943.4476357831745</v>
      </c>
      <c r="CL697" s="15">
        <f ca="1">(BE697*DCF!M$10-DCF!M$5*MAX(BE697*DCF!M$10,0)-MAX(BE697-BD697,0)/Inputs!$B$10)*DCF!M$6</f>
        <v>7186.7362504164112</v>
      </c>
      <c r="CM697" s="15">
        <f ca="1">(BF697*DCF!C$28-DCF!C$5*MAX(BF697*DCF!C$28,0)-MAX(BF697-Inputs!$B$13,0)/Inputs!$B$17)*DCF!C$6</f>
        <v>3924.3792725570083</v>
      </c>
      <c r="CN697" s="15">
        <f ca="1">(BG697*DCF!D$28-DCF!D$5*MAX(BG697*DCF!D$28,0)-MAX(BG697-BF697,0)/Inputs!$B$17)*DCF!D$6</f>
        <v>5849.4274258966279</v>
      </c>
      <c r="CO697" s="15">
        <f ca="1">(BH697*DCF!E$28-DCF!E$5*MAX(BH697*DCF!E$28,0)-MAX(BH697-BG697,0)/Inputs!$B$17)*DCF!E$6</f>
        <v>8017.1507535564988</v>
      </c>
      <c r="CP697" s="15">
        <f ca="1">(BI697*DCF!F$28-DCF!F$5*MAX(BI697*DCF!F$28,0)-MAX(BI697-BH697,0)/Inputs!$B$17)*DCF!F$6</f>
        <v>9536.6635616252352</v>
      </c>
      <c r="CQ697" s="15">
        <f ca="1">(BJ697*DCF!G$28-DCF!G$5*MAX(BJ697*DCF!G$28,0)-MAX(BJ697-BI697,0)/Inputs!$B$17)*DCF!G$6</f>
        <v>10929.505608369233</v>
      </c>
      <c r="CR697" s="15">
        <f ca="1">(BK697*DCF!H$28-DCF!H$5*MAX(BK697*DCF!H$28,0)-MAX(BK697-BJ697,0)/Inputs!$B$17)*DCF!H$6</f>
        <v>12622.660103257349</v>
      </c>
      <c r="CS697" s="15">
        <f ca="1">(BL697*DCF!I$28-DCF!I$5*MAX(BL697*DCF!I$28,0)-MAX(BL697-BK697,0)/Inputs!$B$17)*DCF!I$6</f>
        <v>15496.833213696762</v>
      </c>
      <c r="CT697" s="15">
        <f ca="1">(BM697*DCF!J$28-DCF!J$5*MAX(BM697*DCF!J$28,0)-MAX(BM697-BL697,0)/Inputs!$B$17)*DCF!J$6</f>
        <v>19522.926916823497</v>
      </c>
      <c r="CU697" s="15">
        <f ca="1">(BN697*DCF!K$28-DCF!K$5*MAX(BN697*DCF!K$28,0)-MAX(BN697-BM697,0)/Inputs!$B$17)*DCF!K$6</f>
        <v>24930.566616047767</v>
      </c>
      <c r="CV697" s="15">
        <f ca="1">(BO697*DCF!L$28-DCF!L$5*MAX(BO697*DCF!L$28,0)-MAX(BO697-BN697,0)/Inputs!$B$17)*DCF!L$6</f>
        <v>31646.231372119695</v>
      </c>
      <c r="CW697" s="15">
        <f ca="1">(BP697*DCF!M$28-DCF!M$5*MAX(BP697*DCF!M$28,0)-MAX(BP697-BO697,0)/Inputs!$B$17)*DCF!M$6</f>
        <v>40368.788045608962</v>
      </c>
      <c r="CX697" s="15">
        <f ca="1">(BQ697*DCF!C$46-DCF!C$5*MAX(BQ697*DCF!C$46,0)-MAX(BQ697-Inputs!$B$20,0)/Inputs!$B$24)*DCF!C$6</f>
        <v>-2429.4156138781436</v>
      </c>
      <c r="CY697" s="15">
        <f ca="1">(BR697*DCF!D$46-DCF!D$5*MAX(BR697*DCF!D$46,0)-MAX(BR697-BQ697,0)/Inputs!$B$24)*DCF!D$6</f>
        <v>-2792.2568830949353</v>
      </c>
      <c r="CZ697" s="15">
        <f ca="1">(BS697*DCF!E$46-DCF!E$5*MAX(BS697*DCF!E$46,0)-MAX(BS697-BR697,0)/Inputs!$B$24)*DCF!E$6</f>
        <v>-996.20581864539599</v>
      </c>
      <c r="DA697" s="15">
        <f ca="1">(BT697*DCF!F$46-DCF!F$5*MAX(BT697*DCF!F$46,0)-MAX(BT697-BS697,0)/Inputs!$B$24)*DCF!F$6</f>
        <v>-8273.8541433146838</v>
      </c>
      <c r="DB697" s="15">
        <f ca="1">(BU697*DCF!G$46-DCF!G$5*MAX(BU697*DCF!G$46,0)-MAX(BU697-BT697,0)/Inputs!$B$24)*DCF!G$6</f>
        <v>-8931.0938037926189</v>
      </c>
      <c r="DC697" s="15">
        <f ca="1">(BV697*DCF!H$46-DCF!H$5*MAX(BV697*DCF!H$46,0)-MAX(BV697-BU697,0)/Inputs!$B$24)*DCF!H$6</f>
        <v>-3979.7488277103525</v>
      </c>
      <c r="DD697" s="15">
        <f ca="1">(BW697*DCF!I$46-DCF!I$5*MAX(BW697*DCF!I$46,0)-MAX(BW697-BV697,0)/Inputs!$B$24)*DCF!I$6</f>
        <v>-8736.0151595546049</v>
      </c>
      <c r="DE697" s="15">
        <f ca="1">(BX697*DCF!J$46-DCF!J$5*MAX(BX697*DCF!J$46,0)-MAX(BX697-BW697,0)/Inputs!$B$24)*DCF!J$6</f>
        <v>-6442.5022047543716</v>
      </c>
      <c r="DF697" s="15">
        <f ca="1">(BY697*DCF!K$46-DCF!K$5*MAX(BY697*DCF!K$46,0)-MAX(BY697-BX697,0)/Inputs!$B$24)*DCF!K$6</f>
        <v>-12428.445899484685</v>
      </c>
      <c r="DG697" s="15">
        <f ca="1">(BZ697*DCF!L$46-DCF!L$5*MAX(BZ697*DCF!L$46,0)-MAX(BZ697-BY697,0)/Inputs!$B$24)*DCF!L$6</f>
        <v>-2161.4748712606265</v>
      </c>
      <c r="DH697" s="15">
        <f ca="1">(CA697*DCF!M$46-DCF!M$5*MAX(CA697*DCF!M$46,0)-MAX(CA697-BZ697,0)/Inputs!$B$24)*DCF!M$6</f>
        <v>5135.6323778483311</v>
      </c>
      <c r="DI697" s="15">
        <f ca="1">SUM(CB697:CL697)+BE697*DCF!M$10*(1+Inputs!$B$30)*(1-Inputs!$B$33)*(1-Inputs!$B$30/Inputs!$B$31)/(Inputs!$B$29-Inputs!$B$30)*DCF!M$6</f>
        <v>227836.6893561451</v>
      </c>
      <c r="DJ697" s="15">
        <f ca="1">SUM(CM697:CW697)+BP697*DCF!M$28*(1+Inputs!$B$30)*(1-Inputs!$B$33)*(1-Inputs!$B$30/Inputs!$B$31)/(Inputs!$B$29-Inputs!$B$30)*DCF!M$6</f>
        <v>1144913.9840690251</v>
      </c>
      <c r="DK697" s="15">
        <f ca="1">SUM(CX697:DH697)+CA697*DCF!M$46*(1+Inputs!$B$30)*(1-Inputs!$B$33)*(1-Inputs!$B$30/Inputs!$B$31)/(Inputs!$B$29-Inputs!$B$30)*DCF!M$6</f>
        <v>836779.89078306209</v>
      </c>
      <c r="DM697" s="15">
        <f ca="1">DI697+DJ697+DK697+Inputs!$B$34+Inputs!$B$36-Inputs!$B$35</f>
        <v>2286381.5642082323</v>
      </c>
    </row>
    <row r="698" spans="1:117" x14ac:dyDescent="0.75">
      <c r="A698" s="11">
        <v>685</v>
      </c>
      <c r="C698" s="24">
        <f t="shared" ca="1" si="398"/>
        <v>-0.60935123245895773</v>
      </c>
      <c r="D698" s="24">
        <f t="shared" ca="1" si="398"/>
        <v>9.3190316327487532E-2</v>
      </c>
      <c r="E698" s="24">
        <f t="shared" ca="1" si="398"/>
        <v>-0.72951175842966953</v>
      </c>
      <c r="F698" s="24">
        <f t="shared" ca="1" si="398"/>
        <v>1.2267909155445114</v>
      </c>
      <c r="G698" s="24">
        <f t="shared" ca="1" si="398"/>
        <v>-0.59897182500100754</v>
      </c>
      <c r="H698" s="24">
        <f t="shared" ca="1" si="398"/>
        <v>-1.2936113968894996</v>
      </c>
      <c r="I698" s="24">
        <f t="shared" ca="1" si="398"/>
        <v>-2.0503648836891055</v>
      </c>
      <c r="J698" s="24">
        <f t="shared" ca="1" si="398"/>
        <v>1.467587590117692</v>
      </c>
      <c r="K698" s="24">
        <f t="shared" ca="1" si="398"/>
        <v>1.0225759799887306</v>
      </c>
      <c r="L698" s="24">
        <f t="shared" ca="1" si="398"/>
        <v>-0.2053784005695441</v>
      </c>
      <c r="M698" s="24">
        <f t="shared" ca="1" si="398"/>
        <v>0.70109363822148596</v>
      </c>
      <c r="N698" s="24">
        <f ca="1">SQRT(Inputs!$B$38)*C698+SQRT(1-Inputs!$B$38)*_xlfn.NORM.S.INV(RAND())</f>
        <v>0.37670859055702438</v>
      </c>
      <c r="O698" s="24">
        <f ca="1">SQRT(Inputs!$B$38)*D698+SQRT(1-Inputs!$B$38)*_xlfn.NORM.S.INV(RAND())</f>
        <v>0.54380697305099723</v>
      </c>
      <c r="P698" s="24">
        <f ca="1">SQRT(Inputs!$B$38)*E698+SQRT(1-Inputs!$B$38)*_xlfn.NORM.S.INV(RAND())</f>
        <v>-0.81572988993749895</v>
      </c>
      <c r="Q698" s="24">
        <f ca="1">SQRT(Inputs!$B$38)*F698+SQRT(1-Inputs!$B$38)*_xlfn.NORM.S.INV(RAND())</f>
        <v>-0.57790076917932698</v>
      </c>
      <c r="R698" s="24">
        <f ca="1">SQRT(Inputs!$B$38)*G698+SQRT(1-Inputs!$B$38)*_xlfn.NORM.S.INV(RAND())</f>
        <v>-0.31913210412801962</v>
      </c>
      <c r="S698" s="24">
        <f ca="1">SQRT(Inputs!$B$38)*H698+SQRT(1-Inputs!$B$38)*_xlfn.NORM.S.INV(RAND())</f>
        <v>0.79540265984899516</v>
      </c>
      <c r="T698" s="24">
        <f ca="1">SQRT(Inputs!$B$38)*I698+SQRT(1-Inputs!$B$38)*_xlfn.NORM.S.INV(RAND())</f>
        <v>-1.4144787590161618</v>
      </c>
      <c r="U698" s="24">
        <f ca="1">SQRT(Inputs!$B$38)*J698+SQRT(1-Inputs!$B$38)*_xlfn.NORM.S.INV(RAND())</f>
        <v>0.59001922853170508</v>
      </c>
      <c r="V698" s="24">
        <f ca="1">SQRT(Inputs!$B$38)*K698+SQRT(1-Inputs!$B$38)*_xlfn.NORM.S.INV(RAND())</f>
        <v>1.0540774262662385</v>
      </c>
      <c r="W698" s="24">
        <f ca="1">SQRT(Inputs!$B$38)*L698+SQRT(1-Inputs!$B$38)*_xlfn.NORM.S.INV(RAND())</f>
        <v>0.35282870574786357</v>
      </c>
      <c r="X698" s="24">
        <f ca="1">SQRT(Inputs!$B$38)*M698+SQRT(1-Inputs!$B$38)*_xlfn.NORM.S.INV(RAND())</f>
        <v>0.90712152499095811</v>
      </c>
      <c r="Y698" s="24">
        <f ca="1">SQRT(Inputs!$B$38)*C698+SQRT(1-Inputs!$B$38)*_xlfn.NORM.S.INV(RAND())</f>
        <v>-0.82161172153605122</v>
      </c>
      <c r="Z698" s="24">
        <f ca="1">SQRT(Inputs!$B$38)*D698+SQRT(1-Inputs!$B$38)*_xlfn.NORM.S.INV(RAND())</f>
        <v>-0.28027557236054401</v>
      </c>
      <c r="AA698" s="24">
        <f ca="1">SQRT(Inputs!$B$38)*E698+SQRT(1-Inputs!$B$38)*_xlfn.NORM.S.INV(RAND())</f>
        <v>-1.230314797668197</v>
      </c>
      <c r="AB698" s="24">
        <f ca="1">SQRT(Inputs!$B$38)*F698+SQRT(1-Inputs!$B$38)*_xlfn.NORM.S.INV(RAND())</f>
        <v>0.49745490524137831</v>
      </c>
      <c r="AC698" s="24">
        <f ca="1">SQRT(Inputs!$B$38)*G698+SQRT(1-Inputs!$B$38)*_xlfn.NORM.S.INV(RAND())</f>
        <v>-0.67334402110969005</v>
      </c>
      <c r="AD698" s="24">
        <f ca="1">SQRT(Inputs!$B$38)*H698+SQRT(1-Inputs!$B$38)*_xlfn.NORM.S.INV(RAND())</f>
        <v>-3.2830357187927568</v>
      </c>
      <c r="AE698" s="24">
        <f ca="1">SQRT(Inputs!$B$38)*I698+SQRT(1-Inputs!$B$38)*_xlfn.NORM.S.INV(RAND())</f>
        <v>-0.15106055809929952</v>
      </c>
      <c r="AF698" s="24">
        <f ca="1">SQRT(Inputs!$B$38)*J698+SQRT(1-Inputs!$B$38)*_xlfn.NORM.S.INV(RAND())</f>
        <v>-0.60542855123086692</v>
      </c>
      <c r="AG698" s="24">
        <f ca="1">SQRT(Inputs!$B$38)*K698+SQRT(1-Inputs!$B$38)*_xlfn.NORM.S.INV(RAND())</f>
        <v>8.0549607038366E-2</v>
      </c>
      <c r="AH698" s="24">
        <f ca="1">SQRT(Inputs!$B$38)*L698+SQRT(1-Inputs!$B$38)*_xlfn.NORM.S.INV(RAND())</f>
        <v>-0.2083672918405659</v>
      </c>
      <c r="AI698" s="24">
        <f ca="1">SQRT(Inputs!$B$38)*M698+SQRT(1-Inputs!$B$38)*_xlfn.NORM.S.INV(RAND())</f>
        <v>0.3154972125674157</v>
      </c>
      <c r="AJ698" s="24">
        <f ca="1">SQRT(Inputs!$B$38)*C698+SQRT(1-Inputs!$B$38)*_xlfn.NORM.S.INV(RAND())</f>
        <v>-1.3333823425901912</v>
      </c>
      <c r="AK698" s="24">
        <f ca="1">SQRT(Inputs!$B$38)*D698+SQRT(1-Inputs!$B$38)*_xlfn.NORM.S.INV(RAND())</f>
        <v>-1.1443067993026601</v>
      </c>
      <c r="AL698" s="24">
        <f ca="1">SQRT(Inputs!$B$38)*E698+SQRT(1-Inputs!$B$38)*_xlfn.NORM.S.INV(RAND())</f>
        <v>0.51073594723997318</v>
      </c>
      <c r="AM698" s="24">
        <f ca="1">SQRT(Inputs!$B$38)*F698+SQRT(1-Inputs!$B$38)*_xlfn.NORM.S.INV(RAND())</f>
        <v>0.21217018282844352</v>
      </c>
      <c r="AN698" s="24">
        <f ca="1">SQRT(Inputs!$B$38)*G698+SQRT(1-Inputs!$B$38)*_xlfn.NORM.S.INV(RAND())</f>
        <v>0.56956907255780032</v>
      </c>
      <c r="AO698" s="24">
        <f ca="1">SQRT(Inputs!$B$38)*H698+SQRT(1-Inputs!$B$38)*_xlfn.NORM.S.INV(RAND())</f>
        <v>-0.43062435897928181</v>
      </c>
      <c r="AP698" s="24">
        <f ca="1">SQRT(Inputs!$B$38)*I698+SQRT(1-Inputs!$B$38)*_xlfn.NORM.S.INV(RAND())</f>
        <v>-0.11018027377307904</v>
      </c>
      <c r="AQ698" s="24">
        <f ca="1">SQRT(Inputs!$B$38)*J698+SQRT(1-Inputs!$B$38)*_xlfn.NORM.S.INV(RAND())</f>
        <v>0.43173606218112059</v>
      </c>
      <c r="AR698" s="24">
        <f ca="1">SQRT(Inputs!$B$38)*K698+SQRT(1-Inputs!$B$38)*_xlfn.NORM.S.INV(RAND())</f>
        <v>1.6207594761580526</v>
      </c>
      <c r="AS698" s="24">
        <f ca="1">SQRT(Inputs!$B$38)*L698+SQRT(1-Inputs!$B$38)*_xlfn.NORM.S.INV(RAND())</f>
        <v>0.7691265194414858</v>
      </c>
      <c r="AT698" s="24">
        <f ca="1">SQRT(Inputs!$B$38)*M698+SQRT(1-Inputs!$B$38)*_xlfn.NORM.S.INV(RAND())</f>
        <v>-3.4554246722599491E-2</v>
      </c>
      <c r="AU698" s="15">
        <f ca="1">Inputs!$B$6*EXP($B$8-0.5*C$5^2+C$5*N698)</f>
        <v>5274.24802793447</v>
      </c>
      <c r="AV698" s="15">
        <f t="shared" ca="1" si="365"/>
        <v>6954.4102487978853</v>
      </c>
      <c r="AW698" s="15">
        <f t="shared" ca="1" si="366"/>
        <v>7596.176682865399</v>
      </c>
      <c r="AX698" s="15">
        <f t="shared" ca="1" si="367"/>
        <v>8628.1853311753894</v>
      </c>
      <c r="AY698" s="15">
        <f t="shared" ca="1" si="368"/>
        <v>10158.754045102751</v>
      </c>
      <c r="AZ698" s="15">
        <f t="shared" ca="1" si="369"/>
        <v>13561.759427615079</v>
      </c>
      <c r="BA698" s="15">
        <f t="shared" ca="1" si="370"/>
        <v>14312.458316992723</v>
      </c>
      <c r="BB698" s="15">
        <f t="shared" ca="1" si="371"/>
        <v>18589.879020206907</v>
      </c>
      <c r="BC698" s="15">
        <f t="shared" ca="1" si="372"/>
        <v>25206.460936830059</v>
      </c>
      <c r="BD698" s="15">
        <f t="shared" ca="1" si="373"/>
        <v>31916.384173275357</v>
      </c>
      <c r="BE698" s="15">
        <f t="shared" ca="1" si="374"/>
        <v>42477.931340165611</v>
      </c>
      <c r="BF698" s="15">
        <f ca="1">Inputs!$B$13*EXP($B$9-0.5*C$6^2+C$6*Y698)</f>
        <v>11752.092689995297</v>
      </c>
      <c r="BG698" s="15">
        <f t="shared" ca="1" si="375"/>
        <v>13616.366812111275</v>
      </c>
      <c r="BH698" s="15">
        <f t="shared" ca="1" si="376"/>
        <v>13565.828709768419</v>
      </c>
      <c r="BI698" s="15">
        <f t="shared" ca="1" si="377"/>
        <v>17928.096218575069</v>
      </c>
      <c r="BJ698" s="15">
        <f t="shared" ca="1" si="378"/>
        <v>19945.693892347579</v>
      </c>
      <c r="BK698" s="15">
        <f t="shared" ca="1" si="379"/>
        <v>15656.32693617139</v>
      </c>
      <c r="BL698" s="15">
        <f t="shared" ca="1" si="380"/>
        <v>18859.082031636899</v>
      </c>
      <c r="BM698" s="15">
        <f t="shared" ca="1" si="381"/>
        <v>21502.304249877699</v>
      </c>
      <c r="BN698" s="15">
        <f t="shared" ca="1" si="382"/>
        <v>26701.645428132688</v>
      </c>
      <c r="BO698" s="15">
        <f t="shared" ca="1" si="383"/>
        <v>32067.44377938722</v>
      </c>
      <c r="BP698" s="15">
        <f t="shared" ca="1" si="384"/>
        <v>40905.340608094266</v>
      </c>
      <c r="BQ698" s="15">
        <f ca="1">Inputs!$B$20*EXP($B$10-0.5*C$7^2+C$7*AJ698)</f>
        <v>2673.1185121589288</v>
      </c>
      <c r="BR698" s="15">
        <f t="shared" ca="1" si="385"/>
        <v>2521.9144739480412</v>
      </c>
      <c r="BS698" s="15">
        <f t="shared" ca="1" si="386"/>
        <v>3999.1045344593194</v>
      </c>
      <c r="BT698" s="15">
        <f t="shared" ca="1" si="387"/>
        <v>5829.4957087139956</v>
      </c>
      <c r="BU698" s="15">
        <f t="shared" ca="1" si="388"/>
        <v>9272.7907858146755</v>
      </c>
      <c r="BV698" s="15">
        <f t="shared" ca="1" si="389"/>
        <v>11708.27288770956</v>
      </c>
      <c r="BW698" s="15">
        <f t="shared" ca="1" si="390"/>
        <v>15961.641774737813</v>
      </c>
      <c r="BX698" s="15">
        <f t="shared" ca="1" si="391"/>
        <v>24343.271286743755</v>
      </c>
      <c r="BY698" s="15">
        <f t="shared" ca="1" si="392"/>
        <v>46509.393837170282</v>
      </c>
      <c r="BZ698" s="15">
        <f t="shared" ca="1" si="393"/>
        <v>75170.46419938399</v>
      </c>
      <c r="CA698" s="15">
        <f t="shared" ca="1" si="394"/>
        <v>104945.30804021908</v>
      </c>
      <c r="CB698" s="15">
        <f ca="1">(AU698*DCF!C$10-DCF!C$5*MAX(AU698*DCF!C$10,0)-MAX(AU698-Inputs!$B$6,0)/Inputs!$B$10)*DCF!C$6</f>
        <v>1040.8496266048389</v>
      </c>
      <c r="CC698" s="15">
        <f ca="1">(AV698*DCF!D$10-DCF!D$5*MAX(AV698*DCF!D$10,0)-MAX(AV698-AU698,0)/Inputs!$B$10)*DCF!D$6</f>
        <v>1285.4267989731547</v>
      </c>
      <c r="CD698" s="15">
        <f ca="1">(AW698*DCF!E$10-DCF!E$5*MAX(AW698*DCF!E$10,0)-MAX(AW698-AV698,0)/Inputs!$B$10)*DCF!E$6</f>
        <v>1609.2838975413722</v>
      </c>
      <c r="CE698" s="15">
        <f ca="1">(AX698*DCF!F$10-DCF!F$5*MAX(AX698*DCF!F$10,0)-MAX(AX698-AW698,0)/Inputs!$B$10)*DCF!F$6</f>
        <v>1668.7836939831948</v>
      </c>
      <c r="CF698" s="15">
        <f ca="1">(AY698*DCF!G$10-DCF!G$5*MAX(AY698*DCF!G$10,0)-MAX(AY698-AX698,0)/Inputs!$B$10)*DCF!G$6</f>
        <v>1798.9063870711871</v>
      </c>
      <c r="CG698" s="15">
        <f ca="1">(AZ698*DCF!H$10-DCF!H$5*MAX(AZ698*DCF!H$10,0)-MAX(AZ698-AY698,0)/Inputs!$B$10)*DCF!H$6</f>
        <v>2028.7607078732783</v>
      </c>
      <c r="CH698" s="15">
        <f ca="1">(BA698*DCF!I$10-DCF!I$5*MAX(BA698*DCF!I$10,0)-MAX(BA698-AZ698,0)/Inputs!$B$10)*DCF!I$6</f>
        <v>2491.223094472004</v>
      </c>
      <c r="CI698" s="15">
        <f ca="1">(BB698*DCF!J$10-DCF!J$5*MAX(BB698*DCF!J$10,0)-MAX(BB698-BA698,0)/Inputs!$B$10)*DCF!J$6</f>
        <v>2541.8937530797648</v>
      </c>
      <c r="CJ698" s="15">
        <f ca="1">(BC698*DCF!K$10-DCF!K$5*MAX(BC698*DCF!K$10,0)-MAX(BC698-BB698,0)/Inputs!$B$10)*DCF!K$6</f>
        <v>3131.6146472934302</v>
      </c>
      <c r="CK698" s="15">
        <f ca="1">(BD698*DCF!L$10-DCF!L$5*MAX(BD698*DCF!L$10,0)-MAX(BD698-BC698,0)/Inputs!$B$10)*DCF!L$6</f>
        <v>3945.8959366472259</v>
      </c>
      <c r="CL698" s="15">
        <f ca="1">(BE698*DCF!M$10-DCF!M$5*MAX(BE698*DCF!M$10,0)-MAX(BE698-BD698,0)/Inputs!$B$10)*DCF!M$6</f>
        <v>4732.4958654025277</v>
      </c>
      <c r="CM698" s="15">
        <f ca="1">(BF698*DCF!C$28-DCF!C$5*MAX(BF698*DCF!C$28,0)-MAX(BF698-Inputs!$B$13,0)/Inputs!$B$17)*DCF!C$6</f>
        <v>3502.3445987838395</v>
      </c>
      <c r="CN698" s="15">
        <f ca="1">(BG698*DCF!D$28-DCF!D$5*MAX(BG698*DCF!D$28,0)-MAX(BG698-BF698,0)/Inputs!$B$17)*DCF!D$6</f>
        <v>3612.5989249556133</v>
      </c>
      <c r="CO698" s="15">
        <f ca="1">(BH698*DCF!E$28-DCF!E$5*MAX(BH698*DCF!E$28,0)-MAX(BH698-BG698,0)/Inputs!$B$17)*DCF!E$6</f>
        <v>3842.0842497680833</v>
      </c>
      <c r="CP698" s="15">
        <f ca="1">(BI698*DCF!F$28-DCF!F$5*MAX(BI698*DCF!F$28,0)-MAX(BI698-BH698,0)/Inputs!$B$17)*DCF!F$6</f>
        <v>4072.7861309501332</v>
      </c>
      <c r="CQ698" s="15">
        <f ca="1">(BJ698*DCF!G$28-DCF!G$5*MAX(BJ698*DCF!G$28,0)-MAX(BJ698-BI698,0)/Inputs!$B$17)*DCF!G$6</f>
        <v>4835.7216106158758</v>
      </c>
      <c r="CR698" s="15">
        <f ca="1">(BK698*DCF!H$28-DCF!H$5*MAX(BK698*DCF!H$28,0)-MAX(BK698-BJ698,0)/Inputs!$B$17)*DCF!H$6</f>
        <v>3871.9823833146656</v>
      </c>
      <c r="CS698" s="15">
        <f ca="1">(BL698*DCF!I$28-DCF!I$5*MAX(BL698*DCF!I$28,0)-MAX(BL698-BK698,0)/Inputs!$B$17)*DCF!I$6</f>
        <v>3975.0768728269454</v>
      </c>
      <c r="CT698" s="15">
        <f ca="1">(BM698*DCF!J$28-DCF!J$5*MAX(BM698*DCF!J$28,0)-MAX(BM698-BL698,0)/Inputs!$B$17)*DCF!J$6</f>
        <v>4446.3292180065891</v>
      </c>
      <c r="CU698" s="15">
        <f ca="1">(BN698*DCF!K$28-DCF!K$5*MAX(BN698*DCF!K$28,0)-MAX(BN698-BM698,0)/Inputs!$B$17)*DCF!K$6</f>
        <v>5002.0897684702868</v>
      </c>
      <c r="CV698" s="15">
        <f ca="1">(BO698*DCF!L$28-DCF!L$5*MAX(BO698*DCF!L$28,0)-MAX(BO698-BN698,0)/Inputs!$B$17)*DCF!L$6</f>
        <v>5790.9790947422753</v>
      </c>
      <c r="CW698" s="15">
        <f ca="1">(BP698*DCF!M$28-DCF!M$5*MAX(BP698*DCF!M$28,0)-MAX(BP698-BO698,0)/Inputs!$B$17)*DCF!M$6</f>
        <v>6772.5549512493235</v>
      </c>
      <c r="CX698" s="15">
        <f ca="1">(BQ698*DCF!C$46-DCF!C$5*MAX(BQ698*DCF!C$46,0)-MAX(BQ698-Inputs!$B$20,0)/Inputs!$B$24)*DCF!C$6</f>
        <v>-617.34838617989112</v>
      </c>
      <c r="CY698" s="15">
        <f ca="1">(BR698*DCF!D$46-DCF!D$5*MAX(BR698*DCF!D$46,0)-MAX(BR698-BQ698,0)/Inputs!$B$24)*DCF!D$6</f>
        <v>-430.43198889714768</v>
      </c>
      <c r="CZ698" s="15">
        <f ca="1">(BS698*DCF!E$46-DCF!E$5*MAX(BS698*DCF!E$46,0)-MAX(BS698-BR698,0)/Inputs!$B$24)*DCF!E$6</f>
        <v>-1055.1687296176078</v>
      </c>
      <c r="DA698" s="15">
        <f ca="1">(BT698*DCF!F$46-DCF!F$5*MAX(BT698*DCF!F$46,0)-MAX(BT698-BS698,0)/Inputs!$B$24)*DCF!F$6</f>
        <v>-1091.0440240170788</v>
      </c>
      <c r="DB698" s="15">
        <f ca="1">(BU698*DCF!G$46-DCF!G$5*MAX(BU698*DCF!G$46,0)-MAX(BU698-BT698,0)/Inputs!$B$24)*DCF!G$6</f>
        <v>-1470.1747939699821</v>
      </c>
      <c r="DC698" s="15">
        <f ca="1">(BV698*DCF!H$46-DCF!H$5*MAX(BV698*DCF!H$46,0)-MAX(BV698-BU698,0)/Inputs!$B$24)*DCF!H$6</f>
        <v>-756.8111407174157</v>
      </c>
      <c r="DD698" s="15">
        <f ca="1">(BW698*DCF!I$46-DCF!I$5*MAX(BW698*DCF!I$46,0)-MAX(BW698-BV698,0)/Inputs!$B$24)*DCF!I$6</f>
        <v>-852.33736050056746</v>
      </c>
      <c r="DE698" s="15">
        <f ca="1">(BX698*DCF!J$46-DCF!J$5*MAX(BX698*DCF!J$46,0)-MAX(BX698-BW698,0)/Inputs!$B$24)*DCF!J$6</f>
        <v>-1201.5383166483391</v>
      </c>
      <c r="DF698" s="15">
        <f ca="1">(BY698*DCF!K$46-DCF!K$5*MAX(BY698*DCF!K$46,0)-MAX(BY698-BX698,0)/Inputs!$B$24)*DCF!K$6</f>
        <v>-2773.3379059293939</v>
      </c>
      <c r="DG698" s="15">
        <f ca="1">(BZ698*DCF!L$46-DCF!L$5*MAX(BZ698*DCF!L$46,0)-MAX(BZ698-BY698,0)/Inputs!$B$24)*DCF!L$6</f>
        <v>-1289.9087299719222</v>
      </c>
      <c r="DH698" s="15">
        <f ca="1">(CA698*DCF!M$46-DCF!M$5*MAX(CA698*DCF!M$46,0)-MAX(CA698-BZ698,0)/Inputs!$B$24)*DCF!M$6</f>
        <v>2002.6845175291126</v>
      </c>
      <c r="DI698" s="15">
        <f ca="1">SUM(CB698:CL698)+BE698*DCF!M$10*(1+Inputs!$B$30)*(1-Inputs!$B$33)*(1-Inputs!$B$30/Inputs!$B$31)/(Inputs!$B$29-Inputs!$B$30)*DCF!M$6</f>
        <v>144491.77904111362</v>
      </c>
      <c r="DJ698" s="15">
        <f ca="1">SUM(CM698:CW698)+BP698*DCF!M$28*(1+Inputs!$B$30)*(1-Inputs!$B$33)*(1-Inputs!$B$30/Inputs!$B$31)/(Inputs!$B$29-Inputs!$B$30)*DCF!M$6</f>
        <v>201511.35290962696</v>
      </c>
      <c r="DK698" s="15">
        <f ca="1">SUM(CX698:DH698)+CA698*DCF!M$46*(1+Inputs!$B$30)*(1-Inputs!$B$33)*(1-Inputs!$B$30/Inputs!$B$31)/(Inputs!$B$29-Inputs!$B$30)*DCF!M$6</f>
        <v>152722.46093772486</v>
      </c>
      <c r="DM698" s="15">
        <f ca="1">DI698+DJ698+DK698+Inputs!$B$34+Inputs!$B$36-Inputs!$B$35</f>
        <v>575576.59288846538</v>
      </c>
    </row>
    <row r="699" spans="1:117" x14ac:dyDescent="0.75">
      <c r="A699" s="11">
        <v>686</v>
      </c>
      <c r="C699" s="24">
        <f t="shared" ca="1" si="398"/>
        <v>0.34732733102886271</v>
      </c>
      <c r="D699" s="24">
        <f t="shared" ca="1" si="398"/>
        <v>2.6511788647808738</v>
      </c>
      <c r="E699" s="24">
        <f t="shared" ca="1" si="398"/>
        <v>4.0743540514358335E-2</v>
      </c>
      <c r="F699" s="24">
        <f t="shared" ca="1" si="398"/>
        <v>-0.40476478143953953</v>
      </c>
      <c r="G699" s="24">
        <f t="shared" ca="1" si="398"/>
        <v>-0.2691265461838952</v>
      </c>
      <c r="H699" s="24">
        <f t="shared" ca="1" si="398"/>
        <v>0.24209996513270748</v>
      </c>
      <c r="I699" s="24">
        <f t="shared" ca="1" si="398"/>
        <v>-0.64988427401936422</v>
      </c>
      <c r="J699" s="24">
        <f t="shared" ca="1" si="398"/>
        <v>-0.17216791490336211</v>
      </c>
      <c r="K699" s="24">
        <f t="shared" ca="1" si="398"/>
        <v>-1.264686169360798</v>
      </c>
      <c r="L699" s="24">
        <f t="shared" ca="1" si="398"/>
        <v>1.2340391532257859</v>
      </c>
      <c r="M699" s="24">
        <f t="shared" ca="1" si="398"/>
        <v>-0.93681208285380191</v>
      </c>
      <c r="N699" s="24">
        <f ca="1">SQRT(Inputs!$B$38)*C699+SQRT(1-Inputs!$B$38)*_xlfn.NORM.S.INV(RAND())</f>
        <v>1.5725553398862691</v>
      </c>
      <c r="O699" s="24">
        <f ca="1">SQRT(Inputs!$B$38)*D699+SQRT(1-Inputs!$B$38)*_xlfn.NORM.S.INV(RAND())</f>
        <v>1.1710140571841969</v>
      </c>
      <c r="P699" s="24">
        <f ca="1">SQRT(Inputs!$B$38)*E699+SQRT(1-Inputs!$B$38)*_xlfn.NORM.S.INV(RAND())</f>
        <v>-0.58871406526954351</v>
      </c>
      <c r="Q699" s="24">
        <f ca="1">SQRT(Inputs!$B$38)*F699+SQRT(1-Inputs!$B$38)*_xlfn.NORM.S.INV(RAND())</f>
        <v>1.423018926834136</v>
      </c>
      <c r="R699" s="24">
        <f ca="1">SQRT(Inputs!$B$38)*G699+SQRT(1-Inputs!$B$38)*_xlfn.NORM.S.INV(RAND())</f>
        <v>-0.42989682767517906</v>
      </c>
      <c r="S699" s="24">
        <f ca="1">SQRT(Inputs!$B$38)*H699+SQRT(1-Inputs!$B$38)*_xlfn.NORM.S.INV(RAND())</f>
        <v>0.89561840749086996</v>
      </c>
      <c r="T699" s="24">
        <f ca="1">SQRT(Inputs!$B$38)*I699+SQRT(1-Inputs!$B$38)*_xlfn.NORM.S.INV(RAND())</f>
        <v>-0.48609490806620537</v>
      </c>
      <c r="U699" s="24">
        <f ca="1">SQRT(Inputs!$B$38)*J699+SQRT(1-Inputs!$B$38)*_xlfn.NORM.S.INV(RAND())</f>
        <v>-0.7182099308310852</v>
      </c>
      <c r="V699" s="24">
        <f ca="1">SQRT(Inputs!$B$38)*K699+SQRT(1-Inputs!$B$38)*_xlfn.NORM.S.INV(RAND())</f>
        <v>-0.93428443082651202</v>
      </c>
      <c r="W699" s="24">
        <f ca="1">SQRT(Inputs!$B$38)*L699+SQRT(1-Inputs!$B$38)*_xlfn.NORM.S.INV(RAND())</f>
        <v>1.172766155305808</v>
      </c>
      <c r="X699" s="24">
        <f ca="1">SQRT(Inputs!$B$38)*M699+SQRT(1-Inputs!$B$38)*_xlfn.NORM.S.INV(RAND())</f>
        <v>-0.31351916729403023</v>
      </c>
      <c r="Y699" s="24">
        <f ca="1">SQRT(Inputs!$B$38)*C699+SQRT(1-Inputs!$B$38)*_xlfn.NORM.S.INV(RAND())</f>
        <v>-0.56245632380519028</v>
      </c>
      <c r="Z699" s="24">
        <f ca="1">SQRT(Inputs!$B$38)*D699+SQRT(1-Inputs!$B$38)*_xlfn.NORM.S.INV(RAND())</f>
        <v>7.9620929718034805E-2</v>
      </c>
      <c r="AA699" s="24">
        <f ca="1">SQRT(Inputs!$B$38)*E699+SQRT(1-Inputs!$B$38)*_xlfn.NORM.S.INV(RAND())</f>
        <v>0.7025832687631085</v>
      </c>
      <c r="AB699" s="24">
        <f ca="1">SQRT(Inputs!$B$38)*F699+SQRT(1-Inputs!$B$38)*_xlfn.NORM.S.INV(RAND())</f>
        <v>1.029423786672504</v>
      </c>
      <c r="AC699" s="24">
        <f ca="1">SQRT(Inputs!$B$38)*G699+SQRT(1-Inputs!$B$38)*_xlfn.NORM.S.INV(RAND())</f>
        <v>-0.22649081916654168</v>
      </c>
      <c r="AD699" s="24">
        <f ca="1">SQRT(Inputs!$B$38)*H699+SQRT(1-Inputs!$B$38)*_xlfn.NORM.S.INV(RAND())</f>
        <v>-7.3510289688701852E-2</v>
      </c>
      <c r="AE699" s="24">
        <f ca="1">SQRT(Inputs!$B$38)*I699+SQRT(1-Inputs!$B$38)*_xlfn.NORM.S.INV(RAND())</f>
        <v>-1.4571233571061404</v>
      </c>
      <c r="AF699" s="24">
        <f ca="1">SQRT(Inputs!$B$38)*J699+SQRT(1-Inputs!$B$38)*_xlfn.NORM.S.INV(RAND())</f>
        <v>0.98148650313411812</v>
      </c>
      <c r="AG699" s="24">
        <f ca="1">SQRT(Inputs!$B$38)*K699+SQRT(1-Inputs!$B$38)*_xlfn.NORM.S.INV(RAND())</f>
        <v>-1.2714446786881395</v>
      </c>
      <c r="AH699" s="24">
        <f ca="1">SQRT(Inputs!$B$38)*L699+SQRT(1-Inputs!$B$38)*_xlfn.NORM.S.INV(RAND())</f>
        <v>0.32654519886948624</v>
      </c>
      <c r="AI699" s="24">
        <f ca="1">SQRT(Inputs!$B$38)*M699+SQRT(1-Inputs!$B$38)*_xlfn.NORM.S.INV(RAND())</f>
        <v>-0.71630662612711482</v>
      </c>
      <c r="AJ699" s="24">
        <f ca="1">SQRT(Inputs!$B$38)*C699+SQRT(1-Inputs!$B$38)*_xlfn.NORM.S.INV(RAND())</f>
        <v>0.1397367187651343</v>
      </c>
      <c r="AK699" s="24">
        <f ca="1">SQRT(Inputs!$B$38)*D699+SQRT(1-Inputs!$B$38)*_xlfn.NORM.S.INV(RAND())</f>
        <v>1.843939416432514</v>
      </c>
      <c r="AL699" s="24">
        <f ca="1">SQRT(Inputs!$B$38)*E699+SQRT(1-Inputs!$B$38)*_xlfn.NORM.S.INV(RAND())</f>
        <v>-1.0640170957185229</v>
      </c>
      <c r="AM699" s="24">
        <f ca="1">SQRT(Inputs!$B$38)*F699+SQRT(1-Inputs!$B$38)*_xlfn.NORM.S.INV(RAND())</f>
        <v>-1.2012348458052031</v>
      </c>
      <c r="AN699" s="24">
        <f ca="1">SQRT(Inputs!$B$38)*G699+SQRT(1-Inputs!$B$38)*_xlfn.NORM.S.INV(RAND())</f>
        <v>-0.92071597575767083</v>
      </c>
      <c r="AO699" s="24">
        <f ca="1">SQRT(Inputs!$B$38)*H699+SQRT(1-Inputs!$B$38)*_xlfn.NORM.S.INV(RAND())</f>
        <v>0.94763219226018902</v>
      </c>
      <c r="AP699" s="24">
        <f ca="1">SQRT(Inputs!$B$38)*I699+SQRT(1-Inputs!$B$38)*_xlfn.NORM.S.INV(RAND())</f>
        <v>-0.23248277682738641</v>
      </c>
      <c r="AQ699" s="24">
        <f ca="1">SQRT(Inputs!$B$38)*J699+SQRT(1-Inputs!$B$38)*_xlfn.NORM.S.INV(RAND())</f>
        <v>-0.57063337666316016</v>
      </c>
      <c r="AR699" s="24">
        <f ca="1">SQRT(Inputs!$B$38)*K699+SQRT(1-Inputs!$B$38)*_xlfn.NORM.S.INV(RAND())</f>
        <v>-1.2808729606494009</v>
      </c>
      <c r="AS699" s="24">
        <f ca="1">SQRT(Inputs!$B$38)*L699+SQRT(1-Inputs!$B$38)*_xlfn.NORM.S.INV(RAND())</f>
        <v>1.3779697097947827</v>
      </c>
      <c r="AT699" s="24">
        <f ca="1">SQRT(Inputs!$B$38)*M699+SQRT(1-Inputs!$B$38)*_xlfn.NORM.S.INV(RAND())</f>
        <v>-0.80310859251585853</v>
      </c>
      <c r="AU699" s="15">
        <f ca="1">Inputs!$B$6*EXP($B$8-0.5*C$5^2+C$5*N699)</f>
        <v>6400.7265423524668</v>
      </c>
      <c r="AV699" s="15">
        <f t="shared" ca="1" si="365"/>
        <v>9255.0646580877801</v>
      </c>
      <c r="AW699" s="15">
        <f t="shared" ca="1" si="366"/>
        <v>10423.471279212121</v>
      </c>
      <c r="AX699" s="15">
        <f t="shared" ca="1" si="367"/>
        <v>15202.045117248234</v>
      </c>
      <c r="AY699" s="15">
        <f t="shared" ca="1" si="368"/>
        <v>17668.715227267887</v>
      </c>
      <c r="AZ699" s="15">
        <f t="shared" ca="1" si="369"/>
        <v>23849.171974151126</v>
      </c>
      <c r="BA699" s="15">
        <f t="shared" ca="1" si="370"/>
        <v>27737.63663392216</v>
      </c>
      <c r="BB699" s="15">
        <f t="shared" ca="1" si="371"/>
        <v>31601.54826824064</v>
      </c>
      <c r="BC699" s="15">
        <f t="shared" ca="1" si="372"/>
        <v>35366.067680034728</v>
      </c>
      <c r="BD699" s="15">
        <f t="shared" ca="1" si="373"/>
        <v>48349.873393000969</v>
      </c>
      <c r="BE699" s="15">
        <f t="shared" ca="1" si="374"/>
        <v>57578.68537612581</v>
      </c>
      <c r="BF699" s="15">
        <f ca="1">Inputs!$B$13*EXP($B$9-0.5*C$6^2+C$6*Y699)</f>
        <v>12371.658911535735</v>
      </c>
      <c r="BG699" s="15">
        <f t="shared" ca="1" si="375"/>
        <v>15295.958165187125</v>
      </c>
      <c r="BH699" s="15">
        <f t="shared" ca="1" si="376"/>
        <v>20998.596175766092</v>
      </c>
      <c r="BI699" s="15">
        <f t="shared" ca="1" si="377"/>
        <v>30118.844092480693</v>
      </c>
      <c r="BJ699" s="15">
        <f t="shared" ca="1" si="378"/>
        <v>35737.733450905485</v>
      </c>
      <c r="BK699" s="15">
        <f t="shared" ca="1" si="379"/>
        <v>43424.523021306064</v>
      </c>
      <c r="BL699" s="15">
        <f t="shared" ca="1" si="380"/>
        <v>44163.073758352191</v>
      </c>
      <c r="BM699" s="15">
        <f t="shared" ca="1" si="381"/>
        <v>61325.339452107262</v>
      </c>
      <c r="BN699" s="15">
        <f t="shared" ca="1" si="382"/>
        <v>64763.411387114546</v>
      </c>
      <c r="BO699" s="15">
        <f t="shared" ca="1" si="383"/>
        <v>82767.483329758892</v>
      </c>
      <c r="BP699" s="15">
        <f t="shared" ca="1" si="384"/>
        <v>93930.482503021442</v>
      </c>
      <c r="BQ699" s="15">
        <f ca="1">Inputs!$B$20*EXP($B$10-0.5*C$7^2+C$7*AJ699)</f>
        <v>4507.4681125294701</v>
      </c>
      <c r="BR699" s="15">
        <f t="shared" ca="1" si="385"/>
        <v>10984.832101523851</v>
      </c>
      <c r="BS699" s="15">
        <f t="shared" ca="1" si="386"/>
        <v>11081.686834902444</v>
      </c>
      <c r="BT699" s="15">
        <f t="shared" ca="1" si="387"/>
        <v>11149.249989081682</v>
      </c>
      <c r="BU699" s="15">
        <f t="shared" ca="1" si="388"/>
        <v>12365.644936078033</v>
      </c>
      <c r="BV699" s="15">
        <f t="shared" ca="1" si="389"/>
        <v>21298.838716534112</v>
      </c>
      <c r="BW699" s="15">
        <f t="shared" ca="1" si="390"/>
        <v>28294.292260571325</v>
      </c>
      <c r="BX699" s="15">
        <f t="shared" ca="1" si="391"/>
        <v>35296.294262863608</v>
      </c>
      <c r="BY699" s="15">
        <f t="shared" ca="1" si="392"/>
        <v>38707.090201893414</v>
      </c>
      <c r="BZ699" s="15">
        <f t="shared" ca="1" si="393"/>
        <v>69969.038906280635</v>
      </c>
      <c r="CA699" s="15">
        <f t="shared" ca="1" si="394"/>
        <v>85213.602676987648</v>
      </c>
      <c r="CB699" s="15">
        <f ca="1">(AU699*DCF!C$10-DCF!C$5*MAX(AU699*DCF!C$10,0)-MAX(AU699-Inputs!$B$6,0)/Inputs!$B$10)*DCF!C$6</f>
        <v>1032.8176340125813</v>
      </c>
      <c r="CC699" s="15">
        <f ca="1">(AV699*DCF!D$10-DCF!D$5*MAX(AV699*DCF!D$10,0)-MAX(AV699-AU699,0)/Inputs!$B$10)*DCF!D$6</f>
        <v>1559.9036632172795</v>
      </c>
      <c r="CD699" s="15">
        <f ca="1">(AW699*DCF!E$10-DCF!E$5*MAX(AW699*DCF!E$10,0)-MAX(AW699-AV699,0)/Inputs!$B$10)*DCF!E$6</f>
        <v>2143.4400339170352</v>
      </c>
      <c r="CE699" s="15">
        <f ca="1">(AX699*DCF!F$10-DCF!F$5*MAX(AX699*DCF!F$10,0)-MAX(AX699-AW699,0)/Inputs!$B$10)*DCF!F$6</f>
        <v>2324.2794808958174</v>
      </c>
      <c r="CF699" s="15">
        <f ca="1">(AY699*DCF!G$10-DCF!G$5*MAX(AY699*DCF!G$10,0)-MAX(AY699-AX699,0)/Inputs!$B$10)*DCF!G$6</f>
        <v>3166.3227857034672</v>
      </c>
      <c r="CG699" s="15">
        <f ca="1">(AZ699*DCF!H$10-DCF!H$5*MAX(AZ699*DCF!H$10,0)-MAX(AZ699-AY699,0)/Inputs!$B$10)*DCF!H$6</f>
        <v>3532.8829506148254</v>
      </c>
      <c r="CH699" s="15">
        <f ca="1">(BA699*DCF!I$10-DCF!I$5*MAX(BA699*DCF!I$10,0)-MAX(BA699-AZ699,0)/Inputs!$B$10)*DCF!I$6</f>
        <v>4428.8098972581784</v>
      </c>
      <c r="CI699" s="15">
        <f ca="1">(BB699*DCF!J$10-DCF!J$5*MAX(BB699*DCF!J$10,0)-MAX(BB699-BA699,0)/Inputs!$B$10)*DCF!J$6</f>
        <v>4837.3868726440587</v>
      </c>
      <c r="CJ699" s="15">
        <f ca="1">(BC699*DCF!K$10-DCF!K$5*MAX(BC699*DCF!K$10,0)-MAX(BC699-BB699,0)/Inputs!$B$10)*DCF!K$6</f>
        <v>5166.3935030360808</v>
      </c>
      <c r="CK699" s="15">
        <f ca="1">(BD699*DCF!L$10-DCF!L$5*MAX(BD699*DCF!L$10,0)-MAX(BD699-BC699,0)/Inputs!$B$10)*DCF!L$6</f>
        <v>5613.064022447229</v>
      </c>
      <c r="CL699" s="15">
        <f ca="1">(BE699*DCF!M$10-DCF!M$5*MAX(BE699*DCF!M$10,0)-MAX(BE699-BD699,0)/Inputs!$B$10)*DCF!M$6</f>
        <v>7022.6170315843838</v>
      </c>
      <c r="CM699" s="15">
        <f ca="1">(BF699*DCF!C$28-DCF!C$5*MAX(BF699*DCF!C$28,0)-MAX(BF699-Inputs!$B$13,0)/Inputs!$B$17)*DCF!C$6</f>
        <v>3548.3452592116123</v>
      </c>
      <c r="CN699" s="15">
        <f ca="1">(BG699*DCF!D$28-DCF!D$5*MAX(BG699*DCF!D$28,0)-MAX(BG699-BF699,0)/Inputs!$B$17)*DCF!D$6</f>
        <v>3881.1253539035856</v>
      </c>
      <c r="CO699" s="15">
        <f ca="1">(BH699*DCF!E$28-DCF!E$5*MAX(BH699*DCF!E$28,0)-MAX(BH699-BG699,0)/Inputs!$B$17)*DCF!E$6</f>
        <v>4823.2648909776708</v>
      </c>
      <c r="CP699" s="15">
        <f ca="1">(BI699*DCF!F$28-DCF!F$5*MAX(BI699*DCF!F$28,0)-MAX(BI699-BH699,0)/Inputs!$B$17)*DCF!F$6</f>
        <v>6515.9875250253626</v>
      </c>
      <c r="CQ699" s="15">
        <f ca="1">(BJ699*DCF!G$28-DCF!G$5*MAX(BJ699*DCF!G$28,0)-MAX(BJ699-BI699,0)/Inputs!$B$17)*DCF!G$6</f>
        <v>8327.3844030019518</v>
      </c>
      <c r="CR699" s="15">
        <f ca="1">(BK699*DCF!H$28-DCF!H$5*MAX(BK699*DCF!H$28,0)-MAX(BK699-BJ699,0)/Inputs!$B$17)*DCF!H$6</f>
        <v>9545.0522534976608</v>
      </c>
      <c r="CS699" s="15">
        <f ca="1">(BL699*DCF!I$28-DCF!I$5*MAX(BL699*DCF!I$28,0)-MAX(BL699-BK699,0)/Inputs!$B$17)*DCF!I$6</f>
        <v>10279.076249173482</v>
      </c>
      <c r="CT699" s="15">
        <f ca="1">(BM699*DCF!J$28-DCF!J$5*MAX(BM699*DCF!J$28,0)-MAX(BM699-BL699,0)/Inputs!$B$17)*DCF!J$6</f>
        <v>11405.065472913813</v>
      </c>
      <c r="CU699" s="15">
        <f ca="1">(BN699*DCF!K$28-DCF!K$5*MAX(BN699*DCF!K$28,0)-MAX(BN699-BM699,0)/Inputs!$B$17)*DCF!K$6</f>
        <v>13255.82857955532</v>
      </c>
      <c r="CV699" s="15">
        <f ca="1">(BO699*DCF!L$28-DCF!L$5*MAX(BO699*DCF!L$28,0)-MAX(BO699-BN699,0)/Inputs!$B$17)*DCF!L$6</f>
        <v>14476.659441456875</v>
      </c>
      <c r="CW699" s="15">
        <f ca="1">(BP699*DCF!M$28-DCF!M$5*MAX(BP699*DCF!M$28,0)-MAX(BP699-BO699,0)/Inputs!$B$17)*DCF!M$6</f>
        <v>16506.227557212344</v>
      </c>
      <c r="CX699" s="15">
        <f ca="1">(BQ699*DCF!C$46-DCF!C$5*MAX(BQ699*DCF!C$46,0)-MAX(BQ699-Inputs!$B$20,0)/Inputs!$B$24)*DCF!C$6</f>
        <v>-1644.4351818910877</v>
      </c>
      <c r="CY699" s="15">
        <f ca="1">(BR699*DCF!D$46-DCF!D$5*MAX(BR699*DCF!D$46,0)-MAX(BR699-BQ699,0)/Inputs!$B$24)*DCF!D$6</f>
        <v>-4638.6921172352177</v>
      </c>
      <c r="CZ699" s="15">
        <f ca="1">(BS699*DCF!E$46-DCF!E$5*MAX(BS699*DCF!E$46,0)-MAX(BS699-BR699,0)/Inputs!$B$24)*DCF!E$6</f>
        <v>-1348.6062324207969</v>
      </c>
      <c r="DA699" s="15">
        <f ca="1">(BT699*DCF!F$46-DCF!F$5*MAX(BT699*DCF!F$46,0)-MAX(BT699-BS699,0)/Inputs!$B$24)*DCF!F$6</f>
        <v>-836.56075541150039</v>
      </c>
      <c r="DB699" s="15">
        <f ca="1">(BU699*DCF!G$46-DCF!G$5*MAX(BU699*DCF!G$46,0)-MAX(BU699-BT699,0)/Inputs!$B$24)*DCF!G$6</f>
        <v>-825.12709125835158</v>
      </c>
      <c r="DC699" s="15">
        <f ca="1">(BV699*DCF!H$46-DCF!H$5*MAX(BV699*DCF!H$46,0)-MAX(BV699-BU699,0)/Inputs!$B$24)*DCF!H$6</f>
        <v>-2775.9352326903213</v>
      </c>
      <c r="DD699" s="15">
        <f ca="1">(BW699*DCF!I$46-DCF!I$5*MAX(BW699*DCF!I$46,0)-MAX(BW699-BV699,0)/Inputs!$B$24)*DCF!I$6</f>
        <v>-1354.6564437286549</v>
      </c>
      <c r="DE699" s="15">
        <f ca="1">(BX699*DCF!J$46-DCF!J$5*MAX(BX699*DCF!J$46,0)-MAX(BX699-BW699,0)/Inputs!$B$24)*DCF!J$6</f>
        <v>-376.23462477115578</v>
      </c>
      <c r="DF699" s="15">
        <f ca="1">(BY699*DCF!K$46-DCF!K$5*MAX(BY699*DCF!K$46,0)-MAX(BY699-BX699,0)/Inputs!$B$24)*DCF!K$6</f>
        <v>1375.5238812023215</v>
      </c>
      <c r="DG699" s="15">
        <f ca="1">(BZ699*DCF!L$46-DCF!L$5*MAX(BZ699*DCF!L$46,0)-MAX(BZ699-BY699,0)/Inputs!$B$24)*DCF!L$6</f>
        <v>-2238.0466846457693</v>
      </c>
      <c r="DH699" s="15">
        <f ca="1">(CA699*DCF!M$46-DCF!M$5*MAX(CA699*DCF!M$46,0)-MAX(CA699-BZ699,0)/Inputs!$B$24)*DCF!M$6</f>
        <v>3493.4413903193717</v>
      </c>
      <c r="DI699" s="15">
        <f ca="1">SUM(CB699:CL699)+BE699*DCF!M$10*(1+Inputs!$B$30)*(1-Inputs!$B$33)*(1-Inputs!$B$30/Inputs!$B$31)/(Inputs!$B$29-Inputs!$B$30)*DCF!M$6</f>
        <v>201070.1606763794</v>
      </c>
      <c r="DJ699" s="15">
        <f ca="1">SUM(CM699:CW699)+BP699*DCF!M$28*(1+Inputs!$B$30)*(1-Inputs!$B$33)*(1-Inputs!$B$30/Inputs!$B$31)/(Inputs!$B$29-Inputs!$B$30)*DCF!M$6</f>
        <v>451110.38352986483</v>
      </c>
      <c r="DK699" s="15">
        <f ca="1">SUM(CX699:DH699)+CA699*DCF!M$46*(1+Inputs!$B$30)*(1-Inputs!$B$33)*(1-Inputs!$B$30/Inputs!$B$31)/(Inputs!$B$29-Inputs!$B$30)*DCF!M$6</f>
        <v>120580.99484263374</v>
      </c>
      <c r="DM699" s="15">
        <f ca="1">DI699+DJ699+DK699+Inputs!$B$34+Inputs!$B$36-Inputs!$B$35</f>
        <v>849612.53904887789</v>
      </c>
    </row>
    <row r="700" spans="1:117" x14ac:dyDescent="0.75">
      <c r="A700" s="11">
        <v>687</v>
      </c>
      <c r="C700" s="24">
        <f t="shared" ca="1" si="398"/>
        <v>0.27146469130943646</v>
      </c>
      <c r="D700" s="24">
        <f t="shared" ca="1" si="398"/>
        <v>-0.1731040173595644</v>
      </c>
      <c r="E700" s="24">
        <f t="shared" ca="1" si="398"/>
        <v>-0.20824767933696059</v>
      </c>
      <c r="F700" s="24">
        <f t="shared" ca="1" si="398"/>
        <v>1.9249517260735329</v>
      </c>
      <c r="G700" s="24">
        <f t="shared" ca="1" si="398"/>
        <v>-0.60480869719710451</v>
      </c>
      <c r="H700" s="24">
        <f t="shared" ca="1" si="398"/>
        <v>-0.96167578052983016</v>
      </c>
      <c r="I700" s="24">
        <f t="shared" ca="1" si="398"/>
        <v>-0.67288620840042368</v>
      </c>
      <c r="J700" s="24">
        <f t="shared" ca="1" si="398"/>
        <v>-1.3285582558478892</v>
      </c>
      <c r="K700" s="24">
        <f t="shared" ca="1" si="398"/>
        <v>2.3436236785450251</v>
      </c>
      <c r="L700" s="24">
        <f t="shared" ca="1" si="398"/>
        <v>-1.2553244997320527</v>
      </c>
      <c r="M700" s="24">
        <f t="shared" ca="1" si="398"/>
        <v>-1.1415852393775225</v>
      </c>
      <c r="N700" s="24">
        <f ca="1">SQRT(Inputs!$B$38)*C700+SQRT(1-Inputs!$B$38)*_xlfn.NORM.S.INV(RAND())</f>
        <v>0.45374940655964391</v>
      </c>
      <c r="O700" s="24">
        <f ca="1">SQRT(Inputs!$B$38)*D700+SQRT(1-Inputs!$B$38)*_xlfn.NORM.S.INV(RAND())</f>
        <v>-2.3102044800091668</v>
      </c>
      <c r="P700" s="24">
        <f ca="1">SQRT(Inputs!$B$38)*E700+SQRT(1-Inputs!$B$38)*_xlfn.NORM.S.INV(RAND())</f>
        <v>1.2671939528224507</v>
      </c>
      <c r="Q700" s="24">
        <f ca="1">SQRT(Inputs!$B$38)*F700+SQRT(1-Inputs!$B$38)*_xlfn.NORM.S.INV(RAND())</f>
        <v>1.467263333157752</v>
      </c>
      <c r="R700" s="24">
        <f ca="1">SQRT(Inputs!$B$38)*G700+SQRT(1-Inputs!$B$38)*_xlfn.NORM.S.INV(RAND())</f>
        <v>6.0828280942317237E-2</v>
      </c>
      <c r="S700" s="24">
        <f ca="1">SQRT(Inputs!$B$38)*H700+SQRT(1-Inputs!$B$38)*_xlfn.NORM.S.INV(RAND())</f>
        <v>7.8428117411980525E-3</v>
      </c>
      <c r="T700" s="24">
        <f ca="1">SQRT(Inputs!$B$38)*I700+SQRT(1-Inputs!$B$38)*_xlfn.NORM.S.INV(RAND())</f>
        <v>-0.75062524929551644</v>
      </c>
      <c r="U700" s="24">
        <f ca="1">SQRT(Inputs!$B$38)*J700+SQRT(1-Inputs!$B$38)*_xlfn.NORM.S.INV(RAND())</f>
        <v>-2.3635699852253667E-2</v>
      </c>
      <c r="V700" s="24">
        <f ca="1">SQRT(Inputs!$B$38)*K700+SQRT(1-Inputs!$B$38)*_xlfn.NORM.S.INV(RAND())</f>
        <v>2.0507780834006208</v>
      </c>
      <c r="W700" s="24">
        <f ca="1">SQRT(Inputs!$B$38)*L700+SQRT(1-Inputs!$B$38)*_xlfn.NORM.S.INV(RAND())</f>
        <v>-1.7006764760824058</v>
      </c>
      <c r="X700" s="24">
        <f ca="1">SQRT(Inputs!$B$38)*M700+SQRT(1-Inputs!$B$38)*_xlfn.NORM.S.INV(RAND())</f>
        <v>-0.99689898868098736</v>
      </c>
      <c r="Y700" s="24">
        <f ca="1">SQRT(Inputs!$B$38)*C700+SQRT(1-Inputs!$B$38)*_xlfn.NORM.S.INV(RAND())</f>
        <v>-0.48267005561081422</v>
      </c>
      <c r="Z700" s="24">
        <f ca="1">SQRT(Inputs!$B$38)*D700+SQRT(1-Inputs!$B$38)*_xlfn.NORM.S.INV(RAND())</f>
        <v>0.84863336221710428</v>
      </c>
      <c r="AA700" s="24">
        <f ca="1">SQRT(Inputs!$B$38)*E700+SQRT(1-Inputs!$B$38)*_xlfn.NORM.S.INV(RAND())</f>
        <v>0.28823256246033707</v>
      </c>
      <c r="AB700" s="24">
        <f ca="1">SQRT(Inputs!$B$38)*F700+SQRT(1-Inputs!$B$38)*_xlfn.NORM.S.INV(RAND())</f>
        <v>0.11810352881742869</v>
      </c>
      <c r="AC700" s="24">
        <f ca="1">SQRT(Inputs!$B$38)*G700+SQRT(1-Inputs!$B$38)*_xlfn.NORM.S.INV(RAND())</f>
        <v>0.57639251249321266</v>
      </c>
      <c r="AD700" s="24">
        <f ca="1">SQRT(Inputs!$B$38)*H700+SQRT(1-Inputs!$B$38)*_xlfn.NORM.S.INV(RAND())</f>
        <v>1.0210900178447651</v>
      </c>
      <c r="AE700" s="24">
        <f ca="1">SQRT(Inputs!$B$38)*I700+SQRT(1-Inputs!$B$38)*_xlfn.NORM.S.INV(RAND())</f>
        <v>-1.2500470792696803</v>
      </c>
      <c r="AF700" s="24">
        <f ca="1">SQRT(Inputs!$B$38)*J700+SQRT(1-Inputs!$B$38)*_xlfn.NORM.S.INV(RAND())</f>
        <v>-0.52605065045235178</v>
      </c>
      <c r="AG700" s="24">
        <f ca="1">SQRT(Inputs!$B$38)*K700+SQRT(1-Inputs!$B$38)*_xlfn.NORM.S.INV(RAND())</f>
        <v>0.27461150070869311</v>
      </c>
      <c r="AH700" s="24">
        <f ca="1">SQRT(Inputs!$B$38)*L700+SQRT(1-Inputs!$B$38)*_xlfn.NORM.S.INV(RAND())</f>
        <v>0.17760548999630221</v>
      </c>
      <c r="AI700" s="24">
        <f ca="1">SQRT(Inputs!$B$38)*M700+SQRT(1-Inputs!$B$38)*_xlfn.NORM.S.INV(RAND())</f>
        <v>-0.86420506974327926</v>
      </c>
      <c r="AJ700" s="24">
        <f ca="1">SQRT(Inputs!$B$38)*C700+SQRT(1-Inputs!$B$38)*_xlfn.NORM.S.INV(RAND())</f>
        <v>1.5114894127858967</v>
      </c>
      <c r="AK700" s="24">
        <f ca="1">SQRT(Inputs!$B$38)*D700+SQRT(1-Inputs!$B$38)*_xlfn.NORM.S.INV(RAND())</f>
        <v>-0.57878451850181811</v>
      </c>
      <c r="AL700" s="24">
        <f ca="1">SQRT(Inputs!$B$38)*E700+SQRT(1-Inputs!$B$38)*_xlfn.NORM.S.INV(RAND())</f>
        <v>-0.79582961375543015</v>
      </c>
      <c r="AM700" s="24">
        <f ca="1">SQRT(Inputs!$B$38)*F700+SQRT(1-Inputs!$B$38)*_xlfn.NORM.S.INV(RAND())</f>
        <v>2.1523238119020869</v>
      </c>
      <c r="AN700" s="24">
        <f ca="1">SQRT(Inputs!$B$38)*G700+SQRT(1-Inputs!$B$38)*_xlfn.NORM.S.INV(RAND())</f>
        <v>1.0552983474818625</v>
      </c>
      <c r="AO700" s="24">
        <f ca="1">SQRT(Inputs!$B$38)*H700+SQRT(1-Inputs!$B$38)*_xlfn.NORM.S.INV(RAND())</f>
        <v>-3.8656331985335135E-2</v>
      </c>
      <c r="AP700" s="24">
        <f ca="1">SQRT(Inputs!$B$38)*I700+SQRT(1-Inputs!$B$38)*_xlfn.NORM.S.INV(RAND())</f>
        <v>0.45841262929945292</v>
      </c>
      <c r="AQ700" s="24">
        <f ca="1">SQRT(Inputs!$B$38)*J700+SQRT(1-Inputs!$B$38)*_xlfn.NORM.S.INV(RAND())</f>
        <v>-0.54238599966574985</v>
      </c>
      <c r="AR700" s="24">
        <f ca="1">SQRT(Inputs!$B$38)*K700+SQRT(1-Inputs!$B$38)*_xlfn.NORM.S.INV(RAND())</f>
        <v>0.98648689954630209</v>
      </c>
      <c r="AS700" s="24">
        <f ca="1">SQRT(Inputs!$B$38)*L700+SQRT(1-Inputs!$B$38)*_xlfn.NORM.S.INV(RAND())</f>
        <v>-1.0268879592909241</v>
      </c>
      <c r="AT700" s="24">
        <f ca="1">SQRT(Inputs!$B$38)*M700+SQRT(1-Inputs!$B$38)*_xlfn.NORM.S.INV(RAND())</f>
        <v>-0.44930443877766491</v>
      </c>
      <c r="AU700" s="15">
        <f ca="1">Inputs!$B$6*EXP($B$8-0.5*C$5^2+C$5*N700)</f>
        <v>5340.4341387818931</v>
      </c>
      <c r="AV700" s="15">
        <f t="shared" ca="1" si="365"/>
        <v>4628.4212868999812</v>
      </c>
      <c r="AW700" s="15">
        <f t="shared" ca="1" si="366"/>
        <v>6695.4758563411797</v>
      </c>
      <c r="AX700" s="15">
        <f t="shared" ca="1" si="367"/>
        <v>9819.1001501796582</v>
      </c>
      <c r="AY700" s="15">
        <f t="shared" ca="1" si="368"/>
        <v>12085.493738001358</v>
      </c>
      <c r="AZ700" s="15">
        <f t="shared" ca="1" si="369"/>
        <v>14793.65626671965</v>
      </c>
      <c r="BA700" s="15">
        <f t="shared" ca="1" si="370"/>
        <v>16735.856417714553</v>
      </c>
      <c r="BB700" s="15">
        <f t="shared" ca="1" si="371"/>
        <v>20441.324445063128</v>
      </c>
      <c r="BC700" s="15">
        <f t="shared" ca="1" si="372"/>
        <v>30516.057415004638</v>
      </c>
      <c r="BD700" s="15">
        <f t="shared" ca="1" si="373"/>
        <v>31887.069186535195</v>
      </c>
      <c r="BE700" s="15">
        <f t="shared" ca="1" si="374"/>
        <v>35682.021885876507</v>
      </c>
      <c r="BF700" s="15">
        <f ca="1">Inputs!$B$13*EXP($B$9-0.5*C$6^2+C$6*Y700)</f>
        <v>12568.902760372181</v>
      </c>
      <c r="BG700" s="15">
        <f t="shared" ca="1" si="375"/>
        <v>17852.890748885628</v>
      </c>
      <c r="BH700" s="15">
        <f t="shared" ca="1" si="376"/>
        <v>22881.055053845535</v>
      </c>
      <c r="BI700" s="15">
        <f t="shared" ca="1" si="377"/>
        <v>28523.684589995752</v>
      </c>
      <c r="BJ700" s="15">
        <f t="shared" ca="1" si="378"/>
        <v>37997.595852480736</v>
      </c>
      <c r="BK700" s="15">
        <f t="shared" ca="1" si="379"/>
        <v>53590.00799911419</v>
      </c>
      <c r="BL700" s="15">
        <f t="shared" ca="1" si="380"/>
        <v>55983.81677477379</v>
      </c>
      <c r="BM700" s="15">
        <f t="shared" ca="1" si="381"/>
        <v>64462.849946472998</v>
      </c>
      <c r="BN700" s="15">
        <f t="shared" ca="1" si="382"/>
        <v>81933.648040386004</v>
      </c>
      <c r="BO700" s="15">
        <f t="shared" ca="1" si="383"/>
        <v>102913.7675074416</v>
      </c>
      <c r="BP700" s="15">
        <f t="shared" ca="1" si="384"/>
        <v>114853.19650730782</v>
      </c>
      <c r="BQ700" s="15">
        <f ca="1">Inputs!$B$20*EXP($B$10-0.5*C$7^2+C$7*AJ700)</f>
        <v>7332.1774727314278</v>
      </c>
      <c r="BR700" s="15">
        <f t="shared" ca="1" si="385"/>
        <v>8278.3498859212523</v>
      </c>
      <c r="BS700" s="15">
        <f t="shared" ca="1" si="386"/>
        <v>9020.0184014915267</v>
      </c>
      <c r="BT700" s="15">
        <f t="shared" ca="1" si="387"/>
        <v>21873.399223033728</v>
      </c>
      <c r="BU700" s="15">
        <f t="shared" ca="1" si="388"/>
        <v>39132.643415341066</v>
      </c>
      <c r="BV700" s="15">
        <f t="shared" ca="1" si="389"/>
        <v>53972.686032173006</v>
      </c>
      <c r="BW700" s="15">
        <f t="shared" ca="1" si="390"/>
        <v>82989.420781469744</v>
      </c>
      <c r="BX700" s="15">
        <f t="shared" ca="1" si="391"/>
        <v>104114.77435186518</v>
      </c>
      <c r="BY700" s="15">
        <f t="shared" ca="1" si="392"/>
        <v>176186.07797953172</v>
      </c>
      <c r="BZ700" s="15">
        <f t="shared" ca="1" si="393"/>
        <v>204685.89288170292</v>
      </c>
      <c r="CA700" s="15">
        <f t="shared" ca="1" si="394"/>
        <v>265457.85391548643</v>
      </c>
      <c r="CB700" s="15">
        <f ca="1">(AU700*DCF!C$10-DCF!C$5*MAX(AU700*DCF!C$10,0)-MAX(AU700-Inputs!$B$6,0)/Inputs!$B$10)*DCF!C$6</f>
        <v>1040.3777078374301</v>
      </c>
      <c r="CC700" s="15">
        <f ca="1">(AV700*DCF!D$10-DCF!D$5*MAX(AV700*DCF!D$10,0)-MAX(AV700-AU700,0)/Inputs!$B$10)*DCF!D$6</f>
        <v>1128.1463321569249</v>
      </c>
      <c r="CD700" s="15">
        <f ca="1">(AW700*DCF!E$10-DCF!E$5*MAX(AW700*DCF!E$10,0)-MAX(AW700-AV700,0)/Inputs!$B$10)*DCF!E$6</f>
        <v>1080.2925029887588</v>
      </c>
      <c r="CE700" s="15">
        <f ca="1">(AX700*DCF!F$10-DCF!F$5*MAX(AX700*DCF!F$10,0)-MAX(AX700-AW700,0)/Inputs!$B$10)*DCF!F$6</f>
        <v>1493.5451424300636</v>
      </c>
      <c r="CF700" s="15">
        <f ca="1">(AY700*DCF!G$10-DCF!G$5*MAX(AY700*DCF!G$10,0)-MAX(AY700-AX700,0)/Inputs!$B$10)*DCF!G$6</f>
        <v>2054.4532846308198</v>
      </c>
      <c r="CG700" s="15">
        <f ca="1">(AZ700*DCF!H$10-DCF!H$5*MAX(AZ700*DCF!H$10,0)-MAX(AZ700-AY700,0)/Inputs!$B$10)*DCF!H$6</f>
        <v>2391.3161681991842</v>
      </c>
      <c r="CH700" s="15">
        <f ca="1">(BA700*DCF!I$10-DCF!I$5*MAX(BA700*DCF!I$10,0)-MAX(BA700-AZ700,0)/Inputs!$B$10)*DCF!I$6</f>
        <v>2738.441568306604</v>
      </c>
      <c r="CI700" s="15">
        <f ca="1">(BB700*DCF!J$10-DCF!J$5*MAX(BB700*DCF!J$10,0)-MAX(BB700-BA700,0)/Inputs!$B$10)*DCF!J$6</f>
        <v>2946.2760869428771</v>
      </c>
      <c r="CJ700" s="15">
        <f ca="1">(BC700*DCF!K$10-DCF!K$5*MAX(BC700*DCF!K$10,0)-MAX(BC700-BB700,0)/Inputs!$B$10)*DCF!K$6</f>
        <v>3502.2859029353572</v>
      </c>
      <c r="CK700" s="15">
        <f ca="1">(BD700*DCF!L$10-DCF!L$5*MAX(BD700*DCF!L$10,0)-MAX(BD700-BC700,0)/Inputs!$B$10)*DCF!L$6</f>
        <v>4631.8823761223912</v>
      </c>
      <c r="CL700" s="15">
        <f ca="1">(BE700*DCF!M$10-DCF!M$5*MAX(BE700*DCF!M$10,0)-MAX(BE700-BD700,0)/Inputs!$B$10)*DCF!M$6</f>
        <v>4581.8471523753269</v>
      </c>
      <c r="CM700" s="15">
        <f ca="1">(BF700*DCF!C$28-DCF!C$5*MAX(BF700*DCF!C$28,0)-MAX(BF700-Inputs!$B$13,0)/Inputs!$B$17)*DCF!C$6</f>
        <v>3562.9899364008124</v>
      </c>
      <c r="CN700" s="15">
        <f ca="1">(BG700*DCF!D$28-DCF!D$5*MAX(BG700*DCF!D$28,0)-MAX(BG700-BF700,0)/Inputs!$B$17)*DCF!D$6</f>
        <v>4130.7711744256658</v>
      </c>
      <c r="CO700" s="15">
        <f ca="1">(BH700*DCF!E$28-DCF!E$5*MAX(BH700*DCF!E$28,0)-MAX(BH700-BG700,0)/Inputs!$B$17)*DCF!E$6</f>
        <v>5489.340248541117</v>
      </c>
      <c r="CP700" s="15">
        <f ca="1">(BI700*DCF!F$28-DCF!F$5*MAX(BI700*DCF!F$28,0)-MAX(BI700-BH700,0)/Inputs!$B$17)*DCF!F$6</f>
        <v>6716.0991321111505</v>
      </c>
      <c r="CQ700" s="15">
        <f ca="1">(BJ700*DCF!G$28-DCF!G$5*MAX(BJ700*DCF!G$28,0)-MAX(BJ700-BI700,0)/Inputs!$B$17)*DCF!G$6</f>
        <v>8265.3462473207346</v>
      </c>
      <c r="CR700" s="15">
        <f ca="1">(BK700*DCF!H$28-DCF!H$5*MAX(BK700*DCF!H$28,0)-MAX(BK700-BJ700,0)/Inputs!$B$17)*DCF!H$6</f>
        <v>10830.776953036657</v>
      </c>
      <c r="CS700" s="15">
        <f ca="1">(BL700*DCF!I$28-DCF!I$5*MAX(BL700*DCF!I$28,0)-MAX(BL700-BK700,0)/Inputs!$B$17)*DCF!I$6</f>
        <v>12821.179596075637</v>
      </c>
      <c r="CT700" s="15">
        <f ca="1">(BM700*DCF!J$28-DCF!J$5*MAX(BM700*DCF!J$28,0)-MAX(BM700-BL700,0)/Inputs!$B$17)*DCF!J$6</f>
        <v>13256.31647851631</v>
      </c>
      <c r="CU700" s="15">
        <f ca="1">(BN700*DCF!K$28-DCF!K$5*MAX(BN700*DCF!K$28,0)-MAX(BN700-BM700,0)/Inputs!$B$17)*DCF!K$6</f>
        <v>15163.07262802257</v>
      </c>
      <c r="CV700" s="15">
        <f ca="1">(BO700*DCF!L$28-DCF!L$5*MAX(BO700*DCF!L$28,0)-MAX(BO700-BN700,0)/Inputs!$B$17)*DCF!L$6</f>
        <v>18159.521262958679</v>
      </c>
      <c r="CW700" s="15">
        <f ca="1">(BP700*DCF!M$28-DCF!M$5*MAX(BP700*DCF!M$28,0)-MAX(BP700-BO700,0)/Inputs!$B$17)*DCF!M$6</f>
        <v>20361.689571684383</v>
      </c>
      <c r="CX700" s="15">
        <f ca="1">(BQ700*DCF!C$46-DCF!C$5*MAX(BQ700*DCF!C$46,0)-MAX(BQ700-Inputs!$B$20,0)/Inputs!$B$24)*DCF!C$6</f>
        <v>-3601.5086416153076</v>
      </c>
      <c r="CY700" s="15">
        <f ca="1">(BR700*DCF!D$46-DCF!D$5*MAX(BR700*DCF!D$46,0)-MAX(BR700-BQ700,0)/Inputs!$B$24)*DCF!D$6</f>
        <v>-1816.6451866758373</v>
      </c>
      <c r="CZ700" s="15">
        <f ca="1">(BS700*DCF!E$46-DCF!E$5*MAX(BS700*DCF!E$46,0)-MAX(BS700-BR700,0)/Inputs!$B$24)*DCF!E$6</f>
        <v>-1358.978192033208</v>
      </c>
      <c r="DA700" s="15">
        <f ca="1">(BT700*DCF!F$46-DCF!F$5*MAX(BT700*DCF!F$46,0)-MAX(BT700-BS700,0)/Inputs!$B$24)*DCF!F$6</f>
        <v>-6273.2815090877002</v>
      </c>
      <c r="DB700" s="15">
        <f ca="1">(BU700*DCF!G$46-DCF!G$5*MAX(BU700*DCF!G$46,0)-MAX(BU700-BT700,0)/Inputs!$B$24)*DCF!G$6</f>
        <v>-7122.0135530934076</v>
      </c>
      <c r="DC700" s="15">
        <f ca="1">(BV700*DCF!H$46-DCF!H$5*MAX(BV700*DCF!H$46,0)-MAX(BV700-BU700,0)/Inputs!$B$24)*DCF!H$6</f>
        <v>-4611.4523167308334</v>
      </c>
      <c r="DD700" s="15">
        <f ca="1">(BW700*DCF!I$46-DCF!I$5*MAX(BW700*DCF!I$46,0)-MAX(BW700-BV700,0)/Inputs!$B$24)*DCF!I$6</f>
        <v>-6412.9091810129121</v>
      </c>
      <c r="DE700" s="15">
        <f ca="1">(BX700*DCF!J$46-DCF!J$5*MAX(BX700*DCF!J$46,0)-MAX(BX700-BW700,0)/Inputs!$B$24)*DCF!J$6</f>
        <v>-1234.7718397787937</v>
      </c>
      <c r="DF700" s="15">
        <f ca="1">(BY700*DCF!K$46-DCF!K$5*MAX(BY700*DCF!K$46,0)-MAX(BY700-BX700,0)/Inputs!$B$24)*DCF!K$6</f>
        <v>-7591.2133236551608</v>
      </c>
      <c r="DG700" s="15">
        <f ca="1">(BZ700*DCF!L$46-DCF!L$5*MAX(BZ700*DCF!L$46,0)-MAX(BZ700-BY700,0)/Inputs!$B$24)*DCF!L$6</f>
        <v>7699.3874422137378</v>
      </c>
      <c r="DH700" s="15">
        <f ca="1">(CA700*DCF!M$46-DCF!M$5*MAX(CA700*DCF!M$46,0)-MAX(CA700-BZ700,0)/Inputs!$B$24)*DCF!M$6</f>
        <v>8106.0985298558717</v>
      </c>
      <c r="DI700" s="15">
        <f ca="1">SUM(CB700:CL700)+BE700*DCF!M$10*(1+Inputs!$B$30)*(1-Inputs!$B$33)*(1-Inputs!$B$30/Inputs!$B$31)/(Inputs!$B$29-Inputs!$B$30)*DCF!M$6</f>
        <v>126892.40297921172</v>
      </c>
      <c r="DJ700" s="15">
        <f ca="1">SUM(CM700:CW700)+BP700*DCF!M$28*(1+Inputs!$B$30)*(1-Inputs!$B$33)*(1-Inputs!$B$30/Inputs!$B$31)/(Inputs!$B$29-Inputs!$B$30)*DCF!M$6</f>
        <v>544941.05610393418</v>
      </c>
      <c r="DK700" s="15">
        <f ca="1">SUM(CX700:DH700)+CA700*DCF!M$46*(1+Inputs!$B$30)*(1-Inputs!$B$33)*(1-Inputs!$B$30/Inputs!$B$31)/(Inputs!$B$29-Inputs!$B$30)*DCF!M$6</f>
        <v>386211.99987478188</v>
      </c>
      <c r="DM700" s="15">
        <f ca="1">DI700+DJ700+DK700+Inputs!$B$34+Inputs!$B$36-Inputs!$B$35</f>
        <v>1134896.4589579278</v>
      </c>
    </row>
    <row r="701" spans="1:117" x14ac:dyDescent="0.75">
      <c r="A701" s="11">
        <v>688</v>
      </c>
      <c r="C701" s="24">
        <f t="shared" ca="1" si="398"/>
        <v>0.59002962884473797</v>
      </c>
      <c r="D701" s="24">
        <f t="shared" ca="1" si="398"/>
        <v>-0.5012024086945992</v>
      </c>
      <c r="E701" s="24">
        <f t="shared" ca="1" si="398"/>
        <v>-1.0489421713811988</v>
      </c>
      <c r="F701" s="24">
        <f t="shared" ca="1" si="398"/>
        <v>0.28724752060651298</v>
      </c>
      <c r="G701" s="24">
        <f t="shared" ca="1" si="398"/>
        <v>0.13766527585402114</v>
      </c>
      <c r="H701" s="24">
        <f t="shared" ca="1" si="398"/>
        <v>-1.5958288805795009</v>
      </c>
      <c r="I701" s="24">
        <f t="shared" ca="1" si="398"/>
        <v>-0.13087760837049661</v>
      </c>
      <c r="J701" s="24">
        <f t="shared" ca="1" si="398"/>
        <v>0.64536310914947459</v>
      </c>
      <c r="K701" s="24">
        <f t="shared" ca="1" si="398"/>
        <v>-0.23910982715494344</v>
      </c>
      <c r="L701" s="24">
        <f t="shared" ca="1" si="398"/>
        <v>1.5648394718218221</v>
      </c>
      <c r="M701" s="24">
        <f t="shared" ca="1" si="398"/>
        <v>-0.56979849558277873</v>
      </c>
      <c r="N701" s="24">
        <f ca="1">SQRT(Inputs!$B$38)*C701+SQRT(1-Inputs!$B$38)*_xlfn.NORM.S.INV(RAND())</f>
        <v>0.49238389734464649</v>
      </c>
      <c r="O701" s="24">
        <f ca="1">SQRT(Inputs!$B$38)*D701+SQRT(1-Inputs!$B$38)*_xlfn.NORM.S.INV(RAND())</f>
        <v>-0.55612980684940316</v>
      </c>
      <c r="P701" s="24">
        <f ca="1">SQRT(Inputs!$B$38)*E701+SQRT(1-Inputs!$B$38)*_xlfn.NORM.S.INV(RAND())</f>
        <v>-1.223322403186198</v>
      </c>
      <c r="Q701" s="24">
        <f ca="1">SQRT(Inputs!$B$38)*F701+SQRT(1-Inputs!$B$38)*_xlfn.NORM.S.INV(RAND())</f>
        <v>-0.45226795057169722</v>
      </c>
      <c r="R701" s="24">
        <f ca="1">SQRT(Inputs!$B$38)*G701+SQRT(1-Inputs!$B$38)*_xlfn.NORM.S.INV(RAND())</f>
        <v>-0.15995825041006612</v>
      </c>
      <c r="S701" s="24">
        <f ca="1">SQRT(Inputs!$B$38)*H701+SQRT(1-Inputs!$B$38)*_xlfn.NORM.S.INV(RAND())</f>
        <v>-1.506917259725038</v>
      </c>
      <c r="T701" s="24">
        <f ca="1">SQRT(Inputs!$B$38)*I701+SQRT(1-Inputs!$B$38)*_xlfn.NORM.S.INV(RAND())</f>
        <v>4.9181960384738543E-2</v>
      </c>
      <c r="U701" s="24">
        <f ca="1">SQRT(Inputs!$B$38)*J701+SQRT(1-Inputs!$B$38)*_xlfn.NORM.S.INV(RAND())</f>
        <v>0.4672136061233314</v>
      </c>
      <c r="V701" s="24">
        <f ca="1">SQRT(Inputs!$B$38)*K701+SQRT(1-Inputs!$B$38)*_xlfn.NORM.S.INV(RAND())</f>
        <v>0.35790400735980521</v>
      </c>
      <c r="W701" s="24">
        <f ca="1">SQRT(Inputs!$B$38)*L701+SQRT(1-Inputs!$B$38)*_xlfn.NORM.S.INV(RAND())</f>
        <v>-0.24313166783092521</v>
      </c>
      <c r="X701" s="24">
        <f ca="1">SQRT(Inputs!$B$38)*M701+SQRT(1-Inputs!$B$38)*_xlfn.NORM.S.INV(RAND())</f>
        <v>-0.79068347665180361</v>
      </c>
      <c r="Y701" s="24">
        <f ca="1">SQRT(Inputs!$B$38)*C701+SQRT(1-Inputs!$B$38)*_xlfn.NORM.S.INV(RAND())</f>
        <v>0.44467789735297364</v>
      </c>
      <c r="Z701" s="24">
        <f ca="1">SQRT(Inputs!$B$38)*D701+SQRT(1-Inputs!$B$38)*_xlfn.NORM.S.INV(RAND())</f>
        <v>0.88532797563504306</v>
      </c>
      <c r="AA701" s="24">
        <f ca="1">SQRT(Inputs!$B$38)*E701+SQRT(1-Inputs!$B$38)*_xlfn.NORM.S.INV(RAND())</f>
        <v>-0.26879403947025421</v>
      </c>
      <c r="AB701" s="24">
        <f ca="1">SQRT(Inputs!$B$38)*F701+SQRT(1-Inputs!$B$38)*_xlfn.NORM.S.INV(RAND())</f>
        <v>-0.56501851726456753</v>
      </c>
      <c r="AC701" s="24">
        <f ca="1">SQRT(Inputs!$B$38)*G701+SQRT(1-Inputs!$B$38)*_xlfn.NORM.S.INV(RAND())</f>
        <v>-0.18251524916134149</v>
      </c>
      <c r="AD701" s="24">
        <f ca="1">SQRT(Inputs!$B$38)*H701+SQRT(1-Inputs!$B$38)*_xlfn.NORM.S.INV(RAND())</f>
        <v>-0.30385776821270305</v>
      </c>
      <c r="AE701" s="24">
        <f ca="1">SQRT(Inputs!$B$38)*I701+SQRT(1-Inputs!$B$38)*_xlfn.NORM.S.INV(RAND())</f>
        <v>4.7335958554454161E-2</v>
      </c>
      <c r="AF701" s="24">
        <f ca="1">SQRT(Inputs!$B$38)*J701+SQRT(1-Inputs!$B$38)*_xlfn.NORM.S.INV(RAND())</f>
        <v>1.9269362106950729</v>
      </c>
      <c r="AG701" s="24">
        <f ca="1">SQRT(Inputs!$B$38)*K701+SQRT(1-Inputs!$B$38)*_xlfn.NORM.S.INV(RAND())</f>
        <v>-0.12855690659736752</v>
      </c>
      <c r="AH701" s="24">
        <f ca="1">SQRT(Inputs!$B$38)*L701+SQRT(1-Inputs!$B$38)*_xlfn.NORM.S.INV(RAND())</f>
        <v>0.91108220762749181</v>
      </c>
      <c r="AI701" s="24">
        <f ca="1">SQRT(Inputs!$B$38)*M701+SQRT(1-Inputs!$B$38)*_xlfn.NORM.S.INV(RAND())</f>
        <v>-0.31696654128983393</v>
      </c>
      <c r="AJ701" s="24">
        <f ca="1">SQRT(Inputs!$B$38)*C701+SQRT(1-Inputs!$B$38)*_xlfn.NORM.S.INV(RAND())</f>
        <v>-0.2425267761174712</v>
      </c>
      <c r="AK701" s="24">
        <f ca="1">SQRT(Inputs!$B$38)*D701+SQRT(1-Inputs!$B$38)*_xlfn.NORM.S.INV(RAND())</f>
        <v>-1.0717700822306997E-2</v>
      </c>
      <c r="AL701" s="24">
        <f ca="1">SQRT(Inputs!$B$38)*E701+SQRT(1-Inputs!$B$38)*_xlfn.NORM.S.INV(RAND())</f>
        <v>0.2143742972251258</v>
      </c>
      <c r="AM701" s="24">
        <f ca="1">SQRT(Inputs!$B$38)*F701+SQRT(1-Inputs!$B$38)*_xlfn.NORM.S.INV(RAND())</f>
        <v>0.88379793765974701</v>
      </c>
      <c r="AN701" s="24">
        <f ca="1">SQRT(Inputs!$B$38)*G701+SQRT(1-Inputs!$B$38)*_xlfn.NORM.S.INV(RAND())</f>
        <v>0.60217262356960377</v>
      </c>
      <c r="AO701" s="24">
        <f ca="1">SQRT(Inputs!$B$38)*H701+SQRT(1-Inputs!$B$38)*_xlfn.NORM.S.INV(RAND())</f>
        <v>-0.70147317204917481</v>
      </c>
      <c r="AP701" s="24">
        <f ca="1">SQRT(Inputs!$B$38)*I701+SQRT(1-Inputs!$B$38)*_xlfn.NORM.S.INV(RAND())</f>
        <v>-1.531331441142725</v>
      </c>
      <c r="AQ701" s="24">
        <f ca="1">SQRT(Inputs!$B$38)*J701+SQRT(1-Inputs!$B$38)*_xlfn.NORM.S.INV(RAND())</f>
        <v>1.0688699017626073</v>
      </c>
      <c r="AR701" s="24">
        <f ca="1">SQRT(Inputs!$B$38)*K701+SQRT(1-Inputs!$B$38)*_xlfn.NORM.S.INV(RAND())</f>
        <v>-1.1188539408712574</v>
      </c>
      <c r="AS701" s="24">
        <f ca="1">SQRT(Inputs!$B$38)*L701+SQRT(1-Inputs!$B$38)*_xlfn.NORM.S.INV(RAND())</f>
        <v>1.6374002002930181</v>
      </c>
      <c r="AT701" s="24">
        <f ca="1">SQRT(Inputs!$B$38)*M701+SQRT(1-Inputs!$B$38)*_xlfn.NORM.S.INV(RAND())</f>
        <v>6.9388701555549437E-2</v>
      </c>
      <c r="AU701" s="15">
        <f ca="1">Inputs!$B$6*EXP($B$8-0.5*C$5^2+C$5*N701)</f>
        <v>5373.9372465984598</v>
      </c>
      <c r="AV701" s="15">
        <f t="shared" ca="1" si="365"/>
        <v>6027.7561945889493</v>
      </c>
      <c r="AW701" s="15">
        <f t="shared" ca="1" si="366"/>
        <v>6231.8130402749039</v>
      </c>
      <c r="AX701" s="15">
        <f t="shared" ca="1" si="367"/>
        <v>7190.43834576462</v>
      </c>
      <c r="AY701" s="15">
        <f t="shared" ca="1" si="368"/>
        <v>8624.8132957679281</v>
      </c>
      <c r="AZ701" s="15">
        <f t="shared" ca="1" si="369"/>
        <v>8935.4937115593657</v>
      </c>
      <c r="BA701" s="15">
        <f t="shared" ca="1" si="370"/>
        <v>10991.189893049193</v>
      </c>
      <c r="BB701" s="15">
        <f t="shared" ca="1" si="371"/>
        <v>14101.442618126412</v>
      </c>
      <c r="BC701" s="15">
        <f t="shared" ca="1" si="372"/>
        <v>17877.780284553588</v>
      </c>
      <c r="BD701" s="15">
        <f t="shared" ca="1" si="373"/>
        <v>21409.515671529971</v>
      </c>
      <c r="BE701" s="15">
        <f t="shared" ca="1" si="374"/>
        <v>24411.737337613155</v>
      </c>
      <c r="BF701" s="15">
        <f ca="1">Inputs!$B$13*EXP($B$9-0.5*C$6^2+C$6*Y701)</f>
        <v>15105.672239616282</v>
      </c>
      <c r="BG701" s="15">
        <f t="shared" ca="1" si="375"/>
        <v>21598.657267371313</v>
      </c>
      <c r="BH701" s="15">
        <f t="shared" ca="1" si="376"/>
        <v>25238.939078218918</v>
      </c>
      <c r="BI701" s="15">
        <f t="shared" ca="1" si="377"/>
        <v>28322.816561283555</v>
      </c>
      <c r="BJ701" s="15">
        <f t="shared" ca="1" si="378"/>
        <v>33820.349084634916</v>
      </c>
      <c r="BK701" s="15">
        <f t="shared" ca="1" si="379"/>
        <v>39825.986892962355</v>
      </c>
      <c r="BL701" s="15">
        <f t="shared" ca="1" si="380"/>
        <v>49222.44192708718</v>
      </c>
      <c r="BM701" s="15">
        <f t="shared" ca="1" si="381"/>
        <v>76869.156351486003</v>
      </c>
      <c r="BN701" s="15">
        <f t="shared" ca="1" si="382"/>
        <v>93094.148846020573</v>
      </c>
      <c r="BO701" s="15">
        <f t="shared" ca="1" si="383"/>
        <v>127338.96146821874</v>
      </c>
      <c r="BP701" s="15">
        <f t="shared" ca="1" si="384"/>
        <v>151201.894670409</v>
      </c>
      <c r="BQ701" s="15">
        <f ca="1">Inputs!$B$20*EXP($B$10-0.5*C$7^2+C$7*AJ701)</f>
        <v>3935.9542583331013</v>
      </c>
      <c r="BR701" s="15">
        <f t="shared" ca="1" si="385"/>
        <v>5322.4362951606972</v>
      </c>
      <c r="BS701" s="15">
        <f t="shared" ca="1" si="386"/>
        <v>7751.3526640927521</v>
      </c>
      <c r="BT701" s="15">
        <f t="shared" ca="1" si="387"/>
        <v>13476.090040747553</v>
      </c>
      <c r="BU701" s="15">
        <f t="shared" ca="1" si="388"/>
        <v>21605.760661482644</v>
      </c>
      <c r="BV701" s="15">
        <f t="shared" ca="1" si="389"/>
        <v>25665.544647741524</v>
      </c>
      <c r="BW701" s="15">
        <f t="shared" ca="1" si="390"/>
        <v>25900.353824070673</v>
      </c>
      <c r="BX701" s="15">
        <f t="shared" ca="1" si="391"/>
        <v>44882.703820891045</v>
      </c>
      <c r="BY701" s="15">
        <f t="shared" ca="1" si="392"/>
        <v>50769.48887546669</v>
      </c>
      <c r="BZ701" s="15">
        <f t="shared" ca="1" si="393"/>
        <v>96256.616149362744</v>
      </c>
      <c r="CA701" s="15">
        <f t="shared" ca="1" si="394"/>
        <v>136888.86635600936</v>
      </c>
      <c r="CB701" s="15">
        <f ca="1">(AU701*DCF!C$10-DCF!C$5*MAX(AU701*DCF!C$10,0)-MAX(AU701-Inputs!$B$6,0)/Inputs!$B$10)*DCF!C$6</f>
        <v>1040.1388247070763</v>
      </c>
      <c r="CC701" s="15">
        <f ca="1">(AV701*DCF!D$10-DCF!D$5*MAX(AV701*DCF!D$10,0)-MAX(AV701-AU701,0)/Inputs!$B$10)*DCF!D$6</f>
        <v>1309.8080969132818</v>
      </c>
      <c r="CD701" s="15">
        <f ca="1">(AW701*DCF!E$10-DCF!E$5*MAX(AW701*DCF!E$10,0)-MAX(AW701-AV701,0)/Inputs!$B$10)*DCF!E$6</f>
        <v>1392.8643769002847</v>
      </c>
      <c r="CE701" s="15">
        <f ca="1">(AX701*DCF!F$10-DCF!F$5*MAX(AX701*DCF!F$10,0)-MAX(AX701-AW701,0)/Inputs!$B$10)*DCF!F$6</f>
        <v>1370.1950726357359</v>
      </c>
      <c r="CF701" s="15">
        <f ca="1">(AY701*DCF!G$10-DCF!G$5*MAX(AY701*DCF!G$10,0)-MAX(AY701-AX701,0)/Inputs!$B$10)*DCF!G$6</f>
        <v>1501.3435712839459</v>
      </c>
      <c r="CG701" s="15">
        <f ca="1">(AZ701*DCF!H$10-DCF!H$5*MAX(AZ701*DCF!H$10,0)-MAX(AZ701-AY701,0)/Inputs!$B$10)*DCF!H$6</f>
        <v>1679.665635860835</v>
      </c>
      <c r="CH701" s="15">
        <f ca="1">(BA701*DCF!I$10-DCF!I$5*MAX(BA701*DCF!I$10,0)-MAX(BA701-AZ701,0)/Inputs!$B$10)*DCF!I$6</f>
        <v>1670.4832347825381</v>
      </c>
      <c r="CI701" s="15">
        <f ca="1">(BB701*DCF!J$10-DCF!J$5*MAX(BB701*DCF!J$10,0)-MAX(BB701-BA701,0)/Inputs!$B$10)*DCF!J$6</f>
        <v>1948.5327255566756</v>
      </c>
      <c r="CJ701" s="15">
        <f ca="1">(BC701*DCF!K$10-DCF!K$5*MAX(BC701*DCF!K$10,0)-MAX(BC701-BB701,0)/Inputs!$B$10)*DCF!K$6</f>
        <v>2349.4057201317305</v>
      </c>
      <c r="CK701" s="15">
        <f ca="1">(BD701*DCF!L$10-DCF!L$5*MAX(BD701*DCF!L$10,0)-MAX(BD701-BC701,0)/Inputs!$B$10)*DCF!L$6</f>
        <v>2772.251516600184</v>
      </c>
      <c r="CL701" s="15">
        <f ca="1">(BE701*DCF!M$10-DCF!M$5*MAX(BE701*DCF!M$10,0)-MAX(BE701-BD701,0)/Inputs!$B$10)*DCF!M$6</f>
        <v>3086.1644244106851</v>
      </c>
      <c r="CM701" s="15">
        <f ca="1">(BF701*DCF!C$28-DCF!C$5*MAX(BF701*DCF!C$28,0)-MAX(BF701-Inputs!$B$13,0)/Inputs!$B$17)*DCF!C$6</f>
        <v>3751.3363428722778</v>
      </c>
      <c r="CN701" s="15">
        <f ca="1">(BG701*DCF!D$28-DCF!D$5*MAX(BG701*DCF!D$28,0)-MAX(BG701-BF701,0)/Inputs!$B$17)*DCF!D$6</f>
        <v>4976.0513052394972</v>
      </c>
      <c r="CO701" s="15">
        <f ca="1">(BH701*DCF!E$28-DCF!E$5*MAX(BH701*DCF!E$28,0)-MAX(BH701-BG701,0)/Inputs!$B$17)*DCF!E$6</f>
        <v>6430.6675254613501</v>
      </c>
      <c r="CP701" s="15">
        <f ca="1">(BI701*DCF!F$28-DCF!F$5*MAX(BI701*DCF!F$28,0)-MAX(BI701-BH701,0)/Inputs!$B$17)*DCF!F$6</f>
        <v>7127.430008778535</v>
      </c>
      <c r="CQ701" s="15">
        <f ca="1">(BJ701*DCF!G$28-DCF!G$5*MAX(BJ701*DCF!G$28,0)-MAX(BJ701-BI701,0)/Inputs!$B$17)*DCF!G$6</f>
        <v>7850.315502819989</v>
      </c>
      <c r="CR701" s="15">
        <f ca="1">(BK701*DCF!H$28-DCF!H$5*MAX(BK701*DCF!H$28,0)-MAX(BK701-BJ701,0)/Inputs!$B$17)*DCF!H$6</f>
        <v>8916.2983720255324</v>
      </c>
      <c r="CS701" s="15">
        <f ca="1">(BL701*DCF!I$28-DCF!I$5*MAX(BL701*DCF!I$28,0)-MAX(BL701-BK701,0)/Inputs!$B$17)*DCF!I$6</f>
        <v>10226.127345872545</v>
      </c>
      <c r="CT701" s="15">
        <f ca="1">(BM701*DCF!J$28-DCF!J$5*MAX(BM701*DCF!J$28,0)-MAX(BM701-BL701,0)/Inputs!$B$17)*DCF!J$6</f>
        <v>13482.474777661409</v>
      </c>
      <c r="CU701" s="15">
        <f ca="1">(BN701*DCF!K$28-DCF!K$5*MAX(BN701*DCF!K$28,0)-MAX(BN701-BM701,0)/Inputs!$B$17)*DCF!K$6</f>
        <v>17672.577861883528</v>
      </c>
      <c r="CV701" s="15">
        <f ca="1">(BO701*DCF!L$28-DCF!L$5*MAX(BO701*DCF!L$28,0)-MAX(BO701-BN701,0)/Inputs!$B$17)*DCF!L$6</f>
        <v>21531.93799067878</v>
      </c>
      <c r="CW701" s="15">
        <f ca="1">(BP701*DCF!M$28-DCF!M$5*MAX(BP701*DCF!M$28,0)-MAX(BP701-BO701,0)/Inputs!$B$17)*DCF!M$6</f>
        <v>25954.37693591752</v>
      </c>
      <c r="CX701" s="15">
        <f ca="1">(BQ701*DCF!C$46-DCF!C$5*MAX(BQ701*DCF!C$46,0)-MAX(BQ701-Inputs!$B$20,0)/Inputs!$B$24)*DCF!C$6</f>
        <v>-1248.4671535795158</v>
      </c>
      <c r="CY701" s="15">
        <f ca="1">(BR701*DCF!D$46-DCF!D$5*MAX(BR701*DCF!D$46,0)-MAX(BR701-BQ701,0)/Inputs!$B$24)*DCF!D$6</f>
        <v>-1500.0161310335538</v>
      </c>
      <c r="CZ701" s="15">
        <f ca="1">(BS701*DCF!E$46-DCF!E$5*MAX(BS701*DCF!E$46,0)-MAX(BS701-BR701,0)/Inputs!$B$24)*DCF!E$6</f>
        <v>-1874.0229142695218</v>
      </c>
      <c r="DA701" s="15">
        <f ca="1">(BT701*DCF!F$46-DCF!F$5*MAX(BT701*DCF!F$46,0)-MAX(BT701-BS701,0)/Inputs!$B$24)*DCF!F$6</f>
        <v>-3065.9719307015603</v>
      </c>
      <c r="DB701" s="15">
        <f ca="1">(BU701*DCF!G$46-DCF!G$5*MAX(BU701*DCF!G$46,0)-MAX(BU701-BT701,0)/Inputs!$B$24)*DCF!G$6</f>
        <v>-3461.4356750178094</v>
      </c>
      <c r="DC701" s="15">
        <f ca="1">(BV701*DCF!H$46-DCF!H$5*MAX(BV701*DCF!H$46,0)-MAX(BV701-BU701,0)/Inputs!$B$24)*DCF!H$6</f>
        <v>-1261.5529990207622</v>
      </c>
      <c r="DD701" s="15">
        <f ca="1">(BW701*DCF!I$46-DCF!I$5*MAX(BW701*DCF!I$46,0)-MAX(BW701-BV701,0)/Inputs!$B$24)*DCF!I$6</f>
        <v>530.7740790186707</v>
      </c>
      <c r="DE701" s="15">
        <f ca="1">(BX701*DCF!J$46-DCF!J$5*MAX(BX701*DCF!J$46,0)-MAX(BX701-BW701,0)/Inputs!$B$24)*DCF!J$6</f>
        <v>-3151.1038181854215</v>
      </c>
      <c r="DF701" s="15">
        <f ca="1">(BY701*DCF!K$46-DCF!K$5*MAX(BY701*DCF!K$46,0)-MAX(BY701-BX701,0)/Inputs!$B$24)*DCF!K$6</f>
        <v>1458.0169304101591</v>
      </c>
      <c r="DG701" s="15">
        <f ca="1">(BZ701*DCF!L$46-DCF!L$5*MAX(BZ701*DCF!L$46,0)-MAX(BZ701-BY701,0)/Inputs!$B$24)*DCF!L$6</f>
        <v>-3640.1132083302618</v>
      </c>
      <c r="DH701" s="15">
        <f ca="1">(CA701*DCF!M$46-DCF!M$5*MAX(CA701*DCF!M$46,0)-MAX(CA701-BZ701,0)/Inputs!$B$24)*DCF!M$6</f>
        <v>2237.1259927442547</v>
      </c>
      <c r="DI701" s="15">
        <f ca="1">SUM(CB701:CL701)+BE701*DCF!M$10*(1+Inputs!$B$30)*(1-Inputs!$B$33)*(1-Inputs!$B$30/Inputs!$B$31)/(Inputs!$B$29-Inputs!$B$30)*DCF!M$6</f>
        <v>88059.041022167614</v>
      </c>
      <c r="DJ701" s="15">
        <f ca="1">SUM(CM701:CW701)+BP701*DCF!M$28*(1+Inputs!$B$30)*(1-Inputs!$B$33)*(1-Inputs!$B$30/Inputs!$B$31)/(Inputs!$B$29-Inputs!$B$30)*DCF!M$6</f>
        <v>688982.09037696256</v>
      </c>
      <c r="DK701" s="15">
        <f ca="1">SUM(CX701:DH701)+CA701*DCF!M$46*(1+Inputs!$B$30)*(1-Inputs!$B$33)*(1-Inputs!$B$30/Inputs!$B$31)/(Inputs!$B$29-Inputs!$B$30)*DCF!M$6</f>
        <v>196669.63608127594</v>
      </c>
      <c r="DM701" s="15">
        <f ca="1">DI701+DJ701+DK701+Inputs!$B$34+Inputs!$B$36-Inputs!$B$35</f>
        <v>1050561.7674804062</v>
      </c>
    </row>
    <row r="702" spans="1:117" x14ac:dyDescent="0.75">
      <c r="A702" s="11">
        <v>689</v>
      </c>
      <c r="C702" s="24">
        <f t="shared" ca="1" si="398"/>
        <v>1.1384985310000686</v>
      </c>
      <c r="D702" s="24">
        <f t="shared" ca="1" si="398"/>
        <v>0.88288385622060961</v>
      </c>
      <c r="E702" s="24">
        <f t="shared" ca="1" si="398"/>
        <v>-1.2322736613484464</v>
      </c>
      <c r="F702" s="24">
        <f t="shared" ca="1" si="398"/>
        <v>1.0442828137055287</v>
      </c>
      <c r="G702" s="24">
        <f t="shared" ca="1" si="398"/>
        <v>-1.0859316664029537</v>
      </c>
      <c r="H702" s="24">
        <f t="shared" ca="1" si="398"/>
        <v>-0.73348956521855069</v>
      </c>
      <c r="I702" s="24">
        <f t="shared" ca="1" si="398"/>
        <v>-1.2135748315145198</v>
      </c>
      <c r="J702" s="24">
        <f t="shared" ca="1" si="398"/>
        <v>-0.49883499751205718</v>
      </c>
      <c r="K702" s="24">
        <f t="shared" ca="1" si="398"/>
        <v>-6.5092839437744035E-2</v>
      </c>
      <c r="L702" s="24">
        <f t="shared" ca="1" si="398"/>
        <v>-0.10615234632690666</v>
      </c>
      <c r="M702" s="24">
        <f t="shared" ca="1" si="398"/>
        <v>-0.20829533494334379</v>
      </c>
      <c r="N702" s="24">
        <f ca="1">SQRT(Inputs!$B$38)*C702+SQRT(1-Inputs!$B$38)*_xlfn.NORM.S.INV(RAND())</f>
        <v>3.656496232535833E-4</v>
      </c>
      <c r="O702" s="24">
        <f ca="1">SQRT(Inputs!$B$38)*D702+SQRT(1-Inputs!$B$38)*_xlfn.NORM.S.INV(RAND())</f>
        <v>-0.5890887836716342</v>
      </c>
      <c r="P702" s="24">
        <f ca="1">SQRT(Inputs!$B$38)*E702+SQRT(1-Inputs!$B$38)*_xlfn.NORM.S.INV(RAND())</f>
        <v>0.84019127436752006</v>
      </c>
      <c r="Q702" s="24">
        <f ca="1">SQRT(Inputs!$B$38)*F702+SQRT(1-Inputs!$B$38)*_xlfn.NORM.S.INV(RAND())</f>
        <v>-0.24304410782286356</v>
      </c>
      <c r="R702" s="24">
        <f ca="1">SQRT(Inputs!$B$38)*G702+SQRT(1-Inputs!$B$38)*_xlfn.NORM.S.INV(RAND())</f>
        <v>-0.65537036746102251</v>
      </c>
      <c r="S702" s="24">
        <f ca="1">SQRT(Inputs!$B$38)*H702+SQRT(1-Inputs!$B$38)*_xlfn.NORM.S.INV(RAND())</f>
        <v>0.32921659827723643</v>
      </c>
      <c r="T702" s="24">
        <f ca="1">SQRT(Inputs!$B$38)*I702+SQRT(1-Inputs!$B$38)*_xlfn.NORM.S.INV(RAND())</f>
        <v>-1.095957533564369</v>
      </c>
      <c r="U702" s="24">
        <f ca="1">SQRT(Inputs!$B$38)*J702+SQRT(1-Inputs!$B$38)*_xlfn.NORM.S.INV(RAND())</f>
        <v>-0.73356643626778717</v>
      </c>
      <c r="V702" s="24">
        <f ca="1">SQRT(Inputs!$B$38)*K702+SQRT(1-Inputs!$B$38)*_xlfn.NORM.S.INV(RAND())</f>
        <v>0.59806985955083181</v>
      </c>
      <c r="W702" s="24">
        <f ca="1">SQRT(Inputs!$B$38)*L702+SQRT(1-Inputs!$B$38)*_xlfn.NORM.S.INV(RAND())</f>
        <v>-0.73144688157749127</v>
      </c>
      <c r="X702" s="24">
        <f ca="1">SQRT(Inputs!$B$38)*M702+SQRT(1-Inputs!$B$38)*_xlfn.NORM.S.INV(RAND())</f>
        <v>0.39216860657895997</v>
      </c>
      <c r="Y702" s="24">
        <f ca="1">SQRT(Inputs!$B$38)*C702+SQRT(1-Inputs!$B$38)*_xlfn.NORM.S.INV(RAND())</f>
        <v>0.69401322919144559</v>
      </c>
      <c r="Z702" s="24">
        <f ca="1">SQRT(Inputs!$B$38)*D702+SQRT(1-Inputs!$B$38)*_xlfn.NORM.S.INV(RAND())</f>
        <v>0.40642625946813771</v>
      </c>
      <c r="AA702" s="24">
        <f ca="1">SQRT(Inputs!$B$38)*E702+SQRT(1-Inputs!$B$38)*_xlfn.NORM.S.INV(RAND())</f>
        <v>-2.2113291464767242</v>
      </c>
      <c r="AB702" s="24">
        <f ca="1">SQRT(Inputs!$B$38)*F702+SQRT(1-Inputs!$B$38)*_xlfn.NORM.S.INV(RAND())</f>
        <v>0.86019349628741493</v>
      </c>
      <c r="AC702" s="24">
        <f ca="1">SQRT(Inputs!$B$38)*G702+SQRT(1-Inputs!$B$38)*_xlfn.NORM.S.INV(RAND())</f>
        <v>-0.53991378806869872</v>
      </c>
      <c r="AD702" s="24">
        <f ca="1">SQRT(Inputs!$B$38)*H702+SQRT(1-Inputs!$B$38)*_xlfn.NORM.S.INV(RAND())</f>
        <v>0.28202788005064744</v>
      </c>
      <c r="AE702" s="24">
        <f ca="1">SQRT(Inputs!$B$38)*I702+SQRT(1-Inputs!$B$38)*_xlfn.NORM.S.INV(RAND())</f>
        <v>-1.5702729893153335</v>
      </c>
      <c r="AF702" s="24">
        <f ca="1">SQRT(Inputs!$B$38)*J702+SQRT(1-Inputs!$B$38)*_xlfn.NORM.S.INV(RAND())</f>
        <v>-0.55125399102813133</v>
      </c>
      <c r="AG702" s="24">
        <f ca="1">SQRT(Inputs!$B$38)*K702+SQRT(1-Inputs!$B$38)*_xlfn.NORM.S.INV(RAND())</f>
        <v>-7.9935559449907628E-2</v>
      </c>
      <c r="AH702" s="24">
        <f ca="1">SQRT(Inputs!$B$38)*L702+SQRT(1-Inputs!$B$38)*_xlfn.NORM.S.INV(RAND())</f>
        <v>-0.85044937441221002</v>
      </c>
      <c r="AI702" s="24">
        <f ca="1">SQRT(Inputs!$B$38)*M702+SQRT(1-Inputs!$B$38)*_xlfn.NORM.S.INV(RAND())</f>
        <v>-0.84432549052633021</v>
      </c>
      <c r="AJ702" s="24">
        <f ca="1">SQRT(Inputs!$B$38)*C702+SQRT(1-Inputs!$B$38)*_xlfn.NORM.S.INV(RAND())</f>
        <v>0.22887347835309341</v>
      </c>
      <c r="AK702" s="24">
        <f ca="1">SQRT(Inputs!$B$38)*D702+SQRT(1-Inputs!$B$38)*_xlfn.NORM.S.INV(RAND())</f>
        <v>-0.947871791634329</v>
      </c>
      <c r="AL702" s="24">
        <f ca="1">SQRT(Inputs!$B$38)*E702+SQRT(1-Inputs!$B$38)*_xlfn.NORM.S.INV(RAND())</f>
        <v>-3.9456186125166992E-2</v>
      </c>
      <c r="AM702" s="24">
        <f ca="1">SQRT(Inputs!$B$38)*F702+SQRT(1-Inputs!$B$38)*_xlfn.NORM.S.INV(RAND())</f>
        <v>0.19836354750833923</v>
      </c>
      <c r="AN702" s="24">
        <f ca="1">SQRT(Inputs!$B$38)*G702+SQRT(1-Inputs!$B$38)*_xlfn.NORM.S.INV(RAND())</f>
        <v>-1.350152027597058</v>
      </c>
      <c r="AO702" s="24">
        <f ca="1">SQRT(Inputs!$B$38)*H702+SQRT(1-Inputs!$B$38)*_xlfn.NORM.S.INV(RAND())</f>
        <v>-0.87817462017168912</v>
      </c>
      <c r="AP702" s="24">
        <f ca="1">SQRT(Inputs!$B$38)*I702+SQRT(1-Inputs!$B$38)*_xlfn.NORM.S.INV(RAND())</f>
        <v>-0.58192303145796509</v>
      </c>
      <c r="AQ702" s="24">
        <f ca="1">SQRT(Inputs!$B$38)*J702+SQRT(1-Inputs!$B$38)*_xlfn.NORM.S.INV(RAND())</f>
        <v>-0.37241640107303958</v>
      </c>
      <c r="AR702" s="24">
        <f ca="1">SQRT(Inputs!$B$38)*K702+SQRT(1-Inputs!$B$38)*_xlfn.NORM.S.INV(RAND())</f>
        <v>1.5215267786728253</v>
      </c>
      <c r="AS702" s="24">
        <f ca="1">SQRT(Inputs!$B$38)*L702+SQRT(1-Inputs!$B$38)*_xlfn.NORM.S.INV(RAND())</f>
        <v>0.91436555350358861</v>
      </c>
      <c r="AT702" s="24">
        <f ca="1">SQRT(Inputs!$B$38)*M702+SQRT(1-Inputs!$B$38)*_xlfn.NORM.S.INV(RAND())</f>
        <v>1.3033549386384562</v>
      </c>
      <c r="AU702" s="15">
        <f ca="1">Inputs!$B$6*EXP($B$8-0.5*C$5^2+C$5*N702)</f>
        <v>4962.5331497181051</v>
      </c>
      <c r="AV702" s="15">
        <f t="shared" ca="1" si="365"/>
        <v>5539.3895389294512</v>
      </c>
      <c r="AW702" s="15">
        <f t="shared" ca="1" si="366"/>
        <v>7564.7999505815123</v>
      </c>
      <c r="AX702" s="15">
        <f t="shared" ca="1" si="367"/>
        <v>8959.6366278153018</v>
      </c>
      <c r="AY702" s="15">
        <f t="shared" ca="1" si="368"/>
        <v>10142.785742626153</v>
      </c>
      <c r="AZ702" s="15">
        <f t="shared" ca="1" si="369"/>
        <v>12862.868801383362</v>
      </c>
      <c r="BA702" s="15">
        <f t="shared" ca="1" si="370"/>
        <v>14035.045499541111</v>
      </c>
      <c r="BB702" s="15">
        <f t="shared" ca="1" si="371"/>
        <v>15965.574168950056</v>
      </c>
      <c r="BC702" s="15">
        <f t="shared" ca="1" si="372"/>
        <v>20715.857797311932</v>
      </c>
      <c r="BD702" s="15">
        <f t="shared" ca="1" si="373"/>
        <v>23700.650692371477</v>
      </c>
      <c r="BE702" s="15">
        <f t="shared" ca="1" si="374"/>
        <v>30098.207509003478</v>
      </c>
      <c r="BF702" s="15">
        <f ca="1">Inputs!$B$13*EXP($B$9-0.5*C$6^2+C$6*Y702)</f>
        <v>15871.109945633309</v>
      </c>
      <c r="BG702" s="15">
        <f t="shared" ca="1" si="375"/>
        <v>20814.482965147399</v>
      </c>
      <c r="BH702" s="15">
        <f t="shared" ca="1" si="376"/>
        <v>17623.303344182244</v>
      </c>
      <c r="BI702" s="15">
        <f t="shared" ca="1" si="377"/>
        <v>24627.647182387689</v>
      </c>
      <c r="BJ702" s="15">
        <f t="shared" ca="1" si="378"/>
        <v>27931.280474121992</v>
      </c>
      <c r="BK702" s="15">
        <f t="shared" ca="1" si="379"/>
        <v>35622.184520749834</v>
      </c>
      <c r="BL702" s="15">
        <f t="shared" ca="1" si="380"/>
        <v>35700.690667804796</v>
      </c>
      <c r="BM702" s="15">
        <f t="shared" ca="1" si="381"/>
        <v>40979.236443254056</v>
      </c>
      <c r="BN702" s="15">
        <f t="shared" ca="1" si="382"/>
        <v>49918.851522578741</v>
      </c>
      <c r="BO702" s="15">
        <f t="shared" ca="1" si="383"/>
        <v>55638.703148531364</v>
      </c>
      <c r="BP702" s="15">
        <f t="shared" ca="1" si="384"/>
        <v>62233.576865541501</v>
      </c>
      <c r="BQ702" s="15">
        <f ca="1">Inputs!$B$20*EXP($B$10-0.5*C$7^2+C$7*AJ702)</f>
        <v>4652.2495056117596</v>
      </c>
      <c r="BR702" s="15">
        <f t="shared" ca="1" si="385"/>
        <v>4671.6262819494077</v>
      </c>
      <c r="BS702" s="15">
        <f t="shared" ca="1" si="386"/>
        <v>6325.2060729188488</v>
      </c>
      <c r="BT702" s="15">
        <f t="shared" ca="1" si="387"/>
        <v>9186.9198483021191</v>
      </c>
      <c r="BU702" s="15">
        <f t="shared" ca="1" si="388"/>
        <v>9183.606230244126</v>
      </c>
      <c r="BV702" s="15">
        <f t="shared" ca="1" si="389"/>
        <v>10483.460483993284</v>
      </c>
      <c r="BW702" s="15">
        <f t="shared" ca="1" si="390"/>
        <v>12933.846113222464</v>
      </c>
      <c r="BX702" s="15">
        <f t="shared" ca="1" si="391"/>
        <v>16788.646651028277</v>
      </c>
      <c r="BY702" s="15">
        <f t="shared" ca="1" si="392"/>
        <v>31472.559121078808</v>
      </c>
      <c r="BZ702" s="15">
        <f t="shared" ca="1" si="393"/>
        <v>52243.733676808173</v>
      </c>
      <c r="CA702" s="15">
        <f t="shared" ca="1" si="394"/>
        <v>92512.930210678955</v>
      </c>
      <c r="CB702" s="15">
        <f ca="1">(AU702*DCF!C$10-DCF!C$5*MAX(AU702*DCF!C$10,0)-MAX(AU702-Inputs!$B$6,0)/Inputs!$B$10)*DCF!C$6</f>
        <v>1043.0722092468379</v>
      </c>
      <c r="CC702" s="15">
        <f ca="1">(AV702*DCF!D$10-DCF!D$5*MAX(AV702*DCF!D$10,0)-MAX(AV702-AU702,0)/Inputs!$B$10)*DCF!D$6</f>
        <v>1209.537338876808</v>
      </c>
      <c r="CD702" s="15">
        <f ca="1">(AW702*DCF!E$10-DCF!E$5*MAX(AW702*DCF!E$10,0)-MAX(AW702-AV702,0)/Inputs!$B$10)*DCF!E$6</f>
        <v>1290.3855867625005</v>
      </c>
      <c r="CE702" s="15">
        <f ca="1">(AX702*DCF!F$10-DCF!F$5*MAX(AX702*DCF!F$10,0)-MAX(AX702-AW702,0)/Inputs!$B$10)*DCF!F$6</f>
        <v>1665.6434665541121</v>
      </c>
      <c r="CF702" s="15">
        <f ca="1">(AY702*DCF!G$10-DCF!G$5*MAX(AY702*DCF!G$10,0)-MAX(AY702-AX702,0)/Inputs!$B$10)*DCF!G$6</f>
        <v>1862.3963312881838</v>
      </c>
      <c r="CG702" s="15">
        <f ca="1">(AZ702*DCF!H$10-DCF!H$5*MAX(AZ702*DCF!H$10,0)-MAX(AZ702-AY702,0)/Inputs!$B$10)*DCF!H$6</f>
        <v>2014.3356930729954</v>
      </c>
      <c r="CH702" s="15">
        <f ca="1">(BA702*DCF!I$10-DCF!I$5*MAX(BA702*DCF!I$10,0)-MAX(BA702-AZ702,0)/Inputs!$B$10)*DCF!I$6</f>
        <v>2371.4127648870267</v>
      </c>
      <c r="CI702" s="15">
        <f ca="1">(BB702*DCF!J$10-DCF!J$5*MAX(BB702*DCF!J$10,0)-MAX(BB702-BA702,0)/Inputs!$B$10)*DCF!J$6</f>
        <v>2447.1897654123968</v>
      </c>
      <c r="CJ702" s="15">
        <f ca="1">(BC702*DCF!K$10-DCF!K$5*MAX(BC702*DCF!K$10,0)-MAX(BC702-BB702,0)/Inputs!$B$10)*DCF!K$6</f>
        <v>2669.9530114093714</v>
      </c>
      <c r="CK702" s="15">
        <f ca="1">(BD702*DCF!L$10-DCF!L$5*MAX(BD702*DCF!L$10,0)-MAX(BD702-BC702,0)/Inputs!$B$10)*DCF!L$6</f>
        <v>3188.5267658680036</v>
      </c>
      <c r="CL702" s="15">
        <f ca="1">(BE702*DCF!M$10-DCF!M$5*MAX(BE702*DCF!M$10,0)-MAX(BE702-BD702,0)/Inputs!$B$10)*DCF!M$6</f>
        <v>3482.9898520899014</v>
      </c>
      <c r="CM702" s="15">
        <f ca="1">(BF702*DCF!C$28-DCF!C$5*MAX(BF702*DCF!C$28,0)-MAX(BF702-Inputs!$B$13,0)/Inputs!$B$17)*DCF!C$6</f>
        <v>3808.1674591741944</v>
      </c>
      <c r="CN702" s="15">
        <f ca="1">(BG702*DCF!D$28-DCF!D$5*MAX(BG702*DCF!D$28,0)-MAX(BG702-BF702,0)/Inputs!$B$17)*DCF!D$6</f>
        <v>5075.6971776715873</v>
      </c>
      <c r="CO702" s="15">
        <f ca="1">(BH702*DCF!E$28-DCF!E$5*MAX(BH702*DCF!E$28,0)-MAX(BH702-BG702,0)/Inputs!$B$17)*DCF!E$6</f>
        <v>4991.2333154266744</v>
      </c>
      <c r="CP702" s="15">
        <f ca="1">(BI702*DCF!F$28-DCF!F$5*MAX(BI702*DCF!F$28,0)-MAX(BI702-BH702,0)/Inputs!$B$17)*DCF!F$6</f>
        <v>5410.5059887055513</v>
      </c>
      <c r="CQ702" s="15">
        <f ca="1">(BJ702*DCF!G$28-DCF!G$5*MAX(BJ702*DCF!G$28,0)-MAX(BJ702-BI702,0)/Inputs!$B$17)*DCF!G$6</f>
        <v>6691.3441492675374</v>
      </c>
      <c r="CR702" s="15">
        <f ca="1">(BK702*DCF!H$28-DCF!H$5*MAX(BK702*DCF!H$28,0)-MAX(BK702-BJ702,0)/Inputs!$B$17)*DCF!H$6</f>
        <v>7614.8085870913092</v>
      </c>
      <c r="CS702" s="15">
        <f ca="1">(BL702*DCF!I$28-DCF!I$5*MAX(BL702*DCF!I$28,0)-MAX(BL702-BK702,0)/Inputs!$B$17)*DCF!I$6</f>
        <v>8383.857798145953</v>
      </c>
      <c r="CT702" s="15">
        <f ca="1">(BM702*DCF!J$28-DCF!J$5*MAX(BM702*DCF!J$28,0)-MAX(BM702-BL702,0)/Inputs!$B$17)*DCF!J$6</f>
        <v>8441.8796262026863</v>
      </c>
      <c r="CU702" s="15">
        <f ca="1">(BN702*DCF!K$28-DCF!K$5*MAX(BN702*DCF!K$28,0)-MAX(BN702-BM702,0)/Inputs!$B$17)*DCF!K$6</f>
        <v>9447.0406800264791</v>
      </c>
      <c r="CV702" s="15">
        <f ca="1">(BO702*DCF!L$28-DCF!L$5*MAX(BO702*DCF!L$28,0)-MAX(BO702-BN702,0)/Inputs!$B$17)*DCF!L$6</f>
        <v>10453.878378229125</v>
      </c>
      <c r="CW702" s="15">
        <f ca="1">(BP702*DCF!M$28-DCF!M$5*MAX(BP702*DCF!M$28,0)-MAX(BP702-BO702,0)/Inputs!$B$17)*DCF!M$6</f>
        <v>11019.933888888379</v>
      </c>
      <c r="CX702" s="15">
        <f ca="1">(BQ702*DCF!C$46-DCF!C$5*MAX(BQ702*DCF!C$46,0)-MAX(BQ702-Inputs!$B$20,0)/Inputs!$B$24)*DCF!C$6</f>
        <v>-1744.745615897293</v>
      </c>
      <c r="CY702" s="15">
        <f ca="1">(BR702*DCF!D$46-DCF!D$5*MAX(BR702*DCF!D$46,0)-MAX(BR702-BQ702,0)/Inputs!$B$24)*DCF!D$6</f>
        <v>-805.60557221699878</v>
      </c>
      <c r="CZ702" s="15">
        <f ca="1">(BS702*DCF!E$46-DCF!E$5*MAX(BS702*DCF!E$46,0)-MAX(BS702-BR702,0)/Inputs!$B$24)*DCF!E$6</f>
        <v>-1399.7622624012179</v>
      </c>
      <c r="DA702" s="15">
        <f ca="1">(BT702*DCF!F$46-DCF!F$5*MAX(BT702*DCF!F$46,0)-MAX(BT702-BS702,0)/Inputs!$B$24)*DCF!F$6</f>
        <v>-1711.090038781934</v>
      </c>
      <c r="DB702" s="15">
        <f ca="1">(BU702*DCF!G$46-DCF!G$5*MAX(BU702*DCF!G$46,0)-MAX(BU702-BT702,0)/Inputs!$B$24)*DCF!G$6</f>
        <v>-308.91836899500726</v>
      </c>
      <c r="DC702" s="15">
        <f ca="1">(BV702*DCF!H$46-DCF!H$5*MAX(BV702*DCF!H$46,0)-MAX(BV702-BU702,0)/Inputs!$B$24)*DCF!H$6</f>
        <v>-403.92174501340008</v>
      </c>
      <c r="DD702" s="15">
        <f ca="1">(BW702*DCF!I$46-DCF!I$5*MAX(BW702*DCF!I$46,0)-MAX(BW702-BV702,0)/Inputs!$B$24)*DCF!I$6</f>
        <v>-404.69873086694861</v>
      </c>
      <c r="DE702" s="15">
        <f ca="1">(BX702*DCF!J$46-DCF!J$5*MAX(BX702*DCF!J$46,0)-MAX(BX702-BW702,0)/Inputs!$B$24)*DCF!J$6</f>
        <v>-317.99283689400659</v>
      </c>
      <c r="DF702" s="15">
        <f ca="1">(BY702*DCF!K$46-DCF!K$5*MAX(BY702*DCF!K$46,0)-MAX(BY702-BX702,0)/Inputs!$B$24)*DCF!K$6</f>
        <v>-1799.3498860272298</v>
      </c>
      <c r="DG702" s="15">
        <f ca="1">(BZ702*DCF!L$46-DCF!L$5*MAX(BZ702*DCF!L$46,0)-MAX(BZ702-BY702,0)/Inputs!$B$24)*DCF!L$6</f>
        <v>-1089.2180090751895</v>
      </c>
      <c r="DH702" s="15">
        <f ca="1">(CA702*DCF!M$46-DCF!M$5*MAX(CA702*DCF!M$46,0)-MAX(CA702-BZ702,0)/Inputs!$B$24)*DCF!M$6</f>
        <v>-1165.8745812805309</v>
      </c>
      <c r="DI702" s="15">
        <f ca="1">SUM(CB702:CL702)+BE702*DCF!M$10*(1+Inputs!$B$30)*(1-Inputs!$B$33)*(1-Inputs!$B$30/Inputs!$B$31)/(Inputs!$B$29-Inputs!$B$30)*DCF!M$6</f>
        <v>107009.15229061543</v>
      </c>
      <c r="DJ702" s="15">
        <f ca="1">SUM(CM702:CW702)+BP702*DCF!M$28*(1+Inputs!$B$30)*(1-Inputs!$B$33)*(1-Inputs!$B$30/Inputs!$B$31)/(Inputs!$B$29-Inputs!$B$30)*DCF!M$6</f>
        <v>312267.50354304258</v>
      </c>
      <c r="DK702" s="15">
        <f ca="1">SUM(CX702:DH702)+CA702*DCF!M$46*(1+Inputs!$B$30)*(1-Inputs!$B$33)*(1-Inputs!$B$30/Inputs!$B$31)/(Inputs!$B$29-Inputs!$B$30)*DCF!M$6</f>
        <v>131884.77131542456</v>
      </c>
      <c r="DM702" s="15">
        <f ca="1">DI702+DJ702+DK702+Inputs!$B$34+Inputs!$B$36-Inputs!$B$35</f>
        <v>628012.42714908253</v>
      </c>
    </row>
    <row r="703" spans="1:117" x14ac:dyDescent="0.75">
      <c r="A703" s="11">
        <v>690</v>
      </c>
      <c r="C703" s="24">
        <f t="shared" ca="1" si="398"/>
        <v>-0.29795377680766072</v>
      </c>
      <c r="D703" s="24">
        <f t="shared" ca="1" si="398"/>
        <v>1.1551846022048542</v>
      </c>
      <c r="E703" s="24">
        <f t="shared" ca="1" si="398"/>
        <v>-0.72788522965085722</v>
      </c>
      <c r="F703" s="24">
        <f t="shared" ca="1" si="398"/>
        <v>-1.5210164975335805</v>
      </c>
      <c r="G703" s="24">
        <f t="shared" ca="1" si="398"/>
        <v>0.58737220978577664</v>
      </c>
      <c r="H703" s="24">
        <f t="shared" ca="1" si="398"/>
        <v>1.1521429387922528</v>
      </c>
      <c r="I703" s="24">
        <f t="shared" ca="1" si="398"/>
        <v>-0.40337516494818115</v>
      </c>
      <c r="J703" s="24">
        <f t="shared" ca="1" si="398"/>
        <v>-1.6044205650469838</v>
      </c>
      <c r="K703" s="24">
        <f t="shared" ca="1" si="398"/>
        <v>-0.3443020221019753</v>
      </c>
      <c r="L703" s="24">
        <f t="shared" ca="1" si="398"/>
        <v>-2.1943235467497249</v>
      </c>
      <c r="M703" s="24">
        <f t="shared" ca="1" si="398"/>
        <v>0.38306474547427338</v>
      </c>
      <c r="N703" s="24">
        <f ca="1">SQRT(Inputs!$B$38)*C703+SQRT(1-Inputs!$B$38)*_xlfn.NORM.S.INV(RAND())</f>
        <v>0.7345518058851116</v>
      </c>
      <c r="O703" s="24">
        <f ca="1">SQRT(Inputs!$B$38)*D703+SQRT(1-Inputs!$B$38)*_xlfn.NORM.S.INV(RAND())</f>
        <v>-0.22585446659476838</v>
      </c>
      <c r="P703" s="24">
        <f ca="1">SQRT(Inputs!$B$38)*E703+SQRT(1-Inputs!$B$38)*_xlfn.NORM.S.INV(RAND())</f>
        <v>-0.40758800880026391</v>
      </c>
      <c r="Q703" s="24">
        <f ca="1">SQRT(Inputs!$B$38)*F703+SQRT(1-Inputs!$B$38)*_xlfn.NORM.S.INV(RAND())</f>
        <v>-1.2400964276082891</v>
      </c>
      <c r="R703" s="24">
        <f ca="1">SQRT(Inputs!$B$38)*G703+SQRT(1-Inputs!$B$38)*_xlfn.NORM.S.INV(RAND())</f>
        <v>0.94880513054521876</v>
      </c>
      <c r="S703" s="24">
        <f ca="1">SQRT(Inputs!$B$38)*H703+SQRT(1-Inputs!$B$38)*_xlfn.NORM.S.INV(RAND())</f>
        <v>0.87329469678497984</v>
      </c>
      <c r="T703" s="24">
        <f ca="1">SQRT(Inputs!$B$38)*I703+SQRT(1-Inputs!$B$38)*_xlfn.NORM.S.INV(RAND())</f>
        <v>0.38815199344416362</v>
      </c>
      <c r="U703" s="24">
        <f ca="1">SQRT(Inputs!$B$38)*J703+SQRT(1-Inputs!$B$38)*_xlfn.NORM.S.INV(RAND())</f>
        <v>-1.3474053752828428</v>
      </c>
      <c r="V703" s="24">
        <f ca="1">SQRT(Inputs!$B$38)*K703+SQRT(1-Inputs!$B$38)*_xlfn.NORM.S.INV(RAND())</f>
        <v>0.28842623417305985</v>
      </c>
      <c r="W703" s="24">
        <f ca="1">SQRT(Inputs!$B$38)*L703+SQRT(1-Inputs!$B$38)*_xlfn.NORM.S.INV(RAND())</f>
        <v>0.31810935511910299</v>
      </c>
      <c r="X703" s="24">
        <f ca="1">SQRT(Inputs!$B$38)*M703+SQRT(1-Inputs!$B$38)*_xlfn.NORM.S.INV(RAND())</f>
        <v>0.27511534794362241</v>
      </c>
      <c r="Y703" s="24">
        <f ca="1">SQRT(Inputs!$B$38)*C703+SQRT(1-Inputs!$B$38)*_xlfn.NORM.S.INV(RAND())</f>
        <v>0.40138859977790631</v>
      </c>
      <c r="Z703" s="24">
        <f ca="1">SQRT(Inputs!$B$38)*D703+SQRT(1-Inputs!$B$38)*_xlfn.NORM.S.INV(RAND())</f>
        <v>0.38357742052602373</v>
      </c>
      <c r="AA703" s="24">
        <f ca="1">SQRT(Inputs!$B$38)*E703+SQRT(1-Inputs!$B$38)*_xlfn.NORM.S.INV(RAND())</f>
        <v>0.15762460201066619</v>
      </c>
      <c r="AB703" s="24">
        <f ca="1">SQRT(Inputs!$B$38)*F703+SQRT(1-Inputs!$B$38)*_xlfn.NORM.S.INV(RAND())</f>
        <v>-1.583298070697003</v>
      </c>
      <c r="AC703" s="24">
        <f ca="1">SQRT(Inputs!$B$38)*G703+SQRT(1-Inputs!$B$38)*_xlfn.NORM.S.INV(RAND())</f>
        <v>0.11780333270893523</v>
      </c>
      <c r="AD703" s="24">
        <f ca="1">SQRT(Inputs!$B$38)*H703+SQRT(1-Inputs!$B$38)*_xlfn.NORM.S.INV(RAND())</f>
        <v>1.2554739337016119</v>
      </c>
      <c r="AE703" s="24">
        <f ca="1">SQRT(Inputs!$B$38)*I703+SQRT(1-Inputs!$B$38)*_xlfn.NORM.S.INV(RAND())</f>
        <v>-4.8786869661562454E-2</v>
      </c>
      <c r="AF703" s="24">
        <f ca="1">SQRT(Inputs!$B$38)*J703+SQRT(1-Inputs!$B$38)*_xlfn.NORM.S.INV(RAND())</f>
        <v>-0.8435817126885069</v>
      </c>
      <c r="AG703" s="24">
        <f ca="1">SQRT(Inputs!$B$38)*K703+SQRT(1-Inputs!$B$38)*_xlfn.NORM.S.INV(RAND())</f>
        <v>0.32611245273380152</v>
      </c>
      <c r="AH703" s="24">
        <f ca="1">SQRT(Inputs!$B$38)*L703+SQRT(1-Inputs!$B$38)*_xlfn.NORM.S.INV(RAND())</f>
        <v>-1.3927710501899115</v>
      </c>
      <c r="AI703" s="24">
        <f ca="1">SQRT(Inputs!$B$38)*M703+SQRT(1-Inputs!$B$38)*_xlfn.NORM.S.INV(RAND())</f>
        <v>0.96823252058161491</v>
      </c>
      <c r="AJ703" s="24">
        <f ca="1">SQRT(Inputs!$B$38)*C703+SQRT(1-Inputs!$B$38)*_xlfn.NORM.S.INV(RAND())</f>
        <v>0.51981189288426777</v>
      </c>
      <c r="AK703" s="24">
        <f ca="1">SQRT(Inputs!$B$38)*D703+SQRT(1-Inputs!$B$38)*_xlfn.NORM.S.INV(RAND())</f>
        <v>1.0802023587412977</v>
      </c>
      <c r="AL703" s="24">
        <f ca="1">SQRT(Inputs!$B$38)*E703+SQRT(1-Inputs!$B$38)*_xlfn.NORM.S.INV(RAND())</f>
        <v>-0.74093515021938183</v>
      </c>
      <c r="AM703" s="24">
        <f ca="1">SQRT(Inputs!$B$38)*F703+SQRT(1-Inputs!$B$38)*_xlfn.NORM.S.INV(RAND())</f>
        <v>-1.0219170341467496</v>
      </c>
      <c r="AN703" s="24">
        <f ca="1">SQRT(Inputs!$B$38)*G703+SQRT(1-Inputs!$B$38)*_xlfn.NORM.S.INV(RAND())</f>
        <v>1.8707928003589793</v>
      </c>
      <c r="AO703" s="24">
        <f ca="1">SQRT(Inputs!$B$38)*H703+SQRT(1-Inputs!$B$38)*_xlfn.NORM.S.INV(RAND())</f>
        <v>1.9682958538232684</v>
      </c>
      <c r="AP703" s="24">
        <f ca="1">SQRT(Inputs!$B$38)*I703+SQRT(1-Inputs!$B$38)*_xlfn.NORM.S.INV(RAND())</f>
        <v>-1.1207502929201703</v>
      </c>
      <c r="AQ703" s="24">
        <f ca="1">SQRT(Inputs!$B$38)*J703+SQRT(1-Inputs!$B$38)*_xlfn.NORM.S.INV(RAND())</f>
        <v>-1.6417252600676346</v>
      </c>
      <c r="AR703" s="24">
        <f ca="1">SQRT(Inputs!$B$38)*K703+SQRT(1-Inputs!$B$38)*_xlfn.NORM.S.INV(RAND())</f>
        <v>-0.89684629723613463</v>
      </c>
      <c r="AS703" s="24">
        <f ca="1">SQRT(Inputs!$B$38)*L703+SQRT(1-Inputs!$B$38)*_xlfn.NORM.S.INV(RAND())</f>
        <v>-0.49126556662983978</v>
      </c>
      <c r="AT703" s="24">
        <f ca="1">SQRT(Inputs!$B$38)*M703+SQRT(1-Inputs!$B$38)*_xlfn.NORM.S.INV(RAND())</f>
        <v>0.33211938714814054</v>
      </c>
      <c r="AU703" s="15">
        <f ca="1">Inputs!$B$6*EXP($B$8-0.5*C$5^2+C$5*N703)</f>
        <v>5588.7815677602157</v>
      </c>
      <c r="AV703" s="15">
        <f t="shared" ca="1" si="365"/>
        <v>6580.6685525164203</v>
      </c>
      <c r="AW703" s="15">
        <f t="shared" ca="1" si="366"/>
        <v>7594.7409076086142</v>
      </c>
      <c r="AX703" s="15">
        <f t="shared" ca="1" si="367"/>
        <v>7941.603096086591</v>
      </c>
      <c r="AY703" s="15">
        <f t="shared" ca="1" si="368"/>
        <v>10842.748676745359</v>
      </c>
      <c r="AZ703" s="15">
        <f t="shared" ca="1" si="369"/>
        <v>14599.571543921227</v>
      </c>
      <c r="BA703" s="15">
        <f t="shared" ca="1" si="370"/>
        <v>18606.878288303142</v>
      </c>
      <c r="BB703" s="15">
        <f t="shared" ca="1" si="371"/>
        <v>19903.753684918574</v>
      </c>
      <c r="BC703" s="15">
        <f t="shared" ca="1" si="372"/>
        <v>25065.268705141789</v>
      </c>
      <c r="BD703" s="15">
        <f t="shared" ca="1" si="373"/>
        <v>31634.708496649517</v>
      </c>
      <c r="BE703" s="15">
        <f t="shared" ca="1" si="374"/>
        <v>39747.889917459681</v>
      </c>
      <c r="BF703" s="15">
        <f ca="1">Inputs!$B$13*EXP($B$9-0.5*C$6^2+C$6*Y703)</f>
        <v>14976.589995551169</v>
      </c>
      <c r="BG703" s="15">
        <f t="shared" ca="1" si="375"/>
        <v>19560.536170554085</v>
      </c>
      <c r="BH703" s="15">
        <f t="shared" ca="1" si="376"/>
        <v>24532.422638511915</v>
      </c>
      <c r="BI703" s="15">
        <f t="shared" ca="1" si="377"/>
        <v>23536.2615363281</v>
      </c>
      <c r="BJ703" s="15">
        <f t="shared" ca="1" si="378"/>
        <v>29348.070543676458</v>
      </c>
      <c r="BK703" s="15">
        <f t="shared" ca="1" si="379"/>
        <v>42733.209058899913</v>
      </c>
      <c r="BL703" s="15">
        <f t="shared" ca="1" si="380"/>
        <v>52161.759674603585</v>
      </c>
      <c r="BM703" s="15">
        <f t="shared" ca="1" si="381"/>
        <v>57738.832972342956</v>
      </c>
      <c r="BN703" s="15">
        <f t="shared" ca="1" si="382"/>
        <v>73841.601954449259</v>
      </c>
      <c r="BO703" s="15">
        <f t="shared" ca="1" si="383"/>
        <v>77274.423518289579</v>
      </c>
      <c r="BP703" s="15">
        <f t="shared" ca="1" si="384"/>
        <v>106137.44482161725</v>
      </c>
      <c r="BQ703" s="15">
        <f ca="1">Inputs!$B$20*EXP($B$10-0.5*C$7^2+C$7*AJ703)</f>
        <v>5157.9627531755541</v>
      </c>
      <c r="BR703" s="15">
        <f t="shared" ca="1" si="385"/>
        <v>9862.8372651713998</v>
      </c>
      <c r="BS703" s="15">
        <f t="shared" ca="1" si="386"/>
        <v>10917.231872781353</v>
      </c>
      <c r="BT703" s="15">
        <f t="shared" ca="1" si="387"/>
        <v>11512.824742594159</v>
      </c>
      <c r="BU703" s="15">
        <f t="shared" ca="1" si="388"/>
        <v>25090.076898752828</v>
      </c>
      <c r="BV703" s="15">
        <f t="shared" ca="1" si="389"/>
        <v>54388.730060174079</v>
      </c>
      <c r="BW703" s="15">
        <f t="shared" ca="1" si="390"/>
        <v>59869.270811867289</v>
      </c>
      <c r="BX703" s="15">
        <f t="shared" ca="1" si="391"/>
        <v>60253.160958582266</v>
      </c>
      <c r="BY703" s="15">
        <f t="shared" ca="1" si="392"/>
        <v>71113.247550388944</v>
      </c>
      <c r="BZ703" s="15">
        <f t="shared" ca="1" si="393"/>
        <v>91165.362669331225</v>
      </c>
      <c r="CA703" s="15">
        <f t="shared" ca="1" si="394"/>
        <v>135844.95138954915</v>
      </c>
      <c r="CB703" s="15">
        <f ca="1">(AU703*DCF!C$10-DCF!C$5*MAX(AU703*DCF!C$10,0)-MAX(AU703-Inputs!$B$6,0)/Inputs!$B$10)*DCF!C$6</f>
        <v>1038.6069464031643</v>
      </c>
      <c r="CC703" s="15">
        <f ca="1">(AV703*DCF!D$10-DCF!D$5*MAX(AV703*DCF!D$10,0)-MAX(AV703-AU703,0)/Inputs!$B$10)*DCF!D$6</f>
        <v>1362.1476954035825</v>
      </c>
      <c r="CD703" s="15">
        <f ca="1">(AW703*DCF!E$10-DCF!E$5*MAX(AW703*DCF!E$10,0)-MAX(AW703-AV703,0)/Inputs!$B$10)*DCF!E$6</f>
        <v>1525.0936886627492</v>
      </c>
      <c r="CE703" s="15">
        <f ca="1">(AX703*DCF!F$10-DCF!F$5*MAX(AX703*DCF!F$10,0)-MAX(AX703-AW703,0)/Inputs!$B$10)*DCF!F$6</f>
        <v>1661.4658777759912</v>
      </c>
      <c r="CF703" s="15">
        <f ca="1">(AY703*DCF!G$10-DCF!G$5*MAX(AY703*DCF!G$10,0)-MAX(AY703-AX703,0)/Inputs!$B$10)*DCF!G$6</f>
        <v>1676.38797809433</v>
      </c>
      <c r="CG703" s="15">
        <f ca="1">(AZ703*DCF!H$10-DCF!H$5*MAX(AZ703*DCF!H$10,0)-MAX(AZ703-AY703,0)/Inputs!$B$10)*DCF!H$6</f>
        <v>2167.4260372388635</v>
      </c>
      <c r="CH703" s="15">
        <f ca="1">(BA703*DCF!I$10-DCF!I$5*MAX(BA703*DCF!I$10,0)-MAX(BA703-AZ703,0)/Inputs!$B$10)*DCF!I$6</f>
        <v>2741.4591728689165</v>
      </c>
      <c r="CI703" s="15">
        <f ca="1">(BB703*DCF!J$10-DCF!J$5*MAX(BB703*DCF!J$10,0)-MAX(BB703-BA703,0)/Inputs!$B$10)*DCF!J$6</f>
        <v>3219.0102199305134</v>
      </c>
      <c r="CJ703" s="15">
        <f ca="1">(BC703*DCF!K$10-DCF!K$5*MAX(BC703*DCF!K$10,0)-MAX(BC703-BB703,0)/Inputs!$B$10)*DCF!K$6</f>
        <v>3312.5721808605458</v>
      </c>
      <c r="CK703" s="15">
        <f ca="1">(BD703*DCF!L$10-DCF!L$5*MAX(BD703*DCF!L$10,0)-MAX(BD703-BC703,0)/Inputs!$B$10)*DCF!L$6</f>
        <v>3921.5806723323226</v>
      </c>
      <c r="CL703" s="15">
        <f ca="1">(BE703*DCF!M$10-DCF!M$5*MAX(BE703*DCF!M$10,0)-MAX(BE703-BD703,0)/Inputs!$B$10)*DCF!M$6</f>
        <v>4639.7351591057741</v>
      </c>
      <c r="CM703" s="15">
        <f ca="1">(BF703*DCF!C$28-DCF!C$5*MAX(BF703*DCF!C$28,0)-MAX(BF703-Inputs!$B$13,0)/Inputs!$B$17)*DCF!C$6</f>
        <v>3741.7524303379073</v>
      </c>
      <c r="CN703" s="15">
        <f ca="1">(BG703*DCF!D$28-DCF!D$5*MAX(BG703*DCF!D$28,0)-MAX(BG703-BF703,0)/Inputs!$B$17)*DCF!D$6</f>
        <v>4783.0631513923772</v>
      </c>
      <c r="CO703" s="15">
        <f ca="1">(BH703*DCF!E$28-DCF!E$5*MAX(BH703*DCF!E$28,0)-MAX(BH703-BG703,0)/Inputs!$B$17)*DCF!E$6</f>
        <v>5968.1285405230701</v>
      </c>
      <c r="CP703" s="15">
        <f ca="1">(BI703*DCF!F$28-DCF!F$5*MAX(BI703*DCF!F$28,0)-MAX(BI703-BH703,0)/Inputs!$B$17)*DCF!F$6</f>
        <v>6389.4750416846873</v>
      </c>
      <c r="CQ703" s="15">
        <f ca="1">(BJ703*DCF!G$28-DCF!G$5*MAX(BJ703*DCF!G$28,0)-MAX(BJ703-BI703,0)/Inputs!$B$17)*DCF!G$6</f>
        <v>6637.0907043530806</v>
      </c>
      <c r="CR703" s="15">
        <f ca="1">(BK703*DCF!H$28-DCF!H$5*MAX(BK703*DCF!H$28,0)-MAX(BK703-BJ703,0)/Inputs!$B$17)*DCF!H$6</f>
        <v>8488.719173395355</v>
      </c>
      <c r="CS703" s="15">
        <f ca="1">(BL703*DCF!I$28-DCF!I$5*MAX(BL703*DCF!I$28,0)-MAX(BL703-BK703,0)/Inputs!$B$17)*DCF!I$6</f>
        <v>10912.710141278845</v>
      </c>
      <c r="CT703" s="15">
        <f ca="1">(BM703*DCF!J$28-DCF!J$5*MAX(BM703*DCF!J$28,0)-MAX(BM703-BL703,0)/Inputs!$B$17)*DCF!J$6</f>
        <v>12141.078663090524</v>
      </c>
      <c r="CU703" s="15">
        <f ca="1">(BN703*DCF!K$28-DCF!K$5*MAX(BN703*DCF!K$28,0)-MAX(BN703-BM703,0)/Inputs!$B$17)*DCF!K$6</f>
        <v>13621.733518153276</v>
      </c>
      <c r="CV703" s="15">
        <f ca="1">(BO703*DCF!L$28-DCF!L$5*MAX(BO703*DCF!L$28,0)-MAX(BO703-BN703,0)/Inputs!$B$17)*DCF!L$6</f>
        <v>15029.43998814782</v>
      </c>
      <c r="CW703" s="15">
        <f ca="1">(BP703*DCF!M$28-DCF!M$5*MAX(BP703*DCF!M$28,0)-MAX(BP703-BO703,0)/Inputs!$B$17)*DCF!M$6</f>
        <v>16952.824911263087</v>
      </c>
      <c r="CX703" s="15">
        <f ca="1">(BQ703*DCF!C$46-DCF!C$5*MAX(BQ703*DCF!C$46,0)-MAX(BQ703-Inputs!$B$20,0)/Inputs!$B$24)*DCF!C$6</f>
        <v>-2095.1243093595062</v>
      </c>
      <c r="CY703" s="15">
        <f ca="1">(BR703*DCF!D$46-DCF!D$5*MAX(BR703*DCF!D$46,0)-MAX(BR703-BQ703,0)/Inputs!$B$24)*DCF!D$6</f>
        <v>-3690.8872170908821</v>
      </c>
      <c r="CZ703" s="15">
        <f ca="1">(BS703*DCF!E$46-DCF!E$5*MAX(BS703*DCF!E$46,0)-MAX(BS703-BR703,0)/Inputs!$B$24)*DCF!E$6</f>
        <v>-1706.5950045786146</v>
      </c>
      <c r="DA703" s="15">
        <f ca="1">(BT703*DCF!F$46-DCF!F$5*MAX(BT703*DCF!F$46,0)-MAX(BT703-BS703,0)/Inputs!$B$24)*DCF!F$6</f>
        <v>-1055.3108794120512</v>
      </c>
      <c r="DB703" s="15">
        <f ca="1">(BU703*DCF!G$46-DCF!G$5*MAX(BU703*DCF!G$46,0)-MAX(BU703-BT703,0)/Inputs!$B$24)*DCF!G$6</f>
        <v>-5411.0999865186795</v>
      </c>
      <c r="DC703" s="15">
        <f ca="1">(BV703*DCF!H$46-DCF!H$5*MAX(BV703*DCF!H$46,0)-MAX(BV703-BU703,0)/Inputs!$B$24)*DCF!H$6</f>
        <v>-9104.3769540853518</v>
      </c>
      <c r="DD703" s="15">
        <f ca="1">(BW703*DCF!I$46-DCF!I$5*MAX(BW703*DCF!I$46,0)-MAX(BW703-BV703,0)/Inputs!$B$24)*DCF!I$6</f>
        <v>-190.54721904896414</v>
      </c>
      <c r="DE703" s="15">
        <f ca="1">(BX703*DCF!J$46-DCF!J$5*MAX(BX703*DCF!J$46,0)-MAX(BX703-BW703,0)/Inputs!$B$24)*DCF!J$6</f>
        <v>2425.6520383245702</v>
      </c>
      <c r="DF703" s="15">
        <f ca="1">(BY703*DCF!K$46-DCF!K$5*MAX(BY703*DCF!K$46,0)-MAX(BY703-BX703,0)/Inputs!$B$24)*DCF!K$6</f>
        <v>1401.7938537633329</v>
      </c>
      <c r="DG703" s="15">
        <f ca="1">(BZ703*DCF!L$46-DCF!L$5*MAX(BZ703*DCF!L$46,0)-MAX(BZ703-BY703,0)/Inputs!$B$24)*DCF!L$6</f>
        <v>1763.9800240748225</v>
      </c>
      <c r="DH703" s="15">
        <f ca="1">(CA703*DCF!M$46-DCF!M$5*MAX(CA703*DCF!M$46,0)-MAX(CA703-BZ703,0)/Inputs!$B$24)*DCF!M$6</f>
        <v>1309.1659532491346</v>
      </c>
      <c r="DI703" s="15">
        <f ca="1">SUM(CB703:CL703)+BE703*DCF!M$10*(1+Inputs!$B$30)*(1-Inputs!$B$33)*(1-Inputs!$B$30/Inputs!$B$31)/(Inputs!$B$29-Inputs!$B$30)*DCF!M$6</f>
        <v>137884.38888039734</v>
      </c>
      <c r="DJ703" s="15">
        <f ca="1">SUM(CM703:CW703)+BP703*DCF!M$28*(1+Inputs!$B$30)*(1-Inputs!$B$33)*(1-Inputs!$B$30/Inputs!$B$31)/(Inputs!$B$29-Inputs!$B$30)*DCF!M$6</f>
        <v>498508.56621157879</v>
      </c>
      <c r="DK703" s="15">
        <f ca="1">SUM(CX703:DH703)+CA703*DCF!M$46*(1+Inputs!$B$30)*(1-Inputs!$B$33)*(1-Inputs!$B$30/Inputs!$B$31)/(Inputs!$B$29-Inputs!$B$30)*DCF!M$6</f>
        <v>193679.03701077847</v>
      </c>
      <c r="DM703" s="15">
        <f ca="1">DI703+DJ703+DK703+Inputs!$B$34+Inputs!$B$36-Inputs!$B$35</f>
        <v>906922.99210275454</v>
      </c>
    </row>
    <row r="704" spans="1:117" x14ac:dyDescent="0.75">
      <c r="A704" s="11">
        <v>691</v>
      </c>
      <c r="C704" s="24">
        <f t="shared" ref="C704:M713" ca="1" si="399">_xlfn.NORM.S.INV(RAND())</f>
        <v>-1.5585863903305044</v>
      </c>
      <c r="D704" s="24">
        <f t="shared" ca="1" si="399"/>
        <v>1.2826818427623783</v>
      </c>
      <c r="E704" s="24">
        <f t="shared" ca="1" si="399"/>
        <v>0.5504280179262887</v>
      </c>
      <c r="F704" s="24">
        <f t="shared" ca="1" si="399"/>
        <v>7.1760815772484957E-2</v>
      </c>
      <c r="G704" s="24">
        <f t="shared" ca="1" si="399"/>
        <v>0.35293561185635636</v>
      </c>
      <c r="H704" s="24">
        <f t="shared" ca="1" si="399"/>
        <v>0.23984063111254186</v>
      </c>
      <c r="I704" s="24">
        <f t="shared" ca="1" si="399"/>
        <v>0.60053361097301061</v>
      </c>
      <c r="J704" s="24">
        <f t="shared" ca="1" si="399"/>
        <v>0.10372827751264953</v>
      </c>
      <c r="K704" s="24">
        <f t="shared" ca="1" si="399"/>
        <v>-1.5213361823635791</v>
      </c>
      <c r="L704" s="24">
        <f t="shared" ca="1" si="399"/>
        <v>0.55240913284647541</v>
      </c>
      <c r="M704" s="24">
        <f t="shared" ca="1" si="399"/>
        <v>-0.50800513784612467</v>
      </c>
      <c r="N704" s="24">
        <f ca="1">SQRT(Inputs!$B$38)*C704+SQRT(1-Inputs!$B$38)*_xlfn.NORM.S.INV(RAND())</f>
        <v>-1.8812952309607343</v>
      </c>
      <c r="O704" s="24">
        <f ca="1">SQRT(Inputs!$B$38)*D704+SQRT(1-Inputs!$B$38)*_xlfn.NORM.S.INV(RAND())</f>
        <v>2.168147880924876</v>
      </c>
      <c r="P704" s="24">
        <f ca="1">SQRT(Inputs!$B$38)*E704+SQRT(1-Inputs!$B$38)*_xlfn.NORM.S.INV(RAND())</f>
        <v>-0.58681241112765914</v>
      </c>
      <c r="Q704" s="24">
        <f ca="1">SQRT(Inputs!$B$38)*F704+SQRT(1-Inputs!$B$38)*_xlfn.NORM.S.INV(RAND())</f>
        <v>2.1592688625460426</v>
      </c>
      <c r="R704" s="24">
        <f ca="1">SQRT(Inputs!$B$38)*G704+SQRT(1-Inputs!$B$38)*_xlfn.NORM.S.INV(RAND())</f>
        <v>-0.13514952973164363</v>
      </c>
      <c r="S704" s="24">
        <f ca="1">SQRT(Inputs!$B$38)*H704+SQRT(1-Inputs!$B$38)*_xlfn.NORM.S.INV(RAND())</f>
        <v>-3.3412601208610782E-2</v>
      </c>
      <c r="T704" s="24">
        <f ca="1">SQRT(Inputs!$B$38)*I704+SQRT(1-Inputs!$B$38)*_xlfn.NORM.S.INV(RAND())</f>
        <v>0.84079472151547541</v>
      </c>
      <c r="U704" s="24">
        <f ca="1">SQRT(Inputs!$B$38)*J704+SQRT(1-Inputs!$B$38)*_xlfn.NORM.S.INV(RAND())</f>
        <v>0.56502132672837713</v>
      </c>
      <c r="V704" s="24">
        <f ca="1">SQRT(Inputs!$B$38)*K704+SQRT(1-Inputs!$B$38)*_xlfn.NORM.S.INV(RAND())</f>
        <v>-1.0085463143764219</v>
      </c>
      <c r="W704" s="24">
        <f ca="1">SQRT(Inputs!$B$38)*L704+SQRT(1-Inputs!$B$38)*_xlfn.NORM.S.INV(RAND())</f>
        <v>-0.52367051913340568</v>
      </c>
      <c r="X704" s="24">
        <f ca="1">SQRT(Inputs!$B$38)*M704+SQRT(1-Inputs!$B$38)*_xlfn.NORM.S.INV(RAND())</f>
        <v>-0.20399577814201422</v>
      </c>
      <c r="Y704" s="24">
        <f ca="1">SQRT(Inputs!$B$38)*C704+SQRT(1-Inputs!$B$38)*_xlfn.NORM.S.INV(RAND())</f>
        <v>-7.4822240425664654E-2</v>
      </c>
      <c r="Z704" s="24">
        <f ca="1">SQRT(Inputs!$B$38)*D704+SQRT(1-Inputs!$B$38)*_xlfn.NORM.S.INV(RAND())</f>
        <v>-0.17643399339320887</v>
      </c>
      <c r="AA704" s="24">
        <f ca="1">SQRT(Inputs!$B$38)*E704+SQRT(1-Inputs!$B$38)*_xlfn.NORM.S.INV(RAND())</f>
        <v>1.9339395090075389</v>
      </c>
      <c r="AB704" s="24">
        <f ca="1">SQRT(Inputs!$B$38)*F704+SQRT(1-Inputs!$B$38)*_xlfn.NORM.S.INV(RAND())</f>
        <v>0.56067172027833168</v>
      </c>
      <c r="AC704" s="24">
        <f ca="1">SQRT(Inputs!$B$38)*G704+SQRT(1-Inputs!$B$38)*_xlfn.NORM.S.INV(RAND())</f>
        <v>-0.33023159668600138</v>
      </c>
      <c r="AD704" s="24">
        <f ca="1">SQRT(Inputs!$B$38)*H704+SQRT(1-Inputs!$B$38)*_xlfn.NORM.S.INV(RAND())</f>
        <v>0.32378587458478592</v>
      </c>
      <c r="AE704" s="24">
        <f ca="1">SQRT(Inputs!$B$38)*I704+SQRT(1-Inputs!$B$38)*_xlfn.NORM.S.INV(RAND())</f>
        <v>-0.35551628991783468</v>
      </c>
      <c r="AF704" s="24">
        <f ca="1">SQRT(Inputs!$B$38)*J704+SQRT(1-Inputs!$B$38)*_xlfn.NORM.S.INV(RAND())</f>
        <v>1.3054845828229937</v>
      </c>
      <c r="AG704" s="24">
        <f ca="1">SQRT(Inputs!$B$38)*K704+SQRT(1-Inputs!$B$38)*_xlfn.NORM.S.INV(RAND())</f>
        <v>-1.7327504431697607</v>
      </c>
      <c r="AH704" s="24">
        <f ca="1">SQRT(Inputs!$B$38)*L704+SQRT(1-Inputs!$B$38)*_xlfn.NORM.S.INV(RAND())</f>
        <v>0.13577649395037647</v>
      </c>
      <c r="AI704" s="24">
        <f ca="1">SQRT(Inputs!$B$38)*M704+SQRT(1-Inputs!$B$38)*_xlfn.NORM.S.INV(RAND())</f>
        <v>-1.4647763015451514</v>
      </c>
      <c r="AJ704" s="24">
        <f ca="1">SQRT(Inputs!$B$38)*C704+SQRT(1-Inputs!$B$38)*_xlfn.NORM.S.INV(RAND())</f>
        <v>0.70522609514963419</v>
      </c>
      <c r="AK704" s="24">
        <f ca="1">SQRT(Inputs!$B$38)*D704+SQRT(1-Inputs!$B$38)*_xlfn.NORM.S.INV(RAND())</f>
        <v>1.9933044384435994</v>
      </c>
      <c r="AL704" s="24">
        <f ca="1">SQRT(Inputs!$B$38)*E704+SQRT(1-Inputs!$B$38)*_xlfn.NORM.S.INV(RAND())</f>
        <v>0.30745436661870529</v>
      </c>
      <c r="AM704" s="24">
        <f ca="1">SQRT(Inputs!$B$38)*F704+SQRT(1-Inputs!$B$38)*_xlfn.NORM.S.INV(RAND())</f>
        <v>-1.0328571086299632</v>
      </c>
      <c r="AN704" s="24">
        <f ca="1">SQRT(Inputs!$B$38)*G704+SQRT(1-Inputs!$B$38)*_xlfn.NORM.S.INV(RAND())</f>
        <v>0.14507572493043785</v>
      </c>
      <c r="AO704" s="24">
        <f ca="1">SQRT(Inputs!$B$38)*H704+SQRT(1-Inputs!$B$38)*_xlfn.NORM.S.INV(RAND())</f>
        <v>-1.4299023499714791E-3</v>
      </c>
      <c r="AP704" s="24">
        <f ca="1">SQRT(Inputs!$B$38)*I704+SQRT(1-Inputs!$B$38)*_xlfn.NORM.S.INV(RAND())</f>
        <v>0.36599891936289952</v>
      </c>
      <c r="AQ704" s="24">
        <f ca="1">SQRT(Inputs!$B$38)*J704+SQRT(1-Inputs!$B$38)*_xlfn.NORM.S.INV(RAND())</f>
        <v>-0.94618389186289587</v>
      </c>
      <c r="AR704" s="24">
        <f ca="1">SQRT(Inputs!$B$38)*K704+SQRT(1-Inputs!$B$38)*_xlfn.NORM.S.INV(RAND())</f>
        <v>-1.2972676645765944</v>
      </c>
      <c r="AS704" s="24">
        <f ca="1">SQRT(Inputs!$B$38)*L704+SQRT(1-Inputs!$B$38)*_xlfn.NORM.S.INV(RAND())</f>
        <v>1.0237723165378403</v>
      </c>
      <c r="AT704" s="24">
        <f ca="1">SQRT(Inputs!$B$38)*M704+SQRT(1-Inputs!$B$38)*_xlfn.NORM.S.INV(RAND())</f>
        <v>0.16830390687327212</v>
      </c>
      <c r="AU704" s="15">
        <f ca="1">Inputs!$B$6*EXP($B$8-0.5*C$5^2+C$5*N704)</f>
        <v>3659.4984137874835</v>
      </c>
      <c r="AV704" s="15">
        <f t="shared" ca="1" si="365"/>
        <v>6126.9440604434394</v>
      </c>
      <c r="AW704" s="15">
        <f t="shared" ca="1" si="366"/>
        <v>6902.2109359498636</v>
      </c>
      <c r="AX704" s="15">
        <f t="shared" ca="1" si="367"/>
        <v>11036.340083053954</v>
      </c>
      <c r="AY704" s="15">
        <f t="shared" ca="1" si="368"/>
        <v>13276.320183889336</v>
      </c>
      <c r="AZ704" s="15">
        <f t="shared" ca="1" si="369"/>
        <v>16177.664856238964</v>
      </c>
      <c r="BA704" s="15">
        <f t="shared" ca="1" si="370"/>
        <v>21618.38607265324</v>
      </c>
      <c r="BB704" s="15">
        <f t="shared" ca="1" si="371"/>
        <v>28009.018667227061</v>
      </c>
      <c r="BC704" s="15">
        <f t="shared" ca="1" si="372"/>
        <v>31121.682641963584</v>
      </c>
      <c r="BD704" s="15">
        <f t="shared" ca="1" si="373"/>
        <v>36304.505157489919</v>
      </c>
      <c r="BE704" s="15">
        <f t="shared" ca="1" si="374"/>
        <v>43667.5873118448</v>
      </c>
      <c r="BF704" s="15">
        <f ca="1">Inputs!$B$13*EXP($B$9-0.5*C$6^2+C$6*Y704)</f>
        <v>13627.374707626372</v>
      </c>
      <c r="BG704" s="15">
        <f t="shared" ca="1" si="375"/>
        <v>16087.761216291005</v>
      </c>
      <c r="BH704" s="15">
        <f t="shared" ca="1" si="376"/>
        <v>27089.746961744801</v>
      </c>
      <c r="BI704" s="15">
        <f t="shared" ca="1" si="377"/>
        <v>36150.857966904652</v>
      </c>
      <c r="BJ704" s="15">
        <f t="shared" ca="1" si="378"/>
        <v>42258.39265249914</v>
      </c>
      <c r="BK704" s="15">
        <f t="shared" ca="1" si="379"/>
        <v>54201.545774996863</v>
      </c>
      <c r="BL704" s="15">
        <f t="shared" ca="1" si="380"/>
        <v>63582.175145638364</v>
      </c>
      <c r="BM704" s="15">
        <f t="shared" ca="1" si="381"/>
        <v>91917.072525806929</v>
      </c>
      <c r="BN704" s="15">
        <f t="shared" ca="1" si="382"/>
        <v>91849.694749321527</v>
      </c>
      <c r="BO704" s="15">
        <f t="shared" ca="1" si="383"/>
        <v>114809.35331616586</v>
      </c>
      <c r="BP704" s="15">
        <f t="shared" ca="1" si="384"/>
        <v>119700.61392400505</v>
      </c>
      <c r="BQ704" s="15">
        <f ca="1">Inputs!$B$20*EXP($B$10-0.5*C$7^2+C$7*AJ704)</f>
        <v>5508.5690779165243</v>
      </c>
      <c r="BR704" s="15">
        <f t="shared" ca="1" si="385"/>
        <v>14076.687482061821</v>
      </c>
      <c r="BS704" s="15">
        <f t="shared" ca="1" si="386"/>
        <v>21056.075533167234</v>
      </c>
      <c r="BT704" s="15">
        <f t="shared" ca="1" si="387"/>
        <v>22141.16112249123</v>
      </c>
      <c r="BU704" s="15">
        <f t="shared" ca="1" si="388"/>
        <v>31781.287306368962</v>
      </c>
      <c r="BV704" s="15">
        <f t="shared" ca="1" si="389"/>
        <v>44202.69869046659</v>
      </c>
      <c r="BW704" s="15">
        <f t="shared" ca="1" si="390"/>
        <v>66650.435906173065</v>
      </c>
      <c r="BX704" s="15">
        <f t="shared" ca="1" si="391"/>
        <v>77114.498189297694</v>
      </c>
      <c r="BY704" s="15">
        <f t="shared" ca="1" si="392"/>
        <v>84301.478823620695</v>
      </c>
      <c r="BZ704" s="15">
        <f t="shared" ca="1" si="393"/>
        <v>142781.5724888448</v>
      </c>
      <c r="CA704" s="15">
        <f t="shared" ca="1" si="394"/>
        <v>206653.81451379583</v>
      </c>
      <c r="CB704" s="15">
        <f ca="1">(AU704*DCF!C$10-DCF!C$5*MAX(AU704*DCF!C$10,0)-MAX(AU704-Inputs!$B$6,0)/Inputs!$B$10)*DCF!C$6</f>
        <v>939.79255162923641</v>
      </c>
      <c r="CC704" s="15">
        <f ca="1">(AV704*DCF!D$10-DCF!D$5*MAX(AV704*DCF!D$10,0)-MAX(AV704-AU704,0)/Inputs!$B$10)*DCF!D$6</f>
        <v>891.77906275265093</v>
      </c>
      <c r="CD704" s="15">
        <f ca="1">(AW704*DCF!E$10-DCF!E$5*MAX(AW704*DCF!E$10,0)-MAX(AW704-AV704,0)/Inputs!$B$10)*DCF!E$6</f>
        <v>1418.9884256942614</v>
      </c>
      <c r="CE704" s="15">
        <f ca="1">(AX704*DCF!F$10-DCF!F$5*MAX(AX704*DCF!F$10,0)-MAX(AX704-AW704,0)/Inputs!$B$10)*DCF!F$6</f>
        <v>1549.0056732706607</v>
      </c>
      <c r="CF704" s="15">
        <f ca="1">(AY704*DCF!G$10-DCF!G$5*MAX(AY704*DCF!G$10,0)-MAX(AY704-AX704,0)/Inputs!$B$10)*DCF!G$6</f>
        <v>2304.8881137709354</v>
      </c>
      <c r="CG704" s="15">
        <f ca="1">(AZ704*DCF!H$10-DCF!H$5*MAX(AZ704*DCF!H$10,0)-MAX(AZ704-AY704,0)/Inputs!$B$10)*DCF!H$6</f>
        <v>2625.7194757291222</v>
      </c>
      <c r="CH704" s="15">
        <f ca="1">(BA704*DCF!I$10-DCF!I$5*MAX(BA704*DCF!I$10,0)-MAX(BA704-AZ704,0)/Inputs!$B$10)*DCF!I$6</f>
        <v>3056.4215892150705</v>
      </c>
      <c r="CI704" s="15">
        <f ca="1">(BB704*DCF!J$10-DCF!J$5*MAX(BB704*DCF!J$10,0)-MAX(BB704-BA704,0)/Inputs!$B$10)*DCF!J$6</f>
        <v>3838.0175327687602</v>
      </c>
      <c r="CJ704" s="15">
        <f ca="1">(BC704*DCF!K$10-DCF!K$5*MAX(BC704*DCF!K$10,0)-MAX(BC704-BB704,0)/Inputs!$B$10)*DCF!K$6</f>
        <v>4574.3655152474803</v>
      </c>
      <c r="CK704" s="15">
        <f ca="1">(BD704*DCF!L$10-DCF!L$5*MAX(BD704*DCF!L$10,0)-MAX(BD704-BC704,0)/Inputs!$B$10)*DCF!L$6</f>
        <v>4805.1868745640668</v>
      </c>
      <c r="CL704" s="15">
        <f ca="1">(BE704*DCF!M$10-DCF!M$5*MAX(BE704*DCF!M$10,0)-MAX(BE704-BD704,0)/Inputs!$B$10)*DCF!M$6</f>
        <v>5282.4625311211003</v>
      </c>
      <c r="CM704" s="15">
        <f ca="1">(BF704*DCF!C$28-DCF!C$5*MAX(BF704*DCF!C$28,0)-MAX(BF704-Inputs!$B$13,0)/Inputs!$B$17)*DCF!C$6</f>
        <v>3641.5778369756745</v>
      </c>
      <c r="CN704" s="15">
        <f ca="1">(BG704*DCF!D$28-DCF!D$5*MAX(BG704*DCF!D$28,0)-MAX(BG704-BF704,0)/Inputs!$B$17)*DCF!D$6</f>
        <v>4213.3034731793259</v>
      </c>
      <c r="CO704" s="15">
        <f ca="1">(BH704*DCF!E$28-DCF!E$5*MAX(BH704*DCF!E$28,0)-MAX(BH704-BG704,0)/Inputs!$B$17)*DCF!E$6</f>
        <v>5503.9587611227971</v>
      </c>
      <c r="CP704" s="15">
        <f ca="1">(BI704*DCF!F$28-DCF!F$5*MAX(BI704*DCF!F$28,0)-MAX(BI704-BH704,0)/Inputs!$B$17)*DCF!F$6</f>
        <v>8164.2872129622638</v>
      </c>
      <c r="CQ704" s="15">
        <f ca="1">(BJ704*DCF!G$28-DCF!G$5*MAX(BJ704*DCF!G$28,0)-MAX(BJ704-BI704,0)/Inputs!$B$17)*DCF!G$6</f>
        <v>9937.0335881507035</v>
      </c>
      <c r="CR704" s="15">
        <f ca="1">(BK704*DCF!H$28-DCF!H$5*MAX(BK704*DCF!H$28,0)-MAX(BK704-BJ704,0)/Inputs!$B$17)*DCF!H$6</f>
        <v>11549.009433127085</v>
      </c>
      <c r="CS704" s="15">
        <f ca="1">(BL704*DCF!I$28-DCF!I$5*MAX(BL704*DCF!I$28,0)-MAX(BL704-BK704,0)/Inputs!$B$17)*DCF!I$6</f>
        <v>13605.133692012181</v>
      </c>
      <c r="CT704" s="15">
        <f ca="1">(BM704*DCF!J$28-DCF!J$5*MAX(BM704*DCF!J$28,0)-MAX(BM704-BL704,0)/Inputs!$B$17)*DCF!J$6</f>
        <v>16748.161870412423</v>
      </c>
      <c r="CU704" s="15">
        <f ca="1">(BN704*DCF!K$28-DCF!K$5*MAX(BN704*DCF!K$28,0)-MAX(BN704-BM704,0)/Inputs!$B$17)*DCF!K$6</f>
        <v>19397.115486966646</v>
      </c>
      <c r="CV704" s="15">
        <f ca="1">(BO704*DCF!L$28-DCF!L$5*MAX(BO704*DCF!L$28,0)-MAX(BO704-BN704,0)/Inputs!$B$17)*DCF!L$6</f>
        <v>20308.952168647222</v>
      </c>
      <c r="CW704" s="15">
        <f ca="1">(BP704*DCF!M$28-DCF!M$5*MAX(BP704*DCF!M$28,0)-MAX(BP704-BO704,0)/Inputs!$B$17)*DCF!M$6</f>
        <v>22010.465609496361</v>
      </c>
      <c r="CX704" s="15">
        <f ca="1">(BQ704*DCF!C$46-DCF!C$5*MAX(BQ704*DCF!C$46,0)-MAX(BQ704-Inputs!$B$20,0)/Inputs!$B$24)*DCF!C$6</f>
        <v>-2338.0386221130652</v>
      </c>
      <c r="CY704" s="15">
        <f ca="1">(BR704*DCF!D$46-DCF!D$5*MAX(BR704*DCF!D$46,0)-MAX(BR704-BQ704,0)/Inputs!$B$24)*DCF!D$6</f>
        <v>-6058.5072818010767</v>
      </c>
      <c r="CZ704" s="15">
        <f ca="1">(BS704*DCF!E$46-DCF!E$5*MAX(BS704*DCF!E$46,0)-MAX(BS704-BR704,0)/Inputs!$B$24)*DCF!E$6</f>
        <v>-5241.0002234068379</v>
      </c>
      <c r="DA704" s="15">
        <f ca="1">(BT704*DCF!F$46-DCF!F$5*MAX(BT704*DCF!F$46,0)-MAX(BT704-BS704,0)/Inputs!$B$24)*DCF!F$6</f>
        <v>-2007.5733052840571</v>
      </c>
      <c r="DB704" s="15">
        <f ca="1">(BU704*DCF!G$46-DCF!G$5*MAX(BU704*DCF!G$46,0)-MAX(BU704-BT704,0)/Inputs!$B$24)*DCF!G$6</f>
        <v>-4311.8076954491034</v>
      </c>
      <c r="DC704" s="15">
        <f ca="1">(BV704*DCF!H$46-DCF!H$5*MAX(BV704*DCF!H$46,0)-MAX(BV704-BU704,0)/Inputs!$B$24)*DCF!H$6</f>
        <v>-3859.8774803580768</v>
      </c>
      <c r="DD704" s="15">
        <f ca="1">(BW704*DCF!I$46-DCF!I$5*MAX(BW704*DCF!I$46,0)-MAX(BW704-BV704,0)/Inputs!$B$24)*DCF!I$6</f>
        <v>-4904.5593025939488</v>
      </c>
      <c r="DE704" s="15">
        <f ca="1">(BX704*DCF!J$46-DCF!J$5*MAX(BX704*DCF!J$46,0)-MAX(BX704-BW704,0)/Inputs!$B$24)*DCF!J$6</f>
        <v>459.84153038774792</v>
      </c>
      <c r="DF704" s="15">
        <f ca="1">(BY704*DCF!K$46-DCF!K$5*MAX(BY704*DCF!K$46,0)-MAX(BY704-BX704,0)/Inputs!$B$24)*DCF!K$6</f>
        <v>3054.9626956956999</v>
      </c>
      <c r="DG704" s="15">
        <f ca="1">(BZ704*DCF!L$46-DCF!L$5*MAX(BZ704*DCF!L$46,0)-MAX(BZ704-BY704,0)/Inputs!$B$24)*DCF!L$6</f>
        <v>-3364.4094395397651</v>
      </c>
      <c r="DH704" s="15">
        <f ca="1">(CA704*DCF!M$46-DCF!M$5*MAX(CA704*DCF!M$46,0)-MAX(CA704-BZ704,0)/Inputs!$B$24)*DCF!M$6</f>
        <v>2847.9597192001402</v>
      </c>
      <c r="DI704" s="15">
        <f ca="1">SUM(CB704:CL704)+BE704*DCF!M$10*(1+Inputs!$B$30)*(1-Inputs!$B$33)*(1-Inputs!$B$30/Inputs!$B$31)/(Inputs!$B$29-Inputs!$B$30)*DCF!M$6</f>
        <v>152814.10027868982</v>
      </c>
      <c r="DJ704" s="15">
        <f ca="1">SUM(CM704:CW704)+BP704*DCF!M$28*(1+Inputs!$B$30)*(1-Inputs!$B$33)*(1-Inputs!$B$30/Inputs!$B$31)/(Inputs!$B$29-Inputs!$B$30)*DCF!M$6</f>
        <v>579250.18770273018</v>
      </c>
      <c r="DK704" s="15">
        <f ca="1">SUM(CX704:DH704)+CA704*DCF!M$46*(1+Inputs!$B$30)*(1-Inputs!$B$33)*(1-Inputs!$B$30/Inputs!$B$31)/(Inputs!$B$29-Inputs!$B$30)*DCF!M$6</f>
        <v>293788.26754234155</v>
      </c>
      <c r="DM704" s="15">
        <f ca="1">DI704+DJ704+DK704+Inputs!$B$34+Inputs!$B$36-Inputs!$B$35</f>
        <v>1102703.5555237615</v>
      </c>
    </row>
    <row r="705" spans="1:117" x14ac:dyDescent="0.75">
      <c r="A705" s="11">
        <v>692</v>
      </c>
      <c r="C705" s="24">
        <f t="shared" ca="1" si="399"/>
        <v>0.36945092130453183</v>
      </c>
      <c r="D705" s="24">
        <f t="shared" ca="1" si="399"/>
        <v>-0.66559873826654026</v>
      </c>
      <c r="E705" s="24">
        <f t="shared" ca="1" si="399"/>
        <v>-1.8819919803530873</v>
      </c>
      <c r="F705" s="24">
        <f t="shared" ca="1" si="399"/>
        <v>2.0219327731666707</v>
      </c>
      <c r="G705" s="24">
        <f t="shared" ca="1" si="399"/>
        <v>1.4227792956535834</v>
      </c>
      <c r="H705" s="24">
        <f t="shared" ca="1" si="399"/>
        <v>0.11227463000292064</v>
      </c>
      <c r="I705" s="24">
        <f t="shared" ca="1" si="399"/>
        <v>-1.0348942346491172</v>
      </c>
      <c r="J705" s="24">
        <f t="shared" ca="1" si="399"/>
        <v>0.89044382271746714</v>
      </c>
      <c r="K705" s="24">
        <f t="shared" ca="1" si="399"/>
        <v>-0.18232460471943129</v>
      </c>
      <c r="L705" s="24">
        <f t="shared" ca="1" si="399"/>
        <v>-0.17751622101790798</v>
      </c>
      <c r="M705" s="24">
        <f t="shared" ca="1" si="399"/>
        <v>-1.2947522309036485</v>
      </c>
      <c r="N705" s="24">
        <f ca="1">SQRT(Inputs!$B$38)*C705+SQRT(1-Inputs!$B$38)*_xlfn.NORM.S.INV(RAND())</f>
        <v>1.3104259539084735</v>
      </c>
      <c r="O705" s="24">
        <f ca="1">SQRT(Inputs!$B$38)*D705+SQRT(1-Inputs!$B$38)*_xlfn.NORM.S.INV(RAND())</f>
        <v>0.56305312923855233</v>
      </c>
      <c r="P705" s="24">
        <f ca="1">SQRT(Inputs!$B$38)*E705+SQRT(1-Inputs!$B$38)*_xlfn.NORM.S.INV(RAND())</f>
        <v>0.38545750418720215</v>
      </c>
      <c r="Q705" s="24">
        <f ca="1">SQRT(Inputs!$B$38)*F705+SQRT(1-Inputs!$B$38)*_xlfn.NORM.S.INV(RAND())</f>
        <v>0.36196176672612335</v>
      </c>
      <c r="R705" s="24">
        <f ca="1">SQRT(Inputs!$B$38)*G705+SQRT(1-Inputs!$B$38)*_xlfn.NORM.S.INV(RAND())</f>
        <v>0.7004703331006672</v>
      </c>
      <c r="S705" s="24">
        <f ca="1">SQRT(Inputs!$B$38)*H705+SQRT(1-Inputs!$B$38)*_xlfn.NORM.S.INV(RAND())</f>
        <v>1.0481856836211612</v>
      </c>
      <c r="T705" s="24">
        <f ca="1">SQRT(Inputs!$B$38)*I705+SQRT(1-Inputs!$B$38)*_xlfn.NORM.S.INV(RAND())</f>
        <v>-0.82977112184168411</v>
      </c>
      <c r="U705" s="24">
        <f ca="1">SQRT(Inputs!$B$38)*J705+SQRT(1-Inputs!$B$38)*_xlfn.NORM.S.INV(RAND())</f>
        <v>1.5650946583511811</v>
      </c>
      <c r="V705" s="24">
        <f ca="1">SQRT(Inputs!$B$38)*K705+SQRT(1-Inputs!$B$38)*_xlfn.NORM.S.INV(RAND())</f>
        <v>0.10053505130464745</v>
      </c>
      <c r="W705" s="24">
        <f ca="1">SQRT(Inputs!$B$38)*L705+SQRT(1-Inputs!$B$38)*_xlfn.NORM.S.INV(RAND())</f>
        <v>-0.2109494137463396</v>
      </c>
      <c r="X705" s="24">
        <f ca="1">SQRT(Inputs!$B$38)*M705+SQRT(1-Inputs!$B$38)*_xlfn.NORM.S.INV(RAND())</f>
        <v>-1.3977629756104597</v>
      </c>
      <c r="Y705" s="24">
        <f ca="1">SQRT(Inputs!$B$38)*C705+SQRT(1-Inputs!$B$38)*_xlfn.NORM.S.INV(RAND())</f>
        <v>-0.77139154813054445</v>
      </c>
      <c r="Z705" s="24">
        <f ca="1">SQRT(Inputs!$B$38)*D705+SQRT(1-Inputs!$B$38)*_xlfn.NORM.S.INV(RAND())</f>
        <v>-1.2108652212431412</v>
      </c>
      <c r="AA705" s="24">
        <f ca="1">SQRT(Inputs!$B$38)*E705+SQRT(1-Inputs!$B$38)*_xlfn.NORM.S.INV(RAND())</f>
        <v>-1.26295450273502</v>
      </c>
      <c r="AB705" s="24">
        <f ca="1">SQRT(Inputs!$B$38)*F705+SQRT(1-Inputs!$B$38)*_xlfn.NORM.S.INV(RAND())</f>
        <v>1.0682813284821806</v>
      </c>
      <c r="AC705" s="24">
        <f ca="1">SQRT(Inputs!$B$38)*G705+SQRT(1-Inputs!$B$38)*_xlfn.NORM.S.INV(RAND())</f>
        <v>1.4342354614407964</v>
      </c>
      <c r="AD705" s="24">
        <f ca="1">SQRT(Inputs!$B$38)*H705+SQRT(1-Inputs!$B$38)*_xlfn.NORM.S.INV(RAND())</f>
        <v>-1.0509855840180859</v>
      </c>
      <c r="AE705" s="24">
        <f ca="1">SQRT(Inputs!$B$38)*I705+SQRT(1-Inputs!$B$38)*_xlfn.NORM.S.INV(RAND())</f>
        <v>-0.87550908762589463</v>
      </c>
      <c r="AF705" s="24">
        <f ca="1">SQRT(Inputs!$B$38)*J705+SQRT(1-Inputs!$B$38)*_xlfn.NORM.S.INV(RAND())</f>
        <v>0.60257522518522599</v>
      </c>
      <c r="AG705" s="24">
        <f ca="1">SQRT(Inputs!$B$38)*K705+SQRT(1-Inputs!$B$38)*_xlfn.NORM.S.INV(RAND())</f>
        <v>0.20714510650474227</v>
      </c>
      <c r="AH705" s="24">
        <f ca="1">SQRT(Inputs!$B$38)*L705+SQRT(1-Inputs!$B$38)*_xlfn.NORM.S.INV(RAND())</f>
        <v>-0.39401724204342498</v>
      </c>
      <c r="AI705" s="24">
        <f ca="1">SQRT(Inputs!$B$38)*M705+SQRT(1-Inputs!$B$38)*_xlfn.NORM.S.INV(RAND())</f>
        <v>-0.9929676073493594</v>
      </c>
      <c r="AJ705" s="24">
        <f ca="1">SQRT(Inputs!$B$38)*C705+SQRT(1-Inputs!$B$38)*_xlfn.NORM.S.INV(RAND())</f>
        <v>-1.1222198749093877</v>
      </c>
      <c r="AK705" s="24">
        <f ca="1">SQRT(Inputs!$B$38)*D705+SQRT(1-Inputs!$B$38)*_xlfn.NORM.S.INV(RAND())</f>
        <v>-0.48454467165960241</v>
      </c>
      <c r="AL705" s="24">
        <f ca="1">SQRT(Inputs!$B$38)*E705+SQRT(1-Inputs!$B$38)*_xlfn.NORM.S.INV(RAND())</f>
        <v>-2.1474496169594071E-2</v>
      </c>
      <c r="AM705" s="24">
        <f ca="1">SQRT(Inputs!$B$38)*F705+SQRT(1-Inputs!$B$38)*_xlfn.NORM.S.INV(RAND())</f>
        <v>1.86708853903479</v>
      </c>
      <c r="AN705" s="24">
        <f ca="1">SQRT(Inputs!$B$38)*G705+SQRT(1-Inputs!$B$38)*_xlfn.NORM.S.INV(RAND())</f>
        <v>1.4483169044403956</v>
      </c>
      <c r="AO705" s="24">
        <f ca="1">SQRT(Inputs!$B$38)*H705+SQRT(1-Inputs!$B$38)*_xlfn.NORM.S.INV(RAND())</f>
        <v>0.4170885470193384</v>
      </c>
      <c r="AP705" s="24">
        <f ca="1">SQRT(Inputs!$B$38)*I705+SQRT(1-Inputs!$B$38)*_xlfn.NORM.S.INV(RAND())</f>
        <v>-0.4955926502586967</v>
      </c>
      <c r="AQ705" s="24">
        <f ca="1">SQRT(Inputs!$B$38)*J705+SQRT(1-Inputs!$B$38)*_xlfn.NORM.S.INV(RAND())</f>
        <v>3.1941866874027391E-2</v>
      </c>
      <c r="AR705" s="24">
        <f ca="1">SQRT(Inputs!$B$38)*K705+SQRT(1-Inputs!$B$38)*_xlfn.NORM.S.INV(RAND())</f>
        <v>-1.0288062702465226</v>
      </c>
      <c r="AS705" s="24">
        <f ca="1">SQRT(Inputs!$B$38)*L705+SQRT(1-Inputs!$B$38)*_xlfn.NORM.S.INV(RAND())</f>
        <v>0.45633196018354494</v>
      </c>
      <c r="AT705" s="24">
        <f ca="1">SQRT(Inputs!$B$38)*M705+SQRT(1-Inputs!$B$38)*_xlfn.NORM.S.INV(RAND())</f>
        <v>-0.10165165074795757</v>
      </c>
      <c r="AU705" s="15">
        <f ca="1">Inputs!$B$6*EXP($B$8-0.5*C$5^2+C$5*N705)</f>
        <v>6134.8143464538007</v>
      </c>
      <c r="AV705" s="15">
        <f t="shared" ca="1" si="365"/>
        <v>8112.0412224182301</v>
      </c>
      <c r="AW705" s="15">
        <f t="shared" ca="1" si="366"/>
        <v>10419.052570954527</v>
      </c>
      <c r="AX705" s="15">
        <f t="shared" ca="1" si="367"/>
        <v>13309.060085800225</v>
      </c>
      <c r="AY705" s="15">
        <f t="shared" ca="1" si="368"/>
        <v>17651.554938653975</v>
      </c>
      <c r="AZ705" s="15">
        <f t="shared" ca="1" si="369"/>
        <v>24229.682287724623</v>
      </c>
      <c r="BA705" s="15">
        <f t="shared" ca="1" si="370"/>
        <v>27184.585136828133</v>
      </c>
      <c r="BB705" s="15">
        <f t="shared" ca="1" si="371"/>
        <v>38932.504092219249</v>
      </c>
      <c r="BC705" s="15">
        <f t="shared" ca="1" si="372"/>
        <v>48147.402807350365</v>
      </c>
      <c r="BD705" s="15">
        <f t="shared" ca="1" si="373"/>
        <v>57832.689657185387</v>
      </c>
      <c r="BE705" s="15">
        <f t="shared" ca="1" si="374"/>
        <v>62395.288182344389</v>
      </c>
      <c r="BF705" s="15">
        <f ca="1">Inputs!$B$13*EXP($B$9-0.5*C$6^2+C$6*Y705)</f>
        <v>11869.681303968473</v>
      </c>
      <c r="BG705" s="15">
        <f t="shared" ca="1" si="375"/>
        <v>11626.819230766945</v>
      </c>
      <c r="BH705" s="15">
        <f t="shared" ca="1" si="376"/>
        <v>11521.126310007792</v>
      </c>
      <c r="BI705" s="15">
        <f t="shared" ca="1" si="377"/>
        <v>16624.188804752193</v>
      </c>
      <c r="BJ705" s="15">
        <f t="shared" ca="1" si="378"/>
        <v>25060.706238987248</v>
      </c>
      <c r="BK705" s="15">
        <f t="shared" ca="1" si="379"/>
        <v>26656.729999449621</v>
      </c>
      <c r="BL705" s="15">
        <f t="shared" ca="1" si="380"/>
        <v>29232.428921370374</v>
      </c>
      <c r="BM705" s="15">
        <f t="shared" ca="1" si="381"/>
        <v>38726.013646548286</v>
      </c>
      <c r="BN705" s="15">
        <f t="shared" ca="1" si="382"/>
        <v>48825.236914883135</v>
      </c>
      <c r="BO705" s="15">
        <f t="shared" ca="1" si="383"/>
        <v>57385.028879543293</v>
      </c>
      <c r="BP705" s="15">
        <f t="shared" ca="1" si="384"/>
        <v>63114.999481327031</v>
      </c>
      <c r="BQ705" s="15">
        <f ca="1">Inputs!$B$20*EXP($B$10-0.5*C$7^2+C$7*AJ705)</f>
        <v>2881.0114909778085</v>
      </c>
      <c r="BR705" s="15">
        <f t="shared" ca="1" si="385"/>
        <v>3351.6114524506961</v>
      </c>
      <c r="BS705" s="15">
        <f t="shared" ca="1" si="386"/>
        <v>4561.4521095111286</v>
      </c>
      <c r="BT705" s="15">
        <f t="shared" ca="1" si="387"/>
        <v>10263.967763677232</v>
      </c>
      <c r="BU705" s="15">
        <f t="shared" ca="1" si="388"/>
        <v>20194.774228106176</v>
      </c>
      <c r="BV705" s="15">
        <f t="shared" ca="1" si="389"/>
        <v>30865.024414828182</v>
      </c>
      <c r="BW705" s="15">
        <f t="shared" ca="1" si="390"/>
        <v>38781.533335936023</v>
      </c>
      <c r="BX705" s="15">
        <f t="shared" ca="1" si="391"/>
        <v>54590.660686609532</v>
      </c>
      <c r="BY705" s="15">
        <f t="shared" ca="1" si="392"/>
        <v>62823.814945852835</v>
      </c>
      <c r="BZ705" s="15">
        <f t="shared" ca="1" si="393"/>
        <v>95864.533143258494</v>
      </c>
      <c r="CA705" s="15">
        <f t="shared" ca="1" si="394"/>
        <v>132249.96000165885</v>
      </c>
      <c r="CB705" s="15">
        <f ca="1">(AU705*DCF!C$10-DCF!C$5*MAX(AU705*DCF!C$10,0)-MAX(AU705-Inputs!$B$6,0)/Inputs!$B$10)*DCF!C$6</f>
        <v>1034.7136353657472</v>
      </c>
      <c r="CC705" s="15">
        <f ca="1">(AV705*DCF!D$10-DCF!D$5*MAX(AV705*DCF!D$10,0)-MAX(AV705-AU705,0)/Inputs!$B$10)*DCF!D$6</f>
        <v>1495.1600646886541</v>
      </c>
      <c r="CD705" s="15">
        <f ca="1">(AW705*DCF!E$10-DCF!E$5*MAX(AW705*DCF!E$10,0)-MAX(AW705-AV705,0)/Inputs!$B$10)*DCF!E$6</f>
        <v>1885.9588883754534</v>
      </c>
      <c r="CE705" s="15">
        <f ca="1">(AX705*DCF!F$10-DCF!F$5*MAX(AX705*DCF!F$10,0)-MAX(AX705-AW705,0)/Inputs!$B$10)*DCF!F$6</f>
        <v>2304.0076941545631</v>
      </c>
      <c r="CF705" s="15">
        <f ca="1">(AY705*DCF!G$10-DCF!G$5*MAX(AY705*DCF!G$10,0)-MAX(AY705-AX705,0)/Inputs!$B$10)*DCF!G$6</f>
        <v>2802.2211500273565</v>
      </c>
      <c r="CG705" s="15">
        <f ca="1">(AZ705*DCF!H$10-DCF!H$5*MAX(AZ705*DCF!H$10,0)-MAX(AZ705-AY705,0)/Inputs!$B$10)*DCF!H$6</f>
        <v>3536.1457563217068</v>
      </c>
      <c r="CH705" s="15">
        <f ca="1">(BA705*DCF!I$10-DCF!I$5*MAX(BA705*DCF!I$10,0)-MAX(BA705-AZ705,0)/Inputs!$B$10)*DCF!I$6</f>
        <v>4480.9244101169861</v>
      </c>
      <c r="CI705" s="15">
        <f ca="1">(BB705*DCF!J$10-DCF!J$5*MAX(BB705*DCF!J$10,0)-MAX(BB705-BA705,0)/Inputs!$B$10)*DCF!J$6</f>
        <v>4900.704510737819</v>
      </c>
      <c r="CJ705" s="15">
        <f ca="1">(BC705*DCF!K$10-DCF!K$5*MAX(BC705*DCF!K$10,0)-MAX(BC705-BB705,0)/Inputs!$B$10)*DCF!K$6</f>
        <v>6461.0130566600465</v>
      </c>
      <c r="CK705" s="15">
        <f ca="1">(BD705*DCF!L$10-DCF!L$5*MAX(BD705*DCF!L$10,0)-MAX(BD705-BC705,0)/Inputs!$B$10)*DCF!L$6</f>
        <v>7469.8049366918249</v>
      </c>
      <c r="CL705" s="15">
        <f ca="1">(BE705*DCF!M$10-DCF!M$5*MAX(BE705*DCF!M$10,0)-MAX(BE705-BD705,0)/Inputs!$B$10)*DCF!M$6</f>
        <v>8259.7310413180949</v>
      </c>
      <c r="CM705" s="15">
        <f ca="1">(BF705*DCF!C$28-DCF!C$5*MAX(BF705*DCF!C$28,0)-MAX(BF705-Inputs!$B$13,0)/Inputs!$B$17)*DCF!C$6</f>
        <v>3511.075148825937</v>
      </c>
      <c r="CN705" s="15">
        <f ca="1">(BG705*DCF!D$28-DCF!D$5*MAX(BG705*DCF!D$28,0)-MAX(BG705-BF705,0)/Inputs!$B$17)*DCF!D$6</f>
        <v>3424.3664222148927</v>
      </c>
      <c r="CO705" s="15">
        <f ca="1">(BH705*DCF!E$28-DCF!E$5*MAX(BH705*DCF!E$28,0)-MAX(BH705-BG705,0)/Inputs!$B$17)*DCF!E$6</f>
        <v>3262.9881212782366</v>
      </c>
      <c r="CP705" s="15">
        <f ca="1">(BI705*DCF!F$28-DCF!F$5*MAX(BI705*DCF!F$28,0)-MAX(BI705-BH705,0)/Inputs!$B$17)*DCF!F$6</f>
        <v>3583.9361777951672</v>
      </c>
      <c r="CQ705" s="15">
        <f ca="1">(BJ705*DCF!G$28-DCF!G$5*MAX(BJ705*DCF!G$28,0)-MAX(BJ705-BI705,0)/Inputs!$B$17)*DCF!G$6</f>
        <v>5083.2514789131337</v>
      </c>
      <c r="CR705" s="15">
        <f ca="1">(BK705*DCF!H$28-DCF!H$5*MAX(BK705*DCF!H$28,0)-MAX(BK705-BJ705,0)/Inputs!$B$17)*DCF!H$6</f>
        <v>6344.5261230383794</v>
      </c>
      <c r="CS705" s="15">
        <f ca="1">(BL705*DCF!I$28-DCF!I$5*MAX(BL705*DCF!I$28,0)-MAX(BL705-BK705,0)/Inputs!$B$17)*DCF!I$6</f>
        <v>6504.4026835261484</v>
      </c>
      <c r="CT705" s="15">
        <f ca="1">(BM705*DCF!J$28-DCF!J$5*MAX(BM705*DCF!J$28,0)-MAX(BM705-BL705,0)/Inputs!$B$17)*DCF!J$6</f>
        <v>7380.3441552992754</v>
      </c>
      <c r="CU705" s="15">
        <f ca="1">(BN705*DCF!K$28-DCF!K$5*MAX(BN705*DCF!K$28,0)-MAX(BN705-BM705,0)/Inputs!$B$17)*DCF!K$6</f>
        <v>9074.051054286223</v>
      </c>
      <c r="CV705" s="15">
        <f ca="1">(BO705*DCF!L$28-DCF!L$5*MAX(BO705*DCF!L$28,0)-MAX(BO705-BN705,0)/Inputs!$B$17)*DCF!L$6</f>
        <v>10480.963031838271</v>
      </c>
      <c r="CW705" s="15">
        <f ca="1">(BP705*DCF!M$28-DCF!M$5*MAX(BP705*DCF!M$28,0)-MAX(BP705-BO705,0)/Inputs!$B$17)*DCF!M$6</f>
        <v>11276.18074286085</v>
      </c>
      <c r="CX705" s="15">
        <f ca="1">(BQ705*DCF!C$46-DCF!C$5*MAX(BQ705*DCF!C$46,0)-MAX(BQ705-Inputs!$B$20,0)/Inputs!$B$24)*DCF!C$6</f>
        <v>-665.36062147293501</v>
      </c>
      <c r="CY705" s="15">
        <f ca="1">(BR705*DCF!D$46-DCF!D$5*MAX(BR705*DCF!D$46,0)-MAX(BR705-BQ705,0)/Inputs!$B$24)*DCF!D$6</f>
        <v>-772.8430115700296</v>
      </c>
      <c r="CZ705" s="15">
        <f ca="1">(BS705*DCF!E$46-DCF!E$5*MAX(BS705*DCF!E$46,0)-MAX(BS705-BR705,0)/Inputs!$B$24)*DCF!E$6</f>
        <v>-1016.2855346604125</v>
      </c>
      <c r="DA705" s="15">
        <f ca="1">(BT705*DCF!F$46-DCF!F$5*MAX(BT705*DCF!F$46,0)-MAX(BT705-BS705,0)/Inputs!$B$24)*DCF!F$6</f>
        <v>-2823.9532462586972</v>
      </c>
      <c r="DB705" s="15">
        <f ca="1">(BU705*DCF!G$46-DCF!G$5*MAX(BU705*DCF!G$46,0)-MAX(BU705-BT705,0)/Inputs!$B$24)*DCF!G$6</f>
        <v>-4019.8393908873277</v>
      </c>
      <c r="DC705" s="15">
        <f ca="1">(BV705*DCF!H$46-DCF!H$5*MAX(BV705*DCF!H$46,0)-MAX(BV705-BU705,0)/Inputs!$B$24)*DCF!H$6</f>
        <v>-3315.7148678162748</v>
      </c>
      <c r="DD705" s="15">
        <f ca="1">(BW705*DCF!I$46-DCF!I$5*MAX(BW705*DCF!I$46,0)-MAX(BW705-BV705,0)/Inputs!$B$24)*DCF!I$6</f>
        <v>-1376.8489137592633</v>
      </c>
      <c r="DE705" s="15">
        <f ca="1">(BX705*DCF!J$46-DCF!J$5*MAX(BX705*DCF!J$46,0)-MAX(BX705-BW705,0)/Inputs!$B$24)*DCF!J$6</f>
        <v>-1902.3950786194218</v>
      </c>
      <c r="DF705" s="15">
        <f ca="1">(BY705*DCF!K$46-DCF!K$5*MAX(BY705*DCF!K$46,0)-MAX(BY705-BX705,0)/Inputs!$B$24)*DCF!K$6</f>
        <v>1571.8022707182706</v>
      </c>
      <c r="DG705" s="15">
        <f ca="1">(BZ705*DCF!L$46-DCF!L$5*MAX(BZ705*DCF!L$46,0)-MAX(BZ705-BY705,0)/Inputs!$B$24)*DCF!L$6</f>
        <v>-850.55221360556766</v>
      </c>
      <c r="DH705" s="15">
        <f ca="1">(CA705*DCF!M$46-DCF!M$5*MAX(CA705*DCF!M$46,0)-MAX(CA705-BZ705,0)/Inputs!$B$24)*DCF!M$6</f>
        <v>2761.2786899846906</v>
      </c>
      <c r="DI705" s="15">
        <f ca="1">SUM(CB705:CL705)+BE705*DCF!M$10*(1+Inputs!$B$30)*(1-Inputs!$B$33)*(1-Inputs!$B$30/Inputs!$B$31)/(Inputs!$B$29-Inputs!$B$30)*DCF!M$6</f>
        <v>218277.29724819132</v>
      </c>
      <c r="DJ705" s="15">
        <f ca="1">SUM(CM705:CW705)+BP705*DCF!M$28*(1+Inputs!$B$30)*(1-Inputs!$B$33)*(1-Inputs!$B$30/Inputs!$B$31)/(Inputs!$B$29-Inputs!$B$30)*DCF!M$6</f>
        <v>304125.92269454105</v>
      </c>
      <c r="DK705" s="15">
        <f ca="1">SUM(CX705:DH705)+CA705*DCF!M$46*(1+Inputs!$B$30)*(1-Inputs!$B$33)*(1-Inputs!$B$30/Inputs!$B$31)/(Inputs!$B$29-Inputs!$B$30)*DCF!M$6</f>
        <v>192063.39225388129</v>
      </c>
      <c r="DM705" s="15">
        <f ca="1">DI705+DJ705+DK705+Inputs!$B$34+Inputs!$B$36-Inputs!$B$35</f>
        <v>791317.61219661369</v>
      </c>
    </row>
    <row r="706" spans="1:117" x14ac:dyDescent="0.75">
      <c r="A706" s="11">
        <v>693</v>
      </c>
      <c r="C706" s="24">
        <f t="shared" ca="1" si="399"/>
        <v>-0.13599370403318209</v>
      </c>
      <c r="D706" s="24">
        <f t="shared" ca="1" si="399"/>
        <v>-0.55916578576975962</v>
      </c>
      <c r="E706" s="24">
        <f t="shared" ca="1" si="399"/>
        <v>1.0234711690579119</v>
      </c>
      <c r="F706" s="24">
        <f t="shared" ca="1" si="399"/>
        <v>-1.3351901893266918</v>
      </c>
      <c r="G706" s="24">
        <f t="shared" ca="1" si="399"/>
        <v>-0.35397701342567933</v>
      </c>
      <c r="H706" s="24">
        <f t="shared" ca="1" si="399"/>
        <v>0.60740369451446397</v>
      </c>
      <c r="I706" s="24">
        <f t="shared" ca="1" si="399"/>
        <v>-1.0246340562722567</v>
      </c>
      <c r="J706" s="24">
        <f t="shared" ca="1" si="399"/>
        <v>0.16971293903028345</v>
      </c>
      <c r="K706" s="24">
        <f t="shared" ca="1" si="399"/>
        <v>-0.39651227743251027</v>
      </c>
      <c r="L706" s="24">
        <f t="shared" ca="1" si="399"/>
        <v>0.29312863216257534</v>
      </c>
      <c r="M706" s="24">
        <f t="shared" ca="1" si="399"/>
        <v>0.86494620245547738</v>
      </c>
      <c r="N706" s="24">
        <f ca="1">SQRT(Inputs!$B$38)*C706+SQRT(1-Inputs!$B$38)*_xlfn.NORM.S.INV(RAND())</f>
        <v>0.25857717559065885</v>
      </c>
      <c r="O706" s="24">
        <f ca="1">SQRT(Inputs!$B$38)*D706+SQRT(1-Inputs!$B$38)*_xlfn.NORM.S.INV(RAND())</f>
        <v>0.39812310896003883</v>
      </c>
      <c r="P706" s="24">
        <f ca="1">SQRT(Inputs!$B$38)*E706+SQRT(1-Inputs!$B$38)*_xlfn.NORM.S.INV(RAND())</f>
        <v>-0.58428520718106647</v>
      </c>
      <c r="Q706" s="24">
        <f ca="1">SQRT(Inputs!$B$38)*F706+SQRT(1-Inputs!$B$38)*_xlfn.NORM.S.INV(RAND())</f>
        <v>-0.59325505033008208</v>
      </c>
      <c r="R706" s="24">
        <f ca="1">SQRT(Inputs!$B$38)*G706+SQRT(1-Inputs!$B$38)*_xlfn.NORM.S.INV(RAND())</f>
        <v>-0.71341251791797045</v>
      </c>
      <c r="S706" s="24">
        <f ca="1">SQRT(Inputs!$B$38)*H706+SQRT(1-Inputs!$B$38)*_xlfn.NORM.S.INV(RAND())</f>
        <v>-0.27875082974294701</v>
      </c>
      <c r="T706" s="24">
        <f ca="1">SQRT(Inputs!$B$38)*I706+SQRT(1-Inputs!$B$38)*_xlfn.NORM.S.INV(RAND())</f>
        <v>1.9731238602350931E-2</v>
      </c>
      <c r="U706" s="24">
        <f ca="1">SQRT(Inputs!$B$38)*J706+SQRT(1-Inputs!$B$38)*_xlfn.NORM.S.INV(RAND())</f>
        <v>-1.5944620384114208</v>
      </c>
      <c r="V706" s="24">
        <f ca="1">SQRT(Inputs!$B$38)*K706+SQRT(1-Inputs!$B$38)*_xlfn.NORM.S.INV(RAND())</f>
        <v>-0.90107527622836259</v>
      </c>
      <c r="W706" s="24">
        <f ca="1">SQRT(Inputs!$B$38)*L706+SQRT(1-Inputs!$B$38)*_xlfn.NORM.S.INV(RAND())</f>
        <v>-0.36150266756136745</v>
      </c>
      <c r="X706" s="24">
        <f ca="1">SQRT(Inputs!$B$38)*M706+SQRT(1-Inputs!$B$38)*_xlfn.NORM.S.INV(RAND())</f>
        <v>0.40025915782975791</v>
      </c>
      <c r="Y706" s="24">
        <f ca="1">SQRT(Inputs!$B$38)*C706+SQRT(1-Inputs!$B$38)*_xlfn.NORM.S.INV(RAND())</f>
        <v>0.11326836329597922</v>
      </c>
      <c r="Z706" s="24">
        <f ca="1">SQRT(Inputs!$B$38)*D706+SQRT(1-Inputs!$B$38)*_xlfn.NORM.S.INV(RAND())</f>
        <v>-1.4304145593801827</v>
      </c>
      <c r="AA706" s="24">
        <f ca="1">SQRT(Inputs!$B$38)*E706+SQRT(1-Inputs!$B$38)*_xlfn.NORM.S.INV(RAND())</f>
        <v>1.2326030001155099</v>
      </c>
      <c r="AB706" s="24">
        <f ca="1">SQRT(Inputs!$B$38)*F706+SQRT(1-Inputs!$B$38)*_xlfn.NORM.S.INV(RAND())</f>
        <v>-0.56625099191741102</v>
      </c>
      <c r="AC706" s="24">
        <f ca="1">SQRT(Inputs!$B$38)*G706+SQRT(1-Inputs!$B$38)*_xlfn.NORM.S.INV(RAND())</f>
        <v>-1.1967077753687192</v>
      </c>
      <c r="AD706" s="24">
        <f ca="1">SQRT(Inputs!$B$38)*H706+SQRT(1-Inputs!$B$38)*_xlfn.NORM.S.INV(RAND())</f>
        <v>1.5593728064233539</v>
      </c>
      <c r="AE706" s="24">
        <f ca="1">SQRT(Inputs!$B$38)*I706+SQRT(1-Inputs!$B$38)*_xlfn.NORM.S.INV(RAND())</f>
        <v>-1.5922775332940287</v>
      </c>
      <c r="AF706" s="24">
        <f ca="1">SQRT(Inputs!$B$38)*J706+SQRT(1-Inputs!$B$38)*_xlfn.NORM.S.INV(RAND())</f>
        <v>-1.1016876002403897</v>
      </c>
      <c r="AG706" s="24">
        <f ca="1">SQRT(Inputs!$B$38)*K706+SQRT(1-Inputs!$B$38)*_xlfn.NORM.S.INV(RAND())</f>
        <v>-0.43997812993264307</v>
      </c>
      <c r="AH706" s="24">
        <f ca="1">SQRT(Inputs!$B$38)*L706+SQRT(1-Inputs!$B$38)*_xlfn.NORM.S.INV(RAND())</f>
        <v>-1.4682208249993449</v>
      </c>
      <c r="AI706" s="24">
        <f ca="1">SQRT(Inputs!$B$38)*M706+SQRT(1-Inputs!$B$38)*_xlfn.NORM.S.INV(RAND())</f>
        <v>0.36092238598401682</v>
      </c>
      <c r="AJ706" s="24">
        <f ca="1">SQRT(Inputs!$B$38)*C706+SQRT(1-Inputs!$B$38)*_xlfn.NORM.S.INV(RAND())</f>
        <v>0.96241648293812787</v>
      </c>
      <c r="AK706" s="24">
        <f ca="1">SQRT(Inputs!$B$38)*D706+SQRT(1-Inputs!$B$38)*_xlfn.NORM.S.INV(RAND())</f>
        <v>0.94250505659839945</v>
      </c>
      <c r="AL706" s="24">
        <f ca="1">SQRT(Inputs!$B$38)*E706+SQRT(1-Inputs!$B$38)*_xlfn.NORM.S.INV(RAND())</f>
        <v>0.25742570796634318</v>
      </c>
      <c r="AM706" s="24">
        <f ca="1">SQRT(Inputs!$B$38)*F706+SQRT(1-Inputs!$B$38)*_xlfn.NORM.S.INV(RAND())</f>
        <v>-1.1430700066324035</v>
      </c>
      <c r="AN706" s="24">
        <f ca="1">SQRT(Inputs!$B$38)*G706+SQRT(1-Inputs!$B$38)*_xlfn.NORM.S.INV(RAND())</f>
        <v>-0.599975732170277</v>
      </c>
      <c r="AO706" s="24">
        <f ca="1">SQRT(Inputs!$B$38)*H706+SQRT(1-Inputs!$B$38)*_xlfn.NORM.S.INV(RAND())</f>
        <v>0.77864428913525152</v>
      </c>
      <c r="AP706" s="24">
        <f ca="1">SQRT(Inputs!$B$38)*I706+SQRT(1-Inputs!$B$38)*_xlfn.NORM.S.INV(RAND())</f>
        <v>-1.7629117990447041</v>
      </c>
      <c r="AQ706" s="24">
        <f ca="1">SQRT(Inputs!$B$38)*J706+SQRT(1-Inputs!$B$38)*_xlfn.NORM.S.INV(RAND())</f>
        <v>-0.72823515144484896</v>
      </c>
      <c r="AR706" s="24">
        <f ca="1">SQRT(Inputs!$B$38)*K706+SQRT(1-Inputs!$B$38)*_xlfn.NORM.S.INV(RAND())</f>
        <v>-0.12142602844263098</v>
      </c>
      <c r="AS706" s="24">
        <f ca="1">SQRT(Inputs!$B$38)*L706+SQRT(1-Inputs!$B$38)*_xlfn.NORM.S.INV(RAND())</f>
        <v>-0.11506219153073294</v>
      </c>
      <c r="AT706" s="24">
        <f ca="1">SQRT(Inputs!$B$38)*M706+SQRT(1-Inputs!$B$38)*_xlfn.NORM.S.INV(RAND())</f>
        <v>-0.10454180999980672</v>
      </c>
      <c r="AU706" s="15">
        <f ca="1">Inputs!$B$6*EXP($B$8-0.5*C$5^2+C$5*N706)</f>
        <v>5174.3504782410746</v>
      </c>
      <c r="AV706" s="15">
        <f t="shared" ca="1" si="365"/>
        <v>6678.1001638567659</v>
      </c>
      <c r="AW706" s="15">
        <f t="shared" ca="1" si="366"/>
        <v>7525.6718931987725</v>
      </c>
      <c r="AX706" s="15">
        <f t="shared" ca="1" si="367"/>
        <v>8531.7201139212211</v>
      </c>
      <c r="AY706" s="15">
        <f t="shared" ca="1" si="368"/>
        <v>9593.1124671147409</v>
      </c>
      <c r="AZ706" s="15">
        <f t="shared" ca="1" si="369"/>
        <v>11377.963441264124</v>
      </c>
      <c r="BA706" s="15">
        <f t="shared" ca="1" si="370"/>
        <v>13952.501060637213</v>
      </c>
      <c r="BB706" s="15">
        <f t="shared" ca="1" si="371"/>
        <v>14560.076358594195</v>
      </c>
      <c r="BC706" s="15">
        <f t="shared" ca="1" si="372"/>
        <v>16346.857356818848</v>
      </c>
      <c r="BD706" s="15">
        <f t="shared" ca="1" si="373"/>
        <v>19360.615522989468</v>
      </c>
      <c r="BE706" s="15">
        <f t="shared" ca="1" si="374"/>
        <v>24604.783628968773</v>
      </c>
      <c r="BF706" s="15">
        <f ca="1">Inputs!$B$13*EXP($B$9-0.5*C$6^2+C$6*Y706)</f>
        <v>14145.112295407464</v>
      </c>
      <c r="BG706" s="15">
        <f t="shared" ca="1" si="375"/>
        <v>13317.528287534242</v>
      </c>
      <c r="BH706" s="15">
        <f t="shared" ca="1" si="376"/>
        <v>19962.50455996444</v>
      </c>
      <c r="BI706" s="15">
        <f t="shared" ca="1" si="377"/>
        <v>22397.419591214235</v>
      </c>
      <c r="BJ706" s="15">
        <f t="shared" ca="1" si="378"/>
        <v>23107.318366122996</v>
      </c>
      <c r="BK706" s="15">
        <f t="shared" ca="1" si="379"/>
        <v>35067.427912081075</v>
      </c>
      <c r="BL706" s="15">
        <f t="shared" ca="1" si="380"/>
        <v>35044.635382745182</v>
      </c>
      <c r="BM706" s="15">
        <f t="shared" ca="1" si="381"/>
        <v>37567.487583459966</v>
      </c>
      <c r="BN706" s="15">
        <f t="shared" ca="1" si="382"/>
        <v>43830.335903769956</v>
      </c>
      <c r="BO706" s="15">
        <f t="shared" ca="1" si="383"/>
        <v>45467.447105353189</v>
      </c>
      <c r="BP706" s="15">
        <f t="shared" ca="1" si="384"/>
        <v>58297.689308964415</v>
      </c>
      <c r="BQ706" s="15">
        <f ca="1">Inputs!$B$20*EXP($B$10-0.5*C$7^2+C$7*AJ706)</f>
        <v>6034.698363443953</v>
      </c>
      <c r="BR706" s="15">
        <f t="shared" ca="1" si="385"/>
        <v>11045.555803671494</v>
      </c>
      <c r="BS706" s="15">
        <f t="shared" ca="1" si="386"/>
        <v>16286.374930859827</v>
      </c>
      <c r="BT706" s="15">
        <f t="shared" ca="1" si="387"/>
        <v>16637.608348347832</v>
      </c>
      <c r="BU706" s="15">
        <f t="shared" ca="1" si="388"/>
        <v>19941.938882637802</v>
      </c>
      <c r="BV706" s="15">
        <f t="shared" ca="1" si="389"/>
        <v>33065.245923345894</v>
      </c>
      <c r="BW706" s="15">
        <f t="shared" ca="1" si="390"/>
        <v>31771.706602504881</v>
      </c>
      <c r="BX706" s="15">
        <f t="shared" ca="1" si="391"/>
        <v>38401.593967081513</v>
      </c>
      <c r="BY706" s="15">
        <f t="shared" ca="1" si="392"/>
        <v>52571.526027756321</v>
      </c>
      <c r="BZ706" s="15">
        <f t="shared" ca="1" si="393"/>
        <v>72221.294071293756</v>
      </c>
      <c r="CA706" s="15">
        <f t="shared" ca="1" si="394"/>
        <v>99581.762166298664</v>
      </c>
      <c r="CB706" s="15">
        <f ca="1">(AU706*DCF!C$10-DCF!C$5*MAX(AU706*DCF!C$10,0)-MAX(AU706-Inputs!$B$6,0)/Inputs!$B$10)*DCF!C$6</f>
        <v>1041.5619139399744</v>
      </c>
      <c r="CC706" s="15">
        <f ca="1">(AV706*DCF!D$10-DCF!D$5*MAX(AV706*DCF!D$10,0)-MAX(AV706-AU706,0)/Inputs!$B$10)*DCF!D$6</f>
        <v>1261.0916673842555</v>
      </c>
      <c r="CD706" s="15">
        <f ca="1">(AW706*DCF!E$10-DCF!E$5*MAX(AW706*DCF!E$10,0)-MAX(AW706-AV706,0)/Inputs!$B$10)*DCF!E$6</f>
        <v>1546.6495887108308</v>
      </c>
      <c r="CE706" s="15">
        <f ca="1">(AX706*DCF!F$10-DCF!F$5*MAX(AX706*DCF!F$10,0)-MAX(AX706-AW706,0)/Inputs!$B$10)*DCF!F$6</f>
        <v>1653.1272121380905</v>
      </c>
      <c r="CF706" s="15">
        <f ca="1">(AY706*DCF!G$10-DCF!G$5*MAX(AY706*DCF!G$10,0)-MAX(AY706-AX706,0)/Inputs!$B$10)*DCF!G$6</f>
        <v>1772.5454865943962</v>
      </c>
      <c r="CG706" s="15">
        <f ca="1">(AZ706*DCF!H$10-DCF!H$5*MAX(AZ706*DCF!H$10,0)-MAX(AZ706-AY706,0)/Inputs!$B$10)*DCF!H$6</f>
        <v>1892.1074751842341</v>
      </c>
      <c r="CH706" s="15">
        <f ca="1">(BA706*DCF!I$10-DCF!I$5*MAX(BA706*DCF!I$10,0)-MAX(BA706-AZ706,0)/Inputs!$B$10)*DCF!I$6</f>
        <v>2126.2985817665003</v>
      </c>
      <c r="CI706" s="15">
        <f ca="1">(BB706*DCF!J$10-DCF!J$5*MAX(BB706*DCF!J$10,0)-MAX(BB706-BA706,0)/Inputs!$B$10)*DCF!J$6</f>
        <v>2406.4748628664229</v>
      </c>
      <c r="CJ706" s="15">
        <f ca="1">(BC706*DCF!K$10-DCF!K$5*MAX(BC706*DCF!K$10,0)-MAX(BC706-BB706,0)/Inputs!$B$10)*DCF!K$6</f>
        <v>2381.4593624619301</v>
      </c>
      <c r="CK706" s="15">
        <f ca="1">(BD706*DCF!L$10-DCF!L$5*MAX(BD706*DCF!L$10,0)-MAX(BD706-BC706,0)/Inputs!$B$10)*DCF!L$6</f>
        <v>2530.2212538145955</v>
      </c>
      <c r="CL706" s="15">
        <f ca="1">(BE706*DCF!M$10-DCF!M$5*MAX(BE706*DCF!M$10,0)-MAX(BE706-BD706,0)/Inputs!$B$10)*DCF!M$6</f>
        <v>2845.5812957556072</v>
      </c>
      <c r="CM706" s="15">
        <f ca="1">(BF706*DCF!C$28-DCF!C$5*MAX(BF706*DCF!C$28,0)-MAX(BF706-Inputs!$B$13,0)/Inputs!$B$17)*DCF!C$6</f>
        <v>3680.0180716724567</v>
      </c>
      <c r="CN706" s="15">
        <f ca="1">(BG706*DCF!D$28-DCF!D$5*MAX(BG706*DCF!D$28,0)-MAX(BG706-BF706,0)/Inputs!$B$17)*DCF!D$6</f>
        <v>3922.3192336259503</v>
      </c>
      <c r="CO706" s="15">
        <f ca="1">(BH706*DCF!E$28-DCF!E$5*MAX(BH706*DCF!E$28,0)-MAX(BH706-BG706,0)/Inputs!$B$17)*DCF!E$6</f>
        <v>4344.1033959460201</v>
      </c>
      <c r="CP706" s="15">
        <f ca="1">(BI706*DCF!F$28-DCF!F$5*MAX(BI706*DCF!F$28,0)-MAX(BI706-BH706,0)/Inputs!$B$17)*DCF!F$6</f>
        <v>5636.9946834583588</v>
      </c>
      <c r="CQ706" s="15">
        <f ca="1">(BJ706*DCF!G$28-DCF!G$5*MAX(BJ706*DCF!G$28,0)-MAX(BJ706-BI706,0)/Inputs!$B$17)*DCF!G$6</f>
        <v>5875.9711038138157</v>
      </c>
      <c r="CR706" s="15">
        <f ca="1">(BK706*DCF!H$28-DCF!H$5*MAX(BK706*DCF!H$28,0)-MAX(BK706-BJ706,0)/Inputs!$B$17)*DCF!H$6</f>
        <v>6814.2964317582591</v>
      </c>
      <c r="CS706" s="15">
        <f ca="1">(BL706*DCF!I$28-DCF!I$5*MAX(BL706*DCF!I$28,0)-MAX(BL706-BK706,0)/Inputs!$B$17)*DCF!I$6</f>
        <v>8240.8524442432426</v>
      </c>
      <c r="CT706" s="15">
        <f ca="1">(BM706*DCF!J$28-DCF!J$5*MAX(BM706*DCF!J$28,0)-MAX(BM706-BL706,0)/Inputs!$B$17)*DCF!J$6</f>
        <v>8046.1588564693484</v>
      </c>
      <c r="CU706" s="15">
        <f ca="1">(BN706*DCF!K$28-DCF!K$5*MAX(BN706*DCF!K$28,0)-MAX(BN706-BM706,0)/Inputs!$B$17)*DCF!K$6</f>
        <v>8489.1165410805352</v>
      </c>
      <c r="CV706" s="15">
        <f ca="1">(BO706*DCF!L$28-DCF!L$5*MAX(BO706*DCF!L$28,0)-MAX(BO706-BN706,0)/Inputs!$B$17)*DCF!L$6</f>
        <v>8886.4681911646803</v>
      </c>
      <c r="CW706" s="15">
        <f ca="1">(BP706*DCF!M$28-DCF!M$5*MAX(BP706*DCF!M$28,0)-MAX(BP706-BO706,0)/Inputs!$B$17)*DCF!M$6</f>
        <v>9627.6231510068119</v>
      </c>
      <c r="CX706" s="15">
        <f ca="1">(BQ706*DCF!C$46-DCF!C$5*MAX(BQ706*DCF!C$46,0)-MAX(BQ706-Inputs!$B$20,0)/Inputs!$B$24)*DCF!C$6</f>
        <v>-2702.5623765200598</v>
      </c>
      <c r="CY706" s="15">
        <f ca="1">(BR706*DCF!D$46-DCF!D$5*MAX(BR706*DCF!D$46,0)-MAX(BR706-BQ706,0)/Inputs!$B$24)*DCF!D$6</f>
        <v>-4023.3100658475491</v>
      </c>
      <c r="CZ706" s="15">
        <f ca="1">(BS706*DCF!E$46-DCF!E$5*MAX(BS706*DCF!E$46,0)-MAX(BS706-BR706,0)/Inputs!$B$24)*DCF!E$6</f>
        <v>-3991.6788147495067</v>
      </c>
      <c r="DA706" s="15">
        <f ca="1">(BT706*DCF!F$46-DCF!F$5*MAX(BT706*DCF!F$46,0)-MAX(BT706-BS706,0)/Inputs!$B$24)*DCF!F$6</f>
        <v>-1339.5510215536397</v>
      </c>
      <c r="DB706" s="15">
        <f ca="1">(BU706*DCF!G$46-DCF!G$5*MAX(BU706*DCF!G$46,0)-MAX(BU706-BT706,0)/Inputs!$B$24)*DCF!G$6</f>
        <v>-1782.3189296869559</v>
      </c>
      <c r="DC706" s="15">
        <f ca="1">(BV706*DCF!H$46-DCF!H$5*MAX(BV706*DCF!H$46,0)-MAX(BV706-BU706,0)/Inputs!$B$24)*DCF!H$6</f>
        <v>-4077.9872550637388</v>
      </c>
      <c r="DD706" s="15">
        <f ca="1">(BW706*DCF!I$46-DCF!I$5*MAX(BW706*DCF!I$46,0)-MAX(BW706-BV706,0)/Inputs!$B$24)*DCF!I$6</f>
        <v>733.7798778125765</v>
      </c>
      <c r="DE706" s="15">
        <f ca="1">(BX706*DCF!J$46-DCF!J$5*MAX(BX706*DCF!J$46,0)-MAX(BX706-BW706,0)/Inputs!$B$24)*DCF!J$6</f>
        <v>-147.29716945168138</v>
      </c>
      <c r="DF706" s="15">
        <f ca="1">(BY706*DCF!K$46-DCF!K$5*MAX(BY706*DCF!K$46,0)-MAX(BY706-BX706,0)/Inputs!$B$24)*DCF!K$6</f>
        <v>-468.19505466834232</v>
      </c>
      <c r="DG706" s="15">
        <f ca="1">(BZ706*DCF!L$46-DCF!L$5*MAX(BZ706*DCF!L$46,0)-MAX(BZ706-BY706,0)/Inputs!$B$24)*DCF!L$6</f>
        <v>545.51652454954819</v>
      </c>
      <c r="DH706" s="15">
        <f ca="1">(CA706*DCF!M$46-DCF!M$5*MAX(CA706*DCF!M$46,0)-MAX(CA706-BZ706,0)/Inputs!$B$24)*DCF!M$6</f>
        <v>2086.9437911574132</v>
      </c>
      <c r="DI706" s="15">
        <f ca="1">SUM(CB706:CL706)+BE706*DCF!M$10*(1+Inputs!$B$30)*(1-Inputs!$B$33)*(1-Inputs!$B$30/Inputs!$B$31)/(Inputs!$B$29-Inputs!$B$30)*DCF!M$6</f>
        <v>89932.556904617086</v>
      </c>
      <c r="DJ706" s="15">
        <f ca="1">SUM(CM706:CW706)+BP706*DCF!M$28*(1+Inputs!$B$30)*(1-Inputs!$B$33)*(1-Inputs!$B$30/Inputs!$B$31)/(Inputs!$B$29-Inputs!$B$30)*DCF!M$6</f>
        <v>289888.24244288082</v>
      </c>
      <c r="DK706" s="15">
        <f ca="1">SUM(CX706:DH706)+CA706*DCF!M$46*(1+Inputs!$B$30)*(1-Inputs!$B$33)*(1-Inputs!$B$30/Inputs!$B$31)/(Inputs!$B$29-Inputs!$B$30)*DCF!M$6</f>
        <v>138798.54002891641</v>
      </c>
      <c r="DM706" s="15">
        <f ca="1">DI706+DJ706+DK706+Inputs!$B$34+Inputs!$B$36-Inputs!$B$35</f>
        <v>595470.33937641431</v>
      </c>
    </row>
    <row r="707" spans="1:117" x14ac:dyDescent="0.75">
      <c r="A707" s="11">
        <v>694</v>
      </c>
      <c r="C707" s="24">
        <f t="shared" ca="1" si="399"/>
        <v>2.5425848556846562</v>
      </c>
      <c r="D707" s="24">
        <f t="shared" ca="1" si="399"/>
        <v>1.7081928439713789</v>
      </c>
      <c r="E707" s="24">
        <f t="shared" ca="1" si="399"/>
        <v>-0.63218380546010489</v>
      </c>
      <c r="F707" s="24">
        <f t="shared" ca="1" si="399"/>
        <v>-1.4934306170716141</v>
      </c>
      <c r="G707" s="24">
        <f t="shared" ca="1" si="399"/>
        <v>0.3429941569603579</v>
      </c>
      <c r="H707" s="24">
        <f t="shared" ca="1" si="399"/>
        <v>0.52858454403558397</v>
      </c>
      <c r="I707" s="24">
        <f t="shared" ca="1" si="399"/>
        <v>-0.45163757420207568</v>
      </c>
      <c r="J707" s="24">
        <f t="shared" ca="1" si="399"/>
        <v>1.2421827402493448</v>
      </c>
      <c r="K707" s="24">
        <f t="shared" ca="1" si="399"/>
        <v>-1.0215187739316627</v>
      </c>
      <c r="L707" s="24">
        <f t="shared" ca="1" si="399"/>
        <v>0.38553851457136756</v>
      </c>
      <c r="M707" s="24">
        <f t="shared" ca="1" si="399"/>
        <v>-1.1647151830270925</v>
      </c>
      <c r="N707" s="24">
        <f ca="1">SQRT(Inputs!$B$38)*C707+SQRT(1-Inputs!$B$38)*_xlfn.NORM.S.INV(RAND())</f>
        <v>2.6284814329339277</v>
      </c>
      <c r="O707" s="24">
        <f ca="1">SQRT(Inputs!$B$38)*D707+SQRT(1-Inputs!$B$38)*_xlfn.NORM.S.INV(RAND())</f>
        <v>-0.61401663336267642</v>
      </c>
      <c r="P707" s="24">
        <f ca="1">SQRT(Inputs!$B$38)*E707+SQRT(1-Inputs!$B$38)*_xlfn.NORM.S.INV(RAND())</f>
        <v>-0.69178759015060021</v>
      </c>
      <c r="Q707" s="24">
        <f ca="1">SQRT(Inputs!$B$38)*F707+SQRT(1-Inputs!$B$38)*_xlfn.NORM.S.INV(RAND())</f>
        <v>-1.5870794338595646</v>
      </c>
      <c r="R707" s="24">
        <f ca="1">SQRT(Inputs!$B$38)*G707+SQRT(1-Inputs!$B$38)*_xlfn.NORM.S.INV(RAND())</f>
        <v>-1.0146996926146326</v>
      </c>
      <c r="S707" s="24">
        <f ca="1">SQRT(Inputs!$B$38)*H707+SQRT(1-Inputs!$B$38)*_xlfn.NORM.S.INV(RAND())</f>
        <v>0.28912699053470731</v>
      </c>
      <c r="T707" s="24">
        <f ca="1">SQRT(Inputs!$B$38)*I707+SQRT(1-Inputs!$B$38)*_xlfn.NORM.S.INV(RAND())</f>
        <v>0.13876771212161995</v>
      </c>
      <c r="U707" s="24">
        <f ca="1">SQRT(Inputs!$B$38)*J707+SQRT(1-Inputs!$B$38)*_xlfn.NORM.S.INV(RAND())</f>
        <v>2.0349902798560451</v>
      </c>
      <c r="V707" s="24">
        <f ca="1">SQRT(Inputs!$B$38)*K707+SQRT(1-Inputs!$B$38)*_xlfn.NORM.S.INV(RAND())</f>
        <v>-1.2487044108693728</v>
      </c>
      <c r="W707" s="24">
        <f ca="1">SQRT(Inputs!$B$38)*L707+SQRT(1-Inputs!$B$38)*_xlfn.NORM.S.INV(RAND())</f>
        <v>0.29363957444334521</v>
      </c>
      <c r="X707" s="24">
        <f ca="1">SQRT(Inputs!$B$38)*M707+SQRT(1-Inputs!$B$38)*_xlfn.NORM.S.INV(RAND())</f>
        <v>-1.5683595507233057</v>
      </c>
      <c r="Y707" s="24">
        <f ca="1">SQRT(Inputs!$B$38)*C707+SQRT(1-Inputs!$B$38)*_xlfn.NORM.S.INV(RAND())</f>
        <v>0.53179058010969815</v>
      </c>
      <c r="Z707" s="24">
        <f ca="1">SQRT(Inputs!$B$38)*D707+SQRT(1-Inputs!$B$38)*_xlfn.NORM.S.INV(RAND())</f>
        <v>2.2829401489094772</v>
      </c>
      <c r="AA707" s="24">
        <f ca="1">SQRT(Inputs!$B$38)*E707+SQRT(1-Inputs!$B$38)*_xlfn.NORM.S.INV(RAND())</f>
        <v>4.8436258024609047E-2</v>
      </c>
      <c r="AB707" s="24">
        <f ca="1">SQRT(Inputs!$B$38)*F707+SQRT(1-Inputs!$B$38)*_xlfn.NORM.S.INV(RAND())</f>
        <v>-0.91571972930641077</v>
      </c>
      <c r="AC707" s="24">
        <f ca="1">SQRT(Inputs!$B$38)*G707+SQRT(1-Inputs!$B$38)*_xlfn.NORM.S.INV(RAND())</f>
        <v>1.4138150604605753</v>
      </c>
      <c r="AD707" s="24">
        <f ca="1">SQRT(Inputs!$B$38)*H707+SQRT(1-Inputs!$B$38)*_xlfn.NORM.S.INV(RAND())</f>
        <v>1.3169266159088875</v>
      </c>
      <c r="AE707" s="24">
        <f ca="1">SQRT(Inputs!$B$38)*I707+SQRT(1-Inputs!$B$38)*_xlfn.NORM.S.INV(RAND())</f>
        <v>-0.78717972230278466</v>
      </c>
      <c r="AF707" s="24">
        <f ca="1">SQRT(Inputs!$B$38)*J707+SQRT(1-Inputs!$B$38)*_xlfn.NORM.S.INV(RAND())</f>
        <v>-3.6305272938546462E-2</v>
      </c>
      <c r="AG707" s="24">
        <f ca="1">SQRT(Inputs!$B$38)*K707+SQRT(1-Inputs!$B$38)*_xlfn.NORM.S.INV(RAND())</f>
        <v>-1.2606163683452136</v>
      </c>
      <c r="AH707" s="24">
        <f ca="1">SQRT(Inputs!$B$38)*L707+SQRT(1-Inputs!$B$38)*_xlfn.NORM.S.INV(RAND())</f>
        <v>2.121771989890183</v>
      </c>
      <c r="AI707" s="24">
        <f ca="1">SQRT(Inputs!$B$38)*M707+SQRT(1-Inputs!$B$38)*_xlfn.NORM.S.INV(RAND())</f>
        <v>-0.24447037734936095</v>
      </c>
      <c r="AJ707" s="24">
        <f ca="1">SQRT(Inputs!$B$38)*C707+SQRT(1-Inputs!$B$38)*_xlfn.NORM.S.INV(RAND())</f>
        <v>1.9328188269728412</v>
      </c>
      <c r="AK707" s="24">
        <f ca="1">SQRT(Inputs!$B$38)*D707+SQRT(1-Inputs!$B$38)*_xlfn.NORM.S.INV(RAND())</f>
        <v>2.516069226063502</v>
      </c>
      <c r="AL707" s="24">
        <f ca="1">SQRT(Inputs!$B$38)*E707+SQRT(1-Inputs!$B$38)*_xlfn.NORM.S.INV(RAND())</f>
        <v>-1.4959149538484842</v>
      </c>
      <c r="AM707" s="24">
        <f ca="1">SQRT(Inputs!$B$38)*F707+SQRT(1-Inputs!$B$38)*_xlfn.NORM.S.INV(RAND())</f>
        <v>-0.8226632820570452</v>
      </c>
      <c r="AN707" s="24">
        <f ca="1">SQRT(Inputs!$B$38)*G707+SQRT(1-Inputs!$B$38)*_xlfn.NORM.S.INV(RAND())</f>
        <v>-0.44404085206598787</v>
      </c>
      <c r="AO707" s="24">
        <f ca="1">SQRT(Inputs!$B$38)*H707+SQRT(1-Inputs!$B$38)*_xlfn.NORM.S.INV(RAND())</f>
        <v>-0.30566208999585698</v>
      </c>
      <c r="AP707" s="24">
        <f ca="1">SQRT(Inputs!$B$38)*I707+SQRT(1-Inputs!$B$38)*_xlfn.NORM.S.INV(RAND())</f>
        <v>-4.1094756124662651E-2</v>
      </c>
      <c r="AQ707" s="24">
        <f ca="1">SQRT(Inputs!$B$38)*J707+SQRT(1-Inputs!$B$38)*_xlfn.NORM.S.INV(RAND())</f>
        <v>-1.007558140549127</v>
      </c>
      <c r="AR707" s="24">
        <f ca="1">SQRT(Inputs!$B$38)*K707+SQRT(1-Inputs!$B$38)*_xlfn.NORM.S.INV(RAND())</f>
        <v>0.44948713451035549</v>
      </c>
      <c r="AS707" s="24">
        <f ca="1">SQRT(Inputs!$B$38)*L707+SQRT(1-Inputs!$B$38)*_xlfn.NORM.S.INV(RAND())</f>
        <v>0.56722147581078652</v>
      </c>
      <c r="AT707" s="24">
        <f ca="1">SQRT(Inputs!$B$38)*M707+SQRT(1-Inputs!$B$38)*_xlfn.NORM.S.INV(RAND())</f>
        <v>-0.94241990719350888</v>
      </c>
      <c r="AU707" s="15">
        <f ca="1">Inputs!$B$6*EXP($B$8-0.5*C$5^2+C$5*N707)</f>
        <v>7593.840894721232</v>
      </c>
      <c r="AV707" s="15">
        <f t="shared" ca="1" si="365"/>
        <v>8445.5552372922466</v>
      </c>
      <c r="AW707" s="15">
        <f t="shared" ca="1" si="366"/>
        <v>9380.4412486400342</v>
      </c>
      <c r="AX707" s="15">
        <f t="shared" ca="1" si="367"/>
        <v>9392.7333796001203</v>
      </c>
      <c r="AY707" s="15">
        <f t="shared" ca="1" si="368"/>
        <v>10196.087106926452</v>
      </c>
      <c r="AZ707" s="15">
        <f t="shared" ca="1" si="369"/>
        <v>12873.506890751531</v>
      </c>
      <c r="BA707" s="15">
        <f t="shared" ca="1" si="370"/>
        <v>15984.349988358488</v>
      </c>
      <c r="BB707" s="15">
        <f t="shared" ca="1" si="371"/>
        <v>23995.545028149292</v>
      </c>
      <c r="BC707" s="15">
        <f t="shared" ca="1" si="372"/>
        <v>26051.203550451239</v>
      </c>
      <c r="BD707" s="15">
        <f t="shared" ca="1" si="373"/>
        <v>32803.884581589555</v>
      </c>
      <c r="BE707" s="15">
        <f t="shared" ca="1" si="374"/>
        <v>34846.215335585868</v>
      </c>
      <c r="BF707" s="15">
        <f ca="1">Inputs!$B$13*EXP($B$9-0.5*C$6^2+C$6*Y707)</f>
        <v>15368.811159565768</v>
      </c>
      <c r="BG707" s="15">
        <f t="shared" ca="1" si="375"/>
        <v>28277.995257383052</v>
      </c>
      <c r="BH707" s="15">
        <f t="shared" ca="1" si="376"/>
        <v>34829.188835668247</v>
      </c>
      <c r="BI707" s="15">
        <f t="shared" ca="1" si="377"/>
        <v>37031.013471081555</v>
      </c>
      <c r="BJ707" s="15">
        <f t="shared" ca="1" si="378"/>
        <v>55659.601316180568</v>
      </c>
      <c r="BK707" s="15">
        <f t="shared" ca="1" si="379"/>
        <v>81725.862614665923</v>
      </c>
      <c r="BL707" s="15">
        <f t="shared" ca="1" si="380"/>
        <v>90654.381978780846</v>
      </c>
      <c r="BM707" s="15">
        <f t="shared" ca="1" si="381"/>
        <v>110932.35320278574</v>
      </c>
      <c r="BN707" s="15">
        <f t="shared" ca="1" si="382"/>
        <v>117303.65144137018</v>
      </c>
      <c r="BO707" s="15">
        <f t="shared" ca="1" si="383"/>
        <v>184700.93187872559</v>
      </c>
      <c r="BP707" s="15">
        <f t="shared" ca="1" si="384"/>
        <v>221122.08305424041</v>
      </c>
      <c r="BQ707" s="15">
        <f ca="1">Inputs!$B$20*EXP($B$10-0.5*C$7^2+C$7*AJ707)</f>
        <v>8513.9907774474104</v>
      </c>
      <c r="BR707" s="15">
        <f t="shared" ca="1" si="385"/>
        <v>25685.987159415734</v>
      </c>
      <c r="BS707" s="15">
        <f t="shared" ca="1" si="386"/>
        <v>22889.579538218324</v>
      </c>
      <c r="BT707" s="15">
        <f t="shared" ca="1" si="387"/>
        <v>25433.612110273745</v>
      </c>
      <c r="BU707" s="15">
        <f t="shared" ca="1" si="388"/>
        <v>31657.099981753432</v>
      </c>
      <c r="BV707" s="15">
        <f t="shared" ca="1" si="389"/>
        <v>41113.130866179774</v>
      </c>
      <c r="BW707" s="15">
        <f t="shared" ca="1" si="390"/>
        <v>56874.223936841343</v>
      </c>
      <c r="BX707" s="15">
        <f t="shared" ca="1" si="391"/>
        <v>64998.747667260439</v>
      </c>
      <c r="BY707" s="15">
        <f t="shared" ca="1" si="392"/>
        <v>99253.13241060343</v>
      </c>
      <c r="BZ707" s="15">
        <f t="shared" ca="1" si="393"/>
        <v>154572.08924558735</v>
      </c>
      <c r="CA707" s="15">
        <f t="shared" ca="1" si="394"/>
        <v>183646.56866948173</v>
      </c>
      <c r="CB707" s="15">
        <f ca="1">(AU707*DCF!C$10-DCF!C$5*MAX(AU707*DCF!C$10,0)-MAX(AU707-Inputs!$B$6,0)/Inputs!$B$10)*DCF!C$6</f>
        <v>1024.310516018508</v>
      </c>
      <c r="CC707" s="15">
        <f ca="1">(AV707*DCF!D$10-DCF!D$5*MAX(AV707*DCF!D$10,0)-MAX(AV707-AU707,0)/Inputs!$B$10)*DCF!D$6</f>
        <v>1850.878620843316</v>
      </c>
      <c r="CD707" s="15">
        <f ca="1">(AW707*DCF!E$10-DCF!E$5*MAX(AW707*DCF!E$10,0)-MAX(AW707-AV707,0)/Inputs!$B$10)*DCF!E$6</f>
        <v>1955.21951530045</v>
      </c>
      <c r="CE707" s="15">
        <f ca="1">(AX707*DCF!F$10-DCF!F$5*MAX(AX707*DCF!F$10,0)-MAX(AX707-AW707,0)/Inputs!$B$10)*DCF!F$6</f>
        <v>2047.8610400299071</v>
      </c>
      <c r="CF707" s="15">
        <f ca="1">(AY707*DCF!G$10-DCF!G$5*MAX(AY707*DCF!G$10,0)-MAX(AY707-AX707,0)/Inputs!$B$10)*DCF!G$6</f>
        <v>1946.3817731749216</v>
      </c>
      <c r="CG707" s="15">
        <f ca="1">(AZ707*DCF!H$10-DCF!H$5*MAX(AZ707*DCF!H$10,0)-MAX(AZ707-AY707,0)/Inputs!$B$10)*DCF!H$6</f>
        <v>2023.9767150588707</v>
      </c>
      <c r="CH707" s="15">
        <f ca="1">(BA707*DCF!I$10-DCF!I$5*MAX(BA707*DCF!I$10,0)-MAX(BA707-AZ707,0)/Inputs!$B$10)*DCF!I$6</f>
        <v>2409.4703699107195</v>
      </c>
      <c r="CI707" s="15">
        <f ca="1">(BB707*DCF!J$10-DCF!J$5*MAX(BB707*DCF!J$10,0)-MAX(BB707-BA707,0)/Inputs!$B$10)*DCF!J$6</f>
        <v>2903.7266098952787</v>
      </c>
      <c r="CJ707" s="15">
        <f ca="1">(BC707*DCF!K$10-DCF!K$5*MAX(BC707*DCF!K$10,0)-MAX(BC707-BB707,0)/Inputs!$B$10)*DCF!K$6</f>
        <v>3906.064486638124</v>
      </c>
      <c r="CK707" s="15">
        <f ca="1">(BD707*DCF!L$10-DCF!L$5*MAX(BD707*DCF!L$10,0)-MAX(BD707-BC707,0)/Inputs!$B$10)*DCF!L$6</f>
        <v>4074.2185997369652</v>
      </c>
      <c r="CL707" s="15">
        <f ca="1">(BE707*DCF!M$10-DCF!M$5*MAX(BE707*DCF!M$10,0)-MAX(BE707-BD707,0)/Inputs!$B$10)*DCF!M$6</f>
        <v>4673.2734557426638</v>
      </c>
      <c r="CM707" s="15">
        <f ca="1">(BF707*DCF!C$28-DCF!C$5*MAX(BF707*DCF!C$28,0)-MAX(BF707-Inputs!$B$13,0)/Inputs!$B$17)*DCF!C$6</f>
        <v>3770.8735023898384</v>
      </c>
      <c r="CN707" s="15">
        <f ca="1">(BG707*DCF!D$28-DCF!D$5*MAX(BG707*DCF!D$28,0)-MAX(BG707-BF707,0)/Inputs!$B$17)*DCF!D$6</f>
        <v>5574.400952328926</v>
      </c>
      <c r="CO707" s="15">
        <f ca="1">(BH707*DCF!E$28-DCF!E$5*MAX(BH707*DCF!E$28,0)-MAX(BH707-BG707,0)/Inputs!$B$17)*DCF!E$6</f>
        <v>8573.0963837156778</v>
      </c>
      <c r="CP707" s="15">
        <f ca="1">(BI707*DCF!F$28-DCF!F$5*MAX(BI707*DCF!F$28,0)-MAX(BI707-BH707,0)/Inputs!$B$17)*DCF!F$6</f>
        <v>9652.0677511951635</v>
      </c>
      <c r="CQ707" s="15">
        <f ca="1">(BJ707*DCF!G$28-DCF!G$5*MAX(BJ707*DCF!G$28,0)-MAX(BJ707-BI707,0)/Inputs!$B$17)*DCF!G$6</f>
        <v>11308.161402093301</v>
      </c>
      <c r="CR707" s="15">
        <f ca="1">(BK707*DCF!H$28-DCF!H$5*MAX(BK707*DCF!H$28,0)-MAX(BK707-BJ707,0)/Inputs!$B$17)*DCF!H$6</f>
        <v>16161.741989899114</v>
      </c>
      <c r="CS707" s="15">
        <f ca="1">(BL707*DCF!I$28-DCF!I$5*MAX(BL707*DCF!I$28,0)-MAX(BL707-BK707,0)/Inputs!$B$17)*DCF!I$6</f>
        <v>20036.136996145906</v>
      </c>
      <c r="CT707" s="15">
        <f ca="1">(BM707*DCF!J$28-DCF!J$5*MAX(BM707*DCF!J$28,0)-MAX(BM707-BL707,0)/Inputs!$B$17)*DCF!J$6</f>
        <v>22058.430634482986</v>
      </c>
      <c r="CU707" s="15">
        <f ca="1">(BN707*DCF!K$28-DCF!K$5*MAX(BN707*DCF!K$28,0)-MAX(BN707-BM707,0)/Inputs!$B$17)*DCF!K$6</f>
        <v>23992.165184892085</v>
      </c>
      <c r="CV707" s="15">
        <f ca="1">(BO707*DCF!L$28-DCF!L$5*MAX(BO707*DCF!L$28,0)-MAX(BO707-BN707,0)/Inputs!$B$17)*DCF!L$6</f>
        <v>29225.598093536697</v>
      </c>
      <c r="CW707" s="15">
        <f ca="1">(BP707*DCF!M$28-DCF!M$5*MAX(BP707*DCF!M$28,0)-MAX(BP707-BO707,0)/Inputs!$B$17)*DCF!M$6</f>
        <v>37797.214189888226</v>
      </c>
      <c r="CX707" s="15">
        <f ca="1">(BQ707*DCF!C$46-DCF!C$5*MAX(BQ707*DCF!C$46,0)-MAX(BQ707-Inputs!$B$20,0)/Inputs!$B$24)*DCF!C$6</f>
        <v>-4420.3169358758032</v>
      </c>
      <c r="CY707" s="15">
        <f ca="1">(BR707*DCF!D$46-DCF!D$5*MAX(BR707*DCF!D$46,0)-MAX(BR707-BQ707,0)/Inputs!$B$24)*DCF!D$6</f>
        <v>-11711.147318822808</v>
      </c>
      <c r="CZ707" s="15">
        <f ca="1">(BS707*DCF!E$46-DCF!E$5*MAX(BS707*DCF!E$46,0)-MAX(BS707-BR707,0)/Inputs!$B$24)*DCF!E$6</f>
        <v>-2706.7326341423527</v>
      </c>
      <c r="DA707" s="15">
        <f ca="1">(BT707*DCF!F$46-DCF!F$5*MAX(BT707*DCF!F$46,0)-MAX(BT707-BS707,0)/Inputs!$B$24)*DCF!F$6</f>
        <v>-2778.5991199223286</v>
      </c>
      <c r="DB707" s="15">
        <f ca="1">(BU707*DCF!G$46-DCF!G$5*MAX(BU707*DCF!G$46,0)-MAX(BU707-BT707,0)/Inputs!$B$24)*DCF!G$6</f>
        <v>-3158.340655453087</v>
      </c>
      <c r="DC707" s="15">
        <f ca="1">(BV707*DCF!H$46-DCF!H$5*MAX(BV707*DCF!H$46,0)-MAX(BV707-BU707,0)/Inputs!$B$24)*DCF!H$6</f>
        <v>-2938.4036592729949</v>
      </c>
      <c r="DD707" s="15">
        <f ca="1">(BW707*DCF!I$46-DCF!I$5*MAX(BW707*DCF!I$46,0)-MAX(BW707-BV707,0)/Inputs!$B$24)*DCF!I$6</f>
        <v>-3210.8678494384744</v>
      </c>
      <c r="DE707" s="15">
        <f ca="1">(BX707*DCF!J$46-DCF!J$5*MAX(BX707*DCF!J$46,0)-MAX(BX707-BW707,0)/Inputs!$B$24)*DCF!J$6</f>
        <v>572.02671141906308</v>
      </c>
      <c r="DF707" s="15">
        <f ca="1">(BY707*DCF!K$46-DCF!K$5*MAX(BY707*DCF!K$46,0)-MAX(BY707-BX707,0)/Inputs!$B$24)*DCF!K$6</f>
        <v>-2721.7419437792287</v>
      </c>
      <c r="DG707" s="15">
        <f ca="1">(BZ707*DCF!L$46-DCF!L$5*MAX(BZ707*DCF!L$46,0)-MAX(BZ707-BY707,0)/Inputs!$B$24)*DCF!L$6</f>
        <v>-1834.0096540157472</v>
      </c>
      <c r="DH707" s="15">
        <f ca="1">(CA707*DCF!M$46-DCF!M$5*MAX(CA707*DCF!M$46,0)-MAX(CA707-BZ707,0)/Inputs!$B$24)*DCF!M$6</f>
        <v>8318.9699293586782</v>
      </c>
      <c r="DI707" s="15">
        <f ca="1">SUM(CB707:CL707)+BE707*DCF!M$10*(1+Inputs!$B$30)*(1-Inputs!$B$33)*(1-Inputs!$B$30/Inputs!$B$31)/(Inputs!$B$29-Inputs!$B$30)*DCF!M$6</f>
        <v>125792.85977477943</v>
      </c>
      <c r="DJ707" s="15">
        <f ca="1">SUM(CM707:CW707)+BP707*DCF!M$28*(1+Inputs!$B$30)*(1-Inputs!$B$33)*(1-Inputs!$B$30/Inputs!$B$31)/(Inputs!$B$29-Inputs!$B$30)*DCF!M$6</f>
        <v>1008664.1286496198</v>
      </c>
      <c r="DK707" s="15">
        <f ca="1">SUM(CX707:DH707)+CA707*DCF!M$46*(1+Inputs!$B$30)*(1-Inputs!$B$33)*(1-Inputs!$B$30/Inputs!$B$31)/(Inputs!$B$29-Inputs!$B$30)*DCF!M$6</f>
        <v>257350.18635984985</v>
      </c>
      <c r="DM707" s="15">
        <f ca="1">DI707+DJ707+DK707+Inputs!$B$34+Inputs!$B$36-Inputs!$B$35</f>
        <v>1468658.1747842489</v>
      </c>
    </row>
    <row r="708" spans="1:117" x14ac:dyDescent="0.75">
      <c r="A708" s="11">
        <v>695</v>
      </c>
      <c r="C708" s="24">
        <f t="shared" ca="1" si="399"/>
        <v>1.2799659746965046</v>
      </c>
      <c r="D708" s="24">
        <f t="shared" ca="1" si="399"/>
        <v>0.12921927569353359</v>
      </c>
      <c r="E708" s="24">
        <f t="shared" ca="1" si="399"/>
        <v>0.88453532684279534</v>
      </c>
      <c r="F708" s="24">
        <f t="shared" ca="1" si="399"/>
        <v>-0.41982737279423959</v>
      </c>
      <c r="G708" s="24">
        <f t="shared" ca="1" si="399"/>
        <v>0.81736576942840833</v>
      </c>
      <c r="H708" s="24">
        <f t="shared" ca="1" si="399"/>
        <v>-0.46977478098925446</v>
      </c>
      <c r="I708" s="24">
        <f t="shared" ca="1" si="399"/>
        <v>5.4817434710093343E-2</v>
      </c>
      <c r="J708" s="24">
        <f t="shared" ca="1" si="399"/>
        <v>-0.51009451370339975</v>
      </c>
      <c r="K708" s="24">
        <f t="shared" ca="1" si="399"/>
        <v>-0.95629863632254775</v>
      </c>
      <c r="L708" s="24">
        <f t="shared" ca="1" si="399"/>
        <v>1.8585665982445834</v>
      </c>
      <c r="M708" s="24">
        <f t="shared" ca="1" si="399"/>
        <v>0.91305930589824458</v>
      </c>
      <c r="N708" s="24">
        <f ca="1">SQRT(Inputs!$B$38)*C708+SQRT(1-Inputs!$B$38)*_xlfn.NORM.S.INV(RAND())</f>
        <v>1.7170004545980817</v>
      </c>
      <c r="O708" s="24">
        <f ca="1">SQRT(Inputs!$B$38)*D708+SQRT(1-Inputs!$B$38)*_xlfn.NORM.S.INV(RAND())</f>
        <v>1.0338009372307235</v>
      </c>
      <c r="P708" s="24">
        <f ca="1">SQRT(Inputs!$B$38)*E708+SQRT(1-Inputs!$B$38)*_xlfn.NORM.S.INV(RAND())</f>
        <v>0.894812295314944</v>
      </c>
      <c r="Q708" s="24">
        <f ca="1">SQRT(Inputs!$B$38)*F708+SQRT(1-Inputs!$B$38)*_xlfn.NORM.S.INV(RAND())</f>
        <v>-0.50873168901938337</v>
      </c>
      <c r="R708" s="24">
        <f ca="1">SQRT(Inputs!$B$38)*G708+SQRT(1-Inputs!$B$38)*_xlfn.NORM.S.INV(RAND())</f>
        <v>-1.0477090859822513</v>
      </c>
      <c r="S708" s="24">
        <f ca="1">SQRT(Inputs!$B$38)*H708+SQRT(1-Inputs!$B$38)*_xlfn.NORM.S.INV(RAND())</f>
        <v>-0.82401362221522112</v>
      </c>
      <c r="T708" s="24">
        <f ca="1">SQRT(Inputs!$B$38)*I708+SQRT(1-Inputs!$B$38)*_xlfn.NORM.S.INV(RAND())</f>
        <v>0.74721884334503796</v>
      </c>
      <c r="U708" s="24">
        <f ca="1">SQRT(Inputs!$B$38)*J708+SQRT(1-Inputs!$B$38)*_xlfn.NORM.S.INV(RAND())</f>
        <v>0.59159502437942746</v>
      </c>
      <c r="V708" s="24">
        <f ca="1">SQRT(Inputs!$B$38)*K708+SQRT(1-Inputs!$B$38)*_xlfn.NORM.S.INV(RAND())</f>
        <v>0.39549613223320412</v>
      </c>
      <c r="W708" s="24">
        <f ca="1">SQRT(Inputs!$B$38)*L708+SQRT(1-Inputs!$B$38)*_xlfn.NORM.S.INV(RAND())</f>
        <v>1.4480181566926336</v>
      </c>
      <c r="X708" s="24">
        <f ca="1">SQRT(Inputs!$B$38)*M708+SQRT(1-Inputs!$B$38)*_xlfn.NORM.S.INV(RAND())</f>
        <v>-6.2943828462316276E-3</v>
      </c>
      <c r="Y708" s="24">
        <f ca="1">SQRT(Inputs!$B$38)*C708+SQRT(1-Inputs!$B$38)*_xlfn.NORM.S.INV(RAND())</f>
        <v>2.6632004651651373</v>
      </c>
      <c r="Z708" s="24">
        <f ca="1">SQRT(Inputs!$B$38)*D708+SQRT(1-Inputs!$B$38)*_xlfn.NORM.S.INV(RAND())</f>
        <v>1.0502126887753538</v>
      </c>
      <c r="AA708" s="24">
        <f ca="1">SQRT(Inputs!$B$38)*E708+SQRT(1-Inputs!$B$38)*_xlfn.NORM.S.INV(RAND())</f>
        <v>0.71204812358599401</v>
      </c>
      <c r="AB708" s="24">
        <f ca="1">SQRT(Inputs!$B$38)*F708+SQRT(1-Inputs!$B$38)*_xlfn.NORM.S.INV(RAND())</f>
        <v>-0.45718686206308223</v>
      </c>
      <c r="AC708" s="24">
        <f ca="1">SQRT(Inputs!$B$38)*G708+SQRT(1-Inputs!$B$38)*_xlfn.NORM.S.INV(RAND())</f>
        <v>-0.62880646138400054</v>
      </c>
      <c r="AD708" s="24">
        <f ca="1">SQRT(Inputs!$B$38)*H708+SQRT(1-Inputs!$B$38)*_xlfn.NORM.S.INV(RAND())</f>
        <v>0.16551293139142359</v>
      </c>
      <c r="AE708" s="24">
        <f ca="1">SQRT(Inputs!$B$38)*I708+SQRT(1-Inputs!$B$38)*_xlfn.NORM.S.INV(RAND())</f>
        <v>1.0810013683351882</v>
      </c>
      <c r="AF708" s="24">
        <f ca="1">SQRT(Inputs!$B$38)*J708+SQRT(1-Inputs!$B$38)*_xlfn.NORM.S.INV(RAND())</f>
        <v>-2.0031621204467251</v>
      </c>
      <c r="AG708" s="24">
        <f ca="1">SQRT(Inputs!$B$38)*K708+SQRT(1-Inputs!$B$38)*_xlfn.NORM.S.INV(RAND())</f>
        <v>0.6512505265401215</v>
      </c>
      <c r="AH708" s="24">
        <f ca="1">SQRT(Inputs!$B$38)*L708+SQRT(1-Inputs!$B$38)*_xlfn.NORM.S.INV(RAND())</f>
        <v>0.24353121808272304</v>
      </c>
      <c r="AI708" s="24">
        <f ca="1">SQRT(Inputs!$B$38)*M708+SQRT(1-Inputs!$B$38)*_xlfn.NORM.S.INV(RAND())</f>
        <v>1.841044135377363</v>
      </c>
      <c r="AJ708" s="24">
        <f ca="1">SQRT(Inputs!$B$38)*C708+SQRT(1-Inputs!$B$38)*_xlfn.NORM.S.INV(RAND())</f>
        <v>0.38720813525954778</v>
      </c>
      <c r="AK708" s="24">
        <f ca="1">SQRT(Inputs!$B$38)*D708+SQRT(1-Inputs!$B$38)*_xlfn.NORM.S.INV(RAND())</f>
        <v>-0.12633460364723045</v>
      </c>
      <c r="AL708" s="24">
        <f ca="1">SQRT(Inputs!$B$38)*E708+SQRT(1-Inputs!$B$38)*_xlfn.NORM.S.INV(RAND())</f>
        <v>-0.1613849776711207</v>
      </c>
      <c r="AM708" s="24">
        <f ca="1">SQRT(Inputs!$B$38)*F708+SQRT(1-Inputs!$B$38)*_xlfn.NORM.S.INV(RAND())</f>
        <v>0.45020999203493883</v>
      </c>
      <c r="AN708" s="24">
        <f ca="1">SQRT(Inputs!$B$38)*G708+SQRT(1-Inputs!$B$38)*_xlfn.NORM.S.INV(RAND())</f>
        <v>1.2515042286840081</v>
      </c>
      <c r="AO708" s="24">
        <f ca="1">SQRT(Inputs!$B$38)*H708+SQRT(1-Inputs!$B$38)*_xlfn.NORM.S.INV(RAND())</f>
        <v>0.6744178878039665</v>
      </c>
      <c r="AP708" s="24">
        <f ca="1">SQRT(Inputs!$B$38)*I708+SQRT(1-Inputs!$B$38)*_xlfn.NORM.S.INV(RAND())</f>
        <v>-0.9780320535699355</v>
      </c>
      <c r="AQ708" s="24">
        <f ca="1">SQRT(Inputs!$B$38)*J708+SQRT(1-Inputs!$B$38)*_xlfn.NORM.S.INV(RAND())</f>
        <v>0.16839090705165033</v>
      </c>
      <c r="AR708" s="24">
        <f ca="1">SQRT(Inputs!$B$38)*K708+SQRT(1-Inputs!$B$38)*_xlfn.NORM.S.INV(RAND())</f>
        <v>-1.1327682021740673</v>
      </c>
      <c r="AS708" s="24">
        <f ca="1">SQRT(Inputs!$B$38)*L708+SQRT(1-Inputs!$B$38)*_xlfn.NORM.S.INV(RAND())</f>
        <v>1.3746768305965427</v>
      </c>
      <c r="AT708" s="24">
        <f ca="1">SQRT(Inputs!$B$38)*M708+SQRT(1-Inputs!$B$38)*_xlfn.NORM.S.INV(RAND())</f>
        <v>0.14885010137260496</v>
      </c>
      <c r="AU708" s="15">
        <f ca="1">Inputs!$B$6*EXP($B$8-0.5*C$5^2+C$5*N708)</f>
        <v>6552.1502688676264</v>
      </c>
      <c r="AV708" s="15">
        <f t="shared" ca="1" si="365"/>
        <v>9284.7938040780864</v>
      </c>
      <c r="AW708" s="15">
        <f t="shared" ca="1" si="366"/>
        <v>12773.426185862474</v>
      </c>
      <c r="AX708" s="15">
        <f t="shared" ca="1" si="367"/>
        <v>14634.731638550866</v>
      </c>
      <c r="AY708" s="15">
        <f t="shared" ca="1" si="368"/>
        <v>15825.303841616493</v>
      </c>
      <c r="AZ708" s="15">
        <f t="shared" ca="1" si="369"/>
        <v>17675.848360917782</v>
      </c>
      <c r="BA708" s="15">
        <f t="shared" ca="1" si="370"/>
        <v>23390.224221092358</v>
      </c>
      <c r="BB708" s="15">
        <f t="shared" ca="1" si="371"/>
        <v>30385.422492925762</v>
      </c>
      <c r="BC708" s="15">
        <f t="shared" ca="1" si="372"/>
        <v>38662.620130578267</v>
      </c>
      <c r="BD708" s="15">
        <f t="shared" ca="1" si="373"/>
        <v>54235.155250701268</v>
      </c>
      <c r="BE708" s="15">
        <f t="shared" ca="1" si="374"/>
        <v>66420.138407224687</v>
      </c>
      <c r="BF708" s="15">
        <f ca="1">Inputs!$B$13*EXP($B$9-0.5*C$6^2+C$6*Y708)</f>
        <v>23450.39392814372</v>
      </c>
      <c r="BG708" s="15">
        <f t="shared" ca="1" si="375"/>
        <v>34542.818106697778</v>
      </c>
      <c r="BH708" s="15">
        <f t="shared" ca="1" si="376"/>
        <v>47495.569863068769</v>
      </c>
      <c r="BI708" s="15">
        <f t="shared" ca="1" si="377"/>
        <v>54190.929810481961</v>
      </c>
      <c r="BJ708" s="15">
        <f t="shared" ca="1" si="378"/>
        <v>60677.782501339083</v>
      </c>
      <c r="BK708" s="15">
        <f t="shared" ca="1" si="379"/>
        <v>76167.606377932781</v>
      </c>
      <c r="BL708" s="15">
        <f t="shared" ca="1" si="380"/>
        <v>107632.28727716614</v>
      </c>
      <c r="BM708" s="15">
        <f t="shared" ca="1" si="381"/>
        <v>103156.69151348555</v>
      </c>
      <c r="BN708" s="15">
        <f t="shared" ca="1" si="382"/>
        <v>137167.75071514916</v>
      </c>
      <c r="BO708" s="15">
        <f t="shared" ca="1" si="383"/>
        <v>173616.62018969542</v>
      </c>
      <c r="BP708" s="15">
        <f t="shared" ca="1" si="384"/>
        <v>263250.9624829021</v>
      </c>
      <c r="BQ708" s="15">
        <f ca="1">Inputs!$B$20*EXP($B$10-0.5*C$7^2+C$7*AJ708)</f>
        <v>4920.9885200316266</v>
      </c>
      <c r="BR708" s="15">
        <f t="shared" ca="1" si="385"/>
        <v>6414.5548440289695</v>
      </c>
      <c r="BS708" s="15">
        <f t="shared" ca="1" si="386"/>
        <v>8386.1929957877092</v>
      </c>
      <c r="BT708" s="15">
        <f t="shared" ca="1" si="387"/>
        <v>13012.26282042244</v>
      </c>
      <c r="BU708" s="15">
        <f t="shared" ca="1" si="388"/>
        <v>24411.488309028613</v>
      </c>
      <c r="BV708" s="15">
        <f t="shared" ca="1" si="389"/>
        <v>39536.708104290185</v>
      </c>
      <c r="BW708" s="15">
        <f t="shared" ca="1" si="390"/>
        <v>44855.31858044181</v>
      </c>
      <c r="BX708" s="15">
        <f t="shared" ca="1" si="391"/>
        <v>64891.412761366009</v>
      </c>
      <c r="BY708" s="15">
        <f t="shared" ca="1" si="392"/>
        <v>73207.378447291325</v>
      </c>
      <c r="BZ708" s="15">
        <f t="shared" ca="1" si="393"/>
        <v>132253.55113276764</v>
      </c>
      <c r="CA708" s="15">
        <f t="shared" ca="1" si="394"/>
        <v>190755.58857977737</v>
      </c>
      <c r="CB708" s="15">
        <f ca="1">(AU708*DCF!C$10-DCF!C$5*MAX(AU708*DCF!C$10,0)-MAX(AU708-Inputs!$B$6,0)/Inputs!$B$10)*DCF!C$6</f>
        <v>1031.7379558526391</v>
      </c>
      <c r="CC708" s="15">
        <f ca="1">(AV708*DCF!D$10-DCF!D$5*MAX(AV708*DCF!D$10,0)-MAX(AV708-AU708,0)/Inputs!$B$10)*DCF!D$6</f>
        <v>1596.8219796316191</v>
      </c>
      <c r="CD708" s="15">
        <f ca="1">(AW708*DCF!E$10-DCF!E$5*MAX(AW708*DCF!E$10,0)-MAX(AW708-AV708,0)/Inputs!$B$10)*DCF!E$6</f>
        <v>2163.3962879875544</v>
      </c>
      <c r="CE708" s="15">
        <f ca="1">(AX708*DCF!F$10-DCF!F$5*MAX(AX708*DCF!F$10,0)-MAX(AX708-AW708,0)/Inputs!$B$10)*DCF!F$6</f>
        <v>2807.4470760391396</v>
      </c>
      <c r="CF708" s="15">
        <f ca="1">(AY708*DCF!G$10-DCF!G$5*MAX(AY708*DCF!G$10,0)-MAX(AY708-AX708,0)/Inputs!$B$10)*DCF!G$6</f>
        <v>3031.7946535602396</v>
      </c>
      <c r="CG708" s="15">
        <f ca="1">(AZ708*DCF!H$10-DCF!H$5*MAX(AZ708*DCF!H$10,0)-MAX(AZ708-AY708,0)/Inputs!$B$10)*DCF!H$6</f>
        <v>3103.1812830398662</v>
      </c>
      <c r="CH708" s="15">
        <f ca="1">(BA708*DCF!I$10-DCF!I$5*MAX(BA708*DCF!I$10,0)-MAX(BA708-AZ708,0)/Inputs!$B$10)*DCF!I$6</f>
        <v>3335.1828325134225</v>
      </c>
      <c r="CI708" s="15">
        <f ca="1">(BB708*DCF!J$10-DCF!J$5*MAX(BB708*DCF!J$10,0)-MAX(BB708-BA708,0)/Inputs!$B$10)*DCF!J$6</f>
        <v>4154.2019773403263</v>
      </c>
      <c r="CJ708" s="15">
        <f ca="1">(BC708*DCF!K$10-DCF!K$5*MAX(BC708*DCF!K$10,0)-MAX(BC708-BB708,0)/Inputs!$B$10)*DCF!K$6</f>
        <v>5065.3792485993126</v>
      </c>
      <c r="CK708" s="15">
        <f ca="1">(BD708*DCF!L$10-DCF!L$5*MAX(BD708*DCF!L$10,0)-MAX(BD708-BC708,0)/Inputs!$B$10)*DCF!L$6</f>
        <v>6165.9118133867387</v>
      </c>
      <c r="CL708" s="15">
        <f ca="1">(BE708*DCF!M$10-DCF!M$5*MAX(BE708*DCF!M$10,0)-MAX(BE708-BD708,0)/Inputs!$B$10)*DCF!M$6</f>
        <v>7917.1141769605101</v>
      </c>
      <c r="CM708" s="15">
        <f ca="1">(BF708*DCF!C$28-DCF!C$5*MAX(BF708*DCF!C$28,0)-MAX(BF708-Inputs!$B$13,0)/Inputs!$B$17)*DCF!C$6</f>
        <v>4370.9032195232003</v>
      </c>
      <c r="CN708" s="15">
        <f ca="1">(BG708*DCF!D$28-DCF!D$5*MAX(BG708*DCF!D$28,0)-MAX(BG708-BF708,0)/Inputs!$B$17)*DCF!D$6</f>
        <v>7807.1339606749034</v>
      </c>
      <c r="CO708" s="15">
        <f ca="1">(BH708*DCF!E$28-DCF!E$5*MAX(BH708*DCF!E$28,0)-MAX(BH708-BG708,0)/Inputs!$B$17)*DCF!E$6</f>
        <v>10898.782033026775</v>
      </c>
      <c r="CP708" s="15">
        <f ca="1">(BI708*DCF!F$28-DCF!F$5*MAX(BI708*DCF!F$28,0)-MAX(BI708-BH708,0)/Inputs!$B$17)*DCF!F$6</f>
        <v>13492.413901052698</v>
      </c>
      <c r="CQ708" s="15">
        <f ca="1">(BJ708*DCF!G$28-DCF!G$5*MAX(BJ708*DCF!G$28,0)-MAX(BJ708-BI708,0)/Inputs!$B$17)*DCF!G$6</f>
        <v>14652.28649065949</v>
      </c>
      <c r="CR708" s="15">
        <f ca="1">(BK708*DCF!H$28-DCF!H$5*MAX(BK708*DCF!H$28,0)-MAX(BK708-BJ708,0)/Inputs!$B$17)*DCF!H$6</f>
        <v>16430.405462797553</v>
      </c>
      <c r="CS708" s="15">
        <f ca="1">(BL708*DCF!I$28-DCF!I$5*MAX(BL708*DCF!I$28,0)-MAX(BL708-BK708,0)/Inputs!$B$17)*DCF!I$6</f>
        <v>20793.91291409374</v>
      </c>
      <c r="CT708" s="15">
        <f ca="1">(BM708*DCF!J$28-DCF!J$5*MAX(BM708*DCF!J$28,0)-MAX(BM708-BL708,0)/Inputs!$B$17)*DCF!J$6</f>
        <v>23012.505906907176</v>
      </c>
      <c r="CU708" s="15">
        <f ca="1">(BN708*DCF!K$28-DCF!K$5*MAX(BN708*DCF!K$28,0)-MAX(BN708-BM708,0)/Inputs!$B$17)*DCF!K$6</f>
        <v>24801.627332279368</v>
      </c>
      <c r="CV708" s="15">
        <f ca="1">(BO708*DCF!L$28-DCF!L$5*MAX(BO708*DCF!L$28,0)-MAX(BO708-BN708,0)/Inputs!$B$17)*DCF!L$6</f>
        <v>30515.90955974178</v>
      </c>
      <c r="CW708" s="15">
        <f ca="1">(BP708*DCF!M$28-DCF!M$5*MAX(BP708*DCF!M$28,0)-MAX(BP708-BO708,0)/Inputs!$B$17)*DCF!M$6</f>
        <v>40161.51351069683</v>
      </c>
      <c r="CX708" s="15">
        <f ca="1">(BQ708*DCF!C$46-DCF!C$5*MAX(BQ708*DCF!C$46,0)-MAX(BQ708-Inputs!$B$20,0)/Inputs!$B$24)*DCF!C$6</f>
        <v>-1930.9389284283784</v>
      </c>
      <c r="CY708" s="15">
        <f ca="1">(BR708*DCF!D$46-DCF!D$5*MAX(BR708*DCF!D$46,0)-MAX(BR708-BQ708,0)/Inputs!$B$24)*DCF!D$6</f>
        <v>-1732.1072752466248</v>
      </c>
      <c r="CZ708" s="15">
        <f ca="1">(BS708*DCF!E$46-DCF!E$5*MAX(BS708*DCF!E$46,0)-MAX(BS708-BR708,0)/Inputs!$B$24)*DCF!E$6</f>
        <v>-1768.8474042928815</v>
      </c>
      <c r="DA708" s="15">
        <f ca="1">(BT708*DCF!F$46-DCF!F$5*MAX(BT708*DCF!F$46,0)-MAX(BT708-BS708,0)/Inputs!$B$24)*DCF!F$6</f>
        <v>-2632.1335127568491</v>
      </c>
      <c r="DB708" s="15">
        <f ca="1">(BU708*DCF!G$46-DCF!G$5*MAX(BU708*DCF!G$46,0)-MAX(BU708-BT708,0)/Inputs!$B$24)*DCF!G$6</f>
        <v>-4655.6284686755989</v>
      </c>
      <c r="DC708" s="15">
        <f ca="1">(BV708*DCF!H$46-DCF!H$5*MAX(BV708*DCF!H$46,0)-MAX(BV708-BU708,0)/Inputs!$B$24)*DCF!H$6</f>
        <v>-4700.0693776182788</v>
      </c>
      <c r="DD708" s="15">
        <f ca="1">(BW708*DCF!I$46-DCF!I$5*MAX(BW708*DCF!I$46,0)-MAX(BW708-BV708,0)/Inputs!$B$24)*DCF!I$6</f>
        <v>-490.81634707590302</v>
      </c>
      <c r="DE708" s="15">
        <f ca="1">(BX708*DCF!J$46-DCF!J$5*MAX(BX708*DCF!J$46,0)-MAX(BX708-BW708,0)/Inputs!$B$24)*DCF!J$6</f>
        <v>-2591.229566964927</v>
      </c>
      <c r="DF708" s="15">
        <f ca="1">(BY708*DCF!K$46-DCF!K$5*MAX(BY708*DCF!K$46,0)-MAX(BY708-BX708,0)/Inputs!$B$24)*DCF!K$6</f>
        <v>2144.65943824223</v>
      </c>
      <c r="DG708" s="15">
        <f ca="1">(BZ708*DCF!L$46-DCF!L$5*MAX(BZ708*DCF!L$46,0)-MAX(BZ708-BY708,0)/Inputs!$B$24)*DCF!L$6</f>
        <v>-4220.2685109749482</v>
      </c>
      <c r="DH708" s="15">
        <f ca="1">(CA708*DCF!M$46-DCF!M$5*MAX(CA708*DCF!M$46,0)-MAX(CA708-BZ708,0)/Inputs!$B$24)*DCF!M$6</f>
        <v>2724.2757696325939</v>
      </c>
      <c r="DI708" s="15">
        <f ca="1">SUM(CB708:CL708)+BE708*DCF!M$10*(1+Inputs!$B$30)*(1-Inputs!$B$33)*(1-Inputs!$B$30/Inputs!$B$31)/(Inputs!$B$29-Inputs!$B$30)*DCF!M$6</f>
        <v>225220.29278762059</v>
      </c>
      <c r="DJ708" s="15">
        <f ca="1">SUM(CM708:CW708)+BP708*DCF!M$28*(1+Inputs!$B$30)*(1-Inputs!$B$33)*(1-Inputs!$B$30/Inputs!$B$31)/(Inputs!$B$29-Inputs!$B$30)*DCF!M$6</f>
        <v>1183778.6072561357</v>
      </c>
      <c r="DK708" s="15">
        <f ca="1">SUM(CX708:DH708)+CA708*DCF!M$46*(1+Inputs!$B$30)*(1-Inputs!$B$33)*(1-Inputs!$B$30/Inputs!$B$31)/(Inputs!$B$29-Inputs!$B$30)*DCF!M$6</f>
        <v>275077.63220419595</v>
      </c>
      <c r="DM708" s="15">
        <f ca="1">DI708+DJ708+DK708+Inputs!$B$34+Inputs!$B$36-Inputs!$B$35</f>
        <v>1760927.5322479522</v>
      </c>
    </row>
    <row r="709" spans="1:117" x14ac:dyDescent="0.75">
      <c r="A709" s="11">
        <v>696</v>
      </c>
      <c r="C709" s="24">
        <f t="shared" ca="1" si="399"/>
        <v>0.76555229779533462</v>
      </c>
      <c r="D709" s="24">
        <f t="shared" ca="1" si="399"/>
        <v>-0.29160654515461248</v>
      </c>
      <c r="E709" s="24">
        <f t="shared" ca="1" si="399"/>
        <v>-6.1350345379179515E-2</v>
      </c>
      <c r="F709" s="24">
        <f t="shared" ca="1" si="399"/>
        <v>0.45260138092957136</v>
      </c>
      <c r="G709" s="24">
        <f t="shared" ca="1" si="399"/>
        <v>0.78718103517850702</v>
      </c>
      <c r="H709" s="24">
        <f t="shared" ca="1" si="399"/>
        <v>-0.90477388939815573</v>
      </c>
      <c r="I709" s="24">
        <f t="shared" ca="1" si="399"/>
        <v>-0.29448752895079061</v>
      </c>
      <c r="J709" s="24">
        <f t="shared" ca="1" si="399"/>
        <v>0.96898761393328903</v>
      </c>
      <c r="K709" s="24">
        <f t="shared" ca="1" si="399"/>
        <v>0.45621955420319216</v>
      </c>
      <c r="L709" s="24">
        <f t="shared" ca="1" si="399"/>
        <v>-1.386669933786518</v>
      </c>
      <c r="M709" s="24">
        <f t="shared" ca="1" si="399"/>
        <v>-0.43608872508723734</v>
      </c>
      <c r="N709" s="24">
        <f ca="1">SQRT(Inputs!$B$38)*C709+SQRT(1-Inputs!$B$38)*_xlfn.NORM.S.INV(RAND())</f>
        <v>0.64079162365141595</v>
      </c>
      <c r="O709" s="24">
        <f ca="1">SQRT(Inputs!$B$38)*D709+SQRT(1-Inputs!$B$38)*_xlfn.NORM.S.INV(RAND())</f>
        <v>0.42553651997123509</v>
      </c>
      <c r="P709" s="24">
        <f ca="1">SQRT(Inputs!$B$38)*E709+SQRT(1-Inputs!$B$38)*_xlfn.NORM.S.INV(RAND())</f>
        <v>-0.30086418792461589</v>
      </c>
      <c r="Q709" s="24">
        <f ca="1">SQRT(Inputs!$B$38)*F709+SQRT(1-Inputs!$B$38)*_xlfn.NORM.S.INV(RAND())</f>
        <v>0.18898376164927119</v>
      </c>
      <c r="R709" s="24">
        <f ca="1">SQRT(Inputs!$B$38)*G709+SQRT(1-Inputs!$B$38)*_xlfn.NORM.S.INV(RAND())</f>
        <v>0.89531313792284739</v>
      </c>
      <c r="S709" s="24">
        <f ca="1">SQRT(Inputs!$B$38)*H709+SQRT(1-Inputs!$B$38)*_xlfn.NORM.S.INV(RAND())</f>
        <v>-0.26365913769049359</v>
      </c>
      <c r="T709" s="24">
        <f ca="1">SQRT(Inputs!$B$38)*I709+SQRT(1-Inputs!$B$38)*_xlfn.NORM.S.INV(RAND())</f>
        <v>-0.26160170543724504</v>
      </c>
      <c r="U709" s="24">
        <f ca="1">SQRT(Inputs!$B$38)*J709+SQRT(1-Inputs!$B$38)*_xlfn.NORM.S.INV(RAND())</f>
        <v>-0.11968044931354416</v>
      </c>
      <c r="V709" s="24">
        <f ca="1">SQRT(Inputs!$B$38)*K709+SQRT(1-Inputs!$B$38)*_xlfn.NORM.S.INV(RAND())</f>
        <v>1.103303752106598</v>
      </c>
      <c r="W709" s="24">
        <f ca="1">SQRT(Inputs!$B$38)*L709+SQRT(1-Inputs!$B$38)*_xlfn.NORM.S.INV(RAND())</f>
        <v>0.1828304442077715</v>
      </c>
      <c r="X709" s="24">
        <f ca="1">SQRT(Inputs!$B$38)*M709+SQRT(1-Inputs!$B$38)*_xlfn.NORM.S.INV(RAND())</f>
        <v>0.17836831549707988</v>
      </c>
      <c r="Y709" s="24">
        <f ca="1">SQRT(Inputs!$B$38)*C709+SQRT(1-Inputs!$B$38)*_xlfn.NORM.S.INV(RAND())</f>
        <v>0.48869842962392501</v>
      </c>
      <c r="Z709" s="24">
        <f ca="1">SQRT(Inputs!$B$38)*D709+SQRT(1-Inputs!$B$38)*_xlfn.NORM.S.INV(RAND())</f>
        <v>-0.51437140952910509</v>
      </c>
      <c r="AA709" s="24">
        <f ca="1">SQRT(Inputs!$B$38)*E709+SQRT(1-Inputs!$B$38)*_xlfn.NORM.S.INV(RAND())</f>
        <v>-0.9608674908036331</v>
      </c>
      <c r="AB709" s="24">
        <f ca="1">SQRT(Inputs!$B$38)*F709+SQRT(1-Inputs!$B$38)*_xlfn.NORM.S.INV(RAND())</f>
        <v>-1.1816174777507582</v>
      </c>
      <c r="AC709" s="24">
        <f ca="1">SQRT(Inputs!$B$38)*G709+SQRT(1-Inputs!$B$38)*_xlfn.NORM.S.INV(RAND())</f>
        <v>0.16265117532299017</v>
      </c>
      <c r="AD709" s="24">
        <f ca="1">SQRT(Inputs!$B$38)*H709+SQRT(1-Inputs!$B$38)*_xlfn.NORM.S.INV(RAND())</f>
        <v>-0.72536497646336229</v>
      </c>
      <c r="AE709" s="24">
        <f ca="1">SQRT(Inputs!$B$38)*I709+SQRT(1-Inputs!$B$38)*_xlfn.NORM.S.INV(RAND())</f>
        <v>-1.4457361346320519</v>
      </c>
      <c r="AF709" s="24">
        <f ca="1">SQRT(Inputs!$B$38)*J709+SQRT(1-Inputs!$B$38)*_xlfn.NORM.S.INV(RAND())</f>
        <v>7.1914904889464115E-2</v>
      </c>
      <c r="AG709" s="24">
        <f ca="1">SQRT(Inputs!$B$38)*K709+SQRT(1-Inputs!$B$38)*_xlfn.NORM.S.INV(RAND())</f>
        <v>0.79098390694816723</v>
      </c>
      <c r="AH709" s="24">
        <f ca="1">SQRT(Inputs!$B$38)*L709+SQRT(1-Inputs!$B$38)*_xlfn.NORM.S.INV(RAND())</f>
        <v>-2.5063327110349145</v>
      </c>
      <c r="AI709" s="24">
        <f ca="1">SQRT(Inputs!$B$38)*M709+SQRT(1-Inputs!$B$38)*_xlfn.NORM.S.INV(RAND())</f>
        <v>0.69794042281573554</v>
      </c>
      <c r="AJ709" s="24">
        <f ca="1">SQRT(Inputs!$B$38)*C709+SQRT(1-Inputs!$B$38)*_xlfn.NORM.S.INV(RAND())</f>
        <v>-0.71295596444722298</v>
      </c>
      <c r="AK709" s="24">
        <f ca="1">SQRT(Inputs!$B$38)*D709+SQRT(1-Inputs!$B$38)*_xlfn.NORM.S.INV(RAND())</f>
        <v>-0.88919307571321904</v>
      </c>
      <c r="AL709" s="24">
        <f ca="1">SQRT(Inputs!$B$38)*E709+SQRT(1-Inputs!$B$38)*_xlfn.NORM.S.INV(RAND())</f>
        <v>-1.181496783772843</v>
      </c>
      <c r="AM709" s="24">
        <f ca="1">SQRT(Inputs!$B$38)*F709+SQRT(1-Inputs!$B$38)*_xlfn.NORM.S.INV(RAND())</f>
        <v>-0.62272106177503295</v>
      </c>
      <c r="AN709" s="24">
        <f ca="1">SQRT(Inputs!$B$38)*G709+SQRT(1-Inputs!$B$38)*_xlfn.NORM.S.INV(RAND())</f>
        <v>1.9335771437550584</v>
      </c>
      <c r="AO709" s="24">
        <f ca="1">SQRT(Inputs!$B$38)*H709+SQRT(1-Inputs!$B$38)*_xlfn.NORM.S.INV(RAND())</f>
        <v>-1.8015406011599815</v>
      </c>
      <c r="AP709" s="24">
        <f ca="1">SQRT(Inputs!$B$38)*I709+SQRT(1-Inputs!$B$38)*_xlfn.NORM.S.INV(RAND())</f>
        <v>-1.137182564559291</v>
      </c>
      <c r="AQ709" s="24">
        <f ca="1">SQRT(Inputs!$B$38)*J709+SQRT(1-Inputs!$B$38)*_xlfn.NORM.S.INV(RAND())</f>
        <v>0.92520779907759476</v>
      </c>
      <c r="AR709" s="24">
        <f ca="1">SQRT(Inputs!$B$38)*K709+SQRT(1-Inputs!$B$38)*_xlfn.NORM.S.INV(RAND())</f>
        <v>0.43280308332108286</v>
      </c>
      <c r="AS709" s="24">
        <f ca="1">SQRT(Inputs!$B$38)*L709+SQRT(1-Inputs!$B$38)*_xlfn.NORM.S.INV(RAND())</f>
        <v>-1.6143041192173477</v>
      </c>
      <c r="AT709" s="24">
        <f ca="1">SQRT(Inputs!$B$38)*M709+SQRT(1-Inputs!$B$38)*_xlfn.NORM.S.INV(RAND())</f>
        <v>3.0050364574984112E-2</v>
      </c>
      <c r="AU709" s="15">
        <f ca="1">Inputs!$B$6*EXP($B$8-0.5*C$5^2+C$5*N709)</f>
        <v>5504.599678753013</v>
      </c>
      <c r="AV709" s="15">
        <f t="shared" ca="1" si="365"/>
        <v>7133.0179331108284</v>
      </c>
      <c r="AW709" s="15">
        <f t="shared" ca="1" si="366"/>
        <v>8351.5665208910395</v>
      </c>
      <c r="AX709" s="15">
        <f t="shared" ca="1" si="367"/>
        <v>10440.029311224347</v>
      </c>
      <c r="AY709" s="15">
        <f t="shared" ca="1" si="368"/>
        <v>14165.104999803752</v>
      </c>
      <c r="AZ709" s="15">
        <f t="shared" ca="1" si="369"/>
        <v>16828.544093693985</v>
      </c>
      <c r="BA709" s="15">
        <f t="shared" ca="1" si="370"/>
        <v>20037.641983923433</v>
      </c>
      <c r="BB709" s="15">
        <f t="shared" ca="1" si="371"/>
        <v>24239.777089429484</v>
      </c>
      <c r="BC709" s="15">
        <f t="shared" ca="1" si="372"/>
        <v>33023.843506052384</v>
      </c>
      <c r="BD709" s="15">
        <f t="shared" ca="1" si="373"/>
        <v>41155.123784776893</v>
      </c>
      <c r="BE709" s="15">
        <f t="shared" ca="1" si="374"/>
        <v>51256.300743564847</v>
      </c>
      <c r="BF709" s="15">
        <f ca="1">Inputs!$B$13*EXP($B$9-0.5*C$6^2+C$6*Y709)</f>
        <v>15238.075871598658</v>
      </c>
      <c r="BG709" s="15">
        <f t="shared" ca="1" si="375"/>
        <v>16925.114650188352</v>
      </c>
      <c r="BH709" s="15">
        <f t="shared" ca="1" si="376"/>
        <v>17632.961205393443</v>
      </c>
      <c r="BI709" s="15">
        <f t="shared" ca="1" si="377"/>
        <v>17995.88414047629</v>
      </c>
      <c r="BJ709" s="15">
        <f t="shared" ca="1" si="378"/>
        <v>22585.141123282723</v>
      </c>
      <c r="BK709" s="15">
        <f t="shared" ca="1" si="379"/>
        <v>25112.451629962045</v>
      </c>
      <c r="BL709" s="15">
        <f t="shared" ca="1" si="380"/>
        <v>25577.272629841191</v>
      </c>
      <c r="BM709" s="15">
        <f t="shared" ca="1" si="381"/>
        <v>31722.125720383359</v>
      </c>
      <c r="BN709" s="15">
        <f t="shared" ca="1" si="382"/>
        <v>42893.272946895755</v>
      </c>
      <c r="BO709" s="15">
        <f t="shared" ca="1" si="383"/>
        <v>39437.418779065076</v>
      </c>
      <c r="BP709" s="15">
        <f t="shared" ca="1" si="384"/>
        <v>52534.171335956082</v>
      </c>
      <c r="BQ709" s="15">
        <f ca="1">Inputs!$B$20*EXP($B$10-0.5*C$7^2+C$7*AJ709)</f>
        <v>3331.0923012743533</v>
      </c>
      <c r="BR709" s="15">
        <f t="shared" ca="1" si="385"/>
        <v>3407.8849170278145</v>
      </c>
      <c r="BS709" s="15">
        <f t="shared" ca="1" si="386"/>
        <v>3323.8701821683908</v>
      </c>
      <c r="BT709" s="15">
        <f t="shared" ca="1" si="387"/>
        <v>3892.18601704618</v>
      </c>
      <c r="BU709" s="15">
        <f t="shared" ca="1" si="388"/>
        <v>8612.147382544701</v>
      </c>
      <c r="BV709" s="15">
        <f t="shared" ca="1" si="389"/>
        <v>7984.6387040189302</v>
      </c>
      <c r="BW709" s="15">
        <f t="shared" ca="1" si="390"/>
        <v>8758.7049471694718</v>
      </c>
      <c r="BX709" s="15">
        <f t="shared" ca="1" si="391"/>
        <v>14747.054930933451</v>
      </c>
      <c r="BY709" s="15">
        <f t="shared" ca="1" si="392"/>
        <v>22446.996129093539</v>
      </c>
      <c r="BZ709" s="15">
        <f t="shared" ca="1" si="393"/>
        <v>23408.652568209913</v>
      </c>
      <c r="CA709" s="15">
        <f t="shared" ca="1" si="394"/>
        <v>33058.111272798116</v>
      </c>
      <c r="CB709" s="15">
        <f ca="1">(AU709*DCF!C$10-DCF!C$5*MAX(AU709*DCF!C$10,0)-MAX(AU709-Inputs!$B$6,0)/Inputs!$B$10)*DCF!C$6</f>
        <v>1039.2071782764349</v>
      </c>
      <c r="CC709" s="15">
        <f ca="1">(AV709*DCF!D$10-DCF!D$5*MAX(AV709*DCF!D$10,0)-MAX(AV709-AU709,0)/Inputs!$B$10)*DCF!D$6</f>
        <v>1341.5776239936754</v>
      </c>
      <c r="CD709" s="15">
        <f ca="1">(AW709*DCF!E$10-DCF!E$5*MAX(AW709*DCF!E$10,0)-MAX(AW709-AV709,0)/Inputs!$B$10)*DCF!E$6</f>
        <v>1653.7761598147406</v>
      </c>
      <c r="CE709" s="15">
        <f ca="1">(AX709*DCF!F$10-DCF!F$5*MAX(AX709*DCF!F$10,0)-MAX(AX709-AW709,0)/Inputs!$B$10)*DCF!F$6</f>
        <v>1844.4844329375196</v>
      </c>
      <c r="CF709" s="15">
        <f ca="1">(AY709*DCF!G$10-DCF!G$5*MAX(AY709*DCF!G$10,0)-MAX(AY709-AX709,0)/Inputs!$B$10)*DCF!G$6</f>
        <v>2202.5521661121797</v>
      </c>
      <c r="CG709" s="15">
        <f ca="1">(AZ709*DCF!H$10-DCF!H$5*MAX(AZ709*DCF!H$10,0)-MAX(AZ709-AY709,0)/Inputs!$B$10)*DCF!H$6</f>
        <v>2794.3325470218474</v>
      </c>
      <c r="CH709" s="15">
        <f ca="1">(BA709*DCF!I$10-DCF!I$5*MAX(BA709*DCF!I$10,0)-MAX(BA709-AZ709,0)/Inputs!$B$10)*DCF!I$6</f>
        <v>3133.741724430146</v>
      </c>
      <c r="CI709" s="15">
        <f ca="1">(BB709*DCF!J$10-DCF!J$5*MAX(BB709*DCF!J$10,0)-MAX(BB709-BA709,0)/Inputs!$B$10)*DCF!J$6</f>
        <v>3522.8376630800526</v>
      </c>
      <c r="CJ709" s="15">
        <f ca="1">(BC709*DCF!K$10-DCF!K$5*MAX(BC709*DCF!K$10,0)-MAX(BC709-BB709,0)/Inputs!$B$10)*DCF!K$6</f>
        <v>4086.6728582281794</v>
      </c>
      <c r="CK709" s="15">
        <f ca="1">(BD709*DCF!L$10-DCF!L$5*MAX(BD709*DCF!L$10,0)-MAX(BD709-BC709,0)/Inputs!$B$10)*DCF!L$6</f>
        <v>5155.4690742888261</v>
      </c>
      <c r="CL709" s="15">
        <f ca="1">(BE709*DCF!M$10-DCF!M$5*MAX(BE709*DCF!M$10,0)-MAX(BE709-BD709,0)/Inputs!$B$10)*DCF!M$6</f>
        <v>6026.2334684312727</v>
      </c>
      <c r="CM709" s="15">
        <f ca="1">(BF709*DCF!C$28-DCF!C$5*MAX(BF709*DCF!C$28,0)-MAX(BF709-Inputs!$B$13,0)/Inputs!$B$17)*DCF!C$6</f>
        <v>3761.1668570327861</v>
      </c>
      <c r="CN709" s="15">
        <f ca="1">(BG709*DCF!D$28-DCF!D$5*MAX(BG709*DCF!D$28,0)-MAX(BG709-BF709,0)/Inputs!$B$17)*DCF!D$6</f>
        <v>4624.9139005499055</v>
      </c>
      <c r="CO709" s="15">
        <f ca="1">(BH709*DCF!E$28-DCF!E$5*MAX(BH709*DCF!E$28,0)-MAX(BH709-BG709,0)/Inputs!$B$17)*DCF!E$6</f>
        <v>4854.4617810166446</v>
      </c>
      <c r="CP709" s="15">
        <f ca="1">(BI709*DCF!F$28-DCF!F$5*MAX(BI709*DCF!F$28,0)-MAX(BI709-BH709,0)/Inputs!$B$17)*DCF!F$6</f>
        <v>4819.3326602635725</v>
      </c>
      <c r="CQ709" s="15">
        <f ca="1">(BJ709*DCF!G$28-DCF!G$5*MAX(BJ709*DCF!G$28,0)-MAX(BJ709-BI709,0)/Inputs!$B$17)*DCF!G$6</f>
        <v>5088.0185292228944</v>
      </c>
      <c r="CR709" s="15">
        <f ca="1">(BK709*DCF!H$28-DCF!H$5*MAX(BK709*DCF!H$28,0)-MAX(BK709-BJ709,0)/Inputs!$B$17)*DCF!H$6</f>
        <v>5817.9132195114307</v>
      </c>
      <c r="CS709" s="15">
        <f ca="1">(BL709*DCF!I$28-DCF!I$5*MAX(BL709*DCF!I$28,0)-MAX(BL709-BK709,0)/Inputs!$B$17)*DCF!I$6</f>
        <v>5947.8572759837725</v>
      </c>
      <c r="CT709" s="15">
        <f ca="1">(BM709*DCF!J$28-DCF!J$5*MAX(BM709*DCF!J$28,0)-MAX(BM709-BL709,0)/Inputs!$B$17)*DCF!J$6</f>
        <v>6261.9101695421741</v>
      </c>
      <c r="CU709" s="15">
        <f ca="1">(BN709*DCF!K$28-DCF!K$5*MAX(BN709*DCF!K$28,0)-MAX(BN709-BM709,0)/Inputs!$B$17)*DCF!K$6</f>
        <v>7690.0233185973611</v>
      </c>
      <c r="CV709" s="15">
        <f ca="1">(BO709*DCF!L$28-DCF!L$5*MAX(BO709*DCF!L$28,0)-MAX(BO709-BN709,0)/Inputs!$B$17)*DCF!L$6</f>
        <v>7868.5928328564542</v>
      </c>
      <c r="CW709" s="15">
        <f ca="1">(BP709*DCF!M$28-DCF!M$5*MAX(BP709*DCF!M$28,0)-MAX(BP709-BO709,0)/Inputs!$B$17)*DCF!M$6</f>
        <v>8515.3560882015063</v>
      </c>
      <c r="CX709" s="15">
        <f ca="1">(BQ709*DCF!C$46-DCF!C$5*MAX(BQ709*DCF!C$46,0)-MAX(BQ709-Inputs!$B$20,0)/Inputs!$B$24)*DCF!C$6</f>
        <v>-829.39420411618005</v>
      </c>
      <c r="CY709" s="15">
        <f ca="1">(BR709*DCF!D$46-DCF!D$5*MAX(BR709*DCF!D$46,0)-MAX(BR709-BQ709,0)/Inputs!$B$24)*DCF!D$6</f>
        <v>-614.41325413846653</v>
      </c>
      <c r="CZ709" s="15">
        <f ca="1">(BS709*DCF!E$46-DCF!E$5*MAX(BS709*DCF!E$46,0)-MAX(BS709-BR709,0)/Inputs!$B$24)*DCF!E$6</f>
        <v>-393.0534363335957</v>
      </c>
      <c r="DA709" s="15">
        <f ca="1">(BT709*DCF!F$46-DCF!F$5*MAX(BT709*DCF!F$46,0)-MAX(BT709-BS709,0)/Inputs!$B$24)*DCF!F$6</f>
        <v>-490.39535535152095</v>
      </c>
      <c r="DB709" s="15">
        <f ca="1">(BU709*DCF!G$46-DCF!G$5*MAX(BU709*DCF!G$46,0)-MAX(BU709-BT709,0)/Inputs!$B$24)*DCF!G$6</f>
        <v>-1877.3973707270454</v>
      </c>
      <c r="DC709" s="15">
        <f ca="1">(BV709*DCF!H$46-DCF!H$5*MAX(BV709*DCF!H$46,0)-MAX(BV709-BU709,0)/Inputs!$B$24)*DCF!H$6</f>
        <v>0</v>
      </c>
      <c r="DD709" s="15">
        <f ca="1">(BW709*DCF!I$46-DCF!I$5*MAX(BW709*DCF!I$46,0)-MAX(BW709-BV709,0)/Inputs!$B$24)*DCF!I$6</f>
        <v>-19.918787849879418</v>
      </c>
      <c r="DE709" s="15">
        <f ca="1">(BX709*DCF!J$46-DCF!J$5*MAX(BX709*DCF!J$46,0)-MAX(BX709-BW709,0)/Inputs!$B$24)*DCF!J$6</f>
        <v>-969.4144180263188</v>
      </c>
      <c r="DF709" s="15">
        <f ca="1">(BY709*DCF!K$46-DCF!K$5*MAX(BY709*DCF!K$46,0)-MAX(BY709-BX709,0)/Inputs!$B$24)*DCF!K$6</f>
        <v>-604.03322162578274</v>
      </c>
      <c r="DG709" s="15">
        <f ca="1">(BZ709*DCF!L$46-DCF!L$5*MAX(BZ709*DCF!L$46,0)-MAX(BZ709-BY709,0)/Inputs!$B$24)*DCF!L$6</f>
        <v>1400.5059990676245</v>
      </c>
      <c r="DH709" s="15">
        <f ca="1">(CA709*DCF!M$46-DCF!M$5*MAX(CA709*DCF!M$46,0)-MAX(CA709-BZ709,0)/Inputs!$B$24)*DCF!M$6</f>
        <v>574.34699798178144</v>
      </c>
      <c r="DI709" s="15">
        <f ca="1">SUM(CB709:CL709)+BE709*DCF!M$10*(1+Inputs!$B$30)*(1-Inputs!$B$33)*(1-Inputs!$B$30/Inputs!$B$31)/(Inputs!$B$29-Inputs!$B$30)*DCF!M$6</f>
        <v>175447.84766036461</v>
      </c>
      <c r="DJ709" s="15">
        <f ca="1">SUM(CM709:CW709)+BP709*DCF!M$28*(1+Inputs!$B$30)*(1-Inputs!$B$33)*(1-Inputs!$B$30/Inputs!$B$31)/(Inputs!$B$29-Inputs!$B$30)*DCF!M$6</f>
        <v>260187.27132673014</v>
      </c>
      <c r="DK709" s="15">
        <f ca="1">SUM(CX709:DH709)+CA709*DCF!M$46*(1+Inputs!$B$30)*(1-Inputs!$B$33)*(1-Inputs!$B$30/Inputs!$B$31)/(Inputs!$B$29-Inputs!$B$30)*DCF!M$6</f>
        <v>47288.58896024897</v>
      </c>
      <c r="DM709" s="15">
        <f ca="1">DI709+DJ709+DK709+Inputs!$B$34+Inputs!$B$36-Inputs!$B$35</f>
        <v>559774.7079473437</v>
      </c>
    </row>
    <row r="710" spans="1:117" x14ac:dyDescent="0.75">
      <c r="A710" s="11">
        <v>697</v>
      </c>
      <c r="C710" s="24">
        <f t="shared" ca="1" si="399"/>
        <v>0.20071513231686408</v>
      </c>
      <c r="D710" s="24">
        <f t="shared" ca="1" si="399"/>
        <v>-0.13652246487716294</v>
      </c>
      <c r="E710" s="24">
        <f t="shared" ca="1" si="399"/>
        <v>-0.43622186247424383</v>
      </c>
      <c r="F710" s="24">
        <f t="shared" ca="1" si="399"/>
        <v>-0.88767814084975782</v>
      </c>
      <c r="G710" s="24">
        <f t="shared" ca="1" si="399"/>
        <v>-0.71775197874610042</v>
      </c>
      <c r="H710" s="24">
        <f t="shared" ca="1" si="399"/>
        <v>0.33926611453892197</v>
      </c>
      <c r="I710" s="24">
        <f t="shared" ca="1" si="399"/>
        <v>1.2478127307570308</v>
      </c>
      <c r="J710" s="24">
        <f t="shared" ca="1" si="399"/>
        <v>-2.1085960072213199</v>
      </c>
      <c r="K710" s="24">
        <f t="shared" ca="1" si="399"/>
        <v>-1.3974744108600856</v>
      </c>
      <c r="L710" s="24">
        <f t="shared" ca="1" si="399"/>
        <v>-0.92111898933214953</v>
      </c>
      <c r="M710" s="24">
        <f t="shared" ca="1" si="399"/>
        <v>0.70446668363595832</v>
      </c>
      <c r="N710" s="24">
        <f ca="1">SQRT(Inputs!$B$38)*C710+SQRT(1-Inputs!$B$38)*_xlfn.NORM.S.INV(RAND())</f>
        <v>9.6303982420529122E-2</v>
      </c>
      <c r="O710" s="24">
        <f ca="1">SQRT(Inputs!$B$38)*D710+SQRT(1-Inputs!$B$38)*_xlfn.NORM.S.INV(RAND())</f>
        <v>1.829873124003442</v>
      </c>
      <c r="P710" s="24">
        <f ca="1">SQRT(Inputs!$B$38)*E710+SQRT(1-Inputs!$B$38)*_xlfn.NORM.S.INV(RAND())</f>
        <v>0.87974828498376423</v>
      </c>
      <c r="Q710" s="24">
        <f ca="1">SQRT(Inputs!$B$38)*F710+SQRT(1-Inputs!$B$38)*_xlfn.NORM.S.INV(RAND())</f>
        <v>0.49681701716625548</v>
      </c>
      <c r="R710" s="24">
        <f ca="1">SQRT(Inputs!$B$38)*G710+SQRT(1-Inputs!$B$38)*_xlfn.NORM.S.INV(RAND())</f>
        <v>0.41686908449603804</v>
      </c>
      <c r="S710" s="24">
        <f ca="1">SQRT(Inputs!$B$38)*H710+SQRT(1-Inputs!$B$38)*_xlfn.NORM.S.INV(RAND())</f>
        <v>0.32118908055151751</v>
      </c>
      <c r="T710" s="24">
        <f ca="1">SQRT(Inputs!$B$38)*I710+SQRT(1-Inputs!$B$38)*_xlfn.NORM.S.INV(RAND())</f>
        <v>-0.31203298063050744</v>
      </c>
      <c r="U710" s="24">
        <f ca="1">SQRT(Inputs!$B$38)*J710+SQRT(1-Inputs!$B$38)*_xlfn.NORM.S.INV(RAND())</f>
        <v>-0.69936338976990253</v>
      </c>
      <c r="V710" s="24">
        <f ca="1">SQRT(Inputs!$B$38)*K710+SQRT(1-Inputs!$B$38)*_xlfn.NORM.S.INV(RAND())</f>
        <v>0.22113999454597622</v>
      </c>
      <c r="W710" s="24">
        <f ca="1">SQRT(Inputs!$B$38)*L710+SQRT(1-Inputs!$B$38)*_xlfn.NORM.S.INV(RAND())</f>
        <v>-0.76822679374440628</v>
      </c>
      <c r="X710" s="24">
        <f ca="1">SQRT(Inputs!$B$38)*M710+SQRT(1-Inputs!$B$38)*_xlfn.NORM.S.INV(RAND())</f>
        <v>1.4007963908195544</v>
      </c>
      <c r="Y710" s="24">
        <f ca="1">SQRT(Inputs!$B$38)*C710+SQRT(1-Inputs!$B$38)*_xlfn.NORM.S.INV(RAND())</f>
        <v>0.1445236121549221</v>
      </c>
      <c r="Z710" s="24">
        <f ca="1">SQRT(Inputs!$B$38)*D710+SQRT(1-Inputs!$B$38)*_xlfn.NORM.S.INV(RAND())</f>
        <v>1.0161565491708293</v>
      </c>
      <c r="AA710" s="24">
        <f ca="1">SQRT(Inputs!$B$38)*E710+SQRT(1-Inputs!$B$38)*_xlfn.NORM.S.INV(RAND())</f>
        <v>-1.3449921527494664</v>
      </c>
      <c r="AB710" s="24">
        <f ca="1">SQRT(Inputs!$B$38)*F710+SQRT(1-Inputs!$B$38)*_xlfn.NORM.S.INV(RAND())</f>
        <v>-1.8773513029754514</v>
      </c>
      <c r="AC710" s="24">
        <f ca="1">SQRT(Inputs!$B$38)*G710+SQRT(1-Inputs!$B$38)*_xlfn.NORM.S.INV(RAND())</f>
        <v>1.9724169217169314</v>
      </c>
      <c r="AD710" s="24">
        <f ca="1">SQRT(Inputs!$B$38)*H710+SQRT(1-Inputs!$B$38)*_xlfn.NORM.S.INV(RAND())</f>
        <v>-0.26785366550490786</v>
      </c>
      <c r="AE710" s="24">
        <f ca="1">SQRT(Inputs!$B$38)*I710+SQRT(1-Inputs!$B$38)*_xlfn.NORM.S.INV(RAND())</f>
        <v>-0.15309256445252928</v>
      </c>
      <c r="AF710" s="24">
        <f ca="1">SQRT(Inputs!$B$38)*J710+SQRT(1-Inputs!$B$38)*_xlfn.NORM.S.INV(RAND())</f>
        <v>-2.1520268093565962</v>
      </c>
      <c r="AG710" s="24">
        <f ca="1">SQRT(Inputs!$B$38)*K710+SQRT(1-Inputs!$B$38)*_xlfn.NORM.S.INV(RAND())</f>
        <v>-0.57945611777042849</v>
      </c>
      <c r="AH710" s="24">
        <f ca="1">SQRT(Inputs!$B$38)*L710+SQRT(1-Inputs!$B$38)*_xlfn.NORM.S.INV(RAND())</f>
        <v>-0.80473626251638897</v>
      </c>
      <c r="AI710" s="24">
        <f ca="1">SQRT(Inputs!$B$38)*M710+SQRT(1-Inputs!$B$38)*_xlfn.NORM.S.INV(RAND())</f>
        <v>8.903574205650916E-2</v>
      </c>
      <c r="AJ710" s="24">
        <f ca="1">SQRT(Inputs!$B$38)*C710+SQRT(1-Inputs!$B$38)*_xlfn.NORM.S.INV(RAND())</f>
        <v>-1.308553057565045</v>
      </c>
      <c r="AK710" s="24">
        <f ca="1">SQRT(Inputs!$B$38)*D710+SQRT(1-Inputs!$B$38)*_xlfn.NORM.S.INV(RAND())</f>
        <v>0.3227662507309384</v>
      </c>
      <c r="AL710" s="24">
        <f ca="1">SQRT(Inputs!$B$38)*E710+SQRT(1-Inputs!$B$38)*_xlfn.NORM.S.INV(RAND())</f>
        <v>-0.26155612511634974</v>
      </c>
      <c r="AM710" s="24">
        <f ca="1">SQRT(Inputs!$B$38)*F710+SQRT(1-Inputs!$B$38)*_xlfn.NORM.S.INV(RAND())</f>
        <v>-6.5625849761362154E-2</v>
      </c>
      <c r="AN710" s="24">
        <f ca="1">SQRT(Inputs!$B$38)*G710+SQRT(1-Inputs!$B$38)*_xlfn.NORM.S.INV(RAND())</f>
        <v>-1.5920554942658043</v>
      </c>
      <c r="AO710" s="24">
        <f ca="1">SQRT(Inputs!$B$38)*H710+SQRT(1-Inputs!$B$38)*_xlfn.NORM.S.INV(RAND())</f>
        <v>0.51905978990680923</v>
      </c>
      <c r="AP710" s="24">
        <f ca="1">SQRT(Inputs!$B$38)*I710+SQRT(1-Inputs!$B$38)*_xlfn.NORM.S.INV(RAND())</f>
        <v>0.48587251470896009</v>
      </c>
      <c r="AQ710" s="24">
        <f ca="1">SQRT(Inputs!$B$38)*J710+SQRT(1-Inputs!$B$38)*_xlfn.NORM.S.INV(RAND())</f>
        <v>-1.9263469143863168</v>
      </c>
      <c r="AR710" s="24">
        <f ca="1">SQRT(Inputs!$B$38)*K710+SQRT(1-Inputs!$B$38)*_xlfn.NORM.S.INV(RAND())</f>
        <v>-0.11889934571011218</v>
      </c>
      <c r="AS710" s="24">
        <f ca="1">SQRT(Inputs!$B$38)*L710+SQRT(1-Inputs!$B$38)*_xlfn.NORM.S.INV(RAND())</f>
        <v>0.35732519808878582</v>
      </c>
      <c r="AT710" s="24">
        <f ca="1">SQRT(Inputs!$B$38)*M710+SQRT(1-Inputs!$B$38)*_xlfn.NORM.S.INV(RAND())</f>
        <v>0.35484827913699335</v>
      </c>
      <c r="AU710" s="15">
        <f ca="1">Inputs!$B$6*EXP($B$8-0.5*C$5^2+C$5*N710)</f>
        <v>5040.2019917317793</v>
      </c>
      <c r="AV710" s="15">
        <f t="shared" ca="1" si="365"/>
        <v>8029.1522896635843</v>
      </c>
      <c r="AW710" s="15">
        <f t="shared" ca="1" si="366"/>
        <v>11023.573770585823</v>
      </c>
      <c r="AX710" s="15">
        <f t="shared" ca="1" si="367"/>
        <v>14320.510516007516</v>
      </c>
      <c r="AY710" s="15">
        <f t="shared" ca="1" si="368"/>
        <v>18374.25444621826</v>
      </c>
      <c r="AZ710" s="15">
        <f t="shared" ca="1" si="369"/>
        <v>23281.255903829715</v>
      </c>
      <c r="BA710" s="15">
        <f t="shared" ca="1" si="370"/>
        <v>27574.916945616431</v>
      </c>
      <c r="BB710" s="15">
        <f t="shared" ca="1" si="371"/>
        <v>31475.538310787149</v>
      </c>
      <c r="BC710" s="15">
        <f t="shared" ca="1" si="372"/>
        <v>39381.27222347138</v>
      </c>
      <c r="BD710" s="15">
        <f t="shared" ca="1" si="373"/>
        <v>44900.693634440955</v>
      </c>
      <c r="BE710" s="15">
        <f t="shared" ca="1" si="374"/>
        <v>62507.246614578769</v>
      </c>
      <c r="BF710" s="15">
        <f ca="1">Inputs!$B$13*EXP($B$9-0.5*C$6^2+C$6*Y710)</f>
        <v>14233.031489240604</v>
      </c>
      <c r="BG710" s="15">
        <f t="shared" ca="1" si="375"/>
        <v>20837.052134927508</v>
      </c>
      <c r="BH710" s="15">
        <f t="shared" ca="1" si="376"/>
        <v>20368.593736447747</v>
      </c>
      <c r="BI710" s="15">
        <f t="shared" ca="1" si="377"/>
        <v>18676.766772218463</v>
      </c>
      <c r="BJ710" s="15">
        <f t="shared" ca="1" si="378"/>
        <v>30426.049275902104</v>
      </c>
      <c r="BK710" s="15">
        <f t="shared" ca="1" si="379"/>
        <v>36004.999870190717</v>
      </c>
      <c r="BL710" s="15">
        <f t="shared" ca="1" si="380"/>
        <v>43358.986117698216</v>
      </c>
      <c r="BM710" s="15">
        <f t="shared" ca="1" si="381"/>
        <v>40794.583381264863</v>
      </c>
      <c r="BN710" s="15">
        <f t="shared" ca="1" si="382"/>
        <v>46806.498053135503</v>
      </c>
      <c r="BO710" s="15">
        <f t="shared" ca="1" si="383"/>
        <v>52447.679138979838</v>
      </c>
      <c r="BP710" s="15">
        <f t="shared" ca="1" si="384"/>
        <v>65207.738399391768</v>
      </c>
      <c r="BQ710" s="15">
        <f ca="1">Inputs!$B$20*EXP($B$10-0.5*C$7^2+C$7*AJ710)</f>
        <v>2696.7633387540859</v>
      </c>
      <c r="BR710" s="15">
        <f t="shared" ca="1" si="385"/>
        <v>4054.1373138078889</v>
      </c>
      <c r="BS710" s="15">
        <f t="shared" ca="1" si="386"/>
        <v>5149.9424175299082</v>
      </c>
      <c r="BT710" s="15">
        <f t="shared" ca="1" si="387"/>
        <v>6979.4541056616081</v>
      </c>
      <c r="BU710" s="15">
        <f t="shared" ca="1" si="388"/>
        <v>6580.2754329550689</v>
      </c>
      <c r="BV710" s="15">
        <f t="shared" ca="1" si="389"/>
        <v>10290.800641519872</v>
      </c>
      <c r="BW710" s="15">
        <f t="shared" ca="1" si="390"/>
        <v>15915.560099255386</v>
      </c>
      <c r="BX710" s="15">
        <f t="shared" ca="1" si="391"/>
        <v>15129.245285925334</v>
      </c>
      <c r="BY710" s="15">
        <f t="shared" ca="1" si="392"/>
        <v>20721.850765789142</v>
      </c>
      <c r="BZ710" s="15">
        <f t="shared" ca="1" si="393"/>
        <v>31049.720479265503</v>
      </c>
      <c r="CA710" s="15">
        <f t="shared" ca="1" si="394"/>
        <v>46454.246897646255</v>
      </c>
      <c r="CB710" s="15">
        <f ca="1">(AU710*DCF!C$10-DCF!C$5*MAX(AU710*DCF!C$10,0)-MAX(AU710-Inputs!$B$6,0)/Inputs!$B$10)*DCF!C$6</f>
        <v>1042.5184165595219</v>
      </c>
      <c r="CC710" s="15">
        <f ca="1">(AV710*DCF!D$10-DCF!D$5*MAX(AV710*DCF!D$10,0)-MAX(AV710-AU710,0)/Inputs!$B$10)*DCF!D$6</f>
        <v>1228.2741711200258</v>
      </c>
      <c r="CD710" s="15">
        <f ca="1">(AW710*DCF!E$10-DCF!E$5*MAX(AW710*DCF!E$10,0)-MAX(AW710-AV710,0)/Inputs!$B$10)*DCF!E$6</f>
        <v>1870.6999815827858</v>
      </c>
      <c r="CE710" s="15">
        <f ca="1">(AX710*DCF!F$10-DCF!F$5*MAX(AX710*DCF!F$10,0)-MAX(AX710-AW710,0)/Inputs!$B$10)*DCF!F$6</f>
        <v>2440.1338272132239</v>
      </c>
      <c r="CF710" s="15">
        <f ca="1">(AY710*DCF!G$10-DCF!G$5*MAX(AY710*DCF!G$10,0)-MAX(AY710-AX710,0)/Inputs!$B$10)*DCF!G$6</f>
        <v>3006.628964410364</v>
      </c>
      <c r="CG710" s="15">
        <f ca="1">(AZ710*DCF!H$10-DCF!H$5*MAX(AZ710*DCF!H$10,0)-MAX(AZ710-AY710,0)/Inputs!$B$10)*DCF!H$6</f>
        <v>3648.7464545209509</v>
      </c>
      <c r="CH710" s="15">
        <f ca="1">(BA710*DCF!I$10-DCF!I$5*MAX(BA710*DCF!I$10,0)-MAX(BA710-AZ710,0)/Inputs!$B$10)*DCF!I$6</f>
        <v>4332.6205427890018</v>
      </c>
      <c r="CI710" s="15">
        <f ca="1">(BB710*DCF!J$10-DCF!J$5*MAX(BB710*DCF!J$10,0)-MAX(BB710-BA710,0)/Inputs!$B$10)*DCF!J$6</f>
        <v>4810.2005167782172</v>
      </c>
      <c r="CJ710" s="15">
        <f ca="1">(BC710*DCF!K$10-DCF!K$5*MAX(BC710*DCF!K$10,0)-MAX(BC710-BB710,0)/Inputs!$B$10)*DCF!K$6</f>
        <v>5233.0699607150009</v>
      </c>
      <c r="CK710" s="15">
        <f ca="1">(BD710*DCF!L$10-DCF!L$5*MAX(BD710*DCF!L$10,0)-MAX(BD710-BC710,0)/Inputs!$B$10)*DCF!L$6</f>
        <v>6058.1278745359459</v>
      </c>
      <c r="CL710" s="15">
        <f ca="1">(BE710*DCF!M$10-DCF!M$5*MAX(BE710*DCF!M$10,0)-MAX(BE710-BD710,0)/Inputs!$B$10)*DCF!M$6</f>
        <v>6717.2900910928784</v>
      </c>
      <c r="CM710" s="15">
        <f ca="1">(BF710*DCF!C$28-DCF!C$5*MAX(BF710*DCF!C$28,0)-MAX(BF710-Inputs!$B$13,0)/Inputs!$B$17)*DCF!C$6</f>
        <v>3686.5457693422009</v>
      </c>
      <c r="CN710" s="15">
        <f ca="1">(BG710*DCF!D$28-DCF!D$5*MAX(BG710*DCF!D$28,0)-MAX(BG710-BF710,0)/Inputs!$B$17)*DCF!D$6</f>
        <v>4728.05203997233</v>
      </c>
      <c r="CO710" s="15">
        <f ca="1">(BH710*DCF!E$28-DCF!E$5*MAX(BH710*DCF!E$28,0)-MAX(BH710-BG710,0)/Inputs!$B$17)*DCF!E$6</f>
        <v>5768.7484383743667</v>
      </c>
      <c r="CP710" s="15">
        <f ca="1">(BI710*DCF!F$28-DCF!F$5*MAX(BI710*DCF!F$28,0)-MAX(BI710-BH710,0)/Inputs!$B$17)*DCF!F$6</f>
        <v>5070.2502165122187</v>
      </c>
      <c r="CQ710" s="15">
        <f ca="1">(BJ710*DCF!G$28-DCF!G$5*MAX(BJ710*DCF!G$28,0)-MAX(BJ710-BI710,0)/Inputs!$B$17)*DCF!G$6</f>
        <v>5918.1560780226973</v>
      </c>
      <c r="CR710" s="15">
        <f ca="1">(BK710*DCF!H$28-DCF!H$5*MAX(BK710*DCF!H$28,0)-MAX(BK710-BJ710,0)/Inputs!$B$17)*DCF!H$6</f>
        <v>8037.6213440861939</v>
      </c>
      <c r="CS710" s="15">
        <f ca="1">(BL710*DCF!I$28-DCF!I$5*MAX(BL710*DCF!I$28,0)-MAX(BL710-BK710,0)/Inputs!$B$17)*DCF!I$6</f>
        <v>9140.4747917156365</v>
      </c>
      <c r="CT710" s="15">
        <f ca="1">(BM710*DCF!J$28-DCF!J$5*MAX(BM710*DCF!J$28,0)-MAX(BM710-BL710,0)/Inputs!$B$17)*DCF!J$6</f>
        <v>9100.5787143575508</v>
      </c>
      <c r="CU710" s="15">
        <f ca="1">(BN710*DCF!K$28-DCF!K$5*MAX(BN710*DCF!K$28,0)-MAX(BN710-BM710,0)/Inputs!$B$17)*DCF!K$6</f>
        <v>9148.3681152183399</v>
      </c>
      <c r="CV710" s="15">
        <f ca="1">(BO710*DCF!L$28-DCF!L$5*MAX(BO710*DCF!L$28,0)-MAX(BO710-BN710,0)/Inputs!$B$17)*DCF!L$6</f>
        <v>9826.1038119284003</v>
      </c>
      <c r="CW710" s="15">
        <f ca="1">(BP710*DCF!M$28-DCF!M$5*MAX(BP710*DCF!M$28,0)-MAX(BP710-BO710,0)/Inputs!$B$17)*DCF!M$6</f>
        <v>10935.088976070017</v>
      </c>
      <c r="CX710" s="15">
        <f ca="1">(BQ710*DCF!C$46-DCF!C$5*MAX(BQ710*DCF!C$46,0)-MAX(BQ710-Inputs!$B$20,0)/Inputs!$B$24)*DCF!C$6</f>
        <v>-622.80908516260638</v>
      </c>
      <c r="CY710" s="15">
        <f ca="1">(BR710*DCF!D$46-DCF!D$5*MAX(BR710*DCF!D$46,0)-MAX(BR710-BQ710,0)/Inputs!$B$24)*DCF!D$6</f>
        <v>-1271.1269036911854</v>
      </c>
      <c r="CZ710" s="15">
        <f ca="1">(BS710*DCF!E$46-DCF!E$5*MAX(BS710*DCF!E$46,0)-MAX(BS710-BR710,0)/Inputs!$B$24)*DCF!E$6</f>
        <v>-1040.92586244526</v>
      </c>
      <c r="DA710" s="15">
        <f ca="1">(BT710*DCF!F$46-DCF!F$5*MAX(BT710*DCF!F$46,0)-MAX(BT710-BS710,0)/Inputs!$B$24)*DCF!F$6</f>
        <v>-1174.4710163743582</v>
      </c>
      <c r="DB710" s="15">
        <f ca="1">(BU710*DCF!G$46-DCF!G$5*MAX(BU710*DCF!G$46,0)-MAX(BU710-BT710,0)/Inputs!$B$24)*DCF!G$6</f>
        <v>-221.34746452781638</v>
      </c>
      <c r="DC710" s="15">
        <f ca="1">(BV710*DCF!H$46-DCF!H$5*MAX(BV710*DCF!H$46,0)-MAX(BV710-BU710,0)/Inputs!$B$24)*DCF!H$6</f>
        <v>-1153.0229737963627</v>
      </c>
      <c r="DD710" s="15">
        <f ca="1">(BW710*DCF!I$46-DCF!I$5*MAX(BW710*DCF!I$46,0)-MAX(BW710-BV710,0)/Inputs!$B$24)*DCF!I$6</f>
        <v>-1247.0748145152475</v>
      </c>
      <c r="DE710" s="15">
        <f ca="1">(BX710*DCF!J$46-DCF!J$5*MAX(BX710*DCF!J$46,0)-MAX(BX710-BW710,0)/Inputs!$B$24)*DCF!J$6</f>
        <v>634.62999008960196</v>
      </c>
      <c r="DF710" s="15">
        <f ca="1">(BY710*DCF!K$46-DCF!K$5*MAX(BY710*DCF!K$46,0)-MAX(BY710-BX710,0)/Inputs!$B$24)*DCF!K$6</f>
        <v>-186.33816379427662</v>
      </c>
      <c r="DG710" s="15">
        <f ca="1">(BZ710*DCF!L$46-DCF!L$5*MAX(BZ710*DCF!L$46,0)-MAX(BZ710-BY710,0)/Inputs!$B$24)*DCF!L$6</f>
        <v>-190.90756029649143</v>
      </c>
      <c r="DH710" s="15">
        <f ca="1">(CA710*DCF!M$46-DCF!M$5*MAX(CA710*DCF!M$46,0)-MAX(CA710-BZ710,0)/Inputs!$B$24)*DCF!M$6</f>
        <v>421.41886518268603</v>
      </c>
      <c r="DI710" s="15">
        <f ca="1">SUM(CB710:CL710)+BE710*DCF!M$10*(1+Inputs!$B$30)*(1-Inputs!$B$33)*(1-Inputs!$B$30/Inputs!$B$31)/(Inputs!$B$29-Inputs!$B$30)*DCF!M$6</f>
        <v>214346.80470245625</v>
      </c>
      <c r="DJ710" s="15">
        <f ca="1">SUM(CM710:CW710)+BP710*DCF!M$28*(1+Inputs!$B$30)*(1-Inputs!$B$33)*(1-Inputs!$B$30/Inputs!$B$31)/(Inputs!$B$29-Inputs!$B$30)*DCF!M$6</f>
        <v>323325.31929370645</v>
      </c>
      <c r="DK710" s="15">
        <f ca="1">SUM(CX710:DH710)+CA710*DCF!M$46*(1+Inputs!$B$30)*(1-Inputs!$B$33)*(1-Inputs!$B$30/Inputs!$B$31)/(Inputs!$B$29-Inputs!$B$30)*DCF!M$6</f>
        <v>65771.793571763177</v>
      </c>
      <c r="DM710" s="15">
        <f ca="1">DI710+DJ710+DK710+Inputs!$B$34+Inputs!$B$36-Inputs!$B$35</f>
        <v>680294.91756792588</v>
      </c>
    </row>
    <row r="711" spans="1:117" x14ac:dyDescent="0.75">
      <c r="A711" s="11">
        <v>698</v>
      </c>
      <c r="C711" s="24">
        <f t="shared" ca="1" si="399"/>
        <v>-0.30228511692805848</v>
      </c>
      <c r="D711" s="24">
        <f t="shared" ca="1" si="399"/>
        <v>1.0218087220923515</v>
      </c>
      <c r="E711" s="24">
        <f t="shared" ca="1" si="399"/>
        <v>2.0410777569322693</v>
      </c>
      <c r="F711" s="24">
        <f t="shared" ca="1" si="399"/>
        <v>-0.16139536110248973</v>
      </c>
      <c r="G711" s="24">
        <f t="shared" ca="1" si="399"/>
        <v>-0.46193777237794648</v>
      </c>
      <c r="H711" s="24">
        <f t="shared" ca="1" si="399"/>
        <v>0.33265902079854903</v>
      </c>
      <c r="I711" s="24">
        <f t="shared" ca="1" si="399"/>
        <v>1.9534410348191746</v>
      </c>
      <c r="J711" s="24">
        <f t="shared" ca="1" si="399"/>
        <v>-0.89777599424283439</v>
      </c>
      <c r="K711" s="24">
        <f t="shared" ca="1" si="399"/>
        <v>1.2855611437853383</v>
      </c>
      <c r="L711" s="24">
        <f t="shared" ca="1" si="399"/>
        <v>2.781575144660994</v>
      </c>
      <c r="M711" s="24">
        <f t="shared" ca="1" si="399"/>
        <v>0.8429929523693801</v>
      </c>
      <c r="N711" s="24">
        <f ca="1">SQRT(Inputs!$B$38)*C711+SQRT(1-Inputs!$B$38)*_xlfn.NORM.S.INV(RAND())</f>
        <v>6.5968443977170332E-2</v>
      </c>
      <c r="O711" s="24">
        <f ca="1">SQRT(Inputs!$B$38)*D711+SQRT(1-Inputs!$B$38)*_xlfn.NORM.S.INV(RAND())</f>
        <v>-1.125975815030785</v>
      </c>
      <c r="P711" s="24">
        <f ca="1">SQRT(Inputs!$B$38)*E711+SQRT(1-Inputs!$B$38)*_xlfn.NORM.S.INV(RAND())</f>
        <v>1.6087712692593648</v>
      </c>
      <c r="Q711" s="24">
        <f ca="1">SQRT(Inputs!$B$38)*F711+SQRT(1-Inputs!$B$38)*_xlfn.NORM.S.INV(RAND())</f>
        <v>-0.61767315522519484</v>
      </c>
      <c r="R711" s="24">
        <f ca="1">SQRT(Inputs!$B$38)*G711+SQRT(1-Inputs!$B$38)*_xlfn.NORM.S.INV(RAND())</f>
        <v>-0.72166861325931919</v>
      </c>
      <c r="S711" s="24">
        <f ca="1">SQRT(Inputs!$B$38)*H711+SQRT(1-Inputs!$B$38)*_xlfn.NORM.S.INV(RAND())</f>
        <v>-0.11901462575684085</v>
      </c>
      <c r="T711" s="24">
        <f ca="1">SQRT(Inputs!$B$38)*I711+SQRT(1-Inputs!$B$38)*_xlfn.NORM.S.INV(RAND())</f>
        <v>0.34099713906417173</v>
      </c>
      <c r="U711" s="24">
        <f ca="1">SQRT(Inputs!$B$38)*J711+SQRT(1-Inputs!$B$38)*_xlfn.NORM.S.INV(RAND())</f>
        <v>0.1577982793915505</v>
      </c>
      <c r="V711" s="24">
        <f ca="1">SQRT(Inputs!$B$38)*K711+SQRT(1-Inputs!$B$38)*_xlfn.NORM.S.INV(RAND())</f>
        <v>0.32575096563917588</v>
      </c>
      <c r="W711" s="24">
        <f ca="1">SQRT(Inputs!$B$38)*L711+SQRT(1-Inputs!$B$38)*_xlfn.NORM.S.INV(RAND())</f>
        <v>1.9767754707017622</v>
      </c>
      <c r="X711" s="24">
        <f ca="1">SQRT(Inputs!$B$38)*M711+SQRT(1-Inputs!$B$38)*_xlfn.NORM.S.INV(RAND())</f>
        <v>0.85081438772290685</v>
      </c>
      <c r="Y711" s="24">
        <f ca="1">SQRT(Inputs!$B$38)*C711+SQRT(1-Inputs!$B$38)*_xlfn.NORM.S.INV(RAND())</f>
        <v>-0.39080672933374305</v>
      </c>
      <c r="Z711" s="24">
        <f ca="1">SQRT(Inputs!$B$38)*D711+SQRT(1-Inputs!$B$38)*_xlfn.NORM.S.INV(RAND())</f>
        <v>1.2370102596327306</v>
      </c>
      <c r="AA711" s="24">
        <f ca="1">SQRT(Inputs!$B$38)*E711+SQRT(1-Inputs!$B$38)*_xlfn.NORM.S.INV(RAND())</f>
        <v>0.7212176767835321</v>
      </c>
      <c r="AB711" s="24">
        <f ca="1">SQRT(Inputs!$B$38)*F711+SQRT(1-Inputs!$B$38)*_xlfn.NORM.S.INV(RAND())</f>
        <v>0.92141520678598388</v>
      </c>
      <c r="AC711" s="24">
        <f ca="1">SQRT(Inputs!$B$38)*G711+SQRT(1-Inputs!$B$38)*_xlfn.NORM.S.INV(RAND())</f>
        <v>0.19667251422804155</v>
      </c>
      <c r="AD711" s="24">
        <f ca="1">SQRT(Inputs!$B$38)*H711+SQRT(1-Inputs!$B$38)*_xlfn.NORM.S.INV(RAND())</f>
        <v>1.4945993285259349</v>
      </c>
      <c r="AE711" s="24">
        <f ca="1">SQRT(Inputs!$B$38)*I711+SQRT(1-Inputs!$B$38)*_xlfn.NORM.S.INV(RAND())</f>
        <v>1.3285297122882418</v>
      </c>
      <c r="AF711" s="24">
        <f ca="1">SQRT(Inputs!$B$38)*J711+SQRT(1-Inputs!$B$38)*_xlfn.NORM.S.INV(RAND())</f>
        <v>-0.34519812738280586</v>
      </c>
      <c r="AG711" s="24">
        <f ca="1">SQRT(Inputs!$B$38)*K711+SQRT(1-Inputs!$B$38)*_xlfn.NORM.S.INV(RAND())</f>
        <v>1.4329829567875962</v>
      </c>
      <c r="AH711" s="24">
        <f ca="1">SQRT(Inputs!$B$38)*L711+SQRT(1-Inputs!$B$38)*_xlfn.NORM.S.INV(RAND())</f>
        <v>1.0390258987476169</v>
      </c>
      <c r="AI711" s="24">
        <f ca="1">SQRT(Inputs!$B$38)*M711+SQRT(1-Inputs!$B$38)*_xlfn.NORM.S.INV(RAND())</f>
        <v>0.46695409846108243</v>
      </c>
      <c r="AJ711" s="24">
        <f ca="1">SQRT(Inputs!$B$38)*C711+SQRT(1-Inputs!$B$38)*_xlfn.NORM.S.INV(RAND())</f>
        <v>0.2970894234280429</v>
      </c>
      <c r="AK711" s="24">
        <f ca="1">SQRT(Inputs!$B$38)*D711+SQRT(1-Inputs!$B$38)*_xlfn.NORM.S.INV(RAND())</f>
        <v>0.6518311094580963</v>
      </c>
      <c r="AL711" s="24">
        <f ca="1">SQRT(Inputs!$B$38)*E711+SQRT(1-Inputs!$B$38)*_xlfn.NORM.S.INV(RAND())</f>
        <v>2.4515730348071765</v>
      </c>
      <c r="AM711" s="24">
        <f ca="1">SQRT(Inputs!$B$38)*F711+SQRT(1-Inputs!$B$38)*_xlfn.NORM.S.INV(RAND())</f>
        <v>-0.37146082118886675</v>
      </c>
      <c r="AN711" s="24">
        <f ca="1">SQRT(Inputs!$B$38)*G711+SQRT(1-Inputs!$B$38)*_xlfn.NORM.S.INV(RAND())</f>
        <v>-2.1572833740468638</v>
      </c>
      <c r="AO711" s="24">
        <f ca="1">SQRT(Inputs!$B$38)*H711+SQRT(1-Inputs!$B$38)*_xlfn.NORM.S.INV(RAND())</f>
        <v>-1.1129733095332974</v>
      </c>
      <c r="AP711" s="24">
        <f ca="1">SQRT(Inputs!$B$38)*I711+SQRT(1-Inputs!$B$38)*_xlfn.NORM.S.INV(RAND())</f>
        <v>0.528362857952972</v>
      </c>
      <c r="AQ711" s="24">
        <f ca="1">SQRT(Inputs!$B$38)*J711+SQRT(1-Inputs!$B$38)*_xlfn.NORM.S.INV(RAND())</f>
        <v>-0.51637929305315955</v>
      </c>
      <c r="AR711" s="24">
        <f ca="1">SQRT(Inputs!$B$38)*K711+SQRT(1-Inputs!$B$38)*_xlfn.NORM.S.INV(RAND())</f>
        <v>-0.45892984716939444</v>
      </c>
      <c r="AS711" s="24">
        <f ca="1">SQRT(Inputs!$B$38)*L711+SQRT(1-Inputs!$B$38)*_xlfn.NORM.S.INV(RAND())</f>
        <v>8.1488804585271524E-2</v>
      </c>
      <c r="AT711" s="24">
        <f ca="1">SQRT(Inputs!$B$38)*M711+SQRT(1-Inputs!$B$38)*_xlfn.NORM.S.INV(RAND())</f>
        <v>5.4527671075797812E-2</v>
      </c>
      <c r="AU711" s="15">
        <f ca="1">Inputs!$B$6*EXP($B$8-0.5*C$5^2+C$5*N711)</f>
        <v>5015.5127131269555</v>
      </c>
      <c r="AV711" s="15">
        <f t="shared" ca="1" si="365"/>
        <v>5173.5755890100645</v>
      </c>
      <c r="AW711" s="15">
        <f t="shared" ca="1" si="366"/>
        <v>7836.9726362884285</v>
      </c>
      <c r="AX711" s="15">
        <f t="shared" ca="1" si="367"/>
        <v>8857.5738288641969</v>
      </c>
      <c r="AY711" s="15">
        <f t="shared" ca="1" si="368"/>
        <v>9949.9057060521664</v>
      </c>
      <c r="AZ711" s="15">
        <f t="shared" ca="1" si="369"/>
        <v>12010.559200503323</v>
      </c>
      <c r="BA711" s="15">
        <f t="shared" ca="1" si="370"/>
        <v>15231.872604444827</v>
      </c>
      <c r="BB711" s="15">
        <f t="shared" ca="1" si="371"/>
        <v>18945.623839433276</v>
      </c>
      <c r="BC711" s="15">
        <f t="shared" ca="1" si="372"/>
        <v>23944.789786645073</v>
      </c>
      <c r="BD711" s="15">
        <f t="shared" ca="1" si="373"/>
        <v>35292.249037860725</v>
      </c>
      <c r="BE711" s="15">
        <f t="shared" ca="1" si="374"/>
        <v>46730.641484377586</v>
      </c>
      <c r="BF711" s="15">
        <f ca="1">Inputs!$B$13*EXP($B$9-0.5*C$6^2+C$6*Y711)</f>
        <v>12799.900797649565</v>
      </c>
      <c r="BG711" s="15">
        <f t="shared" ca="1" si="375"/>
        <v>19500.795160623475</v>
      </c>
      <c r="BH711" s="15">
        <f t="shared" ca="1" si="376"/>
        <v>26853.948343137981</v>
      </c>
      <c r="BI711" s="15">
        <f t="shared" ca="1" si="377"/>
        <v>37882.288341619918</v>
      </c>
      <c r="BJ711" s="15">
        <f t="shared" ca="1" si="378"/>
        <v>47776.641358404457</v>
      </c>
      <c r="BK711" s="15">
        <f t="shared" ca="1" si="379"/>
        <v>71868.762327396529</v>
      </c>
      <c r="BL711" s="15">
        <f t="shared" ca="1" si="380"/>
        <v>104868.13717460567</v>
      </c>
      <c r="BM711" s="15">
        <f t="shared" ca="1" si="381"/>
        <v>123494.54948995855</v>
      </c>
      <c r="BN711" s="15">
        <f t="shared" ca="1" si="382"/>
        <v>180337.86695669161</v>
      </c>
      <c r="BO711" s="15">
        <f t="shared" ca="1" si="383"/>
        <v>250371.42603040813</v>
      </c>
      <c r="BP711" s="15">
        <f t="shared" ca="1" si="384"/>
        <v>324902.24904169422</v>
      </c>
      <c r="BQ711" s="15">
        <f ca="1">Inputs!$B$20*EXP($B$10-0.5*C$7^2+C$7*AJ711)</f>
        <v>4766.1835106230701</v>
      </c>
      <c r="BR711" s="15">
        <f t="shared" ca="1" si="385"/>
        <v>7954.485089812888</v>
      </c>
      <c r="BS711" s="15">
        <f t="shared" ca="1" si="386"/>
        <v>22025.52777367604</v>
      </c>
      <c r="BT711" s="15">
        <f t="shared" ca="1" si="387"/>
        <v>27548.743660098236</v>
      </c>
      <c r="BU711" s="15">
        <f t="shared" ca="1" si="388"/>
        <v>22653.054956383461</v>
      </c>
      <c r="BV711" s="15">
        <f t="shared" ca="1" si="389"/>
        <v>24526.980947131862</v>
      </c>
      <c r="BW711" s="15">
        <f t="shared" ca="1" si="390"/>
        <v>38275.642292098521</v>
      </c>
      <c r="BX711" s="15">
        <f t="shared" ca="1" si="391"/>
        <v>48269.898417522963</v>
      </c>
      <c r="BY711" s="15">
        <f t="shared" ca="1" si="392"/>
        <v>61948.970859815323</v>
      </c>
      <c r="BZ711" s="15">
        <f t="shared" ca="1" si="393"/>
        <v>88235.02626395032</v>
      </c>
      <c r="CA711" s="15">
        <f t="shared" ca="1" si="394"/>
        <v>125150.23337450864</v>
      </c>
      <c r="CB711" s="15">
        <f ca="1">(AU711*DCF!C$10-DCF!C$5*MAX(AU711*DCF!C$10,0)-MAX(AU711-Inputs!$B$6,0)/Inputs!$B$10)*DCF!C$6</f>
        <v>1042.6944555166117</v>
      </c>
      <c r="CC711" s="15">
        <f ca="1">(AV711*DCF!D$10-DCF!D$5*MAX(AV711*DCF!D$10,0)-MAX(AV711-AU711,0)/Inputs!$B$10)*DCF!D$6</f>
        <v>1222.4845045123332</v>
      </c>
      <c r="CD711" s="15">
        <f ca="1">(AW711*DCF!E$10-DCF!E$5*MAX(AW711*DCF!E$10,0)-MAX(AW711-AV711,0)/Inputs!$B$10)*DCF!E$6</f>
        <v>1209.5249168279406</v>
      </c>
      <c r="CE711" s="15">
        <f ca="1">(AX711*DCF!F$10-DCF!F$5*MAX(AX711*DCF!F$10,0)-MAX(AX711-AW711,0)/Inputs!$B$10)*DCF!F$6</f>
        <v>1721.2324461703536</v>
      </c>
      <c r="CF711" s="15">
        <f ca="1">(AY711*DCF!G$10-DCF!G$5*MAX(AY711*DCF!G$10,0)-MAX(AY711-AX711,0)/Inputs!$B$10)*DCF!G$6</f>
        <v>1840.1120002953337</v>
      </c>
      <c r="CG711" s="15">
        <f ca="1">(AZ711*DCF!H$10-DCF!H$5*MAX(AZ711*DCF!H$10,0)-MAX(AZ711-AY711,0)/Inputs!$B$10)*DCF!H$6</f>
        <v>1965.9527136964973</v>
      </c>
      <c r="CH711" s="15">
        <f ca="1">(BA711*DCF!I$10-DCF!I$5*MAX(BA711*DCF!I$10,0)-MAX(BA711-AZ711,0)/Inputs!$B$10)*DCF!I$6</f>
        <v>2253.8992015600743</v>
      </c>
      <c r="CI711" s="15">
        <f ca="1">(BB711*DCF!J$10-DCF!J$5*MAX(BB711*DCF!J$10,0)-MAX(BB711-BA711,0)/Inputs!$B$10)*DCF!J$6</f>
        <v>2688.3552088847337</v>
      </c>
      <c r="CJ711" s="15">
        <f ca="1">(BC711*DCF!K$10-DCF!K$5*MAX(BC711*DCF!K$10,0)-MAX(BC711-BB711,0)/Inputs!$B$10)*DCF!K$6</f>
        <v>3154.9194687921231</v>
      </c>
      <c r="CK711" s="15">
        <f ca="1">(BD711*DCF!L$10-DCF!L$5*MAX(BD711*DCF!L$10,0)-MAX(BD711-BC711,0)/Inputs!$B$10)*DCF!L$6</f>
        <v>3855.3320585970223</v>
      </c>
      <c r="CL711" s="15">
        <f ca="1">(BE711*DCF!M$10-DCF!M$5*MAX(BE711*DCF!M$10,0)-MAX(BE711-BD711,0)/Inputs!$B$10)*DCF!M$6</f>
        <v>5227.8597338399795</v>
      </c>
      <c r="CM711" s="15">
        <f ca="1">(BF711*DCF!C$28-DCF!C$5*MAX(BF711*DCF!C$28,0)-MAX(BF711-Inputs!$B$13,0)/Inputs!$B$17)*DCF!C$6</f>
        <v>3580.1407459556963</v>
      </c>
      <c r="CN711" s="15">
        <f ca="1">(BG711*DCF!D$28-DCF!D$5*MAX(BG711*DCF!D$28,0)-MAX(BG711-BF711,0)/Inputs!$B$17)*DCF!D$6</f>
        <v>4313.8259363415691</v>
      </c>
      <c r="CO711" s="15">
        <f ca="1">(BH711*DCF!E$28-DCF!E$5*MAX(BH711*DCF!E$28,0)-MAX(BH711-BG711,0)/Inputs!$B$17)*DCF!E$6</f>
        <v>6156.3110663680945</v>
      </c>
      <c r="CP711" s="15">
        <f ca="1">(BI711*DCF!F$28-DCF!F$5*MAX(BI711*DCF!F$28,0)-MAX(BI711-BH711,0)/Inputs!$B$17)*DCF!F$6</f>
        <v>8276.1598196675695</v>
      </c>
      <c r="CQ711" s="15">
        <f ca="1">(BJ711*DCF!G$28-DCF!G$5*MAX(BJ711*DCF!G$28,0)-MAX(BJ711-BI711,0)/Inputs!$B$17)*DCF!G$6</f>
        <v>10731.879647621305</v>
      </c>
      <c r="CR711" s="15">
        <f ca="1">(BK711*DCF!H$28-DCF!H$5*MAX(BK711*DCF!H$28,0)-MAX(BK711-BJ711,0)/Inputs!$B$17)*DCF!H$6</f>
        <v>14030.698343964998</v>
      </c>
      <c r="CS711" s="15">
        <f ca="1">(BL711*DCF!I$28-DCF!I$5*MAX(BL711*DCF!I$28,0)-MAX(BL711-BK711,0)/Inputs!$B$17)*DCF!I$6</f>
        <v>19923.638991485401</v>
      </c>
      <c r="CT711" s="15">
        <f ca="1">(BM711*DCF!J$28-DCF!J$5*MAX(BM711*DCF!J$28,0)-MAX(BM711-BL711,0)/Inputs!$B$17)*DCF!J$6</f>
        <v>25079.826495068959</v>
      </c>
      <c r="CU711" s="15">
        <f ca="1">(BN711*DCF!K$28-DCF!K$5*MAX(BN711*DCF!K$28,0)-MAX(BN711-BM711,0)/Inputs!$B$17)*DCF!K$6</f>
        <v>31121.784536031395</v>
      </c>
      <c r="CV711" s="15">
        <f ca="1">(BO711*DCF!L$28-DCF!L$5*MAX(BO711*DCF!L$28,0)-MAX(BO711-BN711,0)/Inputs!$B$17)*DCF!L$6</f>
        <v>42029.940768504443</v>
      </c>
      <c r="CW711" s="15">
        <f ca="1">(BP711*DCF!M$28-DCF!M$5*MAX(BP711*DCF!M$28,0)-MAX(BP711-BO711,0)/Inputs!$B$17)*DCF!M$6</f>
        <v>53339.980919288813</v>
      </c>
      <c r="CX711" s="15">
        <f ca="1">(BQ711*DCF!C$46-DCF!C$5*MAX(BQ711*DCF!C$46,0)-MAX(BQ711-Inputs!$B$20,0)/Inputs!$B$24)*DCF!C$6</f>
        <v>-1823.6837256048984</v>
      </c>
      <c r="CY711" s="15">
        <f ca="1">(BR711*DCF!D$46-DCF!D$5*MAX(BR711*DCF!D$46,0)-MAX(BR711-BQ711,0)/Inputs!$B$24)*DCF!D$6</f>
        <v>-2718.0669223751679</v>
      </c>
      <c r="CZ711" s="15">
        <f ca="1">(BS711*DCF!E$46-DCF!E$5*MAX(BS711*DCF!E$46,0)-MAX(BS711-BR711,0)/Inputs!$B$24)*DCF!E$6</f>
        <v>-8150.9746648589926</v>
      </c>
      <c r="DA711" s="15">
        <f ca="1">(BT711*DCF!F$46-DCF!F$5*MAX(BT711*DCF!F$46,0)-MAX(BT711-BS711,0)/Inputs!$B$24)*DCF!F$6</f>
        <v>-4017.4511961920934</v>
      </c>
      <c r="DB711" s="15">
        <f ca="1">(BU711*DCF!G$46-DCF!G$5*MAX(BU711*DCF!G$46,0)-MAX(BU711-BT711,0)/Inputs!$B$24)*DCF!G$6</f>
        <v>-762.0040117610987</v>
      </c>
      <c r="DC711" s="15">
        <f ca="1">(BV711*DCF!H$46-DCF!H$5*MAX(BV711*DCF!H$46,0)-MAX(BV711-BU711,0)/Inputs!$B$24)*DCF!H$6</f>
        <v>-582.31101989002457</v>
      </c>
      <c r="DD711" s="15">
        <f ca="1">(BW711*DCF!I$46-DCF!I$5*MAX(BW711*DCF!I$46,0)-MAX(BW711-BV711,0)/Inputs!$B$24)*DCF!I$6</f>
        <v>-3062.7180043851267</v>
      </c>
      <c r="DE711" s="15">
        <f ca="1">(BX711*DCF!J$46-DCF!J$5*MAX(BX711*DCF!J$46,0)-MAX(BX711-BW711,0)/Inputs!$B$24)*DCF!J$6</f>
        <v>-625.52472427534997</v>
      </c>
      <c r="DF711" s="15">
        <f ca="1">(BY711*DCF!K$46-DCF!K$5*MAX(BY711*DCF!K$46,0)-MAX(BY711-BX711,0)/Inputs!$B$24)*DCF!K$6</f>
        <v>187.72338405332533</v>
      </c>
      <c r="DG711" s="15">
        <f ca="1">(BZ711*DCF!L$46-DCF!L$5*MAX(BZ711*DCF!L$46,0)-MAX(BZ711-BY711,0)/Inputs!$B$24)*DCF!L$6</f>
        <v>150.65792318263965</v>
      </c>
      <c r="DH711" s="15">
        <f ca="1">(CA711*DCF!M$46-DCF!M$5*MAX(CA711*DCF!M$46,0)-MAX(CA711-BZ711,0)/Inputs!$B$24)*DCF!M$6</f>
        <v>2093.934147001014</v>
      </c>
      <c r="DI711" s="15">
        <f ca="1">SUM(CB711:CL711)+BE711*DCF!M$10*(1+Inputs!$B$30)*(1-Inputs!$B$33)*(1-Inputs!$B$30/Inputs!$B$31)/(Inputs!$B$29-Inputs!$B$30)*DCF!M$6</f>
        <v>156234.35990847636</v>
      </c>
      <c r="DJ711" s="15">
        <f ca="1">SUM(CM711:CW711)+BP711*DCF!M$28*(1+Inputs!$B$30)*(1-Inputs!$B$33)*(1-Inputs!$B$30/Inputs!$B$31)/(Inputs!$B$29-Inputs!$B$30)*DCF!M$6</f>
        <v>1424193.8612309592</v>
      </c>
      <c r="DK711" s="15">
        <f ca="1">SUM(CX711:DH711)+CA711*DCF!M$46*(1+Inputs!$B$30)*(1-Inputs!$B$33)*(1-Inputs!$B$30/Inputs!$B$31)/(Inputs!$B$29-Inputs!$B$30)*DCF!M$6</f>
        <v>174186.66697476449</v>
      </c>
      <c r="DM711" s="15">
        <f ca="1">DI711+DJ711+DK711+Inputs!$B$34+Inputs!$B$36-Inputs!$B$35</f>
        <v>1831465.8881142002</v>
      </c>
    </row>
    <row r="712" spans="1:117" x14ac:dyDescent="0.75">
      <c r="A712" s="11">
        <v>699</v>
      </c>
      <c r="C712" s="24">
        <f t="shared" ca="1" si="399"/>
        <v>5.4087975013734996E-2</v>
      </c>
      <c r="D712" s="24">
        <f t="shared" ca="1" si="399"/>
        <v>-0.52890454144899524</v>
      </c>
      <c r="E712" s="24">
        <f t="shared" ca="1" si="399"/>
        <v>-3.2465453748566624</v>
      </c>
      <c r="F712" s="24">
        <f t="shared" ca="1" si="399"/>
        <v>-1.1744672908257296</v>
      </c>
      <c r="G712" s="24">
        <f t="shared" ca="1" si="399"/>
        <v>-1.6891788220745805</v>
      </c>
      <c r="H712" s="24">
        <f t="shared" ca="1" si="399"/>
        <v>-0.13153972325200686</v>
      </c>
      <c r="I712" s="24">
        <f t="shared" ca="1" si="399"/>
        <v>-0.55659007592347121</v>
      </c>
      <c r="J712" s="24">
        <f t="shared" ca="1" si="399"/>
        <v>-0.89438985601869203</v>
      </c>
      <c r="K712" s="24">
        <f t="shared" ca="1" si="399"/>
        <v>-1.0942281922099177</v>
      </c>
      <c r="L712" s="24">
        <f t="shared" ca="1" si="399"/>
        <v>1.0721802690082538</v>
      </c>
      <c r="M712" s="24">
        <f t="shared" ca="1" si="399"/>
        <v>-0.45982861024452626</v>
      </c>
      <c r="N712" s="24">
        <f ca="1">SQRT(Inputs!$B$38)*C712+SQRT(1-Inputs!$B$38)*_xlfn.NORM.S.INV(RAND())</f>
        <v>-0.44963667221938858</v>
      </c>
      <c r="O712" s="24">
        <f ca="1">SQRT(Inputs!$B$38)*D712+SQRT(1-Inputs!$B$38)*_xlfn.NORM.S.INV(RAND())</f>
        <v>-0.13543558672683512</v>
      </c>
      <c r="P712" s="24">
        <f ca="1">SQRT(Inputs!$B$38)*E712+SQRT(1-Inputs!$B$38)*_xlfn.NORM.S.INV(RAND())</f>
        <v>-2.8780392759645936</v>
      </c>
      <c r="Q712" s="24">
        <f ca="1">SQRT(Inputs!$B$38)*F712+SQRT(1-Inputs!$B$38)*_xlfn.NORM.S.INV(RAND())</f>
        <v>0.13021699656409824</v>
      </c>
      <c r="R712" s="24">
        <f ca="1">SQRT(Inputs!$B$38)*G712+SQRT(1-Inputs!$B$38)*_xlfn.NORM.S.INV(RAND())</f>
        <v>-0.70542983759847055</v>
      </c>
      <c r="S712" s="24">
        <f ca="1">SQRT(Inputs!$B$38)*H712+SQRT(1-Inputs!$B$38)*_xlfn.NORM.S.INV(RAND())</f>
        <v>-0.12942561929102575</v>
      </c>
      <c r="T712" s="24">
        <f ca="1">SQRT(Inputs!$B$38)*I712+SQRT(1-Inputs!$B$38)*_xlfn.NORM.S.INV(RAND())</f>
        <v>0.88808200917146807</v>
      </c>
      <c r="U712" s="24">
        <f ca="1">SQRT(Inputs!$B$38)*J712+SQRT(1-Inputs!$B$38)*_xlfn.NORM.S.INV(RAND())</f>
        <v>-0.26487233527386284</v>
      </c>
      <c r="V712" s="24">
        <f ca="1">SQRT(Inputs!$B$38)*K712+SQRT(1-Inputs!$B$38)*_xlfn.NORM.S.INV(RAND())</f>
        <v>-0.59924423699222884</v>
      </c>
      <c r="W712" s="24">
        <f ca="1">SQRT(Inputs!$B$38)*L712+SQRT(1-Inputs!$B$38)*_xlfn.NORM.S.INV(RAND())</f>
        <v>0.38757479050606425</v>
      </c>
      <c r="X712" s="24">
        <f ca="1">SQRT(Inputs!$B$38)*M712+SQRT(1-Inputs!$B$38)*_xlfn.NORM.S.INV(RAND())</f>
        <v>-0.20667968484770641</v>
      </c>
      <c r="Y712" s="24">
        <f ca="1">SQRT(Inputs!$B$38)*C712+SQRT(1-Inputs!$B$38)*_xlfn.NORM.S.INV(RAND())</f>
        <v>0.94915992723952824</v>
      </c>
      <c r="Z712" s="24">
        <f ca="1">SQRT(Inputs!$B$38)*D712+SQRT(1-Inputs!$B$38)*_xlfn.NORM.S.INV(RAND())</f>
        <v>-0.97867748421655798</v>
      </c>
      <c r="AA712" s="24">
        <f ca="1">SQRT(Inputs!$B$38)*E712+SQRT(1-Inputs!$B$38)*_xlfn.NORM.S.INV(RAND())</f>
        <v>-1.7290304289642899</v>
      </c>
      <c r="AB712" s="24">
        <f ca="1">SQRT(Inputs!$B$38)*F712+SQRT(1-Inputs!$B$38)*_xlfn.NORM.S.INV(RAND())</f>
        <v>0.99549753702156707</v>
      </c>
      <c r="AC712" s="24">
        <f ca="1">SQRT(Inputs!$B$38)*G712+SQRT(1-Inputs!$B$38)*_xlfn.NORM.S.INV(RAND())</f>
        <v>-0.47734910955427495</v>
      </c>
      <c r="AD712" s="24">
        <f ca="1">SQRT(Inputs!$B$38)*H712+SQRT(1-Inputs!$B$38)*_xlfn.NORM.S.INV(RAND())</f>
        <v>0.73789884407528716</v>
      </c>
      <c r="AE712" s="24">
        <f ca="1">SQRT(Inputs!$B$38)*I712+SQRT(1-Inputs!$B$38)*_xlfn.NORM.S.INV(RAND())</f>
        <v>-0.45767646628040493</v>
      </c>
      <c r="AF712" s="24">
        <f ca="1">SQRT(Inputs!$B$38)*J712+SQRT(1-Inputs!$B$38)*_xlfn.NORM.S.INV(RAND())</f>
        <v>0.36734054703386099</v>
      </c>
      <c r="AG712" s="24">
        <f ca="1">SQRT(Inputs!$B$38)*K712+SQRT(1-Inputs!$B$38)*_xlfn.NORM.S.INV(RAND())</f>
        <v>-1.1302685660675287</v>
      </c>
      <c r="AH712" s="24">
        <f ca="1">SQRT(Inputs!$B$38)*L712+SQRT(1-Inputs!$B$38)*_xlfn.NORM.S.INV(RAND())</f>
        <v>2.0135307166040439</v>
      </c>
      <c r="AI712" s="24">
        <f ca="1">SQRT(Inputs!$B$38)*M712+SQRT(1-Inputs!$B$38)*_xlfn.NORM.S.INV(RAND())</f>
        <v>-0.17860559389125424</v>
      </c>
      <c r="AJ712" s="24">
        <f ca="1">SQRT(Inputs!$B$38)*C712+SQRT(1-Inputs!$B$38)*_xlfn.NORM.S.INV(RAND())</f>
        <v>-0.64030998193182731</v>
      </c>
      <c r="AK712" s="24">
        <f ca="1">SQRT(Inputs!$B$38)*D712+SQRT(1-Inputs!$B$38)*_xlfn.NORM.S.INV(RAND())</f>
        <v>-0.89349279149959737</v>
      </c>
      <c r="AL712" s="24">
        <f ca="1">SQRT(Inputs!$B$38)*E712+SQRT(1-Inputs!$B$38)*_xlfn.NORM.S.INV(RAND())</f>
        <v>-1.8158882729616603</v>
      </c>
      <c r="AM712" s="24">
        <f ca="1">SQRT(Inputs!$B$38)*F712+SQRT(1-Inputs!$B$38)*_xlfn.NORM.S.INV(RAND())</f>
        <v>-0.53253733820555693</v>
      </c>
      <c r="AN712" s="24">
        <f ca="1">SQRT(Inputs!$B$38)*G712+SQRT(1-Inputs!$B$38)*_xlfn.NORM.S.INV(RAND())</f>
        <v>-2.0820568947323572</v>
      </c>
      <c r="AO712" s="24">
        <f ca="1">SQRT(Inputs!$B$38)*H712+SQRT(1-Inputs!$B$38)*_xlfn.NORM.S.INV(RAND())</f>
        <v>1.0785545030258803</v>
      </c>
      <c r="AP712" s="24">
        <f ca="1">SQRT(Inputs!$B$38)*I712+SQRT(1-Inputs!$B$38)*_xlfn.NORM.S.INV(RAND())</f>
        <v>-0.89680891058225976</v>
      </c>
      <c r="AQ712" s="24">
        <f ca="1">SQRT(Inputs!$B$38)*J712+SQRT(1-Inputs!$B$38)*_xlfn.NORM.S.INV(RAND())</f>
        <v>-0.26842072694894514</v>
      </c>
      <c r="AR712" s="24">
        <f ca="1">SQRT(Inputs!$B$38)*K712+SQRT(1-Inputs!$B$38)*_xlfn.NORM.S.INV(RAND())</f>
        <v>1.2933367010569983</v>
      </c>
      <c r="AS712" s="24">
        <f ca="1">SQRT(Inputs!$B$38)*L712+SQRT(1-Inputs!$B$38)*_xlfn.NORM.S.INV(RAND())</f>
        <v>0.69883224469289851</v>
      </c>
      <c r="AT712" s="24">
        <f ca="1">SQRT(Inputs!$B$38)*M712+SQRT(1-Inputs!$B$38)*_xlfn.NORM.S.INV(RAND())</f>
        <v>0.61376451010009359</v>
      </c>
      <c r="AU712" s="15">
        <f ca="1">Inputs!$B$6*EXP($B$8-0.5*C$5^2+C$5*N712)</f>
        <v>4613.8980619527138</v>
      </c>
      <c r="AV712" s="15">
        <f t="shared" ca="1" si="365"/>
        <v>5505.4724163935234</v>
      </c>
      <c r="AW712" s="15">
        <f t="shared" ca="1" si="366"/>
        <v>4553.2666427638078</v>
      </c>
      <c r="AX712" s="15">
        <f t="shared" ca="1" si="367"/>
        <v>5650.2583972238717</v>
      </c>
      <c r="AY712" s="15">
        <f t="shared" ca="1" si="368"/>
        <v>6359.1069625670707</v>
      </c>
      <c r="AZ712" s="15">
        <f t="shared" ca="1" si="369"/>
        <v>7667.3006868168459</v>
      </c>
      <c r="BA712" s="15">
        <f t="shared" ca="1" si="370"/>
        <v>10296.729047701809</v>
      </c>
      <c r="BB712" s="15">
        <f t="shared" ca="1" si="371"/>
        <v>12276.193676510906</v>
      </c>
      <c r="BC712" s="15">
        <f t="shared" ca="1" si="372"/>
        <v>14190.177660991945</v>
      </c>
      <c r="BD712" s="15">
        <f t="shared" ca="1" si="373"/>
        <v>18026.070578492265</v>
      </c>
      <c r="BE712" s="15">
        <f t="shared" ca="1" si="374"/>
        <v>21676.720563845993</v>
      </c>
      <c r="BF712" s="15">
        <f ca="1">Inputs!$B$13*EXP($B$9-0.5*C$6^2+C$6*Y712)</f>
        <v>16694.556622646869</v>
      </c>
      <c r="BG712" s="15">
        <f t="shared" ca="1" si="375"/>
        <v>17052.645848221277</v>
      </c>
      <c r="BH712" s="15">
        <f t="shared" ca="1" si="376"/>
        <v>15640.617587705865</v>
      </c>
      <c r="BI712" s="15">
        <f t="shared" ca="1" si="377"/>
        <v>22316.911409326942</v>
      </c>
      <c r="BJ712" s="15">
        <f t="shared" ca="1" si="378"/>
        <v>25539.868781170091</v>
      </c>
      <c r="BK712" s="15">
        <f t="shared" ca="1" si="379"/>
        <v>34657.906188453722</v>
      </c>
      <c r="BL712" s="15">
        <f t="shared" ca="1" si="380"/>
        <v>40121.426017411228</v>
      </c>
      <c r="BM712" s="15">
        <f t="shared" ca="1" si="381"/>
        <v>51620.597019778907</v>
      </c>
      <c r="BN712" s="15">
        <f t="shared" ca="1" si="382"/>
        <v>55444.715160850581</v>
      </c>
      <c r="BO712" s="15">
        <f t="shared" ca="1" si="383"/>
        <v>86209.161888322153</v>
      </c>
      <c r="BP712" s="15">
        <f t="shared" ca="1" si="384"/>
        <v>103981.7838328869</v>
      </c>
      <c r="BQ712" s="15">
        <f ca="1">Inputs!$B$20*EXP($B$10-0.5*C$7^2+C$7*AJ712)</f>
        <v>3418.0374487836066</v>
      </c>
      <c r="BR712" s="15">
        <f t="shared" ca="1" si="385"/>
        <v>3492.0627536315978</v>
      </c>
      <c r="BS712" s="15">
        <f t="shared" ca="1" si="386"/>
        <v>2838.658294291723</v>
      </c>
      <c r="BT712" s="15">
        <f t="shared" ca="1" si="387"/>
        <v>3403.5899547744402</v>
      </c>
      <c r="BU712" s="15">
        <f t="shared" ca="1" si="388"/>
        <v>2850.1484237592172</v>
      </c>
      <c r="BV712" s="15">
        <f t="shared" ca="1" si="389"/>
        <v>5056.1138362653601</v>
      </c>
      <c r="BW712" s="15">
        <f t="shared" ca="1" si="390"/>
        <v>5835.7430206788167</v>
      </c>
      <c r="BX712" s="15">
        <f t="shared" ca="1" si="391"/>
        <v>7734.6118110535781</v>
      </c>
      <c r="BY712" s="15">
        <f t="shared" ca="1" si="392"/>
        <v>13880.154100244221</v>
      </c>
      <c r="BZ712" s="15">
        <f t="shared" ca="1" si="393"/>
        <v>22145.662924058968</v>
      </c>
      <c r="CA712" s="15">
        <f t="shared" ca="1" si="394"/>
        <v>34692.702966146673</v>
      </c>
      <c r="CB712" s="15">
        <f ca="1">(AU712*DCF!C$10-DCF!C$5*MAX(AU712*DCF!C$10,0)-MAX(AU712-Inputs!$B$6,0)/Inputs!$B$10)*DCF!C$6</f>
        <v>1045.5580395636102</v>
      </c>
      <c r="CC712" s="15">
        <f ca="1">(AV712*DCF!D$10-DCF!D$5*MAX(AV712*DCF!D$10,0)-MAX(AV712-AU712,0)/Inputs!$B$10)*DCF!D$6</f>
        <v>1124.5345309727152</v>
      </c>
      <c r="CD712" s="15">
        <f ca="1">(AW712*DCF!E$10-DCF!E$5*MAX(AW712*DCF!E$10,0)-MAX(AW712-AV712,0)/Inputs!$B$10)*DCF!E$6</f>
        <v>1051.2767859095072</v>
      </c>
      <c r="CE712" s="15">
        <f ca="1">(AX712*DCF!F$10-DCF!F$5*MAX(AX712*DCF!F$10,0)-MAX(AX712-AW712,0)/Inputs!$B$10)*DCF!F$6</f>
        <v>1005.1856169041182</v>
      </c>
      <c r="CF712" s="15">
        <f ca="1">(AY712*DCF!G$10-DCF!G$5*MAX(AY712*DCF!G$10,0)-MAX(AY712-AX712,0)/Inputs!$B$10)*DCF!G$6</f>
        <v>1173.9764909128587</v>
      </c>
      <c r="CG712" s="15">
        <f ca="1">(AZ712*DCF!H$10-DCF!H$5*MAX(AZ712*DCF!H$10,0)-MAX(AZ712-AY712,0)/Inputs!$B$10)*DCF!H$6</f>
        <v>1256.3186797477013</v>
      </c>
      <c r="CH712" s="15">
        <f ca="1">(BA712*DCF!I$10-DCF!I$5*MAX(BA712*DCF!I$10,0)-MAX(BA712-AZ712,0)/Inputs!$B$10)*DCF!I$6</f>
        <v>1449.5183931678741</v>
      </c>
      <c r="CI712" s="15">
        <f ca="1">(BB712*DCF!J$10-DCF!J$5*MAX(BB712*DCF!J$10,0)-MAX(BB712-BA712,0)/Inputs!$B$10)*DCF!J$6</f>
        <v>1806.6680741032155</v>
      </c>
      <c r="CJ712" s="15">
        <f ca="1">(BC712*DCF!K$10-DCF!K$5*MAX(BC712*DCF!K$10,0)-MAX(BC712-BB712,0)/Inputs!$B$10)*DCF!K$6</f>
        <v>2016.4620862180764</v>
      </c>
      <c r="CK712" s="15">
        <f ca="1">(BD712*DCF!L$10-DCF!L$5*MAX(BD712*DCF!L$10,0)-MAX(BD712-BC712,0)/Inputs!$B$10)*DCF!L$6</f>
        <v>2222.6311636518831</v>
      </c>
      <c r="CL712" s="15">
        <f ca="1">(BE712*DCF!M$10-DCF!M$5*MAX(BE712*DCF!M$10,0)-MAX(BE712-BD712,0)/Inputs!$B$10)*DCF!M$6</f>
        <v>2622.7564916646757</v>
      </c>
      <c r="CM712" s="15">
        <f ca="1">(BF712*DCF!C$28-DCF!C$5*MAX(BF712*DCF!C$28,0)-MAX(BF712-Inputs!$B$13,0)/Inputs!$B$17)*DCF!C$6</f>
        <v>3869.3055420017231</v>
      </c>
      <c r="CN712" s="15">
        <f ca="1">(BG712*DCF!D$28-DCF!D$5*MAX(BG712*DCF!D$28,0)-MAX(BG712-BF712,0)/Inputs!$B$17)*DCF!D$6</f>
        <v>4946.0006512203599</v>
      </c>
      <c r="CO712" s="15">
        <f ca="1">(BH712*DCF!E$28-DCF!E$5*MAX(BH712*DCF!E$28,0)-MAX(BH712-BG712,0)/Inputs!$B$17)*DCF!E$6</f>
        <v>4429.701404610777</v>
      </c>
      <c r="CP712" s="15">
        <f ca="1">(BI712*DCF!F$28-DCF!F$5*MAX(BI712*DCF!F$28,0)-MAX(BI712-BH712,0)/Inputs!$B$17)*DCF!F$6</f>
        <v>4842.9287838380224</v>
      </c>
      <c r="CQ712" s="15">
        <f ca="1">(BJ712*DCF!G$28-DCF!G$5*MAX(BJ712*DCF!G$28,0)-MAX(BJ712-BI712,0)/Inputs!$B$17)*DCF!G$6</f>
        <v>6084.4431346878528</v>
      </c>
      <c r="CR712" s="15">
        <f ca="1">(BK712*DCF!H$28-DCF!H$5*MAX(BK712*DCF!H$28,0)-MAX(BK712-BJ712,0)/Inputs!$B$17)*DCF!H$6</f>
        <v>7154.5954430774382</v>
      </c>
      <c r="CS712" s="15">
        <f ca="1">(BL712*DCF!I$28-DCF!I$5*MAX(BL712*DCF!I$28,0)-MAX(BL712-BK712,0)/Inputs!$B$17)*DCF!I$6</f>
        <v>8650.4925888676717</v>
      </c>
      <c r="CT712" s="15">
        <f ca="1">(BM712*DCF!J$28-DCF!J$5*MAX(BM712*DCF!J$28,0)-MAX(BM712-BL712,0)/Inputs!$B$17)*DCF!J$6</f>
        <v>9990.9823526634445</v>
      </c>
      <c r="CU712" s="15">
        <f ca="1">(BN712*DCF!K$28-DCF!K$5*MAX(BN712*DCF!K$28,0)-MAX(BN712-BM712,0)/Inputs!$B$17)*DCF!K$6</f>
        <v>11240.590665046306</v>
      </c>
      <c r="CV712" s="15">
        <f ca="1">(BO712*DCF!L$28-DCF!L$5*MAX(BO712*DCF!L$28,0)-MAX(BO712-BN712,0)/Inputs!$B$17)*DCF!L$6</f>
        <v>13719.488869645294</v>
      </c>
      <c r="CW712" s="15">
        <f ca="1">(BP712*DCF!M$28-DCF!M$5*MAX(BP712*DCF!M$28,0)-MAX(BP712-BO712,0)/Inputs!$B$17)*DCF!M$6</f>
        <v>17706.494414070454</v>
      </c>
      <c r="CX712" s="15">
        <f ca="1">(BQ712*DCF!C$46-DCF!C$5*MAX(BQ712*DCF!C$46,0)-MAX(BQ712-Inputs!$B$20,0)/Inputs!$B$24)*DCF!C$6</f>
        <v>-889.63333633968125</v>
      </c>
      <c r="CY712" s="15">
        <f ca="1">(BR712*DCF!D$46-DCF!D$5*MAX(BR712*DCF!D$46,0)-MAX(BR712-BQ712,0)/Inputs!$B$24)*DCF!D$6</f>
        <v>-627.5996592016088</v>
      </c>
      <c r="CZ712" s="15">
        <f ca="1">(BS712*DCF!E$46-DCF!E$5*MAX(BS712*DCF!E$46,0)-MAX(BS712-BR712,0)/Inputs!$B$24)*DCF!E$6</f>
        <v>-335.67628577489984</v>
      </c>
      <c r="DA712" s="15">
        <f ca="1">(BT712*DCF!F$46-DCF!F$5*MAX(BT712*DCF!F$46,0)-MAX(BT712-BS712,0)/Inputs!$B$24)*DCF!F$6</f>
        <v>-453.58041607777955</v>
      </c>
      <c r="DB712" s="15">
        <f ca="1">(BU712*DCF!G$46-DCF!G$5*MAX(BU712*DCF!G$46,0)-MAX(BU712-BT712,0)/Inputs!$B$24)*DCF!G$6</f>
        <v>-95.873361769560859</v>
      </c>
      <c r="DC712" s="15">
        <f ca="1">(BV712*DCF!H$46-DCF!H$5*MAX(BV712*DCF!H$46,0)-MAX(BV712-BU712,0)/Inputs!$B$24)*DCF!H$6</f>
        <v>-685.49023576195191</v>
      </c>
      <c r="DD712" s="15">
        <f ca="1">(BW712*DCF!I$46-DCF!I$5*MAX(BW712*DCF!I$46,0)-MAX(BW712-BV712,0)/Inputs!$B$24)*DCF!I$6</f>
        <v>-89.022631631908013</v>
      </c>
      <c r="DE712" s="15">
        <f ca="1">(BX712*DCF!J$46-DCF!J$5*MAX(BX712*DCF!J$46,0)-MAX(BX712-BW712,0)/Inputs!$B$24)*DCF!J$6</f>
        <v>-179.10340965492969</v>
      </c>
      <c r="DF712" s="15">
        <f ca="1">(BY712*DCF!K$46-DCF!K$5*MAX(BY712*DCF!K$46,0)-MAX(BY712-BX712,0)/Inputs!$B$24)*DCF!K$6</f>
        <v>-712.61347234009486</v>
      </c>
      <c r="DG712" s="15">
        <f ca="1">(BZ712*DCF!L$46-DCF!L$5*MAX(BZ712*DCF!L$46,0)-MAX(BZ712-BY712,0)/Inputs!$B$24)*DCF!L$6</f>
        <v>-339.68479574108119</v>
      </c>
      <c r="DH712" s="15">
        <f ca="1">(CA712*DCF!M$46-DCF!M$5*MAX(CA712*DCF!M$46,0)-MAX(CA712-BZ712,0)/Inputs!$B$24)*DCF!M$6</f>
        <v>96.735230586447159</v>
      </c>
      <c r="DI712" s="15">
        <f ca="1">SUM(CB712:CL712)+BE712*DCF!M$10*(1+Inputs!$B$30)*(1-Inputs!$B$33)*(1-Inputs!$B$30/Inputs!$B$31)/(Inputs!$B$29-Inputs!$B$30)*DCF!M$6</f>
        <v>77101.486326954211</v>
      </c>
      <c r="DJ712" s="15">
        <f ca="1">SUM(CM712:CW712)+BP712*DCF!M$28*(1+Inputs!$B$30)*(1-Inputs!$B$33)*(1-Inputs!$B$30/Inputs!$B$31)/(Inputs!$B$29-Inputs!$B$30)*DCF!M$6</f>
        <v>478478.5964146186</v>
      </c>
      <c r="DK712" s="15">
        <f ca="1">SUM(CX712:DH712)+CA712*DCF!M$46*(1+Inputs!$B$30)*(1-Inputs!$B$33)*(1-Inputs!$B$30/Inputs!$B$31)/(Inputs!$B$29-Inputs!$B$30)*DCF!M$6</f>
        <v>49327.486025342674</v>
      </c>
      <c r="DM712" s="15">
        <f ca="1">DI712+DJ712+DK712+Inputs!$B$34+Inputs!$B$36-Inputs!$B$35</f>
        <v>681758.56876691547</v>
      </c>
    </row>
    <row r="713" spans="1:117" x14ac:dyDescent="0.75">
      <c r="A713" s="11">
        <v>700</v>
      </c>
      <c r="C713" s="24">
        <f t="shared" ca="1" si="399"/>
        <v>0.49813488712007259</v>
      </c>
      <c r="D713" s="24">
        <f t="shared" ca="1" si="399"/>
        <v>-1.8103620945302739</v>
      </c>
      <c r="E713" s="24">
        <f t="shared" ca="1" si="399"/>
        <v>-1.2566313605187576</v>
      </c>
      <c r="F713" s="24">
        <f t="shared" ca="1" si="399"/>
        <v>1.379610214165387</v>
      </c>
      <c r="G713" s="24">
        <f t="shared" ca="1" si="399"/>
        <v>-0.71236300267059938</v>
      </c>
      <c r="H713" s="24">
        <f t="shared" ca="1" si="399"/>
        <v>-0.10542866847725686</v>
      </c>
      <c r="I713" s="24">
        <f t="shared" ca="1" si="399"/>
        <v>0.4844253918289354</v>
      </c>
      <c r="J713" s="24">
        <f t="shared" ca="1" si="399"/>
        <v>0.60926514899361395</v>
      </c>
      <c r="K713" s="24">
        <f t="shared" ca="1" si="399"/>
        <v>-0.92295962961119049</v>
      </c>
      <c r="L713" s="24">
        <f t="shared" ca="1" si="399"/>
        <v>-0.2920933572084935</v>
      </c>
      <c r="M713" s="24">
        <f t="shared" ca="1" si="399"/>
        <v>0.17121324678208685</v>
      </c>
      <c r="N713" s="24">
        <f ca="1">SQRT(Inputs!$B$38)*C713+SQRT(1-Inputs!$B$38)*_xlfn.NORM.S.INV(RAND())</f>
        <v>-0.67344143599213901</v>
      </c>
      <c r="O713" s="24">
        <f ca="1">SQRT(Inputs!$B$38)*D713+SQRT(1-Inputs!$B$38)*_xlfn.NORM.S.INV(RAND())</f>
        <v>-0.37084906349037017</v>
      </c>
      <c r="P713" s="24">
        <f ca="1">SQRT(Inputs!$B$38)*E713+SQRT(1-Inputs!$B$38)*_xlfn.NORM.S.INV(RAND())</f>
        <v>-1.0010247100504617</v>
      </c>
      <c r="Q713" s="24">
        <f ca="1">SQRT(Inputs!$B$38)*F713+SQRT(1-Inputs!$B$38)*_xlfn.NORM.S.INV(RAND())</f>
        <v>-1.0088631206572181</v>
      </c>
      <c r="R713" s="24">
        <f ca="1">SQRT(Inputs!$B$38)*G713+SQRT(1-Inputs!$B$38)*_xlfn.NORM.S.INV(RAND())</f>
        <v>0.68501778842628525</v>
      </c>
      <c r="S713" s="24">
        <f ca="1">SQRT(Inputs!$B$38)*H713+SQRT(1-Inputs!$B$38)*_xlfn.NORM.S.INV(RAND())</f>
        <v>-0.65599776436873425</v>
      </c>
      <c r="T713" s="24">
        <f ca="1">SQRT(Inputs!$B$38)*I713+SQRT(1-Inputs!$B$38)*_xlfn.NORM.S.INV(RAND())</f>
        <v>0.90141691811576496</v>
      </c>
      <c r="U713" s="24">
        <f ca="1">SQRT(Inputs!$B$38)*J713+SQRT(1-Inputs!$B$38)*_xlfn.NORM.S.INV(RAND())</f>
        <v>2.1785800948102274</v>
      </c>
      <c r="V713" s="24">
        <f ca="1">SQRT(Inputs!$B$38)*K713+SQRT(1-Inputs!$B$38)*_xlfn.NORM.S.INV(RAND())</f>
        <v>0.20377998138701425</v>
      </c>
      <c r="W713" s="24">
        <f ca="1">SQRT(Inputs!$B$38)*L713+SQRT(1-Inputs!$B$38)*_xlfn.NORM.S.INV(RAND())</f>
        <v>0.66397724803402947</v>
      </c>
      <c r="X713" s="24">
        <f ca="1">SQRT(Inputs!$B$38)*M713+SQRT(1-Inputs!$B$38)*_xlfn.NORM.S.INV(RAND())</f>
        <v>-0.6048817847628627</v>
      </c>
      <c r="Y713" s="24">
        <f ca="1">SQRT(Inputs!$B$38)*C713+SQRT(1-Inputs!$B$38)*_xlfn.NORM.S.INV(RAND())</f>
        <v>1.1075152141586215</v>
      </c>
      <c r="Z713" s="24">
        <f ca="1">SQRT(Inputs!$B$38)*D713+SQRT(1-Inputs!$B$38)*_xlfn.NORM.S.INV(RAND())</f>
        <v>-1.7474724777976802</v>
      </c>
      <c r="AA713" s="24">
        <f ca="1">SQRT(Inputs!$B$38)*E713+SQRT(1-Inputs!$B$38)*_xlfn.NORM.S.INV(RAND())</f>
        <v>-1.5145880203021638</v>
      </c>
      <c r="AB713" s="24">
        <f ca="1">SQRT(Inputs!$B$38)*F713+SQRT(1-Inputs!$B$38)*_xlfn.NORM.S.INV(RAND())</f>
        <v>1.7631196992705653</v>
      </c>
      <c r="AC713" s="24">
        <f ca="1">SQRT(Inputs!$B$38)*G713+SQRT(1-Inputs!$B$38)*_xlfn.NORM.S.INV(RAND())</f>
        <v>0.12013139472431744</v>
      </c>
      <c r="AD713" s="24">
        <f ca="1">SQRT(Inputs!$B$38)*H713+SQRT(1-Inputs!$B$38)*_xlfn.NORM.S.INV(RAND())</f>
        <v>0.13925383403952435</v>
      </c>
      <c r="AE713" s="24">
        <f ca="1">SQRT(Inputs!$B$38)*I713+SQRT(1-Inputs!$B$38)*_xlfn.NORM.S.INV(RAND())</f>
        <v>0.3162413849115896</v>
      </c>
      <c r="AF713" s="24">
        <f ca="1">SQRT(Inputs!$B$38)*J713+SQRT(1-Inputs!$B$38)*_xlfn.NORM.S.INV(RAND())</f>
        <v>0.99772954168679773</v>
      </c>
      <c r="AG713" s="24">
        <f ca="1">SQRT(Inputs!$B$38)*K713+SQRT(1-Inputs!$B$38)*_xlfn.NORM.S.INV(RAND())</f>
        <v>-0.78582617802280574</v>
      </c>
      <c r="AH713" s="24">
        <f ca="1">SQRT(Inputs!$B$38)*L713+SQRT(1-Inputs!$B$38)*_xlfn.NORM.S.INV(RAND())</f>
        <v>-0.84626693160559829</v>
      </c>
      <c r="AI713" s="24">
        <f ca="1">SQRT(Inputs!$B$38)*M713+SQRT(1-Inputs!$B$38)*_xlfn.NORM.S.INV(RAND())</f>
        <v>-0.57553302605189982</v>
      </c>
      <c r="AJ713" s="24">
        <f ca="1">SQRT(Inputs!$B$38)*C713+SQRT(1-Inputs!$B$38)*_xlfn.NORM.S.INV(RAND())</f>
        <v>-5.2504165700068384E-2</v>
      </c>
      <c r="AK713" s="24">
        <f ca="1">SQRT(Inputs!$B$38)*D713+SQRT(1-Inputs!$B$38)*_xlfn.NORM.S.INV(RAND())</f>
        <v>-2.1051211113390145</v>
      </c>
      <c r="AL713" s="24">
        <f ca="1">SQRT(Inputs!$B$38)*E713+SQRT(1-Inputs!$B$38)*_xlfn.NORM.S.INV(RAND())</f>
        <v>1.2011857893486244</v>
      </c>
      <c r="AM713" s="24">
        <f ca="1">SQRT(Inputs!$B$38)*F713+SQRT(1-Inputs!$B$38)*_xlfn.NORM.S.INV(RAND())</f>
        <v>1.0279985485692824</v>
      </c>
      <c r="AN713" s="24">
        <f ca="1">SQRT(Inputs!$B$38)*G713+SQRT(1-Inputs!$B$38)*_xlfn.NORM.S.INV(RAND())</f>
        <v>-0.50953005881083613</v>
      </c>
      <c r="AO713" s="24">
        <f ca="1">SQRT(Inputs!$B$38)*H713+SQRT(1-Inputs!$B$38)*_xlfn.NORM.S.INV(RAND())</f>
        <v>1.180085987209252</v>
      </c>
      <c r="AP713" s="24">
        <f ca="1">SQRT(Inputs!$B$38)*I713+SQRT(1-Inputs!$B$38)*_xlfn.NORM.S.INV(RAND())</f>
        <v>-0.10749117951100906</v>
      </c>
      <c r="AQ713" s="24">
        <f ca="1">SQRT(Inputs!$B$38)*J713+SQRT(1-Inputs!$B$38)*_xlfn.NORM.S.INV(RAND())</f>
        <v>1.4644403645117983</v>
      </c>
      <c r="AR713" s="24">
        <f ca="1">SQRT(Inputs!$B$38)*K713+SQRT(1-Inputs!$B$38)*_xlfn.NORM.S.INV(RAND())</f>
        <v>2.4089986372257788E-2</v>
      </c>
      <c r="AS713" s="24">
        <f ca="1">SQRT(Inputs!$B$38)*L713+SQRT(1-Inputs!$B$38)*_xlfn.NORM.S.INV(RAND())</f>
        <v>0.4652397449644361</v>
      </c>
      <c r="AT713" s="24">
        <f ca="1">SQRT(Inputs!$B$38)*M713+SQRT(1-Inputs!$B$38)*_xlfn.NORM.S.INV(RAND())</f>
        <v>-1.0513833683752789</v>
      </c>
      <c r="AU713" s="15">
        <f ca="1">Inputs!$B$6*EXP($B$8-0.5*C$5^2+C$5*N713)</f>
        <v>4449.7374788548532</v>
      </c>
      <c r="AV713" s="15">
        <f t="shared" ca="1" si="365"/>
        <v>5128.9517526531599</v>
      </c>
      <c r="AW713" s="15">
        <f t="shared" ca="1" si="366"/>
        <v>5463.9804637403313</v>
      </c>
      <c r="AX713" s="15">
        <f t="shared" ca="1" si="367"/>
        <v>5880.9912511359862</v>
      </c>
      <c r="AY713" s="15">
        <f t="shared" ca="1" si="368"/>
        <v>7785.7841202060908</v>
      </c>
      <c r="AZ713" s="15">
        <f t="shared" ca="1" si="369"/>
        <v>8858.6144664816748</v>
      </c>
      <c r="BA713" s="15">
        <f t="shared" ca="1" si="370"/>
        <v>11913.207440825541</v>
      </c>
      <c r="BB713" s="15">
        <f t="shared" ca="1" si="371"/>
        <v>18143.129310609515</v>
      </c>
      <c r="BC713" s="15">
        <f t="shared" ca="1" si="372"/>
        <v>22662.144176087695</v>
      </c>
      <c r="BD713" s="15">
        <f t="shared" ca="1" si="373"/>
        <v>29542.143476375608</v>
      </c>
      <c r="BE713" s="15">
        <f t="shared" ca="1" si="374"/>
        <v>34259.684621059314</v>
      </c>
      <c r="BF713" s="15">
        <f ca="1">Inputs!$B$13*EXP($B$9-0.5*C$6^2+C$6*Y713)</f>
        <v>17226.971833443346</v>
      </c>
      <c r="BG713" s="15">
        <f t="shared" ca="1" si="375"/>
        <v>15317.237075208352</v>
      </c>
      <c r="BH713" s="15">
        <f t="shared" ca="1" si="376"/>
        <v>14557.575465544222</v>
      </c>
      <c r="BI713" s="15">
        <f t="shared" ca="1" si="377"/>
        <v>23376.635428912548</v>
      </c>
      <c r="BJ713" s="15">
        <f t="shared" ca="1" si="378"/>
        <v>29158.811426618791</v>
      </c>
      <c r="BK713" s="15">
        <f t="shared" ca="1" si="379"/>
        <v>36471.852367874366</v>
      </c>
      <c r="BL713" s="15">
        <f t="shared" ca="1" si="380"/>
        <v>46675.467671712111</v>
      </c>
      <c r="BM713" s="15">
        <f t="shared" ca="1" si="381"/>
        <v>64944.993863800402</v>
      </c>
      <c r="BN713" s="15">
        <f t="shared" ca="1" si="382"/>
        <v>72695.745143984765</v>
      </c>
      <c r="BO713" s="15">
        <f t="shared" ca="1" si="383"/>
        <v>81064.843073301949</v>
      </c>
      <c r="BP713" s="15">
        <f t="shared" ca="1" si="384"/>
        <v>93477.259734081381</v>
      </c>
      <c r="BQ713" s="15">
        <f ca="1">Inputs!$B$20*EXP($B$10-0.5*C$7^2+C$7*AJ713)</f>
        <v>4210.3723503999563</v>
      </c>
      <c r="BR713" s="15">
        <f t="shared" ca="1" si="385"/>
        <v>2927.615355531299</v>
      </c>
      <c r="BS713" s="15">
        <f t="shared" ca="1" si="386"/>
        <v>5660.6547611817668</v>
      </c>
      <c r="BT713" s="15">
        <f t="shared" ca="1" si="387"/>
        <v>10220.726606526669</v>
      </c>
      <c r="BU713" s="15">
        <f t="shared" ca="1" si="388"/>
        <v>12521.687054708846</v>
      </c>
      <c r="BV713" s="15">
        <f t="shared" ca="1" si="389"/>
        <v>22727.237659478491</v>
      </c>
      <c r="BW713" s="15">
        <f t="shared" ca="1" si="390"/>
        <v>31001.203468767984</v>
      </c>
      <c r="BX713" s="15">
        <f t="shared" ca="1" si="391"/>
        <v>58155.679538100347</v>
      </c>
      <c r="BY713" s="15">
        <f t="shared" ca="1" si="392"/>
        <v>81862.419760373668</v>
      </c>
      <c r="BZ713" s="15">
        <f t="shared" ca="1" si="393"/>
        <v>125120.77162111367</v>
      </c>
      <c r="CA713" s="15">
        <f t="shared" ca="1" si="394"/>
        <v>145804.84568589088</v>
      </c>
      <c r="CB713" s="15">
        <f ca="1">(AU713*DCF!C$10-DCF!C$5*MAX(AU713*DCF!C$10,0)-MAX(AU713-Inputs!$B$6,0)/Inputs!$B$10)*DCF!C$6</f>
        <v>1046.7285337812154</v>
      </c>
      <c r="CC713" s="15">
        <f ca="1">(AV713*DCF!D$10-DCF!D$5*MAX(AV713*DCF!D$10,0)-MAX(AV713-AU713,0)/Inputs!$B$10)*DCF!D$6</f>
        <v>1084.538617836306</v>
      </c>
      <c r="CD713" s="15">
        <f ca="1">(AW713*DCF!E$10-DCF!E$5*MAX(AW713*DCF!E$10,0)-MAX(AW713-AV713,0)/Inputs!$B$10)*DCF!E$6</f>
        <v>1186.0837699913659</v>
      </c>
      <c r="CE713" s="15">
        <f ca="1">(AX713*DCF!F$10-DCF!F$5*MAX(AX713*DCF!F$10,0)-MAX(AX713-AW713,0)/Inputs!$B$10)*DCF!F$6</f>
        <v>1197.0414117387868</v>
      </c>
      <c r="CF713" s="15">
        <f ca="1">(AY713*DCF!G$10-DCF!G$5*MAX(AY713*DCF!G$10,0)-MAX(AY713-AX713,0)/Inputs!$B$10)*DCF!G$6</f>
        <v>1238.0476735638988</v>
      </c>
      <c r="CG713" s="15">
        <f ca="1">(AZ713*DCF!H$10-DCF!H$5*MAX(AZ713*DCF!H$10,0)-MAX(AZ713-AY713,0)/Inputs!$B$10)*DCF!H$6</f>
        <v>1529.4060917832803</v>
      </c>
      <c r="CH713" s="15">
        <f ca="1">(BA713*DCF!I$10-DCF!I$5*MAX(BA713*DCF!I$10,0)-MAX(BA713-AZ713,0)/Inputs!$B$10)*DCF!I$6</f>
        <v>1675.0481332513843</v>
      </c>
      <c r="CI713" s="15">
        <f ca="1">(BB713*DCF!J$10-DCF!J$5*MAX(BB713*DCF!J$10,0)-MAX(BB713-BA713,0)/Inputs!$B$10)*DCF!J$6</f>
        <v>2169.3610891515632</v>
      </c>
      <c r="CJ713" s="15">
        <f ca="1">(BC713*DCF!K$10-DCF!K$5*MAX(BC713*DCF!K$10,0)-MAX(BC713-BB713,0)/Inputs!$B$10)*DCF!K$6</f>
        <v>3015.6479670997614</v>
      </c>
      <c r="CK713" s="15">
        <f ca="1">(BD713*DCF!L$10-DCF!L$5*MAX(BD713*DCF!L$10,0)-MAX(BD713-BC713,0)/Inputs!$B$10)*DCF!L$6</f>
        <v>3565.8217022445856</v>
      </c>
      <c r="CL713" s="15">
        <f ca="1">(BE713*DCF!M$10-DCF!M$5*MAX(BE713*DCF!M$10,0)-MAX(BE713-BD713,0)/Inputs!$B$10)*DCF!M$6</f>
        <v>4270.9239201652481</v>
      </c>
      <c r="CM713" s="15">
        <f ca="1">(BF713*DCF!C$28-DCF!C$5*MAX(BF713*DCF!C$28,0)-MAX(BF713-Inputs!$B$13,0)/Inputs!$B$17)*DCF!C$6</f>
        <v>3908.8355397113087</v>
      </c>
      <c r="CN713" s="15">
        <f ca="1">(BG713*DCF!D$28-DCF!D$5*MAX(BG713*DCF!D$28,0)-MAX(BG713-BF713,0)/Inputs!$B$17)*DCF!D$6</f>
        <v>4511.2795925002638</v>
      </c>
      <c r="CO713" s="15">
        <f ca="1">(BH713*DCF!E$28-DCF!E$5*MAX(BH713*DCF!E$28,0)-MAX(BH713-BG713,0)/Inputs!$B$17)*DCF!E$6</f>
        <v>4122.9645904863064</v>
      </c>
      <c r="CP713" s="15">
        <f ca="1">(BI713*DCF!F$28-DCF!F$5*MAX(BI713*DCF!F$28,0)-MAX(BI713-BH713,0)/Inputs!$B$17)*DCF!F$6</f>
        <v>4740.4914960032675</v>
      </c>
      <c r="CQ713" s="15">
        <f ca="1">(BJ713*DCF!G$28-DCF!G$5*MAX(BJ713*DCF!G$28,0)-MAX(BJ713-BI713,0)/Inputs!$B$17)*DCF!G$6</f>
        <v>6592.9699700110978</v>
      </c>
      <c r="CR713" s="15">
        <f ca="1">(BK713*DCF!H$28-DCF!H$5*MAX(BK713*DCF!H$28,0)-MAX(BK713-BJ713,0)/Inputs!$B$17)*DCF!H$6</f>
        <v>7883.650142233997</v>
      </c>
      <c r="CS713" s="15">
        <f ca="1">(BL713*DCF!I$28-DCF!I$5*MAX(BL713*DCF!I$28,0)-MAX(BL713-BK713,0)/Inputs!$B$17)*DCF!I$6</f>
        <v>9511.3463703106518</v>
      </c>
      <c r="CT713" s="15">
        <f ca="1">(BM713*DCF!J$28-DCF!J$5*MAX(BM713*DCF!J$28,0)-MAX(BM713-BL713,0)/Inputs!$B$17)*DCF!J$6</f>
        <v>12065.735200436049</v>
      </c>
      <c r="CU713" s="15">
        <f ca="1">(BN713*DCF!K$28-DCF!K$5*MAX(BN713*DCF!K$28,0)-MAX(BN713-BM713,0)/Inputs!$B$17)*DCF!K$6</f>
        <v>14402.758692419962</v>
      </c>
      <c r="CV713" s="15">
        <f ca="1">(BO713*DCF!L$28-DCF!L$5*MAX(BO713*DCF!L$28,0)-MAX(BO713-BN713,0)/Inputs!$B$17)*DCF!L$6</f>
        <v>15227.160347877121</v>
      </c>
      <c r="CW713" s="15">
        <f ca="1">(BP713*DCF!M$28-DCF!M$5*MAX(BP713*DCF!M$28,0)-MAX(BP713-BO713,0)/Inputs!$B$17)*DCF!M$6</f>
        <v>16290.354195748752</v>
      </c>
      <c r="CX713" s="15">
        <f ca="1">(BQ713*DCF!C$46-DCF!C$5*MAX(BQ713*DCF!C$46,0)-MAX(BQ713-Inputs!$B$20,0)/Inputs!$B$24)*DCF!C$6</f>
        <v>-1438.5951619399234</v>
      </c>
      <c r="CY713" s="15">
        <f ca="1">(BR713*DCF!D$46-DCF!D$5*MAX(BR713*DCF!D$46,0)-MAX(BR713-BQ713,0)/Inputs!$B$24)*DCF!D$6</f>
        <v>-499.6756683165496</v>
      </c>
      <c r="CZ713" s="15">
        <f ca="1">(BS713*DCF!E$46-DCF!E$5*MAX(BS713*DCF!E$46,0)-MAX(BS713-BR713,0)/Inputs!$B$24)*DCF!E$6</f>
        <v>-1746.6711757717644</v>
      </c>
      <c r="DA713" s="15">
        <f ca="1">(BT713*DCF!F$46-DCF!F$5*MAX(BT713*DCF!F$46,0)-MAX(BT713-BS713,0)/Inputs!$B$24)*DCF!F$6</f>
        <v>-2404.8042456079597</v>
      </c>
      <c r="DB713" s="15">
        <f ca="1">(BU713*DCF!G$46-DCF!G$5*MAX(BU713*DCF!G$46,0)-MAX(BU713-BT713,0)/Inputs!$B$24)*DCF!G$6</f>
        <v>-1195.2024460285866</v>
      </c>
      <c r="DC713" s="15">
        <f ca="1">(BV713*DCF!H$46-DCF!H$5*MAX(BV713*DCF!H$46,0)-MAX(BV713-BU713,0)/Inputs!$B$24)*DCF!H$6</f>
        <v>-3171.312319986157</v>
      </c>
      <c r="DD713" s="15">
        <f ca="1">(BW713*DCF!I$46-DCF!I$5*MAX(BW713*DCF!I$46,0)-MAX(BW713-BV713,0)/Inputs!$B$24)*DCF!I$6</f>
        <v>-1659.1506916631456</v>
      </c>
      <c r="DE713" s="15">
        <f ca="1">(BX713*DCF!J$46-DCF!J$5*MAX(BX713*DCF!J$46,0)-MAX(BX713-BW713,0)/Inputs!$B$24)*DCF!J$6</f>
        <v>-4761.4535226032995</v>
      </c>
      <c r="DF713" s="15">
        <f ca="1">(BY713*DCF!K$46-DCF!K$5*MAX(BY713*DCF!K$46,0)-MAX(BY713-BX713,0)/Inputs!$B$24)*DCF!K$6</f>
        <v>-1131.2655030424612</v>
      </c>
      <c r="DG713" s="15">
        <f ca="1">(BZ713*DCF!L$46-DCF!L$5*MAX(BZ713*DCF!L$46,0)-MAX(BZ713-BY713,0)/Inputs!$B$24)*DCF!L$6</f>
        <v>-1140.4881171495429</v>
      </c>
      <c r="DH713" s="15">
        <f ca="1">(CA713*DCF!M$46-DCF!M$5*MAX(CA713*DCF!M$46,0)-MAX(CA713-BZ713,0)/Inputs!$B$24)*DCF!M$6</f>
        <v>7106.393645237601</v>
      </c>
      <c r="DI713" s="15">
        <f ca="1">SUM(CB713:CL713)+BE713*DCF!M$10*(1+Inputs!$B$30)*(1-Inputs!$B$33)*(1-Inputs!$B$30/Inputs!$B$31)/(Inputs!$B$29-Inputs!$B$30)*DCF!M$6</f>
        <v>117323.80424844394</v>
      </c>
      <c r="DJ713" s="15">
        <f ca="1">SUM(CM713:CW713)+BP713*DCF!M$28*(1+Inputs!$B$30)*(1-Inputs!$B$33)*(1-Inputs!$B$30/Inputs!$B$31)/(Inputs!$B$29-Inputs!$B$30)*DCF!M$6</f>
        <v>446122.14606939268</v>
      </c>
      <c r="DK713" s="15">
        <f ca="1">SUM(CX713:DH713)+CA713*DCF!M$46*(1+Inputs!$B$30)*(1-Inputs!$B$33)*(1-Inputs!$B$30/Inputs!$B$31)/(Inputs!$B$29-Inputs!$B$30)*DCF!M$6</f>
        <v>213389.33791163677</v>
      </c>
      <c r="DM713" s="15">
        <f ca="1">DI713+DJ713+DK713+Inputs!$B$34+Inputs!$B$36-Inputs!$B$35</f>
        <v>853686.2882294734</v>
      </c>
    </row>
    <row r="714" spans="1:117" x14ac:dyDescent="0.75">
      <c r="A714" s="11">
        <v>701</v>
      </c>
      <c r="C714" s="24">
        <f t="shared" ref="C714:M723" ca="1" si="400">_xlfn.NORM.S.INV(RAND())</f>
        <v>0.12425882487760849</v>
      </c>
      <c r="D714" s="24">
        <f t="shared" ca="1" si="400"/>
        <v>-2.2713697327941107</v>
      </c>
      <c r="E714" s="24">
        <f t="shared" ca="1" si="400"/>
        <v>1.2637921224605917</v>
      </c>
      <c r="F714" s="24">
        <f t="shared" ca="1" si="400"/>
        <v>0.86783926323658966</v>
      </c>
      <c r="G714" s="24">
        <f t="shared" ca="1" si="400"/>
        <v>0.65128327978801426</v>
      </c>
      <c r="H714" s="24">
        <f t="shared" ca="1" si="400"/>
        <v>-0.54745888701255274</v>
      </c>
      <c r="I714" s="24">
        <f t="shared" ca="1" si="400"/>
        <v>-0.91023448098926885</v>
      </c>
      <c r="J714" s="24">
        <f t="shared" ca="1" si="400"/>
        <v>0.3711257382725146</v>
      </c>
      <c r="K714" s="24">
        <f t="shared" ca="1" si="400"/>
        <v>-0.32256707785610556</v>
      </c>
      <c r="L714" s="24">
        <f t="shared" ca="1" si="400"/>
        <v>0.86954068056318801</v>
      </c>
      <c r="M714" s="24">
        <f t="shared" ca="1" si="400"/>
        <v>-1.1696259948282908</v>
      </c>
      <c r="N714" s="24">
        <f ca="1">SQRT(Inputs!$B$38)*C714+SQRT(1-Inputs!$B$38)*_xlfn.NORM.S.INV(RAND())</f>
        <v>-0.90003312903512667</v>
      </c>
      <c r="O714" s="24">
        <f ca="1">SQRT(Inputs!$B$38)*D714+SQRT(1-Inputs!$B$38)*_xlfn.NORM.S.INV(RAND())</f>
        <v>-2.6614140400270561</v>
      </c>
      <c r="P714" s="24">
        <f ca="1">SQRT(Inputs!$B$38)*E714+SQRT(1-Inputs!$B$38)*_xlfn.NORM.S.INV(RAND())</f>
        <v>0.56909271762818436</v>
      </c>
      <c r="Q714" s="24">
        <f ca="1">SQRT(Inputs!$B$38)*F714+SQRT(1-Inputs!$B$38)*_xlfn.NORM.S.INV(RAND())</f>
        <v>0.89848787009004616</v>
      </c>
      <c r="R714" s="24">
        <f ca="1">SQRT(Inputs!$B$38)*G714+SQRT(1-Inputs!$B$38)*_xlfn.NORM.S.INV(RAND())</f>
        <v>0.45657350398060598</v>
      </c>
      <c r="S714" s="24">
        <f ca="1">SQRT(Inputs!$B$38)*H714+SQRT(1-Inputs!$B$38)*_xlfn.NORM.S.INV(RAND())</f>
        <v>-0.732219130981556</v>
      </c>
      <c r="T714" s="24">
        <f ca="1">SQRT(Inputs!$B$38)*I714+SQRT(1-Inputs!$B$38)*_xlfn.NORM.S.INV(RAND())</f>
        <v>-0.63501987697291484</v>
      </c>
      <c r="U714" s="24">
        <f ca="1">SQRT(Inputs!$B$38)*J714+SQRT(1-Inputs!$B$38)*_xlfn.NORM.S.INV(RAND())</f>
        <v>-4.228751559518823E-2</v>
      </c>
      <c r="V714" s="24">
        <f ca="1">SQRT(Inputs!$B$38)*K714+SQRT(1-Inputs!$B$38)*_xlfn.NORM.S.INV(RAND())</f>
        <v>-1.8456982090559113</v>
      </c>
      <c r="W714" s="24">
        <f ca="1">SQRT(Inputs!$B$38)*L714+SQRT(1-Inputs!$B$38)*_xlfn.NORM.S.INV(RAND())</f>
        <v>-4.3984910767055851E-2</v>
      </c>
      <c r="X714" s="24">
        <f ca="1">SQRT(Inputs!$B$38)*M714+SQRT(1-Inputs!$B$38)*_xlfn.NORM.S.INV(RAND())</f>
        <v>-1.2906306712218918</v>
      </c>
      <c r="Y714" s="24">
        <f ca="1">SQRT(Inputs!$B$38)*C714+SQRT(1-Inputs!$B$38)*_xlfn.NORM.S.INV(RAND())</f>
        <v>-0.21763906933223731</v>
      </c>
      <c r="Z714" s="24">
        <f ca="1">SQRT(Inputs!$B$38)*D714+SQRT(1-Inputs!$B$38)*_xlfn.NORM.S.INV(RAND())</f>
        <v>-2.5954062194113119</v>
      </c>
      <c r="AA714" s="24">
        <f ca="1">SQRT(Inputs!$B$38)*E714+SQRT(1-Inputs!$B$38)*_xlfn.NORM.S.INV(RAND())</f>
        <v>0.33553292547905872</v>
      </c>
      <c r="AB714" s="24">
        <f ca="1">SQRT(Inputs!$B$38)*F714+SQRT(1-Inputs!$B$38)*_xlfn.NORM.S.INV(RAND())</f>
        <v>0.44105872738475127</v>
      </c>
      <c r="AC714" s="24">
        <f ca="1">SQRT(Inputs!$B$38)*G714+SQRT(1-Inputs!$B$38)*_xlfn.NORM.S.INV(RAND())</f>
        <v>-0.25161520329689974</v>
      </c>
      <c r="AD714" s="24">
        <f ca="1">SQRT(Inputs!$B$38)*H714+SQRT(1-Inputs!$B$38)*_xlfn.NORM.S.INV(RAND())</f>
        <v>-0.32077792962477442</v>
      </c>
      <c r="AE714" s="24">
        <f ca="1">SQRT(Inputs!$B$38)*I714+SQRT(1-Inputs!$B$38)*_xlfn.NORM.S.INV(RAND())</f>
        <v>-0.8185117643018589</v>
      </c>
      <c r="AF714" s="24">
        <f ca="1">SQRT(Inputs!$B$38)*J714+SQRT(1-Inputs!$B$38)*_xlfn.NORM.S.INV(RAND())</f>
        <v>1.6034352725560359</v>
      </c>
      <c r="AG714" s="24">
        <f ca="1">SQRT(Inputs!$B$38)*K714+SQRT(1-Inputs!$B$38)*_xlfn.NORM.S.INV(RAND())</f>
        <v>0.34316036647027676</v>
      </c>
      <c r="AH714" s="24">
        <f ca="1">SQRT(Inputs!$B$38)*L714+SQRT(1-Inputs!$B$38)*_xlfn.NORM.S.INV(RAND())</f>
        <v>0.12048040173991403</v>
      </c>
      <c r="AI714" s="24">
        <f ca="1">SQRT(Inputs!$B$38)*M714+SQRT(1-Inputs!$B$38)*_xlfn.NORM.S.INV(RAND())</f>
        <v>-1.7555564914885962</v>
      </c>
      <c r="AJ714" s="24">
        <f ca="1">SQRT(Inputs!$B$38)*C714+SQRT(1-Inputs!$B$38)*_xlfn.NORM.S.INV(RAND())</f>
        <v>1.7476092309579674</v>
      </c>
      <c r="AK714" s="24">
        <f ca="1">SQRT(Inputs!$B$38)*D714+SQRT(1-Inputs!$B$38)*_xlfn.NORM.S.INV(RAND())</f>
        <v>-2.5627462490483675</v>
      </c>
      <c r="AL714" s="24">
        <f ca="1">SQRT(Inputs!$B$38)*E714+SQRT(1-Inputs!$B$38)*_xlfn.NORM.S.INV(RAND())</f>
        <v>0.90725889843426555</v>
      </c>
      <c r="AM714" s="24">
        <f ca="1">SQRT(Inputs!$B$38)*F714+SQRT(1-Inputs!$B$38)*_xlfn.NORM.S.INV(RAND())</f>
        <v>-4.0030279550953063E-2</v>
      </c>
      <c r="AN714" s="24">
        <f ca="1">SQRT(Inputs!$B$38)*G714+SQRT(1-Inputs!$B$38)*_xlfn.NORM.S.INV(RAND())</f>
        <v>0.81977437074766835</v>
      </c>
      <c r="AO714" s="24">
        <f ca="1">SQRT(Inputs!$B$38)*H714+SQRT(1-Inputs!$B$38)*_xlfn.NORM.S.INV(RAND())</f>
        <v>-0.41215928647407674</v>
      </c>
      <c r="AP714" s="24">
        <f ca="1">SQRT(Inputs!$B$38)*I714+SQRT(1-Inputs!$B$38)*_xlfn.NORM.S.INV(RAND())</f>
        <v>-0.27729938704999701</v>
      </c>
      <c r="AQ714" s="24">
        <f ca="1">SQRT(Inputs!$B$38)*J714+SQRT(1-Inputs!$B$38)*_xlfn.NORM.S.INV(RAND())</f>
        <v>-0.27867525991416003</v>
      </c>
      <c r="AR714" s="24">
        <f ca="1">SQRT(Inputs!$B$38)*K714+SQRT(1-Inputs!$B$38)*_xlfn.NORM.S.INV(RAND())</f>
        <v>1.012830487686899</v>
      </c>
      <c r="AS714" s="24">
        <f ca="1">SQRT(Inputs!$B$38)*L714+SQRT(1-Inputs!$B$38)*_xlfn.NORM.S.INV(RAND())</f>
        <v>1.1691205031223946</v>
      </c>
      <c r="AT714" s="24">
        <f ca="1">SQRT(Inputs!$B$38)*M714+SQRT(1-Inputs!$B$38)*_xlfn.NORM.S.INV(RAND())</f>
        <v>0.38105363126631575</v>
      </c>
      <c r="AU714" s="15">
        <f ca="1">Inputs!$B$6*EXP($B$8-0.5*C$5^2+C$5*N714)</f>
        <v>4289.4821158217046</v>
      </c>
      <c r="AV714" s="15">
        <f t="shared" ca="1" si="365"/>
        <v>3530.4870898573695</v>
      </c>
      <c r="AW714" s="15">
        <f t="shared" ca="1" si="366"/>
        <v>4648.2525724149009</v>
      </c>
      <c r="AX714" s="15">
        <f t="shared" ca="1" si="367"/>
        <v>6349.2076326399338</v>
      </c>
      <c r="AY714" s="15">
        <f t="shared" ca="1" si="368"/>
        <v>8184.3572410001134</v>
      </c>
      <c r="AZ714" s="15">
        <f t="shared" ca="1" si="369"/>
        <v>9234.2747292086624</v>
      </c>
      <c r="BA714" s="15">
        <f t="shared" ca="1" si="370"/>
        <v>10573.769396888774</v>
      </c>
      <c r="BB714" s="15">
        <f t="shared" ca="1" si="371"/>
        <v>12890.784568052151</v>
      </c>
      <c r="BC714" s="15">
        <f t="shared" ca="1" si="372"/>
        <v>13211.408226769781</v>
      </c>
      <c r="BD714" s="15">
        <f t="shared" ca="1" si="373"/>
        <v>16118.770760950967</v>
      </c>
      <c r="BE714" s="15">
        <f t="shared" ca="1" si="374"/>
        <v>17560.950309273561</v>
      </c>
      <c r="BF714" s="15">
        <f ca="1">Inputs!$B$13*EXP($B$9-0.5*C$6^2+C$6*Y714)</f>
        <v>13246.952279778699</v>
      </c>
      <c r="BG714" s="15">
        <f t="shared" ca="1" si="375"/>
        <v>10107.424088226719</v>
      </c>
      <c r="BH714" s="15">
        <f t="shared" ca="1" si="376"/>
        <v>13056.14838241725</v>
      </c>
      <c r="BI714" s="15">
        <f t="shared" ca="1" si="377"/>
        <v>17105.392429051743</v>
      </c>
      <c r="BJ714" s="15">
        <f t="shared" ca="1" si="378"/>
        <v>20223.155450765087</v>
      </c>
      <c r="BK714" s="15">
        <f t="shared" ca="1" si="379"/>
        <v>23759.481256291689</v>
      </c>
      <c r="BL714" s="15">
        <f t="shared" ca="1" si="380"/>
        <v>26248.400634183148</v>
      </c>
      <c r="BM714" s="15">
        <f t="shared" ca="1" si="381"/>
        <v>39376.625217417619</v>
      </c>
      <c r="BN714" s="15">
        <f t="shared" ca="1" si="382"/>
        <v>50461.34743123527</v>
      </c>
      <c r="BO714" s="15">
        <f t="shared" ca="1" si="383"/>
        <v>62963.115811243399</v>
      </c>
      <c r="BP714" s="15">
        <f t="shared" ca="1" si="384"/>
        <v>63518.140037270998</v>
      </c>
      <c r="BQ714" s="15">
        <f ca="1">Inputs!$B$20*EXP($B$10-0.5*C$7^2+C$7*AJ714)</f>
        <v>7972.6756111820896</v>
      </c>
      <c r="BR714" s="15">
        <f t="shared" ca="1" si="385"/>
        <v>4793.8060675764955</v>
      </c>
      <c r="BS714" s="15">
        <f t="shared" ca="1" si="386"/>
        <v>8518.6627288737964</v>
      </c>
      <c r="BT714" s="15">
        <f t="shared" ca="1" si="387"/>
        <v>11622.688429394748</v>
      </c>
      <c r="BU714" s="15">
        <f t="shared" ca="1" si="388"/>
        <v>19641.705173529186</v>
      </c>
      <c r="BV714" s="15">
        <f t="shared" ca="1" si="389"/>
        <v>24903.953380775936</v>
      </c>
      <c r="BW714" s="15">
        <f t="shared" ca="1" si="390"/>
        <v>32771.154948400763</v>
      </c>
      <c r="BX714" s="15">
        <f t="shared" ca="1" si="391"/>
        <v>43345.228939738627</v>
      </c>
      <c r="BY714" s="15">
        <f t="shared" ca="1" si="392"/>
        <v>73720.699798154368</v>
      </c>
      <c r="BZ714" s="15">
        <f t="shared" ca="1" si="393"/>
        <v>128242.13133187256</v>
      </c>
      <c r="CA714" s="15">
        <f t="shared" ca="1" si="394"/>
        <v>192761.74111003679</v>
      </c>
      <c r="CB714" s="15">
        <f ca="1">(AU714*DCF!C$10-DCF!C$5*MAX(AU714*DCF!C$10,0)-MAX(AU714-Inputs!$B$6,0)/Inputs!$B$10)*DCF!C$6</f>
        <v>1047.8711830836892</v>
      </c>
      <c r="CC714" s="15">
        <f ca="1">(AV714*DCF!D$10-DCF!D$5*MAX(AV714*DCF!D$10,0)-MAX(AV714-AU714,0)/Inputs!$B$10)*DCF!D$6</f>
        <v>860.53230988781365</v>
      </c>
      <c r="CD714" s="15">
        <f ca="1">(AW714*DCF!E$10-DCF!E$5*MAX(AW714*DCF!E$10,0)-MAX(AW714-AV714,0)/Inputs!$B$10)*DCF!E$6</f>
        <v>821.44044980168553</v>
      </c>
      <c r="CE714" s="15">
        <f ca="1">(AX714*DCF!F$10-DCF!F$5*MAX(AX714*DCF!F$10,0)-MAX(AX714-AW714,0)/Inputs!$B$10)*DCF!F$6</f>
        <v>1032.0953311685871</v>
      </c>
      <c r="CF714" s="15">
        <f ca="1">(AY714*DCF!G$10-DCF!G$5*MAX(AY714*DCF!G$10,0)-MAX(AY714-AX714,0)/Inputs!$B$10)*DCF!G$6</f>
        <v>1333.5562572215506</v>
      </c>
      <c r="CG714" s="15">
        <f ca="1">(AZ714*DCF!H$10-DCF!H$5*MAX(AZ714*DCF!H$10,0)-MAX(AZ714-AY714,0)/Inputs!$B$10)*DCF!H$6</f>
        <v>1606.4093899631448</v>
      </c>
      <c r="CH714" s="15">
        <f ca="1">(BA714*DCF!I$10-DCF!I$5*MAX(BA714*DCF!I$10,0)-MAX(BA714-AZ714,0)/Inputs!$B$10)*DCF!I$6</f>
        <v>1711.7178793770386</v>
      </c>
      <c r="CI714" s="15">
        <f ca="1">(BB714*DCF!J$10-DCF!J$5*MAX(BB714*DCF!J$10,0)-MAX(BB714-BA714,0)/Inputs!$B$10)*DCF!J$6</f>
        <v>1860.9830748345662</v>
      </c>
      <c r="CJ714" s="15">
        <f ca="1">(BC714*DCF!K$10-DCF!K$5*MAX(BC714*DCF!K$10,0)-MAX(BC714-BB714,0)/Inputs!$B$10)*DCF!K$6</f>
        <v>2081.9421166425686</v>
      </c>
      <c r="CK714" s="15">
        <f ca="1">(BD714*DCF!L$10-DCF!L$5*MAX(BD714*DCF!L$10,0)-MAX(BD714-BC714,0)/Inputs!$B$10)*DCF!L$6</f>
        <v>2055.0480947966162</v>
      </c>
      <c r="CL714" s="15">
        <f ca="1">(BE714*DCF!M$10-DCF!M$5*MAX(BE714*DCF!M$10,0)-MAX(BE714-BD714,0)/Inputs!$B$10)*DCF!M$6</f>
        <v>2305.7934661853674</v>
      </c>
      <c r="CM714" s="15">
        <f ca="1">(BF714*DCF!C$28-DCF!C$5*MAX(BF714*DCF!C$28,0)-MAX(BF714-Inputs!$B$13,0)/Inputs!$B$17)*DCF!C$6</f>
        <v>3613.3327804924147</v>
      </c>
      <c r="CN714" s="15">
        <f ca="1">(BG714*DCF!D$28-DCF!D$5*MAX(BG714*DCF!D$28,0)-MAX(BG714-BF714,0)/Inputs!$B$17)*DCF!D$6</f>
        <v>2976.8695096953411</v>
      </c>
      <c r="CO714" s="15">
        <f ca="1">(BH714*DCF!E$28-DCF!E$5*MAX(BH714*DCF!E$28,0)-MAX(BH714-BG714,0)/Inputs!$B$17)*DCF!E$6</f>
        <v>3116.5807356312798</v>
      </c>
      <c r="CP714" s="15">
        <f ca="1">(BI714*DCF!F$28-DCF!F$5*MAX(BI714*DCF!F$28,0)-MAX(BI714-BH714,0)/Inputs!$B$17)*DCF!F$6</f>
        <v>3906.4345918236172</v>
      </c>
      <c r="CQ714" s="15">
        <f ca="1">(BJ714*DCF!G$28-DCF!G$5*MAX(BJ714*DCF!G$28,0)-MAX(BJ714-BI714,0)/Inputs!$B$17)*DCF!G$6</f>
        <v>4722.6741738250148</v>
      </c>
      <c r="CR714" s="15">
        <f ca="1">(BK714*DCF!H$28-DCF!H$5*MAX(BK714*DCF!H$28,0)-MAX(BK714-BJ714,0)/Inputs!$B$17)*DCF!H$6</f>
        <v>5326.5360582596331</v>
      </c>
      <c r="CS714" s="15">
        <f ca="1">(BL714*DCF!I$28-DCF!I$5*MAX(BL714*DCF!I$28,0)-MAX(BL714-BK714,0)/Inputs!$B$17)*DCF!I$6</f>
        <v>5815.1548939963004</v>
      </c>
      <c r="CT714" s="15">
        <f ca="1">(BM714*DCF!J$28-DCF!J$5*MAX(BM714*DCF!J$28,0)-MAX(BM714-BL714,0)/Inputs!$B$17)*DCF!J$6</f>
        <v>7043.5609926702919</v>
      </c>
      <c r="CU714" s="15">
        <f ca="1">(BN714*DCF!K$28-DCF!K$5*MAX(BN714*DCF!K$28,0)-MAX(BN714-BM714,0)/Inputs!$B$17)*DCF!K$6</f>
        <v>9298.8596686422352</v>
      </c>
      <c r="CV714" s="15">
        <f ca="1">(BO714*DCF!L$28-DCF!L$5*MAX(BO714*DCF!L$28,0)-MAX(BO714-BN714,0)/Inputs!$B$17)*DCF!L$6</f>
        <v>11147.867253466749</v>
      </c>
      <c r="CW714" s="15">
        <f ca="1">(BP714*DCF!M$28-DCF!M$5*MAX(BP714*DCF!M$28,0)-MAX(BP714-BO714,0)/Inputs!$B$17)*DCF!M$6</f>
        <v>11892.959180375492</v>
      </c>
      <c r="CX714" s="15">
        <f ca="1">(BQ714*DCF!C$46-DCF!C$5*MAX(BQ714*DCF!C$46,0)-MAX(BQ714-Inputs!$B$20,0)/Inputs!$B$24)*DCF!C$6</f>
        <v>-4045.2717860383991</v>
      </c>
      <c r="CY714" s="15">
        <f ca="1">(BR714*DCF!D$46-DCF!D$5*MAX(BR714*DCF!D$46,0)-MAX(BR714-BQ714,0)/Inputs!$B$24)*DCF!D$6</f>
        <v>-818.19090273268216</v>
      </c>
      <c r="CZ714" s="15">
        <f ca="1">(BS714*DCF!E$46-DCF!E$5*MAX(BS714*DCF!E$46,0)-MAX(BS714-BR714,0)/Inputs!$B$24)*DCF!E$6</f>
        <v>-2475.5826519953625</v>
      </c>
      <c r="DA714" s="15">
        <f ca="1">(BT714*DCF!F$46-DCF!F$5*MAX(BT714*DCF!F$46,0)-MAX(BT714-BS714,0)/Inputs!$B$24)*DCF!F$6</f>
        <v>-1976.7115389677479</v>
      </c>
      <c r="DB714" s="15">
        <f ca="1">(BU714*DCF!G$46-DCF!G$5*MAX(BU714*DCF!G$46,0)-MAX(BU714-BT714,0)/Inputs!$B$24)*DCF!G$6</f>
        <v>-3358.146951068074</v>
      </c>
      <c r="DC714" s="15">
        <f ca="1">(BV714*DCF!H$46-DCF!H$5*MAX(BV714*DCF!H$46,0)-MAX(BV714-BU714,0)/Inputs!$B$24)*DCF!H$6</f>
        <v>-1635.2113880722229</v>
      </c>
      <c r="DD714" s="15">
        <f ca="1">(BW714*DCF!I$46-DCF!I$5*MAX(BW714*DCF!I$46,0)-MAX(BW714-BV714,0)/Inputs!$B$24)*DCF!I$6</f>
        <v>-1501.5066983713236</v>
      </c>
      <c r="DE714" s="15">
        <f ca="1">(BX714*DCF!J$46-DCF!J$5*MAX(BX714*DCF!J$46,0)-MAX(BX714-BW714,0)/Inputs!$B$24)*DCF!J$6</f>
        <v>-985.85921168717618</v>
      </c>
      <c r="DF714" s="15">
        <f ca="1">(BY714*DCF!K$46-DCF!K$5*MAX(BY714*DCF!K$46,0)-MAX(BY714-BX714,0)/Inputs!$B$24)*DCF!K$6</f>
        <v>-3230.0090394130248</v>
      </c>
      <c r="DG714" s="15">
        <f ca="1">(BZ714*DCF!L$46-DCF!L$5*MAX(BZ714*DCF!L$46,0)-MAX(BZ714-BY714,0)/Inputs!$B$24)*DCF!L$6</f>
        <v>-3473.5954258283323</v>
      </c>
      <c r="DH714" s="15">
        <f ca="1">(CA714*DCF!M$46-DCF!M$5*MAX(CA714*DCF!M$46,0)-MAX(CA714-BZ714,0)/Inputs!$B$24)*DCF!M$6</f>
        <v>1623.5394565173378</v>
      </c>
      <c r="DI714" s="15">
        <f ca="1">SUM(CB714:CL714)+BE714*DCF!M$10*(1+Inputs!$B$30)*(1-Inputs!$B$33)*(1-Inputs!$B$30/Inputs!$B$31)/(Inputs!$B$29-Inputs!$B$30)*DCF!M$6</f>
        <v>65589.74648319828</v>
      </c>
      <c r="DJ714" s="15">
        <f ca="1">SUM(CM714:CW714)+BP714*DCF!M$28*(1+Inputs!$B$30)*(1-Inputs!$B$33)*(1-Inputs!$B$30/Inputs!$B$31)/(Inputs!$B$29-Inputs!$B$30)*DCF!M$6</f>
        <v>304556.59472444159</v>
      </c>
      <c r="DK714" s="15">
        <f ca="1">SUM(CX714:DH714)+CA714*DCF!M$46*(1+Inputs!$B$30)*(1-Inputs!$B$33)*(1-Inputs!$B$30/Inputs!$B$31)/(Inputs!$B$29-Inputs!$B$30)*DCF!M$6</f>
        <v>276155.93970643886</v>
      </c>
      <c r="DM714" s="15">
        <f ca="1">DI714+DJ714+DK714+Inputs!$B$34+Inputs!$B$36-Inputs!$B$35</f>
        <v>723153.2809140787</v>
      </c>
    </row>
    <row r="715" spans="1:117" x14ac:dyDescent="0.75">
      <c r="A715" s="11">
        <v>702</v>
      </c>
      <c r="C715" s="24">
        <f t="shared" ca="1" si="400"/>
        <v>1.4318456623392939</v>
      </c>
      <c r="D715" s="24">
        <f t="shared" ca="1" si="400"/>
        <v>-0.13105895459556102</v>
      </c>
      <c r="E715" s="24">
        <f t="shared" ca="1" si="400"/>
        <v>-0.32084165059194797</v>
      </c>
      <c r="F715" s="24">
        <f t="shared" ca="1" si="400"/>
        <v>0.45605856658366717</v>
      </c>
      <c r="G715" s="24">
        <f t="shared" ca="1" si="400"/>
        <v>-0.35809268381196574</v>
      </c>
      <c r="H715" s="24">
        <f t="shared" ca="1" si="400"/>
        <v>-1.5042559161906646</v>
      </c>
      <c r="I715" s="24">
        <f t="shared" ca="1" si="400"/>
        <v>2.1722300909383119</v>
      </c>
      <c r="J715" s="24">
        <f t="shared" ca="1" si="400"/>
        <v>-1.1211224492841858</v>
      </c>
      <c r="K715" s="24">
        <f t="shared" ca="1" si="400"/>
        <v>-0.54227552771055254</v>
      </c>
      <c r="L715" s="24">
        <f t="shared" ca="1" si="400"/>
        <v>0.29420590295546067</v>
      </c>
      <c r="M715" s="24">
        <f t="shared" ca="1" si="400"/>
        <v>2.3963676915330789</v>
      </c>
      <c r="N715" s="24">
        <f ca="1">SQRT(Inputs!$B$38)*C715+SQRT(1-Inputs!$B$38)*_xlfn.NORM.S.INV(RAND())</f>
        <v>2.5962481548138556</v>
      </c>
      <c r="O715" s="24">
        <f ca="1">SQRT(Inputs!$B$38)*D715+SQRT(1-Inputs!$B$38)*_xlfn.NORM.S.INV(RAND())</f>
        <v>-0.14782505586365546</v>
      </c>
      <c r="P715" s="24">
        <f ca="1">SQRT(Inputs!$B$38)*E715+SQRT(1-Inputs!$B$38)*_xlfn.NORM.S.INV(RAND())</f>
        <v>-0.63504164945032371</v>
      </c>
      <c r="Q715" s="24">
        <f ca="1">SQRT(Inputs!$B$38)*F715+SQRT(1-Inputs!$B$38)*_xlfn.NORM.S.INV(RAND())</f>
        <v>-0.7659035292152534</v>
      </c>
      <c r="R715" s="24">
        <f ca="1">SQRT(Inputs!$B$38)*G715+SQRT(1-Inputs!$B$38)*_xlfn.NORM.S.INV(RAND())</f>
        <v>0.64582954038637463</v>
      </c>
      <c r="S715" s="24">
        <f ca="1">SQRT(Inputs!$B$38)*H715+SQRT(1-Inputs!$B$38)*_xlfn.NORM.S.INV(RAND())</f>
        <v>-1.4318512197577211</v>
      </c>
      <c r="T715" s="24">
        <f ca="1">SQRT(Inputs!$B$38)*I715+SQRT(1-Inputs!$B$38)*_xlfn.NORM.S.INV(RAND())</f>
        <v>1.5924090360532677</v>
      </c>
      <c r="U715" s="24">
        <f ca="1">SQRT(Inputs!$B$38)*J715+SQRT(1-Inputs!$B$38)*_xlfn.NORM.S.INV(RAND())</f>
        <v>-0.11406295219732121</v>
      </c>
      <c r="V715" s="24">
        <f ca="1">SQRT(Inputs!$B$38)*K715+SQRT(1-Inputs!$B$38)*_xlfn.NORM.S.INV(RAND())</f>
        <v>-0.3543648246585383</v>
      </c>
      <c r="W715" s="24">
        <f ca="1">SQRT(Inputs!$B$38)*L715+SQRT(1-Inputs!$B$38)*_xlfn.NORM.S.INV(RAND())</f>
        <v>0.64697061448425752</v>
      </c>
      <c r="X715" s="24">
        <f ca="1">SQRT(Inputs!$B$38)*M715+SQRT(1-Inputs!$B$38)*_xlfn.NORM.S.INV(RAND())</f>
        <v>1.1838556153878199</v>
      </c>
      <c r="Y715" s="24">
        <f ca="1">SQRT(Inputs!$B$38)*C715+SQRT(1-Inputs!$B$38)*_xlfn.NORM.S.INV(RAND())</f>
        <v>0.60155376518121517</v>
      </c>
      <c r="Z715" s="24">
        <f ca="1">SQRT(Inputs!$B$38)*D715+SQRT(1-Inputs!$B$38)*_xlfn.NORM.S.INV(RAND())</f>
        <v>-0.64071463066921464</v>
      </c>
      <c r="AA715" s="24">
        <f ca="1">SQRT(Inputs!$B$38)*E715+SQRT(1-Inputs!$B$38)*_xlfn.NORM.S.INV(RAND())</f>
        <v>0.55398082181898078</v>
      </c>
      <c r="AB715" s="24">
        <f ca="1">SQRT(Inputs!$B$38)*F715+SQRT(1-Inputs!$B$38)*_xlfn.NORM.S.INV(RAND())</f>
        <v>0.99127982594446817</v>
      </c>
      <c r="AC715" s="24">
        <f ca="1">SQRT(Inputs!$B$38)*G715+SQRT(1-Inputs!$B$38)*_xlfn.NORM.S.INV(RAND())</f>
        <v>-0.44184027136230597</v>
      </c>
      <c r="AD715" s="24">
        <f ca="1">SQRT(Inputs!$B$38)*H715+SQRT(1-Inputs!$B$38)*_xlfn.NORM.S.INV(RAND())</f>
        <v>-1.47141611690831</v>
      </c>
      <c r="AE715" s="24">
        <f ca="1">SQRT(Inputs!$B$38)*I715+SQRT(1-Inputs!$B$38)*_xlfn.NORM.S.INV(RAND())</f>
        <v>1.5419198735671009</v>
      </c>
      <c r="AF715" s="24">
        <f ca="1">SQRT(Inputs!$B$38)*J715+SQRT(1-Inputs!$B$38)*_xlfn.NORM.S.INV(RAND())</f>
        <v>-1.066374099574539</v>
      </c>
      <c r="AG715" s="24">
        <f ca="1">SQRT(Inputs!$B$38)*K715+SQRT(1-Inputs!$B$38)*_xlfn.NORM.S.INV(RAND())</f>
        <v>-0.32151607120199505</v>
      </c>
      <c r="AH715" s="24">
        <f ca="1">SQRT(Inputs!$B$38)*L715+SQRT(1-Inputs!$B$38)*_xlfn.NORM.S.INV(RAND())</f>
        <v>-1.5441141189526726</v>
      </c>
      <c r="AI715" s="24">
        <f ca="1">SQRT(Inputs!$B$38)*M715+SQRT(1-Inputs!$B$38)*_xlfn.NORM.S.INV(RAND())</f>
        <v>2.1061949500058255</v>
      </c>
      <c r="AJ715" s="24">
        <f ca="1">SQRT(Inputs!$B$38)*C715+SQRT(1-Inputs!$B$38)*_xlfn.NORM.S.INV(RAND())</f>
        <v>1.7997929912979651</v>
      </c>
      <c r="AK715" s="24">
        <f ca="1">SQRT(Inputs!$B$38)*D715+SQRT(1-Inputs!$B$38)*_xlfn.NORM.S.INV(RAND())</f>
        <v>-0.86559422363642813</v>
      </c>
      <c r="AL715" s="24">
        <f ca="1">SQRT(Inputs!$B$38)*E715+SQRT(1-Inputs!$B$38)*_xlfn.NORM.S.INV(RAND())</f>
        <v>-0.55912614958851736</v>
      </c>
      <c r="AM715" s="24">
        <f ca="1">SQRT(Inputs!$B$38)*F715+SQRT(1-Inputs!$B$38)*_xlfn.NORM.S.INV(RAND())</f>
        <v>1.2882903402949357</v>
      </c>
      <c r="AN715" s="24">
        <f ca="1">SQRT(Inputs!$B$38)*G715+SQRT(1-Inputs!$B$38)*_xlfn.NORM.S.INV(RAND())</f>
        <v>-0.18828538467454792</v>
      </c>
      <c r="AO715" s="24">
        <f ca="1">SQRT(Inputs!$B$38)*H715+SQRT(1-Inputs!$B$38)*_xlfn.NORM.S.INV(RAND())</f>
        <v>-2.7566951798734456</v>
      </c>
      <c r="AP715" s="24">
        <f ca="1">SQRT(Inputs!$B$38)*I715+SQRT(1-Inputs!$B$38)*_xlfn.NORM.S.INV(RAND())</f>
        <v>0.31789364532019104</v>
      </c>
      <c r="AQ715" s="24">
        <f ca="1">SQRT(Inputs!$B$38)*J715+SQRT(1-Inputs!$B$38)*_xlfn.NORM.S.INV(RAND())</f>
        <v>-0.23990296705148967</v>
      </c>
      <c r="AR715" s="24">
        <f ca="1">SQRT(Inputs!$B$38)*K715+SQRT(1-Inputs!$B$38)*_xlfn.NORM.S.INV(RAND())</f>
        <v>-1.62314615176928</v>
      </c>
      <c r="AS715" s="24">
        <f ca="1">SQRT(Inputs!$B$38)*L715+SQRT(1-Inputs!$B$38)*_xlfn.NORM.S.INV(RAND())</f>
        <v>-0.61497307059799544</v>
      </c>
      <c r="AT715" s="24">
        <f ca="1">SQRT(Inputs!$B$38)*M715+SQRT(1-Inputs!$B$38)*_xlfn.NORM.S.INV(RAND())</f>
        <v>1.6926341905546121</v>
      </c>
      <c r="AU715" s="15">
        <f ca="1">Inputs!$B$6*EXP($B$8-0.5*C$5^2+C$5*N715)</f>
        <v>7554.3217014757902</v>
      </c>
      <c r="AV715" s="15">
        <f t="shared" ca="1" si="365"/>
        <v>8997.6882017669905</v>
      </c>
      <c r="AW715" s="15">
        <f t="shared" ca="1" si="366"/>
        <v>10070.477706334004</v>
      </c>
      <c r="AX715" s="15">
        <f t="shared" ca="1" si="367"/>
        <v>11173.105217632374</v>
      </c>
      <c r="AY715" s="15">
        <f t="shared" ca="1" si="368"/>
        <v>14724.41573107652</v>
      </c>
      <c r="AZ715" s="15">
        <f t="shared" ca="1" si="369"/>
        <v>15381.436590162337</v>
      </c>
      <c r="BA715" s="15">
        <f t="shared" ca="1" si="370"/>
        <v>22236.557603508023</v>
      </c>
      <c r="BB715" s="15">
        <f t="shared" ca="1" si="371"/>
        <v>26914.975717616977</v>
      </c>
      <c r="BC715" s="15">
        <f t="shared" ca="1" si="372"/>
        <v>31855.4706444371</v>
      </c>
      <c r="BD715" s="15">
        <f t="shared" ca="1" si="373"/>
        <v>41460.46824927631</v>
      </c>
      <c r="BE715" s="15">
        <f t="shared" ca="1" si="374"/>
        <v>56588.773608573225</v>
      </c>
      <c r="BF715" s="15">
        <f ca="1">Inputs!$B$13*EXP($B$9-0.5*C$6^2+C$6*Y715)</f>
        <v>15582.844487108046</v>
      </c>
      <c r="BG715" s="15">
        <f t="shared" ca="1" si="375"/>
        <v>16917.942295446799</v>
      </c>
      <c r="BH715" s="15">
        <f t="shared" ca="1" si="376"/>
        <v>22659.855609283677</v>
      </c>
      <c r="BI715" s="15">
        <f t="shared" ca="1" si="377"/>
        <v>32311.371394417827</v>
      </c>
      <c r="BJ715" s="15">
        <f t="shared" ca="1" si="378"/>
        <v>37167.459239187869</v>
      </c>
      <c r="BK715" s="15">
        <f t="shared" ca="1" si="379"/>
        <v>37335.153836816062</v>
      </c>
      <c r="BL715" s="15">
        <f t="shared" ca="1" si="380"/>
        <v>56005.558185442358</v>
      </c>
      <c r="BM715" s="15">
        <f t="shared" ca="1" si="381"/>
        <v>60301.337767876481</v>
      </c>
      <c r="BN715" s="15">
        <f t="shared" ca="1" si="382"/>
        <v>71359.999833682115</v>
      </c>
      <c r="BO715" s="15">
        <f t="shared" ca="1" si="383"/>
        <v>73375.205232009539</v>
      </c>
      <c r="BP715" s="15">
        <f t="shared" ca="1" si="384"/>
        <v>114650.1105405392</v>
      </c>
      <c r="BQ715" s="15">
        <f ca="1">Inputs!$B$20*EXP($B$10-0.5*C$7^2+C$7*AJ715)</f>
        <v>8121.6133525628147</v>
      </c>
      <c r="BR715" s="15">
        <f t="shared" ca="1" si="385"/>
        <v>8371.3479606161945</v>
      </c>
      <c r="BS715" s="15">
        <f t="shared" ca="1" si="386"/>
        <v>9762.998303162638</v>
      </c>
      <c r="BT715" s="15">
        <f t="shared" ca="1" si="387"/>
        <v>18873.533496197055</v>
      </c>
      <c r="BU715" s="15">
        <f t="shared" ca="1" si="388"/>
        <v>24991.519618631715</v>
      </c>
      <c r="BV715" s="15">
        <f t="shared" ca="1" si="389"/>
        <v>18684.371923651204</v>
      </c>
      <c r="BW715" s="15">
        <f t="shared" ca="1" si="390"/>
        <v>27887.588883391498</v>
      </c>
      <c r="BX715" s="15">
        <f t="shared" ca="1" si="391"/>
        <v>37173.737120643091</v>
      </c>
      <c r="BY715" s="15">
        <f t="shared" ca="1" si="392"/>
        <v>38181.916366447949</v>
      </c>
      <c r="BZ715" s="15">
        <f t="shared" ca="1" si="393"/>
        <v>47847.638965344435</v>
      </c>
      <c r="CA715" s="15">
        <f t="shared" ca="1" si="394"/>
        <v>90796.929730023985</v>
      </c>
      <c r="CB715" s="15">
        <f ca="1">(AU715*DCF!C$10-DCF!C$5*MAX(AU715*DCF!C$10,0)-MAX(AU715-Inputs!$B$6,0)/Inputs!$B$10)*DCF!C$6</f>
        <v>1024.5922949102819</v>
      </c>
      <c r="CC715" s="15">
        <f ca="1">(AV715*DCF!D$10-DCF!D$5*MAX(AV715*DCF!D$10,0)-MAX(AV715-AU715,0)/Inputs!$B$10)*DCF!D$6</f>
        <v>1841.1983963328996</v>
      </c>
      <c r="CD715" s="15">
        <f ca="1">(AW715*DCF!E$10-DCF!E$5*MAX(AW715*DCF!E$10,0)-MAX(AW715-AV715,0)/Inputs!$B$10)*DCF!E$6</f>
        <v>2083.4763714381247</v>
      </c>
      <c r="CE715" s="15">
        <f ca="1">(AX715*DCF!F$10-DCF!F$5*MAX(AX715*DCF!F$10,0)-MAX(AX715-AW715,0)/Inputs!$B$10)*DCF!F$6</f>
        <v>2209.6416148596809</v>
      </c>
      <c r="CF715" s="15">
        <f ca="1">(AY715*DCF!G$10-DCF!G$5*MAX(AY715*DCF!G$10,0)-MAX(AY715-AX715,0)/Inputs!$B$10)*DCF!G$6</f>
        <v>2351.1931340011015</v>
      </c>
      <c r="CG715" s="15">
        <f ca="1">(AZ715*DCF!H$10-DCF!H$5*MAX(AZ715*DCF!H$10,0)-MAX(AZ715-AY715,0)/Inputs!$B$10)*DCF!H$6</f>
        <v>2869.6511146196617</v>
      </c>
      <c r="CH715" s="15">
        <f ca="1">(BA715*DCF!I$10-DCF!I$5*MAX(BA715*DCF!I$10,0)-MAX(BA715-AZ715,0)/Inputs!$B$10)*DCF!I$6</f>
        <v>2937.3278541513164</v>
      </c>
      <c r="CI715" s="15">
        <f ca="1">(BB715*DCF!J$10-DCF!J$5*MAX(BB715*DCF!J$10,0)-MAX(BB715-BA715,0)/Inputs!$B$10)*DCF!J$6</f>
        <v>3909.7351135657755</v>
      </c>
      <c r="CJ715" s="15">
        <f ca="1">(BC715*DCF!K$10-DCF!K$5*MAX(BC715*DCF!K$10,0)-MAX(BC715-BB715,0)/Inputs!$B$10)*DCF!K$6</f>
        <v>4436.6250903496802</v>
      </c>
      <c r="CK715" s="15">
        <f ca="1">(BD715*DCF!L$10-DCF!L$5*MAX(BD715*DCF!L$10,0)-MAX(BD715-BC715,0)/Inputs!$B$10)*DCF!L$6</f>
        <v>5010.9453141247541</v>
      </c>
      <c r="CL715" s="15">
        <f ca="1">(BE715*DCF!M$10-DCF!M$5*MAX(BE715*DCF!M$10,0)-MAX(BE715-BD715,0)/Inputs!$B$10)*DCF!M$6</f>
        <v>6178.1701582953065</v>
      </c>
      <c r="CM715" s="15">
        <f ca="1">(BF715*DCF!C$28-DCF!C$5*MAX(BF715*DCF!C$28,0)-MAX(BF715-Inputs!$B$13,0)/Inputs!$B$17)*DCF!C$6</f>
        <v>3786.764740611346</v>
      </c>
      <c r="CN715" s="15">
        <f ca="1">(BG715*DCF!D$28-DCF!D$5*MAX(BG715*DCF!D$28,0)-MAX(BG715-BF715,0)/Inputs!$B$17)*DCF!D$6</f>
        <v>4697.886621972083</v>
      </c>
      <c r="CO715" s="15">
        <f ca="1">(BH715*DCF!E$28-DCF!E$5*MAX(BH715*DCF!E$28,0)-MAX(BH715-BG715,0)/Inputs!$B$17)*DCF!E$6</f>
        <v>5286.0225220158609</v>
      </c>
      <c r="CP715" s="15">
        <f ca="1">(BI715*DCF!F$28-DCF!F$5*MAX(BI715*DCF!F$28,0)-MAX(BI715-BH715,0)/Inputs!$B$17)*DCF!F$6</f>
        <v>7014.47522166614</v>
      </c>
      <c r="CQ715" s="15">
        <f ca="1">(BJ715*DCF!G$28-DCF!G$5*MAX(BJ715*DCF!G$28,0)-MAX(BJ715-BI715,0)/Inputs!$B$17)*DCF!G$6</f>
        <v>8826.6332851080042</v>
      </c>
      <c r="CR715" s="15">
        <f ca="1">(BK715*DCF!H$28-DCF!H$5*MAX(BK715*DCF!H$28,0)-MAX(BK715-BJ715,0)/Inputs!$B$17)*DCF!H$6</f>
        <v>9207.3404180831276</v>
      </c>
      <c r="CS715" s="15">
        <f ca="1">(BL715*DCF!I$28-DCF!I$5*MAX(BL715*DCF!I$28,0)-MAX(BL715-BK715,0)/Inputs!$B$17)*DCF!I$6</f>
        <v>10490.101694804955</v>
      </c>
      <c r="CT715" s="15">
        <f ca="1">(BM715*DCF!J$28-DCF!J$5*MAX(BM715*DCF!J$28,0)-MAX(BM715-BL715,0)/Inputs!$B$17)*DCF!J$6</f>
        <v>12882.61904243589</v>
      </c>
      <c r="CU715" s="15">
        <f ca="1">(BN715*DCF!K$28-DCF!K$5*MAX(BN715*DCF!K$28,0)-MAX(BN715-BM715,0)/Inputs!$B$17)*DCF!K$6</f>
        <v>13715.496669287108</v>
      </c>
      <c r="CV715" s="15">
        <f ca="1">(BO715*DCF!L$28-DCF!L$5*MAX(BO715*DCF!L$28,0)-MAX(BO715-BN715,0)/Inputs!$B$17)*DCF!L$6</f>
        <v>14411.869728918346</v>
      </c>
      <c r="CW715" s="15">
        <f ca="1">(BP715*DCF!M$28-DCF!M$5*MAX(BP715*DCF!M$28,0)-MAX(BP715-BO715,0)/Inputs!$B$17)*DCF!M$6</f>
        <v>17257.097249084323</v>
      </c>
      <c r="CX715" s="15">
        <f ca="1">(BQ715*DCF!C$46-DCF!C$5*MAX(BQ715*DCF!C$46,0)-MAX(BQ715-Inputs!$B$20,0)/Inputs!$B$24)*DCF!C$6</f>
        <v>-4148.4619070874005</v>
      </c>
      <c r="CY715" s="15">
        <f ca="1">(BR715*DCF!D$46-DCF!D$5*MAX(BR715*DCF!D$46,0)-MAX(BR715-BQ715,0)/Inputs!$B$24)*DCF!D$6</f>
        <v>-1535.3535587900549</v>
      </c>
      <c r="CZ715" s="15">
        <f ca="1">(BS715*DCF!E$46-DCF!E$5*MAX(BS715*DCF!E$46,0)-MAX(BS715-BR715,0)/Inputs!$B$24)*DCF!E$6</f>
        <v>-1703.041801508213</v>
      </c>
      <c r="DA715" s="15">
        <f ca="1">(BT715*DCF!F$46-DCF!F$5*MAX(BT715*DCF!F$46,0)-MAX(BT715-BS715,0)/Inputs!$B$24)*DCF!F$6</f>
        <v>-4691.9239065456841</v>
      </c>
      <c r="DB715" s="15">
        <f ca="1">(BU715*DCF!G$46-DCF!G$5*MAX(BU715*DCF!G$46,0)-MAX(BU715-BT715,0)/Inputs!$B$24)*DCF!G$6</f>
        <v>-2898.6349976977235</v>
      </c>
      <c r="DC715" s="15">
        <f ca="1">(BV715*DCF!H$46-DCF!H$5*MAX(BV715*DCF!H$46,0)-MAX(BV715-BU715,0)/Inputs!$B$24)*DCF!H$6</f>
        <v>0</v>
      </c>
      <c r="DD715" s="15">
        <f ca="1">(BW715*DCF!I$46-DCF!I$5*MAX(BW715*DCF!I$46,0)-MAX(BW715-BV715,0)/Inputs!$B$24)*DCF!I$6</f>
        <v>-1997.8128839705455</v>
      </c>
      <c r="DE715" s="15">
        <f ca="1">(BX715*DCF!J$46-DCF!J$5*MAX(BX715*DCF!J$46,0)-MAX(BX715-BW715,0)/Inputs!$B$24)*DCF!J$6</f>
        <v>-903.19935401162081</v>
      </c>
      <c r="DF715" s="15">
        <f ca="1">(BY715*DCF!K$46-DCF!K$5*MAX(BY715*DCF!K$46,0)-MAX(BY715-BX715,0)/Inputs!$B$24)*DCF!K$6</f>
        <v>1934.1012854326366</v>
      </c>
      <c r="DG715" s="15">
        <f ca="1">(BZ715*DCF!L$46-DCF!L$5*MAX(BZ715*DCF!L$46,0)-MAX(BZ715-BY715,0)/Inputs!$B$24)*DCF!L$6</f>
        <v>1120.1010774777069</v>
      </c>
      <c r="DH715" s="15">
        <f ca="1">(CA715*DCF!M$46-DCF!M$5*MAX(CA715*DCF!M$46,0)-MAX(CA715-BZ715,0)/Inputs!$B$24)*DCF!M$6</f>
        <v>-1860.6925945020942</v>
      </c>
      <c r="DI715" s="15">
        <f ca="1">SUM(CB715:CL715)+BE715*DCF!M$10*(1+Inputs!$B$30)*(1-Inputs!$B$33)*(1-Inputs!$B$30/Inputs!$B$31)/(Inputs!$B$29-Inputs!$B$30)*DCF!M$6</f>
        <v>192339.86171837023</v>
      </c>
      <c r="DJ715" s="15">
        <f ca="1">SUM(CM715:CW715)+BP715*DCF!M$28*(1+Inputs!$B$30)*(1-Inputs!$B$33)*(1-Inputs!$B$30/Inputs!$B$31)/(Inputs!$B$29-Inputs!$B$30)*DCF!M$6</f>
        <v>533006.6721607598</v>
      </c>
      <c r="DK715" s="15">
        <f ca="1">SUM(CX715:DH715)+CA715*DCF!M$46*(1+Inputs!$B$30)*(1-Inputs!$B$33)*(1-Inputs!$B$30/Inputs!$B$31)/(Inputs!$B$29-Inputs!$B$30)*DCF!M$6</f>
        <v>123697.89030532687</v>
      </c>
      <c r="DM715" s="15">
        <f ca="1">DI715+DJ715+DK715+Inputs!$B$34+Inputs!$B$36-Inputs!$B$35</f>
        <v>925895.42418445693</v>
      </c>
    </row>
    <row r="716" spans="1:117" x14ac:dyDescent="0.75">
      <c r="A716" s="11">
        <v>703</v>
      </c>
      <c r="C716" s="24">
        <f t="shared" ca="1" si="400"/>
        <v>0.55354172628486464</v>
      </c>
      <c r="D716" s="24">
        <f t="shared" ca="1" si="400"/>
        <v>0.18223530570900492</v>
      </c>
      <c r="E716" s="24">
        <f t="shared" ca="1" si="400"/>
        <v>-0.80065738147641374</v>
      </c>
      <c r="F716" s="24">
        <f t="shared" ca="1" si="400"/>
        <v>2.4880964083380682E-3</v>
      </c>
      <c r="G716" s="24">
        <f t="shared" ca="1" si="400"/>
        <v>0.69913879274456858</v>
      </c>
      <c r="H716" s="24">
        <f t="shared" ca="1" si="400"/>
        <v>0.91483985245737598</v>
      </c>
      <c r="I716" s="24">
        <f t="shared" ca="1" si="400"/>
        <v>-0.21946611878839423</v>
      </c>
      <c r="J716" s="24">
        <f t="shared" ca="1" si="400"/>
        <v>4.556141275312655E-2</v>
      </c>
      <c r="K716" s="24">
        <f t="shared" ca="1" si="400"/>
        <v>-0.40958211791985311</v>
      </c>
      <c r="L716" s="24">
        <f t="shared" ca="1" si="400"/>
        <v>-5.5310069256933075E-2</v>
      </c>
      <c r="M716" s="24">
        <f t="shared" ca="1" si="400"/>
        <v>-1.4788877300650556</v>
      </c>
      <c r="N716" s="24">
        <f ca="1">SQRT(Inputs!$B$38)*C716+SQRT(1-Inputs!$B$38)*_xlfn.NORM.S.INV(RAND())</f>
        <v>6.3652183435881776E-2</v>
      </c>
      <c r="O716" s="24">
        <f ca="1">SQRT(Inputs!$B$38)*D716+SQRT(1-Inputs!$B$38)*_xlfn.NORM.S.INV(RAND())</f>
        <v>0.79147548236030774</v>
      </c>
      <c r="P716" s="24">
        <f ca="1">SQRT(Inputs!$B$38)*E716+SQRT(1-Inputs!$B$38)*_xlfn.NORM.S.INV(RAND())</f>
        <v>-1.3082129629801229</v>
      </c>
      <c r="Q716" s="24">
        <f ca="1">SQRT(Inputs!$B$38)*F716+SQRT(1-Inputs!$B$38)*_xlfn.NORM.S.INV(RAND())</f>
        <v>0.33937139802378308</v>
      </c>
      <c r="R716" s="24">
        <f ca="1">SQRT(Inputs!$B$38)*G716+SQRT(1-Inputs!$B$38)*_xlfn.NORM.S.INV(RAND())</f>
        <v>-1.5492625932503865</v>
      </c>
      <c r="S716" s="24">
        <f ca="1">SQRT(Inputs!$B$38)*H716+SQRT(1-Inputs!$B$38)*_xlfn.NORM.S.INV(RAND())</f>
        <v>0.21065069519582152</v>
      </c>
      <c r="T716" s="24">
        <f ca="1">SQRT(Inputs!$B$38)*I716+SQRT(1-Inputs!$B$38)*_xlfn.NORM.S.INV(RAND())</f>
        <v>-0.20662363748374385</v>
      </c>
      <c r="U716" s="24">
        <f ca="1">SQRT(Inputs!$B$38)*J716+SQRT(1-Inputs!$B$38)*_xlfn.NORM.S.INV(RAND())</f>
        <v>1.8612849547783761</v>
      </c>
      <c r="V716" s="24">
        <f ca="1">SQRT(Inputs!$B$38)*K716+SQRT(1-Inputs!$B$38)*_xlfn.NORM.S.INV(RAND())</f>
        <v>-1.1105626396989348</v>
      </c>
      <c r="W716" s="24">
        <f ca="1">SQRT(Inputs!$B$38)*L716+SQRT(1-Inputs!$B$38)*_xlfn.NORM.S.INV(RAND())</f>
        <v>0.25876668990399493</v>
      </c>
      <c r="X716" s="24">
        <f ca="1">SQRT(Inputs!$B$38)*M716+SQRT(1-Inputs!$B$38)*_xlfn.NORM.S.INV(RAND())</f>
        <v>-3.1796618497707203</v>
      </c>
      <c r="Y716" s="24">
        <f ca="1">SQRT(Inputs!$B$38)*C716+SQRT(1-Inputs!$B$38)*_xlfn.NORM.S.INV(RAND())</f>
        <v>0.50232274933497922</v>
      </c>
      <c r="Z716" s="24">
        <f ca="1">SQRT(Inputs!$B$38)*D716+SQRT(1-Inputs!$B$38)*_xlfn.NORM.S.INV(RAND())</f>
        <v>0.17968169790296606</v>
      </c>
      <c r="AA716" s="24">
        <f ca="1">SQRT(Inputs!$B$38)*E716+SQRT(1-Inputs!$B$38)*_xlfn.NORM.S.INV(RAND())</f>
        <v>0.28607210199545535</v>
      </c>
      <c r="AB716" s="24">
        <f ca="1">SQRT(Inputs!$B$38)*F716+SQRT(1-Inputs!$B$38)*_xlfn.NORM.S.INV(RAND())</f>
        <v>-0.90501587753525081</v>
      </c>
      <c r="AC716" s="24">
        <f ca="1">SQRT(Inputs!$B$38)*G716+SQRT(1-Inputs!$B$38)*_xlfn.NORM.S.INV(RAND())</f>
        <v>-0.68036677889278452</v>
      </c>
      <c r="AD716" s="24">
        <f ca="1">SQRT(Inputs!$B$38)*H716+SQRT(1-Inputs!$B$38)*_xlfn.NORM.S.INV(RAND())</f>
        <v>1.6238486313317972</v>
      </c>
      <c r="AE716" s="24">
        <f ca="1">SQRT(Inputs!$B$38)*I716+SQRT(1-Inputs!$B$38)*_xlfn.NORM.S.INV(RAND())</f>
        <v>-0.34820552398827376</v>
      </c>
      <c r="AF716" s="24">
        <f ca="1">SQRT(Inputs!$B$38)*J716+SQRT(1-Inputs!$B$38)*_xlfn.NORM.S.INV(RAND())</f>
        <v>1.9292560916677697</v>
      </c>
      <c r="AG716" s="24">
        <f ca="1">SQRT(Inputs!$B$38)*K716+SQRT(1-Inputs!$B$38)*_xlfn.NORM.S.INV(RAND())</f>
        <v>-1.6058894486291559</v>
      </c>
      <c r="AH716" s="24">
        <f ca="1">SQRT(Inputs!$B$38)*L716+SQRT(1-Inputs!$B$38)*_xlfn.NORM.S.INV(RAND())</f>
        <v>0.42002291761609939</v>
      </c>
      <c r="AI716" s="24">
        <f ca="1">SQRT(Inputs!$B$38)*M716+SQRT(1-Inputs!$B$38)*_xlfn.NORM.S.INV(RAND())</f>
        <v>-2.1420195153546984E-2</v>
      </c>
      <c r="AJ716" s="24">
        <f ca="1">SQRT(Inputs!$B$38)*C716+SQRT(1-Inputs!$B$38)*_xlfn.NORM.S.INV(RAND())</f>
        <v>-0.17474790970909954</v>
      </c>
      <c r="AK716" s="24">
        <f ca="1">SQRT(Inputs!$B$38)*D716+SQRT(1-Inputs!$B$38)*_xlfn.NORM.S.INV(RAND())</f>
        <v>-0.33804417108230506</v>
      </c>
      <c r="AL716" s="24">
        <f ca="1">SQRT(Inputs!$B$38)*E716+SQRT(1-Inputs!$B$38)*_xlfn.NORM.S.INV(RAND())</f>
        <v>-1.4792981533447431</v>
      </c>
      <c r="AM716" s="24">
        <f ca="1">SQRT(Inputs!$B$38)*F716+SQRT(1-Inputs!$B$38)*_xlfn.NORM.S.INV(RAND())</f>
        <v>1.8182303662899573</v>
      </c>
      <c r="AN716" s="24">
        <f ca="1">SQRT(Inputs!$B$38)*G716+SQRT(1-Inputs!$B$38)*_xlfn.NORM.S.INV(RAND())</f>
        <v>0.67495960160832158</v>
      </c>
      <c r="AO716" s="24">
        <f ca="1">SQRT(Inputs!$B$38)*H716+SQRT(1-Inputs!$B$38)*_xlfn.NORM.S.INV(RAND())</f>
        <v>-0.29494369797880404</v>
      </c>
      <c r="AP716" s="24">
        <f ca="1">SQRT(Inputs!$B$38)*I716+SQRT(1-Inputs!$B$38)*_xlfn.NORM.S.INV(RAND())</f>
        <v>-0.45162303610356941</v>
      </c>
      <c r="AQ716" s="24">
        <f ca="1">SQRT(Inputs!$B$38)*J716+SQRT(1-Inputs!$B$38)*_xlfn.NORM.S.INV(RAND())</f>
        <v>1.5249063213594938</v>
      </c>
      <c r="AR716" s="24">
        <f ca="1">SQRT(Inputs!$B$38)*K716+SQRT(1-Inputs!$B$38)*_xlfn.NORM.S.INV(RAND())</f>
        <v>-0.85975338872494889</v>
      </c>
      <c r="AS716" s="24">
        <f ca="1">SQRT(Inputs!$B$38)*L716+SQRT(1-Inputs!$B$38)*_xlfn.NORM.S.INV(RAND())</f>
        <v>-0.35042868993405391</v>
      </c>
      <c r="AT716" s="24">
        <f ca="1">SQRT(Inputs!$B$38)*M716+SQRT(1-Inputs!$B$38)*_xlfn.NORM.S.INV(RAND())</f>
        <v>-0.73702450194233748</v>
      </c>
      <c r="AU716" s="15">
        <f ca="1">Inputs!$B$6*EXP($B$8-0.5*C$5^2+C$5*N716)</f>
        <v>5013.632548198515</v>
      </c>
      <c r="AV716" s="15">
        <f t="shared" ca="1" si="365"/>
        <v>6855.9426788399041</v>
      </c>
      <c r="AW716" s="15">
        <f t="shared" ca="1" si="366"/>
        <v>7007.339899344488</v>
      </c>
      <c r="AX716" s="15">
        <f t="shared" ca="1" si="367"/>
        <v>8925.7894829716097</v>
      </c>
      <c r="AY716" s="15">
        <f t="shared" ca="1" si="368"/>
        <v>9102.7991323476417</v>
      </c>
      <c r="AZ716" s="15">
        <f t="shared" ca="1" si="369"/>
        <v>11394.236295320596</v>
      </c>
      <c r="BA716" s="15">
        <f t="shared" ca="1" si="370"/>
        <v>13645.335386369083</v>
      </c>
      <c r="BB716" s="15">
        <f t="shared" ca="1" si="371"/>
        <v>20130.82713977604</v>
      </c>
      <c r="BC716" s="15">
        <f t="shared" ca="1" si="372"/>
        <v>22148.791117618708</v>
      </c>
      <c r="BD716" s="15">
        <f t="shared" ca="1" si="373"/>
        <v>27799.112786799516</v>
      </c>
      <c r="BE716" s="15">
        <f t="shared" ca="1" si="374"/>
        <v>25499.115763265603</v>
      </c>
      <c r="BF716" s="15">
        <f ca="1">Inputs!$B$13*EXP($B$9-0.5*C$6^2+C$6*Y716)</f>
        <v>15279.28939445978</v>
      </c>
      <c r="BG716" s="15">
        <f t="shared" ca="1" si="375"/>
        <v>19235.03621097955</v>
      </c>
      <c r="BH716" s="15">
        <f t="shared" ca="1" si="376"/>
        <v>24643.641761920597</v>
      </c>
      <c r="BI716" s="15">
        <f t="shared" ca="1" si="377"/>
        <v>26244.762002973224</v>
      </c>
      <c r="BJ716" s="15">
        <f t="shared" ca="1" si="378"/>
        <v>29168.760737532073</v>
      </c>
      <c r="BK716" s="15">
        <f t="shared" ca="1" si="379"/>
        <v>44656.487384614404</v>
      </c>
      <c r="BL716" s="15">
        <f t="shared" ca="1" si="380"/>
        <v>52434.813119428938</v>
      </c>
      <c r="BM716" s="15">
        <f t="shared" ca="1" si="381"/>
        <v>81909.418849180758</v>
      </c>
      <c r="BN716" s="15">
        <f t="shared" ca="1" si="382"/>
        <v>83103.198347258658</v>
      </c>
      <c r="BO716" s="15">
        <f t="shared" ca="1" si="383"/>
        <v>107365.99662919025</v>
      </c>
      <c r="BP716" s="15">
        <f t="shared" ca="1" si="384"/>
        <v>131827.11554627566</v>
      </c>
      <c r="BQ716" s="15">
        <f ca="1">Inputs!$B$20*EXP($B$10-0.5*C$7^2+C$7*AJ716)</f>
        <v>4031.7210659722041</v>
      </c>
      <c r="BR716" s="15">
        <f t="shared" ca="1" si="385"/>
        <v>4913.6585920484958</v>
      </c>
      <c r="BS716" s="15">
        <f t="shared" ca="1" si="386"/>
        <v>4399.6604040781385</v>
      </c>
      <c r="BT716" s="15">
        <f t="shared" ca="1" si="387"/>
        <v>9773.8333835239628</v>
      </c>
      <c r="BU716" s="15">
        <f t="shared" ca="1" si="388"/>
        <v>15948.487163361629</v>
      </c>
      <c r="BV716" s="15">
        <f t="shared" ca="1" si="389"/>
        <v>20762.405409075585</v>
      </c>
      <c r="BW716" s="15">
        <f t="shared" ca="1" si="390"/>
        <v>26331.62257159911</v>
      </c>
      <c r="BX716" s="15">
        <f t="shared" ca="1" si="391"/>
        <v>49998.348529942668</v>
      </c>
      <c r="BY716" s="15">
        <f t="shared" ca="1" si="392"/>
        <v>59430.369876841483</v>
      </c>
      <c r="BZ716" s="15">
        <f t="shared" ca="1" si="393"/>
        <v>78186.526839806727</v>
      </c>
      <c r="CA716" s="15">
        <f t="shared" ca="1" si="394"/>
        <v>96346.278642598452</v>
      </c>
      <c r="CB716" s="15">
        <f ca="1">(AU716*DCF!C$10-DCF!C$5*MAX(AU716*DCF!C$10,0)-MAX(AU716-Inputs!$B$6,0)/Inputs!$B$10)*DCF!C$6</f>
        <v>1042.7078614276741</v>
      </c>
      <c r="CC716" s="15">
        <f ca="1">(AV716*DCF!D$10-DCF!D$5*MAX(AV716*DCF!D$10,0)-MAX(AV716-AU716,0)/Inputs!$B$10)*DCF!D$6</f>
        <v>1221.8904718046952</v>
      </c>
      <c r="CD716" s="15">
        <f ca="1">(AW716*DCF!E$10-DCF!E$5*MAX(AW716*DCF!E$10,0)-MAX(AW716-AV716,0)/Inputs!$B$10)*DCF!E$6</f>
        <v>1583.7823116251316</v>
      </c>
      <c r="CE716" s="15">
        <f ca="1">(AX716*DCF!F$10-DCF!F$5*MAX(AX716*DCF!F$10,0)-MAX(AX716-AW716,0)/Inputs!$B$10)*DCF!F$6</f>
        <v>1549.3038248423798</v>
      </c>
      <c r="CF716" s="15">
        <f ca="1">(AY716*DCF!G$10-DCF!G$5*MAX(AY716*DCF!G$10,0)-MAX(AY716-AX716,0)/Inputs!$B$10)*DCF!G$6</f>
        <v>1841.515040415972</v>
      </c>
      <c r="CG716" s="15">
        <f ca="1">(AZ716*DCF!H$10-DCF!H$5*MAX(AZ716*DCF!H$10,0)-MAX(AZ716-AY716,0)/Inputs!$B$10)*DCF!H$6</f>
        <v>1805.3134018876096</v>
      </c>
      <c r="CH716" s="15">
        <f ca="1">(BA716*DCF!I$10-DCF!I$5*MAX(BA716*DCF!I$10,0)-MAX(BA716-AZ716,0)/Inputs!$B$10)*DCF!I$6</f>
        <v>2123.2458694222964</v>
      </c>
      <c r="CI716" s="15">
        <f ca="1">(BB716*DCF!J$10-DCF!J$5*MAX(BB716*DCF!J$10,0)-MAX(BB716-BA716,0)/Inputs!$B$10)*DCF!J$6</f>
        <v>2471.727244330792</v>
      </c>
      <c r="CJ716" s="15">
        <f ca="1">(BC716*DCF!K$10-DCF!K$5*MAX(BC716*DCF!K$10,0)-MAX(BC716-BB716,0)/Inputs!$B$10)*DCF!K$6</f>
        <v>3283.1154204638942</v>
      </c>
      <c r="CK716" s="15">
        <f ca="1">(BD716*DCF!L$10-DCF!L$5*MAX(BD716*DCF!L$10,0)-MAX(BD716-BC716,0)/Inputs!$B$10)*DCF!L$6</f>
        <v>3461.956756760987</v>
      </c>
      <c r="CL716" s="15">
        <f ca="1">(BE716*DCF!M$10-DCF!M$5*MAX(BE716*DCF!M$10,0)-MAX(BE716-BD716,0)/Inputs!$B$10)*DCF!M$6</f>
        <v>3598.2550409467008</v>
      </c>
      <c r="CM716" s="15">
        <f ca="1">(BF716*DCF!C$28-DCF!C$5*MAX(BF716*DCF!C$28,0)-MAX(BF716-Inputs!$B$13,0)/Inputs!$B$17)*DCF!C$6</f>
        <v>3764.2268193164828</v>
      </c>
      <c r="CN716" s="15">
        <f ca="1">(BG716*DCF!D$28-DCF!D$5*MAX(BG716*DCF!D$28,0)-MAX(BG716-BF716,0)/Inputs!$B$17)*DCF!D$6</f>
        <v>4821.2196318966526</v>
      </c>
      <c r="CO716" s="15">
        <f ca="1">(BH716*DCF!E$28-DCF!E$5*MAX(BH716*DCF!E$28,0)-MAX(BH716-BG716,0)/Inputs!$B$17)*DCF!E$6</f>
        <v>5913.5564567765441</v>
      </c>
      <c r="CP716" s="15">
        <f ca="1">(BI716*DCF!F$28-DCF!F$5*MAX(BI716*DCF!F$28,0)-MAX(BI716-BH716,0)/Inputs!$B$17)*DCF!F$6</f>
        <v>6833.2523266209446</v>
      </c>
      <c r="CQ716" s="15">
        <f ca="1">(BJ716*DCF!G$28-DCF!G$5*MAX(BJ716*DCF!G$28,0)-MAX(BJ716-BI716,0)/Inputs!$B$17)*DCF!G$6</f>
        <v>7076.2685745304007</v>
      </c>
      <c r="CR716" s="15">
        <f ca="1">(BK716*DCF!H$28-DCF!H$5*MAX(BK716*DCF!H$28,0)-MAX(BK716-BJ716,0)/Inputs!$B$17)*DCF!H$6</f>
        <v>8637.6839327495836</v>
      </c>
      <c r="CS716" s="15">
        <f ca="1">(BL716*DCF!I$28-DCF!I$5*MAX(BL716*DCF!I$28,0)-MAX(BL716-BK716,0)/Inputs!$B$17)*DCF!I$6</f>
        <v>11213.777349847394</v>
      </c>
      <c r="CT716" s="15">
        <f ca="1">(BM716*DCF!J$28-DCF!J$5*MAX(BM716*DCF!J$28,0)-MAX(BM716-BL716,0)/Inputs!$B$17)*DCF!J$6</f>
        <v>14364.508283870711</v>
      </c>
      <c r="CU716" s="15">
        <f ca="1">(BN716*DCF!K$28-DCF!K$5*MAX(BN716*DCF!K$28,0)-MAX(BN716-BM716,0)/Inputs!$B$17)*DCF!K$6</f>
        <v>17403.780011945812</v>
      </c>
      <c r="CV716" s="15">
        <f ca="1">(BO716*DCF!L$28-DCF!L$5*MAX(BO716*DCF!L$28,0)-MAX(BO716-BN716,0)/Inputs!$B$17)*DCF!L$6</f>
        <v>18676.393842751353</v>
      </c>
      <c r="CW716" s="15">
        <f ca="1">(BP716*DCF!M$28-DCF!M$5*MAX(BP716*DCF!M$28,0)-MAX(BP716-BO716,0)/Inputs!$B$17)*DCF!M$6</f>
        <v>22246.473815168149</v>
      </c>
      <c r="CX716" s="15">
        <f ca="1">(BQ716*DCF!C$46-DCF!C$5*MAX(BQ716*DCF!C$46,0)-MAX(BQ716-Inputs!$B$20,0)/Inputs!$B$24)*DCF!C$6</f>
        <v>-1314.8182905119197</v>
      </c>
      <c r="CY716" s="15">
        <f ca="1">(BR716*DCF!D$46-DCF!D$5*MAX(BR716*DCF!D$46,0)-MAX(BR716-BQ716,0)/Inputs!$B$24)*DCF!D$6</f>
        <v>-1214.9623552936716</v>
      </c>
      <c r="CZ716" s="15">
        <f ca="1">(BS716*DCF!E$46-DCF!E$5*MAX(BS716*DCF!E$46,0)-MAX(BS716-BR716,0)/Inputs!$B$24)*DCF!E$6</f>
        <v>-520.26750316572986</v>
      </c>
      <c r="DA716" s="15">
        <f ca="1">(BT716*DCF!F$46-DCF!F$5*MAX(BT716*DCF!F$46,0)-MAX(BT716-BS716,0)/Inputs!$B$24)*DCF!F$6</f>
        <v>-2668.6986142605992</v>
      </c>
      <c r="DB716" s="15">
        <f ca="1">(BU716*DCF!G$46-DCF!G$5*MAX(BU716*DCF!G$46,0)-MAX(BU716-BT716,0)/Inputs!$B$24)*DCF!G$6</f>
        <v>-2613.5071330871456</v>
      </c>
      <c r="DC716" s="15">
        <f ca="1">(BV716*DCF!H$46-DCF!H$5*MAX(BV716*DCF!H$46,0)-MAX(BV716-BU716,0)/Inputs!$B$24)*DCF!H$6</f>
        <v>-1495.8955994891569</v>
      </c>
      <c r="DD716" s="15">
        <f ca="1">(BW716*DCF!I$46-DCF!I$5*MAX(BW716*DCF!I$46,0)-MAX(BW716-BV716,0)/Inputs!$B$24)*DCF!I$6</f>
        <v>-990.56777046959814</v>
      </c>
      <c r="DE716" s="15">
        <f ca="1">(BX716*DCF!J$46-DCF!J$5*MAX(BX716*DCF!J$46,0)-MAX(BX716-BW716,0)/Inputs!$B$24)*DCF!J$6</f>
        <v>-4178.7366463811968</v>
      </c>
      <c r="DF716" s="15">
        <f ca="1">(BY716*DCF!K$46-DCF!K$5*MAX(BY716*DCF!K$46,0)-MAX(BY716-BX716,0)/Inputs!$B$24)*DCF!K$6</f>
        <v>1084.2668774906554</v>
      </c>
      <c r="DG716" s="15">
        <f ca="1">(BZ716*DCF!L$46-DCF!L$5*MAX(BZ716*DCF!L$46,0)-MAX(BZ716-BY716,0)/Inputs!$B$24)*DCF!L$6</f>
        <v>1160.0926879916697</v>
      </c>
      <c r="DH716" s="15">
        <f ca="1">(CA716*DCF!M$46-DCF!M$5*MAX(CA716*DCF!M$46,0)-MAX(CA716-BZ716,0)/Inputs!$B$24)*DCF!M$6</f>
        <v>3756.7613562178003</v>
      </c>
      <c r="DI716" s="15">
        <f ca="1">SUM(CB716:CL716)+BE716*DCF!M$10*(1+Inputs!$B$30)*(1-Inputs!$B$33)*(1-Inputs!$B$30/Inputs!$B$31)/(Inputs!$B$29-Inputs!$B$30)*DCF!M$6</f>
        <v>94947.18960399463</v>
      </c>
      <c r="DJ716" s="15">
        <f ca="1">SUM(CM716:CW716)+BP716*DCF!M$28*(1+Inputs!$B$30)*(1-Inputs!$B$33)*(1-Inputs!$B$30/Inputs!$B$31)/(Inputs!$B$29-Inputs!$B$30)*DCF!M$6</f>
        <v>610119.948776701</v>
      </c>
      <c r="DK716" s="15">
        <f ca="1">SUM(CX716:DH716)+CA716*DCF!M$46*(1+Inputs!$B$30)*(1-Inputs!$B$33)*(1-Inputs!$B$30/Inputs!$B$31)/(Inputs!$B$29-Inputs!$B$30)*DCF!M$6</f>
        <v>139966.42673681385</v>
      </c>
      <c r="DM716" s="15">
        <f ca="1">DI716+DJ716+DK716+Inputs!$B$34+Inputs!$B$36-Inputs!$B$35</f>
        <v>921884.56511750945</v>
      </c>
    </row>
    <row r="717" spans="1:117" x14ac:dyDescent="0.75">
      <c r="A717" s="11">
        <v>704</v>
      </c>
      <c r="C717" s="24">
        <f t="shared" ca="1" si="400"/>
        <v>-1.5469078117764166</v>
      </c>
      <c r="D717" s="24">
        <f t="shared" ca="1" si="400"/>
        <v>0.83815436923968323</v>
      </c>
      <c r="E717" s="24">
        <f t="shared" ca="1" si="400"/>
        <v>0.88822438230734524</v>
      </c>
      <c r="F717" s="24">
        <f t="shared" ca="1" si="400"/>
        <v>1.9990952452686486</v>
      </c>
      <c r="G717" s="24">
        <f t="shared" ca="1" si="400"/>
        <v>-1.0132868233737844</v>
      </c>
      <c r="H717" s="24">
        <f t="shared" ca="1" si="400"/>
        <v>-0.23891818509558352</v>
      </c>
      <c r="I717" s="24">
        <f t="shared" ca="1" si="400"/>
        <v>1.0858373972912532</v>
      </c>
      <c r="J717" s="24">
        <f t="shared" ca="1" si="400"/>
        <v>2.9194754189918846</v>
      </c>
      <c r="K717" s="24">
        <f t="shared" ca="1" si="400"/>
        <v>0.28672676654514817</v>
      </c>
      <c r="L717" s="24">
        <f t="shared" ca="1" si="400"/>
        <v>-1.0798733133463889</v>
      </c>
      <c r="M717" s="24">
        <f t="shared" ca="1" si="400"/>
        <v>0.76110158662894545</v>
      </c>
      <c r="N717" s="24">
        <f ca="1">SQRT(Inputs!$B$38)*C717+SQRT(1-Inputs!$B$38)*_xlfn.NORM.S.INV(RAND())</f>
        <v>-0.8149251956255974</v>
      </c>
      <c r="O717" s="24">
        <f ca="1">SQRT(Inputs!$B$38)*D717+SQRT(1-Inputs!$B$38)*_xlfn.NORM.S.INV(RAND())</f>
        <v>0.66305368384566188</v>
      </c>
      <c r="P717" s="24">
        <f ca="1">SQRT(Inputs!$B$38)*E717+SQRT(1-Inputs!$B$38)*_xlfn.NORM.S.INV(RAND())</f>
        <v>0.10899576162387892</v>
      </c>
      <c r="Q717" s="24">
        <f ca="1">SQRT(Inputs!$B$38)*F717+SQRT(1-Inputs!$B$38)*_xlfn.NORM.S.INV(RAND())</f>
        <v>0.24160768521838216</v>
      </c>
      <c r="R717" s="24">
        <f ca="1">SQRT(Inputs!$B$38)*G717+SQRT(1-Inputs!$B$38)*_xlfn.NORM.S.INV(RAND())</f>
        <v>0.1164493589031117</v>
      </c>
      <c r="S717" s="24">
        <f ca="1">SQRT(Inputs!$B$38)*H717+SQRT(1-Inputs!$B$38)*_xlfn.NORM.S.INV(RAND())</f>
        <v>0.16502339258958515</v>
      </c>
      <c r="T717" s="24">
        <f ca="1">SQRT(Inputs!$B$38)*I717+SQRT(1-Inputs!$B$38)*_xlfn.NORM.S.INV(RAND())</f>
        <v>1.4625272470590929</v>
      </c>
      <c r="U717" s="24">
        <f ca="1">SQRT(Inputs!$B$38)*J717+SQRT(1-Inputs!$B$38)*_xlfn.NORM.S.INV(RAND())</f>
        <v>2.764975831309926</v>
      </c>
      <c r="V717" s="24">
        <f ca="1">SQRT(Inputs!$B$38)*K717+SQRT(1-Inputs!$B$38)*_xlfn.NORM.S.INV(RAND())</f>
        <v>0.82606037233313945</v>
      </c>
      <c r="W717" s="24">
        <f ca="1">SQRT(Inputs!$B$38)*L717+SQRT(1-Inputs!$B$38)*_xlfn.NORM.S.INV(RAND())</f>
        <v>-0.81632975171660349</v>
      </c>
      <c r="X717" s="24">
        <f ca="1">SQRT(Inputs!$B$38)*M717+SQRT(1-Inputs!$B$38)*_xlfn.NORM.S.INV(RAND())</f>
        <v>-0.14355084849610483</v>
      </c>
      <c r="Y717" s="24">
        <f ca="1">SQRT(Inputs!$B$38)*C717+SQRT(1-Inputs!$B$38)*_xlfn.NORM.S.INV(RAND())</f>
        <v>-1.0427572689613231</v>
      </c>
      <c r="Z717" s="24">
        <f ca="1">SQRT(Inputs!$B$38)*D717+SQRT(1-Inputs!$B$38)*_xlfn.NORM.S.INV(RAND())</f>
        <v>0.7143329976710775</v>
      </c>
      <c r="AA717" s="24">
        <f ca="1">SQRT(Inputs!$B$38)*E717+SQRT(1-Inputs!$B$38)*_xlfn.NORM.S.INV(RAND())</f>
        <v>-0.19659595213169623</v>
      </c>
      <c r="AB717" s="24">
        <f ca="1">SQRT(Inputs!$B$38)*F717+SQRT(1-Inputs!$B$38)*_xlfn.NORM.S.INV(RAND())</f>
        <v>0.48706808620609454</v>
      </c>
      <c r="AC717" s="24">
        <f ca="1">SQRT(Inputs!$B$38)*G717+SQRT(1-Inputs!$B$38)*_xlfn.NORM.S.INV(RAND())</f>
        <v>0.28208495605935102</v>
      </c>
      <c r="AD717" s="24">
        <f ca="1">SQRT(Inputs!$B$38)*H717+SQRT(1-Inputs!$B$38)*_xlfn.NORM.S.INV(RAND())</f>
        <v>9.5100897380355293E-2</v>
      </c>
      <c r="AE717" s="24">
        <f ca="1">SQRT(Inputs!$B$38)*I717+SQRT(1-Inputs!$B$38)*_xlfn.NORM.S.INV(RAND())</f>
        <v>0.47896411301380704</v>
      </c>
      <c r="AF717" s="24">
        <f ca="1">SQRT(Inputs!$B$38)*J717+SQRT(1-Inputs!$B$38)*_xlfn.NORM.S.INV(RAND())</f>
        <v>1.382698881308114</v>
      </c>
      <c r="AG717" s="24">
        <f ca="1">SQRT(Inputs!$B$38)*K717+SQRT(1-Inputs!$B$38)*_xlfn.NORM.S.INV(RAND())</f>
        <v>-0.14031467409531151</v>
      </c>
      <c r="AH717" s="24">
        <f ca="1">SQRT(Inputs!$B$38)*L717+SQRT(1-Inputs!$B$38)*_xlfn.NORM.S.INV(RAND())</f>
        <v>-2.0086898314679762</v>
      </c>
      <c r="AI717" s="24">
        <f ca="1">SQRT(Inputs!$B$38)*M717+SQRT(1-Inputs!$B$38)*_xlfn.NORM.S.INV(RAND())</f>
        <v>-0.40996453179132125</v>
      </c>
      <c r="AJ717" s="24">
        <f ca="1">SQRT(Inputs!$B$38)*C717+SQRT(1-Inputs!$B$38)*_xlfn.NORM.S.INV(RAND())</f>
        <v>-0.59759238230957401</v>
      </c>
      <c r="AK717" s="24">
        <f ca="1">SQRT(Inputs!$B$38)*D717+SQRT(1-Inputs!$B$38)*_xlfn.NORM.S.INV(RAND())</f>
        <v>-0.37717631392465339</v>
      </c>
      <c r="AL717" s="24">
        <f ca="1">SQRT(Inputs!$B$38)*E717+SQRT(1-Inputs!$B$38)*_xlfn.NORM.S.INV(RAND())</f>
        <v>-0.91639629103522291</v>
      </c>
      <c r="AM717" s="24">
        <f ca="1">SQRT(Inputs!$B$38)*F717+SQRT(1-Inputs!$B$38)*_xlfn.NORM.S.INV(RAND())</f>
        <v>0.9483896980995401</v>
      </c>
      <c r="AN717" s="24">
        <f ca="1">SQRT(Inputs!$B$38)*G717+SQRT(1-Inputs!$B$38)*_xlfn.NORM.S.INV(RAND())</f>
        <v>0.34075049704804705</v>
      </c>
      <c r="AO717" s="24">
        <f ca="1">SQRT(Inputs!$B$38)*H717+SQRT(1-Inputs!$B$38)*_xlfn.NORM.S.INV(RAND())</f>
        <v>-1.5869913260193991</v>
      </c>
      <c r="AP717" s="24">
        <f ca="1">SQRT(Inputs!$B$38)*I717+SQRT(1-Inputs!$B$38)*_xlfn.NORM.S.INV(RAND())</f>
        <v>2.0421779279923764</v>
      </c>
      <c r="AQ717" s="24">
        <f ca="1">SQRT(Inputs!$B$38)*J717+SQRT(1-Inputs!$B$38)*_xlfn.NORM.S.INV(RAND())</f>
        <v>1.4910325337999615</v>
      </c>
      <c r="AR717" s="24">
        <f ca="1">SQRT(Inputs!$B$38)*K717+SQRT(1-Inputs!$B$38)*_xlfn.NORM.S.INV(RAND())</f>
        <v>1.6282324018036427</v>
      </c>
      <c r="AS717" s="24">
        <f ca="1">SQRT(Inputs!$B$38)*L717+SQRT(1-Inputs!$B$38)*_xlfn.NORM.S.INV(RAND())</f>
        <v>-1.5021111849961746</v>
      </c>
      <c r="AT717" s="24">
        <f ca="1">SQRT(Inputs!$B$38)*M717+SQRT(1-Inputs!$B$38)*_xlfn.NORM.S.INV(RAND())</f>
        <v>0.52938038367742712</v>
      </c>
      <c r="AU717" s="15">
        <f ca="1">Inputs!$B$6*EXP($B$8-0.5*C$5^2+C$5*N717)</f>
        <v>4348.9858919917906</v>
      </c>
      <c r="AV717" s="15">
        <f t="shared" ca="1" si="365"/>
        <v>5835.8252328337503</v>
      </c>
      <c r="AW717" s="15">
        <f t="shared" ca="1" si="366"/>
        <v>7221.1396152005327</v>
      </c>
      <c r="AX717" s="15">
        <f t="shared" ca="1" si="367"/>
        <v>9086.4609919436334</v>
      </c>
      <c r="AY717" s="15">
        <f t="shared" ca="1" si="368"/>
        <v>11256.635296317938</v>
      </c>
      <c r="AZ717" s="15">
        <f t="shared" ca="1" si="369"/>
        <v>14019.636905959691</v>
      </c>
      <c r="BA717" s="15">
        <f t="shared" ca="1" si="370"/>
        <v>19994.193405318802</v>
      </c>
      <c r="BB717" s="15">
        <f t="shared" ca="1" si="371"/>
        <v>32292.563494105842</v>
      </c>
      <c r="BC717" s="15">
        <f t="shared" ca="1" si="372"/>
        <v>42833.031313236512</v>
      </c>
      <c r="BD717" s="15">
        <f t="shared" ca="1" si="373"/>
        <v>48616.996366337473</v>
      </c>
      <c r="BE717" s="15">
        <f t="shared" ca="1" si="374"/>
        <v>58800.056025581056</v>
      </c>
      <c r="BF717" s="15">
        <f ca="1">Inputs!$B$13*EXP($B$9-0.5*C$6^2+C$6*Y717)</f>
        <v>11247.993216641187</v>
      </c>
      <c r="BG717" s="15">
        <f t="shared" ca="1" si="375"/>
        <v>15594.160258028694</v>
      </c>
      <c r="BH717" s="15">
        <f t="shared" ca="1" si="376"/>
        <v>18441.949665122826</v>
      </c>
      <c r="BI717" s="15">
        <f t="shared" ca="1" si="377"/>
        <v>24333.263349601613</v>
      </c>
      <c r="BJ717" s="15">
        <f t="shared" ca="1" si="378"/>
        <v>31068.96053147742</v>
      </c>
      <c r="BK717" s="15">
        <f t="shared" ca="1" si="379"/>
        <v>38628.169479879012</v>
      </c>
      <c r="BL717" s="15">
        <f t="shared" ca="1" si="380"/>
        <v>50488.581818980769</v>
      </c>
      <c r="BM717" s="15">
        <f t="shared" ca="1" si="381"/>
        <v>73691.906227313593</v>
      </c>
      <c r="BN717" s="15">
        <f t="shared" ca="1" si="382"/>
        <v>89120.607814592033</v>
      </c>
      <c r="BO717" s="15">
        <f t="shared" ca="1" si="383"/>
        <v>86819.981435301102</v>
      </c>
      <c r="BP717" s="15">
        <f t="shared" ca="1" si="384"/>
        <v>102009.2949451053</v>
      </c>
      <c r="BQ717" s="15">
        <f ca="1">Inputs!$B$20*EXP($B$10-0.5*C$7^2+C$7*AJ717)</f>
        <v>3470.2191030258405</v>
      </c>
      <c r="BR717" s="15">
        <f t="shared" ca="1" si="385"/>
        <v>4177.0931855096169</v>
      </c>
      <c r="BS717" s="15">
        <f t="shared" ca="1" si="386"/>
        <v>4396.4227934395285</v>
      </c>
      <c r="BT717" s="15">
        <f t="shared" ca="1" si="387"/>
        <v>7774.0040366821249</v>
      </c>
      <c r="BU717" s="15">
        <f t="shared" ca="1" si="388"/>
        <v>11699.803485955414</v>
      </c>
      <c r="BV717" s="15">
        <f t="shared" ca="1" si="389"/>
        <v>11384.531267942242</v>
      </c>
      <c r="BW717" s="15">
        <f t="shared" ca="1" si="390"/>
        <v>24476.005880266228</v>
      </c>
      <c r="BX717" s="15">
        <f t="shared" ca="1" si="391"/>
        <v>46160.37966761912</v>
      </c>
      <c r="BY717" s="15">
        <f t="shared" ca="1" si="392"/>
        <v>88318.573832537659</v>
      </c>
      <c r="BZ717" s="15">
        <f t="shared" ca="1" si="393"/>
        <v>94021.568661979531</v>
      </c>
      <c r="CA717" s="15">
        <f t="shared" ca="1" si="394"/>
        <v>145099.07530370209</v>
      </c>
      <c r="CB717" s="15">
        <f ca="1">(AU717*DCF!C$10-DCF!C$5*MAX(AU717*DCF!C$10,0)-MAX(AU717-Inputs!$B$6,0)/Inputs!$B$10)*DCF!C$6</f>
        <v>1047.4469105535948</v>
      </c>
      <c r="CC717" s="15">
        <f ca="1">(AV717*DCF!D$10-DCF!D$5*MAX(AV717*DCF!D$10,0)-MAX(AV717-AU717,0)/Inputs!$B$10)*DCF!D$6</f>
        <v>1059.9160041706584</v>
      </c>
      <c r="CD717" s="15">
        <f ca="1">(AW717*DCF!E$10-DCF!E$5*MAX(AW717*DCF!E$10,0)-MAX(AW717-AV717,0)/Inputs!$B$10)*DCF!E$6</f>
        <v>1355.2160191804564</v>
      </c>
      <c r="CE717" s="15">
        <f ca="1">(AX717*DCF!F$10-DCF!F$5*MAX(AX717*DCF!F$10,0)-MAX(AX717-AW717,0)/Inputs!$B$10)*DCF!F$6</f>
        <v>1595.4328218413173</v>
      </c>
      <c r="CF717" s="15">
        <f ca="1">(AY717*DCF!G$10-DCF!G$5*MAX(AY717*DCF!G$10,0)-MAX(AY717-AX717,0)/Inputs!$B$10)*DCF!G$6</f>
        <v>1902.1704259732624</v>
      </c>
      <c r="CG717" s="15">
        <f ca="1">(AZ717*DCF!H$10-DCF!H$5*MAX(AZ717*DCF!H$10,0)-MAX(AZ717-AY717,0)/Inputs!$B$10)*DCF!H$6</f>
        <v>2231.3020921790476</v>
      </c>
      <c r="CH717" s="15">
        <f ca="1">(BA717*DCF!I$10-DCF!I$5*MAX(BA717*DCF!I$10,0)-MAX(BA717-AZ717,0)/Inputs!$B$10)*DCF!I$6</f>
        <v>2672.1731493225157</v>
      </c>
      <c r="CI717" s="15">
        <f ca="1">(BB717*DCF!J$10-DCF!J$5*MAX(BB717*DCF!J$10,0)-MAX(BB717-BA717,0)/Inputs!$B$10)*DCF!J$6</f>
        <v>3677.8634987261007</v>
      </c>
      <c r="CJ717" s="15">
        <f ca="1">(BC717*DCF!K$10-DCF!K$5*MAX(BC717*DCF!K$10,0)-MAX(BC717-BB717,0)/Inputs!$B$10)*DCF!K$6</f>
        <v>5419.9250997133176</v>
      </c>
      <c r="CK717" s="15">
        <f ca="1">(BD717*DCF!L$10-DCF!L$5*MAX(BD717*DCF!L$10,0)-MAX(BD717-BC717,0)/Inputs!$B$10)*DCF!L$6</f>
        <v>6584.4072193348647</v>
      </c>
      <c r="CL717" s="15">
        <f ca="1">(BE717*DCF!M$10-DCF!M$5*MAX(BE717*DCF!M$10,0)-MAX(BE717-BD717,0)/Inputs!$B$10)*DCF!M$6</f>
        <v>7080.9731465271643</v>
      </c>
      <c r="CM717" s="15">
        <f ca="1">(BF717*DCF!C$28-DCF!C$5*MAX(BF717*DCF!C$28,0)-MAX(BF717-Inputs!$B$13,0)/Inputs!$B$17)*DCF!C$6</f>
        <v>3432.8137639396973</v>
      </c>
      <c r="CN717" s="15">
        <f ca="1">(BG717*DCF!D$28-DCF!D$5*MAX(BG717*DCF!D$28,0)-MAX(BG717-BF717,0)/Inputs!$B$17)*DCF!D$6</f>
        <v>3665.6031566955617</v>
      </c>
      <c r="CO717" s="15">
        <f ca="1">(BH717*DCF!E$28-DCF!E$5*MAX(BH717*DCF!E$28,0)-MAX(BH717-BG717,0)/Inputs!$B$17)*DCF!E$6</f>
        <v>4661.8284377593855</v>
      </c>
      <c r="CP717" s="15">
        <f ca="1">(BI717*DCF!F$28-DCF!F$5*MAX(BI717*DCF!F$28,0)-MAX(BI717-BH717,0)/Inputs!$B$17)*DCF!F$6</f>
        <v>5533.2332646977329</v>
      </c>
      <c r="CQ717" s="15">
        <f ca="1">(BJ717*DCF!G$28-DCF!G$5*MAX(BJ717*DCF!G$28,0)-MAX(BJ717-BI717,0)/Inputs!$B$17)*DCF!G$6</f>
        <v>6928.1998039879809</v>
      </c>
      <c r="CR717" s="15">
        <f ca="1">(BK717*DCF!H$28-DCF!H$5*MAX(BK717*DCF!H$28,0)-MAX(BK717-BJ717,0)/Inputs!$B$17)*DCF!H$6</f>
        <v>8378.6835541312175</v>
      </c>
      <c r="CS717" s="15">
        <f ca="1">(BL717*DCF!I$28-DCF!I$5*MAX(BL717*DCF!I$28,0)-MAX(BL717-BK717,0)/Inputs!$B$17)*DCF!I$6</f>
        <v>10170.210575477449</v>
      </c>
      <c r="CT717" s="15">
        <f ca="1">(BM717*DCF!J$28-DCF!J$5*MAX(BM717*DCF!J$28,0)-MAX(BM717-BL717,0)/Inputs!$B$17)*DCF!J$6</f>
        <v>13362.841454811582</v>
      </c>
      <c r="CU717" s="15">
        <f ca="1">(BN717*DCF!K$28-DCF!K$5*MAX(BN717*DCF!K$28,0)-MAX(BN717-BM717,0)/Inputs!$B$17)*DCF!K$6</f>
        <v>16930.967650005674</v>
      </c>
      <c r="CV717" s="15">
        <f ca="1">(BO717*DCF!L$28-DCF!L$5*MAX(BO717*DCF!L$28,0)-MAX(BO717-BN717,0)/Inputs!$B$17)*DCF!L$6</f>
        <v>17322.408636773765</v>
      </c>
      <c r="CW717" s="15">
        <f ca="1">(BP717*DCF!M$28-DCF!M$5*MAX(BP717*DCF!M$28,0)-MAX(BP717-BO717,0)/Inputs!$B$17)*DCF!M$6</f>
        <v>17605.397808873371</v>
      </c>
      <c r="CX717" s="15">
        <f ca="1">(BQ717*DCF!C$46-DCF!C$5*MAX(BQ717*DCF!C$46,0)-MAX(BQ717-Inputs!$B$20,0)/Inputs!$B$24)*DCF!C$6</f>
        <v>-925.78690740820355</v>
      </c>
      <c r="CY717" s="15">
        <f ca="1">(BR717*DCF!D$46-DCF!D$5*MAX(BR717*DCF!D$46,0)-MAX(BR717-BQ717,0)/Inputs!$B$24)*DCF!D$6</f>
        <v>-1014.5496991023999</v>
      </c>
      <c r="CZ717" s="15">
        <f ca="1">(BS717*DCF!E$46-DCF!E$5*MAX(BS717*DCF!E$46,0)-MAX(BS717-BR717,0)/Inputs!$B$24)*DCF!E$6</f>
        <v>-606.33834346797937</v>
      </c>
      <c r="DA717" s="15">
        <f ca="1">(BT717*DCF!F$46-DCF!F$5*MAX(BT717*DCF!F$46,0)-MAX(BT717-BS717,0)/Inputs!$B$24)*DCF!F$6</f>
        <v>-1796.0362291068061</v>
      </c>
      <c r="DB717" s="15">
        <f ca="1">(BU717*DCF!G$46-DCF!G$5*MAX(BU717*DCF!G$46,0)-MAX(BU717-BT717,0)/Inputs!$B$24)*DCF!G$6</f>
        <v>-1714.1196436876201</v>
      </c>
      <c r="DC717" s="15">
        <f ca="1">(BV717*DCF!H$46-DCF!H$5*MAX(BV717*DCF!H$46,0)-MAX(BV717-BU717,0)/Inputs!$B$24)*DCF!H$6</f>
        <v>0</v>
      </c>
      <c r="DD717" s="15">
        <f ca="1">(BW717*DCF!I$46-DCF!I$5*MAX(BW717*DCF!I$46,0)-MAX(BW717-BV717,0)/Inputs!$B$24)*DCF!I$6</f>
        <v>-3192.7730683554696</v>
      </c>
      <c r="DE717" s="15">
        <f ca="1">(BX717*DCF!J$46-DCF!J$5*MAX(BX717*DCF!J$46,0)-MAX(BX717-BW717,0)/Inputs!$B$24)*DCF!J$6</f>
        <v>-3814.0414150842626</v>
      </c>
      <c r="DF717" s="15">
        <f ca="1">(BY717*DCF!K$46-DCF!K$5*MAX(BY717*DCF!K$46,0)-MAX(BY717-BX717,0)/Inputs!$B$24)*DCF!K$6</f>
        <v>-5282.5831319213557</v>
      </c>
      <c r="DG717" s="15">
        <f ca="1">(BZ717*DCF!L$46-DCF!L$5*MAX(BZ717*DCF!L$46,0)-MAX(BZ717-BY717,0)/Inputs!$B$24)*DCF!L$6</f>
        <v>5208.6701307096582</v>
      </c>
      <c r="DH717" s="15">
        <f ca="1">(CA717*DCF!M$46-DCF!M$5*MAX(CA717*DCF!M$46,0)-MAX(CA717-BZ717,0)/Inputs!$B$24)*DCF!M$6</f>
        <v>697.12854123608224</v>
      </c>
      <c r="DI717" s="15">
        <f ca="1">SUM(CB717:CL717)+BE717*DCF!M$10*(1+Inputs!$B$30)*(1-Inputs!$B$33)*(1-Inputs!$B$30/Inputs!$B$31)/(Inputs!$B$29-Inputs!$B$30)*DCF!M$6</f>
        <v>198268.15985695954</v>
      </c>
      <c r="DJ717" s="15">
        <f ca="1">SUM(CM717:CW717)+BP717*DCF!M$28*(1+Inputs!$B$30)*(1-Inputs!$B$33)*(1-Inputs!$B$30/Inputs!$B$31)/(Inputs!$B$29-Inputs!$B$30)*DCF!M$6</f>
        <v>486516.47712782741</v>
      </c>
      <c r="DK717" s="15">
        <f ca="1">SUM(CX717:DH717)+CA717*DCF!M$46*(1+Inputs!$B$30)*(1-Inputs!$B$33)*(1-Inputs!$B$30/Inputs!$B$31)/(Inputs!$B$29-Inputs!$B$30)*DCF!M$6</f>
        <v>211899.92873760997</v>
      </c>
      <c r="DM717" s="15">
        <f ca="1">DI717+DJ717+DK717+Inputs!$B$34+Inputs!$B$36-Inputs!$B$35</f>
        <v>973535.56572239695</v>
      </c>
    </row>
    <row r="718" spans="1:117" x14ac:dyDescent="0.75">
      <c r="A718" s="11">
        <v>705</v>
      </c>
      <c r="C718" s="24">
        <f t="shared" ca="1" si="400"/>
        <v>3.9551536474254266E-2</v>
      </c>
      <c r="D718" s="24">
        <f t="shared" ca="1" si="400"/>
        <v>-1.0405575846233575</v>
      </c>
      <c r="E718" s="24">
        <f t="shared" ca="1" si="400"/>
        <v>0.96558289665495167</v>
      </c>
      <c r="F718" s="24">
        <f t="shared" ca="1" si="400"/>
        <v>1.6557517256478351</v>
      </c>
      <c r="G718" s="24">
        <f t="shared" ca="1" si="400"/>
        <v>-0.41141008389178491</v>
      </c>
      <c r="H718" s="24">
        <f t="shared" ca="1" si="400"/>
        <v>0.52751546521241655</v>
      </c>
      <c r="I718" s="24">
        <f t="shared" ca="1" si="400"/>
        <v>-0.7877456600913687</v>
      </c>
      <c r="J718" s="24">
        <f t="shared" ca="1" si="400"/>
        <v>-7.1204156868483304E-2</v>
      </c>
      <c r="K718" s="24">
        <f t="shared" ca="1" si="400"/>
        <v>-0.87349751692545674</v>
      </c>
      <c r="L718" s="24">
        <f t="shared" ca="1" si="400"/>
        <v>0.54305082663466697</v>
      </c>
      <c r="M718" s="24">
        <f t="shared" ca="1" si="400"/>
        <v>0.11939667200641732</v>
      </c>
      <c r="N718" s="24">
        <f ca="1">SQRT(Inputs!$B$38)*C718+SQRT(1-Inputs!$B$38)*_xlfn.NORM.S.INV(RAND())</f>
        <v>0.25387889960382498</v>
      </c>
      <c r="O718" s="24">
        <f ca="1">SQRT(Inputs!$B$38)*D718+SQRT(1-Inputs!$B$38)*_xlfn.NORM.S.INV(RAND())</f>
        <v>0.80144401159597312</v>
      </c>
      <c r="P718" s="24">
        <f ca="1">SQRT(Inputs!$B$38)*E718+SQRT(1-Inputs!$B$38)*_xlfn.NORM.S.INV(RAND())</f>
        <v>0.42746400958602743</v>
      </c>
      <c r="Q718" s="24">
        <f ca="1">SQRT(Inputs!$B$38)*F718+SQRT(1-Inputs!$B$38)*_xlfn.NORM.S.INV(RAND())</f>
        <v>-0.29057724263318263</v>
      </c>
      <c r="R718" s="24">
        <f ca="1">SQRT(Inputs!$B$38)*G718+SQRT(1-Inputs!$B$38)*_xlfn.NORM.S.INV(RAND())</f>
        <v>-3.0170539045000817</v>
      </c>
      <c r="S718" s="24">
        <f ca="1">SQRT(Inputs!$B$38)*H718+SQRT(1-Inputs!$B$38)*_xlfn.NORM.S.INV(RAND())</f>
        <v>1.2970411151079211</v>
      </c>
      <c r="T718" s="24">
        <f ca="1">SQRT(Inputs!$B$38)*I718+SQRT(1-Inputs!$B$38)*_xlfn.NORM.S.INV(RAND())</f>
        <v>-1.2661142918127191</v>
      </c>
      <c r="U718" s="24">
        <f ca="1">SQRT(Inputs!$B$38)*J718+SQRT(1-Inputs!$B$38)*_xlfn.NORM.S.INV(RAND())</f>
        <v>-0.20622665461356968</v>
      </c>
      <c r="V718" s="24">
        <f ca="1">SQRT(Inputs!$B$38)*K718+SQRT(1-Inputs!$B$38)*_xlfn.NORM.S.INV(RAND())</f>
        <v>0.2899095742928231</v>
      </c>
      <c r="W718" s="24">
        <f ca="1">SQRT(Inputs!$B$38)*L718+SQRT(1-Inputs!$B$38)*_xlfn.NORM.S.INV(RAND())</f>
        <v>1.0256142569303444</v>
      </c>
      <c r="X718" s="24">
        <f ca="1">SQRT(Inputs!$B$38)*M718+SQRT(1-Inputs!$B$38)*_xlfn.NORM.S.INV(RAND())</f>
        <v>0.2903122931279527</v>
      </c>
      <c r="Y718" s="24">
        <f ca="1">SQRT(Inputs!$B$38)*C718+SQRT(1-Inputs!$B$38)*_xlfn.NORM.S.INV(RAND())</f>
        <v>-0.15136215474459458</v>
      </c>
      <c r="Z718" s="24">
        <f ca="1">SQRT(Inputs!$B$38)*D718+SQRT(1-Inputs!$B$38)*_xlfn.NORM.S.INV(RAND())</f>
        <v>-0.86998160324596574</v>
      </c>
      <c r="AA718" s="24">
        <f ca="1">SQRT(Inputs!$B$38)*E718+SQRT(1-Inputs!$B$38)*_xlfn.NORM.S.INV(RAND())</f>
        <v>0.8465339501073863</v>
      </c>
      <c r="AB718" s="24">
        <f ca="1">SQRT(Inputs!$B$38)*F718+SQRT(1-Inputs!$B$38)*_xlfn.NORM.S.INV(RAND())</f>
        <v>0.13386788107328118</v>
      </c>
      <c r="AC718" s="24">
        <f ca="1">SQRT(Inputs!$B$38)*G718+SQRT(1-Inputs!$B$38)*_xlfn.NORM.S.INV(RAND())</f>
        <v>0.99675725984482577</v>
      </c>
      <c r="AD718" s="24">
        <f ca="1">SQRT(Inputs!$B$38)*H718+SQRT(1-Inputs!$B$38)*_xlfn.NORM.S.INV(RAND())</f>
        <v>-2.4258464051058248E-2</v>
      </c>
      <c r="AE718" s="24">
        <f ca="1">SQRT(Inputs!$B$38)*I718+SQRT(1-Inputs!$B$38)*_xlfn.NORM.S.INV(RAND())</f>
        <v>1.2885635745025128</v>
      </c>
      <c r="AF718" s="24">
        <f ca="1">SQRT(Inputs!$B$38)*J718+SQRT(1-Inputs!$B$38)*_xlfn.NORM.S.INV(RAND())</f>
        <v>-0.70707749653158458</v>
      </c>
      <c r="AG718" s="24">
        <f ca="1">SQRT(Inputs!$B$38)*K718+SQRT(1-Inputs!$B$38)*_xlfn.NORM.S.INV(RAND())</f>
        <v>-1.0142829439681031</v>
      </c>
      <c r="AH718" s="24">
        <f ca="1">SQRT(Inputs!$B$38)*L718+SQRT(1-Inputs!$B$38)*_xlfn.NORM.S.INV(RAND())</f>
        <v>0.241737066354684</v>
      </c>
      <c r="AI718" s="24">
        <f ca="1">SQRT(Inputs!$B$38)*M718+SQRT(1-Inputs!$B$38)*_xlfn.NORM.S.INV(RAND())</f>
        <v>1.5057039183149952</v>
      </c>
      <c r="AJ718" s="24">
        <f ca="1">SQRT(Inputs!$B$38)*C718+SQRT(1-Inputs!$B$38)*_xlfn.NORM.S.INV(RAND())</f>
        <v>-0.23020427167644478</v>
      </c>
      <c r="AK718" s="24">
        <f ca="1">SQRT(Inputs!$B$38)*D718+SQRT(1-Inputs!$B$38)*_xlfn.NORM.S.INV(RAND())</f>
        <v>-0.66185834498766249</v>
      </c>
      <c r="AL718" s="24">
        <f ca="1">SQRT(Inputs!$B$38)*E718+SQRT(1-Inputs!$B$38)*_xlfn.NORM.S.INV(RAND())</f>
        <v>0.30868247624885459</v>
      </c>
      <c r="AM718" s="24">
        <f ca="1">SQRT(Inputs!$B$38)*F718+SQRT(1-Inputs!$B$38)*_xlfn.NORM.S.INV(RAND())</f>
        <v>1.2244365140209827</v>
      </c>
      <c r="AN718" s="24">
        <f ca="1">SQRT(Inputs!$B$38)*G718+SQRT(1-Inputs!$B$38)*_xlfn.NORM.S.INV(RAND())</f>
        <v>-0.15042167251718441</v>
      </c>
      <c r="AO718" s="24">
        <f ca="1">SQRT(Inputs!$B$38)*H718+SQRT(1-Inputs!$B$38)*_xlfn.NORM.S.INV(RAND())</f>
        <v>-5.5547820124714375E-2</v>
      </c>
      <c r="AP718" s="24">
        <f ca="1">SQRT(Inputs!$B$38)*I718+SQRT(1-Inputs!$B$38)*_xlfn.NORM.S.INV(RAND())</f>
        <v>1.4430391019847526</v>
      </c>
      <c r="AQ718" s="24">
        <f ca="1">SQRT(Inputs!$B$38)*J718+SQRT(1-Inputs!$B$38)*_xlfn.NORM.S.INV(RAND())</f>
        <v>0.82479315280156895</v>
      </c>
      <c r="AR718" s="24">
        <f ca="1">SQRT(Inputs!$B$38)*K718+SQRT(1-Inputs!$B$38)*_xlfn.NORM.S.INV(RAND())</f>
        <v>-2.1299178042386151</v>
      </c>
      <c r="AS718" s="24">
        <f ca="1">SQRT(Inputs!$B$38)*L718+SQRT(1-Inputs!$B$38)*_xlfn.NORM.S.INV(RAND())</f>
        <v>1.2038857466122335</v>
      </c>
      <c r="AT718" s="24">
        <f ca="1">SQRT(Inputs!$B$38)*M718+SQRT(1-Inputs!$B$38)*_xlfn.NORM.S.INV(RAND())</f>
        <v>-0.21949529538678969</v>
      </c>
      <c r="AU718" s="15">
        <f ca="1">Inputs!$B$6*EXP($B$8-0.5*C$5^2+C$5*N718)</f>
        <v>5170.4167545740665</v>
      </c>
      <c r="AV718" s="15">
        <f t="shared" ref="AV718:AV781" ca="1" si="401">AU718*EXP($B$8-0.5*D$5^2+D$5*O718)</f>
        <v>7080.7093751695093</v>
      </c>
      <c r="AW718" s="15">
        <f t="shared" ref="AW718:AW781" ca="1" si="402">AV718*EXP($B$8-0.5*E$5^2+E$5*P718)</f>
        <v>9146.0908898761099</v>
      </c>
      <c r="AX718" s="15">
        <f t="shared" ref="AX718:AX781" ca="1" si="403">AW718*EXP($B$8-0.5*F$5^2+F$5*Q718)</f>
        <v>10768.356493001247</v>
      </c>
      <c r="AY718" s="15">
        <f t="shared" ref="AY718:AY781" ca="1" si="404">AX718*EXP($B$8-0.5*G$5^2+G$5*R718)</f>
        <v>9251.8981084046845</v>
      </c>
      <c r="AZ718" s="15">
        <f t="shared" ref="AZ718:AZ781" ca="1" si="405">AY718*EXP($B$8-0.5*H$5^2+H$5*S718)</f>
        <v>13052.59666116908</v>
      </c>
      <c r="BA718" s="15">
        <f t="shared" ref="BA718:BA781" ca="1" si="406">AZ718*EXP($B$8-0.5*I$5^2+I$5*T718)</f>
        <v>13990.677507678523</v>
      </c>
      <c r="BB718" s="15">
        <f t="shared" ref="BB718:BB781" ca="1" si="407">BA718*EXP($B$8-0.5*J$5^2+J$5*U718)</f>
        <v>16778.571103674301</v>
      </c>
      <c r="BC718" s="15">
        <f t="shared" ref="BC718:BC781" ca="1" si="408">BB718*EXP($B$8-0.5*K$5^2+K$5*V718)</f>
        <v>21132.677919220871</v>
      </c>
      <c r="BD718" s="15">
        <f t="shared" ref="BD718:BD781" ca="1" si="409">BC718*EXP($B$8-0.5*L$5^2+L$5*W718)</f>
        <v>28496.113391950246</v>
      </c>
      <c r="BE718" s="15">
        <f t="shared" ref="BE718:BE781" ca="1" si="410">BD718*EXP($B$8-0.5*M$5^2+M$5*X718)</f>
        <v>35853.949065065397</v>
      </c>
      <c r="BF718" s="15">
        <f ca="1">Inputs!$B$13*EXP($B$9-0.5*C$6^2+C$6*Y718)</f>
        <v>13422.155734485506</v>
      </c>
      <c r="BG718" s="15">
        <f t="shared" ref="BG718:BG781" ca="1" si="411">BF718*EXP($B$9-0.5*D$6^2+D$6*Z718)</f>
        <v>13981.602019355552</v>
      </c>
      <c r="BH718" s="15">
        <f t="shared" ref="BH718:BH781" ca="1" si="412">BG718*EXP($B$9-0.5*E$6^2+E$6*AA718)</f>
        <v>19658.00382132045</v>
      </c>
      <c r="BI718" s="15">
        <f t="shared" ref="BI718:BI781" ca="1" si="413">BH718*EXP($B$9-0.5*F$6^2+F$6*AB718)</f>
        <v>24565.340281774112</v>
      </c>
      <c r="BJ718" s="15">
        <f t="shared" ref="BJ718:BJ781" ca="1" si="414">BI718*EXP($B$9-0.5*G$6^2+G$6*AC718)</f>
        <v>34768.726837296439</v>
      </c>
      <c r="BK718" s="15">
        <f t="shared" ref="BK718:BK781" ca="1" si="415">BJ718*EXP($B$9-0.5*H$6^2+H$6*AD718)</f>
        <v>42531.32541784933</v>
      </c>
      <c r="BL718" s="15">
        <f t="shared" ref="BL718:BL781" ca="1" si="416">BK718*EXP($B$9-0.5*I$6^2+I$6*AE718)</f>
        <v>61739.480830720895</v>
      </c>
      <c r="BM718" s="15">
        <f t="shared" ref="BM718:BM781" ca="1" si="417">BL718*EXP($B$9-0.5*J$6^2+J$6*AF718)</f>
        <v>69509.3661279855</v>
      </c>
      <c r="BN718" s="15">
        <f t="shared" ref="BN718:BN781" ca="1" si="418">BM718*EXP($B$9-0.5*K$6^2+K$6*AG718)</f>
        <v>75703.650810405423</v>
      </c>
      <c r="BO718" s="15">
        <f t="shared" ref="BO718:BO781" ca="1" si="419">BN718*EXP($B$9-0.5*L$6^2+L$6*AH718)</f>
        <v>95800.004841231595</v>
      </c>
      <c r="BP718" s="15">
        <f t="shared" ref="BP718:BP781" ca="1" si="420">BO718*EXP($B$9-0.5*M$6^2+M$6*AI718)</f>
        <v>139844.09211056106</v>
      </c>
      <c r="BQ718" s="15">
        <f ca="1">Inputs!$B$20*EXP($B$10-0.5*C$7^2+C$7*AJ718)</f>
        <v>3953.194304413345</v>
      </c>
      <c r="BR718" s="15">
        <f t="shared" ref="BR718:BR781" ca="1" si="421">BQ718*EXP($B$10-0.5*D$7^2+D$7*AK718)</f>
        <v>4347.1152947115934</v>
      </c>
      <c r="BS718" s="15">
        <f t="shared" ref="BS718:BS781" ca="1" si="422">BR718*EXP($B$10-0.5*E$7^2+E$7*AL718)</f>
        <v>6504.7603769115403</v>
      </c>
      <c r="BT718" s="15">
        <f t="shared" ref="BT718:BT781" ca="1" si="423">BS718*EXP($B$10-0.5*F$7^2+F$7*AM718)</f>
        <v>12365.921181352549</v>
      </c>
      <c r="BU718" s="15">
        <f t="shared" ref="BU718:BU781" ca="1" si="424">BT718*EXP($B$10-0.5*G$7^2+G$7*AN718)</f>
        <v>16525.129626179645</v>
      </c>
      <c r="BV718" s="15">
        <f t="shared" ref="BV718:BV781" ca="1" si="425">BU718*EXP($B$10-0.5*H$7^2+H$7*AO718)</f>
        <v>22705.28502464194</v>
      </c>
      <c r="BW718" s="15">
        <f t="shared" ref="BW718:BW781" ca="1" si="426">BV718*EXP($B$10-0.5*I$7^2+I$7*AP718)</f>
        <v>43001.207568438076</v>
      </c>
      <c r="BX718" s="15">
        <f t="shared" ref="BX718:BX781" ca="1" si="427">BW718*EXP($B$10-0.5*J$7^2+J$7*AQ718)</f>
        <v>70958.343933279466</v>
      </c>
      <c r="BY718" s="15">
        <f t="shared" ref="BY718:BY781" ca="1" si="428">BX718*EXP($B$10-0.5*K$7^2+K$7*AR718)</f>
        <v>66147.992575806318</v>
      </c>
      <c r="BZ718" s="15">
        <f t="shared" ref="BZ718:BZ781" ca="1" si="429">BY718*EXP($B$10-0.5*L$7^2+L$7*AS718)</f>
        <v>115806.6596850239</v>
      </c>
      <c r="CA718" s="15">
        <f t="shared" ref="CA718:CA781" ca="1" si="430">BZ718*EXP($B$10-0.5*M$7^2+M$7*AT718)</f>
        <v>156450.37256695671</v>
      </c>
      <c r="CB718" s="15">
        <f ca="1">(AU718*DCF!C$10-DCF!C$5*MAX(AU718*DCF!C$10,0)-MAX(AU718-Inputs!$B$6,0)/Inputs!$B$10)*DCF!C$6</f>
        <v>1041.5899620908701</v>
      </c>
      <c r="CC718" s="15">
        <f ca="1">(AV718*DCF!D$10-DCF!D$5*MAX(AV718*DCF!D$10,0)-MAX(AV718-AU718,0)/Inputs!$B$10)*DCF!D$6</f>
        <v>1260.1000803435138</v>
      </c>
      <c r="CD718" s="15">
        <f ca="1">(AW718*DCF!E$10-DCF!E$5*MAX(AW718*DCF!E$10,0)-MAX(AW718-AV718,0)/Inputs!$B$10)*DCF!E$6</f>
        <v>1646.4773449341169</v>
      </c>
      <c r="CE718" s="15">
        <f ca="1">(AX718*DCF!F$10-DCF!F$5*MAX(AX718*DCF!F$10,0)-MAX(AX718-AW718,0)/Inputs!$B$10)*DCF!F$6</f>
        <v>2013.1618097440703</v>
      </c>
      <c r="CF718" s="15">
        <f ca="1">(AY718*DCF!G$10-DCF!G$5*MAX(AY718*DCF!G$10,0)-MAX(AY718-AX718,0)/Inputs!$B$10)*DCF!G$6</f>
        <v>1906.2596844325124</v>
      </c>
      <c r="CG718" s="15">
        <f ca="1">(AZ718*DCF!H$10-DCF!H$5*MAX(AZ718*DCF!H$10,0)-MAX(AZ718-AY718,0)/Inputs!$B$10)*DCF!H$6</f>
        <v>1859.2888395834741</v>
      </c>
      <c r="CH718" s="15">
        <f ca="1">(BA718*DCF!I$10-DCF!I$5*MAX(BA718*DCF!I$10,0)-MAX(BA718-AZ718,0)/Inputs!$B$10)*DCF!I$6</f>
        <v>2401.7082729703316</v>
      </c>
      <c r="CI718" s="15">
        <f ca="1">(BB718*DCF!J$10-DCF!J$5*MAX(BB718*DCF!J$10,0)-MAX(BB718-BA718,0)/Inputs!$B$10)*DCF!J$6</f>
        <v>2456.7823994433593</v>
      </c>
      <c r="CJ718" s="15">
        <f ca="1">(BC718*DCF!K$10-DCF!K$5*MAX(BC718*DCF!K$10,0)-MAX(BC718-BB718,0)/Inputs!$B$10)*DCF!K$6</f>
        <v>2792.5130797421984</v>
      </c>
      <c r="CK718" s="15">
        <f ca="1">(BD718*DCF!L$10-DCF!L$5*MAX(BD718*DCF!L$10,0)-MAX(BD718-BC718,0)/Inputs!$B$10)*DCF!L$6</f>
        <v>3345.5443496283492</v>
      </c>
      <c r="CL718" s="15">
        <f ca="1">(BE718*DCF!M$10-DCF!M$5*MAX(BE718*DCF!M$10,0)-MAX(BE718-BD718,0)/Inputs!$B$10)*DCF!M$6</f>
        <v>4180.483860782073</v>
      </c>
      <c r="CM718" s="15">
        <f ca="1">(BF718*DCF!C$28-DCF!C$5*MAX(BF718*DCF!C$28,0)-MAX(BF718-Inputs!$B$13,0)/Inputs!$B$17)*DCF!C$6</f>
        <v>3626.3410342440511</v>
      </c>
      <c r="CN718" s="15">
        <f ca="1">(BG718*DCF!D$28-DCF!D$5*MAX(BG718*DCF!D$28,0)-MAX(BG718-BF718,0)/Inputs!$B$17)*DCF!D$6</f>
        <v>3998.5487207538231</v>
      </c>
      <c r="CO718" s="15">
        <f ca="1">(BH718*DCF!E$28-DCF!E$5*MAX(BH718*DCF!E$28,0)-MAX(BH718-BG718,0)/Inputs!$B$17)*DCF!E$6</f>
        <v>4448.7560605988592</v>
      </c>
      <c r="CP718" s="15">
        <f ca="1">(BI718*DCF!F$28-DCF!F$5*MAX(BI718*DCF!F$28,0)-MAX(BI718-BH718,0)/Inputs!$B$17)*DCF!F$6</f>
        <v>5775.3846452562348</v>
      </c>
      <c r="CQ718" s="15">
        <f ca="1">(BJ718*DCF!G$28-DCF!G$5*MAX(BJ718*DCF!G$28,0)-MAX(BJ718-BI718,0)/Inputs!$B$17)*DCF!G$6</f>
        <v>7304.9011460196425</v>
      </c>
      <c r="CR718" s="15">
        <f ca="1">(BK718*DCF!H$28-DCF!H$5*MAX(BK718*DCF!H$28,0)-MAX(BK718-BJ718,0)/Inputs!$B$17)*DCF!H$6</f>
        <v>9312.3760390487751</v>
      </c>
      <c r="CS718" s="15">
        <f ca="1">(BL718*DCF!I$28-DCF!I$5*MAX(BL718*DCF!I$28,0)-MAX(BL718-BK718,0)/Inputs!$B$17)*DCF!I$6</f>
        <v>11761.267255650875</v>
      </c>
      <c r="CT718" s="15">
        <f ca="1">(BM718*DCF!J$28-DCF!J$5*MAX(BM718*DCF!J$28,0)-MAX(BM718-BL718,0)/Inputs!$B$17)*DCF!J$6</f>
        <v>14476.135745941499</v>
      </c>
      <c r="CU718" s="15">
        <f ca="1">(BN718*DCF!K$28-DCF!K$5*MAX(BN718*DCF!K$28,0)-MAX(BN718-BM718,0)/Inputs!$B$17)*DCF!K$6</f>
        <v>15228.624361778819</v>
      </c>
      <c r="CV718" s="15">
        <f ca="1">(BO718*DCF!L$28-DCF!L$5*MAX(BO718*DCF!L$28,0)-MAX(BO718-BN718,0)/Inputs!$B$17)*DCF!L$6</f>
        <v>16840.175826846393</v>
      </c>
      <c r="CW718" s="15">
        <f ca="1">(BP718*DCF!M$28-DCF!M$5*MAX(BP718*DCF!M$28,0)-MAX(BP718-BO718,0)/Inputs!$B$17)*DCF!M$6</f>
        <v>21707.902135003642</v>
      </c>
      <c r="CX718" s="15">
        <f ca="1">(BQ718*DCF!C$46-DCF!C$5*MAX(BQ718*DCF!C$46,0)-MAX(BQ718-Inputs!$B$20,0)/Inputs!$B$24)*DCF!C$6</f>
        <v>-1260.4117582540496</v>
      </c>
      <c r="CY718" s="15">
        <f ca="1">(BR718*DCF!D$46-DCF!D$5*MAX(BR718*DCF!D$46,0)-MAX(BR718-BQ718,0)/Inputs!$B$24)*DCF!D$6</f>
        <v>-910.03402148729185</v>
      </c>
      <c r="CZ718" s="15">
        <f ca="1">(BS718*DCF!E$46-DCF!E$5*MAX(BS718*DCF!E$46,0)-MAX(BS718-BR718,0)/Inputs!$B$24)*DCF!E$6</f>
        <v>-1619.6835325809361</v>
      </c>
      <c r="DA718" s="15">
        <f ca="1">(BT718*DCF!F$46-DCF!F$5*MAX(BT718*DCF!F$46,0)-MAX(BT718-BS718,0)/Inputs!$B$24)*DCF!F$6</f>
        <v>-3034.7984980679494</v>
      </c>
      <c r="DB718" s="15">
        <f ca="1">(BU718*DCF!G$46-DCF!G$5*MAX(BU718*DCF!G$46,0)-MAX(BU718-BT718,0)/Inputs!$B$24)*DCF!G$6</f>
        <v>-1954.9482558700374</v>
      </c>
      <c r="DC718" s="15">
        <f ca="1">(BV718*DCF!H$46-DCF!H$5*MAX(BV718*DCF!H$46,0)-MAX(BV718-BU718,0)/Inputs!$B$24)*DCF!H$6</f>
        <v>-1920.4454236317822</v>
      </c>
      <c r="DD718" s="15">
        <f ca="1">(BW718*DCF!I$46-DCF!I$5*MAX(BW718*DCF!I$46,0)-MAX(BW718-BV718,0)/Inputs!$B$24)*DCF!I$6</f>
        <v>-4833.0446486517931</v>
      </c>
      <c r="DE718" s="15">
        <f ca="1">(BX718*DCF!J$46-DCF!J$5*MAX(BX718*DCF!J$46,0)-MAX(BX718-BW718,0)/Inputs!$B$24)*DCF!J$6</f>
        <v>-4437.269561982951</v>
      </c>
      <c r="DF718" s="15">
        <f ca="1">(BY718*DCF!K$46-DCF!K$5*MAX(BY718*DCF!K$46,0)-MAX(BY718-BX718,0)/Inputs!$B$24)*DCF!K$6</f>
        <v>3778.5938412974037</v>
      </c>
      <c r="DG718" s="15">
        <f ca="1">(BZ718*DCF!L$46-DCF!L$5*MAX(BZ718*DCF!L$46,0)-MAX(BZ718-BY718,0)/Inputs!$B$24)*DCF!L$6</f>
        <v>-3232.7423512838045</v>
      </c>
      <c r="DH718" s="15">
        <f ca="1">(CA718*DCF!M$46-DCF!M$5*MAX(CA718*DCF!M$46,0)-MAX(CA718-BZ718,0)/Inputs!$B$24)*DCF!M$6</f>
        <v>3768.274947087908</v>
      </c>
      <c r="DI718" s="15">
        <f ca="1">SUM(CB718:CL718)+BE718*DCF!M$10*(1+Inputs!$B$30)*(1-Inputs!$B$33)*(1-Inputs!$B$30/Inputs!$B$31)/(Inputs!$B$29-Inputs!$B$30)*DCF!M$6</f>
        <v>124685.92405116512</v>
      </c>
      <c r="DJ718" s="15">
        <f ca="1">SUM(CM718:CW718)+BP718*DCF!M$28*(1+Inputs!$B$30)*(1-Inputs!$B$33)*(1-Inputs!$B$30/Inputs!$B$31)/(Inputs!$B$29-Inputs!$B$30)*DCF!M$6</f>
        <v>633397.68975829822</v>
      </c>
      <c r="DK718" s="15">
        <f ca="1">SUM(CX718:DH718)+CA718*DCF!M$46*(1+Inputs!$B$30)*(1-Inputs!$B$33)*(1-Inputs!$B$30/Inputs!$B$31)/(Inputs!$B$29-Inputs!$B$30)*DCF!M$6</f>
        <v>226234.29945648651</v>
      </c>
      <c r="DM718" s="15">
        <f ca="1">DI718+DJ718+DK718+Inputs!$B$34+Inputs!$B$36-Inputs!$B$35</f>
        <v>1061168.9132659498</v>
      </c>
    </row>
    <row r="719" spans="1:117" x14ac:dyDescent="0.75">
      <c r="A719" s="11">
        <v>706</v>
      </c>
      <c r="C719" s="24">
        <f t="shared" ca="1" si="400"/>
        <v>0.29314207653140562</v>
      </c>
      <c r="D719" s="24">
        <f t="shared" ca="1" si="400"/>
        <v>0.25020121906922743</v>
      </c>
      <c r="E719" s="24">
        <f t="shared" ca="1" si="400"/>
        <v>-0.85060722674435096</v>
      </c>
      <c r="F719" s="24">
        <f t="shared" ca="1" si="400"/>
        <v>-1.2241770200597011</v>
      </c>
      <c r="G719" s="24">
        <f t="shared" ca="1" si="400"/>
        <v>-0.31980733770135078</v>
      </c>
      <c r="H719" s="24">
        <f t="shared" ca="1" si="400"/>
        <v>0.92955753519799122</v>
      </c>
      <c r="I719" s="24">
        <f t="shared" ca="1" si="400"/>
        <v>1.0651720366737334</v>
      </c>
      <c r="J719" s="24">
        <f t="shared" ca="1" si="400"/>
        <v>-1.2989827891648102</v>
      </c>
      <c r="K719" s="24">
        <f t="shared" ca="1" si="400"/>
        <v>0.14194400602891774</v>
      </c>
      <c r="L719" s="24">
        <f t="shared" ca="1" si="400"/>
        <v>-0.71936846022869516</v>
      </c>
      <c r="M719" s="24">
        <f t="shared" ca="1" si="400"/>
        <v>-0.79899539580752776</v>
      </c>
      <c r="N719" s="24">
        <f ca="1">SQRT(Inputs!$B$38)*C719+SQRT(1-Inputs!$B$38)*_xlfn.NORM.S.INV(RAND())</f>
        <v>-0.8259468065142519</v>
      </c>
      <c r="O719" s="24">
        <f ca="1">SQRT(Inputs!$B$38)*D719+SQRT(1-Inputs!$B$38)*_xlfn.NORM.S.INV(RAND())</f>
        <v>0.3008956442162975</v>
      </c>
      <c r="P719" s="24">
        <f ca="1">SQRT(Inputs!$B$38)*E719+SQRT(1-Inputs!$B$38)*_xlfn.NORM.S.INV(RAND())</f>
        <v>-1.6300450717835833</v>
      </c>
      <c r="Q719" s="24">
        <f ca="1">SQRT(Inputs!$B$38)*F719+SQRT(1-Inputs!$B$38)*_xlfn.NORM.S.INV(RAND())</f>
        <v>-1.4150489408376681</v>
      </c>
      <c r="R719" s="24">
        <f ca="1">SQRT(Inputs!$B$38)*G719+SQRT(1-Inputs!$B$38)*_xlfn.NORM.S.INV(RAND())</f>
        <v>1.4697442573750801</v>
      </c>
      <c r="S719" s="24">
        <f ca="1">SQRT(Inputs!$B$38)*H719+SQRT(1-Inputs!$B$38)*_xlfn.NORM.S.INV(RAND())</f>
        <v>1.0178356953959944</v>
      </c>
      <c r="T719" s="24">
        <f ca="1">SQRT(Inputs!$B$38)*I719+SQRT(1-Inputs!$B$38)*_xlfn.NORM.S.INV(RAND())</f>
        <v>-0.78745985703253318</v>
      </c>
      <c r="U719" s="24">
        <f ca="1">SQRT(Inputs!$B$38)*J719+SQRT(1-Inputs!$B$38)*_xlfn.NORM.S.INV(RAND())</f>
        <v>-0.27383762067013839</v>
      </c>
      <c r="V719" s="24">
        <f ca="1">SQRT(Inputs!$B$38)*K719+SQRT(1-Inputs!$B$38)*_xlfn.NORM.S.INV(RAND())</f>
        <v>-0.57834465728046702</v>
      </c>
      <c r="W719" s="24">
        <f ca="1">SQRT(Inputs!$B$38)*L719+SQRT(1-Inputs!$B$38)*_xlfn.NORM.S.INV(RAND())</f>
        <v>0.63939882001686055</v>
      </c>
      <c r="X719" s="24">
        <f ca="1">SQRT(Inputs!$B$38)*M719+SQRT(1-Inputs!$B$38)*_xlfn.NORM.S.INV(RAND())</f>
        <v>-1.7079576266710583E-2</v>
      </c>
      <c r="Y719" s="24">
        <f ca="1">SQRT(Inputs!$B$38)*C719+SQRT(1-Inputs!$B$38)*_xlfn.NORM.S.INV(RAND())</f>
        <v>0.46455579068240704</v>
      </c>
      <c r="Z719" s="24">
        <f ca="1">SQRT(Inputs!$B$38)*D719+SQRT(1-Inputs!$B$38)*_xlfn.NORM.S.INV(RAND())</f>
        <v>-0.12924968766014777</v>
      </c>
      <c r="AA719" s="24">
        <f ca="1">SQRT(Inputs!$B$38)*E719+SQRT(1-Inputs!$B$38)*_xlfn.NORM.S.INV(RAND())</f>
        <v>-0.8359075093494801</v>
      </c>
      <c r="AB719" s="24">
        <f ca="1">SQRT(Inputs!$B$38)*F719+SQRT(1-Inputs!$B$38)*_xlfn.NORM.S.INV(RAND())</f>
        <v>-1.4833860985629443</v>
      </c>
      <c r="AC719" s="24">
        <f ca="1">SQRT(Inputs!$B$38)*G719+SQRT(1-Inputs!$B$38)*_xlfn.NORM.S.INV(RAND())</f>
        <v>0.38228521877734423</v>
      </c>
      <c r="AD719" s="24">
        <f ca="1">SQRT(Inputs!$B$38)*H719+SQRT(1-Inputs!$B$38)*_xlfn.NORM.S.INV(RAND())</f>
        <v>7.0473594352275182E-2</v>
      </c>
      <c r="AE719" s="24">
        <f ca="1">SQRT(Inputs!$B$38)*I719+SQRT(1-Inputs!$B$38)*_xlfn.NORM.S.INV(RAND())</f>
        <v>-4.464430575151046E-2</v>
      </c>
      <c r="AF719" s="24">
        <f ca="1">SQRT(Inputs!$B$38)*J719+SQRT(1-Inputs!$B$38)*_xlfn.NORM.S.INV(RAND())</f>
        <v>0.35126727652996215</v>
      </c>
      <c r="AG719" s="24">
        <f ca="1">SQRT(Inputs!$B$38)*K719+SQRT(1-Inputs!$B$38)*_xlfn.NORM.S.INV(RAND())</f>
        <v>0.37088288948458376</v>
      </c>
      <c r="AH719" s="24">
        <f ca="1">SQRT(Inputs!$B$38)*L719+SQRT(1-Inputs!$B$38)*_xlfn.NORM.S.INV(RAND())</f>
        <v>0.59891567905119691</v>
      </c>
      <c r="AI719" s="24">
        <f ca="1">SQRT(Inputs!$B$38)*M719+SQRT(1-Inputs!$B$38)*_xlfn.NORM.S.INV(RAND())</f>
        <v>0.52882751626009816</v>
      </c>
      <c r="AJ719" s="24">
        <f ca="1">SQRT(Inputs!$B$38)*C719+SQRT(1-Inputs!$B$38)*_xlfn.NORM.S.INV(RAND())</f>
        <v>0.27145712243442766</v>
      </c>
      <c r="AK719" s="24">
        <f ca="1">SQRT(Inputs!$B$38)*D719+SQRT(1-Inputs!$B$38)*_xlfn.NORM.S.INV(RAND())</f>
        <v>-0.43374553426497614</v>
      </c>
      <c r="AL719" s="24">
        <f ca="1">SQRT(Inputs!$B$38)*E719+SQRT(1-Inputs!$B$38)*_xlfn.NORM.S.INV(RAND())</f>
        <v>-1.5661388248382031</v>
      </c>
      <c r="AM719" s="24">
        <f ca="1">SQRT(Inputs!$B$38)*F719+SQRT(1-Inputs!$B$38)*_xlfn.NORM.S.INV(RAND())</f>
        <v>1.8763346040411928</v>
      </c>
      <c r="AN719" s="24">
        <f ca="1">SQRT(Inputs!$B$38)*G719+SQRT(1-Inputs!$B$38)*_xlfn.NORM.S.INV(RAND())</f>
        <v>-1.3775680393996721</v>
      </c>
      <c r="AO719" s="24">
        <f ca="1">SQRT(Inputs!$B$38)*H719+SQRT(1-Inputs!$B$38)*_xlfn.NORM.S.INV(RAND())</f>
        <v>-7.0752068625856146E-2</v>
      </c>
      <c r="AP719" s="24">
        <f ca="1">SQRT(Inputs!$B$38)*I719+SQRT(1-Inputs!$B$38)*_xlfn.NORM.S.INV(RAND())</f>
        <v>1.5260436578830503</v>
      </c>
      <c r="AQ719" s="24">
        <f ca="1">SQRT(Inputs!$B$38)*J719+SQRT(1-Inputs!$B$38)*_xlfn.NORM.S.INV(RAND())</f>
        <v>-1.2261991373486945</v>
      </c>
      <c r="AR719" s="24">
        <f ca="1">SQRT(Inputs!$B$38)*K719+SQRT(1-Inputs!$B$38)*_xlfn.NORM.S.INV(RAND())</f>
        <v>-0.22387289998869198</v>
      </c>
      <c r="AS719" s="24">
        <f ca="1">SQRT(Inputs!$B$38)*L719+SQRT(1-Inputs!$B$38)*_xlfn.NORM.S.INV(RAND())</f>
        <v>-0.43853324807203725</v>
      </c>
      <c r="AT719" s="24">
        <f ca="1">SQRT(Inputs!$B$38)*M719+SQRT(1-Inputs!$B$38)*_xlfn.NORM.S.INV(RAND())</f>
        <v>-0.43765620067182076</v>
      </c>
      <c r="AU719" s="15">
        <f ca="1">Inputs!$B$6*EXP($B$8-0.5*C$5^2+C$5*N719)</f>
        <v>4341.2337746895546</v>
      </c>
      <c r="AV719" s="15">
        <f t="shared" ca="1" si="401"/>
        <v>5523.3400521770236</v>
      </c>
      <c r="AW719" s="15">
        <f t="shared" ca="1" si="402"/>
        <v>5405.4948775628118</v>
      </c>
      <c r="AX719" s="15">
        <f t="shared" ca="1" si="403"/>
        <v>5530.1659058117039</v>
      </c>
      <c r="AY719" s="15">
        <f t="shared" ca="1" si="404"/>
        <v>8024.012443565508</v>
      </c>
      <c r="AZ719" s="15">
        <f t="shared" ca="1" si="405"/>
        <v>10977.536217536541</v>
      </c>
      <c r="BA719" s="15">
        <f t="shared" ca="1" si="406"/>
        <v>12370.949901268132</v>
      </c>
      <c r="BB719" s="15">
        <f t="shared" ca="1" si="407"/>
        <v>14735.92488645399</v>
      </c>
      <c r="BC719" s="15">
        <f t="shared" ca="1" si="408"/>
        <v>17067.804551550129</v>
      </c>
      <c r="BD719" s="15">
        <f t="shared" ca="1" si="409"/>
        <v>22198.327947118432</v>
      </c>
      <c r="BE719" s="15">
        <f t="shared" ca="1" si="410"/>
        <v>27158.922517686562</v>
      </c>
      <c r="BF719" s="15">
        <f ca="1">Inputs!$B$13*EXP($B$9-0.5*C$6^2+C$6*Y719)</f>
        <v>15165.317309608701</v>
      </c>
      <c r="BG719" s="15">
        <f t="shared" ca="1" si="411"/>
        <v>18056.452855421536</v>
      </c>
      <c r="BH719" s="15">
        <f t="shared" ca="1" si="412"/>
        <v>19205.563650026139</v>
      </c>
      <c r="BI719" s="15">
        <f t="shared" ca="1" si="413"/>
        <v>18711.252281471905</v>
      </c>
      <c r="BJ719" s="15">
        <f t="shared" ca="1" si="414"/>
        <v>24238.286752194759</v>
      </c>
      <c r="BK719" s="15">
        <f t="shared" ca="1" si="415"/>
        <v>30034.693400030737</v>
      </c>
      <c r="BL719" s="15">
        <f t="shared" ca="1" si="416"/>
        <v>36681.161302460641</v>
      </c>
      <c r="BM719" s="15">
        <f t="shared" ca="1" si="417"/>
        <v>47100.17974951581</v>
      </c>
      <c r="BN719" s="15">
        <f t="shared" ca="1" si="418"/>
        <v>60559.977892582618</v>
      </c>
      <c r="BO719" s="15">
        <f t="shared" ca="1" si="419"/>
        <v>79885.081322668659</v>
      </c>
      <c r="BP719" s="15">
        <f t="shared" ca="1" si="420"/>
        <v>104394.6050305622</v>
      </c>
      <c r="BQ719" s="15">
        <f ca="1">Inputs!$B$20*EXP($B$10-0.5*C$7^2+C$7*AJ719)</f>
        <v>4723.0489197444167</v>
      </c>
      <c r="BR719" s="15">
        <f t="shared" ca="1" si="421"/>
        <v>5583.8983159327636</v>
      </c>
      <c r="BS719" s="15">
        <f t="shared" ca="1" si="422"/>
        <v>4876.6320303376087</v>
      </c>
      <c r="BT719" s="15">
        <f t="shared" ca="1" si="423"/>
        <v>10999.819169447623</v>
      </c>
      <c r="BU719" s="15">
        <f t="shared" ca="1" si="424"/>
        <v>10923.148262863395</v>
      </c>
      <c r="BV719" s="15">
        <f t="shared" ca="1" si="425"/>
        <v>14956.922317519564</v>
      </c>
      <c r="BW719" s="15">
        <f t="shared" ca="1" si="426"/>
        <v>28828.732775661789</v>
      </c>
      <c r="BX719" s="15">
        <f t="shared" ca="1" si="427"/>
        <v>31534.004233291736</v>
      </c>
      <c r="BY719" s="15">
        <f t="shared" ca="1" si="428"/>
        <v>42331.924531181612</v>
      </c>
      <c r="BZ719" s="15">
        <f t="shared" ca="1" si="429"/>
        <v>54797.078991044327</v>
      </c>
      <c r="CA719" s="15">
        <f t="shared" ca="1" si="430"/>
        <v>71213.777370757176</v>
      </c>
      <c r="CB719" s="15">
        <f ca="1">(AU719*DCF!C$10-DCF!C$5*MAX(AU719*DCF!C$10,0)-MAX(AU719-Inputs!$B$6,0)/Inputs!$B$10)*DCF!C$6</f>
        <v>1047.5021845317033</v>
      </c>
      <c r="CC719" s="15">
        <f ca="1">(AV719*DCF!D$10-DCF!D$5*MAX(AV719*DCF!D$10,0)-MAX(AV719-AU719,0)/Inputs!$B$10)*DCF!D$6</f>
        <v>1058.0510404713468</v>
      </c>
      <c r="CD719" s="15">
        <f ca="1">(AW719*DCF!E$10-DCF!E$5*MAX(AW719*DCF!E$10,0)-MAX(AW719-AV719,0)/Inputs!$B$10)*DCF!E$6</f>
        <v>1248.0427189928828</v>
      </c>
      <c r="CE719" s="15">
        <f ca="1">(AX719*DCF!F$10-DCF!F$5*MAX(AX719*DCF!F$10,0)-MAX(AX719-AW719,0)/Inputs!$B$10)*DCF!F$6</f>
        <v>1181.2854538847346</v>
      </c>
      <c r="CF719" s="15">
        <f ca="1">(AY719*DCF!G$10-DCF!G$5*MAX(AY719*DCF!G$10,0)-MAX(AY719-AX719,0)/Inputs!$B$10)*DCF!G$6</f>
        <v>1173.9059064327062</v>
      </c>
      <c r="CG719" s="15">
        <f ca="1">(AZ719*DCF!H$10-DCF!H$5*MAX(AZ719*DCF!H$10,0)-MAX(AZ719-AY719,0)/Inputs!$B$10)*DCF!H$6</f>
        <v>1606.8454356397192</v>
      </c>
      <c r="CH719" s="15">
        <f ca="1">(BA719*DCF!I$10-DCF!I$5*MAX(BA719*DCF!I$10,0)-MAX(BA719-AZ719,0)/Inputs!$B$10)*DCF!I$6</f>
        <v>2031.1525883981922</v>
      </c>
      <c r="CI719" s="15">
        <f ca="1">(BB719*DCF!J$10-DCF!J$5*MAX(BB719*DCF!J$10,0)-MAX(BB719-BA719,0)/Inputs!$B$10)*DCF!J$6</f>
        <v>2170.3459152955311</v>
      </c>
      <c r="CJ719" s="15">
        <f ca="1">(BC719*DCF!K$10-DCF!K$5*MAX(BC719*DCF!K$10,0)-MAX(BC719-BB719,0)/Inputs!$B$10)*DCF!K$6</f>
        <v>2421.2147668992707</v>
      </c>
      <c r="CK719" s="15">
        <f ca="1">(BD719*DCF!L$10-DCF!L$5*MAX(BD719*DCF!L$10,0)-MAX(BD719-BC719,0)/Inputs!$B$10)*DCF!L$6</f>
        <v>2684.4702316412263</v>
      </c>
      <c r="CL719" s="15">
        <f ca="1">(BE719*DCF!M$10-DCF!M$5*MAX(BE719*DCF!M$10,0)-MAX(BE719-BD719,0)/Inputs!$B$10)*DCF!M$6</f>
        <v>3239.879217066687</v>
      </c>
      <c r="CM719" s="15">
        <f ca="1">(BF719*DCF!C$28-DCF!C$5*MAX(BF719*DCF!C$28,0)-MAX(BF719-Inputs!$B$13,0)/Inputs!$B$17)*DCF!C$6</f>
        <v>3755.7647841195922</v>
      </c>
      <c r="CN719" s="15">
        <f ca="1">(BG719*DCF!D$28-DCF!D$5*MAX(BG719*DCF!D$28,0)-MAX(BG719-BF719,0)/Inputs!$B$17)*DCF!D$6</f>
        <v>4701.2300471291746</v>
      </c>
      <c r="CO719" s="15">
        <f ca="1">(BH719*DCF!E$28-DCF!E$5*MAX(BH719*DCF!E$28,0)-MAX(BH719-BG719,0)/Inputs!$B$17)*DCF!E$6</f>
        <v>5212.8836881136522</v>
      </c>
      <c r="CP719" s="15">
        <f ca="1">(BI719*DCF!F$28-DCF!F$5*MAX(BI719*DCF!F$28,0)-MAX(BI719-BH719,0)/Inputs!$B$17)*DCF!F$6</f>
        <v>5079.6121238964715</v>
      </c>
      <c r="CQ719" s="15">
        <f ca="1">(BJ719*DCF!G$28-DCF!G$5*MAX(BJ719*DCF!G$28,0)-MAX(BJ719-BI719,0)/Inputs!$B$17)*DCF!G$6</f>
        <v>5359.2147956667313</v>
      </c>
      <c r="CR719" s="15">
        <f ca="1">(BK719*DCF!H$28-DCF!H$5*MAX(BK719*DCF!H$28,0)-MAX(BK719-BJ719,0)/Inputs!$B$17)*DCF!H$6</f>
        <v>6527.3121171149087</v>
      </c>
      <c r="CS719" s="15">
        <f ca="1">(BL719*DCF!I$28-DCF!I$5*MAX(BL719*DCF!I$28,0)-MAX(BL719-BK719,0)/Inputs!$B$17)*DCF!I$6</f>
        <v>7671.7145782741463</v>
      </c>
      <c r="CT719" s="15">
        <f ca="1">(BM719*DCF!J$28-DCF!J$5*MAX(BM719*DCF!J$28,0)-MAX(BM719-BL719,0)/Inputs!$B$17)*DCF!J$6</f>
        <v>9125.7734377667966</v>
      </c>
      <c r="CU719" s="15">
        <f ca="1">(BN719*DCF!K$28-DCF!K$5*MAX(BN719*DCF!K$28,0)-MAX(BN719-BM719,0)/Inputs!$B$17)*DCF!K$6</f>
        <v>11140.605932865901</v>
      </c>
      <c r="CV719" s="15">
        <f ca="1">(BO719*DCF!L$28-DCF!L$5*MAX(BO719*DCF!L$28,0)-MAX(BO719-BN719,0)/Inputs!$B$17)*DCF!L$6</f>
        <v>13752.082824183919</v>
      </c>
      <c r="CW719" s="15">
        <f ca="1">(BP719*DCF!M$28-DCF!M$5*MAX(BP719*DCF!M$28,0)-MAX(BP719-BO719,0)/Inputs!$B$17)*DCF!M$6</f>
        <v>17079.971424875206</v>
      </c>
      <c r="CX719" s="15">
        <f ca="1">(BQ719*DCF!C$46-DCF!C$5*MAX(BQ719*DCF!C$46,0)-MAX(BQ719-Inputs!$B$20,0)/Inputs!$B$24)*DCF!C$6</f>
        <v>-1793.7983277674941</v>
      </c>
      <c r="CY719" s="15">
        <f ca="1">(BR719*DCF!D$46-DCF!D$5*MAX(BR719*DCF!D$46,0)-MAX(BR719-BQ719,0)/Inputs!$B$24)*DCF!D$6</f>
        <v>-1320.3585159924912</v>
      </c>
      <c r="CZ719" s="15">
        <f ca="1">(BS719*DCF!E$46-DCF!E$5*MAX(BS719*DCF!E$46,0)-MAX(BS719-BR719,0)/Inputs!$B$24)*DCF!E$6</f>
        <v>-576.67022844082021</v>
      </c>
      <c r="DA719" s="15">
        <f ca="1">(BT719*DCF!F$46-DCF!F$5*MAX(BT719*DCF!F$46,0)-MAX(BT719-BS719,0)/Inputs!$B$24)*DCF!F$6</f>
        <v>-3030.722384142543</v>
      </c>
      <c r="DB719" s="15">
        <f ca="1">(BU719*DCF!G$46-DCF!G$5*MAX(BU719*DCF!G$46,0)-MAX(BU719-BT719,0)/Inputs!$B$24)*DCF!G$6</f>
        <v>-367.43312605692006</v>
      </c>
      <c r="DC719" s="15">
        <f ca="1">(BV719*DCF!H$46-DCF!H$5*MAX(BV719*DCF!H$46,0)-MAX(BV719-BU719,0)/Inputs!$B$24)*DCF!H$6</f>
        <v>-1253.4705721407145</v>
      </c>
      <c r="DD719" s="15">
        <f ca="1">(BW719*DCF!I$46-DCF!I$5*MAX(BW719*DCF!I$46,0)-MAX(BW719-BV719,0)/Inputs!$B$24)*DCF!I$6</f>
        <v>-3316.2493873282324</v>
      </c>
      <c r="DE719" s="15">
        <f ca="1">(BX719*DCF!J$46-DCF!J$5*MAX(BX719*DCF!J$46,0)-MAX(BX719-BW719,0)/Inputs!$B$24)*DCF!J$6</f>
        <v>605.37045733361117</v>
      </c>
      <c r="DF719" s="15">
        <f ca="1">(BY719*DCF!K$46-DCF!K$5*MAX(BY719*DCF!K$46,0)-MAX(BY719-BX719,0)/Inputs!$B$24)*DCF!K$6</f>
        <v>-227.06217417787681</v>
      </c>
      <c r="DG719" s="15">
        <f ca="1">(BZ719*DCF!L$46-DCF!L$5*MAX(BZ719*DCF!L$46,0)-MAX(BZ719-BY719,0)/Inputs!$B$24)*DCF!L$6</f>
        <v>966.9630099924226</v>
      </c>
      <c r="DH719" s="15">
        <f ca="1">(CA719*DCF!M$46-DCF!M$5*MAX(CA719*DCF!M$46,0)-MAX(CA719-BZ719,0)/Inputs!$B$24)*DCF!M$6</f>
        <v>2150.8680374494024</v>
      </c>
      <c r="DI719" s="15">
        <f ca="1">SUM(CB719:CL719)+BE719*DCF!M$10*(1+Inputs!$B$30)*(1-Inputs!$B$33)*(1-Inputs!$B$30/Inputs!$B$31)/(Inputs!$B$29-Inputs!$B$30)*DCF!M$6</f>
        <v>95446.335965546124</v>
      </c>
      <c r="DJ719" s="15">
        <f ca="1">SUM(CM719:CW719)+BP719*DCF!M$28*(1+Inputs!$B$30)*(1-Inputs!$B$33)*(1-Inputs!$B$30/Inputs!$B$31)/(Inputs!$B$29-Inputs!$B$30)*DCF!M$6</f>
        <v>476781.58745506324</v>
      </c>
      <c r="DK719" s="15">
        <f ca="1">SUM(CX719:DH719)+CA719*DCF!M$46*(1+Inputs!$B$30)*(1-Inputs!$B$33)*(1-Inputs!$B$30/Inputs!$B$31)/(Inputs!$B$29-Inputs!$B$30)*DCF!M$6</f>
        <v>101942.37241513563</v>
      </c>
      <c r="DM719" s="15">
        <f ca="1">DI719+DJ719+DK719+Inputs!$B$34+Inputs!$B$36-Inputs!$B$35</f>
        <v>751021.29583574494</v>
      </c>
    </row>
    <row r="720" spans="1:117" x14ac:dyDescent="0.75">
      <c r="A720" s="11">
        <v>707</v>
      </c>
      <c r="C720" s="24">
        <f t="shared" ca="1" si="400"/>
        <v>-1.3591749052288269</v>
      </c>
      <c r="D720" s="24">
        <f t="shared" ca="1" si="400"/>
        <v>-0.45296468581199822</v>
      </c>
      <c r="E720" s="24">
        <f t="shared" ca="1" si="400"/>
        <v>-0.67633441936850047</v>
      </c>
      <c r="F720" s="24">
        <f t="shared" ca="1" si="400"/>
        <v>1.4771930522925454</v>
      </c>
      <c r="G720" s="24">
        <f t="shared" ca="1" si="400"/>
        <v>0.72614823826735753</v>
      </c>
      <c r="H720" s="24">
        <f t="shared" ca="1" si="400"/>
        <v>1.9614137004433159</v>
      </c>
      <c r="I720" s="24">
        <f t="shared" ca="1" si="400"/>
        <v>-0.27535340654159274</v>
      </c>
      <c r="J720" s="24">
        <f t="shared" ca="1" si="400"/>
        <v>-0.5222007399427836</v>
      </c>
      <c r="K720" s="24">
        <f t="shared" ca="1" si="400"/>
        <v>-2.2789930422411406</v>
      </c>
      <c r="L720" s="24">
        <f t="shared" ca="1" si="400"/>
        <v>0.30344621009448841</v>
      </c>
      <c r="M720" s="24">
        <f t="shared" ca="1" si="400"/>
        <v>-1.0990668824992529</v>
      </c>
      <c r="N720" s="24">
        <f ca="1">SQRT(Inputs!$B$38)*C720+SQRT(1-Inputs!$B$38)*_xlfn.NORM.S.INV(RAND())</f>
        <v>-0.64670960830016055</v>
      </c>
      <c r="O720" s="24">
        <f ca="1">SQRT(Inputs!$B$38)*D720+SQRT(1-Inputs!$B$38)*_xlfn.NORM.S.INV(RAND())</f>
        <v>-0.27078444363690124</v>
      </c>
      <c r="P720" s="24">
        <f ca="1">SQRT(Inputs!$B$38)*E720+SQRT(1-Inputs!$B$38)*_xlfn.NORM.S.INV(RAND())</f>
        <v>0.17464589669585168</v>
      </c>
      <c r="Q720" s="24">
        <f ca="1">SQRT(Inputs!$B$38)*F720+SQRT(1-Inputs!$B$38)*_xlfn.NORM.S.INV(RAND())</f>
        <v>1.064679743090406</v>
      </c>
      <c r="R720" s="24">
        <f ca="1">SQRT(Inputs!$B$38)*G720+SQRT(1-Inputs!$B$38)*_xlfn.NORM.S.INV(RAND())</f>
        <v>6.5144008498110417E-2</v>
      </c>
      <c r="S720" s="24">
        <f ca="1">SQRT(Inputs!$B$38)*H720+SQRT(1-Inputs!$B$38)*_xlfn.NORM.S.INV(RAND())</f>
        <v>0.92359322067155813</v>
      </c>
      <c r="T720" s="24">
        <f ca="1">SQRT(Inputs!$B$38)*I720+SQRT(1-Inputs!$B$38)*_xlfn.NORM.S.INV(RAND())</f>
        <v>0.4391429409097487</v>
      </c>
      <c r="U720" s="24">
        <f ca="1">SQRT(Inputs!$B$38)*J720+SQRT(1-Inputs!$B$38)*_xlfn.NORM.S.INV(RAND())</f>
        <v>-1.7886747473697775</v>
      </c>
      <c r="V720" s="24">
        <f ca="1">SQRT(Inputs!$B$38)*K720+SQRT(1-Inputs!$B$38)*_xlfn.NORM.S.INV(RAND())</f>
        <v>-0.71113543736551998</v>
      </c>
      <c r="W720" s="24">
        <f ca="1">SQRT(Inputs!$B$38)*L720+SQRT(1-Inputs!$B$38)*_xlfn.NORM.S.INV(RAND())</f>
        <v>-1.048244382990646</v>
      </c>
      <c r="X720" s="24">
        <f ca="1">SQRT(Inputs!$B$38)*M720+SQRT(1-Inputs!$B$38)*_xlfn.NORM.S.INV(RAND())</f>
        <v>-0.14366589853057732</v>
      </c>
      <c r="Y720" s="24">
        <f ca="1">SQRT(Inputs!$B$38)*C720+SQRT(1-Inputs!$B$38)*_xlfn.NORM.S.INV(RAND())</f>
        <v>-2.1156224030557675</v>
      </c>
      <c r="Z720" s="24">
        <f ca="1">SQRT(Inputs!$B$38)*D720+SQRT(1-Inputs!$B$38)*_xlfn.NORM.S.INV(RAND())</f>
        <v>-1.0380234832443374</v>
      </c>
      <c r="AA720" s="24">
        <f ca="1">SQRT(Inputs!$B$38)*E720+SQRT(1-Inputs!$B$38)*_xlfn.NORM.S.INV(RAND())</f>
        <v>0.60235078898478855</v>
      </c>
      <c r="AB720" s="24">
        <f ca="1">SQRT(Inputs!$B$38)*F720+SQRT(1-Inputs!$B$38)*_xlfn.NORM.S.INV(RAND())</f>
        <v>1.5462071491059222</v>
      </c>
      <c r="AC720" s="24">
        <f ca="1">SQRT(Inputs!$B$38)*G720+SQRT(1-Inputs!$B$38)*_xlfn.NORM.S.INV(RAND())</f>
        <v>0.54034353711631611</v>
      </c>
      <c r="AD720" s="24">
        <f ca="1">SQRT(Inputs!$B$38)*H720+SQRT(1-Inputs!$B$38)*_xlfn.NORM.S.INV(RAND())</f>
        <v>2.3908361379734622</v>
      </c>
      <c r="AE720" s="24">
        <f ca="1">SQRT(Inputs!$B$38)*I720+SQRT(1-Inputs!$B$38)*_xlfn.NORM.S.INV(RAND())</f>
        <v>0.64291738120275266</v>
      </c>
      <c r="AF720" s="24">
        <f ca="1">SQRT(Inputs!$B$38)*J720+SQRT(1-Inputs!$B$38)*_xlfn.NORM.S.INV(RAND())</f>
        <v>-0.21626868313205813</v>
      </c>
      <c r="AG720" s="24">
        <f ca="1">SQRT(Inputs!$B$38)*K720+SQRT(1-Inputs!$B$38)*_xlfn.NORM.S.INV(RAND())</f>
        <v>-1.9710278358592552</v>
      </c>
      <c r="AH720" s="24">
        <f ca="1">SQRT(Inputs!$B$38)*L720+SQRT(1-Inputs!$B$38)*_xlfn.NORM.S.INV(RAND())</f>
        <v>-1.5984897522477681</v>
      </c>
      <c r="AI720" s="24">
        <f ca="1">SQRT(Inputs!$B$38)*M720+SQRT(1-Inputs!$B$38)*_xlfn.NORM.S.INV(RAND())</f>
        <v>0.53499104013998411</v>
      </c>
      <c r="AJ720" s="24">
        <f ca="1">SQRT(Inputs!$B$38)*C720+SQRT(1-Inputs!$B$38)*_xlfn.NORM.S.INV(RAND())</f>
        <v>-0.35185202890920381</v>
      </c>
      <c r="AK720" s="24">
        <f ca="1">SQRT(Inputs!$B$38)*D720+SQRT(1-Inputs!$B$38)*_xlfn.NORM.S.INV(RAND())</f>
        <v>0.17871701287253416</v>
      </c>
      <c r="AL720" s="24">
        <f ca="1">SQRT(Inputs!$B$38)*E720+SQRT(1-Inputs!$B$38)*_xlfn.NORM.S.INV(RAND())</f>
        <v>1.3356133767821621</v>
      </c>
      <c r="AM720" s="24">
        <f ca="1">SQRT(Inputs!$B$38)*F720+SQRT(1-Inputs!$B$38)*_xlfn.NORM.S.INV(RAND())</f>
        <v>1.569468446034429</v>
      </c>
      <c r="AN720" s="24">
        <f ca="1">SQRT(Inputs!$B$38)*G720+SQRT(1-Inputs!$B$38)*_xlfn.NORM.S.INV(RAND())</f>
        <v>0.64589000039387912</v>
      </c>
      <c r="AO720" s="24">
        <f ca="1">SQRT(Inputs!$B$38)*H720+SQRT(1-Inputs!$B$38)*_xlfn.NORM.S.INV(RAND())</f>
        <v>0.72308225213827981</v>
      </c>
      <c r="AP720" s="24">
        <f ca="1">SQRT(Inputs!$B$38)*I720+SQRT(1-Inputs!$B$38)*_xlfn.NORM.S.INV(RAND())</f>
        <v>-0.11169697385258422</v>
      </c>
      <c r="AQ720" s="24">
        <f ca="1">SQRT(Inputs!$B$38)*J720+SQRT(1-Inputs!$B$38)*_xlfn.NORM.S.INV(RAND())</f>
        <v>0.29354157402025122</v>
      </c>
      <c r="AR720" s="24">
        <f ca="1">SQRT(Inputs!$B$38)*K720+SQRT(1-Inputs!$B$38)*_xlfn.NORM.S.INV(RAND())</f>
        <v>-0.79905720449262629</v>
      </c>
      <c r="AS720" s="24">
        <f ca="1">SQRT(Inputs!$B$38)*L720+SQRT(1-Inputs!$B$38)*_xlfn.NORM.S.INV(RAND())</f>
        <v>0.18090394027306567</v>
      </c>
      <c r="AT720" s="24">
        <f ca="1">SQRT(Inputs!$B$38)*M720+SQRT(1-Inputs!$B$38)*_xlfn.NORM.S.INV(RAND())</f>
        <v>-0.49797624242441696</v>
      </c>
      <c r="AU720" s="15">
        <f ca="1">Inputs!$B$6*EXP($B$8-0.5*C$5^2+C$5*N720)</f>
        <v>4469.033938286826</v>
      </c>
      <c r="AV720" s="15">
        <f t="shared" ca="1" si="401"/>
        <v>5227.5418937276809</v>
      </c>
      <c r="AW720" s="15">
        <f t="shared" ca="1" si="402"/>
        <v>6525.9936887356789</v>
      </c>
      <c r="AX720" s="15">
        <f t="shared" ca="1" si="403"/>
        <v>9101.0949266340831</v>
      </c>
      <c r="AY720" s="15">
        <f t="shared" ca="1" si="404"/>
        <v>11207.409676759284</v>
      </c>
      <c r="AZ720" s="15">
        <f t="shared" ca="1" si="405"/>
        <v>15174.397494218994</v>
      </c>
      <c r="BA720" s="15">
        <f t="shared" ca="1" si="406"/>
        <v>19442.96796015896</v>
      </c>
      <c r="BB720" s="15">
        <f t="shared" ca="1" si="407"/>
        <v>19898.649478125539</v>
      </c>
      <c r="BC720" s="15">
        <f t="shared" ca="1" si="408"/>
        <v>22753.958190247205</v>
      </c>
      <c r="BD720" s="15">
        <f t="shared" ca="1" si="409"/>
        <v>25272.350880556824</v>
      </c>
      <c r="BE720" s="15">
        <f t="shared" ca="1" si="410"/>
        <v>30565.443922288556</v>
      </c>
      <c r="BF720" s="15">
        <f ca="1">Inputs!$B$13*EXP($B$9-0.5*C$6^2+C$6*Y720)</f>
        <v>9092.9255317254265</v>
      </c>
      <c r="BG720" s="15">
        <f t="shared" ca="1" si="411"/>
        <v>9189.0362137413631</v>
      </c>
      <c r="BH720" s="15">
        <f t="shared" ca="1" si="412"/>
        <v>12406.911852818861</v>
      </c>
      <c r="BI720" s="15">
        <f t="shared" ca="1" si="413"/>
        <v>19268.895962858212</v>
      </c>
      <c r="BJ720" s="15">
        <f t="shared" ca="1" si="414"/>
        <v>25535.866650905231</v>
      </c>
      <c r="BK720" s="15">
        <f t="shared" ca="1" si="415"/>
        <v>43397.659267794326</v>
      </c>
      <c r="BL720" s="15">
        <f t="shared" ca="1" si="416"/>
        <v>57940.573847924898</v>
      </c>
      <c r="BM720" s="15">
        <f t="shared" ca="1" si="417"/>
        <v>69333.471686098041</v>
      </c>
      <c r="BN720" s="15">
        <f t="shared" ca="1" si="418"/>
        <v>67332.316826976137</v>
      </c>
      <c r="BO720" s="15">
        <f t="shared" ca="1" si="419"/>
        <v>68797.559015564737</v>
      </c>
      <c r="BP720" s="15">
        <f t="shared" ca="1" si="420"/>
        <v>89968.125771544408</v>
      </c>
      <c r="BQ720" s="15">
        <f ca="1">Inputs!$B$20*EXP($B$10-0.5*C$7^2+C$7*AJ720)</f>
        <v>3786.2556788067564</v>
      </c>
      <c r="BR720" s="15">
        <f t="shared" ca="1" si="421"/>
        <v>5437.481818820469</v>
      </c>
      <c r="BS720" s="15">
        <f t="shared" ca="1" si="422"/>
        <v>10927.421836325009</v>
      </c>
      <c r="BT720" s="15">
        <f t="shared" ca="1" si="423"/>
        <v>22741.66074445919</v>
      </c>
      <c r="BU720" s="15">
        <f t="shared" ca="1" si="424"/>
        <v>36848.679164147259</v>
      </c>
      <c r="BV720" s="15">
        <f t="shared" ca="1" si="425"/>
        <v>60337.843316411061</v>
      </c>
      <c r="BW720" s="15">
        <f t="shared" ca="1" si="426"/>
        <v>82230.909630562644</v>
      </c>
      <c r="BX720" s="15">
        <f t="shared" ca="1" si="427"/>
        <v>121984.48500546954</v>
      </c>
      <c r="BY720" s="15">
        <f t="shared" ca="1" si="428"/>
        <v>146690.06252743592</v>
      </c>
      <c r="BZ720" s="15">
        <f t="shared" ca="1" si="429"/>
        <v>212786.81986918734</v>
      </c>
      <c r="CA720" s="15">
        <f t="shared" ca="1" si="430"/>
        <v>273587.44935169804</v>
      </c>
      <c r="CB720" s="15">
        <f ca="1">(AU720*DCF!C$10-DCF!C$5*MAX(AU720*DCF!C$10,0)-MAX(AU720-Inputs!$B$6,0)/Inputs!$B$10)*DCF!C$6</f>
        <v>1046.5909465860484</v>
      </c>
      <c r="CC720" s="15">
        <f ca="1">(AV720*DCF!D$10-DCF!D$5*MAX(AV720*DCF!D$10,0)-MAX(AV720-AU720,0)/Inputs!$B$10)*DCF!D$6</f>
        <v>1089.2356077914772</v>
      </c>
      <c r="CD720" s="15">
        <f ca="1">(AW720*DCF!E$10-DCF!E$5*MAX(AW720*DCF!E$10,0)-MAX(AW720-AV720,0)/Inputs!$B$10)*DCF!E$6</f>
        <v>1214.2829423501837</v>
      </c>
      <c r="CE720" s="15">
        <f ca="1">(AX720*DCF!F$10-DCF!F$5*MAX(AX720*DCF!F$10,0)-MAX(AX720-AW720,0)/Inputs!$B$10)*DCF!F$6</f>
        <v>1450.9397948625683</v>
      </c>
      <c r="CF720" s="15">
        <f ca="1">(AY720*DCF!G$10-DCF!G$5*MAX(AY720*DCF!G$10,0)-MAX(AY720-AX720,0)/Inputs!$B$10)*DCF!G$6</f>
        <v>1904.3028966857414</v>
      </c>
      <c r="CG720" s="15">
        <f ca="1">(AZ720*DCF!H$10-DCF!H$5*MAX(AZ720*DCF!H$10,0)-MAX(AZ720-AY720,0)/Inputs!$B$10)*DCF!H$6</f>
        <v>2241.7103531736257</v>
      </c>
      <c r="CH720" s="15">
        <f ca="1">(BA720*DCF!I$10-DCF!I$5*MAX(BA720*DCF!I$10,0)-MAX(BA720-AZ720,0)/Inputs!$B$10)*DCF!I$6</f>
        <v>2851.3258510839992</v>
      </c>
      <c r="CI720" s="15">
        <f ca="1">(BB720*DCF!J$10-DCF!J$5*MAX(BB720*DCF!J$10,0)-MAX(BB720-BA720,0)/Inputs!$B$10)*DCF!J$6</f>
        <v>3345.6033967481985</v>
      </c>
      <c r="CJ720" s="15">
        <f ca="1">(BC720*DCF!K$10-DCF!K$5*MAX(BC720*DCF!K$10,0)-MAX(BC720-BB720,0)/Inputs!$B$10)*DCF!K$6</f>
        <v>3263.322084047511</v>
      </c>
      <c r="CK720" s="15">
        <f ca="1">(BD720*DCF!L$10-DCF!L$5*MAX(BD720*DCF!L$10,0)-MAX(BD720-BC720,0)/Inputs!$B$10)*DCF!L$6</f>
        <v>3485.8821397979145</v>
      </c>
      <c r="CL720" s="15">
        <f ca="1">(BE720*DCF!M$10-DCF!M$5*MAX(BE720*DCF!M$10,0)-MAX(BE720-BD720,0)/Inputs!$B$10)*DCF!M$6</f>
        <v>3680.8629522666292</v>
      </c>
      <c r="CM720" s="15">
        <f ca="1">(BF720*DCF!C$28-DCF!C$5*MAX(BF720*DCF!C$28,0)-MAX(BF720-Inputs!$B$13,0)/Inputs!$B$17)*DCF!C$6</f>
        <v>2775.1012397131212</v>
      </c>
      <c r="CN720" s="15">
        <f ca="1">(BG720*DCF!D$28-DCF!D$5*MAX(BG720*DCF!D$28,0)-MAX(BG720-BF720,0)/Inputs!$B$17)*DCF!D$6</f>
        <v>2685.8782840230606</v>
      </c>
      <c r="CO720" s="15">
        <f ca="1">(BH720*DCF!E$28-DCF!E$5*MAX(BH720*DCF!E$28,0)-MAX(BH720-BG720,0)/Inputs!$B$17)*DCF!E$6</f>
        <v>2879.6593645879134</v>
      </c>
      <c r="CP720" s="15">
        <f ca="1">(BI720*DCF!F$28-DCF!F$5*MAX(BI720*DCF!F$28,0)-MAX(BI720-BH720,0)/Inputs!$B$17)*DCF!F$6</f>
        <v>3981.6650254120204</v>
      </c>
      <c r="CQ720" s="15">
        <f ca="1">(BJ720*DCF!G$28-DCF!G$5*MAX(BJ720*DCF!G$28,0)-MAX(BJ720-BI720,0)/Inputs!$B$17)*DCF!G$6</f>
        <v>5571.4317830208556</v>
      </c>
      <c r="CR720" s="15">
        <f ca="1">(BK720*DCF!H$28-DCF!H$5*MAX(BK720*DCF!H$28,0)-MAX(BK720-BJ720,0)/Inputs!$B$17)*DCF!H$6</f>
        <v>7957.498624164572</v>
      </c>
      <c r="CS720" s="15">
        <f ca="1">(BL720*DCF!I$28-DCF!I$5*MAX(BL720*DCF!I$28,0)-MAX(BL720-BK720,0)/Inputs!$B$17)*DCF!I$6</f>
        <v>11537.547823843362</v>
      </c>
      <c r="CT720" s="15">
        <f ca="1">(BM720*DCF!J$28-DCF!J$5*MAX(BM720*DCF!J$28,0)-MAX(BM720-BL720,0)/Inputs!$B$17)*DCF!J$6</f>
        <v>13956.514816168195</v>
      </c>
      <c r="CU720" s="15">
        <f ca="1">(BN720*DCF!K$28-DCF!K$5*MAX(BN720*DCF!K$28,0)-MAX(BN720-BM720,0)/Inputs!$B$17)*DCF!K$6</f>
        <v>14219.456352711843</v>
      </c>
      <c r="CV720" s="15">
        <f ca="1">(BO720*DCF!L$28-DCF!L$5*MAX(BO720*DCF!L$28,0)-MAX(BO720-BN720,0)/Inputs!$B$17)*DCF!L$6</f>
        <v>13560.762478760011</v>
      </c>
      <c r="CW720" s="15">
        <f ca="1">(BP720*DCF!M$28-DCF!M$5*MAX(BP720*DCF!M$28,0)-MAX(BP720-BO720,0)/Inputs!$B$17)*DCF!M$6</f>
        <v>14714.635827080341</v>
      </c>
      <c r="CX720" s="15">
        <f ca="1">(BQ720*DCF!C$46-DCF!C$5*MAX(BQ720*DCF!C$46,0)-MAX(BQ720-Inputs!$B$20,0)/Inputs!$B$24)*DCF!C$6</f>
        <v>-1144.7498929377066</v>
      </c>
      <c r="CY720" s="15">
        <f ca="1">(BR720*DCF!D$46-DCF!D$5*MAX(BR720*DCF!D$46,0)-MAX(BR720-BQ720,0)/Inputs!$B$24)*DCF!D$6</f>
        <v>-1632.6158302799206</v>
      </c>
      <c r="CZ720" s="15">
        <f ca="1">(BS720*DCF!E$46-DCF!E$5*MAX(BS720*DCF!E$46,0)-MAX(BS720-BR720,0)/Inputs!$B$24)*DCF!E$6</f>
        <v>-3456.1698774564024</v>
      </c>
      <c r="DA720" s="15">
        <f ca="1">(BT720*DCF!F$46-DCF!F$5*MAX(BT720*DCF!F$46,0)-MAX(BT720-BS720,0)/Inputs!$B$24)*DCF!F$6</f>
        <v>-5958.1293821923828</v>
      </c>
      <c r="DB720" s="15">
        <f ca="1">(BU720*DCF!G$46-DCF!G$5*MAX(BU720*DCF!G$46,0)-MAX(BU720-BT720,0)/Inputs!$B$24)*DCF!G$6</f>
        <v>-5984.8390387131467</v>
      </c>
      <c r="DC720" s="15">
        <f ca="1">(BV720*DCF!H$46-DCF!H$5*MAX(BV720*DCF!H$46,0)-MAX(BV720-BU720,0)/Inputs!$B$24)*DCF!H$6</f>
        <v>-7299.1138398194016</v>
      </c>
      <c r="DD720" s="15">
        <f ca="1">(BW720*DCF!I$46-DCF!I$5*MAX(BW720*DCF!I$46,0)-MAX(BW720-BV720,0)/Inputs!$B$24)*DCF!I$6</f>
        <v>-4385.4976652812184</v>
      </c>
      <c r="DE720" s="15">
        <f ca="1">(BX720*DCF!J$46-DCF!J$5*MAX(BX720*DCF!J$46,0)-MAX(BX720-BW720,0)/Inputs!$B$24)*DCF!J$6</f>
        <v>-5425.0869885662878</v>
      </c>
      <c r="DF720" s="15">
        <f ca="1">(BY720*DCF!K$46-DCF!K$5*MAX(BY720*DCF!K$46,0)-MAX(BY720-BX720,0)/Inputs!$B$24)*DCF!K$6</f>
        <v>2327.2170262677137</v>
      </c>
      <c r="DG720" s="15">
        <f ca="1">(BZ720*DCF!L$46-DCF!L$5*MAX(BZ720*DCF!L$46,0)-MAX(BZ720-BY720,0)/Inputs!$B$24)*DCF!L$6</f>
        <v>-248.94634143001147</v>
      </c>
      <c r="DH720" s="15">
        <f ca="1">(CA720*DCF!M$46-DCF!M$5*MAX(CA720*DCF!M$46,0)-MAX(CA720-BZ720,0)/Inputs!$B$24)*DCF!M$6</f>
        <v>8737.4335821762033</v>
      </c>
      <c r="DI720" s="15">
        <f ca="1">SUM(CB720:CL720)+BE720*DCF!M$10*(1+Inputs!$B$30)*(1-Inputs!$B$33)*(1-Inputs!$B$30/Inputs!$B$31)/(Inputs!$B$29-Inputs!$B$30)*DCF!M$6</f>
        <v>110638.09358727551</v>
      </c>
      <c r="DJ720" s="15">
        <f ca="1">SUM(CM720:CW720)+BP720*DCF!M$28*(1+Inputs!$B$30)*(1-Inputs!$B$33)*(1-Inputs!$B$30/Inputs!$B$31)/(Inputs!$B$29-Inputs!$B$30)*DCF!M$6</f>
        <v>427683.46325616172</v>
      </c>
      <c r="DK720" s="15">
        <f ca="1">SUM(CX720:DH720)+CA720*DCF!M$46*(1+Inputs!$B$30)*(1-Inputs!$B$33)*(1-Inputs!$B$30/Inputs!$B$31)/(Inputs!$B$29-Inputs!$B$30)*DCF!M$6</f>
        <v>398528.10695468908</v>
      </c>
      <c r="DM720" s="15">
        <f ca="1">DI720+DJ720+DK720+Inputs!$B$34+Inputs!$B$36-Inputs!$B$35</f>
        <v>1013700.6637981264</v>
      </c>
    </row>
    <row r="721" spans="1:117" x14ac:dyDescent="0.75">
      <c r="A721" s="11">
        <v>708</v>
      </c>
      <c r="C721" s="24">
        <f t="shared" ca="1" si="400"/>
        <v>0.69967837269702182</v>
      </c>
      <c r="D721" s="24">
        <f t="shared" ca="1" si="400"/>
        <v>1.1987549985098249</v>
      </c>
      <c r="E721" s="24">
        <f t="shared" ca="1" si="400"/>
        <v>-0.38419780083502547</v>
      </c>
      <c r="F721" s="24">
        <f t="shared" ca="1" si="400"/>
        <v>0.62593702721757338</v>
      </c>
      <c r="G721" s="24">
        <f t="shared" ca="1" si="400"/>
        <v>-0.4065027874114398</v>
      </c>
      <c r="H721" s="24">
        <f t="shared" ca="1" si="400"/>
        <v>-0.11815090472087782</v>
      </c>
      <c r="I721" s="24">
        <f t="shared" ca="1" si="400"/>
        <v>-3.007654454455367E-2</v>
      </c>
      <c r="J721" s="24">
        <f t="shared" ca="1" si="400"/>
        <v>-0.29533689699450061</v>
      </c>
      <c r="K721" s="24">
        <f t="shared" ca="1" si="400"/>
        <v>0.29797295095831994</v>
      </c>
      <c r="L721" s="24">
        <f t="shared" ca="1" si="400"/>
        <v>-1.2527596322393242</v>
      </c>
      <c r="M721" s="24">
        <f t="shared" ca="1" si="400"/>
        <v>-2.4977393980195219</v>
      </c>
      <c r="N721" s="24">
        <f ca="1">SQRT(Inputs!$B$38)*C721+SQRT(1-Inputs!$B$38)*_xlfn.NORM.S.INV(RAND())</f>
        <v>2.1151205021565036</v>
      </c>
      <c r="O721" s="24">
        <f ca="1">SQRT(Inputs!$B$38)*D721+SQRT(1-Inputs!$B$38)*_xlfn.NORM.S.INV(RAND())</f>
        <v>2.171622575717282</v>
      </c>
      <c r="P721" s="24">
        <f ca="1">SQRT(Inputs!$B$38)*E721+SQRT(1-Inputs!$B$38)*_xlfn.NORM.S.INV(RAND())</f>
        <v>0.72669888736173793</v>
      </c>
      <c r="Q721" s="24">
        <f ca="1">SQRT(Inputs!$B$38)*F721+SQRT(1-Inputs!$B$38)*_xlfn.NORM.S.INV(RAND())</f>
        <v>-1.0217988680121961</v>
      </c>
      <c r="R721" s="24">
        <f ca="1">SQRT(Inputs!$B$38)*G721+SQRT(1-Inputs!$B$38)*_xlfn.NORM.S.INV(RAND())</f>
        <v>-0.16393607926629408</v>
      </c>
      <c r="S721" s="24">
        <f ca="1">SQRT(Inputs!$B$38)*H721+SQRT(1-Inputs!$B$38)*_xlfn.NORM.S.INV(RAND())</f>
        <v>-0.34374340966983152</v>
      </c>
      <c r="T721" s="24">
        <f ca="1">SQRT(Inputs!$B$38)*I721+SQRT(1-Inputs!$B$38)*_xlfn.NORM.S.INV(RAND())</f>
        <v>-0.41934848243562012</v>
      </c>
      <c r="U721" s="24">
        <f ca="1">SQRT(Inputs!$B$38)*J721+SQRT(1-Inputs!$B$38)*_xlfn.NORM.S.INV(RAND())</f>
        <v>-0.69452979028269923</v>
      </c>
      <c r="V721" s="24">
        <f ca="1">SQRT(Inputs!$B$38)*K721+SQRT(1-Inputs!$B$38)*_xlfn.NORM.S.INV(RAND())</f>
        <v>-0.67377934621525326</v>
      </c>
      <c r="W721" s="24">
        <f ca="1">SQRT(Inputs!$B$38)*L721+SQRT(1-Inputs!$B$38)*_xlfn.NORM.S.INV(RAND())</f>
        <v>-0.80505204274598086</v>
      </c>
      <c r="X721" s="24">
        <f ca="1">SQRT(Inputs!$B$38)*M721+SQRT(1-Inputs!$B$38)*_xlfn.NORM.S.INV(RAND())</f>
        <v>-0.6619156780205907</v>
      </c>
      <c r="Y721" s="24">
        <f ca="1">SQRT(Inputs!$B$38)*C721+SQRT(1-Inputs!$B$38)*_xlfn.NORM.S.INV(RAND())</f>
        <v>0.4503190996929356</v>
      </c>
      <c r="Z721" s="24">
        <f ca="1">SQRT(Inputs!$B$38)*D721+SQRT(1-Inputs!$B$38)*_xlfn.NORM.S.INV(RAND())</f>
        <v>1.7654240388278146</v>
      </c>
      <c r="AA721" s="24">
        <f ca="1">SQRT(Inputs!$B$38)*E721+SQRT(1-Inputs!$B$38)*_xlfn.NORM.S.INV(RAND())</f>
        <v>-1.2228458386332959</v>
      </c>
      <c r="AB721" s="24">
        <f ca="1">SQRT(Inputs!$B$38)*F721+SQRT(1-Inputs!$B$38)*_xlfn.NORM.S.INV(RAND())</f>
        <v>-0.67798384089820996</v>
      </c>
      <c r="AC721" s="24">
        <f ca="1">SQRT(Inputs!$B$38)*G721+SQRT(1-Inputs!$B$38)*_xlfn.NORM.S.INV(RAND())</f>
        <v>-0.13108261075988395</v>
      </c>
      <c r="AD721" s="24">
        <f ca="1">SQRT(Inputs!$B$38)*H721+SQRT(1-Inputs!$B$38)*_xlfn.NORM.S.INV(RAND())</f>
        <v>0.91321998566130336</v>
      </c>
      <c r="AE721" s="24">
        <f ca="1">SQRT(Inputs!$B$38)*I721+SQRT(1-Inputs!$B$38)*_xlfn.NORM.S.INV(RAND())</f>
        <v>-7.3472524662507033E-2</v>
      </c>
      <c r="AF721" s="24">
        <f ca="1">SQRT(Inputs!$B$38)*J721+SQRT(1-Inputs!$B$38)*_xlfn.NORM.S.INV(RAND())</f>
        <v>-0.5581242225029448</v>
      </c>
      <c r="AG721" s="24">
        <f ca="1">SQRT(Inputs!$B$38)*K721+SQRT(1-Inputs!$B$38)*_xlfn.NORM.S.INV(RAND())</f>
        <v>0.46175528441806996</v>
      </c>
      <c r="AH721" s="24">
        <f ca="1">SQRT(Inputs!$B$38)*L721+SQRT(1-Inputs!$B$38)*_xlfn.NORM.S.INV(RAND())</f>
        <v>-0.15026548040148024</v>
      </c>
      <c r="AI721" s="24">
        <f ca="1">SQRT(Inputs!$B$38)*M721+SQRT(1-Inputs!$B$38)*_xlfn.NORM.S.INV(RAND())</f>
        <v>-1.5220621879933804</v>
      </c>
      <c r="AJ721" s="24">
        <f ca="1">SQRT(Inputs!$B$38)*C721+SQRT(1-Inputs!$B$38)*_xlfn.NORM.S.INV(RAND())</f>
        <v>0.43954834221888223</v>
      </c>
      <c r="AK721" s="24">
        <f ca="1">SQRT(Inputs!$B$38)*D721+SQRT(1-Inputs!$B$38)*_xlfn.NORM.S.INV(RAND())</f>
        <v>0.41251973950713039</v>
      </c>
      <c r="AL721" s="24">
        <f ca="1">SQRT(Inputs!$B$38)*E721+SQRT(1-Inputs!$B$38)*_xlfn.NORM.S.INV(RAND())</f>
        <v>0.92688781253951946</v>
      </c>
      <c r="AM721" s="24">
        <f ca="1">SQRT(Inputs!$B$38)*F721+SQRT(1-Inputs!$B$38)*_xlfn.NORM.S.INV(RAND())</f>
        <v>-0.29670473512359102</v>
      </c>
      <c r="AN721" s="24">
        <f ca="1">SQRT(Inputs!$B$38)*G721+SQRT(1-Inputs!$B$38)*_xlfn.NORM.S.INV(RAND())</f>
        <v>-1.656541182025606</v>
      </c>
      <c r="AO721" s="24">
        <f ca="1">SQRT(Inputs!$B$38)*H721+SQRT(1-Inputs!$B$38)*_xlfn.NORM.S.INV(RAND())</f>
        <v>0.42289269788179085</v>
      </c>
      <c r="AP721" s="24">
        <f ca="1">SQRT(Inputs!$B$38)*I721+SQRT(1-Inputs!$B$38)*_xlfn.NORM.S.INV(RAND())</f>
        <v>-1.0673984696545138</v>
      </c>
      <c r="AQ721" s="24">
        <f ca="1">SQRT(Inputs!$B$38)*J721+SQRT(1-Inputs!$B$38)*_xlfn.NORM.S.INV(RAND())</f>
        <v>-1.0667989094211445</v>
      </c>
      <c r="AR721" s="24">
        <f ca="1">SQRT(Inputs!$B$38)*K721+SQRT(1-Inputs!$B$38)*_xlfn.NORM.S.INV(RAND())</f>
        <v>0.31734632740424801</v>
      </c>
      <c r="AS721" s="24">
        <f ca="1">SQRT(Inputs!$B$38)*L721+SQRT(1-Inputs!$B$38)*_xlfn.NORM.S.INV(RAND())</f>
        <v>-2.212309795214658</v>
      </c>
      <c r="AT721" s="24">
        <f ca="1">SQRT(Inputs!$B$38)*M721+SQRT(1-Inputs!$B$38)*_xlfn.NORM.S.INV(RAND())</f>
        <v>0.37534442492949283</v>
      </c>
      <c r="AU721" s="15">
        <f ca="1">Inputs!$B$6*EXP($B$8-0.5*C$5^2+C$5*N721)</f>
        <v>6988.3061178950529</v>
      </c>
      <c r="AV721" s="15">
        <f t="shared" ca="1" si="401"/>
        <v>11706.20566562197</v>
      </c>
      <c r="AW721" s="15">
        <f t="shared" ca="1" si="402"/>
        <v>15743.58080727298</v>
      </c>
      <c r="AX721" s="15">
        <f t="shared" ca="1" si="403"/>
        <v>16917.767398566983</v>
      </c>
      <c r="AY721" s="15">
        <f t="shared" ca="1" si="404"/>
        <v>20283.160555012342</v>
      </c>
      <c r="AZ721" s="15">
        <f t="shared" ca="1" si="405"/>
        <v>23885.393722120582</v>
      </c>
      <c r="BA721" s="15">
        <f t="shared" ca="1" si="406"/>
        <v>27974.503525596465</v>
      </c>
      <c r="BB721" s="15">
        <f t="shared" ca="1" si="407"/>
        <v>31947.116073678582</v>
      </c>
      <c r="BC721" s="15">
        <f t="shared" ca="1" si="408"/>
        <v>36663.259313088238</v>
      </c>
      <c r="BD721" s="15">
        <f t="shared" ca="1" si="409"/>
        <v>41658.007771091114</v>
      </c>
      <c r="BE721" s="15">
        <f t="shared" ca="1" si="410"/>
        <v>48060.008137696459</v>
      </c>
      <c r="BF721" s="15">
        <f ca="1">Inputs!$B$13*EXP($B$9-0.5*C$6^2+C$6*Y721)</f>
        <v>15122.575198746774</v>
      </c>
      <c r="BG721" s="15">
        <f t="shared" ca="1" si="411"/>
        <v>25344.269136049399</v>
      </c>
      <c r="BH721" s="15">
        <f t="shared" ca="1" si="412"/>
        <v>25281.500980624867</v>
      </c>
      <c r="BI721" s="15">
        <f t="shared" ca="1" si="413"/>
        <v>27881.547599336944</v>
      </c>
      <c r="BJ721" s="15">
        <f t="shared" ca="1" si="414"/>
        <v>33541.17623022374</v>
      </c>
      <c r="BK721" s="15">
        <f t="shared" ca="1" si="415"/>
        <v>46615.252041276035</v>
      </c>
      <c r="BL721" s="15">
        <f t="shared" ca="1" si="416"/>
        <v>56718.590720491215</v>
      </c>
      <c r="BM721" s="15">
        <f t="shared" ca="1" si="417"/>
        <v>65049.208582794723</v>
      </c>
      <c r="BN721" s="15">
        <f t="shared" ca="1" si="418"/>
        <v>84554.072209640639</v>
      </c>
      <c r="BO721" s="15">
        <f t="shared" ca="1" si="419"/>
        <v>102233.67440328693</v>
      </c>
      <c r="BP721" s="15">
        <f t="shared" ca="1" si="420"/>
        <v>105899.61542358524</v>
      </c>
      <c r="BQ721" s="15">
        <f ca="1">Inputs!$B$20*EXP($B$10-0.5*C$7^2+C$7*AJ721)</f>
        <v>5013.1957918317512</v>
      </c>
      <c r="BR721" s="15">
        <f t="shared" ca="1" si="421"/>
        <v>7754.4210322284443</v>
      </c>
      <c r="BS721" s="15">
        <f t="shared" ca="1" si="422"/>
        <v>13857.620632651366</v>
      </c>
      <c r="BT721" s="15">
        <f t="shared" ca="1" si="423"/>
        <v>17675.880690680624</v>
      </c>
      <c r="BU721" s="15">
        <f t="shared" ca="1" si="424"/>
        <v>16406.922391431614</v>
      </c>
      <c r="BV721" s="15">
        <f t="shared" ca="1" si="425"/>
        <v>25108.609294497284</v>
      </c>
      <c r="BW721" s="15">
        <f t="shared" ca="1" si="426"/>
        <v>27952.567642838258</v>
      </c>
      <c r="BX721" s="15">
        <f t="shared" ca="1" si="427"/>
        <v>31568.462191975108</v>
      </c>
      <c r="BY721" s="15">
        <f t="shared" ca="1" si="428"/>
        <v>47001.629154218637</v>
      </c>
      <c r="BZ721" s="15">
        <f t="shared" ca="1" si="429"/>
        <v>43912.434019525717</v>
      </c>
      <c r="CA721" s="15">
        <f t="shared" ca="1" si="430"/>
        <v>65938.189520616434</v>
      </c>
      <c r="CB721" s="15">
        <f ca="1">(AU721*DCF!C$10-DCF!C$5*MAX(AU721*DCF!C$10,0)-MAX(AU721-Inputs!$B$6,0)/Inputs!$B$10)*DCF!C$6</f>
        <v>1028.6280869082957</v>
      </c>
      <c r="CC721" s="15">
        <f ca="1">(AV721*DCF!D$10-DCF!D$5*MAX(AV721*DCF!D$10,0)-MAX(AV721-AU721,0)/Inputs!$B$10)*DCF!D$6</f>
        <v>1702.9719955448029</v>
      </c>
      <c r="CD721" s="15">
        <f ca="1">(AW721*DCF!E$10-DCF!E$5*MAX(AW721*DCF!E$10,0)-MAX(AW721-AV721,0)/Inputs!$B$10)*DCF!E$6</f>
        <v>2725.5581153088651</v>
      </c>
      <c r="CE721" s="15">
        <f ca="1">(AX721*DCF!F$10-DCF!F$5*MAX(AX721*DCF!F$10,0)-MAX(AX721-AW721,0)/Inputs!$B$10)*DCF!F$6</f>
        <v>3448.8025433964999</v>
      </c>
      <c r="CF721" s="15">
        <f ca="1">(AY721*DCF!G$10-DCF!G$5*MAX(AY721*DCF!G$10,0)-MAX(AY721-AX721,0)/Inputs!$B$10)*DCF!G$6</f>
        <v>3532.2526042018812</v>
      </c>
      <c r="CG721" s="15">
        <f ca="1">(AZ721*DCF!H$10-DCF!H$5*MAX(AZ721*DCF!H$10,0)-MAX(AZ721-AY721,0)/Inputs!$B$10)*DCF!H$6</f>
        <v>3997.7252463226532</v>
      </c>
      <c r="CH721" s="15">
        <f ca="1">(BA721*DCF!I$10-DCF!I$5*MAX(BA721*DCF!I$10,0)-MAX(BA721-AZ721,0)/Inputs!$B$10)*DCF!I$6</f>
        <v>4439.1640038987198</v>
      </c>
      <c r="CI721" s="15">
        <f ca="1">(BB721*DCF!J$10-DCF!J$5*MAX(BB721*DCF!J$10,0)-MAX(BB721-BA721,0)/Inputs!$B$10)*DCF!J$6</f>
        <v>4880.2152776530038</v>
      </c>
      <c r="CJ721" s="15">
        <f ca="1">(BC721*DCF!K$10-DCF!K$5*MAX(BC721*DCF!K$10,0)-MAX(BC721-BB721,0)/Inputs!$B$10)*DCF!K$6</f>
        <v>5242.0076734500744</v>
      </c>
      <c r="CK721" s="15">
        <f ca="1">(BD721*DCF!L$10-DCF!L$5*MAX(BD721*DCF!L$10,0)-MAX(BD721-BC721,0)/Inputs!$B$10)*DCF!L$6</f>
        <v>5636.9178915486382</v>
      </c>
      <c r="CL721" s="15">
        <f ca="1">(BE721*DCF!M$10-DCF!M$5*MAX(BE721*DCF!M$10,0)-MAX(BE721-BD721,0)/Inputs!$B$10)*DCF!M$6</f>
        <v>6017.10141004046</v>
      </c>
      <c r="CM721" s="15">
        <f ca="1">(BF721*DCF!C$28-DCF!C$5*MAX(BF721*DCF!C$28,0)-MAX(BF721-Inputs!$B$13,0)/Inputs!$B$17)*DCF!C$6</f>
        <v>3752.5913294357056</v>
      </c>
      <c r="CN721" s="15">
        <f ca="1">(BG721*DCF!D$28-DCF!D$5*MAX(BG721*DCF!D$28,0)-MAX(BG721-BF721,0)/Inputs!$B$17)*DCF!D$6</f>
        <v>5283.7158183421334</v>
      </c>
      <c r="CO721" s="15">
        <f ca="1">(BH721*DCF!E$28-DCF!E$5*MAX(BH721*DCF!E$28,0)-MAX(BH721-BG721,0)/Inputs!$B$17)*DCF!E$6</f>
        <v>7160.1712513303082</v>
      </c>
      <c r="CP721" s="15">
        <f ca="1">(BI721*DCF!F$28-DCF!F$5*MAX(BI721*DCF!F$28,0)-MAX(BI721-BH721,0)/Inputs!$B$17)*DCF!F$6</f>
        <v>7095.7261654006425</v>
      </c>
      <c r="CQ721" s="15">
        <f ca="1">(BJ721*DCF!G$28-DCF!G$5*MAX(BJ721*DCF!G$28,0)-MAX(BJ721-BI721,0)/Inputs!$B$17)*DCF!G$6</f>
        <v>7750.6190236912253</v>
      </c>
      <c r="CR721" s="15">
        <f ca="1">(BK721*DCF!H$28-DCF!H$5*MAX(BK721*DCF!H$28,0)-MAX(BK721-BJ721,0)/Inputs!$B$17)*DCF!H$6</f>
        <v>9497.1216471661919</v>
      </c>
      <c r="CS721" s="15">
        <f ca="1">(BL721*DCF!I$28-DCF!I$5*MAX(BL721*DCF!I$28,0)-MAX(BL721-BK721,0)/Inputs!$B$17)*DCF!I$6</f>
        <v>11887.410027016276</v>
      </c>
      <c r="CT721" s="15">
        <f ca="1">(BM721*DCF!J$28-DCF!J$5*MAX(BM721*DCF!J$28,0)-MAX(BM721-BL721,0)/Inputs!$B$17)*DCF!J$6</f>
        <v>13406.801789456418</v>
      </c>
      <c r="CU721" s="15">
        <f ca="1">(BN721*DCF!K$28-DCF!K$5*MAX(BN721*DCF!K$28,0)-MAX(BN721-BM721,0)/Inputs!$B$17)*DCF!K$6</f>
        <v>15467.31634177052</v>
      </c>
      <c r="CV721" s="15">
        <f ca="1">(BO721*DCF!L$28-DCF!L$5*MAX(BO721*DCF!L$28,0)-MAX(BO721-BN721,0)/Inputs!$B$17)*DCF!L$6</f>
        <v>18397.287446662409</v>
      </c>
      <c r="CW721" s="15">
        <f ca="1">(BP721*DCF!M$28-DCF!M$5*MAX(BP721*DCF!M$28,0)-MAX(BP721-BO721,0)/Inputs!$B$17)*DCF!M$6</f>
        <v>19541.880082121261</v>
      </c>
      <c r="CX721" s="15">
        <f ca="1">(BQ721*DCF!C$46-DCF!C$5*MAX(BQ721*DCF!C$46,0)-MAX(BQ721-Inputs!$B$20,0)/Inputs!$B$24)*DCF!C$6</f>
        <v>-1994.8238742483263</v>
      </c>
      <c r="CY721" s="15">
        <f ca="1">(BR721*DCF!D$46-DCF!D$5*MAX(BR721*DCF!D$46,0)-MAX(BR721-BQ721,0)/Inputs!$B$24)*DCF!D$6</f>
        <v>-2493.1568906071593</v>
      </c>
      <c r="CZ721" s="15">
        <f ca="1">(BS721*DCF!E$46-DCF!E$5*MAX(BS721*DCF!E$46,0)-MAX(BS721-BR721,0)/Inputs!$B$24)*DCF!E$6</f>
        <v>-4044.401031798011</v>
      </c>
      <c r="DA721" s="15">
        <f ca="1">(BT721*DCF!F$46-DCF!F$5*MAX(BT721*DCF!F$46,0)-MAX(BT721-BS721,0)/Inputs!$B$24)*DCF!F$6</f>
        <v>-2677.6185788746784</v>
      </c>
      <c r="DB721" s="15">
        <f ca="1">(BU721*DCF!G$46-DCF!G$5*MAX(BU721*DCF!G$46,0)-MAX(BU721-BT721,0)/Inputs!$B$24)*DCF!G$6</f>
        <v>-551.89645312721404</v>
      </c>
      <c r="DC721" s="15">
        <f ca="1">(BV721*DCF!H$46-DCF!H$5*MAX(BV721*DCF!H$46,0)-MAX(BV721-BU721,0)/Inputs!$B$24)*DCF!H$6</f>
        <v>-2703.995889007424</v>
      </c>
      <c r="DD721" s="15">
        <f ca="1">(BW721*DCF!I$46-DCF!I$5*MAX(BW721*DCF!I$46,0)-MAX(BW721-BV721,0)/Inputs!$B$24)*DCF!I$6</f>
        <v>-170.81503838486211</v>
      </c>
      <c r="DE721" s="15">
        <f ca="1">(BX721*DCF!J$46-DCF!J$5*MAX(BX721*DCF!J$46,0)-MAX(BX721-BW721,0)/Inputs!$B$24)*DCF!J$6</f>
        <v>365.33350699053585</v>
      </c>
      <c r="DF721" s="15">
        <f ca="1">(BY721*DCF!K$46-DCF!K$5*MAX(BY721*DCF!K$46,0)-MAX(BY721-BX721,0)/Inputs!$B$24)*DCF!K$6</f>
        <v>-1095.8250298636153</v>
      </c>
      <c r="DG721" s="15">
        <f ca="1">(BZ721*DCF!L$46-DCF!L$5*MAX(BZ721*DCF!L$46,0)-MAX(BZ721-BY721,0)/Inputs!$B$24)*DCF!L$6</f>
        <v>3035.463790130892</v>
      </c>
      <c r="DH721" s="15">
        <f ca="1">(CA721*DCF!M$46-DCF!M$5*MAX(CA721*DCF!M$46,0)-MAX(CA721-BZ721,0)/Inputs!$B$24)*DCF!M$6</f>
        <v>564.67450001998179</v>
      </c>
      <c r="DI721" s="15">
        <f ca="1">SUM(CB721:CL721)+BE721*DCF!M$10*(1+Inputs!$B$30)*(1-Inputs!$B$33)*(1-Inputs!$B$30/Inputs!$B$31)/(Inputs!$B$29-Inputs!$B$30)*DCF!M$6</f>
        <v>176402.98302329783</v>
      </c>
      <c r="DJ721" s="15">
        <f ca="1">SUM(CM721:CW721)+BP721*DCF!M$28*(1+Inputs!$B$30)*(1-Inputs!$B$33)*(1-Inputs!$B$30/Inputs!$B$31)/(Inputs!$B$29-Inputs!$B$30)*DCF!M$6</f>
        <v>512200.68105743022</v>
      </c>
      <c r="DK721" s="15">
        <f ca="1">SUM(CX721:DH721)+CA721*DCF!M$46*(1+Inputs!$B$30)*(1-Inputs!$B$33)*(1-Inputs!$B$30/Inputs!$B$31)/(Inputs!$B$29-Inputs!$B$30)*DCF!M$6</f>
        <v>90181.190887988036</v>
      </c>
      <c r="DM721" s="15">
        <f ca="1">DI721+DJ721+DK721+Inputs!$B$34+Inputs!$B$36-Inputs!$B$35</f>
        <v>855635.85496871616</v>
      </c>
    </row>
    <row r="722" spans="1:117" x14ac:dyDescent="0.75">
      <c r="A722" s="11">
        <v>709</v>
      </c>
      <c r="C722" s="24">
        <f t="shared" ca="1" si="400"/>
        <v>2.2185789159266465</v>
      </c>
      <c r="D722" s="24">
        <f t="shared" ca="1" si="400"/>
        <v>-2.2263523788087363</v>
      </c>
      <c r="E722" s="24">
        <f t="shared" ca="1" si="400"/>
        <v>-0.1442663037797203</v>
      </c>
      <c r="F722" s="24">
        <f t="shared" ca="1" si="400"/>
        <v>-0.52161064594315987</v>
      </c>
      <c r="G722" s="24">
        <f t="shared" ca="1" si="400"/>
        <v>0.79666303233264968</v>
      </c>
      <c r="H722" s="24">
        <f t="shared" ca="1" si="400"/>
        <v>1.1339520785902359</v>
      </c>
      <c r="I722" s="24">
        <f t="shared" ca="1" si="400"/>
        <v>1.1376869156863358</v>
      </c>
      <c r="J722" s="24">
        <f t="shared" ca="1" si="400"/>
        <v>0.17364857303276607</v>
      </c>
      <c r="K722" s="24">
        <f t="shared" ca="1" si="400"/>
        <v>0.25428506188056743</v>
      </c>
      <c r="L722" s="24">
        <f t="shared" ca="1" si="400"/>
        <v>-2.0103925734390151E-2</v>
      </c>
      <c r="M722" s="24">
        <f t="shared" ca="1" si="400"/>
        <v>0.1245586011504865</v>
      </c>
      <c r="N722" s="24">
        <f ca="1">SQRT(Inputs!$B$38)*C722+SQRT(1-Inputs!$B$38)*_xlfn.NORM.S.INV(RAND())</f>
        <v>1.0618647541981354</v>
      </c>
      <c r="O722" s="24">
        <f ca="1">SQRT(Inputs!$B$38)*D722+SQRT(1-Inputs!$B$38)*_xlfn.NORM.S.INV(RAND())</f>
        <v>-1.7243682283939159</v>
      </c>
      <c r="P722" s="24">
        <f ca="1">SQRT(Inputs!$B$38)*E722+SQRT(1-Inputs!$B$38)*_xlfn.NORM.S.INV(RAND())</f>
        <v>-0.69426302795623751</v>
      </c>
      <c r="Q722" s="24">
        <f ca="1">SQRT(Inputs!$B$38)*F722+SQRT(1-Inputs!$B$38)*_xlfn.NORM.S.INV(RAND())</f>
        <v>-3.1739685610239765E-2</v>
      </c>
      <c r="R722" s="24">
        <f ca="1">SQRT(Inputs!$B$38)*G722+SQRT(1-Inputs!$B$38)*_xlfn.NORM.S.INV(RAND())</f>
        <v>1.4301676784994302</v>
      </c>
      <c r="S722" s="24">
        <f ca="1">SQRT(Inputs!$B$38)*H722+SQRT(1-Inputs!$B$38)*_xlfn.NORM.S.INV(RAND())</f>
        <v>0.65683782261897228</v>
      </c>
      <c r="T722" s="24">
        <f ca="1">SQRT(Inputs!$B$38)*I722+SQRT(1-Inputs!$B$38)*_xlfn.NORM.S.INV(RAND())</f>
        <v>0.20753756112060467</v>
      </c>
      <c r="U722" s="24">
        <f ca="1">SQRT(Inputs!$B$38)*J722+SQRT(1-Inputs!$B$38)*_xlfn.NORM.S.INV(RAND())</f>
        <v>-0.81258728503063726</v>
      </c>
      <c r="V722" s="24">
        <f ca="1">SQRT(Inputs!$B$38)*K722+SQRT(1-Inputs!$B$38)*_xlfn.NORM.S.INV(RAND())</f>
        <v>-0.41214343701932699</v>
      </c>
      <c r="W722" s="24">
        <f ca="1">SQRT(Inputs!$B$38)*L722+SQRT(1-Inputs!$B$38)*_xlfn.NORM.S.INV(RAND())</f>
        <v>0.66553757601714203</v>
      </c>
      <c r="X722" s="24">
        <f ca="1">SQRT(Inputs!$B$38)*M722+SQRT(1-Inputs!$B$38)*_xlfn.NORM.S.INV(RAND())</f>
        <v>0.19978149081092827</v>
      </c>
      <c r="Y722" s="24">
        <f ca="1">SQRT(Inputs!$B$38)*C722+SQRT(1-Inputs!$B$38)*_xlfn.NORM.S.INV(RAND())</f>
        <v>1.4449910930626617</v>
      </c>
      <c r="Z722" s="24">
        <f ca="1">SQRT(Inputs!$B$38)*D722+SQRT(1-Inputs!$B$38)*_xlfn.NORM.S.INV(RAND())</f>
        <v>-1.473041312262283</v>
      </c>
      <c r="AA722" s="24">
        <f ca="1">SQRT(Inputs!$B$38)*E722+SQRT(1-Inputs!$B$38)*_xlfn.NORM.S.INV(RAND())</f>
        <v>-1.5590609553153412</v>
      </c>
      <c r="AB722" s="24">
        <f ca="1">SQRT(Inputs!$B$38)*F722+SQRT(1-Inputs!$B$38)*_xlfn.NORM.S.INV(RAND())</f>
        <v>0.37842306174726786</v>
      </c>
      <c r="AC722" s="24">
        <f ca="1">SQRT(Inputs!$B$38)*G722+SQRT(1-Inputs!$B$38)*_xlfn.NORM.S.INV(RAND())</f>
        <v>0.89389578372243306</v>
      </c>
      <c r="AD722" s="24">
        <f ca="1">SQRT(Inputs!$B$38)*H722+SQRT(1-Inputs!$B$38)*_xlfn.NORM.S.INV(RAND())</f>
        <v>1.459034130690271</v>
      </c>
      <c r="AE722" s="24">
        <f ca="1">SQRT(Inputs!$B$38)*I722+SQRT(1-Inputs!$B$38)*_xlfn.NORM.S.INV(RAND())</f>
        <v>-6.646171857452754E-3</v>
      </c>
      <c r="AF722" s="24">
        <f ca="1">SQRT(Inputs!$B$38)*J722+SQRT(1-Inputs!$B$38)*_xlfn.NORM.S.INV(RAND())</f>
        <v>0.56496746979859125</v>
      </c>
      <c r="AG722" s="24">
        <f ca="1">SQRT(Inputs!$B$38)*K722+SQRT(1-Inputs!$B$38)*_xlfn.NORM.S.INV(RAND())</f>
        <v>0.70802485336184651</v>
      </c>
      <c r="AH722" s="24">
        <f ca="1">SQRT(Inputs!$B$38)*L722+SQRT(1-Inputs!$B$38)*_xlfn.NORM.S.INV(RAND())</f>
        <v>-0.61334569622636559</v>
      </c>
      <c r="AI722" s="24">
        <f ca="1">SQRT(Inputs!$B$38)*M722+SQRT(1-Inputs!$B$38)*_xlfn.NORM.S.INV(RAND())</f>
        <v>0.67567518743905364</v>
      </c>
      <c r="AJ722" s="24">
        <f ca="1">SQRT(Inputs!$B$38)*C722+SQRT(1-Inputs!$B$38)*_xlfn.NORM.S.INV(RAND())</f>
        <v>0.4404645778618711</v>
      </c>
      <c r="AK722" s="24">
        <f ca="1">SQRT(Inputs!$B$38)*D722+SQRT(1-Inputs!$B$38)*_xlfn.NORM.S.INV(RAND())</f>
        <v>-0.31228705490521913</v>
      </c>
      <c r="AL722" s="24">
        <f ca="1">SQRT(Inputs!$B$38)*E722+SQRT(1-Inputs!$B$38)*_xlfn.NORM.S.INV(RAND())</f>
        <v>0.53923631115421045</v>
      </c>
      <c r="AM722" s="24">
        <f ca="1">SQRT(Inputs!$B$38)*F722+SQRT(1-Inputs!$B$38)*_xlfn.NORM.S.INV(RAND())</f>
        <v>-0.83765294000523371</v>
      </c>
      <c r="AN722" s="24">
        <f ca="1">SQRT(Inputs!$B$38)*G722+SQRT(1-Inputs!$B$38)*_xlfn.NORM.S.INV(RAND())</f>
        <v>1.2654699731031358</v>
      </c>
      <c r="AO722" s="24">
        <f ca="1">SQRT(Inputs!$B$38)*H722+SQRT(1-Inputs!$B$38)*_xlfn.NORM.S.INV(RAND())</f>
        <v>0.35871041172241236</v>
      </c>
      <c r="AP722" s="24">
        <f ca="1">SQRT(Inputs!$B$38)*I722+SQRT(1-Inputs!$B$38)*_xlfn.NORM.S.INV(RAND())</f>
        <v>0.62992111475437873</v>
      </c>
      <c r="AQ722" s="24">
        <f ca="1">SQRT(Inputs!$B$38)*J722+SQRT(1-Inputs!$B$38)*_xlfn.NORM.S.INV(RAND())</f>
        <v>0.69556728343474883</v>
      </c>
      <c r="AR722" s="24">
        <f ca="1">SQRT(Inputs!$B$38)*K722+SQRT(1-Inputs!$B$38)*_xlfn.NORM.S.INV(RAND())</f>
        <v>-0.15242943605863529</v>
      </c>
      <c r="AS722" s="24">
        <f ca="1">SQRT(Inputs!$B$38)*L722+SQRT(1-Inputs!$B$38)*_xlfn.NORM.S.INV(RAND())</f>
        <v>-0.11985061349554901</v>
      </c>
      <c r="AT722" s="24">
        <f ca="1">SQRT(Inputs!$B$38)*M722+SQRT(1-Inputs!$B$38)*_xlfn.NORM.S.INV(RAND())</f>
        <v>-0.71960163393746501</v>
      </c>
      <c r="AU722" s="15">
        <f ca="1">Inputs!$B$6*EXP($B$8-0.5*C$5^2+C$5*N722)</f>
        <v>5892.8776901283563</v>
      </c>
      <c r="AV722" s="15">
        <f t="shared" ca="1" si="401"/>
        <v>5566.6309530260241</v>
      </c>
      <c r="AW722" s="15">
        <f t="shared" ca="1" si="402"/>
        <v>6180.768601834262</v>
      </c>
      <c r="AX722" s="15">
        <f t="shared" ca="1" si="403"/>
        <v>7516.2344526643383</v>
      </c>
      <c r="AY722" s="15">
        <f t="shared" ca="1" si="404"/>
        <v>10855.414555778505</v>
      </c>
      <c r="AZ722" s="15">
        <f t="shared" ca="1" si="405"/>
        <v>14272.341982866114</v>
      </c>
      <c r="BA722" s="15">
        <f t="shared" ca="1" si="406"/>
        <v>17849.216550470192</v>
      </c>
      <c r="BB722" s="15">
        <f t="shared" ca="1" si="407"/>
        <v>20144.270052033356</v>
      </c>
      <c r="BC722" s="15">
        <f t="shared" ca="1" si="408"/>
        <v>23709.333767981392</v>
      </c>
      <c r="BD722" s="15">
        <f t="shared" ca="1" si="409"/>
        <v>30911.760333232447</v>
      </c>
      <c r="BE722" s="15">
        <f t="shared" ca="1" si="410"/>
        <v>38573.94857308198</v>
      </c>
      <c r="BF722" s="15">
        <f ca="1">Inputs!$B$13*EXP($B$9-0.5*C$6^2+C$6*Y722)</f>
        <v>18418.951345357185</v>
      </c>
      <c r="BG722" s="15">
        <f t="shared" ca="1" si="411"/>
        <v>17208.449891740933</v>
      </c>
      <c r="BH722" s="15">
        <f t="shared" ca="1" si="412"/>
        <v>16234.799878867194</v>
      </c>
      <c r="BI722" s="15">
        <f t="shared" ca="1" si="413"/>
        <v>21065.799052769697</v>
      </c>
      <c r="BJ722" s="15">
        <f t="shared" ca="1" si="414"/>
        <v>29376.810833507756</v>
      </c>
      <c r="BK722" s="15">
        <f t="shared" ca="1" si="415"/>
        <v>43977.07683612431</v>
      </c>
      <c r="BL722" s="15">
        <f t="shared" ca="1" si="416"/>
        <v>53974.024582617683</v>
      </c>
      <c r="BM722" s="15">
        <f t="shared" ca="1" si="417"/>
        <v>71169.465635247194</v>
      </c>
      <c r="BN722" s="15">
        <f t="shared" ca="1" si="418"/>
        <v>95280.292898758751</v>
      </c>
      <c r="BO722" s="15">
        <f t="shared" ca="1" si="419"/>
        <v>109165.41793798697</v>
      </c>
      <c r="BP722" s="15">
        <f t="shared" ca="1" si="420"/>
        <v>145051.74150006176</v>
      </c>
      <c r="BQ722" s="15">
        <f ca="1">Inputs!$B$20*EXP($B$10-0.5*C$7^2+C$7*AJ722)</f>
        <v>5014.8252094554473</v>
      </c>
      <c r="BR722" s="15">
        <f t="shared" ca="1" si="421"/>
        <v>6162.0157693415531</v>
      </c>
      <c r="BS722" s="15">
        <f t="shared" ca="1" si="422"/>
        <v>9851.6749993572212</v>
      </c>
      <c r="BT722" s="15">
        <f t="shared" ca="1" si="423"/>
        <v>10903.666038676653</v>
      </c>
      <c r="BU722" s="15">
        <f t="shared" ca="1" si="424"/>
        <v>20524.925032782168</v>
      </c>
      <c r="BV722" s="15">
        <f t="shared" ca="1" si="425"/>
        <v>30959.728241288489</v>
      </c>
      <c r="BW722" s="15">
        <f t="shared" ca="1" si="426"/>
        <v>49364.026308822708</v>
      </c>
      <c r="BX722" s="15">
        <f t="shared" ca="1" si="427"/>
        <v>79374.74973695731</v>
      </c>
      <c r="BY722" s="15">
        <f t="shared" ca="1" si="428"/>
        <v>108020.84962246229</v>
      </c>
      <c r="BZ722" s="15">
        <f t="shared" ca="1" si="429"/>
        <v>148265.45438817077</v>
      </c>
      <c r="CA722" s="15">
        <f t="shared" ca="1" si="430"/>
        <v>183268.40356037699</v>
      </c>
      <c r="CB722" s="15">
        <f ca="1">(AU722*DCF!C$10-DCF!C$5*MAX(AU722*DCF!C$10,0)-MAX(AU722-Inputs!$B$6,0)/Inputs!$B$10)*DCF!C$6</f>
        <v>1036.4386868483364</v>
      </c>
      <c r="CC722" s="15">
        <f ca="1">(AV722*DCF!D$10-DCF!D$5*MAX(AV722*DCF!D$10,0)-MAX(AV722-AU722,0)/Inputs!$B$10)*DCF!D$6</f>
        <v>1356.8285821133002</v>
      </c>
      <c r="CD722" s="15">
        <f ca="1">(AW722*DCF!E$10-DCF!E$5*MAX(AW722*DCF!E$10,0)-MAX(AW722-AV722,0)/Inputs!$B$10)*DCF!E$6</f>
        <v>1288.7118496263522</v>
      </c>
      <c r="CE722" s="15">
        <f ca="1">(AX722*DCF!F$10-DCF!F$5*MAX(AX722*DCF!F$10,0)-MAX(AX722-AW722,0)/Inputs!$B$10)*DCF!F$6</f>
        <v>1362.9046690436903</v>
      </c>
      <c r="CF722" s="15">
        <f ca="1">(AY722*DCF!G$10-DCF!G$5*MAX(AY722*DCF!G$10,0)-MAX(AY722-AX722,0)/Inputs!$B$10)*DCF!G$6</f>
        <v>1594.7998488348919</v>
      </c>
      <c r="CG722" s="15">
        <f ca="1">(AZ722*DCF!H$10-DCF!H$5*MAX(AZ722*DCF!H$10,0)-MAX(AZ722-AY722,0)/Inputs!$B$10)*DCF!H$6</f>
        <v>2164.2487120633082</v>
      </c>
      <c r="CH722" s="15">
        <f ca="1">(BA722*DCF!I$10-DCF!I$5*MAX(BA722*DCF!I$10,0)-MAX(BA722-AZ722,0)/Inputs!$B$10)*DCF!I$6</f>
        <v>2673.6679709228069</v>
      </c>
      <c r="CI722" s="15">
        <f ca="1">(BB722*DCF!J$10-DCF!J$5*MAX(BB722*DCF!J$10,0)-MAX(BB722-BA722,0)/Inputs!$B$10)*DCF!J$6</f>
        <v>3109.025943453415</v>
      </c>
      <c r="CJ722" s="15">
        <f ca="1">(BC722*DCF!K$10-DCF!K$5*MAX(BC722*DCF!K$10,0)-MAX(BC722-BB722,0)/Inputs!$B$10)*DCF!K$6</f>
        <v>3317.7673125630854</v>
      </c>
      <c r="CK722" s="15">
        <f ca="1">(BD722*DCF!L$10-DCF!L$5*MAX(BD722*DCF!L$10,0)-MAX(BD722-BC722,0)/Inputs!$B$10)*DCF!L$6</f>
        <v>3730.6909029356902</v>
      </c>
      <c r="CL722" s="15">
        <f ca="1">(BE722*DCF!M$10-DCF!M$5*MAX(BE722*DCF!M$10,0)-MAX(BE722-BD722,0)/Inputs!$B$10)*DCF!M$6</f>
        <v>4527.9528058880996</v>
      </c>
      <c r="CM722" s="15">
        <f ca="1">(BF722*DCF!C$28-DCF!C$5*MAX(BF722*DCF!C$28,0)-MAX(BF722-Inputs!$B$13,0)/Inputs!$B$17)*DCF!C$6</f>
        <v>3997.3359176500562</v>
      </c>
      <c r="CN722" s="15">
        <f ca="1">(BG722*DCF!D$28-DCF!D$5*MAX(BG722*DCF!D$28,0)-MAX(BG722-BF722,0)/Inputs!$B$17)*DCF!D$6</f>
        <v>5068.2853855428921</v>
      </c>
      <c r="CO722" s="15">
        <f ca="1">(BH722*DCF!E$28-DCF!E$5*MAX(BH722*DCF!E$28,0)-MAX(BH722-BG722,0)/Inputs!$B$17)*DCF!E$6</f>
        <v>4597.9844097410278</v>
      </c>
      <c r="CP722" s="15">
        <f ca="1">(BI722*DCF!F$28-DCF!F$5*MAX(BI722*DCF!F$28,0)-MAX(BI722-BH722,0)/Inputs!$B$17)*DCF!F$6</f>
        <v>4839.2497921352842</v>
      </c>
      <c r="CQ722" s="15">
        <f ca="1">(BJ722*DCF!G$28-DCF!G$5*MAX(BJ722*DCF!G$28,0)-MAX(BJ722-BI722,0)/Inputs!$B$17)*DCF!G$6</f>
        <v>6224.2063732264041</v>
      </c>
      <c r="CR722" s="15">
        <f ca="1">(BK722*DCF!H$28-DCF!H$5*MAX(BK722*DCF!H$28,0)-MAX(BK722-BJ722,0)/Inputs!$B$17)*DCF!H$6</f>
        <v>8607.5446872091507</v>
      </c>
      <c r="CS722" s="15">
        <f ca="1">(BL722*DCF!I$28-DCF!I$5*MAX(BL722*DCF!I$28,0)-MAX(BL722-BK722,0)/Inputs!$B$17)*DCF!I$6</f>
        <v>11257.287324675737</v>
      </c>
      <c r="CT722" s="15">
        <f ca="1">(BM722*DCF!J$28-DCF!J$5*MAX(BM722*DCF!J$28,0)-MAX(BM722-BL722,0)/Inputs!$B$17)*DCF!J$6</f>
        <v>13596.724054301658</v>
      </c>
      <c r="CU722" s="15">
        <f ca="1">(BN722*DCF!K$28-DCF!K$5*MAX(BN722*DCF!K$28,0)-MAX(BN722-BM722,0)/Inputs!$B$17)*DCF!K$6</f>
        <v>17168.345110439732</v>
      </c>
      <c r="CV722" s="15">
        <f ca="1">(BO722*DCF!L$28-DCF!L$5*MAX(BO722*DCF!L$28,0)-MAX(BO722-BN722,0)/Inputs!$B$17)*DCF!L$6</f>
        <v>20209.667195513179</v>
      </c>
      <c r="CW722" s="15">
        <f ca="1">(BP722*DCF!M$28-DCF!M$5*MAX(BP722*DCF!M$28,0)-MAX(BP722-BO722,0)/Inputs!$B$17)*DCF!M$6</f>
        <v>23540.439916261148</v>
      </c>
      <c r="CX722" s="15">
        <f ca="1">(BQ722*DCF!C$46-DCF!C$5*MAX(BQ722*DCF!C$46,0)-MAX(BQ722-Inputs!$B$20,0)/Inputs!$B$24)*DCF!C$6</f>
        <v>-1995.9528010083927</v>
      </c>
      <c r="CY722" s="15">
        <f ca="1">(BR722*DCF!D$46-DCF!D$5*MAX(BR722*DCF!D$46,0)-MAX(BR722-BQ722,0)/Inputs!$B$24)*DCF!D$6</f>
        <v>-1541.2090811184557</v>
      </c>
      <c r="CZ722" s="15">
        <f ca="1">(BS722*DCF!E$46-DCF!E$5*MAX(BS722*DCF!E$46,0)-MAX(BS722-BR722,0)/Inputs!$B$24)*DCF!E$6</f>
        <v>-2619.3398154872589</v>
      </c>
      <c r="DA722" s="15">
        <f ca="1">(BT722*DCF!F$46-DCF!F$5*MAX(BT722*DCF!F$46,0)-MAX(BT722-BS722,0)/Inputs!$B$24)*DCF!F$6</f>
        <v>-1177.1370925617543</v>
      </c>
      <c r="DB722" s="15">
        <f ca="1">(BU722*DCF!G$46-DCF!G$5*MAX(BU722*DCF!G$46,0)-MAX(BU722-BT722,0)/Inputs!$B$24)*DCF!G$6</f>
        <v>-3926.819358552727</v>
      </c>
      <c r="DC722" s="15">
        <f ca="1">(BV722*DCF!H$46-DCF!H$5*MAX(BV722*DCF!H$46,0)-MAX(BV722-BU722,0)/Inputs!$B$24)*DCF!H$6</f>
        <v>-3242.5511619433205</v>
      </c>
      <c r="DD722" s="15">
        <f ca="1">(BW722*DCF!I$46-DCF!I$5*MAX(BW722*DCF!I$46,0)-MAX(BW722-BV722,0)/Inputs!$B$24)*DCF!I$6</f>
        <v>-4143.0806751790478</v>
      </c>
      <c r="DE722" s="15">
        <f ca="1">(BX722*DCF!J$46-DCF!J$5*MAX(BX722*DCF!J$46,0)-MAX(BX722-BW722,0)/Inputs!$B$24)*DCF!J$6</f>
        <v>-4628.802357826461</v>
      </c>
      <c r="DF722" s="15">
        <f ca="1">(BY722*DCF!K$46-DCF!K$5*MAX(BY722*DCF!K$46,0)-MAX(BY722-BX722,0)/Inputs!$B$24)*DCF!K$6</f>
        <v>-847.02032325911989</v>
      </c>
      <c r="DG722" s="15">
        <f ca="1">(BZ722*DCF!L$46-DCF!L$5*MAX(BZ722*DCF!L$46,0)-MAX(BZ722-BY722,0)/Inputs!$B$24)*DCF!L$6</f>
        <v>1141.4179461257636</v>
      </c>
      <c r="DH722" s="15">
        <f ca="1">(CA722*DCF!M$46-DCF!M$5*MAX(CA722*DCF!M$46,0)-MAX(CA722-BZ722,0)/Inputs!$B$24)*DCF!M$6</f>
        <v>7049.9399202803961</v>
      </c>
      <c r="DI722" s="15">
        <f ca="1">SUM(CB722:CL722)+BE722*DCF!M$10*(1+Inputs!$B$30)*(1-Inputs!$B$33)*(1-Inputs!$B$30/Inputs!$B$31)/(Inputs!$B$29-Inputs!$B$30)*DCF!M$6</f>
        <v>133514.84625084326</v>
      </c>
      <c r="DJ722" s="15">
        <f ca="1">SUM(CM722:CW722)+BP722*DCF!M$28*(1+Inputs!$B$30)*(1-Inputs!$B$33)*(1-Inputs!$B$30/Inputs!$B$31)/(Inputs!$B$29-Inputs!$B$30)*DCF!M$6</f>
        <v>657348.28977387096</v>
      </c>
      <c r="DK722" s="15">
        <f ca="1">SUM(CX722:DH722)+CA722*DCF!M$46*(1+Inputs!$B$30)*(1-Inputs!$B$33)*(1-Inputs!$B$30/Inputs!$B$31)/(Inputs!$B$29-Inputs!$B$30)*DCF!M$6</f>
        <v>267424.10663406772</v>
      </c>
      <c r="DM722" s="15">
        <f ca="1">DI722+DJ722+DK722+Inputs!$B$34+Inputs!$B$36-Inputs!$B$35</f>
        <v>1135138.2426587818</v>
      </c>
    </row>
    <row r="723" spans="1:117" x14ac:dyDescent="0.75">
      <c r="A723" s="11">
        <v>710</v>
      </c>
      <c r="C723" s="24">
        <f t="shared" ca="1" si="400"/>
        <v>0.11838179467050845</v>
      </c>
      <c r="D723" s="24">
        <f t="shared" ca="1" si="400"/>
        <v>-0.52199782121447247</v>
      </c>
      <c r="E723" s="24">
        <f t="shared" ca="1" si="400"/>
        <v>0.30773996359172051</v>
      </c>
      <c r="F723" s="24">
        <f t="shared" ca="1" si="400"/>
        <v>1.1125857720587611</v>
      </c>
      <c r="G723" s="24">
        <f t="shared" ca="1" si="400"/>
        <v>1.6894153698450516</v>
      </c>
      <c r="H723" s="24">
        <f t="shared" ca="1" si="400"/>
        <v>0.76397595472923374</v>
      </c>
      <c r="I723" s="24">
        <f t="shared" ca="1" si="400"/>
        <v>-0.352680766997712</v>
      </c>
      <c r="J723" s="24">
        <f t="shared" ca="1" si="400"/>
        <v>-1.4448992604116573</v>
      </c>
      <c r="K723" s="24">
        <f t="shared" ca="1" si="400"/>
        <v>-0.89261101384450914</v>
      </c>
      <c r="L723" s="24">
        <f t="shared" ca="1" si="400"/>
        <v>0.51552568041885871</v>
      </c>
      <c r="M723" s="24">
        <f t="shared" ca="1" si="400"/>
        <v>-0.46571116558858394</v>
      </c>
      <c r="N723" s="24">
        <f ca="1">SQRT(Inputs!$B$38)*C723+SQRT(1-Inputs!$B$38)*_xlfn.NORM.S.INV(RAND())</f>
        <v>0.16197122648706591</v>
      </c>
      <c r="O723" s="24">
        <f ca="1">SQRT(Inputs!$B$38)*D723+SQRT(1-Inputs!$B$38)*_xlfn.NORM.S.INV(RAND())</f>
        <v>-1.1500313941301972</v>
      </c>
      <c r="P723" s="24">
        <f ca="1">SQRT(Inputs!$B$38)*E723+SQRT(1-Inputs!$B$38)*_xlfn.NORM.S.INV(RAND())</f>
        <v>0.9093289347299317</v>
      </c>
      <c r="Q723" s="24">
        <f ca="1">SQRT(Inputs!$B$38)*F723+SQRT(1-Inputs!$B$38)*_xlfn.NORM.S.INV(RAND())</f>
        <v>2.1826006876425263</v>
      </c>
      <c r="R723" s="24">
        <f ca="1">SQRT(Inputs!$B$38)*G723+SQRT(1-Inputs!$B$38)*_xlfn.NORM.S.INV(RAND())</f>
        <v>1.2062161068170445</v>
      </c>
      <c r="S723" s="24">
        <f ca="1">SQRT(Inputs!$B$38)*H723+SQRT(1-Inputs!$B$38)*_xlfn.NORM.S.INV(RAND())</f>
        <v>0.1266949049122692</v>
      </c>
      <c r="T723" s="24">
        <f ca="1">SQRT(Inputs!$B$38)*I723+SQRT(1-Inputs!$B$38)*_xlfn.NORM.S.INV(RAND())</f>
        <v>-0.82310653371894316</v>
      </c>
      <c r="U723" s="24">
        <f ca="1">SQRT(Inputs!$B$38)*J723+SQRT(1-Inputs!$B$38)*_xlfn.NORM.S.INV(RAND())</f>
        <v>-0.9236320374329422</v>
      </c>
      <c r="V723" s="24">
        <f ca="1">SQRT(Inputs!$B$38)*K723+SQRT(1-Inputs!$B$38)*_xlfn.NORM.S.INV(RAND())</f>
        <v>-0.69535335321737546</v>
      </c>
      <c r="W723" s="24">
        <f ca="1">SQRT(Inputs!$B$38)*L723+SQRT(1-Inputs!$B$38)*_xlfn.NORM.S.INV(RAND())</f>
        <v>0.93261965220096632</v>
      </c>
      <c r="X723" s="24">
        <f ca="1">SQRT(Inputs!$B$38)*M723+SQRT(1-Inputs!$B$38)*_xlfn.NORM.S.INV(RAND())</f>
        <v>0.27000879686275209</v>
      </c>
      <c r="Y723" s="24">
        <f ca="1">SQRT(Inputs!$B$38)*C723+SQRT(1-Inputs!$B$38)*_xlfn.NORM.S.INV(RAND())</f>
        <v>0.45390852686066685</v>
      </c>
      <c r="Z723" s="24">
        <f ca="1">SQRT(Inputs!$B$38)*D723+SQRT(1-Inputs!$B$38)*_xlfn.NORM.S.INV(RAND())</f>
        <v>-0.74400563782996831</v>
      </c>
      <c r="AA723" s="24">
        <f ca="1">SQRT(Inputs!$B$38)*E723+SQRT(1-Inputs!$B$38)*_xlfn.NORM.S.INV(RAND())</f>
        <v>1.0794304291315315</v>
      </c>
      <c r="AB723" s="24">
        <f ca="1">SQRT(Inputs!$B$38)*F723+SQRT(1-Inputs!$B$38)*_xlfn.NORM.S.INV(RAND())</f>
        <v>1.5990279001612968</v>
      </c>
      <c r="AC723" s="24">
        <f ca="1">SQRT(Inputs!$B$38)*G723+SQRT(1-Inputs!$B$38)*_xlfn.NORM.S.INV(RAND())</f>
        <v>0.48640790907105613</v>
      </c>
      <c r="AD723" s="24">
        <f ca="1">SQRT(Inputs!$B$38)*H723+SQRT(1-Inputs!$B$38)*_xlfn.NORM.S.INV(RAND())</f>
        <v>0.325829461468229</v>
      </c>
      <c r="AE723" s="24">
        <f ca="1">SQRT(Inputs!$B$38)*I723+SQRT(1-Inputs!$B$38)*_xlfn.NORM.S.INV(RAND())</f>
        <v>0.18303003513119953</v>
      </c>
      <c r="AF723" s="24">
        <f ca="1">SQRT(Inputs!$B$38)*J723+SQRT(1-Inputs!$B$38)*_xlfn.NORM.S.INV(RAND())</f>
        <v>1.2828442517403467</v>
      </c>
      <c r="AG723" s="24">
        <f ca="1">SQRT(Inputs!$B$38)*K723+SQRT(1-Inputs!$B$38)*_xlfn.NORM.S.INV(RAND())</f>
        <v>-1.2082765060518919</v>
      </c>
      <c r="AH723" s="24">
        <f ca="1">SQRT(Inputs!$B$38)*L723+SQRT(1-Inputs!$B$38)*_xlfn.NORM.S.INV(RAND())</f>
        <v>-0.64363915702996777</v>
      </c>
      <c r="AI723" s="24">
        <f ca="1">SQRT(Inputs!$B$38)*M723+SQRT(1-Inputs!$B$38)*_xlfn.NORM.S.INV(RAND())</f>
        <v>-0.56831906862010129</v>
      </c>
      <c r="AJ723" s="24">
        <f ca="1">SQRT(Inputs!$B$38)*C723+SQRT(1-Inputs!$B$38)*_xlfn.NORM.S.INV(RAND())</f>
        <v>0.85109850924823904</v>
      </c>
      <c r="AK723" s="24">
        <f ca="1">SQRT(Inputs!$B$38)*D723+SQRT(1-Inputs!$B$38)*_xlfn.NORM.S.INV(RAND())</f>
        <v>0.65754141513679576</v>
      </c>
      <c r="AL723" s="24">
        <f ca="1">SQRT(Inputs!$B$38)*E723+SQRT(1-Inputs!$B$38)*_xlfn.NORM.S.INV(RAND())</f>
        <v>0.47229560963568484</v>
      </c>
      <c r="AM723" s="24">
        <f ca="1">SQRT(Inputs!$B$38)*F723+SQRT(1-Inputs!$B$38)*_xlfn.NORM.S.INV(RAND())</f>
        <v>0.65638289968167551</v>
      </c>
      <c r="AN723" s="24">
        <f ca="1">SQRT(Inputs!$B$38)*G723+SQRT(1-Inputs!$B$38)*_xlfn.NORM.S.INV(RAND())</f>
        <v>1.3774624755197036</v>
      </c>
      <c r="AO723" s="24">
        <f ca="1">SQRT(Inputs!$B$38)*H723+SQRT(1-Inputs!$B$38)*_xlfn.NORM.S.INV(RAND())</f>
        <v>1.4762344503325793</v>
      </c>
      <c r="AP723" s="24">
        <f ca="1">SQRT(Inputs!$B$38)*I723+SQRT(1-Inputs!$B$38)*_xlfn.NORM.S.INV(RAND())</f>
        <v>-0.24726659335474799</v>
      </c>
      <c r="AQ723" s="24">
        <f ca="1">SQRT(Inputs!$B$38)*J723+SQRT(1-Inputs!$B$38)*_xlfn.NORM.S.INV(RAND())</f>
        <v>-0.44399003242269347</v>
      </c>
      <c r="AR723" s="24">
        <f ca="1">SQRT(Inputs!$B$38)*K723+SQRT(1-Inputs!$B$38)*_xlfn.NORM.S.INV(RAND())</f>
        <v>-0.34806601708755242</v>
      </c>
      <c r="AS723" s="24">
        <f ca="1">SQRT(Inputs!$B$38)*L723+SQRT(1-Inputs!$B$38)*_xlfn.NORM.S.INV(RAND())</f>
        <v>-1.6009313344354568</v>
      </c>
      <c r="AT723" s="24">
        <f ca="1">SQRT(Inputs!$B$38)*M723+SQRT(1-Inputs!$B$38)*_xlfn.NORM.S.INV(RAND())</f>
        <v>-0.4729989110573925</v>
      </c>
      <c r="AU723" s="15">
        <f ca="1">Inputs!$B$6*EXP($B$8-0.5*C$5^2+C$5*N723)</f>
        <v>5094.0638852301954</v>
      </c>
      <c r="AV723" s="15">
        <f t="shared" ca="1" si="401"/>
        <v>5236.0499011063202</v>
      </c>
      <c r="AW723" s="15">
        <f t="shared" ca="1" si="402"/>
        <v>7217.5412378191086</v>
      </c>
      <c r="AX723" s="15">
        <f t="shared" ca="1" si="403"/>
        <v>11574.228488691993</v>
      </c>
      <c r="AY723" s="15">
        <f t="shared" ca="1" si="404"/>
        <v>16284.680494265232</v>
      </c>
      <c r="AZ723" s="15">
        <f t="shared" ca="1" si="405"/>
        <v>20196.419416822791</v>
      </c>
      <c r="BA723" s="15">
        <f t="shared" ca="1" si="406"/>
        <v>22675.261154531014</v>
      </c>
      <c r="BB723" s="15">
        <f t="shared" ca="1" si="407"/>
        <v>25307.713859742464</v>
      </c>
      <c r="BC723" s="15">
        <f t="shared" ca="1" si="408"/>
        <v>28983.30400920496</v>
      </c>
      <c r="BD723" s="15">
        <f t="shared" ca="1" si="409"/>
        <v>38743.731448125087</v>
      </c>
      <c r="BE723" s="15">
        <f t="shared" ca="1" si="410"/>
        <v>48657.489105286091</v>
      </c>
      <c r="BF723" s="15">
        <f ca="1">Inputs!$B$13*EXP($B$9-0.5*C$6^2+C$6*Y723)</f>
        <v>15133.340187115926</v>
      </c>
      <c r="BG723" s="15">
        <f t="shared" ca="1" si="411"/>
        <v>16126.546110548446</v>
      </c>
      <c r="BH723" s="15">
        <f t="shared" ca="1" si="412"/>
        <v>23566.744694528832</v>
      </c>
      <c r="BI723" s="15">
        <f t="shared" ca="1" si="413"/>
        <v>36899.765662178572</v>
      </c>
      <c r="BJ723" s="15">
        <f t="shared" ca="1" si="414"/>
        <v>48522.248857135201</v>
      </c>
      <c r="BK723" s="15">
        <f t="shared" ca="1" si="415"/>
        <v>62253.023464992883</v>
      </c>
      <c r="BL723" s="15">
        <f t="shared" ca="1" si="416"/>
        <v>78305.820899148486</v>
      </c>
      <c r="BM723" s="15">
        <f t="shared" ca="1" si="417"/>
        <v>112884.25554260577</v>
      </c>
      <c r="BN723" s="15">
        <f t="shared" ca="1" si="418"/>
        <v>120118.70937841055</v>
      </c>
      <c r="BO723" s="15">
        <f t="shared" ca="1" si="419"/>
        <v>137139.75400845477</v>
      </c>
      <c r="BP723" s="15">
        <f t="shared" ca="1" si="420"/>
        <v>158267.50207054542</v>
      </c>
      <c r="BQ723" s="15">
        <f ca="1">Inputs!$B$20*EXP($B$10-0.5*C$7^2+C$7*AJ723)</f>
        <v>5801.0753987154012</v>
      </c>
      <c r="BR723" s="15">
        <f t="shared" ca="1" si="421"/>
        <v>9699.2333146115088</v>
      </c>
      <c r="BS723" s="15">
        <f t="shared" ca="1" si="422"/>
        <v>15211.607847382511</v>
      </c>
      <c r="BT723" s="15">
        <f t="shared" ca="1" si="423"/>
        <v>24914.504792615102</v>
      </c>
      <c r="BU723" s="15">
        <f t="shared" ca="1" si="424"/>
        <v>48187.030214643622</v>
      </c>
      <c r="BV723" s="15">
        <f t="shared" ca="1" si="425"/>
        <v>93495.53854676905</v>
      </c>
      <c r="BW723" s="15">
        <f t="shared" ca="1" si="426"/>
        <v>123815.46628547004</v>
      </c>
      <c r="BX723" s="15">
        <f t="shared" ca="1" si="427"/>
        <v>158427.78571847608</v>
      </c>
      <c r="BY723" s="15">
        <f t="shared" ca="1" si="428"/>
        <v>207682.96717559308</v>
      </c>
      <c r="BZ723" s="15">
        <f t="shared" ca="1" si="429"/>
        <v>217113.44612800653</v>
      </c>
      <c r="CA723" s="15">
        <f t="shared" ca="1" si="430"/>
        <v>280392.1040732371</v>
      </c>
      <c r="CB723" s="15">
        <f ca="1">(AU723*DCF!C$10-DCF!C$5*MAX(AU723*DCF!C$10,0)-MAX(AU723-Inputs!$B$6,0)/Inputs!$B$10)*DCF!C$6</f>
        <v>1042.1343716584902</v>
      </c>
      <c r="CC723" s="15">
        <f ca="1">(AV723*DCF!D$10-DCF!D$5*MAX(AV723*DCF!D$10,0)-MAX(AV723-AU723,0)/Inputs!$B$10)*DCF!D$6</f>
        <v>1241.6321163876107</v>
      </c>
      <c r="CD723" s="15">
        <f ca="1">(AW723*DCF!E$10-DCF!E$5*MAX(AW723*DCF!E$10,0)-MAX(AW723-AV723,0)/Inputs!$B$10)*DCF!E$6</f>
        <v>1220.1014723180115</v>
      </c>
      <c r="CE723" s="15">
        <f ca="1">(AX723*DCF!F$10-DCF!F$5*MAX(AX723*DCF!F$10,0)-MAX(AX723-AW723,0)/Inputs!$B$10)*DCF!F$6</f>
        <v>1620.1170314659562</v>
      </c>
      <c r="CF723" s="15">
        <f ca="1">(AY723*DCF!G$10-DCF!G$5*MAX(AY723*DCF!G$10,0)-MAX(AY723-AX723,0)/Inputs!$B$10)*DCF!G$6</f>
        <v>2449.8628230511772</v>
      </c>
      <c r="CG723" s="15">
        <f ca="1">(AZ723*DCF!H$10-DCF!H$5*MAX(AZ723*DCF!H$10,0)-MAX(AZ723-AY723,0)/Inputs!$B$10)*DCF!H$6</f>
        <v>3226.549943410068</v>
      </c>
      <c r="CH723" s="15">
        <f ca="1">(BA723*DCF!I$10-DCF!I$5*MAX(BA723*DCF!I$10,0)-MAX(BA723-AZ723,0)/Inputs!$B$10)*DCF!I$6</f>
        <v>3735.3261211344739</v>
      </c>
      <c r="CI723" s="15">
        <f ca="1">(BB723*DCF!J$10-DCF!J$5*MAX(BB723*DCF!J$10,0)-MAX(BB723-BA723,0)/Inputs!$B$10)*DCF!J$6</f>
        <v>3943.9575923004122</v>
      </c>
      <c r="CJ723" s="15">
        <f ca="1">(BC723*DCF!K$10-DCF!K$5*MAX(BC723*DCF!K$10,0)-MAX(BC723-BB723,0)/Inputs!$B$10)*DCF!K$6</f>
        <v>4151.3198027805684</v>
      </c>
      <c r="CK723" s="15">
        <f ca="1">(BD723*DCF!L$10-DCF!L$5*MAX(BD723*DCF!L$10,0)-MAX(BD723-BC723,0)/Inputs!$B$10)*DCF!L$6</f>
        <v>4581.110148957564</v>
      </c>
      <c r="CL723" s="15">
        <f ca="1">(BE723*DCF!M$10-DCF!M$5*MAX(BE723*DCF!M$10,0)-MAX(BE723-BD723,0)/Inputs!$B$10)*DCF!M$6</f>
        <v>5681.8967712566428</v>
      </c>
      <c r="CM723" s="15">
        <f ca="1">(BF723*DCF!C$28-DCF!C$5*MAX(BF723*DCF!C$28,0)-MAX(BF723-Inputs!$B$13,0)/Inputs!$B$17)*DCF!C$6</f>
        <v>3753.3905927868395</v>
      </c>
      <c r="CN723" s="15">
        <f ca="1">(BG723*DCF!D$28-DCF!D$5*MAX(BG723*DCF!D$28,0)-MAX(BG723-BF723,0)/Inputs!$B$17)*DCF!D$6</f>
        <v>4537.743407572565</v>
      </c>
      <c r="CO723" s="15">
        <f ca="1">(BH723*DCF!E$28-DCF!E$5*MAX(BH723*DCF!E$28,0)-MAX(BH723-BG723,0)/Inputs!$B$17)*DCF!E$6</f>
        <v>5208.1610092082083</v>
      </c>
      <c r="CP723" s="15">
        <f ca="1">(BI723*DCF!F$28-DCF!F$5*MAX(BI723*DCF!F$28,0)-MAX(BI723-BH723,0)/Inputs!$B$17)*DCF!F$6</f>
        <v>7589.8271939954566</v>
      </c>
      <c r="CQ723" s="15">
        <f ca="1">(BJ723*DCF!G$28-DCF!G$5*MAX(BJ723*DCF!G$28,0)-MAX(BJ723-BI723,0)/Inputs!$B$17)*DCF!G$6</f>
        <v>10634.678745947882</v>
      </c>
      <c r="CR723" s="15">
        <f ca="1">(BK723*DCF!H$28-DCF!H$5*MAX(BK723*DCF!H$28,0)-MAX(BK723-BJ723,0)/Inputs!$B$17)*DCF!H$6</f>
        <v>13262.48248380943</v>
      </c>
      <c r="CS723" s="15">
        <f ca="1">(BL723*DCF!I$28-DCF!I$5*MAX(BL723*DCF!I$28,0)-MAX(BL723-BK723,0)/Inputs!$B$17)*DCF!I$6</f>
        <v>16109.783040813601</v>
      </c>
      <c r="CT723" s="15">
        <f ca="1">(BM723*DCF!J$28-DCF!J$5*MAX(BM723*DCF!J$28,0)-MAX(BM723-BL723,0)/Inputs!$B$17)*DCF!J$6</f>
        <v>20597.7422650261</v>
      </c>
      <c r="CU723" s="15">
        <f ca="1">(BN723*DCF!K$28-DCF!K$5*MAX(BN723*DCF!K$28,0)-MAX(BN723-BM723,0)/Inputs!$B$17)*DCF!K$6</f>
        <v>24480.933157637966</v>
      </c>
      <c r="CV723" s="15">
        <f ca="1">(BO723*DCF!L$28-DCF!L$5*MAX(BO723*DCF!L$28,0)-MAX(BO723-BN723,0)/Inputs!$B$17)*DCF!L$6</f>
        <v>25436.299888546866</v>
      </c>
      <c r="CW723" s="15">
        <f ca="1">(BP723*DCF!M$28-DCF!M$5*MAX(BP723*DCF!M$28,0)-MAX(BP723-BO723,0)/Inputs!$B$17)*DCF!M$6</f>
        <v>27569.678761234154</v>
      </c>
      <c r="CX723" s="15">
        <f ca="1">(BQ723*DCF!C$46-DCF!C$5*MAX(BQ723*DCF!C$46,0)-MAX(BQ723-Inputs!$B$20,0)/Inputs!$B$24)*DCF!C$6</f>
        <v>-2540.6988905649428</v>
      </c>
      <c r="CY723" s="15">
        <f ca="1">(BR723*DCF!D$46-DCF!D$5*MAX(BR723*DCF!D$46,0)-MAX(BR723-BQ723,0)/Inputs!$B$24)*DCF!D$6</f>
        <v>-3318.7445628237224</v>
      </c>
      <c r="CZ723" s="15">
        <f ca="1">(BS723*DCF!E$46-DCF!E$5*MAX(BS723*DCF!E$46,0)-MAX(BS723-BR723,0)/Inputs!$B$24)*DCF!E$6</f>
        <v>-3971.6254008970423</v>
      </c>
      <c r="DA723" s="15">
        <f ca="1">(BT723*DCF!F$46-DCF!F$5*MAX(BT723*DCF!F$46,0)-MAX(BT723-BS723,0)/Inputs!$B$24)*DCF!F$6</f>
        <v>-5347.5632702437388</v>
      </c>
      <c r="DB723" s="15">
        <f ca="1">(BU723*DCF!G$46-DCF!G$5*MAX(BU723*DCF!G$46,0)-MAX(BU723-BT723,0)/Inputs!$B$24)*DCF!G$6</f>
        <v>-9449.3342334858535</v>
      </c>
      <c r="DC723" s="15">
        <f ca="1">(BV723*DCF!H$46-DCF!H$5*MAX(BV723*DCF!H$46,0)-MAX(BV723-BU723,0)/Inputs!$B$24)*DCF!H$6</f>
        <v>-14079.341354371545</v>
      </c>
      <c r="DD723" s="15">
        <f ca="1">(BW723*DCF!I$46-DCF!I$5*MAX(BW723*DCF!I$46,0)-MAX(BW723-BV723,0)/Inputs!$B$24)*DCF!I$6</f>
        <v>-5844.1121295888615</v>
      </c>
      <c r="DE723" s="15">
        <f ca="1">(BX723*DCF!J$46-DCF!J$5*MAX(BX723*DCF!J$46,0)-MAX(BX723-BW723,0)/Inputs!$B$24)*DCF!J$6</f>
        <v>-2533.0142514636004</v>
      </c>
      <c r="DF723" s="15">
        <f ca="1">(BY723*DCF!K$46-DCF!K$5*MAX(BY723*DCF!K$46,0)-MAX(BY723-BX723,0)/Inputs!$B$24)*DCF!K$6</f>
        <v>-202.66390469443297</v>
      </c>
      <c r="DG723" s="15">
        <f ca="1">(BZ723*DCF!L$46-DCF!L$5*MAX(BZ723*DCF!L$46,0)-MAX(BZ723-BY723,0)/Inputs!$B$24)*DCF!L$6</f>
        <v>12873.901132757825</v>
      </c>
      <c r="DH723" s="15">
        <f ca="1">(CA723*DCF!M$46-DCF!M$5*MAX(CA723*DCF!M$46,0)-MAX(CA723-BZ723,0)/Inputs!$B$24)*DCF!M$6</f>
        <v>8752.8445900628994</v>
      </c>
      <c r="DI723" s="15">
        <f ca="1">SUM(CB723:CL723)+BE723*DCF!M$10*(1+Inputs!$B$30)*(1-Inputs!$B$33)*(1-Inputs!$B$30/Inputs!$B$31)/(Inputs!$B$29-Inputs!$B$30)*DCF!M$6</f>
        <v>168308.4438034147</v>
      </c>
      <c r="DJ723" s="15">
        <f ca="1">SUM(CM723:CW723)+BP723*DCF!M$28*(1+Inputs!$B$30)*(1-Inputs!$B$33)*(1-Inputs!$B$30/Inputs!$B$31)/(Inputs!$B$29-Inputs!$B$30)*DCF!M$6</f>
        <v>746461.45539108384</v>
      </c>
      <c r="DK723" s="15">
        <f ca="1">SUM(CX723:DH723)+CA723*DCF!M$46*(1+Inputs!$B$30)*(1-Inputs!$B$33)*(1-Inputs!$B$30/Inputs!$B$31)/(Inputs!$B$29-Inputs!$B$30)*DCF!M$6</f>
        <v>407859.05518999021</v>
      </c>
      <c r="DM723" s="15">
        <f ca="1">DI723+DJ723+DK723+Inputs!$B$34+Inputs!$B$36-Inputs!$B$35</f>
        <v>1399479.9543844888</v>
      </c>
    </row>
    <row r="724" spans="1:117" x14ac:dyDescent="0.75">
      <c r="A724" s="11">
        <v>711</v>
      </c>
      <c r="C724" s="24">
        <f t="shared" ref="C724:M733" ca="1" si="431">_xlfn.NORM.S.INV(RAND())</f>
        <v>0.9124888007533356</v>
      </c>
      <c r="D724" s="24">
        <f t="shared" ca="1" si="431"/>
        <v>0.5491030243249142</v>
      </c>
      <c r="E724" s="24">
        <f t="shared" ca="1" si="431"/>
        <v>0.67001186223231934</v>
      </c>
      <c r="F724" s="24">
        <f t="shared" ca="1" si="431"/>
        <v>0.4013237949918555</v>
      </c>
      <c r="G724" s="24">
        <f t="shared" ca="1" si="431"/>
        <v>0.50400592722926341</v>
      </c>
      <c r="H724" s="24">
        <f t="shared" ca="1" si="431"/>
        <v>-0.96745072894983875</v>
      </c>
      <c r="I724" s="24">
        <f t="shared" ca="1" si="431"/>
        <v>-1.2271674104799832</v>
      </c>
      <c r="J724" s="24">
        <f t="shared" ca="1" si="431"/>
        <v>-0.81726657490610932</v>
      </c>
      <c r="K724" s="24">
        <f t="shared" ca="1" si="431"/>
        <v>-1.1371228961043429E-2</v>
      </c>
      <c r="L724" s="24">
        <f t="shared" ca="1" si="431"/>
        <v>-3.4951086716212602E-2</v>
      </c>
      <c r="M724" s="24">
        <f t="shared" ca="1" si="431"/>
        <v>0.42016788860518023</v>
      </c>
      <c r="N724" s="24">
        <f ca="1">SQRT(Inputs!$B$38)*C724+SQRT(1-Inputs!$B$38)*_xlfn.NORM.S.INV(RAND())</f>
        <v>0.464143739838485</v>
      </c>
      <c r="O724" s="24">
        <f ca="1">SQRT(Inputs!$B$38)*D724+SQRT(1-Inputs!$B$38)*_xlfn.NORM.S.INV(RAND())</f>
        <v>0.92833902959784664</v>
      </c>
      <c r="P724" s="24">
        <f ca="1">SQRT(Inputs!$B$38)*E724+SQRT(1-Inputs!$B$38)*_xlfn.NORM.S.INV(RAND())</f>
        <v>0.71410105123265089</v>
      </c>
      <c r="Q724" s="24">
        <f ca="1">SQRT(Inputs!$B$38)*F724+SQRT(1-Inputs!$B$38)*_xlfn.NORM.S.INV(RAND())</f>
        <v>8.3593954073638399E-2</v>
      </c>
      <c r="R724" s="24">
        <f ca="1">SQRT(Inputs!$B$38)*G724+SQRT(1-Inputs!$B$38)*_xlfn.NORM.S.INV(RAND())</f>
        <v>1.3572379237232302</v>
      </c>
      <c r="S724" s="24">
        <f ca="1">SQRT(Inputs!$B$38)*H724+SQRT(1-Inputs!$B$38)*_xlfn.NORM.S.INV(RAND())</f>
        <v>-0.10971613735359936</v>
      </c>
      <c r="T724" s="24">
        <f ca="1">SQRT(Inputs!$B$38)*I724+SQRT(1-Inputs!$B$38)*_xlfn.NORM.S.INV(RAND())</f>
        <v>-1.5658848649803008</v>
      </c>
      <c r="U724" s="24">
        <f ca="1">SQRT(Inputs!$B$38)*J724+SQRT(1-Inputs!$B$38)*_xlfn.NORM.S.INV(RAND())</f>
        <v>0.9395571239412106</v>
      </c>
      <c r="V724" s="24">
        <f ca="1">SQRT(Inputs!$B$38)*K724+SQRT(1-Inputs!$B$38)*_xlfn.NORM.S.INV(RAND())</f>
        <v>-1.5550845925727075</v>
      </c>
      <c r="W724" s="24">
        <f ca="1">SQRT(Inputs!$B$38)*L724+SQRT(1-Inputs!$B$38)*_xlfn.NORM.S.INV(RAND())</f>
        <v>1.6358502460043092</v>
      </c>
      <c r="X724" s="24">
        <f ca="1">SQRT(Inputs!$B$38)*M724+SQRT(1-Inputs!$B$38)*_xlfn.NORM.S.INV(RAND())</f>
        <v>-2.7210583920533216E-2</v>
      </c>
      <c r="Y724" s="24">
        <f ca="1">SQRT(Inputs!$B$38)*C724+SQRT(1-Inputs!$B$38)*_xlfn.NORM.S.INV(RAND())</f>
        <v>-0.57247054251339269</v>
      </c>
      <c r="Z724" s="24">
        <f ca="1">SQRT(Inputs!$B$38)*D724+SQRT(1-Inputs!$B$38)*_xlfn.NORM.S.INV(RAND())</f>
        <v>2.0296038862159578</v>
      </c>
      <c r="AA724" s="24">
        <f ca="1">SQRT(Inputs!$B$38)*E724+SQRT(1-Inputs!$B$38)*_xlfn.NORM.S.INV(RAND())</f>
        <v>1.3062414409312511</v>
      </c>
      <c r="AB724" s="24">
        <f ca="1">SQRT(Inputs!$B$38)*F724+SQRT(1-Inputs!$B$38)*_xlfn.NORM.S.INV(RAND())</f>
        <v>0.96365870312392554</v>
      </c>
      <c r="AC724" s="24">
        <f ca="1">SQRT(Inputs!$B$38)*G724+SQRT(1-Inputs!$B$38)*_xlfn.NORM.S.INV(RAND())</f>
        <v>0.17729769190623679</v>
      </c>
      <c r="AD724" s="24">
        <f ca="1">SQRT(Inputs!$B$38)*H724+SQRT(1-Inputs!$B$38)*_xlfn.NORM.S.INV(RAND())</f>
        <v>-0.12605772564801998</v>
      </c>
      <c r="AE724" s="24">
        <f ca="1">SQRT(Inputs!$B$38)*I724+SQRT(1-Inputs!$B$38)*_xlfn.NORM.S.INV(RAND())</f>
        <v>0.54010351833117909</v>
      </c>
      <c r="AF724" s="24">
        <f ca="1">SQRT(Inputs!$B$38)*J724+SQRT(1-Inputs!$B$38)*_xlfn.NORM.S.INV(RAND())</f>
        <v>0.86830894203460263</v>
      </c>
      <c r="AG724" s="24">
        <f ca="1">SQRT(Inputs!$B$38)*K724+SQRT(1-Inputs!$B$38)*_xlfn.NORM.S.INV(RAND())</f>
        <v>0.47280940386502862</v>
      </c>
      <c r="AH724" s="24">
        <f ca="1">SQRT(Inputs!$B$38)*L724+SQRT(1-Inputs!$B$38)*_xlfn.NORM.S.INV(RAND())</f>
        <v>-0.4366342677037981</v>
      </c>
      <c r="AI724" s="24">
        <f ca="1">SQRT(Inputs!$B$38)*M724+SQRT(1-Inputs!$B$38)*_xlfn.NORM.S.INV(RAND())</f>
        <v>-1.1021863623105057</v>
      </c>
      <c r="AJ724" s="24">
        <f ca="1">SQRT(Inputs!$B$38)*C724+SQRT(1-Inputs!$B$38)*_xlfn.NORM.S.INV(RAND())</f>
        <v>0.98283721178182004</v>
      </c>
      <c r="AK724" s="24">
        <f ca="1">SQRT(Inputs!$B$38)*D724+SQRT(1-Inputs!$B$38)*_xlfn.NORM.S.INV(RAND())</f>
        <v>-0.12734287819012091</v>
      </c>
      <c r="AL724" s="24">
        <f ca="1">SQRT(Inputs!$B$38)*E724+SQRT(1-Inputs!$B$38)*_xlfn.NORM.S.INV(RAND())</f>
        <v>-0.48529550588624265</v>
      </c>
      <c r="AM724" s="24">
        <f ca="1">SQRT(Inputs!$B$38)*F724+SQRT(1-Inputs!$B$38)*_xlfn.NORM.S.INV(RAND())</f>
        <v>1.0302173777126269</v>
      </c>
      <c r="AN724" s="24">
        <f ca="1">SQRT(Inputs!$B$38)*G724+SQRT(1-Inputs!$B$38)*_xlfn.NORM.S.INV(RAND())</f>
        <v>-0.83765140068462318</v>
      </c>
      <c r="AO724" s="24">
        <f ca="1">SQRT(Inputs!$B$38)*H724+SQRT(1-Inputs!$B$38)*_xlfn.NORM.S.INV(RAND())</f>
        <v>-0.16943134458578435</v>
      </c>
      <c r="AP724" s="24">
        <f ca="1">SQRT(Inputs!$B$38)*I724+SQRT(1-Inputs!$B$38)*_xlfn.NORM.S.INV(RAND())</f>
        <v>-1.9970341871361288</v>
      </c>
      <c r="AQ724" s="24">
        <f ca="1">SQRT(Inputs!$B$38)*J724+SQRT(1-Inputs!$B$38)*_xlfn.NORM.S.INV(RAND())</f>
        <v>0.27224493780903408</v>
      </c>
      <c r="AR724" s="24">
        <f ca="1">SQRT(Inputs!$B$38)*K724+SQRT(1-Inputs!$B$38)*_xlfn.NORM.S.INV(RAND())</f>
        <v>0.65846149164860113</v>
      </c>
      <c r="AS724" s="24">
        <f ca="1">SQRT(Inputs!$B$38)*L724+SQRT(1-Inputs!$B$38)*_xlfn.NORM.S.INV(RAND())</f>
        <v>-0.20576007100851201</v>
      </c>
      <c r="AT724" s="24">
        <f ca="1">SQRT(Inputs!$B$38)*M724+SQRT(1-Inputs!$B$38)*_xlfn.NORM.S.INV(RAND())</f>
        <v>-0.20410506398593503</v>
      </c>
      <c r="AU724" s="15">
        <f ca="1">Inputs!$B$6*EXP($B$8-0.5*C$5^2+C$5*N724)</f>
        <v>5349.4273177035648</v>
      </c>
      <c r="AV724" s="15">
        <f t="shared" ca="1" si="401"/>
        <v>7463.8244380617243</v>
      </c>
      <c r="AW724" s="15">
        <f t="shared" ca="1" si="402"/>
        <v>10020.994535291471</v>
      </c>
      <c r="AX724" s="15">
        <f t="shared" ca="1" si="403"/>
        <v>12363.071857586196</v>
      </c>
      <c r="AY724" s="15">
        <f t="shared" ca="1" si="404"/>
        <v>17704.084138073678</v>
      </c>
      <c r="AZ724" s="15">
        <f t="shared" ca="1" si="405"/>
        <v>21392.543383600099</v>
      </c>
      <c r="BA724" s="15">
        <f t="shared" ca="1" si="406"/>
        <v>22221.77463920935</v>
      </c>
      <c r="BB724" s="15">
        <f t="shared" ca="1" si="407"/>
        <v>29891.664216088469</v>
      </c>
      <c r="BC724" s="15">
        <f t="shared" ca="1" si="408"/>
        <v>31506.71152068771</v>
      </c>
      <c r="BD724" s="15">
        <f t="shared" ca="1" si="409"/>
        <v>44980.328925422495</v>
      </c>
      <c r="BE724" s="15">
        <f t="shared" ca="1" si="410"/>
        <v>54981.193243481044</v>
      </c>
      <c r="BF724" s="15">
        <f ca="1">Inputs!$B$13*EXP($B$9-0.5*C$6^2+C$6*Y724)</f>
        <v>12347.121874625165</v>
      </c>
      <c r="BG724" s="15">
        <f t="shared" ca="1" si="411"/>
        <v>21703.100727984005</v>
      </c>
      <c r="BH724" s="15">
        <f t="shared" ca="1" si="412"/>
        <v>32931.948946543867</v>
      </c>
      <c r="BI724" s="15">
        <f t="shared" ca="1" si="413"/>
        <v>46759.441413947003</v>
      </c>
      <c r="BJ724" s="15">
        <f t="shared" ca="1" si="414"/>
        <v>58807.921510770939</v>
      </c>
      <c r="BK724" s="15">
        <f t="shared" ca="1" si="415"/>
        <v>70947.475520983397</v>
      </c>
      <c r="BL724" s="15">
        <f t="shared" ca="1" si="416"/>
        <v>93468.86591266295</v>
      </c>
      <c r="BM724" s="15">
        <f t="shared" ca="1" si="417"/>
        <v>127979.83878561841</v>
      </c>
      <c r="BN724" s="15">
        <f t="shared" ca="1" si="418"/>
        <v>166574.82717568974</v>
      </c>
      <c r="BO724" s="15">
        <f t="shared" ca="1" si="419"/>
        <v>194810.42909237376</v>
      </c>
      <c r="BP724" s="15">
        <f t="shared" ca="1" si="420"/>
        <v>211627.53949319519</v>
      </c>
      <c r="BQ724" s="15">
        <f ca="1">Inputs!$B$20*EXP($B$10-0.5*C$7^2+C$7*AJ724)</f>
        <v>6078.5656243694184</v>
      </c>
      <c r="BR724" s="15">
        <f t="shared" ca="1" si="421"/>
        <v>7920.9307424724466</v>
      </c>
      <c r="BS724" s="15">
        <f t="shared" ca="1" si="422"/>
        <v>9435.6751170248517</v>
      </c>
      <c r="BT724" s="15">
        <f t="shared" ca="1" si="423"/>
        <v>17046.721746006486</v>
      </c>
      <c r="BU724" s="15">
        <f t="shared" ca="1" si="424"/>
        <v>19290.386511945115</v>
      </c>
      <c r="BV724" s="15">
        <f t="shared" ca="1" si="425"/>
        <v>25833.305189685711</v>
      </c>
      <c r="BW724" s="15">
        <f t="shared" ca="1" si="426"/>
        <v>23622.653320829861</v>
      </c>
      <c r="BX724" s="15">
        <f t="shared" ca="1" si="427"/>
        <v>34893.45644147745</v>
      </c>
      <c r="BY724" s="15">
        <f t="shared" ca="1" si="428"/>
        <v>55455.824826275595</v>
      </c>
      <c r="BZ724" s="15">
        <f t="shared" ca="1" si="429"/>
        <v>74923.958179898371</v>
      </c>
      <c r="CA724" s="15">
        <f t="shared" ca="1" si="430"/>
        <v>101496.60425558995</v>
      </c>
      <c r="CB724" s="15">
        <f ca="1">(AU724*DCF!C$10-DCF!C$5*MAX(AU724*DCF!C$10,0)-MAX(AU724-Inputs!$B$6,0)/Inputs!$B$10)*DCF!C$6</f>
        <v>1040.3135848687666</v>
      </c>
      <c r="CC724" s="15">
        <f ca="1">(AV724*DCF!D$10-DCF!D$5*MAX(AV724*DCF!D$10,0)-MAX(AV724-AU724,0)/Inputs!$B$10)*DCF!D$6</f>
        <v>1303.7162409312341</v>
      </c>
      <c r="CD724" s="15">
        <f ca="1">(AW724*DCF!E$10-DCF!E$5*MAX(AW724*DCF!E$10,0)-MAX(AW724-AV724,0)/Inputs!$B$10)*DCF!E$6</f>
        <v>1737.707514792316</v>
      </c>
      <c r="CE724" s="15">
        <f ca="1">(AX724*DCF!F$10-DCF!F$5*MAX(AX724*DCF!F$10,0)-MAX(AX724-AW724,0)/Inputs!$B$10)*DCF!F$6</f>
        <v>2211.5106598281704</v>
      </c>
      <c r="CF724" s="15">
        <f ca="1">(AY724*DCF!G$10-DCF!G$5*MAX(AY724*DCF!G$10,0)-MAX(AY724-AX724,0)/Inputs!$B$10)*DCF!G$6</f>
        <v>2621.1119529678494</v>
      </c>
      <c r="CG724" s="15">
        <f ca="1">(AZ724*DCF!H$10-DCF!H$5*MAX(AZ724*DCF!H$10,0)-MAX(AZ724-AY724,0)/Inputs!$B$10)*DCF!H$6</f>
        <v>3498.4255789923718</v>
      </c>
      <c r="CH724" s="15">
        <f ca="1">(BA724*DCF!I$10-DCF!I$5*MAX(BA724*DCF!I$10,0)-MAX(BA724-AZ724,0)/Inputs!$B$10)*DCF!I$6</f>
        <v>3923.0845942131227</v>
      </c>
      <c r="CI724" s="15">
        <f ca="1">(BB724*DCF!J$10-DCF!J$5*MAX(BB724*DCF!J$10,0)-MAX(BB724-BA724,0)/Inputs!$B$10)*DCF!J$6</f>
        <v>3967.2335620962863</v>
      </c>
      <c r="CJ724" s="15">
        <f ca="1">(BC724*DCF!K$10-DCF!K$5*MAX(BC724*DCF!K$10,0)-MAX(BC724-BB724,0)/Inputs!$B$10)*DCF!K$6</f>
        <v>4845.9925170280658</v>
      </c>
      <c r="CK724" s="15">
        <f ca="1">(BD724*DCF!L$10-DCF!L$5*MAX(BD724*DCF!L$10,0)-MAX(BD724-BC724,0)/Inputs!$B$10)*DCF!L$6</f>
        <v>5041.5320591000855</v>
      </c>
      <c r="CL724" s="15">
        <f ca="1">(BE724*DCF!M$10-DCF!M$5*MAX(BE724*DCF!M$10,0)-MAX(BE724-BD724,0)/Inputs!$B$10)*DCF!M$6</f>
        <v>6563.8473948687633</v>
      </c>
      <c r="CM724" s="15">
        <f ca="1">(BF724*DCF!C$28-DCF!C$5*MAX(BF724*DCF!C$28,0)-MAX(BF724-Inputs!$B$13,0)/Inputs!$B$17)*DCF!C$6</f>
        <v>3546.5234686368763</v>
      </c>
      <c r="CN724" s="15">
        <f ca="1">(BG724*DCF!D$28-DCF!D$5*MAX(BG724*DCF!D$28,0)-MAX(BG724-BF724,0)/Inputs!$B$17)*DCF!D$6</f>
        <v>4396.0044630647481</v>
      </c>
      <c r="CO724" s="15">
        <f ca="1">(BH724*DCF!E$28-DCF!E$5*MAX(BH724*DCF!E$28,0)-MAX(BH724-BG724,0)/Inputs!$B$17)*DCF!E$6</f>
        <v>7113.8629213204576</v>
      </c>
      <c r="CP724" s="15">
        <f ca="1">(BI724*DCF!F$28-DCF!F$5*MAX(BI724*DCF!F$28,0)-MAX(BI724-BH724,0)/Inputs!$B$17)*DCF!F$6</f>
        <v>10176.443095989162</v>
      </c>
      <c r="CQ724" s="15">
        <f ca="1">(BJ724*DCF!G$28-DCF!G$5*MAX(BJ724*DCF!G$28,0)-MAX(BJ724-BI724,0)/Inputs!$B$17)*DCF!G$6</f>
        <v>13231.726082548686</v>
      </c>
      <c r="CR724" s="15">
        <f ca="1">(BK724*DCF!H$28-DCF!H$5*MAX(BK724*DCF!H$28,0)-MAX(BK724-BJ724,0)/Inputs!$B$17)*DCF!H$6</f>
        <v>15659.947426356093</v>
      </c>
      <c r="CS724" s="15">
        <f ca="1">(BL724*DCF!I$28-DCF!I$5*MAX(BL724*DCF!I$28,0)-MAX(BL724-BK724,0)/Inputs!$B$17)*DCF!I$6</f>
        <v>18746.977728861642</v>
      </c>
      <c r="CT724" s="15">
        <f ca="1">(BM724*DCF!J$28-DCF!J$5*MAX(BM724*DCF!J$28,0)-MAX(BM724-BL724,0)/Inputs!$B$17)*DCF!J$6</f>
        <v>23974.255389205613</v>
      </c>
      <c r="CU724" s="15">
        <f ca="1">(BN724*DCF!K$28-DCF!K$5*MAX(BN724*DCF!K$28,0)-MAX(BN724-BM724,0)/Inputs!$B$17)*DCF!K$6</f>
        <v>30450.438544325691</v>
      </c>
      <c r="CV724" s="15">
        <f ca="1">(BO724*DCF!L$28-DCF!L$5*MAX(BO724*DCF!L$28,0)-MAX(BO724-BN724,0)/Inputs!$B$17)*DCF!L$6</f>
        <v>35673.864210871208</v>
      </c>
      <c r="CW724" s="15">
        <f ca="1">(BP724*DCF!M$28-DCF!M$5*MAX(BP724*DCF!M$28,0)-MAX(BP724-BO724,0)/Inputs!$B$17)*DCF!M$6</f>
        <v>38059.983444768062</v>
      </c>
      <c r="CX724" s="15">
        <f ca="1">(BQ724*DCF!C$46-DCF!C$5*MAX(BQ724*DCF!C$46,0)-MAX(BQ724-Inputs!$B$20,0)/Inputs!$B$24)*DCF!C$6</f>
        <v>-2732.9553979464795</v>
      </c>
      <c r="CY724" s="15">
        <f ca="1">(BR724*DCF!D$46-DCF!D$5*MAX(BR724*DCF!D$46,0)-MAX(BR724-BQ724,0)/Inputs!$B$24)*DCF!D$6</f>
        <v>-2138.0400621229005</v>
      </c>
      <c r="CZ724" s="15">
        <f ca="1">(BS724*DCF!E$46-DCF!E$5*MAX(BS724*DCF!E$46,0)-MAX(BS724-BR724,0)/Inputs!$B$24)*DCF!E$6</f>
        <v>-1712.8555435266433</v>
      </c>
      <c r="DA724" s="15">
        <f ca="1">(BT724*DCF!F$46-DCF!F$5*MAX(BT724*DCF!F$46,0)-MAX(BT724-BS724,0)/Inputs!$B$24)*DCF!F$6</f>
        <v>-4012.8727362907348</v>
      </c>
      <c r="DB724" s="15">
        <f ca="1">(BU724*DCF!G$46-DCF!G$5*MAX(BU724*DCF!G$46,0)-MAX(BU724-BT724,0)/Inputs!$B$24)*DCF!G$6</f>
        <v>-1403.6149869705348</v>
      </c>
      <c r="DC724" s="15">
        <f ca="1">(BV724*DCF!H$46-DCF!H$5*MAX(BV724*DCF!H$46,0)-MAX(BV724-BU724,0)/Inputs!$B$24)*DCF!H$6</f>
        <v>-2033.1718899800248</v>
      </c>
      <c r="DD724" s="15">
        <f ca="1">(BW724*DCF!I$46-DCF!I$5*MAX(BW724*DCF!I$46,0)-MAX(BW724-BV724,0)/Inputs!$B$24)*DCF!I$6</f>
        <v>545.57433392642452</v>
      </c>
      <c r="DE724" s="15">
        <f ca="1">(BX724*DCF!J$46-DCF!J$5*MAX(BX724*DCF!J$46,0)-MAX(BX724-BW724,0)/Inputs!$B$24)*DCF!J$6</f>
        <v>-1525.1488713301833</v>
      </c>
      <c r="DF724" s="15">
        <f ca="1">(BY724*DCF!K$46-DCF!K$5*MAX(BY724*DCF!K$46,0)-MAX(BY724-BX724,0)/Inputs!$B$24)*DCF!K$6</f>
        <v>-1869.4108980261105</v>
      </c>
      <c r="DG724" s="15">
        <f ca="1">(BZ724*DCF!L$46-DCF!L$5*MAX(BZ724*DCF!L$46,0)-MAX(BZ724-BY724,0)/Inputs!$B$24)*DCF!L$6</f>
        <v>773.44375040913587</v>
      </c>
      <c r="DH724" s="15">
        <f ca="1">(CA724*DCF!M$46-DCF!M$5*MAX(CA724*DCF!M$46,0)-MAX(CA724-BZ724,0)/Inputs!$B$24)*DCF!M$6</f>
        <v>2401.7589707094962</v>
      </c>
      <c r="DI724" s="15">
        <f ca="1">SUM(CB724:CL724)+BE724*DCF!M$10*(1+Inputs!$B$30)*(1-Inputs!$B$33)*(1-Inputs!$B$30/Inputs!$B$31)/(Inputs!$B$29-Inputs!$B$30)*DCF!M$6</f>
        <v>189767.86350730754</v>
      </c>
      <c r="DJ724" s="15">
        <f ca="1">SUM(CM724:CW724)+BP724*DCF!M$28*(1+Inputs!$B$30)*(1-Inputs!$B$33)*(1-Inputs!$B$30/Inputs!$B$31)/(Inputs!$B$29-Inputs!$B$30)*DCF!M$6</f>
        <v>986313.01463469386</v>
      </c>
      <c r="DK724" s="15">
        <f ca="1">SUM(CX724:DH724)+CA724*DCF!M$46*(1+Inputs!$B$30)*(1-Inputs!$B$33)*(1-Inputs!$B$30/Inputs!$B$31)/(Inputs!$B$29-Inputs!$B$30)*DCF!M$6</f>
        <v>143218.47988938022</v>
      </c>
      <c r="DM724" s="15">
        <f ca="1">DI724+DJ724+DK724+Inputs!$B$34+Inputs!$B$36-Inputs!$B$35</f>
        <v>1396150.3580313816</v>
      </c>
    </row>
    <row r="725" spans="1:117" x14ac:dyDescent="0.75">
      <c r="A725" s="11">
        <v>712</v>
      </c>
      <c r="C725" s="24">
        <f t="shared" ca="1" si="431"/>
        <v>0.38137644701617385</v>
      </c>
      <c r="D725" s="24">
        <f t="shared" ca="1" si="431"/>
        <v>9.1317415069414154E-2</v>
      </c>
      <c r="E725" s="24">
        <f t="shared" ca="1" si="431"/>
        <v>-0.32249251951422914</v>
      </c>
      <c r="F725" s="24">
        <f t="shared" ca="1" si="431"/>
        <v>-0.70244884784223993</v>
      </c>
      <c r="G725" s="24">
        <f t="shared" ca="1" si="431"/>
        <v>0.58937457055091091</v>
      </c>
      <c r="H725" s="24">
        <f t="shared" ca="1" si="431"/>
        <v>-1.1612834166334873</v>
      </c>
      <c r="I725" s="24">
        <f t="shared" ca="1" si="431"/>
        <v>-0.82272767620994336</v>
      </c>
      <c r="J725" s="24">
        <f t="shared" ca="1" si="431"/>
        <v>3.7325095486429476E-2</v>
      </c>
      <c r="K725" s="24">
        <f t="shared" ca="1" si="431"/>
        <v>-6.0384096334082975E-2</v>
      </c>
      <c r="L725" s="24">
        <f t="shared" ca="1" si="431"/>
        <v>0.44820014692472554</v>
      </c>
      <c r="M725" s="24">
        <f t="shared" ca="1" si="431"/>
        <v>-1.1079885145413595</v>
      </c>
      <c r="N725" s="24">
        <f ca="1">SQRT(Inputs!$B$38)*C725+SQRT(1-Inputs!$B$38)*_xlfn.NORM.S.INV(RAND())</f>
        <v>-1.0561636137808013</v>
      </c>
      <c r="O725" s="24">
        <f ca="1">SQRT(Inputs!$B$38)*D725+SQRT(1-Inputs!$B$38)*_xlfn.NORM.S.INV(RAND())</f>
        <v>-0.83864492450927008</v>
      </c>
      <c r="P725" s="24">
        <f ca="1">SQRT(Inputs!$B$38)*E725+SQRT(1-Inputs!$B$38)*_xlfn.NORM.S.INV(RAND())</f>
        <v>0.81788468543736181</v>
      </c>
      <c r="Q725" s="24">
        <f ca="1">SQRT(Inputs!$B$38)*F725+SQRT(1-Inputs!$B$38)*_xlfn.NORM.S.INV(RAND())</f>
        <v>-0.52428586545127009</v>
      </c>
      <c r="R725" s="24">
        <f ca="1">SQRT(Inputs!$B$38)*G725+SQRT(1-Inputs!$B$38)*_xlfn.NORM.S.INV(RAND())</f>
        <v>1.6212591560386851</v>
      </c>
      <c r="S725" s="24">
        <f ca="1">SQRT(Inputs!$B$38)*H725+SQRT(1-Inputs!$B$38)*_xlfn.NORM.S.INV(RAND())</f>
        <v>-1.3994970074880464</v>
      </c>
      <c r="T725" s="24">
        <f ca="1">SQRT(Inputs!$B$38)*I725+SQRT(1-Inputs!$B$38)*_xlfn.NORM.S.INV(RAND())</f>
        <v>-0.5775325618253615</v>
      </c>
      <c r="U725" s="24">
        <f ca="1">SQRT(Inputs!$B$38)*J725+SQRT(1-Inputs!$B$38)*_xlfn.NORM.S.INV(RAND())</f>
        <v>0.20635547174390742</v>
      </c>
      <c r="V725" s="24">
        <f ca="1">SQRT(Inputs!$B$38)*K725+SQRT(1-Inputs!$B$38)*_xlfn.NORM.S.INV(RAND())</f>
        <v>-0.59614828572359013</v>
      </c>
      <c r="W725" s="24">
        <f ca="1">SQRT(Inputs!$B$38)*L725+SQRT(1-Inputs!$B$38)*_xlfn.NORM.S.INV(RAND())</f>
        <v>0.66817425115861095</v>
      </c>
      <c r="X725" s="24">
        <f ca="1">SQRT(Inputs!$B$38)*M725+SQRT(1-Inputs!$B$38)*_xlfn.NORM.S.INV(RAND())</f>
        <v>-1.3693480961730153</v>
      </c>
      <c r="Y725" s="24">
        <f ca="1">SQRT(Inputs!$B$38)*C725+SQRT(1-Inputs!$B$38)*_xlfn.NORM.S.INV(RAND())</f>
        <v>0.16602509051019407</v>
      </c>
      <c r="Z725" s="24">
        <f ca="1">SQRT(Inputs!$B$38)*D725+SQRT(1-Inputs!$B$38)*_xlfn.NORM.S.INV(RAND())</f>
        <v>1.2196204569890634</v>
      </c>
      <c r="AA725" s="24">
        <f ca="1">SQRT(Inputs!$B$38)*E725+SQRT(1-Inputs!$B$38)*_xlfn.NORM.S.INV(RAND())</f>
        <v>-0.19049552351210775</v>
      </c>
      <c r="AB725" s="24">
        <f ca="1">SQRT(Inputs!$B$38)*F725+SQRT(1-Inputs!$B$38)*_xlfn.NORM.S.INV(RAND())</f>
        <v>-1.557556200839233</v>
      </c>
      <c r="AC725" s="24">
        <f ca="1">SQRT(Inputs!$B$38)*G725+SQRT(1-Inputs!$B$38)*_xlfn.NORM.S.INV(RAND())</f>
        <v>-1.4708273085509258</v>
      </c>
      <c r="AD725" s="24">
        <f ca="1">SQRT(Inputs!$B$38)*H725+SQRT(1-Inputs!$B$38)*_xlfn.NORM.S.INV(RAND())</f>
        <v>-0.29778662119704163</v>
      </c>
      <c r="AE725" s="24">
        <f ca="1">SQRT(Inputs!$B$38)*I725+SQRT(1-Inputs!$B$38)*_xlfn.NORM.S.INV(RAND())</f>
        <v>0.10223696745254013</v>
      </c>
      <c r="AF725" s="24">
        <f ca="1">SQRT(Inputs!$B$38)*J725+SQRT(1-Inputs!$B$38)*_xlfn.NORM.S.INV(RAND())</f>
        <v>0.65262860528298527</v>
      </c>
      <c r="AG725" s="24">
        <f ca="1">SQRT(Inputs!$B$38)*K725+SQRT(1-Inputs!$B$38)*_xlfn.NORM.S.INV(RAND())</f>
        <v>1.9418983309468398</v>
      </c>
      <c r="AH725" s="24">
        <f ca="1">SQRT(Inputs!$B$38)*L725+SQRT(1-Inputs!$B$38)*_xlfn.NORM.S.INV(RAND())</f>
        <v>0.61060870106041021</v>
      </c>
      <c r="AI725" s="24">
        <f ca="1">SQRT(Inputs!$B$38)*M725+SQRT(1-Inputs!$B$38)*_xlfn.NORM.S.INV(RAND())</f>
        <v>0.3191659784515718</v>
      </c>
      <c r="AJ725" s="24">
        <f ca="1">SQRT(Inputs!$B$38)*C725+SQRT(1-Inputs!$B$38)*_xlfn.NORM.S.INV(RAND())</f>
        <v>-8.2936776691221376E-2</v>
      </c>
      <c r="AK725" s="24">
        <f ca="1">SQRT(Inputs!$B$38)*D725+SQRT(1-Inputs!$B$38)*_xlfn.NORM.S.INV(RAND())</f>
        <v>1.8471400094692074</v>
      </c>
      <c r="AL725" s="24">
        <f ca="1">SQRT(Inputs!$B$38)*E725+SQRT(1-Inputs!$B$38)*_xlfn.NORM.S.INV(RAND())</f>
        <v>0.96935396835871124</v>
      </c>
      <c r="AM725" s="24">
        <f ca="1">SQRT(Inputs!$B$38)*F725+SQRT(1-Inputs!$B$38)*_xlfn.NORM.S.INV(RAND())</f>
        <v>0.3348834311018033</v>
      </c>
      <c r="AN725" s="24">
        <f ca="1">SQRT(Inputs!$B$38)*G725+SQRT(1-Inputs!$B$38)*_xlfn.NORM.S.INV(RAND())</f>
        <v>1.2626642623539035</v>
      </c>
      <c r="AO725" s="24">
        <f ca="1">SQRT(Inputs!$B$38)*H725+SQRT(1-Inputs!$B$38)*_xlfn.NORM.S.INV(RAND())</f>
        <v>-0.79415627163794289</v>
      </c>
      <c r="AP725" s="24">
        <f ca="1">SQRT(Inputs!$B$38)*I725+SQRT(1-Inputs!$B$38)*_xlfn.NORM.S.INV(RAND())</f>
        <v>0.34144380633210841</v>
      </c>
      <c r="AQ725" s="24">
        <f ca="1">SQRT(Inputs!$B$38)*J725+SQRT(1-Inputs!$B$38)*_xlfn.NORM.S.INV(RAND())</f>
        <v>0.43999066946090737</v>
      </c>
      <c r="AR725" s="24">
        <f ca="1">SQRT(Inputs!$B$38)*K725+SQRT(1-Inputs!$B$38)*_xlfn.NORM.S.INV(RAND())</f>
        <v>1.4280649724898247</v>
      </c>
      <c r="AS725" s="24">
        <f ca="1">SQRT(Inputs!$B$38)*L725+SQRT(1-Inputs!$B$38)*_xlfn.NORM.S.INV(RAND())</f>
        <v>-0.51219437494658115</v>
      </c>
      <c r="AT725" s="24">
        <f ca="1">SQRT(Inputs!$B$38)*M725+SQRT(1-Inputs!$B$38)*_xlfn.NORM.S.INV(RAND())</f>
        <v>-0.34295170654199181</v>
      </c>
      <c r="AU725" s="15">
        <f ca="1">Inputs!$B$6*EXP($B$8-0.5*C$5^2+C$5*N725)</f>
        <v>4182.431119544387</v>
      </c>
      <c r="AV725" s="15">
        <f t="shared" ca="1" si="401"/>
        <v>4500.4073841521904</v>
      </c>
      <c r="AW725" s="15">
        <f t="shared" ca="1" si="402"/>
        <v>6127.4629107056862</v>
      </c>
      <c r="AX725" s="15">
        <f t="shared" ca="1" si="403"/>
        <v>7006.7096018337488</v>
      </c>
      <c r="AY725" s="15">
        <f t="shared" ca="1" si="404"/>
        <v>10347.905202738313</v>
      </c>
      <c r="AZ725" s="15">
        <f t="shared" ca="1" si="405"/>
        <v>10848.222552669284</v>
      </c>
      <c r="BA725" s="15">
        <f t="shared" ca="1" si="406"/>
        <v>12496.793919853826</v>
      </c>
      <c r="BB725" s="15">
        <f t="shared" ca="1" si="407"/>
        <v>15619.496534107982</v>
      </c>
      <c r="BC725" s="15">
        <f t="shared" ca="1" si="408"/>
        <v>18060.132080067149</v>
      </c>
      <c r="BD725" s="15">
        <f t="shared" ca="1" si="409"/>
        <v>23552.250610393043</v>
      </c>
      <c r="BE725" s="15">
        <f t="shared" ca="1" si="410"/>
        <v>25476.208107085869</v>
      </c>
      <c r="BF725" s="15">
        <f ca="1">Inputs!$B$13*EXP($B$9-0.5*C$6^2+C$6*Y725)</f>
        <v>14293.830961904394</v>
      </c>
      <c r="BG725" s="15">
        <f t="shared" ca="1" si="411"/>
        <v>21708.590898756982</v>
      </c>
      <c r="BH725" s="15">
        <f t="shared" ca="1" si="412"/>
        <v>25698.980410594806</v>
      </c>
      <c r="BI725" s="15">
        <f t="shared" ca="1" si="413"/>
        <v>24753.333177900509</v>
      </c>
      <c r="BJ725" s="15">
        <f t="shared" ca="1" si="414"/>
        <v>24548.498020386913</v>
      </c>
      <c r="BK725" s="15">
        <f t="shared" ca="1" si="415"/>
        <v>28931.593217307262</v>
      </c>
      <c r="BL725" s="15">
        <f t="shared" ca="1" si="416"/>
        <v>36012.961685486734</v>
      </c>
      <c r="BM725" s="15">
        <f t="shared" ca="1" si="417"/>
        <v>48006.183224785244</v>
      </c>
      <c r="BN725" s="15">
        <f t="shared" ca="1" si="418"/>
        <v>74511.333651814013</v>
      </c>
      <c r="BO725" s="15">
        <f t="shared" ca="1" si="419"/>
        <v>98422.094591072251</v>
      </c>
      <c r="BP725" s="15">
        <f t="shared" ca="1" si="420"/>
        <v>125599.75507789417</v>
      </c>
      <c r="BQ725" s="15">
        <f ca="1">Inputs!$B$20*EXP($B$10-0.5*C$7^2+C$7*AJ725)</f>
        <v>4165.1703193397425</v>
      </c>
      <c r="BR725" s="15">
        <f t="shared" ca="1" si="421"/>
        <v>10160.965140458111</v>
      </c>
      <c r="BS725" s="15">
        <f t="shared" ca="1" si="422"/>
        <v>18381.082418069804</v>
      </c>
      <c r="BT725" s="15">
        <f t="shared" ca="1" si="423"/>
        <v>27670.688479242657</v>
      </c>
      <c r="BU725" s="15">
        <f t="shared" ca="1" si="424"/>
        <v>52051.609365175078</v>
      </c>
      <c r="BV725" s="15">
        <f t="shared" ca="1" si="425"/>
        <v>60554.50004608067</v>
      </c>
      <c r="BW725" s="15">
        <f t="shared" ca="1" si="426"/>
        <v>90832.982130448436</v>
      </c>
      <c r="BX725" s="15">
        <f t="shared" ca="1" si="427"/>
        <v>138759.7912228299</v>
      </c>
      <c r="BY725" s="15">
        <f t="shared" ca="1" si="428"/>
        <v>255513.67410111387</v>
      </c>
      <c r="BZ725" s="15">
        <f t="shared" ca="1" si="429"/>
        <v>326304.14018759591</v>
      </c>
      <c r="CA725" s="15">
        <f t="shared" ca="1" si="430"/>
        <v>431258.79736993316</v>
      </c>
      <c r="CB725" s="15">
        <f ca="1">(AU725*DCF!C$10-DCF!C$5*MAX(AU725*DCF!C$10,0)-MAX(AU725-Inputs!$B$6,0)/Inputs!$B$10)*DCF!C$6</f>
        <v>1048.6344757680042</v>
      </c>
      <c r="CC725" s="15">
        <f ca="1">(AV725*DCF!D$10-DCF!D$5*MAX(AV725*DCF!D$10,0)-MAX(AV725-AU725,0)/Inputs!$B$10)*DCF!D$6</f>
        <v>1019.4136205332957</v>
      </c>
      <c r="CD725" s="15">
        <f ca="1">(AW725*DCF!E$10-DCF!E$5*MAX(AW725*DCF!E$10,0)-MAX(AW725-AV725,0)/Inputs!$B$10)*DCF!E$6</f>
        <v>1048.2533614033418</v>
      </c>
      <c r="CE725" s="15">
        <f ca="1">(AX725*DCF!F$10-DCF!F$5*MAX(AX725*DCF!F$10,0)-MAX(AX725-AW725,0)/Inputs!$B$10)*DCF!F$6</f>
        <v>1346.6041022630441</v>
      </c>
      <c r="CF725" s="15">
        <f ca="1">(AY725*DCF!G$10-DCF!G$5*MAX(AY725*DCF!G$10,0)-MAX(AY725-AX725,0)/Inputs!$B$10)*DCF!G$6</f>
        <v>1489.8452851250738</v>
      </c>
      <c r="CG725" s="15">
        <f ca="1">(AZ725*DCF!H$10-DCF!H$5*MAX(AZ725*DCF!H$10,0)-MAX(AZ725-AY725,0)/Inputs!$B$10)*DCF!H$6</f>
        <v>2017.3498749801313</v>
      </c>
      <c r="CH725" s="15">
        <f ca="1">(BA725*DCF!I$10-DCF!I$5*MAX(BA725*DCF!I$10,0)-MAX(BA725-AZ725,0)/Inputs!$B$10)*DCF!I$6</f>
        <v>2012.2848997868455</v>
      </c>
      <c r="CI725" s="15">
        <f ca="1">(BB725*DCF!J$10-DCF!J$5*MAX(BB725*DCF!J$10,0)-MAX(BB725-BA725,0)/Inputs!$B$10)*DCF!J$6</f>
        <v>2207.1477243695281</v>
      </c>
      <c r="CJ725" s="15">
        <f ca="1">(BC725*DCF!K$10-DCF!K$5*MAX(BC725*DCF!K$10,0)-MAX(BC725-BB725,0)/Inputs!$B$10)*DCF!K$6</f>
        <v>2565.7393943666293</v>
      </c>
      <c r="CK725" s="15">
        <f ca="1">(BD725*DCF!L$10-DCF!L$5*MAX(BD725*DCF!L$10,0)-MAX(BD725-BC725,0)/Inputs!$B$10)*DCF!L$6</f>
        <v>2841.9074097523212</v>
      </c>
      <c r="CL725" s="15">
        <f ca="1">(BE725*DCF!M$10-DCF!M$5*MAX(BE725*DCF!M$10,0)-MAX(BE725-BD725,0)/Inputs!$B$10)*DCF!M$6</f>
        <v>3365.1851940839342</v>
      </c>
      <c r="CM725" s="15">
        <f ca="1">(BF725*DCF!C$28-DCF!C$5*MAX(BF725*DCF!C$28,0)-MAX(BF725-Inputs!$B$13,0)/Inputs!$B$17)*DCF!C$6</f>
        <v>3691.0599210163195</v>
      </c>
      <c r="CN725" s="15">
        <f ca="1">(BG725*DCF!D$28-DCF!D$5*MAX(BG725*DCF!D$28,0)-MAX(BG725-BF725,0)/Inputs!$B$17)*DCF!D$6</f>
        <v>4811.77244402826</v>
      </c>
      <c r="CO725" s="15">
        <f ca="1">(BH725*DCF!E$28-DCF!E$5*MAX(BH725*DCF!E$28,0)-MAX(BH725-BG725,0)/Inputs!$B$17)*DCF!E$6</f>
        <v>6491.9580137812736</v>
      </c>
      <c r="CP725" s="15">
        <f ca="1">(BI725*DCF!F$28-DCF!F$5*MAX(BI725*DCF!F$28,0)-MAX(BI725-BH725,0)/Inputs!$B$17)*DCF!F$6</f>
        <v>6719.8779336548587</v>
      </c>
      <c r="CQ725" s="15">
        <f ca="1">(BJ725*DCF!G$28-DCF!G$5*MAX(BJ725*DCF!G$28,0)-MAX(BJ725-BI725,0)/Inputs!$B$17)*DCF!G$6</f>
        <v>6369.2940603071766</v>
      </c>
      <c r="CR725" s="15">
        <f ca="1">(BK725*DCF!H$28-DCF!H$5*MAX(BK725*DCF!H$28,0)-MAX(BK725-BJ725,0)/Inputs!$B$17)*DCF!H$6</f>
        <v>6474.0922086574674</v>
      </c>
      <c r="CS725" s="15">
        <f ca="1">(BL725*DCF!I$28-DCF!I$5*MAX(BL725*DCF!I$28,0)-MAX(BL725-BK725,0)/Inputs!$B$17)*DCF!I$6</f>
        <v>7452.1638449242264</v>
      </c>
      <c r="CT725" s="15">
        <f ca="1">(BM725*DCF!J$28-DCF!J$5*MAX(BM725*DCF!J$28,0)-MAX(BM725-BL725,0)/Inputs!$B$17)*DCF!J$6</f>
        <v>9119.1609553042454</v>
      </c>
      <c r="CU725" s="15">
        <f ca="1">(BN725*DCF!K$28-DCF!K$5*MAX(BN725*DCF!K$28,0)-MAX(BN725-BM725,0)/Inputs!$B$17)*DCF!K$6</f>
        <v>12489.01645540983</v>
      </c>
      <c r="CV725" s="15">
        <f ca="1">(BO725*DCF!L$28-DCF!L$5*MAX(BO725*DCF!L$28,0)-MAX(BO725-BN725,0)/Inputs!$B$17)*DCF!L$6</f>
        <v>16931.731267114705</v>
      </c>
      <c r="CW725" s="15">
        <f ca="1">(BP725*DCF!M$28-DCF!M$5*MAX(BP725*DCF!M$28,0)-MAX(BP725-BO725,0)/Inputs!$B$17)*DCF!M$6</f>
        <v>20790.83741215288</v>
      </c>
      <c r="CX725" s="15">
        <f ca="1">(BQ725*DCF!C$46-DCF!C$5*MAX(BQ725*DCF!C$46,0)-MAX(BQ725-Inputs!$B$20,0)/Inputs!$B$24)*DCF!C$6</f>
        <v>-1407.2773575102142</v>
      </c>
      <c r="CY725" s="15">
        <f ca="1">(BR725*DCF!D$46-DCF!D$5*MAX(BR725*DCF!D$46,0)-MAX(BR725-BQ725,0)/Inputs!$B$24)*DCF!D$6</f>
        <v>-4292.5956732615196</v>
      </c>
      <c r="CZ725" s="15">
        <f ca="1">(BS725*DCF!E$46-DCF!E$5*MAX(BS725*DCF!E$46,0)-MAX(BS725-BR725,0)/Inputs!$B$24)*DCF!E$6</f>
        <v>-5413.7389343875438</v>
      </c>
      <c r="DA725" s="15">
        <f ca="1">(BT725*DCF!F$46-DCF!F$5*MAX(BT725*DCF!F$46,0)-MAX(BT725-BS725,0)/Inputs!$B$24)*DCF!F$6</f>
        <v>-5397.7937162188828</v>
      </c>
      <c r="DB725" s="15">
        <f ca="1">(BU725*DCF!G$46-DCF!G$5*MAX(BU725*DCF!G$46,0)-MAX(BU725-BT725,0)/Inputs!$B$24)*DCF!G$6</f>
        <v>-9952.1733754705056</v>
      </c>
      <c r="DC725" s="15">
        <f ca="1">(BV725*DCF!H$46-DCF!H$5*MAX(BV725*DCF!H$46,0)-MAX(BV725-BU725,0)/Inputs!$B$24)*DCF!H$6</f>
        <v>-2642.221181015841</v>
      </c>
      <c r="DD725" s="15">
        <f ca="1">(BW725*DCF!I$46-DCF!I$5*MAX(BW725*DCF!I$46,0)-MAX(BW725-BV725,0)/Inputs!$B$24)*DCF!I$6</f>
        <v>-6593.957940229061</v>
      </c>
      <c r="DE725" s="15">
        <f ca="1">(BX725*DCF!J$46-DCF!J$5*MAX(BX725*DCF!J$46,0)-MAX(BX725-BW725,0)/Inputs!$B$24)*DCF!J$6</f>
        <v>-6888.8173457973207</v>
      </c>
      <c r="DF725" s="15">
        <f ca="1">(BY725*DCF!K$46-DCF!K$5*MAX(BY725*DCF!K$46,0)-MAX(BY725-BX725,0)/Inputs!$B$24)*DCF!K$6</f>
        <v>-14005.798170636253</v>
      </c>
      <c r="DG725" s="15">
        <f ca="1">(BZ725*DCF!L$46-DCF!L$5*MAX(BZ725*DCF!L$46,0)-MAX(BZ725-BY725,0)/Inputs!$B$24)*DCF!L$6</f>
        <v>6535.7798830246393</v>
      </c>
      <c r="DH725" s="15">
        <f ca="1">(CA725*DCF!M$46-DCF!M$5*MAX(CA725*DCF!M$46,0)-MAX(CA725-BZ725,0)/Inputs!$B$24)*DCF!M$6</f>
        <v>11867.575139994842</v>
      </c>
      <c r="DI725" s="15">
        <f ca="1">SUM(CB725:CL725)+BE725*DCF!M$10*(1+Inputs!$B$30)*(1-Inputs!$B$33)*(1-Inputs!$B$30/Inputs!$B$31)/(Inputs!$B$29-Inputs!$B$30)*DCF!M$6</f>
        <v>91862.989392428048</v>
      </c>
      <c r="DJ725" s="15">
        <f ca="1">SUM(CM725:CW725)+BP725*DCF!M$28*(1+Inputs!$B$30)*(1-Inputs!$B$33)*(1-Inputs!$B$30/Inputs!$B$31)/(Inputs!$B$29-Inputs!$B$30)*DCF!M$6</f>
        <v>567402.00353848108</v>
      </c>
      <c r="DK725" s="15">
        <f ca="1">SUM(CX725:DH725)+CA725*DCF!M$46*(1+Inputs!$B$30)*(1-Inputs!$B$33)*(1-Inputs!$B$30/Inputs!$B$31)/(Inputs!$B$29-Inputs!$B$30)*DCF!M$6</f>
        <v>628586.1679327907</v>
      </c>
      <c r="DM725" s="15">
        <f ca="1">DI725+DJ725+DK725+Inputs!$B$34+Inputs!$B$36-Inputs!$B$35</f>
        <v>1364702.1608636999</v>
      </c>
    </row>
    <row r="726" spans="1:117" x14ac:dyDescent="0.75">
      <c r="A726" s="11">
        <v>713</v>
      </c>
      <c r="C726" s="24">
        <f t="shared" ca="1" si="431"/>
        <v>-0.72484793390693036</v>
      </c>
      <c r="D726" s="24">
        <f t="shared" ca="1" si="431"/>
        <v>7.0966880601004646E-4</v>
      </c>
      <c r="E726" s="24">
        <f t="shared" ca="1" si="431"/>
        <v>-3.1584051188738833</v>
      </c>
      <c r="F726" s="24">
        <f t="shared" ca="1" si="431"/>
        <v>-0.13227669301932737</v>
      </c>
      <c r="G726" s="24">
        <f t="shared" ca="1" si="431"/>
        <v>0.25292887115288926</v>
      </c>
      <c r="H726" s="24">
        <f t="shared" ca="1" si="431"/>
        <v>0.36699060879953871</v>
      </c>
      <c r="I726" s="24">
        <f t="shared" ca="1" si="431"/>
        <v>-1.0192112686994714</v>
      </c>
      <c r="J726" s="24">
        <f t="shared" ca="1" si="431"/>
        <v>0.26907739647885059</v>
      </c>
      <c r="K726" s="24">
        <f t="shared" ca="1" si="431"/>
        <v>0.69359773329093322</v>
      </c>
      <c r="L726" s="24">
        <f t="shared" ca="1" si="431"/>
        <v>-2.4025218968050023E-2</v>
      </c>
      <c r="M726" s="24">
        <f t="shared" ca="1" si="431"/>
        <v>-0.15872456277348662</v>
      </c>
      <c r="N726" s="24">
        <f ca="1">SQRT(Inputs!$B$38)*C726+SQRT(1-Inputs!$B$38)*_xlfn.NORM.S.INV(RAND())</f>
        <v>-1.9684613435530234</v>
      </c>
      <c r="O726" s="24">
        <f ca="1">SQRT(Inputs!$B$38)*D726+SQRT(1-Inputs!$B$38)*_xlfn.NORM.S.INV(RAND())</f>
        <v>0.4722953662814211</v>
      </c>
      <c r="P726" s="24">
        <f ca="1">SQRT(Inputs!$B$38)*E726+SQRT(1-Inputs!$B$38)*_xlfn.NORM.S.INV(RAND())</f>
        <v>-1.8578156937948811</v>
      </c>
      <c r="Q726" s="24">
        <f ca="1">SQRT(Inputs!$B$38)*F726+SQRT(1-Inputs!$B$38)*_xlfn.NORM.S.INV(RAND())</f>
        <v>-1.9975066423139773E-2</v>
      </c>
      <c r="R726" s="24">
        <f ca="1">SQRT(Inputs!$B$38)*G726+SQRT(1-Inputs!$B$38)*_xlfn.NORM.S.INV(RAND())</f>
        <v>0.25377593537284698</v>
      </c>
      <c r="S726" s="24">
        <f ca="1">SQRT(Inputs!$B$38)*H726+SQRT(1-Inputs!$B$38)*_xlfn.NORM.S.INV(RAND())</f>
        <v>1.1700943469805127</v>
      </c>
      <c r="T726" s="24">
        <f ca="1">SQRT(Inputs!$B$38)*I726+SQRT(1-Inputs!$B$38)*_xlfn.NORM.S.INV(RAND())</f>
        <v>-2.0379173925776515</v>
      </c>
      <c r="U726" s="24">
        <f ca="1">SQRT(Inputs!$B$38)*J726+SQRT(1-Inputs!$B$38)*_xlfn.NORM.S.INV(RAND())</f>
        <v>1.8315962427729076</v>
      </c>
      <c r="V726" s="24">
        <f ca="1">SQRT(Inputs!$B$38)*K726+SQRT(1-Inputs!$B$38)*_xlfn.NORM.S.INV(RAND())</f>
        <v>-0.6035447677754886</v>
      </c>
      <c r="W726" s="24">
        <f ca="1">SQRT(Inputs!$B$38)*L726+SQRT(1-Inputs!$B$38)*_xlfn.NORM.S.INV(RAND())</f>
        <v>-0.75108604789029476</v>
      </c>
      <c r="X726" s="24">
        <f ca="1">SQRT(Inputs!$B$38)*M726+SQRT(1-Inputs!$B$38)*_xlfn.NORM.S.INV(RAND())</f>
        <v>1.0360961449727606</v>
      </c>
      <c r="Y726" s="24">
        <f ca="1">SQRT(Inputs!$B$38)*C726+SQRT(1-Inputs!$B$38)*_xlfn.NORM.S.INV(RAND())</f>
        <v>-1.1095876151902211</v>
      </c>
      <c r="Z726" s="24">
        <f ca="1">SQRT(Inputs!$B$38)*D726+SQRT(1-Inputs!$B$38)*_xlfn.NORM.S.INV(RAND())</f>
        <v>0.22847975079870586</v>
      </c>
      <c r="AA726" s="24">
        <f ca="1">SQRT(Inputs!$B$38)*E726+SQRT(1-Inputs!$B$38)*_xlfn.NORM.S.INV(RAND())</f>
        <v>-0.99722566338952212</v>
      </c>
      <c r="AB726" s="24">
        <f ca="1">SQRT(Inputs!$B$38)*F726+SQRT(1-Inputs!$B$38)*_xlfn.NORM.S.INV(RAND())</f>
        <v>-0.35413093972722276</v>
      </c>
      <c r="AC726" s="24">
        <f ca="1">SQRT(Inputs!$B$38)*G726+SQRT(1-Inputs!$B$38)*_xlfn.NORM.S.INV(RAND())</f>
        <v>0.70186739905424234</v>
      </c>
      <c r="AD726" s="24">
        <f ca="1">SQRT(Inputs!$B$38)*H726+SQRT(1-Inputs!$B$38)*_xlfn.NORM.S.INV(RAND())</f>
        <v>0.81836816812923341</v>
      </c>
      <c r="AE726" s="24">
        <f ca="1">SQRT(Inputs!$B$38)*I726+SQRT(1-Inputs!$B$38)*_xlfn.NORM.S.INV(RAND())</f>
        <v>-1.5377539563512539</v>
      </c>
      <c r="AF726" s="24">
        <f ca="1">SQRT(Inputs!$B$38)*J726+SQRT(1-Inputs!$B$38)*_xlfn.NORM.S.INV(RAND())</f>
        <v>0.42516330485867015</v>
      </c>
      <c r="AG726" s="24">
        <f ca="1">SQRT(Inputs!$B$38)*K726+SQRT(1-Inputs!$B$38)*_xlfn.NORM.S.INV(RAND())</f>
        <v>1.4336597025342963</v>
      </c>
      <c r="AH726" s="24">
        <f ca="1">SQRT(Inputs!$B$38)*L726+SQRT(1-Inputs!$B$38)*_xlfn.NORM.S.INV(RAND())</f>
        <v>0.37930006129252958</v>
      </c>
      <c r="AI726" s="24">
        <f ca="1">SQRT(Inputs!$B$38)*M726+SQRT(1-Inputs!$B$38)*_xlfn.NORM.S.INV(RAND())</f>
        <v>0.79909676486370029</v>
      </c>
      <c r="AJ726" s="24">
        <f ca="1">SQRT(Inputs!$B$38)*C726+SQRT(1-Inputs!$B$38)*_xlfn.NORM.S.INV(RAND())</f>
        <v>-1.4514274904745186</v>
      </c>
      <c r="AK726" s="24">
        <f ca="1">SQRT(Inputs!$B$38)*D726+SQRT(1-Inputs!$B$38)*_xlfn.NORM.S.INV(RAND())</f>
        <v>-0.20508380210642982</v>
      </c>
      <c r="AL726" s="24">
        <f ca="1">SQRT(Inputs!$B$38)*E726+SQRT(1-Inputs!$B$38)*_xlfn.NORM.S.INV(RAND())</f>
        <v>-1.9568920481391572</v>
      </c>
      <c r="AM726" s="24">
        <f ca="1">SQRT(Inputs!$B$38)*F726+SQRT(1-Inputs!$B$38)*_xlfn.NORM.S.INV(RAND())</f>
        <v>-1.3106555384288703</v>
      </c>
      <c r="AN726" s="24">
        <f ca="1">SQRT(Inputs!$B$38)*G726+SQRT(1-Inputs!$B$38)*_xlfn.NORM.S.INV(RAND())</f>
        <v>0.92102228783006435</v>
      </c>
      <c r="AO726" s="24">
        <f ca="1">SQRT(Inputs!$B$38)*H726+SQRT(1-Inputs!$B$38)*_xlfn.NORM.S.INV(RAND())</f>
        <v>-1.2265814097593002</v>
      </c>
      <c r="AP726" s="24">
        <f ca="1">SQRT(Inputs!$B$38)*I726+SQRT(1-Inputs!$B$38)*_xlfn.NORM.S.INV(RAND())</f>
        <v>-0.74078198751785529</v>
      </c>
      <c r="AQ726" s="24">
        <f ca="1">SQRT(Inputs!$B$38)*J726+SQRT(1-Inputs!$B$38)*_xlfn.NORM.S.INV(RAND())</f>
        <v>-1.6312184675763439</v>
      </c>
      <c r="AR726" s="24">
        <f ca="1">SQRT(Inputs!$B$38)*K726+SQRT(1-Inputs!$B$38)*_xlfn.NORM.S.INV(RAND())</f>
        <v>0.85517753843657252</v>
      </c>
      <c r="AS726" s="24">
        <f ca="1">SQRT(Inputs!$B$38)*L726+SQRT(1-Inputs!$B$38)*_xlfn.NORM.S.INV(RAND())</f>
        <v>1.8090581406392565</v>
      </c>
      <c r="AT726" s="24">
        <f ca="1">SQRT(Inputs!$B$38)*M726+SQRT(1-Inputs!$B$38)*_xlfn.NORM.S.INV(RAND())</f>
        <v>1.4766565588945615</v>
      </c>
      <c r="AU726" s="15">
        <f ca="1">Inputs!$B$6*EXP($B$8-0.5*C$5^2+C$5*N726)</f>
        <v>3608.226025549503</v>
      </c>
      <c r="AV726" s="15">
        <f t="shared" ca="1" si="401"/>
        <v>4707.8986512604297</v>
      </c>
      <c r="AW726" s="15">
        <f t="shared" ca="1" si="402"/>
        <v>4468.0538906846205</v>
      </c>
      <c r="AX726" s="15">
        <f t="shared" ca="1" si="403"/>
        <v>5441.4489280433936</v>
      </c>
      <c r="AY726" s="15">
        <f t="shared" ca="1" si="404"/>
        <v>6850.0483959333324</v>
      </c>
      <c r="AZ726" s="15">
        <f t="shared" ca="1" si="405"/>
        <v>9529.9052295292568</v>
      </c>
      <c r="BA726" s="15">
        <f t="shared" ca="1" si="406"/>
        <v>9422.1398080686977</v>
      </c>
      <c r="BB726" s="15">
        <f t="shared" ca="1" si="407"/>
        <v>13859.103544491192</v>
      </c>
      <c r="BC726" s="15">
        <f t="shared" ca="1" si="408"/>
        <v>16013.230396937275</v>
      </c>
      <c r="BD726" s="15">
        <f t="shared" ca="1" si="409"/>
        <v>18286.834575333756</v>
      </c>
      <c r="BE726" s="15">
        <f t="shared" ca="1" si="410"/>
        <v>24625.774000237539</v>
      </c>
      <c r="BF726" s="15">
        <f ca="1">Inputs!$B$13*EXP($B$9-0.5*C$6^2+C$6*Y726)</f>
        <v>11099.95184709382</v>
      </c>
      <c r="BG726" s="15">
        <f t="shared" ca="1" si="411"/>
        <v>14097.267083983608</v>
      </c>
      <c r="BH726" s="15">
        <f t="shared" ca="1" si="412"/>
        <v>14598.54748514904</v>
      </c>
      <c r="BI726" s="15">
        <f t="shared" ca="1" si="413"/>
        <v>16922.793772075474</v>
      </c>
      <c r="BJ726" s="15">
        <f t="shared" ca="1" si="414"/>
        <v>22955.009964298406</v>
      </c>
      <c r="BK726" s="15">
        <f t="shared" ca="1" si="415"/>
        <v>31493.360037913131</v>
      </c>
      <c r="BL726" s="15">
        <f t="shared" ca="1" si="416"/>
        <v>31696.059158959841</v>
      </c>
      <c r="BM726" s="15">
        <f t="shared" ca="1" si="417"/>
        <v>41074.430191172047</v>
      </c>
      <c r="BN726" s="15">
        <f t="shared" ca="1" si="418"/>
        <v>59985.447943649713</v>
      </c>
      <c r="BO726" s="15">
        <f t="shared" ca="1" si="419"/>
        <v>77132.806980548936</v>
      </c>
      <c r="BP726" s="15">
        <f t="shared" ca="1" si="420"/>
        <v>103932.13198385232</v>
      </c>
      <c r="BQ726" s="15">
        <f ca="1">Inputs!$B$20*EXP($B$10-0.5*C$7^2+C$7*AJ726)</f>
        <v>2563.5094601100395</v>
      </c>
      <c r="BR726" s="15">
        <f t="shared" ca="1" si="421"/>
        <v>3259.0254365528158</v>
      </c>
      <c r="BS726" s="15">
        <f t="shared" ca="1" si="422"/>
        <v>2544.0833565547055</v>
      </c>
      <c r="BT726" s="15">
        <f t="shared" ca="1" si="423"/>
        <v>2487.1666084467888</v>
      </c>
      <c r="BU726" s="15">
        <f t="shared" ca="1" si="424"/>
        <v>4307.4200662358835</v>
      </c>
      <c r="BV726" s="15">
        <f t="shared" ca="1" si="425"/>
        <v>4545.885085878117</v>
      </c>
      <c r="BW726" s="15">
        <f t="shared" ca="1" si="426"/>
        <v>5422.9982839778004</v>
      </c>
      <c r="BX726" s="15">
        <f t="shared" ca="1" si="427"/>
        <v>5469.2793463582784</v>
      </c>
      <c r="BY726" s="15">
        <f t="shared" ca="1" si="428"/>
        <v>9025.653772872427</v>
      </c>
      <c r="BZ726" s="15">
        <f t="shared" ca="1" si="429"/>
        <v>17660.837637830813</v>
      </c>
      <c r="CA726" s="15">
        <f t="shared" ca="1" si="430"/>
        <v>32251.802300170399</v>
      </c>
      <c r="CB726" s="15">
        <f ca="1">(AU726*DCF!C$10-DCF!C$5*MAX(AU726*DCF!C$10,0)-MAX(AU726-Inputs!$B$6,0)/Inputs!$B$10)*DCF!C$6</f>
        <v>926.62533494490776</v>
      </c>
      <c r="CC726" s="15">
        <f ca="1">(AV726*DCF!D$10-DCF!D$5*MAX(AV726*DCF!D$10,0)-MAX(AV726-AU726,0)/Inputs!$B$10)*DCF!D$6</f>
        <v>879.39201197585965</v>
      </c>
      <c r="CD726" s="15">
        <f ca="1">(AW726*DCF!E$10-DCF!E$5*MAX(AW726*DCF!E$10,0)-MAX(AW726-AV726,0)/Inputs!$B$10)*DCF!E$6</f>
        <v>1031.602517927271</v>
      </c>
      <c r="CE726" s="15">
        <f ca="1">(AX726*DCF!F$10-DCF!F$5*MAX(AX726*DCF!F$10,0)-MAX(AX726-AW726,0)/Inputs!$B$10)*DCF!F$6</f>
        <v>985.32025506494585</v>
      </c>
      <c r="CF726" s="15">
        <f ca="1">(AY726*DCF!G$10-DCF!G$5*MAX(AY726*DCF!G$10,0)-MAX(AY726-AX726,0)/Inputs!$B$10)*DCF!G$6</f>
        <v>1140.6257733277737</v>
      </c>
      <c r="CG726" s="15">
        <f ca="1">(AZ726*DCF!H$10-DCF!H$5*MAX(AZ726*DCF!H$10,0)-MAX(AZ726-AY726,0)/Inputs!$B$10)*DCF!H$6</f>
        <v>1374.3813123507698</v>
      </c>
      <c r="CH726" s="15">
        <f ca="1">(BA726*DCF!I$10-DCF!I$5*MAX(BA726*DCF!I$10,0)-MAX(BA726-AZ726,0)/Inputs!$B$10)*DCF!I$6</f>
        <v>1721.0812222242864</v>
      </c>
      <c r="CI726" s="15">
        <f ca="1">(BB726*DCF!J$10-DCF!J$5*MAX(BB726*DCF!J$10,0)-MAX(BB726-BA726,0)/Inputs!$B$10)*DCF!J$6</f>
        <v>1705.9055868888283</v>
      </c>
      <c r="CJ726" s="15">
        <f ca="1">(BC726*DCF!K$10-DCF!K$5*MAX(BC726*DCF!K$10,0)-MAX(BC726-BB726,0)/Inputs!$B$10)*DCF!K$6</f>
        <v>2276.3279524409727</v>
      </c>
      <c r="CK726" s="15">
        <f ca="1">(BD726*DCF!L$10-DCF!L$5*MAX(BD726*DCF!L$10,0)-MAX(BD726-BC726,0)/Inputs!$B$10)*DCF!L$6</f>
        <v>2463.9885626819423</v>
      </c>
      <c r="CL726" s="15">
        <f ca="1">(BE726*DCF!M$10-DCF!M$5*MAX(BE726*DCF!M$10,0)-MAX(BE726-BD726,0)/Inputs!$B$10)*DCF!M$6</f>
        <v>2717.7611770566782</v>
      </c>
      <c r="CM726" s="15">
        <f ca="1">(BF726*DCF!C$28-DCF!C$5*MAX(BF726*DCF!C$28,0)-MAX(BF726-Inputs!$B$13,0)/Inputs!$B$17)*DCF!C$6</f>
        <v>3387.632508828091</v>
      </c>
      <c r="CN726" s="15">
        <f ca="1">(BG726*DCF!D$28-DCF!D$5*MAX(BG726*DCF!D$28,0)-MAX(BG726-BF726,0)/Inputs!$B$17)*DCF!D$6</f>
        <v>3512.505527125285</v>
      </c>
      <c r="CO726" s="15">
        <f ca="1">(BH726*DCF!E$28-DCF!E$5*MAX(BH726*DCF!E$28,0)-MAX(BH726-BG726,0)/Inputs!$B$17)*DCF!E$6</f>
        <v>4035.773128950219</v>
      </c>
      <c r="CP726" s="15">
        <f ca="1">(BI726*DCF!F$28-DCF!F$5*MAX(BI726*DCF!F$28,0)-MAX(BI726-BH726,0)/Inputs!$B$17)*DCF!F$6</f>
        <v>4170.9269740850195</v>
      </c>
      <c r="CQ726" s="15">
        <f ca="1">(BJ726*DCF!G$28-DCF!G$5*MAX(BJ726*DCF!G$28,0)-MAX(BJ726-BI726,0)/Inputs!$B$17)*DCF!G$6</f>
        <v>4941.2923218838187</v>
      </c>
      <c r="CR726" s="15">
        <f ca="1">(BK726*DCF!H$28-DCF!H$5*MAX(BK726*DCF!H$28,0)-MAX(BK726-BJ726,0)/Inputs!$B$17)*DCF!H$6</f>
        <v>6462.0354100384347</v>
      </c>
      <c r="CS726" s="15">
        <f ca="1">(BL726*DCF!I$28-DCF!I$5*MAX(BL726*DCF!I$28,0)-MAX(BL726-BK726,0)/Inputs!$B$17)*DCF!I$6</f>
        <v>7424.3310372027472</v>
      </c>
      <c r="CT726" s="15">
        <f ca="1">(BM726*DCF!J$28-DCF!J$5*MAX(BM726*DCF!J$28,0)-MAX(BM726-BL726,0)/Inputs!$B$17)*DCF!J$6</f>
        <v>7919.5123964132072</v>
      </c>
      <c r="CU726" s="15">
        <f ca="1">(BN726*DCF!K$28-DCF!K$5*MAX(BN726*DCF!K$28,0)-MAX(BN726-BM726,0)/Inputs!$B$17)*DCF!K$6</f>
        <v>10351.573048599914</v>
      </c>
      <c r="CV726" s="15">
        <f ca="1">(BO726*DCF!L$28-DCF!L$5*MAX(BO726*DCF!L$28,0)-MAX(BO726-BN726,0)/Inputs!$B$17)*DCF!L$6</f>
        <v>13449.36173248685</v>
      </c>
      <c r="CW726" s="15">
        <f ca="1">(BP726*DCF!M$28-DCF!M$5*MAX(BP726*DCF!M$28,0)-MAX(BP726-BO726,0)/Inputs!$B$17)*DCF!M$6</f>
        <v>16753.608276320796</v>
      </c>
      <c r="CX726" s="15">
        <f ca="1">(BQ726*DCF!C$46-DCF!C$5*MAX(BQ726*DCF!C$46,0)-MAX(BQ726-Inputs!$B$20,0)/Inputs!$B$24)*DCF!C$6</f>
        <v>-592.03451734642942</v>
      </c>
      <c r="CY726" s="15">
        <f ca="1">(BR726*DCF!D$46-DCF!D$5*MAX(BR726*DCF!D$46,0)-MAX(BR726-BQ726,0)/Inputs!$B$24)*DCF!D$6</f>
        <v>-853.01053440528347</v>
      </c>
      <c r="CZ726" s="15">
        <f ca="1">(BS726*DCF!E$46-DCF!E$5*MAX(BS726*DCF!E$46,0)-MAX(BS726-BR726,0)/Inputs!$B$24)*DCF!E$6</f>
        <v>-300.84228649405065</v>
      </c>
      <c r="DA726" s="15">
        <f ca="1">(BT726*DCF!F$46-DCF!F$5*MAX(BT726*DCF!F$46,0)-MAX(BT726-BS726,0)/Inputs!$B$24)*DCF!F$6</f>
        <v>-181.13119749394676</v>
      </c>
      <c r="DB726" s="15">
        <f ca="1">(BU726*DCF!G$46-DCF!G$5*MAX(BU726*DCF!G$46,0)-MAX(BU726-BT726,0)/Inputs!$B$24)*DCF!G$6</f>
        <v>-757.19039998848041</v>
      </c>
      <c r="DC726" s="15">
        <f ca="1">(BV726*DCF!H$46-DCF!H$5*MAX(BV726*DCF!H$46,0)-MAX(BV726-BU726,0)/Inputs!$B$24)*DCF!H$6</f>
        <v>-74.101543754407331</v>
      </c>
      <c r="DD726" s="15">
        <f ca="1">(BW726*DCF!I$46-DCF!I$5*MAX(BW726*DCF!I$46,0)-MAX(BW726-BV726,0)/Inputs!$B$24)*DCF!I$6</f>
        <v>-126.53902040156123</v>
      </c>
      <c r="DE726" s="15">
        <f ca="1">(BX726*DCF!J$46-DCF!J$5*MAX(BX726*DCF!J$46,0)-MAX(BX726-BW726,0)/Inputs!$B$24)*DCF!J$6</f>
        <v>217.14815815343033</v>
      </c>
      <c r="DF726" s="15">
        <f ca="1">(BY726*DCF!K$46-DCF!K$5*MAX(BY726*DCF!K$46,0)-MAX(BY726-BX726,0)/Inputs!$B$24)*DCF!K$6</f>
        <v>-355.64156239389825</v>
      </c>
      <c r="DG726" s="15">
        <f ca="1">(BZ726*DCF!L$46-DCF!L$5*MAX(BZ726*DCF!L$46,0)-MAX(BZ726-BY726,0)/Inputs!$B$24)*DCF!L$6</f>
        <v>-733.35875294911602</v>
      </c>
      <c r="DH726" s="15">
        <f ca="1">(CA726*DCF!M$46-DCF!M$5*MAX(CA726*DCF!M$46,0)-MAX(CA726-BZ726,0)/Inputs!$B$24)*DCF!M$6</f>
        <v>-521.91691110720853</v>
      </c>
      <c r="DI726" s="15">
        <f ca="1">SUM(CB726:CL726)+BE726*DCF!M$10*(1+Inputs!$B$30)*(1-Inputs!$B$33)*(1-Inputs!$B$30/Inputs!$B$31)/(Inputs!$B$29-Inputs!$B$30)*DCF!M$6</f>
        <v>85756.866391694406</v>
      </c>
      <c r="DJ726" s="15">
        <f ca="1">SUM(CM726:CW726)+BP726*DCF!M$28*(1+Inputs!$B$30)*(1-Inputs!$B$33)*(1-Inputs!$B$30/Inputs!$B$31)/(Inputs!$B$29-Inputs!$B$30)*DCF!M$6</f>
        <v>468067.88259023568</v>
      </c>
      <c r="DK726" s="15">
        <f ca="1">SUM(CX726:DH726)+CA726*DCF!M$46*(1+Inputs!$B$30)*(1-Inputs!$B$33)*(1-Inputs!$B$30/Inputs!$B$31)/(Inputs!$B$29-Inputs!$B$30)*DCF!M$6</f>
        <v>45586.488258101148</v>
      </c>
      <c r="DM726" s="15">
        <f ca="1">DI726+DJ726+DK726+Inputs!$B$34+Inputs!$B$36-Inputs!$B$35</f>
        <v>676262.23724003125</v>
      </c>
    </row>
    <row r="727" spans="1:117" x14ac:dyDescent="0.75">
      <c r="A727" s="11">
        <v>714</v>
      </c>
      <c r="C727" s="24">
        <f t="shared" ca="1" si="431"/>
        <v>-1.4045559013368696</v>
      </c>
      <c r="D727" s="24">
        <f t="shared" ca="1" si="431"/>
        <v>0.12063860072277187</v>
      </c>
      <c r="E727" s="24">
        <f t="shared" ca="1" si="431"/>
        <v>1.8371979338476678</v>
      </c>
      <c r="F727" s="24">
        <f t="shared" ca="1" si="431"/>
        <v>-0.62985887895540482</v>
      </c>
      <c r="G727" s="24">
        <f t="shared" ca="1" si="431"/>
        <v>0.8346591848276349</v>
      </c>
      <c r="H727" s="24">
        <f t="shared" ca="1" si="431"/>
        <v>1.9966295739667295</v>
      </c>
      <c r="I727" s="24">
        <f t="shared" ca="1" si="431"/>
        <v>-0.47164518493371571</v>
      </c>
      <c r="J727" s="24">
        <f t="shared" ca="1" si="431"/>
        <v>0.27997959178893389</v>
      </c>
      <c r="K727" s="24">
        <f t="shared" ca="1" si="431"/>
        <v>-1.547823626140985E-2</v>
      </c>
      <c r="L727" s="24">
        <f t="shared" ca="1" si="431"/>
        <v>-0.90410728407251229</v>
      </c>
      <c r="M727" s="24">
        <f t="shared" ca="1" si="431"/>
        <v>2.2647055106641396</v>
      </c>
      <c r="N727" s="24">
        <f ca="1">SQRT(Inputs!$B$38)*C727+SQRT(1-Inputs!$B$38)*_xlfn.NORM.S.INV(RAND())</f>
        <v>-1.327712289889611</v>
      </c>
      <c r="O727" s="24">
        <f ca="1">SQRT(Inputs!$B$38)*D727+SQRT(1-Inputs!$B$38)*_xlfn.NORM.S.INV(RAND())</f>
        <v>0.31874524643682706</v>
      </c>
      <c r="P727" s="24">
        <f ca="1">SQRT(Inputs!$B$38)*E727+SQRT(1-Inputs!$B$38)*_xlfn.NORM.S.INV(RAND())</f>
        <v>1.7752650766539677</v>
      </c>
      <c r="Q727" s="24">
        <f ca="1">SQRT(Inputs!$B$38)*F727+SQRT(1-Inputs!$B$38)*_xlfn.NORM.S.INV(RAND())</f>
        <v>0.10268998765906201</v>
      </c>
      <c r="R727" s="24">
        <f ca="1">SQRT(Inputs!$B$38)*G727+SQRT(1-Inputs!$B$38)*_xlfn.NORM.S.INV(RAND())</f>
        <v>1.1121723070397906</v>
      </c>
      <c r="S727" s="24">
        <f ca="1">SQRT(Inputs!$B$38)*H727+SQRT(1-Inputs!$B$38)*_xlfn.NORM.S.INV(RAND())</f>
        <v>1.8715742007230731</v>
      </c>
      <c r="T727" s="24">
        <f ca="1">SQRT(Inputs!$B$38)*I727+SQRT(1-Inputs!$B$38)*_xlfn.NORM.S.INV(RAND())</f>
        <v>0.81968182887289798</v>
      </c>
      <c r="U727" s="24">
        <f ca="1">SQRT(Inputs!$B$38)*J727+SQRT(1-Inputs!$B$38)*_xlfn.NORM.S.INV(RAND())</f>
        <v>-0.14769804493740732</v>
      </c>
      <c r="V727" s="24">
        <f ca="1">SQRT(Inputs!$B$38)*K727+SQRT(1-Inputs!$B$38)*_xlfn.NORM.S.INV(RAND())</f>
        <v>-0.35143608134115406</v>
      </c>
      <c r="W727" s="24">
        <f ca="1">SQRT(Inputs!$B$38)*L727+SQRT(1-Inputs!$B$38)*_xlfn.NORM.S.INV(RAND())</f>
        <v>-1.3034546177199033</v>
      </c>
      <c r="X727" s="24">
        <f ca="1">SQRT(Inputs!$B$38)*M727+SQRT(1-Inputs!$B$38)*_xlfn.NORM.S.INV(RAND())</f>
        <v>0.52508349743552596</v>
      </c>
      <c r="Y727" s="24">
        <f ca="1">SQRT(Inputs!$B$38)*C727+SQRT(1-Inputs!$B$38)*_xlfn.NORM.S.INV(RAND())</f>
        <v>-8.5730500541173815E-2</v>
      </c>
      <c r="Z727" s="24">
        <f ca="1">SQRT(Inputs!$B$38)*D727+SQRT(1-Inputs!$B$38)*_xlfn.NORM.S.INV(RAND())</f>
        <v>0.66065491779813468</v>
      </c>
      <c r="AA727" s="24">
        <f ca="1">SQRT(Inputs!$B$38)*E727+SQRT(1-Inputs!$B$38)*_xlfn.NORM.S.INV(RAND())</f>
        <v>1.2944942866693474</v>
      </c>
      <c r="AB727" s="24">
        <f ca="1">SQRT(Inputs!$B$38)*F727+SQRT(1-Inputs!$B$38)*_xlfn.NORM.S.INV(RAND())</f>
        <v>0.15381595915422358</v>
      </c>
      <c r="AC727" s="24">
        <f ca="1">SQRT(Inputs!$B$38)*G727+SQRT(1-Inputs!$B$38)*_xlfn.NORM.S.INV(RAND())</f>
        <v>0.80278409835183262</v>
      </c>
      <c r="AD727" s="24">
        <f ca="1">SQRT(Inputs!$B$38)*H727+SQRT(1-Inputs!$B$38)*_xlfn.NORM.S.INV(RAND())</f>
        <v>0.85274175433925481</v>
      </c>
      <c r="AE727" s="24">
        <f ca="1">SQRT(Inputs!$B$38)*I727+SQRT(1-Inputs!$B$38)*_xlfn.NORM.S.INV(RAND())</f>
        <v>-0.73565013678876945</v>
      </c>
      <c r="AF727" s="24">
        <f ca="1">SQRT(Inputs!$B$38)*J727+SQRT(1-Inputs!$B$38)*_xlfn.NORM.S.INV(RAND())</f>
        <v>1.8232842276512282</v>
      </c>
      <c r="AG727" s="24">
        <f ca="1">SQRT(Inputs!$B$38)*K727+SQRT(1-Inputs!$B$38)*_xlfn.NORM.S.INV(RAND())</f>
        <v>0.83380337782966463</v>
      </c>
      <c r="AH727" s="24">
        <f ca="1">SQRT(Inputs!$B$38)*L727+SQRT(1-Inputs!$B$38)*_xlfn.NORM.S.INV(RAND())</f>
        <v>1.5333222577328167</v>
      </c>
      <c r="AI727" s="24">
        <f ca="1">SQRT(Inputs!$B$38)*M727+SQRT(1-Inputs!$B$38)*_xlfn.NORM.S.INV(RAND())</f>
        <v>0.5031821321506269</v>
      </c>
      <c r="AJ727" s="24">
        <f ca="1">SQRT(Inputs!$B$38)*C727+SQRT(1-Inputs!$B$38)*_xlfn.NORM.S.INV(RAND())</f>
        <v>0.56244374371961825</v>
      </c>
      <c r="AK727" s="24">
        <f ca="1">SQRT(Inputs!$B$38)*D727+SQRT(1-Inputs!$B$38)*_xlfn.NORM.S.INV(RAND())</f>
        <v>-0.56781197011428441</v>
      </c>
      <c r="AL727" s="24">
        <f ca="1">SQRT(Inputs!$B$38)*E727+SQRT(1-Inputs!$B$38)*_xlfn.NORM.S.INV(RAND())</f>
        <v>1.2076288363030612</v>
      </c>
      <c r="AM727" s="24">
        <f ca="1">SQRT(Inputs!$B$38)*F727+SQRT(1-Inputs!$B$38)*_xlfn.NORM.S.INV(RAND())</f>
        <v>0.69178787308654477</v>
      </c>
      <c r="AN727" s="24">
        <f ca="1">SQRT(Inputs!$B$38)*G727+SQRT(1-Inputs!$B$38)*_xlfn.NORM.S.INV(RAND())</f>
        <v>-0.9391792897131821</v>
      </c>
      <c r="AO727" s="24">
        <f ca="1">SQRT(Inputs!$B$38)*H727+SQRT(1-Inputs!$B$38)*_xlfn.NORM.S.INV(RAND())</f>
        <v>8.7689533881603499E-2</v>
      </c>
      <c r="AP727" s="24">
        <f ca="1">SQRT(Inputs!$B$38)*I727+SQRT(1-Inputs!$B$38)*_xlfn.NORM.S.INV(RAND())</f>
        <v>-0.7343733070966193</v>
      </c>
      <c r="AQ727" s="24">
        <f ca="1">SQRT(Inputs!$B$38)*J727+SQRT(1-Inputs!$B$38)*_xlfn.NORM.S.INV(RAND())</f>
        <v>-0.74098751698750542</v>
      </c>
      <c r="AR727" s="24">
        <f ca="1">SQRT(Inputs!$B$38)*K727+SQRT(1-Inputs!$B$38)*_xlfn.NORM.S.INV(RAND())</f>
        <v>0.35346810399369505</v>
      </c>
      <c r="AS727" s="24">
        <f ca="1">SQRT(Inputs!$B$38)*L727+SQRT(1-Inputs!$B$38)*_xlfn.NORM.S.INV(RAND())</f>
        <v>-0.5985978131322649</v>
      </c>
      <c r="AT727" s="24">
        <f ca="1">SQRT(Inputs!$B$38)*M727+SQRT(1-Inputs!$B$38)*_xlfn.NORM.S.INV(RAND())</f>
        <v>-7.3367578440749037E-2</v>
      </c>
      <c r="AU727" s="15">
        <f ca="1">Inputs!$B$6*EXP($B$8-0.5*C$5^2+C$5*N727)</f>
        <v>4002.5684426500452</v>
      </c>
      <c r="AV727" s="15">
        <f t="shared" ca="1" si="401"/>
        <v>5105.8395787205191</v>
      </c>
      <c r="AW727" s="15">
        <f t="shared" ca="1" si="402"/>
        <v>7910.0202537955547</v>
      </c>
      <c r="AX727" s="15">
        <f t="shared" ca="1" si="403"/>
        <v>9782.0362965957229</v>
      </c>
      <c r="AY727" s="15">
        <f t="shared" ca="1" si="404"/>
        <v>13612.770575135175</v>
      </c>
      <c r="AZ727" s="15">
        <f t="shared" ca="1" si="405"/>
        <v>20459.226949932687</v>
      </c>
      <c r="BA727" s="15">
        <f t="shared" ca="1" si="406"/>
        <v>27279.537764543209</v>
      </c>
      <c r="BB727" s="15">
        <f t="shared" ca="1" si="407"/>
        <v>32907.881123940228</v>
      </c>
      <c r="BC727" s="15">
        <f t="shared" ca="1" si="408"/>
        <v>38959.442472265066</v>
      </c>
      <c r="BD727" s="15">
        <f t="shared" ca="1" si="409"/>
        <v>42250.757625701575</v>
      </c>
      <c r="BE727" s="15">
        <f t="shared" ca="1" si="410"/>
        <v>54309.074535649896</v>
      </c>
      <c r="BF727" s="15">
        <f ca="1">Inputs!$B$13*EXP($B$9-0.5*C$6^2+C$6*Y727)</f>
        <v>13597.936842228113</v>
      </c>
      <c r="BG727" s="15">
        <f t="shared" ca="1" si="411"/>
        <v>18670.397740604931</v>
      </c>
      <c r="BH727" s="15">
        <f t="shared" ca="1" si="412"/>
        <v>28275.028975373923</v>
      </c>
      <c r="BI727" s="15">
        <f t="shared" ca="1" si="413"/>
        <v>35442.135751238508</v>
      </c>
      <c r="BJ727" s="15">
        <f t="shared" ca="1" si="414"/>
        <v>48780.119075894967</v>
      </c>
      <c r="BK727" s="15">
        <f t="shared" ca="1" si="415"/>
        <v>67238.304117944906</v>
      </c>
      <c r="BL727" s="15">
        <f t="shared" ca="1" si="416"/>
        <v>75083.787609142062</v>
      </c>
      <c r="BM727" s="15">
        <f t="shared" ca="1" si="417"/>
        <v>115755.85500911542</v>
      </c>
      <c r="BN727" s="15">
        <f t="shared" ca="1" si="418"/>
        <v>157325.22813934629</v>
      </c>
      <c r="BO727" s="15">
        <f t="shared" ca="1" si="419"/>
        <v>231339.35303601681</v>
      </c>
      <c r="BP727" s="15">
        <f t="shared" ca="1" si="420"/>
        <v>301439.41291873477</v>
      </c>
      <c r="BQ727" s="15">
        <f ca="1">Inputs!$B$20*EXP($B$10-0.5*C$7^2+C$7*AJ727)</f>
        <v>5236.5478067741105</v>
      </c>
      <c r="BR727" s="15">
        <f t="shared" ca="1" si="421"/>
        <v>5932.9303764651013</v>
      </c>
      <c r="BS727" s="15">
        <f t="shared" ca="1" si="422"/>
        <v>11492.792065643547</v>
      </c>
      <c r="BT727" s="15">
        <f t="shared" ca="1" si="423"/>
        <v>18999.245599142174</v>
      </c>
      <c r="BU727" s="15">
        <f t="shared" ca="1" si="424"/>
        <v>20978.152421447459</v>
      </c>
      <c r="BV727" s="15">
        <f t="shared" ca="1" si="425"/>
        <v>29769.018104992876</v>
      </c>
      <c r="BW727" s="15">
        <f t="shared" ca="1" si="426"/>
        <v>35561.051804659044</v>
      </c>
      <c r="BX727" s="15">
        <f t="shared" ca="1" si="427"/>
        <v>42871.928874292527</v>
      </c>
      <c r="BY727" s="15">
        <f t="shared" ca="1" si="428"/>
        <v>64273.790517709458</v>
      </c>
      <c r="BZ727" s="15">
        <f t="shared" ca="1" si="429"/>
        <v>80787.481864336543</v>
      </c>
      <c r="CA727" s="15">
        <f t="shared" ca="1" si="430"/>
        <v>112011.97828606244</v>
      </c>
      <c r="CB727" s="15">
        <f ca="1">(AU727*DCF!C$10-DCF!C$5*MAX(AU727*DCF!C$10,0)-MAX(AU727-Inputs!$B$6,0)/Inputs!$B$10)*DCF!C$6</f>
        <v>1027.8960623720029</v>
      </c>
      <c r="CC727" s="15">
        <f ca="1">(AV727*DCF!D$10-DCF!D$5*MAX(AV727*DCF!D$10,0)-MAX(AV727-AU727,0)/Inputs!$B$10)*DCF!D$6</f>
        <v>975.51001451149841</v>
      </c>
      <c r="CD727" s="15">
        <f ca="1">(AW727*DCF!E$10-DCF!E$5*MAX(AW727*DCF!E$10,0)-MAX(AW727-AV727,0)/Inputs!$B$10)*DCF!E$6</f>
        <v>1194.6801458241453</v>
      </c>
      <c r="CE727" s="15">
        <f ca="1">(AX727*DCF!F$10-DCF!F$5*MAX(AX727*DCF!F$10,0)-MAX(AX727-AW727,0)/Inputs!$B$10)*DCF!F$6</f>
        <v>1745.8828082939317</v>
      </c>
      <c r="CF727" s="15">
        <f ca="1">(AY727*DCF!G$10-DCF!G$5*MAX(AY727*DCF!G$10,0)-MAX(AY727-AX727,0)/Inputs!$B$10)*DCF!G$6</f>
        <v>2068.4398580253096</v>
      </c>
      <c r="CG727" s="15">
        <f ca="1">(AZ727*DCF!H$10-DCF!H$5*MAX(AZ727*DCF!H$10,0)-MAX(AZ727-AY727,0)/Inputs!$B$10)*DCF!H$6</f>
        <v>2756.4625190582206</v>
      </c>
      <c r="CH727" s="15">
        <f ca="1">(BA727*DCF!I$10-DCF!I$5*MAX(BA727*DCF!I$10,0)-MAX(BA727-AZ727,0)/Inputs!$B$10)*DCF!I$6</f>
        <v>3864.2064533260072</v>
      </c>
      <c r="CI727" s="15">
        <f ca="1">(BB727*DCF!J$10-DCF!J$5*MAX(BB727*DCF!J$10,0)-MAX(BB727-BA727,0)/Inputs!$B$10)*DCF!J$6</f>
        <v>4794.1860693633607</v>
      </c>
      <c r="CJ727" s="15">
        <f ca="1">(BC727*DCF!K$10-DCF!K$5*MAX(BC727*DCF!K$10,0)-MAX(BC727-BB727,0)/Inputs!$B$10)*DCF!K$6</f>
        <v>5424.7180787141169</v>
      </c>
      <c r="CK727" s="15">
        <f ca="1">(BD727*DCF!L$10-DCF!L$5*MAX(BD727*DCF!L$10,0)-MAX(BD727-BC727,0)/Inputs!$B$10)*DCF!L$6</f>
        <v>5946.5973486066187</v>
      </c>
      <c r="CL727" s="15">
        <f ca="1">(BE727*DCF!M$10-DCF!M$5*MAX(BE727*DCF!M$10,0)-MAX(BE727-BD727,0)/Inputs!$B$10)*DCF!M$6</f>
        <v>6223.2180561880596</v>
      </c>
      <c r="CM727" s="15">
        <f ca="1">(BF727*DCF!C$28-DCF!C$5*MAX(BF727*DCF!C$28,0)-MAX(BF727-Inputs!$B$13,0)/Inputs!$B$17)*DCF!C$6</f>
        <v>3639.3921767462698</v>
      </c>
      <c r="CN727" s="15">
        <f ca="1">(BG727*DCF!D$28-DCF!D$5*MAX(BG727*DCF!D$28,0)-MAX(BG727-BF727,0)/Inputs!$B$17)*DCF!D$6</f>
        <v>4416.6742650767574</v>
      </c>
      <c r="CO727" s="15">
        <f ca="1">(BH727*DCF!E$28-DCF!E$5*MAX(BH727*DCF!E$28,0)-MAX(BH727-BG727,0)/Inputs!$B$17)*DCF!E$6</f>
        <v>6115.0510728150657</v>
      </c>
      <c r="CP727" s="15">
        <f ca="1">(BI727*DCF!F$28-DCF!F$5*MAX(BI727*DCF!F$28,0)-MAX(BI727-BH727,0)/Inputs!$B$17)*DCF!F$6</f>
        <v>8316.7212067270539</v>
      </c>
      <c r="CQ727" s="15">
        <f ca="1">(BJ727*DCF!G$28-DCF!G$5*MAX(BJ727*DCF!G$28,0)-MAX(BJ727-BI727,0)/Inputs!$B$17)*DCF!G$6</f>
        <v>10413.054955917301</v>
      </c>
      <c r="CR727" s="15">
        <f ca="1">(BK727*DCF!H$28-DCF!H$5*MAX(BK727*DCF!H$28,0)-MAX(BK727-BJ727,0)/Inputs!$B$17)*DCF!H$6</f>
        <v>13760.890476980368</v>
      </c>
      <c r="CS727" s="15">
        <f ca="1">(BL727*DCF!I$28-DCF!I$5*MAX(BL727*DCF!I$28,0)-MAX(BL727-BK727,0)/Inputs!$B$17)*DCF!I$6</f>
        <v>16530.113291346159</v>
      </c>
      <c r="CT727" s="15">
        <f ca="1">(BM727*DCF!J$28-DCF!J$5*MAX(BM727*DCF!J$28,0)-MAX(BM727-BL727,0)/Inputs!$B$17)*DCF!J$6</f>
        <v>20430.381410382801</v>
      </c>
      <c r="CU727" s="15">
        <f ca="1">(BN727*DCF!K$28-DCF!K$5*MAX(BN727*DCF!K$28,0)-MAX(BN727-BM727,0)/Inputs!$B$17)*DCF!K$6</f>
        <v>28132.755803880507</v>
      </c>
      <c r="CV727" s="15">
        <f ca="1">(BO727*DCF!L$28-DCF!L$5*MAX(BO727*DCF!L$28,0)-MAX(BO727-BN727,0)/Inputs!$B$17)*DCF!L$6</f>
        <v>37782.235064915105</v>
      </c>
      <c r="CW727" s="15">
        <f ca="1">(BP727*DCF!M$28-DCF!M$5*MAX(BP727*DCF!M$28,0)-MAX(BP727-BO727,0)/Inputs!$B$17)*DCF!M$6</f>
        <v>49388.573972386948</v>
      </c>
      <c r="CX727" s="15">
        <f ca="1">(BQ727*DCF!C$46-DCF!C$5*MAX(BQ727*DCF!C$46,0)-MAX(BQ727-Inputs!$B$20,0)/Inputs!$B$24)*DCF!C$6</f>
        <v>-2149.5712287118549</v>
      </c>
      <c r="CY727" s="15">
        <f ca="1">(BR727*DCF!D$46-DCF!D$5*MAX(BR727*DCF!D$46,0)-MAX(BR727-BQ727,0)/Inputs!$B$24)*DCF!D$6</f>
        <v>-1309.7535195246789</v>
      </c>
      <c r="CZ727" s="15">
        <f ca="1">(BS727*DCF!E$46-DCF!E$5*MAX(BS727*DCF!E$46,0)-MAX(BS727-BR727,0)/Inputs!$B$24)*DCF!E$6</f>
        <v>-3550.5870895174216</v>
      </c>
      <c r="DA727" s="15">
        <f ca="1">(BT727*DCF!F$46-DCF!F$5*MAX(BT727*DCF!F$46,0)-MAX(BT727-BS727,0)/Inputs!$B$24)*DCF!F$6</f>
        <v>-4116.982215568235</v>
      </c>
      <c r="DB727" s="15">
        <f ca="1">(BU727*DCF!G$46-DCF!G$5*MAX(BU727*DCF!G$46,0)-MAX(BU727-BT727,0)/Inputs!$B$24)*DCF!G$6</f>
        <v>-1371.3287562879152</v>
      </c>
      <c r="DC727" s="15">
        <f ca="1">(BV727*DCF!H$46-DCF!H$5*MAX(BV727*DCF!H$46,0)-MAX(BV727-BU727,0)/Inputs!$B$24)*DCF!H$6</f>
        <v>-2731.7076486340511</v>
      </c>
      <c r="DD727" s="15">
        <f ca="1">(BW727*DCF!I$46-DCF!I$5*MAX(BW727*DCF!I$46,0)-MAX(BW727-BV727,0)/Inputs!$B$24)*DCF!I$6</f>
        <v>-841.37253329725706</v>
      </c>
      <c r="DE727" s="15">
        <f ca="1">(BX727*DCF!J$46-DCF!J$5*MAX(BX727*DCF!J$46,0)-MAX(BX727-BW727,0)/Inputs!$B$24)*DCF!J$6</f>
        <v>-140.36632966513662</v>
      </c>
      <c r="DF727" s="15">
        <f ca="1">(BY727*DCF!K$46-DCF!K$5*MAX(BY727*DCF!K$46,0)-MAX(BY727-BX727,0)/Inputs!$B$24)*DCF!K$6</f>
        <v>-1571.3527872551276</v>
      </c>
      <c r="DG727" s="15">
        <f ca="1">(BZ727*DCF!L$46-DCF!L$5*MAX(BZ727*DCF!L$46,0)-MAX(BZ727-BY727,0)/Inputs!$B$24)*DCF!L$6</f>
        <v>1847.3621459901976</v>
      </c>
      <c r="DH727" s="15">
        <f ca="1">(CA727*DCF!M$46-DCF!M$5*MAX(CA727*DCF!M$46,0)-MAX(CA727-BZ727,0)/Inputs!$B$24)*DCF!M$6</f>
        <v>2253.6248665457538</v>
      </c>
      <c r="DI727" s="15">
        <f ca="1">SUM(CB727:CL727)+BE727*DCF!M$10*(1+Inputs!$B$30)*(1-Inputs!$B$33)*(1-Inputs!$B$30/Inputs!$B$31)/(Inputs!$B$29-Inputs!$B$30)*DCF!M$6</f>
        <v>187164.67001015993</v>
      </c>
      <c r="DJ727" s="15">
        <f ca="1">SUM(CM727:CW727)+BP727*DCF!M$28*(1+Inputs!$B$30)*(1-Inputs!$B$33)*(1-Inputs!$B$30/Inputs!$B$31)/(Inputs!$B$29-Inputs!$B$30)*DCF!M$6</f>
        <v>1317472.3400657233</v>
      </c>
      <c r="DK727" s="15">
        <f ca="1">SUM(CX727:DH727)+CA727*DCF!M$46*(1+Inputs!$B$30)*(1-Inputs!$B$33)*(1-Inputs!$B$30/Inputs!$B$31)/(Inputs!$B$29-Inputs!$B$30)*DCF!M$6</f>
        <v>159501.75200139824</v>
      </c>
      <c r="DM727" s="15">
        <f ca="1">DI727+DJ727+DK727+Inputs!$B$34+Inputs!$B$36-Inputs!$B$35</f>
        <v>1740989.7620772815</v>
      </c>
    </row>
    <row r="728" spans="1:117" x14ac:dyDescent="0.75">
      <c r="A728" s="11">
        <v>715</v>
      </c>
      <c r="C728" s="24">
        <f t="shared" ca="1" si="431"/>
        <v>0.18201648780442117</v>
      </c>
      <c r="D728" s="24">
        <f t="shared" ca="1" si="431"/>
        <v>-0.54292947874673469</v>
      </c>
      <c r="E728" s="24">
        <f t="shared" ca="1" si="431"/>
        <v>-1.5471909763124547</v>
      </c>
      <c r="F728" s="24">
        <f t="shared" ca="1" si="431"/>
        <v>-0.93863649943702265</v>
      </c>
      <c r="G728" s="24">
        <f t="shared" ca="1" si="431"/>
        <v>-0.56598136418831224</v>
      </c>
      <c r="H728" s="24">
        <f t="shared" ca="1" si="431"/>
        <v>-0.67358321293115819</v>
      </c>
      <c r="I728" s="24">
        <f t="shared" ca="1" si="431"/>
        <v>0.78571419537165021</v>
      </c>
      <c r="J728" s="24">
        <f t="shared" ca="1" si="431"/>
        <v>1.5553857063388372</v>
      </c>
      <c r="K728" s="24">
        <f t="shared" ca="1" si="431"/>
        <v>0.23414212806661214</v>
      </c>
      <c r="L728" s="24">
        <f t="shared" ca="1" si="431"/>
        <v>0.59353052377236892</v>
      </c>
      <c r="M728" s="24">
        <f t="shared" ca="1" si="431"/>
        <v>0.28733120825489372</v>
      </c>
      <c r="N728" s="24">
        <f ca="1">SQRT(Inputs!$B$38)*C728+SQRT(1-Inputs!$B$38)*_xlfn.NORM.S.INV(RAND())</f>
        <v>0.81911375181898272</v>
      </c>
      <c r="O728" s="24">
        <f ca="1">SQRT(Inputs!$B$38)*D728+SQRT(1-Inputs!$B$38)*_xlfn.NORM.S.INV(RAND())</f>
        <v>0.13379408991655467</v>
      </c>
      <c r="P728" s="24">
        <f ca="1">SQRT(Inputs!$B$38)*E728+SQRT(1-Inputs!$B$38)*_xlfn.NORM.S.INV(RAND())</f>
        <v>0.33270921580331203</v>
      </c>
      <c r="Q728" s="24">
        <f ca="1">SQRT(Inputs!$B$38)*F728+SQRT(1-Inputs!$B$38)*_xlfn.NORM.S.INV(RAND())</f>
        <v>-0.62466884807865997</v>
      </c>
      <c r="R728" s="24">
        <f ca="1">SQRT(Inputs!$B$38)*G728+SQRT(1-Inputs!$B$38)*_xlfn.NORM.S.INV(RAND())</f>
        <v>-1.149820922618316</v>
      </c>
      <c r="S728" s="24">
        <f ca="1">SQRT(Inputs!$B$38)*H728+SQRT(1-Inputs!$B$38)*_xlfn.NORM.S.INV(RAND())</f>
        <v>0.46624669462083251</v>
      </c>
      <c r="T728" s="24">
        <f ca="1">SQRT(Inputs!$B$38)*I728+SQRT(1-Inputs!$B$38)*_xlfn.NORM.S.INV(RAND())</f>
        <v>-2.9651295549909917E-2</v>
      </c>
      <c r="U728" s="24">
        <f ca="1">SQRT(Inputs!$B$38)*J728+SQRT(1-Inputs!$B$38)*_xlfn.NORM.S.INV(RAND())</f>
        <v>1.5030604404776038</v>
      </c>
      <c r="V728" s="24">
        <f ca="1">SQRT(Inputs!$B$38)*K728+SQRT(1-Inputs!$B$38)*_xlfn.NORM.S.INV(RAND())</f>
        <v>0.43870841352823703</v>
      </c>
      <c r="W728" s="24">
        <f ca="1">SQRT(Inputs!$B$38)*L728+SQRT(1-Inputs!$B$38)*_xlfn.NORM.S.INV(RAND())</f>
        <v>0.61686086984785427</v>
      </c>
      <c r="X728" s="24">
        <f ca="1">SQRT(Inputs!$B$38)*M728+SQRT(1-Inputs!$B$38)*_xlfn.NORM.S.INV(RAND())</f>
        <v>-0.6367725246224869</v>
      </c>
      <c r="Y728" s="24">
        <f ca="1">SQRT(Inputs!$B$38)*C728+SQRT(1-Inputs!$B$38)*_xlfn.NORM.S.INV(RAND())</f>
        <v>-1.0150242309764606</v>
      </c>
      <c r="Z728" s="24">
        <f ca="1">SQRT(Inputs!$B$38)*D728+SQRT(1-Inputs!$B$38)*_xlfn.NORM.S.INV(RAND())</f>
        <v>7.7476241078689556E-2</v>
      </c>
      <c r="AA728" s="24">
        <f ca="1">SQRT(Inputs!$B$38)*E728+SQRT(1-Inputs!$B$38)*_xlfn.NORM.S.INV(RAND())</f>
        <v>3.8408122955808643E-2</v>
      </c>
      <c r="AB728" s="24">
        <f ca="1">SQRT(Inputs!$B$38)*F728+SQRT(1-Inputs!$B$38)*_xlfn.NORM.S.INV(RAND())</f>
        <v>-1.249033960140685</v>
      </c>
      <c r="AC728" s="24">
        <f ca="1">SQRT(Inputs!$B$38)*G728+SQRT(1-Inputs!$B$38)*_xlfn.NORM.S.INV(RAND())</f>
        <v>-0.27878819318526754</v>
      </c>
      <c r="AD728" s="24">
        <f ca="1">SQRT(Inputs!$B$38)*H728+SQRT(1-Inputs!$B$38)*_xlfn.NORM.S.INV(RAND())</f>
        <v>-0.21397007390010678</v>
      </c>
      <c r="AE728" s="24">
        <f ca="1">SQRT(Inputs!$B$38)*I728+SQRT(1-Inputs!$B$38)*_xlfn.NORM.S.INV(RAND())</f>
        <v>-0.15916975333174371</v>
      </c>
      <c r="AF728" s="24">
        <f ca="1">SQRT(Inputs!$B$38)*J728+SQRT(1-Inputs!$B$38)*_xlfn.NORM.S.INV(RAND())</f>
        <v>0.92322738608891819</v>
      </c>
      <c r="AG728" s="24">
        <f ca="1">SQRT(Inputs!$B$38)*K728+SQRT(1-Inputs!$B$38)*_xlfn.NORM.S.INV(RAND())</f>
        <v>1.1828973214535827</v>
      </c>
      <c r="AH728" s="24">
        <f ca="1">SQRT(Inputs!$B$38)*L728+SQRT(1-Inputs!$B$38)*_xlfn.NORM.S.INV(RAND())</f>
        <v>0.23440269086623494</v>
      </c>
      <c r="AI728" s="24">
        <f ca="1">SQRT(Inputs!$B$38)*M728+SQRT(1-Inputs!$B$38)*_xlfn.NORM.S.INV(RAND())</f>
        <v>-0.46801744764506481</v>
      </c>
      <c r="AJ728" s="24">
        <f ca="1">SQRT(Inputs!$B$38)*C728+SQRT(1-Inputs!$B$38)*_xlfn.NORM.S.INV(RAND())</f>
        <v>-1.6438182989490506</v>
      </c>
      <c r="AK728" s="24">
        <f ca="1">SQRT(Inputs!$B$38)*D728+SQRT(1-Inputs!$B$38)*_xlfn.NORM.S.INV(RAND())</f>
        <v>-2.1626902578306142</v>
      </c>
      <c r="AL728" s="24">
        <f ca="1">SQRT(Inputs!$B$38)*E728+SQRT(1-Inputs!$B$38)*_xlfn.NORM.S.INV(RAND())</f>
        <v>-1.217230706699225</v>
      </c>
      <c r="AM728" s="24">
        <f ca="1">SQRT(Inputs!$B$38)*F728+SQRT(1-Inputs!$B$38)*_xlfn.NORM.S.INV(RAND())</f>
        <v>-1.8616666663391228</v>
      </c>
      <c r="AN728" s="24">
        <f ca="1">SQRT(Inputs!$B$38)*G728+SQRT(1-Inputs!$B$38)*_xlfn.NORM.S.INV(RAND())</f>
        <v>-0.77106745951578282</v>
      </c>
      <c r="AO728" s="24">
        <f ca="1">SQRT(Inputs!$B$38)*H728+SQRT(1-Inputs!$B$38)*_xlfn.NORM.S.INV(RAND())</f>
        <v>-0.59113338485195488</v>
      </c>
      <c r="AP728" s="24">
        <f ca="1">SQRT(Inputs!$B$38)*I728+SQRT(1-Inputs!$B$38)*_xlfn.NORM.S.INV(RAND())</f>
        <v>1.8651358225620196</v>
      </c>
      <c r="AQ728" s="24">
        <f ca="1">SQRT(Inputs!$B$38)*J728+SQRT(1-Inputs!$B$38)*_xlfn.NORM.S.INV(RAND())</f>
        <v>0.45123884076696558</v>
      </c>
      <c r="AR728" s="24">
        <f ca="1">SQRT(Inputs!$B$38)*K728+SQRT(1-Inputs!$B$38)*_xlfn.NORM.S.INV(RAND())</f>
        <v>-1.0858563246229218</v>
      </c>
      <c r="AS728" s="24">
        <f ca="1">SQRT(Inputs!$B$38)*L728+SQRT(1-Inputs!$B$38)*_xlfn.NORM.S.INV(RAND())</f>
        <v>1.6343460697128869</v>
      </c>
      <c r="AT728" s="24">
        <f ca="1">SQRT(Inputs!$B$38)*M728+SQRT(1-Inputs!$B$38)*_xlfn.NORM.S.INV(RAND())</f>
        <v>-0.10096990345095</v>
      </c>
      <c r="AU728" s="15">
        <f ca="1">Inputs!$B$6*EXP($B$8-0.5*C$5^2+C$5*N728)</f>
        <v>5665.8084801500172</v>
      </c>
      <c r="AV728" s="15">
        <f t="shared" ca="1" si="401"/>
        <v>7033.6409959752509</v>
      </c>
      <c r="AW728" s="15">
        <f t="shared" ca="1" si="402"/>
        <v>8969.916107374811</v>
      </c>
      <c r="AX728" s="15">
        <f t="shared" ca="1" si="403"/>
        <v>10129.202693629537</v>
      </c>
      <c r="AY728" s="15">
        <f t="shared" ca="1" si="404"/>
        <v>10823.392469377668</v>
      </c>
      <c r="AZ728" s="15">
        <f t="shared" ca="1" si="405"/>
        <v>13934.691482523633</v>
      </c>
      <c r="BA728" s="15">
        <f t="shared" ca="1" si="406"/>
        <v>16999.662422944861</v>
      </c>
      <c r="BB728" s="15">
        <f t="shared" ca="1" si="407"/>
        <v>24195.282894587974</v>
      </c>
      <c r="BC728" s="15">
        <f t="shared" ca="1" si="408"/>
        <v>30914.930168401912</v>
      </c>
      <c r="BD728" s="15">
        <f t="shared" ca="1" si="409"/>
        <v>40123.180893257275</v>
      </c>
      <c r="BE728" s="15">
        <f t="shared" ca="1" si="410"/>
        <v>46395.435282910235</v>
      </c>
      <c r="BF728" s="15">
        <f ca="1">Inputs!$B$13*EXP($B$9-0.5*C$6^2+C$6*Y728)</f>
        <v>11310.005118851537</v>
      </c>
      <c r="BG728" s="15">
        <f t="shared" ca="1" si="411"/>
        <v>13977.950094483327</v>
      </c>
      <c r="BH728" s="15">
        <f t="shared" ca="1" si="412"/>
        <v>17187.625888021139</v>
      </c>
      <c r="BI728" s="15">
        <f t="shared" ca="1" si="413"/>
        <v>17360.302197123041</v>
      </c>
      <c r="BJ728" s="15">
        <f t="shared" ca="1" si="414"/>
        <v>20444.29250561403</v>
      </c>
      <c r="BK728" s="15">
        <f t="shared" ca="1" si="415"/>
        <v>24371.107875879567</v>
      </c>
      <c r="BL728" s="15">
        <f t="shared" ca="1" si="416"/>
        <v>29325.778287868703</v>
      </c>
      <c r="BM728" s="15">
        <f t="shared" ca="1" si="417"/>
        <v>40428.446798628458</v>
      </c>
      <c r="BN728" s="15">
        <f t="shared" ca="1" si="418"/>
        <v>57294.208523596077</v>
      </c>
      <c r="BO728" s="15">
        <f t="shared" ca="1" si="419"/>
        <v>72441.790164372753</v>
      </c>
      <c r="BP728" s="15">
        <f t="shared" ca="1" si="420"/>
        <v>84557.628832899165</v>
      </c>
      <c r="BQ728" s="15">
        <f ca="1">Inputs!$B$20*EXP($B$10-0.5*C$7^2+C$7*AJ728)</f>
        <v>2394.4163677924525</v>
      </c>
      <c r="BR728" s="15">
        <f t="shared" ca="1" si="421"/>
        <v>1634.7564531827486</v>
      </c>
      <c r="BS728" s="15">
        <f t="shared" ca="1" si="422"/>
        <v>1578.174706145865</v>
      </c>
      <c r="BT728" s="15">
        <f t="shared" ca="1" si="423"/>
        <v>1335.2181534996416</v>
      </c>
      <c r="BU728" s="15">
        <f t="shared" ca="1" si="424"/>
        <v>1535.4982906056657</v>
      </c>
      <c r="BV728" s="15">
        <f t="shared" ca="1" si="425"/>
        <v>1869.9352092823087</v>
      </c>
      <c r="BW728" s="15">
        <f t="shared" ca="1" si="426"/>
        <v>3872.3854549868361</v>
      </c>
      <c r="BX728" s="15">
        <f t="shared" ca="1" si="427"/>
        <v>5928.9524196406328</v>
      </c>
      <c r="BY728" s="15">
        <f t="shared" ca="1" si="428"/>
        <v>6749.0641843733174</v>
      </c>
      <c r="BZ728" s="15">
        <f t="shared" ca="1" si="429"/>
        <v>12788.733039303805</v>
      </c>
      <c r="CA728" s="15">
        <f t="shared" ca="1" si="430"/>
        <v>17644.839931818547</v>
      </c>
      <c r="CB728" s="15">
        <f ca="1">(AU728*DCF!C$10-DCF!C$5*MAX(AU728*DCF!C$10,0)-MAX(AU728-Inputs!$B$6,0)/Inputs!$B$10)*DCF!C$6</f>
        <v>1038.0577307884848</v>
      </c>
      <c r="CC728" s="15">
        <f ca="1">(AV728*DCF!D$10-DCF!D$5*MAX(AV728*DCF!D$10,0)-MAX(AV728-AU728,0)/Inputs!$B$10)*DCF!D$6</f>
        <v>1380.8921811514331</v>
      </c>
      <c r="CD728" s="15">
        <f ca="1">(AW728*DCF!E$10-DCF!E$5*MAX(AW728*DCF!E$10,0)-MAX(AW728-AV728,0)/Inputs!$B$10)*DCF!E$6</f>
        <v>1634.8815006585405</v>
      </c>
      <c r="CE728" s="15">
        <f ca="1">(AX728*DCF!F$10-DCF!F$5*MAX(AX728*DCF!F$10,0)-MAX(AX728-AW728,0)/Inputs!$B$10)*DCF!F$6</f>
        <v>1969.9700087646072</v>
      </c>
      <c r="CF728" s="15">
        <f ca="1">(AY728*DCF!G$10-DCF!G$5*MAX(AY728*DCF!G$10,0)-MAX(AY728-AX728,0)/Inputs!$B$10)*DCF!G$6</f>
        <v>2096.614873003618</v>
      </c>
      <c r="CG728" s="15">
        <f ca="1">(AZ728*DCF!H$10-DCF!H$5*MAX(AZ728*DCF!H$10,0)-MAX(AZ728-AY728,0)/Inputs!$B$10)*DCF!H$6</f>
        <v>2152.9634292403557</v>
      </c>
      <c r="CH728" s="15">
        <f ca="1">(BA728*DCF!I$10-DCF!I$5*MAX(BA728*DCF!I$10,0)-MAX(BA728-AZ728,0)/Inputs!$B$10)*DCF!I$6</f>
        <v>2602.4555539924436</v>
      </c>
      <c r="CI728" s="15">
        <f ca="1">(BB728*DCF!J$10-DCF!J$5*MAX(BB728*DCF!J$10,0)-MAX(BB728-BA728,0)/Inputs!$B$10)*DCF!J$6</f>
        <v>3061.5889774454772</v>
      </c>
      <c r="CJ728" s="15">
        <f ca="1">(BC728*DCF!K$10-DCF!K$5*MAX(BC728*DCF!K$10,0)-MAX(BC728-BB728,0)/Inputs!$B$10)*DCF!K$6</f>
        <v>4036.158933969964</v>
      </c>
      <c r="CK728" s="15">
        <f ca="1">(BD728*DCF!L$10-DCF!L$5*MAX(BD728*DCF!L$10,0)-MAX(BD728-BC728,0)/Inputs!$B$10)*DCF!L$6</f>
        <v>4860.5627464984036</v>
      </c>
      <c r="CL728" s="15">
        <f ca="1">(BE728*DCF!M$10-DCF!M$5*MAX(BE728*DCF!M$10,0)-MAX(BE728-BD728,0)/Inputs!$B$10)*DCF!M$6</f>
        <v>5797.7081938380306</v>
      </c>
      <c r="CM728" s="15">
        <f ca="1">(BF728*DCF!C$28-DCF!C$5*MAX(BF728*DCF!C$28,0)-MAX(BF728-Inputs!$B$13,0)/Inputs!$B$17)*DCF!C$6</f>
        <v>3451.7393898123046</v>
      </c>
      <c r="CN728" s="15">
        <f ca="1">(BG728*DCF!D$28-DCF!D$5*MAX(BG728*DCF!D$28,0)-MAX(BG728-BF728,0)/Inputs!$B$17)*DCF!D$6</f>
        <v>3547.6337000417275</v>
      </c>
      <c r="CO728" s="15">
        <f ca="1">(BH728*DCF!E$28-DCF!E$5*MAX(BH728*DCF!E$28,0)-MAX(BH728-BG728,0)/Inputs!$B$17)*DCF!E$6</f>
        <v>4235.2587835580634</v>
      </c>
      <c r="CP728" s="15">
        <f ca="1">(BI728*DCF!F$28-DCF!F$5*MAX(BI728*DCF!F$28,0)-MAX(BI728-BH728,0)/Inputs!$B$17)*DCF!F$6</f>
        <v>4681.4263097568728</v>
      </c>
      <c r="CQ728" s="15">
        <f ca="1">(BJ728*DCF!G$28-DCF!G$5*MAX(BJ728*DCF!G$28,0)-MAX(BJ728-BI728,0)/Inputs!$B$17)*DCF!G$6</f>
        <v>4785.7300971979048</v>
      </c>
      <c r="CR728" s="15">
        <f ca="1">(BK728*DCF!H$28-DCF!H$5*MAX(BK728*DCF!H$28,0)-MAX(BK728-BJ728,0)/Inputs!$B$17)*DCF!H$6</f>
        <v>5417.126949357279</v>
      </c>
      <c r="CS728" s="15">
        <f ca="1">(BL728*DCF!I$28-DCF!I$5*MAX(BL728*DCF!I$28,0)-MAX(BL728-BK728,0)/Inputs!$B$17)*DCF!I$6</f>
        <v>6184.898729073514</v>
      </c>
      <c r="CT728" s="15">
        <f ca="1">(BM728*DCF!J$28-DCF!J$5*MAX(BM728*DCF!J$28,0)-MAX(BM728-BL728,0)/Inputs!$B$17)*DCF!J$6</f>
        <v>7546.7767125055971</v>
      </c>
      <c r="CU728" s="15">
        <f ca="1">(BN728*DCF!K$28-DCF!K$5*MAX(BN728*DCF!K$28,0)-MAX(BN728-BM728,0)/Inputs!$B$17)*DCF!K$6</f>
        <v>10033.745027771629</v>
      </c>
      <c r="CV728" s="15">
        <f ca="1">(BO728*DCF!L$28-DCF!L$5*MAX(BO728*DCF!L$28,0)-MAX(BO728-BN728,0)/Inputs!$B$17)*DCF!L$6</f>
        <v>12739.683560780955</v>
      </c>
      <c r="CW728" s="15">
        <f ca="1">(BP728*DCF!M$28-DCF!M$5*MAX(BP728*DCF!M$28,0)-MAX(BP728-BO728,0)/Inputs!$B$17)*DCF!M$6</f>
        <v>14643.121213467342</v>
      </c>
      <c r="CX728" s="15">
        <f ca="1">(BQ728*DCF!C$46-DCF!C$5*MAX(BQ728*DCF!C$46,0)-MAX(BQ728-Inputs!$B$20,0)/Inputs!$B$24)*DCF!C$6</f>
        <v>-552.98299487123609</v>
      </c>
      <c r="CY728" s="15">
        <f ca="1">(BR728*DCF!D$46-DCF!D$5*MAX(BR728*DCF!D$46,0)-MAX(BR728-BQ728,0)/Inputs!$B$24)*DCF!D$6</f>
        <v>-279.01480354499705</v>
      </c>
      <c r="CZ728" s="15">
        <f ca="1">(BS728*DCF!E$46-DCF!E$5*MAX(BS728*DCF!E$46,0)-MAX(BS728-BR728,0)/Inputs!$B$24)*DCF!E$6</f>
        <v>-186.62190681006851</v>
      </c>
      <c r="DA728" s="15">
        <f ca="1">(BT728*DCF!F$46-DCF!F$5*MAX(BT728*DCF!F$46,0)-MAX(BT728-BS728,0)/Inputs!$B$24)*DCF!F$6</f>
        <v>-97.239027830982039</v>
      </c>
      <c r="DB728" s="15">
        <f ca="1">(BU728*DCF!G$46-DCF!G$5*MAX(BU728*DCF!G$46,0)-MAX(BU728-BT728,0)/Inputs!$B$24)*DCF!G$6</f>
        <v>-119.02140979190935</v>
      </c>
      <c r="DC728" s="15">
        <f ca="1">(BV728*DCF!H$46-DCF!H$5*MAX(BV728*DCF!H$46,0)-MAX(BV728-BU728,0)/Inputs!$B$24)*DCF!H$6</f>
        <v>-103.92422334976858</v>
      </c>
      <c r="DD728" s="15">
        <f ca="1">(BW728*DCF!I$46-DCF!I$5*MAX(BW728*DCF!I$46,0)-MAX(BW728-BV728,0)/Inputs!$B$24)*DCF!I$6</f>
        <v>-485.39175675260492</v>
      </c>
      <c r="DE728" s="15">
        <f ca="1">(BX728*DCF!J$46-DCF!J$5*MAX(BX728*DCF!J$46,0)-MAX(BX728-BW728,0)/Inputs!$B$24)*DCF!J$6</f>
        <v>-296.66480580840187</v>
      </c>
      <c r="DF728" s="15">
        <f ca="1">(BY728*DCF!K$46-DCF!K$5*MAX(BY728*DCF!K$46,0)-MAX(BY728-BX728,0)/Inputs!$B$24)*DCF!K$6</f>
        <v>184.62350965332041</v>
      </c>
      <c r="DG728" s="15">
        <f ca="1">(BZ728*DCF!L$46-DCF!L$5*MAX(BZ728*DCF!L$46,0)-MAX(BZ728-BY728,0)/Inputs!$B$24)*DCF!L$6</f>
        <v>-482.7711432810795</v>
      </c>
      <c r="DH728" s="15">
        <f ca="1">(CA728*DCF!M$46-DCF!M$5*MAX(CA728*DCF!M$46,0)-MAX(CA728-BZ728,0)/Inputs!$B$24)*DCF!M$6</f>
        <v>368.08693842783362</v>
      </c>
      <c r="DI728" s="15">
        <f ca="1">SUM(CB728:CL728)+BE728*DCF!M$10*(1+Inputs!$B$30)*(1-Inputs!$B$33)*(1-Inputs!$B$30/Inputs!$B$31)/(Inputs!$B$29-Inputs!$B$30)*DCF!M$6</f>
        <v>159750.96403780795</v>
      </c>
      <c r="DJ728" s="15">
        <f ca="1">SUM(CM728:CW728)+BP728*DCF!M$28*(1+Inputs!$B$30)*(1-Inputs!$B$33)*(1-Inputs!$B$30/Inputs!$B$31)/(Inputs!$B$29-Inputs!$B$30)*DCF!M$6</f>
        <v>391033.80607444642</v>
      </c>
      <c r="DK728" s="15">
        <f ca="1">SUM(CX728:DH728)+CA728*DCF!M$46*(1+Inputs!$B$30)*(1-Inputs!$B$33)*(1-Inputs!$B$30/Inputs!$B$31)/(Inputs!$B$29-Inputs!$B$30)*DCF!M$6</f>
        <v>25230.091075542208</v>
      </c>
      <c r="DM728" s="15">
        <f ca="1">DI728+DJ728+DK728+Inputs!$B$34+Inputs!$B$36-Inputs!$B$35</f>
        <v>652865.86118779657</v>
      </c>
    </row>
    <row r="729" spans="1:117" x14ac:dyDescent="0.75">
      <c r="A729" s="11">
        <v>716</v>
      </c>
      <c r="C729" s="24">
        <f t="shared" ca="1" si="431"/>
        <v>0.44194685694647717</v>
      </c>
      <c r="D729" s="24">
        <f t="shared" ca="1" si="431"/>
        <v>-2.6592728751436105</v>
      </c>
      <c r="E729" s="24">
        <f t="shared" ca="1" si="431"/>
        <v>-1.9618998006177939</v>
      </c>
      <c r="F729" s="24">
        <f t="shared" ca="1" si="431"/>
        <v>4.3863170556207365E-2</v>
      </c>
      <c r="G729" s="24">
        <f t="shared" ca="1" si="431"/>
        <v>-1.0592595183636295</v>
      </c>
      <c r="H729" s="24">
        <f t="shared" ca="1" si="431"/>
        <v>1.3645748280914256</v>
      </c>
      <c r="I729" s="24">
        <f t="shared" ca="1" si="431"/>
        <v>-1.1247841665884191</v>
      </c>
      <c r="J729" s="24">
        <f t="shared" ca="1" si="431"/>
        <v>-0.60912499169588286</v>
      </c>
      <c r="K729" s="24">
        <f t="shared" ca="1" si="431"/>
        <v>-0.88360325253779415</v>
      </c>
      <c r="L729" s="24">
        <f t="shared" ca="1" si="431"/>
        <v>0.61732234803347819</v>
      </c>
      <c r="M729" s="24">
        <f t="shared" ca="1" si="431"/>
        <v>-2.0654044283219539</v>
      </c>
      <c r="N729" s="24">
        <f ca="1">SQRT(Inputs!$B$38)*C729+SQRT(1-Inputs!$B$38)*_xlfn.NORM.S.INV(RAND())</f>
        <v>-0.97603289356067391</v>
      </c>
      <c r="O729" s="24">
        <f ca="1">SQRT(Inputs!$B$38)*D729+SQRT(1-Inputs!$B$38)*_xlfn.NORM.S.INV(RAND())</f>
        <v>-0.51855003021141066</v>
      </c>
      <c r="P729" s="24">
        <f ca="1">SQRT(Inputs!$B$38)*E729+SQRT(1-Inputs!$B$38)*_xlfn.NORM.S.INV(RAND())</f>
        <v>-1.7112939255907924</v>
      </c>
      <c r="Q729" s="24">
        <f ca="1">SQRT(Inputs!$B$38)*F729+SQRT(1-Inputs!$B$38)*_xlfn.NORM.S.INV(RAND())</f>
        <v>-1.7098775495790166</v>
      </c>
      <c r="R729" s="24">
        <f ca="1">SQRT(Inputs!$B$38)*G729+SQRT(1-Inputs!$B$38)*_xlfn.NORM.S.INV(RAND())</f>
        <v>-0.60044932047021016</v>
      </c>
      <c r="S729" s="24">
        <f ca="1">SQRT(Inputs!$B$38)*H729+SQRT(1-Inputs!$B$38)*_xlfn.NORM.S.INV(RAND())</f>
        <v>0.41892617517953162</v>
      </c>
      <c r="T729" s="24">
        <f ca="1">SQRT(Inputs!$B$38)*I729+SQRT(1-Inputs!$B$38)*_xlfn.NORM.S.INV(RAND())</f>
        <v>-0.43091476516078853</v>
      </c>
      <c r="U729" s="24">
        <f ca="1">SQRT(Inputs!$B$38)*J729+SQRT(1-Inputs!$B$38)*_xlfn.NORM.S.INV(RAND())</f>
        <v>0.70926432688920615</v>
      </c>
      <c r="V729" s="24">
        <f ca="1">SQRT(Inputs!$B$38)*K729+SQRT(1-Inputs!$B$38)*_xlfn.NORM.S.INV(RAND())</f>
        <v>0.49990766314838031</v>
      </c>
      <c r="W729" s="24">
        <f ca="1">SQRT(Inputs!$B$38)*L729+SQRT(1-Inputs!$B$38)*_xlfn.NORM.S.INV(RAND())</f>
        <v>-0.56386576695392887</v>
      </c>
      <c r="X729" s="24">
        <f ca="1">SQRT(Inputs!$B$38)*M729+SQRT(1-Inputs!$B$38)*_xlfn.NORM.S.INV(RAND())</f>
        <v>-0.78146360950542859</v>
      </c>
      <c r="Y729" s="24">
        <f ca="1">SQRT(Inputs!$B$38)*C729+SQRT(1-Inputs!$B$38)*_xlfn.NORM.S.INV(RAND())</f>
        <v>0.5165353829770879</v>
      </c>
      <c r="Z729" s="24">
        <f ca="1">SQRT(Inputs!$B$38)*D729+SQRT(1-Inputs!$B$38)*_xlfn.NORM.S.INV(RAND())</f>
        <v>-0.49787187754938422</v>
      </c>
      <c r="AA729" s="24">
        <f ca="1">SQRT(Inputs!$B$38)*E729+SQRT(1-Inputs!$B$38)*_xlfn.NORM.S.INV(RAND())</f>
        <v>-2.3244432878539429</v>
      </c>
      <c r="AB729" s="24">
        <f ca="1">SQRT(Inputs!$B$38)*F729+SQRT(1-Inputs!$B$38)*_xlfn.NORM.S.INV(RAND())</f>
        <v>-8.3822463134736014E-2</v>
      </c>
      <c r="AC729" s="24">
        <f ca="1">SQRT(Inputs!$B$38)*G729+SQRT(1-Inputs!$B$38)*_xlfn.NORM.S.INV(RAND())</f>
        <v>0.80973426856068431</v>
      </c>
      <c r="AD729" s="24">
        <f ca="1">SQRT(Inputs!$B$38)*H729+SQRT(1-Inputs!$B$38)*_xlfn.NORM.S.INV(RAND())</f>
        <v>0.41855542276876684</v>
      </c>
      <c r="AE729" s="24">
        <f ca="1">SQRT(Inputs!$B$38)*I729+SQRT(1-Inputs!$B$38)*_xlfn.NORM.S.INV(RAND())</f>
        <v>-1.8844947177034579</v>
      </c>
      <c r="AF729" s="24">
        <f ca="1">SQRT(Inputs!$B$38)*J729+SQRT(1-Inputs!$B$38)*_xlfn.NORM.S.INV(RAND())</f>
        <v>0.85964718394257511</v>
      </c>
      <c r="AG729" s="24">
        <f ca="1">SQRT(Inputs!$B$38)*K729+SQRT(1-Inputs!$B$38)*_xlfn.NORM.S.INV(RAND())</f>
        <v>-1.4835395489080714</v>
      </c>
      <c r="AH729" s="24">
        <f ca="1">SQRT(Inputs!$B$38)*L729+SQRT(1-Inputs!$B$38)*_xlfn.NORM.S.INV(RAND())</f>
        <v>2.2915710182121307</v>
      </c>
      <c r="AI729" s="24">
        <f ca="1">SQRT(Inputs!$B$38)*M729+SQRT(1-Inputs!$B$38)*_xlfn.NORM.S.INV(RAND())</f>
        <v>-1.6203132950189989</v>
      </c>
      <c r="AJ729" s="24">
        <f ca="1">SQRT(Inputs!$B$38)*C729+SQRT(1-Inputs!$B$38)*_xlfn.NORM.S.INV(RAND())</f>
        <v>-0.6446442432602546</v>
      </c>
      <c r="AK729" s="24">
        <f ca="1">SQRT(Inputs!$B$38)*D729+SQRT(1-Inputs!$B$38)*_xlfn.NORM.S.INV(RAND())</f>
        <v>-1.3778141165316917</v>
      </c>
      <c r="AL729" s="24">
        <f ca="1">SQRT(Inputs!$B$38)*E729+SQRT(1-Inputs!$B$38)*_xlfn.NORM.S.INV(RAND())</f>
        <v>-1.0605878366776971</v>
      </c>
      <c r="AM729" s="24">
        <f ca="1">SQRT(Inputs!$B$38)*F729+SQRT(1-Inputs!$B$38)*_xlfn.NORM.S.INV(RAND())</f>
        <v>0.1267670606794544</v>
      </c>
      <c r="AN729" s="24">
        <f ca="1">SQRT(Inputs!$B$38)*G729+SQRT(1-Inputs!$B$38)*_xlfn.NORM.S.INV(RAND())</f>
        <v>-1.1704029938612508</v>
      </c>
      <c r="AO729" s="24">
        <f ca="1">SQRT(Inputs!$B$38)*H729+SQRT(1-Inputs!$B$38)*_xlfn.NORM.S.INV(RAND())</f>
        <v>-0.2859407362834212</v>
      </c>
      <c r="AP729" s="24">
        <f ca="1">SQRT(Inputs!$B$38)*I729+SQRT(1-Inputs!$B$38)*_xlfn.NORM.S.INV(RAND())</f>
        <v>-0.98804222269874942</v>
      </c>
      <c r="AQ729" s="24">
        <f ca="1">SQRT(Inputs!$B$38)*J729+SQRT(1-Inputs!$B$38)*_xlfn.NORM.S.INV(RAND())</f>
        <v>-0.58317347191105884</v>
      </c>
      <c r="AR729" s="24">
        <f ca="1">SQRT(Inputs!$B$38)*K729+SQRT(1-Inputs!$B$38)*_xlfn.NORM.S.INV(RAND())</f>
        <v>-0.76129103949567267</v>
      </c>
      <c r="AS729" s="24">
        <f ca="1">SQRT(Inputs!$B$38)*L729+SQRT(1-Inputs!$B$38)*_xlfn.NORM.S.INV(RAND())</f>
        <v>-0.21958927682152168</v>
      </c>
      <c r="AT729" s="24">
        <f ca="1">SQRT(Inputs!$B$38)*M729+SQRT(1-Inputs!$B$38)*_xlfn.NORM.S.INV(RAND())</f>
        <v>-2.2223758664857032</v>
      </c>
      <c r="AU729" s="15">
        <f ca="1">Inputs!$B$6*EXP($B$8-0.5*C$5^2+C$5*N729)</f>
        <v>4237.034826076876</v>
      </c>
      <c r="AV729" s="15">
        <f t="shared" ca="1" si="401"/>
        <v>4778.8652483169299</v>
      </c>
      <c r="AW729" s="15">
        <f t="shared" ca="1" si="402"/>
        <v>4625.9299893380412</v>
      </c>
      <c r="AX729" s="15">
        <f t="shared" ca="1" si="403"/>
        <v>4561.4723150052941</v>
      </c>
      <c r="AY729" s="15">
        <f t="shared" ca="1" si="404"/>
        <v>5197.0574007656296</v>
      </c>
      <c r="AZ729" s="15">
        <f t="shared" ca="1" si="405"/>
        <v>6656.2311599948534</v>
      </c>
      <c r="BA729" s="15">
        <f t="shared" ca="1" si="406"/>
        <v>7786.327297939366</v>
      </c>
      <c r="BB729" s="15">
        <f t="shared" ca="1" si="407"/>
        <v>10234.898835330012</v>
      </c>
      <c r="BC729" s="15">
        <f t="shared" ca="1" si="408"/>
        <v>13154.875407953112</v>
      </c>
      <c r="BD729" s="15">
        <f t="shared" ca="1" si="409"/>
        <v>15288.026117293712</v>
      </c>
      <c r="BE729" s="15">
        <f t="shared" ca="1" si="410"/>
        <v>17446.48573844499</v>
      </c>
      <c r="BF729" s="15">
        <f ca="1">Inputs!$B$13*EXP($B$9-0.5*C$6^2+C$6*Y729)</f>
        <v>15322.401361335133</v>
      </c>
      <c r="BG729" s="15">
        <f t="shared" ca="1" si="411"/>
        <v>17069.518921853301</v>
      </c>
      <c r="BH729" s="15">
        <f t="shared" ca="1" si="412"/>
        <v>14183.886629018309</v>
      </c>
      <c r="BI729" s="15">
        <f t="shared" ca="1" si="413"/>
        <v>17140.631146516029</v>
      </c>
      <c r="BJ729" s="15">
        <f t="shared" ca="1" si="414"/>
        <v>23614.832670193096</v>
      </c>
      <c r="BK729" s="15">
        <f t="shared" ca="1" si="415"/>
        <v>30682.231491518502</v>
      </c>
      <c r="BL729" s="15">
        <f t="shared" ca="1" si="416"/>
        <v>29522.852695174406</v>
      </c>
      <c r="BM729" s="15">
        <f t="shared" ca="1" si="417"/>
        <v>40379.932767508391</v>
      </c>
      <c r="BN729" s="15">
        <f t="shared" ca="1" si="418"/>
        <v>41573.546131597162</v>
      </c>
      <c r="BO729" s="15">
        <f t="shared" ca="1" si="419"/>
        <v>66764.638844966103</v>
      </c>
      <c r="BP729" s="15">
        <f t="shared" ca="1" si="420"/>
        <v>68393.144265810348</v>
      </c>
      <c r="BQ729" s="15">
        <f ca="1">Inputs!$B$20*EXP($B$10-0.5*C$7^2+C$7*AJ729)</f>
        <v>3412.7869794513949</v>
      </c>
      <c r="BR729" s="15">
        <f t="shared" ca="1" si="421"/>
        <v>2989.6147981808163</v>
      </c>
      <c r="BS729" s="15">
        <f t="shared" ca="1" si="422"/>
        <v>3018.9465076587567</v>
      </c>
      <c r="BT729" s="15">
        <f t="shared" ca="1" si="423"/>
        <v>4303.2216674798565</v>
      </c>
      <c r="BU729" s="15">
        <f t="shared" ca="1" si="424"/>
        <v>4492.8941098098194</v>
      </c>
      <c r="BV729" s="15">
        <f t="shared" ca="1" si="425"/>
        <v>5860.9127993922602</v>
      </c>
      <c r="BW729" s="15">
        <f t="shared" ca="1" si="426"/>
        <v>6635.2697499089254</v>
      </c>
      <c r="BX729" s="15">
        <f t="shared" ca="1" si="427"/>
        <v>8256.5204067583509</v>
      </c>
      <c r="BY729" s="15">
        <f t="shared" ca="1" si="428"/>
        <v>10000.718293190022</v>
      </c>
      <c r="BZ729" s="15">
        <f t="shared" ca="1" si="429"/>
        <v>13477.230037223515</v>
      </c>
      <c r="CA729" s="15">
        <f t="shared" ca="1" si="430"/>
        <v>12754.764860631481</v>
      </c>
      <c r="CB729" s="15">
        <f ca="1">(AU729*DCF!C$10-DCF!C$5*MAX(AU729*DCF!C$10,0)-MAX(AU729-Inputs!$B$6,0)/Inputs!$B$10)*DCF!C$6</f>
        <v>1048.2451416078181</v>
      </c>
      <c r="CC729" s="15">
        <f ca="1">(AV729*DCF!D$10-DCF!D$5*MAX(AV729*DCF!D$10,0)-MAX(AV729-AU729,0)/Inputs!$B$10)*DCF!D$6</f>
        <v>1032.7048607742211</v>
      </c>
      <c r="CD729" s="15">
        <f ca="1">(AW729*DCF!E$10-DCF!E$5*MAX(AW729*DCF!E$10,0)-MAX(AW729-AV729,0)/Inputs!$B$10)*DCF!E$6</f>
        <v>1068.0535959303718</v>
      </c>
      <c r="CE729" s="15">
        <f ca="1">(AX729*DCF!F$10-DCF!F$5*MAX(AX729*DCF!F$10,0)-MAX(AX729-AW729,0)/Inputs!$B$10)*DCF!F$6</f>
        <v>995.76213682372168</v>
      </c>
      <c r="CF729" s="15">
        <f ca="1">(AY729*DCF!G$10-DCF!G$5*MAX(AY729*DCF!G$10,0)-MAX(AY729-AX729,0)/Inputs!$B$10)*DCF!G$6</f>
        <v>948.63048213972388</v>
      </c>
      <c r="CG729" s="15">
        <f ca="1">(AZ729*DCF!H$10-DCF!H$5*MAX(AZ729*DCF!H$10,0)-MAX(AZ729-AY729,0)/Inputs!$B$10)*DCF!H$6</f>
        <v>1033.2095940076758</v>
      </c>
      <c r="CH729" s="15">
        <f ca="1">(BA729*DCF!I$10-DCF!I$5*MAX(BA729*DCF!I$10,0)-MAX(BA729-AZ729,0)/Inputs!$B$10)*DCF!I$6</f>
        <v>1236.902589634999</v>
      </c>
      <c r="CI729" s="15">
        <f ca="1">(BB729*DCF!J$10-DCF!J$5*MAX(BB729*DCF!J$10,0)-MAX(BB729-BA729,0)/Inputs!$B$10)*DCF!J$6</f>
        <v>1385.2917211562567</v>
      </c>
      <c r="CJ729" s="15">
        <f ca="1">(BC729*DCF!K$10-DCF!K$5*MAX(BC729*DCF!K$10,0)-MAX(BC729-BB729,0)/Inputs!$B$10)*DCF!K$6</f>
        <v>1708.9714022091905</v>
      </c>
      <c r="CK729" s="15">
        <f ca="1">(BD729*DCF!L$10-DCF!L$5*MAX(BD729*DCF!L$10,0)-MAX(BD729-BC729,0)/Inputs!$B$10)*DCF!L$6</f>
        <v>2029.8741296545263</v>
      </c>
      <c r="CL729" s="15">
        <f ca="1">(BE729*DCF!M$10-DCF!M$5*MAX(BE729*DCF!M$10,0)-MAX(BE729-BD729,0)/Inputs!$B$10)*DCF!M$6</f>
        <v>2204.073726665933</v>
      </c>
      <c r="CM729" s="15">
        <f ca="1">(BF729*DCF!C$28-DCF!C$5*MAX(BF729*DCF!C$28,0)-MAX(BF729-Inputs!$B$13,0)/Inputs!$B$17)*DCF!C$6</f>
        <v>3767.4277345369346</v>
      </c>
      <c r="CN729" s="15">
        <f ca="1">(BG729*DCF!D$28-DCF!D$5*MAX(BG729*DCF!D$28,0)-MAX(BG729-BF729,0)/Inputs!$B$17)*DCF!D$6</f>
        <v>4654.6267302931183</v>
      </c>
      <c r="CO729" s="15">
        <f ca="1">(BH729*DCF!E$28-DCF!E$5*MAX(BH729*DCF!E$28,0)-MAX(BH729-BG729,0)/Inputs!$B$17)*DCF!E$6</f>
        <v>4017.1292579130359</v>
      </c>
      <c r="CP729" s="15">
        <f ca="1">(BI729*DCF!F$28-DCF!F$5*MAX(BI729*DCF!F$28,0)-MAX(BI729-BH729,0)/Inputs!$B$17)*DCF!F$6</f>
        <v>4114.9077829486414</v>
      </c>
      <c r="CQ729" s="15">
        <f ca="1">(BJ729*DCF!G$28-DCF!G$5*MAX(BJ729*DCF!G$28,0)-MAX(BJ729-BI729,0)/Inputs!$B$17)*DCF!G$6</f>
        <v>5038.1507625199938</v>
      </c>
      <c r="CR729" s="15">
        <f ca="1">(BK729*DCF!H$28-DCF!H$5*MAX(BK729*DCF!H$28,0)-MAX(BK729-BJ729,0)/Inputs!$B$17)*DCF!H$6</f>
        <v>6489.9789160447936</v>
      </c>
      <c r="CS729" s="15">
        <f ca="1">(BL729*DCF!I$28-DCF!I$5*MAX(BL729*DCF!I$28,0)-MAX(BL729-BK729,0)/Inputs!$B$17)*DCF!I$6</f>
        <v>6942.3884750660254</v>
      </c>
      <c r="CT729" s="15">
        <f ca="1">(BM729*DCF!J$28-DCF!J$5*MAX(BM729*DCF!J$28,0)-MAX(BM729-BL729,0)/Inputs!$B$17)*DCF!J$6</f>
        <v>7568.5170768665139</v>
      </c>
      <c r="CU729" s="15">
        <f ca="1">(BN729*DCF!K$28-DCF!K$5*MAX(BN729*DCF!K$28,0)-MAX(BN729-BM729,0)/Inputs!$B$17)*DCF!K$6</f>
        <v>8633.4341409943208</v>
      </c>
      <c r="CV729" s="15">
        <f ca="1">(BO729*DCF!L$28-DCF!L$5*MAX(BO729*DCF!L$28,0)-MAX(BO729-BN729,0)/Inputs!$B$17)*DCF!L$6</f>
        <v>10470.532684598524</v>
      </c>
      <c r="CW729" s="15">
        <f ca="1">(BP729*DCF!M$28-DCF!M$5*MAX(BP729*DCF!M$28,0)-MAX(BP729-BO729,0)/Inputs!$B$17)*DCF!M$6</f>
        <v>12697.985098358358</v>
      </c>
      <c r="CX729" s="15">
        <f ca="1">(BQ729*DCF!C$46-DCF!C$5*MAX(BQ729*DCF!C$46,0)-MAX(BQ729-Inputs!$B$20,0)/Inputs!$B$24)*DCF!C$6</f>
        <v>-885.99559777232901</v>
      </c>
      <c r="CY729" s="15">
        <f ca="1">(BR729*DCF!D$46-DCF!D$5*MAX(BR729*DCF!D$46,0)-MAX(BR729-BQ729,0)/Inputs!$B$24)*DCF!D$6</f>
        <v>-510.25752733112938</v>
      </c>
      <c r="CZ729" s="15">
        <f ca="1">(BS729*DCF!E$46-DCF!E$5*MAX(BS729*DCF!E$46,0)-MAX(BS729-BR729,0)/Inputs!$B$24)*DCF!E$6</f>
        <v>-368.55743329789618</v>
      </c>
      <c r="DA729" s="15">
        <f ca="1">(BT729*DCF!F$46-DCF!F$5*MAX(BT729*DCF!F$46,0)-MAX(BT729-BS729,0)/Inputs!$B$24)*DCF!F$6</f>
        <v>-781.03299359437074</v>
      </c>
      <c r="DB729" s="15">
        <f ca="1">(BU729*DCF!G$46-DCF!G$5*MAX(BU729*DCF!G$46,0)-MAX(BU729-BT729,0)/Inputs!$B$24)*DCF!G$6</f>
        <v>-214.93414310904862</v>
      </c>
      <c r="DC729" s="15">
        <f ca="1">(BV729*DCF!H$46-DCF!H$5*MAX(BV729*DCF!H$46,0)-MAX(BV729-BU729,0)/Inputs!$B$24)*DCF!H$6</f>
        <v>-425.10342579816518</v>
      </c>
      <c r="DD729" s="15">
        <f ca="1">(BW729*DCF!I$46-DCF!I$5*MAX(BW729*DCF!I$46,0)-MAX(BW729-BV729,0)/Inputs!$B$24)*DCF!I$6</f>
        <v>-69.043797553537047</v>
      </c>
      <c r="DE729" s="15">
        <f ca="1">(BX729*DCF!J$46-DCF!J$5*MAX(BX729*DCF!J$46,0)-MAX(BX729-BW729,0)/Inputs!$B$24)*DCF!J$6</f>
        <v>-83.590994365648314</v>
      </c>
      <c r="DF729" s="15">
        <f ca="1">(BY729*DCF!K$46-DCF!K$5*MAX(BY729*DCF!K$46,0)-MAX(BY729-BX729,0)/Inputs!$B$24)*DCF!K$6</f>
        <v>143.99234952878626</v>
      </c>
      <c r="DG729" s="15">
        <f ca="1">(BZ729*DCF!L$46-DCF!L$5*MAX(BZ729*DCF!L$46,0)-MAX(BZ729-BY729,0)/Inputs!$B$24)*DCF!L$6</f>
        <v>144.87247717562246</v>
      </c>
      <c r="DH729" s="15">
        <f ca="1">(CA729*DCF!M$46-DCF!M$5*MAX(CA729*DCF!M$46,0)-MAX(CA729-BZ729,0)/Inputs!$B$24)*DCF!M$6</f>
        <v>999.92349586520743</v>
      </c>
      <c r="DI729" s="15">
        <f ca="1">SUM(CB729:CL729)+BE729*DCF!M$10*(1+Inputs!$B$30)*(1-Inputs!$B$33)*(1-Inputs!$B$30/Inputs!$B$31)/(Inputs!$B$29-Inputs!$B$30)*DCF!M$6</f>
        <v>63245.519896586942</v>
      </c>
      <c r="DJ729" s="15">
        <f ca="1">SUM(CM729:CW729)+BP729*DCF!M$28*(1+Inputs!$B$30)*(1-Inputs!$B$33)*(1-Inputs!$B$30/Inputs!$B$31)/(Inputs!$B$29-Inputs!$B$30)*DCF!M$6</f>
        <v>328180.4451900798</v>
      </c>
      <c r="DK729" s="15">
        <f ca="1">SUM(CX729:DH729)+CA729*DCF!M$46*(1+Inputs!$B$30)*(1-Inputs!$B$33)*(1-Inputs!$B$30/Inputs!$B$31)/(Inputs!$B$29-Inputs!$B$30)*DCF!M$6</f>
        <v>17670.649782770684</v>
      </c>
      <c r="DM729" s="15">
        <f ca="1">DI729+DJ729+DK729+Inputs!$B$34+Inputs!$B$36-Inputs!$B$35</f>
        <v>485947.61486943741</v>
      </c>
    </row>
    <row r="730" spans="1:117" x14ac:dyDescent="0.75">
      <c r="A730" s="11">
        <v>717</v>
      </c>
      <c r="C730" s="24">
        <f t="shared" ca="1" si="431"/>
        <v>-1.4415858118374938</v>
      </c>
      <c r="D730" s="24">
        <f t="shared" ca="1" si="431"/>
        <v>5.5495863343270078E-2</v>
      </c>
      <c r="E730" s="24">
        <f t="shared" ca="1" si="431"/>
        <v>6.9999733011590487E-2</v>
      </c>
      <c r="F730" s="24">
        <f t="shared" ca="1" si="431"/>
        <v>1.5828260728949042</v>
      </c>
      <c r="G730" s="24">
        <f t="shared" ca="1" si="431"/>
        <v>1.0637487082600343</v>
      </c>
      <c r="H730" s="24">
        <f t="shared" ca="1" si="431"/>
        <v>-1.0526839703371391</v>
      </c>
      <c r="I730" s="24">
        <f t="shared" ca="1" si="431"/>
        <v>8.9763213898163247E-2</v>
      </c>
      <c r="J730" s="24">
        <f t="shared" ca="1" si="431"/>
        <v>0.51840628450024617</v>
      </c>
      <c r="K730" s="24">
        <f t="shared" ca="1" si="431"/>
        <v>0.53670426402704385</v>
      </c>
      <c r="L730" s="24">
        <f t="shared" ca="1" si="431"/>
        <v>-1.650757425444872</v>
      </c>
      <c r="M730" s="24">
        <f t="shared" ca="1" si="431"/>
        <v>2.2279158096669454E-2</v>
      </c>
      <c r="N730" s="24">
        <f ca="1">SQRT(Inputs!$B$38)*C730+SQRT(1-Inputs!$B$38)*_xlfn.NORM.S.INV(RAND())</f>
        <v>0.98649911815813329</v>
      </c>
      <c r="O730" s="24">
        <f ca="1">SQRT(Inputs!$B$38)*D730+SQRT(1-Inputs!$B$38)*_xlfn.NORM.S.INV(RAND())</f>
        <v>-0.3030727542796896</v>
      </c>
      <c r="P730" s="24">
        <f ca="1">SQRT(Inputs!$B$38)*E730+SQRT(1-Inputs!$B$38)*_xlfn.NORM.S.INV(RAND())</f>
        <v>-1.2932116380977863</v>
      </c>
      <c r="Q730" s="24">
        <f ca="1">SQRT(Inputs!$B$38)*F730+SQRT(1-Inputs!$B$38)*_xlfn.NORM.S.INV(RAND())</f>
        <v>0.56842313425967239</v>
      </c>
      <c r="R730" s="24">
        <f ca="1">SQRT(Inputs!$B$38)*G730+SQRT(1-Inputs!$B$38)*_xlfn.NORM.S.INV(RAND())</f>
        <v>0.20729538885680637</v>
      </c>
      <c r="S730" s="24">
        <f ca="1">SQRT(Inputs!$B$38)*H730+SQRT(1-Inputs!$B$38)*_xlfn.NORM.S.INV(RAND())</f>
        <v>-0.36086494372517364</v>
      </c>
      <c r="T730" s="24">
        <f ca="1">SQRT(Inputs!$B$38)*I730+SQRT(1-Inputs!$B$38)*_xlfn.NORM.S.INV(RAND())</f>
        <v>0.42278185637601173</v>
      </c>
      <c r="U730" s="24">
        <f ca="1">SQRT(Inputs!$B$38)*J730+SQRT(1-Inputs!$B$38)*_xlfn.NORM.S.INV(RAND())</f>
        <v>1.1638139077358436</v>
      </c>
      <c r="V730" s="24">
        <f ca="1">SQRT(Inputs!$B$38)*K730+SQRT(1-Inputs!$B$38)*_xlfn.NORM.S.INV(RAND())</f>
        <v>-0.56411101844094169</v>
      </c>
      <c r="W730" s="24">
        <f ca="1">SQRT(Inputs!$B$38)*L730+SQRT(1-Inputs!$B$38)*_xlfn.NORM.S.INV(RAND())</f>
        <v>-0.79805090262047007</v>
      </c>
      <c r="X730" s="24">
        <f ca="1">SQRT(Inputs!$B$38)*M730+SQRT(1-Inputs!$B$38)*_xlfn.NORM.S.INV(RAND())</f>
        <v>0.65702963671562375</v>
      </c>
      <c r="Y730" s="24">
        <f ca="1">SQRT(Inputs!$B$38)*C730+SQRT(1-Inputs!$B$38)*_xlfn.NORM.S.INV(RAND())</f>
        <v>-0.58730459730815665</v>
      </c>
      <c r="Z730" s="24">
        <f ca="1">SQRT(Inputs!$B$38)*D730+SQRT(1-Inputs!$B$38)*_xlfn.NORM.S.INV(RAND())</f>
        <v>-0.29337296283873793</v>
      </c>
      <c r="AA730" s="24">
        <f ca="1">SQRT(Inputs!$B$38)*E730+SQRT(1-Inputs!$B$38)*_xlfn.NORM.S.INV(RAND())</f>
        <v>0.78690569650268116</v>
      </c>
      <c r="AB730" s="24">
        <f ca="1">SQRT(Inputs!$B$38)*F730+SQRT(1-Inputs!$B$38)*_xlfn.NORM.S.INV(RAND())</f>
        <v>2.2790287840884229</v>
      </c>
      <c r="AC730" s="24">
        <f ca="1">SQRT(Inputs!$B$38)*G730+SQRT(1-Inputs!$B$38)*_xlfn.NORM.S.INV(RAND())</f>
        <v>0.38771797102125072</v>
      </c>
      <c r="AD730" s="24">
        <f ca="1">SQRT(Inputs!$B$38)*H730+SQRT(1-Inputs!$B$38)*_xlfn.NORM.S.INV(RAND())</f>
        <v>-1.5788378872994902</v>
      </c>
      <c r="AE730" s="24">
        <f ca="1">SQRT(Inputs!$B$38)*I730+SQRT(1-Inputs!$B$38)*_xlfn.NORM.S.INV(RAND())</f>
        <v>-0.84435402927781456</v>
      </c>
      <c r="AF730" s="24">
        <f ca="1">SQRT(Inputs!$B$38)*J730+SQRT(1-Inputs!$B$38)*_xlfn.NORM.S.INV(RAND())</f>
        <v>9.3298549952921167E-2</v>
      </c>
      <c r="AG730" s="24">
        <f ca="1">SQRT(Inputs!$B$38)*K730+SQRT(1-Inputs!$B$38)*_xlfn.NORM.S.INV(RAND())</f>
        <v>-0.72551218182613564</v>
      </c>
      <c r="AH730" s="24">
        <f ca="1">SQRT(Inputs!$B$38)*L730+SQRT(1-Inputs!$B$38)*_xlfn.NORM.S.INV(RAND())</f>
        <v>-1.4513136180838038</v>
      </c>
      <c r="AI730" s="24">
        <f ca="1">SQRT(Inputs!$B$38)*M730+SQRT(1-Inputs!$B$38)*_xlfn.NORM.S.INV(RAND())</f>
        <v>0.52525482088641262</v>
      </c>
      <c r="AJ730" s="24">
        <f ca="1">SQRT(Inputs!$B$38)*C730+SQRT(1-Inputs!$B$38)*_xlfn.NORM.S.INV(RAND())</f>
        <v>0.19411138637504777</v>
      </c>
      <c r="AK730" s="24">
        <f ca="1">SQRT(Inputs!$B$38)*D730+SQRT(1-Inputs!$B$38)*_xlfn.NORM.S.INV(RAND())</f>
        <v>-1.482885069621833</v>
      </c>
      <c r="AL730" s="24">
        <f ca="1">SQRT(Inputs!$B$38)*E730+SQRT(1-Inputs!$B$38)*_xlfn.NORM.S.INV(RAND())</f>
        <v>0.14270972675903992</v>
      </c>
      <c r="AM730" s="24">
        <f ca="1">SQRT(Inputs!$B$38)*F730+SQRT(1-Inputs!$B$38)*_xlfn.NORM.S.INV(RAND())</f>
        <v>1.2479254162268247</v>
      </c>
      <c r="AN730" s="24">
        <f ca="1">SQRT(Inputs!$B$38)*G730+SQRT(1-Inputs!$B$38)*_xlfn.NORM.S.INV(RAND())</f>
        <v>1.1993641856715169</v>
      </c>
      <c r="AO730" s="24">
        <f ca="1">SQRT(Inputs!$B$38)*H730+SQRT(1-Inputs!$B$38)*_xlfn.NORM.S.INV(RAND())</f>
        <v>0.69609751730600844</v>
      </c>
      <c r="AP730" s="24">
        <f ca="1">SQRT(Inputs!$B$38)*I730+SQRT(1-Inputs!$B$38)*_xlfn.NORM.S.INV(RAND())</f>
        <v>-2.8322015136700573E-3</v>
      </c>
      <c r="AQ730" s="24">
        <f ca="1">SQRT(Inputs!$B$38)*J730+SQRT(1-Inputs!$B$38)*_xlfn.NORM.S.INV(RAND())</f>
        <v>1.6082141640290915</v>
      </c>
      <c r="AR730" s="24">
        <f ca="1">SQRT(Inputs!$B$38)*K730+SQRT(1-Inputs!$B$38)*_xlfn.NORM.S.INV(RAND())</f>
        <v>0.96214289992622237</v>
      </c>
      <c r="AS730" s="24">
        <f ca="1">SQRT(Inputs!$B$38)*L730+SQRT(1-Inputs!$B$38)*_xlfn.NORM.S.INV(RAND())</f>
        <v>-0.6942091059889105</v>
      </c>
      <c r="AT730" s="24">
        <f ca="1">SQRT(Inputs!$B$38)*M730+SQRT(1-Inputs!$B$38)*_xlfn.NORM.S.INV(RAND())</f>
        <v>-0.86859495033361123</v>
      </c>
      <c r="AU730" s="15">
        <f ca="1">Inputs!$B$6*EXP($B$8-0.5*C$5^2+C$5*N730)</f>
        <v>5821.4232891777347</v>
      </c>
      <c r="AV730" s="15">
        <f t="shared" ca="1" si="401"/>
        <v>6777.215135014475</v>
      </c>
      <c r="AW730" s="15">
        <f t="shared" ca="1" si="402"/>
        <v>6940.9038438302014</v>
      </c>
      <c r="AX730" s="15">
        <f t="shared" ca="1" si="403"/>
        <v>9097.8190886769644</v>
      </c>
      <c r="AY730" s="15">
        <f t="shared" ca="1" si="404"/>
        <v>11390.921763534085</v>
      </c>
      <c r="AZ730" s="15">
        <f t="shared" ca="1" si="405"/>
        <v>13388.650982521767</v>
      </c>
      <c r="BA730" s="15">
        <f t="shared" ca="1" si="406"/>
        <v>17125.539516518886</v>
      </c>
      <c r="BB730" s="15">
        <f t="shared" ca="1" si="407"/>
        <v>23559.899718481924</v>
      </c>
      <c r="BC730" s="15">
        <f t="shared" ca="1" si="408"/>
        <v>27325.644105234285</v>
      </c>
      <c r="BD730" s="15">
        <f t="shared" ca="1" si="409"/>
        <v>31068.638924358747</v>
      </c>
      <c r="BE730" s="15">
        <f t="shared" ca="1" si="410"/>
        <v>40418.42145388788</v>
      </c>
      <c r="BF730" s="15">
        <f ca="1">Inputs!$B$13*EXP($B$9-0.5*C$6^2+C$6*Y730)</f>
        <v>12310.864586614305</v>
      </c>
      <c r="BG730" s="15">
        <f t="shared" ca="1" si="411"/>
        <v>14230.109188804739</v>
      </c>
      <c r="BH730" s="15">
        <f t="shared" ca="1" si="412"/>
        <v>19810.50889072501</v>
      </c>
      <c r="BI730" s="15">
        <f t="shared" ca="1" si="413"/>
        <v>34440.95931067838</v>
      </c>
      <c r="BJ730" s="15">
        <f t="shared" ca="1" si="414"/>
        <v>44649.274191197888</v>
      </c>
      <c r="BK730" s="15">
        <f t="shared" ca="1" si="415"/>
        <v>44199.567982146291</v>
      </c>
      <c r="BL730" s="15">
        <f t="shared" ca="1" si="416"/>
        <v>48666.430040162115</v>
      </c>
      <c r="BM730" s="15">
        <f t="shared" ca="1" si="417"/>
        <v>60518.926435431764</v>
      </c>
      <c r="BN730" s="15">
        <f t="shared" ca="1" si="418"/>
        <v>68232.850174362364</v>
      </c>
      <c r="BO730" s="15">
        <f t="shared" ca="1" si="419"/>
        <v>70920.665442231519</v>
      </c>
      <c r="BP730" s="15">
        <f t="shared" ca="1" si="420"/>
        <v>92642.31200562841</v>
      </c>
      <c r="BQ730" s="15">
        <f ca="1">Inputs!$B$20*EXP($B$10-0.5*C$7^2+C$7*AJ730)</f>
        <v>4595.241699819635</v>
      </c>
      <c r="BR730" s="15">
        <f t="shared" ca="1" si="421"/>
        <v>3893.3431732009485</v>
      </c>
      <c r="BS730" s="15">
        <f t="shared" ca="1" si="422"/>
        <v>5554.5763728658112</v>
      </c>
      <c r="BT730" s="15">
        <f t="shared" ca="1" si="423"/>
        <v>10624.83493110609</v>
      </c>
      <c r="BU730" s="15">
        <f t="shared" ca="1" si="424"/>
        <v>19682.688773903705</v>
      </c>
      <c r="BV730" s="15">
        <f t="shared" ca="1" si="425"/>
        <v>32034.056476491314</v>
      </c>
      <c r="BW730" s="15">
        <f t="shared" ca="1" si="426"/>
        <v>44674.931075314897</v>
      </c>
      <c r="BX730" s="15">
        <f t="shared" ca="1" si="427"/>
        <v>86257.151197586791</v>
      </c>
      <c r="BY730" s="15">
        <f t="shared" ca="1" si="428"/>
        <v>145288.60790823051</v>
      </c>
      <c r="BZ730" s="15">
        <f t="shared" ca="1" si="429"/>
        <v>179435.4735952286</v>
      </c>
      <c r="CA730" s="15">
        <f t="shared" ca="1" si="430"/>
        <v>216001.83894649002</v>
      </c>
      <c r="CB730" s="15">
        <f ca="1">(AU730*DCF!C$10-DCF!C$5*MAX(AU730*DCF!C$10,0)-MAX(AU730-Inputs!$B$6,0)/Inputs!$B$10)*DCF!C$6</f>
        <v>1036.9481694632057</v>
      </c>
      <c r="CC730" s="15">
        <f ca="1">(AV730*DCF!D$10-DCF!D$5*MAX(AV730*DCF!D$10,0)-MAX(AV730-AU730,0)/Inputs!$B$10)*DCF!D$6</f>
        <v>1418.855448276712</v>
      </c>
      <c r="CD730" s="15">
        <f ca="1">(AW730*DCF!E$10-DCF!E$5*MAX(AW730*DCF!E$10,0)-MAX(AW730-AV730,0)/Inputs!$B$10)*DCF!E$6</f>
        <v>1565.67473180106</v>
      </c>
      <c r="CE730" s="15">
        <f ca="1">(AX730*DCF!F$10-DCF!F$5*MAX(AX730*DCF!F$10,0)-MAX(AX730-AW730,0)/Inputs!$B$10)*DCF!F$6</f>
        <v>1537.2388217644875</v>
      </c>
      <c r="CF730" s="15">
        <f ca="1">(AY730*DCF!G$10-DCF!G$5*MAX(AY730*DCF!G$10,0)-MAX(AY730-AX730,0)/Inputs!$B$10)*DCF!G$6</f>
        <v>1906.2098321532437</v>
      </c>
      <c r="CG730" s="15">
        <f ca="1">(AZ730*DCF!H$10-DCF!H$5*MAX(AZ730*DCF!H$10,0)-MAX(AZ730-AY730,0)/Inputs!$B$10)*DCF!H$6</f>
        <v>2244.6835548310646</v>
      </c>
      <c r="CH730" s="15">
        <f ca="1">(BA730*DCF!I$10-DCF!I$5*MAX(BA730*DCF!I$10,0)-MAX(BA730-AZ730,0)/Inputs!$B$10)*DCF!I$6</f>
        <v>2515.2306797678293</v>
      </c>
      <c r="CI730" s="15">
        <f ca="1">(BB730*DCF!J$10-DCF!J$5*MAX(BB730*DCF!J$10,0)-MAX(BB730-BA730,0)/Inputs!$B$10)*DCF!J$6</f>
        <v>3067.9121994383327</v>
      </c>
      <c r="CJ730" s="15">
        <f ca="1">(BC730*DCF!K$10-DCF!K$5*MAX(BC730*DCF!K$10,0)-MAX(BC730-BB730,0)/Inputs!$B$10)*DCF!K$6</f>
        <v>3871.8429595913931</v>
      </c>
      <c r="CK730" s="15">
        <f ca="1">(BD730*DCF!L$10-DCF!L$5*MAX(BD730*DCF!L$10,0)-MAX(BD730-BC730,0)/Inputs!$B$10)*DCF!L$6</f>
        <v>4201.711715534424</v>
      </c>
      <c r="CL730" s="15">
        <f ca="1">(BE730*DCF!M$10-DCF!M$5*MAX(BE730*DCF!M$10,0)-MAX(BE730-BD730,0)/Inputs!$B$10)*DCF!M$6</f>
        <v>4586.6306161774173</v>
      </c>
      <c r="CM730" s="15">
        <f ca="1">(BF730*DCF!C$28-DCF!C$5*MAX(BF730*DCF!C$28,0)-MAX(BF730-Inputs!$B$13,0)/Inputs!$B$17)*DCF!C$6</f>
        <v>3543.8314897396522</v>
      </c>
      <c r="CN730" s="15">
        <f ca="1">(BG730*DCF!D$28-DCF!D$5*MAX(BG730*DCF!D$28,0)-MAX(BG730-BF730,0)/Inputs!$B$17)*DCF!D$6</f>
        <v>3781.6324863539567</v>
      </c>
      <c r="CO730" s="15">
        <f ca="1">(BH730*DCF!E$28-DCF!E$5*MAX(BH730*DCF!E$28,0)-MAX(BH730-BG730,0)/Inputs!$B$17)*DCF!E$6</f>
        <v>4510.868904297914</v>
      </c>
      <c r="CP730" s="15">
        <f ca="1">(BI730*DCF!F$28-DCF!F$5*MAX(BI730*DCF!F$28,0)-MAX(BI730-BH730,0)/Inputs!$B$17)*DCF!F$6</f>
        <v>6686.108497414386</v>
      </c>
      <c r="CQ730" s="15">
        <f ca="1">(BJ730*DCF!G$28-DCF!G$5*MAX(BJ730*DCF!G$28,0)-MAX(BJ730-BI730,0)/Inputs!$B$17)*DCF!G$6</f>
        <v>9867.6552249075139</v>
      </c>
      <c r="CR730" s="15">
        <f ca="1">(BK730*DCF!H$28-DCF!H$5*MAX(BK730*DCF!H$28,0)-MAX(BK730-BJ730,0)/Inputs!$B$17)*DCF!H$6</f>
        <v>10931.040803804271</v>
      </c>
      <c r="CS730" s="15">
        <f ca="1">(BL730*DCF!I$28-DCF!I$5*MAX(BL730*DCF!I$28,0)-MAX(BL730-BK730,0)/Inputs!$B$17)*DCF!I$6</f>
        <v>10802.927181726376</v>
      </c>
      <c r="CT730" s="15">
        <f ca="1">(BM730*DCF!J$28-DCF!J$5*MAX(BM730*DCF!J$28,0)-MAX(BM730-BL730,0)/Inputs!$B$17)*DCF!J$6</f>
        <v>11929.200458981613</v>
      </c>
      <c r="CU730" s="15">
        <f ca="1">(BN730*DCF!K$28-DCF!K$5*MAX(BN730*DCF!K$28,0)-MAX(BN730-BM730,0)/Inputs!$B$17)*DCF!K$6</f>
        <v>13464.7809874709</v>
      </c>
      <c r="CV730" s="15">
        <f ca="1">(BO730*DCF!L$28-DCF!L$5*MAX(BO730*DCF!L$28,0)-MAX(BO730-BN730,0)/Inputs!$B$17)*DCF!L$6</f>
        <v>13846.030592072011</v>
      </c>
      <c r="CW730" s="15">
        <f ca="1">(BP730*DCF!M$28-DCF!M$5*MAX(BP730*DCF!M$28,0)-MAX(BP730-BO730,0)/Inputs!$B$17)*DCF!M$6</f>
        <v>15160.182189823134</v>
      </c>
      <c r="CX730" s="15">
        <f ca="1">(BQ730*DCF!C$46-DCF!C$5*MAX(BQ730*DCF!C$46,0)-MAX(BQ730-Inputs!$B$20,0)/Inputs!$B$24)*DCF!C$6</f>
        <v>-1705.2482908681072</v>
      </c>
      <c r="CY730" s="15">
        <f ca="1">(BR730*DCF!D$46-DCF!D$5*MAX(BR730*DCF!D$46,0)-MAX(BR730-BQ730,0)/Inputs!$B$24)*DCF!D$6</f>
        <v>-664.50288572892464</v>
      </c>
      <c r="CZ730" s="15">
        <f ca="1">(BS730*DCF!E$46-DCF!E$5*MAX(BS730*DCF!E$46,0)-MAX(BS730-BR730,0)/Inputs!$B$24)*DCF!E$6</f>
        <v>-1311.6507216156974</v>
      </c>
      <c r="DA730" s="15">
        <f ca="1">(BT730*DCF!F$46-DCF!F$5*MAX(BT730*DCF!F$46,0)-MAX(BT730-BS730,0)/Inputs!$B$24)*DCF!F$6</f>
        <v>-2620.0090791690704</v>
      </c>
      <c r="DB730" s="15">
        <f ca="1">(BU730*DCF!G$46-DCF!G$5*MAX(BU730*DCF!G$46,0)-MAX(BU730-BT730,0)/Inputs!$B$24)*DCF!G$6</f>
        <v>-3708.9698334863383</v>
      </c>
      <c r="DC730" s="15">
        <f ca="1">(BV730*DCF!H$46-DCF!H$5*MAX(BV730*DCF!H$46,0)-MAX(BV730-BU730,0)/Inputs!$B$24)*DCF!H$6</f>
        <v>-3838.1118354935957</v>
      </c>
      <c r="DD730" s="15">
        <f ca="1">(BW730*DCF!I$46-DCF!I$5*MAX(BW730*DCF!I$46,0)-MAX(BW730-BV730,0)/Inputs!$B$24)*DCF!I$6</f>
        <v>-2596.9212302663323</v>
      </c>
      <c r="DE730" s="15">
        <f ca="1">(BX730*DCF!J$46-DCF!J$5*MAX(BX730*DCF!J$46,0)-MAX(BX730-BW730,0)/Inputs!$B$24)*DCF!J$6</f>
        <v>-7408.6765260738848</v>
      </c>
      <c r="DF730" s="15">
        <f ca="1">(BY730*DCF!K$46-DCF!K$5*MAX(BY730*DCF!K$46,0)-MAX(BY730-BX730,0)/Inputs!$B$24)*DCF!K$6</f>
        <v>-6161.7646967960736</v>
      </c>
      <c r="DG730" s="15">
        <f ca="1">(BZ730*DCF!L$46-DCF!L$5*MAX(BZ730*DCF!L$46,0)-MAX(BZ730-BY730,0)/Inputs!$B$24)*DCF!L$6</f>
        <v>4675.996129979977</v>
      </c>
      <c r="DH730" s="15">
        <f ca="1">(CA730*DCF!M$46-DCF!M$5*MAX(CA730*DCF!M$46,0)-MAX(CA730-BZ730,0)/Inputs!$B$24)*DCF!M$6</f>
        <v>9289.2709152753905</v>
      </c>
      <c r="DI730" s="15">
        <f ca="1">SUM(CB730:CL730)+BE730*DCF!M$10*(1+Inputs!$B$30)*(1-Inputs!$B$33)*(1-Inputs!$B$30/Inputs!$B$31)/(Inputs!$B$29-Inputs!$B$30)*DCF!M$6</f>
        <v>140437.94011326105</v>
      </c>
      <c r="DJ730" s="15">
        <f ca="1">SUM(CM730:CW730)+BP730*DCF!M$28*(1+Inputs!$B$30)*(1-Inputs!$B$33)*(1-Inputs!$B$30/Inputs!$B$31)/(Inputs!$B$29-Inputs!$B$30)*DCF!M$6</f>
        <v>448290.63132247853</v>
      </c>
      <c r="DK730" s="15">
        <f ca="1">SUM(CX730:DH730)+CA730*DCF!M$46*(1+Inputs!$B$30)*(1-Inputs!$B$33)*(1-Inputs!$B$30/Inputs!$B$31)/(Inputs!$B$29-Inputs!$B$30)*DCF!M$6</f>
        <v>317913.84201059118</v>
      </c>
      <c r="DM730" s="15">
        <f ca="1">DI730+DJ730+DK730+Inputs!$B$34+Inputs!$B$36-Inputs!$B$35</f>
        <v>983493.4134463307</v>
      </c>
    </row>
    <row r="731" spans="1:117" x14ac:dyDescent="0.75">
      <c r="A731" s="11">
        <v>718</v>
      </c>
      <c r="C731" s="24">
        <f t="shared" ca="1" si="431"/>
        <v>-1.3425162813697467</v>
      </c>
      <c r="D731" s="24">
        <f t="shared" ca="1" si="431"/>
        <v>-0.81337370716348656</v>
      </c>
      <c r="E731" s="24">
        <f t="shared" ca="1" si="431"/>
        <v>-3.4996291235561722E-2</v>
      </c>
      <c r="F731" s="24">
        <f t="shared" ca="1" si="431"/>
        <v>-0.82271319950323751</v>
      </c>
      <c r="G731" s="24">
        <f t="shared" ca="1" si="431"/>
        <v>0.35742583910391401</v>
      </c>
      <c r="H731" s="24">
        <f t="shared" ca="1" si="431"/>
        <v>1.9398469637798088</v>
      </c>
      <c r="I731" s="24">
        <f t="shared" ca="1" si="431"/>
        <v>-1.4061380426732468</v>
      </c>
      <c r="J731" s="24">
        <f t="shared" ca="1" si="431"/>
        <v>8.5055983609995209E-2</v>
      </c>
      <c r="K731" s="24">
        <f t="shared" ca="1" si="431"/>
        <v>-0.69496943790655985</v>
      </c>
      <c r="L731" s="24">
        <f t="shared" ca="1" si="431"/>
        <v>0.42792490042145243</v>
      </c>
      <c r="M731" s="24">
        <f t="shared" ca="1" si="431"/>
        <v>-0.64021329471274346</v>
      </c>
      <c r="N731" s="24">
        <f ca="1">SQRT(Inputs!$B$38)*C731+SQRT(1-Inputs!$B$38)*_xlfn.NORM.S.INV(RAND())</f>
        <v>0.16651021813035272</v>
      </c>
      <c r="O731" s="24">
        <f ca="1">SQRT(Inputs!$B$38)*D731+SQRT(1-Inputs!$B$38)*_xlfn.NORM.S.INV(RAND())</f>
        <v>-1.3981250859018781</v>
      </c>
      <c r="P731" s="24">
        <f ca="1">SQRT(Inputs!$B$38)*E731+SQRT(1-Inputs!$B$38)*_xlfn.NORM.S.INV(RAND())</f>
        <v>0.22929507355806739</v>
      </c>
      <c r="Q731" s="24">
        <f ca="1">SQRT(Inputs!$B$38)*F731+SQRT(1-Inputs!$B$38)*_xlfn.NORM.S.INV(RAND())</f>
        <v>-1.1774067277906635</v>
      </c>
      <c r="R731" s="24">
        <f ca="1">SQRT(Inputs!$B$38)*G731+SQRT(1-Inputs!$B$38)*_xlfn.NORM.S.INV(RAND())</f>
        <v>3.6062275837471069E-2</v>
      </c>
      <c r="S731" s="24">
        <f ca="1">SQRT(Inputs!$B$38)*H731+SQRT(1-Inputs!$B$38)*_xlfn.NORM.S.INV(RAND())</f>
        <v>1.7528171298300412</v>
      </c>
      <c r="T731" s="24">
        <f ca="1">SQRT(Inputs!$B$38)*I731+SQRT(1-Inputs!$B$38)*_xlfn.NORM.S.INV(RAND())</f>
        <v>8.6175431515600476E-2</v>
      </c>
      <c r="U731" s="24">
        <f ca="1">SQRT(Inputs!$B$38)*J731+SQRT(1-Inputs!$B$38)*_xlfn.NORM.S.INV(RAND())</f>
        <v>0.68837224502555916</v>
      </c>
      <c r="V731" s="24">
        <f ca="1">SQRT(Inputs!$B$38)*K731+SQRT(1-Inputs!$B$38)*_xlfn.NORM.S.INV(RAND())</f>
        <v>-0.43797765216343681</v>
      </c>
      <c r="W731" s="24">
        <f ca="1">SQRT(Inputs!$B$38)*L731+SQRT(1-Inputs!$B$38)*_xlfn.NORM.S.INV(RAND())</f>
        <v>-0.5041283067361565</v>
      </c>
      <c r="X731" s="24">
        <f ca="1">SQRT(Inputs!$B$38)*M731+SQRT(1-Inputs!$B$38)*_xlfn.NORM.S.INV(RAND())</f>
        <v>-4.9662825330550997E-2</v>
      </c>
      <c r="Y731" s="24">
        <f ca="1">SQRT(Inputs!$B$38)*C731+SQRT(1-Inputs!$B$38)*_xlfn.NORM.S.INV(RAND())</f>
        <v>-0.56462827973045793</v>
      </c>
      <c r="Z731" s="24">
        <f ca="1">SQRT(Inputs!$B$38)*D731+SQRT(1-Inputs!$B$38)*_xlfn.NORM.S.INV(RAND())</f>
        <v>-9.6010312283653754E-2</v>
      </c>
      <c r="AA731" s="24">
        <f ca="1">SQRT(Inputs!$B$38)*E731+SQRT(1-Inputs!$B$38)*_xlfn.NORM.S.INV(RAND())</f>
        <v>-0.46550635316690947</v>
      </c>
      <c r="AB731" s="24">
        <f ca="1">SQRT(Inputs!$B$38)*F731+SQRT(1-Inputs!$B$38)*_xlfn.NORM.S.INV(RAND())</f>
        <v>-1.0904074176762057</v>
      </c>
      <c r="AC731" s="24">
        <f ca="1">SQRT(Inputs!$B$38)*G731+SQRT(1-Inputs!$B$38)*_xlfn.NORM.S.INV(RAND())</f>
        <v>0.33951797787152854</v>
      </c>
      <c r="AD731" s="24">
        <f ca="1">SQRT(Inputs!$B$38)*H731+SQRT(1-Inputs!$B$38)*_xlfn.NORM.S.INV(RAND())</f>
        <v>-1.0303896926285823</v>
      </c>
      <c r="AE731" s="24">
        <f ca="1">SQRT(Inputs!$B$38)*I731+SQRT(1-Inputs!$B$38)*_xlfn.NORM.S.INV(RAND())</f>
        <v>-0.95513090653703159</v>
      </c>
      <c r="AF731" s="24">
        <f ca="1">SQRT(Inputs!$B$38)*J731+SQRT(1-Inputs!$B$38)*_xlfn.NORM.S.INV(RAND())</f>
        <v>-0.91904941857147027</v>
      </c>
      <c r="AG731" s="24">
        <f ca="1">SQRT(Inputs!$B$38)*K731+SQRT(1-Inputs!$B$38)*_xlfn.NORM.S.INV(RAND())</f>
        <v>5.4407068387712032E-2</v>
      </c>
      <c r="AH731" s="24">
        <f ca="1">SQRT(Inputs!$B$38)*L731+SQRT(1-Inputs!$B$38)*_xlfn.NORM.S.INV(RAND())</f>
        <v>1.7905953165759612</v>
      </c>
      <c r="AI731" s="24">
        <f ca="1">SQRT(Inputs!$B$38)*M731+SQRT(1-Inputs!$B$38)*_xlfn.NORM.S.INV(RAND())</f>
        <v>-0.18268139506031414</v>
      </c>
      <c r="AJ731" s="24">
        <f ca="1">SQRT(Inputs!$B$38)*C731+SQRT(1-Inputs!$B$38)*_xlfn.NORM.S.INV(RAND())</f>
        <v>-0.87360779248415477</v>
      </c>
      <c r="AK731" s="24">
        <f ca="1">SQRT(Inputs!$B$38)*D731+SQRT(1-Inputs!$B$38)*_xlfn.NORM.S.INV(RAND())</f>
        <v>0.87575503261012555</v>
      </c>
      <c r="AL731" s="24">
        <f ca="1">SQRT(Inputs!$B$38)*E731+SQRT(1-Inputs!$B$38)*_xlfn.NORM.S.INV(RAND())</f>
        <v>0.12615710694337381</v>
      </c>
      <c r="AM731" s="24">
        <f ca="1">SQRT(Inputs!$B$38)*F731+SQRT(1-Inputs!$B$38)*_xlfn.NORM.S.INV(RAND())</f>
        <v>-7.1648635405887617E-3</v>
      </c>
      <c r="AN731" s="24">
        <f ca="1">SQRT(Inputs!$B$38)*G731+SQRT(1-Inputs!$B$38)*_xlfn.NORM.S.INV(RAND())</f>
        <v>0.57371241098861747</v>
      </c>
      <c r="AO731" s="24">
        <f ca="1">SQRT(Inputs!$B$38)*H731+SQRT(1-Inputs!$B$38)*_xlfn.NORM.S.INV(RAND())</f>
        <v>-0.11916252857381515</v>
      </c>
      <c r="AP731" s="24">
        <f ca="1">SQRT(Inputs!$B$38)*I731+SQRT(1-Inputs!$B$38)*_xlfn.NORM.S.INV(RAND())</f>
        <v>0.68669265889115239</v>
      </c>
      <c r="AQ731" s="24">
        <f ca="1">SQRT(Inputs!$B$38)*J731+SQRT(1-Inputs!$B$38)*_xlfn.NORM.S.INV(RAND())</f>
        <v>4.4870319615212359E-2</v>
      </c>
      <c r="AR731" s="24">
        <f ca="1">SQRT(Inputs!$B$38)*K731+SQRT(1-Inputs!$B$38)*_xlfn.NORM.S.INV(RAND())</f>
        <v>6.6032786477521477E-2</v>
      </c>
      <c r="AS731" s="24">
        <f ca="1">SQRT(Inputs!$B$38)*L731+SQRT(1-Inputs!$B$38)*_xlfn.NORM.S.INV(RAND())</f>
        <v>-0.21309693977288333</v>
      </c>
      <c r="AT731" s="24">
        <f ca="1">SQRT(Inputs!$B$38)*M731+SQRT(1-Inputs!$B$38)*_xlfn.NORM.S.INV(RAND())</f>
        <v>-0.24400262608492851</v>
      </c>
      <c r="AU731" s="15">
        <f ca="1">Inputs!$B$6*EXP($B$8-0.5*C$5^2+C$5*N731)</f>
        <v>5097.8080757959842</v>
      </c>
      <c r="AV731" s="15">
        <f t="shared" ca="1" si="401"/>
        <v>5052.2031025980259</v>
      </c>
      <c r="AW731" s="15">
        <f t="shared" ca="1" si="402"/>
        <v>6353.7654114465249</v>
      </c>
      <c r="AX731" s="15">
        <f t="shared" ca="1" si="403"/>
        <v>6696.1903174930703</v>
      </c>
      <c r="AY731" s="15">
        <f t="shared" ca="1" si="404"/>
        <v>8217.9662985583709</v>
      </c>
      <c r="AZ731" s="15">
        <f t="shared" ca="1" si="405"/>
        <v>12190.670193224531</v>
      </c>
      <c r="BA731" s="15">
        <f t="shared" ca="1" si="406"/>
        <v>15053.42103195784</v>
      </c>
      <c r="BB731" s="15">
        <f t="shared" ca="1" si="407"/>
        <v>19745.905549320647</v>
      </c>
      <c r="BC731" s="15">
        <f t="shared" ca="1" si="408"/>
        <v>23182.583816047038</v>
      </c>
      <c r="BD731" s="15">
        <f t="shared" ca="1" si="409"/>
        <v>27092.751682546699</v>
      </c>
      <c r="BE731" s="15">
        <f t="shared" ca="1" si="410"/>
        <v>33048.864074709629</v>
      </c>
      <c r="BF731" s="15">
        <f ca="1">Inputs!$B$13*EXP($B$9-0.5*C$6^2+C$6*Y731)</f>
        <v>12366.333004453538</v>
      </c>
      <c r="BG731" s="15">
        <f t="shared" ca="1" si="411"/>
        <v>14812.440689100453</v>
      </c>
      <c r="BH731" s="15">
        <f t="shared" ca="1" si="412"/>
        <v>16753.347295246447</v>
      </c>
      <c r="BI731" s="15">
        <f t="shared" ca="1" si="413"/>
        <v>17339.900064288657</v>
      </c>
      <c r="BJ731" s="15">
        <f t="shared" ca="1" si="414"/>
        <v>22323.812018364657</v>
      </c>
      <c r="BK731" s="15">
        <f t="shared" ca="1" si="415"/>
        <v>23812.208838677849</v>
      </c>
      <c r="BL731" s="15">
        <f t="shared" ca="1" si="416"/>
        <v>25844.999125455059</v>
      </c>
      <c r="BM731" s="15">
        <f t="shared" ca="1" si="417"/>
        <v>28341.361175448103</v>
      </c>
      <c r="BN731" s="15">
        <f t="shared" ca="1" si="418"/>
        <v>35084.328024886345</v>
      </c>
      <c r="BO731" s="15">
        <f t="shared" ca="1" si="419"/>
        <v>53155.975738438792</v>
      </c>
      <c r="BP731" s="15">
        <f t="shared" ca="1" si="420"/>
        <v>64084.852557840088</v>
      </c>
      <c r="BQ731" s="15">
        <f ca="1">Inputs!$B$20*EXP($B$10-0.5*C$7^2+C$7*AJ731)</f>
        <v>3146.591634897899</v>
      </c>
      <c r="BR731" s="15">
        <f t="shared" ca="1" si="421"/>
        <v>5638.5314941515871</v>
      </c>
      <c r="BS731" s="15">
        <f t="shared" ca="1" si="422"/>
        <v>8006.2592439015134</v>
      </c>
      <c r="BT731" s="15">
        <f t="shared" ca="1" si="423"/>
        <v>11018.162136928877</v>
      </c>
      <c r="BU731" s="15">
        <f t="shared" ca="1" si="424"/>
        <v>17543.815072187572</v>
      </c>
      <c r="BV731" s="15">
        <f t="shared" ca="1" si="425"/>
        <v>23761.928485162556</v>
      </c>
      <c r="BW731" s="15">
        <f t="shared" ca="1" si="426"/>
        <v>38345.415854166095</v>
      </c>
      <c r="BX731" s="15">
        <f t="shared" ca="1" si="427"/>
        <v>54116.84128510036</v>
      </c>
      <c r="BY731" s="15">
        <f t="shared" ca="1" si="428"/>
        <v>76790.93634511804</v>
      </c>
      <c r="BZ731" s="15">
        <f t="shared" ca="1" si="429"/>
        <v>103609.06290297706</v>
      </c>
      <c r="CA731" s="15">
        <f t="shared" ca="1" si="430"/>
        <v>139363.63712208913</v>
      </c>
      <c r="CB731" s="15">
        <f ca="1">(AU731*DCF!C$10-DCF!C$5*MAX(AU731*DCF!C$10,0)-MAX(AU731-Inputs!$B$6,0)/Inputs!$B$10)*DCF!C$6</f>
        <v>1042.1076749123888</v>
      </c>
      <c r="CC731" s="15">
        <f ca="1">(AV731*DCF!D$10-DCF!D$5*MAX(AV731*DCF!D$10,0)-MAX(AV731-AU731,0)/Inputs!$B$10)*DCF!D$6</f>
        <v>1231.4402787057634</v>
      </c>
      <c r="CD731" s="15">
        <f ca="1">(AW731*DCF!E$10-DCF!E$5*MAX(AW731*DCF!E$10,0)-MAX(AW731-AV731,0)/Inputs!$B$10)*DCF!E$6</f>
        <v>1173.8175582390709</v>
      </c>
      <c r="CE731" s="15">
        <f ca="1">(AX731*DCF!F$10-DCF!F$5*MAX(AX731*DCF!F$10,0)-MAX(AX731-AW731,0)/Inputs!$B$10)*DCF!F$6</f>
        <v>1390.5175414633327</v>
      </c>
      <c r="CF731" s="15">
        <f ca="1">(AY731*DCF!G$10-DCF!G$5*MAX(AY731*DCF!G$10,0)-MAX(AY731-AX731,0)/Inputs!$B$10)*DCF!G$6</f>
        <v>1400.7168890428543</v>
      </c>
      <c r="CG731" s="15">
        <f ca="1">(AZ731*DCF!H$10-DCF!H$5*MAX(AZ731*DCF!H$10,0)-MAX(AZ731-AY731,0)/Inputs!$B$10)*DCF!H$6</f>
        <v>1661.402565529603</v>
      </c>
      <c r="CH731" s="15">
        <f ca="1">(BA731*DCF!I$10-DCF!I$5*MAX(BA731*DCF!I$10,0)-MAX(BA731-AZ731,0)/Inputs!$B$10)*DCF!I$6</f>
        <v>2280.1194327903968</v>
      </c>
      <c r="CI731" s="15">
        <f ca="1">(BB731*DCF!J$10-DCF!J$5*MAX(BB731*DCF!J$10,0)-MAX(BB731-BA731,0)/Inputs!$B$10)*DCF!J$6</f>
        <v>2677.3745065006087</v>
      </c>
      <c r="CJ731" s="15">
        <f ca="1">(BC731*DCF!K$10-DCF!K$5*MAX(BC731*DCF!K$10,0)-MAX(BC731-BB731,0)/Inputs!$B$10)*DCF!K$6</f>
        <v>3250.941038459961</v>
      </c>
      <c r="CK731" s="15">
        <f ca="1">(BD731*DCF!L$10-DCF!L$5*MAX(BD731*DCF!L$10,0)-MAX(BD731-BC731,0)/Inputs!$B$10)*DCF!L$6</f>
        <v>3580.454132333693</v>
      </c>
      <c r="CL731" s="15">
        <f ca="1">(BE731*DCF!M$10-DCF!M$5*MAX(BE731*DCF!M$10,0)-MAX(BE731-BD731,0)/Inputs!$B$10)*DCF!M$6</f>
        <v>3952.1009107358786</v>
      </c>
      <c r="CM731" s="15">
        <f ca="1">(BF731*DCF!C$28-DCF!C$5*MAX(BF731*DCF!C$28,0)-MAX(BF731-Inputs!$B$13,0)/Inputs!$B$17)*DCF!C$6</f>
        <v>3547.9498289337171</v>
      </c>
      <c r="CN731" s="15">
        <f ca="1">(BG731*DCF!D$28-DCF!D$5*MAX(BG731*DCF!D$28,0)-MAX(BG731-BF731,0)/Inputs!$B$17)*DCF!D$6</f>
        <v>3840.7384920125792</v>
      </c>
      <c r="CO731" s="15">
        <f ca="1">(BH731*DCF!E$28-DCF!E$5*MAX(BH731*DCF!E$28,0)-MAX(BH731-BG731,0)/Inputs!$B$17)*DCF!E$6</f>
        <v>4362.3202956303658</v>
      </c>
      <c r="CP731" s="15">
        <f ca="1">(BI731*DCF!F$28-DCF!F$5*MAX(BI731*DCF!F$28,0)-MAX(BI731-BH731,0)/Inputs!$B$17)*DCF!F$6</f>
        <v>4600.5349167535014</v>
      </c>
      <c r="CQ731" s="15">
        <f ca="1">(BJ731*DCF!G$28-DCF!G$5*MAX(BJ731*DCF!G$28,0)-MAX(BJ731-BI731,0)/Inputs!$B$17)*DCF!G$6</f>
        <v>4953.837642801227</v>
      </c>
      <c r="CR731" s="15">
        <f ca="1">(BK731*DCF!H$28-DCF!H$5*MAX(BK731*DCF!H$28,0)-MAX(BK731-BJ731,0)/Inputs!$B$17)*DCF!H$6</f>
        <v>5657.7668632558107</v>
      </c>
      <c r="CS731" s="15">
        <f ca="1">(BL731*DCF!I$28-DCF!I$5*MAX(BL731*DCF!I$28,0)-MAX(BL731-BK731,0)/Inputs!$B$17)*DCF!I$6</f>
        <v>5785.7623122773712</v>
      </c>
      <c r="CT731" s="15">
        <f ca="1">(BM731*DCF!J$28-DCF!J$5*MAX(BM731*DCF!J$28,0)-MAX(BM731-BL731,0)/Inputs!$B$17)*DCF!J$6</f>
        <v>5991.4791250743419</v>
      </c>
      <c r="CU731" s="15">
        <f ca="1">(BN731*DCF!K$28-DCF!K$5*MAX(BN731*DCF!K$28,0)-MAX(BN731-BM731,0)/Inputs!$B$17)*DCF!K$6</f>
        <v>6583.298196734152</v>
      </c>
      <c r="CV731" s="15">
        <f ca="1">(BO731*DCF!L$28-DCF!L$5*MAX(BO731*DCF!L$28,0)-MAX(BO731-BN731,0)/Inputs!$B$17)*DCF!L$6</f>
        <v>8560.8958240289357</v>
      </c>
      <c r="CW731" s="15">
        <f ca="1">(BP731*DCF!M$28-DCF!M$5*MAX(BP731*DCF!M$28,0)-MAX(BP731-BO731,0)/Inputs!$B$17)*DCF!M$6</f>
        <v>10915.227375154682</v>
      </c>
      <c r="CX731" s="15">
        <f ca="1">(BQ731*DCF!C$46-DCF!C$5*MAX(BQ731*DCF!C$46,0)-MAX(BQ731-Inputs!$B$20,0)/Inputs!$B$24)*DCF!C$6</f>
        <v>-726.69552769004588</v>
      </c>
      <c r="CY731" s="15">
        <f ca="1">(BR731*DCF!D$46-DCF!D$5*MAX(BR731*DCF!D$46,0)-MAX(BR731-BQ731,0)/Inputs!$B$24)*DCF!D$6</f>
        <v>-2025.6558867621345</v>
      </c>
      <c r="CZ731" s="15">
        <f ca="1">(BS731*DCF!E$46-DCF!E$5*MAX(BS731*DCF!E$46,0)-MAX(BS731-BR731,0)/Inputs!$B$24)*DCF!E$6</f>
        <v>-1880.0471919720092</v>
      </c>
      <c r="DA731" s="15">
        <f ca="1">(BT731*DCF!F$46-DCF!F$5*MAX(BT731*DCF!F$46,0)-MAX(BT731-BS731,0)/Inputs!$B$24)*DCF!F$6</f>
        <v>-1899.141285811088</v>
      </c>
      <c r="DB731" s="15">
        <f ca="1">(BU731*DCF!G$46-DCF!G$5*MAX(BU731*DCF!G$46,0)-MAX(BU731-BT731,0)/Inputs!$B$24)*DCF!G$6</f>
        <v>-2785.2399929440617</v>
      </c>
      <c r="DC731" s="15">
        <f ca="1">(BV731*DCF!H$46-DCF!H$5*MAX(BV731*DCF!H$46,0)-MAX(BV731-BU731,0)/Inputs!$B$24)*DCF!H$6</f>
        <v>-1932.2406440689867</v>
      </c>
      <c r="DD731" s="15">
        <f ca="1">(BW731*DCF!I$46-DCF!I$5*MAX(BW731*DCF!I$46,0)-MAX(BW731-BV731,0)/Inputs!$B$24)*DCF!I$6</f>
        <v>-3300.7528127287792</v>
      </c>
      <c r="DE731" s="15">
        <f ca="1">(BX731*DCF!J$46-DCF!J$5*MAX(BX731*DCF!J$46,0)-MAX(BX731-BW731,0)/Inputs!$B$24)*DCF!J$6</f>
        <v>-1912.2725587077907</v>
      </c>
      <c r="DF731" s="15">
        <f ca="1">(BY731*DCF!K$46-DCF!K$5*MAX(BY731*DCF!K$46,0)-MAX(BY731-BX731,0)/Inputs!$B$24)*DCF!K$6</f>
        <v>-1167.994986396111</v>
      </c>
      <c r="DG731" s="15">
        <f ca="1">(BZ731*DCF!L$46-DCF!L$5*MAX(BZ731*DCF!L$46,0)-MAX(BZ731-BY731,0)/Inputs!$B$24)*DCF!L$6</f>
        <v>1092.9846071027589</v>
      </c>
      <c r="DH731" s="15">
        <f ca="1">(CA731*DCF!M$46-DCF!M$5*MAX(CA731*DCF!M$46,0)-MAX(CA731-BZ731,0)/Inputs!$B$24)*DCF!M$6</f>
        <v>3450.8467059140762</v>
      </c>
      <c r="DI731" s="15">
        <f ca="1">SUM(CB731:CL731)+BE731*DCF!M$10*(1+Inputs!$B$30)*(1-Inputs!$B$33)*(1-Inputs!$B$30/Inputs!$B$31)/(Inputs!$B$29-Inputs!$B$30)*DCF!M$6</f>
        <v>115616.41827461476</v>
      </c>
      <c r="DJ731" s="15">
        <f ca="1">SUM(CM731:CW731)+BP731*DCF!M$28*(1+Inputs!$B$30)*(1-Inputs!$B$33)*(1-Inputs!$B$30/Inputs!$B$31)/(Inputs!$B$29-Inputs!$B$30)*DCF!M$6</f>
        <v>302598.46700987464</v>
      </c>
      <c r="DK731" s="15">
        <f ca="1">SUM(CX731:DH731)+CA731*DCF!M$46*(1+Inputs!$B$30)*(1-Inputs!$B$33)*(1-Inputs!$B$30/Inputs!$B$31)/(Inputs!$B$29-Inputs!$B$30)*DCF!M$6</f>
        <v>202386.48209487461</v>
      </c>
      <c r="DM731" s="15">
        <f ca="1">DI731+DJ731+DK731+Inputs!$B$34+Inputs!$B$36-Inputs!$B$35</f>
        <v>697452.36737936398</v>
      </c>
    </row>
    <row r="732" spans="1:117" x14ac:dyDescent="0.75">
      <c r="A732" s="11">
        <v>719</v>
      </c>
      <c r="C732" s="24">
        <f t="shared" ca="1" si="431"/>
        <v>0.6598812645938279</v>
      </c>
      <c r="D732" s="24">
        <f t="shared" ca="1" si="431"/>
        <v>-2.1583797800607707</v>
      </c>
      <c r="E732" s="24">
        <f t="shared" ca="1" si="431"/>
        <v>-2.4539263782606189</v>
      </c>
      <c r="F732" s="24">
        <f t="shared" ca="1" si="431"/>
        <v>1.2120369577057555</v>
      </c>
      <c r="G732" s="24">
        <f t="shared" ca="1" si="431"/>
        <v>1.2211877626193421</v>
      </c>
      <c r="H732" s="24">
        <f t="shared" ca="1" si="431"/>
        <v>0.52710873457076901</v>
      </c>
      <c r="I732" s="24">
        <f t="shared" ca="1" si="431"/>
        <v>4.2109955044182086E-2</v>
      </c>
      <c r="J732" s="24">
        <f t="shared" ca="1" si="431"/>
        <v>-1.4301062862522611</v>
      </c>
      <c r="K732" s="24">
        <f t="shared" ca="1" si="431"/>
        <v>0.15328373410509394</v>
      </c>
      <c r="L732" s="24">
        <f t="shared" ca="1" si="431"/>
        <v>0.45365004036181261</v>
      </c>
      <c r="M732" s="24">
        <f t="shared" ca="1" si="431"/>
        <v>0.21775540509651883</v>
      </c>
      <c r="N732" s="24">
        <f ca="1">SQRT(Inputs!$B$38)*C732+SQRT(1-Inputs!$B$38)*_xlfn.NORM.S.INV(RAND())</f>
        <v>5.2031982063342641E-2</v>
      </c>
      <c r="O732" s="24">
        <f ca="1">SQRT(Inputs!$B$38)*D732+SQRT(1-Inputs!$B$38)*_xlfn.NORM.S.INV(RAND())</f>
        <v>-1.1634786933511432</v>
      </c>
      <c r="P732" s="24">
        <f ca="1">SQRT(Inputs!$B$38)*E732+SQRT(1-Inputs!$B$38)*_xlfn.NORM.S.INV(RAND())</f>
        <v>-2.0708297992454971</v>
      </c>
      <c r="Q732" s="24">
        <f ca="1">SQRT(Inputs!$B$38)*F732+SQRT(1-Inputs!$B$38)*_xlfn.NORM.S.INV(RAND())</f>
        <v>1.5107519275174495</v>
      </c>
      <c r="R732" s="24">
        <f ca="1">SQRT(Inputs!$B$38)*G732+SQRT(1-Inputs!$B$38)*_xlfn.NORM.S.INV(RAND())</f>
        <v>1.2485686019995539</v>
      </c>
      <c r="S732" s="24">
        <f ca="1">SQRT(Inputs!$B$38)*H732+SQRT(1-Inputs!$B$38)*_xlfn.NORM.S.INV(RAND())</f>
        <v>0.97723922845330791</v>
      </c>
      <c r="T732" s="24">
        <f ca="1">SQRT(Inputs!$B$38)*I732+SQRT(1-Inputs!$B$38)*_xlfn.NORM.S.INV(RAND())</f>
        <v>-8.4105455664863743E-2</v>
      </c>
      <c r="U732" s="24">
        <f ca="1">SQRT(Inputs!$B$38)*J732+SQRT(1-Inputs!$B$38)*_xlfn.NORM.S.INV(RAND())</f>
        <v>0.12784936319775808</v>
      </c>
      <c r="V732" s="24">
        <f ca="1">SQRT(Inputs!$B$38)*K732+SQRT(1-Inputs!$B$38)*_xlfn.NORM.S.INV(RAND())</f>
        <v>1.0777651090424967</v>
      </c>
      <c r="W732" s="24">
        <f ca="1">SQRT(Inputs!$B$38)*L732+SQRT(1-Inputs!$B$38)*_xlfn.NORM.S.INV(RAND())</f>
        <v>-0.49056334817688285</v>
      </c>
      <c r="X732" s="24">
        <f ca="1">SQRT(Inputs!$B$38)*M732+SQRT(1-Inputs!$B$38)*_xlfn.NORM.S.INV(RAND())</f>
        <v>-0.41367645409300641</v>
      </c>
      <c r="Y732" s="24">
        <f ca="1">SQRT(Inputs!$B$38)*C732+SQRT(1-Inputs!$B$38)*_xlfn.NORM.S.INV(RAND())</f>
        <v>1.1878808465410842</v>
      </c>
      <c r="Z732" s="24">
        <f ca="1">SQRT(Inputs!$B$38)*D732+SQRT(1-Inputs!$B$38)*_xlfn.NORM.S.INV(RAND())</f>
        <v>-1.1313337249565141</v>
      </c>
      <c r="AA732" s="24">
        <f ca="1">SQRT(Inputs!$B$38)*E732+SQRT(1-Inputs!$B$38)*_xlfn.NORM.S.INV(RAND())</f>
        <v>-1.5883970625213977</v>
      </c>
      <c r="AB732" s="24">
        <f ca="1">SQRT(Inputs!$B$38)*F732+SQRT(1-Inputs!$B$38)*_xlfn.NORM.S.INV(RAND())</f>
        <v>0.6861530391033468</v>
      </c>
      <c r="AC732" s="24">
        <f ca="1">SQRT(Inputs!$B$38)*G732+SQRT(1-Inputs!$B$38)*_xlfn.NORM.S.INV(RAND())</f>
        <v>1.9034986309165978</v>
      </c>
      <c r="AD732" s="24">
        <f ca="1">SQRT(Inputs!$B$38)*H732+SQRT(1-Inputs!$B$38)*_xlfn.NORM.S.INV(RAND())</f>
        <v>-0.11546402663734789</v>
      </c>
      <c r="AE732" s="24">
        <f ca="1">SQRT(Inputs!$B$38)*I732+SQRT(1-Inputs!$B$38)*_xlfn.NORM.S.INV(RAND())</f>
        <v>-1.2900201965584501</v>
      </c>
      <c r="AF732" s="24">
        <f ca="1">SQRT(Inputs!$B$38)*J732+SQRT(1-Inputs!$B$38)*_xlfn.NORM.S.INV(RAND())</f>
        <v>-0.32067310594826393</v>
      </c>
      <c r="AG732" s="24">
        <f ca="1">SQRT(Inputs!$B$38)*K732+SQRT(1-Inputs!$B$38)*_xlfn.NORM.S.INV(RAND())</f>
        <v>0.94722920624157059</v>
      </c>
      <c r="AH732" s="24">
        <f ca="1">SQRT(Inputs!$B$38)*L732+SQRT(1-Inputs!$B$38)*_xlfn.NORM.S.INV(RAND())</f>
        <v>0.45781760659797499</v>
      </c>
      <c r="AI732" s="24">
        <f ca="1">SQRT(Inputs!$B$38)*M732+SQRT(1-Inputs!$B$38)*_xlfn.NORM.S.INV(RAND())</f>
        <v>0.52092935588057498</v>
      </c>
      <c r="AJ732" s="24">
        <f ca="1">SQRT(Inputs!$B$38)*C732+SQRT(1-Inputs!$B$38)*_xlfn.NORM.S.INV(RAND())</f>
        <v>1.4743409413583448</v>
      </c>
      <c r="AK732" s="24">
        <f ca="1">SQRT(Inputs!$B$38)*D732+SQRT(1-Inputs!$B$38)*_xlfn.NORM.S.INV(RAND())</f>
        <v>-1.128087877493354</v>
      </c>
      <c r="AL732" s="24">
        <f ca="1">SQRT(Inputs!$B$38)*E732+SQRT(1-Inputs!$B$38)*_xlfn.NORM.S.INV(RAND())</f>
        <v>-1.8794926438927333</v>
      </c>
      <c r="AM732" s="24">
        <f ca="1">SQRT(Inputs!$B$38)*F732+SQRT(1-Inputs!$B$38)*_xlfn.NORM.S.INV(RAND())</f>
        <v>0.84653288680743111</v>
      </c>
      <c r="AN732" s="24">
        <f ca="1">SQRT(Inputs!$B$38)*G732+SQRT(1-Inputs!$B$38)*_xlfn.NORM.S.INV(RAND())</f>
        <v>0.4662710389215125</v>
      </c>
      <c r="AO732" s="24">
        <f ca="1">SQRT(Inputs!$B$38)*H732+SQRT(1-Inputs!$B$38)*_xlfn.NORM.S.INV(RAND())</f>
        <v>0.19489127680578772</v>
      </c>
      <c r="AP732" s="24">
        <f ca="1">SQRT(Inputs!$B$38)*I732+SQRT(1-Inputs!$B$38)*_xlfn.NORM.S.INV(RAND())</f>
        <v>0.38268486245408412</v>
      </c>
      <c r="AQ732" s="24">
        <f ca="1">SQRT(Inputs!$B$38)*J732+SQRT(1-Inputs!$B$38)*_xlfn.NORM.S.INV(RAND())</f>
        <v>-2.2183268428800273</v>
      </c>
      <c r="AR732" s="24">
        <f ca="1">SQRT(Inputs!$B$38)*K732+SQRT(1-Inputs!$B$38)*_xlfn.NORM.S.INV(RAND())</f>
        <v>-1.0116635166380861</v>
      </c>
      <c r="AS732" s="24">
        <f ca="1">SQRT(Inputs!$B$38)*L732+SQRT(1-Inputs!$B$38)*_xlfn.NORM.S.INV(RAND())</f>
        <v>-0.48112740556603883</v>
      </c>
      <c r="AT732" s="24">
        <f ca="1">SQRT(Inputs!$B$38)*M732+SQRT(1-Inputs!$B$38)*_xlfn.NORM.S.INV(RAND())</f>
        <v>-1.1403383076711553</v>
      </c>
      <c r="AU732" s="15">
        <f ca="1">Inputs!$B$6*EXP($B$8-0.5*C$5^2+C$5*N732)</f>
        <v>5004.2107806865615</v>
      </c>
      <c r="AV732" s="15">
        <f t="shared" ca="1" si="401"/>
        <v>5133.5323600407664</v>
      </c>
      <c r="AW732" s="15">
        <f t="shared" ca="1" si="402"/>
        <v>4734.0150082351101</v>
      </c>
      <c r="AX732" s="15">
        <f t="shared" ca="1" si="403"/>
        <v>6980.3863637901695</v>
      </c>
      <c r="AY732" s="15">
        <f t="shared" ca="1" si="404"/>
        <v>9869.9462087651627</v>
      </c>
      <c r="AZ732" s="15">
        <f t="shared" ca="1" si="405"/>
        <v>13442.702117060515</v>
      </c>
      <c r="BA732" s="15">
        <f t="shared" ca="1" si="406"/>
        <v>16306.261495036164</v>
      </c>
      <c r="BB732" s="15">
        <f t="shared" ca="1" si="407"/>
        <v>20221.198036925402</v>
      </c>
      <c r="BC732" s="15">
        <f t="shared" ca="1" si="408"/>
        <v>27481.171169733316</v>
      </c>
      <c r="BD732" s="15">
        <f t="shared" ca="1" si="409"/>
        <v>32157.149042835823</v>
      </c>
      <c r="BE732" s="15">
        <f t="shared" ca="1" si="410"/>
        <v>37947.411153731038</v>
      </c>
      <c r="BF732" s="15">
        <f ca="1">Inputs!$B$13*EXP($B$9-0.5*C$6^2+C$6*Y732)</f>
        <v>17503.635224017446</v>
      </c>
      <c r="BG732" s="15">
        <f t="shared" ca="1" si="411"/>
        <v>17393.319498427732</v>
      </c>
      <c r="BH732" s="15">
        <f t="shared" ca="1" si="412"/>
        <v>16329.562709318405</v>
      </c>
      <c r="BI732" s="15">
        <f t="shared" ca="1" si="413"/>
        <v>22216.527936283092</v>
      </c>
      <c r="BJ732" s="15">
        <f t="shared" ca="1" si="414"/>
        <v>35834.855694812402</v>
      </c>
      <c r="BK732" s="15">
        <f t="shared" ca="1" si="415"/>
        <v>43294.541303837548</v>
      </c>
      <c r="BL732" s="15">
        <f t="shared" ca="1" si="416"/>
        <v>44994.77664857405</v>
      </c>
      <c r="BM732" s="15">
        <f t="shared" ca="1" si="417"/>
        <v>53148.314363428028</v>
      </c>
      <c r="BN732" s="15">
        <f t="shared" ca="1" si="418"/>
        <v>73223.087674652663</v>
      </c>
      <c r="BO732" s="15">
        <f t="shared" ca="1" si="419"/>
        <v>95017.812884197701</v>
      </c>
      <c r="BP732" s="15">
        <f t="shared" ca="1" si="420"/>
        <v>124059.14463857113</v>
      </c>
      <c r="BQ732" s="15">
        <f ca="1">Inputs!$B$20*EXP($B$10-0.5*C$7^2+C$7*AJ732)</f>
        <v>7236.2029557747819</v>
      </c>
      <c r="BR732" s="15">
        <f t="shared" ca="1" si="421"/>
        <v>6862.1442968800975</v>
      </c>
      <c r="BS732" s="15">
        <f t="shared" ca="1" si="422"/>
        <v>5477.1862590099763</v>
      </c>
      <c r="BT732" s="15">
        <f t="shared" ca="1" si="423"/>
        <v>9429.7098755300412</v>
      </c>
      <c r="BU732" s="15">
        <f t="shared" ca="1" si="424"/>
        <v>14629.268473109727</v>
      </c>
      <c r="BV732" s="15">
        <f t="shared" ca="1" si="425"/>
        <v>21267.142286367209</v>
      </c>
      <c r="BW732" s="15">
        <f t="shared" ca="1" si="426"/>
        <v>32180.818505079544</v>
      </c>
      <c r="BX732" s="15">
        <f t="shared" ca="1" si="427"/>
        <v>28851.689298149453</v>
      </c>
      <c r="BY732" s="15">
        <f t="shared" ca="1" si="428"/>
        <v>33312.069553954047</v>
      </c>
      <c r="BZ732" s="15">
        <f t="shared" ca="1" si="429"/>
        <v>42784.885798577438</v>
      </c>
      <c r="CA732" s="15">
        <f t="shared" ca="1" si="430"/>
        <v>49075.854497061155</v>
      </c>
      <c r="CB732" s="15">
        <f ca="1">(AU732*DCF!C$10-DCF!C$5*MAX(AU732*DCF!C$10,0)-MAX(AU732-Inputs!$B$6,0)/Inputs!$B$10)*DCF!C$6</f>
        <v>1042.7750403093778</v>
      </c>
      <c r="CC732" s="15">
        <f ca="1">(AV732*DCF!D$10-DCF!D$5*MAX(AV732*DCF!D$10,0)-MAX(AV732-AU732,0)/Inputs!$B$10)*DCF!D$6</f>
        <v>1219.732051680445</v>
      </c>
      <c r="CD732" s="15">
        <f ca="1">(AW732*DCF!E$10-DCF!E$5*MAX(AW732*DCF!E$10,0)-MAX(AW732-AV732,0)/Inputs!$B$10)*DCF!E$6</f>
        <v>1093.0087062250122</v>
      </c>
      <c r="CE732" s="15">
        <f ca="1">(AX732*DCF!F$10-DCF!F$5*MAX(AX732*DCF!F$10,0)-MAX(AX732-AW732,0)/Inputs!$B$10)*DCF!F$6</f>
        <v>1056.3930336774267</v>
      </c>
      <c r="CF732" s="15">
        <f ca="1">(AY732*DCF!G$10-DCF!G$5*MAX(AY732*DCF!G$10,0)-MAX(AY732-AX732,0)/Inputs!$B$10)*DCF!G$6</f>
        <v>1478.1788836040589</v>
      </c>
      <c r="CG732" s="15">
        <f ca="1">(AZ732*DCF!H$10-DCF!H$5*MAX(AZ732*DCF!H$10,0)-MAX(AZ732-AY732,0)/Inputs!$B$10)*DCF!H$6</f>
        <v>1975.5033965981097</v>
      </c>
      <c r="CH732" s="15">
        <f ca="1">(BA732*DCF!I$10-DCF!I$5*MAX(BA732*DCF!I$10,0)-MAX(BA732-AZ732,0)/Inputs!$B$10)*DCF!I$6</f>
        <v>2508.8350528707447</v>
      </c>
      <c r="CI732" s="15">
        <f ca="1">(BB732*DCF!J$10-DCF!J$5*MAX(BB732*DCF!J$10,0)-MAX(BB732-BA732,0)/Inputs!$B$10)*DCF!J$6</f>
        <v>2876.7603829271884</v>
      </c>
      <c r="CJ732" s="15">
        <f ca="1">(BC732*DCF!K$10-DCF!K$5*MAX(BC732*DCF!K$10,0)-MAX(BC732-BB732,0)/Inputs!$B$10)*DCF!K$6</f>
        <v>3407.7414866822655</v>
      </c>
      <c r="CK732" s="15">
        <f ca="1">(BD732*DCF!L$10-DCF!L$5*MAX(BD732*DCF!L$10,0)-MAX(BD732-BC732,0)/Inputs!$B$10)*DCF!L$6</f>
        <v>4245.2299252813573</v>
      </c>
      <c r="CL732" s="15">
        <f ca="1">(BE732*DCF!M$10-DCF!M$5*MAX(BE732*DCF!M$10,0)-MAX(BE732-BD732,0)/Inputs!$B$10)*DCF!M$6</f>
        <v>4663.1618498139624</v>
      </c>
      <c r="CM732" s="15">
        <f ca="1">(BF732*DCF!C$28-DCF!C$5*MAX(BF732*DCF!C$28,0)-MAX(BF732-Inputs!$B$13,0)/Inputs!$B$17)*DCF!C$6</f>
        <v>3929.3768446438985</v>
      </c>
      <c r="CN732" s="15">
        <f ca="1">(BG732*DCF!D$28-DCF!D$5*MAX(BG732*DCF!D$28,0)-MAX(BG732-BF732,0)/Inputs!$B$17)*DCF!D$6</f>
        <v>5122.7337485097078</v>
      </c>
      <c r="CO732" s="15">
        <f ca="1">(BH732*DCF!E$28-DCF!E$5*MAX(BH732*DCF!E$28,0)-MAX(BH732-BG732,0)/Inputs!$B$17)*DCF!E$6</f>
        <v>4624.8229307137917</v>
      </c>
      <c r="CP732" s="15">
        <f ca="1">(BI732*DCF!F$28-DCF!F$5*MAX(BI732*DCF!F$28,0)-MAX(BI732-BH732,0)/Inputs!$B$17)*DCF!F$6</f>
        <v>4959.3870620412372</v>
      </c>
      <c r="CQ732" s="15">
        <f ca="1">(BJ732*DCF!G$28-DCF!G$5*MAX(BJ732*DCF!G$28,0)-MAX(BJ732-BI732,0)/Inputs!$B$17)*DCF!G$6</f>
        <v>7007.1569919526046</v>
      </c>
      <c r="CR732" s="15">
        <f ca="1">(BK732*DCF!H$28-DCF!H$5*MAX(BK732*DCF!H$28,0)-MAX(BK732-BJ732,0)/Inputs!$B$17)*DCF!H$6</f>
        <v>9548.1919229689174</v>
      </c>
      <c r="CS732" s="15">
        <f ca="1">(BL732*DCF!I$28-DCF!I$5*MAX(BL732*DCF!I$28,0)-MAX(BL732-BK732,0)/Inputs!$B$17)*DCF!I$6</f>
        <v>10336.622485984575</v>
      </c>
      <c r="CT732" s="15">
        <f ca="1">(BM732*DCF!J$28-DCF!J$5*MAX(BM732*DCF!J$28,0)-MAX(BM732-BL732,0)/Inputs!$B$17)*DCF!J$6</f>
        <v>10775.393789896936</v>
      </c>
      <c r="CU732" s="15">
        <f ca="1">(BN732*DCF!K$28-DCF!K$5*MAX(BN732*DCF!K$28,0)-MAX(BN732-BM732,0)/Inputs!$B$17)*DCF!K$6</f>
        <v>13004.596049460999</v>
      </c>
      <c r="CV732" s="15">
        <f ca="1">(BO732*DCF!L$28-DCF!L$5*MAX(BO732*DCF!L$28,0)-MAX(BO732-BN732,0)/Inputs!$B$17)*DCF!L$6</f>
        <v>16491.938582426574</v>
      </c>
      <c r="CW732" s="15">
        <f ca="1">(BP732*DCF!M$28-DCF!M$5*MAX(BP732*DCF!M$28,0)-MAX(BP732-BO732,0)/Inputs!$B$17)*DCF!M$6</f>
        <v>20306.164651093255</v>
      </c>
      <c r="CX732" s="15">
        <f ca="1">(BQ732*DCF!C$46-DCF!C$5*MAX(BQ732*DCF!C$46,0)-MAX(BQ732-Inputs!$B$20,0)/Inputs!$B$24)*DCF!C$6</f>
        <v>-3535.0135952250221</v>
      </c>
      <c r="CY732" s="15">
        <f ca="1">(BR732*DCF!D$46-DCF!D$5*MAX(BR732*DCF!D$46,0)-MAX(BR732-BQ732,0)/Inputs!$B$24)*DCF!D$6</f>
        <v>-1171.208004203783</v>
      </c>
      <c r="CZ732" s="15">
        <f ca="1">(BS732*DCF!E$46-DCF!E$5*MAX(BS732*DCF!E$46,0)-MAX(BS732-BR732,0)/Inputs!$B$24)*DCF!E$6</f>
        <v>-647.68681162469011</v>
      </c>
      <c r="DA732" s="15">
        <f ca="1">(BT732*DCF!F$46-DCF!F$5*MAX(BT732*DCF!F$46,0)-MAX(BT732-BS732,0)/Inputs!$B$24)*DCF!F$6</f>
        <v>-2125.9698898877773</v>
      </c>
      <c r="DB732" s="15">
        <f ca="1">(BU732*DCF!G$46-DCF!G$5*MAX(BU732*DCF!G$46,0)-MAX(BU732-BT732,0)/Inputs!$B$24)*DCF!G$6</f>
        <v>-2241.1284690217885</v>
      </c>
      <c r="DC732" s="15">
        <f ca="1">(BV732*DCF!H$46-DCF!H$5*MAX(BV732*DCF!H$46,0)-MAX(BV732-BU732,0)/Inputs!$B$24)*DCF!H$6</f>
        <v>-2062.678616542129</v>
      </c>
      <c r="DD732" s="15">
        <f ca="1">(BW732*DCF!I$46-DCF!I$5*MAX(BW732*DCF!I$46,0)-MAX(BW732-BV732,0)/Inputs!$B$24)*DCF!I$6</f>
        <v>-2389.6657651250621</v>
      </c>
      <c r="DE732" s="15">
        <f ca="1">(BX732*DCF!J$46-DCF!J$5*MAX(BX732*DCF!J$46,0)-MAX(BX732-BW732,0)/Inputs!$B$24)*DCF!J$6</f>
        <v>1210.2485581608428</v>
      </c>
      <c r="DF732" s="15">
        <f ca="1">(BY732*DCF!K$46-DCF!K$5*MAX(BY732*DCF!K$46,0)-MAX(BY732-BX732,0)/Inputs!$B$24)*DCF!K$6</f>
        <v>810.22212061144364</v>
      </c>
      <c r="DG732" s="15">
        <f ca="1">(BZ732*DCF!L$46-DCF!L$5*MAX(BZ732*DCF!L$46,0)-MAX(BZ732-BY732,0)/Inputs!$B$24)*DCF!L$6</f>
        <v>813.79168055037144</v>
      </c>
      <c r="DH732" s="15">
        <f ca="1">(CA732*DCF!M$46-DCF!M$5*MAX(CA732*DCF!M$46,0)-MAX(CA732-BZ732,0)/Inputs!$B$24)*DCF!M$6</f>
        <v>2532.1883423074041</v>
      </c>
      <c r="DI732" s="15">
        <f ca="1">SUM(CB732:CL732)+BE732*DCF!M$10*(1+Inputs!$B$30)*(1-Inputs!$B$33)*(1-Inputs!$B$30/Inputs!$B$31)/(Inputs!$B$29-Inputs!$B$30)*DCF!M$6</f>
        <v>131175.46685306687</v>
      </c>
      <c r="DJ732" s="15">
        <f ca="1">SUM(CM732:CW732)+BP732*DCF!M$28*(1+Inputs!$B$30)*(1-Inputs!$B$33)*(1-Inputs!$B$30/Inputs!$B$31)/(Inputs!$B$29-Inputs!$B$30)*DCF!M$6</f>
        <v>566450.70511502237</v>
      </c>
      <c r="DK732" s="15">
        <f ca="1">SUM(CX732:DH732)+CA732*DCF!M$46*(1+Inputs!$B$30)*(1-Inputs!$B$33)*(1-Inputs!$B$30/Inputs!$B$31)/(Inputs!$B$29-Inputs!$B$30)*DCF!M$6</f>
        <v>67070.184009062781</v>
      </c>
      <c r="DM732" s="15">
        <f ca="1">DI732+DJ732+DK732+Inputs!$B$34+Inputs!$B$36-Inputs!$B$35</f>
        <v>841547.35597715201</v>
      </c>
    </row>
    <row r="733" spans="1:117" x14ac:dyDescent="0.75">
      <c r="A733" s="11">
        <v>720</v>
      </c>
      <c r="C733" s="24">
        <f t="shared" ca="1" si="431"/>
        <v>1.874695327715749</v>
      </c>
      <c r="D733" s="24">
        <f t="shared" ca="1" si="431"/>
        <v>-0.47168742398377539</v>
      </c>
      <c r="E733" s="24">
        <f t="shared" ca="1" si="431"/>
        <v>0.39532391923282023</v>
      </c>
      <c r="F733" s="24">
        <f t="shared" ca="1" si="431"/>
        <v>0.24479453020505698</v>
      </c>
      <c r="G733" s="24">
        <f t="shared" ca="1" si="431"/>
        <v>-0.21125815782324522</v>
      </c>
      <c r="H733" s="24">
        <f t="shared" ca="1" si="431"/>
        <v>0.36364160777064336</v>
      </c>
      <c r="I733" s="24">
        <f t="shared" ca="1" si="431"/>
        <v>-0.36153456724592581</v>
      </c>
      <c r="J733" s="24">
        <f t="shared" ca="1" si="431"/>
        <v>-0.34621399523924218</v>
      </c>
      <c r="K733" s="24">
        <f t="shared" ca="1" si="431"/>
        <v>0.7989081034050165</v>
      </c>
      <c r="L733" s="24">
        <f t="shared" ca="1" si="431"/>
        <v>0.68126755575498721</v>
      </c>
      <c r="M733" s="24">
        <f t="shared" ca="1" si="431"/>
        <v>0.69201198180282264</v>
      </c>
      <c r="N733" s="24">
        <f ca="1">SQRT(Inputs!$B$38)*C733+SQRT(1-Inputs!$B$38)*_xlfn.NORM.S.INV(RAND())</f>
        <v>-3.9124599904251989E-2</v>
      </c>
      <c r="O733" s="24">
        <f ca="1">SQRT(Inputs!$B$38)*D733+SQRT(1-Inputs!$B$38)*_xlfn.NORM.S.INV(RAND())</f>
        <v>-0.38670017892455882</v>
      </c>
      <c r="P733" s="24">
        <f ca="1">SQRT(Inputs!$B$38)*E733+SQRT(1-Inputs!$B$38)*_xlfn.NORM.S.INV(RAND())</f>
        <v>0.83752902559194897</v>
      </c>
      <c r="Q733" s="24">
        <f ca="1">SQRT(Inputs!$B$38)*F733+SQRT(1-Inputs!$B$38)*_xlfn.NORM.S.INV(RAND())</f>
        <v>0.45581292977075705</v>
      </c>
      <c r="R733" s="24">
        <f ca="1">SQRT(Inputs!$B$38)*G733+SQRT(1-Inputs!$B$38)*_xlfn.NORM.S.INV(RAND())</f>
        <v>-0.19844278551612243</v>
      </c>
      <c r="S733" s="24">
        <f ca="1">SQRT(Inputs!$B$38)*H733+SQRT(1-Inputs!$B$38)*_xlfn.NORM.S.INV(RAND())</f>
        <v>-1.1976362599810888</v>
      </c>
      <c r="T733" s="24">
        <f ca="1">SQRT(Inputs!$B$38)*I733+SQRT(1-Inputs!$B$38)*_xlfn.NORM.S.INV(RAND())</f>
        <v>-0.52531499118413805</v>
      </c>
      <c r="U733" s="24">
        <f ca="1">SQRT(Inputs!$B$38)*J733+SQRT(1-Inputs!$B$38)*_xlfn.NORM.S.INV(RAND())</f>
        <v>-0.88479162905406783</v>
      </c>
      <c r="V733" s="24">
        <f ca="1">SQRT(Inputs!$B$38)*K733+SQRT(1-Inputs!$B$38)*_xlfn.NORM.S.INV(RAND())</f>
        <v>0.89393721281049121</v>
      </c>
      <c r="W733" s="24">
        <f ca="1">SQRT(Inputs!$B$38)*L733+SQRT(1-Inputs!$B$38)*_xlfn.NORM.S.INV(RAND())</f>
        <v>1.9694638157152733</v>
      </c>
      <c r="X733" s="24">
        <f ca="1">SQRT(Inputs!$B$38)*M733+SQRT(1-Inputs!$B$38)*_xlfn.NORM.S.INV(RAND())</f>
        <v>1.2631506237502885</v>
      </c>
      <c r="Y733" s="24">
        <f ca="1">SQRT(Inputs!$B$38)*C733+SQRT(1-Inputs!$B$38)*_xlfn.NORM.S.INV(RAND())</f>
        <v>2.9879087410035967</v>
      </c>
      <c r="Z733" s="24">
        <f ca="1">SQRT(Inputs!$B$38)*D733+SQRT(1-Inputs!$B$38)*_xlfn.NORM.S.INV(RAND())</f>
        <v>0.25588034372454171</v>
      </c>
      <c r="AA733" s="24">
        <f ca="1">SQRT(Inputs!$B$38)*E733+SQRT(1-Inputs!$B$38)*_xlfn.NORM.S.INV(RAND())</f>
        <v>0.31738152476661141</v>
      </c>
      <c r="AB733" s="24">
        <f ca="1">SQRT(Inputs!$B$38)*F733+SQRT(1-Inputs!$B$38)*_xlfn.NORM.S.INV(RAND())</f>
        <v>0.2177511137854175</v>
      </c>
      <c r="AC733" s="24">
        <f ca="1">SQRT(Inputs!$B$38)*G733+SQRT(1-Inputs!$B$38)*_xlfn.NORM.S.INV(RAND())</f>
        <v>-2.1981555616156352</v>
      </c>
      <c r="AD733" s="24">
        <f ca="1">SQRT(Inputs!$B$38)*H733+SQRT(1-Inputs!$B$38)*_xlfn.NORM.S.INV(RAND())</f>
        <v>-0.58838736912960721</v>
      </c>
      <c r="AE733" s="24">
        <f ca="1">SQRT(Inputs!$B$38)*I733+SQRT(1-Inputs!$B$38)*_xlfn.NORM.S.INV(RAND())</f>
        <v>-0.17185651053960749</v>
      </c>
      <c r="AF733" s="24">
        <f ca="1">SQRT(Inputs!$B$38)*J733+SQRT(1-Inputs!$B$38)*_xlfn.NORM.S.INV(RAND())</f>
        <v>-0.33193708249741488</v>
      </c>
      <c r="AG733" s="24">
        <f ca="1">SQRT(Inputs!$B$38)*K733+SQRT(1-Inputs!$B$38)*_xlfn.NORM.S.INV(RAND())</f>
        <v>0.51305491275638315</v>
      </c>
      <c r="AH733" s="24">
        <f ca="1">SQRT(Inputs!$B$38)*L733+SQRT(1-Inputs!$B$38)*_xlfn.NORM.S.INV(RAND())</f>
        <v>0.39544590156056619</v>
      </c>
      <c r="AI733" s="24">
        <f ca="1">SQRT(Inputs!$B$38)*M733+SQRT(1-Inputs!$B$38)*_xlfn.NORM.S.INV(RAND())</f>
        <v>1.487259100613048</v>
      </c>
      <c r="AJ733" s="24">
        <f ca="1">SQRT(Inputs!$B$38)*C733+SQRT(1-Inputs!$B$38)*_xlfn.NORM.S.INV(RAND())</f>
        <v>0.72533302503794761</v>
      </c>
      <c r="AK733" s="24">
        <f ca="1">SQRT(Inputs!$B$38)*D733+SQRT(1-Inputs!$B$38)*_xlfn.NORM.S.INV(RAND())</f>
        <v>-0.9085499068653462</v>
      </c>
      <c r="AL733" s="24">
        <f ca="1">SQRT(Inputs!$B$38)*E733+SQRT(1-Inputs!$B$38)*_xlfn.NORM.S.INV(RAND())</f>
        <v>-1.8144638914782556</v>
      </c>
      <c r="AM733" s="24">
        <f ca="1">SQRT(Inputs!$B$38)*F733+SQRT(1-Inputs!$B$38)*_xlfn.NORM.S.INV(RAND())</f>
        <v>0.31203856518983974</v>
      </c>
      <c r="AN733" s="24">
        <f ca="1">SQRT(Inputs!$B$38)*G733+SQRT(1-Inputs!$B$38)*_xlfn.NORM.S.INV(RAND())</f>
        <v>0.15079581915643847</v>
      </c>
      <c r="AO733" s="24">
        <f ca="1">SQRT(Inputs!$B$38)*H733+SQRT(1-Inputs!$B$38)*_xlfn.NORM.S.INV(RAND())</f>
        <v>9.5567446620492547E-3</v>
      </c>
      <c r="AP733" s="24">
        <f ca="1">SQRT(Inputs!$B$38)*I733+SQRT(1-Inputs!$B$38)*_xlfn.NORM.S.INV(RAND())</f>
        <v>-0.29235320428931422</v>
      </c>
      <c r="AQ733" s="24">
        <f ca="1">SQRT(Inputs!$B$38)*J733+SQRT(1-Inputs!$B$38)*_xlfn.NORM.S.INV(RAND())</f>
        <v>-0.24871726005530836</v>
      </c>
      <c r="AR733" s="24">
        <f ca="1">SQRT(Inputs!$B$38)*K733+SQRT(1-Inputs!$B$38)*_xlfn.NORM.S.INV(RAND())</f>
        <v>1.3951582138740819</v>
      </c>
      <c r="AS733" s="24">
        <f ca="1">SQRT(Inputs!$B$38)*L733+SQRT(1-Inputs!$B$38)*_xlfn.NORM.S.INV(RAND())</f>
        <v>-0.67686190745528785</v>
      </c>
      <c r="AT733" s="24">
        <f ca="1">SQRT(Inputs!$B$38)*M733+SQRT(1-Inputs!$B$38)*_xlfn.NORM.S.INV(RAND())</f>
        <v>0.68906928785114208</v>
      </c>
      <c r="AU733" s="15">
        <f ca="1">Inputs!$B$6*EXP($B$8-0.5*C$5^2+C$5*N733)</f>
        <v>4930.9117884400212</v>
      </c>
      <c r="AV733" s="15">
        <f t="shared" ca="1" si="401"/>
        <v>5670.3423623740928</v>
      </c>
      <c r="AW733" s="15">
        <f t="shared" ca="1" si="402"/>
        <v>7740.8539404030034</v>
      </c>
      <c r="AX733" s="15">
        <f t="shared" ca="1" si="403"/>
        <v>10004.61025279406</v>
      </c>
      <c r="AY733" s="15">
        <f t="shared" ca="1" si="404"/>
        <v>11946.551534444485</v>
      </c>
      <c r="AZ733" s="15">
        <f t="shared" ca="1" si="405"/>
        <v>12805.677074767951</v>
      </c>
      <c r="BA733" s="15">
        <f t="shared" ca="1" si="406"/>
        <v>14832.556785839692</v>
      </c>
      <c r="BB733" s="15">
        <f t="shared" ca="1" si="407"/>
        <v>16619.067591992713</v>
      </c>
      <c r="BC733" s="15">
        <f t="shared" ca="1" si="408"/>
        <v>22188.528551294839</v>
      </c>
      <c r="BD733" s="15">
        <f t="shared" ca="1" si="409"/>
        <v>32681.335972812576</v>
      </c>
      <c r="BE733" s="15">
        <f t="shared" ca="1" si="410"/>
        <v>44929.58931355027</v>
      </c>
      <c r="BF733" s="15">
        <f ca="1">Inputs!$B$13*EXP($B$9-0.5*C$6^2+C$6*Y733)</f>
        <v>25009.605201057911</v>
      </c>
      <c r="BG733" s="15">
        <f t="shared" ca="1" si="411"/>
        <v>31920.366775532835</v>
      </c>
      <c r="BH733" s="15">
        <f t="shared" ca="1" si="412"/>
        <v>41108.818892667579</v>
      </c>
      <c r="BI733" s="15">
        <f t="shared" ca="1" si="413"/>
        <v>52038.606539838853</v>
      </c>
      <c r="BJ733" s="15">
        <f t="shared" ca="1" si="414"/>
        <v>46471.316650834837</v>
      </c>
      <c r="BK733" s="15">
        <f t="shared" ca="1" si="415"/>
        <v>52644.167128377041</v>
      </c>
      <c r="BL733" s="15">
        <f t="shared" ca="1" si="416"/>
        <v>63242.715819082259</v>
      </c>
      <c r="BM733" s="15">
        <f t="shared" ca="1" si="417"/>
        <v>74598.517958977623</v>
      </c>
      <c r="BN733" s="15">
        <f t="shared" ca="1" si="418"/>
        <v>97564.66362604282</v>
      </c>
      <c r="BO733" s="15">
        <f t="shared" ca="1" si="419"/>
        <v>125690.03981417333</v>
      </c>
      <c r="BP733" s="15">
        <f t="shared" ca="1" si="420"/>
        <v>183093.06626903338</v>
      </c>
      <c r="BQ733" s="15">
        <f ca="1">Inputs!$B$20*EXP($B$10-0.5*C$7^2+C$7*AJ733)</f>
        <v>5547.9942936253801</v>
      </c>
      <c r="BR733" s="15">
        <f t="shared" ca="1" si="421"/>
        <v>5641.1091419970726</v>
      </c>
      <c r="BS733" s="15">
        <f t="shared" ca="1" si="422"/>
        <v>4587.4700718759577</v>
      </c>
      <c r="BT733" s="15">
        <f t="shared" ca="1" si="423"/>
        <v>6864.6661936177388</v>
      </c>
      <c r="BU733" s="15">
        <f t="shared" ca="1" si="424"/>
        <v>9867.1474615983298</v>
      </c>
      <c r="BV733" s="15">
        <f t="shared" ca="1" si="425"/>
        <v>13757.63926624703</v>
      </c>
      <c r="BW733" s="15">
        <f t="shared" ca="1" si="426"/>
        <v>18046.11216083376</v>
      </c>
      <c r="BX733" s="15">
        <f t="shared" ca="1" si="427"/>
        <v>24012.727558374623</v>
      </c>
      <c r="BY733" s="15">
        <f t="shared" ca="1" si="428"/>
        <v>43939.765844384659</v>
      </c>
      <c r="BZ733" s="15">
        <f t="shared" ca="1" si="429"/>
        <v>54440.16675625545</v>
      </c>
      <c r="CA733" s="15">
        <f t="shared" ca="1" si="430"/>
        <v>86433.182821165974</v>
      </c>
      <c r="CB733" s="15">
        <f ca="1">(AU733*DCF!C$10-DCF!C$5*MAX(AU733*DCF!C$10,0)-MAX(AU733-Inputs!$B$6,0)/Inputs!$B$10)*DCF!C$6</f>
        <v>1043.2976751889682</v>
      </c>
      <c r="CC733" s="15">
        <f ca="1">(AV733*DCF!D$10-DCF!D$5*MAX(AV733*DCF!D$10,0)-MAX(AV733-AU733,0)/Inputs!$B$10)*DCF!D$6</f>
        <v>1201.8167423392215</v>
      </c>
      <c r="CD733" s="15">
        <f ca="1">(AW733*DCF!E$10-DCF!E$5*MAX(AW733*DCF!E$10,0)-MAX(AW733-AV733,0)/Inputs!$B$10)*DCF!E$6</f>
        <v>1320.8750000856169</v>
      </c>
      <c r="CE733" s="15">
        <f ca="1">(AX733*DCF!F$10-DCF!F$5*MAX(AX733*DCF!F$10,0)-MAX(AX733-AW733,0)/Inputs!$B$10)*DCF!F$6</f>
        <v>1712.9589104981385</v>
      </c>
      <c r="CF733" s="15">
        <f ca="1">(AY733*DCF!G$10-DCF!G$5*MAX(AY733*DCF!G$10,0)-MAX(AY733-AX733,0)/Inputs!$B$10)*DCF!G$6</f>
        <v>2088.1909942913599</v>
      </c>
      <c r="CG733" s="15">
        <f ca="1">(AZ733*DCF!H$10-DCF!H$5*MAX(AZ733*DCF!H$10,0)-MAX(AZ733-AY733,0)/Inputs!$B$10)*DCF!H$6</f>
        <v>2333.6782478008167</v>
      </c>
      <c r="CH733" s="15">
        <f ca="1">(BA733*DCF!I$10-DCF!I$5*MAX(BA733*DCF!I$10,0)-MAX(BA733-AZ733,0)/Inputs!$B$10)*DCF!I$6</f>
        <v>2376.8877433895636</v>
      </c>
      <c r="CI733" s="15">
        <f ca="1">(BB733*DCF!J$10-DCF!J$5*MAX(BB733*DCF!J$10,0)-MAX(BB733-BA733,0)/Inputs!$B$10)*DCF!J$6</f>
        <v>2581.1542870757676</v>
      </c>
      <c r="CJ733" s="15">
        <f ca="1">(BC733*DCF!K$10-DCF!K$5*MAX(BC733*DCF!K$10,0)-MAX(BC733-BB733,0)/Inputs!$B$10)*DCF!K$6</f>
        <v>2792.3569954105888</v>
      </c>
      <c r="CK733" s="15">
        <f ca="1">(BD733*DCF!L$10-DCF!L$5*MAX(BD733*DCF!L$10,0)-MAX(BD733-BC733,0)/Inputs!$B$10)*DCF!L$6</f>
        <v>3572.0770389498243</v>
      </c>
      <c r="CL733" s="15">
        <f ca="1">(BE733*DCF!M$10-DCF!M$5*MAX(BE733*DCF!M$10,0)-MAX(BE733-BD733,0)/Inputs!$B$10)*DCF!M$6</f>
        <v>4876.9614405405391</v>
      </c>
      <c r="CM733" s="15">
        <f ca="1">(BF733*DCF!C$28-DCF!C$5*MAX(BF733*DCF!C$28,0)-MAX(BF733-Inputs!$B$13,0)/Inputs!$B$17)*DCF!C$6</f>
        <v>4486.6692923122409</v>
      </c>
      <c r="CN733" s="15">
        <f ca="1">(BG733*DCF!D$28-DCF!D$5*MAX(BG733*DCF!D$28,0)-MAX(BG733-BF733,0)/Inputs!$B$17)*DCF!D$6</f>
        <v>7926.9019210313372</v>
      </c>
      <c r="CO733" s="15">
        <f ca="1">(BH733*DCF!E$28-DCF!E$5*MAX(BH733*DCF!E$28,0)-MAX(BH733-BG733,0)/Inputs!$B$17)*DCF!E$6</f>
        <v>9831.8320770177033</v>
      </c>
      <c r="CP733" s="15">
        <f ca="1">(BI733*DCF!F$28-DCF!F$5*MAX(BI733*DCF!F$28,0)-MAX(BI733-BH733,0)/Inputs!$B$17)*DCF!F$6</f>
        <v>12137.170334147992</v>
      </c>
      <c r="CQ733" s="15">
        <f ca="1">(BJ733*DCF!G$28-DCF!G$5*MAX(BJ733*DCF!G$28,0)-MAX(BJ733-BI733,0)/Inputs!$B$17)*DCF!G$6</f>
        <v>12057.335681922554</v>
      </c>
      <c r="CR733" s="15">
        <f ca="1">(BK733*DCF!H$28-DCF!H$5*MAX(BK733*DCF!H$28,0)-MAX(BK733-BJ733,0)/Inputs!$B$17)*DCF!H$6</f>
        <v>12060.395607527229</v>
      </c>
      <c r="CS733" s="15">
        <f ca="1">(BL733*DCF!I$28-DCF!I$5*MAX(BL733*DCF!I$28,0)-MAX(BL733-BK733,0)/Inputs!$B$17)*DCF!I$6</f>
        <v>13350.500039942015</v>
      </c>
      <c r="CT733" s="15">
        <f ca="1">(BM733*DCF!J$28-DCF!J$5*MAX(BM733*DCF!J$28,0)-MAX(BM733-BL733,0)/Inputs!$B$17)*DCF!J$6</f>
        <v>15135.975806884513</v>
      </c>
      <c r="CU733" s="15">
        <f ca="1">(BN733*DCF!K$28-DCF!K$5*MAX(BN733*DCF!K$28,0)-MAX(BN733-BM733,0)/Inputs!$B$17)*DCF!K$6</f>
        <v>17790.974154458225</v>
      </c>
      <c r="CV733" s="15">
        <f ca="1">(BO733*DCF!L$28-DCF!L$5*MAX(BO733*DCF!L$28,0)-MAX(BO733-BN733,0)/Inputs!$B$17)*DCF!L$6</f>
        <v>21895.367946625778</v>
      </c>
      <c r="CW733" s="15">
        <f ca="1">(BP733*DCF!M$28-DCF!M$5*MAX(BP733*DCF!M$28,0)-MAX(BP733-BO733,0)/Inputs!$B$17)*DCF!M$6</f>
        <v>28448.837130699412</v>
      </c>
      <c r="CX733" s="15">
        <f ca="1">(BQ733*DCF!C$46-DCF!C$5*MAX(BQ733*DCF!C$46,0)-MAX(BQ733-Inputs!$B$20,0)/Inputs!$B$24)*DCF!C$6</f>
        <v>-2365.3540140591549</v>
      </c>
      <c r="CY733" s="15">
        <f ca="1">(BR733*DCF!D$46-DCF!D$5*MAX(BR733*DCF!D$46,0)-MAX(BR733-BQ733,0)/Inputs!$B$24)*DCF!D$6</f>
        <v>-1002.5371110499373</v>
      </c>
      <c r="CZ733" s="15">
        <f ca="1">(BS733*DCF!E$46-DCF!E$5*MAX(BS733*DCF!E$46,0)-MAX(BS733-BR733,0)/Inputs!$B$24)*DCF!E$6</f>
        <v>-542.47632338398716</v>
      </c>
      <c r="DA733" s="15">
        <f ca="1">(BT733*DCF!F$46-DCF!F$5*MAX(BT733*DCF!F$46,0)-MAX(BT733-BS733,0)/Inputs!$B$24)*DCF!F$6</f>
        <v>-1329.127489536743</v>
      </c>
      <c r="DB733" s="15">
        <f ca="1">(BU733*DCF!G$46-DCF!G$5*MAX(BU733*DCF!G$46,0)-MAX(BU733-BT733,0)/Inputs!$B$24)*DCF!G$6</f>
        <v>-1341.8867222673646</v>
      </c>
      <c r="DC733" s="15">
        <f ca="1">(BV733*DCF!H$46-DCF!H$5*MAX(BV733*DCF!H$46,0)-MAX(BV733-BU733,0)/Inputs!$B$24)*DCF!H$6</f>
        <v>-1208.9464908558048</v>
      </c>
      <c r="DD733" s="15">
        <f ca="1">(BW733*DCF!I$46-DCF!I$5*MAX(BW733*DCF!I$46,0)-MAX(BW733-BV733,0)/Inputs!$B$24)*DCF!I$6</f>
        <v>-814.272711603473</v>
      </c>
      <c r="DE733" s="15">
        <f ca="1">(BX733*DCF!J$46-DCF!J$5*MAX(BX733*DCF!J$46,0)-MAX(BX733-BW733,0)/Inputs!$B$24)*DCF!J$6</f>
        <v>-574.98142430649966</v>
      </c>
      <c r="DF733" s="15">
        <f ca="1">(BY733*DCF!K$46-DCF!K$5*MAX(BY733*DCF!K$46,0)-MAX(BY733-BX733,0)/Inputs!$B$24)*DCF!K$6</f>
        <v>-2371.6076269577502</v>
      </c>
      <c r="DG733" s="15">
        <f ca="1">(BZ733*DCF!L$46-DCF!L$5*MAX(BZ733*DCF!L$46,0)-MAX(BZ733-BY733,0)/Inputs!$B$24)*DCF!L$6</f>
        <v>1386.9215956150647</v>
      </c>
      <c r="DH733" s="15">
        <f ca="1">(CA733*DCF!M$46-DCF!M$5*MAX(CA733*DCF!M$46,0)-MAX(CA733-BZ733,0)/Inputs!$B$24)*DCF!M$6</f>
        <v>87.683917275235189</v>
      </c>
      <c r="DI733" s="15">
        <f ca="1">SUM(CB733:CL733)+BE733*DCF!M$10*(1+Inputs!$B$30)*(1-Inputs!$B$33)*(1-Inputs!$B$30/Inputs!$B$31)/(Inputs!$B$29-Inputs!$B$30)*DCF!M$6</f>
        <v>150939.89626749203</v>
      </c>
      <c r="DJ733" s="15">
        <f ca="1">SUM(CM733:CW733)+BP733*DCF!M$28*(1+Inputs!$B$30)*(1-Inputs!$B$33)*(1-Inputs!$B$30/Inputs!$B$31)/(Inputs!$B$29-Inputs!$B$30)*DCF!M$6</f>
        <v>834522.526101731</v>
      </c>
      <c r="DK733" s="15">
        <f ca="1">SUM(CX733:DH733)+CA733*DCF!M$46*(1+Inputs!$B$30)*(1-Inputs!$B$33)*(1-Inputs!$B$30/Inputs!$B$31)/(Inputs!$B$29-Inputs!$B$30)*DCF!M$6</f>
        <v>123559.35490543788</v>
      </c>
      <c r="DM733" s="15">
        <f ca="1">DI733+DJ733+DK733+Inputs!$B$34+Inputs!$B$36-Inputs!$B$35</f>
        <v>1185872.777274661</v>
      </c>
    </row>
    <row r="734" spans="1:117" x14ac:dyDescent="0.75">
      <c r="A734" s="11">
        <v>721</v>
      </c>
      <c r="C734" s="24">
        <f t="shared" ref="C734:M743" ca="1" si="432">_xlfn.NORM.S.INV(RAND())</f>
        <v>-0.51873124552126137</v>
      </c>
      <c r="D734" s="24">
        <f t="shared" ca="1" si="432"/>
        <v>1.5340324569638342</v>
      </c>
      <c r="E734" s="24">
        <f t="shared" ca="1" si="432"/>
        <v>-0.93147090913263697</v>
      </c>
      <c r="F734" s="24">
        <f t="shared" ca="1" si="432"/>
        <v>1.6503660586287827</v>
      </c>
      <c r="G734" s="24">
        <f t="shared" ca="1" si="432"/>
        <v>8.9630293404066252E-2</v>
      </c>
      <c r="H734" s="24">
        <f t="shared" ca="1" si="432"/>
        <v>-1.1770974621042392</v>
      </c>
      <c r="I734" s="24">
        <f t="shared" ca="1" si="432"/>
        <v>7.5656604802653737E-2</v>
      </c>
      <c r="J734" s="24">
        <f t="shared" ca="1" si="432"/>
        <v>2.3884637871831774E-2</v>
      </c>
      <c r="K734" s="24">
        <f t="shared" ca="1" si="432"/>
        <v>-0.20568854187689017</v>
      </c>
      <c r="L734" s="24">
        <f t="shared" ca="1" si="432"/>
        <v>-0.61475639583465691</v>
      </c>
      <c r="M734" s="24">
        <f t="shared" ca="1" si="432"/>
        <v>2.0193507842662375</v>
      </c>
      <c r="N734" s="24">
        <f ca="1">SQRT(Inputs!$B$38)*C734+SQRT(1-Inputs!$B$38)*_xlfn.NORM.S.INV(RAND())</f>
        <v>0.82765200770736425</v>
      </c>
      <c r="O734" s="24">
        <f ca="1">SQRT(Inputs!$B$38)*D734+SQRT(1-Inputs!$B$38)*_xlfn.NORM.S.INV(RAND())</f>
        <v>0.52998509171729014</v>
      </c>
      <c r="P734" s="24">
        <f ca="1">SQRT(Inputs!$B$38)*E734+SQRT(1-Inputs!$B$38)*_xlfn.NORM.S.INV(RAND())</f>
        <v>-0.90296006707984133</v>
      </c>
      <c r="Q734" s="24">
        <f ca="1">SQRT(Inputs!$B$38)*F734+SQRT(1-Inputs!$B$38)*_xlfn.NORM.S.INV(RAND())</f>
        <v>0.62905949276958895</v>
      </c>
      <c r="R734" s="24">
        <f ca="1">SQRT(Inputs!$B$38)*G734+SQRT(1-Inputs!$B$38)*_xlfn.NORM.S.INV(RAND())</f>
        <v>-1.1143525357343143</v>
      </c>
      <c r="S734" s="24">
        <f ca="1">SQRT(Inputs!$B$38)*H734+SQRT(1-Inputs!$B$38)*_xlfn.NORM.S.INV(RAND())</f>
        <v>-2.9215453223733796</v>
      </c>
      <c r="T734" s="24">
        <f ca="1">SQRT(Inputs!$B$38)*I734+SQRT(1-Inputs!$B$38)*_xlfn.NORM.S.INV(RAND())</f>
        <v>0.53115838503928781</v>
      </c>
      <c r="U734" s="24">
        <f ca="1">SQRT(Inputs!$B$38)*J734+SQRT(1-Inputs!$B$38)*_xlfn.NORM.S.INV(RAND())</f>
        <v>0.94507653941375214</v>
      </c>
      <c r="V734" s="24">
        <f ca="1">SQRT(Inputs!$B$38)*K734+SQRT(1-Inputs!$B$38)*_xlfn.NORM.S.INV(RAND())</f>
        <v>1.0675286322433071</v>
      </c>
      <c r="W734" s="24">
        <f ca="1">SQRT(Inputs!$B$38)*L734+SQRT(1-Inputs!$B$38)*_xlfn.NORM.S.INV(RAND())</f>
        <v>-3.7567364616174881E-2</v>
      </c>
      <c r="X734" s="24">
        <f ca="1">SQRT(Inputs!$B$38)*M734+SQRT(1-Inputs!$B$38)*_xlfn.NORM.S.INV(RAND())</f>
        <v>0.5575528506528008</v>
      </c>
      <c r="Y734" s="24">
        <f ca="1">SQRT(Inputs!$B$38)*C734+SQRT(1-Inputs!$B$38)*_xlfn.NORM.S.INV(RAND())</f>
        <v>-0.17283411742355526</v>
      </c>
      <c r="Z734" s="24">
        <f ca="1">SQRT(Inputs!$B$38)*D734+SQRT(1-Inputs!$B$38)*_xlfn.NORM.S.INV(RAND())</f>
        <v>0.85541400624141195</v>
      </c>
      <c r="AA734" s="24">
        <f ca="1">SQRT(Inputs!$B$38)*E734+SQRT(1-Inputs!$B$38)*_xlfn.NORM.S.INV(RAND())</f>
        <v>-0.97675073381720923</v>
      </c>
      <c r="AB734" s="24">
        <f ca="1">SQRT(Inputs!$B$38)*F734+SQRT(1-Inputs!$B$38)*_xlfn.NORM.S.INV(RAND())</f>
        <v>1.2816393645806055</v>
      </c>
      <c r="AC734" s="24">
        <f ca="1">SQRT(Inputs!$B$38)*G734+SQRT(1-Inputs!$B$38)*_xlfn.NORM.S.INV(RAND())</f>
        <v>-0.53836136817874547</v>
      </c>
      <c r="AD734" s="24">
        <f ca="1">SQRT(Inputs!$B$38)*H734+SQRT(1-Inputs!$B$38)*_xlfn.NORM.S.INV(RAND())</f>
        <v>-1.287295980356711</v>
      </c>
      <c r="AE734" s="24">
        <f ca="1">SQRT(Inputs!$B$38)*I734+SQRT(1-Inputs!$B$38)*_xlfn.NORM.S.INV(RAND())</f>
        <v>0.52027736906020916</v>
      </c>
      <c r="AF734" s="24">
        <f ca="1">SQRT(Inputs!$B$38)*J734+SQRT(1-Inputs!$B$38)*_xlfn.NORM.S.INV(RAND())</f>
        <v>1.2522202362857602</v>
      </c>
      <c r="AG734" s="24">
        <f ca="1">SQRT(Inputs!$B$38)*K734+SQRT(1-Inputs!$B$38)*_xlfn.NORM.S.INV(RAND())</f>
        <v>-0.59168633609775823</v>
      </c>
      <c r="AH734" s="24">
        <f ca="1">SQRT(Inputs!$B$38)*L734+SQRT(1-Inputs!$B$38)*_xlfn.NORM.S.INV(RAND())</f>
        <v>0.88536076879849812</v>
      </c>
      <c r="AI734" s="24">
        <f ca="1">SQRT(Inputs!$B$38)*M734+SQRT(1-Inputs!$B$38)*_xlfn.NORM.S.INV(RAND())</f>
        <v>2.6769082231552019</v>
      </c>
      <c r="AJ734" s="24">
        <f ca="1">SQRT(Inputs!$B$38)*C734+SQRT(1-Inputs!$B$38)*_xlfn.NORM.S.INV(RAND())</f>
        <v>0.94830581962815097</v>
      </c>
      <c r="AK734" s="24">
        <f ca="1">SQRT(Inputs!$B$38)*D734+SQRT(1-Inputs!$B$38)*_xlfn.NORM.S.INV(RAND())</f>
        <v>-0.55149138047956359</v>
      </c>
      <c r="AL734" s="24">
        <f ca="1">SQRT(Inputs!$B$38)*E734+SQRT(1-Inputs!$B$38)*_xlfn.NORM.S.INV(RAND())</f>
        <v>-0.5367373467592309</v>
      </c>
      <c r="AM734" s="24">
        <f ca="1">SQRT(Inputs!$B$38)*F734+SQRT(1-Inputs!$B$38)*_xlfn.NORM.S.INV(RAND())</f>
        <v>1.2446278776308048</v>
      </c>
      <c r="AN734" s="24">
        <f ca="1">SQRT(Inputs!$B$38)*G734+SQRT(1-Inputs!$B$38)*_xlfn.NORM.S.INV(RAND())</f>
        <v>-0.35477807143521534</v>
      </c>
      <c r="AO734" s="24">
        <f ca="1">SQRT(Inputs!$B$38)*H734+SQRT(1-Inputs!$B$38)*_xlfn.NORM.S.INV(RAND())</f>
        <v>-0.72483927342079335</v>
      </c>
      <c r="AP734" s="24">
        <f ca="1">SQRT(Inputs!$B$38)*I734+SQRT(1-Inputs!$B$38)*_xlfn.NORM.S.INV(RAND())</f>
        <v>-0.22167689577237956</v>
      </c>
      <c r="AQ734" s="24">
        <f ca="1">SQRT(Inputs!$B$38)*J734+SQRT(1-Inputs!$B$38)*_xlfn.NORM.S.INV(RAND())</f>
        <v>0.53507395541082325</v>
      </c>
      <c r="AR734" s="24">
        <f ca="1">SQRT(Inputs!$B$38)*K734+SQRT(1-Inputs!$B$38)*_xlfn.NORM.S.INV(RAND())</f>
        <v>-1.906646083888399</v>
      </c>
      <c r="AS734" s="24">
        <f ca="1">SQRT(Inputs!$B$38)*L734+SQRT(1-Inputs!$B$38)*_xlfn.NORM.S.INV(RAND())</f>
        <v>7.4818714001710307E-2</v>
      </c>
      <c r="AT734" s="24">
        <f ca="1">SQRT(Inputs!$B$38)*M734+SQRT(1-Inputs!$B$38)*_xlfn.NORM.S.INV(RAND())</f>
        <v>0.7609885073392042</v>
      </c>
      <c r="AU734" s="15">
        <f ca="1">Inputs!$B$6*EXP($B$8-0.5*C$5^2+C$5*N734)</f>
        <v>5673.6446859060716</v>
      </c>
      <c r="AV734" s="15">
        <f t="shared" ca="1" si="401"/>
        <v>7465.8505680679837</v>
      </c>
      <c r="AW734" s="15">
        <f t="shared" ca="1" si="402"/>
        <v>8059.428785133684</v>
      </c>
      <c r="AX734" s="15">
        <f t="shared" ca="1" si="403"/>
        <v>10644.261076788518</v>
      </c>
      <c r="AY734" s="15">
        <f t="shared" ca="1" si="404"/>
        <v>11420.960577823915</v>
      </c>
      <c r="AZ734" s="15">
        <f t="shared" ca="1" si="405"/>
        <v>10125.534260354185</v>
      </c>
      <c r="BA734" s="15">
        <f t="shared" ca="1" si="406"/>
        <v>13099.401136764076</v>
      </c>
      <c r="BB734" s="15">
        <f t="shared" ca="1" si="407"/>
        <v>17630.432139704117</v>
      </c>
      <c r="BC734" s="15">
        <f t="shared" ca="1" si="408"/>
        <v>23936.584128361672</v>
      </c>
      <c r="BD734" s="15">
        <f t="shared" ca="1" si="409"/>
        <v>29221.71284983357</v>
      </c>
      <c r="BE734" s="15">
        <f t="shared" ca="1" si="410"/>
        <v>37672.801502395792</v>
      </c>
      <c r="BF734" s="15">
        <f ca="1">Inputs!$B$13*EXP($B$9-0.5*C$6^2+C$6*Y734)</f>
        <v>13365.142177572776</v>
      </c>
      <c r="BG734" s="15">
        <f t="shared" ca="1" si="411"/>
        <v>19007.111328059844</v>
      </c>
      <c r="BH734" s="15">
        <f t="shared" ca="1" si="412"/>
        <v>19749.934793638586</v>
      </c>
      <c r="BI734" s="15">
        <f t="shared" ca="1" si="413"/>
        <v>29449.193313861702</v>
      </c>
      <c r="BJ734" s="15">
        <f t="shared" ca="1" si="414"/>
        <v>33407.079415212691</v>
      </c>
      <c r="BK734" s="15">
        <f t="shared" ca="1" si="415"/>
        <v>34409.623499440335</v>
      </c>
      <c r="BL734" s="15">
        <f t="shared" ca="1" si="416"/>
        <v>45216.205399093393</v>
      </c>
      <c r="BM734" s="15">
        <f t="shared" ca="1" si="417"/>
        <v>64935.356979373748</v>
      </c>
      <c r="BN734" s="15">
        <f t="shared" ca="1" si="418"/>
        <v>74395.791655109773</v>
      </c>
      <c r="BO734" s="15">
        <f t="shared" ca="1" si="419"/>
        <v>101458.58595968294</v>
      </c>
      <c r="BP734" s="15">
        <f t="shared" ca="1" si="420"/>
        <v>169120.1384381277</v>
      </c>
      <c r="BQ734" s="15">
        <f ca="1">Inputs!$B$20*EXP($B$10-0.5*C$7^2+C$7*AJ734)</f>
        <v>6004.5713097658581</v>
      </c>
      <c r="BR734" s="15">
        <f t="shared" ca="1" si="421"/>
        <v>6838.4421077866955</v>
      </c>
      <c r="BS734" s="15">
        <f t="shared" ca="1" si="422"/>
        <v>8026.709845755895</v>
      </c>
      <c r="BT734" s="15">
        <f t="shared" ca="1" si="423"/>
        <v>15340.274338476847</v>
      </c>
      <c r="BU734" s="15">
        <f t="shared" ca="1" si="424"/>
        <v>19510.863694999422</v>
      </c>
      <c r="BV734" s="15">
        <f t="shared" ca="1" si="425"/>
        <v>23055.319297849164</v>
      </c>
      <c r="BW734" s="15">
        <f t="shared" ca="1" si="426"/>
        <v>30697.803905349312</v>
      </c>
      <c r="BX734" s="15">
        <f t="shared" ca="1" si="427"/>
        <v>47797.565895954882</v>
      </c>
      <c r="BY734" s="15">
        <f t="shared" ca="1" si="428"/>
        <v>46501.922657670017</v>
      </c>
      <c r="BZ734" s="15">
        <f t="shared" ca="1" si="429"/>
        <v>66152.354470339909</v>
      </c>
      <c r="CA734" s="15">
        <f t="shared" ca="1" si="430"/>
        <v>106379.19334611793</v>
      </c>
      <c r="CB734" s="15">
        <f ca="1">(AU734*DCF!C$10-DCF!C$5*MAX(AU734*DCF!C$10,0)-MAX(AU734-Inputs!$B$6,0)/Inputs!$B$10)*DCF!C$6</f>
        <v>1038.0018572447123</v>
      </c>
      <c r="CC734" s="15">
        <f ca="1">(AV734*DCF!D$10-DCF!D$5*MAX(AV734*DCF!D$10,0)-MAX(AV734-AU734,0)/Inputs!$B$10)*DCF!D$6</f>
        <v>1382.7679974841046</v>
      </c>
      <c r="CD734" s="15">
        <f ca="1">(AW734*DCF!E$10-DCF!E$5*MAX(AW734*DCF!E$10,0)-MAX(AW734-AV734,0)/Inputs!$B$10)*DCF!E$6</f>
        <v>1727.0954156260036</v>
      </c>
      <c r="CE734" s="15">
        <f ca="1">(AX734*DCF!F$10-DCF!F$5*MAX(AX734*DCF!F$10,0)-MAX(AX734-AW734,0)/Inputs!$B$10)*DCF!F$6</f>
        <v>1785.7857150976713</v>
      </c>
      <c r="CF734" s="15">
        <f ca="1">(AY734*DCF!G$10-DCF!G$5*MAX(AY734*DCF!G$10,0)-MAX(AY734-AX734,0)/Inputs!$B$10)*DCF!G$6</f>
        <v>2203.8779204439306</v>
      </c>
      <c r="CG734" s="15">
        <f ca="1">(AZ734*DCF!H$10-DCF!H$5*MAX(AZ734*DCF!H$10,0)-MAX(AZ734-AY734,0)/Inputs!$B$10)*DCF!H$6</f>
        <v>1965.8797395106287</v>
      </c>
      <c r="CH734" s="15">
        <f ca="1">(BA734*DCF!I$10-DCF!I$5*MAX(BA734*DCF!I$10,0)-MAX(BA734-AZ734,0)/Inputs!$B$10)*DCF!I$6</f>
        <v>1904.9643574690708</v>
      </c>
      <c r="CI734" s="15">
        <f ca="1">(BB734*DCF!J$10-DCF!J$5*MAX(BB734*DCF!J$10,0)-MAX(BB734-BA734,0)/Inputs!$B$10)*DCF!J$6</f>
        <v>2338.8199803963498</v>
      </c>
      <c r="CJ734" s="15">
        <f ca="1">(BC734*DCF!K$10-DCF!K$5*MAX(BC734*DCF!K$10,0)-MAX(BC734-BB734,0)/Inputs!$B$10)*DCF!K$6</f>
        <v>2970.6403397723275</v>
      </c>
      <c r="CK734" s="15">
        <f ca="1">(BD734*DCF!L$10-DCF!L$5*MAX(BD734*DCF!L$10,0)-MAX(BD734-BC734,0)/Inputs!$B$10)*DCF!L$6</f>
        <v>3723.7372595111701</v>
      </c>
      <c r="CL734" s="15">
        <f ca="1">(BE734*DCF!M$10-DCF!M$5*MAX(BE734*DCF!M$10,0)-MAX(BE734-BD734,0)/Inputs!$B$10)*DCF!M$6</f>
        <v>4306.546715109961</v>
      </c>
      <c r="CM734" s="15">
        <f ca="1">(BF734*DCF!C$28-DCF!C$5*MAX(BF734*DCF!C$28,0)-MAX(BF734-Inputs!$B$13,0)/Inputs!$B$17)*DCF!C$6</f>
        <v>3622.1079737895911</v>
      </c>
      <c r="CN734" s="15">
        <f ca="1">(BG734*DCF!D$28-DCF!D$5*MAX(BG734*DCF!D$28,0)-MAX(BG734-BF734,0)/Inputs!$B$17)*DCF!D$6</f>
        <v>4394.3419605666895</v>
      </c>
      <c r="CO734" s="15">
        <f ca="1">(BH734*DCF!E$28-DCF!E$5*MAX(BH734*DCF!E$28,0)-MAX(BH734-BG734,0)/Inputs!$B$17)*DCF!E$6</f>
        <v>5447.1329293930467</v>
      </c>
      <c r="CP734" s="15">
        <f ca="1">(BI734*DCF!F$28-DCF!F$5*MAX(BI734*DCF!F$28,0)-MAX(BI734-BH734,0)/Inputs!$B$17)*DCF!F$6</f>
        <v>6228.7769454799227</v>
      </c>
      <c r="CQ734" s="15">
        <f ca="1">(BJ734*DCF!G$28-DCF!G$5*MAX(BJ734*DCF!G$28,0)-MAX(BJ734-BI734,0)/Inputs!$B$17)*DCF!G$6</f>
        <v>8002.0428699514259</v>
      </c>
      <c r="CR734" s="15">
        <f ca="1">(BK734*DCF!H$28-DCF!H$5*MAX(BK734*DCF!H$28,0)-MAX(BK734-BJ734,0)/Inputs!$B$17)*DCF!H$6</f>
        <v>8354.1123076925414</v>
      </c>
      <c r="CS734" s="15">
        <f ca="1">(BL734*DCF!I$28-DCF!I$5*MAX(BL734*DCF!I$28,0)-MAX(BL734-BK734,0)/Inputs!$B$17)*DCF!I$6</f>
        <v>9081.6522231980616</v>
      </c>
      <c r="CT734" s="15">
        <f ca="1">(BM734*DCF!J$28-DCF!J$5*MAX(BM734*DCF!J$28,0)-MAX(BM734-BL734,0)/Inputs!$B$17)*DCF!J$6</f>
        <v>11871.37689047662</v>
      </c>
      <c r="CU734" s="15">
        <f ca="1">(BN734*DCF!K$28-DCF!K$5*MAX(BN734*DCF!K$28,0)-MAX(BN734-BM734,0)/Inputs!$B$17)*DCF!K$6</f>
        <v>14552.366567822044</v>
      </c>
      <c r="CV734" s="15">
        <f ca="1">(BO734*DCF!L$28-DCF!L$5*MAX(BO734*DCF!L$28,0)-MAX(BO734-BN734,0)/Inputs!$B$17)*DCF!L$6</f>
        <v>17180.917199467174</v>
      </c>
      <c r="CW734" s="15">
        <f ca="1">(BP734*DCF!M$28-DCF!M$5*MAX(BP734*DCF!M$28,0)-MAX(BP734-BO734,0)/Inputs!$B$17)*DCF!M$6</f>
        <v>24747.518445979353</v>
      </c>
      <c r="CX734" s="15">
        <f ca="1">(BQ734*DCF!C$46-DCF!C$5*MAX(BQ734*DCF!C$46,0)-MAX(BQ734-Inputs!$B$20,0)/Inputs!$B$24)*DCF!C$6</f>
        <v>-2681.6891291680308</v>
      </c>
      <c r="CY734" s="15">
        <f ca="1">(BR734*DCF!D$46-DCF!D$5*MAX(BR734*DCF!D$46,0)-MAX(BR734-BQ734,0)/Inputs!$B$24)*DCF!D$6</f>
        <v>-1522.96834102716</v>
      </c>
      <c r="CZ734" s="15">
        <f ca="1">(BS734*DCF!E$46-DCF!E$5*MAX(BS734*DCF!E$46,0)-MAX(BS734-BR734,0)/Inputs!$B$24)*DCF!E$6</f>
        <v>-1417.5548446250457</v>
      </c>
      <c r="DA734" s="15">
        <f ca="1">(BT734*DCF!F$46-DCF!F$5*MAX(BT734*DCF!F$46,0)-MAX(BT734-BS734,0)/Inputs!$B$24)*DCF!F$6</f>
        <v>-3780.2757971506862</v>
      </c>
      <c r="DB734" s="15">
        <f ca="1">(BU734*DCF!G$46-DCF!G$5*MAX(BU734*DCF!G$46,0)-MAX(BU734-BT734,0)/Inputs!$B$24)*DCF!G$6</f>
        <v>-2059.2107646899099</v>
      </c>
      <c r="DC734" s="15">
        <f ca="1">(BV734*DCF!H$46-DCF!H$5*MAX(BV734*DCF!H$46,0)-MAX(BV734-BU734,0)/Inputs!$B$24)*DCF!H$6</f>
        <v>-1101.4178613457639</v>
      </c>
      <c r="DD734" s="15">
        <f ca="1">(BW734*DCF!I$46-DCF!I$5*MAX(BW734*DCF!I$46,0)-MAX(BW734-BV734,0)/Inputs!$B$24)*DCF!I$6</f>
        <v>-1484.8839983297692</v>
      </c>
      <c r="DE734" s="15">
        <f ca="1">(BX734*DCF!J$46-DCF!J$5*MAX(BX734*DCF!J$46,0)-MAX(BX734-BW734,0)/Inputs!$B$24)*DCF!J$6</f>
        <v>-2529.6018349437163</v>
      </c>
      <c r="DF734" s="15">
        <f ca="1">(BY734*DCF!K$46-DCF!K$5*MAX(BY734*DCF!K$46,0)-MAX(BY734-BX734,0)/Inputs!$B$24)*DCF!K$6</f>
        <v>2656.3448370922583</v>
      </c>
      <c r="DG734" s="15">
        <f ca="1">(BZ734*DCF!L$46-DCF!L$5*MAX(BZ734*DCF!L$46,0)-MAX(BZ734-BY734,0)/Inputs!$B$24)*DCF!L$6</f>
        <v>125.84854119805581</v>
      </c>
      <c r="DH734" s="15">
        <f ca="1">(CA734*DCF!M$46-DCF!M$5*MAX(CA734*DCF!M$46,0)-MAX(CA734-BZ734,0)/Inputs!$B$24)*DCF!M$6</f>
        <v>-69.958852907967014</v>
      </c>
      <c r="DI734" s="15">
        <f ca="1">SUM(CB734:CL734)+BE734*DCF!M$10*(1+Inputs!$B$30)*(1-Inputs!$B$33)*(1-Inputs!$B$30/Inputs!$B$31)/(Inputs!$B$29-Inputs!$B$30)*DCF!M$6</f>
        <v>130192.02205006017</v>
      </c>
      <c r="DJ734" s="15">
        <f ca="1">SUM(CM734:CW734)+BP734*DCF!M$28*(1+Inputs!$B$30)*(1-Inputs!$B$33)*(1-Inputs!$B$30/Inputs!$B$31)/(Inputs!$B$29-Inputs!$B$30)*DCF!M$6</f>
        <v>741033.78852130857</v>
      </c>
      <c r="DK734" s="15">
        <f ca="1">SUM(CX734:DH734)+CA734*DCF!M$46*(1+Inputs!$B$30)*(1-Inputs!$B$33)*(1-Inputs!$B$30/Inputs!$B$31)/(Inputs!$B$29-Inputs!$B$30)*DCF!M$6</f>
        <v>150609.46628823993</v>
      </c>
      <c r="DM734" s="15">
        <f ca="1">DI734+DJ734+DK734+Inputs!$B$34+Inputs!$B$36-Inputs!$B$35</f>
        <v>1098686.2768596087</v>
      </c>
    </row>
    <row r="735" spans="1:117" x14ac:dyDescent="0.75">
      <c r="A735" s="11">
        <v>722</v>
      </c>
      <c r="C735" s="24">
        <f t="shared" ca="1" si="432"/>
        <v>1.8443459684696593</v>
      </c>
      <c r="D735" s="24">
        <f t="shared" ca="1" si="432"/>
        <v>-1.3849649412132858</v>
      </c>
      <c r="E735" s="24">
        <f t="shared" ca="1" si="432"/>
        <v>0.69377521971610023</v>
      </c>
      <c r="F735" s="24">
        <f t="shared" ca="1" si="432"/>
        <v>0.90767466760173332</v>
      </c>
      <c r="G735" s="24">
        <f t="shared" ca="1" si="432"/>
        <v>-1.9125762284867227</v>
      </c>
      <c r="H735" s="24">
        <f t="shared" ca="1" si="432"/>
        <v>-0.7112046169851135</v>
      </c>
      <c r="I735" s="24">
        <f t="shared" ca="1" si="432"/>
        <v>-0.89481222077783795</v>
      </c>
      <c r="J735" s="24">
        <f t="shared" ca="1" si="432"/>
        <v>-0.28141345163575376</v>
      </c>
      <c r="K735" s="24">
        <f t="shared" ca="1" si="432"/>
        <v>-1.8841413246746923E-2</v>
      </c>
      <c r="L735" s="24">
        <f t="shared" ca="1" si="432"/>
        <v>2.1655097266547507</v>
      </c>
      <c r="M735" s="24">
        <f t="shared" ca="1" si="432"/>
        <v>-1.5951922743546441</v>
      </c>
      <c r="N735" s="24">
        <f ca="1">SQRT(Inputs!$B$38)*C735+SQRT(1-Inputs!$B$38)*_xlfn.NORM.S.INV(RAND())</f>
        <v>1.4532663702293496</v>
      </c>
      <c r="O735" s="24">
        <f ca="1">SQRT(Inputs!$B$38)*D735+SQRT(1-Inputs!$B$38)*_xlfn.NORM.S.INV(RAND())</f>
        <v>-0.42198064419317644</v>
      </c>
      <c r="P735" s="24">
        <f ca="1">SQRT(Inputs!$B$38)*E735+SQRT(1-Inputs!$B$38)*_xlfn.NORM.S.INV(RAND())</f>
        <v>-0.31535967057630226</v>
      </c>
      <c r="Q735" s="24">
        <f ca="1">SQRT(Inputs!$B$38)*F735+SQRT(1-Inputs!$B$38)*_xlfn.NORM.S.INV(RAND())</f>
        <v>1.9550313440860421</v>
      </c>
      <c r="R735" s="24">
        <f ca="1">SQRT(Inputs!$B$38)*G735+SQRT(1-Inputs!$B$38)*_xlfn.NORM.S.INV(RAND())</f>
        <v>-0.15207729801618819</v>
      </c>
      <c r="S735" s="24">
        <f ca="1">SQRT(Inputs!$B$38)*H735+SQRT(1-Inputs!$B$38)*_xlfn.NORM.S.INV(RAND())</f>
        <v>0.71888358215121606</v>
      </c>
      <c r="T735" s="24">
        <f ca="1">SQRT(Inputs!$B$38)*I735+SQRT(1-Inputs!$B$38)*_xlfn.NORM.S.INV(RAND())</f>
        <v>-1.5208836616991352</v>
      </c>
      <c r="U735" s="24">
        <f ca="1">SQRT(Inputs!$B$38)*J735+SQRT(1-Inputs!$B$38)*_xlfn.NORM.S.INV(RAND())</f>
        <v>0.25592084148841243</v>
      </c>
      <c r="V735" s="24">
        <f ca="1">SQRT(Inputs!$B$38)*K735+SQRT(1-Inputs!$B$38)*_xlfn.NORM.S.INV(RAND())</f>
        <v>0.41315068981752229</v>
      </c>
      <c r="W735" s="24">
        <f ca="1">SQRT(Inputs!$B$38)*L735+SQRT(1-Inputs!$B$38)*_xlfn.NORM.S.INV(RAND())</f>
        <v>2.3637850357277239</v>
      </c>
      <c r="X735" s="24">
        <f ca="1">SQRT(Inputs!$B$38)*M735+SQRT(1-Inputs!$B$38)*_xlfn.NORM.S.INV(RAND())</f>
        <v>-1.2268060141289829</v>
      </c>
      <c r="Y735" s="24">
        <f ca="1">SQRT(Inputs!$B$38)*C735+SQRT(1-Inputs!$B$38)*_xlfn.NORM.S.INV(RAND())</f>
        <v>0.19110554666567614</v>
      </c>
      <c r="Z735" s="24">
        <f ca="1">SQRT(Inputs!$B$38)*D735+SQRT(1-Inputs!$B$38)*_xlfn.NORM.S.INV(RAND())</f>
        <v>-0.3253341891620008</v>
      </c>
      <c r="AA735" s="24">
        <f ca="1">SQRT(Inputs!$B$38)*E735+SQRT(1-Inputs!$B$38)*_xlfn.NORM.S.INV(RAND())</f>
        <v>-0.11057896852255239</v>
      </c>
      <c r="AB735" s="24">
        <f ca="1">SQRT(Inputs!$B$38)*F735+SQRT(1-Inputs!$B$38)*_xlfn.NORM.S.INV(RAND())</f>
        <v>3.9048374824998344E-2</v>
      </c>
      <c r="AC735" s="24">
        <f ca="1">SQRT(Inputs!$B$38)*G735+SQRT(1-Inputs!$B$38)*_xlfn.NORM.S.INV(RAND())</f>
        <v>-2.3692224599001372</v>
      </c>
      <c r="AD735" s="24">
        <f ca="1">SQRT(Inputs!$B$38)*H735+SQRT(1-Inputs!$B$38)*_xlfn.NORM.S.INV(RAND())</f>
        <v>-0.86488478028752147</v>
      </c>
      <c r="AE735" s="24">
        <f ca="1">SQRT(Inputs!$B$38)*I735+SQRT(1-Inputs!$B$38)*_xlfn.NORM.S.INV(RAND())</f>
        <v>-1.6639665818662486</v>
      </c>
      <c r="AF735" s="24">
        <f ca="1">SQRT(Inputs!$B$38)*J735+SQRT(1-Inputs!$B$38)*_xlfn.NORM.S.INV(RAND())</f>
        <v>-0.31237958447510084</v>
      </c>
      <c r="AG735" s="24">
        <f ca="1">SQRT(Inputs!$B$38)*K735+SQRT(1-Inputs!$B$38)*_xlfn.NORM.S.INV(RAND())</f>
        <v>-0.26188381516761572</v>
      </c>
      <c r="AH735" s="24">
        <f ca="1">SQRT(Inputs!$B$38)*L735+SQRT(1-Inputs!$B$38)*_xlfn.NORM.S.INV(RAND())</f>
        <v>2.4532321552899643</v>
      </c>
      <c r="AI735" s="24">
        <f ca="1">SQRT(Inputs!$B$38)*M735+SQRT(1-Inputs!$B$38)*_xlfn.NORM.S.INV(RAND())</f>
        <v>-1.9830090979957173</v>
      </c>
      <c r="AJ735" s="24">
        <f ca="1">SQRT(Inputs!$B$38)*C735+SQRT(1-Inputs!$B$38)*_xlfn.NORM.S.INV(RAND())</f>
        <v>-0.18761689647786639</v>
      </c>
      <c r="AK735" s="24">
        <f ca="1">SQRT(Inputs!$B$38)*D735+SQRT(1-Inputs!$B$38)*_xlfn.NORM.S.INV(RAND())</f>
        <v>0.67719353221634648</v>
      </c>
      <c r="AL735" s="24">
        <f ca="1">SQRT(Inputs!$B$38)*E735+SQRT(1-Inputs!$B$38)*_xlfn.NORM.S.INV(RAND())</f>
        <v>-0.67562838259429459</v>
      </c>
      <c r="AM735" s="24">
        <f ca="1">SQRT(Inputs!$B$38)*F735+SQRT(1-Inputs!$B$38)*_xlfn.NORM.S.INV(RAND())</f>
        <v>0.54638587295230756</v>
      </c>
      <c r="AN735" s="24">
        <f ca="1">SQRT(Inputs!$B$38)*G735+SQRT(1-Inputs!$B$38)*_xlfn.NORM.S.INV(RAND())</f>
        <v>-0.73123563829643612</v>
      </c>
      <c r="AO735" s="24">
        <f ca="1">SQRT(Inputs!$B$38)*H735+SQRT(1-Inputs!$B$38)*_xlfn.NORM.S.INV(RAND())</f>
        <v>-0.78721013481529489</v>
      </c>
      <c r="AP735" s="24">
        <f ca="1">SQRT(Inputs!$B$38)*I735+SQRT(1-Inputs!$B$38)*_xlfn.NORM.S.INV(RAND())</f>
        <v>-0.84745559368183243</v>
      </c>
      <c r="AQ735" s="24">
        <f ca="1">SQRT(Inputs!$B$38)*J735+SQRT(1-Inputs!$B$38)*_xlfn.NORM.S.INV(RAND())</f>
        <v>1.5400917425116505</v>
      </c>
      <c r="AR735" s="24">
        <f ca="1">SQRT(Inputs!$B$38)*K735+SQRT(1-Inputs!$B$38)*_xlfn.NORM.S.INV(RAND())</f>
        <v>-0.73589260986915983</v>
      </c>
      <c r="AS735" s="24">
        <f ca="1">SQRT(Inputs!$B$38)*L735+SQRT(1-Inputs!$B$38)*_xlfn.NORM.S.INV(RAND())</f>
        <v>0.22921384863838346</v>
      </c>
      <c r="AT735" s="24">
        <f ca="1">SQRT(Inputs!$B$38)*M735+SQRT(1-Inputs!$B$38)*_xlfn.NORM.S.INV(RAND())</f>
        <v>-2.2542763992445898</v>
      </c>
      <c r="AU735" s="15">
        <f ca="1">Inputs!$B$6*EXP($B$8-0.5*C$5^2+C$5*N735)</f>
        <v>6278.3162645802713</v>
      </c>
      <c r="AV735" s="15">
        <f t="shared" ca="1" si="401"/>
        <v>7182.4464459130586</v>
      </c>
      <c r="AW735" s="15">
        <f t="shared" ca="1" si="402"/>
        <v>8393.0132118236506</v>
      </c>
      <c r="AX735" s="15">
        <f t="shared" ca="1" si="403"/>
        <v>13081.974632236303</v>
      </c>
      <c r="AY735" s="15">
        <f t="shared" ca="1" si="404"/>
        <v>15706.064011300641</v>
      </c>
      <c r="AZ735" s="15">
        <f t="shared" ca="1" si="405"/>
        <v>20791.388116546663</v>
      </c>
      <c r="BA735" s="15">
        <f t="shared" ca="1" si="406"/>
        <v>21699.276237293223</v>
      </c>
      <c r="BB735" s="15">
        <f t="shared" ca="1" si="407"/>
        <v>27256.516517263943</v>
      </c>
      <c r="BC735" s="15">
        <f t="shared" ca="1" si="408"/>
        <v>34740.532827367017</v>
      </c>
      <c r="BD735" s="15">
        <f t="shared" ca="1" si="409"/>
        <v>53091.565799577191</v>
      </c>
      <c r="BE735" s="15">
        <f t="shared" ca="1" si="410"/>
        <v>58179.000607736183</v>
      </c>
      <c r="BF735" s="15">
        <f ca="1">Inputs!$B$13*EXP($B$9-0.5*C$6^2+C$6*Y735)</f>
        <v>14365.078907091603</v>
      </c>
      <c r="BG735" s="15">
        <f t="shared" ca="1" si="411"/>
        <v>16509.088801401915</v>
      </c>
      <c r="BH735" s="15">
        <f t="shared" ca="1" si="412"/>
        <v>19804.497525451774</v>
      </c>
      <c r="BI735" s="15">
        <f t="shared" ca="1" si="413"/>
        <v>24389.834685931939</v>
      </c>
      <c r="BJ735" s="15">
        <f t="shared" ca="1" si="414"/>
        <v>21250.008694279342</v>
      </c>
      <c r="BK735" s="15">
        <f t="shared" ca="1" si="415"/>
        <v>23183.346638808565</v>
      </c>
      <c r="BL735" s="15">
        <f t="shared" ca="1" si="416"/>
        <v>22954.034775852164</v>
      </c>
      <c r="BM735" s="15">
        <f t="shared" ca="1" si="417"/>
        <v>27141.501942490166</v>
      </c>
      <c r="BN735" s="15">
        <f t="shared" ca="1" si="418"/>
        <v>32349.328835184238</v>
      </c>
      <c r="BO735" s="15">
        <f t="shared" ca="1" si="419"/>
        <v>52936.566022503343</v>
      </c>
      <c r="BP735" s="15">
        <f t="shared" ca="1" si="420"/>
        <v>52044.608982614634</v>
      </c>
      <c r="BQ735" s="15">
        <f ca="1">Inputs!$B$20*EXP($B$10-0.5*C$7^2+C$7*AJ735)</f>
        <v>4013.3605850611816</v>
      </c>
      <c r="BR735" s="15">
        <f t="shared" ca="1" si="421"/>
        <v>6752.2351929979277</v>
      </c>
      <c r="BS735" s="15">
        <f t="shared" ca="1" si="422"/>
        <v>7615.5975072781976</v>
      </c>
      <c r="BT735" s="15">
        <f t="shared" ca="1" si="423"/>
        <v>12118.50988555358</v>
      </c>
      <c r="BU735" s="15">
        <f t="shared" ca="1" si="424"/>
        <v>14071.231371934433</v>
      </c>
      <c r="BV735" s="15">
        <f t="shared" ca="1" si="425"/>
        <v>16395.475489539163</v>
      </c>
      <c r="BW735" s="15">
        <f t="shared" ca="1" si="426"/>
        <v>19122.285377500979</v>
      </c>
      <c r="BX735" s="15">
        <f t="shared" ca="1" si="427"/>
        <v>36420.00064856164</v>
      </c>
      <c r="BY735" s="15">
        <f t="shared" ca="1" si="428"/>
        <v>44328.646628229661</v>
      </c>
      <c r="BZ735" s="15">
        <f t="shared" ca="1" si="429"/>
        <v>64876.209829705687</v>
      </c>
      <c r="CA735" s="15">
        <f t="shared" ca="1" si="430"/>
        <v>61051.364992964875</v>
      </c>
      <c r="CB735" s="15">
        <f ca="1">(AU735*DCF!C$10-DCF!C$5*MAX(AU735*DCF!C$10,0)-MAX(AU735-Inputs!$B$6,0)/Inputs!$B$10)*DCF!C$6</f>
        <v>1033.6904411116057</v>
      </c>
      <c r="CC735" s="15">
        <f ca="1">(AV735*DCF!D$10-DCF!D$5*MAX(AV735*DCF!D$10,0)-MAX(AV735-AU735,0)/Inputs!$B$10)*DCF!D$6</f>
        <v>1530.2241797637041</v>
      </c>
      <c r="CD735" s="15">
        <f ca="1">(AW735*DCF!E$10-DCF!E$5*MAX(AW735*DCF!E$10,0)-MAX(AW735-AV735,0)/Inputs!$B$10)*DCF!E$6</f>
        <v>1665.14337780096</v>
      </c>
      <c r="CE735" s="15">
        <f ca="1">(AX735*DCF!F$10-DCF!F$5*MAX(AX735*DCF!F$10,0)-MAX(AX735-AW735,0)/Inputs!$B$10)*DCF!F$6</f>
        <v>1880.1175950935331</v>
      </c>
      <c r="CF735" s="15">
        <f ca="1">(AY735*DCF!G$10-DCF!G$5*MAX(AY735*DCF!G$10,0)-MAX(AY735-AX735,0)/Inputs!$B$10)*DCF!G$6</f>
        <v>2731.6797226089416</v>
      </c>
      <c r="CG735" s="15">
        <f ca="1">(AZ735*DCF!H$10-DCF!H$5*MAX(AZ735*DCF!H$10,0)-MAX(AZ735-AY735,0)/Inputs!$B$10)*DCF!H$6</f>
        <v>3133.6724547390618</v>
      </c>
      <c r="CH735" s="15">
        <f ca="1">(BA735*DCF!I$10-DCF!I$5*MAX(BA735*DCF!I$10,0)-MAX(BA735-AZ735,0)/Inputs!$B$10)*DCF!I$6</f>
        <v>3814.7407152130795</v>
      </c>
      <c r="CI735" s="15">
        <f ca="1">(BB735*DCF!J$10-DCF!J$5*MAX(BB735*DCF!J$10,0)-MAX(BB735-BA735,0)/Inputs!$B$10)*DCF!J$6</f>
        <v>3835.1732898611299</v>
      </c>
      <c r="CJ735" s="15">
        <f ca="1">(BC735*DCF!K$10-DCF!K$5*MAX(BC735*DCF!K$10,0)-MAX(BC735-BB735,0)/Inputs!$B$10)*DCF!K$6</f>
        <v>4545.0194932853665</v>
      </c>
      <c r="CK735" s="15">
        <f ca="1">(BD735*DCF!L$10-DCF!L$5*MAX(BD735*DCF!L$10,0)-MAX(BD735-BC735,0)/Inputs!$B$10)*DCF!L$6</f>
        <v>5634.132017619283</v>
      </c>
      <c r="CL735" s="15">
        <f ca="1">(BE735*DCF!M$10-DCF!M$5*MAX(BE735*DCF!M$10,0)-MAX(BE735-BD735,0)/Inputs!$B$10)*DCF!M$6</f>
        <v>7602.0610290498871</v>
      </c>
      <c r="CM735" s="15">
        <f ca="1">(BF735*DCF!C$28-DCF!C$5*MAX(BF735*DCF!C$28,0)-MAX(BF735-Inputs!$B$13,0)/Inputs!$B$17)*DCF!C$6</f>
        <v>3696.3498358289517</v>
      </c>
      <c r="CN735" s="15">
        <f ca="1">(BG735*DCF!D$28-DCF!D$5*MAX(BG735*DCF!D$28,0)-MAX(BG735-BF735,0)/Inputs!$B$17)*DCF!D$6</f>
        <v>4404.8918020043457</v>
      </c>
      <c r="CO735" s="15">
        <f ca="1">(BH735*DCF!E$28-DCF!E$5*MAX(BH735*DCF!E$28,0)-MAX(BH735-BG735,0)/Inputs!$B$17)*DCF!E$6</f>
        <v>4959.5066479464258</v>
      </c>
      <c r="CP735" s="15">
        <f ca="1">(BI735*DCF!F$28-DCF!F$5*MAX(BI735*DCF!F$28,0)-MAX(BI735-BH735,0)/Inputs!$B$17)*DCF!F$6</f>
        <v>5786.3645611012089</v>
      </c>
      <c r="CQ735" s="15">
        <f ca="1">(BJ735*DCF!G$28-DCF!G$5*MAX(BJ735*DCF!G$28,0)-MAX(BJ735-BI735,0)/Inputs!$B$17)*DCF!G$6</f>
        <v>5513.4759790821627</v>
      </c>
      <c r="CR735" s="15">
        <f ca="1">(BK735*DCF!H$28-DCF!H$5*MAX(BK735*DCF!H$28,0)-MAX(BK735-BJ735,0)/Inputs!$B$17)*DCF!H$6</f>
        <v>5433.1109390871034</v>
      </c>
      <c r="CS735" s="15">
        <f ca="1">(BL735*DCF!I$28-DCF!I$5*MAX(BL735*DCF!I$28,0)-MAX(BL735-BK735,0)/Inputs!$B$17)*DCF!I$6</f>
        <v>5397.7109911938824</v>
      </c>
      <c r="CT735" s="15">
        <f ca="1">(BM735*DCF!J$28-DCF!J$5*MAX(BM735*DCF!J$28,0)-MAX(BM735-BL735,0)/Inputs!$B$17)*DCF!J$6</f>
        <v>5499.5841840091225</v>
      </c>
      <c r="CU735" s="15">
        <f ca="1">(BN735*DCF!K$28-DCF!K$5*MAX(BN735*DCF!K$28,0)-MAX(BN735-BM735,0)/Inputs!$B$17)*DCF!K$6</f>
        <v>6193.7464223264906</v>
      </c>
      <c r="CV735" s="15">
        <f ca="1">(BO735*DCF!L$28-DCF!L$5*MAX(BO735*DCF!L$28,0)-MAX(BO735-BN735,0)/Inputs!$B$17)*DCF!L$6</f>
        <v>8232.4758366520455</v>
      </c>
      <c r="CW735" s="15">
        <f ca="1">(BP735*DCF!M$28-DCF!M$5*MAX(BP735*DCF!M$28,0)-MAX(BP735-BO735,0)/Inputs!$B$17)*DCF!M$6</f>
        <v>9792.2232997886458</v>
      </c>
      <c r="CX735" s="15">
        <f ca="1">(BQ735*DCF!C$46-DCF!C$5*MAX(BQ735*DCF!C$46,0)-MAX(BQ735-Inputs!$B$20,0)/Inputs!$B$24)*DCF!C$6</f>
        <v>-1302.0974030446985</v>
      </c>
      <c r="CY735" s="15">
        <f ca="1">(BR735*DCF!D$46-DCF!D$5*MAX(BR735*DCF!D$46,0)-MAX(BR735-BQ735,0)/Inputs!$B$24)*DCF!D$6</f>
        <v>-2321.1041437677595</v>
      </c>
      <c r="CZ735" s="15">
        <f ca="1">(BS735*DCF!E$46-DCF!E$5*MAX(BS735*DCF!E$46,0)-MAX(BS735-BR735,0)/Inputs!$B$24)*DCF!E$6</f>
        <v>-1240.8713212864368</v>
      </c>
      <c r="DA735" s="15">
        <f ca="1">(BT735*DCF!F$46-DCF!F$5*MAX(BT735*DCF!F$46,0)-MAX(BT735-BS735,0)/Inputs!$B$24)*DCF!F$6</f>
        <v>-2522.1992537792794</v>
      </c>
      <c r="DB735" s="15">
        <f ca="1">(BU735*DCF!G$46-DCF!G$5*MAX(BU735*DCF!G$46,0)-MAX(BU735-BT735,0)/Inputs!$B$24)*DCF!G$6</f>
        <v>-1130.1853489461132</v>
      </c>
      <c r="DC735" s="15">
        <f ca="1">(BV735*DCF!H$46-DCF!H$5*MAX(BV735*DCF!H$46,0)-MAX(BV735-BU735,0)/Inputs!$B$24)*DCF!H$6</f>
        <v>-722.24461866568822</v>
      </c>
      <c r="DD735" s="15">
        <f ca="1">(BW735*DCF!I$46-DCF!I$5*MAX(BW735*DCF!I$46,0)-MAX(BW735-BV735,0)/Inputs!$B$24)*DCF!I$6</f>
        <v>-341.1250386511482</v>
      </c>
      <c r="DE735" s="15">
        <f ca="1">(BX735*DCF!J$46-DCF!J$5*MAX(BX735*DCF!J$46,0)-MAX(BX735-BW735,0)/Inputs!$B$24)*DCF!J$6</f>
        <v>-3059.3532009784362</v>
      </c>
      <c r="DF735" s="15">
        <f ca="1">(BY735*DCF!K$46-DCF!K$5*MAX(BY735*DCF!K$46,0)-MAX(BY735-BX735,0)/Inputs!$B$24)*DCF!K$6</f>
        <v>594.79248611269554</v>
      </c>
      <c r="DG735" s="15">
        <f ca="1">(BZ735*DCF!L$46-DCF!L$5*MAX(BZ735*DCF!L$46,0)-MAX(BZ735-BY735,0)/Inputs!$B$24)*DCF!L$6</f>
        <v>-165.38927017327919</v>
      </c>
      <c r="DH735" s="15">
        <f ca="1">(CA735*DCF!M$46-DCF!M$5*MAX(CA735*DCF!M$46,0)-MAX(CA735-BZ735,0)/Inputs!$B$24)*DCF!M$6</f>
        <v>4786.1873565018268</v>
      </c>
      <c r="DI735" s="15">
        <f ca="1">SUM(CB735:CL735)+BE735*DCF!M$10*(1+Inputs!$B$30)*(1-Inputs!$B$33)*(1-Inputs!$B$30/Inputs!$B$31)/(Inputs!$B$29-Inputs!$B$30)*DCF!M$6</f>
        <v>199318.5823451138</v>
      </c>
      <c r="DJ735" s="15">
        <f ca="1">SUM(CM735:CW735)+BP735*DCF!M$28*(1+Inputs!$B$30)*(1-Inputs!$B$33)*(1-Inputs!$B$30/Inputs!$B$31)/(Inputs!$B$29-Inputs!$B$30)*DCF!M$6</f>
        <v>258030.55385545047</v>
      </c>
      <c r="DK735" s="15">
        <f ca="1">SUM(CX735:DH735)+CA735*DCF!M$46*(1+Inputs!$B$30)*(1-Inputs!$B$33)*(1-Inputs!$B$30/Inputs!$B$31)/(Inputs!$B$29-Inputs!$B$30)*DCF!M$6</f>
        <v>86969.052518958095</v>
      </c>
      <c r="DM735" s="15">
        <f ca="1">DI735+DJ735+DK735+Inputs!$B$34+Inputs!$B$36-Inputs!$B$35</f>
        <v>621169.18871952232</v>
      </c>
    </row>
    <row r="736" spans="1:117" x14ac:dyDescent="0.75">
      <c r="A736" s="11">
        <v>723</v>
      </c>
      <c r="C736" s="24">
        <f t="shared" ca="1" si="432"/>
        <v>0.32368456194523909</v>
      </c>
      <c r="D736" s="24">
        <f t="shared" ca="1" si="432"/>
        <v>-0.27830530655594521</v>
      </c>
      <c r="E736" s="24">
        <f t="shared" ca="1" si="432"/>
        <v>2.8577821163866752</v>
      </c>
      <c r="F736" s="24">
        <f t="shared" ca="1" si="432"/>
        <v>-1.2522241790491768</v>
      </c>
      <c r="G736" s="24">
        <f t="shared" ca="1" si="432"/>
        <v>0.20962004625370226</v>
      </c>
      <c r="H736" s="24">
        <f t="shared" ca="1" si="432"/>
        <v>8.2019135382774347E-2</v>
      </c>
      <c r="I736" s="24">
        <f t="shared" ca="1" si="432"/>
        <v>0.63965558927320776</v>
      </c>
      <c r="J736" s="24">
        <f t="shared" ca="1" si="432"/>
        <v>0.10724811212675191</v>
      </c>
      <c r="K736" s="24">
        <f t="shared" ca="1" si="432"/>
        <v>0.6145714633500301</v>
      </c>
      <c r="L736" s="24">
        <f t="shared" ca="1" si="432"/>
        <v>-2.2013519213706636</v>
      </c>
      <c r="M736" s="24">
        <f t="shared" ca="1" si="432"/>
        <v>-0.14731536746257662</v>
      </c>
      <c r="N736" s="24">
        <f ca="1">SQRT(Inputs!$B$38)*C736+SQRT(1-Inputs!$B$38)*_xlfn.NORM.S.INV(RAND())</f>
        <v>-0.2795151804228217</v>
      </c>
      <c r="O736" s="24">
        <f ca="1">SQRT(Inputs!$B$38)*D736+SQRT(1-Inputs!$B$38)*_xlfn.NORM.S.INV(RAND())</f>
        <v>-0.4226161461080824</v>
      </c>
      <c r="P736" s="24">
        <f ca="1">SQRT(Inputs!$B$38)*E736+SQRT(1-Inputs!$B$38)*_xlfn.NORM.S.INV(RAND())</f>
        <v>1.0282469055075492</v>
      </c>
      <c r="Q736" s="24">
        <f ca="1">SQRT(Inputs!$B$38)*F736+SQRT(1-Inputs!$B$38)*_xlfn.NORM.S.INV(RAND())</f>
        <v>-0.55460674090682915</v>
      </c>
      <c r="R736" s="24">
        <f ca="1">SQRT(Inputs!$B$38)*G736+SQRT(1-Inputs!$B$38)*_xlfn.NORM.S.INV(RAND())</f>
        <v>-0.4825692640744334</v>
      </c>
      <c r="S736" s="24">
        <f ca="1">SQRT(Inputs!$B$38)*H736+SQRT(1-Inputs!$B$38)*_xlfn.NORM.S.INV(RAND())</f>
        <v>0.45470333207975128</v>
      </c>
      <c r="T736" s="24">
        <f ca="1">SQRT(Inputs!$B$38)*I736+SQRT(1-Inputs!$B$38)*_xlfn.NORM.S.INV(RAND())</f>
        <v>-0.3958779554557601</v>
      </c>
      <c r="U736" s="24">
        <f ca="1">SQRT(Inputs!$B$38)*J736+SQRT(1-Inputs!$B$38)*_xlfn.NORM.S.INV(RAND())</f>
        <v>-1.2197386984226588</v>
      </c>
      <c r="V736" s="24">
        <f ca="1">SQRT(Inputs!$B$38)*K736+SQRT(1-Inputs!$B$38)*_xlfn.NORM.S.INV(RAND())</f>
        <v>-0.36438197363171254</v>
      </c>
      <c r="W736" s="24">
        <f ca="1">SQRT(Inputs!$B$38)*L736+SQRT(1-Inputs!$B$38)*_xlfn.NORM.S.INV(RAND())</f>
        <v>-2.0866259817728698</v>
      </c>
      <c r="X736" s="24">
        <f ca="1">SQRT(Inputs!$B$38)*M736+SQRT(1-Inputs!$B$38)*_xlfn.NORM.S.INV(RAND())</f>
        <v>0.94880940916567391</v>
      </c>
      <c r="Y736" s="24">
        <f ca="1">SQRT(Inputs!$B$38)*C736+SQRT(1-Inputs!$B$38)*_xlfn.NORM.S.INV(RAND())</f>
        <v>0.54096614286714662</v>
      </c>
      <c r="Z736" s="24">
        <f ca="1">SQRT(Inputs!$B$38)*D736+SQRT(1-Inputs!$B$38)*_xlfn.NORM.S.INV(RAND())</f>
        <v>-0.4023719999384755</v>
      </c>
      <c r="AA736" s="24">
        <f ca="1">SQRT(Inputs!$B$38)*E736+SQRT(1-Inputs!$B$38)*_xlfn.NORM.S.INV(RAND())</f>
        <v>2.7516750339665617</v>
      </c>
      <c r="AB736" s="24">
        <f ca="1">SQRT(Inputs!$B$38)*F736+SQRT(1-Inputs!$B$38)*_xlfn.NORM.S.INV(RAND())</f>
        <v>0.64261222624938141</v>
      </c>
      <c r="AC736" s="24">
        <f ca="1">SQRT(Inputs!$B$38)*G736+SQRT(1-Inputs!$B$38)*_xlfn.NORM.S.INV(RAND())</f>
        <v>0.40721253659528128</v>
      </c>
      <c r="AD736" s="24">
        <f ca="1">SQRT(Inputs!$B$38)*H736+SQRT(1-Inputs!$B$38)*_xlfn.NORM.S.INV(RAND())</f>
        <v>0.80384240251683847</v>
      </c>
      <c r="AE736" s="24">
        <f ca="1">SQRT(Inputs!$B$38)*I736+SQRT(1-Inputs!$B$38)*_xlfn.NORM.S.INV(RAND())</f>
        <v>-0.61436011363917076</v>
      </c>
      <c r="AF736" s="24">
        <f ca="1">SQRT(Inputs!$B$38)*J736+SQRT(1-Inputs!$B$38)*_xlfn.NORM.S.INV(RAND())</f>
        <v>0.51648961594427223</v>
      </c>
      <c r="AG736" s="24">
        <f ca="1">SQRT(Inputs!$B$38)*K736+SQRT(1-Inputs!$B$38)*_xlfn.NORM.S.INV(RAND())</f>
        <v>-1.0321049468619399</v>
      </c>
      <c r="AH736" s="24">
        <f ca="1">SQRT(Inputs!$B$38)*L736+SQRT(1-Inputs!$B$38)*_xlfn.NORM.S.INV(RAND())</f>
        <v>-0.17999360370318596</v>
      </c>
      <c r="AI736" s="24">
        <f ca="1">SQRT(Inputs!$B$38)*M736+SQRT(1-Inputs!$B$38)*_xlfn.NORM.S.INV(RAND())</f>
        <v>-0.16816731236405247</v>
      </c>
      <c r="AJ736" s="24">
        <f ca="1">SQRT(Inputs!$B$38)*C736+SQRT(1-Inputs!$B$38)*_xlfn.NORM.S.INV(RAND())</f>
        <v>0.38776798686912106</v>
      </c>
      <c r="AK736" s="24">
        <f ca="1">SQRT(Inputs!$B$38)*D736+SQRT(1-Inputs!$B$38)*_xlfn.NORM.S.INV(RAND())</f>
        <v>0.16001041902529564</v>
      </c>
      <c r="AL736" s="24">
        <f ca="1">SQRT(Inputs!$B$38)*E736+SQRT(1-Inputs!$B$38)*_xlfn.NORM.S.INV(RAND())</f>
        <v>2.5950291353360244</v>
      </c>
      <c r="AM736" s="24">
        <f ca="1">SQRT(Inputs!$B$38)*F736+SQRT(1-Inputs!$B$38)*_xlfn.NORM.S.INV(RAND())</f>
        <v>0.75443739157270273</v>
      </c>
      <c r="AN736" s="24">
        <f ca="1">SQRT(Inputs!$B$38)*G736+SQRT(1-Inputs!$B$38)*_xlfn.NORM.S.INV(RAND())</f>
        <v>-0.79153794484651929</v>
      </c>
      <c r="AO736" s="24">
        <f ca="1">SQRT(Inputs!$B$38)*H736+SQRT(1-Inputs!$B$38)*_xlfn.NORM.S.INV(RAND())</f>
        <v>1.4213799457523739</v>
      </c>
      <c r="AP736" s="24">
        <f ca="1">SQRT(Inputs!$B$38)*I736+SQRT(1-Inputs!$B$38)*_xlfn.NORM.S.INV(RAND())</f>
        <v>-0.65277541505328773</v>
      </c>
      <c r="AQ736" s="24">
        <f ca="1">SQRT(Inputs!$B$38)*J736+SQRT(1-Inputs!$B$38)*_xlfn.NORM.S.INV(RAND())</f>
        <v>-1.2405652854487434</v>
      </c>
      <c r="AR736" s="24">
        <f ca="1">SQRT(Inputs!$B$38)*K736+SQRT(1-Inputs!$B$38)*_xlfn.NORM.S.INV(RAND())</f>
        <v>1.170974124774518</v>
      </c>
      <c r="AS736" s="24">
        <f ca="1">SQRT(Inputs!$B$38)*L736+SQRT(1-Inputs!$B$38)*_xlfn.NORM.S.INV(RAND())</f>
        <v>-0.84422168141089537</v>
      </c>
      <c r="AT736" s="24">
        <f ca="1">SQRT(Inputs!$B$38)*M736+SQRT(1-Inputs!$B$38)*_xlfn.NORM.S.INV(RAND())</f>
        <v>1.3138441191587751</v>
      </c>
      <c r="AU736" s="15">
        <f ca="1">Inputs!$B$6*EXP($B$8-0.5*C$5^2+C$5*N736)</f>
        <v>4742.7216341958856</v>
      </c>
      <c r="AV736" s="15">
        <f t="shared" ca="1" si="401"/>
        <v>5425.2063636852718</v>
      </c>
      <c r="AW736" s="15">
        <f t="shared" ca="1" si="402"/>
        <v>7599.1978836825938</v>
      </c>
      <c r="AX736" s="15">
        <f t="shared" ca="1" si="403"/>
        <v>8656.7732252326387</v>
      </c>
      <c r="AY736" s="15">
        <f t="shared" ca="1" si="404"/>
        <v>9999.7105665232611</v>
      </c>
      <c r="AZ736" s="15">
        <f t="shared" ca="1" si="405"/>
        <v>12857.87881204288</v>
      </c>
      <c r="BA736" s="15">
        <f t="shared" ca="1" si="406"/>
        <v>15096.147140231817</v>
      </c>
      <c r="BB736" s="15">
        <f t="shared" ca="1" si="407"/>
        <v>16356.207083068417</v>
      </c>
      <c r="BC736" s="15">
        <f t="shared" ca="1" si="408"/>
        <v>19339.831729693051</v>
      </c>
      <c r="BD736" s="15">
        <f t="shared" ca="1" si="409"/>
        <v>19492.214425023376</v>
      </c>
      <c r="BE736" s="15">
        <f t="shared" ca="1" si="410"/>
        <v>26041.131306402498</v>
      </c>
      <c r="BF736" s="15">
        <f ca="1">Inputs!$B$13*EXP($B$9-0.5*C$6^2+C$6*Y736)</f>
        <v>15396.792993757974</v>
      </c>
      <c r="BG736" s="15">
        <f t="shared" ca="1" si="411"/>
        <v>17450.521631198808</v>
      </c>
      <c r="BH736" s="15">
        <f t="shared" ca="1" si="412"/>
        <v>33652.708108328145</v>
      </c>
      <c r="BI736" s="15">
        <f t="shared" ca="1" si="413"/>
        <v>45479.020773172531</v>
      </c>
      <c r="BJ736" s="15">
        <f t="shared" ca="1" si="414"/>
        <v>59124.932798732494</v>
      </c>
      <c r="BK736" s="15">
        <f t="shared" ca="1" si="415"/>
        <v>80956.797149356673</v>
      </c>
      <c r="BL736" s="15">
        <f t="shared" ca="1" si="416"/>
        <v>91835.174391156717</v>
      </c>
      <c r="BM736" s="15">
        <f t="shared" ca="1" si="417"/>
        <v>120365.63510020709</v>
      </c>
      <c r="BN736" s="15">
        <f t="shared" ca="1" si="418"/>
        <v>130812.26881778274</v>
      </c>
      <c r="BO736" s="15">
        <f t="shared" ca="1" si="419"/>
        <v>157618.49270499632</v>
      </c>
      <c r="BP736" s="15">
        <f t="shared" ca="1" si="420"/>
        <v>190337.6117832867</v>
      </c>
      <c r="BQ736" s="15">
        <f ca="1">Inputs!$B$20*EXP($B$10-0.5*C$7^2+C$7*AJ736)</f>
        <v>4921.9657761408935</v>
      </c>
      <c r="BR736" s="15">
        <f t="shared" ca="1" si="421"/>
        <v>7026.61883591487</v>
      </c>
      <c r="BS736" s="15">
        <f t="shared" ca="1" si="422"/>
        <v>20274.680458926108</v>
      </c>
      <c r="BT736" s="15">
        <f t="shared" ca="1" si="423"/>
        <v>34072.378426153628</v>
      </c>
      <c r="BU736" s="15">
        <f t="shared" ca="1" si="424"/>
        <v>38989.565421272076</v>
      </c>
      <c r="BV736" s="15">
        <f t="shared" ca="1" si="425"/>
        <v>74720.854765719632</v>
      </c>
      <c r="BW736" s="15">
        <f t="shared" ca="1" si="426"/>
        <v>90813.88224577764</v>
      </c>
      <c r="BX736" s="15">
        <f t="shared" ca="1" si="427"/>
        <v>99050.124342111958</v>
      </c>
      <c r="BY736" s="15">
        <f t="shared" ca="1" si="428"/>
        <v>173637.50181884368</v>
      </c>
      <c r="BZ736" s="15">
        <f t="shared" ca="1" si="429"/>
        <v>208614.05529013232</v>
      </c>
      <c r="CA736" s="15">
        <f t="shared" ca="1" si="430"/>
        <v>370101.8810383727</v>
      </c>
      <c r="CB736" s="15">
        <f ca="1">(AU736*DCF!C$10-DCF!C$5*MAX(AU736*DCF!C$10,0)-MAX(AU736-Inputs!$B$6,0)/Inputs!$B$10)*DCF!C$6</f>
        <v>1044.6395045318966</v>
      </c>
      <c r="CC736" s="15">
        <f ca="1">(AV736*DCF!D$10-DCF!D$5*MAX(AV736*DCF!D$10,0)-MAX(AV736-AU736,0)/Inputs!$B$10)*DCF!D$6</f>
        <v>1155.9512571899111</v>
      </c>
      <c r="CD736" s="15">
        <f ca="1">(AW736*DCF!E$10-DCF!E$5*MAX(AW736*DCF!E$10,0)-MAX(AW736-AV736,0)/Inputs!$B$10)*DCF!E$6</f>
        <v>1264.8609033542527</v>
      </c>
      <c r="CE736" s="15">
        <f ca="1">(AX736*DCF!F$10-DCF!F$5*MAX(AX736*DCF!F$10,0)-MAX(AX736-AW736,0)/Inputs!$B$10)*DCF!F$6</f>
        <v>1669.7045907052559</v>
      </c>
      <c r="CF736" s="15">
        <f ca="1">(AY736*DCF!G$10-DCF!G$5*MAX(AY736*DCF!G$10,0)-MAX(AY736-AX736,0)/Inputs!$B$10)*DCF!G$6</f>
        <v>1802.2030851920763</v>
      </c>
      <c r="CG736" s="15">
        <f ca="1">(AZ736*DCF!H$10-DCF!H$5*MAX(AZ736*DCF!H$10,0)-MAX(AZ736-AY736,0)/Inputs!$B$10)*DCF!H$6</f>
        <v>1988.8473826493448</v>
      </c>
      <c r="CH736" s="15">
        <f ca="1">(BA736*DCF!I$10-DCF!I$5*MAX(BA736*DCF!I$10,0)-MAX(BA736-AZ736,0)/Inputs!$B$10)*DCF!I$6</f>
        <v>2390.360945736858</v>
      </c>
      <c r="CI736" s="15">
        <f ca="1">(BB736*DCF!J$10-DCF!J$5*MAX(BB736*DCF!J$10,0)-MAX(BB736-BA736,0)/Inputs!$B$10)*DCF!J$6</f>
        <v>2615.8217669444457</v>
      </c>
      <c r="CJ736" s="15">
        <f ca="1">(BC736*DCF!K$10-DCF!K$5*MAX(BC736*DCF!K$10,0)-MAX(BC736-BB736,0)/Inputs!$B$10)*DCF!K$6</f>
        <v>2695.7402775813466</v>
      </c>
      <c r="CK736" s="15">
        <f ca="1">(BD736*DCF!L$10-DCF!L$5*MAX(BD736*DCF!L$10,0)-MAX(BD736-BC736,0)/Inputs!$B$10)*DCF!L$6</f>
        <v>2920.0910488104059</v>
      </c>
      <c r="CL736" s="15">
        <f ca="1">(BE736*DCF!M$10-DCF!M$5*MAX(BE736*DCF!M$10,0)-MAX(BE736-BD736,0)/Inputs!$B$10)*DCF!M$6</f>
        <v>2892.4023484882186</v>
      </c>
      <c r="CM736" s="15">
        <f ca="1">(BF736*DCF!C$28-DCF!C$5*MAX(BF736*DCF!C$28,0)-MAX(BF736-Inputs!$B$13,0)/Inputs!$B$17)*DCF!C$6</f>
        <v>3772.9510573114439</v>
      </c>
      <c r="CN736" s="15">
        <f ca="1">(BG736*DCF!D$28-DCF!D$5*MAX(BG736*DCF!D$28,0)-MAX(BG736-BF736,0)/Inputs!$B$17)*DCF!D$6</f>
        <v>4701.4266148596662</v>
      </c>
      <c r="CO736" s="15">
        <f ca="1">(BH736*DCF!E$28-DCF!E$5*MAX(BH736*DCF!E$28,0)-MAX(BH736-BG736,0)/Inputs!$B$17)*DCF!E$6</f>
        <v>6337.8182362493235</v>
      </c>
      <c r="CP736" s="15">
        <f ca="1">(BI736*DCF!F$28-DCF!F$5*MAX(BI736*DCF!F$28,0)-MAX(BI736-BH736,0)/Inputs!$B$17)*DCF!F$6</f>
        <v>10193.189033518411</v>
      </c>
      <c r="CQ736" s="15">
        <f ca="1">(BJ736*DCF!G$28-DCF!G$5*MAX(BJ736*DCF!G$28,0)-MAX(BJ736-BI736,0)/Inputs!$B$17)*DCF!G$6</f>
        <v>13045.304796655209</v>
      </c>
      <c r="CR736" s="15">
        <f ca="1">(BK736*DCF!H$28-DCF!H$5*MAX(BK736*DCF!H$28,0)-MAX(BK736-BJ736,0)/Inputs!$B$17)*DCF!H$6</f>
        <v>16629.450068921553</v>
      </c>
      <c r="CS736" s="15">
        <f ca="1">(BL736*DCF!I$28-DCF!I$5*MAX(BL736*DCF!I$28,0)-MAX(BL736-BK736,0)/Inputs!$B$17)*DCF!I$6</f>
        <v>20033.939535413228</v>
      </c>
      <c r="CT736" s="15">
        <f ca="1">(BM736*DCF!J$28-DCF!J$5*MAX(BM736*DCF!J$28,0)-MAX(BM736-BL736,0)/Inputs!$B$17)*DCF!J$6</f>
        <v>23068.622922486327</v>
      </c>
      <c r="CU736" s="15">
        <f ca="1">(BN736*DCF!K$28-DCF!K$5*MAX(BN736*DCF!K$28,0)-MAX(BN736-BM736,0)/Inputs!$B$17)*DCF!K$6</f>
        <v>26345.784362840997</v>
      </c>
      <c r="CV736" s="15">
        <f ca="1">(BO736*DCF!L$28-DCF!L$5*MAX(BO736*DCF!L$28,0)-MAX(BO736-BN736,0)/Inputs!$B$17)*DCF!L$6</f>
        <v>28415.028755049552</v>
      </c>
      <c r="CW736" s="15">
        <f ca="1">(BP736*DCF!M$28-DCF!M$5*MAX(BP736*DCF!M$28,0)-MAX(BP736-BO736,0)/Inputs!$B$17)*DCF!M$6</f>
        <v>32392.06448304802</v>
      </c>
      <c r="CX736" s="15">
        <f ca="1">(BQ736*DCF!C$46-DCF!C$5*MAX(BQ736*DCF!C$46,0)-MAX(BQ736-Inputs!$B$20,0)/Inputs!$B$24)*DCF!C$6</f>
        <v>-1931.6160111830673</v>
      </c>
      <c r="CY736" s="15">
        <f ca="1">(BR736*DCF!D$46-DCF!D$5*MAX(BR736*DCF!D$46,0)-MAX(BR736-BQ736,0)/Inputs!$B$24)*DCF!D$6</f>
        <v>-2097.3179628201865</v>
      </c>
      <c r="CZ736" s="15">
        <f ca="1">(BS736*DCF!E$46-DCF!E$5*MAX(BS736*DCF!E$46,0)-MAX(BS736-BR736,0)/Inputs!$B$24)*DCF!E$6</f>
        <v>-7619.5374435583535</v>
      </c>
      <c r="DA736" s="15">
        <f ca="1">(BT736*DCF!F$46-DCF!F$5*MAX(BT736*DCF!F$46,0)-MAX(BT736-BS736,0)/Inputs!$B$24)*DCF!F$6</f>
        <v>-7505.544027375151</v>
      </c>
      <c r="DB736" s="15">
        <f ca="1">(BU736*DCF!G$46-DCF!G$5*MAX(BU736*DCF!G$46,0)-MAX(BU736-BT736,0)/Inputs!$B$24)*DCF!G$6</f>
        <v>-2965.5765002017133</v>
      </c>
      <c r="DC736" s="15">
        <f ca="1">(BV736*DCF!H$46-DCF!H$5*MAX(BV736*DCF!H$46,0)-MAX(BV736-BU736,0)/Inputs!$B$24)*DCF!H$6</f>
        <v>-11103.279234544965</v>
      </c>
      <c r="DD736" s="15">
        <f ca="1">(BW736*DCF!I$46-DCF!I$5*MAX(BW736*DCF!I$46,0)-MAX(BW736-BV736,0)/Inputs!$B$24)*DCF!I$6</f>
        <v>-2522.3038146026561</v>
      </c>
      <c r="DE736" s="15">
        <f ca="1">(BX736*DCF!J$46-DCF!J$5*MAX(BX736*DCF!J$46,0)-MAX(BX736-BW736,0)/Inputs!$B$24)*DCF!J$6</f>
        <v>1970.7618865328336</v>
      </c>
      <c r="DF736" s="15">
        <f ca="1">(BY736*DCF!K$46-DCF!K$5*MAX(BY736*DCF!K$46,0)-MAX(BY736-BX736,0)/Inputs!$B$24)*DCF!K$6</f>
        <v>-8353.1675547525447</v>
      </c>
      <c r="DG736" s="15">
        <f ca="1">(BZ736*DCF!L$46-DCF!L$5*MAX(BZ736*DCF!L$46,0)-MAX(BZ736-BY736,0)/Inputs!$B$24)*DCF!L$6</f>
        <v>6505.2156325790493</v>
      </c>
      <c r="DH736" s="15">
        <f ca="1">(CA736*DCF!M$46-DCF!M$5*MAX(CA736*DCF!M$46,0)-MAX(CA736-BZ736,0)/Inputs!$B$24)*DCF!M$6</f>
        <v>-4745.4963415998591</v>
      </c>
      <c r="DI736" s="15">
        <f ca="1">SUM(CB736:CL736)+BE736*DCF!M$10*(1+Inputs!$B$30)*(1-Inputs!$B$33)*(1-Inputs!$B$30/Inputs!$B$31)/(Inputs!$B$29-Inputs!$B$30)*DCF!M$6</f>
        <v>94913.435895214046</v>
      </c>
      <c r="DJ736" s="15">
        <f ca="1">SUM(CM736:CW736)+BP736*DCF!M$28*(1+Inputs!$B$30)*(1-Inputs!$B$33)*(1-Inputs!$B$30/Inputs!$B$31)/(Inputs!$B$29-Inputs!$B$30)*DCF!M$6</f>
        <v>891218.36726266751</v>
      </c>
      <c r="DK736" s="15">
        <f ca="1">SUM(CX736:DH736)+CA736*DCF!M$46*(1+Inputs!$B$30)*(1-Inputs!$B$33)*(1-Inputs!$B$30/Inputs!$B$31)/(Inputs!$B$29-Inputs!$B$30)*DCF!M$6</f>
        <v>531853.48808431113</v>
      </c>
      <c r="DM736" s="15">
        <f ca="1">DI736+DJ736+DK736+Inputs!$B$34+Inputs!$B$36-Inputs!$B$35</f>
        <v>1594836.2912421927</v>
      </c>
    </row>
    <row r="737" spans="1:117" x14ac:dyDescent="0.75">
      <c r="A737" s="11">
        <v>724</v>
      </c>
      <c r="C737" s="24">
        <f t="shared" ca="1" si="432"/>
        <v>-1.744812529984378</v>
      </c>
      <c r="D737" s="24">
        <f t="shared" ca="1" si="432"/>
        <v>-0.44144951012454436</v>
      </c>
      <c r="E737" s="24">
        <f t="shared" ca="1" si="432"/>
        <v>7.6072252181124317E-2</v>
      </c>
      <c r="F737" s="24">
        <f t="shared" ca="1" si="432"/>
        <v>2.0727919374844022</v>
      </c>
      <c r="G737" s="24">
        <f t="shared" ca="1" si="432"/>
        <v>1.3222329505710244</v>
      </c>
      <c r="H737" s="24">
        <f t="shared" ca="1" si="432"/>
        <v>0.40197911837343697</v>
      </c>
      <c r="I737" s="24">
        <f t="shared" ca="1" si="432"/>
        <v>-1.5161900910460639</v>
      </c>
      <c r="J737" s="24">
        <f t="shared" ca="1" si="432"/>
        <v>-2.0650502506088473</v>
      </c>
      <c r="K737" s="24">
        <f t="shared" ca="1" si="432"/>
        <v>-1.3493031247585081</v>
      </c>
      <c r="L737" s="24">
        <f t="shared" ca="1" si="432"/>
        <v>-0.80513684921484374</v>
      </c>
      <c r="M737" s="24">
        <f t="shared" ca="1" si="432"/>
        <v>0.38174115381270646</v>
      </c>
      <c r="N737" s="24">
        <f ca="1">SQRT(Inputs!$B$38)*C737+SQRT(1-Inputs!$B$38)*_xlfn.NORM.S.INV(RAND())</f>
        <v>0.10507128345912198</v>
      </c>
      <c r="O737" s="24">
        <f ca="1">SQRT(Inputs!$B$38)*D737+SQRT(1-Inputs!$B$38)*_xlfn.NORM.S.INV(RAND())</f>
        <v>-0.56478520308697056</v>
      </c>
      <c r="P737" s="24">
        <f ca="1">SQRT(Inputs!$B$38)*E737+SQRT(1-Inputs!$B$38)*_xlfn.NORM.S.INV(RAND())</f>
        <v>1.2420088116374577</v>
      </c>
      <c r="Q737" s="24">
        <f ca="1">SQRT(Inputs!$B$38)*F737+SQRT(1-Inputs!$B$38)*_xlfn.NORM.S.INV(RAND())</f>
        <v>1.7491913453256407</v>
      </c>
      <c r="R737" s="24">
        <f ca="1">SQRT(Inputs!$B$38)*G737+SQRT(1-Inputs!$B$38)*_xlfn.NORM.S.INV(RAND())</f>
        <v>1.3980213522999618</v>
      </c>
      <c r="S737" s="24">
        <f ca="1">SQRT(Inputs!$B$38)*H737+SQRT(1-Inputs!$B$38)*_xlfn.NORM.S.INV(RAND())</f>
        <v>0.79234794771806949</v>
      </c>
      <c r="T737" s="24">
        <f ca="1">SQRT(Inputs!$B$38)*I737+SQRT(1-Inputs!$B$38)*_xlfn.NORM.S.INV(RAND())</f>
        <v>-1.2610672621126562</v>
      </c>
      <c r="U737" s="24">
        <f ca="1">SQRT(Inputs!$B$38)*J737+SQRT(1-Inputs!$B$38)*_xlfn.NORM.S.INV(RAND())</f>
        <v>-2.2677735093648455</v>
      </c>
      <c r="V737" s="24">
        <f ca="1">SQRT(Inputs!$B$38)*K737+SQRT(1-Inputs!$B$38)*_xlfn.NORM.S.INV(RAND())</f>
        <v>-0.21958402178341974</v>
      </c>
      <c r="W737" s="24">
        <f ca="1">SQRT(Inputs!$B$38)*L737+SQRT(1-Inputs!$B$38)*_xlfn.NORM.S.INV(RAND())</f>
        <v>0.9943796800937228</v>
      </c>
      <c r="X737" s="24">
        <f ca="1">SQRT(Inputs!$B$38)*M737+SQRT(1-Inputs!$B$38)*_xlfn.NORM.S.INV(RAND())</f>
        <v>0.67227443124535957</v>
      </c>
      <c r="Y737" s="24">
        <f ca="1">SQRT(Inputs!$B$38)*C737+SQRT(1-Inputs!$B$38)*_xlfn.NORM.S.INV(RAND())</f>
        <v>-1.8735265454968411</v>
      </c>
      <c r="Z737" s="24">
        <f ca="1">SQRT(Inputs!$B$38)*D737+SQRT(1-Inputs!$B$38)*_xlfn.NORM.S.INV(RAND())</f>
        <v>-3.5168132386173223E-2</v>
      </c>
      <c r="AA737" s="24">
        <f ca="1">SQRT(Inputs!$B$38)*E737+SQRT(1-Inputs!$B$38)*_xlfn.NORM.S.INV(RAND())</f>
        <v>1.9063776918821307</v>
      </c>
      <c r="AB737" s="24">
        <f ca="1">SQRT(Inputs!$B$38)*F737+SQRT(1-Inputs!$B$38)*_xlfn.NORM.S.INV(RAND())</f>
        <v>2.0614402742657285</v>
      </c>
      <c r="AC737" s="24">
        <f ca="1">SQRT(Inputs!$B$38)*G737+SQRT(1-Inputs!$B$38)*_xlfn.NORM.S.INV(RAND())</f>
        <v>-7.9154297245843663E-2</v>
      </c>
      <c r="AD737" s="24">
        <f ca="1">SQRT(Inputs!$B$38)*H737+SQRT(1-Inputs!$B$38)*_xlfn.NORM.S.INV(RAND())</f>
        <v>0.41057949103313918</v>
      </c>
      <c r="AE737" s="24">
        <f ca="1">SQRT(Inputs!$B$38)*I737+SQRT(1-Inputs!$B$38)*_xlfn.NORM.S.INV(RAND())</f>
        <v>-0.18792400556122946</v>
      </c>
      <c r="AF737" s="24">
        <f ca="1">SQRT(Inputs!$B$38)*J737+SQRT(1-Inputs!$B$38)*_xlfn.NORM.S.INV(RAND())</f>
        <v>-0.53271240415869958</v>
      </c>
      <c r="AG737" s="24">
        <f ca="1">SQRT(Inputs!$B$38)*K737+SQRT(1-Inputs!$B$38)*_xlfn.NORM.S.INV(RAND())</f>
        <v>0.51104678602735454</v>
      </c>
      <c r="AH737" s="24">
        <f ca="1">SQRT(Inputs!$B$38)*L737+SQRT(1-Inputs!$B$38)*_xlfn.NORM.S.INV(RAND())</f>
        <v>0.8127597939733473</v>
      </c>
      <c r="AI737" s="24">
        <f ca="1">SQRT(Inputs!$B$38)*M737+SQRT(1-Inputs!$B$38)*_xlfn.NORM.S.INV(RAND())</f>
        <v>2.0182410386221221</v>
      </c>
      <c r="AJ737" s="24">
        <f ca="1">SQRT(Inputs!$B$38)*C737+SQRT(1-Inputs!$B$38)*_xlfn.NORM.S.INV(RAND())</f>
        <v>0.89388182498968083</v>
      </c>
      <c r="AK737" s="24">
        <f ca="1">SQRT(Inputs!$B$38)*D737+SQRT(1-Inputs!$B$38)*_xlfn.NORM.S.INV(RAND())</f>
        <v>-0.21568233112018362</v>
      </c>
      <c r="AL737" s="24">
        <f ca="1">SQRT(Inputs!$B$38)*E737+SQRT(1-Inputs!$B$38)*_xlfn.NORM.S.INV(RAND())</f>
        <v>1.4360764704296316</v>
      </c>
      <c r="AM737" s="24">
        <f ca="1">SQRT(Inputs!$B$38)*F737+SQRT(1-Inputs!$B$38)*_xlfn.NORM.S.INV(RAND())</f>
        <v>1.3516223663001206</v>
      </c>
      <c r="AN737" s="24">
        <f ca="1">SQRT(Inputs!$B$38)*G737+SQRT(1-Inputs!$B$38)*_xlfn.NORM.S.INV(RAND())</f>
        <v>-0.24069544852180669</v>
      </c>
      <c r="AO737" s="24">
        <f ca="1">SQRT(Inputs!$B$38)*H737+SQRT(1-Inputs!$B$38)*_xlfn.NORM.S.INV(RAND())</f>
        <v>0.35505960968683037</v>
      </c>
      <c r="AP737" s="24">
        <f ca="1">SQRT(Inputs!$B$38)*I737+SQRT(1-Inputs!$B$38)*_xlfn.NORM.S.INV(RAND())</f>
        <v>-1.4498659723963709</v>
      </c>
      <c r="AQ737" s="24">
        <f ca="1">SQRT(Inputs!$B$38)*J737+SQRT(1-Inputs!$B$38)*_xlfn.NORM.S.INV(RAND())</f>
        <v>-1.4423791738987819</v>
      </c>
      <c r="AR737" s="24">
        <f ca="1">SQRT(Inputs!$B$38)*K737+SQRT(1-Inputs!$B$38)*_xlfn.NORM.S.INV(RAND())</f>
        <v>-1.093253372545659</v>
      </c>
      <c r="AS737" s="24">
        <f ca="1">SQRT(Inputs!$B$38)*L737+SQRT(1-Inputs!$B$38)*_xlfn.NORM.S.INV(RAND())</f>
        <v>0.27907356082776363</v>
      </c>
      <c r="AT737" s="24">
        <f ca="1">SQRT(Inputs!$B$38)*M737+SQRT(1-Inputs!$B$38)*_xlfn.NORM.S.INV(RAND())</f>
        <v>1.2221608596138438</v>
      </c>
      <c r="AU737" s="15">
        <f ca="1">Inputs!$B$6*EXP($B$8-0.5*C$5^2+C$5*N737)</f>
        <v>5047.3600740399279</v>
      </c>
      <c r="AV737" s="15">
        <f t="shared" ca="1" si="401"/>
        <v>5654.2457904371386</v>
      </c>
      <c r="AW737" s="15">
        <f t="shared" ca="1" si="402"/>
        <v>8151.695536682776</v>
      </c>
      <c r="AX737" s="15">
        <f t="shared" ca="1" si="403"/>
        <v>12383.258765366387</v>
      </c>
      <c r="AY737" s="15">
        <f t="shared" ca="1" si="404"/>
        <v>17817.655995230598</v>
      </c>
      <c r="AZ737" s="15">
        <f t="shared" ca="1" si="405"/>
        <v>23778.259968124556</v>
      </c>
      <c r="BA737" s="15">
        <f t="shared" ca="1" si="406"/>
        <v>25500.653027769757</v>
      </c>
      <c r="BB737" s="15">
        <f t="shared" ca="1" si="407"/>
        <v>24875.16027914915</v>
      </c>
      <c r="BC737" s="15">
        <f t="shared" ca="1" si="408"/>
        <v>29826.772091902429</v>
      </c>
      <c r="BD737" s="15">
        <f t="shared" ca="1" si="409"/>
        <v>40102.234226087676</v>
      </c>
      <c r="BE737" s="15">
        <f t="shared" ca="1" si="410"/>
        <v>52243.072156460345</v>
      </c>
      <c r="BF737" s="15">
        <f ca="1">Inputs!$B$13*EXP($B$9-0.5*C$6^2+C$6*Y737)</f>
        <v>9539.9824104742911</v>
      </c>
      <c r="BG737" s="15">
        <f t="shared" ca="1" si="411"/>
        <v>11553.167278112014</v>
      </c>
      <c r="BH737" s="15">
        <f t="shared" ca="1" si="412"/>
        <v>19365.338576469931</v>
      </c>
      <c r="BI737" s="15">
        <f t="shared" ca="1" si="413"/>
        <v>32558.148399044483</v>
      </c>
      <c r="BJ737" s="15">
        <f t="shared" ca="1" si="414"/>
        <v>39461.347092700984</v>
      </c>
      <c r="BK737" s="15">
        <f t="shared" ca="1" si="415"/>
        <v>51215.614648910218</v>
      </c>
      <c r="BL737" s="15">
        <f t="shared" ca="1" si="416"/>
        <v>61398.582932034624</v>
      </c>
      <c r="BM737" s="15">
        <f t="shared" ca="1" si="417"/>
        <v>70639.226566293233</v>
      </c>
      <c r="BN737" s="15">
        <f t="shared" ca="1" si="418"/>
        <v>92364.222013761988</v>
      </c>
      <c r="BO737" s="15">
        <f t="shared" ca="1" si="419"/>
        <v>124904.80165305042</v>
      </c>
      <c r="BP737" s="15">
        <f t="shared" ca="1" si="420"/>
        <v>193230.91006767101</v>
      </c>
      <c r="BQ737" s="15">
        <f ca="1">Inputs!$B$20*EXP($B$10-0.5*C$7^2+C$7*AJ737)</f>
        <v>5889.7751106276128</v>
      </c>
      <c r="BR737" s="15">
        <f t="shared" ca="1" si="421"/>
        <v>7462.5929683306094</v>
      </c>
      <c r="BS737" s="15">
        <f t="shared" ca="1" si="422"/>
        <v>15436.20264253449</v>
      </c>
      <c r="BT737" s="15">
        <f t="shared" ca="1" si="423"/>
        <v>30340.718156524988</v>
      </c>
      <c r="BU737" s="15">
        <f t="shared" ca="1" si="424"/>
        <v>39669.591761723539</v>
      </c>
      <c r="BV737" s="15">
        <f t="shared" ca="1" si="425"/>
        <v>59788.282162696807</v>
      </c>
      <c r="BW737" s="15">
        <f t="shared" ca="1" si="426"/>
        <v>61384.601174314746</v>
      </c>
      <c r="BX737" s="15">
        <f t="shared" ca="1" si="427"/>
        <v>64297.092422381647</v>
      </c>
      <c r="BY737" s="15">
        <f t="shared" ca="1" si="428"/>
        <v>73087.363757400642</v>
      </c>
      <c r="BZ737" s="15">
        <f t="shared" ca="1" si="429"/>
        <v>107950.33518092796</v>
      </c>
      <c r="CA737" s="15">
        <f t="shared" ca="1" si="430"/>
        <v>188419.61621440167</v>
      </c>
      <c r="CB737" s="15">
        <f ca="1">(AU737*DCF!C$10-DCF!C$5*MAX(AU737*DCF!C$10,0)-MAX(AU737-Inputs!$B$6,0)/Inputs!$B$10)*DCF!C$6</f>
        <v>1042.4673781568024</v>
      </c>
      <c r="CC737" s="15">
        <f ca="1">(AV737*DCF!D$10-DCF!D$5*MAX(AV737*DCF!D$10,0)-MAX(AV737-AU737,0)/Inputs!$B$10)*DCF!D$6</f>
        <v>1230.2109065452951</v>
      </c>
      <c r="CD737" s="15">
        <f ca="1">(AW737*DCF!E$10-DCF!E$5*MAX(AW737*DCF!E$10,0)-MAX(AW737-AV737,0)/Inputs!$B$10)*DCF!E$6</f>
        <v>1319.5676289107394</v>
      </c>
      <c r="CE737" s="15">
        <f ca="1">(AX737*DCF!F$10-DCF!F$5*MAX(AX737*DCF!F$10,0)-MAX(AX737-AW737,0)/Inputs!$B$10)*DCF!F$6</f>
        <v>1822.7622583552436</v>
      </c>
      <c r="CF737" s="15">
        <f ca="1">(AY737*DCF!G$10-DCF!G$5*MAX(AY737*DCF!G$10,0)-MAX(AY737-AX737,0)/Inputs!$B$10)*DCF!G$6</f>
        <v>2626.562080117485</v>
      </c>
      <c r="CG737" s="15">
        <f ca="1">(AZ737*DCF!H$10-DCF!H$5*MAX(AZ737*DCF!H$10,0)-MAX(AZ737-AY737,0)/Inputs!$B$10)*DCF!H$6</f>
        <v>3558.1541351847941</v>
      </c>
      <c r="CH737" s="15">
        <f ca="1">(BA737*DCF!I$10-DCF!I$5*MAX(BA737*DCF!I$10,0)-MAX(BA737-AZ737,0)/Inputs!$B$10)*DCF!I$6</f>
        <v>4375.5062325323706</v>
      </c>
      <c r="CI737" s="15">
        <f ca="1">(BB737*DCF!J$10-DCF!J$5*MAX(BB737*DCF!J$10,0)-MAX(BB737-BA737,0)/Inputs!$B$10)*DCF!J$6</f>
        <v>4268.6352223422264</v>
      </c>
      <c r="CJ737" s="15">
        <f ca="1">(BC737*DCF!K$10-DCF!K$5*MAX(BC737*DCF!K$10,0)-MAX(BC737-BB737,0)/Inputs!$B$10)*DCF!K$6</f>
        <v>4108.4810096770661</v>
      </c>
      <c r="CK737" s="15">
        <f ca="1">(BD737*DCF!L$10-DCF!L$5*MAX(BD737*DCF!L$10,0)-MAX(BD737-BC737,0)/Inputs!$B$10)*DCF!L$6</f>
        <v>4719.3958758821582</v>
      </c>
      <c r="CL737" s="15">
        <f ca="1">(BE737*DCF!M$10-DCF!M$5*MAX(BE737*DCF!M$10,0)-MAX(BE737-BD737,0)/Inputs!$B$10)*DCF!M$6</f>
        <v>5921.8203810943696</v>
      </c>
      <c r="CM737" s="15">
        <f ca="1">(BF737*DCF!C$28-DCF!C$5*MAX(BF737*DCF!C$28,0)-MAX(BF737-Inputs!$B$13,0)/Inputs!$B$17)*DCF!C$6</f>
        <v>2911.5400672510427</v>
      </c>
      <c r="CN737" s="15">
        <f ca="1">(BG737*DCF!D$28-DCF!D$5*MAX(BG737*DCF!D$28,0)-MAX(BG737-BF737,0)/Inputs!$B$17)*DCF!D$6</f>
        <v>2973.1695874286506</v>
      </c>
      <c r="CO737" s="15">
        <f ca="1">(BH737*DCF!E$28-DCF!E$5*MAX(BH737*DCF!E$28,0)-MAX(BH737-BG737,0)/Inputs!$B$17)*DCF!E$6</f>
        <v>3944.9372825931246</v>
      </c>
      <c r="CP737" s="15">
        <f ca="1">(BI737*DCF!F$28-DCF!F$5*MAX(BI737*DCF!F$28,0)-MAX(BI737-BH737,0)/Inputs!$B$17)*DCF!F$6</f>
        <v>6436.72012416496</v>
      </c>
      <c r="CQ737" s="15">
        <f ca="1">(BJ737*DCF!G$28-DCF!G$5*MAX(BJ737*DCF!G$28,0)-MAX(BJ737-BI737,0)/Inputs!$B$17)*DCF!G$6</f>
        <v>9077.4960705821759</v>
      </c>
      <c r="CR737" s="15">
        <f ca="1">(BK737*DCF!H$28-DCF!H$5*MAX(BK737*DCF!H$28,0)-MAX(BK737-BJ737,0)/Inputs!$B$17)*DCF!H$6</f>
        <v>10839.903238880903</v>
      </c>
      <c r="CS737" s="15">
        <f ca="1">(BL737*DCF!I$28-DCF!I$5*MAX(BL737*DCF!I$28,0)-MAX(BL737-BK737,0)/Inputs!$B$17)*DCF!I$6</f>
        <v>12976.495119771633</v>
      </c>
      <c r="CT737" s="15">
        <f ca="1">(BM737*DCF!J$28-DCF!J$5*MAX(BM737*DCF!J$28,0)-MAX(BM737-BL737,0)/Inputs!$B$17)*DCF!J$6</f>
        <v>14533.177879562656</v>
      </c>
      <c r="CU737" s="15">
        <f ca="1">(BN737*DCF!K$28-DCF!K$5*MAX(BN737*DCF!K$28,0)-MAX(BN737-BM737,0)/Inputs!$B$17)*DCF!K$6</f>
        <v>16844.752451609082</v>
      </c>
      <c r="CV737" s="15">
        <f ca="1">(BO737*DCF!L$28-DCF!L$5*MAX(BO737*DCF!L$28,0)-MAX(BO737-BN737,0)/Inputs!$B$17)*DCF!L$6</f>
        <v>21239.108818645964</v>
      </c>
      <c r="CW737" s="15">
        <f ca="1">(BP737*DCF!M$28-DCF!M$5*MAX(BP737*DCF!M$28,0)-MAX(BP737-BO737,0)/Inputs!$B$17)*DCF!M$6</f>
        <v>29214.509312790993</v>
      </c>
      <c r="CX737" s="15">
        <f ca="1">(BQ737*DCF!C$46-DCF!C$5*MAX(BQ737*DCF!C$46,0)-MAX(BQ737-Inputs!$B$20,0)/Inputs!$B$24)*DCF!C$6</f>
        <v>-2602.1536563239811</v>
      </c>
      <c r="CY737" s="15">
        <f ca="1">(BR737*DCF!D$46-DCF!D$5*MAX(BR737*DCF!D$46,0)-MAX(BR737-BQ737,0)/Inputs!$B$24)*DCF!D$6</f>
        <v>-1944.7989140846619</v>
      </c>
      <c r="CZ737" s="15">
        <f ca="1">(BS737*DCF!E$46-DCF!E$5*MAX(BS737*DCF!E$46,0)-MAX(BS737-BR737,0)/Inputs!$B$24)*DCF!E$6</f>
        <v>-4968.3352624937397</v>
      </c>
      <c r="DA737" s="15">
        <f ca="1">(BT737*DCF!F$46-DCF!F$5*MAX(BT737*DCF!F$46,0)-MAX(BT737-BS737,0)/Inputs!$B$24)*DCF!F$6</f>
        <v>-7636.8081911329282</v>
      </c>
      <c r="DB737" s="15">
        <f ca="1">(BU737*DCF!G$46-DCF!G$5*MAX(BU737*DCF!G$46,0)-MAX(BU737-BT737,0)/Inputs!$B$24)*DCF!G$6</f>
        <v>-4472.4554540730423</v>
      </c>
      <c r="DC737" s="15">
        <f ca="1">(BV737*DCF!H$46-DCF!H$5*MAX(BV737*DCF!H$46,0)-MAX(BV737-BU737,0)/Inputs!$B$24)*DCF!H$6</f>
        <v>-6251.7597728411711</v>
      </c>
      <c r="DD737" s="15">
        <f ca="1">(BW737*DCF!I$46-DCF!I$5*MAX(BW737*DCF!I$46,0)-MAX(BW737-BV737,0)/Inputs!$B$24)*DCF!I$6</f>
        <v>959.4597213151518</v>
      </c>
      <c r="DE737" s="15">
        <f ca="1">(BX737*DCF!J$46-DCF!J$5*MAX(BX737*DCF!J$46,0)-MAX(BX737-BW737,0)/Inputs!$B$24)*DCF!J$6</f>
        <v>1924.7400765488248</v>
      </c>
      <c r="DF737" s="15">
        <f ca="1">(BY737*DCF!K$46-DCF!K$5*MAX(BY737*DCF!K$46,0)-MAX(BY737-BX737,0)/Inputs!$B$24)*DCF!K$6</f>
        <v>2021.6115505090788</v>
      </c>
      <c r="DG737" s="15">
        <f ca="1">(BZ737*DCF!L$46-DCF!L$5*MAX(BZ737*DCF!L$46,0)-MAX(BZ737-BY737,0)/Inputs!$B$24)*DCF!L$6</f>
        <v>-427.49850936012444</v>
      </c>
      <c r="DH737" s="15">
        <f ca="1">(CA737*DCF!M$46-DCF!M$5*MAX(CA737*DCF!M$46,0)-MAX(CA737-BZ737,0)/Inputs!$B$24)*DCF!M$6</f>
        <v>-2051.2437315149145</v>
      </c>
      <c r="DI737" s="15">
        <f ca="1">SUM(CB737:CL737)+BE737*DCF!M$10*(1+Inputs!$B$30)*(1-Inputs!$B$33)*(1-Inputs!$B$30/Inputs!$B$31)/(Inputs!$B$29-Inputs!$B$30)*DCF!M$6</f>
        <v>180386.7237633375</v>
      </c>
      <c r="DJ737" s="15">
        <f ca="1">SUM(CM737:CW737)+BP737*DCF!M$28*(1+Inputs!$B$30)*(1-Inputs!$B$33)*(1-Inputs!$B$30/Inputs!$B$31)/(Inputs!$B$29-Inputs!$B$30)*DCF!M$6</f>
        <v>848010.71386339562</v>
      </c>
      <c r="DK737" s="15">
        <f ca="1">SUM(CX737:DH737)+CA737*DCF!M$46*(1+Inputs!$B$30)*(1-Inputs!$B$33)*(1-Inputs!$B$30/Inputs!$B$31)/(Inputs!$B$29-Inputs!$B$30)*DCF!M$6</f>
        <v>265869.80425441661</v>
      </c>
      <c r="DM737" s="15">
        <f ca="1">DI737+DJ737+DK737+Inputs!$B$34+Inputs!$B$36-Inputs!$B$35</f>
        <v>1371118.2418811498</v>
      </c>
    </row>
    <row r="738" spans="1:117" x14ac:dyDescent="0.75">
      <c r="A738" s="11">
        <v>725</v>
      </c>
      <c r="C738" s="24">
        <f t="shared" ca="1" si="432"/>
        <v>0.78807182349251237</v>
      </c>
      <c r="D738" s="24">
        <f t="shared" ca="1" si="432"/>
        <v>2.9559587756956524E-2</v>
      </c>
      <c r="E738" s="24">
        <f t="shared" ca="1" si="432"/>
        <v>0.50449021918231829</v>
      </c>
      <c r="F738" s="24">
        <f t="shared" ca="1" si="432"/>
        <v>-1.1095882719742864</v>
      </c>
      <c r="G738" s="24">
        <f t="shared" ca="1" si="432"/>
        <v>0.78213110359173288</v>
      </c>
      <c r="H738" s="24">
        <f t="shared" ca="1" si="432"/>
        <v>-0.42237166392567688</v>
      </c>
      <c r="I738" s="24">
        <f t="shared" ca="1" si="432"/>
        <v>0.7872787525638818</v>
      </c>
      <c r="J738" s="24">
        <f t="shared" ca="1" si="432"/>
        <v>0.73681277375834031</v>
      </c>
      <c r="K738" s="24">
        <f t="shared" ca="1" si="432"/>
        <v>-0.79788669906401288</v>
      </c>
      <c r="L738" s="24">
        <f t="shared" ca="1" si="432"/>
        <v>-0.41751072062813444</v>
      </c>
      <c r="M738" s="24">
        <f t="shared" ca="1" si="432"/>
        <v>-0.89320605886679827</v>
      </c>
      <c r="N738" s="24">
        <f ca="1">SQRT(Inputs!$B$38)*C738+SQRT(1-Inputs!$B$38)*_xlfn.NORM.S.INV(RAND())</f>
        <v>0.14702729581116231</v>
      </c>
      <c r="O738" s="24">
        <f ca="1">SQRT(Inputs!$B$38)*D738+SQRT(1-Inputs!$B$38)*_xlfn.NORM.S.INV(RAND())</f>
        <v>-4.9888514648794784E-2</v>
      </c>
      <c r="P738" s="24">
        <f ca="1">SQRT(Inputs!$B$38)*E738+SQRT(1-Inputs!$B$38)*_xlfn.NORM.S.INV(RAND())</f>
        <v>4.8902645122925748E-3</v>
      </c>
      <c r="Q738" s="24">
        <f ca="1">SQRT(Inputs!$B$38)*F738+SQRT(1-Inputs!$B$38)*_xlfn.NORM.S.INV(RAND())</f>
        <v>0.23247420957592491</v>
      </c>
      <c r="R738" s="24">
        <f ca="1">SQRT(Inputs!$B$38)*G738+SQRT(1-Inputs!$B$38)*_xlfn.NORM.S.INV(RAND())</f>
        <v>1.4416614730204478</v>
      </c>
      <c r="S738" s="24">
        <f ca="1">SQRT(Inputs!$B$38)*H738+SQRT(1-Inputs!$B$38)*_xlfn.NORM.S.INV(RAND())</f>
        <v>-1.0429509796128356</v>
      </c>
      <c r="T738" s="24">
        <f ca="1">SQRT(Inputs!$B$38)*I738+SQRT(1-Inputs!$B$38)*_xlfn.NORM.S.INV(RAND())</f>
        <v>-0.26832424857581832</v>
      </c>
      <c r="U738" s="24">
        <f ca="1">SQRT(Inputs!$B$38)*J738+SQRT(1-Inputs!$B$38)*_xlfn.NORM.S.INV(RAND())</f>
        <v>1.6739818833464462</v>
      </c>
      <c r="V738" s="24">
        <f ca="1">SQRT(Inputs!$B$38)*K738+SQRT(1-Inputs!$B$38)*_xlfn.NORM.S.INV(RAND())</f>
        <v>-1.0799429383029726</v>
      </c>
      <c r="W738" s="24">
        <f ca="1">SQRT(Inputs!$B$38)*L738+SQRT(1-Inputs!$B$38)*_xlfn.NORM.S.INV(RAND())</f>
        <v>-0.94022912297057037</v>
      </c>
      <c r="X738" s="24">
        <f ca="1">SQRT(Inputs!$B$38)*M738+SQRT(1-Inputs!$B$38)*_xlfn.NORM.S.INV(RAND())</f>
        <v>-1.5731925607713904</v>
      </c>
      <c r="Y738" s="24">
        <f ca="1">SQRT(Inputs!$B$38)*C738+SQRT(1-Inputs!$B$38)*_xlfn.NORM.S.INV(RAND())</f>
        <v>0.12368561548458973</v>
      </c>
      <c r="Z738" s="24">
        <f ca="1">SQRT(Inputs!$B$38)*D738+SQRT(1-Inputs!$B$38)*_xlfn.NORM.S.INV(RAND())</f>
        <v>0.59448202112243753</v>
      </c>
      <c r="AA738" s="24">
        <f ca="1">SQRT(Inputs!$B$38)*E738+SQRT(1-Inputs!$B$38)*_xlfn.NORM.S.INV(RAND())</f>
        <v>0.94542469230826387</v>
      </c>
      <c r="AB738" s="24">
        <f ca="1">SQRT(Inputs!$B$38)*F738+SQRT(1-Inputs!$B$38)*_xlfn.NORM.S.INV(RAND())</f>
        <v>0.21268578317980513</v>
      </c>
      <c r="AC738" s="24">
        <f ca="1">SQRT(Inputs!$B$38)*G738+SQRT(1-Inputs!$B$38)*_xlfn.NORM.S.INV(RAND())</f>
        <v>1.379946123369298</v>
      </c>
      <c r="AD738" s="24">
        <f ca="1">SQRT(Inputs!$B$38)*H738+SQRT(1-Inputs!$B$38)*_xlfn.NORM.S.INV(RAND())</f>
        <v>0.10316184030823941</v>
      </c>
      <c r="AE738" s="24">
        <f ca="1">SQRT(Inputs!$B$38)*I738+SQRT(1-Inputs!$B$38)*_xlfn.NORM.S.INV(RAND())</f>
        <v>1.0466524574079956</v>
      </c>
      <c r="AF738" s="24">
        <f ca="1">SQRT(Inputs!$B$38)*J738+SQRT(1-Inputs!$B$38)*_xlfn.NORM.S.INV(RAND())</f>
        <v>-0.42338693920028642</v>
      </c>
      <c r="AG738" s="24">
        <f ca="1">SQRT(Inputs!$B$38)*K738+SQRT(1-Inputs!$B$38)*_xlfn.NORM.S.INV(RAND())</f>
        <v>-0.51276237514090572</v>
      </c>
      <c r="AH738" s="24">
        <f ca="1">SQRT(Inputs!$B$38)*L738+SQRT(1-Inputs!$B$38)*_xlfn.NORM.S.INV(RAND())</f>
        <v>1.09315829401806</v>
      </c>
      <c r="AI738" s="24">
        <f ca="1">SQRT(Inputs!$B$38)*M738+SQRT(1-Inputs!$B$38)*_xlfn.NORM.S.INV(RAND())</f>
        <v>-2.0172139924281645</v>
      </c>
      <c r="AJ738" s="24">
        <f ca="1">SQRT(Inputs!$B$38)*C738+SQRT(1-Inputs!$B$38)*_xlfn.NORM.S.INV(RAND())</f>
        <v>3.5064391450156496E-2</v>
      </c>
      <c r="AK738" s="24">
        <f ca="1">SQRT(Inputs!$B$38)*D738+SQRT(1-Inputs!$B$38)*_xlfn.NORM.S.INV(RAND())</f>
        <v>-1.8906643454752934</v>
      </c>
      <c r="AL738" s="24">
        <f ca="1">SQRT(Inputs!$B$38)*E738+SQRT(1-Inputs!$B$38)*_xlfn.NORM.S.INV(RAND())</f>
        <v>1.1794120849365282</v>
      </c>
      <c r="AM738" s="24">
        <f ca="1">SQRT(Inputs!$B$38)*F738+SQRT(1-Inputs!$B$38)*_xlfn.NORM.S.INV(RAND())</f>
        <v>-1.7264173843739299</v>
      </c>
      <c r="AN738" s="24">
        <f ca="1">SQRT(Inputs!$B$38)*G738+SQRT(1-Inputs!$B$38)*_xlfn.NORM.S.INV(RAND())</f>
        <v>-6.2849851789292699E-2</v>
      </c>
      <c r="AO738" s="24">
        <f ca="1">SQRT(Inputs!$B$38)*H738+SQRT(1-Inputs!$B$38)*_xlfn.NORM.S.INV(RAND())</f>
        <v>-0.30100447124432728</v>
      </c>
      <c r="AP738" s="24">
        <f ca="1">SQRT(Inputs!$B$38)*I738+SQRT(1-Inputs!$B$38)*_xlfn.NORM.S.INV(RAND())</f>
        <v>-0.22990765513606853</v>
      </c>
      <c r="AQ738" s="24">
        <f ca="1">SQRT(Inputs!$B$38)*J738+SQRT(1-Inputs!$B$38)*_xlfn.NORM.S.INV(RAND())</f>
        <v>-0.25219863214437171</v>
      </c>
      <c r="AR738" s="24">
        <f ca="1">SQRT(Inputs!$B$38)*K738+SQRT(1-Inputs!$B$38)*_xlfn.NORM.S.INV(RAND())</f>
        <v>0.24910573672463654</v>
      </c>
      <c r="AS738" s="24">
        <f ca="1">SQRT(Inputs!$B$38)*L738+SQRT(1-Inputs!$B$38)*_xlfn.NORM.S.INV(RAND())</f>
        <v>-1.0549418893224496</v>
      </c>
      <c r="AT738" s="24">
        <f ca="1">SQRT(Inputs!$B$38)*M738+SQRT(1-Inputs!$B$38)*_xlfn.NORM.S.INV(RAND())</f>
        <v>-1.3592382147160393</v>
      </c>
      <c r="AU738" s="15">
        <f ca="1">Inputs!$B$6*EXP($B$8-0.5*C$5^2+C$5*N738)</f>
        <v>5081.756135079303</v>
      </c>
      <c r="AV738" s="15">
        <f t="shared" ca="1" si="401"/>
        <v>6140.4901704534514</v>
      </c>
      <c r="AW738" s="15">
        <f t="shared" ca="1" si="402"/>
        <v>7492.179916523959</v>
      </c>
      <c r="AX738" s="15">
        <f t="shared" ca="1" si="403"/>
        <v>9416.76346070625</v>
      </c>
      <c r="AY738" s="15">
        <f t="shared" ca="1" si="404"/>
        <v>13618.545486594499</v>
      </c>
      <c r="AZ738" s="15">
        <f t="shared" ca="1" si="405"/>
        <v>14848.699534046891</v>
      </c>
      <c r="BA738" s="15">
        <f t="shared" ca="1" si="406"/>
        <v>17667.818389164142</v>
      </c>
      <c r="BB738" s="15">
        <f t="shared" ca="1" si="407"/>
        <v>25580.582830580333</v>
      </c>
      <c r="BC738" s="15">
        <f t="shared" ca="1" si="408"/>
        <v>28228.155055453015</v>
      </c>
      <c r="BD738" s="15">
        <f t="shared" ca="1" si="409"/>
        <v>31670.788746109076</v>
      </c>
      <c r="BE738" s="15">
        <f t="shared" ca="1" si="410"/>
        <v>33627.768368116456</v>
      </c>
      <c r="BF738" s="15">
        <f ca="1">Inputs!$B$13*EXP($B$9-0.5*C$6^2+C$6*Y738)</f>
        <v>14174.354912853574</v>
      </c>
      <c r="BG738" s="15">
        <f t="shared" ca="1" si="411"/>
        <v>19230.842885089391</v>
      </c>
      <c r="BH738" s="15">
        <f t="shared" ca="1" si="412"/>
        <v>27485.522240935534</v>
      </c>
      <c r="BI738" s="15">
        <f t="shared" ca="1" si="413"/>
        <v>34766.106308857154</v>
      </c>
      <c r="BJ738" s="15">
        <f t="shared" ca="1" si="414"/>
        <v>52000.832564367287</v>
      </c>
      <c r="BK738" s="15">
        <f t="shared" ca="1" si="415"/>
        <v>64723.845932408905</v>
      </c>
      <c r="BL738" s="15">
        <f t="shared" ca="1" si="416"/>
        <v>91054.913975863354</v>
      </c>
      <c r="BM738" s="15">
        <f t="shared" ca="1" si="417"/>
        <v>106191.37222218701</v>
      </c>
      <c r="BN738" s="15">
        <f t="shared" ca="1" si="418"/>
        <v>122818.52941683259</v>
      </c>
      <c r="BO738" s="15">
        <f t="shared" ca="1" si="419"/>
        <v>171590.98435569287</v>
      </c>
      <c r="BP738" s="15">
        <f t="shared" ca="1" si="420"/>
        <v>168047.25891527027</v>
      </c>
      <c r="BQ738" s="15">
        <f ca="1">Inputs!$B$20*EXP($B$10-0.5*C$7^2+C$7*AJ738)</f>
        <v>4343.1945089290157</v>
      </c>
      <c r="BR738" s="15">
        <f t="shared" ca="1" si="421"/>
        <v>3232.8188100049456</v>
      </c>
      <c r="BS738" s="15">
        <f t="shared" ca="1" si="422"/>
        <v>6211.8100685641075</v>
      </c>
      <c r="BT738" s="15">
        <f t="shared" ca="1" si="423"/>
        <v>5445.329868953716</v>
      </c>
      <c r="BU738" s="15">
        <f t="shared" ca="1" si="424"/>
        <v>7432.6756657734959</v>
      </c>
      <c r="BV738" s="15">
        <f t="shared" ca="1" si="425"/>
        <v>9662.9633869417321</v>
      </c>
      <c r="BW738" s="15">
        <f t="shared" ca="1" si="426"/>
        <v>12843.693839456853</v>
      </c>
      <c r="BX738" s="15">
        <f t="shared" ca="1" si="427"/>
        <v>17078.301676167001</v>
      </c>
      <c r="BY738" s="15">
        <f t="shared" ca="1" si="428"/>
        <v>25097.702586478023</v>
      </c>
      <c r="BZ738" s="15">
        <f t="shared" ca="1" si="429"/>
        <v>29007.514782034279</v>
      </c>
      <c r="CA738" s="15">
        <f t="shared" ca="1" si="430"/>
        <v>32003.282891967483</v>
      </c>
      <c r="CB738" s="15">
        <f ca="1">(AU738*DCF!C$10-DCF!C$5*MAX(AU738*DCF!C$10,0)-MAX(AU738-Inputs!$B$6,0)/Inputs!$B$10)*DCF!C$6</f>
        <v>1042.2221281108095</v>
      </c>
      <c r="CC738" s="15">
        <f ca="1">(AV738*DCF!D$10-DCF!D$5*MAX(AV738*DCF!D$10,0)-MAX(AV738-AU738,0)/Inputs!$B$10)*DCF!D$6</f>
        <v>1238.5582931047977</v>
      </c>
      <c r="CD738" s="15">
        <f ca="1">(AW738*DCF!E$10-DCF!E$5*MAX(AW738*DCF!E$10,0)-MAX(AW738-AV738,0)/Inputs!$B$10)*DCF!E$6</f>
        <v>1425.36857070408</v>
      </c>
      <c r="CE738" s="15">
        <f ca="1">(AX738*DCF!F$10-DCF!F$5*MAX(AX738*DCF!F$10,0)-MAX(AX738-AW738,0)/Inputs!$B$10)*DCF!F$6</f>
        <v>1655.2063366120442</v>
      </c>
      <c r="CF738" s="15">
        <f ca="1">(AY738*DCF!G$10-DCF!G$5*MAX(AY738*DCF!G$10,0)-MAX(AY738-AX738,0)/Inputs!$B$10)*DCF!G$6</f>
        <v>1998.3079306503701</v>
      </c>
      <c r="CG738" s="15">
        <f ca="1">(AZ738*DCF!H$10-DCF!H$5*MAX(AZ738*DCF!H$10,0)-MAX(AZ738-AY738,0)/Inputs!$B$10)*DCF!H$6</f>
        <v>2664.4497606866898</v>
      </c>
      <c r="CH738" s="15">
        <f ca="1">(BA738*DCF!I$10-DCF!I$5*MAX(BA738*DCF!I$10,0)-MAX(BA738-AZ738,0)/Inputs!$B$10)*DCF!I$6</f>
        <v>2764.8316304846498</v>
      </c>
      <c r="CI738" s="15">
        <f ca="1">(BB738*DCF!J$10-DCF!J$5*MAX(BB738*DCF!J$10,0)-MAX(BB738-BA738,0)/Inputs!$B$10)*DCF!J$6</f>
        <v>3190.6383097718713</v>
      </c>
      <c r="CJ738" s="15">
        <f ca="1">(BC738*DCF!K$10-DCF!K$5*MAX(BC738*DCF!K$10,0)-MAX(BC738-BB738,0)/Inputs!$B$10)*DCF!K$6</f>
        <v>4173.6598091232618</v>
      </c>
      <c r="CK738" s="15">
        <f ca="1">(BD738*DCF!L$10-DCF!L$5*MAX(BD738*DCF!L$10,0)-MAX(BD738-BC738,0)/Inputs!$B$10)*DCF!L$6</f>
        <v>4331.3689162974852</v>
      </c>
      <c r="CL738" s="15">
        <f ca="1">(BE738*DCF!M$10-DCF!M$5*MAX(BE738*DCF!M$10,0)-MAX(BE738-BD738,0)/Inputs!$B$10)*DCF!M$6</f>
        <v>4511.5309338679472</v>
      </c>
      <c r="CM738" s="15">
        <f ca="1">(BF738*DCF!C$28-DCF!C$5*MAX(BF738*DCF!C$28,0)-MAX(BF738-Inputs!$B$13,0)/Inputs!$B$17)*DCF!C$6</f>
        <v>3682.1892354131342</v>
      </c>
      <c r="CN738" s="15">
        <f ca="1">(BG738*DCF!D$28-DCF!D$5*MAX(BG738*DCF!D$28,0)-MAX(BG738-BF738,0)/Inputs!$B$17)*DCF!D$6</f>
        <v>4585.1460436264897</v>
      </c>
      <c r="CO738" s="15">
        <f ca="1">(BH738*DCF!E$28-DCF!E$5*MAX(BH738*DCF!E$28,0)-MAX(BH738-BG738,0)/Inputs!$B$17)*DCF!E$6</f>
        <v>6157.5056408570854</v>
      </c>
      <c r="CP738" s="15">
        <f ca="1">(BI738*DCF!F$28-DCF!F$5*MAX(BI738*DCF!F$28,0)-MAX(BI738-BH738,0)/Inputs!$B$17)*DCF!F$6</f>
        <v>8112.5366856546807</v>
      </c>
      <c r="CQ738" s="15">
        <f ca="1">(BJ738*DCF!G$28-DCF!G$5*MAX(BJ738*DCF!G$28,0)-MAX(BJ738-BI738,0)/Inputs!$B$17)*DCF!G$6</f>
        <v>10593.299840134472</v>
      </c>
      <c r="CR738" s="15">
        <f ca="1">(BK738*DCF!H$28-DCF!H$5*MAX(BK738*DCF!H$28,0)-MAX(BK738-BJ738,0)/Inputs!$B$17)*DCF!H$6</f>
        <v>14030.121955222732</v>
      </c>
      <c r="CS738" s="15">
        <f ca="1">(BL738*DCF!I$28-DCF!I$5*MAX(BL738*DCF!I$28,0)-MAX(BL738-BK738,0)/Inputs!$B$17)*DCF!I$6</f>
        <v>17632.524062329117</v>
      </c>
      <c r="CT738" s="15">
        <f ca="1">(BM738*DCF!J$28-DCF!J$5*MAX(BM738*DCF!J$28,0)-MAX(BM738-BL738,0)/Inputs!$B$17)*DCF!J$6</f>
        <v>21682.520917163522</v>
      </c>
      <c r="CU738" s="15">
        <f ca="1">(BN738*DCF!K$28-DCF!K$5*MAX(BN738*DCF!K$28,0)-MAX(BN738-BM738,0)/Inputs!$B$17)*DCF!K$6</f>
        <v>23900.608830715322</v>
      </c>
      <c r="CV738" s="15">
        <f ca="1">(BO738*DCF!L$28-DCF!L$5*MAX(BO738*DCF!L$28,0)-MAX(BO738-BN738,0)/Inputs!$B$17)*DCF!L$6</f>
        <v>28717.318448331534</v>
      </c>
      <c r="CW738" s="15">
        <f ca="1">(BP738*DCF!M$28-DCF!M$5*MAX(BP738*DCF!M$28,0)-MAX(BP738-BO738,0)/Inputs!$B$17)*DCF!M$6</f>
        <v>31618.189018682395</v>
      </c>
      <c r="CX738" s="15">
        <f ca="1">(BQ738*DCF!C$46-DCF!C$5*MAX(BQ738*DCF!C$46,0)-MAX(BQ738-Inputs!$B$20,0)/Inputs!$B$24)*DCF!C$6</f>
        <v>-1530.6197521448146</v>
      </c>
      <c r="CY738" s="15">
        <f ca="1">(BR738*DCF!D$46-DCF!D$5*MAX(BR738*DCF!D$46,0)-MAX(BR738-BQ738,0)/Inputs!$B$24)*DCF!D$6</f>
        <v>-551.76678055863681</v>
      </c>
      <c r="CZ738" s="15">
        <f ca="1">(BS738*DCF!E$46-DCF!E$5*MAX(BS738*DCF!E$46,0)-MAX(BS738-BR738,0)/Inputs!$B$24)*DCF!E$6</f>
        <v>-1908.7936999723056</v>
      </c>
      <c r="DA738" s="15">
        <f ca="1">(BT738*DCF!F$46-DCF!F$5*MAX(BT738*DCF!F$46,0)-MAX(BT738-BS738,0)/Inputs!$B$24)*DCF!F$6</f>
        <v>-396.56334905890742</v>
      </c>
      <c r="DB738" s="15">
        <f ca="1">(BU738*DCF!G$46-DCF!G$5*MAX(BU738*DCF!G$46,0)-MAX(BU738-BT738,0)/Inputs!$B$24)*DCF!G$6</f>
        <v>-918.52438511422201</v>
      </c>
      <c r="DC738" s="15">
        <f ca="1">(BV738*DCF!H$46-DCF!H$5*MAX(BV738*DCF!H$46,0)-MAX(BV738-BU738,0)/Inputs!$B$24)*DCF!H$6</f>
        <v>-693.04824415343978</v>
      </c>
      <c r="DD738" s="15">
        <f ca="1">(BW738*DCF!I$46-DCF!I$5*MAX(BW738*DCF!I$46,0)-MAX(BW738-BV738,0)/Inputs!$B$24)*DCF!I$6</f>
        <v>-616.43457754848441</v>
      </c>
      <c r="DE738" s="15">
        <f ca="1">(BX738*DCF!J$46-DCF!J$5*MAX(BX738*DCF!J$46,0)-MAX(BX738-BW738,0)/Inputs!$B$24)*DCF!J$6</f>
        <v>-406.56130031397271</v>
      </c>
      <c r="DF738" s="15">
        <f ca="1">(BY738*DCF!K$46-DCF!K$5*MAX(BY738*DCF!K$46,0)-MAX(BY738-BX738,0)/Inputs!$B$24)*DCF!K$6</f>
        <v>-530.87515171268581</v>
      </c>
      <c r="DG738" s="15">
        <f ca="1">(BZ738*DCF!L$46-DCF!L$5*MAX(BZ738*DCF!L$46,0)-MAX(BZ738-BY738,0)/Inputs!$B$24)*DCF!L$6</f>
        <v>1120.3520104501522</v>
      </c>
      <c r="DH738" s="15">
        <f ca="1">(CA738*DCF!M$46-DCF!M$5*MAX(CA738*DCF!M$46,0)-MAX(CA738-BZ738,0)/Inputs!$B$24)*DCF!M$6</f>
        <v>1882.6478559805203</v>
      </c>
      <c r="DI738" s="15">
        <f ca="1">SUM(CB738:CL738)+BE738*DCF!M$10*(1+Inputs!$B$30)*(1-Inputs!$B$33)*(1-Inputs!$B$30/Inputs!$B$31)/(Inputs!$B$29-Inputs!$B$30)*DCF!M$6</f>
        <v>122582.66666908319</v>
      </c>
      <c r="DJ738" s="15">
        <f ca="1">SUM(CM738:CW738)+BP738*DCF!M$28*(1+Inputs!$B$30)*(1-Inputs!$B$33)*(1-Inputs!$B$30/Inputs!$B$31)/(Inputs!$B$29-Inputs!$B$30)*DCF!M$6</f>
        <v>794282.28568632226</v>
      </c>
      <c r="DK738" s="15">
        <f ca="1">SUM(CX738:DH738)+CA738*DCF!M$46*(1+Inputs!$B$30)*(1-Inputs!$B$33)*(1-Inputs!$B$30/Inputs!$B$31)/(Inputs!$B$29-Inputs!$B$30)*DCF!M$6</f>
        <v>44930.6790080477</v>
      </c>
      <c r="DM738" s="15">
        <f ca="1">DI738+DJ738+DK738+Inputs!$B$34+Inputs!$B$36-Inputs!$B$35</f>
        <v>1038646.6313634531</v>
      </c>
    </row>
    <row r="739" spans="1:117" x14ac:dyDescent="0.75">
      <c r="A739" s="11">
        <v>726</v>
      </c>
      <c r="C739" s="24">
        <f t="shared" ca="1" si="432"/>
        <v>-0.27348078582834484</v>
      </c>
      <c r="D739" s="24">
        <f t="shared" ca="1" si="432"/>
        <v>-1.328937897706173</v>
      </c>
      <c r="E739" s="24">
        <f t="shared" ca="1" si="432"/>
        <v>-3.1304689223745644E-2</v>
      </c>
      <c r="F739" s="24">
        <f t="shared" ca="1" si="432"/>
        <v>0.39647296682766248</v>
      </c>
      <c r="G739" s="24">
        <f t="shared" ca="1" si="432"/>
        <v>-0.72793611318560902</v>
      </c>
      <c r="H739" s="24">
        <f t="shared" ca="1" si="432"/>
        <v>-0.29903938312497463</v>
      </c>
      <c r="I739" s="24">
        <f t="shared" ca="1" si="432"/>
        <v>0.78049237922195014</v>
      </c>
      <c r="J739" s="24">
        <f t="shared" ca="1" si="432"/>
        <v>-2.0086368144306586</v>
      </c>
      <c r="K739" s="24">
        <f t="shared" ca="1" si="432"/>
        <v>2.7823376819587891</v>
      </c>
      <c r="L739" s="24">
        <f t="shared" ca="1" si="432"/>
        <v>-0.47489919425803589</v>
      </c>
      <c r="M739" s="24">
        <f t="shared" ca="1" si="432"/>
        <v>0.99214843081038329</v>
      </c>
      <c r="N739" s="24">
        <f ca="1">SQRT(Inputs!$B$38)*C739+SQRT(1-Inputs!$B$38)*_xlfn.NORM.S.INV(RAND())</f>
        <v>0.73906098041880852</v>
      </c>
      <c r="O739" s="24">
        <f ca="1">SQRT(Inputs!$B$38)*D739+SQRT(1-Inputs!$B$38)*_xlfn.NORM.S.INV(RAND())</f>
        <v>-2.9846892237781586E-2</v>
      </c>
      <c r="P739" s="24">
        <f ca="1">SQRT(Inputs!$B$38)*E739+SQRT(1-Inputs!$B$38)*_xlfn.NORM.S.INV(RAND())</f>
        <v>-1.181430386924307</v>
      </c>
      <c r="Q739" s="24">
        <f ca="1">SQRT(Inputs!$B$38)*F739+SQRT(1-Inputs!$B$38)*_xlfn.NORM.S.INV(RAND())</f>
        <v>-0.68752850499358531</v>
      </c>
      <c r="R739" s="24">
        <f ca="1">SQRT(Inputs!$B$38)*G739+SQRT(1-Inputs!$B$38)*_xlfn.NORM.S.INV(RAND())</f>
        <v>-0.75555684497233166</v>
      </c>
      <c r="S739" s="24">
        <f ca="1">SQRT(Inputs!$B$38)*H739+SQRT(1-Inputs!$B$38)*_xlfn.NORM.S.INV(RAND())</f>
        <v>-0.23343409044075536</v>
      </c>
      <c r="T739" s="24">
        <f ca="1">SQRT(Inputs!$B$38)*I739+SQRT(1-Inputs!$B$38)*_xlfn.NORM.S.INV(RAND())</f>
        <v>0.10484820126834316</v>
      </c>
      <c r="U739" s="24">
        <f ca="1">SQRT(Inputs!$B$38)*J739+SQRT(1-Inputs!$B$38)*_xlfn.NORM.S.INV(RAND())</f>
        <v>-0.81929947881006293</v>
      </c>
      <c r="V739" s="24">
        <f ca="1">SQRT(Inputs!$B$38)*K739+SQRT(1-Inputs!$B$38)*_xlfn.NORM.S.INV(RAND())</f>
        <v>1.5295141397868777</v>
      </c>
      <c r="W739" s="24">
        <f ca="1">SQRT(Inputs!$B$38)*L739+SQRT(1-Inputs!$B$38)*_xlfn.NORM.S.INV(RAND())</f>
        <v>-0.49165101600626038</v>
      </c>
      <c r="X739" s="24">
        <f ca="1">SQRT(Inputs!$B$38)*M739+SQRT(1-Inputs!$B$38)*_xlfn.NORM.S.INV(RAND())</f>
        <v>0.26639052598899854</v>
      </c>
      <c r="Y739" s="24">
        <f ca="1">SQRT(Inputs!$B$38)*C739+SQRT(1-Inputs!$B$38)*_xlfn.NORM.S.INV(RAND())</f>
        <v>-0.6879690075848377</v>
      </c>
      <c r="Z739" s="24">
        <f ca="1">SQRT(Inputs!$B$38)*D739+SQRT(1-Inputs!$B$38)*_xlfn.NORM.S.INV(RAND())</f>
        <v>-0.12367473984465538</v>
      </c>
      <c r="AA739" s="24">
        <f ca="1">SQRT(Inputs!$B$38)*E739+SQRT(1-Inputs!$B$38)*_xlfn.NORM.S.INV(RAND())</f>
        <v>1.5449438104233046</v>
      </c>
      <c r="AB739" s="24">
        <f ca="1">SQRT(Inputs!$B$38)*F739+SQRT(1-Inputs!$B$38)*_xlfn.NORM.S.INV(RAND())</f>
        <v>0.84005067462689631</v>
      </c>
      <c r="AC739" s="24">
        <f ca="1">SQRT(Inputs!$B$38)*G739+SQRT(1-Inputs!$B$38)*_xlfn.NORM.S.INV(RAND())</f>
        <v>-1.0231866970822996</v>
      </c>
      <c r="AD739" s="24">
        <f ca="1">SQRT(Inputs!$B$38)*H739+SQRT(1-Inputs!$B$38)*_xlfn.NORM.S.INV(RAND())</f>
        <v>-1.8883743046206629</v>
      </c>
      <c r="AE739" s="24">
        <f ca="1">SQRT(Inputs!$B$38)*I739+SQRT(1-Inputs!$B$38)*_xlfn.NORM.S.INV(RAND())</f>
        <v>-0.10260188481802224</v>
      </c>
      <c r="AF739" s="24">
        <f ca="1">SQRT(Inputs!$B$38)*J739+SQRT(1-Inputs!$B$38)*_xlfn.NORM.S.INV(RAND())</f>
        <v>-0.79214181517736004</v>
      </c>
      <c r="AG739" s="24">
        <f ca="1">SQRT(Inputs!$B$38)*K739+SQRT(1-Inputs!$B$38)*_xlfn.NORM.S.INV(RAND())</f>
        <v>0.67468234050666831</v>
      </c>
      <c r="AH739" s="24">
        <f ca="1">SQRT(Inputs!$B$38)*L739+SQRT(1-Inputs!$B$38)*_xlfn.NORM.S.INV(RAND())</f>
        <v>6.5184756205604044E-3</v>
      </c>
      <c r="AI739" s="24">
        <f ca="1">SQRT(Inputs!$B$38)*M739+SQRT(1-Inputs!$B$38)*_xlfn.NORM.S.INV(RAND())</f>
        <v>-0.41633838676452961</v>
      </c>
      <c r="AJ739" s="24">
        <f ca="1">SQRT(Inputs!$B$38)*C739+SQRT(1-Inputs!$B$38)*_xlfn.NORM.S.INV(RAND())</f>
        <v>1.030752804474276</v>
      </c>
      <c r="AK739" s="24">
        <f ca="1">SQRT(Inputs!$B$38)*D739+SQRT(1-Inputs!$B$38)*_xlfn.NORM.S.INV(RAND())</f>
        <v>-0.79817124423340557</v>
      </c>
      <c r="AL739" s="24">
        <f ca="1">SQRT(Inputs!$B$38)*E739+SQRT(1-Inputs!$B$38)*_xlfn.NORM.S.INV(RAND())</f>
        <v>-1.2546544127235433</v>
      </c>
      <c r="AM739" s="24">
        <f ca="1">SQRT(Inputs!$B$38)*F739+SQRT(1-Inputs!$B$38)*_xlfn.NORM.S.INV(RAND())</f>
        <v>0.40107871220622726</v>
      </c>
      <c r="AN739" s="24">
        <f ca="1">SQRT(Inputs!$B$38)*G739+SQRT(1-Inputs!$B$38)*_xlfn.NORM.S.INV(RAND())</f>
        <v>-1.0993755116511985</v>
      </c>
      <c r="AO739" s="24">
        <f ca="1">SQRT(Inputs!$B$38)*H739+SQRT(1-Inputs!$B$38)*_xlfn.NORM.S.INV(RAND())</f>
        <v>7.1031659756582904E-2</v>
      </c>
      <c r="AP739" s="24">
        <f ca="1">SQRT(Inputs!$B$38)*I739+SQRT(1-Inputs!$B$38)*_xlfn.NORM.S.INV(RAND())</f>
        <v>-0.34793869606503613</v>
      </c>
      <c r="AQ739" s="24">
        <f ca="1">SQRT(Inputs!$B$38)*J739+SQRT(1-Inputs!$B$38)*_xlfn.NORM.S.INV(RAND())</f>
        <v>-1.1760978132105491</v>
      </c>
      <c r="AR739" s="24">
        <f ca="1">SQRT(Inputs!$B$38)*K739+SQRT(1-Inputs!$B$38)*_xlfn.NORM.S.INV(RAND())</f>
        <v>0.33584156344964766</v>
      </c>
      <c r="AS739" s="24">
        <f ca="1">SQRT(Inputs!$B$38)*L739+SQRT(1-Inputs!$B$38)*_xlfn.NORM.S.INV(RAND())</f>
        <v>0.76144156908275096</v>
      </c>
      <c r="AT739" s="24">
        <f ca="1">SQRT(Inputs!$B$38)*M739+SQRT(1-Inputs!$B$38)*_xlfn.NORM.S.INV(RAND())</f>
        <v>-0.8896599759029673</v>
      </c>
      <c r="AU739" s="15">
        <f ca="1">Inputs!$B$6*EXP($B$8-0.5*C$5^2+C$5*N739)</f>
        <v>5592.8623865257969</v>
      </c>
      <c r="AV739" s="15">
        <f t="shared" ca="1" si="401"/>
        <v>6778.0242059148295</v>
      </c>
      <c r="AW739" s="15">
        <f t="shared" ca="1" si="402"/>
        <v>7047.1872249712733</v>
      </c>
      <c r="AX739" s="15">
        <f t="shared" ca="1" si="403"/>
        <v>7895.7260543570756</v>
      </c>
      <c r="AY739" s="15">
        <f t="shared" ca="1" si="404"/>
        <v>8834.4075982939048</v>
      </c>
      <c r="AZ739" s="15">
        <f t="shared" ca="1" si="405"/>
        <v>10530.516428743897</v>
      </c>
      <c r="BA739" s="15">
        <f t="shared" ca="1" si="406"/>
        <v>13028.848450690699</v>
      </c>
      <c r="BB739" s="15">
        <f t="shared" ca="1" si="407"/>
        <v>14694.213617980344</v>
      </c>
      <c r="BC739" s="15">
        <f t="shared" ca="1" si="408"/>
        <v>20859.942478667363</v>
      </c>
      <c r="BD739" s="15">
        <f t="shared" ca="1" si="409"/>
        <v>24406.821537818025</v>
      </c>
      <c r="BE739" s="15">
        <f t="shared" ca="1" si="410"/>
        <v>30641.946557231928</v>
      </c>
      <c r="BF739" s="15">
        <f ca="1">Inputs!$B$13*EXP($B$9-0.5*C$6^2+C$6*Y739)</f>
        <v>12067.618223839903</v>
      </c>
      <c r="BG739" s="15">
        <f t="shared" ca="1" si="411"/>
        <v>14382.66518965955</v>
      </c>
      <c r="BH739" s="15">
        <f t="shared" ca="1" si="412"/>
        <v>22705.390580234496</v>
      </c>
      <c r="BI739" s="15">
        <f t="shared" ca="1" si="413"/>
        <v>31631.377772461357</v>
      </c>
      <c r="BJ739" s="15">
        <f t="shared" ca="1" si="414"/>
        <v>33460.495629656347</v>
      </c>
      <c r="BK739" s="15">
        <f t="shared" ca="1" si="415"/>
        <v>31756.618498111715</v>
      </c>
      <c r="BL739" s="15">
        <f t="shared" ca="1" si="416"/>
        <v>38493.927049446705</v>
      </c>
      <c r="BM739" s="15">
        <f t="shared" ca="1" si="417"/>
        <v>42882.810289717803</v>
      </c>
      <c r="BN739" s="15">
        <f t="shared" ca="1" si="418"/>
        <v>57181.736205672445</v>
      </c>
      <c r="BO739" s="15">
        <f t="shared" ca="1" si="419"/>
        <v>70409.558996830776</v>
      </c>
      <c r="BP739" s="15">
        <f t="shared" ca="1" si="420"/>
        <v>82668.120204924402</v>
      </c>
      <c r="BQ739" s="15">
        <f ca="1">Inputs!$B$20*EXP($B$10-0.5*C$7^2+C$7*AJ739)</f>
        <v>6182.75263394186</v>
      </c>
      <c r="BR739" s="15">
        <f t="shared" ca="1" si="421"/>
        <v>6510.7969489944708</v>
      </c>
      <c r="BS739" s="15">
        <f t="shared" ca="1" si="422"/>
        <v>6218.2515483617535</v>
      </c>
      <c r="BT739" s="15">
        <f t="shared" ca="1" si="423"/>
        <v>9524.8635088595984</v>
      </c>
      <c r="BU739" s="15">
        <f t="shared" ca="1" si="424"/>
        <v>10117.081125362643</v>
      </c>
      <c r="BV739" s="15">
        <f t="shared" ca="1" si="425"/>
        <v>14302.850562949523</v>
      </c>
      <c r="BW739" s="15">
        <f t="shared" ca="1" si="426"/>
        <v>18541.848273871674</v>
      </c>
      <c r="BX739" s="15">
        <f t="shared" ca="1" si="427"/>
        <v>20486.541802047279</v>
      </c>
      <c r="BY739" s="15">
        <f t="shared" ca="1" si="428"/>
        <v>30610.11294100673</v>
      </c>
      <c r="BZ739" s="15">
        <f t="shared" ca="1" si="429"/>
        <v>49403.524566268177</v>
      </c>
      <c r="CA739" s="15">
        <f t="shared" ca="1" si="430"/>
        <v>59249.050468245383</v>
      </c>
      <c r="CB739" s="15">
        <f ca="1">(AU739*DCF!C$10-DCF!C$5*MAX(AU739*DCF!C$10,0)-MAX(AU739-Inputs!$B$6,0)/Inputs!$B$10)*DCF!C$6</f>
        <v>1038.5778494379972</v>
      </c>
      <c r="CC739" s="15">
        <f ca="1">(AV739*DCF!D$10-DCF!D$5*MAX(AV739*DCF!D$10,0)-MAX(AV739-AU739,0)/Inputs!$B$10)*DCF!D$6</f>
        <v>1363.1267888153297</v>
      </c>
      <c r="CD739" s="15">
        <f ca="1">(AW739*DCF!E$10-DCF!E$5*MAX(AW739*DCF!E$10,0)-MAX(AW739-AV739,0)/Inputs!$B$10)*DCF!E$6</f>
        <v>1566.4566900831821</v>
      </c>
      <c r="CE739" s="15">
        <f ca="1">(AX739*DCF!F$10-DCF!F$5*MAX(AX739*DCF!F$10,0)-MAX(AX739-AW739,0)/Inputs!$B$10)*DCF!F$6</f>
        <v>1547.0645217296565</v>
      </c>
      <c r="CF739" s="15">
        <f ca="1">(AY739*DCF!G$10-DCF!G$5*MAX(AY739*DCF!G$10,0)-MAX(AY739-AX739,0)/Inputs!$B$10)*DCF!G$6</f>
        <v>1639.8091885305932</v>
      </c>
      <c r="CG739" s="15">
        <f ca="1">(AZ739*DCF!H$10-DCF!H$5*MAX(AZ739*DCF!H$10,0)-MAX(AZ739-AY739,0)/Inputs!$B$10)*DCF!H$6</f>
        <v>1743.332788372109</v>
      </c>
      <c r="CH739" s="15">
        <f ca="1">(BA739*DCF!I$10-DCF!I$5*MAX(BA739*DCF!I$10,0)-MAX(BA739-AZ739,0)/Inputs!$B$10)*DCF!I$6</f>
        <v>1970.0813328599961</v>
      </c>
      <c r="CI739" s="15">
        <f ca="1">(BB739*DCF!J$10-DCF!J$5*MAX(BB739*DCF!J$10,0)-MAX(BB739-BA739,0)/Inputs!$B$10)*DCF!J$6</f>
        <v>2269.2025040995482</v>
      </c>
      <c r="CJ739" s="15">
        <f ca="1">(BC739*DCF!K$10-DCF!K$5*MAX(BC739*DCF!K$10,0)-MAX(BC739-BB739,0)/Inputs!$B$10)*DCF!K$6</f>
        <v>2495.0075456035997</v>
      </c>
      <c r="CK739" s="15">
        <f ca="1">(BD739*DCF!L$10-DCF!L$5*MAX(BD739*DCF!L$10,0)-MAX(BD739-BC739,0)/Inputs!$B$10)*DCF!L$6</f>
        <v>3222.3439158974998</v>
      </c>
      <c r="CL739" s="15">
        <f ca="1">(BE739*DCF!M$10-DCF!M$5*MAX(BE739*DCF!M$10,0)-MAX(BE739-BD739,0)/Inputs!$B$10)*DCF!M$6</f>
        <v>3579.1226782874583</v>
      </c>
      <c r="CM739" s="15">
        <f ca="1">(BF739*DCF!C$28-DCF!C$5*MAX(BF739*DCF!C$28,0)-MAX(BF739-Inputs!$B$13,0)/Inputs!$B$17)*DCF!C$6</f>
        <v>3525.771284155082</v>
      </c>
      <c r="CN739" s="15">
        <f ca="1">(BG739*DCF!D$28-DCF!D$5*MAX(BG739*DCF!D$28,0)-MAX(BG739-BF739,0)/Inputs!$B$17)*DCF!D$6</f>
        <v>3742.1209555770374</v>
      </c>
      <c r="CO739" s="15">
        <f ca="1">(BH739*DCF!E$28-DCF!E$5*MAX(BH739*DCF!E$28,0)-MAX(BH739-BG739,0)/Inputs!$B$17)*DCF!E$6</f>
        <v>4790.276300596297</v>
      </c>
      <c r="CP739" s="15">
        <f ca="1">(BI739*DCF!F$28-DCF!F$5*MAX(BI739*DCF!F$28,0)-MAX(BI739-BH739,0)/Inputs!$B$17)*DCF!F$6</f>
        <v>6961.9688131164266</v>
      </c>
      <c r="CQ739" s="15">
        <f ca="1">(BJ739*DCF!G$28-DCF!G$5*MAX(BJ739*DCF!G$28,0)-MAX(BJ739-BI739,0)/Inputs!$B$17)*DCF!G$6</f>
        <v>8373.9399010610523</v>
      </c>
      <c r="CR739" s="15">
        <f ca="1">(BK739*DCF!H$28-DCF!H$5*MAX(BK739*DCF!H$28,0)-MAX(BK739-BJ739,0)/Inputs!$B$17)*DCF!H$6</f>
        <v>7853.7621167230291</v>
      </c>
      <c r="CS739" s="15">
        <f ca="1">(BL739*DCF!I$28-DCF!I$5*MAX(BL739*DCF!I$28,0)-MAX(BL739-BK739,0)/Inputs!$B$17)*DCF!I$6</f>
        <v>8084.9535311847221</v>
      </c>
      <c r="CT739" s="15">
        <f ca="1">(BM739*DCF!J$28-DCF!J$5*MAX(BM739*DCF!J$28,0)-MAX(BM739-BL739,0)/Inputs!$B$17)*DCF!J$6</f>
        <v>8984.496606504601</v>
      </c>
      <c r="CU739" s="15">
        <f ca="1">(BN739*DCF!K$28-DCF!K$5*MAX(BN739*DCF!K$28,0)-MAX(BN739-BM739,0)/Inputs!$B$17)*DCF!K$6</f>
        <v>10324.395956537026</v>
      </c>
      <c r="CV739" s="15">
        <f ca="1">(BO739*DCF!L$28-DCF!L$5*MAX(BO739*DCF!L$28,0)-MAX(BO739-BN739,0)/Inputs!$B$17)*DCF!L$6</f>
        <v>12551.434701585405</v>
      </c>
      <c r="CW739" s="15">
        <f ca="1">(BP739*DCF!M$28-DCF!M$5*MAX(BP739*DCF!M$28,0)-MAX(BP739-BO739,0)/Inputs!$B$17)*DCF!M$6</f>
        <v>14272.690555813657</v>
      </c>
      <c r="CX739" s="15">
        <f ca="1">(BQ739*DCF!C$46-DCF!C$5*MAX(BQ739*DCF!C$46,0)-MAX(BQ739-Inputs!$B$20,0)/Inputs!$B$24)*DCF!C$6</f>
        <v>-2805.1403930313118</v>
      </c>
      <c r="CY739" s="15">
        <f ca="1">(BR739*DCF!D$46-DCF!D$5*MAX(BR739*DCF!D$46,0)-MAX(BR739-BQ739,0)/Inputs!$B$24)*DCF!D$6</f>
        <v>-1251.2149916636813</v>
      </c>
      <c r="CZ739" s="15">
        <f ca="1">(BS739*DCF!E$46-DCF!E$5*MAX(BS739*DCF!E$46,0)-MAX(BS739-BR739,0)/Inputs!$B$24)*DCF!E$6</f>
        <v>-735.31907238201165</v>
      </c>
      <c r="DA739" s="15">
        <f ca="1">(BT739*DCF!F$46-DCF!F$5*MAX(BT739*DCF!F$46,0)-MAX(BT739-BS739,0)/Inputs!$B$24)*DCF!F$6</f>
        <v>-1897.7027262912545</v>
      </c>
      <c r="DB739" s="15">
        <f ca="1">(BU739*DCF!G$46-DCF!G$5*MAX(BU739*DCF!G$46,0)-MAX(BU739-BT739,0)/Inputs!$B$24)*DCF!G$6</f>
        <v>-539.52892554582036</v>
      </c>
      <c r="DC739" s="15">
        <f ca="1">(BV739*DCF!H$46-DCF!H$5*MAX(BV739*DCF!H$46,0)-MAX(BV739-BU739,0)/Inputs!$B$24)*DCF!H$6</f>
        <v>-1300.7022060952704</v>
      </c>
      <c r="DD739" s="15">
        <f ca="1">(BW739*DCF!I$46-DCF!I$5*MAX(BW739*DCF!I$46,0)-MAX(BW739-BV739,0)/Inputs!$B$24)*DCF!I$6</f>
        <v>-788.62108268367194</v>
      </c>
      <c r="DE739" s="15">
        <f ca="1">(BX739*DCF!J$46-DCF!J$5*MAX(BX739*DCF!J$46,0)-MAX(BX739-BW739,0)/Inputs!$B$24)*DCF!J$6</f>
        <v>343.65280801155666</v>
      </c>
      <c r="DF739" s="15">
        <f ca="1">(BY739*DCF!K$46-DCF!K$5*MAX(BY739*DCF!K$46,0)-MAX(BY739-BX739,0)/Inputs!$B$24)*DCF!K$6</f>
        <v>-731.45354770298934</v>
      </c>
      <c r="DG739" s="15">
        <f ca="1">(BZ739*DCF!L$46-DCF!L$5*MAX(BZ739*DCF!L$46,0)-MAX(BZ739-BY739,0)/Inputs!$B$24)*DCF!L$6</f>
        <v>-837.9742027586841</v>
      </c>
      <c r="DH739" s="15">
        <f ca="1">(CA739*DCF!M$46-DCF!M$5*MAX(CA739*DCF!M$46,0)-MAX(CA739-BZ739,0)/Inputs!$B$24)*DCF!M$6</f>
        <v>2586.6247546412733</v>
      </c>
      <c r="DI739" s="15">
        <f ca="1">SUM(CB739:CL739)+BE739*DCF!M$10*(1+Inputs!$B$30)*(1-Inputs!$B$33)*(1-Inputs!$B$30/Inputs!$B$31)/(Inputs!$B$29-Inputs!$B$30)*DCF!M$6</f>
        <v>107711.06827028858</v>
      </c>
      <c r="DJ739" s="15">
        <f ca="1">SUM(CM739:CW739)+BP739*DCF!M$28*(1+Inputs!$B$30)*(1-Inputs!$B$33)*(1-Inputs!$B$30/Inputs!$B$31)/(Inputs!$B$29-Inputs!$B$30)*DCF!M$6</f>
        <v>396221.10632688605</v>
      </c>
      <c r="DK739" s="15">
        <f ca="1">SUM(CX739:DH739)+CA739*DCF!M$46*(1+Inputs!$B$30)*(1-Inputs!$B$33)*(1-Inputs!$B$30/Inputs!$B$31)/(Inputs!$B$29-Inputs!$B$30)*DCF!M$6</f>
        <v>83648.670937114206</v>
      </c>
      <c r="DM739" s="15">
        <f ca="1">DI739+DJ739+DK739+Inputs!$B$34+Inputs!$B$36-Inputs!$B$35</f>
        <v>664431.84553428879</v>
      </c>
    </row>
    <row r="740" spans="1:117" x14ac:dyDescent="0.75">
      <c r="A740" s="11">
        <v>727</v>
      </c>
      <c r="C740" s="24">
        <f t="shared" ca="1" si="432"/>
        <v>0.92595343950056364</v>
      </c>
      <c r="D740" s="24">
        <f t="shared" ca="1" si="432"/>
        <v>-0.39369909867627317</v>
      </c>
      <c r="E740" s="24">
        <f t="shared" ca="1" si="432"/>
        <v>1.1028670160745646</v>
      </c>
      <c r="F740" s="24">
        <f t="shared" ca="1" si="432"/>
        <v>-0.38187860325829887</v>
      </c>
      <c r="G740" s="24">
        <f t="shared" ca="1" si="432"/>
        <v>2.3034818565834416</v>
      </c>
      <c r="H740" s="24">
        <f t="shared" ca="1" si="432"/>
        <v>-0.36100484507583896</v>
      </c>
      <c r="I740" s="24">
        <f t="shared" ca="1" si="432"/>
        <v>2.1920769067542971</v>
      </c>
      <c r="J740" s="24">
        <f t="shared" ca="1" si="432"/>
        <v>-0.88172704764774557</v>
      </c>
      <c r="K740" s="24">
        <f t="shared" ca="1" si="432"/>
        <v>-0.50213526132169062</v>
      </c>
      <c r="L740" s="24">
        <f t="shared" ca="1" si="432"/>
        <v>1.0365628180656143</v>
      </c>
      <c r="M740" s="24">
        <f t="shared" ca="1" si="432"/>
        <v>-0.76693852630442283</v>
      </c>
      <c r="N740" s="24">
        <f ca="1">SQRT(Inputs!$B$38)*C740+SQRT(1-Inputs!$B$38)*_xlfn.NORM.S.INV(RAND())</f>
        <v>1.1616039877235127</v>
      </c>
      <c r="O740" s="24">
        <f ca="1">SQRT(Inputs!$B$38)*D740+SQRT(1-Inputs!$B$38)*_xlfn.NORM.S.INV(RAND())</f>
        <v>0.13271393927435474</v>
      </c>
      <c r="P740" s="24">
        <f ca="1">SQRT(Inputs!$B$38)*E740+SQRT(1-Inputs!$B$38)*_xlfn.NORM.S.INV(RAND())</f>
        <v>2.08410507298293</v>
      </c>
      <c r="Q740" s="24">
        <f ca="1">SQRT(Inputs!$B$38)*F740+SQRT(1-Inputs!$B$38)*_xlfn.NORM.S.INV(RAND())</f>
        <v>0.57562189630815808</v>
      </c>
      <c r="R740" s="24">
        <f ca="1">SQRT(Inputs!$B$38)*G740+SQRT(1-Inputs!$B$38)*_xlfn.NORM.S.INV(RAND())</f>
        <v>1.1412433238559179</v>
      </c>
      <c r="S740" s="24">
        <f ca="1">SQRT(Inputs!$B$38)*H740+SQRT(1-Inputs!$B$38)*_xlfn.NORM.S.INV(RAND())</f>
        <v>-0.34188676295572207</v>
      </c>
      <c r="T740" s="24">
        <f ca="1">SQRT(Inputs!$B$38)*I740+SQRT(1-Inputs!$B$38)*_xlfn.NORM.S.INV(RAND())</f>
        <v>1.6170143690273027</v>
      </c>
      <c r="U740" s="24">
        <f ca="1">SQRT(Inputs!$B$38)*J740+SQRT(1-Inputs!$B$38)*_xlfn.NORM.S.INV(RAND())</f>
        <v>-0.96104567629364146</v>
      </c>
      <c r="V740" s="24">
        <f ca="1">SQRT(Inputs!$B$38)*K740+SQRT(1-Inputs!$B$38)*_xlfn.NORM.S.INV(RAND())</f>
        <v>0.42433360476947063</v>
      </c>
      <c r="W740" s="24">
        <f ca="1">SQRT(Inputs!$B$38)*L740+SQRT(1-Inputs!$B$38)*_xlfn.NORM.S.INV(RAND())</f>
        <v>0.67675001867192885</v>
      </c>
      <c r="X740" s="24">
        <f ca="1">SQRT(Inputs!$B$38)*M740+SQRT(1-Inputs!$B$38)*_xlfn.NORM.S.INV(RAND())</f>
        <v>0.11040117126117488</v>
      </c>
      <c r="Y740" s="24">
        <f ca="1">SQRT(Inputs!$B$38)*C740+SQRT(1-Inputs!$B$38)*_xlfn.NORM.S.INV(RAND())</f>
        <v>-0.35582091634138768</v>
      </c>
      <c r="Z740" s="24">
        <f ca="1">SQRT(Inputs!$B$38)*D740+SQRT(1-Inputs!$B$38)*_xlfn.NORM.S.INV(RAND())</f>
        <v>0.37413087201343498</v>
      </c>
      <c r="AA740" s="24">
        <f ca="1">SQRT(Inputs!$B$38)*E740+SQRT(1-Inputs!$B$38)*_xlfn.NORM.S.INV(RAND())</f>
        <v>0.75092441751657424</v>
      </c>
      <c r="AB740" s="24">
        <f ca="1">SQRT(Inputs!$B$38)*F740+SQRT(1-Inputs!$B$38)*_xlfn.NORM.S.INV(RAND())</f>
        <v>-0.53167105536322457</v>
      </c>
      <c r="AC740" s="24">
        <f ca="1">SQRT(Inputs!$B$38)*G740+SQRT(1-Inputs!$B$38)*_xlfn.NORM.S.INV(RAND())</f>
        <v>2.7095931271985521</v>
      </c>
      <c r="AD740" s="24">
        <f ca="1">SQRT(Inputs!$B$38)*H740+SQRT(1-Inputs!$B$38)*_xlfn.NORM.S.INV(RAND())</f>
        <v>-0.255618735533374</v>
      </c>
      <c r="AE740" s="24">
        <f ca="1">SQRT(Inputs!$B$38)*I740+SQRT(1-Inputs!$B$38)*_xlfn.NORM.S.INV(RAND())</f>
        <v>2.3041411340119771</v>
      </c>
      <c r="AF740" s="24">
        <f ca="1">SQRT(Inputs!$B$38)*J740+SQRT(1-Inputs!$B$38)*_xlfn.NORM.S.INV(RAND())</f>
        <v>-0.92313986703864537</v>
      </c>
      <c r="AG740" s="24">
        <f ca="1">SQRT(Inputs!$B$38)*K740+SQRT(1-Inputs!$B$38)*_xlfn.NORM.S.INV(RAND())</f>
        <v>0.6116860284008061</v>
      </c>
      <c r="AH740" s="24">
        <f ca="1">SQRT(Inputs!$B$38)*L740+SQRT(1-Inputs!$B$38)*_xlfn.NORM.S.INV(RAND())</f>
        <v>1.4708197604931645</v>
      </c>
      <c r="AI740" s="24">
        <f ca="1">SQRT(Inputs!$B$38)*M740+SQRT(1-Inputs!$B$38)*_xlfn.NORM.S.INV(RAND())</f>
        <v>0.40726914730655406</v>
      </c>
      <c r="AJ740" s="24">
        <f ca="1">SQRT(Inputs!$B$38)*C740+SQRT(1-Inputs!$B$38)*_xlfn.NORM.S.INV(RAND())</f>
        <v>0.31360162393323454</v>
      </c>
      <c r="AK740" s="24">
        <f ca="1">SQRT(Inputs!$B$38)*D740+SQRT(1-Inputs!$B$38)*_xlfn.NORM.S.INV(RAND())</f>
        <v>-0.38675365332373524</v>
      </c>
      <c r="AL740" s="24">
        <f ca="1">SQRT(Inputs!$B$38)*E740+SQRT(1-Inputs!$B$38)*_xlfn.NORM.S.INV(RAND())</f>
        <v>1.9569600900505115</v>
      </c>
      <c r="AM740" s="24">
        <f ca="1">SQRT(Inputs!$B$38)*F740+SQRT(1-Inputs!$B$38)*_xlfn.NORM.S.INV(RAND())</f>
        <v>0.52011502743202376</v>
      </c>
      <c r="AN740" s="24">
        <f ca="1">SQRT(Inputs!$B$38)*G740+SQRT(1-Inputs!$B$38)*_xlfn.NORM.S.INV(RAND())</f>
        <v>1.9129853639062009</v>
      </c>
      <c r="AO740" s="24">
        <f ca="1">SQRT(Inputs!$B$38)*H740+SQRT(1-Inputs!$B$38)*_xlfn.NORM.S.INV(RAND())</f>
        <v>-1.2268594830764468</v>
      </c>
      <c r="AP740" s="24">
        <f ca="1">SQRT(Inputs!$B$38)*I740+SQRT(1-Inputs!$B$38)*_xlfn.NORM.S.INV(RAND())</f>
        <v>1.5085334973376296</v>
      </c>
      <c r="AQ740" s="24">
        <f ca="1">SQRT(Inputs!$B$38)*J740+SQRT(1-Inputs!$B$38)*_xlfn.NORM.S.INV(RAND())</f>
        <v>-0.27004540239584318</v>
      </c>
      <c r="AR740" s="24">
        <f ca="1">SQRT(Inputs!$B$38)*K740+SQRT(1-Inputs!$B$38)*_xlfn.NORM.S.INV(RAND())</f>
        <v>1.5263028001500816</v>
      </c>
      <c r="AS740" s="24">
        <f ca="1">SQRT(Inputs!$B$38)*L740+SQRT(1-Inputs!$B$38)*_xlfn.NORM.S.INV(RAND())</f>
        <v>-3.3733396127138549E-2</v>
      </c>
      <c r="AT740" s="24">
        <f ca="1">SQRT(Inputs!$B$38)*M740+SQRT(1-Inputs!$B$38)*_xlfn.NORM.S.INV(RAND())</f>
        <v>-1.2992065804307376</v>
      </c>
      <c r="AU740" s="15">
        <f ca="1">Inputs!$B$6*EXP($B$8-0.5*C$5^2+C$5*N740)</f>
        <v>5988.7909498552062</v>
      </c>
      <c r="AV740" s="15">
        <f t="shared" ca="1" si="401"/>
        <v>7433.4168517430608</v>
      </c>
      <c r="AW740" s="15">
        <f t="shared" ca="1" si="402"/>
        <v>12005.774779288102</v>
      </c>
      <c r="AX740" s="15">
        <f t="shared" ca="1" si="403"/>
        <v>15750.779390316275</v>
      </c>
      <c r="AY740" s="15">
        <f t="shared" ca="1" si="404"/>
        <v>21993.472082337248</v>
      </c>
      <c r="AZ740" s="15">
        <f t="shared" ca="1" si="405"/>
        <v>25904.747600635157</v>
      </c>
      <c r="BA740" s="15">
        <f t="shared" ca="1" si="406"/>
        <v>37546.409366903659</v>
      </c>
      <c r="BB740" s="15">
        <f t="shared" ca="1" si="407"/>
        <v>41748.520901039541</v>
      </c>
      <c r="BC740" s="15">
        <f t="shared" ca="1" si="408"/>
        <v>53269.182591949757</v>
      </c>
      <c r="BD740" s="15">
        <f t="shared" ca="1" si="409"/>
        <v>69524.180980366247</v>
      </c>
      <c r="BE740" s="15">
        <f t="shared" ca="1" si="410"/>
        <v>86053.936517977447</v>
      </c>
      <c r="BF740" s="15">
        <f ca="1">Inputs!$B$13*EXP($B$9-0.5*C$6^2+C$6*Y740)</f>
        <v>12888.987664081878</v>
      </c>
      <c r="BG740" s="15">
        <f t="shared" ca="1" si="411"/>
        <v>16805.303447074792</v>
      </c>
      <c r="BH740" s="15">
        <f t="shared" ca="1" si="412"/>
        <v>23256.37342934126</v>
      </c>
      <c r="BI740" s="15">
        <f t="shared" ca="1" si="413"/>
        <v>26232.307442399575</v>
      </c>
      <c r="BJ740" s="15">
        <f t="shared" ca="1" si="414"/>
        <v>47525.728135584213</v>
      </c>
      <c r="BK740" s="15">
        <f t="shared" ca="1" si="415"/>
        <v>56333.850218814776</v>
      </c>
      <c r="BL740" s="15">
        <f t="shared" ca="1" si="416"/>
        <v>93278.411751331572</v>
      </c>
      <c r="BM740" s="15">
        <f t="shared" ca="1" si="417"/>
        <v>102236.18622363902</v>
      </c>
      <c r="BN740" s="15">
        <f t="shared" ca="1" si="418"/>
        <v>135300.73496747739</v>
      </c>
      <c r="BO740" s="15">
        <f t="shared" ca="1" si="419"/>
        <v>197513.15231676141</v>
      </c>
      <c r="BP740" s="15">
        <f t="shared" ca="1" si="420"/>
        <v>254581.73225364895</v>
      </c>
      <c r="BQ740" s="15">
        <f ca="1">Inputs!$B$20*EXP($B$10-0.5*C$7^2+C$7*AJ740)</f>
        <v>4794.1790002986336</v>
      </c>
      <c r="BR740" s="15">
        <f t="shared" ca="1" si="421"/>
        <v>5753.2146179031088</v>
      </c>
      <c r="BS740" s="15">
        <f t="shared" ca="1" si="422"/>
        <v>13820.744501386464</v>
      </c>
      <c r="BT740" s="15">
        <f t="shared" ca="1" si="423"/>
        <v>21841.560001666643</v>
      </c>
      <c r="BU740" s="15">
        <f t="shared" ca="1" si="424"/>
        <v>48088.098879815094</v>
      </c>
      <c r="BV740" s="15">
        <f t="shared" ca="1" si="425"/>
        <v>50747.146366813824</v>
      </c>
      <c r="BW740" s="15">
        <f t="shared" ca="1" si="426"/>
        <v>97450.806953247287</v>
      </c>
      <c r="BX740" s="15">
        <f t="shared" ca="1" si="427"/>
        <v>129117.86917658587</v>
      </c>
      <c r="BY740" s="15">
        <f t="shared" ca="1" si="428"/>
        <v>242269.95876215133</v>
      </c>
      <c r="BZ740" s="15">
        <f t="shared" ca="1" si="429"/>
        <v>337837.12847790745</v>
      </c>
      <c r="CA740" s="15">
        <f t="shared" ca="1" si="430"/>
        <v>376724.87286512071</v>
      </c>
      <c r="CB740" s="15">
        <f ca="1">(AU740*DCF!C$10-DCF!C$5*MAX(AU740*DCF!C$10,0)-MAX(AU740-Inputs!$B$6,0)/Inputs!$B$10)*DCF!C$6</f>
        <v>1035.7548082108256</v>
      </c>
      <c r="CC740" s="15">
        <f ca="1">(AV740*DCF!D$10-DCF!D$5*MAX(AV740*DCF!D$10,0)-MAX(AV740-AU740,0)/Inputs!$B$10)*DCF!D$6</f>
        <v>1459.6107802366357</v>
      </c>
      <c r="CD740" s="15">
        <f ca="1">(AW740*DCF!E$10-DCF!E$5*MAX(AW740*DCF!E$10,0)-MAX(AW740-AV740,0)/Inputs!$B$10)*DCF!E$6</f>
        <v>1742.0579263934746</v>
      </c>
      <c r="CE740" s="15">
        <f ca="1">(AX740*DCF!F$10-DCF!F$5*MAX(AX740*DCF!F$10,0)-MAX(AX740-AW740,0)/Inputs!$B$10)*DCF!F$6</f>
        <v>2659.1274291518439</v>
      </c>
      <c r="CF740" s="15">
        <f ca="1">(AY740*DCF!G$10-DCF!G$5*MAX(AY740*DCF!G$10,0)-MAX(AY740-AX740,0)/Inputs!$B$10)*DCF!G$6</f>
        <v>3331.5782377099149</v>
      </c>
      <c r="CG740" s="15">
        <f ca="1">(AZ740*DCF!H$10-DCF!H$5*MAX(AZ740*DCF!H$10,0)-MAX(AZ740-AY740,0)/Inputs!$B$10)*DCF!H$6</f>
        <v>4334.908240511877</v>
      </c>
      <c r="CH740" s="15">
        <f ca="1">(BA740*DCF!I$10-DCF!I$5*MAX(BA740*DCF!I$10,0)-MAX(BA740-AZ740,0)/Inputs!$B$10)*DCF!I$6</f>
        <v>4948.7188775229224</v>
      </c>
      <c r="CI740" s="15">
        <f ca="1">(BB740*DCF!J$10-DCF!J$5*MAX(BB740*DCF!J$10,0)-MAX(BB740-BA740,0)/Inputs!$B$10)*DCF!J$6</f>
        <v>6527.3822989697555</v>
      </c>
      <c r="CJ740" s="15">
        <f ca="1">(BC740*DCF!K$10-DCF!K$5*MAX(BC740*DCF!K$10,0)-MAX(BC740-BB740,0)/Inputs!$B$10)*DCF!K$6</f>
        <v>6962.7656292760439</v>
      </c>
      <c r="CK740" s="15">
        <f ca="1">(BD740*DCF!L$10-DCF!L$5*MAX(BD740*DCF!L$10,0)-MAX(BD740-BC740,0)/Inputs!$B$10)*DCF!L$6</f>
        <v>8383.5340784008204</v>
      </c>
      <c r="CL740" s="15">
        <f ca="1">(BE740*DCF!M$10-DCF!M$5*MAX(BE740*DCF!M$10,0)-MAX(BE740-BD740,0)/Inputs!$B$10)*DCF!M$6</f>
        <v>10168.667550435888</v>
      </c>
      <c r="CM740" s="15">
        <f ca="1">(BF740*DCF!C$28-DCF!C$5*MAX(BF740*DCF!C$28,0)-MAX(BF740-Inputs!$B$13,0)/Inputs!$B$17)*DCF!C$6</f>
        <v>3586.7551392987325</v>
      </c>
      <c r="CN740" s="15">
        <f ca="1">(BG740*DCF!D$28-DCF!D$5*MAX(BG740*DCF!D$28,0)-MAX(BG740-BF740,0)/Inputs!$B$17)*DCF!D$6</f>
        <v>4114.0197413802753</v>
      </c>
      <c r="CO740" s="15">
        <f ca="1">(BH740*DCF!E$28-DCF!E$5*MAX(BH740*DCF!E$28,0)-MAX(BH740-BG740,0)/Inputs!$B$17)*DCF!E$6</f>
        <v>5315.2019725566661</v>
      </c>
      <c r="CP740" s="15">
        <f ca="1">(BI740*DCF!F$28-DCF!F$5*MAX(BI740*DCF!F$28,0)-MAX(BI740-BH740,0)/Inputs!$B$17)*DCF!F$6</f>
        <v>6579.5646637060909</v>
      </c>
      <c r="CQ740" s="15">
        <f ca="1">(BJ740*DCF!G$28-DCF!G$5*MAX(BJ740*DCF!G$28,0)-MAX(BJ740-BI740,0)/Inputs!$B$17)*DCF!G$6</f>
        <v>8749.5677341557184</v>
      </c>
      <c r="CR740" s="15">
        <f ca="1">(BK740*DCF!H$28-DCF!H$5*MAX(BK740*DCF!H$28,0)-MAX(BK740-BJ740,0)/Inputs!$B$17)*DCF!H$6</f>
        <v>12563.447690617792</v>
      </c>
      <c r="CS740" s="15">
        <f ca="1">(BL740*DCF!I$28-DCF!I$5*MAX(BL740*DCF!I$28,0)-MAX(BL740-BK740,0)/Inputs!$B$17)*DCF!I$6</f>
        <v>16632.024621242173</v>
      </c>
      <c r="CT740" s="15">
        <f ca="1">(BM740*DCF!J$28-DCF!J$5*MAX(BM740*DCF!J$28,0)-MAX(BM740-BL740,0)/Inputs!$B$17)*DCF!J$6</f>
        <v>21619.429089837966</v>
      </c>
      <c r="CU740" s="15">
        <f ca="1">(BN740*DCF!K$28-DCF!K$5*MAX(BN740*DCF!K$28,0)-MAX(BN740-BM740,0)/Inputs!$B$17)*DCF!K$6</f>
        <v>24523.279834243851</v>
      </c>
      <c r="CV740" s="15">
        <f ca="1">(BO740*DCF!L$28-DCF!L$5*MAX(BO740*DCF!L$28,0)-MAX(BO740-BN740,0)/Inputs!$B$17)*DCF!L$6</f>
        <v>32368.580901910726</v>
      </c>
      <c r="CW740" s="15">
        <f ca="1">(BP740*DCF!M$28-DCF!M$5*MAX(BP740*DCF!M$28,0)-MAX(BP740-BO740,0)/Inputs!$B$17)*DCF!M$6</f>
        <v>41934.430067087742</v>
      </c>
      <c r="CX740" s="15">
        <f ca="1">(BQ740*DCF!C$46-DCF!C$5*MAX(BQ740*DCF!C$46,0)-MAX(BQ740-Inputs!$B$20,0)/Inputs!$B$24)*DCF!C$6</f>
        <v>-1843.0801387750348</v>
      </c>
      <c r="CY740" s="15">
        <f ca="1">(BR740*DCF!D$46-DCF!D$5*MAX(BR740*DCF!D$46,0)-MAX(BR740-BQ740,0)/Inputs!$B$24)*DCF!D$6</f>
        <v>-1391.1521058902522</v>
      </c>
      <c r="CZ740" s="15">
        <f ca="1">(BS740*DCF!E$46-DCF!E$5*MAX(BS740*DCF!E$46,0)-MAX(BS740-BR740,0)/Inputs!$B$24)*DCF!E$6</f>
        <v>-4814.3252854948378</v>
      </c>
      <c r="DA740" s="15">
        <f ca="1">(BT740*DCF!F$46-DCF!F$5*MAX(BT740*DCF!F$46,0)-MAX(BT740-BS740,0)/Inputs!$B$24)*DCF!F$6</f>
        <v>-4511.2729731698691</v>
      </c>
      <c r="DB740" s="15">
        <f ca="1">(BU740*DCF!G$46-DCF!G$5*MAX(BU740*DCF!G$46,0)-MAX(BU740-BT740,0)/Inputs!$B$24)*DCF!G$6</f>
        <v>-10446.405746154205</v>
      </c>
      <c r="DC740" s="15">
        <f ca="1">(BV740*DCF!H$46-DCF!H$5*MAX(BV740*DCF!H$46,0)-MAX(BV740-BU740,0)/Inputs!$B$24)*DCF!H$6</f>
        <v>-826.28271433059456</v>
      </c>
      <c r="DD740" s="15">
        <f ca="1">(BW740*DCF!I$46-DCF!I$5*MAX(BW740*DCF!I$46,0)-MAX(BW740-BV740,0)/Inputs!$B$24)*DCF!I$6</f>
        <v>-11156.15004203534</v>
      </c>
      <c r="DE740" s="15">
        <f ca="1">(BX740*DCF!J$46-DCF!J$5*MAX(BX740*DCF!J$46,0)-MAX(BX740-BW740,0)/Inputs!$B$24)*DCF!J$6</f>
        <v>-2981.4500816587006</v>
      </c>
      <c r="DF740" s="15">
        <f ca="1">(BY740*DCF!K$46-DCF!K$5*MAX(BY740*DCF!K$46,0)-MAX(BY740-BX740,0)/Inputs!$B$24)*DCF!K$6</f>
        <v>-13879.979933605309</v>
      </c>
      <c r="DG740" s="15">
        <f ca="1">(BZ740*DCF!L$46-DCF!L$5*MAX(BZ740*DCF!L$46,0)-MAX(BZ740-BY740,0)/Inputs!$B$24)*DCF!L$6</f>
        <v>1725.9514469749706</v>
      </c>
      <c r="DH740" s="15">
        <f ca="1">(CA740*DCF!M$46-DCF!M$5*MAX(CA740*DCF!M$46,0)-MAX(CA740-BZ740,0)/Inputs!$B$24)*DCF!M$6</f>
        <v>21404.027174715891</v>
      </c>
      <c r="DI740" s="15">
        <f ca="1">SUM(CB740:CL740)+BE740*DCF!M$10*(1+Inputs!$B$30)*(1-Inputs!$B$33)*(1-Inputs!$B$30/Inputs!$B$31)/(Inputs!$B$29-Inputs!$B$30)*DCF!M$6</f>
        <v>291043.349131856</v>
      </c>
      <c r="DJ740" s="15">
        <f ca="1">SUM(CM740:CW740)+BP740*DCF!M$28*(1+Inputs!$B$30)*(1-Inputs!$B$33)*(1-Inputs!$B$30/Inputs!$B$31)/(Inputs!$B$29-Inputs!$B$30)*DCF!M$6</f>
        <v>1122658.7379317686</v>
      </c>
      <c r="DK740" s="15">
        <f ca="1">SUM(CX740:DH740)+CA740*DCF!M$46*(1+Inputs!$B$30)*(1-Inputs!$B$33)*(1-Inputs!$B$30/Inputs!$B$31)/(Inputs!$B$29-Inputs!$B$30)*DCF!M$6</f>
        <v>553741.15896410344</v>
      </c>
      <c r="DM740" s="15">
        <f ca="1">DI740+DJ740+DK740+Inputs!$B$34+Inputs!$B$36-Inputs!$B$35</f>
        <v>2044294.2460277281</v>
      </c>
    </row>
    <row r="741" spans="1:117" x14ac:dyDescent="0.75">
      <c r="A741" s="11">
        <v>728</v>
      </c>
      <c r="C741" s="24">
        <f t="shared" ca="1" si="432"/>
        <v>1.0274661125656139</v>
      </c>
      <c r="D741" s="24">
        <f t="shared" ca="1" si="432"/>
        <v>1.0195750760581785</v>
      </c>
      <c r="E741" s="24">
        <f t="shared" ca="1" si="432"/>
        <v>4.1902086708654585E-2</v>
      </c>
      <c r="F741" s="24">
        <f t="shared" ca="1" si="432"/>
        <v>-0.29372400186966902</v>
      </c>
      <c r="G741" s="24">
        <f t="shared" ca="1" si="432"/>
        <v>-1.4853361492657942</v>
      </c>
      <c r="H741" s="24">
        <f t="shared" ca="1" si="432"/>
        <v>-0.75220783884593501</v>
      </c>
      <c r="I741" s="24">
        <f t="shared" ca="1" si="432"/>
        <v>-1.1743887393476469</v>
      </c>
      <c r="J741" s="24">
        <f t="shared" ca="1" si="432"/>
        <v>-0.17134348459425638</v>
      </c>
      <c r="K741" s="24">
        <f t="shared" ca="1" si="432"/>
        <v>-0.38859505741502354</v>
      </c>
      <c r="L741" s="24">
        <f t="shared" ca="1" si="432"/>
        <v>0.14413347136461785</v>
      </c>
      <c r="M741" s="24">
        <f t="shared" ca="1" si="432"/>
        <v>-4.7414562145507939E-2</v>
      </c>
      <c r="N741" s="24">
        <f ca="1">SQRT(Inputs!$B$38)*C741+SQRT(1-Inputs!$B$38)*_xlfn.NORM.S.INV(RAND())</f>
        <v>1.6919511694809786</v>
      </c>
      <c r="O741" s="24">
        <f ca="1">SQRT(Inputs!$B$38)*D741+SQRT(1-Inputs!$B$38)*_xlfn.NORM.S.INV(RAND())</f>
        <v>0.81999129290525419</v>
      </c>
      <c r="P741" s="24">
        <f ca="1">SQRT(Inputs!$B$38)*E741+SQRT(1-Inputs!$B$38)*_xlfn.NORM.S.INV(RAND())</f>
        <v>6.1308221832752578E-2</v>
      </c>
      <c r="Q741" s="24">
        <f ca="1">SQRT(Inputs!$B$38)*F741+SQRT(1-Inputs!$B$38)*_xlfn.NORM.S.INV(RAND())</f>
        <v>-0.44846149740654062</v>
      </c>
      <c r="R741" s="24">
        <f ca="1">SQRT(Inputs!$B$38)*G741+SQRT(1-Inputs!$B$38)*_xlfn.NORM.S.INV(RAND())</f>
        <v>-1.3615635293541071</v>
      </c>
      <c r="S741" s="24">
        <f ca="1">SQRT(Inputs!$B$38)*H741+SQRT(1-Inputs!$B$38)*_xlfn.NORM.S.INV(RAND())</f>
        <v>-1.3458963361804546</v>
      </c>
      <c r="T741" s="24">
        <f ca="1">SQRT(Inputs!$B$38)*I741+SQRT(1-Inputs!$B$38)*_xlfn.NORM.S.INV(RAND())</f>
        <v>-1.2268289121789615</v>
      </c>
      <c r="U741" s="24">
        <f ca="1">SQRT(Inputs!$B$38)*J741+SQRT(1-Inputs!$B$38)*_xlfn.NORM.S.INV(RAND())</f>
        <v>0.25834804213719631</v>
      </c>
      <c r="V741" s="24">
        <f ca="1">SQRT(Inputs!$B$38)*K741+SQRT(1-Inputs!$B$38)*_xlfn.NORM.S.INV(RAND())</f>
        <v>5.872565813384803E-2</v>
      </c>
      <c r="W741" s="24">
        <f ca="1">SQRT(Inputs!$B$38)*L741+SQRT(1-Inputs!$B$38)*_xlfn.NORM.S.INV(RAND())</f>
        <v>0.17777738351599784</v>
      </c>
      <c r="X741" s="24">
        <f ca="1">SQRT(Inputs!$B$38)*M741+SQRT(1-Inputs!$B$38)*_xlfn.NORM.S.INV(RAND())</f>
        <v>-0.18304801062503992</v>
      </c>
      <c r="Y741" s="24">
        <f ca="1">SQRT(Inputs!$B$38)*C741+SQRT(1-Inputs!$B$38)*_xlfn.NORM.S.INV(RAND())</f>
        <v>-0.19850716476815777</v>
      </c>
      <c r="Z741" s="24">
        <f ca="1">SQRT(Inputs!$B$38)*D741+SQRT(1-Inputs!$B$38)*_xlfn.NORM.S.INV(RAND())</f>
        <v>2.0945033959640691</v>
      </c>
      <c r="AA741" s="24">
        <f ca="1">SQRT(Inputs!$B$38)*E741+SQRT(1-Inputs!$B$38)*_xlfn.NORM.S.INV(RAND())</f>
        <v>0.59852111601415592</v>
      </c>
      <c r="AB741" s="24">
        <f ca="1">SQRT(Inputs!$B$38)*F741+SQRT(1-Inputs!$B$38)*_xlfn.NORM.S.INV(RAND())</f>
        <v>-0.20169424209987807</v>
      </c>
      <c r="AC741" s="24">
        <f ca="1">SQRT(Inputs!$B$38)*G741+SQRT(1-Inputs!$B$38)*_xlfn.NORM.S.INV(RAND())</f>
        <v>0.15394042829545052</v>
      </c>
      <c r="AD741" s="24">
        <f ca="1">SQRT(Inputs!$B$38)*H741+SQRT(1-Inputs!$B$38)*_xlfn.NORM.S.INV(RAND())</f>
        <v>-1.06323064689717</v>
      </c>
      <c r="AE741" s="24">
        <f ca="1">SQRT(Inputs!$B$38)*I741+SQRT(1-Inputs!$B$38)*_xlfn.NORM.S.INV(RAND())</f>
        <v>-7.3198011327593404E-2</v>
      </c>
      <c r="AF741" s="24">
        <f ca="1">SQRT(Inputs!$B$38)*J741+SQRT(1-Inputs!$B$38)*_xlfn.NORM.S.INV(RAND())</f>
        <v>1.2822845759490451</v>
      </c>
      <c r="AG741" s="24">
        <f ca="1">SQRT(Inputs!$B$38)*K741+SQRT(1-Inputs!$B$38)*_xlfn.NORM.S.INV(RAND())</f>
        <v>-0.33662574237985687</v>
      </c>
      <c r="AH741" s="24">
        <f ca="1">SQRT(Inputs!$B$38)*L741+SQRT(1-Inputs!$B$38)*_xlfn.NORM.S.INV(RAND())</f>
        <v>-0.63826626644222839</v>
      </c>
      <c r="AI741" s="24">
        <f ca="1">SQRT(Inputs!$B$38)*M741+SQRT(1-Inputs!$B$38)*_xlfn.NORM.S.INV(RAND())</f>
        <v>-2.1531997569083754</v>
      </c>
      <c r="AJ741" s="24">
        <f ca="1">SQRT(Inputs!$B$38)*C741+SQRT(1-Inputs!$B$38)*_xlfn.NORM.S.INV(RAND())</f>
        <v>-1.5312626607297584</v>
      </c>
      <c r="AK741" s="24">
        <f ca="1">SQRT(Inputs!$B$38)*D741+SQRT(1-Inputs!$B$38)*_xlfn.NORM.S.INV(RAND())</f>
        <v>0.86606442818980334</v>
      </c>
      <c r="AL741" s="24">
        <f ca="1">SQRT(Inputs!$B$38)*E741+SQRT(1-Inputs!$B$38)*_xlfn.NORM.S.INV(RAND())</f>
        <v>-0.6751838172124528</v>
      </c>
      <c r="AM741" s="24">
        <f ca="1">SQRT(Inputs!$B$38)*F741+SQRT(1-Inputs!$B$38)*_xlfn.NORM.S.INV(RAND())</f>
        <v>-0.74867631815506719</v>
      </c>
      <c r="AN741" s="24">
        <f ca="1">SQRT(Inputs!$B$38)*G741+SQRT(1-Inputs!$B$38)*_xlfn.NORM.S.INV(RAND())</f>
        <v>0.57809399110108806</v>
      </c>
      <c r="AO741" s="24">
        <f ca="1">SQRT(Inputs!$B$38)*H741+SQRT(1-Inputs!$B$38)*_xlfn.NORM.S.INV(RAND())</f>
        <v>-0.95872288214499679</v>
      </c>
      <c r="AP741" s="24">
        <f ca="1">SQRT(Inputs!$B$38)*I741+SQRT(1-Inputs!$B$38)*_xlfn.NORM.S.INV(RAND())</f>
        <v>0.11304532350502938</v>
      </c>
      <c r="AQ741" s="24">
        <f ca="1">SQRT(Inputs!$B$38)*J741+SQRT(1-Inputs!$B$38)*_xlfn.NORM.S.INV(RAND())</f>
        <v>-1.1317366915854954</v>
      </c>
      <c r="AR741" s="24">
        <f ca="1">SQRT(Inputs!$B$38)*K741+SQRT(1-Inputs!$B$38)*_xlfn.NORM.S.INV(RAND())</f>
        <v>-6.7075769692336806E-2</v>
      </c>
      <c r="AS741" s="24">
        <f ca="1">SQRT(Inputs!$B$38)*L741+SQRT(1-Inputs!$B$38)*_xlfn.NORM.S.INV(RAND())</f>
        <v>-0.34654656138461271</v>
      </c>
      <c r="AT741" s="24">
        <f ca="1">SQRT(Inputs!$B$38)*M741+SQRT(1-Inputs!$B$38)*_xlfn.NORM.S.INV(RAND())</f>
        <v>1.549354515600039</v>
      </c>
      <c r="AU741" s="15">
        <f ca="1">Inputs!$B$6*EXP($B$8-0.5*C$5^2+C$5*N741)</f>
        <v>6525.6363690726812</v>
      </c>
      <c r="AV741" s="15">
        <f t="shared" ca="1" si="401"/>
        <v>8961.0402691053241</v>
      </c>
      <c r="AW741" s="15">
        <f t="shared" ca="1" si="402"/>
        <v>11017.129280504496</v>
      </c>
      <c r="AX741" s="15">
        <f t="shared" ca="1" si="403"/>
        <v>12717.915235371034</v>
      </c>
      <c r="AY741" s="15">
        <f t="shared" ca="1" si="404"/>
        <v>13257.584683898698</v>
      </c>
      <c r="AZ741" s="15">
        <f t="shared" ca="1" si="405"/>
        <v>13980.862577302838</v>
      </c>
      <c r="BA741" s="15">
        <f t="shared" ca="1" si="406"/>
        <v>15047.399044184203</v>
      </c>
      <c r="BB741" s="15">
        <f t="shared" ca="1" si="407"/>
        <v>18905.673450036549</v>
      </c>
      <c r="BC741" s="15">
        <f t="shared" ca="1" si="408"/>
        <v>23286.270038703358</v>
      </c>
      <c r="BD741" s="15">
        <f t="shared" ca="1" si="409"/>
        <v>29006.208425181954</v>
      </c>
      <c r="BE741" s="15">
        <f t="shared" ca="1" si="410"/>
        <v>34955.719214033757</v>
      </c>
      <c r="BF741" s="15">
        <f ca="1">Inputs!$B$13*EXP($B$9-0.5*C$6^2+C$6*Y741)</f>
        <v>13297.291465077224</v>
      </c>
      <c r="BG741" s="15">
        <f t="shared" ca="1" si="411"/>
        <v>23648.57551045841</v>
      </c>
      <c r="BH741" s="15">
        <f t="shared" ca="1" si="412"/>
        <v>31909.710527622708</v>
      </c>
      <c r="BI741" s="15">
        <f t="shared" ca="1" si="413"/>
        <v>37868.239996271535</v>
      </c>
      <c r="BJ741" s="15">
        <f t="shared" ca="1" si="414"/>
        <v>47465.650184142462</v>
      </c>
      <c r="BK741" s="15">
        <f t="shared" ca="1" si="415"/>
        <v>50404.463498516197</v>
      </c>
      <c r="BL741" s="15">
        <f t="shared" ca="1" si="416"/>
        <v>61331.253517391116</v>
      </c>
      <c r="BM741" s="15">
        <f t="shared" ca="1" si="417"/>
        <v>88407.879162769343</v>
      </c>
      <c r="BN741" s="15">
        <f t="shared" ca="1" si="418"/>
        <v>104431.73592195637</v>
      </c>
      <c r="BO741" s="15">
        <f t="shared" ca="1" si="419"/>
        <v>119304.39505045753</v>
      </c>
      <c r="BP741" s="15">
        <f t="shared" ca="1" si="420"/>
        <v>115054.17104225206</v>
      </c>
      <c r="BQ741" s="15">
        <f ca="1">Inputs!$B$20*EXP($B$10-0.5*C$7^2+C$7*AJ741)</f>
        <v>2491.9388191984103</v>
      </c>
      <c r="BR741" s="15">
        <f t="shared" ca="1" si="421"/>
        <v>4451.7056698903807</v>
      </c>
      <c r="BS741" s="15">
        <f t="shared" ca="1" si="422"/>
        <v>5021.5560602048972</v>
      </c>
      <c r="BT741" s="15">
        <f t="shared" ca="1" si="423"/>
        <v>5689.0249392263195</v>
      </c>
      <c r="BU741" s="15">
        <f t="shared" ca="1" si="424"/>
        <v>9068.034484583075</v>
      </c>
      <c r="BV741" s="15">
        <f t="shared" ca="1" si="425"/>
        <v>10165.371454081596</v>
      </c>
      <c r="BW741" s="15">
        <f t="shared" ca="1" si="426"/>
        <v>14528.689714419821</v>
      </c>
      <c r="BX741" s="15">
        <f t="shared" ca="1" si="427"/>
        <v>16195.87337073902</v>
      </c>
      <c r="BY741" s="15">
        <f t="shared" ca="1" si="428"/>
        <v>22403.802576785838</v>
      </c>
      <c r="BZ741" s="15">
        <f t="shared" ca="1" si="429"/>
        <v>29495.459534874433</v>
      </c>
      <c r="CA741" s="15">
        <f t="shared" ca="1" si="430"/>
        <v>54564.261834176352</v>
      </c>
      <c r="CB741" s="15">
        <f ca="1">(AU741*DCF!C$10-DCF!C$5*MAX(AU741*DCF!C$10,0)-MAX(AU741-Inputs!$B$6,0)/Inputs!$B$10)*DCF!C$6</f>
        <v>1031.9270046840359</v>
      </c>
      <c r="CC741" s="15">
        <f ca="1">(AV741*DCF!D$10-DCF!D$5*MAX(AV741*DCF!D$10,0)-MAX(AV741-AU741,0)/Inputs!$B$10)*DCF!D$6</f>
        <v>1590.3833545644336</v>
      </c>
      <c r="CD741" s="15">
        <f ca="1">(AW741*DCF!E$10-DCF!E$5*MAX(AW741*DCF!E$10,0)-MAX(AW741-AV741,0)/Inputs!$B$10)*DCF!E$6</f>
        <v>2080.5633814687626</v>
      </c>
      <c r="CE741" s="15">
        <f ca="1">(AX741*DCF!F$10-DCF!F$5*MAX(AX741*DCF!F$10,0)-MAX(AX741-AW741,0)/Inputs!$B$10)*DCF!F$6</f>
        <v>2422.4092377747702</v>
      </c>
      <c r="CF741" s="15">
        <f ca="1">(AY741*DCF!G$10-DCF!G$5*MAX(AY741*DCF!G$10,0)-MAX(AY741-AX741,0)/Inputs!$B$10)*DCF!G$6</f>
        <v>2627.8569452771912</v>
      </c>
      <c r="CG741" s="15">
        <f ca="1">(AZ741*DCF!H$10-DCF!H$5*MAX(AZ741*DCF!H$10,0)-MAX(AZ741-AY741,0)/Inputs!$B$10)*DCF!H$6</f>
        <v>2585.9635411589247</v>
      </c>
      <c r="CH741" s="15">
        <f ca="1">(BA741*DCF!I$10-DCF!I$5*MAX(BA741*DCF!I$10,0)-MAX(BA741-AZ741,0)/Inputs!$B$10)*DCF!I$6</f>
        <v>2573.6615259515775</v>
      </c>
      <c r="CI741" s="15">
        <f ca="1">(BB741*DCF!J$10-DCF!J$5*MAX(BB741*DCF!J$10,0)-MAX(BB741-BA741,0)/Inputs!$B$10)*DCF!J$6</f>
        <v>2659.5995243726611</v>
      </c>
      <c r="CJ741" s="15">
        <f ca="1">(BC741*DCF!K$10-DCF!K$5*MAX(BC741*DCF!K$10,0)-MAX(BC741-BB741,0)/Inputs!$B$10)*DCF!K$6</f>
        <v>3135.4986591022425</v>
      </c>
      <c r="CK741" s="15">
        <f ca="1">(BD741*DCF!L$10-DCF!L$5*MAX(BD741*DCF!L$10,0)-MAX(BD741-BC741,0)/Inputs!$B$10)*DCF!L$6</f>
        <v>3635.007164380816</v>
      </c>
      <c r="CL741" s="15">
        <f ca="1">(BE741*DCF!M$10-DCF!M$5*MAX(BE741*DCF!M$10,0)-MAX(BE741-BD741,0)/Inputs!$B$10)*DCF!M$6</f>
        <v>4221.9714663006562</v>
      </c>
      <c r="CM741" s="15">
        <f ca="1">(BF741*DCF!C$28-DCF!C$5*MAX(BF741*DCF!C$28,0)-MAX(BF741-Inputs!$B$13,0)/Inputs!$B$17)*DCF!C$6</f>
        <v>3617.0702918166621</v>
      </c>
      <c r="CN741" s="15">
        <f ca="1">(BG741*DCF!D$28-DCF!D$5*MAX(BG741*DCF!D$28,0)-MAX(BG741-BF741,0)/Inputs!$B$17)*DCF!D$6</f>
        <v>4756.6474247385704</v>
      </c>
      <c r="CO741" s="15">
        <f ca="1">(BH741*DCF!E$28-DCF!E$5*MAX(BH741*DCF!E$28,0)-MAX(BH741-BG741,0)/Inputs!$B$17)*DCF!E$6</f>
        <v>7409.2422207203635</v>
      </c>
      <c r="CP741" s="15">
        <f ca="1">(BI741*DCF!F$28-DCF!F$5*MAX(BI741*DCF!F$28,0)-MAX(BI741-BH741,0)/Inputs!$B$17)*DCF!F$6</f>
        <v>9195.3852053754435</v>
      </c>
      <c r="CQ741" s="15">
        <f ca="1">(BJ741*DCF!G$28-DCF!G$5*MAX(BJ741*DCF!G$28,0)-MAX(BJ741-BI741,0)/Inputs!$B$17)*DCF!G$6</f>
        <v>10701.13347836209</v>
      </c>
      <c r="CR741" s="15">
        <f ca="1">(BK741*DCF!H$28-DCF!H$5*MAX(BK741*DCF!H$28,0)-MAX(BK741-BJ741,0)/Inputs!$B$17)*DCF!H$6</f>
        <v>12008.970806411347</v>
      </c>
      <c r="CS741" s="15">
        <f ca="1">(BL741*DCF!I$28-DCF!I$5*MAX(BL741*DCF!I$28,0)-MAX(BL741-BK741,0)/Inputs!$B$17)*DCF!I$6</f>
        <v>12853.901180839533</v>
      </c>
      <c r="CT741" s="15">
        <f ca="1">(BM741*DCF!J$28-DCF!J$5*MAX(BM741*DCF!J$28,0)-MAX(BM741-BL741,0)/Inputs!$B$17)*DCF!J$6</f>
        <v>16132.156983188554</v>
      </c>
      <c r="CU741" s="15">
        <f ca="1">(BN741*DCF!K$28-DCF!K$5*MAX(BN741*DCF!K$28,0)-MAX(BN741-BM741,0)/Inputs!$B$17)*DCF!K$6</f>
        <v>20091.522603429541</v>
      </c>
      <c r="CV741" s="15">
        <f ca="1">(BO741*DCF!L$28-DCF!L$5*MAX(BO741*DCF!L$28,0)-MAX(BO741-BN741,0)/Inputs!$B$17)*DCF!L$6</f>
        <v>22120.864816398516</v>
      </c>
      <c r="CW741" s="15">
        <f ca="1">(BP741*DCF!M$28-DCF!M$5*MAX(BP741*DCF!M$28,0)-MAX(BP741-BO741,0)/Inputs!$B$17)*DCF!M$6</f>
        <v>21647.508866752338</v>
      </c>
      <c r="CX741" s="15">
        <f ca="1">(BQ741*DCF!C$46-DCF!C$5*MAX(BQ741*DCF!C$46,0)-MAX(BQ741-Inputs!$B$20,0)/Inputs!$B$24)*DCF!C$6</f>
        <v>-575.50550096960978</v>
      </c>
      <c r="CY741" s="15">
        <f ca="1">(BR741*DCF!D$46-DCF!D$5*MAX(BR741*DCF!D$46,0)-MAX(BR741-BQ741,0)/Inputs!$B$24)*DCF!D$6</f>
        <v>-1596.0185903805013</v>
      </c>
      <c r="CZ741" s="15">
        <f ca="1">(BS741*DCF!E$46-DCF!E$5*MAX(BS741*DCF!E$46,0)-MAX(BS741-BR741,0)/Inputs!$B$24)*DCF!E$6</f>
        <v>-818.42708343316303</v>
      </c>
      <c r="DA741" s="15">
        <f ca="1">(BT741*DCF!F$46-DCF!F$5*MAX(BT741*DCF!F$46,0)-MAX(BT741-BS741,0)/Inputs!$B$24)*DCF!F$6</f>
        <v>-657.35728398648303</v>
      </c>
      <c r="DB741" s="15">
        <f ca="1">(BU741*DCF!G$46-DCF!G$5*MAX(BU741*DCF!G$46,0)-MAX(BU741-BT741,0)/Inputs!$B$24)*DCF!G$6</f>
        <v>-1441.6628137939708</v>
      </c>
      <c r="DC741" s="15">
        <f ca="1">(BV741*DCF!H$46-DCF!H$5*MAX(BV741*DCF!H$46,0)-MAX(BV741-BU741,0)/Inputs!$B$24)*DCF!H$6</f>
        <v>-340.99073977650255</v>
      </c>
      <c r="DD741" s="15">
        <f ca="1">(BW741*DCF!I$46-DCF!I$5*MAX(BW741*DCF!I$46,0)-MAX(BW741-BV741,0)/Inputs!$B$24)*DCF!I$6</f>
        <v>-916.99415533182719</v>
      </c>
      <c r="DE741" s="15">
        <f ca="1">(BX741*DCF!J$46-DCF!J$5*MAX(BX741*DCF!J$46,0)-MAX(BX741-BW741,0)/Inputs!$B$24)*DCF!J$6</f>
        <v>237.26222006773045</v>
      </c>
      <c r="DF741" s="15">
        <f ca="1">(BY741*DCF!K$46-DCF!K$5*MAX(BY741*DCF!K$46,0)-MAX(BY741-BX741,0)/Inputs!$B$24)*DCF!K$6</f>
        <v>-240.99739029350317</v>
      </c>
      <c r="DG741" s="15">
        <f ca="1">(BZ741*DCF!L$46-DCF!L$5*MAX(BZ741*DCF!L$46,0)-MAX(BZ741-BY741,0)/Inputs!$B$24)*DCF!L$6</f>
        <v>434.01929691963511</v>
      </c>
      <c r="DH741" s="15">
        <f ca="1">(CA741*DCF!M$46-DCF!M$5*MAX(CA741*DCF!M$46,0)-MAX(CA741-BZ741,0)/Inputs!$B$24)*DCF!M$6</f>
        <v>-963.1645776637414</v>
      </c>
      <c r="DI741" s="15">
        <f ca="1">SUM(CB741:CL741)+BE741*DCF!M$10*(1+Inputs!$B$30)*(1-Inputs!$B$33)*(1-Inputs!$B$30/Inputs!$B$31)/(Inputs!$B$29-Inputs!$B$30)*DCF!M$6</f>
        <v>125847.07061922512</v>
      </c>
      <c r="DJ741" s="15">
        <f ca="1">SUM(CM741:CW741)+BP741*DCF!M$28*(1+Inputs!$B$30)*(1-Inputs!$B$33)*(1-Inputs!$B$30/Inputs!$B$31)/(Inputs!$B$29-Inputs!$B$30)*DCF!M$6</f>
        <v>567464.10980402399</v>
      </c>
      <c r="DK741" s="15">
        <f ca="1">SUM(CX741:DH741)+CA741*DCF!M$46*(1+Inputs!$B$30)*(1-Inputs!$B$33)*(1-Inputs!$B$30/Inputs!$B$31)/(Inputs!$B$29-Inputs!$B$30)*DCF!M$6</f>
        <v>77482.975727012774</v>
      </c>
      <c r="DM741" s="15">
        <f ca="1">DI741+DJ741+DK741+Inputs!$B$34+Inputs!$B$36-Inputs!$B$35</f>
        <v>847645.15615026187</v>
      </c>
    </row>
    <row r="742" spans="1:117" x14ac:dyDescent="0.75">
      <c r="A742" s="11">
        <v>729</v>
      </c>
      <c r="C742" s="24">
        <f t="shared" ca="1" si="432"/>
        <v>-0.55391555482840538</v>
      </c>
      <c r="D742" s="24">
        <f t="shared" ca="1" si="432"/>
        <v>-0.14719804635659456</v>
      </c>
      <c r="E742" s="24">
        <f t="shared" ca="1" si="432"/>
        <v>-0.7398482442130615</v>
      </c>
      <c r="F742" s="24">
        <f t="shared" ca="1" si="432"/>
        <v>-4.0625503812410341E-2</v>
      </c>
      <c r="G742" s="24">
        <f t="shared" ca="1" si="432"/>
        <v>0.60029149237964374</v>
      </c>
      <c r="H742" s="24">
        <f t="shared" ca="1" si="432"/>
        <v>8.2420821542560432E-2</v>
      </c>
      <c r="I742" s="24">
        <f t="shared" ca="1" si="432"/>
        <v>-0.30742326126462644</v>
      </c>
      <c r="J742" s="24">
        <f t="shared" ca="1" si="432"/>
        <v>-0.25816139308442826</v>
      </c>
      <c r="K742" s="24">
        <f t="shared" ca="1" si="432"/>
        <v>1.0642950229732782</v>
      </c>
      <c r="L742" s="24">
        <f t="shared" ca="1" si="432"/>
        <v>0.60294351222762577</v>
      </c>
      <c r="M742" s="24">
        <f t="shared" ca="1" si="432"/>
        <v>-0.96011597942433635</v>
      </c>
      <c r="N742" s="24">
        <f ca="1">SQRT(Inputs!$B$38)*C742+SQRT(1-Inputs!$B$38)*_xlfn.NORM.S.INV(RAND())</f>
        <v>1.0391733551638369</v>
      </c>
      <c r="O742" s="24">
        <f ca="1">SQRT(Inputs!$B$38)*D742+SQRT(1-Inputs!$B$38)*_xlfn.NORM.S.INV(RAND())</f>
        <v>-0.38436686700676737</v>
      </c>
      <c r="P742" s="24">
        <f ca="1">SQRT(Inputs!$B$38)*E742+SQRT(1-Inputs!$B$38)*_xlfn.NORM.S.INV(RAND())</f>
        <v>-1.1373686601275508</v>
      </c>
      <c r="Q742" s="24">
        <f ca="1">SQRT(Inputs!$B$38)*F742+SQRT(1-Inputs!$B$38)*_xlfn.NORM.S.INV(RAND())</f>
        <v>-0.20691675077977867</v>
      </c>
      <c r="R742" s="24">
        <f ca="1">SQRT(Inputs!$B$38)*G742+SQRT(1-Inputs!$B$38)*_xlfn.NORM.S.INV(RAND())</f>
        <v>1.362438605422212</v>
      </c>
      <c r="S742" s="24">
        <f ca="1">SQRT(Inputs!$B$38)*H742+SQRT(1-Inputs!$B$38)*_xlfn.NORM.S.INV(RAND())</f>
        <v>-3.1747516669898841E-2</v>
      </c>
      <c r="T742" s="24">
        <f ca="1">SQRT(Inputs!$B$38)*I742+SQRT(1-Inputs!$B$38)*_xlfn.NORM.S.INV(RAND())</f>
        <v>-0.12031373158000502</v>
      </c>
      <c r="U742" s="24">
        <f ca="1">SQRT(Inputs!$B$38)*J742+SQRT(1-Inputs!$B$38)*_xlfn.NORM.S.INV(RAND())</f>
        <v>1.6894874802779527</v>
      </c>
      <c r="V742" s="24">
        <f ca="1">SQRT(Inputs!$B$38)*K742+SQRT(1-Inputs!$B$38)*_xlfn.NORM.S.INV(RAND())</f>
        <v>2.217790549524417</v>
      </c>
      <c r="W742" s="24">
        <f ca="1">SQRT(Inputs!$B$38)*L742+SQRT(1-Inputs!$B$38)*_xlfn.NORM.S.INV(RAND())</f>
        <v>1.3570502465584511</v>
      </c>
      <c r="X742" s="24">
        <f ca="1">SQRT(Inputs!$B$38)*M742+SQRT(1-Inputs!$B$38)*_xlfn.NORM.S.INV(RAND())</f>
        <v>0.4009195635829319</v>
      </c>
      <c r="Y742" s="24">
        <f ca="1">SQRT(Inputs!$B$38)*C742+SQRT(1-Inputs!$B$38)*_xlfn.NORM.S.INV(RAND())</f>
        <v>-1.4007690667455761</v>
      </c>
      <c r="Z742" s="24">
        <f ca="1">SQRT(Inputs!$B$38)*D742+SQRT(1-Inputs!$B$38)*_xlfn.NORM.S.INV(RAND())</f>
        <v>-0.96876969387745138</v>
      </c>
      <c r="AA742" s="24">
        <f ca="1">SQRT(Inputs!$B$38)*E742+SQRT(1-Inputs!$B$38)*_xlfn.NORM.S.INV(RAND())</f>
        <v>-3.8395715201852254E-2</v>
      </c>
      <c r="AB742" s="24">
        <f ca="1">SQRT(Inputs!$B$38)*F742+SQRT(1-Inputs!$B$38)*_xlfn.NORM.S.INV(RAND())</f>
        <v>1.3882680661081805</v>
      </c>
      <c r="AC742" s="24">
        <f ca="1">SQRT(Inputs!$B$38)*G742+SQRT(1-Inputs!$B$38)*_xlfn.NORM.S.INV(RAND())</f>
        <v>-0.19431227868235657</v>
      </c>
      <c r="AD742" s="24">
        <f ca="1">SQRT(Inputs!$B$38)*H742+SQRT(1-Inputs!$B$38)*_xlfn.NORM.S.INV(RAND())</f>
        <v>-0.14192360130932591</v>
      </c>
      <c r="AE742" s="24">
        <f ca="1">SQRT(Inputs!$B$38)*I742+SQRT(1-Inputs!$B$38)*_xlfn.NORM.S.INV(RAND())</f>
        <v>1.1512030223731584</v>
      </c>
      <c r="AF742" s="24">
        <f ca="1">SQRT(Inputs!$B$38)*J742+SQRT(1-Inputs!$B$38)*_xlfn.NORM.S.INV(RAND())</f>
        <v>8.0923262761736864E-2</v>
      </c>
      <c r="AG742" s="24">
        <f ca="1">SQRT(Inputs!$B$38)*K742+SQRT(1-Inputs!$B$38)*_xlfn.NORM.S.INV(RAND())</f>
        <v>-0.19646773274082108</v>
      </c>
      <c r="AH742" s="24">
        <f ca="1">SQRT(Inputs!$B$38)*L742+SQRT(1-Inputs!$B$38)*_xlfn.NORM.S.INV(RAND())</f>
        <v>0.56314784726765699</v>
      </c>
      <c r="AI742" s="24">
        <f ca="1">SQRT(Inputs!$B$38)*M742+SQRT(1-Inputs!$B$38)*_xlfn.NORM.S.INV(RAND())</f>
        <v>-0.35001336464731791</v>
      </c>
      <c r="AJ742" s="24">
        <f ca="1">SQRT(Inputs!$B$38)*C742+SQRT(1-Inputs!$B$38)*_xlfn.NORM.S.INV(RAND())</f>
        <v>-0.57063578674052207</v>
      </c>
      <c r="AK742" s="24">
        <f ca="1">SQRT(Inputs!$B$38)*D742+SQRT(1-Inputs!$B$38)*_xlfn.NORM.S.INV(RAND())</f>
        <v>-0.71192420021908864</v>
      </c>
      <c r="AL742" s="24">
        <f ca="1">SQRT(Inputs!$B$38)*E742+SQRT(1-Inputs!$B$38)*_xlfn.NORM.S.INV(RAND())</f>
        <v>-0.2487075551651754</v>
      </c>
      <c r="AM742" s="24">
        <f ca="1">SQRT(Inputs!$B$38)*F742+SQRT(1-Inputs!$B$38)*_xlfn.NORM.S.INV(RAND())</f>
        <v>1.8083929582771974</v>
      </c>
      <c r="AN742" s="24">
        <f ca="1">SQRT(Inputs!$B$38)*G742+SQRT(1-Inputs!$B$38)*_xlfn.NORM.S.INV(RAND())</f>
        <v>0.7113831135310823</v>
      </c>
      <c r="AO742" s="24">
        <f ca="1">SQRT(Inputs!$B$38)*H742+SQRT(1-Inputs!$B$38)*_xlfn.NORM.S.INV(RAND())</f>
        <v>-1.4381858585136953</v>
      </c>
      <c r="AP742" s="24">
        <f ca="1">SQRT(Inputs!$B$38)*I742+SQRT(1-Inputs!$B$38)*_xlfn.NORM.S.INV(RAND())</f>
        <v>-0.14200960588857556</v>
      </c>
      <c r="AQ742" s="24">
        <f ca="1">SQRT(Inputs!$B$38)*J742+SQRT(1-Inputs!$B$38)*_xlfn.NORM.S.INV(RAND())</f>
        <v>-1.2219105522523543</v>
      </c>
      <c r="AR742" s="24">
        <f ca="1">SQRT(Inputs!$B$38)*K742+SQRT(1-Inputs!$B$38)*_xlfn.NORM.S.INV(RAND())</f>
        <v>0.78127896453571699</v>
      </c>
      <c r="AS742" s="24">
        <f ca="1">SQRT(Inputs!$B$38)*L742+SQRT(1-Inputs!$B$38)*_xlfn.NORM.S.INV(RAND())</f>
        <v>1.4986080238154174</v>
      </c>
      <c r="AT742" s="24">
        <f ca="1">SQRT(Inputs!$B$38)*M742+SQRT(1-Inputs!$B$38)*_xlfn.NORM.S.INV(RAND())</f>
        <v>1.1635894026980509E-2</v>
      </c>
      <c r="AU742" s="15">
        <f ca="1">Inputs!$B$6*EXP($B$8-0.5*C$5^2+C$5*N742)</f>
        <v>5871.2721089684192</v>
      </c>
      <c r="AV742" s="15">
        <f t="shared" ca="1" si="401"/>
        <v>6754.0341276302515</v>
      </c>
      <c r="AW742" s="15">
        <f t="shared" ca="1" si="402"/>
        <v>7064.1026137229574</v>
      </c>
      <c r="AX742" s="15">
        <f t="shared" ca="1" si="403"/>
        <v>8404.4661851312667</v>
      </c>
      <c r="AY742" s="15">
        <f t="shared" ca="1" si="404"/>
        <v>12042.620095268561</v>
      </c>
      <c r="AZ742" s="15">
        <f t="shared" ca="1" si="405"/>
        <v>14677.048652962316</v>
      </c>
      <c r="BA742" s="15">
        <f t="shared" ca="1" si="406"/>
        <v>17736.208357418847</v>
      </c>
      <c r="BB742" s="15">
        <f t="shared" ca="1" si="407"/>
        <v>25719.526418337424</v>
      </c>
      <c r="BC742" s="15">
        <f t="shared" ca="1" si="408"/>
        <v>39019.699685902378</v>
      </c>
      <c r="BD742" s="15">
        <f t="shared" ca="1" si="409"/>
        <v>54272.310591914094</v>
      </c>
      <c r="BE742" s="15">
        <f t="shared" ca="1" si="410"/>
        <v>68977.082973019787</v>
      </c>
      <c r="BF742" s="15">
        <f ca="1">Inputs!$B$13*EXP($B$9-0.5*C$6^2+C$6*Y742)</f>
        <v>10477.338848308931</v>
      </c>
      <c r="BG742" s="15">
        <f t="shared" ca="1" si="411"/>
        <v>10721.221807255533</v>
      </c>
      <c r="BH742" s="15">
        <f t="shared" ca="1" si="412"/>
        <v>13016.206620217163</v>
      </c>
      <c r="BI742" s="15">
        <f t="shared" ca="1" si="413"/>
        <v>19729.674184700354</v>
      </c>
      <c r="BJ742" s="15">
        <f t="shared" ca="1" si="414"/>
        <v>23519.227159373004</v>
      </c>
      <c r="BK742" s="15">
        <f t="shared" ca="1" si="415"/>
        <v>28313.012010507879</v>
      </c>
      <c r="BL742" s="15">
        <f t="shared" ca="1" si="416"/>
        <v>40374.703816511865</v>
      </c>
      <c r="BM742" s="15">
        <f t="shared" ca="1" si="417"/>
        <v>50130.658779620768</v>
      </c>
      <c r="BN742" s="15">
        <f t="shared" ca="1" si="418"/>
        <v>60219.802648162091</v>
      </c>
      <c r="BO742" s="15">
        <f t="shared" ca="1" si="419"/>
        <v>79106.770012125213</v>
      </c>
      <c r="BP742" s="15">
        <f t="shared" ca="1" si="420"/>
        <v>93580.108912948257</v>
      </c>
      <c r="BQ742" s="15">
        <f ca="1">Inputs!$B$20*EXP($B$10-0.5*C$7^2+C$7*AJ742)</f>
        <v>3503.5571180342899</v>
      </c>
      <c r="BR742" s="15">
        <f t="shared" ca="1" si="421"/>
        <v>3791.9006898442026</v>
      </c>
      <c r="BS742" s="15">
        <f t="shared" ca="1" si="422"/>
        <v>4834.6326860847239</v>
      </c>
      <c r="BT742" s="15">
        <f t="shared" ca="1" si="423"/>
        <v>10712.442128663199</v>
      </c>
      <c r="BU742" s="15">
        <f t="shared" ca="1" si="424"/>
        <v>17634.80485804045</v>
      </c>
      <c r="BV742" s="15">
        <f t="shared" ca="1" si="425"/>
        <v>17744.642450455656</v>
      </c>
      <c r="BW742" s="15">
        <f t="shared" ca="1" si="426"/>
        <v>24028.4792210751</v>
      </c>
      <c r="BX742" s="15">
        <f t="shared" ca="1" si="427"/>
        <v>26305.904478293956</v>
      </c>
      <c r="BY742" s="15">
        <f t="shared" ca="1" si="428"/>
        <v>42801.745109933727</v>
      </c>
      <c r="BZ742" s="15">
        <f t="shared" ca="1" si="429"/>
        <v>79105.810349022242</v>
      </c>
      <c r="CA742" s="15">
        <f t="shared" ca="1" si="430"/>
        <v>111349.65556647486</v>
      </c>
      <c r="CB742" s="15">
        <f ca="1">(AU742*DCF!C$10-DCF!C$5*MAX(AU742*DCF!C$10,0)-MAX(AU742-Inputs!$B$6,0)/Inputs!$B$10)*DCF!C$6</f>
        <v>1036.5927384930035</v>
      </c>
      <c r="CC742" s="15">
        <f ca="1">(AV742*DCF!D$10-DCF!D$5*MAX(AV742*DCF!D$10,0)-MAX(AV742-AU742,0)/Inputs!$B$10)*DCF!D$6</f>
        <v>1431.0116468032224</v>
      </c>
      <c r="CD742" s="15">
        <f ca="1">(AW742*DCF!E$10-DCF!E$5*MAX(AW742*DCF!E$10,0)-MAX(AW742-AV742,0)/Inputs!$B$10)*DCF!E$6</f>
        <v>1561.148578935049</v>
      </c>
      <c r="CE742" s="15">
        <f ca="1">(AX742*DCF!F$10-DCF!F$5*MAX(AX742*DCF!F$10,0)-MAX(AX742-AW742,0)/Inputs!$B$10)*DCF!F$6</f>
        <v>1555.7851464576081</v>
      </c>
      <c r="CF742" s="15">
        <f ca="1">(AY742*DCF!G$10-DCF!G$5*MAX(AY742*DCF!G$10,0)-MAX(AY742-AX742,0)/Inputs!$B$10)*DCF!G$6</f>
        <v>1781.9435659197925</v>
      </c>
      <c r="CG742" s="15">
        <f ca="1">(AZ742*DCF!H$10-DCF!H$5*MAX(AZ742*DCF!H$10,0)-MAX(AZ742-AY742,0)/Inputs!$B$10)*DCF!H$6</f>
        <v>2381.7695047592842</v>
      </c>
      <c r="CH742" s="15">
        <f ca="1">(BA742*DCF!I$10-DCF!I$5*MAX(BA742*DCF!I$10,0)-MAX(BA742-AZ742,0)/Inputs!$B$10)*DCF!I$6</f>
        <v>2737.9488732486047</v>
      </c>
      <c r="CI742" s="15">
        <f ca="1">(BB742*DCF!J$10-DCF!J$5*MAX(BB742*DCF!J$10,0)-MAX(BB742-BA742,0)/Inputs!$B$10)*DCF!J$6</f>
        <v>3203.7901134199178</v>
      </c>
      <c r="CJ742" s="15">
        <f ca="1">(BC742*DCF!K$10-DCF!K$5*MAX(BC742*DCF!K$10,0)-MAX(BC742-BB742,0)/Inputs!$B$10)*DCF!K$6</f>
        <v>4419.723197824248</v>
      </c>
      <c r="CK742" s="15">
        <f ca="1">(BD742*DCF!L$10-DCF!L$5*MAX(BD742*DCF!L$10,0)-MAX(BD742-BC742,0)/Inputs!$B$10)*DCF!L$6</f>
        <v>6212.8869262957242</v>
      </c>
      <c r="CL742" s="15">
        <f ca="1">(BE742*DCF!M$10-DCF!M$5*MAX(BE742*DCF!M$10,0)-MAX(BE742-BD742,0)/Inputs!$B$10)*DCF!M$6</f>
        <v>7976.9163802440225</v>
      </c>
      <c r="CM742" s="15">
        <f ca="1">(BF742*DCF!C$28-DCF!C$5*MAX(BF742*DCF!C$28,0)-MAX(BF742-Inputs!$B$13,0)/Inputs!$B$17)*DCF!C$6</f>
        <v>3197.6151047746794</v>
      </c>
      <c r="CN742" s="15">
        <f ca="1">(BG742*DCF!D$28-DCF!D$5*MAX(BG742*DCF!D$28,0)-MAX(BG742-BF742,0)/Inputs!$B$17)*DCF!D$6</f>
        <v>3105.615677378451</v>
      </c>
      <c r="CO742" s="15">
        <f ca="1">(BH742*DCF!E$28-DCF!E$5*MAX(BH742*DCF!E$28,0)-MAX(BH742-BG742,0)/Inputs!$B$17)*DCF!E$6</f>
        <v>3234.1115705240727</v>
      </c>
      <c r="CP742" s="15">
        <f ca="1">(BI742*DCF!F$28-DCF!F$5*MAX(BI742*DCF!F$28,0)-MAX(BI742-BH742,0)/Inputs!$B$17)*DCF!F$6</f>
        <v>4133.7939599479614</v>
      </c>
      <c r="CQ742" s="15">
        <f ca="1">(BJ742*DCF!G$28-DCF!G$5*MAX(BJ742*DCF!G$28,0)-MAX(BJ742-BI742,0)/Inputs!$B$17)*DCF!G$6</f>
        <v>5464.87655223398</v>
      </c>
      <c r="CR742" s="15">
        <f ca="1">(BK742*DCF!H$28-DCF!H$5*MAX(BK742*DCF!H$28,0)-MAX(BK742-BJ742,0)/Inputs!$B$17)*DCF!H$6</f>
        <v>6257.3006047227127</v>
      </c>
      <c r="CS742" s="15">
        <f ca="1">(BL742*DCF!I$28-DCF!I$5*MAX(BL742*DCF!I$28,0)-MAX(BL742-BK742,0)/Inputs!$B$17)*DCF!I$6</f>
        <v>7763.0116721876602</v>
      </c>
      <c r="CT742" s="15">
        <f ca="1">(BM742*DCF!J$28-DCF!J$5*MAX(BM742*DCF!J$28,0)-MAX(BM742-BL742,0)/Inputs!$B$17)*DCF!J$6</f>
        <v>9889.7386425152363</v>
      </c>
      <c r="CU742" s="15">
        <f ca="1">(BN742*DCF!K$28-DCF!K$5*MAX(BN742*DCF!K$28,0)-MAX(BN742-BM742,0)/Inputs!$B$17)*DCF!K$6</f>
        <v>11481.626876656694</v>
      </c>
      <c r="CV742" s="15">
        <f ca="1">(BO742*DCF!L$28-DCF!L$5*MAX(BO742*DCF!L$28,0)-MAX(BO742-BN742,0)/Inputs!$B$17)*DCF!L$6</f>
        <v>13646.369207541846</v>
      </c>
      <c r="CW742" s="15">
        <f ca="1">(BP742*DCF!M$28-DCF!M$5*MAX(BP742*DCF!M$28,0)-MAX(BP742-BO742,0)/Inputs!$B$17)*DCF!M$6</f>
        <v>16094.281043730391</v>
      </c>
      <c r="CX742" s="15">
        <f ca="1">(BQ742*DCF!C$46-DCF!C$5*MAX(BQ742*DCF!C$46,0)-MAX(BQ742-Inputs!$B$20,0)/Inputs!$B$24)*DCF!C$6</f>
        <v>-948.88483928472726</v>
      </c>
      <c r="CY742" s="15">
        <f ca="1">(BR742*DCF!D$46-DCF!D$5*MAX(BR742*DCF!D$46,0)-MAX(BR742-BQ742,0)/Inputs!$B$24)*DCF!D$6</f>
        <v>-770.22282811155583</v>
      </c>
      <c r="CZ742" s="15">
        <f ca="1">(BS742*DCF!E$46-DCF!E$5*MAX(BS742*DCF!E$46,0)-MAX(BS742-BR742,0)/Inputs!$B$24)*DCF!E$6</f>
        <v>-982.71997981676839</v>
      </c>
      <c r="DA742" s="15">
        <f ca="1">(BT742*DCF!F$46-DCF!F$5*MAX(BT742*DCF!F$46,0)-MAX(BT742-BS742,0)/Inputs!$B$24)*DCF!F$6</f>
        <v>-2920.4439948085228</v>
      </c>
      <c r="DB742" s="15">
        <f ca="1">(BU742*DCF!G$46-DCF!G$5*MAX(BU742*DCF!G$46,0)-MAX(BU742-BT742,0)/Inputs!$B$24)*DCF!G$6</f>
        <v>-2921.7460462792828</v>
      </c>
      <c r="DC742" s="15">
        <f ca="1">(BV742*DCF!H$46-DCF!H$5*MAX(BV742*DCF!H$46,0)-MAX(BV742-BU742,0)/Inputs!$B$24)*DCF!H$6</f>
        <v>-34.131358856930895</v>
      </c>
      <c r="DD742" s="15">
        <f ca="1">(BW742*DCF!I$46-DCF!I$5*MAX(BW742*DCF!I$46,0)-MAX(BW742-BV742,0)/Inputs!$B$24)*DCF!I$6</f>
        <v>-1248.8994028199684</v>
      </c>
      <c r="DE742" s="15">
        <f ca="1">(BX742*DCF!J$46-DCF!J$5*MAX(BX742*DCF!J$46,0)-MAX(BX742-BW742,0)/Inputs!$B$24)*DCF!J$6</f>
        <v>499.52395661513208</v>
      </c>
      <c r="DF742" s="15">
        <f ca="1">(BY742*DCF!K$46-DCF!K$5*MAX(BY742*DCF!K$46,0)-MAX(BY742-BX742,0)/Inputs!$B$24)*DCF!K$6</f>
        <v>-1596.0631463404884</v>
      </c>
      <c r="DG742" s="15">
        <f ca="1">(BZ742*DCF!L$46-DCF!L$5*MAX(BZ742*DCF!L$46,0)-MAX(BZ742-BY742,0)/Inputs!$B$24)*DCF!L$6</f>
        <v>-2747.5116526254451</v>
      </c>
      <c r="DH742" s="15">
        <f ca="1">(CA742*DCF!M$46-DCF!M$5*MAX(CA742*DCF!M$46,0)-MAX(CA742-BZ742,0)/Inputs!$B$24)*DCF!M$6</f>
        <v>1988.6001810282607</v>
      </c>
      <c r="DI742" s="15">
        <f ca="1">SUM(CB742:CL742)+BE742*DCF!M$10*(1+Inputs!$B$30)*(1-Inputs!$B$33)*(1-Inputs!$B$30/Inputs!$B$31)/(Inputs!$B$29-Inputs!$B$30)*DCF!M$6</f>
        <v>226263.65071380898</v>
      </c>
      <c r="DJ742" s="15">
        <f ca="1">SUM(CM742:CW742)+BP742*DCF!M$28*(1+Inputs!$B$30)*(1-Inputs!$B$33)*(1-Inputs!$B$30/Inputs!$B$31)/(Inputs!$B$29-Inputs!$B$30)*DCF!M$6</f>
        <v>431514.58167696907</v>
      </c>
      <c r="DK742" s="15">
        <f ca="1">SUM(CX742:DH742)+CA742*DCF!M$46*(1+Inputs!$B$30)*(1-Inputs!$B$33)*(1-Inputs!$B$30/Inputs!$B$31)/(Inputs!$B$29-Inputs!$B$30)*DCF!M$6</f>
        <v>160477.25860439948</v>
      </c>
      <c r="DM742" s="15">
        <f ca="1">DI742+DJ742+DK742+Inputs!$B$34+Inputs!$B$36-Inputs!$B$35</f>
        <v>895106.49099517753</v>
      </c>
    </row>
    <row r="743" spans="1:117" x14ac:dyDescent="0.75">
      <c r="A743" s="11">
        <v>730</v>
      </c>
      <c r="C743" s="24">
        <f t="shared" ca="1" si="432"/>
        <v>0.78242648396056458</v>
      </c>
      <c r="D743" s="24">
        <f t="shared" ca="1" si="432"/>
        <v>2.5326440494934568</v>
      </c>
      <c r="E743" s="24">
        <f t="shared" ca="1" si="432"/>
        <v>0.17356120305830028</v>
      </c>
      <c r="F743" s="24">
        <f t="shared" ca="1" si="432"/>
        <v>-4.5414400765700649E-2</v>
      </c>
      <c r="G743" s="24">
        <f t="shared" ca="1" si="432"/>
        <v>-0.49477116348358841</v>
      </c>
      <c r="H743" s="24">
        <f t="shared" ca="1" si="432"/>
        <v>0.73213370821210544</v>
      </c>
      <c r="I743" s="24">
        <f t="shared" ca="1" si="432"/>
        <v>1.1957381147139698</v>
      </c>
      <c r="J743" s="24">
        <f t="shared" ca="1" si="432"/>
        <v>-1.139924057391368</v>
      </c>
      <c r="K743" s="24">
        <f t="shared" ca="1" si="432"/>
        <v>-0.39606748259571434</v>
      </c>
      <c r="L743" s="24">
        <f t="shared" ca="1" si="432"/>
        <v>0.56014572114578576</v>
      </c>
      <c r="M743" s="24">
        <f t="shared" ca="1" si="432"/>
        <v>-2.7936932650255466</v>
      </c>
      <c r="N743" s="24">
        <f ca="1">SQRT(Inputs!$B$38)*C743+SQRT(1-Inputs!$B$38)*_xlfn.NORM.S.INV(RAND())</f>
        <v>0.66056479244238941</v>
      </c>
      <c r="O743" s="24">
        <f ca="1">SQRT(Inputs!$B$38)*D743+SQRT(1-Inputs!$B$38)*_xlfn.NORM.S.INV(RAND())</f>
        <v>1.3365893169658085</v>
      </c>
      <c r="P743" s="24">
        <f ca="1">SQRT(Inputs!$B$38)*E743+SQRT(1-Inputs!$B$38)*_xlfn.NORM.S.INV(RAND())</f>
        <v>-0.13641195305582407</v>
      </c>
      <c r="Q743" s="24">
        <f ca="1">SQRT(Inputs!$B$38)*F743+SQRT(1-Inputs!$B$38)*_xlfn.NORM.S.INV(RAND())</f>
        <v>-1.2310540115620099</v>
      </c>
      <c r="R743" s="24">
        <f ca="1">SQRT(Inputs!$B$38)*G743+SQRT(1-Inputs!$B$38)*_xlfn.NORM.S.INV(RAND())</f>
        <v>0.20678199742174491</v>
      </c>
      <c r="S743" s="24">
        <f ca="1">SQRT(Inputs!$B$38)*H743+SQRT(1-Inputs!$B$38)*_xlfn.NORM.S.INV(RAND())</f>
        <v>0.8595968503538709</v>
      </c>
      <c r="T743" s="24">
        <f ca="1">SQRT(Inputs!$B$38)*I743+SQRT(1-Inputs!$B$38)*_xlfn.NORM.S.INV(RAND())</f>
        <v>0.63312144927367775</v>
      </c>
      <c r="U743" s="24">
        <f ca="1">SQRT(Inputs!$B$38)*J743+SQRT(1-Inputs!$B$38)*_xlfn.NORM.S.INV(RAND())</f>
        <v>-1.1786484741989944</v>
      </c>
      <c r="V743" s="24">
        <f ca="1">SQRT(Inputs!$B$38)*K743+SQRT(1-Inputs!$B$38)*_xlfn.NORM.S.INV(RAND())</f>
        <v>-1.1987760804750469</v>
      </c>
      <c r="W743" s="24">
        <f ca="1">SQRT(Inputs!$B$38)*L743+SQRT(1-Inputs!$B$38)*_xlfn.NORM.S.INV(RAND())</f>
        <v>-0.23176090767867358</v>
      </c>
      <c r="X743" s="24">
        <f ca="1">SQRT(Inputs!$B$38)*M743+SQRT(1-Inputs!$B$38)*_xlfn.NORM.S.INV(RAND())</f>
        <v>-1.4001637482795877</v>
      </c>
      <c r="Y743" s="24">
        <f ca="1">SQRT(Inputs!$B$38)*C743+SQRT(1-Inputs!$B$38)*_xlfn.NORM.S.INV(RAND())</f>
        <v>0.75422205961307509</v>
      </c>
      <c r="Z743" s="24">
        <f ca="1">SQRT(Inputs!$B$38)*D743+SQRT(1-Inputs!$B$38)*_xlfn.NORM.S.INV(RAND())</f>
        <v>0.69684488279660928</v>
      </c>
      <c r="AA743" s="24">
        <f ca="1">SQRT(Inputs!$B$38)*E743+SQRT(1-Inputs!$B$38)*_xlfn.NORM.S.INV(RAND())</f>
        <v>1.7476369091643362</v>
      </c>
      <c r="AB743" s="24">
        <f ca="1">SQRT(Inputs!$B$38)*F743+SQRT(1-Inputs!$B$38)*_xlfn.NORM.S.INV(RAND())</f>
        <v>-0.7748559217339871</v>
      </c>
      <c r="AC743" s="24">
        <f ca="1">SQRT(Inputs!$B$38)*G743+SQRT(1-Inputs!$B$38)*_xlfn.NORM.S.INV(RAND())</f>
        <v>-2.4696320941549326</v>
      </c>
      <c r="AD743" s="24">
        <f ca="1">SQRT(Inputs!$B$38)*H743+SQRT(1-Inputs!$B$38)*_xlfn.NORM.S.INV(RAND())</f>
        <v>0.11836543363231972</v>
      </c>
      <c r="AE743" s="24">
        <f ca="1">SQRT(Inputs!$B$38)*I743+SQRT(1-Inputs!$B$38)*_xlfn.NORM.S.INV(RAND())</f>
        <v>-1.4887529571901676</v>
      </c>
      <c r="AF743" s="24">
        <f ca="1">SQRT(Inputs!$B$38)*J743+SQRT(1-Inputs!$B$38)*_xlfn.NORM.S.INV(RAND())</f>
        <v>-1.1661411207853731</v>
      </c>
      <c r="AG743" s="24">
        <f ca="1">SQRT(Inputs!$B$38)*K743+SQRT(1-Inputs!$B$38)*_xlfn.NORM.S.INV(RAND())</f>
        <v>-0.53865511100159391</v>
      </c>
      <c r="AH743" s="24">
        <f ca="1">SQRT(Inputs!$B$38)*L743+SQRT(1-Inputs!$B$38)*_xlfn.NORM.S.INV(RAND())</f>
        <v>1.1534774862824033</v>
      </c>
      <c r="AI743" s="24">
        <f ca="1">SQRT(Inputs!$B$38)*M743+SQRT(1-Inputs!$B$38)*_xlfn.NORM.S.INV(RAND())</f>
        <v>-2.7503844601484286</v>
      </c>
      <c r="AJ743" s="24">
        <f ca="1">SQRT(Inputs!$B$38)*C743+SQRT(1-Inputs!$B$38)*_xlfn.NORM.S.INV(RAND())</f>
        <v>0.58045134536933651</v>
      </c>
      <c r="AK743" s="24">
        <f ca="1">SQRT(Inputs!$B$38)*D743+SQRT(1-Inputs!$B$38)*_xlfn.NORM.S.INV(RAND())</f>
        <v>1.3141384785226893</v>
      </c>
      <c r="AL743" s="24">
        <f ca="1">SQRT(Inputs!$B$38)*E743+SQRT(1-Inputs!$B$38)*_xlfn.NORM.S.INV(RAND())</f>
        <v>0.34652062164997577</v>
      </c>
      <c r="AM743" s="24">
        <f ca="1">SQRT(Inputs!$B$38)*F743+SQRT(1-Inputs!$B$38)*_xlfn.NORM.S.INV(RAND())</f>
        <v>0.38163611434228334</v>
      </c>
      <c r="AN743" s="24">
        <f ca="1">SQRT(Inputs!$B$38)*G743+SQRT(1-Inputs!$B$38)*_xlfn.NORM.S.INV(RAND())</f>
        <v>0.52868265653474322</v>
      </c>
      <c r="AO743" s="24">
        <f ca="1">SQRT(Inputs!$B$38)*H743+SQRT(1-Inputs!$B$38)*_xlfn.NORM.S.INV(RAND())</f>
        <v>1.4205211541010851</v>
      </c>
      <c r="AP743" s="24">
        <f ca="1">SQRT(Inputs!$B$38)*I743+SQRT(1-Inputs!$B$38)*_xlfn.NORM.S.INV(RAND())</f>
        <v>1.6094890711389302</v>
      </c>
      <c r="AQ743" s="24">
        <f ca="1">SQRT(Inputs!$B$38)*J743+SQRT(1-Inputs!$B$38)*_xlfn.NORM.S.INV(RAND())</f>
        <v>-1.2638373075237621</v>
      </c>
      <c r="AR743" s="24">
        <f ca="1">SQRT(Inputs!$B$38)*K743+SQRT(1-Inputs!$B$38)*_xlfn.NORM.S.INV(RAND())</f>
        <v>-1.3930816029566941</v>
      </c>
      <c r="AS743" s="24">
        <f ca="1">SQRT(Inputs!$B$38)*L743+SQRT(1-Inputs!$B$38)*_xlfn.NORM.S.INV(RAND())</f>
        <v>1.219083869958526</v>
      </c>
      <c r="AT743" s="24">
        <f ca="1">SQRT(Inputs!$B$38)*M743+SQRT(1-Inputs!$B$38)*_xlfn.NORM.S.INV(RAND())</f>
        <v>5.2022632945118552E-2</v>
      </c>
      <c r="AU743" s="15">
        <f ca="1">Inputs!$B$6*EXP($B$8-0.5*C$5^2+C$5*N743)</f>
        <v>5522.2467179281994</v>
      </c>
      <c r="AV743" s="15">
        <f t="shared" ca="1" si="401"/>
        <v>8181.6110416544889</v>
      </c>
      <c r="AW743" s="15">
        <f t="shared" ca="1" si="402"/>
        <v>9794.1503073087697</v>
      </c>
      <c r="AX743" s="15">
        <f t="shared" ca="1" si="403"/>
        <v>10253.038795473623</v>
      </c>
      <c r="AY743" s="15">
        <f t="shared" ca="1" si="404"/>
        <v>12836.544588210521</v>
      </c>
      <c r="AZ743" s="15">
        <f t="shared" ca="1" si="405"/>
        <v>17258.131094214357</v>
      </c>
      <c r="BA743" s="15">
        <f t="shared" ca="1" si="406"/>
        <v>22566.374851114891</v>
      </c>
      <c r="BB743" s="15">
        <f t="shared" ca="1" si="407"/>
        <v>24550.83052430231</v>
      </c>
      <c r="BC743" s="15">
        <f t="shared" ca="1" si="408"/>
        <v>26782.830765933708</v>
      </c>
      <c r="BD743" s="15">
        <f t="shared" ca="1" si="409"/>
        <v>32107.87895525643</v>
      </c>
      <c r="BE743" s="15">
        <f t="shared" ca="1" si="410"/>
        <v>34633.394273631158</v>
      </c>
      <c r="BF743" s="15">
        <f ca="1">Inputs!$B$13*EXP($B$9-0.5*C$6^2+C$6*Y743)</f>
        <v>16061.686790211332</v>
      </c>
      <c r="BG743" s="15">
        <f t="shared" ca="1" si="411"/>
        <v>22197.684368344919</v>
      </c>
      <c r="BH743" s="15">
        <f t="shared" ca="1" si="412"/>
        <v>36240.773216967187</v>
      </c>
      <c r="BI743" s="15">
        <f t="shared" ca="1" si="413"/>
        <v>39376.392790153273</v>
      </c>
      <c r="BJ743" s="15">
        <f t="shared" ca="1" si="414"/>
        <v>33814.298276785645</v>
      </c>
      <c r="BK743" s="15">
        <f t="shared" ca="1" si="415"/>
        <v>42174.828932086391</v>
      </c>
      <c r="BL743" s="15">
        <f t="shared" ca="1" si="416"/>
        <v>42716.673202592698</v>
      </c>
      <c r="BM743" s="15">
        <f t="shared" ca="1" si="417"/>
        <v>45426.646077964338</v>
      </c>
      <c r="BN743" s="15">
        <f t="shared" ca="1" si="418"/>
        <v>52376.656380193701</v>
      </c>
      <c r="BO743" s="15">
        <f t="shared" ca="1" si="419"/>
        <v>73690.822900149622</v>
      </c>
      <c r="BP743" s="15">
        <f t="shared" ca="1" si="420"/>
        <v>66416.419566619632</v>
      </c>
      <c r="BQ743" s="15">
        <f ca="1">Inputs!$B$20*EXP($B$10-0.5*C$7^2+C$7*AJ743)</f>
        <v>5270.1005932795842</v>
      </c>
      <c r="BR743" s="15">
        <f t="shared" ca="1" si="421"/>
        <v>10854.449433320335</v>
      </c>
      <c r="BS743" s="15">
        <f t="shared" ca="1" si="422"/>
        <v>16419.408946547079</v>
      </c>
      <c r="BT743" s="15">
        <f t="shared" ca="1" si="423"/>
        <v>25022.627427295356</v>
      </c>
      <c r="BU743" s="15">
        <f t="shared" ca="1" si="424"/>
        <v>39410.84865152993</v>
      </c>
      <c r="BV743" s="15">
        <f t="shared" ca="1" si="425"/>
        <v>75513.6033450877</v>
      </c>
      <c r="BW743" s="15">
        <f t="shared" ca="1" si="426"/>
        <v>148142.15312064139</v>
      </c>
      <c r="BX743" s="15">
        <f t="shared" ca="1" si="427"/>
        <v>160825.63004592506</v>
      </c>
      <c r="BY743" s="15">
        <f t="shared" ca="1" si="428"/>
        <v>172620.79635829639</v>
      </c>
      <c r="BZ743" s="15">
        <f t="shared" ca="1" si="429"/>
        <v>303056.33714322094</v>
      </c>
      <c r="CA743" s="15">
        <f t="shared" ca="1" si="430"/>
        <v>429655.81047946698</v>
      </c>
      <c r="CB743" s="15">
        <f ca="1">(AU743*DCF!C$10-DCF!C$5*MAX(AU743*DCF!C$10,0)-MAX(AU743-Inputs!$B$6,0)/Inputs!$B$10)*DCF!C$6</f>
        <v>1039.081351741693</v>
      </c>
      <c r="CC743" s="15">
        <f ca="1">(AV743*DCF!D$10-DCF!D$5*MAX(AV743*DCF!D$10,0)-MAX(AV743-AU743,0)/Inputs!$B$10)*DCF!D$6</f>
        <v>1345.7958729759637</v>
      </c>
      <c r="CD743" s="15">
        <f ca="1">(AW743*DCF!E$10-DCF!E$5*MAX(AW743*DCF!E$10,0)-MAX(AW743-AV743,0)/Inputs!$B$10)*DCF!E$6</f>
        <v>1898.1027756253472</v>
      </c>
      <c r="CE743" s="15">
        <f ca="1">(AX743*DCF!F$10-DCF!F$5*MAX(AX743*DCF!F$10,0)-MAX(AX743-AW743,0)/Inputs!$B$10)*DCF!F$6</f>
        <v>2142.7387117487397</v>
      </c>
      <c r="CF743" s="15">
        <f ca="1">(AY743*DCF!G$10-DCF!G$5*MAX(AY743*DCF!G$10,0)-MAX(AY743-AX743,0)/Inputs!$B$10)*DCF!G$6</f>
        <v>2148.2452420899162</v>
      </c>
      <c r="CG743" s="15">
        <f ca="1">(AZ743*DCF!H$10-DCF!H$5*MAX(AZ743*DCF!H$10,0)-MAX(AZ743-AY743,0)/Inputs!$B$10)*DCF!H$6</f>
        <v>2565.546579327086</v>
      </c>
      <c r="CH743" s="15">
        <f ca="1">(BA743*DCF!I$10-DCF!I$5*MAX(BA743*DCF!I$10,0)-MAX(BA743-AZ743,0)/Inputs!$B$10)*DCF!I$6</f>
        <v>3251.3155012544935</v>
      </c>
      <c r="CI743" s="15">
        <f ca="1">(BB743*DCF!J$10-DCF!J$5*MAX(BB743*DCF!J$10,0)-MAX(BB743-BA743,0)/Inputs!$B$10)*DCF!J$6</f>
        <v>3912.2679277933239</v>
      </c>
      <c r="CJ743" s="15">
        <f ca="1">(BC743*DCF!K$10-DCF!K$5*MAX(BC743*DCF!K$10,0)-MAX(BC743-BB743,0)/Inputs!$B$10)*DCF!K$6</f>
        <v>3999.1595620381813</v>
      </c>
      <c r="CK743" s="15">
        <f ca="1">(BD743*DCF!L$10-DCF!L$5*MAX(BD743*DCF!L$10,0)-MAX(BD743-BC743,0)/Inputs!$B$10)*DCF!L$6</f>
        <v>4153.8637579038523</v>
      </c>
      <c r="CL743" s="15">
        <f ca="1">(BE743*DCF!M$10-DCF!M$5*MAX(BE743*DCF!M$10,0)-MAX(BE743-BD743,0)/Inputs!$B$10)*DCF!M$6</f>
        <v>4585.5200922661415</v>
      </c>
      <c r="CM743" s="15">
        <f ca="1">(BF743*DCF!C$28-DCF!C$5*MAX(BF743*DCF!C$28,0)-MAX(BF743-Inputs!$B$13,0)/Inputs!$B$17)*DCF!C$6</f>
        <v>3822.3171342340011</v>
      </c>
      <c r="CN743" s="15">
        <f ca="1">(BG743*DCF!D$28-DCF!D$5*MAX(BG743*DCF!D$28,0)-MAX(BG743-BF743,0)/Inputs!$B$17)*DCF!D$6</f>
        <v>5228.6403930679908</v>
      </c>
      <c r="CO743" s="15">
        <f ca="1">(BH743*DCF!E$28-DCF!E$5*MAX(BH743*DCF!E$28,0)-MAX(BH743-BG743,0)/Inputs!$B$17)*DCF!E$6</f>
        <v>7496.332782320841</v>
      </c>
      <c r="CP743" s="15">
        <f ca="1">(BI743*DCF!F$28-DCF!F$5*MAX(BI743*DCF!F$28,0)-MAX(BI743-BH743,0)/Inputs!$B$17)*DCF!F$6</f>
        <v>10118.764328832587</v>
      </c>
      <c r="CQ743" s="15">
        <f ca="1">(BJ743*DCF!G$28-DCF!G$5*MAX(BJ743*DCF!G$28,0)-MAX(BJ743-BI743,0)/Inputs!$B$17)*DCF!G$6</f>
        <v>8773.3762362538</v>
      </c>
      <c r="CR743" s="15">
        <f ca="1">(BK743*DCF!H$28-DCF!H$5*MAX(BK743*DCF!H$28,0)-MAX(BK743-BJ743,0)/Inputs!$B$17)*DCF!H$6</f>
        <v>9131.3086606721299</v>
      </c>
      <c r="CS743" s="15">
        <f ca="1">(BL743*DCF!I$28-DCF!I$5*MAX(BL743*DCF!I$28,0)-MAX(BL743-BK743,0)/Inputs!$B$17)*DCF!I$6</f>
        <v>9967.1841740498876</v>
      </c>
      <c r="CT743" s="15">
        <f ca="1">(BM743*DCF!J$28-DCF!J$5*MAX(BM743*DCF!J$28,0)-MAX(BM743-BL743,0)/Inputs!$B$17)*DCF!J$6</f>
        <v>9774.5929670591504</v>
      </c>
      <c r="CU743" s="15">
        <f ca="1">(BN743*DCF!K$28-DCF!K$5*MAX(BN743*DCF!K$28,0)-MAX(BN743-BM743,0)/Inputs!$B$17)*DCF!K$6</f>
        <v>10209.787939697824</v>
      </c>
      <c r="CV743" s="15">
        <f ca="1">(BO743*DCF!L$28-DCF!L$5*MAX(BO743*DCF!L$28,0)-MAX(BO743-BN743,0)/Inputs!$B$17)*DCF!L$6</f>
        <v>12291.132446837833</v>
      </c>
      <c r="CW743" s="15">
        <f ca="1">(BP743*DCF!M$28-DCF!M$5*MAX(BP743*DCF!M$28,0)-MAX(BP743-BO743,0)/Inputs!$B$17)*DCF!M$6</f>
        <v>12496.287778548663</v>
      </c>
      <c r="CX743" s="15">
        <f ca="1">(BQ743*DCF!C$46-DCF!C$5*MAX(BQ743*DCF!C$46,0)-MAX(BQ743-Inputs!$B$20,0)/Inputs!$B$24)*DCF!C$6</f>
        <v>-2172.8179630112591</v>
      </c>
      <c r="CY743" s="15">
        <f ca="1">(BR743*DCF!D$46-DCF!D$5*MAX(BR743*DCF!D$46,0)-MAX(BR743-BQ743,0)/Inputs!$B$24)*DCF!D$6</f>
        <v>-4235.3966849762428</v>
      </c>
      <c r="CZ743" s="15">
        <f ca="1">(BS743*DCF!E$46-DCF!E$5*MAX(BS743*DCF!E$46,0)-MAX(BS743-BR743,0)/Inputs!$B$24)*DCF!E$6</f>
        <v>-4135.1775354667798</v>
      </c>
      <c r="DA743" s="15">
        <f ca="1">(BT743*DCF!F$46-DCF!F$5*MAX(BT743*DCF!F$46,0)-MAX(BT743-BS743,0)/Inputs!$B$24)*DCF!F$6</f>
        <v>-4955.0097516977394</v>
      </c>
      <c r="DB743" s="15">
        <f ca="1">(BU743*DCF!G$46-DCF!G$5*MAX(BU743*DCF!G$46,0)-MAX(BU743-BT743,0)/Inputs!$B$24)*DCF!G$6</f>
        <v>-6165.6164256003212</v>
      </c>
      <c r="DC743" s="15">
        <f ca="1">(BV743*DCF!H$46-DCF!H$5*MAX(BV743*DCF!H$46,0)-MAX(BV743-BU743,0)/Inputs!$B$24)*DCF!H$6</f>
        <v>-11218.70981577501</v>
      </c>
      <c r="DD743" s="15">
        <f ca="1">(BW743*DCF!I$46-DCF!I$5*MAX(BW743*DCF!I$46,0)-MAX(BW743-BV743,0)/Inputs!$B$24)*DCF!I$6</f>
        <v>-17427.446523495197</v>
      </c>
      <c r="DE743" s="15">
        <f ca="1">(BX743*DCF!J$46-DCF!J$5*MAX(BX743*DCF!J$46,0)-MAX(BX743-BW743,0)/Inputs!$B$24)*DCF!J$6</f>
        <v>3382.7394518144933</v>
      </c>
      <c r="DF743" s="15">
        <f ca="1">(BY743*DCF!K$46-DCF!K$5*MAX(BY743*DCF!K$46,0)-MAX(BY743-BX743,0)/Inputs!$B$24)*DCF!K$6</f>
        <v>6971.1737975581027</v>
      </c>
      <c r="DG743" s="15">
        <f ca="1">(BZ743*DCF!L$46-DCF!L$5*MAX(BZ743*DCF!L$46,0)-MAX(BZ743-BY743,0)/Inputs!$B$24)*DCF!L$6</f>
        <v>-8569.1127093280738</v>
      </c>
      <c r="DH743" s="15">
        <f ca="1">(CA743*DCF!M$46-DCF!M$5*MAX(CA743*DCF!M$46,0)-MAX(CA743-BZ743,0)/Inputs!$B$24)*DCF!M$6</f>
        <v>7216.9242760942898</v>
      </c>
      <c r="DI743" s="15">
        <f ca="1">SUM(CB743:CL743)+BE743*DCF!M$10*(1+Inputs!$B$30)*(1-Inputs!$B$33)*(1-Inputs!$B$30/Inputs!$B$31)/(Inputs!$B$29-Inputs!$B$30)*DCF!M$6</f>
        <v>127426.83161750728</v>
      </c>
      <c r="DJ743" s="15">
        <f ca="1">SUM(CM743:CW743)+BP743*DCF!M$28*(1+Inputs!$B$30)*(1-Inputs!$B$33)*(1-Inputs!$B$30/Inputs!$B$31)/(Inputs!$B$29-Inputs!$B$30)*DCF!M$6</f>
        <v>345760.09006841306</v>
      </c>
      <c r="DK743" s="15">
        <f ca="1">SUM(CX743:DH743)+CA743*DCF!M$46*(1+Inputs!$B$30)*(1-Inputs!$B$33)*(1-Inputs!$B$30/Inputs!$B$31)/(Inputs!$B$29-Inputs!$B$30)*DCF!M$6</f>
        <v>622990.32910181768</v>
      </c>
      <c r="DM743" s="15">
        <f ca="1">DI743+DJ743+DK743+Inputs!$B$34+Inputs!$B$36-Inputs!$B$35</f>
        <v>1173028.250787738</v>
      </c>
    </row>
    <row r="744" spans="1:117" x14ac:dyDescent="0.75">
      <c r="A744" s="11">
        <v>731</v>
      </c>
      <c r="C744" s="24">
        <f t="shared" ref="C744:M753" ca="1" si="433">_xlfn.NORM.S.INV(RAND())</f>
        <v>0.21949377342969151</v>
      </c>
      <c r="D744" s="24">
        <f t="shared" ca="1" si="433"/>
        <v>-1.4285126426774706</v>
      </c>
      <c r="E744" s="24">
        <f t="shared" ca="1" si="433"/>
        <v>-1.0495369111985273E-2</v>
      </c>
      <c r="F744" s="24">
        <f t="shared" ca="1" si="433"/>
        <v>-0.15318053270722012</v>
      </c>
      <c r="G744" s="24">
        <f t="shared" ca="1" si="433"/>
        <v>-1.7623292705729132</v>
      </c>
      <c r="H744" s="24">
        <f t="shared" ca="1" si="433"/>
        <v>0.25009900980558464</v>
      </c>
      <c r="I744" s="24">
        <f t="shared" ca="1" si="433"/>
        <v>-0.93239050552240232</v>
      </c>
      <c r="J744" s="24">
        <f t="shared" ca="1" si="433"/>
        <v>1.0813116900268571</v>
      </c>
      <c r="K744" s="24">
        <f t="shared" ca="1" si="433"/>
        <v>0.52798720497716456</v>
      </c>
      <c r="L744" s="24">
        <f t="shared" ca="1" si="433"/>
        <v>-1.1722148613956744</v>
      </c>
      <c r="M744" s="24">
        <f t="shared" ca="1" si="433"/>
        <v>0.17049369788079535</v>
      </c>
      <c r="N744" s="24">
        <f ca="1">SQRT(Inputs!$B$38)*C744+SQRT(1-Inputs!$B$38)*_xlfn.NORM.S.INV(RAND())</f>
        <v>1.7306816864602848</v>
      </c>
      <c r="O744" s="24">
        <f ca="1">SQRT(Inputs!$B$38)*D744+SQRT(1-Inputs!$B$38)*_xlfn.NORM.S.INV(RAND())</f>
        <v>0.48887959779817758</v>
      </c>
      <c r="P744" s="24">
        <f ca="1">SQRT(Inputs!$B$38)*E744+SQRT(1-Inputs!$B$38)*_xlfn.NORM.S.INV(RAND())</f>
        <v>0.40004807892239264</v>
      </c>
      <c r="Q744" s="24">
        <f ca="1">SQRT(Inputs!$B$38)*F744+SQRT(1-Inputs!$B$38)*_xlfn.NORM.S.INV(RAND())</f>
        <v>-1.6701921968004698</v>
      </c>
      <c r="R744" s="24">
        <f ca="1">SQRT(Inputs!$B$38)*G744+SQRT(1-Inputs!$B$38)*_xlfn.NORM.S.INV(RAND())</f>
        <v>0.2842618111362516</v>
      </c>
      <c r="S744" s="24">
        <f ca="1">SQRT(Inputs!$B$38)*H744+SQRT(1-Inputs!$B$38)*_xlfn.NORM.S.INV(RAND())</f>
        <v>0.60797219247949041</v>
      </c>
      <c r="T744" s="24">
        <f ca="1">SQRT(Inputs!$B$38)*I744+SQRT(1-Inputs!$B$38)*_xlfn.NORM.S.INV(RAND())</f>
        <v>0.40316203667894501</v>
      </c>
      <c r="U744" s="24">
        <f ca="1">SQRT(Inputs!$B$38)*J744+SQRT(1-Inputs!$B$38)*_xlfn.NORM.S.INV(RAND())</f>
        <v>0.31891746216894179</v>
      </c>
      <c r="V744" s="24">
        <f ca="1">SQRT(Inputs!$B$38)*K744+SQRT(1-Inputs!$B$38)*_xlfn.NORM.S.INV(RAND())</f>
        <v>0.97798123267254844</v>
      </c>
      <c r="W744" s="24">
        <f ca="1">SQRT(Inputs!$B$38)*L744+SQRT(1-Inputs!$B$38)*_xlfn.NORM.S.INV(RAND())</f>
        <v>0.40624542938261177</v>
      </c>
      <c r="X744" s="24">
        <f ca="1">SQRT(Inputs!$B$38)*M744+SQRT(1-Inputs!$B$38)*_xlfn.NORM.S.INV(RAND())</f>
        <v>0.73784184886141813</v>
      </c>
      <c r="Y744" s="24">
        <f ca="1">SQRT(Inputs!$B$38)*C744+SQRT(1-Inputs!$B$38)*_xlfn.NORM.S.INV(RAND())</f>
        <v>0.56534441484619335</v>
      </c>
      <c r="Z744" s="24">
        <f ca="1">SQRT(Inputs!$B$38)*D744+SQRT(1-Inputs!$B$38)*_xlfn.NORM.S.INV(RAND())</f>
        <v>-0.69191796881474643</v>
      </c>
      <c r="AA744" s="24">
        <f ca="1">SQRT(Inputs!$B$38)*E744+SQRT(1-Inputs!$B$38)*_xlfn.NORM.S.INV(RAND())</f>
        <v>0.96352726599079486</v>
      </c>
      <c r="AB744" s="24">
        <f ca="1">SQRT(Inputs!$B$38)*F744+SQRT(1-Inputs!$B$38)*_xlfn.NORM.S.INV(RAND())</f>
        <v>0.37959829006067403</v>
      </c>
      <c r="AC744" s="24">
        <f ca="1">SQRT(Inputs!$B$38)*G744+SQRT(1-Inputs!$B$38)*_xlfn.NORM.S.INV(RAND())</f>
        <v>-2.3090657950662621</v>
      </c>
      <c r="AD744" s="24">
        <f ca="1">SQRT(Inputs!$B$38)*H744+SQRT(1-Inputs!$B$38)*_xlfn.NORM.S.INV(RAND())</f>
        <v>0.51331961946834759</v>
      </c>
      <c r="AE744" s="24">
        <f ca="1">SQRT(Inputs!$B$38)*I744+SQRT(1-Inputs!$B$38)*_xlfn.NORM.S.INV(RAND())</f>
        <v>-1.4463701046338384</v>
      </c>
      <c r="AF744" s="24">
        <f ca="1">SQRT(Inputs!$B$38)*J744+SQRT(1-Inputs!$B$38)*_xlfn.NORM.S.INV(RAND())</f>
        <v>1.9241843353511188</v>
      </c>
      <c r="AG744" s="24">
        <f ca="1">SQRT(Inputs!$B$38)*K744+SQRT(1-Inputs!$B$38)*_xlfn.NORM.S.INV(RAND())</f>
        <v>0.57348898067818321</v>
      </c>
      <c r="AH744" s="24">
        <f ca="1">SQRT(Inputs!$B$38)*L744+SQRT(1-Inputs!$B$38)*_xlfn.NORM.S.INV(RAND())</f>
        <v>0.46794626637375691</v>
      </c>
      <c r="AI744" s="24">
        <f ca="1">SQRT(Inputs!$B$38)*M744+SQRT(1-Inputs!$B$38)*_xlfn.NORM.S.INV(RAND())</f>
        <v>-0.11779040039445454</v>
      </c>
      <c r="AJ744" s="24">
        <f ca="1">SQRT(Inputs!$B$38)*C744+SQRT(1-Inputs!$B$38)*_xlfn.NORM.S.INV(RAND())</f>
        <v>0.9907713279986875</v>
      </c>
      <c r="AK744" s="24">
        <f ca="1">SQRT(Inputs!$B$38)*D744+SQRT(1-Inputs!$B$38)*_xlfn.NORM.S.INV(RAND())</f>
        <v>-1.7876411976813267</v>
      </c>
      <c r="AL744" s="24">
        <f ca="1">SQRT(Inputs!$B$38)*E744+SQRT(1-Inputs!$B$38)*_xlfn.NORM.S.INV(RAND())</f>
        <v>0.53974953392142233</v>
      </c>
      <c r="AM744" s="24">
        <f ca="1">SQRT(Inputs!$B$38)*F744+SQRT(1-Inputs!$B$38)*_xlfn.NORM.S.INV(RAND())</f>
        <v>0.52709190899429181</v>
      </c>
      <c r="AN744" s="24">
        <f ca="1">SQRT(Inputs!$B$38)*G744+SQRT(1-Inputs!$B$38)*_xlfn.NORM.S.INV(RAND())</f>
        <v>-0.83735720911266776</v>
      </c>
      <c r="AO744" s="24">
        <f ca="1">SQRT(Inputs!$B$38)*H744+SQRT(1-Inputs!$B$38)*_xlfn.NORM.S.INV(RAND())</f>
        <v>3.0197034441889509E-2</v>
      </c>
      <c r="AP744" s="24">
        <f ca="1">SQRT(Inputs!$B$38)*I744+SQRT(1-Inputs!$B$38)*_xlfn.NORM.S.INV(RAND())</f>
        <v>0.549464727270497</v>
      </c>
      <c r="AQ744" s="24">
        <f ca="1">SQRT(Inputs!$B$38)*J744+SQRT(1-Inputs!$B$38)*_xlfn.NORM.S.INV(RAND())</f>
        <v>-0.9816908922119274</v>
      </c>
      <c r="AR744" s="24">
        <f ca="1">SQRT(Inputs!$B$38)*K744+SQRT(1-Inputs!$B$38)*_xlfn.NORM.S.INV(RAND())</f>
        <v>1.0874507170745502</v>
      </c>
      <c r="AS744" s="24">
        <f ca="1">SQRT(Inputs!$B$38)*L744+SQRT(1-Inputs!$B$38)*_xlfn.NORM.S.INV(RAND())</f>
        <v>0.18492708501986832</v>
      </c>
      <c r="AT744" s="24">
        <f ca="1">SQRT(Inputs!$B$38)*M744+SQRT(1-Inputs!$B$38)*_xlfn.NORM.S.INV(RAND())</f>
        <v>-0.11340819200095781</v>
      </c>
      <c r="AU744" s="15">
        <f ca="1">Inputs!$B$6*EXP($B$8-0.5*C$5^2+C$5*N744)</f>
        <v>6566.6768916071715</v>
      </c>
      <c r="AV744" s="15">
        <f t="shared" ca="1" si="401"/>
        <v>8588.9091163086159</v>
      </c>
      <c r="AW744" s="15">
        <f t="shared" ca="1" si="402"/>
        <v>11053.269942929597</v>
      </c>
      <c r="AX744" s="15">
        <f t="shared" ca="1" si="403"/>
        <v>10953.426510836714</v>
      </c>
      <c r="AY744" s="15">
        <f t="shared" ca="1" si="404"/>
        <v>13838.064031799126</v>
      </c>
      <c r="AZ744" s="15">
        <f t="shared" ca="1" si="405"/>
        <v>18096.192333918007</v>
      </c>
      <c r="BA744" s="15">
        <f t="shared" ca="1" si="406"/>
        <v>23099.515083394654</v>
      </c>
      <c r="BB744" s="15">
        <f t="shared" ca="1" si="407"/>
        <v>29199.07289606761</v>
      </c>
      <c r="BC744" s="15">
        <f t="shared" ca="1" si="408"/>
        <v>39301.962563970352</v>
      </c>
      <c r="BD744" s="15">
        <f t="shared" ca="1" si="409"/>
        <v>50013.344040078293</v>
      </c>
      <c r="BE744" s="15">
        <f t="shared" ca="1" si="410"/>
        <v>65545.004241022922</v>
      </c>
      <c r="BF744" s="15">
        <f ca="1">Inputs!$B$13*EXP($B$9-0.5*C$6^2+C$6*Y744)</f>
        <v>15471.384814236479</v>
      </c>
      <c r="BG744" s="15">
        <f t="shared" ca="1" si="411"/>
        <v>16642.460054375479</v>
      </c>
      <c r="BH744" s="15">
        <f t="shared" ca="1" si="412"/>
        <v>23857.621395818704</v>
      </c>
      <c r="BI744" s="15">
        <f t="shared" ca="1" si="413"/>
        <v>30962.548482877679</v>
      </c>
      <c r="BJ744" s="15">
        <f t="shared" ca="1" si="414"/>
        <v>27211.523602446228</v>
      </c>
      <c r="BK744" s="15">
        <f t="shared" ca="1" si="415"/>
        <v>35814.425067260352</v>
      </c>
      <c r="BL744" s="15">
        <f t="shared" ca="1" si="416"/>
        <v>36474.338376414584</v>
      </c>
      <c r="BM744" s="15">
        <f t="shared" ca="1" si="417"/>
        <v>56941.370365555638</v>
      </c>
      <c r="BN744" s="15">
        <f t="shared" ca="1" si="418"/>
        <v>75012.821453206372</v>
      </c>
      <c r="BO744" s="15">
        <f t="shared" ca="1" si="419"/>
        <v>97454.929623469259</v>
      </c>
      <c r="BP744" s="15">
        <f t="shared" ca="1" si="420"/>
        <v>118358.65004725098</v>
      </c>
      <c r="BQ744" s="15">
        <f ca="1">Inputs!$B$20*EXP($B$10-0.5*C$7^2+C$7*AJ744)</f>
        <v>6095.695368456405</v>
      </c>
      <c r="BR744" s="15">
        <f t="shared" ca="1" si="421"/>
        <v>4688.1837680096287</v>
      </c>
      <c r="BS744" s="15">
        <f t="shared" ca="1" si="422"/>
        <v>7496.4545519385947</v>
      </c>
      <c r="BT744" s="15">
        <f t="shared" ca="1" si="423"/>
        <v>11868.695837610307</v>
      </c>
      <c r="BU744" s="15">
        <f t="shared" ca="1" si="424"/>
        <v>13431.792466247813</v>
      </c>
      <c r="BV744" s="15">
        <f t="shared" ca="1" si="425"/>
        <v>18815.070076169162</v>
      </c>
      <c r="BW744" s="15">
        <f t="shared" ca="1" si="426"/>
        <v>29493.334562406253</v>
      </c>
      <c r="BX744" s="15">
        <f t="shared" ca="1" si="427"/>
        <v>33881.724740158592</v>
      </c>
      <c r="BY744" s="15">
        <f t="shared" ca="1" si="428"/>
        <v>58453.961281323216</v>
      </c>
      <c r="BZ744" s="15">
        <f t="shared" ca="1" si="429"/>
        <v>84855.33996830479</v>
      </c>
      <c r="CA744" s="15">
        <f t="shared" ca="1" si="430"/>
        <v>116817.9177155565</v>
      </c>
      <c r="CB744" s="15">
        <f ca="1">(AU744*DCF!C$10-DCF!C$5*MAX(AU744*DCF!C$10,0)-MAX(AU744-Inputs!$B$6,0)/Inputs!$B$10)*DCF!C$6</f>
        <v>1031.6343784432686</v>
      </c>
      <c r="CC744" s="15">
        <f ca="1">(AV744*DCF!D$10-DCF!D$5*MAX(AV744*DCF!D$10,0)-MAX(AV744-AU744,0)/Inputs!$B$10)*DCF!D$6</f>
        <v>1600.4200067346314</v>
      </c>
      <c r="CD744" s="15">
        <f ca="1">(AW744*DCF!E$10-DCF!E$5*MAX(AW744*DCF!E$10,0)-MAX(AW744-AV744,0)/Inputs!$B$10)*DCF!E$6</f>
        <v>1996.9479651031413</v>
      </c>
      <c r="CE744" s="15">
        <f ca="1">(AX744*DCF!F$10-DCF!F$5*MAX(AX744*DCF!F$10,0)-MAX(AX744-AW744,0)/Inputs!$B$10)*DCF!F$6</f>
        <v>2391.1155510235099</v>
      </c>
      <c r="CF744" s="15">
        <f ca="1">(AY744*DCF!G$10-DCF!G$5*MAX(AY744*DCF!G$10,0)-MAX(AY744-AX744,0)/Inputs!$B$10)*DCF!G$6</f>
        <v>2296.7154343629982</v>
      </c>
      <c r="CG744" s="15">
        <f ca="1">(AZ744*DCF!H$10-DCF!H$5*MAX(AZ744*DCF!H$10,0)-MAX(AZ744-AY744,0)/Inputs!$B$10)*DCF!H$6</f>
        <v>2757.2817046172945</v>
      </c>
      <c r="CH744" s="15">
        <f ca="1">(BA744*DCF!I$10-DCF!I$5*MAX(BA744*DCF!I$10,0)-MAX(BA744-AZ744,0)/Inputs!$B$10)*DCF!I$6</f>
        <v>3398.7185013605213</v>
      </c>
      <c r="CI744" s="15">
        <f ca="1">(BB744*DCF!J$10-DCF!J$5*MAX(BB744*DCF!J$10,0)-MAX(BB744-BA744,0)/Inputs!$B$10)*DCF!J$6</f>
        <v>4086.3411864192917</v>
      </c>
      <c r="CJ744" s="15">
        <f ca="1">(BC744*DCF!K$10-DCF!K$5*MAX(BC744*DCF!K$10,0)-MAX(BC744-BB744,0)/Inputs!$B$10)*DCF!K$6</f>
        <v>4912.7340203802578</v>
      </c>
      <c r="CK744" s="15">
        <f ca="1">(BD744*DCF!L$10-DCF!L$5*MAX(BD744*DCF!L$10,0)-MAX(BD744-BC744,0)/Inputs!$B$10)*DCF!L$6</f>
        <v>6157.8082761128289</v>
      </c>
      <c r="CL744" s="15">
        <f ca="1">(BE744*DCF!M$10-DCF!M$5*MAX(BE744*DCF!M$10,0)-MAX(BE744-BD744,0)/Inputs!$B$10)*DCF!M$6</f>
        <v>7393.8250951939126</v>
      </c>
      <c r="CM744" s="15">
        <f ca="1">(BF744*DCF!C$28-DCF!C$5*MAX(BF744*DCF!C$28,0)-MAX(BF744-Inputs!$B$13,0)/Inputs!$B$17)*DCF!C$6</f>
        <v>3778.48924336037</v>
      </c>
      <c r="CN744" s="15">
        <f ca="1">(BG744*DCF!D$28-DCF!D$5*MAX(BG744*DCF!D$28,0)-MAX(BG744-BF744,0)/Inputs!$B$17)*DCF!D$6</f>
        <v>4651.7442824763602</v>
      </c>
      <c r="CO744" s="15">
        <f ca="1">(BH744*DCF!E$28-DCF!E$5*MAX(BH744*DCF!E$28,0)-MAX(BH744-BG744,0)/Inputs!$B$17)*DCF!E$6</f>
        <v>5334.8942134084537</v>
      </c>
      <c r="CP744" s="15">
        <f ca="1">(BI744*DCF!F$28-DCF!F$5*MAX(BI744*DCF!F$28,0)-MAX(BI744-BH744,0)/Inputs!$B$17)*DCF!F$6</f>
        <v>7111.9520547313004</v>
      </c>
      <c r="CQ744" s="15">
        <f ca="1">(BJ744*DCF!G$28-DCF!G$5*MAX(BJ744*DCF!G$28,0)-MAX(BJ744-BI744,0)/Inputs!$B$17)*DCF!G$6</f>
        <v>7060.2362518893369</v>
      </c>
      <c r="CR744" s="15">
        <f ca="1">(BK744*DCF!H$28-DCF!H$5*MAX(BK744*DCF!H$28,0)-MAX(BK744-BJ744,0)/Inputs!$B$17)*DCF!H$6</f>
        <v>7520.6529902808079</v>
      </c>
      <c r="CS744" s="15">
        <f ca="1">(BL744*DCF!I$28-DCF!I$5*MAX(BL744*DCF!I$28,0)-MAX(BL744-BK744,0)/Inputs!$B$17)*DCF!I$6</f>
        <v>8482.3336543763253</v>
      </c>
      <c r="CT744" s="15">
        <f ca="1">(BM744*DCF!J$28-DCF!J$5*MAX(BM744*DCF!J$28,0)-MAX(BM744-BL744,0)/Inputs!$B$17)*DCF!J$6</f>
        <v>9988.8914105341137</v>
      </c>
      <c r="CU744" s="15">
        <f ca="1">(BN744*DCF!K$28-DCF!K$5*MAX(BN744*DCF!K$28,0)-MAX(BN744-BM744,0)/Inputs!$B$17)*DCF!K$6</f>
        <v>13627.938103262237</v>
      </c>
      <c r="CV744" s="15">
        <f ca="1">(BO744*DCF!L$28-DCF!L$5*MAX(BO744*DCF!L$28,0)-MAX(BO744-BN744,0)/Inputs!$B$17)*DCF!L$6</f>
        <v>16904.94206517651</v>
      </c>
      <c r="CW744" s="15">
        <f ca="1">(BP744*DCF!M$28-DCF!M$5*MAX(BP744*DCF!M$28,0)-MAX(BP744-BO744,0)/Inputs!$B$17)*DCF!M$6</f>
        <v>20084.222339874334</v>
      </c>
      <c r="CX744" s="15">
        <f ca="1">(BQ744*DCF!C$46-DCF!C$5*MAX(BQ744*DCF!C$46,0)-MAX(BQ744-Inputs!$B$20,0)/Inputs!$B$24)*DCF!C$6</f>
        <v>-2744.8235809166777</v>
      </c>
      <c r="CY744" s="15">
        <f ca="1">(BR744*DCF!D$46-DCF!D$5*MAX(BR744*DCF!D$46,0)-MAX(BR744-BQ744,0)/Inputs!$B$24)*DCF!D$6</f>
        <v>-800.16363934048456</v>
      </c>
      <c r="CZ744" s="15">
        <f ca="1">(BS744*DCF!E$46-DCF!E$5*MAX(BS744*DCF!E$46,0)-MAX(BS744-BR744,0)/Inputs!$B$24)*DCF!E$6</f>
        <v>-1993.4118356263032</v>
      </c>
      <c r="DA744" s="15">
        <f ca="1">(BT744*DCF!F$46-DCF!F$5*MAX(BT744*DCF!F$46,0)-MAX(BT744-BS744,0)/Inputs!$B$24)*DCF!F$6</f>
        <v>-2456.4247397178096</v>
      </c>
      <c r="DB744" s="15">
        <f ca="1">(BU744*DCF!G$46-DCF!G$5*MAX(BU744*DCF!G$46,0)-MAX(BU744-BT744,0)/Inputs!$B$24)*DCF!G$6</f>
        <v>-977.61378343820479</v>
      </c>
      <c r="DC744" s="15">
        <f ca="1">(BV744*DCF!H$46-DCF!H$5*MAX(BV744*DCF!H$46,0)-MAX(BV744-BU744,0)/Inputs!$B$24)*DCF!H$6</f>
        <v>-1672.8205333939011</v>
      </c>
      <c r="DD744" s="15">
        <f ca="1">(BW744*DCF!I$46-DCF!I$5*MAX(BW744*DCF!I$46,0)-MAX(BW744-BV744,0)/Inputs!$B$24)*DCF!I$6</f>
        <v>-2384.1566470123066</v>
      </c>
      <c r="DE744" s="15">
        <f ca="1">(BX744*DCF!J$46-DCF!J$5*MAX(BX744*DCF!J$46,0)-MAX(BX744-BW744,0)/Inputs!$B$24)*DCF!J$6</f>
        <v>257.51525215356708</v>
      </c>
      <c r="DF744" s="15">
        <f ca="1">(BY744*DCF!K$46-DCF!K$5*MAX(BY744*DCF!K$46,0)-MAX(BY744-BX744,0)/Inputs!$B$24)*DCF!K$6</f>
        <v>-2680.4582252263103</v>
      </c>
      <c r="DG744" s="15">
        <f ca="1">(BZ744*DCF!L$46-DCF!L$5*MAX(BZ744*DCF!L$46,0)-MAX(BZ744-BY744,0)/Inputs!$B$24)*DCF!L$6</f>
        <v>-109.0622276280647</v>
      </c>
      <c r="DH744" s="15">
        <f ca="1">(CA744*DCF!M$46-DCF!M$5*MAX(CA744*DCF!M$46,0)-MAX(CA744-BZ744,0)/Inputs!$B$24)*DCF!M$6</f>
        <v>2476.0911757972922</v>
      </c>
      <c r="DI744" s="15">
        <f ca="1">SUM(CB744:CL744)+BE744*DCF!M$10*(1+Inputs!$B$30)*(1-Inputs!$B$33)*(1-Inputs!$B$30/Inputs!$B$31)/(Inputs!$B$29-Inputs!$B$30)*DCF!M$6</f>
        <v>220436.15566547008</v>
      </c>
      <c r="DJ744" s="15">
        <f ca="1">SUM(CM744:CW744)+BP744*DCF!M$28*(1+Inputs!$B$30)*(1-Inputs!$B$33)*(1-Inputs!$B$30/Inputs!$B$31)/(Inputs!$B$29-Inputs!$B$30)*DCF!M$6</f>
        <v>543737.88089285861</v>
      </c>
      <c r="DK744" s="15">
        <f ca="1">SUM(CX744:DH744)+CA744*DCF!M$46*(1+Inputs!$B$30)*(1-Inputs!$B$33)*(1-Inputs!$B$30/Inputs!$B$31)/(Inputs!$B$29-Inputs!$B$30)*DCF!M$6</f>
        <v>167529.00997089237</v>
      </c>
      <c r="DM744" s="15">
        <f ca="1">DI744+DJ744+DK744+Inputs!$B$34+Inputs!$B$36-Inputs!$B$35</f>
        <v>1008554.046529221</v>
      </c>
    </row>
    <row r="745" spans="1:117" x14ac:dyDescent="0.75">
      <c r="A745" s="11">
        <v>732</v>
      </c>
      <c r="C745" s="24">
        <f t="shared" ca="1" si="433"/>
        <v>2.539746441984291</v>
      </c>
      <c r="D745" s="24">
        <f t="shared" ca="1" si="433"/>
        <v>0.98295568588409099</v>
      </c>
      <c r="E745" s="24">
        <f t="shared" ca="1" si="433"/>
        <v>0.57802314148328138</v>
      </c>
      <c r="F745" s="24">
        <f t="shared" ca="1" si="433"/>
        <v>-0.75541662212576377</v>
      </c>
      <c r="G745" s="24">
        <f t="shared" ca="1" si="433"/>
        <v>0.70478110360220003</v>
      </c>
      <c r="H745" s="24">
        <f t="shared" ca="1" si="433"/>
        <v>-0.63456934527036235</v>
      </c>
      <c r="I745" s="24">
        <f t="shared" ca="1" si="433"/>
        <v>1.0025838500954418</v>
      </c>
      <c r="J745" s="24">
        <f t="shared" ca="1" si="433"/>
        <v>1.5942250063399626</v>
      </c>
      <c r="K745" s="24">
        <f t="shared" ca="1" si="433"/>
        <v>0.10910735800600359</v>
      </c>
      <c r="L745" s="24">
        <f t="shared" ca="1" si="433"/>
        <v>0.37571074905866847</v>
      </c>
      <c r="M745" s="24">
        <f t="shared" ca="1" si="433"/>
        <v>-0.24963243654406506</v>
      </c>
      <c r="N745" s="24">
        <f ca="1">SQRT(Inputs!$B$38)*C745+SQRT(1-Inputs!$B$38)*_xlfn.NORM.S.INV(RAND())</f>
        <v>2.5581222495886875</v>
      </c>
      <c r="O745" s="24">
        <f ca="1">SQRT(Inputs!$B$38)*D745+SQRT(1-Inputs!$B$38)*_xlfn.NORM.S.INV(RAND())</f>
        <v>1.8904809886522418</v>
      </c>
      <c r="P745" s="24">
        <f ca="1">SQRT(Inputs!$B$38)*E745+SQRT(1-Inputs!$B$38)*_xlfn.NORM.S.INV(RAND())</f>
        <v>1.0551531134212808</v>
      </c>
      <c r="Q745" s="24">
        <f ca="1">SQRT(Inputs!$B$38)*F745+SQRT(1-Inputs!$B$38)*_xlfn.NORM.S.INV(RAND())</f>
        <v>-0.60608054388924393</v>
      </c>
      <c r="R745" s="24">
        <f ca="1">SQRT(Inputs!$B$38)*G745+SQRT(1-Inputs!$B$38)*_xlfn.NORM.S.INV(RAND())</f>
        <v>0.66422573863468748</v>
      </c>
      <c r="S745" s="24">
        <f ca="1">SQRT(Inputs!$B$38)*H745+SQRT(1-Inputs!$B$38)*_xlfn.NORM.S.INV(RAND())</f>
        <v>-1.9341641111610355</v>
      </c>
      <c r="T745" s="24">
        <f ca="1">SQRT(Inputs!$B$38)*I745+SQRT(1-Inputs!$B$38)*_xlfn.NORM.S.INV(RAND())</f>
        <v>-3.7935147526047319E-2</v>
      </c>
      <c r="U745" s="24">
        <f ca="1">SQRT(Inputs!$B$38)*J745+SQRT(1-Inputs!$B$38)*_xlfn.NORM.S.INV(RAND())</f>
        <v>1.7925676267793507</v>
      </c>
      <c r="V745" s="24">
        <f ca="1">SQRT(Inputs!$B$38)*K745+SQRT(1-Inputs!$B$38)*_xlfn.NORM.S.INV(RAND())</f>
        <v>-0.48942817994638083</v>
      </c>
      <c r="W745" s="24">
        <f ca="1">SQRT(Inputs!$B$38)*L745+SQRT(1-Inputs!$B$38)*_xlfn.NORM.S.INV(RAND())</f>
        <v>-0.11842784030567693</v>
      </c>
      <c r="X745" s="24">
        <f ca="1">SQRT(Inputs!$B$38)*M745+SQRT(1-Inputs!$B$38)*_xlfn.NORM.S.INV(RAND())</f>
        <v>-0.13730208196701685</v>
      </c>
      <c r="Y745" s="24">
        <f ca="1">SQRT(Inputs!$B$38)*C745+SQRT(1-Inputs!$B$38)*_xlfn.NORM.S.INV(RAND())</f>
        <v>0.6680028785600024</v>
      </c>
      <c r="Z745" s="24">
        <f ca="1">SQRT(Inputs!$B$38)*D745+SQRT(1-Inputs!$B$38)*_xlfn.NORM.S.INV(RAND())</f>
        <v>-1.4155194674954972</v>
      </c>
      <c r="AA745" s="24">
        <f ca="1">SQRT(Inputs!$B$38)*E745+SQRT(1-Inputs!$B$38)*_xlfn.NORM.S.INV(RAND())</f>
        <v>2.0581109754783644</v>
      </c>
      <c r="AB745" s="24">
        <f ca="1">SQRT(Inputs!$B$38)*F745+SQRT(1-Inputs!$B$38)*_xlfn.NORM.S.INV(RAND())</f>
        <v>9.8992502380086722E-2</v>
      </c>
      <c r="AC745" s="24">
        <f ca="1">SQRT(Inputs!$B$38)*G745+SQRT(1-Inputs!$B$38)*_xlfn.NORM.S.INV(RAND())</f>
        <v>-3.6871803559813343E-2</v>
      </c>
      <c r="AD745" s="24">
        <f ca="1">SQRT(Inputs!$B$38)*H745+SQRT(1-Inputs!$B$38)*_xlfn.NORM.S.INV(RAND())</f>
        <v>-0.9954988333835717</v>
      </c>
      <c r="AE745" s="24">
        <f ca="1">SQRT(Inputs!$B$38)*I745+SQRT(1-Inputs!$B$38)*_xlfn.NORM.S.INV(RAND())</f>
        <v>1.345178763461389</v>
      </c>
      <c r="AF745" s="24">
        <f ca="1">SQRT(Inputs!$B$38)*J745+SQRT(1-Inputs!$B$38)*_xlfn.NORM.S.INV(RAND())</f>
        <v>-0.60127869511712073</v>
      </c>
      <c r="AG745" s="24">
        <f ca="1">SQRT(Inputs!$B$38)*K745+SQRT(1-Inputs!$B$38)*_xlfn.NORM.S.INV(RAND())</f>
        <v>-0.17431837327052316</v>
      </c>
      <c r="AH745" s="24">
        <f ca="1">SQRT(Inputs!$B$38)*L745+SQRT(1-Inputs!$B$38)*_xlfn.NORM.S.INV(RAND())</f>
        <v>-0.94664306813884758</v>
      </c>
      <c r="AI745" s="24">
        <f ca="1">SQRT(Inputs!$B$38)*M745+SQRT(1-Inputs!$B$38)*_xlfn.NORM.S.INV(RAND())</f>
        <v>1.5827950754537177</v>
      </c>
      <c r="AJ745" s="24">
        <f ca="1">SQRT(Inputs!$B$38)*C745+SQRT(1-Inputs!$B$38)*_xlfn.NORM.S.INV(RAND())</f>
        <v>0.74316745441568044</v>
      </c>
      <c r="AK745" s="24">
        <f ca="1">SQRT(Inputs!$B$38)*D745+SQRT(1-Inputs!$B$38)*_xlfn.NORM.S.INV(RAND())</f>
        <v>-1.0984344293383179</v>
      </c>
      <c r="AL745" s="24">
        <f ca="1">SQRT(Inputs!$B$38)*E745+SQRT(1-Inputs!$B$38)*_xlfn.NORM.S.INV(RAND())</f>
        <v>0.38724966529860877</v>
      </c>
      <c r="AM745" s="24">
        <f ca="1">SQRT(Inputs!$B$38)*F745+SQRT(1-Inputs!$B$38)*_xlfn.NORM.S.INV(RAND())</f>
        <v>-0.14010597988079282</v>
      </c>
      <c r="AN745" s="24">
        <f ca="1">SQRT(Inputs!$B$38)*G745+SQRT(1-Inputs!$B$38)*_xlfn.NORM.S.INV(RAND())</f>
        <v>1.4810870177591351</v>
      </c>
      <c r="AO745" s="24">
        <f ca="1">SQRT(Inputs!$B$38)*H745+SQRT(1-Inputs!$B$38)*_xlfn.NORM.S.INV(RAND())</f>
        <v>-0.68157428216731697</v>
      </c>
      <c r="AP745" s="24">
        <f ca="1">SQRT(Inputs!$B$38)*I745+SQRT(1-Inputs!$B$38)*_xlfn.NORM.S.INV(RAND())</f>
        <v>1.7895456925086539</v>
      </c>
      <c r="AQ745" s="24">
        <f ca="1">SQRT(Inputs!$B$38)*J745+SQRT(1-Inputs!$B$38)*_xlfn.NORM.S.INV(RAND())</f>
        <v>1.4584777081077984</v>
      </c>
      <c r="AR745" s="24">
        <f ca="1">SQRT(Inputs!$B$38)*K745+SQRT(1-Inputs!$B$38)*_xlfn.NORM.S.INV(RAND())</f>
        <v>0.29197652195459789</v>
      </c>
      <c r="AS745" s="24">
        <f ca="1">SQRT(Inputs!$B$38)*L745+SQRT(1-Inputs!$B$38)*_xlfn.NORM.S.INV(RAND())</f>
        <v>0.67452676576837212</v>
      </c>
      <c r="AT745" s="24">
        <f ca="1">SQRT(Inputs!$B$38)*M745+SQRT(1-Inputs!$B$38)*_xlfn.NORM.S.INV(RAND())</f>
        <v>-0.40446076536866016</v>
      </c>
      <c r="AU745" s="15">
        <f ca="1">Inputs!$B$6*EXP($B$8-0.5*C$5^2+C$5*N745)</f>
        <v>7507.843339976037</v>
      </c>
      <c r="AV745" s="15">
        <f t="shared" ca="1" si="401"/>
        <v>12067.21588021859</v>
      </c>
      <c r="AW745" s="15">
        <f t="shared" ca="1" si="402"/>
        <v>16964.250985798924</v>
      </c>
      <c r="AX745" s="15">
        <f t="shared" ca="1" si="403"/>
        <v>19201.277660932657</v>
      </c>
      <c r="AY745" s="15">
        <f t="shared" ca="1" si="404"/>
        <v>25358.722538800514</v>
      </c>
      <c r="AZ745" s="15">
        <f t="shared" ca="1" si="405"/>
        <v>25064.754757790266</v>
      </c>
      <c r="BA745" s="15">
        <f t="shared" ca="1" si="406"/>
        <v>30551.312481199777</v>
      </c>
      <c r="BB745" s="15">
        <f t="shared" ca="1" si="407"/>
        <v>44762.801761462462</v>
      </c>
      <c r="BC745" s="15">
        <f t="shared" ca="1" si="408"/>
        <v>52293.187593184397</v>
      </c>
      <c r="BD745" s="15">
        <f t="shared" ca="1" si="409"/>
        <v>63358.366067131145</v>
      </c>
      <c r="BE745" s="15">
        <f t="shared" ca="1" si="410"/>
        <v>76672.700336532915</v>
      </c>
      <c r="BF745" s="15">
        <f ca="1">Inputs!$B$13*EXP($B$9-0.5*C$6^2+C$6*Y745)</f>
        <v>15789.481334654023</v>
      </c>
      <c r="BG745" s="15">
        <f t="shared" ca="1" si="411"/>
        <v>14905.698163766798</v>
      </c>
      <c r="BH745" s="15">
        <f t="shared" ca="1" si="412"/>
        <v>25621.576498149854</v>
      </c>
      <c r="BI745" s="15">
        <f t="shared" ca="1" si="413"/>
        <v>31846.222486962233</v>
      </c>
      <c r="BJ745" s="15">
        <f t="shared" ca="1" si="414"/>
        <v>38834.443439899449</v>
      </c>
      <c r="BK745" s="15">
        <f t="shared" ca="1" si="415"/>
        <v>41620.891492765244</v>
      </c>
      <c r="BL745" s="15">
        <f t="shared" ca="1" si="416"/>
        <v>60862.780636308642</v>
      </c>
      <c r="BM745" s="15">
        <f t="shared" ca="1" si="417"/>
        <v>69428.875858388637</v>
      </c>
      <c r="BN745" s="15">
        <f t="shared" ca="1" si="418"/>
        <v>83623.586926616612</v>
      </c>
      <c r="BO745" s="15">
        <f t="shared" ca="1" si="419"/>
        <v>92169.049413459579</v>
      </c>
      <c r="BP745" s="15">
        <f t="shared" ca="1" si="420"/>
        <v>135724.07605313163</v>
      </c>
      <c r="BQ745" s="15">
        <f ca="1">Inputs!$B$20*EXP($B$10-0.5*C$7^2+C$7*AJ745)</f>
        <v>5583.1997126910128</v>
      </c>
      <c r="BR745" s="15">
        <f t="shared" ca="1" si="421"/>
        <v>5344.6856837116202</v>
      </c>
      <c r="BS745" s="15">
        <f t="shared" ca="1" si="422"/>
        <v>8179.9763743039093</v>
      </c>
      <c r="BT745" s="15">
        <f t="shared" ca="1" si="423"/>
        <v>10871.404425271066</v>
      </c>
      <c r="BU745" s="15">
        <f t="shared" ca="1" si="424"/>
        <v>21560.213686811461</v>
      </c>
      <c r="BV745" s="15">
        <f t="shared" ca="1" si="425"/>
        <v>25726.518010494965</v>
      </c>
      <c r="BW745" s="15">
        <f t="shared" ca="1" si="426"/>
        <v>52430.612378548787</v>
      </c>
      <c r="BX745" s="15">
        <f t="shared" ca="1" si="427"/>
        <v>98237.968718114978</v>
      </c>
      <c r="BY745" s="15">
        <f t="shared" ca="1" si="428"/>
        <v>145556.24712915099</v>
      </c>
      <c r="BZ745" s="15">
        <f t="shared" ca="1" si="429"/>
        <v>231198.35836029783</v>
      </c>
      <c r="CA745" s="15">
        <f t="shared" ca="1" si="430"/>
        <v>302240.87656167831</v>
      </c>
      <c r="CB745" s="15">
        <f ca="1">(AU745*DCF!C$10-DCF!C$5*MAX(AU745*DCF!C$10,0)-MAX(AU745-Inputs!$B$6,0)/Inputs!$B$10)*DCF!C$6</f>
        <v>1024.9236939121163</v>
      </c>
      <c r="CC745" s="15">
        <f ca="1">(AV745*DCF!D$10-DCF!D$5*MAX(AV745*DCF!D$10,0)-MAX(AV745-AU745,0)/Inputs!$B$10)*DCF!D$6</f>
        <v>1829.6184514173456</v>
      </c>
      <c r="CD745" s="15">
        <f ca="1">(AW745*DCF!E$10-DCF!E$5*MAX(AW745*DCF!E$10,0)-MAX(AW745-AV745,0)/Inputs!$B$10)*DCF!E$6</f>
        <v>2813.7604042586959</v>
      </c>
      <c r="CE745" s="15">
        <f ca="1">(AX745*DCF!F$10-DCF!F$5*MAX(AX745*DCF!F$10,0)-MAX(AX745-AW745,0)/Inputs!$B$10)*DCF!F$6</f>
        <v>3726.1385239279898</v>
      </c>
      <c r="CF745" s="15">
        <f ca="1">(AY745*DCF!G$10-DCF!G$5*MAX(AY745*DCF!G$10,0)-MAX(AY745-AX745,0)/Inputs!$B$10)*DCF!G$6</f>
        <v>4041.3400349457133</v>
      </c>
      <c r="CG745" s="15">
        <f ca="1">(AZ745*DCF!H$10-DCF!H$5*MAX(AZ745*DCF!H$10,0)-MAX(AZ745-AY745,0)/Inputs!$B$10)*DCF!H$6</f>
        <v>4866.3401147209133</v>
      </c>
      <c r="CH745" s="15">
        <f ca="1">(BA745*DCF!I$10-DCF!I$5*MAX(BA745*DCF!I$10,0)-MAX(BA745-AZ745,0)/Inputs!$B$10)*DCF!I$6</f>
        <v>4680.6225767927663</v>
      </c>
      <c r="CI745" s="15">
        <f ca="1">(BB745*DCF!J$10-DCF!J$5*MAX(BB745*DCF!J$10,0)-MAX(BB745-BA745,0)/Inputs!$B$10)*DCF!J$6</f>
        <v>5527.8836326076653</v>
      </c>
      <c r="CJ745" s="15">
        <f ca="1">(BC745*DCF!K$10-DCF!K$5*MAX(BC745*DCF!K$10,0)-MAX(BC745-BB745,0)/Inputs!$B$10)*DCF!K$6</f>
        <v>7364.2239861733487</v>
      </c>
      <c r="CK745" s="15">
        <f ca="1">(BD745*DCF!L$10-DCF!L$5*MAX(BD745*DCF!L$10,0)-MAX(BD745-BC745,0)/Inputs!$B$10)*DCF!L$6</f>
        <v>8124.7396860027366</v>
      </c>
      <c r="CL745" s="15">
        <f ca="1">(BE745*DCF!M$10-DCF!M$5*MAX(BE745*DCF!M$10,0)-MAX(BE745-BD745,0)/Inputs!$B$10)*DCF!M$6</f>
        <v>9228.9702148539473</v>
      </c>
      <c r="CM745" s="15">
        <f ca="1">(BF745*DCF!C$28-DCF!C$5*MAX(BF745*DCF!C$28,0)-MAX(BF745-Inputs!$B$13,0)/Inputs!$B$17)*DCF!C$6</f>
        <v>3802.1068156395718</v>
      </c>
      <c r="CN745" s="15">
        <f ca="1">(BG745*DCF!D$28-DCF!D$5*MAX(BG745*DCF!D$28,0)-MAX(BG745-BF745,0)/Inputs!$B$17)*DCF!D$6</f>
        <v>4390.0718914253102</v>
      </c>
      <c r="CO745" s="15">
        <f ca="1">(BH745*DCF!E$28-DCF!E$5*MAX(BH745*DCF!E$28,0)-MAX(BH745-BG745,0)/Inputs!$B$17)*DCF!E$6</f>
        <v>5144.5345754542041</v>
      </c>
      <c r="CP745" s="15">
        <f ca="1">(BI745*DCF!F$28-DCF!F$5*MAX(BI745*DCF!F$28,0)-MAX(BI745-BH745,0)/Inputs!$B$17)*DCF!F$6</f>
        <v>7512.1153579447819</v>
      </c>
      <c r="CQ745" s="15">
        <f ca="1">(BJ745*DCF!G$28-DCF!G$5*MAX(BJ745*DCF!G$28,0)-MAX(BJ745-BI745,0)/Inputs!$B$17)*DCF!G$6</f>
        <v>8900.5412574648599</v>
      </c>
      <c r="CR745" s="15">
        <f ca="1">(BK745*DCF!H$28-DCF!H$5*MAX(BK745*DCF!H$28,0)-MAX(BK745-BJ745,0)/Inputs!$B$17)*DCF!H$6</f>
        <v>9860.3698283547674</v>
      </c>
      <c r="CS745" s="15">
        <f ca="1">(BL745*DCF!I$28-DCF!I$5*MAX(BL745*DCF!I$28,0)-MAX(BL745-BK745,0)/Inputs!$B$17)*DCF!I$6</f>
        <v>11550.266717776385</v>
      </c>
      <c r="CT745" s="15">
        <f ca="1">(BM745*DCF!J$28-DCF!J$5*MAX(BM745*DCF!J$28,0)-MAX(BM745-BL745,0)/Inputs!$B$17)*DCF!J$6</f>
        <v>14352.608801890277</v>
      </c>
      <c r="CU745" s="15">
        <f ca="1">(BN745*DCF!K$28-DCF!K$5*MAX(BN745*DCF!K$28,0)-MAX(BN745-BM745,0)/Inputs!$B$17)*DCF!K$6</f>
        <v>15921.236408925333</v>
      </c>
      <c r="CV745" s="15">
        <f ca="1">(BO745*DCF!L$28-DCF!L$5*MAX(BO745*DCF!L$28,0)-MAX(BO745-BN745,0)/Inputs!$B$17)*DCF!L$6</f>
        <v>17422.726644856051</v>
      </c>
      <c r="CW745" s="15">
        <f ca="1">(BP745*DCF!M$28-DCF!M$5*MAX(BP745*DCF!M$28,0)-MAX(BP745-BO745,0)/Inputs!$B$17)*DCF!M$6</f>
        <v>20983.839307484177</v>
      </c>
      <c r="CX745" s="15">
        <f ca="1">(BQ745*DCF!C$46-DCF!C$5*MAX(BQ745*DCF!C$46,0)-MAX(BQ745-Inputs!$B$20,0)/Inputs!$B$24)*DCF!C$6</f>
        <v>-2389.7457593702165</v>
      </c>
      <c r="CY745" s="15">
        <f ca="1">(BR745*DCF!D$46-DCF!D$5*MAX(BR745*DCF!D$46,0)-MAX(BR745-BQ745,0)/Inputs!$B$24)*DCF!D$6</f>
        <v>-912.21320652823272</v>
      </c>
      <c r="CZ745" s="15">
        <f ca="1">(BS745*DCF!E$46-DCF!E$5*MAX(BS745*DCF!E$46,0)-MAX(BS745-BR745,0)/Inputs!$B$24)*DCF!E$6</f>
        <v>-2084.8899845821993</v>
      </c>
      <c r="DA745" s="15">
        <f ca="1">(BT745*DCF!F$46-DCF!F$5*MAX(BT745*DCF!F$46,0)-MAX(BT745-BS745,0)/Inputs!$B$24)*DCF!F$6</f>
        <v>-1771.7584403984333</v>
      </c>
      <c r="DB745" s="15">
        <f ca="1">(BU745*DCF!G$46-DCF!G$5*MAX(BU745*DCF!G$46,0)-MAX(BU745-BT745,0)/Inputs!$B$24)*DCF!G$6</f>
        <v>-4320.7472411408799</v>
      </c>
      <c r="DC745" s="15">
        <f ca="1">(BV745*DCF!H$46-DCF!H$5*MAX(BV745*DCF!H$46,0)-MAX(BV745-BU745,0)/Inputs!$B$24)*DCF!H$6</f>
        <v>-1294.6535412145279</v>
      </c>
      <c r="DD745" s="15">
        <f ca="1">(BW745*DCF!I$46-DCF!I$5*MAX(BW745*DCF!I$46,0)-MAX(BW745-BV745,0)/Inputs!$B$24)*DCF!I$6</f>
        <v>-6454.8071171175425</v>
      </c>
      <c r="DE745" s="15">
        <f ca="1">(BX745*DCF!J$46-DCF!J$5*MAX(BX745*DCF!J$46,0)-MAX(BX745-BW745,0)/Inputs!$B$24)*DCF!J$6</f>
        <v>-8026.5514676223729</v>
      </c>
      <c r="DF745" s="15">
        <f ca="1">(BY745*DCF!K$46-DCF!K$5*MAX(BY745*DCF!K$46,0)-MAX(BY745-BX745,0)/Inputs!$B$24)*DCF!K$6</f>
        <v>-3277.0596067416473</v>
      </c>
      <c r="DG745" s="15">
        <f ca="1">(BZ745*DCF!L$46-DCF!L$5*MAX(BZ745*DCF!L$46,0)-MAX(BZ745-BY745,0)/Inputs!$B$24)*DCF!L$6</f>
        <v>-3399.4204725193686</v>
      </c>
      <c r="DH745" s="15">
        <f ca="1">(CA745*DCF!M$46-DCF!M$5*MAX(CA745*DCF!M$46,0)-MAX(CA745-BZ745,0)/Inputs!$B$24)*DCF!M$6</f>
        <v>8842.6194736363632</v>
      </c>
      <c r="DI745" s="15">
        <f ca="1">SUM(CB745:CL745)+BE745*DCF!M$10*(1+Inputs!$B$30)*(1-Inputs!$B$33)*(1-Inputs!$B$30/Inputs!$B$31)/(Inputs!$B$29-Inputs!$B$30)*DCF!M$6</f>
        <v>266609.70024768333</v>
      </c>
      <c r="DJ745" s="15">
        <f ca="1">SUM(CM745:CW745)+BP745*DCF!M$28*(1+Inputs!$B$30)*(1-Inputs!$B$33)*(1-Inputs!$B$30/Inputs!$B$31)/(Inputs!$B$29-Inputs!$B$30)*DCF!M$6</f>
        <v>623469.61550184013</v>
      </c>
      <c r="DK745" s="15">
        <f ca="1">SUM(CX745:DH745)+CA745*DCF!M$46*(1+Inputs!$B$30)*(1-Inputs!$B$33)*(1-Inputs!$B$30/Inputs!$B$31)/(Inputs!$B$29-Inputs!$B$30)*DCF!M$6</f>
        <v>442210.9705213916</v>
      </c>
      <c r="DM745" s="15">
        <f ca="1">DI745+DJ745+DK745+Inputs!$B$34+Inputs!$B$36-Inputs!$B$35</f>
        <v>1409141.2862709151</v>
      </c>
    </row>
    <row r="746" spans="1:117" x14ac:dyDescent="0.75">
      <c r="A746" s="11">
        <v>733</v>
      </c>
      <c r="C746" s="24">
        <f t="shared" ca="1" si="433"/>
        <v>-0.65223735231821089</v>
      </c>
      <c r="D746" s="24">
        <f t="shared" ca="1" si="433"/>
        <v>-0.97558232284709279</v>
      </c>
      <c r="E746" s="24">
        <f t="shared" ca="1" si="433"/>
        <v>1.7791510013496854</v>
      </c>
      <c r="F746" s="24">
        <f t="shared" ca="1" si="433"/>
        <v>-1.6095892403532983</v>
      </c>
      <c r="G746" s="24">
        <f t="shared" ca="1" si="433"/>
        <v>-0.57268332918747</v>
      </c>
      <c r="H746" s="24">
        <f t="shared" ca="1" si="433"/>
        <v>-0.3951297829479154</v>
      </c>
      <c r="I746" s="24">
        <f t="shared" ca="1" si="433"/>
        <v>1.1861658128214985</v>
      </c>
      <c r="J746" s="24">
        <f t="shared" ca="1" si="433"/>
        <v>1.290697221764352</v>
      </c>
      <c r="K746" s="24">
        <f t="shared" ca="1" si="433"/>
        <v>0.72428369596192343</v>
      </c>
      <c r="L746" s="24">
        <f t="shared" ca="1" si="433"/>
        <v>-0.23789565857480804</v>
      </c>
      <c r="M746" s="24">
        <f t="shared" ca="1" si="433"/>
        <v>-0.11222286697071479</v>
      </c>
      <c r="N746" s="24">
        <f ca="1">SQRT(Inputs!$B$38)*C746+SQRT(1-Inputs!$B$38)*_xlfn.NORM.S.INV(RAND())</f>
        <v>-0.26932824712445025</v>
      </c>
      <c r="O746" s="24">
        <f ca="1">SQRT(Inputs!$B$38)*D746+SQRT(1-Inputs!$B$38)*_xlfn.NORM.S.INV(RAND())</f>
        <v>-2.2613099582436185</v>
      </c>
      <c r="P746" s="24">
        <f ca="1">SQRT(Inputs!$B$38)*E746+SQRT(1-Inputs!$B$38)*_xlfn.NORM.S.INV(RAND())</f>
        <v>0.78756339944308962</v>
      </c>
      <c r="Q746" s="24">
        <f ca="1">SQRT(Inputs!$B$38)*F746+SQRT(1-Inputs!$B$38)*_xlfn.NORM.S.INV(RAND())</f>
        <v>-1.3631597984372723</v>
      </c>
      <c r="R746" s="24">
        <f ca="1">SQRT(Inputs!$B$38)*G746+SQRT(1-Inputs!$B$38)*_xlfn.NORM.S.INV(RAND())</f>
        <v>-0.59571583758782176</v>
      </c>
      <c r="S746" s="24">
        <f ca="1">SQRT(Inputs!$B$38)*H746+SQRT(1-Inputs!$B$38)*_xlfn.NORM.S.INV(RAND())</f>
        <v>-1.2233892091996759</v>
      </c>
      <c r="T746" s="24">
        <f ca="1">SQRT(Inputs!$B$38)*I746+SQRT(1-Inputs!$B$38)*_xlfn.NORM.S.INV(RAND())</f>
        <v>0.83395856182910044</v>
      </c>
      <c r="U746" s="24">
        <f ca="1">SQRT(Inputs!$B$38)*J746+SQRT(1-Inputs!$B$38)*_xlfn.NORM.S.INV(RAND())</f>
        <v>1.2059388045953099</v>
      </c>
      <c r="V746" s="24">
        <f ca="1">SQRT(Inputs!$B$38)*K746+SQRT(1-Inputs!$B$38)*_xlfn.NORM.S.INV(RAND())</f>
        <v>0.29523781691912721</v>
      </c>
      <c r="W746" s="24">
        <f ca="1">SQRT(Inputs!$B$38)*L746+SQRT(1-Inputs!$B$38)*_xlfn.NORM.S.INV(RAND())</f>
        <v>-0.679863856080268</v>
      </c>
      <c r="X746" s="24">
        <f ca="1">SQRT(Inputs!$B$38)*M746+SQRT(1-Inputs!$B$38)*_xlfn.NORM.S.INV(RAND())</f>
        <v>0.4455671284063768</v>
      </c>
      <c r="Y746" s="24">
        <f ca="1">SQRT(Inputs!$B$38)*C746+SQRT(1-Inputs!$B$38)*_xlfn.NORM.S.INV(RAND())</f>
        <v>3.1783774672744958E-2</v>
      </c>
      <c r="Z746" s="24">
        <f ca="1">SQRT(Inputs!$B$38)*D746+SQRT(1-Inputs!$B$38)*_xlfn.NORM.S.INV(RAND())</f>
        <v>-0.11119382752525647</v>
      </c>
      <c r="AA746" s="24">
        <f ca="1">SQRT(Inputs!$B$38)*E746+SQRT(1-Inputs!$B$38)*_xlfn.NORM.S.INV(RAND())</f>
        <v>0.47232904264856967</v>
      </c>
      <c r="AB746" s="24">
        <f ca="1">SQRT(Inputs!$B$38)*F746+SQRT(1-Inputs!$B$38)*_xlfn.NORM.S.INV(RAND())</f>
        <v>-2.0753155200249314</v>
      </c>
      <c r="AC746" s="24">
        <f ca="1">SQRT(Inputs!$B$38)*G746+SQRT(1-Inputs!$B$38)*_xlfn.NORM.S.INV(RAND())</f>
        <v>0.33382239476006575</v>
      </c>
      <c r="AD746" s="24">
        <f ca="1">SQRT(Inputs!$B$38)*H746+SQRT(1-Inputs!$B$38)*_xlfn.NORM.S.INV(RAND())</f>
        <v>-5.4381362740092476E-2</v>
      </c>
      <c r="AE746" s="24">
        <f ca="1">SQRT(Inputs!$B$38)*I746+SQRT(1-Inputs!$B$38)*_xlfn.NORM.S.INV(RAND())</f>
        <v>0.21112905099105389</v>
      </c>
      <c r="AF746" s="24">
        <f ca="1">SQRT(Inputs!$B$38)*J746+SQRT(1-Inputs!$B$38)*_xlfn.NORM.S.INV(RAND())</f>
        <v>-2.1557061033635816</v>
      </c>
      <c r="AG746" s="24">
        <f ca="1">SQRT(Inputs!$B$38)*K746+SQRT(1-Inputs!$B$38)*_xlfn.NORM.S.INV(RAND())</f>
        <v>2.1600959247900238</v>
      </c>
      <c r="AH746" s="24">
        <f ca="1">SQRT(Inputs!$B$38)*L746+SQRT(1-Inputs!$B$38)*_xlfn.NORM.S.INV(RAND())</f>
        <v>0.62528017552877047</v>
      </c>
      <c r="AI746" s="24">
        <f ca="1">SQRT(Inputs!$B$38)*M746+SQRT(1-Inputs!$B$38)*_xlfn.NORM.S.INV(RAND())</f>
        <v>0.21242819469074653</v>
      </c>
      <c r="AJ746" s="24">
        <f ca="1">SQRT(Inputs!$B$38)*C746+SQRT(1-Inputs!$B$38)*_xlfn.NORM.S.INV(RAND())</f>
        <v>-0.4105589956767372</v>
      </c>
      <c r="AK746" s="24">
        <f ca="1">SQRT(Inputs!$B$38)*D746+SQRT(1-Inputs!$B$38)*_xlfn.NORM.S.INV(RAND())</f>
        <v>-1.6795960120794193</v>
      </c>
      <c r="AL746" s="24">
        <f ca="1">SQRT(Inputs!$B$38)*E746+SQRT(1-Inputs!$B$38)*_xlfn.NORM.S.INV(RAND())</f>
        <v>1.3508446436866934</v>
      </c>
      <c r="AM746" s="24">
        <f ca="1">SQRT(Inputs!$B$38)*F746+SQRT(1-Inputs!$B$38)*_xlfn.NORM.S.INV(RAND())</f>
        <v>0.22006683446133857</v>
      </c>
      <c r="AN746" s="24">
        <f ca="1">SQRT(Inputs!$B$38)*G746+SQRT(1-Inputs!$B$38)*_xlfn.NORM.S.INV(RAND())</f>
        <v>-0.1041273204533654</v>
      </c>
      <c r="AO746" s="24">
        <f ca="1">SQRT(Inputs!$B$38)*H746+SQRT(1-Inputs!$B$38)*_xlfn.NORM.S.INV(RAND())</f>
        <v>-1.0510074200766617</v>
      </c>
      <c r="AP746" s="24">
        <f ca="1">SQRT(Inputs!$B$38)*I746+SQRT(1-Inputs!$B$38)*_xlfn.NORM.S.INV(RAND())</f>
        <v>1.0948377133120046</v>
      </c>
      <c r="AQ746" s="24">
        <f ca="1">SQRT(Inputs!$B$38)*J746+SQRT(1-Inputs!$B$38)*_xlfn.NORM.S.INV(RAND())</f>
        <v>-0.1372872709572569</v>
      </c>
      <c r="AR746" s="24">
        <f ca="1">SQRT(Inputs!$B$38)*K746+SQRT(1-Inputs!$B$38)*_xlfn.NORM.S.INV(RAND())</f>
        <v>1.897333267806766</v>
      </c>
      <c r="AS746" s="24">
        <f ca="1">SQRT(Inputs!$B$38)*L746+SQRT(1-Inputs!$B$38)*_xlfn.NORM.S.INV(RAND())</f>
        <v>0.37711549120031607</v>
      </c>
      <c r="AT746" s="24">
        <f ca="1">SQRT(Inputs!$B$38)*M746+SQRT(1-Inputs!$B$38)*_xlfn.NORM.S.INV(RAND())</f>
        <v>1.0694488024237669E-5</v>
      </c>
      <c r="AU746" s="15">
        <f ca="1">Inputs!$B$6*EXP($B$8-0.5*C$5^2+C$5*N746)</f>
        <v>4750.5487874674127</v>
      </c>
      <c r="AV746" s="15">
        <f t="shared" ca="1" si="401"/>
        <v>4146.8876592845963</v>
      </c>
      <c r="AW746" s="15">
        <f t="shared" ca="1" si="402"/>
        <v>5623.0891398906415</v>
      </c>
      <c r="AX746" s="15">
        <f t="shared" ca="1" si="403"/>
        <v>5790.1931645661607</v>
      </c>
      <c r="AY746" s="15">
        <f t="shared" ca="1" si="404"/>
        <v>6600.6333064659448</v>
      </c>
      <c r="AZ746" s="15">
        <f t="shared" ca="1" si="405"/>
        <v>7055.2754794532802</v>
      </c>
      <c r="BA746" s="15">
        <f t="shared" ca="1" si="406"/>
        <v>9421.2967926429938</v>
      </c>
      <c r="BB746" s="15">
        <f t="shared" ca="1" si="407"/>
        <v>13015.857681030586</v>
      </c>
      <c r="BC746" s="15">
        <f t="shared" ca="1" si="408"/>
        <v>16401.959127541999</v>
      </c>
      <c r="BD746" s="15">
        <f t="shared" ca="1" si="409"/>
        <v>18855.950643055185</v>
      </c>
      <c r="BE746" s="15">
        <f t="shared" ca="1" si="410"/>
        <v>24062.514579242677</v>
      </c>
      <c r="BF746" s="15">
        <f ca="1">Inputs!$B$13*EXP($B$9-0.5*C$6^2+C$6*Y746)</f>
        <v>13918.446018928507</v>
      </c>
      <c r="BG746" s="15">
        <f t="shared" ca="1" si="411"/>
        <v>16625.955154426567</v>
      </c>
      <c r="BH746" s="15">
        <f t="shared" ca="1" si="412"/>
        <v>21969.225579549955</v>
      </c>
      <c r="BI746" s="15">
        <f t="shared" ca="1" si="413"/>
        <v>19539.894145196384</v>
      </c>
      <c r="BJ746" s="15">
        <f t="shared" ca="1" si="414"/>
        <v>25135.493744380943</v>
      </c>
      <c r="BK746" s="15">
        <f t="shared" ca="1" si="415"/>
        <v>30621.50237226599</v>
      </c>
      <c r="BL746" s="15">
        <f t="shared" ca="1" si="416"/>
        <v>38658.19133694566</v>
      </c>
      <c r="BM746" s="15">
        <f t="shared" ca="1" si="417"/>
        <v>36355.189458046225</v>
      </c>
      <c r="BN746" s="15">
        <f t="shared" ca="1" si="418"/>
        <v>57922.521350999727</v>
      </c>
      <c r="BO746" s="15">
        <f t="shared" ca="1" si="419"/>
        <v>76640.508486315652</v>
      </c>
      <c r="BP746" s="15">
        <f t="shared" ca="1" si="420"/>
        <v>96627.922341999059</v>
      </c>
      <c r="BQ746" s="15">
        <f ca="1">Inputs!$B$20*EXP($B$10-0.5*C$7^2+C$7*AJ746)</f>
        <v>3708.2320936206511</v>
      </c>
      <c r="BR746" s="15">
        <f t="shared" ca="1" si="421"/>
        <v>2951.5505312953683</v>
      </c>
      <c r="BS746" s="15">
        <f t="shared" ca="1" si="422"/>
        <v>5957.5805002168636</v>
      </c>
      <c r="BT746" s="15">
        <f t="shared" ca="1" si="423"/>
        <v>8702.3753420753073</v>
      </c>
      <c r="BU746" s="15">
        <f t="shared" ca="1" si="424"/>
        <v>11760.373318983386</v>
      </c>
      <c r="BV746" s="15">
        <f t="shared" ca="1" si="425"/>
        <v>12912.238302676273</v>
      </c>
      <c r="BW746" s="15">
        <f t="shared" ca="1" si="426"/>
        <v>22716.907887055138</v>
      </c>
      <c r="BX746" s="15">
        <f t="shared" ca="1" si="427"/>
        <v>30910.689235061534</v>
      </c>
      <c r="BY746" s="15">
        <f t="shared" ca="1" si="428"/>
        <v>62266.047287969588</v>
      </c>
      <c r="BZ746" s="15">
        <f t="shared" ca="1" si="429"/>
        <v>93639.797966499711</v>
      </c>
      <c r="CA746" s="15">
        <f t="shared" ca="1" si="430"/>
        <v>131535.74641849933</v>
      </c>
      <c r="CB746" s="15">
        <f ca="1">(AU746*DCF!C$10-DCF!C$5*MAX(AU746*DCF!C$10,0)-MAX(AU746-Inputs!$B$6,0)/Inputs!$B$10)*DCF!C$6</f>
        <v>1044.5836955339526</v>
      </c>
      <c r="CC746" s="15">
        <f ca="1">(AV746*DCF!D$10-DCF!D$5*MAX(AV746*DCF!D$10,0)-MAX(AV746-AU746,0)/Inputs!$B$10)*DCF!D$6</f>
        <v>1010.7757727089181</v>
      </c>
      <c r="CD746" s="15">
        <f ca="1">(AW746*DCF!E$10-DCF!E$5*MAX(AW746*DCF!E$10,0)-MAX(AW746-AV746,0)/Inputs!$B$10)*DCF!E$6</f>
        <v>965.78006494328804</v>
      </c>
      <c r="CE746" s="15">
        <f ca="1">(AX746*DCF!F$10-DCF!F$5*MAX(AX746*DCF!F$10,0)-MAX(AX746-AW746,0)/Inputs!$B$10)*DCF!F$6</f>
        <v>1229.2197355507344</v>
      </c>
      <c r="CF746" s="15">
        <f ca="1">(AY746*DCF!G$10-DCF!G$5*MAX(AY746*DCF!G$10,0)-MAX(AY746-AX746,0)/Inputs!$B$10)*DCF!G$6</f>
        <v>1204.2128855576811</v>
      </c>
      <c r="CG746" s="15">
        <f ca="1">(AZ746*DCF!H$10-DCF!H$5*MAX(AZ746*DCF!H$10,0)-MAX(AZ746-AY746,0)/Inputs!$B$10)*DCF!H$6</f>
        <v>1289.0569266049681</v>
      </c>
      <c r="CH746" s="15">
        <f ca="1">(BA746*DCF!I$10-DCF!I$5*MAX(BA746*DCF!I$10,0)-MAX(BA746-AZ746,0)/Inputs!$B$10)*DCF!I$6</f>
        <v>1332.8168408052804</v>
      </c>
      <c r="CI746" s="15">
        <f ca="1">(BB746*DCF!J$10-DCF!J$5*MAX(BB746*DCF!J$10,0)-MAX(BB746-BA746,0)/Inputs!$B$10)*DCF!J$6</f>
        <v>1688.8549100500989</v>
      </c>
      <c r="CJ746" s="15">
        <f ca="1">(BC746*DCF!K$10-DCF!K$5*MAX(BC746*DCF!K$10,0)-MAX(BC746-BB746,0)/Inputs!$B$10)*DCF!K$6</f>
        <v>2166.4493459784971</v>
      </c>
      <c r="CK746" s="15">
        <f ca="1">(BD746*DCF!L$10-DCF!L$5*MAX(BD746*DCF!L$10,0)-MAX(BD746-BC746,0)/Inputs!$B$10)*DCF!L$6</f>
        <v>2526.4950845720482</v>
      </c>
      <c r="CL746" s="15">
        <f ca="1">(BE746*DCF!M$10-DCF!M$5*MAX(BE746*DCF!M$10,0)-MAX(BE746-BD746,0)/Inputs!$B$10)*DCF!M$6</f>
        <v>2773.5523389848245</v>
      </c>
      <c r="CM746" s="15">
        <f ca="1">(BF746*DCF!C$28-DCF!C$5*MAX(BF746*DCF!C$28,0)-MAX(BF746-Inputs!$B$13,0)/Inputs!$B$17)*DCF!C$6</f>
        <v>3663.188880454104</v>
      </c>
      <c r="CN746" s="15">
        <f ca="1">(BG746*DCF!D$28-DCF!D$5*MAX(BG746*DCF!D$28,0)-MAX(BG746-BF746,0)/Inputs!$B$17)*DCF!D$6</f>
        <v>4319.0914139802962</v>
      </c>
      <c r="CO746" s="15">
        <f ca="1">(BH746*DCF!E$28-DCF!E$5*MAX(BH746*DCF!E$28,0)-MAX(BH746-BG746,0)/Inputs!$B$17)*DCF!E$6</f>
        <v>5168.9908260635639</v>
      </c>
      <c r="CP746" s="15">
        <f ca="1">(BI746*DCF!F$28-DCF!F$5*MAX(BI746*DCF!F$28,0)-MAX(BI746-BH746,0)/Inputs!$B$17)*DCF!F$6</f>
        <v>5304.5665627562912</v>
      </c>
      <c r="CQ746" s="15">
        <f ca="1">(BJ746*DCF!G$28-DCF!G$5*MAX(BJ746*DCF!G$28,0)-MAX(BJ746-BI746,0)/Inputs!$B$17)*DCF!G$6</f>
        <v>5580.469979612777</v>
      </c>
      <c r="CR746" s="15">
        <f ca="1">(BK746*DCF!H$28-DCF!H$5*MAX(BK746*DCF!H$28,0)-MAX(BK746-BJ746,0)/Inputs!$B$17)*DCF!H$6</f>
        <v>6720.6635914823401</v>
      </c>
      <c r="CS746" s="15">
        <f ca="1">(BL746*DCF!I$28-DCF!I$5*MAX(BL746*DCF!I$28,0)-MAX(BL746-BK746,0)/Inputs!$B$17)*DCF!I$6</f>
        <v>7937.0798525604469</v>
      </c>
      <c r="CT746" s="15">
        <f ca="1">(BM746*DCF!J$28-DCF!J$5*MAX(BM746*DCF!J$28,0)-MAX(BM746-BL746,0)/Inputs!$B$17)*DCF!J$6</f>
        <v>8110.225326881945</v>
      </c>
      <c r="CU746" s="15">
        <f ca="1">(BN746*DCF!K$28-DCF!K$5*MAX(BN746*DCF!K$28,0)-MAX(BN746-BM746,0)/Inputs!$B$17)*DCF!K$6</f>
        <v>9590.5544410834555</v>
      </c>
      <c r="CV746" s="15">
        <f ca="1">(BO746*DCF!L$28-DCF!L$5*MAX(BO746*DCF!L$28,0)-MAX(BO746-BN746,0)/Inputs!$B$17)*DCF!L$6</f>
        <v>13173.418661268797</v>
      </c>
      <c r="CW746" s="15">
        <f ca="1">(BP746*DCF!M$28-DCF!M$5*MAX(BP746*DCF!M$28,0)-MAX(BP746-BO746,0)/Inputs!$B$17)*DCF!M$6</f>
        <v>16091.353129868732</v>
      </c>
      <c r="CX746" s="15">
        <f ca="1">(BQ746*DCF!C$46-DCF!C$5*MAX(BQ746*DCF!C$46,0)-MAX(BQ746-Inputs!$B$20,0)/Inputs!$B$24)*DCF!C$6</f>
        <v>-1090.6919817233149</v>
      </c>
      <c r="CY746" s="15">
        <f ca="1">(BR746*DCF!D$46-DCF!D$5*MAX(BR746*DCF!D$46,0)-MAX(BR746-BQ746,0)/Inputs!$B$24)*DCF!D$6</f>
        <v>-503.76084464396189</v>
      </c>
      <c r="CZ746" s="15">
        <f ca="1">(BS746*DCF!E$46-DCF!E$5*MAX(BS746*DCF!E$46,0)-MAX(BS746-BR746,0)/Inputs!$B$24)*DCF!E$6</f>
        <v>-1889.3885261292648</v>
      </c>
      <c r="DA746" s="15">
        <f ca="1">(BT746*DCF!F$46-DCF!F$5*MAX(BT746*DCF!F$46,0)-MAX(BT746-BS746,0)/Inputs!$B$24)*DCF!F$6</f>
        <v>-1633.2285645286086</v>
      </c>
      <c r="DB746" s="15">
        <f ca="1">(BU746*DCF!G$46-DCF!G$5*MAX(BU746*DCF!G$46,0)-MAX(BU746-BT746,0)/Inputs!$B$24)*DCF!G$6</f>
        <v>-1424.2458235592064</v>
      </c>
      <c r="DC746" s="15">
        <f ca="1">(BV746*DCF!H$46-DCF!H$5*MAX(BV746*DCF!H$46,0)-MAX(BV746-BU746,0)/Inputs!$B$24)*DCF!H$6</f>
        <v>-357.93498608871562</v>
      </c>
      <c r="DD746" s="15">
        <f ca="1">(BW746*DCF!I$46-DCF!I$5*MAX(BW746*DCF!I$46,0)-MAX(BW746-BV746,0)/Inputs!$B$24)*DCF!I$6</f>
        <v>-2289.8855466043424</v>
      </c>
      <c r="DE746" s="15">
        <f ca="1">(BX746*DCF!J$46-DCF!J$5*MAX(BX746*DCF!J$46,0)-MAX(BX746-BW746,0)/Inputs!$B$24)*DCF!J$6</f>
        <v>-876.23903604466352</v>
      </c>
      <c r="DF746" s="15">
        <f ca="1">(BY746*DCF!K$46-DCF!K$5*MAX(BY746*DCF!K$46,0)-MAX(BY746-BX746,0)/Inputs!$B$24)*DCF!K$6</f>
        <v>-4124.3832336176447</v>
      </c>
      <c r="DG746" s="15">
        <f ca="1">(BZ746*DCF!L$46-DCF!L$5*MAX(BZ746*DCF!L$46,0)-MAX(BZ746-BY746,0)/Inputs!$B$24)*DCF!L$6</f>
        <v>-627.09757444644924</v>
      </c>
      <c r="DH746" s="15">
        <f ca="1">(CA746*DCF!M$46-DCF!M$5*MAX(CA746*DCF!M$46,0)-MAX(CA746-BZ746,0)/Inputs!$B$24)*DCF!M$6</f>
        <v>2389.5032464894816</v>
      </c>
      <c r="DI746" s="15">
        <f ca="1">SUM(CB746:CL746)+BE746*DCF!M$10*(1+Inputs!$B$30)*(1-Inputs!$B$33)*(1-Inputs!$B$30/Inputs!$B$31)/(Inputs!$B$29-Inputs!$B$30)*DCF!M$6</f>
        <v>84198.093869136996</v>
      </c>
      <c r="DJ746" s="15">
        <f ca="1">SUM(CM746:CW746)+BP746*DCF!M$28*(1+Inputs!$B$30)*(1-Inputs!$B$33)*(1-Inputs!$B$30/Inputs!$B$31)/(Inputs!$B$29-Inputs!$B$30)*DCF!M$6</f>
        <v>444215.31686571304</v>
      </c>
      <c r="DK746" s="15">
        <f ca="1">SUM(CX746:DH746)+CA746*DCF!M$46*(1+Inputs!$B$30)*(1-Inputs!$B$33)*(1-Inputs!$B$30/Inputs!$B$31)/(Inputs!$B$29-Inputs!$B$30)*DCF!M$6</f>
        <v>190942.49249735937</v>
      </c>
      <c r="DM746" s="15">
        <f ca="1">DI746+DJ746+DK746+Inputs!$B$34+Inputs!$B$36-Inputs!$B$35</f>
        <v>796206.90323220938</v>
      </c>
    </row>
    <row r="747" spans="1:117" x14ac:dyDescent="0.75">
      <c r="A747" s="11">
        <v>734</v>
      </c>
      <c r="C747" s="24">
        <f t="shared" ca="1" si="433"/>
        <v>0.55762569764103875</v>
      </c>
      <c r="D747" s="24">
        <f t="shared" ca="1" si="433"/>
        <v>-0.25906228848236801</v>
      </c>
      <c r="E747" s="24">
        <f t="shared" ca="1" si="433"/>
        <v>-0.46937288438093422</v>
      </c>
      <c r="F747" s="24">
        <f t="shared" ca="1" si="433"/>
        <v>-0.49548468612730223</v>
      </c>
      <c r="G747" s="24">
        <f t="shared" ca="1" si="433"/>
        <v>-0.54846665855099741</v>
      </c>
      <c r="H747" s="24">
        <f t="shared" ca="1" si="433"/>
        <v>-0.68075885239472933</v>
      </c>
      <c r="I747" s="24">
        <f t="shared" ca="1" si="433"/>
        <v>-1.0503147756300488</v>
      </c>
      <c r="J747" s="24">
        <f t="shared" ca="1" si="433"/>
        <v>1.9116782115697257</v>
      </c>
      <c r="K747" s="24">
        <f t="shared" ca="1" si="433"/>
        <v>1.2267245086391079</v>
      </c>
      <c r="L747" s="24">
        <f t="shared" ca="1" si="433"/>
        <v>0.37772761198667082</v>
      </c>
      <c r="M747" s="24">
        <f t="shared" ca="1" si="433"/>
        <v>-1.1481919092627002</v>
      </c>
      <c r="N747" s="24">
        <f ca="1">SQRT(Inputs!$B$38)*C747+SQRT(1-Inputs!$B$38)*_xlfn.NORM.S.INV(RAND())</f>
        <v>8.1351284808272667E-2</v>
      </c>
      <c r="O747" s="24">
        <f ca="1">SQRT(Inputs!$B$38)*D747+SQRT(1-Inputs!$B$38)*_xlfn.NORM.S.INV(RAND())</f>
        <v>0.98244774421827552</v>
      </c>
      <c r="P747" s="24">
        <f ca="1">SQRT(Inputs!$B$38)*E747+SQRT(1-Inputs!$B$38)*_xlfn.NORM.S.INV(RAND())</f>
        <v>-0.30512987086471033</v>
      </c>
      <c r="Q747" s="24">
        <f ca="1">SQRT(Inputs!$B$38)*F747+SQRT(1-Inputs!$B$38)*_xlfn.NORM.S.INV(RAND())</f>
        <v>-0.62803913047026327</v>
      </c>
      <c r="R747" s="24">
        <f ca="1">SQRT(Inputs!$B$38)*G747+SQRT(1-Inputs!$B$38)*_xlfn.NORM.S.INV(RAND())</f>
        <v>-0.13345485872285939</v>
      </c>
      <c r="S747" s="24">
        <f ca="1">SQRT(Inputs!$B$38)*H747+SQRT(1-Inputs!$B$38)*_xlfn.NORM.S.INV(RAND())</f>
        <v>-1.3743789523544818</v>
      </c>
      <c r="T747" s="24">
        <f ca="1">SQRT(Inputs!$B$38)*I747+SQRT(1-Inputs!$B$38)*_xlfn.NORM.S.INV(RAND())</f>
        <v>-0.70686400408792061</v>
      </c>
      <c r="U747" s="24">
        <f ca="1">SQRT(Inputs!$B$38)*J747+SQRT(1-Inputs!$B$38)*_xlfn.NORM.S.INV(RAND())</f>
        <v>0.92187609089445588</v>
      </c>
      <c r="V747" s="24">
        <f ca="1">SQRT(Inputs!$B$38)*K747+SQRT(1-Inputs!$B$38)*_xlfn.NORM.S.INV(RAND())</f>
        <v>-0.34634256367957139</v>
      </c>
      <c r="W747" s="24">
        <f ca="1">SQRT(Inputs!$B$38)*L747+SQRT(1-Inputs!$B$38)*_xlfn.NORM.S.INV(RAND())</f>
        <v>0.34925152845226592</v>
      </c>
      <c r="X747" s="24">
        <f ca="1">SQRT(Inputs!$B$38)*M747+SQRT(1-Inputs!$B$38)*_xlfn.NORM.S.INV(RAND())</f>
        <v>-3.1213236761734771</v>
      </c>
      <c r="Y747" s="24">
        <f ca="1">SQRT(Inputs!$B$38)*C747+SQRT(1-Inputs!$B$38)*_xlfn.NORM.S.INV(RAND())</f>
        <v>0.57131643922387898</v>
      </c>
      <c r="Z747" s="24">
        <f ca="1">SQRT(Inputs!$B$38)*D747+SQRT(1-Inputs!$B$38)*_xlfn.NORM.S.INV(RAND())</f>
        <v>-0.49700283877537754</v>
      </c>
      <c r="AA747" s="24">
        <f ca="1">SQRT(Inputs!$B$38)*E747+SQRT(1-Inputs!$B$38)*_xlfn.NORM.S.INV(RAND())</f>
        <v>0.20626056542018467</v>
      </c>
      <c r="AB747" s="24">
        <f ca="1">SQRT(Inputs!$B$38)*F747+SQRT(1-Inputs!$B$38)*_xlfn.NORM.S.INV(RAND())</f>
        <v>-0.35193109903215924</v>
      </c>
      <c r="AC747" s="24">
        <f ca="1">SQRT(Inputs!$B$38)*G747+SQRT(1-Inputs!$B$38)*_xlfn.NORM.S.INV(RAND())</f>
        <v>0.79136912076710098</v>
      </c>
      <c r="AD747" s="24">
        <f ca="1">SQRT(Inputs!$B$38)*H747+SQRT(1-Inputs!$B$38)*_xlfn.NORM.S.INV(RAND())</f>
        <v>-0.43348560672219449</v>
      </c>
      <c r="AE747" s="24">
        <f ca="1">SQRT(Inputs!$B$38)*I747+SQRT(1-Inputs!$B$38)*_xlfn.NORM.S.INV(RAND())</f>
        <v>-2.0294936456182753</v>
      </c>
      <c r="AF747" s="24">
        <f ca="1">SQRT(Inputs!$B$38)*J747+SQRT(1-Inputs!$B$38)*_xlfn.NORM.S.INV(RAND())</f>
        <v>1.2485980098234382</v>
      </c>
      <c r="AG747" s="24">
        <f ca="1">SQRT(Inputs!$B$38)*K747+SQRT(1-Inputs!$B$38)*_xlfn.NORM.S.INV(RAND())</f>
        <v>-0.61140986474446812</v>
      </c>
      <c r="AH747" s="24">
        <f ca="1">SQRT(Inputs!$B$38)*L747+SQRT(1-Inputs!$B$38)*_xlfn.NORM.S.INV(RAND())</f>
        <v>0.13040120800957439</v>
      </c>
      <c r="AI747" s="24">
        <f ca="1">SQRT(Inputs!$B$38)*M747+SQRT(1-Inputs!$B$38)*_xlfn.NORM.S.INV(RAND())</f>
        <v>-1.8872590303391386</v>
      </c>
      <c r="AJ747" s="24">
        <f ca="1">SQRT(Inputs!$B$38)*C747+SQRT(1-Inputs!$B$38)*_xlfn.NORM.S.INV(RAND())</f>
        <v>0.33659001185014947</v>
      </c>
      <c r="AK747" s="24">
        <f ca="1">SQRT(Inputs!$B$38)*D747+SQRT(1-Inputs!$B$38)*_xlfn.NORM.S.INV(RAND())</f>
        <v>1.1472693446925619</v>
      </c>
      <c r="AL747" s="24">
        <f ca="1">SQRT(Inputs!$B$38)*E747+SQRT(1-Inputs!$B$38)*_xlfn.NORM.S.INV(RAND())</f>
        <v>-0.19036060309211905</v>
      </c>
      <c r="AM747" s="24">
        <f ca="1">SQRT(Inputs!$B$38)*F747+SQRT(1-Inputs!$B$38)*_xlfn.NORM.S.INV(RAND())</f>
        <v>-2.045076754133941</v>
      </c>
      <c r="AN747" s="24">
        <f ca="1">SQRT(Inputs!$B$38)*G747+SQRT(1-Inputs!$B$38)*_xlfn.NORM.S.INV(RAND())</f>
        <v>0.36833621271198896</v>
      </c>
      <c r="AO747" s="24">
        <f ca="1">SQRT(Inputs!$B$38)*H747+SQRT(1-Inputs!$B$38)*_xlfn.NORM.S.INV(RAND())</f>
        <v>-1.9999387647994888</v>
      </c>
      <c r="AP747" s="24">
        <f ca="1">SQRT(Inputs!$B$38)*I747+SQRT(1-Inputs!$B$38)*_xlfn.NORM.S.INV(RAND())</f>
        <v>0.67415381756445958</v>
      </c>
      <c r="AQ747" s="24">
        <f ca="1">SQRT(Inputs!$B$38)*J747+SQRT(1-Inputs!$B$38)*_xlfn.NORM.S.INV(RAND())</f>
        <v>0.52717152413482016</v>
      </c>
      <c r="AR747" s="24">
        <f ca="1">SQRT(Inputs!$B$38)*K747+SQRT(1-Inputs!$B$38)*_xlfn.NORM.S.INV(RAND())</f>
        <v>0.72183657669653789</v>
      </c>
      <c r="AS747" s="24">
        <f ca="1">SQRT(Inputs!$B$38)*L747+SQRT(1-Inputs!$B$38)*_xlfn.NORM.S.INV(RAND())</f>
        <v>-1.041786758023199</v>
      </c>
      <c r="AT747" s="24">
        <f ca="1">SQRT(Inputs!$B$38)*M747+SQRT(1-Inputs!$B$38)*_xlfn.NORM.S.INV(RAND())</f>
        <v>-0.11943086670373615</v>
      </c>
      <c r="AU747" s="15">
        <f ca="1">Inputs!$B$6*EXP($B$8-0.5*C$5^2+C$5*N747)</f>
        <v>5028.017241695713</v>
      </c>
      <c r="AV747" s="15">
        <f t="shared" ca="1" si="401"/>
        <v>7071.4097788908457</v>
      </c>
      <c r="AW747" s="15">
        <f t="shared" ca="1" si="402"/>
        <v>8274.6714278287363</v>
      </c>
      <c r="AX747" s="15">
        <f t="shared" ca="1" si="403"/>
        <v>9340.1698658840396</v>
      </c>
      <c r="AY747" s="15">
        <f t="shared" ca="1" si="404"/>
        <v>11238.112412567238</v>
      </c>
      <c r="AZ747" s="15">
        <f t="shared" ca="1" si="405"/>
        <v>11814.103438234555</v>
      </c>
      <c r="BA747" s="15">
        <f t="shared" ca="1" si="406"/>
        <v>13426.483181905851</v>
      </c>
      <c r="BB747" s="15">
        <f t="shared" ca="1" si="407"/>
        <v>18028.695119244301</v>
      </c>
      <c r="BC747" s="15">
        <f t="shared" ca="1" si="408"/>
        <v>21354.560640976248</v>
      </c>
      <c r="BD747" s="15">
        <f t="shared" ca="1" si="409"/>
        <v>27030.068225651408</v>
      </c>
      <c r="BE747" s="15">
        <f t="shared" ca="1" si="410"/>
        <v>24925.790069085742</v>
      </c>
      <c r="BF747" s="15">
        <f ca="1">Inputs!$B$13*EXP($B$9-0.5*C$6^2+C$6*Y747)</f>
        <v>15489.712853696741</v>
      </c>
      <c r="BG747" s="15">
        <f t="shared" ca="1" si="411"/>
        <v>17258.61397294336</v>
      </c>
      <c r="BH747" s="15">
        <f t="shared" ca="1" si="412"/>
        <v>21820.710760856651</v>
      </c>
      <c r="BI747" s="15">
        <f t="shared" ca="1" si="413"/>
        <v>25303.369601113769</v>
      </c>
      <c r="BJ747" s="15">
        <f t="shared" ca="1" si="414"/>
        <v>34768.562454172985</v>
      </c>
      <c r="BK747" s="15">
        <f t="shared" ca="1" si="415"/>
        <v>40226.364311046258</v>
      </c>
      <c r="BL747" s="15">
        <f t="shared" ca="1" si="416"/>
        <v>37985.818164778466</v>
      </c>
      <c r="BM747" s="15">
        <f t="shared" ca="1" si="417"/>
        <v>54527.197907665199</v>
      </c>
      <c r="BN747" s="15">
        <f t="shared" ca="1" si="418"/>
        <v>62323.785623996715</v>
      </c>
      <c r="BO747" s="15">
        <f t="shared" ca="1" si="419"/>
        <v>77854.195373446593</v>
      </c>
      <c r="BP747" s="15">
        <f t="shared" ca="1" si="420"/>
        <v>77377.250012148928</v>
      </c>
      <c r="BQ747" s="15">
        <f ca="1">Inputs!$B$20*EXP($B$10-0.5*C$7^2+C$7*AJ747)</f>
        <v>4833.4285324932871</v>
      </c>
      <c r="BR747" s="15">
        <f t="shared" ca="1" si="421"/>
        <v>9441.2405636560597</v>
      </c>
      <c r="BS747" s="15">
        <f t="shared" ca="1" si="422"/>
        <v>12240.89705374515</v>
      </c>
      <c r="BT747" s="15">
        <f t="shared" ca="1" si="423"/>
        <v>9869.9416656432368</v>
      </c>
      <c r="BU747" s="15">
        <f t="shared" ca="1" si="424"/>
        <v>14953.651968432629</v>
      </c>
      <c r="BV747" s="15">
        <f t="shared" ca="1" si="425"/>
        <v>13258.01891462112</v>
      </c>
      <c r="BW747" s="15">
        <f t="shared" ca="1" si="426"/>
        <v>21338.203635527247</v>
      </c>
      <c r="BX747" s="15">
        <f t="shared" ca="1" si="427"/>
        <v>33171.743977727558</v>
      </c>
      <c r="BY747" s="15">
        <f t="shared" ca="1" si="428"/>
        <v>53362.651262026055</v>
      </c>
      <c r="BZ747" s="15">
        <f t="shared" ca="1" si="429"/>
        <v>61825.015248456228</v>
      </c>
      <c r="CA747" s="15">
        <f t="shared" ca="1" si="430"/>
        <v>85021.687058099327</v>
      </c>
      <c r="CB747" s="15">
        <f ca="1">(AU747*DCF!C$10-DCF!C$5*MAX(AU747*DCF!C$10,0)-MAX(AU747-Inputs!$B$6,0)/Inputs!$B$10)*DCF!C$6</f>
        <v>1042.6052959990993</v>
      </c>
      <c r="CC747" s="15">
        <f ca="1">(AV747*DCF!D$10-DCF!D$5*MAX(AV747*DCF!D$10,0)-MAX(AV747-AU747,0)/Inputs!$B$10)*DCF!D$6</f>
        <v>1225.3804355627317</v>
      </c>
      <c r="CD747" s="15">
        <f ca="1">(AW747*DCF!E$10-DCF!E$5*MAX(AW747*DCF!E$10,0)-MAX(AW747-AV747,0)/Inputs!$B$10)*DCF!E$6</f>
        <v>1639.4655585785856</v>
      </c>
      <c r="CE747" s="15">
        <f ca="1">(AX747*DCF!F$10-DCF!F$5*MAX(AX747*DCF!F$10,0)-MAX(AX747-AW747,0)/Inputs!$B$10)*DCF!F$6</f>
        <v>1817.2403882955473</v>
      </c>
      <c r="CF747" s="15">
        <f ca="1">(AY747*DCF!G$10-DCF!G$5*MAX(AY747*DCF!G$10,0)-MAX(AY747-AX747,0)/Inputs!$B$10)*DCF!G$6</f>
        <v>1950.6816221800939</v>
      </c>
      <c r="CG747" s="15">
        <f ca="1">(AZ747*DCF!H$10-DCF!H$5*MAX(AZ747*DCF!H$10,0)-MAX(AZ747-AY747,0)/Inputs!$B$10)*DCF!H$6</f>
        <v>2191.4391239645352</v>
      </c>
      <c r="CH747" s="15">
        <f ca="1">(BA747*DCF!I$10-DCF!I$5*MAX(BA747*DCF!I$10,0)-MAX(BA747-AZ747,0)/Inputs!$B$10)*DCF!I$6</f>
        <v>2188.0419070918992</v>
      </c>
      <c r="CI747" s="15">
        <f ca="1">(BB747*DCF!J$10-DCF!J$5*MAX(BB747*DCF!J$10,0)-MAX(BB747-BA747,0)/Inputs!$B$10)*DCF!J$6</f>
        <v>2396.3765341443041</v>
      </c>
      <c r="CJ747" s="15">
        <f ca="1">(BC747*DCF!K$10-DCF!K$5*MAX(BC747*DCF!K$10,0)-MAX(BC747-BB747,0)/Inputs!$B$10)*DCF!K$6</f>
        <v>2972.1707629138441</v>
      </c>
      <c r="CK747" s="15">
        <f ca="1">(BD747*DCF!L$10-DCF!L$5*MAX(BD747*DCF!L$10,0)-MAX(BD747-BC747,0)/Inputs!$B$10)*DCF!L$6</f>
        <v>3342.7132661445953</v>
      </c>
      <c r="CL747" s="15">
        <f ca="1">(BE747*DCF!M$10-DCF!M$5*MAX(BE747*DCF!M$10,0)-MAX(BE747-BD747,0)/Inputs!$B$10)*DCF!M$6</f>
        <v>3517.351370076713</v>
      </c>
      <c r="CM747" s="15">
        <f ca="1">(BF747*DCF!C$28-DCF!C$5*MAX(BF747*DCF!C$28,0)-MAX(BF747-Inputs!$B$13,0)/Inputs!$B$17)*DCF!C$6</f>
        <v>3779.8500372355138</v>
      </c>
      <c r="CN747" s="15">
        <f ca="1">(BG747*DCF!D$28-DCF!D$5*MAX(BG747*DCF!D$28,0)-MAX(BG747-BF747,0)/Inputs!$B$17)*DCF!D$6</f>
        <v>4705.6721522468024</v>
      </c>
      <c r="CO747" s="15">
        <f ca="1">(BH747*DCF!E$28-DCF!E$5*MAX(BH747*DCF!E$28,0)-MAX(BH747-BG747,0)/Inputs!$B$17)*DCF!E$6</f>
        <v>5280.8873560979682</v>
      </c>
      <c r="CP747" s="15">
        <f ca="1">(BI747*DCF!F$28-DCF!F$5*MAX(BI747*DCF!F$28,0)-MAX(BI747-BH747,0)/Inputs!$B$17)*DCF!F$6</f>
        <v>6235.125244632507</v>
      </c>
      <c r="CQ747" s="15">
        <f ca="1">(BJ747*DCF!G$28-DCF!G$5*MAX(BJ747*DCF!G$28,0)-MAX(BJ747-BI747,0)/Inputs!$B$17)*DCF!G$6</f>
        <v>7429.0153838620363</v>
      </c>
      <c r="CR747" s="15">
        <f ca="1">(BK747*DCF!H$28-DCF!H$5*MAX(BK747*DCF!H$28,0)-MAX(BK747-BJ747,0)/Inputs!$B$17)*DCF!H$6</f>
        <v>9100.4344574068145</v>
      </c>
      <c r="CS747" s="15">
        <f ca="1">(BL747*DCF!I$28-DCF!I$5*MAX(BL747*DCF!I$28,0)-MAX(BL747-BK747,0)/Inputs!$B$17)*DCF!I$6</f>
        <v>8932.4805080986043</v>
      </c>
      <c r="CT747" s="15">
        <f ca="1">(BM747*DCF!J$28-DCF!J$5*MAX(BM747*DCF!J$28,0)-MAX(BM747-BL747,0)/Inputs!$B$17)*DCF!J$6</f>
        <v>9970.8399562837913</v>
      </c>
      <c r="CU747" s="15">
        <f ca="1">(BN747*DCF!K$28-DCF!K$5*MAX(BN747*DCF!K$28,0)-MAX(BN747-BM747,0)/Inputs!$B$17)*DCF!K$6</f>
        <v>12206.760395583789</v>
      </c>
      <c r="CV747" s="15">
        <f ca="1">(BO747*DCF!L$28-DCF!L$5*MAX(BO747*DCF!L$28,0)-MAX(BO747-BN747,0)/Inputs!$B$17)*DCF!L$6</f>
        <v>13776.254366835403</v>
      </c>
      <c r="CW747" s="15">
        <f ca="1">(BP747*DCF!M$28-DCF!M$5*MAX(BP747*DCF!M$28,0)-MAX(BP747-BO747,0)/Inputs!$B$17)*DCF!M$6</f>
        <v>14558.574370222328</v>
      </c>
      <c r="CX747" s="15">
        <f ca="1">(BQ747*DCF!C$46-DCF!C$5*MAX(BQ747*DCF!C$46,0)-MAX(BQ747-Inputs!$B$20,0)/Inputs!$B$24)*DCF!C$6</f>
        <v>-1870.2738100415384</v>
      </c>
      <c r="CY747" s="15">
        <f ca="1">(BR747*DCF!D$46-DCF!D$5*MAX(BR747*DCF!D$46,0)-MAX(BR747-BQ747,0)/Inputs!$B$24)*DCF!D$6</f>
        <v>-3577.5147370246559</v>
      </c>
      <c r="CZ747" s="15">
        <f ca="1">(BS747*DCF!E$46-DCF!E$5*MAX(BS747*DCF!E$46,0)-MAX(BS747-BR747,0)/Inputs!$B$24)*DCF!E$6</f>
        <v>-2551.054904675168</v>
      </c>
      <c r="DA747" s="15">
        <f ca="1">(BT747*DCF!F$46-DCF!F$5*MAX(BT747*DCF!F$46,0)-MAX(BT747-BS747,0)/Inputs!$B$24)*DCF!F$6</f>
        <v>-718.79155462359404</v>
      </c>
      <c r="DB747" s="15">
        <f ca="1">(BU747*DCF!G$46-DCF!G$5*MAX(BU747*DCF!G$46,0)-MAX(BU747-BT747,0)/Inputs!$B$24)*DCF!G$6</f>
        <v>-2213.0710114162916</v>
      </c>
      <c r="DC747" s="15">
        <f ca="1">(BV747*DCF!H$46-DCF!H$5*MAX(BV747*DCF!H$46,0)-MAX(BV747-BU747,0)/Inputs!$B$24)*DCF!H$6</f>
        <v>0</v>
      </c>
      <c r="DD747" s="15">
        <f ca="1">(BW747*DCF!I$46-DCF!I$5*MAX(BW747*DCF!I$46,0)-MAX(BW747-BV747,0)/Inputs!$B$24)*DCF!I$6</f>
        <v>-1826.6943639731905</v>
      </c>
      <c r="DE747" s="15">
        <f ca="1">(BX747*DCF!J$46-DCF!J$5*MAX(BX747*DCF!J$46,0)-MAX(BX747-BW747,0)/Inputs!$B$24)*DCF!J$6</f>
        <v>-1746.5986640139151</v>
      </c>
      <c r="DF747" s="15">
        <f ca="1">(BY747*DCF!K$46-DCF!K$5*MAX(BY747*DCF!K$46,0)-MAX(BY747-BX747,0)/Inputs!$B$24)*DCF!K$6</f>
        <v>-1897.9818757047613</v>
      </c>
      <c r="DG747" s="15">
        <f ca="1">(BZ747*DCF!L$46-DCF!L$5*MAX(BZ747*DCF!L$46,0)-MAX(BZ747-BY747,0)/Inputs!$B$24)*DCF!L$6</f>
        <v>2358.6166240229531</v>
      </c>
      <c r="DH747" s="15">
        <f ca="1">(CA747*DCF!M$46-DCF!M$5*MAX(CA747*DCF!M$46,0)-MAX(CA747-BZ747,0)/Inputs!$B$24)*DCF!M$6</f>
        <v>1815.9584817922164</v>
      </c>
      <c r="DI747" s="15">
        <f ca="1">SUM(CB747:CL747)+BE747*DCF!M$10*(1+Inputs!$B$30)*(1-Inputs!$B$33)*(1-Inputs!$B$30/Inputs!$B$31)/(Inputs!$B$29-Inputs!$B$30)*DCF!M$6</f>
        <v>93652.269636668454</v>
      </c>
      <c r="DJ747" s="15">
        <f ca="1">SUM(CM747:CW747)+BP747*DCF!M$28*(1+Inputs!$B$30)*(1-Inputs!$B$33)*(1-Inputs!$B$30/Inputs!$B$31)/(Inputs!$B$29-Inputs!$B$30)*DCF!M$6</f>
        <v>383098.44088452472</v>
      </c>
      <c r="DK747" s="15">
        <f ca="1">SUM(CX747:DH747)+CA747*DCF!M$46*(1+Inputs!$B$30)*(1-Inputs!$B$33)*(1-Inputs!$B$30/Inputs!$B$31)/(Inputs!$B$29-Inputs!$B$30)*DCF!M$6</f>
        <v>119226.19383884723</v>
      </c>
      <c r="DM747" s="15">
        <f ca="1">DI747+DJ747+DK747+Inputs!$B$34+Inputs!$B$36-Inputs!$B$35</f>
        <v>672827.90436004044</v>
      </c>
    </row>
    <row r="748" spans="1:117" x14ac:dyDescent="0.75">
      <c r="A748" s="11">
        <v>735</v>
      </c>
      <c r="C748" s="24">
        <f t="shared" ca="1" si="433"/>
        <v>-0.5652588968601806</v>
      </c>
      <c r="D748" s="24">
        <f t="shared" ca="1" si="433"/>
        <v>1.4226386585578501</v>
      </c>
      <c r="E748" s="24">
        <f t="shared" ca="1" si="433"/>
        <v>-0.72335135239089909</v>
      </c>
      <c r="F748" s="24">
        <f t="shared" ca="1" si="433"/>
        <v>0.50058950784621925</v>
      </c>
      <c r="G748" s="24">
        <f t="shared" ca="1" si="433"/>
        <v>-0.27773683145658973</v>
      </c>
      <c r="H748" s="24">
        <f t="shared" ca="1" si="433"/>
        <v>0.33389691555215678</v>
      </c>
      <c r="I748" s="24">
        <f t="shared" ca="1" si="433"/>
        <v>-0.10667519506877714</v>
      </c>
      <c r="J748" s="24">
        <f t="shared" ca="1" si="433"/>
        <v>-1.1665861891793252</v>
      </c>
      <c r="K748" s="24">
        <f t="shared" ca="1" si="433"/>
        <v>-0.13750363100885893</v>
      </c>
      <c r="L748" s="24">
        <f t="shared" ca="1" si="433"/>
        <v>-0.33075119924060592</v>
      </c>
      <c r="M748" s="24">
        <f t="shared" ca="1" si="433"/>
        <v>1.3411134066590615</v>
      </c>
      <c r="N748" s="24">
        <f ca="1">SQRT(Inputs!$B$38)*C748+SQRT(1-Inputs!$B$38)*_xlfn.NORM.S.INV(RAND())</f>
        <v>0.49922934192431007</v>
      </c>
      <c r="O748" s="24">
        <f ca="1">SQRT(Inputs!$B$38)*D748+SQRT(1-Inputs!$B$38)*_xlfn.NORM.S.INV(RAND())</f>
        <v>1.841073889600483</v>
      </c>
      <c r="P748" s="24">
        <f ca="1">SQRT(Inputs!$B$38)*E748+SQRT(1-Inputs!$B$38)*_xlfn.NORM.S.INV(RAND())</f>
        <v>0.86576503206109634</v>
      </c>
      <c r="Q748" s="24">
        <f ca="1">SQRT(Inputs!$B$38)*F748+SQRT(1-Inputs!$B$38)*_xlfn.NORM.S.INV(RAND())</f>
        <v>-0.51886761406126314</v>
      </c>
      <c r="R748" s="24">
        <f ca="1">SQRT(Inputs!$B$38)*G748+SQRT(1-Inputs!$B$38)*_xlfn.NORM.S.INV(RAND())</f>
        <v>-0.67878200464452476</v>
      </c>
      <c r="S748" s="24">
        <f ca="1">SQRT(Inputs!$B$38)*H748+SQRT(1-Inputs!$B$38)*_xlfn.NORM.S.INV(RAND())</f>
        <v>0.78348700394917459</v>
      </c>
      <c r="T748" s="24">
        <f ca="1">SQRT(Inputs!$B$38)*I748+SQRT(1-Inputs!$B$38)*_xlfn.NORM.S.INV(RAND())</f>
        <v>-1.2993512715373658</v>
      </c>
      <c r="U748" s="24">
        <f ca="1">SQRT(Inputs!$B$38)*J748+SQRT(1-Inputs!$B$38)*_xlfn.NORM.S.INV(RAND())</f>
        <v>0.15442630499009047</v>
      </c>
      <c r="V748" s="24">
        <f ca="1">SQRT(Inputs!$B$38)*K748+SQRT(1-Inputs!$B$38)*_xlfn.NORM.S.INV(RAND())</f>
        <v>-0.67706677735411436</v>
      </c>
      <c r="W748" s="24">
        <f ca="1">SQRT(Inputs!$B$38)*L748+SQRT(1-Inputs!$B$38)*_xlfn.NORM.S.INV(RAND())</f>
        <v>1.3347465996232191</v>
      </c>
      <c r="X748" s="24">
        <f ca="1">SQRT(Inputs!$B$38)*M748+SQRT(1-Inputs!$B$38)*_xlfn.NORM.S.INV(RAND())</f>
        <v>1.6357826141401623</v>
      </c>
      <c r="Y748" s="24">
        <f ca="1">SQRT(Inputs!$B$38)*C748+SQRT(1-Inputs!$B$38)*_xlfn.NORM.S.INV(RAND())</f>
        <v>-0.66409468324855747</v>
      </c>
      <c r="Z748" s="24">
        <f ca="1">SQRT(Inputs!$B$38)*D748+SQRT(1-Inputs!$B$38)*_xlfn.NORM.S.INV(RAND())</f>
        <v>-0.43951938498487242</v>
      </c>
      <c r="AA748" s="24">
        <f ca="1">SQRT(Inputs!$B$38)*E748+SQRT(1-Inputs!$B$38)*_xlfn.NORM.S.INV(RAND())</f>
        <v>-1.1476071123599483</v>
      </c>
      <c r="AB748" s="24">
        <f ca="1">SQRT(Inputs!$B$38)*F748+SQRT(1-Inputs!$B$38)*_xlfn.NORM.S.INV(RAND())</f>
        <v>-1.9035794579298277</v>
      </c>
      <c r="AC748" s="24">
        <f ca="1">SQRT(Inputs!$B$38)*G748+SQRT(1-Inputs!$B$38)*_xlfn.NORM.S.INV(RAND())</f>
        <v>5.2697158758888724E-2</v>
      </c>
      <c r="AD748" s="24">
        <f ca="1">SQRT(Inputs!$B$38)*H748+SQRT(1-Inputs!$B$38)*_xlfn.NORM.S.INV(RAND())</f>
        <v>-0.19419045024122913</v>
      </c>
      <c r="AE748" s="24">
        <f ca="1">SQRT(Inputs!$B$38)*I748+SQRT(1-Inputs!$B$38)*_xlfn.NORM.S.INV(RAND())</f>
        <v>-5.1434813865166552E-2</v>
      </c>
      <c r="AF748" s="24">
        <f ca="1">SQRT(Inputs!$B$38)*J748+SQRT(1-Inputs!$B$38)*_xlfn.NORM.S.INV(RAND())</f>
        <v>-0.74407139638723774</v>
      </c>
      <c r="AG748" s="24">
        <f ca="1">SQRT(Inputs!$B$38)*K748+SQRT(1-Inputs!$B$38)*_xlfn.NORM.S.INV(RAND())</f>
        <v>0.21990850188671426</v>
      </c>
      <c r="AH748" s="24">
        <f ca="1">SQRT(Inputs!$B$38)*L748+SQRT(1-Inputs!$B$38)*_xlfn.NORM.S.INV(RAND())</f>
        <v>0.66198346610767556</v>
      </c>
      <c r="AI748" s="24">
        <f ca="1">SQRT(Inputs!$B$38)*M748+SQRT(1-Inputs!$B$38)*_xlfn.NORM.S.INV(RAND())</f>
        <v>0.68530520681576501</v>
      </c>
      <c r="AJ748" s="24">
        <f ca="1">SQRT(Inputs!$B$38)*C748+SQRT(1-Inputs!$B$38)*_xlfn.NORM.S.INV(RAND())</f>
        <v>-1.4194522101939204</v>
      </c>
      <c r="AK748" s="24">
        <f ca="1">SQRT(Inputs!$B$38)*D748+SQRT(1-Inputs!$B$38)*_xlfn.NORM.S.INV(RAND())</f>
        <v>1.0588334323771151</v>
      </c>
      <c r="AL748" s="24">
        <f ca="1">SQRT(Inputs!$B$38)*E748+SQRT(1-Inputs!$B$38)*_xlfn.NORM.S.INV(RAND())</f>
        <v>-0.36550979574322606</v>
      </c>
      <c r="AM748" s="24">
        <f ca="1">SQRT(Inputs!$B$38)*F748+SQRT(1-Inputs!$B$38)*_xlfn.NORM.S.INV(RAND())</f>
        <v>-0.88517290862768871</v>
      </c>
      <c r="AN748" s="24">
        <f ca="1">SQRT(Inputs!$B$38)*G748+SQRT(1-Inputs!$B$38)*_xlfn.NORM.S.INV(RAND())</f>
        <v>-0.79157598063841128</v>
      </c>
      <c r="AO748" s="24">
        <f ca="1">SQRT(Inputs!$B$38)*H748+SQRT(1-Inputs!$B$38)*_xlfn.NORM.S.INV(RAND())</f>
        <v>-1.9356109224609813E-2</v>
      </c>
      <c r="AP748" s="24">
        <f ca="1">SQRT(Inputs!$B$38)*I748+SQRT(1-Inputs!$B$38)*_xlfn.NORM.S.INV(RAND())</f>
        <v>-0.82863391386710228</v>
      </c>
      <c r="AQ748" s="24">
        <f ca="1">SQRT(Inputs!$B$38)*J748+SQRT(1-Inputs!$B$38)*_xlfn.NORM.S.INV(RAND())</f>
        <v>-0.44514498310931405</v>
      </c>
      <c r="AR748" s="24">
        <f ca="1">SQRT(Inputs!$B$38)*K748+SQRT(1-Inputs!$B$38)*_xlfn.NORM.S.INV(RAND())</f>
        <v>-0.23714019183328841</v>
      </c>
      <c r="AS748" s="24">
        <f ca="1">SQRT(Inputs!$B$38)*L748+SQRT(1-Inputs!$B$38)*_xlfn.NORM.S.INV(RAND())</f>
        <v>-0.92029419987599814</v>
      </c>
      <c r="AT748" s="24">
        <f ca="1">SQRT(Inputs!$B$38)*M748+SQRT(1-Inputs!$B$38)*_xlfn.NORM.S.INV(RAND())</f>
        <v>0.11062712727722213</v>
      </c>
      <c r="AU748" s="15">
        <f ca="1">Inputs!$B$6*EXP($B$8-0.5*C$5^2+C$5*N748)</f>
        <v>5379.8953702040835</v>
      </c>
      <c r="AV748" s="15">
        <f t="shared" ca="1" si="401"/>
        <v>8584.417082883896</v>
      </c>
      <c r="AW748" s="15">
        <f t="shared" ca="1" si="402"/>
        <v>11763.71284093326</v>
      </c>
      <c r="AX748" s="15">
        <f t="shared" ca="1" si="403"/>
        <v>13460.829499074409</v>
      </c>
      <c r="AY748" s="15">
        <f t="shared" ca="1" si="404"/>
        <v>15196.767938022631</v>
      </c>
      <c r="AZ748" s="15">
        <f t="shared" ca="1" si="405"/>
        <v>20260.817502517482</v>
      </c>
      <c r="BA748" s="15">
        <f t="shared" ca="1" si="406"/>
        <v>21641.535326959602</v>
      </c>
      <c r="BB748" s="15">
        <f t="shared" ca="1" si="407"/>
        <v>26908.96282558261</v>
      </c>
      <c r="BC748" s="15">
        <f t="shared" ca="1" si="408"/>
        <v>30871.558349039595</v>
      </c>
      <c r="BD748" s="15">
        <f t="shared" ca="1" si="409"/>
        <v>42849.616867023185</v>
      </c>
      <c r="BE748" s="15">
        <f t="shared" ca="1" si="410"/>
        <v>60942.364665400244</v>
      </c>
      <c r="BF748" s="15">
        <f ca="1">Inputs!$B$13*EXP($B$9-0.5*C$6^2+C$6*Y748)</f>
        <v>12124.869999102108</v>
      </c>
      <c r="BG748" s="15">
        <f t="shared" ca="1" si="411"/>
        <v>13650.364173438045</v>
      </c>
      <c r="BH748" s="15">
        <f t="shared" ca="1" si="412"/>
        <v>13787.541668164053</v>
      </c>
      <c r="BI748" s="15">
        <f t="shared" ca="1" si="413"/>
        <v>12591.406076908192</v>
      </c>
      <c r="BJ748" s="15">
        <f t="shared" ca="1" si="414"/>
        <v>15553.944752491205</v>
      </c>
      <c r="BK748" s="15">
        <f t="shared" ca="1" si="415"/>
        <v>18591.448750797346</v>
      </c>
      <c r="BL748" s="15">
        <f t="shared" ca="1" si="416"/>
        <v>22685.634539017836</v>
      </c>
      <c r="BM748" s="15">
        <f t="shared" ca="1" si="417"/>
        <v>25423.504485626654</v>
      </c>
      <c r="BN748" s="15">
        <f t="shared" ca="1" si="418"/>
        <v>32102.676275733193</v>
      </c>
      <c r="BO748" s="15">
        <f t="shared" ca="1" si="419"/>
        <v>42658.446155470832</v>
      </c>
      <c r="BP748" s="15">
        <f t="shared" ca="1" si="420"/>
        <v>56743.580094678116</v>
      </c>
      <c r="BQ748" s="15">
        <f ca="1">Inputs!$B$20*EXP($B$10-0.5*C$7^2+C$7*AJ748)</f>
        <v>2592.7479061616295</v>
      </c>
      <c r="BR748" s="15">
        <f t="shared" ca="1" si="421"/>
        <v>4924.2113660653877</v>
      </c>
      <c r="BS748" s="15">
        <f t="shared" ca="1" si="422"/>
        <v>6071.1980103042315</v>
      </c>
      <c r="BT748" s="15">
        <f t="shared" ca="1" si="423"/>
        <v>6636.2530638935132</v>
      </c>
      <c r="BU748" s="15">
        <f t="shared" ca="1" si="424"/>
        <v>7593.9002085941902</v>
      </c>
      <c r="BV748" s="15">
        <f t="shared" ca="1" si="425"/>
        <v>10519.332438715122</v>
      </c>
      <c r="BW748" s="15">
        <f t="shared" ca="1" si="426"/>
        <v>12317.824500444151</v>
      </c>
      <c r="BX748" s="15">
        <f t="shared" ca="1" si="427"/>
        <v>15757.594174174434</v>
      </c>
      <c r="BY748" s="15">
        <f t="shared" ca="1" si="428"/>
        <v>21099.706138812686</v>
      </c>
      <c r="BZ748" s="15">
        <f t="shared" ca="1" si="429"/>
        <v>24997.867665042337</v>
      </c>
      <c r="CA748" s="15">
        <f t="shared" ca="1" si="430"/>
        <v>35811.544760858626</v>
      </c>
      <c r="CB748" s="15">
        <f ca="1">(AU748*DCF!C$10-DCF!C$5*MAX(AU748*DCF!C$10,0)-MAX(AU748-Inputs!$B$6,0)/Inputs!$B$10)*DCF!C$6</f>
        <v>1040.0963422237874</v>
      </c>
      <c r="CC748" s="15">
        <f ca="1">(AV748*DCF!D$10-DCF!D$5*MAX(AV748*DCF!D$10,0)-MAX(AV748-AU748,0)/Inputs!$B$10)*DCF!D$6</f>
        <v>1311.0547550904012</v>
      </c>
      <c r="CD748" s="15">
        <f ca="1">(AW748*DCF!E$10-DCF!E$5*MAX(AW748*DCF!E$10,0)-MAX(AW748-AV748,0)/Inputs!$B$10)*DCF!E$6</f>
        <v>1999.9449677406685</v>
      </c>
      <c r="CE748" s="15">
        <f ca="1">(AX748*DCF!F$10-DCF!F$5*MAX(AX748*DCF!F$10,0)-MAX(AX748-AW748,0)/Inputs!$B$10)*DCF!F$6</f>
        <v>2585.3497272472314</v>
      </c>
      <c r="CF748" s="15">
        <f ca="1">(AY748*DCF!G$10-DCF!G$5*MAX(AY748*DCF!G$10,0)-MAX(AY748-AX748,0)/Inputs!$B$10)*DCF!G$6</f>
        <v>2797.462396000858</v>
      </c>
      <c r="CG748" s="15">
        <f ca="1">(AZ748*DCF!H$10-DCF!H$5*MAX(AZ748*DCF!H$10,0)-MAX(AZ748-AY748,0)/Inputs!$B$10)*DCF!H$6</f>
        <v>3034.4394655635206</v>
      </c>
      <c r="CH748" s="15">
        <f ca="1">(BA748*DCF!I$10-DCF!I$5*MAX(BA748*DCF!I$10,0)-MAX(BA748-AZ748,0)/Inputs!$B$10)*DCF!I$6</f>
        <v>3726.6329194290729</v>
      </c>
      <c r="CI748" s="15">
        <f ca="1">(BB748*DCF!J$10-DCF!J$5*MAX(BB748*DCF!J$10,0)-MAX(BB748-BA748,0)/Inputs!$B$10)*DCF!J$6</f>
        <v>3819.4486212132706</v>
      </c>
      <c r="CJ748" s="15">
        <f ca="1">(BC748*DCF!K$10-DCF!K$5*MAX(BC748*DCF!K$10,0)-MAX(BC748-BB748,0)/Inputs!$B$10)*DCF!K$6</f>
        <v>4415.1220426201389</v>
      </c>
      <c r="CK748" s="15">
        <f ca="1">(BD748*DCF!L$10-DCF!L$5*MAX(BD748*DCF!L$10,0)-MAX(BD748-BC748,0)/Inputs!$B$10)*DCF!L$6</f>
        <v>4913.5801424093979</v>
      </c>
      <c r="CL748" s="15">
        <f ca="1">(BE748*DCF!M$10-DCF!M$5*MAX(BE748*DCF!M$10,0)-MAX(BE748-BD748,0)/Inputs!$B$10)*DCF!M$6</f>
        <v>6438.3838418226806</v>
      </c>
      <c r="CM748" s="15">
        <f ca="1">(BF748*DCF!C$28-DCF!C$5*MAX(BF748*DCF!C$28,0)-MAX(BF748-Inputs!$B$13,0)/Inputs!$B$17)*DCF!C$6</f>
        <v>3530.0220315024367</v>
      </c>
      <c r="CN748" s="15">
        <f ca="1">(BG748*DCF!D$28-DCF!D$5*MAX(BG748*DCF!D$28,0)-MAX(BG748-BF748,0)/Inputs!$B$17)*DCF!D$6</f>
        <v>3694.8892277694704</v>
      </c>
      <c r="CO748" s="15">
        <f ca="1">(BH748*DCF!E$28-DCF!E$5*MAX(BH748*DCF!E$28,0)-MAX(BH748-BG748,0)/Inputs!$B$17)*DCF!E$6</f>
        <v>3877.8415115128346</v>
      </c>
      <c r="CP748" s="15">
        <f ca="1">(BI748*DCF!F$28-DCF!F$5*MAX(BI748*DCF!F$28,0)-MAX(BI748-BH748,0)/Inputs!$B$17)*DCF!F$6</f>
        <v>3418.2350813846883</v>
      </c>
      <c r="CQ748" s="15">
        <f ca="1">(BJ748*DCF!G$28-DCF!G$5*MAX(BJ748*DCF!G$28,0)-MAX(BJ748-BI748,0)/Inputs!$B$17)*DCF!G$6</f>
        <v>3537.3192345481866</v>
      </c>
      <c r="CR748" s="15">
        <f ca="1">(BK748*DCF!H$28-DCF!H$5*MAX(BK748*DCF!H$28,0)-MAX(BK748-BJ748,0)/Inputs!$B$17)*DCF!H$6</f>
        <v>4125.9275122839099</v>
      </c>
      <c r="CS748" s="15">
        <f ca="1">(BL748*DCF!I$28-DCF!I$5*MAX(BL748*DCF!I$28,0)-MAX(BL748-BK748,0)/Inputs!$B$17)*DCF!I$6</f>
        <v>4746.9546833481754</v>
      </c>
      <c r="CT748" s="15">
        <f ca="1">(BM748*DCF!J$28-DCF!J$5*MAX(BM748*DCF!J$28,0)-MAX(BM748-BL748,0)/Inputs!$B$17)*DCF!J$6</f>
        <v>5308.5328789715959</v>
      </c>
      <c r="CU748" s="15">
        <f ca="1">(BN748*DCF!K$28-DCF!K$5*MAX(BN748*DCF!K$28,0)-MAX(BN748-BM748,0)/Inputs!$B$17)*DCF!K$6</f>
        <v>5961.4373856975917</v>
      </c>
      <c r="CV748" s="15">
        <f ca="1">(BO748*DCF!L$28-DCF!L$5*MAX(BO748*DCF!L$28,0)-MAX(BO748-BN748,0)/Inputs!$B$17)*DCF!L$6</f>
        <v>7316.852439921563</v>
      </c>
      <c r="CW748" s="15">
        <f ca="1">(BP748*DCF!M$28-DCF!M$5*MAX(BP748*DCF!M$28,0)-MAX(BP748-BO748,0)/Inputs!$B$17)*DCF!M$6</f>
        <v>9204.0451549899481</v>
      </c>
      <c r="CX748" s="15">
        <f ca="1">(BQ748*DCF!C$46-DCF!C$5*MAX(BQ748*DCF!C$46,0)-MAX(BQ748-Inputs!$B$20,0)/Inputs!$B$24)*DCF!C$6</f>
        <v>-598.78704530291668</v>
      </c>
      <c r="CY748" s="15">
        <f ca="1">(BR748*DCF!D$46-DCF!D$5*MAX(BR748*DCF!D$46,0)-MAX(BR748-BQ748,0)/Inputs!$B$24)*DCF!D$6</f>
        <v>-1835.2641515309863</v>
      </c>
      <c r="CZ748" s="15">
        <f ca="1">(BS748*DCF!E$46-DCF!E$5*MAX(BS748*DCF!E$46,0)-MAX(BS748-BR748,0)/Inputs!$B$24)*DCF!E$6</f>
        <v>-1170.0402945833621</v>
      </c>
      <c r="DA748" s="15">
        <f ca="1">(BT748*DCF!F$46-DCF!F$5*MAX(BT748*DCF!F$46,0)-MAX(BT748-BS748,0)/Inputs!$B$24)*DCF!F$6</f>
        <v>-689.04831346996377</v>
      </c>
      <c r="DB748" s="15">
        <f ca="1">(BU748*DCF!G$46-DCF!G$5*MAX(BU748*DCF!G$46,0)-MAX(BU748-BT748,0)/Inputs!$B$24)*DCF!G$6</f>
        <v>-577.5773779823038</v>
      </c>
      <c r="DC748" s="15">
        <f ca="1">(BV748*DCF!H$46-DCF!H$5*MAX(BV748*DCF!H$46,0)-MAX(BV748-BU748,0)/Inputs!$B$24)*DCF!H$6</f>
        <v>-909.06014108941815</v>
      </c>
      <c r="DD748" s="15">
        <f ca="1">(BW748*DCF!I$46-DCF!I$5*MAX(BW748*DCF!I$46,0)-MAX(BW748-BV748,0)/Inputs!$B$24)*DCF!I$6</f>
        <v>-231.79256439502836</v>
      </c>
      <c r="DE748" s="15">
        <f ca="1">(BX748*DCF!J$46-DCF!J$5*MAX(BX748*DCF!J$46,0)-MAX(BX748-BW748,0)/Inputs!$B$24)*DCF!J$6</f>
        <v>-251.18323175028527</v>
      </c>
      <c r="DF748" s="15">
        <f ca="1">(BY748*DCF!K$46-DCF!K$5*MAX(BY748*DCF!K$46,0)-MAX(BY748-BX748,0)/Inputs!$B$24)*DCF!K$6</f>
        <v>-103.38956719080365</v>
      </c>
      <c r="DG748" s="15">
        <f ca="1">(BZ748*DCF!L$46-DCF!L$5*MAX(BZ748*DCF!L$46,0)-MAX(BZ748-BY748,0)/Inputs!$B$24)*DCF!L$6</f>
        <v>845.82020584949919</v>
      </c>
      <c r="DH748" s="15">
        <f ca="1">(CA748*DCF!M$46-DCF!M$5*MAX(CA748*DCF!M$46,0)-MAX(CA748-BZ748,0)/Inputs!$B$24)*DCF!M$6</f>
        <v>546.8183035650319</v>
      </c>
      <c r="DI748" s="15">
        <f ca="1">SUM(CB748:CL748)+BE748*DCF!M$10*(1+Inputs!$B$30)*(1-Inputs!$B$33)*(1-Inputs!$B$30/Inputs!$B$31)/(Inputs!$B$29-Inputs!$B$30)*DCF!M$6</f>
        <v>205684.92196451407</v>
      </c>
      <c r="DJ748" s="15">
        <f ca="1">SUM(CM748:CW748)+BP748*DCF!M$28*(1+Inputs!$B$30)*(1-Inputs!$B$33)*(1-Inputs!$B$30/Inputs!$B$31)/(Inputs!$B$29-Inputs!$B$30)*DCF!M$6</f>
        <v>265279.56882147095</v>
      </c>
      <c r="DK748" s="15">
        <f ca="1">SUM(CX748:DH748)+CA748*DCF!M$46*(1+Inputs!$B$30)*(1-Inputs!$B$33)*(1-Inputs!$B$30/Inputs!$B$31)/(Inputs!$B$29-Inputs!$B$30)*DCF!M$6</f>
        <v>50395.386171077203</v>
      </c>
      <c r="DM748" s="15">
        <f ca="1">DI748+DJ748+DK748+Inputs!$B$34+Inputs!$B$36-Inputs!$B$35</f>
        <v>598210.87695706217</v>
      </c>
    </row>
    <row r="749" spans="1:117" x14ac:dyDescent="0.75">
      <c r="A749" s="11">
        <v>736</v>
      </c>
      <c r="C749" s="24">
        <f t="shared" ca="1" si="433"/>
        <v>1.0993440144387048</v>
      </c>
      <c r="D749" s="24">
        <f t="shared" ca="1" si="433"/>
        <v>-1.1999914503587654</v>
      </c>
      <c r="E749" s="24">
        <f t="shared" ca="1" si="433"/>
        <v>-0.25350928103126413</v>
      </c>
      <c r="F749" s="24">
        <f t="shared" ca="1" si="433"/>
        <v>2.7740250554563697</v>
      </c>
      <c r="G749" s="24">
        <f t="shared" ca="1" si="433"/>
        <v>1.9719115937548503E-2</v>
      </c>
      <c r="H749" s="24">
        <f t="shared" ca="1" si="433"/>
        <v>-0.6897280705744524</v>
      </c>
      <c r="I749" s="24">
        <f t="shared" ca="1" si="433"/>
        <v>-0.16937272134047202</v>
      </c>
      <c r="J749" s="24">
        <f t="shared" ca="1" si="433"/>
        <v>1.9926077256783161</v>
      </c>
      <c r="K749" s="24">
        <f t="shared" ca="1" si="433"/>
        <v>3.251187256263291E-2</v>
      </c>
      <c r="L749" s="24">
        <f t="shared" ca="1" si="433"/>
        <v>-1.2089250452560976</v>
      </c>
      <c r="M749" s="24">
        <f t="shared" ca="1" si="433"/>
        <v>-1.1229317799803356</v>
      </c>
      <c r="N749" s="24">
        <f ca="1">SQRT(Inputs!$B$38)*C749+SQRT(1-Inputs!$B$38)*_xlfn.NORM.S.INV(RAND())</f>
        <v>1.6799325667652196</v>
      </c>
      <c r="O749" s="24">
        <f ca="1">SQRT(Inputs!$B$38)*D749+SQRT(1-Inputs!$B$38)*_xlfn.NORM.S.INV(RAND())</f>
        <v>-0.1870857222266184</v>
      </c>
      <c r="P749" s="24">
        <f ca="1">SQRT(Inputs!$B$38)*E749+SQRT(1-Inputs!$B$38)*_xlfn.NORM.S.INV(RAND())</f>
        <v>0.56204455034914358</v>
      </c>
      <c r="Q749" s="24">
        <f ca="1">SQRT(Inputs!$B$38)*F749+SQRT(1-Inputs!$B$38)*_xlfn.NORM.S.INV(RAND())</f>
        <v>1.2129722719247469</v>
      </c>
      <c r="R749" s="24">
        <f ca="1">SQRT(Inputs!$B$38)*G749+SQRT(1-Inputs!$B$38)*_xlfn.NORM.S.INV(RAND())</f>
        <v>0.60007107448085173</v>
      </c>
      <c r="S749" s="24">
        <f ca="1">SQRT(Inputs!$B$38)*H749+SQRT(1-Inputs!$B$38)*_xlfn.NORM.S.INV(RAND())</f>
        <v>1.1828492855197645</v>
      </c>
      <c r="T749" s="24">
        <f ca="1">SQRT(Inputs!$B$38)*I749+SQRT(1-Inputs!$B$38)*_xlfn.NORM.S.INV(RAND())</f>
        <v>-1.471803901404517</v>
      </c>
      <c r="U749" s="24">
        <f ca="1">SQRT(Inputs!$B$38)*J749+SQRT(1-Inputs!$B$38)*_xlfn.NORM.S.INV(RAND())</f>
        <v>2.0423117018174901</v>
      </c>
      <c r="V749" s="24">
        <f ca="1">SQRT(Inputs!$B$38)*K749+SQRT(1-Inputs!$B$38)*_xlfn.NORM.S.INV(RAND())</f>
        <v>1.1267972411746339</v>
      </c>
      <c r="W749" s="24">
        <f ca="1">SQRT(Inputs!$B$38)*L749+SQRT(1-Inputs!$B$38)*_xlfn.NORM.S.INV(RAND())</f>
        <v>-1.2264891310503716</v>
      </c>
      <c r="X749" s="24">
        <f ca="1">SQRT(Inputs!$B$38)*M749+SQRT(1-Inputs!$B$38)*_xlfn.NORM.S.INV(RAND())</f>
        <v>-0.78963000651889859</v>
      </c>
      <c r="Y749" s="24">
        <f ca="1">SQRT(Inputs!$B$38)*C749+SQRT(1-Inputs!$B$38)*_xlfn.NORM.S.INV(RAND())</f>
        <v>1.1992677409720753</v>
      </c>
      <c r="Z749" s="24">
        <f ca="1">SQRT(Inputs!$B$38)*D749+SQRT(1-Inputs!$B$38)*_xlfn.NORM.S.INV(RAND())</f>
        <v>0.18230419049170044</v>
      </c>
      <c r="AA749" s="24">
        <f ca="1">SQRT(Inputs!$B$38)*E749+SQRT(1-Inputs!$B$38)*_xlfn.NORM.S.INV(RAND())</f>
        <v>0.68640073648298783</v>
      </c>
      <c r="AB749" s="24">
        <f ca="1">SQRT(Inputs!$B$38)*F749+SQRT(1-Inputs!$B$38)*_xlfn.NORM.S.INV(RAND())</f>
        <v>3.3899695047465297</v>
      </c>
      <c r="AC749" s="24">
        <f ca="1">SQRT(Inputs!$B$38)*G749+SQRT(1-Inputs!$B$38)*_xlfn.NORM.S.INV(RAND())</f>
        <v>-0.37767269628772382</v>
      </c>
      <c r="AD749" s="24">
        <f ca="1">SQRT(Inputs!$B$38)*H749+SQRT(1-Inputs!$B$38)*_xlfn.NORM.S.INV(RAND())</f>
        <v>-1.1822833382394804</v>
      </c>
      <c r="AE749" s="24">
        <f ca="1">SQRT(Inputs!$B$38)*I749+SQRT(1-Inputs!$B$38)*_xlfn.NORM.S.INV(RAND())</f>
        <v>-0.36261047926429429</v>
      </c>
      <c r="AF749" s="24">
        <f ca="1">SQRT(Inputs!$B$38)*J749+SQRT(1-Inputs!$B$38)*_xlfn.NORM.S.INV(RAND())</f>
        <v>0.25008480627508012</v>
      </c>
      <c r="AG749" s="24">
        <f ca="1">SQRT(Inputs!$B$38)*K749+SQRT(1-Inputs!$B$38)*_xlfn.NORM.S.INV(RAND())</f>
        <v>0.26321799352149444</v>
      </c>
      <c r="AH749" s="24">
        <f ca="1">SQRT(Inputs!$B$38)*L749+SQRT(1-Inputs!$B$38)*_xlfn.NORM.S.INV(RAND())</f>
        <v>0.1246148011032977</v>
      </c>
      <c r="AI749" s="24">
        <f ca="1">SQRT(Inputs!$B$38)*M749+SQRT(1-Inputs!$B$38)*_xlfn.NORM.S.INV(RAND())</f>
        <v>-0.89911666765342024</v>
      </c>
      <c r="AJ749" s="24">
        <f ca="1">SQRT(Inputs!$B$38)*C749+SQRT(1-Inputs!$B$38)*_xlfn.NORM.S.INV(RAND())</f>
        <v>0.73551429631850307</v>
      </c>
      <c r="AK749" s="24">
        <f ca="1">SQRT(Inputs!$B$38)*D749+SQRT(1-Inputs!$B$38)*_xlfn.NORM.S.INV(RAND())</f>
        <v>-0.66911515701695701</v>
      </c>
      <c r="AL749" s="24">
        <f ca="1">SQRT(Inputs!$B$38)*E749+SQRT(1-Inputs!$B$38)*_xlfn.NORM.S.INV(RAND())</f>
        <v>-4.7873005395617507E-2</v>
      </c>
      <c r="AM749" s="24">
        <f ca="1">SQRT(Inputs!$B$38)*F749+SQRT(1-Inputs!$B$38)*_xlfn.NORM.S.INV(RAND())</f>
        <v>1.9231340775085308</v>
      </c>
      <c r="AN749" s="24">
        <f ca="1">SQRT(Inputs!$B$38)*G749+SQRT(1-Inputs!$B$38)*_xlfn.NORM.S.INV(RAND())</f>
        <v>-0.43307807457550174</v>
      </c>
      <c r="AO749" s="24">
        <f ca="1">SQRT(Inputs!$B$38)*H749+SQRT(1-Inputs!$B$38)*_xlfn.NORM.S.INV(RAND())</f>
        <v>0.55285935595719038</v>
      </c>
      <c r="AP749" s="24">
        <f ca="1">SQRT(Inputs!$B$38)*I749+SQRT(1-Inputs!$B$38)*_xlfn.NORM.S.INV(RAND())</f>
        <v>3.9312713435163238E-2</v>
      </c>
      <c r="AQ749" s="24">
        <f ca="1">SQRT(Inputs!$B$38)*J749+SQRT(1-Inputs!$B$38)*_xlfn.NORM.S.INV(RAND())</f>
        <v>1.7916950597952932</v>
      </c>
      <c r="AR749" s="24">
        <f ca="1">SQRT(Inputs!$B$38)*K749+SQRT(1-Inputs!$B$38)*_xlfn.NORM.S.INV(RAND())</f>
        <v>1.1783142693115227</v>
      </c>
      <c r="AS749" s="24">
        <f ca="1">SQRT(Inputs!$B$38)*L749+SQRT(1-Inputs!$B$38)*_xlfn.NORM.S.INV(RAND())</f>
        <v>0.68057114237481675</v>
      </c>
      <c r="AT749" s="24">
        <f ca="1">SQRT(Inputs!$B$38)*M749+SQRT(1-Inputs!$B$38)*_xlfn.NORM.S.INV(RAND())</f>
        <v>0.74641752951533225</v>
      </c>
      <c r="AU749" s="15">
        <f ca="1">Inputs!$B$6*EXP($B$8-0.5*C$5^2+C$5*N749)</f>
        <v>6512.9531621483502</v>
      </c>
      <c r="AV749" s="15">
        <f t="shared" ca="1" si="401"/>
        <v>7712.6996944132034</v>
      </c>
      <c r="AW749" s="15">
        <f t="shared" ca="1" si="402"/>
        <v>10144.920400545931</v>
      </c>
      <c r="AX749" s="15">
        <f t="shared" ca="1" si="403"/>
        <v>14412.577156617801</v>
      </c>
      <c r="AY749" s="15">
        <f t="shared" ca="1" si="404"/>
        <v>18892.304715887396</v>
      </c>
      <c r="AZ749" s="15">
        <f t="shared" ca="1" si="405"/>
        <v>26320.242068498366</v>
      </c>
      <c r="BA749" s="15">
        <f t="shared" ca="1" si="406"/>
        <v>27611.021289929311</v>
      </c>
      <c r="BB749" s="15">
        <f t="shared" ca="1" si="407"/>
        <v>41479.802303694763</v>
      </c>
      <c r="BC749" s="15">
        <f t="shared" ca="1" si="408"/>
        <v>56639.6520991703</v>
      </c>
      <c r="BD749" s="15">
        <f t="shared" ca="1" si="409"/>
        <v>61868.383248762802</v>
      </c>
      <c r="BE749" s="15">
        <f t="shared" ca="1" si="410"/>
        <v>70550.855366753443</v>
      </c>
      <c r="BF749" s="15">
        <f ca="1">Inputs!$B$13*EXP($B$9-0.5*C$6^2+C$6*Y749)</f>
        <v>17543.193009468287</v>
      </c>
      <c r="BG749" s="15">
        <f t="shared" ca="1" si="411"/>
        <v>22095.508488345025</v>
      </c>
      <c r="BH749" s="15">
        <f t="shared" ca="1" si="412"/>
        <v>30251.849551440322</v>
      </c>
      <c r="BI749" s="15">
        <f t="shared" ca="1" si="413"/>
        <v>62401.338334750137</v>
      </c>
      <c r="BJ749" s="15">
        <f t="shared" ca="1" si="414"/>
        <v>72446.662041473144</v>
      </c>
      <c r="BK749" s="15">
        <f t="shared" ca="1" si="415"/>
        <v>75695.279871753592</v>
      </c>
      <c r="BL749" s="15">
        <f t="shared" ca="1" si="416"/>
        <v>88714.220342955712</v>
      </c>
      <c r="BM749" s="15">
        <f t="shared" ca="1" si="417"/>
        <v>112489.9689139644</v>
      </c>
      <c r="BN749" s="15">
        <f t="shared" ca="1" si="418"/>
        <v>142782.0530488239</v>
      </c>
      <c r="BO749" s="15">
        <f t="shared" ca="1" si="419"/>
        <v>178241.86006911963</v>
      </c>
      <c r="BP749" s="15">
        <f t="shared" ca="1" si="420"/>
        <v>198135.14862606427</v>
      </c>
      <c r="BQ749" s="15">
        <f ca="1">Inputs!$B$20*EXP($B$10-0.5*C$7^2+C$7*AJ749)</f>
        <v>5568.0649875221652</v>
      </c>
      <c r="BR749" s="15">
        <f t="shared" ca="1" si="421"/>
        <v>6108.8070818692177</v>
      </c>
      <c r="BS749" s="15">
        <f t="shared" ca="1" si="422"/>
        <v>8251.1248980903401</v>
      </c>
      <c r="BT749" s="15">
        <f t="shared" ca="1" si="423"/>
        <v>18841.286695058159</v>
      </c>
      <c r="BU749" s="15">
        <f t="shared" ca="1" si="424"/>
        <v>23513.954778545252</v>
      </c>
      <c r="BV749" s="15">
        <f t="shared" ca="1" si="425"/>
        <v>37054.24090517476</v>
      </c>
      <c r="BW749" s="15">
        <f t="shared" ca="1" si="426"/>
        <v>52139.127017077684</v>
      </c>
      <c r="BX749" s="15">
        <f t="shared" ca="1" si="427"/>
        <v>104440.68314479649</v>
      </c>
      <c r="BY749" s="15">
        <f t="shared" ca="1" si="428"/>
        <v>183344.59421391535</v>
      </c>
      <c r="BZ749" s="15">
        <f t="shared" ca="1" si="429"/>
        <v>291544.3148227036</v>
      </c>
      <c r="CA749" s="15">
        <f t="shared" ca="1" si="430"/>
        <v>467618.25428116351</v>
      </c>
      <c r="CB749" s="15">
        <f ca="1">(AU749*DCF!C$10-DCF!C$5*MAX(AU749*DCF!C$10,0)-MAX(AU749-Inputs!$B$6,0)/Inputs!$B$10)*DCF!C$6</f>
        <v>1032.0174382100715</v>
      </c>
      <c r="CC749" s="15">
        <f ca="1">(AV749*DCF!D$10-DCF!D$5*MAX(AV749*DCF!D$10,0)-MAX(AV749-AU749,0)/Inputs!$B$10)*DCF!D$6</f>
        <v>1587.3915063925115</v>
      </c>
      <c r="CD749" s="15">
        <f ca="1">(AW749*DCF!E$10-DCF!E$5*MAX(AW749*DCF!E$10,0)-MAX(AW749-AV749,0)/Inputs!$B$10)*DCF!E$6</f>
        <v>1794.4638015847502</v>
      </c>
      <c r="CE749" s="15">
        <f ca="1">(AX749*DCF!F$10-DCF!F$5*MAX(AX749*DCF!F$10,0)-MAX(AX749-AW749,0)/Inputs!$B$10)*DCF!F$6</f>
        <v>2258.2490608887351</v>
      </c>
      <c r="CF749" s="15">
        <f ca="1">(AY749*DCF!G$10-DCF!G$5*MAX(AY749*DCF!G$10,0)-MAX(AY749-AX749,0)/Inputs!$B$10)*DCF!G$6</f>
        <v>3031.486548389923</v>
      </c>
      <c r="CG749" s="15">
        <f ca="1">(AZ749*DCF!H$10-DCF!H$5*MAX(AZ749*DCF!H$10,0)-MAX(AZ749-AY749,0)/Inputs!$B$10)*DCF!H$6</f>
        <v>3791.1304362923483</v>
      </c>
      <c r="CH749" s="15">
        <f ca="1">(BA749*DCF!I$10-DCF!I$5*MAX(BA749*DCF!I$10,0)-MAX(BA749-AZ749,0)/Inputs!$B$10)*DCF!I$6</f>
        <v>4831.793319408227</v>
      </c>
      <c r="CI749" s="15">
        <f ca="1">(BB749*DCF!J$10-DCF!J$5*MAX(BB749*DCF!J$10,0)-MAX(BB749-BA749,0)/Inputs!$B$10)*DCF!J$6</f>
        <v>5016.4450984398627</v>
      </c>
      <c r="CJ749" s="15">
        <f ca="1">(BC749*DCF!K$10-DCF!K$5*MAX(BC749*DCF!K$10,0)-MAX(BC749-BB749,0)/Inputs!$B$10)*DCF!K$6</f>
        <v>6995.926153868144</v>
      </c>
      <c r="CK749" s="15">
        <f ca="1">(BD749*DCF!L$10-DCF!L$5*MAX(BD749*DCF!L$10,0)-MAX(BD749-BC749,0)/Inputs!$B$10)*DCF!L$6</f>
        <v>8654.7690828900941</v>
      </c>
      <c r="CL749" s="15">
        <f ca="1">(BE749*DCF!M$10-DCF!M$5*MAX(BE749*DCF!M$10,0)-MAX(BE749-BD749,0)/Inputs!$B$10)*DCF!M$6</f>
        <v>8918.424134393279</v>
      </c>
      <c r="CM749" s="15">
        <f ca="1">(BF749*DCF!C$28-DCF!C$5*MAX(BF749*DCF!C$28,0)-MAX(BF749-Inputs!$B$13,0)/Inputs!$B$17)*DCF!C$6</f>
        <v>3932.3138741211919</v>
      </c>
      <c r="CN749" s="15">
        <f ca="1">(BG749*DCF!D$28-DCF!D$5*MAX(BG749*DCF!D$28,0)-MAX(BG749-BF749,0)/Inputs!$B$17)*DCF!D$6</f>
        <v>5536.4192428418701</v>
      </c>
      <c r="CO749" s="15">
        <f ca="1">(BH749*DCF!E$28-DCF!E$5*MAX(BH749*DCF!E$28,0)-MAX(BH749-BG749,0)/Inputs!$B$17)*DCF!E$6</f>
        <v>6960.3599175388417</v>
      </c>
      <c r="CP749" s="15">
        <f ca="1">(BI749*DCF!F$28-DCF!F$5*MAX(BI749*DCF!F$28,0)-MAX(BI749-BH749,0)/Inputs!$B$17)*DCF!F$6</f>
        <v>11086.997058377317</v>
      </c>
      <c r="CQ749" s="15">
        <f ca="1">(BJ749*DCF!G$28-DCF!G$5*MAX(BJ749*DCF!G$28,0)-MAX(BJ749-BI749,0)/Inputs!$B$17)*DCF!G$6</f>
        <v>17107.311906111714</v>
      </c>
      <c r="CR749" s="15">
        <f ca="1">(BK749*DCF!H$28-DCF!H$5*MAX(BK749*DCF!H$28,0)-MAX(BK749-BJ749,0)/Inputs!$B$17)*DCF!H$6</f>
        <v>18215.533794658484</v>
      </c>
      <c r="CS749" s="15">
        <f ca="1">(BL749*DCF!I$28-DCF!I$5*MAX(BL749*DCF!I$28,0)-MAX(BL749-BK749,0)/Inputs!$B$17)*DCF!I$6</f>
        <v>18992.801265181683</v>
      </c>
      <c r="CT749" s="15">
        <f ca="1">(BM749*DCF!J$28-DCF!J$5*MAX(BM749*DCF!J$28,0)-MAX(BM749-BL749,0)/Inputs!$B$17)*DCF!J$6</f>
        <v>21942.131542338429</v>
      </c>
      <c r="CU749" s="15">
        <f ca="1">(BN749*DCF!K$28-DCF!K$5*MAX(BN749*DCF!K$28,0)-MAX(BN749-BM749,0)/Inputs!$B$17)*DCF!K$6</f>
        <v>26442.798759261233</v>
      </c>
      <c r="CV749" s="15">
        <f ca="1">(BO749*DCF!L$28-DCF!L$5*MAX(BO749*DCF!L$28,0)-MAX(BO749-BN749,0)/Inputs!$B$17)*DCF!L$6</f>
        <v>31550.656064832798</v>
      </c>
      <c r="CW749" s="15">
        <f ca="1">(BP749*DCF!M$28-DCF!M$5*MAX(BP749*DCF!M$28,0)-MAX(BP749-BO749,0)/Inputs!$B$17)*DCF!M$6</f>
        <v>35199.835238934895</v>
      </c>
      <c r="CX749" s="15">
        <f ca="1">(BQ749*DCF!C$46-DCF!C$5*MAX(BQ749*DCF!C$46,0)-MAX(BQ749-Inputs!$B$20,0)/Inputs!$B$24)*DCF!C$6</f>
        <v>-2379.2598065973434</v>
      </c>
      <c r="CY749" s="15">
        <f ca="1">(BR749*DCF!D$46-DCF!D$5*MAX(BR749*DCF!D$46,0)-MAX(BR749-BQ749,0)/Inputs!$B$24)*DCF!D$6</f>
        <v>-1273.3610727433565</v>
      </c>
      <c r="CZ749" s="15">
        <f ca="1">(BS749*DCF!E$46-DCF!E$5*MAX(BS749*DCF!E$46,0)-MAX(BS749-BR749,0)/Inputs!$B$24)*DCF!E$6</f>
        <v>-1820.1525915631935</v>
      </c>
      <c r="DA749" s="15">
        <f ca="1">(BT749*DCF!F$46-DCF!F$5*MAX(BT749*DCF!F$46,0)-MAX(BT749-BS749,0)/Inputs!$B$24)*DCF!F$6</f>
        <v>-5228.3543116641204</v>
      </c>
      <c r="DB749" s="15">
        <f ca="1">(BU749*DCF!G$46-DCF!G$5*MAX(BU749*DCF!G$46,0)-MAX(BU749-BT749,0)/Inputs!$B$24)*DCF!G$6</f>
        <v>-2362.7562034846023</v>
      </c>
      <c r="DC749" s="15">
        <f ca="1">(BV749*DCF!H$46-DCF!H$5*MAX(BV749*DCF!H$46,0)-MAX(BV749-BU749,0)/Inputs!$B$24)*DCF!H$6</f>
        <v>-4207.560951140571</v>
      </c>
      <c r="DD749" s="15">
        <f ca="1">(BW749*DCF!I$46-DCF!I$5*MAX(BW749*DCF!I$46,0)-MAX(BW749-BV749,0)/Inputs!$B$24)*DCF!I$6</f>
        <v>-3126.1138895665958</v>
      </c>
      <c r="DE749" s="15">
        <f ca="1">(BX749*DCF!J$46-DCF!J$5*MAX(BX749*DCF!J$46,0)-MAX(BX749-BW749,0)/Inputs!$B$24)*DCF!J$6</f>
        <v>-9488.5204386439291</v>
      </c>
      <c r="DF749" s="15">
        <f ca="1">(BY749*DCF!K$46-DCF!K$5*MAX(BY749*DCF!K$46,0)-MAX(BY749-BX749,0)/Inputs!$B$24)*DCF!K$6</f>
        <v>-8856.1018165394216</v>
      </c>
      <c r="DG749" s="15">
        <f ca="1">(BZ749*DCF!L$46-DCF!L$5*MAX(BZ749*DCF!L$46,0)-MAX(BZ749-BY749,0)/Inputs!$B$24)*DCF!L$6</f>
        <v>-4332.8453918182249</v>
      </c>
      <c r="DH749" s="15">
        <f ca="1">(CA749*DCF!M$46-DCF!M$5*MAX(CA749*DCF!M$46,0)-MAX(CA749-BZ749,0)/Inputs!$B$24)*DCF!M$6</f>
        <v>-149.91296720759007</v>
      </c>
      <c r="DI749" s="15">
        <f ca="1">SUM(CB749:CL749)+BE749*DCF!M$10*(1+Inputs!$B$30)*(1-Inputs!$B$33)*(1-Inputs!$B$30/Inputs!$B$31)/(Inputs!$B$29-Inputs!$B$30)*DCF!M$6</f>
        <v>244256.06000491267</v>
      </c>
      <c r="DJ749" s="15">
        <f ca="1">SUM(CM749:CW749)+BP749*DCF!M$28*(1+Inputs!$B$30)*(1-Inputs!$B$33)*(1-Inputs!$B$30/Inputs!$B$31)/(Inputs!$B$29-Inputs!$B$30)*DCF!M$6</f>
        <v>932184.14358744572</v>
      </c>
      <c r="DK749" s="15">
        <f ca="1">SUM(CX749:DH749)+CA749*DCF!M$46*(1+Inputs!$B$30)*(1-Inputs!$B$33)*(1-Inputs!$B$30/Inputs!$B$31)/(Inputs!$B$29-Inputs!$B$30)*DCF!M$6</f>
        <v>679768.27460110537</v>
      </c>
      <c r="DM749" s="15">
        <f ca="1">DI749+DJ749+DK749+Inputs!$B$34+Inputs!$B$36-Inputs!$B$35</f>
        <v>1933059.4781934638</v>
      </c>
    </row>
    <row r="750" spans="1:117" x14ac:dyDescent="0.75">
      <c r="A750" s="11">
        <v>737</v>
      </c>
      <c r="C750" s="24">
        <f t="shared" ca="1" si="433"/>
        <v>0.39666937662896506</v>
      </c>
      <c r="D750" s="24">
        <f t="shared" ca="1" si="433"/>
        <v>-0.15155886754385833</v>
      </c>
      <c r="E750" s="24">
        <f t="shared" ca="1" si="433"/>
        <v>-0.40549358185987294</v>
      </c>
      <c r="F750" s="24">
        <f t="shared" ca="1" si="433"/>
        <v>-4.2851710282907671E-2</v>
      </c>
      <c r="G750" s="24">
        <f t="shared" ca="1" si="433"/>
        <v>-0.93459052180811675</v>
      </c>
      <c r="H750" s="24">
        <f t="shared" ca="1" si="433"/>
        <v>1.2961333408247366</v>
      </c>
      <c r="I750" s="24">
        <f t="shared" ca="1" si="433"/>
        <v>0.41835963800004189</v>
      </c>
      <c r="J750" s="24">
        <f t="shared" ca="1" si="433"/>
        <v>1.5634935520443625</v>
      </c>
      <c r="K750" s="24">
        <f t="shared" ca="1" si="433"/>
        <v>0.20752476721427443</v>
      </c>
      <c r="L750" s="24">
        <f t="shared" ca="1" si="433"/>
        <v>0.26278010095370524</v>
      </c>
      <c r="M750" s="24">
        <f t="shared" ca="1" si="433"/>
        <v>-1.9878034791880663</v>
      </c>
      <c r="N750" s="24">
        <f ca="1">SQRT(Inputs!$B$38)*C750+SQRT(1-Inputs!$B$38)*_xlfn.NORM.S.INV(RAND())</f>
        <v>-0.47765371977498683</v>
      </c>
      <c r="O750" s="24">
        <f ca="1">SQRT(Inputs!$B$38)*D750+SQRT(1-Inputs!$B$38)*_xlfn.NORM.S.INV(RAND())</f>
        <v>0.69575802867483394</v>
      </c>
      <c r="P750" s="24">
        <f ca="1">SQRT(Inputs!$B$38)*E750+SQRT(1-Inputs!$B$38)*_xlfn.NORM.S.INV(RAND())</f>
        <v>-0.37622725310758692</v>
      </c>
      <c r="Q750" s="24">
        <f ca="1">SQRT(Inputs!$B$38)*F750+SQRT(1-Inputs!$B$38)*_xlfn.NORM.S.INV(RAND())</f>
        <v>0.92940248385821778</v>
      </c>
      <c r="R750" s="24">
        <f ca="1">SQRT(Inputs!$B$38)*G750+SQRT(1-Inputs!$B$38)*_xlfn.NORM.S.INV(RAND())</f>
        <v>-0.35163595982731533</v>
      </c>
      <c r="S750" s="24">
        <f ca="1">SQRT(Inputs!$B$38)*H750+SQRT(1-Inputs!$B$38)*_xlfn.NORM.S.INV(RAND())</f>
        <v>0.24437375876723511</v>
      </c>
      <c r="T750" s="24">
        <f ca="1">SQRT(Inputs!$B$38)*I750+SQRT(1-Inputs!$B$38)*_xlfn.NORM.S.INV(RAND())</f>
        <v>-1.2068299369352065</v>
      </c>
      <c r="U750" s="24">
        <f ca="1">SQRT(Inputs!$B$38)*J750+SQRT(1-Inputs!$B$38)*_xlfn.NORM.S.INV(RAND())</f>
        <v>0.95212745446412872</v>
      </c>
      <c r="V750" s="24">
        <f ca="1">SQRT(Inputs!$B$38)*K750+SQRT(1-Inputs!$B$38)*_xlfn.NORM.S.INV(RAND())</f>
        <v>1.1100818222791347</v>
      </c>
      <c r="W750" s="24">
        <f ca="1">SQRT(Inputs!$B$38)*L750+SQRT(1-Inputs!$B$38)*_xlfn.NORM.S.INV(RAND())</f>
        <v>0.35479363021197541</v>
      </c>
      <c r="X750" s="24">
        <f ca="1">SQRT(Inputs!$B$38)*M750+SQRT(1-Inputs!$B$38)*_xlfn.NORM.S.INV(RAND())</f>
        <v>-1.3076654049604108</v>
      </c>
      <c r="Y750" s="24">
        <f ca="1">SQRT(Inputs!$B$38)*C750+SQRT(1-Inputs!$B$38)*_xlfn.NORM.S.INV(RAND())</f>
        <v>1.828127449873469</v>
      </c>
      <c r="Z750" s="24">
        <f ca="1">SQRT(Inputs!$B$38)*D750+SQRT(1-Inputs!$B$38)*_xlfn.NORM.S.INV(RAND())</f>
        <v>-0.2718885053285664</v>
      </c>
      <c r="AA750" s="24">
        <f ca="1">SQRT(Inputs!$B$38)*E750+SQRT(1-Inputs!$B$38)*_xlfn.NORM.S.INV(RAND())</f>
        <v>-1.7275548628780761</v>
      </c>
      <c r="AB750" s="24">
        <f ca="1">SQRT(Inputs!$B$38)*F750+SQRT(1-Inputs!$B$38)*_xlfn.NORM.S.INV(RAND())</f>
        <v>0.40938581020462816</v>
      </c>
      <c r="AC750" s="24">
        <f ca="1">SQRT(Inputs!$B$38)*G750+SQRT(1-Inputs!$B$38)*_xlfn.NORM.S.INV(RAND())</f>
        <v>-0.74521877350976762</v>
      </c>
      <c r="AD750" s="24">
        <f ca="1">SQRT(Inputs!$B$38)*H750+SQRT(1-Inputs!$B$38)*_xlfn.NORM.S.INV(RAND())</f>
        <v>2.1847835511912601</v>
      </c>
      <c r="AE750" s="24">
        <f ca="1">SQRT(Inputs!$B$38)*I750+SQRT(1-Inputs!$B$38)*_xlfn.NORM.S.INV(RAND())</f>
        <v>0.35265507149373043</v>
      </c>
      <c r="AF750" s="24">
        <f ca="1">SQRT(Inputs!$B$38)*J750+SQRT(1-Inputs!$B$38)*_xlfn.NORM.S.INV(RAND())</f>
        <v>-2.406418625515061E-2</v>
      </c>
      <c r="AG750" s="24">
        <f ca="1">SQRT(Inputs!$B$38)*K750+SQRT(1-Inputs!$B$38)*_xlfn.NORM.S.INV(RAND())</f>
        <v>-0.12667966061077957</v>
      </c>
      <c r="AH750" s="24">
        <f ca="1">SQRT(Inputs!$B$38)*L750+SQRT(1-Inputs!$B$38)*_xlfn.NORM.S.INV(RAND())</f>
        <v>0.51280195663381334</v>
      </c>
      <c r="AI750" s="24">
        <f ca="1">SQRT(Inputs!$B$38)*M750+SQRT(1-Inputs!$B$38)*_xlfn.NORM.S.INV(RAND())</f>
        <v>-1.699995813061753</v>
      </c>
      <c r="AJ750" s="24">
        <f ca="1">SQRT(Inputs!$B$38)*C750+SQRT(1-Inputs!$B$38)*_xlfn.NORM.S.INV(RAND())</f>
        <v>-0.18929562353121451</v>
      </c>
      <c r="AK750" s="24">
        <f ca="1">SQRT(Inputs!$B$38)*D750+SQRT(1-Inputs!$B$38)*_xlfn.NORM.S.INV(RAND())</f>
        <v>4.1685416343727605E-3</v>
      </c>
      <c r="AL750" s="24">
        <f ca="1">SQRT(Inputs!$B$38)*E750+SQRT(1-Inputs!$B$38)*_xlfn.NORM.S.INV(RAND())</f>
        <v>-0.93628515210977581</v>
      </c>
      <c r="AM750" s="24">
        <f ca="1">SQRT(Inputs!$B$38)*F750+SQRT(1-Inputs!$B$38)*_xlfn.NORM.S.INV(RAND())</f>
        <v>-1.0018677907014359</v>
      </c>
      <c r="AN750" s="24">
        <f ca="1">SQRT(Inputs!$B$38)*G750+SQRT(1-Inputs!$B$38)*_xlfn.NORM.S.INV(RAND())</f>
        <v>-1.7310736960425768</v>
      </c>
      <c r="AO750" s="24">
        <f ca="1">SQRT(Inputs!$B$38)*H750+SQRT(1-Inputs!$B$38)*_xlfn.NORM.S.INV(RAND())</f>
        <v>-5.977018157923375E-2</v>
      </c>
      <c r="AP750" s="24">
        <f ca="1">SQRT(Inputs!$B$38)*I750+SQRT(1-Inputs!$B$38)*_xlfn.NORM.S.INV(RAND())</f>
        <v>0.62873346506396</v>
      </c>
      <c r="AQ750" s="24">
        <f ca="1">SQRT(Inputs!$B$38)*J750+SQRT(1-Inputs!$B$38)*_xlfn.NORM.S.INV(RAND())</f>
        <v>1.4143780997315809</v>
      </c>
      <c r="AR750" s="24">
        <f ca="1">SQRT(Inputs!$B$38)*K750+SQRT(1-Inputs!$B$38)*_xlfn.NORM.S.INV(RAND())</f>
        <v>6.2202319519578997E-2</v>
      </c>
      <c r="AS750" s="24">
        <f ca="1">SQRT(Inputs!$B$38)*L750+SQRT(1-Inputs!$B$38)*_xlfn.NORM.S.INV(RAND())</f>
        <v>-0.44788134570316601</v>
      </c>
      <c r="AT750" s="24">
        <f ca="1">SQRT(Inputs!$B$38)*M750+SQRT(1-Inputs!$B$38)*_xlfn.NORM.S.INV(RAND())</f>
        <v>-2.1796266054641702</v>
      </c>
      <c r="AU750" s="15">
        <f ca="1">Inputs!$B$6*EXP($B$8-0.5*C$5^2+C$5*N750)</f>
        <v>4593.0204632848927</v>
      </c>
      <c r="AV750" s="15">
        <f t="shared" ca="1" si="401"/>
        <v>6192.998874418442</v>
      </c>
      <c r="AW750" s="15">
        <f t="shared" ca="1" si="402"/>
        <v>7177.6289121331811</v>
      </c>
      <c r="AX750" s="15">
        <f t="shared" ca="1" si="403"/>
        <v>9842.1089318672366</v>
      </c>
      <c r="AY750" s="15">
        <f t="shared" ca="1" si="404"/>
        <v>11544.112245939301</v>
      </c>
      <c r="AZ750" s="15">
        <f t="shared" ca="1" si="405"/>
        <v>14503.8594824377</v>
      </c>
      <c r="BA750" s="15">
        <f t="shared" ca="1" si="406"/>
        <v>15643.000920963857</v>
      </c>
      <c r="BB750" s="15">
        <f t="shared" ca="1" si="407"/>
        <v>21068.731322270738</v>
      </c>
      <c r="BC750" s="15">
        <f t="shared" ca="1" si="408"/>
        <v>28722.4534114669</v>
      </c>
      <c r="BD750" s="15">
        <f t="shared" ca="1" si="409"/>
        <v>36375.013345832202</v>
      </c>
      <c r="BE750" s="15">
        <f t="shared" ca="1" si="410"/>
        <v>39568.121814835882</v>
      </c>
      <c r="BF750" s="15">
        <f ca="1">Inputs!$B$13*EXP($B$9-0.5*C$6^2+C$6*Y750)</f>
        <v>19872.482718011826</v>
      </c>
      <c r="BG750" s="15">
        <f t="shared" ca="1" si="411"/>
        <v>23059.792835138323</v>
      </c>
      <c r="BH750" s="15">
        <f t="shared" ca="1" si="412"/>
        <v>21155.525265797241</v>
      </c>
      <c r="BI750" s="15">
        <f t="shared" ca="1" si="413"/>
        <v>27581.924030766477</v>
      </c>
      <c r="BJ750" s="15">
        <f t="shared" ca="1" si="414"/>
        <v>30369.668963056807</v>
      </c>
      <c r="BK750" s="15">
        <f t="shared" ca="1" si="415"/>
        <v>50184.850841678111</v>
      </c>
      <c r="BL750" s="15">
        <f t="shared" ca="1" si="416"/>
        <v>64528.69627436436</v>
      </c>
      <c r="BM750" s="15">
        <f t="shared" ca="1" si="417"/>
        <v>79082.927595867179</v>
      </c>
      <c r="BN750" s="15">
        <f t="shared" ca="1" si="418"/>
        <v>95796.73525688643</v>
      </c>
      <c r="BO750" s="15">
        <f t="shared" ca="1" si="419"/>
        <v>125107.52916216577</v>
      </c>
      <c r="BP750" s="15">
        <f t="shared" ca="1" si="420"/>
        <v>127007.33844814159</v>
      </c>
      <c r="BQ750" s="15">
        <f ca="1">Inputs!$B$20*EXP($B$10-0.5*C$7^2+C$7*AJ750)</f>
        <v>4010.971679532327</v>
      </c>
      <c r="BR750" s="15">
        <f t="shared" ca="1" si="421"/>
        <v>5449.5818997721753</v>
      </c>
      <c r="BS750" s="15">
        <f t="shared" ca="1" si="422"/>
        <v>5703.0571070973774</v>
      </c>
      <c r="BT750" s="15">
        <f t="shared" ca="1" si="423"/>
        <v>6045.9044411872746</v>
      </c>
      <c r="BU750" s="15">
        <f t="shared" ca="1" si="424"/>
        <v>5511.5658951666574</v>
      </c>
      <c r="BV750" s="15">
        <f t="shared" ca="1" si="425"/>
        <v>7565.60993779416</v>
      </c>
      <c r="BW750" s="15">
        <f t="shared" ca="1" si="426"/>
        <v>12060.025198351566</v>
      </c>
      <c r="BX750" s="15">
        <f t="shared" ca="1" si="427"/>
        <v>22397.68513033312</v>
      </c>
      <c r="BY750" s="15">
        <f t="shared" ca="1" si="428"/>
        <v>31758.675381243007</v>
      </c>
      <c r="BZ750" s="15">
        <f t="shared" ca="1" si="429"/>
        <v>41039.819506745931</v>
      </c>
      <c r="CA750" s="15">
        <f t="shared" ca="1" si="430"/>
        <v>39135.997637599736</v>
      </c>
      <c r="CB750" s="15">
        <f ca="1">(AU750*DCF!C$10-DCF!C$5*MAX(AU750*DCF!C$10,0)-MAX(AU750-Inputs!$B$6,0)/Inputs!$B$10)*DCF!C$6</f>
        <v>1045.7069005633521</v>
      </c>
      <c r="CC750" s="15">
        <f ca="1">(AV750*DCF!D$10-DCF!D$5*MAX(AV750*DCF!D$10,0)-MAX(AV750-AU750,0)/Inputs!$B$10)*DCF!D$6</f>
        <v>1119.3886583041506</v>
      </c>
      <c r="CD750" s="15">
        <f ca="1">(AW750*DCF!E$10-DCF!E$5*MAX(AW750*DCF!E$10,0)-MAX(AW750-AV750,0)/Inputs!$B$10)*DCF!E$6</f>
        <v>1435.4207979007599</v>
      </c>
      <c r="CE750" s="15">
        <f ca="1">(AX750*DCF!F$10-DCF!F$5*MAX(AX750*DCF!F$10,0)-MAX(AX750-AW750,0)/Inputs!$B$10)*DCF!F$6</f>
        <v>1594.1044627232634</v>
      </c>
      <c r="CF750" s="15">
        <f ca="1">(AY750*DCF!G$10-DCF!G$5*MAX(AY750*DCF!G$10,0)-MAX(AY750-AX750,0)/Inputs!$B$10)*DCF!G$6</f>
        <v>2051.3926880916974</v>
      </c>
      <c r="CG750" s="15">
        <f ca="1">(AZ750*DCF!H$10-DCF!H$5*MAX(AZ750*DCF!H$10,0)-MAX(AZ750-AY750,0)/Inputs!$B$10)*DCF!H$6</f>
        <v>2290.3785395462219</v>
      </c>
      <c r="CH750" s="15">
        <f ca="1">(BA750*DCF!I$10-DCF!I$5*MAX(BA750*DCF!I$10,0)-MAX(BA750-AZ750,0)/Inputs!$B$10)*DCF!I$6</f>
        <v>2670.5465020184738</v>
      </c>
      <c r="CI750" s="15">
        <f ca="1">(BB750*DCF!J$10-DCF!J$5*MAX(BB750*DCF!J$10,0)-MAX(BB750-BA750,0)/Inputs!$B$10)*DCF!J$6</f>
        <v>2793.2631477342602</v>
      </c>
      <c r="CJ750" s="15">
        <f ca="1">(BC750*DCF!K$10-DCF!K$5*MAX(BC750*DCF!K$10,0)-MAX(BC750-BB750,0)/Inputs!$B$10)*DCF!K$6</f>
        <v>3552.4491325598938</v>
      </c>
      <c r="CK750" s="15">
        <f ca="1">(BD750*DCF!L$10-DCF!L$5*MAX(BD750*DCF!L$10,0)-MAX(BD750-BC750,0)/Inputs!$B$10)*DCF!L$6</f>
        <v>4496.4438133556387</v>
      </c>
      <c r="CL750" s="15">
        <f ca="1">(BE750*DCF!M$10-DCF!M$5*MAX(BE750*DCF!M$10,0)-MAX(BE750-BD750,0)/Inputs!$B$10)*DCF!M$6</f>
        <v>5202.1228393123538</v>
      </c>
      <c r="CM750" s="15">
        <f ca="1">(BF750*DCF!C$28-DCF!C$5*MAX(BF750*DCF!C$28,0)-MAX(BF750-Inputs!$B$13,0)/Inputs!$B$17)*DCF!C$6</f>
        <v>4105.2556214201504</v>
      </c>
      <c r="CN750" s="15">
        <f ca="1">(BG750*DCF!D$28-DCF!D$5*MAX(BG750*DCF!D$28,0)-MAX(BG750-BF750,0)/Inputs!$B$17)*DCF!D$6</f>
        <v>6111.6414516866189</v>
      </c>
      <c r="CO750" s="15">
        <f ca="1">(BH750*DCF!E$28-DCF!E$5*MAX(BH750*DCF!E$28,0)-MAX(BH750-BG750,0)/Inputs!$B$17)*DCF!E$6</f>
        <v>5991.6214599379136</v>
      </c>
      <c r="CP750" s="15">
        <f ca="1">(BI750*DCF!F$28-DCF!F$5*MAX(BI750*DCF!F$28,0)-MAX(BI750-BH750,0)/Inputs!$B$17)*DCF!F$6</f>
        <v>6317.7383705415932</v>
      </c>
      <c r="CQ750" s="15">
        <f ca="1">(BJ750*DCF!G$28-DCF!G$5*MAX(BJ750*DCF!G$28,0)-MAX(BJ750-BI750,0)/Inputs!$B$17)*DCF!G$6</f>
        <v>7410.7698684255975</v>
      </c>
      <c r="CR750" s="15">
        <f ca="1">(BK750*DCF!H$28-DCF!H$5*MAX(BK750*DCF!H$28,0)-MAX(BK750-BJ750,0)/Inputs!$B$17)*DCF!H$6</f>
        <v>9332.5441093914633</v>
      </c>
      <c r="CS750" s="15">
        <f ca="1">(BL750*DCF!I$28-DCF!I$5*MAX(BL750*DCF!I$28,0)-MAX(BL750-BK750,0)/Inputs!$B$17)*DCF!I$6</f>
        <v>13115.337346760274</v>
      </c>
      <c r="CT750" s="15">
        <f ca="1">(BM750*DCF!J$28-DCF!J$5*MAX(BM750*DCF!J$28,0)-MAX(BM750-BL750,0)/Inputs!$B$17)*DCF!J$6</f>
        <v>15712.285853535643</v>
      </c>
      <c r="CU750" s="15">
        <f ca="1">(BN750*DCF!K$28-DCF!K$5*MAX(BN750*DCF!K$28,0)-MAX(BN750-BM750,0)/Inputs!$B$17)*DCF!K$6</f>
        <v>18183.445450682178</v>
      </c>
      <c r="CV750" s="15">
        <f ca="1">(BO750*DCF!L$28-DCF!L$5*MAX(BO750*DCF!L$28,0)-MAX(BO750-BN750,0)/Inputs!$B$17)*DCF!L$6</f>
        <v>21645.012853363147</v>
      </c>
      <c r="CW750" s="15">
        <f ca="1">(BP750*DCF!M$28-DCF!M$5*MAX(BP750*DCF!M$28,0)-MAX(BP750-BO750,0)/Inputs!$B$17)*DCF!M$6</f>
        <v>23697.920778128042</v>
      </c>
      <c r="CX750" s="15">
        <f ca="1">(BQ750*DCF!C$46-DCF!C$5*MAX(BQ750*DCF!C$46,0)-MAX(BQ750-Inputs!$B$20,0)/Inputs!$B$24)*DCF!C$6</f>
        <v>-1300.4422721932981</v>
      </c>
      <c r="CY750" s="15">
        <f ca="1">(BR750*DCF!D$46-DCF!D$5*MAX(BR750*DCF!D$46,0)-MAX(BR750-BQ750,0)/Inputs!$B$24)*DCF!D$6</f>
        <v>-1543.9595838257042</v>
      </c>
      <c r="CZ750" s="15">
        <f ca="1">(BS750*DCF!E$46-DCF!E$5*MAX(BS750*DCF!E$46,0)-MAX(BS750-BR750,0)/Inputs!$B$24)*DCF!E$6</f>
        <v>-774.30938134718565</v>
      </c>
      <c r="DA750" s="15">
        <f ca="1">(BT750*DCF!F$46-DCF!F$5*MAX(BT750*DCF!F$46,0)-MAX(BT750-BS750,0)/Inputs!$B$24)*DCF!F$6</f>
        <v>-565.1425391041895</v>
      </c>
      <c r="DB750" s="15">
        <f ca="1">(BU750*DCF!G$46-DCF!G$5*MAX(BU750*DCF!G$46,0)-MAX(BU750-BT750,0)/Inputs!$B$24)*DCF!G$6</f>
        <v>-185.39818718883924</v>
      </c>
      <c r="DC750" s="15">
        <f ca="1">(BV750*DCF!H$46-DCF!H$5*MAX(BV750*DCF!H$46,0)-MAX(BV750-BU750,0)/Inputs!$B$24)*DCF!H$6</f>
        <v>-638.28160090984147</v>
      </c>
      <c r="DD750" s="15">
        <f ca="1">(BW750*DCF!I$46-DCF!I$5*MAX(BW750*DCF!I$46,0)-MAX(BW750-BV750,0)/Inputs!$B$24)*DCF!I$6</f>
        <v>-1011.6417963200902</v>
      </c>
      <c r="DE750" s="15">
        <f ca="1">(BX750*DCF!J$46-DCF!J$5*MAX(BX750*DCF!J$46,0)-MAX(BX750-BW750,0)/Inputs!$B$24)*DCF!J$6</f>
        <v>-1801.8575845086057</v>
      </c>
      <c r="DF750" s="15">
        <f ca="1">(BY750*DCF!K$46-DCF!K$5*MAX(BY750*DCF!K$46,0)-MAX(BY750-BX750,0)/Inputs!$B$24)*DCF!K$6</f>
        <v>-479.03182986770236</v>
      </c>
      <c r="DG750" s="15">
        <f ca="1">(BZ750*DCF!L$46-DCF!L$5*MAX(BZ750*DCF!L$46,0)-MAX(BZ750-BY750,0)/Inputs!$B$24)*DCF!L$6</f>
        <v>736.53934573448578</v>
      </c>
      <c r="DH750" s="15">
        <f ca="1">(CA750*DCF!M$46-DCF!M$5*MAX(CA750*DCF!M$46,0)-MAX(CA750-BZ750,0)/Inputs!$B$24)*DCF!M$6</f>
        <v>3068.1085852666806</v>
      </c>
      <c r="DI750" s="15">
        <f ca="1">SUM(CB750:CL750)+BE750*DCF!M$10*(1+Inputs!$B$30)*(1-Inputs!$B$33)*(1-Inputs!$B$30/Inputs!$B$31)/(Inputs!$B$29-Inputs!$B$30)*DCF!M$6</f>
        <v>138369.82372704157</v>
      </c>
      <c r="DJ750" s="15">
        <f ca="1">SUM(CM750:CW750)+BP750*DCF!M$28*(1+Inputs!$B$30)*(1-Inputs!$B$33)*(1-Inputs!$B$30/Inputs!$B$31)/(Inputs!$B$29-Inputs!$B$30)*DCF!M$6</f>
        <v>602907.70969635155</v>
      </c>
      <c r="DK750" s="15">
        <f ca="1">SUM(CX750:DH750)+CA750*DCF!M$46*(1+Inputs!$B$30)*(1-Inputs!$B$33)*(1-Inputs!$B$30/Inputs!$B$31)/(Inputs!$B$29-Inputs!$B$30)*DCF!M$6</f>
        <v>56013.471458753855</v>
      </c>
      <c r="DM750" s="15">
        <f ca="1">DI750+DJ750+DK750+Inputs!$B$34+Inputs!$B$36-Inputs!$B$35</f>
        <v>874142.00488214695</v>
      </c>
    </row>
    <row r="751" spans="1:117" x14ac:dyDescent="0.75">
      <c r="A751" s="11">
        <v>738</v>
      </c>
      <c r="C751" s="24">
        <f t="shared" ca="1" si="433"/>
        <v>0.33256059565801682</v>
      </c>
      <c r="D751" s="24">
        <f t="shared" ca="1" si="433"/>
        <v>-0.71621589881802228</v>
      </c>
      <c r="E751" s="24">
        <f t="shared" ca="1" si="433"/>
        <v>-0.17207272067442594</v>
      </c>
      <c r="F751" s="24">
        <f t="shared" ca="1" si="433"/>
        <v>0.98154882778665875</v>
      </c>
      <c r="G751" s="24">
        <f t="shared" ca="1" si="433"/>
        <v>1.3307903182889351</v>
      </c>
      <c r="H751" s="24">
        <f t="shared" ca="1" si="433"/>
        <v>-0.381511564565225</v>
      </c>
      <c r="I751" s="24">
        <f t="shared" ca="1" si="433"/>
        <v>0.86495644604142163</v>
      </c>
      <c r="J751" s="24">
        <f t="shared" ca="1" si="433"/>
        <v>-1.2943134166524048</v>
      </c>
      <c r="K751" s="24">
        <f t="shared" ca="1" si="433"/>
        <v>1.4877354097008255</v>
      </c>
      <c r="L751" s="24">
        <f t="shared" ca="1" si="433"/>
        <v>-0.73937597184497572</v>
      </c>
      <c r="M751" s="24">
        <f t="shared" ca="1" si="433"/>
        <v>-0.71309004765400608</v>
      </c>
      <c r="N751" s="24">
        <f ca="1">SQRT(Inputs!$B$38)*C751+SQRT(1-Inputs!$B$38)*_xlfn.NORM.S.INV(RAND())</f>
        <v>2.1898775408996318</v>
      </c>
      <c r="O751" s="24">
        <f ca="1">SQRT(Inputs!$B$38)*D751+SQRT(1-Inputs!$B$38)*_xlfn.NORM.S.INV(RAND())</f>
        <v>-1.0894520221385422</v>
      </c>
      <c r="P751" s="24">
        <f ca="1">SQRT(Inputs!$B$38)*E751+SQRT(1-Inputs!$B$38)*_xlfn.NORM.S.INV(RAND())</f>
        <v>0.16401366754497132</v>
      </c>
      <c r="Q751" s="24">
        <f ca="1">SQRT(Inputs!$B$38)*F751+SQRT(1-Inputs!$B$38)*_xlfn.NORM.S.INV(RAND())</f>
        <v>-0.80545072256218375</v>
      </c>
      <c r="R751" s="24">
        <f ca="1">SQRT(Inputs!$B$38)*G751+SQRT(1-Inputs!$B$38)*_xlfn.NORM.S.INV(RAND())</f>
        <v>1.9473462541389077</v>
      </c>
      <c r="S751" s="24">
        <f ca="1">SQRT(Inputs!$B$38)*H751+SQRT(1-Inputs!$B$38)*_xlfn.NORM.S.INV(RAND())</f>
        <v>-0.98809492126425691</v>
      </c>
      <c r="T751" s="24">
        <f ca="1">SQRT(Inputs!$B$38)*I751+SQRT(1-Inputs!$B$38)*_xlfn.NORM.S.INV(RAND())</f>
        <v>-0.21303073830141001</v>
      </c>
      <c r="U751" s="24">
        <f ca="1">SQRT(Inputs!$B$38)*J751+SQRT(1-Inputs!$B$38)*_xlfn.NORM.S.INV(RAND())</f>
        <v>-0.59781910138089633</v>
      </c>
      <c r="V751" s="24">
        <f ca="1">SQRT(Inputs!$B$38)*K751+SQRT(1-Inputs!$B$38)*_xlfn.NORM.S.INV(RAND())</f>
        <v>2.0417654196440598</v>
      </c>
      <c r="W751" s="24">
        <f ca="1">SQRT(Inputs!$B$38)*L751+SQRT(1-Inputs!$B$38)*_xlfn.NORM.S.INV(RAND())</f>
        <v>-1.597762538523499</v>
      </c>
      <c r="X751" s="24">
        <f ca="1">SQRT(Inputs!$B$38)*M751+SQRT(1-Inputs!$B$38)*_xlfn.NORM.S.INV(RAND())</f>
        <v>-0.15626544356002689</v>
      </c>
      <c r="Y751" s="24">
        <f ca="1">SQRT(Inputs!$B$38)*C751+SQRT(1-Inputs!$B$38)*_xlfn.NORM.S.INV(RAND())</f>
        <v>-1.0068142983124001E-2</v>
      </c>
      <c r="Z751" s="24">
        <f ca="1">SQRT(Inputs!$B$38)*D751+SQRT(1-Inputs!$B$38)*_xlfn.NORM.S.INV(RAND())</f>
        <v>-1.8378165095483943</v>
      </c>
      <c r="AA751" s="24">
        <f ca="1">SQRT(Inputs!$B$38)*E751+SQRT(1-Inputs!$B$38)*_xlfn.NORM.S.INV(RAND())</f>
        <v>-0.40985747254332228</v>
      </c>
      <c r="AB751" s="24">
        <f ca="1">SQRT(Inputs!$B$38)*F751+SQRT(1-Inputs!$B$38)*_xlfn.NORM.S.INV(RAND())</f>
        <v>1.2333016956944172</v>
      </c>
      <c r="AC751" s="24">
        <f ca="1">SQRT(Inputs!$B$38)*G751+SQRT(1-Inputs!$B$38)*_xlfn.NORM.S.INV(RAND())</f>
        <v>0.39331005897850924</v>
      </c>
      <c r="AD751" s="24">
        <f ca="1">SQRT(Inputs!$B$38)*H751+SQRT(1-Inputs!$B$38)*_xlfn.NORM.S.INV(RAND())</f>
        <v>-0.26208929646732987</v>
      </c>
      <c r="AE751" s="24">
        <f ca="1">SQRT(Inputs!$B$38)*I751+SQRT(1-Inputs!$B$38)*_xlfn.NORM.S.INV(RAND())</f>
        <v>-1.0976342467868638</v>
      </c>
      <c r="AF751" s="24">
        <f ca="1">SQRT(Inputs!$B$38)*J751+SQRT(1-Inputs!$B$38)*_xlfn.NORM.S.INV(RAND())</f>
        <v>-1.2589872178760868</v>
      </c>
      <c r="AG751" s="24">
        <f ca="1">SQRT(Inputs!$B$38)*K751+SQRT(1-Inputs!$B$38)*_xlfn.NORM.S.INV(RAND())</f>
        <v>0.85091943374277135</v>
      </c>
      <c r="AH751" s="24">
        <f ca="1">SQRT(Inputs!$B$38)*L751+SQRT(1-Inputs!$B$38)*_xlfn.NORM.S.INV(RAND())</f>
        <v>0.21030310720174766</v>
      </c>
      <c r="AI751" s="24">
        <f ca="1">SQRT(Inputs!$B$38)*M751+SQRT(1-Inputs!$B$38)*_xlfn.NORM.S.INV(RAND())</f>
        <v>-1.5465132548454252</v>
      </c>
      <c r="AJ751" s="24">
        <f ca="1">SQRT(Inputs!$B$38)*C751+SQRT(1-Inputs!$B$38)*_xlfn.NORM.S.INV(RAND())</f>
        <v>0.36891499654258941</v>
      </c>
      <c r="AK751" s="24">
        <f ca="1">SQRT(Inputs!$B$38)*D751+SQRT(1-Inputs!$B$38)*_xlfn.NORM.S.INV(RAND())</f>
        <v>0.4742291030326824</v>
      </c>
      <c r="AL751" s="24">
        <f ca="1">SQRT(Inputs!$B$38)*E751+SQRT(1-Inputs!$B$38)*_xlfn.NORM.S.INV(RAND())</f>
        <v>-1.3203936512477894</v>
      </c>
      <c r="AM751" s="24">
        <f ca="1">SQRT(Inputs!$B$38)*F751+SQRT(1-Inputs!$B$38)*_xlfn.NORM.S.INV(RAND())</f>
        <v>0.56470459554553432</v>
      </c>
      <c r="AN751" s="24">
        <f ca="1">SQRT(Inputs!$B$38)*G751+SQRT(1-Inputs!$B$38)*_xlfn.NORM.S.INV(RAND())</f>
        <v>1.9697009276335886</v>
      </c>
      <c r="AO751" s="24">
        <f ca="1">SQRT(Inputs!$B$38)*H751+SQRT(1-Inputs!$B$38)*_xlfn.NORM.S.INV(RAND())</f>
        <v>6.4846664978240376E-2</v>
      </c>
      <c r="AP751" s="24">
        <f ca="1">SQRT(Inputs!$B$38)*I751+SQRT(1-Inputs!$B$38)*_xlfn.NORM.S.INV(RAND())</f>
        <v>-0.87736883498369411</v>
      </c>
      <c r="AQ751" s="24">
        <f ca="1">SQRT(Inputs!$B$38)*J751+SQRT(1-Inputs!$B$38)*_xlfn.NORM.S.INV(RAND())</f>
        <v>-0.9085896882506137</v>
      </c>
      <c r="AR751" s="24">
        <f ca="1">SQRT(Inputs!$B$38)*K751+SQRT(1-Inputs!$B$38)*_xlfn.NORM.S.INV(RAND())</f>
        <v>1.0109389777102402</v>
      </c>
      <c r="AS751" s="24">
        <f ca="1">SQRT(Inputs!$B$38)*L751+SQRT(1-Inputs!$B$38)*_xlfn.NORM.S.INV(RAND())</f>
        <v>-4.5218537085411903E-2</v>
      </c>
      <c r="AT751" s="24">
        <f ca="1">SQRT(Inputs!$B$38)*M751+SQRT(1-Inputs!$B$38)*_xlfn.NORM.S.INV(RAND())</f>
        <v>0.4454500186028984</v>
      </c>
      <c r="AU751" s="15">
        <f ca="1">Inputs!$B$6*EXP($B$8-0.5*C$5^2+C$5*N751)</f>
        <v>7073.386417350991</v>
      </c>
      <c r="AV751" s="15">
        <f t="shared" ca="1" si="401"/>
        <v>7335.5905268146043</v>
      </c>
      <c r="AW751" s="15">
        <f t="shared" ca="1" si="402"/>
        <v>9144.5300673637194</v>
      </c>
      <c r="AX751" s="15">
        <f t="shared" ca="1" si="403"/>
        <v>10095.770510039743</v>
      </c>
      <c r="AY751" s="15">
        <f t="shared" ca="1" si="404"/>
        <v>15488.774184715063</v>
      </c>
      <c r="AZ751" s="15">
        <f t="shared" ca="1" si="405"/>
        <v>16990.18829259901</v>
      </c>
      <c r="BA751" s="15">
        <f t="shared" ca="1" si="406"/>
        <v>20333.210750522991</v>
      </c>
      <c r="BB751" s="15">
        <f t="shared" ca="1" si="407"/>
        <v>23446.784480402792</v>
      </c>
      <c r="BC751" s="15">
        <f t="shared" ca="1" si="408"/>
        <v>34972.352803061323</v>
      </c>
      <c r="BD751" s="15">
        <f t="shared" ca="1" si="409"/>
        <v>36897.038426433071</v>
      </c>
      <c r="BE751" s="15">
        <f t="shared" ca="1" si="410"/>
        <v>44573.649120500821</v>
      </c>
      <c r="BF751" s="15">
        <f ca="1">Inputs!$B$13*EXP($B$9-0.5*C$6^2+C$6*Y751)</f>
        <v>13803.441789324563</v>
      </c>
      <c r="BG751" s="15">
        <f t="shared" ca="1" si="411"/>
        <v>12074.779615772417</v>
      </c>
      <c r="BH751" s="15">
        <f t="shared" ca="1" si="412"/>
        <v>13783.598744859501</v>
      </c>
      <c r="BI751" s="15">
        <f t="shared" ca="1" si="413"/>
        <v>20400.422434095341</v>
      </c>
      <c r="BJ751" s="15">
        <f t="shared" ca="1" si="414"/>
        <v>26468.443196916582</v>
      </c>
      <c r="BK751" s="15">
        <f t="shared" ca="1" si="415"/>
        <v>31346.313530131207</v>
      </c>
      <c r="BL751" s="15">
        <f t="shared" ca="1" si="416"/>
        <v>33399.740407176578</v>
      </c>
      <c r="BM751" s="15">
        <f t="shared" ca="1" si="417"/>
        <v>35111.321042958363</v>
      </c>
      <c r="BN751" s="15">
        <f t="shared" ca="1" si="418"/>
        <v>47818.215164957423</v>
      </c>
      <c r="BO751" s="15">
        <f t="shared" ca="1" si="419"/>
        <v>60291.377215234475</v>
      </c>
      <c r="BP751" s="15">
        <f t="shared" ca="1" si="420"/>
        <v>62280.562613510592</v>
      </c>
      <c r="BQ751" s="15">
        <f ca="1">Inputs!$B$20*EXP($B$10-0.5*C$7^2+C$7*AJ751)</f>
        <v>4889.1632259734824</v>
      </c>
      <c r="BR751" s="15">
        <f t="shared" ca="1" si="421"/>
        <v>7712.2376461119266</v>
      </c>
      <c r="BS751" s="15">
        <f t="shared" ca="1" si="422"/>
        <v>7227.9450415836818</v>
      </c>
      <c r="BT751" s="15">
        <f t="shared" ca="1" si="423"/>
        <v>11557.05345445013</v>
      </c>
      <c r="BU751" s="15">
        <f t="shared" ca="1" si="424"/>
        <v>25796.518508457186</v>
      </c>
      <c r="BV751" s="15">
        <f t="shared" ca="1" si="425"/>
        <v>36418.603617469817</v>
      </c>
      <c r="BW751" s="15">
        <f t="shared" ca="1" si="426"/>
        <v>42207.487502231888</v>
      </c>
      <c r="BX751" s="15">
        <f t="shared" ca="1" si="427"/>
        <v>49203.463606649108</v>
      </c>
      <c r="BY751" s="15">
        <f t="shared" ca="1" si="428"/>
        <v>83653.989093699231</v>
      </c>
      <c r="BZ751" s="15">
        <f t="shared" ca="1" si="429"/>
        <v>116406.57632183617</v>
      </c>
      <c r="CA751" s="15">
        <f t="shared" ca="1" si="430"/>
        <v>176985.37754409987</v>
      </c>
      <c r="CB751" s="15">
        <f ca="1">(AU751*DCF!C$10-DCF!C$5*MAX(AU751*DCF!C$10,0)-MAX(AU751-Inputs!$B$6,0)/Inputs!$B$10)*DCF!C$6</f>
        <v>1028.0214492083919</v>
      </c>
      <c r="CC751" s="15">
        <f ca="1">(AV751*DCF!D$10-DCF!D$5*MAX(AV751*DCF!D$10,0)-MAX(AV751-AU751,0)/Inputs!$B$10)*DCF!D$6</f>
        <v>1724.0688841928763</v>
      </c>
      <c r="CD751" s="15">
        <f ca="1">(AW751*DCF!E$10-DCF!E$5*MAX(AW751*DCF!E$10,0)-MAX(AW751-AV751,0)/Inputs!$B$10)*DCF!E$6</f>
        <v>1703.8783281347785</v>
      </c>
      <c r="CE751" s="15">
        <f ca="1">(AX751*DCF!F$10-DCF!F$5*MAX(AX751*DCF!F$10,0)-MAX(AX751-AW751,0)/Inputs!$B$10)*DCF!F$6</f>
        <v>2005.9610607771538</v>
      </c>
      <c r="CF751" s="15">
        <f ca="1">(AY751*DCF!G$10-DCF!G$5*MAX(AY751*DCF!G$10,0)-MAX(AY751-AX751,0)/Inputs!$B$10)*DCF!G$6</f>
        <v>2154.6761813898925</v>
      </c>
      <c r="CG751" s="15">
        <f ca="1">(AZ751*DCF!H$10-DCF!H$5*MAX(AZ751*DCF!H$10,0)-MAX(AZ751-AY751,0)/Inputs!$B$10)*DCF!H$6</f>
        <v>3032.0542525015726</v>
      </c>
      <c r="CH751" s="15">
        <f ca="1">(BA751*DCF!I$10-DCF!I$5*MAX(BA751*DCF!I$10,0)-MAX(BA751-AZ751,0)/Inputs!$B$10)*DCF!I$6</f>
        <v>3165.7630343118899</v>
      </c>
      <c r="CI751" s="15">
        <f ca="1">(BB751*DCF!J$10-DCF!J$5*MAX(BB751*DCF!J$10,0)-MAX(BB751-BA751,0)/Inputs!$B$10)*DCF!J$6</f>
        <v>3551.7118297955681</v>
      </c>
      <c r="CJ751" s="15">
        <f ca="1">(BC751*DCF!K$10-DCF!K$5*MAX(BC751*DCF!K$10,0)-MAX(BC751-BB751,0)/Inputs!$B$10)*DCF!K$6</f>
        <v>4016.5830282882307</v>
      </c>
      <c r="CK751" s="15">
        <f ca="1">(BD751*DCF!L$10-DCF!L$5*MAX(BD751*DCF!L$10,0)-MAX(BD751-BC751,0)/Inputs!$B$10)*DCF!L$6</f>
        <v>5315.8820131062466</v>
      </c>
      <c r="CL751" s="15">
        <f ca="1">(BE751*DCF!M$10-DCF!M$5*MAX(BE751*DCF!M$10,0)-MAX(BE751-BD751,0)/Inputs!$B$10)*DCF!M$6</f>
        <v>5372.8652372760353</v>
      </c>
      <c r="CM751" s="15">
        <f ca="1">(BF751*DCF!C$28-DCF!C$5*MAX(BF751*DCF!C$28,0)-MAX(BF751-Inputs!$B$13,0)/Inputs!$B$17)*DCF!C$6</f>
        <v>3654.6502120602463</v>
      </c>
      <c r="CN751" s="15">
        <f ca="1">(BG751*DCF!D$28-DCF!D$5*MAX(BG751*DCF!D$28,0)-MAX(BG751-BF751,0)/Inputs!$B$17)*DCF!D$6</f>
        <v>3556.3010872723812</v>
      </c>
      <c r="CO751" s="15">
        <f ca="1">(BH751*DCF!E$28-DCF!E$5*MAX(BH751*DCF!E$28,0)-MAX(BH751-BG751,0)/Inputs!$B$17)*DCF!E$6</f>
        <v>3566.9758725959005</v>
      </c>
      <c r="CP751" s="15">
        <f ca="1">(BI751*DCF!F$28-DCF!F$5*MAX(BI751*DCF!F$28,0)-MAX(BI751-BH751,0)/Inputs!$B$17)*DCF!F$6</f>
        <v>4333.4799866330613</v>
      </c>
      <c r="CQ751" s="15">
        <f ca="1">(BJ751*DCF!G$28-DCF!G$5*MAX(BJ751*DCF!G$28,0)-MAX(BJ751-BI751,0)/Inputs!$B$17)*DCF!G$6</f>
        <v>5846.8572553590629</v>
      </c>
      <c r="CR751" s="15">
        <f ca="1">(BK751*DCF!H$28-DCF!H$5*MAX(BK751*DCF!H$28,0)-MAX(BK751-BJ751,0)/Inputs!$B$17)*DCF!H$6</f>
        <v>6994.4050119387402</v>
      </c>
      <c r="CS751" s="15">
        <f ca="1">(BL751*DCF!I$28-DCF!I$5*MAX(BL751*DCF!I$28,0)-MAX(BL751-BK751,0)/Inputs!$B$17)*DCF!I$6</f>
        <v>7559.3206857994082</v>
      </c>
      <c r="CT751" s="15">
        <f ca="1">(BM751*DCF!J$28-DCF!J$5*MAX(BM751*DCF!J$28,0)-MAX(BM751-BL751,0)/Inputs!$B$17)*DCF!J$6</f>
        <v>7605.7977981406793</v>
      </c>
      <c r="CU751" s="15">
        <f ca="1">(BN751*DCF!K$28-DCF!K$5*MAX(BN751*DCF!K$28,0)-MAX(BN751-BM751,0)/Inputs!$B$17)*DCF!K$6</f>
        <v>8541.9799999020852</v>
      </c>
      <c r="CV751" s="15">
        <f ca="1">(BO751*DCF!L$28-DCF!L$5*MAX(BO751*DCF!L$28,0)-MAX(BO751-BN751,0)/Inputs!$B$17)*DCF!L$6</f>
        <v>10618.036178017412</v>
      </c>
      <c r="CW751" s="15">
        <f ca="1">(BP751*DCF!M$28-DCF!M$5*MAX(BP751*DCF!M$28,0)-MAX(BP751-BO751,0)/Inputs!$B$17)*DCF!M$6</f>
        <v>11510.198130457373</v>
      </c>
      <c r="CX751" s="15">
        <f ca="1">(BQ751*DCF!C$46-DCF!C$5*MAX(BQ751*DCF!C$46,0)-MAX(BQ751-Inputs!$B$20,0)/Inputs!$B$24)*DCF!C$6</f>
        <v>-1908.8890711132669</v>
      </c>
      <c r="CY751" s="15">
        <f ca="1">(BR751*DCF!D$46-DCF!D$5*MAX(BR751*DCF!D$46,0)-MAX(BR751-BQ751,0)/Inputs!$B$24)*DCF!D$6</f>
        <v>-2520.8815359122787</v>
      </c>
      <c r="CZ751" s="15">
        <f ca="1">(BS751*DCF!E$46-DCF!E$5*MAX(BS751*DCF!E$46,0)-MAX(BS751-BR751,0)/Inputs!$B$24)*DCF!E$6</f>
        <v>-854.71708596377232</v>
      </c>
      <c r="DA751" s="15">
        <f ca="1">(BT751*DCF!F$46-DCF!F$5*MAX(BT751*DCF!F$46,0)-MAX(BT751-BS751,0)/Inputs!$B$24)*DCF!F$6</f>
        <v>-2418.0229285001146</v>
      </c>
      <c r="DB751" s="15">
        <f ca="1">(BU751*DCF!G$46-DCF!G$5*MAX(BU751*DCF!G$46,0)-MAX(BU751-BT751,0)/Inputs!$B$24)*DCF!G$6</f>
        <v>-5657.6186216178357</v>
      </c>
      <c r="DC751" s="15">
        <f ca="1">(BV751*DCF!H$46-DCF!H$5*MAX(BV751*DCF!H$46,0)-MAX(BV751-BU751,0)/Inputs!$B$24)*DCF!H$6</f>
        <v>-3300.7478650304138</v>
      </c>
      <c r="DD751" s="15">
        <f ca="1">(BW751*DCF!I$46-DCF!I$5*MAX(BW751*DCF!I$46,0)-MAX(BW751-BV751,0)/Inputs!$B$24)*DCF!I$6</f>
        <v>-686.96633488196767</v>
      </c>
      <c r="DE751" s="15">
        <f ca="1">(BX751*DCF!J$46-DCF!J$5*MAX(BX751*DCF!J$46,0)-MAX(BX751-BW751,0)/Inputs!$B$24)*DCF!J$6</f>
        <v>208.73062964965834</v>
      </c>
      <c r="DF751" s="15">
        <f ca="1">(BY751*DCF!K$46-DCF!K$5*MAX(BY751*DCF!K$46,0)-MAX(BY751-BX751,0)/Inputs!$B$24)*DCF!K$6</f>
        <v>-3660.866267068538</v>
      </c>
      <c r="DG751" s="15">
        <f ca="1">(BZ751*DCF!L$46-DCF!L$5*MAX(BZ751*DCF!L$46,0)-MAX(BZ751-BY751,0)/Inputs!$B$24)*DCF!L$6</f>
        <v>634.62937396845439</v>
      </c>
      <c r="DH751" s="15">
        <f ca="1">(CA751*DCF!M$46-DCF!M$5*MAX(CA751*DCF!M$46,0)-MAX(CA751-BZ751,0)/Inputs!$B$24)*DCF!M$6</f>
        <v>1210.5849395891578</v>
      </c>
      <c r="DI751" s="15">
        <f ca="1">SUM(CB751:CL751)+BE751*DCF!M$10*(1+Inputs!$B$30)*(1-Inputs!$B$33)*(1-Inputs!$B$30/Inputs!$B$31)/(Inputs!$B$29-Inputs!$B$30)*DCF!M$6</f>
        <v>157120.52022682587</v>
      </c>
      <c r="DJ751" s="15">
        <f ca="1">SUM(CM751:CW751)+BP751*DCF!M$28*(1+Inputs!$B$30)*(1-Inputs!$B$33)*(1-Inputs!$B$30/Inputs!$B$31)/(Inputs!$B$29-Inputs!$B$30)*DCF!M$6</f>
        <v>304891.50798961637</v>
      </c>
      <c r="DK751" s="15">
        <f ca="1">SUM(CX751:DH751)+CA751*DCF!M$46*(1+Inputs!$B$30)*(1-Inputs!$B$33)*(1-Inputs!$B$30/Inputs!$B$31)/(Inputs!$B$29-Inputs!$B$30)*DCF!M$6</f>
        <v>254685.59417454104</v>
      </c>
      <c r="DM751" s="15">
        <f ca="1">DI751+DJ751+DK751+Inputs!$B$34+Inputs!$B$36-Inputs!$B$35</f>
        <v>793548.62239098328</v>
      </c>
    </row>
    <row r="752" spans="1:117" x14ac:dyDescent="0.75">
      <c r="A752" s="11">
        <v>739</v>
      </c>
      <c r="C752" s="24">
        <f t="shared" ca="1" si="433"/>
        <v>0.36449843036581181</v>
      </c>
      <c r="D752" s="24">
        <f t="shared" ca="1" si="433"/>
        <v>-0.150683215685737</v>
      </c>
      <c r="E752" s="24">
        <f t="shared" ca="1" si="433"/>
        <v>0.48943472307376112</v>
      </c>
      <c r="F752" s="24">
        <f t="shared" ca="1" si="433"/>
        <v>0.17243687310217162</v>
      </c>
      <c r="G752" s="24">
        <f t="shared" ca="1" si="433"/>
        <v>-1.3793779472212919</v>
      </c>
      <c r="H752" s="24">
        <f t="shared" ca="1" si="433"/>
        <v>0.16118143002433469</v>
      </c>
      <c r="I752" s="24">
        <f t="shared" ca="1" si="433"/>
        <v>0.2513544746736131</v>
      </c>
      <c r="J752" s="24">
        <f t="shared" ca="1" si="433"/>
        <v>-0.80205607411023516</v>
      </c>
      <c r="K752" s="24">
        <f t="shared" ca="1" si="433"/>
        <v>1.0762187712134628</v>
      </c>
      <c r="L752" s="24">
        <f t="shared" ca="1" si="433"/>
        <v>-1.9400749015548595</v>
      </c>
      <c r="M752" s="24">
        <f t="shared" ca="1" si="433"/>
        <v>-1.232040912994238</v>
      </c>
      <c r="N752" s="24">
        <f ca="1">SQRT(Inputs!$B$38)*C752+SQRT(1-Inputs!$B$38)*_xlfn.NORM.S.INV(RAND())</f>
        <v>-0.39034941058655226</v>
      </c>
      <c r="O752" s="24">
        <f ca="1">SQRT(Inputs!$B$38)*D752+SQRT(1-Inputs!$B$38)*_xlfn.NORM.S.INV(RAND())</f>
        <v>0.18621664191367912</v>
      </c>
      <c r="P752" s="24">
        <f ca="1">SQRT(Inputs!$B$38)*E752+SQRT(1-Inputs!$B$38)*_xlfn.NORM.S.INV(RAND())</f>
        <v>0.12681574261586112</v>
      </c>
      <c r="Q752" s="24">
        <f ca="1">SQRT(Inputs!$B$38)*F752+SQRT(1-Inputs!$B$38)*_xlfn.NORM.S.INV(RAND())</f>
        <v>0.54965475576267053</v>
      </c>
      <c r="R752" s="24">
        <f ca="1">SQRT(Inputs!$B$38)*G752+SQRT(1-Inputs!$B$38)*_xlfn.NORM.S.INV(RAND())</f>
        <v>-0.14734297016124953</v>
      </c>
      <c r="S752" s="24">
        <f ca="1">SQRT(Inputs!$B$38)*H752+SQRT(1-Inputs!$B$38)*_xlfn.NORM.S.INV(RAND())</f>
        <v>-1.4101920500507996</v>
      </c>
      <c r="T752" s="24">
        <f ca="1">SQRT(Inputs!$B$38)*I752+SQRT(1-Inputs!$B$38)*_xlfn.NORM.S.INV(RAND())</f>
        <v>0.56025528841830519</v>
      </c>
      <c r="U752" s="24">
        <f ca="1">SQRT(Inputs!$B$38)*J752+SQRT(1-Inputs!$B$38)*_xlfn.NORM.S.INV(RAND())</f>
        <v>0.13395121538235522</v>
      </c>
      <c r="V752" s="24">
        <f ca="1">SQRT(Inputs!$B$38)*K752+SQRT(1-Inputs!$B$38)*_xlfn.NORM.S.INV(RAND())</f>
        <v>0.92897405734140137</v>
      </c>
      <c r="W752" s="24">
        <f ca="1">SQRT(Inputs!$B$38)*L752+SQRT(1-Inputs!$B$38)*_xlfn.NORM.S.INV(RAND())</f>
        <v>-1.065626252675671</v>
      </c>
      <c r="X752" s="24">
        <f ca="1">SQRT(Inputs!$B$38)*M752+SQRT(1-Inputs!$B$38)*_xlfn.NORM.S.INV(RAND())</f>
        <v>-1.8993488339601825</v>
      </c>
      <c r="Y752" s="24">
        <f ca="1">SQRT(Inputs!$B$38)*C752+SQRT(1-Inputs!$B$38)*_xlfn.NORM.S.INV(RAND())</f>
        <v>-0.46463458413149339</v>
      </c>
      <c r="Z752" s="24">
        <f ca="1">SQRT(Inputs!$B$38)*D752+SQRT(1-Inputs!$B$38)*_xlfn.NORM.S.INV(RAND())</f>
        <v>-0.54238044396150298</v>
      </c>
      <c r="AA752" s="24">
        <f ca="1">SQRT(Inputs!$B$38)*E752+SQRT(1-Inputs!$B$38)*_xlfn.NORM.S.INV(RAND())</f>
        <v>0.48297628892978639</v>
      </c>
      <c r="AB752" s="24">
        <f ca="1">SQRT(Inputs!$B$38)*F752+SQRT(1-Inputs!$B$38)*_xlfn.NORM.S.INV(RAND())</f>
        <v>0.44191956437195823</v>
      </c>
      <c r="AC752" s="24">
        <f ca="1">SQRT(Inputs!$B$38)*G752+SQRT(1-Inputs!$B$38)*_xlfn.NORM.S.INV(RAND())</f>
        <v>-0.79840773334684823</v>
      </c>
      <c r="AD752" s="24">
        <f ca="1">SQRT(Inputs!$B$38)*H752+SQRT(1-Inputs!$B$38)*_xlfn.NORM.S.INV(RAND())</f>
        <v>-0.69223819113599938</v>
      </c>
      <c r="AE752" s="24">
        <f ca="1">SQRT(Inputs!$B$38)*I752+SQRT(1-Inputs!$B$38)*_xlfn.NORM.S.INV(RAND())</f>
        <v>0.98748373120533761</v>
      </c>
      <c r="AF752" s="24">
        <f ca="1">SQRT(Inputs!$B$38)*J752+SQRT(1-Inputs!$B$38)*_xlfn.NORM.S.INV(RAND())</f>
        <v>-1.3404289479451337</v>
      </c>
      <c r="AG752" s="24">
        <f ca="1">SQRT(Inputs!$B$38)*K752+SQRT(1-Inputs!$B$38)*_xlfn.NORM.S.INV(RAND())</f>
        <v>2.5841855692608027</v>
      </c>
      <c r="AH752" s="24">
        <f ca="1">SQRT(Inputs!$B$38)*L752+SQRT(1-Inputs!$B$38)*_xlfn.NORM.S.INV(RAND())</f>
        <v>-1.0900976433141767</v>
      </c>
      <c r="AI752" s="24">
        <f ca="1">SQRT(Inputs!$B$38)*M752+SQRT(1-Inputs!$B$38)*_xlfn.NORM.S.INV(RAND())</f>
        <v>0.71418374452743916</v>
      </c>
      <c r="AJ752" s="24">
        <f ca="1">SQRT(Inputs!$B$38)*C752+SQRT(1-Inputs!$B$38)*_xlfn.NORM.S.INV(RAND())</f>
        <v>-0.50557751034253962</v>
      </c>
      <c r="AK752" s="24">
        <f ca="1">SQRT(Inputs!$B$38)*D752+SQRT(1-Inputs!$B$38)*_xlfn.NORM.S.INV(RAND())</f>
        <v>0.35552977084559501</v>
      </c>
      <c r="AL752" s="24">
        <f ca="1">SQRT(Inputs!$B$38)*E752+SQRT(1-Inputs!$B$38)*_xlfn.NORM.S.INV(RAND())</f>
        <v>-1.8770390374381112</v>
      </c>
      <c r="AM752" s="24">
        <f ca="1">SQRT(Inputs!$B$38)*F752+SQRT(1-Inputs!$B$38)*_xlfn.NORM.S.INV(RAND())</f>
        <v>1.3393801115382775</v>
      </c>
      <c r="AN752" s="24">
        <f ca="1">SQRT(Inputs!$B$38)*G752+SQRT(1-Inputs!$B$38)*_xlfn.NORM.S.INV(RAND())</f>
        <v>-0.4426335977329891</v>
      </c>
      <c r="AO752" s="24">
        <f ca="1">SQRT(Inputs!$B$38)*H752+SQRT(1-Inputs!$B$38)*_xlfn.NORM.S.INV(RAND())</f>
        <v>-0.2545079240406749</v>
      </c>
      <c r="AP752" s="24">
        <f ca="1">SQRT(Inputs!$B$38)*I752+SQRT(1-Inputs!$B$38)*_xlfn.NORM.S.INV(RAND())</f>
        <v>1.0472519986981701</v>
      </c>
      <c r="AQ752" s="24">
        <f ca="1">SQRT(Inputs!$B$38)*J752+SQRT(1-Inputs!$B$38)*_xlfn.NORM.S.INV(RAND())</f>
        <v>0.87928159257193217</v>
      </c>
      <c r="AR752" s="24">
        <f ca="1">SQRT(Inputs!$B$38)*K752+SQRT(1-Inputs!$B$38)*_xlfn.NORM.S.INV(RAND())</f>
        <v>1.1561365190019091</v>
      </c>
      <c r="AS752" s="24">
        <f ca="1">SQRT(Inputs!$B$38)*L752+SQRT(1-Inputs!$B$38)*_xlfn.NORM.S.INV(RAND())</f>
        <v>-1.1453654117409642</v>
      </c>
      <c r="AT752" s="24">
        <f ca="1">SQRT(Inputs!$B$38)*M752+SQRT(1-Inputs!$B$38)*_xlfn.NORM.S.INV(RAND())</f>
        <v>-0.84661635767530452</v>
      </c>
      <c r="AU752" s="15">
        <f ca="1">Inputs!$B$6*EXP($B$8-0.5*C$5^2+C$5*N752)</f>
        <v>4658.3908515120474</v>
      </c>
      <c r="AV752" s="15">
        <f t="shared" ca="1" si="401"/>
        <v>5827.7603422069506</v>
      </c>
      <c r="AW752" s="15">
        <f t="shared" ca="1" si="402"/>
        <v>7228.5137180863858</v>
      </c>
      <c r="AX752" s="15">
        <f t="shared" ca="1" si="403"/>
        <v>9452.6145667492638</v>
      </c>
      <c r="AY752" s="15">
        <f t="shared" ca="1" si="404"/>
        <v>11354.973815009695</v>
      </c>
      <c r="AZ752" s="15">
        <f t="shared" ca="1" si="405"/>
        <v>11889.971108571199</v>
      </c>
      <c r="BA752" s="15">
        <f t="shared" ca="1" si="406"/>
        <v>15428.966592787436</v>
      </c>
      <c r="BB752" s="15">
        <f t="shared" ca="1" si="407"/>
        <v>19144.975778448228</v>
      </c>
      <c r="BC752" s="15">
        <f t="shared" ca="1" si="408"/>
        <v>25647.527150625887</v>
      </c>
      <c r="BD752" s="15">
        <f t="shared" ca="1" si="409"/>
        <v>28439.903246407113</v>
      </c>
      <c r="BE752" s="15">
        <f t="shared" ca="1" si="410"/>
        <v>29313.383495473841</v>
      </c>
      <c r="BF752" s="15">
        <f ca="1">Inputs!$B$13*EXP($B$9-0.5*C$6^2+C$6*Y752)</f>
        <v>12613.923190710262</v>
      </c>
      <c r="BG752" s="15">
        <f t="shared" ca="1" si="411"/>
        <v>13939.807821891485</v>
      </c>
      <c r="BH752" s="15">
        <f t="shared" ca="1" si="412"/>
        <v>18452.35754762033</v>
      </c>
      <c r="BI752" s="15">
        <f t="shared" ca="1" si="413"/>
        <v>24178.389529419808</v>
      </c>
      <c r="BJ752" s="15">
        <f t="shared" ca="1" si="414"/>
        <v>26418.8041686084</v>
      </c>
      <c r="BK752" s="15">
        <f t="shared" ca="1" si="415"/>
        <v>29507.887843977336</v>
      </c>
      <c r="BL752" s="15">
        <f t="shared" ca="1" si="416"/>
        <v>41195.248407059145</v>
      </c>
      <c r="BM752" s="15">
        <f t="shared" ca="1" si="417"/>
        <v>42870.378009935368</v>
      </c>
      <c r="BN752" s="15">
        <f t="shared" ca="1" si="418"/>
        <v>71863.721571114656</v>
      </c>
      <c r="BO752" s="15">
        <f t="shared" ca="1" si="419"/>
        <v>77897.599723890191</v>
      </c>
      <c r="BP752" s="15">
        <f t="shared" ca="1" si="420"/>
        <v>103957.71285615867</v>
      </c>
      <c r="BQ752" s="15">
        <f ca="1">Inputs!$B$20*EXP($B$10-0.5*C$7^2+C$7*AJ752)</f>
        <v>3585.3418178887759</v>
      </c>
      <c r="BR752" s="15">
        <f t="shared" ca="1" si="421"/>
        <v>5446.3435945897936</v>
      </c>
      <c r="BS752" s="15">
        <f t="shared" ca="1" si="422"/>
        <v>4350.1951512604837</v>
      </c>
      <c r="BT752" s="15">
        <f t="shared" ca="1" si="423"/>
        <v>8523.1350838623948</v>
      </c>
      <c r="BU752" s="15">
        <f t="shared" ca="1" si="424"/>
        <v>10612.320045854914</v>
      </c>
      <c r="BV752" s="15">
        <f t="shared" ca="1" si="425"/>
        <v>13941.997100214656</v>
      </c>
      <c r="BW752" s="15">
        <f t="shared" ca="1" si="426"/>
        <v>24282.795597691264</v>
      </c>
      <c r="BX752" s="15">
        <f t="shared" ca="1" si="427"/>
        <v>40510.306509072361</v>
      </c>
      <c r="BY752" s="15">
        <f t="shared" ca="1" si="428"/>
        <v>70814.331133106505</v>
      </c>
      <c r="BZ752" s="15">
        <f t="shared" ca="1" si="429"/>
        <v>80496.774156919215</v>
      </c>
      <c r="CA752" s="15">
        <f t="shared" ca="1" si="430"/>
        <v>97280.054735105878</v>
      </c>
      <c r="CB752" s="15">
        <f ca="1">(AU752*DCF!C$10-DCF!C$5*MAX(AU752*DCF!C$10,0)-MAX(AU752-Inputs!$B$6,0)/Inputs!$B$10)*DCF!C$6</f>
        <v>1045.2407980436208</v>
      </c>
      <c r="CC752" s="15">
        <f ca="1">(AV752*DCF!D$10-DCF!D$5*MAX(AV752*DCF!D$10,0)-MAX(AV752-AU752,0)/Inputs!$B$10)*DCF!D$6</f>
        <v>1135.3569559003502</v>
      </c>
      <c r="CD752" s="15">
        <f ca="1">(AW752*DCF!E$10-DCF!E$5*MAX(AW752*DCF!E$10,0)-MAX(AW752-AV752,0)/Inputs!$B$10)*DCF!E$6</f>
        <v>1353.4410814572934</v>
      </c>
      <c r="CE752" s="15">
        <f ca="1">(AX752*DCF!F$10-DCF!F$5*MAX(AX752*DCF!F$10,0)-MAX(AX752-AW752,0)/Inputs!$B$10)*DCF!F$6</f>
        <v>1600.7104507684089</v>
      </c>
      <c r="CF752" s="15">
        <f ca="1">(AY752*DCF!G$10-DCF!G$5*MAX(AY752*DCF!G$10,0)-MAX(AY752-AX752,0)/Inputs!$B$10)*DCF!G$6</f>
        <v>1973.9107614629706</v>
      </c>
      <c r="CG752" s="15">
        <f ca="1">(AZ752*DCF!H$10-DCF!H$5*MAX(AZ752*DCF!H$10,0)-MAX(AZ752-AY752,0)/Inputs!$B$10)*DCF!H$6</f>
        <v>2213.4480586241148</v>
      </c>
      <c r="CH752" s="15">
        <f ca="1">(BA752*DCF!I$10-DCF!I$5*MAX(BA752*DCF!I$10,0)-MAX(BA752-AZ752,0)/Inputs!$B$10)*DCF!I$6</f>
        <v>2237.790091480932</v>
      </c>
      <c r="CI752" s="15">
        <f ca="1">(BB752*DCF!J$10-DCF!J$5*MAX(BB752*DCF!J$10,0)-MAX(BB752-BA752,0)/Inputs!$B$10)*DCF!J$6</f>
        <v>2722.2223089645058</v>
      </c>
      <c r="CJ752" s="15">
        <f ca="1">(BC752*DCF!K$10-DCF!K$5*MAX(BC752*DCF!K$10,0)-MAX(BC752-BB752,0)/Inputs!$B$10)*DCF!K$6</f>
        <v>3218.5817645090415</v>
      </c>
      <c r="CK752" s="15">
        <f ca="1">(BD752*DCF!L$10-DCF!L$5*MAX(BD752*DCF!L$10,0)-MAX(BD752-BC752,0)/Inputs!$B$10)*DCF!L$6</f>
        <v>3928.1787801350033</v>
      </c>
      <c r="CL752" s="15">
        <f ca="1">(BE752*DCF!M$10-DCF!M$5*MAX(BE752*DCF!M$10,0)-MAX(BE752-BD752,0)/Inputs!$B$10)*DCF!M$6</f>
        <v>4032.1510030712816</v>
      </c>
      <c r="CM752" s="15">
        <f ca="1">(BF752*DCF!C$28-DCF!C$5*MAX(BF752*DCF!C$28,0)-MAX(BF752-Inputs!$B$13,0)/Inputs!$B$17)*DCF!C$6</f>
        <v>3566.3325484675984</v>
      </c>
      <c r="CN752" s="15">
        <f ca="1">(BG752*DCF!D$28-DCF!D$5*MAX(BG752*DCF!D$28,0)-MAX(BG752-BF752,0)/Inputs!$B$17)*DCF!D$6</f>
        <v>3822.7229254896683</v>
      </c>
      <c r="CO752" s="15">
        <f ca="1">(BH752*DCF!E$28-DCF!E$5*MAX(BH752*DCF!E$28,0)-MAX(BH752-BG752,0)/Inputs!$B$17)*DCF!E$6</f>
        <v>4336.674791670488</v>
      </c>
      <c r="CP752" s="15">
        <f ca="1">(BI752*DCF!F$28-DCF!F$5*MAX(BI752*DCF!F$28,0)-MAX(BI752-BH752,0)/Inputs!$B$17)*DCF!F$6</f>
        <v>5521.2812484777387</v>
      </c>
      <c r="CQ752" s="15">
        <f ca="1">(BJ752*DCF!G$28-DCF!G$5*MAX(BJ752*DCF!G$28,0)-MAX(BJ752-BI752,0)/Inputs!$B$17)*DCF!G$6</f>
        <v>6477.7435707177592</v>
      </c>
      <c r="CR752" s="15">
        <f ca="1">(BK752*DCF!H$28-DCF!H$5*MAX(BK752*DCF!H$28,0)-MAX(BK752-BJ752,0)/Inputs!$B$17)*DCF!H$6</f>
        <v>6817.6693038259291</v>
      </c>
      <c r="CS752" s="15">
        <f ca="1">(BL752*DCF!I$28-DCF!I$5*MAX(BL752*DCF!I$28,0)-MAX(BL752-BK752,0)/Inputs!$B$17)*DCF!I$6</f>
        <v>8009.6932340467047</v>
      </c>
      <c r="CT752" s="15">
        <f ca="1">(BM752*DCF!J$28-DCF!J$5*MAX(BM752*DCF!J$28,0)-MAX(BM752-BL752,0)/Inputs!$B$17)*DCF!J$6</f>
        <v>9341.5447401219426</v>
      </c>
      <c r="CU752" s="15">
        <f ca="1">(BN752*DCF!K$28-DCF!K$5*MAX(BN752*DCF!K$28,0)-MAX(BN752-BM752,0)/Inputs!$B$17)*DCF!K$6</f>
        <v>11625.114660152523</v>
      </c>
      <c r="CV752" s="15">
        <f ca="1">(BO752*DCF!L$28-DCF!L$5*MAX(BO752*DCF!L$28,0)-MAX(BO752-BN752,0)/Inputs!$B$17)*DCF!L$6</f>
        <v>14859.462831292822</v>
      </c>
      <c r="CW752" s="15">
        <f ca="1">(BP752*DCF!M$28-DCF!M$5*MAX(BP752*DCF!M$28,0)-MAX(BP752-BO752,0)/Inputs!$B$17)*DCF!M$6</f>
        <v>16835.68974410426</v>
      </c>
      <c r="CX752" s="15">
        <f ca="1">(BQ752*DCF!C$46-DCF!C$5*MAX(BQ752*DCF!C$46,0)-MAX(BQ752-Inputs!$B$20,0)/Inputs!$B$24)*DCF!C$6</f>
        <v>-1005.5486036180895</v>
      </c>
      <c r="CY752" s="15">
        <f ca="1">(BR752*DCF!D$46-DCF!D$5*MAX(BR752*DCF!D$46,0)-MAX(BR752-BQ752,0)/Inputs!$B$24)*DCF!D$6</f>
        <v>-1723.6378516230543</v>
      </c>
      <c r="CZ752" s="15">
        <f ca="1">(BS752*DCF!E$46-DCF!E$5*MAX(BS752*DCF!E$46,0)-MAX(BS752-BR752,0)/Inputs!$B$24)*DCF!E$6</f>
        <v>-514.41815089457543</v>
      </c>
      <c r="DA752" s="15">
        <f ca="1">(BT752*DCF!F$46-DCF!F$5*MAX(BT752*DCF!F$46,0)-MAX(BT752-BS752,0)/Inputs!$B$24)*DCF!F$6</f>
        <v>-2140.2079303321502</v>
      </c>
      <c r="DB752" s="15">
        <f ca="1">(BU752*DCF!G$46-DCF!G$5*MAX(BU752*DCF!G$46,0)-MAX(BU752-BT752,0)/Inputs!$B$24)*DCF!G$6</f>
        <v>-1059.73802291783</v>
      </c>
      <c r="DC752" s="15">
        <f ca="1">(BV752*DCF!H$46-DCF!H$5*MAX(BV752*DCF!H$46,0)-MAX(BV752-BU752,0)/Inputs!$B$24)*DCF!H$6</f>
        <v>-1034.676743372496</v>
      </c>
      <c r="DD752" s="15">
        <f ca="1">(BW752*DCF!I$46-DCF!I$5*MAX(BW752*DCF!I$46,0)-MAX(BW752-BV752,0)/Inputs!$B$24)*DCF!I$6</f>
        <v>-2407.6226335443475</v>
      </c>
      <c r="DE752" s="15">
        <f ca="1">(BX752*DCF!J$46-DCF!J$5*MAX(BX752*DCF!J$46,0)-MAX(BX752-BW752,0)/Inputs!$B$24)*DCF!J$6</f>
        <v>-2603.975472975605</v>
      </c>
      <c r="DF752" s="15">
        <f ca="1">(BY752*DCF!K$46-DCF!K$5*MAX(BY752*DCF!K$46,0)-MAX(BY752-BX752,0)/Inputs!$B$24)*DCF!K$6</f>
        <v>-3378.5280818825563</v>
      </c>
      <c r="DG752" s="15">
        <f ca="1">(BZ752*DCF!L$46-DCF!L$5*MAX(BZ752*DCF!L$46,0)-MAX(BZ752-BY752,0)/Inputs!$B$24)*DCF!L$6</f>
        <v>3373.2011420395179</v>
      </c>
      <c r="DH752" s="15">
        <f ca="1">(CA752*DCF!M$46-DCF!M$5*MAX(CA752*DCF!M$46,0)-MAX(CA752-BZ752,0)/Inputs!$B$24)*DCF!M$6</f>
        <v>4117.7255779855595</v>
      </c>
      <c r="DI752" s="15">
        <f ca="1">SUM(CB752:CL752)+BE752*DCF!M$10*(1+Inputs!$B$30)*(1-Inputs!$B$33)*(1-Inputs!$B$30/Inputs!$B$31)/(Inputs!$B$29-Inputs!$B$30)*DCF!M$6</f>
        <v>107040.56595168868</v>
      </c>
      <c r="DJ752" s="15">
        <f ca="1">SUM(CM752:CW752)+BP752*DCF!M$28*(1+Inputs!$B$30)*(1-Inputs!$B$33)*(1-Inputs!$B$30/Inputs!$B$31)/(Inputs!$B$29-Inputs!$B$30)*DCF!M$6</f>
        <v>476968.18236786954</v>
      </c>
      <c r="DK752" s="15">
        <f ca="1">SUM(CX752:DH752)+CA752*DCF!M$46*(1+Inputs!$B$30)*(1-Inputs!$B$33)*(1-Inputs!$B$30/Inputs!$B$31)/(Inputs!$B$29-Inputs!$B$30)*DCF!M$6</f>
        <v>142029.06140850307</v>
      </c>
      <c r="DM752" s="15">
        <f ca="1">DI752+DJ752+DK752+Inputs!$B$34+Inputs!$B$36-Inputs!$B$35</f>
        <v>802888.80972806131</v>
      </c>
    </row>
    <row r="753" spans="1:117" x14ac:dyDescent="0.75">
      <c r="A753" s="11">
        <v>740</v>
      </c>
      <c r="C753" s="24">
        <f t="shared" ca="1" si="433"/>
        <v>-0.11958838597394844</v>
      </c>
      <c r="D753" s="24">
        <f t="shared" ca="1" si="433"/>
        <v>-0.77243273049160832</v>
      </c>
      <c r="E753" s="24">
        <f t="shared" ca="1" si="433"/>
        <v>-0.89243286006960032</v>
      </c>
      <c r="F753" s="24">
        <f t="shared" ca="1" si="433"/>
        <v>1.0029776032761963</v>
      </c>
      <c r="G753" s="24">
        <f t="shared" ca="1" si="433"/>
        <v>-1.5476079698140808</v>
      </c>
      <c r="H753" s="24">
        <f t="shared" ca="1" si="433"/>
        <v>-0.13973824999284953</v>
      </c>
      <c r="I753" s="24">
        <f t="shared" ca="1" si="433"/>
        <v>0.46372989892221606</v>
      </c>
      <c r="J753" s="24">
        <f t="shared" ca="1" si="433"/>
        <v>-3.5343148244112554</v>
      </c>
      <c r="K753" s="24">
        <f t="shared" ca="1" si="433"/>
        <v>0.6354118930340501</v>
      </c>
      <c r="L753" s="24">
        <f t="shared" ca="1" si="433"/>
        <v>0.2638543785709454</v>
      </c>
      <c r="M753" s="24">
        <f t="shared" ca="1" si="433"/>
        <v>1.1585740541880836</v>
      </c>
      <c r="N753" s="24">
        <f ca="1">SQRT(Inputs!$B$38)*C753+SQRT(1-Inputs!$B$38)*_xlfn.NORM.S.INV(RAND())</f>
        <v>1.3397908666536222</v>
      </c>
      <c r="O753" s="24">
        <f ca="1">SQRT(Inputs!$B$38)*D753+SQRT(1-Inputs!$B$38)*_xlfn.NORM.S.INV(RAND())</f>
        <v>-1.6002223797014503</v>
      </c>
      <c r="P753" s="24">
        <f ca="1">SQRT(Inputs!$B$38)*E753+SQRT(1-Inputs!$B$38)*_xlfn.NORM.S.INV(RAND())</f>
        <v>-1.1331984526704451</v>
      </c>
      <c r="Q753" s="24">
        <f ca="1">SQRT(Inputs!$B$38)*F753+SQRT(1-Inputs!$B$38)*_xlfn.NORM.S.INV(RAND())</f>
        <v>0.94340646363245018</v>
      </c>
      <c r="R753" s="24">
        <f ca="1">SQRT(Inputs!$B$38)*G753+SQRT(1-Inputs!$B$38)*_xlfn.NORM.S.INV(RAND())</f>
        <v>-1.0492637266156055</v>
      </c>
      <c r="S753" s="24">
        <f ca="1">SQRT(Inputs!$B$38)*H753+SQRT(1-Inputs!$B$38)*_xlfn.NORM.S.INV(RAND())</f>
        <v>-1.4532734960710161</v>
      </c>
      <c r="T753" s="24">
        <f ca="1">SQRT(Inputs!$B$38)*I753+SQRT(1-Inputs!$B$38)*_xlfn.NORM.S.INV(RAND())</f>
        <v>1.1994389012361637</v>
      </c>
      <c r="U753" s="24">
        <f ca="1">SQRT(Inputs!$B$38)*J753+SQRT(1-Inputs!$B$38)*_xlfn.NORM.S.INV(RAND())</f>
        <v>-2.4956948011615587</v>
      </c>
      <c r="V753" s="24">
        <f ca="1">SQRT(Inputs!$B$38)*K753+SQRT(1-Inputs!$B$38)*_xlfn.NORM.S.INV(RAND())</f>
        <v>1.7118356121313161</v>
      </c>
      <c r="W753" s="24">
        <f ca="1">SQRT(Inputs!$B$38)*L753+SQRT(1-Inputs!$B$38)*_xlfn.NORM.S.INV(RAND())</f>
        <v>0.80650736729241657</v>
      </c>
      <c r="X753" s="24">
        <f ca="1">SQRT(Inputs!$B$38)*M753+SQRT(1-Inputs!$B$38)*_xlfn.NORM.S.INV(RAND())</f>
        <v>1.956056829515638</v>
      </c>
      <c r="Y753" s="24">
        <f ca="1">SQRT(Inputs!$B$38)*C753+SQRT(1-Inputs!$B$38)*_xlfn.NORM.S.INV(RAND())</f>
        <v>-0.38373486805721385</v>
      </c>
      <c r="Z753" s="24">
        <f ca="1">SQRT(Inputs!$B$38)*D753+SQRT(1-Inputs!$B$38)*_xlfn.NORM.S.INV(RAND())</f>
        <v>-1.1407307996394027</v>
      </c>
      <c r="AA753" s="24">
        <f ca="1">SQRT(Inputs!$B$38)*E753+SQRT(1-Inputs!$B$38)*_xlfn.NORM.S.INV(RAND())</f>
        <v>-0.91690395320197338</v>
      </c>
      <c r="AB753" s="24">
        <f ca="1">SQRT(Inputs!$B$38)*F753+SQRT(1-Inputs!$B$38)*_xlfn.NORM.S.INV(RAND())</f>
        <v>2.4100391416897056</v>
      </c>
      <c r="AC753" s="24">
        <f ca="1">SQRT(Inputs!$B$38)*G753+SQRT(1-Inputs!$B$38)*_xlfn.NORM.S.INV(RAND())</f>
        <v>-0.1396696133522769</v>
      </c>
      <c r="AD753" s="24">
        <f ca="1">SQRT(Inputs!$B$38)*H753+SQRT(1-Inputs!$B$38)*_xlfn.NORM.S.INV(RAND())</f>
        <v>1.4183402146017765</v>
      </c>
      <c r="AE753" s="24">
        <f ca="1">SQRT(Inputs!$B$38)*I753+SQRT(1-Inputs!$B$38)*_xlfn.NORM.S.INV(RAND())</f>
        <v>0.88056499261726517</v>
      </c>
      <c r="AF753" s="24">
        <f ca="1">SQRT(Inputs!$B$38)*J753+SQRT(1-Inputs!$B$38)*_xlfn.NORM.S.INV(RAND())</f>
        <v>-2.3034211991848439</v>
      </c>
      <c r="AG753" s="24">
        <f ca="1">SQRT(Inputs!$B$38)*K753+SQRT(1-Inputs!$B$38)*_xlfn.NORM.S.INV(RAND())</f>
        <v>2.0212223579514248</v>
      </c>
      <c r="AH753" s="24">
        <f ca="1">SQRT(Inputs!$B$38)*L753+SQRT(1-Inputs!$B$38)*_xlfn.NORM.S.INV(RAND())</f>
        <v>0.3557936749969558</v>
      </c>
      <c r="AI753" s="24">
        <f ca="1">SQRT(Inputs!$B$38)*M753+SQRT(1-Inputs!$B$38)*_xlfn.NORM.S.INV(RAND())</f>
        <v>-0.1482200577223407</v>
      </c>
      <c r="AJ753" s="24">
        <f ca="1">SQRT(Inputs!$B$38)*C753+SQRT(1-Inputs!$B$38)*_xlfn.NORM.S.INV(RAND())</f>
        <v>1.5918056847581958</v>
      </c>
      <c r="AK753" s="24">
        <f ca="1">SQRT(Inputs!$B$38)*D753+SQRT(1-Inputs!$B$38)*_xlfn.NORM.S.INV(RAND())</f>
        <v>-1.3374793586362033</v>
      </c>
      <c r="AL753" s="24">
        <f ca="1">SQRT(Inputs!$B$38)*E753+SQRT(1-Inputs!$B$38)*_xlfn.NORM.S.INV(RAND())</f>
        <v>-0.69683601893919211</v>
      </c>
      <c r="AM753" s="24">
        <f ca="1">SQRT(Inputs!$B$38)*F753+SQRT(1-Inputs!$B$38)*_xlfn.NORM.S.INV(RAND())</f>
        <v>-8.7756362927953635E-2</v>
      </c>
      <c r="AN753" s="24">
        <f ca="1">SQRT(Inputs!$B$38)*G753+SQRT(1-Inputs!$B$38)*_xlfn.NORM.S.INV(RAND())</f>
        <v>-0.59156092724939147</v>
      </c>
      <c r="AO753" s="24">
        <f ca="1">SQRT(Inputs!$B$38)*H753+SQRT(1-Inputs!$B$38)*_xlfn.NORM.S.INV(RAND())</f>
        <v>-1.4381894494366596</v>
      </c>
      <c r="AP753" s="24">
        <f ca="1">SQRT(Inputs!$B$38)*I753+SQRT(1-Inputs!$B$38)*_xlfn.NORM.S.INV(RAND())</f>
        <v>0.81729068201995314</v>
      </c>
      <c r="AQ753" s="24">
        <f ca="1">SQRT(Inputs!$B$38)*J753+SQRT(1-Inputs!$B$38)*_xlfn.NORM.S.INV(RAND())</f>
        <v>-0.83065969891866165</v>
      </c>
      <c r="AR753" s="24">
        <f ca="1">SQRT(Inputs!$B$38)*K753+SQRT(1-Inputs!$B$38)*_xlfn.NORM.S.INV(RAND())</f>
        <v>0.88629895467228204</v>
      </c>
      <c r="AS753" s="24">
        <f ca="1">SQRT(Inputs!$B$38)*L753+SQRT(1-Inputs!$B$38)*_xlfn.NORM.S.INV(RAND())</f>
        <v>1.4681523985152576</v>
      </c>
      <c r="AT753" s="24">
        <f ca="1">SQRT(Inputs!$B$38)*M753+SQRT(1-Inputs!$B$38)*_xlfn.NORM.S.INV(RAND())</f>
        <v>1.0391302091236407</v>
      </c>
      <c r="AU753" s="15">
        <f ca="1">Inputs!$B$6*EXP($B$8-0.5*C$5^2+C$5*N753)</f>
        <v>6164.0449209461067</v>
      </c>
      <c r="AV753" s="15">
        <f t="shared" ca="1" si="401"/>
        <v>5930.0472600840976</v>
      </c>
      <c r="AW753" s="15">
        <f t="shared" ca="1" si="402"/>
        <v>6205.7772931973996</v>
      </c>
      <c r="AX753" s="15">
        <f t="shared" ca="1" si="403"/>
        <v>8524.3873408908112</v>
      </c>
      <c r="AY753" s="15">
        <f t="shared" ca="1" si="404"/>
        <v>9216.1942026488996</v>
      </c>
      <c r="AZ753" s="15">
        <f t="shared" ca="1" si="405"/>
        <v>9604.7472691761486</v>
      </c>
      <c r="BA753" s="15">
        <f t="shared" ca="1" si="406"/>
        <v>13325.84863879831</v>
      </c>
      <c r="BB753" s="15">
        <f t="shared" ca="1" si="407"/>
        <v>12705.512653812935</v>
      </c>
      <c r="BC753" s="15">
        <f t="shared" ca="1" si="408"/>
        <v>18357.025186438579</v>
      </c>
      <c r="BD753" s="15">
        <f t="shared" ca="1" si="409"/>
        <v>24251.189105726913</v>
      </c>
      <c r="BE753" s="15">
        <f t="shared" ca="1" si="410"/>
        <v>35511.912387106466</v>
      </c>
      <c r="BF753" s="15">
        <f ca="1">Inputs!$B$13*EXP($B$9-0.5*C$6^2+C$6*Y753)</f>
        <v>12817.858589970705</v>
      </c>
      <c r="BG753" s="15">
        <f t="shared" ca="1" si="411"/>
        <v>12715.496123703</v>
      </c>
      <c r="BH753" s="15">
        <f t="shared" ca="1" si="412"/>
        <v>13344.234892096298</v>
      </c>
      <c r="BI753" s="15">
        <f t="shared" ca="1" si="413"/>
        <v>23671.776620312579</v>
      </c>
      <c r="BJ753" s="15">
        <f t="shared" ca="1" si="414"/>
        <v>28441.644653232768</v>
      </c>
      <c r="BK753" s="15">
        <f t="shared" ca="1" si="415"/>
        <v>42341.899558462843</v>
      </c>
      <c r="BL753" s="15">
        <f t="shared" ca="1" si="416"/>
        <v>58299.100388554318</v>
      </c>
      <c r="BM753" s="15">
        <f t="shared" ca="1" si="417"/>
        <v>53829.123079063211</v>
      </c>
      <c r="BN753" s="15">
        <f t="shared" ca="1" si="418"/>
        <v>84347.226615786305</v>
      </c>
      <c r="BO753" s="15">
        <f t="shared" ca="1" si="419"/>
        <v>108162.66427680319</v>
      </c>
      <c r="BP753" s="15">
        <f t="shared" ca="1" si="420"/>
        <v>130911.05012178505</v>
      </c>
      <c r="BQ753" s="15">
        <f ca="1">Inputs!$B$20*EXP($B$10-0.5*C$7^2+C$7*AJ753)</f>
        <v>7544.0511548020513</v>
      </c>
      <c r="BR753" s="15">
        <f t="shared" ca="1" si="421"/>
        <v>6693.8161303989064</v>
      </c>
      <c r="BS753" s="15">
        <f t="shared" ca="1" si="422"/>
        <v>7503.8640741082727</v>
      </c>
      <c r="BT753" s="15">
        <f t="shared" ca="1" si="423"/>
        <v>10110.734916632513</v>
      </c>
      <c r="BU753" s="15">
        <f t="shared" ca="1" si="424"/>
        <v>12143.48912004432</v>
      </c>
      <c r="BV753" s="15">
        <f t="shared" ca="1" si="425"/>
        <v>12219.114412641951</v>
      </c>
      <c r="BW753" s="15">
        <f t="shared" ca="1" si="426"/>
        <v>20271.030200780508</v>
      </c>
      <c r="BX753" s="15">
        <f t="shared" ca="1" si="427"/>
        <v>24003.079032144418</v>
      </c>
      <c r="BY753" s="15">
        <f t="shared" ca="1" si="428"/>
        <v>39847.532835386897</v>
      </c>
      <c r="BZ753" s="15">
        <f t="shared" ca="1" si="429"/>
        <v>73234.686684150438</v>
      </c>
      <c r="CA753" s="15">
        <f t="shared" ca="1" si="430"/>
        <v>123735.31085721952</v>
      </c>
      <c r="CB753" s="15">
        <f ca="1">(AU753*DCF!C$10-DCF!C$5*MAX(AU753*DCF!C$10,0)-MAX(AU753-Inputs!$B$6,0)/Inputs!$B$10)*DCF!C$6</f>
        <v>1034.5052161595358</v>
      </c>
      <c r="CC753" s="15">
        <f ca="1">(AV753*DCF!D$10-DCF!D$5*MAX(AV753*DCF!D$10,0)-MAX(AV753-AU753,0)/Inputs!$B$10)*DCF!D$6</f>
        <v>1445.408844894042</v>
      </c>
      <c r="CD753" s="15">
        <f ca="1">(AW753*DCF!E$10-DCF!E$5*MAX(AW753*DCF!E$10,0)-MAX(AW753-AV753,0)/Inputs!$B$10)*DCF!E$6</f>
        <v>1370.709367438747</v>
      </c>
      <c r="CE753" s="15">
        <f ca="1">(AX753*DCF!F$10-DCF!F$5*MAX(AX753*DCF!F$10,0)-MAX(AX753-AW753,0)/Inputs!$B$10)*DCF!F$6</f>
        <v>1378.414905503269</v>
      </c>
      <c r="CF753" s="15">
        <f ca="1">(AY753*DCF!G$10-DCF!G$5*MAX(AY753*DCF!G$10,0)-MAX(AY753-AX753,0)/Inputs!$B$10)*DCF!G$6</f>
        <v>1765.926022894188</v>
      </c>
      <c r="CG753" s="15">
        <f ca="1">(AZ753*DCF!H$10-DCF!H$5*MAX(AZ753*DCF!H$10,0)-MAX(AZ753-AY753,0)/Inputs!$B$10)*DCF!H$6</f>
        <v>1795.7740089256204</v>
      </c>
      <c r="CH753" s="15">
        <f ca="1">(BA753*DCF!I$10-DCF!I$5*MAX(BA753*DCF!I$10,0)-MAX(BA753-AZ753,0)/Inputs!$B$10)*DCF!I$6</f>
        <v>1823.7554176445174</v>
      </c>
      <c r="CI753" s="15">
        <f ca="1">(BB753*DCF!J$10-DCF!J$5*MAX(BB753*DCF!J$10,0)-MAX(BB753-BA753,0)/Inputs!$B$10)*DCF!J$6</f>
        <v>2180.2954523047547</v>
      </c>
      <c r="CJ753" s="15">
        <f ca="1">(BC753*DCF!K$10-DCF!K$5*MAX(BC753*DCF!K$10,0)-MAX(BC753-BB753,0)/Inputs!$B$10)*DCF!K$6</f>
        <v>2164.06051675556</v>
      </c>
      <c r="CK753" s="15">
        <f ca="1">(BD753*DCF!L$10-DCF!L$5*MAX(BD753*DCF!L$10,0)-MAX(BD753-BC753,0)/Inputs!$B$10)*DCF!L$6</f>
        <v>2895.3296473649489</v>
      </c>
      <c r="CL753" s="15">
        <f ca="1">(BE753*DCF!M$10-DCF!M$5*MAX(BE753*DCF!M$10,0)-MAX(BE753-BD753,0)/Inputs!$B$10)*DCF!M$6</f>
        <v>3665.9764348049771</v>
      </c>
      <c r="CM753" s="15">
        <f ca="1">(BF753*DCF!C$28-DCF!C$5*MAX(BF753*DCF!C$28,0)-MAX(BF753-Inputs!$B$13,0)/Inputs!$B$17)*DCF!C$6</f>
        <v>3581.4740502545378</v>
      </c>
      <c r="CN753" s="15">
        <f ca="1">(BG753*DCF!D$28-DCF!D$5*MAX(BG753*DCF!D$28,0)-MAX(BG753-BF753,0)/Inputs!$B$17)*DCF!D$6</f>
        <v>3745.0068762219817</v>
      </c>
      <c r="CO753" s="15">
        <f ca="1">(BH753*DCF!E$28-DCF!E$5*MAX(BH753*DCF!E$28,0)-MAX(BH753-BG753,0)/Inputs!$B$17)*DCF!E$6</f>
        <v>3655.4091780074978</v>
      </c>
      <c r="CP753" s="15">
        <f ca="1">(BI753*DCF!F$28-DCF!F$5*MAX(BI753*DCF!F$28,0)-MAX(BI753-BH753,0)/Inputs!$B$17)*DCF!F$6</f>
        <v>4545.9716065311368</v>
      </c>
      <c r="CQ753" s="15">
        <f ca="1">(BJ753*DCF!G$28-DCF!G$5*MAX(BJ753*DCF!G$28,0)-MAX(BJ753-BI753,0)/Inputs!$B$17)*DCF!G$6</f>
        <v>6577.1558088228594</v>
      </c>
      <c r="CR753" s="15">
        <f ca="1">(BK753*DCF!H$28-DCF!H$5*MAX(BK753*DCF!H$28,0)-MAX(BK753-BJ753,0)/Inputs!$B$17)*DCF!H$6</f>
        <v>8311.9093857138778</v>
      </c>
      <c r="CS753" s="15">
        <f ca="1">(BL753*DCF!I$28-DCF!I$5*MAX(BL753*DCF!I$28,0)-MAX(BL753-BK753,0)/Inputs!$B$17)*DCF!I$6</f>
        <v>11418.862993787363</v>
      </c>
      <c r="CT753" s="15">
        <f ca="1">(BM753*DCF!J$28-DCF!J$5*MAX(BM753*DCF!J$28,0)-MAX(BM753-BL753,0)/Inputs!$B$17)*DCF!J$6</f>
        <v>12008.363147810302</v>
      </c>
      <c r="CU753" s="15">
        <f ca="1">(BN753*DCF!K$28-DCF!K$5*MAX(BN753*DCF!K$28,0)-MAX(BN753-BM753,0)/Inputs!$B$17)*DCF!K$6</f>
        <v>14074.658827340922</v>
      </c>
      <c r="CV753" s="15">
        <f ca="1">(BO753*DCF!L$28-DCF!L$5*MAX(BO753*DCF!L$28,0)-MAX(BO753-BN753,0)/Inputs!$B$17)*DCF!L$6</f>
        <v>18885.965360627142</v>
      </c>
      <c r="CW753" s="15">
        <f ca="1">(BP753*DCF!M$28-DCF!M$5*MAX(BP753*DCF!M$28,0)-MAX(BP753-BO753,0)/Inputs!$B$17)*DCF!M$6</f>
        <v>22253.144308021368</v>
      </c>
      <c r="CX753" s="15">
        <f ca="1">(BQ753*DCF!C$46-DCF!C$5*MAX(BQ753*DCF!C$46,0)-MAX(BQ753-Inputs!$B$20,0)/Inputs!$B$24)*DCF!C$6</f>
        <v>-3748.3033405095043</v>
      </c>
      <c r="CY753" s="15">
        <f ca="1">(BR753*DCF!D$46-DCF!D$5*MAX(BR753*DCF!D$46,0)-MAX(BR753-BQ753,0)/Inputs!$B$24)*DCF!D$6</f>
        <v>-1142.47831164903</v>
      </c>
      <c r="CZ753" s="15">
        <f ca="1">(BS753*DCF!E$46-DCF!E$5*MAX(BS753*DCF!E$46,0)-MAX(BS753-BR753,0)/Inputs!$B$24)*DCF!E$6</f>
        <v>-1206.6435911139472</v>
      </c>
      <c r="DA753" s="15">
        <f ca="1">(BT753*DCF!F$46-DCF!F$5*MAX(BT753*DCF!F$46,0)-MAX(BT753-BS753,0)/Inputs!$B$24)*DCF!F$6</f>
        <v>-1685.571724808538</v>
      </c>
      <c r="DB753" s="15">
        <f ca="1">(BU753*DCF!G$46-DCF!G$5*MAX(BU753*DCF!G$46,0)-MAX(BU753-BT753,0)/Inputs!$B$24)*DCF!G$6</f>
        <v>-1092.26133310196</v>
      </c>
      <c r="DC753" s="15">
        <f ca="1">(BV753*DCF!H$46-DCF!H$5*MAX(BV753*DCF!H$46,0)-MAX(BV753-BU753,0)/Inputs!$B$24)*DCF!H$6</f>
        <v>-23.500096310858456</v>
      </c>
      <c r="DD753" s="15">
        <f ca="1">(BW753*DCF!I$46-DCF!I$5*MAX(BW753*DCF!I$46,0)-MAX(BW753-BV753,0)/Inputs!$B$24)*DCF!I$6</f>
        <v>-1843.2262310568183</v>
      </c>
      <c r="DE753" s="15">
        <f ca="1">(BX753*DCF!J$46-DCF!J$5*MAX(BX753*DCF!J$46,0)-MAX(BX753-BW753,0)/Inputs!$B$24)*DCF!J$6</f>
        <v>17.184392412303609</v>
      </c>
      <c r="DF753" s="15">
        <f ca="1">(BY753*DCF!K$46-DCF!K$5*MAX(BY753*DCF!K$46,0)-MAX(BY753-BX753,0)/Inputs!$B$24)*DCF!K$6</f>
        <v>-1605.2451792941106</v>
      </c>
      <c r="DG753" s="15">
        <f ca="1">(BZ753*DCF!L$46-DCF!L$5*MAX(BZ753*DCF!L$46,0)-MAX(BZ753-BY753,0)/Inputs!$B$24)*DCF!L$6</f>
        <v>-2493.2485451530433</v>
      </c>
      <c r="DH753" s="15">
        <f ca="1">(CA753*DCF!M$46-DCF!M$5*MAX(CA753*DCF!M$46,0)-MAX(CA753-BZ753,0)/Inputs!$B$24)*DCF!M$6</f>
        <v>-857.10587134782543</v>
      </c>
      <c r="DI753" s="15">
        <f ca="1">SUM(CB753:CL753)+BE753*DCF!M$10*(1+Inputs!$B$30)*(1-Inputs!$B$33)*(1-Inputs!$B$30/Inputs!$B$31)/(Inputs!$B$29-Inputs!$B$30)*DCF!M$6</f>
        <v>120350.27760443385</v>
      </c>
      <c r="DJ753" s="15">
        <f ca="1">SUM(CM753:CW753)+BP753*DCF!M$28*(1+Inputs!$B$30)*(1-Inputs!$B$33)*(1-Inputs!$B$30/Inputs!$B$31)/(Inputs!$B$29-Inputs!$B$30)*DCF!M$6</f>
        <v>594827.4996876081</v>
      </c>
      <c r="DK753" s="15">
        <f ca="1">SUM(CX753:DH753)+CA753*DCF!M$46*(1+Inputs!$B$30)*(1-Inputs!$B$33)*(1-Inputs!$B$30/Inputs!$B$31)/(Inputs!$B$29-Inputs!$B$30)*DCF!M$6</f>
        <v>175629.04813792088</v>
      </c>
      <c r="DM753" s="15">
        <f ca="1">DI753+DJ753+DK753+Inputs!$B$34+Inputs!$B$36-Inputs!$B$35</f>
        <v>967657.82542996283</v>
      </c>
    </row>
    <row r="754" spans="1:117" x14ac:dyDescent="0.75">
      <c r="A754" s="11">
        <v>741</v>
      </c>
      <c r="C754" s="24">
        <f t="shared" ref="C754:M763" ca="1" si="434">_xlfn.NORM.S.INV(RAND())</f>
        <v>4.4897002748051855E-2</v>
      </c>
      <c r="D754" s="24">
        <f t="shared" ca="1" si="434"/>
        <v>-0.94757210419465243</v>
      </c>
      <c r="E754" s="24">
        <f t="shared" ca="1" si="434"/>
        <v>0.34159172501656526</v>
      </c>
      <c r="F754" s="24">
        <f t="shared" ca="1" si="434"/>
        <v>0.93555875794683463</v>
      </c>
      <c r="G754" s="24">
        <f t="shared" ca="1" si="434"/>
        <v>0.34271001428150777</v>
      </c>
      <c r="H754" s="24">
        <f t="shared" ca="1" si="434"/>
        <v>0.29389403129561414</v>
      </c>
      <c r="I754" s="24">
        <f t="shared" ca="1" si="434"/>
        <v>1.9643745991856767</v>
      </c>
      <c r="J754" s="24">
        <f t="shared" ca="1" si="434"/>
        <v>-3.2091492192253476E-2</v>
      </c>
      <c r="K754" s="24">
        <f t="shared" ca="1" si="434"/>
        <v>0.29723802884256229</v>
      </c>
      <c r="L754" s="24">
        <f t="shared" ca="1" si="434"/>
        <v>0.38538640576888056</v>
      </c>
      <c r="M754" s="24">
        <f t="shared" ca="1" si="434"/>
        <v>2.1185848695886316</v>
      </c>
      <c r="N754" s="24">
        <f ca="1">SQRT(Inputs!$B$38)*C754+SQRT(1-Inputs!$B$38)*_xlfn.NORM.S.INV(RAND())</f>
        <v>0.23207810411677915</v>
      </c>
      <c r="O754" s="24">
        <f ca="1">SQRT(Inputs!$B$38)*D754+SQRT(1-Inputs!$B$38)*_xlfn.NORM.S.INV(RAND())</f>
        <v>-0.63690859964824498</v>
      </c>
      <c r="P754" s="24">
        <f ca="1">SQRT(Inputs!$B$38)*E754+SQRT(1-Inputs!$B$38)*_xlfn.NORM.S.INV(RAND())</f>
        <v>-0.27070011065461752</v>
      </c>
      <c r="Q754" s="24">
        <f ca="1">SQRT(Inputs!$B$38)*F754+SQRT(1-Inputs!$B$38)*_xlfn.NORM.S.INV(RAND())</f>
        <v>0.56030183936839595</v>
      </c>
      <c r="R754" s="24">
        <f ca="1">SQRT(Inputs!$B$38)*G754+SQRT(1-Inputs!$B$38)*_xlfn.NORM.S.INV(RAND())</f>
        <v>1.0348263730461031</v>
      </c>
      <c r="S754" s="24">
        <f ca="1">SQRT(Inputs!$B$38)*H754+SQRT(1-Inputs!$B$38)*_xlfn.NORM.S.INV(RAND())</f>
        <v>0.87258240928679276</v>
      </c>
      <c r="T754" s="24">
        <f ca="1">SQRT(Inputs!$B$38)*I754+SQRT(1-Inputs!$B$38)*_xlfn.NORM.S.INV(RAND())</f>
        <v>2.9174031501646294</v>
      </c>
      <c r="U754" s="24">
        <f ca="1">SQRT(Inputs!$B$38)*J754+SQRT(1-Inputs!$B$38)*_xlfn.NORM.S.INV(RAND())</f>
        <v>-1.0709695571385751</v>
      </c>
      <c r="V754" s="24">
        <f ca="1">SQRT(Inputs!$B$38)*K754+SQRT(1-Inputs!$B$38)*_xlfn.NORM.S.INV(RAND())</f>
        <v>1.0144454503837306</v>
      </c>
      <c r="W754" s="24">
        <f ca="1">SQRT(Inputs!$B$38)*L754+SQRT(1-Inputs!$B$38)*_xlfn.NORM.S.INV(RAND())</f>
        <v>-0.56585158562773086</v>
      </c>
      <c r="X754" s="24">
        <f ca="1">SQRT(Inputs!$B$38)*M754+SQRT(1-Inputs!$B$38)*_xlfn.NORM.S.INV(RAND())</f>
        <v>1.7905421818165677</v>
      </c>
      <c r="Y754" s="24">
        <f ca="1">SQRT(Inputs!$B$38)*C754+SQRT(1-Inputs!$B$38)*_xlfn.NORM.S.INV(RAND())</f>
        <v>-0.42123774405772507</v>
      </c>
      <c r="Z754" s="24">
        <f ca="1">SQRT(Inputs!$B$38)*D754+SQRT(1-Inputs!$B$38)*_xlfn.NORM.S.INV(RAND())</f>
        <v>-1.0524579582667164</v>
      </c>
      <c r="AA754" s="24">
        <f ca="1">SQRT(Inputs!$B$38)*E754+SQRT(1-Inputs!$B$38)*_xlfn.NORM.S.INV(RAND())</f>
        <v>1.7185503527324242</v>
      </c>
      <c r="AB754" s="24">
        <f ca="1">SQRT(Inputs!$B$38)*F754+SQRT(1-Inputs!$B$38)*_xlfn.NORM.S.INV(RAND())</f>
        <v>0.75593408745255242</v>
      </c>
      <c r="AC754" s="24">
        <f ca="1">SQRT(Inputs!$B$38)*G754+SQRT(1-Inputs!$B$38)*_xlfn.NORM.S.INV(RAND())</f>
        <v>-1.1776781033411285</v>
      </c>
      <c r="AD754" s="24">
        <f ca="1">SQRT(Inputs!$B$38)*H754+SQRT(1-Inputs!$B$38)*_xlfn.NORM.S.INV(RAND())</f>
        <v>-0.16615585900645777</v>
      </c>
      <c r="AE754" s="24">
        <f ca="1">SQRT(Inputs!$B$38)*I754+SQRT(1-Inputs!$B$38)*_xlfn.NORM.S.INV(RAND())</f>
        <v>1.4165647822759595</v>
      </c>
      <c r="AF754" s="24">
        <f ca="1">SQRT(Inputs!$B$38)*J754+SQRT(1-Inputs!$B$38)*_xlfn.NORM.S.INV(RAND())</f>
        <v>3.3472051275156608E-2</v>
      </c>
      <c r="AG754" s="24">
        <f ca="1">SQRT(Inputs!$B$38)*K754+SQRT(1-Inputs!$B$38)*_xlfn.NORM.S.INV(RAND())</f>
        <v>1.4213254297702191</v>
      </c>
      <c r="AH754" s="24">
        <f ca="1">SQRT(Inputs!$B$38)*L754+SQRT(1-Inputs!$B$38)*_xlfn.NORM.S.INV(RAND())</f>
        <v>0.49688501067317131</v>
      </c>
      <c r="AI754" s="24">
        <f ca="1">SQRT(Inputs!$B$38)*M754+SQRT(1-Inputs!$B$38)*_xlfn.NORM.S.INV(RAND())</f>
        <v>0.30757921674770916</v>
      </c>
      <c r="AJ754" s="24">
        <f ca="1">SQRT(Inputs!$B$38)*C754+SQRT(1-Inputs!$B$38)*_xlfn.NORM.S.INV(RAND())</f>
        <v>0.20999003499344165</v>
      </c>
      <c r="AK754" s="24">
        <f ca="1">SQRT(Inputs!$B$38)*D754+SQRT(1-Inputs!$B$38)*_xlfn.NORM.S.INV(RAND())</f>
        <v>-1.2574066885057933</v>
      </c>
      <c r="AL754" s="24">
        <f ca="1">SQRT(Inputs!$B$38)*E754+SQRT(1-Inputs!$B$38)*_xlfn.NORM.S.INV(RAND())</f>
        <v>1.7444463013134275</v>
      </c>
      <c r="AM754" s="24">
        <f ca="1">SQRT(Inputs!$B$38)*F754+SQRT(1-Inputs!$B$38)*_xlfn.NORM.S.INV(RAND())</f>
        <v>0.96715119371789737</v>
      </c>
      <c r="AN754" s="24">
        <f ca="1">SQRT(Inputs!$B$38)*G754+SQRT(1-Inputs!$B$38)*_xlfn.NORM.S.INV(RAND())</f>
        <v>-0.14181453029195978</v>
      </c>
      <c r="AO754" s="24">
        <f ca="1">SQRT(Inputs!$B$38)*H754+SQRT(1-Inputs!$B$38)*_xlfn.NORM.S.INV(RAND())</f>
        <v>0.33665290312782037</v>
      </c>
      <c r="AP754" s="24">
        <f ca="1">SQRT(Inputs!$B$38)*I754+SQRT(1-Inputs!$B$38)*_xlfn.NORM.S.INV(RAND())</f>
        <v>0.5206709324819756</v>
      </c>
      <c r="AQ754" s="24">
        <f ca="1">SQRT(Inputs!$B$38)*J754+SQRT(1-Inputs!$B$38)*_xlfn.NORM.S.INV(RAND())</f>
        <v>1.9065433926844046</v>
      </c>
      <c r="AR754" s="24">
        <f ca="1">SQRT(Inputs!$B$38)*K754+SQRT(1-Inputs!$B$38)*_xlfn.NORM.S.INV(RAND())</f>
        <v>-1.3073383448522651</v>
      </c>
      <c r="AS754" s="24">
        <f ca="1">SQRT(Inputs!$B$38)*L754+SQRT(1-Inputs!$B$38)*_xlfn.NORM.S.INV(RAND())</f>
        <v>-1.3680417528652333</v>
      </c>
      <c r="AT754" s="24">
        <f ca="1">SQRT(Inputs!$B$38)*M754+SQRT(1-Inputs!$B$38)*_xlfn.NORM.S.INV(RAND())</f>
        <v>-7.3187062431431471E-2</v>
      </c>
      <c r="AU754" s="15">
        <f ca="1">Inputs!$B$6*EXP($B$8-0.5*C$5^2+C$5*N754)</f>
        <v>5152.2027085461341</v>
      </c>
      <c r="AV754" s="15">
        <f t="shared" ca="1" si="401"/>
        <v>5710.8122692039615</v>
      </c>
      <c r="AW754" s="15">
        <f t="shared" ca="1" si="402"/>
        <v>6713.6619303908874</v>
      </c>
      <c r="AX754" s="15">
        <f t="shared" ca="1" si="403"/>
        <v>8791.0367280399496</v>
      </c>
      <c r="AY754" s="15">
        <f t="shared" ca="1" si="404"/>
        <v>12123.676406569282</v>
      </c>
      <c r="AZ754" s="15">
        <f t="shared" ca="1" si="405"/>
        <v>16323.037964144161</v>
      </c>
      <c r="BA754" s="15">
        <f t="shared" ca="1" si="406"/>
        <v>27107.956185330826</v>
      </c>
      <c r="BB754" s="15">
        <f t="shared" ca="1" si="407"/>
        <v>29811.681336367335</v>
      </c>
      <c r="BC754" s="15">
        <f t="shared" ca="1" si="408"/>
        <v>40268.023471337467</v>
      </c>
      <c r="BD754" s="15">
        <f t="shared" ca="1" si="409"/>
        <v>46789.06038017464</v>
      </c>
      <c r="BE754" s="15">
        <f t="shared" ca="1" si="410"/>
        <v>67489.824986534572</v>
      </c>
      <c r="BF754" s="15">
        <f ca="1">Inputs!$B$13*EXP($B$9-0.5*C$6^2+C$6*Y754)</f>
        <v>12722.913015267555</v>
      </c>
      <c r="BG754" s="15">
        <f t="shared" ca="1" si="411"/>
        <v>12823.948111354463</v>
      </c>
      <c r="BH754" s="15">
        <f t="shared" ca="1" si="412"/>
        <v>20836.098553156728</v>
      </c>
      <c r="BI754" s="15">
        <f t="shared" ca="1" si="413"/>
        <v>28653.827731830919</v>
      </c>
      <c r="BJ754" s="15">
        <f t="shared" ca="1" si="414"/>
        <v>29643.228077442665</v>
      </c>
      <c r="BK754" s="15">
        <f t="shared" ca="1" si="415"/>
        <v>35567.69805834131</v>
      </c>
      <c r="BL754" s="15">
        <f t="shared" ca="1" si="416"/>
        <v>52494.504657296558</v>
      </c>
      <c r="BM754" s="15">
        <f t="shared" ca="1" si="417"/>
        <v>64795.947871963821</v>
      </c>
      <c r="BN754" s="15">
        <f t="shared" ca="1" si="418"/>
        <v>94488.78851455127</v>
      </c>
      <c r="BO754" s="15">
        <f t="shared" ca="1" si="419"/>
        <v>123171.29059194236</v>
      </c>
      <c r="BP754" s="15">
        <f t="shared" ca="1" si="420"/>
        <v>156976.83418877822</v>
      </c>
      <c r="BQ754" s="15">
        <f ca="1">Inputs!$B$20*EXP($B$10-0.5*C$7^2+C$7*AJ754)</f>
        <v>4621.1945709677511</v>
      </c>
      <c r="BR754" s="15">
        <f t="shared" ca="1" si="421"/>
        <v>4205.98085205794</v>
      </c>
      <c r="BS754" s="15">
        <f t="shared" ca="1" si="422"/>
        <v>9505.6358685304222</v>
      </c>
      <c r="BT754" s="15">
        <f t="shared" ca="1" si="423"/>
        <v>16891.334857782047</v>
      </c>
      <c r="BU754" s="15">
        <f t="shared" ca="1" si="424"/>
        <v>22619.701216652102</v>
      </c>
      <c r="BV754" s="15">
        <f t="shared" ca="1" si="425"/>
        <v>33950.344632025124</v>
      </c>
      <c r="BW754" s="15">
        <f t="shared" ca="1" si="426"/>
        <v>52895.113519286926</v>
      </c>
      <c r="BX754" s="15">
        <f t="shared" ca="1" si="427"/>
        <v>108422.83281482461</v>
      </c>
      <c r="BY754" s="15">
        <f t="shared" ca="1" si="428"/>
        <v>118299.55767167451</v>
      </c>
      <c r="BZ754" s="15">
        <f t="shared" ca="1" si="429"/>
        <v>129081.02436334848</v>
      </c>
      <c r="CA754" s="15">
        <f t="shared" ca="1" si="430"/>
        <v>178976.79656781102</v>
      </c>
      <c r="CB754" s="15">
        <f ca="1">(AU754*DCF!C$10-DCF!C$5*MAX(AU754*DCF!C$10,0)-MAX(AU754-Inputs!$B$6,0)/Inputs!$B$10)*DCF!C$6</f>
        <v>1041.7198314855359</v>
      </c>
      <c r="CC754" s="15">
        <f ca="1">(AV754*DCF!D$10-DCF!D$5*MAX(AV754*DCF!D$10,0)-MAX(AV754-AU754,0)/Inputs!$B$10)*DCF!D$6</f>
        <v>1255.7694796196906</v>
      </c>
      <c r="CD754" s="15">
        <f ca="1">(AW754*DCF!E$10-DCF!E$5*MAX(AW754*DCF!E$10,0)-MAX(AW754-AV754,0)/Inputs!$B$10)*DCF!E$6</f>
        <v>1324.1943938381021</v>
      </c>
      <c r="CE754" s="15">
        <f ca="1">(AX754*DCF!F$10-DCF!F$5*MAX(AX754*DCF!F$10,0)-MAX(AX754-AW754,0)/Inputs!$B$10)*DCF!F$6</f>
        <v>1486.8191163742042</v>
      </c>
      <c r="CF754" s="15">
        <f ca="1">(AY754*DCF!G$10-DCF!G$5*MAX(AY754*DCF!G$10,0)-MAX(AY754-AX754,0)/Inputs!$B$10)*DCF!G$6</f>
        <v>1857.3695110408923</v>
      </c>
      <c r="CG754" s="15">
        <f ca="1">(AZ754*DCF!H$10-DCF!H$5*MAX(AZ754*DCF!H$10,0)-MAX(AZ754-AY754,0)/Inputs!$B$10)*DCF!H$6</f>
        <v>2423.4576009010848</v>
      </c>
      <c r="CH754" s="15">
        <f ca="1">(BA754*DCF!I$10-DCF!I$5*MAX(BA754*DCF!I$10,0)-MAX(BA754-AZ754,0)/Inputs!$B$10)*DCF!I$6</f>
        <v>3182.5302361574695</v>
      </c>
      <c r="CI754" s="15">
        <f ca="1">(BB754*DCF!J$10-DCF!J$5*MAX(BB754*DCF!J$10,0)-MAX(BB754-BA754,0)/Inputs!$B$10)*DCF!J$6</f>
        <v>4706.0486972655162</v>
      </c>
      <c r="CJ754" s="15">
        <f ca="1">(BC754*DCF!K$10-DCF!K$5*MAX(BC754*DCF!K$10,0)-MAX(BC754-BB754,0)/Inputs!$B$10)*DCF!K$6</f>
        <v>5018.776346584581</v>
      </c>
      <c r="CK754" s="15">
        <f ca="1">(BD754*DCF!L$10-DCF!L$5*MAX(BD754*DCF!L$10,0)-MAX(BD754-BC754,0)/Inputs!$B$10)*DCF!L$6</f>
        <v>6213.4043874696345</v>
      </c>
      <c r="CL754" s="15">
        <f ca="1">(BE754*DCF!M$10-DCF!M$5*MAX(BE754*DCF!M$10,0)-MAX(BE754-BD754,0)/Inputs!$B$10)*DCF!M$6</f>
        <v>7050.7597041603058</v>
      </c>
      <c r="CM754" s="15">
        <f ca="1">(BF754*DCF!C$28-DCF!C$5*MAX(BF754*DCF!C$28,0)-MAX(BF754-Inputs!$B$13,0)/Inputs!$B$17)*DCF!C$6</f>
        <v>3574.4246679783705</v>
      </c>
      <c r="CN754" s="15">
        <f ca="1">(BG754*DCF!D$28-DCF!D$5*MAX(BG754*DCF!D$28,0)-MAX(BG754-BF754,0)/Inputs!$B$17)*DCF!D$6</f>
        <v>3755.3930694849946</v>
      </c>
      <c r="CO754" s="15">
        <f ca="1">(BH754*DCF!E$28-DCF!E$5*MAX(BH754*DCF!E$28,0)-MAX(BH754-BG754,0)/Inputs!$B$17)*DCF!E$6</f>
        <v>4322.0695604916573</v>
      </c>
      <c r="CP754" s="15">
        <f ca="1">(BI754*DCF!F$28-DCF!F$5*MAX(BI754*DCF!F$28,0)-MAX(BI754-BH754,0)/Inputs!$B$17)*DCF!F$6</f>
        <v>6355.4182970428465</v>
      </c>
      <c r="CQ754" s="15">
        <f ca="1">(BJ754*DCF!G$28-DCF!G$5*MAX(BJ754*DCF!G$28,0)-MAX(BJ754-BI754,0)/Inputs!$B$17)*DCF!G$6</f>
        <v>7524.7530631659274</v>
      </c>
      <c r="CR754" s="15">
        <f ca="1">(BK754*DCF!H$28-DCF!H$5*MAX(BK754*DCF!H$28,0)-MAX(BK754-BJ754,0)/Inputs!$B$17)*DCF!H$6</f>
        <v>7875.7877652054804</v>
      </c>
      <c r="CS754" s="15">
        <f ca="1">(BL754*DCF!I$28-DCF!I$5*MAX(BL754*DCF!I$28,0)-MAX(BL754-BK754,0)/Inputs!$B$17)*DCF!I$6</f>
        <v>9914.7265251992794</v>
      </c>
      <c r="CT754" s="15">
        <f ca="1">(BM754*DCF!J$28-DCF!J$5*MAX(BM754*DCF!J$28,0)-MAX(BM754-BL754,0)/Inputs!$B$17)*DCF!J$6</f>
        <v>12823.804621467074</v>
      </c>
      <c r="CU754" s="15">
        <f ca="1">(BN754*DCF!K$28-DCF!K$5*MAX(BN754*DCF!K$28,0)-MAX(BN754-BM754,0)/Inputs!$B$17)*DCF!K$6</f>
        <v>16317.470368836834</v>
      </c>
      <c r="CV754" s="15">
        <f ca="1">(BO754*DCF!L$28-DCF!L$5*MAX(BO754*DCF!L$28,0)-MAX(BO754-BN754,0)/Inputs!$B$17)*DCF!L$6</f>
        <v>21329.784885193887</v>
      </c>
      <c r="CW754" s="15">
        <f ca="1">(BP754*DCF!M$28-DCF!M$5*MAX(BP754*DCF!M$28,0)-MAX(BP754-BO754,0)/Inputs!$B$17)*DCF!M$6</f>
        <v>26001.652981851621</v>
      </c>
      <c r="CX754" s="15">
        <f ca="1">(BQ754*DCF!C$46-DCF!C$5*MAX(BQ754*DCF!C$46,0)-MAX(BQ754-Inputs!$B$20,0)/Inputs!$B$24)*DCF!C$6</f>
        <v>-1723.2294948968251</v>
      </c>
      <c r="CY754" s="15">
        <f ca="1">(BR754*DCF!D$46-DCF!D$5*MAX(BR754*DCF!D$46,0)-MAX(BR754-BQ754,0)/Inputs!$B$24)*DCF!D$6</f>
        <v>-717.86284670489511</v>
      </c>
      <c r="CZ754" s="15">
        <f ca="1">(BS754*DCF!E$46-DCF!E$5*MAX(BS754*DCF!E$46,0)-MAX(BS754-BR754,0)/Inputs!$B$24)*DCF!E$6</f>
        <v>-3213.0361023059795</v>
      </c>
      <c r="DA754" s="15">
        <f ca="1">(BT754*DCF!F$46-DCF!F$5*MAX(BT754*DCF!F$46,0)-MAX(BT754-BS754,0)/Inputs!$B$24)*DCF!F$6</f>
        <v>-3919.5002812513694</v>
      </c>
      <c r="DB754" s="15">
        <f ca="1">(BU754*DCF!G$46-DCF!G$5*MAX(BU754*DCF!G$46,0)-MAX(BU754-BT754,0)/Inputs!$B$24)*DCF!G$6</f>
        <v>-2687.7913222795542</v>
      </c>
      <c r="DC754" s="15">
        <f ca="1">(BV754*DCF!H$46-DCF!H$5*MAX(BV754*DCF!H$46,0)-MAX(BV754-BU754,0)/Inputs!$B$24)*DCF!H$6</f>
        <v>-3520.9280173231332</v>
      </c>
      <c r="DD754" s="15">
        <f ca="1">(BW754*DCF!I$46-DCF!I$5*MAX(BW754*DCF!I$46,0)-MAX(BW754-BV754,0)/Inputs!$B$24)*DCF!I$6</f>
        <v>-4216.6771114383901</v>
      </c>
      <c r="DE754" s="15">
        <f ca="1">(BX754*DCF!J$46-DCF!J$5*MAX(BX754*DCF!J$46,0)-MAX(BX754-BW754,0)/Inputs!$B$24)*DCF!J$6</f>
        <v>-10177.006039248674</v>
      </c>
      <c r="DF754" s="15">
        <f ca="1">(BY754*DCF!K$46-DCF!K$5*MAX(BY754*DCF!K$46,0)-MAX(BY754-BX754,0)/Inputs!$B$24)*DCF!K$6</f>
        <v>4338.1306126056743</v>
      </c>
      <c r="DG754" s="15">
        <f ca="1">(BZ754*DCF!L$46-DCF!L$5*MAX(BZ754*DCF!L$46,0)-MAX(BZ754-BY754,0)/Inputs!$B$24)*DCF!L$6</f>
        <v>6482.8932909623873</v>
      </c>
      <c r="DH754" s="15">
        <f ca="1">(CA754*DCF!M$46-DCF!M$5*MAX(CA754*DCF!M$46,0)-MAX(CA754-BZ754,0)/Inputs!$B$24)*DCF!M$6</f>
        <v>3600.0578095346414</v>
      </c>
      <c r="DI754" s="15">
        <f ca="1">SUM(CB754:CL754)+BE754*DCF!M$10*(1+Inputs!$B$30)*(1-Inputs!$B$33)*(1-Inputs!$B$30/Inputs!$B$31)/(Inputs!$B$29-Inputs!$B$30)*DCF!M$6</f>
        <v>223385.92470296632</v>
      </c>
      <c r="DJ754" s="15">
        <f ca="1">SUM(CM754:CW754)+BP754*DCF!M$28*(1+Inputs!$B$30)*(1-Inputs!$B$33)*(1-Inputs!$B$30/Inputs!$B$31)/(Inputs!$B$29-Inputs!$B$30)*DCF!M$6</f>
        <v>702286.75960739073</v>
      </c>
      <c r="DK754" s="15">
        <f ca="1">SUM(CX754:DH754)+CA754*DCF!M$46*(1+Inputs!$B$30)*(1-Inputs!$B$33)*(1-Inputs!$B$30/Inputs!$B$31)/(Inputs!$B$29-Inputs!$B$30)*DCF!M$6</f>
        <v>260964.37914839725</v>
      </c>
      <c r="DM754" s="15">
        <f ca="1">DI754+DJ754+DK754+Inputs!$B$34+Inputs!$B$36-Inputs!$B$35</f>
        <v>1263488.0634587542</v>
      </c>
    </row>
    <row r="755" spans="1:117" x14ac:dyDescent="0.75">
      <c r="A755" s="11">
        <v>742</v>
      </c>
      <c r="C755" s="24">
        <f t="shared" ca="1" si="434"/>
        <v>-0.38628092205171038</v>
      </c>
      <c r="D755" s="24">
        <f t="shared" ca="1" si="434"/>
        <v>-0.26277706365791581</v>
      </c>
      <c r="E755" s="24">
        <f t="shared" ca="1" si="434"/>
        <v>-1.0291593414626969</v>
      </c>
      <c r="F755" s="24">
        <f t="shared" ca="1" si="434"/>
        <v>-1.2231913483784767</v>
      </c>
      <c r="G755" s="24">
        <f t="shared" ca="1" si="434"/>
        <v>-1.4796972687453984</v>
      </c>
      <c r="H755" s="24">
        <f t="shared" ca="1" si="434"/>
        <v>-1.4855169292184633</v>
      </c>
      <c r="I755" s="24">
        <f t="shared" ca="1" si="434"/>
        <v>0.90231092138460167</v>
      </c>
      <c r="J755" s="24">
        <f t="shared" ca="1" si="434"/>
        <v>-0.25981354041491278</v>
      </c>
      <c r="K755" s="24">
        <f t="shared" ca="1" si="434"/>
        <v>0.81525477852715111</v>
      </c>
      <c r="L755" s="24">
        <f t="shared" ca="1" si="434"/>
        <v>-0.65926416811336253</v>
      </c>
      <c r="M755" s="24">
        <f t="shared" ca="1" si="434"/>
        <v>-1.5052276436249876</v>
      </c>
      <c r="N755" s="24">
        <f ca="1">SQRT(Inputs!$B$38)*C755+SQRT(1-Inputs!$B$38)*_xlfn.NORM.S.INV(RAND())</f>
        <v>-0.49663384562818613</v>
      </c>
      <c r="O755" s="24">
        <f ca="1">SQRT(Inputs!$B$38)*D755+SQRT(1-Inputs!$B$38)*_xlfn.NORM.S.INV(RAND())</f>
        <v>0.3675313178436308</v>
      </c>
      <c r="P755" s="24">
        <f ca="1">SQRT(Inputs!$B$38)*E755+SQRT(1-Inputs!$B$38)*_xlfn.NORM.S.INV(RAND())</f>
        <v>-1.0040553146967937</v>
      </c>
      <c r="Q755" s="24">
        <f ca="1">SQRT(Inputs!$B$38)*F755+SQRT(1-Inputs!$B$38)*_xlfn.NORM.S.INV(RAND())</f>
        <v>1.7352334778080514E-2</v>
      </c>
      <c r="R755" s="24">
        <f ca="1">SQRT(Inputs!$B$38)*G755+SQRT(1-Inputs!$B$38)*_xlfn.NORM.S.INV(RAND())</f>
        <v>-0.23609187066969195</v>
      </c>
      <c r="S755" s="24">
        <f ca="1">SQRT(Inputs!$B$38)*H755+SQRT(1-Inputs!$B$38)*_xlfn.NORM.S.INV(RAND())</f>
        <v>-1.4733303727136269</v>
      </c>
      <c r="T755" s="24">
        <f ca="1">SQRT(Inputs!$B$38)*I755+SQRT(1-Inputs!$B$38)*_xlfn.NORM.S.INV(RAND())</f>
        <v>0.75999067155424171</v>
      </c>
      <c r="U755" s="24">
        <f ca="1">SQRT(Inputs!$B$38)*J755+SQRT(1-Inputs!$B$38)*_xlfn.NORM.S.INV(RAND())</f>
        <v>1.2926603015424021</v>
      </c>
      <c r="V755" s="24">
        <f ca="1">SQRT(Inputs!$B$38)*K755+SQRT(1-Inputs!$B$38)*_xlfn.NORM.S.INV(RAND())</f>
        <v>5.7409145498144187E-2</v>
      </c>
      <c r="W755" s="24">
        <f ca="1">SQRT(Inputs!$B$38)*L755+SQRT(1-Inputs!$B$38)*_xlfn.NORM.S.INV(RAND())</f>
        <v>-0.41867252977728858</v>
      </c>
      <c r="X755" s="24">
        <f ca="1">SQRT(Inputs!$B$38)*M755+SQRT(1-Inputs!$B$38)*_xlfn.NORM.S.INV(RAND())</f>
        <v>-0.99067877668542614</v>
      </c>
      <c r="Y755" s="24">
        <f ca="1">SQRT(Inputs!$B$38)*C755+SQRT(1-Inputs!$B$38)*_xlfn.NORM.S.INV(RAND())</f>
        <v>1.1420017937911049</v>
      </c>
      <c r="Z755" s="24">
        <f ca="1">SQRT(Inputs!$B$38)*D755+SQRT(1-Inputs!$B$38)*_xlfn.NORM.S.INV(RAND())</f>
        <v>-0.86002089706325013</v>
      </c>
      <c r="AA755" s="24">
        <f ca="1">SQRT(Inputs!$B$38)*E755+SQRT(1-Inputs!$B$38)*_xlfn.NORM.S.INV(RAND())</f>
        <v>0.31137929153610033</v>
      </c>
      <c r="AB755" s="24">
        <f ca="1">SQRT(Inputs!$B$38)*F755+SQRT(1-Inputs!$B$38)*_xlfn.NORM.S.INV(RAND())</f>
        <v>-1.4634236721328269</v>
      </c>
      <c r="AC755" s="24">
        <f ca="1">SQRT(Inputs!$B$38)*G755+SQRT(1-Inputs!$B$38)*_xlfn.NORM.S.INV(RAND())</f>
        <v>-2.2159267370382731</v>
      </c>
      <c r="AD755" s="24">
        <f ca="1">SQRT(Inputs!$B$38)*H755+SQRT(1-Inputs!$B$38)*_xlfn.NORM.S.INV(RAND())</f>
        <v>0.26907455750848552</v>
      </c>
      <c r="AE755" s="24">
        <f ca="1">SQRT(Inputs!$B$38)*I755+SQRT(1-Inputs!$B$38)*_xlfn.NORM.S.INV(RAND())</f>
        <v>1.8231111942593672</v>
      </c>
      <c r="AF755" s="24">
        <f ca="1">SQRT(Inputs!$B$38)*J755+SQRT(1-Inputs!$B$38)*_xlfn.NORM.S.INV(RAND())</f>
        <v>0.17038347756313379</v>
      </c>
      <c r="AG755" s="24">
        <f ca="1">SQRT(Inputs!$B$38)*K755+SQRT(1-Inputs!$B$38)*_xlfn.NORM.S.INV(RAND())</f>
        <v>1.1757102786065869</v>
      </c>
      <c r="AH755" s="24">
        <f ca="1">SQRT(Inputs!$B$38)*L755+SQRT(1-Inputs!$B$38)*_xlfn.NORM.S.INV(RAND())</f>
        <v>-1.0856903362963179</v>
      </c>
      <c r="AI755" s="24">
        <f ca="1">SQRT(Inputs!$B$38)*M755+SQRT(1-Inputs!$B$38)*_xlfn.NORM.S.INV(RAND())</f>
        <v>-0.90405201696344417</v>
      </c>
      <c r="AJ755" s="24">
        <f ca="1">SQRT(Inputs!$B$38)*C755+SQRT(1-Inputs!$B$38)*_xlfn.NORM.S.INV(RAND())</f>
        <v>2.1167398101076813</v>
      </c>
      <c r="AK755" s="24">
        <f ca="1">SQRT(Inputs!$B$38)*D755+SQRT(1-Inputs!$B$38)*_xlfn.NORM.S.INV(RAND())</f>
        <v>0.18954311165446983</v>
      </c>
      <c r="AL755" s="24">
        <f ca="1">SQRT(Inputs!$B$38)*E755+SQRT(1-Inputs!$B$38)*_xlfn.NORM.S.INV(RAND())</f>
        <v>-0.77744872084847516</v>
      </c>
      <c r="AM755" s="24">
        <f ca="1">SQRT(Inputs!$B$38)*F755+SQRT(1-Inputs!$B$38)*_xlfn.NORM.S.INV(RAND())</f>
        <v>-0.44629362258904159</v>
      </c>
      <c r="AN755" s="24">
        <f ca="1">SQRT(Inputs!$B$38)*G755+SQRT(1-Inputs!$B$38)*_xlfn.NORM.S.INV(RAND())</f>
        <v>-1.4362706718402798</v>
      </c>
      <c r="AO755" s="24">
        <f ca="1">SQRT(Inputs!$B$38)*H755+SQRT(1-Inputs!$B$38)*_xlfn.NORM.S.INV(RAND())</f>
        <v>0.27742109880569676</v>
      </c>
      <c r="AP755" s="24">
        <f ca="1">SQRT(Inputs!$B$38)*I755+SQRT(1-Inputs!$B$38)*_xlfn.NORM.S.INV(RAND())</f>
        <v>0.74491207343745058</v>
      </c>
      <c r="AQ755" s="24">
        <f ca="1">SQRT(Inputs!$B$38)*J755+SQRT(1-Inputs!$B$38)*_xlfn.NORM.S.INV(RAND())</f>
        <v>-1.6578228987391326</v>
      </c>
      <c r="AR755" s="24">
        <f ca="1">SQRT(Inputs!$B$38)*K755+SQRT(1-Inputs!$B$38)*_xlfn.NORM.S.INV(RAND())</f>
        <v>-0.5481345457071779</v>
      </c>
      <c r="AS755" s="24">
        <f ca="1">SQRT(Inputs!$B$38)*L755+SQRT(1-Inputs!$B$38)*_xlfn.NORM.S.INV(RAND())</f>
        <v>0.2042889480672877</v>
      </c>
      <c r="AT755" s="24">
        <f ca="1">SQRT(Inputs!$B$38)*M755+SQRT(1-Inputs!$B$38)*_xlfn.NORM.S.INV(RAND())</f>
        <v>-2.1070031420660782</v>
      </c>
      <c r="AU755" s="15">
        <f ca="1">Inputs!$B$6*EXP($B$8-0.5*C$5^2+C$5*N755)</f>
        <v>4578.9306544879091</v>
      </c>
      <c r="AV755" s="15">
        <f t="shared" ca="1" si="401"/>
        <v>5883.1200245633554</v>
      </c>
      <c r="AW755" s="15">
        <f t="shared" ca="1" si="402"/>
        <v>6264.8504123822722</v>
      </c>
      <c r="AX755" s="15">
        <f t="shared" ca="1" si="403"/>
        <v>7665.3529754766887</v>
      </c>
      <c r="AY755" s="15">
        <f t="shared" ca="1" si="404"/>
        <v>9113.0755193929381</v>
      </c>
      <c r="AZ755" s="15">
        <f t="shared" ca="1" si="405"/>
        <v>9476.3280829539144</v>
      </c>
      <c r="BA755" s="15">
        <f t="shared" ca="1" si="406"/>
        <v>12556.677078212742</v>
      </c>
      <c r="BB755" s="15">
        <f t="shared" ca="1" si="407"/>
        <v>17498.87952275158</v>
      </c>
      <c r="BC755" s="15">
        <f t="shared" ca="1" si="408"/>
        <v>21550.771737380561</v>
      </c>
      <c r="BD755" s="15">
        <f t="shared" ca="1" si="409"/>
        <v>25387.820091784819</v>
      </c>
      <c r="BE755" s="15">
        <f t="shared" ca="1" si="410"/>
        <v>28425.381882780828</v>
      </c>
      <c r="BF755" s="15">
        <f ca="1">Inputs!$B$13*EXP($B$9-0.5*C$6^2+C$6*Y755)</f>
        <v>17345.154193887651</v>
      </c>
      <c r="BG755" s="15">
        <f t="shared" ca="1" si="411"/>
        <v>18100.61713315962</v>
      </c>
      <c r="BH755" s="15">
        <f t="shared" ca="1" si="412"/>
        <v>23287.783872799526</v>
      </c>
      <c r="BI755" s="15">
        <f t="shared" ca="1" si="413"/>
        <v>22758.224366113336</v>
      </c>
      <c r="BJ755" s="15">
        <f t="shared" ca="1" si="414"/>
        <v>20271.467482016884</v>
      </c>
      <c r="BK755" s="15">
        <f t="shared" ca="1" si="415"/>
        <v>25807.682687117496</v>
      </c>
      <c r="BL755" s="15">
        <f t="shared" ca="1" si="416"/>
        <v>40150.217740491484</v>
      </c>
      <c r="BM755" s="15">
        <f t="shared" ca="1" si="417"/>
        <v>50409.044666707487</v>
      </c>
      <c r="BN755" s="15">
        <f t="shared" ca="1" si="418"/>
        <v>71376.967338212678</v>
      </c>
      <c r="BO755" s="15">
        <f t="shared" ca="1" si="419"/>
        <v>77409.623539164677</v>
      </c>
      <c r="BP755" s="15">
        <f t="shared" ca="1" si="420"/>
        <v>86001.08608083539</v>
      </c>
      <c r="BQ755" s="15">
        <f ca="1">Inputs!$B$20*EXP($B$10-0.5*C$7^2+C$7*AJ755)</f>
        <v>9087.9046758495424</v>
      </c>
      <c r="BR755" s="15">
        <f t="shared" ca="1" si="421"/>
        <v>13096.185374584167</v>
      </c>
      <c r="BS755" s="15">
        <f t="shared" ca="1" si="422"/>
        <v>14345.018738240704</v>
      </c>
      <c r="BT755" s="15">
        <f t="shared" ca="1" si="423"/>
        <v>17593.44690138831</v>
      </c>
      <c r="BU755" s="15">
        <f t="shared" ca="1" si="424"/>
        <v>17224.411097567088</v>
      </c>
      <c r="BV755" s="15">
        <f t="shared" ca="1" si="425"/>
        <v>25509.744872362102</v>
      </c>
      <c r="BW755" s="15">
        <f t="shared" ca="1" si="426"/>
        <v>41676.313912958394</v>
      </c>
      <c r="BX755" s="15">
        <f t="shared" ca="1" si="427"/>
        <v>41808.407904513886</v>
      </c>
      <c r="BY755" s="15">
        <f t="shared" ca="1" si="428"/>
        <v>52748.390048845984</v>
      </c>
      <c r="BZ755" s="15">
        <f t="shared" ca="1" si="429"/>
        <v>76845.820467054655</v>
      </c>
      <c r="CA755" s="15">
        <f t="shared" ca="1" si="430"/>
        <v>74232.809275784311</v>
      </c>
      <c r="CB755" s="15">
        <f ca="1">(AU755*DCF!C$10-DCF!C$5*MAX(AU755*DCF!C$10,0)-MAX(AU755-Inputs!$B$6,0)/Inputs!$B$10)*DCF!C$6</f>
        <v>1045.8073634114537</v>
      </c>
      <c r="CC755" s="15">
        <f ca="1">(AV755*DCF!D$10-DCF!D$5*MAX(AV755*DCF!D$10,0)-MAX(AV755-AU755,0)/Inputs!$B$10)*DCF!D$6</f>
        <v>1115.9782043251455</v>
      </c>
      <c r="CD755" s="15">
        <f ca="1">(AW755*DCF!E$10-DCF!E$5*MAX(AW755*DCF!E$10,0)-MAX(AW755-AV755,0)/Inputs!$B$10)*DCF!E$6</f>
        <v>1360.4727407614239</v>
      </c>
      <c r="CE755" s="15">
        <f ca="1">(AX755*DCF!F$10-DCF!F$5*MAX(AX755*DCF!F$10,0)-MAX(AX755-AW755,0)/Inputs!$B$10)*DCF!F$6</f>
        <v>1381.9244775529341</v>
      </c>
      <c r="CF755" s="15">
        <f ca="1">(AY755*DCF!G$10-DCF!G$5*MAX(AY755*DCF!G$10,0)-MAX(AY755-AX755,0)/Inputs!$B$10)*DCF!G$6</f>
        <v>1599.379407644549</v>
      </c>
      <c r="CG755" s="15">
        <f ca="1">(AZ755*DCF!H$10-DCF!H$5*MAX(AZ755*DCF!H$10,0)-MAX(AZ755-AY755,0)/Inputs!$B$10)*DCF!H$6</f>
        <v>1775.3338896809623</v>
      </c>
      <c r="CH755" s="15">
        <f ca="1">(BA755*DCF!I$10-DCF!I$5*MAX(BA755*DCF!I$10,0)-MAX(BA755-AZ755,0)/Inputs!$B$10)*DCF!I$6</f>
        <v>1788.3616723185407</v>
      </c>
      <c r="CI755" s="15">
        <f ca="1">(BB755*DCF!J$10-DCF!J$5*MAX(BB755*DCF!J$10,0)-MAX(BB755-BA755,0)/Inputs!$B$10)*DCF!J$6</f>
        <v>2253.9389896697444</v>
      </c>
      <c r="CJ755" s="15">
        <f ca="1">(BC755*DCF!K$10-DCF!K$5*MAX(BC755*DCF!K$10,0)-MAX(BC755-BB755,0)/Inputs!$B$10)*DCF!K$6</f>
        <v>2902.1249134176733</v>
      </c>
      <c r="CK755" s="15">
        <f ca="1">(BD755*DCF!L$10-DCF!L$5*MAX(BD755*DCF!L$10,0)-MAX(BD755-BC755,0)/Inputs!$B$10)*DCF!L$6</f>
        <v>3332.7735643453275</v>
      </c>
      <c r="CL755" s="15">
        <f ca="1">(BE755*DCF!M$10-DCF!M$5*MAX(BE755*DCF!M$10,0)-MAX(BE755-BD755,0)/Inputs!$B$10)*DCF!M$6</f>
        <v>3648.3198268723827</v>
      </c>
      <c r="CM755" s="15">
        <f ca="1">(BF755*DCF!C$28-DCF!C$5*MAX(BF755*DCF!C$28,0)-MAX(BF755-Inputs!$B$13,0)/Inputs!$B$17)*DCF!C$6</f>
        <v>3917.6101733861956</v>
      </c>
      <c r="CN755" s="15">
        <f ca="1">(BG755*DCF!D$28-DCF!D$5*MAX(BG755*DCF!D$28,0)-MAX(BG755-BF755,0)/Inputs!$B$17)*DCF!D$6</f>
        <v>5169.8743322789751</v>
      </c>
      <c r="CO755" s="15">
        <f ca="1">(BH755*DCF!E$28-DCF!E$5*MAX(BH755*DCF!E$28,0)-MAX(BH755-BG755,0)/Inputs!$B$17)*DCF!E$6</f>
        <v>5573.1959012210655</v>
      </c>
      <c r="CP755" s="15">
        <f ca="1">(BI755*DCF!F$28-DCF!F$5*MAX(BI755*DCF!F$28,0)-MAX(BI755-BH755,0)/Inputs!$B$17)*DCF!F$6</f>
        <v>6178.2584441414829</v>
      </c>
      <c r="CQ755" s="15">
        <f ca="1">(BJ755*DCF!G$28-DCF!G$5*MAX(BJ755*DCF!G$28,0)-MAX(BJ755-BI755,0)/Inputs!$B$17)*DCF!G$6</f>
        <v>5259.5860373898831</v>
      </c>
      <c r="CR755" s="15">
        <f ca="1">(BK755*DCF!H$28-DCF!H$5*MAX(BK755*DCF!H$28,0)-MAX(BK755-BJ755,0)/Inputs!$B$17)*DCF!H$6</f>
        <v>5522.3521806565277</v>
      </c>
      <c r="CS755" s="15">
        <f ca="1">(BL755*DCF!I$28-DCF!I$5*MAX(BL755*DCF!I$28,0)-MAX(BL755-BK755,0)/Inputs!$B$17)*DCF!I$6</f>
        <v>7382.8521592964935</v>
      </c>
      <c r="CT755" s="15">
        <f ca="1">(BM755*DCF!J$28-DCF!J$5*MAX(BM755*DCF!J$28,0)-MAX(BM755-BL755,0)/Inputs!$B$17)*DCF!J$6</f>
        <v>9885.1650915096816</v>
      </c>
      <c r="CU755" s="15">
        <f ca="1">(BN755*DCF!K$28-DCF!K$5*MAX(BN755*DCF!K$28,0)-MAX(BN755-BM755,0)/Inputs!$B$17)*DCF!K$6</f>
        <v>12505.327488377507</v>
      </c>
      <c r="CV755" s="15">
        <f ca="1">(BO755*DCF!L$28-DCF!L$5*MAX(BO755*DCF!L$28,0)-MAX(BO755-BN755,0)/Inputs!$B$17)*DCF!L$6</f>
        <v>14762.239605768091</v>
      </c>
      <c r="CW755" s="15">
        <f ca="1">(BP755*DCF!M$28-DCF!M$5*MAX(BP755*DCF!M$28,0)-MAX(BP755-BO755,0)/Inputs!$B$17)*DCF!M$6</f>
        <v>15283.104867773131</v>
      </c>
      <c r="CX755" s="15">
        <f ca="1">(BQ755*DCF!C$46-DCF!C$5*MAX(BQ755*DCF!C$46,0)-MAX(BQ755-Inputs!$B$20,0)/Inputs!$B$24)*DCF!C$6</f>
        <v>-4817.9478123668887</v>
      </c>
      <c r="CY755" s="15">
        <f ca="1">(BR755*DCF!D$46-DCF!D$5*MAX(BR755*DCF!D$46,0)-MAX(BR755-BQ755,0)/Inputs!$B$24)*DCF!D$6</f>
        <v>-3945.5135388500835</v>
      </c>
      <c r="CZ755" s="15">
        <f ca="1">(BS755*DCF!E$46-DCF!E$5*MAX(BS755*DCF!E$46,0)-MAX(BS755-BR755,0)/Inputs!$B$24)*DCF!E$6</f>
        <v>-2188.5791744631606</v>
      </c>
      <c r="DA755" s="15">
        <f ca="1">(BT755*DCF!F$46-DCF!F$5*MAX(BT755*DCF!F$46,0)-MAX(BT755-BS755,0)/Inputs!$B$24)*DCF!F$6</f>
        <v>-2464.1214224654909</v>
      </c>
      <c r="DB755" s="15">
        <f ca="1">(BU755*DCF!G$46-DCF!G$5*MAX(BU755*DCF!G$46,0)-MAX(BU755-BT755,0)/Inputs!$B$24)*DCF!G$6</f>
        <v>-579.39515804114376</v>
      </c>
      <c r="DC755" s="15">
        <f ca="1">(BV755*DCF!H$46-DCF!H$5*MAX(BV755*DCF!H$46,0)-MAX(BV755-BU755,0)/Inputs!$B$24)*DCF!H$6</f>
        <v>-2574.6167054352586</v>
      </c>
      <c r="DD755" s="15">
        <f ca="1">(BW755*DCF!I$46-DCF!I$5*MAX(BW755*DCF!I$46,0)-MAX(BW755-BV755,0)/Inputs!$B$24)*DCF!I$6</f>
        <v>-3678.2659366359585</v>
      </c>
      <c r="DE755" s="15">
        <f ca="1">(BX755*DCF!J$46-DCF!J$5*MAX(BX755*DCF!J$46,0)-MAX(BX755-BW755,0)/Inputs!$B$24)*DCF!J$6</f>
        <v>1718.7178951117291</v>
      </c>
      <c r="DF755" s="15">
        <f ca="1">(BY755*DCF!K$46-DCF!K$5*MAX(BY755*DCF!K$46,0)-MAX(BY755-BX755,0)/Inputs!$B$24)*DCF!K$6</f>
        <v>333.15969177593837</v>
      </c>
      <c r="DG755" s="15">
        <f ca="1">(BZ755*DCF!L$46-DCF!L$5*MAX(BZ755*DCF!L$46,0)-MAX(BZ755-BY755,0)/Inputs!$B$24)*DCF!L$6</f>
        <v>-141.33214851479769</v>
      </c>
      <c r="DH755" s="15">
        <f ca="1">(CA755*DCF!M$46-DCF!M$5*MAX(CA755*DCF!M$46,0)-MAX(CA755-BZ755,0)/Inputs!$B$24)*DCF!M$6</f>
        <v>5819.5608441238246</v>
      </c>
      <c r="DI755" s="15">
        <f ca="1">SUM(CB755:CL755)+BE755*DCF!M$10*(1+Inputs!$B$30)*(1-Inputs!$B$33)*(1-Inputs!$B$30/Inputs!$B$31)/(Inputs!$B$29-Inputs!$B$30)*DCF!M$6</f>
        <v>101312.62871654096</v>
      </c>
      <c r="DJ755" s="15">
        <f ca="1">SUM(CM755:CW755)+BP755*DCF!M$28*(1+Inputs!$B$30)*(1-Inputs!$B$33)*(1-Inputs!$B$30/Inputs!$B$31)/(Inputs!$B$29-Inputs!$B$30)*DCF!M$6</f>
        <v>410562.4460279257</v>
      </c>
      <c r="DK755" s="15">
        <f ca="1">SUM(CX755:DH755)+CA755*DCF!M$46*(1+Inputs!$B$30)*(1-Inputs!$B$33)*(1-Inputs!$B$30/Inputs!$B$31)/(Inputs!$B$29-Inputs!$B$30)*DCF!M$6</f>
        <v>102254.38311300959</v>
      </c>
      <c r="DM755" s="15">
        <f ca="1">DI755+DJ755+DK755+Inputs!$B$34+Inputs!$B$36-Inputs!$B$35</f>
        <v>690980.45785747631</v>
      </c>
    </row>
    <row r="756" spans="1:117" x14ac:dyDescent="0.75">
      <c r="A756" s="11">
        <v>743</v>
      </c>
      <c r="C756" s="24">
        <f t="shared" ca="1" si="434"/>
        <v>0.66514161368576907</v>
      </c>
      <c r="D756" s="24">
        <f t="shared" ca="1" si="434"/>
        <v>-8.2218670956358653E-2</v>
      </c>
      <c r="E756" s="24">
        <f t="shared" ca="1" si="434"/>
        <v>-0.40792203552049139</v>
      </c>
      <c r="F756" s="24">
        <f t="shared" ca="1" si="434"/>
        <v>0.12865411408218302</v>
      </c>
      <c r="G756" s="24">
        <f t="shared" ca="1" si="434"/>
        <v>0.81566668384200214</v>
      </c>
      <c r="H756" s="24">
        <f t="shared" ca="1" si="434"/>
        <v>-0.86223853780591997</v>
      </c>
      <c r="I756" s="24">
        <f t="shared" ca="1" si="434"/>
        <v>-2.1219953132521234</v>
      </c>
      <c r="J756" s="24">
        <f t="shared" ca="1" si="434"/>
        <v>0.54259654189666207</v>
      </c>
      <c r="K756" s="24">
        <f t="shared" ca="1" si="434"/>
        <v>1.8241335380508357</v>
      </c>
      <c r="L756" s="24">
        <f t="shared" ca="1" si="434"/>
        <v>1.7428570134482337</v>
      </c>
      <c r="M756" s="24">
        <f t="shared" ca="1" si="434"/>
        <v>0.7112234676443987</v>
      </c>
      <c r="N756" s="24">
        <f ca="1">SQRT(Inputs!$B$38)*C756+SQRT(1-Inputs!$B$38)*_xlfn.NORM.S.INV(RAND())</f>
        <v>-0.12893500869906044</v>
      </c>
      <c r="O756" s="24">
        <f ca="1">SQRT(Inputs!$B$38)*D756+SQRT(1-Inputs!$B$38)*_xlfn.NORM.S.INV(RAND())</f>
        <v>1.3574178221353561</v>
      </c>
      <c r="P756" s="24">
        <f ca="1">SQRT(Inputs!$B$38)*E756+SQRT(1-Inputs!$B$38)*_xlfn.NORM.S.INV(RAND())</f>
        <v>-0.59959074413729518</v>
      </c>
      <c r="Q756" s="24">
        <f ca="1">SQRT(Inputs!$B$38)*F756+SQRT(1-Inputs!$B$38)*_xlfn.NORM.S.INV(RAND())</f>
        <v>-9.4888854651103416E-2</v>
      </c>
      <c r="R756" s="24">
        <f ca="1">SQRT(Inputs!$B$38)*G756+SQRT(1-Inputs!$B$38)*_xlfn.NORM.S.INV(RAND())</f>
        <v>0.24852038058929038</v>
      </c>
      <c r="S756" s="24">
        <f ca="1">SQRT(Inputs!$B$38)*H756+SQRT(1-Inputs!$B$38)*_xlfn.NORM.S.INV(RAND())</f>
        <v>-0.16419849168478357</v>
      </c>
      <c r="T756" s="24">
        <f ca="1">SQRT(Inputs!$B$38)*I756+SQRT(1-Inputs!$B$38)*_xlfn.NORM.S.INV(RAND())</f>
        <v>-0.88173705257001977</v>
      </c>
      <c r="U756" s="24">
        <f ca="1">SQRT(Inputs!$B$38)*J756+SQRT(1-Inputs!$B$38)*_xlfn.NORM.S.INV(RAND())</f>
        <v>1.1194282400724567</v>
      </c>
      <c r="V756" s="24">
        <f ca="1">SQRT(Inputs!$B$38)*K756+SQRT(1-Inputs!$B$38)*_xlfn.NORM.S.INV(RAND())</f>
        <v>1.8391999702925479</v>
      </c>
      <c r="W756" s="24">
        <f ca="1">SQRT(Inputs!$B$38)*L756+SQRT(1-Inputs!$B$38)*_xlfn.NORM.S.INV(RAND())</f>
        <v>-0.22640731733196351</v>
      </c>
      <c r="X756" s="24">
        <f ca="1">SQRT(Inputs!$B$38)*M756+SQRT(1-Inputs!$B$38)*_xlfn.NORM.S.INV(RAND())</f>
        <v>-0.69283127522937038</v>
      </c>
      <c r="Y756" s="24">
        <f ca="1">SQRT(Inputs!$B$38)*C756+SQRT(1-Inputs!$B$38)*_xlfn.NORM.S.INV(RAND())</f>
        <v>1.2631262188153964</v>
      </c>
      <c r="Z756" s="24">
        <f ca="1">SQRT(Inputs!$B$38)*D756+SQRT(1-Inputs!$B$38)*_xlfn.NORM.S.INV(RAND())</f>
        <v>0.19831171754229232</v>
      </c>
      <c r="AA756" s="24">
        <f ca="1">SQRT(Inputs!$B$38)*E756+SQRT(1-Inputs!$B$38)*_xlfn.NORM.S.INV(RAND())</f>
        <v>1.5436822699651194</v>
      </c>
      <c r="AB756" s="24">
        <f ca="1">SQRT(Inputs!$B$38)*F756+SQRT(1-Inputs!$B$38)*_xlfn.NORM.S.INV(RAND())</f>
        <v>0.73922666064567566</v>
      </c>
      <c r="AC756" s="24">
        <f ca="1">SQRT(Inputs!$B$38)*G756+SQRT(1-Inputs!$B$38)*_xlfn.NORM.S.INV(RAND())</f>
        <v>-1.3091722259368339</v>
      </c>
      <c r="AD756" s="24">
        <f ca="1">SQRT(Inputs!$B$38)*H756+SQRT(1-Inputs!$B$38)*_xlfn.NORM.S.INV(RAND())</f>
        <v>-2.0030200204152848</v>
      </c>
      <c r="AE756" s="24">
        <f ca="1">SQRT(Inputs!$B$38)*I756+SQRT(1-Inputs!$B$38)*_xlfn.NORM.S.INV(RAND())</f>
        <v>-2.5951738234566948</v>
      </c>
      <c r="AF756" s="24">
        <f ca="1">SQRT(Inputs!$B$38)*J756+SQRT(1-Inputs!$B$38)*_xlfn.NORM.S.INV(RAND())</f>
        <v>-0.86949553887944198</v>
      </c>
      <c r="AG756" s="24">
        <f ca="1">SQRT(Inputs!$B$38)*K756+SQRT(1-Inputs!$B$38)*_xlfn.NORM.S.INV(RAND())</f>
        <v>0.64086399855730758</v>
      </c>
      <c r="AH756" s="24">
        <f ca="1">SQRT(Inputs!$B$38)*L756+SQRT(1-Inputs!$B$38)*_xlfn.NORM.S.INV(RAND())</f>
        <v>0.69088126580513443</v>
      </c>
      <c r="AI756" s="24">
        <f ca="1">SQRT(Inputs!$B$38)*M756+SQRT(1-Inputs!$B$38)*_xlfn.NORM.S.INV(RAND())</f>
        <v>0.9499707496981411</v>
      </c>
      <c r="AJ756" s="24">
        <f ca="1">SQRT(Inputs!$B$38)*C756+SQRT(1-Inputs!$B$38)*_xlfn.NORM.S.INV(RAND())</f>
        <v>0.75092063456044511</v>
      </c>
      <c r="AK756" s="24">
        <f ca="1">SQRT(Inputs!$B$38)*D756+SQRT(1-Inputs!$B$38)*_xlfn.NORM.S.INV(RAND())</f>
        <v>0.72287690446667696</v>
      </c>
      <c r="AL756" s="24">
        <f ca="1">SQRT(Inputs!$B$38)*E756+SQRT(1-Inputs!$B$38)*_xlfn.NORM.S.INV(RAND())</f>
        <v>1.3355963416474437</v>
      </c>
      <c r="AM756" s="24">
        <f ca="1">SQRT(Inputs!$B$38)*F756+SQRT(1-Inputs!$B$38)*_xlfn.NORM.S.INV(RAND())</f>
        <v>-0.30455984497185085</v>
      </c>
      <c r="AN756" s="24">
        <f ca="1">SQRT(Inputs!$B$38)*G756+SQRT(1-Inputs!$B$38)*_xlfn.NORM.S.INV(RAND())</f>
        <v>-0.35426934187438647</v>
      </c>
      <c r="AO756" s="24">
        <f ca="1">SQRT(Inputs!$B$38)*H756+SQRT(1-Inputs!$B$38)*_xlfn.NORM.S.INV(RAND())</f>
        <v>0.44073654250432431</v>
      </c>
      <c r="AP756" s="24">
        <f ca="1">SQRT(Inputs!$B$38)*I756+SQRT(1-Inputs!$B$38)*_xlfn.NORM.S.INV(RAND())</f>
        <v>-1.5698715069846916</v>
      </c>
      <c r="AQ756" s="24">
        <f ca="1">SQRT(Inputs!$B$38)*J756+SQRT(1-Inputs!$B$38)*_xlfn.NORM.S.INV(RAND())</f>
        <v>0.99352326151885029</v>
      </c>
      <c r="AR756" s="24">
        <f ca="1">SQRT(Inputs!$B$38)*K756+SQRT(1-Inputs!$B$38)*_xlfn.NORM.S.INV(RAND())</f>
        <v>0.92373957555504127</v>
      </c>
      <c r="AS756" s="24">
        <f ca="1">SQRT(Inputs!$B$38)*L756+SQRT(1-Inputs!$B$38)*_xlfn.NORM.S.INV(RAND())</f>
        <v>0.87172768328706685</v>
      </c>
      <c r="AT756" s="24">
        <f ca="1">SQRT(Inputs!$B$38)*M756+SQRT(1-Inputs!$B$38)*_xlfn.NORM.S.INV(RAND())</f>
        <v>0.82326826982581547</v>
      </c>
      <c r="AU756" s="15">
        <f ca="1">Inputs!$B$6*EXP($B$8-0.5*C$5^2+C$5*N756)</f>
        <v>4859.7453082679503</v>
      </c>
      <c r="AV756" s="15">
        <f t="shared" ca="1" si="401"/>
        <v>7222.1506043003383</v>
      </c>
      <c r="AW756" s="15">
        <f t="shared" ca="1" si="402"/>
        <v>8121.9875942785575</v>
      </c>
      <c r="AX756" s="15">
        <f t="shared" ca="1" si="403"/>
        <v>9799.2723718988291</v>
      </c>
      <c r="AY756" s="15">
        <f t="shared" ca="1" si="404"/>
        <v>12328.389528752419</v>
      </c>
      <c r="AZ756" s="15">
        <f t="shared" ca="1" si="405"/>
        <v>14807.772255632026</v>
      </c>
      <c r="BA756" s="15">
        <f t="shared" ca="1" si="406"/>
        <v>16523.52501813549</v>
      </c>
      <c r="BB756" s="15">
        <f t="shared" ca="1" si="407"/>
        <v>22630.834926529948</v>
      </c>
      <c r="BC756" s="15">
        <f t="shared" ca="1" si="408"/>
        <v>33101.685404205004</v>
      </c>
      <c r="BD756" s="15">
        <f t="shared" ca="1" si="409"/>
        <v>39702.944393233294</v>
      </c>
      <c r="BE756" s="15">
        <f t="shared" ca="1" si="410"/>
        <v>45675.695749056176</v>
      </c>
      <c r="BF756" s="15">
        <f ca="1">Inputs!$B$13*EXP($B$9-0.5*C$6^2+C$6*Y756)</f>
        <v>17766.698028495564</v>
      </c>
      <c r="BG756" s="15">
        <f t="shared" ca="1" si="411"/>
        <v>22441.737816238929</v>
      </c>
      <c r="BH756" s="15">
        <f t="shared" ca="1" si="412"/>
        <v>35420.543485674381</v>
      </c>
      <c r="BI756" s="15">
        <f t="shared" ca="1" si="413"/>
        <v>48585.271310524942</v>
      </c>
      <c r="BJ756" s="15">
        <f t="shared" ca="1" si="414"/>
        <v>49319.167652880751</v>
      </c>
      <c r="BK756" s="15">
        <f t="shared" ca="1" si="415"/>
        <v>46082.819758312602</v>
      </c>
      <c r="BL756" s="15">
        <f t="shared" ca="1" si="416"/>
        <v>40440.148338326988</v>
      </c>
      <c r="BM756" s="15">
        <f t="shared" ca="1" si="417"/>
        <v>44620.087919123274</v>
      </c>
      <c r="BN756" s="15">
        <f t="shared" ca="1" si="418"/>
        <v>59257.657151739812</v>
      </c>
      <c r="BO756" s="15">
        <f t="shared" ca="1" si="419"/>
        <v>79007.278569435395</v>
      </c>
      <c r="BP756" s="15">
        <f t="shared" ca="1" si="420"/>
        <v>108293.2543202478</v>
      </c>
      <c r="BQ756" s="15">
        <f ca="1">Inputs!$B$20*EXP($B$10-0.5*C$7^2+C$7*AJ756)</f>
        <v>5598.5741880038568</v>
      </c>
      <c r="BR756" s="15">
        <f t="shared" ca="1" si="421"/>
        <v>9556.9126486990845</v>
      </c>
      <c r="BS756" s="15">
        <f t="shared" ca="1" si="422"/>
        <v>19205.931809322497</v>
      </c>
      <c r="BT756" s="15">
        <f t="shared" ca="1" si="423"/>
        <v>24447.409542026457</v>
      </c>
      <c r="BU756" s="15">
        <f t="shared" ca="1" si="424"/>
        <v>31097.800763601943</v>
      </c>
      <c r="BV756" s="15">
        <f t="shared" ca="1" si="425"/>
        <v>47782.752038119528</v>
      </c>
      <c r="BW756" s="15">
        <f t="shared" ca="1" si="426"/>
        <v>47828.178551044846</v>
      </c>
      <c r="BX756" s="15">
        <f t="shared" ca="1" si="427"/>
        <v>81638.894632577561</v>
      </c>
      <c r="BY756" s="15">
        <f t="shared" ca="1" si="428"/>
        <v>136503.1227446445</v>
      </c>
      <c r="BZ756" s="15">
        <f t="shared" ca="1" si="429"/>
        <v>224822.93478637806</v>
      </c>
      <c r="CA756" s="15">
        <f t="shared" ca="1" si="430"/>
        <v>365559.77998813993</v>
      </c>
      <c r="CB756" s="15">
        <f ca="1">(AU756*DCF!C$10-DCF!C$5*MAX(AU756*DCF!C$10,0)-MAX(AU756-Inputs!$B$6,0)/Inputs!$B$10)*DCF!C$6</f>
        <v>1043.8051048773671</v>
      </c>
      <c r="CC756" s="15">
        <f ca="1">(AV756*DCF!D$10-DCF!D$5*MAX(AV756*DCF!D$10,0)-MAX(AV756-AU756,0)/Inputs!$B$10)*DCF!D$6</f>
        <v>1184.3395784352761</v>
      </c>
      <c r="CD756" s="15">
        <f ca="1">(AW756*DCF!E$10-DCF!E$5*MAX(AW756*DCF!E$10,0)-MAX(AW756-AV756,0)/Inputs!$B$10)*DCF!E$6</f>
        <v>1672.5570904557264</v>
      </c>
      <c r="CE756" s="15">
        <f ca="1">(AX756*DCF!F$10-DCF!F$5*MAX(AX756*DCF!F$10,0)-MAX(AX756-AW756,0)/Inputs!$B$10)*DCF!F$6</f>
        <v>1790.164164393404</v>
      </c>
      <c r="CF756" s="15">
        <f ca="1">(AY756*DCF!G$10-DCF!G$5*MAX(AY756*DCF!G$10,0)-MAX(AY756-AX756,0)/Inputs!$B$10)*DCF!G$6</f>
        <v>2053.9994863608599</v>
      </c>
      <c r="CG756" s="15">
        <f ca="1">(AZ756*DCF!H$10-DCF!H$5*MAX(AZ756*DCF!H$10,0)-MAX(AZ756-AY756,0)/Inputs!$B$10)*DCF!H$6</f>
        <v>2434.6807528083909</v>
      </c>
      <c r="CH756" s="15">
        <f ca="1">(BA756*DCF!I$10-DCF!I$5*MAX(BA756*DCF!I$10,0)-MAX(BA756-AZ756,0)/Inputs!$B$10)*DCF!I$6</f>
        <v>2736.8016731882908</v>
      </c>
      <c r="CI756" s="15">
        <f ca="1">(BB756*DCF!J$10-DCF!J$5*MAX(BB756*DCF!J$10,0)-MAX(BB756-BA756,0)/Inputs!$B$10)*DCF!J$6</f>
        <v>2958.0416080417885</v>
      </c>
      <c r="CJ756" s="15">
        <f ca="1">(BC756*DCF!K$10-DCF!K$5*MAX(BC756*DCF!K$10,0)-MAX(BC756-BB756,0)/Inputs!$B$10)*DCF!K$6</f>
        <v>3863.0800627059748</v>
      </c>
      <c r="CK756" s="15">
        <f ca="1">(BD756*DCF!L$10-DCF!L$5*MAX(BD756*DCF!L$10,0)-MAX(BD756-BC756,0)/Inputs!$B$10)*DCF!L$6</f>
        <v>5134.3093334108098</v>
      </c>
      <c r="CL756" s="15">
        <f ca="1">(BE756*DCF!M$10-DCF!M$5*MAX(BE756*DCF!M$10,0)-MAX(BE756-BD756,0)/Inputs!$B$10)*DCF!M$6</f>
        <v>5731.9224740196996</v>
      </c>
      <c r="CM756" s="15">
        <f ca="1">(BF756*DCF!C$28-DCF!C$5*MAX(BF756*DCF!C$28,0)-MAX(BF756-Inputs!$B$13,0)/Inputs!$B$17)*DCF!C$6</f>
        <v>3948.9083528495739</v>
      </c>
      <c r="CN756" s="15">
        <f ca="1">(BG756*DCF!D$28-DCF!D$5*MAX(BG756*DCF!D$28,0)-MAX(BG756-BF756,0)/Inputs!$B$17)*DCF!D$6</f>
        <v>5612.2090433296225</v>
      </c>
      <c r="CO756" s="15">
        <f ca="1">(BH756*DCF!E$28-DCF!E$5*MAX(BH756*DCF!E$28,0)-MAX(BH756-BG756,0)/Inputs!$B$17)*DCF!E$6</f>
        <v>7473.78468203587</v>
      </c>
      <c r="CP756" s="15">
        <f ca="1">(BI756*DCF!F$28-DCF!F$5*MAX(BI756*DCF!F$28,0)-MAX(BI756-BH756,0)/Inputs!$B$17)*DCF!F$6</f>
        <v>10792.774597946851</v>
      </c>
      <c r="CQ756" s="15">
        <f ca="1">(BJ756*DCF!G$28-DCF!G$5*MAX(BJ756*DCF!G$28,0)-MAX(BJ756-BI756,0)/Inputs!$B$17)*DCF!G$6</f>
        <v>12672.798116213025</v>
      </c>
      <c r="CR756" s="15">
        <f ca="1">(BK756*DCF!H$28-DCF!H$5*MAX(BK756*DCF!H$28,0)-MAX(BK756-BJ756,0)/Inputs!$B$17)*DCF!H$6</f>
        <v>11396.789745455155</v>
      </c>
      <c r="CS756" s="15">
        <f ca="1">(BL756*DCF!I$28-DCF!I$5*MAX(BL756*DCF!I$28,0)-MAX(BL756-BK756,0)/Inputs!$B$17)*DCF!I$6</f>
        <v>9509.6237024497095</v>
      </c>
      <c r="CT756" s="15">
        <f ca="1">(BM756*DCF!J$28-DCF!J$5*MAX(BM756*DCF!J$28,0)-MAX(BM756-BL756,0)/Inputs!$B$17)*DCF!J$6</f>
        <v>9399.7579628527383</v>
      </c>
      <c r="CU756" s="15">
        <f ca="1">(BN756*DCF!K$28-DCF!K$5*MAX(BN756*DCF!K$28,0)-MAX(BN756-BM756,0)/Inputs!$B$17)*DCF!K$6</f>
        <v>10721.316357794056</v>
      </c>
      <c r="CV756" s="15">
        <f ca="1">(BO756*DCF!L$28-DCF!L$5*MAX(BO756*DCF!L$28,0)-MAX(BO756-BN756,0)/Inputs!$B$17)*DCF!L$6</f>
        <v>13528.907831769506</v>
      </c>
      <c r="CW756" s="15">
        <f ca="1">(BP756*DCF!M$28-DCF!M$5*MAX(BP756*DCF!M$28,0)-MAX(BP756-BO756,0)/Inputs!$B$17)*DCF!M$6</f>
        <v>17314.231091575879</v>
      </c>
      <c r="CX756" s="15">
        <f ca="1">(BQ756*DCF!C$46-DCF!C$5*MAX(BQ756*DCF!C$46,0)-MAX(BQ756-Inputs!$B$20,0)/Inputs!$B$24)*DCF!C$6</f>
        <v>-2400.3978207878913</v>
      </c>
      <c r="CY756" s="15">
        <f ca="1">(BR756*DCF!D$46-DCF!D$5*MAX(BR756*DCF!D$46,0)-MAX(BR756-BQ756,0)/Inputs!$B$24)*DCF!D$6</f>
        <v>-3320.1322830352124</v>
      </c>
      <c r="CZ756" s="15">
        <f ca="1">(BS756*DCF!E$46-DCF!E$5*MAX(BS756*DCF!E$46,0)-MAX(BS756-BR756,0)/Inputs!$B$24)*DCF!E$6</f>
        <v>-6074.5125963102864</v>
      </c>
      <c r="DA756" s="15">
        <f ca="1">(BT756*DCF!F$46-DCF!F$5*MAX(BT756*DCF!F$46,0)-MAX(BT756-BS756,0)/Inputs!$B$24)*DCF!F$6</f>
        <v>-3689.0026693927916</v>
      </c>
      <c r="DB756" s="15">
        <f ca="1">(BU756*DCF!G$46-DCF!G$5*MAX(BU756*DCF!G$46,0)-MAX(BU756-BT756,0)/Inputs!$B$24)*DCF!G$6</f>
        <v>-3283.128787186713</v>
      </c>
      <c r="DC756" s="15">
        <f ca="1">(BV756*DCF!H$46-DCF!H$5*MAX(BV756*DCF!H$46,0)-MAX(BV756-BU756,0)/Inputs!$B$24)*DCF!H$6</f>
        <v>-5184.7463781637562</v>
      </c>
      <c r="DD756" s="15">
        <f ca="1">(BW756*DCF!I$46-DCF!I$5*MAX(BW756*DCF!I$46,0)-MAX(BW756-BV756,0)/Inputs!$B$24)*DCF!I$6</f>
        <v>1091.5701259935181</v>
      </c>
      <c r="DE756" s="15">
        <f ca="1">(BX756*DCF!J$46-DCF!J$5*MAX(BX756*DCF!J$46,0)-MAX(BX756-BW756,0)/Inputs!$B$24)*DCF!J$6</f>
        <v>-5541.5237110009548</v>
      </c>
      <c r="DF756" s="15">
        <f ca="1">(BY756*DCF!K$46-DCF!K$5*MAX(BY756*DCF!K$46,0)-MAX(BY756-BX756,0)/Inputs!$B$24)*DCF!K$6</f>
        <v>-5642.7609037689508</v>
      </c>
      <c r="DG756" s="15">
        <f ca="1">(BZ756*DCF!L$46-DCF!L$5*MAX(BZ756*DCF!L$46,0)-MAX(BZ756-BY756,0)/Inputs!$B$24)*DCF!L$6</f>
        <v>-4446.0966879983953</v>
      </c>
      <c r="DH756" s="15">
        <f ca="1">(CA756*DCF!M$46-DCF!M$5*MAX(CA756*DCF!M$46,0)-MAX(CA756-BZ756,0)/Inputs!$B$24)*DCF!M$6</f>
        <v>-763.4581237763573</v>
      </c>
      <c r="DI756" s="15">
        <f ca="1">SUM(CB756:CL756)+BE756*DCF!M$10*(1+Inputs!$B$30)*(1-Inputs!$B$33)*(1-Inputs!$B$30/Inputs!$B$31)/(Inputs!$B$29-Inputs!$B$30)*DCF!M$6</f>
        <v>157719.76659686834</v>
      </c>
      <c r="DJ756" s="15">
        <f ca="1">SUM(CM756:CW756)+BP756*DCF!M$28*(1+Inputs!$B$30)*(1-Inputs!$B$33)*(1-Inputs!$B$30/Inputs!$B$31)/(Inputs!$B$29-Inputs!$B$30)*DCF!M$6</f>
        <v>514213.17988865508</v>
      </c>
      <c r="DK756" s="15">
        <f ca="1">SUM(CX756:DH756)+CA756*DCF!M$46*(1+Inputs!$B$30)*(1-Inputs!$B$33)*(1-Inputs!$B$30/Inputs!$B$31)/(Inputs!$B$29-Inputs!$B$30)*DCF!M$6</f>
        <v>525944.53335048445</v>
      </c>
      <c r="DM756" s="15">
        <f ca="1">DI756+DJ756+DK756+Inputs!$B$34+Inputs!$B$36-Inputs!$B$35</f>
        <v>1274728.4798360078</v>
      </c>
    </row>
    <row r="757" spans="1:117" x14ac:dyDescent="0.75">
      <c r="A757" s="11">
        <v>744</v>
      </c>
      <c r="C757" s="24">
        <f t="shared" ca="1" si="434"/>
        <v>-0.44573722582834097</v>
      </c>
      <c r="D757" s="24">
        <f t="shared" ca="1" si="434"/>
        <v>1.6618624475330832</v>
      </c>
      <c r="E757" s="24">
        <f t="shared" ca="1" si="434"/>
        <v>-1.4508672193008532</v>
      </c>
      <c r="F757" s="24">
        <f t="shared" ca="1" si="434"/>
        <v>1.06175742573307</v>
      </c>
      <c r="G757" s="24">
        <f t="shared" ca="1" si="434"/>
        <v>-0.37604142255029699</v>
      </c>
      <c r="H757" s="24">
        <f t="shared" ca="1" si="434"/>
        <v>-0.25021568710075509</v>
      </c>
      <c r="I757" s="24">
        <f t="shared" ca="1" si="434"/>
        <v>0.94222411091422076</v>
      </c>
      <c r="J757" s="24">
        <f t="shared" ca="1" si="434"/>
        <v>-2.1955147371219614</v>
      </c>
      <c r="K757" s="24">
        <f t="shared" ca="1" si="434"/>
        <v>-0.36159048056941345</v>
      </c>
      <c r="L757" s="24">
        <f t="shared" ca="1" si="434"/>
        <v>-0.34311173133227696</v>
      </c>
      <c r="M757" s="24">
        <f t="shared" ca="1" si="434"/>
        <v>-0.28378369665716202</v>
      </c>
      <c r="N757" s="24">
        <f ca="1">SQRT(Inputs!$B$38)*C757+SQRT(1-Inputs!$B$38)*_xlfn.NORM.S.INV(RAND())</f>
        <v>-2.216069334686765</v>
      </c>
      <c r="O757" s="24">
        <f ca="1">SQRT(Inputs!$B$38)*D757+SQRT(1-Inputs!$B$38)*_xlfn.NORM.S.INV(RAND())</f>
        <v>0.77350928479082492</v>
      </c>
      <c r="P757" s="24">
        <f ca="1">SQRT(Inputs!$B$38)*E757+SQRT(1-Inputs!$B$38)*_xlfn.NORM.S.INV(RAND())</f>
        <v>-1.0508222102153411</v>
      </c>
      <c r="Q757" s="24">
        <f ca="1">SQRT(Inputs!$B$38)*F757+SQRT(1-Inputs!$B$38)*_xlfn.NORM.S.INV(RAND())</f>
        <v>1.1850201628872208</v>
      </c>
      <c r="R757" s="24">
        <f ca="1">SQRT(Inputs!$B$38)*G757+SQRT(1-Inputs!$B$38)*_xlfn.NORM.S.INV(RAND())</f>
        <v>2.1123120031971103</v>
      </c>
      <c r="S757" s="24">
        <f ca="1">SQRT(Inputs!$B$38)*H757+SQRT(1-Inputs!$B$38)*_xlfn.NORM.S.INV(RAND())</f>
        <v>0.46053655372493352</v>
      </c>
      <c r="T757" s="24">
        <f ca="1">SQRT(Inputs!$B$38)*I757+SQRT(1-Inputs!$B$38)*_xlfn.NORM.S.INV(RAND())</f>
        <v>2.4700588699727299E-2</v>
      </c>
      <c r="U757" s="24">
        <f ca="1">SQRT(Inputs!$B$38)*J757+SQRT(1-Inputs!$B$38)*_xlfn.NORM.S.INV(RAND())</f>
        <v>-1.3069925899570021</v>
      </c>
      <c r="V757" s="24">
        <f ca="1">SQRT(Inputs!$B$38)*K757+SQRT(1-Inputs!$B$38)*_xlfn.NORM.S.INV(RAND())</f>
        <v>-1.0278857567358206</v>
      </c>
      <c r="W757" s="24">
        <f ca="1">SQRT(Inputs!$B$38)*L757+SQRT(1-Inputs!$B$38)*_xlfn.NORM.S.INV(RAND())</f>
        <v>-0.55556803269480748</v>
      </c>
      <c r="X757" s="24">
        <f ca="1">SQRT(Inputs!$B$38)*M757+SQRT(1-Inputs!$B$38)*_xlfn.NORM.S.INV(RAND())</f>
        <v>0.97632860403352728</v>
      </c>
      <c r="Y757" s="24">
        <f ca="1">SQRT(Inputs!$B$38)*C757+SQRT(1-Inputs!$B$38)*_xlfn.NORM.S.INV(RAND())</f>
        <v>-0.68647747583252627</v>
      </c>
      <c r="Z757" s="24">
        <f ca="1">SQRT(Inputs!$B$38)*D757+SQRT(1-Inputs!$B$38)*_xlfn.NORM.S.INV(RAND())</f>
        <v>0.61929929608902601</v>
      </c>
      <c r="AA757" s="24">
        <f ca="1">SQRT(Inputs!$B$38)*E757+SQRT(1-Inputs!$B$38)*_xlfn.NORM.S.INV(RAND())</f>
        <v>-0.85991045279309319</v>
      </c>
      <c r="AB757" s="24">
        <f ca="1">SQRT(Inputs!$B$38)*F757+SQRT(1-Inputs!$B$38)*_xlfn.NORM.S.INV(RAND())</f>
        <v>-0.38038212353320477</v>
      </c>
      <c r="AC757" s="24">
        <f ca="1">SQRT(Inputs!$B$38)*G757+SQRT(1-Inputs!$B$38)*_xlfn.NORM.S.INV(RAND())</f>
        <v>-0.87398128921988616</v>
      </c>
      <c r="AD757" s="24">
        <f ca="1">SQRT(Inputs!$B$38)*H757+SQRT(1-Inputs!$B$38)*_xlfn.NORM.S.INV(RAND())</f>
        <v>0.37224469582336706</v>
      </c>
      <c r="AE757" s="24">
        <f ca="1">SQRT(Inputs!$B$38)*I757+SQRT(1-Inputs!$B$38)*_xlfn.NORM.S.INV(RAND())</f>
        <v>-1.8904287788685337</v>
      </c>
      <c r="AF757" s="24">
        <f ca="1">SQRT(Inputs!$B$38)*J757+SQRT(1-Inputs!$B$38)*_xlfn.NORM.S.INV(RAND())</f>
        <v>-1.1791790382052729</v>
      </c>
      <c r="AG757" s="24">
        <f ca="1">SQRT(Inputs!$B$38)*K757+SQRT(1-Inputs!$B$38)*_xlfn.NORM.S.INV(RAND())</f>
        <v>-0.38767156253723534</v>
      </c>
      <c r="AH757" s="24">
        <f ca="1">SQRT(Inputs!$B$38)*L757+SQRT(1-Inputs!$B$38)*_xlfn.NORM.S.INV(RAND())</f>
        <v>-4.2631706078606113E-2</v>
      </c>
      <c r="AI757" s="24">
        <f ca="1">SQRT(Inputs!$B$38)*M757+SQRT(1-Inputs!$B$38)*_xlfn.NORM.S.INV(RAND())</f>
        <v>-0.27087892838960043</v>
      </c>
      <c r="AJ757" s="24">
        <f ca="1">SQRT(Inputs!$B$38)*C757+SQRT(1-Inputs!$B$38)*_xlfn.NORM.S.INV(RAND())</f>
        <v>0.96824530139681397</v>
      </c>
      <c r="AK757" s="24">
        <f ca="1">SQRT(Inputs!$B$38)*D757+SQRT(1-Inputs!$B$38)*_xlfn.NORM.S.INV(RAND())</f>
        <v>0.85904654658568191</v>
      </c>
      <c r="AL757" s="24">
        <f ca="1">SQRT(Inputs!$B$38)*E757+SQRT(1-Inputs!$B$38)*_xlfn.NORM.S.INV(RAND())</f>
        <v>-2.2418583241747134</v>
      </c>
      <c r="AM757" s="24">
        <f ca="1">SQRT(Inputs!$B$38)*F757+SQRT(1-Inputs!$B$38)*_xlfn.NORM.S.INV(RAND())</f>
        <v>1.7134201016927428</v>
      </c>
      <c r="AN757" s="24">
        <f ca="1">SQRT(Inputs!$B$38)*G757+SQRT(1-Inputs!$B$38)*_xlfn.NORM.S.INV(RAND())</f>
        <v>0.47139886374436507</v>
      </c>
      <c r="AO757" s="24">
        <f ca="1">SQRT(Inputs!$B$38)*H757+SQRT(1-Inputs!$B$38)*_xlfn.NORM.S.INV(RAND())</f>
        <v>-0.5220682511835123</v>
      </c>
      <c r="AP757" s="24">
        <f ca="1">SQRT(Inputs!$B$38)*I757+SQRT(1-Inputs!$B$38)*_xlfn.NORM.S.INV(RAND())</f>
        <v>-0.62068605495284157</v>
      </c>
      <c r="AQ757" s="24">
        <f ca="1">SQRT(Inputs!$B$38)*J757+SQRT(1-Inputs!$B$38)*_xlfn.NORM.S.INV(RAND())</f>
        <v>0.19025678458971695</v>
      </c>
      <c r="AR757" s="24">
        <f ca="1">SQRT(Inputs!$B$38)*K757+SQRT(1-Inputs!$B$38)*_xlfn.NORM.S.INV(RAND())</f>
        <v>0.90629636012088088</v>
      </c>
      <c r="AS757" s="24">
        <f ca="1">SQRT(Inputs!$B$38)*L757+SQRT(1-Inputs!$B$38)*_xlfn.NORM.S.INV(RAND())</f>
        <v>-2.5412959140014699</v>
      </c>
      <c r="AT757" s="24">
        <f ca="1">SQRT(Inputs!$B$38)*M757+SQRT(1-Inputs!$B$38)*_xlfn.NORM.S.INV(RAND())</f>
        <v>-0.58587292738411079</v>
      </c>
      <c r="AU757" s="15">
        <f ca="1">Inputs!$B$6*EXP($B$8-0.5*C$5^2+C$5*N757)</f>
        <v>3466.4644321747724</v>
      </c>
      <c r="AV757" s="15">
        <f t="shared" ca="1" si="401"/>
        <v>4727.7465926094956</v>
      </c>
      <c r="AW757" s="15">
        <f t="shared" ca="1" si="402"/>
        <v>5002.8521608032042</v>
      </c>
      <c r="AX757" s="15">
        <f t="shared" ca="1" si="403"/>
        <v>7082.6218431074303</v>
      </c>
      <c r="AY757" s="15">
        <f t="shared" ca="1" si="404"/>
        <v>11077.423379346228</v>
      </c>
      <c r="AZ757" s="15">
        <f t="shared" ca="1" si="405"/>
        <v>14252.78134283743</v>
      </c>
      <c r="BA757" s="15">
        <f t="shared" ca="1" si="406"/>
        <v>17486.908001936812</v>
      </c>
      <c r="BB757" s="15">
        <f t="shared" ca="1" si="407"/>
        <v>18781.614856578442</v>
      </c>
      <c r="BC757" s="15">
        <f t="shared" ca="1" si="408"/>
        <v>20829.907982457815</v>
      </c>
      <c r="BD757" s="15">
        <f t="shared" ca="1" si="409"/>
        <v>24226.411588770523</v>
      </c>
      <c r="BE757" s="15">
        <f t="shared" ca="1" si="410"/>
        <v>32447.130753832185</v>
      </c>
      <c r="BF757" s="15">
        <f ca="1">Inputs!$B$13*EXP($B$9-0.5*C$6^2+C$6*Y757)</f>
        <v>12071.187058370071</v>
      </c>
      <c r="BG757" s="15">
        <f t="shared" ca="1" si="411"/>
        <v>16450.903805181773</v>
      </c>
      <c r="BH757" s="15">
        <f t="shared" ca="1" si="412"/>
        <v>17428.316059593206</v>
      </c>
      <c r="BI757" s="15">
        <f t="shared" ca="1" si="413"/>
        <v>20121.624760168117</v>
      </c>
      <c r="BJ757" s="15">
        <f t="shared" ca="1" si="414"/>
        <v>21747.923922365993</v>
      </c>
      <c r="BK757" s="15">
        <f t="shared" ca="1" si="415"/>
        <v>28079.00366094528</v>
      </c>
      <c r="BL757" s="15">
        <f t="shared" ca="1" si="416"/>
        <v>26997.223152079474</v>
      </c>
      <c r="BM757" s="15">
        <f t="shared" ca="1" si="417"/>
        <v>28663.481165731984</v>
      </c>
      <c r="BN757" s="15">
        <f t="shared" ca="1" si="418"/>
        <v>33652.228370375298</v>
      </c>
      <c r="BO757" s="15">
        <f t="shared" ca="1" si="419"/>
        <v>41200.917772326138</v>
      </c>
      <c r="BP757" s="15">
        <f t="shared" ca="1" si="420"/>
        <v>49177.960576564576</v>
      </c>
      <c r="BQ757" s="15">
        <f ca="1">Inputs!$B$20*EXP($B$10-0.5*C$7^2+C$7*AJ757)</f>
        <v>6047.1872894193839</v>
      </c>
      <c r="BR757" s="15">
        <f t="shared" ca="1" si="421"/>
        <v>10778.90284910941</v>
      </c>
      <c r="BS757" s="15">
        <f t="shared" ca="1" si="422"/>
        <v>7753.0773841077844</v>
      </c>
      <c r="BT757" s="15">
        <f t="shared" ca="1" si="423"/>
        <v>16756.330539333012</v>
      </c>
      <c r="BU757" s="15">
        <f t="shared" ca="1" si="424"/>
        <v>26028.075711036523</v>
      </c>
      <c r="BV757" s="15">
        <f t="shared" ca="1" si="425"/>
        <v>32194.154548518098</v>
      </c>
      <c r="BW757" s="15">
        <f t="shared" ca="1" si="426"/>
        <v>39394.630199805499</v>
      </c>
      <c r="BX757" s="15">
        <f t="shared" ca="1" si="427"/>
        <v>57241.902594263192</v>
      </c>
      <c r="BY757" s="15">
        <f t="shared" ca="1" si="428"/>
        <v>95391.604170271428</v>
      </c>
      <c r="BZ757" s="15">
        <f t="shared" ca="1" si="429"/>
        <v>83891.730416380378</v>
      </c>
      <c r="CA757" s="15">
        <f t="shared" ca="1" si="430"/>
        <v>106190.87975764499</v>
      </c>
      <c r="CB757" s="15">
        <f ca="1">(AU757*DCF!C$10-DCF!C$5*MAX(AU757*DCF!C$10,0)-MAX(AU757-Inputs!$B$6,0)/Inputs!$B$10)*DCF!C$6</f>
        <v>890.21966550706304</v>
      </c>
      <c r="CC757" s="15">
        <f ca="1">(AV757*DCF!D$10-DCF!D$5*MAX(AV757*DCF!D$10,0)-MAX(AV757-AU757,0)/Inputs!$B$10)*DCF!D$6</f>
        <v>844.82555779390009</v>
      </c>
      <c r="CD757" s="15">
        <f ca="1">(AW757*DCF!E$10-DCF!E$5*MAX(AW757*DCF!E$10,0)-MAX(AW757-AV757,0)/Inputs!$B$10)*DCF!E$6</f>
        <v>1093.1137586854329</v>
      </c>
      <c r="CE757" s="15">
        <f ca="1">(AX757*DCF!F$10-DCF!F$5*MAX(AX757*DCF!F$10,0)-MAX(AX757-AW757,0)/Inputs!$B$10)*DCF!F$6</f>
        <v>1113.3765535450027</v>
      </c>
      <c r="CF757" s="15">
        <f ca="1">(AY757*DCF!G$10-DCF!G$5*MAX(AY757*DCF!G$10,0)-MAX(AY757-AX757,0)/Inputs!$B$10)*DCF!G$6</f>
        <v>1514.520743715871</v>
      </c>
      <c r="CG757" s="15">
        <f ca="1">(AZ757*DCF!H$10-DCF!H$5*MAX(AZ757*DCF!H$10,0)-MAX(AZ757-AY757,0)/Inputs!$B$10)*DCF!H$6</f>
        <v>2203.3459887380591</v>
      </c>
      <c r="CH757" s="15">
        <f ca="1">(BA757*DCF!I$10-DCF!I$5*MAX(BA757*DCF!I$10,0)-MAX(BA757-AZ757,0)/Inputs!$B$10)*DCF!I$6</f>
        <v>2663.7100819575803</v>
      </c>
      <c r="CI757" s="15">
        <f ca="1">(BB757*DCF!J$10-DCF!J$5*MAX(BB757*DCF!J$10,0)-MAX(BB757-BA757,0)/Inputs!$B$10)*DCF!J$6</f>
        <v>3026.7772000627192</v>
      </c>
      <c r="CJ757" s="15">
        <f ca="1">(BC757*DCF!K$10-DCF!K$5*MAX(BC757*DCF!K$10,0)-MAX(BC757-BB757,0)/Inputs!$B$10)*DCF!K$6</f>
        <v>3066.5507980571947</v>
      </c>
      <c r="CK757" s="15">
        <f ca="1">(BD757*DCF!L$10-DCF!L$5*MAX(BD757*DCF!L$10,0)-MAX(BD757-BC757,0)/Inputs!$B$10)*DCF!L$6</f>
        <v>3214.5806457542794</v>
      </c>
      <c r="CL757" s="15">
        <f ca="1">(BE757*DCF!M$10-DCF!M$5*MAX(BE757*DCF!M$10,0)-MAX(BE757-BD757,0)/Inputs!$B$10)*DCF!M$6</f>
        <v>3596.6570801775097</v>
      </c>
      <c r="CM757" s="15">
        <f ca="1">(BF757*DCF!C$28-DCF!C$5*MAX(BF757*DCF!C$28,0)-MAX(BF757-Inputs!$B$13,0)/Inputs!$B$17)*DCF!C$6</f>
        <v>3526.036257840924</v>
      </c>
      <c r="CN757" s="15">
        <f ca="1">(BG757*DCF!D$28-DCF!D$5*MAX(BG757*DCF!D$28,0)-MAX(BG757-BF757,0)/Inputs!$B$17)*DCF!D$6</f>
        <v>3910.7762006945241</v>
      </c>
      <c r="CO757" s="15">
        <f ca="1">(BH757*DCF!E$28-DCF!E$5*MAX(BH757*DCF!E$28,0)-MAX(BH757-BG757,0)/Inputs!$B$17)*DCF!E$6</f>
        <v>4743.374942923394</v>
      </c>
      <c r="CP757" s="15">
        <f ca="1">(BI757*DCF!F$28-DCF!F$5*MAX(BI757*DCF!F$28,0)-MAX(BI757-BH757,0)/Inputs!$B$17)*DCF!F$6</f>
        <v>4972.1316815038763</v>
      </c>
      <c r="CQ757" s="15">
        <f ca="1">(BJ757*DCF!G$28-DCF!G$5*MAX(BJ757*DCF!G$28,0)-MAX(BJ757-BI757,0)/Inputs!$B$17)*DCF!G$6</f>
        <v>5369.1364094735445</v>
      </c>
      <c r="CR757" s="15">
        <f ca="1">(BK757*DCF!H$28-DCF!H$5*MAX(BK757*DCF!H$28,0)-MAX(BK757-BJ757,0)/Inputs!$B$17)*DCF!H$6</f>
        <v>5960.5752745697173</v>
      </c>
      <c r="CS757" s="15">
        <f ca="1">(BL757*DCF!I$28-DCF!I$5*MAX(BL757*DCF!I$28,0)-MAX(BL757-BK757,0)/Inputs!$B$17)*DCF!I$6</f>
        <v>6348.4790174229138</v>
      </c>
      <c r="CT757" s="15">
        <f ca="1">(BM757*DCF!J$28-DCF!J$5*MAX(BM757*DCF!J$28,0)-MAX(BM757-BL757,0)/Inputs!$B$17)*DCF!J$6</f>
        <v>6173.4036383861176</v>
      </c>
      <c r="CU757" s="15">
        <f ca="1">(BN757*DCF!K$28-DCF!K$5*MAX(BN757*DCF!K$28,0)-MAX(BN757-BM757,0)/Inputs!$B$17)*DCF!K$6</f>
        <v>6495.7313020950614</v>
      </c>
      <c r="CV757" s="15">
        <f ca="1">(BO757*DCF!L$28-DCF!L$5*MAX(BO757*DCF!L$28,0)-MAX(BO757-BN757,0)/Inputs!$B$17)*DCF!L$6</f>
        <v>7366.3011044723125</v>
      </c>
      <c r="CW757" s="15">
        <f ca="1">(BP757*DCF!M$28-DCF!M$5*MAX(BP757*DCF!M$28,0)-MAX(BP757-BO757,0)/Inputs!$B$17)*DCF!M$6</f>
        <v>8419.036620866802</v>
      </c>
      <c r="CX757" s="15">
        <f ca="1">(BQ757*DCF!C$46-DCF!C$5*MAX(BQ757*DCF!C$46,0)-MAX(BQ757-Inputs!$B$20,0)/Inputs!$B$24)*DCF!C$6</f>
        <v>-2711.215212068857</v>
      </c>
      <c r="CY757" s="15">
        <f ca="1">(BR757*DCF!D$46-DCF!D$5*MAX(BR757*DCF!D$46,0)-MAX(BR757-BQ757,0)/Inputs!$B$24)*DCF!D$6</f>
        <v>-3858.6911015937108</v>
      </c>
      <c r="CZ757" s="15">
        <f ca="1">(BS757*DCF!E$46-DCF!E$5*MAX(BS757*DCF!E$46,0)-MAX(BS757-BR757,0)/Inputs!$B$24)*DCF!E$6</f>
        <v>-916.81489979125377</v>
      </c>
      <c r="DA757" s="15">
        <f ca="1">(BT757*DCF!F$46-DCF!F$5*MAX(BT757*DCF!F$46,0)-MAX(BT757-BS757,0)/Inputs!$B$24)*DCF!F$6</f>
        <v>-4498.6710198383807</v>
      </c>
      <c r="DB757" s="15">
        <f ca="1">(BU757*DCF!G$46-DCF!G$5*MAX(BU757*DCF!G$46,0)-MAX(BU757-BT757,0)/Inputs!$B$24)*DCF!G$6</f>
        <v>-3994.3649301649839</v>
      </c>
      <c r="DC757" s="15">
        <f ca="1">(BV757*DCF!H$46-DCF!H$5*MAX(BV757*DCF!H$46,0)-MAX(BV757-BU757,0)/Inputs!$B$24)*DCF!H$6</f>
        <v>-1916.0712185555435</v>
      </c>
      <c r="DD757" s="15">
        <f ca="1">(BW757*DCF!I$46-DCF!I$5*MAX(BW757*DCF!I$46,0)-MAX(BW757-BV757,0)/Inputs!$B$24)*DCF!I$6</f>
        <v>-1157.143752440245</v>
      </c>
      <c r="DE757" s="15">
        <f ca="1">(BX757*DCF!J$46-DCF!J$5*MAX(BX757*DCF!J$46,0)-MAX(BX757-BW757,0)/Inputs!$B$24)*DCF!J$6</f>
        <v>-2331.6655813468237</v>
      </c>
      <c r="DF757" s="15">
        <f ca="1">(BY757*DCF!K$46-DCF!K$5*MAX(BY757*DCF!K$46,0)-MAX(BY757-BX757,0)/Inputs!$B$24)*DCF!K$6</f>
        <v>-3896.5741625073269</v>
      </c>
      <c r="DG757" s="15">
        <f ca="1">(BZ757*DCF!L$46-DCF!L$5*MAX(BZ757*DCF!L$46,0)-MAX(BZ757-BY757,0)/Inputs!$B$24)*DCF!L$6</f>
        <v>5799.0479383837946</v>
      </c>
      <c r="DH757" s="15">
        <f ca="1">(CA757*DCF!M$46-DCF!M$5*MAX(CA757*DCF!M$46,0)-MAX(CA757-BZ757,0)/Inputs!$B$24)*DCF!M$6</f>
        <v>3663.1727245279326</v>
      </c>
      <c r="DI757" s="15">
        <f ca="1">SUM(CB757:CL757)+BE757*DCF!M$10*(1+Inputs!$B$30)*(1-Inputs!$B$33)*(1-Inputs!$B$30/Inputs!$B$31)/(Inputs!$B$29-Inputs!$B$30)*DCF!M$6</f>
        <v>113528.4720307945</v>
      </c>
      <c r="DJ757" s="15">
        <f ca="1">SUM(CM757:CW757)+BP757*DCF!M$28*(1+Inputs!$B$30)*(1-Inputs!$B$33)*(1-Inputs!$B$30/Inputs!$B$31)/(Inputs!$B$29-Inputs!$B$30)*DCF!M$6</f>
        <v>245768.86857796175</v>
      </c>
      <c r="DK757" s="15">
        <f ca="1">SUM(CX757:DH757)+CA757*DCF!M$46*(1+Inputs!$B$30)*(1-Inputs!$B$33)*(1-Inputs!$B$30/Inputs!$B$31)/(Inputs!$B$29-Inputs!$B$30)*DCF!M$6</f>
        <v>148364.68800379251</v>
      </c>
      <c r="DM757" s="15">
        <f ca="1">DI757+DJ757+DK757+Inputs!$B$34+Inputs!$B$36-Inputs!$B$35</f>
        <v>584513.02861254872</v>
      </c>
    </row>
    <row r="758" spans="1:117" x14ac:dyDescent="0.75">
      <c r="A758" s="11">
        <v>745</v>
      </c>
      <c r="C758" s="24">
        <f t="shared" ca="1" si="434"/>
        <v>0.47906385577093558</v>
      </c>
      <c r="D758" s="24">
        <f t="shared" ca="1" si="434"/>
        <v>-0.93448486590107072</v>
      </c>
      <c r="E758" s="24">
        <f t="shared" ca="1" si="434"/>
        <v>-1.1481896155363152</v>
      </c>
      <c r="F758" s="24">
        <f t="shared" ca="1" si="434"/>
        <v>0.60121643432273686</v>
      </c>
      <c r="G758" s="24">
        <f t="shared" ca="1" si="434"/>
        <v>0.60283496953069293</v>
      </c>
      <c r="H758" s="24">
        <f t="shared" ca="1" si="434"/>
        <v>-1.4467216462166133</v>
      </c>
      <c r="I758" s="24">
        <f t="shared" ca="1" si="434"/>
        <v>-1.7847854297708814</v>
      </c>
      <c r="J758" s="24">
        <f t="shared" ca="1" si="434"/>
        <v>0.69252524002356053</v>
      </c>
      <c r="K758" s="24">
        <f t="shared" ca="1" si="434"/>
        <v>-0.5481395747408645</v>
      </c>
      <c r="L758" s="24">
        <f t="shared" ca="1" si="434"/>
        <v>0.26719220986445913</v>
      </c>
      <c r="M758" s="24">
        <f t="shared" ca="1" si="434"/>
        <v>-0.14185157612114074</v>
      </c>
      <c r="N758" s="24">
        <f ca="1">SQRT(Inputs!$B$38)*C758+SQRT(1-Inputs!$B$38)*_xlfn.NORM.S.INV(RAND())</f>
        <v>-0.11853163155990698</v>
      </c>
      <c r="O758" s="24">
        <f ca="1">SQRT(Inputs!$B$38)*D758+SQRT(1-Inputs!$B$38)*_xlfn.NORM.S.INV(RAND())</f>
        <v>1.5137043026808037</v>
      </c>
      <c r="P758" s="24">
        <f ca="1">SQRT(Inputs!$B$38)*E758+SQRT(1-Inputs!$B$38)*_xlfn.NORM.S.INV(RAND())</f>
        <v>8.7298443844548435E-2</v>
      </c>
      <c r="Q758" s="24">
        <f ca="1">SQRT(Inputs!$B$38)*F758+SQRT(1-Inputs!$B$38)*_xlfn.NORM.S.INV(RAND())</f>
        <v>0.75147760899043714</v>
      </c>
      <c r="R758" s="24">
        <f ca="1">SQRT(Inputs!$B$38)*G758+SQRT(1-Inputs!$B$38)*_xlfn.NORM.S.INV(RAND())</f>
        <v>2.1876623871431415</v>
      </c>
      <c r="S758" s="24">
        <f ca="1">SQRT(Inputs!$B$38)*H758+SQRT(1-Inputs!$B$38)*_xlfn.NORM.S.INV(RAND())</f>
        <v>-1.242663388198904</v>
      </c>
      <c r="T758" s="24">
        <f ca="1">SQRT(Inputs!$B$38)*I758+SQRT(1-Inputs!$B$38)*_xlfn.NORM.S.INV(RAND())</f>
        <v>-0.21821502740030496</v>
      </c>
      <c r="U758" s="24">
        <f ca="1">SQRT(Inputs!$B$38)*J758+SQRT(1-Inputs!$B$38)*_xlfn.NORM.S.INV(RAND())</f>
        <v>0.12170410352304356</v>
      </c>
      <c r="V758" s="24">
        <f ca="1">SQRT(Inputs!$B$38)*K758+SQRT(1-Inputs!$B$38)*_xlfn.NORM.S.INV(RAND())</f>
        <v>-2.5322644428197316E-2</v>
      </c>
      <c r="W758" s="24">
        <f ca="1">SQRT(Inputs!$B$38)*L758+SQRT(1-Inputs!$B$38)*_xlfn.NORM.S.INV(RAND())</f>
        <v>0.88662227534432803</v>
      </c>
      <c r="X758" s="24">
        <f ca="1">SQRT(Inputs!$B$38)*M758+SQRT(1-Inputs!$B$38)*_xlfn.NORM.S.INV(RAND())</f>
        <v>-0.56940798933320702</v>
      </c>
      <c r="Y758" s="24">
        <f ca="1">SQRT(Inputs!$B$38)*C758+SQRT(1-Inputs!$B$38)*_xlfn.NORM.S.INV(RAND())</f>
        <v>2.6373496474650371E-3</v>
      </c>
      <c r="Z758" s="24">
        <f ca="1">SQRT(Inputs!$B$38)*D758+SQRT(1-Inputs!$B$38)*_xlfn.NORM.S.INV(RAND())</f>
        <v>-0.13281631684690631</v>
      </c>
      <c r="AA758" s="24">
        <f ca="1">SQRT(Inputs!$B$38)*E758+SQRT(1-Inputs!$B$38)*_xlfn.NORM.S.INV(RAND())</f>
        <v>-1.1168819966954828</v>
      </c>
      <c r="AB758" s="24">
        <f ca="1">SQRT(Inputs!$B$38)*F758+SQRT(1-Inputs!$B$38)*_xlfn.NORM.S.INV(RAND())</f>
        <v>0.96039436371465658</v>
      </c>
      <c r="AC758" s="24">
        <f ca="1">SQRT(Inputs!$B$38)*G758+SQRT(1-Inputs!$B$38)*_xlfn.NORM.S.INV(RAND())</f>
        <v>7.3320524209506466E-2</v>
      </c>
      <c r="AD758" s="24">
        <f ca="1">SQRT(Inputs!$B$38)*H758+SQRT(1-Inputs!$B$38)*_xlfn.NORM.S.INV(RAND())</f>
        <v>-0.6954957633653529</v>
      </c>
      <c r="AE758" s="24">
        <f ca="1">SQRT(Inputs!$B$38)*I758+SQRT(1-Inputs!$B$38)*_xlfn.NORM.S.INV(RAND())</f>
        <v>-4.5010709209595934E-2</v>
      </c>
      <c r="AF758" s="24">
        <f ca="1">SQRT(Inputs!$B$38)*J758+SQRT(1-Inputs!$B$38)*_xlfn.NORM.S.INV(RAND())</f>
        <v>2.6619745498401723</v>
      </c>
      <c r="AG758" s="24">
        <f ca="1">SQRT(Inputs!$B$38)*K758+SQRT(1-Inputs!$B$38)*_xlfn.NORM.S.INV(RAND())</f>
        <v>-1.1081077294029671</v>
      </c>
      <c r="AH758" s="24">
        <f ca="1">SQRT(Inputs!$B$38)*L758+SQRT(1-Inputs!$B$38)*_xlfn.NORM.S.INV(RAND())</f>
        <v>-1.0983626862709948</v>
      </c>
      <c r="AI758" s="24">
        <f ca="1">SQRT(Inputs!$B$38)*M758+SQRT(1-Inputs!$B$38)*_xlfn.NORM.S.INV(RAND())</f>
        <v>0.55792866833583499</v>
      </c>
      <c r="AJ758" s="24">
        <f ca="1">SQRT(Inputs!$B$38)*C758+SQRT(1-Inputs!$B$38)*_xlfn.NORM.S.INV(RAND())</f>
        <v>-0.26784731149931928</v>
      </c>
      <c r="AK758" s="24">
        <f ca="1">SQRT(Inputs!$B$38)*D758+SQRT(1-Inputs!$B$38)*_xlfn.NORM.S.INV(RAND())</f>
        <v>-0.68894189233058989</v>
      </c>
      <c r="AL758" s="24">
        <f ca="1">SQRT(Inputs!$B$38)*E758+SQRT(1-Inputs!$B$38)*_xlfn.NORM.S.INV(RAND())</f>
        <v>-1.0422337729203848</v>
      </c>
      <c r="AM758" s="24">
        <f ca="1">SQRT(Inputs!$B$38)*F758+SQRT(1-Inputs!$B$38)*_xlfn.NORM.S.INV(RAND())</f>
        <v>-0.37230274440951644</v>
      </c>
      <c r="AN758" s="24">
        <f ca="1">SQRT(Inputs!$B$38)*G758+SQRT(1-Inputs!$B$38)*_xlfn.NORM.S.INV(RAND())</f>
        <v>-0.68609565755580104</v>
      </c>
      <c r="AO758" s="24">
        <f ca="1">SQRT(Inputs!$B$38)*H758+SQRT(1-Inputs!$B$38)*_xlfn.NORM.S.INV(RAND())</f>
        <v>-0.15029053826348981</v>
      </c>
      <c r="AP758" s="24">
        <f ca="1">SQRT(Inputs!$B$38)*I758+SQRT(1-Inputs!$B$38)*_xlfn.NORM.S.INV(RAND())</f>
        <v>-0.92753158455538132</v>
      </c>
      <c r="AQ758" s="24">
        <f ca="1">SQRT(Inputs!$B$38)*J758+SQRT(1-Inputs!$B$38)*_xlfn.NORM.S.INV(RAND())</f>
        <v>0.55481779003929232</v>
      </c>
      <c r="AR758" s="24">
        <f ca="1">SQRT(Inputs!$B$38)*K758+SQRT(1-Inputs!$B$38)*_xlfn.NORM.S.INV(RAND())</f>
        <v>-1.1475930783437966</v>
      </c>
      <c r="AS758" s="24">
        <f ca="1">SQRT(Inputs!$B$38)*L758+SQRT(1-Inputs!$B$38)*_xlfn.NORM.S.INV(RAND())</f>
        <v>0.77881344298726485</v>
      </c>
      <c r="AT758" s="24">
        <f ca="1">SQRT(Inputs!$B$38)*M758+SQRT(1-Inputs!$B$38)*_xlfn.NORM.S.INV(RAND())</f>
        <v>0.27418168800241538</v>
      </c>
      <c r="AU758" s="15">
        <f ca="1">Inputs!$B$6*EXP($B$8-0.5*C$5^2+C$5*N758)</f>
        <v>4867.9361437415255</v>
      </c>
      <c r="AV758" s="15">
        <f t="shared" ca="1" si="401"/>
        <v>7402.4862044705396</v>
      </c>
      <c r="AW758" s="15">
        <f t="shared" ca="1" si="402"/>
        <v>9132.9290209309802</v>
      </c>
      <c r="AX758" s="15">
        <f t="shared" ca="1" si="403"/>
        <v>12247.95155498792</v>
      </c>
      <c r="AY758" s="15">
        <f t="shared" ca="1" si="404"/>
        <v>19325.465279519918</v>
      </c>
      <c r="AZ758" s="15">
        <f t="shared" ca="1" si="405"/>
        <v>20612.779371709683</v>
      </c>
      <c r="BA758" s="15">
        <f t="shared" ca="1" si="406"/>
        <v>24655.208684534537</v>
      </c>
      <c r="BB758" s="15">
        <f t="shared" ca="1" si="407"/>
        <v>30555.807919608804</v>
      </c>
      <c r="BC758" s="15">
        <f t="shared" ca="1" si="408"/>
        <v>37331.723635060989</v>
      </c>
      <c r="BD758" s="15">
        <f t="shared" ca="1" si="409"/>
        <v>49689.328964608001</v>
      </c>
      <c r="BE758" s="15">
        <f t="shared" ca="1" si="410"/>
        <v>57810.626986615745</v>
      </c>
      <c r="BF758" s="15">
        <f ca="1">Inputs!$B$13*EXP($B$9-0.5*C$6^2+C$6*Y758)</f>
        <v>13838.25420062177</v>
      </c>
      <c r="BG758" s="15">
        <f t="shared" ca="1" si="411"/>
        <v>16465.796645706498</v>
      </c>
      <c r="BH758" s="15">
        <f t="shared" ca="1" si="412"/>
        <v>16716.236500413994</v>
      </c>
      <c r="BI758" s="15">
        <f t="shared" ca="1" si="413"/>
        <v>23723.140371737434</v>
      </c>
      <c r="BJ758" s="15">
        <f t="shared" ca="1" si="414"/>
        <v>29392.028237880128</v>
      </c>
      <c r="BK758" s="15">
        <f t="shared" ca="1" si="415"/>
        <v>32814.207233954694</v>
      </c>
      <c r="BL758" s="15">
        <f t="shared" ca="1" si="416"/>
        <v>40073.859271962334</v>
      </c>
      <c r="BM758" s="15">
        <f t="shared" ca="1" si="417"/>
        <v>68565.625352961142</v>
      </c>
      <c r="BN758" s="15">
        <f t="shared" ca="1" si="418"/>
        <v>73840.888672689092</v>
      </c>
      <c r="BO758" s="15">
        <f t="shared" ca="1" si="419"/>
        <v>79963.914591208086</v>
      </c>
      <c r="BP758" s="15">
        <f t="shared" ca="1" si="420"/>
        <v>104842.72814918842</v>
      </c>
      <c r="BQ758" s="15">
        <f ca="1">Inputs!$B$20*EXP($B$10-0.5*C$7^2+C$7*AJ758)</f>
        <v>3900.76466632958</v>
      </c>
      <c r="BR758" s="15">
        <f t="shared" ca="1" si="421"/>
        <v>4252.7249689591481</v>
      </c>
      <c r="BS758" s="15">
        <f t="shared" ca="1" si="422"/>
        <v>4317.146579806903</v>
      </c>
      <c r="BT758" s="15">
        <f t="shared" ca="1" si="423"/>
        <v>5398.5403142261912</v>
      </c>
      <c r="BU758" s="15">
        <f t="shared" ca="1" si="424"/>
        <v>6337.2788838325887</v>
      </c>
      <c r="BV758" s="15">
        <f t="shared" ca="1" si="425"/>
        <v>8523.4361948239202</v>
      </c>
      <c r="BW758" s="15">
        <f t="shared" ca="1" si="426"/>
        <v>9773.9488220782387</v>
      </c>
      <c r="BX758" s="15">
        <f t="shared" ca="1" si="427"/>
        <v>15278.739521403231</v>
      </c>
      <c r="BY758" s="15">
        <f t="shared" ca="1" si="428"/>
        <v>17187.92044333645</v>
      </c>
      <c r="BZ758" s="15">
        <f t="shared" ca="1" si="429"/>
        <v>27829.363429949553</v>
      </c>
      <c r="CA758" s="15">
        <f t="shared" ca="1" si="430"/>
        <v>41043.614487068029</v>
      </c>
      <c r="CB758" s="15">
        <f ca="1">(AU758*DCF!C$10-DCF!C$5*MAX(AU758*DCF!C$10,0)-MAX(AU758-Inputs!$B$6,0)/Inputs!$B$10)*DCF!C$6</f>
        <v>1043.7467027604991</v>
      </c>
      <c r="CC758" s="15">
        <f ca="1">(AV758*DCF!D$10-DCF!D$5*MAX(AV758*DCF!D$10,0)-MAX(AV758-AU758,0)/Inputs!$B$10)*DCF!D$6</f>
        <v>1186.3221637204504</v>
      </c>
      <c r="CD758" s="15">
        <f ca="1">(AW758*DCF!E$10-DCF!E$5*MAX(AW758*DCF!E$10,0)-MAX(AW758-AV758,0)/Inputs!$B$10)*DCF!E$6</f>
        <v>1718.8805441323593</v>
      </c>
      <c r="CE758" s="15">
        <f ca="1">(AX758*DCF!F$10-DCF!F$5*MAX(AX758*DCF!F$10,0)-MAX(AX758-AW758,0)/Inputs!$B$10)*DCF!F$6</f>
        <v>2025.5493462278559</v>
      </c>
      <c r="CF758" s="15">
        <f ca="1">(AY758*DCF!G$10-DCF!G$5*MAX(AY758*DCF!G$10,0)-MAX(AY758-AX758,0)/Inputs!$B$10)*DCF!G$6</f>
        <v>2621.3954909998824</v>
      </c>
      <c r="CG758" s="15">
        <f ca="1">(AZ758*DCF!H$10-DCF!H$5*MAX(AZ758*DCF!H$10,0)-MAX(AZ758-AY758,0)/Inputs!$B$10)*DCF!H$6</f>
        <v>3773.4002049668725</v>
      </c>
      <c r="CH758" s="15">
        <f ca="1">(BA758*DCF!I$10-DCF!I$5*MAX(BA758*DCF!I$10,0)-MAX(BA758-AZ758,0)/Inputs!$B$10)*DCF!I$6</f>
        <v>3840.5071606855613</v>
      </c>
      <c r="CI758" s="15">
        <f ca="1">(BB758*DCF!J$10-DCF!J$5*MAX(BB758*DCF!J$10,0)-MAX(BB758-BA758,0)/Inputs!$B$10)*DCF!J$6</f>
        <v>4349.3089583851697</v>
      </c>
      <c r="CJ758" s="15">
        <f ca="1">(BC758*DCF!K$10-DCF!K$5*MAX(BC758*DCF!K$10,0)-MAX(BC758-BB758,0)/Inputs!$B$10)*DCF!K$6</f>
        <v>5061.2829025403707</v>
      </c>
      <c r="CK758" s="15">
        <f ca="1">(BD758*DCF!L$10-DCF!L$5*MAX(BD758*DCF!L$10,0)-MAX(BD758-BC758,0)/Inputs!$B$10)*DCF!L$6</f>
        <v>5896.0572423335379</v>
      </c>
      <c r="CL758" s="15">
        <f ca="1">(BE758*DCF!M$10-DCF!M$5*MAX(BE758*DCF!M$10,0)-MAX(BE758-BD758,0)/Inputs!$B$10)*DCF!M$6</f>
        <v>7187.6513691073442</v>
      </c>
      <c r="CM758" s="15">
        <f ca="1">(BF758*DCF!C$28-DCF!C$5*MAX(BF758*DCF!C$28,0)-MAX(BF758-Inputs!$B$13,0)/Inputs!$B$17)*DCF!C$6</f>
        <v>3657.2349138323557</v>
      </c>
      <c r="CN758" s="15">
        <f ca="1">(BG758*DCF!D$28-DCF!D$5*MAX(BG758*DCF!D$28,0)-MAX(BG758-BF758,0)/Inputs!$B$17)*DCF!D$6</f>
        <v>4288.9816008045455</v>
      </c>
      <c r="CO758" s="15">
        <f ca="1">(BH758*DCF!E$28-DCF!E$5*MAX(BH758*DCF!E$28,0)-MAX(BH758-BG758,0)/Inputs!$B$17)*DCF!E$6</f>
        <v>4684.9775855242815</v>
      </c>
      <c r="CP758" s="15">
        <f ca="1">(BI758*DCF!F$28-DCF!F$5*MAX(BI758*DCF!F$28,0)-MAX(BI758-BH758,0)/Inputs!$B$17)*DCF!F$6</f>
        <v>5164.4901206099776</v>
      </c>
      <c r="CQ758" s="15">
        <f ca="1">(BJ758*DCF!G$28-DCF!G$5*MAX(BJ758*DCF!G$28,0)-MAX(BJ758-BI758,0)/Inputs!$B$17)*DCF!G$6</f>
        <v>6672.5337856826009</v>
      </c>
      <c r="CR758" s="15">
        <f ca="1">(BK758*DCF!H$28-DCF!H$5*MAX(BK758*DCF!H$28,0)-MAX(BK758-BJ758,0)/Inputs!$B$17)*DCF!H$6</f>
        <v>7583.6049016902643</v>
      </c>
      <c r="CS758" s="15">
        <f ca="1">(BL758*DCF!I$28-DCF!I$5*MAX(BL758*DCF!I$28,0)-MAX(BL758-BK758,0)/Inputs!$B$17)*DCF!I$6</f>
        <v>8381.5070877773833</v>
      </c>
      <c r="CT758" s="15">
        <f ca="1">(BM758*DCF!J$28-DCF!J$5*MAX(BM758*DCF!J$28,0)-MAX(BM758-BL758,0)/Inputs!$B$17)*DCF!J$6</f>
        <v>11518.051088988539</v>
      </c>
      <c r="CU758" s="15">
        <f ca="1">(BN758*DCF!K$28-DCF!K$5*MAX(BN758*DCF!K$28,0)-MAX(BN758-BM758,0)/Inputs!$B$17)*DCF!K$6</f>
        <v>14947.808106845065</v>
      </c>
      <c r="CV758" s="15">
        <f ca="1">(BO758*DCF!L$28-DCF!L$5*MAX(BO758*DCF!L$28,0)-MAX(BO758-BN758,0)/Inputs!$B$17)*DCF!L$6</f>
        <v>15261.648800664023</v>
      </c>
      <c r="CW758" s="15">
        <f ca="1">(BP758*DCF!M$28-DCF!M$5*MAX(BP758*DCF!M$28,0)-MAX(BP758-BO758,0)/Inputs!$B$17)*DCF!M$6</f>
        <v>17125.684882868405</v>
      </c>
      <c r="CX758" s="15">
        <f ca="1">(BQ758*DCF!C$46-DCF!C$5*MAX(BQ758*DCF!C$46,0)-MAX(BQ758-Inputs!$B$20,0)/Inputs!$B$24)*DCF!C$6</f>
        <v>-1224.0863739004019</v>
      </c>
      <c r="CY758" s="15">
        <f ca="1">(BR758*DCF!D$46-DCF!D$5*MAX(BR758*DCF!D$46,0)-MAX(BR758-BQ758,0)/Inputs!$B$24)*DCF!D$6</f>
        <v>-876.01951696930598</v>
      </c>
      <c r="CZ758" s="15">
        <f ca="1">(BS758*DCF!E$46-DCF!E$5*MAX(BS758*DCF!E$46,0)-MAX(BS758-BR758,0)/Inputs!$B$24)*DCF!E$6</f>
        <v>-535.90332527559917</v>
      </c>
      <c r="DA758" s="15">
        <f ca="1">(BT758*DCF!F$46-DCF!F$5*MAX(BT758*DCF!F$46,0)-MAX(BT758-BS758,0)/Inputs!$B$24)*DCF!F$6</f>
        <v>-786.92548202329021</v>
      </c>
      <c r="DB758" s="15">
        <f ca="1">(BU758*DCF!G$46-DCF!G$5*MAX(BU758*DCF!G$46,0)-MAX(BU758-BT758,0)/Inputs!$B$24)*DCF!G$6</f>
        <v>-528.94664832401884</v>
      </c>
      <c r="DC758" s="15">
        <f ca="1">(BV758*DCF!H$46-DCF!H$5*MAX(BV758*DCF!H$46,0)-MAX(BV758-BU758,0)/Inputs!$B$24)*DCF!H$6</f>
        <v>-679.33498958247594</v>
      </c>
      <c r="DD758" s="15">
        <f ca="1">(BW758*DCF!I$46-DCF!I$5*MAX(BW758*DCF!I$46,0)-MAX(BW758-BV758,0)/Inputs!$B$24)*DCF!I$6</f>
        <v>-133.24066236715618</v>
      </c>
      <c r="DE758" s="15">
        <f ca="1">(BX758*DCF!J$46-DCF!J$5*MAX(BX758*DCF!J$46,0)-MAX(BX758-BW758,0)/Inputs!$B$24)*DCF!J$6</f>
        <v>-818.87969817784244</v>
      </c>
      <c r="DF758" s="15">
        <f ca="1">(BY758*DCF!K$46-DCF!K$5*MAX(BY758*DCF!K$46,0)-MAX(BY758-BX758,0)/Inputs!$B$24)*DCF!K$6</f>
        <v>514.13284642856934</v>
      </c>
      <c r="DG758" s="15">
        <f ca="1">(BZ758*DCF!L$46-DCF!L$5*MAX(BZ758*DCF!L$46,0)-MAX(BZ758-BY758,0)/Inputs!$B$24)*DCF!L$6</f>
        <v>-484.4786500007807</v>
      </c>
      <c r="DH758" s="15">
        <f ca="1">(CA758*DCF!M$46-DCF!M$5*MAX(CA758*DCF!M$46,0)-MAX(CA758-BZ758,0)/Inputs!$B$24)*DCF!M$6</f>
        <v>455.13716467685754</v>
      </c>
      <c r="DI758" s="15">
        <f ca="1">SUM(CB758:CL758)+BE758*DCF!M$10*(1+Inputs!$B$30)*(1-Inputs!$B$33)*(1-Inputs!$B$30/Inputs!$B$31)/(Inputs!$B$29-Inputs!$B$30)*DCF!M$6</f>
        <v>199591.84145601213</v>
      </c>
      <c r="DJ758" s="15">
        <f ca="1">SUM(CM758:CW758)+BP758*DCF!M$28*(1+Inputs!$B$30)*(1-Inputs!$B$33)*(1-Inputs!$B$30/Inputs!$B$31)/(Inputs!$B$29-Inputs!$B$30)*DCF!M$6</f>
        <v>488324.78799627954</v>
      </c>
      <c r="DK758" s="15">
        <f ca="1">SUM(CX758:DH758)+CA758*DCF!M$46*(1+Inputs!$B$30)*(1-Inputs!$B$33)*(1-Inputs!$B$30/Inputs!$B$31)/(Inputs!$B$29-Inputs!$B$30)*DCF!M$6</f>
        <v>58359.744588442474</v>
      </c>
      <c r="DM758" s="15">
        <f ca="1">DI758+DJ758+DK758+Inputs!$B$34+Inputs!$B$36-Inputs!$B$35</f>
        <v>823127.37404073414</v>
      </c>
    </row>
    <row r="759" spans="1:117" x14ac:dyDescent="0.75">
      <c r="A759" s="11">
        <v>746</v>
      </c>
      <c r="C759" s="24">
        <f t="shared" ca="1" si="434"/>
        <v>1.15505252311846E-2</v>
      </c>
      <c r="D759" s="24">
        <f t="shared" ca="1" si="434"/>
        <v>-1.2679345476151835</v>
      </c>
      <c r="E759" s="24">
        <f t="shared" ca="1" si="434"/>
        <v>0.73953726250531771</v>
      </c>
      <c r="F759" s="24">
        <f t="shared" ca="1" si="434"/>
        <v>0.3752335628347801</v>
      </c>
      <c r="G759" s="24">
        <f t="shared" ca="1" si="434"/>
        <v>-0.72551881615789071</v>
      </c>
      <c r="H759" s="24">
        <f t="shared" ca="1" si="434"/>
        <v>6.3529615353987476E-2</v>
      </c>
      <c r="I759" s="24">
        <f t="shared" ca="1" si="434"/>
        <v>0.90111728299431859</v>
      </c>
      <c r="J759" s="24">
        <f t="shared" ca="1" si="434"/>
        <v>-1.5734566584845309</v>
      </c>
      <c r="K759" s="24">
        <f t="shared" ca="1" si="434"/>
        <v>-0.66717471955137864</v>
      </c>
      <c r="L759" s="24">
        <f t="shared" ca="1" si="434"/>
        <v>0.25438065074006522</v>
      </c>
      <c r="M759" s="24">
        <f t="shared" ca="1" si="434"/>
        <v>-0.48174420616523345</v>
      </c>
      <c r="N759" s="24">
        <f ca="1">SQRT(Inputs!$B$38)*C759+SQRT(1-Inputs!$B$38)*_xlfn.NORM.S.INV(RAND())</f>
        <v>0.30130640803893338</v>
      </c>
      <c r="O759" s="24">
        <f ca="1">SQRT(Inputs!$B$38)*D759+SQRT(1-Inputs!$B$38)*_xlfn.NORM.S.INV(RAND())</f>
        <v>-1.1862344403044383</v>
      </c>
      <c r="P759" s="24">
        <f ca="1">SQRT(Inputs!$B$38)*E759+SQRT(1-Inputs!$B$38)*_xlfn.NORM.S.INV(RAND())</f>
        <v>-0.50175940503005734</v>
      </c>
      <c r="Q759" s="24">
        <f ca="1">SQRT(Inputs!$B$38)*F759+SQRT(1-Inputs!$B$38)*_xlfn.NORM.S.INV(RAND())</f>
        <v>0.380067760740468</v>
      </c>
      <c r="R759" s="24">
        <f ca="1">SQRT(Inputs!$B$38)*G759+SQRT(1-Inputs!$B$38)*_xlfn.NORM.S.INV(RAND())</f>
        <v>-0.50560407620168513</v>
      </c>
      <c r="S759" s="24">
        <f ca="1">SQRT(Inputs!$B$38)*H759+SQRT(1-Inputs!$B$38)*_xlfn.NORM.S.INV(RAND())</f>
        <v>0.82755938313709376</v>
      </c>
      <c r="T759" s="24">
        <f ca="1">SQRT(Inputs!$B$38)*I759+SQRT(1-Inputs!$B$38)*_xlfn.NORM.S.INV(RAND())</f>
        <v>9.8899906015690764E-2</v>
      </c>
      <c r="U759" s="24">
        <f ca="1">SQRT(Inputs!$B$38)*J759+SQRT(1-Inputs!$B$38)*_xlfn.NORM.S.INV(RAND())</f>
        <v>-0.16999226406686352</v>
      </c>
      <c r="V759" s="24">
        <f ca="1">SQRT(Inputs!$B$38)*K759+SQRT(1-Inputs!$B$38)*_xlfn.NORM.S.INV(RAND())</f>
        <v>-8.4973846439008627E-2</v>
      </c>
      <c r="W759" s="24">
        <f ca="1">SQRT(Inputs!$B$38)*L759+SQRT(1-Inputs!$B$38)*_xlfn.NORM.S.INV(RAND())</f>
        <v>1.2920487852333642</v>
      </c>
      <c r="X759" s="24">
        <f ca="1">SQRT(Inputs!$B$38)*M759+SQRT(1-Inputs!$B$38)*_xlfn.NORM.S.INV(RAND())</f>
        <v>0.60391620290086956</v>
      </c>
      <c r="Y759" s="24">
        <f ca="1">SQRT(Inputs!$B$38)*C759+SQRT(1-Inputs!$B$38)*_xlfn.NORM.S.INV(RAND())</f>
        <v>1.6276458063050823</v>
      </c>
      <c r="Z759" s="24">
        <f ca="1">SQRT(Inputs!$B$38)*D759+SQRT(1-Inputs!$B$38)*_xlfn.NORM.S.INV(RAND())</f>
        <v>0.12226595299837839</v>
      </c>
      <c r="AA759" s="24">
        <f ca="1">SQRT(Inputs!$B$38)*E759+SQRT(1-Inputs!$B$38)*_xlfn.NORM.S.INV(RAND())</f>
        <v>-0.2495109130436633</v>
      </c>
      <c r="AB759" s="24">
        <f ca="1">SQRT(Inputs!$B$38)*F759+SQRT(1-Inputs!$B$38)*_xlfn.NORM.S.INV(RAND())</f>
        <v>-1.0859848457239065</v>
      </c>
      <c r="AC759" s="24">
        <f ca="1">SQRT(Inputs!$B$38)*G759+SQRT(1-Inputs!$B$38)*_xlfn.NORM.S.INV(RAND())</f>
        <v>-0.66739116078950311</v>
      </c>
      <c r="AD759" s="24">
        <f ca="1">SQRT(Inputs!$B$38)*H759+SQRT(1-Inputs!$B$38)*_xlfn.NORM.S.INV(RAND())</f>
        <v>-0.710714872827368</v>
      </c>
      <c r="AE759" s="24">
        <f ca="1">SQRT(Inputs!$B$38)*I759+SQRT(1-Inputs!$B$38)*_xlfn.NORM.S.INV(RAND())</f>
        <v>0.75598785089915976</v>
      </c>
      <c r="AF759" s="24">
        <f ca="1">SQRT(Inputs!$B$38)*J759+SQRT(1-Inputs!$B$38)*_xlfn.NORM.S.INV(RAND())</f>
        <v>-1.6477769846377979</v>
      </c>
      <c r="AG759" s="24">
        <f ca="1">SQRT(Inputs!$B$38)*K759+SQRT(1-Inputs!$B$38)*_xlfn.NORM.S.INV(RAND())</f>
        <v>-1.49011660452566</v>
      </c>
      <c r="AH759" s="24">
        <f ca="1">SQRT(Inputs!$B$38)*L759+SQRT(1-Inputs!$B$38)*_xlfn.NORM.S.INV(RAND())</f>
        <v>0.34109456116202541</v>
      </c>
      <c r="AI759" s="24">
        <f ca="1">SQRT(Inputs!$B$38)*M759+SQRT(1-Inputs!$B$38)*_xlfn.NORM.S.INV(RAND())</f>
        <v>0.14668846929983537</v>
      </c>
      <c r="AJ759" s="24">
        <f ca="1">SQRT(Inputs!$B$38)*C759+SQRT(1-Inputs!$B$38)*_xlfn.NORM.S.INV(RAND())</f>
        <v>-0.64928688622246311</v>
      </c>
      <c r="AK759" s="24">
        <f ca="1">SQRT(Inputs!$B$38)*D759+SQRT(1-Inputs!$B$38)*_xlfn.NORM.S.INV(RAND())</f>
        <v>-0.99359388618898103</v>
      </c>
      <c r="AL759" s="24">
        <f ca="1">SQRT(Inputs!$B$38)*E759+SQRT(1-Inputs!$B$38)*_xlfn.NORM.S.INV(RAND())</f>
        <v>-0.41754461666350767</v>
      </c>
      <c r="AM759" s="24">
        <f ca="1">SQRT(Inputs!$B$38)*F759+SQRT(1-Inputs!$B$38)*_xlfn.NORM.S.INV(RAND())</f>
        <v>-0.54319612015376539</v>
      </c>
      <c r="AN759" s="24">
        <f ca="1">SQRT(Inputs!$B$38)*G759+SQRT(1-Inputs!$B$38)*_xlfn.NORM.S.INV(RAND())</f>
        <v>-0.61703644985574457</v>
      </c>
      <c r="AO759" s="24">
        <f ca="1">SQRT(Inputs!$B$38)*H759+SQRT(1-Inputs!$B$38)*_xlfn.NORM.S.INV(RAND())</f>
        <v>-0.88787174438898919</v>
      </c>
      <c r="AP759" s="24">
        <f ca="1">SQRT(Inputs!$B$38)*I759+SQRT(1-Inputs!$B$38)*_xlfn.NORM.S.INV(RAND())</f>
        <v>0.17384541087181299</v>
      </c>
      <c r="AQ759" s="24">
        <f ca="1">SQRT(Inputs!$B$38)*J759+SQRT(1-Inputs!$B$38)*_xlfn.NORM.S.INV(RAND())</f>
        <v>-0.98092933848531849</v>
      </c>
      <c r="AR759" s="24">
        <f ca="1">SQRT(Inputs!$B$38)*K759+SQRT(1-Inputs!$B$38)*_xlfn.NORM.S.INV(RAND())</f>
        <v>-1.4465184805102953</v>
      </c>
      <c r="AS759" s="24">
        <f ca="1">SQRT(Inputs!$B$38)*L759+SQRT(1-Inputs!$B$38)*_xlfn.NORM.S.INV(RAND())</f>
        <v>0.38067481687752613</v>
      </c>
      <c r="AT759" s="24">
        <f ca="1">SQRT(Inputs!$B$38)*M759+SQRT(1-Inputs!$B$38)*_xlfn.NORM.S.INV(RAND())</f>
        <v>5.3598057316679992E-3</v>
      </c>
      <c r="AU759" s="15">
        <f ca="1">Inputs!$B$6*EXP($B$8-0.5*C$5^2+C$5*N759)</f>
        <v>5210.264030316559</v>
      </c>
      <c r="AV759" s="15">
        <f t="shared" ca="1" si="401"/>
        <v>5327.0573099800922</v>
      </c>
      <c r="AW759" s="15">
        <f t="shared" ca="1" si="402"/>
        <v>6070.3527483717244</v>
      </c>
      <c r="AX759" s="15">
        <f t="shared" ca="1" si="403"/>
        <v>7771.6900915987881</v>
      </c>
      <c r="AY759" s="15">
        <f t="shared" ca="1" si="404"/>
        <v>8953.2050135468817</v>
      </c>
      <c r="AZ759" s="15">
        <f t="shared" ca="1" si="405"/>
        <v>11994.771831362537</v>
      </c>
      <c r="BA759" s="15">
        <f t="shared" ca="1" si="406"/>
        <v>14831.257832496836</v>
      </c>
      <c r="BB759" s="15">
        <f t="shared" ca="1" si="407"/>
        <v>17851.340571768185</v>
      </c>
      <c r="BC759" s="15">
        <f t="shared" ca="1" si="408"/>
        <v>21684.748272784542</v>
      </c>
      <c r="BD759" s="15">
        <f t="shared" ca="1" si="409"/>
        <v>29978.392648689249</v>
      </c>
      <c r="BE759" s="15">
        <f t="shared" ca="1" si="410"/>
        <v>38811.866236693582</v>
      </c>
      <c r="BF759" s="15">
        <f ca="1">Inputs!$B$13*EXP($B$9-0.5*C$6^2+C$6*Y759)</f>
        <v>19098.140494848183</v>
      </c>
      <c r="BG759" s="15">
        <f t="shared" ca="1" si="411"/>
        <v>23794.777177223132</v>
      </c>
      <c r="BH759" s="15">
        <f t="shared" ca="1" si="412"/>
        <v>27894.267830949037</v>
      </c>
      <c r="BI759" s="15">
        <f t="shared" ca="1" si="413"/>
        <v>28890.535923464344</v>
      </c>
      <c r="BJ759" s="15">
        <f t="shared" ca="1" si="414"/>
        <v>32169.420088744901</v>
      </c>
      <c r="BK759" s="15">
        <f t="shared" ca="1" si="415"/>
        <v>35840.638905031999</v>
      </c>
      <c r="BL759" s="15">
        <f t="shared" ca="1" si="416"/>
        <v>48557.457738812387</v>
      </c>
      <c r="BM759" s="15">
        <f t="shared" ca="1" si="417"/>
        <v>48638.960556411323</v>
      </c>
      <c r="BN759" s="15">
        <f t="shared" ca="1" si="418"/>
        <v>50037.253946986959</v>
      </c>
      <c r="BO759" s="15">
        <f t="shared" ca="1" si="419"/>
        <v>64055.730548355379</v>
      </c>
      <c r="BP759" s="15">
        <f t="shared" ca="1" si="420"/>
        <v>80161.824968368514</v>
      </c>
      <c r="BQ759" s="15">
        <f ca="1">Inputs!$B$20*EXP($B$10-0.5*C$7^2+C$7*AJ759)</f>
        <v>3407.1718866420542</v>
      </c>
      <c r="BR759" s="15">
        <f t="shared" ca="1" si="421"/>
        <v>3372.0421806506142</v>
      </c>
      <c r="BS759" s="15">
        <f t="shared" ca="1" si="422"/>
        <v>4095.8153883115838</v>
      </c>
      <c r="BT759" s="15">
        <f t="shared" ca="1" si="423"/>
        <v>4897.2259298453464</v>
      </c>
      <c r="BU759" s="15">
        <f t="shared" ca="1" si="424"/>
        <v>5845.6630551511334</v>
      </c>
      <c r="BV759" s="15">
        <f t="shared" ca="1" si="425"/>
        <v>6658.4993768053318</v>
      </c>
      <c r="BW759" s="15">
        <f t="shared" ca="1" si="426"/>
        <v>9639.803642764593</v>
      </c>
      <c r="BX759" s="15">
        <f t="shared" ca="1" si="427"/>
        <v>11075.826007959915</v>
      </c>
      <c r="BY759" s="15">
        <f t="shared" ca="1" si="428"/>
        <v>11767.219130636509</v>
      </c>
      <c r="BZ759" s="15">
        <f t="shared" ca="1" si="429"/>
        <v>17707.90491773374</v>
      </c>
      <c r="CA759" s="15">
        <f t="shared" ca="1" si="430"/>
        <v>24897.934598749674</v>
      </c>
      <c r="CB759" s="15">
        <f ca="1">(AU759*DCF!C$10-DCF!C$5*MAX(AU759*DCF!C$10,0)-MAX(AU759-Inputs!$B$6,0)/Inputs!$B$10)*DCF!C$6</f>
        <v>1041.3058439124152</v>
      </c>
      <c r="CC759" s="15">
        <f ca="1">(AV759*DCF!D$10-DCF!D$5*MAX(AV759*DCF!D$10,0)-MAX(AV759-AU759,0)/Inputs!$B$10)*DCF!D$6</f>
        <v>1269.9571451303304</v>
      </c>
      <c r="CD759" s="15">
        <f ca="1">(AW759*DCF!E$10-DCF!E$5*MAX(AW759*DCF!E$10,0)-MAX(AW759-AV759,0)/Inputs!$B$10)*DCF!E$6</f>
        <v>1234.1269038794132</v>
      </c>
      <c r="CE759" s="15">
        <f ca="1">(AX759*DCF!F$10-DCF!F$5*MAX(AX759*DCF!F$10,0)-MAX(AX759-AW759,0)/Inputs!$B$10)*DCF!F$6</f>
        <v>1342.5414413580495</v>
      </c>
      <c r="CF759" s="15">
        <f ca="1">(AY759*DCF!G$10-DCF!G$5*MAX(AY759*DCF!G$10,0)-MAX(AY759-AX759,0)/Inputs!$B$10)*DCF!G$6</f>
        <v>1617.6094182201514</v>
      </c>
      <c r="CG759" s="15">
        <f ca="1">(AZ759*DCF!H$10-DCF!H$5*MAX(AZ759*DCF!H$10,0)-MAX(AZ759-AY759,0)/Inputs!$B$10)*DCF!H$6</f>
        <v>1788.7088388938932</v>
      </c>
      <c r="CH759" s="15">
        <f ca="1">(BA759*DCF!I$10-DCF!I$5*MAX(BA759*DCF!I$10,0)-MAX(BA759-AZ759,0)/Inputs!$B$10)*DCF!I$6</f>
        <v>2243.846674390074</v>
      </c>
      <c r="CI759" s="15">
        <f ca="1">(BB759*DCF!J$10-DCF!J$5*MAX(BB759*DCF!J$10,0)-MAX(BB759-BA759,0)/Inputs!$B$10)*DCF!J$6</f>
        <v>2605.6876908479394</v>
      </c>
      <c r="CJ759" s="15">
        <f ca="1">(BC759*DCF!K$10-DCF!K$5*MAX(BC759*DCF!K$10,0)-MAX(BC759-BB759,0)/Inputs!$B$10)*DCF!K$6</f>
        <v>2954.2774899026545</v>
      </c>
      <c r="CK759" s="15">
        <f ca="1">(BD759*DCF!L$10-DCF!L$5*MAX(BD759*DCF!L$10,0)-MAX(BD759-BC759,0)/Inputs!$B$10)*DCF!L$6</f>
        <v>3448.8091759424879</v>
      </c>
      <c r="CL759" s="15">
        <f ca="1">(BE759*DCF!M$10-DCF!M$5*MAX(BE759*DCF!M$10,0)-MAX(BE759-BD759,0)/Inputs!$B$10)*DCF!M$6</f>
        <v>4421.6035155495811</v>
      </c>
      <c r="CM759" s="15">
        <f ca="1">(BF759*DCF!C$28-DCF!C$5*MAX(BF759*DCF!C$28,0)-MAX(BF759-Inputs!$B$13,0)/Inputs!$B$17)*DCF!C$6</f>
        <v>4047.7633753547116</v>
      </c>
      <c r="CN759" s="15">
        <f ca="1">(BG759*DCF!D$28-DCF!D$5*MAX(BG759*DCF!D$28,0)-MAX(BG759-BF759,0)/Inputs!$B$17)*DCF!D$6</f>
        <v>6006.1027335483268</v>
      </c>
      <c r="CO759" s="15">
        <f ca="1">(BH759*DCF!E$28-DCF!E$5*MAX(BH759*DCF!E$28,0)-MAX(BH759-BG759,0)/Inputs!$B$17)*DCF!E$6</f>
        <v>7092.2001681742086</v>
      </c>
      <c r="CP759" s="15">
        <f ca="1">(BI759*DCF!F$28-DCF!F$5*MAX(BI759*DCF!F$28,0)-MAX(BI759-BH759,0)/Inputs!$B$17)*DCF!F$6</f>
        <v>7661.6331481260158</v>
      </c>
      <c r="CQ759" s="15">
        <f ca="1">(BJ759*DCF!G$28-DCF!G$5*MAX(BJ759*DCF!G$28,0)-MAX(BJ759-BI759,0)/Inputs!$B$17)*DCF!G$6</f>
        <v>7795.1241855320559</v>
      </c>
      <c r="CR759" s="15">
        <f ca="1">(BK759*DCF!H$28-DCF!H$5*MAX(BK759*DCF!H$28,0)-MAX(BK759-BJ759,0)/Inputs!$B$17)*DCF!H$6</f>
        <v>8293.3810446263087</v>
      </c>
      <c r="CS759" s="15">
        <f ca="1">(BL759*DCF!I$28-DCF!I$5*MAX(BL759*DCF!I$28,0)-MAX(BL759-BK759,0)/Inputs!$B$17)*DCF!I$6</f>
        <v>9593.1802959774031</v>
      </c>
      <c r="CT759" s="15">
        <f ca="1">(BM759*DCF!J$28-DCF!J$5*MAX(BM759*DCF!J$28,0)-MAX(BM759-BL759,0)/Inputs!$B$17)*DCF!J$6</f>
        <v>10839.719428708528</v>
      </c>
      <c r="CU759" s="15">
        <f ca="1">(BN759*DCF!K$28-DCF!K$5*MAX(BN759*DCF!K$28,0)-MAX(BN759-BM759,0)/Inputs!$B$17)*DCF!K$6</f>
        <v>10395.756743674374</v>
      </c>
      <c r="CV759" s="15">
        <f ca="1">(BO759*DCF!L$28-DCF!L$5*MAX(BO759*DCF!L$28,0)-MAX(BO759-BN759,0)/Inputs!$B$17)*DCF!L$6</f>
        <v>11194.24876302992</v>
      </c>
      <c r="CW759" s="15">
        <f ca="1">(BP759*DCF!M$28-DCF!M$5*MAX(BP759*DCF!M$28,0)-MAX(BP759-BO759,0)/Inputs!$B$17)*DCF!M$6</f>
        <v>13398.954322979194</v>
      </c>
      <c r="CX759" s="15">
        <f ca="1">(BQ759*DCF!C$46-DCF!C$5*MAX(BQ759*DCF!C$46,0)-MAX(BQ759-Inputs!$B$20,0)/Inputs!$B$24)*DCF!C$6</f>
        <v>-882.10523323929851</v>
      </c>
      <c r="CY759" s="15">
        <f ca="1">(BR759*DCF!D$46-DCF!D$5*MAX(BR759*DCF!D$46,0)-MAX(BR759-BQ759,0)/Inputs!$B$24)*DCF!D$6</f>
        <v>-575.52896319687909</v>
      </c>
      <c r="CZ759" s="15">
        <f ca="1">(BS759*DCF!E$46-DCF!E$5*MAX(BS759*DCF!E$46,0)-MAX(BS759-BR759,0)/Inputs!$B$24)*DCF!E$6</f>
        <v>-769.62877431617289</v>
      </c>
      <c r="DA759" s="15">
        <f ca="1">(BT759*DCF!F$46-DCF!F$5*MAX(BT759*DCF!F$46,0)-MAX(BT759-BS759,0)/Inputs!$B$24)*DCF!F$6</f>
        <v>-648.46586752783446</v>
      </c>
      <c r="DB759" s="15">
        <f ca="1">(BU759*DCF!G$46-DCF!G$5*MAX(BU759*DCF!G$46,0)-MAX(BU759-BT759,0)/Inputs!$B$24)*DCF!G$6</f>
        <v>-515.67206567866322</v>
      </c>
      <c r="DC759" s="15">
        <f ca="1">(BV759*DCF!H$46-DCF!H$5*MAX(BV759*DCF!H$46,0)-MAX(BV759-BU759,0)/Inputs!$B$24)*DCF!H$6</f>
        <v>-252.58390662326971</v>
      </c>
      <c r="DD759" s="15">
        <f ca="1">(BW759*DCF!I$46-DCF!I$5*MAX(BW759*DCF!I$46,0)-MAX(BW759-BV759,0)/Inputs!$B$24)*DCF!I$6</f>
        <v>-633.18212012999049</v>
      </c>
      <c r="DE759" s="15">
        <f ca="1">(BX759*DCF!J$46-DCF!J$5*MAX(BX759*DCF!J$46,0)-MAX(BX759-BW759,0)/Inputs!$B$24)*DCF!J$6</f>
        <v>83.790593747630354</v>
      </c>
      <c r="DF759" s="15">
        <f ca="1">(BY759*DCF!K$46-DCF!K$5*MAX(BY759*DCF!K$46,0)-MAX(BY759-BX759,0)/Inputs!$B$24)*DCF!K$6</f>
        <v>502.80988653460201</v>
      </c>
      <c r="DG759" s="15">
        <f ca="1">(BZ759*DCF!L$46-DCF!L$5*MAX(BZ759*DCF!L$46,0)-MAX(BZ759-BY759,0)/Inputs!$B$24)*DCF!L$6</f>
        <v>-120.3313081384068</v>
      </c>
      <c r="DH759" s="15">
        <f ca="1">(CA759*DCF!M$46-DCF!M$5*MAX(CA759*DCF!M$46,0)-MAX(CA759-BZ759,0)/Inputs!$B$24)*DCF!M$6</f>
        <v>448.78006211598154</v>
      </c>
      <c r="DI759" s="15">
        <f ca="1">SUM(CB759:CL759)+BE759*DCF!M$10*(1+Inputs!$B$30)*(1-Inputs!$B$33)*(1-Inputs!$B$30/Inputs!$B$31)/(Inputs!$B$29-Inputs!$B$30)*DCF!M$6</f>
        <v>131982.41110854375</v>
      </c>
      <c r="DJ759" s="15">
        <f ca="1">SUM(CM759:CW759)+BP759*DCF!M$28*(1+Inputs!$B$30)*(1-Inputs!$B$33)*(1-Inputs!$B$30/Inputs!$B$31)/(Inputs!$B$29-Inputs!$B$30)*DCF!M$6</f>
        <v>393773.28943288466</v>
      </c>
      <c r="DK759" s="15">
        <f ca="1">SUM(CX759:DH759)+CA759*DCF!M$46*(1+Inputs!$B$30)*(1-Inputs!$B$33)*(1-Inputs!$B$30/Inputs!$B$31)/(Inputs!$B$29-Inputs!$B$30)*DCF!M$6</f>
        <v>35133.038542114795</v>
      </c>
      <c r="DM759" s="15">
        <f ca="1">DI759+DJ759+DK759+Inputs!$B$34+Inputs!$B$36-Inputs!$B$35</f>
        <v>637739.73908354319</v>
      </c>
    </row>
    <row r="760" spans="1:117" x14ac:dyDescent="0.75">
      <c r="A760" s="11">
        <v>747</v>
      </c>
      <c r="C760" s="24">
        <f t="shared" ca="1" si="434"/>
        <v>-0.47330568941440693</v>
      </c>
      <c r="D760" s="24">
        <f t="shared" ca="1" si="434"/>
        <v>-0.97870512769429296</v>
      </c>
      <c r="E760" s="24">
        <f t="shared" ca="1" si="434"/>
        <v>0.22758514634224417</v>
      </c>
      <c r="F760" s="24">
        <f t="shared" ca="1" si="434"/>
        <v>1.112794454509529</v>
      </c>
      <c r="G760" s="24">
        <f t="shared" ca="1" si="434"/>
        <v>-3.5121043778733804E-2</v>
      </c>
      <c r="H760" s="24">
        <f t="shared" ca="1" si="434"/>
        <v>-2.0954527603685524</v>
      </c>
      <c r="I760" s="24">
        <f t="shared" ca="1" si="434"/>
        <v>-2.7150406119513679</v>
      </c>
      <c r="J760" s="24">
        <f t="shared" ca="1" si="434"/>
        <v>0.84466043304133331</v>
      </c>
      <c r="K760" s="24">
        <f t="shared" ca="1" si="434"/>
        <v>1.0836416651276126</v>
      </c>
      <c r="L760" s="24">
        <f t="shared" ca="1" si="434"/>
        <v>0.69940693899779649</v>
      </c>
      <c r="M760" s="24">
        <f t="shared" ca="1" si="434"/>
        <v>-0.93922029695870402</v>
      </c>
      <c r="N760" s="24">
        <f ca="1">SQRT(Inputs!$B$38)*C760+SQRT(1-Inputs!$B$38)*_xlfn.NORM.S.INV(RAND())</f>
        <v>-0.19227737810209133</v>
      </c>
      <c r="O760" s="24">
        <f ca="1">SQRT(Inputs!$B$38)*D760+SQRT(1-Inputs!$B$38)*_xlfn.NORM.S.INV(RAND())</f>
        <v>-0.99702956489129102</v>
      </c>
      <c r="P760" s="24">
        <f ca="1">SQRT(Inputs!$B$38)*E760+SQRT(1-Inputs!$B$38)*_xlfn.NORM.S.INV(RAND())</f>
        <v>-0.23008455647004677</v>
      </c>
      <c r="Q760" s="24">
        <f ca="1">SQRT(Inputs!$B$38)*F760+SQRT(1-Inputs!$B$38)*_xlfn.NORM.S.INV(RAND())</f>
        <v>0.92316524332328376</v>
      </c>
      <c r="R760" s="24">
        <f ca="1">SQRT(Inputs!$B$38)*G760+SQRT(1-Inputs!$B$38)*_xlfn.NORM.S.INV(RAND())</f>
        <v>0.16154803618387673</v>
      </c>
      <c r="S760" s="24">
        <f ca="1">SQRT(Inputs!$B$38)*H760+SQRT(1-Inputs!$B$38)*_xlfn.NORM.S.INV(RAND())</f>
        <v>-0.94285283571592227</v>
      </c>
      <c r="T760" s="24">
        <f ca="1">SQRT(Inputs!$B$38)*I760+SQRT(1-Inputs!$B$38)*_xlfn.NORM.S.INV(RAND())</f>
        <v>-1.9563760109251978</v>
      </c>
      <c r="U760" s="24">
        <f ca="1">SQRT(Inputs!$B$38)*J760+SQRT(1-Inputs!$B$38)*_xlfn.NORM.S.INV(RAND())</f>
        <v>0.77026401113276566</v>
      </c>
      <c r="V760" s="24">
        <f ca="1">SQRT(Inputs!$B$38)*K760+SQRT(1-Inputs!$B$38)*_xlfn.NORM.S.INV(RAND())</f>
        <v>0.41542081509273932</v>
      </c>
      <c r="W760" s="24">
        <f ca="1">SQRT(Inputs!$B$38)*L760+SQRT(1-Inputs!$B$38)*_xlfn.NORM.S.INV(RAND())</f>
        <v>1.0911494984413024</v>
      </c>
      <c r="X760" s="24">
        <f ca="1">SQRT(Inputs!$B$38)*M760+SQRT(1-Inputs!$B$38)*_xlfn.NORM.S.INV(RAND())</f>
        <v>-1.598282788948918</v>
      </c>
      <c r="Y760" s="24">
        <f ca="1">SQRT(Inputs!$B$38)*C760+SQRT(1-Inputs!$B$38)*_xlfn.NORM.S.INV(RAND())</f>
        <v>-1.3518180652298848</v>
      </c>
      <c r="Z760" s="24">
        <f ca="1">SQRT(Inputs!$B$38)*D760+SQRT(1-Inputs!$B$38)*_xlfn.NORM.S.INV(RAND())</f>
        <v>0.54110956981299541</v>
      </c>
      <c r="AA760" s="24">
        <f ca="1">SQRT(Inputs!$B$38)*E760+SQRT(1-Inputs!$B$38)*_xlfn.NORM.S.INV(RAND())</f>
        <v>0.62980266291179454</v>
      </c>
      <c r="AB760" s="24">
        <f ca="1">SQRT(Inputs!$B$38)*F760+SQRT(1-Inputs!$B$38)*_xlfn.NORM.S.INV(RAND())</f>
        <v>0.9141492027197804</v>
      </c>
      <c r="AC760" s="24">
        <f ca="1">SQRT(Inputs!$B$38)*G760+SQRT(1-Inputs!$B$38)*_xlfn.NORM.S.INV(RAND())</f>
        <v>0.97746087413366223</v>
      </c>
      <c r="AD760" s="24">
        <f ca="1">SQRT(Inputs!$B$38)*H760+SQRT(1-Inputs!$B$38)*_xlfn.NORM.S.INV(RAND())</f>
        <v>0.33057734694339214</v>
      </c>
      <c r="AE760" s="24">
        <f ca="1">SQRT(Inputs!$B$38)*I760+SQRT(1-Inputs!$B$38)*_xlfn.NORM.S.INV(RAND())</f>
        <v>-1.44411301830573</v>
      </c>
      <c r="AF760" s="24">
        <f ca="1">SQRT(Inputs!$B$38)*J760+SQRT(1-Inputs!$B$38)*_xlfn.NORM.S.INV(RAND())</f>
        <v>-0.54728395938653018</v>
      </c>
      <c r="AG760" s="24">
        <f ca="1">SQRT(Inputs!$B$38)*K760+SQRT(1-Inputs!$B$38)*_xlfn.NORM.S.INV(RAND())</f>
        <v>-5.8702911509704969E-2</v>
      </c>
      <c r="AH760" s="24">
        <f ca="1">SQRT(Inputs!$B$38)*L760+SQRT(1-Inputs!$B$38)*_xlfn.NORM.S.INV(RAND())</f>
        <v>1.2191142970069726</v>
      </c>
      <c r="AI760" s="24">
        <f ca="1">SQRT(Inputs!$B$38)*M760+SQRT(1-Inputs!$B$38)*_xlfn.NORM.S.INV(RAND())</f>
        <v>1.3598208792403623</v>
      </c>
      <c r="AJ760" s="24">
        <f ca="1">SQRT(Inputs!$B$38)*C760+SQRT(1-Inputs!$B$38)*_xlfn.NORM.S.INV(RAND())</f>
        <v>-1.1237692939188775</v>
      </c>
      <c r="AK760" s="24">
        <f ca="1">SQRT(Inputs!$B$38)*D760+SQRT(1-Inputs!$B$38)*_xlfn.NORM.S.INV(RAND())</f>
        <v>-2.1992851302504683</v>
      </c>
      <c r="AL760" s="24">
        <f ca="1">SQRT(Inputs!$B$38)*E760+SQRT(1-Inputs!$B$38)*_xlfn.NORM.S.INV(RAND())</f>
        <v>2.2675999912091065</v>
      </c>
      <c r="AM760" s="24">
        <f ca="1">SQRT(Inputs!$B$38)*F760+SQRT(1-Inputs!$B$38)*_xlfn.NORM.S.INV(RAND())</f>
        <v>0.26006051895405669</v>
      </c>
      <c r="AN760" s="24">
        <f ca="1">SQRT(Inputs!$B$38)*G760+SQRT(1-Inputs!$B$38)*_xlfn.NORM.S.INV(RAND())</f>
        <v>-1.9434447931650316</v>
      </c>
      <c r="AO760" s="24">
        <f ca="1">SQRT(Inputs!$B$38)*H760+SQRT(1-Inputs!$B$38)*_xlfn.NORM.S.INV(RAND())</f>
        <v>-0.49019167136714592</v>
      </c>
      <c r="AP760" s="24">
        <f ca="1">SQRT(Inputs!$B$38)*I760+SQRT(1-Inputs!$B$38)*_xlfn.NORM.S.INV(RAND())</f>
        <v>-0.457729768162914</v>
      </c>
      <c r="AQ760" s="24">
        <f ca="1">SQRT(Inputs!$B$38)*J760+SQRT(1-Inputs!$B$38)*_xlfn.NORM.S.INV(RAND())</f>
        <v>0.878640902876477</v>
      </c>
      <c r="AR760" s="24">
        <f ca="1">SQRT(Inputs!$B$38)*K760+SQRT(1-Inputs!$B$38)*_xlfn.NORM.S.INV(RAND())</f>
        <v>0.93226775976846565</v>
      </c>
      <c r="AS760" s="24">
        <f ca="1">SQRT(Inputs!$B$38)*L760+SQRT(1-Inputs!$B$38)*_xlfn.NORM.S.INV(RAND())</f>
        <v>2.0576436605083965</v>
      </c>
      <c r="AT760" s="24">
        <f ca="1">SQRT(Inputs!$B$38)*M760+SQRT(1-Inputs!$B$38)*_xlfn.NORM.S.INV(RAND())</f>
        <v>0.29337811354006194</v>
      </c>
      <c r="AU760" s="15">
        <f ca="1">Inputs!$B$6*EXP($B$8-0.5*C$5^2+C$5*N760)</f>
        <v>4810.1708666579243</v>
      </c>
      <c r="AV760" s="15">
        <f t="shared" ca="1" si="401"/>
        <v>5056.7310298950179</v>
      </c>
      <c r="AW760" s="15">
        <f t="shared" ca="1" si="402"/>
        <v>5977.3766427884439</v>
      </c>
      <c r="AX760" s="15">
        <f t="shared" ca="1" si="403"/>
        <v>8189.9145445617087</v>
      </c>
      <c r="AY760" s="15">
        <f t="shared" ca="1" si="404"/>
        <v>10199.540822071443</v>
      </c>
      <c r="AZ760" s="15">
        <f t="shared" ca="1" si="405"/>
        <v>11244.119005491837</v>
      </c>
      <c r="BA760" s="15">
        <f t="shared" ca="1" si="406"/>
        <v>11212.248295862271</v>
      </c>
      <c r="BB760" s="15">
        <f t="shared" ca="1" si="407"/>
        <v>14828.520179596095</v>
      </c>
      <c r="BC760" s="15">
        <f t="shared" ca="1" si="408"/>
        <v>18904.234942865678</v>
      </c>
      <c r="BD760" s="15">
        <f t="shared" ca="1" si="409"/>
        <v>25647.929757203405</v>
      </c>
      <c r="BE760" s="15">
        <f t="shared" ca="1" si="410"/>
        <v>27170.587084478178</v>
      </c>
      <c r="BF760" s="15">
        <f ca="1">Inputs!$B$13*EXP($B$9-0.5*C$6^2+C$6*Y760)</f>
        <v>10579.51033213013</v>
      </c>
      <c r="BG760" s="15">
        <f t="shared" ca="1" si="411"/>
        <v>14216.023637237853</v>
      </c>
      <c r="BH760" s="15">
        <f t="shared" ca="1" si="412"/>
        <v>19281.874647483786</v>
      </c>
      <c r="BI760" s="15">
        <f t="shared" ca="1" si="413"/>
        <v>27170.123052760777</v>
      </c>
      <c r="BJ760" s="15">
        <f t="shared" ca="1" si="414"/>
        <v>38348.60974676285</v>
      </c>
      <c r="BK760" s="15">
        <f t="shared" ca="1" si="415"/>
        <v>49232.271834831394</v>
      </c>
      <c r="BL760" s="15">
        <f t="shared" ca="1" si="416"/>
        <v>50154.089058150334</v>
      </c>
      <c r="BM760" s="15">
        <f t="shared" ca="1" si="417"/>
        <v>57598.049843594599</v>
      </c>
      <c r="BN760" s="15">
        <f t="shared" ca="1" si="418"/>
        <v>70341.809392573312</v>
      </c>
      <c r="BO760" s="15">
        <f t="shared" ca="1" si="419"/>
        <v>99724.686795473986</v>
      </c>
      <c r="BP760" s="15">
        <f t="shared" ca="1" si="420"/>
        <v>143186.88652554632</v>
      </c>
      <c r="BQ760" s="15">
        <f ca="1">Inputs!$B$20*EXP($B$10-0.5*C$7^2+C$7*AJ760)</f>
        <v>2879.4286600280097</v>
      </c>
      <c r="BR760" s="15">
        <f t="shared" ca="1" si="421"/>
        <v>1943.177294582377</v>
      </c>
      <c r="BS760" s="15">
        <f t="shared" ca="1" si="422"/>
        <v>5103.6349593165187</v>
      </c>
      <c r="BT760" s="15">
        <f t="shared" ca="1" si="423"/>
        <v>7533.6242171405183</v>
      </c>
      <c r="BU760" s="15">
        <f t="shared" ca="1" si="424"/>
        <v>6523.7966086798779</v>
      </c>
      <c r="BV760" s="15">
        <f t="shared" ca="1" si="425"/>
        <v>8127.4511731623761</v>
      </c>
      <c r="BW760" s="15">
        <f t="shared" ca="1" si="426"/>
        <v>10294.209547948967</v>
      </c>
      <c r="BX760" s="15">
        <f t="shared" ca="1" si="427"/>
        <v>17171.335271234275</v>
      </c>
      <c r="BY760" s="15">
        <f t="shared" ca="1" si="428"/>
        <v>28757.965373664501</v>
      </c>
      <c r="BZ760" s="15">
        <f t="shared" ca="1" si="429"/>
        <v>58902.992444124189</v>
      </c>
      <c r="CA760" s="15">
        <f t="shared" ca="1" si="430"/>
        <v>87168.818623206229</v>
      </c>
      <c r="CB760" s="15">
        <f ca="1">(AU760*DCF!C$10-DCF!C$5*MAX(AU760*DCF!C$10,0)-MAX(AU760-Inputs!$B$6,0)/Inputs!$B$10)*DCF!C$6</f>
        <v>1044.1585794822356</v>
      </c>
      <c r="CC760" s="15">
        <f ca="1">(AV760*DCF!D$10-DCF!D$5*MAX(AV760*DCF!D$10,0)-MAX(AV760-AU760,0)/Inputs!$B$10)*DCF!D$6</f>
        <v>1172.4266874412219</v>
      </c>
      <c r="CD760" s="15">
        <f ca="1">(AW760*DCF!E$10-DCF!E$5*MAX(AW760*DCF!E$10,0)-MAX(AW760-AV760,0)/Inputs!$B$10)*DCF!E$6</f>
        <v>1172.7135974892533</v>
      </c>
      <c r="CE760" s="15">
        <f ca="1">(AX760*DCF!F$10-DCF!F$5*MAX(AX760*DCF!F$10,0)-MAX(AX760-AW760,0)/Inputs!$B$10)*DCF!F$6</f>
        <v>1327.4710108373692</v>
      </c>
      <c r="CF760" s="15">
        <f ca="1">(AY760*DCF!G$10-DCF!G$5*MAX(AY760*DCF!G$10,0)-MAX(AY760-AX760,0)/Inputs!$B$10)*DCF!G$6</f>
        <v>1715.2269459222771</v>
      </c>
      <c r="CG760" s="15">
        <f ca="1">(AZ760*DCF!H$10-DCF!H$5*MAX(AZ760*DCF!H$10,0)-MAX(AZ760-AY760,0)/Inputs!$B$10)*DCF!H$6</f>
        <v>1997.5701871133581</v>
      </c>
      <c r="CH760" s="15">
        <f ca="1">(BA760*DCF!I$10-DCF!I$5*MAX(BA760*DCF!I$10,0)-MAX(BA760-AZ760,0)/Inputs!$B$10)*DCF!I$6</f>
        <v>2048.0687395871118</v>
      </c>
      <c r="CI760" s="15">
        <f ca="1">(BB760*DCF!J$10-DCF!J$5*MAX(BB760*DCF!J$10,0)-MAX(BB760-BA760,0)/Inputs!$B$10)*DCF!J$6</f>
        <v>1996.6220571926476</v>
      </c>
      <c r="CJ760" s="15">
        <f ca="1">(BC760*DCF!K$10-DCF!K$5*MAX(BC760*DCF!K$10,0)-MAX(BC760-BB760,0)/Inputs!$B$10)*DCF!K$6</f>
        <v>2472.7401989621171</v>
      </c>
      <c r="CK760" s="15">
        <f ca="1">(BD760*DCF!L$10-DCF!L$5*MAX(BD760*DCF!L$10,0)-MAX(BD760-BC760,0)/Inputs!$B$10)*DCF!L$6</f>
        <v>2996.1265981477213</v>
      </c>
      <c r="CL760" s="15">
        <f ca="1">(BE760*DCF!M$10-DCF!M$5*MAX(BE760*DCF!M$10,0)-MAX(BE760-BD760,0)/Inputs!$B$10)*DCF!M$6</f>
        <v>3652.2235760625581</v>
      </c>
      <c r="CM760" s="15">
        <f ca="1">(BF760*DCF!C$28-DCF!C$5*MAX(BF760*DCF!C$28,0)-MAX(BF760-Inputs!$B$13,0)/Inputs!$B$17)*DCF!C$6</f>
        <v>3228.7971715832414</v>
      </c>
      <c r="CN760" s="15">
        <f ca="1">(BG760*DCF!D$28-DCF!D$5*MAX(BG760*DCF!D$28,0)-MAX(BG760-BF760,0)/Inputs!$B$17)*DCF!D$6</f>
        <v>3411.1118160958363</v>
      </c>
      <c r="CO760" s="15">
        <f ca="1">(BH760*DCF!E$28-DCF!E$5*MAX(BH760*DCF!E$28,0)-MAX(BH760-BG760,0)/Inputs!$B$17)*DCF!E$6</f>
        <v>4462.5607379945423</v>
      </c>
      <c r="CP760" s="15">
        <f ca="1">(BI760*DCF!F$28-DCF!F$5*MAX(BI760*DCF!F$28,0)-MAX(BI760-BH760,0)/Inputs!$B$17)*DCF!F$6</f>
        <v>5939.7924188917686</v>
      </c>
      <c r="CQ760" s="15">
        <f ca="1">(BJ760*DCF!G$28-DCF!G$5*MAX(BJ760*DCF!G$28,0)-MAX(BJ760-BI760,0)/Inputs!$B$17)*DCF!G$6</f>
        <v>8069.7267168949529</v>
      </c>
      <c r="CR760" s="15">
        <f ca="1">(BK760*DCF!H$28-DCF!H$5*MAX(BK760*DCF!H$28,0)-MAX(BK760-BJ760,0)/Inputs!$B$17)*DCF!H$6</f>
        <v>10484.668336745299</v>
      </c>
      <c r="CS760" s="15">
        <f ca="1">(BL760*DCF!I$28-DCF!I$5*MAX(BL760*DCF!I$28,0)-MAX(BL760-BK760,0)/Inputs!$B$17)*DCF!I$6</f>
        <v>11661.577332998793</v>
      </c>
      <c r="CT760" s="15">
        <f ca="1">(BM760*DCF!J$28-DCF!J$5*MAX(BM760*DCF!J$28,0)-MAX(BM760-BL760,0)/Inputs!$B$17)*DCF!J$6</f>
        <v>11862.138307508456</v>
      </c>
      <c r="CU760" s="15">
        <f ca="1">(BN760*DCF!K$28-DCF!K$5*MAX(BN760*DCF!K$28,0)-MAX(BN760-BM760,0)/Inputs!$B$17)*DCF!K$6</f>
        <v>13294.069923847357</v>
      </c>
      <c r="CV760" s="15">
        <f ca="1">(BO760*DCF!L$28-DCF!L$5*MAX(BO760*DCF!L$28,0)-MAX(BO760-BN760,0)/Inputs!$B$17)*DCF!L$6</f>
        <v>16572.446650602698</v>
      </c>
      <c r="CW760" s="15">
        <f ca="1">(BP760*DCF!M$28-DCF!M$5*MAX(BP760*DCF!M$28,0)-MAX(BP760-BO760,0)/Inputs!$B$17)*DCF!M$6</f>
        <v>22397.674437235484</v>
      </c>
      <c r="CX760" s="15">
        <f ca="1">(BQ760*DCF!C$46-DCF!C$5*MAX(BQ760*DCF!C$46,0)-MAX(BQ760-Inputs!$B$20,0)/Inputs!$B$24)*DCF!C$6</f>
        <v>-664.99507160000223</v>
      </c>
      <c r="CY760" s="15">
        <f ca="1">(BR760*DCF!D$46-DCF!D$5*MAX(BR760*DCF!D$46,0)-MAX(BR760-BQ760,0)/Inputs!$B$24)*DCF!D$6</f>
        <v>-331.65504870491634</v>
      </c>
      <c r="CZ760" s="15">
        <f ca="1">(BS760*DCF!E$46-DCF!E$5*MAX(BS760*DCF!E$46,0)-MAX(BS760-BR760,0)/Inputs!$B$24)*DCF!E$6</f>
        <v>-1849.2791254491838</v>
      </c>
      <c r="DA760" s="15">
        <f ca="1">(BT760*DCF!F$46-DCF!F$5*MAX(BT760*DCF!F$46,0)-MAX(BT760-BS760,0)/Inputs!$B$24)*DCF!F$6</f>
        <v>-1433.4820532919589</v>
      </c>
      <c r="DB760" s="15">
        <f ca="1">(BU760*DCF!G$46-DCF!G$5*MAX(BU760*DCF!G$46,0)-MAX(BU760-BT760,0)/Inputs!$B$24)*DCF!G$6</f>
        <v>-219.44762846773045</v>
      </c>
      <c r="DC760" s="15">
        <f ca="1">(BV760*DCF!H$46-DCF!H$5*MAX(BV760*DCF!H$46,0)-MAX(BV760-BU760,0)/Inputs!$B$24)*DCF!H$6</f>
        <v>-498.32583015839873</v>
      </c>
      <c r="DD760" s="15">
        <f ca="1">(BW760*DCF!I$46-DCF!I$5*MAX(BW760*DCF!I$46,0)-MAX(BW760-BV760,0)/Inputs!$B$24)*DCF!I$6</f>
        <v>-384.24374791571944</v>
      </c>
      <c r="DE760" s="15">
        <f ca="1">(BX760*DCF!J$46-DCF!J$5*MAX(BX760*DCF!J$46,0)-MAX(BX760-BW760,0)/Inputs!$B$24)*DCF!J$6</f>
        <v>-1103.4113692394255</v>
      </c>
      <c r="DF760" s="15">
        <f ca="1">(BY760*DCF!K$46-DCF!K$5*MAX(BY760*DCF!K$46,0)-MAX(BY760-BX760,0)/Inputs!$B$24)*DCF!K$6</f>
        <v>-1195.6648612271274</v>
      </c>
      <c r="DG760" s="15">
        <f ca="1">(BZ760*DCF!L$46-DCF!L$5*MAX(BZ760*DCF!L$46,0)-MAX(BZ760-BY760,0)/Inputs!$B$24)*DCF!L$6</f>
        <v>-2750.2282864364488</v>
      </c>
      <c r="DH760" s="15">
        <f ca="1">(CA760*DCF!M$46-DCF!M$5*MAX(CA760*DCF!M$46,0)-MAX(CA760-BZ760,0)/Inputs!$B$24)*DCF!M$6</f>
        <v>924.5470253399393</v>
      </c>
      <c r="DI760" s="15">
        <f ca="1">SUM(CB760:CL760)+BE760*DCF!M$10*(1+Inputs!$B$30)*(1-Inputs!$B$33)*(1-Inputs!$B$30/Inputs!$B$31)/(Inputs!$B$29-Inputs!$B$30)*DCF!M$6</f>
        <v>97211.45132815899</v>
      </c>
      <c r="DJ760" s="15">
        <f ca="1">SUM(CM760:CW760)+BP760*DCF!M$28*(1+Inputs!$B$30)*(1-Inputs!$B$33)*(1-Inputs!$B$30/Inputs!$B$31)/(Inputs!$B$29-Inputs!$B$30)*DCF!M$6</f>
        <v>642705.8953852657</v>
      </c>
      <c r="DK760" s="15">
        <f ca="1">SUM(CX760:DH760)+CA760*DCF!M$46*(1+Inputs!$B$30)*(1-Inputs!$B$33)*(1-Inputs!$B$30/Inputs!$B$31)/(Inputs!$B$29-Inputs!$B$30)*DCF!M$6</f>
        <v>125267.1334010031</v>
      </c>
      <c r="DM760" s="15">
        <f ca="1">DI760+DJ760+DK760+Inputs!$B$34+Inputs!$B$36-Inputs!$B$35</f>
        <v>942035.48011442774</v>
      </c>
    </row>
    <row r="761" spans="1:117" x14ac:dyDescent="0.75">
      <c r="A761" s="11">
        <v>748</v>
      </c>
      <c r="C761" s="24">
        <f t="shared" ca="1" si="434"/>
        <v>-0.16417805486396819</v>
      </c>
      <c r="D761" s="24">
        <f t="shared" ca="1" si="434"/>
        <v>1.2806105807025578</v>
      </c>
      <c r="E761" s="24">
        <f t="shared" ca="1" si="434"/>
        <v>1.049048231165846</v>
      </c>
      <c r="F761" s="24">
        <f t="shared" ca="1" si="434"/>
        <v>0.9809539993879407</v>
      </c>
      <c r="G761" s="24">
        <f t="shared" ca="1" si="434"/>
        <v>2.1468716364198102</v>
      </c>
      <c r="H761" s="24">
        <f t="shared" ca="1" si="434"/>
        <v>0.83178008717617025</v>
      </c>
      <c r="I761" s="24">
        <f t="shared" ca="1" si="434"/>
        <v>-0.37824226005858314</v>
      </c>
      <c r="J761" s="24">
        <f t="shared" ca="1" si="434"/>
        <v>4.329945360721936E-2</v>
      </c>
      <c r="K761" s="24">
        <f t="shared" ca="1" si="434"/>
        <v>-0.11619509672367935</v>
      </c>
      <c r="L761" s="24">
        <f t="shared" ca="1" si="434"/>
        <v>-1.7675909373780794</v>
      </c>
      <c r="M761" s="24">
        <f t="shared" ca="1" si="434"/>
        <v>0.33353563394363811</v>
      </c>
      <c r="N761" s="24">
        <f ca="1">SQRT(Inputs!$B$38)*C761+SQRT(1-Inputs!$B$38)*_xlfn.NORM.S.INV(RAND())</f>
        <v>-0.22663361280830874</v>
      </c>
      <c r="O761" s="24">
        <f ca="1">SQRT(Inputs!$B$38)*D761+SQRT(1-Inputs!$B$38)*_xlfn.NORM.S.INV(RAND())</f>
        <v>1.9575740855739037</v>
      </c>
      <c r="P761" s="24">
        <f ca="1">SQRT(Inputs!$B$38)*E761+SQRT(1-Inputs!$B$38)*_xlfn.NORM.S.INV(RAND())</f>
        <v>1.2944175452741136</v>
      </c>
      <c r="Q761" s="24">
        <f ca="1">SQRT(Inputs!$B$38)*F761+SQRT(1-Inputs!$B$38)*_xlfn.NORM.S.INV(RAND())</f>
        <v>1.8547846442155018</v>
      </c>
      <c r="R761" s="24">
        <f ca="1">SQRT(Inputs!$B$38)*G761+SQRT(1-Inputs!$B$38)*_xlfn.NORM.S.INV(RAND())</f>
        <v>1.7410897827995206</v>
      </c>
      <c r="S761" s="24">
        <f ca="1">SQRT(Inputs!$B$38)*H761+SQRT(1-Inputs!$B$38)*_xlfn.NORM.S.INV(RAND())</f>
        <v>0.41108133227586141</v>
      </c>
      <c r="T761" s="24">
        <f ca="1">SQRT(Inputs!$B$38)*I761+SQRT(1-Inputs!$B$38)*_xlfn.NORM.S.INV(RAND())</f>
        <v>-0.33462011378206702</v>
      </c>
      <c r="U761" s="24">
        <f ca="1">SQRT(Inputs!$B$38)*J761+SQRT(1-Inputs!$B$38)*_xlfn.NORM.S.INV(RAND())</f>
        <v>-0.25393847121925223</v>
      </c>
      <c r="V761" s="24">
        <f ca="1">SQRT(Inputs!$B$38)*K761+SQRT(1-Inputs!$B$38)*_xlfn.NORM.S.INV(RAND())</f>
        <v>-0.5937444186416283</v>
      </c>
      <c r="W761" s="24">
        <f ca="1">SQRT(Inputs!$B$38)*L761+SQRT(1-Inputs!$B$38)*_xlfn.NORM.S.INV(RAND())</f>
        <v>-0.13710369533159594</v>
      </c>
      <c r="X761" s="24">
        <f ca="1">SQRT(Inputs!$B$38)*M761+SQRT(1-Inputs!$B$38)*_xlfn.NORM.S.INV(RAND())</f>
        <v>-0.79727354552628216</v>
      </c>
      <c r="Y761" s="24">
        <f ca="1">SQRT(Inputs!$B$38)*C761+SQRT(1-Inputs!$B$38)*_xlfn.NORM.S.INV(RAND())</f>
        <v>-0.47592082906596156</v>
      </c>
      <c r="Z761" s="24">
        <f ca="1">SQRT(Inputs!$B$38)*D761+SQRT(1-Inputs!$B$38)*_xlfn.NORM.S.INV(RAND())</f>
        <v>-0.41485891099450067</v>
      </c>
      <c r="AA761" s="24">
        <f ca="1">SQRT(Inputs!$B$38)*E761+SQRT(1-Inputs!$B$38)*_xlfn.NORM.S.INV(RAND())</f>
        <v>1.0127093985929498</v>
      </c>
      <c r="AB761" s="24">
        <f ca="1">SQRT(Inputs!$B$38)*F761+SQRT(1-Inputs!$B$38)*_xlfn.NORM.S.INV(RAND())</f>
        <v>-1.2997704470510327</v>
      </c>
      <c r="AC761" s="24">
        <f ca="1">SQRT(Inputs!$B$38)*G761+SQRT(1-Inputs!$B$38)*_xlfn.NORM.S.INV(RAND())</f>
        <v>1.5564236415721231</v>
      </c>
      <c r="AD761" s="24">
        <f ca="1">SQRT(Inputs!$B$38)*H761+SQRT(1-Inputs!$B$38)*_xlfn.NORM.S.INV(RAND())</f>
        <v>0.30983466340509291</v>
      </c>
      <c r="AE761" s="24">
        <f ca="1">SQRT(Inputs!$B$38)*I761+SQRT(1-Inputs!$B$38)*_xlfn.NORM.S.INV(RAND())</f>
        <v>-0.74825292475445204</v>
      </c>
      <c r="AF761" s="24">
        <f ca="1">SQRT(Inputs!$B$38)*J761+SQRT(1-Inputs!$B$38)*_xlfn.NORM.S.INV(RAND())</f>
        <v>1.3075434134807211</v>
      </c>
      <c r="AG761" s="24">
        <f ca="1">SQRT(Inputs!$B$38)*K761+SQRT(1-Inputs!$B$38)*_xlfn.NORM.S.INV(RAND())</f>
        <v>0.59411179888445986</v>
      </c>
      <c r="AH761" s="24">
        <f ca="1">SQRT(Inputs!$B$38)*L761+SQRT(1-Inputs!$B$38)*_xlfn.NORM.S.INV(RAND())</f>
        <v>-0.26072045968702162</v>
      </c>
      <c r="AI761" s="24">
        <f ca="1">SQRT(Inputs!$B$38)*M761+SQRT(1-Inputs!$B$38)*_xlfn.NORM.S.INV(RAND())</f>
        <v>0.63830639464413763</v>
      </c>
      <c r="AJ761" s="24">
        <f ca="1">SQRT(Inputs!$B$38)*C761+SQRT(1-Inputs!$B$38)*_xlfn.NORM.S.INV(RAND())</f>
        <v>-0.29133890519705785</v>
      </c>
      <c r="AK761" s="24">
        <f ca="1">SQRT(Inputs!$B$38)*D761+SQRT(1-Inputs!$B$38)*_xlfn.NORM.S.INV(RAND())</f>
        <v>-0.20703708689379152</v>
      </c>
      <c r="AL761" s="24">
        <f ca="1">SQRT(Inputs!$B$38)*E761+SQRT(1-Inputs!$B$38)*_xlfn.NORM.S.INV(RAND())</f>
        <v>1.9369122153477938</v>
      </c>
      <c r="AM761" s="24">
        <f ca="1">SQRT(Inputs!$B$38)*F761+SQRT(1-Inputs!$B$38)*_xlfn.NORM.S.INV(RAND())</f>
        <v>0.55833235985318352</v>
      </c>
      <c r="AN761" s="24">
        <f ca="1">SQRT(Inputs!$B$38)*G761+SQRT(1-Inputs!$B$38)*_xlfn.NORM.S.INV(RAND())</f>
        <v>-0.11487131783371107</v>
      </c>
      <c r="AO761" s="24">
        <f ca="1">SQRT(Inputs!$B$38)*H761+SQRT(1-Inputs!$B$38)*_xlfn.NORM.S.INV(RAND())</f>
        <v>0.5038386543096377</v>
      </c>
      <c r="AP761" s="24">
        <f ca="1">SQRT(Inputs!$B$38)*I761+SQRT(1-Inputs!$B$38)*_xlfn.NORM.S.INV(RAND())</f>
        <v>-1.0919972481350193</v>
      </c>
      <c r="AQ761" s="24">
        <f ca="1">SQRT(Inputs!$B$38)*J761+SQRT(1-Inputs!$B$38)*_xlfn.NORM.S.INV(RAND())</f>
        <v>0.42078884110471193</v>
      </c>
      <c r="AR761" s="24">
        <f ca="1">SQRT(Inputs!$B$38)*K761+SQRT(1-Inputs!$B$38)*_xlfn.NORM.S.INV(RAND())</f>
        <v>6.0647207882120788E-2</v>
      </c>
      <c r="AS761" s="24">
        <f ca="1">SQRT(Inputs!$B$38)*L761+SQRT(1-Inputs!$B$38)*_xlfn.NORM.S.INV(RAND())</f>
        <v>0.71228405461699384</v>
      </c>
      <c r="AT761" s="24">
        <f ca="1">SQRT(Inputs!$B$38)*M761+SQRT(1-Inputs!$B$38)*_xlfn.NORM.S.INV(RAND())</f>
        <v>-0.1830319193699852</v>
      </c>
      <c r="AU761" s="15">
        <f ca="1">Inputs!$B$6*EXP($B$8-0.5*C$5^2+C$5*N761)</f>
        <v>4783.4940741869568</v>
      </c>
      <c r="AV761" s="15">
        <f t="shared" ca="1" si="401"/>
        <v>7764.640679602031</v>
      </c>
      <c r="AW761" s="15">
        <f t="shared" ca="1" si="402"/>
        <v>11273.652305410582</v>
      </c>
      <c r="AX761" s="15">
        <f t="shared" ca="1" si="403"/>
        <v>17353.252267024236</v>
      </c>
      <c r="AY761" s="15">
        <f t="shared" ca="1" si="404"/>
        <v>25989.448032789471</v>
      </c>
      <c r="AZ761" s="15">
        <f t="shared" ca="1" si="405"/>
        <v>33257.74235333487</v>
      </c>
      <c r="BA761" s="15">
        <f t="shared" ca="1" si="406"/>
        <v>39298.313884502473</v>
      </c>
      <c r="BB761" s="15">
        <f t="shared" ca="1" si="407"/>
        <v>46904.457385751593</v>
      </c>
      <c r="BC761" s="15">
        <f t="shared" ca="1" si="408"/>
        <v>54246.132837110737</v>
      </c>
      <c r="BD761" s="15">
        <f t="shared" ca="1" si="409"/>
        <v>65609.843628513961</v>
      </c>
      <c r="BE761" s="15">
        <f t="shared" ca="1" si="410"/>
        <v>74765.316087221174</v>
      </c>
      <c r="BF761" s="15">
        <f ca="1">Inputs!$B$13*EXP($B$9-0.5*C$6^2+C$6*Y761)</f>
        <v>12585.731441757534</v>
      </c>
      <c r="BG761" s="15">
        <f t="shared" ca="1" si="411"/>
        <v>14232.398200851163</v>
      </c>
      <c r="BH761" s="15">
        <f t="shared" ca="1" si="412"/>
        <v>20569.812884279934</v>
      </c>
      <c r="BI761" s="15">
        <f t="shared" ca="1" si="413"/>
        <v>20614.850014488922</v>
      </c>
      <c r="BJ761" s="15">
        <f t="shared" ca="1" si="414"/>
        <v>31628.762435554363</v>
      </c>
      <c r="BK761" s="15">
        <f t="shared" ca="1" si="415"/>
        <v>40490.76799530258</v>
      </c>
      <c r="BL761" s="15">
        <f t="shared" ca="1" si="416"/>
        <v>45141.51588506093</v>
      </c>
      <c r="BM761" s="15">
        <f t="shared" ca="1" si="417"/>
        <v>65275.171057389925</v>
      </c>
      <c r="BN761" s="15">
        <f t="shared" ca="1" si="418"/>
        <v>86204.294074498845</v>
      </c>
      <c r="BO761" s="15">
        <f t="shared" ca="1" si="419"/>
        <v>102899.271195112</v>
      </c>
      <c r="BP761" s="15">
        <f t="shared" ca="1" si="420"/>
        <v>136148.06412775494</v>
      </c>
      <c r="BQ761" s="15">
        <f ca="1">Inputs!$B$20*EXP($B$10-0.5*C$7^2+C$7*AJ761)</f>
        <v>3868.3982814298015</v>
      </c>
      <c r="BR761" s="15">
        <f t="shared" ca="1" si="421"/>
        <v>4914.899071979632</v>
      </c>
      <c r="BS761" s="15">
        <f t="shared" ca="1" si="422"/>
        <v>11739.102182327384</v>
      </c>
      <c r="BT761" s="15">
        <f t="shared" ca="1" si="423"/>
        <v>18738.774196896116</v>
      </c>
      <c r="BU761" s="15">
        <f t="shared" ca="1" si="424"/>
        <v>25257.794739386518</v>
      </c>
      <c r="BV761" s="15">
        <f t="shared" ca="1" si="425"/>
        <v>39365.085231042838</v>
      </c>
      <c r="BW761" s="15">
        <f t="shared" ca="1" si="426"/>
        <v>43596.253721177258</v>
      </c>
      <c r="BX761" s="15">
        <f t="shared" ca="1" si="427"/>
        <v>66343.355431253149</v>
      </c>
      <c r="BY761" s="15">
        <f t="shared" ca="1" si="428"/>
        <v>94043.213760762868</v>
      </c>
      <c r="BZ761" s="15">
        <f t="shared" ca="1" si="429"/>
        <v>150416.61993552238</v>
      </c>
      <c r="CA761" s="15">
        <f t="shared" ca="1" si="430"/>
        <v>204528.07636226594</v>
      </c>
      <c r="CB761" s="15">
        <f ca="1">(AU761*DCF!C$10-DCF!C$5*MAX(AU761*DCF!C$10,0)-MAX(AU761-Inputs!$B$6,0)/Inputs!$B$10)*DCF!C$6</f>
        <v>1044.3487897674472</v>
      </c>
      <c r="CC761" s="15">
        <f ca="1">(AV761*DCF!D$10-DCF!D$5*MAX(AV761*DCF!D$10,0)-MAX(AV761-AU761,0)/Inputs!$B$10)*DCF!D$6</f>
        <v>1165.7039843579212</v>
      </c>
      <c r="CD761" s="15">
        <f ca="1">(AW761*DCF!E$10-DCF!E$5*MAX(AW761*DCF!E$10,0)-MAX(AW761-AV761,0)/Inputs!$B$10)*DCF!E$6</f>
        <v>1812.532123689128</v>
      </c>
      <c r="CE761" s="15">
        <f ca="1">(AX761*DCF!F$10-DCF!F$5*MAX(AX761*DCF!F$10,0)-MAX(AX761-AW761,0)/Inputs!$B$10)*DCF!F$6</f>
        <v>2523.1732932532991</v>
      </c>
      <c r="CF761" s="15">
        <f ca="1">(AY761*DCF!G$10-DCF!G$5*MAX(AY761*DCF!G$10,0)-MAX(AY761-AX761,0)/Inputs!$B$10)*DCF!G$6</f>
        <v>3694.835863275041</v>
      </c>
      <c r="CG761" s="15">
        <f ca="1">(AZ761*DCF!H$10-DCF!H$5*MAX(AZ761*DCF!H$10,0)-MAX(AZ761-AY761,0)/Inputs!$B$10)*DCF!H$6</f>
        <v>5166.398575060045</v>
      </c>
      <c r="CH761" s="15">
        <f ca="1">(BA761*DCF!I$10-DCF!I$5*MAX(BA761*DCF!I$10,0)-MAX(BA761-AZ761,0)/Inputs!$B$10)*DCF!I$6</f>
        <v>6187.5029662295692</v>
      </c>
      <c r="CI761" s="15">
        <f ca="1">(BB761*DCF!J$10-DCF!J$5*MAX(BB761*DCF!J$10,0)-MAX(BB761-BA761,0)/Inputs!$B$10)*DCF!J$6</f>
        <v>6896.3280125195379</v>
      </c>
      <c r="CJ761" s="15">
        <f ca="1">(BC761*DCF!K$10-DCF!K$5*MAX(BC761*DCF!K$10,0)-MAX(BC761-BB761,0)/Inputs!$B$10)*DCF!K$6</f>
        <v>7705.0333865156645</v>
      </c>
      <c r="CK761" s="15">
        <f ca="1">(BD761*DCF!L$10-DCF!L$5*MAX(BD761*DCF!L$10,0)-MAX(BD761-BC761,0)/Inputs!$B$10)*DCF!L$6</f>
        <v>8425.7002539763198</v>
      </c>
      <c r="CL761" s="15">
        <f ca="1">(BE761*DCF!M$10-DCF!M$5*MAX(BE761*DCF!M$10,0)-MAX(BE761-BD761,0)/Inputs!$B$10)*DCF!M$6</f>
        <v>9456.6341074190586</v>
      </c>
      <c r="CM761" s="15">
        <f ca="1">(BF761*DCF!C$28-DCF!C$5*MAX(BF761*DCF!C$28,0)-MAX(BF761-Inputs!$B$13,0)/Inputs!$B$17)*DCF!C$6</f>
        <v>3564.2394080972031</v>
      </c>
      <c r="CN761" s="15">
        <f ca="1">(BG761*DCF!D$28-DCF!D$5*MAX(BG761*DCF!D$28,0)-MAX(BG761-BF761,0)/Inputs!$B$17)*DCF!D$6</f>
        <v>3840.4600047189083</v>
      </c>
      <c r="CO761" s="15">
        <f ca="1">(BH761*DCF!E$28-DCF!E$5*MAX(BH761*DCF!E$28,0)-MAX(BH761-BG761,0)/Inputs!$B$17)*DCF!E$6</f>
        <v>4576.7200830673664</v>
      </c>
      <c r="CP761" s="15">
        <f ca="1">(BI761*DCF!F$28-DCF!F$5*MAX(BI761*DCF!F$28,0)-MAX(BI761-BH761,0)/Inputs!$B$17)*DCF!F$6</f>
        <v>5588.1890445837989</v>
      </c>
      <c r="CQ761" s="15">
        <f ca="1">(BJ761*DCF!G$28-DCF!G$5*MAX(BJ761*DCF!G$28,0)-MAX(BJ761-BI761,0)/Inputs!$B$17)*DCF!G$6</f>
        <v>6353.8911155799124</v>
      </c>
      <c r="CR761" s="15">
        <f ca="1">(BK761*DCF!H$28-DCF!H$5*MAX(BK761*DCF!H$28,0)-MAX(BK761-BJ761,0)/Inputs!$B$17)*DCF!H$6</f>
        <v>8636.9066842342618</v>
      </c>
      <c r="CS761" s="15">
        <f ca="1">(BL761*DCF!I$28-DCF!I$5*MAX(BL761*DCF!I$28,0)-MAX(BL761-BK761,0)/Inputs!$B$17)*DCF!I$6</f>
        <v>9947.6396583598325</v>
      </c>
      <c r="CT761" s="15">
        <f ca="1">(BM761*DCF!J$28-DCF!J$5*MAX(BM761*DCF!J$28,0)-MAX(BM761-BL761,0)/Inputs!$B$17)*DCF!J$6</f>
        <v>11892.22384973197</v>
      </c>
      <c r="CU761" s="15">
        <f ca="1">(BN761*DCF!K$28-DCF!K$5*MAX(BN761*DCF!K$28,0)-MAX(BN761-BM761,0)/Inputs!$B$17)*DCF!K$6</f>
        <v>15641.362726106279</v>
      </c>
      <c r="CV761" s="15">
        <f ca="1">(BO761*DCF!L$28-DCF!L$5*MAX(BO761*DCF!L$28,0)-MAX(BO761-BN761,0)/Inputs!$B$17)*DCF!L$6</f>
        <v>18641.499946285694</v>
      </c>
      <c r="CW761" s="15">
        <f ca="1">(BP761*DCF!M$28-DCF!M$5*MAX(BP761*DCF!M$28,0)-MAX(BP761-BO761,0)/Inputs!$B$17)*DCF!M$6</f>
        <v>22140.903929371361</v>
      </c>
      <c r="CX761" s="15">
        <f ca="1">(BQ761*DCF!C$46-DCF!C$5*MAX(BQ761*DCF!C$46,0)-MAX(BQ761-Inputs!$B$20,0)/Inputs!$B$24)*DCF!C$6</f>
        <v>-1201.6616268566754</v>
      </c>
      <c r="CY761" s="15">
        <f ca="1">(BR761*DCF!D$46-DCF!D$5*MAX(BR761*DCF!D$46,0)-MAX(BR761-BQ761,0)/Inputs!$B$24)*DCF!D$6</f>
        <v>-1285.3918552412922</v>
      </c>
      <c r="CZ761" s="15">
        <f ca="1">(BS761*DCF!E$46-DCF!E$5*MAX(BS761*DCF!E$46,0)-MAX(BS761-BR761,0)/Inputs!$B$24)*DCF!E$6</f>
        <v>-4078.0822711295255</v>
      </c>
      <c r="DA761" s="15">
        <f ca="1">(BT761*DCF!F$46-DCF!F$5*MAX(BT761*DCF!F$46,0)-MAX(BT761-BS761,0)/Inputs!$B$24)*DCF!F$6</f>
        <v>-3913.4778696025633</v>
      </c>
      <c r="DB761" s="15">
        <f ca="1">(BU761*DCF!G$46-DCF!G$5*MAX(BU761*DCF!G$46,0)-MAX(BU761-BT761,0)/Inputs!$B$24)*DCF!G$6</f>
        <v>-3042.4920220986037</v>
      </c>
      <c r="DC761" s="15">
        <f ca="1">(BV761*DCF!H$46-DCF!H$5*MAX(BV761*DCF!H$46,0)-MAX(BV761-BU761,0)/Inputs!$B$24)*DCF!H$6</f>
        <v>-4383.754083479269</v>
      </c>
      <c r="DD761" s="15">
        <f ca="1">(BW761*DCF!I$46-DCF!I$5*MAX(BW761*DCF!I$46,0)-MAX(BW761-BV761,0)/Inputs!$B$24)*DCF!I$6</f>
        <v>-207.73241207859121</v>
      </c>
      <c r="DE761" s="15">
        <f ca="1">(BX761*DCF!J$46-DCF!J$5*MAX(BX761*DCF!J$46,0)-MAX(BX761-BW761,0)/Inputs!$B$24)*DCF!J$6</f>
        <v>-3249.2394933874984</v>
      </c>
      <c r="DF761" s="15">
        <f ca="1">(BY761*DCF!K$46-DCF!K$5*MAX(BY761*DCF!K$46,0)-MAX(BY761-BX761,0)/Inputs!$B$24)*DCF!K$6</f>
        <v>-1413.6655049029328</v>
      </c>
      <c r="DG761" s="15">
        <f ca="1">(BZ761*DCF!L$46-DCF!L$5*MAX(BZ761*DCF!L$46,0)-MAX(BZ761-BY761,0)/Inputs!$B$24)*DCF!L$6</f>
        <v>-2359.8834609354412</v>
      </c>
      <c r="DH761" s="15">
        <f ca="1">(CA761*DCF!M$46-DCF!M$5*MAX(CA761*DCF!M$46,0)-MAX(CA761-BZ761,0)/Inputs!$B$24)*DCF!M$6</f>
        <v>4721.8629251569455</v>
      </c>
      <c r="DI761" s="15">
        <f ca="1">SUM(CB761:CL761)+BE761*DCF!M$10*(1+Inputs!$B$30)*(1-Inputs!$B$33)*(1-Inputs!$B$30/Inputs!$B$31)/(Inputs!$B$29-Inputs!$B$30)*DCF!M$6</f>
        <v>262151.05469575297</v>
      </c>
      <c r="DJ761" s="15">
        <f ca="1">SUM(CM761:CW761)+BP761*DCF!M$28*(1+Inputs!$B$30)*(1-Inputs!$B$33)*(1-Inputs!$B$30/Inputs!$B$31)/(Inputs!$B$29-Inputs!$B$30)*DCF!M$6</f>
        <v>616026.520235879</v>
      </c>
      <c r="DK761" s="15">
        <f ca="1">SUM(CX761:DH761)+CA761*DCF!M$46*(1+Inputs!$B$30)*(1-Inputs!$B$33)*(1-Inputs!$B$30/Inputs!$B$31)/(Inputs!$B$29-Inputs!$B$30)*DCF!M$6</f>
        <v>295811.11628100148</v>
      </c>
      <c r="DM761" s="15">
        <f ca="1">DI761+DJ761+DK761+Inputs!$B$34+Inputs!$B$36-Inputs!$B$35</f>
        <v>1250839.6912126336</v>
      </c>
    </row>
    <row r="762" spans="1:117" x14ac:dyDescent="0.75">
      <c r="A762" s="11">
        <v>749</v>
      </c>
      <c r="C762" s="24">
        <f t="shared" ca="1" si="434"/>
        <v>2.3997577792386404</v>
      </c>
      <c r="D762" s="24">
        <f t="shared" ca="1" si="434"/>
        <v>1.0038950547251946</v>
      </c>
      <c r="E762" s="24">
        <f t="shared" ca="1" si="434"/>
        <v>-2.035673509320282</v>
      </c>
      <c r="F762" s="24">
        <f t="shared" ca="1" si="434"/>
        <v>-0.12815107742027712</v>
      </c>
      <c r="G762" s="24">
        <f t="shared" ca="1" si="434"/>
        <v>0.32144685722596533</v>
      </c>
      <c r="H762" s="24">
        <f t="shared" ca="1" si="434"/>
        <v>-0.63872648118593733</v>
      </c>
      <c r="I762" s="24">
        <f t="shared" ca="1" si="434"/>
        <v>0.1542056252575322</v>
      </c>
      <c r="J762" s="24">
        <f t="shared" ca="1" si="434"/>
        <v>0.39047927466310062</v>
      </c>
      <c r="K762" s="24">
        <f t="shared" ca="1" si="434"/>
        <v>-1.3510084166713279</v>
      </c>
      <c r="L762" s="24">
        <f t="shared" ca="1" si="434"/>
        <v>-0.65400032378748862</v>
      </c>
      <c r="M762" s="24">
        <f t="shared" ca="1" si="434"/>
        <v>-1.2445636342310333</v>
      </c>
      <c r="N762" s="24">
        <f ca="1">SQRT(Inputs!$B$38)*C762+SQRT(1-Inputs!$B$38)*_xlfn.NORM.S.INV(RAND())</f>
        <v>2.2043325891094621</v>
      </c>
      <c r="O762" s="24">
        <f ca="1">SQRT(Inputs!$B$38)*D762+SQRT(1-Inputs!$B$38)*_xlfn.NORM.S.INV(RAND())</f>
        <v>0.23989331709663159</v>
      </c>
      <c r="P762" s="24">
        <f ca="1">SQRT(Inputs!$B$38)*E762+SQRT(1-Inputs!$B$38)*_xlfn.NORM.S.INV(RAND())</f>
        <v>-0.73943485799799324</v>
      </c>
      <c r="Q762" s="24">
        <f ca="1">SQRT(Inputs!$B$38)*F762+SQRT(1-Inputs!$B$38)*_xlfn.NORM.S.INV(RAND())</f>
        <v>1.5421567734796611</v>
      </c>
      <c r="R762" s="24">
        <f ca="1">SQRT(Inputs!$B$38)*G762+SQRT(1-Inputs!$B$38)*_xlfn.NORM.S.INV(RAND())</f>
        <v>1.8169846734061648</v>
      </c>
      <c r="S762" s="24">
        <f ca="1">SQRT(Inputs!$B$38)*H762+SQRT(1-Inputs!$B$38)*_xlfn.NORM.S.INV(RAND())</f>
        <v>0.35188026582072413</v>
      </c>
      <c r="T762" s="24">
        <f ca="1">SQRT(Inputs!$B$38)*I762+SQRT(1-Inputs!$B$38)*_xlfn.NORM.S.INV(RAND())</f>
        <v>-1.2920561455942123</v>
      </c>
      <c r="U762" s="24">
        <f ca="1">SQRT(Inputs!$B$38)*J762+SQRT(1-Inputs!$B$38)*_xlfn.NORM.S.INV(RAND())</f>
        <v>-0.71651421566966023</v>
      </c>
      <c r="V762" s="24">
        <f ca="1">SQRT(Inputs!$B$38)*K762+SQRT(1-Inputs!$B$38)*_xlfn.NORM.S.INV(RAND())</f>
        <v>-0.78007331166320792</v>
      </c>
      <c r="W762" s="24">
        <f ca="1">SQRT(Inputs!$B$38)*L762+SQRT(1-Inputs!$B$38)*_xlfn.NORM.S.INV(RAND())</f>
        <v>-0.88562604791640331</v>
      </c>
      <c r="X762" s="24">
        <f ca="1">SQRT(Inputs!$B$38)*M762+SQRT(1-Inputs!$B$38)*_xlfn.NORM.S.INV(RAND())</f>
        <v>-0.73446848392392794</v>
      </c>
      <c r="Y762" s="24">
        <f ca="1">SQRT(Inputs!$B$38)*C762+SQRT(1-Inputs!$B$38)*_xlfn.NORM.S.INV(RAND())</f>
        <v>2.0302482343282335</v>
      </c>
      <c r="Z762" s="24">
        <f ca="1">SQRT(Inputs!$B$38)*D762+SQRT(1-Inputs!$B$38)*_xlfn.NORM.S.INV(RAND())</f>
        <v>1.4064594186762058</v>
      </c>
      <c r="AA762" s="24">
        <f ca="1">SQRT(Inputs!$B$38)*E762+SQRT(1-Inputs!$B$38)*_xlfn.NORM.S.INV(RAND())</f>
        <v>-1.9405465956431254</v>
      </c>
      <c r="AB762" s="24">
        <f ca="1">SQRT(Inputs!$B$38)*F762+SQRT(1-Inputs!$B$38)*_xlfn.NORM.S.INV(RAND())</f>
        <v>0.136894662791294</v>
      </c>
      <c r="AC762" s="24">
        <f ca="1">SQRT(Inputs!$B$38)*G762+SQRT(1-Inputs!$B$38)*_xlfn.NORM.S.INV(RAND())</f>
        <v>0.97067357877462035</v>
      </c>
      <c r="AD762" s="24">
        <f ca="1">SQRT(Inputs!$B$38)*H762+SQRT(1-Inputs!$B$38)*_xlfn.NORM.S.INV(RAND())</f>
        <v>-0.9580555479693158</v>
      </c>
      <c r="AE762" s="24">
        <f ca="1">SQRT(Inputs!$B$38)*I762+SQRT(1-Inputs!$B$38)*_xlfn.NORM.S.INV(RAND())</f>
        <v>-0.29080835958325202</v>
      </c>
      <c r="AF762" s="24">
        <f ca="1">SQRT(Inputs!$B$38)*J762+SQRT(1-Inputs!$B$38)*_xlfn.NORM.S.INV(RAND())</f>
        <v>-1.8944541590508153</v>
      </c>
      <c r="AG762" s="24">
        <f ca="1">SQRT(Inputs!$B$38)*K762+SQRT(1-Inputs!$B$38)*_xlfn.NORM.S.INV(RAND())</f>
        <v>-0.19899586925197132</v>
      </c>
      <c r="AH762" s="24">
        <f ca="1">SQRT(Inputs!$B$38)*L762+SQRT(1-Inputs!$B$38)*_xlfn.NORM.S.INV(RAND())</f>
        <v>-0.8728149797908975</v>
      </c>
      <c r="AI762" s="24">
        <f ca="1">SQRT(Inputs!$B$38)*M762+SQRT(1-Inputs!$B$38)*_xlfn.NORM.S.INV(RAND())</f>
        <v>0.11539838711381878</v>
      </c>
      <c r="AJ762" s="24">
        <f ca="1">SQRT(Inputs!$B$38)*C762+SQRT(1-Inputs!$B$38)*_xlfn.NORM.S.INV(RAND())</f>
        <v>1.6810145920180637</v>
      </c>
      <c r="AK762" s="24">
        <f ca="1">SQRT(Inputs!$B$38)*D762+SQRT(1-Inputs!$B$38)*_xlfn.NORM.S.INV(RAND())</f>
        <v>2.6938040920093553E-2</v>
      </c>
      <c r="AL762" s="24">
        <f ca="1">SQRT(Inputs!$B$38)*E762+SQRT(1-Inputs!$B$38)*_xlfn.NORM.S.INV(RAND())</f>
        <v>-2.1041612580957403</v>
      </c>
      <c r="AM762" s="24">
        <f ca="1">SQRT(Inputs!$B$38)*F762+SQRT(1-Inputs!$B$38)*_xlfn.NORM.S.INV(RAND())</f>
        <v>1.2960890529534739</v>
      </c>
      <c r="AN762" s="24">
        <f ca="1">SQRT(Inputs!$B$38)*G762+SQRT(1-Inputs!$B$38)*_xlfn.NORM.S.INV(RAND())</f>
        <v>-6.6583982558764715E-2</v>
      </c>
      <c r="AO762" s="24">
        <f ca="1">SQRT(Inputs!$B$38)*H762+SQRT(1-Inputs!$B$38)*_xlfn.NORM.S.INV(RAND())</f>
        <v>-0.12904298002280057</v>
      </c>
      <c r="AP762" s="24">
        <f ca="1">SQRT(Inputs!$B$38)*I762+SQRT(1-Inputs!$B$38)*_xlfn.NORM.S.INV(RAND())</f>
        <v>0.46526364759194461</v>
      </c>
      <c r="AQ762" s="24">
        <f ca="1">SQRT(Inputs!$B$38)*J762+SQRT(1-Inputs!$B$38)*_xlfn.NORM.S.INV(RAND())</f>
        <v>0.91159243731082873</v>
      </c>
      <c r="AR762" s="24">
        <f ca="1">SQRT(Inputs!$B$38)*K762+SQRT(1-Inputs!$B$38)*_xlfn.NORM.S.INV(RAND())</f>
        <v>-1.5037718426254585</v>
      </c>
      <c r="AS762" s="24">
        <f ca="1">SQRT(Inputs!$B$38)*L762+SQRT(1-Inputs!$B$38)*_xlfn.NORM.S.INV(RAND())</f>
        <v>-0.18649390356416271</v>
      </c>
      <c r="AT762" s="24">
        <f ca="1">SQRT(Inputs!$B$38)*M762+SQRT(1-Inputs!$B$38)*_xlfn.NORM.S.INV(RAND())</f>
        <v>-0.52303206644717426</v>
      </c>
      <c r="AU762" s="15">
        <f ca="1">Inputs!$B$6*EXP($B$8-0.5*C$5^2+C$5*N762)</f>
        <v>7089.9566934356881</v>
      </c>
      <c r="AV762" s="15">
        <f t="shared" ca="1" si="401"/>
        <v>8939.9867723950611</v>
      </c>
      <c r="AW762" s="15">
        <f t="shared" ca="1" si="402"/>
        <v>9865.9940373051068</v>
      </c>
      <c r="AX762" s="15">
        <f t="shared" ca="1" si="403"/>
        <v>14604.767019945388</v>
      </c>
      <c r="AY762" s="15">
        <f t="shared" ca="1" si="404"/>
        <v>22067.860262480466</v>
      </c>
      <c r="AZ762" s="15">
        <f t="shared" ca="1" si="405"/>
        <v>28055.931128867735</v>
      </c>
      <c r="BA762" s="15">
        <f t="shared" ca="1" si="406"/>
        <v>29990.753430802535</v>
      </c>
      <c r="BB762" s="15">
        <f t="shared" ca="1" si="407"/>
        <v>34174.334506241081</v>
      </c>
      <c r="BC762" s="15">
        <f t="shared" ca="1" si="408"/>
        <v>38818.913787431222</v>
      </c>
      <c r="BD762" s="15">
        <f t="shared" ca="1" si="409"/>
        <v>43776.173886107354</v>
      </c>
      <c r="BE762" s="15">
        <f t="shared" ca="1" si="410"/>
        <v>50171.059064075474</v>
      </c>
      <c r="BF762" s="15">
        <f ca="1">Inputs!$B$13*EXP($B$9-0.5*C$6^2+C$6*Y762)</f>
        <v>20684.941577405578</v>
      </c>
      <c r="BG762" s="15">
        <f t="shared" ca="1" si="411"/>
        <v>32492.163366806759</v>
      </c>
      <c r="BH762" s="15">
        <f t="shared" ca="1" si="412"/>
        <v>28774.318225542273</v>
      </c>
      <c r="BI762" s="15">
        <f t="shared" ca="1" si="413"/>
        <v>35974.166548364112</v>
      </c>
      <c r="BJ762" s="15">
        <f t="shared" ca="1" si="414"/>
        <v>50725.211218517339</v>
      </c>
      <c r="BK762" s="15">
        <f t="shared" ca="1" si="415"/>
        <v>54642.686018921646</v>
      </c>
      <c r="BL762" s="15">
        <f t="shared" ca="1" si="416"/>
        <v>64639.437830481322</v>
      </c>
      <c r="BM762" s="15">
        <f t="shared" ca="1" si="417"/>
        <v>62793.884188186057</v>
      </c>
      <c r="BN762" s="15">
        <f t="shared" ca="1" si="418"/>
        <v>75408.740874862851</v>
      </c>
      <c r="BO762" s="15">
        <f t="shared" ca="1" si="419"/>
        <v>83831.074255825952</v>
      </c>
      <c r="BP762" s="15">
        <f t="shared" ca="1" si="420"/>
        <v>104538.20572799754</v>
      </c>
      <c r="BQ762" s="15">
        <f ca="1">Inputs!$B$20*EXP($B$10-0.5*C$7^2+C$7*AJ762)</f>
        <v>7786.5678694438157</v>
      </c>
      <c r="BR762" s="15">
        <f t="shared" ca="1" si="421"/>
        <v>10656.144595338679</v>
      </c>
      <c r="BS762" s="15">
        <f t="shared" ca="1" si="422"/>
        <v>7973.9720484659083</v>
      </c>
      <c r="BT762" s="15">
        <f t="shared" ca="1" si="423"/>
        <v>15446.611169394111</v>
      </c>
      <c r="BU762" s="15">
        <f t="shared" ca="1" si="424"/>
        <v>21065.01619584216</v>
      </c>
      <c r="BV762" s="15">
        <f t="shared" ca="1" si="425"/>
        <v>28467.719579407003</v>
      </c>
      <c r="BW762" s="15">
        <f t="shared" ca="1" si="426"/>
        <v>43836.019685013118</v>
      </c>
      <c r="BX762" s="15">
        <f t="shared" ca="1" si="427"/>
        <v>73605.640430016327</v>
      </c>
      <c r="BY762" s="15">
        <f t="shared" ca="1" si="428"/>
        <v>77348.439710215709</v>
      </c>
      <c r="BZ762" s="15">
        <f t="shared" ca="1" si="429"/>
        <v>104872.89905116794</v>
      </c>
      <c r="CA762" s="15">
        <f t="shared" ca="1" si="430"/>
        <v>134239.72385105057</v>
      </c>
      <c r="CB762" s="15">
        <f ca="1">(AU762*DCF!C$10-DCF!C$5*MAX(AU762*DCF!C$10,0)-MAX(AU762-Inputs!$B$6,0)/Inputs!$B$10)*DCF!C$6</f>
        <v>1027.9033001864084</v>
      </c>
      <c r="CC762" s="15">
        <f ca="1">(AV762*DCF!D$10-DCF!D$5*MAX(AV762*DCF!D$10,0)-MAX(AV762-AU762,0)/Inputs!$B$10)*DCF!D$6</f>
        <v>1727.9797933215432</v>
      </c>
      <c r="CD762" s="15">
        <f ca="1">(AW762*DCF!E$10-DCF!E$5*MAX(AW762*DCF!E$10,0)-MAX(AW762-AV762,0)/Inputs!$B$10)*DCF!E$6</f>
        <v>2069.3257862349083</v>
      </c>
      <c r="CE762" s="15">
        <f ca="1">(AX762*DCF!F$10-DCF!F$5*MAX(AX762*DCF!F$10,0)-MAX(AX762-AW762,0)/Inputs!$B$10)*DCF!F$6</f>
        <v>2202.1761953556311</v>
      </c>
      <c r="CF762" s="15">
        <f ca="1">(AY762*DCF!G$10-DCF!G$5*MAX(AY762*DCF!G$10,0)-MAX(AY762-AX762,0)/Inputs!$B$10)*DCF!G$6</f>
        <v>3112.3230910628195</v>
      </c>
      <c r="CG762" s="15">
        <f ca="1">(AZ762*DCF!H$10-DCF!H$5*MAX(AZ762*DCF!H$10,0)-MAX(AZ762-AY762,0)/Inputs!$B$10)*DCF!H$6</f>
        <v>4383.7898199904394</v>
      </c>
      <c r="CH762" s="15">
        <f ca="1">(BA762*DCF!I$10-DCF!I$5*MAX(BA762*DCF!I$10,0)-MAX(BA762-AZ762,0)/Inputs!$B$10)*DCF!I$6</f>
        <v>5160.8379382204039</v>
      </c>
      <c r="CI762" s="15">
        <f ca="1">(BB762*DCF!J$10-DCF!J$5*MAX(BB762*DCF!J$10,0)-MAX(BB762-BA762,0)/Inputs!$B$10)*DCF!J$6</f>
        <v>5230.44232471131</v>
      </c>
      <c r="CJ762" s="15">
        <f ca="1">(BC762*DCF!K$10-DCF!K$5*MAX(BC762*DCF!K$10,0)-MAX(BC762-BB762,0)/Inputs!$B$10)*DCF!K$6</f>
        <v>5599.0512885566113</v>
      </c>
      <c r="CK762" s="15">
        <f ca="1">(BD762*DCF!L$10-DCF!L$5*MAX(BD762*DCF!L$10,0)-MAX(BD762-BC762,0)/Inputs!$B$10)*DCF!L$6</f>
        <v>5961.2254725212997</v>
      </c>
      <c r="CL762" s="15">
        <f ca="1">(BE762*DCF!M$10-DCF!M$5*MAX(BE762*DCF!M$10,0)-MAX(BE762-BD762,0)/Inputs!$B$10)*DCF!M$6</f>
        <v>6315.8479854913066</v>
      </c>
      <c r="CM762" s="15">
        <f ca="1">(BF762*DCF!C$28-DCF!C$5*MAX(BF762*DCF!C$28,0)-MAX(BF762-Inputs!$B$13,0)/Inputs!$B$17)*DCF!C$6</f>
        <v>4165.5778965912941</v>
      </c>
      <c r="CN762" s="15">
        <f ca="1">(BG762*DCF!D$28-DCF!D$5*MAX(BG762*DCF!D$28,0)-MAX(BG762-BF762,0)/Inputs!$B$17)*DCF!D$6</f>
        <v>7050.669740270132</v>
      </c>
      <c r="CO762" s="15">
        <f ca="1">(BH762*DCF!E$28-DCF!E$5*MAX(BH762*DCF!E$28,0)-MAX(BH762-BG762,0)/Inputs!$B$17)*DCF!E$6</f>
        <v>8149.3992897436419</v>
      </c>
      <c r="CP762" s="15">
        <f ca="1">(BI762*DCF!F$28-DCF!F$5*MAX(BI762*DCF!F$28,0)-MAX(BI762-BH762,0)/Inputs!$B$17)*DCF!F$6</f>
        <v>8455.1924378533968</v>
      </c>
      <c r="CQ762" s="15">
        <f ca="1">(BJ762*DCF!G$28-DCF!G$5*MAX(BJ762*DCF!G$28,0)-MAX(BJ762-BI762,0)/Inputs!$B$17)*DCF!G$6</f>
        <v>10680.0609107213</v>
      </c>
      <c r="CR762" s="15">
        <f ca="1">(BK762*DCF!H$28-DCF!H$5*MAX(BK762*DCF!H$28,0)-MAX(BK762-BJ762,0)/Inputs!$B$17)*DCF!H$6</f>
        <v>12905.073464651883</v>
      </c>
      <c r="CS762" s="15">
        <f ca="1">(BL762*DCF!I$28-DCF!I$5*MAX(BL762*DCF!I$28,0)-MAX(BL762-BK762,0)/Inputs!$B$17)*DCF!I$6</f>
        <v>13765.319764485519</v>
      </c>
      <c r="CT762" s="15">
        <f ca="1">(BM762*DCF!J$28-DCF!J$5*MAX(BM762*DCF!J$28,0)-MAX(BM762-BL762,0)/Inputs!$B$17)*DCF!J$6</f>
        <v>14008.249097533024</v>
      </c>
      <c r="CU762" s="15">
        <f ca="1">(BN762*DCF!K$28-DCF!K$5*MAX(BN762*DCF!K$28,0)-MAX(BN762-BM762,0)/Inputs!$B$17)*DCF!K$6</f>
        <v>14379.909779305193</v>
      </c>
      <c r="CV762" s="15">
        <f ca="1">(BO762*DCF!L$28-DCF!L$5*MAX(BO762*DCF!L$28,0)-MAX(BO762-BN762,0)/Inputs!$B$17)*DCF!L$6</f>
        <v>15773.057851510293</v>
      </c>
      <c r="CW762" s="15">
        <f ca="1">(BP762*DCF!M$28-DCF!M$5*MAX(BP762*DCF!M$28,0)-MAX(BP762-BO762,0)/Inputs!$B$17)*DCF!M$6</f>
        <v>17504.446812372767</v>
      </c>
      <c r="CX762" s="15">
        <f ca="1">(BQ762*DCF!C$46-DCF!C$5*MAX(BQ762*DCF!C$46,0)-MAX(BQ762-Inputs!$B$20,0)/Inputs!$B$24)*DCF!C$6</f>
        <v>-3916.3287779056454</v>
      </c>
      <c r="CY762" s="15">
        <f ca="1">(BR762*DCF!D$46-DCF!D$5*MAX(BR762*DCF!D$46,0)-MAX(BR762-BQ762,0)/Inputs!$B$24)*DCF!D$6</f>
        <v>-3043.179947209846</v>
      </c>
      <c r="CZ762" s="15">
        <f ca="1">(BS762*DCF!E$46-DCF!E$5*MAX(BS762*DCF!E$46,0)-MAX(BS762-BR762,0)/Inputs!$B$24)*DCF!E$6</f>
        <v>-942.93607845806787</v>
      </c>
      <c r="DA762" s="15">
        <f ca="1">(BT762*DCF!F$46-DCF!F$5*MAX(BT762*DCF!F$46,0)-MAX(BT762-BS762,0)/Inputs!$B$24)*DCF!F$6</f>
        <v>-3845.9440183536758</v>
      </c>
      <c r="DB762" s="15">
        <f ca="1">(BU762*DCF!G$46-DCF!G$5*MAX(BU762*DCF!G$46,0)-MAX(BU762-BT762,0)/Inputs!$B$24)*DCF!G$6</f>
        <v>-2598.5059702059361</v>
      </c>
      <c r="DC762" s="15">
        <f ca="1">(BV762*DCF!H$46-DCF!H$5*MAX(BV762*DCF!H$46,0)-MAX(BV762-BU762,0)/Inputs!$B$24)*DCF!H$6</f>
        <v>-2300.3447193266152</v>
      </c>
      <c r="DD762" s="15">
        <f ca="1">(BW762*DCF!I$46-DCF!I$5*MAX(BW762*DCF!I$46,0)-MAX(BW762-BV762,0)/Inputs!$B$24)*DCF!I$6</f>
        <v>-3399.2345650211391</v>
      </c>
      <c r="DE762" s="15">
        <f ca="1">(BX762*DCF!J$46-DCF!J$5*MAX(BX762*DCF!J$46,0)-MAX(BX762-BW762,0)/Inputs!$B$24)*DCF!J$6</f>
        <v>-4806.8640425649801</v>
      </c>
      <c r="DF762" s="15">
        <f ca="1">(BY762*DCF!K$46-DCF!K$5*MAX(BY762*DCF!K$46,0)-MAX(BY762-BX762,0)/Inputs!$B$24)*DCF!K$6</f>
        <v>3501.5146026076195</v>
      </c>
      <c r="DG762" s="15">
        <f ca="1">(BZ762*DCF!L$46-DCF!L$5*MAX(BZ762*DCF!L$46,0)-MAX(BZ762-BY762,0)/Inputs!$B$24)*DCF!L$6</f>
        <v>1020.5022996209669</v>
      </c>
      <c r="DH762" s="15">
        <f ca="1">(CA762*DCF!M$46-DCF!M$5*MAX(CA762*DCF!M$46,0)-MAX(CA762-BZ762,0)/Inputs!$B$24)*DCF!M$6</f>
        <v>4384.5506306517609</v>
      </c>
      <c r="DI762" s="15">
        <f ca="1">SUM(CB762:CL762)+BE762*DCF!M$10*(1+Inputs!$B$30)*(1-Inputs!$B$33)*(1-Inputs!$B$30/Inputs!$B$31)/(Inputs!$B$29-Inputs!$B$30)*DCF!M$6</f>
        <v>182417.62381454796</v>
      </c>
      <c r="DJ762" s="15">
        <f ca="1">SUM(CM762:CW762)+BP762*DCF!M$28*(1+Inputs!$B$30)*(1-Inputs!$B$33)*(1-Inputs!$B$30/Inputs!$B$31)/(Inputs!$B$29-Inputs!$B$30)*DCF!M$6</f>
        <v>514745.23559927533</v>
      </c>
      <c r="DK762" s="15">
        <f ca="1">SUM(CX762:DH762)+CA762*DCF!M$46*(1+Inputs!$B$30)*(1-Inputs!$B$33)*(1-Inputs!$B$30/Inputs!$B$31)/(Inputs!$B$29-Inputs!$B$30)*DCF!M$6</f>
        <v>191603.74419941829</v>
      </c>
      <c r="DM762" s="15">
        <f ca="1">DI762+DJ762+DK762+Inputs!$B$34+Inputs!$B$36-Inputs!$B$35</f>
        <v>965617.60361324158</v>
      </c>
    </row>
    <row r="763" spans="1:117" x14ac:dyDescent="0.75">
      <c r="A763" s="11">
        <v>750</v>
      </c>
      <c r="C763" s="24">
        <f t="shared" ca="1" si="434"/>
        <v>-0.18840783328263322</v>
      </c>
      <c r="D763" s="24">
        <f t="shared" ca="1" si="434"/>
        <v>-0.33333530761251734</v>
      </c>
      <c r="E763" s="24">
        <f t="shared" ca="1" si="434"/>
        <v>0.38613804648842104</v>
      </c>
      <c r="F763" s="24">
        <f t="shared" ca="1" si="434"/>
        <v>-0.58313781488187422</v>
      </c>
      <c r="G763" s="24">
        <f t="shared" ca="1" si="434"/>
        <v>-1.1504171545252915</v>
      </c>
      <c r="H763" s="24">
        <f t="shared" ca="1" si="434"/>
        <v>0.56747749449156626</v>
      </c>
      <c r="I763" s="24">
        <f t="shared" ca="1" si="434"/>
        <v>-0.23814573534880321</v>
      </c>
      <c r="J763" s="24">
        <f t="shared" ca="1" si="434"/>
        <v>1.4827306006781735</v>
      </c>
      <c r="K763" s="24">
        <f t="shared" ca="1" si="434"/>
        <v>-1.8638796982145425</v>
      </c>
      <c r="L763" s="24">
        <f t="shared" ca="1" si="434"/>
        <v>-0.73927081777737147</v>
      </c>
      <c r="M763" s="24">
        <f t="shared" ca="1" si="434"/>
        <v>1.2885344439925679</v>
      </c>
      <c r="N763" s="24">
        <f ca="1">SQRT(Inputs!$B$38)*C763+SQRT(1-Inputs!$B$38)*_xlfn.NORM.S.INV(RAND())</f>
        <v>-0.74007112996449131</v>
      </c>
      <c r="O763" s="24">
        <f ca="1">SQRT(Inputs!$B$38)*D763+SQRT(1-Inputs!$B$38)*_xlfn.NORM.S.INV(RAND())</f>
        <v>0.84797075791260823</v>
      </c>
      <c r="P763" s="24">
        <f ca="1">SQRT(Inputs!$B$38)*E763+SQRT(1-Inputs!$B$38)*_xlfn.NORM.S.INV(RAND())</f>
        <v>0.56922363908036788</v>
      </c>
      <c r="Q763" s="24">
        <f ca="1">SQRT(Inputs!$B$38)*F763+SQRT(1-Inputs!$B$38)*_xlfn.NORM.S.INV(RAND())</f>
        <v>-2.9439603848775171</v>
      </c>
      <c r="R763" s="24">
        <f ca="1">SQRT(Inputs!$B$38)*G763+SQRT(1-Inputs!$B$38)*_xlfn.NORM.S.INV(RAND())</f>
        <v>-1.9001842900717345</v>
      </c>
      <c r="S763" s="24">
        <f ca="1">SQRT(Inputs!$B$38)*H763+SQRT(1-Inputs!$B$38)*_xlfn.NORM.S.INV(RAND())</f>
        <v>1.3475045100070997</v>
      </c>
      <c r="T763" s="24">
        <f ca="1">SQRT(Inputs!$B$38)*I763+SQRT(1-Inputs!$B$38)*_xlfn.NORM.S.INV(RAND())</f>
        <v>-0.71552111951366337</v>
      </c>
      <c r="U763" s="24">
        <f ca="1">SQRT(Inputs!$B$38)*J763+SQRT(1-Inputs!$B$38)*_xlfn.NORM.S.INV(RAND())</f>
        <v>1.9818107289124582</v>
      </c>
      <c r="V763" s="24">
        <f ca="1">SQRT(Inputs!$B$38)*K763+SQRT(1-Inputs!$B$38)*_xlfn.NORM.S.INV(RAND())</f>
        <v>-1.8764705165181117</v>
      </c>
      <c r="W763" s="24">
        <f ca="1">SQRT(Inputs!$B$38)*L763+SQRT(1-Inputs!$B$38)*_xlfn.NORM.S.INV(RAND())</f>
        <v>-0.52845518803589986</v>
      </c>
      <c r="X763" s="24">
        <f ca="1">SQRT(Inputs!$B$38)*M763+SQRT(1-Inputs!$B$38)*_xlfn.NORM.S.INV(RAND())</f>
        <v>1.1963523601348567</v>
      </c>
      <c r="Y763" s="24">
        <f ca="1">SQRT(Inputs!$B$38)*C763+SQRT(1-Inputs!$B$38)*_xlfn.NORM.S.INV(RAND())</f>
        <v>-0.41238526197470804</v>
      </c>
      <c r="Z763" s="24">
        <f ca="1">SQRT(Inputs!$B$38)*D763+SQRT(1-Inputs!$B$38)*_xlfn.NORM.S.INV(RAND())</f>
        <v>-1.5479217760987094</v>
      </c>
      <c r="AA763" s="24">
        <f ca="1">SQRT(Inputs!$B$38)*E763+SQRT(1-Inputs!$B$38)*_xlfn.NORM.S.INV(RAND())</f>
        <v>-0.48665761614055414</v>
      </c>
      <c r="AB763" s="24">
        <f ca="1">SQRT(Inputs!$B$38)*F763+SQRT(1-Inputs!$B$38)*_xlfn.NORM.S.INV(RAND())</f>
        <v>0.25263199871730163</v>
      </c>
      <c r="AC763" s="24">
        <f ca="1">SQRT(Inputs!$B$38)*G763+SQRT(1-Inputs!$B$38)*_xlfn.NORM.S.INV(RAND())</f>
        <v>-0.1496393205838113</v>
      </c>
      <c r="AD763" s="24">
        <f ca="1">SQRT(Inputs!$B$38)*H763+SQRT(1-Inputs!$B$38)*_xlfn.NORM.S.INV(RAND())</f>
        <v>1.0449316397688797</v>
      </c>
      <c r="AE763" s="24">
        <f ca="1">SQRT(Inputs!$B$38)*I763+SQRT(1-Inputs!$B$38)*_xlfn.NORM.S.INV(RAND())</f>
        <v>-0.43339760490126888</v>
      </c>
      <c r="AF763" s="24">
        <f ca="1">SQRT(Inputs!$B$38)*J763+SQRT(1-Inputs!$B$38)*_xlfn.NORM.S.INV(RAND())</f>
        <v>0.88794151148450673</v>
      </c>
      <c r="AG763" s="24">
        <f ca="1">SQRT(Inputs!$B$38)*K763+SQRT(1-Inputs!$B$38)*_xlfn.NORM.S.INV(RAND())</f>
        <v>-2.4274446281755697</v>
      </c>
      <c r="AH763" s="24">
        <f ca="1">SQRT(Inputs!$B$38)*L763+SQRT(1-Inputs!$B$38)*_xlfn.NORM.S.INV(RAND())</f>
        <v>-0.39985886750340555</v>
      </c>
      <c r="AI763" s="24">
        <f ca="1">SQRT(Inputs!$B$38)*M763+SQRT(1-Inputs!$B$38)*_xlfn.NORM.S.INV(RAND())</f>
        <v>0.68674798547871418</v>
      </c>
      <c r="AJ763" s="24">
        <f ca="1">SQRT(Inputs!$B$38)*C763+SQRT(1-Inputs!$B$38)*_xlfn.NORM.S.INV(RAND())</f>
        <v>2.6926883160635545E-2</v>
      </c>
      <c r="AK763" s="24">
        <f ca="1">SQRT(Inputs!$B$38)*D763+SQRT(1-Inputs!$B$38)*_xlfn.NORM.S.INV(RAND())</f>
        <v>-0.7989098875090187</v>
      </c>
      <c r="AL763" s="24">
        <f ca="1">SQRT(Inputs!$B$38)*E763+SQRT(1-Inputs!$B$38)*_xlfn.NORM.S.INV(RAND())</f>
        <v>0.83970308896308632</v>
      </c>
      <c r="AM763" s="24">
        <f ca="1">SQRT(Inputs!$B$38)*F763+SQRT(1-Inputs!$B$38)*_xlfn.NORM.S.INV(RAND())</f>
        <v>-0.35990407838016575</v>
      </c>
      <c r="AN763" s="24">
        <f ca="1">SQRT(Inputs!$B$38)*G763+SQRT(1-Inputs!$B$38)*_xlfn.NORM.S.INV(RAND())</f>
        <v>-0.37961526258468486</v>
      </c>
      <c r="AO763" s="24">
        <f ca="1">SQRT(Inputs!$B$38)*H763+SQRT(1-Inputs!$B$38)*_xlfn.NORM.S.INV(RAND())</f>
        <v>0.74038602042026036</v>
      </c>
      <c r="AP763" s="24">
        <f ca="1">SQRT(Inputs!$B$38)*I763+SQRT(1-Inputs!$B$38)*_xlfn.NORM.S.INV(RAND())</f>
        <v>-1.1655039382585279</v>
      </c>
      <c r="AQ763" s="24">
        <f ca="1">SQRT(Inputs!$B$38)*J763+SQRT(1-Inputs!$B$38)*_xlfn.NORM.S.INV(RAND())</f>
        <v>0.65621755075583277</v>
      </c>
      <c r="AR763" s="24">
        <f ca="1">SQRT(Inputs!$B$38)*K763+SQRT(1-Inputs!$B$38)*_xlfn.NORM.S.INV(RAND())</f>
        <v>-1.7489132998212635</v>
      </c>
      <c r="AS763" s="24">
        <f ca="1">SQRT(Inputs!$B$38)*L763+SQRT(1-Inputs!$B$38)*_xlfn.NORM.S.INV(RAND())</f>
        <v>0.27477696026097903</v>
      </c>
      <c r="AT763" s="24">
        <f ca="1">SQRT(Inputs!$B$38)*M763+SQRT(1-Inputs!$B$38)*_xlfn.NORM.S.INV(RAND())</f>
        <v>0.37696855079099456</v>
      </c>
      <c r="AU763" s="15">
        <f ca="1">Inputs!$B$6*EXP($B$8-0.5*C$5^2+C$5*N763)</f>
        <v>4402.0024842597495</v>
      </c>
      <c r="AV763" s="15">
        <f t="shared" ca="1" si="401"/>
        <v>6069.7733785844703</v>
      </c>
      <c r="AW763" s="15">
        <f t="shared" ca="1" si="402"/>
        <v>7991.6275660816336</v>
      </c>
      <c r="AX763" s="15">
        <f t="shared" ca="1" si="403"/>
        <v>6754.3376572088155</v>
      </c>
      <c r="AY763" s="15">
        <f t="shared" ca="1" si="404"/>
        <v>6611.6858902375061</v>
      </c>
      <c r="AZ763" s="15">
        <f t="shared" ca="1" si="405"/>
        <v>9379.7586566112386</v>
      </c>
      <c r="BA763" s="15">
        <f t="shared" ca="1" si="406"/>
        <v>10650.246857805931</v>
      </c>
      <c r="BB763" s="15">
        <f t="shared" ca="1" si="407"/>
        <v>15903.084780922136</v>
      </c>
      <c r="BC763" s="15">
        <f t="shared" ca="1" si="408"/>
        <v>16250.288927912639</v>
      </c>
      <c r="BD763" s="15">
        <f t="shared" ca="1" si="409"/>
        <v>18948.035092532944</v>
      </c>
      <c r="BE763" s="15">
        <f t="shared" ca="1" si="410"/>
        <v>25891.342929760423</v>
      </c>
      <c r="BF763" s="15">
        <f ca="1">Inputs!$B$13*EXP($B$9-0.5*C$6^2+C$6*Y763)</f>
        <v>12745.261130216022</v>
      </c>
      <c r="BG763" s="15">
        <f t="shared" ca="1" si="411"/>
        <v>11747.831283382446</v>
      </c>
      <c r="BH763" s="15">
        <f t="shared" ca="1" si="412"/>
        <v>13240.644407343949</v>
      </c>
      <c r="BI763" s="15">
        <f t="shared" ca="1" si="413"/>
        <v>16851.223654120109</v>
      </c>
      <c r="BJ763" s="15">
        <f t="shared" ca="1" si="414"/>
        <v>20217.673332883885</v>
      </c>
      <c r="BK763" s="15">
        <f t="shared" ca="1" si="415"/>
        <v>28606.75156470211</v>
      </c>
      <c r="BL763" s="15">
        <f t="shared" ca="1" si="416"/>
        <v>33220.71841238076</v>
      </c>
      <c r="BM763" s="15">
        <f t="shared" ca="1" si="417"/>
        <v>45597.686590089215</v>
      </c>
      <c r="BN763" s="15">
        <f t="shared" ca="1" si="418"/>
        <v>41924.668731132144</v>
      </c>
      <c r="BO763" s="15">
        <f t="shared" ca="1" si="419"/>
        <v>49241.240484542963</v>
      </c>
      <c r="BP763" s="15">
        <f t="shared" ca="1" si="420"/>
        <v>65510.61500368367</v>
      </c>
      <c r="BQ763" s="15">
        <f ca="1">Inputs!$B$20*EXP($B$10-0.5*C$7^2+C$7*AJ763)</f>
        <v>4330.6771089975991</v>
      </c>
      <c r="BR763" s="15">
        <f t="shared" ca="1" si="421"/>
        <v>4559.3843947529185</v>
      </c>
      <c r="BS763" s="15">
        <f t="shared" ca="1" si="422"/>
        <v>7946.4085989597133</v>
      </c>
      <c r="BT763" s="15">
        <f t="shared" ca="1" si="423"/>
        <v>9969.2622340587113</v>
      </c>
      <c r="BU763" s="15">
        <f t="shared" ca="1" si="424"/>
        <v>12603.650249386796</v>
      </c>
      <c r="BV763" s="15">
        <f t="shared" ca="1" si="425"/>
        <v>20718.452012500689</v>
      </c>
      <c r="BW763" s="15">
        <f t="shared" ca="1" si="426"/>
        <v>22591.167937309281</v>
      </c>
      <c r="BX763" s="15">
        <f t="shared" ca="1" si="427"/>
        <v>36039.976655403385</v>
      </c>
      <c r="BY763" s="15">
        <f t="shared" ca="1" si="428"/>
        <v>36137.312172944141</v>
      </c>
      <c r="BZ763" s="15">
        <f t="shared" ca="1" si="429"/>
        <v>53332.815747647612</v>
      </c>
      <c r="CA763" s="15">
        <f t="shared" ca="1" si="430"/>
        <v>80106.796125648238</v>
      </c>
      <c r="CB763" s="15">
        <f ca="1">(AU763*DCF!C$10-DCF!C$5*MAX(AU763*DCF!C$10,0)-MAX(AU763-Inputs!$B$6,0)/Inputs!$B$10)*DCF!C$6</f>
        <v>1047.0688928010029</v>
      </c>
      <c r="CC763" s="15">
        <f ca="1">(AV763*DCF!D$10-DCF!D$5*MAX(AV763*DCF!D$10,0)-MAX(AV763-AU763,0)/Inputs!$B$10)*DCF!D$6</f>
        <v>1072.8238557491106</v>
      </c>
      <c r="CD763" s="15">
        <f ca="1">(AW763*DCF!E$10-DCF!E$5*MAX(AW763*DCF!E$10,0)-MAX(AW763-AV763,0)/Inputs!$B$10)*DCF!E$6</f>
        <v>1412.2584387743168</v>
      </c>
      <c r="CE763" s="15">
        <f ca="1">(AX763*DCF!F$10-DCF!F$5*MAX(AX763*DCF!F$10,0)-MAX(AX763-AW763,0)/Inputs!$B$10)*DCF!F$6</f>
        <v>1474.4611462940281</v>
      </c>
      <c r="CF763" s="15">
        <f ca="1">(AY763*DCF!G$10-DCF!G$5*MAX(AY763*DCF!G$10,0)-MAX(AY763-AX763,0)/Inputs!$B$10)*DCF!G$6</f>
        <v>1362.2707590393359</v>
      </c>
      <c r="CG763" s="15">
        <f ca="1">(AZ763*DCF!H$10-DCF!H$5*MAX(AZ763*DCF!H$10,0)-MAX(AZ763-AY763,0)/Inputs!$B$10)*DCF!H$6</f>
        <v>1329.5659271769023</v>
      </c>
      <c r="CH763" s="15">
        <f ca="1">(BA763*DCF!I$10-DCF!I$5*MAX(BA763*DCF!I$10,0)-MAX(BA763-AZ763,0)/Inputs!$B$10)*DCF!I$6</f>
        <v>1737.0069998518809</v>
      </c>
      <c r="CI763" s="15">
        <f ca="1">(BB763*DCF!J$10-DCF!J$5*MAX(BB763*DCF!J$10,0)-MAX(BB763-BA763,0)/Inputs!$B$10)*DCF!J$6</f>
        <v>1933.0252212938071</v>
      </c>
      <c r="CJ763" s="15">
        <f ca="1">(BC763*DCF!K$10-DCF!K$5*MAX(BC763*DCF!K$10,0)-MAX(BC763-BB763,0)/Inputs!$B$10)*DCF!K$6</f>
        <v>2567.4322410931618</v>
      </c>
      <c r="CK763" s="15">
        <f ca="1">(BD763*DCF!L$10-DCF!L$5*MAX(BD763*DCF!L$10,0)-MAX(BD763-BC763,0)/Inputs!$B$10)*DCF!L$6</f>
        <v>2508.8617477666921</v>
      </c>
      <c r="CL763" s="15">
        <f ca="1">(BE763*DCF!M$10-DCF!M$5*MAX(BE763*DCF!M$10,0)-MAX(BE763-BD763,0)/Inputs!$B$10)*DCF!M$6</f>
        <v>2824.1510574673694</v>
      </c>
      <c r="CM763" s="15">
        <f ca="1">(BF763*DCF!C$28-DCF!C$5*MAX(BF763*DCF!C$28,0)-MAX(BF763-Inputs!$B$13,0)/Inputs!$B$17)*DCF!C$6</f>
        <v>3576.0839386280659</v>
      </c>
      <c r="CN763" s="15">
        <f ca="1">(BG763*DCF!D$28-DCF!D$5*MAX(BG763*DCF!D$28,0)-MAX(BG763-BF763,0)/Inputs!$B$17)*DCF!D$6</f>
        <v>3460.0072627091931</v>
      </c>
      <c r="CO763" s="15">
        <f ca="1">(BH763*DCF!E$28-DCF!E$5*MAX(BH763*DCF!E$28,0)-MAX(BH763-BG763,0)/Inputs!$B$17)*DCF!E$6</f>
        <v>3455.773346460413</v>
      </c>
      <c r="CP763" s="15">
        <f ca="1">(BI763*DCF!F$28-DCF!F$5*MAX(BI763*DCF!F$28,0)-MAX(BI763-BH763,0)/Inputs!$B$17)*DCF!F$6</f>
        <v>3917.3003248947139</v>
      </c>
      <c r="CQ763" s="15">
        <f ca="1">(BJ763*DCF!G$28-DCF!G$5*MAX(BJ763*DCF!G$28,0)-MAX(BJ763-BI763,0)/Inputs!$B$17)*DCF!G$6</f>
        <v>4679.4251577563455</v>
      </c>
      <c r="CR763" s="15">
        <f ca="1">(BK763*DCF!H$28-DCF!H$5*MAX(BK763*DCF!H$28,0)-MAX(BK763-BJ763,0)/Inputs!$B$17)*DCF!H$6</f>
        <v>5771.3379425639414</v>
      </c>
      <c r="CS763" s="15">
        <f ca="1">(BL763*DCF!I$28-DCF!I$5*MAX(BL763*DCF!I$28,0)-MAX(BL763-BK763,0)/Inputs!$B$17)*DCF!I$6</f>
        <v>7149.7071351726017</v>
      </c>
      <c r="CT763" s="15">
        <f ca="1">(BM763*DCF!J$28-DCF!J$5*MAX(BM763*DCF!J$28,0)-MAX(BM763-BL763,0)/Inputs!$B$17)*DCF!J$6</f>
        <v>8530.9845915075675</v>
      </c>
      <c r="CU763" s="15">
        <f ca="1">(BN763*DCF!K$28-DCF!K$5*MAX(BN763*DCF!K$28,0)-MAX(BN763-BM763,0)/Inputs!$B$17)*DCF!K$6</f>
        <v>8853.7870849766387</v>
      </c>
      <c r="CV763" s="15">
        <f ca="1">(BO763*DCF!L$28-DCF!L$5*MAX(BO763*DCF!L$28,0)-MAX(BO763-BN763,0)/Inputs!$B$17)*DCF!L$6</f>
        <v>8996.7787499016395</v>
      </c>
      <c r="CW763" s="15">
        <f ca="1">(BP763*DCF!M$28-DCF!M$5*MAX(BP763*DCF!M$28,0)-MAX(BP763-BO763,0)/Inputs!$B$17)*DCF!M$6</f>
        <v>10625.253330633519</v>
      </c>
      <c r="CX763" s="15">
        <f ca="1">(BQ763*DCF!C$46-DCF!C$5*MAX(BQ763*DCF!C$46,0)-MAX(BQ763-Inputs!$B$20,0)/Inputs!$B$24)*DCF!C$6</f>
        <v>-1521.9471886819392</v>
      </c>
      <c r="CY763" s="15">
        <f ca="1">(BR763*DCF!D$46-DCF!D$5*MAX(BR763*DCF!D$46,0)-MAX(BR763-BQ763,0)/Inputs!$B$24)*DCF!D$6</f>
        <v>-875.76809035473514</v>
      </c>
      <c r="CZ763" s="15">
        <f ca="1">(BS763*DCF!E$46-DCF!E$5*MAX(BS763*DCF!E$46,0)-MAX(BS763-BR763,0)/Inputs!$B$24)*DCF!E$6</f>
        <v>-2274.7483505591917</v>
      </c>
      <c r="DA763" s="15">
        <f ca="1">(BT763*DCF!F$46-DCF!F$5*MAX(BT763*DCF!F$46,0)-MAX(BT763-BS763,0)/Inputs!$B$24)*DCF!F$6</f>
        <v>-1462.6096621891766</v>
      </c>
      <c r="DB763" s="15">
        <f ca="1">(BU763*DCF!G$46-DCF!G$5*MAX(BU763*DCF!G$46,0)-MAX(BU763-BT763,0)/Inputs!$B$24)*DCF!G$6</f>
        <v>-1310.1179718215894</v>
      </c>
      <c r="DC763" s="15">
        <f ca="1">(BV763*DCF!H$46-DCF!H$5*MAX(BV763*DCF!H$46,0)-MAX(BV763-BU763,0)/Inputs!$B$24)*DCF!H$6</f>
        <v>-2521.624927672322</v>
      </c>
      <c r="DD763" s="15">
        <f ca="1">(BW763*DCF!I$46-DCF!I$5*MAX(BW763*DCF!I$46,0)-MAX(BW763-BV763,0)/Inputs!$B$24)*DCF!I$6</f>
        <v>-15.832515758722012</v>
      </c>
      <c r="DE763" s="15">
        <f ca="1">(BX763*DCF!J$46-DCF!J$5*MAX(BX763*DCF!J$46,0)-MAX(BX763-BW763,0)/Inputs!$B$24)*DCF!J$6</f>
        <v>-2054.6270206677286</v>
      </c>
      <c r="DF763" s="15">
        <f ca="1">(BY763*DCF!K$46-DCF!K$5*MAX(BY763*DCF!K$46,0)-MAX(BY763-BX763,0)/Inputs!$B$24)*DCF!K$6</f>
        <v>2040.4391268240165</v>
      </c>
      <c r="DG763" s="15">
        <f ca="1">(BZ763*DCF!L$46-DCF!L$5*MAX(BZ763*DCF!L$46,0)-MAX(BZ763-BY763,0)/Inputs!$B$24)*DCF!L$6</f>
        <v>-204.74852678737975</v>
      </c>
      <c r="DH763" s="15">
        <f ca="1">(CA763*DCF!M$46-DCF!M$5*MAX(CA763*DCF!M$46,0)-MAX(CA763-BZ763,0)/Inputs!$B$24)*DCF!M$6</f>
        <v>682.79179576320871</v>
      </c>
      <c r="DI763" s="15">
        <f ca="1">SUM(CB763:CL763)+BE763*DCF!M$10*(1+Inputs!$B$30)*(1-Inputs!$B$33)*(1-Inputs!$B$30/Inputs!$B$31)/(Inputs!$B$29-Inputs!$B$30)*DCF!M$6</f>
        <v>91324.876038396527</v>
      </c>
      <c r="DJ763" s="15">
        <f ca="1">SUM(CM763:CW763)+BP763*DCF!M$28*(1+Inputs!$B$30)*(1-Inputs!$B$33)*(1-Inputs!$B$30/Inputs!$B$31)/(Inputs!$B$29-Inputs!$B$30)*DCF!M$6</f>
        <v>312105.64932314155</v>
      </c>
      <c r="DK763" s="15">
        <f ca="1">SUM(CX763:DH763)+CA763*DCF!M$46*(1+Inputs!$B$30)*(1-Inputs!$B$33)*(1-Inputs!$B$30/Inputs!$B$31)/(Inputs!$B$29-Inputs!$B$30)*DCF!M$6</f>
        <v>114335.80273497979</v>
      </c>
      <c r="DM763" s="15">
        <f ca="1">DI763+DJ763+DK763+Inputs!$B$34+Inputs!$B$36-Inputs!$B$35</f>
        <v>594617.32809651783</v>
      </c>
    </row>
    <row r="764" spans="1:117" x14ac:dyDescent="0.75">
      <c r="A764" s="11">
        <v>751</v>
      </c>
      <c r="C764" s="24">
        <f t="shared" ref="C764:M773" ca="1" si="435">_xlfn.NORM.S.INV(RAND())</f>
        <v>-0.12548392204616987</v>
      </c>
      <c r="D764" s="24">
        <f t="shared" ca="1" si="435"/>
        <v>1.7882306638541998</v>
      </c>
      <c r="E764" s="24">
        <f t="shared" ca="1" si="435"/>
        <v>2.3765945943800713</v>
      </c>
      <c r="F764" s="24">
        <f t="shared" ca="1" si="435"/>
        <v>-2.5970516436743588E-2</v>
      </c>
      <c r="G764" s="24">
        <f t="shared" ca="1" si="435"/>
        <v>0.53898453472715335</v>
      </c>
      <c r="H764" s="24">
        <f t="shared" ca="1" si="435"/>
        <v>0.95318435316632244</v>
      </c>
      <c r="I764" s="24">
        <f t="shared" ca="1" si="435"/>
        <v>-0.70895732225570141</v>
      </c>
      <c r="J764" s="24">
        <f t="shared" ca="1" si="435"/>
        <v>-0.5236611108177035</v>
      </c>
      <c r="K764" s="24">
        <f t="shared" ca="1" si="435"/>
        <v>1.3792796079781426</v>
      </c>
      <c r="L764" s="24">
        <f t="shared" ca="1" si="435"/>
        <v>1.9628541901924288</v>
      </c>
      <c r="M764" s="24">
        <f t="shared" ca="1" si="435"/>
        <v>1.6745175814166473</v>
      </c>
      <c r="N764" s="24">
        <f ca="1">SQRT(Inputs!$B$38)*C764+SQRT(1-Inputs!$B$38)*_xlfn.NORM.S.INV(RAND())</f>
        <v>-2.2834542219084426</v>
      </c>
      <c r="O764" s="24">
        <f ca="1">SQRT(Inputs!$B$38)*D764+SQRT(1-Inputs!$B$38)*_xlfn.NORM.S.INV(RAND())</f>
        <v>0.92402805787173403</v>
      </c>
      <c r="P764" s="24">
        <f ca="1">SQRT(Inputs!$B$38)*E764+SQRT(1-Inputs!$B$38)*_xlfn.NORM.S.INV(RAND())</f>
        <v>2.380648411244223</v>
      </c>
      <c r="Q764" s="24">
        <f ca="1">SQRT(Inputs!$B$38)*F764+SQRT(1-Inputs!$B$38)*_xlfn.NORM.S.INV(RAND())</f>
        <v>-0.87555817563133642</v>
      </c>
      <c r="R764" s="24">
        <f ca="1">SQRT(Inputs!$B$38)*G764+SQRT(1-Inputs!$B$38)*_xlfn.NORM.S.INV(RAND())</f>
        <v>0.57938665012775692</v>
      </c>
      <c r="S764" s="24">
        <f ca="1">SQRT(Inputs!$B$38)*H764+SQRT(1-Inputs!$B$38)*_xlfn.NORM.S.INV(RAND())</f>
        <v>0.79326930945092444</v>
      </c>
      <c r="T764" s="24">
        <f ca="1">SQRT(Inputs!$B$38)*I764+SQRT(1-Inputs!$B$38)*_xlfn.NORM.S.INV(RAND())</f>
        <v>0.63219750539021657</v>
      </c>
      <c r="U764" s="24">
        <f ca="1">SQRT(Inputs!$B$38)*J764+SQRT(1-Inputs!$B$38)*_xlfn.NORM.S.INV(RAND())</f>
        <v>-1.6064006879137538</v>
      </c>
      <c r="V764" s="24">
        <f ca="1">SQRT(Inputs!$B$38)*K764+SQRT(1-Inputs!$B$38)*_xlfn.NORM.S.INV(RAND())</f>
        <v>-0.52912374766322101</v>
      </c>
      <c r="W764" s="24">
        <f ca="1">SQRT(Inputs!$B$38)*L764+SQRT(1-Inputs!$B$38)*_xlfn.NORM.S.INV(RAND())</f>
        <v>2.2329795288696177</v>
      </c>
      <c r="X764" s="24">
        <f ca="1">SQRT(Inputs!$B$38)*M764+SQRT(1-Inputs!$B$38)*_xlfn.NORM.S.INV(RAND())</f>
        <v>0.37253361210387448</v>
      </c>
      <c r="Y764" s="24">
        <f ca="1">SQRT(Inputs!$B$38)*C764+SQRT(1-Inputs!$B$38)*_xlfn.NORM.S.INV(RAND())</f>
        <v>-0.42325565188039005</v>
      </c>
      <c r="Z764" s="24">
        <f ca="1">SQRT(Inputs!$B$38)*D764+SQRT(1-Inputs!$B$38)*_xlfn.NORM.S.INV(RAND())</f>
        <v>1.8811431433703696</v>
      </c>
      <c r="AA764" s="24">
        <f ca="1">SQRT(Inputs!$B$38)*E764+SQRT(1-Inputs!$B$38)*_xlfn.NORM.S.INV(RAND())</f>
        <v>1.5055989828767311</v>
      </c>
      <c r="AB764" s="24">
        <f ca="1">SQRT(Inputs!$B$38)*F764+SQRT(1-Inputs!$B$38)*_xlfn.NORM.S.INV(RAND())</f>
        <v>0.85672604385809148</v>
      </c>
      <c r="AC764" s="24">
        <f ca="1">SQRT(Inputs!$B$38)*G764+SQRT(1-Inputs!$B$38)*_xlfn.NORM.S.INV(RAND())</f>
        <v>0.9074535914724895</v>
      </c>
      <c r="AD764" s="24">
        <f ca="1">SQRT(Inputs!$B$38)*H764+SQRT(1-Inputs!$B$38)*_xlfn.NORM.S.INV(RAND())</f>
        <v>0.82742032616379646</v>
      </c>
      <c r="AE764" s="24">
        <f ca="1">SQRT(Inputs!$B$38)*I764+SQRT(1-Inputs!$B$38)*_xlfn.NORM.S.INV(RAND())</f>
        <v>-0.28023035775143212</v>
      </c>
      <c r="AF764" s="24">
        <f ca="1">SQRT(Inputs!$B$38)*J764+SQRT(1-Inputs!$B$38)*_xlfn.NORM.S.INV(RAND())</f>
        <v>-0.48910383245696198</v>
      </c>
      <c r="AG764" s="24">
        <f ca="1">SQRT(Inputs!$B$38)*K764+SQRT(1-Inputs!$B$38)*_xlfn.NORM.S.INV(RAND())</f>
        <v>0.62914556649727127</v>
      </c>
      <c r="AH764" s="24">
        <f ca="1">SQRT(Inputs!$B$38)*L764+SQRT(1-Inputs!$B$38)*_xlfn.NORM.S.INV(RAND())</f>
        <v>2.1305189431370994</v>
      </c>
      <c r="AI764" s="24">
        <f ca="1">SQRT(Inputs!$B$38)*M764+SQRT(1-Inputs!$B$38)*_xlfn.NORM.S.INV(RAND())</f>
        <v>1.1672155281433965</v>
      </c>
      <c r="AJ764" s="24">
        <f ca="1">SQRT(Inputs!$B$38)*C764+SQRT(1-Inputs!$B$38)*_xlfn.NORM.S.INV(RAND())</f>
        <v>-0.84731268555232564</v>
      </c>
      <c r="AK764" s="24">
        <f ca="1">SQRT(Inputs!$B$38)*D764+SQRT(1-Inputs!$B$38)*_xlfn.NORM.S.INV(RAND())</f>
        <v>1.2269187492489144</v>
      </c>
      <c r="AL764" s="24">
        <f ca="1">SQRT(Inputs!$B$38)*E764+SQRT(1-Inputs!$B$38)*_xlfn.NORM.S.INV(RAND())</f>
        <v>0.14458199228176261</v>
      </c>
      <c r="AM764" s="24">
        <f ca="1">SQRT(Inputs!$B$38)*F764+SQRT(1-Inputs!$B$38)*_xlfn.NORM.S.INV(RAND())</f>
        <v>-0.35999533407546136</v>
      </c>
      <c r="AN764" s="24">
        <f ca="1">SQRT(Inputs!$B$38)*G764+SQRT(1-Inputs!$B$38)*_xlfn.NORM.S.INV(RAND())</f>
        <v>1.8209988573427238</v>
      </c>
      <c r="AO764" s="24">
        <f ca="1">SQRT(Inputs!$B$38)*H764+SQRT(1-Inputs!$B$38)*_xlfn.NORM.S.INV(RAND())</f>
        <v>-1.6650357801293092E-2</v>
      </c>
      <c r="AP764" s="24">
        <f ca="1">SQRT(Inputs!$B$38)*I764+SQRT(1-Inputs!$B$38)*_xlfn.NORM.S.INV(RAND())</f>
        <v>-1.118519334397988</v>
      </c>
      <c r="AQ764" s="24">
        <f ca="1">SQRT(Inputs!$B$38)*J764+SQRT(1-Inputs!$B$38)*_xlfn.NORM.S.INV(RAND())</f>
        <v>-0.39372441787578522</v>
      </c>
      <c r="AR764" s="24">
        <f ca="1">SQRT(Inputs!$B$38)*K764+SQRT(1-Inputs!$B$38)*_xlfn.NORM.S.INV(RAND())</f>
        <v>0.38060878639687679</v>
      </c>
      <c r="AS764" s="24">
        <f ca="1">SQRT(Inputs!$B$38)*L764+SQRT(1-Inputs!$B$38)*_xlfn.NORM.S.INV(RAND())</f>
        <v>0.91376352514195591</v>
      </c>
      <c r="AT764" s="24">
        <f ca="1">SQRT(Inputs!$B$38)*M764+SQRT(1-Inputs!$B$38)*_xlfn.NORM.S.INV(RAND())</f>
        <v>1.4752326287006381</v>
      </c>
      <c r="AU764" s="15">
        <f ca="1">Inputs!$B$6*EXP($B$8-0.5*C$5^2+C$5*N764)</f>
        <v>3428.8584075128656</v>
      </c>
      <c r="AV764" s="15">
        <f t="shared" ca="1" si="401"/>
        <v>4781.1062822010299</v>
      </c>
      <c r="AW764" s="15">
        <f t="shared" ca="1" si="402"/>
        <v>8037.1312537707436</v>
      </c>
      <c r="AX764" s="15">
        <f t="shared" ca="1" si="403"/>
        <v>8795.7984991255726</v>
      </c>
      <c r="AY764" s="15">
        <f t="shared" ca="1" si="404"/>
        <v>11501.896272397296</v>
      </c>
      <c r="AZ764" s="15">
        <f t="shared" ca="1" si="405"/>
        <v>15351.224085490123</v>
      </c>
      <c r="BA764" s="15">
        <f t="shared" ca="1" si="406"/>
        <v>20071.001779804101</v>
      </c>
      <c r="BB764" s="15">
        <f t="shared" ca="1" si="407"/>
        <v>20919.975209501012</v>
      </c>
      <c r="BC764" s="15">
        <f t="shared" ca="1" si="408"/>
        <v>24345.846864300791</v>
      </c>
      <c r="BD764" s="15">
        <f t="shared" ca="1" si="409"/>
        <v>36753.650556955552</v>
      </c>
      <c r="BE764" s="15">
        <f t="shared" ca="1" si="410"/>
        <v>46591.22924346073</v>
      </c>
      <c r="BF764" s="15">
        <f ca="1">Inputs!$B$13*EXP($B$9-0.5*C$6^2+C$6*Y764)</f>
        <v>12717.824288268297</v>
      </c>
      <c r="BG764" s="15">
        <f t="shared" ca="1" si="411"/>
        <v>21763.812833017386</v>
      </c>
      <c r="BH764" s="15">
        <f t="shared" ca="1" si="412"/>
        <v>34134.264018304231</v>
      </c>
      <c r="BI764" s="15">
        <f t="shared" ca="1" si="413"/>
        <v>47675.401947165585</v>
      </c>
      <c r="BJ764" s="15">
        <f t="shared" ca="1" si="414"/>
        <v>66614.659663113649</v>
      </c>
      <c r="BK764" s="15">
        <f t="shared" ca="1" si="415"/>
        <v>91505.362624875139</v>
      </c>
      <c r="BL764" s="15">
        <f t="shared" ca="1" si="416"/>
        <v>108394.54271328359</v>
      </c>
      <c r="BM764" s="15">
        <f t="shared" ca="1" si="417"/>
        <v>125385.62430012539</v>
      </c>
      <c r="BN764" s="15">
        <f t="shared" ca="1" si="418"/>
        <v>166284.56061095925</v>
      </c>
      <c r="BO764" s="15">
        <f t="shared" ca="1" si="419"/>
        <v>262090.3620177361</v>
      </c>
      <c r="BP764" s="15">
        <f t="shared" ca="1" si="420"/>
        <v>368192.26733931236</v>
      </c>
      <c r="BQ764" s="15">
        <f ca="1">Inputs!$B$20*EXP($B$10-0.5*C$7^2+C$7*AJ764)</f>
        <v>3176.0753425794464</v>
      </c>
      <c r="BR764" s="15">
        <f t="shared" ca="1" si="421"/>
        <v>6362.8262311683065</v>
      </c>
      <c r="BS764" s="15">
        <f t="shared" ca="1" si="422"/>
        <v>9082.6347234371242</v>
      </c>
      <c r="BT764" s="15">
        <f t="shared" ca="1" si="423"/>
        <v>11394.45557016881</v>
      </c>
      <c r="BU764" s="15">
        <f t="shared" ca="1" si="424"/>
        <v>24534.71531964243</v>
      </c>
      <c r="BV764" s="15">
        <f t="shared" ca="1" si="425"/>
        <v>34007.058170568787</v>
      </c>
      <c r="BW764" s="15">
        <f t="shared" ca="1" si="426"/>
        <v>37451.496831092598</v>
      </c>
      <c r="BX764" s="15">
        <f t="shared" ca="1" si="427"/>
        <v>48406.312564428503</v>
      </c>
      <c r="BY764" s="15">
        <f t="shared" ca="1" si="428"/>
        <v>72948.781829394589</v>
      </c>
      <c r="BZ764" s="15">
        <f t="shared" ca="1" si="429"/>
        <v>121079.92077278868</v>
      </c>
      <c r="CA764" s="15">
        <f t="shared" ca="1" si="430"/>
        <v>221057.33402321773</v>
      </c>
      <c r="CB764" s="15">
        <f ca="1">(AU764*DCF!C$10-DCF!C$5*MAX(AU764*DCF!C$10,0)-MAX(AU764-Inputs!$B$6,0)/Inputs!$B$10)*DCF!C$6</f>
        <v>880.56209556783551</v>
      </c>
      <c r="CC764" s="15">
        <f ca="1">(AV764*DCF!D$10-DCF!D$5*MAX(AV764*DCF!D$10,0)-MAX(AV764-AU764,0)/Inputs!$B$10)*DCF!D$6</f>
        <v>835.65201195297186</v>
      </c>
      <c r="CD764" s="15">
        <f ca="1">(AW764*DCF!E$10-DCF!E$5*MAX(AW764*DCF!E$10,0)-MAX(AW764-AV764,0)/Inputs!$B$10)*DCF!E$6</f>
        <v>1122.254005080757</v>
      </c>
      <c r="CE764" s="15">
        <f ca="1">(AX764*DCF!F$10-DCF!F$5*MAX(AX764*DCF!F$10,0)-MAX(AX764-AW764,0)/Inputs!$B$10)*DCF!F$6</f>
        <v>1762.2489504512137</v>
      </c>
      <c r="CF764" s="15">
        <f ca="1">(AY764*DCF!G$10-DCF!G$5*MAX(AY764*DCF!G$10,0)-MAX(AY764-AX764,0)/Inputs!$B$10)*DCF!G$6</f>
        <v>1849.6902081049352</v>
      </c>
      <c r="CG764" s="15">
        <f ca="1">(AZ764*DCF!H$10-DCF!H$5*MAX(AZ764*DCF!H$10,0)-MAX(AZ764-AY764,0)/Inputs!$B$10)*DCF!H$6</f>
        <v>2296.9340058132652</v>
      </c>
      <c r="CH764" s="15">
        <f ca="1">(BA764*DCF!I$10-DCF!I$5*MAX(BA764*DCF!I$10,0)-MAX(BA764-AZ764,0)/Inputs!$B$10)*DCF!I$6</f>
        <v>2892.0309248643298</v>
      </c>
      <c r="CI764" s="15">
        <f ca="1">(BB764*DCF!J$10-DCF!J$5*MAX(BB764*DCF!J$10,0)-MAX(BB764-BA764,0)/Inputs!$B$10)*DCF!J$6</f>
        <v>3461.2683537669527</v>
      </c>
      <c r="CJ764" s="15">
        <f ca="1">(BC764*DCF!K$10-DCF!K$5*MAX(BC764*DCF!K$10,0)-MAX(BC764-BB764,0)/Inputs!$B$10)*DCF!K$6</f>
        <v>3439.7204682797533</v>
      </c>
      <c r="CK764" s="15">
        <f ca="1">(BD764*DCF!L$10-DCF!L$5*MAX(BD764*DCF!L$10,0)-MAX(BD764-BC764,0)/Inputs!$B$10)*DCF!L$6</f>
        <v>3938.6194928884233</v>
      </c>
      <c r="CL764" s="15">
        <f ca="1">(BE764*DCF!M$10-DCF!M$5*MAX(BE764*DCF!M$10,0)-MAX(BE764-BD764,0)/Inputs!$B$10)*DCF!M$6</f>
        <v>5399.4211716619393</v>
      </c>
      <c r="CM764" s="15">
        <f ca="1">(BF764*DCF!C$28-DCF!C$5*MAX(BF764*DCF!C$28,0)-MAX(BF764-Inputs!$B$13,0)/Inputs!$B$17)*DCF!C$6</f>
        <v>3574.0468475056518</v>
      </c>
      <c r="CN764" s="15">
        <f ca="1">(BG764*DCF!D$28-DCF!D$5*MAX(BG764*DCF!D$28,0)-MAX(BG764-BF764,0)/Inputs!$B$17)*DCF!D$6</f>
        <v>4480.0207240148566</v>
      </c>
      <c r="CO764" s="15">
        <f ca="1">(BH764*DCF!E$28-DCF!E$5*MAX(BH764*DCF!E$28,0)-MAX(BH764-BG764,0)/Inputs!$B$17)*DCF!E$6</f>
        <v>7229.3857277727211</v>
      </c>
      <c r="CP764" s="15">
        <f ca="1">(BI764*DCF!F$28-DCF!F$5*MAX(BI764*DCF!F$28,0)-MAX(BI764-BH764,0)/Inputs!$B$17)*DCF!F$6</f>
        <v>10477.237623487845</v>
      </c>
      <c r="CQ764" s="15">
        <f ca="1">(BJ764*DCF!G$28-DCF!G$5*MAX(BJ764*DCF!G$28,0)-MAX(BJ764-BI764,0)/Inputs!$B$17)*DCF!G$6</f>
        <v>14098.282802760034</v>
      </c>
      <c r="CR764" s="15">
        <f ca="1">(BK764*DCF!H$28-DCF!H$5*MAX(BK764*DCF!H$28,0)-MAX(BK764-BJ764,0)/Inputs!$B$17)*DCF!H$6</f>
        <v>18762.969012175014</v>
      </c>
      <c r="CS764" s="15">
        <f ca="1">(BL764*DCF!I$28-DCF!I$5*MAX(BL764*DCF!I$28,0)-MAX(BL764-BK764,0)/Inputs!$B$17)*DCF!I$6</f>
        <v>23065.190805744285</v>
      </c>
      <c r="CT764" s="15">
        <f ca="1">(BM764*DCF!J$28-DCF!J$5*MAX(BM764*DCF!J$28,0)-MAX(BM764-BL764,0)/Inputs!$B$17)*DCF!J$6</f>
        <v>25718.524663841235</v>
      </c>
      <c r="CU764" s="15">
        <f ca="1">(BN764*DCF!K$28-DCF!K$5*MAX(BN764*DCF!K$28,0)-MAX(BN764-BM764,0)/Inputs!$B$17)*DCF!K$6</f>
        <v>30106.93618092567</v>
      </c>
      <c r="CV764" s="15">
        <f ca="1">(BO764*DCF!L$28-DCF!L$5*MAX(BO764*DCF!L$28,0)-MAX(BO764-BN764,0)/Inputs!$B$17)*DCF!L$6</f>
        <v>41451.942282135555</v>
      </c>
      <c r="CW764" s="15">
        <f ca="1">(BP764*DCF!M$28-DCF!M$5*MAX(BP764*DCF!M$28,0)-MAX(BP764-BO764,0)/Inputs!$B$17)*DCF!M$6</f>
        <v>58184.957688621791</v>
      </c>
      <c r="CX764" s="15">
        <f ca="1">(BQ764*DCF!C$46-DCF!C$5*MAX(BQ764*DCF!C$46,0)-MAX(BQ764-Inputs!$B$20,0)/Inputs!$B$24)*DCF!C$6</f>
        <v>-733.5046980552994</v>
      </c>
      <c r="CY764" s="15">
        <f ca="1">(BR764*DCF!D$46-DCF!D$5*MAX(BR764*DCF!D$46,0)-MAX(BR764-BQ764,0)/Inputs!$B$24)*DCF!D$6</f>
        <v>-2445.7462063614112</v>
      </c>
      <c r="CZ764" s="15">
        <f ca="1">(BS764*DCF!E$46-DCF!E$5*MAX(BS764*DCF!E$46,0)-MAX(BS764-BR764,0)/Inputs!$B$24)*DCF!E$6</f>
        <v>-2146.1110026088245</v>
      </c>
      <c r="DA764" s="15">
        <f ca="1">(BT764*DCF!F$46-DCF!F$5*MAX(BT764*DCF!F$46,0)-MAX(BT764-BS764,0)/Inputs!$B$24)*DCF!F$6</f>
        <v>-1671.6233483902124</v>
      </c>
      <c r="DB764" s="15">
        <f ca="1">(BU764*DCF!G$46-DCF!G$5*MAX(BU764*DCF!G$46,0)-MAX(BU764-BT764,0)/Inputs!$B$24)*DCF!G$6</f>
        <v>-5245.423108564788</v>
      </c>
      <c r="DC764" s="15">
        <f ca="1">(BV764*DCF!H$46-DCF!H$5*MAX(BV764*DCF!H$46,0)-MAX(BV764-BU764,0)/Inputs!$B$24)*DCF!H$6</f>
        <v>-2943.472502917798</v>
      </c>
      <c r="DD764" s="15">
        <f ca="1">(BW764*DCF!I$46-DCF!I$5*MAX(BW764*DCF!I$46,0)-MAX(BW764-BV764,0)/Inputs!$B$24)*DCF!I$6</f>
        <v>-123.80825498199366</v>
      </c>
      <c r="DE764" s="15">
        <f ca="1">(BX764*DCF!J$46-DCF!J$5*MAX(BX764*DCF!J$46,0)-MAX(BX764-BW764,0)/Inputs!$B$24)*DCF!J$6</f>
        <v>-874.52724285129818</v>
      </c>
      <c r="DF764" s="15">
        <f ca="1">(BY764*DCF!K$46-DCF!K$5*MAX(BY764*DCF!K$46,0)-MAX(BY764-BX764,0)/Inputs!$B$24)*DCF!K$6</f>
        <v>-1845.1735671380181</v>
      </c>
      <c r="DG764" s="15">
        <f ca="1">(BZ764*DCF!L$46-DCF!L$5*MAX(BZ764*DCF!L$46,0)-MAX(BZ764-BY764,0)/Inputs!$B$24)*DCF!L$6</f>
        <v>-2522.5414443394839</v>
      </c>
      <c r="DH764" s="15">
        <f ca="1">(CA764*DCF!M$46-DCF!M$5*MAX(CA764*DCF!M$46,0)-MAX(CA764-BZ764,0)/Inputs!$B$24)*DCF!M$6</f>
        <v>-3570.8707384526665</v>
      </c>
      <c r="DI764" s="15">
        <f ca="1">SUM(CB764:CL764)+BE764*DCF!M$10*(1+Inputs!$B$30)*(1-Inputs!$B$33)*(1-Inputs!$B$30/Inputs!$B$31)/(Inputs!$B$29-Inputs!$B$30)*DCF!M$6</f>
        <v>157542.40877820813</v>
      </c>
      <c r="DJ764" s="15">
        <f ca="1">SUM(CM764:CW764)+BP764*DCF!M$28*(1+Inputs!$B$30)*(1-Inputs!$B$33)*(1-Inputs!$B$30/Inputs!$B$31)/(Inputs!$B$29-Inputs!$B$30)*DCF!M$6</f>
        <v>1603394.7594843127</v>
      </c>
      <c r="DK764" s="15">
        <f ca="1">SUM(CX764:DH764)+CA764*DCF!M$46*(1+Inputs!$B$30)*(1-Inputs!$B$33)*(1-Inputs!$B$30/Inputs!$B$31)/(Inputs!$B$29-Inputs!$B$30)*DCF!M$6</f>
        <v>317658.02220046916</v>
      </c>
      <c r="DM764" s="15">
        <f ca="1">DI764+DJ764+DK764+Inputs!$B$34+Inputs!$B$36-Inputs!$B$35</f>
        <v>2155446.1904629897</v>
      </c>
    </row>
    <row r="765" spans="1:117" x14ac:dyDescent="0.75">
      <c r="A765" s="11">
        <v>752</v>
      </c>
      <c r="C765" s="24">
        <f t="shared" ca="1" si="435"/>
        <v>0.78462749660362796</v>
      </c>
      <c r="D765" s="24">
        <f t="shared" ca="1" si="435"/>
        <v>0.57641038351534157</v>
      </c>
      <c r="E765" s="24">
        <f t="shared" ca="1" si="435"/>
        <v>0.53160369230063398</v>
      </c>
      <c r="F765" s="24">
        <f t="shared" ca="1" si="435"/>
        <v>6.0107156586067294E-2</v>
      </c>
      <c r="G765" s="24">
        <f t="shared" ca="1" si="435"/>
        <v>-1.7176460218228986</v>
      </c>
      <c r="H765" s="24">
        <f t="shared" ca="1" si="435"/>
        <v>0.38066559152368706</v>
      </c>
      <c r="I765" s="24">
        <f t="shared" ca="1" si="435"/>
        <v>-1.0759368707287151</v>
      </c>
      <c r="J765" s="24">
        <f t="shared" ca="1" si="435"/>
        <v>-0.84394491732776644</v>
      </c>
      <c r="K765" s="24">
        <f t="shared" ca="1" si="435"/>
        <v>-2.3606492938736499</v>
      </c>
      <c r="L765" s="24">
        <f t="shared" ca="1" si="435"/>
        <v>-1.9170199450340895</v>
      </c>
      <c r="M765" s="24">
        <f t="shared" ca="1" si="435"/>
        <v>0.67256662048513272</v>
      </c>
      <c r="N765" s="24">
        <f ca="1">SQRT(Inputs!$B$38)*C765+SQRT(1-Inputs!$B$38)*_xlfn.NORM.S.INV(RAND())</f>
        <v>-0.33733366071882143</v>
      </c>
      <c r="O765" s="24">
        <f ca="1">SQRT(Inputs!$B$38)*D765+SQRT(1-Inputs!$B$38)*_xlfn.NORM.S.INV(RAND())</f>
        <v>-0.41703835207732903</v>
      </c>
      <c r="P765" s="24">
        <f ca="1">SQRT(Inputs!$B$38)*E765+SQRT(1-Inputs!$B$38)*_xlfn.NORM.S.INV(RAND())</f>
        <v>0.67100350415027665</v>
      </c>
      <c r="Q765" s="24">
        <f ca="1">SQRT(Inputs!$B$38)*F765+SQRT(1-Inputs!$B$38)*_xlfn.NORM.S.INV(RAND())</f>
        <v>0.49431849705788139</v>
      </c>
      <c r="R765" s="24">
        <f ca="1">SQRT(Inputs!$B$38)*G765+SQRT(1-Inputs!$B$38)*_xlfn.NORM.S.INV(RAND())</f>
        <v>-1.2238182224907834</v>
      </c>
      <c r="S765" s="24">
        <f ca="1">SQRT(Inputs!$B$38)*H765+SQRT(1-Inputs!$B$38)*_xlfn.NORM.S.INV(RAND())</f>
        <v>0.72701886949839067</v>
      </c>
      <c r="T765" s="24">
        <f ca="1">SQRT(Inputs!$B$38)*I765+SQRT(1-Inputs!$B$38)*_xlfn.NORM.S.INV(RAND())</f>
        <v>0.79778543868478624</v>
      </c>
      <c r="U765" s="24">
        <f ca="1">SQRT(Inputs!$B$38)*J765+SQRT(1-Inputs!$B$38)*_xlfn.NORM.S.INV(RAND())</f>
        <v>-0.54296945999186241</v>
      </c>
      <c r="V765" s="24">
        <f ca="1">SQRT(Inputs!$B$38)*K765+SQRT(1-Inputs!$B$38)*_xlfn.NORM.S.INV(RAND())</f>
        <v>-1.8109673994251594</v>
      </c>
      <c r="W765" s="24">
        <f ca="1">SQRT(Inputs!$B$38)*L765+SQRT(1-Inputs!$B$38)*_xlfn.NORM.S.INV(RAND())</f>
        <v>-1.4329894391089135</v>
      </c>
      <c r="X765" s="24">
        <f ca="1">SQRT(Inputs!$B$38)*M765+SQRT(1-Inputs!$B$38)*_xlfn.NORM.S.INV(RAND())</f>
        <v>-6.5328360639205996E-2</v>
      </c>
      <c r="Y765" s="24">
        <f ca="1">SQRT(Inputs!$B$38)*C765+SQRT(1-Inputs!$B$38)*_xlfn.NORM.S.INV(RAND())</f>
        <v>1.5065500709663633</v>
      </c>
      <c r="Z765" s="24">
        <f ca="1">SQRT(Inputs!$B$38)*D765+SQRT(1-Inputs!$B$38)*_xlfn.NORM.S.INV(RAND())</f>
        <v>0.92892374700623237</v>
      </c>
      <c r="AA765" s="24">
        <f ca="1">SQRT(Inputs!$B$38)*E765+SQRT(1-Inputs!$B$38)*_xlfn.NORM.S.INV(RAND())</f>
        <v>0.44968406559776891</v>
      </c>
      <c r="AB765" s="24">
        <f ca="1">SQRT(Inputs!$B$38)*F765+SQRT(1-Inputs!$B$38)*_xlfn.NORM.S.INV(RAND())</f>
        <v>1.1144344265278809</v>
      </c>
      <c r="AC765" s="24">
        <f ca="1">SQRT(Inputs!$B$38)*G765+SQRT(1-Inputs!$B$38)*_xlfn.NORM.S.INV(RAND())</f>
        <v>-0.87518548833335585</v>
      </c>
      <c r="AD765" s="24">
        <f ca="1">SQRT(Inputs!$B$38)*H765+SQRT(1-Inputs!$B$38)*_xlfn.NORM.S.INV(RAND())</f>
        <v>1.5215425952832589</v>
      </c>
      <c r="AE765" s="24">
        <f ca="1">SQRT(Inputs!$B$38)*I765+SQRT(1-Inputs!$B$38)*_xlfn.NORM.S.INV(RAND())</f>
        <v>-0.11884910141210631</v>
      </c>
      <c r="AF765" s="24">
        <f ca="1">SQRT(Inputs!$B$38)*J765+SQRT(1-Inputs!$B$38)*_xlfn.NORM.S.INV(RAND())</f>
        <v>-0.6258944045701984</v>
      </c>
      <c r="AG765" s="24">
        <f ca="1">SQRT(Inputs!$B$38)*K765+SQRT(1-Inputs!$B$38)*_xlfn.NORM.S.INV(RAND())</f>
        <v>-1.4245061935510532</v>
      </c>
      <c r="AH765" s="24">
        <f ca="1">SQRT(Inputs!$B$38)*L765+SQRT(1-Inputs!$B$38)*_xlfn.NORM.S.INV(RAND())</f>
        <v>-0.99965829865525202</v>
      </c>
      <c r="AI765" s="24">
        <f ca="1">SQRT(Inputs!$B$38)*M765+SQRT(1-Inputs!$B$38)*_xlfn.NORM.S.INV(RAND())</f>
        <v>1.4978965961923101</v>
      </c>
      <c r="AJ765" s="24">
        <f ca="1">SQRT(Inputs!$B$38)*C765+SQRT(1-Inputs!$B$38)*_xlfn.NORM.S.INV(RAND())</f>
        <v>0.89422420917501821</v>
      </c>
      <c r="AK765" s="24">
        <f ca="1">SQRT(Inputs!$B$38)*D765+SQRT(1-Inputs!$B$38)*_xlfn.NORM.S.INV(RAND())</f>
        <v>0.3471512605854723</v>
      </c>
      <c r="AL765" s="24">
        <f ca="1">SQRT(Inputs!$B$38)*E765+SQRT(1-Inputs!$B$38)*_xlfn.NORM.S.INV(RAND())</f>
        <v>0.3066574916361135</v>
      </c>
      <c r="AM765" s="24">
        <f ca="1">SQRT(Inputs!$B$38)*F765+SQRT(1-Inputs!$B$38)*_xlfn.NORM.S.INV(RAND())</f>
        <v>0.1635672745350536</v>
      </c>
      <c r="AN765" s="24">
        <f ca="1">SQRT(Inputs!$B$38)*G765+SQRT(1-Inputs!$B$38)*_xlfn.NORM.S.INV(RAND())</f>
        <v>-0.54258412831466107</v>
      </c>
      <c r="AO765" s="24">
        <f ca="1">SQRT(Inputs!$B$38)*H765+SQRT(1-Inputs!$B$38)*_xlfn.NORM.S.INV(RAND())</f>
        <v>0.19482894249037933</v>
      </c>
      <c r="AP765" s="24">
        <f ca="1">SQRT(Inputs!$B$38)*I765+SQRT(1-Inputs!$B$38)*_xlfn.NORM.S.INV(RAND())</f>
        <v>-1.0659126615065075</v>
      </c>
      <c r="AQ765" s="24">
        <f ca="1">SQRT(Inputs!$B$38)*J765+SQRT(1-Inputs!$B$38)*_xlfn.NORM.S.INV(RAND())</f>
        <v>0.29599158901749889</v>
      </c>
      <c r="AR765" s="24">
        <f ca="1">SQRT(Inputs!$B$38)*K765+SQRT(1-Inputs!$B$38)*_xlfn.NORM.S.INV(RAND())</f>
        <v>-2.1583205806454053</v>
      </c>
      <c r="AS765" s="24">
        <f ca="1">SQRT(Inputs!$B$38)*L765+SQRT(1-Inputs!$B$38)*_xlfn.NORM.S.INV(RAND())</f>
        <v>-1.2495845137320976</v>
      </c>
      <c r="AT765" s="24">
        <f ca="1">SQRT(Inputs!$B$38)*M765+SQRT(1-Inputs!$B$38)*_xlfn.NORM.S.INV(RAND())</f>
        <v>1.1180641249475092</v>
      </c>
      <c r="AU765" s="15">
        <f ca="1">Inputs!$B$6*EXP($B$8-0.5*C$5^2+C$5*N765)</f>
        <v>4698.5403663944353</v>
      </c>
      <c r="AV765" s="15">
        <f t="shared" ca="1" si="401"/>
        <v>5379.0769946071077</v>
      </c>
      <c r="AW765" s="15">
        <f t="shared" ca="1" si="402"/>
        <v>7180.1347727164266</v>
      </c>
      <c r="AX765" s="15">
        <f t="shared" ca="1" si="403"/>
        <v>9324.6624623434618</v>
      </c>
      <c r="AY765" s="15">
        <f t="shared" ca="1" si="404"/>
        <v>9877.9789265991385</v>
      </c>
      <c r="AZ765" s="15">
        <f t="shared" ca="1" si="405"/>
        <v>13087.999863838109</v>
      </c>
      <c r="BA765" s="15">
        <f t="shared" ca="1" si="406"/>
        <v>17411.083954537557</v>
      </c>
      <c r="BB765" s="15">
        <f t="shared" ca="1" si="407"/>
        <v>20187.834995813497</v>
      </c>
      <c r="BC765" s="15">
        <f t="shared" ca="1" si="408"/>
        <v>20759.43393208455</v>
      </c>
      <c r="BD765" s="15">
        <f t="shared" ca="1" si="409"/>
        <v>22242.081530496518</v>
      </c>
      <c r="BE765" s="15">
        <f t="shared" ca="1" si="410"/>
        <v>27093.130437989294</v>
      </c>
      <c r="BF765" s="15">
        <f ca="1">Inputs!$B$13*EXP($B$9-0.5*C$6^2+C$6*Y765)</f>
        <v>18645.112066989666</v>
      </c>
      <c r="BG765" s="15">
        <f t="shared" ca="1" si="411"/>
        <v>26870.021064557313</v>
      </c>
      <c r="BH765" s="15">
        <f t="shared" ca="1" si="412"/>
        <v>35372.439390628722</v>
      </c>
      <c r="BI765" s="15">
        <f t="shared" ca="1" si="413"/>
        <v>51403.856584688656</v>
      </c>
      <c r="BJ765" s="15">
        <f t="shared" ca="1" si="414"/>
        <v>55548.850690352745</v>
      </c>
      <c r="BK765" s="15">
        <f t="shared" ca="1" si="415"/>
        <v>83867.30407763015</v>
      </c>
      <c r="BL765" s="15">
        <f t="shared" ca="1" si="416"/>
        <v>101446.30692218055</v>
      </c>
      <c r="BM765" s="15">
        <f t="shared" ca="1" si="417"/>
        <v>115370.96735912838</v>
      </c>
      <c r="BN765" s="15">
        <f t="shared" ca="1" si="418"/>
        <v>119624.55859326555</v>
      </c>
      <c r="BO765" s="15">
        <f t="shared" ca="1" si="419"/>
        <v>131038.92559711658</v>
      </c>
      <c r="BP765" s="15">
        <f t="shared" ca="1" si="420"/>
        <v>191114.99567509038</v>
      </c>
      <c r="BQ765" s="15">
        <f ca="1">Inputs!$B$20*EXP($B$10-0.5*C$7^2+C$7*AJ765)</f>
        <v>5890.4903950558373</v>
      </c>
      <c r="BR765" s="15">
        <f t="shared" ca="1" si="421"/>
        <v>8924.2212859362407</v>
      </c>
      <c r="BS765" s="15">
        <f t="shared" ca="1" si="422"/>
        <v>13345.900934133251</v>
      </c>
      <c r="BT765" s="15">
        <f t="shared" ca="1" si="423"/>
        <v>19207.853066637355</v>
      </c>
      <c r="BU765" s="15">
        <f t="shared" ca="1" si="424"/>
        <v>23344.596575980639</v>
      </c>
      <c r="BV765" s="15">
        <f t="shared" ca="1" si="425"/>
        <v>33936.480527362713</v>
      </c>
      <c r="BW765" s="15">
        <f t="shared" ca="1" si="426"/>
        <v>37792.221519787294</v>
      </c>
      <c r="BX765" s="15">
        <f t="shared" ca="1" si="427"/>
        <v>56089.973428153819</v>
      </c>
      <c r="BY765" s="15">
        <f t="shared" ca="1" si="428"/>
        <v>52004.198740796361</v>
      </c>
      <c r="BZ765" s="15">
        <f t="shared" ca="1" si="429"/>
        <v>57992.934160318764</v>
      </c>
      <c r="CA765" s="15">
        <f t="shared" ca="1" si="430"/>
        <v>99367.32340089319</v>
      </c>
      <c r="CB765" s="15">
        <f ca="1">(AU765*DCF!C$10-DCF!C$5*MAX(AU765*DCF!C$10,0)-MAX(AU765-Inputs!$B$6,0)/Inputs!$B$10)*DCF!C$6</f>
        <v>1044.9545248462266</v>
      </c>
      <c r="CC765" s="15">
        <f ca="1">(AV765*DCF!D$10-DCF!D$5*MAX(AV765*DCF!D$10,0)-MAX(AV765-AU765,0)/Inputs!$B$10)*DCF!D$6</f>
        <v>1145.1825295042202</v>
      </c>
      <c r="CD765" s="15">
        <f ca="1">(AW765*DCF!E$10-DCF!E$5*MAX(AW765*DCF!E$10,0)-MAX(AW765-AV765,0)/Inputs!$B$10)*DCF!E$6</f>
        <v>1252.1060244404314</v>
      </c>
      <c r="CE765" s="15">
        <f ca="1">(AX765*DCF!F$10-DCF!F$5*MAX(AX765*DCF!F$10,0)-MAX(AX765-AW765,0)/Inputs!$B$10)*DCF!F$6</f>
        <v>1589.335911837115</v>
      </c>
      <c r="CF765" s="15">
        <f ca="1">(AY765*DCF!G$10-DCF!G$5*MAX(AY765*DCF!G$10,0)-MAX(AY765-AX765,0)/Inputs!$B$10)*DCF!G$6</f>
        <v>1928.9002948499678</v>
      </c>
      <c r="CG765" s="15">
        <f ca="1">(AZ765*DCF!H$10-DCF!H$5*MAX(AZ765*DCF!H$10,0)-MAX(AZ765-AY765,0)/Inputs!$B$10)*DCF!H$6</f>
        <v>1971.0477967087324</v>
      </c>
      <c r="CH765" s="15">
        <f ca="1">(BA765*DCF!I$10-DCF!I$5*MAX(BA765*DCF!I$10,0)-MAX(BA765-AZ765,0)/Inputs!$B$10)*DCF!I$6</f>
        <v>2471.2326221665944</v>
      </c>
      <c r="CI765" s="15">
        <f ca="1">(BB765*DCF!J$10-DCF!J$5*MAX(BB765*DCF!J$10,0)-MAX(BB765-BA765,0)/Inputs!$B$10)*DCF!J$6</f>
        <v>3043.5084644857156</v>
      </c>
      <c r="CJ765" s="15">
        <f ca="1">(BC765*DCF!K$10-DCF!K$5*MAX(BC765*DCF!K$10,0)-MAX(BC765-BB765,0)/Inputs!$B$10)*DCF!K$6</f>
        <v>3261.9203148967954</v>
      </c>
      <c r="CK765" s="15">
        <f ca="1">(BD765*DCF!L$10-DCF!L$5*MAX(BD765*DCF!L$10,0)-MAX(BD765-BC765,0)/Inputs!$B$10)*DCF!L$6</f>
        <v>3162.7985088634764</v>
      </c>
      <c r="CL765" s="15">
        <f ca="1">(BE765*DCF!M$10-DCF!M$5*MAX(BE765*DCF!M$10,0)-MAX(BE765-BD765,0)/Inputs!$B$10)*DCF!M$6</f>
        <v>3243.6815036031689</v>
      </c>
      <c r="CM765" s="15">
        <f ca="1">(BF765*DCF!C$28-DCF!C$5*MAX(BF765*DCF!C$28,0)-MAX(BF765-Inputs!$B$13,0)/Inputs!$B$17)*DCF!C$6</f>
        <v>4014.1275731603414</v>
      </c>
      <c r="CN765" s="15">
        <f ca="1">(BG765*DCF!D$28-DCF!D$5*MAX(BG765*DCF!D$28,0)-MAX(BG765-BF765,0)/Inputs!$B$17)*DCF!D$6</f>
        <v>6159.0907304234015</v>
      </c>
      <c r="CO765" s="15">
        <f ca="1">(BH765*DCF!E$28-DCF!E$5*MAX(BH765*DCF!E$28,0)-MAX(BH765-BG765,0)/Inputs!$B$17)*DCF!E$6</f>
        <v>8342.3950746359424</v>
      </c>
      <c r="CP765" s="15">
        <f ca="1">(BI765*DCF!F$28-DCF!F$5*MAX(BI765*DCF!F$28,0)-MAX(BI765-BH765,0)/Inputs!$B$17)*DCF!F$6</f>
        <v>11036.020144768672</v>
      </c>
      <c r="CQ765" s="15">
        <f ca="1">(BJ765*DCF!G$28-DCF!G$5*MAX(BJ765*DCF!G$28,0)-MAX(BJ765-BI765,0)/Inputs!$B$17)*DCF!G$6</f>
        <v>13715.42369849703</v>
      </c>
      <c r="CR765" s="15">
        <f ca="1">(BK765*DCF!H$28-DCF!H$5*MAX(BK765*DCF!H$28,0)-MAX(BK765-BJ765,0)/Inputs!$B$17)*DCF!H$6</f>
        <v>16341.416643540628</v>
      </c>
      <c r="CS765" s="15">
        <f ca="1">(BL765*DCF!I$28-DCF!I$5*MAX(BL765*DCF!I$28,0)-MAX(BL765-BK765,0)/Inputs!$B$17)*DCF!I$6</f>
        <v>21332.281343433842</v>
      </c>
      <c r="CT765" s="15">
        <f ca="1">(BM765*DCF!J$28-DCF!J$5*MAX(BM765*DCF!J$28,0)-MAX(BM765-BL765,0)/Inputs!$B$17)*DCF!J$6</f>
        <v>23891.007180379671</v>
      </c>
      <c r="CU765" s="15">
        <f ca="1">(BN765*DCF!K$28-DCF!K$5*MAX(BN765*DCF!K$28,0)-MAX(BN765-BM765,0)/Inputs!$B$17)*DCF!K$6</f>
        <v>24741.692761015405</v>
      </c>
      <c r="CV765" s="15">
        <f ca="1">(BO765*DCF!L$28-DCF!L$5*MAX(BO765*DCF!L$28,0)-MAX(BO765-BN765,0)/Inputs!$B$17)*DCF!L$6</f>
        <v>24853.461487325247</v>
      </c>
      <c r="CW765" s="15">
        <f ca="1">(BP765*DCF!M$28-DCF!M$5*MAX(BP765*DCF!M$28,0)-MAX(BP765-BO765,0)/Inputs!$B$17)*DCF!M$6</f>
        <v>29678.759621716628</v>
      </c>
      <c r="CX765" s="15">
        <f ca="1">(BQ765*DCF!C$46-DCF!C$5*MAX(BQ765*DCF!C$46,0)-MAX(BQ765-Inputs!$B$20,0)/Inputs!$B$24)*DCF!C$6</f>
        <v>-2602.6492344497719</v>
      </c>
      <c r="CY765" s="15">
        <f ca="1">(BR765*DCF!D$46-DCF!D$5*MAX(BR765*DCF!D$46,0)-MAX(BR765-BQ765,0)/Inputs!$B$24)*DCF!D$6</f>
        <v>-2817.6242468645733</v>
      </c>
      <c r="CZ765" s="15">
        <f ca="1">(BS765*DCF!E$46-DCF!E$5*MAX(BS765*DCF!E$46,0)-MAX(BS765-BR765,0)/Inputs!$B$24)*DCF!E$6</f>
        <v>-3321.0804128220448</v>
      </c>
      <c r="DA765" s="15">
        <f ca="1">(BT765*DCF!F$46-DCF!F$5*MAX(BT765*DCF!F$46,0)-MAX(BT765-BS765,0)/Inputs!$B$24)*DCF!F$6</f>
        <v>-3533.3593835111728</v>
      </c>
      <c r="DB765" s="15">
        <f ca="1">(BU765*DCF!G$46-DCF!G$5*MAX(BU765*DCF!G$46,0)-MAX(BU765-BT765,0)/Inputs!$B$24)*DCF!G$6</f>
        <v>-2176.7848899959922</v>
      </c>
      <c r="DC765" s="15">
        <f ca="1">(BV765*DCF!H$46-DCF!H$5*MAX(BV765*DCF!H$46,0)-MAX(BV765-BU765,0)/Inputs!$B$24)*DCF!H$6</f>
        <v>-3291.3630403422817</v>
      </c>
      <c r="DD765" s="15">
        <f ca="1">(BW765*DCF!I$46-DCF!I$5*MAX(BW765*DCF!I$46,0)-MAX(BW765-BV765,0)/Inputs!$B$24)*DCF!I$6</f>
        <v>-234.00807427534733</v>
      </c>
      <c r="DE765" s="15">
        <f ca="1">(BX765*DCF!J$46-DCF!J$5*MAX(BX765*DCF!J$46,0)-MAX(BX765-BW765,0)/Inputs!$B$24)*DCF!J$6</f>
        <v>-2499.445630760511</v>
      </c>
      <c r="DF765" s="15">
        <f ca="1">(BY765*DCF!K$46-DCF!K$5*MAX(BY765*DCF!K$46,0)-MAX(BY765-BX765,0)/Inputs!$B$24)*DCF!K$6</f>
        <v>2970.6531888837758</v>
      </c>
      <c r="DG765" s="15">
        <f ca="1">(BZ765*DCF!L$46-DCF!L$5*MAX(BZ765*DCF!L$46,0)-MAX(BZ765-BY765,0)/Inputs!$B$24)*DCF!L$6</f>
        <v>2653.5129479009533</v>
      </c>
      <c r="DH765" s="15">
        <f ca="1">(CA765*DCF!M$46-DCF!M$5*MAX(CA765*DCF!M$46,0)-MAX(CA765-BZ765,0)/Inputs!$B$24)*DCF!M$6</f>
        <v>-859.56444826184281</v>
      </c>
      <c r="DI765" s="15">
        <f ca="1">SUM(CB765:CL765)+BE765*DCF!M$10*(1+Inputs!$B$30)*(1-Inputs!$B$33)*(1-Inputs!$B$30/Inputs!$B$31)/(Inputs!$B$29-Inputs!$B$30)*DCF!M$6</f>
        <v>99515.208774686893</v>
      </c>
      <c r="DJ765" s="15">
        <f ca="1">SUM(CM765:CW765)+BP765*DCF!M$28*(1+Inputs!$B$30)*(1-Inputs!$B$33)*(1-Inputs!$B$30/Inputs!$B$31)/(Inputs!$B$29-Inputs!$B$30)*DCF!M$6</f>
        <v>893273.08985618036</v>
      </c>
      <c r="DK765" s="15">
        <f ca="1">SUM(CX765:DH765)+CA765*DCF!M$46*(1+Inputs!$B$30)*(1-Inputs!$B$33)*(1-Inputs!$B$30/Inputs!$B$31)/(Inputs!$B$29-Inputs!$B$30)*DCF!M$6</f>
        <v>137921.93956522696</v>
      </c>
      <c r="DM765" s="15">
        <f ca="1">DI765+DJ765+DK765+Inputs!$B$34+Inputs!$B$36-Inputs!$B$35</f>
        <v>1207561.2381960943</v>
      </c>
    </row>
    <row r="766" spans="1:117" x14ac:dyDescent="0.75">
      <c r="A766" s="11">
        <v>753</v>
      </c>
      <c r="C766" s="24">
        <f t="shared" ca="1" si="435"/>
        <v>0.85970813250790246</v>
      </c>
      <c r="D766" s="24">
        <f t="shared" ca="1" si="435"/>
        <v>-0.93477225023915156</v>
      </c>
      <c r="E766" s="24">
        <f t="shared" ca="1" si="435"/>
        <v>-2.2342212910852592</v>
      </c>
      <c r="F766" s="24">
        <f t="shared" ca="1" si="435"/>
        <v>0.79762485230403124</v>
      </c>
      <c r="G766" s="24">
        <f t="shared" ca="1" si="435"/>
        <v>-0.38593663041216875</v>
      </c>
      <c r="H766" s="24">
        <f t="shared" ca="1" si="435"/>
        <v>0.58904556045953682</v>
      </c>
      <c r="I766" s="24">
        <f t="shared" ca="1" si="435"/>
        <v>-4.6874097226559656E-2</v>
      </c>
      <c r="J766" s="24">
        <f t="shared" ca="1" si="435"/>
        <v>-1.1962927276007067</v>
      </c>
      <c r="K766" s="24">
        <f t="shared" ca="1" si="435"/>
        <v>0.52794248069179739</v>
      </c>
      <c r="L766" s="24">
        <f t="shared" ca="1" si="435"/>
        <v>-0.61270516062166802</v>
      </c>
      <c r="M766" s="24">
        <f t="shared" ca="1" si="435"/>
        <v>0.4867438612364845</v>
      </c>
      <c r="N766" s="24">
        <f ca="1">SQRT(Inputs!$B$38)*C766+SQRT(1-Inputs!$B$38)*_xlfn.NORM.S.INV(RAND())</f>
        <v>1.0033141926305023</v>
      </c>
      <c r="O766" s="24">
        <f ca="1">SQRT(Inputs!$B$38)*D766+SQRT(1-Inputs!$B$38)*_xlfn.NORM.S.INV(RAND())</f>
        <v>0.31023662635903604</v>
      </c>
      <c r="P766" s="24">
        <f ca="1">SQRT(Inputs!$B$38)*E766+SQRT(1-Inputs!$B$38)*_xlfn.NORM.S.INV(RAND())</f>
        <v>-1.7834871180497274</v>
      </c>
      <c r="Q766" s="24">
        <f ca="1">SQRT(Inputs!$B$38)*F766+SQRT(1-Inputs!$B$38)*_xlfn.NORM.S.INV(RAND())</f>
        <v>0.4189248680898997</v>
      </c>
      <c r="R766" s="24">
        <f ca="1">SQRT(Inputs!$B$38)*G766+SQRT(1-Inputs!$B$38)*_xlfn.NORM.S.INV(RAND())</f>
        <v>0.16655184755357083</v>
      </c>
      <c r="S766" s="24">
        <f ca="1">SQRT(Inputs!$B$38)*H766+SQRT(1-Inputs!$B$38)*_xlfn.NORM.S.INV(RAND())</f>
        <v>2.1712486743543602</v>
      </c>
      <c r="T766" s="24">
        <f ca="1">SQRT(Inputs!$B$38)*I766+SQRT(1-Inputs!$B$38)*_xlfn.NORM.S.INV(RAND())</f>
        <v>-0.17666174444005003</v>
      </c>
      <c r="U766" s="24">
        <f ca="1">SQRT(Inputs!$B$38)*J766+SQRT(1-Inputs!$B$38)*_xlfn.NORM.S.INV(RAND())</f>
        <v>-1.0166433018732153</v>
      </c>
      <c r="V766" s="24">
        <f ca="1">SQRT(Inputs!$B$38)*K766+SQRT(1-Inputs!$B$38)*_xlfn.NORM.S.INV(RAND())</f>
        <v>0.77520837905590745</v>
      </c>
      <c r="W766" s="24">
        <f ca="1">SQRT(Inputs!$B$38)*L766+SQRT(1-Inputs!$B$38)*_xlfn.NORM.S.INV(RAND())</f>
        <v>-0.92542266753335867</v>
      </c>
      <c r="X766" s="24">
        <f ca="1">SQRT(Inputs!$B$38)*M766+SQRT(1-Inputs!$B$38)*_xlfn.NORM.S.INV(RAND())</f>
        <v>0.92763459800839754</v>
      </c>
      <c r="Y766" s="24">
        <f ca="1">SQRT(Inputs!$B$38)*C766+SQRT(1-Inputs!$B$38)*_xlfn.NORM.S.INV(RAND())</f>
        <v>-0.10689357860007365</v>
      </c>
      <c r="Z766" s="24">
        <f ca="1">SQRT(Inputs!$B$38)*D766+SQRT(1-Inputs!$B$38)*_xlfn.NORM.S.INV(RAND())</f>
        <v>0.53663570703237762</v>
      </c>
      <c r="AA766" s="24">
        <f ca="1">SQRT(Inputs!$B$38)*E766+SQRT(1-Inputs!$B$38)*_xlfn.NORM.S.INV(RAND())</f>
        <v>-0.747452607759167</v>
      </c>
      <c r="AB766" s="24">
        <f ca="1">SQRT(Inputs!$B$38)*F766+SQRT(1-Inputs!$B$38)*_xlfn.NORM.S.INV(RAND())</f>
        <v>-3.5198014133136168E-2</v>
      </c>
      <c r="AC766" s="24">
        <f ca="1">SQRT(Inputs!$B$38)*G766+SQRT(1-Inputs!$B$38)*_xlfn.NORM.S.INV(RAND())</f>
        <v>-1.3074852451378951</v>
      </c>
      <c r="AD766" s="24">
        <f ca="1">SQRT(Inputs!$B$38)*H766+SQRT(1-Inputs!$B$38)*_xlfn.NORM.S.INV(RAND())</f>
        <v>-0.98705428994088074</v>
      </c>
      <c r="AE766" s="24">
        <f ca="1">SQRT(Inputs!$B$38)*I766+SQRT(1-Inputs!$B$38)*_xlfn.NORM.S.INV(RAND())</f>
        <v>-0.81336740138864116</v>
      </c>
      <c r="AF766" s="24">
        <f ca="1">SQRT(Inputs!$B$38)*J766+SQRT(1-Inputs!$B$38)*_xlfn.NORM.S.INV(RAND())</f>
        <v>0.40565187930416402</v>
      </c>
      <c r="AG766" s="24">
        <f ca="1">SQRT(Inputs!$B$38)*K766+SQRT(1-Inputs!$B$38)*_xlfn.NORM.S.INV(RAND())</f>
        <v>0.67830429619806876</v>
      </c>
      <c r="AH766" s="24">
        <f ca="1">SQRT(Inputs!$B$38)*L766+SQRT(1-Inputs!$B$38)*_xlfn.NORM.S.INV(RAND())</f>
        <v>0.1586846175323513</v>
      </c>
      <c r="AI766" s="24">
        <f ca="1">SQRT(Inputs!$B$38)*M766+SQRT(1-Inputs!$B$38)*_xlfn.NORM.S.INV(RAND())</f>
        <v>1.3187299541710453</v>
      </c>
      <c r="AJ766" s="24">
        <f ca="1">SQRT(Inputs!$B$38)*C766+SQRT(1-Inputs!$B$38)*_xlfn.NORM.S.INV(RAND())</f>
        <v>0.28631871497160755</v>
      </c>
      <c r="AK766" s="24">
        <f ca="1">SQRT(Inputs!$B$38)*D766+SQRT(1-Inputs!$B$38)*_xlfn.NORM.S.INV(RAND())</f>
        <v>1.6847145002405943</v>
      </c>
      <c r="AL766" s="24">
        <f ca="1">SQRT(Inputs!$B$38)*E766+SQRT(1-Inputs!$B$38)*_xlfn.NORM.S.INV(RAND())</f>
        <v>-6.4312466399002899E-2</v>
      </c>
      <c r="AM766" s="24">
        <f ca="1">SQRT(Inputs!$B$38)*F766+SQRT(1-Inputs!$B$38)*_xlfn.NORM.S.INV(RAND())</f>
        <v>-0.26473975112144515</v>
      </c>
      <c r="AN766" s="24">
        <f ca="1">SQRT(Inputs!$B$38)*G766+SQRT(1-Inputs!$B$38)*_xlfn.NORM.S.INV(RAND())</f>
        <v>-0.8978175040013221</v>
      </c>
      <c r="AO766" s="24">
        <f ca="1">SQRT(Inputs!$B$38)*H766+SQRT(1-Inputs!$B$38)*_xlfn.NORM.S.INV(RAND())</f>
        <v>1.4851882055893946</v>
      </c>
      <c r="AP766" s="24">
        <f ca="1">SQRT(Inputs!$B$38)*I766+SQRT(1-Inputs!$B$38)*_xlfn.NORM.S.INV(RAND())</f>
        <v>-1.3405860453363425</v>
      </c>
      <c r="AQ766" s="24">
        <f ca="1">SQRT(Inputs!$B$38)*J766+SQRT(1-Inputs!$B$38)*_xlfn.NORM.S.INV(RAND())</f>
        <v>-0.89949221417793312</v>
      </c>
      <c r="AR766" s="24">
        <f ca="1">SQRT(Inputs!$B$38)*K766+SQRT(1-Inputs!$B$38)*_xlfn.NORM.S.INV(RAND())</f>
        <v>0.70432869974522561</v>
      </c>
      <c r="AS766" s="24">
        <f ca="1">SQRT(Inputs!$B$38)*L766+SQRT(1-Inputs!$B$38)*_xlfn.NORM.S.INV(RAND())</f>
        <v>-2.2576276145656662</v>
      </c>
      <c r="AT766" s="24">
        <f ca="1">SQRT(Inputs!$B$38)*M766+SQRT(1-Inputs!$B$38)*_xlfn.NORM.S.INV(RAND())</f>
        <v>0.20355092320060236</v>
      </c>
      <c r="AU766" s="15">
        <f ca="1">Inputs!$B$6*EXP($B$8-0.5*C$5^2+C$5*N766)</f>
        <v>5837.290251138611</v>
      </c>
      <c r="AV766" s="15">
        <f t="shared" ca="1" si="401"/>
        <v>7436.9757873784865</v>
      </c>
      <c r="AW766" s="15">
        <f t="shared" ca="1" si="402"/>
        <v>7129.2147218345117</v>
      </c>
      <c r="AX766" s="15">
        <f t="shared" ca="1" si="403"/>
        <v>9171.7358143117253</v>
      </c>
      <c r="AY766" s="15">
        <f t="shared" ca="1" si="404"/>
        <v>11428.956560183018</v>
      </c>
      <c r="AZ766" s="15">
        <f t="shared" ca="1" si="405"/>
        <v>17753.37741908299</v>
      </c>
      <c r="BA766" s="15">
        <f t="shared" ca="1" si="406"/>
        <v>21327.592810120797</v>
      </c>
      <c r="BB766" s="15">
        <f t="shared" ca="1" si="407"/>
        <v>23582.800098565956</v>
      </c>
      <c r="BC766" s="15">
        <f t="shared" ca="1" si="408"/>
        <v>31127.18312631649</v>
      </c>
      <c r="BD766" s="15">
        <f t="shared" ca="1" si="409"/>
        <v>34971.773764448197</v>
      </c>
      <c r="BE766" s="15">
        <f t="shared" ca="1" si="410"/>
        <v>46631.431035827984</v>
      </c>
      <c r="BF766" s="15">
        <f ca="1">Inputs!$B$13*EXP($B$9-0.5*C$6^2+C$6*Y766)</f>
        <v>13541.005783493156</v>
      </c>
      <c r="BG766" s="15">
        <f t="shared" ca="1" si="411"/>
        <v>18180.796525322861</v>
      </c>
      <c r="BH766" s="15">
        <f t="shared" ca="1" si="412"/>
        <v>19623.615068568477</v>
      </c>
      <c r="BI766" s="15">
        <f t="shared" ca="1" si="413"/>
        <v>23892.464128039577</v>
      </c>
      <c r="BJ766" s="15">
        <f t="shared" ca="1" si="414"/>
        <v>24259.266004632336</v>
      </c>
      <c r="BK766" s="15">
        <f t="shared" ca="1" si="415"/>
        <v>26029.824738608597</v>
      </c>
      <c r="BL766" s="15">
        <f t="shared" ca="1" si="416"/>
        <v>28775.750895661815</v>
      </c>
      <c r="BM766" s="15">
        <f t="shared" ca="1" si="417"/>
        <v>37199.7718236933</v>
      </c>
      <c r="BN766" s="15">
        <f t="shared" ca="1" si="418"/>
        <v>49625.269260438625</v>
      </c>
      <c r="BO766" s="15">
        <f t="shared" ca="1" si="419"/>
        <v>62195.489291873229</v>
      </c>
      <c r="BP766" s="15">
        <f t="shared" ca="1" si="420"/>
        <v>88886.87051419678</v>
      </c>
      <c r="BQ766" s="15">
        <f ca="1">Inputs!$B$20*EXP($B$10-0.5*C$7^2+C$7*AJ766)</f>
        <v>4748.0105475763103</v>
      </c>
      <c r="BR766" s="15">
        <f t="shared" ca="1" si="421"/>
        <v>11000.479548093368</v>
      </c>
      <c r="BS766" s="15">
        <f t="shared" ca="1" si="422"/>
        <v>14788.286794286494</v>
      </c>
      <c r="BT766" s="15">
        <f t="shared" ca="1" si="423"/>
        <v>19021.817511152771</v>
      </c>
      <c r="BU766" s="15">
        <f t="shared" ca="1" si="424"/>
        <v>21214.335970736862</v>
      </c>
      <c r="BV766" s="15">
        <f t="shared" ca="1" si="425"/>
        <v>41244.520318542309</v>
      </c>
      <c r="BW766" s="15">
        <f t="shared" ca="1" si="426"/>
        <v>43336.558849425397</v>
      </c>
      <c r="BX766" s="15">
        <f t="shared" ca="1" si="427"/>
        <v>50611.903084985301</v>
      </c>
      <c r="BY766" s="15">
        <f t="shared" ca="1" si="428"/>
        <v>81145.980088258773</v>
      </c>
      <c r="BZ766" s="15">
        <f t="shared" ca="1" si="429"/>
        <v>75183.670451767277</v>
      </c>
      <c r="CA766" s="15">
        <f t="shared" ca="1" si="430"/>
        <v>109500.21185220467</v>
      </c>
      <c r="CB766" s="15">
        <f ca="1">(AU766*DCF!C$10-DCF!C$5*MAX(AU766*DCF!C$10,0)-MAX(AU766-Inputs!$B$6,0)/Inputs!$B$10)*DCF!C$6</f>
        <v>1036.8350351962843</v>
      </c>
      <c r="CC766" s="15">
        <f ca="1">(AV766*DCF!D$10-DCF!D$5*MAX(AV766*DCF!D$10,0)-MAX(AV766-AU766,0)/Inputs!$B$10)*DCF!D$6</f>
        <v>1422.6710130489548</v>
      </c>
      <c r="CD766" s="15">
        <f ca="1">(AW766*DCF!E$10-DCF!E$5*MAX(AW766*DCF!E$10,0)-MAX(AW766-AV766,0)/Inputs!$B$10)*DCF!E$6</f>
        <v>1646.0221917246729</v>
      </c>
      <c r="CE766" s="15">
        <f ca="1">(AX766*DCF!F$10-DCF!F$5*MAX(AX766*DCF!F$10,0)-MAX(AX766-AW766,0)/Inputs!$B$10)*DCF!F$6</f>
        <v>1577.1773121151491</v>
      </c>
      <c r="CF766" s="15">
        <f ca="1">(AY766*DCF!G$10-DCF!G$5*MAX(AY766*DCF!G$10,0)-MAX(AY766-AX766,0)/Inputs!$B$10)*DCF!G$6</f>
        <v>1920.943642732132</v>
      </c>
      <c r="CG766" s="15">
        <f ca="1">(AZ766*DCF!H$10-DCF!H$5*MAX(AZ766*DCF!H$10,0)-MAX(AZ766-AY766,0)/Inputs!$B$10)*DCF!H$6</f>
        <v>2323.8166563584559</v>
      </c>
      <c r="CH766" s="15">
        <f ca="1">(BA766*DCF!I$10-DCF!I$5*MAX(BA766*DCF!I$10,0)-MAX(BA766-AZ766,0)/Inputs!$B$10)*DCF!I$6</f>
        <v>3309.4766201335055</v>
      </c>
      <c r="CI766" s="15">
        <f ca="1">(BB766*DCF!J$10-DCF!J$5*MAX(BB766*DCF!J$10,0)-MAX(BB766-BA766,0)/Inputs!$B$10)*DCF!J$6</f>
        <v>3705.1237149285698</v>
      </c>
      <c r="CJ766" s="15">
        <f ca="1">(BC766*DCF!K$10-DCF!K$5*MAX(BC766*DCF!K$10,0)-MAX(BC766-BB766,0)/Inputs!$B$10)*DCF!K$6</f>
        <v>3954.8778006255839</v>
      </c>
      <c r="CK766" s="15">
        <f ca="1">(BD766*DCF!L$10-DCF!L$5*MAX(BD766*DCF!L$10,0)-MAX(BD766-BC766,0)/Inputs!$B$10)*DCF!L$6</f>
        <v>4777.2406869273991</v>
      </c>
      <c r="CL766" s="15">
        <f ca="1">(BE766*DCF!M$10-DCF!M$5*MAX(BE766*DCF!M$10,0)-MAX(BE766-BD766,0)/Inputs!$B$10)*DCF!M$6</f>
        <v>5187.4274088330922</v>
      </c>
      <c r="CM766" s="15">
        <f ca="1">(BF766*DCF!C$28-DCF!C$5*MAX(BF766*DCF!C$28,0)-MAX(BF766-Inputs!$B$13,0)/Inputs!$B$17)*DCF!C$6</f>
        <v>3635.1652414976879</v>
      </c>
      <c r="CN766" s="15">
        <f ca="1">(BG766*DCF!D$28-DCF!D$5*MAX(BG766*DCF!D$28,0)-MAX(BG766-BF766,0)/Inputs!$B$17)*DCF!D$6</f>
        <v>4364.7837972617344</v>
      </c>
      <c r="CO766" s="15">
        <f ca="1">(BH766*DCF!E$28-DCF!E$5*MAX(BH766*DCF!E$28,0)-MAX(BH766-BG766,0)/Inputs!$B$17)*DCF!E$6</f>
        <v>5273.3975394198542</v>
      </c>
      <c r="CP766" s="15">
        <f ca="1">(BI766*DCF!F$28-DCF!F$5*MAX(BI766*DCF!F$28,0)-MAX(BI766-BH766,0)/Inputs!$B$17)*DCF!F$6</f>
        <v>5708.9632170676387</v>
      </c>
      <c r="CQ766" s="15">
        <f ca="1">(BJ766*DCF!G$28-DCF!G$5*MAX(BJ766*DCF!G$28,0)-MAX(BJ766-BI766,0)/Inputs!$B$17)*DCF!G$6</f>
        <v>6232.5581673398628</v>
      </c>
      <c r="CR766" s="15">
        <f ca="1">(BK766*DCF!H$28-DCF!H$5*MAX(BK766*DCF!H$28,0)-MAX(BK766-BJ766,0)/Inputs!$B$17)*DCF!H$6</f>
        <v>6162.3676987440958</v>
      </c>
      <c r="CS766" s="15">
        <f ca="1">(BL766*DCF!I$28-DCF!I$5*MAX(BL766*DCF!I$28,0)-MAX(BL766-BK766,0)/Inputs!$B$17)*DCF!I$6</f>
        <v>6372.5806318682316</v>
      </c>
      <c r="CT766" s="15">
        <f ca="1">(BM766*DCF!J$28-DCF!J$5*MAX(BM766*DCF!J$28,0)-MAX(BM766-BL766,0)/Inputs!$B$17)*DCF!J$6</f>
        <v>7181.6809480711827</v>
      </c>
      <c r="CU766" s="15">
        <f ca="1">(BN766*DCF!K$28-DCF!K$5*MAX(BN766*DCF!K$28,0)-MAX(BN766-BM766,0)/Inputs!$B$17)*DCF!K$6</f>
        <v>8958.0668717412718</v>
      </c>
      <c r="CV766" s="15">
        <f ca="1">(BO766*DCF!L$28-DCF!L$5*MAX(BO766*DCF!L$28,0)-MAX(BO766-BN766,0)/Inputs!$B$17)*DCF!L$6</f>
        <v>10986.964231967788</v>
      </c>
      <c r="CW766" s="15">
        <f ca="1">(BP766*DCF!M$28-DCF!M$5*MAX(BP766*DCF!M$28,0)-MAX(BP766-BO766,0)/Inputs!$B$17)*DCF!M$6</f>
        <v>13934.116781936662</v>
      </c>
      <c r="CX766" s="15">
        <f ca="1">(BQ766*DCF!C$46-DCF!C$5*MAX(BQ766*DCF!C$46,0)-MAX(BQ766-Inputs!$B$20,0)/Inputs!$B$24)*DCF!C$6</f>
        <v>-1811.0927581360118</v>
      </c>
      <c r="CY766" s="15">
        <f ca="1">(BR766*DCF!D$46-DCF!D$5*MAX(BR766*DCF!D$46,0)-MAX(BR766-BQ766,0)/Inputs!$B$24)*DCF!D$6</f>
        <v>-4545.4019466760847</v>
      </c>
      <c r="CZ766" s="15">
        <f ca="1">(BS766*DCF!E$46-DCF!E$5*MAX(BS766*DCF!E$46,0)-MAX(BS766-BR766,0)/Inputs!$B$24)*DCF!E$6</f>
        <v>-3241.7900015286546</v>
      </c>
      <c r="DA766" s="15">
        <f ca="1">(BT766*DCF!F$46-DCF!F$5*MAX(BT766*DCF!F$46,0)-MAX(BT766-BS766,0)/Inputs!$B$24)*DCF!F$6</f>
        <v>-2926.8513823926837</v>
      </c>
      <c r="DB766" s="15">
        <f ca="1">(BU766*DCF!G$46-DCF!G$5*MAX(BU766*DCF!G$46,0)-MAX(BU766-BT766,0)/Inputs!$B$24)*DCF!G$6</f>
        <v>-1451.128238574262</v>
      </c>
      <c r="DC766" s="15">
        <f ca="1">(BV766*DCF!H$46-DCF!H$5*MAX(BV766*DCF!H$46,0)-MAX(BV766-BU766,0)/Inputs!$B$24)*DCF!H$6</f>
        <v>-6224.2570591048561</v>
      </c>
      <c r="DD766" s="15">
        <f ca="1">(BW766*DCF!I$46-DCF!I$5*MAX(BW766*DCF!I$46,0)-MAX(BW766-BV766,0)/Inputs!$B$24)*DCF!I$6</f>
        <v>400.33129210215873</v>
      </c>
      <c r="DE766" s="15">
        <f ca="1">(BX766*DCF!J$46-DCF!J$5*MAX(BX766*DCF!J$46,0)-MAX(BX766-BW766,0)/Inputs!$B$24)*DCF!J$6</f>
        <v>193.72690567049699</v>
      </c>
      <c r="DF766" s="15">
        <f ca="1">(BY766*DCF!K$46-DCF!K$5*MAX(BY766*DCF!K$46,0)-MAX(BY766-BX766,0)/Inputs!$B$24)*DCF!K$6</f>
        <v>-2844.7065571935955</v>
      </c>
      <c r="DG766" s="15">
        <f ca="1">(BZ766*DCF!L$46-DCF!L$5*MAX(BZ766*DCF!L$46,0)-MAX(BZ766-BY766,0)/Inputs!$B$24)*DCF!L$6</f>
        <v>5197.0999640784285</v>
      </c>
      <c r="DH766" s="15">
        <f ca="1">(CA766*DCF!M$46-DCF!M$5*MAX(CA766*DCF!M$46,0)-MAX(CA766-BZ766,0)/Inputs!$B$24)*DCF!M$6</f>
        <v>1410.3010690341719</v>
      </c>
      <c r="DI766" s="15">
        <f ca="1">SUM(CB766:CL766)+BE766*DCF!M$10*(1+Inputs!$B$30)*(1-Inputs!$B$33)*(1-Inputs!$B$30/Inputs!$B$31)/(Inputs!$B$29-Inputs!$B$30)*DCF!M$6</f>
        <v>160637.50129217128</v>
      </c>
      <c r="DJ766" s="15">
        <f ca="1">SUM(CM766:CW766)+BP766*DCF!M$28*(1+Inputs!$B$30)*(1-Inputs!$B$33)*(1-Inputs!$B$30/Inputs!$B$31)/(Inputs!$B$29-Inputs!$B$30)*DCF!M$6</f>
        <v>408641.75985783379</v>
      </c>
      <c r="DK766" s="15">
        <f ca="1">SUM(CX766:DH766)+CA766*DCF!M$46*(1+Inputs!$B$30)*(1-Inputs!$B$33)*(1-Inputs!$B$30/Inputs!$B$31)/(Inputs!$B$29-Inputs!$B$30)*DCF!M$6</f>
        <v>153456.52994010379</v>
      </c>
      <c r="DM766" s="15">
        <f ca="1">DI766+DJ766+DK766+Inputs!$B$34+Inputs!$B$36-Inputs!$B$35</f>
        <v>799586.7910901088</v>
      </c>
    </row>
    <row r="767" spans="1:117" x14ac:dyDescent="0.75">
      <c r="A767" s="11">
        <v>754</v>
      </c>
      <c r="C767" s="24">
        <f t="shared" ca="1" si="435"/>
        <v>-1.8739501168244406</v>
      </c>
      <c r="D767" s="24">
        <f t="shared" ca="1" si="435"/>
        <v>1.1806012214357058</v>
      </c>
      <c r="E767" s="24">
        <f t="shared" ca="1" si="435"/>
        <v>-0.83660238149879373</v>
      </c>
      <c r="F767" s="24">
        <f t="shared" ca="1" si="435"/>
        <v>-6.4337204370031001E-2</v>
      </c>
      <c r="G767" s="24">
        <f t="shared" ca="1" si="435"/>
        <v>-7.5810074928281207E-2</v>
      </c>
      <c r="H767" s="24">
        <f t="shared" ca="1" si="435"/>
        <v>2.1965736596191352</v>
      </c>
      <c r="I767" s="24">
        <f t="shared" ca="1" si="435"/>
        <v>0.24584992033591327</v>
      </c>
      <c r="J767" s="24">
        <f t="shared" ca="1" si="435"/>
        <v>1.4124647063851945</v>
      </c>
      <c r="K767" s="24">
        <f t="shared" ca="1" si="435"/>
        <v>0.59658220400518835</v>
      </c>
      <c r="L767" s="24">
        <f t="shared" ca="1" si="435"/>
        <v>1.626010424231995</v>
      </c>
      <c r="M767" s="24">
        <f t="shared" ca="1" si="435"/>
        <v>1.0561668726962259</v>
      </c>
      <c r="N767" s="24">
        <f ca="1">SQRT(Inputs!$B$38)*C767+SQRT(1-Inputs!$B$38)*_xlfn.NORM.S.INV(RAND())</f>
        <v>-2.155686376992457</v>
      </c>
      <c r="O767" s="24">
        <f ca="1">SQRT(Inputs!$B$38)*D767+SQRT(1-Inputs!$B$38)*_xlfn.NORM.S.INV(RAND())</f>
        <v>-5.5482296836923073E-2</v>
      </c>
      <c r="P767" s="24">
        <f ca="1">SQRT(Inputs!$B$38)*E767+SQRT(1-Inputs!$B$38)*_xlfn.NORM.S.INV(RAND())</f>
        <v>-1.0686870442666956</v>
      </c>
      <c r="Q767" s="24">
        <f ca="1">SQRT(Inputs!$B$38)*F767+SQRT(1-Inputs!$B$38)*_xlfn.NORM.S.INV(RAND())</f>
        <v>0.90201104085942196</v>
      </c>
      <c r="R767" s="24">
        <f ca="1">SQRT(Inputs!$B$38)*G767+SQRT(1-Inputs!$B$38)*_xlfn.NORM.S.INV(RAND())</f>
        <v>-0.80297378891381643</v>
      </c>
      <c r="S767" s="24">
        <f ca="1">SQRT(Inputs!$B$38)*H767+SQRT(1-Inputs!$B$38)*_xlfn.NORM.S.INV(RAND())</f>
        <v>0.65174964432910309</v>
      </c>
      <c r="T767" s="24">
        <f ca="1">SQRT(Inputs!$B$38)*I767+SQRT(1-Inputs!$B$38)*_xlfn.NORM.S.INV(RAND())</f>
        <v>-0.32069293643448471</v>
      </c>
      <c r="U767" s="24">
        <f ca="1">SQRT(Inputs!$B$38)*J767+SQRT(1-Inputs!$B$38)*_xlfn.NORM.S.INV(RAND())</f>
        <v>1.463278653243882</v>
      </c>
      <c r="V767" s="24">
        <f ca="1">SQRT(Inputs!$B$38)*K767+SQRT(1-Inputs!$B$38)*_xlfn.NORM.S.INV(RAND())</f>
        <v>6.330999435740331E-2</v>
      </c>
      <c r="W767" s="24">
        <f ca="1">SQRT(Inputs!$B$38)*L767+SQRT(1-Inputs!$B$38)*_xlfn.NORM.S.INV(RAND())</f>
        <v>2.1662336260391517</v>
      </c>
      <c r="X767" s="24">
        <f ca="1">SQRT(Inputs!$B$38)*M767+SQRT(1-Inputs!$B$38)*_xlfn.NORM.S.INV(RAND())</f>
        <v>-0.47639902049952598</v>
      </c>
      <c r="Y767" s="24">
        <f ca="1">SQRT(Inputs!$B$38)*C767+SQRT(1-Inputs!$B$38)*_xlfn.NORM.S.INV(RAND())</f>
        <v>-1.474149285909526</v>
      </c>
      <c r="Z767" s="24">
        <f ca="1">SQRT(Inputs!$B$38)*D767+SQRT(1-Inputs!$B$38)*_xlfn.NORM.S.INV(RAND())</f>
        <v>-0.27759477146226852</v>
      </c>
      <c r="AA767" s="24">
        <f ca="1">SQRT(Inputs!$B$38)*E767+SQRT(1-Inputs!$B$38)*_xlfn.NORM.S.INV(RAND())</f>
        <v>-0.47435912512196721</v>
      </c>
      <c r="AB767" s="24">
        <f ca="1">SQRT(Inputs!$B$38)*F767+SQRT(1-Inputs!$B$38)*_xlfn.NORM.S.INV(RAND())</f>
        <v>-0.46000295944497654</v>
      </c>
      <c r="AC767" s="24">
        <f ca="1">SQRT(Inputs!$B$38)*G767+SQRT(1-Inputs!$B$38)*_xlfn.NORM.S.INV(RAND())</f>
        <v>0.7791294452384615</v>
      </c>
      <c r="AD767" s="24">
        <f ca="1">SQRT(Inputs!$B$38)*H767+SQRT(1-Inputs!$B$38)*_xlfn.NORM.S.INV(RAND())</f>
        <v>1.7137164787012202</v>
      </c>
      <c r="AE767" s="24">
        <f ca="1">SQRT(Inputs!$B$38)*I767+SQRT(1-Inputs!$B$38)*_xlfn.NORM.S.INV(RAND())</f>
        <v>-1.3034095558637055</v>
      </c>
      <c r="AF767" s="24">
        <f ca="1">SQRT(Inputs!$B$38)*J767+SQRT(1-Inputs!$B$38)*_xlfn.NORM.S.INV(RAND())</f>
        <v>1.5121388079433342</v>
      </c>
      <c r="AG767" s="24">
        <f ca="1">SQRT(Inputs!$B$38)*K767+SQRT(1-Inputs!$B$38)*_xlfn.NORM.S.INV(RAND())</f>
        <v>0.64699453847152832</v>
      </c>
      <c r="AH767" s="24">
        <f ca="1">SQRT(Inputs!$B$38)*L767+SQRT(1-Inputs!$B$38)*_xlfn.NORM.S.INV(RAND())</f>
        <v>-0.35872095298233575</v>
      </c>
      <c r="AI767" s="24">
        <f ca="1">SQRT(Inputs!$B$38)*M767+SQRT(1-Inputs!$B$38)*_xlfn.NORM.S.INV(RAND())</f>
        <v>-0.36285073012654623</v>
      </c>
      <c r="AJ767" s="24">
        <f ca="1">SQRT(Inputs!$B$38)*C767+SQRT(1-Inputs!$B$38)*_xlfn.NORM.S.INV(RAND())</f>
        <v>-1.3255757954813367</v>
      </c>
      <c r="AK767" s="24">
        <f ca="1">SQRT(Inputs!$B$38)*D767+SQRT(1-Inputs!$B$38)*_xlfn.NORM.S.INV(RAND())</f>
        <v>0.41792492707073947</v>
      </c>
      <c r="AL767" s="24">
        <f ca="1">SQRT(Inputs!$B$38)*E767+SQRT(1-Inputs!$B$38)*_xlfn.NORM.S.INV(RAND())</f>
        <v>-0.27325355176525118</v>
      </c>
      <c r="AM767" s="24">
        <f ca="1">SQRT(Inputs!$B$38)*F767+SQRT(1-Inputs!$B$38)*_xlfn.NORM.S.INV(RAND())</f>
        <v>-0.18284629261372229</v>
      </c>
      <c r="AN767" s="24">
        <f ca="1">SQRT(Inputs!$B$38)*G767+SQRT(1-Inputs!$B$38)*_xlfn.NORM.S.INV(RAND())</f>
        <v>-0.4626435975723126</v>
      </c>
      <c r="AO767" s="24">
        <f ca="1">SQRT(Inputs!$B$38)*H767+SQRT(1-Inputs!$B$38)*_xlfn.NORM.S.INV(RAND())</f>
        <v>1.6411340338767157</v>
      </c>
      <c r="AP767" s="24">
        <f ca="1">SQRT(Inputs!$B$38)*I767+SQRT(1-Inputs!$B$38)*_xlfn.NORM.S.INV(RAND())</f>
        <v>0.33004996183044172</v>
      </c>
      <c r="AQ767" s="24">
        <f ca="1">SQRT(Inputs!$B$38)*J767+SQRT(1-Inputs!$B$38)*_xlfn.NORM.S.INV(RAND())</f>
        <v>1.2448689230933261</v>
      </c>
      <c r="AR767" s="24">
        <f ca="1">SQRT(Inputs!$B$38)*K767+SQRT(1-Inputs!$B$38)*_xlfn.NORM.S.INV(RAND())</f>
        <v>-0.74086104505164763</v>
      </c>
      <c r="AS767" s="24">
        <f ca="1">SQRT(Inputs!$B$38)*L767+SQRT(1-Inputs!$B$38)*_xlfn.NORM.S.INV(RAND())</f>
        <v>0.71217300150864615</v>
      </c>
      <c r="AT767" s="24">
        <f ca="1">SQRT(Inputs!$B$38)*M767+SQRT(1-Inputs!$B$38)*_xlfn.NORM.S.INV(RAND())</f>
        <v>0.33113212118592561</v>
      </c>
      <c r="AU767" s="15">
        <f ca="1">Inputs!$B$6*EXP($B$8-0.5*C$5^2+C$5*N767)</f>
        <v>3500.513086741506</v>
      </c>
      <c r="AV767" s="15">
        <f t="shared" ca="1" si="401"/>
        <v>4226.3332050127929</v>
      </c>
      <c r="AW767" s="15">
        <f t="shared" ca="1" si="402"/>
        <v>4461.4982199042761</v>
      </c>
      <c r="AX767" s="15">
        <f t="shared" ca="1" si="403"/>
        <v>6096.7964314838537</v>
      </c>
      <c r="AY767" s="15">
        <f t="shared" ca="1" si="404"/>
        <v>6783.9408214103769</v>
      </c>
      <c r="AZ767" s="15">
        <f t="shared" ca="1" si="405"/>
        <v>8914.306092999781</v>
      </c>
      <c r="BA767" s="15">
        <f t="shared" ca="1" si="406"/>
        <v>10548.767706922814</v>
      </c>
      <c r="BB767" s="15">
        <f t="shared" ca="1" si="407"/>
        <v>14954.130222192223</v>
      </c>
      <c r="BC767" s="15">
        <f t="shared" ca="1" si="408"/>
        <v>18427.275198900246</v>
      </c>
      <c r="BD767" s="15">
        <f t="shared" ca="1" si="409"/>
        <v>27645.562189466698</v>
      </c>
      <c r="BE767" s="15">
        <f t="shared" ca="1" si="410"/>
        <v>32437.621852727851</v>
      </c>
      <c r="BF767" s="15">
        <f ca="1">Inputs!$B$13*EXP($B$9-0.5*C$6^2+C$6*Y767)</f>
        <v>10326.023486869639</v>
      </c>
      <c r="BG767" s="15">
        <f t="shared" ca="1" si="411"/>
        <v>11969.864094666309</v>
      </c>
      <c r="BH767" s="15">
        <f t="shared" ca="1" si="412"/>
        <v>13518.437981422698</v>
      </c>
      <c r="BI767" s="15">
        <f t="shared" ca="1" si="413"/>
        <v>15417.422250158355</v>
      </c>
      <c r="BJ767" s="15">
        <f t="shared" ca="1" si="414"/>
        <v>21147.250951962091</v>
      </c>
      <c r="BK767" s="15">
        <f t="shared" ca="1" si="415"/>
        <v>32774.347346769406</v>
      </c>
      <c r="BL767" s="15">
        <f t="shared" ca="1" si="416"/>
        <v>34002.389981462555</v>
      </c>
      <c r="BM767" s="15">
        <f t="shared" ca="1" si="417"/>
        <v>50433.548040116213</v>
      </c>
      <c r="BN767" s="15">
        <f t="shared" ca="1" si="418"/>
        <v>67027.440471060414</v>
      </c>
      <c r="BO767" s="15">
        <f t="shared" ca="1" si="419"/>
        <v>79102.22972227131</v>
      </c>
      <c r="BP767" s="15">
        <f t="shared" ca="1" si="420"/>
        <v>93438.739230098916</v>
      </c>
      <c r="BQ767" s="15">
        <f ca="1">Inputs!$B$20*EXP($B$10-0.5*C$7^2+C$7*AJ767)</f>
        <v>2680.5302248529811</v>
      </c>
      <c r="BR767" s="15">
        <f t="shared" ca="1" si="421"/>
        <v>4153.3728609492609</v>
      </c>
      <c r="BS767" s="15">
        <f t="shared" ca="1" si="422"/>
        <v>5258.3054742916192</v>
      </c>
      <c r="BT767" s="15">
        <f t="shared" ca="1" si="423"/>
        <v>6910.5089694735152</v>
      </c>
      <c r="BU767" s="15">
        <f t="shared" ca="1" si="424"/>
        <v>8562.8478628437697</v>
      </c>
      <c r="BV767" s="15">
        <f t="shared" ca="1" si="425"/>
        <v>17243.03482291348</v>
      </c>
      <c r="BW767" s="15">
        <f t="shared" ca="1" si="426"/>
        <v>25802.605036694942</v>
      </c>
      <c r="BX767" s="15">
        <f t="shared" ca="1" si="427"/>
        <v>46319.108337658035</v>
      </c>
      <c r="BY767" s="15">
        <f t="shared" ca="1" si="428"/>
        <v>56323.791218520339</v>
      </c>
      <c r="BZ767" s="15">
        <f t="shared" ca="1" si="429"/>
        <v>90084.77061506352</v>
      </c>
      <c r="CA767" s="15">
        <f t="shared" ca="1" si="430"/>
        <v>134211.21994854737</v>
      </c>
      <c r="CB767" s="15">
        <f ca="1">(AU767*DCF!C$10-DCF!C$5*MAX(AU767*DCF!C$10,0)-MAX(AU767-Inputs!$B$6,0)/Inputs!$B$10)*DCF!C$6</f>
        <v>898.96367037785478</v>
      </c>
      <c r="CC767" s="15">
        <f ca="1">(AV767*DCF!D$10-DCF!D$5*MAX(AV767*DCF!D$10,0)-MAX(AV767-AU767,0)/Inputs!$B$10)*DCF!D$6</f>
        <v>853.16784647576583</v>
      </c>
      <c r="CD767" s="15">
        <f ca="1">(AW767*DCF!E$10-DCF!E$5*MAX(AW767*DCF!E$10,0)-MAX(AW767-AV767,0)/Inputs!$B$10)*DCF!E$6</f>
        <v>977.12001797029291</v>
      </c>
      <c r="CE767" s="15">
        <f ca="1">(AX767*DCF!F$10-DCF!F$5*MAX(AX767*DCF!F$10,0)-MAX(AX767-AW767,0)/Inputs!$B$10)*DCF!F$6</f>
        <v>990.65593059864227</v>
      </c>
      <c r="CF767" s="15">
        <f ca="1">(AY767*DCF!G$10-DCF!G$5*MAX(AY767*DCF!G$10,0)-MAX(AY767-AX767,0)/Inputs!$B$10)*DCF!G$6</f>
        <v>1265.6811124123849</v>
      </c>
      <c r="CG767" s="15">
        <f ca="1">(AZ767*DCF!H$10-DCF!H$5*MAX(AZ767*DCF!H$10,0)-MAX(AZ767-AY767,0)/Inputs!$B$10)*DCF!H$6</f>
        <v>1352.4343762084957</v>
      </c>
      <c r="CH767" s="15">
        <f ca="1">(BA767*DCF!I$10-DCF!I$5*MAX(BA767*DCF!I$10,0)-MAX(BA767-AZ767,0)/Inputs!$B$10)*DCF!I$6</f>
        <v>1658.7660687935559</v>
      </c>
      <c r="CI767" s="15">
        <f ca="1">(BB767*DCF!J$10-DCF!J$5*MAX(BB767*DCF!J$10,0)-MAX(BB767-BA767,0)/Inputs!$B$10)*DCF!J$6</f>
        <v>1898.6033499188204</v>
      </c>
      <c r="CJ767" s="15">
        <f ca="1">(BC767*DCF!K$10-DCF!K$5*MAX(BC767*DCF!K$10,0)-MAX(BC767-BB767,0)/Inputs!$B$10)*DCF!K$6</f>
        <v>2480.3079375225448</v>
      </c>
      <c r="CK767" s="15">
        <f ca="1">(BD767*DCF!L$10-DCF!L$5*MAX(BD767*DCF!L$10,0)-MAX(BD767-BC767,0)/Inputs!$B$10)*DCF!L$6</f>
        <v>2977.4027203185092</v>
      </c>
      <c r="CL767" s="15">
        <f ca="1">(BE767*DCF!M$10-DCF!M$5*MAX(BE767*DCF!M$10,0)-MAX(BE767-BD767,0)/Inputs!$B$10)*DCF!M$6</f>
        <v>4004.9052636415149</v>
      </c>
      <c r="CM767" s="15">
        <f ca="1">(BF767*DCF!C$28-DCF!C$5*MAX(BF767*DCF!C$28,0)-MAX(BF767-Inputs!$B$13,0)/Inputs!$B$17)*DCF!C$6</f>
        <v>3151.434648808915</v>
      </c>
      <c r="CN767" s="15">
        <f ca="1">(BG767*DCF!D$28-DCF!D$5*MAX(BG767*DCF!D$28,0)-MAX(BG767-BF767,0)/Inputs!$B$17)*DCF!D$6</f>
        <v>3174.6944754394863</v>
      </c>
      <c r="CO767" s="15">
        <f ca="1">(BH767*DCF!E$28-DCF!E$5*MAX(BH767*DCF!E$28,0)-MAX(BH767-BG767,0)/Inputs!$B$17)*DCF!E$6</f>
        <v>3523.4597543429682</v>
      </c>
      <c r="CP767" s="15">
        <f ca="1">(BI767*DCF!F$28-DCF!F$5*MAX(BI767*DCF!F$28,0)-MAX(BI767-BH767,0)/Inputs!$B$17)*DCF!F$6</f>
        <v>3839.6839308593453</v>
      </c>
      <c r="CQ767" s="15">
        <f ca="1">(BJ767*DCF!G$28-DCF!G$5*MAX(BJ767*DCF!G$28,0)-MAX(BJ767-BI767,0)/Inputs!$B$17)*DCF!G$6</f>
        <v>4523.1141193699077</v>
      </c>
      <c r="CR767" s="15">
        <f ca="1">(BK767*DCF!H$28-DCF!H$5*MAX(BK767*DCF!H$28,0)-MAX(BK767-BJ767,0)/Inputs!$B$17)*DCF!H$6</f>
        <v>6298.9332071794306</v>
      </c>
      <c r="CS767" s="15">
        <f ca="1">(BL767*DCF!I$28-DCF!I$5*MAX(BL767*DCF!I$28,0)-MAX(BL767-BK767,0)/Inputs!$B$17)*DCF!I$6</f>
        <v>7819.503506268893</v>
      </c>
      <c r="CT767" s="15">
        <f ca="1">(BM767*DCF!J$28-DCF!J$5*MAX(BM767*DCF!J$28,0)-MAX(BM767-BL767,0)/Inputs!$B$17)*DCF!J$6</f>
        <v>9072.2306906025424</v>
      </c>
      <c r="CU767" s="15">
        <f ca="1">(BN767*DCF!K$28-DCF!K$5*MAX(BN767*DCF!K$28,0)-MAX(BN767-BM767,0)/Inputs!$B$17)*DCF!K$6</f>
        <v>12122.540785181962</v>
      </c>
      <c r="CV767" s="15">
        <f ca="1">(BO767*DCF!L$28-DCF!L$5*MAX(BO767*DCF!L$28,0)-MAX(BO767-BN767,0)/Inputs!$B$17)*DCF!L$6</f>
        <v>14416.272637081778</v>
      </c>
      <c r="CW767" s="15">
        <f ca="1">(BP767*DCF!M$28-DCF!M$5*MAX(BP767*DCF!M$28,0)-MAX(BP767-BO767,0)/Inputs!$B$17)*DCF!M$6</f>
        <v>16081.984772464919</v>
      </c>
      <c r="CX767" s="15">
        <f ca="1">(BQ767*DCF!C$46-DCF!C$5*MAX(BQ767*DCF!C$46,0)-MAX(BQ767-Inputs!$B$20,0)/Inputs!$B$24)*DCF!C$6</f>
        <v>-619.06009811847139</v>
      </c>
      <c r="CY767" s="15">
        <f ca="1">(BR767*DCF!D$46-DCF!D$5*MAX(BR767*DCF!D$46,0)-MAX(BR767-BQ767,0)/Inputs!$B$24)*DCF!D$6</f>
        <v>-1337.3336165752592</v>
      </c>
      <c r="CZ767" s="15">
        <f ca="1">(BS767*DCF!E$46-DCF!E$5*MAX(BS767*DCF!E$46,0)-MAX(BS767-BR767,0)/Inputs!$B$24)*DCF!E$6</f>
        <v>-1057.3377955975418</v>
      </c>
      <c r="DA767" s="15">
        <f ca="1">(BT767*DCF!F$46-DCF!F$5*MAX(BT767*DCF!F$46,0)-MAX(BT767-BS767,0)/Inputs!$B$24)*DCF!F$6</f>
        <v>-1104.8864774601593</v>
      </c>
      <c r="DB767" s="15">
        <f ca="1">(BU767*DCF!G$46-DCF!G$5*MAX(BU767*DCF!G$46,0)-MAX(BU767-BT767,0)/Inputs!$B$24)*DCF!G$6</f>
        <v>-843.85144148385575</v>
      </c>
      <c r="DC767" s="15">
        <f ca="1">(BV767*DCF!H$46-DCF!H$5*MAX(BV767*DCF!H$46,0)-MAX(BV767-BU767,0)/Inputs!$B$24)*DCF!H$6</f>
        <v>-2697.3149134537653</v>
      </c>
      <c r="DD767" s="15">
        <f ca="1">(BW767*DCF!I$46-DCF!I$5*MAX(BW767*DCF!I$46,0)-MAX(BW767-BV767,0)/Inputs!$B$24)*DCF!I$6</f>
        <v>-1861.20031305151</v>
      </c>
      <c r="DE767" s="15">
        <f ca="1">(BX767*DCF!J$46-DCF!J$5*MAX(BX767*DCF!J$46,0)-MAX(BX767-BW767,0)/Inputs!$B$24)*DCF!J$6</f>
        <v>-3497.6830137521338</v>
      </c>
      <c r="DF767" s="15">
        <f ca="1">(BY767*DCF!K$46-DCF!K$5*MAX(BY767*DCF!K$46,0)-MAX(BY767-BX767,0)/Inputs!$B$24)*DCF!K$6</f>
        <v>766.52192852032033</v>
      </c>
      <c r="DG767" s="15">
        <f ca="1">(BZ767*DCF!L$46-DCF!L$5*MAX(BZ767*DCF!L$46,0)-MAX(BZ767-BY767,0)/Inputs!$B$24)*DCF!L$6</f>
        <v>-1413.0780194915444</v>
      </c>
      <c r="DH767" s="15">
        <f ca="1">(CA767*DCF!M$46-DCF!M$5*MAX(CA767*DCF!M$46,0)-MAX(CA767-BZ767,0)/Inputs!$B$24)*DCF!M$6</f>
        <v>1296.7250390155173</v>
      </c>
      <c r="DI767" s="15">
        <f ca="1">SUM(CB767:CL767)+BE767*DCF!M$10*(1+Inputs!$B$30)*(1-Inputs!$B$33)*(1-Inputs!$B$30/Inputs!$B$31)/(Inputs!$B$29-Inputs!$B$30)*DCF!M$6</f>
        <v>109632.3388535227</v>
      </c>
      <c r="DJ767" s="15">
        <f ca="1">SUM(CM767:CW767)+BP767*DCF!M$28*(1+Inputs!$B$30)*(1-Inputs!$B$33)*(1-Inputs!$B$30/Inputs!$B$31)/(Inputs!$B$29-Inputs!$B$30)*DCF!M$6</f>
        <v>430745.51502996852</v>
      </c>
      <c r="DK767" s="15">
        <f ca="1">SUM(CX767:DH767)+CA767*DCF!M$46*(1+Inputs!$B$30)*(1-Inputs!$B$33)*(1-Inputs!$B$30/Inputs!$B$31)/(Inputs!$B$29-Inputs!$B$30)*DCF!M$6</f>
        <v>195137.94565436235</v>
      </c>
      <c r="DM767" s="15">
        <f ca="1">DI767+DJ767+DK767+Inputs!$B$34+Inputs!$B$36-Inputs!$B$35</f>
        <v>812366.79953785357</v>
      </c>
    </row>
    <row r="768" spans="1:117" x14ac:dyDescent="0.75">
      <c r="A768" s="11">
        <v>755</v>
      </c>
      <c r="C768" s="24">
        <f t="shared" ca="1" si="435"/>
        <v>-0.16478053580859303</v>
      </c>
      <c r="D768" s="24">
        <f t="shared" ca="1" si="435"/>
        <v>-1.0358157028392807</v>
      </c>
      <c r="E768" s="24">
        <f t="shared" ca="1" si="435"/>
        <v>-0.92190423082908179</v>
      </c>
      <c r="F768" s="24">
        <f t="shared" ca="1" si="435"/>
        <v>-0.93980686886115072</v>
      </c>
      <c r="G768" s="24">
        <f t="shared" ca="1" si="435"/>
        <v>0.53347956235462601</v>
      </c>
      <c r="H768" s="24">
        <f t="shared" ca="1" si="435"/>
        <v>-0.99854477628391547</v>
      </c>
      <c r="I768" s="24">
        <f t="shared" ca="1" si="435"/>
        <v>1.1369370147779163</v>
      </c>
      <c r="J768" s="24">
        <f t="shared" ca="1" si="435"/>
        <v>0.90696365004108692</v>
      </c>
      <c r="K768" s="24">
        <f t="shared" ca="1" si="435"/>
        <v>-4.1733799069256526E-2</v>
      </c>
      <c r="L768" s="24">
        <f t="shared" ca="1" si="435"/>
        <v>0.76649622666375861</v>
      </c>
      <c r="M768" s="24">
        <f t="shared" ca="1" si="435"/>
        <v>-0.57311498659528026</v>
      </c>
      <c r="N768" s="24">
        <f ca="1">SQRT(Inputs!$B$38)*C768+SQRT(1-Inputs!$B$38)*_xlfn.NORM.S.INV(RAND())</f>
        <v>0.39914469560551219</v>
      </c>
      <c r="O768" s="24">
        <f ca="1">SQRT(Inputs!$B$38)*D768+SQRT(1-Inputs!$B$38)*_xlfn.NORM.S.INV(RAND())</f>
        <v>-1.4892794358024213</v>
      </c>
      <c r="P768" s="24">
        <f ca="1">SQRT(Inputs!$B$38)*E768+SQRT(1-Inputs!$B$38)*_xlfn.NORM.S.INV(RAND())</f>
        <v>-0.30105504733158034</v>
      </c>
      <c r="Q768" s="24">
        <f ca="1">SQRT(Inputs!$B$38)*F768+SQRT(1-Inputs!$B$38)*_xlfn.NORM.S.INV(RAND())</f>
        <v>-0.51925347820028067</v>
      </c>
      <c r="R768" s="24">
        <f ca="1">SQRT(Inputs!$B$38)*G768+SQRT(1-Inputs!$B$38)*_xlfn.NORM.S.INV(RAND())</f>
        <v>-2.0130714709457145</v>
      </c>
      <c r="S768" s="24">
        <f ca="1">SQRT(Inputs!$B$38)*H768+SQRT(1-Inputs!$B$38)*_xlfn.NORM.S.INV(RAND())</f>
        <v>0.33489625170100512</v>
      </c>
      <c r="T768" s="24">
        <f ca="1">SQRT(Inputs!$B$38)*I768+SQRT(1-Inputs!$B$38)*_xlfn.NORM.S.INV(RAND())</f>
        <v>2.0996328150163666</v>
      </c>
      <c r="U768" s="24">
        <f ca="1">SQRT(Inputs!$B$38)*J768+SQRT(1-Inputs!$B$38)*_xlfn.NORM.S.INV(RAND())</f>
        <v>2.0622662051515208</v>
      </c>
      <c r="V768" s="24">
        <f ca="1">SQRT(Inputs!$B$38)*K768+SQRT(1-Inputs!$B$38)*_xlfn.NORM.S.INV(RAND())</f>
        <v>-0.46007170007658793</v>
      </c>
      <c r="W768" s="24">
        <f ca="1">SQRT(Inputs!$B$38)*L768+SQRT(1-Inputs!$B$38)*_xlfn.NORM.S.INV(RAND())</f>
        <v>0.39326945905334076</v>
      </c>
      <c r="X768" s="24">
        <f ca="1">SQRT(Inputs!$B$38)*M768+SQRT(1-Inputs!$B$38)*_xlfn.NORM.S.INV(RAND())</f>
        <v>-0.45250508655366639</v>
      </c>
      <c r="Y768" s="24">
        <f ca="1">SQRT(Inputs!$B$38)*C768+SQRT(1-Inputs!$B$38)*_xlfn.NORM.S.INV(RAND())</f>
        <v>0.3644413802653792</v>
      </c>
      <c r="Z768" s="24">
        <f ca="1">SQRT(Inputs!$B$38)*D768+SQRT(1-Inputs!$B$38)*_xlfn.NORM.S.INV(RAND())</f>
        <v>9.2117127731581872E-2</v>
      </c>
      <c r="AA768" s="24">
        <f ca="1">SQRT(Inputs!$B$38)*E768+SQRT(1-Inputs!$B$38)*_xlfn.NORM.S.INV(RAND())</f>
        <v>-0.68475327933974184</v>
      </c>
      <c r="AB768" s="24">
        <f ca="1">SQRT(Inputs!$B$38)*F768+SQRT(1-Inputs!$B$38)*_xlfn.NORM.S.INV(RAND())</f>
        <v>1.1728555287787925</v>
      </c>
      <c r="AC768" s="24">
        <f ca="1">SQRT(Inputs!$B$38)*G768+SQRT(1-Inputs!$B$38)*_xlfn.NORM.S.INV(RAND())</f>
        <v>2.1132009923826578</v>
      </c>
      <c r="AD768" s="24">
        <f ca="1">SQRT(Inputs!$B$38)*H768+SQRT(1-Inputs!$B$38)*_xlfn.NORM.S.INV(RAND())</f>
        <v>-0.53067348471457421</v>
      </c>
      <c r="AE768" s="24">
        <f ca="1">SQRT(Inputs!$B$38)*I768+SQRT(1-Inputs!$B$38)*_xlfn.NORM.S.INV(RAND())</f>
        <v>0.1540942635999118</v>
      </c>
      <c r="AF768" s="24">
        <f ca="1">SQRT(Inputs!$B$38)*J768+SQRT(1-Inputs!$B$38)*_xlfn.NORM.S.INV(RAND())</f>
        <v>-0.94577971391651783</v>
      </c>
      <c r="AG768" s="24">
        <f ca="1">SQRT(Inputs!$B$38)*K768+SQRT(1-Inputs!$B$38)*_xlfn.NORM.S.INV(RAND())</f>
        <v>-0.3965911943181874</v>
      </c>
      <c r="AH768" s="24">
        <f ca="1">SQRT(Inputs!$B$38)*L768+SQRT(1-Inputs!$B$38)*_xlfn.NORM.S.INV(RAND())</f>
        <v>-0.47284273970711144</v>
      </c>
      <c r="AI768" s="24">
        <f ca="1">SQRT(Inputs!$B$38)*M768+SQRT(1-Inputs!$B$38)*_xlfn.NORM.S.INV(RAND())</f>
        <v>-1.2503505363340202</v>
      </c>
      <c r="AJ768" s="24">
        <f ca="1">SQRT(Inputs!$B$38)*C768+SQRT(1-Inputs!$B$38)*_xlfn.NORM.S.INV(RAND())</f>
        <v>0.1903312751028039</v>
      </c>
      <c r="AK768" s="24">
        <f ca="1">SQRT(Inputs!$B$38)*D768+SQRT(1-Inputs!$B$38)*_xlfn.NORM.S.INV(RAND())</f>
        <v>7.7394036205054029E-3</v>
      </c>
      <c r="AL768" s="24">
        <f ca="1">SQRT(Inputs!$B$38)*E768+SQRT(1-Inputs!$B$38)*_xlfn.NORM.S.INV(RAND())</f>
        <v>-0.21683171582668254</v>
      </c>
      <c r="AM768" s="24">
        <f ca="1">SQRT(Inputs!$B$38)*F768+SQRT(1-Inputs!$B$38)*_xlfn.NORM.S.INV(RAND())</f>
        <v>0.9532962808819192</v>
      </c>
      <c r="AN768" s="24">
        <f ca="1">SQRT(Inputs!$B$38)*G768+SQRT(1-Inputs!$B$38)*_xlfn.NORM.S.INV(RAND())</f>
        <v>9.1993409084062394E-3</v>
      </c>
      <c r="AO768" s="24">
        <f ca="1">SQRT(Inputs!$B$38)*H768+SQRT(1-Inputs!$B$38)*_xlfn.NORM.S.INV(RAND())</f>
        <v>1.0788731904423219</v>
      </c>
      <c r="AP768" s="24">
        <f ca="1">SQRT(Inputs!$B$38)*I768+SQRT(1-Inputs!$B$38)*_xlfn.NORM.S.INV(RAND())</f>
        <v>0.54280647993341202</v>
      </c>
      <c r="AQ768" s="24">
        <f ca="1">SQRT(Inputs!$B$38)*J768+SQRT(1-Inputs!$B$38)*_xlfn.NORM.S.INV(RAND())</f>
        <v>0.91667961948646148</v>
      </c>
      <c r="AR768" s="24">
        <f ca="1">SQRT(Inputs!$B$38)*K768+SQRT(1-Inputs!$B$38)*_xlfn.NORM.S.INV(RAND())</f>
        <v>-0.2636167243463301</v>
      </c>
      <c r="AS768" s="24">
        <f ca="1">SQRT(Inputs!$B$38)*L768+SQRT(1-Inputs!$B$38)*_xlfn.NORM.S.INV(RAND())</f>
        <v>0.26378580623793491</v>
      </c>
      <c r="AT768" s="24">
        <f ca="1">SQRT(Inputs!$B$38)*M768+SQRT(1-Inputs!$B$38)*_xlfn.NORM.S.INV(RAND())</f>
        <v>5.4776442650554702E-2</v>
      </c>
      <c r="AU768" s="15">
        <f ca="1">Inputs!$B$6*EXP($B$8-0.5*C$5^2+C$5*N768)</f>
        <v>5293.4378746580969</v>
      </c>
      <c r="AV768" s="15">
        <f t="shared" ca="1" si="401"/>
        <v>5176.2406916321124</v>
      </c>
      <c r="AW768" s="15">
        <f t="shared" ca="1" si="402"/>
        <v>6060.352855791507</v>
      </c>
      <c r="AX768" s="15">
        <f t="shared" ca="1" si="403"/>
        <v>6934.328054679816</v>
      </c>
      <c r="AY768" s="15">
        <f t="shared" ca="1" si="404"/>
        <v>6698.9718127734031</v>
      </c>
      <c r="AZ768" s="15">
        <f t="shared" ca="1" si="405"/>
        <v>8500.8110691197126</v>
      </c>
      <c r="BA768" s="15">
        <f t="shared" ca="1" si="406"/>
        <v>12959.43083412823</v>
      </c>
      <c r="BB768" s="15">
        <f t="shared" ca="1" si="407"/>
        <v>19507.804372915485</v>
      </c>
      <c r="BC768" s="15">
        <f t="shared" ca="1" si="408"/>
        <v>22854.248203045914</v>
      </c>
      <c r="BD768" s="15">
        <f t="shared" ca="1" si="409"/>
        <v>29047.683077076083</v>
      </c>
      <c r="BE768" s="15">
        <f t="shared" ca="1" si="410"/>
        <v>34157.039266316926</v>
      </c>
      <c r="BF768" s="15">
        <f ca="1">Inputs!$B$13*EXP($B$9-0.5*C$6^2+C$6*Y768)</f>
        <v>14867.291730042638</v>
      </c>
      <c r="BG768" s="15">
        <f t="shared" ca="1" si="411"/>
        <v>18422.979004400888</v>
      </c>
      <c r="BH768" s="15">
        <f t="shared" ca="1" si="412"/>
        <v>20092.883187579253</v>
      </c>
      <c r="BI768" s="15">
        <f t="shared" ca="1" si="413"/>
        <v>29463.083101466822</v>
      </c>
      <c r="BJ768" s="15">
        <f t="shared" ca="1" si="414"/>
        <v>48981.87085129349</v>
      </c>
      <c r="BK768" s="15">
        <f t="shared" ca="1" si="415"/>
        <v>55925.909865259047</v>
      </c>
      <c r="BL768" s="15">
        <f t="shared" ca="1" si="416"/>
        <v>70083.877869966163</v>
      </c>
      <c r="BM768" s="15">
        <f t="shared" ca="1" si="417"/>
        <v>76598.483471085332</v>
      </c>
      <c r="BN768" s="15">
        <f t="shared" ca="1" si="418"/>
        <v>89834.023404483261</v>
      </c>
      <c r="BO768" s="15">
        <f t="shared" ca="1" si="419"/>
        <v>104620.25845487283</v>
      </c>
      <c r="BP768" s="15">
        <f t="shared" ca="1" si="420"/>
        <v>111759.77001267837</v>
      </c>
      <c r="BQ768" s="15">
        <f ca="1">Inputs!$B$20*EXP($B$10-0.5*C$7^2+C$7*AJ768)</f>
        <v>4589.0848036552279</v>
      </c>
      <c r="BR768" s="15">
        <f t="shared" ca="1" si="421"/>
        <v>6242.1209061093723</v>
      </c>
      <c r="BS768" s="15">
        <f t="shared" ca="1" si="422"/>
        <v>8031.8316979395513</v>
      </c>
      <c r="BT768" s="15">
        <f t="shared" ca="1" si="423"/>
        <v>14220.63255075186</v>
      </c>
      <c r="BU768" s="15">
        <f t="shared" ca="1" si="424"/>
        <v>19752.009115420431</v>
      </c>
      <c r="BV768" s="15">
        <f t="shared" ca="1" si="425"/>
        <v>35042.237288543656</v>
      </c>
      <c r="BW768" s="15">
        <f t="shared" ca="1" si="426"/>
        <v>54852.679824114697</v>
      </c>
      <c r="BX768" s="15">
        <f t="shared" ca="1" si="427"/>
        <v>92197.840066951991</v>
      </c>
      <c r="BY768" s="15">
        <f t="shared" ca="1" si="428"/>
        <v>122830.79807429397</v>
      </c>
      <c r="BZ768" s="15">
        <f t="shared" ca="1" si="429"/>
        <v>180912.43851517921</v>
      </c>
      <c r="CA768" s="15">
        <f t="shared" ca="1" si="430"/>
        <v>256612.7736370679</v>
      </c>
      <c r="CB768" s="15">
        <f ca="1">(AU768*DCF!C$10-DCF!C$5*MAX(AU768*DCF!C$10,0)-MAX(AU768-Inputs!$B$6,0)/Inputs!$B$10)*DCF!C$6</f>
        <v>1040.7127995772853</v>
      </c>
      <c r="CC768" s="15">
        <f ca="1">(AV768*DCF!D$10-DCF!D$5*MAX(AV768*DCF!D$10,0)-MAX(AV768-AU768,0)/Inputs!$B$10)*DCF!D$6</f>
        <v>1261.6736007057398</v>
      </c>
      <c r="CD768" s="15">
        <f ca="1">(AW768*DCF!E$10-DCF!E$5*MAX(AW768*DCF!E$10,0)-MAX(AW768-AV768,0)/Inputs!$B$10)*DCF!E$6</f>
        <v>1200.1003297678151</v>
      </c>
      <c r="CE768" s="15">
        <f ca="1">(AX768*DCF!F$10-DCF!F$5*MAX(AX768*DCF!F$10,0)-MAX(AX768-AW768,0)/Inputs!$B$10)*DCF!F$6</f>
        <v>1331.9001927120705</v>
      </c>
      <c r="CF768" s="15">
        <f ca="1">(AY768*DCF!G$10-DCF!G$5*MAX(AY768*DCF!G$10,0)-MAX(AY768-AX768,0)/Inputs!$B$10)*DCF!G$6</f>
        <v>1380.2551372932994</v>
      </c>
      <c r="CG768" s="15">
        <f ca="1">(AZ768*DCF!H$10-DCF!H$5*MAX(AZ768*DCF!H$10,0)-MAX(AZ768-AY768,0)/Inputs!$B$10)*DCF!H$6</f>
        <v>1330.4897043436672</v>
      </c>
      <c r="CH768" s="15">
        <f ca="1">(BA768*DCF!I$10-DCF!I$5*MAX(BA768*DCF!I$10,0)-MAX(BA768-AZ768,0)/Inputs!$B$10)*DCF!I$6</f>
        <v>1635.8453945422577</v>
      </c>
      <c r="CI768" s="15">
        <f ca="1">(BB768*DCF!J$10-DCF!J$5*MAX(BB768*DCF!J$10,0)-MAX(BB768-BA768,0)/Inputs!$B$10)*DCF!J$6</f>
        <v>2355.2863935568844</v>
      </c>
      <c r="CJ768" s="15">
        <f ca="1">(BC768*DCF!K$10-DCF!K$5*MAX(BC768*DCF!K$10,0)-MAX(BC768-BB768,0)/Inputs!$B$10)*DCF!K$6</f>
        <v>3210.7157253699966</v>
      </c>
      <c r="CK768" s="15">
        <f ca="1">(BD768*DCF!L$10-DCF!L$5*MAX(BD768*DCF!L$10,0)-MAX(BD768-BC768,0)/Inputs!$B$10)*DCF!L$6</f>
        <v>3580.0315681499692</v>
      </c>
      <c r="CL768" s="15">
        <f ca="1">(BE768*DCF!M$10-DCF!M$5*MAX(BE768*DCF!M$10,0)-MAX(BE768-BD768,0)/Inputs!$B$10)*DCF!M$6</f>
        <v>4209.6328394115926</v>
      </c>
      <c r="CM768" s="15">
        <f ca="1">(BF768*DCF!C$28-DCF!C$5*MAX(BF768*DCF!C$28,0)-MAX(BF768-Inputs!$B$13,0)/Inputs!$B$17)*DCF!C$6</f>
        <v>3733.6374101476504</v>
      </c>
      <c r="CN768" s="15">
        <f ca="1">(BG768*DCF!D$28-DCF!D$5*MAX(BG768*DCF!D$28,0)-MAX(BG768-BF768,0)/Inputs!$B$17)*DCF!D$6</f>
        <v>4667.4010983481194</v>
      </c>
      <c r="CO768" s="15">
        <f ca="1">(BH768*DCF!E$28-DCF!E$5*MAX(BH768*DCF!E$28,0)-MAX(BH768-BG768,0)/Inputs!$B$17)*DCF!E$6</f>
        <v>5361.5471728735756</v>
      </c>
      <c r="CP768" s="15">
        <f ca="1">(BI768*DCF!F$28-DCF!F$5*MAX(BI768*DCF!F$28,0)-MAX(BI768-BH768,0)/Inputs!$B$17)*DCF!F$6</f>
        <v>6292.4579773971482</v>
      </c>
      <c r="CQ768" s="15">
        <f ca="1">(BJ768*DCF!G$28-DCF!G$5*MAX(BJ768*DCF!G$28,0)-MAX(BJ768-BI768,0)/Inputs!$B$17)*DCF!G$6</f>
        <v>9425.8507393093842</v>
      </c>
      <c r="CR768" s="15">
        <f ca="1">(BK768*DCF!H$28-DCF!H$5*MAX(BK768*DCF!H$28,0)-MAX(BK768-BJ768,0)/Inputs!$B$17)*DCF!H$6</f>
        <v>12752.185736662243</v>
      </c>
      <c r="CS768" s="15">
        <f ca="1">(BL768*DCF!I$28-DCF!I$5*MAX(BL768*DCF!I$28,0)-MAX(BL768-BK768,0)/Inputs!$B$17)*DCF!I$6</f>
        <v>14448.334279998413</v>
      </c>
      <c r="CT768" s="15">
        <f ca="1">(BM768*DCF!J$28-DCF!J$5*MAX(BM768*DCF!J$28,0)-MAX(BM768-BL768,0)/Inputs!$B$17)*DCF!J$6</f>
        <v>16224.037260133935</v>
      </c>
      <c r="CU768" s="15">
        <f ca="1">(BN768*DCF!K$28-DCF!K$5*MAX(BN768*DCF!K$28,0)-MAX(BN768-BM768,0)/Inputs!$B$17)*DCF!K$6</f>
        <v>17350.262150552902</v>
      </c>
      <c r="CV768" s="15">
        <f ca="1">(BO768*DCF!L$28-DCF!L$5*MAX(BO768*DCF!L$28,0)-MAX(BO768-BN768,0)/Inputs!$B$17)*DCF!L$6</f>
        <v>19200.85037595838</v>
      </c>
      <c r="CW768" s="15">
        <f ca="1">(BP768*DCF!M$28-DCF!M$5*MAX(BP768*DCF!M$28,0)-MAX(BP768-BO768,0)/Inputs!$B$17)*DCF!M$6</f>
        <v>20281.385833450542</v>
      </c>
      <c r="CX768" s="15">
        <f ca="1">(BQ768*DCF!C$46-DCF!C$5*MAX(BQ768*DCF!C$46,0)-MAX(BQ768-Inputs!$B$20,0)/Inputs!$B$24)*DCF!C$6</f>
        <v>-1700.9825429481948</v>
      </c>
      <c r="CY768" s="15">
        <f ca="1">(BR768*DCF!D$46-DCF!D$5*MAX(BR768*DCF!D$46,0)-MAX(BR768-BQ768,0)/Inputs!$B$24)*DCF!D$6</f>
        <v>-1770.7212540033358</v>
      </c>
      <c r="CZ768" s="15">
        <f ca="1">(BS768*DCF!E$46-DCF!E$5*MAX(BS768*DCF!E$46,0)-MAX(BS768-BR768,0)/Inputs!$B$24)*DCF!E$6</f>
        <v>-1655.23280693019</v>
      </c>
      <c r="DA768" s="15">
        <f ca="1">(BT768*DCF!F$46-DCF!F$5*MAX(BT768*DCF!F$46,0)-MAX(BT768-BS768,0)/Inputs!$B$24)*DCF!F$6</f>
        <v>-3289.174405471425</v>
      </c>
      <c r="DB768" s="15">
        <f ca="1">(BU768*DCF!G$46-DCF!G$5*MAX(BU768*DCF!G$46,0)-MAX(BU768-BT768,0)/Inputs!$B$24)*DCF!G$6</f>
        <v>-2525.0643511356188</v>
      </c>
      <c r="DC768" s="15">
        <f ca="1">(BV768*DCF!H$46-DCF!H$5*MAX(BV768*DCF!H$46,0)-MAX(BV768-BU768,0)/Inputs!$B$24)*DCF!H$6</f>
        <v>-4751.3447200156825</v>
      </c>
      <c r="DD768" s="15">
        <f ca="1">(BW768*DCF!I$46-DCF!I$5*MAX(BW768*DCF!I$46,0)-MAX(BW768-BV768,0)/Inputs!$B$24)*DCF!I$6</f>
        <v>-4419.9677743036173</v>
      </c>
      <c r="DE768" s="15">
        <f ca="1">(BX768*DCF!J$46-DCF!J$5*MAX(BX768*DCF!J$46,0)-MAX(BX768-BW768,0)/Inputs!$B$24)*DCF!J$6</f>
        <v>-6035.8820045230914</v>
      </c>
      <c r="DF768" s="15">
        <f ca="1">(BY768*DCF!K$46-DCF!K$5*MAX(BY768*DCF!K$46,0)-MAX(BY768-BX768,0)/Inputs!$B$24)*DCF!K$6</f>
        <v>-487.75400865616655</v>
      </c>
      <c r="DG768" s="15">
        <f ca="1">(BZ768*DCF!L$46-DCF!L$5*MAX(BZ768*DCF!L$46,0)-MAX(BZ768-BY768,0)/Inputs!$B$24)*DCF!L$6</f>
        <v>-638.42745384020009</v>
      </c>
      <c r="DH768" s="15">
        <f ca="1">(CA768*DCF!M$46-DCF!M$5*MAX(CA768*DCF!M$46,0)-MAX(CA768-BZ768,0)/Inputs!$B$24)*DCF!M$6</f>
        <v>4291.8098197023719</v>
      </c>
      <c r="DI768" s="15">
        <f ca="1">SUM(CB768:CL768)+BE768*DCF!M$10*(1+Inputs!$B$30)*(1-Inputs!$B$33)*(1-Inputs!$B$30/Inputs!$B$31)/(Inputs!$B$29-Inputs!$B$30)*DCF!M$6</f>
        <v>117596.13564367476</v>
      </c>
      <c r="DJ768" s="15">
        <f ca="1">SUM(CM768:CW768)+BP768*DCF!M$28*(1+Inputs!$B$30)*(1-Inputs!$B$33)*(1-Inputs!$B$30/Inputs!$B$31)/(Inputs!$B$29-Inputs!$B$30)*DCF!M$6</f>
        <v>544443.17378849373</v>
      </c>
      <c r="DK768" s="15">
        <f ca="1">SUM(CX768:DH768)+CA768*DCF!M$46*(1+Inputs!$B$30)*(1-Inputs!$B$33)*(1-Inputs!$B$30/Inputs!$B$31)/(Inputs!$B$29-Inputs!$B$30)*DCF!M$6</f>
        <v>373771.00426709431</v>
      </c>
      <c r="DM768" s="15">
        <f ca="1">DI768+DJ768+DK768+Inputs!$B$34+Inputs!$B$36-Inputs!$B$35</f>
        <v>1112661.3136992627</v>
      </c>
    </row>
    <row r="769" spans="1:117" x14ac:dyDescent="0.75">
      <c r="A769" s="11">
        <v>756</v>
      </c>
      <c r="C769" s="24">
        <f t="shared" ca="1" si="435"/>
        <v>1.7429870030607635</v>
      </c>
      <c r="D769" s="24">
        <f t="shared" ca="1" si="435"/>
        <v>-0.44191592028005922</v>
      </c>
      <c r="E769" s="24">
        <f t="shared" ca="1" si="435"/>
        <v>0.67861556057070682</v>
      </c>
      <c r="F769" s="24">
        <f t="shared" ca="1" si="435"/>
        <v>-0.56612933899879558</v>
      </c>
      <c r="G769" s="24">
        <f t="shared" ca="1" si="435"/>
        <v>1.8084815450660257</v>
      </c>
      <c r="H769" s="24">
        <f t="shared" ca="1" si="435"/>
        <v>0.81860066525054842</v>
      </c>
      <c r="I769" s="24">
        <f t="shared" ca="1" si="435"/>
        <v>-0.47247847724545972</v>
      </c>
      <c r="J769" s="24">
        <f t="shared" ca="1" si="435"/>
        <v>-0.54295623316487518</v>
      </c>
      <c r="K769" s="24">
        <f t="shared" ca="1" si="435"/>
        <v>-1.1800589721003639E-3</v>
      </c>
      <c r="L769" s="24">
        <f t="shared" ca="1" si="435"/>
        <v>1.3530906450540579</v>
      </c>
      <c r="M769" s="24">
        <f t="shared" ca="1" si="435"/>
        <v>-0.79292576340110354</v>
      </c>
      <c r="N769" s="24">
        <f ca="1">SQRT(Inputs!$B$38)*C769+SQRT(1-Inputs!$B$38)*_xlfn.NORM.S.INV(RAND())</f>
        <v>2.3771499563611567</v>
      </c>
      <c r="O769" s="24">
        <f ca="1">SQRT(Inputs!$B$38)*D769+SQRT(1-Inputs!$B$38)*_xlfn.NORM.S.INV(RAND())</f>
        <v>0.17634598983730401</v>
      </c>
      <c r="P769" s="24">
        <f ca="1">SQRT(Inputs!$B$38)*E769+SQRT(1-Inputs!$B$38)*_xlfn.NORM.S.INV(RAND())</f>
        <v>0.23161105434090662</v>
      </c>
      <c r="Q769" s="24">
        <f ca="1">SQRT(Inputs!$B$38)*F769+SQRT(1-Inputs!$B$38)*_xlfn.NORM.S.INV(RAND())</f>
        <v>1.6423896075538311</v>
      </c>
      <c r="R769" s="24">
        <f ca="1">SQRT(Inputs!$B$38)*G769+SQRT(1-Inputs!$B$38)*_xlfn.NORM.S.INV(RAND())</f>
        <v>2.7932764725199659</v>
      </c>
      <c r="S769" s="24">
        <f ca="1">SQRT(Inputs!$B$38)*H769+SQRT(1-Inputs!$B$38)*_xlfn.NORM.S.INV(RAND())</f>
        <v>1.0185135435352028</v>
      </c>
      <c r="T769" s="24">
        <f ca="1">SQRT(Inputs!$B$38)*I769+SQRT(1-Inputs!$B$38)*_xlfn.NORM.S.INV(RAND())</f>
        <v>-0.9713451466078622</v>
      </c>
      <c r="U769" s="24">
        <f ca="1">SQRT(Inputs!$B$38)*J769+SQRT(1-Inputs!$B$38)*_xlfn.NORM.S.INV(RAND())</f>
        <v>-1.9912156730839063</v>
      </c>
      <c r="V769" s="24">
        <f ca="1">SQRT(Inputs!$B$38)*K769+SQRT(1-Inputs!$B$38)*_xlfn.NORM.S.INV(RAND())</f>
        <v>0.53637897947153901</v>
      </c>
      <c r="W769" s="24">
        <f ca="1">SQRT(Inputs!$B$38)*L769+SQRT(1-Inputs!$B$38)*_xlfn.NORM.S.INV(RAND())</f>
        <v>1.2886523152403706</v>
      </c>
      <c r="X769" s="24">
        <f ca="1">SQRT(Inputs!$B$38)*M769+SQRT(1-Inputs!$B$38)*_xlfn.NORM.S.INV(RAND())</f>
        <v>0.73863168327030304</v>
      </c>
      <c r="Y769" s="24">
        <f ca="1">SQRT(Inputs!$B$38)*C769+SQRT(1-Inputs!$B$38)*_xlfn.NORM.S.INV(RAND())</f>
        <v>1.3938541256155821</v>
      </c>
      <c r="Z769" s="24">
        <f ca="1">SQRT(Inputs!$B$38)*D769+SQRT(1-Inputs!$B$38)*_xlfn.NORM.S.INV(RAND())</f>
        <v>1.4413237275101956</v>
      </c>
      <c r="AA769" s="24">
        <f ca="1">SQRT(Inputs!$B$38)*E769+SQRT(1-Inputs!$B$38)*_xlfn.NORM.S.INV(RAND())</f>
        <v>-0.88676407456152917</v>
      </c>
      <c r="AB769" s="24">
        <f ca="1">SQRT(Inputs!$B$38)*F769+SQRT(1-Inputs!$B$38)*_xlfn.NORM.S.INV(RAND())</f>
        <v>-1.1520531536891647</v>
      </c>
      <c r="AC769" s="24">
        <f ca="1">SQRT(Inputs!$B$38)*G769+SQRT(1-Inputs!$B$38)*_xlfn.NORM.S.INV(RAND())</f>
        <v>-0.17983571024590617</v>
      </c>
      <c r="AD769" s="24">
        <f ca="1">SQRT(Inputs!$B$38)*H769+SQRT(1-Inputs!$B$38)*_xlfn.NORM.S.INV(RAND())</f>
        <v>0.36330388209734782</v>
      </c>
      <c r="AE769" s="24">
        <f ca="1">SQRT(Inputs!$B$38)*I769+SQRT(1-Inputs!$B$38)*_xlfn.NORM.S.INV(RAND())</f>
        <v>-0.75669672878202732</v>
      </c>
      <c r="AF769" s="24">
        <f ca="1">SQRT(Inputs!$B$38)*J769+SQRT(1-Inputs!$B$38)*_xlfn.NORM.S.INV(RAND())</f>
        <v>-0.38542533086447417</v>
      </c>
      <c r="AG769" s="24">
        <f ca="1">SQRT(Inputs!$B$38)*K769+SQRT(1-Inputs!$B$38)*_xlfn.NORM.S.INV(RAND())</f>
        <v>0.4191171874964123</v>
      </c>
      <c r="AH769" s="24">
        <f ca="1">SQRT(Inputs!$B$38)*L769+SQRT(1-Inputs!$B$38)*_xlfn.NORM.S.INV(RAND())</f>
        <v>1.300630796088174</v>
      </c>
      <c r="AI769" s="24">
        <f ca="1">SQRT(Inputs!$B$38)*M769+SQRT(1-Inputs!$B$38)*_xlfn.NORM.S.INV(RAND())</f>
        <v>-1.59604118259144</v>
      </c>
      <c r="AJ769" s="24">
        <f ca="1">SQRT(Inputs!$B$38)*C769+SQRT(1-Inputs!$B$38)*_xlfn.NORM.S.INV(RAND())</f>
        <v>1.5965975210920789</v>
      </c>
      <c r="AK769" s="24">
        <f ca="1">SQRT(Inputs!$B$38)*D769+SQRT(1-Inputs!$B$38)*_xlfn.NORM.S.INV(RAND())</f>
        <v>0.28257882744949925</v>
      </c>
      <c r="AL769" s="24">
        <f ca="1">SQRT(Inputs!$B$38)*E769+SQRT(1-Inputs!$B$38)*_xlfn.NORM.S.INV(RAND())</f>
        <v>0.15741974059287089</v>
      </c>
      <c r="AM769" s="24">
        <f ca="1">SQRT(Inputs!$B$38)*F769+SQRT(1-Inputs!$B$38)*_xlfn.NORM.S.INV(RAND())</f>
        <v>-1.7404955271673452</v>
      </c>
      <c r="AN769" s="24">
        <f ca="1">SQRT(Inputs!$B$38)*G769+SQRT(1-Inputs!$B$38)*_xlfn.NORM.S.INV(RAND())</f>
        <v>1.8130212012181435</v>
      </c>
      <c r="AO769" s="24">
        <f ca="1">SQRT(Inputs!$B$38)*H769+SQRT(1-Inputs!$B$38)*_xlfn.NORM.S.INV(RAND())</f>
        <v>0.1062863813794378</v>
      </c>
      <c r="AP769" s="24">
        <f ca="1">SQRT(Inputs!$B$38)*I769+SQRT(1-Inputs!$B$38)*_xlfn.NORM.S.INV(RAND())</f>
        <v>-1.0501193705109628</v>
      </c>
      <c r="AQ769" s="24">
        <f ca="1">SQRT(Inputs!$B$38)*J769+SQRT(1-Inputs!$B$38)*_xlfn.NORM.S.INV(RAND())</f>
        <v>-2.2076586148033188</v>
      </c>
      <c r="AR769" s="24">
        <f ca="1">SQRT(Inputs!$B$38)*K769+SQRT(1-Inputs!$B$38)*_xlfn.NORM.S.INV(RAND())</f>
        <v>0.82126901406880948</v>
      </c>
      <c r="AS769" s="24">
        <f ca="1">SQRT(Inputs!$B$38)*L769+SQRT(1-Inputs!$B$38)*_xlfn.NORM.S.INV(RAND())</f>
        <v>0.65873447061899448</v>
      </c>
      <c r="AT769" s="24">
        <f ca="1">SQRT(Inputs!$B$38)*M769+SQRT(1-Inputs!$B$38)*_xlfn.NORM.S.INV(RAND())</f>
        <v>-0.88981622217272205</v>
      </c>
      <c r="AU769" s="15">
        <f ca="1">Inputs!$B$6*EXP($B$8-0.5*C$5^2+C$5*N769)</f>
        <v>7291.094785698665</v>
      </c>
      <c r="AV769" s="15">
        <f t="shared" ca="1" si="401"/>
        <v>9108.108833731203</v>
      </c>
      <c r="AW769" s="15">
        <f t="shared" ca="1" si="402"/>
        <v>11458.143372798562</v>
      </c>
      <c r="AX769" s="15">
        <f t="shared" ca="1" si="403"/>
        <v>17175.38325013651</v>
      </c>
      <c r="AY769" s="15">
        <f t="shared" ca="1" si="404"/>
        <v>29086.395142349909</v>
      </c>
      <c r="AZ769" s="15">
        <f t="shared" ca="1" si="405"/>
        <v>39795.649985372838</v>
      </c>
      <c r="BA769" s="15">
        <f t="shared" ca="1" si="406"/>
        <v>43992.192824588819</v>
      </c>
      <c r="BB769" s="15">
        <f t="shared" ca="1" si="407"/>
        <v>44118.803788102872</v>
      </c>
      <c r="BC769" s="15">
        <f t="shared" ca="1" si="408"/>
        <v>56905.714230279686</v>
      </c>
      <c r="BD769" s="15">
        <f t="shared" ca="1" si="409"/>
        <v>78645.136187220502</v>
      </c>
      <c r="BE769" s="15">
        <f t="shared" ca="1" si="410"/>
        <v>103075.82355876711</v>
      </c>
      <c r="BF769" s="15">
        <f ca="1">Inputs!$B$13*EXP($B$9-0.5*C$6^2+C$6*Y769)</f>
        <v>18233.167274706204</v>
      </c>
      <c r="BG769" s="15">
        <f t="shared" ca="1" si="411"/>
        <v>28821.629545930758</v>
      </c>
      <c r="BH769" s="15">
        <f t="shared" ca="1" si="412"/>
        <v>30398.342514022177</v>
      </c>
      <c r="BI769" s="15">
        <f t="shared" ca="1" si="413"/>
        <v>31165.500698931402</v>
      </c>
      <c r="BJ769" s="15">
        <f t="shared" ca="1" si="414"/>
        <v>37229.182378877573</v>
      </c>
      <c r="BK769" s="15">
        <f t="shared" ca="1" si="415"/>
        <v>48008.567741409453</v>
      </c>
      <c r="BL769" s="15">
        <f t="shared" ca="1" si="416"/>
        <v>53464.270972124796</v>
      </c>
      <c r="BM769" s="15">
        <f t="shared" ca="1" si="417"/>
        <v>62646.609839982833</v>
      </c>
      <c r="BN769" s="15">
        <f t="shared" ca="1" si="418"/>
        <v>81016.042678095284</v>
      </c>
      <c r="BO769" s="15">
        <f t="shared" ca="1" si="419"/>
        <v>115951.22129715246</v>
      </c>
      <c r="BP769" s="15">
        <f t="shared" ca="1" si="420"/>
        <v>119106.55907667463</v>
      </c>
      <c r="BQ769" s="15">
        <f ca="1">Inputs!$B$20*EXP($B$10-0.5*C$7^2+C$7*AJ769)</f>
        <v>7556.8837857313165</v>
      </c>
      <c r="BR769" s="15">
        <f t="shared" ca="1" si="421"/>
        <v>11216.454067331106</v>
      </c>
      <c r="BS769" s="15">
        <f t="shared" ca="1" si="422"/>
        <v>16070.101819223029</v>
      </c>
      <c r="BT769" s="15">
        <f t="shared" ca="1" si="423"/>
        <v>14035.268938411758</v>
      </c>
      <c r="BU769" s="15">
        <f t="shared" ca="1" si="424"/>
        <v>30162.674073368926</v>
      </c>
      <c r="BV769" s="15">
        <f t="shared" ca="1" si="425"/>
        <v>42982.011950785534</v>
      </c>
      <c r="BW769" s="15">
        <f t="shared" ca="1" si="426"/>
        <v>48025.738383252727</v>
      </c>
      <c r="BX769" s="15">
        <f t="shared" ca="1" si="427"/>
        <v>43149.626281090197</v>
      </c>
      <c r="BY769" s="15">
        <f t="shared" ca="1" si="428"/>
        <v>70747.011699446666</v>
      </c>
      <c r="BZ769" s="15">
        <f t="shared" ca="1" si="429"/>
        <v>112047.2420467475</v>
      </c>
      <c r="CA769" s="15">
        <f t="shared" ca="1" si="430"/>
        <v>134373.17348966087</v>
      </c>
      <c r="CB769" s="15">
        <f ca="1">(AU769*DCF!C$10-DCF!C$5*MAX(AU769*DCF!C$10,0)-MAX(AU769-Inputs!$B$6,0)/Inputs!$B$10)*DCF!C$6</f>
        <v>1026.4691497375545</v>
      </c>
      <c r="CC769" s="15">
        <f ca="1">(AV769*DCF!D$10-DCF!D$5*MAX(AV769*DCF!D$10,0)-MAX(AV769-AU769,0)/Inputs!$B$10)*DCF!D$6</f>
        <v>1777.0085018332441</v>
      </c>
      <c r="CD769" s="15">
        <f ca="1">(AW769*DCF!E$10-DCF!E$5*MAX(AW769*DCF!E$10,0)-MAX(AW769-AV769,0)/Inputs!$B$10)*DCF!E$6</f>
        <v>2116.1778094177293</v>
      </c>
      <c r="CE769" s="15">
        <f ca="1">(AX769*DCF!F$10-DCF!F$5*MAX(AX769*DCF!F$10,0)-MAX(AX769-AW769,0)/Inputs!$B$10)*DCF!F$6</f>
        <v>2559.7429199112216</v>
      </c>
      <c r="CF769" s="15">
        <f ca="1">(AY769*DCF!G$10-DCF!G$5*MAX(AY769*DCF!G$10,0)-MAX(AY769-AX769,0)/Inputs!$B$10)*DCF!G$6</f>
        <v>3703.4541236471291</v>
      </c>
      <c r="CG769" s="15">
        <f ca="1">(AZ769*DCF!H$10-DCF!H$5*MAX(AZ769*DCF!H$10,0)-MAX(AZ769-AY769,0)/Inputs!$B$10)*DCF!H$6</f>
        <v>5824.733803203304</v>
      </c>
      <c r="CH769" s="15">
        <f ca="1">(BA769*DCF!I$10-DCF!I$5*MAX(BA769*DCF!I$10,0)-MAX(BA769-AZ769,0)/Inputs!$B$10)*DCF!I$6</f>
        <v>7347.3887297599731</v>
      </c>
      <c r="CI769" s="15">
        <f ca="1">(BB769*DCF!J$10-DCF!J$5*MAX(BB769*DCF!J$10,0)-MAX(BB769-BA769,0)/Inputs!$B$10)*DCF!J$6</f>
        <v>7551.7032948340529</v>
      </c>
      <c r="CJ769" s="15">
        <f ca="1">(BC769*DCF!K$10-DCF!K$5*MAX(BC769*DCF!K$10,0)-MAX(BC769-BB769,0)/Inputs!$B$10)*DCF!K$6</f>
        <v>7370.9332706831783</v>
      </c>
      <c r="CK769" s="15">
        <f ca="1">(BD769*DCF!L$10-DCF!L$5*MAX(BD769*DCF!L$10,0)-MAX(BD769-BC769,0)/Inputs!$B$10)*DCF!L$6</f>
        <v>9049.9227994097782</v>
      </c>
      <c r="CL769" s="15">
        <f ca="1">(BE769*DCF!M$10-DCF!M$5*MAX(BE769*DCF!M$10,0)-MAX(BE769-BD769,0)/Inputs!$B$10)*DCF!M$6</f>
        <v>11626.825245484039</v>
      </c>
      <c r="CM769" s="15">
        <f ca="1">(BF769*DCF!C$28-DCF!C$5*MAX(BF769*DCF!C$28,0)-MAX(BF769-Inputs!$B$13,0)/Inputs!$B$17)*DCF!C$6</f>
        <v>3983.5420895655352</v>
      </c>
      <c r="CN769" s="15">
        <f ca="1">(BG769*DCF!D$28-DCF!D$5*MAX(BG769*DCF!D$28,0)-MAX(BG769-BF769,0)/Inputs!$B$17)*DCF!D$6</f>
        <v>6229.6301584178509</v>
      </c>
      <c r="CO769" s="15">
        <f ca="1">(BH769*DCF!E$28-DCF!E$5*MAX(BH769*DCF!E$28,0)-MAX(BH769-BG769,0)/Inputs!$B$17)*DCF!E$6</f>
        <v>8298.6034634377047</v>
      </c>
      <c r="CP769" s="15">
        <f ca="1">(BI769*DCF!F$28-DCF!F$5*MAX(BI769*DCF!F$28,0)-MAX(BI769-BH769,0)/Inputs!$B$17)*DCF!F$6</f>
        <v>8320.9392401690529</v>
      </c>
      <c r="CQ769" s="15">
        <f ca="1">(BJ769*DCF!G$28-DCF!G$5*MAX(BJ769*DCF!G$28,0)-MAX(BJ769-BI769,0)/Inputs!$B$17)*DCF!G$6</f>
        <v>8639.5424684864392</v>
      </c>
      <c r="CR769" s="15">
        <f ca="1">(BK769*DCF!H$28-DCF!H$5*MAX(BK769*DCF!H$28,0)-MAX(BK769-BJ769,0)/Inputs!$B$17)*DCF!H$6</f>
        <v>10198.234490420618</v>
      </c>
      <c r="CS769" s="15">
        <f ca="1">(BL769*DCF!I$28-DCF!I$5*MAX(BL769*DCF!I$28,0)-MAX(BL769-BK769,0)/Inputs!$B$17)*DCF!I$6</f>
        <v>11789.225024978776</v>
      </c>
      <c r="CT769" s="15">
        <f ca="1">(BM769*DCF!J$28-DCF!J$5*MAX(BM769*DCF!J$28,0)-MAX(BM769-BL769,0)/Inputs!$B$17)*DCF!J$6</f>
        <v>12757.891566897362</v>
      </c>
      <c r="CU769" s="15">
        <f ca="1">(BN769*DCF!K$28-DCF!K$5*MAX(BN769*DCF!K$28,0)-MAX(BN769-BM769,0)/Inputs!$B$17)*DCF!K$6</f>
        <v>14859.218974601181</v>
      </c>
      <c r="CV769" s="15">
        <f ca="1">(BO769*DCF!L$28-DCF!L$5*MAX(BO769*DCF!L$28,0)-MAX(BO769-BN769,0)/Inputs!$B$17)*DCF!L$6</f>
        <v>19181.72873560508</v>
      </c>
      <c r="CW769" s="15">
        <f ca="1">(BP769*DCF!M$28-DCF!M$5*MAX(BP769*DCF!M$28,0)-MAX(BP769-BO769,0)/Inputs!$B$17)*DCF!M$6</f>
        <v>22080.146559939116</v>
      </c>
      <c r="CX769" s="15">
        <f ca="1">(BQ769*DCF!C$46-DCF!C$5*MAX(BQ769*DCF!C$46,0)-MAX(BQ769-Inputs!$B$20,0)/Inputs!$B$24)*DCF!C$6</f>
        <v>-3757.1943088207736</v>
      </c>
      <c r="CY769" s="15">
        <f ca="1">(BR769*DCF!D$46-DCF!D$5*MAX(BR769*DCF!D$46,0)-MAX(BR769-BQ769,0)/Inputs!$B$24)*DCF!D$6</f>
        <v>-3475.8954001705624</v>
      </c>
      <c r="CZ769" s="15">
        <f ca="1">(BS769*DCF!E$46-DCF!E$5*MAX(BS769*DCF!E$46,0)-MAX(BS769-BR769,0)/Inputs!$B$24)*DCF!E$6</f>
        <v>-3813.491845256247</v>
      </c>
      <c r="DA769" s="15">
        <f ca="1">(BT769*DCF!F$46-DCF!F$5*MAX(BT769*DCF!F$46,0)-MAX(BT769-BS769,0)/Inputs!$B$24)*DCF!F$6</f>
        <v>-1022.1370218345411</v>
      </c>
      <c r="DB769" s="15">
        <f ca="1">(BU769*DCF!G$46-DCF!G$5*MAX(BU769*DCF!G$46,0)-MAX(BU769-BT769,0)/Inputs!$B$24)*DCF!G$6</f>
        <v>-6439.5532104415797</v>
      </c>
      <c r="DC769" s="15">
        <f ca="1">(BV769*DCF!H$46-DCF!H$5*MAX(BV769*DCF!H$46,0)-MAX(BV769-BU769,0)/Inputs!$B$24)*DCF!H$6</f>
        <v>-3983.5307000208741</v>
      </c>
      <c r="DD769" s="15">
        <f ca="1">(BW769*DCF!I$46-DCF!I$5*MAX(BW769*DCF!I$46,0)-MAX(BW769-BV769,0)/Inputs!$B$24)*DCF!I$6</f>
        <v>-338.6856980606928</v>
      </c>
      <c r="DE769" s="15">
        <f ca="1">(BX769*DCF!J$46-DCF!J$5*MAX(BX769*DCF!J$46,0)-MAX(BX769-BW769,0)/Inputs!$B$24)*DCF!J$6</f>
        <v>1810.007464457831</v>
      </c>
      <c r="DF769" s="15">
        <f ca="1">(BY769*DCF!K$46-DCF!K$5*MAX(BY769*DCF!K$46,0)-MAX(BY769-BX769,0)/Inputs!$B$24)*DCF!K$6</f>
        <v>-2719.3190915340183</v>
      </c>
      <c r="DG769" s="15">
        <f ca="1">(BZ769*DCF!L$46-DCF!L$5*MAX(BZ769*DCF!L$46,0)-MAX(BZ769-BY769,0)/Inputs!$B$24)*DCF!L$6</f>
        <v>-1601.0714184588105</v>
      </c>
      <c r="DH769" s="15">
        <f ca="1">(CA769*DCF!M$46-DCF!M$5*MAX(CA769*DCF!M$46,0)-MAX(CA769-BZ769,0)/Inputs!$B$24)*DCF!M$6</f>
        <v>5866.9549583259932</v>
      </c>
      <c r="DI769" s="15">
        <f ca="1">SUM(CB769:CL769)+BE769*DCF!M$10*(1+Inputs!$B$30)*(1-Inputs!$B$33)*(1-Inputs!$B$30/Inputs!$B$31)/(Inputs!$B$29-Inputs!$B$30)*DCF!M$6</f>
        <v>346815.7396486284</v>
      </c>
      <c r="DJ769" s="15">
        <f ca="1">SUM(CM769:CW769)+BP769*DCF!M$28*(1+Inputs!$B$30)*(1-Inputs!$B$33)*(1-Inputs!$B$30/Inputs!$B$31)/(Inputs!$B$29-Inputs!$B$30)*DCF!M$6</f>
        <v>568305.54134795256</v>
      </c>
      <c r="DK769" s="15">
        <f ca="1">SUM(CX769:DH769)+CA769*DCF!M$46*(1+Inputs!$B$30)*(1-Inputs!$B$33)*(1-Inputs!$B$30/Inputs!$B$31)/(Inputs!$B$29-Inputs!$B$30)*DCF!M$6</f>
        <v>188282.92746318138</v>
      </c>
      <c r="DM769" s="15">
        <f ca="1">DI769+DJ769+DK769+Inputs!$B$34+Inputs!$B$36-Inputs!$B$35</f>
        <v>1180255.2084597624</v>
      </c>
    </row>
    <row r="770" spans="1:117" x14ac:dyDescent="0.75">
      <c r="A770" s="11">
        <v>757</v>
      </c>
      <c r="C770" s="24">
        <f t="shared" ca="1" si="435"/>
        <v>-0.8547004257193711</v>
      </c>
      <c r="D770" s="24">
        <f t="shared" ca="1" si="435"/>
        <v>0.20876167387741271</v>
      </c>
      <c r="E770" s="24">
        <f t="shared" ca="1" si="435"/>
        <v>-0.65443765844070878</v>
      </c>
      <c r="F770" s="24">
        <f t="shared" ca="1" si="435"/>
        <v>-1.3816609341736622E-2</v>
      </c>
      <c r="G770" s="24">
        <f t="shared" ca="1" si="435"/>
        <v>1.6832330522297203</v>
      </c>
      <c r="H770" s="24">
        <f t="shared" ca="1" si="435"/>
        <v>-1.3798406705431341</v>
      </c>
      <c r="I770" s="24">
        <f t="shared" ca="1" si="435"/>
        <v>-4.02141589831689E-2</v>
      </c>
      <c r="J770" s="24">
        <f t="shared" ca="1" si="435"/>
        <v>-0.62147431243684481</v>
      </c>
      <c r="K770" s="24">
        <f t="shared" ca="1" si="435"/>
        <v>-0.46397142889935589</v>
      </c>
      <c r="L770" s="24">
        <f t="shared" ca="1" si="435"/>
        <v>-2.2218880579592906</v>
      </c>
      <c r="M770" s="24">
        <f t="shared" ca="1" si="435"/>
        <v>-0.61330538389326905</v>
      </c>
      <c r="N770" s="24">
        <f ca="1">SQRT(Inputs!$B$38)*C770+SQRT(1-Inputs!$B$38)*_xlfn.NORM.S.INV(RAND())</f>
        <v>-0.85292701020486539</v>
      </c>
      <c r="O770" s="24">
        <f ca="1">SQRT(Inputs!$B$38)*D770+SQRT(1-Inputs!$B$38)*_xlfn.NORM.S.INV(RAND())</f>
        <v>1.0051366125135159</v>
      </c>
      <c r="P770" s="24">
        <f ca="1">SQRT(Inputs!$B$38)*E770+SQRT(1-Inputs!$B$38)*_xlfn.NORM.S.INV(RAND())</f>
        <v>-0.82942554780925426</v>
      </c>
      <c r="Q770" s="24">
        <f ca="1">SQRT(Inputs!$B$38)*F770+SQRT(1-Inputs!$B$38)*_xlfn.NORM.S.INV(RAND())</f>
        <v>0.79801898001614724</v>
      </c>
      <c r="R770" s="24">
        <f ca="1">SQRT(Inputs!$B$38)*G770+SQRT(1-Inputs!$B$38)*_xlfn.NORM.S.INV(RAND())</f>
        <v>-0.22870721785086923</v>
      </c>
      <c r="S770" s="24">
        <f ca="1">SQRT(Inputs!$B$38)*H770+SQRT(1-Inputs!$B$38)*_xlfn.NORM.S.INV(RAND())</f>
        <v>-1.8696114907481767</v>
      </c>
      <c r="T770" s="24">
        <f ca="1">SQRT(Inputs!$B$38)*I770+SQRT(1-Inputs!$B$38)*_xlfn.NORM.S.INV(RAND())</f>
        <v>-1.0102851166745017</v>
      </c>
      <c r="U770" s="24">
        <f ca="1">SQRT(Inputs!$B$38)*J770+SQRT(1-Inputs!$B$38)*_xlfn.NORM.S.INV(RAND())</f>
        <v>0.58275694174993709</v>
      </c>
      <c r="V770" s="24">
        <f ca="1">SQRT(Inputs!$B$38)*K770+SQRT(1-Inputs!$B$38)*_xlfn.NORM.S.INV(RAND())</f>
        <v>-1.1345547605480062</v>
      </c>
      <c r="W770" s="24">
        <f ca="1">SQRT(Inputs!$B$38)*L770+SQRT(1-Inputs!$B$38)*_xlfn.NORM.S.INV(RAND())</f>
        <v>-2.2696356663794015</v>
      </c>
      <c r="X770" s="24">
        <f ca="1">SQRT(Inputs!$B$38)*M770+SQRT(1-Inputs!$B$38)*_xlfn.NORM.S.INV(RAND())</f>
        <v>-0.64313146987062098</v>
      </c>
      <c r="Y770" s="24">
        <f ca="1">SQRT(Inputs!$B$38)*C770+SQRT(1-Inputs!$B$38)*_xlfn.NORM.S.INV(RAND())</f>
        <v>0.69927176354385323</v>
      </c>
      <c r="Z770" s="24">
        <f ca="1">SQRT(Inputs!$B$38)*D770+SQRT(1-Inputs!$B$38)*_xlfn.NORM.S.INV(RAND())</f>
        <v>-1.3023507541356949</v>
      </c>
      <c r="AA770" s="24">
        <f ca="1">SQRT(Inputs!$B$38)*E770+SQRT(1-Inputs!$B$38)*_xlfn.NORM.S.INV(RAND())</f>
        <v>-0.78442344950377685</v>
      </c>
      <c r="AB770" s="24">
        <f ca="1">SQRT(Inputs!$B$38)*F770+SQRT(1-Inputs!$B$38)*_xlfn.NORM.S.INV(RAND())</f>
        <v>0.8365245657844298</v>
      </c>
      <c r="AC770" s="24">
        <f ca="1">SQRT(Inputs!$B$38)*G770+SQRT(1-Inputs!$B$38)*_xlfn.NORM.S.INV(RAND())</f>
        <v>0.6820725080741239</v>
      </c>
      <c r="AD770" s="24">
        <f ca="1">SQRT(Inputs!$B$38)*H770+SQRT(1-Inputs!$B$38)*_xlfn.NORM.S.INV(RAND())</f>
        <v>-0.10066473453544811</v>
      </c>
      <c r="AE770" s="24">
        <f ca="1">SQRT(Inputs!$B$38)*I770+SQRT(1-Inputs!$B$38)*_xlfn.NORM.S.INV(RAND())</f>
        <v>-1.3583955246168922</v>
      </c>
      <c r="AF770" s="24">
        <f ca="1">SQRT(Inputs!$B$38)*J770+SQRT(1-Inputs!$B$38)*_xlfn.NORM.S.INV(RAND())</f>
        <v>-1.475049452815631</v>
      </c>
      <c r="AG770" s="24">
        <f ca="1">SQRT(Inputs!$B$38)*K770+SQRT(1-Inputs!$B$38)*_xlfn.NORM.S.INV(RAND())</f>
        <v>-1.1792198341181748</v>
      </c>
      <c r="AH770" s="24">
        <f ca="1">SQRT(Inputs!$B$38)*L770+SQRT(1-Inputs!$B$38)*_xlfn.NORM.S.INV(RAND())</f>
        <v>-1.0592569616522427</v>
      </c>
      <c r="AI770" s="24">
        <f ca="1">SQRT(Inputs!$B$38)*M770+SQRT(1-Inputs!$B$38)*_xlfn.NORM.S.INV(RAND())</f>
        <v>0.21715399086411274</v>
      </c>
      <c r="AJ770" s="24">
        <f ca="1">SQRT(Inputs!$B$38)*C770+SQRT(1-Inputs!$B$38)*_xlfn.NORM.S.INV(RAND())</f>
        <v>-0.53614910321345233</v>
      </c>
      <c r="AK770" s="24">
        <f ca="1">SQRT(Inputs!$B$38)*D770+SQRT(1-Inputs!$B$38)*_xlfn.NORM.S.INV(RAND())</f>
        <v>-0.82888572870822153</v>
      </c>
      <c r="AL770" s="24">
        <f ca="1">SQRT(Inputs!$B$38)*E770+SQRT(1-Inputs!$B$38)*_xlfn.NORM.S.INV(RAND())</f>
        <v>-0.7948635959737369</v>
      </c>
      <c r="AM770" s="24">
        <f ca="1">SQRT(Inputs!$B$38)*F770+SQRT(1-Inputs!$B$38)*_xlfn.NORM.S.INV(RAND())</f>
        <v>-0.96287405221471445</v>
      </c>
      <c r="AN770" s="24">
        <f ca="1">SQRT(Inputs!$B$38)*G770+SQRT(1-Inputs!$B$38)*_xlfn.NORM.S.INV(RAND())</f>
        <v>1.155574365308053</v>
      </c>
      <c r="AO770" s="24">
        <f ca="1">SQRT(Inputs!$B$38)*H770+SQRT(1-Inputs!$B$38)*_xlfn.NORM.S.INV(RAND())</f>
        <v>-1.4350006771086121</v>
      </c>
      <c r="AP770" s="24">
        <f ca="1">SQRT(Inputs!$B$38)*I770+SQRT(1-Inputs!$B$38)*_xlfn.NORM.S.INV(RAND())</f>
        <v>-0.57329936499497869</v>
      </c>
      <c r="AQ770" s="24">
        <f ca="1">SQRT(Inputs!$B$38)*J770+SQRT(1-Inputs!$B$38)*_xlfn.NORM.S.INV(RAND())</f>
        <v>-0.2772091493808404</v>
      </c>
      <c r="AR770" s="24">
        <f ca="1">SQRT(Inputs!$B$38)*K770+SQRT(1-Inputs!$B$38)*_xlfn.NORM.S.INV(RAND())</f>
        <v>0.69604436678911052</v>
      </c>
      <c r="AS770" s="24">
        <f ca="1">SQRT(Inputs!$B$38)*L770+SQRT(1-Inputs!$B$38)*_xlfn.NORM.S.INV(RAND())</f>
        <v>-1.3352928671273165</v>
      </c>
      <c r="AT770" s="24">
        <f ca="1">SQRT(Inputs!$B$38)*M770+SQRT(1-Inputs!$B$38)*_xlfn.NORM.S.INV(RAND())</f>
        <v>-0.68066746752773943</v>
      </c>
      <c r="AU770" s="15">
        <f ca="1">Inputs!$B$6*EXP($B$8-0.5*C$5^2+C$5*N770)</f>
        <v>4322.315348800309</v>
      </c>
      <c r="AV770" s="15">
        <f t="shared" ca="1" si="401"/>
        <v>6099.2227923141727</v>
      </c>
      <c r="AW770" s="15">
        <f t="shared" ca="1" si="402"/>
        <v>6649.7754811642899</v>
      </c>
      <c r="AX770" s="15">
        <f t="shared" ca="1" si="403"/>
        <v>8969.8583748960318</v>
      </c>
      <c r="AY770" s="15">
        <f t="shared" ca="1" si="404"/>
        <v>10673.1582668704</v>
      </c>
      <c r="AZ770" s="15">
        <f t="shared" ca="1" si="405"/>
        <v>10624.688799538804</v>
      </c>
      <c r="BA770" s="15">
        <f t="shared" ca="1" si="406"/>
        <v>11697.317621325546</v>
      </c>
      <c r="BB770" s="15">
        <f t="shared" ca="1" si="407"/>
        <v>15182.126857813018</v>
      </c>
      <c r="BC770" s="15">
        <f t="shared" ca="1" si="408"/>
        <v>16665.37983388692</v>
      </c>
      <c r="BD770" s="15">
        <f t="shared" ca="1" si="409"/>
        <v>16511.618729649777</v>
      </c>
      <c r="BE770" s="15">
        <f t="shared" ca="1" si="410"/>
        <v>19081.741896722819</v>
      </c>
      <c r="BF770" s="15">
        <f ca="1">Inputs!$B$13*EXP($B$9-0.5*C$6^2+C$6*Y770)</f>
        <v>15887.664082667721</v>
      </c>
      <c r="BG770" s="15">
        <f t="shared" ca="1" si="411"/>
        <v>15307.800473799582</v>
      </c>
      <c r="BH770" s="15">
        <f t="shared" ca="1" si="412"/>
        <v>16421.61469328286</v>
      </c>
      <c r="BI770" s="15">
        <f t="shared" ca="1" si="413"/>
        <v>22864.898727907759</v>
      </c>
      <c r="BJ770" s="15">
        <f t="shared" ca="1" si="414"/>
        <v>30926.837595218087</v>
      </c>
      <c r="BK770" s="15">
        <f t="shared" ca="1" si="415"/>
        <v>37440.188254260778</v>
      </c>
      <c r="BL770" s="15">
        <f t="shared" ca="1" si="416"/>
        <v>38567.257204094989</v>
      </c>
      <c r="BM770" s="15">
        <f t="shared" ca="1" si="417"/>
        <v>39469.896052309829</v>
      </c>
      <c r="BN770" s="15">
        <f t="shared" ca="1" si="418"/>
        <v>42145.915659789585</v>
      </c>
      <c r="BO770" s="15">
        <f t="shared" ca="1" si="419"/>
        <v>45848.674017668447</v>
      </c>
      <c r="BP770" s="15">
        <f t="shared" ca="1" si="420"/>
        <v>57836.708896589356</v>
      </c>
      <c r="BQ770" s="15">
        <f ca="1">Inputs!$B$20*EXP($B$10-0.5*C$7^2+C$7*AJ770)</f>
        <v>3546.6752006956413</v>
      </c>
      <c r="BR770" s="15">
        <f t="shared" ca="1" si="421"/>
        <v>3698.6007806018661</v>
      </c>
      <c r="BS770" s="15">
        <f t="shared" ca="1" si="422"/>
        <v>4031.0816465414368</v>
      </c>
      <c r="BT770" s="15">
        <f t="shared" ca="1" si="423"/>
        <v>4317.354276691447</v>
      </c>
      <c r="BU770" s="15">
        <f t="shared" ca="1" si="424"/>
        <v>7913.6751147998066</v>
      </c>
      <c r="BV770" s="15">
        <f t="shared" ca="1" si="425"/>
        <v>7968.6814939644537</v>
      </c>
      <c r="BW770" s="15">
        <f t="shared" ca="1" si="426"/>
        <v>9849.2274418494362</v>
      </c>
      <c r="BX770" s="15">
        <f t="shared" ca="1" si="427"/>
        <v>13031.048668548572</v>
      </c>
      <c r="BY770" s="15">
        <f t="shared" ca="1" si="428"/>
        <v>20859.570083520761</v>
      </c>
      <c r="BZ770" s="15">
        <f t="shared" ca="1" si="429"/>
        <v>22898.089145157297</v>
      </c>
      <c r="CA770" s="15">
        <f t="shared" ca="1" si="430"/>
        <v>28500.441611155849</v>
      </c>
      <c r="CB770" s="15">
        <f ca="1">(AU770*DCF!C$10-DCF!C$5*MAX(AU770*DCF!C$10,0)-MAX(AU770-Inputs!$B$6,0)/Inputs!$B$10)*DCF!C$6</f>
        <v>1047.6370762803294</v>
      </c>
      <c r="CC770" s="15">
        <f ca="1">(AV770*DCF!D$10-DCF!D$5*MAX(AV770*DCF!D$10,0)-MAX(AV770-AU770,0)/Inputs!$B$10)*DCF!D$6</f>
        <v>1053.3918596191259</v>
      </c>
      <c r="CD770" s="15">
        <f ca="1">(AW770*DCF!E$10-DCF!E$5*MAX(AW770*DCF!E$10,0)-MAX(AW770-AV770,0)/Inputs!$B$10)*DCF!E$6</f>
        <v>1411.3200382449118</v>
      </c>
      <c r="CE770" s="15">
        <f ca="1">(AX770*DCF!F$10-DCF!F$5*MAX(AX770*DCF!F$10,0)-MAX(AX770-AW770,0)/Inputs!$B$10)*DCF!F$6</f>
        <v>1475.3540595424513</v>
      </c>
      <c r="CF770" s="15">
        <f ca="1">(AY770*DCF!G$10-DCF!G$5*MAX(AY770*DCF!G$10,0)-MAX(AY770-AX770,0)/Inputs!$B$10)*DCF!G$6</f>
        <v>1871.6922375295137</v>
      </c>
      <c r="CG770" s="15">
        <f ca="1">(AZ770*DCF!H$10-DCF!H$5*MAX(AZ770*DCF!H$10,0)-MAX(AZ770-AY770,0)/Inputs!$B$10)*DCF!H$6</f>
        <v>2062.7909513278591</v>
      </c>
      <c r="CH770" s="15">
        <f ca="1">(BA770*DCF!I$10-DCF!I$5*MAX(BA770*DCF!I$10,0)-MAX(BA770-AZ770,0)/Inputs!$B$10)*DCF!I$6</f>
        <v>1960.7245016775241</v>
      </c>
      <c r="CI770" s="15">
        <f ca="1">(BB770*DCF!J$10-DCF!J$5*MAX(BB770*DCF!J$10,0)-MAX(BB770-BA770,0)/Inputs!$B$10)*DCF!J$6</f>
        <v>2077.222781516507</v>
      </c>
      <c r="CJ770" s="15">
        <f ca="1">(BC770*DCF!K$10-DCF!K$5*MAX(BC770*DCF!K$10,0)-MAX(BC770-BB770,0)/Inputs!$B$10)*DCF!K$6</f>
        <v>2475.2256683252813</v>
      </c>
      <c r="CK770" s="15">
        <f ca="1">(BD770*DCF!L$10-DCF!L$5*MAX(BD770*DCF!L$10,0)-MAX(BD770-BC770,0)/Inputs!$B$10)*DCF!L$6</f>
        <v>2490.2660888346941</v>
      </c>
      <c r="CL770" s="15">
        <f ca="1">(BE770*DCF!M$10-DCF!M$5*MAX(BE770*DCF!M$10,0)-MAX(BE770-BD770,0)/Inputs!$B$10)*DCF!M$6</f>
        <v>2385.6519119310774</v>
      </c>
      <c r="CM770" s="15">
        <f ca="1">(BF770*DCF!C$28-DCF!C$5*MAX(BF770*DCF!C$28,0)-MAX(BF770-Inputs!$B$13,0)/Inputs!$B$17)*DCF!C$6</f>
        <v>3809.3965468970546</v>
      </c>
      <c r="CN770" s="15">
        <f ca="1">(BG770*DCF!D$28-DCF!D$5*MAX(BG770*DCF!D$28,0)-MAX(BG770-BF770,0)/Inputs!$B$17)*DCF!D$6</f>
        <v>4508.5002957413953</v>
      </c>
      <c r="CO770" s="15">
        <f ca="1">(BH770*DCF!E$28-DCF!E$5*MAX(BH770*DCF!E$28,0)-MAX(BH770-BG770,0)/Inputs!$B$17)*DCF!E$6</f>
        <v>4431.3762404410536</v>
      </c>
      <c r="CP770" s="15">
        <f ca="1">(BI770*DCF!F$28-DCF!F$5*MAX(BI770*DCF!F$28,0)-MAX(BI770-BH770,0)/Inputs!$B$17)*DCF!F$6</f>
        <v>5034.1160210974031</v>
      </c>
      <c r="CQ770" s="15">
        <f ca="1">(BJ770*DCF!G$28-DCF!G$5*MAX(BJ770*DCF!G$28,0)-MAX(BJ770-BI770,0)/Inputs!$B$17)*DCF!G$6</f>
        <v>6668.2641800699012</v>
      </c>
      <c r="CR770" s="15">
        <f ca="1">(BK770*DCF!H$28-DCF!H$5*MAX(BK770*DCF!H$28,0)-MAX(BK770-BJ770,0)/Inputs!$B$17)*DCF!H$6</f>
        <v>8247.3797180309866</v>
      </c>
      <c r="CS770" s="15">
        <f ca="1">(BL770*DCF!I$28-DCF!I$5*MAX(BL770*DCF!I$28,0)-MAX(BL770-BK770,0)/Inputs!$B$17)*DCF!I$6</f>
        <v>8907.4387169703732</v>
      </c>
      <c r="CT770" s="15">
        <f ca="1">(BM770*DCF!J$28-DCF!J$5*MAX(BM770*DCF!J$28,0)-MAX(BM770-BL770,0)/Inputs!$B$17)*DCF!J$6</f>
        <v>8685.3809314401078</v>
      </c>
      <c r="CU770" s="15">
        <f ca="1">(BN770*DCF!K$28-DCF!K$5*MAX(BN770*DCF!K$28,0)-MAX(BN770-BM770,0)/Inputs!$B$17)*DCF!K$6</f>
        <v>8572.7339691842481</v>
      </c>
      <c r="CV770" s="15">
        <f ca="1">(BO770*DCF!L$28-DCF!L$5*MAX(BO770*DCF!L$28,0)-MAX(BO770-BN770,0)/Inputs!$B$17)*DCF!L$6</f>
        <v>8728.7995419048002</v>
      </c>
      <c r="CW770" s="15">
        <f ca="1">(BP770*DCF!M$28-DCF!M$5*MAX(BP770*DCF!M$28,0)-MAX(BP770-BO770,0)/Inputs!$B$17)*DCF!M$6</f>
        <v>9628.9237504969824</v>
      </c>
      <c r="CX770" s="15">
        <f ca="1">(BQ770*DCF!C$46-DCF!C$5*MAX(BQ770*DCF!C$46,0)-MAX(BQ770-Inputs!$B$20,0)/Inputs!$B$24)*DCF!C$6</f>
        <v>-978.75879955818095</v>
      </c>
      <c r="CY770" s="15">
        <f ca="1">(BR770*DCF!D$46-DCF!D$5*MAX(BR770*DCF!D$46,0)-MAX(BR770-BQ770,0)/Inputs!$B$24)*DCF!D$6</f>
        <v>-696.0902846127384</v>
      </c>
      <c r="CZ770" s="15">
        <f ca="1">(BS770*DCF!E$46-DCF!E$5*MAX(BS770*DCF!E$46,0)-MAX(BS770-BR770,0)/Inputs!$B$24)*DCF!E$6</f>
        <v>-607.73722764316324</v>
      </c>
      <c r="DA770" s="15">
        <f ca="1">(BT770*DCF!F$46-DCF!F$5*MAX(BT770*DCF!F$46,0)-MAX(BT770-BS770,0)/Inputs!$B$24)*DCF!F$6</f>
        <v>-418.65794923045542</v>
      </c>
      <c r="DB770" s="15">
        <f ca="1">(BU770*DCF!G$46-DCF!G$5*MAX(BU770*DCF!G$46,0)-MAX(BU770-BT770,0)/Inputs!$B$24)*DCF!G$6</f>
        <v>-1475.931670664841</v>
      </c>
      <c r="DC770" s="15">
        <f ca="1">(BV770*DCF!H$46-DCF!H$5*MAX(BV770*DCF!H$46,0)-MAX(BV770-BU770,0)/Inputs!$B$24)*DCF!H$6</f>
        <v>-17.092895295737222</v>
      </c>
      <c r="DD770" s="15">
        <f ca="1">(BW770*DCF!I$46-DCF!I$5*MAX(BW770*DCF!I$46,0)-MAX(BW770-BV770,0)/Inputs!$B$24)*DCF!I$6</f>
        <v>-312.36026663880239</v>
      </c>
      <c r="DE770" s="15">
        <f ca="1">(BX770*DCF!J$46-DCF!J$5*MAX(BX770*DCF!J$46,0)-MAX(BX770-BW770,0)/Inputs!$B$24)*DCF!J$6</f>
        <v>-297.15055982457307</v>
      </c>
      <c r="DF770" s="15">
        <f ca="1">(BY770*DCF!K$46-DCF!K$5*MAX(BY770*DCF!K$46,0)-MAX(BY770-BX770,0)/Inputs!$B$24)*DCF!K$6</f>
        <v>-726.21101681406105</v>
      </c>
      <c r="DG770" s="15">
        <f ca="1">(BZ770*DCF!L$46-DCF!L$5*MAX(BZ770*DCF!L$46,0)-MAX(BZ770-BY770,0)/Inputs!$B$24)*DCF!L$6</f>
        <v>1121.5155044694736</v>
      </c>
      <c r="DH770" s="15">
        <f ca="1">(CA770*DCF!M$46-DCF!M$5*MAX(CA770*DCF!M$46,0)-MAX(CA770-BZ770,0)/Inputs!$B$24)*DCF!M$6</f>
        <v>1063.116233295809</v>
      </c>
      <c r="DI770" s="15">
        <f ca="1">SUM(CB770:CL770)+BE770*DCF!M$10*(1+Inputs!$B$30)*(1-Inputs!$B$33)*(1-Inputs!$B$30/Inputs!$B$31)/(Inputs!$B$29-Inputs!$B$30)*DCF!M$6</f>
        <v>73416.017203323034</v>
      </c>
      <c r="DJ770" s="15">
        <f ca="1">SUM(CM770:CW770)+BP770*DCF!M$28*(1+Inputs!$B$30)*(1-Inputs!$B$33)*(1-Inputs!$B$30/Inputs!$B$31)/(Inputs!$B$29-Inputs!$B$30)*DCF!M$6</f>
        <v>291836.0774729494</v>
      </c>
      <c r="DK770" s="15">
        <f ca="1">SUM(CX770:DH770)+CA770*DCF!M$46*(1+Inputs!$B$30)*(1-Inputs!$B$33)*(1-Inputs!$B$30/Inputs!$B$31)/(Inputs!$B$29-Inputs!$B$30)*DCF!M$6</f>
        <v>40719.699891466429</v>
      </c>
      <c r="DM770" s="15">
        <f ca="1">DI770+DJ770+DK770+Inputs!$B$34+Inputs!$B$36-Inputs!$B$35</f>
        <v>482822.79456773883</v>
      </c>
    </row>
    <row r="771" spans="1:117" x14ac:dyDescent="0.75">
      <c r="A771" s="11">
        <v>758</v>
      </c>
      <c r="C771" s="24">
        <f t="shared" ca="1" si="435"/>
        <v>-0.2255822099940421</v>
      </c>
      <c r="D771" s="24">
        <f t="shared" ca="1" si="435"/>
        <v>-0.64151729945413849</v>
      </c>
      <c r="E771" s="24">
        <f t="shared" ca="1" si="435"/>
        <v>-9.2421142541385823E-2</v>
      </c>
      <c r="F771" s="24">
        <f t="shared" ca="1" si="435"/>
        <v>-1.6337844748806154</v>
      </c>
      <c r="G771" s="24">
        <f t="shared" ca="1" si="435"/>
        <v>-0.2666015626087968</v>
      </c>
      <c r="H771" s="24">
        <f t="shared" ca="1" si="435"/>
        <v>1.706686581850096</v>
      </c>
      <c r="I771" s="24">
        <f t="shared" ca="1" si="435"/>
        <v>2.7297012240028425E-3</v>
      </c>
      <c r="J771" s="24">
        <f t="shared" ca="1" si="435"/>
        <v>0.30091672127143543</v>
      </c>
      <c r="K771" s="24">
        <f t="shared" ca="1" si="435"/>
        <v>-0.80573714504014404</v>
      </c>
      <c r="L771" s="24">
        <f t="shared" ca="1" si="435"/>
        <v>-0.29339648924766382</v>
      </c>
      <c r="M771" s="24">
        <f t="shared" ca="1" si="435"/>
        <v>-0.52514219422496466</v>
      </c>
      <c r="N771" s="24">
        <f ca="1">SQRT(Inputs!$B$38)*C771+SQRT(1-Inputs!$B$38)*_xlfn.NORM.S.INV(RAND())</f>
        <v>1.3917054800447946</v>
      </c>
      <c r="O771" s="24">
        <f ca="1">SQRT(Inputs!$B$38)*D771+SQRT(1-Inputs!$B$38)*_xlfn.NORM.S.INV(RAND())</f>
        <v>-0.21258022416509559</v>
      </c>
      <c r="P771" s="24">
        <f ca="1">SQRT(Inputs!$B$38)*E771+SQRT(1-Inputs!$B$38)*_xlfn.NORM.S.INV(RAND())</f>
        <v>7.2231301782575946E-2</v>
      </c>
      <c r="Q771" s="24">
        <f ca="1">SQRT(Inputs!$B$38)*F771+SQRT(1-Inputs!$B$38)*_xlfn.NORM.S.INV(RAND())</f>
        <v>-2.4223925470676977E-2</v>
      </c>
      <c r="R771" s="24">
        <f ca="1">SQRT(Inputs!$B$38)*G771+SQRT(1-Inputs!$B$38)*_xlfn.NORM.S.INV(RAND())</f>
        <v>-0.30455827742765007</v>
      </c>
      <c r="S771" s="24">
        <f ca="1">SQRT(Inputs!$B$38)*H771+SQRT(1-Inputs!$B$38)*_xlfn.NORM.S.INV(RAND())</f>
        <v>0.40523293620172485</v>
      </c>
      <c r="T771" s="24">
        <f ca="1">SQRT(Inputs!$B$38)*I771+SQRT(1-Inputs!$B$38)*_xlfn.NORM.S.INV(RAND())</f>
        <v>-0.89184070433105322</v>
      </c>
      <c r="U771" s="24">
        <f ca="1">SQRT(Inputs!$B$38)*J771+SQRT(1-Inputs!$B$38)*_xlfn.NORM.S.INV(RAND())</f>
        <v>-0.90817239484487966</v>
      </c>
      <c r="V771" s="24">
        <f ca="1">SQRT(Inputs!$B$38)*K771+SQRT(1-Inputs!$B$38)*_xlfn.NORM.S.INV(RAND())</f>
        <v>0.50538765408678232</v>
      </c>
      <c r="W771" s="24">
        <f ca="1">SQRT(Inputs!$B$38)*L771+SQRT(1-Inputs!$B$38)*_xlfn.NORM.S.INV(RAND())</f>
        <v>-0.67599798321131299</v>
      </c>
      <c r="X771" s="24">
        <f ca="1">SQRT(Inputs!$B$38)*M771+SQRT(1-Inputs!$B$38)*_xlfn.NORM.S.INV(RAND())</f>
        <v>-0.51045671914179258</v>
      </c>
      <c r="Y771" s="24">
        <f ca="1">SQRT(Inputs!$B$38)*C771+SQRT(1-Inputs!$B$38)*_xlfn.NORM.S.INV(RAND())</f>
        <v>-1.4485832623498123</v>
      </c>
      <c r="Z771" s="24">
        <f ca="1">SQRT(Inputs!$B$38)*D771+SQRT(1-Inputs!$B$38)*_xlfn.NORM.S.INV(RAND())</f>
        <v>0.65046602323863378</v>
      </c>
      <c r="AA771" s="24">
        <f ca="1">SQRT(Inputs!$B$38)*E771+SQRT(1-Inputs!$B$38)*_xlfn.NORM.S.INV(RAND())</f>
        <v>-0.23641171790484591</v>
      </c>
      <c r="AB771" s="24">
        <f ca="1">SQRT(Inputs!$B$38)*F771+SQRT(1-Inputs!$B$38)*_xlfn.NORM.S.INV(RAND())</f>
        <v>-0.78642253775732684</v>
      </c>
      <c r="AC771" s="24">
        <f ca="1">SQRT(Inputs!$B$38)*G771+SQRT(1-Inputs!$B$38)*_xlfn.NORM.S.INV(RAND())</f>
        <v>-0.18747804973328339</v>
      </c>
      <c r="AD771" s="24">
        <f ca="1">SQRT(Inputs!$B$38)*H771+SQRT(1-Inputs!$B$38)*_xlfn.NORM.S.INV(RAND())</f>
        <v>0.54637425967334563</v>
      </c>
      <c r="AE771" s="24">
        <f ca="1">SQRT(Inputs!$B$38)*I771+SQRT(1-Inputs!$B$38)*_xlfn.NORM.S.INV(RAND())</f>
        <v>0.8209956613191286</v>
      </c>
      <c r="AF771" s="24">
        <f ca="1">SQRT(Inputs!$B$38)*J771+SQRT(1-Inputs!$B$38)*_xlfn.NORM.S.INV(RAND())</f>
        <v>-0.17066927893311906</v>
      </c>
      <c r="AG771" s="24">
        <f ca="1">SQRT(Inputs!$B$38)*K771+SQRT(1-Inputs!$B$38)*_xlfn.NORM.S.INV(RAND())</f>
        <v>0.68388953199270452</v>
      </c>
      <c r="AH771" s="24">
        <f ca="1">SQRT(Inputs!$B$38)*L771+SQRT(1-Inputs!$B$38)*_xlfn.NORM.S.INV(RAND())</f>
        <v>-0.52956978267628707</v>
      </c>
      <c r="AI771" s="24">
        <f ca="1">SQRT(Inputs!$B$38)*M771+SQRT(1-Inputs!$B$38)*_xlfn.NORM.S.INV(RAND())</f>
        <v>4.1839026998653828E-2</v>
      </c>
      <c r="AJ771" s="24">
        <f ca="1">SQRT(Inputs!$B$38)*C771+SQRT(1-Inputs!$B$38)*_xlfn.NORM.S.INV(RAND())</f>
        <v>-5.4943880031155384E-2</v>
      </c>
      <c r="AK771" s="24">
        <f ca="1">SQRT(Inputs!$B$38)*D771+SQRT(1-Inputs!$B$38)*_xlfn.NORM.S.INV(RAND())</f>
        <v>-1.5454135851600714</v>
      </c>
      <c r="AL771" s="24">
        <f ca="1">SQRT(Inputs!$B$38)*E771+SQRT(1-Inputs!$B$38)*_xlfn.NORM.S.INV(RAND())</f>
        <v>-0.39042936544122064</v>
      </c>
      <c r="AM771" s="24">
        <f ca="1">SQRT(Inputs!$B$38)*F771+SQRT(1-Inputs!$B$38)*_xlfn.NORM.S.INV(RAND())</f>
        <v>-1.3663646611867857</v>
      </c>
      <c r="AN771" s="24">
        <f ca="1">SQRT(Inputs!$B$38)*G771+SQRT(1-Inputs!$B$38)*_xlfn.NORM.S.INV(RAND())</f>
        <v>-0.43580039387439495</v>
      </c>
      <c r="AO771" s="24">
        <f ca="1">SQRT(Inputs!$B$38)*H771+SQRT(1-Inputs!$B$38)*_xlfn.NORM.S.INV(RAND())</f>
        <v>-0.86473804349285477</v>
      </c>
      <c r="AP771" s="24">
        <f ca="1">SQRT(Inputs!$B$38)*I771+SQRT(1-Inputs!$B$38)*_xlfn.NORM.S.INV(RAND())</f>
        <v>-0.57035210856834739</v>
      </c>
      <c r="AQ771" s="24">
        <f ca="1">SQRT(Inputs!$B$38)*J771+SQRT(1-Inputs!$B$38)*_xlfn.NORM.S.INV(RAND())</f>
        <v>-0.28503119002853955</v>
      </c>
      <c r="AR771" s="24">
        <f ca="1">SQRT(Inputs!$B$38)*K771+SQRT(1-Inputs!$B$38)*_xlfn.NORM.S.INV(RAND())</f>
        <v>0.27173811602041326</v>
      </c>
      <c r="AS771" s="24">
        <f ca="1">SQRT(Inputs!$B$38)*L771+SQRT(1-Inputs!$B$38)*_xlfn.NORM.S.INV(RAND())</f>
        <v>0.63116248357910631</v>
      </c>
      <c r="AT771" s="24">
        <f ca="1">SQRT(Inputs!$B$38)*M771+SQRT(1-Inputs!$B$38)*_xlfn.NORM.S.INV(RAND())</f>
        <v>-0.78595616005116486</v>
      </c>
      <c r="AU771" s="15">
        <f ca="1">Inputs!$B$6*EXP($B$8-0.5*C$5^2+C$5*N771)</f>
        <v>6216.0632177759917</v>
      </c>
      <c r="AV771" s="15">
        <f t="shared" ca="1" si="401"/>
        <v>7333.5782991504075</v>
      </c>
      <c r="AW771" s="15">
        <f t="shared" ca="1" si="402"/>
        <v>9029.5436902632882</v>
      </c>
      <c r="AX771" s="15">
        <f t="shared" ca="1" si="403"/>
        <v>10990.853655990459</v>
      </c>
      <c r="AY771" s="15">
        <f t="shared" ca="1" si="404"/>
        <v>12962.584354815628</v>
      </c>
      <c r="AZ771" s="15">
        <f t="shared" ca="1" si="405"/>
        <v>16577.06379971392</v>
      </c>
      <c r="BA771" s="15">
        <f t="shared" ca="1" si="406"/>
        <v>18478.271435849012</v>
      </c>
      <c r="BB771" s="15">
        <f t="shared" ca="1" si="407"/>
        <v>20655.448876381033</v>
      </c>
      <c r="BC771" s="15">
        <f t="shared" ca="1" si="408"/>
        <v>26562.414931853527</v>
      </c>
      <c r="BD771" s="15">
        <f t="shared" ca="1" si="409"/>
        <v>30547.614400632316</v>
      </c>
      <c r="BE771" s="15">
        <f t="shared" ca="1" si="410"/>
        <v>35731.702148890312</v>
      </c>
      <c r="BF771" s="15">
        <f ca="1">Inputs!$B$13*EXP($B$9-0.5*C$6^2+C$6*Y771)</f>
        <v>10378.492812784651</v>
      </c>
      <c r="BG771" s="15">
        <f t="shared" ca="1" si="411"/>
        <v>14223.825075076014</v>
      </c>
      <c r="BH771" s="15">
        <f t="shared" ca="1" si="412"/>
        <v>16710.647357728623</v>
      </c>
      <c r="BI771" s="15">
        <f t="shared" ca="1" si="413"/>
        <v>18124.188134046304</v>
      </c>
      <c r="BJ771" s="15">
        <f t="shared" ca="1" si="414"/>
        <v>21626.663790111677</v>
      </c>
      <c r="BK771" s="15">
        <f t="shared" ca="1" si="415"/>
        <v>28592.297339540026</v>
      </c>
      <c r="BL771" s="15">
        <f t="shared" ca="1" si="416"/>
        <v>39065.010885317461</v>
      </c>
      <c r="BM771" s="15">
        <f t="shared" ca="1" si="417"/>
        <v>47011.948737771032</v>
      </c>
      <c r="BN771" s="15">
        <f t="shared" ca="1" si="418"/>
        <v>62756.907199172521</v>
      </c>
      <c r="BO771" s="15">
        <f t="shared" ca="1" si="419"/>
        <v>72606.039502762869</v>
      </c>
      <c r="BP771" s="15">
        <f t="shared" ca="1" si="420"/>
        <v>89789.043186400435</v>
      </c>
      <c r="BQ771" s="15">
        <f ca="1">Inputs!$B$20*EXP($B$10-0.5*C$7^2+C$7*AJ771)</f>
        <v>4206.7305881940893</v>
      </c>
      <c r="BR771" s="15">
        <f t="shared" ca="1" si="421"/>
        <v>3494.0964576711963</v>
      </c>
      <c r="BS771" s="15">
        <f t="shared" ca="1" si="422"/>
        <v>4277.2473637426883</v>
      </c>
      <c r="BT771" s="15">
        <f t="shared" ca="1" si="423"/>
        <v>4120.8897871159525</v>
      </c>
      <c r="BU771" s="15">
        <f t="shared" ca="1" si="424"/>
        <v>5139.4901971279223</v>
      </c>
      <c r="BV771" s="15">
        <f t="shared" ca="1" si="425"/>
        <v>5884.7248938188222</v>
      </c>
      <c r="BW771" s="15">
        <f t="shared" ca="1" si="426"/>
        <v>7278.0120256181799</v>
      </c>
      <c r="BX771" s="15">
        <f t="shared" ca="1" si="427"/>
        <v>9614.1068546983042</v>
      </c>
      <c r="BY771" s="15">
        <f t="shared" ca="1" si="428"/>
        <v>14189.882053179632</v>
      </c>
      <c r="BZ771" s="15">
        <f t="shared" ca="1" si="429"/>
        <v>22359.936393492968</v>
      </c>
      <c r="CA771" s="15">
        <f t="shared" ca="1" si="430"/>
        <v>27314.755166645653</v>
      </c>
      <c r="CB771" s="15">
        <f ca="1">(AU771*DCF!C$10-DCF!C$5*MAX(AU771*DCF!C$10,0)-MAX(AU771-Inputs!$B$6,0)/Inputs!$B$10)*DCF!C$6</f>
        <v>1034.1343164313544</v>
      </c>
      <c r="CC771" s="15">
        <f ca="1">(AV771*DCF!D$10-DCF!D$5*MAX(AV771*DCF!D$10,0)-MAX(AV771-AU771,0)/Inputs!$B$10)*DCF!D$6</f>
        <v>1515.0332219100248</v>
      </c>
      <c r="CD771" s="15">
        <f ca="1">(AW771*DCF!E$10-DCF!E$5*MAX(AW771*DCF!E$10,0)-MAX(AW771-AV771,0)/Inputs!$B$10)*DCF!E$6</f>
        <v>1702.7762609934275</v>
      </c>
      <c r="CE771" s="15">
        <f ca="1">(AX771*DCF!F$10-DCF!F$5*MAX(AX771*DCF!F$10,0)-MAX(AX771-AW771,0)/Inputs!$B$10)*DCF!F$6</f>
        <v>1991.1858598727308</v>
      </c>
      <c r="CF771" s="15">
        <f ca="1">(AY771*DCF!G$10-DCF!G$5*MAX(AY771*DCF!G$10,0)-MAX(AY771-AX771,0)/Inputs!$B$10)*DCF!G$6</f>
        <v>2291.8082018708378</v>
      </c>
      <c r="CG771" s="15">
        <f ca="1">(AZ771*DCF!H$10-DCF!H$5*MAX(AZ771*DCF!H$10,0)-MAX(AZ771-AY771,0)/Inputs!$B$10)*DCF!H$6</f>
        <v>2576.6332035891478</v>
      </c>
      <c r="CH771" s="15">
        <f ca="1">(BA771*DCF!I$10-DCF!I$5*MAX(BA771*DCF!I$10,0)-MAX(BA771-AZ771,0)/Inputs!$B$10)*DCF!I$6</f>
        <v>3063.4414373106551</v>
      </c>
      <c r="CI771" s="15">
        <f ca="1">(BB771*DCF!J$10-DCF!J$5*MAX(BB771*DCF!J$10,0)-MAX(BB771-BA771,0)/Inputs!$B$10)*DCF!J$6</f>
        <v>3214.6075904198547</v>
      </c>
      <c r="CJ771" s="15">
        <f ca="1">(BC771*DCF!K$10-DCF!K$5*MAX(BC771*DCF!K$10,0)-MAX(BC771-BB771,0)/Inputs!$B$10)*DCF!K$6</f>
        <v>3449.2368819690901</v>
      </c>
      <c r="CK771" s="15">
        <f ca="1">(BD771*DCF!L$10-DCF!L$5*MAX(BD771*DCF!L$10,0)-MAX(BD771-BC771,0)/Inputs!$B$10)*DCF!L$6</f>
        <v>4091.8103267355536</v>
      </c>
      <c r="CL771" s="15">
        <f ca="1">(BE771*DCF!M$10-DCF!M$5*MAX(BE771*DCF!M$10,0)-MAX(BE771-BD771,0)/Inputs!$B$10)*DCF!M$6</f>
        <v>4422.9106556813349</v>
      </c>
      <c r="CM771" s="15">
        <f ca="1">(BF771*DCF!C$28-DCF!C$5*MAX(BF771*DCF!C$28,0)-MAX(BF771-Inputs!$B$13,0)/Inputs!$B$17)*DCF!C$6</f>
        <v>3167.447942977622</v>
      </c>
      <c r="CN771" s="15">
        <f ca="1">(BG771*DCF!D$28-DCF!D$5*MAX(BG771*DCF!D$28,0)-MAX(BG771-BF771,0)/Inputs!$B$17)*DCF!D$6</f>
        <v>3368.8588616322886</v>
      </c>
      <c r="CO771" s="15">
        <f ca="1">(BH771*DCF!E$28-DCF!E$5*MAX(BH771*DCF!E$28,0)-MAX(BH771-BG771,0)/Inputs!$B$17)*DCF!E$6</f>
        <v>4242.6344475622736</v>
      </c>
      <c r="CP771" s="15">
        <f ca="1">(BI771*DCF!F$28-DCF!F$5*MAX(BI771*DCF!F$28,0)-MAX(BI771-BH771,0)/Inputs!$B$17)*DCF!F$6</f>
        <v>4662.8822306014235</v>
      </c>
      <c r="CQ771" s="15">
        <f ca="1">(BJ771*DCF!G$28-DCF!G$5*MAX(BJ771*DCF!G$28,0)-MAX(BJ771-BI771,0)/Inputs!$B$17)*DCF!G$6</f>
        <v>5022.1201962543382</v>
      </c>
      <c r="CR771" s="15">
        <f ca="1">(BK771*DCF!H$28-DCF!H$5*MAX(BK771*DCF!H$28,0)-MAX(BK771-BJ771,0)/Inputs!$B$17)*DCF!H$6</f>
        <v>5988.9266099430133</v>
      </c>
      <c r="CS771" s="15">
        <f ca="1">(BL771*DCF!I$28-DCF!I$5*MAX(BL771*DCF!I$28,0)-MAX(BL771-BK771,0)/Inputs!$B$17)*DCF!I$6</f>
        <v>7683.1004957626828</v>
      </c>
      <c r="CT771" s="15">
        <f ca="1">(BM771*DCF!J$28-DCF!J$5*MAX(BM771*DCF!J$28,0)-MAX(BM771-BL771,0)/Inputs!$B$17)*DCF!J$6</f>
        <v>9433.8682903317094</v>
      </c>
      <c r="CU771" s="15">
        <f ca="1">(BN771*DCF!K$28-DCF!K$5*MAX(BN771*DCF!K$28,0)-MAX(BN771-BM771,0)/Inputs!$B$17)*DCF!K$6</f>
        <v>11324.658865716125</v>
      </c>
      <c r="CV771" s="15">
        <f ca="1">(BO771*DCF!L$28-DCF!L$5*MAX(BO771*DCF!L$28,0)-MAX(BO771-BN771,0)/Inputs!$B$17)*DCF!L$6</f>
        <v>13371.983128952506</v>
      </c>
      <c r="CW771" s="15">
        <f ca="1">(BP771*DCF!M$28-DCF!M$5*MAX(BP771*DCF!M$28,0)-MAX(BP771-BO771,0)/Inputs!$B$17)*DCF!M$6</f>
        <v>15097.75372381106</v>
      </c>
      <c r="CX771" s="15">
        <f ca="1">(BQ771*DCF!C$46-DCF!C$5*MAX(BQ771*DCF!C$46,0)-MAX(BQ771-Inputs!$B$20,0)/Inputs!$B$24)*DCF!C$6</f>
        <v>-1436.0720010582604</v>
      </c>
      <c r="CY771" s="15">
        <f ca="1">(BR771*DCF!D$46-DCF!D$5*MAX(BR771*DCF!D$46,0)-MAX(BR771-BQ771,0)/Inputs!$B$24)*DCF!D$6</f>
        <v>-596.36078194175798</v>
      </c>
      <c r="CZ771" s="15">
        <f ca="1">(BS771*DCF!E$46-DCF!E$5*MAX(BS771*DCF!E$46,0)-MAX(BS771-BR771,0)/Inputs!$B$24)*DCF!E$6</f>
        <v>-814.48847537891629</v>
      </c>
      <c r="DA771" s="15">
        <f ca="1">(BT771*DCF!F$46-DCF!F$5*MAX(BT771*DCF!F$46,0)-MAX(BT771-BS771,0)/Inputs!$B$24)*DCF!F$6</f>
        <v>-300.10924855051059</v>
      </c>
      <c r="DB771" s="15">
        <f ca="1">(BU771*DCF!G$46-DCF!G$5*MAX(BU771*DCF!G$46,0)-MAX(BU771-BT771,0)/Inputs!$B$24)*DCF!G$6</f>
        <v>-515.51934867988871</v>
      </c>
      <c r="DC771" s="15">
        <f ca="1">(BV771*DCF!H$46-DCF!H$5*MAX(BV771*DCF!H$46,0)-MAX(BV771-BU771,0)/Inputs!$B$24)*DCF!H$6</f>
        <v>-231.57711586795298</v>
      </c>
      <c r="DD771" s="15">
        <f ca="1">(BW771*DCF!I$46-DCF!I$5*MAX(BW771*DCF!I$46,0)-MAX(BW771-BV771,0)/Inputs!$B$24)*DCF!I$6</f>
        <v>-231.87032698238684</v>
      </c>
      <c r="DE771" s="15">
        <f ca="1">(BX771*DCF!J$46-DCF!J$5*MAX(BX771*DCF!J$46,0)-MAX(BX771-BW771,0)/Inputs!$B$24)*DCF!J$6</f>
        <v>-216.20899372924077</v>
      </c>
      <c r="DF771" s="15">
        <f ca="1">(BY771*DCF!K$46-DCF!K$5*MAX(BY771*DCF!K$46,0)-MAX(BY771-BX771,0)/Inputs!$B$24)*DCF!K$6</f>
        <v>-310.3696603905251</v>
      </c>
      <c r="DG771" s="15">
        <f ca="1">(BZ771*DCF!L$46-DCF!L$5*MAX(BZ771*DCF!L$46,0)-MAX(BZ771-BY771,0)/Inputs!$B$24)*DCF!L$6</f>
        <v>-303.27139229147122</v>
      </c>
      <c r="DH771" s="15">
        <f ca="1">(CA771*DCF!M$46-DCF!M$5*MAX(CA771*DCF!M$46,0)-MAX(CA771-BZ771,0)/Inputs!$B$24)*DCF!M$6</f>
        <v>1105.5340027772227</v>
      </c>
      <c r="DI771" s="15">
        <f ca="1">SUM(CB771:CL771)+BE771*DCF!M$10*(1+Inputs!$B$30)*(1-Inputs!$B$33)*(1-Inputs!$B$30/Inputs!$B$31)/(Inputs!$B$29-Inputs!$B$30)*DCF!M$6</f>
        <v>128795.37753999088</v>
      </c>
      <c r="DJ771" s="15">
        <f ca="1">SUM(CM771:CW771)+BP771*DCF!M$28*(1+Inputs!$B$30)*(1-Inputs!$B$33)*(1-Inputs!$B$30/Inputs!$B$31)/(Inputs!$B$29-Inputs!$B$30)*DCF!M$6</f>
        <v>416543.02749345126</v>
      </c>
      <c r="DK771" s="15">
        <f ca="1">SUM(CX771:DH771)+CA771*DCF!M$46*(1+Inputs!$B$30)*(1-Inputs!$B$33)*(1-Inputs!$B$30/Inputs!$B$31)/(Inputs!$B$29-Inputs!$B$30)*DCF!M$6</f>
        <v>38381.533785138941</v>
      </c>
      <c r="DM771" s="15">
        <f ca="1">DI771+DJ771+DK771+Inputs!$B$34+Inputs!$B$36-Inputs!$B$35</f>
        <v>660570.93881858117</v>
      </c>
    </row>
    <row r="772" spans="1:117" x14ac:dyDescent="0.75">
      <c r="A772" s="11">
        <v>759</v>
      </c>
      <c r="C772" s="24">
        <f t="shared" ca="1" si="435"/>
        <v>-0.71868830112051185</v>
      </c>
      <c r="D772" s="24">
        <f t="shared" ca="1" si="435"/>
        <v>-0.81023061917872774</v>
      </c>
      <c r="E772" s="24">
        <f t="shared" ca="1" si="435"/>
        <v>-0.69460355297333409</v>
      </c>
      <c r="F772" s="24">
        <f t="shared" ca="1" si="435"/>
        <v>-1.2636385152182368</v>
      </c>
      <c r="G772" s="24">
        <f t="shared" ca="1" si="435"/>
        <v>1.3136812033690799</v>
      </c>
      <c r="H772" s="24">
        <f t="shared" ca="1" si="435"/>
        <v>-0.5152642034625371</v>
      </c>
      <c r="I772" s="24">
        <f t="shared" ca="1" si="435"/>
        <v>-0.87743864922655224</v>
      </c>
      <c r="J772" s="24">
        <f t="shared" ca="1" si="435"/>
        <v>0.81709279554466019</v>
      </c>
      <c r="K772" s="24">
        <f t="shared" ca="1" si="435"/>
        <v>0.87036116416110065</v>
      </c>
      <c r="L772" s="24">
        <f t="shared" ca="1" si="435"/>
        <v>-0.6014098312802183</v>
      </c>
      <c r="M772" s="24">
        <f t="shared" ca="1" si="435"/>
        <v>-2.0008208855739582</v>
      </c>
      <c r="N772" s="24">
        <f ca="1">SQRT(Inputs!$B$38)*C772+SQRT(1-Inputs!$B$38)*_xlfn.NORM.S.INV(RAND())</f>
        <v>-1.0885136741884009</v>
      </c>
      <c r="O772" s="24">
        <f ca="1">SQRT(Inputs!$B$38)*D772+SQRT(1-Inputs!$B$38)*_xlfn.NORM.S.INV(RAND())</f>
        <v>-1.8710180806116687</v>
      </c>
      <c r="P772" s="24">
        <f ca="1">SQRT(Inputs!$B$38)*E772+SQRT(1-Inputs!$B$38)*_xlfn.NORM.S.INV(RAND())</f>
        <v>-0.21706394640740526</v>
      </c>
      <c r="Q772" s="24">
        <f ca="1">SQRT(Inputs!$B$38)*F772+SQRT(1-Inputs!$B$38)*_xlfn.NORM.S.INV(RAND())</f>
        <v>0.91459673321788537</v>
      </c>
      <c r="R772" s="24">
        <f ca="1">SQRT(Inputs!$B$38)*G772+SQRT(1-Inputs!$B$38)*_xlfn.NORM.S.INV(RAND())</f>
        <v>3.5858969183359348</v>
      </c>
      <c r="S772" s="24">
        <f ca="1">SQRT(Inputs!$B$38)*H772+SQRT(1-Inputs!$B$38)*_xlfn.NORM.S.INV(RAND())</f>
        <v>-1.1679190917144795</v>
      </c>
      <c r="T772" s="24">
        <f ca="1">SQRT(Inputs!$B$38)*I772+SQRT(1-Inputs!$B$38)*_xlfn.NORM.S.INV(RAND())</f>
        <v>-0.33638530681925771</v>
      </c>
      <c r="U772" s="24">
        <f ca="1">SQRT(Inputs!$B$38)*J772+SQRT(1-Inputs!$B$38)*_xlfn.NORM.S.INV(RAND())</f>
        <v>-0.87481457387747974</v>
      </c>
      <c r="V772" s="24">
        <f ca="1">SQRT(Inputs!$B$38)*K772+SQRT(1-Inputs!$B$38)*_xlfn.NORM.S.INV(RAND())</f>
        <v>0.9250360097325554</v>
      </c>
      <c r="W772" s="24">
        <f ca="1">SQRT(Inputs!$B$38)*L772+SQRT(1-Inputs!$B$38)*_xlfn.NORM.S.INV(RAND())</f>
        <v>-1.1238412747182187</v>
      </c>
      <c r="X772" s="24">
        <f ca="1">SQRT(Inputs!$B$38)*M772+SQRT(1-Inputs!$B$38)*_xlfn.NORM.S.INV(RAND())</f>
        <v>-1.9028421446509232</v>
      </c>
      <c r="Y772" s="24">
        <f ca="1">SQRT(Inputs!$B$38)*C772+SQRT(1-Inputs!$B$38)*_xlfn.NORM.S.INV(RAND())</f>
        <v>7.229397991826314E-3</v>
      </c>
      <c r="Z772" s="24">
        <f ca="1">SQRT(Inputs!$B$38)*D772+SQRT(1-Inputs!$B$38)*_xlfn.NORM.S.INV(RAND())</f>
        <v>-0.25648134102470288</v>
      </c>
      <c r="AA772" s="24">
        <f ca="1">SQRT(Inputs!$B$38)*E772+SQRT(1-Inputs!$B$38)*_xlfn.NORM.S.INV(RAND())</f>
        <v>-0.54789701515361666</v>
      </c>
      <c r="AB772" s="24">
        <f ca="1">SQRT(Inputs!$B$38)*F772+SQRT(1-Inputs!$B$38)*_xlfn.NORM.S.INV(RAND())</f>
        <v>-1.1996206434408216</v>
      </c>
      <c r="AC772" s="24">
        <f ca="1">SQRT(Inputs!$B$38)*G772+SQRT(1-Inputs!$B$38)*_xlfn.NORM.S.INV(RAND())</f>
        <v>0.46107392836890543</v>
      </c>
      <c r="AD772" s="24">
        <f ca="1">SQRT(Inputs!$B$38)*H772+SQRT(1-Inputs!$B$38)*_xlfn.NORM.S.INV(RAND())</f>
        <v>-0.67955760483866501</v>
      </c>
      <c r="AE772" s="24">
        <f ca="1">SQRT(Inputs!$B$38)*I772+SQRT(1-Inputs!$B$38)*_xlfn.NORM.S.INV(RAND())</f>
        <v>-1.7486663734217616</v>
      </c>
      <c r="AF772" s="24">
        <f ca="1">SQRT(Inputs!$B$38)*J772+SQRT(1-Inputs!$B$38)*_xlfn.NORM.S.INV(RAND())</f>
        <v>0.91071308383867122</v>
      </c>
      <c r="AG772" s="24">
        <f ca="1">SQRT(Inputs!$B$38)*K772+SQRT(1-Inputs!$B$38)*_xlfn.NORM.S.INV(RAND())</f>
        <v>-0.32868774807651518</v>
      </c>
      <c r="AH772" s="24">
        <f ca="1">SQRT(Inputs!$B$38)*L772+SQRT(1-Inputs!$B$38)*_xlfn.NORM.S.INV(RAND())</f>
        <v>-3.6232981837822531E-2</v>
      </c>
      <c r="AI772" s="24">
        <f ca="1">SQRT(Inputs!$B$38)*M772+SQRT(1-Inputs!$B$38)*_xlfn.NORM.S.INV(RAND())</f>
        <v>-0.61009566700620055</v>
      </c>
      <c r="AJ772" s="24">
        <f ca="1">SQRT(Inputs!$B$38)*C772+SQRT(1-Inputs!$B$38)*_xlfn.NORM.S.INV(RAND())</f>
        <v>-0.8713684300974065</v>
      </c>
      <c r="AK772" s="24">
        <f ca="1">SQRT(Inputs!$B$38)*D772+SQRT(1-Inputs!$B$38)*_xlfn.NORM.S.INV(RAND())</f>
        <v>-1.829862061689389</v>
      </c>
      <c r="AL772" s="24">
        <f ca="1">SQRT(Inputs!$B$38)*E772+SQRT(1-Inputs!$B$38)*_xlfn.NORM.S.INV(RAND())</f>
        <v>9.6364977421590226E-2</v>
      </c>
      <c r="AM772" s="24">
        <f ca="1">SQRT(Inputs!$B$38)*F772+SQRT(1-Inputs!$B$38)*_xlfn.NORM.S.INV(RAND())</f>
        <v>-1.1343111131726002</v>
      </c>
      <c r="AN772" s="24">
        <f ca="1">SQRT(Inputs!$B$38)*G772+SQRT(1-Inputs!$B$38)*_xlfn.NORM.S.INV(RAND())</f>
        <v>1.1608022205451984E-2</v>
      </c>
      <c r="AO772" s="24">
        <f ca="1">SQRT(Inputs!$B$38)*H772+SQRT(1-Inputs!$B$38)*_xlfn.NORM.S.INV(RAND())</f>
        <v>-1.1761636891748668</v>
      </c>
      <c r="AP772" s="24">
        <f ca="1">SQRT(Inputs!$B$38)*I772+SQRT(1-Inputs!$B$38)*_xlfn.NORM.S.INV(RAND())</f>
        <v>-2.4743768976566778</v>
      </c>
      <c r="AQ772" s="24">
        <f ca="1">SQRT(Inputs!$B$38)*J772+SQRT(1-Inputs!$B$38)*_xlfn.NORM.S.INV(RAND())</f>
        <v>0.29862683982183535</v>
      </c>
      <c r="AR772" s="24">
        <f ca="1">SQRT(Inputs!$B$38)*K772+SQRT(1-Inputs!$B$38)*_xlfn.NORM.S.INV(RAND())</f>
        <v>1.5914406031891397</v>
      </c>
      <c r="AS772" s="24">
        <f ca="1">SQRT(Inputs!$B$38)*L772+SQRT(1-Inputs!$B$38)*_xlfn.NORM.S.INV(RAND())</f>
        <v>-0.57651494906808676</v>
      </c>
      <c r="AT772" s="24">
        <f ca="1">SQRT(Inputs!$B$38)*M772+SQRT(1-Inputs!$B$38)*_xlfn.NORM.S.INV(RAND())</f>
        <v>-1.3999447059204861</v>
      </c>
      <c r="AU772" s="15">
        <f ca="1">Inputs!$B$6*EXP($B$8-0.5*C$5^2+C$5*N772)</f>
        <v>4160.5866303841176</v>
      </c>
      <c r="AV772" s="15">
        <f t="shared" ca="1" si="401"/>
        <v>3846.4068395452618</v>
      </c>
      <c r="AW772" s="15">
        <f t="shared" ca="1" si="402"/>
        <v>4554.6888067497393</v>
      </c>
      <c r="AX772" s="15">
        <f t="shared" ca="1" si="403"/>
        <v>6233.9390297825175</v>
      </c>
      <c r="AY772" s="15">
        <f t="shared" ca="1" si="404"/>
        <v>11581.051892851741</v>
      </c>
      <c r="AZ772" s="15">
        <f t="shared" ca="1" si="405"/>
        <v>12454.583082888912</v>
      </c>
      <c r="BA772" s="15">
        <f t="shared" ca="1" si="406"/>
        <v>14713.978366411207</v>
      </c>
      <c r="BB772" s="15">
        <f t="shared" ca="1" si="407"/>
        <v>16502.694780344173</v>
      </c>
      <c r="BC772" s="15">
        <f t="shared" ca="1" si="408"/>
        <v>22099.398437164229</v>
      </c>
      <c r="BD772" s="15">
        <f t="shared" ca="1" si="409"/>
        <v>24372.400743170369</v>
      </c>
      <c r="BE772" s="15">
        <f t="shared" ca="1" si="410"/>
        <v>25112.963492048428</v>
      </c>
      <c r="BF772" s="15">
        <f ca="1">Inputs!$B$13*EXP($B$9-0.5*C$6^2+C$6*Y772)</f>
        <v>13850.857770972267</v>
      </c>
      <c r="BG772" s="15">
        <f t="shared" ca="1" si="411"/>
        <v>16117.114858289431</v>
      </c>
      <c r="BH772" s="15">
        <f t="shared" ca="1" si="412"/>
        <v>17981.56926174229</v>
      </c>
      <c r="BI772" s="15">
        <f t="shared" ca="1" si="413"/>
        <v>18300.88450292491</v>
      </c>
      <c r="BJ772" s="15">
        <f t="shared" ca="1" si="414"/>
        <v>23977.474897296448</v>
      </c>
      <c r="BK772" s="15">
        <f t="shared" ca="1" si="415"/>
        <v>26827.374346635857</v>
      </c>
      <c r="BL772" s="15">
        <f t="shared" ca="1" si="416"/>
        <v>26272.05790125694</v>
      </c>
      <c r="BM772" s="15">
        <f t="shared" ca="1" si="417"/>
        <v>36162.332819885349</v>
      </c>
      <c r="BN772" s="15">
        <f t="shared" ca="1" si="418"/>
        <v>42757.380356611095</v>
      </c>
      <c r="BO772" s="15">
        <f t="shared" ca="1" si="419"/>
        <v>52387.439890042777</v>
      </c>
      <c r="BP772" s="15">
        <f t="shared" ca="1" si="420"/>
        <v>60172.766900790179</v>
      </c>
      <c r="BQ772" s="15">
        <f ca="1">Inputs!$B$20*EXP($B$10-0.5*C$7^2+C$7*AJ772)</f>
        <v>3149.0918492166034</v>
      </c>
      <c r="BR772" s="15">
        <f t="shared" ca="1" si="421"/>
        <v>2389.7004260891886</v>
      </c>
      <c r="BS772" s="15">
        <f t="shared" ca="1" si="422"/>
        <v>3364.2720509437013</v>
      </c>
      <c r="BT772" s="15">
        <f t="shared" ca="1" si="423"/>
        <v>3444.7322558547321</v>
      </c>
      <c r="BU772" s="15">
        <f t="shared" ca="1" si="424"/>
        <v>4787.4136465109295</v>
      </c>
      <c r="BV772" s="15">
        <f t="shared" ca="1" si="425"/>
        <v>5110.1699972423448</v>
      </c>
      <c r="BW772" s="15">
        <f t="shared" ca="1" si="426"/>
        <v>4223.8415282109854</v>
      </c>
      <c r="BX772" s="15">
        <f t="shared" ca="1" si="427"/>
        <v>6272.1995374564704</v>
      </c>
      <c r="BY772" s="15">
        <f t="shared" ca="1" si="428"/>
        <v>11916.41073399635</v>
      </c>
      <c r="BZ772" s="15">
        <f t="shared" ca="1" si="429"/>
        <v>15038.990136418564</v>
      </c>
      <c r="CA772" s="15">
        <f t="shared" ca="1" si="430"/>
        <v>16472.563134713273</v>
      </c>
      <c r="CB772" s="15">
        <f ca="1">(AU772*DCF!C$10-DCF!C$5*MAX(AU772*DCF!C$10,0)-MAX(AU772-Inputs!$B$6,0)/Inputs!$B$10)*DCF!C$6</f>
        <v>1048.7902308692969</v>
      </c>
      <c r="CC772" s="15">
        <f ca="1">(AV772*DCF!D$10-DCF!D$5*MAX(AV772*DCF!D$10,0)-MAX(AV772-AU772,0)/Inputs!$B$10)*DCF!D$6</f>
        <v>937.53560858818776</v>
      </c>
      <c r="CD772" s="15">
        <f ca="1">(AW772*DCF!E$10-DCF!E$5*MAX(AW772*DCF!E$10,0)-MAX(AW772-AV772,0)/Inputs!$B$10)*DCF!E$6</f>
        <v>892.07071077613807</v>
      </c>
      <c r="CE772" s="15">
        <f ca="1">(AX772*DCF!F$10-DCF!F$5*MAX(AX772*DCF!F$10,0)-MAX(AX772-AW772,0)/Inputs!$B$10)*DCF!F$6</f>
        <v>1011.4486173601348</v>
      </c>
      <c r="CF772" s="15">
        <f ca="1">(AY772*DCF!G$10-DCF!G$5*MAX(AY772*DCF!G$10,0)-MAX(AY772-AX772,0)/Inputs!$B$10)*DCF!G$6</f>
        <v>1358.3506795093228</v>
      </c>
      <c r="CG772" s="15">
        <f ca="1">(AZ772*DCF!H$10-DCF!H$5*MAX(AZ772*DCF!H$10,0)-MAX(AZ772-AY772,0)/Inputs!$B$10)*DCF!H$6</f>
        <v>2262.9551160820338</v>
      </c>
      <c r="CH772" s="15">
        <f ca="1">(BA772*DCF!I$10-DCF!I$5*MAX(BA772*DCF!I$10,0)-MAX(BA772-AZ772,0)/Inputs!$B$10)*DCF!I$6</f>
        <v>2317.087091423024</v>
      </c>
      <c r="CI772" s="15">
        <f ca="1">(BB772*DCF!J$10-DCF!J$5*MAX(BB772*DCF!J$10,0)-MAX(BB772-BA772,0)/Inputs!$B$10)*DCF!J$6</f>
        <v>2560.8502190606573</v>
      </c>
      <c r="CJ772" s="15">
        <f ca="1">(BC772*DCF!K$10-DCF!K$5*MAX(BC772*DCF!K$10,0)-MAX(BC772-BB772,0)/Inputs!$B$10)*DCF!K$6</f>
        <v>2774.194915530953</v>
      </c>
      <c r="CK772" s="15">
        <f ca="1">(BD772*DCF!L$10-DCF!L$5*MAX(BD772*DCF!L$10,0)-MAX(BD772-BC772,0)/Inputs!$B$10)*DCF!L$6</f>
        <v>3381.8854955648053</v>
      </c>
      <c r="CL772" s="15">
        <f ca="1">(BE772*DCF!M$10-DCF!M$5*MAX(BE772*DCF!M$10,0)-MAX(BE772-BD772,0)/Inputs!$B$10)*DCF!M$6</f>
        <v>3455.2958277688385</v>
      </c>
      <c r="CM772" s="15">
        <f ca="1">(BF772*DCF!C$28-DCF!C$5*MAX(BF772*DCF!C$28,0)-MAX(BF772-Inputs!$B$13,0)/Inputs!$B$17)*DCF!C$6</f>
        <v>3658.1706855702496</v>
      </c>
      <c r="CN772" s="15">
        <f ca="1">(BG772*DCF!D$28-DCF!D$5*MAX(BG772*DCF!D$28,0)-MAX(BG772-BF772,0)/Inputs!$B$17)*DCF!D$6</f>
        <v>4263.3655040889262</v>
      </c>
      <c r="CO772" s="15">
        <f ca="1">(BH772*DCF!E$28-DCF!E$5*MAX(BH772*DCF!E$28,0)-MAX(BH772-BG772,0)/Inputs!$B$17)*DCF!E$6</f>
        <v>4725.2423036098608</v>
      </c>
      <c r="CP772" s="15">
        <f ca="1">(BI772*DCF!F$28-DCF!F$5*MAX(BI772*DCF!F$28,0)-MAX(BI772-BH772,0)/Inputs!$B$17)*DCF!F$6</f>
        <v>4910.0716946424873</v>
      </c>
      <c r="CQ772" s="15">
        <f ca="1">(BJ772*DCF!G$28-DCF!G$5*MAX(BJ772*DCF!G$28,0)-MAX(BJ772-BI772,0)/Inputs!$B$17)*DCF!G$6</f>
        <v>5266.3913522139419</v>
      </c>
      <c r="CR772" s="15">
        <f ca="1">(BK772*DCF!H$28-DCF!H$5*MAX(BK772*DCF!H$28,0)-MAX(BK772-BJ772,0)/Inputs!$B$17)*DCF!H$6</f>
        <v>6191.9112589228707</v>
      </c>
      <c r="CS772" s="15">
        <f ca="1">(BL772*DCF!I$28-DCF!I$5*MAX(BL772*DCF!I$28,0)-MAX(BL772-BK772,0)/Inputs!$B$17)*DCF!I$6</f>
        <v>6177.9542062940882</v>
      </c>
      <c r="CT772" s="15">
        <f ca="1">(BM772*DCF!J$28-DCF!J$5*MAX(BM772*DCF!J$28,0)-MAX(BM772-BL772,0)/Inputs!$B$17)*DCF!J$6</f>
        <v>6755.8326241931491</v>
      </c>
      <c r="CU772" s="15">
        <f ca="1">(BN772*DCF!K$28-DCF!K$5*MAX(BN772*DCF!K$28,0)-MAX(BN772-BM772,0)/Inputs!$B$17)*DCF!K$6</f>
        <v>8221.8363406342796</v>
      </c>
      <c r="CV772" s="15">
        <f ca="1">(BO772*DCF!L$28-DCF!L$5*MAX(BO772*DCF!L$28,0)-MAX(BO772-BN772,0)/Inputs!$B$17)*DCF!L$6</f>
        <v>9362.7365696099023</v>
      </c>
      <c r="CW772" s="15">
        <f ca="1">(BP772*DCF!M$28-DCF!M$5*MAX(BP772*DCF!M$28,0)-MAX(BP772-BO772,0)/Inputs!$B$17)*DCF!M$6</f>
        <v>10507.755481278198</v>
      </c>
      <c r="CX772" s="15">
        <f ca="1">(BQ772*DCF!C$46-DCF!C$5*MAX(BQ772*DCF!C$46,0)-MAX(BQ772-Inputs!$B$20,0)/Inputs!$B$24)*DCF!C$6</f>
        <v>-727.27294439182526</v>
      </c>
      <c r="CY772" s="15">
        <f ca="1">(BR772*DCF!D$46-DCF!D$5*MAX(BR772*DCF!D$46,0)-MAX(BR772-BQ772,0)/Inputs!$B$24)*DCF!D$6</f>
        <v>-407.86613419909452</v>
      </c>
      <c r="CZ772" s="15">
        <f ca="1">(BS772*DCF!E$46-DCF!E$5*MAX(BS772*DCF!E$46,0)-MAX(BS772-BR772,0)/Inputs!$B$24)*DCF!E$6</f>
        <v>-781.98033264638423</v>
      </c>
      <c r="DA772" s="15">
        <f ca="1">(BT772*DCF!F$46-DCF!F$5*MAX(BT772*DCF!F$46,0)-MAX(BT772-BS772,0)/Inputs!$B$24)*DCF!F$6</f>
        <v>-280.16528627925931</v>
      </c>
      <c r="DB772" s="15">
        <f ca="1">(BU772*DCF!G$46-DCF!G$5*MAX(BU772*DCF!G$46,0)-MAX(BU772-BT772,0)/Inputs!$B$24)*DCF!G$6</f>
        <v>-612.69062796583239</v>
      </c>
      <c r="DC772" s="15">
        <f ca="1">(BV772*DCF!H$46-DCF!H$5*MAX(BV772*DCF!H$46,0)-MAX(BV772-BU772,0)/Inputs!$B$24)*DCF!H$6</f>
        <v>-100.29455842881626</v>
      </c>
      <c r="DD772" s="15">
        <f ca="1">(BW772*DCF!I$46-DCF!I$5*MAX(BW772*DCF!I$46,0)-MAX(BW772-BV772,0)/Inputs!$B$24)*DCF!I$6</f>
        <v>97.551257137253941</v>
      </c>
      <c r="DE772" s="15">
        <f ca="1">(BX772*DCF!J$46-DCF!J$5*MAX(BX772*DCF!J$46,0)-MAX(BX772-BW772,0)/Inputs!$B$24)*DCF!J$6</f>
        <v>-280.08965782766273</v>
      </c>
      <c r="DF772" s="15">
        <f ca="1">(BY772*DCF!K$46-DCF!K$5*MAX(BY772*DCF!K$46,0)-MAX(BY772-BX772,0)/Inputs!$B$24)*DCF!K$6</f>
        <v>-701.97627729709973</v>
      </c>
      <c r="DG772" s="15">
        <f ca="1">(BZ772*DCF!L$46-DCF!L$5*MAX(BZ772*DCF!L$46,0)-MAX(BZ772-BY772,0)/Inputs!$B$24)*DCF!L$6</f>
        <v>332.92581038279212</v>
      </c>
      <c r="DH772" s="15">
        <f ca="1">(CA772*DCF!M$46-DCF!M$5*MAX(CA772*DCF!M$46,0)-MAX(CA772-BZ772,0)/Inputs!$B$24)*DCF!M$6</f>
        <v>991.68696480454798</v>
      </c>
      <c r="DI772" s="15">
        <f ca="1">SUM(CB772:CL772)+BE772*DCF!M$10*(1+Inputs!$B$30)*(1-Inputs!$B$33)*(1-Inputs!$B$30/Inputs!$B$31)/(Inputs!$B$29-Inputs!$B$30)*DCF!M$6</f>
        <v>91890.173995467325</v>
      </c>
      <c r="DJ772" s="15">
        <f ca="1">SUM(CM772:CW772)+BP772*DCF!M$28*(1+Inputs!$B$30)*(1-Inputs!$B$33)*(1-Inputs!$B$30/Inputs!$B$31)/(Inputs!$B$29-Inputs!$B$30)*DCF!M$6</f>
        <v>293323.40933754639</v>
      </c>
      <c r="DK772" s="15">
        <f ca="1">SUM(CX772:DH772)+CA772*DCF!M$46*(1+Inputs!$B$30)*(1-Inputs!$B$33)*(1-Inputs!$B$30/Inputs!$B$31)/(Inputs!$B$29-Inputs!$B$30)*DCF!M$6</f>
        <v>22998.362119401947</v>
      </c>
      <c r="DM772" s="15">
        <f ca="1">DI772+DJ772+DK772+Inputs!$B$34+Inputs!$B$36-Inputs!$B$35</f>
        <v>485062.94545241562</v>
      </c>
    </row>
    <row r="773" spans="1:117" x14ac:dyDescent="0.75">
      <c r="A773" s="11">
        <v>760</v>
      </c>
      <c r="C773" s="24">
        <f t="shared" ca="1" si="435"/>
        <v>1.5607095867654395</v>
      </c>
      <c r="D773" s="24">
        <f t="shared" ca="1" si="435"/>
        <v>-0.28184165605917233</v>
      </c>
      <c r="E773" s="24">
        <f t="shared" ca="1" si="435"/>
        <v>1.1913963057131136</v>
      </c>
      <c r="F773" s="24">
        <f t="shared" ca="1" si="435"/>
        <v>0.27088239757452365</v>
      </c>
      <c r="G773" s="24">
        <f t="shared" ca="1" si="435"/>
        <v>0.77948591532512224</v>
      </c>
      <c r="H773" s="24">
        <f t="shared" ca="1" si="435"/>
        <v>0.74227645556434085</v>
      </c>
      <c r="I773" s="24">
        <f t="shared" ca="1" si="435"/>
        <v>-0.32451526217809168</v>
      </c>
      <c r="J773" s="24">
        <f t="shared" ca="1" si="435"/>
        <v>-0.20746811576508722</v>
      </c>
      <c r="K773" s="24">
        <f t="shared" ca="1" si="435"/>
        <v>0.62335635860481364</v>
      </c>
      <c r="L773" s="24">
        <f t="shared" ca="1" si="435"/>
        <v>0.33131207851672462</v>
      </c>
      <c r="M773" s="24">
        <f t="shared" ca="1" si="435"/>
        <v>-4.6706048300909485E-2</v>
      </c>
      <c r="N773" s="24">
        <f ca="1">SQRT(Inputs!$B$38)*C773+SQRT(1-Inputs!$B$38)*_xlfn.NORM.S.INV(RAND())</f>
        <v>1.2803482485090094</v>
      </c>
      <c r="O773" s="24">
        <f ca="1">SQRT(Inputs!$B$38)*D773+SQRT(1-Inputs!$B$38)*_xlfn.NORM.S.INV(RAND())</f>
        <v>-9.8301537069751338E-2</v>
      </c>
      <c r="P773" s="24">
        <f ca="1">SQRT(Inputs!$B$38)*E773+SQRT(1-Inputs!$B$38)*_xlfn.NORM.S.INV(RAND())</f>
        <v>-0.34573198848449249</v>
      </c>
      <c r="Q773" s="24">
        <f ca="1">SQRT(Inputs!$B$38)*F773+SQRT(1-Inputs!$B$38)*_xlfn.NORM.S.INV(RAND())</f>
        <v>0.91786268356857759</v>
      </c>
      <c r="R773" s="24">
        <f ca="1">SQRT(Inputs!$B$38)*G773+SQRT(1-Inputs!$B$38)*_xlfn.NORM.S.INV(RAND())</f>
        <v>-3.734500549069919E-2</v>
      </c>
      <c r="S773" s="24">
        <f ca="1">SQRT(Inputs!$B$38)*H773+SQRT(1-Inputs!$B$38)*_xlfn.NORM.S.INV(RAND())</f>
        <v>-0.4384243473513037</v>
      </c>
      <c r="T773" s="24">
        <f ca="1">SQRT(Inputs!$B$38)*I773+SQRT(1-Inputs!$B$38)*_xlfn.NORM.S.INV(RAND())</f>
        <v>-1.1860375141348587</v>
      </c>
      <c r="U773" s="24">
        <f ca="1">SQRT(Inputs!$B$38)*J773+SQRT(1-Inputs!$B$38)*_xlfn.NORM.S.INV(RAND())</f>
        <v>-1.2907517133001223</v>
      </c>
      <c r="V773" s="24">
        <f ca="1">SQRT(Inputs!$B$38)*K773+SQRT(1-Inputs!$B$38)*_xlfn.NORM.S.INV(RAND())</f>
        <v>0.1864752069963041</v>
      </c>
      <c r="W773" s="24">
        <f ca="1">SQRT(Inputs!$B$38)*L773+SQRT(1-Inputs!$B$38)*_xlfn.NORM.S.INV(RAND())</f>
        <v>0.38633598034447636</v>
      </c>
      <c r="X773" s="24">
        <f ca="1">SQRT(Inputs!$B$38)*M773+SQRT(1-Inputs!$B$38)*_xlfn.NORM.S.INV(RAND())</f>
        <v>0.57802703193359339</v>
      </c>
      <c r="Y773" s="24">
        <f ca="1">SQRT(Inputs!$B$38)*C773+SQRT(1-Inputs!$B$38)*_xlfn.NORM.S.INV(RAND())</f>
        <v>2.2089689110085242E-3</v>
      </c>
      <c r="Z773" s="24">
        <f ca="1">SQRT(Inputs!$B$38)*D773+SQRT(1-Inputs!$B$38)*_xlfn.NORM.S.INV(RAND())</f>
        <v>-0.37364693731527154</v>
      </c>
      <c r="AA773" s="24">
        <f ca="1">SQRT(Inputs!$B$38)*E773+SQRT(1-Inputs!$B$38)*_xlfn.NORM.S.INV(RAND())</f>
        <v>-0.26731227951506109</v>
      </c>
      <c r="AB773" s="24">
        <f ca="1">SQRT(Inputs!$B$38)*F773+SQRT(1-Inputs!$B$38)*_xlfn.NORM.S.INV(RAND())</f>
        <v>-7.5571093627595481E-2</v>
      </c>
      <c r="AC773" s="24">
        <f ca="1">SQRT(Inputs!$B$38)*G773+SQRT(1-Inputs!$B$38)*_xlfn.NORM.S.INV(RAND())</f>
        <v>0.72790951483629895</v>
      </c>
      <c r="AD773" s="24">
        <f ca="1">SQRT(Inputs!$B$38)*H773+SQRT(1-Inputs!$B$38)*_xlfn.NORM.S.INV(RAND())</f>
        <v>0.85515056841892112</v>
      </c>
      <c r="AE773" s="24">
        <f ca="1">SQRT(Inputs!$B$38)*I773+SQRT(1-Inputs!$B$38)*_xlfn.NORM.S.INV(RAND())</f>
        <v>-0.35586480047603974</v>
      </c>
      <c r="AF773" s="24">
        <f ca="1">SQRT(Inputs!$B$38)*J773+SQRT(1-Inputs!$B$38)*_xlfn.NORM.S.INV(RAND())</f>
        <v>0.15351150565850674</v>
      </c>
      <c r="AG773" s="24">
        <f ca="1">SQRT(Inputs!$B$38)*K773+SQRT(1-Inputs!$B$38)*_xlfn.NORM.S.INV(RAND())</f>
        <v>-0.75200321749488364</v>
      </c>
      <c r="AH773" s="24">
        <f ca="1">SQRT(Inputs!$B$38)*L773+SQRT(1-Inputs!$B$38)*_xlfn.NORM.S.INV(RAND())</f>
        <v>0.97846913985246464</v>
      </c>
      <c r="AI773" s="24">
        <f ca="1">SQRT(Inputs!$B$38)*M773+SQRT(1-Inputs!$B$38)*_xlfn.NORM.S.INV(RAND())</f>
        <v>-1.0360307603389107</v>
      </c>
      <c r="AJ773" s="24">
        <f ca="1">SQRT(Inputs!$B$38)*C773+SQRT(1-Inputs!$B$38)*_xlfn.NORM.S.INV(RAND())</f>
        <v>-0.4649698537784509</v>
      </c>
      <c r="AK773" s="24">
        <f ca="1">SQRT(Inputs!$B$38)*D773+SQRT(1-Inputs!$B$38)*_xlfn.NORM.S.INV(RAND())</f>
        <v>-0.8009077284583892</v>
      </c>
      <c r="AL773" s="24">
        <f ca="1">SQRT(Inputs!$B$38)*E773+SQRT(1-Inputs!$B$38)*_xlfn.NORM.S.INV(RAND())</f>
        <v>-0.20621589631967807</v>
      </c>
      <c r="AM773" s="24">
        <f ca="1">SQRT(Inputs!$B$38)*F773+SQRT(1-Inputs!$B$38)*_xlfn.NORM.S.INV(RAND())</f>
        <v>2.097440708500844</v>
      </c>
      <c r="AN773" s="24">
        <f ca="1">SQRT(Inputs!$B$38)*G773+SQRT(1-Inputs!$B$38)*_xlfn.NORM.S.INV(RAND())</f>
        <v>1.0041479403997902</v>
      </c>
      <c r="AO773" s="24">
        <f ca="1">SQRT(Inputs!$B$38)*H773+SQRT(1-Inputs!$B$38)*_xlfn.NORM.S.INV(RAND())</f>
        <v>-0.29951053515937515</v>
      </c>
      <c r="AP773" s="24">
        <f ca="1">SQRT(Inputs!$B$38)*I773+SQRT(1-Inputs!$B$38)*_xlfn.NORM.S.INV(RAND())</f>
        <v>-0.38350769487671421</v>
      </c>
      <c r="AQ773" s="24">
        <f ca="1">SQRT(Inputs!$B$38)*J773+SQRT(1-Inputs!$B$38)*_xlfn.NORM.S.INV(RAND())</f>
        <v>0.18992431791046538</v>
      </c>
      <c r="AR773" s="24">
        <f ca="1">SQRT(Inputs!$B$38)*K773+SQRT(1-Inputs!$B$38)*_xlfn.NORM.S.INV(RAND())</f>
        <v>0.68793069674161433</v>
      </c>
      <c r="AS773" s="24">
        <f ca="1">SQRT(Inputs!$B$38)*L773+SQRT(1-Inputs!$B$38)*_xlfn.NORM.S.INV(RAND())</f>
        <v>0.37958929056345947</v>
      </c>
      <c r="AT773" s="24">
        <f ca="1">SQRT(Inputs!$B$38)*M773+SQRT(1-Inputs!$B$38)*_xlfn.NORM.S.INV(RAND())</f>
        <v>-0.33660227143494614</v>
      </c>
      <c r="AU773" s="15">
        <f ca="1">Inputs!$B$6*EXP($B$8-0.5*C$5^2+C$5*N773)</f>
        <v>6105.0179370925725</v>
      </c>
      <c r="AV773" s="15">
        <f t="shared" ca="1" si="401"/>
        <v>7324.6139869154731</v>
      </c>
      <c r="AW773" s="15">
        <f t="shared" ca="1" si="402"/>
        <v>8524.1502901798322</v>
      </c>
      <c r="AX773" s="15">
        <f t="shared" ca="1" si="403"/>
        <v>11671.64693439144</v>
      </c>
      <c r="AY773" s="15">
        <f t="shared" ca="1" si="404"/>
        <v>14201.867790933398</v>
      </c>
      <c r="AZ773" s="15">
        <f t="shared" ca="1" si="405"/>
        <v>16550.617275936271</v>
      </c>
      <c r="BA773" s="15">
        <f t="shared" ca="1" si="406"/>
        <v>17889.399552724699</v>
      </c>
      <c r="BB773" s="15">
        <f t="shared" ca="1" si="407"/>
        <v>19245.196032821295</v>
      </c>
      <c r="BC773" s="15">
        <f t="shared" ca="1" si="408"/>
        <v>23998.587661995756</v>
      </c>
      <c r="BD773" s="15">
        <f t="shared" ca="1" si="409"/>
        <v>30482.360595074133</v>
      </c>
      <c r="BE773" s="15">
        <f t="shared" ca="1" si="410"/>
        <v>39371.387027097553</v>
      </c>
      <c r="BF773" s="15">
        <f ca="1">Inputs!$B$13*EXP($B$9-0.5*C$6^2+C$6*Y773)</f>
        <v>13837.079029982557</v>
      </c>
      <c r="BG773" s="15">
        <f t="shared" ca="1" si="411"/>
        <v>15764.258860654767</v>
      </c>
      <c r="BH773" s="15">
        <f t="shared" ca="1" si="412"/>
        <v>18425.727013245949</v>
      </c>
      <c r="BI773" s="15">
        <f t="shared" ca="1" si="413"/>
        <v>22295.014788521039</v>
      </c>
      <c r="BJ773" s="15">
        <f t="shared" ca="1" si="414"/>
        <v>30355.924692532175</v>
      </c>
      <c r="BK773" s="15">
        <f t="shared" ca="1" si="415"/>
        <v>41856.19889326713</v>
      </c>
      <c r="BL773" s="15">
        <f t="shared" ca="1" si="416"/>
        <v>49098.008888157005</v>
      </c>
      <c r="BM773" s="15">
        <f t="shared" ca="1" si="417"/>
        <v>61514.029492275098</v>
      </c>
      <c r="BN773" s="15">
        <f t="shared" ca="1" si="418"/>
        <v>69134.969082837983</v>
      </c>
      <c r="BO773" s="15">
        <f t="shared" ca="1" si="419"/>
        <v>95310.017935645097</v>
      </c>
      <c r="BP773" s="15">
        <f t="shared" ca="1" si="420"/>
        <v>104316.6545369229</v>
      </c>
      <c r="BQ773" s="15">
        <f ca="1">Inputs!$B$20*EXP($B$10-0.5*C$7^2+C$7*AJ773)</f>
        <v>3637.3545629069276</v>
      </c>
      <c r="BR773" s="15">
        <f t="shared" ca="1" si="421"/>
        <v>3827.0178930208808</v>
      </c>
      <c r="BS773" s="15">
        <f t="shared" ca="1" si="422"/>
        <v>4939.3185261028821</v>
      </c>
      <c r="BT773" s="15">
        <f t="shared" ca="1" si="423"/>
        <v>11806.552111233252</v>
      </c>
      <c r="BU773" s="15">
        <f t="shared" ca="1" si="424"/>
        <v>20862.713479513171</v>
      </c>
      <c r="BV773" s="15">
        <f t="shared" ca="1" si="425"/>
        <v>27132.019528767341</v>
      </c>
      <c r="BW773" s="15">
        <f t="shared" ca="1" si="426"/>
        <v>34909.458165532254</v>
      </c>
      <c r="BX773" s="15">
        <f t="shared" ca="1" si="427"/>
        <v>50721.395547663204</v>
      </c>
      <c r="BY773" s="15">
        <f t="shared" ca="1" si="428"/>
        <v>81066.795414110878</v>
      </c>
      <c r="BZ773" s="15">
        <f t="shared" ca="1" si="429"/>
        <v>121969.06082325561</v>
      </c>
      <c r="CA773" s="15">
        <f t="shared" ca="1" si="430"/>
        <v>161381.99402442589</v>
      </c>
      <c r="CB773" s="15">
        <f ca="1">(AU773*DCF!C$10-DCF!C$5*MAX(AU773*DCF!C$10,0)-MAX(AU773-Inputs!$B$6,0)/Inputs!$B$10)*DCF!C$6</f>
        <v>1034.9260890754294</v>
      </c>
      <c r="CC773" s="15">
        <f ca="1">(AV773*DCF!D$10-DCF!D$5*MAX(AV773*DCF!D$10,0)-MAX(AV773-AU773,0)/Inputs!$B$10)*DCF!D$6</f>
        <v>1487.9584590265542</v>
      </c>
      <c r="CD773" s="15">
        <f ca="1">(AW773*DCF!E$10-DCF!E$5*MAX(AW773*DCF!E$10,0)-MAX(AW773-AV773,0)/Inputs!$B$10)*DCF!E$6</f>
        <v>1697.9053586446998</v>
      </c>
      <c r="CE773" s="15">
        <f ca="1">(AX773*DCF!F$10-DCF!F$5*MAX(AX773*DCF!F$10,0)-MAX(AX773-AW773,0)/Inputs!$B$10)*DCF!F$6</f>
        <v>1892.9859088030839</v>
      </c>
      <c r="CF773" s="15">
        <f ca="1">(AY773*DCF!G$10-DCF!G$5*MAX(AY773*DCF!G$10,0)-MAX(AY773-AX773,0)/Inputs!$B$10)*DCF!G$6</f>
        <v>2439.7985134825899</v>
      </c>
      <c r="CG773" s="15">
        <f ca="1">(AZ773*DCF!H$10-DCF!H$5*MAX(AZ773*DCF!H$10,0)-MAX(AZ773-AY773,0)/Inputs!$B$10)*DCF!H$6</f>
        <v>2796.2516376174567</v>
      </c>
      <c r="CH773" s="15">
        <f ca="1">(BA773*DCF!I$10-DCF!I$5*MAX(BA773*DCF!I$10,0)-MAX(BA773-AZ773,0)/Inputs!$B$10)*DCF!I$6</f>
        <v>3048.1334909113411</v>
      </c>
      <c r="CI773" s="15">
        <f ca="1">(BB773*DCF!J$10-DCF!J$5*MAX(BB773*DCF!J$10,0)-MAX(BB773-BA773,0)/Inputs!$B$10)*DCF!J$6</f>
        <v>3097.0716795032095</v>
      </c>
      <c r="CJ773" s="15">
        <f ca="1">(BC773*DCF!K$10-DCF!K$5*MAX(BC773*DCF!K$10,0)-MAX(BC773-BB773,0)/Inputs!$B$10)*DCF!K$6</f>
        <v>3197.9847258775239</v>
      </c>
      <c r="CK773" s="15">
        <f ca="1">(BD773*DCF!L$10-DCF!L$5*MAX(BD773*DCF!L$10,0)-MAX(BD773-BC773,0)/Inputs!$B$10)*DCF!L$6</f>
        <v>3758.8628076269347</v>
      </c>
      <c r="CL773" s="15">
        <f ca="1">(BE773*DCF!M$10-DCF!M$5*MAX(BE773*DCF!M$10,0)-MAX(BE773-BD773,0)/Inputs!$B$10)*DCF!M$6</f>
        <v>4493.9227551484655</v>
      </c>
      <c r="CM773" s="15">
        <f ca="1">(BF773*DCF!C$28-DCF!C$5*MAX(BF773*DCF!C$28,0)-MAX(BF773-Inputs!$B$13,0)/Inputs!$B$17)*DCF!C$6</f>
        <v>3657.1476614553881</v>
      </c>
      <c r="CN773" s="15">
        <f ca="1">(BG773*DCF!D$28-DCF!D$5*MAX(BG773*DCF!D$28,0)-MAX(BG773-BF773,0)/Inputs!$B$17)*DCF!D$6</f>
        <v>4231.7819999885123</v>
      </c>
      <c r="CO773" s="15">
        <f ca="1">(BH773*DCF!E$28-DCF!E$5*MAX(BH773*DCF!E$28,0)-MAX(BH773-BG773,0)/Inputs!$B$17)*DCF!E$6</f>
        <v>4693.9552484711494</v>
      </c>
      <c r="CP773" s="15">
        <f ca="1">(BI773*DCF!F$28-DCF!F$5*MAX(BI773*DCF!F$28,0)-MAX(BI773-BH773,0)/Inputs!$B$17)*DCF!F$6</f>
        <v>5348.0442469174732</v>
      </c>
      <c r="CQ773" s="15">
        <f ca="1">(BJ773*DCF!G$28-DCF!G$5*MAX(BJ773*DCF!G$28,0)-MAX(BJ773-BI773,0)/Inputs!$B$17)*DCF!G$6</f>
        <v>6520.3095574263398</v>
      </c>
      <c r="CR773" s="15">
        <f ca="1">(BK773*DCF!H$28-DCF!H$5*MAX(BK773*DCF!H$28,0)-MAX(BK773-BJ773,0)/Inputs!$B$17)*DCF!H$6</f>
        <v>8564.6799021056158</v>
      </c>
      <c r="CS773" s="15">
        <f ca="1">(BL773*DCF!I$28-DCF!I$5*MAX(BL773*DCF!I$28,0)-MAX(BL773-BK773,0)/Inputs!$B$17)*DCF!I$6</f>
        <v>10506.12415742695</v>
      </c>
      <c r="CT773" s="15">
        <f ca="1">(BM773*DCF!J$28-DCF!J$5*MAX(BM773*DCF!J$28,0)-MAX(BM773-BL773,0)/Inputs!$B$17)*DCF!J$6</f>
        <v>12076.472343799906</v>
      </c>
      <c r="CU773" s="15">
        <f ca="1">(BN773*DCF!K$28-DCF!K$5*MAX(BN773*DCF!K$28,0)-MAX(BN773-BM773,0)/Inputs!$B$17)*DCF!K$6</f>
        <v>13666.682694741794</v>
      </c>
      <c r="CV773" s="15">
        <f ca="1">(BO773*DCF!L$28-DCF!L$5*MAX(BO773*DCF!L$28,0)-MAX(BO773-BN773,0)/Inputs!$B$17)*DCF!L$6</f>
        <v>16054.598699176302</v>
      </c>
      <c r="CW773" s="15">
        <f ca="1">(BP773*DCF!M$28-DCF!M$5*MAX(BP773*DCF!M$28,0)-MAX(BP773-BO773,0)/Inputs!$B$17)*DCF!M$6</f>
        <v>18685.79231720461</v>
      </c>
      <c r="CX773" s="15">
        <f ca="1">(BQ773*DCF!C$46-DCF!C$5*MAX(BQ773*DCF!C$46,0)-MAX(BQ773-Inputs!$B$20,0)/Inputs!$B$24)*DCF!C$6</f>
        <v>-1041.5851475105733</v>
      </c>
      <c r="CY773" s="15">
        <f ca="1">(BR773*DCF!D$46-DCF!D$5*MAX(BR773*DCF!D$46,0)-MAX(BR773-BQ773,0)/Inputs!$B$24)*DCF!D$6</f>
        <v>-734.11047573876033</v>
      </c>
      <c r="CZ773" s="15">
        <f ca="1">(BS773*DCF!E$46-DCF!E$5*MAX(BS773*DCF!E$46,0)-MAX(BS773-BR773,0)/Inputs!$B$24)*DCF!E$6</f>
        <v>-1022.5213041192698</v>
      </c>
      <c r="DA773" s="15">
        <f ca="1">(BT773*DCF!F$46-DCF!F$5*MAX(BT773*DCF!F$46,0)-MAX(BT773-BS773,0)/Inputs!$B$24)*DCF!F$6</f>
        <v>-3360.4046096165421</v>
      </c>
      <c r="DB773" s="15">
        <f ca="1">(BU773*DCF!G$46-DCF!G$5*MAX(BU773*DCF!G$46,0)-MAX(BU773-BT773,0)/Inputs!$B$24)*DCF!G$6</f>
        <v>-3748.0942181503597</v>
      </c>
      <c r="DC773" s="15">
        <f ca="1">(BV773*DCF!H$46-DCF!H$5*MAX(BV773*DCF!H$46,0)-MAX(BV773-BU773,0)/Inputs!$B$24)*DCF!H$6</f>
        <v>-1948.1484421302573</v>
      </c>
      <c r="DD773" s="15">
        <f ca="1">(BW773*DCF!I$46-DCF!I$5*MAX(BW773*DCF!I$46,0)-MAX(BW773-BV773,0)/Inputs!$B$24)*DCF!I$6</f>
        <v>-1426.3542919029107</v>
      </c>
      <c r="DE773" s="15">
        <f ca="1">(BX773*DCF!J$46-DCF!J$5*MAX(BX773*DCF!J$46,0)-MAX(BX773-BW773,0)/Inputs!$B$24)*DCF!J$6</f>
        <v>-2065.4452226908948</v>
      </c>
      <c r="DF773" s="15">
        <f ca="1">(BY773*DCF!K$46-DCF!K$5*MAX(BY773*DCF!K$46,0)-MAX(BY773-BX773,0)/Inputs!$B$24)*DCF!K$6</f>
        <v>-2803.0089775608726</v>
      </c>
      <c r="DG773" s="15">
        <f ca="1">(BZ773*DCF!L$46-DCF!L$5*MAX(BZ773*DCF!L$46,0)-MAX(BZ773-BY773,0)/Inputs!$B$24)*DCF!L$6</f>
        <v>-825.16110953265911</v>
      </c>
      <c r="DH773" s="15">
        <f ca="1">(CA773*DCF!M$46-DCF!M$5*MAX(CA773*DCF!M$46,0)-MAX(CA773-BZ773,0)/Inputs!$B$24)*DCF!M$6</f>
        <v>4412.1968314858859</v>
      </c>
      <c r="DI773" s="15">
        <f ca="1">SUM(CB773:CL773)+BE773*DCF!M$10*(1+Inputs!$B$30)*(1-Inputs!$B$33)*(1-Inputs!$B$30/Inputs!$B$31)/(Inputs!$B$29-Inputs!$B$30)*DCF!M$6</f>
        <v>138516.89215482477</v>
      </c>
      <c r="DJ773" s="15">
        <f ca="1">SUM(CM773:CW773)+BP773*DCF!M$28*(1+Inputs!$B$30)*(1-Inputs!$B$33)*(1-Inputs!$B$30/Inputs!$B$31)/(Inputs!$B$29-Inputs!$B$30)*DCF!M$6</f>
        <v>491091.76085698843</v>
      </c>
      <c r="DK773" s="15">
        <f ca="1">SUM(CX773:DH773)+CA773*DCF!M$46*(1+Inputs!$B$30)*(1-Inputs!$B$33)*(1-Inputs!$B$30/Inputs!$B$31)/(Inputs!$B$29-Inputs!$B$30)*DCF!M$6</f>
        <v>234953.04271359972</v>
      </c>
      <c r="DM773" s="15">
        <f ca="1">DI773+DJ773+DK773+Inputs!$B$34+Inputs!$B$36-Inputs!$B$35</f>
        <v>941412.69572541292</v>
      </c>
    </row>
    <row r="774" spans="1:117" x14ac:dyDescent="0.75">
      <c r="A774" s="11">
        <v>761</v>
      </c>
      <c r="C774" s="24">
        <f t="shared" ref="C774:M783" ca="1" si="436">_xlfn.NORM.S.INV(RAND())</f>
        <v>-0.64916841924994839</v>
      </c>
      <c r="D774" s="24">
        <f t="shared" ca="1" si="436"/>
        <v>0.18200851965514006</v>
      </c>
      <c r="E774" s="24">
        <f t="shared" ca="1" si="436"/>
        <v>-1.4336433053045525</v>
      </c>
      <c r="F774" s="24">
        <f t="shared" ca="1" si="436"/>
        <v>0.15245805027869591</v>
      </c>
      <c r="G774" s="24">
        <f t="shared" ca="1" si="436"/>
        <v>0.85331490651060837</v>
      </c>
      <c r="H774" s="24">
        <f t="shared" ca="1" si="436"/>
        <v>0.48784584119130697</v>
      </c>
      <c r="I774" s="24">
        <f t="shared" ca="1" si="436"/>
        <v>-1.6158316775273041</v>
      </c>
      <c r="J774" s="24">
        <f t="shared" ca="1" si="436"/>
        <v>0.80876551500311267</v>
      </c>
      <c r="K774" s="24">
        <f t="shared" ca="1" si="436"/>
        <v>0.13984789967737146</v>
      </c>
      <c r="L774" s="24">
        <f t="shared" ca="1" si="436"/>
        <v>-0.48973033778562941</v>
      </c>
      <c r="M774" s="24">
        <f t="shared" ca="1" si="436"/>
        <v>0.54683739387267727</v>
      </c>
      <c r="N774" s="24">
        <f ca="1">SQRT(Inputs!$B$38)*C774+SQRT(1-Inputs!$B$38)*_xlfn.NORM.S.INV(RAND())</f>
        <v>-0.13440075925520542</v>
      </c>
      <c r="O774" s="24">
        <f ca="1">SQRT(Inputs!$B$38)*D774+SQRT(1-Inputs!$B$38)*_xlfn.NORM.S.INV(RAND())</f>
        <v>0.67215058178182696</v>
      </c>
      <c r="P774" s="24">
        <f ca="1">SQRT(Inputs!$B$38)*E774+SQRT(1-Inputs!$B$38)*_xlfn.NORM.S.INV(RAND())</f>
        <v>-1.0081033063497826</v>
      </c>
      <c r="Q774" s="24">
        <f ca="1">SQRT(Inputs!$B$38)*F774+SQRT(1-Inputs!$B$38)*_xlfn.NORM.S.INV(RAND())</f>
        <v>-1.277439145712002</v>
      </c>
      <c r="R774" s="24">
        <f ca="1">SQRT(Inputs!$B$38)*G774+SQRT(1-Inputs!$B$38)*_xlfn.NORM.S.INV(RAND())</f>
        <v>0.56320335027760215</v>
      </c>
      <c r="S774" s="24">
        <f ca="1">SQRT(Inputs!$B$38)*H774+SQRT(1-Inputs!$B$38)*_xlfn.NORM.S.INV(RAND())</f>
        <v>-0.60174247180215346</v>
      </c>
      <c r="T774" s="24">
        <f ca="1">SQRT(Inputs!$B$38)*I774+SQRT(1-Inputs!$B$38)*_xlfn.NORM.S.INV(RAND())</f>
        <v>0.27339677896216963</v>
      </c>
      <c r="U774" s="24">
        <f ca="1">SQRT(Inputs!$B$38)*J774+SQRT(1-Inputs!$B$38)*_xlfn.NORM.S.INV(RAND())</f>
        <v>0.28091892024852366</v>
      </c>
      <c r="V774" s="24">
        <f ca="1">SQRT(Inputs!$B$38)*K774+SQRT(1-Inputs!$B$38)*_xlfn.NORM.S.INV(RAND())</f>
        <v>0.30104422809068093</v>
      </c>
      <c r="W774" s="24">
        <f ca="1">SQRT(Inputs!$B$38)*L774+SQRT(1-Inputs!$B$38)*_xlfn.NORM.S.INV(RAND())</f>
        <v>-4.6800763389107075E-2</v>
      </c>
      <c r="X774" s="24">
        <f ca="1">SQRT(Inputs!$B$38)*M774+SQRT(1-Inputs!$B$38)*_xlfn.NORM.S.INV(RAND())</f>
        <v>0.77887592632007163</v>
      </c>
      <c r="Y774" s="24">
        <f ca="1">SQRT(Inputs!$B$38)*C774+SQRT(1-Inputs!$B$38)*_xlfn.NORM.S.INV(RAND())</f>
        <v>-0.52316468358230683</v>
      </c>
      <c r="Z774" s="24">
        <f ca="1">SQRT(Inputs!$B$38)*D774+SQRT(1-Inputs!$B$38)*_xlfn.NORM.S.INV(RAND())</f>
        <v>0.19528631490490772</v>
      </c>
      <c r="AA774" s="24">
        <f ca="1">SQRT(Inputs!$B$38)*E774+SQRT(1-Inputs!$B$38)*_xlfn.NORM.S.INV(RAND())</f>
        <v>6.6653890566333196E-2</v>
      </c>
      <c r="AB774" s="24">
        <f ca="1">SQRT(Inputs!$B$38)*F774+SQRT(1-Inputs!$B$38)*_xlfn.NORM.S.INV(RAND())</f>
        <v>0.23228344947018942</v>
      </c>
      <c r="AC774" s="24">
        <f ca="1">SQRT(Inputs!$B$38)*G774+SQRT(1-Inputs!$B$38)*_xlfn.NORM.S.INV(RAND())</f>
        <v>0.17742537886824195</v>
      </c>
      <c r="AD774" s="24">
        <f ca="1">SQRT(Inputs!$B$38)*H774+SQRT(1-Inputs!$B$38)*_xlfn.NORM.S.INV(RAND())</f>
        <v>0.78200145311133495</v>
      </c>
      <c r="AE774" s="24">
        <f ca="1">SQRT(Inputs!$B$38)*I774+SQRT(1-Inputs!$B$38)*_xlfn.NORM.S.INV(RAND())</f>
        <v>-1.6804569755527523</v>
      </c>
      <c r="AF774" s="24">
        <f ca="1">SQRT(Inputs!$B$38)*J774+SQRT(1-Inputs!$B$38)*_xlfn.NORM.S.INV(RAND())</f>
        <v>0.26497019249509834</v>
      </c>
      <c r="AG774" s="24">
        <f ca="1">SQRT(Inputs!$B$38)*K774+SQRT(1-Inputs!$B$38)*_xlfn.NORM.S.INV(RAND())</f>
        <v>-0.43648629457589677</v>
      </c>
      <c r="AH774" s="24">
        <f ca="1">SQRT(Inputs!$B$38)*L774+SQRT(1-Inputs!$B$38)*_xlfn.NORM.S.INV(RAND())</f>
        <v>-0.42834100260674318</v>
      </c>
      <c r="AI774" s="24">
        <f ca="1">SQRT(Inputs!$B$38)*M774+SQRT(1-Inputs!$B$38)*_xlfn.NORM.S.INV(RAND())</f>
        <v>1.229390013259092</v>
      </c>
      <c r="AJ774" s="24">
        <f ca="1">SQRT(Inputs!$B$38)*C774+SQRT(1-Inputs!$B$38)*_xlfn.NORM.S.INV(RAND())</f>
        <v>0.21321168594109974</v>
      </c>
      <c r="AK774" s="24">
        <f ca="1">SQRT(Inputs!$B$38)*D774+SQRT(1-Inputs!$B$38)*_xlfn.NORM.S.INV(RAND())</f>
        <v>-0.6820585741468792</v>
      </c>
      <c r="AL774" s="24">
        <f ca="1">SQRT(Inputs!$B$38)*E774+SQRT(1-Inputs!$B$38)*_xlfn.NORM.S.INV(RAND())</f>
        <v>-0.40878825628714344</v>
      </c>
      <c r="AM774" s="24">
        <f ca="1">SQRT(Inputs!$B$38)*F774+SQRT(1-Inputs!$B$38)*_xlfn.NORM.S.INV(RAND())</f>
        <v>0.45120440366214432</v>
      </c>
      <c r="AN774" s="24">
        <f ca="1">SQRT(Inputs!$B$38)*G774+SQRT(1-Inputs!$B$38)*_xlfn.NORM.S.INV(RAND())</f>
        <v>0.75239803742180911</v>
      </c>
      <c r="AO774" s="24">
        <f ca="1">SQRT(Inputs!$B$38)*H774+SQRT(1-Inputs!$B$38)*_xlfn.NORM.S.INV(RAND())</f>
        <v>-0.27429923631923081</v>
      </c>
      <c r="AP774" s="24">
        <f ca="1">SQRT(Inputs!$B$38)*I774+SQRT(1-Inputs!$B$38)*_xlfn.NORM.S.INV(RAND())</f>
        <v>-1.0611270297347992</v>
      </c>
      <c r="AQ774" s="24">
        <f ca="1">SQRT(Inputs!$B$38)*J774+SQRT(1-Inputs!$B$38)*_xlfn.NORM.S.INV(RAND())</f>
        <v>-0.42180248340346294</v>
      </c>
      <c r="AR774" s="24">
        <f ca="1">SQRT(Inputs!$B$38)*K774+SQRT(1-Inputs!$B$38)*_xlfn.NORM.S.INV(RAND())</f>
        <v>-0.10862159630207922</v>
      </c>
      <c r="AS774" s="24">
        <f ca="1">SQRT(Inputs!$B$38)*L774+SQRT(1-Inputs!$B$38)*_xlfn.NORM.S.INV(RAND())</f>
        <v>1.2320342366364985</v>
      </c>
      <c r="AT774" s="24">
        <f ca="1">SQRT(Inputs!$B$38)*M774+SQRT(1-Inputs!$B$38)*_xlfn.NORM.S.INV(RAND())</f>
        <v>-0.50550913153005417</v>
      </c>
      <c r="AU774" s="15">
        <f ca="1">Inputs!$B$6*EXP($B$8-0.5*C$5^2+C$5*N774)</f>
        <v>4855.4475119855724</v>
      </c>
      <c r="AV774" s="15">
        <f t="shared" ca="1" si="401"/>
        <v>6524.1573446899592</v>
      </c>
      <c r="AW774" s="15">
        <f t="shared" ca="1" si="402"/>
        <v>6943.6896160595161</v>
      </c>
      <c r="AX774" s="15">
        <f t="shared" ca="1" si="403"/>
        <v>7227.0221595263656</v>
      </c>
      <c r="AY774" s="15">
        <f t="shared" ca="1" si="404"/>
        <v>9432.6286806658991</v>
      </c>
      <c r="AZ774" s="15">
        <f t="shared" ca="1" si="405"/>
        <v>10796.696696727991</v>
      </c>
      <c r="BA774" s="15">
        <f t="shared" ca="1" si="406"/>
        <v>13595.911341032333</v>
      </c>
      <c r="BB774" s="15">
        <f t="shared" ca="1" si="407"/>
        <v>17120.685033600996</v>
      </c>
      <c r="BC774" s="15">
        <f t="shared" ca="1" si="408"/>
        <v>21586.761359639728</v>
      </c>
      <c r="BD774" s="15">
        <f t="shared" ca="1" si="409"/>
        <v>26330.30646566326</v>
      </c>
      <c r="BE774" s="15">
        <f t="shared" ca="1" si="410"/>
        <v>34636.400038766202</v>
      </c>
      <c r="BF774" s="15">
        <f ca="1">Inputs!$B$13*EXP($B$9-0.5*C$6^2+C$6*Y774)</f>
        <v>12468.40397067977</v>
      </c>
      <c r="BG774" s="15">
        <f t="shared" ca="1" si="411"/>
        <v>15740.682074655466</v>
      </c>
      <c r="BH774" s="15">
        <f t="shared" ca="1" si="412"/>
        <v>19446.010831670577</v>
      </c>
      <c r="BI774" s="15">
        <f t="shared" ca="1" si="413"/>
        <v>24671.333100135129</v>
      </c>
      <c r="BJ774" s="15">
        <f t="shared" ca="1" si="414"/>
        <v>31028.953316876679</v>
      </c>
      <c r="BK774" s="15">
        <f t="shared" ca="1" si="415"/>
        <v>42360.23977621019</v>
      </c>
      <c r="BL774" s="15">
        <f t="shared" ca="1" si="416"/>
        <v>41851.711356230524</v>
      </c>
      <c r="BM774" s="15">
        <f t="shared" ca="1" si="417"/>
        <v>53166.35230165848</v>
      </c>
      <c r="BN774" s="15">
        <f t="shared" ca="1" si="418"/>
        <v>62055.637496489624</v>
      </c>
      <c r="BO774" s="15">
        <f t="shared" ca="1" si="419"/>
        <v>72644.499800798498</v>
      </c>
      <c r="BP774" s="15">
        <f t="shared" ca="1" si="420"/>
        <v>102774.54985142703</v>
      </c>
      <c r="BQ774" s="15">
        <f ca="1">Inputs!$B$20*EXP($B$10-0.5*C$7^2+C$7*AJ774)</f>
        <v>4626.4780608550309</v>
      </c>
      <c r="BR774" s="15">
        <f t="shared" ca="1" si="421"/>
        <v>5054.9565113447807</v>
      </c>
      <c r="BS774" s="15">
        <f t="shared" ca="1" si="422"/>
        <v>6155.4099873217447</v>
      </c>
      <c r="BT774" s="15">
        <f t="shared" ca="1" si="423"/>
        <v>9553.4063646013547</v>
      </c>
      <c r="BU774" s="15">
        <f t="shared" ca="1" si="424"/>
        <v>15883.657810848028</v>
      </c>
      <c r="BV774" s="15">
        <f t="shared" ca="1" si="425"/>
        <v>20774.408744848693</v>
      </c>
      <c r="BW774" s="15">
        <f t="shared" ca="1" si="426"/>
        <v>23158.166890119104</v>
      </c>
      <c r="BX774" s="15">
        <f t="shared" ca="1" si="427"/>
        <v>29764.074904811321</v>
      </c>
      <c r="BY774" s="15">
        <f t="shared" ca="1" si="428"/>
        <v>40846.764149658877</v>
      </c>
      <c r="BZ774" s="15">
        <f t="shared" ca="1" si="429"/>
        <v>71882.279919415028</v>
      </c>
      <c r="CA774" s="15">
        <f t="shared" ca="1" si="430"/>
        <v>92297.926187420453</v>
      </c>
      <c r="CB774" s="15">
        <f ca="1">(AU774*DCF!C$10-DCF!C$5*MAX(AU774*DCF!C$10,0)-MAX(AU774-Inputs!$B$6,0)/Inputs!$B$10)*DCF!C$6</f>
        <v>1043.8357489309033</v>
      </c>
      <c r="CC774" s="15">
        <f ca="1">(AV774*DCF!D$10-DCF!D$5*MAX(AV774*DCF!D$10,0)-MAX(AV774-AU774,0)/Inputs!$B$10)*DCF!D$6</f>
        <v>1183.347933586881</v>
      </c>
      <c r="CD774" s="15">
        <f ca="1">(AW774*DCF!E$10-DCF!E$5*MAX(AW774*DCF!E$10,0)-MAX(AW774-AV774,0)/Inputs!$B$10)*DCF!E$6</f>
        <v>1508.6913570648496</v>
      </c>
      <c r="CE774" s="15">
        <f ca="1">(AX774*DCF!F$10-DCF!F$5*MAX(AX774*DCF!F$10,0)-MAX(AX774-AW774,0)/Inputs!$B$10)*DCF!F$6</f>
        <v>1518.6929421827385</v>
      </c>
      <c r="CF774" s="15">
        <f ca="1">(AY774*DCF!G$10-DCF!G$5*MAX(AY774*DCF!G$10,0)-MAX(AY774-AX774,0)/Inputs!$B$10)*DCF!G$6</f>
        <v>1519.5416948731579</v>
      </c>
      <c r="CG774" s="15">
        <f ca="1">(AZ774*DCF!H$10-DCF!H$5*MAX(AZ774*DCF!H$10,0)-MAX(AZ774-AY774,0)/Inputs!$B$10)*DCF!H$6</f>
        <v>1853.9716775407869</v>
      </c>
      <c r="CH774" s="15">
        <f ca="1">(BA774*DCF!I$10-DCF!I$5*MAX(BA774*DCF!I$10,0)-MAX(BA774-AZ774,0)/Inputs!$B$10)*DCF!I$6</f>
        <v>2024.3077443675159</v>
      </c>
      <c r="CI774" s="15">
        <f ca="1">(BB774*DCF!J$10-DCF!J$5*MAX(BB774*DCF!J$10,0)-MAX(BB774-BA774,0)/Inputs!$B$10)*DCF!J$6</f>
        <v>2403.8279078077421</v>
      </c>
      <c r="CJ774" s="15">
        <f ca="1">(BC774*DCF!K$10-DCF!K$5*MAX(BC774*DCF!K$10,0)-MAX(BC774-BB774,0)/Inputs!$B$10)*DCF!K$6</f>
        <v>2849.9391940478422</v>
      </c>
      <c r="CK774" s="15">
        <f ca="1">(BD774*DCF!L$10-DCF!L$5*MAX(BD774*DCF!L$10,0)-MAX(BD774-BC774,0)/Inputs!$B$10)*DCF!L$6</f>
        <v>3357.6937243696425</v>
      </c>
      <c r="CL774" s="15">
        <f ca="1">(BE774*DCF!M$10-DCF!M$5*MAX(BE774*DCF!M$10,0)-MAX(BE774-BD774,0)/Inputs!$B$10)*DCF!M$6</f>
        <v>3895.3924071343599</v>
      </c>
      <c r="CM774" s="15">
        <f ca="1">(BF774*DCF!C$28-DCF!C$5*MAX(BF774*DCF!C$28,0)-MAX(BF774-Inputs!$B$13,0)/Inputs!$B$17)*DCF!C$6</f>
        <v>3555.5282470166676</v>
      </c>
      <c r="CN774" s="15">
        <f ca="1">(BG774*DCF!D$28-DCF!D$5*MAX(BG774*DCF!D$28,0)-MAX(BG774-BF774,0)/Inputs!$B$17)*DCF!D$6</f>
        <v>3937.8669587965956</v>
      </c>
      <c r="CO774" s="15">
        <f ca="1">(BH774*DCF!E$28-DCF!E$5*MAX(BH774*DCF!E$28,0)-MAX(BH774-BG774,0)/Inputs!$B$17)*DCF!E$6</f>
        <v>4777.1872368571094</v>
      </c>
      <c r="CP774" s="15">
        <f ca="1">(BI774*DCF!F$28-DCF!F$5*MAX(BI774*DCF!F$28,0)-MAX(BI774-BH774,0)/Inputs!$B$17)*DCF!F$6</f>
        <v>5746.2645610015115</v>
      </c>
      <c r="CQ774" s="15">
        <f ca="1">(BJ774*DCF!G$28-DCF!G$5*MAX(BJ774*DCF!G$28,0)-MAX(BJ774-BI774,0)/Inputs!$B$17)*DCF!G$6</f>
        <v>6981.4084392171708</v>
      </c>
      <c r="CR774" s="15">
        <f ca="1">(BK774*DCF!H$28-DCF!H$5*MAX(BK774*DCF!H$28,0)-MAX(BK774-BJ774,0)/Inputs!$B$17)*DCF!H$6</f>
        <v>8715.5907260212025</v>
      </c>
      <c r="CS774" s="15">
        <f ca="1">(BL774*DCF!I$28-DCF!I$5*MAX(BL774*DCF!I$28,0)-MAX(BL774-BK774,0)/Inputs!$B$17)*DCF!I$6</f>
        <v>9841.5570331648887</v>
      </c>
      <c r="CT774" s="15">
        <f ca="1">(BM774*DCF!J$28-DCF!J$5*MAX(BM774*DCF!J$28,0)-MAX(BM774-BL774,0)/Inputs!$B$17)*DCF!J$6</f>
        <v>10360.281281748072</v>
      </c>
      <c r="CU774" s="15">
        <f ca="1">(BN774*DCF!K$28-DCF!K$5*MAX(BN774*DCF!K$28,0)-MAX(BN774-BM774,0)/Inputs!$B$17)*DCF!K$6</f>
        <v>12016.291120650978</v>
      </c>
      <c r="CV774" s="15">
        <f ca="1">(BO774*DCF!L$28-DCF!L$5*MAX(BO774*DCF!L$28,0)-MAX(BO774-BN774,0)/Inputs!$B$17)*DCF!L$6</f>
        <v>13295.955082617083</v>
      </c>
      <c r="CW774" s="15">
        <f ca="1">(BP774*DCF!M$28-DCF!M$5*MAX(BP774*DCF!M$28,0)-MAX(BP774-BO774,0)/Inputs!$B$17)*DCF!M$6</f>
        <v>16187.654169712032</v>
      </c>
      <c r="CX774" s="15">
        <f ca="1">(BQ774*DCF!C$46-DCF!C$5*MAX(BQ774*DCF!C$46,0)-MAX(BQ774-Inputs!$B$20,0)/Inputs!$B$24)*DCF!C$6</f>
        <v>-1726.8901114469036</v>
      </c>
      <c r="CY774" s="15">
        <f ca="1">(BR774*DCF!D$46-DCF!D$5*MAX(BR774*DCF!D$46,0)-MAX(BR774-BQ774,0)/Inputs!$B$24)*DCF!D$6</f>
        <v>-1045.5913915067708</v>
      </c>
      <c r="CZ774" s="15">
        <f ca="1">(BS774*DCF!E$46-DCF!E$5*MAX(BS774*DCF!E$46,0)-MAX(BS774-BR774,0)/Inputs!$B$24)*DCF!E$6</f>
        <v>-1161.6564135987626</v>
      </c>
      <c r="DA774" s="15">
        <f ca="1">(BT774*DCF!F$46-DCF!F$5*MAX(BT774*DCF!F$46,0)-MAX(BT774-BS774,0)/Inputs!$B$24)*DCF!F$6</f>
        <v>-1933.0573525400964</v>
      </c>
      <c r="DB774" s="15">
        <f ca="1">(BU774*DCF!G$46-DCF!G$5*MAX(BU774*DCF!G$46,0)-MAX(BU774-BT774,0)/Inputs!$B$24)*DCF!G$6</f>
        <v>-2663.6663825012233</v>
      </c>
      <c r="DC774" s="15">
        <f ca="1">(BV774*DCF!H$46-DCF!H$5*MAX(BV774*DCF!H$46,0)-MAX(BV774-BU774,0)/Inputs!$B$24)*DCF!H$6</f>
        <v>-1519.7708866125602</v>
      </c>
      <c r="DD774" s="15">
        <f ca="1">(BW774*DCF!I$46-DCF!I$5*MAX(BW774*DCF!I$46,0)-MAX(BW774-BV774,0)/Inputs!$B$24)*DCF!I$6</f>
        <v>-149.43790673874463</v>
      </c>
      <c r="DE774" s="15">
        <f ca="1">(BX774*DCF!J$46-DCF!J$5*MAX(BX774*DCF!J$46,0)-MAX(BX774-BW774,0)/Inputs!$B$24)*DCF!J$6</f>
        <v>-503.25826967930556</v>
      </c>
      <c r="DF774" s="15">
        <f ca="1">(BY774*DCF!K$46-DCF!K$5*MAX(BY774*DCF!K$46,0)-MAX(BY774-BX774,0)/Inputs!$B$24)*DCF!K$6</f>
        <v>-381.66029176588347</v>
      </c>
      <c r="DG774" s="15">
        <f ca="1">(BZ774*DCF!L$46-DCF!L$5*MAX(BZ774*DCF!L$46,0)-MAX(BZ774-BY774,0)/Inputs!$B$24)*DCF!L$6</f>
        <v>-2054.5506398913617</v>
      </c>
      <c r="DH774" s="15">
        <f ca="1">(CA774*DCF!M$46-DCF!M$5*MAX(CA774*DCF!M$46,0)-MAX(CA774-BZ774,0)/Inputs!$B$24)*DCF!M$6</f>
        <v>2967.7776943475806</v>
      </c>
      <c r="DI774" s="15">
        <f ca="1">SUM(CB774:CL774)+BE774*DCF!M$10*(1+Inputs!$B$30)*(1-Inputs!$B$33)*(1-Inputs!$B$30/Inputs!$B$31)/(Inputs!$B$29-Inputs!$B$30)*DCF!M$6</f>
        <v>119552.8016587669</v>
      </c>
      <c r="DJ774" s="15">
        <f ca="1">SUM(CM774:CW774)+BP774*DCF!M$28*(1+Inputs!$B$30)*(1-Inputs!$B$33)*(1-Inputs!$B$30/Inputs!$B$31)/(Inputs!$B$29-Inputs!$B$30)*DCF!M$6</f>
        <v>476779.49324246653</v>
      </c>
      <c r="DK774" s="15">
        <f ca="1">SUM(CX774:DH774)+CA774*DCF!M$46*(1+Inputs!$B$30)*(1-Inputs!$B$33)*(1-Inputs!$B$30/Inputs!$B$31)/(Inputs!$B$29-Inputs!$B$30)*DCF!M$6</f>
        <v>132531.7653221279</v>
      </c>
      <c r="DM774" s="15">
        <f ca="1">DI774+DJ774+DK774+Inputs!$B$34+Inputs!$B$36-Inputs!$B$35</f>
        <v>805715.06022336124</v>
      </c>
    </row>
    <row r="775" spans="1:117" x14ac:dyDescent="0.75">
      <c r="A775" s="11">
        <v>762</v>
      </c>
      <c r="C775" s="24">
        <f t="shared" ca="1" si="436"/>
        <v>-0.10096950414551953</v>
      </c>
      <c r="D775" s="24">
        <f t="shared" ca="1" si="436"/>
        <v>-0.94785513300359381</v>
      </c>
      <c r="E775" s="24">
        <f t="shared" ca="1" si="436"/>
        <v>0.20761343325686346</v>
      </c>
      <c r="F775" s="24">
        <f t="shared" ca="1" si="436"/>
        <v>-1.3714660232914997</v>
      </c>
      <c r="G775" s="24">
        <f t="shared" ca="1" si="436"/>
        <v>2.2552896921059102</v>
      </c>
      <c r="H775" s="24">
        <f t="shared" ca="1" si="436"/>
        <v>1.1299175935314432</v>
      </c>
      <c r="I775" s="24">
        <f t="shared" ca="1" si="436"/>
        <v>-0.79603640543385168</v>
      </c>
      <c r="J775" s="24">
        <f t="shared" ca="1" si="436"/>
        <v>-1.5857835199493737</v>
      </c>
      <c r="K775" s="24">
        <f t="shared" ca="1" si="436"/>
        <v>-0.71821926727087126</v>
      </c>
      <c r="L775" s="24">
        <f t="shared" ca="1" si="436"/>
        <v>-0.26913582284907683</v>
      </c>
      <c r="M775" s="24">
        <f t="shared" ca="1" si="436"/>
        <v>-0.6597913153318723</v>
      </c>
      <c r="N775" s="24">
        <f ca="1">SQRT(Inputs!$B$38)*C775+SQRT(1-Inputs!$B$38)*_xlfn.NORM.S.INV(RAND())</f>
        <v>0.86585590686377845</v>
      </c>
      <c r="O775" s="24">
        <f ca="1">SQRT(Inputs!$B$38)*D775+SQRT(1-Inputs!$B$38)*_xlfn.NORM.S.INV(RAND())</f>
        <v>1.1682526044049042</v>
      </c>
      <c r="P775" s="24">
        <f ca="1">SQRT(Inputs!$B$38)*E775+SQRT(1-Inputs!$B$38)*_xlfn.NORM.S.INV(RAND())</f>
        <v>-0.44842423881044768</v>
      </c>
      <c r="Q775" s="24">
        <f ca="1">SQRT(Inputs!$B$38)*F775+SQRT(1-Inputs!$B$38)*_xlfn.NORM.S.INV(RAND())</f>
        <v>-0.83947419259577594</v>
      </c>
      <c r="R775" s="24">
        <f ca="1">SQRT(Inputs!$B$38)*G775+SQRT(1-Inputs!$B$38)*_xlfn.NORM.S.INV(RAND())</f>
        <v>2.1309924535223468</v>
      </c>
      <c r="S775" s="24">
        <f ca="1">SQRT(Inputs!$B$38)*H775+SQRT(1-Inputs!$B$38)*_xlfn.NORM.S.INV(RAND())</f>
        <v>1.6510599874475702</v>
      </c>
      <c r="T775" s="24">
        <f ca="1">SQRT(Inputs!$B$38)*I775+SQRT(1-Inputs!$B$38)*_xlfn.NORM.S.INV(RAND())</f>
        <v>4.7759537408399111E-2</v>
      </c>
      <c r="U775" s="24">
        <f ca="1">SQRT(Inputs!$B$38)*J775+SQRT(1-Inputs!$B$38)*_xlfn.NORM.S.INV(RAND())</f>
        <v>-0.43544300900725097</v>
      </c>
      <c r="V775" s="24">
        <f ca="1">SQRT(Inputs!$B$38)*K775+SQRT(1-Inputs!$B$38)*_xlfn.NORM.S.INV(RAND())</f>
        <v>-0.39198766029982718</v>
      </c>
      <c r="W775" s="24">
        <f ca="1">SQRT(Inputs!$B$38)*L775+SQRT(1-Inputs!$B$38)*_xlfn.NORM.S.INV(RAND())</f>
        <v>0.11138710006224437</v>
      </c>
      <c r="X775" s="24">
        <f ca="1">SQRT(Inputs!$B$38)*M775+SQRT(1-Inputs!$B$38)*_xlfn.NORM.S.INV(RAND())</f>
        <v>-0.68880592734838342</v>
      </c>
      <c r="Y775" s="24">
        <f ca="1">SQRT(Inputs!$B$38)*C775+SQRT(1-Inputs!$B$38)*_xlfn.NORM.S.INV(RAND())</f>
        <v>-1.5464347839944821</v>
      </c>
      <c r="Z775" s="24">
        <f ca="1">SQRT(Inputs!$B$38)*D775+SQRT(1-Inputs!$B$38)*_xlfn.NORM.S.INV(RAND())</f>
        <v>-1.1799651613569697</v>
      </c>
      <c r="AA775" s="24">
        <f ca="1">SQRT(Inputs!$B$38)*E775+SQRT(1-Inputs!$B$38)*_xlfn.NORM.S.INV(RAND())</f>
        <v>-0.22040313058336441</v>
      </c>
      <c r="AB775" s="24">
        <f ca="1">SQRT(Inputs!$B$38)*F775+SQRT(1-Inputs!$B$38)*_xlfn.NORM.S.INV(RAND())</f>
        <v>-0.18265672370106845</v>
      </c>
      <c r="AC775" s="24">
        <f ca="1">SQRT(Inputs!$B$38)*G775+SQRT(1-Inputs!$B$38)*_xlfn.NORM.S.INV(RAND())</f>
        <v>1.2689050798191237</v>
      </c>
      <c r="AD775" s="24">
        <f ca="1">SQRT(Inputs!$B$38)*H775+SQRT(1-Inputs!$B$38)*_xlfn.NORM.S.INV(RAND())</f>
        <v>-0.16721362667510453</v>
      </c>
      <c r="AE775" s="24">
        <f ca="1">SQRT(Inputs!$B$38)*I775+SQRT(1-Inputs!$B$38)*_xlfn.NORM.S.INV(RAND())</f>
        <v>-6.1213918907108367E-2</v>
      </c>
      <c r="AF775" s="24">
        <f ca="1">SQRT(Inputs!$B$38)*J775+SQRT(1-Inputs!$B$38)*_xlfn.NORM.S.INV(RAND())</f>
        <v>-0.11703341454455407</v>
      </c>
      <c r="AG775" s="24">
        <f ca="1">SQRT(Inputs!$B$38)*K775+SQRT(1-Inputs!$B$38)*_xlfn.NORM.S.INV(RAND())</f>
        <v>-2.8251562815903135</v>
      </c>
      <c r="AH775" s="24">
        <f ca="1">SQRT(Inputs!$B$38)*L775+SQRT(1-Inputs!$B$38)*_xlfn.NORM.S.INV(RAND())</f>
        <v>-8.8612743591216792E-2</v>
      </c>
      <c r="AI775" s="24">
        <f ca="1">SQRT(Inputs!$B$38)*M775+SQRT(1-Inputs!$B$38)*_xlfn.NORM.S.INV(RAND())</f>
        <v>1.5731708466275305</v>
      </c>
      <c r="AJ775" s="24">
        <f ca="1">SQRT(Inputs!$B$38)*C775+SQRT(1-Inputs!$B$38)*_xlfn.NORM.S.INV(RAND())</f>
        <v>-7.2336644799169625E-2</v>
      </c>
      <c r="AK775" s="24">
        <f ca="1">SQRT(Inputs!$B$38)*D775+SQRT(1-Inputs!$B$38)*_xlfn.NORM.S.INV(RAND())</f>
        <v>1.409583811704044</v>
      </c>
      <c r="AL775" s="24">
        <f ca="1">SQRT(Inputs!$B$38)*E775+SQRT(1-Inputs!$B$38)*_xlfn.NORM.S.INV(RAND())</f>
        <v>-0.3830361984529887</v>
      </c>
      <c r="AM775" s="24">
        <f ca="1">SQRT(Inputs!$B$38)*F775+SQRT(1-Inputs!$B$38)*_xlfn.NORM.S.INV(RAND())</f>
        <v>-1.462103117238744</v>
      </c>
      <c r="AN775" s="24">
        <f ca="1">SQRT(Inputs!$B$38)*G775+SQRT(1-Inputs!$B$38)*_xlfn.NORM.S.INV(RAND())</f>
        <v>1.0946590955889925</v>
      </c>
      <c r="AO775" s="24">
        <f ca="1">SQRT(Inputs!$B$38)*H775+SQRT(1-Inputs!$B$38)*_xlfn.NORM.S.INV(RAND())</f>
        <v>0.6847279735099957</v>
      </c>
      <c r="AP775" s="24">
        <f ca="1">SQRT(Inputs!$B$38)*I775+SQRT(1-Inputs!$B$38)*_xlfn.NORM.S.INV(RAND())</f>
        <v>-0.34519155833615589</v>
      </c>
      <c r="AQ775" s="24">
        <f ca="1">SQRT(Inputs!$B$38)*J775+SQRT(1-Inputs!$B$38)*_xlfn.NORM.S.INV(RAND())</f>
        <v>-1.7734152481334193</v>
      </c>
      <c r="AR775" s="24">
        <f ca="1">SQRT(Inputs!$B$38)*K775+SQRT(1-Inputs!$B$38)*_xlfn.NORM.S.INV(RAND())</f>
        <v>0.75324820172647788</v>
      </c>
      <c r="AS775" s="24">
        <f ca="1">SQRT(Inputs!$B$38)*L775+SQRT(1-Inputs!$B$38)*_xlfn.NORM.S.INV(RAND())</f>
        <v>-0.77867710051109562</v>
      </c>
      <c r="AT775" s="24">
        <f ca="1">SQRT(Inputs!$B$38)*M775+SQRT(1-Inputs!$B$38)*_xlfn.NORM.S.INV(RAND())</f>
        <v>-0.46717034557489995</v>
      </c>
      <c r="AU775" s="15">
        <f ca="1">Inputs!$B$6*EXP($B$8-0.5*C$5^2+C$5*N775)</f>
        <v>5708.8402566580362</v>
      </c>
      <c r="AV775" s="15">
        <f t="shared" ca="1" si="401"/>
        <v>8251.2879210828778</v>
      </c>
      <c r="AW775" s="15">
        <f t="shared" ca="1" si="402"/>
        <v>9470.4927597086953</v>
      </c>
      <c r="AX775" s="15">
        <f t="shared" ca="1" si="403"/>
        <v>10411.29182994148</v>
      </c>
      <c r="AY775" s="15">
        <f t="shared" ca="1" si="404"/>
        <v>16319.12238594096</v>
      </c>
      <c r="AZ775" s="15">
        <f t="shared" ca="1" si="405"/>
        <v>23938.314356858034</v>
      </c>
      <c r="BA775" s="15">
        <f t="shared" ca="1" si="406"/>
        <v>29441.170332654776</v>
      </c>
      <c r="BB775" s="15">
        <f t="shared" ca="1" si="407"/>
        <v>34506.243085572241</v>
      </c>
      <c r="BC775" s="15">
        <f t="shared" ca="1" si="408"/>
        <v>40692.134520475222</v>
      </c>
      <c r="BD775" s="15">
        <f t="shared" ca="1" si="409"/>
        <v>50373.793712725135</v>
      </c>
      <c r="BE775" s="15">
        <f t="shared" ca="1" si="410"/>
        <v>57973.075515600736</v>
      </c>
      <c r="BF775" s="15">
        <f ca="1">Inputs!$B$13*EXP($B$9-0.5*C$6^2+C$6*Y775)</f>
        <v>10179.10233487901</v>
      </c>
      <c r="BG775" s="15">
        <f t="shared" ca="1" si="411"/>
        <v>10026.578912414589</v>
      </c>
      <c r="BH775" s="15">
        <f t="shared" ca="1" si="412"/>
        <v>11810.893725590808</v>
      </c>
      <c r="BI775" s="15">
        <f t="shared" ca="1" si="413"/>
        <v>14057.484305752634</v>
      </c>
      <c r="BJ775" s="15">
        <f t="shared" ca="1" si="414"/>
        <v>20692.382722382921</v>
      </c>
      <c r="BK775" s="15">
        <f t="shared" ca="1" si="415"/>
        <v>24824.369310498307</v>
      </c>
      <c r="BL775" s="15">
        <f t="shared" ca="1" si="416"/>
        <v>30252.797756498407</v>
      </c>
      <c r="BM775" s="15">
        <f t="shared" ca="1" si="417"/>
        <v>36650.472319045592</v>
      </c>
      <c r="BN775" s="15">
        <f t="shared" ca="1" si="418"/>
        <v>32129.789402165723</v>
      </c>
      <c r="BO775" s="15">
        <f t="shared" ca="1" si="419"/>
        <v>39127.284159381401</v>
      </c>
      <c r="BP775" s="15">
        <f t="shared" ca="1" si="420"/>
        <v>57554.321621157163</v>
      </c>
      <c r="BQ775" s="15">
        <f ca="1">Inputs!$B$20*EXP($B$10-0.5*C$7^2+C$7*AJ775)</f>
        <v>4180.8595152517992</v>
      </c>
      <c r="BR775" s="15">
        <f t="shared" ca="1" si="421"/>
        <v>8876.0266960421777</v>
      </c>
      <c r="BS775" s="15">
        <f t="shared" ca="1" si="422"/>
        <v>10888.554559949833</v>
      </c>
      <c r="BT775" s="15">
        <f t="shared" ca="1" si="423"/>
        <v>10230.325093128198</v>
      </c>
      <c r="BU775" s="15">
        <f t="shared" ca="1" si="424"/>
        <v>18477.729757315792</v>
      </c>
      <c r="BV775" s="15">
        <f t="shared" ca="1" si="425"/>
        <v>29996.021705479066</v>
      </c>
      <c r="BW775" s="15">
        <f t="shared" ca="1" si="426"/>
        <v>38908.688541860007</v>
      </c>
      <c r="BX775" s="15">
        <f t="shared" ca="1" si="427"/>
        <v>38137.910569596374</v>
      </c>
      <c r="BY775" s="15">
        <f t="shared" ca="1" si="428"/>
        <v>61721.436030274257</v>
      </c>
      <c r="BZ775" s="15">
        <f t="shared" ca="1" si="429"/>
        <v>75053.164398761859</v>
      </c>
      <c r="CA775" s="15">
        <f t="shared" ca="1" si="430"/>
        <v>97028.17952286129</v>
      </c>
      <c r="CB775" s="15">
        <f ca="1">(AU775*DCF!C$10-DCF!C$5*MAX(AU775*DCF!C$10,0)-MAX(AU775-Inputs!$B$6,0)/Inputs!$B$10)*DCF!C$6</f>
        <v>1037.7509065519635</v>
      </c>
      <c r="CC775" s="15">
        <f ca="1">(AV775*DCF!D$10-DCF!D$5*MAX(AV775*DCF!D$10,0)-MAX(AV775-AU775,0)/Inputs!$B$10)*DCF!D$6</f>
        <v>1391.2862077355799</v>
      </c>
      <c r="CD775" s="15">
        <f ca="1">(AW775*DCF!E$10-DCF!E$5*MAX(AW775*DCF!E$10,0)-MAX(AW775-AV775,0)/Inputs!$B$10)*DCF!E$6</f>
        <v>1911.9706016842324</v>
      </c>
      <c r="CE775" s="15">
        <f ca="1">(AX775*DCF!F$10-DCF!F$5*MAX(AX775*DCF!F$10,0)-MAX(AX775-AW775,0)/Inputs!$B$10)*DCF!F$6</f>
        <v>2077.0114528041208</v>
      </c>
      <c r="CF775" s="15">
        <f ca="1">(AY775*DCF!G$10-DCF!G$5*MAX(AY775*DCF!G$10,0)-MAX(AY775-AX775,0)/Inputs!$B$10)*DCF!G$6</f>
        <v>2226.8023754495816</v>
      </c>
      <c r="CG775" s="15">
        <f ca="1">(AZ775*DCF!H$10-DCF!H$5*MAX(AZ775*DCF!H$10,0)-MAX(AZ775-AY775,0)/Inputs!$B$10)*DCF!H$6</f>
        <v>3294.7167763909983</v>
      </c>
      <c r="CH775" s="15">
        <f ca="1">(BA775*DCF!I$10-DCF!I$5*MAX(BA775*DCF!I$10,0)-MAX(BA775-AZ775,0)/Inputs!$B$10)*DCF!I$6</f>
        <v>4475.1666199322135</v>
      </c>
      <c r="CI775" s="15">
        <f ca="1">(BB775*DCF!J$10-DCF!J$5*MAX(BB775*DCF!J$10,0)-MAX(BB775-BA775,0)/Inputs!$B$10)*DCF!J$6</f>
        <v>5153.823069155038</v>
      </c>
      <c r="CJ775" s="15">
        <f ca="1">(BC775*DCF!K$10-DCF!K$5*MAX(BC775*DCF!K$10,0)-MAX(BC775-BB775,0)/Inputs!$B$10)*DCF!K$6</f>
        <v>5684.8495040403568</v>
      </c>
      <c r="CK775" s="15">
        <f ca="1">(BD775*DCF!L$10-DCF!L$5*MAX(BD775*DCF!L$10,0)-MAX(BD775-BC775,0)/Inputs!$B$10)*DCF!L$6</f>
        <v>6345.3307050077419</v>
      </c>
      <c r="CL775" s="15">
        <f ca="1">(BE775*DCF!M$10-DCF!M$5*MAX(BE775*DCF!M$10,0)-MAX(BE775-BD775,0)/Inputs!$B$10)*DCF!M$6</f>
        <v>7272.9353727341122</v>
      </c>
      <c r="CM775" s="15">
        <f ca="1">(BF775*DCF!C$28-DCF!C$5*MAX(BF775*DCF!C$28,0)-MAX(BF775-Inputs!$B$13,0)/Inputs!$B$17)*DCF!C$6</f>
        <v>3106.5952767490953</v>
      </c>
      <c r="CN775" s="15">
        <f ca="1">(BG775*DCF!D$28-DCF!D$5*MAX(BG775*DCF!D$28,0)-MAX(BG775-BF775,0)/Inputs!$B$17)*DCF!D$6</f>
        <v>2953.0587408208639</v>
      </c>
      <c r="CO775" s="15">
        <f ca="1">(BH775*DCF!E$28-DCF!E$5*MAX(BH775*DCF!E$28,0)-MAX(BH775-BG775,0)/Inputs!$B$17)*DCF!E$6</f>
        <v>2993.3915241263389</v>
      </c>
      <c r="CP775" s="15">
        <f ca="1">(BI775*DCF!F$28-DCF!F$5*MAX(BI775*DCF!F$28,0)-MAX(BI775-BH775,0)/Inputs!$B$17)*DCF!F$6</f>
        <v>3407.2093775595554</v>
      </c>
      <c r="CQ775" s="15">
        <f ca="1">(BJ775*DCF!G$28-DCF!G$5*MAX(BJ775*DCF!G$28,0)-MAX(BJ775-BI775,0)/Inputs!$B$17)*DCF!G$6</f>
        <v>4252.8713210935157</v>
      </c>
      <c r="CR775" s="15">
        <f ca="1">(BK775*DCF!H$28-DCF!H$5*MAX(BK775*DCF!H$28,0)-MAX(BK775-BJ775,0)/Inputs!$B$17)*DCF!H$6</f>
        <v>5497.3456534277329</v>
      </c>
      <c r="CS775" s="15">
        <f ca="1">(BL775*DCF!I$28-DCF!I$5*MAX(BL775*DCF!I$28,0)-MAX(BL775-BK775,0)/Inputs!$B$17)*DCF!I$6</f>
        <v>6334.8913705821496</v>
      </c>
      <c r="CT775" s="15">
        <f ca="1">(BM775*DCF!J$28-DCF!J$5*MAX(BM775*DCF!J$28,0)-MAX(BM775-BL775,0)/Inputs!$B$17)*DCF!J$6</f>
        <v>7327.8185328141299</v>
      </c>
      <c r="CU775" s="15">
        <f ca="1">(BN775*DCF!K$28-DCF!K$5*MAX(BN775*DCF!K$28,0)-MAX(BN775-BM775,0)/Inputs!$B$17)*DCF!K$6</f>
        <v>6785.2728014681743</v>
      </c>
      <c r="CV775" s="15">
        <f ca="1">(BO775*DCF!L$28-DCF!L$5*MAX(BO775*DCF!L$28,0)-MAX(BO775-BN775,0)/Inputs!$B$17)*DCF!L$6</f>
        <v>7014.93626654337</v>
      </c>
      <c r="CW775" s="15">
        <f ca="1">(BP775*DCF!M$28-DCF!M$5*MAX(BP775*DCF!M$28,0)-MAX(BP775-BO775,0)/Inputs!$B$17)*DCF!M$6</f>
        <v>8902.7357198655482</v>
      </c>
      <c r="CX775" s="15">
        <f ca="1">(BQ775*DCF!C$46-DCF!C$5*MAX(BQ775*DCF!C$46,0)-MAX(BQ775-Inputs!$B$20,0)/Inputs!$B$24)*DCF!C$6</f>
        <v>-1418.1474701513619</v>
      </c>
      <c r="CY775" s="15">
        <f ca="1">(BR775*DCF!D$46-DCF!D$5*MAX(BR775*DCF!D$46,0)-MAX(BR775-BQ775,0)/Inputs!$B$24)*DCF!D$6</f>
        <v>-3518.3196280132702</v>
      </c>
      <c r="CZ775" s="15">
        <f ca="1">(BS775*DCF!E$46-DCF!E$5*MAX(BS775*DCF!E$46,0)-MAX(BS775-BR775,0)/Inputs!$B$24)*DCF!E$6</f>
        <v>-2080.8736150465502</v>
      </c>
      <c r="DA775" s="15">
        <f ca="1">(BT775*DCF!F$46-DCF!F$5*MAX(BT775*DCF!F$46,0)-MAX(BT775-BS775,0)/Inputs!$B$24)*DCF!F$6</f>
        <v>-745.03695433088933</v>
      </c>
      <c r="DB775" s="15">
        <f ca="1">(BU775*DCF!G$46-DCF!G$5*MAX(BU775*DCF!G$46,0)-MAX(BU775-BT775,0)/Inputs!$B$24)*DCF!G$6</f>
        <v>-3395.8183017128308</v>
      </c>
      <c r="DC775" s="15">
        <f ca="1">(BV775*DCF!H$46-DCF!H$5*MAX(BV775*DCF!H$46,0)-MAX(BV775-BU775,0)/Inputs!$B$24)*DCF!H$6</f>
        <v>-3579.2386491460679</v>
      </c>
      <c r="DD775" s="15">
        <f ca="1">(BW775*DCF!I$46-DCF!I$5*MAX(BW775*DCF!I$46,0)-MAX(BW775-BV775,0)/Inputs!$B$24)*DCF!I$6</f>
        <v>-1659.8706155604266</v>
      </c>
      <c r="DE775" s="15">
        <f ca="1">(BX775*DCF!J$46-DCF!J$5*MAX(BX775*DCF!J$46,0)-MAX(BX775-BW775,0)/Inputs!$B$24)*DCF!J$6</f>
        <v>1599.7798534826748</v>
      </c>
      <c r="DF775" s="15">
        <f ca="1">(BY775*DCF!K$46-DCF!K$5*MAX(BY775*DCF!K$46,0)-MAX(BY775-BX775,0)/Inputs!$B$24)*DCF!K$6</f>
        <v>-2251.6012998271713</v>
      </c>
      <c r="DG775" s="15">
        <f ca="1">(BZ775*DCF!L$46-DCF!L$5*MAX(BZ775*DCF!L$46,0)-MAX(BZ775-BY775,0)/Inputs!$B$24)*DCF!L$6</f>
        <v>2171.0640925543025</v>
      </c>
      <c r="DH775" s="15">
        <f ca="1">(CA775*DCF!M$46-DCF!M$5*MAX(CA775*DCF!M$46,0)-MAX(CA775-BZ775,0)/Inputs!$B$24)*DCF!M$6</f>
        <v>3012.6152618454853</v>
      </c>
      <c r="DI775" s="15">
        <f ca="1">SUM(CB775:CL775)+BE775*DCF!M$10*(1+Inputs!$B$30)*(1-Inputs!$B$33)*(1-Inputs!$B$30/Inputs!$B$31)/(Inputs!$B$29-Inputs!$B$30)*DCF!M$6</f>
        <v>202211.47936596279</v>
      </c>
      <c r="DJ775" s="15">
        <f ca="1">SUM(CM775:CW775)+BP775*DCF!M$28*(1+Inputs!$B$30)*(1-Inputs!$B$33)*(1-Inputs!$B$30/Inputs!$B$31)/(Inputs!$B$29-Inputs!$B$30)*DCF!M$6</f>
        <v>272142.04411677504</v>
      </c>
      <c r="DK775" s="15">
        <f ca="1">SUM(CX775:DH775)+CA775*DCF!M$46*(1+Inputs!$B$30)*(1-Inputs!$B$33)*(1-Inputs!$B$30/Inputs!$B$31)/(Inputs!$B$29-Inputs!$B$30)*DCF!M$6</f>
        <v>138151.61193907613</v>
      </c>
      <c r="DM775" s="15">
        <f ca="1">DI775+DJ775+DK775+Inputs!$B$34+Inputs!$B$36-Inputs!$B$35</f>
        <v>689356.13542181393</v>
      </c>
    </row>
    <row r="776" spans="1:117" x14ac:dyDescent="0.75">
      <c r="A776" s="11">
        <v>763</v>
      </c>
      <c r="C776" s="24">
        <f t="shared" ca="1" si="436"/>
        <v>1.2762321731451951</v>
      </c>
      <c r="D776" s="24">
        <f t="shared" ca="1" si="436"/>
        <v>0.3785810082657739</v>
      </c>
      <c r="E776" s="24">
        <f t="shared" ca="1" si="436"/>
        <v>0.12459209238335862</v>
      </c>
      <c r="F776" s="24">
        <f t="shared" ca="1" si="436"/>
        <v>-0.84043251905974659</v>
      </c>
      <c r="G776" s="24">
        <f t="shared" ca="1" si="436"/>
        <v>0.75099818435464782</v>
      </c>
      <c r="H776" s="24">
        <f t="shared" ca="1" si="436"/>
        <v>-0.50153434792822105</v>
      </c>
      <c r="I776" s="24">
        <f t="shared" ca="1" si="436"/>
        <v>-0.19282423867397219</v>
      </c>
      <c r="J776" s="24">
        <f t="shared" ca="1" si="436"/>
        <v>-0.42672149471630511</v>
      </c>
      <c r="K776" s="24">
        <f t="shared" ca="1" si="436"/>
        <v>-0.60647039257212254</v>
      </c>
      <c r="L776" s="24">
        <f t="shared" ca="1" si="436"/>
        <v>0.28922309391024997</v>
      </c>
      <c r="M776" s="24">
        <f t="shared" ca="1" si="436"/>
        <v>-0.39523792973281108</v>
      </c>
      <c r="N776" s="24">
        <f ca="1">SQRT(Inputs!$B$38)*C776+SQRT(1-Inputs!$B$38)*_xlfn.NORM.S.INV(RAND())</f>
        <v>0.95685967996154697</v>
      </c>
      <c r="O776" s="24">
        <f ca="1">SQRT(Inputs!$B$38)*D776+SQRT(1-Inputs!$B$38)*_xlfn.NORM.S.INV(RAND())</f>
        <v>1.0583644335293276</v>
      </c>
      <c r="P776" s="24">
        <f ca="1">SQRT(Inputs!$B$38)*E776+SQRT(1-Inputs!$B$38)*_xlfn.NORM.S.INV(RAND())</f>
        <v>-0.38353400330380294</v>
      </c>
      <c r="Q776" s="24">
        <f ca="1">SQRT(Inputs!$B$38)*F776+SQRT(1-Inputs!$B$38)*_xlfn.NORM.S.INV(RAND())</f>
        <v>0.60710650881334638</v>
      </c>
      <c r="R776" s="24">
        <f ca="1">SQRT(Inputs!$B$38)*G776+SQRT(1-Inputs!$B$38)*_xlfn.NORM.S.INV(RAND())</f>
        <v>0.61046541655764519</v>
      </c>
      <c r="S776" s="24">
        <f ca="1">SQRT(Inputs!$B$38)*H776+SQRT(1-Inputs!$B$38)*_xlfn.NORM.S.INV(RAND())</f>
        <v>-0.50965025236445261</v>
      </c>
      <c r="T776" s="24">
        <f ca="1">SQRT(Inputs!$B$38)*I776+SQRT(1-Inputs!$B$38)*_xlfn.NORM.S.INV(RAND())</f>
        <v>-0.54053789213624215</v>
      </c>
      <c r="U776" s="24">
        <f ca="1">SQRT(Inputs!$B$38)*J776+SQRT(1-Inputs!$B$38)*_xlfn.NORM.S.INV(RAND())</f>
        <v>-0.6586109273069235</v>
      </c>
      <c r="V776" s="24">
        <f ca="1">SQRT(Inputs!$B$38)*K776+SQRT(1-Inputs!$B$38)*_xlfn.NORM.S.INV(RAND())</f>
        <v>-0.6291947850130819</v>
      </c>
      <c r="W776" s="24">
        <f ca="1">SQRT(Inputs!$B$38)*L776+SQRT(1-Inputs!$B$38)*_xlfn.NORM.S.INV(RAND())</f>
        <v>0.82658472708276931</v>
      </c>
      <c r="X776" s="24">
        <f ca="1">SQRT(Inputs!$B$38)*M776+SQRT(1-Inputs!$B$38)*_xlfn.NORM.S.INV(RAND())</f>
        <v>-0.93253527426967442</v>
      </c>
      <c r="Y776" s="24">
        <f ca="1">SQRT(Inputs!$B$38)*C776+SQRT(1-Inputs!$B$38)*_xlfn.NORM.S.INV(RAND())</f>
        <v>-0.10164578895044118</v>
      </c>
      <c r="Z776" s="24">
        <f ca="1">SQRT(Inputs!$B$38)*D776+SQRT(1-Inputs!$B$38)*_xlfn.NORM.S.INV(RAND())</f>
        <v>-1.0596690618125448</v>
      </c>
      <c r="AA776" s="24">
        <f ca="1">SQRT(Inputs!$B$38)*E776+SQRT(1-Inputs!$B$38)*_xlfn.NORM.S.INV(RAND())</f>
        <v>0.40034564907921999</v>
      </c>
      <c r="AB776" s="24">
        <f ca="1">SQRT(Inputs!$B$38)*F776+SQRT(1-Inputs!$B$38)*_xlfn.NORM.S.INV(RAND())</f>
        <v>0.40968463025819035</v>
      </c>
      <c r="AC776" s="24">
        <f ca="1">SQRT(Inputs!$B$38)*G776+SQRT(1-Inputs!$B$38)*_xlfn.NORM.S.INV(RAND())</f>
        <v>1.1545346317278373</v>
      </c>
      <c r="AD776" s="24">
        <f ca="1">SQRT(Inputs!$B$38)*H776+SQRT(1-Inputs!$B$38)*_xlfn.NORM.S.INV(RAND())</f>
        <v>2.452243142527577E-2</v>
      </c>
      <c r="AE776" s="24">
        <f ca="1">SQRT(Inputs!$B$38)*I776+SQRT(1-Inputs!$B$38)*_xlfn.NORM.S.INV(RAND())</f>
        <v>-0.5227791183713244</v>
      </c>
      <c r="AF776" s="24">
        <f ca="1">SQRT(Inputs!$B$38)*J776+SQRT(1-Inputs!$B$38)*_xlfn.NORM.S.INV(RAND())</f>
        <v>-0.38454376532530377</v>
      </c>
      <c r="AG776" s="24">
        <f ca="1">SQRT(Inputs!$B$38)*K776+SQRT(1-Inputs!$B$38)*_xlfn.NORM.S.INV(RAND())</f>
        <v>-0.42579020249562521</v>
      </c>
      <c r="AH776" s="24">
        <f ca="1">SQRT(Inputs!$B$38)*L776+SQRT(1-Inputs!$B$38)*_xlfn.NORM.S.INV(RAND())</f>
        <v>-7.6772433026862708E-2</v>
      </c>
      <c r="AI776" s="24">
        <f ca="1">SQRT(Inputs!$B$38)*M776+SQRT(1-Inputs!$B$38)*_xlfn.NORM.S.INV(RAND())</f>
        <v>1.966728844426316</v>
      </c>
      <c r="AJ776" s="24">
        <f ca="1">SQRT(Inputs!$B$38)*C776+SQRT(1-Inputs!$B$38)*_xlfn.NORM.S.INV(RAND())</f>
        <v>1.0318499972748025</v>
      </c>
      <c r="AK776" s="24">
        <f ca="1">SQRT(Inputs!$B$38)*D776+SQRT(1-Inputs!$B$38)*_xlfn.NORM.S.INV(RAND())</f>
        <v>2.0928951005613365</v>
      </c>
      <c r="AL776" s="24">
        <f ca="1">SQRT(Inputs!$B$38)*E776+SQRT(1-Inputs!$B$38)*_xlfn.NORM.S.INV(RAND())</f>
        <v>0.92643479362973746</v>
      </c>
      <c r="AM776" s="24">
        <f ca="1">SQRT(Inputs!$B$38)*F776+SQRT(1-Inputs!$B$38)*_xlfn.NORM.S.INV(RAND())</f>
        <v>-1.0226263291556312</v>
      </c>
      <c r="AN776" s="24">
        <f ca="1">SQRT(Inputs!$B$38)*G776+SQRT(1-Inputs!$B$38)*_xlfn.NORM.S.INV(RAND())</f>
        <v>1.2724610453807834</v>
      </c>
      <c r="AO776" s="24">
        <f ca="1">SQRT(Inputs!$B$38)*H776+SQRT(1-Inputs!$B$38)*_xlfn.NORM.S.INV(RAND())</f>
        <v>-5.4749321056912575E-2</v>
      </c>
      <c r="AP776" s="24">
        <f ca="1">SQRT(Inputs!$B$38)*I776+SQRT(1-Inputs!$B$38)*_xlfn.NORM.S.INV(RAND())</f>
        <v>-0.43224120092308899</v>
      </c>
      <c r="AQ776" s="24">
        <f ca="1">SQRT(Inputs!$B$38)*J776+SQRT(1-Inputs!$B$38)*_xlfn.NORM.S.INV(RAND())</f>
        <v>0.4248368515892218</v>
      </c>
      <c r="AR776" s="24">
        <f ca="1">SQRT(Inputs!$B$38)*K776+SQRT(1-Inputs!$B$38)*_xlfn.NORM.S.INV(RAND())</f>
        <v>-0.31579993191882233</v>
      </c>
      <c r="AS776" s="24">
        <f ca="1">SQRT(Inputs!$B$38)*L776+SQRT(1-Inputs!$B$38)*_xlfn.NORM.S.INV(RAND())</f>
        <v>-0.27961198967840073</v>
      </c>
      <c r="AT776" s="24">
        <f ca="1">SQRT(Inputs!$B$38)*M776+SQRT(1-Inputs!$B$38)*_xlfn.NORM.S.INV(RAND())</f>
        <v>-2.1615615490511533</v>
      </c>
      <c r="AU776" s="15">
        <f ca="1">Inputs!$B$6*EXP($B$8-0.5*C$5^2+C$5*N776)</f>
        <v>5793.5600023410097</v>
      </c>
      <c r="AV776" s="15">
        <f t="shared" ca="1" si="401"/>
        <v>8239.5298263031727</v>
      </c>
      <c r="AW776" s="15">
        <f t="shared" ca="1" si="402"/>
        <v>9540.1326754785241</v>
      </c>
      <c r="AX776" s="15">
        <f t="shared" ca="1" si="403"/>
        <v>12565.348922199741</v>
      </c>
      <c r="AY776" s="15">
        <f t="shared" ca="1" si="404"/>
        <v>16490.926425777656</v>
      </c>
      <c r="AZ776" s="15">
        <f t="shared" ca="1" si="405"/>
        <v>19068.101661694956</v>
      </c>
      <c r="BA776" s="15">
        <f t="shared" ca="1" si="406"/>
        <v>22051.036293425019</v>
      </c>
      <c r="BB776" s="15">
        <f t="shared" ca="1" si="407"/>
        <v>25273.254511639792</v>
      </c>
      <c r="BC776" s="15">
        <f t="shared" ca="1" si="408"/>
        <v>29129.274857793254</v>
      </c>
      <c r="BD776" s="15">
        <f t="shared" ca="1" si="409"/>
        <v>38554.579623674617</v>
      </c>
      <c r="BE776" s="15">
        <f t="shared" ca="1" si="410"/>
        <v>43396.706786244533</v>
      </c>
      <c r="BF776" s="15">
        <f ca="1">Inputs!$B$13*EXP($B$9-0.5*C$6^2+C$6*Y776)</f>
        <v>13555.100664375928</v>
      </c>
      <c r="BG776" s="15">
        <f t="shared" ca="1" si="411"/>
        <v>13644.978466293271</v>
      </c>
      <c r="BH776" s="15">
        <f t="shared" ca="1" si="412"/>
        <v>17816.236363196986</v>
      </c>
      <c r="BI776" s="15">
        <f t="shared" ca="1" si="413"/>
        <v>23229.330119274349</v>
      </c>
      <c r="BJ776" s="15">
        <f t="shared" ca="1" si="414"/>
        <v>33634.099676668622</v>
      </c>
      <c r="BK776" s="15">
        <f t="shared" ca="1" si="415"/>
        <v>41417.527485577753</v>
      </c>
      <c r="BL776" s="15">
        <f t="shared" ca="1" si="416"/>
        <v>47543.830603299051</v>
      </c>
      <c r="BM776" s="15">
        <f t="shared" ca="1" si="417"/>
        <v>55715.451741877594</v>
      </c>
      <c r="BN776" s="15">
        <f t="shared" ca="1" si="418"/>
        <v>65114.348689994986</v>
      </c>
      <c r="BO776" s="15">
        <f t="shared" ca="1" si="419"/>
        <v>79404.708305877371</v>
      </c>
      <c r="BP776" s="15">
        <f t="shared" ca="1" si="420"/>
        <v>122126.27599618596</v>
      </c>
      <c r="BQ776" s="15">
        <f ca="1">Inputs!$B$20*EXP($B$10-0.5*C$7^2+C$7*AJ776)</f>
        <v>6185.1591530731939</v>
      </c>
      <c r="BR776" s="15">
        <f t="shared" ca="1" si="421"/>
        <v>16313.547641806865</v>
      </c>
      <c r="BS776" s="15">
        <f t="shared" ca="1" si="422"/>
        <v>29149.50609060689</v>
      </c>
      <c r="BT776" s="15">
        <f t="shared" ca="1" si="423"/>
        <v>30734.046921100871</v>
      </c>
      <c r="BU776" s="15">
        <f t="shared" ca="1" si="424"/>
        <v>57951.336090312543</v>
      </c>
      <c r="BV776" s="15">
        <f t="shared" ca="1" si="425"/>
        <v>79638.609085847973</v>
      </c>
      <c r="BW776" s="15">
        <f t="shared" ca="1" si="426"/>
        <v>101415.69291999079</v>
      </c>
      <c r="BX776" s="15">
        <f t="shared" ca="1" si="427"/>
        <v>154456.38392586156</v>
      </c>
      <c r="BY776" s="15">
        <f t="shared" ca="1" si="428"/>
        <v>203730.67344148297</v>
      </c>
      <c r="BZ776" s="15">
        <f t="shared" ca="1" si="429"/>
        <v>271539.9751045864</v>
      </c>
      <c r="CA776" s="15">
        <f t="shared" ca="1" si="430"/>
        <v>259775.92631034172</v>
      </c>
      <c r="CB776" s="15">
        <f ca="1">(AU776*DCF!C$10-DCF!C$5*MAX(AU776*DCF!C$10,0)-MAX(AU776-Inputs!$B$6,0)/Inputs!$B$10)*DCF!C$6</f>
        <v>1037.1468396647269</v>
      </c>
      <c r="CC776" s="15">
        <f ca="1">(AV776*DCF!D$10-DCF!D$5*MAX(AV776*DCF!D$10,0)-MAX(AV776-AU776,0)/Inputs!$B$10)*DCF!D$6</f>
        <v>1411.9438481838692</v>
      </c>
      <c r="CD776" s="15">
        <f ca="1">(AW776*DCF!E$10-DCF!E$5*MAX(AW776*DCF!E$10,0)-MAX(AW776-AV776,0)/Inputs!$B$10)*DCF!E$6</f>
        <v>1909.7151468574193</v>
      </c>
      <c r="CE776" s="15">
        <f ca="1">(AX776*DCF!F$10-DCF!F$5*MAX(AX776*DCF!F$10,0)-MAX(AX776-AW776,0)/Inputs!$B$10)*DCF!F$6</f>
        <v>2113.5231474949037</v>
      </c>
      <c r="CF776" s="15">
        <f ca="1">(AY776*DCF!G$10-DCF!G$5*MAX(AY776*DCF!G$10,0)-MAX(AY776-AX776,0)/Inputs!$B$10)*DCF!G$6</f>
        <v>2643.2241465270399</v>
      </c>
      <c r="CG776" s="15">
        <f ca="1">(AZ776*DCF!H$10-DCF!H$5*MAX(AZ776*DCF!H$10,0)-MAX(AZ776-AY776,0)/Inputs!$B$10)*DCF!H$6</f>
        <v>3244.4619497106701</v>
      </c>
      <c r="CH776" s="15">
        <f ca="1">(BA776*DCF!I$10-DCF!I$5*MAX(BA776*DCF!I$10,0)-MAX(BA776-AZ776,0)/Inputs!$B$10)*DCF!I$6</f>
        <v>3538.6141143653335</v>
      </c>
      <c r="CI776" s="15">
        <f ca="1">(BB776*DCF!J$10-DCF!J$5*MAX(BB776*DCF!J$10,0)-MAX(BB776-BA776,0)/Inputs!$B$10)*DCF!J$6</f>
        <v>3848.6750432690305</v>
      </c>
      <c r="CJ776" s="15">
        <f ca="1">(BC776*DCF!K$10-DCF!K$5*MAX(BC776*DCF!K$10,0)-MAX(BC776-BB776,0)/Inputs!$B$10)*DCF!K$6</f>
        <v>4149.5612842134233</v>
      </c>
      <c r="CK776" s="15">
        <f ca="1">(BD776*DCF!L$10-DCF!L$5*MAX(BD776*DCF!L$10,0)-MAX(BD776-BC776,0)/Inputs!$B$10)*DCF!L$6</f>
        <v>4595.9192446586731</v>
      </c>
      <c r="CL776" s="15">
        <f ca="1">(BE776*DCF!M$10-DCF!M$5*MAX(BE776*DCF!M$10,0)-MAX(BE776-BD776,0)/Inputs!$B$10)*DCF!M$6</f>
        <v>5545.3927953162356</v>
      </c>
      <c r="CM776" s="15">
        <f ca="1">(BF776*DCF!C$28-DCF!C$5*MAX(BF776*DCF!C$28,0)-MAX(BF776-Inputs!$B$13,0)/Inputs!$B$17)*DCF!C$6</f>
        <v>3636.2117379119795</v>
      </c>
      <c r="CN776" s="15">
        <f ca="1">(BG776*DCF!D$28-DCF!D$5*MAX(BG776*DCF!D$28,0)-MAX(BG776-BF776,0)/Inputs!$B$17)*DCF!D$6</f>
        <v>3999.5858075069964</v>
      </c>
      <c r="CO776" s="15">
        <f ca="1">(BH776*DCF!E$28-DCF!E$5*MAX(BH776*DCF!E$28,0)-MAX(BH776-BG776,0)/Inputs!$B$17)*DCF!E$6</f>
        <v>4223.7778668396186</v>
      </c>
      <c r="CP776" s="15">
        <f ca="1">(BI776*DCF!F$28-DCF!F$5*MAX(BI776*DCF!F$28,0)-MAX(BI776-BH776,0)/Inputs!$B$17)*DCF!F$6</f>
        <v>5320.611968025345</v>
      </c>
      <c r="CQ776" s="15">
        <f ca="1">(BJ776*DCF!G$28-DCF!G$5*MAX(BJ776*DCF!G$28,0)-MAX(BJ776-BI776,0)/Inputs!$B$17)*DCF!G$6</f>
        <v>6976.6428893095772</v>
      </c>
      <c r="CR776" s="15">
        <f ca="1">(BK776*DCF!H$28-DCF!H$5*MAX(BK776*DCF!H$28,0)-MAX(BK776-BJ776,0)/Inputs!$B$17)*DCF!H$6</f>
        <v>9033.6852446237226</v>
      </c>
      <c r="CS776" s="15">
        <f ca="1">(BL776*DCF!I$28-DCF!I$5*MAX(BL776*DCF!I$28,0)-MAX(BL776-BK776,0)/Inputs!$B$17)*DCF!I$6</f>
        <v>10300.763848773118</v>
      </c>
      <c r="CT776" s="15">
        <f ca="1">(BM776*DCF!J$28-DCF!J$5*MAX(BM776*DCF!J$28,0)-MAX(BM776-BL776,0)/Inputs!$B$17)*DCF!J$6</f>
        <v>11345.680825585025</v>
      </c>
      <c r="CU776" s="15">
        <f ca="1">(BN776*DCF!K$28-DCF!K$5*MAX(BN776*DCF!K$28,0)-MAX(BN776-BM776,0)/Inputs!$B$17)*DCF!K$6</f>
        <v>12599.818987524102</v>
      </c>
      <c r="CV776" s="15">
        <f ca="1">(BO776*DCF!L$28-DCF!L$5*MAX(BO776*DCF!L$28,0)-MAX(BO776-BN776,0)/Inputs!$B$17)*DCF!L$6</f>
        <v>14225.927982304447</v>
      </c>
      <c r="CW776" s="15">
        <f ca="1">(BP776*DCF!M$28-DCF!M$5*MAX(BP776*DCF!M$28,0)-MAX(BP776-BO776,0)/Inputs!$B$17)*DCF!M$6</f>
        <v>18512.525237148802</v>
      </c>
      <c r="CX776" s="15">
        <f ca="1">(BQ776*DCF!C$46-DCF!C$5*MAX(BQ776*DCF!C$46,0)-MAX(BQ776-Inputs!$B$20,0)/Inputs!$B$24)*DCF!C$6</f>
        <v>-2806.8077273024437</v>
      </c>
      <c r="CY776" s="15">
        <f ca="1">(BR776*DCF!D$46-DCF!D$5*MAX(BR776*DCF!D$46,0)-MAX(BR776-BQ776,0)/Inputs!$B$24)*DCF!D$6</f>
        <v>-7106.0414404925805</v>
      </c>
      <c r="CZ776" s="15">
        <f ca="1">(BS776*DCF!E$46-DCF!E$5*MAX(BS776*DCF!E$46,0)-MAX(BS776-BR776,0)/Inputs!$B$24)*DCF!E$6</f>
        <v>-8506.5613004822299</v>
      </c>
      <c r="DA776" s="15">
        <f ca="1">(BT776*DCF!F$46-DCF!F$5*MAX(BT776*DCF!F$46,0)-MAX(BT776-BS776,0)/Inputs!$B$24)*DCF!F$6</f>
        <v>-2815.2290198017463</v>
      </c>
      <c r="DB776" s="15">
        <f ca="1">(BU776*DCF!G$46-DCF!G$5*MAX(BU776*DCF!G$46,0)-MAX(BU776-BT776,0)/Inputs!$B$24)*DCF!G$6</f>
        <v>-11104.726776767884</v>
      </c>
      <c r="DC776" s="15">
        <f ca="1">(BV776*DCF!H$46-DCF!H$5*MAX(BV776*DCF!H$46,0)-MAX(BV776-BU776,0)/Inputs!$B$24)*DCF!H$6</f>
        <v>-6739.1872032363508</v>
      </c>
      <c r="DD776" s="15">
        <f ca="1">(BW776*DCF!I$46-DCF!I$5*MAX(BW776*DCF!I$46,0)-MAX(BW776-BV776,0)/Inputs!$B$24)*DCF!I$6</f>
        <v>-3909.1235765595652</v>
      </c>
      <c r="DE776" s="15">
        <f ca="1">(BX776*DCF!J$46-DCF!J$5*MAX(BX776*DCF!J$46,0)-MAX(BX776-BW776,0)/Inputs!$B$24)*DCF!J$6</f>
        <v>-7586.5066353885486</v>
      </c>
      <c r="DF776" s="15">
        <f ca="1">(BY776*DCF!K$46-DCF!K$5*MAX(BY776*DCF!K$46,0)-MAX(BY776-BX776,0)/Inputs!$B$24)*DCF!K$6</f>
        <v>-433.11306311667829</v>
      </c>
      <c r="DG776" s="15">
        <f ca="1">(BZ776*DCF!L$46-DCF!L$5*MAX(BZ776*DCF!L$46,0)-MAX(BZ776-BY776,0)/Inputs!$B$24)*DCF!L$6</f>
        <v>3424.833485421319</v>
      </c>
      <c r="DH776" s="15">
        <f ca="1">(CA776*DCF!M$46-DCF!M$5*MAX(CA776*DCF!M$46,0)-MAX(CA776-BZ776,0)/Inputs!$B$24)*DCF!M$6</f>
        <v>20365.412864616228</v>
      </c>
      <c r="DI776" s="15">
        <f ca="1">SUM(CB776:CL776)+BE776*DCF!M$10*(1+Inputs!$B$30)*(1-Inputs!$B$33)*(1-Inputs!$B$30/Inputs!$B$31)/(Inputs!$B$29-Inputs!$B$30)*DCF!M$6</f>
        <v>154811.78640841809</v>
      </c>
      <c r="DJ776" s="15">
        <f ca="1">SUM(CM776:CW776)+BP776*DCF!M$28*(1+Inputs!$B$30)*(1-Inputs!$B$33)*(1-Inputs!$B$30/Inputs!$B$31)/(Inputs!$B$29-Inputs!$B$30)*DCF!M$6</f>
        <v>553347.28712914977</v>
      </c>
      <c r="DK776" s="15">
        <f ca="1">SUM(CX776:DH776)+CA776*DCF!M$46*(1+Inputs!$B$30)*(1-Inputs!$B$33)*(1-Inputs!$B$30/Inputs!$B$31)/(Inputs!$B$29-Inputs!$B$30)*DCF!M$6</f>
        <v>374427.30410837836</v>
      </c>
      <c r="DM776" s="15">
        <f ca="1">DI776+DJ776+DK776+Inputs!$B$34+Inputs!$B$36-Inputs!$B$35</f>
        <v>1159437.3776459461</v>
      </c>
    </row>
    <row r="777" spans="1:117" x14ac:dyDescent="0.75">
      <c r="A777" s="11">
        <v>764</v>
      </c>
      <c r="C777" s="24">
        <f t="shared" ca="1" si="436"/>
        <v>-0.34116156202544667</v>
      </c>
      <c r="D777" s="24">
        <f t="shared" ca="1" si="436"/>
        <v>-0.19112680074208013</v>
      </c>
      <c r="E777" s="24">
        <f t="shared" ca="1" si="436"/>
        <v>-0.38423216349115441</v>
      </c>
      <c r="F777" s="24">
        <f t="shared" ca="1" si="436"/>
        <v>-1.3750525219238496</v>
      </c>
      <c r="G777" s="24">
        <f t="shared" ca="1" si="436"/>
        <v>-1.1904157276389122</v>
      </c>
      <c r="H777" s="24">
        <f t="shared" ca="1" si="436"/>
        <v>1.6366194619660956</v>
      </c>
      <c r="I777" s="24">
        <f t="shared" ca="1" si="436"/>
        <v>-0.78698716754149078</v>
      </c>
      <c r="J777" s="24">
        <f t="shared" ca="1" si="436"/>
        <v>1.6378576554019535</v>
      </c>
      <c r="K777" s="24">
        <f t="shared" ca="1" si="436"/>
        <v>-0.61977460118695038</v>
      </c>
      <c r="L777" s="24">
        <f t="shared" ca="1" si="436"/>
        <v>0.44178059332929887</v>
      </c>
      <c r="M777" s="24">
        <f t="shared" ca="1" si="436"/>
        <v>-1.6306309723505913E-2</v>
      </c>
      <c r="N777" s="24">
        <f ca="1">SQRT(Inputs!$B$38)*C777+SQRT(1-Inputs!$B$38)*_xlfn.NORM.S.INV(RAND())</f>
        <v>-0.40839347267729353</v>
      </c>
      <c r="O777" s="24">
        <f ca="1">SQRT(Inputs!$B$38)*D777+SQRT(1-Inputs!$B$38)*_xlfn.NORM.S.INV(RAND())</f>
        <v>-1.9168162855523336</v>
      </c>
      <c r="P777" s="24">
        <f ca="1">SQRT(Inputs!$B$38)*E777+SQRT(1-Inputs!$B$38)*_xlfn.NORM.S.INV(RAND())</f>
        <v>0.31737725795985505</v>
      </c>
      <c r="Q777" s="24">
        <f ca="1">SQRT(Inputs!$B$38)*F777+SQRT(1-Inputs!$B$38)*_xlfn.NORM.S.INV(RAND())</f>
        <v>-0.60297715687225384</v>
      </c>
      <c r="R777" s="24">
        <f ca="1">SQRT(Inputs!$B$38)*G777+SQRT(1-Inputs!$B$38)*_xlfn.NORM.S.INV(RAND())</f>
        <v>-1.0309203815091441</v>
      </c>
      <c r="S777" s="24">
        <f ca="1">SQRT(Inputs!$B$38)*H777+SQRT(1-Inputs!$B$38)*_xlfn.NORM.S.INV(RAND())</f>
        <v>0.25833898575631742</v>
      </c>
      <c r="T777" s="24">
        <f ca="1">SQRT(Inputs!$B$38)*I777+SQRT(1-Inputs!$B$38)*_xlfn.NORM.S.INV(RAND())</f>
        <v>-0.43133090688809289</v>
      </c>
      <c r="U777" s="24">
        <f ca="1">SQRT(Inputs!$B$38)*J777+SQRT(1-Inputs!$B$38)*_xlfn.NORM.S.INV(RAND())</f>
        <v>1.645606618388485</v>
      </c>
      <c r="V777" s="24">
        <f ca="1">SQRT(Inputs!$B$38)*K777+SQRT(1-Inputs!$B$38)*_xlfn.NORM.S.INV(RAND())</f>
        <v>-0.72829568170525261</v>
      </c>
      <c r="W777" s="24">
        <f ca="1">SQRT(Inputs!$B$38)*L777+SQRT(1-Inputs!$B$38)*_xlfn.NORM.S.INV(RAND())</f>
        <v>-0.31073421139402285</v>
      </c>
      <c r="X777" s="24">
        <f ca="1">SQRT(Inputs!$B$38)*M777+SQRT(1-Inputs!$B$38)*_xlfn.NORM.S.INV(RAND())</f>
        <v>-1.0867206100709579</v>
      </c>
      <c r="Y777" s="24">
        <f ca="1">SQRT(Inputs!$B$38)*C777+SQRT(1-Inputs!$B$38)*_xlfn.NORM.S.INV(RAND())</f>
        <v>-1.1167543792174239</v>
      </c>
      <c r="Z777" s="24">
        <f ca="1">SQRT(Inputs!$B$38)*D777+SQRT(1-Inputs!$B$38)*_xlfn.NORM.S.INV(RAND())</f>
        <v>0.43945362990537501</v>
      </c>
      <c r="AA777" s="24">
        <f ca="1">SQRT(Inputs!$B$38)*E777+SQRT(1-Inputs!$B$38)*_xlfn.NORM.S.INV(RAND())</f>
        <v>0.3344228419766696</v>
      </c>
      <c r="AB777" s="24">
        <f ca="1">SQRT(Inputs!$B$38)*F777+SQRT(1-Inputs!$B$38)*_xlfn.NORM.S.INV(RAND())</f>
        <v>-1.1291842286850406</v>
      </c>
      <c r="AC777" s="24">
        <f ca="1">SQRT(Inputs!$B$38)*G777+SQRT(1-Inputs!$B$38)*_xlfn.NORM.S.INV(RAND())</f>
        <v>-0.40567488618302039</v>
      </c>
      <c r="AD777" s="24">
        <f ca="1">SQRT(Inputs!$B$38)*H777+SQRT(1-Inputs!$B$38)*_xlfn.NORM.S.INV(RAND())</f>
        <v>0.35434527989091036</v>
      </c>
      <c r="AE777" s="24">
        <f ca="1">SQRT(Inputs!$B$38)*I777+SQRT(1-Inputs!$B$38)*_xlfn.NORM.S.INV(RAND())</f>
        <v>-1.1853388029896563</v>
      </c>
      <c r="AF777" s="24">
        <f ca="1">SQRT(Inputs!$B$38)*J777+SQRT(1-Inputs!$B$38)*_xlfn.NORM.S.INV(RAND())</f>
        <v>1.6536288383457738</v>
      </c>
      <c r="AG777" s="24">
        <f ca="1">SQRT(Inputs!$B$38)*K777+SQRT(1-Inputs!$B$38)*_xlfn.NORM.S.INV(RAND())</f>
        <v>0.27276866758774815</v>
      </c>
      <c r="AH777" s="24">
        <f ca="1">SQRT(Inputs!$B$38)*L777+SQRT(1-Inputs!$B$38)*_xlfn.NORM.S.INV(RAND())</f>
        <v>1.5196334749159828</v>
      </c>
      <c r="AI777" s="24">
        <f ca="1">SQRT(Inputs!$B$38)*M777+SQRT(1-Inputs!$B$38)*_xlfn.NORM.S.INV(RAND())</f>
        <v>0.77101239434628255</v>
      </c>
      <c r="AJ777" s="24">
        <f ca="1">SQRT(Inputs!$B$38)*C777+SQRT(1-Inputs!$B$38)*_xlfn.NORM.S.INV(RAND())</f>
        <v>2.9827324573285269E-2</v>
      </c>
      <c r="AK777" s="24">
        <f ca="1">SQRT(Inputs!$B$38)*D777+SQRT(1-Inputs!$B$38)*_xlfn.NORM.S.INV(RAND())</f>
        <v>1.1990404453617247</v>
      </c>
      <c r="AL777" s="24">
        <f ca="1">SQRT(Inputs!$B$38)*E777+SQRT(1-Inputs!$B$38)*_xlfn.NORM.S.INV(RAND())</f>
        <v>0.68389426754477267</v>
      </c>
      <c r="AM777" s="24">
        <f ca="1">SQRT(Inputs!$B$38)*F777+SQRT(1-Inputs!$B$38)*_xlfn.NORM.S.INV(RAND())</f>
        <v>-0.73260046689242342</v>
      </c>
      <c r="AN777" s="24">
        <f ca="1">SQRT(Inputs!$B$38)*G777+SQRT(1-Inputs!$B$38)*_xlfn.NORM.S.INV(RAND())</f>
        <v>0.43313168584976036</v>
      </c>
      <c r="AO777" s="24">
        <f ca="1">SQRT(Inputs!$B$38)*H777+SQRT(1-Inputs!$B$38)*_xlfn.NORM.S.INV(RAND())</f>
        <v>1.9202912648148878</v>
      </c>
      <c r="AP777" s="24">
        <f ca="1">SQRT(Inputs!$B$38)*I777+SQRT(1-Inputs!$B$38)*_xlfn.NORM.S.INV(RAND())</f>
        <v>8.3530401104321972E-2</v>
      </c>
      <c r="AQ777" s="24">
        <f ca="1">SQRT(Inputs!$B$38)*J777+SQRT(1-Inputs!$B$38)*_xlfn.NORM.S.INV(RAND())</f>
        <v>1.5925472905867792</v>
      </c>
      <c r="AR777" s="24">
        <f ca="1">SQRT(Inputs!$B$38)*K777+SQRT(1-Inputs!$B$38)*_xlfn.NORM.S.INV(RAND())</f>
        <v>-6.5339864739072495E-2</v>
      </c>
      <c r="AS777" s="24">
        <f ca="1">SQRT(Inputs!$B$38)*L777+SQRT(1-Inputs!$B$38)*_xlfn.NORM.S.INV(RAND())</f>
        <v>-1.1968328036111451</v>
      </c>
      <c r="AT777" s="24">
        <f ca="1">SQRT(Inputs!$B$38)*M777+SQRT(1-Inputs!$B$38)*_xlfn.NORM.S.INV(RAND())</f>
        <v>-1.6766146991886361</v>
      </c>
      <c r="AU777" s="15">
        <f ca="1">Inputs!$B$6*EXP($B$8-0.5*C$5^2+C$5*N777)</f>
        <v>4644.8042525941701</v>
      </c>
      <c r="AV777" s="15">
        <f t="shared" ca="1" si="401"/>
        <v>4265.241362579316</v>
      </c>
      <c r="AW777" s="15">
        <f t="shared" ca="1" si="402"/>
        <v>5428.1729692551535</v>
      </c>
      <c r="AX777" s="15">
        <f t="shared" ca="1" si="403"/>
        <v>6146.3529992104113</v>
      </c>
      <c r="AY777" s="15">
        <f t="shared" ca="1" si="404"/>
        <v>6659.4187160836291</v>
      </c>
      <c r="AZ777" s="15">
        <f t="shared" ca="1" si="405"/>
        <v>8379.676283233046</v>
      </c>
      <c r="BA777" s="15">
        <f t="shared" ca="1" si="406"/>
        <v>9801.9523315689166</v>
      </c>
      <c r="BB777" s="15">
        <f t="shared" ca="1" si="407"/>
        <v>14151.596454137429</v>
      </c>
      <c r="BC777" s="15">
        <f t="shared" ca="1" si="408"/>
        <v>16155.462334044885</v>
      </c>
      <c r="BD777" s="15">
        <f t="shared" ca="1" si="409"/>
        <v>19225.008873348059</v>
      </c>
      <c r="BE777" s="15">
        <f t="shared" ca="1" si="410"/>
        <v>21337.741275817596</v>
      </c>
      <c r="BF777" s="15">
        <f ca="1">Inputs!$B$13*EXP($B$9-0.5*C$6^2+C$6*Y777)</f>
        <v>11084.192295686064</v>
      </c>
      <c r="BG777" s="15">
        <f t="shared" ca="1" si="411"/>
        <v>14623.472609465396</v>
      </c>
      <c r="BH777" s="15">
        <f t="shared" ca="1" si="412"/>
        <v>18886.224357033403</v>
      </c>
      <c r="BI777" s="15">
        <f t="shared" ca="1" si="413"/>
        <v>19431.129842776347</v>
      </c>
      <c r="BJ777" s="15">
        <f t="shared" ca="1" si="414"/>
        <v>22468.265531660039</v>
      </c>
      <c r="BK777" s="15">
        <f t="shared" ca="1" si="415"/>
        <v>28938.439631889476</v>
      </c>
      <c r="BL777" s="15">
        <f t="shared" ca="1" si="416"/>
        <v>30485.66227670656</v>
      </c>
      <c r="BM777" s="15">
        <f t="shared" ca="1" si="417"/>
        <v>46019.223980780756</v>
      </c>
      <c r="BN777" s="15">
        <f t="shared" ca="1" si="418"/>
        <v>58478.493006946359</v>
      </c>
      <c r="BO777" s="15">
        <f t="shared" ca="1" si="419"/>
        <v>85853.158034535722</v>
      </c>
      <c r="BP777" s="15">
        <f t="shared" ca="1" si="420"/>
        <v>115314.81634538034</v>
      </c>
      <c r="BQ777" s="15">
        <f ca="1">Inputs!$B$20*EXP($B$10-0.5*C$7^2+C$7*AJ777)</f>
        <v>4335.1345263523544</v>
      </c>
      <c r="BR777" s="15">
        <f t="shared" ca="1" si="421"/>
        <v>8608.2878211030184</v>
      </c>
      <c r="BS777" s="15">
        <f t="shared" ca="1" si="422"/>
        <v>14346.545153138875</v>
      </c>
      <c r="BT777" s="15">
        <f t="shared" ca="1" si="423"/>
        <v>16322.187574786047</v>
      </c>
      <c r="BU777" s="15">
        <f t="shared" ca="1" si="424"/>
        <v>25120.030113375371</v>
      </c>
      <c r="BV777" s="15">
        <f t="shared" ca="1" si="425"/>
        <v>53867.89794450652</v>
      </c>
      <c r="BW777" s="15">
        <f t="shared" ca="1" si="426"/>
        <v>76510.364155465912</v>
      </c>
      <c r="BX777" s="15">
        <f t="shared" ca="1" si="427"/>
        <v>147260.9016351834</v>
      </c>
      <c r="BY777" s="15">
        <f t="shared" ca="1" si="428"/>
        <v>203774.13497197293</v>
      </c>
      <c r="BZ777" s="15">
        <f t="shared" ca="1" si="429"/>
        <v>229454.89296029997</v>
      </c>
      <c r="CA777" s="15">
        <f t="shared" ca="1" si="430"/>
        <v>239269.84522411216</v>
      </c>
      <c r="CB777" s="15">
        <f ca="1">(AU777*DCF!C$10-DCF!C$5*MAX(AU777*DCF!C$10,0)-MAX(AU777-Inputs!$B$6,0)/Inputs!$B$10)*DCF!C$6</f>
        <v>1045.3376729155916</v>
      </c>
      <c r="CC777" s="15">
        <f ca="1">(AV777*DCF!D$10-DCF!D$5*MAX(AV777*DCF!D$10,0)-MAX(AV777-AU777,0)/Inputs!$B$10)*DCF!D$6</f>
        <v>1039.6236860669858</v>
      </c>
      <c r="CD777" s="15">
        <f ca="1">(AW777*DCF!E$10-DCF!E$5*MAX(AW777*DCF!E$10,0)-MAX(AW777-AV777,0)/Inputs!$B$10)*DCF!E$6</f>
        <v>991.33837258788685</v>
      </c>
      <c r="CE777" s="15">
        <f ca="1">(AX777*DCF!F$10-DCF!F$5*MAX(AX777*DCF!F$10,0)-MAX(AX777-AW777,0)/Inputs!$B$10)*DCF!F$6</f>
        <v>1192.3036059254521</v>
      </c>
      <c r="CF777" s="15">
        <f ca="1">(AY777*DCF!G$10-DCF!G$5*MAX(AY777*DCF!G$10,0)-MAX(AY777-AX777,0)/Inputs!$B$10)*DCF!G$6</f>
        <v>1273.4855259784138</v>
      </c>
      <c r="CG777" s="15">
        <f ca="1">(AZ777*DCF!H$10-DCF!H$5*MAX(AZ777*DCF!H$10,0)-MAX(AZ777-AY777,0)/Inputs!$B$10)*DCF!H$6</f>
        <v>1321.4575902380516</v>
      </c>
      <c r="CH777" s="15">
        <f ca="1">(BA777*DCF!I$10-DCF!I$5*MAX(BA777*DCF!I$10,0)-MAX(BA777-AZ777,0)/Inputs!$B$10)*DCF!I$6</f>
        <v>1557.156010690768</v>
      </c>
      <c r="CI777" s="15">
        <f ca="1">(BB777*DCF!J$10-DCF!J$5*MAX(BB777*DCF!J$10,0)-MAX(BB777-BA777,0)/Inputs!$B$10)*DCF!J$6</f>
        <v>1769.3298974303793</v>
      </c>
      <c r="CJ777" s="15">
        <f ca="1">(BC777*DCF!K$10-DCF!K$5*MAX(BC777*DCF!K$10,0)-MAX(BC777-BB777,0)/Inputs!$B$10)*DCF!K$6</f>
        <v>2320.2592588204511</v>
      </c>
      <c r="CK777" s="15">
        <f ca="1">(BD777*DCF!L$10-DCF!L$5*MAX(BD777*DCF!L$10,0)-MAX(BD777-BC777,0)/Inputs!$B$10)*DCF!L$6</f>
        <v>2502.554852418471</v>
      </c>
      <c r="CL777" s="15">
        <f ca="1">(BE777*DCF!M$10-DCF!M$5*MAX(BE777*DCF!M$10,0)-MAX(BE777-BD777,0)/Inputs!$B$10)*DCF!M$6</f>
        <v>2758.642817532032</v>
      </c>
      <c r="CM777" s="15">
        <f ca="1">(BF777*DCF!C$28-DCF!C$5*MAX(BF777*DCF!C$28,0)-MAX(BF777-Inputs!$B$13,0)/Inputs!$B$17)*DCF!C$6</f>
        <v>3382.8227970915987</v>
      </c>
      <c r="CN777" s="15">
        <f ca="1">(BG777*DCF!D$28-DCF!D$5*MAX(BG777*DCF!D$28,0)-MAX(BG777-BF777,0)/Inputs!$B$17)*DCF!D$6</f>
        <v>3551.8591908890394</v>
      </c>
      <c r="CO777" s="15">
        <f ca="1">(BH777*DCF!E$28-DCF!E$5*MAX(BH777*DCF!E$28,0)-MAX(BH777-BG777,0)/Inputs!$B$17)*DCF!E$6</f>
        <v>4508.7853408017909</v>
      </c>
      <c r="CP777" s="15">
        <f ca="1">(BI777*DCF!F$28-DCF!F$5*MAX(BI777*DCF!F$28,0)-MAX(BI777-BH777,0)/Inputs!$B$17)*DCF!F$6</f>
        <v>5175.8312630270621</v>
      </c>
      <c r="CQ777" s="15">
        <f ca="1">(BJ777*DCF!G$28-DCF!G$5*MAX(BJ777*DCF!G$28,0)-MAX(BJ777-BI777,0)/Inputs!$B$17)*DCF!G$6</f>
        <v>5318.7457387954655</v>
      </c>
      <c r="CR777" s="15">
        <f ca="1">(BK777*DCF!H$28-DCF!H$5*MAX(BK777*DCF!H$28,0)-MAX(BK777-BJ777,0)/Inputs!$B$17)*DCF!H$6</f>
        <v>6151.5119117889317</v>
      </c>
      <c r="CS777" s="15">
        <f ca="1">(BL777*DCF!I$28-DCF!I$5*MAX(BL777*DCF!I$28,0)-MAX(BL777-BK777,0)/Inputs!$B$17)*DCF!I$6</f>
        <v>6946.7221892218868</v>
      </c>
      <c r="CT777" s="15">
        <f ca="1">(BM777*DCF!J$28-DCF!J$5*MAX(BM777*DCF!J$28,0)-MAX(BM777-BL777,0)/Inputs!$B$17)*DCF!J$6</f>
        <v>8206.4839082771632</v>
      </c>
      <c r="CU777" s="15">
        <f ca="1">(BN777*DCF!K$28-DCF!K$5*MAX(BN777*DCF!K$28,0)-MAX(BN777-BM777,0)/Inputs!$B$17)*DCF!K$6</f>
        <v>10823.582715108054</v>
      </c>
      <c r="CV777" s="15">
        <f ca="1">(BO777*DCF!L$28-DCF!L$5*MAX(BO777*DCF!L$28,0)-MAX(BO777-BN777,0)/Inputs!$B$17)*DCF!L$6</f>
        <v>14032.018080092414</v>
      </c>
      <c r="CW777" s="15">
        <f ca="1">(BP777*DCF!M$28-DCF!M$5*MAX(BP777*DCF!M$28,0)-MAX(BP777-BO777,0)/Inputs!$B$17)*DCF!M$6</f>
        <v>18616.978286104913</v>
      </c>
      <c r="CX777" s="15">
        <f ca="1">(BQ777*DCF!C$46-DCF!C$5*MAX(BQ777*DCF!C$46,0)-MAX(BQ777-Inputs!$B$20,0)/Inputs!$B$24)*DCF!C$6</f>
        <v>-1525.0354686044025</v>
      </c>
      <c r="CY777" s="15">
        <f ca="1">(BR777*DCF!D$46-DCF!D$5*MAX(BR777*DCF!D$46,0)-MAX(BR777-BQ777,0)/Inputs!$B$24)*DCF!D$6</f>
        <v>-3292.5530236725872</v>
      </c>
      <c r="CZ777" s="15">
        <f ca="1">(BS777*DCF!E$46-DCF!E$5*MAX(BS777*DCF!E$46,0)-MAX(BS777-BR777,0)/Inputs!$B$24)*DCF!E$6</f>
        <v>-3958.3670121306768</v>
      </c>
      <c r="DA777" s="15">
        <f ca="1">(BT777*DCF!F$46-DCF!F$5*MAX(BT777*DCF!F$46,0)-MAX(BT777-BS777,0)/Inputs!$B$24)*DCF!F$6</f>
        <v>-1908.0787564808256</v>
      </c>
      <c r="DB777" s="15">
        <f ca="1">(BU777*DCF!G$46-DCF!G$5*MAX(BU777*DCF!G$46,0)-MAX(BU777-BT777,0)/Inputs!$B$24)*DCF!G$6</f>
        <v>-3804.4085877318498</v>
      </c>
      <c r="DC777" s="15">
        <f ca="1">(BV777*DCF!H$46-DCF!H$5*MAX(BV777*DCF!H$46,0)-MAX(BV777-BU777,0)/Inputs!$B$24)*DCF!H$6</f>
        <v>-8933.2237874154107</v>
      </c>
      <c r="DD777" s="15">
        <f ca="1">(BW777*DCF!I$46-DCF!I$5*MAX(BW777*DCF!I$46,0)-MAX(BW777-BV777,0)/Inputs!$B$24)*DCF!I$6</f>
        <v>-4732.7395995831712</v>
      </c>
      <c r="DE777" s="15">
        <f ca="1">(BX777*DCF!J$46-DCF!J$5*MAX(BX777*DCF!J$46,0)-MAX(BX777-BW777,0)/Inputs!$B$24)*DCF!J$6</f>
        <v>-12584.699160717088</v>
      </c>
      <c r="DF777" s="15">
        <f ca="1">(BY777*DCF!K$46-DCF!K$5*MAX(BY777*DCF!K$46,0)-MAX(BY777-BX777,0)/Inputs!$B$24)*DCF!K$6</f>
        <v>-2203.9787871057301</v>
      </c>
      <c r="DG777" s="15">
        <f ca="1">(BZ777*DCF!L$46-DCF!L$5*MAX(BZ777*DCF!L$46,0)-MAX(BZ777-BY777,0)/Inputs!$B$24)*DCF!L$6</f>
        <v>10049.51602336683</v>
      </c>
      <c r="DH777" s="15">
        <f ca="1">(CA777*DCF!M$46-DCF!M$5*MAX(CA777*DCF!M$46,0)-MAX(CA777-BZ777,0)/Inputs!$B$24)*DCF!M$6</f>
        <v>16705.939995096225</v>
      </c>
      <c r="DI777" s="15">
        <f ca="1">SUM(CB777:CL777)+BE777*DCF!M$10*(1+Inputs!$B$30)*(1-Inputs!$B$33)*(1-Inputs!$B$30/Inputs!$B$31)/(Inputs!$B$29-Inputs!$B$30)*DCF!M$6</f>
        <v>77154.705423622392</v>
      </c>
      <c r="DJ777" s="15">
        <f ca="1">SUM(CM777:CW777)+BP777*DCF!M$28*(1+Inputs!$B$30)*(1-Inputs!$B$33)*(1-Inputs!$B$30/Inputs!$B$31)/(Inputs!$B$29-Inputs!$B$30)*DCF!M$6</f>
        <v>514612.21978090046</v>
      </c>
      <c r="DK777" s="15">
        <f ca="1">SUM(CX777:DH777)+CA777*DCF!M$46*(1+Inputs!$B$30)*(1-Inputs!$B$33)*(1-Inputs!$B$30/Inputs!$B$31)/(Inputs!$B$29-Inputs!$B$30)*DCF!M$6</f>
        <v>353751.89587660634</v>
      </c>
      <c r="DM777" s="15">
        <f ca="1">DI777+DJ777+DK777+Inputs!$B$34+Inputs!$B$36-Inputs!$B$35</f>
        <v>1022369.8210811293</v>
      </c>
    </row>
    <row r="778" spans="1:117" x14ac:dyDescent="0.75">
      <c r="A778" s="11">
        <v>765</v>
      </c>
      <c r="C778" s="24">
        <f t="shared" ca="1" si="436"/>
        <v>0.97661476968044159</v>
      </c>
      <c r="D778" s="24">
        <f t="shared" ca="1" si="436"/>
        <v>-0.21581914200796448</v>
      </c>
      <c r="E778" s="24">
        <f t="shared" ca="1" si="436"/>
        <v>0.91546796052854096</v>
      </c>
      <c r="F778" s="24">
        <f t="shared" ca="1" si="436"/>
        <v>-0.83006183536332201</v>
      </c>
      <c r="G778" s="24">
        <f t="shared" ca="1" si="436"/>
        <v>-0.2240075904189209</v>
      </c>
      <c r="H778" s="24">
        <f t="shared" ca="1" si="436"/>
        <v>1.7579295678685827</v>
      </c>
      <c r="I778" s="24">
        <f t="shared" ca="1" si="436"/>
        <v>-0.19550166950200737</v>
      </c>
      <c r="J778" s="24">
        <f t="shared" ca="1" si="436"/>
        <v>-1.8695004039275867</v>
      </c>
      <c r="K778" s="24">
        <f t="shared" ca="1" si="436"/>
        <v>0.53756190243095558</v>
      </c>
      <c r="L778" s="24">
        <f t="shared" ca="1" si="436"/>
        <v>-1.0057349279394452</v>
      </c>
      <c r="M778" s="24">
        <f t="shared" ca="1" si="436"/>
        <v>-0.37877247934057362</v>
      </c>
      <c r="N778" s="24">
        <f ca="1">SQRT(Inputs!$B$38)*C778+SQRT(1-Inputs!$B$38)*_xlfn.NORM.S.INV(RAND())</f>
        <v>1.2374551703699961</v>
      </c>
      <c r="O778" s="24">
        <f ca="1">SQRT(Inputs!$B$38)*D778+SQRT(1-Inputs!$B$38)*_xlfn.NORM.S.INV(RAND())</f>
        <v>-0.61370334280073768</v>
      </c>
      <c r="P778" s="24">
        <f ca="1">SQRT(Inputs!$B$38)*E778+SQRT(1-Inputs!$B$38)*_xlfn.NORM.S.INV(RAND())</f>
        <v>-0.53253803070506067</v>
      </c>
      <c r="Q778" s="24">
        <f ca="1">SQRT(Inputs!$B$38)*F778+SQRT(1-Inputs!$B$38)*_xlfn.NORM.S.INV(RAND())</f>
        <v>-0.50588257354778143</v>
      </c>
      <c r="R778" s="24">
        <f ca="1">SQRT(Inputs!$B$38)*G778+SQRT(1-Inputs!$B$38)*_xlfn.NORM.S.INV(RAND())</f>
        <v>-0.58464335083166419</v>
      </c>
      <c r="S778" s="24">
        <f ca="1">SQRT(Inputs!$B$38)*H778+SQRT(1-Inputs!$B$38)*_xlfn.NORM.S.INV(RAND())</f>
        <v>0.70255554385886221</v>
      </c>
      <c r="T778" s="24">
        <f ca="1">SQRT(Inputs!$B$38)*I778+SQRT(1-Inputs!$B$38)*_xlfn.NORM.S.INV(RAND())</f>
        <v>-1.0695098636182838</v>
      </c>
      <c r="U778" s="24">
        <f ca="1">SQRT(Inputs!$B$38)*J778+SQRT(1-Inputs!$B$38)*_xlfn.NORM.S.INV(RAND())</f>
        <v>-1.4337591514601384</v>
      </c>
      <c r="V778" s="24">
        <f ca="1">SQRT(Inputs!$B$38)*K778+SQRT(1-Inputs!$B$38)*_xlfn.NORM.S.INV(RAND())</f>
        <v>0.76405339999673094</v>
      </c>
      <c r="W778" s="24">
        <f ca="1">SQRT(Inputs!$B$38)*L778+SQRT(1-Inputs!$B$38)*_xlfn.NORM.S.INV(RAND())</f>
        <v>-4.6953214192235859E-2</v>
      </c>
      <c r="X778" s="24">
        <f ca="1">SQRT(Inputs!$B$38)*M778+SQRT(1-Inputs!$B$38)*_xlfn.NORM.S.INV(RAND())</f>
        <v>-0.45776405248724295</v>
      </c>
      <c r="Y778" s="24">
        <f ca="1">SQRT(Inputs!$B$38)*C778+SQRT(1-Inputs!$B$38)*_xlfn.NORM.S.INV(RAND())</f>
        <v>-1.2295014446495669</v>
      </c>
      <c r="Z778" s="24">
        <f ca="1">SQRT(Inputs!$B$38)*D778+SQRT(1-Inputs!$B$38)*_xlfn.NORM.S.INV(RAND())</f>
        <v>0.18002982662318945</v>
      </c>
      <c r="AA778" s="24">
        <f ca="1">SQRT(Inputs!$B$38)*E778+SQRT(1-Inputs!$B$38)*_xlfn.NORM.S.INV(RAND())</f>
        <v>0.29843477041290961</v>
      </c>
      <c r="AB778" s="24">
        <f ca="1">SQRT(Inputs!$B$38)*F778+SQRT(1-Inputs!$B$38)*_xlfn.NORM.S.INV(RAND())</f>
        <v>-0.12625910113894734</v>
      </c>
      <c r="AC778" s="24">
        <f ca="1">SQRT(Inputs!$B$38)*G778+SQRT(1-Inputs!$B$38)*_xlfn.NORM.S.INV(RAND())</f>
        <v>0.32113851943729915</v>
      </c>
      <c r="AD778" s="24">
        <f ca="1">SQRT(Inputs!$B$38)*H778+SQRT(1-Inputs!$B$38)*_xlfn.NORM.S.INV(RAND())</f>
        <v>1.4545690935357996</v>
      </c>
      <c r="AE778" s="24">
        <f ca="1">SQRT(Inputs!$B$38)*I778+SQRT(1-Inputs!$B$38)*_xlfn.NORM.S.INV(RAND())</f>
        <v>1.487072238519467</v>
      </c>
      <c r="AF778" s="24">
        <f ca="1">SQRT(Inputs!$B$38)*J778+SQRT(1-Inputs!$B$38)*_xlfn.NORM.S.INV(RAND())</f>
        <v>-0.57513799046501024</v>
      </c>
      <c r="AG778" s="24">
        <f ca="1">SQRT(Inputs!$B$38)*K778+SQRT(1-Inputs!$B$38)*_xlfn.NORM.S.INV(RAND())</f>
        <v>-5.8847055947263638E-2</v>
      </c>
      <c r="AH778" s="24">
        <f ca="1">SQRT(Inputs!$B$38)*L778+SQRT(1-Inputs!$B$38)*_xlfn.NORM.S.INV(RAND())</f>
        <v>-0.22947893016928494</v>
      </c>
      <c r="AI778" s="24">
        <f ca="1">SQRT(Inputs!$B$38)*M778+SQRT(1-Inputs!$B$38)*_xlfn.NORM.S.INV(RAND())</f>
        <v>0.54535053821960122</v>
      </c>
      <c r="AJ778" s="24">
        <f ca="1">SQRT(Inputs!$B$38)*C778+SQRT(1-Inputs!$B$38)*_xlfn.NORM.S.INV(RAND())</f>
        <v>1.6960846759123944</v>
      </c>
      <c r="AK778" s="24">
        <f ca="1">SQRT(Inputs!$B$38)*D778+SQRT(1-Inputs!$B$38)*_xlfn.NORM.S.INV(RAND())</f>
        <v>-3.4608752796200445E-2</v>
      </c>
      <c r="AL778" s="24">
        <f ca="1">SQRT(Inputs!$B$38)*E778+SQRT(1-Inputs!$B$38)*_xlfn.NORM.S.INV(RAND())</f>
        <v>-0.65247130790900343</v>
      </c>
      <c r="AM778" s="24">
        <f ca="1">SQRT(Inputs!$B$38)*F778+SQRT(1-Inputs!$B$38)*_xlfn.NORM.S.INV(RAND())</f>
        <v>-0.57615792440006119</v>
      </c>
      <c r="AN778" s="24">
        <f ca="1">SQRT(Inputs!$B$38)*G778+SQRT(1-Inputs!$B$38)*_xlfn.NORM.S.INV(RAND())</f>
        <v>-0.31930240903552531</v>
      </c>
      <c r="AO778" s="24">
        <f ca="1">SQRT(Inputs!$B$38)*H778+SQRT(1-Inputs!$B$38)*_xlfn.NORM.S.INV(RAND())</f>
        <v>1.0822132553229566</v>
      </c>
      <c r="AP778" s="24">
        <f ca="1">SQRT(Inputs!$B$38)*I778+SQRT(1-Inputs!$B$38)*_xlfn.NORM.S.INV(RAND())</f>
        <v>-0.53510280719498637</v>
      </c>
      <c r="AQ778" s="24">
        <f ca="1">SQRT(Inputs!$B$38)*J778+SQRT(1-Inputs!$B$38)*_xlfn.NORM.S.INV(RAND())</f>
        <v>-0.95138430809068641</v>
      </c>
      <c r="AR778" s="24">
        <f ca="1">SQRT(Inputs!$B$38)*K778+SQRT(1-Inputs!$B$38)*_xlfn.NORM.S.INV(RAND())</f>
        <v>1.094671861198137</v>
      </c>
      <c r="AS778" s="24">
        <f ca="1">SQRT(Inputs!$B$38)*L778+SQRT(1-Inputs!$B$38)*_xlfn.NORM.S.INV(RAND())</f>
        <v>-8.4429128524320052E-2</v>
      </c>
      <c r="AT778" s="24">
        <f ca="1">SQRT(Inputs!$B$38)*M778+SQRT(1-Inputs!$B$38)*_xlfn.NORM.S.INV(RAND())</f>
        <v>0.60478124068290584</v>
      </c>
      <c r="AU778" s="15">
        <f ca="1">Inputs!$B$6*EXP($B$8-0.5*C$5^2+C$5*N778)</f>
        <v>6062.7761830275876</v>
      </c>
      <c r="AV778" s="15">
        <f t="shared" ca="1" si="401"/>
        <v>6743.0790998281018</v>
      </c>
      <c r="AW778" s="15">
        <f t="shared" ca="1" si="402"/>
        <v>7652.1215333429036</v>
      </c>
      <c r="AX778" s="15">
        <f t="shared" ca="1" si="403"/>
        <v>8770.287004979391</v>
      </c>
      <c r="AY778" s="15">
        <f t="shared" ca="1" si="404"/>
        <v>10010.780994881643</v>
      </c>
      <c r="AZ778" s="15">
        <f t="shared" ca="1" si="405"/>
        <v>13228.274749455097</v>
      </c>
      <c r="BA778" s="15">
        <f t="shared" ca="1" si="406"/>
        <v>14473.758462482341</v>
      </c>
      <c r="BB778" s="15">
        <f t="shared" ca="1" si="407"/>
        <v>15349.187213558191</v>
      </c>
      <c r="BC778" s="15">
        <f t="shared" ca="1" si="408"/>
        <v>20237.748325239674</v>
      </c>
      <c r="BD778" s="15">
        <f t="shared" ca="1" si="409"/>
        <v>24684.504936978494</v>
      </c>
      <c r="BE778" s="15">
        <f t="shared" ca="1" si="410"/>
        <v>29012.497833127985</v>
      </c>
      <c r="BF778" s="15">
        <f ca="1">Inputs!$B$13*EXP($B$9-0.5*C$6^2+C$6*Y778)</f>
        <v>10839.188487967958</v>
      </c>
      <c r="BG778" s="15">
        <f t="shared" ca="1" si="411"/>
        <v>13646.268140721386</v>
      </c>
      <c r="BH778" s="15">
        <f t="shared" ca="1" si="412"/>
        <v>17519.28082259039</v>
      </c>
      <c r="BI778" s="15">
        <f t="shared" ca="1" si="413"/>
        <v>21033.478241361368</v>
      </c>
      <c r="BJ778" s="15">
        <f t="shared" ca="1" si="414"/>
        <v>27007.369081858295</v>
      </c>
      <c r="BK778" s="15">
        <f t="shared" ca="1" si="415"/>
        <v>40405.453925420115</v>
      </c>
      <c r="BL778" s="15">
        <f t="shared" ca="1" si="416"/>
        <v>60181.956018168821</v>
      </c>
      <c r="BM778" s="15">
        <f t="shared" ca="1" si="417"/>
        <v>68875.532383082857</v>
      </c>
      <c r="BN778" s="15">
        <f t="shared" ca="1" si="418"/>
        <v>84113.019391745998</v>
      </c>
      <c r="BO778" s="15">
        <f t="shared" ca="1" si="419"/>
        <v>100768.2629773857</v>
      </c>
      <c r="BP778" s="15">
        <f t="shared" ca="1" si="420"/>
        <v>131931.69583831803</v>
      </c>
      <c r="BQ778" s="15">
        <f ca="1">Inputs!$B$20*EXP($B$10-0.5*C$7^2+C$7*AJ778)</f>
        <v>7828.2992666078071</v>
      </c>
      <c r="BR778" s="15">
        <f t="shared" ca="1" si="421"/>
        <v>10505.886819134563</v>
      </c>
      <c r="BS778" s="15">
        <f t="shared" ca="1" si="422"/>
        <v>11928.272071975663</v>
      </c>
      <c r="BT778" s="15">
        <f t="shared" ca="1" si="423"/>
        <v>14139.432641129228</v>
      </c>
      <c r="BU778" s="15">
        <f t="shared" ca="1" si="424"/>
        <v>18138.582868259</v>
      </c>
      <c r="BV778" s="15">
        <f t="shared" ca="1" si="425"/>
        <v>32204.06644040918</v>
      </c>
      <c r="BW778" s="15">
        <f t="shared" ca="1" si="426"/>
        <v>40127.062353012167</v>
      </c>
      <c r="BX778" s="15">
        <f t="shared" ca="1" si="427"/>
        <v>46378.60016195038</v>
      </c>
      <c r="BY778" s="15">
        <f t="shared" ca="1" si="428"/>
        <v>80124.63940104928</v>
      </c>
      <c r="BZ778" s="15">
        <f t="shared" ca="1" si="429"/>
        <v>110694.60453891646</v>
      </c>
      <c r="CA778" s="15">
        <f t="shared" ca="1" si="430"/>
        <v>173134.10508636956</v>
      </c>
      <c r="CB778" s="15">
        <f ca="1">(AU778*DCF!C$10-DCF!C$5*MAX(AU778*DCF!C$10,0)-MAX(AU778-Inputs!$B$6,0)/Inputs!$B$10)*DCF!C$6</f>
        <v>1035.2272803111177</v>
      </c>
      <c r="CC778" s="15">
        <f ca="1">(AV778*DCF!D$10-DCF!D$5*MAX(AV778*DCF!D$10,0)-MAX(AV778-AU778,0)/Inputs!$B$10)*DCF!D$6</f>
        <v>1477.7057862520955</v>
      </c>
      <c r="CD778" s="15">
        <f ca="1">(AW778*DCF!E$10-DCF!E$5*MAX(AW778*DCF!E$10,0)-MAX(AW778-AV778,0)/Inputs!$B$10)*DCF!E$6</f>
        <v>1561.9990495265683</v>
      </c>
      <c r="CE778" s="15">
        <f ca="1">(AX778*DCF!F$10-DCF!F$5*MAX(AX778*DCF!F$10,0)-MAX(AX778-AW778,0)/Inputs!$B$10)*DCF!F$6</f>
        <v>1681.8771640534803</v>
      </c>
      <c r="CF778" s="15">
        <f ca="1">(AY778*DCF!G$10-DCF!G$5*MAX(AY778*DCF!G$10,0)-MAX(AY778-AX778,0)/Inputs!$B$10)*DCF!G$6</f>
        <v>1824.1754170728548</v>
      </c>
      <c r="CG778" s="15">
        <f ca="1">(AZ778*DCF!H$10-DCF!H$5*MAX(AZ778*DCF!H$10,0)-MAX(AZ778-AY778,0)/Inputs!$B$10)*DCF!H$6</f>
        <v>1996.9553336822103</v>
      </c>
      <c r="CH778" s="15">
        <f ca="1">(BA778*DCF!I$10-DCF!I$5*MAX(BA778*DCF!I$10,0)-MAX(BA778-AZ778,0)/Inputs!$B$10)*DCF!I$6</f>
        <v>2439.5247000344762</v>
      </c>
      <c r="CI778" s="15">
        <f ca="1">(BB778*DCF!J$10-DCF!J$5*MAX(BB778*DCF!J$10,0)-MAX(BB778-BA778,0)/Inputs!$B$10)*DCF!J$6</f>
        <v>2501.2993396218253</v>
      </c>
      <c r="CJ778" s="15">
        <f ca="1">(BC778*DCF!K$10-DCF!K$5*MAX(BC778*DCF!K$10,0)-MAX(BC778-BB778,0)/Inputs!$B$10)*DCF!K$6</f>
        <v>2573.628322193244</v>
      </c>
      <c r="CK778" s="15">
        <f ca="1">(BD778*DCF!L$10-DCF!L$5*MAX(BD778*DCF!L$10,0)-MAX(BD778-BC778,0)/Inputs!$B$10)*DCF!L$6</f>
        <v>3147.8551150715493</v>
      </c>
      <c r="CL778" s="15">
        <f ca="1">(BE778*DCF!M$10-DCF!M$5*MAX(BE778*DCF!M$10,0)-MAX(BE778-BD778,0)/Inputs!$B$10)*DCF!M$6</f>
        <v>3577.0136976043036</v>
      </c>
      <c r="CM778" s="15">
        <f ca="1">(BF778*DCF!C$28-DCF!C$5*MAX(BF778*DCF!C$28,0)-MAX(BF778-Inputs!$B$13,0)/Inputs!$B$17)*DCF!C$6</f>
        <v>3308.0492417423629</v>
      </c>
      <c r="CN778" s="15">
        <f ca="1">(BG778*DCF!D$28-DCF!D$5*MAX(BG778*DCF!D$28,0)-MAX(BG778-BF778,0)/Inputs!$B$17)*DCF!D$6</f>
        <v>3420.2619089065865</v>
      </c>
      <c r="CO778" s="15">
        <f ca="1">(BH778*DCF!E$28-DCF!E$5*MAX(BH778*DCF!E$28,0)-MAX(BH778-BG778,0)/Inputs!$B$17)*DCF!E$6</f>
        <v>4198.454796620681</v>
      </c>
      <c r="CP778" s="15">
        <f ca="1">(BI778*DCF!F$28-DCF!F$5*MAX(BI778*DCF!F$28,0)-MAX(BI778-BH778,0)/Inputs!$B$17)*DCF!F$6</f>
        <v>5070.220116357129</v>
      </c>
      <c r="CQ778" s="15">
        <f ca="1">(BJ778*DCF!G$28-DCF!G$5*MAX(BJ778*DCF!G$28,0)-MAX(BJ778-BI778,0)/Inputs!$B$17)*DCF!G$6</f>
        <v>6002.5173880709553</v>
      </c>
      <c r="CR778" s="15">
        <f ca="1">(BK778*DCF!H$28-DCF!H$5*MAX(BK778*DCF!H$28,0)-MAX(BK778-BJ778,0)/Inputs!$B$17)*DCF!H$6</f>
        <v>7911.0281512922911</v>
      </c>
      <c r="CS778" s="15">
        <f ca="1">(BL778*DCF!I$28-DCF!I$5*MAX(BL778*DCF!I$28,0)-MAX(BL778-BK778,0)/Inputs!$B$17)*DCF!I$6</f>
        <v>11313.435393127775</v>
      </c>
      <c r="CT778" s="15">
        <f ca="1">(BM778*DCF!J$28-DCF!J$5*MAX(BM778*DCF!J$28,0)-MAX(BM778-BL778,0)/Inputs!$B$17)*DCF!J$6</f>
        <v>14212.264312135418</v>
      </c>
      <c r="CU778" s="15">
        <f ca="1">(BN778*DCF!K$28-DCF!K$5*MAX(BN778*DCF!K$28,0)-MAX(BN778-BM778,0)/Inputs!$B$17)*DCF!K$6</f>
        <v>15896.870176262077</v>
      </c>
      <c r="CV778" s="15">
        <f ca="1">(BO778*DCF!L$28-DCF!L$5*MAX(BO778*DCF!L$28,0)-MAX(BO778-BN778,0)/Inputs!$B$17)*DCF!L$6</f>
        <v>18220.814992993626</v>
      </c>
      <c r="CW778" s="15">
        <f ca="1">(BP778*DCF!M$28-DCF!M$5*MAX(BP778*DCF!M$28,0)-MAX(BP778-BO778,0)/Inputs!$B$17)*DCF!M$6</f>
        <v>21565.570520219349</v>
      </c>
      <c r="CX778" s="15">
        <f ca="1">(BQ778*DCF!C$46-DCF!C$5*MAX(BQ778*DCF!C$46,0)-MAX(BQ778-Inputs!$B$20,0)/Inputs!$B$24)*DCF!C$6</f>
        <v>-3945.2419861024068</v>
      </c>
      <c r="CY778" s="15">
        <f ca="1">(BR778*DCF!D$46-DCF!D$5*MAX(BR778*DCF!D$46,0)-MAX(BR778-BQ778,0)/Inputs!$B$24)*DCF!D$6</f>
        <v>-2935.6142622470998</v>
      </c>
      <c r="CZ778" s="15">
        <f ca="1">(BS778*DCF!E$46-DCF!E$5*MAX(BS778*DCF!E$46,0)-MAX(BS778-BR778,0)/Inputs!$B$24)*DCF!E$6</f>
        <v>-1971.2040502142909</v>
      </c>
      <c r="DA778" s="15">
        <f ca="1">(BT778*DCF!F$46-DCF!F$5*MAX(BT778*DCF!F$46,0)-MAX(BT778-BS778,0)/Inputs!$B$24)*DCF!F$6</f>
        <v>-1834.876344586178</v>
      </c>
      <c r="DB778" s="15">
        <f ca="1">(BU778*DCF!G$46-DCF!G$5*MAX(BU778*DCF!G$46,0)-MAX(BU778-BT778,0)/Inputs!$B$24)*DCF!G$6</f>
        <v>-1955.3812130700878</v>
      </c>
      <c r="DC778" s="15">
        <f ca="1">(BV778*DCF!H$46-DCF!H$5*MAX(BV778*DCF!H$46,0)-MAX(BV778-BU778,0)/Inputs!$B$24)*DCF!H$6</f>
        <v>-4370.7628393979821</v>
      </c>
      <c r="DD778" s="15">
        <f ca="1">(BW778*DCF!I$46-DCF!I$5*MAX(BW778*DCF!I$46,0)-MAX(BW778-BV778,0)/Inputs!$B$24)*DCF!I$6</f>
        <v>-1347.6355639258138</v>
      </c>
      <c r="DE778" s="15">
        <f ca="1">(BX778*DCF!J$46-DCF!J$5*MAX(BX778*DCF!J$46,0)-MAX(BX778-BW778,0)/Inputs!$B$24)*DCF!J$6</f>
        <v>287.64829568310017</v>
      </c>
      <c r="DF778" s="15">
        <f ca="1">(BY778*DCF!K$46-DCF!K$5*MAX(BY778*DCF!K$46,0)-MAX(BY778-BX778,0)/Inputs!$B$24)*DCF!K$6</f>
        <v>-3689.8941233459777</v>
      </c>
      <c r="DG778" s="15">
        <f ca="1">(BZ778*DCF!L$46-DCF!L$5*MAX(BZ778*DCF!L$46,0)-MAX(BZ778-BY778,0)/Inputs!$B$24)*DCF!L$6</f>
        <v>733.72179869152035</v>
      </c>
      <c r="DH778" s="15">
        <f ca="1">(CA778*DCF!M$46-DCF!M$5*MAX(CA778*DCF!M$46,0)-MAX(CA778-BZ778,0)/Inputs!$B$24)*DCF!M$6</f>
        <v>519.66956954917714</v>
      </c>
      <c r="DI778" s="15">
        <f ca="1">SUM(CB778:CL778)+BE778*DCF!M$10*(1+Inputs!$B$30)*(1-Inputs!$B$33)*(1-Inputs!$B$30/Inputs!$B$31)/(Inputs!$B$29-Inputs!$B$30)*DCF!M$6</f>
        <v>104559.42632558537</v>
      </c>
      <c r="DJ778" s="15">
        <f ca="1">SUM(CM778:CW778)+BP778*DCF!M$28*(1+Inputs!$B$30)*(1-Inputs!$B$33)*(1-Inputs!$B$30/Inputs!$B$31)/(Inputs!$B$29-Inputs!$B$30)*DCF!M$6</f>
        <v>600676.35917653539</v>
      </c>
      <c r="DK778" s="15">
        <f ca="1">SUM(CX778:DH778)+CA778*DCF!M$46*(1+Inputs!$B$30)*(1-Inputs!$B$33)*(1-Inputs!$B$30/Inputs!$B$31)/(Inputs!$B$29-Inputs!$B$30)*DCF!M$6</f>
        <v>247176.26479041731</v>
      </c>
      <c r="DM778" s="15">
        <f ca="1">DI778+DJ778+DK778+Inputs!$B$34+Inputs!$B$36-Inputs!$B$35</f>
        <v>1029263.050292538</v>
      </c>
    </row>
    <row r="779" spans="1:117" x14ac:dyDescent="0.75">
      <c r="A779" s="11">
        <v>766</v>
      </c>
      <c r="C779" s="24">
        <f t="shared" ca="1" si="436"/>
        <v>0.16771004911445372</v>
      </c>
      <c r="D779" s="24">
        <f t="shared" ca="1" si="436"/>
        <v>1.4269711556060241</v>
      </c>
      <c r="E779" s="24">
        <f t="shared" ca="1" si="436"/>
        <v>0.2543827760689496</v>
      </c>
      <c r="F779" s="24">
        <f t="shared" ca="1" si="436"/>
        <v>0.27482617620506189</v>
      </c>
      <c r="G779" s="24">
        <f t="shared" ca="1" si="436"/>
        <v>-0.73684549517921683</v>
      </c>
      <c r="H779" s="24">
        <f t="shared" ca="1" si="436"/>
        <v>0.10862292767772451</v>
      </c>
      <c r="I779" s="24">
        <f t="shared" ca="1" si="436"/>
        <v>0.66281451867883368</v>
      </c>
      <c r="J779" s="24">
        <f t="shared" ca="1" si="436"/>
        <v>-0.15463139345577512</v>
      </c>
      <c r="K779" s="24">
        <f t="shared" ca="1" si="436"/>
        <v>-0.43932781905425661</v>
      </c>
      <c r="L779" s="24">
        <f t="shared" ca="1" si="436"/>
        <v>1.0321361363961858</v>
      </c>
      <c r="M779" s="24">
        <f t="shared" ca="1" si="436"/>
        <v>-1.2879982855823529</v>
      </c>
      <c r="N779" s="24">
        <f ca="1">SQRT(Inputs!$B$38)*C779+SQRT(1-Inputs!$B$38)*_xlfn.NORM.S.INV(RAND())</f>
        <v>1.0609935533329109</v>
      </c>
      <c r="O779" s="24">
        <f ca="1">SQRT(Inputs!$B$38)*D779+SQRT(1-Inputs!$B$38)*_xlfn.NORM.S.INV(RAND())</f>
        <v>1.0251016098369736</v>
      </c>
      <c r="P779" s="24">
        <f ca="1">SQRT(Inputs!$B$38)*E779+SQRT(1-Inputs!$B$38)*_xlfn.NORM.S.INV(RAND())</f>
        <v>-0.25249648318012829</v>
      </c>
      <c r="Q779" s="24">
        <f ca="1">SQRT(Inputs!$B$38)*F779+SQRT(1-Inputs!$B$38)*_xlfn.NORM.S.INV(RAND())</f>
        <v>4.1326506625243647E-2</v>
      </c>
      <c r="R779" s="24">
        <f ca="1">SQRT(Inputs!$B$38)*G779+SQRT(1-Inputs!$B$38)*_xlfn.NORM.S.INV(RAND())</f>
        <v>-0.33605395459903509</v>
      </c>
      <c r="S779" s="24">
        <f ca="1">SQRT(Inputs!$B$38)*H779+SQRT(1-Inputs!$B$38)*_xlfn.NORM.S.INV(RAND())</f>
        <v>1.2712969468215416</v>
      </c>
      <c r="T779" s="24">
        <f ca="1">SQRT(Inputs!$B$38)*I779+SQRT(1-Inputs!$B$38)*_xlfn.NORM.S.INV(RAND())</f>
        <v>-0.78681632409002811</v>
      </c>
      <c r="U779" s="24">
        <f ca="1">SQRT(Inputs!$B$38)*J779+SQRT(1-Inputs!$B$38)*_xlfn.NORM.S.INV(RAND())</f>
        <v>-0.53251586186979516</v>
      </c>
      <c r="V779" s="24">
        <f ca="1">SQRT(Inputs!$B$38)*K779+SQRT(1-Inputs!$B$38)*_xlfn.NORM.S.INV(RAND())</f>
        <v>-1.6157462086897711</v>
      </c>
      <c r="W779" s="24">
        <f ca="1">SQRT(Inputs!$B$38)*L779+SQRT(1-Inputs!$B$38)*_xlfn.NORM.S.INV(RAND())</f>
        <v>0.16034813494386407</v>
      </c>
      <c r="X779" s="24">
        <f ca="1">SQRT(Inputs!$B$38)*M779+SQRT(1-Inputs!$B$38)*_xlfn.NORM.S.INV(RAND())</f>
        <v>0.19539013017977858</v>
      </c>
      <c r="Y779" s="24">
        <f ca="1">SQRT(Inputs!$B$38)*C779+SQRT(1-Inputs!$B$38)*_xlfn.NORM.S.INV(RAND())</f>
        <v>0.49952606563484736</v>
      </c>
      <c r="Z779" s="24">
        <f ca="1">SQRT(Inputs!$B$38)*D779+SQRT(1-Inputs!$B$38)*_xlfn.NORM.S.INV(RAND())</f>
        <v>0.10402104185566174</v>
      </c>
      <c r="AA779" s="24">
        <f ca="1">SQRT(Inputs!$B$38)*E779+SQRT(1-Inputs!$B$38)*_xlfn.NORM.S.INV(RAND())</f>
        <v>1.4279281600995337</v>
      </c>
      <c r="AB779" s="24">
        <f ca="1">SQRT(Inputs!$B$38)*F779+SQRT(1-Inputs!$B$38)*_xlfn.NORM.S.INV(RAND())</f>
        <v>-1.0588774549112445</v>
      </c>
      <c r="AC779" s="24">
        <f ca="1">SQRT(Inputs!$B$38)*G779+SQRT(1-Inputs!$B$38)*_xlfn.NORM.S.INV(RAND())</f>
        <v>-0.83850363876219913</v>
      </c>
      <c r="AD779" s="24">
        <f ca="1">SQRT(Inputs!$B$38)*H779+SQRT(1-Inputs!$B$38)*_xlfn.NORM.S.INV(RAND())</f>
        <v>0.14383034534631611</v>
      </c>
      <c r="AE779" s="24">
        <f ca="1">SQRT(Inputs!$B$38)*I779+SQRT(1-Inputs!$B$38)*_xlfn.NORM.S.INV(RAND())</f>
        <v>1.362307014841444</v>
      </c>
      <c r="AF779" s="24">
        <f ca="1">SQRT(Inputs!$B$38)*J779+SQRT(1-Inputs!$B$38)*_xlfn.NORM.S.INV(RAND())</f>
        <v>1.63785081482794</v>
      </c>
      <c r="AG779" s="24">
        <f ca="1">SQRT(Inputs!$B$38)*K779+SQRT(1-Inputs!$B$38)*_xlfn.NORM.S.INV(RAND())</f>
        <v>0.69108157194383901</v>
      </c>
      <c r="AH779" s="24">
        <f ca="1">SQRT(Inputs!$B$38)*L779+SQRT(1-Inputs!$B$38)*_xlfn.NORM.S.INV(RAND())</f>
        <v>-0.22475514572966537</v>
      </c>
      <c r="AI779" s="24">
        <f ca="1">SQRT(Inputs!$B$38)*M779+SQRT(1-Inputs!$B$38)*_xlfn.NORM.S.INV(RAND())</f>
        <v>-1.3179022009850279</v>
      </c>
      <c r="AJ779" s="24">
        <f ca="1">SQRT(Inputs!$B$38)*C779+SQRT(1-Inputs!$B$38)*_xlfn.NORM.S.INV(RAND())</f>
        <v>0.11934251749387852</v>
      </c>
      <c r="AK779" s="24">
        <f ca="1">SQRT(Inputs!$B$38)*D779+SQRT(1-Inputs!$B$38)*_xlfn.NORM.S.INV(RAND())</f>
        <v>0.63502095167939376</v>
      </c>
      <c r="AL779" s="24">
        <f ca="1">SQRT(Inputs!$B$38)*E779+SQRT(1-Inputs!$B$38)*_xlfn.NORM.S.INV(RAND())</f>
        <v>1.2634275518963936</v>
      </c>
      <c r="AM779" s="24">
        <f ca="1">SQRT(Inputs!$B$38)*F779+SQRT(1-Inputs!$B$38)*_xlfn.NORM.S.INV(RAND())</f>
        <v>1.2991241194114767</v>
      </c>
      <c r="AN779" s="24">
        <f ca="1">SQRT(Inputs!$B$38)*G779+SQRT(1-Inputs!$B$38)*_xlfn.NORM.S.INV(RAND())</f>
        <v>-0.83153033910041685</v>
      </c>
      <c r="AO779" s="24">
        <f ca="1">SQRT(Inputs!$B$38)*H779+SQRT(1-Inputs!$B$38)*_xlfn.NORM.S.INV(RAND())</f>
        <v>2.1462957925907127E-2</v>
      </c>
      <c r="AP779" s="24">
        <f ca="1">SQRT(Inputs!$B$38)*I779+SQRT(1-Inputs!$B$38)*_xlfn.NORM.S.INV(RAND())</f>
        <v>1.0678961316795452</v>
      </c>
      <c r="AQ779" s="24">
        <f ca="1">SQRT(Inputs!$B$38)*J779+SQRT(1-Inputs!$B$38)*_xlfn.NORM.S.INV(RAND())</f>
        <v>-0.38424920121949591</v>
      </c>
      <c r="AR779" s="24">
        <f ca="1">SQRT(Inputs!$B$38)*K779+SQRT(1-Inputs!$B$38)*_xlfn.NORM.S.INV(RAND())</f>
        <v>-8.1171430356386881E-2</v>
      </c>
      <c r="AS779" s="24">
        <f ca="1">SQRT(Inputs!$B$38)*L779+SQRT(1-Inputs!$B$38)*_xlfn.NORM.S.INV(RAND())</f>
        <v>0.23445165178334804</v>
      </c>
      <c r="AT779" s="24">
        <f ca="1">SQRT(Inputs!$B$38)*M779+SQRT(1-Inputs!$B$38)*_xlfn.NORM.S.INV(RAND())</f>
        <v>-2.0542687275332914</v>
      </c>
      <c r="AU779" s="15">
        <f ca="1">Inputs!$B$6*EXP($B$8-0.5*C$5^2+C$5*N779)</f>
        <v>5892.0467117567696</v>
      </c>
      <c r="AV779" s="15">
        <f t="shared" ca="1" si="401"/>
        <v>8338.7143770797138</v>
      </c>
      <c r="AW779" s="15">
        <f t="shared" ca="1" si="402"/>
        <v>9827.1371577415739</v>
      </c>
      <c r="AX779" s="15">
        <f t="shared" ca="1" si="403"/>
        <v>12060.054006632086</v>
      </c>
      <c r="AY779" s="15">
        <f t="shared" ca="1" si="404"/>
        <v>14171.373712022601</v>
      </c>
      <c r="AZ779" s="15">
        <f t="shared" ca="1" si="405"/>
        <v>19936.404287145739</v>
      </c>
      <c r="BA779" s="15">
        <f t="shared" ca="1" si="406"/>
        <v>22468.508915479935</v>
      </c>
      <c r="BB779" s="15">
        <f t="shared" ca="1" si="407"/>
        <v>26079.126677791708</v>
      </c>
      <c r="BC779" s="15">
        <f t="shared" ca="1" si="408"/>
        <v>27327.691415832312</v>
      </c>
      <c r="BD779" s="15">
        <f t="shared" ca="1" si="409"/>
        <v>33984.899007001739</v>
      </c>
      <c r="BE779" s="15">
        <f t="shared" ca="1" si="410"/>
        <v>42391.87637566941</v>
      </c>
      <c r="BF779" s="15">
        <f ca="1">Inputs!$B$13*EXP($B$9-0.5*C$6^2+C$6*Y779)</f>
        <v>15270.820353065896</v>
      </c>
      <c r="BG779" s="15">
        <f t="shared" ca="1" si="411"/>
        <v>18963.705102554915</v>
      </c>
      <c r="BH779" s="15">
        <f t="shared" ca="1" si="412"/>
        <v>29361.892939473521</v>
      </c>
      <c r="BI779" s="15">
        <f t="shared" ca="1" si="413"/>
        <v>30537.727353734663</v>
      </c>
      <c r="BJ779" s="15">
        <f t="shared" ca="1" si="414"/>
        <v>33175.114517398673</v>
      </c>
      <c r="BK779" s="15">
        <f t="shared" ca="1" si="415"/>
        <v>41521.308059467527</v>
      </c>
      <c r="BL779" s="15">
        <f t="shared" ca="1" si="416"/>
        <v>60852.080697709105</v>
      </c>
      <c r="BM779" s="15">
        <f t="shared" ca="1" si="417"/>
        <v>91678.572742977296</v>
      </c>
      <c r="BN779" s="15">
        <f t="shared" ca="1" si="418"/>
        <v>122488.53066190642</v>
      </c>
      <c r="BO779" s="15">
        <f t="shared" ca="1" si="419"/>
        <v>146823.11800005773</v>
      </c>
      <c r="BP779" s="15">
        <f t="shared" ca="1" si="420"/>
        <v>155646.85219451226</v>
      </c>
      <c r="BQ779" s="15">
        <f ca="1">Inputs!$B$20*EXP($B$10-0.5*C$7^2+C$7*AJ779)</f>
        <v>4474.9811150809664</v>
      </c>
      <c r="BR779" s="15">
        <f t="shared" ca="1" si="421"/>
        <v>7428.720311797565</v>
      </c>
      <c r="BS779" s="15">
        <f t="shared" ca="1" si="422"/>
        <v>14622.785669680276</v>
      </c>
      <c r="BT779" s="15">
        <f t="shared" ca="1" si="423"/>
        <v>28348.781938488715</v>
      </c>
      <c r="BU779" s="15">
        <f t="shared" ca="1" si="424"/>
        <v>32127.556759011528</v>
      </c>
      <c r="BV779" s="15">
        <f t="shared" ca="1" si="425"/>
        <v>44915.369111134663</v>
      </c>
      <c r="BW779" s="15">
        <f t="shared" ca="1" si="426"/>
        <v>78571.71606254224</v>
      </c>
      <c r="BX779" s="15">
        <f t="shared" ca="1" si="427"/>
        <v>101747.56329794157</v>
      </c>
      <c r="BY779" s="15">
        <f t="shared" ca="1" si="428"/>
        <v>140368.66044949947</v>
      </c>
      <c r="BZ779" s="15">
        <f t="shared" ca="1" si="429"/>
        <v>205631.3509240147</v>
      </c>
      <c r="CA779" s="15">
        <f t="shared" ca="1" si="430"/>
        <v>200509.39372730299</v>
      </c>
      <c r="CB779" s="15">
        <f ca="1">(AU779*DCF!C$10-DCF!C$5*MAX(AU779*DCF!C$10,0)-MAX(AU779-Inputs!$B$6,0)/Inputs!$B$10)*DCF!C$6</f>
        <v>1036.4446118722401</v>
      </c>
      <c r="CC779" s="15">
        <f ca="1">(AV779*DCF!D$10-DCF!D$5*MAX(AV779*DCF!D$10,0)-MAX(AV779-AU779,0)/Inputs!$B$10)*DCF!D$6</f>
        <v>1435.9492601303559</v>
      </c>
      <c r="CD779" s="15">
        <f ca="1">(AW779*DCF!E$10-DCF!E$5*MAX(AW779*DCF!E$10,0)-MAX(AW779-AV779,0)/Inputs!$B$10)*DCF!E$6</f>
        <v>1933.6750865759457</v>
      </c>
      <c r="CE779" s="15">
        <f ca="1">(AX779*DCF!F$10-DCF!F$5*MAX(AX779*DCF!F$10,0)-MAX(AX779-AW779,0)/Inputs!$B$10)*DCF!F$6</f>
        <v>2168.0759339892288</v>
      </c>
      <c r="CF779" s="15">
        <f ca="1">(AY779*DCF!G$10-DCF!G$5*MAX(AY779*DCF!G$10,0)-MAX(AY779-AX779,0)/Inputs!$B$10)*DCF!G$6</f>
        <v>2514.0355585248658</v>
      </c>
      <c r="CG779" s="15">
        <f ca="1">(AZ779*DCF!H$10-DCF!H$5*MAX(AZ779*DCF!H$10,0)-MAX(AZ779-AY779,0)/Inputs!$B$10)*DCF!H$6</f>
        <v>2846.9826619200248</v>
      </c>
      <c r="CH779" s="15">
        <f ca="1">(BA779*DCF!I$10-DCF!I$5*MAX(BA779*DCF!I$10,0)-MAX(BA779-AZ779,0)/Inputs!$B$10)*DCF!I$6</f>
        <v>3688.8230491789527</v>
      </c>
      <c r="CI779" s="15">
        <f ca="1">(BB779*DCF!J$10-DCF!J$5*MAX(BB779*DCF!J$10,0)-MAX(BB779-BA779,0)/Inputs!$B$10)*DCF!J$6</f>
        <v>3928.109026268352</v>
      </c>
      <c r="CJ779" s="15">
        <f ca="1">(BC779*DCF!K$10-DCF!K$5*MAX(BC779*DCF!K$10,0)-MAX(BC779-BB779,0)/Inputs!$B$10)*DCF!K$6</f>
        <v>4224.5393760236402</v>
      </c>
      <c r="CK779" s="15">
        <f ca="1">(BD779*DCF!L$10-DCF!L$5*MAX(BD779*DCF!L$10,0)-MAX(BD779-BC779,0)/Inputs!$B$10)*DCF!L$6</f>
        <v>4264.6842948587109</v>
      </c>
      <c r="CL779" s="15">
        <f ca="1">(BE779*DCF!M$10-DCF!M$5*MAX(BE779*DCF!M$10,0)-MAX(BE779-BD779,0)/Inputs!$B$10)*DCF!M$6</f>
        <v>4977.7387806490651</v>
      </c>
      <c r="CM779" s="15">
        <f ca="1">(BF779*DCF!C$28-DCF!C$5*MAX(BF779*DCF!C$28,0)-MAX(BF779-Inputs!$B$13,0)/Inputs!$B$17)*DCF!C$6</f>
        <v>3763.5980221294126</v>
      </c>
      <c r="CN779" s="15">
        <f ca="1">(BG779*DCF!D$28-DCF!D$5*MAX(BG779*DCF!D$28,0)-MAX(BG779-BF779,0)/Inputs!$B$17)*DCF!D$6</f>
        <v>4797.3868935607452</v>
      </c>
      <c r="CO779" s="15">
        <f ca="1">(BH779*DCF!E$28-DCF!E$5*MAX(BH779*DCF!E$28,0)-MAX(BH779-BG779,0)/Inputs!$B$17)*DCF!E$6</f>
        <v>6266.4712174799479</v>
      </c>
      <c r="CP779" s="15">
        <f ca="1">(BI779*DCF!F$28-DCF!F$5*MAX(BI779*DCF!F$28,0)-MAX(BI779-BH779,0)/Inputs!$B$17)*DCF!F$6</f>
        <v>8076.1093458654113</v>
      </c>
      <c r="CQ779" s="15">
        <f ca="1">(BJ779*DCF!G$28-DCF!G$5*MAX(BJ779*DCF!G$28,0)-MAX(BJ779-BI779,0)/Inputs!$B$17)*DCF!G$6</f>
        <v>8163.9526936832399</v>
      </c>
      <c r="CR779" s="15">
        <f ca="1">(BK779*DCF!H$28-DCF!H$5*MAX(BK779*DCF!H$28,0)-MAX(BK779-BJ779,0)/Inputs!$B$17)*DCF!H$6</f>
        <v>8971.9133238012619</v>
      </c>
      <c r="CS779" s="15">
        <f ca="1">(BL779*DCF!I$28-DCF!I$5*MAX(BL779*DCF!I$28,0)-MAX(BL779-BK779,0)/Inputs!$B$17)*DCF!I$6</f>
        <v>11534.993088307199</v>
      </c>
      <c r="CT779" s="15">
        <f ca="1">(BM779*DCF!J$28-DCF!J$5*MAX(BM779*DCF!J$28,0)-MAX(BM779-BL779,0)/Inputs!$B$17)*DCF!J$6</f>
        <v>16364.591520295335</v>
      </c>
      <c r="CU779" s="15">
        <f ca="1">(BN779*DCF!K$28-DCF!K$5*MAX(BN779*DCF!K$28,0)-MAX(BN779-BM779,0)/Inputs!$B$17)*DCF!K$6</f>
        <v>22093.714452193988</v>
      </c>
      <c r="CV779" s="15">
        <f ca="1">(BO779*DCF!L$28-DCF!L$5*MAX(BO779*DCF!L$28,0)-MAX(BO779-BN779,0)/Inputs!$B$17)*DCF!L$6</f>
        <v>26540.794704808828</v>
      </c>
      <c r="CW779" s="15">
        <f ca="1">(BP779*DCF!M$28-DCF!M$5*MAX(BP779*DCF!M$28,0)-MAX(BP779-BO779,0)/Inputs!$B$17)*DCF!M$6</f>
        <v>28362.717153680886</v>
      </c>
      <c r="CX779" s="15">
        <f ca="1">(BQ779*DCF!C$46-DCF!C$5*MAX(BQ779*DCF!C$46,0)-MAX(BQ779-Inputs!$B$20,0)/Inputs!$B$24)*DCF!C$6</f>
        <v>-1621.9268695711082</v>
      </c>
      <c r="CY779" s="15">
        <f ca="1">(BR779*DCF!D$46-DCF!D$5*MAX(BR779*DCF!D$46,0)-MAX(BR779-BQ779,0)/Inputs!$B$24)*DCF!D$6</f>
        <v>-2528.2453142043</v>
      </c>
      <c r="CZ779" s="15">
        <f ca="1">(BS779*DCF!E$46-DCF!E$5*MAX(BS779*DCF!E$46,0)-MAX(BS779-BR779,0)/Inputs!$B$24)*DCF!E$6</f>
        <v>-4564.8723802103068</v>
      </c>
      <c r="DA779" s="15">
        <f ca="1">(BT779*DCF!F$46-DCF!F$5*MAX(BT779*DCF!F$46,0)-MAX(BT779-BS779,0)/Inputs!$B$24)*DCF!F$6</f>
        <v>-7062.6066887479419</v>
      </c>
      <c r="DB779" s="15">
        <f ca="1">(BU779*DCF!G$46-DCF!G$5*MAX(BU779*DCF!G$46,0)-MAX(BU779-BT779,0)/Inputs!$B$24)*DCF!G$6</f>
        <v>-2351.8127232211818</v>
      </c>
      <c r="DC779" s="15">
        <f ca="1">(BV779*DCF!H$46-DCF!H$5*MAX(BV779*DCF!H$46,0)-MAX(BV779-BU779,0)/Inputs!$B$24)*DCF!H$6</f>
        <v>-3973.7343361960257</v>
      </c>
      <c r="DD779" s="15">
        <f ca="1">(BW779*DCF!I$46-DCF!I$5*MAX(BW779*DCF!I$46,0)-MAX(BW779-BV779,0)/Inputs!$B$24)*DCF!I$6</f>
        <v>-7846.7909609785829</v>
      </c>
      <c r="DE779" s="15">
        <f ca="1">(BX779*DCF!J$46-DCF!J$5*MAX(BX779*DCF!J$46,0)-MAX(BX779-BW779,0)/Inputs!$B$24)*DCF!J$6</f>
        <v>-1877.8272150857349</v>
      </c>
      <c r="DF779" s="15">
        <f ca="1">(BY779*DCF!K$46-DCF!K$5*MAX(BY779*DCF!K$46,0)-MAX(BY779-BX779,0)/Inputs!$B$24)*DCF!K$6</f>
        <v>-1442.814134199102</v>
      </c>
      <c r="DG779" s="15">
        <f ca="1">(BZ779*DCF!L$46-DCF!L$5*MAX(BZ779*DCF!L$46,0)-MAX(BZ779-BY779,0)/Inputs!$B$24)*DCF!L$6</f>
        <v>-554.81875428814885</v>
      </c>
      <c r="DH779" s="15">
        <f ca="1">(CA779*DCF!M$46-DCF!M$5*MAX(CA779*DCF!M$46,0)-MAX(CA779-BZ779,0)/Inputs!$B$24)*DCF!M$6</f>
        <v>15719.149362639975</v>
      </c>
      <c r="DI779" s="15">
        <f ca="1">SUM(CB779:CL779)+BE779*DCF!M$10*(1+Inputs!$B$30)*(1-Inputs!$B$33)*(1-Inputs!$B$30/Inputs!$B$31)/(Inputs!$B$29-Inputs!$B$30)*DCF!M$6</f>
        <v>150996.21016801102</v>
      </c>
      <c r="DJ779" s="15">
        <f ca="1">SUM(CM779:CW779)+BP779*DCF!M$28*(1+Inputs!$B$30)*(1-Inputs!$B$33)*(1-Inputs!$B$30/Inputs!$B$31)/(Inputs!$B$29-Inputs!$B$30)*DCF!M$6</f>
        <v>722492.5729143013</v>
      </c>
      <c r="DK779" s="15">
        <f ca="1">SUM(CX779:DH779)+CA779*DCF!M$46*(1+Inputs!$B$30)*(1-Inputs!$B$33)*(1-Inputs!$B$30/Inputs!$B$31)/(Inputs!$B$29-Inputs!$B$30)*DCF!M$6</f>
        <v>291904.97454445093</v>
      </c>
      <c r="DM779" s="15">
        <f ca="1">DI779+DJ779+DK779+Inputs!$B$34+Inputs!$B$36-Inputs!$B$35</f>
        <v>1242244.7576267633</v>
      </c>
    </row>
    <row r="780" spans="1:117" x14ac:dyDescent="0.75">
      <c r="A780" s="11">
        <v>767</v>
      </c>
      <c r="C780" s="24">
        <f t="shared" ca="1" si="436"/>
        <v>0.84018586455180977</v>
      </c>
      <c r="D780" s="24">
        <f t="shared" ca="1" si="436"/>
        <v>-1.4541626783710127</v>
      </c>
      <c r="E780" s="24">
        <f t="shared" ca="1" si="436"/>
        <v>1.2270771804177405</v>
      </c>
      <c r="F780" s="24">
        <f t="shared" ca="1" si="436"/>
        <v>-0.41417496177894048</v>
      </c>
      <c r="G780" s="24">
        <f t="shared" ca="1" si="436"/>
        <v>-0.96183026029697649</v>
      </c>
      <c r="H780" s="24">
        <f t="shared" ca="1" si="436"/>
        <v>0.5105714439391752</v>
      </c>
      <c r="I780" s="24">
        <f t="shared" ca="1" si="436"/>
        <v>0.65986065058262977</v>
      </c>
      <c r="J780" s="24">
        <f t="shared" ca="1" si="436"/>
        <v>-1.2017867801019095</v>
      </c>
      <c r="K780" s="24">
        <f t="shared" ca="1" si="436"/>
        <v>2.78289256063011E-2</v>
      </c>
      <c r="L780" s="24">
        <f t="shared" ca="1" si="436"/>
        <v>9.5454426376890653E-2</v>
      </c>
      <c r="M780" s="24">
        <f t="shared" ca="1" si="436"/>
        <v>-0.74116323814404061</v>
      </c>
      <c r="N780" s="24">
        <f ca="1">SQRT(Inputs!$B$38)*C780+SQRT(1-Inputs!$B$38)*_xlfn.NORM.S.INV(RAND())</f>
        <v>0.59906071939086969</v>
      </c>
      <c r="O780" s="24">
        <f ca="1">SQRT(Inputs!$B$38)*D780+SQRT(1-Inputs!$B$38)*_xlfn.NORM.S.INV(RAND())</f>
        <v>-0.61206339942978694</v>
      </c>
      <c r="P780" s="24">
        <f ca="1">SQRT(Inputs!$B$38)*E780+SQRT(1-Inputs!$B$38)*_xlfn.NORM.S.INV(RAND())</f>
        <v>1.5141513745077613</v>
      </c>
      <c r="Q780" s="24">
        <f ca="1">SQRT(Inputs!$B$38)*F780+SQRT(1-Inputs!$B$38)*_xlfn.NORM.S.INV(RAND())</f>
        <v>-1.0069204824733347</v>
      </c>
      <c r="R780" s="24">
        <f ca="1">SQRT(Inputs!$B$38)*G780+SQRT(1-Inputs!$B$38)*_xlfn.NORM.S.INV(RAND())</f>
        <v>1.0080993791776534</v>
      </c>
      <c r="S780" s="24">
        <f ca="1">SQRT(Inputs!$B$38)*H780+SQRT(1-Inputs!$B$38)*_xlfn.NORM.S.INV(RAND())</f>
        <v>-3.2569199390241055E-2</v>
      </c>
      <c r="T780" s="24">
        <f ca="1">SQRT(Inputs!$B$38)*I780+SQRT(1-Inputs!$B$38)*_xlfn.NORM.S.INV(RAND())</f>
        <v>-0.18014980481709153</v>
      </c>
      <c r="U780" s="24">
        <f ca="1">SQRT(Inputs!$B$38)*J780+SQRT(1-Inputs!$B$38)*_xlfn.NORM.S.INV(RAND())</f>
        <v>-1.4622439728949339</v>
      </c>
      <c r="V780" s="24">
        <f ca="1">SQRT(Inputs!$B$38)*K780+SQRT(1-Inputs!$B$38)*_xlfn.NORM.S.INV(RAND())</f>
        <v>-1.8413794607950139E-2</v>
      </c>
      <c r="W780" s="24">
        <f ca="1">SQRT(Inputs!$B$38)*L780+SQRT(1-Inputs!$B$38)*_xlfn.NORM.S.INV(RAND())</f>
        <v>8.1463089606263098E-2</v>
      </c>
      <c r="X780" s="24">
        <f ca="1">SQRT(Inputs!$B$38)*M780+SQRT(1-Inputs!$B$38)*_xlfn.NORM.S.INV(RAND())</f>
        <v>-0.83863284896086099</v>
      </c>
      <c r="Y780" s="24">
        <f ca="1">SQRT(Inputs!$B$38)*C780+SQRT(1-Inputs!$B$38)*_xlfn.NORM.S.INV(RAND())</f>
        <v>1.2288141448798877</v>
      </c>
      <c r="Z780" s="24">
        <f ca="1">SQRT(Inputs!$B$38)*D780+SQRT(1-Inputs!$B$38)*_xlfn.NORM.S.INV(RAND())</f>
        <v>-0.6785690938551685</v>
      </c>
      <c r="AA780" s="24">
        <f ca="1">SQRT(Inputs!$B$38)*E780+SQRT(1-Inputs!$B$38)*_xlfn.NORM.S.INV(RAND())</f>
        <v>-0.29202464015575924</v>
      </c>
      <c r="AB780" s="24">
        <f ca="1">SQRT(Inputs!$B$38)*F780+SQRT(1-Inputs!$B$38)*_xlfn.NORM.S.INV(RAND())</f>
        <v>-0.7039740278264508</v>
      </c>
      <c r="AC780" s="24">
        <f ca="1">SQRT(Inputs!$B$38)*G780+SQRT(1-Inputs!$B$38)*_xlfn.NORM.S.INV(RAND())</f>
        <v>0.64899483253724466</v>
      </c>
      <c r="AD780" s="24">
        <f ca="1">SQRT(Inputs!$B$38)*H780+SQRT(1-Inputs!$B$38)*_xlfn.NORM.S.INV(RAND())</f>
        <v>0.18224708014671434</v>
      </c>
      <c r="AE780" s="24">
        <f ca="1">SQRT(Inputs!$B$38)*I780+SQRT(1-Inputs!$B$38)*_xlfn.NORM.S.INV(RAND())</f>
        <v>-4.6041999503196762E-2</v>
      </c>
      <c r="AF780" s="24">
        <f ca="1">SQRT(Inputs!$B$38)*J780+SQRT(1-Inputs!$B$38)*_xlfn.NORM.S.INV(RAND())</f>
        <v>-0.15733347896389205</v>
      </c>
      <c r="AG780" s="24">
        <f ca="1">SQRT(Inputs!$B$38)*K780+SQRT(1-Inputs!$B$38)*_xlfn.NORM.S.INV(RAND())</f>
        <v>0.53236689233339018</v>
      </c>
      <c r="AH780" s="24">
        <f ca="1">SQRT(Inputs!$B$38)*L780+SQRT(1-Inputs!$B$38)*_xlfn.NORM.S.INV(RAND())</f>
        <v>3.0157760713713264E-2</v>
      </c>
      <c r="AI780" s="24">
        <f ca="1">SQRT(Inputs!$B$38)*M780+SQRT(1-Inputs!$B$38)*_xlfn.NORM.S.INV(RAND())</f>
        <v>-1.1482948008317782</v>
      </c>
      <c r="AJ780" s="24">
        <f ca="1">SQRT(Inputs!$B$38)*C780+SQRT(1-Inputs!$B$38)*_xlfn.NORM.S.INV(RAND())</f>
        <v>0.69689189525291284</v>
      </c>
      <c r="AK780" s="24">
        <f ca="1">SQRT(Inputs!$B$38)*D780+SQRT(1-Inputs!$B$38)*_xlfn.NORM.S.INV(RAND())</f>
        <v>-1.8564745981899176</v>
      </c>
      <c r="AL780" s="24">
        <f ca="1">SQRT(Inputs!$B$38)*E780+SQRT(1-Inputs!$B$38)*_xlfn.NORM.S.INV(RAND())</f>
        <v>0.5362730159052318</v>
      </c>
      <c r="AM780" s="24">
        <f ca="1">SQRT(Inputs!$B$38)*F780+SQRT(1-Inputs!$B$38)*_xlfn.NORM.S.INV(RAND())</f>
        <v>-0.91993324404233601</v>
      </c>
      <c r="AN780" s="24">
        <f ca="1">SQRT(Inputs!$B$38)*G780+SQRT(1-Inputs!$B$38)*_xlfn.NORM.S.INV(RAND())</f>
        <v>-0.35856503724241007</v>
      </c>
      <c r="AO780" s="24">
        <f ca="1">SQRT(Inputs!$B$38)*H780+SQRT(1-Inputs!$B$38)*_xlfn.NORM.S.INV(RAND())</f>
        <v>-0.1433627268933152</v>
      </c>
      <c r="AP780" s="24">
        <f ca="1">SQRT(Inputs!$B$38)*I780+SQRT(1-Inputs!$B$38)*_xlfn.NORM.S.INV(RAND())</f>
        <v>-0.24470299204858303</v>
      </c>
      <c r="AQ780" s="24">
        <f ca="1">SQRT(Inputs!$B$38)*J780+SQRT(1-Inputs!$B$38)*_xlfn.NORM.S.INV(RAND())</f>
        <v>-0.19453191880010801</v>
      </c>
      <c r="AR780" s="24">
        <f ca="1">SQRT(Inputs!$B$38)*K780+SQRT(1-Inputs!$B$38)*_xlfn.NORM.S.INV(RAND())</f>
        <v>-0.62669800387615759</v>
      </c>
      <c r="AS780" s="24">
        <f ca="1">SQRT(Inputs!$B$38)*L780+SQRT(1-Inputs!$B$38)*_xlfn.NORM.S.INV(RAND())</f>
        <v>-0.94153230980058977</v>
      </c>
      <c r="AT780" s="24">
        <f ca="1">SQRT(Inputs!$B$38)*M780+SQRT(1-Inputs!$B$38)*_xlfn.NORM.S.INV(RAND())</f>
        <v>-0.34789855033284894</v>
      </c>
      <c r="AU780" s="15">
        <f ca="1">Inputs!$B$6*EXP($B$8-0.5*C$5^2+C$5*N780)</f>
        <v>5467.5408127492865</v>
      </c>
      <c r="AV780" s="15">
        <f t="shared" ca="1" si="401"/>
        <v>6082.5189518107782</v>
      </c>
      <c r="AW780" s="15">
        <f t="shared" ca="1" si="402"/>
        <v>9097.0031367837491</v>
      </c>
      <c r="AX780" s="15">
        <f t="shared" ca="1" si="403"/>
        <v>9793.6627083386065</v>
      </c>
      <c r="AY780" s="15">
        <f t="shared" ca="1" si="404"/>
        <v>13464.300065776697</v>
      </c>
      <c r="AZ780" s="15">
        <f t="shared" ca="1" si="405"/>
        <v>16408.248822864101</v>
      </c>
      <c r="BA780" s="15">
        <f t="shared" ca="1" si="406"/>
        <v>19704.460324871914</v>
      </c>
      <c r="BB780" s="15">
        <f t="shared" ca="1" si="407"/>
        <v>20836.711604783457</v>
      </c>
      <c r="BC780" s="15">
        <f t="shared" ca="1" si="408"/>
        <v>25474.348578188765</v>
      </c>
      <c r="BD780" s="15">
        <f t="shared" ca="1" si="409"/>
        <v>31447.181621836728</v>
      </c>
      <c r="BE780" s="15">
        <f t="shared" ca="1" si="410"/>
        <v>35700.714225705189</v>
      </c>
      <c r="BF780" s="15">
        <f ca="1">Inputs!$B$13*EXP($B$9-0.5*C$6^2+C$6*Y780)</f>
        <v>17646.253918923594</v>
      </c>
      <c r="BG780" s="15">
        <f t="shared" ca="1" si="411"/>
        <v>19027.727464372609</v>
      </c>
      <c r="BH780" s="15">
        <f t="shared" ca="1" si="412"/>
        <v>22149.194782100945</v>
      </c>
      <c r="BI780" s="15">
        <f t="shared" ca="1" si="413"/>
        <v>24329.580117484893</v>
      </c>
      <c r="BJ780" s="15">
        <f t="shared" ca="1" si="414"/>
        <v>32751.419650153664</v>
      </c>
      <c r="BK780" s="15">
        <f t="shared" ca="1" si="415"/>
        <v>41205.972154241164</v>
      </c>
      <c r="BL780" s="15">
        <f t="shared" ca="1" si="416"/>
        <v>50315.451596500221</v>
      </c>
      <c r="BM780" s="15">
        <f t="shared" ca="1" si="417"/>
        <v>60651.446598239032</v>
      </c>
      <c r="BN780" s="15">
        <f t="shared" ca="1" si="418"/>
        <v>79507.590002421188</v>
      </c>
      <c r="BO780" s="15">
        <f t="shared" ca="1" si="419"/>
        <v>98169.424726804136</v>
      </c>
      <c r="BP780" s="15">
        <f t="shared" ca="1" si="420"/>
        <v>106088.30398023834</v>
      </c>
      <c r="BQ780" s="15">
        <f ca="1">Inputs!$B$20*EXP($B$10-0.5*C$7^2+C$7*AJ780)</f>
        <v>5492.3098104287656</v>
      </c>
      <c r="BR780" s="15">
        <f t="shared" ca="1" si="421"/>
        <v>4132.7836690608128</v>
      </c>
      <c r="BS780" s="15">
        <f t="shared" ca="1" si="422"/>
        <v>6601.7690890934728</v>
      </c>
      <c r="BT780" s="15">
        <f t="shared" ca="1" si="423"/>
        <v>7150.7014404562751</v>
      </c>
      <c r="BU780" s="15">
        <f t="shared" ca="1" si="424"/>
        <v>9086.4461325590582</v>
      </c>
      <c r="BV780" s="15">
        <f t="shared" ca="1" si="425"/>
        <v>12240.067401246893</v>
      </c>
      <c r="BW780" s="15">
        <f t="shared" ca="1" si="426"/>
        <v>16218.230206927014</v>
      </c>
      <c r="BX780" s="15">
        <f t="shared" ca="1" si="427"/>
        <v>21816.191554407324</v>
      </c>
      <c r="BY780" s="15">
        <f t="shared" ca="1" si="428"/>
        <v>27114.18656257329</v>
      </c>
      <c r="BZ780" s="15">
        <f t="shared" ca="1" si="429"/>
        <v>31998.345934925066</v>
      </c>
      <c r="CA780" s="15">
        <f t="shared" ca="1" si="430"/>
        <v>42253.349548452774</v>
      </c>
      <c r="CB780" s="15">
        <f ca="1">(AU780*DCF!C$10-DCF!C$5*MAX(AU780*DCF!C$10,0)-MAX(AU780-Inputs!$B$6,0)/Inputs!$B$10)*DCF!C$6</f>
        <v>1039.4714145964444</v>
      </c>
      <c r="CC780" s="15">
        <f ca="1">(AV780*DCF!D$10-DCF!D$5*MAX(AV780*DCF!D$10,0)-MAX(AV780-AU780,0)/Inputs!$B$10)*DCF!D$6</f>
        <v>1332.6264627017531</v>
      </c>
      <c r="CD780" s="15">
        <f ca="1">(AW780*DCF!E$10-DCF!E$5*MAX(AW780*DCF!E$10,0)-MAX(AW780-AV780,0)/Inputs!$B$10)*DCF!E$6</f>
        <v>1421.3665388787767</v>
      </c>
      <c r="CE780" s="15">
        <f ca="1">(AX780*DCF!F$10-DCF!F$5*MAX(AX780*DCF!F$10,0)-MAX(AX780-AW780,0)/Inputs!$B$10)*DCF!F$6</f>
        <v>1992.9833766102022</v>
      </c>
      <c r="CF780" s="15">
        <f ca="1">(AY780*DCF!G$10-DCF!G$5*MAX(AY780*DCF!G$10,0)-MAX(AY780-AX780,0)/Inputs!$B$10)*DCF!G$6</f>
        <v>2068.6224117041284</v>
      </c>
      <c r="CG780" s="15">
        <f ca="1">(AZ780*DCF!H$10-DCF!H$5*MAX(AZ780*DCF!H$10,0)-MAX(AZ780-AY780,0)/Inputs!$B$10)*DCF!H$6</f>
        <v>2662.9223992187044</v>
      </c>
      <c r="CH780" s="15">
        <f ca="1">(BA780*DCF!I$10-DCF!I$5*MAX(BA780*DCF!I$10,0)-MAX(BA780-AZ780,0)/Inputs!$B$10)*DCF!I$6</f>
        <v>3058.5919053088542</v>
      </c>
      <c r="CI780" s="15">
        <f ca="1">(BB780*DCF!J$10-DCF!J$5*MAX(BB780*DCF!J$10,0)-MAX(BB780-BA780,0)/Inputs!$B$10)*DCF!J$6</f>
        <v>3404.0540358430953</v>
      </c>
      <c r="CJ780" s="15">
        <f ca="1">(BC780*DCF!K$10-DCF!K$5*MAX(BC780*DCF!K$10,0)-MAX(BC780-BB780,0)/Inputs!$B$10)*DCF!K$6</f>
        <v>3451.7624222261679</v>
      </c>
      <c r="CK780" s="15">
        <f ca="1">(BD780*DCF!L$10-DCF!L$5*MAX(BD780*DCF!L$10,0)-MAX(BD780-BC780,0)/Inputs!$B$10)*DCF!L$6</f>
        <v>3970.4489660095151</v>
      </c>
      <c r="CL780" s="15">
        <f ca="1">(BE780*DCF!M$10-DCF!M$5*MAX(BE780*DCF!M$10,0)-MAX(BE780-BD780,0)/Inputs!$B$10)*DCF!M$6</f>
        <v>4529.7026138132915</v>
      </c>
      <c r="CM780" s="15">
        <f ca="1">(BF780*DCF!C$28-DCF!C$5*MAX(BF780*DCF!C$28,0)-MAX(BF780-Inputs!$B$13,0)/Inputs!$B$17)*DCF!C$6</f>
        <v>3939.9657920831546</v>
      </c>
      <c r="CN780" s="15">
        <f ca="1">(BG780*DCF!D$28-DCF!D$5*MAX(BG780*DCF!D$28,0)-MAX(BG780-BF780,0)/Inputs!$B$17)*DCF!D$6</f>
        <v>5309.3729428701163</v>
      </c>
      <c r="CO780" s="15">
        <f ca="1">(BH780*DCF!E$28-DCF!E$5*MAX(BH780*DCF!E$28,0)-MAX(BH780-BG780,0)/Inputs!$B$17)*DCF!E$6</f>
        <v>5657.8481186689442</v>
      </c>
      <c r="CP780" s="15">
        <f ca="1">(BI780*DCF!F$28-DCF!F$5*MAX(BI780*DCF!F$28,0)-MAX(BI780-BH780,0)/Inputs!$B$17)*DCF!F$6</f>
        <v>6207.8665258472511</v>
      </c>
      <c r="CQ780" s="15">
        <f ca="1">(BJ780*DCF!G$28-DCF!G$5*MAX(BJ780*DCF!G$28,0)-MAX(BJ780-BI780,0)/Inputs!$B$17)*DCF!G$6</f>
        <v>7081.1341007582587</v>
      </c>
      <c r="CR780" s="15">
        <f ca="1">(BK780*DCF!H$28-DCF!H$5*MAX(BK780*DCF!H$28,0)-MAX(BK780-BJ780,0)/Inputs!$B$17)*DCF!H$6</f>
        <v>8877.0913336629928</v>
      </c>
      <c r="CS780" s="15">
        <f ca="1">(BL780*DCF!I$28-DCF!I$5*MAX(BL780*DCF!I$28,0)-MAX(BL780-BK780,0)/Inputs!$B$17)*DCF!I$6</f>
        <v>10524.341684521311</v>
      </c>
      <c r="CT780" s="15">
        <f ca="1">(BM780*DCF!J$28-DCF!J$5*MAX(BM780*DCF!J$28,0)-MAX(BM780-BL780,0)/Inputs!$B$17)*DCF!J$6</f>
        <v>12159.839153358331</v>
      </c>
      <c r="CU780" s="15">
        <f ca="1">(BN780*DCF!K$28-DCF!K$5*MAX(BN780*DCF!K$28,0)-MAX(BN780-BM780,0)/Inputs!$B$17)*DCF!K$6</f>
        <v>14481.04350034446</v>
      </c>
      <c r="CV780" s="15">
        <f ca="1">(BO780*DCF!L$28-DCF!L$5*MAX(BO780*DCF!L$28,0)-MAX(BO780-BN780,0)/Inputs!$B$17)*DCF!L$6</f>
        <v>17475.243079406013</v>
      </c>
      <c r="CW780" s="15">
        <f ca="1">(BP780*DCF!M$28-DCF!M$5*MAX(BP780*DCF!M$28,0)-MAX(BP780-BO780,0)/Inputs!$B$17)*DCF!M$6</f>
        <v>19132.830393331697</v>
      </c>
      <c r="CX780" s="15">
        <f ca="1">(BQ780*DCF!C$46-DCF!C$5*MAX(BQ780*DCF!C$46,0)-MAX(BQ780-Inputs!$B$20,0)/Inputs!$B$24)*DCF!C$6</f>
        <v>-2326.7735407127707</v>
      </c>
      <c r="CY780" s="15">
        <f ca="1">(BR780*DCF!D$46-DCF!D$5*MAX(BR780*DCF!D$46,0)-MAX(BR780-BQ780,0)/Inputs!$B$24)*DCF!D$6</f>
        <v>-705.3697945476589</v>
      </c>
      <c r="CZ780" s="15">
        <f ca="1">(BS780*DCF!E$46-DCF!E$5*MAX(BS780*DCF!E$46,0)-MAX(BS780-BR780,0)/Inputs!$B$24)*DCF!E$6</f>
        <v>-1753.8767718110123</v>
      </c>
      <c r="DA780" s="15">
        <f ca="1">(BT780*DCF!F$46-DCF!F$5*MAX(BT780*DCF!F$46,0)-MAX(BT780-BS780,0)/Inputs!$B$24)*DCF!F$6</f>
        <v>-720.64291128385958</v>
      </c>
      <c r="DB780" s="15">
        <f ca="1">(BU780*DCF!G$46-DCF!G$5*MAX(BU780*DCF!G$46,0)-MAX(BU780-BT780,0)/Inputs!$B$24)*DCF!G$6</f>
        <v>-956.79636405195708</v>
      </c>
      <c r="DC780" s="15">
        <f ca="1">(BV780*DCF!H$46-DCF!H$5*MAX(BV780*DCF!H$46,0)-MAX(BV780-BU780,0)/Inputs!$B$24)*DCF!H$6</f>
        <v>-979.96848668664711</v>
      </c>
      <c r="DD780" s="15">
        <f ca="1">(BW780*DCF!I$46-DCF!I$5*MAX(BW780*DCF!I$46,0)-MAX(BW780-BV780,0)/Inputs!$B$24)*DCF!I$6</f>
        <v>-767.41033175462508</v>
      </c>
      <c r="DE780" s="15">
        <f ca="1">(BX780*DCF!J$46-DCF!J$5*MAX(BX780*DCF!J$46,0)-MAX(BX780-BW780,0)/Inputs!$B$24)*DCF!J$6</f>
        <v>-569.35900261814584</v>
      </c>
      <c r="DF780" s="15">
        <f ca="1">(BY780*DCF!K$46-DCF!K$5*MAX(BY780*DCF!K$46,0)-MAX(BY780-BX780,0)/Inputs!$B$24)*DCF!K$6</f>
        <v>250.9850830435868</v>
      </c>
      <c r="DG780" s="15">
        <f ca="1">(BZ780*DCF!L$46-DCF!L$5*MAX(BZ780*DCF!L$46,0)-MAX(BZ780-BY780,0)/Inputs!$B$24)*DCF!L$6</f>
        <v>1106.5963418151521</v>
      </c>
      <c r="DH780" s="15">
        <f ca="1">(CA780*DCF!M$46-DCF!M$5*MAX(CA780*DCF!M$46,0)-MAX(CA780-BZ780,0)/Inputs!$B$24)*DCF!M$6</f>
        <v>1168.6246658752561</v>
      </c>
      <c r="DI780" s="15">
        <f ca="1">SUM(CB780:CL780)+BE780*DCF!M$10*(1+Inputs!$B$30)*(1-Inputs!$B$33)*(1-Inputs!$B$30/Inputs!$B$31)/(Inputs!$B$29-Inputs!$B$30)*DCF!M$6</f>
        <v>128288.11233012076</v>
      </c>
      <c r="DJ780" s="15">
        <f ca="1">SUM(CM780:CW780)+BP780*DCF!M$28*(1+Inputs!$B$30)*(1-Inputs!$B$33)*(1-Inputs!$B$30/Inputs!$B$31)/(Inputs!$B$29-Inputs!$B$30)*DCF!M$6</f>
        <v>504506.78042430757</v>
      </c>
      <c r="DK780" s="15">
        <f ca="1">SUM(CX780:DH780)+CA780*DCF!M$46*(1+Inputs!$B$30)*(1-Inputs!$B$33)*(1-Inputs!$B$30/Inputs!$B$31)/(Inputs!$B$29-Inputs!$B$30)*DCF!M$6</f>
        <v>59074.692518405158</v>
      </c>
      <c r="DM780" s="15">
        <f ca="1">DI780+DJ780+DK780+Inputs!$B$34+Inputs!$B$36-Inputs!$B$35</f>
        <v>768720.58527283347</v>
      </c>
    </row>
    <row r="781" spans="1:117" x14ac:dyDescent="0.75">
      <c r="A781" s="11">
        <v>768</v>
      </c>
      <c r="C781" s="24">
        <f t="shared" ca="1" si="436"/>
        <v>-0.33498998288138571</v>
      </c>
      <c r="D781" s="24">
        <f t="shared" ca="1" si="436"/>
        <v>-2.0371753952006135</v>
      </c>
      <c r="E781" s="24">
        <f t="shared" ca="1" si="436"/>
        <v>-0.6805558402071118</v>
      </c>
      <c r="F781" s="24">
        <f t="shared" ca="1" si="436"/>
        <v>0.58027616789561143</v>
      </c>
      <c r="G781" s="24">
        <f t="shared" ca="1" si="436"/>
        <v>1.468947008034889</v>
      </c>
      <c r="H781" s="24">
        <f t="shared" ca="1" si="436"/>
        <v>-7.2872273290612521E-2</v>
      </c>
      <c r="I781" s="24">
        <f t="shared" ca="1" si="436"/>
        <v>0.31276238761913683</v>
      </c>
      <c r="J781" s="24">
        <f t="shared" ca="1" si="436"/>
        <v>-0.55020767831377071</v>
      </c>
      <c r="K781" s="24">
        <f t="shared" ca="1" si="436"/>
        <v>0.39312874558934968</v>
      </c>
      <c r="L781" s="24">
        <f t="shared" ca="1" si="436"/>
        <v>-2.0552895157313879E-2</v>
      </c>
      <c r="M781" s="24">
        <f t="shared" ca="1" si="436"/>
        <v>-0.24456003947689983</v>
      </c>
      <c r="N781" s="24">
        <f ca="1">SQRT(Inputs!$B$38)*C781+SQRT(1-Inputs!$B$38)*_xlfn.NORM.S.INV(RAND())</f>
        <v>0.78481914629293115</v>
      </c>
      <c r="O781" s="24">
        <f ca="1">SQRT(Inputs!$B$38)*D781+SQRT(1-Inputs!$B$38)*_xlfn.NORM.S.INV(RAND())</f>
        <v>-2.3490795077224207</v>
      </c>
      <c r="P781" s="24">
        <f ca="1">SQRT(Inputs!$B$38)*E781+SQRT(1-Inputs!$B$38)*_xlfn.NORM.S.INV(RAND())</f>
        <v>-6.5363004502130284E-3</v>
      </c>
      <c r="Q781" s="24">
        <f ca="1">SQRT(Inputs!$B$38)*F781+SQRT(1-Inputs!$B$38)*_xlfn.NORM.S.INV(RAND())</f>
        <v>-0.29993965822906515</v>
      </c>
      <c r="R781" s="24">
        <f ca="1">SQRT(Inputs!$B$38)*G781+SQRT(1-Inputs!$B$38)*_xlfn.NORM.S.INV(RAND())</f>
        <v>0.96222466508842475</v>
      </c>
      <c r="S781" s="24">
        <f ca="1">SQRT(Inputs!$B$38)*H781+SQRT(1-Inputs!$B$38)*_xlfn.NORM.S.INV(RAND())</f>
        <v>-0.87801812915226152</v>
      </c>
      <c r="T781" s="24">
        <f ca="1">SQRT(Inputs!$B$38)*I781+SQRT(1-Inputs!$B$38)*_xlfn.NORM.S.INV(RAND())</f>
        <v>0.89918641110588804</v>
      </c>
      <c r="U781" s="24">
        <f ca="1">SQRT(Inputs!$B$38)*J781+SQRT(1-Inputs!$B$38)*_xlfn.NORM.S.INV(RAND())</f>
        <v>0.95391758586425157</v>
      </c>
      <c r="V781" s="24">
        <f ca="1">SQRT(Inputs!$B$38)*K781+SQRT(1-Inputs!$B$38)*_xlfn.NORM.S.INV(RAND())</f>
        <v>0.45834291072993194</v>
      </c>
      <c r="W781" s="24">
        <f ca="1">SQRT(Inputs!$B$38)*L781+SQRT(1-Inputs!$B$38)*_xlfn.NORM.S.INV(RAND())</f>
        <v>-0.1805385452613037</v>
      </c>
      <c r="X781" s="24">
        <f ca="1">SQRT(Inputs!$B$38)*M781+SQRT(1-Inputs!$B$38)*_xlfn.NORM.S.INV(RAND())</f>
        <v>0.88938894104057453</v>
      </c>
      <c r="Y781" s="24">
        <f ca="1">SQRT(Inputs!$B$38)*C781+SQRT(1-Inputs!$B$38)*_xlfn.NORM.S.INV(RAND())</f>
        <v>1.0612624354522946</v>
      </c>
      <c r="Z781" s="24">
        <f ca="1">SQRT(Inputs!$B$38)*D781+SQRT(1-Inputs!$B$38)*_xlfn.NORM.S.INV(RAND())</f>
        <v>-1.4122047758741769</v>
      </c>
      <c r="AA781" s="24">
        <f ca="1">SQRT(Inputs!$B$38)*E781+SQRT(1-Inputs!$B$38)*_xlfn.NORM.S.INV(RAND())</f>
        <v>0.10807246301093182</v>
      </c>
      <c r="AB781" s="24">
        <f ca="1">SQRT(Inputs!$B$38)*F781+SQRT(1-Inputs!$B$38)*_xlfn.NORM.S.INV(RAND())</f>
        <v>0.38922199491493858</v>
      </c>
      <c r="AC781" s="24">
        <f ca="1">SQRT(Inputs!$B$38)*G781+SQRT(1-Inputs!$B$38)*_xlfn.NORM.S.INV(RAND())</f>
        <v>-0.84783045568386828</v>
      </c>
      <c r="AD781" s="24">
        <f ca="1">SQRT(Inputs!$B$38)*H781+SQRT(1-Inputs!$B$38)*_xlfn.NORM.S.INV(RAND())</f>
        <v>0.65883133005107153</v>
      </c>
      <c r="AE781" s="24">
        <f ca="1">SQRT(Inputs!$B$38)*I781+SQRT(1-Inputs!$B$38)*_xlfn.NORM.S.INV(RAND())</f>
        <v>0.49539305985394644</v>
      </c>
      <c r="AF781" s="24">
        <f ca="1">SQRT(Inputs!$B$38)*J781+SQRT(1-Inputs!$B$38)*_xlfn.NORM.S.INV(RAND())</f>
        <v>1.0152982704224751</v>
      </c>
      <c r="AG781" s="24">
        <f ca="1">SQRT(Inputs!$B$38)*K781+SQRT(1-Inputs!$B$38)*_xlfn.NORM.S.INV(RAND())</f>
        <v>-0.71395262497600787</v>
      </c>
      <c r="AH781" s="24">
        <f ca="1">SQRT(Inputs!$B$38)*L781+SQRT(1-Inputs!$B$38)*_xlfn.NORM.S.INV(RAND())</f>
        <v>-0.4003349591668427</v>
      </c>
      <c r="AI781" s="24">
        <f ca="1">SQRT(Inputs!$B$38)*M781+SQRT(1-Inputs!$B$38)*_xlfn.NORM.S.INV(RAND())</f>
        <v>-0.26660056891349626</v>
      </c>
      <c r="AJ781" s="24">
        <f ca="1">SQRT(Inputs!$B$38)*C781+SQRT(1-Inputs!$B$38)*_xlfn.NORM.S.INV(RAND())</f>
        <v>0.54715349821672232</v>
      </c>
      <c r="AK781" s="24">
        <f ca="1">SQRT(Inputs!$B$38)*D781+SQRT(1-Inputs!$B$38)*_xlfn.NORM.S.INV(RAND())</f>
        <v>-3.0863478434299276</v>
      </c>
      <c r="AL781" s="24">
        <f ca="1">SQRT(Inputs!$B$38)*E781+SQRT(1-Inputs!$B$38)*_xlfn.NORM.S.INV(RAND())</f>
        <v>0.54229521031522276</v>
      </c>
      <c r="AM781" s="24">
        <f ca="1">SQRT(Inputs!$B$38)*F781+SQRT(1-Inputs!$B$38)*_xlfn.NORM.S.INV(RAND())</f>
        <v>-0.62605481247876882</v>
      </c>
      <c r="AN781" s="24">
        <f ca="1">SQRT(Inputs!$B$38)*G781+SQRT(1-Inputs!$B$38)*_xlfn.NORM.S.INV(RAND())</f>
        <v>0.70357168194680131</v>
      </c>
      <c r="AO781" s="24">
        <f ca="1">SQRT(Inputs!$B$38)*H781+SQRT(1-Inputs!$B$38)*_xlfn.NORM.S.INV(RAND())</f>
        <v>0.19135182710201382</v>
      </c>
      <c r="AP781" s="24">
        <f ca="1">SQRT(Inputs!$B$38)*I781+SQRT(1-Inputs!$B$38)*_xlfn.NORM.S.INV(RAND())</f>
        <v>-0.90943645675791007</v>
      </c>
      <c r="AQ781" s="24">
        <f ca="1">SQRT(Inputs!$B$38)*J781+SQRT(1-Inputs!$B$38)*_xlfn.NORM.S.INV(RAND())</f>
        <v>0.4659889444566182</v>
      </c>
      <c r="AR781" s="24">
        <f ca="1">SQRT(Inputs!$B$38)*K781+SQRT(1-Inputs!$B$38)*_xlfn.NORM.S.INV(RAND())</f>
        <v>-1.1100394895675414</v>
      </c>
      <c r="AS781" s="24">
        <f ca="1">SQRT(Inputs!$B$38)*L781+SQRT(1-Inputs!$B$38)*_xlfn.NORM.S.INV(RAND())</f>
        <v>0.26308686127379605</v>
      </c>
      <c r="AT781" s="24">
        <f ca="1">SQRT(Inputs!$B$38)*M781+SQRT(1-Inputs!$B$38)*_xlfn.NORM.S.INV(RAND())</f>
        <v>-0.20014980796046383</v>
      </c>
      <c r="AU781" s="15">
        <f ca="1">Inputs!$B$6*EXP($B$8-0.5*C$5^2+C$5*N781)</f>
        <v>5634.4426048330943</v>
      </c>
      <c r="AV781" s="15">
        <f t="shared" ca="1" si="401"/>
        <v>4855.3987920777281</v>
      </c>
      <c r="AW781" s="15">
        <f t="shared" ca="1" si="402"/>
        <v>5915.0812758283591</v>
      </c>
      <c r="AX781" s="15">
        <f t="shared" ca="1" si="403"/>
        <v>6956.1132723243063</v>
      </c>
      <c r="AY781" s="15">
        <f t="shared" ca="1" si="404"/>
        <v>9512.1458830780557</v>
      </c>
      <c r="AZ781" s="15">
        <f t="shared" ca="1" si="405"/>
        <v>10561.460687977562</v>
      </c>
      <c r="BA781" s="15">
        <f t="shared" ca="1" si="406"/>
        <v>14199.907198462453</v>
      </c>
      <c r="BB781" s="15">
        <f t="shared" ca="1" si="407"/>
        <v>19128.535090041518</v>
      </c>
      <c r="BC781" s="15">
        <f t="shared" ca="1" si="408"/>
        <v>24487.384620871169</v>
      </c>
      <c r="BD781" s="15">
        <f t="shared" ca="1" si="409"/>
        <v>29497.027364746365</v>
      </c>
      <c r="BE781" s="15">
        <f t="shared" ca="1" si="410"/>
        <v>39194.623889764203</v>
      </c>
      <c r="BF781" s="15">
        <f ca="1">Inputs!$B$13*EXP($B$9-0.5*C$6^2+C$6*Y781)</f>
        <v>17069.731014441251</v>
      </c>
      <c r="BG781" s="15">
        <f t="shared" ca="1" si="411"/>
        <v>16123.929348476957</v>
      </c>
      <c r="BH781" s="15">
        <f t="shared" ca="1" si="412"/>
        <v>20056.78327674422</v>
      </c>
      <c r="BI781" s="15">
        <f t="shared" ca="1" si="413"/>
        <v>26068.386349337095</v>
      </c>
      <c r="BJ781" s="15">
        <f t="shared" ca="1" si="414"/>
        <v>28281.731345307075</v>
      </c>
      <c r="BK781" s="15">
        <f t="shared" ca="1" si="415"/>
        <v>37967.734525504799</v>
      </c>
      <c r="BL781" s="15">
        <f t="shared" ca="1" si="416"/>
        <v>49731.134230690877</v>
      </c>
      <c r="BM781" s="15">
        <f t="shared" ca="1" si="417"/>
        <v>69347.885441522798</v>
      </c>
      <c r="BN781" s="15">
        <f t="shared" ca="1" si="418"/>
        <v>78295.55855347951</v>
      </c>
      <c r="BO781" s="15">
        <f t="shared" ca="1" si="419"/>
        <v>91954.383662549677</v>
      </c>
      <c r="BP781" s="15">
        <f t="shared" ca="1" si="420"/>
        <v>109811.18404341923</v>
      </c>
      <c r="BQ781" s="15">
        <f ca="1">Inputs!$B$20*EXP($B$10-0.5*C$7^2+C$7*AJ781)</f>
        <v>5208.2259041491379</v>
      </c>
      <c r="BR781" s="15">
        <f t="shared" ca="1" si="421"/>
        <v>2651.8524015013109</v>
      </c>
      <c r="BS781" s="15">
        <f t="shared" ca="1" si="422"/>
        <v>4243.4408955304243</v>
      </c>
      <c r="BT781" s="15">
        <f t="shared" ca="1" si="423"/>
        <v>4964.6413447158557</v>
      </c>
      <c r="BU781" s="15">
        <f t="shared" ca="1" si="424"/>
        <v>8157.351486040634</v>
      </c>
      <c r="BV781" s="15">
        <f t="shared" ca="1" si="425"/>
        <v>11849.20959670473</v>
      </c>
      <c r="BW781" s="15">
        <f t="shared" ca="1" si="426"/>
        <v>13639.79985117893</v>
      </c>
      <c r="BX781" s="15">
        <f t="shared" ca="1" si="427"/>
        <v>20945.541735277238</v>
      </c>
      <c r="BY781" s="15">
        <f t="shared" ca="1" si="428"/>
        <v>23732.734499347971</v>
      </c>
      <c r="BZ781" s="15">
        <f t="shared" ca="1" si="429"/>
        <v>34950.479008572722</v>
      </c>
      <c r="CA781" s="15">
        <f t="shared" ca="1" si="430"/>
        <v>47379.358552974074</v>
      </c>
      <c r="CB781" s="15">
        <f ca="1">(AU781*DCF!C$10-DCF!C$5*MAX(AU781*DCF!C$10,0)-MAX(AU781-Inputs!$B$6,0)/Inputs!$B$10)*DCF!C$6</f>
        <v>1038.2813750701739</v>
      </c>
      <c r="CC781" s="15">
        <f ca="1">(AV781*DCF!D$10-DCF!D$5*MAX(AV781*DCF!D$10,0)-MAX(AV781-AU781,0)/Inputs!$B$10)*DCF!D$6</f>
        <v>1183.4705613218789</v>
      </c>
      <c r="CD781" s="15">
        <f ca="1">(AW781*DCF!E$10-DCF!E$5*MAX(AW781*DCF!E$10,0)-MAX(AW781-AV781,0)/Inputs!$B$10)*DCF!E$6</f>
        <v>1127.0137278498669</v>
      </c>
      <c r="CE781" s="15">
        <f ca="1">(AX781*DCF!F$10-DCF!F$5*MAX(AX781*DCF!F$10,0)-MAX(AX781-AW781,0)/Inputs!$B$10)*DCF!F$6</f>
        <v>1301.8954932467445</v>
      </c>
      <c r="CF781" s="15">
        <f ca="1">(AY781*DCF!G$10-DCF!G$5*MAX(AY781*DCF!G$10,0)-MAX(AY781-AX781,0)/Inputs!$B$10)*DCF!G$6</f>
        <v>1468.5674569401622</v>
      </c>
      <c r="CG781" s="15">
        <f ca="1">(AZ781*DCF!H$10-DCF!H$5*MAX(AZ781*DCF!H$10,0)-MAX(AZ781-AY781,0)/Inputs!$B$10)*DCF!H$6</f>
        <v>1864.1905130506939</v>
      </c>
      <c r="CH781" s="15">
        <f ca="1">(BA781*DCF!I$10-DCF!I$5*MAX(BA781*DCF!I$10,0)-MAX(BA781-AZ781,0)/Inputs!$B$10)*DCF!I$6</f>
        <v>1996.9723236044399</v>
      </c>
      <c r="CI781" s="15">
        <f ca="1">(BB781*DCF!J$10-DCF!J$5*MAX(BB781*DCF!J$10,0)-MAX(BB781-BA781,0)/Inputs!$B$10)*DCF!J$6</f>
        <v>2535.6486661565777</v>
      </c>
      <c r="CJ781" s="15">
        <f ca="1">(BC781*DCF!K$10-DCF!K$5*MAX(BC781*DCF!K$10,0)-MAX(BC781-BB781,0)/Inputs!$B$10)*DCF!K$6</f>
        <v>3191.9182966629191</v>
      </c>
      <c r="CK781" s="15">
        <f ca="1">(BD781*DCF!L$10-DCF!L$5*MAX(BD781*DCF!L$10,0)-MAX(BD781-BC781,0)/Inputs!$B$10)*DCF!L$6</f>
        <v>3800.8847211420648</v>
      </c>
      <c r="CL781" s="15">
        <f ca="1">(BE781*DCF!M$10-DCF!M$5*MAX(BE781*DCF!M$10,0)-MAX(BE781-BD781,0)/Inputs!$B$10)*DCF!M$6</f>
        <v>4372.3868531035578</v>
      </c>
      <c r="CM781" s="15">
        <f ca="1">(BF781*DCF!C$28-DCF!C$5*MAX(BF781*DCF!C$28,0)-MAX(BF781-Inputs!$B$13,0)/Inputs!$B$17)*DCF!C$6</f>
        <v>3897.1609498630814</v>
      </c>
      <c r="CN781" s="15">
        <f ca="1">(BG781*DCF!D$28-DCF!D$5*MAX(BG781*DCF!D$28,0)-MAX(BG781-BF781,0)/Inputs!$B$17)*DCF!D$6</f>
        <v>4748.8690723754926</v>
      </c>
      <c r="CO781" s="15">
        <f ca="1">(BH781*DCF!E$28-DCF!E$5*MAX(BH781*DCF!E$28,0)-MAX(BH781-BG781,0)/Inputs!$B$17)*DCF!E$6</f>
        <v>4905.3267895676117</v>
      </c>
      <c r="CP781" s="15">
        <f ca="1">(BI781*DCF!F$28-DCF!F$5*MAX(BI781*DCF!F$28,0)-MAX(BI781-BH781,0)/Inputs!$B$17)*DCF!F$6</f>
        <v>5982.3728700646107</v>
      </c>
      <c r="CQ781" s="15">
        <f ca="1">(BJ781*DCF!G$28-DCF!G$5*MAX(BJ781*DCF!G$28,0)-MAX(BJ781-BI781,0)/Inputs!$B$17)*DCF!G$6</f>
        <v>6965.6470072739403</v>
      </c>
      <c r="CR781" s="15">
        <f ca="1">(BK781*DCF!H$28-DCF!H$5*MAX(BK781*DCF!H$28,0)-MAX(BK781-BJ781,0)/Inputs!$B$17)*DCF!H$6</f>
        <v>7884.9065652920426</v>
      </c>
      <c r="CS781" s="15">
        <f ca="1">(BL781*DCF!I$28-DCF!I$5*MAX(BL781*DCF!I$28,0)-MAX(BL781-BK781,0)/Inputs!$B$17)*DCF!I$6</f>
        <v>10006.01876175388</v>
      </c>
      <c r="CT781" s="15">
        <f ca="1">(BM781*DCF!J$28-DCF!J$5*MAX(BM781*DCF!J$28,0)-MAX(BM781-BL781,0)/Inputs!$B$17)*DCF!J$6</f>
        <v>12869.314502355623</v>
      </c>
      <c r="CU781" s="15">
        <f ca="1">(BN781*DCF!K$28-DCF!K$5*MAX(BN781*DCF!K$28,0)-MAX(BN781-BM781,0)/Inputs!$B$17)*DCF!K$6</f>
        <v>15438.738410961305</v>
      </c>
      <c r="CV781" s="15">
        <f ca="1">(BO781*DCF!L$28-DCF!L$5*MAX(BO781*DCF!L$28,0)-MAX(BO781-BN781,0)/Inputs!$B$17)*DCF!L$6</f>
        <v>16801.310814579709</v>
      </c>
      <c r="CW781" s="15">
        <f ca="1">(BP781*DCF!M$28-DCF!M$5*MAX(BP781*DCF!M$28,0)-MAX(BP781-BO781,0)/Inputs!$B$17)*DCF!M$6</f>
        <v>18794.500425374954</v>
      </c>
      <c r="CX781" s="15">
        <f ca="1">(BQ781*DCF!C$46-DCF!C$5*MAX(BQ781*DCF!C$46,0)-MAX(BQ781-Inputs!$B$20,0)/Inputs!$B$24)*DCF!C$6</f>
        <v>-2129.9486633827746</v>
      </c>
      <c r="CY781" s="15">
        <f ca="1">(BR781*DCF!D$46-DCF!D$5*MAX(BR781*DCF!D$46,0)-MAX(BR781-BQ781,0)/Inputs!$B$24)*DCF!D$6</f>
        <v>-452.60936293884942</v>
      </c>
      <c r="CZ781" s="15">
        <f ca="1">(BS781*DCF!E$46-DCF!E$5*MAX(BS781*DCF!E$46,0)-MAX(BS781-BR781,0)/Inputs!$B$24)*DCF!E$6</f>
        <v>-1129.1546428894569</v>
      </c>
      <c r="DA781" s="15">
        <f ca="1">(BT781*DCF!F$46-DCF!F$5*MAX(BT781*DCF!F$46,0)-MAX(BT781-BS781,0)/Inputs!$B$24)*DCF!F$6</f>
        <v>-624.16845401299997</v>
      </c>
      <c r="DB781" s="15">
        <f ca="1">(BU781*DCF!G$46-DCF!G$5*MAX(BU781*DCF!G$46,0)-MAX(BU781-BT781,0)/Inputs!$B$24)*DCF!G$6</f>
        <v>-1348.3617983233369</v>
      </c>
      <c r="DC781" s="15">
        <f ca="1">(BV781*DCF!H$46-DCF!H$5*MAX(BV781*DCF!H$46,0)-MAX(BV781-BU781,0)/Inputs!$B$24)*DCF!H$6</f>
        <v>-1147.2222874989243</v>
      </c>
      <c r="DD781" s="15">
        <f ca="1">(BW781*DCF!I$46-DCF!I$5*MAX(BW781*DCF!I$46,0)-MAX(BW781-BV781,0)/Inputs!$B$24)*DCF!I$6</f>
        <v>-198.99272813187073</v>
      </c>
      <c r="DE781" s="15">
        <f ca="1">(BX781*DCF!J$46-DCF!J$5*MAX(BX781*DCF!J$46,0)-MAX(BX781-BW781,0)/Inputs!$B$24)*DCF!J$6</f>
        <v>-1058.7558513190609</v>
      </c>
      <c r="DF781" s="15">
        <f ca="1">(BY781*DCF!K$46-DCF!K$5*MAX(BY781*DCF!K$46,0)-MAX(BY781-BX781,0)/Inputs!$B$24)*DCF!K$6</f>
        <v>672.9049313666078</v>
      </c>
      <c r="DG781" s="15">
        <f ca="1">(BZ781*DCF!L$46-DCF!L$5*MAX(BZ781*DCF!L$46,0)-MAX(BZ781-BY781,0)/Inputs!$B$24)*DCF!L$6</f>
        <v>-122.64776961083362</v>
      </c>
      <c r="DH781" s="15">
        <f ca="1">(CA781*DCF!M$46-DCF!M$5*MAX(CA781*DCF!M$46,0)-MAX(CA781-BZ781,0)/Inputs!$B$24)*DCF!M$6</f>
        <v>1116.0214112199035</v>
      </c>
      <c r="DI781" s="15">
        <f ca="1">SUM(CB781:CL781)+BE781*DCF!M$10*(1+Inputs!$B$30)*(1-Inputs!$B$33)*(1-Inputs!$B$30/Inputs!$B$31)/(Inputs!$B$29-Inputs!$B$30)*DCF!M$6</f>
        <v>132960.38656860733</v>
      </c>
      <c r="DJ781" s="15">
        <f ca="1">SUM(CM781:CW781)+BP781*DCF!M$28*(1+Inputs!$B$30)*(1-Inputs!$B$33)*(1-Inputs!$B$30/Inputs!$B$31)/(Inputs!$B$29-Inputs!$B$30)*DCF!M$6</f>
        <v>515768.80256335018</v>
      </c>
      <c r="DK781" s="15">
        <f ca="1">SUM(CX781:DH781)+CA781*DCF!M$46*(1+Inputs!$B$30)*(1-Inputs!$B$33)*(1-Inputs!$B$30/Inputs!$B$31)/(Inputs!$B$29-Inputs!$B$30)*DCF!M$6</f>
        <v>66831.165551190963</v>
      </c>
      <c r="DM781" s="15">
        <f ca="1">DI781+DJ781+DK781+Inputs!$B$34+Inputs!$B$36-Inputs!$B$35</f>
        <v>792411.35468314844</v>
      </c>
    </row>
    <row r="782" spans="1:117" x14ac:dyDescent="0.75">
      <c r="A782" s="11">
        <v>769</v>
      </c>
      <c r="C782" s="24">
        <f t="shared" ca="1" si="436"/>
        <v>1.3611390594121093</v>
      </c>
      <c r="D782" s="24">
        <f t="shared" ca="1" si="436"/>
        <v>0.27773746424685619</v>
      </c>
      <c r="E782" s="24">
        <f t="shared" ca="1" si="436"/>
        <v>-0.39574094683722616</v>
      </c>
      <c r="F782" s="24">
        <f t="shared" ca="1" si="436"/>
        <v>1.1610022556570543</v>
      </c>
      <c r="G782" s="24">
        <f t="shared" ca="1" si="436"/>
        <v>0.89372993921285504</v>
      </c>
      <c r="H782" s="24">
        <f t="shared" ca="1" si="436"/>
        <v>8.4245613686667387E-2</v>
      </c>
      <c r="I782" s="24">
        <f t="shared" ca="1" si="436"/>
        <v>-1.634789496476919</v>
      </c>
      <c r="J782" s="24">
        <f t="shared" ca="1" si="436"/>
        <v>1.2669318405682461</v>
      </c>
      <c r="K782" s="24">
        <f t="shared" ca="1" si="436"/>
        <v>0.77854088291427392</v>
      </c>
      <c r="L782" s="24">
        <f t="shared" ca="1" si="436"/>
        <v>-0.94879735211098093</v>
      </c>
      <c r="M782" s="24">
        <f t="shared" ca="1" si="436"/>
        <v>0.52543005891446015</v>
      </c>
      <c r="N782" s="24">
        <f ca="1">SQRT(Inputs!$B$38)*C782+SQRT(1-Inputs!$B$38)*_xlfn.NORM.S.INV(RAND())</f>
        <v>0.22774190843315989</v>
      </c>
      <c r="O782" s="24">
        <f ca="1">SQRT(Inputs!$B$38)*D782+SQRT(1-Inputs!$B$38)*_xlfn.NORM.S.INV(RAND())</f>
        <v>0.23666661045723741</v>
      </c>
      <c r="P782" s="24">
        <f ca="1">SQRT(Inputs!$B$38)*E782+SQRT(1-Inputs!$B$38)*_xlfn.NORM.S.INV(RAND())</f>
        <v>0.36072223720602747</v>
      </c>
      <c r="Q782" s="24">
        <f ca="1">SQRT(Inputs!$B$38)*F782+SQRT(1-Inputs!$B$38)*_xlfn.NORM.S.INV(RAND())</f>
        <v>-0.13339721597049792</v>
      </c>
      <c r="R782" s="24">
        <f ca="1">SQRT(Inputs!$B$38)*G782+SQRT(1-Inputs!$B$38)*_xlfn.NORM.S.INV(RAND())</f>
        <v>0.44097248471530115</v>
      </c>
      <c r="S782" s="24">
        <f ca="1">SQRT(Inputs!$B$38)*H782+SQRT(1-Inputs!$B$38)*_xlfn.NORM.S.INV(RAND())</f>
        <v>-0.71472569424367027</v>
      </c>
      <c r="T782" s="24">
        <f ca="1">SQRT(Inputs!$B$38)*I782+SQRT(1-Inputs!$B$38)*_xlfn.NORM.S.INV(RAND())</f>
        <v>-0.30463309150538054</v>
      </c>
      <c r="U782" s="24">
        <f ca="1">SQRT(Inputs!$B$38)*J782+SQRT(1-Inputs!$B$38)*_xlfn.NORM.S.INV(RAND())</f>
        <v>0.58777316306384031</v>
      </c>
      <c r="V782" s="24">
        <f ca="1">SQRT(Inputs!$B$38)*K782+SQRT(1-Inputs!$B$38)*_xlfn.NORM.S.INV(RAND())</f>
        <v>-0.33253490660638385</v>
      </c>
      <c r="W782" s="24">
        <f ca="1">SQRT(Inputs!$B$38)*L782+SQRT(1-Inputs!$B$38)*_xlfn.NORM.S.INV(RAND())</f>
        <v>0.92379510120599251</v>
      </c>
      <c r="X782" s="24">
        <f ca="1">SQRT(Inputs!$B$38)*M782+SQRT(1-Inputs!$B$38)*_xlfn.NORM.S.INV(RAND())</f>
        <v>1.521260700096714</v>
      </c>
      <c r="Y782" s="24">
        <f ca="1">SQRT(Inputs!$B$38)*C782+SQRT(1-Inputs!$B$38)*_xlfn.NORM.S.INV(RAND())</f>
        <v>1.5874796245121114</v>
      </c>
      <c r="Z782" s="24">
        <f ca="1">SQRT(Inputs!$B$38)*D782+SQRT(1-Inputs!$B$38)*_xlfn.NORM.S.INV(RAND())</f>
        <v>-0.17558796062352042</v>
      </c>
      <c r="AA782" s="24">
        <f ca="1">SQRT(Inputs!$B$38)*E782+SQRT(1-Inputs!$B$38)*_xlfn.NORM.S.INV(RAND())</f>
        <v>0.48867959395505156</v>
      </c>
      <c r="AB782" s="24">
        <f ca="1">SQRT(Inputs!$B$38)*F782+SQRT(1-Inputs!$B$38)*_xlfn.NORM.S.INV(RAND())</f>
        <v>1.0325231913072233</v>
      </c>
      <c r="AC782" s="24">
        <f ca="1">SQRT(Inputs!$B$38)*G782+SQRT(1-Inputs!$B$38)*_xlfn.NORM.S.INV(RAND())</f>
        <v>-0.30265474510903756</v>
      </c>
      <c r="AD782" s="24">
        <f ca="1">SQRT(Inputs!$B$38)*H782+SQRT(1-Inputs!$B$38)*_xlfn.NORM.S.INV(RAND())</f>
        <v>-0.17034647161659261</v>
      </c>
      <c r="AE782" s="24">
        <f ca="1">SQRT(Inputs!$B$38)*I782+SQRT(1-Inputs!$B$38)*_xlfn.NORM.S.INV(RAND())</f>
        <v>-1.9134399217185827</v>
      </c>
      <c r="AF782" s="24">
        <f ca="1">SQRT(Inputs!$B$38)*J782+SQRT(1-Inputs!$B$38)*_xlfn.NORM.S.INV(RAND())</f>
        <v>0.40518792677606291</v>
      </c>
      <c r="AG782" s="24">
        <f ca="1">SQRT(Inputs!$B$38)*K782+SQRT(1-Inputs!$B$38)*_xlfn.NORM.S.INV(RAND())</f>
        <v>-2.3628158662076681E-2</v>
      </c>
      <c r="AH782" s="24">
        <f ca="1">SQRT(Inputs!$B$38)*L782+SQRT(1-Inputs!$B$38)*_xlfn.NORM.S.INV(RAND())</f>
        <v>0.45818275175767675</v>
      </c>
      <c r="AI782" s="24">
        <f ca="1">SQRT(Inputs!$B$38)*M782+SQRT(1-Inputs!$B$38)*_xlfn.NORM.S.INV(RAND())</f>
        <v>-0.24979055644796105</v>
      </c>
      <c r="AJ782" s="24">
        <f ca="1">SQRT(Inputs!$B$38)*C782+SQRT(1-Inputs!$B$38)*_xlfn.NORM.S.INV(RAND())</f>
        <v>-0.11876126388170671</v>
      </c>
      <c r="AK782" s="24">
        <f ca="1">SQRT(Inputs!$B$38)*D782+SQRT(1-Inputs!$B$38)*_xlfn.NORM.S.INV(RAND())</f>
        <v>-1.1579084961188284</v>
      </c>
      <c r="AL782" s="24">
        <f ca="1">SQRT(Inputs!$B$38)*E782+SQRT(1-Inputs!$B$38)*_xlfn.NORM.S.INV(RAND())</f>
        <v>0.76188651141407304</v>
      </c>
      <c r="AM782" s="24">
        <f ca="1">SQRT(Inputs!$B$38)*F782+SQRT(1-Inputs!$B$38)*_xlfn.NORM.S.INV(RAND())</f>
        <v>0.72196589806225142</v>
      </c>
      <c r="AN782" s="24">
        <f ca="1">SQRT(Inputs!$B$38)*G782+SQRT(1-Inputs!$B$38)*_xlfn.NORM.S.INV(RAND())</f>
        <v>0.32560080433121097</v>
      </c>
      <c r="AO782" s="24">
        <f ca="1">SQRT(Inputs!$B$38)*H782+SQRT(1-Inputs!$B$38)*_xlfn.NORM.S.INV(RAND())</f>
        <v>1.0100581645459286</v>
      </c>
      <c r="AP782" s="24">
        <f ca="1">SQRT(Inputs!$B$38)*I782+SQRT(1-Inputs!$B$38)*_xlfn.NORM.S.INV(RAND())</f>
        <v>-0.66233679863784622</v>
      </c>
      <c r="AQ782" s="24">
        <f ca="1">SQRT(Inputs!$B$38)*J782+SQRT(1-Inputs!$B$38)*_xlfn.NORM.S.INV(RAND())</f>
        <v>0.47999229010331645</v>
      </c>
      <c r="AR782" s="24">
        <f ca="1">SQRT(Inputs!$B$38)*K782+SQRT(1-Inputs!$B$38)*_xlfn.NORM.S.INV(RAND())</f>
        <v>-0.1923977481408693</v>
      </c>
      <c r="AS782" s="24">
        <f ca="1">SQRT(Inputs!$B$38)*L782+SQRT(1-Inputs!$B$38)*_xlfn.NORM.S.INV(RAND())</f>
        <v>-0.93717446224889622</v>
      </c>
      <c r="AT782" s="24">
        <f ca="1">SQRT(Inputs!$B$38)*M782+SQRT(1-Inputs!$B$38)*_xlfn.NORM.S.INV(RAND())</f>
        <v>0.20535054476531556</v>
      </c>
      <c r="AU782" s="15">
        <f ca="1">Inputs!$B$6*EXP($B$8-0.5*C$5^2+C$5*N782)</f>
        <v>5148.5875776865532</v>
      </c>
      <c r="AV782" s="15">
        <f t="shared" ref="AV782:AV845" ca="1" si="437">AU782*EXP($B$8-0.5*D$5^2+D$5*O782)</f>
        <v>6488.9638738659696</v>
      </c>
      <c r="AW782" s="15">
        <f t="shared" ref="AW782:AW845" ca="1" si="438">AV782*EXP($B$8-0.5*E$5^2+E$5*P782)</f>
        <v>8306.6228166798173</v>
      </c>
      <c r="AX782" s="15">
        <f t="shared" ref="AX782:AX845" ca="1" si="439">AW782*EXP($B$8-0.5*F$5^2+F$5*Q782)</f>
        <v>9973.9370784251332</v>
      </c>
      <c r="AY782" s="15">
        <f t="shared" ref="AY782:AY845" ca="1" si="440">AX782*EXP($B$8-0.5*G$5^2+G$5*R782)</f>
        <v>12833.360167098495</v>
      </c>
      <c r="AZ782" s="15">
        <f t="shared" ref="AZ782:AZ845" ca="1" si="441">AY782*EXP($B$8-0.5*H$5^2+H$5*S782)</f>
        <v>14507.587775377588</v>
      </c>
      <c r="BA782" s="15">
        <f t="shared" ref="BA782:BA845" ca="1" si="442">AZ782*EXP($B$8-0.5*I$5^2+I$5*T782)</f>
        <v>17196.472259324968</v>
      </c>
      <c r="BB782" s="15">
        <f t="shared" ref="BB782:BB845" ca="1" si="443">BA782*EXP($B$8-0.5*J$5^2+J$5*U782)</f>
        <v>22330.783532695874</v>
      </c>
      <c r="BC782" s="15">
        <f t="shared" ref="BC782:BC845" ca="1" si="444">BB782*EXP($B$8-0.5*K$5^2+K$5*V782)</f>
        <v>26485.559867400072</v>
      </c>
      <c r="BD782" s="15">
        <f t="shared" ref="BD782:BD845" ca="1" si="445">BC782*EXP($B$8-0.5*L$5^2+L$5*W782)</f>
        <v>35375.63533064974</v>
      </c>
      <c r="BE782" s="15">
        <f t="shared" ref="BE782:BE845" ca="1" si="446">BD782*EXP($B$8-0.5*M$5^2+M$5*X782)</f>
        <v>49790.514590177045</v>
      </c>
      <c r="BF782" s="15">
        <f ca="1">Inputs!$B$13*EXP($B$9-0.5*C$6^2+C$6*Y782)</f>
        <v>18946.668688091937</v>
      </c>
      <c r="BG782" s="15">
        <f t="shared" ref="BG782:BG845" ca="1" si="447">BF782*EXP($B$9-0.5*D$6^2+D$6*Z782)</f>
        <v>22370.854477255125</v>
      </c>
      <c r="BH782" s="15">
        <f t="shared" ref="BH782:BH845" ca="1" si="448">BG782*EXP($B$9-0.5*E$6^2+E$6*AA782)</f>
        <v>29640.700421209007</v>
      </c>
      <c r="BI782" s="15">
        <f t="shared" ref="BI782:BI845" ca="1" si="449">BH782*EXP($B$9-0.5*F$6^2+F$6*AB782)</f>
        <v>42534.730419888241</v>
      </c>
      <c r="BJ782" s="15">
        <f t="shared" ref="BJ782:BJ845" ca="1" si="450">BI782*EXP($B$9-0.5*G$6^2+G$6*AC782)</f>
        <v>49918.830855516702</v>
      </c>
      <c r="BK782" s="15">
        <f t="shared" ref="BK782:BK845" ca="1" si="451">BJ782*EXP($B$9-0.5*H$6^2+H$6*AD782)</f>
        <v>59861.403206822382</v>
      </c>
      <c r="BL782" s="15">
        <f t="shared" ref="BL782:BL845" ca="1" si="452">BK782*EXP($B$9-0.5*I$6^2+I$6*AE782)</f>
        <v>57383.787179789353</v>
      </c>
      <c r="BM782" s="15">
        <f t="shared" ref="BM782:BM845" ca="1" si="453">BL782*EXP($B$9-0.5*J$6^2+J$6*AF782)</f>
        <v>74178.45559996595</v>
      </c>
      <c r="BN782" s="15">
        <f t="shared" ref="BN782:BN845" ca="1" si="454">BM782*EXP($B$9-0.5*K$6^2+K$6*AG782)</f>
        <v>90972.258246932557</v>
      </c>
      <c r="BO782" s="15">
        <f t="shared" ref="BO782:BO845" ca="1" si="455">BN782*EXP($B$9-0.5*L$6^2+L$6*AH782)</f>
        <v>118055.00401847724</v>
      </c>
      <c r="BP782" s="15">
        <f t="shared" ref="BP782:BP845" ca="1" si="456">BO782*EXP($B$9-0.5*M$6^2+M$6*AI782)</f>
        <v>141249.089364466</v>
      </c>
      <c r="BQ782" s="15">
        <f ca="1">Inputs!$B$20*EXP($B$10-0.5*C$7^2+C$7*AJ782)</f>
        <v>4112.5811250746638</v>
      </c>
      <c r="BR782" s="15">
        <f t="shared" ref="BR782:BR845" ca="1" si="457">BQ782*EXP($B$10-0.5*D$7^2+D$7*AK782)</f>
        <v>3863.23056494411</v>
      </c>
      <c r="BS782" s="15">
        <f t="shared" ref="BS782:BS845" ca="1" si="458">BR782*EXP($B$10-0.5*E$7^2+E$7*AL782)</f>
        <v>6584.2937933619587</v>
      </c>
      <c r="BT782" s="15">
        <f t="shared" ref="BT782:BT845" ca="1" si="459">BS782*EXP($B$10-0.5*F$7^2+F$7*AM782)</f>
        <v>10971.30211143057</v>
      </c>
      <c r="BU782" s="15">
        <f t="shared" ref="BU782:BU845" ca="1" si="460">BT782*EXP($B$10-0.5*G$7^2+G$7*AN782)</f>
        <v>16451.289934467306</v>
      </c>
      <c r="BV782" s="15">
        <f t="shared" ref="BV782:BV845" ca="1" si="461">BU782*EXP($B$10-0.5*H$7^2+H$7*AO782)</f>
        <v>28737.384297648277</v>
      </c>
      <c r="BW782" s="15">
        <f t="shared" ref="BW782:BW845" ca="1" si="462">BV782*EXP($B$10-0.5*I$7^2+I$7*AP782)</f>
        <v>34856.099136135774</v>
      </c>
      <c r="BX782" s="15">
        <f t="shared" ref="BX782:BX845" ca="1" si="463">BW782*EXP($B$10-0.5*J$7^2+J$7*AQ782)</f>
        <v>53676.177525425548</v>
      </c>
      <c r="BY782" s="15">
        <f t="shared" ref="BY782:BY845" ca="1" si="464">BX782*EXP($B$10-0.5*K$7^2+K$7*AR782)</f>
        <v>72491.282383838203</v>
      </c>
      <c r="BZ782" s="15">
        <f t="shared" ref="BZ782:BZ845" ca="1" si="465">BY782*EXP($B$10-0.5*L$7^2+L$7*AS782)</f>
        <v>85617.916233358657</v>
      </c>
      <c r="CA782" s="15">
        <f t="shared" ref="CA782:CA845" ca="1" si="466">BZ782*EXP($B$10-0.5*M$7^2+M$7*AT782)</f>
        <v>124736.90785395431</v>
      </c>
      <c r="CB782" s="15">
        <f ca="1">(AU782*DCF!C$10-DCF!C$5*MAX(AU782*DCF!C$10,0)-MAX(AU782-Inputs!$B$6,0)/Inputs!$B$10)*DCF!C$6</f>
        <v>1041.7456080129286</v>
      </c>
      <c r="CC782" s="15">
        <f ca="1">(AV782*DCF!D$10-DCF!D$5*MAX(AV782*DCF!D$10,0)-MAX(AV782-AU782,0)/Inputs!$B$10)*DCF!D$6</f>
        <v>1254.8253032839891</v>
      </c>
      <c r="CD782" s="15">
        <f ca="1">(AW782*DCF!E$10-DCF!E$5*MAX(AW782*DCF!E$10,0)-MAX(AW782-AV782,0)/Inputs!$B$10)*DCF!E$6</f>
        <v>1508.4549118376078</v>
      </c>
      <c r="CE782" s="15">
        <f ca="1">(AX782*DCF!F$10-DCF!F$5*MAX(AX782*DCF!F$10,0)-MAX(AX782-AW782,0)/Inputs!$B$10)*DCF!F$6</f>
        <v>1830.3678086233804</v>
      </c>
      <c r="CF782" s="15">
        <f ca="1">(AY782*DCF!G$10-DCF!G$5*MAX(AY782*DCF!G$10,0)-MAX(AY782-AX782,0)/Inputs!$B$10)*DCF!G$6</f>
        <v>2094.5530519362624</v>
      </c>
      <c r="CG782" s="15">
        <f ca="1">(AZ782*DCF!H$10-DCF!H$5*MAX(AZ782*DCF!H$10,0)-MAX(AZ782-AY782,0)/Inputs!$B$10)*DCF!H$6</f>
        <v>2519.3694462717131</v>
      </c>
      <c r="CH782" s="15">
        <f ca="1">(BA782*DCF!I$10-DCF!I$5*MAX(BA782*DCF!I$10,0)-MAX(BA782-AZ782,0)/Inputs!$B$10)*DCF!I$6</f>
        <v>2700.0968871939822</v>
      </c>
      <c r="CI782" s="15">
        <f ca="1">(BB782*DCF!J$10-DCF!J$5*MAX(BB782*DCF!J$10,0)-MAX(BB782-BA782,0)/Inputs!$B$10)*DCF!J$6</f>
        <v>3053.9940020506319</v>
      </c>
      <c r="CJ782" s="15">
        <f ca="1">(BC782*DCF!K$10-DCF!K$5*MAX(BC782*DCF!K$10,0)-MAX(BC782-BB782,0)/Inputs!$B$10)*DCF!K$6</f>
        <v>3682.1443385714297</v>
      </c>
      <c r="CK782" s="15">
        <f ca="1">(BD782*DCF!L$10-DCF!L$5*MAX(BD782*DCF!L$10,0)-MAX(BD782-BC782,0)/Inputs!$B$10)*DCF!L$6</f>
        <v>4185.6878095178836</v>
      </c>
      <c r="CL782" s="15">
        <f ca="1">(BE782*DCF!M$10-DCF!M$5*MAX(BE782*DCF!M$10,0)-MAX(BE782-BD782,0)/Inputs!$B$10)*DCF!M$6</f>
        <v>5304.0742523101881</v>
      </c>
      <c r="CM782" s="15">
        <f ca="1">(BF782*DCF!C$28-DCF!C$5*MAX(BF782*DCF!C$28,0)-MAX(BF782-Inputs!$B$13,0)/Inputs!$B$17)*DCF!C$6</f>
        <v>4036.5171148183458</v>
      </c>
      <c r="CN782" s="15">
        <f ca="1">(BG782*DCF!D$28-DCF!D$5*MAX(BG782*DCF!D$28,0)-MAX(BG782-BF782,0)/Inputs!$B$17)*DCF!D$6</f>
        <v>5858.1967742406405</v>
      </c>
      <c r="CO782" s="15">
        <f ca="1">(BH782*DCF!E$28-DCF!E$5*MAX(BH782*DCF!E$28,0)-MAX(BH782-BG782,0)/Inputs!$B$17)*DCF!E$6</f>
        <v>6961.9875870353735</v>
      </c>
      <c r="CP782" s="15">
        <f ca="1">(BI782*DCF!F$28-DCF!F$5*MAX(BI782*DCF!F$28,0)-MAX(BI782-BH782,0)/Inputs!$B$17)*DCF!F$6</f>
        <v>9199.4969405645334</v>
      </c>
      <c r="CQ782" s="15">
        <f ca="1">(BJ782*DCF!G$28-DCF!G$5*MAX(BJ782*DCF!G$28,0)-MAX(BJ782-BI782,0)/Inputs!$B$17)*DCF!G$6</f>
        <v>11709.886651274845</v>
      </c>
      <c r="CR782" s="15">
        <f ca="1">(BK782*DCF!H$28-DCF!H$5*MAX(BK782*DCF!H$28,0)-MAX(BK782-BJ782,0)/Inputs!$B$17)*DCF!H$6</f>
        <v>13259.588728129238</v>
      </c>
      <c r="CS782" s="15">
        <f ca="1">(BL782*DCF!I$28-DCF!I$5*MAX(BL782*DCF!I$28,0)-MAX(BL782-BK782,0)/Inputs!$B$17)*DCF!I$6</f>
        <v>13493.971835510583</v>
      </c>
      <c r="CT782" s="15">
        <f ca="1">(BM782*DCF!J$28-DCF!J$5*MAX(BM782*DCF!J$28,0)-MAX(BM782-BL782,0)/Inputs!$B$17)*DCF!J$6</f>
        <v>14321.117789228329</v>
      </c>
      <c r="CU782" s="15">
        <f ca="1">(BN782*DCF!K$28-DCF!K$5*MAX(BN782*DCF!K$28,0)-MAX(BN782-BM782,0)/Inputs!$B$17)*DCF!K$6</f>
        <v>17154.798477949931</v>
      </c>
      <c r="CV782" s="15">
        <f ca="1">(BO782*DCF!L$28-DCF!L$5*MAX(BO782*DCF!L$28,0)-MAX(BO782-BN782,0)/Inputs!$B$17)*DCF!L$6</f>
        <v>20489.993417156318</v>
      </c>
      <c r="CW782" s="15">
        <f ca="1">(BP782*DCF!M$28-DCF!M$5*MAX(BP782*DCF!M$28,0)-MAX(BP782-BO782,0)/Inputs!$B$17)*DCF!M$6</f>
        <v>24151.664252755545</v>
      </c>
      <c r="CX782" s="15">
        <f ca="1">(BQ782*DCF!C$46-DCF!C$5*MAX(BQ782*DCF!C$46,0)-MAX(BQ782-Inputs!$B$20,0)/Inputs!$B$24)*DCF!C$6</f>
        <v>-1370.8414261487278</v>
      </c>
      <c r="CY782" s="15">
        <f ca="1">(BR782*DCF!D$46-DCF!D$5*MAX(BR782*DCF!D$46,0)-MAX(BR782-BQ782,0)/Inputs!$B$24)*DCF!D$6</f>
        <v>-659.36336573458459</v>
      </c>
      <c r="CZ782" s="15">
        <f ca="1">(BS782*DCF!E$46-DCF!E$5*MAX(BS782*DCF!E$46,0)-MAX(BS782-BR782,0)/Inputs!$B$24)*DCF!E$6</f>
        <v>-1851.1724201371276</v>
      </c>
      <c r="DA782" s="15">
        <f ca="1">(BT782*DCF!F$46-DCF!F$5*MAX(BT782*DCF!F$46,0)-MAX(BT782-BS782,0)/Inputs!$B$24)*DCF!F$6</f>
        <v>-2396.4479981386698</v>
      </c>
      <c r="DB782" s="15">
        <f ca="1">(BU782*DCF!G$46-DCF!G$5*MAX(BU782*DCF!G$46,0)-MAX(BU782-BT782,0)/Inputs!$B$24)*DCF!G$6</f>
        <v>-2396.7485219457849</v>
      </c>
      <c r="DC782" s="15">
        <f ca="1">(BV782*DCF!H$46-DCF!H$5*MAX(BV782*DCF!H$46,0)-MAX(BV782-BU782,0)/Inputs!$B$24)*DCF!H$6</f>
        <v>-3817.8285452093692</v>
      </c>
      <c r="DD782" s="15">
        <f ca="1">(BW782*DCF!I$46-DCF!I$5*MAX(BW782*DCF!I$46,0)-MAX(BW782-BV782,0)/Inputs!$B$24)*DCF!I$6</f>
        <v>-951.43120551475351</v>
      </c>
      <c r="DE782" s="15">
        <f ca="1">(BX782*DCF!J$46-DCF!J$5*MAX(BX782*DCF!J$46,0)-MAX(BX782-BW782,0)/Inputs!$B$24)*DCF!J$6</f>
        <v>-2739.2101411106946</v>
      </c>
      <c r="DF782" s="15">
        <f ca="1">(BY782*DCF!K$46-DCF!K$5*MAX(BY782*DCF!K$46,0)-MAX(BY782-BX782,0)/Inputs!$B$24)*DCF!K$6</f>
        <v>-468.25575732468769</v>
      </c>
      <c r="DG782" s="15">
        <f ca="1">(BZ782*DCF!L$46-DCF!L$5*MAX(BZ782*DCF!L$46,0)-MAX(BZ782-BY782,0)/Inputs!$B$24)*DCF!L$6</f>
        <v>2947.7701758462658</v>
      </c>
      <c r="DH782" s="15">
        <f ca="1">(CA782*DCF!M$46-DCF!M$5*MAX(CA782*DCF!M$46,0)-MAX(CA782-BZ782,0)/Inputs!$B$24)*DCF!M$6</f>
        <v>1600.816236536825</v>
      </c>
      <c r="DI782" s="15">
        <f ca="1">SUM(CB782:CL782)+BE782*DCF!M$10*(1+Inputs!$B$30)*(1-Inputs!$B$33)*(1-Inputs!$B$30/Inputs!$B$31)/(Inputs!$B$29-Inputs!$B$30)*DCF!M$6</f>
        <v>167742.97393546617</v>
      </c>
      <c r="DJ782" s="15">
        <f ca="1">SUM(CM782:CW782)+BP782*DCF!M$28*(1+Inputs!$B$30)*(1-Inputs!$B$33)*(1-Inputs!$B$30/Inputs!$B$31)/(Inputs!$B$29-Inputs!$B$30)*DCF!M$6</f>
        <v>664767.99760486255</v>
      </c>
      <c r="DK782" s="15">
        <f ca="1">SUM(CX782:DH782)+CA782*DCF!M$46*(1+Inputs!$B$30)*(1-Inputs!$B$33)*(1-Inputs!$B$30/Inputs!$B$31)/(Inputs!$B$29-Inputs!$B$30)*DCF!M$6</f>
        <v>180755.32260467409</v>
      </c>
      <c r="DM782" s="15">
        <f ca="1">DI782+DJ782+DK782+Inputs!$B$34+Inputs!$B$36-Inputs!$B$35</f>
        <v>1090117.2941450027</v>
      </c>
    </row>
    <row r="783" spans="1:117" x14ac:dyDescent="0.75">
      <c r="A783" s="11">
        <v>770</v>
      </c>
      <c r="C783" s="24">
        <f t="shared" ca="1" si="436"/>
        <v>-0.67130616255049469</v>
      </c>
      <c r="D783" s="24">
        <f t="shared" ca="1" si="436"/>
        <v>0.57431982847208285</v>
      </c>
      <c r="E783" s="24">
        <f t="shared" ca="1" si="436"/>
        <v>-2.0080967402964141</v>
      </c>
      <c r="F783" s="24">
        <f t="shared" ca="1" si="436"/>
        <v>0.86074571012706313</v>
      </c>
      <c r="G783" s="24">
        <f t="shared" ca="1" si="436"/>
        <v>-0.4966159751594581</v>
      </c>
      <c r="H783" s="24">
        <f t="shared" ca="1" si="436"/>
        <v>-1.0384869372871206</v>
      </c>
      <c r="I783" s="24">
        <f t="shared" ca="1" si="436"/>
        <v>-1.5887277329024003</v>
      </c>
      <c r="J783" s="24">
        <f t="shared" ca="1" si="436"/>
        <v>0.27158593511202983</v>
      </c>
      <c r="K783" s="24">
        <f t="shared" ca="1" si="436"/>
        <v>-1.0792878718227334</v>
      </c>
      <c r="L783" s="24">
        <f t="shared" ca="1" si="436"/>
        <v>-0.50442197912730935</v>
      </c>
      <c r="M783" s="24">
        <f t="shared" ca="1" si="436"/>
        <v>1.5391093651074805</v>
      </c>
      <c r="N783" s="24">
        <f ca="1">SQRT(Inputs!$B$38)*C783+SQRT(1-Inputs!$B$38)*_xlfn.NORM.S.INV(RAND())</f>
        <v>-0.45978260709604302</v>
      </c>
      <c r="O783" s="24">
        <f ca="1">SQRT(Inputs!$B$38)*D783+SQRT(1-Inputs!$B$38)*_xlfn.NORM.S.INV(RAND())</f>
        <v>-0.86382920462095703</v>
      </c>
      <c r="P783" s="24">
        <f ca="1">SQRT(Inputs!$B$38)*E783+SQRT(1-Inputs!$B$38)*_xlfn.NORM.S.INV(RAND())</f>
        <v>-1.6828758977424698</v>
      </c>
      <c r="Q783" s="24">
        <f ca="1">SQRT(Inputs!$B$38)*F783+SQRT(1-Inputs!$B$38)*_xlfn.NORM.S.INV(RAND())</f>
        <v>-0.33679027210935675</v>
      </c>
      <c r="R783" s="24">
        <f ca="1">SQRT(Inputs!$B$38)*G783+SQRT(1-Inputs!$B$38)*_xlfn.NORM.S.INV(RAND())</f>
        <v>-0.41386507457260935</v>
      </c>
      <c r="S783" s="24">
        <f ca="1">SQRT(Inputs!$B$38)*H783+SQRT(1-Inputs!$B$38)*_xlfn.NORM.S.INV(RAND())</f>
        <v>-1.4177770321590457</v>
      </c>
      <c r="T783" s="24">
        <f ca="1">SQRT(Inputs!$B$38)*I783+SQRT(1-Inputs!$B$38)*_xlfn.NORM.S.INV(RAND())</f>
        <v>-0.27711372074426466</v>
      </c>
      <c r="U783" s="24">
        <f ca="1">SQRT(Inputs!$B$38)*J783+SQRT(1-Inputs!$B$38)*_xlfn.NORM.S.INV(RAND())</f>
        <v>1.5274117062248109</v>
      </c>
      <c r="V783" s="24">
        <f ca="1">SQRT(Inputs!$B$38)*K783+SQRT(1-Inputs!$B$38)*_xlfn.NORM.S.INV(RAND())</f>
        <v>-0.11108670680736149</v>
      </c>
      <c r="W783" s="24">
        <f ca="1">SQRT(Inputs!$B$38)*L783+SQRT(1-Inputs!$B$38)*_xlfn.NORM.S.INV(RAND())</f>
        <v>-1.2300384981661203</v>
      </c>
      <c r="X783" s="24">
        <f ca="1">SQRT(Inputs!$B$38)*M783+SQRT(1-Inputs!$B$38)*_xlfn.NORM.S.INV(RAND())</f>
        <v>1.3627064898584376</v>
      </c>
      <c r="Y783" s="24">
        <f ca="1">SQRT(Inputs!$B$38)*C783+SQRT(1-Inputs!$B$38)*_xlfn.NORM.S.INV(RAND())</f>
        <v>0.45396100744148621</v>
      </c>
      <c r="Z783" s="24">
        <f ca="1">SQRT(Inputs!$B$38)*D783+SQRT(1-Inputs!$B$38)*_xlfn.NORM.S.INV(RAND())</f>
        <v>-1.883213092331159</v>
      </c>
      <c r="AA783" s="24">
        <f ca="1">SQRT(Inputs!$B$38)*E783+SQRT(1-Inputs!$B$38)*_xlfn.NORM.S.INV(RAND())</f>
        <v>-0.66092960662809253</v>
      </c>
      <c r="AB783" s="24">
        <f ca="1">SQRT(Inputs!$B$38)*F783+SQRT(1-Inputs!$B$38)*_xlfn.NORM.S.INV(RAND())</f>
        <v>-0.47350295901763384</v>
      </c>
      <c r="AC783" s="24">
        <f ca="1">SQRT(Inputs!$B$38)*G783+SQRT(1-Inputs!$B$38)*_xlfn.NORM.S.INV(RAND())</f>
        <v>-0.44897814225485</v>
      </c>
      <c r="AD783" s="24">
        <f ca="1">SQRT(Inputs!$B$38)*H783+SQRT(1-Inputs!$B$38)*_xlfn.NORM.S.INV(RAND())</f>
        <v>0.55760896718381869</v>
      </c>
      <c r="AE783" s="24">
        <f ca="1">SQRT(Inputs!$B$38)*I783+SQRT(1-Inputs!$B$38)*_xlfn.NORM.S.INV(RAND())</f>
        <v>0.40957934995406464</v>
      </c>
      <c r="AF783" s="24">
        <f ca="1">SQRT(Inputs!$B$38)*J783+SQRT(1-Inputs!$B$38)*_xlfn.NORM.S.INV(RAND())</f>
        <v>-0.13656560820886809</v>
      </c>
      <c r="AG783" s="24">
        <f ca="1">SQRT(Inputs!$B$38)*K783+SQRT(1-Inputs!$B$38)*_xlfn.NORM.S.INV(RAND())</f>
        <v>1.1329550018920536</v>
      </c>
      <c r="AH783" s="24">
        <f ca="1">SQRT(Inputs!$B$38)*L783+SQRT(1-Inputs!$B$38)*_xlfn.NORM.S.INV(RAND())</f>
        <v>-0.71770224208729805</v>
      </c>
      <c r="AI783" s="24">
        <f ca="1">SQRT(Inputs!$B$38)*M783+SQRT(1-Inputs!$B$38)*_xlfn.NORM.S.INV(RAND())</f>
        <v>1.9545934434985672</v>
      </c>
      <c r="AJ783" s="24">
        <f ca="1">SQRT(Inputs!$B$38)*C783+SQRT(1-Inputs!$B$38)*_xlfn.NORM.S.INV(RAND())</f>
        <v>-0.200546479222424</v>
      </c>
      <c r="AK783" s="24">
        <f ca="1">SQRT(Inputs!$B$38)*D783+SQRT(1-Inputs!$B$38)*_xlfn.NORM.S.INV(RAND())</f>
        <v>-0.35205232517276358</v>
      </c>
      <c r="AL783" s="24">
        <f ca="1">SQRT(Inputs!$B$38)*E783+SQRT(1-Inputs!$B$38)*_xlfn.NORM.S.INV(RAND())</f>
        <v>-2.2083548130499144</v>
      </c>
      <c r="AM783" s="24">
        <f ca="1">SQRT(Inputs!$B$38)*F783+SQRT(1-Inputs!$B$38)*_xlfn.NORM.S.INV(RAND())</f>
        <v>0.3023051028747038</v>
      </c>
      <c r="AN783" s="24">
        <f ca="1">SQRT(Inputs!$B$38)*G783+SQRT(1-Inputs!$B$38)*_xlfn.NORM.S.INV(RAND())</f>
        <v>-0.84990567816301943</v>
      </c>
      <c r="AO783" s="24">
        <f ca="1">SQRT(Inputs!$B$38)*H783+SQRT(1-Inputs!$B$38)*_xlfn.NORM.S.INV(RAND())</f>
        <v>-1.1716332273977299</v>
      </c>
      <c r="AP783" s="24">
        <f ca="1">SQRT(Inputs!$B$38)*I783+SQRT(1-Inputs!$B$38)*_xlfn.NORM.S.INV(RAND())</f>
        <v>-1.3762006095523764</v>
      </c>
      <c r="AQ783" s="24">
        <f ca="1">SQRT(Inputs!$B$38)*J783+SQRT(1-Inputs!$B$38)*_xlfn.NORM.S.INV(RAND())</f>
        <v>0.76401620232313239</v>
      </c>
      <c r="AR783" s="24">
        <f ca="1">SQRT(Inputs!$B$38)*K783+SQRT(1-Inputs!$B$38)*_xlfn.NORM.S.INV(RAND())</f>
        <v>0.20075069622981923</v>
      </c>
      <c r="AS783" s="24">
        <f ca="1">SQRT(Inputs!$B$38)*L783+SQRT(1-Inputs!$B$38)*_xlfn.NORM.S.INV(RAND())</f>
        <v>1.6713203008676376</v>
      </c>
      <c r="AT783" s="24">
        <f ca="1">SQRT(Inputs!$B$38)*M783+SQRT(1-Inputs!$B$38)*_xlfn.NORM.S.INV(RAND())</f>
        <v>1.8257134821894658</v>
      </c>
      <c r="AU783" s="15">
        <f ca="1">Inputs!$B$6*EXP($B$8-0.5*C$5^2+C$5*N783)</f>
        <v>4606.3266286774133</v>
      </c>
      <c r="AV783" s="15">
        <f t="shared" ca="1" si="437"/>
        <v>4938.2106792531513</v>
      </c>
      <c r="AW783" s="15">
        <f t="shared" ca="1" si="438"/>
        <v>4798.5338269143504</v>
      </c>
      <c r="AX783" s="15">
        <f t="shared" ca="1" si="439"/>
        <v>5617.1375820208887</v>
      </c>
      <c r="AY783" s="15">
        <f t="shared" ca="1" si="440"/>
        <v>6540.804244217773</v>
      </c>
      <c r="AZ783" s="15">
        <f t="shared" ca="1" si="441"/>
        <v>6843.2604256134455</v>
      </c>
      <c r="BA783" s="15">
        <f t="shared" ca="1" si="442"/>
        <v>8135.0095258012798</v>
      </c>
      <c r="BB783" s="15">
        <f t="shared" ca="1" si="443"/>
        <v>11606.680790434075</v>
      </c>
      <c r="BC783" s="15">
        <f t="shared" ca="1" si="444"/>
        <v>14063.612000473771</v>
      </c>
      <c r="BD783" s="15">
        <f t="shared" ca="1" si="445"/>
        <v>15356.805615112879</v>
      </c>
      <c r="BE783" s="15">
        <f t="shared" ca="1" si="446"/>
        <v>21304.50922283261</v>
      </c>
      <c r="BF783" s="15">
        <f ca="1">Inputs!$B$13*EXP($B$9-0.5*C$6^2+C$6*Y783)</f>
        <v>15133.497637535878</v>
      </c>
      <c r="BG783" s="15">
        <f t="shared" ca="1" si="447"/>
        <v>13130.271532491093</v>
      </c>
      <c r="BH783" s="15">
        <f t="shared" ca="1" si="448"/>
        <v>14377.128401884727</v>
      </c>
      <c r="BI783" s="15">
        <f t="shared" ca="1" si="449"/>
        <v>16362.700429736098</v>
      </c>
      <c r="BJ783" s="15">
        <f t="shared" ca="1" si="450"/>
        <v>18802.500969697474</v>
      </c>
      <c r="BK783" s="15">
        <f t="shared" ca="1" si="451"/>
        <v>24896.563730024871</v>
      </c>
      <c r="BL783" s="15">
        <f t="shared" ca="1" si="452"/>
        <v>32249.531781730399</v>
      </c>
      <c r="BM783" s="15">
        <f t="shared" ca="1" si="453"/>
        <v>38974.778627350672</v>
      </c>
      <c r="BN783" s="15">
        <f t="shared" ca="1" si="454"/>
        <v>54904.523137510216</v>
      </c>
      <c r="BO783" s="15">
        <f t="shared" ca="1" si="455"/>
        <v>62147.253962692666</v>
      </c>
      <c r="BP783" s="15">
        <f t="shared" ca="1" si="456"/>
        <v>95452.584756957527</v>
      </c>
      <c r="BQ783" s="15">
        <f ca="1">Inputs!$B$20*EXP($B$10-0.5*C$7^2+C$7*AJ783)</f>
        <v>3994.9978550965307</v>
      </c>
      <c r="BR783" s="15">
        <f t="shared" ca="1" si="457"/>
        <v>4847.2899683732448</v>
      </c>
      <c r="BS783" s="15">
        <f t="shared" ca="1" si="458"/>
        <v>3520.2821682018803</v>
      </c>
      <c r="BT783" s="15">
        <f t="shared" ca="1" si="459"/>
        <v>5254.2983290704415</v>
      </c>
      <c r="BU783" s="15">
        <f t="shared" ca="1" si="460"/>
        <v>5928.2570941268605</v>
      </c>
      <c r="BV783" s="15">
        <f t="shared" ca="1" si="461"/>
        <v>6334.3887234067879</v>
      </c>
      <c r="BW783" s="15">
        <f t="shared" ca="1" si="462"/>
        <v>6605.7062080549267</v>
      </c>
      <c r="BX783" s="15">
        <f t="shared" ca="1" si="463"/>
        <v>10768.384152529268</v>
      </c>
      <c r="BY783" s="15">
        <f t="shared" ca="1" si="464"/>
        <v>15679.129464875445</v>
      </c>
      <c r="BZ783" s="15">
        <f t="shared" ca="1" si="465"/>
        <v>29912.854512445298</v>
      </c>
      <c r="CA783" s="15">
        <f t="shared" ca="1" si="466"/>
        <v>58121.770277170479</v>
      </c>
      <c r="CB783" s="15">
        <f ca="1">(AU783*DCF!C$10-DCF!C$5*MAX(AU783*DCF!C$10,0)-MAX(AU783-Inputs!$B$6,0)/Inputs!$B$10)*DCF!C$6</f>
        <v>1045.6120252324015</v>
      </c>
      <c r="CC783" s="15">
        <f ca="1">(AV783*DCF!D$10-DCF!D$5*MAX(AV783*DCF!D$10,0)-MAX(AV783-AU783,0)/Inputs!$B$10)*DCF!D$6</f>
        <v>1122.7341580785255</v>
      </c>
      <c r="CD783" s="15">
        <f ca="1">(AW783*DCF!E$10-DCF!E$5*MAX(AW783*DCF!E$10,0)-MAX(AW783-AV783,0)/Inputs!$B$10)*DCF!E$6</f>
        <v>1107.9050744048955</v>
      </c>
      <c r="CE783" s="15">
        <f ca="1">(AX783*DCF!F$10-DCF!F$5*MAX(AX783*DCF!F$10,0)-MAX(AX783-AW783,0)/Inputs!$B$10)*DCF!F$6</f>
        <v>1055.8810363468845</v>
      </c>
      <c r="CF783" s="15">
        <f ca="1">(AY783*DCF!G$10-DCF!G$5*MAX(AY783*DCF!G$10,0)-MAX(AY783-AX783,0)/Inputs!$B$10)*DCF!G$6</f>
        <v>1170.121620725748</v>
      </c>
      <c r="CG783" s="15">
        <f ca="1">(AZ783*DCF!H$10-DCF!H$5*MAX(AZ783*DCF!H$10,0)-MAX(AZ783-AY783,0)/Inputs!$B$10)*DCF!H$6</f>
        <v>1274.9174029291482</v>
      </c>
      <c r="CH783" s="15">
        <f ca="1">(BA783*DCF!I$10-DCF!I$5*MAX(BA783*DCF!I$10,0)-MAX(BA783-AZ783,0)/Inputs!$B$10)*DCF!I$6</f>
        <v>1274.0773630832925</v>
      </c>
      <c r="CI783" s="15">
        <f ca="1">(BB783*DCF!J$10-DCF!J$5*MAX(BB783*DCF!J$10,0)-MAX(BB783-BA783,0)/Inputs!$B$10)*DCF!J$6</f>
        <v>1465.6587832978673</v>
      </c>
      <c r="CJ783" s="15">
        <f ca="1">(BC783*DCF!K$10-DCF!K$5*MAX(BC783*DCF!K$10,0)-MAX(BC783-BB783,0)/Inputs!$B$10)*DCF!K$6</f>
        <v>1920.0827011277843</v>
      </c>
      <c r="CK783" s="15">
        <f ca="1">(BD783*DCF!L$10-DCF!L$5*MAX(BD783*DCF!L$10,0)-MAX(BD783-BC783,0)/Inputs!$B$10)*DCF!L$6</f>
        <v>2148.8674382705958</v>
      </c>
      <c r="CL783" s="15">
        <f ca="1">(BE783*DCF!M$10-DCF!M$5*MAX(BE783*DCF!M$10,0)-MAX(BE783-BD783,0)/Inputs!$B$10)*DCF!M$6</f>
        <v>2295.8250582526553</v>
      </c>
      <c r="CM783" s="15">
        <f ca="1">(BF783*DCF!C$28-DCF!C$5*MAX(BF783*DCF!C$28,0)-MAX(BF783-Inputs!$B$13,0)/Inputs!$B$17)*DCF!C$6</f>
        <v>3753.4022829388373</v>
      </c>
      <c r="CN783" s="15">
        <f ca="1">(BG783*DCF!D$28-DCF!D$5*MAX(BG783*DCF!D$28,0)-MAX(BG783-BF783,0)/Inputs!$B$17)*DCF!D$6</f>
        <v>3867.1678004114524</v>
      </c>
      <c r="CO783" s="15">
        <f ca="1">(BH783*DCF!E$28-DCF!E$5*MAX(BH783*DCF!E$28,0)-MAX(BH783-BG783,0)/Inputs!$B$17)*DCF!E$6</f>
        <v>3826.1204426933655</v>
      </c>
      <c r="CP783" s="15">
        <f ca="1">(BI783*DCF!F$28-DCF!F$5*MAX(BI783*DCF!F$28,0)-MAX(BI783-BH783,0)/Inputs!$B$17)*DCF!F$6</f>
        <v>4080.5373870012195</v>
      </c>
      <c r="CQ783" s="15">
        <f ca="1">(BJ783*DCF!G$28-DCF!G$5*MAX(BJ783*DCF!G$28,0)-MAX(BJ783-BI783,0)/Inputs!$B$17)*DCF!G$6</f>
        <v>4468.101182216672</v>
      </c>
      <c r="CR783" s="15">
        <f ca="1">(BK783*DCF!H$28-DCF!H$5*MAX(BK783*DCF!H$28,0)-MAX(BK783-BJ783,0)/Inputs!$B$17)*DCF!H$6</f>
        <v>5210.3485555407005</v>
      </c>
      <c r="CS783" s="15">
        <f ca="1">(BL783*DCF!I$28-DCF!I$5*MAX(BL783*DCF!I$28,0)-MAX(BL783-BK783,0)/Inputs!$B$17)*DCF!I$6</f>
        <v>6528.1990064243209</v>
      </c>
      <c r="CT783" s="15">
        <f ca="1">(BM783*DCF!J$28-DCF!J$5*MAX(BM783*DCF!J$28,0)-MAX(BM783-BL783,0)/Inputs!$B$17)*DCF!J$6</f>
        <v>7802.8983863096555</v>
      </c>
      <c r="CU783" s="15">
        <f ca="1">(BN783*DCF!K$28-DCF!K$5*MAX(BN783*DCF!K$28,0)-MAX(BN783-BM783,0)/Inputs!$B$17)*DCF!K$6</f>
        <v>9643.7331832061955</v>
      </c>
      <c r="CV783" s="15">
        <f ca="1">(BO783*DCF!L$28-DCF!L$5*MAX(BO783*DCF!L$28,0)-MAX(BO783-BN783,0)/Inputs!$B$17)*DCF!L$6</f>
        <v>11580.154558541048</v>
      </c>
      <c r="CW783" s="15">
        <f ca="1">(BP783*DCF!M$28-DCF!M$5*MAX(BP783*DCF!M$28,0)-MAX(BP783-BO783,0)/Inputs!$B$17)*DCF!M$6</f>
        <v>14478.116138899857</v>
      </c>
      <c r="CX783" s="15">
        <f ca="1">(BQ783*DCF!C$46-DCF!C$5*MAX(BQ783*DCF!C$46,0)-MAX(BQ783-Inputs!$B$20,0)/Inputs!$B$24)*DCF!C$6</f>
        <v>-1289.3749573417072</v>
      </c>
      <c r="CY783" s="15">
        <f ca="1">(BR783*DCF!D$46-DCF!D$5*MAX(BR783*DCF!D$46,0)-MAX(BR783-BQ783,0)/Inputs!$B$24)*DCF!D$6</f>
        <v>-1190.9853274063062</v>
      </c>
      <c r="CZ783" s="15">
        <f ca="1">(BS783*DCF!E$46-DCF!E$5*MAX(BS783*DCF!E$46,0)-MAX(BS783-BR783,0)/Inputs!$B$24)*DCF!E$6</f>
        <v>-416.27949566098073</v>
      </c>
      <c r="DA783" s="15">
        <f ca="1">(BT783*DCF!F$46-DCF!F$5*MAX(BT783*DCF!F$46,0)-MAX(BT783-BS783,0)/Inputs!$B$24)*DCF!F$6</f>
        <v>-1014.0613251357205</v>
      </c>
      <c r="DB783" s="15">
        <f ca="1">(BU783*DCF!G$46-DCF!G$5*MAX(BU783*DCF!G$46,0)-MAX(BU783-BT783,0)/Inputs!$B$24)*DCF!G$6</f>
        <v>-426.12126860625494</v>
      </c>
      <c r="DC783" s="15">
        <f ca="1">(BV783*DCF!H$46-DCF!H$5*MAX(BV783*DCF!H$46,0)-MAX(BV783-BU783,0)/Inputs!$B$24)*DCF!H$6</f>
        <v>-126.20291538895916</v>
      </c>
      <c r="DD783" s="15">
        <f ca="1">(BW783*DCF!I$46-DCF!I$5*MAX(BW783*DCF!I$46,0)-MAX(BW783-BV783,0)/Inputs!$B$24)*DCF!I$6</f>
        <v>74.676591284675283</v>
      </c>
      <c r="DE783" s="15">
        <f ca="1">(BX783*DCF!J$46-DCF!J$5*MAX(BX783*DCF!J$46,0)-MAX(BX783-BW783,0)/Inputs!$B$24)*DCF!J$6</f>
        <v>-652.17025404379638</v>
      </c>
      <c r="DF783" s="15">
        <f ca="1">(BY783*DCF!K$46-DCF!K$5*MAX(BY783*DCF!K$46,0)-MAX(BY783-BX783,0)/Inputs!$B$24)*DCF!K$6</f>
        <v>-307.3576381335028</v>
      </c>
      <c r="DG783" s="15">
        <f ca="1">(BZ783*DCF!L$46-DCF!L$5*MAX(BZ783*DCF!L$46,0)-MAX(BZ783-BY783,0)/Inputs!$B$24)*DCF!L$6</f>
        <v>-1153.4019429170489</v>
      </c>
      <c r="DH783" s="15">
        <f ca="1">(CA783*DCF!M$46-DCF!M$5*MAX(CA783*DCF!M$46,0)-MAX(CA783-BZ783,0)/Inputs!$B$24)*DCF!M$6</f>
        <v>-1340.7300650527472</v>
      </c>
      <c r="DI783" s="15">
        <f ca="1">SUM(CB783:CL783)+BE783*DCF!M$10*(1+Inputs!$B$30)*(1-Inputs!$B$33)*(1-Inputs!$B$30/Inputs!$B$31)/(Inputs!$B$29-Inputs!$B$30)*DCF!M$6</f>
        <v>75172.41355186209</v>
      </c>
      <c r="DJ783" s="15">
        <f ca="1">SUM(CM783:CW783)+BP783*DCF!M$28*(1+Inputs!$B$30)*(1-Inputs!$B$33)*(1-Inputs!$B$30/Inputs!$B$31)/(Inputs!$B$29-Inputs!$B$30)*DCF!M$6</f>
        <v>429433.18640201533</v>
      </c>
      <c r="DK783" s="15">
        <f ca="1">SUM(CX783:DH783)+CA783*DCF!M$46*(1+Inputs!$B$30)*(1-Inputs!$B$33)*(1-Inputs!$B$30/Inputs!$B$31)/(Inputs!$B$29-Inputs!$B$30)*DCF!M$6</f>
        <v>82021.133213936642</v>
      </c>
      <c r="DM783" s="15">
        <f ca="1">DI783+DJ783+DK783+Inputs!$B$34+Inputs!$B$36-Inputs!$B$35</f>
        <v>663477.73316781409</v>
      </c>
    </row>
    <row r="784" spans="1:117" x14ac:dyDescent="0.75">
      <c r="A784" s="11">
        <v>771</v>
      </c>
      <c r="C784" s="24">
        <f t="shared" ref="C784:M793" ca="1" si="467">_xlfn.NORM.S.INV(RAND())</f>
        <v>1.1887937928976151</v>
      </c>
      <c r="D784" s="24">
        <f t="shared" ca="1" si="467"/>
        <v>0.10693443842037965</v>
      </c>
      <c r="E784" s="24">
        <f t="shared" ca="1" si="467"/>
        <v>1.5453084270413466</v>
      </c>
      <c r="F784" s="24">
        <f t="shared" ca="1" si="467"/>
        <v>-0.39921906921286582</v>
      </c>
      <c r="G784" s="24">
        <f t="shared" ca="1" si="467"/>
        <v>-0.98275367603889718</v>
      </c>
      <c r="H784" s="24">
        <f t="shared" ca="1" si="467"/>
        <v>-0.21381773717960781</v>
      </c>
      <c r="I784" s="24">
        <f t="shared" ca="1" si="467"/>
        <v>-1.7055602429080639</v>
      </c>
      <c r="J784" s="24">
        <f t="shared" ca="1" si="467"/>
        <v>-3.7151445486380934E-3</v>
      </c>
      <c r="K784" s="24">
        <f t="shared" ca="1" si="467"/>
        <v>-1.1620098129141052</v>
      </c>
      <c r="L784" s="24">
        <f t="shared" ca="1" si="467"/>
        <v>0.20926602908833816</v>
      </c>
      <c r="M784" s="24">
        <f t="shared" ca="1" si="467"/>
        <v>-0.15216347678459027</v>
      </c>
      <c r="N784" s="24">
        <f ca="1">SQRT(Inputs!$B$38)*C784+SQRT(1-Inputs!$B$38)*_xlfn.NORM.S.INV(RAND())</f>
        <v>1.0789981752595228</v>
      </c>
      <c r="O784" s="24">
        <f ca="1">SQRT(Inputs!$B$38)*D784+SQRT(1-Inputs!$B$38)*_xlfn.NORM.S.INV(RAND())</f>
        <v>0.376165229694576</v>
      </c>
      <c r="P784" s="24">
        <f ca="1">SQRT(Inputs!$B$38)*E784+SQRT(1-Inputs!$B$38)*_xlfn.NORM.S.INV(RAND())</f>
        <v>0.83988862759030003</v>
      </c>
      <c r="Q784" s="24">
        <f ca="1">SQRT(Inputs!$B$38)*F784+SQRT(1-Inputs!$B$38)*_xlfn.NORM.S.INV(RAND())</f>
        <v>-0.91039474798609787</v>
      </c>
      <c r="R784" s="24">
        <f ca="1">SQRT(Inputs!$B$38)*G784+SQRT(1-Inputs!$B$38)*_xlfn.NORM.S.INV(RAND())</f>
        <v>0.43048485294836214</v>
      </c>
      <c r="S784" s="24">
        <f ca="1">SQRT(Inputs!$B$38)*H784+SQRT(1-Inputs!$B$38)*_xlfn.NORM.S.INV(RAND())</f>
        <v>-1.2629205859968173</v>
      </c>
      <c r="T784" s="24">
        <f ca="1">SQRT(Inputs!$B$38)*I784+SQRT(1-Inputs!$B$38)*_xlfn.NORM.S.INV(RAND())</f>
        <v>-1.0070008023356376</v>
      </c>
      <c r="U784" s="24">
        <f ca="1">SQRT(Inputs!$B$38)*J784+SQRT(1-Inputs!$B$38)*_xlfn.NORM.S.INV(RAND())</f>
        <v>0.23198837499162023</v>
      </c>
      <c r="V784" s="24">
        <f ca="1">SQRT(Inputs!$B$38)*K784+SQRT(1-Inputs!$B$38)*_xlfn.NORM.S.INV(RAND())</f>
        <v>-0.99840469541550969</v>
      </c>
      <c r="W784" s="24">
        <f ca="1">SQRT(Inputs!$B$38)*L784+SQRT(1-Inputs!$B$38)*_xlfn.NORM.S.INV(RAND())</f>
        <v>0.26619986100330983</v>
      </c>
      <c r="X784" s="24">
        <f ca="1">SQRT(Inputs!$B$38)*M784+SQRT(1-Inputs!$B$38)*_xlfn.NORM.S.INV(RAND())</f>
        <v>-0.49859107801698188</v>
      </c>
      <c r="Y784" s="24">
        <f ca="1">SQRT(Inputs!$B$38)*C784+SQRT(1-Inputs!$B$38)*_xlfn.NORM.S.INV(RAND())</f>
        <v>2.1602741205986034</v>
      </c>
      <c r="Z784" s="24">
        <f ca="1">SQRT(Inputs!$B$38)*D784+SQRT(1-Inputs!$B$38)*_xlfn.NORM.S.INV(RAND())</f>
        <v>-0.51196649127711291</v>
      </c>
      <c r="AA784" s="24">
        <f ca="1">SQRT(Inputs!$B$38)*E784+SQRT(1-Inputs!$B$38)*_xlfn.NORM.S.INV(RAND())</f>
        <v>0.64429538485989268</v>
      </c>
      <c r="AB784" s="24">
        <f ca="1">SQRT(Inputs!$B$38)*F784+SQRT(1-Inputs!$B$38)*_xlfn.NORM.S.INV(RAND())</f>
        <v>-1.432755725815376</v>
      </c>
      <c r="AC784" s="24">
        <f ca="1">SQRT(Inputs!$B$38)*G784+SQRT(1-Inputs!$B$38)*_xlfn.NORM.S.INV(RAND())</f>
        <v>-1.4913929018703405</v>
      </c>
      <c r="AD784" s="24">
        <f ca="1">SQRT(Inputs!$B$38)*H784+SQRT(1-Inputs!$B$38)*_xlfn.NORM.S.INV(RAND())</f>
        <v>0.32708774253559164</v>
      </c>
      <c r="AE784" s="24">
        <f ca="1">SQRT(Inputs!$B$38)*I784+SQRT(1-Inputs!$B$38)*_xlfn.NORM.S.INV(RAND())</f>
        <v>-1.4597967458844723</v>
      </c>
      <c r="AF784" s="24">
        <f ca="1">SQRT(Inputs!$B$38)*J784+SQRT(1-Inputs!$B$38)*_xlfn.NORM.S.INV(RAND())</f>
        <v>0.22524424203547178</v>
      </c>
      <c r="AG784" s="24">
        <f ca="1">SQRT(Inputs!$B$38)*K784+SQRT(1-Inputs!$B$38)*_xlfn.NORM.S.INV(RAND())</f>
        <v>-1.6136220242537633</v>
      </c>
      <c r="AH784" s="24">
        <f ca="1">SQRT(Inputs!$B$38)*L784+SQRT(1-Inputs!$B$38)*_xlfn.NORM.S.INV(RAND())</f>
        <v>-0.7159247168964411</v>
      </c>
      <c r="AI784" s="24">
        <f ca="1">SQRT(Inputs!$B$38)*M784+SQRT(1-Inputs!$B$38)*_xlfn.NORM.S.INV(RAND())</f>
        <v>-2.7718885584671815</v>
      </c>
      <c r="AJ784" s="24">
        <f ca="1">SQRT(Inputs!$B$38)*C784+SQRT(1-Inputs!$B$38)*_xlfn.NORM.S.INV(RAND())</f>
        <v>1.2727203038506425</v>
      </c>
      <c r="AK784" s="24">
        <f ca="1">SQRT(Inputs!$B$38)*D784+SQRT(1-Inputs!$B$38)*_xlfn.NORM.S.INV(RAND())</f>
        <v>-0.79846654053974986</v>
      </c>
      <c r="AL784" s="24">
        <f ca="1">SQRT(Inputs!$B$38)*E784+SQRT(1-Inputs!$B$38)*_xlfn.NORM.S.INV(RAND())</f>
        <v>0.91945617562878057</v>
      </c>
      <c r="AM784" s="24">
        <f ca="1">SQRT(Inputs!$B$38)*F784+SQRT(1-Inputs!$B$38)*_xlfn.NORM.S.INV(RAND())</f>
        <v>0.50485949923369389</v>
      </c>
      <c r="AN784" s="24">
        <f ca="1">SQRT(Inputs!$B$38)*G784+SQRT(1-Inputs!$B$38)*_xlfn.NORM.S.INV(RAND())</f>
        <v>-0.29241256283102196</v>
      </c>
      <c r="AO784" s="24">
        <f ca="1">SQRT(Inputs!$B$38)*H784+SQRT(1-Inputs!$B$38)*_xlfn.NORM.S.INV(RAND())</f>
        <v>-0.21461400009237197</v>
      </c>
      <c r="AP784" s="24">
        <f ca="1">SQRT(Inputs!$B$38)*I784+SQRT(1-Inputs!$B$38)*_xlfn.NORM.S.INV(RAND())</f>
        <v>-0.76735051205515659</v>
      </c>
      <c r="AQ784" s="24">
        <f ca="1">SQRT(Inputs!$B$38)*J784+SQRT(1-Inputs!$B$38)*_xlfn.NORM.S.INV(RAND())</f>
        <v>-1.55794976384768</v>
      </c>
      <c r="AR784" s="24">
        <f ca="1">SQRT(Inputs!$B$38)*K784+SQRT(1-Inputs!$B$38)*_xlfn.NORM.S.INV(RAND())</f>
        <v>-0.48771484575949275</v>
      </c>
      <c r="AS784" s="24">
        <f ca="1">SQRT(Inputs!$B$38)*L784+SQRT(1-Inputs!$B$38)*_xlfn.NORM.S.INV(RAND())</f>
        <v>-0.57479594555029589</v>
      </c>
      <c r="AT784" s="24">
        <f ca="1">SQRT(Inputs!$B$38)*M784+SQRT(1-Inputs!$B$38)*_xlfn.NORM.S.INV(RAND())</f>
        <v>0.58553336015960511</v>
      </c>
      <c r="AU784" s="15">
        <f ca="1">Inputs!$B$6*EXP($B$8-0.5*C$5^2+C$5*N784)</f>
        <v>5909.2439151003127</v>
      </c>
      <c r="AV784" s="15">
        <f t="shared" ca="1" si="437"/>
        <v>7601.9827372478794</v>
      </c>
      <c r="AW784" s="15">
        <f t="shared" ca="1" si="438"/>
        <v>10381.13148496849</v>
      </c>
      <c r="AX784" s="15">
        <f t="shared" ca="1" si="439"/>
        <v>11311.722734064111</v>
      </c>
      <c r="AY784" s="15">
        <f t="shared" ca="1" si="440"/>
        <v>14536.858856583398</v>
      </c>
      <c r="AZ784" s="15">
        <f t="shared" ca="1" si="441"/>
        <v>15470.643708053418</v>
      </c>
      <c r="BA784" s="15">
        <f t="shared" ca="1" si="442"/>
        <v>17038.357682244285</v>
      </c>
      <c r="BB784" s="15">
        <f t="shared" ca="1" si="443"/>
        <v>21350.669020099635</v>
      </c>
      <c r="BC784" s="15">
        <f t="shared" ca="1" si="444"/>
        <v>23746.621271767614</v>
      </c>
      <c r="BD784" s="15">
        <f t="shared" ca="1" si="445"/>
        <v>29825.290168209125</v>
      </c>
      <c r="BE784" s="15">
        <f t="shared" ca="1" si="446"/>
        <v>34924.519227851444</v>
      </c>
      <c r="BF784" s="15">
        <f ca="1">Inputs!$B$13*EXP($B$9-0.5*C$6^2+C$6*Y784)</f>
        <v>21225.07587864223</v>
      </c>
      <c r="BG784" s="15">
        <f t="shared" ca="1" si="447"/>
        <v>23585.180088232235</v>
      </c>
      <c r="BH784" s="15">
        <f t="shared" ca="1" si="448"/>
        <v>32066.697841231573</v>
      </c>
      <c r="BI784" s="15">
        <f t="shared" ca="1" si="449"/>
        <v>31485.782674911126</v>
      </c>
      <c r="BJ784" s="15">
        <f t="shared" ca="1" si="450"/>
        <v>31132.807914537818</v>
      </c>
      <c r="BK784" s="15">
        <f t="shared" ca="1" si="451"/>
        <v>39949.579974138913</v>
      </c>
      <c r="BL784" s="15">
        <f t="shared" ca="1" si="452"/>
        <v>40614.956522514782</v>
      </c>
      <c r="BM784" s="15">
        <f t="shared" ca="1" si="453"/>
        <v>51341.24161144314</v>
      </c>
      <c r="BN784" s="15">
        <f t="shared" ca="1" si="454"/>
        <v>52041.262830685184</v>
      </c>
      <c r="BO784" s="15">
        <f t="shared" ca="1" si="455"/>
        <v>58918.45910945574</v>
      </c>
      <c r="BP784" s="15">
        <f t="shared" ca="1" si="456"/>
        <v>52973.094796248064</v>
      </c>
      <c r="BQ784" s="15">
        <f ca="1">Inputs!$B$20*EXP($B$10-0.5*C$7^2+C$7*AJ784)</f>
        <v>6736.801554489608</v>
      </c>
      <c r="BR784" s="15">
        <f t="shared" ca="1" si="457"/>
        <v>7093.5773132341674</v>
      </c>
      <c r="BS784" s="15">
        <f t="shared" ca="1" si="458"/>
        <v>12649.624793578545</v>
      </c>
      <c r="BT784" s="15">
        <f t="shared" ca="1" si="459"/>
        <v>19910.941923645245</v>
      </c>
      <c r="BU784" s="15">
        <f t="shared" ca="1" si="460"/>
        <v>25709.221551992261</v>
      </c>
      <c r="BV784" s="15">
        <f t="shared" ca="1" si="461"/>
        <v>34080.584428046364</v>
      </c>
      <c r="BW784" s="15">
        <f t="shared" ca="1" si="462"/>
        <v>40428.340916485067</v>
      </c>
      <c r="BX784" s="15">
        <f t="shared" ca="1" si="463"/>
        <v>41376.684101821695</v>
      </c>
      <c r="BY784" s="15">
        <f t="shared" ca="1" si="464"/>
        <v>52810.662133887869</v>
      </c>
      <c r="BZ784" s="15">
        <f t="shared" ca="1" si="465"/>
        <v>66670.247129042444</v>
      </c>
      <c r="CA784" s="15">
        <f t="shared" ca="1" si="466"/>
        <v>103920.87464828262</v>
      </c>
      <c r="CB784" s="15">
        <f ca="1">(AU784*DCF!C$10-DCF!C$5*MAX(AU784*DCF!C$10,0)-MAX(AU784-Inputs!$B$6,0)/Inputs!$B$10)*DCF!C$6</f>
        <v>1036.3219927471573</v>
      </c>
      <c r="CC784" s="15">
        <f ca="1">(AV784*DCF!D$10-DCF!D$5*MAX(AV784*DCF!D$10,0)-MAX(AV784-AU784,0)/Inputs!$B$10)*DCF!D$6</f>
        <v>1440.2017308031373</v>
      </c>
      <c r="CD784" s="15">
        <f ca="1">(AW784*DCF!E$10-DCF!E$5*MAX(AW784*DCF!E$10,0)-MAX(AW784-AV784,0)/Inputs!$B$10)*DCF!E$6</f>
        <v>1770.858618976195</v>
      </c>
      <c r="CE784" s="15">
        <f ca="1">(AX784*DCF!F$10-DCF!F$5*MAX(AX784*DCF!F$10,0)-MAX(AX784-AW784,0)/Inputs!$B$10)*DCF!F$6</f>
        <v>2275.6980786695358</v>
      </c>
      <c r="CF784" s="15">
        <f ca="1">(AY784*DCF!G$10-DCF!G$5*MAX(AY784*DCF!G$10,0)-MAX(AY784-AX784,0)/Inputs!$B$10)*DCF!G$6</f>
        <v>2375.2452986775415</v>
      </c>
      <c r="CG784" s="15">
        <f ca="1">(AZ784*DCF!H$10-DCF!H$5*MAX(AZ784*DCF!H$10,0)-MAX(AZ784-AY784,0)/Inputs!$B$10)*DCF!H$6</f>
        <v>2837.8263320464262</v>
      </c>
      <c r="CH784" s="15">
        <f ca="1">(BA784*DCF!I$10-DCF!I$5*MAX(BA784*DCF!I$10,0)-MAX(BA784-AZ784,0)/Inputs!$B$10)*DCF!I$6</f>
        <v>2855.1263678614264</v>
      </c>
      <c r="CI784" s="15">
        <f ca="1">(BB784*DCF!J$10-DCF!J$5*MAX(BB784*DCF!J$10,0)-MAX(BB784-BA784,0)/Inputs!$B$10)*DCF!J$6</f>
        <v>3010.364622261272</v>
      </c>
      <c r="CJ784" s="15">
        <f ca="1">(BC784*DCF!K$10-DCF!K$5*MAX(BC784*DCF!K$10,0)-MAX(BC784-BB784,0)/Inputs!$B$10)*DCF!K$6</f>
        <v>3487.4278096851508</v>
      </c>
      <c r="CK784" s="15">
        <f ca="1">(BD784*DCF!L$10-DCF!L$5*MAX(BD784*DCF!L$10,0)-MAX(BD784-BC784,0)/Inputs!$B$10)*DCF!L$6</f>
        <v>3712.1506035693637</v>
      </c>
      <c r="CL784" s="15">
        <f ca="1">(BE784*DCF!M$10-DCF!M$5*MAX(BE784*DCF!M$10,0)-MAX(BE784-BD784,0)/Inputs!$B$10)*DCF!M$6</f>
        <v>4319.1439824436347</v>
      </c>
      <c r="CM784" s="15">
        <f ca="1">(BF784*DCF!C$28-DCF!C$5*MAX(BF784*DCF!C$28,0)-MAX(BF784-Inputs!$B$13,0)/Inputs!$B$17)*DCF!C$6</f>
        <v>4205.681010209727</v>
      </c>
      <c r="CN784" s="15">
        <f ca="1">(BG784*DCF!D$28-DCF!D$5*MAX(BG784*DCF!D$28,0)-MAX(BG784-BF784,0)/Inputs!$B$17)*DCF!D$6</f>
        <v>6442.8610623114409</v>
      </c>
      <c r="CO784" s="15">
        <f ca="1">(BH784*DCF!E$28-DCF!E$5*MAX(BH784*DCF!E$28,0)-MAX(BH784-BG784,0)/Inputs!$B$17)*DCF!E$6</f>
        <v>7410.2694196074053</v>
      </c>
      <c r="CP784" s="15">
        <f ca="1">(BI784*DCF!F$28-DCF!F$5*MAX(BI784*DCF!F$28,0)-MAX(BI784-BH784,0)/Inputs!$B$17)*DCF!F$6</f>
        <v>8547.5606335668963</v>
      </c>
      <c r="CQ784" s="15">
        <f ca="1">(BJ784*DCF!G$28-DCF!G$5*MAX(BJ784*DCF!G$28,0)-MAX(BJ784-BI784,0)/Inputs!$B$17)*DCF!G$6</f>
        <v>8077.6432173598459</v>
      </c>
      <c r="CR784" s="15">
        <f ca="1">(BK784*DCF!H$28-DCF!H$5*MAX(BK784*DCF!H$28,0)-MAX(BK784-BJ784,0)/Inputs!$B$17)*DCF!H$6</f>
        <v>8510.0929323303844</v>
      </c>
      <c r="CS784" s="15">
        <f ca="1">(BL784*DCF!I$28-DCF!I$5*MAX(BL784*DCF!I$28,0)-MAX(BL784-BK784,0)/Inputs!$B$17)*DCF!I$6</f>
        <v>9455.2284445786445</v>
      </c>
      <c r="CT784" s="15">
        <f ca="1">(BM784*DCF!J$28-DCF!J$5*MAX(BM784*DCF!J$28,0)-MAX(BM784-BL784,0)/Inputs!$B$17)*DCF!J$6</f>
        <v>10031.141264056867</v>
      </c>
      <c r="CU784" s="15">
        <f ca="1">(BN784*DCF!K$28-DCF!K$5*MAX(BN784*DCF!K$28,0)-MAX(BN784-BM784,0)/Inputs!$B$17)*DCF!K$6</f>
        <v>10904.498858728914</v>
      </c>
      <c r="CV784" s="15">
        <f ca="1">(BO784*DCF!L$28-DCF!L$5*MAX(BO784*DCF!L$28,0)-MAX(BO784-BN784,0)/Inputs!$B$17)*DCF!L$6</f>
        <v>10977.30305677467</v>
      </c>
      <c r="CW784" s="15">
        <f ca="1">(BP784*DCF!M$28-DCF!M$5*MAX(BP784*DCF!M$28,0)-MAX(BP784-BO784,0)/Inputs!$B$17)*DCF!M$6</f>
        <v>9966.9184429651777</v>
      </c>
      <c r="CX784" s="15">
        <f ca="1">(BQ784*DCF!C$46-DCF!C$5*MAX(BQ784*DCF!C$46,0)-MAX(BQ784-Inputs!$B$20,0)/Inputs!$B$24)*DCF!C$6</f>
        <v>-3189.0080054200516</v>
      </c>
      <c r="CY784" s="15">
        <f ca="1">(BR784*DCF!D$46-DCF!D$5*MAX(BR784*DCF!D$46,0)-MAX(BR784-BQ784,0)/Inputs!$B$24)*DCF!D$6</f>
        <v>-1362.9414777563384</v>
      </c>
      <c r="CZ784" s="15">
        <f ca="1">(BS784*DCF!E$46-DCF!E$5*MAX(BS784*DCF!E$46,0)-MAX(BS784-BR784,0)/Inputs!$B$24)*DCF!E$6</f>
        <v>-3685.8811176737499</v>
      </c>
      <c r="DA784" s="15">
        <f ca="1">(BT784*DCF!F$46-DCF!F$5*MAX(BT784*DCF!F$46,0)-MAX(BT784-BS784,0)/Inputs!$B$24)*DCF!F$6</f>
        <v>-4094.1157922600009</v>
      </c>
      <c r="DB784" s="15">
        <f ca="1">(BU784*DCF!G$46-DCF!G$5*MAX(BU784*DCF!G$46,0)-MAX(BU784-BT784,0)/Inputs!$B$24)*DCF!G$6</f>
        <v>-2815.2341247480554</v>
      </c>
      <c r="DC784" s="15">
        <f ca="1">(BV784*DCF!H$46-DCF!H$5*MAX(BV784*DCF!H$46,0)-MAX(BV784-BU784,0)/Inputs!$B$24)*DCF!H$6</f>
        <v>-2601.3497215424723</v>
      </c>
      <c r="DD784" s="15">
        <f ca="1">(BW784*DCF!I$46-DCF!I$5*MAX(BW784*DCF!I$46,0)-MAX(BW784-BV784,0)/Inputs!$B$24)*DCF!I$6</f>
        <v>-888.48711905212519</v>
      </c>
      <c r="DE784" s="15">
        <f ca="1">(BX784*DCF!J$46-DCF!J$5*MAX(BX784*DCF!J$46,0)-MAX(BX784-BW784,0)/Inputs!$B$24)*DCF!J$6</f>
        <v>1484.152325230174</v>
      </c>
      <c r="DF784" s="15">
        <f ca="1">(BY784*DCF!K$46-DCF!K$5*MAX(BY784*DCF!K$46,0)-MAX(BY784-BX784,0)/Inputs!$B$24)*DCF!K$6</f>
        <v>215.70104836172277</v>
      </c>
      <c r="DG784" s="15">
        <f ca="1">(BZ784*DCF!L$46-DCF!L$5*MAX(BZ784*DCF!L$46,0)-MAX(BZ784-BY784,0)/Inputs!$B$24)*DCF!L$6</f>
        <v>1472.1360163402539</v>
      </c>
      <c r="DH784" s="15">
        <f ca="1">(CA784*DCF!M$46-DCF!M$5*MAX(CA784*DCF!M$46,0)-MAX(CA784-BZ784,0)/Inputs!$B$24)*DCF!M$6</f>
        <v>359.51404377544355</v>
      </c>
      <c r="DI784" s="15">
        <f ca="1">SUM(CB784:CL784)+BE784*DCF!M$10*(1+Inputs!$B$30)*(1-Inputs!$B$33)*(1-Inputs!$B$30/Inputs!$B$31)/(Inputs!$B$29-Inputs!$B$30)*DCF!M$6</f>
        <v>126315.76427780741</v>
      </c>
      <c r="DJ784" s="15">
        <f ca="1">SUM(CM784:CW784)+BP784*DCF!M$28*(1+Inputs!$B$30)*(1-Inputs!$B$33)*(1-Inputs!$B$30/Inputs!$B$31)/(Inputs!$B$29-Inputs!$B$30)*DCF!M$6</f>
        <v>291095.62942864757</v>
      </c>
      <c r="DK784" s="15">
        <f ca="1">SUM(CX784:DH784)+CA784*DCF!M$46*(1+Inputs!$B$30)*(1-Inputs!$B$33)*(1-Inputs!$B$30/Inputs!$B$31)/(Inputs!$B$29-Inputs!$B$30)*DCF!M$6</f>
        <v>145568.46849607301</v>
      </c>
      <c r="DM784" s="15">
        <f ca="1">DI784+DJ784+DK784+Inputs!$B$34+Inputs!$B$36-Inputs!$B$35</f>
        <v>639830.86220252805</v>
      </c>
    </row>
    <row r="785" spans="1:117" x14ac:dyDescent="0.75">
      <c r="A785" s="11">
        <v>772</v>
      </c>
      <c r="C785" s="24">
        <f t="shared" ca="1" si="467"/>
        <v>-0.19734833053483319</v>
      </c>
      <c r="D785" s="24">
        <f t="shared" ca="1" si="467"/>
        <v>-0.92768478481031358</v>
      </c>
      <c r="E785" s="24">
        <f t="shared" ca="1" si="467"/>
        <v>-1.2716784173361226</v>
      </c>
      <c r="F785" s="24">
        <f t="shared" ca="1" si="467"/>
        <v>-0.61487995741813239</v>
      </c>
      <c r="G785" s="24">
        <f t="shared" ca="1" si="467"/>
        <v>0.29812534646996586</v>
      </c>
      <c r="H785" s="24">
        <f t="shared" ca="1" si="467"/>
        <v>0.25829536567915601</v>
      </c>
      <c r="I785" s="24">
        <f t="shared" ca="1" si="467"/>
        <v>1.6154839587402523</v>
      </c>
      <c r="J785" s="24">
        <f t="shared" ca="1" si="467"/>
        <v>0.44540149704699278</v>
      </c>
      <c r="K785" s="24">
        <f t="shared" ca="1" si="467"/>
        <v>-0.38243425130080866</v>
      </c>
      <c r="L785" s="24">
        <f t="shared" ca="1" si="467"/>
        <v>0.55752644210007862</v>
      </c>
      <c r="M785" s="24">
        <f t="shared" ca="1" si="467"/>
        <v>0.39518055274713104</v>
      </c>
      <c r="N785" s="24">
        <f ca="1">SQRT(Inputs!$B$38)*C785+SQRT(1-Inputs!$B$38)*_xlfn.NORM.S.INV(RAND())</f>
        <v>-1.9580749135681133</v>
      </c>
      <c r="O785" s="24">
        <f ca="1">SQRT(Inputs!$B$38)*D785+SQRT(1-Inputs!$B$38)*_xlfn.NORM.S.INV(RAND())</f>
        <v>-9.8936422033410576E-2</v>
      </c>
      <c r="P785" s="24">
        <f ca="1">SQRT(Inputs!$B$38)*E785+SQRT(1-Inputs!$B$38)*_xlfn.NORM.S.INV(RAND())</f>
        <v>-0.87015909027907046</v>
      </c>
      <c r="Q785" s="24">
        <f ca="1">SQRT(Inputs!$B$38)*F785+SQRT(1-Inputs!$B$38)*_xlfn.NORM.S.INV(RAND())</f>
        <v>-0.11977655777521856</v>
      </c>
      <c r="R785" s="24">
        <f ca="1">SQRT(Inputs!$B$38)*G785+SQRT(1-Inputs!$B$38)*_xlfn.NORM.S.INV(RAND())</f>
        <v>0.66250167087978462</v>
      </c>
      <c r="S785" s="24">
        <f ca="1">SQRT(Inputs!$B$38)*H785+SQRT(1-Inputs!$B$38)*_xlfn.NORM.S.INV(RAND())</f>
        <v>0.47496029012522917</v>
      </c>
      <c r="T785" s="24">
        <f ca="1">SQRT(Inputs!$B$38)*I785+SQRT(1-Inputs!$B$38)*_xlfn.NORM.S.INV(RAND())</f>
        <v>5.7109964708511596E-2</v>
      </c>
      <c r="U785" s="24">
        <f ca="1">SQRT(Inputs!$B$38)*J785+SQRT(1-Inputs!$B$38)*_xlfn.NORM.S.INV(RAND())</f>
        <v>0.11952346658819157</v>
      </c>
      <c r="V785" s="24">
        <f ca="1">SQRT(Inputs!$B$38)*K785+SQRT(1-Inputs!$B$38)*_xlfn.NORM.S.INV(RAND())</f>
        <v>2.1640461132794013</v>
      </c>
      <c r="W785" s="24">
        <f ca="1">SQRT(Inputs!$B$38)*L785+SQRT(1-Inputs!$B$38)*_xlfn.NORM.S.INV(RAND())</f>
        <v>2.4079796018414312E-2</v>
      </c>
      <c r="X785" s="24">
        <f ca="1">SQRT(Inputs!$B$38)*M785+SQRT(1-Inputs!$B$38)*_xlfn.NORM.S.INV(RAND())</f>
        <v>-0.15572376761969026</v>
      </c>
      <c r="Y785" s="24">
        <f ca="1">SQRT(Inputs!$B$38)*C785+SQRT(1-Inputs!$B$38)*_xlfn.NORM.S.INV(RAND())</f>
        <v>0.40010763592739634</v>
      </c>
      <c r="Z785" s="24">
        <f ca="1">SQRT(Inputs!$B$38)*D785+SQRT(1-Inputs!$B$38)*_xlfn.NORM.S.INV(RAND())</f>
        <v>-0.1007775143955526</v>
      </c>
      <c r="AA785" s="24">
        <f ca="1">SQRT(Inputs!$B$38)*E785+SQRT(1-Inputs!$B$38)*_xlfn.NORM.S.INV(RAND())</f>
        <v>0.43701494350316017</v>
      </c>
      <c r="AB785" s="24">
        <f ca="1">SQRT(Inputs!$B$38)*F785+SQRT(1-Inputs!$B$38)*_xlfn.NORM.S.INV(RAND())</f>
        <v>-3.0045395724406732E-2</v>
      </c>
      <c r="AC785" s="24">
        <f ca="1">SQRT(Inputs!$B$38)*G785+SQRT(1-Inputs!$B$38)*_xlfn.NORM.S.INV(RAND())</f>
        <v>-0.20296385673144368</v>
      </c>
      <c r="AD785" s="24">
        <f ca="1">SQRT(Inputs!$B$38)*H785+SQRT(1-Inputs!$B$38)*_xlfn.NORM.S.INV(RAND())</f>
        <v>0.30683917202941036</v>
      </c>
      <c r="AE785" s="24">
        <f ca="1">SQRT(Inputs!$B$38)*I785+SQRT(1-Inputs!$B$38)*_xlfn.NORM.S.INV(RAND())</f>
        <v>0.74911330958521549</v>
      </c>
      <c r="AF785" s="24">
        <f ca="1">SQRT(Inputs!$B$38)*J785+SQRT(1-Inputs!$B$38)*_xlfn.NORM.S.INV(RAND())</f>
        <v>-1.8005496326895996</v>
      </c>
      <c r="AG785" s="24">
        <f ca="1">SQRT(Inputs!$B$38)*K785+SQRT(1-Inputs!$B$38)*_xlfn.NORM.S.INV(RAND())</f>
        <v>-0.13911281948279822</v>
      </c>
      <c r="AH785" s="24">
        <f ca="1">SQRT(Inputs!$B$38)*L785+SQRT(1-Inputs!$B$38)*_xlfn.NORM.S.INV(RAND())</f>
        <v>0.36353238062409532</v>
      </c>
      <c r="AI785" s="24">
        <f ca="1">SQRT(Inputs!$B$38)*M785+SQRT(1-Inputs!$B$38)*_xlfn.NORM.S.INV(RAND())</f>
        <v>0.20159759451834519</v>
      </c>
      <c r="AJ785" s="24">
        <f ca="1">SQRT(Inputs!$B$38)*C785+SQRT(1-Inputs!$B$38)*_xlfn.NORM.S.INV(RAND())</f>
        <v>0.45411393365222069</v>
      </c>
      <c r="AK785" s="24">
        <f ca="1">SQRT(Inputs!$B$38)*D785+SQRT(1-Inputs!$B$38)*_xlfn.NORM.S.INV(RAND())</f>
        <v>0.93022650455686795</v>
      </c>
      <c r="AL785" s="24">
        <f ca="1">SQRT(Inputs!$B$38)*E785+SQRT(1-Inputs!$B$38)*_xlfn.NORM.S.INV(RAND())</f>
        <v>-0.7986588839672244</v>
      </c>
      <c r="AM785" s="24">
        <f ca="1">SQRT(Inputs!$B$38)*F785+SQRT(1-Inputs!$B$38)*_xlfn.NORM.S.INV(RAND())</f>
        <v>-2.0681839804550188</v>
      </c>
      <c r="AN785" s="24">
        <f ca="1">SQRT(Inputs!$B$38)*G785+SQRT(1-Inputs!$B$38)*_xlfn.NORM.S.INV(RAND())</f>
        <v>0.53262270536728429</v>
      </c>
      <c r="AO785" s="24">
        <f ca="1">SQRT(Inputs!$B$38)*H785+SQRT(1-Inputs!$B$38)*_xlfn.NORM.S.INV(RAND())</f>
        <v>-0.64350071013190713</v>
      </c>
      <c r="AP785" s="24">
        <f ca="1">SQRT(Inputs!$B$38)*I785+SQRT(1-Inputs!$B$38)*_xlfn.NORM.S.INV(RAND())</f>
        <v>0.84722199840343737</v>
      </c>
      <c r="AQ785" s="24">
        <f ca="1">SQRT(Inputs!$B$38)*J785+SQRT(1-Inputs!$B$38)*_xlfn.NORM.S.INV(RAND())</f>
        <v>0.24983417453950788</v>
      </c>
      <c r="AR785" s="24">
        <f ca="1">SQRT(Inputs!$B$38)*K785+SQRT(1-Inputs!$B$38)*_xlfn.NORM.S.INV(RAND())</f>
        <v>-1.1938592071148226</v>
      </c>
      <c r="AS785" s="24">
        <f ca="1">SQRT(Inputs!$B$38)*L785+SQRT(1-Inputs!$B$38)*_xlfn.NORM.S.INV(RAND())</f>
        <v>-0.65151414182340894</v>
      </c>
      <c r="AT785" s="24">
        <f ca="1">SQRT(Inputs!$B$38)*M785+SQRT(1-Inputs!$B$38)*_xlfn.NORM.S.INV(RAND())</f>
        <v>0.1641024818841445</v>
      </c>
      <c r="AU785" s="15">
        <f ca="1">Inputs!$B$6*EXP($B$8-0.5*C$5^2+C$5*N785)</f>
        <v>3614.2975785069357</v>
      </c>
      <c r="AV785" s="15">
        <f t="shared" ca="1" si="437"/>
        <v>4335.9190326457756</v>
      </c>
      <c r="AW785" s="15">
        <f t="shared" ca="1" si="438"/>
        <v>4701.4037906170806</v>
      </c>
      <c r="AX785" s="15">
        <f t="shared" ca="1" si="439"/>
        <v>5654.6888358768783</v>
      </c>
      <c r="AY785" s="15">
        <f t="shared" ca="1" si="440"/>
        <v>7466.5247751811949</v>
      </c>
      <c r="AZ785" s="15">
        <f t="shared" ca="1" si="441"/>
        <v>9622.0848592177899</v>
      </c>
      <c r="BA785" s="15">
        <f t="shared" ca="1" si="442"/>
        <v>11845.562621565639</v>
      </c>
      <c r="BB785" s="15">
        <f t="shared" ca="1" si="443"/>
        <v>14677.290767594914</v>
      </c>
      <c r="BC785" s="15">
        <f t="shared" ca="1" si="444"/>
        <v>22152.041551383238</v>
      </c>
      <c r="BD785" s="15">
        <f t="shared" ca="1" si="445"/>
        <v>27199.531706865393</v>
      </c>
      <c r="BE785" s="15">
        <f t="shared" ca="1" si="446"/>
        <v>32860.149481996676</v>
      </c>
      <c r="BF785" s="15">
        <f ca="1">Inputs!$B$13*EXP($B$9-0.5*C$6^2+C$6*Y785)</f>
        <v>14972.787201482392</v>
      </c>
      <c r="BG785" s="15">
        <f t="shared" ca="1" si="447"/>
        <v>17919.04109020183</v>
      </c>
      <c r="BH785" s="15">
        <f t="shared" ca="1" si="448"/>
        <v>23539.60660617219</v>
      </c>
      <c r="BI785" s="15">
        <f t="shared" ca="1" si="449"/>
        <v>28683.065250194049</v>
      </c>
      <c r="BJ785" s="15">
        <f t="shared" ca="1" si="450"/>
        <v>34149.715624534707</v>
      </c>
      <c r="BK785" s="15">
        <f t="shared" ca="1" si="451"/>
        <v>43700.237189643864</v>
      </c>
      <c r="BL785" s="15">
        <f t="shared" ca="1" si="452"/>
        <v>59153.042407708817</v>
      </c>
      <c r="BM785" s="15">
        <f t="shared" ca="1" si="453"/>
        <v>58138.408593156812</v>
      </c>
      <c r="BN785" s="15">
        <f t="shared" ca="1" si="454"/>
        <v>70320.838105983014</v>
      </c>
      <c r="BO785" s="15">
        <f t="shared" ca="1" si="455"/>
        <v>90257.079420995215</v>
      </c>
      <c r="BP785" s="15">
        <f t="shared" ca="1" si="456"/>
        <v>113656.06914319588</v>
      </c>
      <c r="BQ785" s="15">
        <f ca="1">Inputs!$B$20*EXP($B$10-0.5*C$7^2+C$7*AJ785)</f>
        <v>5039.1617936234279</v>
      </c>
      <c r="BR785" s="15">
        <f t="shared" ca="1" si="457"/>
        <v>9187.4885659632582</v>
      </c>
      <c r="BS785" s="15">
        <f t="shared" ca="1" si="458"/>
        <v>10002.476978125402</v>
      </c>
      <c r="BT785" s="15">
        <f t="shared" ca="1" si="459"/>
        <v>8016.3432956181105</v>
      </c>
      <c r="BU785" s="15">
        <f t="shared" ca="1" si="460"/>
        <v>12637.850957423314</v>
      </c>
      <c r="BV785" s="15">
        <f t="shared" ca="1" si="461"/>
        <v>15209.905719089693</v>
      </c>
      <c r="BW785" s="15">
        <f t="shared" ca="1" si="462"/>
        <v>25392.989965619945</v>
      </c>
      <c r="BX785" s="15">
        <f t="shared" ca="1" si="463"/>
        <v>37340.314141287985</v>
      </c>
      <c r="BY785" s="15">
        <f t="shared" ca="1" si="464"/>
        <v>41636.044475521187</v>
      </c>
      <c r="BZ785" s="15">
        <f t="shared" ca="1" si="465"/>
        <v>51826.858844563692</v>
      </c>
      <c r="CA785" s="15">
        <f t="shared" ca="1" si="466"/>
        <v>74955.224686485395</v>
      </c>
      <c r="CB785" s="15">
        <f ca="1">(AU785*DCF!C$10-DCF!C$5*MAX(AU785*DCF!C$10,0)-MAX(AU785-Inputs!$B$6,0)/Inputs!$B$10)*DCF!C$6</f>
        <v>928.18456509096268</v>
      </c>
      <c r="CC785" s="15">
        <f ca="1">(AV785*DCF!D$10-DCF!D$5*MAX(AV785*DCF!D$10,0)-MAX(AV785-AU785,0)/Inputs!$B$10)*DCF!D$6</f>
        <v>880.90238390354375</v>
      </c>
      <c r="CD785" s="15">
        <f ca="1">(AW785*DCF!E$10-DCF!E$5*MAX(AW785*DCF!E$10,0)-MAX(AW785-AV785,0)/Inputs!$B$10)*DCF!E$6</f>
        <v>1003.1569923718765</v>
      </c>
      <c r="CE785" s="15">
        <f ca="1">(AX785*DCF!F$10-DCF!F$5*MAX(AX785*DCF!F$10,0)-MAX(AX785-AW785,0)/Inputs!$B$10)*DCF!F$6</f>
        <v>1036.0545778787489</v>
      </c>
      <c r="CF785" s="15">
        <f ca="1">(AY785*DCF!G$10-DCF!G$5*MAX(AY785*DCF!G$10,0)-MAX(AY785-AX785,0)/Inputs!$B$10)*DCF!G$6</f>
        <v>1190.135454813179</v>
      </c>
      <c r="CG785" s="15">
        <f ca="1">(AZ785*DCF!H$10-DCF!H$5*MAX(AZ785*DCF!H$10,0)-MAX(AZ785-AY785,0)/Inputs!$B$10)*DCF!H$6</f>
        <v>1485.3763407199133</v>
      </c>
      <c r="CH785" s="15">
        <f ca="1">(BA785*DCF!I$10-DCF!I$5*MAX(BA785*DCF!I$10,0)-MAX(BA785-AZ785,0)/Inputs!$B$10)*DCF!I$6</f>
        <v>1799.0239068744236</v>
      </c>
      <c r="CI785" s="15">
        <f ca="1">(BB785*DCF!J$10-DCF!J$5*MAX(BB785*DCF!J$10,0)-MAX(BB785-BA785,0)/Inputs!$B$10)*DCF!J$6</f>
        <v>2089.5554143980225</v>
      </c>
      <c r="CJ785" s="15">
        <f ca="1">(BC785*DCF!K$10-DCF!K$5*MAX(BC785*DCF!K$10,0)-MAX(BC785-BB785,0)/Inputs!$B$10)*DCF!K$6</f>
        <v>2519.7716028207174</v>
      </c>
      <c r="CK785" s="15">
        <f ca="1">(BD785*DCF!L$10-DCF!L$5*MAX(BD785*DCF!L$10,0)-MAX(BD785-BC785,0)/Inputs!$B$10)*DCF!L$6</f>
        <v>3449.4844037072662</v>
      </c>
      <c r="CL785" s="15">
        <f ca="1">(BE785*DCF!M$10-DCF!M$5*MAX(BE785*DCF!M$10,0)-MAX(BE785-BD785,0)/Inputs!$B$10)*DCF!M$6</f>
        <v>3960.7708301977241</v>
      </c>
      <c r="CM785" s="15">
        <f ca="1">(BF785*DCF!C$28-DCF!C$5*MAX(BF785*DCF!C$28,0)-MAX(BF785-Inputs!$B$13,0)/Inputs!$B$17)*DCF!C$6</f>
        <v>3741.4700859612249</v>
      </c>
      <c r="CN785" s="15">
        <f ca="1">(BG785*DCF!D$28-DCF!D$5*MAX(BG785*DCF!D$28,0)-MAX(BG785-BF785,0)/Inputs!$B$17)*DCF!D$6</f>
        <v>4648.9998433358433</v>
      </c>
      <c r="CO785" s="15">
        <f ca="1">(BH785*DCF!E$28-DCF!E$5*MAX(BH785*DCF!E$28,0)-MAX(BH785-BG785,0)/Inputs!$B$17)*DCF!E$6</f>
        <v>5559.09965020453</v>
      </c>
      <c r="CP785" s="15">
        <f ca="1">(BI785*DCF!F$28-DCF!F$5*MAX(BI785*DCF!F$28,0)-MAX(BI785-BH785,0)/Inputs!$B$17)*DCF!F$6</f>
        <v>6850.248734040726</v>
      </c>
      <c r="CQ785" s="15">
        <f ca="1">(BJ785*DCF!G$28-DCF!G$5*MAX(BJ785*DCF!G$28,0)-MAX(BJ785-BI785,0)/Inputs!$B$17)*DCF!G$6</f>
        <v>7940.9662228789466</v>
      </c>
      <c r="CR785" s="15">
        <f ca="1">(BK785*DCF!H$28-DCF!H$5*MAX(BK785*DCF!H$28,0)-MAX(BK785-BJ785,0)/Inputs!$B$17)*DCF!H$6</f>
        <v>9323.6677601669253</v>
      </c>
      <c r="CS785" s="15">
        <f ca="1">(BL785*DCF!I$28-DCF!I$5*MAX(BL785*DCF!I$28,0)-MAX(BL785-BK785,0)/Inputs!$B$17)*DCF!I$6</f>
        <v>11692.066286794132</v>
      </c>
      <c r="CT785" s="15">
        <f ca="1">(BM785*DCF!J$28-DCF!J$5*MAX(BM785*DCF!J$28,0)-MAX(BM785-BL785,0)/Inputs!$B$17)*DCF!J$6</f>
        <v>12969.691558916475</v>
      </c>
      <c r="CU785" s="15">
        <f ca="1">(BN785*DCF!K$28-DCF!K$5*MAX(BN785*DCF!K$28,0)-MAX(BN785-BM785,0)/Inputs!$B$17)*DCF!K$6</f>
        <v>13358.396592287467</v>
      </c>
      <c r="CV785" s="15">
        <f ca="1">(BO785*DCF!L$28-DCF!L$5*MAX(BO785*DCF!L$28,0)-MAX(BO785-BN785,0)/Inputs!$B$17)*DCF!L$6</f>
        <v>15752.362880985585</v>
      </c>
      <c r="CW785" s="15">
        <f ca="1">(BP785*DCF!M$28-DCF!M$5*MAX(BP785*DCF!M$28,0)-MAX(BP785-BO785,0)/Inputs!$B$17)*DCF!M$6</f>
        <v>18938.603264268026</v>
      </c>
      <c r="CX785" s="15">
        <f ca="1">(BQ785*DCF!C$46-DCF!C$5*MAX(BQ785*DCF!C$46,0)-MAX(BQ785-Inputs!$B$20,0)/Inputs!$B$24)*DCF!C$6</f>
        <v>-2012.8141757206195</v>
      </c>
      <c r="CY785" s="15">
        <f ca="1">(BR785*DCF!D$46-DCF!D$5*MAX(BR785*DCF!D$46,0)-MAX(BR785-BQ785,0)/Inputs!$B$24)*DCF!D$6</f>
        <v>-3338.1466427257633</v>
      </c>
      <c r="CZ785" s="15">
        <f ca="1">(BS785*DCF!E$46-DCF!E$5*MAX(BS785*DCF!E$46,0)-MAX(BS785-BR785,0)/Inputs!$B$24)*DCF!E$6</f>
        <v>-1504.0563140805714</v>
      </c>
      <c r="DA785" s="15">
        <f ca="1">(BT785*DCF!F$46-DCF!F$5*MAX(BT785*DCF!F$46,0)-MAX(BT785-BS785,0)/Inputs!$B$24)*DCF!F$6</f>
        <v>-583.80080197548409</v>
      </c>
      <c r="DB785" s="15">
        <f ca="1">(BU785*DCF!G$46-DCF!G$5*MAX(BU785*DCF!G$46,0)-MAX(BU785-BT785,0)/Inputs!$B$24)*DCF!G$6</f>
        <v>-1979.6962044521197</v>
      </c>
      <c r="DC785" s="15">
        <f ca="1">(BV785*DCF!H$46-DCF!H$5*MAX(BV785*DCF!H$46,0)-MAX(BV785-BU785,0)/Inputs!$B$24)*DCF!H$6</f>
        <v>-799.25025794683779</v>
      </c>
      <c r="DD785" s="15">
        <f ca="1">(BW785*DCF!I$46-DCF!I$5*MAX(BW785*DCF!I$46,0)-MAX(BW785-BV785,0)/Inputs!$B$24)*DCF!I$6</f>
        <v>-2336.708604151584</v>
      </c>
      <c r="DE785" s="15">
        <f ca="1">(BX785*DCF!J$46-DCF!J$5*MAX(BX785*DCF!J$46,0)-MAX(BX785-BW785,0)/Inputs!$B$24)*DCF!J$6</f>
        <v>-1601.9122901846508</v>
      </c>
      <c r="DF785" s="15">
        <f ca="1">(BY785*DCF!K$46-DCF!K$5*MAX(BY785*DCF!K$46,0)-MAX(BY785-BX785,0)/Inputs!$B$24)*DCF!K$6</f>
        <v>1326.0501607604272</v>
      </c>
      <c r="DG785" s="15">
        <f ca="1">(BZ785*DCF!L$46-DCF!L$5*MAX(BZ785*DCF!L$46,0)-MAX(BZ785-BY785,0)/Inputs!$B$24)*DCF!L$6</f>
        <v>1276.336154207853</v>
      </c>
      <c r="DH785" s="15">
        <f ca="1">(CA785*DCF!M$46-DCF!M$5*MAX(CA785*DCF!M$46,0)-MAX(CA785-BZ785,0)/Inputs!$B$24)*DCF!M$6</f>
        <v>1041.0671340073895</v>
      </c>
      <c r="DI785" s="15">
        <f ca="1">SUM(CB785:CL785)+BE785*DCF!M$10*(1+Inputs!$B$30)*(1-Inputs!$B$33)*(1-Inputs!$B$30/Inputs!$B$31)/(Inputs!$B$29-Inputs!$B$30)*DCF!M$6</f>
        <v>111792.64701166531</v>
      </c>
      <c r="DJ785" s="15">
        <f ca="1">SUM(CM785:CW785)+BP785*DCF!M$28*(1+Inputs!$B$30)*(1-Inputs!$B$33)*(1-Inputs!$B$30/Inputs!$B$31)/(Inputs!$B$29-Inputs!$B$30)*DCF!M$6</f>
        <v>532517.36404175498</v>
      </c>
      <c r="DK785" s="15">
        <f ca="1">SUM(CX785:DH785)+CA785*DCF!M$46*(1+Inputs!$B$30)*(1-Inputs!$B$33)*(1-Inputs!$B$30/Inputs!$B$31)/(Inputs!$B$29-Inputs!$B$30)*DCF!M$6</f>
        <v>105376.72453702892</v>
      </c>
      <c r="DM785" s="15">
        <f ca="1">DI785+DJ785+DK785+Inputs!$B$34+Inputs!$B$36-Inputs!$B$35</f>
        <v>826537.73559044919</v>
      </c>
    </row>
    <row r="786" spans="1:117" x14ac:dyDescent="0.75">
      <c r="A786" s="11">
        <v>773</v>
      </c>
      <c r="C786" s="24">
        <f t="shared" ca="1" si="467"/>
        <v>-0.79126129568029113</v>
      </c>
      <c r="D786" s="24">
        <f t="shared" ca="1" si="467"/>
        <v>-0.96650638973758851</v>
      </c>
      <c r="E786" s="24">
        <f t="shared" ca="1" si="467"/>
        <v>-0.25814357356122619</v>
      </c>
      <c r="F786" s="24">
        <f t="shared" ca="1" si="467"/>
        <v>-1.2219106936252353</v>
      </c>
      <c r="G786" s="24">
        <f t="shared" ca="1" si="467"/>
        <v>0.51431277719205681</v>
      </c>
      <c r="H786" s="24">
        <f t="shared" ca="1" si="467"/>
        <v>0.1869139925883036</v>
      </c>
      <c r="I786" s="24">
        <f t="shared" ca="1" si="467"/>
        <v>0.33584168852284269</v>
      </c>
      <c r="J786" s="24">
        <f t="shared" ca="1" si="467"/>
        <v>-1.3224805697012629</v>
      </c>
      <c r="K786" s="24">
        <f t="shared" ca="1" si="467"/>
        <v>-0.84371738913870786</v>
      </c>
      <c r="L786" s="24">
        <f t="shared" ca="1" si="467"/>
        <v>-1.1044633108636353</v>
      </c>
      <c r="M786" s="24">
        <f t="shared" ca="1" si="467"/>
        <v>-0.89383724186645097</v>
      </c>
      <c r="N786" s="24">
        <f ca="1">SQRT(Inputs!$B$38)*C786+SQRT(1-Inputs!$B$38)*_xlfn.NORM.S.INV(RAND())</f>
        <v>0.52938525942148584</v>
      </c>
      <c r="O786" s="24">
        <f ca="1">SQRT(Inputs!$B$38)*D786+SQRT(1-Inputs!$B$38)*_xlfn.NORM.S.INV(RAND())</f>
        <v>-0.89860278591315801</v>
      </c>
      <c r="P786" s="24">
        <f ca="1">SQRT(Inputs!$B$38)*E786+SQRT(1-Inputs!$B$38)*_xlfn.NORM.S.INV(RAND())</f>
        <v>-1.73774313844881</v>
      </c>
      <c r="Q786" s="24">
        <f ca="1">SQRT(Inputs!$B$38)*F786+SQRT(1-Inputs!$B$38)*_xlfn.NORM.S.INV(RAND())</f>
        <v>0.24378113187909856</v>
      </c>
      <c r="R786" s="24">
        <f ca="1">SQRT(Inputs!$B$38)*G786+SQRT(1-Inputs!$B$38)*_xlfn.NORM.S.INV(RAND())</f>
        <v>1.2811527293152181</v>
      </c>
      <c r="S786" s="24">
        <f ca="1">SQRT(Inputs!$B$38)*H786+SQRT(1-Inputs!$B$38)*_xlfn.NORM.S.INV(RAND())</f>
        <v>1.0275976637332422</v>
      </c>
      <c r="T786" s="24">
        <f ca="1">SQRT(Inputs!$B$38)*I786+SQRT(1-Inputs!$B$38)*_xlfn.NORM.S.INV(RAND())</f>
        <v>0.55286923415474354</v>
      </c>
      <c r="U786" s="24">
        <f ca="1">SQRT(Inputs!$B$38)*J786+SQRT(1-Inputs!$B$38)*_xlfn.NORM.S.INV(RAND())</f>
        <v>-1.8549092971770569</v>
      </c>
      <c r="V786" s="24">
        <f ca="1">SQRT(Inputs!$B$38)*K786+SQRT(1-Inputs!$B$38)*_xlfn.NORM.S.INV(RAND())</f>
        <v>6.6369170889646001E-2</v>
      </c>
      <c r="W786" s="24">
        <f ca="1">SQRT(Inputs!$B$38)*L786+SQRT(1-Inputs!$B$38)*_xlfn.NORM.S.INV(RAND())</f>
        <v>-0.3959074079482432</v>
      </c>
      <c r="X786" s="24">
        <f ca="1">SQRT(Inputs!$B$38)*M786+SQRT(1-Inputs!$B$38)*_xlfn.NORM.S.INV(RAND())</f>
        <v>-0.15586580085829455</v>
      </c>
      <c r="Y786" s="24">
        <f ca="1">SQRT(Inputs!$B$38)*C786+SQRT(1-Inputs!$B$38)*_xlfn.NORM.S.INV(RAND())</f>
        <v>0.16275613936643579</v>
      </c>
      <c r="Z786" s="24">
        <f ca="1">SQRT(Inputs!$B$38)*D786+SQRT(1-Inputs!$B$38)*_xlfn.NORM.S.INV(RAND())</f>
        <v>-0.75959696782659314</v>
      </c>
      <c r="AA786" s="24">
        <f ca="1">SQRT(Inputs!$B$38)*E786+SQRT(1-Inputs!$B$38)*_xlfn.NORM.S.INV(RAND())</f>
        <v>-2.0131128472091957</v>
      </c>
      <c r="AB786" s="24">
        <f ca="1">SQRT(Inputs!$B$38)*F786+SQRT(1-Inputs!$B$38)*_xlfn.NORM.S.INV(RAND())</f>
        <v>-0.10672039084766261</v>
      </c>
      <c r="AC786" s="24">
        <f ca="1">SQRT(Inputs!$B$38)*G786+SQRT(1-Inputs!$B$38)*_xlfn.NORM.S.INV(RAND())</f>
        <v>1.175562933238163</v>
      </c>
      <c r="AD786" s="24">
        <f ca="1">SQRT(Inputs!$B$38)*H786+SQRT(1-Inputs!$B$38)*_xlfn.NORM.S.INV(RAND())</f>
        <v>-0.66346216586969287</v>
      </c>
      <c r="AE786" s="24">
        <f ca="1">SQRT(Inputs!$B$38)*I786+SQRT(1-Inputs!$B$38)*_xlfn.NORM.S.INV(RAND())</f>
        <v>1.7300074210591294</v>
      </c>
      <c r="AF786" s="24">
        <f ca="1">SQRT(Inputs!$B$38)*J786+SQRT(1-Inputs!$B$38)*_xlfn.NORM.S.INV(RAND())</f>
        <v>0.17105976225004416</v>
      </c>
      <c r="AG786" s="24">
        <f ca="1">SQRT(Inputs!$B$38)*K786+SQRT(1-Inputs!$B$38)*_xlfn.NORM.S.INV(RAND())</f>
        <v>-0.9358915602628215</v>
      </c>
      <c r="AH786" s="24">
        <f ca="1">SQRT(Inputs!$B$38)*L786+SQRT(1-Inputs!$B$38)*_xlfn.NORM.S.INV(RAND())</f>
        <v>-0.72511104055764419</v>
      </c>
      <c r="AI786" s="24">
        <f ca="1">SQRT(Inputs!$B$38)*M786+SQRT(1-Inputs!$B$38)*_xlfn.NORM.S.INV(RAND())</f>
        <v>-1.3407494620140379</v>
      </c>
      <c r="AJ786" s="24">
        <f ca="1">SQRT(Inputs!$B$38)*C786+SQRT(1-Inputs!$B$38)*_xlfn.NORM.S.INV(RAND())</f>
        <v>-0.79075929715859117</v>
      </c>
      <c r="AK786" s="24">
        <f ca="1">SQRT(Inputs!$B$38)*D786+SQRT(1-Inputs!$B$38)*_xlfn.NORM.S.INV(RAND())</f>
        <v>-1.6177075968540491</v>
      </c>
      <c r="AL786" s="24">
        <f ca="1">SQRT(Inputs!$B$38)*E786+SQRT(1-Inputs!$B$38)*_xlfn.NORM.S.INV(RAND())</f>
        <v>0.32795432746437608</v>
      </c>
      <c r="AM786" s="24">
        <f ca="1">SQRT(Inputs!$B$38)*F786+SQRT(1-Inputs!$B$38)*_xlfn.NORM.S.INV(RAND())</f>
        <v>-1.6229653892570262</v>
      </c>
      <c r="AN786" s="24">
        <f ca="1">SQRT(Inputs!$B$38)*G786+SQRT(1-Inputs!$B$38)*_xlfn.NORM.S.INV(RAND())</f>
        <v>0.68157240950311393</v>
      </c>
      <c r="AO786" s="24">
        <f ca="1">SQRT(Inputs!$B$38)*H786+SQRT(1-Inputs!$B$38)*_xlfn.NORM.S.INV(RAND())</f>
        <v>-0.93611049312318728</v>
      </c>
      <c r="AP786" s="24">
        <f ca="1">SQRT(Inputs!$B$38)*I786+SQRT(1-Inputs!$B$38)*_xlfn.NORM.S.INV(RAND())</f>
        <v>-0.7943076795602968</v>
      </c>
      <c r="AQ786" s="24">
        <f ca="1">SQRT(Inputs!$B$38)*J786+SQRT(1-Inputs!$B$38)*_xlfn.NORM.S.INV(RAND())</f>
        <v>-0.9463800641858342</v>
      </c>
      <c r="AR786" s="24">
        <f ca="1">SQRT(Inputs!$B$38)*K786+SQRT(1-Inputs!$B$38)*_xlfn.NORM.S.INV(RAND())</f>
        <v>-1.1043625606846252</v>
      </c>
      <c r="AS786" s="24">
        <f ca="1">SQRT(Inputs!$B$38)*L786+SQRT(1-Inputs!$B$38)*_xlfn.NORM.S.INV(RAND())</f>
        <v>0.1423917782347025</v>
      </c>
      <c r="AT786" s="24">
        <f ca="1">SQRT(Inputs!$B$38)*M786+SQRT(1-Inputs!$B$38)*_xlfn.NORM.S.INV(RAND())</f>
        <v>0.40100679284475427</v>
      </c>
      <c r="AU786" s="15">
        <f ca="1">Inputs!$B$6*EXP($B$8-0.5*C$5^2+C$5*N786)</f>
        <v>5406.2211602906909</v>
      </c>
      <c r="AV786" s="15">
        <f t="shared" ca="1" si="437"/>
        <v>5766.1803106913767</v>
      </c>
      <c r="AW786" s="15">
        <f t="shared" ca="1" si="438"/>
        <v>5561.7715212336898</v>
      </c>
      <c r="AX786" s="15">
        <f t="shared" ca="1" si="439"/>
        <v>7000.3554903375898</v>
      </c>
      <c r="AY786" s="15">
        <f t="shared" ca="1" si="440"/>
        <v>9935.9202677473349</v>
      </c>
      <c r="AZ786" s="15">
        <f t="shared" ca="1" si="441"/>
        <v>13607.81015658027</v>
      </c>
      <c r="BA786" s="15">
        <f t="shared" ca="1" si="442"/>
        <v>17644.467733076388</v>
      </c>
      <c r="BB786" s="15">
        <f t="shared" ca="1" si="443"/>
        <v>17938.56166483885</v>
      </c>
      <c r="BC786" s="15">
        <f t="shared" ca="1" si="444"/>
        <v>22111.379039802079</v>
      </c>
      <c r="BD786" s="15">
        <f t="shared" ca="1" si="445"/>
        <v>26103.765463190008</v>
      </c>
      <c r="BE786" s="15">
        <f t="shared" ca="1" si="446"/>
        <v>31535.930395749154</v>
      </c>
      <c r="BF786" s="15">
        <f ca="1">Inputs!$B$13*EXP($B$9-0.5*C$6^2+C$6*Y786)</f>
        <v>14284.570673965392</v>
      </c>
      <c r="BG786" s="15">
        <f t="shared" ca="1" si="447"/>
        <v>15179.307896607595</v>
      </c>
      <c r="BH786" s="15">
        <f t="shared" ca="1" si="448"/>
        <v>13281.629717687376</v>
      </c>
      <c r="BI786" s="15">
        <f t="shared" ca="1" si="449"/>
        <v>15993.822898354347</v>
      </c>
      <c r="BJ786" s="15">
        <f t="shared" ca="1" si="450"/>
        <v>23227.999564239199</v>
      </c>
      <c r="BK786" s="15">
        <f t="shared" ca="1" si="451"/>
        <v>26045.829733470237</v>
      </c>
      <c r="BL786" s="15">
        <f t="shared" ca="1" si="452"/>
        <v>40034.750341673927</v>
      </c>
      <c r="BM786" s="15">
        <f t="shared" ca="1" si="453"/>
        <v>50268.297087681232</v>
      </c>
      <c r="BN786" s="15">
        <f t="shared" ca="1" si="454"/>
        <v>55264.656427169721</v>
      </c>
      <c r="BO786" s="15">
        <f t="shared" ca="1" si="455"/>
        <v>62501.045126146033</v>
      </c>
      <c r="BP786" s="15">
        <f t="shared" ca="1" si="456"/>
        <v>66085.929438496285</v>
      </c>
      <c r="BQ786" s="15">
        <f ca="1">Inputs!$B$20*EXP($B$10-0.5*C$7^2+C$7*AJ786)</f>
        <v>3240.4259052551429</v>
      </c>
      <c r="BR786" s="15">
        <f t="shared" ca="1" si="457"/>
        <v>2630.3967615290508</v>
      </c>
      <c r="BS786" s="15">
        <f t="shared" ca="1" si="458"/>
        <v>3957.8123133706481</v>
      </c>
      <c r="BT786" s="15">
        <f t="shared" ca="1" si="459"/>
        <v>3564.9007981056825</v>
      </c>
      <c r="BU786" s="15">
        <f t="shared" ca="1" si="460"/>
        <v>5826.3547720875931</v>
      </c>
      <c r="BV786" s="15">
        <f t="shared" ca="1" si="461"/>
        <v>6564.7704615758194</v>
      </c>
      <c r="BW786" s="15">
        <f t="shared" ca="1" si="462"/>
        <v>7743.2018321964588</v>
      </c>
      <c r="BX786" s="15">
        <f t="shared" ca="1" si="463"/>
        <v>8958.5256729414796</v>
      </c>
      <c r="BY786" s="15">
        <f t="shared" ca="1" si="464"/>
        <v>10161.654605845475</v>
      </c>
      <c r="BZ786" s="15">
        <f t="shared" ca="1" si="465"/>
        <v>14636.381636246886</v>
      </c>
      <c r="CA786" s="15">
        <f t="shared" ca="1" si="466"/>
        <v>22078.202526618064</v>
      </c>
      <c r="CB786" s="15">
        <f ca="1">(AU786*DCF!C$10-DCF!C$5*MAX(AU786*DCF!C$10,0)-MAX(AU786-Inputs!$B$6,0)/Inputs!$B$10)*DCF!C$6</f>
        <v>1039.9086346481395</v>
      </c>
      <c r="CC786" s="15">
        <f ca="1">(AV786*DCF!D$10-DCF!D$5*MAX(AV786*DCF!D$10,0)-MAX(AV786-AU786,0)/Inputs!$B$10)*DCF!D$6</f>
        <v>1317.7007681167115</v>
      </c>
      <c r="CD786" s="15">
        <f ca="1">(AW786*DCF!E$10-DCF!E$5*MAX(AW786*DCF!E$10,0)-MAX(AW786-AV786,0)/Inputs!$B$10)*DCF!E$6</f>
        <v>1284.1245083016947</v>
      </c>
      <c r="CE786" s="15">
        <f ca="1">(AX786*DCF!F$10-DCF!F$5*MAX(AX786*DCF!F$10,0)-MAX(AX786-AW786,0)/Inputs!$B$10)*DCF!F$6</f>
        <v>1228.8327899006204</v>
      </c>
      <c r="CF786" s="15">
        <f ca="1">(AY786*DCF!G$10-DCF!G$5*MAX(AY786*DCF!G$10,0)-MAX(AY786-AX786,0)/Inputs!$B$10)*DCF!G$6</f>
        <v>1482.9292256779186</v>
      </c>
      <c r="CG786" s="15">
        <f ca="1">(AZ786*DCF!H$10-DCF!H$5*MAX(AZ786*DCF!H$10,0)-MAX(AZ786-AY786,0)/Inputs!$B$10)*DCF!H$6</f>
        <v>1989.9562254438406</v>
      </c>
      <c r="CH786" s="15">
        <f ca="1">(BA786*DCF!I$10-DCF!I$5*MAX(BA786*DCF!I$10,0)-MAX(BA786-AZ786,0)/Inputs!$B$10)*DCF!I$6</f>
        <v>2560.8473084463608</v>
      </c>
      <c r="CI786" s="15">
        <f ca="1">(BB786*DCF!J$10-DCF!J$5*MAX(BB786*DCF!J$10,0)-MAX(BB786-BA786,0)/Inputs!$B$10)*DCF!J$6</f>
        <v>3033.733715888261</v>
      </c>
      <c r="CJ786" s="15">
        <f ca="1">(BC786*DCF!K$10-DCF!K$5*MAX(BC786*DCF!K$10,0)-MAX(BC786-BB786,0)/Inputs!$B$10)*DCF!K$6</f>
        <v>2975.4460040748322</v>
      </c>
      <c r="CK786" s="15">
        <f ca="1">(BD786*DCF!L$10-DCF!L$5*MAX(BD786*DCF!L$10,0)-MAX(BD786-BC786,0)/Inputs!$B$10)*DCF!L$6</f>
        <v>3420.6640132848179</v>
      </c>
      <c r="CL786" s="15">
        <f ca="1">(BE786*DCF!M$10-DCF!M$5*MAX(BE786*DCF!M$10,0)-MAX(BE786-BD786,0)/Inputs!$B$10)*DCF!M$6</f>
        <v>3801.1975226595596</v>
      </c>
      <c r="CM786" s="15">
        <f ca="1">(BF786*DCF!C$28-DCF!C$5*MAX(BF786*DCF!C$28,0)-MAX(BF786-Inputs!$B$13,0)/Inputs!$B$17)*DCF!C$6</f>
        <v>3690.3723764954352</v>
      </c>
      <c r="CN786" s="15">
        <f ca="1">(BG786*DCF!D$28-DCF!D$5*MAX(BG786*DCF!D$28,0)-MAX(BG786-BF786,0)/Inputs!$B$17)*DCF!D$6</f>
        <v>4279.7677952758377</v>
      </c>
      <c r="CO786" s="15">
        <f ca="1">(BH786*DCF!E$28-DCF!E$5*MAX(BH786*DCF!E$28,0)-MAX(BH786-BG786,0)/Inputs!$B$17)*DCF!E$6</f>
        <v>3761.5940346374528</v>
      </c>
      <c r="CP786" s="15">
        <f ca="1">(BI786*DCF!F$28-DCF!F$5*MAX(BI786*DCF!F$28,0)-MAX(BI786-BH786,0)/Inputs!$B$17)*DCF!F$6</f>
        <v>3848.1039877898806</v>
      </c>
      <c r="CQ786" s="15">
        <f ca="1">(BJ786*DCF!G$28-DCF!G$5*MAX(BJ786*DCF!G$28,0)-MAX(BJ786-BI786,0)/Inputs!$B$17)*DCF!G$6</f>
        <v>4809.9636670042901</v>
      </c>
      <c r="CR786" s="15">
        <f ca="1">(BK786*DCF!H$28-DCF!H$5*MAX(BK786*DCF!H$28,0)-MAX(BK786-BJ786,0)/Inputs!$B$17)*DCF!H$6</f>
        <v>6003.6093196686979</v>
      </c>
      <c r="CS786" s="15">
        <f ca="1">(BL786*DCF!I$28-DCF!I$5*MAX(BL786*DCF!I$28,0)-MAX(BL786-BK786,0)/Inputs!$B$17)*DCF!I$6</f>
        <v>7406.4541634993057</v>
      </c>
      <c r="CT786" s="15">
        <f ca="1">(BM786*DCF!J$28-DCF!J$5*MAX(BM786*DCF!J$28,0)-MAX(BM786-BL786,0)/Inputs!$B$17)*DCF!J$6</f>
        <v>9857.1186424123171</v>
      </c>
      <c r="CU786" s="15">
        <f ca="1">(BN786*DCF!K$28-DCF!K$5*MAX(BN786*DCF!K$28,0)-MAX(BN786-BM786,0)/Inputs!$B$17)*DCF!K$6</f>
        <v>11058.981346922759</v>
      </c>
      <c r="CV786" s="15">
        <f ca="1">(BO786*DCF!L$28-DCF!L$5*MAX(BO786*DCF!L$28,0)-MAX(BO786-BN786,0)/Inputs!$B$17)*DCF!L$6</f>
        <v>11651.460943837406</v>
      </c>
      <c r="CW786" s="15">
        <f ca="1">(BP786*DCF!M$28-DCF!M$5*MAX(BP786*DCF!M$28,0)-MAX(BP786-BO786,0)/Inputs!$B$17)*DCF!M$6</f>
        <v>12059.384726320244</v>
      </c>
      <c r="CX786" s="15">
        <f ca="1">(BQ786*DCF!C$46-DCF!C$5*MAX(BQ786*DCF!C$46,0)-MAX(BQ786-Inputs!$B$20,0)/Inputs!$B$24)*DCF!C$6</f>
        <v>-766.57683966869024</v>
      </c>
      <c r="CY786" s="15">
        <f ca="1">(BR786*DCF!D$46-DCF!D$5*MAX(BR786*DCF!D$46,0)-MAX(BR786-BQ786,0)/Inputs!$B$24)*DCF!D$6</f>
        <v>-448.94738554757674</v>
      </c>
      <c r="CZ786" s="15">
        <f ca="1">(BS786*DCF!E$46-DCF!E$5*MAX(BS786*DCF!E$46,0)-MAX(BS786-BR786,0)/Inputs!$B$24)*DCF!E$6</f>
        <v>-991.24886448814016</v>
      </c>
      <c r="DA786" s="15">
        <f ca="1">(BT786*DCF!F$46-DCF!F$5*MAX(BT786*DCF!F$46,0)-MAX(BT786-BS786,0)/Inputs!$B$24)*DCF!F$6</f>
        <v>-259.61861514024241</v>
      </c>
      <c r="DB786" s="15">
        <f ca="1">(BU786*DCF!G$46-DCF!G$5*MAX(BU786*DCF!G$46,0)-MAX(BU786-BT786,0)/Inputs!$B$24)*DCF!G$6</f>
        <v>-956.69549903423047</v>
      </c>
      <c r="DC786" s="15">
        <f ca="1">(BV786*DCF!H$46-DCF!H$5*MAX(BV786*DCF!H$46,0)-MAX(BV786-BU786,0)/Inputs!$B$24)*DCF!H$6</f>
        <v>-229.45815116047245</v>
      </c>
      <c r="DD786" s="15">
        <f ca="1">(BW786*DCF!I$46-DCF!I$5*MAX(BW786*DCF!I$46,0)-MAX(BW786-BV786,0)/Inputs!$B$24)*DCF!I$6</f>
        <v>-159.44981088250884</v>
      </c>
      <c r="DE786" s="15">
        <f ca="1">(BX786*DCF!J$46-DCF!J$5*MAX(BX786*DCF!J$46,0)-MAX(BX786-BW786,0)/Inputs!$B$24)*DCF!J$6</f>
        <v>53.501344430168892</v>
      </c>
      <c r="DF786" s="15">
        <f ca="1">(BY786*DCF!K$46-DCF!K$5*MAX(BY786*DCF!K$46,0)-MAX(BY786-BX786,0)/Inputs!$B$24)*DCF!K$6</f>
        <v>285.73304778610742</v>
      </c>
      <c r="DG786" s="15">
        <f ca="1">(BZ786*DCF!L$46-DCF!L$5*MAX(BZ786*DCF!L$46,0)-MAX(BZ786-BY786,0)/Inputs!$B$24)*DCF!L$6</f>
        <v>-0.90017370093034277</v>
      </c>
      <c r="DH786" s="15">
        <f ca="1">(CA786*DCF!M$46-DCF!M$5*MAX(CA786*DCF!M$46,0)-MAX(CA786-BZ786,0)/Inputs!$B$24)*DCF!M$6</f>
        <v>175.08562353731631</v>
      </c>
      <c r="DI786" s="15">
        <f ca="1">SUM(CB786:CL786)+BE786*DCF!M$10*(1+Inputs!$B$30)*(1-Inputs!$B$33)*(1-Inputs!$B$30/Inputs!$B$31)/(Inputs!$B$29-Inputs!$B$30)*DCF!M$6</f>
        <v>111900.25202732024</v>
      </c>
      <c r="DJ786" s="15">
        <f ca="1">SUM(CM786:CW786)+BP786*DCF!M$28*(1+Inputs!$B$30)*(1-Inputs!$B$33)*(1-Inputs!$B$30/Inputs!$B$31)/(Inputs!$B$29-Inputs!$B$30)*DCF!M$6</f>
        <v>323650.83170157298</v>
      </c>
      <c r="DK786" s="15">
        <f ca="1">SUM(CX786:DH786)+CA786*DCF!M$46*(1+Inputs!$B$30)*(1-Inputs!$B$33)*(1-Inputs!$B$30/Inputs!$B$31)/(Inputs!$B$29-Inputs!$B$30)*DCF!M$6</f>
        <v>30836.94111256524</v>
      </c>
      <c r="DM786" s="15">
        <f ca="1">DI786+DJ786+DK786+Inputs!$B$34+Inputs!$B$36-Inputs!$B$35</f>
        <v>543239.02484145842</v>
      </c>
    </row>
    <row r="787" spans="1:117" x14ac:dyDescent="0.75">
      <c r="A787" s="11">
        <v>774</v>
      </c>
      <c r="C787" s="24">
        <f t="shared" ca="1" si="467"/>
        <v>1.2616323226152706</v>
      </c>
      <c r="D787" s="24">
        <f t="shared" ca="1" si="467"/>
        <v>0.51824846675367209</v>
      </c>
      <c r="E787" s="24">
        <f t="shared" ca="1" si="467"/>
        <v>1.8415847795298455</v>
      </c>
      <c r="F787" s="24">
        <f t="shared" ca="1" si="467"/>
        <v>-0.78018157715184533</v>
      </c>
      <c r="G787" s="24">
        <f t="shared" ca="1" si="467"/>
        <v>-0.70832061285230041</v>
      </c>
      <c r="H787" s="24">
        <f t="shared" ca="1" si="467"/>
        <v>2.4380934711203439</v>
      </c>
      <c r="I787" s="24">
        <f t="shared" ca="1" si="467"/>
        <v>0.90295613329204338</v>
      </c>
      <c r="J787" s="24">
        <f t="shared" ca="1" si="467"/>
        <v>1.3168909245063485</v>
      </c>
      <c r="K787" s="24">
        <f t="shared" ca="1" si="467"/>
        <v>0.64590370426581456</v>
      </c>
      <c r="L787" s="24">
        <f t="shared" ca="1" si="467"/>
        <v>0.1934471586000871</v>
      </c>
      <c r="M787" s="24">
        <f t="shared" ca="1" si="467"/>
        <v>-0.79365809670676601</v>
      </c>
      <c r="N787" s="24">
        <f ca="1">SQRT(Inputs!$B$38)*C787+SQRT(1-Inputs!$B$38)*_xlfn.NORM.S.INV(RAND())</f>
        <v>-0.27704941455037024</v>
      </c>
      <c r="O787" s="24">
        <f ca="1">SQRT(Inputs!$B$38)*D787+SQRT(1-Inputs!$B$38)*_xlfn.NORM.S.INV(RAND())</f>
        <v>-1.2439039852986953</v>
      </c>
      <c r="P787" s="24">
        <f ca="1">SQRT(Inputs!$B$38)*E787+SQRT(1-Inputs!$B$38)*_xlfn.NORM.S.INV(RAND())</f>
        <v>0.69943081002468999</v>
      </c>
      <c r="Q787" s="24">
        <f ca="1">SQRT(Inputs!$B$38)*F787+SQRT(1-Inputs!$B$38)*_xlfn.NORM.S.INV(RAND())</f>
        <v>0.35089444210773058</v>
      </c>
      <c r="R787" s="24">
        <f ca="1">SQRT(Inputs!$B$38)*G787+SQRT(1-Inputs!$B$38)*_xlfn.NORM.S.INV(RAND())</f>
        <v>0.27129588402332094</v>
      </c>
      <c r="S787" s="24">
        <f ca="1">SQRT(Inputs!$B$38)*H787+SQRT(1-Inputs!$B$38)*_xlfn.NORM.S.INV(RAND())</f>
        <v>1.5046244317867279</v>
      </c>
      <c r="T787" s="24">
        <f ca="1">SQRT(Inputs!$B$38)*I787+SQRT(1-Inputs!$B$38)*_xlfn.NORM.S.INV(RAND())</f>
        <v>0.65178372280592201</v>
      </c>
      <c r="U787" s="24">
        <f ca="1">SQRT(Inputs!$B$38)*J787+SQRT(1-Inputs!$B$38)*_xlfn.NORM.S.INV(RAND())</f>
        <v>-0.44203576973400116</v>
      </c>
      <c r="V787" s="24">
        <f ca="1">SQRT(Inputs!$B$38)*K787+SQRT(1-Inputs!$B$38)*_xlfn.NORM.S.INV(RAND())</f>
        <v>-0.85767354568918952</v>
      </c>
      <c r="W787" s="24">
        <f ca="1">SQRT(Inputs!$B$38)*L787+SQRT(1-Inputs!$B$38)*_xlfn.NORM.S.INV(RAND())</f>
        <v>0.66383571506575001</v>
      </c>
      <c r="X787" s="24">
        <f ca="1">SQRT(Inputs!$B$38)*M787+SQRT(1-Inputs!$B$38)*_xlfn.NORM.S.INV(RAND())</f>
        <v>1.8451405219282837</v>
      </c>
      <c r="Y787" s="24">
        <f ca="1">SQRT(Inputs!$B$38)*C787+SQRT(1-Inputs!$B$38)*_xlfn.NORM.S.INV(RAND())</f>
        <v>2.004553432753359</v>
      </c>
      <c r="Z787" s="24">
        <f ca="1">SQRT(Inputs!$B$38)*D787+SQRT(1-Inputs!$B$38)*_xlfn.NORM.S.INV(RAND())</f>
        <v>-0.77523475821156573</v>
      </c>
      <c r="AA787" s="24">
        <f ca="1">SQRT(Inputs!$B$38)*E787+SQRT(1-Inputs!$B$38)*_xlfn.NORM.S.INV(RAND())</f>
        <v>5.888363625258386E-2</v>
      </c>
      <c r="AB787" s="24">
        <f ca="1">SQRT(Inputs!$B$38)*F787+SQRT(1-Inputs!$B$38)*_xlfn.NORM.S.INV(RAND())</f>
        <v>-0.13073066417495594</v>
      </c>
      <c r="AC787" s="24">
        <f ca="1">SQRT(Inputs!$B$38)*G787+SQRT(1-Inputs!$B$38)*_xlfn.NORM.S.INV(RAND())</f>
        <v>0.3033394964893753</v>
      </c>
      <c r="AD787" s="24">
        <f ca="1">SQRT(Inputs!$B$38)*H787+SQRT(1-Inputs!$B$38)*_xlfn.NORM.S.INV(RAND())</f>
        <v>2.0690987348684482</v>
      </c>
      <c r="AE787" s="24">
        <f ca="1">SQRT(Inputs!$B$38)*I787+SQRT(1-Inputs!$B$38)*_xlfn.NORM.S.INV(RAND())</f>
        <v>-0.12944711215049526</v>
      </c>
      <c r="AF787" s="24">
        <f ca="1">SQRT(Inputs!$B$38)*J787+SQRT(1-Inputs!$B$38)*_xlfn.NORM.S.INV(RAND())</f>
        <v>1.619982130737458</v>
      </c>
      <c r="AG787" s="24">
        <f ca="1">SQRT(Inputs!$B$38)*K787+SQRT(1-Inputs!$B$38)*_xlfn.NORM.S.INV(RAND())</f>
        <v>-0.1248849300208475</v>
      </c>
      <c r="AH787" s="24">
        <f ca="1">SQRT(Inputs!$B$38)*L787+SQRT(1-Inputs!$B$38)*_xlfn.NORM.S.INV(RAND())</f>
        <v>-0.40713333977679378</v>
      </c>
      <c r="AI787" s="24">
        <f ca="1">SQRT(Inputs!$B$38)*M787+SQRT(1-Inputs!$B$38)*_xlfn.NORM.S.INV(RAND())</f>
        <v>-0.51803973528931413</v>
      </c>
      <c r="AJ787" s="24">
        <f ca="1">SQRT(Inputs!$B$38)*C787+SQRT(1-Inputs!$B$38)*_xlfn.NORM.S.INV(RAND())</f>
        <v>1.3397958677831689</v>
      </c>
      <c r="AK787" s="24">
        <f ca="1">SQRT(Inputs!$B$38)*D787+SQRT(1-Inputs!$B$38)*_xlfn.NORM.S.INV(RAND())</f>
        <v>1.0996210036877085</v>
      </c>
      <c r="AL787" s="24">
        <f ca="1">SQRT(Inputs!$B$38)*E787+SQRT(1-Inputs!$B$38)*_xlfn.NORM.S.INV(RAND())</f>
        <v>0.46456848270302631</v>
      </c>
      <c r="AM787" s="24">
        <f ca="1">SQRT(Inputs!$B$38)*F787+SQRT(1-Inputs!$B$38)*_xlfn.NORM.S.INV(RAND())</f>
        <v>0.35542479051207121</v>
      </c>
      <c r="AN787" s="24">
        <f ca="1">SQRT(Inputs!$B$38)*G787+SQRT(1-Inputs!$B$38)*_xlfn.NORM.S.INV(RAND())</f>
        <v>-2.7112445989298573E-2</v>
      </c>
      <c r="AO787" s="24">
        <f ca="1">SQRT(Inputs!$B$38)*H787+SQRT(1-Inputs!$B$38)*_xlfn.NORM.S.INV(RAND())</f>
        <v>0.63264615128412394</v>
      </c>
      <c r="AP787" s="24">
        <f ca="1">SQRT(Inputs!$B$38)*I787+SQRT(1-Inputs!$B$38)*_xlfn.NORM.S.INV(RAND())</f>
        <v>1.183678583088775</v>
      </c>
      <c r="AQ787" s="24">
        <f ca="1">SQRT(Inputs!$B$38)*J787+SQRT(1-Inputs!$B$38)*_xlfn.NORM.S.INV(RAND())</f>
        <v>1.0553846056050753</v>
      </c>
      <c r="AR787" s="24">
        <f ca="1">SQRT(Inputs!$B$38)*K787+SQRT(1-Inputs!$B$38)*_xlfn.NORM.S.INV(RAND())</f>
        <v>0.65026263022760311</v>
      </c>
      <c r="AS787" s="24">
        <f ca="1">SQRT(Inputs!$B$38)*L787+SQRT(1-Inputs!$B$38)*_xlfn.NORM.S.INV(RAND())</f>
        <v>-0.71467841121587972</v>
      </c>
      <c r="AT787" s="24">
        <f ca="1">SQRT(Inputs!$B$38)*M787+SQRT(1-Inputs!$B$38)*_xlfn.NORM.S.INV(RAND())</f>
        <v>1.0367408033741303</v>
      </c>
      <c r="AU787" s="15">
        <f ca="1">Inputs!$B$6*EXP($B$8-0.5*C$5^2+C$5*N787)</f>
        <v>4744.6150271888891</v>
      </c>
      <c r="AV787" s="15">
        <f t="shared" ca="1" si="437"/>
        <v>4810.011533077819</v>
      </c>
      <c r="AW787" s="15">
        <f t="shared" ca="1" si="438"/>
        <v>6445.1966392428403</v>
      </c>
      <c r="AX787" s="15">
        <f t="shared" ca="1" si="439"/>
        <v>8221.5715590884538</v>
      </c>
      <c r="AY787" s="15">
        <f t="shared" ca="1" si="440"/>
        <v>10371.045550422587</v>
      </c>
      <c r="AZ787" s="15">
        <f t="shared" ca="1" si="441"/>
        <v>14969.804768581351</v>
      </c>
      <c r="BA787" s="15">
        <f t="shared" ca="1" si="442"/>
        <v>19612.476197511638</v>
      </c>
      <c r="BB787" s="15">
        <f t="shared" ca="1" si="443"/>
        <v>22971.437548184644</v>
      </c>
      <c r="BC787" s="15">
        <f t="shared" ca="1" si="444"/>
        <v>25898.719926708261</v>
      </c>
      <c r="BD787" s="15">
        <f t="shared" ca="1" si="445"/>
        <v>33760.864177240779</v>
      </c>
      <c r="BE787" s="15">
        <f t="shared" ca="1" si="446"/>
        <v>48940.365370327032</v>
      </c>
      <c r="BF787" s="15">
        <f ca="1">Inputs!$B$13*EXP($B$9-0.5*C$6^2+C$6*Y787)</f>
        <v>20579.841741284094</v>
      </c>
      <c r="BG787" s="15">
        <f t="shared" ca="1" si="447"/>
        <v>21807.273902614943</v>
      </c>
      <c r="BH787" s="15">
        <f t="shared" ca="1" si="448"/>
        <v>26905.970126147942</v>
      </c>
      <c r="BI787" s="15">
        <f t="shared" ca="1" si="449"/>
        <v>32280.820900317012</v>
      </c>
      <c r="BJ787" s="15">
        <f t="shared" ca="1" si="450"/>
        <v>41342.954146808552</v>
      </c>
      <c r="BK787" s="15">
        <f t="shared" ca="1" si="451"/>
        <v>67250.27612421599</v>
      </c>
      <c r="BL787" s="15">
        <f t="shared" ca="1" si="452"/>
        <v>81234.622122972243</v>
      </c>
      <c r="BM787" s="15">
        <f t="shared" ca="1" si="453"/>
        <v>122115.14681959293</v>
      </c>
      <c r="BN787" s="15">
        <f t="shared" ca="1" si="454"/>
        <v>147955.43098957118</v>
      </c>
      <c r="BO787" s="15">
        <f t="shared" ca="1" si="455"/>
        <v>173629.30359533193</v>
      </c>
      <c r="BP787" s="15">
        <f t="shared" ca="1" si="456"/>
        <v>201523.33845560058</v>
      </c>
      <c r="BQ787" s="15">
        <f ca="1">Inputs!$B$20*EXP($B$10-0.5*C$7^2+C$7*AJ787)</f>
        <v>6898.9954000823936</v>
      </c>
      <c r="BR787" s="15">
        <f t="shared" ca="1" si="457"/>
        <v>13273.571809253262</v>
      </c>
      <c r="BS787" s="15">
        <f t="shared" ca="1" si="458"/>
        <v>20771.205796747221</v>
      </c>
      <c r="BT787" s="15">
        <f t="shared" ca="1" si="459"/>
        <v>31437.706637162282</v>
      </c>
      <c r="BU787" s="15">
        <f t="shared" ca="1" si="460"/>
        <v>43283.996453012507</v>
      </c>
      <c r="BV787" s="15">
        <f t="shared" ca="1" si="461"/>
        <v>69445.867458525361</v>
      </c>
      <c r="BW787" s="15">
        <f t="shared" ca="1" si="462"/>
        <v>124497.36948606643</v>
      </c>
      <c r="BX787" s="15">
        <f t="shared" ca="1" si="463"/>
        <v>215158.93965806963</v>
      </c>
      <c r="BY787" s="15">
        <f t="shared" ca="1" si="464"/>
        <v>341413.99482577154</v>
      </c>
      <c r="BZ787" s="15">
        <f t="shared" ca="1" si="465"/>
        <v>420072.09551978344</v>
      </c>
      <c r="CA787" s="15">
        <f t="shared" ca="1" si="466"/>
        <v>709440.9581373618</v>
      </c>
      <c r="CB787" s="15">
        <f ca="1">(AU787*DCF!C$10-DCF!C$5*MAX(AU787*DCF!C$10,0)-MAX(AU787-Inputs!$B$6,0)/Inputs!$B$10)*DCF!C$6</f>
        <v>1044.6260043023769</v>
      </c>
      <c r="CC787" s="15">
        <f ca="1">(AV787*DCF!D$10-DCF!D$5*MAX(AV787*DCF!D$10,0)-MAX(AV787-AU787,0)/Inputs!$B$10)*DCF!D$6</f>
        <v>1156.4624980163678</v>
      </c>
      <c r="CD787" s="15">
        <f ca="1">(AW787*DCF!E$10-DCF!E$5*MAX(AW787*DCF!E$10,0)-MAX(AW787-AV787,0)/Inputs!$B$10)*DCF!E$6</f>
        <v>1119.7819034392567</v>
      </c>
      <c r="CE787" s="15">
        <f ca="1">(AX787*DCF!F$10-DCF!F$5*MAX(AX787*DCF!F$10,0)-MAX(AX787-AW787,0)/Inputs!$B$10)*DCF!F$6</f>
        <v>1425.1363894478857</v>
      </c>
      <c r="CF787" s="15">
        <f ca="1">(AY787*DCF!G$10-DCF!G$5*MAX(AY787*DCF!G$10,0)-MAX(AY787-AX787,0)/Inputs!$B$10)*DCF!G$6</f>
        <v>1723.682606807472</v>
      </c>
      <c r="CG787" s="15">
        <f ca="1">(AZ787*DCF!H$10-DCF!H$5*MAX(AZ787*DCF!H$10,0)-MAX(AZ787-AY787,0)/Inputs!$B$10)*DCF!H$6</f>
        <v>2089.8061905463323</v>
      </c>
      <c r="CH787" s="15">
        <f ca="1">(BA787*DCF!I$10-DCF!I$5*MAX(BA787*DCF!I$10,0)-MAX(BA787-AZ787,0)/Inputs!$B$10)*DCF!I$6</f>
        <v>2820.9231571260016</v>
      </c>
      <c r="CI787" s="15">
        <f ca="1">(BB787*DCF!J$10-DCF!J$5*MAX(BB787*DCF!J$10,0)-MAX(BB787-BA787,0)/Inputs!$B$10)*DCF!J$6</f>
        <v>3432.9567430000689</v>
      </c>
      <c r="CJ787" s="15">
        <f ca="1">(BC787*DCF!K$10-DCF!K$5*MAX(BC787*DCF!K$10,0)-MAX(BC787-BB787,0)/Inputs!$B$10)*DCF!K$6</f>
        <v>3759.5030007981782</v>
      </c>
      <c r="CK787" s="15">
        <f ca="1">(BD787*DCF!L$10-DCF!L$5*MAX(BD787*DCF!L$10,0)-MAX(BD787-BC787,0)/Inputs!$B$10)*DCF!L$6</f>
        <v>4075.0777626102567</v>
      </c>
      <c r="CL787" s="15">
        <f ca="1">(BE787*DCF!M$10-DCF!M$5*MAX(BE787*DCF!M$10,0)-MAX(BE787-BD787,0)/Inputs!$B$10)*DCF!M$6</f>
        <v>5092.764941641819</v>
      </c>
      <c r="CM787" s="15">
        <f ca="1">(BF787*DCF!C$28-DCF!C$5*MAX(BF787*DCF!C$28,0)-MAX(BF787-Inputs!$B$13,0)/Inputs!$B$17)*DCF!C$6</f>
        <v>4157.7745953389776</v>
      </c>
      <c r="CN787" s="15">
        <f ca="1">(BG787*DCF!D$28-DCF!D$5*MAX(BG787*DCF!D$28,0)-MAX(BG787-BF787,0)/Inputs!$B$17)*DCF!D$6</f>
        <v>6160.8775658362902</v>
      </c>
      <c r="CO787" s="15">
        <f ca="1">(BH787*DCF!E$28-DCF!E$5*MAX(BH787*DCF!E$28,0)-MAX(BH787-BG787,0)/Inputs!$B$17)*DCF!E$6</f>
        <v>6615.3669961454989</v>
      </c>
      <c r="CP787" s="15">
        <f ca="1">(BI787*DCF!F$28-DCF!F$5*MAX(BI787*DCF!F$28,0)-MAX(BI787-BH787,0)/Inputs!$B$17)*DCF!F$6</f>
        <v>7784.8160303373816</v>
      </c>
      <c r="CQ787" s="15">
        <f ca="1">(BJ787*DCF!G$28-DCF!G$5*MAX(BJ787*DCF!G$28,0)-MAX(BJ787-BI787,0)/Inputs!$B$17)*DCF!G$6</f>
        <v>9202.5818323643252</v>
      </c>
      <c r="CR787" s="15">
        <f ca="1">(BK787*DCF!H$28-DCF!H$5*MAX(BK787*DCF!H$28,0)-MAX(BK787-BJ787,0)/Inputs!$B$17)*DCF!H$6</f>
        <v>12606.464455693553</v>
      </c>
      <c r="CS787" s="15">
        <f ca="1">(BL787*DCF!I$28-DCF!I$5*MAX(BL787*DCF!I$28,0)-MAX(BL787-BK787,0)/Inputs!$B$17)*DCF!I$6</f>
        <v>17095.385737618795</v>
      </c>
      <c r="CT787" s="15">
        <f ca="1">(BM787*DCF!J$28-DCF!J$5*MAX(BM787*DCF!J$28,0)-MAX(BM787-BL787,0)/Inputs!$B$17)*DCF!J$6</f>
        <v>21821.3916750891</v>
      </c>
      <c r="CU787" s="15">
        <f ca="1">(BN787*DCF!K$28-DCF!K$5*MAX(BN787*DCF!K$28,0)-MAX(BN787-BM787,0)/Inputs!$B$17)*DCF!K$6</f>
        <v>28080.615636263014</v>
      </c>
      <c r="CV787" s="15">
        <f ca="1">(BO787*DCF!L$28-DCF!L$5*MAX(BO787*DCF!L$28,0)-MAX(BO787-BN787,0)/Inputs!$B$17)*DCF!L$6</f>
        <v>31737.649028243082</v>
      </c>
      <c r="CW787" s="15">
        <f ca="1">(BP787*DCF!M$28-DCF!M$5*MAX(BP787*DCF!M$28,0)-MAX(BP787-BO787,0)/Inputs!$B$17)*DCF!M$6</f>
        <v>35001.022312187102</v>
      </c>
      <c r="CX787" s="15">
        <f ca="1">(BQ787*DCF!C$46-DCF!C$5*MAX(BQ787*DCF!C$46,0)-MAX(BQ787-Inputs!$B$20,0)/Inputs!$B$24)*DCF!C$6</f>
        <v>-3301.3824942834135</v>
      </c>
      <c r="CY787" s="15">
        <f ca="1">(BR787*DCF!D$46-DCF!D$5*MAX(BR787*DCF!D$46,0)-MAX(BR787-BQ787,0)/Inputs!$B$24)*DCF!D$6</f>
        <v>-4985.4680041483716</v>
      </c>
      <c r="CZ787" s="15">
        <f ca="1">(BS787*DCF!E$46-DCF!E$5*MAX(BS787*DCF!E$46,0)-MAX(BS787-BR787,0)/Inputs!$B$24)*DCF!E$6</f>
        <v>-5411.5921621191455</v>
      </c>
      <c r="DA787" s="15">
        <f ca="1">(BT787*DCF!F$46-DCF!F$5*MAX(BT787*DCF!F$46,0)-MAX(BT787-BS787,0)/Inputs!$B$24)*DCF!F$6</f>
        <v>-6173.5027114706272</v>
      </c>
      <c r="DB787" s="15">
        <f ca="1">(BU787*DCF!G$46-DCF!G$5*MAX(BU787*DCF!G$46,0)-MAX(BU787-BT787,0)/Inputs!$B$24)*DCF!G$6</f>
        <v>-5440.8459618883526</v>
      </c>
      <c r="DC787" s="15">
        <f ca="1">(BV787*DCF!H$46-DCF!H$5*MAX(BV787*DCF!H$46,0)-MAX(BV787-BU787,0)/Inputs!$B$24)*DCF!H$6</f>
        <v>-8129.6411185199586</v>
      </c>
      <c r="DD787" s="15">
        <f ca="1">(BW787*DCF!I$46-DCF!I$5*MAX(BW787*DCF!I$46,0)-MAX(BW787-BV787,0)/Inputs!$B$24)*DCF!I$6</f>
        <v>-12927.841534798757</v>
      </c>
      <c r="DE787" s="15">
        <f ca="1">(BX787*DCF!J$46-DCF!J$5*MAX(BX787*DCF!J$46,0)-MAX(BX787-BW787,0)/Inputs!$B$24)*DCF!J$6</f>
        <v>-15016.644851144778</v>
      </c>
      <c r="DF787" s="15">
        <f ca="1">(BY787*DCF!K$46-DCF!K$5*MAX(BY787*DCF!K$46,0)-MAX(BY787-BX787,0)/Inputs!$B$24)*DCF!K$6</f>
        <v>-11426.41960146679</v>
      </c>
      <c r="DG787" s="15">
        <f ca="1">(BZ787*DCF!L$46-DCF!L$5*MAX(BZ787*DCF!L$46,0)-MAX(BZ787-BY787,0)/Inputs!$B$24)*DCF!L$6</f>
        <v>11237.053694559347</v>
      </c>
      <c r="DH787" s="15">
        <f ca="1">(CA787*DCF!M$46-DCF!M$5*MAX(CA787*DCF!M$46,0)-MAX(CA787-BZ787,0)/Inputs!$B$24)*DCF!M$6</f>
        <v>-4876.9682219920905</v>
      </c>
      <c r="DI787" s="15">
        <f ca="1">SUM(CB787:CL787)+BE787*DCF!M$10*(1+Inputs!$B$30)*(1-Inputs!$B$33)*(1-Inputs!$B$30/Inputs!$B$31)/(Inputs!$B$29-Inputs!$B$30)*DCF!M$6</f>
        <v>163942.40519269003</v>
      </c>
      <c r="DJ787" s="15">
        <f ca="1">SUM(CM787:CW787)+BP787*DCF!M$28*(1+Inputs!$B$30)*(1-Inputs!$B$33)*(1-Inputs!$B$30/Inputs!$B$31)/(Inputs!$B$29-Inputs!$B$30)*DCF!M$6</f>
        <v>928053.43358805997</v>
      </c>
      <c r="DK787" s="15">
        <f ca="1">SUM(CX787:DH787)+CA787*DCF!M$46*(1+Inputs!$B$30)*(1-Inputs!$B$33)*(1-Inputs!$B$30/Inputs!$B$31)/(Inputs!$B$29-Inputs!$B$30)*DCF!M$6</f>
        <v>1030426.5069670287</v>
      </c>
      <c r="DM787" s="15">
        <f ca="1">DI787+DJ787+DK787+Inputs!$B$34+Inputs!$B$36-Inputs!$B$35</f>
        <v>2199273.3457477787</v>
      </c>
    </row>
    <row r="788" spans="1:117" x14ac:dyDescent="0.75">
      <c r="A788" s="11">
        <v>775</v>
      </c>
      <c r="C788" s="24">
        <f t="shared" ca="1" si="467"/>
        <v>-1.2254677510416683</v>
      </c>
      <c r="D788" s="24">
        <f t="shared" ca="1" si="467"/>
        <v>2.2819825692065567</v>
      </c>
      <c r="E788" s="24">
        <f t="shared" ca="1" si="467"/>
        <v>-0.85697629425698096</v>
      </c>
      <c r="F788" s="24">
        <f t="shared" ca="1" si="467"/>
        <v>-0.67552218424292854</v>
      </c>
      <c r="G788" s="24">
        <f t="shared" ca="1" si="467"/>
        <v>-0.40208356805066153</v>
      </c>
      <c r="H788" s="24">
        <f t="shared" ca="1" si="467"/>
        <v>-0.45585664044822199</v>
      </c>
      <c r="I788" s="24">
        <f t="shared" ca="1" si="467"/>
        <v>0.71389666362754234</v>
      </c>
      <c r="J788" s="24">
        <f t="shared" ca="1" si="467"/>
        <v>-1.2113782823672437</v>
      </c>
      <c r="K788" s="24">
        <f t="shared" ca="1" si="467"/>
        <v>1.8358137509528614</v>
      </c>
      <c r="L788" s="24">
        <f t="shared" ca="1" si="467"/>
        <v>0.7877027359327855</v>
      </c>
      <c r="M788" s="24">
        <f t="shared" ca="1" si="467"/>
        <v>0.39658679705436889</v>
      </c>
      <c r="N788" s="24">
        <f ca="1">SQRT(Inputs!$B$38)*C788+SQRT(1-Inputs!$B$38)*_xlfn.NORM.S.INV(RAND())</f>
        <v>-1.7867856838889382</v>
      </c>
      <c r="O788" s="24">
        <f ca="1">SQRT(Inputs!$B$38)*D788+SQRT(1-Inputs!$B$38)*_xlfn.NORM.S.INV(RAND())</f>
        <v>1.1553520338587597</v>
      </c>
      <c r="P788" s="24">
        <f ca="1">SQRT(Inputs!$B$38)*E788+SQRT(1-Inputs!$B$38)*_xlfn.NORM.S.INV(RAND())</f>
        <v>-1.3978520619687074</v>
      </c>
      <c r="Q788" s="24">
        <f ca="1">SQRT(Inputs!$B$38)*F788+SQRT(1-Inputs!$B$38)*_xlfn.NORM.S.INV(RAND())</f>
        <v>-0.26388713408245745</v>
      </c>
      <c r="R788" s="24">
        <f ca="1">SQRT(Inputs!$B$38)*G788+SQRT(1-Inputs!$B$38)*_xlfn.NORM.S.INV(RAND())</f>
        <v>0.53291647592905622</v>
      </c>
      <c r="S788" s="24">
        <f ca="1">SQRT(Inputs!$B$38)*H788+SQRT(1-Inputs!$B$38)*_xlfn.NORM.S.INV(RAND())</f>
        <v>0.17519257517448178</v>
      </c>
      <c r="T788" s="24">
        <f ca="1">SQRT(Inputs!$B$38)*I788+SQRT(1-Inputs!$B$38)*_xlfn.NORM.S.INV(RAND())</f>
        <v>0.70159155824189567</v>
      </c>
      <c r="U788" s="24">
        <f ca="1">SQRT(Inputs!$B$38)*J788+SQRT(1-Inputs!$B$38)*_xlfn.NORM.S.INV(RAND())</f>
        <v>-0.12984429000361231</v>
      </c>
      <c r="V788" s="24">
        <f ca="1">SQRT(Inputs!$B$38)*K788+SQRT(1-Inputs!$B$38)*_xlfn.NORM.S.INV(RAND())</f>
        <v>0.79836543467407695</v>
      </c>
      <c r="W788" s="24">
        <f ca="1">SQRT(Inputs!$B$38)*L788+SQRT(1-Inputs!$B$38)*_xlfn.NORM.S.INV(RAND())</f>
        <v>-0.14494608817073584</v>
      </c>
      <c r="X788" s="24">
        <f ca="1">SQRT(Inputs!$B$38)*M788+SQRT(1-Inputs!$B$38)*_xlfn.NORM.S.INV(RAND())</f>
        <v>1.2059206565191138</v>
      </c>
      <c r="Y788" s="24">
        <f ca="1">SQRT(Inputs!$B$38)*C788+SQRT(1-Inputs!$B$38)*_xlfn.NORM.S.INV(RAND())</f>
        <v>-1.8000660968786812</v>
      </c>
      <c r="Z788" s="24">
        <f ca="1">SQRT(Inputs!$B$38)*D788+SQRT(1-Inputs!$B$38)*_xlfn.NORM.S.INV(RAND())</f>
        <v>0.82343025166855777</v>
      </c>
      <c r="AA788" s="24">
        <f ca="1">SQRT(Inputs!$B$38)*E788+SQRT(1-Inputs!$B$38)*_xlfn.NORM.S.INV(RAND())</f>
        <v>-0.77158122674837681</v>
      </c>
      <c r="AB788" s="24">
        <f ca="1">SQRT(Inputs!$B$38)*F788+SQRT(1-Inputs!$B$38)*_xlfn.NORM.S.INV(RAND())</f>
        <v>-1.2653849147697096</v>
      </c>
      <c r="AC788" s="24">
        <f ca="1">SQRT(Inputs!$B$38)*G788+SQRT(1-Inputs!$B$38)*_xlfn.NORM.S.INV(RAND())</f>
        <v>1.510475976879837</v>
      </c>
      <c r="AD788" s="24">
        <f ca="1">SQRT(Inputs!$B$38)*H788+SQRT(1-Inputs!$B$38)*_xlfn.NORM.S.INV(RAND())</f>
        <v>-1.3519520795887754</v>
      </c>
      <c r="AE788" s="24">
        <f ca="1">SQRT(Inputs!$B$38)*I788+SQRT(1-Inputs!$B$38)*_xlfn.NORM.S.INV(RAND())</f>
        <v>0.18843140157160873</v>
      </c>
      <c r="AF788" s="24">
        <f ca="1">SQRT(Inputs!$B$38)*J788+SQRT(1-Inputs!$B$38)*_xlfn.NORM.S.INV(RAND())</f>
        <v>-1.3517948721596169</v>
      </c>
      <c r="AG788" s="24">
        <f ca="1">SQRT(Inputs!$B$38)*K788+SQRT(1-Inputs!$B$38)*_xlfn.NORM.S.INV(RAND())</f>
        <v>1.996962217409572</v>
      </c>
      <c r="AH788" s="24">
        <f ca="1">SQRT(Inputs!$B$38)*L788+SQRT(1-Inputs!$B$38)*_xlfn.NORM.S.INV(RAND())</f>
        <v>-0.53416368180019047</v>
      </c>
      <c r="AI788" s="24">
        <f ca="1">SQRT(Inputs!$B$38)*M788+SQRT(1-Inputs!$B$38)*_xlfn.NORM.S.INV(RAND())</f>
        <v>0.54400121059838402</v>
      </c>
      <c r="AJ788" s="24">
        <f ca="1">SQRT(Inputs!$B$38)*C788+SQRT(1-Inputs!$B$38)*_xlfn.NORM.S.INV(RAND())</f>
        <v>-1.6798112752995715</v>
      </c>
      <c r="AK788" s="24">
        <f ca="1">SQRT(Inputs!$B$38)*D788+SQRT(1-Inputs!$B$38)*_xlfn.NORM.S.INV(RAND())</f>
        <v>1.1328549785056585</v>
      </c>
      <c r="AL788" s="24">
        <f ca="1">SQRT(Inputs!$B$38)*E788+SQRT(1-Inputs!$B$38)*_xlfn.NORM.S.INV(RAND())</f>
        <v>-0.71772408775072183</v>
      </c>
      <c r="AM788" s="24">
        <f ca="1">SQRT(Inputs!$B$38)*F788+SQRT(1-Inputs!$B$38)*_xlfn.NORM.S.INV(RAND())</f>
        <v>-0.89384870248700943</v>
      </c>
      <c r="AN788" s="24">
        <f ca="1">SQRT(Inputs!$B$38)*G788+SQRT(1-Inputs!$B$38)*_xlfn.NORM.S.INV(RAND())</f>
        <v>-0.89920127681192141</v>
      </c>
      <c r="AO788" s="24">
        <f ca="1">SQRT(Inputs!$B$38)*H788+SQRT(1-Inputs!$B$38)*_xlfn.NORM.S.INV(RAND())</f>
        <v>0.69352884917136248</v>
      </c>
      <c r="AP788" s="24">
        <f ca="1">SQRT(Inputs!$B$38)*I788+SQRT(1-Inputs!$B$38)*_xlfn.NORM.S.INV(RAND())</f>
        <v>0.73099957718142439</v>
      </c>
      <c r="AQ788" s="24">
        <f ca="1">SQRT(Inputs!$B$38)*J788+SQRT(1-Inputs!$B$38)*_xlfn.NORM.S.INV(RAND())</f>
        <v>-8.7467784698895268E-2</v>
      </c>
      <c r="AR788" s="24">
        <f ca="1">SQRT(Inputs!$B$38)*K788+SQRT(1-Inputs!$B$38)*_xlfn.NORM.S.INV(RAND())</f>
        <v>0.69693978478046481</v>
      </c>
      <c r="AS788" s="24">
        <f ca="1">SQRT(Inputs!$B$38)*L788+SQRT(1-Inputs!$B$38)*_xlfn.NORM.S.INV(RAND())</f>
        <v>-0.82065597371933707</v>
      </c>
      <c r="AT788" s="24">
        <f ca="1">SQRT(Inputs!$B$38)*M788+SQRT(1-Inputs!$B$38)*_xlfn.NORM.S.INV(RAND())</f>
        <v>0.96692083565107256</v>
      </c>
      <c r="AU788" s="15">
        <f ca="1">Inputs!$B$6*EXP($B$8-0.5*C$5^2+C$5*N788)</f>
        <v>3715.9138741041129</v>
      </c>
      <c r="AV788" s="15">
        <f t="shared" ca="1" si="437"/>
        <v>5360.6286361874354</v>
      </c>
      <c r="AW788" s="15">
        <f t="shared" ca="1" si="438"/>
        <v>5413.159650704597</v>
      </c>
      <c r="AX788" s="15">
        <f t="shared" ca="1" si="439"/>
        <v>6394.5927478161293</v>
      </c>
      <c r="AY788" s="15">
        <f t="shared" ca="1" si="440"/>
        <v>8316.6817306355024</v>
      </c>
      <c r="AZ788" s="15">
        <f t="shared" ca="1" si="441"/>
        <v>10369.661644490647</v>
      </c>
      <c r="BA788" s="15">
        <f t="shared" ca="1" si="442"/>
        <v>13656.669548684078</v>
      </c>
      <c r="BB788" s="15">
        <f t="shared" ca="1" si="443"/>
        <v>16503.823207677673</v>
      </c>
      <c r="BC788" s="15">
        <f t="shared" ca="1" si="444"/>
        <v>21832.316221607791</v>
      </c>
      <c r="BD788" s="15">
        <f t="shared" ca="1" si="445"/>
        <v>26386.480459611972</v>
      </c>
      <c r="BE788" s="15">
        <f t="shared" ca="1" si="446"/>
        <v>36086.963727813098</v>
      </c>
      <c r="BF788" s="15">
        <f ca="1">Inputs!$B$13*EXP($B$9-0.5*C$6^2+C$6*Y788)</f>
        <v>9679.9332534963087</v>
      </c>
      <c r="BG788" s="15">
        <f t="shared" ca="1" si="447"/>
        <v>13687.008664368184</v>
      </c>
      <c r="BH788" s="15">
        <f t="shared" ca="1" si="448"/>
        <v>14714.199658456791</v>
      </c>
      <c r="BI788" s="15">
        <f t="shared" ca="1" si="449"/>
        <v>14824.669886662392</v>
      </c>
      <c r="BJ788" s="15">
        <f t="shared" ca="1" si="450"/>
        <v>22594.911958801531</v>
      </c>
      <c r="BK788" s="15">
        <f t="shared" ca="1" si="451"/>
        <v>23069.022341769032</v>
      </c>
      <c r="BL788" s="15">
        <f t="shared" ca="1" si="452"/>
        <v>29038.005388567322</v>
      </c>
      <c r="BM788" s="15">
        <f t="shared" ca="1" si="453"/>
        <v>30176.145245723939</v>
      </c>
      <c r="BN788" s="15">
        <f t="shared" ca="1" si="454"/>
        <v>47147.065606057949</v>
      </c>
      <c r="BO788" s="15">
        <f t="shared" ca="1" si="455"/>
        <v>54517.25386338048</v>
      </c>
      <c r="BP788" s="15">
        <f t="shared" ca="1" si="456"/>
        <v>71366.262275605157</v>
      </c>
      <c r="BQ788" s="15">
        <f ca="1">Inputs!$B$20*EXP($B$10-0.5*C$7^2+C$7*AJ788)</f>
        <v>2364.0433283615876</v>
      </c>
      <c r="BR788" s="15">
        <f t="shared" ca="1" si="457"/>
        <v>4596.6466265845193</v>
      </c>
      <c r="BS788" s="15">
        <f t="shared" ca="1" si="458"/>
        <v>5122.0865865204441</v>
      </c>
      <c r="BT788" s="15">
        <f t="shared" ca="1" si="459"/>
        <v>5586.0784264125869</v>
      </c>
      <c r="BU788" s="15">
        <f t="shared" ca="1" si="460"/>
        <v>6227.8629212626656</v>
      </c>
      <c r="BV788" s="15">
        <f t="shared" ca="1" si="461"/>
        <v>10130.134759894834</v>
      </c>
      <c r="BW788" s="15">
        <f t="shared" ca="1" si="462"/>
        <v>16501.354635770673</v>
      </c>
      <c r="BX788" s="15">
        <f t="shared" ca="1" si="463"/>
        <v>22678.618419684011</v>
      </c>
      <c r="BY788" s="15">
        <f t="shared" ca="1" si="464"/>
        <v>36309.225214660415</v>
      </c>
      <c r="BZ788" s="15">
        <f t="shared" ca="1" si="465"/>
        <v>43812.542614860678</v>
      </c>
      <c r="CA788" s="15">
        <f t="shared" ca="1" si="466"/>
        <v>73080.677234854898</v>
      </c>
      <c r="CB788" s="15">
        <f ca="1">(AU788*DCF!C$10-DCF!C$5*MAX(AU788*DCF!C$10,0)-MAX(AU788-Inputs!$B$6,0)/Inputs!$B$10)*DCF!C$6</f>
        <v>954.28055610617503</v>
      </c>
      <c r="CC788" s="15">
        <f ca="1">(AV788*DCF!D$10-DCF!D$5*MAX(AV788*DCF!D$10,0)-MAX(AV788-AU788,0)/Inputs!$B$10)*DCF!D$6</f>
        <v>905.59626351298027</v>
      </c>
      <c r="CD788" s="15">
        <f ca="1">(AW788*DCF!E$10-DCF!E$5*MAX(AW788*DCF!E$10,0)-MAX(AW788-AV788,0)/Inputs!$B$10)*DCF!E$6</f>
        <v>1237.9802332317104</v>
      </c>
      <c r="CE788" s="15">
        <f ca="1">(AX788*DCF!F$10-DCF!F$5*MAX(AX788*DCF!F$10,0)-MAX(AX788-AW788,0)/Inputs!$B$10)*DCF!F$6</f>
        <v>1191.717510964337</v>
      </c>
      <c r="CF788" s="15">
        <f ca="1">(AY788*DCF!G$10-DCF!G$5*MAX(AY788*DCF!G$10,0)-MAX(AY788-AX788,0)/Inputs!$B$10)*DCF!G$6</f>
        <v>1344.1091248132711</v>
      </c>
      <c r="CG788" s="15">
        <f ca="1">(AZ788*DCF!H$10-DCF!H$5*MAX(AZ788*DCF!H$10,0)-MAX(AZ788-AY788,0)/Inputs!$B$10)*DCF!H$6</f>
        <v>1648.7338580123974</v>
      </c>
      <c r="CH788" s="15">
        <f ca="1">(BA788*DCF!I$10-DCF!I$5*MAX(BA788*DCF!I$10,0)-MAX(BA788-AZ788,0)/Inputs!$B$10)*DCF!I$6</f>
        <v>1955.390867087069</v>
      </c>
      <c r="CI788" s="15">
        <f ca="1">(BB788*DCF!J$10-DCF!J$5*MAX(BB788*DCF!J$10,0)-MAX(BB788-BA788,0)/Inputs!$B$10)*DCF!J$6</f>
        <v>2400.655136966237</v>
      </c>
      <c r="CJ788" s="15">
        <f ca="1">(BC788*DCF!K$10-DCF!K$5*MAX(BC788*DCF!K$10,0)-MAX(BC788-BB788,0)/Inputs!$B$10)*DCF!K$6</f>
        <v>2768.7443752799422</v>
      </c>
      <c r="CK788" s="15">
        <f ca="1">(BD788*DCF!L$10-DCF!L$5*MAX(BD788*DCF!L$10,0)-MAX(BD788-BC788,0)/Inputs!$B$10)*DCF!L$6</f>
        <v>3390.6558434384988</v>
      </c>
      <c r="CL788" s="15">
        <f ca="1">(BE788*DCF!M$10-DCF!M$5*MAX(BE788*DCF!M$10,0)-MAX(BE788-BD788,0)/Inputs!$B$10)*DCF!M$6</f>
        <v>3933.510957313275</v>
      </c>
      <c r="CM788" s="15">
        <f ca="1">(BF788*DCF!C$28-DCF!C$5*MAX(BF788*DCF!C$28,0)-MAX(BF788-Inputs!$B$13,0)/Inputs!$B$17)*DCF!C$6</f>
        <v>2954.2521467258211</v>
      </c>
      <c r="CN788" s="15">
        <f ca="1">(BG788*DCF!D$28-DCF!D$5*MAX(BG788*DCF!D$28,0)-MAX(BG788-BF788,0)/Inputs!$B$17)*DCF!D$6</f>
        <v>3176.2468181922904</v>
      </c>
      <c r="CO788" s="15">
        <f ca="1">(BH788*DCF!E$28-DCF!E$5*MAX(BH788*DCF!E$28,0)-MAX(BH788-BG788,0)/Inputs!$B$17)*DCF!E$6</f>
        <v>3964.8781449645116</v>
      </c>
      <c r="CP788" s="15">
        <f ca="1">(BI788*DCF!F$28-DCF!F$5*MAX(BI788*DCF!F$28,0)-MAX(BI788-BH788,0)/Inputs!$B$17)*DCF!F$6</f>
        <v>4004.3945284780766</v>
      </c>
      <c r="CQ788" s="15">
        <f ca="1">(BJ788*DCF!G$28-DCF!G$5*MAX(BJ788*DCF!G$28,0)-MAX(BJ788-BI788,0)/Inputs!$B$17)*DCF!G$6</f>
        <v>4555.5433788992905</v>
      </c>
      <c r="CR788" s="15">
        <f ca="1">(BK788*DCF!H$28-DCF!H$5*MAX(BK788*DCF!H$28,0)-MAX(BK788-BJ788,0)/Inputs!$B$17)*DCF!H$6</f>
        <v>5631.5602910801799</v>
      </c>
      <c r="CS788" s="15">
        <f ca="1">(BL788*DCF!I$28-DCF!I$5*MAX(BL788*DCF!I$28,0)-MAX(BL788-BK788,0)/Inputs!$B$17)*DCF!I$6</f>
        <v>5971.6430986996147</v>
      </c>
      <c r="CT788" s="15">
        <f ca="1">(BM788*DCF!J$28-DCF!J$5*MAX(BM788*DCF!J$28,0)-MAX(BM788-BL788,0)/Inputs!$B$17)*DCF!J$6</f>
        <v>6580.8774576206761</v>
      </c>
      <c r="CU788" s="15">
        <f ca="1">(BN788*DCF!K$28-DCF!K$5*MAX(BN788*DCF!K$28,0)-MAX(BN788-BM788,0)/Inputs!$B$17)*DCF!K$6</f>
        <v>7877.9580486364666</v>
      </c>
      <c r="CV788" s="15">
        <f ca="1">(BO788*DCF!L$28-DCF!L$5*MAX(BO788*DCF!L$28,0)-MAX(BO788-BN788,0)/Inputs!$B$17)*DCF!L$6</f>
        <v>10043.387365010996</v>
      </c>
      <c r="CW788" s="15">
        <f ca="1">(BP788*DCF!M$28-DCF!M$5*MAX(BP788*DCF!M$28,0)-MAX(BP788-BO788,0)/Inputs!$B$17)*DCF!M$6</f>
        <v>11666.408724546476</v>
      </c>
      <c r="CX788" s="15">
        <f ca="1">(BQ788*DCF!C$46-DCF!C$5*MAX(BQ788*DCF!C$46,0)-MAX(BQ788-Inputs!$B$20,0)/Inputs!$B$24)*DCF!C$6</f>
        <v>-545.96843611122108</v>
      </c>
      <c r="CY788" s="15">
        <f ca="1">(BR788*DCF!D$46-DCF!D$5*MAX(BR788*DCF!D$46,0)-MAX(BR788-BQ788,0)/Inputs!$B$24)*DCF!D$6</f>
        <v>-1737.1736790347122</v>
      </c>
      <c r="CZ788" s="15">
        <f ca="1">(BS788*DCF!E$46-DCF!E$5*MAX(BS788*DCF!E$46,0)-MAX(BS788-BR788,0)/Inputs!$B$24)*DCF!E$6</f>
        <v>-812.80962415132467</v>
      </c>
      <c r="DA788" s="15">
        <f ca="1">(BT788*DCF!F$46-DCF!F$5*MAX(BT788*DCF!F$46,0)-MAX(BT788-BS788,0)/Inputs!$B$24)*DCF!F$6</f>
        <v>-575.76764569902286</v>
      </c>
      <c r="DB788" s="15">
        <f ca="1">(BU788*DCF!G$46-DCF!G$5*MAX(BU788*DCF!G$46,0)-MAX(BU788-BT788,0)/Inputs!$B$24)*DCF!G$6</f>
        <v>-425.37662787081496</v>
      </c>
      <c r="DC788" s="15">
        <f ca="1">(BV788*DCF!H$46-DCF!H$5*MAX(BV788*DCF!H$46,0)-MAX(BV788-BU788,0)/Inputs!$B$24)*DCF!H$6</f>
        <v>-1212.6070642387019</v>
      </c>
      <c r="DD788" s="15">
        <f ca="1">(BW788*DCF!I$46-DCF!I$5*MAX(BW788*DCF!I$46,0)-MAX(BW788-BV788,0)/Inputs!$B$24)*DCF!I$6</f>
        <v>-1447.8255714773425</v>
      </c>
      <c r="DE788" s="15">
        <f ca="1">(BX788*DCF!J$46-DCF!J$5*MAX(BX788*DCF!J$46,0)-MAX(BX788-BW788,0)/Inputs!$B$24)*DCF!J$6</f>
        <v>-686.80412289695289</v>
      </c>
      <c r="DF788" s="15">
        <f ca="1">(BY788*DCF!K$46-DCF!K$5*MAX(BY788*DCF!K$46,0)-MAX(BY788-BX788,0)/Inputs!$B$24)*DCF!K$6</f>
        <v>-1265.0315652181557</v>
      </c>
      <c r="DG788" s="15">
        <f ca="1">(BZ788*DCF!L$46-DCF!L$5*MAX(BZ788*DCF!L$46,0)-MAX(BZ788-BY788,0)/Inputs!$B$24)*DCF!L$6</f>
        <v>1330.5330075823929</v>
      </c>
      <c r="DH788" s="15">
        <f ca="1">(CA788*DCF!M$46-DCF!M$5*MAX(CA788*DCF!M$46,0)-MAX(CA788-BZ788,0)/Inputs!$B$24)*DCF!M$6</f>
        <v>-389.44674855856653</v>
      </c>
      <c r="DI788" s="15">
        <f ca="1">SUM(CB788:CL788)+BE788*DCF!M$10*(1+Inputs!$B$30)*(1-Inputs!$B$33)*(1-Inputs!$B$30/Inputs!$B$31)/(Inputs!$B$29-Inputs!$B$30)*DCF!M$6</f>
        <v>122161.87198192292</v>
      </c>
      <c r="DJ788" s="15">
        <f ca="1">SUM(CM788:CW788)+BP788*DCF!M$28*(1+Inputs!$B$30)*(1-Inputs!$B$33)*(1-Inputs!$B$30/Inputs!$B$31)/(Inputs!$B$29-Inputs!$B$30)*DCF!M$6</f>
        <v>331244.81884835992</v>
      </c>
      <c r="DK788" s="15">
        <f ca="1">SUM(CX788:DH788)+CA788*DCF!M$46*(1+Inputs!$B$30)*(1-Inputs!$B$33)*(1-Inputs!$B$30/Inputs!$B$31)/(Inputs!$B$29-Inputs!$B$30)*DCF!M$6</f>
        <v>105223.10588705452</v>
      </c>
      <c r="DM788" s="15">
        <f ca="1">DI788+DJ788+DK788+Inputs!$B$34+Inputs!$B$36-Inputs!$B$35</f>
        <v>635480.79671733733</v>
      </c>
    </row>
    <row r="789" spans="1:117" x14ac:dyDescent="0.75">
      <c r="A789" s="11">
        <v>776</v>
      </c>
      <c r="C789" s="24">
        <f t="shared" ca="1" si="467"/>
        <v>0.95202929917508883</v>
      </c>
      <c r="D789" s="24">
        <f t="shared" ca="1" si="467"/>
        <v>-0.27853760612316497</v>
      </c>
      <c r="E789" s="24">
        <f t="shared" ca="1" si="467"/>
        <v>-0.84813480738123537</v>
      </c>
      <c r="F789" s="24">
        <f t="shared" ca="1" si="467"/>
        <v>0.42918968809898966</v>
      </c>
      <c r="G789" s="24">
        <f t="shared" ca="1" si="467"/>
        <v>-0.86890767792727508</v>
      </c>
      <c r="H789" s="24">
        <f t="shared" ca="1" si="467"/>
        <v>1.8724168567721331</v>
      </c>
      <c r="I789" s="24">
        <f t="shared" ca="1" si="467"/>
        <v>-1.8986668427770361</v>
      </c>
      <c r="J789" s="24">
        <f t="shared" ca="1" si="467"/>
        <v>-0.50463137055830454</v>
      </c>
      <c r="K789" s="24">
        <f t="shared" ca="1" si="467"/>
        <v>1.2030308652492367</v>
      </c>
      <c r="L789" s="24">
        <f t="shared" ca="1" si="467"/>
        <v>0.62044928014775014</v>
      </c>
      <c r="M789" s="24">
        <f t="shared" ca="1" si="467"/>
        <v>-1.8590748718233459</v>
      </c>
      <c r="N789" s="24">
        <f ca="1">SQRT(Inputs!$B$38)*C789+SQRT(1-Inputs!$B$38)*_xlfn.NORM.S.INV(RAND())</f>
        <v>-0.29799704171371533</v>
      </c>
      <c r="O789" s="24">
        <f ca="1">SQRT(Inputs!$B$38)*D789+SQRT(1-Inputs!$B$38)*_xlfn.NORM.S.INV(RAND())</f>
        <v>-1.0178931836295144</v>
      </c>
      <c r="P789" s="24">
        <f ca="1">SQRT(Inputs!$B$38)*E789+SQRT(1-Inputs!$B$38)*_xlfn.NORM.S.INV(RAND())</f>
        <v>0.29927663865575932</v>
      </c>
      <c r="Q789" s="24">
        <f ca="1">SQRT(Inputs!$B$38)*F789+SQRT(1-Inputs!$B$38)*_xlfn.NORM.S.INV(RAND())</f>
        <v>-0.53831018209187942</v>
      </c>
      <c r="R789" s="24">
        <f ca="1">SQRT(Inputs!$B$38)*G789+SQRT(1-Inputs!$B$38)*_xlfn.NORM.S.INV(RAND())</f>
        <v>-0.48450715922952103</v>
      </c>
      <c r="S789" s="24">
        <f ca="1">SQRT(Inputs!$B$38)*H789+SQRT(1-Inputs!$B$38)*_xlfn.NORM.S.INV(RAND())</f>
        <v>0.30067177159674241</v>
      </c>
      <c r="T789" s="24">
        <f ca="1">SQRT(Inputs!$B$38)*I789+SQRT(1-Inputs!$B$38)*_xlfn.NORM.S.INV(RAND())</f>
        <v>-0.45012095678703967</v>
      </c>
      <c r="U789" s="24">
        <f ca="1">SQRT(Inputs!$B$38)*J789+SQRT(1-Inputs!$B$38)*_xlfn.NORM.S.INV(RAND())</f>
        <v>-1.0732859119717286</v>
      </c>
      <c r="V789" s="24">
        <f ca="1">SQRT(Inputs!$B$38)*K789+SQRT(1-Inputs!$B$38)*_xlfn.NORM.S.INV(RAND())</f>
        <v>-0.15461326675503795</v>
      </c>
      <c r="W789" s="24">
        <f ca="1">SQRT(Inputs!$B$38)*L789+SQRT(1-Inputs!$B$38)*_xlfn.NORM.S.INV(RAND())</f>
        <v>1.252955885104041</v>
      </c>
      <c r="X789" s="24">
        <f ca="1">SQRT(Inputs!$B$38)*M789+SQRT(1-Inputs!$B$38)*_xlfn.NORM.S.INV(RAND())</f>
        <v>-0.32628641540109382</v>
      </c>
      <c r="Y789" s="24">
        <f ca="1">SQRT(Inputs!$B$38)*C789+SQRT(1-Inputs!$B$38)*_xlfn.NORM.S.INV(RAND())</f>
        <v>2.507481708329093</v>
      </c>
      <c r="Z789" s="24">
        <f ca="1">SQRT(Inputs!$B$38)*D789+SQRT(1-Inputs!$B$38)*_xlfn.NORM.S.INV(RAND())</f>
        <v>0.35125982439974235</v>
      </c>
      <c r="AA789" s="24">
        <f ca="1">SQRT(Inputs!$B$38)*E789+SQRT(1-Inputs!$B$38)*_xlfn.NORM.S.INV(RAND())</f>
        <v>0.12901086716809157</v>
      </c>
      <c r="AB789" s="24">
        <f ca="1">SQRT(Inputs!$B$38)*F789+SQRT(1-Inputs!$B$38)*_xlfn.NORM.S.INV(RAND())</f>
        <v>0.3585238658630186</v>
      </c>
      <c r="AC789" s="24">
        <f ca="1">SQRT(Inputs!$B$38)*G789+SQRT(1-Inputs!$B$38)*_xlfn.NORM.S.INV(RAND())</f>
        <v>-0.83780259983617156</v>
      </c>
      <c r="AD789" s="24">
        <f ca="1">SQRT(Inputs!$B$38)*H789+SQRT(1-Inputs!$B$38)*_xlfn.NORM.S.INV(RAND())</f>
        <v>1.1791523140901468</v>
      </c>
      <c r="AE789" s="24">
        <f ca="1">SQRT(Inputs!$B$38)*I789+SQRT(1-Inputs!$B$38)*_xlfn.NORM.S.INV(RAND())</f>
        <v>-1.2862521199732937</v>
      </c>
      <c r="AF789" s="24">
        <f ca="1">SQRT(Inputs!$B$38)*J789+SQRT(1-Inputs!$B$38)*_xlfn.NORM.S.INV(RAND())</f>
        <v>-0.44748388147715501</v>
      </c>
      <c r="AG789" s="24">
        <f ca="1">SQRT(Inputs!$B$38)*K789+SQRT(1-Inputs!$B$38)*_xlfn.NORM.S.INV(RAND())</f>
        <v>2.3309632245726983</v>
      </c>
      <c r="AH789" s="24">
        <f ca="1">SQRT(Inputs!$B$38)*L789+SQRT(1-Inputs!$B$38)*_xlfn.NORM.S.INV(RAND())</f>
        <v>0.39922656460362427</v>
      </c>
      <c r="AI789" s="24">
        <f ca="1">SQRT(Inputs!$B$38)*M789+SQRT(1-Inputs!$B$38)*_xlfn.NORM.S.INV(RAND())</f>
        <v>-1.4487817055834502</v>
      </c>
      <c r="AJ789" s="24">
        <f ca="1">SQRT(Inputs!$B$38)*C789+SQRT(1-Inputs!$B$38)*_xlfn.NORM.S.INV(RAND())</f>
        <v>1.2495836032392877</v>
      </c>
      <c r="AK789" s="24">
        <f ca="1">SQRT(Inputs!$B$38)*D789+SQRT(1-Inputs!$B$38)*_xlfn.NORM.S.INV(RAND())</f>
        <v>-1.2012801725708964</v>
      </c>
      <c r="AL789" s="24">
        <f ca="1">SQRT(Inputs!$B$38)*E789+SQRT(1-Inputs!$B$38)*_xlfn.NORM.S.INV(RAND())</f>
        <v>-0.79936898549422741</v>
      </c>
      <c r="AM789" s="24">
        <f ca="1">SQRT(Inputs!$B$38)*F789+SQRT(1-Inputs!$B$38)*_xlfn.NORM.S.INV(RAND())</f>
        <v>-0.47711481571083014</v>
      </c>
      <c r="AN789" s="24">
        <f ca="1">SQRT(Inputs!$B$38)*G789+SQRT(1-Inputs!$B$38)*_xlfn.NORM.S.INV(RAND())</f>
        <v>-0.39593406877599302</v>
      </c>
      <c r="AO789" s="24">
        <f ca="1">SQRT(Inputs!$B$38)*H789+SQRT(1-Inputs!$B$38)*_xlfn.NORM.S.INV(RAND())</f>
        <v>2.2879597549794504</v>
      </c>
      <c r="AP789" s="24">
        <f ca="1">SQRT(Inputs!$B$38)*I789+SQRT(1-Inputs!$B$38)*_xlfn.NORM.S.INV(RAND())</f>
        <v>-0.66597050238794375</v>
      </c>
      <c r="AQ789" s="24">
        <f ca="1">SQRT(Inputs!$B$38)*J789+SQRT(1-Inputs!$B$38)*_xlfn.NORM.S.INV(RAND())</f>
        <v>-0.88879248797287758</v>
      </c>
      <c r="AR789" s="24">
        <f ca="1">SQRT(Inputs!$B$38)*K789+SQRT(1-Inputs!$B$38)*_xlfn.NORM.S.INV(RAND())</f>
        <v>3.490722874239871E-2</v>
      </c>
      <c r="AS789" s="24">
        <f ca="1">SQRT(Inputs!$B$38)*L789+SQRT(1-Inputs!$B$38)*_xlfn.NORM.S.INV(RAND())</f>
        <v>0.98039088573945921</v>
      </c>
      <c r="AT789" s="24">
        <f ca="1">SQRT(Inputs!$B$38)*M789+SQRT(1-Inputs!$B$38)*_xlfn.NORM.S.INV(RAND())</f>
        <v>-1.6798227770509557</v>
      </c>
      <c r="AU789" s="15">
        <f ca="1">Inputs!$B$6*EXP($B$8-0.5*C$5^2+C$5*N789)</f>
        <v>4728.5539626955606</v>
      </c>
      <c r="AV789" s="15">
        <f t="shared" ca="1" si="437"/>
        <v>4955.7050399452528</v>
      </c>
      <c r="AW789" s="15">
        <f t="shared" ca="1" si="438"/>
        <v>6291.5146867458698</v>
      </c>
      <c r="AX789" s="15">
        <f t="shared" ca="1" si="439"/>
        <v>7181.7075345761978</v>
      </c>
      <c r="AY789" s="15">
        <f t="shared" ca="1" si="440"/>
        <v>8293.9385518982999</v>
      </c>
      <c r="AZ789" s="15">
        <f t="shared" ca="1" si="441"/>
        <v>10485.18908569684</v>
      </c>
      <c r="BA789" s="15">
        <f t="shared" ca="1" si="442"/>
        <v>12240.736373133761</v>
      </c>
      <c r="BB789" s="15">
        <f t="shared" ca="1" si="443"/>
        <v>13458.493565211356</v>
      </c>
      <c r="BC789" s="15">
        <f t="shared" ca="1" si="444"/>
        <v>16239.047385343181</v>
      </c>
      <c r="BD789" s="15">
        <f t="shared" ca="1" si="445"/>
        <v>22367.966890828822</v>
      </c>
      <c r="BE789" s="15">
        <f t="shared" ca="1" si="446"/>
        <v>26606.509161688686</v>
      </c>
      <c r="BF789" s="15">
        <f ca="1">Inputs!$B$13*EXP($B$9-0.5*C$6^2+C$6*Y789)</f>
        <v>22737.519682919617</v>
      </c>
      <c r="BG789" s="15">
        <f t="shared" ca="1" si="447"/>
        <v>29524.216791494498</v>
      </c>
      <c r="BH789" s="15">
        <f t="shared" ca="1" si="448"/>
        <v>36853.351896768778</v>
      </c>
      <c r="BI789" s="15">
        <f t="shared" ca="1" si="449"/>
        <v>47673.583990447522</v>
      </c>
      <c r="BJ789" s="15">
        <f t="shared" ca="1" si="450"/>
        <v>51796.141179230523</v>
      </c>
      <c r="BK789" s="15">
        <f t="shared" ca="1" si="451"/>
        <v>74639.847801992044</v>
      </c>
      <c r="BL789" s="15">
        <f t="shared" ca="1" si="452"/>
        <v>77608.943903203937</v>
      </c>
      <c r="BM789" s="15">
        <f t="shared" ca="1" si="453"/>
        <v>90239.68183866523</v>
      </c>
      <c r="BN789" s="15">
        <f t="shared" ca="1" si="454"/>
        <v>146747.67484864543</v>
      </c>
      <c r="BO789" s="15">
        <f t="shared" ca="1" si="455"/>
        <v>189134.3443637625</v>
      </c>
      <c r="BP789" s="15">
        <f t="shared" ca="1" si="456"/>
        <v>197549.75863305802</v>
      </c>
      <c r="BQ789" s="15">
        <f ca="1">Inputs!$B$20*EXP($B$10-0.5*C$7^2+C$7*AJ789)</f>
        <v>6681.7443139826037</v>
      </c>
      <c r="BR789" s="15">
        <f t="shared" ca="1" si="457"/>
        <v>6190.7610398899442</v>
      </c>
      <c r="BS789" s="15">
        <f t="shared" ca="1" si="458"/>
        <v>6738.5463238133807</v>
      </c>
      <c r="BT789" s="15">
        <f t="shared" ca="1" si="459"/>
        <v>8197.9372841556888</v>
      </c>
      <c r="BU789" s="15">
        <f t="shared" ca="1" si="460"/>
        <v>10323.406619249823</v>
      </c>
      <c r="BV789" s="15">
        <f t="shared" ca="1" si="461"/>
        <v>24049.59503179547</v>
      </c>
      <c r="BW789" s="15">
        <f t="shared" ca="1" si="462"/>
        <v>29147.768462011369</v>
      </c>
      <c r="BX789" s="15">
        <f t="shared" ca="1" si="463"/>
        <v>34114.194818248237</v>
      </c>
      <c r="BY789" s="15">
        <f t="shared" ca="1" si="464"/>
        <v>48120.085099548494</v>
      </c>
      <c r="BZ789" s="15">
        <f t="shared" ca="1" si="465"/>
        <v>80853.694082822534</v>
      </c>
      <c r="CA789" s="15">
        <f t="shared" ca="1" si="466"/>
        <v>84264.16677878426</v>
      </c>
      <c r="CB789" s="15">
        <f ca="1">(AU789*DCF!C$10-DCF!C$5*MAX(AU789*DCF!C$10,0)-MAX(AU789-Inputs!$B$6,0)/Inputs!$B$10)*DCF!C$6</f>
        <v>1044.7405225549514</v>
      </c>
      <c r="CC789" s="15">
        <f ca="1">(AV789*DCF!D$10-DCF!D$5*MAX(AV789*DCF!D$10,0)-MAX(AV789-AU789,0)/Inputs!$B$10)*DCF!D$6</f>
        <v>1152.534684465744</v>
      </c>
      <c r="CD789" s="15">
        <f ca="1">(AW789*DCF!E$10-DCF!E$5*MAX(AW789*DCF!E$10,0)-MAX(AW789-AV789,0)/Inputs!$B$10)*DCF!E$6</f>
        <v>1151.7309381072982</v>
      </c>
      <c r="CE789" s="15">
        <f ca="1">(AX789*DCF!F$10-DCF!F$5*MAX(AX789*DCF!F$10,0)-MAX(AX789-AW789,0)/Inputs!$B$10)*DCF!F$6</f>
        <v>1382.5282482667617</v>
      </c>
      <c r="CF789" s="15">
        <f ca="1">(AY789*DCF!G$10-DCF!G$5*MAX(AY789*DCF!G$10,0)-MAX(AY789-AX789,0)/Inputs!$B$10)*DCF!G$6</f>
        <v>1495.091820142891</v>
      </c>
      <c r="CG789" s="15">
        <f ca="1">(AZ789*DCF!H$10-DCF!H$5*MAX(AZ789*DCF!H$10,0)-MAX(AZ789-AY789,0)/Inputs!$B$10)*DCF!H$6</f>
        <v>1646.6111661887467</v>
      </c>
      <c r="CH789" s="15">
        <f ca="1">(BA789*DCF!I$10-DCF!I$5*MAX(BA789*DCF!I$10,0)-MAX(BA789-AZ789,0)/Inputs!$B$10)*DCF!I$6</f>
        <v>1947.9647279901994</v>
      </c>
      <c r="CI789" s="15">
        <f ca="1">(BB789*DCF!J$10-DCF!J$5*MAX(BB789*DCF!J$10,0)-MAX(BB789-BA789,0)/Inputs!$B$10)*DCF!J$6</f>
        <v>2124.9776884290741</v>
      </c>
      <c r="CJ789" s="15">
        <f ca="1">(BC789*DCF!K$10-DCF!K$5*MAX(BC789*DCF!K$10,0)-MAX(BC789-BB789,0)/Inputs!$B$10)*DCF!K$6</f>
        <v>2224.9906214269267</v>
      </c>
      <c r="CK789" s="15">
        <f ca="1">(BD789*DCF!L$10-DCF!L$5*MAX(BD789*DCF!L$10,0)-MAX(BD789-BC789,0)/Inputs!$B$10)*DCF!L$6</f>
        <v>2580.9462277463517</v>
      </c>
      <c r="CL789" s="15">
        <f ca="1">(BE789*DCF!M$10-DCF!M$5*MAX(BE789*DCF!M$10,0)-MAX(BE789-BD789,0)/Inputs!$B$10)*DCF!M$6</f>
        <v>3248.1834098572449</v>
      </c>
      <c r="CM789" s="15">
        <f ca="1">(BF789*DCF!C$28-DCF!C$5*MAX(BF789*DCF!C$28,0)-MAX(BF789-Inputs!$B$13,0)/Inputs!$B$17)*DCF!C$6</f>
        <v>4317.9747593487155</v>
      </c>
      <c r="CN789" s="15">
        <f ca="1">(BG789*DCF!D$28-DCF!D$5*MAX(BG789*DCF!D$28,0)-MAX(BG789-BF789,0)/Inputs!$B$17)*DCF!D$6</f>
        <v>7247.649125268671</v>
      </c>
      <c r="CO789" s="15">
        <f ca="1">(BH789*DCF!E$28-DCF!E$5*MAX(BH789*DCF!E$28,0)-MAX(BH789-BG789,0)/Inputs!$B$17)*DCF!E$6</f>
        <v>8993.053838990616</v>
      </c>
      <c r="CP789" s="15">
        <f ca="1">(BI789*DCF!F$28-DCF!F$5*MAX(BI789*DCF!F$28,0)-MAX(BI789-BH789,0)/Inputs!$B$17)*DCF!F$6</f>
        <v>10972.128010617871</v>
      </c>
      <c r="CQ789" s="15">
        <f ca="1">(BJ789*DCF!G$28-DCF!G$5*MAX(BJ789*DCF!G$28,0)-MAX(BJ789-BI789,0)/Inputs!$B$17)*DCF!G$6</f>
        <v>12745.528411881076</v>
      </c>
      <c r="CR789" s="15">
        <f ca="1">(BK789*DCF!H$28-DCF!H$5*MAX(BK789*DCF!H$28,0)-MAX(BK789-BJ789,0)/Inputs!$B$17)*DCF!H$6</f>
        <v>14909.986908930056</v>
      </c>
      <c r="CS789" s="15">
        <f ca="1">(BL789*DCF!I$28-DCF!I$5*MAX(BL789*DCF!I$28,0)-MAX(BL789-BK789,0)/Inputs!$B$17)*DCF!I$6</f>
        <v>17823.822550024142</v>
      </c>
      <c r="CT789" s="15">
        <f ca="1">(BM789*DCF!J$28-DCF!J$5*MAX(BM789*DCF!J$28,0)-MAX(BM789-BL789,0)/Inputs!$B$17)*DCF!J$6</f>
        <v>18456.207753768576</v>
      </c>
      <c r="CU789" s="15">
        <f ca="1">(BN789*DCF!K$28-DCF!K$5*MAX(BN789*DCF!K$28,0)-MAX(BN789-BM789,0)/Inputs!$B$17)*DCF!K$6</f>
        <v>24069.171949105788</v>
      </c>
      <c r="CV789" s="15">
        <f ca="1">(BO789*DCF!L$28-DCF!L$5*MAX(BO789*DCF!L$28,0)-MAX(BO789-BN789,0)/Inputs!$B$17)*DCF!L$6</f>
        <v>32940.149271750393</v>
      </c>
      <c r="CW789" s="15">
        <f ca="1">(BP789*DCF!M$28-DCF!M$5*MAX(BP789*DCF!M$28,0)-MAX(BP789-BO789,0)/Inputs!$B$17)*DCF!M$6</f>
        <v>36289.454156189116</v>
      </c>
      <c r="CX789" s="15">
        <f ca="1">(BQ789*DCF!C$46-DCF!C$5*MAX(BQ789*DCF!C$46,0)-MAX(BQ789-Inputs!$B$20,0)/Inputs!$B$24)*DCF!C$6</f>
        <v>-3150.8621113043446</v>
      </c>
      <c r="CY789" s="15">
        <f ca="1">(BR789*DCF!D$46-DCF!D$5*MAX(BR789*DCF!D$46,0)-MAX(BR789-BQ789,0)/Inputs!$B$24)*DCF!D$6</f>
        <v>-1056.6185390955109</v>
      </c>
      <c r="CZ789" s="15">
        <f ca="1">(BS789*DCF!E$46-DCF!E$5*MAX(BS789*DCF!E$46,0)-MAX(BS789-BR789,0)/Inputs!$B$24)*DCF!E$6</f>
        <v>-1012.7667141126125</v>
      </c>
      <c r="DA789" s="15">
        <f ca="1">(BT789*DCF!F$46-DCF!F$5*MAX(BT789*DCF!F$46,0)-MAX(BT789-BS789,0)/Inputs!$B$24)*DCF!F$6</f>
        <v>-1128.4360078737586</v>
      </c>
      <c r="DB789" s="15">
        <f ca="1">(BU789*DCF!G$46-DCF!G$5*MAX(BU789*DCF!G$46,0)-MAX(BU789-BT789,0)/Inputs!$B$24)*DCF!G$6</f>
        <v>-1062.2248922897716</v>
      </c>
      <c r="DC789" s="15">
        <f ca="1">(BV789*DCF!H$46-DCF!H$5*MAX(BV789*DCF!H$46,0)-MAX(BV789-BU789,0)/Inputs!$B$24)*DCF!H$6</f>
        <v>-4265.3289474468074</v>
      </c>
      <c r="DD789" s="15">
        <f ca="1">(BW789*DCF!I$46-DCF!I$5*MAX(BW789*DCF!I$46,0)-MAX(BW789-BV789,0)/Inputs!$B$24)*DCF!I$6</f>
        <v>-790.30935670852307</v>
      </c>
      <c r="DE789" s="15">
        <f ca="1">(BX789*DCF!J$46-DCF!J$5*MAX(BX789*DCF!J$46,0)-MAX(BX789-BW789,0)/Inputs!$B$24)*DCF!J$6</f>
        <v>113.98097812299841</v>
      </c>
      <c r="DF789" s="15">
        <f ca="1">(BY789*DCF!K$46-DCF!K$5*MAX(BY789*DCF!K$46,0)-MAX(BY789-BX789,0)/Inputs!$B$24)*DCF!K$6</f>
        <v>-682.29033354434171</v>
      </c>
      <c r="DG789" s="15">
        <f ca="1">(BZ789*DCF!L$46-DCF!L$5*MAX(BZ789*DCF!L$46,0)-MAX(BZ789-BY789,0)/Inputs!$B$24)*DCF!L$6</f>
        <v>-1818.6823632197745</v>
      </c>
      <c r="DH789" s="15">
        <f ca="1">(CA789*DCF!M$46-DCF!M$5*MAX(CA789*DCF!M$46,0)-MAX(CA789-BZ789,0)/Inputs!$B$24)*DCF!M$6</f>
        <v>5892.9994367631016</v>
      </c>
      <c r="DI789" s="15">
        <f ca="1">SUM(CB789:CL789)+BE789*DCF!M$10*(1+Inputs!$B$30)*(1-Inputs!$B$33)*(1-Inputs!$B$30/Inputs!$B$31)/(Inputs!$B$29-Inputs!$B$30)*DCF!M$6</f>
        <v>94046.566886815839</v>
      </c>
      <c r="DJ789" s="15">
        <f ca="1">SUM(CM789:CW789)+BP789*DCF!M$28*(1+Inputs!$B$30)*(1-Inputs!$B$33)*(1-Inputs!$B$30/Inputs!$B$31)/(Inputs!$B$29-Inputs!$B$30)*DCF!M$6</f>
        <v>921809.91420376534</v>
      </c>
      <c r="DK789" s="15">
        <f ca="1">SUM(CX789:DH789)+CA789*DCF!M$46*(1+Inputs!$B$30)*(1-Inputs!$B$33)*(1-Inputs!$B$30/Inputs!$B$31)/(Inputs!$B$29-Inputs!$B$30)*DCF!M$6</f>
        <v>121321.84471796108</v>
      </c>
      <c r="DM789" s="15">
        <f ca="1">DI789+DJ789+DK789+Inputs!$B$34+Inputs!$B$36-Inputs!$B$35</f>
        <v>1214029.3258085423</v>
      </c>
    </row>
    <row r="790" spans="1:117" x14ac:dyDescent="0.75">
      <c r="A790" s="11">
        <v>777</v>
      </c>
      <c r="C790" s="24">
        <f t="shared" ca="1" si="467"/>
        <v>0.318212106129724</v>
      </c>
      <c r="D790" s="24">
        <f t="shared" ca="1" si="467"/>
        <v>-1.6271143258211724</v>
      </c>
      <c r="E790" s="24">
        <f t="shared" ca="1" si="467"/>
        <v>1.1738432147463915</v>
      </c>
      <c r="F790" s="24">
        <f t="shared" ca="1" si="467"/>
        <v>-0.32393902206432218</v>
      </c>
      <c r="G790" s="24">
        <f t="shared" ca="1" si="467"/>
        <v>-0.22290411837496779</v>
      </c>
      <c r="H790" s="24">
        <f t="shared" ca="1" si="467"/>
        <v>-2.583285902867467E-2</v>
      </c>
      <c r="I790" s="24">
        <f t="shared" ca="1" si="467"/>
        <v>-1.252990048808106</v>
      </c>
      <c r="J790" s="24">
        <f t="shared" ca="1" si="467"/>
        <v>0.47817281563996106</v>
      </c>
      <c r="K790" s="24">
        <f t="shared" ca="1" si="467"/>
        <v>-0.60317916306617936</v>
      </c>
      <c r="L790" s="24">
        <f t="shared" ca="1" si="467"/>
        <v>-1.4545829336911578</v>
      </c>
      <c r="M790" s="24">
        <f t="shared" ca="1" si="467"/>
        <v>-2.1046018648424552</v>
      </c>
      <c r="N790" s="24">
        <f ca="1">SQRT(Inputs!$B$38)*C790+SQRT(1-Inputs!$B$38)*_xlfn.NORM.S.INV(RAND())</f>
        <v>1.6168244625264632</v>
      </c>
      <c r="O790" s="24">
        <f ca="1">SQRT(Inputs!$B$38)*D790+SQRT(1-Inputs!$B$38)*_xlfn.NORM.S.INV(RAND())</f>
        <v>-1.2930364457191148</v>
      </c>
      <c r="P790" s="24">
        <f ca="1">SQRT(Inputs!$B$38)*E790+SQRT(1-Inputs!$B$38)*_xlfn.NORM.S.INV(RAND())</f>
        <v>1.4060472442218845</v>
      </c>
      <c r="Q790" s="24">
        <f ca="1">SQRT(Inputs!$B$38)*F790+SQRT(1-Inputs!$B$38)*_xlfn.NORM.S.INV(RAND())</f>
        <v>0.45340708199877877</v>
      </c>
      <c r="R790" s="24">
        <f ca="1">SQRT(Inputs!$B$38)*G790+SQRT(1-Inputs!$B$38)*_xlfn.NORM.S.INV(RAND())</f>
        <v>0.5065617506479021</v>
      </c>
      <c r="S790" s="24">
        <f ca="1">SQRT(Inputs!$B$38)*H790+SQRT(1-Inputs!$B$38)*_xlfn.NORM.S.INV(RAND())</f>
        <v>-0.72850397556229507</v>
      </c>
      <c r="T790" s="24">
        <f ca="1">SQRT(Inputs!$B$38)*I790+SQRT(1-Inputs!$B$38)*_xlfn.NORM.S.INV(RAND())</f>
        <v>1.2981754943919954E-2</v>
      </c>
      <c r="U790" s="24">
        <f ca="1">SQRT(Inputs!$B$38)*J790+SQRT(1-Inputs!$B$38)*_xlfn.NORM.S.INV(RAND())</f>
        <v>-0.88501194705584574</v>
      </c>
      <c r="V790" s="24">
        <f ca="1">SQRT(Inputs!$B$38)*K790+SQRT(1-Inputs!$B$38)*_xlfn.NORM.S.INV(RAND())</f>
        <v>0.15524192153636818</v>
      </c>
      <c r="W790" s="24">
        <f ca="1">SQRT(Inputs!$B$38)*L790+SQRT(1-Inputs!$B$38)*_xlfn.NORM.S.INV(RAND())</f>
        <v>-0.35343036764832281</v>
      </c>
      <c r="X790" s="24">
        <f ca="1">SQRT(Inputs!$B$38)*M790+SQRT(1-Inputs!$B$38)*_xlfn.NORM.S.INV(RAND())</f>
        <v>6.6260574808986394E-2</v>
      </c>
      <c r="Y790" s="24">
        <f ca="1">SQRT(Inputs!$B$38)*C790+SQRT(1-Inputs!$B$38)*_xlfn.NORM.S.INV(RAND())</f>
        <v>1.0011893010903095</v>
      </c>
      <c r="Z790" s="24">
        <f ca="1">SQRT(Inputs!$B$38)*D790+SQRT(1-Inputs!$B$38)*_xlfn.NORM.S.INV(RAND())</f>
        <v>-0.61710911951619163</v>
      </c>
      <c r="AA790" s="24">
        <f ca="1">SQRT(Inputs!$B$38)*E790+SQRT(1-Inputs!$B$38)*_xlfn.NORM.S.INV(RAND())</f>
        <v>-1.1921973878737822</v>
      </c>
      <c r="AB790" s="24">
        <f ca="1">SQRT(Inputs!$B$38)*F790+SQRT(1-Inputs!$B$38)*_xlfn.NORM.S.INV(RAND())</f>
        <v>-3.4326404491793361E-2</v>
      </c>
      <c r="AC790" s="24">
        <f ca="1">SQRT(Inputs!$B$38)*G790+SQRT(1-Inputs!$B$38)*_xlfn.NORM.S.INV(RAND())</f>
        <v>1.00482322301226</v>
      </c>
      <c r="AD790" s="24">
        <f ca="1">SQRT(Inputs!$B$38)*H790+SQRT(1-Inputs!$B$38)*_xlfn.NORM.S.INV(RAND())</f>
        <v>-0.85220954112939962</v>
      </c>
      <c r="AE790" s="24">
        <f ca="1">SQRT(Inputs!$B$38)*I790+SQRT(1-Inputs!$B$38)*_xlfn.NORM.S.INV(RAND())</f>
        <v>-1.0213083087212698</v>
      </c>
      <c r="AF790" s="24">
        <f ca="1">SQRT(Inputs!$B$38)*J790+SQRT(1-Inputs!$B$38)*_xlfn.NORM.S.INV(RAND())</f>
        <v>-0.27226719867567234</v>
      </c>
      <c r="AG790" s="24">
        <f ca="1">SQRT(Inputs!$B$38)*K790+SQRT(1-Inputs!$B$38)*_xlfn.NORM.S.INV(RAND())</f>
        <v>1.7525354633221655</v>
      </c>
      <c r="AH790" s="24">
        <f ca="1">SQRT(Inputs!$B$38)*L790+SQRT(1-Inputs!$B$38)*_xlfn.NORM.S.INV(RAND())</f>
        <v>-0.73540625117612801</v>
      </c>
      <c r="AI790" s="24">
        <f ca="1">SQRT(Inputs!$B$38)*M790+SQRT(1-Inputs!$B$38)*_xlfn.NORM.S.INV(RAND())</f>
        <v>-1.711648617007592</v>
      </c>
      <c r="AJ790" s="24">
        <f ca="1">SQRT(Inputs!$B$38)*C790+SQRT(1-Inputs!$B$38)*_xlfn.NORM.S.INV(RAND())</f>
        <v>4.9510980031902616E-2</v>
      </c>
      <c r="AK790" s="24">
        <f ca="1">SQRT(Inputs!$B$38)*D790+SQRT(1-Inputs!$B$38)*_xlfn.NORM.S.INV(RAND())</f>
        <v>-1.7758132516271923</v>
      </c>
      <c r="AL790" s="24">
        <f ca="1">SQRT(Inputs!$B$38)*E790+SQRT(1-Inputs!$B$38)*_xlfn.NORM.S.INV(RAND())</f>
        <v>0.89200846865460659</v>
      </c>
      <c r="AM790" s="24">
        <f ca="1">SQRT(Inputs!$B$38)*F790+SQRT(1-Inputs!$B$38)*_xlfn.NORM.S.INV(RAND())</f>
        <v>-0.91763760087262258</v>
      </c>
      <c r="AN790" s="24">
        <f ca="1">SQRT(Inputs!$B$38)*G790+SQRT(1-Inputs!$B$38)*_xlfn.NORM.S.INV(RAND())</f>
        <v>0.47393322401227106</v>
      </c>
      <c r="AO790" s="24">
        <f ca="1">SQRT(Inputs!$B$38)*H790+SQRT(1-Inputs!$B$38)*_xlfn.NORM.S.INV(RAND())</f>
        <v>-1.1366024294292827</v>
      </c>
      <c r="AP790" s="24">
        <f ca="1">SQRT(Inputs!$B$38)*I790+SQRT(1-Inputs!$B$38)*_xlfn.NORM.S.INV(RAND())</f>
        <v>8.4051842791385556E-2</v>
      </c>
      <c r="AQ790" s="24">
        <f ca="1">SQRT(Inputs!$B$38)*J790+SQRT(1-Inputs!$B$38)*_xlfn.NORM.S.INV(RAND())</f>
        <v>0.89142205601040092</v>
      </c>
      <c r="AR790" s="24">
        <f ca="1">SQRT(Inputs!$B$38)*K790+SQRT(1-Inputs!$B$38)*_xlfn.NORM.S.INV(RAND())</f>
        <v>0.31308877485763642</v>
      </c>
      <c r="AS790" s="24">
        <f ca="1">SQRT(Inputs!$B$38)*L790+SQRT(1-Inputs!$B$38)*_xlfn.NORM.S.INV(RAND())</f>
        <v>-2.3447309800577796</v>
      </c>
      <c r="AT790" s="24">
        <f ca="1">SQRT(Inputs!$B$38)*M790+SQRT(1-Inputs!$B$38)*_xlfn.NORM.S.INV(RAND())</f>
        <v>-1.2326338424436676</v>
      </c>
      <c r="AU790" s="15">
        <f ca="1">Inputs!$B$6*EXP($B$8-0.5*C$5^2+C$5*N790)</f>
        <v>6446.7587504211442</v>
      </c>
      <c r="AV790" s="15">
        <f t="shared" ca="1" si="437"/>
        <v>6488.5729780605279</v>
      </c>
      <c r="AW790" s="15">
        <f t="shared" ca="1" si="438"/>
        <v>9563.8229541738328</v>
      </c>
      <c r="AX790" s="15">
        <f t="shared" ca="1" si="439"/>
        <v>12356.9785776809</v>
      </c>
      <c r="AY790" s="15">
        <f t="shared" ca="1" si="440"/>
        <v>16021.853771972048</v>
      </c>
      <c r="AZ790" s="15">
        <f t="shared" ca="1" si="441"/>
        <v>18084.589350806862</v>
      </c>
      <c r="BA790" s="15">
        <f t="shared" ca="1" si="442"/>
        <v>22161.002191389267</v>
      </c>
      <c r="BB790" s="15">
        <f t="shared" ca="1" si="443"/>
        <v>24829.641250487075</v>
      </c>
      <c r="BC790" s="15">
        <f t="shared" ca="1" si="444"/>
        <v>30869.131807255042</v>
      </c>
      <c r="BD790" s="15">
        <f t="shared" ca="1" si="445"/>
        <v>36587.876825569976</v>
      </c>
      <c r="BE790" s="15">
        <f t="shared" ca="1" si="446"/>
        <v>45105.142321586369</v>
      </c>
      <c r="BF790" s="15">
        <f ca="1">Inputs!$B$13*EXP($B$9-0.5*C$6^2+C$6*Y790)</f>
        <v>16867.647173414389</v>
      </c>
      <c r="BG790" s="15">
        <f t="shared" ca="1" si="447"/>
        <v>18390.990460571251</v>
      </c>
      <c r="BH790" s="15">
        <f t="shared" ca="1" si="448"/>
        <v>18438.935245871402</v>
      </c>
      <c r="BI790" s="15">
        <f t="shared" ca="1" si="449"/>
        <v>22453.085465405955</v>
      </c>
      <c r="BJ790" s="15">
        <f t="shared" ca="1" si="450"/>
        <v>31816.102366011422</v>
      </c>
      <c r="BK790" s="15">
        <f t="shared" ca="1" si="451"/>
        <v>34770.699836292682</v>
      </c>
      <c r="BL790" s="15">
        <f t="shared" ca="1" si="452"/>
        <v>37416.722675861696</v>
      </c>
      <c r="BM790" s="15">
        <f t="shared" ca="1" si="453"/>
        <v>44463.608349636757</v>
      </c>
      <c r="BN790" s="15">
        <f t="shared" ca="1" si="454"/>
        <v>67464.398218579736</v>
      </c>
      <c r="BO790" s="15">
        <f t="shared" ca="1" si="455"/>
        <v>76206.975915394098</v>
      </c>
      <c r="BP790" s="15">
        <f t="shared" ca="1" si="456"/>
        <v>77262.139764838546</v>
      </c>
      <c r="BQ790" s="15">
        <f ca="1">Inputs!$B$20*EXP($B$10-0.5*C$7^2+C$7*AJ790)</f>
        <v>4365.505954207928</v>
      </c>
      <c r="BR790" s="15">
        <f t="shared" ca="1" si="457"/>
        <v>3370.1350570353015</v>
      </c>
      <c r="BS790" s="15">
        <f t="shared" ca="1" si="458"/>
        <v>5962.6054513213767</v>
      </c>
      <c r="BT790" s="15">
        <f t="shared" ca="1" si="459"/>
        <v>6462.2823578730768</v>
      </c>
      <c r="BU790" s="15">
        <f t="shared" ca="1" si="460"/>
        <v>10044.201083062337</v>
      </c>
      <c r="BV790" s="15">
        <f t="shared" ca="1" si="461"/>
        <v>10817.345494021432</v>
      </c>
      <c r="BW790" s="15">
        <f t="shared" ca="1" si="462"/>
        <v>15365.930732001461</v>
      </c>
      <c r="BX790" s="15">
        <f t="shared" ca="1" si="463"/>
        <v>25697.01767369136</v>
      </c>
      <c r="BY790" s="15">
        <f t="shared" ca="1" si="464"/>
        <v>38228.604332799841</v>
      </c>
      <c r="BZ790" s="15">
        <f t="shared" ca="1" si="465"/>
        <v>34857.063466594802</v>
      </c>
      <c r="CA790" s="15">
        <f t="shared" ca="1" si="466"/>
        <v>39331.94571073987</v>
      </c>
      <c r="CB790" s="15">
        <f ca="1">(AU790*DCF!C$10-DCF!C$5*MAX(AU790*DCF!C$10,0)-MAX(AU790-Inputs!$B$6,0)/Inputs!$B$10)*DCF!C$6</f>
        <v>1032.489416164233</v>
      </c>
      <c r="CC790" s="15">
        <f ca="1">(AV790*DCF!D$10-DCF!D$5*MAX(AV790*DCF!D$10,0)-MAX(AV790-AU790,0)/Inputs!$B$10)*DCF!D$6</f>
        <v>1571.350399709479</v>
      </c>
      <c r="CD790" s="15">
        <f ca="1">(AW790*DCF!E$10-DCF!E$5*MAX(AW790*DCF!E$10,0)-MAX(AW790-AV790,0)/Inputs!$B$10)*DCF!E$6</f>
        <v>1515.4608309899397</v>
      </c>
      <c r="CE790" s="15">
        <f ca="1">(AX790*DCF!F$10-DCF!F$5*MAX(AX790*DCF!F$10,0)-MAX(AX790-AW790,0)/Inputs!$B$10)*DCF!F$6</f>
        <v>2116.3222955960123</v>
      </c>
      <c r="CF790" s="15">
        <f ca="1">(AY790*DCF!G$10-DCF!G$5*MAX(AY790*DCF!G$10,0)-MAX(AY790-AX790,0)/Inputs!$B$10)*DCF!G$6</f>
        <v>2596.6879771497943</v>
      </c>
      <c r="CG790" s="15">
        <f ca="1">(AZ790*DCF!H$10-DCF!H$5*MAX(AZ790*DCF!H$10,0)-MAX(AZ790-AY790,0)/Inputs!$B$10)*DCF!H$6</f>
        <v>3144.860312761446</v>
      </c>
      <c r="CH790" s="15">
        <f ca="1">(BA790*DCF!I$10-DCF!I$5*MAX(BA790*DCF!I$10,0)-MAX(BA790-AZ790,0)/Inputs!$B$10)*DCF!I$6</f>
        <v>3379.3321340912698</v>
      </c>
      <c r="CI790" s="15">
        <f ca="1">(BB790*DCF!J$10-DCF!J$5*MAX(BB790*DCF!J$10,0)-MAX(BB790-BA790,0)/Inputs!$B$10)*DCF!J$6</f>
        <v>3856.4357776404386</v>
      </c>
      <c r="CJ790" s="15">
        <f ca="1">(BC790*DCF!K$10-DCF!K$5*MAX(BC790*DCF!K$10,0)-MAX(BC790-BB790,0)/Inputs!$B$10)*DCF!K$6</f>
        <v>4123.9977198503311</v>
      </c>
      <c r="CK790" s="15">
        <f ca="1">(BD790*DCF!L$10-DCF!L$5*MAX(BD790*DCF!L$10,0)-MAX(BD790-BC790,0)/Inputs!$B$10)*DCF!L$6</f>
        <v>4778.6212537443571</v>
      </c>
      <c r="CL790" s="15">
        <f ca="1">(BE790*DCF!M$10-DCF!M$5*MAX(BE790*DCF!M$10,0)-MAX(BE790-BD790,0)/Inputs!$B$10)*DCF!M$6</f>
        <v>5347.4406038957559</v>
      </c>
      <c r="CM790" s="15">
        <f ca="1">(BF790*DCF!C$28-DCF!C$5*MAX(BF790*DCF!C$28,0)-MAX(BF790-Inputs!$B$13,0)/Inputs!$B$17)*DCF!C$6</f>
        <v>3882.1569199049864</v>
      </c>
      <c r="CN790" s="15">
        <f ca="1">(BG790*DCF!D$28-DCF!D$5*MAX(BG790*DCF!D$28,0)-MAX(BG790-BF790,0)/Inputs!$B$17)*DCF!D$6</f>
        <v>5091.5718890886192</v>
      </c>
      <c r="CO790" s="15">
        <f ca="1">(BH790*DCF!E$28-DCF!E$5*MAX(BH790*DCF!E$28,0)-MAX(BH790-BG790,0)/Inputs!$B$17)*DCF!E$6</f>
        <v>5212.7855362552427</v>
      </c>
      <c r="CP790" s="15">
        <f ca="1">(BI790*DCF!F$28-DCF!F$5*MAX(BI790*DCF!F$28,0)-MAX(BI790-BH790,0)/Inputs!$B$17)*DCF!F$6</f>
        <v>5364.5817742707322</v>
      </c>
      <c r="CQ790" s="15">
        <f ca="1">(BJ790*DCF!G$28-DCF!G$5*MAX(BJ790*DCF!G$28,0)-MAX(BJ790-BI790,0)/Inputs!$B$17)*DCF!G$6</f>
        <v>6680.162199565937</v>
      </c>
      <c r="CR790" s="15">
        <f ca="1">(BK790*DCF!H$28-DCF!H$5*MAX(BK790*DCF!H$28,0)-MAX(BK790-BJ790,0)/Inputs!$B$17)*DCF!H$6</f>
        <v>8140.1161548098935</v>
      </c>
      <c r="CS790" s="15">
        <f ca="1">(BL790*DCF!I$28-DCF!I$5*MAX(BL790*DCF!I$28,0)-MAX(BL790-BK790,0)/Inputs!$B$17)*DCF!I$6</f>
        <v>8418.8705782777743</v>
      </c>
      <c r="CT790" s="15">
        <f ca="1">(BM790*DCF!J$28-DCF!J$5*MAX(BM790*DCF!J$28,0)-MAX(BM790-BL790,0)/Inputs!$B$17)*DCF!J$6</f>
        <v>8984.7163961857477</v>
      </c>
      <c r="CU790" s="15">
        <f ca="1">(BN790*DCF!K$28-DCF!K$5*MAX(BN790*DCF!K$28,0)-MAX(BN790-BM790,0)/Inputs!$B$17)*DCF!K$6</f>
        <v>11430.059338365627</v>
      </c>
      <c r="CV790" s="15">
        <f ca="1">(BO790*DCF!L$28-DCF!L$5*MAX(BO790*DCF!L$28,0)-MAX(BO790-BN790,0)/Inputs!$B$17)*DCF!L$6</f>
        <v>14215.654025392791</v>
      </c>
      <c r="CW790" s="15">
        <f ca="1">(BP790*DCF!M$28-DCF!M$5*MAX(BP790*DCF!M$28,0)-MAX(BP790-BO790,0)/Inputs!$B$17)*DCF!M$6</f>
        <v>14426.622038947386</v>
      </c>
      <c r="CX790" s="15">
        <f ca="1">(BQ790*DCF!C$46-DCF!C$5*MAX(BQ790*DCF!C$46,0)-MAX(BQ790-Inputs!$B$20,0)/Inputs!$B$24)*DCF!C$6</f>
        <v>-1546.0780283195804</v>
      </c>
      <c r="CY790" s="15">
        <f ca="1">(BR790*DCF!D$46-DCF!D$5*MAX(BR790*DCF!D$46,0)-MAX(BR790-BQ790,0)/Inputs!$B$24)*DCF!D$6</f>
        <v>-575.20346167044283</v>
      </c>
      <c r="CZ790" s="15">
        <f ca="1">(BS790*DCF!E$46-DCF!E$5*MAX(BS790*DCF!E$46,0)-MAX(BS790-BR790,0)/Inputs!$B$24)*DCF!E$6</f>
        <v>-1726.9689361401993</v>
      </c>
      <c r="DA790" s="15">
        <f ca="1">(BT790*DCF!F$46-DCF!F$5*MAX(BT790*DCF!F$46,0)-MAX(BT790-BS790,0)/Inputs!$B$24)*DCF!F$6</f>
        <v>-652.57241663357695</v>
      </c>
      <c r="DB790" s="15">
        <f ca="1">(BU790*DCF!G$46-DCF!G$5*MAX(BU790*DCF!G$46,0)-MAX(BU790-BT790,0)/Inputs!$B$24)*DCF!G$6</f>
        <v>-1542.7537685968812</v>
      </c>
      <c r="DC790" s="15">
        <f ca="1">(BV790*DCF!H$46-DCF!H$5*MAX(BV790*DCF!H$46,0)-MAX(BV790-BU790,0)/Inputs!$B$24)*DCF!H$6</f>
        <v>-240.24988857113831</v>
      </c>
      <c r="DD790" s="15">
        <f ca="1">(BW790*DCF!I$46-DCF!I$5*MAX(BW790*DCF!I$46,0)-MAX(BW790-BV790,0)/Inputs!$B$24)*DCF!I$6</f>
        <v>-950.84073166660141</v>
      </c>
      <c r="DE790" s="15">
        <f ca="1">(BX790*DCF!J$46-DCF!J$5*MAX(BX790*DCF!J$46,0)-MAX(BX790-BW790,0)/Inputs!$B$24)*DCF!J$6</f>
        <v>-1661.7166611022335</v>
      </c>
      <c r="DF790" s="15">
        <f ca="1">(BY790*DCF!K$46-DCF!K$5*MAX(BY790*DCF!K$46,0)-MAX(BY790-BX790,0)/Inputs!$B$24)*DCF!K$6</f>
        <v>-886.15957620198662</v>
      </c>
      <c r="DG790" s="15">
        <f ca="1">(BZ790*DCF!L$46-DCF!L$5*MAX(BZ790*DCF!L$46,0)-MAX(BZ790-BY790,0)/Inputs!$B$24)*DCF!L$6</f>
        <v>2409.507838624831</v>
      </c>
      <c r="DH790" s="15">
        <f ca="1">(CA790*DCF!M$46-DCF!M$5*MAX(CA790*DCF!M$46,0)-MAX(CA790-BZ790,0)/Inputs!$B$24)*DCF!M$6</f>
        <v>2147.9682739133887</v>
      </c>
      <c r="DI790" s="15">
        <f ca="1">SUM(CB790:CL790)+BE790*DCF!M$10*(1+Inputs!$B$30)*(1-Inputs!$B$33)*(1-Inputs!$B$30/Inputs!$B$31)/(Inputs!$B$29-Inputs!$B$30)*DCF!M$6</f>
        <v>158991.20625632731</v>
      </c>
      <c r="DJ790" s="15">
        <f ca="1">SUM(CM790:CW790)+BP790*DCF!M$28*(1+Inputs!$B$30)*(1-Inputs!$B$33)*(1-Inputs!$B$30/Inputs!$B$31)/(Inputs!$B$29-Inputs!$B$30)*DCF!M$6</f>
        <v>378542.70571983024</v>
      </c>
      <c r="DK790" s="15">
        <f ca="1">SUM(CX790:DH790)+CA790*DCF!M$46*(1+Inputs!$B$30)*(1-Inputs!$B$33)*(1-Inputs!$B$30/Inputs!$B$31)/(Inputs!$B$29-Inputs!$B$30)*DCF!M$6</f>
        <v>55586.779879261499</v>
      </c>
      <c r="DM790" s="15">
        <f ca="1">DI790+DJ790+DK790+Inputs!$B$34+Inputs!$B$36-Inputs!$B$35</f>
        <v>669971.69185541908</v>
      </c>
    </row>
    <row r="791" spans="1:117" x14ac:dyDescent="0.75">
      <c r="A791" s="11">
        <v>778</v>
      </c>
      <c r="C791" s="24">
        <f t="shared" ca="1" si="467"/>
        <v>-1.4095019086910436</v>
      </c>
      <c r="D791" s="24">
        <f t="shared" ca="1" si="467"/>
        <v>-0.16100964962923744</v>
      </c>
      <c r="E791" s="24">
        <f t="shared" ca="1" si="467"/>
        <v>0.56177693432088538</v>
      </c>
      <c r="F791" s="24">
        <f t="shared" ca="1" si="467"/>
        <v>-0.3388487760651126</v>
      </c>
      <c r="G791" s="24">
        <f t="shared" ca="1" si="467"/>
        <v>0.32501477217029107</v>
      </c>
      <c r="H791" s="24">
        <f t="shared" ca="1" si="467"/>
        <v>0.63577400742133294</v>
      </c>
      <c r="I791" s="24">
        <f t="shared" ca="1" si="467"/>
        <v>2.6029633045448919</v>
      </c>
      <c r="J791" s="24">
        <f t="shared" ca="1" si="467"/>
        <v>0.27061537172695882</v>
      </c>
      <c r="K791" s="24">
        <f t="shared" ca="1" si="467"/>
        <v>2.8271994232632265</v>
      </c>
      <c r="L791" s="24">
        <f t="shared" ca="1" si="467"/>
        <v>0.32166383149455696</v>
      </c>
      <c r="M791" s="24">
        <f t="shared" ca="1" si="467"/>
        <v>0.87865828876267049</v>
      </c>
      <c r="N791" s="24">
        <f ca="1">SQRT(Inputs!$B$38)*C791+SQRT(1-Inputs!$B$38)*_xlfn.NORM.S.INV(RAND())</f>
        <v>-0.36974027467114529</v>
      </c>
      <c r="O791" s="24">
        <f ca="1">SQRT(Inputs!$B$38)*D791+SQRT(1-Inputs!$B$38)*_xlfn.NORM.S.INV(RAND())</f>
        <v>-1.0192798639068417</v>
      </c>
      <c r="P791" s="24">
        <f ca="1">SQRT(Inputs!$B$38)*E791+SQRT(1-Inputs!$B$38)*_xlfn.NORM.S.INV(RAND())</f>
        <v>1.3404516153549917</v>
      </c>
      <c r="Q791" s="24">
        <f ca="1">SQRT(Inputs!$B$38)*F791+SQRT(1-Inputs!$B$38)*_xlfn.NORM.S.INV(RAND())</f>
        <v>-1.481288851515199</v>
      </c>
      <c r="R791" s="24">
        <f ca="1">SQRT(Inputs!$B$38)*G791+SQRT(1-Inputs!$B$38)*_xlfn.NORM.S.INV(RAND())</f>
        <v>0.48511920028868361</v>
      </c>
      <c r="S791" s="24">
        <f ca="1">SQRT(Inputs!$B$38)*H791+SQRT(1-Inputs!$B$38)*_xlfn.NORM.S.INV(RAND())</f>
        <v>0.65135199386797848</v>
      </c>
      <c r="T791" s="24">
        <f ca="1">SQRT(Inputs!$B$38)*I791+SQRT(1-Inputs!$B$38)*_xlfn.NORM.S.INV(RAND())</f>
        <v>1.2982978919636405</v>
      </c>
      <c r="U791" s="24">
        <f ca="1">SQRT(Inputs!$B$38)*J791+SQRT(1-Inputs!$B$38)*_xlfn.NORM.S.INV(RAND())</f>
        <v>-3.2253040632389984E-2</v>
      </c>
      <c r="V791" s="24">
        <f ca="1">SQRT(Inputs!$B$38)*K791+SQRT(1-Inputs!$B$38)*_xlfn.NORM.S.INV(RAND())</f>
        <v>1.5515140771182798</v>
      </c>
      <c r="W791" s="24">
        <f ca="1">SQRT(Inputs!$B$38)*L791+SQRT(1-Inputs!$B$38)*_xlfn.NORM.S.INV(RAND())</f>
        <v>0.31845507653482708</v>
      </c>
      <c r="X791" s="24">
        <f ca="1">SQRT(Inputs!$B$38)*M791+SQRT(1-Inputs!$B$38)*_xlfn.NORM.S.INV(RAND())</f>
        <v>-3.3415776102957429E-4</v>
      </c>
      <c r="Y791" s="24">
        <f ca="1">SQRT(Inputs!$B$38)*C791+SQRT(1-Inputs!$B$38)*_xlfn.NORM.S.INV(RAND())</f>
        <v>-0.65083745328482956</v>
      </c>
      <c r="Z791" s="24">
        <f ca="1">SQRT(Inputs!$B$38)*D791+SQRT(1-Inputs!$B$38)*_xlfn.NORM.S.INV(RAND())</f>
        <v>0.91690083676265832</v>
      </c>
      <c r="AA791" s="24">
        <f ca="1">SQRT(Inputs!$B$38)*E791+SQRT(1-Inputs!$B$38)*_xlfn.NORM.S.INV(RAND())</f>
        <v>-2.2083695169000384E-2</v>
      </c>
      <c r="AB791" s="24">
        <f ca="1">SQRT(Inputs!$B$38)*F791+SQRT(1-Inputs!$B$38)*_xlfn.NORM.S.INV(RAND())</f>
        <v>0.57435373593508765</v>
      </c>
      <c r="AC791" s="24">
        <f ca="1">SQRT(Inputs!$B$38)*G791+SQRT(1-Inputs!$B$38)*_xlfn.NORM.S.INV(RAND())</f>
        <v>0.38931806965766602</v>
      </c>
      <c r="AD791" s="24">
        <f ca="1">SQRT(Inputs!$B$38)*H791+SQRT(1-Inputs!$B$38)*_xlfn.NORM.S.INV(RAND())</f>
        <v>-0.49249130872282743</v>
      </c>
      <c r="AE791" s="24">
        <f ca="1">SQRT(Inputs!$B$38)*I791+SQRT(1-Inputs!$B$38)*_xlfn.NORM.S.INV(RAND())</f>
        <v>0.26835338743819692</v>
      </c>
      <c r="AF791" s="24">
        <f ca="1">SQRT(Inputs!$B$38)*J791+SQRT(1-Inputs!$B$38)*_xlfn.NORM.S.INV(RAND())</f>
        <v>0.98673314682081759</v>
      </c>
      <c r="AG791" s="24">
        <f ca="1">SQRT(Inputs!$B$38)*K791+SQRT(1-Inputs!$B$38)*_xlfn.NORM.S.INV(RAND())</f>
        <v>2.916527880730535</v>
      </c>
      <c r="AH791" s="24">
        <f ca="1">SQRT(Inputs!$B$38)*L791+SQRT(1-Inputs!$B$38)*_xlfn.NORM.S.INV(RAND())</f>
        <v>0.28124839571479482</v>
      </c>
      <c r="AI791" s="24">
        <f ca="1">SQRT(Inputs!$B$38)*M791+SQRT(1-Inputs!$B$38)*_xlfn.NORM.S.INV(RAND())</f>
        <v>0.91072064849920542</v>
      </c>
      <c r="AJ791" s="24">
        <f ca="1">SQRT(Inputs!$B$38)*C791+SQRT(1-Inputs!$B$38)*_xlfn.NORM.S.INV(RAND())</f>
        <v>-2.0743600334464163</v>
      </c>
      <c r="AK791" s="24">
        <f ca="1">SQRT(Inputs!$B$38)*D791+SQRT(1-Inputs!$B$38)*_xlfn.NORM.S.INV(RAND())</f>
        <v>-0.13743075372876218</v>
      </c>
      <c r="AL791" s="24">
        <f ca="1">SQRT(Inputs!$B$38)*E791+SQRT(1-Inputs!$B$38)*_xlfn.NORM.S.INV(RAND())</f>
        <v>0.14129339277979347</v>
      </c>
      <c r="AM791" s="24">
        <f ca="1">SQRT(Inputs!$B$38)*F791+SQRT(1-Inputs!$B$38)*_xlfn.NORM.S.INV(RAND())</f>
        <v>-1.0737194561985892</v>
      </c>
      <c r="AN791" s="24">
        <f ca="1">SQRT(Inputs!$B$38)*G791+SQRT(1-Inputs!$B$38)*_xlfn.NORM.S.INV(RAND())</f>
        <v>0.73797504799034397</v>
      </c>
      <c r="AO791" s="24">
        <f ca="1">SQRT(Inputs!$B$38)*H791+SQRT(1-Inputs!$B$38)*_xlfn.NORM.S.INV(RAND())</f>
        <v>-2.6005434757841339E-2</v>
      </c>
      <c r="AP791" s="24">
        <f ca="1">SQRT(Inputs!$B$38)*I791+SQRT(1-Inputs!$B$38)*_xlfn.NORM.S.INV(RAND())</f>
        <v>1.9939485516938094</v>
      </c>
      <c r="AQ791" s="24">
        <f ca="1">SQRT(Inputs!$B$38)*J791+SQRT(1-Inputs!$B$38)*_xlfn.NORM.S.INV(RAND())</f>
        <v>0.81220998684695189</v>
      </c>
      <c r="AR791" s="24">
        <f ca="1">SQRT(Inputs!$B$38)*K791+SQRT(1-Inputs!$B$38)*_xlfn.NORM.S.INV(RAND())</f>
        <v>6.7096089943666781E-2</v>
      </c>
      <c r="AS791" s="24">
        <f ca="1">SQRT(Inputs!$B$38)*L791+SQRT(1-Inputs!$B$38)*_xlfn.NORM.S.INV(RAND())</f>
        <v>0.36877400206916844</v>
      </c>
      <c r="AT791" s="24">
        <f ca="1">SQRT(Inputs!$B$38)*M791+SQRT(1-Inputs!$B$38)*_xlfn.NORM.S.INV(RAND())</f>
        <v>0.46354741514928971</v>
      </c>
      <c r="AU791" s="15">
        <f ca="1">Inputs!$B$6*EXP($B$8-0.5*C$5^2+C$5*N791)</f>
        <v>4673.9574937300686</v>
      </c>
      <c r="AV791" s="15">
        <f t="shared" ca="1" si="437"/>
        <v>4897.4872237977133</v>
      </c>
      <c r="AW791" s="15">
        <f t="shared" ca="1" si="438"/>
        <v>7155.0582824613693</v>
      </c>
      <c r="AX791" s="15">
        <f t="shared" ca="1" si="439"/>
        <v>7259.7531348353286</v>
      </c>
      <c r="AY791" s="15">
        <f t="shared" ca="1" si="440"/>
        <v>9389.3331528793278</v>
      </c>
      <c r="AZ791" s="15">
        <f t="shared" ca="1" si="441"/>
        <v>12337.331191658652</v>
      </c>
      <c r="BA791" s="15">
        <f t="shared" ca="1" si="442"/>
        <v>17295.121134245892</v>
      </c>
      <c r="BB791" s="15">
        <f t="shared" ca="1" si="443"/>
        <v>21106.185081658808</v>
      </c>
      <c r="BC791" s="15">
        <f t="shared" ca="1" si="444"/>
        <v>30026.090531135389</v>
      </c>
      <c r="BD791" s="15">
        <f t="shared" ca="1" si="445"/>
        <v>37896.954081001692</v>
      </c>
      <c r="BE791" s="15">
        <f t="shared" ca="1" si="446"/>
        <v>46436.44397818439</v>
      </c>
      <c r="BF791" s="15">
        <f ca="1">Inputs!$B$13*EXP($B$9-0.5*C$6^2+C$6*Y791)</f>
        <v>12156.778680059464</v>
      </c>
      <c r="BG791" s="15">
        <f t="shared" ca="1" si="447"/>
        <v>17481.52690403429</v>
      </c>
      <c r="BH791" s="15">
        <f t="shared" ca="1" si="448"/>
        <v>21281.120272749486</v>
      </c>
      <c r="BI791" s="15">
        <f t="shared" ca="1" si="449"/>
        <v>28459.203414164029</v>
      </c>
      <c r="BJ791" s="15">
        <f t="shared" ca="1" si="450"/>
        <v>36903.033916646709</v>
      </c>
      <c r="BK791" s="15">
        <f t="shared" ca="1" si="451"/>
        <v>42354.282808773707</v>
      </c>
      <c r="BL791" s="15">
        <f t="shared" ca="1" si="452"/>
        <v>53868.267477644978</v>
      </c>
      <c r="BM791" s="15">
        <f t="shared" ca="1" si="453"/>
        <v>74850.850513539481</v>
      </c>
      <c r="BN791" s="15">
        <f t="shared" ca="1" si="454"/>
        <v>130570.65188038764</v>
      </c>
      <c r="BO791" s="15">
        <f t="shared" ca="1" si="455"/>
        <v>165992.66971405197</v>
      </c>
      <c r="BP791" s="15">
        <f t="shared" ca="1" si="456"/>
        <v>226512.38373755975</v>
      </c>
      <c r="BQ791" s="15">
        <f ca="1">Inputs!$B$20*EXP($B$10-0.5*C$7^2+C$7*AJ791)</f>
        <v>2055.3246450410247</v>
      </c>
      <c r="BR791" s="15">
        <f t="shared" ca="1" si="457"/>
        <v>2669.7105859807912</v>
      </c>
      <c r="BS791" s="15">
        <f t="shared" ca="1" si="458"/>
        <v>3807.2884395834799</v>
      </c>
      <c r="BT791" s="15">
        <f t="shared" ca="1" si="459"/>
        <v>3960.8036911247827</v>
      </c>
      <c r="BU791" s="15">
        <f t="shared" ca="1" si="460"/>
        <v>6562.358199449578</v>
      </c>
      <c r="BV791" s="15">
        <f t="shared" ca="1" si="461"/>
        <v>9076.7968863831611</v>
      </c>
      <c r="BW791" s="15">
        <f t="shared" ca="1" si="462"/>
        <v>19316.340811800048</v>
      </c>
      <c r="BX791" s="15">
        <f t="shared" ca="1" si="463"/>
        <v>31794.509385370206</v>
      </c>
      <c r="BY791" s="15">
        <f t="shared" ca="1" si="464"/>
        <v>45125.081852256262</v>
      </c>
      <c r="BZ791" s="15">
        <f t="shared" ca="1" si="465"/>
        <v>67758.097839034745</v>
      </c>
      <c r="CA791" s="15">
        <f t="shared" ca="1" si="466"/>
        <v>103351.72580944971</v>
      </c>
      <c r="CB791" s="15">
        <f ca="1">(AU791*DCF!C$10-DCF!C$5*MAX(AU791*DCF!C$10,0)-MAX(AU791-Inputs!$B$6,0)/Inputs!$B$10)*DCF!C$6</f>
        <v>1045.129805109995</v>
      </c>
      <c r="CC791" s="15">
        <f ca="1">(AV791*DCF!D$10-DCF!D$5*MAX(AV791*DCF!D$10,0)-MAX(AV791-AU791,0)/Inputs!$B$10)*DCF!D$6</f>
        <v>1139.2274569254928</v>
      </c>
      <c r="CD791" s="15">
        <f ca="1">(AW791*DCF!E$10-DCF!E$5*MAX(AW791*DCF!E$10,0)-MAX(AW791-AV791,0)/Inputs!$B$10)*DCF!E$6</f>
        <v>1143.4905662631315</v>
      </c>
      <c r="CE791" s="15">
        <f ca="1">(AX791*DCF!F$10-DCF!F$5*MAX(AX791*DCF!F$10,0)-MAX(AX791-AW791,0)/Inputs!$B$10)*DCF!F$6</f>
        <v>1563.0081364985178</v>
      </c>
      <c r="CF791" s="15">
        <f ca="1">(AY791*DCF!G$10-DCF!G$5*MAX(AY791*DCF!G$10,0)-MAX(AY791-AX791,0)/Inputs!$B$10)*DCF!G$6</f>
        <v>1525.234698625778</v>
      </c>
      <c r="CG791" s="15">
        <f ca="1">(AZ791*DCF!H$10-DCF!H$5*MAX(AZ791*DCF!H$10,0)-MAX(AZ791-AY791,0)/Inputs!$B$10)*DCF!H$6</f>
        <v>1871.8317985670947</v>
      </c>
      <c r="CH791" s="15">
        <f ca="1">(BA791*DCF!I$10-DCF!I$5*MAX(BA791*DCF!I$10,0)-MAX(BA791-AZ791,0)/Inputs!$B$10)*DCF!I$6</f>
        <v>2345.9364474441031</v>
      </c>
      <c r="CI791" s="15">
        <f ca="1">(BB791*DCF!J$10-DCF!J$5*MAX(BB791*DCF!J$10,0)-MAX(BB791-BA791,0)/Inputs!$B$10)*DCF!J$6</f>
        <v>3044.3663932703603</v>
      </c>
      <c r="CJ791" s="15">
        <f ca="1">(BC791*DCF!K$10-DCF!K$5*MAX(BC791*DCF!K$10,0)-MAX(BC791-BB791,0)/Inputs!$B$10)*DCF!K$6</f>
        <v>3585.06737670648</v>
      </c>
      <c r="CK791" s="15">
        <f ca="1">(BD791*DCF!L$10-DCF!L$5*MAX(BD791*DCF!L$10,0)-MAX(BD791-BC791,0)/Inputs!$B$10)*DCF!L$6</f>
        <v>4697.7512252665556</v>
      </c>
      <c r="CL791" s="15">
        <f ca="1">(BE791*DCF!M$10-DCF!M$5*MAX(BE791*DCF!M$10,0)-MAX(BE791-BD791,0)/Inputs!$B$10)*DCF!M$6</f>
        <v>5532.6495445743412</v>
      </c>
      <c r="CM791" s="15">
        <f ca="1">(BF791*DCF!C$28-DCF!C$5*MAX(BF791*DCF!C$28,0)-MAX(BF791-Inputs!$B$13,0)/Inputs!$B$17)*DCF!C$6</f>
        <v>3532.3911412866464</v>
      </c>
      <c r="CN791" s="15">
        <f ca="1">(BG791*DCF!D$28-DCF!D$5*MAX(BG791*DCF!D$28,0)-MAX(BG791-BF791,0)/Inputs!$B$17)*DCF!D$6</f>
        <v>4012.6999299862996</v>
      </c>
      <c r="CO791" s="15">
        <f ca="1">(BH791*DCF!E$28-DCF!E$5*MAX(BH791*DCF!E$28,0)-MAX(BH791-BG791,0)/Inputs!$B$17)*DCF!E$6</f>
        <v>5278.3446499088996</v>
      </c>
      <c r="CP791" s="15">
        <f ca="1">(BI791*DCF!F$28-DCF!F$5*MAX(BI791*DCF!F$28,0)-MAX(BI791-BH791,0)/Inputs!$B$17)*DCF!F$6</f>
        <v>6419.0405928286591</v>
      </c>
      <c r="CQ791" s="15">
        <f ca="1">(BJ791*DCF!G$28-DCF!G$5*MAX(BJ791*DCF!G$28,0)-MAX(BJ791-BI791,0)/Inputs!$B$17)*DCF!G$6</f>
        <v>8154.6032565281112</v>
      </c>
      <c r="CR791" s="15">
        <f ca="1">(BK791*DCF!H$28-DCF!H$5*MAX(BK791*DCF!H$28,0)-MAX(BK791-BJ791,0)/Inputs!$B$17)*DCF!H$6</f>
        <v>9627.7103254633112</v>
      </c>
      <c r="CS791" s="15">
        <f ca="1">(BL791*DCF!I$28-DCF!I$5*MAX(BL791*DCF!I$28,0)-MAX(BL791-BK791,0)/Inputs!$B$17)*DCF!I$6</f>
        <v>11014.676913738867</v>
      </c>
      <c r="CT791" s="15">
        <f ca="1">(BM791*DCF!J$28-DCF!J$5*MAX(BM791*DCF!J$28,0)-MAX(BM791-BL791,0)/Inputs!$B$17)*DCF!J$6</f>
        <v>13915.834407146067</v>
      </c>
      <c r="CU791" s="15">
        <f ca="1">(BN791*DCF!K$28-DCF!K$5*MAX(BN791*DCF!K$28,0)-MAX(BN791-BM791,0)/Inputs!$B$17)*DCF!K$6</f>
        <v>20749.398916012095</v>
      </c>
      <c r="CV791" s="15">
        <f ca="1">(BO791*DCF!L$28-DCF!L$5*MAX(BO791*DCF!L$28,0)-MAX(BO791-BN791,0)/Inputs!$B$17)*DCF!L$6</f>
        <v>29110.961389520526</v>
      </c>
      <c r="CW791" s="15">
        <f ca="1">(BP791*DCF!M$28-DCF!M$5*MAX(BP791*DCF!M$28,0)-MAX(BP791-BO791,0)/Inputs!$B$17)*DCF!M$6</f>
        <v>36292.425412765326</v>
      </c>
      <c r="CX791" s="15">
        <f ca="1">(BQ791*DCF!C$46-DCF!C$5*MAX(BQ791*DCF!C$46,0)-MAX(BQ791-Inputs!$B$20,0)/Inputs!$B$24)*DCF!C$6</f>
        <v>-474.67081871617199</v>
      </c>
      <c r="CY791" s="15">
        <f ca="1">(BR791*DCF!D$46-DCF!D$5*MAX(BR791*DCF!D$46,0)-MAX(BR791-BQ791,0)/Inputs!$B$24)*DCF!D$6</f>
        <v>-717.81071970391133</v>
      </c>
      <c r="CZ791" s="15">
        <f ca="1">(BS791*DCF!E$46-DCF!E$5*MAX(BS791*DCF!E$46,0)-MAX(BS791-BR791,0)/Inputs!$B$24)*DCF!E$6</f>
        <v>-898.62035983447367</v>
      </c>
      <c r="DA791" s="15">
        <f ca="1">(BT791*DCF!F$46-DCF!F$5*MAX(BT791*DCF!F$46,0)-MAX(BT791-BS791,0)/Inputs!$B$24)*DCF!F$6</f>
        <v>-344.35052297241509</v>
      </c>
      <c r="DB791" s="15">
        <f ca="1">(BU791*DCF!G$46-DCF!G$5*MAX(BU791*DCF!G$46,0)-MAX(BU791-BT791,0)/Inputs!$B$24)*DCF!G$6</f>
        <v>-1095.8563003523386</v>
      </c>
      <c r="DC791" s="15">
        <f ca="1">(BV791*DCF!H$46-DCF!H$5*MAX(BV791*DCF!H$46,0)-MAX(BV791-BU791,0)/Inputs!$B$24)*DCF!H$6</f>
        <v>-781.34641574316845</v>
      </c>
      <c r="DD791" s="15">
        <f ca="1">(BW791*DCF!I$46-DCF!I$5*MAX(BW791*DCF!I$46,0)-MAX(BW791-BV791,0)/Inputs!$B$24)*DCF!I$6</f>
        <v>-2493.2585611338045</v>
      </c>
      <c r="DE791" s="15">
        <f ca="1">(BX791*DCF!J$46-DCF!J$5*MAX(BX791*DCF!J$46,0)-MAX(BX791-BW791,0)/Inputs!$B$24)*DCF!J$6</f>
        <v>-1975.3147207617208</v>
      </c>
      <c r="DF791" s="15">
        <f ca="1">(BY791*DCF!K$46-DCF!K$5*MAX(BY791*DCF!K$46,0)-MAX(BY791-BX791,0)/Inputs!$B$24)*DCF!K$6</f>
        <v>-687.94002878331389</v>
      </c>
      <c r="DG791" s="15">
        <f ca="1">(BZ791*DCF!L$46-DCF!L$5*MAX(BZ791*DCF!L$46,0)-MAX(BZ791-BY791,0)/Inputs!$B$24)*DCF!L$6</f>
        <v>-438.12257996797263</v>
      </c>
      <c r="DH791" s="15">
        <f ca="1">(CA791*DCF!M$46-DCF!M$5*MAX(CA791*DCF!M$46,0)-MAX(CA791-BZ791,0)/Inputs!$B$24)*DCF!M$6</f>
        <v>661.30103576015347</v>
      </c>
      <c r="DI791" s="15">
        <f ca="1">SUM(CB791:CL791)+BE791*DCF!M$10*(1+Inputs!$B$30)*(1-Inputs!$B$33)*(1-Inputs!$B$30/Inputs!$B$31)/(Inputs!$B$29-Inputs!$B$30)*DCF!M$6</f>
        <v>156726.93109894032</v>
      </c>
      <c r="DJ791" s="15">
        <f ca="1">SUM(CM791:CW791)+BP791*DCF!M$28*(1+Inputs!$B$30)*(1-Inputs!$B$33)*(1-Inputs!$B$30/Inputs!$B$31)/(Inputs!$B$29-Inputs!$B$30)*DCF!M$6</f>
        <v>988624.03261226986</v>
      </c>
      <c r="DK791" s="15">
        <f ca="1">SUM(CX791:DH791)+CA791*DCF!M$46*(1+Inputs!$B$30)*(1-Inputs!$B$33)*(1-Inputs!$B$30/Inputs!$B$31)/(Inputs!$B$29-Inputs!$B$30)*DCF!M$6</f>
        <v>150548.02090378338</v>
      </c>
      <c r="DM791" s="15">
        <f ca="1">DI791+DJ791+DK791+Inputs!$B$34+Inputs!$B$36-Inputs!$B$35</f>
        <v>1372749.9846149934</v>
      </c>
    </row>
    <row r="792" spans="1:117" x14ac:dyDescent="0.75">
      <c r="A792" s="11">
        <v>779</v>
      </c>
      <c r="C792" s="24">
        <f t="shared" ca="1" si="467"/>
        <v>-0.23286694695366314</v>
      </c>
      <c r="D792" s="24">
        <f t="shared" ca="1" si="467"/>
        <v>-0.99287734818037066</v>
      </c>
      <c r="E792" s="24">
        <f t="shared" ca="1" si="467"/>
        <v>-0.99523005805425779</v>
      </c>
      <c r="F792" s="24">
        <f t="shared" ca="1" si="467"/>
        <v>0.9954181700102096</v>
      </c>
      <c r="G792" s="24">
        <f t="shared" ca="1" si="467"/>
        <v>1.3351942187100561</v>
      </c>
      <c r="H792" s="24">
        <f t="shared" ca="1" si="467"/>
        <v>-0.38911161009278511</v>
      </c>
      <c r="I792" s="24">
        <f t="shared" ca="1" si="467"/>
        <v>1.4429725537912723</v>
      </c>
      <c r="J792" s="24">
        <f t="shared" ca="1" si="467"/>
        <v>-0.22757813631610838</v>
      </c>
      <c r="K792" s="24">
        <f t="shared" ca="1" si="467"/>
        <v>0.53655263313578616</v>
      </c>
      <c r="L792" s="24">
        <f t="shared" ca="1" si="467"/>
        <v>-0.28608363774937817</v>
      </c>
      <c r="M792" s="24">
        <f t="shared" ca="1" si="467"/>
        <v>-0.75455228429432331</v>
      </c>
      <c r="N792" s="24">
        <f ca="1">SQRT(Inputs!$B$38)*C792+SQRT(1-Inputs!$B$38)*_xlfn.NORM.S.INV(RAND())</f>
        <v>0.27260428182449076</v>
      </c>
      <c r="O792" s="24">
        <f ca="1">SQRT(Inputs!$B$38)*D792+SQRT(1-Inputs!$B$38)*_xlfn.NORM.S.INV(RAND())</f>
        <v>-0.23972694087804552</v>
      </c>
      <c r="P792" s="24">
        <f ca="1">SQRT(Inputs!$B$38)*E792+SQRT(1-Inputs!$B$38)*_xlfn.NORM.S.INV(RAND())</f>
        <v>0.91663922174201529</v>
      </c>
      <c r="Q792" s="24">
        <f ca="1">SQRT(Inputs!$B$38)*F792+SQRT(1-Inputs!$B$38)*_xlfn.NORM.S.INV(RAND())</f>
        <v>1.4272065675855337</v>
      </c>
      <c r="R792" s="24">
        <f ca="1">SQRT(Inputs!$B$38)*G792+SQRT(1-Inputs!$B$38)*_xlfn.NORM.S.INV(RAND())</f>
        <v>0.43942180684839227</v>
      </c>
      <c r="S792" s="24">
        <f ca="1">SQRT(Inputs!$B$38)*H792+SQRT(1-Inputs!$B$38)*_xlfn.NORM.S.INV(RAND())</f>
        <v>-1.4517025067593285</v>
      </c>
      <c r="T792" s="24">
        <f ca="1">SQRT(Inputs!$B$38)*I792+SQRT(1-Inputs!$B$38)*_xlfn.NORM.S.INV(RAND())</f>
        <v>1.3190776671461322</v>
      </c>
      <c r="U792" s="24">
        <f ca="1">SQRT(Inputs!$B$38)*J792+SQRT(1-Inputs!$B$38)*_xlfn.NORM.S.INV(RAND())</f>
        <v>1.5831368326757886</v>
      </c>
      <c r="V792" s="24">
        <f ca="1">SQRT(Inputs!$B$38)*K792+SQRT(1-Inputs!$B$38)*_xlfn.NORM.S.INV(RAND())</f>
        <v>0.84064633289448176</v>
      </c>
      <c r="W792" s="24">
        <f ca="1">SQRT(Inputs!$B$38)*L792+SQRT(1-Inputs!$B$38)*_xlfn.NORM.S.INV(RAND())</f>
        <v>-0.11094638173103745</v>
      </c>
      <c r="X792" s="24">
        <f ca="1">SQRT(Inputs!$B$38)*M792+SQRT(1-Inputs!$B$38)*_xlfn.NORM.S.INV(RAND())</f>
        <v>1.503433291429398</v>
      </c>
      <c r="Y792" s="24">
        <f ca="1">SQRT(Inputs!$B$38)*C792+SQRT(1-Inputs!$B$38)*_xlfn.NORM.S.INV(RAND())</f>
        <v>-0.20399925531888929</v>
      </c>
      <c r="Z792" s="24">
        <f ca="1">SQRT(Inputs!$B$38)*D792+SQRT(1-Inputs!$B$38)*_xlfn.NORM.S.INV(RAND())</f>
        <v>0.35696765660768426</v>
      </c>
      <c r="AA792" s="24">
        <f ca="1">SQRT(Inputs!$B$38)*E792+SQRT(1-Inputs!$B$38)*_xlfn.NORM.S.INV(RAND())</f>
        <v>0.48928019125382749</v>
      </c>
      <c r="AB792" s="24">
        <f ca="1">SQRT(Inputs!$B$38)*F792+SQRT(1-Inputs!$B$38)*_xlfn.NORM.S.INV(RAND())</f>
        <v>-0.78341420938731909</v>
      </c>
      <c r="AC792" s="24">
        <f ca="1">SQRT(Inputs!$B$38)*G792+SQRT(1-Inputs!$B$38)*_xlfn.NORM.S.INV(RAND())</f>
        <v>-0.41690438160676035</v>
      </c>
      <c r="AD792" s="24">
        <f ca="1">SQRT(Inputs!$B$38)*H792+SQRT(1-Inputs!$B$38)*_xlfn.NORM.S.INV(RAND())</f>
        <v>-0.76762919824492204</v>
      </c>
      <c r="AE792" s="24">
        <f ca="1">SQRT(Inputs!$B$38)*I792+SQRT(1-Inputs!$B$38)*_xlfn.NORM.S.INV(RAND())</f>
        <v>0.88577115302179543</v>
      </c>
      <c r="AF792" s="24">
        <f ca="1">SQRT(Inputs!$B$38)*J792+SQRT(1-Inputs!$B$38)*_xlfn.NORM.S.INV(RAND())</f>
        <v>-0.5643424730022617</v>
      </c>
      <c r="AG792" s="24">
        <f ca="1">SQRT(Inputs!$B$38)*K792+SQRT(1-Inputs!$B$38)*_xlfn.NORM.S.INV(RAND())</f>
        <v>0.83915246268328181</v>
      </c>
      <c r="AH792" s="24">
        <f ca="1">SQRT(Inputs!$B$38)*L792+SQRT(1-Inputs!$B$38)*_xlfn.NORM.S.INV(RAND())</f>
        <v>-2.0415215683729643E-2</v>
      </c>
      <c r="AI792" s="24">
        <f ca="1">SQRT(Inputs!$B$38)*M792+SQRT(1-Inputs!$B$38)*_xlfn.NORM.S.INV(RAND())</f>
        <v>-0.65203996713018264</v>
      </c>
      <c r="AJ792" s="24">
        <f ca="1">SQRT(Inputs!$B$38)*C792+SQRT(1-Inputs!$B$38)*_xlfn.NORM.S.INV(RAND())</f>
        <v>0.10609680171504257</v>
      </c>
      <c r="AK792" s="24">
        <f ca="1">SQRT(Inputs!$B$38)*D792+SQRT(1-Inputs!$B$38)*_xlfn.NORM.S.INV(RAND())</f>
        <v>0.14560792833821656</v>
      </c>
      <c r="AL792" s="24">
        <f ca="1">SQRT(Inputs!$B$38)*E792+SQRT(1-Inputs!$B$38)*_xlfn.NORM.S.INV(RAND())</f>
        <v>-1.9128828260344131</v>
      </c>
      <c r="AM792" s="24">
        <f ca="1">SQRT(Inputs!$B$38)*F792+SQRT(1-Inputs!$B$38)*_xlfn.NORM.S.INV(RAND())</f>
        <v>0.50494287321855558</v>
      </c>
      <c r="AN792" s="24">
        <f ca="1">SQRT(Inputs!$B$38)*G792+SQRT(1-Inputs!$B$38)*_xlfn.NORM.S.INV(RAND())</f>
        <v>1.6085584767240508</v>
      </c>
      <c r="AO792" s="24">
        <f ca="1">SQRT(Inputs!$B$38)*H792+SQRT(1-Inputs!$B$38)*_xlfn.NORM.S.INV(RAND())</f>
        <v>-1.2546199306545072</v>
      </c>
      <c r="AP792" s="24">
        <f ca="1">SQRT(Inputs!$B$38)*I792+SQRT(1-Inputs!$B$38)*_xlfn.NORM.S.INV(RAND())</f>
        <v>1.1150002661323348</v>
      </c>
      <c r="AQ792" s="24">
        <f ca="1">SQRT(Inputs!$B$38)*J792+SQRT(1-Inputs!$B$38)*_xlfn.NORM.S.INV(RAND())</f>
        <v>0.56365568066767047</v>
      </c>
      <c r="AR792" s="24">
        <f ca="1">SQRT(Inputs!$B$38)*K792+SQRT(1-Inputs!$B$38)*_xlfn.NORM.S.INV(RAND())</f>
        <v>0.58791598260632449</v>
      </c>
      <c r="AS792" s="24">
        <f ca="1">SQRT(Inputs!$B$38)*L792+SQRT(1-Inputs!$B$38)*_xlfn.NORM.S.INV(RAND())</f>
        <v>-1.566350961333127</v>
      </c>
      <c r="AT792" s="24">
        <f ca="1">SQRT(Inputs!$B$38)*M792+SQRT(1-Inputs!$B$38)*_xlfn.NORM.S.INV(RAND())</f>
        <v>-4.3797696286444698E-2</v>
      </c>
      <c r="AU792" s="15">
        <f ca="1">Inputs!$B$6*EXP($B$8-0.5*C$5^2+C$5*N792)</f>
        <v>5186.1127631749905</v>
      </c>
      <c r="AV792" s="15">
        <f t="shared" ca="1" si="437"/>
        <v>6094.0920157380951</v>
      </c>
      <c r="AW792" s="15">
        <f t="shared" ca="1" si="438"/>
        <v>8408.5812990140384</v>
      </c>
      <c r="AX792" s="15">
        <f t="shared" ca="1" si="439"/>
        <v>12269.859287343603</v>
      </c>
      <c r="AY792" s="15">
        <f t="shared" ca="1" si="440"/>
        <v>15784.640313904109</v>
      </c>
      <c r="AZ792" s="15">
        <f t="shared" ca="1" si="441"/>
        <v>16452.963928278561</v>
      </c>
      <c r="BA792" s="15">
        <f t="shared" ca="1" si="442"/>
        <v>23114.847690136688</v>
      </c>
      <c r="BB792" s="15">
        <f t="shared" ca="1" si="443"/>
        <v>33163.908794509392</v>
      </c>
      <c r="BC792" s="15">
        <f t="shared" ca="1" si="444"/>
        <v>44050.767451642423</v>
      </c>
      <c r="BD792" s="15">
        <f t="shared" ca="1" si="445"/>
        <v>53409.220231998384</v>
      </c>
      <c r="BE792" s="15">
        <f t="shared" ca="1" si="446"/>
        <v>75050.472112787567</v>
      </c>
      <c r="BF792" s="15">
        <f ca="1">Inputs!$B$13*EXP($B$9-0.5*C$6^2+C$6*Y792)</f>
        <v>13282.821329293598</v>
      </c>
      <c r="BG792" s="15">
        <f t="shared" ca="1" si="447"/>
        <v>17265.251683203143</v>
      </c>
      <c r="BH792" s="15">
        <f t="shared" ca="1" si="448"/>
        <v>22878.211179753456</v>
      </c>
      <c r="BI792" s="15">
        <f t="shared" ca="1" si="449"/>
        <v>24824.95371841724</v>
      </c>
      <c r="BJ792" s="15">
        <f t="shared" ca="1" si="450"/>
        <v>28658.731058836089</v>
      </c>
      <c r="BK792" s="15">
        <f t="shared" ca="1" si="451"/>
        <v>31682.856850967783</v>
      </c>
      <c r="BL792" s="15">
        <f t="shared" ca="1" si="452"/>
        <v>43652.473594595962</v>
      </c>
      <c r="BM792" s="15">
        <f t="shared" ca="1" si="453"/>
        <v>50025.329853510193</v>
      </c>
      <c r="BN792" s="15">
        <f t="shared" ca="1" si="454"/>
        <v>68033.646960945523</v>
      </c>
      <c r="BO792" s="15">
        <f t="shared" ca="1" si="455"/>
        <v>83509.975962413839</v>
      </c>
      <c r="BP792" s="15">
        <f t="shared" ca="1" si="456"/>
        <v>95465.694882036056</v>
      </c>
      <c r="BQ792" s="15">
        <f ca="1">Inputs!$B$20*EXP($B$10-0.5*C$7^2+C$7*AJ792)</f>
        <v>4454.0068445053994</v>
      </c>
      <c r="BR792" s="15">
        <f t="shared" ca="1" si="457"/>
        <v>6329.5414427741971</v>
      </c>
      <c r="BS792" s="15">
        <f t="shared" ca="1" si="458"/>
        <v>5003.8597982888614</v>
      </c>
      <c r="BT792" s="15">
        <f t="shared" ca="1" si="459"/>
        <v>7876.4186762493891</v>
      </c>
      <c r="BU792" s="15">
        <f t="shared" ca="1" si="460"/>
        <v>16109.857174038882</v>
      </c>
      <c r="BV792" s="15">
        <f t="shared" ca="1" si="461"/>
        <v>16894.660207753619</v>
      </c>
      <c r="BW792" s="15">
        <f t="shared" ca="1" si="462"/>
        <v>29850.420229216408</v>
      </c>
      <c r="BX792" s="15">
        <f t="shared" ca="1" si="463"/>
        <v>46745.23903736948</v>
      </c>
      <c r="BY792" s="15">
        <f t="shared" ca="1" si="464"/>
        <v>73295.759028570581</v>
      </c>
      <c r="BZ792" s="15">
        <f t="shared" ca="1" si="465"/>
        <v>77112.630054572874</v>
      </c>
      <c r="CA792" s="15">
        <f t="shared" ca="1" si="466"/>
        <v>107480.07278617365</v>
      </c>
      <c r="CB792" s="15">
        <f ca="1">(AU792*DCF!C$10-DCF!C$5*MAX(AU792*DCF!C$10,0)-MAX(AU792-Inputs!$B$6,0)/Inputs!$B$10)*DCF!C$6</f>
        <v>1041.478046751876</v>
      </c>
      <c r="CC792" s="15">
        <f ca="1">(AV792*DCF!D$10-DCF!D$5*MAX(AV792*DCF!D$10,0)-MAX(AV792-AU792,0)/Inputs!$B$10)*DCF!D$6</f>
        <v>1264.0066654856294</v>
      </c>
      <c r="CD792" s="15">
        <f ca="1">(AW792*DCF!E$10-DCF!E$5*MAX(AW792*DCF!E$10,0)-MAX(AW792-AV792,0)/Inputs!$B$10)*DCF!E$6</f>
        <v>1420.0887351163001</v>
      </c>
      <c r="CE792" s="15">
        <f ca="1">(AX792*DCF!F$10-DCF!F$5*MAX(AX792*DCF!F$10,0)-MAX(AX792-AW792,0)/Inputs!$B$10)*DCF!F$6</f>
        <v>1875.0545110955982</v>
      </c>
      <c r="CF792" s="15">
        <f ca="1">(AY792*DCF!G$10-DCF!G$5*MAX(AY792*DCF!G$10,0)-MAX(AY792-AX792,0)/Inputs!$B$10)*DCF!G$6</f>
        <v>2576.6632450633933</v>
      </c>
      <c r="CG792" s="15">
        <f ca="1">(AZ792*DCF!H$10-DCF!H$5*MAX(AZ792*DCF!H$10,0)-MAX(AZ792-AY792,0)/Inputs!$B$10)*DCF!H$6</f>
        <v>3075.6819090719569</v>
      </c>
      <c r="CH792" s="15">
        <f ca="1">(BA792*DCF!I$10-DCF!I$5*MAX(BA792*DCF!I$10,0)-MAX(BA792-AZ792,0)/Inputs!$B$10)*DCF!I$6</f>
        <v>3129.457092523216</v>
      </c>
      <c r="CI792" s="15">
        <f ca="1">(BB792*DCF!J$10-DCF!J$5*MAX(BB792*DCF!J$10,0)-MAX(BB792-BA792,0)/Inputs!$B$10)*DCF!J$6</f>
        <v>4168.2340850302289</v>
      </c>
      <c r="CJ792" s="15">
        <f ca="1">(BC792*DCF!K$10-DCF!K$5*MAX(BC792*DCF!K$10,0)-MAX(BC792-BB792,0)/Inputs!$B$10)*DCF!K$6</f>
        <v>5567.4716167588067</v>
      </c>
      <c r="CK792" s="15">
        <f ca="1">(BD792*DCF!L$10-DCF!L$5*MAX(BD792*DCF!L$10,0)-MAX(BD792-BC792,0)/Inputs!$B$10)*DCF!L$6</f>
        <v>6844.926567911938</v>
      </c>
      <c r="CL792" s="15">
        <f ca="1">(BE792*DCF!M$10-DCF!M$5*MAX(BE792*DCF!M$10,0)-MAX(BE792-BD792,0)/Inputs!$B$10)*DCF!M$6</f>
        <v>8005.3135494866319</v>
      </c>
      <c r="CM792" s="15">
        <f ca="1">(BF792*DCF!C$28-DCF!C$5*MAX(BF792*DCF!C$28,0)-MAX(BF792-Inputs!$B$13,0)/Inputs!$B$17)*DCF!C$6</f>
        <v>3615.9959340169885</v>
      </c>
      <c r="CN792" s="15">
        <f ca="1">(BG792*DCF!D$28-DCF!D$5*MAX(BG792*DCF!D$28,0)-MAX(BG792-BF792,0)/Inputs!$B$17)*DCF!D$6</f>
        <v>4235.3798357742953</v>
      </c>
      <c r="CO792" s="15">
        <f ca="1">(BH792*DCF!E$28-DCF!E$5*MAX(BH792*DCF!E$28,0)-MAX(BH792-BG792,0)/Inputs!$B$17)*DCF!E$6</f>
        <v>5373.2797300749799</v>
      </c>
      <c r="CP792" s="15">
        <f ca="1">(BI792*DCF!F$28-DCF!F$5*MAX(BI792*DCF!F$28,0)-MAX(BI792-BH792,0)/Inputs!$B$17)*DCF!F$6</f>
        <v>6384.8857740815074</v>
      </c>
      <c r="CQ792" s="15">
        <f ca="1">(BJ792*DCF!G$28-DCF!G$5*MAX(BJ792*DCF!G$28,0)-MAX(BJ792-BI792,0)/Inputs!$B$17)*DCF!G$6</f>
        <v>6790.9217308182788</v>
      </c>
      <c r="CR792" s="15">
        <f ca="1">(BK792*DCF!H$28-DCF!H$5*MAX(BK792*DCF!H$28,0)-MAX(BK792-BJ792,0)/Inputs!$B$17)*DCF!H$6</f>
        <v>7365.6557672027438</v>
      </c>
      <c r="CS792" s="15">
        <f ca="1">(BL792*DCF!I$28-DCF!I$5*MAX(BL792*DCF!I$28,0)-MAX(BL792-BK792,0)/Inputs!$B$17)*DCF!I$6</f>
        <v>8547.0047846291473</v>
      </c>
      <c r="CT792" s="15">
        <f ca="1">(BM792*DCF!J$28-DCF!J$5*MAX(BM792*DCF!J$28,0)-MAX(BM792-BL792,0)/Inputs!$B$17)*DCF!J$6</f>
        <v>10314.812800137395</v>
      </c>
      <c r="CU792" s="15">
        <f ca="1">(BN792*DCF!K$28-DCF!K$5*MAX(BN792*DCF!K$28,0)-MAX(BN792-BM792,0)/Inputs!$B$17)*DCF!K$6</f>
        <v>12161.786541970192</v>
      </c>
      <c r="CV792" s="15">
        <f ca="1">(BO792*DCF!L$28-DCF!L$5*MAX(BO792*DCF!L$28,0)-MAX(BO792-BN792,0)/Inputs!$B$17)*DCF!L$6</f>
        <v>14910.82063526668</v>
      </c>
      <c r="CW792" s="15">
        <f ca="1">(BP792*DCF!M$28-DCF!M$5*MAX(BP792*DCF!M$28,0)-MAX(BP792-BO792,0)/Inputs!$B$17)*DCF!M$6</f>
        <v>16712.217166435847</v>
      </c>
      <c r="CX792" s="15">
        <f ca="1">(BQ792*DCF!C$46-DCF!C$5*MAX(BQ792*DCF!C$46,0)-MAX(BQ792-Inputs!$B$20,0)/Inputs!$B$24)*DCF!C$6</f>
        <v>-1607.3950423824938</v>
      </c>
      <c r="CY792" s="15">
        <f ca="1">(BR792*DCF!D$46-DCF!D$5*MAX(BR792*DCF!D$46,0)-MAX(BR792-BQ792,0)/Inputs!$B$24)*DCF!D$6</f>
        <v>-1880.5801621976659</v>
      </c>
      <c r="CZ792" s="15">
        <f ca="1">(BS792*DCF!E$46-DCF!E$5*MAX(BS792*DCF!E$46,0)-MAX(BS792-BR792,0)/Inputs!$B$24)*DCF!E$6</f>
        <v>-591.71513352121963</v>
      </c>
      <c r="DA792" s="15">
        <f ca="1">(BT792*DCF!F$46-DCF!F$5*MAX(BT792*DCF!F$46,0)-MAX(BT792-BS792,0)/Inputs!$B$24)*DCF!F$6</f>
        <v>-1619.6001025008184</v>
      </c>
      <c r="DB792" s="15">
        <f ca="1">(BU792*DCF!G$46-DCF!G$5*MAX(BU792*DCF!G$46,0)-MAX(BU792-BT792,0)/Inputs!$B$24)*DCF!G$6</f>
        <v>-3311.4698039178147</v>
      </c>
      <c r="DC792" s="15">
        <f ca="1">(BV792*DCF!H$46-DCF!H$5*MAX(BV792*DCF!H$46,0)-MAX(BV792-BU792,0)/Inputs!$B$24)*DCF!H$6</f>
        <v>-243.8727341588872</v>
      </c>
      <c r="DD792" s="15">
        <f ca="1">(BW792*DCF!I$46-DCF!I$5*MAX(BW792*DCF!I$46,0)-MAX(BW792-BV792,0)/Inputs!$B$24)*DCF!I$6</f>
        <v>-3029.6904771498566</v>
      </c>
      <c r="DE792" s="15">
        <f ca="1">(BX792*DCF!J$46-DCF!J$5*MAX(BX792*DCF!J$46,0)-MAX(BX792-BW792,0)/Inputs!$B$24)*DCF!J$6</f>
        <v>-2519.3964520856694</v>
      </c>
      <c r="DF792" s="15">
        <f ca="1">(BY792*DCF!K$46-DCF!K$5*MAX(BY792*DCF!K$46,0)-MAX(BY792-BX792,0)/Inputs!$B$24)*DCF!K$6</f>
        <v>-2317.272006536311</v>
      </c>
      <c r="DG792" s="15">
        <f ca="1">(BZ792*DCF!L$46-DCF!L$5*MAX(BZ792*DCF!L$46,0)-MAX(BZ792-BY792,0)/Inputs!$B$24)*DCF!L$6</f>
        <v>4466.6693917608754</v>
      </c>
      <c r="DH792" s="15">
        <f ca="1">(CA792*DCF!M$46-DCF!M$5*MAX(CA792*DCF!M$46,0)-MAX(CA792-BZ792,0)/Inputs!$B$24)*DCF!M$6</f>
        <v>2077.5136519270332</v>
      </c>
      <c r="DI792" s="15">
        <f ca="1">SUM(CB792:CL792)+BE792*DCF!M$10*(1+Inputs!$B$30)*(1-Inputs!$B$33)*(1-Inputs!$B$30/Inputs!$B$31)/(Inputs!$B$29-Inputs!$B$30)*DCF!M$6</f>
        <v>247834.83235393488</v>
      </c>
      <c r="DJ792" s="15">
        <f ca="1">SUM(CM792:CW792)+BP792*DCF!M$28*(1+Inputs!$B$30)*(1-Inputs!$B$33)*(1-Inputs!$B$30/Inputs!$B$31)/(Inputs!$B$29-Inputs!$B$30)*DCF!M$6</f>
        <v>450655.81571351609</v>
      </c>
      <c r="DK792" s="15">
        <f ca="1">SUM(CX792:DH792)+CA792*DCF!M$46*(1+Inputs!$B$30)*(1-Inputs!$B$33)*(1-Inputs!$B$30/Inputs!$B$31)/(Inputs!$B$29-Inputs!$B$30)*DCF!M$6</f>
        <v>155600.11548520744</v>
      </c>
      <c r="DM792" s="15">
        <f ca="1">DI792+DJ792+DK792+Inputs!$B$34+Inputs!$B$36-Inputs!$B$35</f>
        <v>930941.76355265838</v>
      </c>
    </row>
    <row r="793" spans="1:117" x14ac:dyDescent="0.75">
      <c r="A793" s="11">
        <v>780</v>
      </c>
      <c r="C793" s="24">
        <f t="shared" ca="1" si="467"/>
        <v>-0.63406797242001289</v>
      </c>
      <c r="D793" s="24">
        <f t="shared" ca="1" si="467"/>
        <v>-0.46659402188218885</v>
      </c>
      <c r="E793" s="24">
        <f t="shared" ca="1" si="467"/>
        <v>2.5358790322451701E-3</v>
      </c>
      <c r="F793" s="24">
        <f t="shared" ca="1" si="467"/>
        <v>2.062989319865741</v>
      </c>
      <c r="G793" s="24">
        <f t="shared" ca="1" si="467"/>
        <v>-0.68136397053638398</v>
      </c>
      <c r="H793" s="24">
        <f t="shared" ca="1" si="467"/>
        <v>-1.2157632171128967</v>
      </c>
      <c r="I793" s="24">
        <f t="shared" ca="1" si="467"/>
        <v>-2.1808691662414956</v>
      </c>
      <c r="J793" s="24">
        <f t="shared" ca="1" si="467"/>
        <v>1.3999004209506321</v>
      </c>
      <c r="K793" s="24">
        <f t="shared" ca="1" si="467"/>
        <v>6.7408967576518652E-2</v>
      </c>
      <c r="L793" s="24">
        <f t="shared" ca="1" si="467"/>
        <v>-0.27166965972085083</v>
      </c>
      <c r="M793" s="24">
        <f t="shared" ca="1" si="467"/>
        <v>-0.86005354030188386</v>
      </c>
      <c r="N793" s="24">
        <f ca="1">SQRT(Inputs!$B$38)*C793+SQRT(1-Inputs!$B$38)*_xlfn.NORM.S.INV(RAND())</f>
        <v>0.81779984827856844</v>
      </c>
      <c r="O793" s="24">
        <f ca="1">SQRT(Inputs!$B$38)*D793+SQRT(1-Inputs!$B$38)*_xlfn.NORM.S.INV(RAND())</f>
        <v>-0.42619673591455831</v>
      </c>
      <c r="P793" s="24">
        <f ca="1">SQRT(Inputs!$B$38)*E793+SQRT(1-Inputs!$B$38)*_xlfn.NORM.S.INV(RAND())</f>
        <v>7.1885021795765142E-2</v>
      </c>
      <c r="Q793" s="24">
        <f ca="1">SQRT(Inputs!$B$38)*F793+SQRT(1-Inputs!$B$38)*_xlfn.NORM.S.INV(RAND())</f>
        <v>1.2596432361021166</v>
      </c>
      <c r="R793" s="24">
        <f ca="1">SQRT(Inputs!$B$38)*G793+SQRT(1-Inputs!$B$38)*_xlfn.NORM.S.INV(RAND())</f>
        <v>-1.2491590572100069</v>
      </c>
      <c r="S793" s="24">
        <f ca="1">SQRT(Inputs!$B$38)*H793+SQRT(1-Inputs!$B$38)*_xlfn.NORM.S.INV(RAND())</f>
        <v>-1.3208974649389502</v>
      </c>
      <c r="T793" s="24">
        <f ca="1">SQRT(Inputs!$B$38)*I793+SQRT(1-Inputs!$B$38)*_xlfn.NORM.S.INV(RAND())</f>
        <v>-1.8383156616663661</v>
      </c>
      <c r="U793" s="24">
        <f ca="1">SQRT(Inputs!$B$38)*J793+SQRT(1-Inputs!$B$38)*_xlfn.NORM.S.INV(RAND())</f>
        <v>0.40080534745273244</v>
      </c>
      <c r="V793" s="24">
        <f ca="1">SQRT(Inputs!$B$38)*K793+SQRT(1-Inputs!$B$38)*_xlfn.NORM.S.INV(RAND())</f>
        <v>1.002247131238696</v>
      </c>
      <c r="W793" s="24">
        <f ca="1">SQRT(Inputs!$B$38)*L793+SQRT(1-Inputs!$B$38)*_xlfn.NORM.S.INV(RAND())</f>
        <v>-0.13949525295672244</v>
      </c>
      <c r="X793" s="24">
        <f ca="1">SQRT(Inputs!$B$38)*M793+SQRT(1-Inputs!$B$38)*_xlfn.NORM.S.INV(RAND())</f>
        <v>-0.33390947926927061</v>
      </c>
      <c r="Y793" s="24">
        <f ca="1">SQRT(Inputs!$B$38)*C793+SQRT(1-Inputs!$B$38)*_xlfn.NORM.S.INV(RAND())</f>
        <v>-0.17215677029351839</v>
      </c>
      <c r="Z793" s="24">
        <f ca="1">SQRT(Inputs!$B$38)*D793+SQRT(1-Inputs!$B$38)*_xlfn.NORM.S.INV(RAND())</f>
        <v>0.77717225178577387</v>
      </c>
      <c r="AA793" s="24">
        <f ca="1">SQRT(Inputs!$B$38)*E793+SQRT(1-Inputs!$B$38)*_xlfn.NORM.S.INV(RAND())</f>
        <v>0.26248588579712384</v>
      </c>
      <c r="AB793" s="24">
        <f ca="1">SQRT(Inputs!$B$38)*F793+SQRT(1-Inputs!$B$38)*_xlfn.NORM.S.INV(RAND())</f>
        <v>1.3025608113923488</v>
      </c>
      <c r="AC793" s="24">
        <f ca="1">SQRT(Inputs!$B$38)*G793+SQRT(1-Inputs!$B$38)*_xlfn.NORM.S.INV(RAND())</f>
        <v>0.54136140770875607</v>
      </c>
      <c r="AD793" s="24">
        <f ca="1">SQRT(Inputs!$B$38)*H793+SQRT(1-Inputs!$B$38)*_xlfn.NORM.S.INV(RAND())</f>
        <v>0.16317250989391563</v>
      </c>
      <c r="AE793" s="24">
        <f ca="1">SQRT(Inputs!$B$38)*I793+SQRT(1-Inputs!$B$38)*_xlfn.NORM.S.INV(RAND())</f>
        <v>-1.894804088560696</v>
      </c>
      <c r="AF793" s="24">
        <f ca="1">SQRT(Inputs!$B$38)*J793+SQRT(1-Inputs!$B$38)*_xlfn.NORM.S.INV(RAND())</f>
        <v>1.5964847253921779</v>
      </c>
      <c r="AG793" s="24">
        <f ca="1">SQRT(Inputs!$B$38)*K793+SQRT(1-Inputs!$B$38)*_xlfn.NORM.S.INV(RAND())</f>
        <v>0.24314921070221132</v>
      </c>
      <c r="AH793" s="24">
        <f ca="1">SQRT(Inputs!$B$38)*L793+SQRT(1-Inputs!$B$38)*_xlfn.NORM.S.INV(RAND())</f>
        <v>0.47236657928309661</v>
      </c>
      <c r="AI793" s="24">
        <f ca="1">SQRT(Inputs!$B$38)*M793+SQRT(1-Inputs!$B$38)*_xlfn.NORM.S.INV(RAND())</f>
        <v>-0.52118019908778335</v>
      </c>
      <c r="AJ793" s="24">
        <f ca="1">SQRT(Inputs!$B$38)*C793+SQRT(1-Inputs!$B$38)*_xlfn.NORM.S.INV(RAND())</f>
        <v>-0.33367081223385098</v>
      </c>
      <c r="AK793" s="24">
        <f ca="1">SQRT(Inputs!$B$38)*D793+SQRT(1-Inputs!$B$38)*_xlfn.NORM.S.INV(RAND())</f>
        <v>-2.74104972875647E-2</v>
      </c>
      <c r="AL793" s="24">
        <f ca="1">SQRT(Inputs!$B$38)*E793+SQRT(1-Inputs!$B$38)*_xlfn.NORM.S.INV(RAND())</f>
        <v>0.6834472468942242</v>
      </c>
      <c r="AM793" s="24">
        <f ca="1">SQRT(Inputs!$B$38)*F793+SQRT(1-Inputs!$B$38)*_xlfn.NORM.S.INV(RAND())</f>
        <v>-0.6359609342385224</v>
      </c>
      <c r="AN793" s="24">
        <f ca="1">SQRT(Inputs!$B$38)*G793+SQRT(1-Inputs!$B$38)*_xlfn.NORM.S.INV(RAND())</f>
        <v>-0.95205832593668305</v>
      </c>
      <c r="AO793" s="24">
        <f ca="1">SQRT(Inputs!$B$38)*H793+SQRT(1-Inputs!$B$38)*_xlfn.NORM.S.INV(RAND())</f>
        <v>-0.84074002105126411</v>
      </c>
      <c r="AP793" s="24">
        <f ca="1">SQRT(Inputs!$B$38)*I793+SQRT(1-Inputs!$B$38)*_xlfn.NORM.S.INV(RAND())</f>
        <v>-1.8313538076212255</v>
      </c>
      <c r="AQ793" s="24">
        <f ca="1">SQRT(Inputs!$B$38)*J793+SQRT(1-Inputs!$B$38)*_xlfn.NORM.S.INV(RAND())</f>
        <v>-0.31835767288056382</v>
      </c>
      <c r="AR793" s="24">
        <f ca="1">SQRT(Inputs!$B$38)*K793+SQRT(1-Inputs!$B$38)*_xlfn.NORM.S.INV(RAND())</f>
        <v>1.2021056586191112</v>
      </c>
      <c r="AS793" s="24">
        <f ca="1">SQRT(Inputs!$B$38)*L793+SQRT(1-Inputs!$B$38)*_xlfn.NORM.S.INV(RAND())</f>
        <v>-0.10682175151411048</v>
      </c>
      <c r="AT793" s="24">
        <f ca="1">SQRT(Inputs!$B$38)*M793+SQRT(1-Inputs!$B$38)*_xlfn.NORM.S.INV(RAND())</f>
        <v>-0.31601710068784516</v>
      </c>
      <c r="AU793" s="15">
        <f ca="1">Inputs!$B$6*EXP($B$8-0.5*C$5^2+C$5*N793)</f>
        <v>5664.6035723735304</v>
      </c>
      <c r="AV793" s="15">
        <f t="shared" ca="1" si="437"/>
        <v>6476.338051211882</v>
      </c>
      <c r="AW793" s="15">
        <f t="shared" ca="1" si="438"/>
        <v>7973.6853873816399</v>
      </c>
      <c r="AX793" s="15">
        <f t="shared" ca="1" si="439"/>
        <v>11394.213559871727</v>
      </c>
      <c r="AY793" s="15">
        <f t="shared" ca="1" si="440"/>
        <v>12034.665790131088</v>
      </c>
      <c r="AZ793" s="15">
        <f t="shared" ca="1" si="441"/>
        <v>12726.211705430585</v>
      </c>
      <c r="BA793" s="15">
        <f t="shared" ca="1" si="442"/>
        <v>12847.914241730341</v>
      </c>
      <c r="BB793" s="15">
        <f t="shared" ca="1" si="443"/>
        <v>16374.268920528633</v>
      </c>
      <c r="BC793" s="15">
        <f t="shared" ca="1" si="444"/>
        <v>22091.457955332564</v>
      </c>
      <c r="BD793" s="15">
        <f t="shared" ca="1" si="445"/>
        <v>26713.294407221831</v>
      </c>
      <c r="BE793" s="15">
        <f t="shared" ca="1" si="446"/>
        <v>31753.185582922917</v>
      </c>
      <c r="BF793" s="15">
        <f ca="1">Inputs!$B$13*EXP($B$9-0.5*C$6^2+C$6*Y793)</f>
        <v>13366.937002836261</v>
      </c>
      <c r="BG793" s="15">
        <f t="shared" ca="1" si="447"/>
        <v>18743.174409544426</v>
      </c>
      <c r="BH793" s="15">
        <f t="shared" ca="1" si="448"/>
        <v>23919.719777015245</v>
      </c>
      <c r="BI793" s="15">
        <f t="shared" ca="1" si="449"/>
        <v>35781.81345860385</v>
      </c>
      <c r="BJ793" s="15">
        <f t="shared" ca="1" si="450"/>
        <v>47426.364796159069</v>
      </c>
      <c r="BK793" s="15">
        <f t="shared" ca="1" si="451"/>
        <v>59514.400600398294</v>
      </c>
      <c r="BL793" s="15">
        <f t="shared" ca="1" si="452"/>
        <v>57189.094507971487</v>
      </c>
      <c r="BM793" s="15">
        <f t="shared" ca="1" si="453"/>
        <v>85718.364235982328</v>
      </c>
      <c r="BN793" s="15">
        <f t="shared" ca="1" si="454"/>
        <v>108539.85561842927</v>
      </c>
      <c r="BO793" s="15">
        <f t="shared" ca="1" si="455"/>
        <v>141084.95347341837</v>
      </c>
      <c r="BP793" s="15">
        <f t="shared" ca="1" si="456"/>
        <v>163692.39452420507</v>
      </c>
      <c r="BQ793" s="15">
        <f ca="1">Inputs!$B$20*EXP($B$10-0.5*C$7^2+C$7*AJ793)</f>
        <v>3810.7504796008848</v>
      </c>
      <c r="BR793" s="15">
        <f t="shared" ca="1" si="457"/>
        <v>5125.882157483129</v>
      </c>
      <c r="BS793" s="15">
        <f t="shared" ca="1" si="458"/>
        <v>8541.6822303951412</v>
      </c>
      <c r="BT793" s="15">
        <f t="shared" ca="1" si="459"/>
        <v>9967.4607437650011</v>
      </c>
      <c r="BU793" s="15">
        <f t="shared" ca="1" si="460"/>
        <v>10971.398886812935</v>
      </c>
      <c r="BV793" s="15">
        <f t="shared" ca="1" si="461"/>
        <v>12630.374741810125</v>
      </c>
      <c r="BW793" s="15">
        <f t="shared" ca="1" si="462"/>
        <v>11961.729117489489</v>
      </c>
      <c r="BX793" s="15">
        <f t="shared" ca="1" si="463"/>
        <v>15695.985010913808</v>
      </c>
      <c r="BY793" s="15">
        <f t="shared" ca="1" si="464"/>
        <v>27679.856725332029</v>
      </c>
      <c r="BZ793" s="15">
        <f t="shared" ca="1" si="465"/>
        <v>38083.461916019434</v>
      </c>
      <c r="CA793" s="15">
        <f t="shared" ca="1" si="466"/>
        <v>50574.368380679487</v>
      </c>
      <c r="CB793" s="15">
        <f ca="1">(AU793*DCF!C$10-DCF!C$5*MAX(AU793*DCF!C$10,0)-MAX(AU793-Inputs!$B$6,0)/Inputs!$B$10)*DCF!C$6</f>
        <v>1038.0663219956948</v>
      </c>
      <c r="CC793" s="15">
        <f ca="1">(AV793*DCF!D$10-DCF!D$5*MAX(AV793*DCF!D$10,0)-MAX(AV793-AU793,0)/Inputs!$B$10)*DCF!D$6</f>
        <v>1380.6433161685907</v>
      </c>
      <c r="CD793" s="15">
        <f ca="1">(AW793*DCF!E$10-DCF!E$5*MAX(AW793*DCF!E$10,0)-MAX(AW793-AV793,0)/Inputs!$B$10)*DCF!E$6</f>
        <v>1503.7323977876435</v>
      </c>
      <c r="CE793" s="15">
        <f ca="1">(AX793*DCF!F$10-DCF!F$5*MAX(AX793*DCF!F$10,0)-MAX(AX793-AW793,0)/Inputs!$B$10)*DCF!F$6</f>
        <v>1775.6115534970816</v>
      </c>
      <c r="CF793" s="15">
        <f ca="1">(AY793*DCF!G$10-DCF!G$5*MAX(AY793*DCF!G$10,0)-MAX(AY793-AX793,0)/Inputs!$B$10)*DCF!G$6</f>
        <v>2356.514729384523</v>
      </c>
      <c r="CG793" s="15">
        <f ca="1">(AZ793*DCF!H$10-DCF!H$5*MAX(AZ793*DCF!H$10,0)-MAX(AZ793-AY793,0)/Inputs!$B$10)*DCF!H$6</f>
        <v>2348.0067560299221</v>
      </c>
      <c r="CH793" s="15">
        <f ca="1">(BA793*DCF!I$10-DCF!I$5*MAX(BA793*DCF!I$10,0)-MAX(BA793-AZ793,0)/Inputs!$B$10)*DCF!I$6</f>
        <v>2326.8817585968222</v>
      </c>
      <c r="CI793" s="15">
        <f ca="1">(BB793*DCF!J$10-DCF!J$5*MAX(BB793*DCF!J$10,0)-MAX(BB793-BA793,0)/Inputs!$B$10)*DCF!J$6</f>
        <v>2275.5015984664997</v>
      </c>
      <c r="CJ793" s="15">
        <f ca="1">(BC793*DCF!K$10-DCF!K$5*MAX(BC793*DCF!K$10,0)-MAX(BC793-BB793,0)/Inputs!$B$10)*DCF!K$6</f>
        <v>2756.0505066875808</v>
      </c>
      <c r="CK793" s="15">
        <f ca="1">(BD793*DCF!L$10-DCF!L$5*MAX(BD793*DCF!L$10,0)-MAX(BD793-BC793,0)/Inputs!$B$10)*DCF!L$6</f>
        <v>3431.194488457405</v>
      </c>
      <c r="CL793" s="15">
        <f ca="1">(BE793*DCF!M$10-DCF!M$5*MAX(BE793*DCF!M$10,0)-MAX(BE793-BD793,0)/Inputs!$B$10)*DCF!M$6</f>
        <v>3878.7163312238317</v>
      </c>
      <c r="CM793" s="15">
        <f ca="1">(BF793*DCF!C$28-DCF!C$5*MAX(BF793*DCF!C$28,0)-MAX(BF793-Inputs!$B$13,0)/Inputs!$B$17)*DCF!C$6</f>
        <v>3622.2412333905877</v>
      </c>
      <c r="CN793" s="15">
        <f ca="1">(BG793*DCF!D$28-DCF!D$5*MAX(BG793*DCF!D$28,0)-MAX(BG793-BF793,0)/Inputs!$B$17)*DCF!D$6</f>
        <v>4373.2992153212172</v>
      </c>
      <c r="CO793" s="15">
        <f ca="1">(BH793*DCF!E$28-DCF!E$5*MAX(BH793*DCF!E$28,0)-MAX(BH793-BG793,0)/Inputs!$B$17)*DCF!E$6</f>
        <v>5754.2647280795472</v>
      </c>
      <c r="CP793" s="15">
        <f ca="1">(BI793*DCF!F$28-DCF!F$5*MAX(BI793*DCF!F$28,0)-MAX(BI793-BH793,0)/Inputs!$B$17)*DCF!F$6</f>
        <v>7554.1381807569178</v>
      </c>
      <c r="CQ793" s="15">
        <f ca="1">(BJ793*DCF!G$28-DCF!G$5*MAX(BJ793*DCF!G$28,0)-MAX(BJ793-BI793,0)/Inputs!$B$17)*DCF!G$6</f>
        <v>10346.631668300761</v>
      </c>
      <c r="CR793" s="15">
        <f ca="1">(BK793*DCF!H$28-DCF!H$5*MAX(BK793*DCF!H$28,0)-MAX(BK793-BJ793,0)/Inputs!$B$17)*DCF!H$6</f>
        <v>12840.426343911915</v>
      </c>
      <c r="CS793" s="15">
        <f ca="1">(BL793*DCF!I$28-DCF!I$5*MAX(BL793*DCF!I$28,0)-MAX(BL793-BK793,0)/Inputs!$B$17)*DCF!I$6</f>
        <v>13448.189262431897</v>
      </c>
      <c r="CT793" s="15">
        <f ca="1">(BM793*DCF!J$28-DCF!J$5*MAX(BM793*DCF!J$28,0)-MAX(BM793-BL793,0)/Inputs!$B$17)*DCF!J$6</f>
        <v>15339.56314167362</v>
      </c>
      <c r="CU793" s="15">
        <f ca="1">(BN793*DCF!K$28-DCF!K$5*MAX(BN793*DCF!K$28,0)-MAX(BN793-BM793,0)/Inputs!$B$17)*DCF!K$6</f>
        <v>20126.468905253583</v>
      </c>
      <c r="CV793" s="15">
        <f ca="1">(BO793*DCF!L$28-DCF!L$5*MAX(BO793*DCF!L$28,0)-MAX(BO793-BN793,0)/Inputs!$B$17)*DCF!L$6</f>
        <v>24466.877482509371</v>
      </c>
      <c r="CW793" s="15">
        <f ca="1">(BP793*DCF!M$28-DCF!M$5*MAX(BP793*DCF!M$28,0)-MAX(BP793-BO793,0)/Inputs!$B$17)*DCF!M$6</f>
        <v>28435.705920284603</v>
      </c>
      <c r="CX793" s="15">
        <f ca="1">(BQ793*DCF!C$46-DCF!C$5*MAX(BQ793*DCF!C$46,0)-MAX(BQ793-Inputs!$B$20,0)/Inputs!$B$24)*DCF!C$6</f>
        <v>-1161.7208865595044</v>
      </c>
      <c r="CY793" s="15">
        <f ca="1">(BR793*DCF!D$46-DCF!D$5*MAX(BR793*DCF!D$46,0)-MAX(BR793-BQ793,0)/Inputs!$B$24)*DCF!D$6</f>
        <v>-1436.024317533507</v>
      </c>
      <c r="CZ793" s="15">
        <f ca="1">(BS793*DCF!E$46-DCF!E$5*MAX(BS793*DCF!E$46,0)-MAX(BS793-BR793,0)/Inputs!$B$24)*DCF!E$6</f>
        <v>-2356.4831491820451</v>
      </c>
      <c r="DA793" s="15">
        <f ca="1">(BT793*DCF!F$46-DCF!F$5*MAX(BT793*DCF!F$46,0)-MAX(BT793-BS793,0)/Inputs!$B$24)*DCF!F$6</f>
        <v>-1245.0645394700832</v>
      </c>
      <c r="DB793" s="15">
        <f ca="1">(BU793*DCF!G$46-DCF!G$5*MAX(BU793*DCF!G$46,0)-MAX(BU793-BT793,0)/Inputs!$B$24)*DCF!G$6</f>
        <v>-706.76113764056606</v>
      </c>
      <c r="DC793" s="15">
        <f ca="1">(BV793*DCF!H$46-DCF!H$5*MAX(BV793*DCF!H$46,0)-MAX(BV793-BU793,0)/Inputs!$B$24)*DCF!H$6</f>
        <v>-515.51658222666856</v>
      </c>
      <c r="DD793" s="15">
        <f ca="1">(BW793*DCF!I$46-DCF!I$5*MAX(BW793*DCF!I$46,0)-MAX(BW793-BV793,0)/Inputs!$B$24)*DCF!I$6</f>
        <v>276.2607700011485</v>
      </c>
      <c r="DE793" s="15">
        <f ca="1">(BX793*DCF!J$46-DCF!J$5*MAX(BX793*DCF!J$46,0)-MAX(BX793-BW793,0)/Inputs!$B$24)*DCF!J$6</f>
        <v>-331.86049996901505</v>
      </c>
      <c r="DF793" s="15">
        <f ca="1">(BY793*DCF!K$46-DCF!K$5*MAX(BY793*DCF!K$46,0)-MAX(BY793-BX793,0)/Inputs!$B$24)*DCF!K$6</f>
        <v>-1354.563633574546</v>
      </c>
      <c r="DG793" s="15">
        <f ca="1">(BZ793*DCF!L$46-DCF!L$5*MAX(BZ793*DCF!L$46,0)-MAX(BZ793-BY793,0)/Inputs!$B$24)*DCF!L$6</f>
        <v>278.1633145793682</v>
      </c>
      <c r="DH793" s="15">
        <f ca="1">(CA793*DCF!M$46-DCF!M$5*MAX(CA793*DCF!M$46,0)-MAX(CA793-BZ793,0)/Inputs!$B$24)*DCF!M$6</f>
        <v>1353.5305274466598</v>
      </c>
      <c r="DI793" s="15">
        <f ca="1">SUM(CB793:CL793)+BE793*DCF!M$10*(1+Inputs!$B$30)*(1-Inputs!$B$33)*(1-Inputs!$B$30/Inputs!$B$31)/(Inputs!$B$29-Inputs!$B$30)*DCF!M$6</f>
        <v>113440.45512798009</v>
      </c>
      <c r="DJ793" s="15">
        <f ca="1">SUM(CM793:CW793)+BP793*DCF!M$28*(1+Inputs!$B$30)*(1-Inputs!$B$33)*(1-Inputs!$B$30/Inputs!$B$31)/(Inputs!$B$29-Inputs!$B$30)*DCF!M$6</f>
        <v>753718.60417349986</v>
      </c>
      <c r="DK793" s="15">
        <f ca="1">SUM(CX793:DH793)+CA793*DCF!M$46*(1+Inputs!$B$30)*(1-Inputs!$B$33)*(1-Inputs!$B$30/Inputs!$B$31)/(Inputs!$B$29-Inputs!$B$30)*DCF!M$6</f>
        <v>70993.92429932559</v>
      </c>
      <c r="DM793" s="15">
        <f ca="1">DI793+DJ793+DK793+Inputs!$B$34+Inputs!$B$36-Inputs!$B$35</f>
        <v>1015003.9836008055</v>
      </c>
    </row>
    <row r="794" spans="1:117" x14ac:dyDescent="0.75">
      <c r="A794" s="11">
        <v>781</v>
      </c>
      <c r="C794" s="24">
        <f t="shared" ref="C794:M803" ca="1" si="468">_xlfn.NORM.S.INV(RAND())</f>
        <v>-0.52229988287473439</v>
      </c>
      <c r="D794" s="24">
        <f t="shared" ca="1" si="468"/>
        <v>-0.50765563901829069</v>
      </c>
      <c r="E794" s="24">
        <f t="shared" ca="1" si="468"/>
        <v>-0.29232334869915411</v>
      </c>
      <c r="F794" s="24">
        <f t="shared" ca="1" si="468"/>
        <v>2.4051611641610693</v>
      </c>
      <c r="G794" s="24">
        <f t="shared" ca="1" si="468"/>
        <v>0.30437382783275763</v>
      </c>
      <c r="H794" s="24">
        <f t="shared" ca="1" si="468"/>
        <v>0.65702425785907259</v>
      </c>
      <c r="I794" s="24">
        <f t="shared" ca="1" si="468"/>
        <v>-0.81603371999721208</v>
      </c>
      <c r="J794" s="24">
        <f t="shared" ca="1" si="468"/>
        <v>-1.3339899034307932</v>
      </c>
      <c r="K794" s="24">
        <f t="shared" ca="1" si="468"/>
        <v>-0.36059847290504676</v>
      </c>
      <c r="L794" s="24">
        <f t="shared" ca="1" si="468"/>
        <v>-0.13616641045708622</v>
      </c>
      <c r="M794" s="24">
        <f t="shared" ca="1" si="468"/>
        <v>0.84516242808376185</v>
      </c>
      <c r="N794" s="24">
        <f ca="1">SQRT(Inputs!$B$38)*C794+SQRT(1-Inputs!$B$38)*_xlfn.NORM.S.INV(RAND())</f>
        <v>-1.0096361333826798</v>
      </c>
      <c r="O794" s="24">
        <f ca="1">SQRT(Inputs!$B$38)*D794+SQRT(1-Inputs!$B$38)*_xlfn.NORM.S.INV(RAND())</f>
        <v>-7.8375893095535581E-2</v>
      </c>
      <c r="P794" s="24">
        <f ca="1">SQRT(Inputs!$B$38)*E794+SQRT(1-Inputs!$B$38)*_xlfn.NORM.S.INV(RAND())</f>
        <v>-1.0310545226914998</v>
      </c>
      <c r="Q794" s="24">
        <f ca="1">SQRT(Inputs!$B$38)*F794+SQRT(1-Inputs!$B$38)*_xlfn.NORM.S.INV(RAND())</f>
        <v>2.1935082609290077</v>
      </c>
      <c r="R794" s="24">
        <f ca="1">SQRT(Inputs!$B$38)*G794+SQRT(1-Inputs!$B$38)*_xlfn.NORM.S.INV(RAND())</f>
        <v>0.13383253939354739</v>
      </c>
      <c r="S794" s="24">
        <f ca="1">SQRT(Inputs!$B$38)*H794+SQRT(1-Inputs!$B$38)*_xlfn.NORM.S.INV(RAND())</f>
        <v>-0.70110318797776872</v>
      </c>
      <c r="T794" s="24">
        <f ca="1">SQRT(Inputs!$B$38)*I794+SQRT(1-Inputs!$B$38)*_xlfn.NORM.S.INV(RAND())</f>
        <v>1.1419457902749999</v>
      </c>
      <c r="U794" s="24">
        <f ca="1">SQRT(Inputs!$B$38)*J794+SQRT(1-Inputs!$B$38)*_xlfn.NORM.S.INV(RAND())</f>
        <v>-1.4353146503722132</v>
      </c>
      <c r="V794" s="24">
        <f ca="1">SQRT(Inputs!$B$38)*K794+SQRT(1-Inputs!$B$38)*_xlfn.NORM.S.INV(RAND())</f>
        <v>0.91781198130547592</v>
      </c>
      <c r="W794" s="24">
        <f ca="1">SQRT(Inputs!$B$38)*L794+SQRT(1-Inputs!$B$38)*_xlfn.NORM.S.INV(RAND())</f>
        <v>-0.79231062545071462</v>
      </c>
      <c r="X794" s="24">
        <f ca="1">SQRT(Inputs!$B$38)*M794+SQRT(1-Inputs!$B$38)*_xlfn.NORM.S.INV(RAND())</f>
        <v>1.1102681951149096</v>
      </c>
      <c r="Y794" s="24">
        <f ca="1">SQRT(Inputs!$B$38)*C794+SQRT(1-Inputs!$B$38)*_xlfn.NORM.S.INV(RAND())</f>
        <v>-0.89694819524318881</v>
      </c>
      <c r="Z794" s="24">
        <f ca="1">SQRT(Inputs!$B$38)*D794+SQRT(1-Inputs!$B$38)*_xlfn.NORM.S.INV(RAND())</f>
        <v>-0.52288028854563828</v>
      </c>
      <c r="AA794" s="24">
        <f ca="1">SQRT(Inputs!$B$38)*E794+SQRT(1-Inputs!$B$38)*_xlfn.NORM.S.INV(RAND())</f>
        <v>-1.0351276423827624</v>
      </c>
      <c r="AB794" s="24">
        <f ca="1">SQRT(Inputs!$B$38)*F794+SQRT(1-Inputs!$B$38)*_xlfn.NORM.S.INV(RAND())</f>
        <v>0.42518349841983205</v>
      </c>
      <c r="AC794" s="24">
        <f ca="1">SQRT(Inputs!$B$38)*G794+SQRT(1-Inputs!$B$38)*_xlfn.NORM.S.INV(RAND())</f>
        <v>2.133311269273261</v>
      </c>
      <c r="AD794" s="24">
        <f ca="1">SQRT(Inputs!$B$38)*H794+SQRT(1-Inputs!$B$38)*_xlfn.NORM.S.INV(RAND())</f>
        <v>1.6028471702683815</v>
      </c>
      <c r="AE794" s="24">
        <f ca="1">SQRT(Inputs!$B$38)*I794+SQRT(1-Inputs!$B$38)*_xlfn.NORM.S.INV(RAND())</f>
        <v>-1.4596985497695398</v>
      </c>
      <c r="AF794" s="24">
        <f ca="1">SQRT(Inputs!$B$38)*J794+SQRT(1-Inputs!$B$38)*_xlfn.NORM.S.INV(RAND())</f>
        <v>-1.1331140373807682</v>
      </c>
      <c r="AG794" s="24">
        <f ca="1">SQRT(Inputs!$B$38)*K794+SQRT(1-Inputs!$B$38)*_xlfn.NORM.S.INV(RAND())</f>
        <v>-0.25063343260831367</v>
      </c>
      <c r="AH794" s="24">
        <f ca="1">SQRT(Inputs!$B$38)*L794+SQRT(1-Inputs!$B$38)*_xlfn.NORM.S.INV(RAND())</f>
        <v>-0.50691349043253275</v>
      </c>
      <c r="AI794" s="24">
        <f ca="1">SQRT(Inputs!$B$38)*M794+SQRT(1-Inputs!$B$38)*_xlfn.NORM.S.INV(RAND())</f>
        <v>-0.20227075153835161</v>
      </c>
      <c r="AJ794" s="24">
        <f ca="1">SQRT(Inputs!$B$38)*C794+SQRT(1-Inputs!$B$38)*_xlfn.NORM.S.INV(RAND())</f>
        <v>-1.1455410111931854</v>
      </c>
      <c r="AK794" s="24">
        <f ca="1">SQRT(Inputs!$B$38)*D794+SQRT(1-Inputs!$B$38)*_xlfn.NORM.S.INV(RAND())</f>
        <v>-1.2720014770361914</v>
      </c>
      <c r="AL794" s="24">
        <f ca="1">SQRT(Inputs!$B$38)*E794+SQRT(1-Inputs!$B$38)*_xlfn.NORM.S.INV(RAND())</f>
        <v>-0.51383797275279319</v>
      </c>
      <c r="AM794" s="24">
        <f ca="1">SQRT(Inputs!$B$38)*F794+SQRT(1-Inputs!$B$38)*_xlfn.NORM.S.INV(RAND())</f>
        <v>0.25230047619039753</v>
      </c>
      <c r="AN794" s="24">
        <f ca="1">SQRT(Inputs!$B$38)*G794+SQRT(1-Inputs!$B$38)*_xlfn.NORM.S.INV(RAND())</f>
        <v>-0.70291855009567117</v>
      </c>
      <c r="AO794" s="24">
        <f ca="1">SQRT(Inputs!$B$38)*H794+SQRT(1-Inputs!$B$38)*_xlfn.NORM.S.INV(RAND())</f>
        <v>0.80755825739126907</v>
      </c>
      <c r="AP794" s="24">
        <f ca="1">SQRT(Inputs!$B$38)*I794+SQRT(1-Inputs!$B$38)*_xlfn.NORM.S.INV(RAND())</f>
        <v>0.43787174721133593</v>
      </c>
      <c r="AQ794" s="24">
        <f ca="1">SQRT(Inputs!$B$38)*J794+SQRT(1-Inputs!$B$38)*_xlfn.NORM.S.INV(RAND())</f>
        <v>-0.38203902126657463</v>
      </c>
      <c r="AR794" s="24">
        <f ca="1">SQRT(Inputs!$B$38)*K794+SQRT(1-Inputs!$B$38)*_xlfn.NORM.S.INV(RAND())</f>
        <v>-0.79287633672913871</v>
      </c>
      <c r="AS794" s="24">
        <f ca="1">SQRT(Inputs!$B$38)*L794+SQRT(1-Inputs!$B$38)*_xlfn.NORM.S.INV(RAND())</f>
        <v>-9.9991153935460778E-2</v>
      </c>
      <c r="AT794" s="24">
        <f ca="1">SQRT(Inputs!$B$38)*M794+SQRT(1-Inputs!$B$38)*_xlfn.NORM.S.INV(RAND())</f>
        <v>0.98698086116172656</v>
      </c>
      <c r="AU794" s="15">
        <f ca="1">Inputs!$B$6*EXP($B$8-0.5*C$5^2+C$5*N794)</f>
        <v>4214.0502142027426</v>
      </c>
      <c r="AV794" s="15">
        <f t="shared" ca="1" si="437"/>
        <v>5070.7226834295325</v>
      </c>
      <c r="AW794" s="15">
        <f t="shared" ca="1" si="438"/>
        <v>5380.1117089693171</v>
      </c>
      <c r="AX794" s="15">
        <f t="shared" ca="1" si="439"/>
        <v>8639.4459172391707</v>
      </c>
      <c r="AY794" s="15">
        <f t="shared" ca="1" si="440"/>
        <v>10724.607346145718</v>
      </c>
      <c r="AZ794" s="15">
        <f t="shared" ca="1" si="441"/>
        <v>12141.929609409231</v>
      </c>
      <c r="BA794" s="15">
        <f t="shared" ca="1" si="442"/>
        <v>16744.93258331393</v>
      </c>
      <c r="BB794" s="15">
        <f t="shared" ca="1" si="443"/>
        <v>17754.963471298699</v>
      </c>
      <c r="BC794" s="15">
        <f t="shared" ca="1" si="444"/>
        <v>23759.785694923637</v>
      </c>
      <c r="BD794" s="15">
        <f t="shared" ca="1" si="445"/>
        <v>27028.846732072572</v>
      </c>
      <c r="BE794" s="15">
        <f t="shared" ca="1" si="446"/>
        <v>36644.837031002608</v>
      </c>
      <c r="BF794" s="15">
        <f ca="1">Inputs!$B$13*EXP($B$9-0.5*C$6^2+C$6*Y794)</f>
        <v>11577.876097982646</v>
      </c>
      <c r="BG794" s="15">
        <f t="shared" ca="1" si="447"/>
        <v>12839.957922324757</v>
      </c>
      <c r="BH794" s="15">
        <f t="shared" ca="1" si="448"/>
        <v>13213.205937769464</v>
      </c>
      <c r="BI794" s="15">
        <f t="shared" ca="1" si="449"/>
        <v>17268.91163611814</v>
      </c>
      <c r="BJ794" s="15">
        <f t="shared" ca="1" si="450"/>
        <v>28792.613078385624</v>
      </c>
      <c r="BK794" s="15">
        <f t="shared" ca="1" si="451"/>
        <v>43954.761078002026</v>
      </c>
      <c r="BL794" s="15">
        <f t="shared" ca="1" si="452"/>
        <v>44687.414212608906</v>
      </c>
      <c r="BM794" s="15">
        <f t="shared" ca="1" si="453"/>
        <v>47717.791186265495</v>
      </c>
      <c r="BN794" s="15">
        <f t="shared" ca="1" si="454"/>
        <v>56950.461238537573</v>
      </c>
      <c r="BO794" s="15">
        <f t="shared" ca="1" si="455"/>
        <v>66062.074441475153</v>
      </c>
      <c r="BP794" s="15">
        <f t="shared" ca="1" si="456"/>
        <v>79467.880018938362</v>
      </c>
      <c r="BQ794" s="15">
        <f ca="1">Inputs!$B$20*EXP($B$10-0.5*C$7^2+C$7*AJ794)</f>
        <v>2857.2791941757996</v>
      </c>
      <c r="BR794" s="15">
        <f t="shared" ca="1" si="457"/>
        <v>2588.5273315370787</v>
      </c>
      <c r="BS794" s="15">
        <f t="shared" ca="1" si="458"/>
        <v>3058.3655843397687</v>
      </c>
      <c r="BT794" s="15">
        <f t="shared" ca="1" si="459"/>
        <v>4505.3615714872403</v>
      </c>
      <c r="BU794" s="15">
        <f t="shared" ca="1" si="460"/>
        <v>5267.3025860273383</v>
      </c>
      <c r="BV794" s="15">
        <f t="shared" ca="1" si="461"/>
        <v>8790.665558251736</v>
      </c>
      <c r="BW794" s="15">
        <f t="shared" ca="1" si="462"/>
        <v>13458.057525727934</v>
      </c>
      <c r="BX794" s="15">
        <f t="shared" ca="1" si="463"/>
        <v>17435.427005058689</v>
      </c>
      <c r="BY794" s="15">
        <f t="shared" ca="1" si="464"/>
        <v>20991.441396139504</v>
      </c>
      <c r="BZ794" s="15">
        <f t="shared" ca="1" si="465"/>
        <v>28917.46274194754</v>
      </c>
      <c r="CA794" s="15">
        <f t="shared" ca="1" si="466"/>
        <v>48407.473026384141</v>
      </c>
      <c r="CB794" s="15">
        <f ca="1">(AU794*DCF!C$10-DCF!C$5*MAX(AU794*DCF!C$10,0)-MAX(AU794-Inputs!$B$6,0)/Inputs!$B$10)*DCF!C$6</f>
        <v>1048.4090259872769</v>
      </c>
      <c r="CC794" s="15">
        <f ca="1">(AV794*DCF!D$10-DCF!D$5*MAX(AV794*DCF!D$10,0)-MAX(AV794-AU794,0)/Inputs!$B$10)*DCF!D$6</f>
        <v>1027.0771401577151</v>
      </c>
      <c r="CD794" s="15">
        <f ca="1">(AW794*DCF!E$10-DCF!E$5*MAX(AW794*DCF!E$10,0)-MAX(AW794-AV794,0)/Inputs!$B$10)*DCF!E$6</f>
        <v>1172.4949285606081</v>
      </c>
      <c r="CE794" s="15">
        <f ca="1">(AX794*DCF!F$10-DCF!F$5*MAX(AX794*DCF!F$10,0)-MAX(AX794-AW794,0)/Inputs!$B$10)*DCF!F$6</f>
        <v>1207.7906348245403</v>
      </c>
      <c r="CF794" s="15">
        <f ca="1">(AY794*DCF!G$10-DCF!G$5*MAX(AY794*DCF!G$10,0)-MAX(AY794-AX794,0)/Inputs!$B$10)*DCF!G$6</f>
        <v>1808.8924115358343</v>
      </c>
      <c r="CG794" s="15">
        <f ca="1">(AZ794*DCF!H$10-DCF!H$5*MAX(AZ794*DCF!H$10,0)-MAX(AZ794-AY794,0)/Inputs!$B$10)*DCF!H$6</f>
        <v>2105.6933661498915</v>
      </c>
      <c r="CH794" s="15">
        <f ca="1">(BA794*DCF!I$10-DCF!I$5*MAX(BA794*DCF!I$10,0)-MAX(BA794-AZ794,0)/Inputs!$B$10)*DCF!I$6</f>
        <v>2303.6345636037677</v>
      </c>
      <c r="CI794" s="15">
        <f ca="1">(BB794*DCF!J$10-DCF!J$5*MAX(BB794*DCF!J$10,0)-MAX(BB794-BA794,0)/Inputs!$B$10)*DCF!J$6</f>
        <v>2893.7393918479675</v>
      </c>
      <c r="CJ794" s="15">
        <f ca="1">(BC794*DCF!K$10-DCF!K$5*MAX(BC794*DCF!K$10,0)-MAX(BC794-BB794,0)/Inputs!$B$10)*DCF!K$6</f>
        <v>2984.3602114108226</v>
      </c>
      <c r="CK794" s="15">
        <f ca="1">(BD794*DCF!L$10-DCF!L$5*MAX(BD794*DCF!L$10,0)-MAX(BD794-BC794,0)/Inputs!$B$10)*DCF!L$6</f>
        <v>3653.7215440475725</v>
      </c>
      <c r="CL794" s="15">
        <f ca="1">(BE794*DCF!M$10-DCF!M$5*MAX(BE794*DCF!M$10,0)-MAX(BE794-BD794,0)/Inputs!$B$10)*DCF!M$6</f>
        <v>4022.3276839315399</v>
      </c>
      <c r="CM794" s="15">
        <f ca="1">(BF794*DCF!C$28-DCF!C$5*MAX(BF794*DCF!C$28,0)-MAX(BF794-Inputs!$B$13,0)/Inputs!$B$17)*DCF!C$6</f>
        <v>3489.4096161920957</v>
      </c>
      <c r="CN794" s="15">
        <f ca="1">(BG794*DCF!D$28-DCF!D$5*MAX(BG794*DCF!D$28,0)-MAX(BG794-BF794,0)/Inputs!$B$17)*DCF!D$6</f>
        <v>3512.4038273711744</v>
      </c>
      <c r="CO794" s="15">
        <f ca="1">(BH794*DCF!E$28-DCF!E$5*MAX(BH794*DCF!E$28,0)-MAX(BH794-BG794,0)/Inputs!$B$17)*DCF!E$6</f>
        <v>3668.6531556140521</v>
      </c>
      <c r="CP794" s="15">
        <f ca="1">(BI794*DCF!F$28-DCF!F$5*MAX(BI794*DCF!F$28,0)-MAX(BI794-BH794,0)/Inputs!$B$17)*DCF!F$6</f>
        <v>3949.6493034764353</v>
      </c>
      <c r="CQ794" s="15">
        <f ca="1">(BJ794*DCF!G$28-DCF!G$5*MAX(BJ794*DCF!G$28,0)-MAX(BJ794-BI794,0)/Inputs!$B$17)*DCF!G$6</f>
        <v>5532.2891697937393</v>
      </c>
      <c r="CR794" s="15">
        <f ca="1">(BK794*DCF!H$28-DCF!H$5*MAX(BK794*DCF!H$28,0)-MAX(BK794-BJ794,0)/Inputs!$B$17)*DCF!H$6</f>
        <v>8514.7250600920252</v>
      </c>
      <c r="CS794" s="15">
        <f ca="1">(BL794*DCF!I$28-DCF!I$5*MAX(BL794*DCF!I$28,0)-MAX(BL794-BK794,0)/Inputs!$B$17)*DCF!I$6</f>
        <v>10403.222986219447</v>
      </c>
      <c r="CT794" s="15">
        <f ca="1">(BM794*DCF!J$28-DCF!J$5*MAX(BM794*DCF!J$28,0)-MAX(BM794-BL794,0)/Inputs!$B$17)*DCF!J$6</f>
        <v>10243.225562776774</v>
      </c>
      <c r="CU794" s="15">
        <f ca="1">(BN794*DCF!K$28-DCF!K$5*MAX(BN794*DCF!K$28,0)-MAX(BN794-BM794,0)/Inputs!$B$17)*DCF!K$6</f>
        <v>10896.103422307755</v>
      </c>
      <c r="CV794" s="15">
        <f ca="1">(BO794*DCF!L$28-DCF!L$5*MAX(BO794*DCF!L$28,0)-MAX(BO794-BN794,0)/Inputs!$B$17)*DCF!L$6</f>
        <v>12149.77625826775</v>
      </c>
      <c r="CW794" s="15">
        <f ca="1">(BP794*DCF!M$28-DCF!M$5*MAX(BP794*DCF!M$28,0)-MAX(BP794-BO794,0)/Inputs!$B$17)*DCF!M$6</f>
        <v>13550.644239393854</v>
      </c>
      <c r="CX794" s="15">
        <f ca="1">(BQ794*DCF!C$46-DCF!C$5*MAX(BQ794*DCF!C$46,0)-MAX(BQ794-Inputs!$B$20,0)/Inputs!$B$24)*DCF!C$6</f>
        <v>-659.8797215186604</v>
      </c>
      <c r="CY794" s="15">
        <f ca="1">(BR794*DCF!D$46-DCF!D$5*MAX(BR794*DCF!D$46,0)-MAX(BR794-BQ794,0)/Inputs!$B$24)*DCF!D$6</f>
        <v>-441.80125025567639</v>
      </c>
      <c r="CZ794" s="15">
        <f ca="1">(BS794*DCF!E$46-DCF!E$5*MAX(BS794*DCF!E$46,0)-MAX(BS794-BR794,0)/Inputs!$B$24)*DCF!E$6</f>
        <v>-546.85436017447716</v>
      </c>
      <c r="DA794" s="15">
        <f ca="1">(BT794*DCF!F$46-DCF!F$5*MAX(BT794*DCF!F$46,0)-MAX(BT794-BS794,0)/Inputs!$B$24)*DCF!F$6</f>
        <v>-855.00589665743564</v>
      </c>
      <c r="DB794" s="15">
        <f ca="1">(BU794*DCF!G$46-DCF!G$5*MAX(BU794*DCF!G$46,0)-MAX(BU794-BT794,0)/Inputs!$B$24)*DCF!G$6</f>
        <v>-433.4835552497558</v>
      </c>
      <c r="DC794" s="15">
        <f ca="1">(BV794*DCF!H$46-DCF!H$5*MAX(BV794*DCF!H$46,0)-MAX(BV794-BU794,0)/Inputs!$B$24)*DCF!H$6</f>
        <v>-1094.8634556156298</v>
      </c>
      <c r="DD794" s="15">
        <f ca="1">(BW794*DCF!I$46-DCF!I$5*MAX(BW794*DCF!I$46,0)-MAX(BW794-BV794,0)/Inputs!$B$24)*DCF!I$6</f>
        <v>-1029.0086187393126</v>
      </c>
      <c r="DE794" s="15">
        <f ca="1">(BX794*DCF!J$46-DCF!J$5*MAX(BX794*DCF!J$46,0)-MAX(BX794-BW794,0)/Inputs!$B$24)*DCF!J$6</f>
        <v>-323.36547092896757</v>
      </c>
      <c r="DF794" s="15">
        <f ca="1">(BY794*DCF!K$46-DCF!K$5*MAX(BY794*DCF!K$46,0)-MAX(BY794-BX794,0)/Inputs!$B$24)*DCF!K$6</f>
        <v>327.97231387708229</v>
      </c>
      <c r="DG794" s="15">
        <f ca="1">(BZ794*DCF!L$46-DCF!L$5*MAX(BZ794*DCF!L$46,0)-MAX(BZ794-BY794,0)/Inputs!$B$24)*DCF!L$6</f>
        <v>205.2456041078737</v>
      </c>
      <c r="DH794" s="15">
        <f ca="1">(CA794*DCF!M$46-DCF!M$5*MAX(CA794*DCF!M$46,0)-MAX(CA794-BZ794,0)/Inputs!$B$24)*DCF!M$6</f>
        <v>-279.55160019948846</v>
      </c>
      <c r="DI794" s="15">
        <f ca="1">SUM(CB794:CL794)+BE794*DCF!M$10*(1+Inputs!$B$30)*(1-Inputs!$B$33)*(1-Inputs!$B$30/Inputs!$B$31)/(Inputs!$B$29-Inputs!$B$30)*DCF!M$6</f>
        <v>126211.20693714167</v>
      </c>
      <c r="DJ794" s="15">
        <f ca="1">SUM(CM794:CW794)+BP794*DCF!M$28*(1+Inputs!$B$30)*(1-Inputs!$B$33)*(1-Inputs!$B$30/Inputs!$B$31)/(Inputs!$B$29-Inputs!$B$30)*DCF!M$6</f>
        <v>380790.31719701074</v>
      </c>
      <c r="DK794" s="15">
        <f ca="1">SUM(CX794:DH794)+CA794*DCF!M$46*(1+Inputs!$B$30)*(1-Inputs!$B$33)*(1-Inputs!$B$30/Inputs!$B$31)/(Inputs!$B$29-Inputs!$B$30)*DCF!M$6</f>
        <v>69713.09151919515</v>
      </c>
      <c r="DM794" s="15">
        <f ca="1">DI794+DJ794+DK794+Inputs!$B$34+Inputs!$B$36-Inputs!$B$35</f>
        <v>653565.61565334757</v>
      </c>
    </row>
    <row r="795" spans="1:117" x14ac:dyDescent="0.75">
      <c r="A795" s="11">
        <v>782</v>
      </c>
      <c r="C795" s="24">
        <f t="shared" ca="1" si="468"/>
        <v>0.48561000145161581</v>
      </c>
      <c r="D795" s="24">
        <f t="shared" ca="1" si="468"/>
        <v>0.97267607141263357</v>
      </c>
      <c r="E795" s="24">
        <f t="shared" ca="1" si="468"/>
        <v>0.39908861174780735</v>
      </c>
      <c r="F795" s="24">
        <f t="shared" ca="1" si="468"/>
        <v>0.37316087915552565</v>
      </c>
      <c r="G795" s="24">
        <f t="shared" ca="1" si="468"/>
        <v>1.2509951968261779</v>
      </c>
      <c r="H795" s="24">
        <f t="shared" ca="1" si="468"/>
        <v>-0.91487348599534635</v>
      </c>
      <c r="I795" s="24">
        <f t="shared" ca="1" si="468"/>
        <v>-0.91048939784097627</v>
      </c>
      <c r="J795" s="24">
        <f t="shared" ca="1" si="468"/>
        <v>0.27667405911519549</v>
      </c>
      <c r="K795" s="24">
        <f t="shared" ca="1" si="468"/>
        <v>-0.86113354920554031</v>
      </c>
      <c r="L795" s="24">
        <f t="shared" ca="1" si="468"/>
        <v>-1.4990289205733134</v>
      </c>
      <c r="M795" s="24">
        <f t="shared" ca="1" si="468"/>
        <v>1.5913162548030662</v>
      </c>
      <c r="N795" s="24">
        <f ca="1">SQRT(Inputs!$B$38)*C795+SQRT(1-Inputs!$B$38)*_xlfn.NORM.S.INV(RAND())</f>
        <v>-0.53509809696212118</v>
      </c>
      <c r="O795" s="24">
        <f ca="1">SQRT(Inputs!$B$38)*D795+SQRT(1-Inputs!$B$38)*_xlfn.NORM.S.INV(RAND())</f>
        <v>1.8029053836042186</v>
      </c>
      <c r="P795" s="24">
        <f ca="1">SQRT(Inputs!$B$38)*E795+SQRT(1-Inputs!$B$38)*_xlfn.NORM.S.INV(RAND())</f>
        <v>1.3305304689967297</v>
      </c>
      <c r="Q795" s="24">
        <f ca="1">SQRT(Inputs!$B$38)*F795+SQRT(1-Inputs!$B$38)*_xlfn.NORM.S.INV(RAND())</f>
        <v>1.3358613480651369</v>
      </c>
      <c r="R795" s="24">
        <f ca="1">SQRT(Inputs!$B$38)*G795+SQRT(1-Inputs!$B$38)*_xlfn.NORM.S.INV(RAND())</f>
        <v>0.76452527480256205</v>
      </c>
      <c r="S795" s="24">
        <f ca="1">SQRT(Inputs!$B$38)*H795+SQRT(1-Inputs!$B$38)*_xlfn.NORM.S.INV(RAND())</f>
        <v>-0.2551970434209852</v>
      </c>
      <c r="T795" s="24">
        <f ca="1">SQRT(Inputs!$B$38)*I795+SQRT(1-Inputs!$B$38)*_xlfn.NORM.S.INV(RAND())</f>
        <v>0.51618355406098138</v>
      </c>
      <c r="U795" s="24">
        <f ca="1">SQRT(Inputs!$B$38)*J795+SQRT(1-Inputs!$B$38)*_xlfn.NORM.S.INV(RAND())</f>
        <v>0.94651656169637721</v>
      </c>
      <c r="V795" s="24">
        <f ca="1">SQRT(Inputs!$B$38)*K795+SQRT(1-Inputs!$B$38)*_xlfn.NORM.S.INV(RAND())</f>
        <v>0.61880586148342465</v>
      </c>
      <c r="W795" s="24">
        <f ca="1">SQRT(Inputs!$B$38)*L795+SQRT(1-Inputs!$B$38)*_xlfn.NORM.S.INV(RAND())</f>
        <v>-2.2655924506357845</v>
      </c>
      <c r="X795" s="24">
        <f ca="1">SQRT(Inputs!$B$38)*M795+SQRT(1-Inputs!$B$38)*_xlfn.NORM.S.INV(RAND())</f>
        <v>0.35558674454896622</v>
      </c>
      <c r="Y795" s="24">
        <f ca="1">SQRT(Inputs!$B$38)*C795+SQRT(1-Inputs!$B$38)*_xlfn.NORM.S.INV(RAND())</f>
        <v>1.9392103297448811</v>
      </c>
      <c r="Z795" s="24">
        <f ca="1">SQRT(Inputs!$B$38)*D795+SQRT(1-Inputs!$B$38)*_xlfn.NORM.S.INV(RAND())</f>
        <v>0.5283926558037042</v>
      </c>
      <c r="AA795" s="24">
        <f ca="1">SQRT(Inputs!$B$38)*E795+SQRT(1-Inputs!$B$38)*_xlfn.NORM.S.INV(RAND())</f>
        <v>1.5004186258375998</v>
      </c>
      <c r="AB795" s="24">
        <f ca="1">SQRT(Inputs!$B$38)*F795+SQRT(1-Inputs!$B$38)*_xlfn.NORM.S.INV(RAND())</f>
        <v>-0.12841954130727984</v>
      </c>
      <c r="AC795" s="24">
        <f ca="1">SQRT(Inputs!$B$38)*G795+SQRT(1-Inputs!$B$38)*_xlfn.NORM.S.INV(RAND())</f>
        <v>1.0182359856314731</v>
      </c>
      <c r="AD795" s="24">
        <f ca="1">SQRT(Inputs!$B$38)*H795+SQRT(1-Inputs!$B$38)*_xlfn.NORM.S.INV(RAND())</f>
        <v>0.40050778080287874</v>
      </c>
      <c r="AE795" s="24">
        <f ca="1">SQRT(Inputs!$B$38)*I795+SQRT(1-Inputs!$B$38)*_xlfn.NORM.S.INV(RAND())</f>
        <v>0.84403823915190235</v>
      </c>
      <c r="AF795" s="24">
        <f ca="1">SQRT(Inputs!$B$38)*J795+SQRT(1-Inputs!$B$38)*_xlfn.NORM.S.INV(RAND())</f>
        <v>0.52730978736755629</v>
      </c>
      <c r="AG795" s="24">
        <f ca="1">SQRT(Inputs!$B$38)*K795+SQRT(1-Inputs!$B$38)*_xlfn.NORM.S.INV(RAND())</f>
        <v>-0.56500315545226099</v>
      </c>
      <c r="AH795" s="24">
        <f ca="1">SQRT(Inputs!$B$38)*L795+SQRT(1-Inputs!$B$38)*_xlfn.NORM.S.INV(RAND())</f>
        <v>-1.3467420762397726</v>
      </c>
      <c r="AI795" s="24">
        <f ca="1">SQRT(Inputs!$B$38)*M795+SQRT(1-Inputs!$B$38)*_xlfn.NORM.S.INV(RAND())</f>
        <v>0.48374170000144656</v>
      </c>
      <c r="AJ795" s="24">
        <f ca="1">SQRT(Inputs!$B$38)*C795+SQRT(1-Inputs!$B$38)*_xlfn.NORM.S.INV(RAND())</f>
        <v>0.10469859889159239</v>
      </c>
      <c r="AK795" s="24">
        <f ca="1">SQRT(Inputs!$B$38)*D795+SQRT(1-Inputs!$B$38)*_xlfn.NORM.S.INV(RAND())</f>
        <v>0.74397654507540756</v>
      </c>
      <c r="AL795" s="24">
        <f ca="1">SQRT(Inputs!$B$38)*E795+SQRT(1-Inputs!$B$38)*_xlfn.NORM.S.INV(RAND())</f>
        <v>0.9365488226062848</v>
      </c>
      <c r="AM795" s="24">
        <f ca="1">SQRT(Inputs!$B$38)*F795+SQRT(1-Inputs!$B$38)*_xlfn.NORM.S.INV(RAND())</f>
        <v>0.81649955074288028</v>
      </c>
      <c r="AN795" s="24">
        <f ca="1">SQRT(Inputs!$B$38)*G795+SQRT(1-Inputs!$B$38)*_xlfn.NORM.S.INV(RAND())</f>
        <v>1.7427150540647998</v>
      </c>
      <c r="AO795" s="24">
        <f ca="1">SQRT(Inputs!$B$38)*H795+SQRT(1-Inputs!$B$38)*_xlfn.NORM.S.INV(RAND())</f>
        <v>0.25093601877724081</v>
      </c>
      <c r="AP795" s="24">
        <f ca="1">SQRT(Inputs!$B$38)*I795+SQRT(1-Inputs!$B$38)*_xlfn.NORM.S.INV(RAND())</f>
        <v>-1.633655023769415</v>
      </c>
      <c r="AQ795" s="24">
        <f ca="1">SQRT(Inputs!$B$38)*J795+SQRT(1-Inputs!$B$38)*_xlfn.NORM.S.INV(RAND())</f>
        <v>5.3290910212477866E-2</v>
      </c>
      <c r="AR795" s="24">
        <f ca="1">SQRT(Inputs!$B$38)*K795+SQRT(1-Inputs!$B$38)*_xlfn.NORM.S.INV(RAND())</f>
        <v>-0.58629045964949322</v>
      </c>
      <c r="AS795" s="24">
        <f ca="1">SQRT(Inputs!$B$38)*L795+SQRT(1-Inputs!$B$38)*_xlfn.NORM.S.INV(RAND())</f>
        <v>-1.5247841998899021</v>
      </c>
      <c r="AT795" s="24">
        <f ca="1">SQRT(Inputs!$B$38)*M795+SQRT(1-Inputs!$B$38)*_xlfn.NORM.S.INV(RAND())</f>
        <v>-0.32124709979671739</v>
      </c>
      <c r="AU795" s="15">
        <f ca="1">Inputs!$B$6*EXP($B$8-0.5*C$5^2+C$5*N795)</f>
        <v>4550.5093086218267</v>
      </c>
      <c r="AV795" s="15">
        <f t="shared" ca="1" si="437"/>
        <v>7220.3746143132139</v>
      </c>
      <c r="AW795" s="15">
        <f t="shared" ca="1" si="438"/>
        <v>10534.609271834619</v>
      </c>
      <c r="AX795" s="15">
        <f t="shared" ca="1" si="439"/>
        <v>15197.743428371332</v>
      </c>
      <c r="AY795" s="15">
        <f t="shared" ca="1" si="440"/>
        <v>20307.83289175597</v>
      </c>
      <c r="AZ795" s="15">
        <f t="shared" ca="1" si="441"/>
        <v>24148.770341192307</v>
      </c>
      <c r="BA795" s="15">
        <f t="shared" ca="1" si="442"/>
        <v>31192.333277860864</v>
      </c>
      <c r="BB795" s="15">
        <f t="shared" ca="1" si="443"/>
        <v>41987.695244321389</v>
      </c>
      <c r="BC795" s="15">
        <f t="shared" ca="1" si="444"/>
        <v>54589.575703658149</v>
      </c>
      <c r="BD795" s="15">
        <f t="shared" ca="1" si="445"/>
        <v>54106.369483845134</v>
      </c>
      <c r="BE795" s="15">
        <f t="shared" ca="1" si="446"/>
        <v>68482.835854163553</v>
      </c>
      <c r="BF795" s="15">
        <f ca="1">Inputs!$B$13*EXP($B$9-0.5*C$6^2+C$6*Y795)</f>
        <v>20314.967328544568</v>
      </c>
      <c r="BG795" s="15">
        <f t="shared" ca="1" si="447"/>
        <v>27235.29962185624</v>
      </c>
      <c r="BH795" s="15">
        <f t="shared" ca="1" si="448"/>
        <v>42679.033144521753</v>
      </c>
      <c r="BI795" s="15">
        <f t="shared" ca="1" si="449"/>
        <v>51222.996076892174</v>
      </c>
      <c r="BJ795" s="15">
        <f t="shared" ca="1" si="450"/>
        <v>72723.635848492937</v>
      </c>
      <c r="BK795" s="15">
        <f t="shared" ca="1" si="451"/>
        <v>94256.338078192333</v>
      </c>
      <c r="BL795" s="15">
        <f t="shared" ca="1" si="452"/>
        <v>129165.43741180621</v>
      </c>
      <c r="BM795" s="15">
        <f t="shared" ca="1" si="453"/>
        <v>169521.01286472581</v>
      </c>
      <c r="BN795" s="15">
        <f t="shared" ca="1" si="454"/>
        <v>194840.56336254359</v>
      </c>
      <c r="BO795" s="15">
        <f t="shared" ca="1" si="455"/>
        <v>204992.37062970072</v>
      </c>
      <c r="BP795" s="15">
        <f t="shared" ca="1" si="456"/>
        <v>266521.14451118925</v>
      </c>
      <c r="BQ795" s="15">
        <f ca="1">Inputs!$B$20*EXP($B$10-0.5*C$7^2+C$7*AJ795)</f>
        <v>4451.7985684493469</v>
      </c>
      <c r="BR795" s="15">
        <f t="shared" ca="1" si="457"/>
        <v>7650.4294650585216</v>
      </c>
      <c r="BS795" s="15">
        <f t="shared" ca="1" si="458"/>
        <v>13709.768756985652</v>
      </c>
      <c r="BT795" s="15">
        <f t="shared" ca="1" si="459"/>
        <v>23417.971295518222</v>
      </c>
      <c r="BU795" s="15">
        <f t="shared" ca="1" si="460"/>
        <v>49477.775729062843</v>
      </c>
      <c r="BV795" s="15">
        <f t="shared" ca="1" si="461"/>
        <v>72841.762169862224</v>
      </c>
      <c r="BW795" s="15">
        <f t="shared" ca="1" si="462"/>
        <v>71933.346764490008</v>
      </c>
      <c r="BX795" s="15">
        <f t="shared" ca="1" si="463"/>
        <v>101690.97032974641</v>
      </c>
      <c r="BY795" s="15">
        <f t="shared" ca="1" si="464"/>
        <v>127367.18409796822</v>
      </c>
      <c r="BZ795" s="15">
        <f t="shared" ca="1" si="465"/>
        <v>135027.68567461133</v>
      </c>
      <c r="CA795" s="15">
        <f t="shared" ca="1" si="466"/>
        <v>179148.52999441675</v>
      </c>
      <c r="CB795" s="15">
        <f ca="1">(AU795*DCF!C$10-DCF!C$5*MAX(AU795*DCF!C$10,0)-MAX(AU795-Inputs!$B$6,0)/Inputs!$B$10)*DCF!C$6</f>
        <v>1046.010012673323</v>
      </c>
      <c r="CC795" s="15">
        <f ca="1">(AV795*DCF!D$10-DCF!D$5*MAX(AV795*DCF!D$10,0)-MAX(AV795-AU795,0)/Inputs!$B$10)*DCF!D$6</f>
        <v>1108.9406163525948</v>
      </c>
      <c r="CD795" s="15">
        <f ca="1">(AW795*DCF!E$10-DCF!E$5*MAX(AW795*DCF!E$10,0)-MAX(AW795-AV795,0)/Inputs!$B$10)*DCF!E$6</f>
        <v>1685.7706911106297</v>
      </c>
      <c r="CE795" s="15">
        <f ca="1">(AX795*DCF!F$10-DCF!F$5*MAX(AX795*DCF!F$10,0)-MAX(AX795-AW795,0)/Inputs!$B$10)*DCF!F$6</f>
        <v>2347.3605647041727</v>
      </c>
      <c r="CF795" s="15">
        <f ca="1">(AY795*DCF!G$10-DCF!G$5*MAX(AY795*DCF!G$10,0)-MAX(AY795-AX795,0)/Inputs!$B$10)*DCF!G$6</f>
        <v>3201.9753077751921</v>
      </c>
      <c r="CG795" s="15">
        <f ca="1">(AZ795*DCF!H$10-DCF!H$5*MAX(AZ795*DCF!H$10,0)-MAX(AZ795-AY795,0)/Inputs!$B$10)*DCF!H$6</f>
        <v>4006.4737811632622</v>
      </c>
      <c r="CH795" s="15">
        <f ca="1">(BA795*DCF!I$10-DCF!I$5*MAX(BA795*DCF!I$10,0)-MAX(BA795-AZ795,0)/Inputs!$B$10)*DCF!I$6</f>
        <v>4542.3102843283359</v>
      </c>
      <c r="CI795" s="15">
        <f ca="1">(BB795*DCF!J$10-DCF!J$5*MAX(BB795*DCF!J$10,0)-MAX(BB795-BA795,0)/Inputs!$B$10)*DCF!J$6</f>
        <v>5569.326716266216</v>
      </c>
      <c r="CJ795" s="15">
        <f ca="1">(BC795*DCF!K$10-DCF!K$5*MAX(BC795*DCF!K$10,0)-MAX(BC795-BB795,0)/Inputs!$B$10)*DCF!K$6</f>
        <v>7023.9735462194676</v>
      </c>
      <c r="CK795" s="15">
        <f ca="1">(BD795*DCF!L$10-DCF!L$5*MAX(BD795*DCF!L$10,0)-MAX(BD795-BC795,0)/Inputs!$B$10)*DCF!L$6</f>
        <v>8160.2694031221599</v>
      </c>
      <c r="CL795" s="15">
        <f ca="1">(BE795*DCF!M$10-DCF!M$5*MAX(BE795*DCF!M$10,0)-MAX(BE795-BD795,0)/Inputs!$B$10)*DCF!M$6</f>
        <v>7946.3913800659448</v>
      </c>
      <c r="CM795" s="15">
        <f ca="1">(BF795*DCF!C$28-DCF!C$5*MAX(BF795*DCF!C$28,0)-MAX(BF795-Inputs!$B$13,0)/Inputs!$B$17)*DCF!C$6</f>
        <v>4138.1085814524522</v>
      </c>
      <c r="CN795" s="15">
        <f ca="1">(BG795*DCF!D$28-DCF!D$5*MAX(BG795*DCF!D$28,0)-MAX(BG795-BF795,0)/Inputs!$B$17)*DCF!D$6</f>
        <v>6544.999715631413</v>
      </c>
      <c r="CO795" s="15">
        <f ca="1">(BH795*DCF!E$28-DCF!E$5*MAX(BH795*DCF!E$28,0)-MAX(BH795-BG795,0)/Inputs!$B$17)*DCF!E$6</f>
        <v>9043.7148506306294</v>
      </c>
      <c r="CP795" s="15">
        <f ca="1">(BI795*DCF!F$28-DCF!F$5*MAX(BI795*DCF!F$28,0)-MAX(BI795-BH795,0)/Inputs!$B$17)*DCF!F$6</f>
        <v>12350.130677506813</v>
      </c>
      <c r="CQ795" s="15">
        <f ca="1">(BJ795*DCF!G$28-DCF!G$5*MAX(BJ795*DCF!G$28,0)-MAX(BJ795-BI795,0)/Inputs!$B$17)*DCF!G$6</f>
        <v>15252.503864329767</v>
      </c>
      <c r="CR795" s="15">
        <f ca="1">(BK795*DCF!H$28-DCF!H$5*MAX(BK795*DCF!H$28,0)-MAX(BK795-BJ795,0)/Inputs!$B$17)*DCF!H$6</f>
        <v>19965.054668883007</v>
      </c>
      <c r="CS795" s="15">
        <f ca="1">(BL795*DCF!I$28-DCF!I$5*MAX(BL795*DCF!I$28,0)-MAX(BL795-BK795,0)/Inputs!$B$17)*DCF!I$6</f>
        <v>25363.118924886319</v>
      </c>
      <c r="CT795" s="15">
        <f ca="1">(BM795*DCF!J$28-DCF!J$5*MAX(BM795*DCF!J$28,0)-MAX(BM795-BL795,0)/Inputs!$B$17)*DCF!J$6</f>
        <v>32466.439250005587</v>
      </c>
      <c r="CU795" s="15">
        <f ca="1">(BN795*DCF!K$28-DCF!K$5*MAX(BN795*DCF!K$28,0)-MAX(BN795-BM795,0)/Inputs!$B$17)*DCF!K$6</f>
        <v>38045.75240898323</v>
      </c>
      <c r="CV795" s="15">
        <f ca="1">(BO795*DCF!L$28-DCF!L$5*MAX(BO795*DCF!L$28,0)-MAX(BO795-BN795,0)/Inputs!$B$17)*DCF!L$6</f>
        <v>39751.586784291896</v>
      </c>
      <c r="CW795" s="15">
        <f ca="1">(BP795*DCF!M$28-DCF!M$5*MAX(BP795*DCF!M$28,0)-MAX(BP795-BO795,0)/Inputs!$B$17)*DCF!M$6</f>
        <v>43714.621797514126</v>
      </c>
      <c r="CX795" s="15">
        <f ca="1">(BQ795*DCF!C$46-DCF!C$5*MAX(BQ795*DCF!C$46,0)-MAX(BQ795-Inputs!$B$20,0)/Inputs!$B$24)*DCF!C$6</f>
        <v>-1605.8650589718338</v>
      </c>
      <c r="CY795" s="15">
        <f ca="1">(BR795*DCF!D$46-DCF!D$5*MAX(BR795*DCF!D$46,0)-MAX(BR795-BQ795,0)/Inputs!$B$24)*DCF!D$6</f>
        <v>-2670.5791519001473</v>
      </c>
      <c r="CZ795" s="15">
        <f ca="1">(BS795*DCF!E$46-DCF!E$5*MAX(BS795*DCF!E$46,0)-MAX(BS795-BR795,0)/Inputs!$B$24)*DCF!E$6</f>
        <v>-4009.6287639172647</v>
      </c>
      <c r="DA795" s="15">
        <f ca="1">(BT795*DCF!F$46-DCF!F$5*MAX(BT795*DCF!F$46,0)-MAX(BT795-BS795,0)/Inputs!$B$24)*DCF!F$6</f>
        <v>-5240.5081734217229</v>
      </c>
      <c r="DB795" s="15">
        <f ca="1">(BU795*DCF!G$46-DCF!G$5*MAX(BU795*DCF!G$46,0)-MAX(BU795-BT795,0)/Inputs!$B$24)*DCF!G$6</f>
        <v>-10430.337951954107</v>
      </c>
      <c r="DC795" s="15">
        <f ca="1">(BV795*DCF!H$46-DCF!H$5*MAX(BV795*DCF!H$46,0)-MAX(BV795-BU795,0)/Inputs!$B$24)*DCF!H$6</f>
        <v>-7260.2156329583968</v>
      </c>
      <c r="DD795" s="15">
        <f ca="1">(BW795*DCF!I$46-DCF!I$5*MAX(BW795*DCF!I$46,0)-MAX(BW795-BV795,0)/Inputs!$B$24)*DCF!I$6</f>
        <v>1661.3285228856964</v>
      </c>
      <c r="DE795" s="15">
        <f ca="1">(BX795*DCF!J$46-DCF!J$5*MAX(BX795*DCF!J$46,0)-MAX(BX795-BW795,0)/Inputs!$B$24)*DCF!J$6</f>
        <v>-3625.580685245488</v>
      </c>
      <c r="DF795" s="15">
        <f ca="1">(BY795*DCF!K$46-DCF!K$5*MAX(BY795*DCF!K$46,0)-MAX(BY795-BX795,0)/Inputs!$B$24)*DCF!K$6</f>
        <v>985.64977457330212</v>
      </c>
      <c r="DG795" s="15">
        <f ca="1">(BZ795*DCF!L$46-DCF!L$5*MAX(BZ795*DCF!L$46,0)-MAX(BZ795-BY795,0)/Inputs!$B$24)*DCF!L$6</f>
        <v>7600.2433414808311</v>
      </c>
      <c r="DH795" s="15">
        <f ca="1">(CA795*DCF!M$46-DCF!M$5*MAX(CA795*DCF!M$46,0)-MAX(CA795-BZ795,0)/Inputs!$B$24)*DCF!M$6</f>
        <v>4820.8055067190144</v>
      </c>
      <c r="DI795" s="15">
        <f ca="1">SUM(CB795:CL795)+BE795*DCF!M$10*(1+Inputs!$B$30)*(1-Inputs!$B$33)*(1-Inputs!$B$30/Inputs!$B$31)/(Inputs!$B$29-Inputs!$B$30)*DCF!M$6</f>
        <v>237227.44007767137</v>
      </c>
      <c r="DJ795" s="15">
        <f ca="1">SUM(CM795:CW795)+BP795*DCF!M$28*(1+Inputs!$B$30)*(1-Inputs!$B$33)*(1-Inputs!$B$30/Inputs!$B$31)/(Inputs!$B$29-Inputs!$B$30)*DCF!M$6</f>
        <v>1235611.8575933352</v>
      </c>
      <c r="DK795" s="15">
        <f ca="1">SUM(CX795:DH795)+CA795*DCF!M$46*(1+Inputs!$B$30)*(1-Inputs!$B$33)*(1-Inputs!$B$30/Inputs!$B$31)/(Inputs!$B$29-Inputs!$B$30)*DCF!M$6</f>
        <v>257210.16059869056</v>
      </c>
      <c r="DM795" s="15">
        <f ca="1">DI795+DJ795+DK795+Inputs!$B$34+Inputs!$B$36-Inputs!$B$35</f>
        <v>1806900.4582696971</v>
      </c>
    </row>
    <row r="796" spans="1:117" x14ac:dyDescent="0.75">
      <c r="A796" s="11">
        <v>783</v>
      </c>
      <c r="C796" s="24">
        <f t="shared" ca="1" si="468"/>
        <v>1.7373726724731406</v>
      </c>
      <c r="D796" s="24">
        <f t="shared" ca="1" si="468"/>
        <v>1.2016681362971979</v>
      </c>
      <c r="E796" s="24">
        <f t="shared" ca="1" si="468"/>
        <v>-0.13552622640740455</v>
      </c>
      <c r="F796" s="24">
        <f t="shared" ca="1" si="468"/>
        <v>0.98742422867864277</v>
      </c>
      <c r="G796" s="24">
        <f t="shared" ca="1" si="468"/>
        <v>0.40927245377590671</v>
      </c>
      <c r="H796" s="24">
        <f t="shared" ca="1" si="468"/>
        <v>-0.25978156522334911</v>
      </c>
      <c r="I796" s="24">
        <f t="shared" ca="1" si="468"/>
        <v>2.0209129335026392</v>
      </c>
      <c r="J796" s="24">
        <f t="shared" ca="1" si="468"/>
        <v>-0.82171810478964469</v>
      </c>
      <c r="K796" s="24">
        <f t="shared" ca="1" si="468"/>
        <v>1.1394139053668133</v>
      </c>
      <c r="L796" s="24">
        <f t="shared" ca="1" si="468"/>
        <v>0.11967994611372015</v>
      </c>
      <c r="M796" s="24">
        <f t="shared" ca="1" si="468"/>
        <v>0.61825597644068631</v>
      </c>
      <c r="N796" s="24">
        <f ca="1">SQRT(Inputs!$B$38)*C796+SQRT(1-Inputs!$B$38)*_xlfn.NORM.S.INV(RAND())</f>
        <v>0.13893158596528143</v>
      </c>
      <c r="O796" s="24">
        <f ca="1">SQRT(Inputs!$B$38)*D796+SQRT(1-Inputs!$B$38)*_xlfn.NORM.S.INV(RAND())</f>
        <v>-0.70381090462268503</v>
      </c>
      <c r="P796" s="24">
        <f ca="1">SQRT(Inputs!$B$38)*E796+SQRT(1-Inputs!$B$38)*_xlfn.NORM.S.INV(RAND())</f>
        <v>-0.12740076780368503</v>
      </c>
      <c r="Q796" s="24">
        <f ca="1">SQRT(Inputs!$B$38)*F796+SQRT(1-Inputs!$B$38)*_xlfn.NORM.S.INV(RAND())</f>
        <v>1.2401577524395193</v>
      </c>
      <c r="R796" s="24">
        <f ca="1">SQRT(Inputs!$B$38)*G796+SQRT(1-Inputs!$B$38)*_xlfn.NORM.S.INV(RAND())</f>
        <v>0.27041968054858034</v>
      </c>
      <c r="S796" s="24">
        <f ca="1">SQRT(Inputs!$B$38)*H796+SQRT(1-Inputs!$B$38)*_xlfn.NORM.S.INV(RAND())</f>
        <v>-8.7003892108003522E-2</v>
      </c>
      <c r="T796" s="24">
        <f ca="1">SQRT(Inputs!$B$38)*I796+SQRT(1-Inputs!$B$38)*_xlfn.NORM.S.INV(RAND())</f>
        <v>0.80215763475965662</v>
      </c>
      <c r="U796" s="24">
        <f ca="1">SQRT(Inputs!$B$38)*J796+SQRT(1-Inputs!$B$38)*_xlfn.NORM.S.INV(RAND())</f>
        <v>8.6883113822268376E-2</v>
      </c>
      <c r="V796" s="24">
        <f ca="1">SQRT(Inputs!$B$38)*K796+SQRT(1-Inputs!$B$38)*_xlfn.NORM.S.INV(RAND())</f>
        <v>-0.17475866878740187</v>
      </c>
      <c r="W796" s="24">
        <f ca="1">SQRT(Inputs!$B$38)*L796+SQRT(1-Inputs!$B$38)*_xlfn.NORM.S.INV(RAND())</f>
        <v>1.4545043284448744</v>
      </c>
      <c r="X796" s="24">
        <f ca="1">SQRT(Inputs!$B$38)*M796+SQRT(1-Inputs!$B$38)*_xlfn.NORM.S.INV(RAND())</f>
        <v>-0.37587494885717532</v>
      </c>
      <c r="Y796" s="24">
        <f ca="1">SQRT(Inputs!$B$38)*C796+SQRT(1-Inputs!$B$38)*_xlfn.NORM.S.INV(RAND())</f>
        <v>0.83144997253879915</v>
      </c>
      <c r="Z796" s="24">
        <f ca="1">SQRT(Inputs!$B$38)*D796+SQRT(1-Inputs!$B$38)*_xlfn.NORM.S.INV(RAND())</f>
        <v>1.3360330883759295</v>
      </c>
      <c r="AA796" s="24">
        <f ca="1">SQRT(Inputs!$B$38)*E796+SQRT(1-Inputs!$B$38)*_xlfn.NORM.S.INV(RAND())</f>
        <v>-0.77161150151368441</v>
      </c>
      <c r="AB796" s="24">
        <f ca="1">SQRT(Inputs!$B$38)*F796+SQRT(1-Inputs!$B$38)*_xlfn.NORM.S.INV(RAND())</f>
        <v>-0.2632544628696859</v>
      </c>
      <c r="AC796" s="24">
        <f ca="1">SQRT(Inputs!$B$38)*G796+SQRT(1-Inputs!$B$38)*_xlfn.NORM.S.INV(RAND())</f>
        <v>1.15550691609144</v>
      </c>
      <c r="AD796" s="24">
        <f ca="1">SQRT(Inputs!$B$38)*H796+SQRT(1-Inputs!$B$38)*_xlfn.NORM.S.INV(RAND())</f>
        <v>-0.28940230778444925</v>
      </c>
      <c r="AE796" s="24">
        <f ca="1">SQRT(Inputs!$B$38)*I796+SQRT(1-Inputs!$B$38)*_xlfn.NORM.S.INV(RAND())</f>
        <v>-6.445670254230107E-2</v>
      </c>
      <c r="AF796" s="24">
        <f ca="1">SQRT(Inputs!$B$38)*J796+SQRT(1-Inputs!$B$38)*_xlfn.NORM.S.INV(RAND())</f>
        <v>0.33057992886569859</v>
      </c>
      <c r="AG796" s="24">
        <f ca="1">SQRT(Inputs!$B$38)*K796+SQRT(1-Inputs!$B$38)*_xlfn.NORM.S.INV(RAND())</f>
        <v>-1.8678810120117155</v>
      </c>
      <c r="AH796" s="24">
        <f ca="1">SQRT(Inputs!$B$38)*L796+SQRT(1-Inputs!$B$38)*_xlfn.NORM.S.INV(RAND())</f>
        <v>0.27644254994082812</v>
      </c>
      <c r="AI796" s="24">
        <f ca="1">SQRT(Inputs!$B$38)*M796+SQRT(1-Inputs!$B$38)*_xlfn.NORM.S.INV(RAND())</f>
        <v>1.5397564615886115</v>
      </c>
      <c r="AJ796" s="24">
        <f ca="1">SQRT(Inputs!$B$38)*C796+SQRT(1-Inputs!$B$38)*_xlfn.NORM.S.INV(RAND())</f>
        <v>0.41719748471653983</v>
      </c>
      <c r="AK796" s="24">
        <f ca="1">SQRT(Inputs!$B$38)*D796+SQRT(1-Inputs!$B$38)*_xlfn.NORM.S.INV(RAND())</f>
        <v>1.0570542728181109</v>
      </c>
      <c r="AL796" s="24">
        <f ca="1">SQRT(Inputs!$B$38)*E796+SQRT(1-Inputs!$B$38)*_xlfn.NORM.S.INV(RAND())</f>
        <v>1.519552921464461</v>
      </c>
      <c r="AM796" s="24">
        <f ca="1">SQRT(Inputs!$B$38)*F796+SQRT(1-Inputs!$B$38)*_xlfn.NORM.S.INV(RAND())</f>
        <v>3.5075997304448214E-2</v>
      </c>
      <c r="AN796" s="24">
        <f ca="1">SQRT(Inputs!$B$38)*G796+SQRT(1-Inputs!$B$38)*_xlfn.NORM.S.INV(RAND())</f>
        <v>0.1220970772722695</v>
      </c>
      <c r="AO796" s="24">
        <f ca="1">SQRT(Inputs!$B$38)*H796+SQRT(1-Inputs!$B$38)*_xlfn.NORM.S.INV(RAND())</f>
        <v>-0.43939722612557019</v>
      </c>
      <c r="AP796" s="24">
        <f ca="1">SQRT(Inputs!$B$38)*I796+SQRT(1-Inputs!$B$38)*_xlfn.NORM.S.INV(RAND())</f>
        <v>1.5238269825643584</v>
      </c>
      <c r="AQ796" s="24">
        <f ca="1">SQRT(Inputs!$B$38)*J796+SQRT(1-Inputs!$B$38)*_xlfn.NORM.S.INV(RAND())</f>
        <v>2.0515133269833785E-2</v>
      </c>
      <c r="AR796" s="24">
        <f ca="1">SQRT(Inputs!$B$38)*K796+SQRT(1-Inputs!$B$38)*_xlfn.NORM.S.INV(RAND())</f>
        <v>1.3624097122639212</v>
      </c>
      <c r="AS796" s="24">
        <f ca="1">SQRT(Inputs!$B$38)*L796+SQRT(1-Inputs!$B$38)*_xlfn.NORM.S.INV(RAND())</f>
        <v>4.3731463024913445E-2</v>
      </c>
      <c r="AT796" s="24">
        <f ca="1">SQRT(Inputs!$B$38)*M796+SQRT(1-Inputs!$B$38)*_xlfn.NORM.S.INV(RAND())</f>
        <v>0.67978559841582875</v>
      </c>
      <c r="AU796" s="15">
        <f ca="1">Inputs!$B$6*EXP($B$8-0.5*C$5^2+C$5*N796)</f>
        <v>5075.1009699345177</v>
      </c>
      <c r="AV796" s="15">
        <f t="shared" ca="1" si="437"/>
        <v>5570.2869740835413</v>
      </c>
      <c r="AW796" s="15">
        <f t="shared" ca="1" si="438"/>
        <v>6676.2618866099265</v>
      </c>
      <c r="AX796" s="15">
        <f t="shared" ca="1" si="439"/>
        <v>9517.0288631470994</v>
      </c>
      <c r="AY796" s="15">
        <f t="shared" ca="1" si="440"/>
        <v>12003.962931299873</v>
      </c>
      <c r="AZ796" s="15">
        <f t="shared" ca="1" si="441"/>
        <v>14541.184953626447</v>
      </c>
      <c r="BA796" s="15">
        <f t="shared" ca="1" si="442"/>
        <v>19353.12297407983</v>
      </c>
      <c r="BB796" s="15">
        <f t="shared" ca="1" si="443"/>
        <v>23901.272334772901</v>
      </c>
      <c r="BC796" s="15">
        <f t="shared" ca="1" si="444"/>
        <v>28783.29936438661</v>
      </c>
      <c r="BD796" s="15">
        <f t="shared" ca="1" si="445"/>
        <v>40401.143303977042</v>
      </c>
      <c r="BE796" s="15">
        <f t="shared" ca="1" si="446"/>
        <v>47840.260277565307</v>
      </c>
      <c r="BF796" s="15">
        <f ca="1">Inputs!$B$13*EXP($B$9-0.5*C$6^2+C$6*Y796)</f>
        <v>16309.487421675391</v>
      </c>
      <c r="BG796" s="15">
        <f t="shared" ca="1" si="447"/>
        <v>25295.647154949267</v>
      </c>
      <c r="BH796" s="15">
        <f t="shared" ca="1" si="448"/>
        <v>27193.913798695929</v>
      </c>
      <c r="BI796" s="15">
        <f t="shared" ca="1" si="449"/>
        <v>31967.516286982427</v>
      </c>
      <c r="BJ796" s="15">
        <f t="shared" ca="1" si="450"/>
        <v>46292.739558987414</v>
      </c>
      <c r="BK796" s="15">
        <f t="shared" ca="1" si="451"/>
        <v>54620.546470649562</v>
      </c>
      <c r="BL796" s="15">
        <f t="shared" ca="1" si="452"/>
        <v>66536.638254735735</v>
      </c>
      <c r="BM796" s="15">
        <f t="shared" ca="1" si="453"/>
        <v>85216.605753553158</v>
      </c>
      <c r="BN796" s="15">
        <f t="shared" ca="1" si="454"/>
        <v>83786.301920919752</v>
      </c>
      <c r="BO796" s="15">
        <f t="shared" ca="1" si="455"/>
        <v>106456.88366668922</v>
      </c>
      <c r="BP796" s="15">
        <f t="shared" ca="1" si="456"/>
        <v>156001.17255458343</v>
      </c>
      <c r="BQ796" s="15">
        <f ca="1">Inputs!$B$20*EXP($B$10-0.5*C$7^2+C$7*AJ796)</f>
        <v>4973.6109824184259</v>
      </c>
      <c r="BR796" s="15">
        <f t="shared" ca="1" si="457"/>
        <v>9440.6700618954346</v>
      </c>
      <c r="BS796" s="15">
        <f t="shared" ca="1" si="458"/>
        <v>20001.64005898828</v>
      </c>
      <c r="BT796" s="15">
        <f t="shared" ca="1" si="459"/>
        <v>27832.844667125701</v>
      </c>
      <c r="BU796" s="15">
        <f t="shared" ca="1" si="460"/>
        <v>39729.577783945344</v>
      </c>
      <c r="BV796" s="15">
        <f t="shared" ca="1" si="461"/>
        <v>50065.428240123299</v>
      </c>
      <c r="BW796" s="15">
        <f t="shared" ca="1" si="462"/>
        <v>96453.390227709868</v>
      </c>
      <c r="BX796" s="15">
        <f t="shared" ca="1" si="463"/>
        <v>135461.53891884029</v>
      </c>
      <c r="BY796" s="15">
        <f t="shared" ca="1" si="464"/>
        <v>246326.49950250855</v>
      </c>
      <c r="BZ796" s="15">
        <f t="shared" ca="1" si="465"/>
        <v>348420.409937636</v>
      </c>
      <c r="CA796" s="15">
        <f t="shared" ca="1" si="466"/>
        <v>552265.84181616583</v>
      </c>
      <c r="CB796" s="15">
        <f ca="1">(AU796*DCF!C$10-DCF!C$5*MAX(AU796*DCF!C$10,0)-MAX(AU796-Inputs!$B$6,0)/Inputs!$B$10)*DCF!C$6</f>
        <v>1042.2695806245142</v>
      </c>
      <c r="CC796" s="15">
        <f ca="1">(AV796*DCF!D$10-DCF!D$5*MAX(AV796*DCF!D$10,0)-MAX(AV796-AU796,0)/Inputs!$B$10)*DCF!D$6</f>
        <v>1236.9815653039918</v>
      </c>
      <c r="CD796" s="15">
        <f ca="1">(AW796*DCF!E$10-DCF!E$5*MAX(AW796*DCF!E$10,0)-MAX(AW796-AV796,0)/Inputs!$B$10)*DCF!E$6</f>
        <v>1292.3312418963826</v>
      </c>
      <c r="CE796" s="15">
        <f ca="1">(AX796*DCF!F$10-DCF!F$5*MAX(AX796*DCF!F$10,0)-MAX(AX796-AW796,0)/Inputs!$B$10)*DCF!F$6</f>
        <v>1486.4590567518355</v>
      </c>
      <c r="CF796" s="15">
        <f ca="1">(AY796*DCF!G$10-DCF!G$5*MAX(AY796*DCF!G$10,0)-MAX(AY796-AX796,0)/Inputs!$B$10)*DCF!G$6</f>
        <v>1995.2629980082206</v>
      </c>
      <c r="CG796" s="15">
        <f ca="1">(AZ796*DCF!H$10-DCF!H$5*MAX(AZ796*DCF!H$10,0)-MAX(AZ796-AY796,0)/Inputs!$B$10)*DCF!H$6</f>
        <v>2372.6522330926632</v>
      </c>
      <c r="CH796" s="15">
        <f ca="1">(BA796*DCF!I$10-DCF!I$5*MAX(BA796*DCF!I$10,0)-MAX(BA796-AZ796,0)/Inputs!$B$10)*DCF!I$6</f>
        <v>2745.7831328646002</v>
      </c>
      <c r="CI796" s="15">
        <f ca="1">(BB796*DCF!J$10-DCF!J$5*MAX(BB796*DCF!J$10,0)-MAX(BB796-BA796,0)/Inputs!$B$10)*DCF!J$6</f>
        <v>3412.3167032238061</v>
      </c>
      <c r="CJ796" s="15">
        <f ca="1">(BC796*DCF!K$10-DCF!K$5*MAX(BC796*DCF!K$10,0)-MAX(BC796-BB796,0)/Inputs!$B$10)*DCF!K$6</f>
        <v>3950.2394691798859</v>
      </c>
      <c r="CK796" s="15">
        <f ca="1">(BD796*DCF!L$10-DCF!L$5*MAX(BD796*DCF!L$10,0)-MAX(BD796-BC796,0)/Inputs!$B$10)*DCF!L$6</f>
        <v>4590.8853463774485</v>
      </c>
      <c r="CL796" s="15">
        <f ca="1">(BE796*DCF!M$10-DCF!M$5*MAX(BE796*DCF!M$10,0)-MAX(BE796-BD796,0)/Inputs!$B$10)*DCF!M$6</f>
        <v>5862.1974845481745</v>
      </c>
      <c r="CM796" s="15">
        <f ca="1">(BF796*DCF!C$28-DCF!C$5*MAX(BF796*DCF!C$28,0)-MAX(BF796-Inputs!$B$13,0)/Inputs!$B$17)*DCF!C$6</f>
        <v>3840.715478600524</v>
      </c>
      <c r="CN796" s="15">
        <f ca="1">(BG796*DCF!D$28-DCF!D$5*MAX(BG796*DCF!D$28,0)-MAX(BG796-BF796,0)/Inputs!$B$17)*DCF!D$6</f>
        <v>5532.9916179970041</v>
      </c>
      <c r="CO796" s="15">
        <f ca="1">(BH796*DCF!E$28-DCF!E$5*MAX(BH796*DCF!E$28,0)-MAX(BH796-BG796,0)/Inputs!$B$17)*DCF!E$6</f>
        <v>7327.6783884233164</v>
      </c>
      <c r="CP796" s="15">
        <f ca="1">(BI796*DCF!F$28-DCF!F$5*MAX(BI796*DCF!F$28,0)-MAX(BI796-BH796,0)/Inputs!$B$17)*DCF!F$6</f>
        <v>7809.2288344298076</v>
      </c>
      <c r="CQ796" s="15">
        <f ca="1">(BJ796*DCF!G$28-DCF!G$5*MAX(BJ796*DCF!G$28,0)-MAX(BJ796-BI796,0)/Inputs!$B$17)*DCF!G$6</f>
        <v>9601.6414621574422</v>
      </c>
      <c r="CR796" s="15">
        <f ca="1">(BK796*DCF!H$28-DCF!H$5*MAX(BK796*DCF!H$28,0)-MAX(BK796-BJ796,0)/Inputs!$B$17)*DCF!H$6</f>
        <v>12214.356269594482</v>
      </c>
      <c r="CS796" s="15">
        <f ca="1">(BL796*DCF!I$28-DCF!I$5*MAX(BL796*DCF!I$28,0)-MAX(BL796-BK796,0)/Inputs!$B$17)*DCF!I$6</f>
        <v>13935.968078532034</v>
      </c>
      <c r="CT796" s="15">
        <f ca="1">(BM796*DCF!J$28-DCF!J$5*MAX(BM796*DCF!J$28,0)-MAX(BM796-BL796,0)/Inputs!$B$17)*DCF!J$6</f>
        <v>16533.566364089467</v>
      </c>
      <c r="CU796" s="15">
        <f ca="1">(BN796*DCF!K$28-DCF!K$5*MAX(BN796*DCF!K$28,0)-MAX(BN796-BM796,0)/Inputs!$B$17)*DCF!K$6</f>
        <v>17694.262120538409</v>
      </c>
      <c r="CV796" s="15">
        <f ca="1">(BO796*DCF!L$28-DCF!L$5*MAX(BO796*DCF!L$28,0)-MAX(BO796-BN796,0)/Inputs!$B$17)*DCF!L$6</f>
        <v>18675.168680630944</v>
      </c>
      <c r="CW796" s="15">
        <f ca="1">(BP796*DCF!M$28-DCF!M$5*MAX(BP796*DCF!M$28,0)-MAX(BP796-BO796,0)/Inputs!$B$17)*DCF!M$6</f>
        <v>24172.940550191986</v>
      </c>
      <c r="CX796" s="15">
        <f ca="1">(BQ796*DCF!C$46-DCF!C$5*MAX(BQ796*DCF!C$46,0)-MAX(BQ796-Inputs!$B$20,0)/Inputs!$B$24)*DCF!C$6</f>
        <v>-1967.3979092968309</v>
      </c>
      <c r="CY796" s="15">
        <f ca="1">(BR796*DCF!D$46-DCF!D$5*MAX(BR796*DCF!D$46,0)-MAX(BR796-BQ796,0)/Inputs!$B$24)*DCF!D$6</f>
        <v>-3517.3592495496518</v>
      </c>
      <c r="CZ796" s="15">
        <f ca="1">(BS796*DCF!E$46-DCF!E$5*MAX(BS796*DCF!E$46,0)-MAX(BS796-BR796,0)/Inputs!$B$24)*DCF!E$6</f>
        <v>-6528.0723963920864</v>
      </c>
      <c r="DA796" s="15">
        <f ca="1">(BT796*DCF!F$46-DCF!F$5*MAX(BT796*DCF!F$46,0)-MAX(BT796-BS796,0)/Inputs!$B$24)*DCF!F$6</f>
        <v>-4878.5528824131088</v>
      </c>
      <c r="DB796" s="15">
        <f ca="1">(BU796*DCF!G$46-DCF!G$5*MAX(BU796*DCF!G$46,0)-MAX(BU796-BT796,0)/Inputs!$B$24)*DCF!G$6</f>
        <v>-5338.2504703429131</v>
      </c>
      <c r="DC796" s="15">
        <f ca="1">(BV796*DCF!H$46-DCF!H$5*MAX(BV796*DCF!H$46,0)-MAX(BV796-BU796,0)/Inputs!$B$24)*DCF!H$6</f>
        <v>-3211.8022004508539</v>
      </c>
      <c r="DD796" s="15">
        <f ca="1">(BW796*DCF!I$46-DCF!I$5*MAX(BW796*DCF!I$46,0)-MAX(BW796-BV796,0)/Inputs!$B$24)*DCF!I$6</f>
        <v>-11088.560913125717</v>
      </c>
      <c r="DE796" s="15">
        <f ca="1">(BX796*DCF!J$46-DCF!J$5*MAX(BX796*DCF!J$46,0)-MAX(BX796-BW796,0)/Inputs!$B$24)*DCF!J$6</f>
        <v>-4662.0868783668539</v>
      </c>
      <c r="DF796" s="15">
        <f ca="1">(BY796*DCF!K$46-DCF!K$5*MAX(BY796*DCF!K$46,0)-MAX(BY796-BX796,0)/Inputs!$B$24)*DCF!K$6</f>
        <v>-13087.971127383424</v>
      </c>
      <c r="DG796" s="15">
        <f ca="1">(BZ796*DCF!L$46-DCF!L$5*MAX(BZ796*DCF!L$46,0)-MAX(BZ796-BY796,0)/Inputs!$B$24)*DCF!L$6</f>
        <v>980.50163277757906</v>
      </c>
      <c r="DH796" s="15">
        <f ca="1">(CA796*DCF!M$46-DCF!M$5*MAX(CA796*DCF!M$46,0)-MAX(CA796-BZ796,0)/Inputs!$B$24)*DCF!M$6</f>
        <v>680.32297447720703</v>
      </c>
      <c r="DI796" s="15">
        <f ca="1">SUM(CB796:CL796)+BE796*DCF!M$10*(1+Inputs!$B$30)*(1-Inputs!$B$33)*(1-Inputs!$B$30/Inputs!$B$31)/(Inputs!$B$29-Inputs!$B$30)*DCF!M$6</f>
        <v>163127.45578628583</v>
      </c>
      <c r="DJ796" s="15">
        <f ca="1">SUM(CM796:CW796)+BP796*DCF!M$28*(1+Inputs!$B$30)*(1-Inputs!$B$33)*(1-Inputs!$B$30/Inputs!$B$31)/(Inputs!$B$29-Inputs!$B$30)*DCF!M$6</f>
        <v>716209.61934032012</v>
      </c>
      <c r="DK796" s="15">
        <f ca="1">SUM(CX796:DH796)+CA796*DCF!M$46*(1+Inputs!$B$30)*(1-Inputs!$B$33)*(1-Inputs!$B$30/Inputs!$B$31)/(Inputs!$B$29-Inputs!$B$30)*DCF!M$6</f>
        <v>801249.1820988832</v>
      </c>
      <c r="DM796" s="15">
        <f ca="1">DI796+DJ796+DK796+Inputs!$B$34+Inputs!$B$36-Inputs!$B$35</f>
        <v>1757437.2572254892</v>
      </c>
    </row>
    <row r="797" spans="1:117" x14ac:dyDescent="0.75">
      <c r="A797" s="11">
        <v>784</v>
      </c>
      <c r="C797" s="24">
        <f t="shared" ca="1" si="468"/>
        <v>-0.22470552853286116</v>
      </c>
      <c r="D797" s="24">
        <f t="shared" ca="1" si="468"/>
        <v>-0.36230743149866917</v>
      </c>
      <c r="E797" s="24">
        <f t="shared" ca="1" si="468"/>
        <v>-0.35006973090721022</v>
      </c>
      <c r="F797" s="24">
        <f t="shared" ca="1" si="468"/>
        <v>0.58615674362896486</v>
      </c>
      <c r="G797" s="24">
        <f t="shared" ca="1" si="468"/>
        <v>0.92588732003527174</v>
      </c>
      <c r="H797" s="24">
        <f t="shared" ca="1" si="468"/>
        <v>0.780785728027374</v>
      </c>
      <c r="I797" s="24">
        <f t="shared" ca="1" si="468"/>
        <v>0.53981350869249667</v>
      </c>
      <c r="J797" s="24">
        <f t="shared" ca="1" si="468"/>
        <v>0.10843613211965339</v>
      </c>
      <c r="K797" s="24">
        <f t="shared" ca="1" si="468"/>
        <v>0.21651094456850742</v>
      </c>
      <c r="L797" s="24">
        <f t="shared" ca="1" si="468"/>
        <v>-1.2610353996849981</v>
      </c>
      <c r="M797" s="24">
        <f t="shared" ca="1" si="468"/>
        <v>-0.12456237210713002</v>
      </c>
      <c r="N797" s="24">
        <f ca="1">SQRT(Inputs!$B$38)*C797+SQRT(1-Inputs!$B$38)*_xlfn.NORM.S.INV(RAND())</f>
        <v>-1.2553129347678111</v>
      </c>
      <c r="O797" s="24">
        <f ca="1">SQRT(Inputs!$B$38)*D797+SQRT(1-Inputs!$B$38)*_xlfn.NORM.S.INV(RAND())</f>
        <v>-0.82808503151188961</v>
      </c>
      <c r="P797" s="24">
        <f ca="1">SQRT(Inputs!$B$38)*E797+SQRT(1-Inputs!$B$38)*_xlfn.NORM.S.INV(RAND())</f>
        <v>-1.5697251834099426</v>
      </c>
      <c r="Q797" s="24">
        <f ca="1">SQRT(Inputs!$B$38)*F797+SQRT(1-Inputs!$B$38)*_xlfn.NORM.S.INV(RAND())</f>
        <v>0.3343378435157221</v>
      </c>
      <c r="R797" s="24">
        <f ca="1">SQRT(Inputs!$B$38)*G797+SQRT(1-Inputs!$B$38)*_xlfn.NORM.S.INV(RAND())</f>
        <v>1.7164208478282208</v>
      </c>
      <c r="S797" s="24">
        <f ca="1">SQRT(Inputs!$B$38)*H797+SQRT(1-Inputs!$B$38)*_xlfn.NORM.S.INV(RAND())</f>
        <v>1.41954371035101</v>
      </c>
      <c r="T797" s="24">
        <f ca="1">SQRT(Inputs!$B$38)*I797+SQRT(1-Inputs!$B$38)*_xlfn.NORM.S.INV(RAND())</f>
        <v>1.0707352651959345</v>
      </c>
      <c r="U797" s="24">
        <f ca="1">SQRT(Inputs!$B$38)*J797+SQRT(1-Inputs!$B$38)*_xlfn.NORM.S.INV(RAND())</f>
        <v>-0.82403949062194215</v>
      </c>
      <c r="V797" s="24">
        <f ca="1">SQRT(Inputs!$B$38)*K797+SQRT(1-Inputs!$B$38)*_xlfn.NORM.S.INV(RAND())</f>
        <v>0.48719425106911607</v>
      </c>
      <c r="W797" s="24">
        <f ca="1">SQRT(Inputs!$B$38)*L797+SQRT(1-Inputs!$B$38)*_xlfn.NORM.S.INV(RAND())</f>
        <v>-1.201814531575248</v>
      </c>
      <c r="X797" s="24">
        <f ca="1">SQRT(Inputs!$B$38)*M797+SQRT(1-Inputs!$B$38)*_xlfn.NORM.S.INV(RAND())</f>
        <v>-0.74371990411754341</v>
      </c>
      <c r="Y797" s="24">
        <f ca="1">SQRT(Inputs!$B$38)*C797+SQRT(1-Inputs!$B$38)*_xlfn.NORM.S.INV(RAND())</f>
        <v>-0.94013766749894012</v>
      </c>
      <c r="Z797" s="24">
        <f ca="1">SQRT(Inputs!$B$38)*D797+SQRT(1-Inputs!$B$38)*_xlfn.NORM.S.INV(RAND())</f>
        <v>-0.40423570969144795</v>
      </c>
      <c r="AA797" s="24">
        <f ca="1">SQRT(Inputs!$B$38)*E797+SQRT(1-Inputs!$B$38)*_xlfn.NORM.S.INV(RAND())</f>
        <v>-0.14706533596380844</v>
      </c>
      <c r="AB797" s="24">
        <f ca="1">SQRT(Inputs!$B$38)*F797+SQRT(1-Inputs!$B$38)*_xlfn.NORM.S.INV(RAND())</f>
        <v>-0.23716108708259809</v>
      </c>
      <c r="AC797" s="24">
        <f ca="1">SQRT(Inputs!$B$38)*G797+SQRT(1-Inputs!$B$38)*_xlfn.NORM.S.INV(RAND())</f>
        <v>0.54753905848803397</v>
      </c>
      <c r="AD797" s="24">
        <f ca="1">SQRT(Inputs!$B$38)*H797+SQRT(1-Inputs!$B$38)*_xlfn.NORM.S.INV(RAND())</f>
        <v>2.7900806063265353</v>
      </c>
      <c r="AE797" s="24">
        <f ca="1">SQRT(Inputs!$B$38)*I797+SQRT(1-Inputs!$B$38)*_xlfn.NORM.S.INV(RAND())</f>
        <v>0.10045099034948682</v>
      </c>
      <c r="AF797" s="24">
        <f ca="1">SQRT(Inputs!$B$38)*J797+SQRT(1-Inputs!$B$38)*_xlfn.NORM.S.INV(RAND())</f>
        <v>0.6320202153329223</v>
      </c>
      <c r="AG797" s="24">
        <f ca="1">SQRT(Inputs!$B$38)*K797+SQRT(1-Inputs!$B$38)*_xlfn.NORM.S.INV(RAND())</f>
        <v>0.56919071396192955</v>
      </c>
      <c r="AH797" s="24">
        <f ca="1">SQRT(Inputs!$B$38)*L797+SQRT(1-Inputs!$B$38)*_xlfn.NORM.S.INV(RAND())</f>
        <v>-1.5946183523828585</v>
      </c>
      <c r="AI797" s="24">
        <f ca="1">SQRT(Inputs!$B$38)*M797+SQRT(1-Inputs!$B$38)*_xlfn.NORM.S.INV(RAND())</f>
        <v>0.66677882210100914</v>
      </c>
      <c r="AJ797" s="24">
        <f ca="1">SQRT(Inputs!$B$38)*C797+SQRT(1-Inputs!$B$38)*_xlfn.NORM.S.INV(RAND())</f>
        <v>0.27344060345717297</v>
      </c>
      <c r="AK797" s="24">
        <f ca="1">SQRT(Inputs!$B$38)*D797+SQRT(1-Inputs!$B$38)*_xlfn.NORM.S.INV(RAND())</f>
        <v>-1.8737213954948304</v>
      </c>
      <c r="AL797" s="24">
        <f ca="1">SQRT(Inputs!$B$38)*E797+SQRT(1-Inputs!$B$38)*_xlfn.NORM.S.INV(RAND())</f>
        <v>5.8347764670273194E-2</v>
      </c>
      <c r="AM797" s="24">
        <f ca="1">SQRT(Inputs!$B$38)*F797+SQRT(1-Inputs!$B$38)*_xlfn.NORM.S.INV(RAND())</f>
        <v>-0.37430427921264098</v>
      </c>
      <c r="AN797" s="24">
        <f ca="1">SQRT(Inputs!$B$38)*G797+SQRT(1-Inputs!$B$38)*_xlfn.NORM.S.INV(RAND())</f>
        <v>0.77065329674553862</v>
      </c>
      <c r="AO797" s="24">
        <f ca="1">SQRT(Inputs!$B$38)*H797+SQRT(1-Inputs!$B$38)*_xlfn.NORM.S.INV(RAND())</f>
        <v>1.0352378100944346</v>
      </c>
      <c r="AP797" s="24">
        <f ca="1">SQRT(Inputs!$B$38)*I797+SQRT(1-Inputs!$B$38)*_xlfn.NORM.S.INV(RAND())</f>
        <v>-0.44999123626646675</v>
      </c>
      <c r="AQ797" s="24">
        <f ca="1">SQRT(Inputs!$B$38)*J797+SQRT(1-Inputs!$B$38)*_xlfn.NORM.S.INV(RAND())</f>
        <v>0.24631337957245161</v>
      </c>
      <c r="AR797" s="24">
        <f ca="1">SQRT(Inputs!$B$38)*K797+SQRT(1-Inputs!$B$38)*_xlfn.NORM.S.INV(RAND())</f>
        <v>0.79762866055500337</v>
      </c>
      <c r="AS797" s="24">
        <f ca="1">SQRT(Inputs!$B$38)*L797+SQRT(1-Inputs!$B$38)*_xlfn.NORM.S.INV(RAND())</f>
        <v>-1.4254991967021917</v>
      </c>
      <c r="AT797" s="24">
        <f ca="1">SQRT(Inputs!$B$38)*M797+SQRT(1-Inputs!$B$38)*_xlfn.NORM.S.INV(RAND())</f>
        <v>-0.13073269712301361</v>
      </c>
      <c r="AU797" s="15">
        <f ca="1">Inputs!$B$6*EXP($B$8-0.5*C$5^2+C$5*N797)</f>
        <v>4049.7525155569106</v>
      </c>
      <c r="AV797" s="15">
        <f t="shared" ca="1" si="437"/>
        <v>4364.4127828822366</v>
      </c>
      <c r="AW797" s="15">
        <f t="shared" ca="1" si="438"/>
        <v>4306.1873856179955</v>
      </c>
      <c r="AX797" s="15">
        <f t="shared" ca="1" si="439"/>
        <v>5481.6748468769292</v>
      </c>
      <c r="AY797" s="15">
        <f t="shared" ca="1" si="440"/>
        <v>8186.1223191076524</v>
      </c>
      <c r="AZ797" s="15">
        <f t="shared" ca="1" si="441"/>
        <v>11705.848582798209</v>
      </c>
      <c r="BA797" s="15">
        <f t="shared" ca="1" si="442"/>
        <v>16023.6648812314</v>
      </c>
      <c r="BB797" s="15">
        <f t="shared" ca="1" si="443"/>
        <v>18063.251288942985</v>
      </c>
      <c r="BC797" s="15">
        <f t="shared" ca="1" si="444"/>
        <v>23188.15164119246</v>
      </c>
      <c r="BD797" s="15">
        <f t="shared" ca="1" si="445"/>
        <v>25387.306783240296</v>
      </c>
      <c r="BE797" s="15">
        <f t="shared" ca="1" si="446"/>
        <v>29071.413793957767</v>
      </c>
      <c r="BF797" s="15">
        <f ca="1">Inputs!$B$13*EXP($B$9-0.5*C$6^2+C$6*Y797)</f>
        <v>11479.167042347706</v>
      </c>
      <c r="BG797" s="15">
        <f t="shared" ca="1" si="447"/>
        <v>13005.961726539907</v>
      </c>
      <c r="BH797" s="15">
        <f t="shared" ca="1" si="448"/>
        <v>15507.973433740028</v>
      </c>
      <c r="BI797" s="15">
        <f t="shared" ca="1" si="449"/>
        <v>18303.598242354223</v>
      </c>
      <c r="BJ797" s="15">
        <f t="shared" ca="1" si="450"/>
        <v>24281.789826695513</v>
      </c>
      <c r="BK797" s="15">
        <f t="shared" ca="1" si="451"/>
        <v>43571.473018225923</v>
      </c>
      <c r="BL797" s="15">
        <f t="shared" ca="1" si="452"/>
        <v>54223.583378357347</v>
      </c>
      <c r="BM797" s="15">
        <f t="shared" ca="1" si="453"/>
        <v>72096.58658312101</v>
      </c>
      <c r="BN797" s="15">
        <f t="shared" ca="1" si="454"/>
        <v>94928.931016952934</v>
      </c>
      <c r="BO797" s="15">
        <f t="shared" ca="1" si="455"/>
        <v>97038.371465583958</v>
      </c>
      <c r="BP797" s="15">
        <f t="shared" ca="1" si="456"/>
        <v>128808.23468502039</v>
      </c>
      <c r="BQ797" s="15">
        <f ca="1">Inputs!$B$20*EXP($B$10-0.5*C$7^2+C$7*AJ797)</f>
        <v>4726.3727838412633</v>
      </c>
      <c r="BR797" s="15">
        <f t="shared" ca="1" si="457"/>
        <v>3537.0148588721727</v>
      </c>
      <c r="BS797" s="15">
        <f t="shared" ca="1" si="458"/>
        <v>4925.4126299958043</v>
      </c>
      <c r="BT797" s="15">
        <f t="shared" ca="1" si="459"/>
        <v>6155.9366275668781</v>
      </c>
      <c r="BU797" s="15">
        <f t="shared" ca="1" si="460"/>
        <v>10280.276286607483</v>
      </c>
      <c r="BV797" s="15">
        <f t="shared" ca="1" si="461"/>
        <v>18059.91872670822</v>
      </c>
      <c r="BW797" s="15">
        <f t="shared" ca="1" si="462"/>
        <v>22912.144419224394</v>
      </c>
      <c r="BX797" s="15">
        <f t="shared" ca="1" si="463"/>
        <v>33668.465802121333</v>
      </c>
      <c r="BY797" s="15">
        <f t="shared" ca="1" si="464"/>
        <v>54952.832366227165</v>
      </c>
      <c r="BZ797" s="15">
        <f t="shared" ca="1" si="465"/>
        <v>59331.0556880328</v>
      </c>
      <c r="CA797" s="15">
        <f t="shared" ca="1" si="466"/>
        <v>81428.296477722048</v>
      </c>
      <c r="CB797" s="15">
        <f ca="1">(AU797*DCF!C$10-DCF!C$5*MAX(AU797*DCF!C$10,0)-MAX(AU797-Inputs!$B$6,0)/Inputs!$B$10)*DCF!C$6</f>
        <v>1040.0133624113569</v>
      </c>
      <c r="CC797" s="15">
        <f ca="1">(AV797*DCF!D$10-DCF!D$5*MAX(AV797*DCF!D$10,0)-MAX(AV797-AU797,0)/Inputs!$B$10)*DCF!D$6</f>
        <v>987.07437695844351</v>
      </c>
      <c r="CD797" s="15">
        <f ca="1">(AW797*DCF!E$10-DCF!E$5*MAX(AW797*DCF!E$10,0)-MAX(AW797-AV797,0)/Inputs!$B$10)*DCF!E$6</f>
        <v>994.23011860528516</v>
      </c>
      <c r="CE797" s="15">
        <f ca="1">(AX797*DCF!F$10-DCF!F$5*MAX(AX797*DCF!F$10,0)-MAX(AX797-AW797,0)/Inputs!$B$10)*DCF!F$6</f>
        <v>952.05108608412831</v>
      </c>
      <c r="CF797" s="15">
        <f ca="1">(AY797*DCF!G$10-DCF!G$5*MAX(AY797*DCF!G$10,0)-MAX(AY797-AX797,0)/Inputs!$B$10)*DCF!G$6</f>
        <v>1166.825861546014</v>
      </c>
      <c r="CG797" s="15">
        <f ca="1">(AZ797*DCF!H$10-DCF!H$5*MAX(AZ797*DCF!H$10,0)-MAX(AZ797-AY797,0)/Inputs!$B$10)*DCF!H$6</f>
        <v>1647.7084011890763</v>
      </c>
      <c r="CH797" s="15">
        <f ca="1">(BA797*DCF!I$10-DCF!I$5*MAX(BA797*DCF!I$10,0)-MAX(BA797-AZ797,0)/Inputs!$B$10)*DCF!I$6</f>
        <v>2218.665873174336</v>
      </c>
      <c r="CI797" s="15">
        <f ca="1">(BB797*DCF!J$10-DCF!J$5*MAX(BB797*DCF!J$10,0)-MAX(BB797-BA797,0)/Inputs!$B$10)*DCF!J$6</f>
        <v>2790.6301233820018</v>
      </c>
      <c r="CJ797" s="15">
        <f ca="1">(BC797*DCF!K$10-DCF!K$5*MAX(BC797*DCF!K$10,0)-MAX(BC797-BB797,0)/Inputs!$B$10)*DCF!K$6</f>
        <v>3015.5119763767038</v>
      </c>
      <c r="CK797" s="15">
        <f ca="1">(BD797*DCF!L$10-DCF!L$5*MAX(BD797*DCF!L$10,0)-MAX(BD797-BC797,0)/Inputs!$B$10)*DCF!L$6</f>
        <v>3544.5022598171863</v>
      </c>
      <c r="CL797" s="15">
        <f ca="1">(BE797*DCF!M$10-DCF!M$5*MAX(BE797*DCF!M$10,0)-MAX(BE797-BD797,0)/Inputs!$B$10)*DCF!M$6</f>
        <v>3662.2465505749019</v>
      </c>
      <c r="CM797" s="15">
        <f ca="1">(BF797*DCF!C$28-DCF!C$5*MAX(BF797*DCF!C$28,0)-MAX(BF797-Inputs!$B$13,0)/Inputs!$B$17)*DCF!C$6</f>
        <v>3482.0808084044156</v>
      </c>
      <c r="CN797" s="15">
        <f ca="1">(BG797*DCF!D$28-DCF!D$5*MAX(BG797*DCF!D$28,0)-MAX(BG797-BF797,0)/Inputs!$B$17)*DCF!D$6</f>
        <v>3504.8203864018992</v>
      </c>
      <c r="CO797" s="15">
        <f ca="1">(BH797*DCF!E$28-DCF!E$5*MAX(BH797*DCF!E$28,0)-MAX(BH797-BG797,0)/Inputs!$B$17)*DCF!E$6</f>
        <v>3899.0221504443043</v>
      </c>
      <c r="CP797" s="15">
        <f ca="1">(BI797*DCF!F$28-DCF!F$5*MAX(BI797*DCF!F$28,0)-MAX(BI797-BH797,0)/Inputs!$B$17)*DCF!F$6</f>
        <v>4459.9571056058858</v>
      </c>
      <c r="CQ797" s="15">
        <f ca="1">(BJ797*DCF!G$28-DCF!G$5*MAX(BJ797*DCF!G$28,0)-MAX(BJ797-BI797,0)/Inputs!$B$17)*DCF!G$6</f>
        <v>5294.6218287802894</v>
      </c>
      <c r="CR797" s="15">
        <f ca="1">(BK797*DCF!H$28-DCF!H$5*MAX(BK797*DCF!H$28,0)-MAX(BK797-BJ797,0)/Inputs!$B$17)*DCF!H$6</f>
        <v>7778.6305586666294</v>
      </c>
      <c r="CS797" s="15">
        <f ca="1">(BL797*DCF!I$28-DCF!I$5*MAX(BL797*DCF!I$28,0)-MAX(BL797-BK797,0)/Inputs!$B$17)*DCF!I$6</f>
        <v>11221.93591290183</v>
      </c>
      <c r="CT797" s="15">
        <f ca="1">(BM797*DCF!J$28-DCF!J$5*MAX(BM797*DCF!J$28,0)-MAX(BM797-BL797,0)/Inputs!$B$17)*DCF!J$6</f>
        <v>13713.709785466655</v>
      </c>
      <c r="CU797" s="15">
        <f ca="1">(BN797*DCF!K$28-DCF!K$5*MAX(BN797*DCF!K$28,0)-MAX(BN797-BM797,0)/Inputs!$B$17)*DCF!K$6</f>
        <v>17250.740489600244</v>
      </c>
      <c r="CV797" s="15">
        <f ca="1">(BO797*DCF!L$28-DCF!L$5*MAX(BO797*DCF!L$28,0)-MAX(BO797-BN797,0)/Inputs!$B$17)*DCF!L$6</f>
        <v>19122.505226305846</v>
      </c>
      <c r="CW797" s="15">
        <f ca="1">(BP797*DCF!M$28-DCF!M$5*MAX(BP797*DCF!M$28,0)-MAX(BP797-BO797,0)/Inputs!$B$17)*DCF!M$6</f>
        <v>20914.500483861288</v>
      </c>
      <c r="CX797" s="15">
        <f ca="1">(BQ797*DCF!C$46-DCF!C$5*MAX(BQ797*DCF!C$46,0)-MAX(BQ797-Inputs!$B$20,0)/Inputs!$B$24)*DCF!C$6</f>
        <v>-1796.1012359177344</v>
      </c>
      <c r="CY797" s="15">
        <f ca="1">(BR797*DCF!D$46-DCF!D$5*MAX(BR797*DCF!D$46,0)-MAX(BR797-BQ797,0)/Inputs!$B$24)*DCF!D$6</f>
        <v>-603.68595215671064</v>
      </c>
      <c r="CZ797" s="15">
        <f ca="1">(BS797*DCF!E$46-DCF!E$5*MAX(BS797*DCF!E$46,0)-MAX(BS797-BR797,0)/Inputs!$B$24)*DCF!E$6</f>
        <v>-1129.7067986746483</v>
      </c>
      <c r="DA797" s="15">
        <f ca="1">(BT797*DCF!F$46-DCF!F$5*MAX(BT797*DCF!F$46,0)-MAX(BT797-BS797,0)/Inputs!$B$24)*DCF!F$6</f>
        <v>-896.38691336635077</v>
      </c>
      <c r="DB797" s="15">
        <f ca="1">(BU797*DCF!G$46-DCF!G$5*MAX(BU797*DCF!G$46,0)-MAX(BU797-BT797,0)/Inputs!$B$24)*DCF!G$6</f>
        <v>-1733.1545572349964</v>
      </c>
      <c r="DC797" s="15">
        <f ca="1">(BV797*DCF!H$46-DCF!H$5*MAX(BV797*DCF!H$46,0)-MAX(BV797-BU797,0)/Inputs!$B$24)*DCF!H$6</f>
        <v>-2417.4762216012264</v>
      </c>
      <c r="DD797" s="15">
        <f ca="1">(BW797*DCF!I$46-DCF!I$5*MAX(BW797*DCF!I$46,0)-MAX(BW797-BV797,0)/Inputs!$B$24)*DCF!I$6</f>
        <v>-863.72142985922676</v>
      </c>
      <c r="DE797" s="15">
        <f ca="1">(BX797*DCF!J$46-DCF!J$5*MAX(BX797*DCF!J$46,0)-MAX(BX797-BW797,0)/Inputs!$B$24)*DCF!J$6</f>
        <v>-1440.1016887411813</v>
      </c>
      <c r="DF797" s="15">
        <f ca="1">(BY797*DCF!K$46-DCF!K$5*MAX(BY797*DCF!K$46,0)-MAX(BY797-BX797,0)/Inputs!$B$24)*DCF!K$6</f>
        <v>-2075.0138240527449</v>
      </c>
      <c r="DG797" s="15">
        <f ca="1">(BZ797*DCF!L$46-DCF!L$5*MAX(BZ797*DCF!L$46,0)-MAX(BZ797-BY797,0)/Inputs!$B$24)*DCF!L$6</f>
        <v>3110.4753688169853</v>
      </c>
      <c r="DH797" s="15">
        <f ca="1">(CA797*DCF!M$46-DCF!M$5*MAX(CA797*DCF!M$46,0)-MAX(CA797-BZ797,0)/Inputs!$B$24)*DCF!M$6</f>
        <v>1764.0936358927795</v>
      </c>
      <c r="DI797" s="15">
        <f ca="1">SUM(CB797:CL797)+BE797*DCF!M$10*(1+Inputs!$B$30)*(1-Inputs!$B$33)*(1-Inputs!$B$30/Inputs!$B$31)/(Inputs!$B$29-Inputs!$B$30)*DCF!M$6</f>
        <v>102925.5890083533</v>
      </c>
      <c r="DJ797" s="15">
        <f ca="1">SUM(CM797:CW797)+BP797*DCF!M$28*(1+Inputs!$B$30)*(1-Inputs!$B$33)*(1-Inputs!$B$30/Inputs!$B$31)/(Inputs!$B$29-Inputs!$B$30)*DCF!M$6</f>
        <v>588609.21865774621</v>
      </c>
      <c r="DK797" s="15">
        <f ca="1">SUM(CX797:DH797)+CA797*DCF!M$46*(1+Inputs!$B$30)*(1-Inputs!$B$33)*(1-Inputs!$B$30/Inputs!$B$31)/(Inputs!$B$29-Inputs!$B$30)*DCF!M$6</f>
        <v>117817.01253602056</v>
      </c>
      <c r="DM797" s="15">
        <f ca="1">DI797+DJ797+DK797+Inputs!$B$34+Inputs!$B$36-Inputs!$B$35</f>
        <v>886202.82020212011</v>
      </c>
    </row>
    <row r="798" spans="1:117" x14ac:dyDescent="0.75">
      <c r="A798" s="11">
        <v>785</v>
      </c>
      <c r="C798" s="24">
        <f t="shared" ca="1" si="468"/>
        <v>0.49571570916268493</v>
      </c>
      <c r="D798" s="24">
        <f t="shared" ca="1" si="468"/>
        <v>-0.5945456159975685</v>
      </c>
      <c r="E798" s="24">
        <f t="shared" ca="1" si="468"/>
        <v>-0.78208138009969774</v>
      </c>
      <c r="F798" s="24">
        <f t="shared" ca="1" si="468"/>
        <v>-1.4779732769023346</v>
      </c>
      <c r="G798" s="24">
        <f t="shared" ca="1" si="468"/>
        <v>7.9778069537473739E-2</v>
      </c>
      <c r="H798" s="24">
        <f t="shared" ca="1" si="468"/>
        <v>0.89234603271730162</v>
      </c>
      <c r="I798" s="24">
        <f t="shared" ca="1" si="468"/>
        <v>-0.24627381076480351</v>
      </c>
      <c r="J798" s="24">
        <f t="shared" ca="1" si="468"/>
        <v>0.64179355588238485</v>
      </c>
      <c r="K798" s="24">
        <f t="shared" ca="1" si="468"/>
        <v>1.3409683328348783</v>
      </c>
      <c r="L798" s="24">
        <f t="shared" ca="1" si="468"/>
        <v>-1.5302618329368383</v>
      </c>
      <c r="M798" s="24">
        <f t="shared" ca="1" si="468"/>
        <v>1.2549583051863096</v>
      </c>
      <c r="N798" s="24">
        <f ca="1">SQRT(Inputs!$B$38)*C798+SQRT(1-Inputs!$B$38)*_xlfn.NORM.S.INV(RAND())</f>
        <v>0.76260716797600758</v>
      </c>
      <c r="O798" s="24">
        <f ca="1">SQRT(Inputs!$B$38)*D798+SQRT(1-Inputs!$B$38)*_xlfn.NORM.S.INV(RAND())</f>
        <v>-0.22873560114175934</v>
      </c>
      <c r="P798" s="24">
        <f ca="1">SQRT(Inputs!$B$38)*E798+SQRT(1-Inputs!$B$38)*_xlfn.NORM.S.INV(RAND())</f>
        <v>3.3466333078806809E-2</v>
      </c>
      <c r="Q798" s="24">
        <f ca="1">SQRT(Inputs!$B$38)*F798+SQRT(1-Inputs!$B$38)*_xlfn.NORM.S.INV(RAND())</f>
        <v>-1.674364028959356</v>
      </c>
      <c r="R798" s="24">
        <f ca="1">SQRT(Inputs!$B$38)*G798+SQRT(1-Inputs!$B$38)*_xlfn.NORM.S.INV(RAND())</f>
        <v>0.29147512817950372</v>
      </c>
      <c r="S798" s="24">
        <f ca="1">SQRT(Inputs!$B$38)*H798+SQRT(1-Inputs!$B$38)*_xlfn.NORM.S.INV(RAND())</f>
        <v>-0.14420383530028674</v>
      </c>
      <c r="T798" s="24">
        <f ca="1">SQRT(Inputs!$B$38)*I798+SQRT(1-Inputs!$B$38)*_xlfn.NORM.S.INV(RAND())</f>
        <v>0.82005969269098244</v>
      </c>
      <c r="U798" s="24">
        <f ca="1">SQRT(Inputs!$B$38)*J798+SQRT(1-Inputs!$B$38)*_xlfn.NORM.S.INV(RAND())</f>
        <v>-0.20620523130694185</v>
      </c>
      <c r="V798" s="24">
        <f ca="1">SQRT(Inputs!$B$38)*K798+SQRT(1-Inputs!$B$38)*_xlfn.NORM.S.INV(RAND())</f>
        <v>1.0936712037389063</v>
      </c>
      <c r="W798" s="24">
        <f ca="1">SQRT(Inputs!$B$38)*L798+SQRT(1-Inputs!$B$38)*_xlfn.NORM.S.INV(RAND())</f>
        <v>-0.72621342050763427</v>
      </c>
      <c r="X798" s="24">
        <f ca="1">SQRT(Inputs!$B$38)*M798+SQRT(1-Inputs!$B$38)*_xlfn.NORM.S.INV(RAND())</f>
        <v>0.68254814858610868</v>
      </c>
      <c r="Y798" s="24">
        <f ca="1">SQRT(Inputs!$B$38)*C798+SQRT(1-Inputs!$B$38)*_xlfn.NORM.S.INV(RAND())</f>
        <v>0.23647262510993936</v>
      </c>
      <c r="Z798" s="24">
        <f ca="1">SQRT(Inputs!$B$38)*D798+SQRT(1-Inputs!$B$38)*_xlfn.NORM.S.INV(RAND())</f>
        <v>-0.99559494646919711</v>
      </c>
      <c r="AA798" s="24">
        <f ca="1">SQRT(Inputs!$B$38)*E798+SQRT(1-Inputs!$B$38)*_xlfn.NORM.S.INV(RAND())</f>
        <v>-0.76415120425969807</v>
      </c>
      <c r="AB798" s="24">
        <f ca="1">SQRT(Inputs!$B$38)*F798+SQRT(1-Inputs!$B$38)*_xlfn.NORM.S.INV(RAND())</f>
        <v>-0.91607064089458867</v>
      </c>
      <c r="AC798" s="24">
        <f ca="1">SQRT(Inputs!$B$38)*G798+SQRT(1-Inputs!$B$38)*_xlfn.NORM.S.INV(RAND())</f>
        <v>0.48509943855442128</v>
      </c>
      <c r="AD798" s="24">
        <f ca="1">SQRT(Inputs!$B$38)*H798+SQRT(1-Inputs!$B$38)*_xlfn.NORM.S.INV(RAND())</f>
        <v>-0.52692498417925449</v>
      </c>
      <c r="AE798" s="24">
        <f ca="1">SQRT(Inputs!$B$38)*I798+SQRT(1-Inputs!$B$38)*_xlfn.NORM.S.INV(RAND())</f>
        <v>0.58686592955928107</v>
      </c>
      <c r="AF798" s="24">
        <f ca="1">SQRT(Inputs!$B$38)*J798+SQRT(1-Inputs!$B$38)*_xlfn.NORM.S.INV(RAND())</f>
        <v>8.5287362921725673E-2</v>
      </c>
      <c r="AG798" s="24">
        <f ca="1">SQRT(Inputs!$B$38)*K798+SQRT(1-Inputs!$B$38)*_xlfn.NORM.S.INV(RAND())</f>
        <v>-0.62017986193468932</v>
      </c>
      <c r="AH798" s="24">
        <f ca="1">SQRT(Inputs!$B$38)*L798+SQRT(1-Inputs!$B$38)*_xlfn.NORM.S.INV(RAND())</f>
        <v>0.30284459512395911</v>
      </c>
      <c r="AI798" s="24">
        <f ca="1">SQRT(Inputs!$B$38)*M798+SQRT(1-Inputs!$B$38)*_xlfn.NORM.S.INV(RAND())</f>
        <v>0.34800891781229115</v>
      </c>
      <c r="AJ798" s="24">
        <f ca="1">SQRT(Inputs!$B$38)*C798+SQRT(1-Inputs!$B$38)*_xlfn.NORM.S.INV(RAND())</f>
        <v>-0.8073595826442066</v>
      </c>
      <c r="AK798" s="24">
        <f ca="1">SQRT(Inputs!$B$38)*D798+SQRT(1-Inputs!$B$38)*_xlfn.NORM.S.INV(RAND())</f>
        <v>-0.29426253046585643</v>
      </c>
      <c r="AL798" s="24">
        <f ca="1">SQRT(Inputs!$B$38)*E798+SQRT(1-Inputs!$B$38)*_xlfn.NORM.S.INV(RAND())</f>
        <v>0.93559545845962044</v>
      </c>
      <c r="AM798" s="24">
        <f ca="1">SQRT(Inputs!$B$38)*F798+SQRT(1-Inputs!$B$38)*_xlfn.NORM.S.INV(RAND())</f>
        <v>-0.17346021360592867</v>
      </c>
      <c r="AN798" s="24">
        <f ca="1">SQRT(Inputs!$B$38)*G798+SQRT(1-Inputs!$B$38)*_xlfn.NORM.S.INV(RAND())</f>
        <v>0.64610827607103971</v>
      </c>
      <c r="AO798" s="24">
        <f ca="1">SQRT(Inputs!$B$38)*H798+SQRT(1-Inputs!$B$38)*_xlfn.NORM.S.INV(RAND())</f>
        <v>-0.74956234583441006</v>
      </c>
      <c r="AP798" s="24">
        <f ca="1">SQRT(Inputs!$B$38)*I798+SQRT(1-Inputs!$B$38)*_xlfn.NORM.S.INV(RAND())</f>
        <v>8.9679542770516735E-2</v>
      </c>
      <c r="AQ798" s="24">
        <f ca="1">SQRT(Inputs!$B$38)*J798+SQRT(1-Inputs!$B$38)*_xlfn.NORM.S.INV(RAND())</f>
        <v>1.2021800228646669</v>
      </c>
      <c r="AR798" s="24">
        <f ca="1">SQRT(Inputs!$B$38)*K798+SQRT(1-Inputs!$B$38)*_xlfn.NORM.S.INV(RAND())</f>
        <v>-1.1196451275851866</v>
      </c>
      <c r="AS798" s="24">
        <f ca="1">SQRT(Inputs!$B$38)*L798+SQRT(1-Inputs!$B$38)*_xlfn.NORM.S.INV(RAND())</f>
        <v>-1.9915010007045129</v>
      </c>
      <c r="AT798" s="24">
        <f ca="1">SQRT(Inputs!$B$38)*M798+SQRT(1-Inputs!$B$38)*_xlfn.NORM.S.INV(RAND())</f>
        <v>1.4706463264712051</v>
      </c>
      <c r="AU798" s="15">
        <f ca="1">Inputs!$B$6*EXP($B$8-0.5*C$5^2+C$5*N798)</f>
        <v>5614.2202235649784</v>
      </c>
      <c r="AV798" s="15">
        <f t="shared" ca="1" si="437"/>
        <v>6607.8222236384609</v>
      </c>
      <c r="AW798" s="15">
        <f t="shared" ca="1" si="438"/>
        <v>8093.5199353421476</v>
      </c>
      <c r="AX798" s="15">
        <f t="shared" ca="1" si="439"/>
        <v>8016.232580826003</v>
      </c>
      <c r="AY798" s="15">
        <f t="shared" ca="1" si="440"/>
        <v>10135.881121411616</v>
      </c>
      <c r="AZ798" s="15">
        <f t="shared" ca="1" si="441"/>
        <v>12201.159830857248</v>
      </c>
      <c r="BA798" s="15">
        <f t="shared" ca="1" si="442"/>
        <v>16269.195526886775</v>
      </c>
      <c r="BB798" s="15">
        <f t="shared" ca="1" si="443"/>
        <v>19511.166611309793</v>
      </c>
      <c r="BC798" s="15">
        <f t="shared" ca="1" si="444"/>
        <v>26556.963325730329</v>
      </c>
      <c r="BD798" s="15">
        <f t="shared" ca="1" si="445"/>
        <v>30398.233814740808</v>
      </c>
      <c r="BE798" s="15">
        <f t="shared" ca="1" si="446"/>
        <v>39638.286602346641</v>
      </c>
      <c r="BF798" s="15">
        <f ca="1">Inputs!$B$13*EXP($B$9-0.5*C$6^2+C$6*Y798)</f>
        <v>14494.860001778658</v>
      </c>
      <c r="BG798" s="15">
        <f t="shared" ca="1" si="447"/>
        <v>14760.640342755494</v>
      </c>
      <c r="BH798" s="15">
        <f t="shared" ca="1" si="448"/>
        <v>15887.972977811338</v>
      </c>
      <c r="BI798" s="15">
        <f t="shared" ca="1" si="449"/>
        <v>16891.46328070333</v>
      </c>
      <c r="BJ798" s="15">
        <f t="shared" ca="1" si="450"/>
        <v>22207.653561295403</v>
      </c>
      <c r="BK798" s="15">
        <f t="shared" ca="1" si="451"/>
        <v>25368.921131289913</v>
      </c>
      <c r="BL798" s="15">
        <f t="shared" ca="1" si="452"/>
        <v>33625.121078774479</v>
      </c>
      <c r="BM798" s="15">
        <f t="shared" ca="1" si="453"/>
        <v>41772.778999797221</v>
      </c>
      <c r="BN798" s="15">
        <f t="shared" ca="1" si="454"/>
        <v>47695.519867142015</v>
      </c>
      <c r="BO798" s="15">
        <f t="shared" ca="1" si="455"/>
        <v>60787.062146550124</v>
      </c>
      <c r="BP798" s="15">
        <f t="shared" ca="1" si="456"/>
        <v>77826.326428139364</v>
      </c>
      <c r="BQ798" s="15">
        <f ca="1">Inputs!$B$20*EXP($B$10-0.5*C$7^2+C$7*AJ798)</f>
        <v>3221.4028730000105</v>
      </c>
      <c r="BR798" s="15">
        <f t="shared" ca="1" si="457"/>
        <v>3981.0538084480177</v>
      </c>
      <c r="BS798" s="15">
        <f t="shared" ca="1" si="458"/>
        <v>7132.1989320091061</v>
      </c>
      <c r="BT798" s="15">
        <f t="shared" ca="1" si="459"/>
        <v>9396.3031872517386</v>
      </c>
      <c r="BU798" s="15">
        <f t="shared" ca="1" si="460"/>
        <v>15225.785529929723</v>
      </c>
      <c r="BV798" s="15">
        <f t="shared" ca="1" si="461"/>
        <v>17891.852229704557</v>
      </c>
      <c r="BW798" s="15">
        <f t="shared" ca="1" si="462"/>
        <v>25445.486600105422</v>
      </c>
      <c r="BX798" s="15">
        <f t="shared" ca="1" si="463"/>
        <v>45288.787673816179</v>
      </c>
      <c r="BY798" s="15">
        <f t="shared" ca="1" si="464"/>
        <v>51221.08030661568</v>
      </c>
      <c r="BZ798" s="15">
        <f t="shared" ca="1" si="465"/>
        <v>49837.04323073072</v>
      </c>
      <c r="CA798" s="15">
        <f t="shared" ca="1" si="466"/>
        <v>90914.07466454721</v>
      </c>
      <c r="CB798" s="15">
        <f ca="1">(AU798*DCF!C$10-DCF!C$5*MAX(AU798*DCF!C$10,0)-MAX(AU798-Inputs!$B$6,0)/Inputs!$B$10)*DCF!C$6</f>
        <v>1038.4255642530698</v>
      </c>
      <c r="CC798" s="15">
        <f ca="1">(AV798*DCF!D$10-DCF!D$5*MAX(AV798*DCF!D$10,0)-MAX(AV798-AU798,0)/Inputs!$B$10)*DCF!D$6</f>
        <v>1368.3480571795176</v>
      </c>
      <c r="CD798" s="15">
        <f ca="1">(AW798*DCF!E$10-DCF!E$5*MAX(AW798*DCF!E$10,0)-MAX(AW798-AV798,0)/Inputs!$B$10)*DCF!E$6</f>
        <v>1534.0242651665203</v>
      </c>
      <c r="CE798" s="15">
        <f ca="1">(AX798*DCF!F$10-DCF!F$5*MAX(AX798*DCF!F$10,0)-MAX(AX798-AW798,0)/Inputs!$B$10)*DCF!F$6</f>
        <v>1749.930797058882</v>
      </c>
      <c r="CF798" s="15">
        <f ca="1">(AY798*DCF!G$10-DCF!G$5*MAX(AY798*DCF!G$10,0)-MAX(AY798-AX798,0)/Inputs!$B$10)*DCF!G$6</f>
        <v>1680.9623305443156</v>
      </c>
      <c r="CG798" s="15">
        <f ca="1">(AZ798*DCF!H$10-DCF!H$5*MAX(AZ798*DCF!H$10,0)-MAX(AZ798-AY798,0)/Inputs!$B$10)*DCF!H$6</f>
        <v>2002.13667295389</v>
      </c>
      <c r="CH798" s="15">
        <f ca="1">(BA798*DCF!I$10-DCF!I$5*MAX(BA798*DCF!I$10,0)-MAX(BA798-AZ798,0)/Inputs!$B$10)*DCF!I$6</f>
        <v>2304.4881354654344</v>
      </c>
      <c r="CI798" s="15">
        <f ca="1">(BB798*DCF!J$10-DCF!J$5*MAX(BB798*DCF!J$10,0)-MAX(BB798-BA798,0)/Inputs!$B$10)*DCF!J$6</f>
        <v>2856.8941682867585</v>
      </c>
      <c r="CJ798" s="15">
        <f ca="1">(BC798*DCF!K$10-DCF!K$5*MAX(BC798*DCF!K$10,0)-MAX(BC798-BB798,0)/Inputs!$B$10)*DCF!K$6</f>
        <v>3288.9403048712579</v>
      </c>
      <c r="CK798" s="15">
        <f ca="1">(BD798*DCF!L$10-DCF!L$5*MAX(BD798*DCF!L$10,0)-MAX(BD798-BC798,0)/Inputs!$B$10)*DCF!L$6</f>
        <v>4087.8932412642089</v>
      </c>
      <c r="CL798" s="15">
        <f ca="1">(BE798*DCF!M$10-DCF!M$5*MAX(BE798*DCF!M$10,0)-MAX(BE798-BD798,0)/Inputs!$B$10)*DCF!M$6</f>
        <v>4489.6518884493125</v>
      </c>
      <c r="CM798" s="15">
        <f ca="1">(BF798*DCF!C$28-DCF!C$5*MAX(BF798*DCF!C$28,0)-MAX(BF798-Inputs!$B$13,0)/Inputs!$B$17)*DCF!C$6</f>
        <v>3705.9856356177156</v>
      </c>
      <c r="CN798" s="15">
        <f ca="1">(BG798*DCF!D$28-DCF!D$5*MAX(BG798*DCF!D$28,0)-MAX(BG798-BF798,0)/Inputs!$B$17)*DCF!D$6</f>
        <v>4290.6458848925622</v>
      </c>
      <c r="CO798" s="15">
        <f ca="1">(BH798*DCF!E$28-DCF!E$5*MAX(BH798*DCF!E$28,0)-MAX(BH798-BG798,0)/Inputs!$B$17)*DCF!E$6</f>
        <v>4277.5751107271872</v>
      </c>
      <c r="CP798" s="15">
        <f ca="1">(BI798*DCF!F$28-DCF!F$5*MAX(BI798*DCF!F$28,0)-MAX(BI798-BH798,0)/Inputs!$B$17)*DCF!F$6</f>
        <v>4402.8860739839374</v>
      </c>
      <c r="CQ798" s="15">
        <f ca="1">(BJ798*DCF!G$28-DCF!G$5*MAX(BJ798*DCF!G$28,0)-MAX(BJ798-BI798,0)/Inputs!$B$17)*DCF!G$6</f>
        <v>4867.8135178119928</v>
      </c>
      <c r="CR798" s="15">
        <f ca="1">(BK798*DCF!H$28-DCF!H$5*MAX(BK798*DCF!H$28,0)-MAX(BK798-BJ798,0)/Inputs!$B$17)*DCF!H$6</f>
        <v>5782.8418201951981</v>
      </c>
      <c r="CS798" s="15">
        <f ca="1">(BL798*DCF!I$28-DCF!I$5*MAX(BL798*DCF!I$28,0)-MAX(BL798-BK798,0)/Inputs!$B$17)*DCF!I$6</f>
        <v>6722.0315397933455</v>
      </c>
      <c r="CT798" s="15">
        <f ca="1">(BM798*DCF!J$28-DCF!J$5*MAX(BM798*DCF!J$28,0)-MAX(BM798-BL798,0)/Inputs!$B$17)*DCF!J$6</f>
        <v>8238.4846601978006</v>
      </c>
      <c r="CU798" s="15">
        <f ca="1">(BN798*DCF!K$28-DCF!K$5*MAX(BN798*DCF!K$28,0)-MAX(BN798-BM798,0)/Inputs!$B$17)*DCF!K$6</f>
        <v>9347.0372193693293</v>
      </c>
      <c r="CV798" s="15">
        <f ca="1">(BO798*DCF!L$28-DCF!L$5*MAX(BO798*DCF!L$28,0)-MAX(BO798-BN798,0)/Inputs!$B$17)*DCF!L$6</f>
        <v>10646.964972112686</v>
      </c>
      <c r="CW798" s="15">
        <f ca="1">(BP798*DCF!M$28-DCF!M$5*MAX(BP798*DCF!M$28,0)-MAX(BP798-BO798,0)/Inputs!$B$17)*DCF!M$6</f>
        <v>12861.986449066262</v>
      </c>
      <c r="CX798" s="15">
        <f ca="1">(BQ798*DCF!C$46-DCF!C$5*MAX(BQ798*DCF!C$46,0)-MAX(BQ798-Inputs!$B$20,0)/Inputs!$B$24)*DCF!C$6</f>
        <v>-753.3969096997763</v>
      </c>
      <c r="CY798" s="15">
        <f ca="1">(BR798*DCF!D$46-DCF!D$5*MAX(BR798*DCF!D$46,0)-MAX(BR798-BQ798,0)/Inputs!$B$24)*DCF!D$6</f>
        <v>-1003.6097942075382</v>
      </c>
      <c r="CZ798" s="15">
        <f ca="1">(BS798*DCF!E$46-DCF!E$5*MAX(BS798*DCF!E$46,0)-MAX(BS798-BR798,0)/Inputs!$B$24)*DCF!E$6</f>
        <v>-2085.4895998547354</v>
      </c>
      <c r="DA798" s="15">
        <f ca="1">(BT798*DCF!F$46-DCF!F$5*MAX(BT798*DCF!F$46,0)-MAX(BT798-BS798,0)/Inputs!$B$24)*DCF!F$6</f>
        <v>-1508.7301391854348</v>
      </c>
      <c r="DB798" s="15">
        <f ca="1">(BU798*DCF!G$46-DCF!G$5*MAX(BU798*DCF!G$46,0)-MAX(BU798-BT798,0)/Inputs!$B$24)*DCF!G$6</f>
        <v>-2473.0880263169447</v>
      </c>
      <c r="DC798" s="15">
        <f ca="1">(BV798*DCF!H$46-DCF!H$5*MAX(BV798*DCF!H$46,0)-MAX(BV798-BU798,0)/Inputs!$B$24)*DCF!H$6</f>
        <v>-828.46389169333861</v>
      </c>
      <c r="DD798" s="15">
        <f ca="1">(BW798*DCF!I$46-DCF!I$5*MAX(BW798*DCF!I$46,0)-MAX(BW798-BV798,0)/Inputs!$B$24)*DCF!I$6</f>
        <v>-1580.6828362947122</v>
      </c>
      <c r="DE798" s="15">
        <f ca="1">(BX798*DCF!J$46-DCF!J$5*MAX(BX798*DCF!J$46,0)-MAX(BX798-BW798,0)/Inputs!$B$24)*DCF!J$6</f>
        <v>-3362.3798834848358</v>
      </c>
      <c r="DF798" s="15">
        <f ca="1">(BY798*DCF!K$46-DCF!K$5*MAX(BY798*DCF!K$46,0)-MAX(BY798-BX798,0)/Inputs!$B$24)*DCF!K$6</f>
        <v>1472.6651939966989</v>
      </c>
      <c r="DG798" s="15">
        <f ca="1">(BZ798*DCF!L$46-DCF!L$5*MAX(BZ798*DCF!L$46,0)-MAX(BZ798-BY798,0)/Inputs!$B$24)*DCF!L$6</f>
        <v>3445.0046669425064</v>
      </c>
      <c r="DH798" s="15">
        <f ca="1">(CA798*DCF!M$46-DCF!M$5*MAX(CA798*DCF!M$46,0)-MAX(CA798-BZ798,0)/Inputs!$B$24)*DCF!M$6</f>
        <v>-1460.101473011257</v>
      </c>
      <c r="DI798" s="15">
        <f ca="1">SUM(CB798:CL798)+BE798*DCF!M$10*(1+Inputs!$B$30)*(1-Inputs!$B$33)*(1-Inputs!$B$30/Inputs!$B$31)/(Inputs!$B$29-Inputs!$B$30)*DCF!M$6</f>
        <v>136715.5712019004</v>
      </c>
      <c r="DJ798" s="15">
        <f ca="1">SUM(CM798:CW798)+BP798*DCF!M$28*(1+Inputs!$B$30)*(1-Inputs!$B$33)*(1-Inputs!$B$30/Inputs!$B$31)/(Inputs!$B$29-Inputs!$B$30)*DCF!M$6</f>
        <v>363933.18034528347</v>
      </c>
      <c r="DK798" s="15">
        <f ca="1">SUM(CX798:DH798)+CA798*DCF!M$46*(1+Inputs!$B$30)*(1-Inputs!$B$33)*(1-Inputs!$B$30/Inputs!$B$31)/(Inputs!$B$29-Inputs!$B$30)*DCF!M$6</f>
        <v>130425.65619919801</v>
      </c>
      <c r="DM798" s="15">
        <f ca="1">DI798+DJ798+DK798+Inputs!$B$34+Inputs!$B$36-Inputs!$B$35</f>
        <v>707925.40774638182</v>
      </c>
    </row>
    <row r="799" spans="1:117" x14ac:dyDescent="0.75">
      <c r="A799" s="11">
        <v>786</v>
      </c>
      <c r="C799" s="24">
        <f t="shared" ca="1" si="468"/>
        <v>0.71385653737094856</v>
      </c>
      <c r="D799" s="24">
        <f t="shared" ca="1" si="468"/>
        <v>-1.6313229416495907</v>
      </c>
      <c r="E799" s="24">
        <f t="shared" ca="1" si="468"/>
        <v>0.94143125278320916</v>
      </c>
      <c r="F799" s="24">
        <f t="shared" ca="1" si="468"/>
        <v>-8.9746983399286287E-2</v>
      </c>
      <c r="G799" s="24">
        <f t="shared" ca="1" si="468"/>
        <v>-9.5118369889773124E-3</v>
      </c>
      <c r="H799" s="24">
        <f t="shared" ca="1" si="468"/>
        <v>-6.0041351353223305E-2</v>
      </c>
      <c r="I799" s="24">
        <f t="shared" ca="1" si="468"/>
        <v>0.24729704428243415</v>
      </c>
      <c r="J799" s="24">
        <f t="shared" ca="1" si="468"/>
        <v>0.65826624153987079</v>
      </c>
      <c r="K799" s="24">
        <f t="shared" ca="1" si="468"/>
        <v>0.6542252349603821</v>
      </c>
      <c r="L799" s="24">
        <f t="shared" ca="1" si="468"/>
        <v>0.1700431679074984</v>
      </c>
      <c r="M799" s="24">
        <f t="shared" ca="1" si="468"/>
        <v>0.69464727098256329</v>
      </c>
      <c r="N799" s="24">
        <f ca="1">SQRT(Inputs!$B$38)*C799+SQRT(1-Inputs!$B$38)*_xlfn.NORM.S.INV(RAND())</f>
        <v>5.2427891687648887E-2</v>
      </c>
      <c r="O799" s="24">
        <f ca="1">SQRT(Inputs!$B$38)*D799+SQRT(1-Inputs!$B$38)*_xlfn.NORM.S.INV(RAND())</f>
        <v>-0.78682468402474515</v>
      </c>
      <c r="P799" s="24">
        <f ca="1">SQRT(Inputs!$B$38)*E799+SQRT(1-Inputs!$B$38)*_xlfn.NORM.S.INV(RAND())</f>
        <v>-3.0497295392538981E-2</v>
      </c>
      <c r="Q799" s="24">
        <f ca="1">SQRT(Inputs!$B$38)*F799+SQRT(1-Inputs!$B$38)*_xlfn.NORM.S.INV(RAND())</f>
        <v>-0.53115486217720043</v>
      </c>
      <c r="R799" s="24">
        <f ca="1">SQRT(Inputs!$B$38)*G799+SQRT(1-Inputs!$B$38)*_xlfn.NORM.S.INV(RAND())</f>
        <v>-0.86213906573411936</v>
      </c>
      <c r="S799" s="24">
        <f ca="1">SQRT(Inputs!$B$38)*H799+SQRT(1-Inputs!$B$38)*_xlfn.NORM.S.INV(RAND())</f>
        <v>0.27002642836084711</v>
      </c>
      <c r="T799" s="24">
        <f ca="1">SQRT(Inputs!$B$38)*I799+SQRT(1-Inputs!$B$38)*_xlfn.NORM.S.INV(RAND())</f>
        <v>-0.12789416321346128</v>
      </c>
      <c r="U799" s="24">
        <f ca="1">SQRT(Inputs!$B$38)*J799+SQRT(1-Inputs!$B$38)*_xlfn.NORM.S.INV(RAND())</f>
        <v>8.5584198849684712E-2</v>
      </c>
      <c r="V799" s="24">
        <f ca="1">SQRT(Inputs!$B$38)*K799+SQRT(1-Inputs!$B$38)*_xlfn.NORM.S.INV(RAND())</f>
        <v>-0.15021147606439722</v>
      </c>
      <c r="W799" s="24">
        <f ca="1">SQRT(Inputs!$B$38)*L799+SQRT(1-Inputs!$B$38)*_xlfn.NORM.S.INV(RAND())</f>
        <v>-0.43891589080084631</v>
      </c>
      <c r="X799" s="24">
        <f ca="1">SQRT(Inputs!$B$38)*M799+SQRT(1-Inputs!$B$38)*_xlfn.NORM.S.INV(RAND())</f>
        <v>0.25314987627643759</v>
      </c>
      <c r="Y799" s="24">
        <f ca="1">SQRT(Inputs!$B$38)*C799+SQRT(1-Inputs!$B$38)*_xlfn.NORM.S.INV(RAND())</f>
        <v>-0.10134114024895624</v>
      </c>
      <c r="Z799" s="24">
        <f ca="1">SQRT(Inputs!$B$38)*D799+SQRT(1-Inputs!$B$38)*_xlfn.NORM.S.INV(RAND())</f>
        <v>-2.1882056738136293</v>
      </c>
      <c r="AA799" s="24">
        <f ca="1">SQRT(Inputs!$B$38)*E799+SQRT(1-Inputs!$B$38)*_xlfn.NORM.S.INV(RAND())</f>
        <v>0.75461723147060666</v>
      </c>
      <c r="AB799" s="24">
        <f ca="1">SQRT(Inputs!$B$38)*F799+SQRT(1-Inputs!$B$38)*_xlfn.NORM.S.INV(RAND())</f>
        <v>-0.54288857045058758</v>
      </c>
      <c r="AC799" s="24">
        <f ca="1">SQRT(Inputs!$B$38)*G799+SQRT(1-Inputs!$B$38)*_xlfn.NORM.S.INV(RAND())</f>
        <v>-0.70079345477782173</v>
      </c>
      <c r="AD799" s="24">
        <f ca="1">SQRT(Inputs!$B$38)*H799+SQRT(1-Inputs!$B$38)*_xlfn.NORM.S.INV(RAND())</f>
        <v>0.59011108974401716</v>
      </c>
      <c r="AE799" s="24">
        <f ca="1">SQRT(Inputs!$B$38)*I799+SQRT(1-Inputs!$B$38)*_xlfn.NORM.S.INV(RAND())</f>
        <v>0.60084253079367511</v>
      </c>
      <c r="AF799" s="24">
        <f ca="1">SQRT(Inputs!$B$38)*J799+SQRT(1-Inputs!$B$38)*_xlfn.NORM.S.INV(RAND())</f>
        <v>-4.4596572384825284E-2</v>
      </c>
      <c r="AG799" s="24">
        <f ca="1">SQRT(Inputs!$B$38)*K799+SQRT(1-Inputs!$B$38)*_xlfn.NORM.S.INV(RAND())</f>
        <v>0.4446943406283479</v>
      </c>
      <c r="AH799" s="24">
        <f ca="1">SQRT(Inputs!$B$38)*L799+SQRT(1-Inputs!$B$38)*_xlfn.NORM.S.INV(RAND())</f>
        <v>0.31653616307475524</v>
      </c>
      <c r="AI799" s="24">
        <f ca="1">SQRT(Inputs!$B$38)*M799+SQRT(1-Inputs!$B$38)*_xlfn.NORM.S.INV(RAND())</f>
        <v>0.25501782615504043</v>
      </c>
      <c r="AJ799" s="24">
        <f ca="1">SQRT(Inputs!$B$38)*C799+SQRT(1-Inputs!$B$38)*_xlfn.NORM.S.INV(RAND())</f>
        <v>0.540979321676753</v>
      </c>
      <c r="AK799" s="24">
        <f ca="1">SQRT(Inputs!$B$38)*D799+SQRT(1-Inputs!$B$38)*_xlfn.NORM.S.INV(RAND())</f>
        <v>-0.85709157113836476</v>
      </c>
      <c r="AL799" s="24">
        <f ca="1">SQRT(Inputs!$B$38)*E799+SQRT(1-Inputs!$B$38)*_xlfn.NORM.S.INV(RAND())</f>
        <v>1.0491032062501098</v>
      </c>
      <c r="AM799" s="24">
        <f ca="1">SQRT(Inputs!$B$38)*F799+SQRT(1-Inputs!$B$38)*_xlfn.NORM.S.INV(RAND())</f>
        <v>-0.57302321003794598</v>
      </c>
      <c r="AN799" s="24">
        <f ca="1">SQRT(Inputs!$B$38)*G799+SQRT(1-Inputs!$B$38)*_xlfn.NORM.S.INV(RAND())</f>
        <v>0.45397459631539666</v>
      </c>
      <c r="AO799" s="24">
        <f ca="1">SQRT(Inputs!$B$38)*H799+SQRT(1-Inputs!$B$38)*_xlfn.NORM.S.INV(RAND())</f>
        <v>-0.30998527294899275</v>
      </c>
      <c r="AP799" s="24">
        <f ca="1">SQRT(Inputs!$B$38)*I799+SQRT(1-Inputs!$B$38)*_xlfn.NORM.S.INV(RAND())</f>
        <v>-6.5518905599374844E-2</v>
      </c>
      <c r="AQ799" s="24">
        <f ca="1">SQRT(Inputs!$B$38)*J799+SQRT(1-Inputs!$B$38)*_xlfn.NORM.S.INV(RAND())</f>
        <v>1.1522769977159939</v>
      </c>
      <c r="AR799" s="24">
        <f ca="1">SQRT(Inputs!$B$38)*K799+SQRT(1-Inputs!$B$38)*_xlfn.NORM.S.INV(RAND())</f>
        <v>-1.0897448188109666</v>
      </c>
      <c r="AS799" s="24">
        <f ca="1">SQRT(Inputs!$B$38)*L799+SQRT(1-Inputs!$B$38)*_xlfn.NORM.S.INV(RAND())</f>
        <v>-0.21906677634620969</v>
      </c>
      <c r="AT799" s="24">
        <f ca="1">SQRT(Inputs!$B$38)*M799+SQRT(1-Inputs!$B$38)*_xlfn.NORM.S.INV(RAND())</f>
        <v>-0.69048431046802317</v>
      </c>
      <c r="AU799" s="15">
        <f ca="1">Inputs!$B$6*EXP($B$8-0.5*C$5^2+C$5*N799)</f>
        <v>5004.5314963622313</v>
      </c>
      <c r="AV799" s="15">
        <f t="shared" ca="1" si="437"/>
        <v>5426.195656087466</v>
      </c>
      <c r="AW799" s="15">
        <f t="shared" ca="1" si="438"/>
        <v>6589.1238274096022</v>
      </c>
      <c r="AX799" s="15">
        <f t="shared" ca="1" si="439"/>
        <v>7528.1523675839489</v>
      </c>
      <c r="AY799" s="15">
        <f t="shared" ca="1" si="440"/>
        <v>8318.9377157209783</v>
      </c>
      <c r="AZ799" s="15">
        <f t="shared" ca="1" si="441"/>
        <v>10481.362352204886</v>
      </c>
      <c r="BA799" s="15">
        <f t="shared" ca="1" si="442"/>
        <v>12655.96395078288</v>
      </c>
      <c r="BB799" s="15">
        <f t="shared" ca="1" si="443"/>
        <v>15628.189731677725</v>
      </c>
      <c r="BC799" s="15">
        <f t="shared" ca="1" si="444"/>
        <v>18865.021590292796</v>
      </c>
      <c r="BD799" s="15">
        <f t="shared" ca="1" si="445"/>
        <v>22181.840809164256</v>
      </c>
      <c r="BE799" s="15">
        <f t="shared" ca="1" si="446"/>
        <v>27814.993737075012</v>
      </c>
      <c r="BF799" s="15">
        <f ca="1">Inputs!$B$13*EXP($B$9-0.5*C$6^2+C$6*Y799)</f>
        <v>13555.919361622438</v>
      </c>
      <c r="BG799" s="15">
        <f t="shared" ca="1" si="447"/>
        <v>11131.741533685743</v>
      </c>
      <c r="BH799" s="15">
        <f t="shared" ca="1" si="448"/>
        <v>15414.333265427653</v>
      </c>
      <c r="BI799" s="15">
        <f t="shared" ca="1" si="449"/>
        <v>17356.789459827702</v>
      </c>
      <c r="BJ799" s="15">
        <f t="shared" ca="1" si="450"/>
        <v>19233.839690241552</v>
      </c>
      <c r="BK799" s="15">
        <f t="shared" ca="1" si="451"/>
        <v>25580.646200974788</v>
      </c>
      <c r="BL799" s="15">
        <f t="shared" ca="1" si="452"/>
        <v>33967.218571225436</v>
      </c>
      <c r="BM799" s="15">
        <f t="shared" ca="1" si="453"/>
        <v>41522.365140657443</v>
      </c>
      <c r="BN799" s="15">
        <f t="shared" ca="1" si="454"/>
        <v>53862.520689672121</v>
      </c>
      <c r="BO799" s="15">
        <f t="shared" ca="1" si="455"/>
        <v>68756.130291502021</v>
      </c>
      <c r="BP799" s="15">
        <f t="shared" ca="1" si="456"/>
        <v>87106.641615099783</v>
      </c>
      <c r="BQ799" s="15">
        <f ca="1">Inputs!$B$20*EXP($B$10-0.5*C$7^2+C$7*AJ799)</f>
        <v>5196.8330271203704</v>
      </c>
      <c r="BR799" s="15">
        <f t="shared" ca="1" si="457"/>
        <v>5371.1163553097049</v>
      </c>
      <c r="BS799" s="15">
        <f t="shared" ca="1" si="458"/>
        <v>9941.4070196239318</v>
      </c>
      <c r="BT799" s="15">
        <f t="shared" ca="1" si="459"/>
        <v>11793.954233895996</v>
      </c>
      <c r="BU799" s="15">
        <f t="shared" ca="1" si="460"/>
        <v>18242.801438724149</v>
      </c>
      <c r="BV799" s="15">
        <f t="shared" ca="1" si="461"/>
        <v>23668.893096802392</v>
      </c>
      <c r="BW799" s="15">
        <f t="shared" ca="1" si="462"/>
        <v>32573.757567302673</v>
      </c>
      <c r="BX799" s="15">
        <f t="shared" ca="1" si="463"/>
        <v>57398.824369457929</v>
      </c>
      <c r="BY799" s="15">
        <f t="shared" ca="1" si="464"/>
        <v>65289.822916119359</v>
      </c>
      <c r="BZ799" s="15">
        <f t="shared" ca="1" si="465"/>
        <v>87994.72803317137</v>
      </c>
      <c r="CA799" s="15">
        <f t="shared" ca="1" si="466"/>
        <v>109333.03180979819</v>
      </c>
      <c r="CB799" s="15">
        <f ca="1">(AU799*DCF!C$10-DCF!C$5*MAX(AU799*DCF!C$10,0)-MAX(AU799-Inputs!$B$6,0)/Inputs!$B$10)*DCF!C$6</f>
        <v>1042.7727535494455</v>
      </c>
      <c r="CC799" s="15">
        <f ca="1">(AV799*DCF!D$10-DCF!D$5*MAX(AV799*DCF!D$10,0)-MAX(AV799-AU799,0)/Inputs!$B$10)*DCF!D$6</f>
        <v>1219.7866602884633</v>
      </c>
      <c r="CD799" s="15">
        <f ca="1">(AW799*DCF!E$10-DCF!E$5*MAX(AW799*DCF!E$10,0)-MAX(AW799-AV799,0)/Inputs!$B$10)*DCF!E$6</f>
        <v>1259.3842187374032</v>
      </c>
      <c r="CE799" s="15">
        <f ca="1">(AX799*DCF!F$10-DCF!F$5*MAX(AX799*DCF!F$10,0)-MAX(AX799-AW799,0)/Inputs!$B$10)*DCF!F$6</f>
        <v>1447.9951063910567</v>
      </c>
      <c r="CF799" s="15">
        <f ca="1">(AY799*DCF!G$10-DCF!G$5*MAX(AY799*DCF!G$10,0)-MAX(AY799-AX799,0)/Inputs!$B$10)*DCF!G$6</f>
        <v>1562.0300567107711</v>
      </c>
      <c r="CG799" s="15">
        <f ca="1">(AZ799*DCF!H$10-DCF!H$5*MAX(AZ799*DCF!H$10,0)-MAX(AZ799-AY799,0)/Inputs!$B$10)*DCF!H$6</f>
        <v>1650.9867579771906</v>
      </c>
      <c r="CH799" s="15">
        <f ca="1">(BA799*DCF!I$10-DCF!I$5*MAX(BA799*DCF!I$10,0)-MAX(BA799-AZ799,0)/Inputs!$B$10)*DCF!I$6</f>
        <v>1955.0720695158295</v>
      </c>
      <c r="CI799" s="15">
        <f ca="1">(BB799*DCF!J$10-DCF!J$5*MAX(BB799*DCF!J$10,0)-MAX(BB799-BA799,0)/Inputs!$B$10)*DCF!J$6</f>
        <v>2231.4417816799642</v>
      </c>
      <c r="CJ799" s="15">
        <f ca="1">(BC799*DCF!K$10-DCF!K$5*MAX(BC799*DCF!K$10,0)-MAX(BC799-BB799,0)/Inputs!$B$10)*DCF!K$6</f>
        <v>2583.8583154757862</v>
      </c>
      <c r="CK799" s="15">
        <f ca="1">(BD799*DCF!L$10-DCF!L$5*MAX(BD799*DCF!L$10,0)-MAX(BD799-BC799,0)/Inputs!$B$10)*DCF!L$6</f>
        <v>2916.5249741972561</v>
      </c>
      <c r="CL799" s="15">
        <f ca="1">(BE799*DCF!M$10-DCF!M$5*MAX(BE799*DCF!M$10,0)-MAX(BE799-BD799,0)/Inputs!$B$10)*DCF!M$6</f>
        <v>3252.1150697699222</v>
      </c>
      <c r="CM799" s="15">
        <f ca="1">(BF799*DCF!C$28-DCF!C$5*MAX(BF799*DCF!C$28,0)-MAX(BF799-Inputs!$B$13,0)/Inputs!$B$17)*DCF!C$6</f>
        <v>3636.2725233659312</v>
      </c>
      <c r="CN799" s="15">
        <f ca="1">(BG799*DCF!D$28-DCF!D$5*MAX(BG799*DCF!D$28,0)-MAX(BG799-BF799,0)/Inputs!$B$17)*DCF!D$6</f>
        <v>3278.5546220463516</v>
      </c>
      <c r="CO799" s="15">
        <f ca="1">(BH799*DCF!E$28-DCF!E$5*MAX(BH799*DCF!E$28,0)-MAX(BH799-BG799,0)/Inputs!$B$17)*DCF!E$6</f>
        <v>3521.573773839069</v>
      </c>
      <c r="CP799" s="15">
        <f ca="1">(BI799*DCF!F$28-DCF!F$5*MAX(BI799*DCF!F$28,0)-MAX(BI799-BH799,0)/Inputs!$B$17)*DCF!F$6</f>
        <v>4358.2562924862041</v>
      </c>
      <c r="CQ799" s="15">
        <f ca="1">(BJ799*DCF!G$28-DCF!G$5*MAX(BJ799*DCF!G$28,0)-MAX(BJ799-BI799,0)/Inputs!$B$17)*DCF!G$6</f>
        <v>4674.6643285909167</v>
      </c>
      <c r="CR799" s="15">
        <f ca="1">(BK799*DCF!H$28-DCF!H$5*MAX(BK799*DCF!H$28,0)-MAX(BK799-BJ799,0)/Inputs!$B$17)*DCF!H$6</f>
        <v>5340.260411976592</v>
      </c>
      <c r="CS799" s="15">
        <f ca="1">(BL799*DCF!I$28-DCF!I$5*MAX(BL799*DCF!I$28,0)-MAX(BL799-BK799,0)/Inputs!$B$17)*DCF!I$6</f>
        <v>6783.7643646027791</v>
      </c>
      <c r="CT799" s="15">
        <f ca="1">(BM799*DCF!J$28-DCF!J$5*MAX(BM799*DCF!J$28,0)-MAX(BM799-BL799,0)/Inputs!$B$17)*DCF!J$6</f>
        <v>8261.1837462360654</v>
      </c>
      <c r="CU799" s="15">
        <f ca="1">(BN799*DCF!K$28-DCF!K$5*MAX(BN799*DCF!K$28,0)-MAX(BN799-BM799,0)/Inputs!$B$17)*DCF!K$6</f>
        <v>9863.3565720863444</v>
      </c>
      <c r="CV799" s="15">
        <f ca="1">(BO799*DCF!L$28-DCF!L$5*MAX(BO799*DCF!L$28,0)-MAX(BO799-BN799,0)/Inputs!$B$17)*DCF!L$6</f>
        <v>12033.054414310103</v>
      </c>
      <c r="CW799" s="15">
        <f ca="1">(BP799*DCF!M$28-DCF!M$5*MAX(BP799*DCF!M$28,0)-MAX(BP799-BO799,0)/Inputs!$B$17)*DCF!M$6</f>
        <v>14471.020961272074</v>
      </c>
      <c r="CX799" s="15">
        <f ca="1">(BQ799*DCF!C$46-DCF!C$5*MAX(BQ799*DCF!C$46,0)-MAX(BQ799-Inputs!$B$20,0)/Inputs!$B$24)*DCF!C$6</f>
        <v>-2122.0552150949447</v>
      </c>
      <c r="CY799" s="15">
        <f ca="1">(BR799*DCF!D$46-DCF!D$5*MAX(BR799*DCF!D$46,0)-MAX(BR799-BQ799,0)/Inputs!$B$24)*DCF!D$6</f>
        <v>-991.08955525421402</v>
      </c>
      <c r="CZ799" s="15">
        <f ca="1">(BS799*DCF!E$46-DCF!E$5*MAX(BS799*DCF!E$46,0)-MAX(BS799-BR799,0)/Inputs!$B$24)*DCF!E$6</f>
        <v>-2977.0714511195279</v>
      </c>
      <c r="DA799" s="15">
        <f ca="1">(BT799*DCF!F$46-DCF!F$5*MAX(BT799*DCF!F$46,0)-MAX(BT799-BS799,0)/Inputs!$B$24)*DCF!F$6</f>
        <v>-1533.4813185804537</v>
      </c>
      <c r="DB799" s="15">
        <f ca="1">(BU799*DCF!G$46-DCF!G$5*MAX(BU799*DCF!G$46,0)-MAX(BU799-BT799,0)/Inputs!$B$24)*DCF!G$6</f>
        <v>-2782.9165830650277</v>
      </c>
      <c r="DC799" s="15">
        <f ca="1">(BV799*DCF!H$46-DCF!H$5*MAX(BV799*DCF!H$46,0)-MAX(BV799-BU799,0)/Inputs!$B$24)*DCF!H$6</f>
        <v>-1686.1247365326305</v>
      </c>
      <c r="DD799" s="15">
        <f ca="1">(BW799*DCF!I$46-DCF!I$5*MAX(BW799*DCF!I$46,0)-MAX(BW799-BV799,0)/Inputs!$B$24)*DCF!I$6</f>
        <v>-1803.9385442548978</v>
      </c>
      <c r="DE799" s="15">
        <f ca="1">(BX799*DCF!J$46-DCF!J$5*MAX(BX799*DCF!J$46,0)-MAX(BX799-BW799,0)/Inputs!$B$24)*DCF!J$6</f>
        <v>-4175.4802228582666</v>
      </c>
      <c r="DF799" s="15">
        <f ca="1">(BY799*DCF!K$46-DCF!K$5*MAX(BY799*DCF!K$46,0)-MAX(BY799-BX799,0)/Inputs!$B$24)*DCF!K$6</f>
        <v>1796.4879010466691</v>
      </c>
      <c r="DG799" s="15">
        <f ca="1">(BZ799*DCF!L$46-DCF!L$5*MAX(BZ799*DCF!L$46,0)-MAX(BZ799-BY799,0)/Inputs!$B$24)*DCF!L$6</f>
        <v>944.47346910858425</v>
      </c>
      <c r="DH799" s="15">
        <f ca="1">(CA799*DCF!M$46-DCF!M$5*MAX(CA799*DCF!M$46,0)-MAX(CA799-BZ799,0)/Inputs!$B$24)*DCF!M$6</f>
        <v>4110.3758319783346</v>
      </c>
      <c r="DI799" s="15">
        <f ca="1">SUM(CB799:CL799)+BE799*DCF!M$10*(1+Inputs!$B$30)*(1-Inputs!$B$33)*(1-Inputs!$B$30/Inputs!$B$31)/(Inputs!$B$29-Inputs!$B$30)*DCF!M$6</f>
        <v>98531.463149787</v>
      </c>
      <c r="DJ799" s="15">
        <f ca="1">SUM(CM799:CW799)+BP799*DCF!M$28*(1+Inputs!$B$30)*(1-Inputs!$B$33)*(1-Inputs!$B$30/Inputs!$B$31)/(Inputs!$B$29-Inputs!$B$30)*DCF!M$6</f>
        <v>399447.20931869413</v>
      </c>
      <c r="DK799" s="15">
        <f ca="1">SUM(CX799:DH799)+CA799*DCF!M$46*(1+Inputs!$B$30)*(1-Inputs!$B$33)*(1-Inputs!$B$30/Inputs!$B$31)/(Inputs!$B$29-Inputs!$B$30)*DCF!M$6</f>
        <v>157820.99807889582</v>
      </c>
      <c r="DM799" s="15">
        <f ca="1">DI799+DJ799+DK799+Inputs!$B$34+Inputs!$B$36-Inputs!$B$35</f>
        <v>732650.67054737697</v>
      </c>
    </row>
    <row r="800" spans="1:117" x14ac:dyDescent="0.75">
      <c r="A800" s="11">
        <v>787</v>
      </c>
      <c r="C800" s="24">
        <f t="shared" ca="1" si="468"/>
        <v>0.3049396297776284</v>
      </c>
      <c r="D800" s="24">
        <f t="shared" ca="1" si="468"/>
        <v>-0.32895040649808865</v>
      </c>
      <c r="E800" s="24">
        <f t="shared" ca="1" si="468"/>
        <v>1.7228076802268295</v>
      </c>
      <c r="F800" s="24">
        <f t="shared" ca="1" si="468"/>
        <v>0.95450725480012177</v>
      </c>
      <c r="G800" s="24">
        <f t="shared" ca="1" si="468"/>
        <v>1.3001413406303148</v>
      </c>
      <c r="H800" s="24">
        <f t="shared" ca="1" si="468"/>
        <v>-0.64710766482583804</v>
      </c>
      <c r="I800" s="24">
        <f t="shared" ca="1" si="468"/>
        <v>1.1049918655627959</v>
      </c>
      <c r="J800" s="24">
        <f t="shared" ca="1" si="468"/>
        <v>-0.29045151349869719</v>
      </c>
      <c r="K800" s="24">
        <f t="shared" ca="1" si="468"/>
        <v>-3.4145508424294063E-2</v>
      </c>
      <c r="L800" s="24">
        <f t="shared" ca="1" si="468"/>
        <v>1.1670801764038194</v>
      </c>
      <c r="M800" s="24">
        <f t="shared" ca="1" si="468"/>
        <v>-0.83646605910316363</v>
      </c>
      <c r="N800" s="24">
        <f ca="1">SQRT(Inputs!$B$38)*C800+SQRT(1-Inputs!$B$38)*_xlfn.NORM.S.INV(RAND())</f>
        <v>0.80021846795142548</v>
      </c>
      <c r="O800" s="24">
        <f ca="1">SQRT(Inputs!$B$38)*D800+SQRT(1-Inputs!$B$38)*_xlfn.NORM.S.INV(RAND())</f>
        <v>0.516202894310408</v>
      </c>
      <c r="P800" s="24">
        <f ca="1">SQRT(Inputs!$B$38)*E800+SQRT(1-Inputs!$B$38)*_xlfn.NORM.S.INV(RAND())</f>
        <v>-0.26325405787163525</v>
      </c>
      <c r="Q800" s="24">
        <f ca="1">SQRT(Inputs!$B$38)*F800+SQRT(1-Inputs!$B$38)*_xlfn.NORM.S.INV(RAND())</f>
        <v>0.40590366061142658</v>
      </c>
      <c r="R800" s="24">
        <f ca="1">SQRT(Inputs!$B$38)*G800+SQRT(1-Inputs!$B$38)*_xlfn.NORM.S.INV(RAND())</f>
        <v>1.6685531471067221</v>
      </c>
      <c r="S800" s="24">
        <f ca="1">SQRT(Inputs!$B$38)*H800+SQRT(1-Inputs!$B$38)*_xlfn.NORM.S.INV(RAND())</f>
        <v>-0.56367892225861072</v>
      </c>
      <c r="T800" s="24">
        <f ca="1">SQRT(Inputs!$B$38)*I800+SQRT(1-Inputs!$B$38)*_xlfn.NORM.S.INV(RAND())</f>
        <v>0.9676531740668205</v>
      </c>
      <c r="U800" s="24">
        <f ca="1">SQRT(Inputs!$B$38)*J800+SQRT(1-Inputs!$B$38)*_xlfn.NORM.S.INV(RAND())</f>
        <v>-0.89621670655701036</v>
      </c>
      <c r="V800" s="24">
        <f ca="1">SQRT(Inputs!$B$38)*K800+SQRT(1-Inputs!$B$38)*_xlfn.NORM.S.INV(RAND())</f>
        <v>-0.63847946509180942</v>
      </c>
      <c r="W800" s="24">
        <f ca="1">SQRT(Inputs!$B$38)*L800+SQRT(1-Inputs!$B$38)*_xlfn.NORM.S.INV(RAND())</f>
        <v>0.98427782684578924</v>
      </c>
      <c r="X800" s="24">
        <f ca="1">SQRT(Inputs!$B$38)*M800+SQRT(1-Inputs!$B$38)*_xlfn.NORM.S.INV(RAND())</f>
        <v>0.93579396914576196</v>
      </c>
      <c r="Y800" s="24">
        <f ca="1">SQRT(Inputs!$B$38)*C800+SQRT(1-Inputs!$B$38)*_xlfn.NORM.S.INV(RAND())</f>
        <v>-0.42435306655027161</v>
      </c>
      <c r="Z800" s="24">
        <f ca="1">SQRT(Inputs!$B$38)*D800+SQRT(1-Inputs!$B$38)*_xlfn.NORM.S.INV(RAND())</f>
        <v>0.78012356763286217</v>
      </c>
      <c r="AA800" s="24">
        <f ca="1">SQRT(Inputs!$B$38)*E800+SQRT(1-Inputs!$B$38)*_xlfn.NORM.S.INV(RAND())</f>
        <v>1.372076560057033</v>
      </c>
      <c r="AB800" s="24">
        <f ca="1">SQRT(Inputs!$B$38)*F800+SQRT(1-Inputs!$B$38)*_xlfn.NORM.S.INV(RAND())</f>
        <v>1.0796347076082693</v>
      </c>
      <c r="AC800" s="24">
        <f ca="1">SQRT(Inputs!$B$38)*G800+SQRT(1-Inputs!$B$38)*_xlfn.NORM.S.INV(RAND())</f>
        <v>2.0171681997343383</v>
      </c>
      <c r="AD800" s="24">
        <f ca="1">SQRT(Inputs!$B$38)*H800+SQRT(1-Inputs!$B$38)*_xlfn.NORM.S.INV(RAND())</f>
        <v>-0.73747025173092751</v>
      </c>
      <c r="AE800" s="24">
        <f ca="1">SQRT(Inputs!$B$38)*I800+SQRT(1-Inputs!$B$38)*_xlfn.NORM.S.INV(RAND())</f>
        <v>0.86199328742368775</v>
      </c>
      <c r="AF800" s="24">
        <f ca="1">SQRT(Inputs!$B$38)*J800+SQRT(1-Inputs!$B$38)*_xlfn.NORM.S.INV(RAND())</f>
        <v>0.70040438402302385</v>
      </c>
      <c r="AG800" s="24">
        <f ca="1">SQRT(Inputs!$B$38)*K800+SQRT(1-Inputs!$B$38)*_xlfn.NORM.S.INV(RAND())</f>
        <v>-0.36591296005700835</v>
      </c>
      <c r="AH800" s="24">
        <f ca="1">SQRT(Inputs!$B$38)*L800+SQRT(1-Inputs!$B$38)*_xlfn.NORM.S.INV(RAND())</f>
        <v>-0.28629004432963623</v>
      </c>
      <c r="AI800" s="24">
        <f ca="1">SQRT(Inputs!$B$38)*M800+SQRT(1-Inputs!$B$38)*_xlfn.NORM.S.INV(RAND())</f>
        <v>-0.14354479950290422</v>
      </c>
      <c r="AJ800" s="24">
        <f ca="1">SQRT(Inputs!$B$38)*C800+SQRT(1-Inputs!$B$38)*_xlfn.NORM.S.INV(RAND())</f>
        <v>0.27023974601378087</v>
      </c>
      <c r="AK800" s="24">
        <f ca="1">SQRT(Inputs!$B$38)*D800+SQRT(1-Inputs!$B$38)*_xlfn.NORM.S.INV(RAND())</f>
        <v>0.42573626506203049</v>
      </c>
      <c r="AL800" s="24">
        <f ca="1">SQRT(Inputs!$B$38)*E800+SQRT(1-Inputs!$B$38)*_xlfn.NORM.S.INV(RAND())</f>
        <v>1.4877599253439904</v>
      </c>
      <c r="AM800" s="24">
        <f ca="1">SQRT(Inputs!$B$38)*F800+SQRT(1-Inputs!$B$38)*_xlfn.NORM.S.INV(RAND())</f>
        <v>0.3011768495189866</v>
      </c>
      <c r="AN800" s="24">
        <f ca="1">SQRT(Inputs!$B$38)*G800+SQRT(1-Inputs!$B$38)*_xlfn.NORM.S.INV(RAND())</f>
        <v>1.02672681495718</v>
      </c>
      <c r="AO800" s="24">
        <f ca="1">SQRT(Inputs!$B$38)*H800+SQRT(1-Inputs!$B$38)*_xlfn.NORM.S.INV(RAND())</f>
        <v>-1.7567647946192353</v>
      </c>
      <c r="AP800" s="24">
        <f ca="1">SQRT(Inputs!$B$38)*I800+SQRT(1-Inputs!$B$38)*_xlfn.NORM.S.INV(RAND())</f>
        <v>0.91083706604647785</v>
      </c>
      <c r="AQ800" s="24">
        <f ca="1">SQRT(Inputs!$B$38)*J800+SQRT(1-Inputs!$B$38)*_xlfn.NORM.S.INV(RAND())</f>
        <v>-1.2543750955478439E-2</v>
      </c>
      <c r="AR800" s="24">
        <f ca="1">SQRT(Inputs!$B$38)*K800+SQRT(1-Inputs!$B$38)*_xlfn.NORM.S.INV(RAND())</f>
        <v>-7.4286815818722401E-2</v>
      </c>
      <c r="AS800" s="24">
        <f ca="1">SQRT(Inputs!$B$38)*L800+SQRT(1-Inputs!$B$38)*_xlfn.NORM.S.INV(RAND())</f>
        <v>0.95232809616943104</v>
      </c>
      <c r="AT800" s="24">
        <f ca="1">SQRT(Inputs!$B$38)*M800+SQRT(1-Inputs!$B$38)*_xlfn.NORM.S.INV(RAND())</f>
        <v>0.12540718956276209</v>
      </c>
      <c r="AU800" s="15">
        <f ca="1">Inputs!$B$6*EXP($B$8-0.5*C$5^2+C$5*N800)</f>
        <v>5648.5053002526492</v>
      </c>
      <c r="AV800" s="15">
        <f t="shared" ca="1" si="437"/>
        <v>7417.7233929296526</v>
      </c>
      <c r="AW800" s="15">
        <f t="shared" ca="1" si="438"/>
        <v>8729.0784151726821</v>
      </c>
      <c r="AX800" s="15">
        <f t="shared" ca="1" si="439"/>
        <v>11211.706904783176</v>
      </c>
      <c r="AY800" s="15">
        <f t="shared" ca="1" si="440"/>
        <v>16649.792578049546</v>
      </c>
      <c r="AZ800" s="15">
        <f t="shared" ca="1" si="441"/>
        <v>19137.594626311064</v>
      </c>
      <c r="BA800" s="15">
        <f t="shared" ca="1" si="442"/>
        <v>25915.577971391409</v>
      </c>
      <c r="BB800" s="15">
        <f t="shared" ca="1" si="443"/>
        <v>29003.767000186883</v>
      </c>
      <c r="BC800" s="15">
        <f t="shared" ca="1" si="444"/>
        <v>33399.016173833741</v>
      </c>
      <c r="BD800" s="15">
        <f t="shared" ca="1" si="445"/>
        <v>44862.723945297228</v>
      </c>
      <c r="BE800" s="15">
        <f t="shared" ca="1" si="446"/>
        <v>59864.515483010648</v>
      </c>
      <c r="BF800" s="15">
        <f ca="1">Inputs!$B$13*EXP($B$9-0.5*C$6^2+C$6*Y800)</f>
        <v>12715.05770034699</v>
      </c>
      <c r="BG800" s="15">
        <f t="shared" ca="1" si="447"/>
        <v>17838.603628135374</v>
      </c>
      <c r="BH800" s="15">
        <f t="shared" ca="1" si="448"/>
        <v>27365.20269630121</v>
      </c>
      <c r="BI800" s="15">
        <f t="shared" ca="1" si="449"/>
        <v>39555.158243743106</v>
      </c>
      <c r="BJ800" s="15">
        <f t="shared" ca="1" si="450"/>
        <v>64855.751663698211</v>
      </c>
      <c r="BK800" s="15">
        <f t="shared" ca="1" si="451"/>
        <v>71994.457207725631</v>
      </c>
      <c r="BL800" s="15">
        <f t="shared" ca="1" si="452"/>
        <v>98888.398717453922</v>
      </c>
      <c r="BM800" s="15">
        <f t="shared" ca="1" si="453"/>
        <v>132605.41279415326</v>
      </c>
      <c r="BN800" s="15">
        <f t="shared" ca="1" si="454"/>
        <v>156091.24732268864</v>
      </c>
      <c r="BO800" s="15">
        <f t="shared" ca="1" si="455"/>
        <v>185768.09764429982</v>
      </c>
      <c r="BP800" s="15">
        <f t="shared" ca="1" si="456"/>
        <v>224957.30754048013</v>
      </c>
      <c r="BQ800" s="15">
        <f ca="1">Inputs!$B$20*EXP($B$10-0.5*C$7^2+C$7*AJ800)</f>
        <v>4721.01003083257</v>
      </c>
      <c r="BR800" s="15">
        <f t="shared" ca="1" si="457"/>
        <v>7333.1826208540751</v>
      </c>
      <c r="BS800" s="15">
        <f t="shared" ca="1" si="458"/>
        <v>15395.355702481373</v>
      </c>
      <c r="BT800" s="15">
        <f t="shared" ca="1" si="459"/>
        <v>22971.980453078562</v>
      </c>
      <c r="BU800" s="15">
        <f t="shared" ca="1" si="460"/>
        <v>40814.912611562228</v>
      </c>
      <c r="BV800" s="15">
        <f t="shared" ca="1" si="461"/>
        <v>38224.676359778801</v>
      </c>
      <c r="BW800" s="15">
        <f t="shared" ca="1" si="462"/>
        <v>64681.266047429825</v>
      </c>
      <c r="BX800" s="15">
        <f t="shared" ca="1" si="463"/>
        <v>90239.930995139453</v>
      </c>
      <c r="BY800" s="15">
        <f t="shared" ca="1" si="464"/>
        <v>124657.07838399445</v>
      </c>
      <c r="BZ800" s="15">
        <f t="shared" ca="1" si="465"/>
        <v>208377.07948689596</v>
      </c>
      <c r="CA800" s="15">
        <f t="shared" ca="1" si="466"/>
        <v>299302.73183873534</v>
      </c>
      <c r="CB800" s="15">
        <f ca="1">(AU800*DCF!C$10-DCF!C$5*MAX(AU800*DCF!C$10,0)-MAX(AU800-Inputs!$B$6,0)/Inputs!$B$10)*DCF!C$6</f>
        <v>1038.1811055452863</v>
      </c>
      <c r="CC800" s="15">
        <f ca="1">(AV800*DCF!D$10-DCF!D$5*MAX(AV800*DCF!D$10,0)-MAX(AV800-AU800,0)/Inputs!$B$10)*DCF!D$6</f>
        <v>1376.6422954277505</v>
      </c>
      <c r="CD800" s="15">
        <f ca="1">(AW800*DCF!E$10-DCF!E$5*MAX(AW800*DCF!E$10,0)-MAX(AW800-AV800,0)/Inputs!$B$10)*DCF!E$6</f>
        <v>1720.0337944096409</v>
      </c>
      <c r="CE800" s="15">
        <f ca="1">(AX800*DCF!F$10-DCF!F$5*MAX(AX800*DCF!F$10,0)-MAX(AX800-AW800,0)/Inputs!$B$10)*DCF!F$6</f>
        <v>1930.9243122959988</v>
      </c>
      <c r="CF800" s="15">
        <f ca="1">(AY800*DCF!G$10-DCF!G$5*MAX(AY800*DCF!G$10,0)-MAX(AY800-AX800,0)/Inputs!$B$10)*DCF!G$6</f>
        <v>2385.226696029803</v>
      </c>
      <c r="CG800" s="15">
        <f ca="1">(AZ800*DCF!H$10-DCF!H$5*MAX(AZ800*DCF!H$10,0)-MAX(AZ800-AY800,0)/Inputs!$B$10)*DCF!H$6</f>
        <v>3273.823870331466</v>
      </c>
      <c r="CH800" s="15">
        <f ca="1">(BA800*DCF!I$10-DCF!I$5*MAX(BA800*DCF!I$10,0)-MAX(BA800-AZ800,0)/Inputs!$B$10)*DCF!I$6</f>
        <v>3622.0039445457596</v>
      </c>
      <c r="CI800" s="15">
        <f ca="1">(BB800*DCF!J$10-DCF!J$5*MAX(BB800*DCF!J$10,0)-MAX(BB800-BA800,0)/Inputs!$B$10)*DCF!J$6</f>
        <v>4509.1495573354323</v>
      </c>
      <c r="CJ800" s="15">
        <f ca="1">(BC800*DCF!K$10-DCF!K$5*MAX(BC800*DCF!K$10,0)-MAX(BC800-BB800,0)/Inputs!$B$10)*DCF!K$6</f>
        <v>4761.4372363779421</v>
      </c>
      <c r="CK800" s="15">
        <f ca="1">(BD800*DCF!L$10-DCF!L$5*MAX(BD800*DCF!L$10,0)-MAX(BD800-BC800,0)/Inputs!$B$10)*DCF!L$6</f>
        <v>5283.7088505815764</v>
      </c>
      <c r="CL800" s="15">
        <f ca="1">(BE800*DCF!M$10-DCF!M$5*MAX(BE800*DCF!M$10,0)-MAX(BE800-BD800,0)/Inputs!$B$10)*DCF!M$6</f>
        <v>6655.533133152855</v>
      </c>
      <c r="CM800" s="15">
        <f ca="1">(BF800*DCF!C$28-DCF!C$5*MAX(BF800*DCF!C$28,0)-MAX(BF800-Inputs!$B$13,0)/Inputs!$B$17)*DCF!C$6</f>
        <v>3573.8414378705124</v>
      </c>
      <c r="CN800" s="15">
        <f ca="1">(BG800*DCF!D$28-DCF!D$5*MAX(BG800*DCF!D$28,0)-MAX(BG800-BF800,0)/Inputs!$B$17)*DCF!D$6</f>
        <v>4160.7929356099548</v>
      </c>
      <c r="CO800" s="15">
        <f ca="1">(BH800*DCF!E$28-DCF!E$5*MAX(BH800*DCF!E$28,0)-MAX(BH800-BG800,0)/Inputs!$B$17)*DCF!E$6</f>
        <v>5872.7511357531894</v>
      </c>
      <c r="CP800" s="15">
        <f ca="1">(BI800*DCF!F$28-DCF!F$5*MAX(BI800*DCF!F$28,0)-MAX(BI800-BH800,0)/Inputs!$B$17)*DCF!F$6</f>
        <v>8518.8094618354571</v>
      </c>
      <c r="CQ800" s="15">
        <f ca="1">(BJ800*DCF!G$28-DCF!G$5*MAX(BJ800*DCF!G$28,0)-MAX(BJ800-BI800,0)/Inputs!$B$17)*DCF!G$6</f>
        <v>12572.006954424707</v>
      </c>
      <c r="CR800" s="15">
        <f ca="1">(BK800*DCF!H$28-DCF!H$5*MAX(BK800*DCF!H$28,0)-MAX(BK800-BJ800,0)/Inputs!$B$17)*DCF!H$6</f>
        <v>16695.869058631852</v>
      </c>
      <c r="CS800" s="15">
        <f ca="1">(BL800*DCF!I$28-DCF!I$5*MAX(BL800*DCF!I$28,0)-MAX(BL800-BK800,0)/Inputs!$B$17)*DCF!I$6</f>
        <v>19393.802191824274</v>
      </c>
      <c r="CT800" s="15">
        <f ca="1">(BM800*DCF!J$28-DCF!J$5*MAX(BM800*DCF!J$28,0)-MAX(BM800-BL800,0)/Inputs!$B$17)*DCF!J$6</f>
        <v>25111.414842370312</v>
      </c>
      <c r="CU800" s="15">
        <f ca="1">(BN800*DCF!K$28-DCF!K$5*MAX(BN800*DCF!K$28,0)-MAX(BN800-BM800,0)/Inputs!$B$17)*DCF!K$6</f>
        <v>30087.152352494442</v>
      </c>
      <c r="CV800" s="15">
        <f ca="1">(BO800*DCF!L$28-DCF!L$5*MAX(BO800*DCF!L$28,0)-MAX(BO800-BN800,0)/Inputs!$B$17)*DCF!L$6</f>
        <v>33706.64962930858</v>
      </c>
      <c r="CW800" s="15">
        <f ca="1">(BP800*DCF!M$28-DCF!M$5*MAX(BP800*DCF!M$28,0)-MAX(BP800-BO800,0)/Inputs!$B$17)*DCF!M$6</f>
        <v>38229.473979724164</v>
      </c>
      <c r="CX800" s="15">
        <f ca="1">(BQ800*DCF!C$46-DCF!C$5*MAX(BQ800*DCF!C$46,0)-MAX(BQ800-Inputs!$B$20,0)/Inputs!$B$24)*DCF!C$6</f>
        <v>-1792.3857026553603</v>
      </c>
      <c r="CY800" s="15">
        <f ca="1">(BR800*DCF!D$46-DCF!D$5*MAX(BR800*DCF!D$46,0)-MAX(BR800-BQ800,0)/Inputs!$B$24)*DCF!D$6</f>
        <v>-2366.1956225114582</v>
      </c>
      <c r="CZ800" s="15">
        <f ca="1">(BS800*DCF!E$46-DCF!E$5*MAX(BS800*DCF!E$46,0)-MAX(BS800-BR800,0)/Inputs!$B$24)*DCF!E$6</f>
        <v>-4998.4142978068676</v>
      </c>
      <c r="DA800" s="15">
        <f ca="1">(BT800*DCF!F$46-DCF!F$5*MAX(BT800*DCF!F$46,0)-MAX(BT800-BS800,0)/Inputs!$B$24)*DCF!F$6</f>
        <v>-4431.8534436046439</v>
      </c>
      <c r="DB800" s="15">
        <f ca="1">(BU800*DCF!G$46-DCF!G$5*MAX(BU800*DCF!G$46,0)-MAX(BU800-BT800,0)/Inputs!$B$24)*DCF!G$6</f>
        <v>-7374.9428646518236</v>
      </c>
      <c r="DC800" s="15">
        <f ca="1">(BV800*DCF!H$46-DCF!H$5*MAX(BV800*DCF!H$46,0)-MAX(BV800-BU800,0)/Inputs!$B$24)*DCF!H$6</f>
        <v>0</v>
      </c>
      <c r="DD800" s="15">
        <f ca="1">(BW800*DCF!I$46-DCF!I$5*MAX(BW800*DCF!I$46,0)-MAX(BW800-BV800,0)/Inputs!$B$24)*DCF!I$6</f>
        <v>-6100.8245037325278</v>
      </c>
      <c r="DE800" s="15">
        <f ca="1">(BX800*DCF!J$46-DCF!J$5*MAX(BX800*DCF!J$46,0)-MAX(BX800-BW800,0)/Inputs!$B$24)*DCF!J$6</f>
        <v>-2992.4248860114481</v>
      </c>
      <c r="DF800" s="15">
        <f ca="1">(BY800*DCF!K$46-DCF!K$5*MAX(BY800*DCF!K$46,0)-MAX(BY800-BX800,0)/Inputs!$B$24)*DCF!K$6</f>
        <v>-1310.4563774989119</v>
      </c>
      <c r="DG800" s="15">
        <f ca="1">(BZ800*DCF!L$46-DCF!L$5*MAX(BZ800*DCF!L$46,0)-MAX(BZ800-BY800,0)/Inputs!$B$24)*DCF!L$6</f>
        <v>-4541.9701674346088</v>
      </c>
      <c r="DH800" s="15">
        <f ca="1">(CA800*DCF!M$46-DCF!M$5*MAX(CA800*DCF!M$46,0)-MAX(CA800-BZ800,0)/Inputs!$B$24)*DCF!M$6</f>
        <v>4455.5880196325352</v>
      </c>
      <c r="DI800" s="15">
        <f ca="1">SUM(CB800:CL800)+BE800*DCF!M$10*(1+Inputs!$B$30)*(1-Inputs!$B$33)*(1-Inputs!$B$30/Inputs!$B$31)/(Inputs!$B$29-Inputs!$B$30)*DCF!M$6</f>
        <v>203160.40301151641</v>
      </c>
      <c r="DJ800" s="15">
        <f ca="1">SUM(CM800:CW800)+BP800*DCF!M$28*(1+Inputs!$B$30)*(1-Inputs!$B$33)*(1-Inputs!$B$30/Inputs!$B$31)/(Inputs!$B$29-Inputs!$B$30)*DCF!M$6</f>
        <v>1032668.1128299641</v>
      </c>
      <c r="DK800" s="15">
        <f ca="1">SUM(CX800:DH800)+CA800*DCF!M$46*(1+Inputs!$B$30)*(1-Inputs!$B$33)*(1-Inputs!$B$30/Inputs!$B$31)/(Inputs!$B$29-Inputs!$B$30)*DCF!M$6</f>
        <v>431303.59825155337</v>
      </c>
      <c r="DM800" s="15">
        <f ca="1">DI800+DJ800+DK800+Inputs!$B$34+Inputs!$B$36-Inputs!$B$35</f>
        <v>1743983.1140930341</v>
      </c>
    </row>
    <row r="801" spans="1:117" x14ac:dyDescent="0.75">
      <c r="A801" s="11">
        <v>788</v>
      </c>
      <c r="C801" s="24">
        <f t="shared" ca="1" si="468"/>
        <v>-1.0592185182281826</v>
      </c>
      <c r="D801" s="24">
        <f t="shared" ca="1" si="468"/>
        <v>0.88694139814672213</v>
      </c>
      <c r="E801" s="24">
        <f t="shared" ca="1" si="468"/>
        <v>-0.81075045070348162</v>
      </c>
      <c r="F801" s="24">
        <f t="shared" ca="1" si="468"/>
        <v>0.21580462826978564</v>
      </c>
      <c r="G801" s="24">
        <f t="shared" ca="1" si="468"/>
        <v>-0.81021066621299898</v>
      </c>
      <c r="H801" s="24">
        <f t="shared" ca="1" si="468"/>
        <v>0.34196068572451066</v>
      </c>
      <c r="I801" s="24">
        <f t="shared" ca="1" si="468"/>
        <v>0.55469519262039502</v>
      </c>
      <c r="J801" s="24">
        <f t="shared" ca="1" si="468"/>
        <v>1.4174097369448484</v>
      </c>
      <c r="K801" s="24">
        <f t="shared" ca="1" si="468"/>
        <v>0.18456139721734346</v>
      </c>
      <c r="L801" s="24">
        <f t="shared" ca="1" si="468"/>
        <v>1.0988608434962517</v>
      </c>
      <c r="M801" s="24">
        <f t="shared" ca="1" si="468"/>
        <v>0.96674765327320855</v>
      </c>
      <c r="N801" s="24">
        <f ca="1">SQRT(Inputs!$B$38)*C801+SQRT(1-Inputs!$B$38)*_xlfn.NORM.S.INV(RAND())</f>
        <v>-0.47505212458003782</v>
      </c>
      <c r="O801" s="24">
        <f ca="1">SQRT(Inputs!$B$38)*D801+SQRT(1-Inputs!$B$38)*_xlfn.NORM.S.INV(RAND())</f>
        <v>1.5024021126163631</v>
      </c>
      <c r="P801" s="24">
        <f ca="1">SQRT(Inputs!$B$38)*E801+SQRT(1-Inputs!$B$38)*_xlfn.NORM.S.INV(RAND())</f>
        <v>-0.45130522451716781</v>
      </c>
      <c r="Q801" s="24">
        <f ca="1">SQRT(Inputs!$B$38)*F801+SQRT(1-Inputs!$B$38)*_xlfn.NORM.S.INV(RAND())</f>
        <v>-0.25394733666736524</v>
      </c>
      <c r="R801" s="24">
        <f ca="1">SQRT(Inputs!$B$38)*G801+SQRT(1-Inputs!$B$38)*_xlfn.NORM.S.INV(RAND())</f>
        <v>-0.49628264157450386</v>
      </c>
      <c r="S801" s="24">
        <f ca="1">SQRT(Inputs!$B$38)*H801+SQRT(1-Inputs!$B$38)*_xlfn.NORM.S.INV(RAND())</f>
        <v>-0.63687375369601695</v>
      </c>
      <c r="T801" s="24">
        <f ca="1">SQRT(Inputs!$B$38)*I801+SQRT(1-Inputs!$B$38)*_xlfn.NORM.S.INV(RAND())</f>
        <v>-0.51987459514722412</v>
      </c>
      <c r="U801" s="24">
        <f ca="1">SQRT(Inputs!$B$38)*J801+SQRT(1-Inputs!$B$38)*_xlfn.NORM.S.INV(RAND())</f>
        <v>0.4134790364777951</v>
      </c>
      <c r="V801" s="24">
        <f ca="1">SQRT(Inputs!$B$38)*K801+SQRT(1-Inputs!$B$38)*_xlfn.NORM.S.INV(RAND())</f>
        <v>-0.42832059943934592</v>
      </c>
      <c r="W801" s="24">
        <f ca="1">SQRT(Inputs!$B$38)*L801+SQRT(1-Inputs!$B$38)*_xlfn.NORM.S.INV(RAND())</f>
        <v>1.1330957563774651</v>
      </c>
      <c r="X801" s="24">
        <f ca="1">SQRT(Inputs!$B$38)*M801+SQRT(1-Inputs!$B$38)*_xlfn.NORM.S.INV(RAND())</f>
        <v>-0.41972192655095764</v>
      </c>
      <c r="Y801" s="24">
        <f ca="1">SQRT(Inputs!$B$38)*C801+SQRT(1-Inputs!$B$38)*_xlfn.NORM.S.INV(RAND())</f>
        <v>2.6101201202424034</v>
      </c>
      <c r="Z801" s="24">
        <f ca="1">SQRT(Inputs!$B$38)*D801+SQRT(1-Inputs!$B$38)*_xlfn.NORM.S.INV(RAND())</f>
        <v>0.68122955696350107</v>
      </c>
      <c r="AA801" s="24">
        <f ca="1">SQRT(Inputs!$B$38)*E801+SQRT(1-Inputs!$B$38)*_xlfn.NORM.S.INV(RAND())</f>
        <v>-0.82649705534001572</v>
      </c>
      <c r="AB801" s="24">
        <f ca="1">SQRT(Inputs!$B$38)*F801+SQRT(1-Inputs!$B$38)*_xlfn.NORM.S.INV(RAND())</f>
        <v>0.56698523343284513</v>
      </c>
      <c r="AC801" s="24">
        <f ca="1">SQRT(Inputs!$B$38)*G801+SQRT(1-Inputs!$B$38)*_xlfn.NORM.S.INV(RAND())</f>
        <v>-0.46108698655560476</v>
      </c>
      <c r="AD801" s="24">
        <f ca="1">SQRT(Inputs!$B$38)*H801+SQRT(1-Inputs!$B$38)*_xlfn.NORM.S.INV(RAND())</f>
        <v>-5.2757622600590082E-2</v>
      </c>
      <c r="AE801" s="24">
        <f ca="1">SQRT(Inputs!$B$38)*I801+SQRT(1-Inputs!$B$38)*_xlfn.NORM.S.INV(RAND())</f>
        <v>-0.28934105521266645</v>
      </c>
      <c r="AF801" s="24">
        <f ca="1">SQRT(Inputs!$B$38)*J801+SQRT(1-Inputs!$B$38)*_xlfn.NORM.S.INV(RAND())</f>
        <v>-0.43726195163694614</v>
      </c>
      <c r="AG801" s="24">
        <f ca="1">SQRT(Inputs!$B$38)*K801+SQRT(1-Inputs!$B$38)*_xlfn.NORM.S.INV(RAND())</f>
        <v>1.1380994573404208</v>
      </c>
      <c r="AH801" s="24">
        <f ca="1">SQRT(Inputs!$B$38)*L801+SQRT(1-Inputs!$B$38)*_xlfn.NORM.S.INV(RAND())</f>
        <v>1.7333936180782454</v>
      </c>
      <c r="AI801" s="24">
        <f ca="1">SQRT(Inputs!$B$38)*M801+SQRT(1-Inputs!$B$38)*_xlfn.NORM.S.INV(RAND())</f>
        <v>0.25724214928212524</v>
      </c>
      <c r="AJ801" s="24">
        <f ca="1">SQRT(Inputs!$B$38)*C801+SQRT(1-Inputs!$B$38)*_xlfn.NORM.S.INV(RAND())</f>
        <v>-0.35795229626873787</v>
      </c>
      <c r="AK801" s="24">
        <f ca="1">SQRT(Inputs!$B$38)*D801+SQRT(1-Inputs!$B$38)*_xlfn.NORM.S.INV(RAND())</f>
        <v>0.24718359386950872</v>
      </c>
      <c r="AL801" s="24">
        <f ca="1">SQRT(Inputs!$B$38)*E801+SQRT(1-Inputs!$B$38)*_xlfn.NORM.S.INV(RAND())</f>
        <v>-0.19397766074395784</v>
      </c>
      <c r="AM801" s="24">
        <f ca="1">SQRT(Inputs!$B$38)*F801+SQRT(1-Inputs!$B$38)*_xlfn.NORM.S.INV(RAND())</f>
        <v>0.49384241008331103</v>
      </c>
      <c r="AN801" s="24">
        <f ca="1">SQRT(Inputs!$B$38)*G801+SQRT(1-Inputs!$B$38)*_xlfn.NORM.S.INV(RAND())</f>
        <v>-1.0355555144288484</v>
      </c>
      <c r="AO801" s="24">
        <f ca="1">SQRT(Inputs!$B$38)*H801+SQRT(1-Inputs!$B$38)*_xlfn.NORM.S.INV(RAND())</f>
        <v>1.1639627016841931</v>
      </c>
      <c r="AP801" s="24">
        <f ca="1">SQRT(Inputs!$B$38)*I801+SQRT(1-Inputs!$B$38)*_xlfn.NORM.S.INV(RAND())</f>
        <v>0.72384681866504708</v>
      </c>
      <c r="AQ801" s="24">
        <f ca="1">SQRT(Inputs!$B$38)*J801+SQRT(1-Inputs!$B$38)*_xlfn.NORM.S.INV(RAND())</f>
        <v>2.0608651166715335</v>
      </c>
      <c r="AR801" s="24">
        <f ca="1">SQRT(Inputs!$B$38)*K801+SQRT(1-Inputs!$B$38)*_xlfn.NORM.S.INV(RAND())</f>
        <v>0.35499488033877952</v>
      </c>
      <c r="AS801" s="24">
        <f ca="1">SQRT(Inputs!$B$38)*L801+SQRT(1-Inputs!$B$38)*_xlfn.NORM.S.INV(RAND())</f>
        <v>-0.50610743898311605</v>
      </c>
      <c r="AT801" s="24">
        <f ca="1">SQRT(Inputs!$B$38)*M801+SQRT(1-Inputs!$B$38)*_xlfn.NORM.S.INV(RAND())</f>
        <v>9.8044017380853665E-2</v>
      </c>
      <c r="AU801" s="15">
        <f ca="1">Inputs!$B$6*EXP($B$8-0.5*C$5^2+C$5*N801)</f>
        <v>4594.9551211345643</v>
      </c>
      <c r="AV801" s="15">
        <f t="shared" ca="1" si="437"/>
        <v>6975.7724359677004</v>
      </c>
      <c r="AW801" s="15">
        <f t="shared" ca="1" si="438"/>
        <v>8003.3973011094695</v>
      </c>
      <c r="AX801" s="15">
        <f t="shared" ca="1" si="439"/>
        <v>9466.2014305516168</v>
      </c>
      <c r="AY801" s="15">
        <f t="shared" ca="1" si="440"/>
        <v>10917.207960377595</v>
      </c>
      <c r="AZ801" s="15">
        <f t="shared" ca="1" si="441"/>
        <v>12447.714488219588</v>
      </c>
      <c r="BA801" s="15">
        <f t="shared" ca="1" si="442"/>
        <v>14426.14772996916</v>
      </c>
      <c r="BB801" s="15">
        <f t="shared" ca="1" si="443"/>
        <v>18409.039095105214</v>
      </c>
      <c r="BC801" s="15">
        <f t="shared" ca="1" si="444"/>
        <v>21633.19924209881</v>
      </c>
      <c r="BD801" s="15">
        <f t="shared" ca="1" si="445"/>
        <v>29465.77461551478</v>
      </c>
      <c r="BE801" s="15">
        <f t="shared" ca="1" si="446"/>
        <v>34752.283314815373</v>
      </c>
      <c r="BF801" s="15">
        <f ca="1">Inputs!$B$13*EXP($B$9-0.5*C$6^2+C$6*Y801)</f>
        <v>23204.917968489124</v>
      </c>
      <c r="BG801" s="15">
        <f t="shared" ca="1" si="447"/>
        <v>31979.589631609691</v>
      </c>
      <c r="BH801" s="15">
        <f t="shared" ca="1" si="448"/>
        <v>34067.898889815086</v>
      </c>
      <c r="BI801" s="15">
        <f t="shared" ca="1" si="449"/>
        <v>45507.297534109653</v>
      </c>
      <c r="BJ801" s="15">
        <f t="shared" ca="1" si="450"/>
        <v>52201.580564430187</v>
      </c>
      <c r="BK801" s="15">
        <f t="shared" ca="1" si="451"/>
        <v>63609.024073639725</v>
      </c>
      <c r="BL801" s="15">
        <f t="shared" ca="1" si="452"/>
        <v>75260.455938385625</v>
      </c>
      <c r="BM801" s="15">
        <f t="shared" ca="1" si="453"/>
        <v>87620.174500162917</v>
      </c>
      <c r="BN801" s="15">
        <f t="shared" ca="1" si="454"/>
        <v>123508.34973031186</v>
      </c>
      <c r="BO801" s="15">
        <f t="shared" ca="1" si="455"/>
        <v>185886.3784332652</v>
      </c>
      <c r="BP801" s="15">
        <f t="shared" ca="1" si="456"/>
        <v>235557.45628570646</v>
      </c>
      <c r="BQ801" s="15">
        <f ca="1">Inputs!$B$20*EXP($B$10-0.5*C$7^2+C$7*AJ801)</f>
        <v>3778.072367914911</v>
      </c>
      <c r="BR801" s="15">
        <f t="shared" ca="1" si="457"/>
        <v>5544.9966191947551</v>
      </c>
      <c r="BS801" s="15">
        <f t="shared" ca="1" si="458"/>
        <v>7181.8165866582622</v>
      </c>
      <c r="BT801" s="15">
        <f t="shared" ca="1" si="459"/>
        <v>11271.800680768609</v>
      </c>
      <c r="BU801" s="15">
        <f t="shared" ca="1" si="460"/>
        <v>12158.95836801159</v>
      </c>
      <c r="BV801" s="15">
        <f t="shared" ca="1" si="461"/>
        <v>21988.853286271533</v>
      </c>
      <c r="BW801" s="15">
        <f t="shared" ca="1" si="462"/>
        <v>35764.280205625495</v>
      </c>
      <c r="BX801" s="15">
        <f t="shared" ca="1" si="463"/>
        <v>75611.991479407821</v>
      </c>
      <c r="BY801" s="15">
        <f t="shared" ca="1" si="464"/>
        <v>113390.95890234313</v>
      </c>
      <c r="BZ801" s="15">
        <f t="shared" ca="1" si="465"/>
        <v>144968.22926910085</v>
      </c>
      <c r="CA801" s="15">
        <f t="shared" ca="1" si="466"/>
        <v>207215.30516888184</v>
      </c>
      <c r="CB801" s="15">
        <f ca="1">(AU801*DCF!C$10-DCF!C$5*MAX(AU801*DCF!C$10,0)-MAX(AU801-Inputs!$B$6,0)/Inputs!$B$10)*DCF!C$6</f>
        <v>1045.6931061080488</v>
      </c>
      <c r="CC801" s="15">
        <f ca="1">(AV801*DCF!D$10-DCF!D$5*MAX(AV801*DCF!D$10,0)-MAX(AV801-AU801,0)/Inputs!$B$10)*DCF!D$6</f>
        <v>1119.7972801536978</v>
      </c>
      <c r="CD801" s="15">
        <f ca="1">(AW801*DCF!E$10-DCF!E$5*MAX(AW801*DCF!E$10,0)-MAX(AW801-AV801,0)/Inputs!$B$10)*DCF!E$6</f>
        <v>1616.393358164476</v>
      </c>
      <c r="CE801" s="15">
        <f ca="1">(AX801*DCF!F$10-DCF!F$5*MAX(AX801*DCF!F$10,0)-MAX(AX801-AW801,0)/Inputs!$B$10)*DCF!F$6</f>
        <v>1762.0834139938302</v>
      </c>
      <c r="CF801" s="15">
        <f ca="1">(AY801*DCF!G$10-DCF!G$5*MAX(AY801*DCF!G$10,0)-MAX(AY801-AX801,0)/Inputs!$B$10)*DCF!G$6</f>
        <v>1970.4713435839869</v>
      </c>
      <c r="CG801" s="15">
        <f ca="1">(AZ801*DCF!H$10-DCF!H$5*MAX(AZ801*DCF!H$10,0)-MAX(AZ801-AY801,0)/Inputs!$B$10)*DCF!H$6</f>
        <v>2144.9638244327407</v>
      </c>
      <c r="CH801" s="15">
        <f ca="1">(BA801*DCF!I$10-DCF!I$5*MAX(BA801*DCF!I$10,0)-MAX(BA801-AZ801,0)/Inputs!$B$10)*DCF!I$6</f>
        <v>2310.5985531092865</v>
      </c>
      <c r="CI801" s="15">
        <f ca="1">(BB801*DCF!J$10-DCF!J$5*MAX(BB801*DCF!J$10,0)-MAX(BB801-BA801,0)/Inputs!$B$10)*DCF!J$6</f>
        <v>2555.4922700568632</v>
      </c>
      <c r="CJ801" s="15">
        <f ca="1">(BC801*DCF!K$10-DCF!K$5*MAX(BC801*DCF!K$10,0)-MAX(BC801-BB801,0)/Inputs!$B$10)*DCF!K$6</f>
        <v>3031.2643069560627</v>
      </c>
      <c r="CK801" s="15">
        <f ca="1">(BD801*DCF!L$10-DCF!L$5*MAX(BD801*DCF!L$10,0)-MAX(BD801-BC801,0)/Inputs!$B$10)*DCF!L$6</f>
        <v>3431.1203159919241</v>
      </c>
      <c r="CL801" s="15">
        <f ca="1">(BE801*DCF!M$10-DCF!M$5*MAX(BE801*DCF!M$10,0)-MAX(BE801-BD801,0)/Inputs!$B$10)*DCF!M$6</f>
        <v>4272.4667133841949</v>
      </c>
      <c r="CM801" s="15">
        <f ca="1">(BF801*DCF!C$28-DCF!C$5*MAX(BF801*DCF!C$28,0)-MAX(BF801-Inputs!$B$13,0)/Inputs!$B$17)*DCF!C$6</f>
        <v>4352.6774740408573</v>
      </c>
      <c r="CN801" s="15">
        <f ca="1">(BG801*DCF!D$28-DCF!D$5*MAX(BG801*DCF!D$28,0)-MAX(BG801-BF801,0)/Inputs!$B$17)*DCF!D$6</f>
        <v>7546.6869365673765</v>
      </c>
      <c r="CO801" s="15">
        <f ca="1">(BH801*DCF!E$28-DCF!E$5*MAX(BH801*DCF!E$28,0)-MAX(BH801-BG801,0)/Inputs!$B$17)*DCF!E$6</f>
        <v>9237.0585840404037</v>
      </c>
      <c r="CP801" s="15">
        <f ca="1">(BI801*DCF!F$28-DCF!F$5*MAX(BI801*DCF!F$28,0)-MAX(BI801-BH801,0)/Inputs!$B$17)*DCF!F$6</f>
        <v>10271.309242362278</v>
      </c>
      <c r="CQ801" s="15">
        <f ca="1">(BJ801*DCF!G$28-DCF!G$5*MAX(BJ801*DCF!G$28,0)-MAX(BJ801-BI801,0)/Inputs!$B$17)*DCF!G$6</f>
        <v>12418.183855433488</v>
      </c>
      <c r="CR801" s="15">
        <f ca="1">(BK801*DCF!H$28-DCF!H$5*MAX(BK801*DCF!H$28,0)-MAX(BK801-BJ801,0)/Inputs!$B$17)*DCF!H$6</f>
        <v>13958.816846523474</v>
      </c>
      <c r="CS801" s="15">
        <f ca="1">(BL801*DCF!I$28-DCF!I$5*MAX(BL801*DCF!I$28,0)-MAX(BL801-BK801,0)/Inputs!$B$17)*DCF!I$6</f>
        <v>16025.387114096002</v>
      </c>
      <c r="CT801" s="15">
        <f ca="1">(BM801*DCF!J$28-DCF!J$5*MAX(BM801*DCF!J$28,0)-MAX(BM801-BL801,0)/Inputs!$B$17)*DCF!J$6</f>
        <v>17907.775110192691</v>
      </c>
      <c r="CU801" s="15">
        <f ca="1">(BN801*DCF!K$28-DCF!K$5*MAX(BN801*DCF!K$28,0)-MAX(BN801-BM801,0)/Inputs!$B$17)*DCF!K$6</f>
        <v>21687.069161092975</v>
      </c>
      <c r="CV801" s="15">
        <f ca="1">(BO801*DCF!L$28-DCF!L$5*MAX(BO801*DCF!L$28,0)-MAX(BO801-BN801,0)/Inputs!$B$17)*DCF!L$6</f>
        <v>30030.056266817519</v>
      </c>
      <c r="CW801" s="15">
        <f ca="1">(BP801*DCF!M$28-DCF!M$5*MAX(BP801*DCF!M$28,0)-MAX(BP801-BO801,0)/Inputs!$B$17)*DCF!M$6</f>
        <v>39128.248366233143</v>
      </c>
      <c r="CX801" s="15">
        <f ca="1">(BQ801*DCF!C$46-DCF!C$5*MAX(BQ801*DCF!C$46,0)-MAX(BQ801-Inputs!$B$20,0)/Inputs!$B$24)*DCF!C$6</f>
        <v>-1139.080162527652</v>
      </c>
      <c r="CY801" s="15">
        <f ca="1">(BR801*DCF!D$46-DCF!D$5*MAX(BR801*DCF!D$46,0)-MAX(BR801-BQ801,0)/Inputs!$B$24)*DCF!D$6</f>
        <v>-1700.3335231219949</v>
      </c>
      <c r="CZ801" s="15">
        <f ca="1">(BS801*DCF!E$46-DCF!E$5*MAX(BS801*DCF!E$46,0)-MAX(BS801-BR801,0)/Inputs!$B$24)*DCF!E$6</f>
        <v>-1494.4516860863107</v>
      </c>
      <c r="DA801" s="15">
        <f ca="1">(BT801*DCF!F$46-DCF!F$5*MAX(BT801*DCF!F$46,0)-MAX(BT801-BS801,0)/Inputs!$B$24)*DCF!F$6</f>
        <v>-2310.1762942595574</v>
      </c>
      <c r="DB801" s="15">
        <f ca="1">(BU801*DCF!G$46-DCF!G$5*MAX(BU801*DCF!G$46,0)-MAX(BU801-BT801,0)/Inputs!$B$24)*DCF!G$6</f>
        <v>-707.42565422434075</v>
      </c>
      <c r="DC801" s="15">
        <f ca="1">(BV801*DCF!H$46-DCF!H$5*MAX(BV801*DCF!H$46,0)-MAX(BV801-BU801,0)/Inputs!$B$24)*DCF!H$6</f>
        <v>-3054.5796170838457</v>
      </c>
      <c r="DD801" s="15">
        <f ca="1">(BW801*DCF!I$46-DCF!I$5*MAX(BW801*DCF!I$46,0)-MAX(BW801-BV801,0)/Inputs!$B$24)*DCF!I$6</f>
        <v>-3128.4022460719352</v>
      </c>
      <c r="DE801" s="15">
        <f ca="1">(BX801*DCF!J$46-DCF!J$5*MAX(BX801*DCF!J$46,0)-MAX(BX801-BW801,0)/Inputs!$B$24)*DCF!J$6</f>
        <v>-7395.2481214582931</v>
      </c>
      <c r="DF801" s="15">
        <f ca="1">(BY801*DCF!K$46-DCF!K$5*MAX(BY801*DCF!K$46,0)-MAX(BY801-BX801,0)/Inputs!$B$24)*DCF!K$6</f>
        <v>-2777.5710278966703</v>
      </c>
      <c r="DG801" s="15">
        <f ca="1">(BZ801*DCF!L$46-DCF!L$5*MAX(BZ801*DCF!L$46,0)-MAX(BZ801-BY801,0)/Inputs!$B$24)*DCF!L$6</f>
        <v>2874.9426789710419</v>
      </c>
      <c r="DH801" s="15">
        <f ca="1">(CA801*DCF!M$46-DCF!M$5*MAX(CA801*DCF!M$46,0)-MAX(CA801-BZ801,0)/Inputs!$B$24)*DCF!M$6</f>
        <v>3231.7294346118028</v>
      </c>
      <c r="DI801" s="15">
        <f ca="1">SUM(CB801:CL801)+BE801*DCF!M$10*(1+Inputs!$B$30)*(1-Inputs!$B$33)*(1-Inputs!$B$30/Inputs!$B$31)/(Inputs!$B$29-Inputs!$B$30)*DCF!M$6</f>
        <v>121976.40850243813</v>
      </c>
      <c r="DJ801" s="15">
        <f ca="1">SUM(CM801:CW801)+BP801*DCF!M$28*(1+Inputs!$B$30)*(1-Inputs!$B$33)*(1-Inputs!$B$30/Inputs!$B$31)/(Inputs!$B$29-Inputs!$B$30)*DCF!M$6</f>
        <v>1056642.6233147443</v>
      </c>
      <c r="DK801" s="15">
        <f ca="1">SUM(CX801:DH801)+CA801*DCF!M$46*(1+Inputs!$B$30)*(1-Inputs!$B$33)*(1-Inputs!$B$30/Inputs!$B$31)/(Inputs!$B$29-Inputs!$B$30)*DCF!M$6</f>
        <v>302778.81179403927</v>
      </c>
      <c r="DM801" s="15">
        <f ca="1">DI801+DJ801+DK801+Inputs!$B$34+Inputs!$B$36-Inputs!$B$35</f>
        <v>1558248.8436112218</v>
      </c>
    </row>
    <row r="802" spans="1:117" x14ac:dyDescent="0.75">
      <c r="A802" s="11">
        <v>789</v>
      </c>
      <c r="C802" s="24">
        <f t="shared" ca="1" si="468"/>
        <v>7.6357820012226366E-2</v>
      </c>
      <c r="D802" s="24">
        <f t="shared" ca="1" si="468"/>
        <v>1.4646592607397824</v>
      </c>
      <c r="E802" s="24">
        <f t="shared" ca="1" si="468"/>
        <v>0.31606889410390132</v>
      </c>
      <c r="F802" s="24">
        <f t="shared" ca="1" si="468"/>
        <v>1.4737573073036381</v>
      </c>
      <c r="G802" s="24">
        <f t="shared" ca="1" si="468"/>
        <v>-1.1785956932886077</v>
      </c>
      <c r="H802" s="24">
        <f t="shared" ca="1" si="468"/>
        <v>-0.31575025266898371</v>
      </c>
      <c r="I802" s="24">
        <f t="shared" ca="1" si="468"/>
        <v>-7.1320939908045611E-2</v>
      </c>
      <c r="J802" s="24">
        <f t="shared" ca="1" si="468"/>
        <v>0.49781355019473178</v>
      </c>
      <c r="K802" s="24">
        <f t="shared" ca="1" si="468"/>
        <v>-9.4699728107002043E-2</v>
      </c>
      <c r="L802" s="24">
        <f t="shared" ca="1" si="468"/>
        <v>-1.0994439679545926</v>
      </c>
      <c r="M802" s="24">
        <f t="shared" ca="1" si="468"/>
        <v>1.1248376368785384</v>
      </c>
      <c r="N802" s="24">
        <f ca="1">SQRT(Inputs!$B$38)*C802+SQRT(1-Inputs!$B$38)*_xlfn.NORM.S.INV(RAND())</f>
        <v>0.76892327629782664</v>
      </c>
      <c r="O802" s="24">
        <f ca="1">SQRT(Inputs!$B$38)*D802+SQRT(1-Inputs!$B$38)*_xlfn.NORM.S.INV(RAND())</f>
        <v>1.3772738805257738</v>
      </c>
      <c r="P802" s="24">
        <f ca="1">SQRT(Inputs!$B$38)*E802+SQRT(1-Inputs!$B$38)*_xlfn.NORM.S.INV(RAND())</f>
        <v>1.8893149269520881</v>
      </c>
      <c r="Q802" s="24">
        <f ca="1">SQRT(Inputs!$B$38)*F802+SQRT(1-Inputs!$B$38)*_xlfn.NORM.S.INV(RAND())</f>
        <v>1.1532156516633214</v>
      </c>
      <c r="R802" s="24">
        <f ca="1">SQRT(Inputs!$B$38)*G802+SQRT(1-Inputs!$B$38)*_xlfn.NORM.S.INV(RAND())</f>
        <v>-0.49529192009123518</v>
      </c>
      <c r="S802" s="24">
        <f ca="1">SQRT(Inputs!$B$38)*H802+SQRT(1-Inputs!$B$38)*_xlfn.NORM.S.INV(RAND())</f>
        <v>-0.71601327986726582</v>
      </c>
      <c r="T802" s="24">
        <f ca="1">SQRT(Inputs!$B$38)*I802+SQRT(1-Inputs!$B$38)*_xlfn.NORM.S.INV(RAND())</f>
        <v>-2.0661135775070005</v>
      </c>
      <c r="U802" s="24">
        <f ca="1">SQRT(Inputs!$B$38)*J802+SQRT(1-Inputs!$B$38)*_xlfn.NORM.S.INV(RAND())</f>
        <v>0.9412631805919045</v>
      </c>
      <c r="V802" s="24">
        <f ca="1">SQRT(Inputs!$B$38)*K802+SQRT(1-Inputs!$B$38)*_xlfn.NORM.S.INV(RAND())</f>
        <v>-0.6568135415444486</v>
      </c>
      <c r="W802" s="24">
        <f ca="1">SQRT(Inputs!$B$38)*L802+SQRT(1-Inputs!$B$38)*_xlfn.NORM.S.INV(RAND())</f>
        <v>1.2466754930816069</v>
      </c>
      <c r="X802" s="24">
        <f ca="1">SQRT(Inputs!$B$38)*M802+SQRT(1-Inputs!$B$38)*_xlfn.NORM.S.INV(RAND())</f>
        <v>-0.61852493997418312</v>
      </c>
      <c r="Y802" s="24">
        <f ca="1">SQRT(Inputs!$B$38)*C802+SQRT(1-Inputs!$B$38)*_xlfn.NORM.S.INV(RAND())</f>
        <v>0.71108848345256526</v>
      </c>
      <c r="Z802" s="24">
        <f ca="1">SQRT(Inputs!$B$38)*D802+SQRT(1-Inputs!$B$38)*_xlfn.NORM.S.INV(RAND())</f>
        <v>-0.40141105229728169</v>
      </c>
      <c r="AA802" s="24">
        <f ca="1">SQRT(Inputs!$B$38)*E802+SQRT(1-Inputs!$B$38)*_xlfn.NORM.S.INV(RAND())</f>
        <v>0.93586065414982655</v>
      </c>
      <c r="AB802" s="24">
        <f ca="1">SQRT(Inputs!$B$38)*F802+SQRT(1-Inputs!$B$38)*_xlfn.NORM.S.INV(RAND())</f>
        <v>-0.19663880719556426</v>
      </c>
      <c r="AC802" s="24">
        <f ca="1">SQRT(Inputs!$B$38)*G802+SQRT(1-Inputs!$B$38)*_xlfn.NORM.S.INV(RAND())</f>
        <v>-1.8705529253047624</v>
      </c>
      <c r="AD802" s="24">
        <f ca="1">SQRT(Inputs!$B$38)*H802+SQRT(1-Inputs!$B$38)*_xlfn.NORM.S.INV(RAND())</f>
        <v>-1.0852909880952541</v>
      </c>
      <c r="AE802" s="24">
        <f ca="1">SQRT(Inputs!$B$38)*I802+SQRT(1-Inputs!$B$38)*_xlfn.NORM.S.INV(RAND())</f>
        <v>-2.9874474825115902</v>
      </c>
      <c r="AF802" s="24">
        <f ca="1">SQRT(Inputs!$B$38)*J802+SQRT(1-Inputs!$B$38)*_xlfn.NORM.S.INV(RAND())</f>
        <v>1.4508257120913857</v>
      </c>
      <c r="AG802" s="24">
        <f ca="1">SQRT(Inputs!$B$38)*K802+SQRT(1-Inputs!$B$38)*_xlfn.NORM.S.INV(RAND())</f>
        <v>-0.91295142624925818</v>
      </c>
      <c r="AH802" s="24">
        <f ca="1">SQRT(Inputs!$B$38)*L802+SQRT(1-Inputs!$B$38)*_xlfn.NORM.S.INV(RAND())</f>
        <v>-0.8777301091908265</v>
      </c>
      <c r="AI802" s="24">
        <f ca="1">SQRT(Inputs!$B$38)*M802+SQRT(1-Inputs!$B$38)*_xlfn.NORM.S.INV(RAND())</f>
        <v>0.90310803293431041</v>
      </c>
      <c r="AJ802" s="24">
        <f ca="1">SQRT(Inputs!$B$38)*C802+SQRT(1-Inputs!$B$38)*_xlfn.NORM.S.INV(RAND())</f>
        <v>-1.4526143452498321</v>
      </c>
      <c r="AK802" s="24">
        <f ca="1">SQRT(Inputs!$B$38)*D802+SQRT(1-Inputs!$B$38)*_xlfn.NORM.S.INV(RAND())</f>
        <v>-0.45505076195158478</v>
      </c>
      <c r="AL802" s="24">
        <f ca="1">SQRT(Inputs!$B$38)*E802+SQRT(1-Inputs!$B$38)*_xlfn.NORM.S.INV(RAND())</f>
        <v>0.82566529125384114</v>
      </c>
      <c r="AM802" s="24">
        <f ca="1">SQRT(Inputs!$B$38)*F802+SQRT(1-Inputs!$B$38)*_xlfn.NORM.S.INV(RAND())</f>
        <v>0.56432029602159117</v>
      </c>
      <c r="AN802" s="24">
        <f ca="1">SQRT(Inputs!$B$38)*G802+SQRT(1-Inputs!$B$38)*_xlfn.NORM.S.INV(RAND())</f>
        <v>-1.2720783378154323</v>
      </c>
      <c r="AO802" s="24">
        <f ca="1">SQRT(Inputs!$B$38)*H802+SQRT(1-Inputs!$B$38)*_xlfn.NORM.S.INV(RAND())</f>
        <v>0.3678758329559752</v>
      </c>
      <c r="AP802" s="24">
        <f ca="1">SQRT(Inputs!$B$38)*I802+SQRT(1-Inputs!$B$38)*_xlfn.NORM.S.INV(RAND())</f>
        <v>0.46321944828575418</v>
      </c>
      <c r="AQ802" s="24">
        <f ca="1">SQRT(Inputs!$B$38)*J802+SQRT(1-Inputs!$B$38)*_xlfn.NORM.S.INV(RAND())</f>
        <v>0.21069019995515631</v>
      </c>
      <c r="AR802" s="24">
        <f ca="1">SQRT(Inputs!$B$38)*K802+SQRT(1-Inputs!$B$38)*_xlfn.NORM.S.INV(RAND())</f>
        <v>-1.376709266601182</v>
      </c>
      <c r="AS802" s="24">
        <f ca="1">SQRT(Inputs!$B$38)*L802+SQRT(1-Inputs!$B$38)*_xlfn.NORM.S.INV(RAND())</f>
        <v>-2.4360722384853082</v>
      </c>
      <c r="AT802" s="24">
        <f ca="1">SQRT(Inputs!$B$38)*M802+SQRT(1-Inputs!$B$38)*_xlfn.NORM.S.INV(RAND())</f>
        <v>0.76435947471164711</v>
      </c>
      <c r="AU802" s="15">
        <f ca="1">Inputs!$B$6*EXP($B$8-0.5*C$5^2+C$5*N802)</f>
        <v>5619.9631818731878</v>
      </c>
      <c r="AV802" s="15">
        <f t="shared" ca="1" si="437"/>
        <v>8376.3422542560857</v>
      </c>
      <c r="AW802" s="15">
        <f t="shared" ca="1" si="438"/>
        <v>13177.88377360449</v>
      </c>
      <c r="AX802" s="15">
        <f t="shared" ca="1" si="439"/>
        <v>18582.169595271433</v>
      </c>
      <c r="AY802" s="15">
        <f t="shared" ca="1" si="440"/>
        <v>21432.977639278695</v>
      </c>
      <c r="AZ802" s="15">
        <f t="shared" ca="1" si="441"/>
        <v>24225.667770172211</v>
      </c>
      <c r="BA802" s="15">
        <f t="shared" ca="1" si="442"/>
        <v>23881.143294489695</v>
      </c>
      <c r="BB802" s="15">
        <f t="shared" ca="1" si="443"/>
        <v>32129.258612687812</v>
      </c>
      <c r="BC802" s="15">
        <f t="shared" ca="1" si="444"/>
        <v>36932.725851797877</v>
      </c>
      <c r="BD802" s="15">
        <f t="shared" ca="1" si="445"/>
        <v>50841.951036674844</v>
      </c>
      <c r="BE802" s="15">
        <f t="shared" ca="1" si="446"/>
        <v>58887.606338474732</v>
      </c>
      <c r="BF802" s="15">
        <f ca="1">Inputs!$B$13*EXP($B$9-0.5*C$6^2+C$6*Y802)</f>
        <v>15924.926748634092</v>
      </c>
      <c r="BG802" s="15">
        <f t="shared" ca="1" si="447"/>
        <v>18052.231285578178</v>
      </c>
      <c r="BH802" s="15">
        <f t="shared" ca="1" si="448"/>
        <v>25760.106595684556</v>
      </c>
      <c r="BI802" s="15">
        <f t="shared" ca="1" si="449"/>
        <v>30594.111823635812</v>
      </c>
      <c r="BJ802" s="15">
        <f t="shared" ca="1" si="450"/>
        <v>28642.15038234695</v>
      </c>
      <c r="BK802" s="15">
        <f t="shared" ca="1" si="451"/>
        <v>30324.30365715981</v>
      </c>
      <c r="BL802" s="15">
        <f t="shared" ca="1" si="452"/>
        <v>25292.22311849277</v>
      </c>
      <c r="BM802" s="15">
        <f t="shared" ca="1" si="453"/>
        <v>37229.667536142697</v>
      </c>
      <c r="BN802" s="15">
        <f t="shared" ca="1" si="454"/>
        <v>41042.740986100558</v>
      </c>
      <c r="BO802" s="15">
        <f t="shared" ca="1" si="455"/>
        <v>45600.706473755534</v>
      </c>
      <c r="BP802" s="15">
        <f t="shared" ca="1" si="456"/>
        <v>62172.744736798842</v>
      </c>
      <c r="BQ802" s="15">
        <f ca="1">Inputs!$B$20*EXP($B$10-0.5*C$7^2+C$7*AJ802)</f>
        <v>2562.4305603635689</v>
      </c>
      <c r="BR802" s="15">
        <f t="shared" ca="1" si="457"/>
        <v>3009.0449559032377</v>
      </c>
      <c r="BS802" s="15">
        <f t="shared" ca="1" si="458"/>
        <v>5223.2692891520264</v>
      </c>
      <c r="BT802" s="15">
        <f t="shared" ca="1" si="459"/>
        <v>8350.8544453499544</v>
      </c>
      <c r="BU802" s="15">
        <f t="shared" ca="1" si="460"/>
        <v>8507.0445298070335</v>
      </c>
      <c r="BV802" s="15">
        <f t="shared" ca="1" si="461"/>
        <v>12858.522392451627</v>
      </c>
      <c r="BW802" s="15">
        <f t="shared" ca="1" si="462"/>
        <v>19791.631703600622</v>
      </c>
      <c r="BX802" s="15">
        <f t="shared" ca="1" si="463"/>
        <v>28876.041967545498</v>
      </c>
      <c r="BY802" s="15">
        <f t="shared" ca="1" si="464"/>
        <v>31091.087781772676</v>
      </c>
      <c r="BZ802" s="15">
        <f t="shared" ca="1" si="465"/>
        <v>27876.982763957287</v>
      </c>
      <c r="CA802" s="15">
        <f t="shared" ca="1" si="466"/>
        <v>44855.665655278106</v>
      </c>
      <c r="CB802" s="15">
        <f ca="1">(AU802*DCF!C$10-DCF!C$5*MAX(AU802*DCF!C$10,0)-MAX(AU802-Inputs!$B$6,0)/Inputs!$B$10)*DCF!C$6</f>
        <v>1038.3846159367022</v>
      </c>
      <c r="CC802" s="15">
        <f ca="1">(AV802*DCF!D$10-DCF!D$5*MAX(AV802*DCF!D$10,0)-MAX(AV802-AU802,0)/Inputs!$B$10)*DCF!D$6</f>
        <v>1369.6057793833725</v>
      </c>
      <c r="CD802" s="15">
        <f ca="1">(AW802*DCF!E$10-DCF!E$5*MAX(AW802*DCF!E$10,0)-MAX(AW802-AV802,0)/Inputs!$B$10)*DCF!E$6</f>
        <v>1961.057599025203</v>
      </c>
      <c r="CE802" s="15">
        <f ca="1">(AX802*DCF!F$10-DCF!F$5*MAX(AX802*DCF!F$10,0)-MAX(AX802-AW802,0)/Inputs!$B$10)*DCF!F$6</f>
        <v>2931.9601170264805</v>
      </c>
      <c r="CF802" s="15">
        <f ca="1">(AY802*DCF!G$10-DCF!G$5*MAX(AY802*DCF!G$10,0)-MAX(AY802-AX802,0)/Inputs!$B$10)*DCF!G$6</f>
        <v>3868.0728933775949</v>
      </c>
      <c r="CG802" s="15">
        <f ca="1">(AZ802*DCF!H$10-DCF!H$5*MAX(AZ802*DCF!H$10,0)-MAX(AZ802-AY802,0)/Inputs!$B$10)*DCF!H$6</f>
        <v>4207.5385758821621</v>
      </c>
      <c r="CH802" s="15">
        <f ca="1">(BA802*DCF!I$10-DCF!I$5*MAX(BA802*DCF!I$10,0)-MAX(BA802-AZ802,0)/Inputs!$B$10)*DCF!I$6</f>
        <v>4362.2136931354244</v>
      </c>
      <c r="CI802" s="15">
        <f ca="1">(BB802*DCF!J$10-DCF!J$5*MAX(BB802*DCF!J$10,0)-MAX(BB802-BA802,0)/Inputs!$B$10)*DCF!J$6</f>
        <v>4263.5893697959955</v>
      </c>
      <c r="CJ802" s="15">
        <f ca="1">(BC802*DCF!K$10-DCF!K$5*MAX(BC802*DCF!K$10,0)-MAX(BC802-BB802,0)/Inputs!$B$10)*DCF!K$6</f>
        <v>5273.1634278822648</v>
      </c>
      <c r="CK802" s="15">
        <f ca="1">(BD802*DCF!L$10-DCF!L$5*MAX(BD802*DCF!L$10,0)-MAX(BD802-BC802,0)/Inputs!$B$10)*DCF!L$6</f>
        <v>5869.2449988145208</v>
      </c>
      <c r="CL802" s="15">
        <f ca="1">(BE802*DCF!M$10-DCF!M$5*MAX(BE802*DCF!M$10,0)-MAX(BE802-BD802,0)/Inputs!$B$10)*DCF!M$6</f>
        <v>7348.6634165199721</v>
      </c>
      <c r="CM802" s="15">
        <f ca="1">(BF802*DCF!C$28-DCF!C$5*MAX(BF802*DCF!C$28,0)-MAX(BF802-Inputs!$B$13,0)/Inputs!$B$17)*DCF!C$6</f>
        <v>3812.1631716486281</v>
      </c>
      <c r="CN802" s="15">
        <f ca="1">(BG802*DCF!D$28-DCF!D$5*MAX(BG802*DCF!D$28,0)-MAX(BG802-BF802,0)/Inputs!$B$17)*DCF!D$6</f>
        <v>4862.946873000451</v>
      </c>
      <c r="CO802" s="15">
        <f ca="1">(BH802*DCF!E$28-DCF!E$5*MAX(BH802*DCF!E$28,0)-MAX(BH802-BG802,0)/Inputs!$B$17)*DCF!E$6</f>
        <v>5776.6047573825736</v>
      </c>
      <c r="CP802" s="15">
        <f ca="1">(BI802*DCF!F$28-DCF!F$5*MAX(BI802*DCF!F$28,0)-MAX(BI802-BH802,0)/Inputs!$B$17)*DCF!F$6</f>
        <v>7425.3884257951968</v>
      </c>
      <c r="CQ802" s="15">
        <f ca="1">(BJ802*DCF!G$28-DCF!G$5*MAX(BJ802*DCF!G$28,0)-MAX(BJ802-BI802,0)/Inputs!$B$17)*DCF!G$6</f>
        <v>7431.4232240686797</v>
      </c>
      <c r="CR802" s="15">
        <f ca="1">(BK802*DCF!H$28-DCF!H$5*MAX(BK802*DCF!H$28,0)-MAX(BK802-BJ802,0)/Inputs!$B$17)*DCF!H$6</f>
        <v>7238.1754425033159</v>
      </c>
      <c r="CS802" s="15">
        <f ca="1">(BL802*DCF!I$28-DCF!I$5*MAX(BL802*DCF!I$28,0)-MAX(BL802-BK802,0)/Inputs!$B$17)*DCF!I$6</f>
        <v>5947.5430812728709</v>
      </c>
      <c r="CT802" s="15">
        <f ca="1">(BM802*DCF!J$28-DCF!J$5*MAX(BM802*DCF!J$28,0)-MAX(BM802-BL802,0)/Inputs!$B$17)*DCF!J$6</f>
        <v>6722.4989196625793</v>
      </c>
      <c r="CU802" s="15">
        <f ca="1">(BN802*DCF!K$28-DCF!K$5*MAX(BN802*DCF!K$28,0)-MAX(BN802-BM802,0)/Inputs!$B$17)*DCF!K$6</f>
        <v>8200.4880248273166</v>
      </c>
      <c r="CV802" s="15">
        <f ca="1">(BO802*DCF!L$28-DCF!L$5*MAX(BO802*DCF!L$28,0)-MAX(BO802-BN802,0)/Inputs!$B$17)*DCF!L$6</f>
        <v>8582.5566993071589</v>
      </c>
      <c r="CW802" s="15">
        <f ca="1">(BP802*DCF!M$28-DCF!M$5*MAX(BP802*DCF!M$28,0)-MAX(BP802-BO802,0)/Inputs!$B$17)*DCF!M$6</f>
        <v>9965.5942423225042</v>
      </c>
      <c r="CX802" s="15">
        <f ca="1">(BQ802*DCF!C$46-DCF!C$5*MAX(BQ802*DCF!C$46,0)-MAX(BQ802-Inputs!$B$20,0)/Inputs!$B$24)*DCF!C$6</f>
        <v>-591.7853488137572</v>
      </c>
      <c r="CY802" s="15">
        <f ca="1">(BR802*DCF!D$46-DCF!D$5*MAX(BR802*DCF!D$46,0)-MAX(BR802-BQ802,0)/Inputs!$B$24)*DCF!D$6</f>
        <v>-704.14045747791658</v>
      </c>
      <c r="CZ802" s="15">
        <f ca="1">(BS802*DCF!E$46-DCF!E$5*MAX(BS802*DCF!E$46,0)-MAX(BS802-BR802,0)/Inputs!$B$24)*DCF!E$6</f>
        <v>-1490.4469633712974</v>
      </c>
      <c r="DA802" s="15">
        <f ca="1">(BT802*DCF!F$46-DCF!F$5*MAX(BT802*DCF!F$46,0)-MAX(BT802-BS802,0)/Inputs!$B$24)*DCF!F$6</f>
        <v>-1747.0146447203576</v>
      </c>
      <c r="DB802" s="15">
        <f ca="1">(BU802*DCF!G$46-DCF!G$5*MAX(BU802*DCF!G$46,0)-MAX(BU802-BT802,0)/Inputs!$B$24)*DCF!G$6</f>
        <v>-338.69942858710039</v>
      </c>
      <c r="DC802" s="15">
        <f ca="1">(BV802*DCF!H$46-DCF!H$5*MAX(BV802*DCF!H$46,0)-MAX(BV802-BU802,0)/Inputs!$B$24)*DCF!H$6</f>
        <v>-1352.1950838695893</v>
      </c>
      <c r="DD802" s="15">
        <f ca="1">(BW802*DCF!I$46-DCF!I$5*MAX(BW802*DCF!I$46,0)-MAX(BW802-BV802,0)/Inputs!$B$24)*DCF!I$6</f>
        <v>-1533.1320672444558</v>
      </c>
      <c r="DE802" s="15">
        <f ca="1">(BX802*DCF!J$46-DCF!J$5*MAX(BX802*DCF!J$46,0)-MAX(BX802-BW802,0)/Inputs!$B$24)*DCF!J$6</f>
        <v>-1197.767098483801</v>
      </c>
      <c r="DF802" s="15">
        <f ca="1">(BY802*DCF!K$46-DCF!K$5*MAX(BY802*DCF!K$46,0)-MAX(BY802-BX802,0)/Inputs!$B$24)*DCF!K$6</f>
        <v>1233.3993608219987</v>
      </c>
      <c r="DG802" s="15">
        <f ca="1">(BZ802*DCF!L$46-DCF!L$5*MAX(BZ802*DCF!L$46,0)-MAX(BZ802-BY802,0)/Inputs!$B$24)*DCF!L$6</f>
        <v>1927.0070914417804</v>
      </c>
      <c r="DH802" s="15">
        <f ca="1">(CA802*DCF!M$46-DCF!M$5*MAX(CA802*DCF!M$46,0)-MAX(CA802-BZ802,0)/Inputs!$B$24)*DCF!M$6</f>
        <v>-32.990797155525897</v>
      </c>
      <c r="DI802" s="15">
        <f ca="1">SUM(CB802:CL802)+BE802*DCF!M$10*(1+Inputs!$B$30)*(1-Inputs!$B$33)*(1-Inputs!$B$30/Inputs!$B$31)/(Inputs!$B$29-Inputs!$B$30)*DCF!M$6</f>
        <v>206378.48163473306</v>
      </c>
      <c r="DJ802" s="15">
        <f ca="1">SUM(CM802:CW802)+BP802*DCF!M$28*(1+Inputs!$B$30)*(1-Inputs!$B$33)*(1-Inputs!$B$30/Inputs!$B$31)/(Inputs!$B$29-Inputs!$B$30)*DCF!M$6</f>
        <v>306668.81053105451</v>
      </c>
      <c r="DK802" s="15">
        <f ca="1">SUM(CX802:DH802)+CA802*DCF!M$46*(1+Inputs!$B$30)*(1-Inputs!$B$33)*(1-Inputs!$B$30/Inputs!$B$31)/(Inputs!$B$29-Inputs!$B$30)*DCF!M$6</f>
        <v>63524.407158879403</v>
      </c>
      <c r="DM802" s="15">
        <f ca="1">DI802+DJ802+DK802+Inputs!$B$34+Inputs!$B$36-Inputs!$B$35</f>
        <v>653422.69932466699</v>
      </c>
    </row>
    <row r="803" spans="1:117" x14ac:dyDescent="0.75">
      <c r="A803" s="11">
        <v>790</v>
      </c>
      <c r="C803" s="24">
        <f t="shared" ca="1" si="468"/>
        <v>-0.54274837381002194</v>
      </c>
      <c r="D803" s="24">
        <f t="shared" ca="1" si="468"/>
        <v>3.4503699083462389E-2</v>
      </c>
      <c r="E803" s="24">
        <f t="shared" ca="1" si="468"/>
        <v>-0.88826465245071939</v>
      </c>
      <c r="F803" s="24">
        <f t="shared" ca="1" si="468"/>
        <v>0.38634803348501479</v>
      </c>
      <c r="G803" s="24">
        <f t="shared" ca="1" si="468"/>
        <v>-1.3348186237406408</v>
      </c>
      <c r="H803" s="24">
        <f t="shared" ca="1" si="468"/>
        <v>-0.36926816380802802</v>
      </c>
      <c r="I803" s="24">
        <f t="shared" ca="1" si="468"/>
        <v>0.26090165229583495</v>
      </c>
      <c r="J803" s="24">
        <f t="shared" ca="1" si="468"/>
        <v>1.4507558158129852</v>
      </c>
      <c r="K803" s="24">
        <f t="shared" ca="1" si="468"/>
        <v>0.46638921065621991</v>
      </c>
      <c r="L803" s="24">
        <f t="shared" ca="1" si="468"/>
        <v>-0.72729426789258711</v>
      </c>
      <c r="M803" s="24">
        <f t="shared" ca="1" si="468"/>
        <v>-1.5180407735361738</v>
      </c>
      <c r="N803" s="24">
        <f ca="1">SQRT(Inputs!$B$38)*C803+SQRT(1-Inputs!$B$38)*_xlfn.NORM.S.INV(RAND())</f>
        <v>1.2323955632724701</v>
      </c>
      <c r="O803" s="24">
        <f ca="1">SQRT(Inputs!$B$38)*D803+SQRT(1-Inputs!$B$38)*_xlfn.NORM.S.INV(RAND())</f>
        <v>0.50952209531712667</v>
      </c>
      <c r="P803" s="24">
        <f ca="1">SQRT(Inputs!$B$38)*E803+SQRT(1-Inputs!$B$38)*_xlfn.NORM.S.INV(RAND())</f>
        <v>-0.59462693779734133</v>
      </c>
      <c r="Q803" s="24">
        <f ca="1">SQRT(Inputs!$B$38)*F803+SQRT(1-Inputs!$B$38)*_xlfn.NORM.S.INV(RAND())</f>
        <v>0.45602335723343568</v>
      </c>
      <c r="R803" s="24">
        <f ca="1">SQRT(Inputs!$B$38)*G803+SQRT(1-Inputs!$B$38)*_xlfn.NORM.S.INV(RAND())</f>
        <v>-0.88045855858366706</v>
      </c>
      <c r="S803" s="24">
        <f ca="1">SQRT(Inputs!$B$38)*H803+SQRT(1-Inputs!$B$38)*_xlfn.NORM.S.INV(RAND())</f>
        <v>2.2737003071593818</v>
      </c>
      <c r="T803" s="24">
        <f ca="1">SQRT(Inputs!$B$38)*I803+SQRT(1-Inputs!$B$38)*_xlfn.NORM.S.INV(RAND())</f>
        <v>0.94663164041692927</v>
      </c>
      <c r="U803" s="24">
        <f ca="1">SQRT(Inputs!$B$38)*J803+SQRT(1-Inputs!$B$38)*_xlfn.NORM.S.INV(RAND())</f>
        <v>0.38066782769607616</v>
      </c>
      <c r="V803" s="24">
        <f ca="1">SQRT(Inputs!$B$38)*K803+SQRT(1-Inputs!$B$38)*_xlfn.NORM.S.INV(RAND())</f>
        <v>0.13892706701272112</v>
      </c>
      <c r="W803" s="24">
        <f ca="1">SQRT(Inputs!$B$38)*L803+SQRT(1-Inputs!$B$38)*_xlfn.NORM.S.INV(RAND())</f>
        <v>0.16128412285772176</v>
      </c>
      <c r="X803" s="24">
        <f ca="1">SQRT(Inputs!$B$38)*M803+SQRT(1-Inputs!$B$38)*_xlfn.NORM.S.INV(RAND())</f>
        <v>-1.0636722173500501</v>
      </c>
      <c r="Y803" s="24">
        <f ca="1">SQRT(Inputs!$B$38)*C803+SQRT(1-Inputs!$B$38)*_xlfn.NORM.S.INV(RAND())</f>
        <v>-0.5038581541929783</v>
      </c>
      <c r="Z803" s="24">
        <f ca="1">SQRT(Inputs!$B$38)*D803+SQRT(1-Inputs!$B$38)*_xlfn.NORM.S.INV(RAND())</f>
        <v>0.71332052219637387</v>
      </c>
      <c r="AA803" s="24">
        <f ca="1">SQRT(Inputs!$B$38)*E803+SQRT(1-Inputs!$B$38)*_xlfn.NORM.S.INV(RAND())</f>
        <v>-7.4798243414991528E-2</v>
      </c>
      <c r="AB803" s="24">
        <f ca="1">SQRT(Inputs!$B$38)*F803+SQRT(1-Inputs!$B$38)*_xlfn.NORM.S.INV(RAND())</f>
        <v>0.93544769715943299</v>
      </c>
      <c r="AC803" s="24">
        <f ca="1">SQRT(Inputs!$B$38)*G803+SQRT(1-Inputs!$B$38)*_xlfn.NORM.S.INV(RAND())</f>
        <v>-0.98702443062636402</v>
      </c>
      <c r="AD803" s="24">
        <f ca="1">SQRT(Inputs!$B$38)*H803+SQRT(1-Inputs!$B$38)*_xlfn.NORM.S.INV(RAND())</f>
        <v>0.24885157482157988</v>
      </c>
      <c r="AE803" s="24">
        <f ca="1">SQRT(Inputs!$B$38)*I803+SQRT(1-Inputs!$B$38)*_xlfn.NORM.S.INV(RAND())</f>
        <v>1.6551881048677477</v>
      </c>
      <c r="AF803" s="24">
        <f ca="1">SQRT(Inputs!$B$38)*J803+SQRT(1-Inputs!$B$38)*_xlfn.NORM.S.INV(RAND())</f>
        <v>0.93908661963023066</v>
      </c>
      <c r="AG803" s="24">
        <f ca="1">SQRT(Inputs!$B$38)*K803+SQRT(1-Inputs!$B$38)*_xlfn.NORM.S.INV(RAND())</f>
        <v>-0.74361909484047661</v>
      </c>
      <c r="AH803" s="24">
        <f ca="1">SQRT(Inputs!$B$38)*L803+SQRT(1-Inputs!$B$38)*_xlfn.NORM.S.INV(RAND())</f>
        <v>0.37246127765042747</v>
      </c>
      <c r="AI803" s="24">
        <f ca="1">SQRT(Inputs!$B$38)*M803+SQRT(1-Inputs!$B$38)*_xlfn.NORM.S.INV(RAND())</f>
        <v>-1.9229891071321359</v>
      </c>
      <c r="AJ803" s="24">
        <f ca="1">SQRT(Inputs!$B$38)*C803+SQRT(1-Inputs!$B$38)*_xlfn.NORM.S.INV(RAND())</f>
        <v>0.34639617716218879</v>
      </c>
      <c r="AK803" s="24">
        <f ca="1">SQRT(Inputs!$B$38)*D803+SQRT(1-Inputs!$B$38)*_xlfn.NORM.S.INV(RAND())</f>
        <v>-0.26232748811815826</v>
      </c>
      <c r="AL803" s="24">
        <f ca="1">SQRT(Inputs!$B$38)*E803+SQRT(1-Inputs!$B$38)*_xlfn.NORM.S.INV(RAND())</f>
        <v>-0.49018707112382337</v>
      </c>
      <c r="AM803" s="24">
        <f ca="1">SQRT(Inputs!$B$38)*F803+SQRT(1-Inputs!$B$38)*_xlfn.NORM.S.INV(RAND())</f>
        <v>1.6569941865214364</v>
      </c>
      <c r="AN803" s="24">
        <f ca="1">SQRT(Inputs!$B$38)*G803+SQRT(1-Inputs!$B$38)*_xlfn.NORM.S.INV(RAND())</f>
        <v>-0.88358403589779688</v>
      </c>
      <c r="AO803" s="24">
        <f ca="1">SQRT(Inputs!$B$38)*H803+SQRT(1-Inputs!$B$38)*_xlfn.NORM.S.INV(RAND())</f>
        <v>-1.2687863765003726</v>
      </c>
      <c r="AP803" s="24">
        <f ca="1">SQRT(Inputs!$B$38)*I803+SQRT(1-Inputs!$B$38)*_xlfn.NORM.S.INV(RAND())</f>
        <v>-1.1810226286128374</v>
      </c>
      <c r="AQ803" s="24">
        <f ca="1">SQRT(Inputs!$B$38)*J803+SQRT(1-Inputs!$B$38)*_xlfn.NORM.S.INV(RAND())</f>
        <v>1.315935179079212</v>
      </c>
      <c r="AR803" s="24">
        <f ca="1">SQRT(Inputs!$B$38)*K803+SQRT(1-Inputs!$B$38)*_xlfn.NORM.S.INV(RAND())</f>
        <v>0.61440545291096282</v>
      </c>
      <c r="AS803" s="24">
        <f ca="1">SQRT(Inputs!$B$38)*L803+SQRT(1-Inputs!$B$38)*_xlfn.NORM.S.INV(RAND())</f>
        <v>-1.451134988316741</v>
      </c>
      <c r="AT803" s="24">
        <f ca="1">SQRT(Inputs!$B$38)*M803+SQRT(1-Inputs!$B$38)*_xlfn.NORM.S.INV(RAND())</f>
        <v>-1.3218477933886443</v>
      </c>
      <c r="AU803" s="15">
        <f ca="1">Inputs!$B$6*EXP($B$8-0.5*C$5^2+C$5*N803)</f>
        <v>6057.8127163325826</v>
      </c>
      <c r="AV803" s="15">
        <f t="shared" ca="1" si="437"/>
        <v>7947.4230698952751</v>
      </c>
      <c r="AW803" s="15">
        <f t="shared" ca="1" si="438"/>
        <v>8943.6106510216232</v>
      </c>
      <c r="AX803" s="15">
        <f t="shared" ca="1" si="439"/>
        <v>11559.408281534326</v>
      </c>
      <c r="AY803" s="15">
        <f t="shared" ca="1" si="440"/>
        <v>12746.351902875129</v>
      </c>
      <c r="AZ803" s="15">
        <f t="shared" ca="1" si="441"/>
        <v>20024.421642976748</v>
      </c>
      <c r="BA803" s="15">
        <f t="shared" ca="1" si="442"/>
        <v>27056.89989092165</v>
      </c>
      <c r="BB803" s="15">
        <f t="shared" ca="1" si="443"/>
        <v>34413.679076863984</v>
      </c>
      <c r="BC803" s="15">
        <f t="shared" ca="1" si="444"/>
        <v>42717.036614261291</v>
      </c>
      <c r="BD803" s="15">
        <f t="shared" ca="1" si="445"/>
        <v>53127.842106062533</v>
      </c>
      <c r="BE803" s="15">
        <f t="shared" ca="1" si="446"/>
        <v>59090.241827472135</v>
      </c>
      <c r="BF803" s="15">
        <f ca="1">Inputs!$B$13*EXP($B$9-0.5*C$6^2+C$6*Y803)</f>
        <v>12516.217918398213</v>
      </c>
      <c r="BG803" s="15">
        <f t="shared" ca="1" si="447"/>
        <v>17349.250682339454</v>
      </c>
      <c r="BH803" s="15">
        <f t="shared" ca="1" si="448"/>
        <v>20936.243775090425</v>
      </c>
      <c r="BI803" s="15">
        <f t="shared" ca="1" si="449"/>
        <v>29598.168881166464</v>
      </c>
      <c r="BJ803" s="15">
        <f t="shared" ca="1" si="450"/>
        <v>31473.346320976274</v>
      </c>
      <c r="BK803" s="15">
        <f t="shared" ca="1" si="451"/>
        <v>39958.670680743904</v>
      </c>
      <c r="BL803" s="15">
        <f t="shared" ca="1" si="452"/>
        <v>60827.372700025815</v>
      </c>
      <c r="BM803" s="15">
        <f t="shared" ca="1" si="453"/>
        <v>84021.841455651782</v>
      </c>
      <c r="BN803" s="15">
        <f t="shared" ca="1" si="454"/>
        <v>94526.186127851033</v>
      </c>
      <c r="BO803" s="15">
        <f t="shared" ca="1" si="455"/>
        <v>121450.72922901722</v>
      </c>
      <c r="BP803" s="15">
        <f t="shared" ca="1" si="456"/>
        <v>120219.06186078077</v>
      </c>
      <c r="BQ803" s="15">
        <f ca="1">Inputs!$B$20*EXP($B$10-0.5*C$7^2+C$7*AJ803)</f>
        <v>4850.2688384278763</v>
      </c>
      <c r="BR803" s="15">
        <f t="shared" ca="1" si="457"/>
        <v>6055.1290264441568</v>
      </c>
      <c r="BS803" s="15">
        <f t="shared" ca="1" si="458"/>
        <v>7202.943975735694</v>
      </c>
      <c r="BT803" s="15">
        <f t="shared" ca="1" si="459"/>
        <v>15338.619130777548</v>
      </c>
      <c r="BU803" s="15">
        <f t="shared" ca="1" si="460"/>
        <v>17165.617701277839</v>
      </c>
      <c r="BV803" s="15">
        <f t="shared" ca="1" si="461"/>
        <v>17944.488296474479</v>
      </c>
      <c r="BW803" s="15">
        <f t="shared" ca="1" si="462"/>
        <v>19502.307968764442</v>
      </c>
      <c r="BX803" s="15">
        <f t="shared" ca="1" si="463"/>
        <v>35511.581670971871</v>
      </c>
      <c r="BY803" s="15">
        <f t="shared" ca="1" si="464"/>
        <v>55964.486268591187</v>
      </c>
      <c r="BZ803" s="15">
        <f t="shared" ca="1" si="465"/>
        <v>60139.221935580921</v>
      </c>
      <c r="CA803" s="15">
        <f t="shared" ca="1" si="466"/>
        <v>66792.45388684643</v>
      </c>
      <c r="CB803" s="15">
        <f ca="1">(AU803*DCF!C$10-DCF!C$5*MAX(AU803*DCF!C$10,0)-MAX(AU803-Inputs!$B$6,0)/Inputs!$B$10)*DCF!C$6</f>
        <v>1035.2626707133456</v>
      </c>
      <c r="CC803" s="15">
        <f ca="1">(AV803*DCF!D$10-DCF!D$5*MAX(AV803*DCF!D$10,0)-MAX(AV803-AU803,0)/Inputs!$B$10)*DCF!D$6</f>
        <v>1476.3985011629327</v>
      </c>
      <c r="CD803" s="15">
        <f ca="1">(AW803*DCF!E$10-DCF!E$5*MAX(AW803*DCF!E$10,0)-MAX(AW803-AV803,0)/Inputs!$B$10)*DCF!E$6</f>
        <v>1840.5546319532607</v>
      </c>
      <c r="CE803" s="15">
        <f ca="1">(AX803*DCF!F$10-DCF!F$5*MAX(AX803*DCF!F$10,0)-MAX(AX803-AW803,0)/Inputs!$B$10)*DCF!F$6</f>
        <v>1979.1177721433939</v>
      </c>
      <c r="CF803" s="15">
        <f ca="1">(AY803*DCF!G$10-DCF!G$5*MAX(AY803*DCF!G$10,0)-MAX(AY803-AX803,0)/Inputs!$B$10)*DCF!G$6</f>
        <v>2398.1053387310481</v>
      </c>
      <c r="CG803" s="15">
        <f ca="1">(AZ803*DCF!H$10-DCF!H$5*MAX(AZ803*DCF!H$10,0)-MAX(AZ803-AY803,0)/Inputs!$B$10)*DCF!H$6</f>
        <v>2595.4040661322811</v>
      </c>
      <c r="CH803" s="15">
        <f ca="1">(BA803*DCF!I$10-DCF!I$5*MAX(BA803*DCF!I$10,0)-MAX(BA803-AZ803,0)/Inputs!$B$10)*DCF!I$6</f>
        <v>3788.7357429282561</v>
      </c>
      <c r="CI803" s="15">
        <f ca="1">(BB803*DCF!J$10-DCF!J$5*MAX(BB803*DCF!J$10,0)-MAX(BB803-BA803,0)/Inputs!$B$10)*DCF!J$6</f>
        <v>4790.668524847968</v>
      </c>
      <c r="CJ803" s="15">
        <f ca="1">(BC803*DCF!K$10-DCF!K$5*MAX(BC803*DCF!K$10,0)-MAX(BC803-BB803,0)/Inputs!$B$10)*DCF!K$6</f>
        <v>5714.4132004318599</v>
      </c>
      <c r="CK803" s="15">
        <f ca="1">(BD803*DCF!L$10-DCF!L$5*MAX(BD803*DCF!L$10,0)-MAX(BD803-BC803,0)/Inputs!$B$10)*DCF!L$6</f>
        <v>6666.4031511773901</v>
      </c>
      <c r="CL803" s="15">
        <f ca="1">(BE803*DCF!M$10-DCF!M$5*MAX(BE803*DCF!M$10,0)-MAX(BE803-BD803,0)/Inputs!$B$10)*DCF!M$6</f>
        <v>7626.1250433843552</v>
      </c>
      <c r="CM803" s="15">
        <f ca="1">(BF803*DCF!C$28-DCF!C$5*MAX(BF803*DCF!C$28,0)-MAX(BF803-Inputs!$B$13,0)/Inputs!$B$17)*DCF!C$6</f>
        <v>3559.0782681382825</v>
      </c>
      <c r="CN803" s="15">
        <f ca="1">(BG803*DCF!D$28-DCF!D$5*MAX(BG803*DCF!D$28,0)-MAX(BG803-BF803,0)/Inputs!$B$17)*DCF!D$6</f>
        <v>4078.6469844971925</v>
      </c>
      <c r="CO803" s="15">
        <f ca="1">(BH803*DCF!E$28-DCF!E$5*MAX(BH803*DCF!E$28,0)-MAX(BH803-BG803,0)/Inputs!$B$17)*DCF!E$6</f>
        <v>5222.570072744039</v>
      </c>
      <c r="CP803" s="15">
        <f ca="1">(BI803*DCF!F$28-DCF!F$5*MAX(BI803*DCF!F$28,0)-MAX(BI803-BH803,0)/Inputs!$B$17)*DCF!F$6</f>
        <v>6458.0828322090774</v>
      </c>
      <c r="CQ803" s="15">
        <f ca="1">(BJ803*DCF!G$28-DCF!G$5*MAX(BJ803*DCF!G$28,0)-MAX(BJ803-BI803,0)/Inputs!$B$17)*DCF!G$6</f>
        <v>7850.6121696829505</v>
      </c>
      <c r="CR803" s="15">
        <f ca="1">(BK803*DCF!H$28-DCF!H$5*MAX(BK803*DCF!H$28,0)-MAX(BK803-BJ803,0)/Inputs!$B$17)*DCF!H$6</f>
        <v>8563.8388353238443</v>
      </c>
      <c r="CS803" s="15">
        <f ca="1">(BL803*DCF!I$28-DCF!I$5*MAX(BL803*DCF!I$28,0)-MAX(BL803-BK803,0)/Inputs!$B$17)*DCF!I$6</f>
        <v>11308.442912780591</v>
      </c>
      <c r="CT803" s="15">
        <f ca="1">(BM803*DCF!J$28-DCF!J$5*MAX(BM803*DCF!J$28,0)-MAX(BM803-BL803,0)/Inputs!$B$17)*DCF!J$6</f>
        <v>15668.448752198141</v>
      </c>
      <c r="CU803" s="15">
        <f ca="1">(BN803*DCF!K$28-DCF!K$5*MAX(BN803*DCF!K$28,0)-MAX(BN803-BM803,0)/Inputs!$B$17)*DCF!K$6</f>
        <v>18675.703284343352</v>
      </c>
      <c r="CV803" s="15">
        <f ca="1">(BO803*DCF!L$28-DCF!L$5*MAX(BO803*DCF!L$28,0)-MAX(BO803-BN803,0)/Inputs!$B$17)*DCF!L$6</f>
        <v>21185.412768455772</v>
      </c>
      <c r="CW803" s="15">
        <f ca="1">(BP803*DCF!M$28-DCF!M$5*MAX(BP803*DCF!M$28,0)-MAX(BP803-BO803,0)/Inputs!$B$17)*DCF!M$6</f>
        <v>22619.286063329146</v>
      </c>
      <c r="CX803" s="15">
        <f ca="1">(BQ803*DCF!C$46-DCF!C$5*MAX(BQ803*DCF!C$46,0)-MAX(BQ803-Inputs!$B$20,0)/Inputs!$B$24)*DCF!C$6</f>
        <v>-1881.9414584950644</v>
      </c>
      <c r="CY803" s="15">
        <f ca="1">(BR803*DCF!D$46-DCF!D$5*MAX(BR803*DCF!D$46,0)-MAX(BR803-BQ803,0)/Inputs!$B$24)*DCF!D$6</f>
        <v>-1547.573158358706</v>
      </c>
      <c r="CZ803" s="15">
        <f ca="1">(BS803*DCF!E$46-DCF!E$5*MAX(BS803*DCF!E$46,0)-MAX(BS803-BR803,0)/Inputs!$B$24)*DCF!E$6</f>
        <v>-1304.1977205620924</v>
      </c>
      <c r="DA803" s="15">
        <f ca="1">(BT803*DCF!F$46-DCF!F$5*MAX(BT803*DCF!F$46,0)-MAX(BT803-BS803,0)/Inputs!$B$24)*DCF!F$6</f>
        <v>-4079.5117355125853</v>
      </c>
      <c r="DB803" s="15">
        <f ca="1">(BU803*DCF!G$46-DCF!G$5*MAX(BU803*DCF!G$46,0)-MAX(BU803-BT803,0)/Inputs!$B$24)*DCF!G$6</f>
        <v>-1191.9836863836417</v>
      </c>
      <c r="DC803" s="15">
        <f ca="1">(BV803*DCF!H$46-DCF!H$5*MAX(BV803*DCF!H$46,0)-MAX(BV803-BU803,0)/Inputs!$B$24)*DCF!H$6</f>
        <v>-242.02926523804237</v>
      </c>
      <c r="DD803" s="15">
        <f ca="1">(BW803*DCF!I$46-DCF!I$5*MAX(BW803*DCF!I$46,0)-MAX(BW803-BV803,0)/Inputs!$B$24)*DCF!I$6</f>
        <v>3.2235982769102614</v>
      </c>
      <c r="DE803" s="15">
        <f ca="1">(BX803*DCF!J$46-DCF!J$5*MAX(BX803*DCF!J$46,0)-MAX(BX803-BW803,0)/Inputs!$B$24)*DCF!J$6</f>
        <v>-2755.7852103644941</v>
      </c>
      <c r="DF803" s="15">
        <f ca="1">(BY803*DCF!K$46-DCF!K$5*MAX(BY803*DCF!K$46,0)-MAX(BY803-BX803,0)/Inputs!$B$24)*DCF!K$6</f>
        <v>-1813.5387490550452</v>
      </c>
      <c r="DG803" s="15">
        <f ca="1">(BZ803*DCF!L$46-DCF!L$5*MAX(BZ803*DCF!L$46,0)-MAX(BZ803-BY803,0)/Inputs!$B$24)*DCF!L$6</f>
        <v>3212.3901045658208</v>
      </c>
      <c r="DH803" s="15">
        <f ca="1">(CA803*DCF!M$46-DCF!M$5*MAX(CA803*DCF!M$46,0)-MAX(CA803-BZ803,0)/Inputs!$B$24)*DCF!M$6</f>
        <v>3845.3668089149596</v>
      </c>
      <c r="DI803" s="15">
        <f ca="1">SUM(CB803:CL803)+BE803*DCF!M$10*(1+Inputs!$B$30)*(1-Inputs!$B$33)*(1-Inputs!$B$30/Inputs!$B$31)/(Inputs!$B$29-Inputs!$B$30)*DCF!M$6</f>
        <v>204360.11303701616</v>
      </c>
      <c r="DJ803" s="15">
        <f ca="1">SUM(CM803:CW803)+BP803*DCF!M$28*(1+Inputs!$B$30)*(1-Inputs!$B$33)*(1-Inputs!$B$30/Inputs!$B$31)/(Inputs!$B$29-Inputs!$B$30)*DCF!M$6</f>
        <v>571285.10813179449</v>
      </c>
      <c r="DK803" s="15">
        <f ca="1">SUM(CX803:DH803)+CA803*DCF!M$46*(1+Inputs!$B$30)*(1-Inputs!$B$33)*(1-Inputs!$B$30/Inputs!$B$31)/(Inputs!$B$29-Inputs!$B$30)*DCF!M$6</f>
        <v>95513.465308820858</v>
      </c>
      <c r="DM803" s="15">
        <f ca="1">DI803+DJ803+DK803+Inputs!$B$34+Inputs!$B$36-Inputs!$B$35</f>
        <v>948009.68647763145</v>
      </c>
    </row>
    <row r="804" spans="1:117" x14ac:dyDescent="0.75">
      <c r="A804" s="11">
        <v>791</v>
      </c>
      <c r="C804" s="24">
        <f t="shared" ref="C804:M813" ca="1" si="469">_xlfn.NORM.S.INV(RAND())</f>
        <v>0.29922243003835125</v>
      </c>
      <c r="D804" s="24">
        <f t="shared" ca="1" si="469"/>
        <v>-0.80669879640688547</v>
      </c>
      <c r="E804" s="24">
        <f t="shared" ca="1" si="469"/>
        <v>1.0440953250185927</v>
      </c>
      <c r="F804" s="24">
        <f t="shared" ca="1" si="469"/>
        <v>-1.2067516184560232</v>
      </c>
      <c r="G804" s="24">
        <f t="shared" ca="1" si="469"/>
        <v>0.13820130086433435</v>
      </c>
      <c r="H804" s="24">
        <f t="shared" ca="1" si="469"/>
        <v>0.10598057484929913</v>
      </c>
      <c r="I804" s="24">
        <f t="shared" ca="1" si="469"/>
        <v>-0.33028387588934316</v>
      </c>
      <c r="J804" s="24">
        <f t="shared" ca="1" si="469"/>
        <v>-0.64949028092622585</v>
      </c>
      <c r="K804" s="24">
        <f t="shared" ca="1" si="469"/>
        <v>-0.57425287649621681</v>
      </c>
      <c r="L804" s="24">
        <f t="shared" ca="1" si="469"/>
        <v>0.61465114361688422</v>
      </c>
      <c r="M804" s="24">
        <f t="shared" ca="1" si="469"/>
        <v>3.3905492278933483E-2</v>
      </c>
      <c r="N804" s="24">
        <f ca="1">SQRT(Inputs!$B$38)*C804+SQRT(1-Inputs!$B$38)*_xlfn.NORM.S.INV(RAND())</f>
        <v>0.29410578140044774</v>
      </c>
      <c r="O804" s="24">
        <f ca="1">SQRT(Inputs!$B$38)*D804+SQRT(1-Inputs!$B$38)*_xlfn.NORM.S.INV(RAND())</f>
        <v>-0.17592197222020595</v>
      </c>
      <c r="P804" s="24">
        <f ca="1">SQRT(Inputs!$B$38)*E804+SQRT(1-Inputs!$B$38)*_xlfn.NORM.S.INV(RAND())</f>
        <v>0.39200238389469133</v>
      </c>
      <c r="Q804" s="24">
        <f ca="1">SQRT(Inputs!$B$38)*F804+SQRT(1-Inputs!$B$38)*_xlfn.NORM.S.INV(RAND())</f>
        <v>-2.4311492967738708</v>
      </c>
      <c r="R804" s="24">
        <f ca="1">SQRT(Inputs!$B$38)*G804+SQRT(1-Inputs!$B$38)*_xlfn.NORM.S.INV(RAND())</f>
        <v>-0.24266910541745162</v>
      </c>
      <c r="S804" s="24">
        <f ca="1">SQRT(Inputs!$B$38)*H804+SQRT(1-Inputs!$B$38)*_xlfn.NORM.S.INV(RAND())</f>
        <v>-1.1413563649089538</v>
      </c>
      <c r="T804" s="24">
        <f ca="1">SQRT(Inputs!$B$38)*I804+SQRT(1-Inputs!$B$38)*_xlfn.NORM.S.INV(RAND())</f>
        <v>0.87609259400031936</v>
      </c>
      <c r="U804" s="24">
        <f ca="1">SQRT(Inputs!$B$38)*J804+SQRT(1-Inputs!$B$38)*_xlfn.NORM.S.INV(RAND())</f>
        <v>-7.4999663909214864E-3</v>
      </c>
      <c r="V804" s="24">
        <f ca="1">SQRT(Inputs!$B$38)*K804+SQRT(1-Inputs!$B$38)*_xlfn.NORM.S.INV(RAND())</f>
        <v>3.2776442282548779E-2</v>
      </c>
      <c r="W804" s="24">
        <f ca="1">SQRT(Inputs!$B$38)*L804+SQRT(1-Inputs!$B$38)*_xlfn.NORM.S.INV(RAND())</f>
        <v>0.8914484587316539</v>
      </c>
      <c r="X804" s="24">
        <f ca="1">SQRT(Inputs!$B$38)*M804+SQRT(1-Inputs!$B$38)*_xlfn.NORM.S.INV(RAND())</f>
        <v>0.18357647037794894</v>
      </c>
      <c r="Y804" s="24">
        <f ca="1">SQRT(Inputs!$B$38)*C804+SQRT(1-Inputs!$B$38)*_xlfn.NORM.S.INV(RAND())</f>
        <v>-0.98937686667990876</v>
      </c>
      <c r="Z804" s="24">
        <f ca="1">SQRT(Inputs!$B$38)*D804+SQRT(1-Inputs!$B$38)*_xlfn.NORM.S.INV(RAND())</f>
        <v>-1.1728670945520345</v>
      </c>
      <c r="AA804" s="24">
        <f ca="1">SQRT(Inputs!$B$38)*E804+SQRT(1-Inputs!$B$38)*_xlfn.NORM.S.INV(RAND())</f>
        <v>1.0270112887626552</v>
      </c>
      <c r="AB804" s="24">
        <f ca="1">SQRT(Inputs!$B$38)*F804+SQRT(1-Inputs!$B$38)*_xlfn.NORM.S.INV(RAND())</f>
        <v>-0.2297587837051388</v>
      </c>
      <c r="AC804" s="24">
        <f ca="1">SQRT(Inputs!$B$38)*G804+SQRT(1-Inputs!$B$38)*_xlfn.NORM.S.INV(RAND())</f>
        <v>-0.12317039304715337</v>
      </c>
      <c r="AD804" s="24">
        <f ca="1">SQRT(Inputs!$B$38)*H804+SQRT(1-Inputs!$B$38)*_xlfn.NORM.S.INV(RAND())</f>
        <v>0.6569944926168686</v>
      </c>
      <c r="AE804" s="24">
        <f ca="1">SQRT(Inputs!$B$38)*I804+SQRT(1-Inputs!$B$38)*_xlfn.NORM.S.INV(RAND())</f>
        <v>-1.0947291648477049</v>
      </c>
      <c r="AF804" s="24">
        <f ca="1">SQRT(Inputs!$B$38)*J804+SQRT(1-Inputs!$B$38)*_xlfn.NORM.S.INV(RAND())</f>
        <v>-0.76031064995643138</v>
      </c>
      <c r="AG804" s="24">
        <f ca="1">SQRT(Inputs!$B$38)*K804+SQRT(1-Inputs!$B$38)*_xlfn.NORM.S.INV(RAND())</f>
        <v>-0.31105259742811026</v>
      </c>
      <c r="AH804" s="24">
        <f ca="1">SQRT(Inputs!$B$38)*L804+SQRT(1-Inputs!$B$38)*_xlfn.NORM.S.INV(RAND())</f>
        <v>0.6174418259454022</v>
      </c>
      <c r="AI804" s="24">
        <f ca="1">SQRT(Inputs!$B$38)*M804+SQRT(1-Inputs!$B$38)*_xlfn.NORM.S.INV(RAND())</f>
        <v>0.15303832473263346</v>
      </c>
      <c r="AJ804" s="24">
        <f ca="1">SQRT(Inputs!$B$38)*C804+SQRT(1-Inputs!$B$38)*_xlfn.NORM.S.INV(RAND())</f>
        <v>1.7112727359314357</v>
      </c>
      <c r="AK804" s="24">
        <f ca="1">SQRT(Inputs!$B$38)*D804+SQRT(1-Inputs!$B$38)*_xlfn.NORM.S.INV(RAND())</f>
        <v>-0.51982771609957912</v>
      </c>
      <c r="AL804" s="24">
        <f ca="1">SQRT(Inputs!$B$38)*E804+SQRT(1-Inputs!$B$38)*_xlfn.NORM.S.INV(RAND())</f>
        <v>1.3406547455747384</v>
      </c>
      <c r="AM804" s="24">
        <f ca="1">SQRT(Inputs!$B$38)*F804+SQRT(1-Inputs!$B$38)*_xlfn.NORM.S.INV(RAND())</f>
        <v>-4.6320695013126745E-3</v>
      </c>
      <c r="AN804" s="24">
        <f ca="1">SQRT(Inputs!$B$38)*G804+SQRT(1-Inputs!$B$38)*_xlfn.NORM.S.INV(RAND())</f>
        <v>-1.0018403608053816</v>
      </c>
      <c r="AO804" s="24">
        <f ca="1">SQRT(Inputs!$B$38)*H804+SQRT(1-Inputs!$B$38)*_xlfn.NORM.S.INV(RAND())</f>
        <v>1.2530969563771404</v>
      </c>
      <c r="AP804" s="24">
        <f ca="1">SQRT(Inputs!$B$38)*I804+SQRT(1-Inputs!$B$38)*_xlfn.NORM.S.INV(RAND())</f>
        <v>-0.14758756763847614</v>
      </c>
      <c r="AQ804" s="24">
        <f ca="1">SQRT(Inputs!$B$38)*J804+SQRT(1-Inputs!$B$38)*_xlfn.NORM.S.INV(RAND())</f>
        <v>-0.34246093975946729</v>
      </c>
      <c r="AR804" s="24">
        <f ca="1">SQRT(Inputs!$B$38)*K804+SQRT(1-Inputs!$B$38)*_xlfn.NORM.S.INV(RAND())</f>
        <v>4.5880338444429625E-2</v>
      </c>
      <c r="AS804" s="24">
        <f ca="1">SQRT(Inputs!$B$38)*L804+SQRT(1-Inputs!$B$38)*_xlfn.NORM.S.INV(RAND())</f>
        <v>-0.52683467900485015</v>
      </c>
      <c r="AT804" s="24">
        <f ca="1">SQRT(Inputs!$B$38)*M804+SQRT(1-Inputs!$B$38)*_xlfn.NORM.S.INV(RAND())</f>
        <v>-1.2488444729298902</v>
      </c>
      <c r="AU804" s="15">
        <f ca="1">Inputs!$B$6*EXP($B$8-0.5*C$5^2+C$5*N804)</f>
        <v>5204.1945492271689</v>
      </c>
      <c r="AV804" s="15">
        <f t="shared" ca="1" si="437"/>
        <v>6172.9797695218595</v>
      </c>
      <c r="AW804" s="15">
        <f t="shared" ca="1" si="438"/>
        <v>7935.5370016011057</v>
      </c>
      <c r="AX804" s="15">
        <f t="shared" ca="1" si="439"/>
        <v>7150.6872878109361</v>
      </c>
      <c r="AY804" s="15">
        <f t="shared" ca="1" si="440"/>
        <v>8494.6794924917594</v>
      </c>
      <c r="AZ804" s="15">
        <f t="shared" ca="1" si="441"/>
        <v>9162.1738168394859</v>
      </c>
      <c r="BA804" s="15">
        <f t="shared" ca="1" si="442"/>
        <v>12288.824998749718</v>
      </c>
      <c r="BB804" s="15">
        <f t="shared" ca="1" si="443"/>
        <v>15033.965344365661</v>
      </c>
      <c r="BC804" s="15">
        <f t="shared" ca="1" si="444"/>
        <v>18471.130159715405</v>
      </c>
      <c r="BD804" s="15">
        <f t="shared" ca="1" si="445"/>
        <v>24596.573080107184</v>
      </c>
      <c r="BE804" s="15">
        <f t="shared" ca="1" si="446"/>
        <v>30648.128665182317</v>
      </c>
      <c r="BF804" s="15">
        <f ca="1">Inputs!$B$13*EXP($B$9-0.5*C$6^2+C$6*Y804)</f>
        <v>11367.657631281867</v>
      </c>
      <c r="BG804" s="15">
        <f t="shared" ca="1" si="447"/>
        <v>11211.67524186415</v>
      </c>
      <c r="BH804" s="15">
        <f t="shared" ca="1" si="448"/>
        <v>16242.502533890327</v>
      </c>
      <c r="BI804" s="15">
        <f t="shared" ca="1" si="449"/>
        <v>19192.395588409054</v>
      </c>
      <c r="BJ804" s="15">
        <f t="shared" ca="1" si="450"/>
        <v>23114.575207472011</v>
      </c>
      <c r="BK804" s="15">
        <f t="shared" ca="1" si="451"/>
        <v>31023.157871392956</v>
      </c>
      <c r="BL804" s="15">
        <f t="shared" ca="1" si="452"/>
        <v>33067.862402051942</v>
      </c>
      <c r="BM804" s="15">
        <f t="shared" ca="1" si="453"/>
        <v>36984.050725060493</v>
      </c>
      <c r="BN804" s="15">
        <f t="shared" ca="1" si="454"/>
        <v>43821.468904073045</v>
      </c>
      <c r="BO804" s="15">
        <f t="shared" ca="1" si="455"/>
        <v>57929.816238187945</v>
      </c>
      <c r="BP804" s="15">
        <f t="shared" ca="1" si="456"/>
        <v>72547.791513971912</v>
      </c>
      <c r="BQ804" s="15">
        <f ca="1">Inputs!$B$20*EXP($B$10-0.5*C$7^2+C$7*AJ804)</f>
        <v>7870.5836498847757</v>
      </c>
      <c r="BR804" s="15">
        <f t="shared" ca="1" si="457"/>
        <v>9054.1828790011186</v>
      </c>
      <c r="BS804" s="15">
        <f t="shared" ca="1" si="458"/>
        <v>18222.080724557236</v>
      </c>
      <c r="BT804" s="15">
        <f t="shared" ca="1" si="459"/>
        <v>25093.777128025424</v>
      </c>
      <c r="BU804" s="15">
        <f t="shared" ca="1" si="460"/>
        <v>27290.538412295384</v>
      </c>
      <c r="BV804" s="15">
        <f t="shared" ca="1" si="461"/>
        <v>50354.668016946423</v>
      </c>
      <c r="BW804" s="15">
        <f t="shared" ca="1" si="462"/>
        <v>68106.106540811554</v>
      </c>
      <c r="BX804" s="15">
        <f t="shared" ca="1" si="463"/>
        <v>88936.926958802331</v>
      </c>
      <c r="BY804" s="15">
        <f t="shared" ca="1" si="464"/>
        <v>125714.43568830355</v>
      </c>
      <c r="BZ804" s="15">
        <f t="shared" ca="1" si="465"/>
        <v>160112.31423874648</v>
      </c>
      <c r="CA804" s="15">
        <f t="shared" ca="1" si="466"/>
        <v>180147.53411113427</v>
      </c>
      <c r="CB804" s="15">
        <f ca="1">(AU804*DCF!C$10-DCF!C$5*MAX(AU804*DCF!C$10,0)-MAX(AU804-Inputs!$B$6,0)/Inputs!$B$10)*DCF!C$6</f>
        <v>1041.3491203944118</v>
      </c>
      <c r="CC804" s="15">
        <f ca="1">(AV804*DCF!D$10-DCF!D$5*MAX(AV804*DCF!D$10,0)-MAX(AV804-AU804,0)/Inputs!$B$10)*DCF!D$6</f>
        <v>1268.4090771973135</v>
      </c>
      <c r="CD804" s="15">
        <f ca="1">(AW804*DCF!E$10-DCF!E$5*MAX(AW804*DCF!E$10,0)-MAX(AW804-AV804,0)/Inputs!$B$10)*DCF!E$6</f>
        <v>1435.1882914366433</v>
      </c>
      <c r="CE804" s="15">
        <f ca="1">(AX804*DCF!F$10-DCF!F$5*MAX(AX804*DCF!F$10,0)-MAX(AX804-AW804,0)/Inputs!$B$10)*DCF!F$6</f>
        <v>1560.9836389987115</v>
      </c>
      <c r="CF804" s="15">
        <f ca="1">(AY804*DCF!G$10-DCF!G$5*MAX(AY804*DCF!G$10,0)-MAX(AY804-AX804,0)/Inputs!$B$10)*DCF!G$6</f>
        <v>1491.9039477638726</v>
      </c>
      <c r="CG804" s="15">
        <f ca="1">(AZ804*DCF!H$10-DCF!H$5*MAX(AZ804*DCF!H$10,0)-MAX(AZ804-AY804,0)/Inputs!$B$10)*DCF!H$6</f>
        <v>1660.3170346952149</v>
      </c>
      <c r="CH804" s="15">
        <f ca="1">(BA804*DCF!I$10-DCF!I$5*MAX(BA804*DCF!I$10,0)-MAX(BA804-AZ804,0)/Inputs!$B$10)*DCF!I$6</f>
        <v>1731.8396877815867</v>
      </c>
      <c r="CI804" s="15">
        <f ca="1">(BB804*DCF!J$10-DCF!J$5*MAX(BB804*DCF!J$10,0)-MAX(BB804-BA804,0)/Inputs!$B$10)*DCF!J$6</f>
        <v>2163.8825536728123</v>
      </c>
      <c r="CJ804" s="15">
        <f ca="1">(BC804*DCF!K$10-DCF!K$5*MAX(BC804*DCF!K$10,0)-MAX(BC804-BB804,0)/Inputs!$B$10)*DCF!K$6</f>
        <v>2492.4045567705493</v>
      </c>
      <c r="CK804" s="15">
        <f ca="1">(BD804*DCF!L$10-DCF!L$5*MAX(BD804*DCF!L$10,0)-MAX(BD804-BC804,0)/Inputs!$B$10)*DCF!L$6</f>
        <v>2917.5119989356322</v>
      </c>
      <c r="CL804" s="15">
        <f ca="1">(BE804*DCF!M$10-DCF!M$5*MAX(BE804*DCF!M$10,0)-MAX(BE804-BD804,0)/Inputs!$B$10)*DCF!M$6</f>
        <v>3601.9243840330523</v>
      </c>
      <c r="CM804" s="15">
        <f ca="1">(BF804*DCF!C$28-DCF!C$5*MAX(BF804*DCF!C$28,0)-MAX(BF804-Inputs!$B$13,0)/Inputs!$B$17)*DCF!C$6</f>
        <v>3469.3345585134848</v>
      </c>
      <c r="CN804" s="15">
        <f ca="1">(BG804*DCF!D$28-DCF!D$5*MAX(BG804*DCF!D$28,0)-MAX(BG804-BF804,0)/Inputs!$B$17)*DCF!D$6</f>
        <v>3302.0969426807806</v>
      </c>
      <c r="CO804" s="15">
        <f ca="1">(BH804*DCF!E$28-DCF!E$5*MAX(BH804*DCF!E$28,0)-MAX(BH804-BG804,0)/Inputs!$B$17)*DCF!E$6</f>
        <v>3608.6591277844923</v>
      </c>
      <c r="CP804" s="15">
        <f ca="1">(BI804*DCF!F$28-DCF!F$5*MAX(BI804*DCF!F$28,0)-MAX(BI804-BH804,0)/Inputs!$B$17)*DCF!F$6</f>
        <v>4673.1552008085537</v>
      </c>
      <c r="CQ804" s="15">
        <f ca="1">(BJ804*DCF!G$28-DCF!G$5*MAX(BJ804*DCF!G$28,0)-MAX(BJ804-BI804,0)/Inputs!$B$17)*DCF!G$6</f>
        <v>5337.5800418325725</v>
      </c>
      <c r="CR804" s="15">
        <f ca="1">(BK804*DCF!H$28-DCF!H$5*MAX(BK804*DCF!H$28,0)-MAX(BK804-BJ804,0)/Inputs!$B$17)*DCF!H$6</f>
        <v>6443.5974086020024</v>
      </c>
      <c r="CS804" s="15">
        <f ca="1">(BL804*DCF!I$28-DCF!I$5*MAX(BL804*DCF!I$28,0)-MAX(BL804-BK804,0)/Inputs!$B$17)*DCF!I$6</f>
        <v>7482.5304890577427</v>
      </c>
      <c r="CT804" s="15">
        <f ca="1">(BM804*DCF!J$28-DCF!J$5*MAX(BM804*DCF!J$28,0)-MAX(BM804-BL804,0)/Inputs!$B$17)*DCF!J$6</f>
        <v>7731.2590143333518</v>
      </c>
      <c r="CU804" s="15">
        <f ca="1">(BN804*DCF!K$28-DCF!K$5*MAX(BN804*DCF!K$28,0)-MAX(BN804-BM804,0)/Inputs!$B$17)*DCF!K$6</f>
        <v>8416.8668249665516</v>
      </c>
      <c r="CV804" s="15">
        <f ca="1">(BO804*DCF!L$28-DCF!L$5*MAX(BO804*DCF!L$28,0)-MAX(BO804-BN804,0)/Inputs!$B$17)*DCF!L$6</f>
        <v>9961.831252716418</v>
      </c>
      <c r="CW804" s="15">
        <f ca="1">(BP804*DCF!M$28-DCF!M$5*MAX(BP804*DCF!M$28,0)-MAX(BP804-BO804,0)/Inputs!$B$17)*DCF!M$6</f>
        <v>12121.91978774356</v>
      </c>
      <c r="CX804" s="15">
        <f ca="1">(BQ804*DCF!C$46-DCF!C$5*MAX(BQ804*DCF!C$46,0)-MAX(BQ804-Inputs!$B$20,0)/Inputs!$B$24)*DCF!C$6</f>
        <v>-3974.538325555272</v>
      </c>
      <c r="CY804" s="15">
        <f ca="1">(BR804*DCF!D$46-DCF!D$5*MAX(BR804*DCF!D$46,0)-MAX(BR804-BQ804,0)/Inputs!$B$24)*DCF!D$6</f>
        <v>-2050.3698374696287</v>
      </c>
      <c r="CZ804" s="15">
        <f ca="1">(BS804*DCF!E$46-DCF!E$5*MAX(BS804*DCF!E$46,0)-MAX(BS804-BR804,0)/Inputs!$B$24)*DCF!E$6</f>
        <v>-5768.5257151843152</v>
      </c>
      <c r="DA804" s="15">
        <f ca="1">(BT804*DCF!F$46-DCF!F$5*MAX(BT804*DCF!F$46,0)-MAX(BT804-BS804,0)/Inputs!$B$24)*DCF!F$6</f>
        <v>-4329.6893968215427</v>
      </c>
      <c r="DB804" s="15">
        <f ca="1">(BU804*DCF!G$46-DCF!G$5*MAX(BU804*DCF!G$46,0)-MAX(BU804-BT804,0)/Inputs!$B$24)*DCF!G$6</f>
        <v>-1656.9468859944702</v>
      </c>
      <c r="DC804" s="15">
        <f ca="1">(BV804*DCF!H$46-DCF!H$5*MAX(BV804*DCF!H$46,0)-MAX(BV804-BU804,0)/Inputs!$B$24)*DCF!H$6</f>
        <v>-7167.0369583786169</v>
      </c>
      <c r="DD804" s="15">
        <f ca="1">(BW804*DCF!I$46-DCF!I$5*MAX(BW804*DCF!I$46,0)-MAX(BW804-BV804,0)/Inputs!$B$24)*DCF!I$6</f>
        <v>-3522.8143495528452</v>
      </c>
      <c r="DE804" s="15">
        <f ca="1">(BX804*DCF!J$46-DCF!J$5*MAX(BX804*DCF!J$46,0)-MAX(BX804-BW804,0)/Inputs!$B$24)*DCF!J$6</f>
        <v>-1793.335173794655</v>
      </c>
      <c r="DF804" s="15">
        <f ca="1">(BY804*DCF!K$46-DCF!K$5*MAX(BY804*DCF!K$46,0)-MAX(BY804-BX804,0)/Inputs!$B$24)*DCF!K$6</f>
        <v>-1828.2822522421484</v>
      </c>
      <c r="DG804" s="15">
        <f ca="1">(BZ804*DCF!L$46-DCF!L$5*MAX(BZ804*DCF!L$46,0)-MAX(BZ804-BY804,0)/Inputs!$B$24)*DCF!L$6</f>
        <v>3283.4703037457607</v>
      </c>
      <c r="DH804" s="15">
        <f ca="1">(CA804*DCF!M$46-DCF!M$5*MAX(CA804*DCF!M$46,0)-MAX(CA804-BZ804,0)/Inputs!$B$24)*DCF!M$6</f>
        <v>9934.3725954316942</v>
      </c>
      <c r="DI804" s="15">
        <f ca="1">SUM(CB804:CL804)+BE804*DCF!M$10*(1+Inputs!$B$30)*(1-Inputs!$B$33)*(1-Inputs!$B$30/Inputs!$B$31)/(Inputs!$B$29-Inputs!$B$30)*DCF!M$6</f>
        <v>106659.86164642728</v>
      </c>
      <c r="DJ804" s="15">
        <f ca="1">SUM(CM804:CW804)+BP804*DCF!M$28*(1+Inputs!$B$30)*(1-Inputs!$B$33)*(1-Inputs!$B$30/Inputs!$B$31)/(Inputs!$B$29-Inputs!$B$30)*DCF!M$6</f>
        <v>341750.78148718679</v>
      </c>
      <c r="DK804" s="15">
        <f ca="1">SUM(CX804:DH804)+CA804*DCF!M$46*(1+Inputs!$B$30)*(1-Inputs!$B$33)*(1-Inputs!$B$30/Inputs!$B$31)/(Inputs!$B$29-Inputs!$B$30)*DCF!M$6</f>
        <v>259655.73157963285</v>
      </c>
      <c r="DM804" s="15">
        <f ca="1">DI804+DJ804+DK804+Inputs!$B$34+Inputs!$B$36-Inputs!$B$35</f>
        <v>784917.37471324694</v>
      </c>
    </row>
    <row r="805" spans="1:117" x14ac:dyDescent="0.75">
      <c r="A805" s="11">
        <v>792</v>
      </c>
      <c r="C805" s="24">
        <f t="shared" ca="1" si="469"/>
        <v>-0.36768571846580711</v>
      </c>
      <c r="D805" s="24">
        <f t="shared" ca="1" si="469"/>
        <v>-0.95024325920280261</v>
      </c>
      <c r="E805" s="24">
        <f t="shared" ca="1" si="469"/>
        <v>1.0377052585108126</v>
      </c>
      <c r="F805" s="24">
        <f t="shared" ca="1" si="469"/>
        <v>1.3250806763985525</v>
      </c>
      <c r="G805" s="24">
        <f t="shared" ca="1" si="469"/>
        <v>1.5181866142993368</v>
      </c>
      <c r="H805" s="24">
        <f t="shared" ca="1" si="469"/>
        <v>1.3277014867826635</v>
      </c>
      <c r="I805" s="24">
        <f t="shared" ca="1" si="469"/>
        <v>0.72591095836548647</v>
      </c>
      <c r="J805" s="24">
        <f t="shared" ca="1" si="469"/>
        <v>0.57672651889766358</v>
      </c>
      <c r="K805" s="24">
        <f t="shared" ca="1" si="469"/>
        <v>0.94381149210347626</v>
      </c>
      <c r="L805" s="24">
        <f t="shared" ca="1" si="469"/>
        <v>-0.45947815981482559</v>
      </c>
      <c r="M805" s="24">
        <f t="shared" ca="1" si="469"/>
        <v>-0.32697059738918177</v>
      </c>
      <c r="N805" s="24">
        <f ca="1">SQRT(Inputs!$B$38)*C805+SQRT(1-Inputs!$B$38)*_xlfn.NORM.S.INV(RAND())</f>
        <v>1.9886168537353033E-3</v>
      </c>
      <c r="O805" s="24">
        <f ca="1">SQRT(Inputs!$B$38)*D805+SQRT(1-Inputs!$B$38)*_xlfn.NORM.S.INV(RAND())</f>
        <v>-1.3368509019436527</v>
      </c>
      <c r="P805" s="24">
        <f ca="1">SQRT(Inputs!$B$38)*E805+SQRT(1-Inputs!$B$38)*_xlfn.NORM.S.INV(RAND())</f>
        <v>1.5742717059001419</v>
      </c>
      <c r="Q805" s="24">
        <f ca="1">SQRT(Inputs!$B$38)*F805+SQRT(1-Inputs!$B$38)*_xlfn.NORM.S.INV(RAND())</f>
        <v>1.7291044047097253</v>
      </c>
      <c r="R805" s="24">
        <f ca="1">SQRT(Inputs!$B$38)*G805+SQRT(1-Inputs!$B$38)*_xlfn.NORM.S.INV(RAND())</f>
        <v>-0.51324590899043865</v>
      </c>
      <c r="S805" s="24">
        <f ca="1">SQRT(Inputs!$B$38)*H805+SQRT(1-Inputs!$B$38)*_xlfn.NORM.S.INV(RAND())</f>
        <v>1.0831703453782977</v>
      </c>
      <c r="T805" s="24">
        <f ca="1">SQRT(Inputs!$B$38)*I805+SQRT(1-Inputs!$B$38)*_xlfn.NORM.S.INV(RAND())</f>
        <v>1.4614595407526194</v>
      </c>
      <c r="U805" s="24">
        <f ca="1">SQRT(Inputs!$B$38)*J805+SQRT(1-Inputs!$B$38)*_xlfn.NORM.S.INV(RAND())</f>
        <v>0.29692354477141364</v>
      </c>
      <c r="V805" s="24">
        <f ca="1">SQRT(Inputs!$B$38)*K805+SQRT(1-Inputs!$B$38)*_xlfn.NORM.S.INV(RAND())</f>
        <v>-0.3661328297544395</v>
      </c>
      <c r="W805" s="24">
        <f ca="1">SQRT(Inputs!$B$38)*L805+SQRT(1-Inputs!$B$38)*_xlfn.NORM.S.INV(RAND())</f>
        <v>0.4832000392455067</v>
      </c>
      <c r="X805" s="24">
        <f ca="1">SQRT(Inputs!$B$38)*M805+SQRT(1-Inputs!$B$38)*_xlfn.NORM.S.INV(RAND())</f>
        <v>-0.32385704103971213</v>
      </c>
      <c r="Y805" s="24">
        <f ca="1">SQRT(Inputs!$B$38)*C805+SQRT(1-Inputs!$B$38)*_xlfn.NORM.S.INV(RAND())</f>
        <v>-0.11988331766374612</v>
      </c>
      <c r="Z805" s="24">
        <f ca="1">SQRT(Inputs!$B$38)*D805+SQRT(1-Inputs!$B$38)*_xlfn.NORM.S.INV(RAND())</f>
        <v>-0.66429187552335867</v>
      </c>
      <c r="AA805" s="24">
        <f ca="1">SQRT(Inputs!$B$38)*E805+SQRT(1-Inputs!$B$38)*_xlfn.NORM.S.INV(RAND())</f>
        <v>0.21962068875608715</v>
      </c>
      <c r="AB805" s="24">
        <f ca="1">SQRT(Inputs!$B$38)*F805+SQRT(1-Inputs!$B$38)*_xlfn.NORM.S.INV(RAND())</f>
        <v>1.1820281222391678</v>
      </c>
      <c r="AC805" s="24">
        <f ca="1">SQRT(Inputs!$B$38)*G805+SQRT(1-Inputs!$B$38)*_xlfn.NORM.S.INV(RAND())</f>
        <v>0.8574171693963486</v>
      </c>
      <c r="AD805" s="24">
        <f ca="1">SQRT(Inputs!$B$38)*H805+SQRT(1-Inputs!$B$38)*_xlfn.NORM.S.INV(RAND())</f>
        <v>-0.27222610622762666</v>
      </c>
      <c r="AE805" s="24">
        <f ca="1">SQRT(Inputs!$B$38)*I805+SQRT(1-Inputs!$B$38)*_xlfn.NORM.S.INV(RAND())</f>
        <v>1.7374163804028968</v>
      </c>
      <c r="AF805" s="24">
        <f ca="1">SQRT(Inputs!$B$38)*J805+SQRT(1-Inputs!$B$38)*_xlfn.NORM.S.INV(RAND())</f>
        <v>-0.85495359088303424</v>
      </c>
      <c r="AG805" s="24">
        <f ca="1">SQRT(Inputs!$B$38)*K805+SQRT(1-Inputs!$B$38)*_xlfn.NORM.S.INV(RAND())</f>
        <v>-0.17067058687163061</v>
      </c>
      <c r="AH805" s="24">
        <f ca="1">SQRT(Inputs!$B$38)*L805+SQRT(1-Inputs!$B$38)*_xlfn.NORM.S.INV(RAND())</f>
        <v>-0.41118869811565806</v>
      </c>
      <c r="AI805" s="24">
        <f ca="1">SQRT(Inputs!$B$38)*M805+SQRT(1-Inputs!$B$38)*_xlfn.NORM.S.INV(RAND())</f>
        <v>0.55277821835925933</v>
      </c>
      <c r="AJ805" s="24">
        <f ca="1">SQRT(Inputs!$B$38)*C805+SQRT(1-Inputs!$B$38)*_xlfn.NORM.S.INV(RAND())</f>
        <v>-1.5751907980179787</v>
      </c>
      <c r="AK805" s="24">
        <f ca="1">SQRT(Inputs!$B$38)*D805+SQRT(1-Inputs!$B$38)*_xlfn.NORM.S.INV(RAND())</f>
        <v>-0.16027064506260474</v>
      </c>
      <c r="AL805" s="24">
        <f ca="1">SQRT(Inputs!$B$38)*E805+SQRT(1-Inputs!$B$38)*_xlfn.NORM.S.INV(RAND())</f>
        <v>1.3715142983723572</v>
      </c>
      <c r="AM805" s="24">
        <f ca="1">SQRT(Inputs!$B$38)*F805+SQRT(1-Inputs!$B$38)*_xlfn.NORM.S.INV(RAND())</f>
        <v>-0.83942199652162153</v>
      </c>
      <c r="AN805" s="24">
        <f ca="1">SQRT(Inputs!$B$38)*G805+SQRT(1-Inputs!$B$38)*_xlfn.NORM.S.INV(RAND())</f>
        <v>1.4163363445372377</v>
      </c>
      <c r="AO805" s="24">
        <f ca="1">SQRT(Inputs!$B$38)*H805+SQRT(1-Inputs!$B$38)*_xlfn.NORM.S.INV(RAND())</f>
        <v>0.97801672177632204</v>
      </c>
      <c r="AP805" s="24">
        <f ca="1">SQRT(Inputs!$B$38)*I805+SQRT(1-Inputs!$B$38)*_xlfn.NORM.S.INV(RAND())</f>
        <v>-0.92808420279499959</v>
      </c>
      <c r="AQ805" s="24">
        <f ca="1">SQRT(Inputs!$B$38)*J805+SQRT(1-Inputs!$B$38)*_xlfn.NORM.S.INV(RAND())</f>
        <v>-0.81954526077389456</v>
      </c>
      <c r="AR805" s="24">
        <f ca="1">SQRT(Inputs!$B$38)*K805+SQRT(1-Inputs!$B$38)*_xlfn.NORM.S.INV(RAND())</f>
        <v>1.0619950353902841</v>
      </c>
      <c r="AS805" s="24">
        <f ca="1">SQRT(Inputs!$B$38)*L805+SQRT(1-Inputs!$B$38)*_xlfn.NORM.S.INV(RAND())</f>
        <v>-0.51169027999807004</v>
      </c>
      <c r="AT805" s="24">
        <f ca="1">SQRT(Inputs!$B$38)*M805+SQRT(1-Inputs!$B$38)*_xlfn.NORM.S.INV(RAND())</f>
        <v>0.61054648022340396</v>
      </c>
      <c r="AU805" s="15">
        <f ca="1">Inputs!$B$6*EXP($B$8-0.5*C$5^2+C$5*N805)</f>
        <v>4963.8370513790705</v>
      </c>
      <c r="AV805" s="15">
        <f t="shared" ca="1" si="437"/>
        <v>4963.9512899807951</v>
      </c>
      <c r="AW805" s="15">
        <f t="shared" ca="1" si="438"/>
        <v>7484.5229154206554</v>
      </c>
      <c r="AX805" s="15">
        <f t="shared" ca="1" si="439"/>
        <v>11341.258503953633</v>
      </c>
      <c r="AY805" s="15">
        <f t="shared" ca="1" si="440"/>
        <v>13053.792595723398</v>
      </c>
      <c r="AZ805" s="15">
        <f t="shared" ca="1" si="441"/>
        <v>17987.656038342691</v>
      </c>
      <c r="BA805" s="15">
        <f t="shared" ca="1" si="442"/>
        <v>25650.342384852913</v>
      </c>
      <c r="BB805" s="15">
        <f t="shared" ca="1" si="443"/>
        <v>32352.092122132668</v>
      </c>
      <c r="BC805" s="15">
        <f t="shared" ca="1" si="444"/>
        <v>38247.14841781326</v>
      </c>
      <c r="BD805" s="15">
        <f t="shared" ca="1" si="445"/>
        <v>49022.640258249827</v>
      </c>
      <c r="BE805" s="15">
        <f t="shared" ca="1" si="446"/>
        <v>58324.923774795818</v>
      </c>
      <c r="BF805" s="15">
        <f ca="1">Inputs!$B$13*EXP($B$9-0.5*C$6^2+C$6*Y805)</f>
        <v>13506.18003874374</v>
      </c>
      <c r="BG805" s="15">
        <f t="shared" ca="1" si="447"/>
        <v>14601.105677016047</v>
      </c>
      <c r="BH805" s="15">
        <f t="shared" ca="1" si="448"/>
        <v>18501.675703151384</v>
      </c>
      <c r="BI805" s="15">
        <f t="shared" ca="1" si="449"/>
        <v>27168.155250807449</v>
      </c>
      <c r="BJ805" s="15">
        <f t="shared" ca="1" si="450"/>
        <v>37688.012904855015</v>
      </c>
      <c r="BK805" s="15">
        <f t="shared" ca="1" si="451"/>
        <v>44571.983714112328</v>
      </c>
      <c r="BL805" s="15">
        <f t="shared" ca="1" si="452"/>
        <v>68576.903892228089</v>
      </c>
      <c r="BM805" s="15">
        <f t="shared" ca="1" si="453"/>
        <v>75801.903788170064</v>
      </c>
      <c r="BN805" s="15">
        <f t="shared" ca="1" si="454"/>
        <v>91339.497366420372</v>
      </c>
      <c r="BO805" s="15">
        <f t="shared" ca="1" si="455"/>
        <v>107138.60929379846</v>
      </c>
      <c r="BP805" s="15">
        <f t="shared" ca="1" si="456"/>
        <v>140390.21811309509</v>
      </c>
      <c r="BQ805" s="15">
        <f ca="1">Inputs!$B$20*EXP($B$10-0.5*C$7^2+C$7*AJ805)</f>
        <v>2453.413940993923</v>
      </c>
      <c r="BR805" s="15">
        <f t="shared" ca="1" si="457"/>
        <v>3163.7665536267587</v>
      </c>
      <c r="BS805" s="15">
        <f t="shared" ca="1" si="458"/>
        <v>6423.9516895781162</v>
      </c>
      <c r="BT805" s="15">
        <f t="shared" ca="1" si="459"/>
        <v>7106.6214699158118</v>
      </c>
      <c r="BU805" s="15">
        <f t="shared" ca="1" si="460"/>
        <v>13874.782752017683</v>
      </c>
      <c r="BV805" s="15">
        <f t="shared" ca="1" si="461"/>
        <v>24062.367020241942</v>
      </c>
      <c r="BW805" s="15">
        <f t="shared" ca="1" si="462"/>
        <v>27589.440758053432</v>
      </c>
      <c r="BX805" s="15">
        <f t="shared" ca="1" si="463"/>
        <v>32741.736434725975</v>
      </c>
      <c r="BY805" s="15">
        <f t="shared" ca="1" si="464"/>
        <v>56212.771859115062</v>
      </c>
      <c r="BZ805" s="15">
        <f t="shared" ca="1" si="465"/>
        <v>71793.261642990052</v>
      </c>
      <c r="CA805" s="15">
        <f t="shared" ca="1" si="466"/>
        <v>112404.78181126982</v>
      </c>
      <c r="CB805" s="15">
        <f ca="1">(AU805*DCF!C$10-DCF!C$5*MAX(AU805*DCF!C$10,0)-MAX(AU805-Inputs!$B$6,0)/Inputs!$B$10)*DCF!C$6</f>
        <v>1043.0629121955867</v>
      </c>
      <c r="CC805" s="15">
        <f ca="1">(AV805*DCF!D$10-DCF!D$5*MAX(AV805*DCF!D$10,0)-MAX(AV805-AU805,0)/Inputs!$B$10)*DCF!D$6</f>
        <v>1209.901643173524</v>
      </c>
      <c r="CD805" s="15">
        <f ca="1">(AW805*DCF!E$10-DCF!E$5*MAX(AW805*DCF!E$10,0)-MAX(AW805-AV805,0)/Inputs!$B$10)*DCF!E$6</f>
        <v>1160.3200864452524</v>
      </c>
      <c r="CE805" s="15">
        <f ca="1">(AX805*DCF!F$10-DCF!F$5*MAX(AX805*DCF!F$10,0)-MAX(AX805-AW805,0)/Inputs!$B$10)*DCF!F$6</f>
        <v>1673.2876007554346</v>
      </c>
      <c r="CF805" s="15">
        <f ca="1">(AY805*DCF!G$10-DCF!G$5*MAX(AY805*DCF!G$10,0)-MAX(AY805-AX805,0)/Inputs!$B$10)*DCF!G$6</f>
        <v>2360.422801158576</v>
      </c>
      <c r="CG805" s="15">
        <f ca="1">(AZ805*DCF!H$10-DCF!H$5*MAX(AZ805*DCF!H$10,0)-MAX(AZ805-AY805,0)/Inputs!$B$10)*DCF!H$6</f>
        <v>2616.2204166301631</v>
      </c>
      <c r="CH805" s="15">
        <f ca="1">(BA805*DCF!I$10-DCF!I$5*MAX(BA805*DCF!I$10,0)-MAX(BA805-AZ805,0)/Inputs!$B$10)*DCF!I$6</f>
        <v>3428.4327892841206</v>
      </c>
      <c r="CI805" s="15">
        <f ca="1">(BB805*DCF!J$10-DCF!J$5*MAX(BB805*DCF!J$10,0)-MAX(BB805-BA805,0)/Inputs!$B$10)*DCF!J$6</f>
        <v>4536.1543387915799</v>
      </c>
      <c r="CJ805" s="15">
        <f ca="1">(BC805*DCF!K$10-DCF!K$5*MAX(BC805*DCF!K$10,0)-MAX(BC805-BB805,0)/Inputs!$B$10)*DCF!K$6</f>
        <v>5331.9585003812572</v>
      </c>
      <c r="CK805" s="15">
        <f ca="1">(BD805*DCF!L$10-DCF!L$5*MAX(BD805*DCF!L$10,0)-MAX(BD805-BC805,0)/Inputs!$B$10)*DCF!L$6</f>
        <v>6000.100798477265</v>
      </c>
      <c r="CL805" s="15">
        <f ca="1">(BE805*DCF!M$10-DCF!M$5*MAX(BE805*DCF!M$10,0)-MAX(BE805-BD805,0)/Inputs!$B$10)*DCF!M$6</f>
        <v>7119.1439618152326</v>
      </c>
      <c r="CM805" s="15">
        <f ca="1">(BF805*DCF!C$28-DCF!C$5*MAX(BF805*DCF!C$28,0)-MAX(BF805-Inputs!$B$13,0)/Inputs!$B$17)*DCF!C$6</f>
        <v>3632.5795497626236</v>
      </c>
      <c r="CN805" s="15">
        <f ca="1">(BG805*DCF!D$28-DCF!D$5*MAX(BG805*DCF!D$28,0)-MAX(BG805-BF805,0)/Inputs!$B$17)*DCF!D$6</f>
        <v>4066.7645384424518</v>
      </c>
      <c r="CO805" s="15">
        <f ca="1">(BH805*DCF!E$28-DCF!E$5*MAX(BH805*DCF!E$28,0)-MAX(BH805-BG805,0)/Inputs!$B$17)*DCF!E$6</f>
        <v>4471.2553465203828</v>
      </c>
      <c r="CP805" s="15">
        <f ca="1">(BI805*DCF!F$28-DCF!F$5*MAX(BI805*DCF!F$28,0)-MAX(BI805-BH805,0)/Inputs!$B$17)*DCF!F$6</f>
        <v>5797.5689321433792</v>
      </c>
      <c r="CQ805" s="15">
        <f ca="1">(BJ805*DCF!G$28-DCF!G$5*MAX(BJ805*DCF!G$28,0)-MAX(BJ805-BI805,0)/Inputs!$B$17)*DCF!G$6</f>
        <v>8009.1047523880598</v>
      </c>
      <c r="CR805" s="15">
        <f ca="1">(BK805*DCF!H$28-DCF!H$5*MAX(BK805*DCF!H$28,0)-MAX(BK805-BJ805,0)/Inputs!$B$17)*DCF!H$6</f>
        <v>9953.5674479871323</v>
      </c>
      <c r="CS805" s="15">
        <f ca="1">(BL805*DCF!I$28-DCF!I$5*MAX(BL805*DCF!I$28,0)-MAX(BL805-BK805,0)/Inputs!$B$17)*DCF!I$6</f>
        <v>12680.625255164938</v>
      </c>
      <c r="CT805" s="15">
        <f ca="1">(BM805*DCF!J$28-DCF!J$5*MAX(BM805*DCF!J$28,0)-MAX(BM805-BL805,0)/Inputs!$B$17)*DCF!J$6</f>
        <v>15952.141381254671</v>
      </c>
      <c r="CU805" s="15">
        <f ca="1">(BN805*DCF!K$28-DCF!K$5*MAX(BN805*DCF!K$28,0)-MAX(BN805-BM805,0)/Inputs!$B$17)*DCF!K$6</f>
        <v>17386.222100765954</v>
      </c>
      <c r="CV805" s="15">
        <f ca="1">(BO805*DCF!L$28-DCF!L$5*MAX(BO805*DCF!L$28,0)-MAX(BO805-BN805,0)/Inputs!$B$17)*DCF!L$6</f>
        <v>19588.705520600968</v>
      </c>
      <c r="CW805" s="15">
        <f ca="1">(BP805*DCF!M$28-DCF!M$5*MAX(BP805*DCF!M$28,0)-MAX(BP805-BO805,0)/Inputs!$B$17)*DCF!M$6</f>
        <v>22938.7733174897</v>
      </c>
      <c r="CX805" s="15">
        <f ca="1">(BQ805*DCF!C$46-DCF!C$5*MAX(BQ805*DCF!C$46,0)-MAX(BQ805-Inputs!$B$20,0)/Inputs!$B$24)*DCF!C$6</f>
        <v>-566.60830046049023</v>
      </c>
      <c r="CY805" s="15">
        <f ca="1">(BR805*DCF!D$46-DCF!D$5*MAX(BR805*DCF!D$46,0)-MAX(BR805-BQ805,0)/Inputs!$B$24)*DCF!D$6</f>
        <v>-843.08273406270837</v>
      </c>
      <c r="CZ805" s="15">
        <f ca="1">(BS805*DCF!E$46-DCF!E$5*MAX(BS805*DCF!E$46,0)-MAX(BS805-BR805,0)/Inputs!$B$24)*DCF!E$6</f>
        <v>-2044.7187013464861</v>
      </c>
      <c r="DA805" s="15">
        <f ca="1">(BT805*DCF!F$46-DCF!F$5*MAX(BT805*DCF!F$46,0)-MAX(BT805-BS805,0)/Inputs!$B$24)*DCF!F$6</f>
        <v>-766.13075478666394</v>
      </c>
      <c r="DB805" s="15">
        <f ca="1">(BU805*DCF!G$46-DCF!G$5*MAX(BU805*DCF!G$46,0)-MAX(BU805-BT805,0)/Inputs!$B$24)*DCF!G$6</f>
        <v>-2743.3960113144249</v>
      </c>
      <c r="DC805" s="15">
        <f ca="1">(BV805*DCF!H$46-DCF!H$5*MAX(BV805*DCF!H$46,0)-MAX(BV805-BU805,0)/Inputs!$B$24)*DCF!H$6</f>
        <v>-3165.7293909862483</v>
      </c>
      <c r="DD805" s="15">
        <f ca="1">(BW805*DCF!I$46-DCF!I$5*MAX(BW805*DCF!I$46,0)-MAX(BW805-BV805,0)/Inputs!$B$24)*DCF!I$6</f>
        <v>-375.29759615317943</v>
      </c>
      <c r="DE805" s="15">
        <f ca="1">(BX805*DCF!J$46-DCF!J$5*MAX(BX805*DCF!J$46,0)-MAX(BX805-BW805,0)/Inputs!$B$24)*DCF!J$6</f>
        <v>7.1206382452101078</v>
      </c>
      <c r="DF805" s="15">
        <f ca="1">(BY805*DCF!K$46-DCF!K$5*MAX(BY805*DCF!K$46,0)-MAX(BY805-BX805,0)/Inputs!$B$24)*DCF!K$6</f>
        <v>-2538.7174983338014</v>
      </c>
      <c r="DG805" s="15">
        <f ca="1">(BZ805*DCF!L$46-DCF!L$5*MAX(BZ805*DCF!L$46,0)-MAX(BZ805-BY805,0)/Inputs!$B$24)*DCF!L$6</f>
        <v>1436.8198603846865</v>
      </c>
      <c r="DH805" s="15">
        <f ca="1">(CA805*DCF!M$46-DCF!M$5*MAX(CA805*DCF!M$46,0)-MAX(CA805-BZ805,0)/Inputs!$B$24)*DCF!M$6</f>
        <v>322.00362045532472</v>
      </c>
      <c r="DI805" s="15">
        <f ca="1">SUM(CB805:CL805)+BE805*DCF!M$10*(1+Inputs!$B$30)*(1-Inputs!$B$33)*(1-Inputs!$B$30/Inputs!$B$31)/(Inputs!$B$29-Inputs!$B$30)*DCF!M$6</f>
        <v>198798.03998163634</v>
      </c>
      <c r="DJ805" s="15">
        <f ca="1">SUM(CM805:CW805)+BP805*DCF!M$28*(1+Inputs!$B$30)*(1-Inputs!$B$33)*(1-Inputs!$B$30/Inputs!$B$31)/(Inputs!$B$29-Inputs!$B$30)*DCF!M$6</f>
        <v>645421.08611210354</v>
      </c>
      <c r="DK805" s="15">
        <f ca="1">SUM(CX805:DH805)+CA805*DCF!M$46*(1+Inputs!$B$30)*(1-Inputs!$B$33)*(1-Inputs!$B$30/Inputs!$B$31)/(Inputs!$B$29-Inputs!$B$30)*DCF!M$6</f>
        <v>162513.37100948798</v>
      </c>
      <c r="DM805" s="15">
        <f ca="1">DI805+DJ805+DK805+Inputs!$B$34+Inputs!$B$36-Inputs!$B$35</f>
        <v>1083583.4971032278</v>
      </c>
    </row>
    <row r="806" spans="1:117" x14ac:dyDescent="0.75">
      <c r="A806" s="11">
        <v>793</v>
      </c>
      <c r="C806" s="24">
        <f t="shared" ca="1" si="469"/>
        <v>0.23375036903237179</v>
      </c>
      <c r="D806" s="24">
        <f t="shared" ca="1" si="469"/>
        <v>-1.1310716377411152</v>
      </c>
      <c r="E806" s="24">
        <f t="shared" ca="1" si="469"/>
        <v>-1.5991711854053306E-2</v>
      </c>
      <c r="F806" s="24">
        <f t="shared" ca="1" si="469"/>
        <v>1.4000429811585799</v>
      </c>
      <c r="G806" s="24">
        <f t="shared" ca="1" si="469"/>
        <v>-1.6710399902714088</v>
      </c>
      <c r="H806" s="24">
        <f t="shared" ca="1" si="469"/>
        <v>1.1208248595914565</v>
      </c>
      <c r="I806" s="24">
        <f t="shared" ca="1" si="469"/>
        <v>-1.0210506583856866</v>
      </c>
      <c r="J806" s="24">
        <f t="shared" ca="1" si="469"/>
        <v>-3.0932123791090383E-2</v>
      </c>
      <c r="K806" s="24">
        <f t="shared" ca="1" si="469"/>
        <v>0.12065633458624267</v>
      </c>
      <c r="L806" s="24">
        <f t="shared" ca="1" si="469"/>
        <v>-0.70287802676184674</v>
      </c>
      <c r="M806" s="24">
        <f t="shared" ca="1" si="469"/>
        <v>-1.610601798839451</v>
      </c>
      <c r="N806" s="24">
        <f ca="1">SQRT(Inputs!$B$38)*C806+SQRT(1-Inputs!$B$38)*_xlfn.NORM.S.INV(RAND())</f>
        <v>-3.640746067796341E-2</v>
      </c>
      <c r="O806" s="24">
        <f ca="1">SQRT(Inputs!$B$38)*D806+SQRT(1-Inputs!$B$38)*_xlfn.NORM.S.INV(RAND())</f>
        <v>0.37185208790135371</v>
      </c>
      <c r="P806" s="24">
        <f ca="1">SQRT(Inputs!$B$38)*E806+SQRT(1-Inputs!$B$38)*_xlfn.NORM.S.INV(RAND())</f>
        <v>-0.57503820635877267</v>
      </c>
      <c r="Q806" s="24">
        <f ca="1">SQRT(Inputs!$B$38)*F806+SQRT(1-Inputs!$B$38)*_xlfn.NORM.S.INV(RAND())</f>
        <v>0.34518438397302081</v>
      </c>
      <c r="R806" s="24">
        <f ca="1">SQRT(Inputs!$B$38)*G806+SQRT(1-Inputs!$B$38)*_xlfn.NORM.S.INV(RAND())</f>
        <v>-0.33209544647147682</v>
      </c>
      <c r="S806" s="24">
        <f ca="1">SQRT(Inputs!$B$38)*H806+SQRT(1-Inputs!$B$38)*_xlfn.NORM.S.INV(RAND())</f>
        <v>-0.68232050887198048</v>
      </c>
      <c r="T806" s="24">
        <f ca="1">SQRT(Inputs!$B$38)*I806+SQRT(1-Inputs!$B$38)*_xlfn.NORM.S.INV(RAND())</f>
        <v>-0.28203983264205751</v>
      </c>
      <c r="U806" s="24">
        <f ca="1">SQRT(Inputs!$B$38)*J806+SQRT(1-Inputs!$B$38)*_xlfn.NORM.S.INV(RAND())</f>
        <v>0.58813026772054577</v>
      </c>
      <c r="V806" s="24">
        <f ca="1">SQRT(Inputs!$B$38)*K806+SQRT(1-Inputs!$B$38)*_xlfn.NORM.S.INV(RAND())</f>
        <v>-0.20752000431174228</v>
      </c>
      <c r="W806" s="24">
        <f ca="1">SQRT(Inputs!$B$38)*L806+SQRT(1-Inputs!$B$38)*_xlfn.NORM.S.INV(RAND())</f>
        <v>0.7302048477084806</v>
      </c>
      <c r="X806" s="24">
        <f ca="1">SQRT(Inputs!$B$38)*M806+SQRT(1-Inputs!$B$38)*_xlfn.NORM.S.INV(RAND())</f>
        <v>-2.6215932460804252</v>
      </c>
      <c r="Y806" s="24">
        <f ca="1">SQRT(Inputs!$B$38)*C806+SQRT(1-Inputs!$B$38)*_xlfn.NORM.S.INV(RAND())</f>
        <v>0.2540652755523658</v>
      </c>
      <c r="Z806" s="24">
        <f ca="1">SQRT(Inputs!$B$38)*D806+SQRT(1-Inputs!$B$38)*_xlfn.NORM.S.INV(RAND())</f>
        <v>0.60837842689470623</v>
      </c>
      <c r="AA806" s="24">
        <f ca="1">SQRT(Inputs!$B$38)*E806+SQRT(1-Inputs!$B$38)*_xlfn.NORM.S.INV(RAND())</f>
        <v>6.6850825009485165E-2</v>
      </c>
      <c r="AB806" s="24">
        <f ca="1">SQRT(Inputs!$B$38)*F806+SQRT(1-Inputs!$B$38)*_xlfn.NORM.S.INV(RAND())</f>
        <v>0.41658911747354033</v>
      </c>
      <c r="AC806" s="24">
        <f ca="1">SQRT(Inputs!$B$38)*G806+SQRT(1-Inputs!$B$38)*_xlfn.NORM.S.INV(RAND())</f>
        <v>-0.51400495309372207</v>
      </c>
      <c r="AD806" s="24">
        <f ca="1">SQRT(Inputs!$B$38)*H806+SQRT(1-Inputs!$B$38)*_xlfn.NORM.S.INV(RAND())</f>
        <v>1.2027445484685242</v>
      </c>
      <c r="AE806" s="24">
        <f ca="1">SQRT(Inputs!$B$38)*I806+SQRT(1-Inputs!$B$38)*_xlfn.NORM.S.INV(RAND())</f>
        <v>-0.96215854947120172</v>
      </c>
      <c r="AF806" s="24">
        <f ca="1">SQRT(Inputs!$B$38)*J806+SQRT(1-Inputs!$B$38)*_xlfn.NORM.S.INV(RAND())</f>
        <v>0.18008181797445538</v>
      </c>
      <c r="AG806" s="24">
        <f ca="1">SQRT(Inputs!$B$38)*K806+SQRT(1-Inputs!$B$38)*_xlfn.NORM.S.INV(RAND())</f>
        <v>-1.475216043746274</v>
      </c>
      <c r="AH806" s="24">
        <f ca="1">SQRT(Inputs!$B$38)*L806+SQRT(1-Inputs!$B$38)*_xlfn.NORM.S.INV(RAND())</f>
        <v>-1.007789961516278</v>
      </c>
      <c r="AI806" s="24">
        <f ca="1">SQRT(Inputs!$B$38)*M806+SQRT(1-Inputs!$B$38)*_xlfn.NORM.S.INV(RAND())</f>
        <v>-1.8445886118835513</v>
      </c>
      <c r="AJ806" s="24">
        <f ca="1">SQRT(Inputs!$B$38)*C806+SQRT(1-Inputs!$B$38)*_xlfn.NORM.S.INV(RAND())</f>
        <v>0.35209916363839711</v>
      </c>
      <c r="AK806" s="24">
        <f ca="1">SQRT(Inputs!$B$38)*D806+SQRT(1-Inputs!$B$38)*_xlfn.NORM.S.INV(RAND())</f>
        <v>-1.0243866693748165</v>
      </c>
      <c r="AL806" s="24">
        <f ca="1">SQRT(Inputs!$B$38)*E806+SQRT(1-Inputs!$B$38)*_xlfn.NORM.S.INV(RAND())</f>
        <v>-0.67012622896273699</v>
      </c>
      <c r="AM806" s="24">
        <f ca="1">SQRT(Inputs!$B$38)*F806+SQRT(1-Inputs!$B$38)*_xlfn.NORM.S.INV(RAND())</f>
        <v>1.6608583742126015</v>
      </c>
      <c r="AN806" s="24">
        <f ca="1">SQRT(Inputs!$B$38)*G806+SQRT(1-Inputs!$B$38)*_xlfn.NORM.S.INV(RAND())</f>
        <v>-0.54117741541884967</v>
      </c>
      <c r="AO806" s="24">
        <f ca="1">SQRT(Inputs!$B$38)*H806+SQRT(1-Inputs!$B$38)*_xlfn.NORM.S.INV(RAND())</f>
        <v>1.4284110312711622</v>
      </c>
      <c r="AP806" s="24">
        <f ca="1">SQRT(Inputs!$B$38)*I806+SQRT(1-Inputs!$B$38)*_xlfn.NORM.S.INV(RAND())</f>
        <v>-0.22355893208914707</v>
      </c>
      <c r="AQ806" s="24">
        <f ca="1">SQRT(Inputs!$B$38)*J806+SQRT(1-Inputs!$B$38)*_xlfn.NORM.S.INV(RAND())</f>
        <v>-3.4102964516645656E-2</v>
      </c>
      <c r="AR806" s="24">
        <f ca="1">SQRT(Inputs!$B$38)*K806+SQRT(1-Inputs!$B$38)*_xlfn.NORM.S.INV(RAND())</f>
        <v>1.0165845108829608</v>
      </c>
      <c r="AS806" s="24">
        <f ca="1">SQRT(Inputs!$B$38)*L806+SQRT(1-Inputs!$B$38)*_xlfn.NORM.S.INV(RAND())</f>
        <v>-0.60314474378293248</v>
      </c>
      <c r="AT806" s="24">
        <f ca="1">SQRT(Inputs!$B$38)*M806+SQRT(1-Inputs!$B$38)*_xlfn.NORM.S.INV(RAND())</f>
        <v>-0.21231488416975364</v>
      </c>
      <c r="AU806" s="15">
        <f ca="1">Inputs!$B$6*EXP($B$8-0.5*C$5^2+C$5*N806)</f>
        <v>4933.0810366857595</v>
      </c>
      <c r="AV806" s="15">
        <f t="shared" ca="1" si="437"/>
        <v>6342.1687834286313</v>
      </c>
      <c r="AW806" s="15">
        <f t="shared" ca="1" si="438"/>
        <v>7156.024503870899</v>
      </c>
      <c r="AX806" s="15">
        <f t="shared" ca="1" si="439"/>
        <v>9121.8026863474788</v>
      </c>
      <c r="AY806" s="15">
        <f t="shared" ca="1" si="440"/>
        <v>10723.687483945881</v>
      </c>
      <c r="AZ806" s="15">
        <f t="shared" ca="1" si="441"/>
        <v>12166.025626575271</v>
      </c>
      <c r="BA806" s="15">
        <f t="shared" ca="1" si="442"/>
        <v>14455.057308732497</v>
      </c>
      <c r="BB806" s="15">
        <f t="shared" ca="1" si="443"/>
        <v>18771.542208984923</v>
      </c>
      <c r="BC806" s="15">
        <f t="shared" ca="1" si="444"/>
        <v>22534.403934329777</v>
      </c>
      <c r="BD806" s="15">
        <f t="shared" ca="1" si="445"/>
        <v>29558.154669985215</v>
      </c>
      <c r="BE806" s="15">
        <f t="shared" ca="1" si="446"/>
        <v>28526.355142108332</v>
      </c>
      <c r="BF806" s="15">
        <f ca="1">Inputs!$B$13*EXP($B$9-0.5*C$6^2+C$6*Y806)</f>
        <v>14545.502019408132</v>
      </c>
      <c r="BG806" s="15">
        <f t="shared" ca="1" si="447"/>
        <v>19783.936136926779</v>
      </c>
      <c r="BH806" s="15">
        <f t="shared" ca="1" si="448"/>
        <v>24441.838089999088</v>
      </c>
      <c r="BI806" s="15">
        <f t="shared" ca="1" si="449"/>
        <v>31901.86868384479</v>
      </c>
      <c r="BJ806" s="15">
        <f t="shared" ca="1" si="450"/>
        <v>36316.66671298298</v>
      </c>
      <c r="BK806" s="15">
        <f t="shared" ca="1" si="451"/>
        <v>52501.805754509398</v>
      </c>
      <c r="BL806" s="15">
        <f t="shared" ca="1" si="452"/>
        <v>56931.884235944257</v>
      </c>
      <c r="BM806" s="15">
        <f t="shared" ca="1" si="453"/>
        <v>71564.782920232843</v>
      </c>
      <c r="BN806" s="15">
        <f t="shared" ca="1" si="454"/>
        <v>73753.736295198571</v>
      </c>
      <c r="BO806" s="15">
        <f t="shared" ca="1" si="455"/>
        <v>80714.859454595789</v>
      </c>
      <c r="BP806" s="15">
        <f t="shared" ca="1" si="456"/>
        <v>80609.145986338437</v>
      </c>
      <c r="BQ806" s="15">
        <f ca="1">Inputs!$B$20*EXP($B$10-0.5*C$7^2+C$7*AJ806)</f>
        <v>4860.089651686837</v>
      </c>
      <c r="BR806" s="15">
        <f t="shared" ca="1" si="457"/>
        <v>4763.1712379485753</v>
      </c>
      <c r="BS806" s="15">
        <f t="shared" ca="1" si="458"/>
        <v>5380.7015505989211</v>
      </c>
      <c r="BT806" s="15">
        <f t="shared" ca="1" si="459"/>
        <v>11469.787596543161</v>
      </c>
      <c r="BU806" s="15">
        <f t="shared" ca="1" si="460"/>
        <v>13944.750552044276</v>
      </c>
      <c r="BV806" s="15">
        <f t="shared" ca="1" si="461"/>
        <v>26766.534719418076</v>
      </c>
      <c r="BW806" s="15">
        <f t="shared" ca="1" si="462"/>
        <v>35625.036894571749</v>
      </c>
      <c r="BX806" s="15">
        <f t="shared" ca="1" si="463"/>
        <v>49487.84204666844</v>
      </c>
      <c r="BY806" s="15">
        <f t="shared" ca="1" si="464"/>
        <v>84228.407781828981</v>
      </c>
      <c r="BZ806" s="15">
        <f t="shared" ca="1" si="465"/>
        <v>105780.52827617498</v>
      </c>
      <c r="CA806" s="15">
        <f t="shared" ca="1" si="466"/>
        <v>143087.91080480785</v>
      </c>
      <c r="CB806" s="15">
        <f ca="1">(AU806*DCF!C$10-DCF!C$5*MAX(AU806*DCF!C$10,0)-MAX(AU806-Inputs!$B$6,0)/Inputs!$B$10)*DCF!C$6</f>
        <v>1043.2822080623275</v>
      </c>
      <c r="CC806" s="15">
        <f ca="1">(AV806*DCF!D$10-DCF!D$5*MAX(AV806*DCF!D$10,0)-MAX(AV806-AU806,0)/Inputs!$B$10)*DCF!D$6</f>
        <v>1202.2915055804942</v>
      </c>
      <c r="CD806" s="15">
        <f ca="1">(AW806*DCF!E$10-DCF!E$5*MAX(AW806*DCF!E$10,0)-MAX(AW806-AV806,0)/Inputs!$B$10)*DCF!E$6</f>
        <v>1468.8981322469276</v>
      </c>
      <c r="CE806" s="15">
        <f ca="1">(AX806*DCF!F$10-DCF!F$5*MAX(AX806*DCF!F$10,0)-MAX(AX806-AW806,0)/Inputs!$B$10)*DCF!F$6</f>
        <v>1582.2452867493882</v>
      </c>
      <c r="CF806" s="15">
        <f ca="1">(AY806*DCF!G$10-DCF!G$5*MAX(AY806*DCF!G$10,0)-MAX(AY806-AX806,0)/Inputs!$B$10)*DCF!G$6</f>
        <v>1901.5970034913889</v>
      </c>
      <c r="CG806" s="15">
        <f ca="1">(AZ806*DCF!H$10-DCF!H$5*MAX(AZ806*DCF!H$10,0)-MAX(AZ806-AY806,0)/Inputs!$B$10)*DCF!H$6</f>
        <v>2105.9296073159676</v>
      </c>
      <c r="CH806" s="15">
        <f ca="1">(BA806*DCF!I$10-DCF!I$5*MAX(BA806*DCF!I$10,0)-MAX(BA806-AZ806,0)/Inputs!$B$10)*DCF!I$6</f>
        <v>2264.9302519125081</v>
      </c>
      <c r="CI806" s="15">
        <f ca="1">(BB806*DCF!J$10-DCF!J$5*MAX(BB806*DCF!J$10,0)-MAX(BB806-BA806,0)/Inputs!$B$10)*DCF!J$6</f>
        <v>2567.148042456744</v>
      </c>
      <c r="CJ806" s="15">
        <f ca="1">(BC806*DCF!K$10-DCF!K$5*MAX(BC806*DCF!K$10,0)-MAX(BC806-BB806,0)/Inputs!$B$10)*DCF!K$6</f>
        <v>3100.9337685500586</v>
      </c>
      <c r="CK806" s="15">
        <f ca="1">(BD806*DCF!L$10-DCF!L$5*MAX(BD806*DCF!L$10,0)-MAX(BD806-BC806,0)/Inputs!$B$10)*DCF!L$6</f>
        <v>3549.6471065775181</v>
      </c>
      <c r="CL806" s="15">
        <f ca="1">(BE806*DCF!M$10-DCF!M$5*MAX(BE806*DCF!M$10,0)-MAX(BE806-BD806,0)/Inputs!$B$10)*DCF!M$6</f>
        <v>4025.4376717564132</v>
      </c>
      <c r="CM806" s="15">
        <f ca="1">(BF806*DCF!C$28-DCF!C$5*MAX(BF806*DCF!C$28,0)-MAX(BF806-Inputs!$B$13,0)/Inputs!$B$17)*DCF!C$6</f>
        <v>3709.7456312006866</v>
      </c>
      <c r="CN806" s="15">
        <f ca="1">(BG806*DCF!D$28-DCF!D$5*MAX(BG806*DCF!D$28,0)-MAX(BG806-BF806,0)/Inputs!$B$17)*DCF!D$6</f>
        <v>4709.2273077794534</v>
      </c>
      <c r="CO806" s="15">
        <f ca="1">(BH806*DCF!E$28-DCF!E$5*MAX(BH806*DCF!E$28,0)-MAX(BH806-BG806,0)/Inputs!$B$17)*DCF!E$6</f>
        <v>6004.3554093510447</v>
      </c>
      <c r="CP806" s="15">
        <f ca="1">(BI806*DCF!F$28-DCF!F$5*MAX(BI806*DCF!F$28,0)-MAX(BI806-BH806,0)/Inputs!$B$17)*DCF!F$6</f>
        <v>7302.3005405400218</v>
      </c>
      <c r="CQ806" s="15">
        <f ca="1">(BJ806*DCF!G$28-DCF!G$5*MAX(BJ806*DCF!G$28,0)-MAX(BJ806-BI806,0)/Inputs!$B$17)*DCF!G$6</f>
        <v>8680.1092968180437</v>
      </c>
      <c r="CR806" s="15">
        <f ca="1">(BK806*DCF!H$28-DCF!H$5*MAX(BK806*DCF!H$28,0)-MAX(BK806-BJ806,0)/Inputs!$B$17)*DCF!H$6</f>
        <v>10469.559406661292</v>
      </c>
      <c r="CS806" s="15">
        <f ca="1">(BL806*DCF!I$28-DCF!I$5*MAX(BL806*DCF!I$28,0)-MAX(BL806-BK806,0)/Inputs!$B$17)*DCF!I$6</f>
        <v>12751.853409780499</v>
      </c>
      <c r="CT806" s="15">
        <f ca="1">(BM806*DCF!J$28-DCF!J$5*MAX(BM806*DCF!J$28,0)-MAX(BM806-BL806,0)/Inputs!$B$17)*DCF!J$6</f>
        <v>14024.684811716592</v>
      </c>
      <c r="CU806" s="15">
        <f ca="1">(BN806*DCF!K$28-DCF!K$5*MAX(BN806*DCF!K$28,0)-MAX(BN806-BM806,0)/Inputs!$B$17)*DCF!K$6</f>
        <v>15307.434844751751</v>
      </c>
      <c r="CV806" s="15">
        <f ca="1">(BO806*DCF!L$28-DCF!L$5*MAX(BO806*DCF!L$28,0)-MAX(BO806-BN806,0)/Inputs!$B$17)*DCF!L$6</f>
        <v>15316.64596282725</v>
      </c>
      <c r="CW806" s="15">
        <f ca="1">(BP806*DCF!M$28-DCF!M$5*MAX(BP806*DCF!M$28,0)-MAX(BP806-BO806,0)/Inputs!$B$17)*DCF!M$6</f>
        <v>15166.657468157086</v>
      </c>
      <c r="CX806" s="15">
        <f ca="1">(BQ806*DCF!C$46-DCF!C$5*MAX(BQ806*DCF!C$46,0)-MAX(BQ806-Inputs!$B$20,0)/Inputs!$B$24)*DCF!C$6</f>
        <v>-1888.7457171040439</v>
      </c>
      <c r="CY806" s="15">
        <f ca="1">(BR806*DCF!D$46-DCF!D$5*MAX(BR806*DCF!D$46,0)-MAX(BR806-BQ806,0)/Inputs!$B$24)*DCF!D$6</f>
        <v>-812.9622517286582</v>
      </c>
      <c r="CZ806" s="15">
        <f ca="1">(BS806*DCF!E$46-DCF!E$5*MAX(BS806*DCF!E$46,0)-MAX(BS806-BR806,0)/Inputs!$B$24)*DCF!E$6</f>
        <v>-879.69077576875372</v>
      </c>
      <c r="DA806" s="15">
        <f ca="1">(BT806*DCF!F$46-DCF!F$5*MAX(BT806*DCF!F$46,0)-MAX(BT806-BS806,0)/Inputs!$B$24)*DCF!F$6</f>
        <v>-3052.5311703312532</v>
      </c>
      <c r="DB806" s="15">
        <f ca="1">(BU806*DCF!G$46-DCF!G$5*MAX(BU806*DCF!G$46,0)-MAX(BU806-BT806,0)/Inputs!$B$24)*DCF!G$6</f>
        <v>-1301.6024960411069</v>
      </c>
      <c r="DC806" s="15">
        <f ca="1">(BV806*DCF!H$46-DCF!H$5*MAX(BV806*DCF!H$46,0)-MAX(BV806-BU806,0)/Inputs!$B$24)*DCF!H$6</f>
        <v>-3984.2908696364043</v>
      </c>
      <c r="DD806" s="15">
        <f ca="1">(BW806*DCF!I$46-DCF!I$5*MAX(BW806*DCF!I$46,0)-MAX(BW806-BV806,0)/Inputs!$B$24)*DCF!I$6</f>
        <v>-1720.1592441574339</v>
      </c>
      <c r="DE806" s="15">
        <f ca="1">(BX806*DCF!J$46-DCF!J$5*MAX(BX806*DCF!J$46,0)-MAX(BX806-BW806,0)/Inputs!$B$24)*DCF!J$6</f>
        <v>-1600.3113567760718</v>
      </c>
      <c r="DF806" s="15">
        <f ca="1">(BY806*DCF!K$46-DCF!K$5*MAX(BY806*DCF!K$46,0)-MAX(BY806-BX806,0)/Inputs!$B$24)*DCF!K$6</f>
        <v>-3699.1056909144841</v>
      </c>
      <c r="DG806" s="15">
        <f ca="1">(BZ806*DCF!L$46-DCF!L$5*MAX(BZ806*DCF!L$46,0)-MAX(BZ806-BY806,0)/Inputs!$B$24)*DCF!L$6</f>
        <v>2434.8027153663361</v>
      </c>
      <c r="DH806" s="15">
        <f ca="1">(CA806*DCF!M$46-DCF!M$5*MAX(CA806*DCF!M$46,0)-MAX(CA806-BZ806,0)/Inputs!$B$24)*DCF!M$6</f>
        <v>3418.190940568823</v>
      </c>
      <c r="DI806" s="15">
        <f ca="1">SUM(CB806:CL806)+BE806*DCF!M$10*(1+Inputs!$B$30)*(1-Inputs!$B$33)*(1-Inputs!$B$30/Inputs!$B$31)/(Inputs!$B$29-Inputs!$B$30)*DCF!M$6</f>
        <v>104201.56416718212</v>
      </c>
      <c r="DJ806" s="15">
        <f ca="1">SUM(CM806:CW806)+BP806*DCF!M$28*(1+Inputs!$B$30)*(1-Inputs!$B$33)*(1-Inputs!$B$30/Inputs!$B$31)/(Inputs!$B$29-Inputs!$B$30)*DCF!M$6</f>
        <v>412557.66639036196</v>
      </c>
      <c r="DK806" s="15">
        <f ca="1">SUM(CX806:DH806)+CA806*DCF!M$46*(1+Inputs!$B$30)*(1-Inputs!$B$33)*(1-Inputs!$B$30/Inputs!$B$31)/(Inputs!$B$29-Inputs!$B$30)*DCF!M$6</f>
        <v>208144.4540343197</v>
      </c>
      <c r="DM806" s="15">
        <f ca="1">DI806+DJ806+DK806+Inputs!$B$34+Inputs!$B$36-Inputs!$B$35</f>
        <v>801754.68459186377</v>
      </c>
    </row>
    <row r="807" spans="1:117" x14ac:dyDescent="0.75">
      <c r="A807" s="11">
        <v>794</v>
      </c>
      <c r="C807" s="24">
        <f t="shared" ca="1" si="469"/>
        <v>0.66181055150861079</v>
      </c>
      <c r="D807" s="24">
        <f t="shared" ca="1" si="469"/>
        <v>-0.51837971277139105</v>
      </c>
      <c r="E807" s="24">
        <f t="shared" ca="1" si="469"/>
        <v>-0.51207343755842583</v>
      </c>
      <c r="F807" s="24">
        <f t="shared" ca="1" si="469"/>
        <v>-1.5280648297032049</v>
      </c>
      <c r="G807" s="24">
        <f t="shared" ca="1" si="469"/>
        <v>0.32328598430033356</v>
      </c>
      <c r="H807" s="24">
        <f t="shared" ca="1" si="469"/>
        <v>1.3610448490343905</v>
      </c>
      <c r="I807" s="24">
        <f t="shared" ca="1" si="469"/>
        <v>-0.71628998061049498</v>
      </c>
      <c r="J807" s="24">
        <f t="shared" ca="1" si="469"/>
        <v>-0.29089271191427257</v>
      </c>
      <c r="K807" s="24">
        <f t="shared" ca="1" si="469"/>
        <v>-1.9523136304542259</v>
      </c>
      <c r="L807" s="24">
        <f t="shared" ca="1" si="469"/>
        <v>0.47252357243156123</v>
      </c>
      <c r="M807" s="24">
        <f t="shared" ca="1" si="469"/>
        <v>0.13675306364224982</v>
      </c>
      <c r="N807" s="24">
        <f ca="1">SQRT(Inputs!$B$38)*C807+SQRT(1-Inputs!$B$38)*_xlfn.NORM.S.INV(RAND())</f>
        <v>1.1084752437806706</v>
      </c>
      <c r="O807" s="24">
        <f ca="1">SQRT(Inputs!$B$38)*D807+SQRT(1-Inputs!$B$38)*_xlfn.NORM.S.INV(RAND())</f>
        <v>-0.28843988232466544</v>
      </c>
      <c r="P807" s="24">
        <f ca="1">SQRT(Inputs!$B$38)*E807+SQRT(1-Inputs!$B$38)*_xlfn.NORM.S.INV(RAND())</f>
        <v>0.42308750574678727</v>
      </c>
      <c r="Q807" s="24">
        <f ca="1">SQRT(Inputs!$B$38)*F807+SQRT(1-Inputs!$B$38)*_xlfn.NORM.S.INV(RAND())</f>
        <v>-0.93934261631682769</v>
      </c>
      <c r="R807" s="24">
        <f ca="1">SQRT(Inputs!$B$38)*G807+SQRT(1-Inputs!$B$38)*_xlfn.NORM.S.INV(RAND())</f>
        <v>-0.11636521894226015</v>
      </c>
      <c r="S807" s="24">
        <f ca="1">SQRT(Inputs!$B$38)*H807+SQRT(1-Inputs!$B$38)*_xlfn.NORM.S.INV(RAND())</f>
        <v>1.6926932748463148</v>
      </c>
      <c r="T807" s="24">
        <f ca="1">SQRT(Inputs!$B$38)*I807+SQRT(1-Inputs!$B$38)*_xlfn.NORM.S.INV(RAND())</f>
        <v>0.50526442514957481</v>
      </c>
      <c r="U807" s="24">
        <f ca="1">SQRT(Inputs!$B$38)*J807+SQRT(1-Inputs!$B$38)*_xlfn.NORM.S.INV(RAND())</f>
        <v>-0.71817284887387223</v>
      </c>
      <c r="V807" s="24">
        <f ca="1">SQRT(Inputs!$B$38)*K807+SQRT(1-Inputs!$B$38)*_xlfn.NORM.S.INV(RAND())</f>
        <v>-1.1027920963823059</v>
      </c>
      <c r="W807" s="24">
        <f ca="1">SQRT(Inputs!$B$38)*L807+SQRT(1-Inputs!$B$38)*_xlfn.NORM.S.INV(RAND())</f>
        <v>2.8588800251220542E-2</v>
      </c>
      <c r="X807" s="24">
        <f ca="1">SQRT(Inputs!$B$38)*M807+SQRT(1-Inputs!$B$38)*_xlfn.NORM.S.INV(RAND())</f>
        <v>1.251692069910431</v>
      </c>
      <c r="Y807" s="24">
        <f ca="1">SQRT(Inputs!$B$38)*C807+SQRT(1-Inputs!$B$38)*_xlfn.NORM.S.INV(RAND())</f>
        <v>-0.21819629418236175</v>
      </c>
      <c r="Z807" s="24">
        <f ca="1">SQRT(Inputs!$B$38)*D807+SQRT(1-Inputs!$B$38)*_xlfn.NORM.S.INV(RAND())</f>
        <v>-1.9733458327079405</v>
      </c>
      <c r="AA807" s="24">
        <f ca="1">SQRT(Inputs!$B$38)*E807+SQRT(1-Inputs!$B$38)*_xlfn.NORM.S.INV(RAND())</f>
        <v>1.0825832957083794</v>
      </c>
      <c r="AB807" s="24">
        <f ca="1">SQRT(Inputs!$B$38)*F807+SQRT(1-Inputs!$B$38)*_xlfn.NORM.S.INV(RAND())</f>
        <v>-1.7668091278516265</v>
      </c>
      <c r="AC807" s="24">
        <f ca="1">SQRT(Inputs!$B$38)*G807+SQRT(1-Inputs!$B$38)*_xlfn.NORM.S.INV(RAND())</f>
        <v>0.83109765656320311</v>
      </c>
      <c r="AD807" s="24">
        <f ca="1">SQRT(Inputs!$B$38)*H807+SQRT(1-Inputs!$B$38)*_xlfn.NORM.S.INV(RAND())</f>
        <v>-0.79148170115922867</v>
      </c>
      <c r="AE807" s="24">
        <f ca="1">SQRT(Inputs!$B$38)*I807+SQRT(1-Inputs!$B$38)*_xlfn.NORM.S.INV(RAND())</f>
        <v>-0.56419305577044432</v>
      </c>
      <c r="AF807" s="24">
        <f ca="1">SQRT(Inputs!$B$38)*J807+SQRT(1-Inputs!$B$38)*_xlfn.NORM.S.INV(RAND())</f>
        <v>0.97245304703040059</v>
      </c>
      <c r="AG807" s="24">
        <f ca="1">SQRT(Inputs!$B$38)*K807+SQRT(1-Inputs!$B$38)*_xlfn.NORM.S.INV(RAND())</f>
        <v>-1.7332430266515599</v>
      </c>
      <c r="AH807" s="24">
        <f ca="1">SQRT(Inputs!$B$38)*L807+SQRT(1-Inputs!$B$38)*_xlfn.NORM.S.INV(RAND())</f>
        <v>1.6032518747568367</v>
      </c>
      <c r="AI807" s="24">
        <f ca="1">SQRT(Inputs!$B$38)*M807+SQRT(1-Inputs!$B$38)*_xlfn.NORM.S.INV(RAND())</f>
        <v>-0.81716250858764328</v>
      </c>
      <c r="AJ807" s="24">
        <f ca="1">SQRT(Inputs!$B$38)*C807+SQRT(1-Inputs!$B$38)*_xlfn.NORM.S.INV(RAND())</f>
        <v>-2.8046563219359444E-2</v>
      </c>
      <c r="AK807" s="24">
        <f ca="1">SQRT(Inputs!$B$38)*D807+SQRT(1-Inputs!$B$38)*_xlfn.NORM.S.INV(RAND())</f>
        <v>1.515389815459012</v>
      </c>
      <c r="AL807" s="24">
        <f ca="1">SQRT(Inputs!$B$38)*E807+SQRT(1-Inputs!$B$38)*_xlfn.NORM.S.INV(RAND())</f>
        <v>-1.5590794964578594</v>
      </c>
      <c r="AM807" s="24">
        <f ca="1">SQRT(Inputs!$B$38)*F807+SQRT(1-Inputs!$B$38)*_xlfn.NORM.S.INV(RAND())</f>
        <v>-0.97040921424078208</v>
      </c>
      <c r="AN807" s="24">
        <f ca="1">SQRT(Inputs!$B$38)*G807+SQRT(1-Inputs!$B$38)*_xlfn.NORM.S.INV(RAND())</f>
        <v>0.20248502387386333</v>
      </c>
      <c r="AO807" s="24">
        <f ca="1">SQRT(Inputs!$B$38)*H807+SQRT(1-Inputs!$B$38)*_xlfn.NORM.S.INV(RAND())</f>
        <v>0.12359985932905315</v>
      </c>
      <c r="AP807" s="24">
        <f ca="1">SQRT(Inputs!$B$38)*I807+SQRT(1-Inputs!$B$38)*_xlfn.NORM.S.INV(RAND())</f>
        <v>0.10635425229086948</v>
      </c>
      <c r="AQ807" s="24">
        <f ca="1">SQRT(Inputs!$B$38)*J807+SQRT(1-Inputs!$B$38)*_xlfn.NORM.S.INV(RAND())</f>
        <v>0.24865156202932556</v>
      </c>
      <c r="AR807" s="24">
        <f ca="1">SQRT(Inputs!$B$38)*K807+SQRT(1-Inputs!$B$38)*_xlfn.NORM.S.INV(RAND())</f>
        <v>-1.1665927779485044</v>
      </c>
      <c r="AS807" s="24">
        <f ca="1">SQRT(Inputs!$B$38)*L807+SQRT(1-Inputs!$B$38)*_xlfn.NORM.S.INV(RAND())</f>
        <v>1.288952869080064</v>
      </c>
      <c r="AT807" s="24">
        <f ca="1">SQRT(Inputs!$B$38)*M807+SQRT(1-Inputs!$B$38)*_xlfn.NORM.S.INV(RAND())</f>
        <v>1.0311423184180217</v>
      </c>
      <c r="AU807" s="15">
        <f ca="1">Inputs!$B$6*EXP($B$8-0.5*C$5^2+C$5*N807)</f>
        <v>5937.5075077272431</v>
      </c>
      <c r="AV807" s="15">
        <f t="shared" ca="1" si="437"/>
        <v>6927.2466232502447</v>
      </c>
      <c r="AW807" s="15">
        <f t="shared" ca="1" si="438"/>
        <v>8942.5839475728044</v>
      </c>
      <c r="AX807" s="15">
        <f t="shared" ca="1" si="439"/>
        <v>9709.043381711168</v>
      </c>
      <c r="AY807" s="15">
        <f t="shared" ca="1" si="440"/>
        <v>11705.280666598368</v>
      </c>
      <c r="AZ807" s="15">
        <f t="shared" ca="1" si="441"/>
        <v>17249.228645769792</v>
      </c>
      <c r="BA807" s="15">
        <f t="shared" ca="1" si="442"/>
        <v>22254.928922051742</v>
      </c>
      <c r="BB807" s="15">
        <f t="shared" ca="1" si="443"/>
        <v>25355.181939509024</v>
      </c>
      <c r="BC807" s="15">
        <f t="shared" ca="1" si="444"/>
        <v>27917.781171361996</v>
      </c>
      <c r="BD807" s="15">
        <f t="shared" ca="1" si="445"/>
        <v>34293.493481456404</v>
      </c>
      <c r="BE807" s="15">
        <f t="shared" ca="1" si="446"/>
        <v>47096.770223209074</v>
      </c>
      <c r="BF807" s="15">
        <f ca="1">Inputs!$B$13*EXP($B$9-0.5*C$6^2+C$6*Y807)</f>
        <v>13245.488989132095</v>
      </c>
      <c r="BG807" s="15">
        <f t="shared" ca="1" si="447"/>
        <v>11306.788842484817</v>
      </c>
      <c r="BH807" s="15">
        <f t="shared" ca="1" si="448"/>
        <v>16531.970435753428</v>
      </c>
      <c r="BI807" s="15">
        <f t="shared" ca="1" si="449"/>
        <v>15418.943377959517</v>
      </c>
      <c r="BJ807" s="15">
        <f t="shared" ca="1" si="450"/>
        <v>21308.361662116091</v>
      </c>
      <c r="BK807" s="15">
        <f t="shared" ca="1" si="451"/>
        <v>23480.488481866952</v>
      </c>
      <c r="BL807" s="15">
        <f t="shared" ca="1" si="452"/>
        <v>26809.351780534049</v>
      </c>
      <c r="BM807" s="15">
        <f t="shared" ca="1" si="453"/>
        <v>37186.012783079983</v>
      </c>
      <c r="BN807" s="15">
        <f t="shared" ca="1" si="454"/>
        <v>37156.561013461287</v>
      </c>
      <c r="BO807" s="15">
        <f t="shared" ca="1" si="455"/>
        <v>55082.91046030452</v>
      </c>
      <c r="BP807" s="15">
        <f t="shared" ca="1" si="456"/>
        <v>61801.806582349986</v>
      </c>
      <c r="BQ807" s="15">
        <f ca="1">Inputs!$B$20*EXP($B$10-0.5*C$7^2+C$7*AJ807)</f>
        <v>4247.0548925078183</v>
      </c>
      <c r="BR807" s="15">
        <f t="shared" ca="1" si="457"/>
        <v>9324.6815034474585</v>
      </c>
      <c r="BS807" s="15">
        <f t="shared" ca="1" si="458"/>
        <v>8160.1286758335009</v>
      </c>
      <c r="BT807" s="15">
        <f t="shared" ca="1" si="459"/>
        <v>8722.3723735504791</v>
      </c>
      <c r="BU807" s="15">
        <f t="shared" ca="1" si="460"/>
        <v>12695.173460947406</v>
      </c>
      <c r="BV807" s="15">
        <f t="shared" ca="1" si="461"/>
        <v>18161.411204251952</v>
      </c>
      <c r="BW807" s="15">
        <f t="shared" ca="1" si="462"/>
        <v>25920.164714585317</v>
      </c>
      <c r="BX807" s="15">
        <f t="shared" ca="1" si="463"/>
        <v>38106.487518995651</v>
      </c>
      <c r="BY807" s="15">
        <f t="shared" ca="1" si="464"/>
        <v>42712.600931611887</v>
      </c>
      <c r="BZ807" s="15">
        <f t="shared" ca="1" si="465"/>
        <v>75956.417723976803</v>
      </c>
      <c r="CA807" s="15">
        <f t="shared" ca="1" si="466"/>
        <v>128151.83784162774</v>
      </c>
      <c r="CB807" s="15">
        <f ca="1">(AU807*DCF!C$10-DCF!C$5*MAX(AU807*DCF!C$10,0)-MAX(AU807-Inputs!$B$6,0)/Inputs!$B$10)*DCF!C$6</f>
        <v>1036.1204682940011</v>
      </c>
      <c r="CC807" s="15">
        <f ca="1">(AV807*DCF!D$10-DCF!D$5*MAX(AV807*DCF!D$10,0)-MAX(AV807-AU807,0)/Inputs!$B$10)*DCF!D$6</f>
        <v>1447.1474538543805</v>
      </c>
      <c r="CD807" s="15">
        <f ca="1">(AW807*DCF!E$10-DCF!E$5*MAX(AW807*DCF!E$10,0)-MAX(AW807-AV807,0)/Inputs!$B$10)*DCF!E$6</f>
        <v>1610.7628556025079</v>
      </c>
      <c r="CE807" s="15">
        <f ca="1">(AX807*DCF!F$10-DCF!F$5*MAX(AX807*DCF!F$10,0)-MAX(AX807-AW807,0)/Inputs!$B$10)*DCF!F$6</f>
        <v>1959.9874916017582</v>
      </c>
      <c r="CF807" s="15">
        <f ca="1">(AY807*DCF!G$10-DCF!G$5*MAX(AY807*DCF!G$10,0)-MAX(AY807-AX807,0)/Inputs!$B$10)*DCF!G$6</f>
        <v>2028.0429511051773</v>
      </c>
      <c r="CG807" s="15">
        <f ca="1">(AZ807*DCF!H$10-DCF!H$5*MAX(AZ807*DCF!H$10,0)-MAX(AZ807-AY807,0)/Inputs!$B$10)*DCF!H$6</f>
        <v>2364.522762025158</v>
      </c>
      <c r="CH807" s="15">
        <f ca="1">(BA807*DCF!I$10-DCF!I$5*MAX(BA807*DCF!I$10,0)-MAX(BA807-AZ807,0)/Inputs!$B$10)*DCF!I$6</f>
        <v>3244.0534225833508</v>
      </c>
      <c r="CI807" s="15">
        <f ca="1">(BB807*DCF!J$10-DCF!J$5*MAX(BB807*DCF!J$10,0)-MAX(BB807-BA807,0)/Inputs!$B$10)*DCF!J$6</f>
        <v>3881.2157963392128</v>
      </c>
      <c r="CJ807" s="15">
        <f ca="1">(BC807*DCF!K$10-DCF!K$5*MAX(BC807*DCF!K$10,0)-MAX(BC807-BB807,0)/Inputs!$B$10)*DCF!K$6</f>
        <v>4135.58952391401</v>
      </c>
      <c r="CK807" s="15">
        <f ca="1">(BD807*DCF!L$10-DCF!L$5*MAX(BD807*DCF!L$10,0)-MAX(BD807-BC807,0)/Inputs!$B$10)*DCF!L$6</f>
        <v>4347.6281074780009</v>
      </c>
      <c r="CL807" s="15">
        <f ca="1">(BE807*DCF!M$10-DCF!M$5*MAX(BE807*DCF!M$10,0)-MAX(BE807-BD807,0)/Inputs!$B$10)*DCF!M$6</f>
        <v>5116.4752216874049</v>
      </c>
      <c r="CM807" s="15">
        <f ca="1">(BF807*DCF!C$28-DCF!C$5*MAX(BF807*DCF!C$28,0)-MAX(BF807-Inputs!$B$13,0)/Inputs!$B$17)*DCF!C$6</f>
        <v>3613.2241361961296</v>
      </c>
      <c r="CN807" s="15">
        <f ca="1">(BG807*DCF!D$28-DCF!D$5*MAX(BG807*DCF!D$28,0)-MAX(BG807-BF807,0)/Inputs!$B$17)*DCF!D$6</f>
        <v>3330.110091745616</v>
      </c>
      <c r="CO807" s="15">
        <f ca="1">(BH807*DCF!E$28-DCF!E$5*MAX(BH807*DCF!E$28,0)-MAX(BH807-BG807,0)/Inputs!$B$17)*DCF!E$6</f>
        <v>3652.3370344557043</v>
      </c>
      <c r="CP807" s="15">
        <f ca="1">(BI807*DCF!F$28-DCF!F$5*MAX(BI807*DCF!F$28,0)-MAX(BI807-BH807,0)/Inputs!$B$17)*DCF!F$6</f>
        <v>4185.8369788489226</v>
      </c>
      <c r="CQ807" s="15">
        <f ca="1">(BJ807*DCF!G$28-DCF!G$5*MAX(BJ807*DCF!G$28,0)-MAX(BJ807-BI807,0)/Inputs!$B$17)*DCF!G$6</f>
        <v>4538.0741242636241</v>
      </c>
      <c r="CR807" s="15">
        <f ca="1">(BK807*DCF!H$28-DCF!H$5*MAX(BK807*DCF!H$28,0)-MAX(BK807-BJ807,0)/Inputs!$B$17)*DCF!H$6</f>
        <v>5469.4963052149233</v>
      </c>
      <c r="CS807" s="15">
        <f ca="1">(BL807*DCF!I$28-DCF!I$5*MAX(BL807*DCF!I$28,0)-MAX(BL807-BK807,0)/Inputs!$B$17)*DCF!I$6</f>
        <v>5826.5065567408146</v>
      </c>
      <c r="CT807" s="15">
        <f ca="1">(BM807*DCF!J$28-DCF!J$5*MAX(BM807*DCF!J$28,0)-MAX(BM807-BL807,0)/Inputs!$B$17)*DCF!J$6</f>
        <v>6919.7074167169258</v>
      </c>
      <c r="CU807" s="15">
        <f ca="1">(BN807*DCF!K$28-DCF!K$5*MAX(BN807*DCF!K$28,0)-MAX(BN807-BM807,0)/Inputs!$B$17)*DCF!K$6</f>
        <v>7846.842681880059</v>
      </c>
      <c r="CV807" s="15">
        <f ca="1">(BO807*DCF!L$28-DCF!L$5*MAX(BO807*DCF!L$28,0)-MAX(BO807-BN807,0)/Inputs!$B$17)*DCF!L$6</f>
        <v>8961.8004883181766</v>
      </c>
      <c r="CW807" s="15">
        <f ca="1">(BP807*DCF!M$28-DCF!M$5*MAX(BP807*DCF!M$28,0)-MAX(BP807-BO807,0)/Inputs!$B$17)*DCF!M$6</f>
        <v>10925.732233959856</v>
      </c>
      <c r="CX807" s="15">
        <f ca="1">(BQ807*DCF!C$46-DCF!C$5*MAX(BQ807*DCF!C$46,0)-MAX(BQ807-Inputs!$B$20,0)/Inputs!$B$24)*DCF!C$6</f>
        <v>-1464.010318134747</v>
      </c>
      <c r="CY807" s="15">
        <f ca="1">(BR807*DCF!D$46-DCF!D$5*MAX(BR807*DCF!D$46,0)-MAX(BR807-BQ807,0)/Inputs!$B$24)*DCF!D$6</f>
        <v>-3758.0868050151739</v>
      </c>
      <c r="CZ807" s="15">
        <f ca="1">(BS807*DCF!E$46-DCF!E$5*MAX(BS807*DCF!E$46,0)-MAX(BS807-BR807,0)/Inputs!$B$24)*DCF!E$6</f>
        <v>-964.94942376729171</v>
      </c>
      <c r="DA807" s="15">
        <f ca="1">(BT807*DCF!F$46-DCF!F$5*MAX(BT807*DCF!F$46,0)-MAX(BT807-BS807,0)/Inputs!$B$24)*DCF!F$6</f>
        <v>-839.94900750474449</v>
      </c>
      <c r="DB807" s="15">
        <f ca="1">(BU807*DCF!G$46-DCF!G$5*MAX(BU807*DCF!G$46,0)-MAX(BU807-BT807,0)/Inputs!$B$24)*DCF!G$6</f>
        <v>-1763.4123454612211</v>
      </c>
      <c r="DC807" s="15">
        <f ca="1">(BV807*DCF!H$46-DCF!H$5*MAX(BV807*DCF!H$46,0)-MAX(BV807-BU807,0)/Inputs!$B$24)*DCF!H$6</f>
        <v>-1698.5998865375589</v>
      </c>
      <c r="DD807" s="15">
        <f ca="1">(BW807*DCF!I$46-DCF!I$5*MAX(BW807*DCF!I$46,0)-MAX(BW807-BV807,0)/Inputs!$B$24)*DCF!I$6</f>
        <v>-1628.6017311978505</v>
      </c>
      <c r="DE807" s="15">
        <f ca="1">(BX807*DCF!J$46-DCF!J$5*MAX(BX807*DCF!J$46,0)-MAX(BX807-BW807,0)/Inputs!$B$24)*DCF!J$6</f>
        <v>-1633.1519679929816</v>
      </c>
      <c r="DF807" s="15">
        <f ca="1">(BY807*DCF!K$46-DCF!K$5*MAX(BY807*DCF!K$46,0)-MAX(BY807-BX807,0)/Inputs!$B$24)*DCF!K$6</f>
        <v>1311.5110686185594</v>
      </c>
      <c r="DG807" s="15">
        <f ca="1">(BZ807*DCF!L$46-DCF!L$5*MAX(BZ807*DCF!L$46,0)-MAX(BZ807-BY807,0)/Inputs!$B$24)*DCF!L$6</f>
        <v>-2272.6701925692855</v>
      </c>
      <c r="DH807" s="15">
        <f ca="1">(CA807*DCF!M$46-DCF!M$5*MAX(CA807*DCF!M$46,0)-MAX(CA807-BZ807,0)/Inputs!$B$24)*DCF!M$6</f>
        <v>-865.17509053380604</v>
      </c>
      <c r="DI807" s="15">
        <f ca="1">SUM(CB807:CL807)+BE807*DCF!M$10*(1+Inputs!$B$30)*(1-Inputs!$B$33)*(1-Inputs!$B$30/Inputs!$B$31)/(Inputs!$B$29-Inputs!$B$30)*DCF!M$6</f>
        <v>162242.48037598771</v>
      </c>
      <c r="DJ807" s="15">
        <f ca="1">SUM(CM807:CW807)+BP807*DCF!M$28*(1+Inputs!$B$30)*(1-Inputs!$B$33)*(1-Inputs!$B$30/Inputs!$B$31)/(Inputs!$B$29-Inputs!$B$30)*DCF!M$6</f>
        <v>294596.66133229667</v>
      </c>
      <c r="DK807" s="15">
        <f ca="1">SUM(CX807:DH807)+CA807*DCF!M$46*(1+Inputs!$B$30)*(1-Inputs!$B$33)*(1-Inputs!$B$30/Inputs!$B$31)/(Inputs!$B$29-Inputs!$B$30)*DCF!M$6</f>
        <v>182560.82615871995</v>
      </c>
      <c r="DM807" s="15">
        <f ca="1">DI807+DJ807+DK807+Inputs!$B$34+Inputs!$B$36-Inputs!$B$35</f>
        <v>716250.96786700434</v>
      </c>
    </row>
    <row r="808" spans="1:117" x14ac:dyDescent="0.75">
      <c r="A808" s="11">
        <v>795</v>
      </c>
      <c r="C808" s="24">
        <f t="shared" ca="1" si="469"/>
        <v>-2.0020774080785264</v>
      </c>
      <c r="D808" s="24">
        <f t="shared" ca="1" si="469"/>
        <v>9.5842195312614328E-2</v>
      </c>
      <c r="E808" s="24">
        <f t="shared" ca="1" si="469"/>
        <v>-0.69073722873359311</v>
      </c>
      <c r="F808" s="24">
        <f t="shared" ca="1" si="469"/>
        <v>1.0689435878136715</v>
      </c>
      <c r="G808" s="24">
        <f t="shared" ca="1" si="469"/>
        <v>-1.4060730421919261</v>
      </c>
      <c r="H808" s="24">
        <f t="shared" ca="1" si="469"/>
        <v>-0.38057513724144459</v>
      </c>
      <c r="I808" s="24">
        <f t="shared" ca="1" si="469"/>
        <v>-0.23523764234843997</v>
      </c>
      <c r="J808" s="24">
        <f t="shared" ca="1" si="469"/>
        <v>1.8269096646703031</v>
      </c>
      <c r="K808" s="24">
        <f t="shared" ca="1" si="469"/>
        <v>-9.124025002803595E-3</v>
      </c>
      <c r="L808" s="24">
        <f t="shared" ca="1" si="469"/>
        <v>-0.56837952388393576</v>
      </c>
      <c r="M808" s="24">
        <f t="shared" ca="1" si="469"/>
        <v>-2.0199879248819119</v>
      </c>
      <c r="N808" s="24">
        <f ca="1">SQRT(Inputs!$B$38)*C808+SQRT(1-Inputs!$B$38)*_xlfn.NORM.S.INV(RAND())</f>
        <v>-0.37600913371405353</v>
      </c>
      <c r="O808" s="24">
        <f ca="1">SQRT(Inputs!$B$38)*D808+SQRT(1-Inputs!$B$38)*_xlfn.NORM.S.INV(RAND())</f>
        <v>1.5781865797307462E-2</v>
      </c>
      <c r="P808" s="24">
        <f ca="1">SQRT(Inputs!$B$38)*E808+SQRT(1-Inputs!$B$38)*_xlfn.NORM.S.INV(RAND())</f>
        <v>-0.18949266755724758</v>
      </c>
      <c r="Q808" s="24">
        <f ca="1">SQRT(Inputs!$B$38)*F808+SQRT(1-Inputs!$B$38)*_xlfn.NORM.S.INV(RAND())</f>
        <v>1.3315573396576526</v>
      </c>
      <c r="R808" s="24">
        <f ca="1">SQRT(Inputs!$B$38)*G808+SQRT(1-Inputs!$B$38)*_xlfn.NORM.S.INV(RAND())</f>
        <v>-0.4179097596687068</v>
      </c>
      <c r="S808" s="24">
        <f ca="1">SQRT(Inputs!$B$38)*H808+SQRT(1-Inputs!$B$38)*_xlfn.NORM.S.INV(RAND())</f>
        <v>1.0315954160927316</v>
      </c>
      <c r="T808" s="24">
        <f ca="1">SQRT(Inputs!$B$38)*I808+SQRT(1-Inputs!$B$38)*_xlfn.NORM.S.INV(RAND())</f>
        <v>0.45629625846488242</v>
      </c>
      <c r="U808" s="24">
        <f ca="1">SQRT(Inputs!$B$38)*J808+SQRT(1-Inputs!$B$38)*_xlfn.NORM.S.INV(RAND())</f>
        <v>0.67648678448028832</v>
      </c>
      <c r="V808" s="24">
        <f ca="1">SQRT(Inputs!$B$38)*K808+SQRT(1-Inputs!$B$38)*_xlfn.NORM.S.INV(RAND())</f>
        <v>0.60766481970054265</v>
      </c>
      <c r="W808" s="24">
        <f ca="1">SQRT(Inputs!$B$38)*L808+SQRT(1-Inputs!$B$38)*_xlfn.NORM.S.INV(RAND())</f>
        <v>0.40052919396677</v>
      </c>
      <c r="X808" s="24">
        <f ca="1">SQRT(Inputs!$B$38)*M808+SQRT(1-Inputs!$B$38)*_xlfn.NORM.S.INV(RAND())</f>
        <v>-2.5875765535891797</v>
      </c>
      <c r="Y808" s="24">
        <f ca="1">SQRT(Inputs!$B$38)*C808+SQRT(1-Inputs!$B$38)*_xlfn.NORM.S.INV(RAND())</f>
        <v>-1.9914933122178824</v>
      </c>
      <c r="Z808" s="24">
        <f ca="1">SQRT(Inputs!$B$38)*D808+SQRT(1-Inputs!$B$38)*_xlfn.NORM.S.INV(RAND())</f>
        <v>-0.59506947316001557</v>
      </c>
      <c r="AA808" s="24">
        <f ca="1">SQRT(Inputs!$B$38)*E808+SQRT(1-Inputs!$B$38)*_xlfn.NORM.S.INV(RAND())</f>
        <v>-1.5503801295308963</v>
      </c>
      <c r="AB808" s="24">
        <f ca="1">SQRT(Inputs!$B$38)*F808+SQRT(1-Inputs!$B$38)*_xlfn.NORM.S.INV(RAND())</f>
        <v>0.37948317278662697</v>
      </c>
      <c r="AC808" s="24">
        <f ca="1">SQRT(Inputs!$B$38)*G808+SQRT(1-Inputs!$B$38)*_xlfn.NORM.S.INV(RAND())</f>
        <v>1.0759513069549225</v>
      </c>
      <c r="AD808" s="24">
        <f ca="1">SQRT(Inputs!$B$38)*H808+SQRT(1-Inputs!$B$38)*_xlfn.NORM.S.INV(RAND())</f>
        <v>-0.57090037839377938</v>
      </c>
      <c r="AE808" s="24">
        <f ca="1">SQRT(Inputs!$B$38)*I808+SQRT(1-Inputs!$B$38)*_xlfn.NORM.S.INV(RAND())</f>
        <v>-6.3078876930922956E-2</v>
      </c>
      <c r="AF808" s="24">
        <f ca="1">SQRT(Inputs!$B$38)*J808+SQRT(1-Inputs!$B$38)*_xlfn.NORM.S.INV(RAND())</f>
        <v>0.73772538921844966</v>
      </c>
      <c r="AG808" s="24">
        <f ca="1">SQRT(Inputs!$B$38)*K808+SQRT(1-Inputs!$B$38)*_xlfn.NORM.S.INV(RAND())</f>
        <v>0.69340082651189627</v>
      </c>
      <c r="AH808" s="24">
        <f ca="1">SQRT(Inputs!$B$38)*L808+SQRT(1-Inputs!$B$38)*_xlfn.NORM.S.INV(RAND())</f>
        <v>1.0253489210939688</v>
      </c>
      <c r="AI808" s="24">
        <f ca="1">SQRT(Inputs!$B$38)*M808+SQRT(1-Inputs!$B$38)*_xlfn.NORM.S.INV(RAND())</f>
        <v>-1.313404045583539</v>
      </c>
      <c r="AJ808" s="24">
        <f ca="1">SQRT(Inputs!$B$38)*C808+SQRT(1-Inputs!$B$38)*_xlfn.NORM.S.INV(RAND())</f>
        <v>3.9811727130293351E-2</v>
      </c>
      <c r="AK808" s="24">
        <f ca="1">SQRT(Inputs!$B$38)*D808+SQRT(1-Inputs!$B$38)*_xlfn.NORM.S.INV(RAND())</f>
        <v>-1.7605115170712675</v>
      </c>
      <c r="AL808" s="24">
        <f ca="1">SQRT(Inputs!$B$38)*E808+SQRT(1-Inputs!$B$38)*_xlfn.NORM.S.INV(RAND())</f>
        <v>-1.3634896772120741</v>
      </c>
      <c r="AM808" s="24">
        <f ca="1">SQRT(Inputs!$B$38)*F808+SQRT(1-Inputs!$B$38)*_xlfn.NORM.S.INV(RAND())</f>
        <v>0.47039671814352091</v>
      </c>
      <c r="AN808" s="24">
        <f ca="1">SQRT(Inputs!$B$38)*G808+SQRT(1-Inputs!$B$38)*_xlfn.NORM.S.INV(RAND())</f>
        <v>-1.9029163742228064</v>
      </c>
      <c r="AO808" s="24">
        <f ca="1">SQRT(Inputs!$B$38)*H808+SQRT(1-Inputs!$B$38)*_xlfn.NORM.S.INV(RAND())</f>
        <v>-1.2488397296389036</v>
      </c>
      <c r="AP808" s="24">
        <f ca="1">SQRT(Inputs!$B$38)*I808+SQRT(1-Inputs!$B$38)*_xlfn.NORM.S.INV(RAND())</f>
        <v>0.34763420105426102</v>
      </c>
      <c r="AQ808" s="24">
        <f ca="1">SQRT(Inputs!$B$38)*J808+SQRT(1-Inputs!$B$38)*_xlfn.NORM.S.INV(RAND())</f>
        <v>5.7294137270867962E-2</v>
      </c>
      <c r="AR808" s="24">
        <f ca="1">SQRT(Inputs!$B$38)*K808+SQRT(1-Inputs!$B$38)*_xlfn.NORM.S.INV(RAND())</f>
        <v>-1.0664879790728343</v>
      </c>
      <c r="AS808" s="24">
        <f ca="1">SQRT(Inputs!$B$38)*L808+SQRT(1-Inputs!$B$38)*_xlfn.NORM.S.INV(RAND())</f>
        <v>2.9834783545578947E-2</v>
      </c>
      <c r="AT808" s="24">
        <f ca="1">SQRT(Inputs!$B$38)*M808+SQRT(1-Inputs!$B$38)*_xlfn.NORM.S.INV(RAND())</f>
        <v>-1.5071930125697715</v>
      </c>
      <c r="AU808" s="15">
        <f ca="1">Inputs!$B$6*EXP($B$8-0.5*C$5^2+C$5*N808)</f>
        <v>4669.2169566576395</v>
      </c>
      <c r="AV808" s="15">
        <f t="shared" ca="1" si="437"/>
        <v>5696.7435446673862</v>
      </c>
      <c r="AW808" s="15">
        <f t="shared" ca="1" si="438"/>
        <v>6770.8818372412243</v>
      </c>
      <c r="AX808" s="15">
        <f t="shared" ca="1" si="439"/>
        <v>9762.7548810038606</v>
      </c>
      <c r="AY808" s="15">
        <f t="shared" ca="1" si="440"/>
        <v>11362.746761550752</v>
      </c>
      <c r="AZ808" s="15">
        <f t="shared" ca="1" si="441"/>
        <v>15568.782852507758</v>
      </c>
      <c r="BA808" s="15">
        <f t="shared" ca="1" si="442"/>
        <v>19984.138803697624</v>
      </c>
      <c r="BB808" s="15">
        <f t="shared" ca="1" si="443"/>
        <v>26182.440558484956</v>
      </c>
      <c r="BC808" s="15">
        <f t="shared" ca="1" si="444"/>
        <v>34004.058094696615</v>
      </c>
      <c r="BD808" s="15">
        <f t="shared" ca="1" si="445"/>
        <v>43248.416004488499</v>
      </c>
      <c r="BE808" s="15">
        <f t="shared" ca="1" si="446"/>
        <v>41868.242076806004</v>
      </c>
      <c r="BF808" s="15">
        <f ca="1">Inputs!$B$13*EXP($B$9-0.5*C$6^2+C$6*Y808)</f>
        <v>9319.4629407109187</v>
      </c>
      <c r="BG808" s="15">
        <f t="shared" ca="1" si="447"/>
        <v>10201.607218981955</v>
      </c>
      <c r="BH808" s="15">
        <f t="shared" ca="1" si="448"/>
        <v>9638.2696972192171</v>
      </c>
      <c r="BI808" s="15">
        <f t="shared" ca="1" si="449"/>
        <v>12508.376260566514</v>
      </c>
      <c r="BJ808" s="15">
        <f t="shared" ca="1" si="450"/>
        <v>17907.073451628457</v>
      </c>
      <c r="BK808" s="15">
        <f t="shared" ca="1" si="451"/>
        <v>20334.047686601614</v>
      </c>
      <c r="BL808" s="15">
        <f t="shared" ca="1" si="452"/>
        <v>24774.574063609805</v>
      </c>
      <c r="BM808" s="15">
        <f t="shared" ca="1" si="453"/>
        <v>33376.102668180967</v>
      </c>
      <c r="BN808" s="15">
        <f t="shared" ca="1" si="454"/>
        <v>44605.037368103243</v>
      </c>
      <c r="BO808" s="15">
        <f t="shared" ca="1" si="455"/>
        <v>61828.86782780457</v>
      </c>
      <c r="BP808" s="15">
        <f t="shared" ca="1" si="456"/>
        <v>65578.053311449199</v>
      </c>
      <c r="BQ808" s="15">
        <f ca="1">Inputs!$B$20*EXP($B$10-0.5*C$7^2+C$7*AJ808)</f>
        <v>4350.513730521513</v>
      </c>
      <c r="BR808" s="15">
        <f t="shared" ca="1" si="457"/>
        <v>3374.9219150517056</v>
      </c>
      <c r="BS808" s="15">
        <f t="shared" ca="1" si="458"/>
        <v>3124.0845021870632</v>
      </c>
      <c r="BT808" s="15">
        <f t="shared" ca="1" si="459"/>
        <v>4873.159302891826</v>
      </c>
      <c r="BU808" s="15">
        <f t="shared" ca="1" si="460"/>
        <v>4261.5348498201447</v>
      </c>
      <c r="BV808" s="15">
        <f t="shared" ca="1" si="461"/>
        <v>4474.9623406136407</v>
      </c>
      <c r="BW808" s="15">
        <f t="shared" ca="1" si="462"/>
        <v>6721.3350352333791</v>
      </c>
      <c r="BX808" s="15">
        <f t="shared" ca="1" si="463"/>
        <v>9509.4677267421885</v>
      </c>
      <c r="BY808" s="15">
        <f t="shared" ca="1" si="464"/>
        <v>10865.035322323172</v>
      </c>
      <c r="BZ808" s="15">
        <f t="shared" ca="1" si="465"/>
        <v>15329.010137682051</v>
      </c>
      <c r="CA808" s="15">
        <f t="shared" ca="1" si="466"/>
        <v>16473.268845431157</v>
      </c>
      <c r="CB808" s="15">
        <f ca="1">(AU808*DCF!C$10-DCF!C$5*MAX(AU808*DCF!C$10,0)-MAX(AU808-Inputs!$B$6,0)/Inputs!$B$10)*DCF!C$6</f>
        <v>1045.1636059842788</v>
      </c>
      <c r="CC808" s="15">
        <f ca="1">(AV808*DCF!D$10-DCF!D$5*MAX(AV808*DCF!D$10,0)-MAX(AV808-AU808,0)/Inputs!$B$10)*DCF!D$6</f>
        <v>1138.0071786370431</v>
      </c>
      <c r="CD808" s="15">
        <f ca="1">(AW808*DCF!E$10-DCF!E$5*MAX(AW808*DCF!E$10,0)-MAX(AW808-AV808,0)/Inputs!$B$10)*DCF!E$6</f>
        <v>1321.348407495452</v>
      </c>
      <c r="CE808" s="15">
        <f ca="1">(AX808*DCF!F$10-DCF!F$5*MAX(AX808*DCF!F$10,0)-MAX(AX808-AW808,0)/Inputs!$B$10)*DCF!F$6</f>
        <v>1508.6592286096948</v>
      </c>
      <c r="CF808" s="15">
        <f ca="1">(AY808*DCF!G$10-DCF!G$5*MAX(AY808*DCF!G$10,0)-MAX(AY808-AX808,0)/Inputs!$B$10)*DCF!G$6</f>
        <v>2033.6325315900378</v>
      </c>
      <c r="CG808" s="15">
        <f ca="1">(AZ808*DCF!H$10-DCF!H$5*MAX(AZ808*DCF!H$10,0)-MAX(AZ808-AY808,0)/Inputs!$B$10)*DCF!H$6</f>
        <v>2275.8332469044772</v>
      </c>
      <c r="CH808" s="15">
        <f ca="1">(BA808*DCF!I$10-DCF!I$5*MAX(BA808*DCF!I$10,0)-MAX(BA808-AZ808,0)/Inputs!$B$10)*DCF!I$6</f>
        <v>2926.1000597465031</v>
      </c>
      <c r="CI808" s="15">
        <f ca="1">(BB808*DCF!J$10-DCF!J$5*MAX(BB808*DCF!J$10,0)-MAX(BB808-BA808,0)/Inputs!$B$10)*DCF!J$6</f>
        <v>3553.7170604667467</v>
      </c>
      <c r="CJ808" s="15">
        <f ca="1">(BC808*DCF!K$10-DCF!K$5*MAX(BC808*DCF!K$10,0)-MAX(BC808-BB808,0)/Inputs!$B$10)*DCF!K$6</f>
        <v>4379.1998567571991</v>
      </c>
      <c r="CK808" s="15">
        <f ca="1">(BD808*DCF!L$10-DCF!L$5*MAX(BD808*DCF!L$10,0)-MAX(BD808-BC808,0)/Inputs!$B$10)*DCF!L$6</f>
        <v>5327.2383870024714</v>
      </c>
      <c r="CL808" s="15">
        <f ca="1">(BE808*DCF!M$10-DCF!M$5*MAX(BE808*DCF!M$10,0)-MAX(BE808-BD808,0)/Inputs!$B$10)*DCF!M$6</f>
        <v>5908.1504828287543</v>
      </c>
      <c r="CM808" s="15">
        <f ca="1">(BF808*DCF!C$28-DCF!C$5*MAX(BF808*DCF!C$28,0)-MAX(BF808-Inputs!$B$13,0)/Inputs!$B$17)*DCF!C$6</f>
        <v>2844.2389712741697</v>
      </c>
      <c r="CN808" s="15">
        <f ca="1">(BG808*DCF!D$28-DCF!D$5*MAX(BG808*DCF!D$28,0)-MAX(BG808-BF808,0)/Inputs!$B$17)*DCF!D$6</f>
        <v>2816.4067933866672</v>
      </c>
      <c r="CO808" s="15">
        <f ca="1">(BH808*DCF!E$28-DCF!E$5*MAX(BH808*DCF!E$28,0)-MAX(BH808-BG808,0)/Inputs!$B$17)*DCF!E$6</f>
        <v>2729.7296015567267</v>
      </c>
      <c r="CP808" s="15">
        <f ca="1">(BI808*DCF!F$28-DCF!F$5*MAX(BI808*DCF!F$28,0)-MAX(BI808-BH808,0)/Inputs!$B$17)*DCF!F$6</f>
        <v>2873.1464079726784</v>
      </c>
      <c r="CQ808" s="15">
        <f ca="1">(BJ808*DCF!G$28-DCF!G$5*MAX(BJ808*DCF!G$28,0)-MAX(BJ808-BI808,0)/Inputs!$B$17)*DCF!G$6</f>
        <v>3738.1185326793548</v>
      </c>
      <c r="CR808" s="15">
        <f ca="1">(BK808*DCF!H$28-DCF!H$5*MAX(BK808*DCF!H$28,0)-MAX(BK808-BJ808,0)/Inputs!$B$17)*DCF!H$6</f>
        <v>4651.7506463176032</v>
      </c>
      <c r="CS808" s="15">
        <f ca="1">(BL808*DCF!I$28-DCF!I$5*MAX(BL808*DCF!I$28,0)-MAX(BL808-BK808,0)/Inputs!$B$17)*DCF!I$6</f>
        <v>5188.4646645365647</v>
      </c>
      <c r="CT808" s="15">
        <f ca="1">(BM808*DCF!J$28-DCF!J$5*MAX(BM808*DCF!J$28,0)-MAX(BM808-BL808,0)/Inputs!$B$17)*DCF!J$6</f>
        <v>6305.1492311841357</v>
      </c>
      <c r="CU808" s="15">
        <f ca="1">(BN808*DCF!K$28-DCF!K$5*MAX(BN808*DCF!K$28,0)-MAX(BN808-BM808,0)/Inputs!$B$17)*DCF!K$6</f>
        <v>8044.4410674308929</v>
      </c>
      <c r="CV808" s="15">
        <f ca="1">(BO808*DCF!L$28-DCF!L$5*MAX(BO808*DCF!L$28,0)-MAX(BO808-BN808,0)/Inputs!$B$17)*DCF!L$6</f>
        <v>10387.251774761804</v>
      </c>
      <c r="CW808" s="15">
        <f ca="1">(BP808*DCF!M$28-DCF!M$5*MAX(BP808*DCF!M$28,0)-MAX(BP808-BO808,0)/Inputs!$B$17)*DCF!M$6</f>
        <v>11946.653449946703</v>
      </c>
      <c r="CX808" s="15">
        <f ca="1">(BQ808*DCF!C$46-DCF!C$5*MAX(BQ808*DCF!C$46,0)-MAX(BQ808-Inputs!$B$20,0)/Inputs!$B$24)*DCF!C$6</f>
        <v>-1535.6908063659444</v>
      </c>
      <c r="CY808" s="15">
        <f ca="1">(BR808*DCF!D$46-DCF!D$5*MAX(BR808*DCF!D$46,0)-MAX(BR808-BQ808,0)/Inputs!$B$24)*DCF!D$6</f>
        <v>-576.02046670287098</v>
      </c>
      <c r="CZ808" s="15">
        <f ca="1">(BS808*DCF!E$46-DCF!E$5*MAX(BS808*DCF!E$46,0)-MAX(BS808-BR808,0)/Inputs!$B$24)*DCF!E$6</f>
        <v>-369.4284318228369</v>
      </c>
      <c r="DA808" s="15">
        <f ca="1">(BT808*DCF!F$46-DCF!F$5*MAX(BT808*DCF!F$46,0)-MAX(BT808-BS808,0)/Inputs!$B$24)*DCF!F$6</f>
        <v>-991.78769830892804</v>
      </c>
      <c r="DB808" s="15">
        <f ca="1">(BU808*DCF!G$46-DCF!G$5*MAX(BU808*DCF!G$46,0)-MAX(BU808-BT808,0)/Inputs!$B$24)*DCF!G$6</f>
        <v>-143.34961258316352</v>
      </c>
      <c r="DC808" s="15">
        <f ca="1">(BV808*DCF!H$46-DCF!H$5*MAX(BV808*DCF!H$46,0)-MAX(BV808-BU808,0)/Inputs!$B$24)*DCF!H$6</f>
        <v>-66.321285072146608</v>
      </c>
      <c r="DD808" s="15">
        <f ca="1">(BW808*DCF!I$46-DCF!I$5*MAX(BW808*DCF!I$46,0)-MAX(BW808-BV808,0)/Inputs!$B$24)*DCF!I$6</f>
        <v>-489.61486083424347</v>
      </c>
      <c r="DE808" s="15">
        <f ca="1">(BX808*DCF!J$46-DCF!J$5*MAX(BX808*DCF!J$46,0)-MAX(BX808-BW808,0)/Inputs!$B$24)*DCF!J$6</f>
        <v>-340.47137156399685</v>
      </c>
      <c r="DF808" s="15">
        <f ca="1">(BY808*DCF!K$46-DCF!K$5*MAX(BY808*DCF!K$46,0)-MAX(BY808-BX808,0)/Inputs!$B$24)*DCF!K$6</f>
        <v>288.56908763587654</v>
      </c>
      <c r="DG808" s="15">
        <f ca="1">(BZ808*DCF!L$46-DCF!L$5*MAX(BZ808*DCF!L$46,0)-MAX(BZ808-BY808,0)/Inputs!$B$24)*DCF!L$6</f>
        <v>49.41129838784012</v>
      </c>
      <c r="DH808" s="15">
        <f ca="1">(CA808*DCF!M$46-DCF!M$5*MAX(CA808*DCF!M$46,0)-MAX(CA808-BZ808,0)/Inputs!$B$24)*DCF!M$6</f>
        <v>1052.2252355330338</v>
      </c>
      <c r="DI808" s="15">
        <f ca="1">SUM(CB808:CL808)+BE808*DCF!M$10*(1+Inputs!$B$30)*(1-Inputs!$B$33)*(1-Inputs!$B$30/Inputs!$B$31)/(Inputs!$B$29-Inputs!$B$30)*DCF!M$6</f>
        <v>147936.92139595866</v>
      </c>
      <c r="DJ808" s="15">
        <f ca="1">SUM(CM808:CW808)+BP808*DCF!M$28*(1+Inputs!$B$30)*(1-Inputs!$B$33)*(1-Inputs!$B$30/Inputs!$B$31)/(Inputs!$B$29-Inputs!$B$30)*DCF!M$6</f>
        <v>304864.80386870523</v>
      </c>
      <c r="DK808" s="15">
        <f ca="1">SUM(CX808:DH808)+CA808*DCF!M$46*(1+Inputs!$B$30)*(1-Inputs!$B$33)*(1-Inputs!$B$30/Inputs!$B$31)/(Inputs!$B$29-Inputs!$B$30)*DCF!M$6</f>
        <v>22347.146106782573</v>
      </c>
      <c r="DM808" s="15">
        <f ca="1">DI808+DJ808+DK808+Inputs!$B$34+Inputs!$B$36-Inputs!$B$35</f>
        <v>551999.87137144653</v>
      </c>
    </row>
    <row r="809" spans="1:117" x14ac:dyDescent="0.75">
      <c r="A809" s="11">
        <v>796</v>
      </c>
      <c r="C809" s="24">
        <f t="shared" ca="1" si="469"/>
        <v>-0.56557868155396973</v>
      </c>
      <c r="D809" s="24">
        <f t="shared" ca="1" si="469"/>
        <v>-1.7584241150839923</v>
      </c>
      <c r="E809" s="24">
        <f t="shared" ca="1" si="469"/>
        <v>-0.73328062229092739</v>
      </c>
      <c r="F809" s="24">
        <f t="shared" ca="1" si="469"/>
        <v>-0.24792792849283166</v>
      </c>
      <c r="G809" s="24">
        <f t="shared" ca="1" si="469"/>
        <v>-0.14809251058594219</v>
      </c>
      <c r="H809" s="24">
        <f t="shared" ca="1" si="469"/>
        <v>0.43834801001079227</v>
      </c>
      <c r="I809" s="24">
        <f t="shared" ca="1" si="469"/>
        <v>-0.19810645615771819</v>
      </c>
      <c r="J809" s="24">
        <f t="shared" ca="1" si="469"/>
        <v>-0.44133418620939985</v>
      </c>
      <c r="K809" s="24">
        <f t="shared" ca="1" si="469"/>
        <v>-0.56129871715034296</v>
      </c>
      <c r="L809" s="24">
        <f t="shared" ca="1" si="469"/>
        <v>1.1145775072892072</v>
      </c>
      <c r="M809" s="24">
        <f t="shared" ca="1" si="469"/>
        <v>-0.36369371624929975</v>
      </c>
      <c r="N809" s="24">
        <f ca="1">SQRT(Inputs!$B$38)*C809+SQRT(1-Inputs!$B$38)*_xlfn.NORM.S.INV(RAND())</f>
        <v>-1.7348380399973782</v>
      </c>
      <c r="O809" s="24">
        <f ca="1">SQRT(Inputs!$B$38)*D809+SQRT(1-Inputs!$B$38)*_xlfn.NORM.S.INV(RAND())</f>
        <v>0.18898563770600474</v>
      </c>
      <c r="P809" s="24">
        <f ca="1">SQRT(Inputs!$B$38)*E809+SQRT(1-Inputs!$B$38)*_xlfn.NORM.S.INV(RAND())</f>
        <v>-1.71664401956845</v>
      </c>
      <c r="Q809" s="24">
        <f ca="1">SQRT(Inputs!$B$38)*F809+SQRT(1-Inputs!$B$38)*_xlfn.NORM.S.INV(RAND())</f>
        <v>-0.13588108335260263</v>
      </c>
      <c r="R809" s="24">
        <f ca="1">SQRT(Inputs!$B$38)*G809+SQRT(1-Inputs!$B$38)*_xlfn.NORM.S.INV(RAND())</f>
        <v>-0.57730750923133412</v>
      </c>
      <c r="S809" s="24">
        <f ca="1">SQRT(Inputs!$B$38)*H809+SQRT(1-Inputs!$B$38)*_xlfn.NORM.S.INV(RAND())</f>
        <v>0.41310459915468822</v>
      </c>
      <c r="T809" s="24">
        <f ca="1">SQRT(Inputs!$B$38)*I809+SQRT(1-Inputs!$B$38)*_xlfn.NORM.S.INV(RAND())</f>
        <v>0.15468501833762976</v>
      </c>
      <c r="U809" s="24">
        <f ca="1">SQRT(Inputs!$B$38)*J809+SQRT(1-Inputs!$B$38)*_xlfn.NORM.S.INV(RAND())</f>
        <v>-1.2813444026418823</v>
      </c>
      <c r="V809" s="24">
        <f ca="1">SQRT(Inputs!$B$38)*K809+SQRT(1-Inputs!$B$38)*_xlfn.NORM.S.INV(RAND())</f>
        <v>-0.67050607786439076</v>
      </c>
      <c r="W809" s="24">
        <f ca="1">SQRT(Inputs!$B$38)*L809+SQRT(1-Inputs!$B$38)*_xlfn.NORM.S.INV(RAND())</f>
        <v>1.5938507685540071</v>
      </c>
      <c r="X809" s="24">
        <f ca="1">SQRT(Inputs!$B$38)*M809+SQRT(1-Inputs!$B$38)*_xlfn.NORM.S.INV(RAND())</f>
        <v>0.48167212787169533</v>
      </c>
      <c r="Y809" s="24">
        <f ca="1">SQRT(Inputs!$B$38)*C809+SQRT(1-Inputs!$B$38)*_xlfn.NORM.S.INV(RAND())</f>
        <v>-0.54496179787555132</v>
      </c>
      <c r="Z809" s="24">
        <f ca="1">SQRT(Inputs!$B$38)*D809+SQRT(1-Inputs!$B$38)*_xlfn.NORM.S.INV(RAND())</f>
        <v>-1.0130799332923701</v>
      </c>
      <c r="AA809" s="24">
        <f ca="1">SQRT(Inputs!$B$38)*E809+SQRT(1-Inputs!$B$38)*_xlfn.NORM.S.INV(RAND())</f>
        <v>-0.75799689591223718</v>
      </c>
      <c r="AB809" s="24">
        <f ca="1">SQRT(Inputs!$B$38)*F809+SQRT(1-Inputs!$B$38)*_xlfn.NORM.S.INV(RAND())</f>
        <v>0.27162594955680158</v>
      </c>
      <c r="AC809" s="24">
        <f ca="1">SQRT(Inputs!$B$38)*G809+SQRT(1-Inputs!$B$38)*_xlfn.NORM.S.INV(RAND())</f>
        <v>0.23743257105593221</v>
      </c>
      <c r="AD809" s="24">
        <f ca="1">SQRT(Inputs!$B$38)*H809+SQRT(1-Inputs!$B$38)*_xlfn.NORM.S.INV(RAND())</f>
        <v>-0.53191298902529427</v>
      </c>
      <c r="AE809" s="24">
        <f ca="1">SQRT(Inputs!$B$38)*I809+SQRT(1-Inputs!$B$38)*_xlfn.NORM.S.INV(RAND())</f>
        <v>-0.33170756007041913</v>
      </c>
      <c r="AF809" s="24">
        <f ca="1">SQRT(Inputs!$B$38)*J809+SQRT(1-Inputs!$B$38)*_xlfn.NORM.S.INV(RAND())</f>
        <v>-0.47998239661181907</v>
      </c>
      <c r="AG809" s="24">
        <f ca="1">SQRT(Inputs!$B$38)*K809+SQRT(1-Inputs!$B$38)*_xlfn.NORM.S.INV(RAND())</f>
        <v>-0.18242029148896127</v>
      </c>
      <c r="AH809" s="24">
        <f ca="1">SQRT(Inputs!$B$38)*L809+SQRT(1-Inputs!$B$38)*_xlfn.NORM.S.INV(RAND())</f>
        <v>0.1347539004184608</v>
      </c>
      <c r="AI809" s="24">
        <f ca="1">SQRT(Inputs!$B$38)*M809+SQRT(1-Inputs!$B$38)*_xlfn.NORM.S.INV(RAND())</f>
        <v>0.59747714915504291</v>
      </c>
      <c r="AJ809" s="24">
        <f ca="1">SQRT(Inputs!$B$38)*C809+SQRT(1-Inputs!$B$38)*_xlfn.NORM.S.INV(RAND())</f>
        <v>-4.5607772893107024E-2</v>
      </c>
      <c r="AK809" s="24">
        <f ca="1">SQRT(Inputs!$B$38)*D809+SQRT(1-Inputs!$B$38)*_xlfn.NORM.S.INV(RAND())</f>
        <v>-0.95410141218731559</v>
      </c>
      <c r="AL809" s="24">
        <f ca="1">SQRT(Inputs!$B$38)*E809+SQRT(1-Inputs!$B$38)*_xlfn.NORM.S.INV(RAND())</f>
        <v>7.6488670530992342E-2</v>
      </c>
      <c r="AM809" s="24">
        <f ca="1">SQRT(Inputs!$B$38)*F809+SQRT(1-Inputs!$B$38)*_xlfn.NORM.S.INV(RAND())</f>
        <v>0.23708754097136508</v>
      </c>
      <c r="AN809" s="24">
        <f ca="1">SQRT(Inputs!$B$38)*G809+SQRT(1-Inputs!$B$38)*_xlfn.NORM.S.INV(RAND())</f>
        <v>-0.94309030356148638</v>
      </c>
      <c r="AO809" s="24">
        <f ca="1">SQRT(Inputs!$B$38)*H809+SQRT(1-Inputs!$B$38)*_xlfn.NORM.S.INV(RAND())</f>
        <v>-0.13642091192431927</v>
      </c>
      <c r="AP809" s="24">
        <f ca="1">SQRT(Inputs!$B$38)*I809+SQRT(1-Inputs!$B$38)*_xlfn.NORM.S.INV(RAND())</f>
        <v>-0.83634998429370544</v>
      </c>
      <c r="AQ809" s="24">
        <f ca="1">SQRT(Inputs!$B$38)*J809+SQRT(1-Inputs!$B$38)*_xlfn.NORM.S.INV(RAND())</f>
        <v>-1.6038227950673745</v>
      </c>
      <c r="AR809" s="24">
        <f ca="1">SQRT(Inputs!$B$38)*K809+SQRT(1-Inputs!$B$38)*_xlfn.NORM.S.INV(RAND())</f>
        <v>-2.2742853333636464</v>
      </c>
      <c r="AS809" s="24">
        <f ca="1">SQRT(Inputs!$B$38)*L809+SQRT(1-Inputs!$B$38)*_xlfn.NORM.S.INV(RAND())</f>
        <v>-6.1579483394297307E-2</v>
      </c>
      <c r="AT809" s="24">
        <f ca="1">SQRT(Inputs!$B$38)*M809+SQRT(1-Inputs!$B$38)*_xlfn.NORM.S.INV(RAND())</f>
        <v>-0.72379723942300123</v>
      </c>
      <c r="AU809" s="15">
        <f ca="1">Inputs!$B$6*EXP($B$8-0.5*C$5^2+C$5*N809)</f>
        <v>3747.2924598883164</v>
      </c>
      <c r="AV809" s="15">
        <f t="shared" ca="1" si="437"/>
        <v>4689.8630778336546</v>
      </c>
      <c r="AW809" s="15">
        <f t="shared" ca="1" si="438"/>
        <v>4536.5012609984078</v>
      </c>
      <c r="AX809" s="15">
        <f t="shared" ca="1" si="439"/>
        <v>5445.3826154139024</v>
      </c>
      <c r="AY809" s="15">
        <f t="shared" ca="1" si="440"/>
        <v>6220.9202193388919</v>
      </c>
      <c r="AZ809" s="15">
        <f t="shared" ca="1" si="441"/>
        <v>7962.4570272618266</v>
      </c>
      <c r="BA809" s="15">
        <f t="shared" ca="1" si="442"/>
        <v>9903.0438758433502</v>
      </c>
      <c r="BB809" s="15">
        <f t="shared" ca="1" si="443"/>
        <v>10663.618700346682</v>
      </c>
      <c r="BC809" s="15">
        <f t="shared" ca="1" si="444"/>
        <v>12241.686170844412</v>
      </c>
      <c r="BD809" s="15">
        <f t="shared" ca="1" si="445"/>
        <v>17408.234462756649</v>
      </c>
      <c r="BE809" s="15">
        <f t="shared" ca="1" si="446"/>
        <v>22288.223925516606</v>
      </c>
      <c r="BF809" s="15">
        <f ca="1">Inputs!$B$13*EXP($B$9-0.5*C$6^2+C$6*Y809)</f>
        <v>12414.641403548294</v>
      </c>
      <c r="BG809" s="15">
        <f t="shared" ca="1" si="447"/>
        <v>12602.455415422968</v>
      </c>
      <c r="BH809" s="15">
        <f t="shared" ca="1" si="448"/>
        <v>13578.811656178403</v>
      </c>
      <c r="BI809" s="15">
        <f t="shared" ca="1" si="449"/>
        <v>17332.202793903976</v>
      </c>
      <c r="BJ809" s="15">
        <f t="shared" ca="1" si="450"/>
        <v>21987.953896514653</v>
      </c>
      <c r="BK809" s="15">
        <f t="shared" ca="1" si="451"/>
        <v>25100.895746918941</v>
      </c>
      <c r="BL809" s="15">
        <f t="shared" ca="1" si="452"/>
        <v>29536.083431608924</v>
      </c>
      <c r="BM809" s="15">
        <f t="shared" ca="1" si="453"/>
        <v>34204.665609272459</v>
      </c>
      <c r="BN809" s="15">
        <f t="shared" ca="1" si="454"/>
        <v>41157.818811219913</v>
      </c>
      <c r="BO809" s="15">
        <f t="shared" ca="1" si="455"/>
        <v>51439.919617209409</v>
      </c>
      <c r="BP809" s="15">
        <f t="shared" ca="1" si="456"/>
        <v>67747.065948490563</v>
      </c>
      <c r="BQ809" s="15">
        <f ca="1">Inputs!$B$20*EXP($B$10-0.5*C$7^2+C$7*AJ809)</f>
        <v>4220.6836580292738</v>
      </c>
      <c r="BR809" s="15">
        <f t="shared" ca="1" si="457"/>
        <v>4229.8862450223742</v>
      </c>
      <c r="BS809" s="15">
        <f t="shared" ca="1" si="458"/>
        <v>5921.0284819217659</v>
      </c>
      <c r="BT809" s="15">
        <f t="shared" ca="1" si="459"/>
        <v>8687.6877124709063</v>
      </c>
      <c r="BU809" s="15">
        <f t="shared" ca="1" si="460"/>
        <v>9583.4986857631302</v>
      </c>
      <c r="BV809" s="15">
        <f t="shared" ca="1" si="461"/>
        <v>12929.837563443949</v>
      </c>
      <c r="BW809" s="15">
        <f t="shared" ca="1" si="462"/>
        <v>15115.748394150231</v>
      </c>
      <c r="BX809" s="15">
        <f t="shared" ca="1" si="463"/>
        <v>15328.70590888048</v>
      </c>
      <c r="BY809" s="15">
        <f t="shared" ca="1" si="464"/>
        <v>13900.262713267914</v>
      </c>
      <c r="BZ809" s="15">
        <f t="shared" ca="1" si="465"/>
        <v>19284.467169878651</v>
      </c>
      <c r="CA809" s="15">
        <f t="shared" ca="1" si="466"/>
        <v>23819.436002100956</v>
      </c>
      <c r="CB809" s="15">
        <f ca="1">(AU809*DCF!C$10-DCF!C$5*MAX(AU809*DCF!C$10,0)-MAX(AU809-Inputs!$B$6,0)/Inputs!$B$10)*DCF!C$6</f>
        <v>962.33886297400966</v>
      </c>
      <c r="CC809" s="15">
        <f ca="1">(AV809*DCF!D$10-DCF!D$5*MAX(AV809*DCF!D$10,0)-MAX(AV809-AU809,0)/Inputs!$B$10)*DCF!D$6</f>
        <v>913.30117608208991</v>
      </c>
      <c r="CD809" s="15">
        <f ca="1">(AW809*DCF!E$10-DCF!E$5*MAX(AW809*DCF!E$10,0)-MAX(AW809-AV809,0)/Inputs!$B$10)*DCF!E$6</f>
        <v>1047.4059261422924</v>
      </c>
      <c r="CE809" s="15">
        <f ca="1">(AX809*DCF!F$10-DCF!F$5*MAX(AX809*DCF!F$10,0)-MAX(AX809-AW809,0)/Inputs!$B$10)*DCF!F$6</f>
        <v>999.60267068758458</v>
      </c>
      <c r="CF809" s="15">
        <f ca="1">(AY809*DCF!G$10-DCF!G$5*MAX(AY809*DCF!G$10,0)-MAX(AY809-AX809,0)/Inputs!$B$10)*DCF!G$6</f>
        <v>1132.6857295818747</v>
      </c>
      <c r="CG809" s="15">
        <f ca="1">(AZ809*DCF!H$10-DCF!H$5*MAX(AZ809*DCF!H$10,0)-MAX(AZ809-AY809,0)/Inputs!$B$10)*DCF!H$6</f>
        <v>1236.6756617472306</v>
      </c>
      <c r="CH809" s="15">
        <f ca="1">(BA809*DCF!I$10-DCF!I$5*MAX(BA809*DCF!I$10,0)-MAX(BA809-AZ809,0)/Inputs!$B$10)*DCF!I$6</f>
        <v>1490.6006167902658</v>
      </c>
      <c r="CI809" s="15">
        <f ca="1">(BB809*DCF!J$10-DCF!J$5*MAX(BB809*DCF!J$10,0)-MAX(BB809-BA809,0)/Inputs!$B$10)*DCF!J$6</f>
        <v>1714.6491306472681</v>
      </c>
      <c r="CJ809" s="15">
        <f ca="1">(BC809*DCF!K$10-DCF!K$5*MAX(BC809*DCF!K$10,0)-MAX(BC809-BB809,0)/Inputs!$B$10)*DCF!K$6</f>
        <v>1749.8094476264266</v>
      </c>
      <c r="CK809" s="15">
        <f ca="1">(BD809*DCF!L$10-DCF!L$5*MAX(BD809*DCF!L$10,0)-MAX(BD809-BC809,0)/Inputs!$B$10)*DCF!L$6</f>
        <v>1957.3744435467127</v>
      </c>
      <c r="CL809" s="15">
        <f ca="1">(BE809*DCF!M$10-DCF!M$5*MAX(BE809*DCF!M$10,0)-MAX(BE809-BD809,0)/Inputs!$B$10)*DCF!M$6</f>
        <v>2562.1897892550264</v>
      </c>
      <c r="CM809" s="15">
        <f ca="1">(BF809*DCF!C$28-DCF!C$5*MAX(BF809*DCF!C$28,0)-MAX(BF809-Inputs!$B$13,0)/Inputs!$B$17)*DCF!C$6</f>
        <v>3551.5365613689387</v>
      </c>
      <c r="CN809" s="15">
        <f ca="1">(BG809*DCF!D$28-DCF!D$5*MAX(BG809*DCF!D$28,0)-MAX(BG809-BF809,0)/Inputs!$B$17)*DCF!D$6</f>
        <v>3671.6444405495117</v>
      </c>
      <c r="CO809" s="15">
        <f ca="1">(BH809*DCF!E$28-DCF!E$5*MAX(BH809*DCF!E$28,0)-MAX(BH809-BG809,0)/Inputs!$B$17)*DCF!E$6</f>
        <v>3653.3348756496807</v>
      </c>
      <c r="CP809" s="15">
        <f ca="1">(BI809*DCF!F$28-DCF!F$5*MAX(BI809*DCF!F$28,0)-MAX(BI809-BH809,0)/Inputs!$B$17)*DCF!F$6</f>
        <v>4021.8723298791861</v>
      </c>
      <c r="CQ809" s="15">
        <f ca="1">(BJ809*DCF!G$28-DCF!G$5*MAX(BJ809*DCF!G$28,0)-MAX(BJ809-BI809,0)/Inputs!$B$17)*DCF!G$6</f>
        <v>4921.8901183221069</v>
      </c>
      <c r="CR809" s="15">
        <f ca="1">(BK809*DCF!H$28-DCF!H$5*MAX(BK809*DCF!H$28,0)-MAX(BK809-BJ809,0)/Inputs!$B$17)*DCF!H$6</f>
        <v>5724.0646462220775</v>
      </c>
      <c r="CS809" s="15">
        <f ca="1">(BL809*DCF!I$28-DCF!I$5*MAX(BL809*DCF!I$28,0)-MAX(BL809-BK809,0)/Inputs!$B$17)*DCF!I$6</f>
        <v>6308.9143196091254</v>
      </c>
      <c r="CT809" s="15">
        <f ca="1">(BM809*DCF!J$28-DCF!J$5*MAX(BM809*DCF!J$28,0)-MAX(BM809-BL809,0)/Inputs!$B$17)*DCF!J$6</f>
        <v>7011.4641199656171</v>
      </c>
      <c r="CU809" s="15">
        <f ca="1">(BN809*DCF!K$28-DCF!K$5*MAX(BN809*DCF!K$28,0)-MAX(BN809-BM809,0)/Inputs!$B$17)*DCF!K$6</f>
        <v>7840.1725880594076</v>
      </c>
      <c r="CV809" s="15">
        <f ca="1">(BO809*DCF!L$28-DCF!L$5*MAX(BO809*DCF!L$28,0)-MAX(BO809-BN809,0)/Inputs!$B$17)*DCF!L$6</f>
        <v>9099.9068295896832</v>
      </c>
      <c r="CW809" s="15">
        <f ca="1">(BP809*DCF!M$28-DCF!M$5*MAX(BP809*DCF!M$28,0)-MAX(BP809-BO809,0)/Inputs!$B$17)*DCF!M$6</f>
        <v>11042.094654467399</v>
      </c>
      <c r="CX809" s="15">
        <f ca="1">(BQ809*DCF!C$46-DCF!C$5*MAX(BQ809*DCF!C$46,0)-MAX(BQ809-Inputs!$B$20,0)/Inputs!$B$24)*DCF!C$6</f>
        <v>-1445.7392549856399</v>
      </c>
      <c r="CY809" s="15">
        <f ca="1">(BR809*DCF!D$46-DCF!D$5*MAX(BR809*DCF!D$46,0)-MAX(BR809-BQ809,0)/Inputs!$B$24)*DCF!D$6</f>
        <v>-725.86960728450197</v>
      </c>
      <c r="CZ809" s="15">
        <f ca="1">(BS809*DCF!E$46-DCF!E$5*MAX(BS809*DCF!E$46,0)-MAX(BS809-BR809,0)/Inputs!$B$24)*DCF!E$6</f>
        <v>-1366.7736406476349</v>
      </c>
      <c r="DA809" s="15">
        <f ca="1">(BT809*DCF!F$46-DCF!F$5*MAX(BT809*DCF!F$46,0)-MAX(BT809-BS809,0)/Inputs!$B$24)*DCF!F$6</f>
        <v>-1640.1204335868724</v>
      </c>
      <c r="DB809" s="15">
        <f ca="1">(BU809*DCF!G$46-DCF!G$5*MAX(BU809*DCF!G$46,0)-MAX(BU809-BT809,0)/Inputs!$B$24)*DCF!G$6</f>
        <v>-623.70307345942456</v>
      </c>
      <c r="DC809" s="15">
        <f ca="1">(BV809*DCF!H$46-DCF!H$5*MAX(BV809*DCF!H$46,0)-MAX(BV809-BU809,0)/Inputs!$B$24)*DCF!H$6</f>
        <v>-1039.8543028808356</v>
      </c>
      <c r="DD809" s="15">
        <f ca="1">(BW809*DCF!I$46-DCF!I$5*MAX(BW809*DCF!I$46,0)-MAX(BW809-BV809,0)/Inputs!$B$24)*DCF!I$6</f>
        <v>-278.38636874002464</v>
      </c>
      <c r="DE809" s="15">
        <f ca="1">(BX809*DCF!J$46-DCF!J$5*MAX(BX809*DCF!J$46,0)-MAX(BX809-BW809,0)/Inputs!$B$24)*DCF!J$6</f>
        <v>586.52395781235691</v>
      </c>
      <c r="DF809" s="15">
        <f ca="1">(BY809*DCF!K$46-DCF!K$5*MAX(BY809*DCF!K$46,0)-MAX(BY809-BX809,0)/Inputs!$B$24)*DCF!K$6</f>
        <v>794.02934292492148</v>
      </c>
      <c r="DG809" s="15">
        <f ca="1">(BZ809*DCF!L$46-DCF!L$5*MAX(BZ809*DCF!L$46,0)-MAX(BZ809-BY809,0)/Inputs!$B$24)*DCF!L$6</f>
        <v>114.58274122800786</v>
      </c>
      <c r="DH809" s="15">
        <f ca="1">(CA809*DCF!M$46-DCF!M$5*MAX(CA809*DCF!M$46,0)-MAX(CA809-BZ809,0)/Inputs!$B$24)*DCF!M$6</f>
        <v>919.28693388419163</v>
      </c>
      <c r="DI809" s="15">
        <f ca="1">SUM(CB809:CL809)+BE809*DCF!M$10*(1+Inputs!$B$30)*(1-Inputs!$B$33)*(1-Inputs!$B$30/Inputs!$B$31)/(Inputs!$B$29-Inputs!$B$30)*DCF!M$6</f>
        <v>77795.055371042894</v>
      </c>
      <c r="DJ809" s="15">
        <f ca="1">SUM(CM809:CW809)+BP809*DCF!M$28*(1+Inputs!$B$30)*(1-Inputs!$B$33)*(1-Inputs!$B$30/Inputs!$B$31)/(Inputs!$B$29-Inputs!$B$30)*DCF!M$6</f>
        <v>318234.86934615258</v>
      </c>
      <c r="DK809" s="15">
        <f ca="1">SUM(CX809:DH809)+CA809*DCF!M$46*(1+Inputs!$B$30)*(1-Inputs!$B$33)*(1-Inputs!$B$30/Inputs!$B$31)/(Inputs!$B$29-Inputs!$B$30)*DCF!M$6</f>
        <v>32121.645946086701</v>
      </c>
      <c r="DM809" s="15">
        <f ca="1">DI809+DJ809+DK809+Inputs!$B$34+Inputs!$B$36-Inputs!$B$35</f>
        <v>505002.57066328218</v>
      </c>
    </row>
    <row r="810" spans="1:117" x14ac:dyDescent="0.75">
      <c r="A810" s="11">
        <v>797</v>
      </c>
      <c r="C810" s="24">
        <f t="shared" ca="1" si="469"/>
        <v>-1.0153224486545875</v>
      </c>
      <c r="D810" s="24">
        <f t="shared" ca="1" si="469"/>
        <v>-0.14624079331569012</v>
      </c>
      <c r="E810" s="24">
        <f t="shared" ca="1" si="469"/>
        <v>-1.7801112488546036</v>
      </c>
      <c r="F810" s="24">
        <f t="shared" ca="1" si="469"/>
        <v>-4.369630166791233E-2</v>
      </c>
      <c r="G810" s="24">
        <f t="shared" ca="1" si="469"/>
        <v>-0.71440430331115612</v>
      </c>
      <c r="H810" s="24">
        <f t="shared" ca="1" si="469"/>
        <v>-0.37136602581442923</v>
      </c>
      <c r="I810" s="24">
        <f t="shared" ca="1" si="469"/>
        <v>-1.6359043979742609</v>
      </c>
      <c r="J810" s="24">
        <f t="shared" ca="1" si="469"/>
        <v>0.30559756321242249</v>
      </c>
      <c r="K810" s="24">
        <f t="shared" ca="1" si="469"/>
        <v>2.5127184958850335</v>
      </c>
      <c r="L810" s="24">
        <f t="shared" ca="1" si="469"/>
        <v>0.18102039988968929</v>
      </c>
      <c r="M810" s="24">
        <f t="shared" ca="1" si="469"/>
        <v>1.5029635053426309</v>
      </c>
      <c r="N810" s="24">
        <f ca="1">SQRT(Inputs!$B$38)*C810+SQRT(1-Inputs!$B$38)*_xlfn.NORM.S.INV(RAND())</f>
        <v>1.2722168277549768</v>
      </c>
      <c r="O810" s="24">
        <f ca="1">SQRT(Inputs!$B$38)*D810+SQRT(1-Inputs!$B$38)*_xlfn.NORM.S.INV(RAND())</f>
        <v>-1.735670058026106</v>
      </c>
      <c r="P810" s="24">
        <f ca="1">SQRT(Inputs!$B$38)*E810+SQRT(1-Inputs!$B$38)*_xlfn.NORM.S.INV(RAND())</f>
        <v>-2.1354627419511321</v>
      </c>
      <c r="Q810" s="24">
        <f ca="1">SQRT(Inputs!$B$38)*F810+SQRT(1-Inputs!$B$38)*_xlfn.NORM.S.INV(RAND())</f>
        <v>5.9687851578064964E-2</v>
      </c>
      <c r="R810" s="24">
        <f ca="1">SQRT(Inputs!$B$38)*G810+SQRT(1-Inputs!$B$38)*_xlfn.NORM.S.INV(RAND())</f>
        <v>9.8889027737483759E-3</v>
      </c>
      <c r="S810" s="24">
        <f ca="1">SQRT(Inputs!$B$38)*H810+SQRT(1-Inputs!$B$38)*_xlfn.NORM.S.INV(RAND())</f>
        <v>-1.0145878800590005</v>
      </c>
      <c r="T810" s="24">
        <f ca="1">SQRT(Inputs!$B$38)*I810+SQRT(1-Inputs!$B$38)*_xlfn.NORM.S.INV(RAND())</f>
        <v>-0.93215810644417585</v>
      </c>
      <c r="U810" s="24">
        <f ca="1">SQRT(Inputs!$B$38)*J810+SQRT(1-Inputs!$B$38)*_xlfn.NORM.S.INV(RAND())</f>
        <v>0.48834898825668083</v>
      </c>
      <c r="V810" s="24">
        <f ca="1">SQRT(Inputs!$B$38)*K810+SQRT(1-Inputs!$B$38)*_xlfn.NORM.S.INV(RAND())</f>
        <v>1.6968193837745216</v>
      </c>
      <c r="W810" s="24">
        <f ca="1">SQRT(Inputs!$B$38)*L810+SQRT(1-Inputs!$B$38)*_xlfn.NORM.S.INV(RAND())</f>
        <v>0.74260165179472026</v>
      </c>
      <c r="X810" s="24">
        <f ca="1">SQRT(Inputs!$B$38)*M810+SQRT(1-Inputs!$B$38)*_xlfn.NORM.S.INV(RAND())</f>
        <v>2.5106176930494155</v>
      </c>
      <c r="Y810" s="24">
        <f ca="1">SQRT(Inputs!$B$38)*C810+SQRT(1-Inputs!$B$38)*_xlfn.NORM.S.INV(RAND())</f>
        <v>-0.31731581420096211</v>
      </c>
      <c r="Z810" s="24">
        <f ca="1">SQRT(Inputs!$B$38)*D810+SQRT(1-Inputs!$B$38)*_xlfn.NORM.S.INV(RAND())</f>
        <v>0.45865733136922415</v>
      </c>
      <c r="AA810" s="24">
        <f ca="1">SQRT(Inputs!$B$38)*E810+SQRT(1-Inputs!$B$38)*_xlfn.NORM.S.INV(RAND())</f>
        <v>-2.3461496915336548</v>
      </c>
      <c r="AB810" s="24">
        <f ca="1">SQRT(Inputs!$B$38)*F810+SQRT(1-Inputs!$B$38)*_xlfn.NORM.S.INV(RAND())</f>
        <v>0.11129234938292135</v>
      </c>
      <c r="AC810" s="24">
        <f ca="1">SQRT(Inputs!$B$38)*G810+SQRT(1-Inputs!$B$38)*_xlfn.NORM.S.INV(RAND())</f>
        <v>-0.51339971983224197</v>
      </c>
      <c r="AD810" s="24">
        <f ca="1">SQRT(Inputs!$B$38)*H810+SQRT(1-Inputs!$B$38)*_xlfn.NORM.S.INV(RAND())</f>
        <v>7.430794314739303E-2</v>
      </c>
      <c r="AE810" s="24">
        <f ca="1">SQRT(Inputs!$B$38)*I810+SQRT(1-Inputs!$B$38)*_xlfn.NORM.S.INV(RAND())</f>
        <v>0.84720183441148567</v>
      </c>
      <c r="AF810" s="24">
        <f ca="1">SQRT(Inputs!$B$38)*J810+SQRT(1-Inputs!$B$38)*_xlfn.NORM.S.INV(RAND())</f>
        <v>1.5225582157537927</v>
      </c>
      <c r="AG810" s="24">
        <f ca="1">SQRT(Inputs!$B$38)*K810+SQRT(1-Inputs!$B$38)*_xlfn.NORM.S.INV(RAND())</f>
        <v>0.96968819128286043</v>
      </c>
      <c r="AH810" s="24">
        <f ca="1">SQRT(Inputs!$B$38)*L810+SQRT(1-Inputs!$B$38)*_xlfn.NORM.S.INV(RAND())</f>
        <v>0.52183323810474702</v>
      </c>
      <c r="AI810" s="24">
        <f ca="1">SQRT(Inputs!$B$38)*M810+SQRT(1-Inputs!$B$38)*_xlfn.NORM.S.INV(RAND())</f>
        <v>-0.15069567184430877</v>
      </c>
      <c r="AJ810" s="24">
        <f ca="1">SQRT(Inputs!$B$38)*C810+SQRT(1-Inputs!$B$38)*_xlfn.NORM.S.INV(RAND())</f>
        <v>-1.36733157641082</v>
      </c>
      <c r="AK810" s="24">
        <f ca="1">SQRT(Inputs!$B$38)*D810+SQRT(1-Inputs!$B$38)*_xlfn.NORM.S.INV(RAND())</f>
        <v>0.14791370721597591</v>
      </c>
      <c r="AL810" s="24">
        <f ca="1">SQRT(Inputs!$B$38)*E810+SQRT(1-Inputs!$B$38)*_xlfn.NORM.S.INV(RAND())</f>
        <v>-1.2901874705467862</v>
      </c>
      <c r="AM810" s="24">
        <f ca="1">SQRT(Inputs!$B$38)*F810+SQRT(1-Inputs!$B$38)*_xlfn.NORM.S.INV(RAND())</f>
        <v>-0.93104861124755001</v>
      </c>
      <c r="AN810" s="24">
        <f ca="1">SQRT(Inputs!$B$38)*G810+SQRT(1-Inputs!$B$38)*_xlfn.NORM.S.INV(RAND())</f>
        <v>-1.6293029266079575</v>
      </c>
      <c r="AO810" s="24">
        <f ca="1">SQRT(Inputs!$B$38)*H810+SQRT(1-Inputs!$B$38)*_xlfn.NORM.S.INV(RAND())</f>
        <v>-0.69658927056561715</v>
      </c>
      <c r="AP810" s="24">
        <f ca="1">SQRT(Inputs!$B$38)*I810+SQRT(1-Inputs!$B$38)*_xlfn.NORM.S.INV(RAND())</f>
        <v>-1.0106761301319502</v>
      </c>
      <c r="AQ810" s="24">
        <f ca="1">SQRT(Inputs!$B$38)*J810+SQRT(1-Inputs!$B$38)*_xlfn.NORM.S.INV(RAND())</f>
        <v>3.8399819218645825E-2</v>
      </c>
      <c r="AR810" s="24">
        <f ca="1">SQRT(Inputs!$B$38)*K810+SQRT(1-Inputs!$B$38)*_xlfn.NORM.S.INV(RAND())</f>
        <v>0.38585504608785548</v>
      </c>
      <c r="AS810" s="24">
        <f ca="1">SQRT(Inputs!$B$38)*L810+SQRT(1-Inputs!$B$38)*_xlfn.NORM.S.INV(RAND())</f>
        <v>-0.53268440787574445</v>
      </c>
      <c r="AT810" s="24">
        <f ca="1">SQRT(Inputs!$B$38)*M810+SQRT(1-Inputs!$B$38)*_xlfn.NORM.S.INV(RAND())</f>
        <v>0.3650818318398521</v>
      </c>
      <c r="AU810" s="15">
        <f ca="1">Inputs!$B$6*EXP($B$8-0.5*C$5^2+C$5*N810)</f>
        <v>6096.9874441395004</v>
      </c>
      <c r="AV810" s="15">
        <f t="shared" ca="1" si="437"/>
        <v>5749.8779096958588</v>
      </c>
      <c r="AW810" s="15">
        <f t="shared" ca="1" si="438"/>
        <v>5256.3693192093142</v>
      </c>
      <c r="AX810" s="15">
        <f t="shared" ca="1" si="439"/>
        <v>6465.5332658101333</v>
      </c>
      <c r="AY810" s="15">
        <f t="shared" ca="1" si="440"/>
        <v>7910.6723139529477</v>
      </c>
      <c r="AZ810" s="15">
        <f t="shared" ca="1" si="441"/>
        <v>8652.2195820980651</v>
      </c>
      <c r="BA810" s="15">
        <f t="shared" ca="1" si="442"/>
        <v>9603.9239883307</v>
      </c>
      <c r="BB810" s="15">
        <f t="shared" ca="1" si="443"/>
        <v>12347.731756132574</v>
      </c>
      <c r="BC810" s="15">
        <f t="shared" ca="1" si="444"/>
        <v>17814.259757436859</v>
      </c>
      <c r="BD810" s="15">
        <f t="shared" ca="1" si="445"/>
        <v>23393.898155773633</v>
      </c>
      <c r="BE810" s="15">
        <f t="shared" ca="1" si="446"/>
        <v>36031.27651331525</v>
      </c>
      <c r="BF810" s="15">
        <f ca="1">Inputs!$B$13*EXP($B$9-0.5*C$6^2+C$6*Y810)</f>
        <v>12987.752849277354</v>
      </c>
      <c r="BG810" s="15">
        <f t="shared" ca="1" si="447"/>
        <v>17194.333555334753</v>
      </c>
      <c r="BH810" s="15">
        <f t="shared" ca="1" si="448"/>
        <v>14236.255851098476</v>
      </c>
      <c r="BI810" s="15">
        <f t="shared" ca="1" si="449"/>
        <v>17728.421192700887</v>
      </c>
      <c r="BJ810" s="15">
        <f t="shared" ca="1" si="450"/>
        <v>20183.561723738196</v>
      </c>
      <c r="BK810" s="15">
        <f t="shared" ca="1" si="451"/>
        <v>25023.37024424081</v>
      </c>
      <c r="BL810" s="15">
        <f t="shared" ca="1" si="452"/>
        <v>34305.172520410262</v>
      </c>
      <c r="BM810" s="15">
        <f t="shared" ca="1" si="453"/>
        <v>50948.549828566101</v>
      </c>
      <c r="BN810" s="15">
        <f t="shared" ca="1" si="454"/>
        <v>70381.614797229879</v>
      </c>
      <c r="BO810" s="15">
        <f t="shared" ca="1" si="455"/>
        <v>92012.723742344766</v>
      </c>
      <c r="BP810" s="15">
        <f t="shared" ca="1" si="456"/>
        <v>111333.28075605036</v>
      </c>
      <c r="BQ810" s="15">
        <f ca="1">Inputs!$B$20*EXP($B$10-0.5*C$7^2+C$7*AJ810)</f>
        <v>2641.1239558736779</v>
      </c>
      <c r="BR810" s="15">
        <f t="shared" ca="1" si="457"/>
        <v>3756.0223912448041</v>
      </c>
      <c r="BS810" s="15">
        <f t="shared" ca="1" si="458"/>
        <v>3550.8329968855523</v>
      </c>
      <c r="BT810" s="15">
        <f t="shared" ca="1" si="459"/>
        <v>3834.8836766316981</v>
      </c>
      <c r="BU810" s="15">
        <f t="shared" ca="1" si="460"/>
        <v>3583.1139634719875</v>
      </c>
      <c r="BV810" s="15">
        <f t="shared" ca="1" si="461"/>
        <v>4261.0773239528262</v>
      </c>
      <c r="BW810" s="15">
        <f t="shared" ca="1" si="462"/>
        <v>4801.0062684959394</v>
      </c>
      <c r="BX810" s="15">
        <f t="shared" ca="1" si="463"/>
        <v>6766.8711601190298</v>
      </c>
      <c r="BY810" s="15">
        <f t="shared" ca="1" si="464"/>
        <v>10207.981382926475</v>
      </c>
      <c r="BZ810" s="15">
        <f t="shared" ca="1" si="465"/>
        <v>12987.107133634039</v>
      </c>
      <c r="CA810" s="15">
        <f t="shared" ca="1" si="466"/>
        <v>19465.695305880461</v>
      </c>
      <c r="CB810" s="15">
        <f ca="1">(AU810*DCF!C$10-DCF!C$5*MAX(AU810*DCF!C$10,0)-MAX(AU810-Inputs!$B$6,0)/Inputs!$B$10)*DCF!C$6</f>
        <v>1034.9833479215465</v>
      </c>
      <c r="CC810" s="15">
        <f ca="1">(AV810*DCF!D$10-DCF!D$5*MAX(AV810*DCF!D$10,0)-MAX(AV810-AU810,0)/Inputs!$B$10)*DCF!D$6</f>
        <v>1401.4937863441914</v>
      </c>
      <c r="CD810" s="15">
        <f ca="1">(AW810*DCF!E$10-DCF!E$5*MAX(AW810*DCF!E$10,0)-MAX(AW810-AV810,0)/Inputs!$B$10)*DCF!E$6</f>
        <v>1213.6120014481562</v>
      </c>
      <c r="CE810" s="15">
        <f ca="1">(AX810*DCF!F$10-DCF!F$5*MAX(AX810*DCF!F$10,0)-MAX(AX810-AW810,0)/Inputs!$B$10)*DCF!F$6</f>
        <v>1159.8185693169305</v>
      </c>
      <c r="CF810" s="15">
        <f ca="1">(AY810*DCF!G$10-DCF!G$5*MAX(AY810*DCF!G$10,0)-MAX(AY810-AX810,0)/Inputs!$B$10)*DCF!G$6</f>
        <v>1352.1330259146771</v>
      </c>
      <c r="CG810" s="15">
        <f ca="1">(AZ810*DCF!H$10-DCF!H$5*MAX(AZ810*DCF!H$10,0)-MAX(AZ810-AY810,0)/Inputs!$B$10)*DCF!H$6</f>
        <v>1548.1596264934196</v>
      </c>
      <c r="CH810" s="15">
        <f ca="1">(BA810*DCF!I$10-DCF!I$5*MAX(BA810*DCF!I$10,0)-MAX(BA810-AZ810,0)/Inputs!$B$10)*DCF!I$6</f>
        <v>1598.1736931215987</v>
      </c>
      <c r="CI810" s="15">
        <f ca="1">(BB810*DCF!J$10-DCF!J$5*MAX(BB810*DCF!J$10,0)-MAX(BB810-BA810,0)/Inputs!$B$10)*DCF!J$6</f>
        <v>1703.1205672073986</v>
      </c>
      <c r="CJ810" s="15">
        <f ca="1">(BC810*DCF!K$10-DCF!K$5*MAX(BC810*DCF!K$10,0)-MAX(BC810-BB810,0)/Inputs!$B$10)*DCF!K$6</f>
        <v>2102.5790179522778</v>
      </c>
      <c r="CK810" s="15">
        <f ca="1">(BD810*DCF!L$10-DCF!L$5*MAX(BD810*DCF!L$10,0)-MAX(BD810-BC810,0)/Inputs!$B$10)*DCF!L$6</f>
        <v>2806.7071123665546</v>
      </c>
      <c r="CL810" s="15">
        <f ca="1">(BE810*DCF!M$10-DCF!M$5*MAX(BE810*DCF!M$10,0)-MAX(BE810-BD810,0)/Inputs!$B$10)*DCF!M$6</f>
        <v>3574.8092722136294</v>
      </c>
      <c r="CM810" s="15">
        <f ca="1">(BF810*DCF!C$28-DCF!C$5*MAX(BF810*DCF!C$28,0)-MAX(BF810-Inputs!$B$13,0)/Inputs!$B$17)*DCF!C$6</f>
        <v>3594.0881145131771</v>
      </c>
      <c r="CN810" s="15">
        <f ca="1">(BG810*DCF!D$28-DCF!D$5*MAX(BG810*DCF!D$28,0)-MAX(BG810-BF810,0)/Inputs!$B$17)*DCF!D$6</f>
        <v>4166.6712641524837</v>
      </c>
      <c r="CO810" s="15">
        <f ca="1">(BH810*DCF!E$28-DCF!E$5*MAX(BH810*DCF!E$28,0)-MAX(BH810-BG810,0)/Inputs!$B$17)*DCF!E$6</f>
        <v>4031.9611541157296</v>
      </c>
      <c r="CP810" s="15">
        <f ca="1">(BI810*DCF!F$28-DCF!F$5*MAX(BI810*DCF!F$28,0)-MAX(BI810-BH810,0)/Inputs!$B$17)*DCF!F$6</f>
        <v>4176.9954735910942</v>
      </c>
      <c r="CQ810" s="15">
        <f ca="1">(BJ810*DCF!G$28-DCF!G$5*MAX(BJ810*DCF!G$28,0)-MAX(BJ810-BI810,0)/Inputs!$B$17)*DCF!G$6</f>
        <v>4823.8478379719218</v>
      </c>
      <c r="CR810" s="15">
        <f ca="1">(BK810*DCF!H$28-DCF!H$5*MAX(BK810*DCF!H$28,0)-MAX(BK810-BJ810,0)/Inputs!$B$17)*DCF!H$6</f>
        <v>5436.5851155692662</v>
      </c>
      <c r="CS810" s="15">
        <f ca="1">(BL810*DCF!I$28-DCF!I$5*MAX(BL810*DCF!I$28,0)-MAX(BL810-BK810,0)/Inputs!$B$17)*DCF!I$6</f>
        <v>6734.742325386268</v>
      </c>
      <c r="CT810" s="15">
        <f ca="1">(BM810*DCF!J$28-DCF!J$5*MAX(BM810*DCF!J$28,0)-MAX(BM810-BL810,0)/Inputs!$B$17)*DCF!J$6</f>
        <v>9158.9803041341547</v>
      </c>
      <c r="CU810" s="15">
        <f ca="1">(BN810*DCF!K$28-DCF!K$5*MAX(BN810*DCF!K$28,0)-MAX(BN810-BM810,0)/Inputs!$B$17)*DCF!K$6</f>
        <v>12483.125345175633</v>
      </c>
      <c r="CV810" s="15">
        <f ca="1">(BO810*DCF!L$28-DCF!L$5*MAX(BO810*DCF!L$28,0)-MAX(BO810-BN810,0)/Inputs!$B$17)*DCF!L$6</f>
        <v>15910.87367533386</v>
      </c>
      <c r="CW810" s="15">
        <f ca="1">(BP810*DCF!M$28-DCF!M$5*MAX(BP810*DCF!M$28,0)-MAX(BP810-BO810,0)/Inputs!$B$17)*DCF!M$6</f>
        <v>18927.880104078624</v>
      </c>
      <c r="CX810" s="15">
        <f ca="1">(BQ810*DCF!C$46-DCF!C$5*MAX(BQ810*DCF!C$46,0)-MAX(BQ810-Inputs!$B$20,0)/Inputs!$B$24)*DCF!C$6</f>
        <v>-609.95934315789327</v>
      </c>
      <c r="CY810" s="15">
        <f ca="1">(BR810*DCF!D$46-DCF!D$5*MAX(BR810*DCF!D$46,0)-MAX(BR810-BQ810,0)/Inputs!$B$24)*DCF!D$6</f>
        <v>-1116.7833384866517</v>
      </c>
      <c r="CZ810" s="15">
        <f ca="1">(BS810*DCF!E$46-DCF!E$5*MAX(BS810*DCF!E$46,0)-MAX(BS810-BR810,0)/Inputs!$B$24)*DCF!E$6</f>
        <v>-419.89218434580852</v>
      </c>
      <c r="DA810" s="15">
        <f ca="1">(BT810*DCF!F$46-DCF!F$5*MAX(BT810*DCF!F$46,0)-MAX(BT810-BS810,0)/Inputs!$B$24)*DCF!F$6</f>
        <v>-382.71230733901933</v>
      </c>
      <c r="DB810" s="15">
        <f ca="1">(BU810*DCF!G$46-DCF!G$5*MAX(BU810*DCF!G$46,0)-MAX(BU810-BT810,0)/Inputs!$B$24)*DCF!G$6</f>
        <v>-120.5288743624168</v>
      </c>
      <c r="DC810" s="15">
        <f ca="1">(BV810*DCF!H$46-DCF!H$5*MAX(BV810*DCF!H$46,0)-MAX(BV810-BU810,0)/Inputs!$B$24)*DCF!H$6</f>
        <v>-210.67296031899193</v>
      </c>
      <c r="DD810" s="15">
        <f ca="1">(BW810*DCF!I$46-DCF!I$5*MAX(BW810*DCF!I$46,0)-MAX(BW810-BV810,0)/Inputs!$B$24)*DCF!I$6</f>
        <v>-44.111612026151441</v>
      </c>
      <c r="DE810" s="15">
        <f ca="1">(BX810*DCF!J$46-DCF!J$5*MAX(BX810*DCF!J$46,0)-MAX(BX810-BW810,0)/Inputs!$B$24)*DCF!J$6</f>
        <v>-237.46372454251255</v>
      </c>
      <c r="DF810" s="15">
        <f ca="1">(BY810*DCF!K$46-DCF!K$5*MAX(BY810*DCF!K$46,0)-MAX(BY810-BX810,0)/Inputs!$B$24)*DCF!K$6</f>
        <v>-259.86640871806264</v>
      </c>
      <c r="DG810" s="15">
        <f ca="1">(BZ810*DCF!L$46-DCF!L$5*MAX(BZ810*DCF!L$46,0)-MAX(BZ810-BY810,0)/Inputs!$B$24)*DCF!L$6</f>
        <v>268.81332013366961</v>
      </c>
      <c r="DH810" s="15">
        <f ca="1">(CA810*DCF!M$46-DCF!M$5*MAX(CA810*DCF!M$46,0)-MAX(CA810-BZ810,0)/Inputs!$B$24)*DCF!M$6</f>
        <v>171.64508331240924</v>
      </c>
      <c r="DI810" s="15">
        <f ca="1">SUM(CB810:CL810)+BE810*DCF!M$10*(1+Inputs!$B$30)*(1-Inputs!$B$33)*(1-Inputs!$B$30/Inputs!$B$31)/(Inputs!$B$29-Inputs!$B$30)*DCF!M$6</f>
        <v>119771.10902116272</v>
      </c>
      <c r="DJ810" s="15">
        <f ca="1">SUM(CM810:CW810)+BP810*DCF!M$28*(1+Inputs!$B$30)*(1-Inputs!$B$33)*(1-Inputs!$B$30/Inputs!$B$31)/(Inputs!$B$29-Inputs!$B$30)*DCF!M$6</f>
        <v>502568.4074797738</v>
      </c>
      <c r="DK810" s="15">
        <f ca="1">SUM(CX810:DH810)+CA810*DCF!M$46*(1+Inputs!$B$30)*(1-Inputs!$B$33)*(1-Inputs!$B$30/Inputs!$B$31)/(Inputs!$B$29-Inputs!$B$30)*DCF!M$6</f>
        <v>27134.738452058406</v>
      </c>
      <c r="DM810" s="15">
        <f ca="1">DI810+DJ810+DK810+Inputs!$B$34+Inputs!$B$36-Inputs!$B$35</f>
        <v>726325.25495299487</v>
      </c>
    </row>
    <row r="811" spans="1:117" x14ac:dyDescent="0.75">
      <c r="A811" s="11">
        <v>798</v>
      </c>
      <c r="C811" s="24">
        <f t="shared" ca="1" si="469"/>
        <v>1.1647699809789238</v>
      </c>
      <c r="D811" s="24">
        <f t="shared" ca="1" si="469"/>
        <v>-0.3960446033662795</v>
      </c>
      <c r="E811" s="24">
        <f t="shared" ca="1" si="469"/>
        <v>-1.05827892130104</v>
      </c>
      <c r="F811" s="24">
        <f t="shared" ca="1" si="469"/>
        <v>-1.1688064933788265</v>
      </c>
      <c r="G811" s="24">
        <f t="shared" ca="1" si="469"/>
        <v>0.86309263550528859</v>
      </c>
      <c r="H811" s="24">
        <f t="shared" ca="1" si="469"/>
        <v>-1.3965409843433869</v>
      </c>
      <c r="I811" s="24">
        <f t="shared" ca="1" si="469"/>
        <v>1.3868139508736854</v>
      </c>
      <c r="J811" s="24">
        <f t="shared" ca="1" si="469"/>
        <v>-1.5820755844549867</v>
      </c>
      <c r="K811" s="24">
        <f t="shared" ca="1" si="469"/>
        <v>0.69906274230976095</v>
      </c>
      <c r="L811" s="24">
        <f t="shared" ca="1" si="469"/>
        <v>-1.4361337242427763</v>
      </c>
      <c r="M811" s="24">
        <f t="shared" ca="1" si="469"/>
        <v>1.1234766764460469</v>
      </c>
      <c r="N811" s="24">
        <f ca="1">SQRT(Inputs!$B$38)*C811+SQRT(1-Inputs!$B$38)*_xlfn.NORM.S.INV(RAND())</f>
        <v>1.785151948863714</v>
      </c>
      <c r="O811" s="24">
        <f ca="1">SQRT(Inputs!$B$38)*D811+SQRT(1-Inputs!$B$38)*_xlfn.NORM.S.INV(RAND())</f>
        <v>0.56403818349916635</v>
      </c>
      <c r="P811" s="24">
        <f ca="1">SQRT(Inputs!$B$38)*E811+SQRT(1-Inputs!$B$38)*_xlfn.NORM.S.INV(RAND())</f>
        <v>-0.71191211754335215</v>
      </c>
      <c r="Q811" s="24">
        <f ca="1">SQRT(Inputs!$B$38)*F811+SQRT(1-Inputs!$B$38)*_xlfn.NORM.S.INV(RAND())</f>
        <v>-0.29456453952762857</v>
      </c>
      <c r="R811" s="24">
        <f ca="1">SQRT(Inputs!$B$38)*G811+SQRT(1-Inputs!$B$38)*_xlfn.NORM.S.INV(RAND())</f>
        <v>-0.56267698582813552</v>
      </c>
      <c r="S811" s="24">
        <f ca="1">SQRT(Inputs!$B$38)*H811+SQRT(1-Inputs!$B$38)*_xlfn.NORM.S.INV(RAND())</f>
        <v>-1.445946435155415</v>
      </c>
      <c r="T811" s="24">
        <f ca="1">SQRT(Inputs!$B$38)*I811+SQRT(1-Inputs!$B$38)*_xlfn.NORM.S.INV(RAND())</f>
        <v>-0.16199853458646407</v>
      </c>
      <c r="U811" s="24">
        <f ca="1">SQRT(Inputs!$B$38)*J811+SQRT(1-Inputs!$B$38)*_xlfn.NORM.S.INV(RAND())</f>
        <v>-1.0742001166928408</v>
      </c>
      <c r="V811" s="24">
        <f ca="1">SQRT(Inputs!$B$38)*K811+SQRT(1-Inputs!$B$38)*_xlfn.NORM.S.INV(RAND())</f>
        <v>1.254107391675952</v>
      </c>
      <c r="W811" s="24">
        <f ca="1">SQRT(Inputs!$B$38)*L811+SQRT(1-Inputs!$B$38)*_xlfn.NORM.S.INV(RAND())</f>
        <v>-0.77957675435130336</v>
      </c>
      <c r="X811" s="24">
        <f ca="1">SQRT(Inputs!$B$38)*M811+SQRT(1-Inputs!$B$38)*_xlfn.NORM.S.INV(RAND())</f>
        <v>1.0246379210746861</v>
      </c>
      <c r="Y811" s="24">
        <f ca="1">SQRT(Inputs!$B$38)*C811+SQRT(1-Inputs!$B$38)*_xlfn.NORM.S.INV(RAND())</f>
        <v>1.791234783455506</v>
      </c>
      <c r="Z811" s="24">
        <f ca="1">SQRT(Inputs!$B$38)*D811+SQRT(1-Inputs!$B$38)*_xlfn.NORM.S.INV(RAND())</f>
        <v>-0.73044961636584704</v>
      </c>
      <c r="AA811" s="24">
        <f ca="1">SQRT(Inputs!$B$38)*E811+SQRT(1-Inputs!$B$38)*_xlfn.NORM.S.INV(RAND())</f>
        <v>-0.25270484034806123</v>
      </c>
      <c r="AB811" s="24">
        <f ca="1">SQRT(Inputs!$B$38)*F811+SQRT(1-Inputs!$B$38)*_xlfn.NORM.S.INV(RAND())</f>
        <v>-2.0260257620247706</v>
      </c>
      <c r="AC811" s="24">
        <f ca="1">SQRT(Inputs!$B$38)*G811+SQRT(1-Inputs!$B$38)*_xlfn.NORM.S.INV(RAND())</f>
        <v>1.0447899305806339</v>
      </c>
      <c r="AD811" s="24">
        <f ca="1">SQRT(Inputs!$B$38)*H811+SQRT(1-Inputs!$B$38)*_xlfn.NORM.S.INV(RAND())</f>
        <v>-0.59791143250078993</v>
      </c>
      <c r="AE811" s="24">
        <f ca="1">SQRT(Inputs!$B$38)*I811+SQRT(1-Inputs!$B$38)*_xlfn.NORM.S.INV(RAND())</f>
        <v>1.4571406618666307</v>
      </c>
      <c r="AF811" s="24">
        <f ca="1">SQRT(Inputs!$B$38)*J811+SQRT(1-Inputs!$B$38)*_xlfn.NORM.S.INV(RAND())</f>
        <v>-0.24187728381322593</v>
      </c>
      <c r="AG811" s="24">
        <f ca="1">SQRT(Inputs!$B$38)*K811+SQRT(1-Inputs!$B$38)*_xlfn.NORM.S.INV(RAND())</f>
        <v>0.88888826620198125</v>
      </c>
      <c r="AH811" s="24">
        <f ca="1">SQRT(Inputs!$B$38)*L811+SQRT(1-Inputs!$B$38)*_xlfn.NORM.S.INV(RAND())</f>
        <v>0.10784421321867033</v>
      </c>
      <c r="AI811" s="24">
        <f ca="1">SQRT(Inputs!$B$38)*M811+SQRT(1-Inputs!$B$38)*_xlfn.NORM.S.INV(RAND())</f>
        <v>0.73842051550370724</v>
      </c>
      <c r="AJ811" s="24">
        <f ca="1">SQRT(Inputs!$B$38)*C811+SQRT(1-Inputs!$B$38)*_xlfn.NORM.S.INV(RAND())</f>
        <v>1.2809726398843124</v>
      </c>
      <c r="AK811" s="24">
        <f ca="1">SQRT(Inputs!$B$38)*D811+SQRT(1-Inputs!$B$38)*_xlfn.NORM.S.INV(RAND())</f>
        <v>-2.380267182109987</v>
      </c>
      <c r="AL811" s="24">
        <f ca="1">SQRT(Inputs!$B$38)*E811+SQRT(1-Inputs!$B$38)*_xlfn.NORM.S.INV(RAND())</f>
        <v>-0.19498332986878009</v>
      </c>
      <c r="AM811" s="24">
        <f ca="1">SQRT(Inputs!$B$38)*F811+SQRT(1-Inputs!$B$38)*_xlfn.NORM.S.INV(RAND())</f>
        <v>-1.2674949397931423</v>
      </c>
      <c r="AN811" s="24">
        <f ca="1">SQRT(Inputs!$B$38)*G811+SQRT(1-Inputs!$B$38)*_xlfn.NORM.S.INV(RAND())</f>
        <v>0.13954583290320005</v>
      </c>
      <c r="AO811" s="24">
        <f ca="1">SQRT(Inputs!$B$38)*H811+SQRT(1-Inputs!$B$38)*_xlfn.NORM.S.INV(RAND())</f>
        <v>-2.2237339707920913</v>
      </c>
      <c r="AP811" s="24">
        <f ca="1">SQRT(Inputs!$B$38)*I811+SQRT(1-Inputs!$B$38)*_xlfn.NORM.S.INV(RAND())</f>
        <v>-0.15242231902955428</v>
      </c>
      <c r="AQ811" s="24">
        <f ca="1">SQRT(Inputs!$B$38)*J811+SQRT(1-Inputs!$B$38)*_xlfn.NORM.S.INV(RAND())</f>
        <v>-1.5516676632338215</v>
      </c>
      <c r="AR811" s="24">
        <f ca="1">SQRT(Inputs!$B$38)*K811+SQRT(1-Inputs!$B$38)*_xlfn.NORM.S.INV(RAND())</f>
        <v>0.51146223926905543</v>
      </c>
      <c r="AS811" s="24">
        <f ca="1">SQRT(Inputs!$B$38)*L811+SQRT(1-Inputs!$B$38)*_xlfn.NORM.S.INV(RAND())</f>
        <v>-0.48519511766144374</v>
      </c>
      <c r="AT811" s="24">
        <f ca="1">SQRT(Inputs!$B$38)*M811+SQRT(1-Inputs!$B$38)*_xlfn.NORM.S.INV(RAND())</f>
        <v>6.932998721631467E-2</v>
      </c>
      <c r="AU811" s="15">
        <f ca="1">Inputs!$B$6*EXP($B$8-0.5*C$5^2+C$5*N811)</f>
        <v>6624.8330599734545</v>
      </c>
      <c r="AV811" s="15">
        <f t="shared" ca="1" si="437"/>
        <v>8761.2599080779146</v>
      </c>
      <c r="AW811" s="15">
        <f t="shared" ca="1" si="438"/>
        <v>9704.7145920223793</v>
      </c>
      <c r="AX811" s="15">
        <f t="shared" ca="1" si="439"/>
        <v>11420.374299783538</v>
      </c>
      <c r="AY811" s="15">
        <f t="shared" ca="1" si="440"/>
        <v>13069.188882807748</v>
      </c>
      <c r="AZ811" s="15">
        <f t="shared" ca="1" si="441"/>
        <v>13631.177405192311</v>
      </c>
      <c r="BA811" s="15">
        <f t="shared" ca="1" si="442"/>
        <v>16400.636891633916</v>
      </c>
      <c r="BB811" s="15">
        <f t="shared" ca="1" si="443"/>
        <v>18030.58598386712</v>
      </c>
      <c r="BC811" s="15">
        <f t="shared" ca="1" si="444"/>
        <v>24924.754384473315</v>
      </c>
      <c r="BD811" s="15">
        <f t="shared" ca="1" si="445"/>
        <v>28387.892214499836</v>
      </c>
      <c r="BE811" s="15">
        <f t="shared" ca="1" si="446"/>
        <v>38188.382424929463</v>
      </c>
      <c r="BF811" s="15">
        <f ca="1">Inputs!$B$13*EXP($B$9-0.5*C$6^2+C$6*Y811)</f>
        <v>19727.667871863392</v>
      </c>
      <c r="BG811" s="15">
        <f t="shared" ca="1" si="447"/>
        <v>21073.885279171758</v>
      </c>
      <c r="BH811" s="15">
        <f t="shared" ca="1" si="448"/>
        <v>24691.522753206722</v>
      </c>
      <c r="BI811" s="15">
        <f t="shared" ca="1" si="449"/>
        <v>22128.408212709899</v>
      </c>
      <c r="BJ811" s="15">
        <f t="shared" ca="1" si="450"/>
        <v>31537.197693060454</v>
      </c>
      <c r="BK811" s="15">
        <f t="shared" ca="1" si="451"/>
        <v>35680.034028634982</v>
      </c>
      <c r="BL811" s="15">
        <f t="shared" ca="1" si="452"/>
        <v>52937.934433281291</v>
      </c>
      <c r="BM811" s="15">
        <f t="shared" ca="1" si="453"/>
        <v>63145.95383158882</v>
      </c>
      <c r="BN811" s="15">
        <f t="shared" ca="1" si="454"/>
        <v>86390.854917294957</v>
      </c>
      <c r="BO811" s="15">
        <f t="shared" ca="1" si="455"/>
        <v>107635.9216824443</v>
      </c>
      <c r="BP811" s="15">
        <f t="shared" ca="1" si="456"/>
        <v>144039.77031825224</v>
      </c>
      <c r="BQ811" s="15">
        <f ca="1">Inputs!$B$20*EXP($B$10-0.5*C$7^2+C$7*AJ811)</f>
        <v>6756.5487936769214</v>
      </c>
      <c r="BR811" s="15">
        <f t="shared" ca="1" si="457"/>
        <v>4304.9626662163955</v>
      </c>
      <c r="BS811" s="15">
        <f t="shared" ca="1" si="458"/>
        <v>5574.1284930605789</v>
      </c>
      <c r="BT811" s="15">
        <f t="shared" ca="1" si="459"/>
        <v>5511.4742204897666</v>
      </c>
      <c r="BU811" s="15">
        <f t="shared" ca="1" si="460"/>
        <v>7900.557846331254</v>
      </c>
      <c r="BV811" s="15">
        <f t="shared" ca="1" si="461"/>
        <v>6660.2675472890041</v>
      </c>
      <c r="BW811" s="15">
        <f t="shared" ca="1" si="462"/>
        <v>8998.9863000096757</v>
      </c>
      <c r="BX811" s="15">
        <f t="shared" ca="1" si="463"/>
        <v>9221.6854605093158</v>
      </c>
      <c r="BY811" s="15">
        <f t="shared" ca="1" si="464"/>
        <v>14249.483667669097</v>
      </c>
      <c r="BZ811" s="15">
        <f t="shared" ca="1" si="465"/>
        <v>18287.870272514472</v>
      </c>
      <c r="CA811" s="15">
        <f t="shared" ca="1" si="466"/>
        <v>26007.352122433673</v>
      </c>
      <c r="CB811" s="15">
        <f ca="1">(AU811*DCF!C$10-DCF!C$5*MAX(AU811*DCF!C$10,0)-MAX(AU811-Inputs!$B$6,0)/Inputs!$B$10)*DCF!C$6</f>
        <v>1031.2197145970135</v>
      </c>
      <c r="CC811" s="15">
        <f ca="1">(AV811*DCF!D$10-DCF!D$5*MAX(AV811*DCF!D$10,0)-MAX(AV811-AU811,0)/Inputs!$B$10)*DCF!D$6</f>
        <v>1614.5859743588942</v>
      </c>
      <c r="CD811" s="15">
        <f ca="1">(AW811*DCF!E$10-DCF!E$5*MAX(AW811*DCF!E$10,0)-MAX(AW811-AV811,0)/Inputs!$B$10)*DCF!E$6</f>
        <v>2028.1590483783796</v>
      </c>
      <c r="CE811" s="15">
        <f ca="1">(AX811*DCF!F$10-DCF!F$5*MAX(AX811*DCF!F$10,0)-MAX(AX811-AW811,0)/Inputs!$B$10)*DCF!F$6</f>
        <v>2136.0632601914617</v>
      </c>
      <c r="CF811" s="15">
        <f ca="1">(AY811*DCF!G$10-DCF!G$5*MAX(AY811*DCF!G$10,0)-MAX(AY811-AX811,0)/Inputs!$B$10)*DCF!G$6</f>
        <v>2375.8430405584777</v>
      </c>
      <c r="CG811" s="15">
        <f ca="1">(AZ811*DCF!H$10-DCF!H$5*MAX(AZ811*DCF!H$10,0)-MAX(AZ811-AY811,0)/Inputs!$B$10)*DCF!H$6</f>
        <v>2546.7117334896425</v>
      </c>
      <c r="CH811" s="15">
        <f ca="1">(BA811*DCF!I$10-DCF!I$5*MAX(BA811*DCF!I$10,0)-MAX(BA811-AZ811,0)/Inputs!$B$10)*DCF!I$6</f>
        <v>2541.5096741778325</v>
      </c>
      <c r="CI811" s="15">
        <f ca="1">(BB811*DCF!J$10-DCF!J$5*MAX(BB811*DCF!J$10,0)-MAX(BB811-BA811,0)/Inputs!$B$10)*DCF!J$6</f>
        <v>2847.0984661165094</v>
      </c>
      <c r="CJ811" s="15">
        <f ca="1">(BC811*DCF!K$10-DCF!K$5*MAX(BC811*DCF!K$10,0)-MAX(BC811-BB811,0)/Inputs!$B$10)*DCF!K$6</f>
        <v>3047.4065344821747</v>
      </c>
      <c r="CK811" s="15">
        <f ca="1">(BD811*DCF!L$10-DCF!L$5*MAX(BD811*DCF!L$10,0)-MAX(BD811-BC811,0)/Inputs!$B$10)*DCF!L$6</f>
        <v>3833.5941746658173</v>
      </c>
      <c r="CL811" s="15">
        <f ca="1">(BE811*DCF!M$10-DCF!M$5*MAX(BE811*DCF!M$10,0)-MAX(BE811-BD811,0)/Inputs!$B$10)*DCF!M$6</f>
        <v>4218.1014175095324</v>
      </c>
      <c r="CM811" s="15">
        <f ca="1">(BF811*DCF!C$28-DCF!C$5*MAX(BF811*DCF!C$28,0)-MAX(BF811-Inputs!$B$13,0)/Inputs!$B$17)*DCF!C$6</f>
        <v>4094.5036173066733</v>
      </c>
      <c r="CN811" s="15">
        <f ca="1">(BG811*DCF!D$28-DCF!D$5*MAX(BG811*DCF!D$28,0)-MAX(BG811-BF811,0)/Inputs!$B$17)*DCF!D$6</f>
        <v>5919.535362270356</v>
      </c>
      <c r="CO811" s="15">
        <f ca="1">(BH811*DCF!E$28-DCF!E$5*MAX(BH811*DCF!E$28,0)-MAX(BH811-BG811,0)/Inputs!$B$17)*DCF!E$6</f>
        <v>6280.0923617714707</v>
      </c>
      <c r="CP811" s="15">
        <f ca="1">(BI811*DCF!F$28-DCF!F$5*MAX(BI811*DCF!F$28,0)-MAX(BI811-BH811,0)/Inputs!$B$17)*DCF!F$6</f>
        <v>6007.279948393134</v>
      </c>
      <c r="CQ811" s="15">
        <f ca="1">(BJ811*DCF!G$28-DCF!G$5*MAX(BJ811*DCF!G$28,0)-MAX(BJ811-BI811,0)/Inputs!$B$17)*DCF!G$6</f>
        <v>6600.0997703899038</v>
      </c>
      <c r="CR811" s="15">
        <f ca="1">(BK811*DCF!H$28-DCF!H$5*MAX(BK811*DCF!H$28,0)-MAX(BK811-BJ811,0)/Inputs!$B$17)*DCF!H$6</f>
        <v>8180.3855595483374</v>
      </c>
      <c r="CS811" s="15">
        <f ca="1">(BL811*DCF!I$28-DCF!I$5*MAX(BL811*DCF!I$28,0)-MAX(BL811-BK811,0)/Inputs!$B$17)*DCF!I$6</f>
        <v>9971.4782722268446</v>
      </c>
      <c r="CT811" s="15">
        <f ca="1">(BM811*DCF!J$28-DCF!J$5*MAX(BM811*DCF!J$28,0)-MAX(BM811-BL811,0)/Inputs!$B$17)*DCF!J$6</f>
        <v>12733.289871062079</v>
      </c>
      <c r="CU811" s="15">
        <f ca="1">(BN811*DCF!K$28-DCF!K$5*MAX(BN811*DCF!K$28,0)-MAX(BN811-BM811,0)/Inputs!$B$17)*DCF!K$6</f>
        <v>15397.109280676588</v>
      </c>
      <c r="CV811" s="15">
        <f ca="1">(BO811*DCF!L$28-DCF!L$5*MAX(BO811*DCF!L$28,0)-MAX(BO811-BN811,0)/Inputs!$B$17)*DCF!L$6</f>
        <v>19071.710909715614</v>
      </c>
      <c r="CW811" s="15">
        <f ca="1">(BP811*DCF!M$28-DCF!M$5*MAX(BP811*DCF!M$28,0)-MAX(BP811-BO811,0)/Inputs!$B$17)*DCF!M$6</f>
        <v>23295.941040452733</v>
      </c>
      <c r="CX811" s="15">
        <f ca="1">(BQ811*DCF!C$46-DCF!C$5*MAX(BQ811*DCF!C$46,0)-MAX(BQ811-Inputs!$B$20,0)/Inputs!$B$24)*DCF!C$6</f>
        <v>-3202.6896953881674</v>
      </c>
      <c r="CY811" s="15">
        <f ca="1">(BR811*DCF!D$46-DCF!D$5*MAX(BR811*DCF!D$46,0)-MAX(BR811-BQ811,0)/Inputs!$B$24)*DCF!D$6</f>
        <v>-734.75673409599847</v>
      </c>
      <c r="CZ811" s="15">
        <f ca="1">(BS811*DCF!E$46-DCF!E$5*MAX(BS811*DCF!E$46,0)-MAX(BS811-BR811,0)/Inputs!$B$24)*DCF!E$6</f>
        <v>-1159.4206289496669</v>
      </c>
      <c r="DA811" s="15">
        <f ca="1">(BT811*DCF!F$46-DCF!F$5*MAX(BT811*DCF!F$46,0)-MAX(BT811-BS811,0)/Inputs!$B$24)*DCF!F$6</f>
        <v>-401.38039893425423</v>
      </c>
      <c r="DB811" s="15">
        <f ca="1">(BU811*DCF!G$46-DCF!G$5*MAX(BU811*DCF!G$46,0)-MAX(BU811-BT811,0)/Inputs!$B$24)*DCF!G$6</f>
        <v>-1069.3996855584471</v>
      </c>
      <c r="DC811" s="15">
        <f ca="1">(BV811*DCF!H$46-DCF!H$5*MAX(BV811*DCF!H$46,0)-MAX(BV811-BU811,0)/Inputs!$B$24)*DCF!H$6</f>
        <v>0</v>
      </c>
      <c r="DD811" s="15">
        <f ca="1">(BW811*DCF!I$46-DCF!I$5*MAX(BW811*DCF!I$46,0)-MAX(BW811-BV811,0)/Inputs!$B$24)*DCF!I$6</f>
        <v>-463.52060294336303</v>
      </c>
      <c r="DE811" s="15">
        <f ca="1">(BX811*DCF!J$46-DCF!J$5*MAX(BX811*DCF!J$46,0)-MAX(BX811-BW811,0)/Inputs!$B$24)*DCF!J$6</f>
        <v>327.76801759255602</v>
      </c>
      <c r="DF811" s="15">
        <f ca="1">(BY811*DCF!K$46-DCF!K$5*MAX(BY811*DCF!K$46,0)-MAX(BY811-BX811,0)/Inputs!$B$24)*DCF!K$6</f>
        <v>-417.69861276917061</v>
      </c>
      <c r="DG811" s="15">
        <f ca="1">(BZ811*DCF!L$46-DCF!L$5*MAX(BZ811*DCF!L$46,0)-MAX(BZ811-BY811,0)/Inputs!$B$24)*DCF!L$6</f>
        <v>350.25566779829609</v>
      </c>
      <c r="DH811" s="15">
        <f ca="1">(CA811*DCF!M$46-DCF!M$5*MAX(CA811*DCF!M$46,0)-MAX(CA811-BZ811,0)/Inputs!$B$24)*DCF!M$6</f>
        <v>425.06878315656218</v>
      </c>
      <c r="DI811" s="15">
        <f ca="1">SUM(CB811:CL811)+BE811*DCF!M$10*(1+Inputs!$B$30)*(1-Inputs!$B$33)*(1-Inputs!$B$30/Inputs!$B$31)/(Inputs!$B$29-Inputs!$B$30)*DCF!M$6</f>
        <v>134499.06631618307</v>
      </c>
      <c r="DJ811" s="15">
        <f ca="1">SUM(CM811:CW811)+BP811*DCF!M$28*(1+Inputs!$B$30)*(1-Inputs!$B$33)*(1-Inputs!$B$30/Inputs!$B$31)/(Inputs!$B$29-Inputs!$B$30)*DCF!M$6</f>
        <v>652037.54002644273</v>
      </c>
      <c r="DK811" s="15">
        <f ca="1">SUM(CX811:DH811)+CA811*DCF!M$46*(1+Inputs!$B$30)*(1-Inputs!$B$33)*(1-Inputs!$B$30/Inputs!$B$31)/(Inputs!$B$29-Inputs!$B$30)*DCF!M$6</f>
        <v>33864.67325899798</v>
      </c>
      <c r="DM811" s="15">
        <f ca="1">DI811+DJ811+DK811+Inputs!$B$34+Inputs!$B$36-Inputs!$B$35</f>
        <v>897252.27960162377</v>
      </c>
    </row>
    <row r="812" spans="1:117" x14ac:dyDescent="0.75">
      <c r="A812" s="11">
        <v>799</v>
      </c>
      <c r="C812" s="24">
        <f t="shared" ca="1" si="469"/>
        <v>0.69140285337507346</v>
      </c>
      <c r="D812" s="24">
        <f t="shared" ca="1" si="469"/>
        <v>1.0706166164955242</v>
      </c>
      <c r="E812" s="24">
        <f t="shared" ca="1" si="469"/>
        <v>-2.2333519119464695E-3</v>
      </c>
      <c r="F812" s="24">
        <f t="shared" ca="1" si="469"/>
        <v>-0.64050250043895685</v>
      </c>
      <c r="G812" s="24">
        <f t="shared" ca="1" si="469"/>
        <v>0.68332554434381965</v>
      </c>
      <c r="H812" s="24">
        <f t="shared" ca="1" si="469"/>
        <v>1.1184325454484616</v>
      </c>
      <c r="I812" s="24">
        <f t="shared" ca="1" si="469"/>
        <v>-0.23794047601320392</v>
      </c>
      <c r="J812" s="24">
        <f t="shared" ca="1" si="469"/>
        <v>0.83034468077812285</v>
      </c>
      <c r="K812" s="24">
        <f t="shared" ca="1" si="469"/>
        <v>-0.60721937225128386</v>
      </c>
      <c r="L812" s="24">
        <f t="shared" ca="1" si="469"/>
        <v>-0.76607400133955683</v>
      </c>
      <c r="M812" s="24">
        <f t="shared" ca="1" si="469"/>
        <v>-0.69172157161022652</v>
      </c>
      <c r="N812" s="24">
        <f ca="1">SQRT(Inputs!$B$38)*C812+SQRT(1-Inputs!$B$38)*_xlfn.NORM.S.INV(RAND())</f>
        <v>0.36252318252820215</v>
      </c>
      <c r="O812" s="24">
        <f ca="1">SQRT(Inputs!$B$38)*D812+SQRT(1-Inputs!$B$38)*_xlfn.NORM.S.INV(RAND())</f>
        <v>0.66052147942239603</v>
      </c>
      <c r="P812" s="24">
        <f ca="1">SQRT(Inputs!$B$38)*E812+SQRT(1-Inputs!$B$38)*_xlfn.NORM.S.INV(RAND())</f>
        <v>0.93698230862412291</v>
      </c>
      <c r="Q812" s="24">
        <f ca="1">SQRT(Inputs!$B$38)*F812+SQRT(1-Inputs!$B$38)*_xlfn.NORM.S.INV(RAND())</f>
        <v>-1.4177520044403455</v>
      </c>
      <c r="R812" s="24">
        <f ca="1">SQRT(Inputs!$B$38)*G812+SQRT(1-Inputs!$B$38)*_xlfn.NORM.S.INV(RAND())</f>
        <v>-0.47744617347534812</v>
      </c>
      <c r="S812" s="24">
        <f ca="1">SQRT(Inputs!$B$38)*H812+SQRT(1-Inputs!$B$38)*_xlfn.NORM.S.INV(RAND())</f>
        <v>0.23465270665536847</v>
      </c>
      <c r="T812" s="24">
        <f ca="1">SQRT(Inputs!$B$38)*I812+SQRT(1-Inputs!$B$38)*_xlfn.NORM.S.INV(RAND())</f>
        <v>-0.27258787698895304</v>
      </c>
      <c r="U812" s="24">
        <f ca="1">SQRT(Inputs!$B$38)*J812+SQRT(1-Inputs!$B$38)*_xlfn.NORM.S.INV(RAND())</f>
        <v>0.39483163277022298</v>
      </c>
      <c r="V812" s="24">
        <f ca="1">SQRT(Inputs!$B$38)*K812+SQRT(1-Inputs!$B$38)*_xlfn.NORM.S.INV(RAND())</f>
        <v>0.4113102997220715</v>
      </c>
      <c r="W812" s="24">
        <f ca="1">SQRT(Inputs!$B$38)*L812+SQRT(1-Inputs!$B$38)*_xlfn.NORM.S.INV(RAND())</f>
        <v>-0.83946682402966122</v>
      </c>
      <c r="X812" s="24">
        <f ca="1">SQRT(Inputs!$B$38)*M812+SQRT(1-Inputs!$B$38)*_xlfn.NORM.S.INV(RAND())</f>
        <v>1.099199806413008</v>
      </c>
      <c r="Y812" s="24">
        <f ca="1">SQRT(Inputs!$B$38)*C812+SQRT(1-Inputs!$B$38)*_xlfn.NORM.S.INV(RAND())</f>
        <v>0.88972694346030856</v>
      </c>
      <c r="Z812" s="24">
        <f ca="1">SQRT(Inputs!$B$38)*D812+SQRT(1-Inputs!$B$38)*_xlfn.NORM.S.INV(RAND())</f>
        <v>-0.15612903213347951</v>
      </c>
      <c r="AA812" s="24">
        <f ca="1">SQRT(Inputs!$B$38)*E812+SQRT(1-Inputs!$B$38)*_xlfn.NORM.S.INV(RAND())</f>
        <v>0.32843578686731911</v>
      </c>
      <c r="AB812" s="24">
        <f ca="1">SQRT(Inputs!$B$38)*F812+SQRT(1-Inputs!$B$38)*_xlfn.NORM.S.INV(RAND())</f>
        <v>-1.7366911410504058</v>
      </c>
      <c r="AC812" s="24">
        <f ca="1">SQRT(Inputs!$B$38)*G812+SQRT(1-Inputs!$B$38)*_xlfn.NORM.S.INV(RAND())</f>
        <v>0.1229711295367692</v>
      </c>
      <c r="AD812" s="24">
        <f ca="1">SQRT(Inputs!$B$38)*H812+SQRT(1-Inputs!$B$38)*_xlfn.NORM.S.INV(RAND())</f>
        <v>-0.15746328895494244</v>
      </c>
      <c r="AE812" s="24">
        <f ca="1">SQRT(Inputs!$B$38)*I812+SQRT(1-Inputs!$B$38)*_xlfn.NORM.S.INV(RAND())</f>
        <v>-1.0116377395869227</v>
      </c>
      <c r="AF812" s="24">
        <f ca="1">SQRT(Inputs!$B$38)*J812+SQRT(1-Inputs!$B$38)*_xlfn.NORM.S.INV(RAND())</f>
        <v>0.33777470548465355</v>
      </c>
      <c r="AG812" s="24">
        <f ca="1">SQRT(Inputs!$B$38)*K812+SQRT(1-Inputs!$B$38)*_xlfn.NORM.S.INV(RAND())</f>
        <v>-2.0326349935586343</v>
      </c>
      <c r="AH812" s="24">
        <f ca="1">SQRT(Inputs!$B$38)*L812+SQRT(1-Inputs!$B$38)*_xlfn.NORM.S.INV(RAND())</f>
        <v>3.7848564899179205E-2</v>
      </c>
      <c r="AI812" s="24">
        <f ca="1">SQRT(Inputs!$B$38)*M812+SQRT(1-Inputs!$B$38)*_xlfn.NORM.S.INV(RAND())</f>
        <v>0.96438016391466519</v>
      </c>
      <c r="AJ812" s="24">
        <f ca="1">SQRT(Inputs!$B$38)*C812+SQRT(1-Inputs!$B$38)*_xlfn.NORM.S.INV(RAND())</f>
        <v>0.82543637298074546</v>
      </c>
      <c r="AK812" s="24">
        <f ca="1">SQRT(Inputs!$B$38)*D812+SQRT(1-Inputs!$B$38)*_xlfn.NORM.S.INV(RAND())</f>
        <v>1.9136708652709093</v>
      </c>
      <c r="AL812" s="24">
        <f ca="1">SQRT(Inputs!$B$38)*E812+SQRT(1-Inputs!$B$38)*_xlfn.NORM.S.INV(RAND())</f>
        <v>-1.3684273837883569</v>
      </c>
      <c r="AM812" s="24">
        <f ca="1">SQRT(Inputs!$B$38)*F812+SQRT(1-Inputs!$B$38)*_xlfn.NORM.S.INV(RAND())</f>
        <v>-0.13938707601318448</v>
      </c>
      <c r="AN812" s="24">
        <f ca="1">SQRT(Inputs!$B$38)*G812+SQRT(1-Inputs!$B$38)*_xlfn.NORM.S.INV(RAND())</f>
        <v>0.35963693533124208</v>
      </c>
      <c r="AO812" s="24">
        <f ca="1">SQRT(Inputs!$B$38)*H812+SQRT(1-Inputs!$B$38)*_xlfn.NORM.S.INV(RAND())</f>
        <v>0.46996639946140528</v>
      </c>
      <c r="AP812" s="24">
        <f ca="1">SQRT(Inputs!$B$38)*I812+SQRT(1-Inputs!$B$38)*_xlfn.NORM.S.INV(RAND())</f>
        <v>-1.3913653491592806</v>
      </c>
      <c r="AQ812" s="24">
        <f ca="1">SQRT(Inputs!$B$38)*J812+SQRT(1-Inputs!$B$38)*_xlfn.NORM.S.INV(RAND())</f>
        <v>1.172900325987523</v>
      </c>
      <c r="AR812" s="24">
        <f ca="1">SQRT(Inputs!$B$38)*K812+SQRT(1-Inputs!$B$38)*_xlfn.NORM.S.INV(RAND())</f>
        <v>-0.61463403949808071</v>
      </c>
      <c r="AS812" s="24">
        <f ca="1">SQRT(Inputs!$B$38)*L812+SQRT(1-Inputs!$B$38)*_xlfn.NORM.S.INV(RAND())</f>
        <v>-0.51331906024204343</v>
      </c>
      <c r="AT812" s="24">
        <f ca="1">SQRT(Inputs!$B$38)*M812+SQRT(1-Inputs!$B$38)*_xlfn.NORM.S.INV(RAND())</f>
        <v>1.2803642338258256</v>
      </c>
      <c r="AU812" s="15">
        <f ca="1">Inputs!$B$6*EXP($B$8-0.5*C$5^2+C$5*N812)</f>
        <v>5262.1510058546628</v>
      </c>
      <c r="AV812" s="15">
        <f t="shared" ca="1" si="437"/>
        <v>7058.5564284838993</v>
      </c>
      <c r="AW812" s="15">
        <f t="shared" ca="1" si="438"/>
        <v>9766.1023487824878</v>
      </c>
      <c r="AX812" s="15">
        <f t="shared" ca="1" si="439"/>
        <v>9987.9718511995216</v>
      </c>
      <c r="AY812" s="15">
        <f t="shared" ca="1" si="440"/>
        <v>11544.324977097718</v>
      </c>
      <c r="AZ812" s="15">
        <f t="shared" ca="1" si="441"/>
        <v>14488.608733422705</v>
      </c>
      <c r="BA812" s="15">
        <f t="shared" ca="1" si="442"/>
        <v>17231.671083310732</v>
      </c>
      <c r="BB812" s="15">
        <f t="shared" ca="1" si="443"/>
        <v>21948.091330024599</v>
      </c>
      <c r="BC812" s="15">
        <f t="shared" ca="1" si="444"/>
        <v>27969.566133435834</v>
      </c>
      <c r="BD812" s="15">
        <f t="shared" ca="1" si="445"/>
        <v>31677.81291794674</v>
      </c>
      <c r="BE812" s="15">
        <f t="shared" ca="1" si="446"/>
        <v>42904.480820769393</v>
      </c>
      <c r="BF812" s="15">
        <f ca="1">Inputs!$B$13*EXP($B$9-0.5*C$6^2+C$6*Y812)</f>
        <v>16499.008097285761</v>
      </c>
      <c r="BG812" s="15">
        <f t="shared" ca="1" si="447"/>
        <v>19549.354203139752</v>
      </c>
      <c r="BH812" s="15">
        <f t="shared" ca="1" si="448"/>
        <v>25222.944871666004</v>
      </c>
      <c r="BI812" s="15">
        <f t="shared" ca="1" si="449"/>
        <v>23634.099668771141</v>
      </c>
      <c r="BJ812" s="15">
        <f t="shared" ca="1" si="450"/>
        <v>29492.028714929886</v>
      </c>
      <c r="BK812" s="15">
        <f t="shared" ca="1" si="451"/>
        <v>35428.182281262685</v>
      </c>
      <c r="BL812" s="15">
        <f t="shared" ca="1" si="452"/>
        <v>38172.047211959361</v>
      </c>
      <c r="BM812" s="15">
        <f t="shared" ca="1" si="453"/>
        <v>48932.454130542283</v>
      </c>
      <c r="BN812" s="15">
        <f t="shared" ca="1" si="454"/>
        <v>47170.591565069786</v>
      </c>
      <c r="BO812" s="15">
        <f t="shared" ca="1" si="455"/>
        <v>58294.452829714108</v>
      </c>
      <c r="BP812" s="15">
        <f t="shared" ca="1" si="456"/>
        <v>80033.26475133354</v>
      </c>
      <c r="BQ812" s="15">
        <f ca="1">Inputs!$B$20*EXP($B$10-0.5*C$7^2+C$7*AJ812)</f>
        <v>5748.5140680181576</v>
      </c>
      <c r="BR812" s="15">
        <f t="shared" ca="1" si="457"/>
        <v>14322.998504810825</v>
      </c>
      <c r="BS812" s="15">
        <f t="shared" ca="1" si="458"/>
        <v>13239.668360648026</v>
      </c>
      <c r="BT812" s="15">
        <f t="shared" ca="1" si="459"/>
        <v>17599.187319136516</v>
      </c>
      <c r="BU812" s="15">
        <f t="shared" ca="1" si="460"/>
        <v>26607.93204904364</v>
      </c>
      <c r="BV812" s="15">
        <f t="shared" ca="1" si="461"/>
        <v>41154.054408457851</v>
      </c>
      <c r="BW812" s="15">
        <f t="shared" ca="1" si="462"/>
        <v>42779.258879627079</v>
      </c>
      <c r="BX812" s="15">
        <f t="shared" ca="1" si="463"/>
        <v>75694.436481314333</v>
      </c>
      <c r="BY812" s="15">
        <f t="shared" ca="1" si="464"/>
        <v>94293.989771627457</v>
      </c>
      <c r="BZ812" s="15">
        <f t="shared" ca="1" si="465"/>
        <v>120393.39370741794</v>
      </c>
      <c r="CA812" s="15">
        <f t="shared" ca="1" si="466"/>
        <v>212322.77963425691</v>
      </c>
      <c r="CB812" s="15">
        <f ca="1">(AU812*DCF!C$10-DCF!C$5*MAX(AU812*DCF!C$10,0)-MAX(AU812-Inputs!$B$6,0)/Inputs!$B$10)*DCF!C$6</f>
        <v>1040.9358805284512</v>
      </c>
      <c r="CC812" s="15">
        <f ca="1">(AV812*DCF!D$10-DCF!D$5*MAX(AV812*DCF!D$10,0)-MAX(AV812-AU812,0)/Inputs!$B$10)*DCF!D$6</f>
        <v>1282.4688622545302</v>
      </c>
      <c r="CD812" s="15">
        <f ca="1">(AW812*DCF!E$10-DCF!E$5*MAX(AW812*DCF!E$10,0)-MAX(AW812-AV812,0)/Inputs!$B$10)*DCF!E$6</f>
        <v>1644.986103799331</v>
      </c>
      <c r="CE812" s="15">
        <f ca="1">(AX812*DCF!F$10-DCF!F$5*MAX(AX812*DCF!F$10,0)-MAX(AX812-AW812,0)/Inputs!$B$10)*DCF!F$6</f>
        <v>2134.1927947907266</v>
      </c>
      <c r="CF812" s="15">
        <f ca="1">(AY812*DCF!G$10-DCF!G$5*MAX(AY812*DCF!G$10,0)-MAX(AY812-AX812,0)/Inputs!$B$10)*DCF!G$6</f>
        <v>2079.4330023903999</v>
      </c>
      <c r="CG812" s="15">
        <f ca="1">(AZ812*DCF!H$10-DCF!H$5*MAX(AZ812*DCF!H$10,0)-MAX(AZ812-AY812,0)/Inputs!$B$10)*DCF!H$6</f>
        <v>2290.1634138102008</v>
      </c>
      <c r="CH812" s="15">
        <f ca="1">(BA812*DCF!I$10-DCF!I$5*MAX(BA812*DCF!I$10,0)-MAX(BA812-AZ812,0)/Inputs!$B$10)*DCF!I$6</f>
        <v>2697.6393600441156</v>
      </c>
      <c r="CI812" s="15">
        <f ca="1">(BB812*DCF!J$10-DCF!J$5*MAX(BB812*DCF!J$10,0)-MAX(BB812-BA812,0)/Inputs!$B$10)*DCF!J$6</f>
        <v>3051.6476309007148</v>
      </c>
      <c r="CJ812" s="15">
        <f ca="1">(BC812*DCF!K$10-DCF!K$5*MAX(BC812*DCF!K$10,0)-MAX(BC812-BB812,0)/Inputs!$B$10)*DCF!K$6</f>
        <v>3659.7361448776051</v>
      </c>
      <c r="CK812" s="15">
        <f ca="1">(BD812*DCF!L$10-DCF!L$5*MAX(BD812*DCF!L$10,0)-MAX(BD812-BC812,0)/Inputs!$B$10)*DCF!L$6</f>
        <v>4298.0802212955723</v>
      </c>
      <c r="CL812" s="15">
        <f ca="1">(BE812*DCF!M$10-DCF!M$5*MAX(BE812*DCF!M$10,0)-MAX(BE812-BD812,0)/Inputs!$B$10)*DCF!M$6</f>
        <v>4713.2317354661418</v>
      </c>
      <c r="CM812" s="15">
        <f ca="1">(BF812*DCF!C$28-DCF!C$5*MAX(BF812*DCF!C$28,0)-MAX(BF812-Inputs!$B$13,0)/Inputs!$B$17)*DCF!C$6</f>
        <v>3854.7867367480681</v>
      </c>
      <c r="CN812" s="15">
        <f ca="1">(BG812*DCF!D$28-DCF!D$5*MAX(BG812*DCF!D$28,0)-MAX(BG812-BF812,0)/Inputs!$B$17)*DCF!D$6</f>
        <v>5106.9570138248228</v>
      </c>
      <c r="CO812" s="15">
        <f ca="1">(BH812*DCF!E$28-DCF!E$5*MAX(BH812*DCF!E$28,0)-MAX(BH812-BG812,0)/Inputs!$B$17)*DCF!E$6</f>
        <v>6025.4004935709108</v>
      </c>
      <c r="CP812" s="15">
        <f ca="1">(BI812*DCF!F$28-DCF!F$5*MAX(BI812*DCF!F$28,0)-MAX(BI812-BH812,0)/Inputs!$B$17)*DCF!F$6</f>
        <v>6416.0355175021805</v>
      </c>
      <c r="CQ812" s="15">
        <f ca="1">(BJ812*DCF!G$28-DCF!G$5*MAX(BJ812*DCF!G$28,0)-MAX(BJ812-BI812,0)/Inputs!$B$17)*DCF!G$6</f>
        <v>6666.6848091747252</v>
      </c>
      <c r="CR812" s="15">
        <f ca="1">(BK812*DCF!H$28-DCF!H$5*MAX(BK812*DCF!H$28,0)-MAX(BK812-BJ812,0)/Inputs!$B$17)*DCF!H$6</f>
        <v>7839.468673000717</v>
      </c>
      <c r="CS812" s="15">
        <f ca="1">(BL812*DCF!I$28-DCF!I$5*MAX(BL812*DCF!I$28,0)-MAX(BL812-BK812,0)/Inputs!$B$17)*DCF!I$6</f>
        <v>8582.4440972916473</v>
      </c>
      <c r="CT812" s="15">
        <f ca="1">(BM812*DCF!J$28-DCF!J$5*MAX(BM812*DCF!J$28,0)-MAX(BM812-BL812,0)/Inputs!$B$17)*DCF!J$6</f>
        <v>9489.2574110224305</v>
      </c>
      <c r="CU812" s="15">
        <f ca="1">(BN812*DCF!K$28-DCF!K$5*MAX(BN812*DCF!K$28,0)-MAX(BN812-BM812,0)/Inputs!$B$17)*DCF!K$6</f>
        <v>9961.6380291013647</v>
      </c>
      <c r="CV812" s="15">
        <f ca="1">(BO812*DCF!L$28-DCF!L$5*MAX(BO812*DCF!L$28,0)-MAX(BO812-BN812,0)/Inputs!$B$17)*DCF!L$6</f>
        <v>10372.283481749564</v>
      </c>
      <c r="CW812" s="15">
        <f ca="1">(BP812*DCF!M$28-DCF!M$5*MAX(BP812*DCF!M$28,0)-MAX(BP812-BO812,0)/Inputs!$B$17)*DCF!M$6</f>
        <v>12785.988389441136</v>
      </c>
      <c r="CX812" s="15">
        <f ca="1">(BQ812*DCF!C$46-DCF!C$5*MAX(BQ812*DCF!C$46,0)-MAX(BQ812-Inputs!$B$20,0)/Inputs!$B$24)*DCF!C$6</f>
        <v>-2504.2822642158135</v>
      </c>
      <c r="CY812" s="15">
        <f ca="1">(BR812*DCF!D$46-DCF!D$5*MAX(BR812*DCF!D$46,0)-MAX(BR812-BQ812,0)/Inputs!$B$24)*DCF!D$6</f>
        <v>-6103.2631626247921</v>
      </c>
      <c r="CZ812" s="15">
        <f ca="1">(BS812*DCF!E$46-DCF!E$5*MAX(BS812*DCF!E$46,0)-MAX(BS812-BR812,0)/Inputs!$B$24)*DCF!E$6</f>
        <v>-1565.6138356387396</v>
      </c>
      <c r="DA812" s="15">
        <f ca="1">(BT812*DCF!F$46-DCF!F$5*MAX(BT812*DCF!F$46,0)-MAX(BT812-BS812,0)/Inputs!$B$24)*DCF!F$6</f>
        <v>-2869.1227588226398</v>
      </c>
      <c r="DB812" s="15">
        <f ca="1">(BU812*DCF!G$46-DCF!G$5*MAX(BU812*DCF!G$46,0)-MAX(BU812-BT812,0)/Inputs!$B$24)*DCF!G$6</f>
        <v>-3925.4019993532556</v>
      </c>
      <c r="DC812" s="15">
        <f ca="1">(BV812*DCF!H$46-DCF!H$5*MAX(BV812*DCF!H$46,0)-MAX(BV812-BU812,0)/Inputs!$B$24)*DCF!H$6</f>
        <v>-4520.1183976175698</v>
      </c>
      <c r="DD812" s="15">
        <f ca="1">(BW812*DCF!I$46-DCF!I$5*MAX(BW812*DCF!I$46,0)-MAX(BW812-BV812,0)/Inputs!$B$24)*DCF!I$6</f>
        <v>521.47023211990722</v>
      </c>
      <c r="DE812" s="15">
        <f ca="1">(BX812*DCF!J$46-DCF!J$5*MAX(BX812*DCF!J$46,0)-MAX(BX812-BW812,0)/Inputs!$B$24)*DCF!J$6</f>
        <v>-5553.3951133963001</v>
      </c>
      <c r="DF812" s="15">
        <f ca="1">(BY812*DCF!K$46-DCF!K$5*MAX(BY812*DCF!K$46,0)-MAX(BY812-BX812,0)/Inputs!$B$24)*DCF!K$6</f>
        <v>829.99196024521962</v>
      </c>
      <c r="DG812" s="15">
        <f ca="1">(BZ812*DCF!L$46-DCF!L$5*MAX(BZ812*DCF!L$46,0)-MAX(BZ812-BY812,0)/Inputs!$B$24)*DCF!L$6</f>
        <v>2415.8572172112631</v>
      </c>
      <c r="DH812" s="15">
        <f ca="1">(CA812*DCF!M$46-DCF!M$5*MAX(CA812*DCF!M$46,0)-MAX(CA812-BZ812,0)/Inputs!$B$24)*DCF!M$6</f>
        <v>-2573.1355163967428</v>
      </c>
      <c r="DI812" s="15">
        <f ca="1">SUM(CB812:CL812)+BE812*DCF!M$10*(1+Inputs!$B$30)*(1-Inputs!$B$33)*(1-Inputs!$B$30/Inputs!$B$31)/(Inputs!$B$29-Inputs!$B$30)*DCF!M$6</f>
        <v>148296.25262738272</v>
      </c>
      <c r="DJ812" s="15">
        <f ca="1">SUM(CM812:CW812)+BP812*DCF!M$28*(1+Inputs!$B$30)*(1-Inputs!$B$33)*(1-Inputs!$B$30/Inputs!$B$31)/(Inputs!$B$29-Inputs!$B$30)*DCF!M$6</f>
        <v>384079.12349685963</v>
      </c>
      <c r="DK812" s="15">
        <f ca="1">SUM(CX812:DH812)+CA812*DCF!M$46*(1+Inputs!$B$30)*(1-Inputs!$B$33)*(1-Inputs!$B$30/Inputs!$B$31)/(Inputs!$B$29-Inputs!$B$30)*DCF!M$6</f>
        <v>302429.15491719573</v>
      </c>
      <c r="DM812" s="15">
        <f ca="1">DI812+DJ812+DK812+Inputs!$B$34+Inputs!$B$36-Inputs!$B$35</f>
        <v>911655.53104143799</v>
      </c>
    </row>
    <row r="813" spans="1:117" x14ac:dyDescent="0.75">
      <c r="A813" s="11">
        <v>800</v>
      </c>
      <c r="C813" s="24">
        <f t="shared" ca="1" si="469"/>
        <v>-1.5903063268192896</v>
      </c>
      <c r="D813" s="24">
        <f t="shared" ca="1" si="469"/>
        <v>-3.2053678083026518E-2</v>
      </c>
      <c r="E813" s="24">
        <f t="shared" ca="1" si="469"/>
        <v>-1.4077884595171251</v>
      </c>
      <c r="F813" s="24">
        <f t="shared" ca="1" si="469"/>
        <v>1.0695560939986533</v>
      </c>
      <c r="G813" s="24">
        <f t="shared" ca="1" si="469"/>
        <v>1.2509481039165726</v>
      </c>
      <c r="H813" s="24">
        <f t="shared" ca="1" si="469"/>
        <v>-0.97020875762088732</v>
      </c>
      <c r="I813" s="24">
        <f t="shared" ca="1" si="469"/>
        <v>-1.5452561314487072</v>
      </c>
      <c r="J813" s="24">
        <f t="shared" ca="1" si="469"/>
        <v>-1.5758186745557263</v>
      </c>
      <c r="K813" s="24">
        <f t="shared" ca="1" si="469"/>
        <v>-4.8470004486952767E-2</v>
      </c>
      <c r="L813" s="24">
        <f t="shared" ca="1" si="469"/>
        <v>0.47167261869746585</v>
      </c>
      <c r="M813" s="24">
        <f t="shared" ca="1" si="469"/>
        <v>0.1526800046835522</v>
      </c>
      <c r="N813" s="24">
        <f ca="1">SQRT(Inputs!$B$38)*C813+SQRT(1-Inputs!$B$38)*_xlfn.NORM.S.INV(RAND())</f>
        <v>-1.2643498085775264</v>
      </c>
      <c r="O813" s="24">
        <f ca="1">SQRT(Inputs!$B$38)*D813+SQRT(1-Inputs!$B$38)*_xlfn.NORM.S.INV(RAND())</f>
        <v>-0.86603898259755951</v>
      </c>
      <c r="P813" s="24">
        <f ca="1">SQRT(Inputs!$B$38)*E813+SQRT(1-Inputs!$B$38)*_xlfn.NORM.S.INV(RAND())</f>
        <v>-0.810802995687533</v>
      </c>
      <c r="Q813" s="24">
        <f ca="1">SQRT(Inputs!$B$38)*F813+SQRT(1-Inputs!$B$38)*_xlfn.NORM.S.INV(RAND())</f>
        <v>0.42302113573495936</v>
      </c>
      <c r="R813" s="24">
        <f ca="1">SQRT(Inputs!$B$38)*G813+SQRT(1-Inputs!$B$38)*_xlfn.NORM.S.INV(RAND())</f>
        <v>0.29169611998071115</v>
      </c>
      <c r="S813" s="24">
        <f ca="1">SQRT(Inputs!$B$38)*H813+SQRT(1-Inputs!$B$38)*_xlfn.NORM.S.INV(RAND())</f>
        <v>-1.1866131127853055</v>
      </c>
      <c r="T813" s="24">
        <f ca="1">SQRT(Inputs!$B$38)*I813+SQRT(1-Inputs!$B$38)*_xlfn.NORM.S.INV(RAND())</f>
        <v>-0.79091113437023519</v>
      </c>
      <c r="U813" s="24">
        <f ca="1">SQRT(Inputs!$B$38)*J813+SQRT(1-Inputs!$B$38)*_xlfn.NORM.S.INV(RAND())</f>
        <v>2.8487432548753855E-3</v>
      </c>
      <c r="V813" s="24">
        <f ca="1">SQRT(Inputs!$B$38)*K813+SQRT(1-Inputs!$B$38)*_xlfn.NORM.S.INV(RAND())</f>
        <v>-0.41266857557744668</v>
      </c>
      <c r="W813" s="24">
        <f ca="1">SQRT(Inputs!$B$38)*L813+SQRT(1-Inputs!$B$38)*_xlfn.NORM.S.INV(RAND())</f>
        <v>-0.73951040492566977</v>
      </c>
      <c r="X813" s="24">
        <f ca="1">SQRT(Inputs!$B$38)*M813+SQRT(1-Inputs!$B$38)*_xlfn.NORM.S.INV(RAND())</f>
        <v>0.28514697001320832</v>
      </c>
      <c r="Y813" s="24">
        <f ca="1">SQRT(Inputs!$B$38)*C813+SQRT(1-Inputs!$B$38)*_xlfn.NORM.S.INV(RAND())</f>
        <v>-1.6387089090489482</v>
      </c>
      <c r="Z813" s="24">
        <f ca="1">SQRT(Inputs!$B$38)*D813+SQRT(1-Inputs!$B$38)*_xlfn.NORM.S.INV(RAND())</f>
        <v>0.53317420297573348</v>
      </c>
      <c r="AA813" s="24">
        <f ca="1">SQRT(Inputs!$B$38)*E813+SQRT(1-Inputs!$B$38)*_xlfn.NORM.S.INV(RAND())</f>
        <v>-0.47876884438081568</v>
      </c>
      <c r="AB813" s="24">
        <f ca="1">SQRT(Inputs!$B$38)*F813+SQRT(1-Inputs!$B$38)*_xlfn.NORM.S.INV(RAND())</f>
        <v>1.333192773900665</v>
      </c>
      <c r="AC813" s="24">
        <f ca="1">SQRT(Inputs!$B$38)*G813+SQRT(1-Inputs!$B$38)*_xlfn.NORM.S.INV(RAND())</f>
        <v>0.15789665857254787</v>
      </c>
      <c r="AD813" s="24">
        <f ca="1">SQRT(Inputs!$B$38)*H813+SQRT(1-Inputs!$B$38)*_xlfn.NORM.S.INV(RAND())</f>
        <v>-0.53607668266275055</v>
      </c>
      <c r="AE813" s="24">
        <f ca="1">SQRT(Inputs!$B$38)*I813+SQRT(1-Inputs!$B$38)*_xlfn.NORM.S.INV(RAND())</f>
        <v>-0.6959266224862305</v>
      </c>
      <c r="AF813" s="24">
        <f ca="1">SQRT(Inputs!$B$38)*J813+SQRT(1-Inputs!$B$38)*_xlfn.NORM.S.INV(RAND())</f>
        <v>-2.2887185191242745</v>
      </c>
      <c r="AG813" s="24">
        <f ca="1">SQRT(Inputs!$B$38)*K813+SQRT(1-Inputs!$B$38)*_xlfn.NORM.S.INV(RAND())</f>
        <v>-0.49524462295394123</v>
      </c>
      <c r="AH813" s="24">
        <f ca="1">SQRT(Inputs!$B$38)*L813+SQRT(1-Inputs!$B$38)*_xlfn.NORM.S.INV(RAND())</f>
        <v>0.95113798845803543</v>
      </c>
      <c r="AI813" s="24">
        <f ca="1">SQRT(Inputs!$B$38)*M813+SQRT(1-Inputs!$B$38)*_xlfn.NORM.S.INV(RAND())</f>
        <v>0.91041043299920321</v>
      </c>
      <c r="AJ813" s="24">
        <f ca="1">SQRT(Inputs!$B$38)*C813+SQRT(1-Inputs!$B$38)*_xlfn.NORM.S.INV(RAND())</f>
        <v>-2.2270444314520725</v>
      </c>
      <c r="AK813" s="24">
        <f ca="1">SQRT(Inputs!$B$38)*D813+SQRT(1-Inputs!$B$38)*_xlfn.NORM.S.INV(RAND())</f>
        <v>-0.57216738181973692</v>
      </c>
      <c r="AL813" s="24">
        <f ca="1">SQRT(Inputs!$B$38)*E813+SQRT(1-Inputs!$B$38)*_xlfn.NORM.S.INV(RAND())</f>
        <v>-1.8775543447711778</v>
      </c>
      <c r="AM813" s="24">
        <f ca="1">SQRT(Inputs!$B$38)*F813+SQRT(1-Inputs!$B$38)*_xlfn.NORM.S.INV(RAND())</f>
        <v>0.28790008027198</v>
      </c>
      <c r="AN813" s="24">
        <f ca="1">SQRT(Inputs!$B$38)*G813+SQRT(1-Inputs!$B$38)*_xlfn.NORM.S.INV(RAND())</f>
        <v>0.31670585244624805</v>
      </c>
      <c r="AO813" s="24">
        <f ca="1">SQRT(Inputs!$B$38)*H813+SQRT(1-Inputs!$B$38)*_xlfn.NORM.S.INV(RAND())</f>
        <v>0.35503555124944919</v>
      </c>
      <c r="AP813" s="24">
        <f ca="1">SQRT(Inputs!$B$38)*I813+SQRT(1-Inputs!$B$38)*_xlfn.NORM.S.INV(RAND())</f>
        <v>-1.1817929897716064</v>
      </c>
      <c r="AQ813" s="24">
        <f ca="1">SQRT(Inputs!$B$38)*J813+SQRT(1-Inputs!$B$38)*_xlfn.NORM.S.INV(RAND())</f>
        <v>-0.3023139611276735</v>
      </c>
      <c r="AR813" s="24">
        <f ca="1">SQRT(Inputs!$B$38)*K813+SQRT(1-Inputs!$B$38)*_xlfn.NORM.S.INV(RAND())</f>
        <v>-0.87705151247536817</v>
      </c>
      <c r="AS813" s="24">
        <f ca="1">SQRT(Inputs!$B$38)*L813+SQRT(1-Inputs!$B$38)*_xlfn.NORM.S.INV(RAND())</f>
        <v>0.55039550234935475</v>
      </c>
      <c r="AT813" s="24">
        <f ca="1">SQRT(Inputs!$B$38)*M813+SQRT(1-Inputs!$B$38)*_xlfn.NORM.S.INV(RAND())</f>
        <v>0.60048622792325568</v>
      </c>
      <c r="AU813" s="15">
        <f ca="1">Inputs!$B$6*EXP($B$8-0.5*C$5^2+C$5*N813)</f>
        <v>4043.8327608797913</v>
      </c>
      <c r="AV813" s="15">
        <f t="shared" ca="1" si="437"/>
        <v>4333.7810367379443</v>
      </c>
      <c r="AW813" s="15">
        <f t="shared" ca="1" si="438"/>
        <v>4736.8575467485771</v>
      </c>
      <c r="AX813" s="15">
        <f t="shared" ca="1" si="439"/>
        <v>6097.0873864587338</v>
      </c>
      <c r="AY813" s="15">
        <f t="shared" ca="1" si="440"/>
        <v>7709.4754080509765</v>
      </c>
      <c r="AZ813" s="15">
        <f t="shared" ca="1" si="441"/>
        <v>8273.9327426366945</v>
      </c>
      <c r="BA813" s="15">
        <f t="shared" ca="1" si="442"/>
        <v>9320.8020427926676</v>
      </c>
      <c r="BB813" s="15">
        <f t="shared" ca="1" si="443"/>
        <v>11414.75936980458</v>
      </c>
      <c r="BC813" s="15">
        <f t="shared" ca="1" si="444"/>
        <v>13434.223252990729</v>
      </c>
      <c r="BD813" s="15">
        <f t="shared" ca="1" si="445"/>
        <v>15358.272199972076</v>
      </c>
      <c r="BE813" s="15">
        <f t="shared" ca="1" si="446"/>
        <v>19314.764155257966</v>
      </c>
      <c r="BF813" s="15">
        <f ca="1">Inputs!$B$13*EXP($B$9-0.5*C$6^2+C$6*Y813)</f>
        <v>9994.5874931146736</v>
      </c>
      <c r="BG813" s="15">
        <f t="shared" ca="1" si="447"/>
        <v>13410.828283011326</v>
      </c>
      <c r="BH813" s="15">
        <f t="shared" ca="1" si="448"/>
        <v>15134.750256005318</v>
      </c>
      <c r="BI813" s="15">
        <f t="shared" ca="1" si="449"/>
        <v>22747.263290314058</v>
      </c>
      <c r="BJ813" s="15">
        <f t="shared" ca="1" si="450"/>
        <v>28528.644297836669</v>
      </c>
      <c r="BK813" s="15">
        <f t="shared" ca="1" si="451"/>
        <v>32549.127585086975</v>
      </c>
      <c r="BL813" s="15">
        <f t="shared" ca="1" si="452"/>
        <v>36534.607877035465</v>
      </c>
      <c r="BM813" s="15">
        <f t="shared" ca="1" si="453"/>
        <v>33795.05297689404</v>
      </c>
      <c r="BN813" s="15">
        <f t="shared" ca="1" si="454"/>
        <v>39168.729665728904</v>
      </c>
      <c r="BO813" s="15">
        <f t="shared" ca="1" si="455"/>
        <v>53827.042732650843</v>
      </c>
      <c r="BP813" s="15">
        <f t="shared" ca="1" si="456"/>
        <v>73449.407534460741</v>
      </c>
      <c r="BQ813" s="15">
        <f ca="1">Inputs!$B$20*EXP($B$10-0.5*C$7^2+C$7*AJ813)</f>
        <v>1946.9797015825527</v>
      </c>
      <c r="BR813" s="15">
        <f t="shared" ca="1" si="457"/>
        <v>2202.849821892713</v>
      </c>
      <c r="BS813" s="15">
        <f t="shared" ca="1" si="458"/>
        <v>1759.2368743850627</v>
      </c>
      <c r="BT813" s="15">
        <f t="shared" ca="1" si="459"/>
        <v>2615.8956462343631</v>
      </c>
      <c r="BU813" s="15">
        <f t="shared" ca="1" si="460"/>
        <v>3914.0598371160222</v>
      </c>
      <c r="BV813" s="15">
        <f t="shared" ca="1" si="461"/>
        <v>5899.0686597910062</v>
      </c>
      <c r="BW813" s="15">
        <f t="shared" ca="1" si="462"/>
        <v>6410.1408532223359</v>
      </c>
      <c r="BX813" s="15">
        <f t="shared" ca="1" si="463"/>
        <v>8438.379000143641</v>
      </c>
      <c r="BY813" s="15">
        <f t="shared" ca="1" si="464"/>
        <v>9997.1101623573577</v>
      </c>
      <c r="BZ813" s="15">
        <f t="shared" ca="1" si="465"/>
        <v>15520.938591274087</v>
      </c>
      <c r="CA813" s="15">
        <f t="shared" ca="1" si="466"/>
        <v>24257.312809638788</v>
      </c>
      <c r="CB813" s="15">
        <f ca="1">(AU813*DCF!C$10-DCF!C$5*MAX(AU813*DCF!C$10,0)-MAX(AU813-Inputs!$B$6,0)/Inputs!$B$10)*DCF!C$6</f>
        <v>1038.4931154474373</v>
      </c>
      <c r="CC813" s="15">
        <f ca="1">(AV813*DCF!D$10-DCF!D$5*MAX(AV813*DCF!D$10,0)-MAX(AV813-AU813,0)/Inputs!$B$10)*DCF!D$6</f>
        <v>985.63346871954877</v>
      </c>
      <c r="CD813" s="15">
        <f ca="1">(AW813*DCF!E$10-DCF!E$5*MAX(AW813*DCF!E$10,0)-MAX(AW813-AV813,0)/Inputs!$B$10)*DCF!E$6</f>
        <v>1002.8754809895764</v>
      </c>
      <c r="CE813" s="15">
        <f ca="1">(AX813*DCF!F$10-DCF!F$5*MAX(AX813*DCF!F$10,0)-MAX(AX813-AW813,0)/Inputs!$B$10)*DCF!F$6</f>
        <v>1047.9543540472341</v>
      </c>
      <c r="CF813" s="15">
        <f ca="1">(AY813*DCF!G$10-DCF!G$5*MAX(AY813*DCF!G$10,0)-MAX(AY813-AX813,0)/Inputs!$B$10)*DCF!G$6</f>
        <v>1278.5303029176573</v>
      </c>
      <c r="CG813" s="15">
        <f ca="1">(AZ813*DCF!H$10-DCF!H$5*MAX(AZ813*DCF!H$10,0)-MAX(AZ813-AY813,0)/Inputs!$B$10)*DCF!H$6</f>
        <v>1506.1604577339954</v>
      </c>
      <c r="CH813" s="15">
        <f ca="1">(BA813*DCF!I$10-DCF!I$5*MAX(BA813*DCF!I$10,0)-MAX(BA813-AZ813,0)/Inputs!$B$10)*DCF!I$6</f>
        <v>1530.8472651121003</v>
      </c>
      <c r="CI813" s="15">
        <f ca="1">(BB813*DCF!J$10-DCF!J$5*MAX(BB813*DCF!J$10,0)-MAX(BB813-BA813,0)/Inputs!$B$10)*DCF!J$6</f>
        <v>1641.4944665409944</v>
      </c>
      <c r="CJ813" s="15">
        <f ca="1">(BC813*DCF!K$10-DCF!K$5*MAX(BC813*DCF!K$10,0)-MAX(BC813-BB813,0)/Inputs!$B$10)*DCF!K$6</f>
        <v>1879.9999871077766</v>
      </c>
      <c r="CK813" s="15">
        <f ca="1">(BD813*DCF!L$10-DCF!L$5*MAX(BD813*DCF!L$10,0)-MAX(BD813-BC813,0)/Inputs!$B$10)*DCF!L$6</f>
        <v>2067.5088182454688</v>
      </c>
      <c r="CL813" s="15">
        <f ca="1">(BE813*DCF!M$10-DCF!M$5*MAX(BE813*DCF!M$10,0)-MAX(BE813-BD813,0)/Inputs!$B$10)*DCF!M$6</f>
        <v>2252.9178015573607</v>
      </c>
      <c r="CM813" s="15">
        <f ca="1">(BF813*DCF!C$28-DCF!C$5*MAX(BF813*DCF!C$28,0)-MAX(BF813-Inputs!$B$13,0)/Inputs!$B$17)*DCF!C$6</f>
        <v>3050.282557114569</v>
      </c>
      <c r="CN813" s="15">
        <f ca="1">(BG813*DCF!D$28-DCF!D$5*MAX(BG813*DCF!D$28,0)-MAX(BG813-BF813,0)/Inputs!$B$17)*DCF!D$6</f>
        <v>3220.9574403094971</v>
      </c>
      <c r="CO813" s="15">
        <f ca="1">(BH813*DCF!E$28-DCF!E$5*MAX(BH813*DCF!E$28,0)-MAX(BH813-BG813,0)/Inputs!$B$17)*DCF!E$6</f>
        <v>3946.6694771086686</v>
      </c>
      <c r="CP813" s="15">
        <f ca="1">(BI813*DCF!F$28-DCF!F$5*MAX(BI813*DCF!F$28,0)-MAX(BI813-BH813,0)/Inputs!$B$17)*DCF!F$6</f>
        <v>4789.3044779430247</v>
      </c>
      <c r="CQ813" s="15">
        <f ca="1">(BJ813*DCF!G$28-DCF!G$5*MAX(BJ813*DCF!G$28,0)-MAX(BJ813-BI813,0)/Inputs!$B$17)*DCF!G$6</f>
        <v>6429.6020368796908</v>
      </c>
      <c r="CR813" s="15">
        <f ca="1">(BK813*DCF!H$28-DCF!H$5*MAX(BK813*DCF!H$28,0)-MAX(BK813-BJ813,0)/Inputs!$B$17)*DCF!H$6</f>
        <v>7425.0880836677388</v>
      </c>
      <c r="CS813" s="15">
        <f ca="1">(BL813*DCF!I$28-DCF!I$5*MAX(BL813*DCF!I$28,0)-MAX(BL813-BK813,0)/Inputs!$B$17)*DCF!I$6</f>
        <v>8019.1853957959293</v>
      </c>
      <c r="CT813" s="15">
        <f ca="1">(BM813*DCF!J$28-DCF!J$5*MAX(BM813*DCF!J$28,0)-MAX(BM813-BL813,0)/Inputs!$B$17)*DCF!J$6</f>
        <v>7539.1023582153757</v>
      </c>
      <c r="CU813" s="15">
        <f ca="1">(BN813*DCF!K$28-DCF!K$5*MAX(BN813*DCF!K$28,0)-MAX(BN813-BM813,0)/Inputs!$B$17)*DCF!K$6</f>
        <v>7613.5751459078729</v>
      </c>
      <c r="CV813" s="15">
        <f ca="1">(BO813*DCF!L$28-DCF!L$5*MAX(BO813*DCF!L$28,0)-MAX(BO813-BN813,0)/Inputs!$B$17)*DCF!L$6</f>
        <v>9081.0122819377339</v>
      </c>
      <c r="CW813" s="15">
        <f ca="1">(BP813*DCF!M$28-DCF!M$5*MAX(BP813*DCF!M$28,0)-MAX(BP813-BO813,0)/Inputs!$B$17)*DCF!M$6</f>
        <v>11768.460038508669</v>
      </c>
      <c r="CX813" s="15">
        <f ca="1">(BQ813*DCF!C$46-DCF!C$5*MAX(BQ813*DCF!C$46,0)-MAX(BQ813-Inputs!$B$20,0)/Inputs!$B$24)*DCF!C$6</f>
        <v>-449.64889182045096</v>
      </c>
      <c r="CY813" s="15">
        <f ca="1">(BR813*DCF!D$46-DCF!D$5*MAX(BR813*DCF!D$46,0)-MAX(BR813-BQ813,0)/Inputs!$B$24)*DCF!D$6</f>
        <v>-485.15274989668529</v>
      </c>
      <c r="CZ813" s="15">
        <f ca="1">(BS813*DCF!E$46-DCF!E$5*MAX(BS813*DCF!E$46,0)-MAX(BS813-BR813,0)/Inputs!$B$24)*DCF!E$6</f>
        <v>-208.03282345724065</v>
      </c>
      <c r="DA813" s="15">
        <f ca="1">(BT813*DCF!F$46-DCF!F$5*MAX(BT813*DCF!F$46,0)-MAX(BT813-BS813,0)/Inputs!$B$24)*DCF!F$6</f>
        <v>-502.44259979262881</v>
      </c>
      <c r="DB813" s="15">
        <f ca="1">(BU813*DCF!G$46-DCF!G$5*MAX(BU813*DCF!G$46,0)-MAX(BU813-BT813,0)/Inputs!$B$24)*DCF!G$6</f>
        <v>-568.33802490253925</v>
      </c>
      <c r="DC813" s="15">
        <f ca="1">(BV813*DCF!H$46-DCF!H$5*MAX(BV813*DCF!H$46,0)-MAX(BV813-BU813,0)/Inputs!$B$24)*DCF!H$6</f>
        <v>-616.82932929540675</v>
      </c>
      <c r="DD813" s="15">
        <f ca="1">(BW813*DCF!I$46-DCF!I$5*MAX(BW813*DCF!I$46,0)-MAX(BW813-BV813,0)/Inputs!$B$24)*DCF!I$6</f>
        <v>1.3356317688800365</v>
      </c>
      <c r="DE813" s="15">
        <f ca="1">(BX813*DCF!J$46-DCF!J$5*MAX(BX813*DCF!J$46,0)-MAX(BX813-BW813,0)/Inputs!$B$24)*DCF!J$6</f>
        <v>-183.88896255355837</v>
      </c>
      <c r="DF813" s="15">
        <f ca="1">(BY813*DCF!K$46-DCF!K$5*MAX(BY813*DCF!K$46,0)-MAX(BY813-BX813,0)/Inputs!$B$24)*DCF!K$6</f>
        <v>189.22064768739443</v>
      </c>
      <c r="DG813" s="15">
        <f ca="1">(BZ813*DCF!L$46-DCF!L$5*MAX(BZ813*DCF!L$46,0)-MAX(BZ813-BY813,0)/Inputs!$B$24)*DCF!L$6</f>
        <v>-177.16998120896247</v>
      </c>
      <c r="DH813" s="15">
        <f ca="1">(CA813*DCF!M$46-DCF!M$5*MAX(CA813*DCF!M$46,0)-MAX(CA813-BZ813,0)/Inputs!$B$24)*DCF!M$6</f>
        <v>75.284917944928139</v>
      </c>
      <c r="DI813" s="15">
        <f ca="1">SUM(CB813:CL813)+BE813*DCF!M$10*(1+Inputs!$B$30)*(1-Inputs!$B$33)*(1-Inputs!$B$30/Inputs!$B$31)/(Inputs!$B$29-Inputs!$B$30)*DCF!M$6</f>
        <v>69985.659573816607</v>
      </c>
      <c r="DJ813" s="15">
        <f ca="1">SUM(CM813:CW813)+BP813*DCF!M$28*(1+Inputs!$B$30)*(1-Inputs!$B$33)*(1-Inputs!$B$30/Inputs!$B$31)/(Inputs!$B$29-Inputs!$B$30)*DCF!M$6</f>
        <v>345430.80254174682</v>
      </c>
      <c r="DK813" s="15">
        <f ca="1">SUM(CX813:DH813)+CA813*DCF!M$46*(1+Inputs!$B$30)*(1-Inputs!$B$33)*(1-Inputs!$B$30/Inputs!$B$31)/(Inputs!$B$29-Inputs!$B$30)*DCF!M$6</f>
        <v>34579.016900573188</v>
      </c>
      <c r="DM813" s="15">
        <f ca="1">DI813+DJ813+DK813+Inputs!$B$34+Inputs!$B$36-Inputs!$B$35</f>
        <v>526846.47901613661</v>
      </c>
    </row>
    <row r="814" spans="1:117" x14ac:dyDescent="0.75">
      <c r="A814" s="11">
        <v>801</v>
      </c>
      <c r="C814" s="24">
        <f t="shared" ref="C814:M823" ca="1" si="470">_xlfn.NORM.S.INV(RAND())</f>
        <v>-0.56399701622642318</v>
      </c>
      <c r="D814" s="24">
        <f t="shared" ca="1" si="470"/>
        <v>-0.4158503282794106</v>
      </c>
      <c r="E814" s="24">
        <f t="shared" ca="1" si="470"/>
        <v>-0.42340697674918099</v>
      </c>
      <c r="F814" s="24">
        <f t="shared" ca="1" si="470"/>
        <v>-1.8942096425282484</v>
      </c>
      <c r="G814" s="24">
        <f t="shared" ca="1" si="470"/>
        <v>0.19173778492546831</v>
      </c>
      <c r="H814" s="24">
        <f t="shared" ca="1" si="470"/>
        <v>-0.87677950672733529</v>
      </c>
      <c r="I814" s="24">
        <f t="shared" ca="1" si="470"/>
        <v>0.21907891187822368</v>
      </c>
      <c r="J814" s="24">
        <f t="shared" ca="1" si="470"/>
        <v>-0.90476056883941125</v>
      </c>
      <c r="K814" s="24">
        <f t="shared" ca="1" si="470"/>
        <v>-1.5124488483646752</v>
      </c>
      <c r="L814" s="24">
        <f t="shared" ca="1" si="470"/>
        <v>-0.79208065816142459</v>
      </c>
      <c r="M814" s="24">
        <f t="shared" ca="1" si="470"/>
        <v>-1.006697993202218</v>
      </c>
      <c r="N814" s="24">
        <f ca="1">SQRT(Inputs!$B$38)*C814+SQRT(1-Inputs!$B$38)*_xlfn.NORM.S.INV(RAND())</f>
        <v>-0.3204338319939421</v>
      </c>
      <c r="O814" s="24">
        <f ca="1">SQRT(Inputs!$B$38)*D814+SQRT(1-Inputs!$B$38)*_xlfn.NORM.S.INV(RAND())</f>
        <v>-0.71770384634496653</v>
      </c>
      <c r="P814" s="24">
        <f ca="1">SQRT(Inputs!$B$38)*E814+SQRT(1-Inputs!$B$38)*_xlfn.NORM.S.INV(RAND())</f>
        <v>-1.5934110192866626</v>
      </c>
      <c r="Q814" s="24">
        <f ca="1">SQRT(Inputs!$B$38)*F814+SQRT(1-Inputs!$B$38)*_xlfn.NORM.S.INV(RAND())</f>
        <v>-2.5795940052082917</v>
      </c>
      <c r="R814" s="24">
        <f ca="1">SQRT(Inputs!$B$38)*G814+SQRT(1-Inputs!$B$38)*_xlfn.NORM.S.INV(RAND())</f>
        <v>0.38199835233294005</v>
      </c>
      <c r="S814" s="24">
        <f ca="1">SQRT(Inputs!$B$38)*H814+SQRT(1-Inputs!$B$38)*_xlfn.NORM.S.INV(RAND())</f>
        <v>1.4490361724067076</v>
      </c>
      <c r="T814" s="24">
        <f ca="1">SQRT(Inputs!$B$38)*I814+SQRT(1-Inputs!$B$38)*_xlfn.NORM.S.INV(RAND())</f>
        <v>0.28386628550666237</v>
      </c>
      <c r="U814" s="24">
        <f ca="1">SQRT(Inputs!$B$38)*J814+SQRT(1-Inputs!$B$38)*_xlfn.NORM.S.INV(RAND())</f>
        <v>-1.4016538100796545</v>
      </c>
      <c r="V814" s="24">
        <f ca="1">SQRT(Inputs!$B$38)*K814+SQRT(1-Inputs!$B$38)*_xlfn.NORM.S.INV(RAND())</f>
        <v>-1.4322098595721113</v>
      </c>
      <c r="W814" s="24">
        <f ca="1">SQRT(Inputs!$B$38)*L814+SQRT(1-Inputs!$B$38)*_xlfn.NORM.S.INV(RAND())</f>
        <v>-1.2967338128053929</v>
      </c>
      <c r="X814" s="24">
        <f ca="1">SQRT(Inputs!$B$38)*M814+SQRT(1-Inputs!$B$38)*_xlfn.NORM.S.INV(RAND())</f>
        <v>-2.8096291138608676E-2</v>
      </c>
      <c r="Y814" s="24">
        <f ca="1">SQRT(Inputs!$B$38)*C814+SQRT(1-Inputs!$B$38)*_xlfn.NORM.S.INV(RAND())</f>
        <v>-0.59255412973007648</v>
      </c>
      <c r="Z814" s="24">
        <f ca="1">SQRT(Inputs!$B$38)*D814+SQRT(1-Inputs!$B$38)*_xlfn.NORM.S.INV(RAND())</f>
        <v>-1.2596991471138488</v>
      </c>
      <c r="AA814" s="24">
        <f ca="1">SQRT(Inputs!$B$38)*E814+SQRT(1-Inputs!$B$38)*_xlfn.NORM.S.INV(RAND())</f>
        <v>1.1675996095787371</v>
      </c>
      <c r="AB814" s="24">
        <f ca="1">SQRT(Inputs!$B$38)*F814+SQRT(1-Inputs!$B$38)*_xlfn.NORM.S.INV(RAND())</f>
        <v>-1.1249131375081123</v>
      </c>
      <c r="AC814" s="24">
        <f ca="1">SQRT(Inputs!$B$38)*G814+SQRT(1-Inputs!$B$38)*_xlfn.NORM.S.INV(RAND())</f>
        <v>0.46028347005721382</v>
      </c>
      <c r="AD814" s="24">
        <f ca="1">SQRT(Inputs!$B$38)*H814+SQRT(1-Inputs!$B$38)*_xlfn.NORM.S.INV(RAND())</f>
        <v>-0.81913559560026883</v>
      </c>
      <c r="AE814" s="24">
        <f ca="1">SQRT(Inputs!$B$38)*I814+SQRT(1-Inputs!$B$38)*_xlfn.NORM.S.INV(RAND())</f>
        <v>0.78805126427934069</v>
      </c>
      <c r="AF814" s="24">
        <f ca="1">SQRT(Inputs!$B$38)*J814+SQRT(1-Inputs!$B$38)*_xlfn.NORM.S.INV(RAND())</f>
        <v>-1.0140559788016794</v>
      </c>
      <c r="AG814" s="24">
        <f ca="1">SQRT(Inputs!$B$38)*K814+SQRT(1-Inputs!$B$38)*_xlfn.NORM.S.INV(RAND())</f>
        <v>2.090117050863971E-2</v>
      </c>
      <c r="AH814" s="24">
        <f ca="1">SQRT(Inputs!$B$38)*L814+SQRT(1-Inputs!$B$38)*_xlfn.NORM.S.INV(RAND())</f>
        <v>0.22968169705494967</v>
      </c>
      <c r="AI814" s="24">
        <f ca="1">SQRT(Inputs!$B$38)*M814+SQRT(1-Inputs!$B$38)*_xlfn.NORM.S.INV(RAND())</f>
        <v>-0.55988991987980952</v>
      </c>
      <c r="AJ814" s="24">
        <f ca="1">SQRT(Inputs!$B$38)*C814+SQRT(1-Inputs!$B$38)*_xlfn.NORM.S.INV(RAND())</f>
        <v>0.38127414529288617</v>
      </c>
      <c r="AK814" s="24">
        <f ca="1">SQRT(Inputs!$B$38)*D814+SQRT(1-Inputs!$B$38)*_xlfn.NORM.S.INV(RAND())</f>
        <v>-4.7548910789331184E-2</v>
      </c>
      <c r="AL814" s="24">
        <f ca="1">SQRT(Inputs!$B$38)*E814+SQRT(1-Inputs!$B$38)*_xlfn.NORM.S.INV(RAND())</f>
        <v>-1.4571237517823492</v>
      </c>
      <c r="AM814" s="24">
        <f ca="1">SQRT(Inputs!$B$38)*F814+SQRT(1-Inputs!$B$38)*_xlfn.NORM.S.INV(RAND())</f>
        <v>-0.38641622750288096</v>
      </c>
      <c r="AN814" s="24">
        <f ca="1">SQRT(Inputs!$B$38)*G814+SQRT(1-Inputs!$B$38)*_xlfn.NORM.S.INV(RAND())</f>
        <v>0.34866465719290035</v>
      </c>
      <c r="AO814" s="24">
        <f ca="1">SQRT(Inputs!$B$38)*H814+SQRT(1-Inputs!$B$38)*_xlfn.NORM.S.INV(RAND())</f>
        <v>-1.051989630982189</v>
      </c>
      <c r="AP814" s="24">
        <f ca="1">SQRT(Inputs!$B$38)*I814+SQRT(1-Inputs!$B$38)*_xlfn.NORM.S.INV(RAND())</f>
        <v>-0.79732104141745797</v>
      </c>
      <c r="AQ814" s="24">
        <f ca="1">SQRT(Inputs!$B$38)*J814+SQRT(1-Inputs!$B$38)*_xlfn.NORM.S.INV(RAND())</f>
        <v>-1.7336902146547311</v>
      </c>
      <c r="AR814" s="24">
        <f ca="1">SQRT(Inputs!$B$38)*K814+SQRT(1-Inputs!$B$38)*_xlfn.NORM.S.INV(RAND())</f>
        <v>1.2147351861260991</v>
      </c>
      <c r="AS814" s="24">
        <f ca="1">SQRT(Inputs!$B$38)*L814+SQRT(1-Inputs!$B$38)*_xlfn.NORM.S.INV(RAND())</f>
        <v>-0.72258320934341713</v>
      </c>
      <c r="AT814" s="24">
        <f ca="1">SQRT(Inputs!$B$38)*M814+SQRT(1-Inputs!$B$38)*_xlfn.NORM.S.INV(RAND())</f>
        <v>-0.91241101735135643</v>
      </c>
      <c r="AU814" s="15">
        <f ca="1">Inputs!$B$6*EXP($B$8-0.5*C$5^2+C$5*N814)</f>
        <v>4711.4114186196784</v>
      </c>
      <c r="AV814" s="15">
        <f t="shared" ca="1" si="437"/>
        <v>5160.5593460976024</v>
      </c>
      <c r="AW814" s="15">
        <f t="shared" ca="1" si="438"/>
        <v>5075.4716905149362</v>
      </c>
      <c r="AX814" s="15">
        <f t="shared" ca="1" si="439"/>
        <v>4489.4548794019902</v>
      </c>
      <c r="AY814" s="15">
        <f t="shared" ca="1" si="440"/>
        <v>5736.8854814622136</v>
      </c>
      <c r="AZ814" s="15">
        <f t="shared" ca="1" si="441"/>
        <v>8230.2174191281592</v>
      </c>
      <c r="BA814" s="15">
        <f t="shared" ca="1" si="442"/>
        <v>10375.394116371479</v>
      </c>
      <c r="BB814" s="15">
        <f t="shared" ca="1" si="443"/>
        <v>11038.387266461226</v>
      </c>
      <c r="BC814" s="15">
        <f t="shared" ca="1" si="444"/>
        <v>11773.614495743597</v>
      </c>
      <c r="BD814" s="15">
        <f t="shared" ca="1" si="445"/>
        <v>12776.284843563913</v>
      </c>
      <c r="BE814" s="15">
        <f t="shared" ca="1" si="446"/>
        <v>15615.686624825534</v>
      </c>
      <c r="BF814" s="15">
        <f ca="1">Inputs!$B$13*EXP($B$9-0.5*C$6^2+C$6*Y814)</f>
        <v>12298.059239781314</v>
      </c>
      <c r="BG814" s="15">
        <f t="shared" ca="1" si="447"/>
        <v>11940.751212782583</v>
      </c>
      <c r="BH814" s="15">
        <f t="shared" ca="1" si="448"/>
        <v>17706.82903922701</v>
      </c>
      <c r="BI814" s="15">
        <f t="shared" ca="1" si="449"/>
        <v>18229.686935288402</v>
      </c>
      <c r="BJ814" s="15">
        <f t="shared" ca="1" si="450"/>
        <v>23881.471947740323</v>
      </c>
      <c r="BK814" s="15">
        <f t="shared" ca="1" si="451"/>
        <v>26217.00563666442</v>
      </c>
      <c r="BL814" s="15">
        <f t="shared" ca="1" si="452"/>
        <v>35667.103677211606</v>
      </c>
      <c r="BM814" s="15">
        <f t="shared" ca="1" si="453"/>
        <v>38653.274819311773</v>
      </c>
      <c r="BN814" s="15">
        <f t="shared" ca="1" si="454"/>
        <v>47657.907487944933</v>
      </c>
      <c r="BO814" s="15">
        <f t="shared" ca="1" si="455"/>
        <v>60224.761939698685</v>
      </c>
      <c r="BP814" s="15">
        <f t="shared" ca="1" si="456"/>
        <v>69569.394195533008</v>
      </c>
      <c r="BQ814" s="15">
        <f ca="1">Inputs!$B$20*EXP($B$10-0.5*C$7^2+C$7*AJ814)</f>
        <v>4910.6422882141833</v>
      </c>
      <c r="BR814" s="15">
        <f t="shared" ca="1" si="457"/>
        <v>6563.2485121653217</v>
      </c>
      <c r="BS814" s="15">
        <f t="shared" ca="1" si="458"/>
        <v>5914.2387741185566</v>
      </c>
      <c r="BT814" s="15">
        <f t="shared" ca="1" si="459"/>
        <v>7368.3537399937895</v>
      </c>
      <c r="BU814" s="15">
        <f t="shared" ca="1" si="460"/>
        <v>11110.559809162674</v>
      </c>
      <c r="BV814" s="15">
        <f t="shared" ca="1" si="461"/>
        <v>12196.079895164183</v>
      </c>
      <c r="BW814" s="15">
        <f t="shared" ca="1" si="462"/>
        <v>14376.206830416666</v>
      </c>
      <c r="BX814" s="15">
        <f t="shared" ca="1" si="463"/>
        <v>14204.08518139624</v>
      </c>
      <c r="BY814" s="15">
        <f t="shared" ca="1" si="464"/>
        <v>25109.492444186293</v>
      </c>
      <c r="BZ814" s="15">
        <f t="shared" ca="1" si="465"/>
        <v>30849.58632410931</v>
      </c>
      <c r="CA814" s="15">
        <f t="shared" ca="1" si="466"/>
        <v>36848.261797753214</v>
      </c>
      <c r="CB814" s="15">
        <f ca="1">(AU814*DCF!C$10-DCF!C$5*MAX(AU814*DCF!C$10,0)-MAX(AU814-Inputs!$B$6,0)/Inputs!$B$10)*DCF!C$6</f>
        <v>1044.8627519497136</v>
      </c>
      <c r="CC814" s="15">
        <f ca="1">(AV814*DCF!D$10-DCF!D$5*MAX(AV814*DCF!D$10,0)-MAX(AV814-AU814,0)/Inputs!$B$10)*DCF!D$6</f>
        <v>1148.338411890169</v>
      </c>
      <c r="CD814" s="15">
        <f ca="1">(AW814*DCF!E$10-DCF!E$5*MAX(AW814*DCF!E$10,0)-MAX(AW814-AV814,0)/Inputs!$B$10)*DCF!E$6</f>
        <v>1171.8456186305132</v>
      </c>
      <c r="CE814" s="15">
        <f ca="1">(AX814*DCF!F$10-DCF!F$5*MAX(AX814*DCF!F$10,0)-MAX(AX814-AW814,0)/Inputs!$B$10)*DCF!F$6</f>
        <v>980.04084540449981</v>
      </c>
      <c r="CF814" s="15">
        <f ca="1">(AY814*DCF!G$10-DCF!G$5*MAX(AY814*DCF!G$10,0)-MAX(AY814-AX814,0)/Inputs!$B$10)*DCF!G$6</f>
        <v>942.24929632630392</v>
      </c>
      <c r="CG814" s="15">
        <f ca="1">(AZ814*DCF!H$10-DCF!H$5*MAX(AZ814*DCF!H$10,0)-MAX(AZ814-AY814,0)/Inputs!$B$10)*DCF!H$6</f>
        <v>1155.1668308920832</v>
      </c>
      <c r="CH814" s="15">
        <f ca="1">(BA814*DCF!I$10-DCF!I$5*MAX(BA814*DCF!I$10,0)-MAX(BA814-AZ814,0)/Inputs!$B$10)*DCF!I$6</f>
        <v>1543.3218709846974</v>
      </c>
      <c r="CI814" s="15">
        <f ca="1">(BB814*DCF!J$10-DCF!J$5*MAX(BB814*DCF!J$10,0)-MAX(BB814-BA814,0)/Inputs!$B$10)*DCF!J$6</f>
        <v>1793.7471809176138</v>
      </c>
      <c r="CJ814" s="15">
        <f ca="1">(BC814*DCF!K$10-DCF!K$5*MAX(BC814*DCF!K$10,0)-MAX(BC814-BB814,0)/Inputs!$B$10)*DCF!K$6</f>
        <v>1792.4422285941337</v>
      </c>
      <c r="CK814" s="15">
        <f ca="1">(BD814*DCF!L$10-DCF!L$5*MAX(BD814*DCF!L$10,0)-MAX(BD814-BC814,0)/Inputs!$B$10)*DCF!L$6</f>
        <v>1797.2451972037074</v>
      </c>
      <c r="CL814" s="15">
        <f ca="1">(BE814*DCF!M$10-DCF!M$5*MAX(BE814*DCF!M$10,0)-MAX(BE814-BD814,0)/Inputs!$B$10)*DCF!M$6</f>
        <v>1864.3784752643769</v>
      </c>
      <c r="CM814" s="15">
        <f ca="1">(BF814*DCF!C$28-DCF!C$5*MAX(BF814*DCF!C$28,0)-MAX(BF814-Inputs!$B$13,0)/Inputs!$B$17)*DCF!C$6</f>
        <v>3542.8807367921154</v>
      </c>
      <c r="CN814" s="15">
        <f ca="1">(BG814*DCF!D$28-DCF!D$5*MAX(BG814*DCF!D$28,0)-MAX(BG814-BF814,0)/Inputs!$B$17)*DCF!D$6</f>
        <v>3516.8266313862036</v>
      </c>
      <c r="CO814" s="15">
        <f ca="1">(BH814*DCF!E$28-DCF!E$5*MAX(BH814*DCF!E$28,0)-MAX(BH814-BG814,0)/Inputs!$B$17)*DCF!E$6</f>
        <v>3878.4747087726319</v>
      </c>
      <c r="CP814" s="15">
        <f ca="1">(BI814*DCF!F$28-DCF!F$5*MAX(BI814*DCF!F$28,0)-MAX(BI814-BH814,0)/Inputs!$B$17)*DCF!F$6</f>
        <v>4853.6852728767535</v>
      </c>
      <c r="CQ814" s="15">
        <f ca="1">(BJ814*DCF!G$28-DCF!G$5*MAX(BJ814*DCF!G$28,0)-MAX(BJ814-BI814,0)/Inputs!$B$17)*DCF!G$6</f>
        <v>5245.6546787709531</v>
      </c>
      <c r="CR814" s="15">
        <f ca="1">(BK814*DCF!H$28-DCF!H$5*MAX(BK814*DCF!H$28,0)-MAX(BK814-BJ814,0)/Inputs!$B$17)*DCF!H$6</f>
        <v>6120.8783471537408</v>
      </c>
      <c r="CS814" s="15">
        <f ca="1">(BL814*DCF!I$28-DCF!I$5*MAX(BL814*DCF!I$28,0)-MAX(BL814-BK814,0)/Inputs!$B$17)*DCF!I$6</f>
        <v>7030.8489715566438</v>
      </c>
      <c r="CT814" s="15">
        <f ca="1">(BM814*DCF!J$28-DCF!J$5*MAX(BM814*DCF!J$28,0)-MAX(BM814-BL814,0)/Inputs!$B$17)*DCF!J$6</f>
        <v>8226.947241387119</v>
      </c>
      <c r="CU814" s="15">
        <f ca="1">(BN814*DCF!K$28-DCF!K$5*MAX(BN814*DCF!K$28,0)-MAX(BN814-BM814,0)/Inputs!$B$17)*DCF!K$6</f>
        <v>8961.6034205073556</v>
      </c>
      <c r="CV814" s="15">
        <f ca="1">(BO814*DCF!L$28-DCF!L$5*MAX(BO814*DCF!L$28,0)-MAX(BO814-BN814,0)/Inputs!$B$17)*DCF!L$6</f>
        <v>10594.143580844006</v>
      </c>
      <c r="CW814" s="15">
        <f ca="1">(BP814*DCF!M$28-DCF!M$5*MAX(BP814*DCF!M$28,0)-MAX(BP814-BO814,0)/Inputs!$B$17)*DCF!M$6</f>
        <v>12112.745131394426</v>
      </c>
      <c r="CX814" s="15">
        <f ca="1">(BQ814*DCF!C$46-DCF!C$5*MAX(BQ814*DCF!C$46,0)-MAX(BQ814-Inputs!$B$20,0)/Inputs!$B$24)*DCF!C$6</f>
        <v>-1923.7706384855774</v>
      </c>
      <c r="CY814" s="15">
        <f ca="1">(BR814*DCF!D$46-DCF!D$5*MAX(BR814*DCF!D$46,0)-MAX(BR814-BQ814,0)/Inputs!$B$24)*DCF!D$6</f>
        <v>-1825.3468219755898</v>
      </c>
      <c r="CZ814" s="15">
        <f ca="1">(BS814*DCF!E$46-DCF!E$5*MAX(BS814*DCF!E$46,0)-MAX(BS814-BR814,0)/Inputs!$B$24)*DCF!E$6</f>
        <v>-699.36903250180058</v>
      </c>
      <c r="DA814" s="15">
        <f ca="1">(BT814*DCF!F$46-DCF!F$5*MAX(BT814*DCF!F$46,0)-MAX(BT814-BS814,0)/Inputs!$B$24)*DCF!F$6</f>
        <v>-1066.0993327882472</v>
      </c>
      <c r="DB814" s="15">
        <f ca="1">(BU814*DCF!G$46-DCF!G$5*MAX(BU814*DCF!G$46,0)-MAX(BU814-BT814,0)/Inputs!$B$24)*DCF!G$6</f>
        <v>-1632.5414648988233</v>
      </c>
      <c r="DC814" s="15">
        <f ca="1">(BV814*DCF!H$46-DCF!H$5*MAX(BV814*DCF!H$46,0)-MAX(BV814-BU814,0)/Inputs!$B$24)*DCF!H$6</f>
        <v>-337.31871563305219</v>
      </c>
      <c r="DD814" s="15">
        <f ca="1">(BW814*DCF!I$46-DCF!I$5*MAX(BW814*DCF!I$46,0)-MAX(BW814-BV814,0)/Inputs!$B$24)*DCF!I$6</f>
        <v>-293.80603514850202</v>
      </c>
      <c r="DE814" s="15">
        <f ca="1">(BX814*DCF!J$46-DCF!J$5*MAX(BX814*DCF!J$46,0)-MAX(BX814-BW814,0)/Inputs!$B$24)*DCF!J$6</f>
        <v>595.82208282969384</v>
      </c>
      <c r="DF814" s="15">
        <f ca="1">(BY814*DCF!K$46-DCF!K$5*MAX(BY814*DCF!K$46,0)-MAX(BY814-BX814,0)/Inputs!$B$24)*DCF!K$6</f>
        <v>-1237.1963491928464</v>
      </c>
      <c r="DG814" s="15">
        <f ca="1">(BZ814*DCF!L$46-DCF!L$5*MAX(BZ814*DCF!L$46,0)-MAX(BZ814-BY814,0)/Inputs!$B$24)*DCF!L$6</f>
        <v>833.48706094551562</v>
      </c>
      <c r="DH814" s="15">
        <f ca="1">(CA814*DCF!M$46-DCF!M$5*MAX(CA814*DCF!M$46,0)-MAX(CA814-BZ814,0)/Inputs!$B$24)*DCF!M$6</f>
        <v>1634.6987849178672</v>
      </c>
      <c r="DI814" s="15">
        <f ca="1">SUM(CB814:CL814)+BE814*DCF!M$10*(1+Inputs!$B$30)*(1-Inputs!$B$33)*(1-Inputs!$B$30/Inputs!$B$31)/(Inputs!$B$29-Inputs!$B$30)*DCF!M$6</f>
        <v>58692.301081025405</v>
      </c>
      <c r="DJ814" s="15">
        <f ca="1">SUM(CM814:CW814)+BP814*DCF!M$28*(1+Inputs!$B$30)*(1-Inputs!$B$33)*(1-Inputs!$B$30/Inputs!$B$31)/(Inputs!$B$29-Inputs!$B$30)*DCF!M$6</f>
        <v>332234.74739633244</v>
      </c>
      <c r="DK814" s="15">
        <f ca="1">SUM(CX814:DH814)+CA814*DCF!M$46*(1+Inputs!$B$30)*(1-Inputs!$B$33)*(1-Inputs!$B$30/Inputs!$B$31)/(Inputs!$B$29-Inputs!$B$30)*DCF!M$6</f>
        <v>51020.337233049286</v>
      </c>
      <c r="DM814" s="15">
        <f ca="1">DI814+DJ814+DK814+Inputs!$B$34+Inputs!$B$36-Inputs!$B$35</f>
        <v>518798.38571040705</v>
      </c>
    </row>
    <row r="815" spans="1:117" x14ac:dyDescent="0.75">
      <c r="A815" s="11">
        <v>802</v>
      </c>
      <c r="C815" s="24">
        <f t="shared" ca="1" si="470"/>
        <v>0.6558280234295143</v>
      </c>
      <c r="D815" s="24">
        <f t="shared" ca="1" si="470"/>
        <v>-1.4190667095336156</v>
      </c>
      <c r="E815" s="24">
        <f t="shared" ca="1" si="470"/>
        <v>1.2424204181475667</v>
      </c>
      <c r="F815" s="24">
        <f t="shared" ca="1" si="470"/>
        <v>0.33868030693683104</v>
      </c>
      <c r="G815" s="24">
        <f t="shared" ca="1" si="470"/>
        <v>0.72296894313839632</v>
      </c>
      <c r="H815" s="24">
        <f t="shared" ca="1" si="470"/>
        <v>-0.41544416915888732</v>
      </c>
      <c r="I815" s="24">
        <f t="shared" ca="1" si="470"/>
        <v>-0.8653090859238709</v>
      </c>
      <c r="J815" s="24">
        <f t="shared" ca="1" si="470"/>
        <v>-0.35724930808403016</v>
      </c>
      <c r="K815" s="24">
        <f t="shared" ca="1" si="470"/>
        <v>-0.40401252981373675</v>
      </c>
      <c r="L815" s="24">
        <f t="shared" ca="1" si="470"/>
        <v>0.65979054445152352</v>
      </c>
      <c r="M815" s="24">
        <f t="shared" ca="1" si="470"/>
        <v>1.0743308444405668</v>
      </c>
      <c r="N815" s="24">
        <f ca="1">SQRT(Inputs!$B$38)*C815+SQRT(1-Inputs!$B$38)*_xlfn.NORM.S.INV(RAND())</f>
        <v>1.4730686083969218</v>
      </c>
      <c r="O815" s="24">
        <f ca="1">SQRT(Inputs!$B$38)*D815+SQRT(1-Inputs!$B$38)*_xlfn.NORM.S.INV(RAND())</f>
        <v>-0.45546219385618142</v>
      </c>
      <c r="P815" s="24">
        <f ca="1">SQRT(Inputs!$B$38)*E815+SQRT(1-Inputs!$B$38)*_xlfn.NORM.S.INV(RAND())</f>
        <v>0.8038158191344803</v>
      </c>
      <c r="Q815" s="24">
        <f ca="1">SQRT(Inputs!$B$38)*F815+SQRT(1-Inputs!$B$38)*_xlfn.NORM.S.INV(RAND())</f>
        <v>3.598881836757814E-2</v>
      </c>
      <c r="R815" s="24">
        <f ca="1">SQRT(Inputs!$B$38)*G815+SQRT(1-Inputs!$B$38)*_xlfn.NORM.S.INV(RAND())</f>
        <v>-0.51574099877194557</v>
      </c>
      <c r="S815" s="24">
        <f ca="1">SQRT(Inputs!$B$38)*H815+SQRT(1-Inputs!$B$38)*_xlfn.NORM.S.INV(RAND())</f>
        <v>0.6123552787255615</v>
      </c>
      <c r="T815" s="24">
        <f ca="1">SQRT(Inputs!$B$38)*I815+SQRT(1-Inputs!$B$38)*_xlfn.NORM.S.INV(RAND())</f>
        <v>-0.636137741388626</v>
      </c>
      <c r="U815" s="24">
        <f ca="1">SQRT(Inputs!$B$38)*J815+SQRT(1-Inputs!$B$38)*_xlfn.NORM.S.INV(RAND())</f>
        <v>-1.6515638990397088</v>
      </c>
      <c r="V815" s="24">
        <f ca="1">SQRT(Inputs!$B$38)*K815+SQRT(1-Inputs!$B$38)*_xlfn.NORM.S.INV(RAND())</f>
        <v>-0.11730077820836805</v>
      </c>
      <c r="W815" s="24">
        <f ca="1">SQRT(Inputs!$B$38)*L815+SQRT(1-Inputs!$B$38)*_xlfn.NORM.S.INV(RAND())</f>
        <v>-0.32107595860087218</v>
      </c>
      <c r="X815" s="24">
        <f ca="1">SQRT(Inputs!$B$38)*M815+SQRT(1-Inputs!$B$38)*_xlfn.NORM.S.INV(RAND())</f>
        <v>0.11309191101130028</v>
      </c>
      <c r="Y815" s="24">
        <f ca="1">SQRT(Inputs!$B$38)*C815+SQRT(1-Inputs!$B$38)*_xlfn.NORM.S.INV(RAND())</f>
        <v>-0.55944024099710776</v>
      </c>
      <c r="Z815" s="24">
        <f ca="1">SQRT(Inputs!$B$38)*D815+SQRT(1-Inputs!$B$38)*_xlfn.NORM.S.INV(RAND())</f>
        <v>-0.67668077151038242</v>
      </c>
      <c r="AA815" s="24">
        <f ca="1">SQRT(Inputs!$B$38)*E815+SQRT(1-Inputs!$B$38)*_xlfn.NORM.S.INV(RAND())</f>
        <v>2.5067134395081858</v>
      </c>
      <c r="AB815" s="24">
        <f ca="1">SQRT(Inputs!$B$38)*F815+SQRT(1-Inputs!$B$38)*_xlfn.NORM.S.INV(RAND())</f>
        <v>1.4363769830907562</v>
      </c>
      <c r="AC815" s="24">
        <f ca="1">SQRT(Inputs!$B$38)*G815+SQRT(1-Inputs!$B$38)*_xlfn.NORM.S.INV(RAND())</f>
        <v>8.1326868544442044E-2</v>
      </c>
      <c r="AD815" s="24">
        <f ca="1">SQRT(Inputs!$B$38)*H815+SQRT(1-Inputs!$B$38)*_xlfn.NORM.S.INV(RAND())</f>
        <v>-1.2365594589606337</v>
      </c>
      <c r="AE815" s="24">
        <f ca="1">SQRT(Inputs!$B$38)*I815+SQRT(1-Inputs!$B$38)*_xlfn.NORM.S.INV(RAND())</f>
        <v>-5.7144384371817014E-2</v>
      </c>
      <c r="AF815" s="24">
        <f ca="1">SQRT(Inputs!$B$38)*J815+SQRT(1-Inputs!$B$38)*_xlfn.NORM.S.INV(RAND())</f>
        <v>-1.7146404285121295</v>
      </c>
      <c r="AG815" s="24">
        <f ca="1">SQRT(Inputs!$B$38)*K815+SQRT(1-Inputs!$B$38)*_xlfn.NORM.S.INV(RAND())</f>
        <v>-0.85881149843499971</v>
      </c>
      <c r="AH815" s="24">
        <f ca="1">SQRT(Inputs!$B$38)*L815+SQRT(1-Inputs!$B$38)*_xlfn.NORM.S.INV(RAND())</f>
        <v>0.42258474769533927</v>
      </c>
      <c r="AI815" s="24">
        <f ca="1">SQRT(Inputs!$B$38)*M815+SQRT(1-Inputs!$B$38)*_xlfn.NORM.S.INV(RAND())</f>
        <v>1.4862486163223307</v>
      </c>
      <c r="AJ815" s="24">
        <f ca="1">SQRT(Inputs!$B$38)*C815+SQRT(1-Inputs!$B$38)*_xlfn.NORM.S.INV(RAND())</f>
        <v>0.38905349384894966</v>
      </c>
      <c r="AK815" s="24">
        <f ca="1">SQRT(Inputs!$B$38)*D815+SQRT(1-Inputs!$B$38)*_xlfn.NORM.S.INV(RAND())</f>
        <v>-6.6062256596821967E-2</v>
      </c>
      <c r="AL815" s="24">
        <f ca="1">SQRT(Inputs!$B$38)*E815+SQRT(1-Inputs!$B$38)*_xlfn.NORM.S.INV(RAND())</f>
        <v>1.0382103514146093</v>
      </c>
      <c r="AM815" s="24">
        <f ca="1">SQRT(Inputs!$B$38)*F815+SQRT(1-Inputs!$B$38)*_xlfn.NORM.S.INV(RAND())</f>
        <v>0.56083475042519892</v>
      </c>
      <c r="AN815" s="24">
        <f ca="1">SQRT(Inputs!$B$38)*G815+SQRT(1-Inputs!$B$38)*_xlfn.NORM.S.INV(RAND())</f>
        <v>0.709141477624192</v>
      </c>
      <c r="AO815" s="24">
        <f ca="1">SQRT(Inputs!$B$38)*H815+SQRT(1-Inputs!$B$38)*_xlfn.NORM.S.INV(RAND())</f>
        <v>0.7762372309458806</v>
      </c>
      <c r="AP815" s="24">
        <f ca="1">SQRT(Inputs!$B$38)*I815+SQRT(1-Inputs!$B$38)*_xlfn.NORM.S.INV(RAND())</f>
        <v>-0.15319204883689824</v>
      </c>
      <c r="AQ815" s="24">
        <f ca="1">SQRT(Inputs!$B$38)*J815+SQRT(1-Inputs!$B$38)*_xlfn.NORM.S.INV(RAND())</f>
        <v>-1.7150338066307924</v>
      </c>
      <c r="AR815" s="24">
        <f ca="1">SQRT(Inputs!$B$38)*K815+SQRT(1-Inputs!$B$38)*_xlfn.NORM.S.INV(RAND())</f>
        <v>0.45297583501788186</v>
      </c>
      <c r="AS815" s="24">
        <f ca="1">SQRT(Inputs!$B$38)*L815+SQRT(1-Inputs!$B$38)*_xlfn.NORM.S.INV(RAND())</f>
        <v>0.35921020371130374</v>
      </c>
      <c r="AT815" s="24">
        <f ca="1">SQRT(Inputs!$B$38)*M815+SQRT(1-Inputs!$B$38)*_xlfn.NORM.S.INV(RAND())</f>
        <v>-0.90682040572335543</v>
      </c>
      <c r="AU815" s="15">
        <f ca="1">Inputs!$B$6*EXP($B$8-0.5*C$5^2+C$5*N815)</f>
        <v>6298.4733774072829</v>
      </c>
      <c r="AV815" s="15">
        <f t="shared" ca="1" si="437"/>
        <v>7170.1218255559534</v>
      </c>
      <c r="AW815" s="15">
        <f t="shared" ca="1" si="438"/>
        <v>9743.8652457102598</v>
      </c>
      <c r="AX815" s="15">
        <f t="shared" ca="1" si="439"/>
        <v>11949.889619682237</v>
      </c>
      <c r="AY815" s="15">
        <f t="shared" ca="1" si="440"/>
        <v>13750.319850058311</v>
      </c>
      <c r="AZ815" s="15">
        <f t="shared" ca="1" si="441"/>
        <v>17990.129351483552</v>
      </c>
      <c r="BA815" s="15">
        <f t="shared" ca="1" si="442"/>
        <v>20597.310649682582</v>
      </c>
      <c r="BB815" s="15">
        <f t="shared" ca="1" si="443"/>
        <v>21371.622875650944</v>
      </c>
      <c r="BC815" s="15">
        <f t="shared" ca="1" si="444"/>
        <v>25880.092776194229</v>
      </c>
      <c r="BD815" s="15">
        <f t="shared" ca="1" si="445"/>
        <v>30767.548482225804</v>
      </c>
      <c r="BE815" s="15">
        <f t="shared" ca="1" si="446"/>
        <v>38092.0361708329</v>
      </c>
      <c r="BF815" s="15">
        <f ca="1">Inputs!$B$13*EXP($B$9-0.5*C$6^2+C$6*Y815)</f>
        <v>12379.058527506937</v>
      </c>
      <c r="BG815" s="15">
        <f t="shared" ca="1" si="447"/>
        <v>13352.727614566107</v>
      </c>
      <c r="BH815" s="15">
        <f t="shared" ca="1" si="448"/>
        <v>24725.027206300467</v>
      </c>
      <c r="BI815" s="15">
        <f t="shared" ca="1" si="449"/>
        <v>37756.190130702955</v>
      </c>
      <c r="BJ815" s="15">
        <f t="shared" ca="1" si="450"/>
        <v>46832.436404781045</v>
      </c>
      <c r="BK815" s="15">
        <f t="shared" ca="1" si="451"/>
        <v>48572.228048253346</v>
      </c>
      <c r="BL815" s="15">
        <f t="shared" ca="1" si="452"/>
        <v>59224.906404209192</v>
      </c>
      <c r="BM815" s="15">
        <f t="shared" ca="1" si="453"/>
        <v>58833.590607795762</v>
      </c>
      <c r="BN815" s="15">
        <f t="shared" ca="1" si="454"/>
        <v>65281.513474949454</v>
      </c>
      <c r="BO815" s="15">
        <f t="shared" ca="1" si="455"/>
        <v>84366.214592408782</v>
      </c>
      <c r="BP815" s="15">
        <f t="shared" ca="1" si="456"/>
        <v>122882.4544943355</v>
      </c>
      <c r="BQ815" s="15">
        <f ca="1">Inputs!$B$20*EXP($B$10-0.5*C$7^2+C$7*AJ815)</f>
        <v>4924.2104437079461</v>
      </c>
      <c r="BR815" s="15">
        <f t="shared" ca="1" si="457"/>
        <v>6542.8013327170365</v>
      </c>
      <c r="BS815" s="15">
        <f t="shared" ca="1" si="458"/>
        <v>12072.253739732651</v>
      </c>
      <c r="BT815" s="15">
        <f t="shared" ca="1" si="459"/>
        <v>19283.228434368815</v>
      </c>
      <c r="BU815" s="15">
        <f t="shared" ca="1" si="460"/>
        <v>31726.805822171926</v>
      </c>
      <c r="BV815" s="15">
        <f t="shared" ca="1" si="461"/>
        <v>52576.927844887447</v>
      </c>
      <c r="BW815" s="15">
        <f t="shared" ca="1" si="462"/>
        <v>71027.473884142746</v>
      </c>
      <c r="BX815" s="15">
        <f t="shared" ca="1" si="463"/>
        <v>70440.047710548606</v>
      </c>
      <c r="BY815" s="15">
        <f t="shared" ca="1" si="464"/>
        <v>107633.82019630582</v>
      </c>
      <c r="BZ815" s="15">
        <f t="shared" ca="1" si="465"/>
        <v>161334.92927575155</v>
      </c>
      <c r="CA815" s="15">
        <f t="shared" ca="1" si="466"/>
        <v>192897.90767414824</v>
      </c>
      <c r="CB815" s="15">
        <f ca="1">(AU815*DCF!C$10-DCF!C$5*MAX(AU815*DCF!C$10,0)-MAX(AU815-Inputs!$B$6,0)/Inputs!$B$10)*DCF!C$6</f>
        <v>1033.5467173043289</v>
      </c>
      <c r="CC815" s="15">
        <f ca="1">(AV815*DCF!D$10-DCF!D$5*MAX(AV815*DCF!D$10,0)-MAX(AV815-AU815,0)/Inputs!$B$10)*DCF!D$6</f>
        <v>1535.1399575778207</v>
      </c>
      <c r="CD815" s="15">
        <f ca="1">(AW815*DCF!E$10-DCF!E$5*MAX(AW815*DCF!E$10,0)-MAX(AW815-AV815,0)/Inputs!$B$10)*DCF!E$6</f>
        <v>1669.9897747033042</v>
      </c>
      <c r="CE815" s="15">
        <f ca="1">(AX815*DCF!F$10-DCF!F$5*MAX(AX815*DCF!F$10,0)-MAX(AX815-AW815,0)/Inputs!$B$10)*DCF!F$6</f>
        <v>2149.6228811731107</v>
      </c>
      <c r="CF815" s="15">
        <f ca="1">(AY815*DCF!G$10-DCF!G$5*MAX(AY815*DCF!G$10,0)-MAX(AY815-AX815,0)/Inputs!$B$10)*DCF!G$6</f>
        <v>2487.040014299193</v>
      </c>
      <c r="CG815" s="15">
        <f ca="1">(AZ815*DCF!H$10-DCF!H$5*MAX(AZ815*DCF!H$10,0)-MAX(AZ815-AY815,0)/Inputs!$B$10)*DCF!H$6</f>
        <v>2739.9423319716661</v>
      </c>
      <c r="CH815" s="15">
        <f ca="1">(BA815*DCF!I$10-DCF!I$5*MAX(BA815*DCF!I$10,0)-MAX(BA815-AZ815,0)/Inputs!$B$10)*DCF!I$6</f>
        <v>3334.7081832324807</v>
      </c>
      <c r="CI815" s="15">
        <f ca="1">(BB815*DCF!J$10-DCF!J$5*MAX(BB815*DCF!J$10,0)-MAX(BB815-BA815,0)/Inputs!$B$10)*DCF!J$6</f>
        <v>3550.0858163545417</v>
      </c>
      <c r="CJ815" s="15">
        <f ca="1">(BC815*DCF!K$10-DCF!K$5*MAX(BC815*DCF!K$10,0)-MAX(BC815-BB815,0)/Inputs!$B$10)*DCF!K$6</f>
        <v>3535.1621457323863</v>
      </c>
      <c r="CK815" s="15">
        <f ca="1">(BD815*DCF!L$10-DCF!L$5*MAX(BD815*DCF!L$10,0)-MAX(BD815-BC815,0)/Inputs!$B$10)*DCF!L$6</f>
        <v>4008.3042282199622</v>
      </c>
      <c r="CL815" s="15">
        <f ca="1">(BE815*DCF!M$10-DCF!M$5*MAX(BE815*DCF!M$10,0)-MAX(BE815-BD815,0)/Inputs!$B$10)*DCF!M$6</f>
        <v>4500.2906719982511</v>
      </c>
      <c r="CM815" s="15">
        <f ca="1">(BF815*DCF!C$28-DCF!C$5*MAX(BF815*DCF!C$28,0)-MAX(BF815-Inputs!$B$13,0)/Inputs!$B$17)*DCF!C$6</f>
        <v>3548.8946552402413</v>
      </c>
      <c r="CN815" s="15">
        <f ca="1">(BG815*DCF!D$28-DCF!D$5*MAX(BG815*DCF!D$28,0)-MAX(BG815-BF815,0)/Inputs!$B$17)*DCF!D$6</f>
        <v>3724.9579886369766</v>
      </c>
      <c r="CO815" s="15">
        <f ca="1">(BH815*DCF!E$28-DCF!E$5*MAX(BH815*DCF!E$28,0)-MAX(BH815-BG815,0)/Inputs!$B$17)*DCF!E$6</f>
        <v>4761.2442573199514</v>
      </c>
      <c r="CP815" s="15">
        <f ca="1">(BI815*DCF!F$28-DCF!F$5*MAX(BI815*DCF!F$28,0)-MAX(BI815-BH815,0)/Inputs!$B$17)*DCF!F$6</f>
        <v>7877.2819062441786</v>
      </c>
      <c r="CQ815" s="15">
        <f ca="1">(BJ815*DCF!G$28-DCF!G$5*MAX(BJ815*DCF!G$28,0)-MAX(BJ815-BI815,0)/Inputs!$B$17)*DCF!G$6</f>
        <v>10624.495980956801</v>
      </c>
      <c r="CR815" s="15">
        <f ca="1">(BK815*DCF!H$28-DCF!H$5*MAX(BK815*DCF!H$28,0)-MAX(BK815-BJ815,0)/Inputs!$B$17)*DCF!H$6</f>
        <v>11742.133083858127</v>
      </c>
      <c r="CS815" s="15">
        <f ca="1">(BL815*DCF!I$28-DCF!I$5*MAX(BL815*DCF!I$28,0)-MAX(BL815-BK815,0)/Inputs!$B$17)*DCF!I$6</f>
        <v>12397.930687124877</v>
      </c>
      <c r="CT815" s="15">
        <f ca="1">(BM815*DCF!J$28-DCF!J$5*MAX(BM815*DCF!J$28,0)-MAX(BM815-BL815,0)/Inputs!$B$17)*DCF!J$6</f>
        <v>13124.774859704217</v>
      </c>
      <c r="CU815" s="15">
        <f ca="1">(BN815*DCF!K$28-DCF!K$5*MAX(BN815*DCF!K$28,0)-MAX(BN815-BM815,0)/Inputs!$B$17)*DCF!K$6</f>
        <v>12996.576405353808</v>
      </c>
      <c r="CV815" s="15">
        <f ca="1">(BO815*DCF!L$28-DCF!L$5*MAX(BO815*DCF!L$28,0)-MAX(BO815-BN815,0)/Inputs!$B$17)*DCF!L$6</f>
        <v>14673.3648924588</v>
      </c>
      <c r="CW815" s="15">
        <f ca="1">(BP815*DCF!M$28-DCF!M$5*MAX(BP815*DCF!M$28,0)-MAX(BP815-BO815,0)/Inputs!$B$17)*DCF!M$6</f>
        <v>19094.375579824515</v>
      </c>
      <c r="CX815" s="15">
        <f ca="1">(BQ815*DCF!C$46-DCF!C$5*MAX(BQ815*DCF!C$46,0)-MAX(BQ815-Inputs!$B$20,0)/Inputs!$B$24)*DCF!C$6</f>
        <v>-1933.1712081117407</v>
      </c>
      <c r="CY815" s="15">
        <f ca="1">(BR815*DCF!D$46-DCF!D$5*MAX(BR815*DCF!D$46,0)-MAX(BR815-BQ815,0)/Inputs!$B$24)*DCF!D$6</f>
        <v>-1807.3429042112998</v>
      </c>
      <c r="CZ815" s="15">
        <f ca="1">(BS815*DCF!E$46-DCF!E$5*MAX(BS815*DCF!E$46,0)-MAX(BS815-BR815,0)/Inputs!$B$24)*DCF!E$6</f>
        <v>-3607.122939522636</v>
      </c>
      <c r="DA815" s="15">
        <f ca="1">(BT815*DCF!F$46-DCF!F$5*MAX(BT815*DCF!F$46,0)-MAX(BT815-BS815,0)/Inputs!$B$24)*DCF!F$6</f>
        <v>-4030.0704550774258</v>
      </c>
      <c r="DB815" s="15">
        <f ca="1">(BU815*DCF!G$46-DCF!G$5*MAX(BU815*DCF!G$46,0)-MAX(BU815-BT815,0)/Inputs!$B$24)*DCF!G$6</f>
        <v>-5253.000641530899</v>
      </c>
      <c r="DC815" s="15">
        <f ca="1">(BV815*DCF!H$46-DCF!H$5*MAX(BV815*DCF!H$46,0)-MAX(BV815-BU815,0)/Inputs!$B$24)*DCF!H$6</f>
        <v>-6479.0476677416755</v>
      </c>
      <c r="DD815" s="15">
        <f ca="1">(BW815*DCF!I$46-DCF!I$5*MAX(BW815*DCF!I$46,0)-MAX(BW815-BV815,0)/Inputs!$B$24)*DCF!I$6</f>
        <v>-3656.0309608318648</v>
      </c>
      <c r="DE815" s="15">
        <f ca="1">(BX815*DCF!J$46-DCF!J$5*MAX(BX815*DCF!J$46,0)-MAX(BX815-BW815,0)/Inputs!$B$24)*DCF!J$6</f>
        <v>2954.7651542171698</v>
      </c>
      <c r="DF815" s="15">
        <f ca="1">(BY815*DCF!K$46-DCF!K$5*MAX(BY815*DCF!K$46,0)-MAX(BY815-BX815,0)/Inputs!$B$24)*DCF!K$6</f>
        <v>-2963.0808122198455</v>
      </c>
      <c r="DG815" s="15">
        <f ca="1">(BZ815*DCF!L$46-DCF!L$5*MAX(BZ815*DCF!L$46,0)-MAX(BZ815-BY815,0)/Inputs!$B$24)*DCF!L$6</f>
        <v>-1000.4014088189956</v>
      </c>
      <c r="DH815" s="15">
        <f ca="1">(CA815*DCF!M$46-DCF!M$5*MAX(CA815*DCF!M$46,0)-MAX(CA815-BZ815,0)/Inputs!$B$24)*DCF!M$6</f>
        <v>8524.0024551202387</v>
      </c>
      <c r="DI815" s="15">
        <f ca="1">SUM(CB815:CL815)+BE815*DCF!M$10*(1+Inputs!$B$30)*(1-Inputs!$B$33)*(1-Inputs!$B$30/Inputs!$B$31)/(Inputs!$B$29-Inputs!$B$30)*DCF!M$6</f>
        <v>136554.47310102632</v>
      </c>
      <c r="DJ815" s="15">
        <f ca="1">SUM(CM815:CW815)+BP815*DCF!M$28*(1+Inputs!$B$30)*(1-Inputs!$B$33)*(1-Inputs!$B$30/Inputs!$B$31)/(Inputs!$B$29-Inputs!$B$30)*DCF!M$6</f>
        <v>570544.02471002028</v>
      </c>
      <c r="DK815" s="15">
        <f ca="1">SUM(CX815:DH815)+CA815*DCF!M$46*(1+Inputs!$B$30)*(1-Inputs!$B$33)*(1-Inputs!$B$30/Inputs!$B$31)/(Inputs!$B$29-Inputs!$B$30)*DCF!M$6</f>
        <v>278992.51409344398</v>
      </c>
      <c r="DM815" s="15">
        <f ca="1">DI815+DJ815+DK815+Inputs!$B$34+Inputs!$B$36-Inputs!$B$35</f>
        <v>1062942.0119044906</v>
      </c>
    </row>
    <row r="816" spans="1:117" x14ac:dyDescent="0.75">
      <c r="A816" s="11">
        <v>803</v>
      </c>
      <c r="C816" s="24">
        <f t="shared" ca="1" si="470"/>
        <v>1.2095060935923501</v>
      </c>
      <c r="D816" s="24">
        <f t="shared" ca="1" si="470"/>
        <v>-0.22323907921961331</v>
      </c>
      <c r="E816" s="24">
        <f t="shared" ca="1" si="470"/>
        <v>-0.26488411274589174</v>
      </c>
      <c r="F816" s="24">
        <f t="shared" ca="1" si="470"/>
        <v>0.25048229326853466</v>
      </c>
      <c r="G816" s="24">
        <f t="shared" ca="1" si="470"/>
        <v>-0.3453320779418389</v>
      </c>
      <c r="H816" s="24">
        <f t="shared" ca="1" si="470"/>
        <v>-0.57992659474439023</v>
      </c>
      <c r="I816" s="24">
        <f t="shared" ca="1" si="470"/>
        <v>-1.1918547150392111</v>
      </c>
      <c r="J816" s="24">
        <f t="shared" ca="1" si="470"/>
        <v>2.3690058491469355</v>
      </c>
      <c r="K816" s="24">
        <f t="shared" ca="1" si="470"/>
        <v>0.58037449241316197</v>
      </c>
      <c r="L816" s="24">
        <f t="shared" ca="1" si="470"/>
        <v>-0.34038377080798954</v>
      </c>
      <c r="M816" s="24">
        <f t="shared" ca="1" si="470"/>
        <v>-0.1220868500309488</v>
      </c>
      <c r="N816" s="24">
        <f ca="1">SQRT(Inputs!$B$38)*C816+SQRT(1-Inputs!$B$38)*_xlfn.NORM.S.INV(RAND())</f>
        <v>6.1993747267160004E-2</v>
      </c>
      <c r="O816" s="24">
        <f ca="1">SQRT(Inputs!$B$38)*D816+SQRT(1-Inputs!$B$38)*_xlfn.NORM.S.INV(RAND())</f>
        <v>-0.55124184922551356</v>
      </c>
      <c r="P816" s="24">
        <f ca="1">SQRT(Inputs!$B$38)*E816+SQRT(1-Inputs!$B$38)*_xlfn.NORM.S.INV(RAND())</f>
        <v>-1.380219386872499</v>
      </c>
      <c r="Q816" s="24">
        <f ca="1">SQRT(Inputs!$B$38)*F816+SQRT(1-Inputs!$B$38)*_xlfn.NORM.S.INV(RAND())</f>
        <v>-0.51265067706607692</v>
      </c>
      <c r="R816" s="24">
        <f ca="1">SQRT(Inputs!$B$38)*G816+SQRT(1-Inputs!$B$38)*_xlfn.NORM.S.INV(RAND())</f>
        <v>-1.0844609820812816</v>
      </c>
      <c r="S816" s="24">
        <f ca="1">SQRT(Inputs!$B$38)*H816+SQRT(1-Inputs!$B$38)*_xlfn.NORM.S.INV(RAND())</f>
        <v>-0.90259022351749718</v>
      </c>
      <c r="T816" s="24">
        <f ca="1">SQRT(Inputs!$B$38)*I816+SQRT(1-Inputs!$B$38)*_xlfn.NORM.S.INV(RAND())</f>
        <v>-8.822155969647949E-2</v>
      </c>
      <c r="U816" s="24">
        <f ca="1">SQRT(Inputs!$B$38)*J816+SQRT(1-Inputs!$B$38)*_xlfn.NORM.S.INV(RAND())</f>
        <v>1.9528392705786137</v>
      </c>
      <c r="V816" s="24">
        <f ca="1">SQRT(Inputs!$B$38)*K816+SQRT(1-Inputs!$B$38)*_xlfn.NORM.S.INV(RAND())</f>
        <v>0.66484573755323373</v>
      </c>
      <c r="W816" s="24">
        <f ca="1">SQRT(Inputs!$B$38)*L816+SQRT(1-Inputs!$B$38)*_xlfn.NORM.S.INV(RAND())</f>
        <v>0.61602515485396125</v>
      </c>
      <c r="X816" s="24">
        <f ca="1">SQRT(Inputs!$B$38)*M816+SQRT(1-Inputs!$B$38)*_xlfn.NORM.S.INV(RAND())</f>
        <v>0.34944993519586898</v>
      </c>
      <c r="Y816" s="24">
        <f ca="1">SQRT(Inputs!$B$38)*C816+SQRT(1-Inputs!$B$38)*_xlfn.NORM.S.INV(RAND())</f>
        <v>1.0314970860614792</v>
      </c>
      <c r="Z816" s="24">
        <f ca="1">SQRT(Inputs!$B$38)*D816+SQRT(1-Inputs!$B$38)*_xlfn.NORM.S.INV(RAND())</f>
        <v>-0.83002084668768061</v>
      </c>
      <c r="AA816" s="24">
        <f ca="1">SQRT(Inputs!$B$38)*E816+SQRT(1-Inputs!$B$38)*_xlfn.NORM.S.INV(RAND())</f>
        <v>3.1717391375022608E-2</v>
      </c>
      <c r="AB816" s="24">
        <f ca="1">SQRT(Inputs!$B$38)*F816+SQRT(1-Inputs!$B$38)*_xlfn.NORM.S.INV(RAND())</f>
        <v>1.4390044456292332</v>
      </c>
      <c r="AC816" s="24">
        <f ca="1">SQRT(Inputs!$B$38)*G816+SQRT(1-Inputs!$B$38)*_xlfn.NORM.S.INV(RAND())</f>
        <v>-0.98755465046094837</v>
      </c>
      <c r="AD816" s="24">
        <f ca="1">SQRT(Inputs!$B$38)*H816+SQRT(1-Inputs!$B$38)*_xlfn.NORM.S.INV(RAND())</f>
        <v>0.28593983729159173</v>
      </c>
      <c r="AE816" s="24">
        <f ca="1">SQRT(Inputs!$B$38)*I816+SQRT(1-Inputs!$B$38)*_xlfn.NORM.S.INV(RAND())</f>
        <v>-0.67348782127617712</v>
      </c>
      <c r="AF816" s="24">
        <f ca="1">SQRT(Inputs!$B$38)*J816+SQRT(1-Inputs!$B$38)*_xlfn.NORM.S.INV(RAND())</f>
        <v>0.55903964626133984</v>
      </c>
      <c r="AG816" s="24">
        <f ca="1">SQRT(Inputs!$B$38)*K816+SQRT(1-Inputs!$B$38)*_xlfn.NORM.S.INV(RAND())</f>
        <v>2.0208295217431838E-2</v>
      </c>
      <c r="AH816" s="24">
        <f ca="1">SQRT(Inputs!$B$38)*L816+SQRT(1-Inputs!$B$38)*_xlfn.NORM.S.INV(RAND())</f>
        <v>-1.0888700490575487</v>
      </c>
      <c r="AI816" s="24">
        <f ca="1">SQRT(Inputs!$B$38)*M816+SQRT(1-Inputs!$B$38)*_xlfn.NORM.S.INV(RAND())</f>
        <v>-0.38671813371753738</v>
      </c>
      <c r="AJ816" s="24">
        <f ca="1">SQRT(Inputs!$B$38)*C816+SQRT(1-Inputs!$B$38)*_xlfn.NORM.S.INV(RAND())</f>
        <v>0.89233753708251251</v>
      </c>
      <c r="AK816" s="24">
        <f ca="1">SQRT(Inputs!$B$38)*D816+SQRT(1-Inputs!$B$38)*_xlfn.NORM.S.INV(RAND())</f>
        <v>-0.13609997793699791</v>
      </c>
      <c r="AL816" s="24">
        <f ca="1">SQRT(Inputs!$B$38)*E816+SQRT(1-Inputs!$B$38)*_xlfn.NORM.S.INV(RAND())</f>
        <v>-2.279130355465234</v>
      </c>
      <c r="AM816" s="24">
        <f ca="1">SQRT(Inputs!$B$38)*F816+SQRT(1-Inputs!$B$38)*_xlfn.NORM.S.INV(RAND())</f>
        <v>0.79491276521912879</v>
      </c>
      <c r="AN816" s="24">
        <f ca="1">SQRT(Inputs!$B$38)*G816+SQRT(1-Inputs!$B$38)*_xlfn.NORM.S.INV(RAND())</f>
        <v>-1.0984147869897474</v>
      </c>
      <c r="AO816" s="24">
        <f ca="1">SQRT(Inputs!$B$38)*H816+SQRT(1-Inputs!$B$38)*_xlfn.NORM.S.INV(RAND())</f>
        <v>-1.3890690668886494</v>
      </c>
      <c r="AP816" s="24">
        <f ca="1">SQRT(Inputs!$B$38)*I816+SQRT(1-Inputs!$B$38)*_xlfn.NORM.S.INV(RAND())</f>
        <v>-0.52669236846678524</v>
      </c>
      <c r="AQ816" s="24">
        <f ca="1">SQRT(Inputs!$B$38)*J816+SQRT(1-Inputs!$B$38)*_xlfn.NORM.S.INV(RAND())</f>
        <v>1.9554993480711365</v>
      </c>
      <c r="AR816" s="24">
        <f ca="1">SQRT(Inputs!$B$38)*K816+SQRT(1-Inputs!$B$38)*_xlfn.NORM.S.INV(RAND())</f>
        <v>-0.72110419018414773</v>
      </c>
      <c r="AS816" s="24">
        <f ca="1">SQRT(Inputs!$B$38)*L816+SQRT(1-Inputs!$B$38)*_xlfn.NORM.S.INV(RAND())</f>
        <v>0.13097647440321539</v>
      </c>
      <c r="AT816" s="24">
        <f ca="1">SQRT(Inputs!$B$38)*M816+SQRT(1-Inputs!$B$38)*_xlfn.NORM.S.INV(RAND())</f>
        <v>0.10145901453208003</v>
      </c>
      <c r="AU816" s="15">
        <f ca="1">Inputs!$B$6*EXP($B$8-0.5*C$5^2+C$5*N816)</f>
        <v>5012.2867882896253</v>
      </c>
      <c r="AV816" s="15">
        <f t="shared" ca="1" si="437"/>
        <v>5626.1475911664756</v>
      </c>
      <c r="AW816" s="15">
        <f t="shared" ca="1" si="438"/>
        <v>5694.8084950039256</v>
      </c>
      <c r="AX816" s="15">
        <f t="shared" ca="1" si="439"/>
        <v>6521.4452031287274</v>
      </c>
      <c r="AY816" s="15">
        <f t="shared" ca="1" si="440"/>
        <v>7021.7776666281516</v>
      </c>
      <c r="AZ816" s="15">
        <f t="shared" ca="1" si="441"/>
        <v>7775.3046879799431</v>
      </c>
      <c r="BA816" s="15">
        <f t="shared" ca="1" si="442"/>
        <v>9427.5350203909638</v>
      </c>
      <c r="BB816" s="15">
        <f t="shared" ca="1" si="443"/>
        <v>14036.513692886605</v>
      </c>
      <c r="BC816" s="15">
        <f t="shared" ca="1" si="444"/>
        <v>18330.615090262931</v>
      </c>
      <c r="BD816" s="15">
        <f t="shared" ca="1" si="445"/>
        <v>23788.670802465149</v>
      </c>
      <c r="BE816" s="15">
        <f t="shared" ca="1" si="446"/>
        <v>30092.673481839924</v>
      </c>
      <c r="BF816" s="15">
        <f ca="1">Inputs!$B$13*EXP($B$9-0.5*C$6^2+C$6*Y816)</f>
        <v>16969.300644588791</v>
      </c>
      <c r="BG816" s="15">
        <f t="shared" ca="1" si="447"/>
        <v>17804.511702586358</v>
      </c>
      <c r="BH816" s="15">
        <f t="shared" ca="1" si="448"/>
        <v>21868.577504364152</v>
      </c>
      <c r="BI816" s="15">
        <f t="shared" ca="1" si="449"/>
        <v>33407.775368400529</v>
      </c>
      <c r="BJ816" s="15">
        <f t="shared" ca="1" si="450"/>
        <v>35521.593577255895</v>
      </c>
      <c r="BK816" s="15">
        <f t="shared" ca="1" si="451"/>
        <v>45326.63133142556</v>
      </c>
      <c r="BL816" s="15">
        <f t="shared" ca="1" si="452"/>
        <v>51024.812560278893</v>
      </c>
      <c r="BM816" s="15">
        <f t="shared" ca="1" si="453"/>
        <v>67231.144798491659</v>
      </c>
      <c r="BN816" s="15">
        <f t="shared" ca="1" si="454"/>
        <v>82886.370297771529</v>
      </c>
      <c r="BO816" s="15">
        <f t="shared" ca="1" si="455"/>
        <v>89858.562256459743</v>
      </c>
      <c r="BP816" s="15">
        <f t="shared" ca="1" si="456"/>
        <v>105857.91563686305</v>
      </c>
      <c r="BQ816" s="15">
        <f ca="1">Inputs!$B$20*EXP($B$10-0.5*C$7^2+C$7*AJ816)</f>
        <v>5886.5499745650477</v>
      </c>
      <c r="BR816" s="15">
        <f t="shared" ca="1" si="457"/>
        <v>7649.413430616607</v>
      </c>
      <c r="BS816" s="15">
        <f t="shared" ca="1" si="458"/>
        <v>5443.506312286554</v>
      </c>
      <c r="BT816" s="15">
        <f t="shared" ca="1" si="459"/>
        <v>9245.6723787886585</v>
      </c>
      <c r="BU816" s="15">
        <f t="shared" ca="1" si="460"/>
        <v>9822.814225279526</v>
      </c>
      <c r="BV816" s="15">
        <f t="shared" ca="1" si="461"/>
        <v>9993.9783132033681</v>
      </c>
      <c r="BW816" s="15">
        <f t="shared" ca="1" si="462"/>
        <v>12474.930278203099</v>
      </c>
      <c r="BX816" s="15">
        <f t="shared" ca="1" si="463"/>
        <v>25822.93871324079</v>
      </c>
      <c r="BY816" s="15">
        <f t="shared" ca="1" si="464"/>
        <v>31519.475080648397</v>
      </c>
      <c r="BZ816" s="15">
        <f t="shared" ca="1" si="465"/>
        <v>45304.036323936911</v>
      </c>
      <c r="CA816" s="15">
        <f t="shared" ca="1" si="466"/>
        <v>64796.185939146315</v>
      </c>
      <c r="CB816" s="15">
        <f ca="1">(AU816*DCF!C$10-DCF!C$5*MAX(AU816*DCF!C$10,0)-MAX(AU816-Inputs!$B$6,0)/Inputs!$B$10)*DCF!C$6</f>
        <v>1042.7174569356937</v>
      </c>
      <c r="CC816" s="15">
        <f ca="1">(AV816*DCF!D$10-DCF!D$5*MAX(AV816*DCF!D$10,0)-MAX(AV816-AU816,0)/Inputs!$B$10)*DCF!D$6</f>
        <v>1221.661468545044</v>
      </c>
      <c r="CD816" s="15">
        <f ca="1">(AW816*DCF!E$10-DCF!E$5*MAX(AW816*DCF!E$10,0)-MAX(AW816-AV816,0)/Inputs!$B$10)*DCF!E$6</f>
        <v>1299.3753488674649</v>
      </c>
      <c r="CE816" s="15">
        <f ca="1">(AX816*DCF!F$10-DCF!F$5*MAX(AX816*DCF!F$10,0)-MAX(AX816-AW816,0)/Inputs!$B$10)*DCF!F$6</f>
        <v>1251.6184904919969</v>
      </c>
      <c r="CF816" s="15">
        <f ca="1">(AY816*DCF!G$10-DCF!G$5*MAX(AY816*DCF!G$10,0)-MAX(AY816-AX816,0)/Inputs!$B$10)*DCF!G$6</f>
        <v>1350.59346059155</v>
      </c>
      <c r="CG816" s="15">
        <f ca="1">(AZ816*DCF!H$10-DCF!H$5*MAX(AZ816*DCF!H$10,0)-MAX(AZ816-AY816,0)/Inputs!$B$10)*DCF!H$6</f>
        <v>1375.7787508578504</v>
      </c>
      <c r="CH816" s="15">
        <f ca="1">(BA816*DCF!I$10-DCF!I$5*MAX(BA816*DCF!I$10,0)-MAX(BA816-AZ816,0)/Inputs!$B$10)*DCF!I$6</f>
        <v>1451.0430672658695</v>
      </c>
      <c r="CI816" s="15">
        <f ca="1">(BB816*DCF!J$10-DCF!J$5*MAX(BB816*DCF!J$10,0)-MAX(BB816-BA816,0)/Inputs!$B$10)*DCF!J$6</f>
        <v>1710.2835510193013</v>
      </c>
      <c r="CJ816" s="15">
        <f ca="1">(BC816*DCF!K$10-DCF!K$5*MAX(BC816*DCF!K$10,0)-MAX(BC816-BB816,0)/Inputs!$B$10)*DCF!K$6</f>
        <v>2349.8258107612141</v>
      </c>
      <c r="CK816" s="15">
        <f ca="1">(BD816*DCF!L$10-DCF!L$5*MAX(BD816*DCF!L$10,0)-MAX(BD816-BC816,0)/Inputs!$B$10)*DCF!L$6</f>
        <v>2881.968944383972</v>
      </c>
      <c r="CL816" s="15">
        <f ca="1">(BE816*DCF!M$10-DCF!M$5*MAX(BE816*DCF!M$10,0)-MAX(BE816-BD816,0)/Inputs!$B$10)*DCF!M$6</f>
        <v>3493.3849705924026</v>
      </c>
      <c r="CM816" s="15">
        <f ca="1">(BF816*DCF!C$28-DCF!C$5*MAX(BF816*DCF!C$28,0)-MAX(BF816-Inputs!$B$13,0)/Inputs!$B$17)*DCF!C$6</f>
        <v>3889.7043404166657</v>
      </c>
      <c r="CN816" s="15">
        <f ca="1">(BG816*DCF!D$28-DCF!D$5*MAX(BG816*DCF!D$28,0)-MAX(BG816-BF816,0)/Inputs!$B$17)*DCF!D$6</f>
        <v>5065.6505235102841</v>
      </c>
      <c r="CO816" s="15">
        <f ca="1">(BH816*DCF!E$28-DCF!E$5*MAX(BH816*DCF!E$28,0)-MAX(BH816-BG816,0)/Inputs!$B$17)*DCF!E$6</f>
        <v>5392.5991222749653</v>
      </c>
      <c r="CP816" s="15">
        <f ca="1">(BI816*DCF!F$28-DCF!F$5*MAX(BI816*DCF!F$28,0)-MAX(BI816-BH816,0)/Inputs!$B$17)*DCF!F$6</f>
        <v>6968.4376608206794</v>
      </c>
      <c r="CQ816" s="15">
        <f ca="1">(BJ816*DCF!G$28-DCF!G$5*MAX(BJ816*DCF!G$28,0)-MAX(BJ816-BI816,0)/Inputs!$B$17)*DCF!G$6</f>
        <v>8860.8236144176099</v>
      </c>
      <c r="CR816" s="15">
        <f ca="1">(BK816*DCF!H$28-DCF!H$5*MAX(BK816*DCF!H$28,0)-MAX(BK816-BJ816,0)/Inputs!$B$17)*DCF!H$6</f>
        <v>9686.3483018420357</v>
      </c>
      <c r="CS816" s="15">
        <f ca="1">(BL816*DCF!I$28-DCF!I$5*MAX(BL816*DCF!I$28,0)-MAX(BL816-BK816,0)/Inputs!$B$17)*DCF!I$6</f>
        <v>11180.775944122994</v>
      </c>
      <c r="CT816" s="15">
        <f ca="1">(BM816*DCF!J$28-DCF!J$5*MAX(BM816*DCF!J$28,0)-MAX(BM816-BL816,0)/Inputs!$B$17)*DCF!J$6</f>
        <v>12849.299311319382</v>
      </c>
      <c r="CU816" s="15">
        <f ca="1">(BN816*DCF!K$28-DCF!K$5*MAX(BN816*DCF!K$28,0)-MAX(BN816-BM816,0)/Inputs!$B$17)*DCF!K$6</f>
        <v>15586.655053997476</v>
      </c>
      <c r="CV816" s="15">
        <f ca="1">(BO816*DCF!L$28-DCF!L$5*MAX(BO816*DCF!L$28,0)-MAX(BO816-BN816,0)/Inputs!$B$17)*DCF!L$6</f>
        <v>17139.754143867787</v>
      </c>
      <c r="CW816" s="15">
        <f ca="1">(BP816*DCF!M$28-DCF!M$5*MAX(BP816*DCF!M$28,0)-MAX(BP816-BO816,0)/Inputs!$B$17)*DCF!M$6</f>
        <v>18244.846091309038</v>
      </c>
      <c r="CX816" s="15">
        <f ca="1">(BQ816*DCF!C$46-DCF!C$5*MAX(BQ816*DCF!C$46,0)-MAX(BQ816-Inputs!$B$20,0)/Inputs!$B$24)*DCF!C$6</f>
        <v>-2599.9191509688549</v>
      </c>
      <c r="CY816" s="15">
        <f ca="1">(BR816*DCF!D$46-DCF!D$5*MAX(BR816*DCF!D$46,0)-MAX(BR816-BQ816,0)/Inputs!$B$24)*DCF!D$6</f>
        <v>-2057.7756895810217</v>
      </c>
      <c r="CZ816" s="15">
        <f ca="1">(BS816*DCF!E$46-DCF!E$5*MAX(BS816*DCF!E$46,0)-MAX(BS816-BR816,0)/Inputs!$B$24)*DCF!E$6</f>
        <v>-643.7040992834585</v>
      </c>
      <c r="DA816" s="15">
        <f ca="1">(BT816*DCF!F$46-DCF!F$5*MAX(BT816*DCF!F$46,0)-MAX(BT816-BS816,0)/Inputs!$B$24)*DCF!F$6</f>
        <v>-2057.8171786749745</v>
      </c>
      <c r="DB816" s="15">
        <f ca="1">(BU816*DCF!G$46-DCF!G$5*MAX(BU816*DCF!G$46,0)-MAX(BU816-BT816,0)/Inputs!$B$24)*DCF!G$6</f>
        <v>-524.55917725617735</v>
      </c>
      <c r="DC816" s="15">
        <f ca="1">(BV816*DCF!H$46-DCF!H$5*MAX(BV816*DCF!H$46,0)-MAX(BV816-BU816,0)/Inputs!$B$24)*DCF!H$6</f>
        <v>-53.18819158256737</v>
      </c>
      <c r="DD816" s="15">
        <f ca="1">(BW816*DCF!I$46-DCF!I$5*MAX(BW816*DCF!I$46,0)-MAX(BW816-BV816,0)/Inputs!$B$24)*DCF!I$6</f>
        <v>-424.0719824640945</v>
      </c>
      <c r="DE816" s="15">
        <f ca="1">(BX816*DCF!J$46-DCF!J$5*MAX(BX816*DCF!J$46,0)-MAX(BX816-BW816,0)/Inputs!$B$24)*DCF!J$6</f>
        <v>-2456.4729123308598</v>
      </c>
      <c r="DF816" s="15">
        <f ca="1">(BY816*DCF!K$46-DCF!K$5*MAX(BY816*DCF!K$46,0)-MAX(BY816-BX816,0)/Inputs!$B$24)*DCF!K$6</f>
        <v>404.9978323795313</v>
      </c>
      <c r="DG816" s="15">
        <f ca="1">(BZ816*DCF!L$46-DCF!L$5*MAX(BZ816*DCF!L$46,0)-MAX(BZ816-BY816,0)/Inputs!$B$24)*DCF!L$6</f>
        <v>12.166650991290537</v>
      </c>
      <c r="DH816" s="15">
        <f ca="1">(CA816*DCF!M$46-DCF!M$5*MAX(CA816*DCF!M$46,0)-MAX(CA816-BZ816,0)/Inputs!$B$24)*DCF!M$6</f>
        <v>1004.8119174228682</v>
      </c>
      <c r="DI816" s="15">
        <f ca="1">SUM(CB816:CL816)+BE816*DCF!M$10*(1+Inputs!$B$30)*(1-Inputs!$B$33)*(1-Inputs!$B$30/Inputs!$B$31)/(Inputs!$B$29-Inputs!$B$30)*DCF!M$6</f>
        <v>103176.55955468357</v>
      </c>
      <c r="DJ816" s="15">
        <f ca="1">SUM(CM816:CW816)+BP816*DCF!M$28*(1+Inputs!$B$30)*(1-Inputs!$B$33)*(1-Inputs!$B$30/Inputs!$B$31)/(Inputs!$B$29-Inputs!$B$30)*DCF!M$6</f>
        <v>507670.19949910871</v>
      </c>
      <c r="DK816" s="15">
        <f ca="1">SUM(CX816:DH816)+CA816*DCF!M$46*(1+Inputs!$B$30)*(1-Inputs!$B$33)*(1-Inputs!$B$30/Inputs!$B$31)/(Inputs!$B$29-Inputs!$B$30)*DCF!M$6</f>
        <v>90787.047079484415</v>
      </c>
      <c r="DM816" s="15">
        <f ca="1">DI816+DJ816+DK816+Inputs!$B$34+Inputs!$B$36-Inputs!$B$35</f>
        <v>778484.80613327678</v>
      </c>
    </row>
    <row r="817" spans="1:117" x14ac:dyDescent="0.75">
      <c r="A817" s="11">
        <v>804</v>
      </c>
      <c r="C817" s="24">
        <f t="shared" ca="1" si="470"/>
        <v>1.5886643234598838</v>
      </c>
      <c r="D817" s="24">
        <f t="shared" ca="1" si="470"/>
        <v>-0.73370913583887742</v>
      </c>
      <c r="E817" s="24">
        <f t="shared" ca="1" si="470"/>
        <v>0.95672298719537685</v>
      </c>
      <c r="F817" s="24">
        <f t="shared" ca="1" si="470"/>
        <v>0.37929321886380046</v>
      </c>
      <c r="G817" s="24">
        <f t="shared" ca="1" si="470"/>
        <v>-0.64927167852616319</v>
      </c>
      <c r="H817" s="24">
        <f t="shared" ca="1" si="470"/>
        <v>1.8336712640321378</v>
      </c>
      <c r="I817" s="24">
        <f t="shared" ca="1" si="470"/>
        <v>-0.44981376842486409</v>
      </c>
      <c r="J817" s="24">
        <f t="shared" ca="1" si="470"/>
        <v>9.9046650283529075E-2</v>
      </c>
      <c r="K817" s="24">
        <f t="shared" ca="1" si="470"/>
        <v>-5.7850922630867836E-2</v>
      </c>
      <c r="L817" s="24">
        <f t="shared" ca="1" si="470"/>
        <v>-0.35366046046498417</v>
      </c>
      <c r="M817" s="24">
        <f t="shared" ca="1" si="470"/>
        <v>0.17964126362242577</v>
      </c>
      <c r="N817" s="24">
        <f ca="1">SQRT(Inputs!$B$38)*C817+SQRT(1-Inputs!$B$38)*_xlfn.NORM.S.INV(RAND())</f>
        <v>1.9793649149660388</v>
      </c>
      <c r="O817" s="24">
        <f ca="1">SQRT(Inputs!$B$38)*D817+SQRT(1-Inputs!$B$38)*_xlfn.NORM.S.INV(RAND())</f>
        <v>-0.68256228873050073</v>
      </c>
      <c r="P817" s="24">
        <f ca="1">SQRT(Inputs!$B$38)*E817+SQRT(1-Inputs!$B$38)*_xlfn.NORM.S.INV(RAND())</f>
        <v>-0.74664571907515087</v>
      </c>
      <c r="Q817" s="24">
        <f ca="1">SQRT(Inputs!$B$38)*F817+SQRT(1-Inputs!$B$38)*_xlfn.NORM.S.INV(RAND())</f>
        <v>0.37743688428606575</v>
      </c>
      <c r="R817" s="24">
        <f ca="1">SQRT(Inputs!$B$38)*G817+SQRT(1-Inputs!$B$38)*_xlfn.NORM.S.INV(RAND())</f>
        <v>0.18933812823800572</v>
      </c>
      <c r="S817" s="24">
        <f ca="1">SQRT(Inputs!$B$38)*H817+SQRT(1-Inputs!$B$38)*_xlfn.NORM.S.INV(RAND())</f>
        <v>0.26866320432157431</v>
      </c>
      <c r="T817" s="24">
        <f ca="1">SQRT(Inputs!$B$38)*I817+SQRT(1-Inputs!$B$38)*_xlfn.NORM.S.INV(RAND())</f>
        <v>-2.675560296235957E-2</v>
      </c>
      <c r="U817" s="24">
        <f ca="1">SQRT(Inputs!$B$38)*J817+SQRT(1-Inputs!$B$38)*_xlfn.NORM.S.INV(RAND())</f>
        <v>0.67665508584810752</v>
      </c>
      <c r="V817" s="24">
        <f ca="1">SQRT(Inputs!$B$38)*K817+SQRT(1-Inputs!$B$38)*_xlfn.NORM.S.INV(RAND())</f>
        <v>0.20948938054533978</v>
      </c>
      <c r="W817" s="24">
        <f ca="1">SQRT(Inputs!$B$38)*L817+SQRT(1-Inputs!$B$38)*_xlfn.NORM.S.INV(RAND())</f>
        <v>0.18225316979144776</v>
      </c>
      <c r="X817" s="24">
        <f ca="1">SQRT(Inputs!$B$38)*M817+SQRT(1-Inputs!$B$38)*_xlfn.NORM.S.INV(RAND())</f>
        <v>1.1193123377537817</v>
      </c>
      <c r="Y817" s="24">
        <f ca="1">SQRT(Inputs!$B$38)*C817+SQRT(1-Inputs!$B$38)*_xlfn.NORM.S.INV(RAND())</f>
        <v>1.4752353947768482</v>
      </c>
      <c r="Z817" s="24">
        <f ca="1">SQRT(Inputs!$B$38)*D817+SQRT(1-Inputs!$B$38)*_xlfn.NORM.S.INV(RAND())</f>
        <v>-0.45105726539513152</v>
      </c>
      <c r="AA817" s="24">
        <f ca="1">SQRT(Inputs!$B$38)*E817+SQRT(1-Inputs!$B$38)*_xlfn.NORM.S.INV(RAND())</f>
        <v>1.5710344010644977</v>
      </c>
      <c r="AB817" s="24">
        <f ca="1">SQRT(Inputs!$B$38)*F817+SQRT(1-Inputs!$B$38)*_xlfn.NORM.S.INV(RAND())</f>
        <v>0.25208558052973784</v>
      </c>
      <c r="AC817" s="24">
        <f ca="1">SQRT(Inputs!$B$38)*G817+SQRT(1-Inputs!$B$38)*_xlfn.NORM.S.INV(RAND())</f>
        <v>-0.23941113563555549</v>
      </c>
      <c r="AD817" s="24">
        <f ca="1">SQRT(Inputs!$B$38)*H817+SQRT(1-Inputs!$B$38)*_xlfn.NORM.S.INV(RAND())</f>
        <v>0.86895890665966613</v>
      </c>
      <c r="AE817" s="24">
        <f ca="1">SQRT(Inputs!$B$38)*I817+SQRT(1-Inputs!$B$38)*_xlfn.NORM.S.INV(RAND())</f>
        <v>-2.1941766576949517E-2</v>
      </c>
      <c r="AF817" s="24">
        <f ca="1">SQRT(Inputs!$B$38)*J817+SQRT(1-Inputs!$B$38)*_xlfn.NORM.S.INV(RAND())</f>
        <v>6.6091134568750959E-2</v>
      </c>
      <c r="AG817" s="24">
        <f ca="1">SQRT(Inputs!$B$38)*K817+SQRT(1-Inputs!$B$38)*_xlfn.NORM.S.INV(RAND())</f>
        <v>0.20466060108816558</v>
      </c>
      <c r="AH817" s="24">
        <f ca="1">SQRT(Inputs!$B$38)*L817+SQRT(1-Inputs!$B$38)*_xlfn.NORM.S.INV(RAND())</f>
        <v>1.2115513701075209</v>
      </c>
      <c r="AI817" s="24">
        <f ca="1">SQRT(Inputs!$B$38)*M817+SQRT(1-Inputs!$B$38)*_xlfn.NORM.S.INV(RAND())</f>
        <v>1.6609554961472421</v>
      </c>
      <c r="AJ817" s="24">
        <f ca="1">SQRT(Inputs!$B$38)*C817+SQRT(1-Inputs!$B$38)*_xlfn.NORM.S.INV(RAND())</f>
        <v>-0.22747104143262598</v>
      </c>
      <c r="AK817" s="24">
        <f ca="1">SQRT(Inputs!$B$38)*D817+SQRT(1-Inputs!$B$38)*_xlfn.NORM.S.INV(RAND())</f>
        <v>-1.8806223872844181</v>
      </c>
      <c r="AL817" s="24">
        <f ca="1">SQRT(Inputs!$B$38)*E817+SQRT(1-Inputs!$B$38)*_xlfn.NORM.S.INV(RAND())</f>
        <v>-0.24507874498247051</v>
      </c>
      <c r="AM817" s="24">
        <f ca="1">SQRT(Inputs!$B$38)*F817+SQRT(1-Inputs!$B$38)*_xlfn.NORM.S.INV(RAND())</f>
        <v>0.54641377404011837</v>
      </c>
      <c r="AN817" s="24">
        <f ca="1">SQRT(Inputs!$B$38)*G817+SQRT(1-Inputs!$B$38)*_xlfn.NORM.S.INV(RAND())</f>
        <v>-0.58380734873382956</v>
      </c>
      <c r="AO817" s="24">
        <f ca="1">SQRT(Inputs!$B$38)*H817+SQRT(1-Inputs!$B$38)*_xlfn.NORM.S.INV(RAND())</f>
        <v>2.6187291875701888</v>
      </c>
      <c r="AP817" s="24">
        <f ca="1">SQRT(Inputs!$B$38)*I817+SQRT(1-Inputs!$B$38)*_xlfn.NORM.S.INV(RAND())</f>
        <v>1.1834526797108682</v>
      </c>
      <c r="AQ817" s="24">
        <f ca="1">SQRT(Inputs!$B$38)*J817+SQRT(1-Inputs!$B$38)*_xlfn.NORM.S.INV(RAND())</f>
        <v>7.2445307444374302E-2</v>
      </c>
      <c r="AR817" s="24">
        <f ca="1">SQRT(Inputs!$B$38)*K817+SQRT(1-Inputs!$B$38)*_xlfn.NORM.S.INV(RAND())</f>
        <v>1.6881297401822972</v>
      </c>
      <c r="AS817" s="24">
        <f ca="1">SQRT(Inputs!$B$38)*L817+SQRT(1-Inputs!$B$38)*_xlfn.NORM.S.INV(RAND())</f>
        <v>-0.16911517192899669</v>
      </c>
      <c r="AT817" s="24">
        <f ca="1">SQRT(Inputs!$B$38)*M817+SQRT(1-Inputs!$B$38)*_xlfn.NORM.S.INV(RAND())</f>
        <v>0.75193006162398723</v>
      </c>
      <c r="AU817" s="15">
        <f ca="1">Inputs!$B$6*EXP($B$8-0.5*C$5^2+C$5*N817)</f>
        <v>6836.4119353779497</v>
      </c>
      <c r="AV817" s="15">
        <f t="shared" ca="1" si="437"/>
        <v>7526.9311086428952</v>
      </c>
      <c r="AW817" s="15">
        <f t="shared" ca="1" si="438"/>
        <v>8298.4984016343424</v>
      </c>
      <c r="AX817" s="15">
        <f t="shared" ca="1" si="439"/>
        <v>10620.826513320244</v>
      </c>
      <c r="AY817" s="15">
        <f t="shared" ca="1" si="440"/>
        <v>13269.943953133044</v>
      </c>
      <c r="AZ817" s="15">
        <f t="shared" ca="1" si="441"/>
        <v>16716.823455980699</v>
      </c>
      <c r="BA817" s="15">
        <f t="shared" ca="1" si="442"/>
        <v>20399.912929408358</v>
      </c>
      <c r="BB817" s="15">
        <f t="shared" ca="1" si="443"/>
        <v>26727.622308265651</v>
      </c>
      <c r="BC817" s="15">
        <f t="shared" ca="1" si="444"/>
        <v>33403.23120528234</v>
      </c>
      <c r="BD817" s="15">
        <f t="shared" ca="1" si="445"/>
        <v>41625.678422251382</v>
      </c>
      <c r="BE817" s="15">
        <f t="shared" ca="1" si="446"/>
        <v>56481.256680209452</v>
      </c>
      <c r="BF817" s="15">
        <f ca="1">Inputs!$B$13*EXP($B$9-0.5*C$6^2+C$6*Y817)</f>
        <v>18529.720600308701</v>
      </c>
      <c r="BG817" s="15">
        <f t="shared" ca="1" si="447"/>
        <v>20817.658040437262</v>
      </c>
      <c r="BH817" s="15">
        <f t="shared" ca="1" si="448"/>
        <v>33006.60126785461</v>
      </c>
      <c r="BI817" s="15">
        <f t="shared" ca="1" si="449"/>
        <v>42003.608425701772</v>
      </c>
      <c r="BJ817" s="15">
        <f t="shared" ca="1" si="450"/>
        <v>49746.951639138977</v>
      </c>
      <c r="BK817" s="15">
        <f t="shared" ca="1" si="451"/>
        <v>68722.544076443999</v>
      </c>
      <c r="BL817" s="15">
        <f t="shared" ca="1" si="452"/>
        <v>84177.654848221471</v>
      </c>
      <c r="BM817" s="15">
        <f t="shared" ca="1" si="453"/>
        <v>104325.54720574479</v>
      </c>
      <c r="BN817" s="15">
        <f t="shared" ca="1" si="454"/>
        <v>131493.09048757321</v>
      </c>
      <c r="BO817" s="15">
        <f t="shared" ca="1" si="455"/>
        <v>186256.00472814485</v>
      </c>
      <c r="BP817" s="15">
        <f t="shared" ca="1" si="456"/>
        <v>276711.92339077318</v>
      </c>
      <c r="BQ817" s="15">
        <f ca="1">Inputs!$B$20*EXP($B$10-0.5*C$7^2+C$7*AJ817)</f>
        <v>3957.0285055892291</v>
      </c>
      <c r="BR817" s="15">
        <f t="shared" ca="1" si="457"/>
        <v>2954.7877041477227</v>
      </c>
      <c r="BS817" s="15">
        <f t="shared" ca="1" si="458"/>
        <v>3771.2509815415533</v>
      </c>
      <c r="BT817" s="15">
        <f t="shared" ca="1" si="459"/>
        <v>6001.1413112361361</v>
      </c>
      <c r="BU817" s="15">
        <f t="shared" ca="1" si="460"/>
        <v>7221.2006262777941</v>
      </c>
      <c r="BV817" s="15">
        <f t="shared" ca="1" si="461"/>
        <v>18124.189070610184</v>
      </c>
      <c r="BW817" s="15">
        <f t="shared" ca="1" si="462"/>
        <v>32490.140367210137</v>
      </c>
      <c r="BX817" s="15">
        <f t="shared" ca="1" si="463"/>
        <v>46107.479964005099</v>
      </c>
      <c r="BY817" s="15">
        <f t="shared" ca="1" si="464"/>
        <v>89234.132800834603</v>
      </c>
      <c r="BZ817" s="15">
        <f t="shared" ca="1" si="465"/>
        <v>121375.26943284078</v>
      </c>
      <c r="CA817" s="15">
        <f t="shared" ca="1" si="466"/>
        <v>194868.8907278858</v>
      </c>
      <c r="CB817" s="15">
        <f ca="1">(AU817*DCF!C$10-DCF!C$5*MAX(AU817*DCF!C$10,0)-MAX(AU817-Inputs!$B$6,0)/Inputs!$B$10)*DCF!C$6</f>
        <v>1029.7111195033867</v>
      </c>
      <c r="CC817" s="15">
        <f ca="1">(AV817*DCF!D$10-DCF!D$5*MAX(AV817*DCF!D$10,0)-MAX(AV817-AU817,0)/Inputs!$B$10)*DCF!D$6</f>
        <v>1666.27343621723</v>
      </c>
      <c r="CD817" s="15">
        <f ca="1">(AW817*DCF!E$10-DCF!E$5*MAX(AW817*DCF!E$10,0)-MAX(AW817-AV817,0)/Inputs!$B$10)*DCF!E$6</f>
        <v>1742.202273683338</v>
      </c>
      <c r="CE817" s="15">
        <f ca="1">(AX817*DCF!F$10-DCF!F$5*MAX(AX817*DCF!F$10,0)-MAX(AX817-AW817,0)/Inputs!$B$10)*DCF!F$6</f>
        <v>1835.2905988494415</v>
      </c>
      <c r="CF817" s="15">
        <f ca="1">(AY817*DCF!G$10-DCF!G$5*MAX(AY817*DCF!G$10,0)-MAX(AY817-AX817,0)/Inputs!$B$10)*DCF!G$6</f>
        <v>2224.931089143327</v>
      </c>
      <c r="CG817" s="15">
        <f ca="1">(AZ817*DCF!H$10-DCF!H$5*MAX(AZ817*DCF!H$10,0)-MAX(AZ817-AY817,0)/Inputs!$B$10)*DCF!H$6</f>
        <v>2633.5280154377647</v>
      </c>
      <c r="CH817" s="15">
        <f ca="1">(BA817*DCF!I$10-DCF!I$5*MAX(BA817*DCF!I$10,0)-MAX(BA817-AZ817,0)/Inputs!$B$10)*DCF!I$6</f>
        <v>3122.1641836778849</v>
      </c>
      <c r="CI817" s="15">
        <f ca="1">(BB817*DCF!J$10-DCF!J$5*MAX(BB817*DCF!J$10,0)-MAX(BB817-BA817,0)/Inputs!$B$10)*DCF!J$6</f>
        <v>3627.6619207662761</v>
      </c>
      <c r="CJ817" s="15">
        <f ca="1">(BC817*DCF!K$10-DCF!K$5*MAX(BC817*DCF!K$10,0)-MAX(BC817-BB817,0)/Inputs!$B$10)*DCF!K$6</f>
        <v>4442.9001409277371</v>
      </c>
      <c r="CK817" s="15">
        <f ca="1">(BD817*DCF!L$10-DCF!L$5*MAX(BD817*DCF!L$10,0)-MAX(BD817-BC817,0)/Inputs!$B$10)*DCF!L$6</f>
        <v>5214.6483004351539</v>
      </c>
      <c r="CL817" s="15">
        <f ca="1">(BE817*DCF!M$10-DCF!M$5*MAX(BE817*DCF!M$10,0)-MAX(BE817-BD817,0)/Inputs!$B$10)*DCF!M$6</f>
        <v>6195.5782953928965</v>
      </c>
      <c r="CM817" s="15">
        <f ca="1">(BF817*DCF!C$28-DCF!C$5*MAX(BF817*DCF!C$28,0)-MAX(BF817-Inputs!$B$13,0)/Inputs!$B$17)*DCF!C$6</f>
        <v>4005.5601537457451</v>
      </c>
      <c r="CN817" s="15">
        <f ca="1">(BG817*DCF!D$28-DCF!D$5*MAX(BG817*DCF!D$28,0)-MAX(BG817-BF817,0)/Inputs!$B$17)*DCF!D$6</f>
        <v>5643.1584703774079</v>
      </c>
      <c r="CO817" s="15">
        <f ca="1">(BH817*DCF!E$28-DCF!E$5*MAX(BH817*DCF!E$28,0)-MAX(BH817-BG817,0)/Inputs!$B$17)*DCF!E$6</f>
        <v>6945.7842772609556</v>
      </c>
      <c r="CP817" s="15">
        <f ca="1">(BI817*DCF!F$28-DCF!F$5*MAX(BI817*DCF!F$28,0)-MAX(BI817-BH817,0)/Inputs!$B$17)*DCF!F$6</f>
        <v>9764.8259146725995</v>
      </c>
      <c r="CQ817" s="15">
        <f ca="1">(BJ817*DCF!G$28-DCF!G$5*MAX(BJ817*DCF!G$28,0)-MAX(BJ817-BI817,0)/Inputs!$B$17)*DCF!G$6</f>
        <v>11604.870198199673</v>
      </c>
      <c r="CR817" s="15">
        <f ca="1">(BK817*DCF!H$28-DCF!H$5*MAX(BK817*DCF!H$28,0)-MAX(BK817-BJ817,0)/Inputs!$B$17)*DCF!H$6</f>
        <v>14047.568804999315</v>
      </c>
      <c r="CS817" s="15">
        <f ca="1">(BL817*DCF!I$28-DCF!I$5*MAX(BL817*DCF!I$28,0)-MAX(BL817-BK817,0)/Inputs!$B$17)*DCF!I$6</f>
        <v>17576.348986740504</v>
      </c>
      <c r="CT817" s="15">
        <f ca="1">(BM817*DCF!J$28-DCF!J$5*MAX(BM817*DCF!J$28,0)-MAX(BM817-BL817,0)/Inputs!$B$17)*DCF!J$6</f>
        <v>20601.811818852035</v>
      </c>
      <c r="CU817" s="15">
        <f ca="1">(BN817*DCF!K$28-DCF!K$5*MAX(BN817*DCF!K$28,0)-MAX(BN817-BM817,0)/Inputs!$B$17)*DCF!K$6</f>
        <v>24441.473784169877</v>
      </c>
      <c r="CV817" s="15">
        <f ca="1">(BO817*DCF!L$28-DCF!L$5*MAX(BO817*DCF!L$28,0)-MAX(BO817-BN817,0)/Inputs!$B$17)*DCF!L$6</f>
        <v>30965.467370566352</v>
      </c>
      <c r="CW817" s="15">
        <f ca="1">(BP817*DCF!M$28-DCF!M$5*MAX(BP817*DCF!M$28,0)-MAX(BP817-BO817,0)/Inputs!$B$17)*DCF!M$6</f>
        <v>42608.323279437092</v>
      </c>
      <c r="CX817" s="15">
        <f ca="1">(BQ817*DCF!C$46-DCF!C$5*MAX(BQ817*DCF!C$46,0)-MAX(BQ817-Inputs!$B$20,0)/Inputs!$B$24)*DCF!C$6</f>
        <v>-1263.0682486761402</v>
      </c>
      <c r="CY817" s="15">
        <f ca="1">(BR817*DCF!D$46-DCF!D$5*MAX(BR817*DCF!D$46,0)-MAX(BR817-BQ817,0)/Inputs!$B$24)*DCF!D$6</f>
        <v>-504.31335455801212</v>
      </c>
      <c r="CZ817" s="15">
        <f ca="1">(BS817*DCF!E$46-DCF!E$5*MAX(BS817*DCF!E$46,0)-MAX(BS817-BR817,0)/Inputs!$B$24)*DCF!E$6</f>
        <v>-767.78434187802122</v>
      </c>
      <c r="DA817" s="15">
        <f ca="1">(BT817*DCF!F$46-DCF!F$5*MAX(BT817*DCF!F$46,0)-MAX(BT817-BS817,0)/Inputs!$B$24)*DCF!F$6</f>
        <v>-1249.0146136463841</v>
      </c>
      <c r="DB817" s="15">
        <f ca="1">(BU817*DCF!G$46-DCF!G$5*MAX(BU817*DCF!G$46,0)-MAX(BU817-BT817,0)/Inputs!$B$24)*DCF!G$6</f>
        <v>-653.31076986892094</v>
      </c>
      <c r="DC817" s="15">
        <f ca="1">(BV817*DCF!H$46-DCF!H$5*MAX(BV817*DCF!H$46,0)-MAX(BV817-BU817,0)/Inputs!$B$24)*DCF!H$6</f>
        <v>-3388.0368553577382</v>
      </c>
      <c r="DD817" s="15">
        <f ca="1">(BW817*DCF!I$46-DCF!I$5*MAX(BW817*DCF!I$46,0)-MAX(BW817-BV817,0)/Inputs!$B$24)*DCF!I$6</f>
        <v>-3373.5364785558554</v>
      </c>
      <c r="DE817" s="15">
        <f ca="1">(BX817*DCF!J$46-DCF!J$5*MAX(BX817*DCF!J$46,0)-MAX(BX817-BW817,0)/Inputs!$B$24)*DCF!J$6</f>
        <v>-1677.0147406520623</v>
      </c>
      <c r="DF817" s="15">
        <f ca="1">(BY817*DCF!K$46-DCF!K$5*MAX(BY817*DCF!K$46,0)-MAX(BY817-BX817,0)/Inputs!$B$24)*DCF!K$6</f>
        <v>-5467.5299266039501</v>
      </c>
      <c r="DG817" s="15">
        <f ca="1">(BZ817*DCF!L$46-DCF!L$5*MAX(BZ817*DCF!L$46,0)-MAX(BZ817-BY817,0)/Inputs!$B$24)*DCF!L$6</f>
        <v>1116.4654939637635</v>
      </c>
      <c r="DH817" s="15">
        <f ca="1">(CA817*DCF!M$46-DCF!M$5*MAX(CA817*DCF!M$46,0)-MAX(CA817-BZ817,0)/Inputs!$B$24)*DCF!M$6</f>
        <v>-87.341018920905626</v>
      </c>
      <c r="DI817" s="15">
        <f ca="1">SUM(CB817:CL817)+BE817*DCF!M$10*(1+Inputs!$B$30)*(1-Inputs!$B$33)*(1-Inputs!$B$30/Inputs!$B$31)/(Inputs!$B$29-Inputs!$B$30)*DCF!M$6</f>
        <v>190922.97360235552</v>
      </c>
      <c r="DJ817" s="15">
        <f ca="1">SUM(CM817:CW817)+BP817*DCF!M$28*(1+Inputs!$B$30)*(1-Inputs!$B$33)*(1-Inputs!$B$30/Inputs!$B$31)/(Inputs!$B$29-Inputs!$B$30)*DCF!M$6</f>
        <v>1214995.7823028842</v>
      </c>
      <c r="DK817" s="15">
        <f ca="1">SUM(CX817:DH817)+CA817*DCF!M$46*(1+Inputs!$B$30)*(1-Inputs!$B$33)*(1-Inputs!$B$30/Inputs!$B$31)/(Inputs!$B$29-Inputs!$B$30)*DCF!M$6</f>
        <v>283975.90390636545</v>
      </c>
      <c r="DM817" s="15">
        <f ca="1">DI817+DJ817+DK817+Inputs!$B$34+Inputs!$B$36-Inputs!$B$35</f>
        <v>1766745.659811605</v>
      </c>
    </row>
    <row r="818" spans="1:117" x14ac:dyDescent="0.75">
      <c r="A818" s="11">
        <v>805</v>
      </c>
      <c r="C818" s="24">
        <f t="shared" ca="1" si="470"/>
        <v>0.38502545205013816</v>
      </c>
      <c r="D818" s="24">
        <f t="shared" ca="1" si="470"/>
        <v>-0.46574393178917228</v>
      </c>
      <c r="E818" s="24">
        <f t="shared" ca="1" si="470"/>
        <v>-2.831016968956284E-2</v>
      </c>
      <c r="F818" s="24">
        <f t="shared" ca="1" si="470"/>
        <v>-0.56760107326022968</v>
      </c>
      <c r="G818" s="24">
        <f t="shared" ca="1" si="470"/>
        <v>-0.77169758405976219</v>
      </c>
      <c r="H818" s="24">
        <f t="shared" ca="1" si="470"/>
        <v>0.36761518551201355</v>
      </c>
      <c r="I818" s="24">
        <f t="shared" ca="1" si="470"/>
        <v>0.57044685055960254</v>
      </c>
      <c r="J818" s="24">
        <f t="shared" ca="1" si="470"/>
        <v>6.2584961355236043E-2</v>
      </c>
      <c r="K818" s="24">
        <f t="shared" ca="1" si="470"/>
        <v>0.95246132648242698</v>
      </c>
      <c r="L818" s="24">
        <f t="shared" ca="1" si="470"/>
        <v>0.43070225858046379</v>
      </c>
      <c r="M818" s="24">
        <f t="shared" ca="1" si="470"/>
        <v>5.2245825944203628E-2</v>
      </c>
      <c r="N818" s="24">
        <f ca="1">SQRT(Inputs!$B$38)*C818+SQRT(1-Inputs!$B$38)*_xlfn.NORM.S.INV(RAND())</f>
        <v>-0.36039109648239054</v>
      </c>
      <c r="O818" s="24">
        <f ca="1">SQRT(Inputs!$B$38)*D818+SQRT(1-Inputs!$B$38)*_xlfn.NORM.S.INV(RAND())</f>
        <v>-0.40809407024771605</v>
      </c>
      <c r="P818" s="24">
        <f ca="1">SQRT(Inputs!$B$38)*E818+SQRT(1-Inputs!$B$38)*_xlfn.NORM.S.INV(RAND())</f>
        <v>-1.503628391321024</v>
      </c>
      <c r="Q818" s="24">
        <f ca="1">SQRT(Inputs!$B$38)*F818+SQRT(1-Inputs!$B$38)*_xlfn.NORM.S.INV(RAND())</f>
        <v>0.93494905069698375</v>
      </c>
      <c r="R818" s="24">
        <f ca="1">SQRT(Inputs!$B$38)*G818+SQRT(1-Inputs!$B$38)*_xlfn.NORM.S.INV(RAND())</f>
        <v>-0.51485324589967263</v>
      </c>
      <c r="S818" s="24">
        <f ca="1">SQRT(Inputs!$B$38)*H818+SQRT(1-Inputs!$B$38)*_xlfn.NORM.S.INV(RAND())</f>
        <v>0.36541607928494946</v>
      </c>
      <c r="T818" s="24">
        <f ca="1">SQRT(Inputs!$B$38)*I818+SQRT(1-Inputs!$B$38)*_xlfn.NORM.S.INV(RAND())</f>
        <v>-0.67822146016714813</v>
      </c>
      <c r="U818" s="24">
        <f ca="1">SQRT(Inputs!$B$38)*J818+SQRT(1-Inputs!$B$38)*_xlfn.NORM.S.INV(RAND())</f>
        <v>-0.65184060564203106</v>
      </c>
      <c r="V818" s="24">
        <f ca="1">SQRT(Inputs!$B$38)*K818+SQRT(1-Inputs!$B$38)*_xlfn.NORM.S.INV(RAND())</f>
        <v>0.13526505253988697</v>
      </c>
      <c r="W818" s="24">
        <f ca="1">SQRT(Inputs!$B$38)*L818+SQRT(1-Inputs!$B$38)*_xlfn.NORM.S.INV(RAND())</f>
        <v>0.4147601830120427</v>
      </c>
      <c r="X818" s="24">
        <f ca="1">SQRT(Inputs!$B$38)*M818+SQRT(1-Inputs!$B$38)*_xlfn.NORM.S.INV(RAND())</f>
        <v>1.3661575652811511</v>
      </c>
      <c r="Y818" s="24">
        <f ca="1">SQRT(Inputs!$B$38)*C818+SQRT(1-Inputs!$B$38)*_xlfn.NORM.S.INV(RAND())</f>
        <v>-0.46980784533005637</v>
      </c>
      <c r="Z818" s="24">
        <f ca="1">SQRT(Inputs!$B$38)*D818+SQRT(1-Inputs!$B$38)*_xlfn.NORM.S.INV(RAND())</f>
        <v>-2.5025183972995637</v>
      </c>
      <c r="AA818" s="24">
        <f ca="1">SQRT(Inputs!$B$38)*E818+SQRT(1-Inputs!$B$38)*_xlfn.NORM.S.INV(RAND())</f>
        <v>-0.21121605602714733</v>
      </c>
      <c r="AB818" s="24">
        <f ca="1">SQRT(Inputs!$B$38)*F818+SQRT(1-Inputs!$B$38)*_xlfn.NORM.S.INV(RAND())</f>
        <v>1.0468443538382577</v>
      </c>
      <c r="AC818" s="24">
        <f ca="1">SQRT(Inputs!$B$38)*G818+SQRT(1-Inputs!$B$38)*_xlfn.NORM.S.INV(RAND())</f>
        <v>1.1196039721693523</v>
      </c>
      <c r="AD818" s="24">
        <f ca="1">SQRT(Inputs!$B$38)*H818+SQRT(1-Inputs!$B$38)*_xlfn.NORM.S.INV(RAND())</f>
        <v>0.11140004422778466</v>
      </c>
      <c r="AE818" s="24">
        <f ca="1">SQRT(Inputs!$B$38)*I818+SQRT(1-Inputs!$B$38)*_xlfn.NORM.S.INV(RAND())</f>
        <v>1.0274030970593278</v>
      </c>
      <c r="AF818" s="24">
        <f ca="1">SQRT(Inputs!$B$38)*J818+SQRT(1-Inputs!$B$38)*_xlfn.NORM.S.INV(RAND())</f>
        <v>-0.92111873206759798</v>
      </c>
      <c r="AG818" s="24">
        <f ca="1">SQRT(Inputs!$B$38)*K818+SQRT(1-Inputs!$B$38)*_xlfn.NORM.S.INV(RAND())</f>
        <v>0.9695126021153242</v>
      </c>
      <c r="AH818" s="24">
        <f ca="1">SQRT(Inputs!$B$38)*L818+SQRT(1-Inputs!$B$38)*_xlfn.NORM.S.INV(RAND())</f>
        <v>0.28015594071877092</v>
      </c>
      <c r="AI818" s="24">
        <f ca="1">SQRT(Inputs!$B$38)*M818+SQRT(1-Inputs!$B$38)*_xlfn.NORM.S.INV(RAND())</f>
        <v>-0.50058966102981406</v>
      </c>
      <c r="AJ818" s="24">
        <f ca="1">SQRT(Inputs!$B$38)*C818+SQRT(1-Inputs!$B$38)*_xlfn.NORM.S.INV(RAND())</f>
        <v>-1.1862326711182889</v>
      </c>
      <c r="AK818" s="24">
        <f ca="1">SQRT(Inputs!$B$38)*D818+SQRT(1-Inputs!$B$38)*_xlfn.NORM.S.INV(RAND())</f>
        <v>0.22671111161507551</v>
      </c>
      <c r="AL818" s="24">
        <f ca="1">SQRT(Inputs!$B$38)*E818+SQRT(1-Inputs!$B$38)*_xlfn.NORM.S.INV(RAND())</f>
        <v>1.0962499119025584</v>
      </c>
      <c r="AM818" s="24">
        <f ca="1">SQRT(Inputs!$B$38)*F818+SQRT(1-Inputs!$B$38)*_xlfn.NORM.S.INV(RAND())</f>
        <v>-0.7827922677414767</v>
      </c>
      <c r="AN818" s="24">
        <f ca="1">SQRT(Inputs!$B$38)*G818+SQRT(1-Inputs!$B$38)*_xlfn.NORM.S.INV(RAND())</f>
        <v>0.39237982339892241</v>
      </c>
      <c r="AO818" s="24">
        <f ca="1">SQRT(Inputs!$B$38)*H818+SQRT(1-Inputs!$B$38)*_xlfn.NORM.S.INV(RAND())</f>
        <v>0.33492728920829751</v>
      </c>
      <c r="AP818" s="24">
        <f ca="1">SQRT(Inputs!$B$38)*I818+SQRT(1-Inputs!$B$38)*_xlfn.NORM.S.INV(RAND())</f>
        <v>0.58517067108588772</v>
      </c>
      <c r="AQ818" s="24">
        <f ca="1">SQRT(Inputs!$B$38)*J818+SQRT(1-Inputs!$B$38)*_xlfn.NORM.S.INV(RAND())</f>
        <v>0.80944872492981557</v>
      </c>
      <c r="AR818" s="24">
        <f ca="1">SQRT(Inputs!$B$38)*K818+SQRT(1-Inputs!$B$38)*_xlfn.NORM.S.INV(RAND())</f>
        <v>0.43093266128722152</v>
      </c>
      <c r="AS818" s="24">
        <f ca="1">SQRT(Inputs!$B$38)*L818+SQRT(1-Inputs!$B$38)*_xlfn.NORM.S.INV(RAND())</f>
        <v>0.38990567853932179</v>
      </c>
      <c r="AT818" s="24">
        <f ca="1">SQRT(Inputs!$B$38)*M818+SQRT(1-Inputs!$B$38)*_xlfn.NORM.S.INV(RAND())</f>
        <v>0.29920337657389162</v>
      </c>
      <c r="AU818" s="15">
        <f ca="1">Inputs!$B$6*EXP($B$8-0.5*C$5^2+C$5*N818)</f>
        <v>4681.0363237032207</v>
      </c>
      <c r="AV818" s="15">
        <f t="shared" ca="1" si="437"/>
        <v>5366.0899497372538</v>
      </c>
      <c r="AW818" s="15">
        <f t="shared" ca="1" si="438"/>
        <v>5341.9138659531473</v>
      </c>
      <c r="AX818" s="15">
        <f t="shared" ca="1" si="439"/>
        <v>7330.017155080197</v>
      </c>
      <c r="AY818" s="15">
        <f t="shared" ca="1" si="440"/>
        <v>8435.2687712168172</v>
      </c>
      <c r="AZ818" s="15">
        <f t="shared" ca="1" si="441"/>
        <v>10740.159393152629</v>
      </c>
      <c r="BA818" s="15">
        <f t="shared" ca="1" si="442"/>
        <v>12242.613052461751</v>
      </c>
      <c r="BB818" s="15">
        <f t="shared" ca="1" si="443"/>
        <v>14041.091806518665</v>
      </c>
      <c r="BC818" s="15">
        <f t="shared" ca="1" si="444"/>
        <v>17422.776725006112</v>
      </c>
      <c r="BD818" s="15">
        <f t="shared" ca="1" si="445"/>
        <v>22188.855699805095</v>
      </c>
      <c r="BE818" s="15">
        <f t="shared" ca="1" si="446"/>
        <v>30792.295265206471</v>
      </c>
      <c r="BF818" s="15">
        <f ca="1">Inputs!$B$13*EXP($B$9-0.5*C$6^2+C$6*Y818)</f>
        <v>12600.993145580604</v>
      </c>
      <c r="BG818" s="15">
        <f t="shared" ca="1" si="447"/>
        <v>9777.0603891037299</v>
      </c>
      <c r="BH818" s="15">
        <f t="shared" ca="1" si="448"/>
        <v>11534.533559137304</v>
      </c>
      <c r="BI818" s="15">
        <f t="shared" ca="1" si="449"/>
        <v>16588.708566879814</v>
      </c>
      <c r="BJ818" s="15">
        <f t="shared" ca="1" si="450"/>
        <v>23898.40864293023</v>
      </c>
      <c r="BK818" s="15">
        <f t="shared" ca="1" si="451"/>
        <v>29778.999041026207</v>
      </c>
      <c r="BL818" s="15">
        <f t="shared" ca="1" si="452"/>
        <v>41789.367387511877</v>
      </c>
      <c r="BM818" s="15">
        <f t="shared" ca="1" si="453"/>
        <v>45814.013279617124</v>
      </c>
      <c r="BN818" s="15">
        <f t="shared" ca="1" si="454"/>
        <v>63287.304501009967</v>
      </c>
      <c r="BO818" s="15">
        <f t="shared" ca="1" si="455"/>
        <v>80446.061475013004</v>
      </c>
      <c r="BP818" s="15">
        <f t="shared" ca="1" si="456"/>
        <v>93554.724801275646</v>
      </c>
      <c r="BQ818" s="15">
        <f ca="1">Inputs!$B$20*EXP($B$10-0.5*C$7^2+C$7*AJ818)</f>
        <v>2816.3373085533508</v>
      </c>
      <c r="BR818" s="15">
        <f t="shared" ca="1" si="457"/>
        <v>4106.691226738204</v>
      </c>
      <c r="BS818" s="15">
        <f t="shared" ca="1" si="458"/>
        <v>7704.7044404019143</v>
      </c>
      <c r="BT818" s="15">
        <f t="shared" ca="1" si="459"/>
        <v>8651.0474558022433</v>
      </c>
      <c r="BU818" s="15">
        <f t="shared" ca="1" si="460"/>
        <v>13183.41818172282</v>
      </c>
      <c r="BV818" s="15">
        <f t="shared" ca="1" si="461"/>
        <v>19779.554566840423</v>
      </c>
      <c r="BW818" s="15">
        <f t="shared" ca="1" si="462"/>
        <v>31240.398617503713</v>
      </c>
      <c r="BX818" s="15">
        <f t="shared" ca="1" si="463"/>
        <v>51392.935702664465</v>
      </c>
      <c r="BY818" s="15">
        <f t="shared" ca="1" si="464"/>
        <v>78198.954095262467</v>
      </c>
      <c r="BZ818" s="15">
        <f t="shared" ca="1" si="465"/>
        <v>117877.59280203457</v>
      </c>
      <c r="CA818" s="15">
        <f t="shared" ca="1" si="466"/>
        <v>174624.27717187486</v>
      </c>
      <c r="CB818" s="15">
        <f ca="1">(AU818*DCF!C$10-DCF!C$5*MAX(AU818*DCF!C$10,0)-MAX(AU818-Inputs!$B$6,0)/Inputs!$B$10)*DCF!C$6</f>
        <v>1045.07933179055</v>
      </c>
      <c r="CC818" s="15">
        <f ca="1">(AV818*DCF!D$10-DCF!D$5*MAX(AV818*DCF!D$10,0)-MAX(AV818-AU818,0)/Inputs!$B$10)*DCF!D$6</f>
        <v>1140.9156736010266</v>
      </c>
      <c r="CD818" s="15">
        <f ca="1">(AW818*DCF!E$10-DCF!E$5*MAX(AW818*DCF!E$10,0)-MAX(AW818-AV818,0)/Inputs!$B$10)*DCF!E$6</f>
        <v>1233.3628755367326</v>
      </c>
      <c r="CE818" s="15">
        <f ca="1">(AX818*DCF!F$10-DCF!F$5*MAX(AX818*DCF!F$10,0)-MAX(AX818-AW818,0)/Inputs!$B$10)*DCF!F$6</f>
        <v>1186.4560596226406</v>
      </c>
      <c r="CF818" s="15">
        <f ca="1">(AY818*DCF!G$10-DCF!G$5*MAX(AY818*DCF!G$10,0)-MAX(AY818-AX818,0)/Inputs!$B$10)*DCF!G$6</f>
        <v>1525.55303863882</v>
      </c>
      <c r="CG818" s="15">
        <f ca="1">(AZ818*DCF!H$10-DCF!H$5*MAX(AZ818*DCF!H$10,0)-MAX(AZ818-AY818,0)/Inputs!$B$10)*DCF!H$6</f>
        <v>1675.934999350151</v>
      </c>
      <c r="CH818" s="15">
        <f ca="1">(BA818*DCF!I$10-DCF!I$5*MAX(BA818*DCF!I$10,0)-MAX(BA818-AZ818,0)/Inputs!$B$10)*DCF!I$6</f>
        <v>1989.8237514538037</v>
      </c>
      <c r="CI818" s="15">
        <f ca="1">(BB818*DCF!J$10-DCF!J$5*MAX(BB818*DCF!J$10,0)-MAX(BB818-BA818,0)/Inputs!$B$10)*DCF!J$6</f>
        <v>2136.9541152595352</v>
      </c>
      <c r="CJ818" s="15">
        <f ca="1">(BC818*DCF!K$10-DCF!K$5*MAX(BC818*DCF!K$10,0)-MAX(BC818-BB818,0)/Inputs!$B$10)*DCF!K$6</f>
        <v>2331.4028314368234</v>
      </c>
      <c r="CK818" s="15">
        <f ca="1">(BD818*DCF!L$10-DCF!L$5*MAX(BD818*DCF!L$10,0)-MAX(BD818-BC818,0)/Inputs!$B$10)*DCF!L$6</f>
        <v>2730.1702010976546</v>
      </c>
      <c r="CL818" s="15">
        <f ca="1">(BE818*DCF!M$10-DCF!M$5*MAX(BE818*DCF!M$10,0)-MAX(BE818-BD818,0)/Inputs!$B$10)*DCF!M$6</f>
        <v>3317.4183478606915</v>
      </c>
      <c r="CM818" s="15">
        <f ca="1">(BF818*DCF!C$28-DCF!C$5*MAX(BF818*DCF!C$28,0)-MAX(BF818-Inputs!$B$13,0)/Inputs!$B$17)*DCF!C$6</f>
        <v>3565.3725371005385</v>
      </c>
      <c r="CN818" s="15">
        <f ca="1">(BG818*DCF!D$28-DCF!D$5*MAX(BG818*DCF!D$28,0)-MAX(BG818-BF818,0)/Inputs!$B$17)*DCF!D$6</f>
        <v>2879.5697808579089</v>
      </c>
      <c r="CO818" s="15">
        <f ca="1">(BH818*DCF!E$28-DCF!E$5*MAX(BH818*DCF!E$28,0)-MAX(BH818-BG818,0)/Inputs!$B$17)*DCF!E$6</f>
        <v>2920.4115223890749</v>
      </c>
      <c r="CP818" s="15">
        <f ca="1">(BI818*DCF!F$28-DCF!F$5*MAX(BI818*DCF!F$28,0)-MAX(BI818-BH818,0)/Inputs!$B$17)*DCF!F$6</f>
        <v>3583.2049675272538</v>
      </c>
      <c r="CQ818" s="15">
        <f ca="1">(BJ818*DCF!G$28-DCF!G$5*MAX(BJ818*DCF!G$28,0)-MAX(BJ818-BI818,0)/Inputs!$B$17)*DCF!G$6</f>
        <v>4971.2040973400462</v>
      </c>
      <c r="CR818" s="15">
        <f ca="1">(BK818*DCF!H$28-DCF!H$5*MAX(BK818*DCF!H$28,0)-MAX(BK818-BJ818,0)/Inputs!$B$17)*DCF!H$6</f>
        <v>6450.9962888312784</v>
      </c>
      <c r="CS818" s="15">
        <f ca="1">(BL818*DCF!I$28-DCF!I$5*MAX(BL818*DCF!I$28,0)-MAX(BL818-BK818,0)/Inputs!$B$17)*DCF!I$6</f>
        <v>8103.0405972560338</v>
      </c>
      <c r="CT818" s="15">
        <f ca="1">(BM818*DCF!J$28-DCF!J$5*MAX(BM818*DCF!J$28,0)-MAX(BM818-BL818,0)/Inputs!$B$17)*DCF!J$6</f>
        <v>9686.6931082047577</v>
      </c>
      <c r="CU818" s="15">
        <f ca="1">(BN818*DCF!K$28-DCF!K$5*MAX(BN818*DCF!K$28,0)-MAX(BN818-BM818,0)/Inputs!$B$17)*DCF!K$6</f>
        <v>11224.972140892938</v>
      </c>
      <c r="CV818" s="15">
        <f ca="1">(BO818*DCF!L$28-DCF!L$5*MAX(BO818*DCF!L$28,0)-MAX(BO818-BN818,0)/Inputs!$B$17)*DCF!L$6</f>
        <v>14109.135853336087</v>
      </c>
      <c r="CW818" s="15">
        <f ca="1">(BP818*DCF!M$28-DCF!M$5*MAX(BP818*DCF!M$28,0)-MAX(BP818-BO818,0)/Inputs!$B$17)*DCF!M$6</f>
        <v>16232.151952390055</v>
      </c>
      <c r="CX818" s="15">
        <f ca="1">(BQ818*DCF!C$46-DCF!C$5*MAX(BQ818*DCF!C$46,0)-MAX(BQ818-Inputs!$B$20,0)/Inputs!$B$24)*DCF!C$6</f>
        <v>-650.4243206820671</v>
      </c>
      <c r="CY818" s="15">
        <f ca="1">(BR818*DCF!D$46-DCF!D$5*MAX(BR818*DCF!D$46,0)-MAX(BR818-BQ818,0)/Inputs!$B$24)*DCF!D$6</f>
        <v>-1251.4997291062984</v>
      </c>
      <c r="CZ818" s="15">
        <f ca="1">(BS818*DCF!E$46-DCF!E$5*MAX(BS818*DCF!E$46,0)-MAX(BS818-BR818,0)/Inputs!$B$24)*DCF!E$6</f>
        <v>-2329.3324720635756</v>
      </c>
      <c r="DA818" s="15">
        <f ca="1">(BT818*DCF!F$46-DCF!F$5*MAX(BT818*DCF!F$46,0)-MAX(BT818-BS818,0)/Inputs!$B$24)*DCF!F$6</f>
        <v>-974.61737991797793</v>
      </c>
      <c r="DB818" s="15">
        <f ca="1">(BU818*DCF!G$46-DCF!G$5*MAX(BU818*DCF!G$46,0)-MAX(BU818-BT818,0)/Inputs!$B$24)*DCF!G$6</f>
        <v>-1968.064103867561</v>
      </c>
      <c r="DC818" s="15">
        <f ca="1">(BV818*DCF!H$46-DCF!H$5*MAX(BV818*DCF!H$46,0)-MAX(BV818-BU818,0)/Inputs!$B$24)*DCF!H$6</f>
        <v>-2049.708966477127</v>
      </c>
      <c r="DD818" s="15">
        <f ca="1">(BW818*DCF!I$46-DCF!I$5*MAX(BW818*DCF!I$46,0)-MAX(BW818-BV818,0)/Inputs!$B$24)*DCF!I$6</f>
        <v>-2568.4558439768984</v>
      </c>
      <c r="DE818" s="15">
        <f ca="1">(BX818*DCF!J$46-DCF!J$5*MAX(BX818*DCF!J$46,0)-MAX(BX818-BW818,0)/Inputs!$B$24)*DCF!J$6</f>
        <v>-3188.3320966565198</v>
      </c>
      <c r="DF818" s="15">
        <f ca="1">(BY818*DCF!K$46-DCF!K$5*MAX(BY818*DCF!K$46,0)-MAX(BY818-BX818,0)/Inputs!$B$24)*DCF!K$6</f>
        <v>-2099.7754613413808</v>
      </c>
      <c r="DG818" s="15">
        <f ca="1">(BZ818*DCF!L$46-DCF!L$5*MAX(BZ818*DCF!L$46,0)-MAX(BZ818-BY818,0)/Inputs!$B$24)*DCF!L$6</f>
        <v>-831.07459723663635</v>
      </c>
      <c r="DH818" s="15">
        <f ca="1">(CA818*DCF!M$46-DCF!M$5*MAX(CA818*DCF!M$46,0)-MAX(CA818-BZ818,0)/Inputs!$B$24)*DCF!M$6</f>
        <v>1826.6117206869471</v>
      </c>
      <c r="DI818" s="15">
        <f ca="1">SUM(CB818:CL818)+BE818*DCF!M$10*(1+Inputs!$B$30)*(1-Inputs!$B$33)*(1-Inputs!$B$30/Inputs!$B$31)/(Inputs!$B$29-Inputs!$B$30)*DCF!M$6</f>
        <v>106008.43613466904</v>
      </c>
      <c r="DJ818" s="15">
        <f ca="1">SUM(CM818:CW818)+BP818*DCF!M$28*(1+Inputs!$B$30)*(1-Inputs!$B$33)*(1-Inputs!$B$30/Inputs!$B$31)/(Inputs!$B$29-Inputs!$B$30)*DCF!M$6</f>
        <v>430878.80118627474</v>
      </c>
      <c r="DK818" s="15">
        <f ca="1">SUM(CX818:DH818)+CA818*DCF!M$46*(1+Inputs!$B$30)*(1-Inputs!$B$33)*(1-Inputs!$B$30/Inputs!$B$31)/(Inputs!$B$29-Inputs!$B$30)*DCF!M$6</f>
        <v>253905.14482510384</v>
      </c>
      <c r="DM818" s="15">
        <f ca="1">DI818+DJ818+DK818+Inputs!$B$34+Inputs!$B$36-Inputs!$B$35</f>
        <v>867643.38214604754</v>
      </c>
    </row>
    <row r="819" spans="1:117" x14ac:dyDescent="0.75">
      <c r="A819" s="11">
        <v>806</v>
      </c>
      <c r="C819" s="24">
        <f t="shared" ca="1" si="470"/>
        <v>-0.418059279200171</v>
      </c>
      <c r="D819" s="24">
        <f t="shared" ca="1" si="470"/>
        <v>-2.5303884886860306</v>
      </c>
      <c r="E819" s="24">
        <f t="shared" ca="1" si="470"/>
        <v>0.41102921138785059</v>
      </c>
      <c r="F819" s="24">
        <f t="shared" ca="1" si="470"/>
        <v>-0.40847529903622903</v>
      </c>
      <c r="G819" s="24">
        <f t="shared" ca="1" si="470"/>
        <v>-0.81795635879010109</v>
      </c>
      <c r="H819" s="24">
        <f t="shared" ca="1" si="470"/>
        <v>1.5556859313213063</v>
      </c>
      <c r="I819" s="24">
        <f t="shared" ca="1" si="470"/>
        <v>-0.31300832824300512</v>
      </c>
      <c r="J819" s="24">
        <f t="shared" ca="1" si="470"/>
        <v>0.93376491120436222</v>
      </c>
      <c r="K819" s="24">
        <f t="shared" ca="1" si="470"/>
        <v>0.22250196194288741</v>
      </c>
      <c r="L819" s="24">
        <f t="shared" ca="1" si="470"/>
        <v>2.328236653931988E-3</v>
      </c>
      <c r="M819" s="24">
        <f t="shared" ca="1" si="470"/>
        <v>0.8083206047148408</v>
      </c>
      <c r="N819" s="24">
        <f ca="1">SQRT(Inputs!$B$38)*C819+SQRT(1-Inputs!$B$38)*_xlfn.NORM.S.INV(RAND())</f>
        <v>0.66062462415037149</v>
      </c>
      <c r="O819" s="24">
        <f ca="1">SQRT(Inputs!$B$38)*D819+SQRT(1-Inputs!$B$38)*_xlfn.NORM.S.INV(RAND())</f>
        <v>-1.5995756636808596</v>
      </c>
      <c r="P819" s="24">
        <f ca="1">SQRT(Inputs!$B$38)*E819+SQRT(1-Inputs!$B$38)*_xlfn.NORM.S.INV(RAND())</f>
        <v>1.6441943438757729</v>
      </c>
      <c r="Q819" s="24">
        <f ca="1">SQRT(Inputs!$B$38)*F819+SQRT(1-Inputs!$B$38)*_xlfn.NORM.S.INV(RAND())</f>
        <v>-0.95462523781358044</v>
      </c>
      <c r="R819" s="24">
        <f ca="1">SQRT(Inputs!$B$38)*G819+SQRT(1-Inputs!$B$38)*_xlfn.NORM.S.INV(RAND())</f>
        <v>-1.3363715299302017</v>
      </c>
      <c r="S819" s="24">
        <f ca="1">SQRT(Inputs!$B$38)*H819+SQRT(1-Inputs!$B$38)*_xlfn.NORM.S.INV(RAND())</f>
        <v>1.7650257842081962</v>
      </c>
      <c r="T819" s="24">
        <f ca="1">SQRT(Inputs!$B$38)*I819+SQRT(1-Inputs!$B$38)*_xlfn.NORM.S.INV(RAND())</f>
        <v>-1.4365324292734993</v>
      </c>
      <c r="U819" s="24">
        <f ca="1">SQRT(Inputs!$B$38)*J819+SQRT(1-Inputs!$B$38)*_xlfn.NORM.S.INV(RAND())</f>
        <v>0.73861880300847915</v>
      </c>
      <c r="V819" s="24">
        <f ca="1">SQRT(Inputs!$B$38)*K819+SQRT(1-Inputs!$B$38)*_xlfn.NORM.S.INV(RAND())</f>
        <v>0.76917373641906084</v>
      </c>
      <c r="W819" s="24">
        <f ca="1">SQRT(Inputs!$B$38)*L819+SQRT(1-Inputs!$B$38)*_xlfn.NORM.S.INV(RAND())</f>
        <v>-8.6626793424070627E-4</v>
      </c>
      <c r="X819" s="24">
        <f ca="1">SQRT(Inputs!$B$38)*M819+SQRT(1-Inputs!$B$38)*_xlfn.NORM.S.INV(RAND())</f>
        <v>-1.2874598398837127</v>
      </c>
      <c r="Y819" s="24">
        <f ca="1">SQRT(Inputs!$B$38)*C819+SQRT(1-Inputs!$B$38)*_xlfn.NORM.S.INV(RAND())</f>
        <v>-1.0967206883188441</v>
      </c>
      <c r="Z819" s="24">
        <f ca="1">SQRT(Inputs!$B$38)*D819+SQRT(1-Inputs!$B$38)*_xlfn.NORM.S.INV(RAND())</f>
        <v>-0.92324579448748745</v>
      </c>
      <c r="AA819" s="24">
        <f ca="1">SQRT(Inputs!$B$38)*E819+SQRT(1-Inputs!$B$38)*_xlfn.NORM.S.INV(RAND())</f>
        <v>1.6177959548828493</v>
      </c>
      <c r="AB819" s="24">
        <f ca="1">SQRT(Inputs!$B$38)*F819+SQRT(1-Inputs!$B$38)*_xlfn.NORM.S.INV(RAND())</f>
        <v>0.32953328662077291</v>
      </c>
      <c r="AC819" s="24">
        <f ca="1">SQRT(Inputs!$B$38)*G819+SQRT(1-Inputs!$B$38)*_xlfn.NORM.S.INV(RAND())</f>
        <v>-0.53490357816721612</v>
      </c>
      <c r="AD819" s="24">
        <f ca="1">SQRT(Inputs!$B$38)*H819+SQRT(1-Inputs!$B$38)*_xlfn.NORM.S.INV(RAND())</f>
        <v>0.6852295368561484</v>
      </c>
      <c r="AE819" s="24">
        <f ca="1">SQRT(Inputs!$B$38)*I819+SQRT(1-Inputs!$B$38)*_xlfn.NORM.S.INV(RAND())</f>
        <v>0.28548457625758356</v>
      </c>
      <c r="AF819" s="24">
        <f ca="1">SQRT(Inputs!$B$38)*J819+SQRT(1-Inputs!$B$38)*_xlfn.NORM.S.INV(RAND())</f>
        <v>1.4654833108040566</v>
      </c>
      <c r="AG819" s="24">
        <f ca="1">SQRT(Inputs!$B$38)*K819+SQRT(1-Inputs!$B$38)*_xlfn.NORM.S.INV(RAND())</f>
        <v>1.691727817373575</v>
      </c>
      <c r="AH819" s="24">
        <f ca="1">SQRT(Inputs!$B$38)*L819+SQRT(1-Inputs!$B$38)*_xlfn.NORM.S.INV(RAND())</f>
        <v>-0.34624828955800574</v>
      </c>
      <c r="AI819" s="24">
        <f ca="1">SQRT(Inputs!$B$38)*M819+SQRT(1-Inputs!$B$38)*_xlfn.NORM.S.INV(RAND())</f>
        <v>0.14546603471784719</v>
      </c>
      <c r="AJ819" s="24">
        <f ca="1">SQRT(Inputs!$B$38)*C819+SQRT(1-Inputs!$B$38)*_xlfn.NORM.S.INV(RAND())</f>
        <v>-5.2436006781493238E-2</v>
      </c>
      <c r="AK819" s="24">
        <f ca="1">SQRT(Inputs!$B$38)*D819+SQRT(1-Inputs!$B$38)*_xlfn.NORM.S.INV(RAND())</f>
        <v>-1.9498836051907924</v>
      </c>
      <c r="AL819" s="24">
        <f ca="1">SQRT(Inputs!$B$38)*E819+SQRT(1-Inputs!$B$38)*_xlfn.NORM.S.INV(RAND())</f>
        <v>1.4751736629874594</v>
      </c>
      <c r="AM819" s="24">
        <f ca="1">SQRT(Inputs!$B$38)*F819+SQRT(1-Inputs!$B$38)*_xlfn.NORM.S.INV(RAND())</f>
        <v>-7.3737825969898668E-2</v>
      </c>
      <c r="AN819" s="24">
        <f ca="1">SQRT(Inputs!$B$38)*G819+SQRT(1-Inputs!$B$38)*_xlfn.NORM.S.INV(RAND())</f>
        <v>-0.15180214868489578</v>
      </c>
      <c r="AO819" s="24">
        <f ca="1">SQRT(Inputs!$B$38)*H819+SQRT(1-Inputs!$B$38)*_xlfn.NORM.S.INV(RAND())</f>
        <v>-0.31903120769389126</v>
      </c>
      <c r="AP819" s="24">
        <f ca="1">SQRT(Inputs!$B$38)*I819+SQRT(1-Inputs!$B$38)*_xlfn.NORM.S.INV(RAND())</f>
        <v>0.25898534924443467</v>
      </c>
      <c r="AQ819" s="24">
        <f ca="1">SQRT(Inputs!$B$38)*J819+SQRT(1-Inputs!$B$38)*_xlfn.NORM.S.INV(RAND())</f>
        <v>-2.1831584076549393E-2</v>
      </c>
      <c r="AR819" s="24">
        <f ca="1">SQRT(Inputs!$B$38)*K819+SQRT(1-Inputs!$B$38)*_xlfn.NORM.S.INV(RAND())</f>
        <v>-0.30965840474711931</v>
      </c>
      <c r="AS819" s="24">
        <f ca="1">SQRT(Inputs!$B$38)*L819+SQRT(1-Inputs!$B$38)*_xlfn.NORM.S.INV(RAND())</f>
        <v>-0.84175030929710726</v>
      </c>
      <c r="AT819" s="24">
        <f ca="1">SQRT(Inputs!$B$38)*M819+SQRT(1-Inputs!$B$38)*_xlfn.NORM.S.INV(RAND())</f>
        <v>4.139787859077293E-2</v>
      </c>
      <c r="AU819" s="15">
        <f ca="1">Inputs!$B$6*EXP($B$8-0.5*C$5^2+C$5*N819)</f>
        <v>5522.3002019339792</v>
      </c>
      <c r="AV819" s="15">
        <f t="shared" ca="1" si="437"/>
        <v>5313.169459789674</v>
      </c>
      <c r="AW819" s="15">
        <f t="shared" ca="1" si="438"/>
        <v>8086.9771734790684</v>
      </c>
      <c r="AX819" s="15">
        <f t="shared" ca="1" si="439"/>
        <v>8763.3555767304151</v>
      </c>
      <c r="AY819" s="15">
        <f t="shared" ca="1" si="440"/>
        <v>9162.1345394897398</v>
      </c>
      <c r="AZ819" s="15">
        <f t="shared" ca="1" si="441"/>
        <v>13609.549850604213</v>
      </c>
      <c r="BA819" s="15">
        <f t="shared" ca="1" si="442"/>
        <v>14329.780931918991</v>
      </c>
      <c r="BB819" s="15">
        <f t="shared" ca="1" si="443"/>
        <v>18891.555417943331</v>
      </c>
      <c r="BC819" s="15">
        <f t="shared" ca="1" si="444"/>
        <v>24920.639396226612</v>
      </c>
      <c r="BD819" s="15">
        <f t="shared" ca="1" si="445"/>
        <v>30527.659852427361</v>
      </c>
      <c r="BE819" s="15">
        <f t="shared" ca="1" si="446"/>
        <v>33268.638928142915</v>
      </c>
      <c r="BF819" s="15">
        <f ca="1">Inputs!$B$13*EXP($B$9-0.5*C$6^2+C$6*Y819)</f>
        <v>11128.302175177625</v>
      </c>
      <c r="BG819" s="15">
        <f t="shared" ca="1" si="447"/>
        <v>11481.261507972531</v>
      </c>
      <c r="BH819" s="15">
        <f t="shared" ca="1" si="448"/>
        <v>18345.38475623948</v>
      </c>
      <c r="BI819" s="15">
        <f t="shared" ca="1" si="449"/>
        <v>23625.973783252724</v>
      </c>
      <c r="BJ819" s="15">
        <f t="shared" ca="1" si="450"/>
        <v>26814.597817626229</v>
      </c>
      <c r="BK819" s="15">
        <f t="shared" ca="1" si="451"/>
        <v>36127.74103494436</v>
      </c>
      <c r="BL819" s="15">
        <f t="shared" ca="1" si="452"/>
        <v>46051.167205190126</v>
      </c>
      <c r="BM819" s="15">
        <f t="shared" ca="1" si="453"/>
        <v>67909.978524437509</v>
      </c>
      <c r="BN819" s="15">
        <f t="shared" ca="1" si="454"/>
        <v>102291.33895494015</v>
      </c>
      <c r="BO819" s="15">
        <f t="shared" ca="1" si="455"/>
        <v>120893.96023876913</v>
      </c>
      <c r="BP819" s="15">
        <f t="shared" ca="1" si="456"/>
        <v>151270.43748967609</v>
      </c>
      <c r="BQ819" s="15">
        <f ca="1">Inputs!$B$20*EXP($B$10-0.5*C$7^2+C$7*AJ819)</f>
        <v>4210.4741364912297</v>
      </c>
      <c r="BR819" s="15">
        <f t="shared" ca="1" si="457"/>
        <v>3075.6391201120568</v>
      </c>
      <c r="BS819" s="15">
        <f t="shared" ca="1" si="458"/>
        <v>6433.7282144011569</v>
      </c>
      <c r="BT819" s="15">
        <f t="shared" ca="1" si="459"/>
        <v>8700.7682359503469</v>
      </c>
      <c r="BU819" s="15">
        <f t="shared" ca="1" si="460"/>
        <v>11623.339746589509</v>
      </c>
      <c r="BV819" s="15">
        <f t="shared" ca="1" si="461"/>
        <v>15049.852428433154</v>
      </c>
      <c r="BW819" s="15">
        <f t="shared" ca="1" si="462"/>
        <v>22184.51644484375</v>
      </c>
      <c r="BX819" s="15">
        <f t="shared" ca="1" si="463"/>
        <v>30893.105387086183</v>
      </c>
      <c r="BY819" s="15">
        <f t="shared" ca="1" si="464"/>
        <v>40796.455388639195</v>
      </c>
      <c r="BZ819" s="15">
        <f t="shared" ca="1" si="465"/>
        <v>49036.535265080565</v>
      </c>
      <c r="CA819" s="15">
        <f t="shared" ca="1" si="466"/>
        <v>69390.039816516233</v>
      </c>
      <c r="CB819" s="15">
        <f ca="1">(AU819*DCF!C$10-DCF!C$5*MAX(AU819*DCF!C$10,0)-MAX(AU819-Inputs!$B$6,0)/Inputs!$B$10)*DCF!C$6</f>
        <v>1039.0809703911989</v>
      </c>
      <c r="CC819" s="15">
        <f ca="1">(AV819*DCF!D$10-DCF!D$5*MAX(AV819*DCF!D$10,0)-MAX(AV819-AU819,0)/Inputs!$B$10)*DCF!D$6</f>
        <v>1295.0490602821915</v>
      </c>
      <c r="CD819" s="15">
        <f ca="1">(AW819*DCF!E$10-DCF!E$5*MAX(AW819*DCF!E$10,0)-MAX(AW819-AV819,0)/Inputs!$B$10)*DCF!E$6</f>
        <v>1242.3779303613119</v>
      </c>
      <c r="CE819" s="15">
        <f ca="1">(AX819*DCF!F$10-DCF!F$5*MAX(AX819*DCF!F$10,0)-MAX(AX819-AW819,0)/Inputs!$B$10)*DCF!F$6</f>
        <v>1772.2889800581579</v>
      </c>
      <c r="CF819" s="15">
        <f ca="1">(AY819*DCF!G$10-DCF!G$5*MAX(AY819*DCF!G$10,0)-MAX(AY819-AX819,0)/Inputs!$B$10)*DCF!G$6</f>
        <v>1811.1126042014621</v>
      </c>
      <c r="CG819" s="15">
        <f ca="1">(AZ819*DCF!H$10-DCF!H$5*MAX(AZ819*DCF!H$10,0)-MAX(AZ819-AY819,0)/Inputs!$B$10)*DCF!H$6</f>
        <v>1852.5855464287895</v>
      </c>
      <c r="CH819" s="15">
        <f ca="1">(BA819*DCF!I$10-DCF!I$5*MAX(BA819*DCF!I$10,0)-MAX(BA819-AZ819,0)/Inputs!$B$10)*DCF!I$6</f>
        <v>2499.3850923058894</v>
      </c>
      <c r="CI819" s="15">
        <f ca="1">(BB819*DCF!J$10-DCF!J$5*MAX(BB819*DCF!J$10,0)-MAX(BB819-BA819,0)/Inputs!$B$10)*DCF!J$6</f>
        <v>2550.5729929077665</v>
      </c>
      <c r="CJ819" s="15">
        <f ca="1">(BC819*DCF!K$10-DCF!K$5*MAX(BC819*DCF!K$10,0)-MAX(BC819-BB819,0)/Inputs!$B$10)*DCF!K$6</f>
        <v>3167.8427375825904</v>
      </c>
      <c r="CK819" s="15">
        <f ca="1">(BD819*DCF!L$10-DCF!L$5*MAX(BD819*DCF!L$10,0)-MAX(BD819-BC819,0)/Inputs!$B$10)*DCF!L$6</f>
        <v>3879.0730881658187</v>
      </c>
      <c r="CL819" s="15">
        <f ca="1">(BE819*DCF!M$10-DCF!M$5*MAX(BE819*DCF!M$10,0)-MAX(BE819-BD819,0)/Inputs!$B$10)*DCF!M$6</f>
        <v>4367.1960131840042</v>
      </c>
      <c r="CM819" s="15">
        <f ca="1">(BF819*DCF!C$28-DCF!C$5*MAX(BF819*DCF!C$28,0)-MAX(BF819-Inputs!$B$13,0)/Inputs!$B$17)*DCF!C$6</f>
        <v>3396.2848430341874</v>
      </c>
      <c r="CN819" s="15">
        <f ca="1">(BG819*DCF!D$28-DCF!D$5*MAX(BG819*DCF!D$28,0)-MAX(BG819-BF819,0)/Inputs!$B$17)*DCF!D$6</f>
        <v>3306.193906998662</v>
      </c>
      <c r="CO819" s="15">
        <f ca="1">(BH819*DCF!E$28-DCF!E$5*MAX(BH819*DCF!E$28,0)-MAX(BH819-BG819,0)/Inputs!$B$17)*DCF!E$6</f>
        <v>3842.9154199517739</v>
      </c>
      <c r="CP819" s="15">
        <f ca="1">(BI819*DCF!F$28-DCF!F$5*MAX(BI819*DCF!F$28,0)-MAX(BI819-BH819,0)/Inputs!$B$17)*DCF!F$6</f>
        <v>5452.4148551824001</v>
      </c>
      <c r="CQ819" s="15">
        <f ca="1">(BJ819*DCF!G$28-DCF!G$5*MAX(BJ819*DCF!G$28,0)-MAX(BJ819-BI819,0)/Inputs!$B$17)*DCF!G$6</f>
        <v>6420.9557827281615</v>
      </c>
      <c r="CR819" s="15">
        <f ca="1">(BK819*DCF!H$28-DCF!H$5*MAX(BK819*DCF!H$28,0)-MAX(BK819-BJ819,0)/Inputs!$B$17)*DCF!H$6</f>
        <v>7487.7878493853696</v>
      </c>
      <c r="CS819" s="15">
        <f ca="1">(BL819*DCF!I$28-DCF!I$5*MAX(BL819*DCF!I$28,0)-MAX(BL819-BK819,0)/Inputs!$B$17)*DCF!I$6</f>
        <v>9404.7559500388943</v>
      </c>
      <c r="CT819" s="15">
        <f ca="1">(BM819*DCF!J$28-DCF!J$5*MAX(BM819*DCF!J$28,0)-MAX(BM819-BL819,0)/Inputs!$B$17)*DCF!J$6</f>
        <v>12251.263034618927</v>
      </c>
      <c r="CU819" s="15">
        <f ca="1">(BN819*DCF!K$28-DCF!K$5*MAX(BN819*DCF!K$28,0)-MAX(BN819-BM819,0)/Inputs!$B$17)*DCF!K$6</f>
        <v>17390.956973277203</v>
      </c>
      <c r="CV819" s="15">
        <f ca="1">(BO819*DCF!L$28-DCF!L$5*MAX(BO819*DCF!L$28,0)-MAX(BO819-BN819,0)/Inputs!$B$17)*DCF!L$6</f>
        <v>22015.964998705949</v>
      </c>
      <c r="CW819" s="15">
        <f ca="1">(BP819*DCF!M$28-DCF!M$5*MAX(BP819*DCF!M$28,0)-MAX(BP819-BO819,0)/Inputs!$B$17)*DCF!M$6</f>
        <v>25286.424927951975</v>
      </c>
      <c r="CX819" s="15">
        <f ca="1">(BQ819*DCF!C$46-DCF!C$5*MAX(BQ819*DCF!C$46,0)-MAX(BQ819-Inputs!$B$20,0)/Inputs!$B$24)*DCF!C$6</f>
        <v>-1438.6656834812215</v>
      </c>
      <c r="CY819" s="15">
        <f ca="1">(BR819*DCF!D$46-DCF!D$5*MAX(BR819*DCF!D$46,0)-MAX(BR819-BQ819,0)/Inputs!$B$24)*DCF!D$6</f>
        <v>-524.939872971672</v>
      </c>
      <c r="CZ819" s="15">
        <f ca="1">(BS819*DCF!E$46-DCF!E$5*MAX(BS819*DCF!E$46,0)-MAX(BS819-BR819,0)/Inputs!$B$24)*DCF!E$6</f>
        <v>-2084.4658375524132</v>
      </c>
      <c r="DA819" s="15">
        <f ca="1">(BT819*DCF!F$46-DCF!F$5*MAX(BT819*DCF!F$46,0)-MAX(BT819-BS819,0)/Inputs!$B$24)*DCF!F$6</f>
        <v>-1459.145891843121</v>
      </c>
      <c r="DB819" s="15">
        <f ca="1">(BU819*DCF!G$46-DCF!G$5*MAX(BU819*DCF!G$46,0)-MAX(BU819-BT819,0)/Inputs!$B$24)*DCF!G$6</f>
        <v>-1374.0814973765559</v>
      </c>
      <c r="DC819" s="15">
        <f ca="1">(BV819*DCF!H$46-DCF!H$5*MAX(BV819*DCF!H$46,0)-MAX(BV819-BU819,0)/Inputs!$B$24)*DCF!H$6</f>
        <v>-1064.7678212913859</v>
      </c>
      <c r="DD819" s="15">
        <f ca="1">(BW819*DCF!I$46-DCF!I$5*MAX(BW819*DCF!I$46,0)-MAX(BW819-BV819,0)/Inputs!$B$24)*DCF!I$6</f>
        <v>-1535.7260253571656</v>
      </c>
      <c r="DE819" s="15">
        <f ca="1">(BX819*DCF!J$46-DCF!J$5*MAX(BX819*DCF!J$46,0)-MAX(BX819-BW819,0)/Inputs!$B$24)*DCF!J$6</f>
        <v>-1013.4951930547644</v>
      </c>
      <c r="DF819" s="15">
        <f ca="1">(BY819*DCF!K$46-DCF!K$5*MAX(BY819*DCF!K$46,0)-MAX(BY819-BX819,0)/Inputs!$B$24)*DCF!K$6</f>
        <v>-95.627398765603431</v>
      </c>
      <c r="DG819" s="15">
        <f ca="1">(BZ819*DCF!L$46-DCF!L$5*MAX(BZ819*DCF!L$46,0)-MAX(BZ819-BY819,0)/Inputs!$B$24)*DCF!L$6</f>
        <v>1524.9116913025132</v>
      </c>
      <c r="DH819" s="15">
        <f ca="1">(CA819*DCF!M$46-DCF!M$5*MAX(CA819*DCF!M$46,0)-MAX(CA819-BZ819,0)/Inputs!$B$24)*DCF!M$6</f>
        <v>1184.8804394968197</v>
      </c>
      <c r="DI819" s="15">
        <f ca="1">SUM(CB819:CL819)+BE819*DCF!M$10*(1+Inputs!$B$30)*(1-Inputs!$B$33)*(1-Inputs!$B$30/Inputs!$B$31)/(Inputs!$B$29-Inputs!$B$30)*DCF!M$6</f>
        <v>118063.62708509681</v>
      </c>
      <c r="DJ819" s="15">
        <f ca="1">SUM(CM819:CW819)+BP819*DCF!M$28*(1+Inputs!$B$30)*(1-Inputs!$B$33)*(1-Inputs!$B$30/Inputs!$B$31)/(Inputs!$B$29-Inputs!$B$30)*DCF!M$6</f>
        <v>677572.75571283209</v>
      </c>
      <c r="DK819" s="15">
        <f ca="1">SUM(CX819:DH819)+CA819*DCF!M$46*(1+Inputs!$B$30)*(1-Inputs!$B$33)*(1-Inputs!$B$30/Inputs!$B$31)/(Inputs!$B$29-Inputs!$B$30)*DCF!M$6</f>
        <v>99404.098241132131</v>
      </c>
      <c r="DM819" s="15">
        <f ca="1">DI819+DJ819+DK819+Inputs!$B$34+Inputs!$B$36-Inputs!$B$35</f>
        <v>971891.48103906098</v>
      </c>
    </row>
    <row r="820" spans="1:117" x14ac:dyDescent="0.75">
      <c r="A820" s="11">
        <v>807</v>
      </c>
      <c r="C820" s="24">
        <f t="shared" ca="1" si="470"/>
        <v>0.44252190518284684</v>
      </c>
      <c r="D820" s="24">
        <f t="shared" ca="1" si="470"/>
        <v>0.41791389458146933</v>
      </c>
      <c r="E820" s="24">
        <f t="shared" ca="1" si="470"/>
        <v>-7.4687939567795354E-3</v>
      </c>
      <c r="F820" s="24">
        <f t="shared" ca="1" si="470"/>
        <v>1.3014923651577268</v>
      </c>
      <c r="G820" s="24">
        <f t="shared" ca="1" si="470"/>
        <v>-1.1683632813150431</v>
      </c>
      <c r="H820" s="24">
        <f t="shared" ca="1" si="470"/>
        <v>1.5649138136274974</v>
      </c>
      <c r="I820" s="24">
        <f t="shared" ca="1" si="470"/>
        <v>-0.63931951027104994</v>
      </c>
      <c r="J820" s="24">
        <f t="shared" ca="1" si="470"/>
        <v>1.8905117038933181</v>
      </c>
      <c r="K820" s="24">
        <f t="shared" ca="1" si="470"/>
        <v>-0.61666847700652017</v>
      </c>
      <c r="L820" s="24">
        <f t="shared" ca="1" si="470"/>
        <v>0.36500920271186782</v>
      </c>
      <c r="M820" s="24">
        <f t="shared" ca="1" si="470"/>
        <v>4.217392045589104E-3</v>
      </c>
      <c r="N820" s="24">
        <f ca="1">SQRT(Inputs!$B$38)*C820+SQRT(1-Inputs!$B$38)*_xlfn.NORM.S.INV(RAND())</f>
        <v>0.431026127978687</v>
      </c>
      <c r="O820" s="24">
        <f ca="1">SQRT(Inputs!$B$38)*D820+SQRT(1-Inputs!$B$38)*_xlfn.NORM.S.INV(RAND())</f>
        <v>0.80620403759005421</v>
      </c>
      <c r="P820" s="24">
        <f ca="1">SQRT(Inputs!$B$38)*E820+SQRT(1-Inputs!$B$38)*_xlfn.NORM.S.INV(RAND())</f>
        <v>-0.26412207009059874</v>
      </c>
      <c r="Q820" s="24">
        <f ca="1">SQRT(Inputs!$B$38)*F820+SQRT(1-Inputs!$B$38)*_xlfn.NORM.S.INV(RAND())</f>
        <v>1.6046954130950677</v>
      </c>
      <c r="R820" s="24">
        <f ca="1">SQRT(Inputs!$B$38)*G820+SQRT(1-Inputs!$B$38)*_xlfn.NORM.S.INV(RAND())</f>
        <v>-1.3675725851904583</v>
      </c>
      <c r="S820" s="24">
        <f ca="1">SQRT(Inputs!$B$38)*H820+SQRT(1-Inputs!$B$38)*_xlfn.NORM.S.INV(RAND())</f>
        <v>0.86845134699550774</v>
      </c>
      <c r="T820" s="24">
        <f ca="1">SQRT(Inputs!$B$38)*I820+SQRT(1-Inputs!$B$38)*_xlfn.NORM.S.INV(RAND())</f>
        <v>-1.2869971527705468</v>
      </c>
      <c r="U820" s="24">
        <f ca="1">SQRT(Inputs!$B$38)*J820+SQRT(1-Inputs!$B$38)*_xlfn.NORM.S.INV(RAND())</f>
        <v>1.0308983075045064</v>
      </c>
      <c r="V820" s="24">
        <f ca="1">SQRT(Inputs!$B$38)*K820+SQRT(1-Inputs!$B$38)*_xlfn.NORM.S.INV(RAND())</f>
        <v>0.95514950664472376</v>
      </c>
      <c r="W820" s="24">
        <f ca="1">SQRT(Inputs!$B$38)*L820+SQRT(1-Inputs!$B$38)*_xlfn.NORM.S.INV(RAND())</f>
        <v>-0.10739406852375349</v>
      </c>
      <c r="X820" s="24">
        <f ca="1">SQRT(Inputs!$B$38)*M820+SQRT(1-Inputs!$B$38)*_xlfn.NORM.S.INV(RAND())</f>
        <v>0.50007998618370519</v>
      </c>
      <c r="Y820" s="24">
        <f ca="1">SQRT(Inputs!$B$38)*C820+SQRT(1-Inputs!$B$38)*_xlfn.NORM.S.INV(RAND())</f>
        <v>0.97628988052449572</v>
      </c>
      <c r="Z820" s="24">
        <f ca="1">SQRT(Inputs!$B$38)*D820+SQRT(1-Inputs!$B$38)*_xlfn.NORM.S.INV(RAND())</f>
        <v>-0.85364778275158548</v>
      </c>
      <c r="AA820" s="24">
        <f ca="1">SQRT(Inputs!$B$38)*E820+SQRT(1-Inputs!$B$38)*_xlfn.NORM.S.INV(RAND())</f>
        <v>-0.61698030134858706</v>
      </c>
      <c r="AB820" s="24">
        <f ca="1">SQRT(Inputs!$B$38)*F820+SQRT(1-Inputs!$B$38)*_xlfn.NORM.S.INV(RAND())</f>
        <v>0.53864832166073484</v>
      </c>
      <c r="AC820" s="24">
        <f ca="1">SQRT(Inputs!$B$38)*G820+SQRT(1-Inputs!$B$38)*_xlfn.NORM.S.INV(RAND())</f>
        <v>-0.74446017831762257</v>
      </c>
      <c r="AD820" s="24">
        <f ca="1">SQRT(Inputs!$B$38)*H820+SQRT(1-Inputs!$B$38)*_xlfn.NORM.S.INV(RAND())</f>
        <v>1.6263176427713568</v>
      </c>
      <c r="AE820" s="24">
        <f ca="1">SQRT(Inputs!$B$38)*I820+SQRT(1-Inputs!$B$38)*_xlfn.NORM.S.INV(RAND())</f>
        <v>-1.2874018152537123</v>
      </c>
      <c r="AF820" s="24">
        <f ca="1">SQRT(Inputs!$B$38)*J820+SQRT(1-Inputs!$B$38)*_xlfn.NORM.S.INV(RAND())</f>
        <v>2.29478053662499</v>
      </c>
      <c r="AG820" s="24">
        <f ca="1">SQRT(Inputs!$B$38)*K820+SQRT(1-Inputs!$B$38)*_xlfn.NORM.S.INV(RAND())</f>
        <v>-0.54708705101274457</v>
      </c>
      <c r="AH820" s="24">
        <f ca="1">SQRT(Inputs!$B$38)*L820+SQRT(1-Inputs!$B$38)*_xlfn.NORM.S.INV(RAND())</f>
        <v>0.46645019003384358</v>
      </c>
      <c r="AI820" s="24">
        <f ca="1">SQRT(Inputs!$B$38)*M820+SQRT(1-Inputs!$B$38)*_xlfn.NORM.S.INV(RAND())</f>
        <v>-0.21773496893446181</v>
      </c>
      <c r="AJ820" s="24">
        <f ca="1">SQRT(Inputs!$B$38)*C820+SQRT(1-Inputs!$B$38)*_xlfn.NORM.S.INV(RAND())</f>
        <v>-1.1911997545026951</v>
      </c>
      <c r="AK820" s="24">
        <f ca="1">SQRT(Inputs!$B$38)*D820+SQRT(1-Inputs!$B$38)*_xlfn.NORM.S.INV(RAND())</f>
        <v>1.991800922339948E-2</v>
      </c>
      <c r="AL820" s="24">
        <f ca="1">SQRT(Inputs!$B$38)*E820+SQRT(1-Inputs!$B$38)*_xlfn.NORM.S.INV(RAND())</f>
        <v>0.47945535905890957</v>
      </c>
      <c r="AM820" s="24">
        <f ca="1">SQRT(Inputs!$B$38)*F820+SQRT(1-Inputs!$B$38)*_xlfn.NORM.S.INV(RAND())</f>
        <v>1.1883632762380638</v>
      </c>
      <c r="AN820" s="24">
        <f ca="1">SQRT(Inputs!$B$38)*G820+SQRT(1-Inputs!$B$38)*_xlfn.NORM.S.INV(RAND())</f>
        <v>-2.2223056717036753</v>
      </c>
      <c r="AO820" s="24">
        <f ca="1">SQRT(Inputs!$B$38)*H820+SQRT(1-Inputs!$B$38)*_xlfn.NORM.S.INV(RAND())</f>
        <v>-0.80481695992327651</v>
      </c>
      <c r="AP820" s="24">
        <f ca="1">SQRT(Inputs!$B$38)*I820+SQRT(1-Inputs!$B$38)*_xlfn.NORM.S.INV(RAND())</f>
        <v>0.50803537382691111</v>
      </c>
      <c r="AQ820" s="24">
        <f ca="1">SQRT(Inputs!$B$38)*J820+SQRT(1-Inputs!$B$38)*_xlfn.NORM.S.INV(RAND())</f>
        <v>0.5523300226229324</v>
      </c>
      <c r="AR820" s="24">
        <f ca="1">SQRT(Inputs!$B$38)*K820+SQRT(1-Inputs!$B$38)*_xlfn.NORM.S.INV(RAND())</f>
        <v>1.5996667175105708</v>
      </c>
      <c r="AS820" s="24">
        <f ca="1">SQRT(Inputs!$B$38)*L820+SQRT(1-Inputs!$B$38)*_xlfn.NORM.S.INV(RAND())</f>
        <v>7.4007466287545454E-2</v>
      </c>
      <c r="AT820" s="24">
        <f ca="1">SQRT(Inputs!$B$38)*M820+SQRT(1-Inputs!$B$38)*_xlfn.NORM.S.INV(RAND())</f>
        <v>0.55318937345776598</v>
      </c>
      <c r="AU820" s="15">
        <f ca="1">Inputs!$B$6*EXP($B$8-0.5*C$5^2+C$5*N820)</f>
        <v>5320.8265726299778</v>
      </c>
      <c r="AV820" s="15">
        <f t="shared" ca="1" si="437"/>
        <v>7291.7920563173875</v>
      </c>
      <c r="AW820" s="15">
        <f t="shared" ca="1" si="438"/>
        <v>8579.8795118293074</v>
      </c>
      <c r="AX820" s="15">
        <f t="shared" ca="1" si="439"/>
        <v>12800.536563493335</v>
      </c>
      <c r="AY820" s="15">
        <f t="shared" ca="1" si="440"/>
        <v>13334.350813333633</v>
      </c>
      <c r="AZ820" s="15">
        <f t="shared" ca="1" si="441"/>
        <v>17944.89685606485</v>
      </c>
      <c r="BA820" s="15">
        <f t="shared" ca="1" si="442"/>
        <v>19192.590758733397</v>
      </c>
      <c r="BB820" s="15">
        <f t="shared" ca="1" si="443"/>
        <v>26054.298207165273</v>
      </c>
      <c r="BC820" s="15">
        <f t="shared" ca="1" si="444"/>
        <v>34991.889496914075</v>
      </c>
      <c r="BD820" s="15">
        <f t="shared" ca="1" si="445"/>
        <v>42439.90971687805</v>
      </c>
      <c r="BE820" s="15">
        <f t="shared" ca="1" si="446"/>
        <v>54428.118505494291</v>
      </c>
      <c r="BF820" s="15">
        <f ca="1">Inputs!$B$13*EXP($B$9-0.5*C$6^2+C$6*Y820)</f>
        <v>16784.589371681719</v>
      </c>
      <c r="BG820" s="15">
        <f t="shared" ca="1" si="447"/>
        <v>17535.790852749713</v>
      </c>
      <c r="BH820" s="15">
        <f t="shared" ca="1" si="448"/>
        <v>19341.471468852229</v>
      </c>
      <c r="BI820" s="15">
        <f t="shared" ca="1" si="449"/>
        <v>25723.554967274566</v>
      </c>
      <c r="BJ820" s="15">
        <f t="shared" ca="1" si="450"/>
        <v>28326.569139393876</v>
      </c>
      <c r="BK820" s="15">
        <f t="shared" ca="1" si="451"/>
        <v>43381.697455577341</v>
      </c>
      <c r="BL820" s="15">
        <f t="shared" ca="1" si="452"/>
        <v>45100.656513489106</v>
      </c>
      <c r="BM820" s="15">
        <f t="shared" ca="1" si="453"/>
        <v>73725.465341224306</v>
      </c>
      <c r="BN820" s="15">
        <f t="shared" ca="1" si="454"/>
        <v>84919.179091146783</v>
      </c>
      <c r="BO820" s="15">
        <f t="shared" ca="1" si="455"/>
        <v>110305.85693517144</v>
      </c>
      <c r="BP820" s="15">
        <f t="shared" ca="1" si="456"/>
        <v>132457.66412193509</v>
      </c>
      <c r="BQ820" s="15">
        <f ca="1">Inputs!$B$20*EXP($B$10-0.5*C$7^2+C$7*AJ820)</f>
        <v>2811.3800267219631</v>
      </c>
      <c r="BR820" s="15">
        <f t="shared" ca="1" si="457"/>
        <v>3838.8872871269227</v>
      </c>
      <c r="BS820" s="15">
        <f t="shared" ca="1" si="458"/>
        <v>6033.0387618560781</v>
      </c>
      <c r="BT820" s="15">
        <f t="shared" ca="1" si="459"/>
        <v>11361.128792195239</v>
      </c>
      <c r="BU820" s="15">
        <f t="shared" ca="1" si="460"/>
        <v>9196.3082348227672</v>
      </c>
      <c r="BV820" s="15">
        <f t="shared" ca="1" si="461"/>
        <v>10672.905775775365</v>
      </c>
      <c r="BW820" s="15">
        <f t="shared" ca="1" si="462"/>
        <v>16584.126628037873</v>
      </c>
      <c r="BX820" s="15">
        <f t="shared" ca="1" si="463"/>
        <v>25911.554870854929</v>
      </c>
      <c r="BY820" s="15">
        <f t="shared" ca="1" si="464"/>
        <v>49306.320075378411</v>
      </c>
      <c r="BZ820" s="15">
        <f t="shared" ca="1" si="465"/>
        <v>70131.353198330573</v>
      </c>
      <c r="CA820" s="15">
        <f t="shared" ca="1" si="466"/>
        <v>108689.30633064228</v>
      </c>
      <c r="CB820" s="15">
        <f ca="1">(AU820*DCF!C$10-DCF!C$5*MAX(AU820*DCF!C$10,0)-MAX(AU820-Inputs!$B$6,0)/Inputs!$B$10)*DCF!C$6</f>
        <v>1040.5175132789618</v>
      </c>
      <c r="CC820" s="15">
        <f ca="1">(AV820*DCF!D$10-DCF!D$5*MAX(AV820*DCF!D$10,0)-MAX(AV820-AU820,0)/Inputs!$B$10)*DCF!D$6</f>
        <v>1296.7565640917405</v>
      </c>
      <c r="CD820" s="15">
        <f ca="1">(AW820*DCF!E$10-DCF!E$5*MAX(AW820*DCF!E$10,0)-MAX(AW820-AV820,0)/Inputs!$B$10)*DCF!E$6</f>
        <v>1690.8269622511189</v>
      </c>
      <c r="CE820" s="15">
        <f ca="1">(AX820*DCF!F$10-DCF!F$5*MAX(AX820*DCF!F$10,0)-MAX(AX820-AW820,0)/Inputs!$B$10)*DCF!F$6</f>
        <v>1916.1226417196615</v>
      </c>
      <c r="CF820" s="15">
        <f ca="1">(AY820*DCF!G$10-DCF!G$5*MAX(AY820*DCF!G$10,0)-MAX(AY820-AX820,0)/Inputs!$B$10)*DCF!G$6</f>
        <v>2644.7992973281807</v>
      </c>
      <c r="CG820" s="15">
        <f ca="1">(AZ820*DCF!H$10-DCF!H$5*MAX(AZ820*DCF!H$10,0)-MAX(AZ820-AY820,0)/Inputs!$B$10)*DCF!H$6</f>
        <v>2665.3294913014697</v>
      </c>
      <c r="CH820" s="15">
        <f ca="1">(BA820*DCF!I$10-DCF!I$5*MAX(BA820*DCF!I$10,0)-MAX(BA820-AZ820,0)/Inputs!$B$10)*DCF!I$6</f>
        <v>3301.1206684924623</v>
      </c>
      <c r="CI820" s="15">
        <f ca="1">(BB820*DCF!J$10-DCF!J$5*MAX(BB820*DCF!J$10,0)-MAX(BB820-BA820,0)/Inputs!$B$10)*DCF!J$6</f>
        <v>3431.1993348249644</v>
      </c>
      <c r="CJ820" s="15">
        <f ca="1">(BC820*DCF!K$10-DCF!K$5*MAX(BC820*DCF!K$10,0)-MAX(BC820-BB820,0)/Inputs!$B$10)*DCF!K$6</f>
        <v>4382.0055105969186</v>
      </c>
      <c r="CK820" s="15">
        <f ca="1">(BD820*DCF!L$10-DCF!L$5*MAX(BD820*DCF!L$10,0)-MAX(BD820-BC820,0)/Inputs!$B$10)*DCF!L$6</f>
        <v>5437.5958128399061</v>
      </c>
      <c r="CL820" s="15">
        <f ca="1">(BE820*DCF!M$10-DCF!M$5*MAX(BE820*DCF!M$10,0)-MAX(BE820-BD820,0)/Inputs!$B$10)*DCF!M$6</f>
        <v>6248.3918642452318</v>
      </c>
      <c r="CM820" s="15">
        <f ca="1">(BF820*DCF!C$28-DCF!C$5*MAX(BF820*DCF!C$28,0)-MAX(BF820-Inputs!$B$13,0)/Inputs!$B$17)*DCF!C$6</f>
        <v>3875.9901638738356</v>
      </c>
      <c r="CN820" s="15">
        <f ca="1">(BG820*DCF!D$28-DCF!D$5*MAX(BG820*DCF!D$28,0)-MAX(BG820-BF820,0)/Inputs!$B$17)*DCF!D$6</f>
        <v>5004.4291300731911</v>
      </c>
      <c r="CO820" s="15">
        <f ca="1">(BH820*DCF!E$28-DCF!E$5*MAX(BH820*DCF!E$28,0)-MAX(BH820-BG820,0)/Inputs!$B$17)*DCF!E$6</f>
        <v>5121.9743281634992</v>
      </c>
      <c r="CP820" s="15">
        <f ca="1">(BI820*DCF!F$28-DCF!F$5*MAX(BI820*DCF!F$28,0)-MAX(BI820-BH820,0)/Inputs!$B$17)*DCF!F$6</f>
        <v>5821.3084155785591</v>
      </c>
      <c r="CQ820" s="15">
        <f ca="1">(BJ820*DCF!G$28-DCF!G$5*MAX(BJ820*DCF!G$28,0)-MAX(BJ820-BI820,0)/Inputs!$B$17)*DCF!G$6</f>
        <v>6911.7420071662373</v>
      </c>
      <c r="CR820" s="15">
        <f ca="1">(BK820*DCF!H$28-DCF!H$5*MAX(BK820*DCF!H$28,0)-MAX(BK820-BJ820,0)/Inputs!$B$17)*DCF!H$6</f>
        <v>8389.6279592643714</v>
      </c>
      <c r="CS820" s="15">
        <f ca="1">(BL820*DCF!I$28-DCF!I$5*MAX(BL820*DCF!I$28,0)-MAX(BL820-BK820,0)/Inputs!$B$17)*DCF!I$6</f>
        <v>10358.833030929083</v>
      </c>
      <c r="CT820" s="15">
        <f ca="1">(BM820*DCF!J$28-DCF!J$5*MAX(BM820*DCF!J$28,0)-MAX(BM820-BL820,0)/Inputs!$B$17)*DCF!J$6</f>
        <v>12651.483376411412</v>
      </c>
      <c r="CU820" s="15">
        <f ca="1">(BN820*DCF!K$28-DCF!K$5*MAX(BN820*DCF!K$28,0)-MAX(BN820-BM820,0)/Inputs!$B$17)*DCF!K$6</f>
        <v>16562.42594924388</v>
      </c>
      <c r="CV820" s="15">
        <f ca="1">(BO820*DCF!L$28-DCF!L$5*MAX(BO820*DCF!L$28,0)-MAX(BO820-BN820,0)/Inputs!$B$17)*DCF!L$6</f>
        <v>19135.788834586983</v>
      </c>
      <c r="CW820" s="15">
        <f ca="1">(BP820*DCF!M$28-DCF!M$5*MAX(BP820*DCF!M$28,0)-MAX(BP820-BO820,0)/Inputs!$B$17)*DCF!M$6</f>
        <v>22606.499860442287</v>
      </c>
      <c r="CX820" s="15">
        <f ca="1">(BQ820*DCF!C$46-DCF!C$5*MAX(BQ820*DCF!C$46,0)-MAX(BQ820-Inputs!$B$20,0)/Inputs!$B$24)*DCF!C$6</f>
        <v>-649.27945189883667</v>
      </c>
      <c r="CY820" s="15">
        <f ca="1">(BR820*DCF!D$46-DCF!D$5*MAX(BR820*DCF!D$46,0)-MAX(BR820-BQ820,0)/Inputs!$B$24)*DCF!D$6</f>
        <v>-1093.6373548339279</v>
      </c>
      <c r="CZ820" s="15">
        <f ca="1">(BS820*DCF!E$46-DCF!E$5*MAX(BS820*DCF!E$46,0)-MAX(BS820-BR820,0)/Inputs!$B$24)*DCF!E$6</f>
        <v>-1578.2914452015987</v>
      </c>
      <c r="DA820" s="15">
        <f ca="1">(BT820*DCF!F$46-DCF!F$5*MAX(BT820*DCF!F$46,0)-MAX(BT820-BS820,0)/Inputs!$B$24)*DCF!F$6</f>
        <v>-2767.5152430042772</v>
      </c>
      <c r="DB820" s="15">
        <f ca="1">(BU820*DCF!G$46-DCF!G$5*MAX(BU820*DCF!G$46,0)-MAX(BU820-BT820,0)/Inputs!$B$24)*DCF!G$6</f>
        <v>-309.345639332936</v>
      </c>
      <c r="DC820" s="15">
        <f ca="1">(BV820*DCF!H$46-DCF!H$5*MAX(BV820*DCF!H$46,0)-MAX(BV820-BU820,0)/Inputs!$B$24)*DCF!H$6</f>
        <v>-458.84363858778153</v>
      </c>
      <c r="DD820" s="15">
        <f ca="1">(BW820*DCF!I$46-DCF!I$5*MAX(BW820*DCF!I$46,0)-MAX(BW820-BV820,0)/Inputs!$B$24)*DCF!I$6</f>
        <v>-1313.865995869013</v>
      </c>
      <c r="DE820" s="15">
        <f ca="1">(BX820*DCF!J$46-DCF!J$5*MAX(BX820*DCF!J$46,0)-MAX(BX820-BW820,0)/Inputs!$B$24)*DCF!J$6</f>
        <v>-1386.5635296405903</v>
      </c>
      <c r="DF820" s="15">
        <f ca="1">(BY820*DCF!K$46-DCF!K$5*MAX(BY820*DCF!K$46,0)-MAX(BY820-BX820,0)/Inputs!$B$24)*DCF!K$6</f>
        <v>-2914.552874949326</v>
      </c>
      <c r="DG820" s="15">
        <f ca="1">(BZ820*DCF!L$46-DCF!L$5*MAX(BZ820*DCF!L$46,0)-MAX(BZ820-BY820,0)/Inputs!$B$24)*DCF!L$6</f>
        <v>135.08215573670984</v>
      </c>
      <c r="DH820" s="15">
        <f ca="1">(CA820*DCF!M$46-DCF!M$5*MAX(CA820*DCF!M$46,0)-MAX(CA820-BZ820,0)/Inputs!$B$24)*DCF!M$6</f>
        <v>460.03584606748342</v>
      </c>
      <c r="DI820" s="15">
        <f ca="1">SUM(CB820:CL820)+BE820*DCF!M$10*(1+Inputs!$B$30)*(1-Inputs!$B$33)*(1-Inputs!$B$30/Inputs!$B$31)/(Inputs!$B$29-Inputs!$B$30)*DCF!M$6</f>
        <v>185528.83919911776</v>
      </c>
      <c r="DJ820" s="15">
        <f ca="1">SUM(CM820:CW820)+BP820*DCF!M$28*(1+Inputs!$B$30)*(1-Inputs!$B$33)*(1-Inputs!$B$30/Inputs!$B$31)/(Inputs!$B$29-Inputs!$B$30)*DCF!M$6</f>
        <v>607948.67748589627</v>
      </c>
      <c r="DK820" s="15">
        <f ca="1">SUM(CX820:DH820)+CA820*DCF!M$46*(1+Inputs!$B$30)*(1-Inputs!$B$33)*(1-Inputs!$B$30/Inputs!$B$31)/(Inputs!$B$29-Inputs!$B$30)*DCF!M$6</f>
        <v>156169.76548707529</v>
      </c>
      <c r="DM820" s="15">
        <f ca="1">DI820+DJ820+DK820+Inputs!$B$34+Inputs!$B$36-Inputs!$B$35</f>
        <v>1026498.2821720894</v>
      </c>
    </row>
    <row r="821" spans="1:117" x14ac:dyDescent="0.75">
      <c r="A821" s="11">
        <v>808</v>
      </c>
      <c r="C821" s="24">
        <f t="shared" ca="1" si="470"/>
        <v>-1.5013354784749517</v>
      </c>
      <c r="D821" s="24">
        <f t="shared" ca="1" si="470"/>
        <v>-0.31954148830781831</v>
      </c>
      <c r="E821" s="24">
        <f t="shared" ca="1" si="470"/>
        <v>-0.41914804865311184</v>
      </c>
      <c r="F821" s="24">
        <f t="shared" ca="1" si="470"/>
        <v>-0.39328194189160526</v>
      </c>
      <c r="G821" s="24">
        <f t="shared" ca="1" si="470"/>
        <v>-0.1668606516332018</v>
      </c>
      <c r="H821" s="24">
        <f t="shared" ca="1" si="470"/>
        <v>8.7474652060330532E-2</v>
      </c>
      <c r="I821" s="24">
        <f t="shared" ca="1" si="470"/>
        <v>1.3278250039862498</v>
      </c>
      <c r="J821" s="24">
        <f t="shared" ca="1" si="470"/>
        <v>-0.75997149817065024</v>
      </c>
      <c r="K821" s="24">
        <f t="shared" ca="1" si="470"/>
        <v>1.0715486144546005</v>
      </c>
      <c r="L821" s="24">
        <f t="shared" ca="1" si="470"/>
        <v>0.17738568733077559</v>
      </c>
      <c r="M821" s="24">
        <f t="shared" ca="1" si="470"/>
        <v>0.5075178520143484</v>
      </c>
      <c r="N821" s="24">
        <f ca="1">SQRT(Inputs!$B$38)*C821+SQRT(1-Inputs!$B$38)*_xlfn.NORM.S.INV(RAND())</f>
        <v>-0.37692746416305239</v>
      </c>
      <c r="O821" s="24">
        <f ca="1">SQRT(Inputs!$B$38)*D821+SQRT(1-Inputs!$B$38)*_xlfn.NORM.S.INV(RAND())</f>
        <v>-1.4076137744632069</v>
      </c>
      <c r="P821" s="24">
        <f ca="1">SQRT(Inputs!$B$38)*E821+SQRT(1-Inputs!$B$38)*_xlfn.NORM.S.INV(RAND())</f>
        <v>-0.86435453787684891</v>
      </c>
      <c r="Q821" s="24">
        <f ca="1">SQRT(Inputs!$B$38)*F821+SQRT(1-Inputs!$B$38)*_xlfn.NORM.S.INV(RAND())</f>
        <v>-1.3043455175107438E-2</v>
      </c>
      <c r="R821" s="24">
        <f ca="1">SQRT(Inputs!$B$38)*G821+SQRT(1-Inputs!$B$38)*_xlfn.NORM.S.INV(RAND())</f>
        <v>0.42672750926332192</v>
      </c>
      <c r="S821" s="24">
        <f ca="1">SQRT(Inputs!$B$38)*H821+SQRT(1-Inputs!$B$38)*_xlfn.NORM.S.INV(RAND())</f>
        <v>-0.11164361325601613</v>
      </c>
      <c r="T821" s="24">
        <f ca="1">SQRT(Inputs!$B$38)*I821+SQRT(1-Inputs!$B$38)*_xlfn.NORM.S.INV(RAND())</f>
        <v>0.68831182594935347</v>
      </c>
      <c r="U821" s="24">
        <f ca="1">SQRT(Inputs!$B$38)*J821+SQRT(1-Inputs!$B$38)*_xlfn.NORM.S.INV(RAND())</f>
        <v>1.204858202665553</v>
      </c>
      <c r="V821" s="24">
        <f ca="1">SQRT(Inputs!$B$38)*K821+SQRT(1-Inputs!$B$38)*_xlfn.NORM.S.INV(RAND())</f>
        <v>0.40005156030708516</v>
      </c>
      <c r="W821" s="24">
        <f ca="1">SQRT(Inputs!$B$38)*L821+SQRT(1-Inputs!$B$38)*_xlfn.NORM.S.INV(RAND())</f>
        <v>1.0094681028988814</v>
      </c>
      <c r="X821" s="24">
        <f ca="1">SQRT(Inputs!$B$38)*M821+SQRT(1-Inputs!$B$38)*_xlfn.NORM.S.INV(RAND())</f>
        <v>1.6116195067931802</v>
      </c>
      <c r="Y821" s="24">
        <f ca="1">SQRT(Inputs!$B$38)*C821+SQRT(1-Inputs!$B$38)*_xlfn.NORM.S.INV(RAND())</f>
        <v>-1.216785792956232</v>
      </c>
      <c r="Z821" s="24">
        <f ca="1">SQRT(Inputs!$B$38)*D821+SQRT(1-Inputs!$B$38)*_xlfn.NORM.S.INV(RAND())</f>
        <v>-0.64441473934205273</v>
      </c>
      <c r="AA821" s="24">
        <f ca="1">SQRT(Inputs!$B$38)*E821+SQRT(1-Inputs!$B$38)*_xlfn.NORM.S.INV(RAND())</f>
        <v>0.47017694956207867</v>
      </c>
      <c r="AB821" s="24">
        <f ca="1">SQRT(Inputs!$B$38)*F821+SQRT(1-Inputs!$B$38)*_xlfn.NORM.S.INV(RAND())</f>
        <v>-0.32848123016855835</v>
      </c>
      <c r="AC821" s="24">
        <f ca="1">SQRT(Inputs!$B$38)*G821+SQRT(1-Inputs!$B$38)*_xlfn.NORM.S.INV(RAND())</f>
        <v>0.35796422926195526</v>
      </c>
      <c r="AD821" s="24">
        <f ca="1">SQRT(Inputs!$B$38)*H821+SQRT(1-Inputs!$B$38)*_xlfn.NORM.S.INV(RAND())</f>
        <v>-0.51633707709469068</v>
      </c>
      <c r="AE821" s="24">
        <f ca="1">SQRT(Inputs!$B$38)*I821+SQRT(1-Inputs!$B$38)*_xlfn.NORM.S.INV(RAND())</f>
        <v>1.5119666146859925</v>
      </c>
      <c r="AF821" s="24">
        <f ca="1">SQRT(Inputs!$B$38)*J821+SQRT(1-Inputs!$B$38)*_xlfn.NORM.S.INV(RAND())</f>
        <v>-1.0625032209897189E-2</v>
      </c>
      <c r="AG821" s="24">
        <f ca="1">SQRT(Inputs!$B$38)*K821+SQRT(1-Inputs!$B$38)*_xlfn.NORM.S.INV(RAND())</f>
        <v>-0.20195396618579642</v>
      </c>
      <c r="AH821" s="24">
        <f ca="1">SQRT(Inputs!$B$38)*L821+SQRT(1-Inputs!$B$38)*_xlfn.NORM.S.INV(RAND())</f>
        <v>-0.31583374544088683</v>
      </c>
      <c r="AI821" s="24">
        <f ca="1">SQRT(Inputs!$B$38)*M821+SQRT(1-Inputs!$B$38)*_xlfn.NORM.S.INV(RAND())</f>
        <v>4.0448155067167063E-2</v>
      </c>
      <c r="AJ821" s="24">
        <f ca="1">SQRT(Inputs!$B$38)*C821+SQRT(1-Inputs!$B$38)*_xlfn.NORM.S.INV(RAND())</f>
        <v>-2.0609911207015306</v>
      </c>
      <c r="AK821" s="24">
        <f ca="1">SQRT(Inputs!$B$38)*D821+SQRT(1-Inputs!$B$38)*_xlfn.NORM.S.INV(RAND())</f>
        <v>-0.31355671501536653</v>
      </c>
      <c r="AL821" s="24">
        <f ca="1">SQRT(Inputs!$B$38)*E821+SQRT(1-Inputs!$B$38)*_xlfn.NORM.S.INV(RAND())</f>
        <v>0.79255592301858635</v>
      </c>
      <c r="AM821" s="24">
        <f ca="1">SQRT(Inputs!$B$38)*F821+SQRT(1-Inputs!$B$38)*_xlfn.NORM.S.INV(RAND())</f>
        <v>-0.14345253998117044</v>
      </c>
      <c r="AN821" s="24">
        <f ca="1">SQRT(Inputs!$B$38)*G821+SQRT(1-Inputs!$B$38)*_xlfn.NORM.S.INV(RAND())</f>
        <v>-0.26750275978842369</v>
      </c>
      <c r="AO821" s="24">
        <f ca="1">SQRT(Inputs!$B$38)*H821+SQRT(1-Inputs!$B$38)*_xlfn.NORM.S.INV(RAND())</f>
        <v>-0.39862078639772019</v>
      </c>
      <c r="AP821" s="24">
        <f ca="1">SQRT(Inputs!$B$38)*I821+SQRT(1-Inputs!$B$38)*_xlfn.NORM.S.INV(RAND())</f>
        <v>1.4973914877756851</v>
      </c>
      <c r="AQ821" s="24">
        <f ca="1">SQRT(Inputs!$B$38)*J821+SQRT(1-Inputs!$B$38)*_xlfn.NORM.S.INV(RAND())</f>
        <v>0.64346080122964622</v>
      </c>
      <c r="AR821" s="24">
        <f ca="1">SQRT(Inputs!$B$38)*K821+SQRT(1-Inputs!$B$38)*_xlfn.NORM.S.INV(RAND())</f>
        <v>-0.41868363873658831</v>
      </c>
      <c r="AS821" s="24">
        <f ca="1">SQRT(Inputs!$B$38)*L821+SQRT(1-Inputs!$B$38)*_xlfn.NORM.S.INV(RAND())</f>
        <v>-0.65519400533000927</v>
      </c>
      <c r="AT821" s="24">
        <f ca="1">SQRT(Inputs!$B$38)*M821+SQRT(1-Inputs!$B$38)*_xlfn.NORM.S.INV(RAND())</f>
        <v>-0.84339491927819776</v>
      </c>
      <c r="AU821" s="15">
        <f ca="1">Inputs!$B$6*EXP($B$8-0.5*C$5^2+C$5*N821)</f>
        <v>4668.5229152580523</v>
      </c>
      <c r="AV821" s="15">
        <f t="shared" ca="1" si="437"/>
        <v>4620.3078465376102</v>
      </c>
      <c r="AW821" s="15">
        <f t="shared" ca="1" si="438"/>
        <v>5013.6882074082414</v>
      </c>
      <c r="AX821" s="15">
        <f t="shared" ca="1" si="439"/>
        <v>6111.2432447379379</v>
      </c>
      <c r="AY821" s="15">
        <f t="shared" ca="1" si="440"/>
        <v>7850.201758262835</v>
      </c>
      <c r="AZ821" s="15">
        <f t="shared" ca="1" si="441"/>
        <v>9483.6953644210516</v>
      </c>
      <c r="BA821" s="15">
        <f t="shared" ca="1" si="442"/>
        <v>12472.519877459874</v>
      </c>
      <c r="BB821" s="15">
        <f t="shared" ca="1" si="443"/>
        <v>17229.365803097517</v>
      </c>
      <c r="BC821" s="15">
        <f t="shared" ca="1" si="444"/>
        <v>21932.40562718796</v>
      </c>
      <c r="BD821" s="15">
        <f t="shared" ca="1" si="445"/>
        <v>29529.867008381447</v>
      </c>
      <c r="BE821" s="15">
        <f t="shared" ca="1" si="446"/>
        <v>41906.178777819114</v>
      </c>
      <c r="BF821" s="15">
        <f ca="1">Inputs!$B$13*EXP($B$9-0.5*C$6^2+C$6*Y821)</f>
        <v>10866.546909604776</v>
      </c>
      <c r="BG821" s="15">
        <f t="shared" ca="1" si="447"/>
        <v>11789.690623515546</v>
      </c>
      <c r="BH821" s="15">
        <f t="shared" ca="1" si="448"/>
        <v>15573.116588345214</v>
      </c>
      <c r="BI821" s="15">
        <f t="shared" ca="1" si="449"/>
        <v>18123.936851578968</v>
      </c>
      <c r="BJ821" s="15">
        <f t="shared" ca="1" si="450"/>
        <v>23395.324426046398</v>
      </c>
      <c r="BK821" s="15">
        <f t="shared" ca="1" si="451"/>
        <v>26764.209459911144</v>
      </c>
      <c r="BL821" s="15">
        <f t="shared" ca="1" si="452"/>
        <v>39992.799661822006</v>
      </c>
      <c r="BM821" s="15">
        <f t="shared" ca="1" si="453"/>
        <v>49094.937964158751</v>
      </c>
      <c r="BN821" s="15">
        <f t="shared" ca="1" si="454"/>
        <v>58936.875168760605</v>
      </c>
      <c r="BO821" s="15">
        <f t="shared" ca="1" si="455"/>
        <v>69901.782246241943</v>
      </c>
      <c r="BP821" s="15">
        <f t="shared" ca="1" si="456"/>
        <v>86431.173270759115</v>
      </c>
      <c r="BQ821" s="15">
        <f ca="1">Inputs!$B$20*EXP($B$10-0.5*C$7^2+C$7*AJ821)</f>
        <v>2065.0935653940714</v>
      </c>
      <c r="BR821" s="15">
        <f t="shared" ca="1" si="457"/>
        <v>2536.481054566309</v>
      </c>
      <c r="BS821" s="15">
        <f t="shared" ca="1" si="458"/>
        <v>4361.2964777338102</v>
      </c>
      <c r="BT821" s="15">
        <f t="shared" ca="1" si="459"/>
        <v>5791.1917081096353</v>
      </c>
      <c r="BU821" s="15">
        <f t="shared" ca="1" si="460"/>
        <v>7522.8558301279154</v>
      </c>
      <c r="BV821" s="15">
        <f t="shared" ca="1" si="461"/>
        <v>9567.4573025718601</v>
      </c>
      <c r="BW821" s="15">
        <f t="shared" ca="1" si="462"/>
        <v>18329.31328538902</v>
      </c>
      <c r="BX821" s="15">
        <f t="shared" ca="1" si="463"/>
        <v>29166.300585357047</v>
      </c>
      <c r="BY821" s="15">
        <f t="shared" ca="1" si="464"/>
        <v>37720.997346319658</v>
      </c>
      <c r="BZ821" s="15">
        <f t="shared" ca="1" si="465"/>
        <v>46921.81445922787</v>
      </c>
      <c r="CA821" s="15">
        <f t="shared" ca="1" si="466"/>
        <v>56737.309848958714</v>
      </c>
      <c r="CB821" s="15">
        <f ca="1">(AU821*DCF!C$10-DCF!C$5*MAX(AU821*DCF!C$10,0)-MAX(AU821-Inputs!$B$6,0)/Inputs!$B$10)*DCF!C$6</f>
        <v>1045.168554623164</v>
      </c>
      <c r="CC821" s="15">
        <f ca="1">(AV821*DCF!D$10-DCF!D$5*MAX(AV821*DCF!D$10,0)-MAX(AV821-AU821,0)/Inputs!$B$10)*DCF!D$6</f>
        <v>1126.1687360353512</v>
      </c>
      <c r="CD821" s="15">
        <f ca="1">(AW821*DCF!E$10-DCF!E$5*MAX(AW821*DCF!E$10,0)-MAX(AW821-AV821,0)/Inputs!$B$10)*DCF!E$6</f>
        <v>1068.975248082791</v>
      </c>
      <c r="CE821" s="15">
        <f ca="1">(AX821*DCF!F$10-DCF!F$5*MAX(AX821*DCF!F$10,0)-MAX(AX821-AW821,0)/Inputs!$B$10)*DCF!F$6</f>
        <v>1105.7006692528676</v>
      </c>
      <c r="CF821" s="15">
        <f ca="1">(AY821*DCF!G$10-DCF!G$5*MAX(AY821*DCF!G$10,0)-MAX(AY821-AX821,0)/Inputs!$B$10)*DCF!G$6</f>
        <v>1283.196502930783</v>
      </c>
      <c r="CG821" s="15">
        <f ca="1">(AZ821*DCF!H$10-DCF!H$5*MAX(AZ821*DCF!H$10,0)-MAX(AZ821-AY821,0)/Inputs!$B$10)*DCF!H$6</f>
        <v>1551.2101834673128</v>
      </c>
      <c r="CH821" s="15">
        <f ca="1">(BA821*DCF!I$10-DCF!I$5*MAX(BA821*DCF!I$10,0)-MAX(BA821-AZ821,0)/Inputs!$B$10)*DCF!I$6</f>
        <v>1788.0024436170258</v>
      </c>
      <c r="CI821" s="15">
        <f ca="1">(BB821*DCF!J$10-DCF!J$5*MAX(BB821*DCF!J$10,0)-MAX(BB821-BA821,0)/Inputs!$B$10)*DCF!J$6</f>
        <v>2235.7775360270803</v>
      </c>
      <c r="CJ821" s="15">
        <f ca="1">(BC821*DCF!K$10-DCF!K$5*MAX(BC821*DCF!K$10,0)-MAX(BC821-BB821,0)/Inputs!$B$10)*DCF!K$6</f>
        <v>2872.4110875641481</v>
      </c>
      <c r="CK821" s="15">
        <f ca="1">(BD821*DCF!L$10-DCF!L$5*MAX(BD821*DCF!L$10,0)-MAX(BD821-BC821,0)/Inputs!$B$10)*DCF!L$6</f>
        <v>3471.1907136369423</v>
      </c>
      <c r="CL821" s="15">
        <f ca="1">(BE821*DCF!M$10-DCF!M$5*MAX(BE821*DCF!M$10,0)-MAX(BE821-BD821,0)/Inputs!$B$10)*DCF!M$6</f>
        <v>4435.0211614156751</v>
      </c>
      <c r="CM821" s="15">
        <f ca="1">(BF821*DCF!C$28-DCF!C$5*MAX(BF821*DCF!C$28,0)-MAX(BF821-Inputs!$B$13,0)/Inputs!$B$17)*DCF!C$6</f>
        <v>3316.3988526058888</v>
      </c>
      <c r="CN821" s="15">
        <f ca="1">(BG821*DCF!D$28-DCF!D$5*MAX(BG821*DCF!D$28,0)-MAX(BG821-BF821,0)/Inputs!$B$17)*DCF!D$6</f>
        <v>3275.3869238456855</v>
      </c>
      <c r="CO821" s="15">
        <f ca="1">(BH821*DCF!E$28-DCF!E$5*MAX(BH821*DCF!E$28,0)-MAX(BH821-BG821,0)/Inputs!$B$17)*DCF!E$6</f>
        <v>3664.9227400058789</v>
      </c>
      <c r="CP821" s="15">
        <f ca="1">(BI821*DCF!F$28-DCF!F$5*MAX(BI821*DCF!F$28,0)-MAX(BI821-BH821,0)/Inputs!$B$17)*DCF!F$6</f>
        <v>4455.7543073639108</v>
      </c>
      <c r="CQ821" s="15">
        <f ca="1">(BJ821*DCF!G$28-DCF!G$5*MAX(BJ821*DCF!G$28,0)-MAX(BJ821-BI821,0)/Inputs!$B$17)*DCF!G$6</f>
        <v>5183.4991070779952</v>
      </c>
      <c r="CR821" s="15">
        <f ca="1">(BK821*DCF!H$28-DCF!H$5*MAX(BK821*DCF!H$28,0)-MAX(BK821-BJ821,0)/Inputs!$B$17)*DCF!H$6</f>
        <v>6095.654090297915</v>
      </c>
      <c r="CS821" s="15">
        <f ca="1">(BL821*DCF!I$28-DCF!I$5*MAX(BL821*DCF!I$28,0)-MAX(BL821-BK821,0)/Inputs!$B$17)*DCF!I$6</f>
        <v>7505.7200566493457</v>
      </c>
      <c r="CT821" s="15">
        <f ca="1">(BM821*DCF!J$28-DCF!J$5*MAX(BM821*DCF!J$28,0)-MAX(BM821-BL821,0)/Inputs!$B$17)*DCF!J$6</f>
        <v>9745.3776671242576</v>
      </c>
      <c r="CU821" s="15">
        <f ca="1">(BN821*DCF!K$28-DCF!K$5*MAX(BN821*DCF!K$28,0)-MAX(BN821-BM821,0)/Inputs!$B$17)*DCF!K$6</f>
        <v>11240.973627408681</v>
      </c>
      <c r="CV821" s="15">
        <f ca="1">(BO821*DCF!L$28-DCF!L$5*MAX(BO821*DCF!L$28,0)-MAX(BO821-BN821,0)/Inputs!$B$17)*DCF!L$6</f>
        <v>12706.175268054765</v>
      </c>
      <c r="CW821" s="15">
        <f ca="1">(BP821*DCF!M$28-DCF!M$5*MAX(BP821*DCF!M$28,0)-MAX(BP821-BO821,0)/Inputs!$B$17)*DCF!M$6</f>
        <v>14534.289444819575</v>
      </c>
      <c r="CX821" s="15">
        <f ca="1">(BQ821*DCF!C$46-DCF!C$5*MAX(BQ821*DCF!C$46,0)-MAX(BQ821-Inputs!$B$20,0)/Inputs!$B$24)*DCF!C$6</f>
        <v>-476.9269204143352</v>
      </c>
      <c r="CY821" s="15">
        <f ca="1">(BR821*DCF!D$46-DCF!D$5*MAX(BR821*DCF!D$46,0)-MAX(BR821-BQ821,0)/Inputs!$B$24)*DCF!D$6</f>
        <v>-634.05529327001</v>
      </c>
      <c r="CZ821" s="15">
        <f ca="1">(BS821*DCF!E$46-DCF!E$5*MAX(BS821*DCF!E$46,0)-MAX(BS821-BR821,0)/Inputs!$B$24)*DCF!E$6</f>
        <v>-1235.0229055175189</v>
      </c>
      <c r="DA821" s="15">
        <f ca="1">(BT821*DCF!F$46-DCF!F$5*MAX(BT821*DCF!F$46,0)-MAX(BT821-BS821,0)/Inputs!$B$24)*DCF!F$6</f>
        <v>-942.42125070783788</v>
      </c>
      <c r="DB821" s="15">
        <f ca="1">(BU821*DCF!G$46-DCF!G$5*MAX(BU821*DCF!G$46,0)-MAX(BU821-BT821,0)/Inputs!$B$24)*DCF!G$6</f>
        <v>-835.5516039187039</v>
      </c>
      <c r="DC821" s="15">
        <f ca="1">(BV821*DCF!H$46-DCF!H$5*MAX(BV821*DCF!H$46,0)-MAX(BV821-BU821,0)/Inputs!$B$24)*DCF!H$6</f>
        <v>-635.34738008088823</v>
      </c>
      <c r="DD821" s="15">
        <f ca="1">(BW821*DCF!I$46-DCF!I$5*MAX(BW821*DCF!I$46,0)-MAX(BW821-BV821,0)/Inputs!$B$24)*DCF!I$6</f>
        <v>-2091.8673012425361</v>
      </c>
      <c r="DE821" s="15">
        <f ca="1">(BX821*DCF!J$46-DCF!J$5*MAX(BX821*DCF!J$46,0)-MAX(BX821-BW821,0)/Inputs!$B$24)*DCF!J$6</f>
        <v>-1650.3463492648261</v>
      </c>
      <c r="DF821" s="15">
        <f ca="1">(BY821*DCF!K$46-DCF!K$5*MAX(BY821*DCF!K$46,0)-MAX(BY821-BX821,0)/Inputs!$B$24)*DCF!K$6</f>
        <v>59.076301734956608</v>
      </c>
      <c r="DG821" s="15">
        <f ca="1">(BZ821*DCF!L$46-DCF!L$5*MAX(BZ821*DCF!L$46,0)-MAX(BZ821-BY821,0)/Inputs!$B$24)*DCF!L$6</f>
        <v>1161.3127664580886</v>
      </c>
      <c r="DH821" s="15">
        <f ca="1">(CA821*DCF!M$46-DCF!M$5*MAX(CA821*DCF!M$46,0)-MAX(CA821-BZ821,0)/Inputs!$B$24)*DCF!M$6</f>
        <v>2395.992214733461</v>
      </c>
      <c r="DI821" s="15">
        <f ca="1">SUM(CB821:CL821)+BE821*DCF!M$10*(1+Inputs!$B$30)*(1-Inputs!$B$33)*(1-Inputs!$B$30/Inputs!$B$31)/(Inputs!$B$29-Inputs!$B$30)*DCF!M$6</f>
        <v>138608.27252716955</v>
      </c>
      <c r="DJ821" s="15">
        <f ca="1">SUM(CM821:CW821)+BP821*DCF!M$28*(1+Inputs!$B$30)*(1-Inputs!$B$33)*(1-Inputs!$B$30/Inputs!$B$31)/(Inputs!$B$29-Inputs!$B$30)*DCF!M$6</f>
        <v>402442.94961387658</v>
      </c>
      <c r="DK821" s="15">
        <f ca="1">SUM(CX821:DH821)+CA821*DCF!M$46*(1+Inputs!$B$30)*(1-Inputs!$B$33)*(1-Inputs!$B$30/Inputs!$B$31)/(Inputs!$B$29-Inputs!$B$30)*DCF!M$6</f>
        <v>82837.444269011496</v>
      </c>
      <c r="DM821" s="15">
        <f ca="1">DI821+DJ821+DK821+Inputs!$B$34+Inputs!$B$36-Inputs!$B$35</f>
        <v>700739.66641005757</v>
      </c>
    </row>
    <row r="822" spans="1:117" x14ac:dyDescent="0.75">
      <c r="A822" s="11">
        <v>809</v>
      </c>
      <c r="C822" s="24">
        <f t="shared" ca="1" si="470"/>
        <v>2.9156240944716846E-2</v>
      </c>
      <c r="D822" s="24">
        <f t="shared" ca="1" si="470"/>
        <v>-0.23608754584018704</v>
      </c>
      <c r="E822" s="24">
        <f t="shared" ca="1" si="470"/>
        <v>0.16144935450261688</v>
      </c>
      <c r="F822" s="24">
        <f t="shared" ca="1" si="470"/>
        <v>-1.8706788969835988</v>
      </c>
      <c r="G822" s="24">
        <f t="shared" ca="1" si="470"/>
        <v>0.52128577685310129</v>
      </c>
      <c r="H822" s="24">
        <f t="shared" ca="1" si="470"/>
        <v>-0.82302439872894384</v>
      </c>
      <c r="I822" s="24">
        <f t="shared" ca="1" si="470"/>
        <v>-0.56080178701435601</v>
      </c>
      <c r="J822" s="24">
        <f t="shared" ca="1" si="470"/>
        <v>-0.25624556508463914</v>
      </c>
      <c r="K822" s="24">
        <f t="shared" ca="1" si="470"/>
        <v>0.58517140685724089</v>
      </c>
      <c r="L822" s="24">
        <f t="shared" ca="1" si="470"/>
        <v>0.73241798327958441</v>
      </c>
      <c r="M822" s="24">
        <f t="shared" ca="1" si="470"/>
        <v>1.0413072305786328</v>
      </c>
      <c r="N822" s="24">
        <f ca="1">SQRT(Inputs!$B$38)*C822+SQRT(1-Inputs!$B$38)*_xlfn.NORM.S.INV(RAND())</f>
        <v>2.7422544353710748E-2</v>
      </c>
      <c r="O822" s="24">
        <f ca="1">SQRT(Inputs!$B$38)*D822+SQRT(1-Inputs!$B$38)*_xlfn.NORM.S.INV(RAND())</f>
        <v>1.5171040356046011</v>
      </c>
      <c r="P822" s="24">
        <f ca="1">SQRT(Inputs!$B$38)*E822+SQRT(1-Inputs!$B$38)*_xlfn.NORM.S.INV(RAND())</f>
        <v>4.9919566606650374E-2</v>
      </c>
      <c r="Q822" s="24">
        <f ca="1">SQRT(Inputs!$B$38)*F822+SQRT(1-Inputs!$B$38)*_xlfn.NORM.S.INV(RAND())</f>
        <v>-1.3501977960139622</v>
      </c>
      <c r="R822" s="24">
        <f ca="1">SQRT(Inputs!$B$38)*G822+SQRT(1-Inputs!$B$38)*_xlfn.NORM.S.INV(RAND())</f>
        <v>1.3176945041250647</v>
      </c>
      <c r="S822" s="24">
        <f ca="1">SQRT(Inputs!$B$38)*H822+SQRT(1-Inputs!$B$38)*_xlfn.NORM.S.INV(RAND())</f>
        <v>-0.64560408892870713</v>
      </c>
      <c r="T822" s="24">
        <f ca="1">SQRT(Inputs!$B$38)*I822+SQRT(1-Inputs!$B$38)*_xlfn.NORM.S.INV(RAND())</f>
        <v>0.43904732446366534</v>
      </c>
      <c r="U822" s="24">
        <f ca="1">SQRT(Inputs!$B$38)*J822+SQRT(1-Inputs!$B$38)*_xlfn.NORM.S.INV(RAND())</f>
        <v>-0.29978694012062324</v>
      </c>
      <c r="V822" s="24">
        <f ca="1">SQRT(Inputs!$B$38)*K822+SQRT(1-Inputs!$B$38)*_xlfn.NORM.S.INV(RAND())</f>
        <v>-0.2948060300092748</v>
      </c>
      <c r="W822" s="24">
        <f ca="1">SQRT(Inputs!$B$38)*L822+SQRT(1-Inputs!$B$38)*_xlfn.NORM.S.INV(RAND())</f>
        <v>-0.58731817260965236</v>
      </c>
      <c r="X822" s="24">
        <f ca="1">SQRT(Inputs!$B$38)*M822+SQRT(1-Inputs!$B$38)*_xlfn.NORM.S.INV(RAND())</f>
        <v>-1.3409656999813695</v>
      </c>
      <c r="Y822" s="24">
        <f ca="1">SQRT(Inputs!$B$38)*C822+SQRT(1-Inputs!$B$38)*_xlfn.NORM.S.INV(RAND())</f>
        <v>-0.86280982978252141</v>
      </c>
      <c r="Z822" s="24">
        <f ca="1">SQRT(Inputs!$B$38)*D822+SQRT(1-Inputs!$B$38)*_xlfn.NORM.S.INV(RAND())</f>
        <v>0.58947492008542579</v>
      </c>
      <c r="AA822" s="24">
        <f ca="1">SQRT(Inputs!$B$38)*E822+SQRT(1-Inputs!$B$38)*_xlfn.NORM.S.INV(RAND())</f>
        <v>0.83805357201293262</v>
      </c>
      <c r="AB822" s="24">
        <f ca="1">SQRT(Inputs!$B$38)*F822+SQRT(1-Inputs!$B$38)*_xlfn.NORM.S.INV(RAND())</f>
        <v>-0.85333143763066621</v>
      </c>
      <c r="AC822" s="24">
        <f ca="1">SQRT(Inputs!$B$38)*G822+SQRT(1-Inputs!$B$38)*_xlfn.NORM.S.INV(RAND())</f>
        <v>0.50637333128623285</v>
      </c>
      <c r="AD822" s="24">
        <f ca="1">SQRT(Inputs!$B$38)*H822+SQRT(1-Inputs!$B$38)*_xlfn.NORM.S.INV(RAND())</f>
        <v>1.4408622217389242</v>
      </c>
      <c r="AE822" s="24">
        <f ca="1">SQRT(Inputs!$B$38)*I822+SQRT(1-Inputs!$B$38)*_xlfn.NORM.S.INV(RAND())</f>
        <v>-0.95235660491215002</v>
      </c>
      <c r="AF822" s="24">
        <f ca="1">SQRT(Inputs!$B$38)*J822+SQRT(1-Inputs!$B$38)*_xlfn.NORM.S.INV(RAND())</f>
        <v>-0.94666299313094493</v>
      </c>
      <c r="AG822" s="24">
        <f ca="1">SQRT(Inputs!$B$38)*K822+SQRT(1-Inputs!$B$38)*_xlfn.NORM.S.INV(RAND())</f>
        <v>-0.34417599207390576</v>
      </c>
      <c r="AH822" s="24">
        <f ca="1">SQRT(Inputs!$B$38)*L822+SQRT(1-Inputs!$B$38)*_xlfn.NORM.S.INV(RAND())</f>
        <v>0.52344202187372446</v>
      </c>
      <c r="AI822" s="24">
        <f ca="1">SQRT(Inputs!$B$38)*M822+SQRT(1-Inputs!$B$38)*_xlfn.NORM.S.INV(RAND())</f>
        <v>1.8776373763646306</v>
      </c>
      <c r="AJ822" s="24">
        <f ca="1">SQRT(Inputs!$B$38)*C822+SQRT(1-Inputs!$B$38)*_xlfn.NORM.S.INV(RAND())</f>
        <v>-0.3329566841627592</v>
      </c>
      <c r="AK822" s="24">
        <f ca="1">SQRT(Inputs!$B$38)*D822+SQRT(1-Inputs!$B$38)*_xlfn.NORM.S.INV(RAND())</f>
        <v>0.12957477105594167</v>
      </c>
      <c r="AL822" s="24">
        <f ca="1">SQRT(Inputs!$B$38)*E822+SQRT(1-Inputs!$B$38)*_xlfn.NORM.S.INV(RAND())</f>
        <v>0.38086488023100828</v>
      </c>
      <c r="AM822" s="24">
        <f ca="1">SQRT(Inputs!$B$38)*F822+SQRT(1-Inputs!$B$38)*_xlfn.NORM.S.INV(RAND())</f>
        <v>-1.5528534869857658</v>
      </c>
      <c r="AN822" s="24">
        <f ca="1">SQRT(Inputs!$B$38)*G822+SQRT(1-Inputs!$B$38)*_xlfn.NORM.S.INV(RAND())</f>
        <v>1.065751358569643</v>
      </c>
      <c r="AO822" s="24">
        <f ca="1">SQRT(Inputs!$B$38)*H822+SQRT(1-Inputs!$B$38)*_xlfn.NORM.S.INV(RAND())</f>
        <v>0.12371616159774534</v>
      </c>
      <c r="AP822" s="24">
        <f ca="1">SQRT(Inputs!$B$38)*I822+SQRT(1-Inputs!$B$38)*_xlfn.NORM.S.INV(RAND())</f>
        <v>-0.67035198419823638</v>
      </c>
      <c r="AQ822" s="24">
        <f ca="1">SQRT(Inputs!$B$38)*J822+SQRT(1-Inputs!$B$38)*_xlfn.NORM.S.INV(RAND())</f>
        <v>-0.22683748451145036</v>
      </c>
      <c r="AR822" s="24">
        <f ca="1">SQRT(Inputs!$B$38)*K822+SQRT(1-Inputs!$B$38)*_xlfn.NORM.S.INV(RAND())</f>
        <v>0.38607566740716132</v>
      </c>
      <c r="AS822" s="24">
        <f ca="1">SQRT(Inputs!$B$38)*L822+SQRT(1-Inputs!$B$38)*_xlfn.NORM.S.INV(RAND())</f>
        <v>0.75257148680915165</v>
      </c>
      <c r="AT822" s="24">
        <f ca="1">SQRT(Inputs!$B$38)*M822+SQRT(1-Inputs!$B$38)*_xlfn.NORM.S.INV(RAND())</f>
        <v>0.28201016958022151</v>
      </c>
      <c r="AU822" s="15">
        <f ca="1">Inputs!$B$6*EXP($B$8-0.5*C$5^2+C$5*N822)</f>
        <v>4984.3156332975414</v>
      </c>
      <c r="AV822" s="15">
        <f t="shared" ca="1" si="437"/>
        <v>7583.2497767439208</v>
      </c>
      <c r="AW822" s="15">
        <f t="shared" ca="1" si="438"/>
        <v>9308.8975664707868</v>
      </c>
      <c r="AX822" s="15">
        <f t="shared" ca="1" si="439"/>
        <v>9601.0697229720427</v>
      </c>
      <c r="AY822" s="15">
        <f t="shared" ca="1" si="440"/>
        <v>13685.511643551086</v>
      </c>
      <c r="AZ822" s="15">
        <f t="shared" ca="1" si="441"/>
        <v>15589.118268809496</v>
      </c>
      <c r="BA822" s="15">
        <f t="shared" ca="1" si="442"/>
        <v>19974.150142846152</v>
      </c>
      <c r="BB822" s="15">
        <f t="shared" ca="1" si="443"/>
        <v>23730.864476297309</v>
      </c>
      <c r="BC822" s="15">
        <f t="shared" ca="1" si="444"/>
        <v>28248.828381471281</v>
      </c>
      <c r="BD822" s="15">
        <f t="shared" ca="1" si="445"/>
        <v>32757.628595903348</v>
      </c>
      <c r="BE822" s="15">
        <f t="shared" ca="1" si="446"/>
        <v>35525.28032242375</v>
      </c>
      <c r="BF822" s="15">
        <f ca="1">Inputs!$B$13*EXP($B$9-0.5*C$6^2+C$6*Y822)</f>
        <v>11656.499205790169</v>
      </c>
      <c r="BG822" s="15">
        <f t="shared" ca="1" si="447"/>
        <v>15800.498236738233</v>
      </c>
      <c r="BH822" s="15">
        <f t="shared" ca="1" si="448"/>
        <v>22184.130495487429</v>
      </c>
      <c r="BI822" s="15">
        <f t="shared" ca="1" si="449"/>
        <v>23814.149777018658</v>
      </c>
      <c r="BJ822" s="15">
        <f t="shared" ca="1" si="450"/>
        <v>31405.250444883939</v>
      </c>
      <c r="BK822" s="15">
        <f t="shared" ca="1" si="451"/>
        <v>46897.483064442858</v>
      </c>
      <c r="BL822" s="15">
        <f t="shared" ca="1" si="452"/>
        <v>50919.31054022532</v>
      </c>
      <c r="BM822" s="15">
        <f t="shared" ca="1" si="453"/>
        <v>55646.378788658301</v>
      </c>
      <c r="BN822" s="15">
        <f t="shared" ca="1" si="454"/>
        <v>65672.793018455457</v>
      </c>
      <c r="BO822" s="15">
        <f t="shared" ca="1" si="455"/>
        <v>85872.748275311285</v>
      </c>
      <c r="BP822" s="15">
        <f t="shared" ca="1" si="456"/>
        <v>130747.85298439623</v>
      </c>
      <c r="BQ822" s="15">
        <f ca="1">Inputs!$B$20*EXP($B$10-0.5*C$7^2+C$7*AJ822)</f>
        <v>3811.7158225110838</v>
      </c>
      <c r="BR822" s="15">
        <f t="shared" ca="1" si="457"/>
        <v>5389.2773883532409</v>
      </c>
      <c r="BS822" s="15">
        <f t="shared" ca="1" si="458"/>
        <v>8233.1122892856147</v>
      </c>
      <c r="BT822" s="15">
        <f t="shared" ca="1" si="459"/>
        <v>7553.4281511606005</v>
      </c>
      <c r="BU822" s="15">
        <f t="shared" ca="1" si="460"/>
        <v>13547.697017119024</v>
      </c>
      <c r="BV822" s="15">
        <f t="shared" ca="1" si="461"/>
        <v>19381.51883462246</v>
      </c>
      <c r="BW822" s="15">
        <f t="shared" ca="1" si="462"/>
        <v>23468.353071681082</v>
      </c>
      <c r="BX822" s="15">
        <f t="shared" ca="1" si="463"/>
        <v>31365.008752621827</v>
      </c>
      <c r="BY822" s="15">
        <f t="shared" ca="1" si="464"/>
        <v>47316.837095219875</v>
      </c>
      <c r="BZ822" s="15">
        <f t="shared" ca="1" si="465"/>
        <v>76243.098622118545</v>
      </c>
      <c r="CA822" s="15">
        <f t="shared" ca="1" si="466"/>
        <v>112602.23858842376</v>
      </c>
      <c r="CB822" s="15">
        <f ca="1">(AU822*DCF!C$10-DCF!C$5*MAX(AU822*DCF!C$10,0)-MAX(AU822-Inputs!$B$6,0)/Inputs!$B$10)*DCF!C$6</f>
        <v>1042.9168962563888</v>
      </c>
      <c r="CC822" s="15">
        <f ca="1">(AV822*DCF!D$10-DCF!D$5*MAX(AV822*DCF!D$10,0)-MAX(AV822-AU822,0)/Inputs!$B$10)*DCF!D$6</f>
        <v>1214.683686309603</v>
      </c>
      <c r="CD822" s="15">
        <f ca="1">(AW822*DCF!E$10-DCF!E$5*MAX(AW822*DCF!E$10,0)-MAX(AW822-AV822,0)/Inputs!$B$10)*DCF!E$6</f>
        <v>1760.5889187045123</v>
      </c>
      <c r="CE822" s="15">
        <f ca="1">(AX822*DCF!F$10-DCF!F$5*MAX(AX822*DCF!F$10,0)-MAX(AX822-AW822,0)/Inputs!$B$10)*DCF!F$6</f>
        <v>2035.1044374903906</v>
      </c>
      <c r="CF822" s="15">
        <f ca="1">(AY822*DCF!G$10-DCF!G$5*MAX(AY822*DCF!G$10,0)-MAX(AY822-AX822,0)/Inputs!$B$10)*DCF!G$6</f>
        <v>2034.6604235223779</v>
      </c>
      <c r="CG822" s="15">
        <f ca="1">(AZ822*DCF!H$10-DCF!H$5*MAX(AZ822*DCF!H$10,0)-MAX(AZ822-AY822,0)/Inputs!$B$10)*DCF!H$6</f>
        <v>2688.6190107065131</v>
      </c>
      <c r="CH822" s="15">
        <f ca="1">(BA822*DCF!I$10-DCF!I$5*MAX(BA822*DCF!I$10,0)-MAX(BA822-AZ822,0)/Inputs!$B$10)*DCF!I$6</f>
        <v>2929.2497069091182</v>
      </c>
      <c r="CI822" s="15">
        <f ca="1">(BB822*DCF!J$10-DCF!J$5*MAX(BB822*DCF!J$10,0)-MAX(BB822-BA822,0)/Inputs!$B$10)*DCF!J$6</f>
        <v>3503.003255884008</v>
      </c>
      <c r="CJ822" s="15">
        <f ca="1">(BC822*DCF!K$10-DCF!K$5*MAX(BC822*DCF!K$10,0)-MAX(BC822-BB822,0)/Inputs!$B$10)*DCF!K$6</f>
        <v>3915.161519946525</v>
      </c>
      <c r="CK822" s="15">
        <f ca="1">(BD822*DCF!L$10-DCF!L$5*MAX(BD822*DCF!L$10,0)-MAX(BD822-BC822,0)/Inputs!$B$10)*DCF!L$6</f>
        <v>4357.4124386919757</v>
      </c>
      <c r="CL822" s="15">
        <f ca="1">(BE822*DCF!M$10-DCF!M$5*MAX(BE822*DCF!M$10,0)-MAX(BE822-BD822,0)/Inputs!$B$10)*DCF!M$6</f>
        <v>4682.4509682884045</v>
      </c>
      <c r="CM822" s="15">
        <f ca="1">(BF822*DCF!C$28-DCF!C$5*MAX(BF822*DCF!C$28,0)-MAX(BF822-Inputs!$B$13,0)/Inputs!$B$17)*DCF!C$6</f>
        <v>3495.2471114561813</v>
      </c>
      <c r="CN822" s="15">
        <f ca="1">(BG822*DCF!D$28-DCF!D$5*MAX(BG822*DCF!D$28,0)-MAX(BG822-BF822,0)/Inputs!$B$17)*DCF!D$6</f>
        <v>3769.5061563193653</v>
      </c>
      <c r="CO822" s="15">
        <f ca="1">(BH822*DCF!E$28-DCF!E$5*MAX(BH822*DCF!E$28,0)-MAX(BH822-BG822,0)/Inputs!$B$17)*DCF!E$6</f>
        <v>5024.8147278957758</v>
      </c>
      <c r="CP822" s="15">
        <f ca="1">(BI822*DCF!F$28-DCF!F$5*MAX(BI822*DCF!F$28,0)-MAX(BI822-BH822,0)/Inputs!$B$17)*DCF!F$6</f>
        <v>6168.1436045933515</v>
      </c>
      <c r="CQ822" s="15">
        <f ca="1">(BJ822*DCF!G$28-DCF!G$5*MAX(BJ822*DCF!G$28,0)-MAX(BJ822-BI822,0)/Inputs!$B$17)*DCF!G$6</f>
        <v>6871.5823574567239</v>
      </c>
      <c r="CR822" s="15">
        <f ca="1">(BK822*DCF!H$28-DCF!H$5*MAX(BK822*DCF!H$28,0)-MAX(BK822-BJ822,0)/Inputs!$B$17)*DCF!H$6</f>
        <v>9191.2067869980874</v>
      </c>
      <c r="CS822" s="15">
        <f ca="1">(BL822*DCF!I$28-DCF!I$5*MAX(BL822*DCF!I$28,0)-MAX(BL822-BK822,0)/Inputs!$B$17)*DCF!I$6</f>
        <v>11396.574979612098</v>
      </c>
      <c r="CT822" s="15">
        <f ca="1">(BM822*DCF!J$28-DCF!J$5*MAX(BM822*DCF!J$28,0)-MAX(BM822-BL822,0)/Inputs!$B$17)*DCF!J$6</f>
        <v>11786.991398050588</v>
      </c>
      <c r="CU822" s="15">
        <f ca="1">(BN822*DCF!K$28-DCF!K$5*MAX(BN822*DCF!K$28,0)-MAX(BN822-BM822,0)/Inputs!$B$17)*DCF!K$6</f>
        <v>12640.890557748484</v>
      </c>
      <c r="CV822" s="15">
        <f ca="1">(BO822*DCF!L$28-DCF!L$5*MAX(BO822*DCF!L$28,0)-MAX(BO822-BN822,0)/Inputs!$B$17)*DCF!L$6</f>
        <v>14847.757118606562</v>
      </c>
      <c r="CW822" s="15">
        <f ca="1">(BP822*DCF!M$28-DCF!M$5*MAX(BP822*DCF!M$28,0)-MAX(BP822-BO822,0)/Inputs!$B$17)*DCF!M$6</f>
        <v>19909.574805703356</v>
      </c>
      <c r="CX822" s="15">
        <f ca="1">(BQ822*DCF!C$46-DCF!C$5*MAX(BQ822*DCF!C$46,0)-MAX(BQ822-Inputs!$B$20,0)/Inputs!$B$24)*DCF!C$6</f>
        <v>-1162.3897153656471</v>
      </c>
      <c r="CY822" s="15">
        <f ca="1">(BR822*DCF!D$46-DCF!D$5*MAX(BR822*DCF!D$46,0)-MAX(BR822-BQ822,0)/Inputs!$B$24)*DCF!D$6</f>
        <v>-1592.9563958134945</v>
      </c>
      <c r="CZ822" s="15">
        <f ca="1">(BS822*DCF!E$46-DCF!E$5*MAX(BS822*DCF!E$46,0)-MAX(BS822-BR822,0)/Inputs!$B$24)*DCF!E$6</f>
        <v>-2094.5412915430261</v>
      </c>
      <c r="DA822" s="15">
        <f ca="1">(BT822*DCF!F$46-DCF!F$5*MAX(BT822*DCF!F$46,0)-MAX(BT822-BS822,0)/Inputs!$B$24)*DCF!F$6</f>
        <v>-550.08839438328243</v>
      </c>
      <c r="DB822" s="15">
        <f ca="1">(BU822*DCF!G$46-DCF!G$5*MAX(BU822*DCF!G$46,0)-MAX(BU822-BT822,0)/Inputs!$B$24)*DCF!G$6</f>
        <v>-2472.0713748914432</v>
      </c>
      <c r="DC822" s="15">
        <f ca="1">(BV822*DCF!H$46-DCF!H$5*MAX(BV822*DCF!H$46,0)-MAX(BV822-BU822,0)/Inputs!$B$24)*DCF!H$6</f>
        <v>-1812.8243853698743</v>
      </c>
      <c r="DD822" s="15">
        <f ca="1">(BW822*DCF!I$46-DCF!I$5*MAX(BW822*DCF!I$46,0)-MAX(BW822-BV822,0)/Inputs!$B$24)*DCF!I$6</f>
        <v>-631.16129818293132</v>
      </c>
      <c r="DE822" s="15">
        <f ca="1">(BX822*DCF!J$46-DCF!J$5*MAX(BX822*DCF!J$46,0)-MAX(BX822-BW822,0)/Inputs!$B$24)*DCF!J$6</f>
        <v>-778.38871643554307</v>
      </c>
      <c r="DF822" s="15">
        <f ca="1">(BY822*DCF!K$46-DCF!K$5*MAX(BY822*DCF!K$46,0)-MAX(BY822-BX822,0)/Inputs!$B$24)*DCF!K$6</f>
        <v>-1204.877522625703</v>
      </c>
      <c r="DG822" s="15">
        <f ca="1">(BZ822*DCF!L$46-DCF!L$5*MAX(BZ822*DCF!L$46,0)-MAX(BZ822-BY822,0)/Inputs!$B$24)*DCF!L$6</f>
        <v>-1275.7761103855592</v>
      </c>
      <c r="DH822" s="15">
        <f ca="1">(CA822*DCF!M$46-DCF!M$5*MAX(CA822*DCF!M$46,0)-MAX(CA822-BZ822,0)/Inputs!$B$24)*DCF!M$6</f>
        <v>1226.4698966351305</v>
      </c>
      <c r="DI822" s="15">
        <f ca="1">SUM(CB822:CL822)+BE822*DCF!M$10*(1+Inputs!$B$30)*(1-Inputs!$B$33)*(1-Inputs!$B$30/Inputs!$B$31)/(Inputs!$B$29-Inputs!$B$30)*DCF!M$6</f>
        <v>129031.17617321416</v>
      </c>
      <c r="DJ822" s="15">
        <f ca="1">SUM(CM822:CW822)+BP822*DCF!M$28*(1+Inputs!$B$30)*(1-Inputs!$B$33)*(1-Inputs!$B$30/Inputs!$B$31)/(Inputs!$B$29-Inputs!$B$30)*DCF!M$6</f>
        <v>590266.29469369375</v>
      </c>
      <c r="DK822" s="15">
        <f ca="1">SUM(CX822:DH822)+CA822*DCF!M$46*(1+Inputs!$B$30)*(1-Inputs!$B$33)*(1-Inputs!$B$30/Inputs!$B$31)/(Inputs!$B$29-Inputs!$B$30)*DCF!M$6</f>
        <v>161747.79413721591</v>
      </c>
      <c r="DM822" s="15">
        <f ca="1">DI822+DJ822+DK822+Inputs!$B$34+Inputs!$B$36-Inputs!$B$35</f>
        <v>957896.26500412379</v>
      </c>
    </row>
    <row r="823" spans="1:117" x14ac:dyDescent="0.75">
      <c r="A823" s="11">
        <v>810</v>
      </c>
      <c r="C823" s="24">
        <f t="shared" ca="1" si="470"/>
        <v>0.11672085576714943</v>
      </c>
      <c r="D823" s="24">
        <f t="shared" ca="1" si="470"/>
        <v>0.52810195925646974</v>
      </c>
      <c r="E823" s="24">
        <f t="shared" ca="1" si="470"/>
        <v>-0.59950168799428194</v>
      </c>
      <c r="F823" s="24">
        <f t="shared" ca="1" si="470"/>
        <v>1.1838986415639747</v>
      </c>
      <c r="G823" s="24">
        <f t="shared" ca="1" si="470"/>
        <v>0.11700965232616874</v>
      </c>
      <c r="H823" s="24">
        <f t="shared" ca="1" si="470"/>
        <v>-0.14147869959224016</v>
      </c>
      <c r="I823" s="24">
        <f t="shared" ca="1" si="470"/>
        <v>-0.58312049840492641</v>
      </c>
      <c r="J823" s="24">
        <f t="shared" ca="1" si="470"/>
        <v>-0.43499493636556757</v>
      </c>
      <c r="K823" s="24">
        <f t="shared" ca="1" si="470"/>
        <v>-9.7857901550818555E-2</v>
      </c>
      <c r="L823" s="24">
        <f t="shared" ca="1" si="470"/>
        <v>0.59911382115663236</v>
      </c>
      <c r="M823" s="24">
        <f t="shared" ca="1" si="470"/>
        <v>-0.46356179305695061</v>
      </c>
      <c r="N823" s="24">
        <f ca="1">SQRT(Inputs!$B$38)*C823+SQRT(1-Inputs!$B$38)*_xlfn.NORM.S.INV(RAND())</f>
        <v>0.82781099623822163</v>
      </c>
      <c r="O823" s="24">
        <f ca="1">SQRT(Inputs!$B$38)*D823+SQRT(1-Inputs!$B$38)*_xlfn.NORM.S.INV(RAND())</f>
        <v>-0.73093831444267887</v>
      </c>
      <c r="P823" s="24">
        <f ca="1">SQRT(Inputs!$B$38)*E823+SQRT(1-Inputs!$B$38)*_xlfn.NORM.S.INV(RAND())</f>
        <v>-1.5571525840568896</v>
      </c>
      <c r="Q823" s="24">
        <f ca="1">SQRT(Inputs!$B$38)*F823+SQRT(1-Inputs!$B$38)*_xlfn.NORM.S.INV(RAND())</f>
        <v>0.74502592248946631</v>
      </c>
      <c r="R823" s="24">
        <f ca="1">SQRT(Inputs!$B$38)*G823+SQRT(1-Inputs!$B$38)*_xlfn.NORM.S.INV(RAND())</f>
        <v>-0.41212843833273582</v>
      </c>
      <c r="S823" s="24">
        <f ca="1">SQRT(Inputs!$B$38)*H823+SQRT(1-Inputs!$B$38)*_xlfn.NORM.S.INV(RAND())</f>
        <v>-1.6049898204276611</v>
      </c>
      <c r="T823" s="24">
        <f ca="1">SQRT(Inputs!$B$38)*I823+SQRT(1-Inputs!$B$38)*_xlfn.NORM.S.INV(RAND())</f>
        <v>-3.7551931656900184E-2</v>
      </c>
      <c r="U823" s="24">
        <f ca="1">SQRT(Inputs!$B$38)*J823+SQRT(1-Inputs!$B$38)*_xlfn.NORM.S.INV(RAND())</f>
        <v>-0.33948271239997463</v>
      </c>
      <c r="V823" s="24">
        <f ca="1">SQRT(Inputs!$B$38)*K823+SQRT(1-Inputs!$B$38)*_xlfn.NORM.S.INV(RAND())</f>
        <v>-0.99383972181839886</v>
      </c>
      <c r="W823" s="24">
        <f ca="1">SQRT(Inputs!$B$38)*L823+SQRT(1-Inputs!$B$38)*_xlfn.NORM.S.INV(RAND())</f>
        <v>-0.34386721932160774</v>
      </c>
      <c r="X823" s="24">
        <f ca="1">SQRT(Inputs!$B$38)*M823+SQRT(1-Inputs!$B$38)*_xlfn.NORM.S.INV(RAND())</f>
        <v>-0.657265786665993</v>
      </c>
      <c r="Y823" s="24">
        <f ca="1">SQRT(Inputs!$B$38)*C823+SQRT(1-Inputs!$B$38)*_xlfn.NORM.S.INV(RAND())</f>
        <v>-0.94963629289966756</v>
      </c>
      <c r="Z823" s="24">
        <f ca="1">SQRT(Inputs!$B$38)*D823+SQRT(1-Inputs!$B$38)*_xlfn.NORM.S.INV(RAND())</f>
        <v>0.59625412422856128</v>
      </c>
      <c r="AA823" s="24">
        <f ca="1">SQRT(Inputs!$B$38)*E823+SQRT(1-Inputs!$B$38)*_xlfn.NORM.S.INV(RAND())</f>
        <v>-0.37123760877737322</v>
      </c>
      <c r="AB823" s="24">
        <f ca="1">SQRT(Inputs!$B$38)*F823+SQRT(1-Inputs!$B$38)*_xlfn.NORM.S.INV(RAND())</f>
        <v>-1.3489747208127074</v>
      </c>
      <c r="AC823" s="24">
        <f ca="1">SQRT(Inputs!$B$38)*G823+SQRT(1-Inputs!$B$38)*_xlfn.NORM.S.INV(RAND())</f>
        <v>-2.8186239911511465E-2</v>
      </c>
      <c r="AD823" s="24">
        <f ca="1">SQRT(Inputs!$B$38)*H823+SQRT(1-Inputs!$B$38)*_xlfn.NORM.S.INV(RAND())</f>
        <v>1.8057468447410305</v>
      </c>
      <c r="AE823" s="24">
        <f ca="1">SQRT(Inputs!$B$38)*I823+SQRT(1-Inputs!$B$38)*_xlfn.NORM.S.INV(RAND())</f>
        <v>-0.12787820599881547</v>
      </c>
      <c r="AF823" s="24">
        <f ca="1">SQRT(Inputs!$B$38)*J823+SQRT(1-Inputs!$B$38)*_xlfn.NORM.S.INV(RAND())</f>
        <v>0.47381782095927671</v>
      </c>
      <c r="AG823" s="24">
        <f ca="1">SQRT(Inputs!$B$38)*K823+SQRT(1-Inputs!$B$38)*_xlfn.NORM.S.INV(RAND())</f>
        <v>0.22595667169002653</v>
      </c>
      <c r="AH823" s="24">
        <f ca="1">SQRT(Inputs!$B$38)*L823+SQRT(1-Inputs!$B$38)*_xlfn.NORM.S.INV(RAND())</f>
        <v>0.99271961863243385</v>
      </c>
      <c r="AI823" s="24">
        <f ca="1">SQRT(Inputs!$B$38)*M823+SQRT(1-Inputs!$B$38)*_xlfn.NORM.S.INV(RAND())</f>
        <v>1.3425153783425721</v>
      </c>
      <c r="AJ823" s="24">
        <f ca="1">SQRT(Inputs!$B$38)*C823+SQRT(1-Inputs!$B$38)*_xlfn.NORM.S.INV(RAND())</f>
        <v>-0.23462433206676142</v>
      </c>
      <c r="AK823" s="24">
        <f ca="1">SQRT(Inputs!$B$38)*D823+SQRT(1-Inputs!$B$38)*_xlfn.NORM.S.INV(RAND())</f>
        <v>2.1073414421355068</v>
      </c>
      <c r="AL823" s="24">
        <f ca="1">SQRT(Inputs!$B$38)*E823+SQRT(1-Inputs!$B$38)*_xlfn.NORM.S.INV(RAND())</f>
        <v>-1.2265994027914942</v>
      </c>
      <c r="AM823" s="24">
        <f ca="1">SQRT(Inputs!$B$38)*F823+SQRT(1-Inputs!$B$38)*_xlfn.NORM.S.INV(RAND())</f>
        <v>-0.54009036431117663</v>
      </c>
      <c r="AN823" s="24">
        <f ca="1">SQRT(Inputs!$B$38)*G823+SQRT(1-Inputs!$B$38)*_xlfn.NORM.S.INV(RAND())</f>
        <v>1.018394289583034</v>
      </c>
      <c r="AO823" s="24">
        <f ca="1">SQRT(Inputs!$B$38)*H823+SQRT(1-Inputs!$B$38)*_xlfn.NORM.S.INV(RAND())</f>
        <v>-0.13992355912299484</v>
      </c>
      <c r="AP823" s="24">
        <f ca="1">SQRT(Inputs!$B$38)*I823+SQRT(1-Inputs!$B$38)*_xlfn.NORM.S.INV(RAND())</f>
        <v>-0.55318722849876134</v>
      </c>
      <c r="AQ823" s="24">
        <f ca="1">SQRT(Inputs!$B$38)*J823+SQRT(1-Inputs!$B$38)*_xlfn.NORM.S.INV(RAND())</f>
        <v>-0.93323142205938869</v>
      </c>
      <c r="AR823" s="24">
        <f ca="1">SQRT(Inputs!$B$38)*K823+SQRT(1-Inputs!$B$38)*_xlfn.NORM.S.INV(RAND())</f>
        <v>0.42531911563924713</v>
      </c>
      <c r="AS823" s="24">
        <f ca="1">SQRT(Inputs!$B$38)*L823+SQRT(1-Inputs!$B$38)*_xlfn.NORM.S.INV(RAND())</f>
        <v>1.1042258334777768</v>
      </c>
      <c r="AT823" s="24">
        <f ca="1">SQRT(Inputs!$B$38)*M823+SQRT(1-Inputs!$B$38)*_xlfn.NORM.S.INV(RAND())</f>
        <v>-0.14820344130074542</v>
      </c>
      <c r="AU823" s="15">
        <f ca="1">Inputs!$B$6*EXP($B$8-0.5*C$5^2+C$5*N823)</f>
        <v>5673.7907044914973</v>
      </c>
      <c r="AV823" s="15">
        <f t="shared" ca="1" si="437"/>
        <v>6202.6027677120146</v>
      </c>
      <c r="AW823" s="15">
        <f t="shared" ca="1" si="438"/>
        <v>6130.2410713849276</v>
      </c>
      <c r="AX823" s="15">
        <f t="shared" ca="1" si="439"/>
        <v>8214.4951490240055</v>
      </c>
      <c r="AY823" s="15">
        <f t="shared" ca="1" si="440"/>
        <v>9567.2043554506145</v>
      </c>
      <c r="AZ823" s="15">
        <f t="shared" ca="1" si="441"/>
        <v>9805.3625057139907</v>
      </c>
      <c r="BA823" s="15">
        <f t="shared" ca="1" si="442"/>
        <v>11952.189911197025</v>
      </c>
      <c r="BB823" s="15">
        <f t="shared" ca="1" si="443"/>
        <v>14143.780218291946</v>
      </c>
      <c r="BC823" s="15">
        <f t="shared" ca="1" si="444"/>
        <v>15737.915586155184</v>
      </c>
      <c r="BD823" s="15">
        <f t="shared" ca="1" si="445"/>
        <v>18670.178507634795</v>
      </c>
      <c r="BE823" s="15">
        <f t="shared" ca="1" si="446"/>
        <v>21548.534689058721</v>
      </c>
      <c r="BF823" s="15">
        <f ca="1">Inputs!$B$13*EXP($B$9-0.5*C$6^2+C$6*Y823)</f>
        <v>11457.571185940273</v>
      </c>
      <c r="BG823" s="15">
        <f t="shared" ca="1" si="447"/>
        <v>15549.858773856682</v>
      </c>
      <c r="BH823" s="15">
        <f t="shared" ca="1" si="448"/>
        <v>17864.53365086699</v>
      </c>
      <c r="BI823" s="15">
        <f t="shared" ca="1" si="449"/>
        <v>17768.566594109994</v>
      </c>
      <c r="BJ823" s="15">
        <f t="shared" ca="1" si="450"/>
        <v>21694.781730019611</v>
      </c>
      <c r="BK823" s="15">
        <f t="shared" ca="1" si="451"/>
        <v>34046.841732829635</v>
      </c>
      <c r="BL823" s="15">
        <f t="shared" ca="1" si="452"/>
        <v>41135.068435822934</v>
      </c>
      <c r="BM823" s="15">
        <f t="shared" ca="1" si="453"/>
        <v>53629.466879334374</v>
      </c>
      <c r="BN823" s="15">
        <f t="shared" ca="1" si="454"/>
        <v>67767.907356104595</v>
      </c>
      <c r="BO823" s="15">
        <f t="shared" ca="1" si="455"/>
        <v>93580.261191015874</v>
      </c>
      <c r="BP823" s="15">
        <f t="shared" ca="1" si="456"/>
        <v>134101.40193477008</v>
      </c>
      <c r="BQ823" s="15">
        <f ca="1">Inputs!$B$20*EXP($B$10-0.5*C$7^2+C$7*AJ823)</f>
        <v>3947.0016624100986</v>
      </c>
      <c r="BR823" s="15">
        <f t="shared" ca="1" si="457"/>
        <v>10458.209372045299</v>
      </c>
      <c r="BS823" s="15">
        <f t="shared" ca="1" si="458"/>
        <v>10069.103078189239</v>
      </c>
      <c r="BT823" s="15">
        <f t="shared" ca="1" si="459"/>
        <v>12049.093952907684</v>
      </c>
      <c r="BU823" s="15">
        <f t="shared" ca="1" si="460"/>
        <v>21364.817652597794</v>
      </c>
      <c r="BV823" s="15">
        <f t="shared" ca="1" si="461"/>
        <v>28802.186090896208</v>
      </c>
      <c r="BW823" s="15">
        <f t="shared" ca="1" si="462"/>
        <v>35751.13378638724</v>
      </c>
      <c r="BX823" s="15">
        <f t="shared" ca="1" si="463"/>
        <v>41471.578536330424</v>
      </c>
      <c r="BY823" s="15">
        <f t="shared" ca="1" si="464"/>
        <v>63034.984097715744</v>
      </c>
      <c r="BZ823" s="15">
        <f t="shared" ca="1" si="465"/>
        <v>108353.23050097391</v>
      </c>
      <c r="CA823" s="15">
        <f t="shared" ca="1" si="466"/>
        <v>148247.31693919716</v>
      </c>
      <c r="CB823" s="15">
        <f ca="1">(AU823*DCF!C$10-DCF!C$5*MAX(AU823*DCF!C$10,0)-MAX(AU823-Inputs!$B$6,0)/Inputs!$B$10)*DCF!C$6</f>
        <v>1038.0008161061719</v>
      </c>
      <c r="CC823" s="15">
        <f ca="1">(AV823*DCF!D$10-DCF!D$5*MAX(AV823*DCF!D$10,0)-MAX(AV823-AU823,0)/Inputs!$B$10)*DCF!D$6</f>
        <v>1382.905421753946</v>
      </c>
      <c r="CD823" s="15">
        <f ca="1">(AW823*DCF!E$10-DCF!E$5*MAX(AW823*DCF!E$10,0)-MAX(AW823-AV823,0)/Inputs!$B$10)*DCF!E$6</f>
        <v>1415.3750781579913</v>
      </c>
      <c r="CE823" s="15">
        <f ca="1">(AX823*DCF!F$10-DCF!F$5*MAX(AX823*DCF!F$10,0)-MAX(AX823-AW823,0)/Inputs!$B$10)*DCF!F$6</f>
        <v>1359.5296008911016</v>
      </c>
      <c r="CF823" s="15">
        <f ca="1">(AY823*DCF!G$10-DCF!G$5*MAX(AY823*DCF!G$10,0)-MAX(AY823-AX823,0)/Inputs!$B$10)*DCF!G$6</f>
        <v>1711.2112496444308</v>
      </c>
      <c r="CG823" s="15">
        <f ca="1">(AZ823*DCF!H$10-DCF!H$5*MAX(AZ823*DCF!H$10,0)-MAX(AZ823-AY823,0)/Inputs!$B$10)*DCF!H$6</f>
        <v>1861.4289145651619</v>
      </c>
      <c r="CH823" s="15">
        <f ca="1">(BA823*DCF!I$10-DCF!I$5*MAX(BA823*DCF!I$10,0)-MAX(BA823-AZ823,0)/Inputs!$B$10)*DCF!I$6</f>
        <v>1831.074167026168</v>
      </c>
      <c r="CI823" s="15">
        <f ca="1">(BB823*DCF!J$10-DCF!J$5*MAX(BB823*DCF!J$10,0)-MAX(BB823-BA823,0)/Inputs!$B$10)*DCF!J$6</f>
        <v>2095.0061070857573</v>
      </c>
      <c r="CJ823" s="15">
        <f ca="1">(BC823*DCF!K$10-DCF!K$5*MAX(BC823*DCF!K$10,0)-MAX(BC823-BB823,0)/Inputs!$B$10)*DCF!K$6</f>
        <v>2310.3969726914861</v>
      </c>
      <c r="CK823" s="15">
        <f ca="1">(BD823*DCF!L$10-DCF!L$5*MAX(BD823*DCF!L$10,0)-MAX(BD823-BC823,0)/Inputs!$B$10)*DCF!L$6</f>
        <v>2436.6288772329613</v>
      </c>
      <c r="CL823" s="15">
        <f ca="1">(BE823*DCF!M$10-DCF!M$5*MAX(BE823*DCF!M$10,0)-MAX(BE823-BD823,0)/Inputs!$B$10)*DCF!M$6</f>
        <v>2696.9265535371019</v>
      </c>
      <c r="CM823" s="15">
        <f ca="1">(BF823*DCF!C$28-DCF!C$5*MAX(BF823*DCF!C$28,0)-MAX(BF823-Inputs!$B$13,0)/Inputs!$B$17)*DCF!C$6</f>
        <v>3480.4773903633622</v>
      </c>
      <c r="CN823" s="15">
        <f ca="1">(BG823*DCF!D$28-DCF!D$5*MAX(BG823*DCF!D$28,0)-MAX(BG823-BF823,0)/Inputs!$B$17)*DCF!D$6</f>
        <v>3706.7194755485325</v>
      </c>
      <c r="CO823" s="15">
        <f ca="1">(BH823*DCF!E$28-DCF!E$5*MAX(BH823*DCF!E$28,0)-MAX(BH823-BG823,0)/Inputs!$B$17)*DCF!E$6</f>
        <v>4603.3634764706148</v>
      </c>
      <c r="CP823" s="15">
        <f ca="1">(BI823*DCF!F$28-DCF!F$5*MAX(BI823*DCF!F$28,0)-MAX(BI823-BH823,0)/Inputs!$B$17)*DCF!F$6</f>
        <v>4823.6977909317638</v>
      </c>
      <c r="CQ823" s="15">
        <f ca="1">(BJ823*DCF!G$28-DCF!G$5*MAX(BJ823*DCF!G$28,0)-MAX(BJ823-BI823,0)/Inputs!$B$17)*DCF!G$6</f>
        <v>4968.5251180979049</v>
      </c>
      <c r="CR823" s="15">
        <f ca="1">(BK823*DCF!H$28-DCF!H$5*MAX(BK823*DCF!H$28,0)-MAX(BK823-BJ823,0)/Inputs!$B$17)*DCF!H$6</f>
        <v>6500.9961083062462</v>
      </c>
      <c r="CS823" s="15">
        <f ca="1">(BL823*DCF!I$28-DCF!I$5*MAX(BL823*DCF!I$28,0)-MAX(BL823-BK823,0)/Inputs!$B$17)*DCF!I$6</f>
        <v>8655.6584366555089</v>
      </c>
      <c r="CT823" s="15">
        <f ca="1">(BM823*DCF!J$28-DCF!J$5*MAX(BM823*DCF!J$28,0)-MAX(BM823-BL823,0)/Inputs!$B$17)*DCF!J$6</f>
        <v>10307.168071692306</v>
      </c>
      <c r="CU823" s="15">
        <f ca="1">(BN823*DCF!K$28-DCF!K$5*MAX(BN823*DCF!K$28,0)-MAX(BN823-BM823,0)/Inputs!$B$17)*DCF!K$6</f>
        <v>12579.675133789404</v>
      </c>
      <c r="CV823" s="15">
        <f ca="1">(BO823*DCF!L$28-DCF!L$5*MAX(BO823*DCF!L$28,0)-MAX(BO823-BN823,0)/Inputs!$B$17)*DCF!L$6</f>
        <v>15750.515467311028</v>
      </c>
      <c r="CW823" s="15">
        <f ca="1">(BP823*DCF!M$28-DCF!M$5*MAX(BP823*DCF!M$28,0)-MAX(BP823-BO823,0)/Inputs!$B$17)*DCF!M$6</f>
        <v>20995.658559200692</v>
      </c>
      <c r="CX823" s="15">
        <f ca="1">(BQ823*DCF!C$46-DCF!C$5*MAX(BQ823*DCF!C$46,0)-MAX(BQ823-Inputs!$B$20,0)/Inputs!$B$24)*DCF!C$6</f>
        <v>-1256.1212441640405</v>
      </c>
      <c r="CY823" s="15">
        <f ca="1">(BR823*DCF!D$46-DCF!D$5*MAX(BR823*DCF!D$46,0)-MAX(BR823-BQ823,0)/Inputs!$B$24)*DCF!D$6</f>
        <v>-4563.2507329830851</v>
      </c>
      <c r="CZ823" s="15">
        <f ca="1">(BS823*DCF!E$46-DCF!E$5*MAX(BS823*DCF!E$46,0)-MAX(BS823-BR823,0)/Inputs!$B$24)*DCF!E$6</f>
        <v>-1190.6889706196609</v>
      </c>
      <c r="DA823" s="15">
        <f ca="1">(BT823*DCF!F$46-DCF!F$5*MAX(BT823*DCF!F$46,0)-MAX(BT823-BS823,0)/Inputs!$B$24)*DCF!F$6</f>
        <v>-1598.4684716052038</v>
      </c>
      <c r="DB823" s="15">
        <f ca="1">(BU823*DCF!G$46-DCF!G$5*MAX(BU823*DCF!G$46,0)-MAX(BU823-BT823,0)/Inputs!$B$24)*DCF!G$6</f>
        <v>-3852.2956504571134</v>
      </c>
      <c r="DC823" s="15">
        <f ca="1">(BV823*DCF!H$46-DCF!H$5*MAX(BV823*DCF!H$46,0)-MAX(BV823-BU823,0)/Inputs!$B$24)*DCF!H$6</f>
        <v>-2311.1166726887577</v>
      </c>
      <c r="DD823" s="15">
        <f ca="1">(BW823*DCF!I$46-DCF!I$5*MAX(BW823*DCF!I$46,0)-MAX(BW823-BV823,0)/Inputs!$B$24)*DCF!I$6</f>
        <v>-1169.0877686125011</v>
      </c>
      <c r="DE823" s="15">
        <f ca="1">(BX823*DCF!J$46-DCF!J$5*MAX(BX823*DCF!J$46,0)-MAX(BX823-BW823,0)/Inputs!$B$24)*DCF!J$6</f>
        <v>222.64951442580556</v>
      </c>
      <c r="DF823" s="15">
        <f ca="1">(BY823*DCF!K$46-DCF!K$5*MAX(BY823*DCF!K$46,0)-MAX(BY823-BX823,0)/Inputs!$B$24)*DCF!K$6</f>
        <v>-1681.691495935145</v>
      </c>
      <c r="DG823" s="15">
        <f ca="1">(BZ823*DCF!L$46-DCF!L$5*MAX(BZ823*DCF!L$46,0)-MAX(BZ823-BY823,0)/Inputs!$B$24)*DCF!L$6</f>
        <v>-2765.7118122788411</v>
      </c>
      <c r="DH823" s="15">
        <f ca="1">(CA823*DCF!M$46-DCF!M$5*MAX(CA823*DCF!M$46,0)-MAX(CA823-BZ823,0)/Inputs!$B$24)*DCF!M$6</f>
        <v>3281.9016418926294</v>
      </c>
      <c r="DI823" s="15">
        <f ca="1">SUM(CB823:CL823)+BE823*DCF!M$10*(1+Inputs!$B$30)*(1-Inputs!$B$33)*(1-Inputs!$B$30/Inputs!$B$31)/(Inputs!$B$29-Inputs!$B$30)*DCF!M$6</f>
        <v>80108.34074821457</v>
      </c>
      <c r="DJ823" s="15">
        <f ca="1">SUM(CM823:CW823)+BP823*DCF!M$28*(1+Inputs!$B$30)*(1-Inputs!$B$33)*(1-Inputs!$B$30/Inputs!$B$31)/(Inputs!$B$29-Inputs!$B$30)*DCF!M$6</f>
        <v>593980.42155093304</v>
      </c>
      <c r="DK823" s="15">
        <f ca="1">SUM(CX823:DH823)+CA823*DCF!M$46*(1+Inputs!$B$30)*(1-Inputs!$B$33)*(1-Inputs!$B$30/Inputs!$B$31)/(Inputs!$B$29-Inputs!$B$30)*DCF!M$6</f>
        <v>212324.03134231042</v>
      </c>
      <c r="DM823" s="15">
        <f ca="1">DI823+DJ823+DK823+Inputs!$B$34+Inputs!$B$36-Inputs!$B$35</f>
        <v>963263.79364145803</v>
      </c>
    </row>
    <row r="824" spans="1:117" x14ac:dyDescent="0.75">
      <c r="A824" s="11">
        <v>811</v>
      </c>
      <c r="C824" s="24">
        <f t="shared" ref="C824:M833" ca="1" si="471">_xlfn.NORM.S.INV(RAND())</f>
        <v>-0.26192324815468776</v>
      </c>
      <c r="D824" s="24">
        <f t="shared" ca="1" si="471"/>
        <v>-0.52754974098485896</v>
      </c>
      <c r="E824" s="24">
        <f t="shared" ca="1" si="471"/>
        <v>-1.1039484807505202</v>
      </c>
      <c r="F824" s="24">
        <f t="shared" ca="1" si="471"/>
        <v>1.2407804733611481</v>
      </c>
      <c r="G824" s="24">
        <f t="shared" ca="1" si="471"/>
        <v>-0.32978543818660133</v>
      </c>
      <c r="H824" s="24">
        <f t="shared" ca="1" si="471"/>
        <v>-0.15152539912616309</v>
      </c>
      <c r="I824" s="24">
        <f t="shared" ca="1" si="471"/>
        <v>1.0913319852134691</v>
      </c>
      <c r="J824" s="24">
        <f t="shared" ca="1" si="471"/>
        <v>-0.37695495867916667</v>
      </c>
      <c r="K824" s="24">
        <f t="shared" ca="1" si="471"/>
        <v>0.85099038313314224</v>
      </c>
      <c r="L824" s="24">
        <f t="shared" ca="1" si="471"/>
        <v>0.64632888889576567</v>
      </c>
      <c r="M824" s="24">
        <f t="shared" ca="1" si="471"/>
        <v>2.4891587216805116</v>
      </c>
      <c r="N824" s="24">
        <f ca="1">SQRT(Inputs!$B$38)*C824+SQRT(1-Inputs!$B$38)*_xlfn.NORM.S.INV(RAND())</f>
        <v>-1.657541126874565</v>
      </c>
      <c r="O824" s="24">
        <f ca="1">SQRT(Inputs!$B$38)*D824+SQRT(1-Inputs!$B$38)*_xlfn.NORM.S.INV(RAND())</f>
        <v>-0.79857887297843289</v>
      </c>
      <c r="P824" s="24">
        <f ca="1">SQRT(Inputs!$B$38)*E824+SQRT(1-Inputs!$B$38)*_xlfn.NORM.S.INV(RAND())</f>
        <v>-0.6060661116227577</v>
      </c>
      <c r="Q824" s="24">
        <f ca="1">SQRT(Inputs!$B$38)*F824+SQRT(1-Inputs!$B$38)*_xlfn.NORM.S.INV(RAND())</f>
        <v>1.6702563189874757</v>
      </c>
      <c r="R824" s="24">
        <f ca="1">SQRT(Inputs!$B$38)*G824+SQRT(1-Inputs!$B$38)*_xlfn.NORM.S.INV(RAND())</f>
        <v>0.69895350115195798</v>
      </c>
      <c r="S824" s="24">
        <f ca="1">SQRT(Inputs!$B$38)*H824+SQRT(1-Inputs!$B$38)*_xlfn.NORM.S.INV(RAND())</f>
        <v>0.23872706445575168</v>
      </c>
      <c r="T824" s="24">
        <f ca="1">SQRT(Inputs!$B$38)*I824+SQRT(1-Inputs!$B$38)*_xlfn.NORM.S.INV(RAND())</f>
        <v>0.59790064819693767</v>
      </c>
      <c r="U824" s="24">
        <f ca="1">SQRT(Inputs!$B$38)*J824+SQRT(1-Inputs!$B$38)*_xlfn.NORM.S.INV(RAND())</f>
        <v>-0.63965887084323447</v>
      </c>
      <c r="V824" s="24">
        <f ca="1">SQRT(Inputs!$B$38)*K824+SQRT(1-Inputs!$B$38)*_xlfn.NORM.S.INV(RAND())</f>
        <v>-0.95908029377509663</v>
      </c>
      <c r="W824" s="24">
        <f ca="1">SQRT(Inputs!$B$38)*L824+SQRT(1-Inputs!$B$38)*_xlfn.NORM.S.INV(RAND())</f>
        <v>1.6245676016282788</v>
      </c>
      <c r="X824" s="24">
        <f ca="1">SQRT(Inputs!$B$38)*M824+SQRT(1-Inputs!$B$38)*_xlfn.NORM.S.INV(RAND())</f>
        <v>1.6373598910454807</v>
      </c>
      <c r="Y824" s="24">
        <f ca="1">SQRT(Inputs!$B$38)*C824+SQRT(1-Inputs!$B$38)*_xlfn.NORM.S.INV(RAND())</f>
        <v>1.3834761946629128</v>
      </c>
      <c r="Z824" s="24">
        <f ca="1">SQRT(Inputs!$B$38)*D824+SQRT(1-Inputs!$B$38)*_xlfn.NORM.S.INV(RAND())</f>
        <v>0.24779150432627567</v>
      </c>
      <c r="AA824" s="24">
        <f ca="1">SQRT(Inputs!$B$38)*E824+SQRT(1-Inputs!$B$38)*_xlfn.NORM.S.INV(RAND())</f>
        <v>-5.1700489099759772E-2</v>
      </c>
      <c r="AB824" s="24">
        <f ca="1">SQRT(Inputs!$B$38)*F824+SQRT(1-Inputs!$B$38)*_xlfn.NORM.S.INV(RAND())</f>
        <v>-0.4686840849820223</v>
      </c>
      <c r="AC824" s="24">
        <f ca="1">SQRT(Inputs!$B$38)*G824+SQRT(1-Inputs!$B$38)*_xlfn.NORM.S.INV(RAND())</f>
        <v>-0.23750504243229581</v>
      </c>
      <c r="AD824" s="24">
        <f ca="1">SQRT(Inputs!$B$38)*H824+SQRT(1-Inputs!$B$38)*_xlfn.NORM.S.INV(RAND())</f>
        <v>-0.70759613080712147</v>
      </c>
      <c r="AE824" s="24">
        <f ca="1">SQRT(Inputs!$B$38)*I824+SQRT(1-Inputs!$B$38)*_xlfn.NORM.S.INV(RAND())</f>
        <v>0.15218493932733851</v>
      </c>
      <c r="AF824" s="24">
        <f ca="1">SQRT(Inputs!$B$38)*J824+SQRT(1-Inputs!$B$38)*_xlfn.NORM.S.INV(RAND())</f>
        <v>-0.4965273973203212</v>
      </c>
      <c r="AG824" s="24">
        <f ca="1">SQRT(Inputs!$B$38)*K824+SQRT(1-Inputs!$B$38)*_xlfn.NORM.S.INV(RAND())</f>
        <v>1.5718456866892523</v>
      </c>
      <c r="AH824" s="24">
        <f ca="1">SQRT(Inputs!$B$38)*L824+SQRT(1-Inputs!$B$38)*_xlfn.NORM.S.INV(RAND())</f>
        <v>2.3274340302038796</v>
      </c>
      <c r="AI824" s="24">
        <f ca="1">SQRT(Inputs!$B$38)*M824+SQRT(1-Inputs!$B$38)*_xlfn.NORM.S.INV(RAND())</f>
        <v>0.9633828547149571</v>
      </c>
      <c r="AJ824" s="24">
        <f ca="1">SQRT(Inputs!$B$38)*C824+SQRT(1-Inputs!$B$38)*_xlfn.NORM.S.INV(RAND())</f>
        <v>-0.21847520520307623</v>
      </c>
      <c r="AK824" s="24">
        <f ca="1">SQRT(Inputs!$B$38)*D824+SQRT(1-Inputs!$B$38)*_xlfn.NORM.S.INV(RAND())</f>
        <v>1.060095367821094</v>
      </c>
      <c r="AL824" s="24">
        <f ca="1">SQRT(Inputs!$B$38)*E824+SQRT(1-Inputs!$B$38)*_xlfn.NORM.S.INV(RAND())</f>
        <v>-0.61084942020446842</v>
      </c>
      <c r="AM824" s="24">
        <f ca="1">SQRT(Inputs!$B$38)*F824+SQRT(1-Inputs!$B$38)*_xlfn.NORM.S.INV(RAND())</f>
        <v>0.67487836568934667</v>
      </c>
      <c r="AN824" s="24">
        <f ca="1">SQRT(Inputs!$B$38)*G824+SQRT(1-Inputs!$B$38)*_xlfn.NORM.S.INV(RAND())</f>
        <v>0.18644413149511183</v>
      </c>
      <c r="AO824" s="24">
        <f ca="1">SQRT(Inputs!$B$38)*H824+SQRT(1-Inputs!$B$38)*_xlfn.NORM.S.INV(RAND())</f>
        <v>1.2120956804044303</v>
      </c>
      <c r="AP824" s="24">
        <f ca="1">SQRT(Inputs!$B$38)*I824+SQRT(1-Inputs!$B$38)*_xlfn.NORM.S.INV(RAND())</f>
        <v>1.657039768532786</v>
      </c>
      <c r="AQ824" s="24">
        <f ca="1">SQRT(Inputs!$B$38)*J824+SQRT(1-Inputs!$B$38)*_xlfn.NORM.S.INV(RAND())</f>
        <v>-0.53662599776686382</v>
      </c>
      <c r="AR824" s="24">
        <f ca="1">SQRT(Inputs!$B$38)*K824+SQRT(1-Inputs!$B$38)*_xlfn.NORM.S.INV(RAND())</f>
        <v>-9.2939758698529384E-2</v>
      </c>
      <c r="AS824" s="24">
        <f ca="1">SQRT(Inputs!$B$38)*L824+SQRT(1-Inputs!$B$38)*_xlfn.NORM.S.INV(RAND())</f>
        <v>0.38259021709311442</v>
      </c>
      <c r="AT824" s="24">
        <f ca="1">SQRT(Inputs!$B$38)*M824+SQRT(1-Inputs!$B$38)*_xlfn.NORM.S.INV(RAND())</f>
        <v>1.912323028890665</v>
      </c>
      <c r="AU824" s="15">
        <f ca="1">Inputs!$B$6*EXP($B$8-0.5*C$5^2+C$5*N824)</f>
        <v>3794.4742266588014</v>
      </c>
      <c r="AV824" s="15">
        <f t="shared" ca="1" si="437"/>
        <v>4107.0790684111671</v>
      </c>
      <c r="AW824" s="15">
        <f t="shared" ca="1" si="438"/>
        <v>4614.7643618096881</v>
      </c>
      <c r="AX824" s="15">
        <f t="shared" ca="1" si="439"/>
        <v>6941.5059030947687</v>
      </c>
      <c r="AY824" s="15">
        <f t="shared" ca="1" si="440"/>
        <v>9204.7573848612974</v>
      </c>
      <c r="AZ824" s="15">
        <f t="shared" ca="1" si="441"/>
        <v>11557.53825926281</v>
      </c>
      <c r="BA824" s="15">
        <f t="shared" ca="1" si="442"/>
        <v>15056.792956070522</v>
      </c>
      <c r="BB824" s="15">
        <f t="shared" ca="1" si="443"/>
        <v>17289.772693950654</v>
      </c>
      <c r="BC824" s="15">
        <f t="shared" ca="1" si="444"/>
        <v>19303.15040769898</v>
      </c>
      <c r="BD824" s="15">
        <f t="shared" ca="1" si="445"/>
        <v>27528.936354407404</v>
      </c>
      <c r="BE824" s="15">
        <f t="shared" ca="1" si="446"/>
        <v>39158.331662327691</v>
      </c>
      <c r="BF824" s="15">
        <f ca="1">Inputs!$B$13*EXP($B$9-0.5*C$6^2+C$6*Y824)</f>
        <v>18195.692904119198</v>
      </c>
      <c r="BG824" s="15">
        <f t="shared" ca="1" si="447"/>
        <v>23189.733960296082</v>
      </c>
      <c r="BH824" s="15">
        <f t="shared" ca="1" si="448"/>
        <v>28091.670369966509</v>
      </c>
      <c r="BI824" s="15">
        <f t="shared" ca="1" si="449"/>
        <v>31995.029572582818</v>
      </c>
      <c r="BJ824" s="15">
        <f t="shared" ca="1" si="450"/>
        <v>37903.709312852705</v>
      </c>
      <c r="BK824" s="15">
        <f t="shared" ca="1" si="451"/>
        <v>42247.267371340393</v>
      </c>
      <c r="BL824" s="15">
        <f t="shared" ca="1" si="452"/>
        <v>52929.309752694819</v>
      </c>
      <c r="BM824" s="15">
        <f t="shared" ca="1" si="453"/>
        <v>61169.65741018852</v>
      </c>
      <c r="BN824" s="15">
        <f t="shared" ca="1" si="454"/>
        <v>90824.32233730884</v>
      </c>
      <c r="BO824" s="15">
        <f t="shared" ca="1" si="455"/>
        <v>146467.76481830978</v>
      </c>
      <c r="BP824" s="15">
        <f t="shared" ca="1" si="456"/>
        <v>201064.9107307627</v>
      </c>
      <c r="BQ824" s="15">
        <f ca="1">Inputs!$B$20*EXP($B$10-0.5*C$7^2+C$7*AJ824)</f>
        <v>3969.6742307756213</v>
      </c>
      <c r="BR824" s="15">
        <f t="shared" ca="1" si="457"/>
        <v>7542.3262166634922</v>
      </c>
      <c r="BS824" s="15">
        <f t="shared" ca="1" si="458"/>
        <v>8666.4583774151924</v>
      </c>
      <c r="BT824" s="15">
        <f t="shared" ca="1" si="459"/>
        <v>14263.495594885393</v>
      </c>
      <c r="BU824" s="15">
        <f t="shared" ca="1" si="460"/>
        <v>20679.703706902968</v>
      </c>
      <c r="BV824" s="15">
        <f t="shared" ca="1" si="461"/>
        <v>37805.948436261162</v>
      </c>
      <c r="BW824" s="15">
        <f t="shared" ca="1" si="462"/>
        <v>74917.687838256184</v>
      </c>
      <c r="BX824" s="15">
        <f t="shared" ca="1" si="463"/>
        <v>94096.937196859479</v>
      </c>
      <c r="BY824" s="15">
        <f t="shared" ca="1" si="464"/>
        <v>129522.07111342187</v>
      </c>
      <c r="BZ824" s="15">
        <f t="shared" ca="1" si="465"/>
        <v>194979.98940994072</v>
      </c>
      <c r="CA824" s="15">
        <f t="shared" ca="1" si="466"/>
        <v>384729.12381213094</v>
      </c>
      <c r="CB824" s="15">
        <f ca="1">(AU824*DCF!C$10-DCF!C$5*MAX(AU824*DCF!C$10,0)-MAX(AU824-Inputs!$B$6,0)/Inputs!$B$10)*DCF!C$6</f>
        <v>974.45557077651915</v>
      </c>
      <c r="CC824" s="15">
        <f ca="1">(AV824*DCF!D$10-DCF!D$5*MAX(AV824*DCF!D$10,0)-MAX(AV824-AU824,0)/Inputs!$B$10)*DCF!D$6</f>
        <v>924.85218916646727</v>
      </c>
      <c r="CD824" s="15">
        <f ca="1">(AW824*DCF!E$10-DCF!E$5*MAX(AW824*DCF!E$10,0)-MAX(AW824-AV824,0)/Inputs!$B$10)*DCF!E$6</f>
        <v>951.12387810297321</v>
      </c>
      <c r="CE824" s="15">
        <f ca="1">(AX824*DCF!F$10-DCF!F$5*MAX(AX824*DCF!F$10,0)-MAX(AX824-AW824,0)/Inputs!$B$10)*DCF!F$6</f>
        <v>1031.1824480309397</v>
      </c>
      <c r="CF824" s="15">
        <f ca="1">(AY824*DCF!G$10-DCF!G$5*MAX(AY824*DCF!G$10,0)-MAX(AY824-AX824,0)/Inputs!$B$10)*DCF!G$6</f>
        <v>1461.5107699951407</v>
      </c>
      <c r="CG824" s="15">
        <f ca="1">(AZ824*DCF!H$10-DCF!H$5*MAX(AZ824*DCF!H$10,0)-MAX(AZ824-AY824,0)/Inputs!$B$10)*DCF!H$6</f>
        <v>1826.1259196249575</v>
      </c>
      <c r="CH824" s="15">
        <f ca="1">(BA824*DCF!I$10-DCF!I$5*MAX(BA824*DCF!I$10,0)-MAX(BA824-AZ824,0)/Inputs!$B$10)*DCF!I$6</f>
        <v>2176.3264265147645</v>
      </c>
      <c r="CI824" s="15">
        <f ca="1">(BB824*DCF!J$10-DCF!J$5*MAX(BB824*DCF!J$10,0)-MAX(BB824-BA824,0)/Inputs!$B$10)*DCF!J$6</f>
        <v>2628.5938294393272</v>
      </c>
      <c r="CJ824" s="15">
        <f ca="1">(BC824*DCF!K$10-DCF!K$5*MAX(BC824*DCF!K$10,0)-MAX(BC824-BB824,0)/Inputs!$B$10)*DCF!K$6</f>
        <v>2825.6549745767343</v>
      </c>
      <c r="CK824" s="15">
        <f ca="1">(BD824*DCF!L$10-DCF!L$5*MAX(BD824*DCF!L$10,0)-MAX(BD824-BC824,0)/Inputs!$B$10)*DCF!L$6</f>
        <v>3088.1597816026028</v>
      </c>
      <c r="CL824" s="15">
        <f ca="1">(BE824*DCF!M$10-DCF!M$5*MAX(BE824*DCF!M$10,0)-MAX(BE824-BD824,0)/Inputs!$B$10)*DCF!M$6</f>
        <v>4136.4915446986379</v>
      </c>
      <c r="CM824" s="15">
        <f ca="1">(BF824*DCF!C$28-DCF!C$5*MAX(BF824*DCF!C$28,0)-MAX(BF824-Inputs!$B$13,0)/Inputs!$B$17)*DCF!C$6</f>
        <v>3980.7597464742166</v>
      </c>
      <c r="CN824" s="15">
        <f ca="1">(BG824*DCF!D$28-DCF!D$5*MAX(BG824*DCF!D$28,0)-MAX(BG824-BF824,0)/Inputs!$B$17)*DCF!D$6</f>
        <v>5764.4535627508631</v>
      </c>
      <c r="CO824" s="15">
        <f ca="1">(BH824*DCF!E$28-DCF!E$5*MAX(BH824*DCF!E$28,0)-MAX(BH824-BG824,0)/Inputs!$B$17)*DCF!E$6</f>
        <v>6989.9570692555617</v>
      </c>
      <c r="CP824" s="15">
        <f ca="1">(BI824*DCF!F$28-DCF!F$5*MAX(BI824*DCF!F$28,0)-MAX(BI824-BH824,0)/Inputs!$B$17)*DCF!F$6</f>
        <v>7975.1395121473179</v>
      </c>
      <c r="CQ824" s="15">
        <f ca="1">(BJ824*DCF!G$28-DCF!G$5*MAX(BJ824*DCF!G$28,0)-MAX(BJ824-BI824,0)/Inputs!$B$17)*DCF!G$6</f>
        <v>8840.6233941487444</v>
      </c>
      <c r="CR824" s="15">
        <f ca="1">(BK824*DCF!H$28-DCF!H$5*MAX(BK824*DCF!H$28,0)-MAX(BK824-BJ824,0)/Inputs!$B$17)*DCF!H$6</f>
        <v>9773.3482969233573</v>
      </c>
      <c r="CS824" s="15">
        <f ca="1">(BL824*DCF!I$28-DCF!I$5*MAX(BL824*DCF!I$28,0)-MAX(BL824-BK824,0)/Inputs!$B$17)*DCF!I$6</f>
        <v>10913.287376313196</v>
      </c>
      <c r="CT824" s="15">
        <f ca="1">(BM824*DCF!J$28-DCF!J$5*MAX(BM824*DCF!J$28,0)-MAX(BM824-BL824,0)/Inputs!$B$17)*DCF!J$6</f>
        <v>12553.308903263918</v>
      </c>
      <c r="CU824" s="15">
        <f ca="1">(BN824*DCF!K$28-DCF!K$5*MAX(BN824*DCF!K$28,0)-MAX(BN824-BM824,0)/Inputs!$B$17)*DCF!K$6</f>
        <v>15548.272570964147</v>
      </c>
      <c r="CV824" s="15">
        <f ca="1">(BO824*DCF!L$28-DCF!L$5*MAX(BO824*DCF!L$28,0)-MAX(BO824-BN824,0)/Inputs!$B$17)*DCF!L$6</f>
        <v>22927.245119757496</v>
      </c>
      <c r="CW824" s="15">
        <f ca="1">(BP824*DCF!M$28-DCF!M$5*MAX(BP824*DCF!M$28,0)-MAX(BP824-BO824,0)/Inputs!$B$17)*DCF!M$6</f>
        <v>32123.543426939326</v>
      </c>
      <c r="CX824" s="15">
        <f ca="1">(BQ824*DCF!C$46-DCF!C$5*MAX(BQ824*DCF!C$46,0)-MAX(BQ824-Inputs!$B$20,0)/Inputs!$B$24)*DCF!C$6</f>
        <v>-1271.8297210916544</v>
      </c>
      <c r="CY824" s="15">
        <f ca="1">(BR824*DCF!D$46-DCF!D$5*MAX(BR824*DCF!D$46,0)-MAX(BR824-BQ824,0)/Inputs!$B$24)*DCF!D$6</f>
        <v>-2811.7201425377566</v>
      </c>
      <c r="CZ824" s="15">
        <f ca="1">(BS824*DCF!E$46-DCF!E$5*MAX(BS824*DCF!E$46,0)-MAX(BS824-BR824,0)/Inputs!$B$24)*DCF!E$6</f>
        <v>-1467.9257434648973</v>
      </c>
      <c r="DA824" s="15">
        <f ca="1">(BT824*DCF!F$46-DCF!F$5*MAX(BT824*DCF!F$46,0)-MAX(BT824-BS824,0)/Inputs!$B$24)*DCF!F$6</f>
        <v>-3076.8161166424625</v>
      </c>
      <c r="DB824" s="15">
        <f ca="1">(BU824*DCF!G$46-DCF!G$5*MAX(BU824*DCF!G$46,0)-MAX(BU824-BT824,0)/Inputs!$B$24)*DCF!G$6</f>
        <v>-2853.9100146838291</v>
      </c>
      <c r="DC824" s="15">
        <f ca="1">(BV824*DCF!H$46-DCF!H$5*MAX(BV824*DCF!H$46,0)-MAX(BV824-BU824,0)/Inputs!$B$24)*DCF!H$6</f>
        <v>-5321.8756154056173</v>
      </c>
      <c r="DD824" s="15">
        <f ca="1">(BW824*DCF!I$46-DCF!I$5*MAX(BW824*DCF!I$46,0)-MAX(BW824-BV824,0)/Inputs!$B$24)*DCF!I$6</f>
        <v>-8923.0916578440301</v>
      </c>
      <c r="DE824" s="15">
        <f ca="1">(BX824*DCF!J$46-DCF!J$5*MAX(BX824*DCF!J$46,0)-MAX(BX824-BW824,0)/Inputs!$B$24)*DCF!J$6</f>
        <v>-1138.9173555325572</v>
      </c>
      <c r="DF824" s="15">
        <f ca="1">(BY824*DCF!K$46-DCF!K$5*MAX(BY824*DCF!K$46,0)-MAX(BY824-BX824,0)/Inputs!$B$24)*DCF!K$6</f>
        <v>-1279.4816218987899</v>
      </c>
      <c r="DG824" s="15">
        <f ca="1">(BZ824*DCF!L$46-DCF!L$5*MAX(BZ824*DCF!L$46,0)-MAX(BZ824-BY824,0)/Inputs!$B$24)*DCF!L$6</f>
        <v>-1335.2788983584546</v>
      </c>
      <c r="DH824" s="15">
        <f ca="1">(CA824*DCF!M$46-DCF!M$5*MAX(CA824*DCF!M$46,0)-MAX(CA824-BZ824,0)/Inputs!$B$24)*DCF!M$6</f>
        <v>-9506.9796821148648</v>
      </c>
      <c r="DI824" s="15">
        <f ca="1">SUM(CB824:CL824)+BE824*DCF!M$10*(1+Inputs!$B$30)*(1-Inputs!$B$33)*(1-Inputs!$B$30/Inputs!$B$31)/(Inputs!$B$29-Inputs!$B$30)*DCF!M$6</f>
        <v>131002.63216411648</v>
      </c>
      <c r="DJ824" s="15">
        <f ca="1">SUM(CM824:CW824)+BP824*DCF!M$28*(1+Inputs!$B$30)*(1-Inputs!$B$33)*(1-Inputs!$B$30/Inputs!$B$31)/(Inputs!$B$29-Inputs!$B$30)*DCF!M$6</f>
        <v>883478.34614147712</v>
      </c>
      <c r="DK824" s="15">
        <f ca="1">SUM(CX824:DH824)+CA824*DCF!M$46*(1+Inputs!$B$30)*(1-Inputs!$B$33)*(1-Inputs!$B$30/Inputs!$B$31)/(Inputs!$B$29-Inputs!$B$30)*DCF!M$6</f>
        <v>555848.97292216867</v>
      </c>
      <c r="DM824" s="15">
        <f ca="1">DI824+DJ824+DK824+Inputs!$B$34+Inputs!$B$36-Inputs!$B$35</f>
        <v>1647180.9512277623</v>
      </c>
    </row>
    <row r="825" spans="1:117" x14ac:dyDescent="0.75">
      <c r="A825" s="11">
        <v>812</v>
      </c>
      <c r="C825" s="24">
        <f t="shared" ca="1" si="471"/>
        <v>0.69450251060724844</v>
      </c>
      <c r="D825" s="24">
        <f t="shared" ca="1" si="471"/>
        <v>0.82364389874022004</v>
      </c>
      <c r="E825" s="24">
        <f t="shared" ca="1" si="471"/>
        <v>-0.83737722045353924</v>
      </c>
      <c r="F825" s="24">
        <f t="shared" ca="1" si="471"/>
        <v>1.3857152636767782</v>
      </c>
      <c r="G825" s="24">
        <f t="shared" ca="1" si="471"/>
        <v>-0.72090039781481019</v>
      </c>
      <c r="H825" s="24">
        <f t="shared" ca="1" si="471"/>
        <v>-0.50064460279798528</v>
      </c>
      <c r="I825" s="24">
        <f t="shared" ca="1" si="471"/>
        <v>1.2394395240851555</v>
      </c>
      <c r="J825" s="24">
        <f t="shared" ca="1" si="471"/>
        <v>0.21796327477155414</v>
      </c>
      <c r="K825" s="24">
        <f t="shared" ca="1" si="471"/>
        <v>-1.3129654684258212</v>
      </c>
      <c r="L825" s="24">
        <f t="shared" ca="1" si="471"/>
        <v>-5.6815070945114635E-2</v>
      </c>
      <c r="M825" s="24">
        <f t="shared" ca="1" si="471"/>
        <v>0.25047011216318982</v>
      </c>
      <c r="N825" s="24">
        <f ca="1">SQRT(Inputs!$B$38)*C825+SQRT(1-Inputs!$B$38)*_xlfn.NORM.S.INV(RAND())</f>
        <v>0.67660827897773967</v>
      </c>
      <c r="O825" s="24">
        <f ca="1">SQRT(Inputs!$B$38)*D825+SQRT(1-Inputs!$B$38)*_xlfn.NORM.S.INV(RAND())</f>
        <v>-0.47938718359226662</v>
      </c>
      <c r="P825" s="24">
        <f ca="1">SQRT(Inputs!$B$38)*E825+SQRT(1-Inputs!$B$38)*_xlfn.NORM.S.INV(RAND())</f>
        <v>-1.1710151486774405</v>
      </c>
      <c r="Q825" s="24">
        <f ca="1">SQRT(Inputs!$B$38)*F825+SQRT(1-Inputs!$B$38)*_xlfn.NORM.S.INV(RAND())</f>
        <v>0.66798582081279934</v>
      </c>
      <c r="R825" s="24">
        <f ca="1">SQRT(Inputs!$B$38)*G825+SQRT(1-Inputs!$B$38)*_xlfn.NORM.S.INV(RAND())</f>
        <v>0.87514582489658244</v>
      </c>
      <c r="S825" s="24">
        <f ca="1">SQRT(Inputs!$B$38)*H825+SQRT(1-Inputs!$B$38)*_xlfn.NORM.S.INV(RAND())</f>
        <v>-0.13313499381653598</v>
      </c>
      <c r="T825" s="24">
        <f ca="1">SQRT(Inputs!$B$38)*I825+SQRT(1-Inputs!$B$38)*_xlfn.NORM.S.INV(RAND())</f>
        <v>0.56256222718738103</v>
      </c>
      <c r="U825" s="24">
        <f ca="1">SQRT(Inputs!$B$38)*J825+SQRT(1-Inputs!$B$38)*_xlfn.NORM.S.INV(RAND())</f>
        <v>-1.587547175740603</v>
      </c>
      <c r="V825" s="24">
        <f ca="1">SQRT(Inputs!$B$38)*K825+SQRT(1-Inputs!$B$38)*_xlfn.NORM.S.INV(RAND())</f>
        <v>-1.5016490881717388</v>
      </c>
      <c r="W825" s="24">
        <f ca="1">SQRT(Inputs!$B$38)*L825+SQRT(1-Inputs!$B$38)*_xlfn.NORM.S.INV(RAND())</f>
        <v>-1.3494769113745162</v>
      </c>
      <c r="X825" s="24">
        <f ca="1">SQRT(Inputs!$B$38)*M825+SQRT(1-Inputs!$B$38)*_xlfn.NORM.S.INV(RAND())</f>
        <v>0.24599683079352974</v>
      </c>
      <c r="Y825" s="24">
        <f ca="1">SQRT(Inputs!$B$38)*C825+SQRT(1-Inputs!$B$38)*_xlfn.NORM.S.INV(RAND())</f>
        <v>1.1329457611990104</v>
      </c>
      <c r="Z825" s="24">
        <f ca="1">SQRT(Inputs!$B$38)*D825+SQRT(1-Inputs!$B$38)*_xlfn.NORM.S.INV(RAND())</f>
        <v>2.5553848693851391</v>
      </c>
      <c r="AA825" s="24">
        <f ca="1">SQRT(Inputs!$B$38)*E825+SQRT(1-Inputs!$B$38)*_xlfn.NORM.S.INV(RAND())</f>
        <v>0.28183819025270201</v>
      </c>
      <c r="AB825" s="24">
        <f ca="1">SQRT(Inputs!$B$38)*F825+SQRT(1-Inputs!$B$38)*_xlfn.NORM.S.INV(RAND())</f>
        <v>-0.14021310285465449</v>
      </c>
      <c r="AC825" s="24">
        <f ca="1">SQRT(Inputs!$B$38)*G825+SQRT(1-Inputs!$B$38)*_xlfn.NORM.S.INV(RAND())</f>
        <v>-0.6249829741909414</v>
      </c>
      <c r="AD825" s="24">
        <f ca="1">SQRT(Inputs!$B$38)*H825+SQRT(1-Inputs!$B$38)*_xlfn.NORM.S.INV(RAND())</f>
        <v>-0.53988119613838759</v>
      </c>
      <c r="AE825" s="24">
        <f ca="1">SQRT(Inputs!$B$38)*I825+SQRT(1-Inputs!$B$38)*_xlfn.NORM.S.INV(RAND())</f>
        <v>0.43399560897042921</v>
      </c>
      <c r="AF825" s="24">
        <f ca="1">SQRT(Inputs!$B$38)*J825+SQRT(1-Inputs!$B$38)*_xlfn.NORM.S.INV(RAND())</f>
        <v>0.16194540172854333</v>
      </c>
      <c r="AG825" s="24">
        <f ca="1">SQRT(Inputs!$B$38)*K825+SQRT(1-Inputs!$B$38)*_xlfn.NORM.S.INV(RAND())</f>
        <v>0.18109879824215236</v>
      </c>
      <c r="AH825" s="24">
        <f ca="1">SQRT(Inputs!$B$38)*L825+SQRT(1-Inputs!$B$38)*_xlfn.NORM.S.INV(RAND())</f>
        <v>0.57976594488452926</v>
      </c>
      <c r="AI825" s="24">
        <f ca="1">SQRT(Inputs!$B$38)*M825+SQRT(1-Inputs!$B$38)*_xlfn.NORM.S.INV(RAND())</f>
        <v>-1.3789526495998625</v>
      </c>
      <c r="AJ825" s="24">
        <f ca="1">SQRT(Inputs!$B$38)*C825+SQRT(1-Inputs!$B$38)*_xlfn.NORM.S.INV(RAND())</f>
        <v>-0.7657751121026225</v>
      </c>
      <c r="AK825" s="24">
        <f ca="1">SQRT(Inputs!$B$38)*D825+SQRT(1-Inputs!$B$38)*_xlfn.NORM.S.INV(RAND())</f>
        <v>0.23252309312396904</v>
      </c>
      <c r="AL825" s="24">
        <f ca="1">SQRT(Inputs!$B$38)*E825+SQRT(1-Inputs!$B$38)*_xlfn.NORM.S.INV(RAND())</f>
        <v>-0.73760616345314578</v>
      </c>
      <c r="AM825" s="24">
        <f ca="1">SQRT(Inputs!$B$38)*F825+SQRT(1-Inputs!$B$38)*_xlfn.NORM.S.INV(RAND())</f>
        <v>2.2101382412955117E-2</v>
      </c>
      <c r="AN825" s="24">
        <f ca="1">SQRT(Inputs!$B$38)*G825+SQRT(1-Inputs!$B$38)*_xlfn.NORM.S.INV(RAND())</f>
        <v>-1.0092702800626088</v>
      </c>
      <c r="AO825" s="24">
        <f ca="1">SQRT(Inputs!$B$38)*H825+SQRT(1-Inputs!$B$38)*_xlfn.NORM.S.INV(RAND())</f>
        <v>1.501836382787137</v>
      </c>
      <c r="AP825" s="24">
        <f ca="1">SQRT(Inputs!$B$38)*I825+SQRT(1-Inputs!$B$38)*_xlfn.NORM.S.INV(RAND())</f>
        <v>-0.79253680115208314</v>
      </c>
      <c r="AQ825" s="24">
        <f ca="1">SQRT(Inputs!$B$38)*J825+SQRT(1-Inputs!$B$38)*_xlfn.NORM.S.INV(RAND())</f>
        <v>0.83312041851970897</v>
      </c>
      <c r="AR825" s="24">
        <f ca="1">SQRT(Inputs!$B$38)*K825+SQRT(1-Inputs!$B$38)*_xlfn.NORM.S.INV(RAND())</f>
        <v>-0.71014402570466384</v>
      </c>
      <c r="AS825" s="24">
        <f ca="1">SQRT(Inputs!$B$38)*L825+SQRT(1-Inputs!$B$38)*_xlfn.NORM.S.INV(RAND())</f>
        <v>1.0030832386851674</v>
      </c>
      <c r="AT825" s="24">
        <f ca="1">SQRT(Inputs!$B$38)*M825+SQRT(1-Inputs!$B$38)*_xlfn.NORM.S.INV(RAND())</f>
        <v>-1.0289501410215842</v>
      </c>
      <c r="AU825" s="15">
        <f ca="1">Inputs!$B$6*EXP($B$8-0.5*C$5^2+C$5*N825)</f>
        <v>5536.6066780149904</v>
      </c>
      <c r="AV825" s="15">
        <f t="shared" ca="1" si="437"/>
        <v>6280.6873391133322</v>
      </c>
      <c r="AW825" s="15">
        <f t="shared" ca="1" si="438"/>
        <v>6539.2806067675074</v>
      </c>
      <c r="AX825" s="15">
        <f t="shared" ca="1" si="439"/>
        <v>8678.6721301498092</v>
      </c>
      <c r="AY825" s="15">
        <f t="shared" ca="1" si="440"/>
        <v>11747.581544254772</v>
      </c>
      <c r="AZ825" s="15">
        <f t="shared" ca="1" si="441"/>
        <v>14158.506202520846</v>
      </c>
      <c r="BA825" s="15">
        <f t="shared" ca="1" si="442"/>
        <v>18377.157284932866</v>
      </c>
      <c r="BB825" s="15">
        <f t="shared" ca="1" si="443"/>
        <v>19190.699231064213</v>
      </c>
      <c r="BC825" s="15">
        <f t="shared" ca="1" si="444"/>
        <v>20332.179020991458</v>
      </c>
      <c r="BD825" s="15">
        <f t="shared" ca="1" si="445"/>
        <v>21955.140295388923</v>
      </c>
      <c r="BE825" s="15">
        <f t="shared" ca="1" si="446"/>
        <v>27512.79139789888</v>
      </c>
      <c r="BF825" s="15">
        <f ca="1">Inputs!$B$13*EXP($B$9-0.5*C$6^2+C$6*Y825)</f>
        <v>17314.041724383696</v>
      </c>
      <c r="BG825" s="15">
        <f t="shared" ca="1" si="447"/>
        <v>33462.354698437819</v>
      </c>
      <c r="BH825" s="15">
        <f t="shared" ca="1" si="448"/>
        <v>42841.375324146196</v>
      </c>
      <c r="BI825" s="15">
        <f t="shared" ca="1" si="449"/>
        <v>51324.585698303148</v>
      </c>
      <c r="BJ825" s="15">
        <f t="shared" ca="1" si="450"/>
        <v>57500.008247948987</v>
      </c>
      <c r="BK825" s="15">
        <f t="shared" ca="1" si="451"/>
        <v>65569.395336265676</v>
      </c>
      <c r="BL825" s="15">
        <f t="shared" ca="1" si="452"/>
        <v>85203.87628703464</v>
      </c>
      <c r="BM825" s="15">
        <f t="shared" ca="1" si="453"/>
        <v>106862.33747420026</v>
      </c>
      <c r="BN825" s="15">
        <f t="shared" ca="1" si="454"/>
        <v>134310.7206061093</v>
      </c>
      <c r="BO825" s="15">
        <f t="shared" ca="1" si="455"/>
        <v>176776.25395398162</v>
      </c>
      <c r="BP825" s="15">
        <f t="shared" ca="1" si="456"/>
        <v>186108.36766811623</v>
      </c>
      <c r="BQ825" s="15">
        <f ca="1">Inputs!$B$20*EXP($B$10-0.5*C$7^2+C$7*AJ825)</f>
        <v>3269.2684076286459</v>
      </c>
      <c r="BR825" s="15">
        <f t="shared" ca="1" si="457"/>
        <v>4775.9477525430348</v>
      </c>
      <c r="BS825" s="15">
        <f t="shared" ca="1" si="458"/>
        <v>5291.5811507849894</v>
      </c>
      <c r="BT825" s="15">
        <f t="shared" ca="1" si="459"/>
        <v>7338.3641410524797</v>
      </c>
      <c r="BU825" s="15">
        <f t="shared" ca="1" si="460"/>
        <v>7966.4446668670407</v>
      </c>
      <c r="BV825" s="15">
        <f t="shared" ca="1" si="461"/>
        <v>15546.417077416305</v>
      </c>
      <c r="BW825" s="15">
        <f t="shared" ca="1" si="462"/>
        <v>18344.003501079558</v>
      </c>
      <c r="BX825" s="15">
        <f t="shared" ca="1" si="463"/>
        <v>30320.89076603713</v>
      </c>
      <c r="BY825" s="15">
        <f t="shared" ca="1" si="464"/>
        <v>37087.363554104966</v>
      </c>
      <c r="BZ825" s="15">
        <f t="shared" ca="1" si="465"/>
        <v>62576.483493892556</v>
      </c>
      <c r="CA825" s="15">
        <f t="shared" ca="1" si="466"/>
        <v>73212.455021243077</v>
      </c>
      <c r="CB825" s="15">
        <f ca="1">(AU825*DCF!C$10-DCF!C$5*MAX(AU825*DCF!C$10,0)-MAX(AU825-Inputs!$B$6,0)/Inputs!$B$10)*DCF!C$6</f>
        <v>1038.9789626667432</v>
      </c>
      <c r="CC825" s="15">
        <f ca="1">(AV825*DCF!D$10-DCF!D$5*MAX(AV825*DCF!D$10,0)-MAX(AV825-AU825,0)/Inputs!$B$10)*DCF!D$6</f>
        <v>1349.4503934143422</v>
      </c>
      <c r="CD825" s="15">
        <f ca="1">(AW825*DCF!E$10-DCF!E$5*MAX(AW825*DCF!E$10,0)-MAX(AW825-AV825,0)/Inputs!$B$10)*DCF!E$6</f>
        <v>1451.569882859746</v>
      </c>
      <c r="CE825" s="15">
        <f ca="1">(AX825*DCF!F$10-DCF!F$5*MAX(AX825*DCF!F$10,0)-MAX(AX825-AW825,0)/Inputs!$B$10)*DCF!F$6</f>
        <v>1449.3859606782332</v>
      </c>
      <c r="CF825" s="15">
        <f ca="1">(AY825*DCF!G$10-DCF!G$5*MAX(AY825*DCF!G$10,0)-MAX(AY825-AX825,0)/Inputs!$B$10)*DCF!G$6</f>
        <v>1830.5724970394101</v>
      </c>
      <c r="CG825" s="15">
        <f ca="1">(AZ825*DCF!H$10-DCF!H$5*MAX(AZ825*DCF!H$10,0)-MAX(AZ825-AY825,0)/Inputs!$B$10)*DCF!H$6</f>
        <v>2320.781240245532</v>
      </c>
      <c r="CH825" s="15">
        <f ca="1">(BA825*DCF!I$10-DCF!I$5*MAX(BA825*DCF!I$10,0)-MAX(BA825-AZ825,0)/Inputs!$B$10)*DCF!I$6</f>
        <v>2664.8296495279901</v>
      </c>
      <c r="CI825" s="15">
        <f ca="1">(BB825*DCF!J$10-DCF!J$5*MAX(BB825*DCF!J$10,0)-MAX(BB825-BA825,0)/Inputs!$B$10)*DCF!J$6</f>
        <v>3169.8896408564069</v>
      </c>
      <c r="CJ825" s="15">
        <f ca="1">(BC825*DCF!K$10-DCF!K$5*MAX(BC825*DCF!K$10,0)-MAX(BC825-BB825,0)/Inputs!$B$10)*DCF!K$6</f>
        <v>3113.3644916325479</v>
      </c>
      <c r="CK825" s="15">
        <f ca="1">(BD825*DCF!L$10-DCF!L$5*MAX(BD825*DCF!L$10,0)-MAX(BD825-BC825,0)/Inputs!$B$10)*DCF!L$6</f>
        <v>3101.3774839626217</v>
      </c>
      <c r="CL825" s="15">
        <f ca="1">(BE825*DCF!M$10-DCF!M$5*MAX(BE825*DCF!M$10,0)-MAX(BE825-BD825,0)/Inputs!$B$10)*DCF!M$6</f>
        <v>3218.4899107871688</v>
      </c>
      <c r="CM825" s="15">
        <f ca="1">(BF825*DCF!C$28-DCF!C$5*MAX(BF825*DCF!C$28,0)-MAX(BF825-Inputs!$B$13,0)/Inputs!$B$17)*DCF!C$6</f>
        <v>3915.3001795631576</v>
      </c>
      <c r="CN825" s="15">
        <f ca="1">(BG825*DCF!D$28-DCF!D$5*MAX(BG825*DCF!D$28,0)-MAX(BG825-BF825,0)/Inputs!$B$17)*DCF!D$6</f>
        <v>6410.2596766629113</v>
      </c>
      <c r="CO825" s="15">
        <f ca="1">(BH825*DCF!E$28-DCF!E$5*MAX(BH825*DCF!E$28,0)-MAX(BH825-BG825,0)/Inputs!$B$17)*DCF!E$6</f>
        <v>10284.964479174725</v>
      </c>
      <c r="CP825" s="15">
        <f ca="1">(BI825*DCF!F$28-DCF!F$5*MAX(BI825*DCF!F$28,0)-MAX(BI825-BH825,0)/Inputs!$B$17)*DCF!F$6</f>
        <v>12388.770547251845</v>
      </c>
      <c r="CQ825" s="15">
        <f ca="1">(BJ825*DCF!G$28-DCF!G$5*MAX(BJ825*DCF!G$28,0)-MAX(BJ825-BI825,0)/Inputs!$B$17)*DCF!G$6</f>
        <v>13880.168324111242</v>
      </c>
      <c r="CR825" s="15">
        <f ca="1">(BK825*DCF!H$28-DCF!H$5*MAX(BK825*DCF!H$28,0)-MAX(BK825-BJ825,0)/Inputs!$B$17)*DCF!H$6</f>
        <v>14962.27857810487</v>
      </c>
      <c r="CS825" s="15">
        <f ca="1">(BL825*DCF!I$28-DCF!I$5*MAX(BL825*DCF!I$28,0)-MAX(BL825-BK825,0)/Inputs!$B$17)*DCF!I$6</f>
        <v>17217.800326223241</v>
      </c>
      <c r="CT825" s="15">
        <f ca="1">(BM825*DCF!J$28-DCF!J$5*MAX(BM825*DCF!J$28,0)-MAX(BM825-BL825,0)/Inputs!$B$17)*DCF!J$6</f>
        <v>20967.437556756653</v>
      </c>
      <c r="CU825" s="15">
        <f ca="1">(BN825*DCF!K$28-DCF!K$5*MAX(BN825*DCF!K$28,0)-MAX(BN825-BM825,0)/Inputs!$B$17)*DCF!K$6</f>
        <v>25002.110881129618</v>
      </c>
      <c r="CV825" s="15">
        <f ca="1">(BO825*DCF!L$28-DCF!L$5*MAX(BO825*DCF!L$28,0)-MAX(BO825-BN825,0)/Inputs!$B$17)*DCF!L$6</f>
        <v>30465.52726606364</v>
      </c>
      <c r="CW825" s="15">
        <f ca="1">(BP825*DCF!M$28-DCF!M$5*MAX(BP825*DCF!M$28,0)-MAX(BP825-BO825,0)/Inputs!$B$17)*DCF!M$6</f>
        <v>34040.92897408118</v>
      </c>
      <c r="CX825" s="15">
        <f ca="1">(BQ825*DCF!C$46-DCF!C$5*MAX(BQ825*DCF!C$46,0)-MAX(BQ825-Inputs!$B$20,0)/Inputs!$B$24)*DCF!C$6</f>
        <v>-786.5600976641889</v>
      </c>
      <c r="CY825" s="15">
        <f ca="1">(BR825*DCF!D$46-DCF!D$5*MAX(BR825*DCF!D$46,0)-MAX(BR825-BQ825,0)/Inputs!$B$24)*DCF!D$6</f>
        <v>-1458.0304747186672</v>
      </c>
      <c r="CZ825" s="15">
        <f ca="1">(BS825*DCF!E$46-DCF!E$5*MAX(BS825*DCF!E$46,0)-MAX(BS825-BR825,0)/Inputs!$B$24)*DCF!E$6</f>
        <v>-828.98717483839494</v>
      </c>
      <c r="DA825" s="15">
        <f ca="1">(BT825*DCF!F$46-DCF!F$5*MAX(BT825*DCF!F$46,0)-MAX(BT825-BS825,0)/Inputs!$B$24)*DCF!F$6</f>
        <v>-1279.7244639313149</v>
      </c>
      <c r="DB825" s="15">
        <f ca="1">(BU825*DCF!G$46-DCF!G$5*MAX(BU825*DCF!G$46,0)-MAX(BU825-BT825,0)/Inputs!$B$24)*DCF!G$6</f>
        <v>-479.24933834866204</v>
      </c>
      <c r="DC825" s="15">
        <f ca="1">(BV825*DCF!H$46-DCF!H$5*MAX(BV825*DCF!H$46,0)-MAX(BV825-BU825,0)/Inputs!$B$24)*DCF!H$6</f>
        <v>-2355.4299833166751</v>
      </c>
      <c r="DD825" s="15">
        <f ca="1">(BW825*DCF!I$46-DCF!I$5*MAX(BW825*DCF!I$46,0)-MAX(BW825-BV825,0)/Inputs!$B$24)*DCF!I$6</f>
        <v>-379.41696559853744</v>
      </c>
      <c r="DE825" s="15">
        <f ca="1">(BX825*DCF!J$46-DCF!J$5*MAX(BX825*DCF!J$46,0)-MAX(BX825-BW825,0)/Inputs!$B$24)*DCF!J$6</f>
        <v>-1904.1973323351808</v>
      </c>
      <c r="DF825" s="15">
        <f ca="1">(BY825*DCF!K$46-DCF!K$5*MAX(BY825*DCF!K$46,0)-MAX(BY825-BX825,0)/Inputs!$B$24)*DCF!K$6</f>
        <v>460.94826255768612</v>
      </c>
      <c r="DG825" s="15">
        <f ca="1">(BZ825*DCF!L$46-DCF!L$5*MAX(BZ825*DCF!L$46,0)-MAX(BZ825-BY825,0)/Inputs!$B$24)*DCF!L$6</f>
        <v>-1442.6495021920025</v>
      </c>
      <c r="DH825" s="15">
        <f ca="1">(CA825*DCF!M$46-DCF!M$5*MAX(CA825*DCF!M$46,0)-MAX(CA825-BZ825,0)/Inputs!$B$24)*DCF!M$6</f>
        <v>3516.0533002063466</v>
      </c>
      <c r="DI825" s="15">
        <f ca="1">SUM(CB825:CL825)+BE825*DCF!M$10*(1+Inputs!$B$30)*(1-Inputs!$B$33)*(1-Inputs!$B$30/Inputs!$B$31)/(Inputs!$B$29-Inputs!$B$30)*DCF!M$6</f>
        <v>101277.15239302523</v>
      </c>
      <c r="DJ825" s="15">
        <f ca="1">SUM(CM825:CW825)+BP825*DCF!M$28*(1+Inputs!$B$30)*(1-Inputs!$B$33)*(1-Inputs!$B$30/Inputs!$B$31)/(Inputs!$B$29-Inputs!$B$30)*DCF!M$6</f>
        <v>880124.94445412606</v>
      </c>
      <c r="DK825" s="15">
        <f ca="1">SUM(CX825:DH825)+CA825*DCF!M$46*(1+Inputs!$B$30)*(1-Inputs!$B$33)*(1-Inputs!$B$30/Inputs!$B$31)/(Inputs!$B$29-Inputs!$B$30)*DCF!M$6</f>
        <v>106257.88426238217</v>
      </c>
      <c r="DM825" s="15">
        <f ca="1">DI825+DJ825+DK825+Inputs!$B$34+Inputs!$B$36-Inputs!$B$35</f>
        <v>1164510.9811095335</v>
      </c>
    </row>
    <row r="826" spans="1:117" x14ac:dyDescent="0.75">
      <c r="A826" s="11">
        <v>813</v>
      </c>
      <c r="C826" s="24">
        <f t="shared" ca="1" si="471"/>
        <v>1.2452127415256005</v>
      </c>
      <c r="D826" s="24">
        <f t="shared" ca="1" si="471"/>
        <v>0.5748195064757613</v>
      </c>
      <c r="E826" s="24">
        <f t="shared" ca="1" si="471"/>
        <v>7.9590796914736375E-2</v>
      </c>
      <c r="F826" s="24">
        <f t="shared" ca="1" si="471"/>
        <v>-0.45140618926811693</v>
      </c>
      <c r="G826" s="24">
        <f t="shared" ca="1" si="471"/>
        <v>0.11789996083627192</v>
      </c>
      <c r="H826" s="24">
        <f t="shared" ca="1" si="471"/>
        <v>-0.45287273017552371</v>
      </c>
      <c r="I826" s="24">
        <f t="shared" ca="1" si="471"/>
        <v>0.70063163669024864</v>
      </c>
      <c r="J826" s="24">
        <f t="shared" ca="1" si="471"/>
        <v>-0.19733177938884042</v>
      </c>
      <c r="K826" s="24">
        <f t="shared" ca="1" si="471"/>
        <v>1.2088628595274984</v>
      </c>
      <c r="L826" s="24">
        <f t="shared" ca="1" si="471"/>
        <v>0.30750043687492878</v>
      </c>
      <c r="M826" s="24">
        <f t="shared" ca="1" si="471"/>
        <v>1.4409388979014228</v>
      </c>
      <c r="N826" s="24">
        <f ca="1">SQRT(Inputs!$B$38)*C826+SQRT(1-Inputs!$B$38)*_xlfn.NORM.S.INV(RAND())</f>
        <v>0.59088359482976083</v>
      </c>
      <c r="O826" s="24">
        <f ca="1">SQRT(Inputs!$B$38)*D826+SQRT(1-Inputs!$B$38)*_xlfn.NORM.S.INV(RAND())</f>
        <v>0.63147970839603618</v>
      </c>
      <c r="P826" s="24">
        <f ca="1">SQRT(Inputs!$B$38)*E826+SQRT(1-Inputs!$B$38)*_xlfn.NORM.S.INV(RAND())</f>
        <v>-3.0802617209830387E-2</v>
      </c>
      <c r="Q826" s="24">
        <f ca="1">SQRT(Inputs!$B$38)*F826+SQRT(1-Inputs!$B$38)*_xlfn.NORM.S.INV(RAND())</f>
        <v>-0.79979815533019405</v>
      </c>
      <c r="R826" s="24">
        <f ca="1">SQRT(Inputs!$B$38)*G826+SQRT(1-Inputs!$B$38)*_xlfn.NORM.S.INV(RAND())</f>
        <v>-0.1976516738161527</v>
      </c>
      <c r="S826" s="24">
        <f ca="1">SQRT(Inputs!$B$38)*H826+SQRT(1-Inputs!$B$38)*_xlfn.NORM.S.INV(RAND())</f>
        <v>0.28049856507665888</v>
      </c>
      <c r="T826" s="24">
        <f ca="1">SQRT(Inputs!$B$38)*I826+SQRT(1-Inputs!$B$38)*_xlfn.NORM.S.INV(RAND())</f>
        <v>0.80515686608035486</v>
      </c>
      <c r="U826" s="24">
        <f ca="1">SQRT(Inputs!$B$38)*J826+SQRT(1-Inputs!$B$38)*_xlfn.NORM.S.INV(RAND())</f>
        <v>0.59930455234592261</v>
      </c>
      <c r="V826" s="24">
        <f ca="1">SQRT(Inputs!$B$38)*K826+SQRT(1-Inputs!$B$38)*_xlfn.NORM.S.INV(RAND())</f>
        <v>2.0511327623049249</v>
      </c>
      <c r="W826" s="24">
        <f ca="1">SQRT(Inputs!$B$38)*L826+SQRT(1-Inputs!$B$38)*_xlfn.NORM.S.INV(RAND())</f>
        <v>-0.42083221876519572</v>
      </c>
      <c r="X826" s="24">
        <f ca="1">SQRT(Inputs!$B$38)*M826+SQRT(1-Inputs!$B$38)*_xlfn.NORM.S.INV(RAND())</f>
        <v>-2.128202443931726E-2</v>
      </c>
      <c r="Y826" s="24">
        <f ca="1">SQRT(Inputs!$B$38)*C826+SQRT(1-Inputs!$B$38)*_xlfn.NORM.S.INV(RAND())</f>
        <v>0.38406692090399708</v>
      </c>
      <c r="Z826" s="24">
        <f ca="1">SQRT(Inputs!$B$38)*D826+SQRT(1-Inputs!$B$38)*_xlfn.NORM.S.INV(RAND())</f>
        <v>-0.67227121361112974</v>
      </c>
      <c r="AA826" s="24">
        <f ca="1">SQRT(Inputs!$B$38)*E826+SQRT(1-Inputs!$B$38)*_xlfn.NORM.S.INV(RAND())</f>
        <v>-1.4927297940104349</v>
      </c>
      <c r="AB826" s="24">
        <f ca="1">SQRT(Inputs!$B$38)*F826+SQRT(1-Inputs!$B$38)*_xlfn.NORM.S.INV(RAND())</f>
        <v>0.13928409830004546</v>
      </c>
      <c r="AC826" s="24">
        <f ca="1">SQRT(Inputs!$B$38)*G826+SQRT(1-Inputs!$B$38)*_xlfn.NORM.S.INV(RAND())</f>
        <v>0.58583788314053564</v>
      </c>
      <c r="AD826" s="24">
        <f ca="1">SQRT(Inputs!$B$38)*H826+SQRT(1-Inputs!$B$38)*_xlfn.NORM.S.INV(RAND())</f>
        <v>-0.40487736641532202</v>
      </c>
      <c r="AE826" s="24">
        <f ca="1">SQRT(Inputs!$B$38)*I826+SQRT(1-Inputs!$B$38)*_xlfn.NORM.S.INV(RAND())</f>
        <v>-8.6232422296372346E-2</v>
      </c>
      <c r="AF826" s="24">
        <f ca="1">SQRT(Inputs!$B$38)*J826+SQRT(1-Inputs!$B$38)*_xlfn.NORM.S.INV(RAND())</f>
        <v>0.55505381301497059</v>
      </c>
      <c r="AG826" s="24">
        <f ca="1">SQRT(Inputs!$B$38)*K826+SQRT(1-Inputs!$B$38)*_xlfn.NORM.S.INV(RAND())</f>
        <v>0.70102617790672039</v>
      </c>
      <c r="AH826" s="24">
        <f ca="1">SQRT(Inputs!$B$38)*L826+SQRT(1-Inputs!$B$38)*_xlfn.NORM.S.INV(RAND())</f>
        <v>8.1906298121765253E-3</v>
      </c>
      <c r="AI826" s="24">
        <f ca="1">SQRT(Inputs!$B$38)*M826+SQRT(1-Inputs!$B$38)*_xlfn.NORM.S.INV(RAND())</f>
        <v>-0.12599411793081816</v>
      </c>
      <c r="AJ826" s="24">
        <f ca="1">SQRT(Inputs!$B$38)*C826+SQRT(1-Inputs!$B$38)*_xlfn.NORM.S.INV(RAND())</f>
        <v>0.53342880939582615</v>
      </c>
      <c r="AK826" s="24">
        <f ca="1">SQRT(Inputs!$B$38)*D826+SQRT(1-Inputs!$B$38)*_xlfn.NORM.S.INV(RAND())</f>
        <v>-1.1592315228959054</v>
      </c>
      <c r="AL826" s="24">
        <f ca="1">SQRT(Inputs!$B$38)*E826+SQRT(1-Inputs!$B$38)*_xlfn.NORM.S.INV(RAND())</f>
        <v>-0.62593757319365351</v>
      </c>
      <c r="AM826" s="24">
        <f ca="1">SQRT(Inputs!$B$38)*F826+SQRT(1-Inputs!$B$38)*_xlfn.NORM.S.INV(RAND())</f>
        <v>0.16304052301155353</v>
      </c>
      <c r="AN826" s="24">
        <f ca="1">SQRT(Inputs!$B$38)*G826+SQRT(1-Inputs!$B$38)*_xlfn.NORM.S.INV(RAND())</f>
        <v>-0.88018433453506895</v>
      </c>
      <c r="AO826" s="24">
        <f ca="1">SQRT(Inputs!$B$38)*H826+SQRT(1-Inputs!$B$38)*_xlfn.NORM.S.INV(RAND())</f>
        <v>-0.6664687101229575</v>
      </c>
      <c r="AP826" s="24">
        <f ca="1">SQRT(Inputs!$B$38)*I826+SQRT(1-Inputs!$B$38)*_xlfn.NORM.S.INV(RAND())</f>
        <v>1.6991981435589352</v>
      </c>
      <c r="AQ826" s="24">
        <f ca="1">SQRT(Inputs!$B$38)*J826+SQRT(1-Inputs!$B$38)*_xlfn.NORM.S.INV(RAND())</f>
        <v>-0.32491021116295482</v>
      </c>
      <c r="AR826" s="24">
        <f ca="1">SQRT(Inputs!$B$38)*K826+SQRT(1-Inputs!$B$38)*_xlfn.NORM.S.INV(RAND())</f>
        <v>0.79375513353158678</v>
      </c>
      <c r="AS826" s="24">
        <f ca="1">SQRT(Inputs!$B$38)*L826+SQRT(1-Inputs!$B$38)*_xlfn.NORM.S.INV(RAND())</f>
        <v>-1.1095594906482578</v>
      </c>
      <c r="AT826" s="24">
        <f ca="1">SQRT(Inputs!$B$38)*M826+SQRT(1-Inputs!$B$38)*_xlfn.NORM.S.INV(RAND())</f>
        <v>1.6776423929130302</v>
      </c>
      <c r="AU826" s="15">
        <f ca="1">Inputs!$B$6*EXP($B$8-0.5*C$5^2+C$5*N826)</f>
        <v>5460.308455541187</v>
      </c>
      <c r="AV826" s="15">
        <f t="shared" ca="1" si="437"/>
        <v>7293.1524771928225</v>
      </c>
      <c r="AW826" s="15">
        <f t="shared" ca="1" si="438"/>
        <v>8855.8372793809267</v>
      </c>
      <c r="AX826" s="15">
        <f t="shared" ca="1" si="439"/>
        <v>9783.9539709991714</v>
      </c>
      <c r="AY826" s="15">
        <f t="shared" ca="1" si="440"/>
        <v>11684.144319487354</v>
      </c>
      <c r="AZ826" s="15">
        <f t="shared" ca="1" si="441"/>
        <v>14738.306954906044</v>
      </c>
      <c r="BA826" s="15">
        <f t="shared" ca="1" si="442"/>
        <v>19621.634406841313</v>
      </c>
      <c r="BB826" s="15">
        <f t="shared" ca="1" si="443"/>
        <v>25509.475518205312</v>
      </c>
      <c r="BC826" s="15">
        <f t="shared" ca="1" si="444"/>
        <v>38083.406675712351</v>
      </c>
      <c r="BD826" s="15">
        <f t="shared" ca="1" si="445"/>
        <v>44854.977854373188</v>
      </c>
      <c r="BE826" s="15">
        <f t="shared" ca="1" si="446"/>
        <v>54857.585520642009</v>
      </c>
      <c r="BF826" s="15">
        <f ca="1">Inputs!$B$13*EXP($B$9-0.5*C$6^2+C$6*Y826)</f>
        <v>14925.248845419672</v>
      </c>
      <c r="BG826" s="15">
        <f t="shared" ca="1" si="447"/>
        <v>16112.001820471269</v>
      </c>
      <c r="BH826" s="15">
        <f t="shared" ca="1" si="448"/>
        <v>15368.539121999493</v>
      </c>
      <c r="BI826" s="15">
        <f t="shared" ca="1" si="449"/>
        <v>19221.089934311072</v>
      </c>
      <c r="BJ826" s="15">
        <f t="shared" ca="1" si="450"/>
        <v>25640.105034332271</v>
      </c>
      <c r="BK826" s="15">
        <f t="shared" ca="1" si="451"/>
        <v>29780.730519807817</v>
      </c>
      <c r="BL826" s="15">
        <f t="shared" ca="1" si="452"/>
        <v>36175.505007965978</v>
      </c>
      <c r="BM826" s="15">
        <f t="shared" ca="1" si="453"/>
        <v>47641.853559246418</v>
      </c>
      <c r="BN826" s="15">
        <f t="shared" ca="1" si="454"/>
        <v>63728.513567403774</v>
      </c>
      <c r="BO826" s="15">
        <f t="shared" ca="1" si="455"/>
        <v>78486.053108597756</v>
      </c>
      <c r="BP826" s="15">
        <f t="shared" ca="1" si="456"/>
        <v>95232.464872787881</v>
      </c>
      <c r="BQ826" s="15">
        <f ca="1">Inputs!$B$20*EXP($B$10-0.5*C$7^2+C$7*AJ826)</f>
        <v>5182.9343401196202</v>
      </c>
      <c r="BR826" s="15">
        <f t="shared" ca="1" si="457"/>
        <v>4866.6417927767152</v>
      </c>
      <c r="BS826" s="15">
        <f t="shared" ca="1" si="458"/>
        <v>5567.8018325579924</v>
      </c>
      <c r="BT826" s="15">
        <f t="shared" ca="1" si="459"/>
        <v>8012.2535678097229</v>
      </c>
      <c r="BU826" s="15">
        <f t="shared" ca="1" si="460"/>
        <v>8973.9804504670319</v>
      </c>
      <c r="BV826" s="15">
        <f t="shared" ca="1" si="461"/>
        <v>10744.620647986339</v>
      </c>
      <c r="BW826" s="15">
        <f t="shared" ca="1" si="462"/>
        <v>21482.77758651819</v>
      </c>
      <c r="BX826" s="15">
        <f t="shared" ca="1" si="463"/>
        <v>28152.343230139009</v>
      </c>
      <c r="BY826" s="15">
        <f t="shared" ca="1" si="464"/>
        <v>45915.513652490292</v>
      </c>
      <c r="BZ826" s="15">
        <f t="shared" ca="1" si="465"/>
        <v>52538.230311540894</v>
      </c>
      <c r="CA826" s="15">
        <f t="shared" ca="1" si="466"/>
        <v>99432.671218482661</v>
      </c>
      <c r="CB826" s="15">
        <f ca="1">(AU826*DCF!C$10-DCF!C$5*MAX(AU826*DCF!C$10,0)-MAX(AU826-Inputs!$B$6,0)/Inputs!$B$10)*DCF!C$6</f>
        <v>1039.5229825924393</v>
      </c>
      <c r="CC826" s="15">
        <f ca="1">(AV826*DCF!D$10-DCF!D$5*MAX(AV826*DCF!D$10,0)-MAX(AV826-AU826,0)/Inputs!$B$10)*DCF!D$6</f>
        <v>1330.765461085542</v>
      </c>
      <c r="CD826" s="15">
        <f ca="1">(AW826*DCF!E$10-DCF!E$5*MAX(AW826*DCF!E$10,0)-MAX(AW826-AV826,0)/Inputs!$B$10)*DCF!E$6</f>
        <v>1692.6905238926367</v>
      </c>
      <c r="CE826" s="15">
        <f ca="1">(AX826*DCF!F$10-DCF!F$5*MAX(AX826*DCF!F$10,0)-MAX(AX826-AW826,0)/Inputs!$B$10)*DCF!F$6</f>
        <v>1942.703486531484</v>
      </c>
      <c r="CF826" s="15">
        <f ca="1">(AY826*DCF!G$10-DCF!G$5*MAX(AY826*DCF!G$10,0)-MAX(AY826-AX826,0)/Inputs!$B$10)*DCF!G$6</f>
        <v>2042.1499023483057</v>
      </c>
      <c r="CG826" s="15">
        <f ca="1">(AZ826*DCF!H$10-DCF!H$5*MAX(AZ826*DCF!H$10,0)-MAX(AZ826-AY826,0)/Inputs!$B$10)*DCF!H$6</f>
        <v>2319.1315377927549</v>
      </c>
      <c r="CH826" s="15">
        <f ca="1">(BA826*DCF!I$10-DCF!I$5*MAX(BA826*DCF!I$10,0)-MAX(BA826-AZ826,0)/Inputs!$B$10)*DCF!I$6</f>
        <v>2783.1200082806063</v>
      </c>
      <c r="CI826" s="15">
        <f ca="1">(BB826*DCF!J$10-DCF!J$5*MAX(BB826*DCF!J$10,0)-MAX(BB826-BA826,0)/Inputs!$B$10)*DCF!J$6</f>
        <v>3485.279892587645</v>
      </c>
      <c r="CJ826" s="15">
        <f ca="1">(BC826*DCF!K$10-DCF!K$5*MAX(BC826*DCF!K$10,0)-MAX(BC826-BB826,0)/Inputs!$B$10)*DCF!K$6</f>
        <v>4370.657900108039</v>
      </c>
      <c r="CK826" s="15">
        <f ca="1">(BD826*DCF!L$10-DCF!L$5*MAX(BD826*DCF!L$10,0)-MAX(BD826-BC826,0)/Inputs!$B$10)*DCF!L$6</f>
        <v>5889.3098265367407</v>
      </c>
      <c r="CL826" s="15">
        <f ca="1">(BE826*DCF!M$10-DCF!M$5*MAX(BE826*DCF!M$10,0)-MAX(BE826-BD826,0)/Inputs!$B$10)*DCF!M$6</f>
        <v>6546.196484856905</v>
      </c>
      <c r="CM826" s="15">
        <f ca="1">(BF826*DCF!C$28-DCF!C$5*MAX(BF826*DCF!C$28,0)-MAX(BF826-Inputs!$B$13,0)/Inputs!$B$17)*DCF!C$6</f>
        <v>3737.9405265719179</v>
      </c>
      <c r="CN826" s="15">
        <f ca="1">(BG826*DCF!D$28-DCF!D$5*MAX(BG826*DCF!D$28,0)-MAX(BG826-BF826,0)/Inputs!$B$17)*DCF!D$6</f>
        <v>4492.1673185283562</v>
      </c>
      <c r="CO826" s="15">
        <f ca="1">(BH826*DCF!E$28-DCF!E$5*MAX(BH826*DCF!E$28,0)-MAX(BH826-BG826,0)/Inputs!$B$17)*DCF!E$6</f>
        <v>4352.6439383729221</v>
      </c>
      <c r="CP826" s="15">
        <f ca="1">(BI826*DCF!F$28-DCF!F$5*MAX(BI826*DCF!F$28,0)-MAX(BI826-BH826,0)/Inputs!$B$17)*DCF!F$6</f>
        <v>4516.6018474867087</v>
      </c>
      <c r="CQ826" s="15">
        <f ca="1">(BJ826*DCF!G$28-DCF!G$5*MAX(BJ826*DCF!G$28,0)-MAX(BJ826-BI826,0)/Inputs!$B$17)*DCF!G$6</f>
        <v>5572.9048543766712</v>
      </c>
      <c r="CR826" s="15">
        <f ca="1">(BK826*DCF!H$28-DCF!H$5*MAX(BK826*DCF!H$28,0)-MAX(BK826-BJ826,0)/Inputs!$B$17)*DCF!H$6</f>
        <v>6721.7662204643557</v>
      </c>
      <c r="CS826" s="15">
        <f ca="1">(BL826*DCF!I$28-DCF!I$5*MAX(BL826*DCF!I$28,0)-MAX(BL826-BK826,0)/Inputs!$B$17)*DCF!I$6</f>
        <v>7588.9336860663752</v>
      </c>
      <c r="CT826" s="15">
        <f ca="1">(BM826*DCF!J$28-DCF!J$5*MAX(BM826*DCF!J$28,0)-MAX(BM826-BL826,0)/Inputs!$B$17)*DCF!J$6</f>
        <v>9107.7442488126289</v>
      </c>
      <c r="CU826" s="15">
        <f ca="1">(BN826*DCF!K$28-DCF!K$5*MAX(BN826*DCF!K$28,0)-MAX(BN826-BM826,0)/Inputs!$B$17)*DCF!K$6</f>
        <v>11487.991951728754</v>
      </c>
      <c r="CV826" s="15">
        <f ca="1">(BO826*DCF!L$28-DCF!L$5*MAX(BO826*DCF!L$28,0)-MAX(BO826-BN826,0)/Inputs!$B$17)*DCF!L$6</f>
        <v>13989.774800426007</v>
      </c>
      <c r="CW826" s="15">
        <f ca="1">(BP826*DCF!M$28-DCF!M$5*MAX(BP826*DCF!M$28,0)-MAX(BP826-BO826,0)/Inputs!$B$17)*DCF!M$6</f>
        <v>16167.572787876141</v>
      </c>
      <c r="CX826" s="15">
        <f ca="1">(BQ826*DCF!C$46-DCF!C$5*MAX(BQ826*DCF!C$46,0)-MAX(BQ826-Inputs!$B$20,0)/Inputs!$B$24)*DCF!C$6</f>
        <v>-2112.4256398057414</v>
      </c>
      <c r="CY826" s="15">
        <f ca="1">(BR826*DCF!D$46-DCF!D$5*MAX(BR826*DCF!D$46,0)-MAX(BR826-BQ826,0)/Inputs!$B$24)*DCF!D$6</f>
        <v>-830.62226247329113</v>
      </c>
      <c r="CZ826" s="15">
        <f ca="1">(BS826*DCF!E$46-DCF!E$5*MAX(BS826*DCF!E$46,0)-MAX(BS826-BR826,0)/Inputs!$B$24)*DCF!E$6</f>
        <v>-934.78024602148594</v>
      </c>
      <c r="DA826" s="15">
        <f ca="1">(BT826*DCF!F$46-DCF!F$5*MAX(BT826*DCF!F$46,0)-MAX(BT826-BS826,0)/Inputs!$B$24)*DCF!F$6</f>
        <v>-1473.6051139585111</v>
      </c>
      <c r="DB826" s="15">
        <f ca="1">(BU826*DCF!G$46-DCF!G$5*MAX(BU826*DCF!G$46,0)-MAX(BU826-BT826,0)/Inputs!$B$24)*DCF!G$6</f>
        <v>-625.37289385611791</v>
      </c>
      <c r="DC826" s="15">
        <f ca="1">(BV826*DCF!H$46-DCF!H$5*MAX(BV826*DCF!H$46,0)-MAX(BV826-BU826,0)/Inputs!$B$24)*DCF!H$6</f>
        <v>-550.21559248663846</v>
      </c>
      <c r="DD826" s="15">
        <f ca="1">(BW826*DCF!I$46-DCF!I$5*MAX(BW826*DCF!I$46,0)-MAX(BW826-BV826,0)/Inputs!$B$24)*DCF!I$6</f>
        <v>-2586.3563711207139</v>
      </c>
      <c r="DE826" s="15">
        <f ca="1">(BX826*DCF!J$46-DCF!J$5*MAX(BX826*DCF!J$46,0)-MAX(BX826-BW826,0)/Inputs!$B$24)*DCF!J$6</f>
        <v>-587.74691832518545</v>
      </c>
      <c r="DF826" s="15">
        <f ca="1">(BY826*DCF!K$46-DCF!K$5*MAX(BY826*DCF!K$46,0)-MAX(BY826-BX826,0)/Inputs!$B$24)*DCF!K$6</f>
        <v>-1728.6563445866125</v>
      </c>
      <c r="DG826" s="15">
        <f ca="1">(BZ826*DCF!L$46-DCF!L$5*MAX(BZ826*DCF!L$46,0)-MAX(BZ826-BY826,0)/Inputs!$B$24)*DCF!L$6</f>
        <v>2132.9823901063437</v>
      </c>
      <c r="DH826" s="15">
        <f ca="1">(CA826*DCF!M$46-DCF!M$5*MAX(CA826*DCF!M$46,0)-MAX(CA826-BZ826,0)/Inputs!$B$24)*DCF!M$6</f>
        <v>-2008.4424532647649</v>
      </c>
      <c r="DI826" s="15">
        <f ca="1">SUM(CB826:CL826)+BE826*DCF!M$10*(1+Inputs!$B$30)*(1-Inputs!$B$33)*(1-Inputs!$B$30/Inputs!$B$31)/(Inputs!$B$29-Inputs!$B$30)*DCF!M$6</f>
        <v>186110.9139270297</v>
      </c>
      <c r="DJ826" s="15">
        <f ca="1">SUM(CM826:CW826)+BP826*DCF!M$28*(1+Inputs!$B$30)*(1-Inputs!$B$33)*(1-Inputs!$B$30/Inputs!$B$31)/(Inputs!$B$29-Inputs!$B$30)*DCF!M$6</f>
        <v>441113.65426063858</v>
      </c>
      <c r="DK826" s="15">
        <f ca="1">SUM(CX826:DH826)+CA826*DCF!M$46*(1+Inputs!$B$30)*(1-Inputs!$B$33)*(1-Inputs!$B$30/Inputs!$B$31)/(Inputs!$B$29-Inputs!$B$30)*DCF!M$6</f>
        <v>142429.44681087026</v>
      </c>
      <c r="DM826" s="15">
        <f ca="1">DI826+DJ826+DK826+Inputs!$B$34+Inputs!$B$36-Inputs!$B$35</f>
        <v>846505.01499853842</v>
      </c>
    </row>
    <row r="827" spans="1:117" x14ac:dyDescent="0.75">
      <c r="A827" s="11">
        <v>814</v>
      </c>
      <c r="C827" s="24">
        <f t="shared" ca="1" si="471"/>
        <v>0.81169766766927665</v>
      </c>
      <c r="D827" s="24">
        <f t="shared" ca="1" si="471"/>
        <v>0.32604367430766473</v>
      </c>
      <c r="E827" s="24">
        <f t="shared" ca="1" si="471"/>
        <v>-0.25263666610791952</v>
      </c>
      <c r="F827" s="24">
        <f t="shared" ca="1" si="471"/>
        <v>-5.9327289540441822E-2</v>
      </c>
      <c r="G827" s="24">
        <f t="shared" ca="1" si="471"/>
        <v>-2.0024762989334071</v>
      </c>
      <c r="H827" s="24">
        <f t="shared" ca="1" si="471"/>
        <v>0.34628951038134986</v>
      </c>
      <c r="I827" s="24">
        <f t="shared" ca="1" si="471"/>
        <v>-0.5683646934014488</v>
      </c>
      <c r="J827" s="24">
        <f t="shared" ca="1" si="471"/>
        <v>0.25925331143733471</v>
      </c>
      <c r="K827" s="24">
        <f t="shared" ca="1" si="471"/>
        <v>-0.78385190341574507</v>
      </c>
      <c r="L827" s="24">
        <f t="shared" ca="1" si="471"/>
        <v>-0.38229678057433603</v>
      </c>
      <c r="M827" s="24">
        <f t="shared" ca="1" si="471"/>
        <v>9.1165866437608434E-2</v>
      </c>
      <c r="N827" s="24">
        <f ca="1">SQRT(Inputs!$B$38)*C827+SQRT(1-Inputs!$B$38)*_xlfn.NORM.S.INV(RAND())</f>
        <v>9.8254610620522875E-3</v>
      </c>
      <c r="O827" s="24">
        <f ca="1">SQRT(Inputs!$B$38)*D827+SQRT(1-Inputs!$B$38)*_xlfn.NORM.S.INV(RAND())</f>
        <v>0.7987783249635193</v>
      </c>
      <c r="P827" s="24">
        <f ca="1">SQRT(Inputs!$B$38)*E827+SQRT(1-Inputs!$B$38)*_xlfn.NORM.S.INV(RAND())</f>
        <v>0.14674282919022089</v>
      </c>
      <c r="Q827" s="24">
        <f ca="1">SQRT(Inputs!$B$38)*F827+SQRT(1-Inputs!$B$38)*_xlfn.NORM.S.INV(RAND())</f>
        <v>2.3860448418025122</v>
      </c>
      <c r="R827" s="24">
        <f ca="1">SQRT(Inputs!$B$38)*G827+SQRT(1-Inputs!$B$38)*_xlfn.NORM.S.INV(RAND())</f>
        <v>-1.1349626386717788</v>
      </c>
      <c r="S827" s="24">
        <f ca="1">SQRT(Inputs!$B$38)*H827+SQRT(1-Inputs!$B$38)*_xlfn.NORM.S.INV(RAND())</f>
        <v>4.2707242476247576E-3</v>
      </c>
      <c r="T827" s="24">
        <f ca="1">SQRT(Inputs!$B$38)*I827+SQRT(1-Inputs!$B$38)*_xlfn.NORM.S.INV(RAND())</f>
        <v>-0.36315817721447047</v>
      </c>
      <c r="U827" s="24">
        <f ca="1">SQRT(Inputs!$B$38)*J827+SQRT(1-Inputs!$B$38)*_xlfn.NORM.S.INV(RAND())</f>
        <v>-0.1405421328478737</v>
      </c>
      <c r="V827" s="24">
        <f ca="1">SQRT(Inputs!$B$38)*K827+SQRT(1-Inputs!$B$38)*_xlfn.NORM.S.INV(RAND())</f>
        <v>-0.56825630260622051</v>
      </c>
      <c r="W827" s="24">
        <f ca="1">SQRT(Inputs!$B$38)*L827+SQRT(1-Inputs!$B$38)*_xlfn.NORM.S.INV(RAND())</f>
        <v>-1.3067162856387819</v>
      </c>
      <c r="X827" s="24">
        <f ca="1">SQRT(Inputs!$B$38)*M827+SQRT(1-Inputs!$B$38)*_xlfn.NORM.S.INV(RAND())</f>
        <v>0.64667047508300612</v>
      </c>
      <c r="Y827" s="24">
        <f ca="1">SQRT(Inputs!$B$38)*C827+SQRT(1-Inputs!$B$38)*_xlfn.NORM.S.INV(RAND())</f>
        <v>1.3473596511930277</v>
      </c>
      <c r="Z827" s="24">
        <f ca="1">SQRT(Inputs!$B$38)*D827+SQRT(1-Inputs!$B$38)*_xlfn.NORM.S.INV(RAND())</f>
        <v>-1.4527475251130737</v>
      </c>
      <c r="AA827" s="24">
        <f ca="1">SQRT(Inputs!$B$38)*E827+SQRT(1-Inputs!$B$38)*_xlfn.NORM.S.INV(RAND())</f>
        <v>-0.65909011737567724</v>
      </c>
      <c r="AB827" s="24">
        <f ca="1">SQRT(Inputs!$B$38)*F827+SQRT(1-Inputs!$B$38)*_xlfn.NORM.S.INV(RAND())</f>
        <v>0.50694871395611085</v>
      </c>
      <c r="AC827" s="24">
        <f ca="1">SQRT(Inputs!$B$38)*G827+SQRT(1-Inputs!$B$38)*_xlfn.NORM.S.INV(RAND())</f>
        <v>-3.3230400783549947</v>
      </c>
      <c r="AD827" s="24">
        <f ca="1">SQRT(Inputs!$B$38)*H827+SQRT(1-Inputs!$B$38)*_xlfn.NORM.S.INV(RAND())</f>
        <v>-1.8244302261454526</v>
      </c>
      <c r="AE827" s="24">
        <f ca="1">SQRT(Inputs!$B$38)*I827+SQRT(1-Inputs!$B$38)*_xlfn.NORM.S.INV(RAND())</f>
        <v>-0.44361757755423409</v>
      </c>
      <c r="AF827" s="24">
        <f ca="1">SQRT(Inputs!$B$38)*J827+SQRT(1-Inputs!$B$38)*_xlfn.NORM.S.INV(RAND())</f>
        <v>0.2109542002407459</v>
      </c>
      <c r="AG827" s="24">
        <f ca="1">SQRT(Inputs!$B$38)*K827+SQRT(1-Inputs!$B$38)*_xlfn.NORM.S.INV(RAND())</f>
        <v>-0.48925532474201355</v>
      </c>
      <c r="AH827" s="24">
        <f ca="1">SQRT(Inputs!$B$38)*L827+SQRT(1-Inputs!$B$38)*_xlfn.NORM.S.INV(RAND())</f>
        <v>-0.74277249498160769</v>
      </c>
      <c r="AI827" s="24">
        <f ca="1">SQRT(Inputs!$B$38)*M827+SQRT(1-Inputs!$B$38)*_xlfn.NORM.S.INV(RAND())</f>
        <v>0.30510885907799568</v>
      </c>
      <c r="AJ827" s="24">
        <f ca="1">SQRT(Inputs!$B$38)*C827+SQRT(1-Inputs!$B$38)*_xlfn.NORM.S.INV(RAND())</f>
        <v>1.2661195272315882</v>
      </c>
      <c r="AK827" s="24">
        <f ca="1">SQRT(Inputs!$B$38)*D827+SQRT(1-Inputs!$B$38)*_xlfn.NORM.S.INV(RAND())</f>
        <v>0.70768805213704467</v>
      </c>
      <c r="AL827" s="24">
        <f ca="1">SQRT(Inputs!$B$38)*E827+SQRT(1-Inputs!$B$38)*_xlfn.NORM.S.INV(RAND())</f>
        <v>-1.3498152982027503</v>
      </c>
      <c r="AM827" s="24">
        <f ca="1">SQRT(Inputs!$B$38)*F827+SQRT(1-Inputs!$B$38)*_xlfn.NORM.S.INV(RAND())</f>
        <v>-1.3250733904790548</v>
      </c>
      <c r="AN827" s="24">
        <f ca="1">SQRT(Inputs!$B$38)*G827+SQRT(1-Inputs!$B$38)*_xlfn.NORM.S.INV(RAND())</f>
        <v>-1.1526957217939746</v>
      </c>
      <c r="AO827" s="24">
        <f ca="1">SQRT(Inputs!$B$38)*H827+SQRT(1-Inputs!$B$38)*_xlfn.NORM.S.INV(RAND())</f>
        <v>0.70939392724653483</v>
      </c>
      <c r="AP827" s="24">
        <f ca="1">SQRT(Inputs!$B$38)*I827+SQRT(1-Inputs!$B$38)*_xlfn.NORM.S.INV(RAND())</f>
        <v>9.1134830342136708E-2</v>
      </c>
      <c r="AQ827" s="24">
        <f ca="1">SQRT(Inputs!$B$38)*J827+SQRT(1-Inputs!$B$38)*_xlfn.NORM.S.INV(RAND())</f>
        <v>-1.2216443118081814</v>
      </c>
      <c r="AR827" s="24">
        <f ca="1">SQRT(Inputs!$B$38)*K827+SQRT(1-Inputs!$B$38)*_xlfn.NORM.S.INV(RAND())</f>
        <v>-0.83443930998099713</v>
      </c>
      <c r="AS827" s="24">
        <f ca="1">SQRT(Inputs!$B$38)*L827+SQRT(1-Inputs!$B$38)*_xlfn.NORM.S.INV(RAND())</f>
        <v>-0.28630595596205882</v>
      </c>
      <c r="AT827" s="24">
        <f ca="1">SQRT(Inputs!$B$38)*M827+SQRT(1-Inputs!$B$38)*_xlfn.NORM.S.INV(RAND())</f>
        <v>1.3196335558759364</v>
      </c>
      <c r="AU827" s="15">
        <f ca="1">Inputs!$B$6*EXP($B$8-0.5*C$5^2+C$5*N827)</f>
        <v>4970.1380421553604</v>
      </c>
      <c r="AV827" s="15">
        <f t="shared" ca="1" si="437"/>
        <v>6803.7673105841768</v>
      </c>
      <c r="AW827" s="15">
        <f t="shared" ca="1" si="438"/>
        <v>8461.8255932562388</v>
      </c>
      <c r="AX827" s="15">
        <f t="shared" ca="1" si="439"/>
        <v>13918.910836220924</v>
      </c>
      <c r="AY827" s="15">
        <f t="shared" ca="1" si="440"/>
        <v>14898.65334326332</v>
      </c>
      <c r="AZ827" s="15">
        <f t="shared" ca="1" si="441"/>
        <v>18230.026867674325</v>
      </c>
      <c r="BA827" s="15">
        <f t="shared" ca="1" si="442"/>
        <v>21476.88625583562</v>
      </c>
      <c r="BB827" s="15">
        <f t="shared" ca="1" si="443"/>
        <v>25926.60173250626</v>
      </c>
      <c r="BC827" s="15">
        <f t="shared" ca="1" si="444"/>
        <v>30058.602568152859</v>
      </c>
      <c r="BD827" s="15">
        <f t="shared" ca="1" si="445"/>
        <v>32588.026546248584</v>
      </c>
      <c r="BE827" s="15">
        <f t="shared" ca="1" si="446"/>
        <v>42355.071384242743</v>
      </c>
      <c r="BF827" s="15">
        <f ca="1">Inputs!$B$13*EXP($B$9-0.5*C$6^2+C$6*Y827)</f>
        <v>18065.87665302401</v>
      </c>
      <c r="BG827" s="15">
        <f t="shared" ca="1" si="447"/>
        <v>16940.498339328282</v>
      </c>
      <c r="BH827" s="15">
        <f t="shared" ca="1" si="448"/>
        <v>18554.836255319671</v>
      </c>
      <c r="BI827" s="15">
        <f t="shared" ca="1" si="449"/>
        <v>24557.242456015621</v>
      </c>
      <c r="BJ827" s="15">
        <f t="shared" ca="1" si="450"/>
        <v>18647.445019622945</v>
      </c>
      <c r="BK827" s="15">
        <f t="shared" ca="1" si="451"/>
        <v>17852.621333152958</v>
      </c>
      <c r="BL827" s="15">
        <f t="shared" ca="1" si="452"/>
        <v>20704.620730535251</v>
      </c>
      <c r="BM827" s="15">
        <f t="shared" ca="1" si="453"/>
        <v>26126.226457866615</v>
      </c>
      <c r="BN827" s="15">
        <f t="shared" ca="1" si="454"/>
        <v>30302.241097042923</v>
      </c>
      <c r="BO827" s="15">
        <f t="shared" ca="1" si="455"/>
        <v>34199.752270385223</v>
      </c>
      <c r="BP827" s="15">
        <f t="shared" ca="1" si="456"/>
        <v>43574.005411586877</v>
      </c>
      <c r="BQ827" s="15">
        <f ca="1">Inputs!$B$20*EXP($B$10-0.5*C$7^2+C$7*AJ827)</f>
        <v>6721.0479296104468</v>
      </c>
      <c r="BR827" s="15">
        <f t="shared" ca="1" si="457"/>
        <v>11417.795905245852</v>
      </c>
      <c r="BS827" s="15">
        <f t="shared" ca="1" si="458"/>
        <v>10610.770786705658</v>
      </c>
      <c r="BT827" s="15">
        <f t="shared" ca="1" si="459"/>
        <v>10334.223664341427</v>
      </c>
      <c r="BU827" s="15">
        <f t="shared" ca="1" si="460"/>
        <v>10836.052770647777</v>
      </c>
      <c r="BV827" s="15">
        <f t="shared" ca="1" si="461"/>
        <v>17688.850942264518</v>
      </c>
      <c r="BW827" s="15">
        <f t="shared" ca="1" si="462"/>
        <v>25164.531383497524</v>
      </c>
      <c r="BX827" s="15">
        <f t="shared" ca="1" si="463"/>
        <v>27551.102430338069</v>
      </c>
      <c r="BY827" s="15">
        <f t="shared" ca="1" si="464"/>
        <v>32907.518487378184</v>
      </c>
      <c r="BZ827" s="15">
        <f t="shared" ca="1" si="465"/>
        <v>43806.449388697838</v>
      </c>
      <c r="CA827" s="15">
        <f t="shared" ca="1" si="466"/>
        <v>77796.951202259283</v>
      </c>
      <c r="CB827" s="15">
        <f ca="1">(AU827*DCF!C$10-DCF!C$5*MAX(AU827*DCF!C$10,0)-MAX(AU827-Inputs!$B$6,0)/Inputs!$B$10)*DCF!C$6</f>
        <v>1043.0179850082582</v>
      </c>
      <c r="CC827" s="15">
        <f ca="1">(AV827*DCF!D$10-DCF!D$5*MAX(AV827*DCF!D$10,0)-MAX(AV827-AU827,0)/Inputs!$B$10)*DCF!D$6</f>
        <v>1211.289680325111</v>
      </c>
      <c r="CD827" s="15">
        <f ca="1">(AW827*DCF!E$10-DCF!E$5*MAX(AW827*DCF!E$10,0)-MAX(AW827-AV827,0)/Inputs!$B$10)*DCF!E$6</f>
        <v>1580.2374403238146</v>
      </c>
      <c r="CE827" s="15">
        <f ca="1">(AX827*DCF!F$10-DCF!F$5*MAX(AX827*DCF!F$10,0)-MAX(AX827-AW827,0)/Inputs!$B$10)*DCF!F$6</f>
        <v>1902.9919111621568</v>
      </c>
      <c r="CF827" s="15">
        <f ca="1">(AY827*DCF!G$10-DCF!G$5*MAX(AY827*DCF!G$10,0)-MAX(AY827-AX827,0)/Inputs!$B$10)*DCF!G$6</f>
        <v>2881.3928362866413</v>
      </c>
      <c r="CG827" s="15">
        <f ca="1">(AZ827*DCF!H$10-DCF!H$5*MAX(AZ827*DCF!H$10,0)-MAX(AZ827-AY827,0)/Inputs!$B$10)*DCF!H$6</f>
        <v>2947.8277004014581</v>
      </c>
      <c r="CH827" s="15">
        <f ca="1">(BA827*DCF!I$10-DCF!I$5*MAX(BA827*DCF!I$10,0)-MAX(BA827-AZ827,0)/Inputs!$B$10)*DCF!I$6</f>
        <v>3390.4449404130492</v>
      </c>
      <c r="CI827" s="15">
        <f ca="1">(BB827*DCF!J$10-DCF!J$5*MAX(BB827*DCF!J$10,0)-MAX(BB827-BA827,0)/Inputs!$B$10)*DCF!J$6</f>
        <v>3774.7839603593707</v>
      </c>
      <c r="CJ827" s="15">
        <f ca="1">(BC827*DCF!K$10-DCF!K$5*MAX(BC827*DCF!K$10,0)-MAX(BC827-BB827,0)/Inputs!$B$10)*DCF!K$6</f>
        <v>4260.5350531583135</v>
      </c>
      <c r="CK827" s="15">
        <f ca="1">(BD827*DCF!L$10-DCF!L$5*MAX(BD827*DCF!L$10,0)-MAX(BD827-BC827,0)/Inputs!$B$10)*DCF!L$6</f>
        <v>4587.7986207113418</v>
      </c>
      <c r="CL827" s="15">
        <f ca="1">(BE827*DCF!M$10-DCF!M$5*MAX(BE827*DCF!M$10,0)-MAX(BE827-BD827,0)/Inputs!$B$10)*DCF!M$6</f>
        <v>4810.0705289156531</v>
      </c>
      <c r="CM827" s="15">
        <f ca="1">(BF827*DCF!C$28-DCF!C$5*MAX(BF827*DCF!C$28,0)-MAX(BF827-Inputs!$B$13,0)/Inputs!$B$17)*DCF!C$6</f>
        <v>3971.1213364431005</v>
      </c>
      <c r="CN827" s="15">
        <f ca="1">(BG827*DCF!D$28-DCF!D$5*MAX(BG827*DCF!D$28,0)-MAX(BG827-BF827,0)/Inputs!$B$17)*DCF!D$6</f>
        <v>4989.3674733735706</v>
      </c>
      <c r="CO827" s="15">
        <f ca="1">(BH827*DCF!E$28-DCF!E$5*MAX(BH827*DCF!E$28,0)-MAX(BH827-BG827,0)/Inputs!$B$17)*DCF!E$6</f>
        <v>4936.8962409169335</v>
      </c>
      <c r="CP827" s="15">
        <f ca="1">(BI827*DCF!F$28-DCF!F$5*MAX(BI827*DCF!F$28,0)-MAX(BI827-BH827,0)/Inputs!$B$17)*DCF!F$6</f>
        <v>5573.8115437577935</v>
      </c>
      <c r="CQ827" s="15">
        <f ca="1">(BJ827*DCF!G$28-DCF!G$5*MAX(BJ827*DCF!G$28,0)-MAX(BJ827-BI827,0)/Inputs!$B$17)*DCF!G$6</f>
        <v>4838.2210880988587</v>
      </c>
      <c r="CR827" s="15">
        <f ca="1">(BK827*DCF!H$28-DCF!H$5*MAX(BK827*DCF!H$28,0)-MAX(BK827-BJ827,0)/Inputs!$B$17)*DCF!H$6</f>
        <v>4415.1502188073064</v>
      </c>
      <c r="CS827" s="15">
        <f ca="1">(BL827*DCF!I$28-DCF!I$5*MAX(BL827*DCF!I$28,0)-MAX(BL827-BK827,0)/Inputs!$B$17)*DCF!I$6</f>
        <v>4459.4050988270192</v>
      </c>
      <c r="CT827" s="15">
        <f ca="1">(BM827*DCF!J$28-DCF!J$5*MAX(BM827*DCF!J$28,0)-MAX(BM827-BL827,0)/Inputs!$B$17)*DCF!J$6</f>
        <v>5109.4567747360597</v>
      </c>
      <c r="CU827" s="15">
        <f ca="1">(BN827*DCF!K$28-DCF!K$5*MAX(BN827*DCF!K$28,0)-MAX(BN827-BM827,0)/Inputs!$B$17)*DCF!K$6</f>
        <v>5887.8190729283142</v>
      </c>
      <c r="CV827" s="15">
        <f ca="1">(BO827*DCF!L$28-DCF!L$5*MAX(BO827*DCF!L$28,0)-MAX(BO827-BN827,0)/Inputs!$B$17)*DCF!L$6</f>
        <v>6382.5585381102492</v>
      </c>
      <c r="CW827" s="15">
        <f ca="1">(BP827*DCF!M$28-DCF!M$5*MAX(BP827*DCF!M$28,0)-MAX(BP827-BO827,0)/Inputs!$B$17)*DCF!M$6</f>
        <v>7218.6014725701552</v>
      </c>
      <c r="CX827" s="15">
        <f ca="1">(BQ827*DCF!C$46-DCF!C$5*MAX(BQ827*DCF!C$46,0)-MAX(BQ827-Inputs!$B$20,0)/Inputs!$B$24)*DCF!C$6</f>
        <v>-3178.0932537716722</v>
      </c>
      <c r="CY827" s="15">
        <f ca="1">(BR827*DCF!D$46-DCF!D$5*MAX(BR827*DCF!D$46,0)-MAX(BR827-BQ827,0)/Inputs!$B$24)*DCF!D$6</f>
        <v>-3952.8148692387267</v>
      </c>
      <c r="CZ827" s="15">
        <f ca="1">(BS827*DCF!E$46-DCF!E$5*MAX(BS827*DCF!E$46,0)-MAX(BS827-BR827,0)/Inputs!$B$24)*DCF!E$6</f>
        <v>-1254.7421202659659</v>
      </c>
      <c r="DA827" s="15">
        <f ca="1">(BT827*DCF!F$46-DCF!F$5*MAX(BT827*DCF!F$46,0)-MAX(BT827-BS827,0)/Inputs!$B$24)*DCF!F$6</f>
        <v>-752.6035051835139</v>
      </c>
      <c r="DB827" s="15">
        <f ca="1">(BU827*DCF!G$46-DCF!G$5*MAX(BU827*DCF!G$46,0)-MAX(BU827-BT827,0)/Inputs!$B$24)*DCF!G$6</f>
        <v>-533.30880220742472</v>
      </c>
      <c r="DC827" s="15">
        <f ca="1">(BV827*DCF!H$46-DCF!H$5*MAX(BV827*DCF!H$46,0)-MAX(BV827-BU827,0)/Inputs!$B$24)*DCF!H$6</f>
        <v>-2129.4650440388773</v>
      </c>
      <c r="DD827" s="15">
        <f ca="1">(BW827*DCF!I$46-DCF!I$5*MAX(BW827*DCF!I$46,0)-MAX(BW827-BV827,0)/Inputs!$B$24)*DCF!I$6</f>
        <v>-1564.7940485387651</v>
      </c>
      <c r="DE827" s="15">
        <f ca="1">(BX827*DCF!J$46-DCF!J$5*MAX(BX827*DCF!J$46,0)-MAX(BX827-BW827,0)/Inputs!$B$24)*DCF!J$6</f>
        <v>522.81288608974694</v>
      </c>
      <c r="DF827" s="15">
        <f ca="1">(BY827*DCF!K$46-DCF!K$5*MAX(BY827*DCF!K$46,0)-MAX(BY827-BX827,0)/Inputs!$B$24)*DCF!K$6</f>
        <v>567.60791410736249</v>
      </c>
      <c r="DG827" s="15">
        <f ca="1">(BZ827*DCF!L$46-DCF!L$5*MAX(BZ827*DCF!L$46,0)-MAX(BZ827-BY827,0)/Inputs!$B$24)*DCF!L$6</f>
        <v>561.67315141870995</v>
      </c>
      <c r="DH827" s="15">
        <f ca="1">(CA827*DCF!M$46-DCF!M$5*MAX(CA827*DCF!M$46,0)-MAX(CA827-BZ827,0)/Inputs!$B$24)*DCF!M$6</f>
        <v>-1006.9495172089077</v>
      </c>
      <c r="DI827" s="15">
        <f ca="1">SUM(CB827:CL827)+BE827*DCF!M$10*(1+Inputs!$B$30)*(1-Inputs!$B$33)*(1-Inputs!$B$30/Inputs!$B$31)/(Inputs!$B$29-Inputs!$B$30)*DCF!M$6</f>
        <v>150265.11440724874</v>
      </c>
      <c r="DJ827" s="15">
        <f ca="1">SUM(CM827:CW827)+BP827*DCF!M$28*(1+Inputs!$B$30)*(1-Inputs!$B$33)*(1-Inputs!$B$30/Inputs!$B$31)/(Inputs!$B$29-Inputs!$B$30)*DCF!M$6</f>
        <v>219471.78654792422</v>
      </c>
      <c r="DK827" s="15">
        <f ca="1">SUM(CX827:DH827)+CA827*DCF!M$46*(1+Inputs!$B$30)*(1-Inputs!$B$33)*(1-Inputs!$B$30/Inputs!$B$31)/(Inputs!$B$29-Inputs!$B$30)*DCF!M$6</f>
        <v>107562.62498786484</v>
      </c>
      <c r="DM827" s="15">
        <f ca="1">DI827+DJ827+DK827+Inputs!$B$34+Inputs!$B$36-Inputs!$B$35</f>
        <v>554150.52594303782</v>
      </c>
    </row>
    <row r="828" spans="1:117" x14ac:dyDescent="0.75">
      <c r="A828" s="11">
        <v>815</v>
      </c>
      <c r="C828" s="24">
        <f t="shared" ca="1" si="471"/>
        <v>-0.17347275442836532</v>
      </c>
      <c r="D828" s="24">
        <f t="shared" ca="1" si="471"/>
        <v>0.39594781712020538</v>
      </c>
      <c r="E828" s="24">
        <f t="shared" ca="1" si="471"/>
        <v>0.27605546376556495</v>
      </c>
      <c r="F828" s="24">
        <f t="shared" ca="1" si="471"/>
        <v>-1.0266774767620763</v>
      </c>
      <c r="G828" s="24">
        <f t="shared" ca="1" si="471"/>
        <v>0.28903186887078741</v>
      </c>
      <c r="H828" s="24">
        <f t="shared" ca="1" si="471"/>
        <v>-0.97624758540401857</v>
      </c>
      <c r="I828" s="24">
        <f t="shared" ca="1" si="471"/>
        <v>0.10537759194001213</v>
      </c>
      <c r="J828" s="24">
        <f t="shared" ca="1" si="471"/>
        <v>-0.40793168915797218</v>
      </c>
      <c r="K828" s="24">
        <f t="shared" ca="1" si="471"/>
        <v>0.18657533293490952</v>
      </c>
      <c r="L828" s="24">
        <f t="shared" ca="1" si="471"/>
        <v>1.3825747727235012</v>
      </c>
      <c r="M828" s="24">
        <f t="shared" ca="1" si="471"/>
        <v>1.1672532260973618</v>
      </c>
      <c r="N828" s="24">
        <f ca="1">SQRT(Inputs!$B$38)*C828+SQRT(1-Inputs!$B$38)*_xlfn.NORM.S.INV(RAND())</f>
        <v>1.0965072461150933</v>
      </c>
      <c r="O828" s="24">
        <f ca="1">SQRT(Inputs!$B$38)*D828+SQRT(1-Inputs!$B$38)*_xlfn.NORM.S.INV(RAND())</f>
        <v>-0.729991118876536</v>
      </c>
      <c r="P828" s="24">
        <f ca="1">SQRT(Inputs!$B$38)*E828+SQRT(1-Inputs!$B$38)*_xlfn.NORM.S.INV(RAND())</f>
        <v>8.6018550383755193E-2</v>
      </c>
      <c r="Q828" s="24">
        <f ca="1">SQRT(Inputs!$B$38)*F828+SQRT(1-Inputs!$B$38)*_xlfn.NORM.S.INV(RAND())</f>
        <v>1.0501257731161113</v>
      </c>
      <c r="R828" s="24">
        <f ca="1">SQRT(Inputs!$B$38)*G828+SQRT(1-Inputs!$B$38)*_xlfn.NORM.S.INV(RAND())</f>
        <v>1.9092910226854016</v>
      </c>
      <c r="S828" s="24">
        <f ca="1">SQRT(Inputs!$B$38)*H828+SQRT(1-Inputs!$B$38)*_xlfn.NORM.S.INV(RAND())</f>
        <v>-0.15106594525401346</v>
      </c>
      <c r="T828" s="24">
        <f ca="1">SQRT(Inputs!$B$38)*I828+SQRT(1-Inputs!$B$38)*_xlfn.NORM.S.INV(RAND())</f>
        <v>0.82955681758609923</v>
      </c>
      <c r="U828" s="24">
        <f ca="1">SQRT(Inputs!$B$38)*J828+SQRT(1-Inputs!$B$38)*_xlfn.NORM.S.INV(RAND())</f>
        <v>-0.50838938147328316</v>
      </c>
      <c r="V828" s="24">
        <f ca="1">SQRT(Inputs!$B$38)*K828+SQRT(1-Inputs!$B$38)*_xlfn.NORM.S.INV(RAND())</f>
        <v>-1.5291507607963484</v>
      </c>
      <c r="W828" s="24">
        <f ca="1">SQRT(Inputs!$B$38)*L828+SQRT(1-Inputs!$B$38)*_xlfn.NORM.S.INV(RAND())</f>
        <v>0.30408767606965076</v>
      </c>
      <c r="X828" s="24">
        <f ca="1">SQRT(Inputs!$B$38)*M828+SQRT(1-Inputs!$B$38)*_xlfn.NORM.S.INV(RAND())</f>
        <v>-0.31998494448630088</v>
      </c>
      <c r="Y828" s="24">
        <f ca="1">SQRT(Inputs!$B$38)*C828+SQRT(1-Inputs!$B$38)*_xlfn.NORM.S.INV(RAND())</f>
        <v>-1.2342324402726854</v>
      </c>
      <c r="Z828" s="24">
        <f ca="1">SQRT(Inputs!$B$38)*D828+SQRT(1-Inputs!$B$38)*_xlfn.NORM.S.INV(RAND())</f>
        <v>-0.17610071853018794</v>
      </c>
      <c r="AA828" s="24">
        <f ca="1">SQRT(Inputs!$B$38)*E828+SQRT(1-Inputs!$B$38)*_xlfn.NORM.S.INV(RAND())</f>
        <v>0.39710302934867692</v>
      </c>
      <c r="AB828" s="24">
        <f ca="1">SQRT(Inputs!$B$38)*F828+SQRT(1-Inputs!$B$38)*_xlfn.NORM.S.INV(RAND())</f>
        <v>-0.24482346891920187</v>
      </c>
      <c r="AC828" s="24">
        <f ca="1">SQRT(Inputs!$B$38)*G828+SQRT(1-Inputs!$B$38)*_xlfn.NORM.S.INV(RAND())</f>
        <v>-0.22472026867391331</v>
      </c>
      <c r="AD828" s="24">
        <f ca="1">SQRT(Inputs!$B$38)*H828+SQRT(1-Inputs!$B$38)*_xlfn.NORM.S.INV(RAND())</f>
        <v>5.7575585850027977E-2</v>
      </c>
      <c r="AE828" s="24">
        <f ca="1">SQRT(Inputs!$B$38)*I828+SQRT(1-Inputs!$B$38)*_xlfn.NORM.S.INV(RAND())</f>
        <v>1.3567384626717294</v>
      </c>
      <c r="AF828" s="24">
        <f ca="1">SQRT(Inputs!$B$38)*J828+SQRT(1-Inputs!$B$38)*_xlfn.NORM.S.INV(RAND())</f>
        <v>-0.9065656208692251</v>
      </c>
      <c r="AG828" s="24">
        <f ca="1">SQRT(Inputs!$B$38)*K828+SQRT(1-Inputs!$B$38)*_xlfn.NORM.S.INV(RAND())</f>
        <v>-0.69396980165961053</v>
      </c>
      <c r="AH828" s="24">
        <f ca="1">SQRT(Inputs!$B$38)*L828+SQRT(1-Inputs!$B$38)*_xlfn.NORM.S.INV(RAND())</f>
        <v>0.60494188183759778</v>
      </c>
      <c r="AI828" s="24">
        <f ca="1">SQRT(Inputs!$B$38)*M828+SQRT(1-Inputs!$B$38)*_xlfn.NORM.S.INV(RAND())</f>
        <v>-1.1468982674774209</v>
      </c>
      <c r="AJ828" s="24">
        <f ca="1">SQRT(Inputs!$B$38)*C828+SQRT(1-Inputs!$B$38)*_xlfn.NORM.S.INV(RAND())</f>
        <v>0.16882223655245604</v>
      </c>
      <c r="AK828" s="24">
        <f ca="1">SQRT(Inputs!$B$38)*D828+SQRT(1-Inputs!$B$38)*_xlfn.NORM.S.INV(RAND())</f>
        <v>0.26833185874664223</v>
      </c>
      <c r="AL828" s="24">
        <f ca="1">SQRT(Inputs!$B$38)*E828+SQRT(1-Inputs!$B$38)*_xlfn.NORM.S.INV(RAND())</f>
        <v>0.42445207192114054</v>
      </c>
      <c r="AM828" s="24">
        <f ca="1">SQRT(Inputs!$B$38)*F828+SQRT(1-Inputs!$B$38)*_xlfn.NORM.S.INV(RAND())</f>
        <v>0.5755145374040056</v>
      </c>
      <c r="AN828" s="24">
        <f ca="1">SQRT(Inputs!$B$38)*G828+SQRT(1-Inputs!$B$38)*_xlfn.NORM.S.INV(RAND())</f>
        <v>1.097273582452527</v>
      </c>
      <c r="AO828" s="24">
        <f ca="1">SQRT(Inputs!$B$38)*H828+SQRT(1-Inputs!$B$38)*_xlfn.NORM.S.INV(RAND())</f>
        <v>-0.60876552814357399</v>
      </c>
      <c r="AP828" s="24">
        <f ca="1">SQRT(Inputs!$B$38)*I828+SQRT(1-Inputs!$B$38)*_xlfn.NORM.S.INV(RAND())</f>
        <v>0.38687404281380849</v>
      </c>
      <c r="AQ828" s="24">
        <f ca="1">SQRT(Inputs!$B$38)*J828+SQRT(1-Inputs!$B$38)*_xlfn.NORM.S.INV(RAND())</f>
        <v>-2.0442202727982695</v>
      </c>
      <c r="AR828" s="24">
        <f ca="1">SQRT(Inputs!$B$38)*K828+SQRT(1-Inputs!$B$38)*_xlfn.NORM.S.INV(RAND())</f>
        <v>1.1068917611729219</v>
      </c>
      <c r="AS828" s="24">
        <f ca="1">SQRT(Inputs!$B$38)*L828+SQRT(1-Inputs!$B$38)*_xlfn.NORM.S.INV(RAND())</f>
        <v>-0.49673798196824903</v>
      </c>
      <c r="AT828" s="24">
        <f ca="1">SQRT(Inputs!$B$38)*M828+SQRT(1-Inputs!$B$38)*_xlfn.NORM.S.INV(RAND())</f>
        <v>0.21837792665356537</v>
      </c>
      <c r="AU828" s="15">
        <f ca="1">Inputs!$B$6*EXP($B$8-0.5*C$5^2+C$5*N828)</f>
        <v>5926.0159295865024</v>
      </c>
      <c r="AV828" s="15">
        <f t="shared" ca="1" si="437"/>
        <v>6479.2383284978532</v>
      </c>
      <c r="AW828" s="15">
        <f t="shared" ca="1" si="438"/>
        <v>7992.4781380648401</v>
      </c>
      <c r="AX828" s="15">
        <f t="shared" ca="1" si="439"/>
        <v>11125.993126172127</v>
      </c>
      <c r="AY828" s="15">
        <f t="shared" ca="1" si="440"/>
        <v>16993.631261993163</v>
      </c>
      <c r="AZ828" s="15">
        <f t="shared" ca="1" si="441"/>
        <v>20440.787487258905</v>
      </c>
      <c r="BA828" s="15">
        <f t="shared" ca="1" si="442"/>
        <v>27283.134218360996</v>
      </c>
      <c r="BB828" s="15">
        <f t="shared" ca="1" si="443"/>
        <v>31744.086812621586</v>
      </c>
      <c r="BC828" s="15">
        <f t="shared" ca="1" si="444"/>
        <v>33543.086958773965</v>
      </c>
      <c r="BD828" s="15">
        <f t="shared" ca="1" si="445"/>
        <v>42279.021193482156</v>
      </c>
      <c r="BE828" s="15">
        <f t="shared" ca="1" si="446"/>
        <v>50319.413425907864</v>
      </c>
      <c r="BF828" s="15">
        <f ca="1">Inputs!$B$13*EXP($B$9-0.5*C$6^2+C$6*Y828)</f>
        <v>10829.027081997214</v>
      </c>
      <c r="BG828" s="15">
        <f t="shared" ca="1" si="447"/>
        <v>12784.948125513612</v>
      </c>
      <c r="BH828" s="15">
        <f t="shared" ca="1" si="448"/>
        <v>16684.320056218323</v>
      </c>
      <c r="BI828" s="15">
        <f t="shared" ca="1" si="449"/>
        <v>19668.79419559121</v>
      </c>
      <c r="BJ828" s="15">
        <f t="shared" ca="1" si="450"/>
        <v>23344.107815497846</v>
      </c>
      <c r="BK828" s="15">
        <f t="shared" ca="1" si="451"/>
        <v>28875.928171957243</v>
      </c>
      <c r="BL828" s="15">
        <f t="shared" ca="1" si="452"/>
        <v>42288.955178711665</v>
      </c>
      <c r="BM828" s="15">
        <f t="shared" ca="1" si="453"/>
        <v>46445.608374093004</v>
      </c>
      <c r="BN828" s="15">
        <f t="shared" ca="1" si="454"/>
        <v>52564.016950595134</v>
      </c>
      <c r="BO828" s="15">
        <f t="shared" ca="1" si="455"/>
        <v>69386.141604413278</v>
      </c>
      <c r="BP828" s="15">
        <f t="shared" ca="1" si="456"/>
        <v>74995.069776327233</v>
      </c>
      <c r="BQ828" s="15">
        <f ca="1">Inputs!$B$20*EXP($B$10-0.5*C$7^2+C$7*AJ828)</f>
        <v>4554.2084129011109</v>
      </c>
      <c r="BR828" s="15">
        <f t="shared" ca="1" si="457"/>
        <v>6729.1584059467414</v>
      </c>
      <c r="BS828" s="15">
        <f t="shared" ca="1" si="458"/>
        <v>10409.524969173808</v>
      </c>
      <c r="BT828" s="15">
        <f t="shared" ca="1" si="459"/>
        <v>16691.476765394113</v>
      </c>
      <c r="BU828" s="15">
        <f t="shared" ca="1" si="460"/>
        <v>30166.761177788787</v>
      </c>
      <c r="BV828" s="15">
        <f t="shared" ca="1" si="461"/>
        <v>36591.538816481494</v>
      </c>
      <c r="BW828" s="15">
        <f t="shared" ca="1" si="462"/>
        <v>55418.361901472774</v>
      </c>
      <c r="BX828" s="15">
        <f t="shared" ca="1" si="463"/>
        <v>51450.12097027275</v>
      </c>
      <c r="BY828" s="15">
        <f t="shared" ca="1" si="464"/>
        <v>89094.361335564667</v>
      </c>
      <c r="BZ828" s="15">
        <f t="shared" ca="1" si="465"/>
        <v>114101.84424920184</v>
      </c>
      <c r="CA828" s="15">
        <f t="shared" ca="1" si="466"/>
        <v>166620.47398587107</v>
      </c>
      <c r="CB828" s="15">
        <f ca="1">(AU828*DCF!C$10-DCF!C$5*MAX(AU828*DCF!C$10,0)-MAX(AU828-Inputs!$B$6,0)/Inputs!$B$10)*DCF!C$6</f>
        <v>1036.202405294413</v>
      </c>
      <c r="CC828" s="15">
        <f ca="1">(AV828*DCF!D$10-DCF!D$5*MAX(AV828*DCF!D$10,0)-MAX(AV828-AU828,0)/Inputs!$B$10)*DCF!D$6</f>
        <v>1444.381644056748</v>
      </c>
      <c r="CD828" s="15">
        <f ca="1">(AW828*DCF!E$10-DCF!E$5*MAX(AW828*DCF!E$10,0)-MAX(AW828-AV828,0)/Inputs!$B$10)*DCF!E$6</f>
        <v>1504.4917016219442</v>
      </c>
      <c r="CE828" s="15">
        <f ca="1">(AX828*DCF!F$10-DCF!F$5*MAX(AX828*DCF!F$10,0)-MAX(AX828-AW828,0)/Inputs!$B$10)*DCF!F$6</f>
        <v>1776.7797880575311</v>
      </c>
      <c r="CF828" s="15">
        <f ca="1">(AY828*DCF!G$10-DCF!G$5*MAX(AY828*DCF!G$10,0)-MAX(AY828-AX828,0)/Inputs!$B$10)*DCF!G$6</f>
        <v>2373.5037598102972</v>
      </c>
      <c r="CG828" s="15">
        <f ca="1">(AZ828*DCF!H$10-DCF!H$5*MAX(AZ828*DCF!H$10,0)-MAX(AZ828-AY828,0)/Inputs!$B$10)*DCF!H$6</f>
        <v>3356.4891662163391</v>
      </c>
      <c r="CH828" s="15">
        <f ca="1">(BA828*DCF!I$10-DCF!I$5*MAX(BA828*DCF!I$10,0)-MAX(BA828-AZ828,0)/Inputs!$B$10)*DCF!I$6</f>
        <v>3861.2487318661633</v>
      </c>
      <c r="CI828" s="15">
        <f ca="1">(BB828*DCF!J$10-DCF!J$5*MAX(BB828*DCF!J$10,0)-MAX(BB828-BA828,0)/Inputs!$B$10)*DCF!J$6</f>
        <v>4771.3750985615552</v>
      </c>
      <c r="CJ828" s="15">
        <f ca="1">(BC828*DCF!K$10-DCF!K$5*MAX(BC828*DCF!K$10,0)-MAX(BC828-BB828,0)/Inputs!$B$10)*DCF!K$6</f>
        <v>5148.0656606416869</v>
      </c>
      <c r="CK828" s="15">
        <f ca="1">(BD828*DCF!L$10-DCF!L$5*MAX(BD828*DCF!L$10,0)-MAX(BD828-BC828,0)/Inputs!$B$10)*DCF!L$6</f>
        <v>5246.7826288080832</v>
      </c>
      <c r="CL828" s="15">
        <f ca="1">(BE828*DCF!M$10-DCF!M$5*MAX(BE828*DCF!M$10,0)-MAX(BE828-BD828,0)/Inputs!$B$10)*DCF!M$6</f>
        <v>6140.2093050230751</v>
      </c>
      <c r="CM828" s="15">
        <f ca="1">(BF828*DCF!C$28-DCF!C$5*MAX(BF828*DCF!C$28,0)-MAX(BF828-Inputs!$B$13,0)/Inputs!$B$17)*DCF!C$6</f>
        <v>3304.9480472798928</v>
      </c>
      <c r="CN828" s="15">
        <f ca="1">(BG828*DCF!D$28-DCF!D$5*MAX(BG828*DCF!D$28,0)-MAX(BG828-BF828,0)/Inputs!$B$17)*DCF!D$6</f>
        <v>3348.1744557581483</v>
      </c>
      <c r="CO828" s="15">
        <f ca="1">(BH828*DCF!E$28-DCF!E$5*MAX(BH828*DCF!E$28,0)-MAX(BH828-BG828,0)/Inputs!$B$17)*DCF!E$6</f>
        <v>3956.7839947862526</v>
      </c>
      <c r="CP828" s="15">
        <f ca="1">(BI828*DCF!F$28-DCF!F$5*MAX(BI828*DCF!F$28,0)-MAX(BI828-BH828,0)/Inputs!$B$17)*DCF!F$6</f>
        <v>4796.1888408148707</v>
      </c>
      <c r="CQ828" s="15">
        <f ca="1">(BJ828*DCF!G$28-DCF!G$5*MAX(BJ828*DCF!G$28,0)-MAX(BJ828-BI828,0)/Inputs!$B$17)*DCF!G$6</f>
        <v>5438.6544407635538</v>
      </c>
      <c r="CR828" s="15">
        <f ca="1">(BK828*DCF!H$28-DCF!H$5*MAX(BK828*DCF!H$28,0)-MAX(BK828-BJ828,0)/Inputs!$B$17)*DCF!H$6</f>
        <v>6281.845976319627</v>
      </c>
      <c r="CS828" s="15">
        <f ca="1">(BL828*DCF!I$28-DCF!I$5*MAX(BL828*DCF!I$28,0)-MAX(BL828-BK828,0)/Inputs!$B$17)*DCF!I$6</f>
        <v>8019.1956642789874</v>
      </c>
      <c r="CT828" s="15">
        <f ca="1">(BM828*DCF!J$28-DCF!J$5*MAX(BM828*DCF!J$28,0)-MAX(BM828-BL828,0)/Inputs!$B$17)*DCF!J$6</f>
        <v>9810.0881569700341</v>
      </c>
      <c r="CU828" s="15">
        <f ca="1">(BN828*DCF!K$28-DCF!K$5*MAX(BN828*DCF!K$28,0)-MAX(BN828-BM828,0)/Inputs!$B$17)*DCF!K$6</f>
        <v>10351.215485202083</v>
      </c>
      <c r="CV828" s="15">
        <f ca="1">(BO828*DCF!L$28-DCF!L$5*MAX(BO828*DCF!L$28,0)-MAX(BO828-BN828,0)/Inputs!$B$17)*DCF!L$6</f>
        <v>11940.540201190403</v>
      </c>
      <c r="CW828" s="15">
        <f ca="1">(BP828*DCF!M$28-DCF!M$5*MAX(BP828*DCF!M$28,0)-MAX(BP828-BO828,0)/Inputs!$B$17)*DCF!M$6</f>
        <v>13524.075179331139</v>
      </c>
      <c r="CX828" s="15">
        <f ca="1">(BQ828*DCF!C$46-DCF!C$5*MAX(BQ828*DCF!C$46,0)-MAX(BQ828-Inputs!$B$20,0)/Inputs!$B$24)*DCF!C$6</f>
        <v>-1676.81876182525</v>
      </c>
      <c r="CY828" s="15">
        <f ca="1">(BR828*DCF!D$46-DCF!D$5*MAX(BR828*DCF!D$46,0)-MAX(BR828-BQ828,0)/Inputs!$B$24)*DCF!D$6</f>
        <v>-2076.5435222010155</v>
      </c>
      <c r="CZ828" s="15">
        <f ca="1">(BS828*DCF!E$46-DCF!E$5*MAX(BS828*DCF!E$46,0)-MAX(BS828-BR828,0)/Inputs!$B$24)*DCF!E$6</f>
        <v>-2681.6436322827431</v>
      </c>
      <c r="DA828" s="15">
        <f ca="1">(BT828*DCF!F$46-DCF!F$5*MAX(BT828*DCF!F$46,0)-MAX(BT828-BS828,0)/Inputs!$B$24)*DCF!F$6</f>
        <v>-3503.0361062712841</v>
      </c>
      <c r="DB828" s="15">
        <f ca="1">(BU828*DCF!G$46-DCF!G$5*MAX(BU828*DCF!G$46,0)-MAX(BU828-BT828,0)/Inputs!$B$24)*DCF!G$6</f>
        <v>-5547.5696809964593</v>
      </c>
      <c r="DC828" s="15">
        <f ca="1">(BV828*DCF!H$46-DCF!H$5*MAX(BV828*DCF!H$46,0)-MAX(BV828-BU828,0)/Inputs!$B$24)*DCF!H$6</f>
        <v>-1996.4602859580496</v>
      </c>
      <c r="DD828" s="15">
        <f ca="1">(BW828*DCF!I$46-DCF!I$5*MAX(BW828*DCF!I$46,0)-MAX(BW828-BV828,0)/Inputs!$B$24)*DCF!I$6</f>
        <v>-4124.5440350767658</v>
      </c>
      <c r="DE828" s="15">
        <f ca="1">(BX828*DCF!J$46-DCF!J$5*MAX(BX828*DCF!J$46,0)-MAX(BX828-BW828,0)/Inputs!$B$24)*DCF!J$6</f>
        <v>2158.1902563142939</v>
      </c>
      <c r="DF828" s="15">
        <f ca="1">(BY828*DCF!K$46-DCF!K$5*MAX(BY828*DCF!K$46,0)-MAX(BY828-BX828,0)/Inputs!$B$24)*DCF!K$6</f>
        <v>-4132.4691339907731</v>
      </c>
      <c r="DG828" s="15">
        <f ca="1">(BZ828*DCF!L$46-DCF!L$5*MAX(BZ828*DCF!L$46,0)-MAX(BZ828-BY828,0)/Inputs!$B$24)*DCF!L$6</f>
        <v>2228.0568243751595</v>
      </c>
      <c r="DH828" s="15">
        <f ca="1">(CA828*DCF!M$46-DCF!M$5*MAX(CA828*DCF!M$46,0)-MAX(CA828-BZ828,0)/Inputs!$B$24)*DCF!M$6</f>
        <v>2083.0459991022299</v>
      </c>
      <c r="DI828" s="15">
        <f ca="1">SUM(CB828:CL828)+BE828*DCF!M$10*(1+Inputs!$B$30)*(1-Inputs!$B$33)*(1-Inputs!$B$30/Inputs!$B$31)/(Inputs!$B$29-Inputs!$B$30)*DCF!M$6</f>
        <v>176699.12285961598</v>
      </c>
      <c r="DJ828" s="15">
        <f ca="1">SUM(CM828:CW828)+BP828*DCF!M$28*(1+Inputs!$B$30)*(1-Inputs!$B$33)*(1-Inputs!$B$30/Inputs!$B$31)/(Inputs!$B$29-Inputs!$B$30)*DCF!M$6</f>
        <v>359054.73830222851</v>
      </c>
      <c r="DK828" s="15">
        <f ca="1">SUM(CX828:DH828)+CA828*DCF!M$46*(1+Inputs!$B$30)*(1-Inputs!$B$33)*(1-Inputs!$B$30/Inputs!$B$31)/(Inputs!$B$29-Inputs!$B$30)*DCF!M$6</f>
        <v>238345.19816027183</v>
      </c>
      <c r="DM828" s="15">
        <f ca="1">DI828+DJ828+DK828+Inputs!$B$34+Inputs!$B$36-Inputs!$B$35</f>
        <v>850950.05932211631</v>
      </c>
    </row>
    <row r="829" spans="1:117" x14ac:dyDescent="0.75">
      <c r="A829" s="11">
        <v>816</v>
      </c>
      <c r="C829" s="24">
        <f t="shared" ca="1" si="471"/>
        <v>0.97888357867843978</v>
      </c>
      <c r="D829" s="24">
        <f t="shared" ca="1" si="471"/>
        <v>0.86986709936117934</v>
      </c>
      <c r="E829" s="24">
        <f t="shared" ca="1" si="471"/>
        <v>0.16307072923680857</v>
      </c>
      <c r="F829" s="24">
        <f t="shared" ca="1" si="471"/>
        <v>0.47824844471789502</v>
      </c>
      <c r="G829" s="24">
        <f t="shared" ca="1" si="471"/>
        <v>1.4359828899227722</v>
      </c>
      <c r="H829" s="24">
        <f t="shared" ca="1" si="471"/>
        <v>-7.1962343184881788E-2</v>
      </c>
      <c r="I829" s="24">
        <f t="shared" ca="1" si="471"/>
        <v>0.75591226890830121</v>
      </c>
      <c r="J829" s="24">
        <f t="shared" ca="1" si="471"/>
        <v>1.5471324376839031</v>
      </c>
      <c r="K829" s="24">
        <f t="shared" ca="1" si="471"/>
        <v>-0.45605677242821985</v>
      </c>
      <c r="L829" s="24">
        <f t="shared" ca="1" si="471"/>
        <v>-0.38776290525881613</v>
      </c>
      <c r="M829" s="24">
        <f t="shared" ca="1" si="471"/>
        <v>-7.7042740933530376E-2</v>
      </c>
      <c r="N829" s="24">
        <f ca="1">SQRT(Inputs!$B$38)*C829+SQRT(1-Inputs!$B$38)*_xlfn.NORM.S.INV(RAND())</f>
        <v>0.12250934167282018</v>
      </c>
      <c r="O829" s="24">
        <f ca="1">SQRT(Inputs!$B$38)*D829+SQRT(1-Inputs!$B$38)*_xlfn.NORM.S.INV(RAND())</f>
        <v>-0.16770749048901246</v>
      </c>
      <c r="P829" s="24">
        <f ca="1">SQRT(Inputs!$B$38)*E829+SQRT(1-Inputs!$B$38)*_xlfn.NORM.S.INV(RAND())</f>
        <v>0.46025520400486108</v>
      </c>
      <c r="Q829" s="24">
        <f ca="1">SQRT(Inputs!$B$38)*F829+SQRT(1-Inputs!$B$38)*_xlfn.NORM.S.INV(RAND())</f>
        <v>1.6953284284960661</v>
      </c>
      <c r="R829" s="24">
        <f ca="1">SQRT(Inputs!$B$38)*G829+SQRT(1-Inputs!$B$38)*_xlfn.NORM.S.INV(RAND())</f>
        <v>1.9917433531345439</v>
      </c>
      <c r="S829" s="24">
        <f ca="1">SQRT(Inputs!$B$38)*H829+SQRT(1-Inputs!$B$38)*_xlfn.NORM.S.INV(RAND())</f>
        <v>-1.8145390318452344</v>
      </c>
      <c r="T829" s="24">
        <f ca="1">SQRT(Inputs!$B$38)*I829+SQRT(1-Inputs!$B$38)*_xlfn.NORM.S.INV(RAND())</f>
        <v>0.52034614095680998</v>
      </c>
      <c r="U829" s="24">
        <f ca="1">SQRT(Inputs!$B$38)*J829+SQRT(1-Inputs!$B$38)*_xlfn.NORM.S.INV(RAND())</f>
        <v>2.2670484015596921</v>
      </c>
      <c r="V829" s="24">
        <f ca="1">SQRT(Inputs!$B$38)*K829+SQRT(1-Inputs!$B$38)*_xlfn.NORM.S.INV(RAND())</f>
        <v>1.1118927456315308</v>
      </c>
      <c r="W829" s="24">
        <f ca="1">SQRT(Inputs!$B$38)*L829+SQRT(1-Inputs!$B$38)*_xlfn.NORM.S.INV(RAND())</f>
        <v>-0.79056917595478726</v>
      </c>
      <c r="X829" s="24">
        <f ca="1">SQRT(Inputs!$B$38)*M829+SQRT(1-Inputs!$B$38)*_xlfn.NORM.S.INV(RAND())</f>
        <v>-7.2885879950578977E-2</v>
      </c>
      <c r="Y829" s="24">
        <f ca="1">SQRT(Inputs!$B$38)*C829+SQRT(1-Inputs!$B$38)*_xlfn.NORM.S.INV(RAND())</f>
        <v>-8.5322201957033439E-2</v>
      </c>
      <c r="Z829" s="24">
        <f ca="1">SQRT(Inputs!$B$38)*D829+SQRT(1-Inputs!$B$38)*_xlfn.NORM.S.INV(RAND())</f>
        <v>0.11189807686666631</v>
      </c>
      <c r="AA829" s="24">
        <f ca="1">SQRT(Inputs!$B$38)*E829+SQRT(1-Inputs!$B$38)*_xlfn.NORM.S.INV(RAND())</f>
        <v>-0.24440769530755449</v>
      </c>
      <c r="AB829" s="24">
        <f ca="1">SQRT(Inputs!$B$38)*F829+SQRT(1-Inputs!$B$38)*_xlfn.NORM.S.INV(RAND())</f>
        <v>1.2073058650468089</v>
      </c>
      <c r="AC829" s="24">
        <f ca="1">SQRT(Inputs!$B$38)*G829+SQRT(1-Inputs!$B$38)*_xlfn.NORM.S.INV(RAND())</f>
        <v>1.6753395508907052</v>
      </c>
      <c r="AD829" s="24">
        <f ca="1">SQRT(Inputs!$B$38)*H829+SQRT(1-Inputs!$B$38)*_xlfn.NORM.S.INV(RAND())</f>
        <v>-0.52988122773806112</v>
      </c>
      <c r="AE829" s="24">
        <f ca="1">SQRT(Inputs!$B$38)*I829+SQRT(1-Inputs!$B$38)*_xlfn.NORM.S.INV(RAND())</f>
        <v>0.44206907883378732</v>
      </c>
      <c r="AF829" s="24">
        <f ca="1">SQRT(Inputs!$B$38)*J829+SQRT(1-Inputs!$B$38)*_xlfn.NORM.S.INV(RAND())</f>
        <v>0.28514379738713069</v>
      </c>
      <c r="AG829" s="24">
        <f ca="1">SQRT(Inputs!$B$38)*K829+SQRT(1-Inputs!$B$38)*_xlfn.NORM.S.INV(RAND())</f>
        <v>-0.51703769882985606</v>
      </c>
      <c r="AH829" s="24">
        <f ca="1">SQRT(Inputs!$B$38)*L829+SQRT(1-Inputs!$B$38)*_xlfn.NORM.S.INV(RAND())</f>
        <v>-0.52567708807279145</v>
      </c>
      <c r="AI829" s="24">
        <f ca="1">SQRT(Inputs!$B$38)*M829+SQRT(1-Inputs!$B$38)*_xlfn.NORM.S.INV(RAND())</f>
        <v>0.3755528626049045</v>
      </c>
      <c r="AJ829" s="24">
        <f ca="1">SQRT(Inputs!$B$38)*C829+SQRT(1-Inputs!$B$38)*_xlfn.NORM.S.INV(RAND())</f>
        <v>0.21770562631461138</v>
      </c>
      <c r="AK829" s="24">
        <f ca="1">SQRT(Inputs!$B$38)*D829+SQRT(1-Inputs!$B$38)*_xlfn.NORM.S.INV(RAND())</f>
        <v>1.2072756191348799</v>
      </c>
      <c r="AL829" s="24">
        <f ca="1">SQRT(Inputs!$B$38)*E829+SQRT(1-Inputs!$B$38)*_xlfn.NORM.S.INV(RAND())</f>
        <v>-1.0321333593185418</v>
      </c>
      <c r="AM829" s="24">
        <f ca="1">SQRT(Inputs!$B$38)*F829+SQRT(1-Inputs!$B$38)*_xlfn.NORM.S.INV(RAND())</f>
        <v>0.18132760750684224</v>
      </c>
      <c r="AN829" s="24">
        <f ca="1">SQRT(Inputs!$B$38)*G829+SQRT(1-Inputs!$B$38)*_xlfn.NORM.S.INV(RAND())</f>
        <v>-0.13556275060953604</v>
      </c>
      <c r="AO829" s="24">
        <f ca="1">SQRT(Inputs!$B$38)*H829+SQRT(1-Inputs!$B$38)*_xlfn.NORM.S.INV(RAND())</f>
        <v>0.6190082997263352</v>
      </c>
      <c r="AP829" s="24">
        <f ca="1">SQRT(Inputs!$B$38)*I829+SQRT(1-Inputs!$B$38)*_xlfn.NORM.S.INV(RAND())</f>
        <v>0.19375578624960066</v>
      </c>
      <c r="AQ829" s="24">
        <f ca="1">SQRT(Inputs!$B$38)*J829+SQRT(1-Inputs!$B$38)*_xlfn.NORM.S.INV(RAND())</f>
        <v>0.93581478466951529</v>
      </c>
      <c r="AR829" s="24">
        <f ca="1">SQRT(Inputs!$B$38)*K829+SQRT(1-Inputs!$B$38)*_xlfn.NORM.S.INV(RAND())</f>
        <v>-0.96769623085271994</v>
      </c>
      <c r="AS829" s="24">
        <f ca="1">SQRT(Inputs!$B$38)*L829+SQRT(1-Inputs!$B$38)*_xlfn.NORM.S.INV(RAND())</f>
        <v>0.14355529566444292</v>
      </c>
      <c r="AT829" s="24">
        <f ca="1">SQRT(Inputs!$B$38)*M829+SQRT(1-Inputs!$B$38)*_xlfn.NORM.S.INV(RAND())</f>
        <v>0.23423098930095548</v>
      </c>
      <c r="AU829" s="15">
        <f ca="1">Inputs!$B$6*EXP($B$8-0.5*C$5^2+C$5*N829)</f>
        <v>5061.6276477794718</v>
      </c>
      <c r="AV829" s="15">
        <f t="shared" ca="1" si="437"/>
        <v>6011.1291801959869</v>
      </c>
      <c r="AW829" s="15">
        <f t="shared" ca="1" si="438"/>
        <v>7798.9413088570882</v>
      </c>
      <c r="AX829" s="15">
        <f t="shared" ca="1" si="439"/>
        <v>11767.932631383754</v>
      </c>
      <c r="AY829" s="15">
        <f t="shared" ca="1" si="440"/>
        <v>18148.034178031921</v>
      </c>
      <c r="AZ829" s="15">
        <f t="shared" ca="1" si="441"/>
        <v>18175.512130786727</v>
      </c>
      <c r="BA829" s="15">
        <f t="shared" ca="1" si="442"/>
        <v>23487.062343076297</v>
      </c>
      <c r="BB829" s="15">
        <f t="shared" ca="1" si="443"/>
        <v>36087.899845681874</v>
      </c>
      <c r="BC829" s="15">
        <f t="shared" ca="1" si="444"/>
        <v>49206.296122836531</v>
      </c>
      <c r="BD829" s="15">
        <f t="shared" ca="1" si="445"/>
        <v>55985.60966703685</v>
      </c>
      <c r="BE829" s="15">
        <f t="shared" ca="1" si="446"/>
        <v>68149.273216266287</v>
      </c>
      <c r="BF829" s="15">
        <f ca="1">Inputs!$B$13*EXP($B$9-0.5*C$6^2+C$6*Y829)</f>
        <v>13599.037561592706</v>
      </c>
      <c r="BG829" s="15">
        <f t="shared" ca="1" si="447"/>
        <v>16911.661201578198</v>
      </c>
      <c r="BH829" s="15">
        <f t="shared" ca="1" si="448"/>
        <v>19842.079416917844</v>
      </c>
      <c r="BI829" s="15">
        <f t="shared" ca="1" si="449"/>
        <v>29250.008394214899</v>
      </c>
      <c r="BJ829" s="15">
        <f t="shared" ca="1" si="450"/>
        <v>45653.317525570863</v>
      </c>
      <c r="BK829" s="15">
        <f t="shared" ca="1" si="451"/>
        <v>52131.098326858264</v>
      </c>
      <c r="BL829" s="15">
        <f t="shared" ca="1" si="452"/>
        <v>67812.449448005325</v>
      </c>
      <c r="BM829" s="15">
        <f t="shared" ca="1" si="453"/>
        <v>86361.756820030976</v>
      </c>
      <c r="BN829" s="15">
        <f t="shared" ca="1" si="454"/>
        <v>99832.885392262586</v>
      </c>
      <c r="BO829" s="15">
        <f t="shared" ca="1" si="455"/>
        <v>115553.03360544422</v>
      </c>
      <c r="BP829" s="15">
        <f t="shared" ca="1" si="456"/>
        <v>148406.18480163187</v>
      </c>
      <c r="BQ829" s="15">
        <f ca="1">Inputs!$B$20*EXP($B$10-0.5*C$7^2+C$7*AJ829)</f>
        <v>4633.8581900791032</v>
      </c>
      <c r="BR829" s="15">
        <f t="shared" ca="1" si="457"/>
        <v>9225.560501376558</v>
      </c>
      <c r="BS829" s="15">
        <f t="shared" ca="1" si="458"/>
        <v>9392.5191624609106</v>
      </c>
      <c r="BT829" s="15">
        <f t="shared" ca="1" si="459"/>
        <v>13581.146773532319</v>
      </c>
      <c r="BU829" s="15">
        <f t="shared" ca="1" si="460"/>
        <v>18214.460439398536</v>
      </c>
      <c r="BV829" s="15">
        <f t="shared" ca="1" si="461"/>
        <v>29134.056427672909</v>
      </c>
      <c r="BW829" s="15">
        <f t="shared" ca="1" si="462"/>
        <v>42356.776865568929</v>
      </c>
      <c r="BX829" s="15">
        <f t="shared" ca="1" si="463"/>
        <v>71468.028449929057</v>
      </c>
      <c r="BY829" s="15">
        <f t="shared" ca="1" si="464"/>
        <v>83213.821555850547</v>
      </c>
      <c r="BZ829" s="15">
        <f t="shared" ca="1" si="465"/>
        <v>119883.01479209545</v>
      </c>
      <c r="CA829" s="15">
        <f t="shared" ca="1" si="466"/>
        <v>175556.45768242338</v>
      </c>
      <c r="CB829" s="15">
        <f ca="1">(AU829*DCF!C$10-DCF!C$5*MAX(AU829*DCF!C$10,0)-MAX(AU829-Inputs!$B$6,0)/Inputs!$B$10)*DCF!C$6</f>
        <v>1042.3656478129756</v>
      </c>
      <c r="CC829" s="15">
        <f ca="1">(AV829*DCF!D$10-DCF!D$5*MAX(AV829*DCF!D$10,0)-MAX(AV829-AU829,0)/Inputs!$B$10)*DCF!D$6</f>
        <v>1233.6609151500109</v>
      </c>
      <c r="CD829" s="15">
        <f ca="1">(AW829*DCF!E$10-DCF!E$5*MAX(AW829*DCF!E$10,0)-MAX(AW829-AV829,0)/Inputs!$B$10)*DCF!E$6</f>
        <v>1397.9620718446088</v>
      </c>
      <c r="CE829" s="15">
        <f ca="1">(AX829*DCF!F$10-DCF!F$5*MAX(AX829*DCF!F$10,0)-MAX(AX829-AW829,0)/Inputs!$B$10)*DCF!F$6</f>
        <v>1743.0722476919959</v>
      </c>
      <c r="CF829" s="15">
        <f ca="1">(AY829*DCF!G$10-DCF!G$5*MAX(AY829*DCF!G$10,0)-MAX(AY829-AX829,0)/Inputs!$B$10)*DCF!G$6</f>
        <v>2512.8524380836707</v>
      </c>
      <c r="CG829" s="15">
        <f ca="1">(AZ829*DCF!H$10-DCF!H$5*MAX(AZ829*DCF!H$10,0)-MAX(AZ829-AY829,0)/Inputs!$B$10)*DCF!H$6</f>
        <v>3523.9095140398003</v>
      </c>
      <c r="CH829" s="15">
        <f ca="1">(BA829*DCF!I$10-DCF!I$5*MAX(BA829*DCF!I$10,0)-MAX(BA829-AZ829,0)/Inputs!$B$10)*DCF!I$6</f>
        <v>3418.9491447220425</v>
      </c>
      <c r="CI829" s="15">
        <f ca="1">(BB829*DCF!J$10-DCF!J$5*MAX(BB829*DCF!J$10,0)-MAX(BB829-BA829,0)/Inputs!$B$10)*DCF!J$6</f>
        <v>4283.3180707666188</v>
      </c>
      <c r="CJ829" s="15">
        <f ca="1">(BC829*DCF!K$10-DCF!K$5*MAX(BC829*DCF!K$10,0)-MAX(BC829-BB829,0)/Inputs!$B$10)*DCF!K$6</f>
        <v>6085.047637994875</v>
      </c>
      <c r="CK829" s="15">
        <f ca="1">(BD829*DCF!L$10-DCF!L$5*MAX(BD829*DCF!L$10,0)-MAX(BD829-BC829,0)/Inputs!$B$10)*DCF!L$6</f>
        <v>7567.019550394044</v>
      </c>
      <c r="CL829" s="15">
        <f ca="1">(BE829*DCF!M$10-DCF!M$5*MAX(BE829*DCF!M$10,0)-MAX(BE829-BD829,0)/Inputs!$B$10)*DCF!M$6</f>
        <v>8163.664318115656</v>
      </c>
      <c r="CM829" s="15">
        <f ca="1">(BF829*DCF!C$28-DCF!C$5*MAX(BF829*DCF!C$28,0)-MAX(BF829-Inputs!$B$13,0)/Inputs!$B$17)*DCF!C$6</f>
        <v>3639.4739013722369</v>
      </c>
      <c r="CN829" s="15">
        <f ca="1">(BG829*DCF!D$28-DCF!D$5*MAX(BG829*DCF!D$28,0)-MAX(BG829-BF829,0)/Inputs!$B$17)*DCF!D$6</f>
        <v>4274.1397662573663</v>
      </c>
      <c r="CO829" s="15">
        <f ca="1">(BH829*DCF!E$28-DCF!E$5*MAX(BH829*DCF!E$28,0)-MAX(BH829-BG829,0)/Inputs!$B$17)*DCF!E$6</f>
        <v>5042.0851140613358</v>
      </c>
      <c r="CP829" s="15">
        <f ca="1">(BI829*DCF!F$28-DCF!F$5*MAX(BI829*DCF!F$28,0)-MAX(BI829-BH829,0)/Inputs!$B$17)*DCF!F$6</f>
        <v>6227.7446346027755</v>
      </c>
      <c r="CQ829" s="15">
        <f ca="1">(BJ829*DCF!G$28-DCF!G$5*MAX(BJ829*DCF!G$28,0)-MAX(BJ829-BI829,0)/Inputs!$B$17)*DCF!G$6</f>
        <v>9086.2250517453376</v>
      </c>
      <c r="CR829" s="15">
        <f ca="1">(BK829*DCF!H$28-DCF!H$5*MAX(BK829*DCF!H$28,0)-MAX(BK829-BJ829,0)/Inputs!$B$17)*DCF!H$6</f>
        <v>11886.130417480643</v>
      </c>
      <c r="CS829" s="15">
        <f ca="1">(BL829*DCF!I$28-DCF!I$5*MAX(BL829*DCF!I$28,0)-MAX(BL829-BK829,0)/Inputs!$B$17)*DCF!I$6</f>
        <v>13695.548808111222</v>
      </c>
      <c r="CT829" s="15">
        <f ca="1">(BM829*DCF!J$28-DCF!J$5*MAX(BM829*DCF!J$28,0)-MAX(BM829-BL829,0)/Inputs!$B$17)*DCF!J$6</f>
        <v>16806.3545837284</v>
      </c>
      <c r="CU829" s="15">
        <f ca="1">(BN829*DCF!K$28-DCF!K$5*MAX(BN829*DCF!K$28,0)-MAX(BN829-BM829,0)/Inputs!$B$17)*DCF!K$6</f>
        <v>19432.997681195888</v>
      </c>
      <c r="CV829" s="15">
        <f ca="1">(BO829*DCF!L$28-DCF!L$5*MAX(BO829*DCF!L$28,0)-MAX(BO829-BN829,0)/Inputs!$B$17)*DCF!L$6</f>
        <v>21276.494664408696</v>
      </c>
      <c r="CW829" s="15">
        <f ca="1">(BP829*DCF!M$28-DCF!M$5*MAX(BP829*DCF!M$28,0)-MAX(BP829-BO829,0)/Inputs!$B$17)*DCF!M$6</f>
        <v>24488.632107000678</v>
      </c>
      <c r="CX829" s="15">
        <f ca="1">(BQ829*DCF!C$46-DCF!C$5*MAX(BQ829*DCF!C$46,0)-MAX(BQ829-Inputs!$B$20,0)/Inputs!$B$24)*DCF!C$6</f>
        <v>-1732.0033649508798</v>
      </c>
      <c r="CY829" s="15">
        <f ca="1">(BR829*DCF!D$46-DCF!D$5*MAX(BR829*DCF!D$46,0)-MAX(BR829-BQ829,0)/Inputs!$B$24)*DCF!D$6</f>
        <v>-3533.8292963739009</v>
      </c>
      <c r="CZ829" s="15">
        <f ca="1">(BS829*DCF!E$46-DCF!E$5*MAX(BS829*DCF!E$46,0)-MAX(BS829-BR829,0)/Inputs!$B$24)*DCF!E$6</f>
        <v>-1176.4922524640183</v>
      </c>
      <c r="DA829" s="15">
        <f ca="1">(BT829*DCF!F$46-DCF!F$5*MAX(BT829*DCF!F$46,0)-MAX(BT829-BS829,0)/Inputs!$B$24)*DCF!F$6</f>
        <v>-2514.2767004193711</v>
      </c>
      <c r="DB829" s="15">
        <f ca="1">(BU829*DCF!G$46-DCF!G$5*MAX(BU829*DCF!G$46,0)-MAX(BU829-BT829,0)/Inputs!$B$24)*DCF!G$6</f>
        <v>-2171.253635898729</v>
      </c>
      <c r="DC829" s="15">
        <f ca="1">(BV829*DCF!H$46-DCF!H$5*MAX(BV829*DCF!H$46,0)-MAX(BV829-BU829,0)/Inputs!$B$24)*DCF!H$6</f>
        <v>-3393.1975478815993</v>
      </c>
      <c r="DD829" s="15">
        <f ca="1">(BW829*DCF!I$46-DCF!I$5*MAX(BW829*DCF!I$46,0)-MAX(BW829-BV829,0)/Inputs!$B$24)*DCF!I$6</f>
        <v>-2817.4853315670994</v>
      </c>
      <c r="DE829" s="15">
        <f ca="1">(BX829*DCF!J$46-DCF!J$5*MAX(BX829*DCF!J$46,0)-MAX(BX829-BW829,0)/Inputs!$B$24)*DCF!J$6</f>
        <v>-4721.9422070149267</v>
      </c>
      <c r="DF829" s="15">
        <f ca="1">(BY829*DCF!K$46-DCF!K$5*MAX(BY829*DCF!K$46,0)-MAX(BY829-BX829,0)/Inputs!$B$24)*DCF!K$6</f>
        <v>1876.0444775774122</v>
      </c>
      <c r="DG829" s="15">
        <f ca="1">(BZ829*DCF!L$46-DCF!L$5*MAX(BZ829*DCF!L$46,0)-MAX(BZ829-BY829,0)/Inputs!$B$24)*DCF!L$6</f>
        <v>-11.401489070508472</v>
      </c>
      <c r="DH829" s="15">
        <f ca="1">(CA829*DCF!M$46-DCF!M$5*MAX(CA829*DCF!M$46,0)-MAX(CA829-BZ829,0)/Inputs!$B$24)*DCF!M$6</f>
        <v>2124.0587972849044</v>
      </c>
      <c r="DI829" s="15">
        <f ca="1">SUM(CB829:CL829)+BE829*DCF!M$10*(1+Inputs!$B$30)*(1-Inputs!$B$33)*(1-Inputs!$B$30/Inputs!$B$31)/(Inputs!$B$29-Inputs!$B$30)*DCF!M$6</f>
        <v>230632.150098329</v>
      </c>
      <c r="DJ829" s="15">
        <f ca="1">SUM(CM829:CW829)+BP829*DCF!M$28*(1+Inputs!$B$30)*(1-Inputs!$B$33)*(1-Inputs!$B$30/Inputs!$B$31)/(Inputs!$B$29-Inputs!$B$30)*DCF!M$6</f>
        <v>686544.32642539288</v>
      </c>
      <c r="DK829" s="15">
        <f ca="1">SUM(CX829:DH829)+CA829*DCF!M$46*(1+Inputs!$B$30)*(1-Inputs!$B$33)*(1-Inputs!$B$30/Inputs!$B$31)/(Inputs!$B$29-Inputs!$B$30)*DCF!M$6</f>
        <v>253359.30101811283</v>
      </c>
      <c r="DM829" s="15">
        <f ca="1">DI829+DJ829+DK829+Inputs!$B$34+Inputs!$B$36-Inputs!$B$35</f>
        <v>1247386.7775418346</v>
      </c>
    </row>
    <row r="830" spans="1:117" x14ac:dyDescent="0.75">
      <c r="A830" s="11">
        <v>817</v>
      </c>
      <c r="C830" s="24">
        <f t="shared" ca="1" si="471"/>
        <v>-2.0979746713579255</v>
      </c>
      <c r="D830" s="24">
        <f t="shared" ca="1" si="471"/>
        <v>-0.58633470171147317</v>
      </c>
      <c r="E830" s="24">
        <f t="shared" ca="1" si="471"/>
        <v>-0.55517496779684905</v>
      </c>
      <c r="F830" s="24">
        <f t="shared" ca="1" si="471"/>
        <v>-0.52358070633913811</v>
      </c>
      <c r="G830" s="24">
        <f t="shared" ca="1" si="471"/>
        <v>0.15442903721279125</v>
      </c>
      <c r="H830" s="24">
        <f t="shared" ca="1" si="471"/>
        <v>-1.8105462407474386</v>
      </c>
      <c r="I830" s="24">
        <f t="shared" ca="1" si="471"/>
        <v>1.6054526837133898</v>
      </c>
      <c r="J830" s="24">
        <f t="shared" ca="1" si="471"/>
        <v>-0.59754630212837256</v>
      </c>
      <c r="K830" s="24">
        <f t="shared" ca="1" si="471"/>
        <v>-1.1181886792188092</v>
      </c>
      <c r="L830" s="24">
        <f t="shared" ca="1" si="471"/>
        <v>-0.38984709100642462</v>
      </c>
      <c r="M830" s="24">
        <f t="shared" ca="1" si="471"/>
        <v>-1.1411490237261528</v>
      </c>
      <c r="N830" s="24">
        <f ca="1">SQRT(Inputs!$B$38)*C830+SQRT(1-Inputs!$B$38)*_xlfn.NORM.S.INV(RAND())</f>
        <v>-1.397283376070662</v>
      </c>
      <c r="O830" s="24">
        <f ca="1">SQRT(Inputs!$B$38)*D830+SQRT(1-Inputs!$B$38)*_xlfn.NORM.S.INV(RAND())</f>
        <v>-0.98755509748119319</v>
      </c>
      <c r="P830" s="24">
        <f ca="1">SQRT(Inputs!$B$38)*E830+SQRT(1-Inputs!$B$38)*_xlfn.NORM.S.INV(RAND())</f>
        <v>1.3221656971265729</v>
      </c>
      <c r="Q830" s="24">
        <f ca="1">SQRT(Inputs!$B$38)*F830+SQRT(1-Inputs!$B$38)*_xlfn.NORM.S.INV(RAND())</f>
        <v>-1.2378803442829811</v>
      </c>
      <c r="R830" s="24">
        <f ca="1">SQRT(Inputs!$B$38)*G830+SQRT(1-Inputs!$B$38)*_xlfn.NORM.S.INV(RAND())</f>
        <v>0.64590608002897598</v>
      </c>
      <c r="S830" s="24">
        <f ca="1">SQRT(Inputs!$B$38)*H830+SQRT(1-Inputs!$B$38)*_xlfn.NORM.S.INV(RAND())</f>
        <v>-1.2223385467922727</v>
      </c>
      <c r="T830" s="24">
        <f ca="1">SQRT(Inputs!$B$38)*I830+SQRT(1-Inputs!$B$38)*_xlfn.NORM.S.INV(RAND())</f>
        <v>1.3791926829326668</v>
      </c>
      <c r="U830" s="24">
        <f ca="1">SQRT(Inputs!$B$38)*J830+SQRT(1-Inputs!$B$38)*_xlfn.NORM.S.INV(RAND())</f>
        <v>-2.4148572812770719</v>
      </c>
      <c r="V830" s="24">
        <f ca="1">SQRT(Inputs!$B$38)*K830+SQRT(1-Inputs!$B$38)*_xlfn.NORM.S.INV(RAND())</f>
        <v>-1.1046246879952932</v>
      </c>
      <c r="W830" s="24">
        <f ca="1">SQRT(Inputs!$B$38)*L830+SQRT(1-Inputs!$B$38)*_xlfn.NORM.S.INV(RAND())</f>
        <v>-1.4863333054179493</v>
      </c>
      <c r="X830" s="24">
        <f ca="1">SQRT(Inputs!$B$38)*M830+SQRT(1-Inputs!$B$38)*_xlfn.NORM.S.INV(RAND())</f>
        <v>-1.8125147845015037</v>
      </c>
      <c r="Y830" s="24">
        <f ca="1">SQRT(Inputs!$B$38)*C830+SQRT(1-Inputs!$B$38)*_xlfn.NORM.S.INV(RAND())</f>
        <v>-2.1277997980772922</v>
      </c>
      <c r="Z830" s="24">
        <f ca="1">SQRT(Inputs!$B$38)*D830+SQRT(1-Inputs!$B$38)*_xlfn.NORM.S.INV(RAND())</f>
        <v>-1.9109011347829821</v>
      </c>
      <c r="AA830" s="24">
        <f ca="1">SQRT(Inputs!$B$38)*E830+SQRT(1-Inputs!$B$38)*_xlfn.NORM.S.INV(RAND())</f>
        <v>-0.70074163430164971</v>
      </c>
      <c r="AB830" s="24">
        <f ca="1">SQRT(Inputs!$B$38)*F830+SQRT(1-Inputs!$B$38)*_xlfn.NORM.S.INV(RAND())</f>
        <v>-1.8505568926963087</v>
      </c>
      <c r="AC830" s="24">
        <f ca="1">SQRT(Inputs!$B$38)*G830+SQRT(1-Inputs!$B$38)*_xlfn.NORM.S.INV(RAND())</f>
        <v>0.38209160582757384</v>
      </c>
      <c r="AD830" s="24">
        <f ca="1">SQRT(Inputs!$B$38)*H830+SQRT(1-Inputs!$B$38)*_xlfn.NORM.S.INV(RAND())</f>
        <v>0.3009227415646647</v>
      </c>
      <c r="AE830" s="24">
        <f ca="1">SQRT(Inputs!$B$38)*I830+SQRT(1-Inputs!$B$38)*_xlfn.NORM.S.INV(RAND())</f>
        <v>1.5608222753632151</v>
      </c>
      <c r="AF830" s="24">
        <f ca="1">SQRT(Inputs!$B$38)*J830+SQRT(1-Inputs!$B$38)*_xlfn.NORM.S.INV(RAND())</f>
        <v>-0.12413889044804349</v>
      </c>
      <c r="AG830" s="24">
        <f ca="1">SQRT(Inputs!$B$38)*K830+SQRT(1-Inputs!$B$38)*_xlfn.NORM.S.INV(RAND())</f>
        <v>-6.1375140658507576E-2</v>
      </c>
      <c r="AH830" s="24">
        <f ca="1">SQRT(Inputs!$B$38)*L830+SQRT(1-Inputs!$B$38)*_xlfn.NORM.S.INV(RAND())</f>
        <v>-0.38994277194912857</v>
      </c>
      <c r="AI830" s="24">
        <f ca="1">SQRT(Inputs!$B$38)*M830+SQRT(1-Inputs!$B$38)*_xlfn.NORM.S.INV(RAND())</f>
        <v>0.88273349089887332</v>
      </c>
      <c r="AJ830" s="24">
        <f ca="1">SQRT(Inputs!$B$38)*C830+SQRT(1-Inputs!$B$38)*_xlfn.NORM.S.INV(RAND())</f>
        <v>-2.8855962102162467</v>
      </c>
      <c r="AK830" s="24">
        <f ca="1">SQRT(Inputs!$B$38)*D830+SQRT(1-Inputs!$B$38)*_xlfn.NORM.S.INV(RAND())</f>
        <v>-0.41353942768323926</v>
      </c>
      <c r="AL830" s="24">
        <f ca="1">SQRT(Inputs!$B$38)*E830+SQRT(1-Inputs!$B$38)*_xlfn.NORM.S.INV(RAND())</f>
        <v>-0.16013988412128191</v>
      </c>
      <c r="AM830" s="24">
        <f ca="1">SQRT(Inputs!$B$38)*F830+SQRT(1-Inputs!$B$38)*_xlfn.NORM.S.INV(RAND())</f>
        <v>-1.6423883427983095</v>
      </c>
      <c r="AN830" s="24">
        <f ca="1">SQRT(Inputs!$B$38)*G830+SQRT(1-Inputs!$B$38)*_xlfn.NORM.S.INV(RAND())</f>
        <v>1.1774877590642561</v>
      </c>
      <c r="AO830" s="24">
        <f ca="1">SQRT(Inputs!$B$38)*H830+SQRT(1-Inputs!$B$38)*_xlfn.NORM.S.INV(RAND())</f>
        <v>-0.48776428858643428</v>
      </c>
      <c r="AP830" s="24">
        <f ca="1">SQRT(Inputs!$B$38)*I830+SQRT(1-Inputs!$B$38)*_xlfn.NORM.S.INV(RAND())</f>
        <v>-0.33992445965946561</v>
      </c>
      <c r="AQ830" s="24">
        <f ca="1">SQRT(Inputs!$B$38)*J830+SQRT(1-Inputs!$B$38)*_xlfn.NORM.S.INV(RAND())</f>
        <v>-1.1532873054894499</v>
      </c>
      <c r="AR830" s="24">
        <f ca="1">SQRT(Inputs!$B$38)*K830+SQRT(1-Inputs!$B$38)*_xlfn.NORM.S.INV(RAND())</f>
        <v>-1.5591763012368176</v>
      </c>
      <c r="AS830" s="24">
        <f ca="1">SQRT(Inputs!$B$38)*L830+SQRT(1-Inputs!$B$38)*_xlfn.NORM.S.INV(RAND())</f>
        <v>-0.15106131987002686</v>
      </c>
      <c r="AT830" s="24">
        <f ca="1">SQRT(Inputs!$B$38)*M830+SQRT(1-Inputs!$B$38)*_xlfn.NORM.S.INV(RAND())</f>
        <v>-2.2971768818545684</v>
      </c>
      <c r="AU830" s="15">
        <f ca="1">Inputs!$B$6*EXP($B$8-0.5*C$5^2+C$5*N830)</f>
        <v>3957.7456388515161</v>
      </c>
      <c r="AV830" s="15">
        <f t="shared" ca="1" si="437"/>
        <v>4166.4120937859489</v>
      </c>
      <c r="AW830" s="15">
        <f t="shared" ca="1" si="438"/>
        <v>6071.9883831748148</v>
      </c>
      <c r="AX830" s="15">
        <f t="shared" ca="1" si="439"/>
        <v>6351.0625070482411</v>
      </c>
      <c r="AY830" s="15">
        <f t="shared" ca="1" si="440"/>
        <v>8369.787878847128</v>
      </c>
      <c r="AZ830" s="15">
        <f t="shared" ca="1" si="441"/>
        <v>8947.3220165279454</v>
      </c>
      <c r="BA830" s="15">
        <f t="shared" ca="1" si="442"/>
        <v>12649.471301948604</v>
      </c>
      <c r="BB830" s="15">
        <f t="shared" ca="1" si="443"/>
        <v>12158.698185976167</v>
      </c>
      <c r="BC830" s="15">
        <f t="shared" ca="1" si="444"/>
        <v>13385.186264081858</v>
      </c>
      <c r="BD830" s="15">
        <f t="shared" ca="1" si="445"/>
        <v>14269.78580253053</v>
      </c>
      <c r="BE830" s="15">
        <f t="shared" ca="1" si="446"/>
        <v>14824.841851104886</v>
      </c>
      <c r="BF830" s="15">
        <f ca="1">Inputs!$B$13*EXP($B$9-0.5*C$6^2+C$6*Y830)</f>
        <v>9071.0004083139465</v>
      </c>
      <c r="BG830" s="15">
        <f t="shared" ca="1" si="447"/>
        <v>7831.0473748062204</v>
      </c>
      <c r="BH830" s="15">
        <f t="shared" ca="1" si="448"/>
        <v>8518.2542209231306</v>
      </c>
      <c r="BI830" s="15">
        <f t="shared" ca="1" si="449"/>
        <v>7843.0025452561213</v>
      </c>
      <c r="BJ830" s="15">
        <f t="shared" ca="1" si="450"/>
        <v>10159.429015407051</v>
      </c>
      <c r="BK830" s="15">
        <f t="shared" ca="1" si="451"/>
        <v>12990.210429956214</v>
      </c>
      <c r="BL830" s="15">
        <f t="shared" ca="1" si="452"/>
        <v>19534.091424623723</v>
      </c>
      <c r="BM830" s="15">
        <f t="shared" ca="1" si="453"/>
        <v>23644.160443056815</v>
      </c>
      <c r="BN830" s="15">
        <f t="shared" ca="1" si="454"/>
        <v>28866.26406367997</v>
      </c>
      <c r="BO830" s="15">
        <f t="shared" ca="1" si="455"/>
        <v>33943.022718382461</v>
      </c>
      <c r="BP830" s="15">
        <f t="shared" ca="1" si="456"/>
        <v>46171.764886069643</v>
      </c>
      <c r="BQ830" s="15">
        <f ca="1">Inputs!$B$20*EXP($B$10-0.5*C$7^2+C$7*AJ830)</f>
        <v>1541.417404405074</v>
      </c>
      <c r="BR830" s="15">
        <f t="shared" ca="1" si="457"/>
        <v>1834.096606822874</v>
      </c>
      <c r="BS830" s="15">
        <f t="shared" ca="1" si="458"/>
        <v>2398.6994682801555</v>
      </c>
      <c r="BT830" s="15">
        <f t="shared" ca="1" si="459"/>
        <v>2149.5880856197855</v>
      </c>
      <c r="BU830" s="15">
        <f t="shared" ca="1" si="460"/>
        <v>3961.1252066494326</v>
      </c>
      <c r="BV830" s="15">
        <f t="shared" ca="1" si="461"/>
        <v>4937.5332826025888</v>
      </c>
      <c r="BW830" s="15">
        <f t="shared" ca="1" si="462"/>
        <v>6411.7578370505171</v>
      </c>
      <c r="BX830" s="15">
        <f t="shared" ca="1" si="463"/>
        <v>7116.7012490334746</v>
      </c>
      <c r="BY830" s="15">
        <f t="shared" ca="1" si="464"/>
        <v>7399.7248243895638</v>
      </c>
      <c r="BZ830" s="15">
        <f t="shared" ca="1" si="465"/>
        <v>10098.483333452243</v>
      </c>
      <c r="CA830" s="15">
        <f t="shared" ca="1" si="466"/>
        <v>9430.9455959763673</v>
      </c>
      <c r="CB830" s="15">
        <f ca="1">(AU830*DCF!C$10-DCF!C$5*MAX(AU830*DCF!C$10,0)-MAX(AU830-Inputs!$B$6,0)/Inputs!$B$10)*DCF!C$6</f>
        <v>1016.3851577643414</v>
      </c>
      <c r="CC830" s="15">
        <f ca="1">(AV830*DCF!D$10-DCF!D$5*MAX(AV830*DCF!D$10,0)-MAX(AV830-AU830,0)/Inputs!$B$10)*DCF!D$6</f>
        <v>964.65686749824306</v>
      </c>
      <c r="CD830" s="15">
        <f ca="1">(AW830*DCF!E$10-DCF!E$5*MAX(AW830*DCF!E$10,0)-MAX(AW830-AV830,0)/Inputs!$B$10)*DCF!E$6</f>
        <v>972.71076627411708</v>
      </c>
      <c r="CE830" s="15">
        <f ca="1">(AX830*DCF!F$10-DCF!F$5*MAX(AX830*DCF!F$10,0)-MAX(AX830-AW830,0)/Inputs!$B$10)*DCF!F$6</f>
        <v>1328.3584175877597</v>
      </c>
      <c r="CF830" s="15">
        <f ca="1">(AY830*DCF!G$10-DCF!G$5*MAX(AY830*DCF!G$10,0)-MAX(AY830-AX830,0)/Inputs!$B$10)*DCF!G$6</f>
        <v>1336.4759235724093</v>
      </c>
      <c r="CG830" s="15">
        <f ca="1">(AZ830*DCF!H$10-DCF!H$5*MAX(AZ830*DCF!H$10,0)-MAX(AZ830-AY830,0)/Inputs!$B$10)*DCF!H$6</f>
        <v>1634.5774474477182</v>
      </c>
      <c r="CH830" s="15">
        <f ca="1">(BA830*DCF!I$10-DCF!I$5*MAX(BA830*DCF!I$10,0)-MAX(BA830-AZ830,0)/Inputs!$B$10)*DCF!I$6</f>
        <v>1703.3147583527095</v>
      </c>
      <c r="CI830" s="15">
        <f ca="1">(BB830*DCF!J$10-DCF!J$5*MAX(BB830*DCF!J$10,0)-MAX(BB830-BA830,0)/Inputs!$B$10)*DCF!J$6</f>
        <v>2086.4608208370378</v>
      </c>
      <c r="CJ830" s="15">
        <f ca="1">(BC830*DCF!K$10-DCF!K$5*MAX(BC830*DCF!K$10,0)-MAX(BC830-BB830,0)/Inputs!$B$10)*DCF!K$6</f>
        <v>1983.110360833927</v>
      </c>
      <c r="CK830" s="15">
        <f ca="1">(BD830*DCF!L$10-DCF!L$5*MAX(BD830*DCF!L$10,0)-MAX(BD830-BC830,0)/Inputs!$B$10)*DCF!L$6</f>
        <v>2037.7620095662915</v>
      </c>
      <c r="CL830" s="15">
        <f ca="1">(BE830*DCF!M$10-DCF!M$5*MAX(BE830*DCF!M$10,0)-MAX(BE830-BD830,0)/Inputs!$B$10)*DCF!M$6</f>
        <v>2025.6695546607668</v>
      </c>
      <c r="CM830" s="15">
        <f ca="1">(BF830*DCF!C$28-DCF!C$5*MAX(BF830*DCF!C$28,0)-MAX(BF830-Inputs!$B$13,0)/Inputs!$B$17)*DCF!C$6</f>
        <v>2768.4098358357028</v>
      </c>
      <c r="CN830" s="15">
        <f ca="1">(BG830*DCF!D$28-DCF!D$5*MAX(BG830*DCF!D$28,0)-MAX(BG830-BF830,0)/Inputs!$B$17)*DCF!D$6</f>
        <v>2306.424065672139</v>
      </c>
      <c r="CO830" s="15">
        <f ca="1">(BH830*DCF!E$28-DCF!E$5*MAX(BH830*DCF!E$28,0)-MAX(BH830-BG830,0)/Inputs!$B$17)*DCF!E$6</f>
        <v>2277.0822650604196</v>
      </c>
      <c r="CP830" s="15">
        <f ca="1">(BI830*DCF!F$28-DCF!F$5*MAX(BI830*DCF!F$28,0)-MAX(BI830-BH830,0)/Inputs!$B$17)*DCF!F$6</f>
        <v>2129.1685995855719</v>
      </c>
      <c r="CQ830" s="15">
        <f ca="1">(BJ830*DCF!G$28-DCF!G$5*MAX(BJ830*DCF!G$28,0)-MAX(BJ830-BI830,0)/Inputs!$B$17)*DCF!G$6</f>
        <v>2246.3408886331881</v>
      </c>
      <c r="CR830" s="15">
        <f ca="1">(BK830*DCF!H$28-DCF!H$5*MAX(BK830*DCF!H$28,0)-MAX(BK830-BJ830,0)/Inputs!$B$17)*DCF!H$6</f>
        <v>2772.7983667460967</v>
      </c>
      <c r="CS830" s="15">
        <f ca="1">(BL830*DCF!I$28-DCF!I$5*MAX(BL830*DCF!I$28,0)-MAX(BL830-BK830,0)/Inputs!$B$17)*DCF!I$6</f>
        <v>3654.2533854639187</v>
      </c>
      <c r="CT830" s="15">
        <f ca="1">(BM830*DCF!J$28-DCF!J$5*MAX(BM830*DCF!J$28,0)-MAX(BM830-BL830,0)/Inputs!$B$17)*DCF!J$6</f>
        <v>4729.6490550575527</v>
      </c>
      <c r="CU830" s="15">
        <f ca="1">(BN830*DCF!K$28-DCF!K$5*MAX(BN830*DCF!K$28,0)-MAX(BN830-BM830,0)/Inputs!$B$17)*DCF!K$6</f>
        <v>5456.4328341355504</v>
      </c>
      <c r="CV830" s="15">
        <f ca="1">(BO830*DCF!L$28-DCF!L$5*MAX(BO830*DCF!L$28,0)-MAX(BO830-BN830,0)/Inputs!$B$17)*DCF!L$6</f>
        <v>6197.9017848709273</v>
      </c>
      <c r="CW830" s="15">
        <f ca="1">(BP830*DCF!M$28-DCF!M$5*MAX(BP830*DCF!M$28,0)-MAX(BP830-BO830,0)/Inputs!$B$17)*DCF!M$6</f>
        <v>7408.9971086987471</v>
      </c>
      <c r="CX830" s="15">
        <f ca="1">(BQ830*DCF!C$46-DCF!C$5*MAX(BQ830*DCF!C$46,0)-MAX(BQ830-Inputs!$B$20,0)/Inputs!$B$24)*DCF!C$6</f>
        <v>-355.98554374251131</v>
      </c>
      <c r="CY830" s="15">
        <f ca="1">(BR830*DCF!D$46-DCF!D$5*MAX(BR830*DCF!D$46,0)-MAX(BR830-BQ830,0)/Inputs!$B$24)*DCF!D$6</f>
        <v>-437.92130531261017</v>
      </c>
      <c r="CZ830" s="15">
        <f ca="1">(BS830*DCF!E$46-DCF!E$5*MAX(BS830*DCF!E$46,0)-MAX(BS830-BR830,0)/Inputs!$B$24)*DCF!E$6</f>
        <v>-506.20129328877505</v>
      </c>
      <c r="DA830" s="15">
        <f ca="1">(BT830*DCF!F$46-DCF!F$5*MAX(BT830*DCF!F$46,0)-MAX(BT830-BS830,0)/Inputs!$B$24)*DCF!F$6</f>
        <v>-156.54659512744999</v>
      </c>
      <c r="DB830" s="15">
        <f ca="1">(BU830*DCF!G$46-DCF!G$5*MAX(BU830*DCF!G$46,0)-MAX(BU830-BT830,0)/Inputs!$B$24)*DCF!G$6</f>
        <v>-742.60972163500094</v>
      </c>
      <c r="DC830" s="15">
        <f ca="1">(BV830*DCF!H$46-DCF!H$5*MAX(BV830*DCF!H$46,0)-MAX(BV830-BU830,0)/Inputs!$B$24)*DCF!H$6</f>
        <v>-303.41282705090424</v>
      </c>
      <c r="DD830" s="15">
        <f ca="1">(BW830*DCF!I$46-DCF!I$5*MAX(BW830*DCF!I$46,0)-MAX(BW830-BV830,0)/Inputs!$B$24)*DCF!I$6</f>
        <v>-275.11080613748936</v>
      </c>
      <c r="DE830" s="15">
        <f ca="1">(BX830*DCF!J$46-DCF!J$5*MAX(BX830*DCF!J$46,0)-MAX(BX830-BW830,0)/Inputs!$B$24)*DCF!J$6</f>
        <v>111.58645586975615</v>
      </c>
      <c r="DF830" s="15">
        <f ca="1">(BY830*DCF!K$46-DCF!K$5*MAX(BY830*DCF!K$46,0)-MAX(BY830-BX830,0)/Inputs!$B$24)*DCF!K$6</f>
        <v>353.3637128233114</v>
      </c>
      <c r="DG830" s="15">
        <f ca="1">(BZ830*DCF!L$46-DCF!L$5*MAX(BZ830*DCF!L$46,0)-MAX(BZ830-BY830,0)/Inputs!$B$24)*DCF!L$6</f>
        <v>87.323470378747558</v>
      </c>
      <c r="DH830" s="15">
        <f ca="1">(CA830*DCF!M$46-DCF!M$5*MAX(CA830*DCF!M$46,0)-MAX(CA830-BZ830,0)/Inputs!$B$24)*DCF!M$6</f>
        <v>739.34911326749341</v>
      </c>
      <c r="DI830" s="15">
        <f ca="1">SUM(CB830:CL830)+BE830*DCF!M$10*(1+Inputs!$B$30)*(1-Inputs!$B$33)*(1-Inputs!$B$30/Inputs!$B$31)/(Inputs!$B$29-Inputs!$B$30)*DCF!M$6</f>
        <v>58347.212994258865</v>
      </c>
      <c r="DJ830" s="15">
        <f ca="1">SUM(CM830:CW830)+BP830*DCF!M$28*(1+Inputs!$B$30)*(1-Inputs!$B$33)*(1-Inputs!$B$30/Inputs!$B$31)/(Inputs!$B$29-Inputs!$B$30)*DCF!M$6</f>
        <v>213276.30117151243</v>
      </c>
      <c r="DK830" s="15">
        <f ca="1">SUM(CX830:DH830)+CA830*DCF!M$46*(1+Inputs!$B$30)*(1-Inputs!$B$33)*(1-Inputs!$B$30/Inputs!$B$31)/(Inputs!$B$29-Inputs!$B$30)*DCF!M$6</f>
        <v>13095.193718348466</v>
      </c>
      <c r="DM830" s="15">
        <f ca="1">DI830+DJ830+DK830+Inputs!$B$34+Inputs!$B$36-Inputs!$B$35</f>
        <v>361569.70788411977</v>
      </c>
    </row>
    <row r="831" spans="1:117" x14ac:dyDescent="0.75">
      <c r="A831" s="11">
        <v>818</v>
      </c>
      <c r="C831" s="24">
        <f t="shared" ca="1" si="471"/>
        <v>0.78709096412267321</v>
      </c>
      <c r="D831" s="24">
        <f t="shared" ca="1" si="471"/>
        <v>0.14698743214804558</v>
      </c>
      <c r="E831" s="24">
        <f t="shared" ca="1" si="471"/>
        <v>-0.78098216620390581</v>
      </c>
      <c r="F831" s="24">
        <f t="shared" ca="1" si="471"/>
        <v>-0.21778606124081445</v>
      </c>
      <c r="G831" s="24">
        <f t="shared" ca="1" si="471"/>
        <v>-0.22750614833734428</v>
      </c>
      <c r="H831" s="24">
        <f t="shared" ca="1" si="471"/>
        <v>-0.29336717674817309</v>
      </c>
      <c r="I831" s="24">
        <f t="shared" ca="1" si="471"/>
        <v>0.34620437601937198</v>
      </c>
      <c r="J831" s="24">
        <f t="shared" ca="1" si="471"/>
        <v>0.40302148896838003</v>
      </c>
      <c r="K831" s="24">
        <f t="shared" ca="1" si="471"/>
        <v>0.4497019805751199</v>
      </c>
      <c r="L831" s="24">
        <f t="shared" ca="1" si="471"/>
        <v>1.2211448615547216</v>
      </c>
      <c r="M831" s="24">
        <f t="shared" ca="1" si="471"/>
        <v>0.4843391488259346</v>
      </c>
      <c r="N831" s="24">
        <f ca="1">SQRT(Inputs!$B$38)*C831+SQRT(1-Inputs!$B$38)*_xlfn.NORM.S.INV(RAND())</f>
        <v>-0.57524355566242225</v>
      </c>
      <c r="O831" s="24">
        <f ca="1">SQRT(Inputs!$B$38)*D831+SQRT(1-Inputs!$B$38)*_xlfn.NORM.S.INV(RAND())</f>
        <v>0.64261242058424639</v>
      </c>
      <c r="P831" s="24">
        <f ca="1">SQRT(Inputs!$B$38)*E831+SQRT(1-Inputs!$B$38)*_xlfn.NORM.S.INV(RAND())</f>
        <v>0.35008283144132007</v>
      </c>
      <c r="Q831" s="24">
        <f ca="1">SQRT(Inputs!$B$38)*F831+SQRT(1-Inputs!$B$38)*_xlfn.NORM.S.INV(RAND())</f>
        <v>0.87872056170048174</v>
      </c>
      <c r="R831" s="24">
        <f ca="1">SQRT(Inputs!$B$38)*G831+SQRT(1-Inputs!$B$38)*_xlfn.NORM.S.INV(RAND())</f>
        <v>-0.50699964508356132</v>
      </c>
      <c r="S831" s="24">
        <f ca="1">SQRT(Inputs!$B$38)*H831+SQRT(1-Inputs!$B$38)*_xlfn.NORM.S.INV(RAND())</f>
        <v>-0.51832478812353144</v>
      </c>
      <c r="T831" s="24">
        <f ca="1">SQRT(Inputs!$B$38)*I831+SQRT(1-Inputs!$B$38)*_xlfn.NORM.S.INV(RAND())</f>
        <v>0.44202163081055257</v>
      </c>
      <c r="U831" s="24">
        <f ca="1">SQRT(Inputs!$B$38)*J831+SQRT(1-Inputs!$B$38)*_xlfn.NORM.S.INV(RAND())</f>
        <v>1.4501520748740593</v>
      </c>
      <c r="V831" s="24">
        <f ca="1">SQRT(Inputs!$B$38)*K831+SQRT(1-Inputs!$B$38)*_xlfn.NORM.S.INV(RAND())</f>
        <v>1.3791068948835405</v>
      </c>
      <c r="W831" s="24">
        <f ca="1">SQRT(Inputs!$B$38)*L831+SQRT(1-Inputs!$B$38)*_xlfn.NORM.S.INV(RAND())</f>
        <v>0.24524047930292098</v>
      </c>
      <c r="X831" s="24">
        <f ca="1">SQRT(Inputs!$B$38)*M831+SQRT(1-Inputs!$B$38)*_xlfn.NORM.S.INV(RAND())</f>
        <v>-0.12337168870462567</v>
      </c>
      <c r="Y831" s="24">
        <f ca="1">SQRT(Inputs!$B$38)*C831+SQRT(1-Inputs!$B$38)*_xlfn.NORM.S.INV(RAND())</f>
        <v>-0.80624108670542571</v>
      </c>
      <c r="Z831" s="24">
        <f ca="1">SQRT(Inputs!$B$38)*D831+SQRT(1-Inputs!$B$38)*_xlfn.NORM.S.INV(RAND())</f>
        <v>0.32830175937570871</v>
      </c>
      <c r="AA831" s="24">
        <f ca="1">SQRT(Inputs!$B$38)*E831+SQRT(1-Inputs!$B$38)*_xlfn.NORM.S.INV(RAND())</f>
        <v>-2.696283040463118</v>
      </c>
      <c r="AB831" s="24">
        <f ca="1">SQRT(Inputs!$B$38)*F831+SQRT(1-Inputs!$B$38)*_xlfn.NORM.S.INV(RAND())</f>
        <v>-2.8101053730278025</v>
      </c>
      <c r="AC831" s="24">
        <f ca="1">SQRT(Inputs!$B$38)*G831+SQRT(1-Inputs!$B$38)*_xlfn.NORM.S.INV(RAND())</f>
        <v>0.95564343975396882</v>
      </c>
      <c r="AD831" s="24">
        <f ca="1">SQRT(Inputs!$B$38)*H831+SQRT(1-Inputs!$B$38)*_xlfn.NORM.S.INV(RAND())</f>
        <v>0.22684185729975315</v>
      </c>
      <c r="AE831" s="24">
        <f ca="1">SQRT(Inputs!$B$38)*I831+SQRT(1-Inputs!$B$38)*_xlfn.NORM.S.INV(RAND())</f>
        <v>1.9479970637988993</v>
      </c>
      <c r="AF831" s="24">
        <f ca="1">SQRT(Inputs!$B$38)*J831+SQRT(1-Inputs!$B$38)*_xlfn.NORM.S.INV(RAND())</f>
        <v>1.2124459145124686</v>
      </c>
      <c r="AG831" s="24">
        <f ca="1">SQRT(Inputs!$B$38)*K831+SQRT(1-Inputs!$B$38)*_xlfn.NORM.S.INV(RAND())</f>
        <v>0.4275432665519146</v>
      </c>
      <c r="AH831" s="24">
        <f ca="1">SQRT(Inputs!$B$38)*L831+SQRT(1-Inputs!$B$38)*_xlfn.NORM.S.INV(RAND())</f>
        <v>1.6231174505174397</v>
      </c>
      <c r="AI831" s="24">
        <f ca="1">SQRT(Inputs!$B$38)*M831+SQRT(1-Inputs!$B$38)*_xlfn.NORM.S.INV(RAND())</f>
        <v>0.43703602690487381</v>
      </c>
      <c r="AJ831" s="24">
        <f ca="1">SQRT(Inputs!$B$38)*C831+SQRT(1-Inputs!$B$38)*_xlfn.NORM.S.INV(RAND())</f>
        <v>0.83108635596661307</v>
      </c>
      <c r="AK831" s="24">
        <f ca="1">SQRT(Inputs!$B$38)*D831+SQRT(1-Inputs!$B$38)*_xlfn.NORM.S.INV(RAND())</f>
        <v>3.0134561892320346</v>
      </c>
      <c r="AL831" s="24">
        <f ca="1">SQRT(Inputs!$B$38)*E831+SQRT(1-Inputs!$B$38)*_xlfn.NORM.S.INV(RAND())</f>
        <v>-0.6198330997002327</v>
      </c>
      <c r="AM831" s="24">
        <f ca="1">SQRT(Inputs!$B$38)*F831+SQRT(1-Inputs!$B$38)*_xlfn.NORM.S.INV(RAND())</f>
        <v>-1.8249078789132931</v>
      </c>
      <c r="AN831" s="24">
        <f ca="1">SQRT(Inputs!$B$38)*G831+SQRT(1-Inputs!$B$38)*_xlfn.NORM.S.INV(RAND())</f>
        <v>5.224077495715905E-2</v>
      </c>
      <c r="AO831" s="24">
        <f ca="1">SQRT(Inputs!$B$38)*H831+SQRT(1-Inputs!$B$38)*_xlfn.NORM.S.INV(RAND())</f>
        <v>0.46811722815476176</v>
      </c>
      <c r="AP831" s="24">
        <f ca="1">SQRT(Inputs!$B$38)*I831+SQRT(1-Inputs!$B$38)*_xlfn.NORM.S.INV(RAND())</f>
        <v>-0.17787355712236477</v>
      </c>
      <c r="AQ831" s="24">
        <f ca="1">SQRT(Inputs!$B$38)*J831+SQRT(1-Inputs!$B$38)*_xlfn.NORM.S.INV(RAND())</f>
        <v>5.9795311894267317E-2</v>
      </c>
      <c r="AR831" s="24">
        <f ca="1">SQRT(Inputs!$B$38)*K831+SQRT(1-Inputs!$B$38)*_xlfn.NORM.S.INV(RAND())</f>
        <v>0.10130521485582394</v>
      </c>
      <c r="AS831" s="24">
        <f ca="1">SQRT(Inputs!$B$38)*L831+SQRT(1-Inputs!$B$38)*_xlfn.NORM.S.INV(RAND())</f>
        <v>0.24382062104376551</v>
      </c>
      <c r="AT831" s="24">
        <f ca="1">SQRT(Inputs!$B$38)*M831+SQRT(1-Inputs!$B$38)*_xlfn.NORM.S.INV(RAND())</f>
        <v>0.4674950282117738</v>
      </c>
      <c r="AU831" s="15">
        <f ca="1">Inputs!$B$6*EXP($B$8-0.5*C$5^2+C$5*N831)</f>
        <v>4521.033842015242</v>
      </c>
      <c r="AV831" s="15">
        <f t="shared" ca="1" si="437"/>
        <v>6048.4870600961513</v>
      </c>
      <c r="AW831" s="15">
        <f t="shared" ca="1" si="438"/>
        <v>7731.658325005872</v>
      </c>
      <c r="AX831" s="15">
        <f t="shared" ca="1" si="439"/>
        <v>10534.888340711352</v>
      </c>
      <c r="AY831" s="15">
        <f t="shared" ca="1" si="440"/>
        <v>12134.50900399314</v>
      </c>
      <c r="AZ831" s="15">
        <f t="shared" ca="1" si="441"/>
        <v>14017.474013606527</v>
      </c>
      <c r="BA831" s="15">
        <f t="shared" ca="1" si="442"/>
        <v>17966.012990756775</v>
      </c>
      <c r="BB831" s="15">
        <f t="shared" ca="1" si="443"/>
        <v>25435.482327102542</v>
      </c>
      <c r="BC831" s="15">
        <f t="shared" ca="1" si="444"/>
        <v>35587.813214111047</v>
      </c>
      <c r="BD831" s="15">
        <f t="shared" ca="1" si="445"/>
        <v>44610.055253388309</v>
      </c>
      <c r="BE831" s="15">
        <f t="shared" ca="1" si="446"/>
        <v>54053.096416887573</v>
      </c>
      <c r="BF831" s="15">
        <f ca="1">Inputs!$B$13*EXP($B$9-0.5*C$6^2+C$6*Y831)</f>
        <v>11787.958199678151</v>
      </c>
      <c r="BG831" s="15">
        <f t="shared" ca="1" si="447"/>
        <v>15243.153135068071</v>
      </c>
      <c r="BH831" s="15">
        <f t="shared" ca="1" si="448"/>
        <v>11908.712515438481</v>
      </c>
      <c r="BI831" s="15">
        <f t="shared" ca="1" si="449"/>
        <v>9459.1960938820794</v>
      </c>
      <c r="BJ831" s="15">
        <f t="shared" ca="1" si="450"/>
        <v>13309.03113188397</v>
      </c>
      <c r="BK831" s="15">
        <f t="shared" ca="1" si="451"/>
        <v>16846.636277817219</v>
      </c>
      <c r="BL831" s="15">
        <f t="shared" ca="1" si="452"/>
        <v>26636.722556082819</v>
      </c>
      <c r="BM831" s="15">
        <f t="shared" ca="1" si="453"/>
        <v>38064.666410034741</v>
      </c>
      <c r="BN831" s="15">
        <f t="shared" ca="1" si="454"/>
        <v>49275.836701605265</v>
      </c>
      <c r="BO831" s="15">
        <f t="shared" ca="1" si="455"/>
        <v>73218.063606374024</v>
      </c>
      <c r="BP831" s="15">
        <f t="shared" ca="1" si="456"/>
        <v>94692.177840661927</v>
      </c>
      <c r="BQ831" s="15">
        <f ca="1">Inputs!$B$20*EXP($B$10-0.5*C$7^2+C$7*AJ831)</f>
        <v>5760.0453596327516</v>
      </c>
      <c r="BR831" s="15">
        <f t="shared" ca="1" si="457"/>
        <v>20351.208978807426</v>
      </c>
      <c r="BS831" s="15">
        <f t="shared" ca="1" si="458"/>
        <v>23324.160273966034</v>
      </c>
      <c r="BT831" s="15">
        <f t="shared" ca="1" si="459"/>
        <v>19924.66715146798</v>
      </c>
      <c r="BU831" s="15">
        <f t="shared" ca="1" si="460"/>
        <v>27964.463858802923</v>
      </c>
      <c r="BV831" s="15">
        <f t="shared" ca="1" si="461"/>
        <v>43234.164246950379</v>
      </c>
      <c r="BW831" s="15">
        <f t="shared" ca="1" si="462"/>
        <v>58101.795568643538</v>
      </c>
      <c r="BX831" s="15">
        <f t="shared" ca="1" si="463"/>
        <v>82244.711800793448</v>
      </c>
      <c r="BY831" s="15">
        <f t="shared" ca="1" si="464"/>
        <v>117494.17538799431</v>
      </c>
      <c r="BZ831" s="15">
        <f t="shared" ca="1" si="465"/>
        <v>172418.3603480185</v>
      </c>
      <c r="CA831" s="15">
        <f t="shared" ca="1" si="466"/>
        <v>263175.03728621104</v>
      </c>
      <c r="CB831" s="15">
        <f ca="1">(AU831*DCF!C$10-DCF!C$5*MAX(AU831*DCF!C$10,0)-MAX(AU831-Inputs!$B$6,0)/Inputs!$B$10)*DCF!C$6</f>
        <v>1046.2201780039595</v>
      </c>
      <c r="CC831" s="15">
        <f ca="1">(AV831*DCF!D$10-DCF!D$5*MAX(AV831*DCF!D$10,0)-MAX(AV831-AU831,0)/Inputs!$B$10)*DCF!D$6</f>
        <v>1101.8482528052407</v>
      </c>
      <c r="CD831" s="15">
        <f ca="1">(AW831*DCF!E$10-DCF!E$5*MAX(AW831*DCF!E$10,0)-MAX(AW831-AV831,0)/Inputs!$B$10)*DCF!E$6</f>
        <v>1405.9969577988252</v>
      </c>
      <c r="CE831" s="15">
        <f ca="1">(AX831*DCF!F$10-DCF!F$5*MAX(AX831*DCF!F$10,0)-MAX(AX831-AW831,0)/Inputs!$B$10)*DCF!F$6</f>
        <v>1716.4666694572009</v>
      </c>
      <c r="CF831" s="15">
        <f ca="1">(AY831*DCF!G$10-DCF!G$5*MAX(AY831*DCF!G$10,0)-MAX(AY831-AX831,0)/Inputs!$B$10)*DCF!G$6</f>
        <v>2192.7176614609875</v>
      </c>
      <c r="CG831" s="15">
        <f ca="1">(AZ831*DCF!H$10-DCF!H$5*MAX(AZ831*DCF!H$10,0)-MAX(AZ831-AY831,0)/Inputs!$B$10)*DCF!H$6</f>
        <v>2387.1484401544803</v>
      </c>
      <c r="CH831" s="15">
        <f ca="1">(BA831*DCF!I$10-DCF!I$5*MAX(BA831*DCF!I$10,0)-MAX(BA831-AZ831,0)/Inputs!$B$10)*DCF!I$6</f>
        <v>2634.0364347070167</v>
      </c>
      <c r="CI831" s="15">
        <f ca="1">(BB831*DCF!J$10-DCF!J$5*MAX(BB831*DCF!J$10,0)-MAX(BB831-BA831,0)/Inputs!$B$10)*DCF!J$6</f>
        <v>3232.9127949512999</v>
      </c>
      <c r="CJ831" s="15">
        <f ca="1">(BC831*DCF!K$10-DCF!K$5*MAX(BC831*DCF!K$10,0)-MAX(BC831-BB831,0)/Inputs!$B$10)*DCF!K$6</f>
        <v>4307.8946065931232</v>
      </c>
      <c r="CK831" s="15">
        <f ca="1">(BD831*DCF!L$10-DCF!L$5*MAX(BD831*DCF!L$10,0)-MAX(BD831-BC831,0)/Inputs!$B$10)*DCF!L$6</f>
        <v>5561.3226570512343</v>
      </c>
      <c r="CL831" s="15">
        <f ca="1">(BE831*DCF!M$10-DCF!M$5*MAX(BE831*DCF!M$10,0)-MAX(BE831-BD831,0)/Inputs!$B$10)*DCF!M$6</f>
        <v>6499.5188646895813</v>
      </c>
      <c r="CM831" s="15">
        <f ca="1">(BF831*DCF!C$28-DCF!C$5*MAX(BF831*DCF!C$28,0)-MAX(BF831-Inputs!$B$13,0)/Inputs!$B$17)*DCF!C$6</f>
        <v>3505.0074894880609</v>
      </c>
      <c r="CN831" s="15">
        <f ca="1">(BG831*DCF!D$28-DCF!D$5*MAX(BG831*DCF!D$28,0)-MAX(BG831-BF831,0)/Inputs!$B$17)*DCF!D$6</f>
        <v>3752.3086643665411</v>
      </c>
      <c r="CO831" s="15">
        <f ca="1">(BH831*DCF!E$28-DCF!E$5*MAX(BH831*DCF!E$28,0)-MAX(BH831-BG831,0)/Inputs!$B$17)*DCF!E$6</f>
        <v>3372.7594361880533</v>
      </c>
      <c r="CP831" s="15">
        <f ca="1">(BI831*DCF!F$28-DCF!F$5*MAX(BI831*DCF!F$28,0)-MAX(BI831-BH831,0)/Inputs!$B$17)*DCF!F$6</f>
        <v>2567.9225761055163</v>
      </c>
      <c r="CQ831" s="15">
        <f ca="1">(BJ831*DCF!G$28-DCF!G$5*MAX(BJ831*DCF!G$28,0)-MAX(BJ831-BI831,0)/Inputs!$B$17)*DCF!G$6</f>
        <v>2805.6248808300024</v>
      </c>
      <c r="CR831" s="15">
        <f ca="1">(BK831*DCF!H$28-DCF!H$5*MAX(BK831*DCF!H$28,0)-MAX(BK831-BJ831,0)/Inputs!$B$17)*DCF!H$6</f>
        <v>3616.7144539468986</v>
      </c>
      <c r="CS831" s="15">
        <f ca="1">(BL831*DCF!I$28-DCF!I$5*MAX(BL831*DCF!I$28,0)-MAX(BL831-BK831,0)/Inputs!$B$17)*DCF!I$6</f>
        <v>4858.5286895616355</v>
      </c>
      <c r="CT831" s="15">
        <f ca="1">(BM831*DCF!J$28-DCF!J$5*MAX(BM831*DCF!J$28,0)-MAX(BM831-BL831,0)/Inputs!$B$17)*DCF!J$6</f>
        <v>6976.3285998755473</v>
      </c>
      <c r="CU831" s="15">
        <f ca="1">(BN831*DCF!K$28-DCF!K$5*MAX(BN831*DCF!K$28,0)-MAX(BN831-BM831,0)/Inputs!$B$17)*DCF!K$6</f>
        <v>9033.0114747630778</v>
      </c>
      <c r="CV831" s="15">
        <f ca="1">(BO831*DCF!L$28-DCF!L$5*MAX(BO831*DCF!L$28,0)-MAX(BO831-BN831,0)/Inputs!$B$17)*DCF!L$6</f>
        <v>11899.437629777749</v>
      </c>
      <c r="CW831" s="15">
        <f ca="1">(BP831*DCF!M$28-DCF!M$5*MAX(BP831*DCF!M$28,0)-MAX(BP831-BO831,0)/Inputs!$B$17)*DCF!M$6</f>
        <v>15571.739716876426</v>
      </c>
      <c r="CX831" s="15">
        <f ca="1">(BQ831*DCF!C$46-DCF!C$5*MAX(BQ831*DCF!C$46,0)-MAX(BQ831-Inputs!$B$20,0)/Inputs!$B$24)*DCF!C$6</f>
        <v>-2512.271611754793</v>
      </c>
      <c r="CY831" s="15">
        <f ca="1">(BR831*DCF!D$46-DCF!D$5*MAX(BR831*DCF!D$46,0)-MAX(BR831-BQ831,0)/Inputs!$B$24)*DCF!D$6</f>
        <v>-9699.4051750012623</v>
      </c>
      <c r="CZ831" s="15">
        <f ca="1">(BS831*DCF!E$46-DCF!E$5*MAX(BS831*DCF!E$46,0)-MAX(BS831-BR831,0)/Inputs!$B$24)*DCF!E$6</f>
        <v>-3929.9781193032372</v>
      </c>
      <c r="DA831" s="15">
        <f ca="1">(BT831*DCF!F$46-DCF!F$5*MAX(BT831*DCF!F$46,0)-MAX(BT831-BS831,0)/Inputs!$B$24)*DCF!F$6</f>
        <v>-1451.0402353252371</v>
      </c>
      <c r="DB831" s="15">
        <f ca="1">(BU831*DCF!G$46-DCF!G$5*MAX(BU831*DCF!G$46,0)-MAX(BU831-BT831,0)/Inputs!$B$24)*DCF!G$6</f>
        <v>-3645.098078536058</v>
      </c>
      <c r="DC831" s="15">
        <f ca="1">(BV831*DCF!H$46-DCF!H$5*MAX(BV831*DCF!H$46,0)-MAX(BV831-BU831,0)/Inputs!$B$24)*DCF!H$6</f>
        <v>-4744.9658366102876</v>
      </c>
      <c r="DD831" s="15">
        <f ca="1">(BW831*DCF!I$46-DCF!I$5*MAX(BW831*DCF!I$46,0)-MAX(BW831-BV831,0)/Inputs!$B$24)*DCF!I$6</f>
        <v>-2926.0383027546604</v>
      </c>
      <c r="DE831" s="15">
        <f ca="1">(BX831*DCF!J$46-DCF!J$5*MAX(BX831*DCF!J$46,0)-MAX(BX831-BW831,0)/Inputs!$B$24)*DCF!J$6</f>
        <v>-2952.3687859856041</v>
      </c>
      <c r="DF831" s="15">
        <f ca="1">(BY831*DCF!K$46-DCF!K$5*MAX(BY831*DCF!K$46,0)-MAX(BY831-BX831,0)/Inputs!$B$24)*DCF!K$6</f>
        <v>-1923.5205700590186</v>
      </c>
      <c r="DG831" s="15">
        <f ca="1">(BZ831*DCF!L$46-DCF!L$5*MAX(BZ831*DCF!L$46,0)-MAX(BZ831-BY831,0)/Inputs!$B$24)*DCF!L$6</f>
        <v>-511.04114924640237</v>
      </c>
      <c r="DH831" s="15">
        <f ca="1">(CA831*DCF!M$46-DCF!M$5*MAX(CA831*DCF!M$46,0)-MAX(CA831-BZ831,0)/Inputs!$B$24)*DCF!M$6</f>
        <v>1658.6439446844099</v>
      </c>
      <c r="DI831" s="15">
        <f ca="1">SUM(CB831:CL831)+BE831*DCF!M$10*(1+Inputs!$B$30)*(1-Inputs!$B$33)*(1-Inputs!$B$30/Inputs!$B$31)/(Inputs!$B$29-Inputs!$B$30)*DCF!M$6</f>
        <v>182516.56562407388</v>
      </c>
      <c r="DJ831" s="15">
        <f ca="1">SUM(CM831:CW831)+BP831*DCF!M$28*(1+Inputs!$B$30)*(1-Inputs!$B$33)*(1-Inputs!$B$30/Inputs!$B$31)/(Inputs!$B$29-Inputs!$B$30)*DCF!M$6</f>
        <v>419332.16108509002</v>
      </c>
      <c r="DK831" s="15">
        <f ca="1">SUM(CX831:DH831)+CA831*DCF!M$46*(1+Inputs!$B$30)*(1-Inputs!$B$33)*(1-Inputs!$B$30/Inputs!$B$31)/(Inputs!$B$29-Inputs!$B$30)*DCF!M$6</f>
        <v>374262.69880072656</v>
      </c>
      <c r="DM831" s="15">
        <f ca="1">DI831+DJ831+DK831+Inputs!$B$34+Inputs!$B$36-Inputs!$B$35</f>
        <v>1052962.4255098905</v>
      </c>
    </row>
    <row r="832" spans="1:117" x14ac:dyDescent="0.75">
      <c r="A832" s="11">
        <v>819</v>
      </c>
      <c r="C832" s="24">
        <f t="shared" ca="1" si="471"/>
        <v>-0.98371480423546298</v>
      </c>
      <c r="D832" s="24">
        <f t="shared" ca="1" si="471"/>
        <v>-0.3034072038580457</v>
      </c>
      <c r="E832" s="24">
        <f t="shared" ca="1" si="471"/>
        <v>-0.16435647497377773</v>
      </c>
      <c r="F832" s="24">
        <f t="shared" ca="1" si="471"/>
        <v>-0.99965672017376384</v>
      </c>
      <c r="G832" s="24">
        <f t="shared" ca="1" si="471"/>
        <v>-0.31913022290731335</v>
      </c>
      <c r="H832" s="24">
        <f t="shared" ca="1" si="471"/>
        <v>-0.99368832563084164</v>
      </c>
      <c r="I832" s="24">
        <f t="shared" ca="1" si="471"/>
        <v>-0.11841556020288965</v>
      </c>
      <c r="J832" s="24">
        <f t="shared" ca="1" si="471"/>
        <v>-1.2471632856029711</v>
      </c>
      <c r="K832" s="24">
        <f t="shared" ca="1" si="471"/>
        <v>1.0110344902505222</v>
      </c>
      <c r="L832" s="24">
        <f t="shared" ca="1" si="471"/>
        <v>-1.1605881000905567</v>
      </c>
      <c r="M832" s="24">
        <f t="shared" ca="1" si="471"/>
        <v>-1.5980929716393617</v>
      </c>
      <c r="N832" s="24">
        <f ca="1">SQRT(Inputs!$B$38)*C832+SQRT(1-Inputs!$B$38)*_xlfn.NORM.S.INV(RAND())</f>
        <v>-0.82086814942479314</v>
      </c>
      <c r="O832" s="24">
        <f ca="1">SQRT(Inputs!$B$38)*D832+SQRT(1-Inputs!$B$38)*_xlfn.NORM.S.INV(RAND())</f>
        <v>-0.20717311997932453</v>
      </c>
      <c r="P832" s="24">
        <f ca="1">SQRT(Inputs!$B$38)*E832+SQRT(1-Inputs!$B$38)*_xlfn.NORM.S.INV(RAND())</f>
        <v>-1.4302798640217975</v>
      </c>
      <c r="Q832" s="24">
        <f ca="1">SQRT(Inputs!$B$38)*F832+SQRT(1-Inputs!$B$38)*_xlfn.NORM.S.INV(RAND())</f>
        <v>-1.1426111927406288</v>
      </c>
      <c r="R832" s="24">
        <f ca="1">SQRT(Inputs!$B$38)*G832+SQRT(1-Inputs!$B$38)*_xlfn.NORM.S.INV(RAND())</f>
        <v>1.0505096280389368</v>
      </c>
      <c r="S832" s="24">
        <f ca="1">SQRT(Inputs!$B$38)*H832+SQRT(1-Inputs!$B$38)*_xlfn.NORM.S.INV(RAND())</f>
        <v>-9.8903710254773791E-2</v>
      </c>
      <c r="T832" s="24">
        <f ca="1">SQRT(Inputs!$B$38)*I832+SQRT(1-Inputs!$B$38)*_xlfn.NORM.S.INV(RAND())</f>
        <v>-0.92261726910390163</v>
      </c>
      <c r="U832" s="24">
        <f ca="1">SQRT(Inputs!$B$38)*J832+SQRT(1-Inputs!$B$38)*_xlfn.NORM.S.INV(RAND())</f>
        <v>-0.6034582772701047</v>
      </c>
      <c r="V832" s="24">
        <f ca="1">SQRT(Inputs!$B$38)*K832+SQRT(1-Inputs!$B$38)*_xlfn.NORM.S.INV(RAND())</f>
        <v>0.44186690545514251</v>
      </c>
      <c r="W832" s="24">
        <f ca="1">SQRT(Inputs!$B$38)*L832+SQRT(1-Inputs!$B$38)*_xlfn.NORM.S.INV(RAND())</f>
        <v>1.0088038965924682</v>
      </c>
      <c r="X832" s="24">
        <f ca="1">SQRT(Inputs!$B$38)*M832+SQRT(1-Inputs!$B$38)*_xlfn.NORM.S.INV(RAND())</f>
        <v>-1.6630246574578631</v>
      </c>
      <c r="Y832" s="24">
        <f ca="1">SQRT(Inputs!$B$38)*C832+SQRT(1-Inputs!$B$38)*_xlfn.NORM.S.INV(RAND())</f>
        <v>-1.1922796779569407</v>
      </c>
      <c r="Z832" s="24">
        <f ca="1">SQRT(Inputs!$B$38)*D832+SQRT(1-Inputs!$B$38)*_xlfn.NORM.S.INV(RAND())</f>
        <v>-1.5323203909439767</v>
      </c>
      <c r="AA832" s="24">
        <f ca="1">SQRT(Inputs!$B$38)*E832+SQRT(1-Inputs!$B$38)*_xlfn.NORM.S.INV(RAND())</f>
        <v>6.0730837666054388E-2</v>
      </c>
      <c r="AB832" s="24">
        <f ca="1">SQRT(Inputs!$B$38)*F832+SQRT(1-Inputs!$B$38)*_xlfn.NORM.S.INV(RAND())</f>
        <v>-1.0528266915673741</v>
      </c>
      <c r="AC832" s="24">
        <f ca="1">SQRT(Inputs!$B$38)*G832+SQRT(1-Inputs!$B$38)*_xlfn.NORM.S.INV(RAND())</f>
        <v>-2.1847955258114466</v>
      </c>
      <c r="AD832" s="24">
        <f ca="1">SQRT(Inputs!$B$38)*H832+SQRT(1-Inputs!$B$38)*_xlfn.NORM.S.INV(RAND())</f>
        <v>1.1872619539883624</v>
      </c>
      <c r="AE832" s="24">
        <f ca="1">SQRT(Inputs!$B$38)*I832+SQRT(1-Inputs!$B$38)*_xlfn.NORM.S.INV(RAND())</f>
        <v>1.03242043441812</v>
      </c>
      <c r="AF832" s="24">
        <f ca="1">SQRT(Inputs!$B$38)*J832+SQRT(1-Inputs!$B$38)*_xlfn.NORM.S.INV(RAND())</f>
        <v>-0.21203177021631298</v>
      </c>
      <c r="AG832" s="24">
        <f ca="1">SQRT(Inputs!$B$38)*K832+SQRT(1-Inputs!$B$38)*_xlfn.NORM.S.INV(RAND())</f>
        <v>0.780268712345626</v>
      </c>
      <c r="AH832" s="24">
        <f ca="1">SQRT(Inputs!$B$38)*L832+SQRT(1-Inputs!$B$38)*_xlfn.NORM.S.INV(RAND())</f>
        <v>-1.0996793260810234</v>
      </c>
      <c r="AI832" s="24">
        <f ca="1">SQRT(Inputs!$B$38)*M832+SQRT(1-Inputs!$B$38)*_xlfn.NORM.S.INV(RAND())</f>
        <v>-1.1558152907169861</v>
      </c>
      <c r="AJ832" s="24">
        <f ca="1">SQRT(Inputs!$B$38)*C832+SQRT(1-Inputs!$B$38)*_xlfn.NORM.S.INV(RAND())</f>
        <v>-0.85300873031240543</v>
      </c>
      <c r="AK832" s="24">
        <f ca="1">SQRT(Inputs!$B$38)*D832+SQRT(1-Inputs!$B$38)*_xlfn.NORM.S.INV(RAND())</f>
        <v>-0.53866158088647031</v>
      </c>
      <c r="AL832" s="24">
        <f ca="1">SQRT(Inputs!$B$38)*E832+SQRT(1-Inputs!$B$38)*_xlfn.NORM.S.INV(RAND())</f>
        <v>-1.146380658652369</v>
      </c>
      <c r="AM832" s="24">
        <f ca="1">SQRT(Inputs!$B$38)*F832+SQRT(1-Inputs!$B$38)*_xlfn.NORM.S.INV(RAND())</f>
        <v>-2.9919292621080995</v>
      </c>
      <c r="AN832" s="24">
        <f ca="1">SQRT(Inputs!$B$38)*G832+SQRT(1-Inputs!$B$38)*_xlfn.NORM.S.INV(RAND())</f>
        <v>0.93898809202438716</v>
      </c>
      <c r="AO832" s="24">
        <f ca="1">SQRT(Inputs!$B$38)*H832+SQRT(1-Inputs!$B$38)*_xlfn.NORM.S.INV(RAND())</f>
        <v>0.50610483281917007</v>
      </c>
      <c r="AP832" s="24">
        <f ca="1">SQRT(Inputs!$B$38)*I832+SQRT(1-Inputs!$B$38)*_xlfn.NORM.S.INV(RAND())</f>
        <v>-7.2661136070154272E-2</v>
      </c>
      <c r="AQ832" s="24">
        <f ca="1">SQRT(Inputs!$B$38)*J832+SQRT(1-Inputs!$B$38)*_xlfn.NORM.S.INV(RAND())</f>
        <v>-0.54144469604790069</v>
      </c>
      <c r="AR832" s="24">
        <f ca="1">SQRT(Inputs!$B$38)*K832+SQRT(1-Inputs!$B$38)*_xlfn.NORM.S.INV(RAND())</f>
        <v>0.39308051946402989</v>
      </c>
      <c r="AS832" s="24">
        <f ca="1">SQRT(Inputs!$B$38)*L832+SQRT(1-Inputs!$B$38)*_xlfn.NORM.S.INV(RAND())</f>
        <v>0.25927235938211501</v>
      </c>
      <c r="AT832" s="24">
        <f ca="1">SQRT(Inputs!$B$38)*M832+SQRT(1-Inputs!$B$38)*_xlfn.NORM.S.INV(RAND())</f>
        <v>-0.9544385981067478</v>
      </c>
      <c r="AU832" s="15">
        <f ca="1">Inputs!$B$6*EXP($B$8-0.5*C$5^2+C$5*N832)</f>
        <v>4344.8041610075506</v>
      </c>
      <c r="AV832" s="15">
        <f t="shared" ca="1" si="437"/>
        <v>5129.9837327935802</v>
      </c>
      <c r="AW832" s="15">
        <f t="shared" ca="1" si="438"/>
        <v>5157.6461284325915</v>
      </c>
      <c r="AX832" s="15">
        <f t="shared" ca="1" si="439"/>
        <v>5459.2889139425015</v>
      </c>
      <c r="AY832" s="15">
        <f t="shared" ca="1" si="440"/>
        <v>7542.6816899739679</v>
      </c>
      <c r="AZ832" s="15">
        <f t="shared" ca="1" si="441"/>
        <v>9124.978149260638</v>
      </c>
      <c r="BA832" s="15">
        <f t="shared" ca="1" si="442"/>
        <v>10138.802784801133</v>
      </c>
      <c r="BB832" s="15">
        <f t="shared" ca="1" si="443"/>
        <v>11684.728722644275</v>
      </c>
      <c r="BC832" s="15">
        <f t="shared" ca="1" si="444"/>
        <v>14934.428609713348</v>
      </c>
      <c r="BD832" s="15">
        <f t="shared" ca="1" si="445"/>
        <v>20106.517312328746</v>
      </c>
      <c r="BE832" s="15">
        <f t="shared" ca="1" si="446"/>
        <v>21174.962529170774</v>
      </c>
      <c r="BF832" s="15">
        <f ca="1">Inputs!$B$13*EXP($B$9-0.5*C$6^2+C$6*Y832)</f>
        <v>10919.468093607793</v>
      </c>
      <c r="BG832" s="15">
        <f t="shared" ca="1" si="447"/>
        <v>10093.296335151485</v>
      </c>
      <c r="BH832" s="15">
        <f t="shared" ca="1" si="448"/>
        <v>12456.996920144991</v>
      </c>
      <c r="BI832" s="15">
        <f t="shared" ca="1" si="449"/>
        <v>12967.925033414233</v>
      </c>
      <c r="BJ832" s="15">
        <f t="shared" ca="1" si="450"/>
        <v>11602.889854593817</v>
      </c>
      <c r="BK832" s="15">
        <f t="shared" ca="1" si="451"/>
        <v>16738.5950065406</v>
      </c>
      <c r="BL832" s="15">
        <f t="shared" ca="1" si="452"/>
        <v>23504.828302525962</v>
      </c>
      <c r="BM832" s="15">
        <f t="shared" ca="1" si="453"/>
        <v>28141.408147476192</v>
      </c>
      <c r="BN832" s="15">
        <f t="shared" ca="1" si="454"/>
        <v>38002.753696139829</v>
      </c>
      <c r="BO832" s="15">
        <f t="shared" ca="1" si="455"/>
        <v>41147.715794557487</v>
      </c>
      <c r="BP832" s="15">
        <f t="shared" ca="1" si="456"/>
        <v>44429.042505146404</v>
      </c>
      <c r="BQ832" s="15">
        <f ca="1">Inputs!$B$20*EXP($B$10-0.5*C$7^2+C$7*AJ832)</f>
        <v>3169.6652315083184</v>
      </c>
      <c r="BR832" s="15">
        <f t="shared" ca="1" si="457"/>
        <v>3624.5833529507267</v>
      </c>
      <c r="BS832" s="15">
        <f t="shared" ca="1" si="458"/>
        <v>3571.0611034341505</v>
      </c>
      <c r="BT832" s="15">
        <f t="shared" ca="1" si="459"/>
        <v>2246.0749342759214</v>
      </c>
      <c r="BU832" s="15">
        <f t="shared" ca="1" si="460"/>
        <v>3906.8303004326463</v>
      </c>
      <c r="BV832" s="15">
        <f t="shared" ca="1" si="461"/>
        <v>6092.0302361044587</v>
      </c>
      <c r="BW832" s="15">
        <f t="shared" ca="1" si="462"/>
        <v>8371.3492627595842</v>
      </c>
      <c r="BX832" s="15">
        <f t="shared" ca="1" si="463"/>
        <v>10504.298262431239</v>
      </c>
      <c r="BY832" s="15">
        <f t="shared" ca="1" si="464"/>
        <v>15867.897270217991</v>
      </c>
      <c r="BZ832" s="15">
        <f t="shared" ca="1" si="465"/>
        <v>23351.790698410678</v>
      </c>
      <c r="CA832" s="15">
        <f t="shared" ca="1" si="466"/>
        <v>27684.991498355092</v>
      </c>
      <c r="CB832" s="15">
        <f ca="1">(AU832*DCF!C$10-DCF!C$5*MAX(AU832*DCF!C$10,0)-MAX(AU832-Inputs!$B$6,0)/Inputs!$B$10)*DCF!C$6</f>
        <v>1047.4767270408674</v>
      </c>
      <c r="CC832" s="15">
        <f ca="1">(AV832*DCF!D$10-DCF!D$5*MAX(AV832*DCF!D$10,0)-MAX(AV832-AU832,0)/Inputs!$B$10)*DCF!D$6</f>
        <v>1058.9532913986529</v>
      </c>
      <c r="CD832" s="15">
        <f ca="1">(AW832*DCF!E$10-DCF!E$5*MAX(AW832*DCF!E$10,0)-MAX(AW832-AV832,0)/Inputs!$B$10)*DCF!E$6</f>
        <v>1184.587671194633</v>
      </c>
      <c r="CE832" s="15">
        <f ca="1">(AX832*DCF!F$10-DCF!F$5*MAX(AX832*DCF!F$10,0)-MAX(AX832-AW832,0)/Inputs!$B$10)*DCF!F$6</f>
        <v>1128.9896844735906</v>
      </c>
      <c r="CF832" s="15">
        <f ca="1">(AY832*DCF!G$10-DCF!G$5*MAX(AY832*DCF!G$10,0)-MAX(AY832-AX832,0)/Inputs!$B$10)*DCF!G$6</f>
        <v>1153.6288971025367</v>
      </c>
      <c r="CG832" s="15">
        <f ca="1">(AZ832*DCF!H$10-DCF!H$5*MAX(AZ832*DCF!H$10,0)-MAX(AZ832-AY832,0)/Inputs!$B$10)*DCF!H$6</f>
        <v>1490.6559500998007</v>
      </c>
      <c r="CH832" s="15">
        <f ca="1">(BA832*DCF!I$10-DCF!I$5*MAX(BA832*DCF!I$10,0)-MAX(BA832-AZ832,0)/Inputs!$B$10)*DCF!I$6</f>
        <v>1685.6866426961458</v>
      </c>
      <c r="CI832" s="15">
        <f ca="1">(BB832*DCF!J$10-DCF!J$5*MAX(BB832*DCF!J$10,0)-MAX(BB832-BA832,0)/Inputs!$B$10)*DCF!J$6</f>
        <v>1770.8669601008817</v>
      </c>
      <c r="CJ832" s="15">
        <f ca="1">(BC832*DCF!K$10-DCF!K$5*MAX(BC832*DCF!K$10,0)-MAX(BC832-BB832,0)/Inputs!$B$10)*DCF!K$6</f>
        <v>1949.2946431924026</v>
      </c>
      <c r="CK832" s="15">
        <f ca="1">(BD832*DCF!L$10-DCF!L$5*MAX(BD832*DCF!L$10,0)-MAX(BD832-BC832,0)/Inputs!$B$10)*DCF!L$6</f>
        <v>2363.6103429099016</v>
      </c>
      <c r="CL832" s="15">
        <f ca="1">(BE832*DCF!M$10-DCF!M$5*MAX(BE832*DCF!M$10,0)-MAX(BE832-BD832,0)/Inputs!$B$10)*DCF!M$6</f>
        <v>2860.4238934270734</v>
      </c>
      <c r="CM832" s="15">
        <f ca="1">(BF832*DCF!C$28-DCF!C$5*MAX(BF832*DCF!C$28,0)-MAX(BF832-Inputs!$B$13,0)/Inputs!$B$17)*DCF!C$6</f>
        <v>3332.5500508997116</v>
      </c>
      <c r="CN832" s="15">
        <f ca="1">(BG832*DCF!D$28-DCF!D$5*MAX(BG832*DCF!D$28,0)-MAX(BG832-BF832,0)/Inputs!$B$17)*DCF!D$6</f>
        <v>2972.7085605748666</v>
      </c>
      <c r="CO832" s="15">
        <f ca="1">(BH832*DCF!E$28-DCF!E$5*MAX(BH832*DCF!E$28,0)-MAX(BH832-BG832,0)/Inputs!$B$17)*DCF!E$6</f>
        <v>3062.1904931178965</v>
      </c>
      <c r="CP832" s="15">
        <f ca="1">(BI832*DCF!F$28-DCF!F$5*MAX(BI832*DCF!F$28,0)-MAX(BI832-BH832,0)/Inputs!$B$17)*DCF!F$6</f>
        <v>3427.4275213864812</v>
      </c>
      <c r="CQ832" s="15">
        <f ca="1">(BJ832*DCF!G$28-DCF!G$5*MAX(BJ832*DCF!G$28,0)-MAX(BJ832-BI832,0)/Inputs!$B$17)*DCF!G$6</f>
        <v>3010.4578036460257</v>
      </c>
      <c r="CR832" s="15">
        <f ca="1">(BK832*DCF!H$28-DCF!H$5*MAX(BK832*DCF!H$28,0)-MAX(BK832-BJ832,0)/Inputs!$B$17)*DCF!H$6</f>
        <v>3341.6947629964552</v>
      </c>
      <c r="CS832" s="15">
        <f ca="1">(BL832*DCF!I$28-DCF!I$5*MAX(BL832*DCF!I$28,0)-MAX(BL832-BK832,0)/Inputs!$B$17)*DCF!I$6</f>
        <v>4556.0698498752299</v>
      </c>
      <c r="CT832" s="15">
        <f ca="1">(BM832*DCF!J$28-DCF!J$5*MAX(BM832*DCF!J$28,0)-MAX(BM832-BL832,0)/Inputs!$B$17)*DCF!J$6</f>
        <v>5663.0976039427223</v>
      </c>
      <c r="CU832" s="15">
        <f ca="1">(BN832*DCF!K$28-DCF!K$5*MAX(BN832*DCF!K$28,0)-MAX(BN832-BM832,0)/Inputs!$B$17)*DCF!K$6</f>
        <v>6817.660911235299</v>
      </c>
      <c r="CV832" s="15">
        <f ca="1">(BO832*DCF!L$28-DCF!L$5*MAX(BO832*DCF!L$28,0)-MAX(BO832-BN832,0)/Inputs!$B$17)*DCF!L$6</f>
        <v>7853.9752807507248</v>
      </c>
      <c r="CW832" s="15">
        <f ca="1">(BP832*DCF!M$28-DCF!M$5*MAX(BP832*DCF!M$28,0)-MAX(BP832-BO832,0)/Inputs!$B$17)*DCF!M$6</f>
        <v>8016.3592154863854</v>
      </c>
      <c r="CX832" s="15">
        <f ca="1">(BQ832*DCF!C$46-DCF!C$5*MAX(BQ832*DCF!C$46,0)-MAX(BQ832-Inputs!$B$20,0)/Inputs!$B$24)*DCF!C$6</f>
        <v>-732.02430288875712</v>
      </c>
      <c r="CY832" s="15">
        <f ca="1">(BR832*DCF!D$46-DCF!D$5*MAX(BR832*DCF!D$46,0)-MAX(BR832-BQ832,0)/Inputs!$B$24)*DCF!D$6</f>
        <v>-812.74163822846094</v>
      </c>
      <c r="CZ832" s="15">
        <f ca="1">(BS832*DCF!E$46-DCF!E$5*MAX(BS832*DCF!E$46,0)-MAX(BS832-BR832,0)/Inputs!$B$24)*DCF!E$6</f>
        <v>-422.28419316495621</v>
      </c>
      <c r="DA832" s="15">
        <f ca="1">(BT832*DCF!F$46-DCF!F$5*MAX(BT832*DCF!F$46,0)-MAX(BT832-BS832,0)/Inputs!$B$24)*DCF!F$6</f>
        <v>-163.57337748298229</v>
      </c>
      <c r="DB832" s="15">
        <f ca="1">(BU832*DCF!G$46-DCF!G$5*MAX(BU832*DCF!G$46,0)-MAX(BU832-BT832,0)/Inputs!$B$24)*DCF!G$6</f>
        <v>-690.06334500797516</v>
      </c>
      <c r="DC832" s="15">
        <f ca="1">(BV832*DCF!H$46-DCF!H$5*MAX(BV832*DCF!H$46,0)-MAX(BV832-BU832,0)/Inputs!$B$24)*DCF!H$6</f>
        <v>-679.03749106787131</v>
      </c>
      <c r="DD832" s="15">
        <f ca="1">(BW832*DCF!I$46-DCF!I$5*MAX(BW832*DCF!I$46,0)-MAX(BW832-BV832,0)/Inputs!$B$24)*DCF!I$6</f>
        <v>-460.96476013058498</v>
      </c>
      <c r="DE832" s="15">
        <f ca="1">(BX832*DCF!J$46-DCF!J$5*MAX(BX832*DCF!J$46,0)-MAX(BX832-BW832,0)/Inputs!$B$24)*DCF!J$6</f>
        <v>-124.99697154500703</v>
      </c>
      <c r="DF832" s="15">
        <f ca="1">(BY832*DCF!K$46-DCF!K$5*MAX(BY832*DCF!K$46,0)-MAX(BY832-BX832,0)/Inputs!$B$24)*DCF!K$6</f>
        <v>-407.51168324041629</v>
      </c>
      <c r="DG832" s="15">
        <f ca="1">(BZ832*DCF!L$46-DCF!L$5*MAX(BZ832*DCF!L$46,0)-MAX(BZ832-BY832,0)/Inputs!$B$24)*DCF!L$6</f>
        <v>-79.428581520294912</v>
      </c>
      <c r="DH832" s="15">
        <f ca="1">(CA832*DCF!M$46-DCF!M$5*MAX(CA832*DCF!M$46,0)-MAX(CA832-BZ832,0)/Inputs!$B$24)*DCF!M$6</f>
        <v>1264.5121682620895</v>
      </c>
      <c r="DI832" s="15">
        <f ca="1">SUM(CB832:CL832)+BE832*DCF!M$10*(1+Inputs!$B$30)*(1-Inputs!$B$33)*(1-Inputs!$B$30/Inputs!$B$31)/(Inputs!$B$29-Inputs!$B$30)*DCF!M$6</f>
        <v>76624.375432210218</v>
      </c>
      <c r="DJ832" s="15">
        <f ca="1">SUM(CM832:CW832)+BP832*DCF!M$28*(1+Inputs!$B$30)*(1-Inputs!$B$33)*(1-Inputs!$B$30/Inputs!$B$31)/(Inputs!$B$29-Inputs!$B$30)*DCF!M$6</f>
        <v>216916.34246069493</v>
      </c>
      <c r="DK832" s="15">
        <f ca="1">SUM(CX832:DH832)+CA832*DCF!M$46*(1+Inputs!$B$30)*(1-Inputs!$B$33)*(1-Inputs!$B$30/Inputs!$B$31)/(Inputs!$B$29-Inputs!$B$30)*DCF!M$6</f>
        <v>39496.162177337428</v>
      </c>
      <c r="DM832" s="15">
        <f ca="1">DI832+DJ832+DK832+Inputs!$B$34+Inputs!$B$36-Inputs!$B$35</f>
        <v>409887.88007024257</v>
      </c>
    </row>
    <row r="833" spans="1:117" x14ac:dyDescent="0.75">
      <c r="A833" s="11">
        <v>820</v>
      </c>
      <c r="C833" s="24">
        <f t="shared" ca="1" si="471"/>
        <v>-0.75257954210301148</v>
      </c>
      <c r="D833" s="24">
        <f t="shared" ca="1" si="471"/>
        <v>7.3654886329468705E-2</v>
      </c>
      <c r="E833" s="24">
        <f t="shared" ca="1" si="471"/>
        <v>-0.94830240494308304</v>
      </c>
      <c r="F833" s="24">
        <f t="shared" ca="1" si="471"/>
        <v>-0.5040850414177499</v>
      </c>
      <c r="G833" s="24">
        <f t="shared" ca="1" si="471"/>
        <v>-0.52101935968749591</v>
      </c>
      <c r="H833" s="24">
        <f t="shared" ca="1" si="471"/>
        <v>0.3900236345473565</v>
      </c>
      <c r="I833" s="24">
        <f t="shared" ca="1" si="471"/>
        <v>-1.2953356158666811</v>
      </c>
      <c r="J833" s="24">
        <f t="shared" ca="1" si="471"/>
        <v>0.34897389698602438</v>
      </c>
      <c r="K833" s="24">
        <f t="shared" ca="1" si="471"/>
        <v>0.95964430489609454</v>
      </c>
      <c r="L833" s="24">
        <f t="shared" ca="1" si="471"/>
        <v>1.664741597329108</v>
      </c>
      <c r="M833" s="24">
        <f t="shared" ca="1" si="471"/>
        <v>-0.39412148915768985</v>
      </c>
      <c r="N833" s="24">
        <f ca="1">SQRT(Inputs!$B$38)*C833+SQRT(1-Inputs!$B$38)*_xlfn.NORM.S.INV(RAND())</f>
        <v>-8.8624964179550569E-3</v>
      </c>
      <c r="O833" s="24">
        <f ca="1">SQRT(Inputs!$B$38)*D833+SQRT(1-Inputs!$B$38)*_xlfn.NORM.S.INV(RAND())</f>
        <v>1.1890024098509033</v>
      </c>
      <c r="P833" s="24">
        <f ca="1">SQRT(Inputs!$B$38)*E833+SQRT(1-Inputs!$B$38)*_xlfn.NORM.S.INV(RAND())</f>
        <v>0.34107881364142978</v>
      </c>
      <c r="Q833" s="24">
        <f ca="1">SQRT(Inputs!$B$38)*F833+SQRT(1-Inputs!$B$38)*_xlfn.NORM.S.INV(RAND())</f>
        <v>0.31817286866903205</v>
      </c>
      <c r="R833" s="24">
        <f ca="1">SQRT(Inputs!$B$38)*G833+SQRT(1-Inputs!$B$38)*_xlfn.NORM.S.INV(RAND())</f>
        <v>-0.37579846666974126</v>
      </c>
      <c r="S833" s="24">
        <f ca="1">SQRT(Inputs!$B$38)*H833+SQRT(1-Inputs!$B$38)*_xlfn.NORM.S.INV(RAND())</f>
        <v>1.6744288226924133</v>
      </c>
      <c r="T833" s="24">
        <f ca="1">SQRT(Inputs!$B$38)*I833+SQRT(1-Inputs!$B$38)*_xlfn.NORM.S.INV(RAND())</f>
        <v>-0.48346616661696024</v>
      </c>
      <c r="U833" s="24">
        <f ca="1">SQRT(Inputs!$B$38)*J833+SQRT(1-Inputs!$B$38)*_xlfn.NORM.S.INV(RAND())</f>
        <v>0.18361130015488925</v>
      </c>
      <c r="V833" s="24">
        <f ca="1">SQRT(Inputs!$B$38)*K833+SQRT(1-Inputs!$B$38)*_xlfn.NORM.S.INV(RAND())</f>
        <v>1.344798010912315</v>
      </c>
      <c r="W833" s="24">
        <f ca="1">SQRT(Inputs!$B$38)*L833+SQRT(1-Inputs!$B$38)*_xlfn.NORM.S.INV(RAND())</f>
        <v>1.607224573563121</v>
      </c>
      <c r="X833" s="24">
        <f ca="1">SQRT(Inputs!$B$38)*M833+SQRT(1-Inputs!$B$38)*_xlfn.NORM.S.INV(RAND())</f>
        <v>-0.48345873904018777</v>
      </c>
      <c r="Y833" s="24">
        <f ca="1">SQRT(Inputs!$B$38)*C833+SQRT(1-Inputs!$B$38)*_xlfn.NORM.S.INV(RAND())</f>
        <v>-0.67569249238437368</v>
      </c>
      <c r="Z833" s="24">
        <f ca="1">SQRT(Inputs!$B$38)*D833+SQRT(1-Inputs!$B$38)*_xlfn.NORM.S.INV(RAND())</f>
        <v>-1.1048584835911517</v>
      </c>
      <c r="AA833" s="24">
        <f ca="1">SQRT(Inputs!$B$38)*E833+SQRT(1-Inputs!$B$38)*_xlfn.NORM.S.INV(RAND())</f>
        <v>-0.33701059076559464</v>
      </c>
      <c r="AB833" s="24">
        <f ca="1">SQRT(Inputs!$B$38)*F833+SQRT(1-Inputs!$B$38)*_xlfn.NORM.S.INV(RAND())</f>
        <v>-0.85503020331035418</v>
      </c>
      <c r="AC833" s="24">
        <f ca="1">SQRT(Inputs!$B$38)*G833+SQRT(1-Inputs!$B$38)*_xlfn.NORM.S.INV(RAND())</f>
        <v>-1.2030770940924844</v>
      </c>
      <c r="AD833" s="24">
        <f ca="1">SQRT(Inputs!$B$38)*H833+SQRT(1-Inputs!$B$38)*_xlfn.NORM.S.INV(RAND())</f>
        <v>-0.77058883983305027</v>
      </c>
      <c r="AE833" s="24">
        <f ca="1">SQRT(Inputs!$B$38)*I833+SQRT(1-Inputs!$B$38)*_xlfn.NORM.S.INV(RAND())</f>
        <v>-0.13271446223167371</v>
      </c>
      <c r="AF833" s="24">
        <f ca="1">SQRT(Inputs!$B$38)*J833+SQRT(1-Inputs!$B$38)*_xlfn.NORM.S.INV(RAND())</f>
        <v>0.74809056107654515</v>
      </c>
      <c r="AG833" s="24">
        <f ca="1">SQRT(Inputs!$B$38)*K833+SQRT(1-Inputs!$B$38)*_xlfn.NORM.S.INV(RAND())</f>
        <v>-0.92254480469117084</v>
      </c>
      <c r="AH833" s="24">
        <f ca="1">SQRT(Inputs!$B$38)*L833+SQRT(1-Inputs!$B$38)*_xlfn.NORM.S.INV(RAND())</f>
        <v>0.35890385672112191</v>
      </c>
      <c r="AI833" s="24">
        <f ca="1">SQRT(Inputs!$B$38)*M833+SQRT(1-Inputs!$B$38)*_xlfn.NORM.S.INV(RAND())</f>
        <v>0.62005809326615924</v>
      </c>
      <c r="AJ833" s="24">
        <f ca="1">SQRT(Inputs!$B$38)*C833+SQRT(1-Inputs!$B$38)*_xlfn.NORM.S.INV(RAND())</f>
        <v>5.4598584350620039E-2</v>
      </c>
      <c r="AK833" s="24">
        <f ca="1">SQRT(Inputs!$B$38)*D833+SQRT(1-Inputs!$B$38)*_xlfn.NORM.S.INV(RAND())</f>
        <v>0.39375072699559399</v>
      </c>
      <c r="AL833" s="24">
        <f ca="1">SQRT(Inputs!$B$38)*E833+SQRT(1-Inputs!$B$38)*_xlfn.NORM.S.INV(RAND())</f>
        <v>-0.92329113217714198</v>
      </c>
      <c r="AM833" s="24">
        <f ca="1">SQRT(Inputs!$B$38)*F833+SQRT(1-Inputs!$B$38)*_xlfn.NORM.S.INV(RAND())</f>
        <v>0.42011446868576707</v>
      </c>
      <c r="AN833" s="24">
        <f ca="1">SQRT(Inputs!$B$38)*G833+SQRT(1-Inputs!$B$38)*_xlfn.NORM.S.INV(RAND())</f>
        <v>-1.5166350116841292</v>
      </c>
      <c r="AO833" s="24">
        <f ca="1">SQRT(Inputs!$B$38)*H833+SQRT(1-Inputs!$B$38)*_xlfn.NORM.S.INV(RAND())</f>
        <v>1.3276886895592674</v>
      </c>
      <c r="AP833" s="24">
        <f ca="1">SQRT(Inputs!$B$38)*I833+SQRT(1-Inputs!$B$38)*_xlfn.NORM.S.INV(RAND())</f>
        <v>-1.293166480321255</v>
      </c>
      <c r="AQ833" s="24">
        <f ca="1">SQRT(Inputs!$B$38)*J833+SQRT(1-Inputs!$B$38)*_xlfn.NORM.S.INV(RAND())</f>
        <v>-1.6210716664492657</v>
      </c>
      <c r="AR833" s="24">
        <f ca="1">SQRT(Inputs!$B$38)*K833+SQRT(1-Inputs!$B$38)*_xlfn.NORM.S.INV(RAND())</f>
        <v>-0.56839075126001593</v>
      </c>
      <c r="AS833" s="24">
        <f ca="1">SQRT(Inputs!$B$38)*L833+SQRT(1-Inputs!$B$38)*_xlfn.NORM.S.INV(RAND())</f>
        <v>-0.56819833347236248</v>
      </c>
      <c r="AT833" s="24">
        <f ca="1">SQRT(Inputs!$B$38)*M833+SQRT(1-Inputs!$B$38)*_xlfn.NORM.S.INV(RAND())</f>
        <v>-0.4749239830781844</v>
      </c>
      <c r="AU833" s="15">
        <f ca="1">Inputs!$B$6*EXP($B$8-0.5*C$5^2+C$5*N833)</f>
        <v>4955.1257093198665</v>
      </c>
      <c r="AV833" s="15">
        <f t="shared" ca="1" si="437"/>
        <v>7183.7880487704833</v>
      </c>
      <c r="AW833" s="15">
        <f t="shared" ca="1" si="438"/>
        <v>9171.744953330206</v>
      </c>
      <c r="AX833" s="15">
        <f t="shared" ca="1" si="439"/>
        <v>11651.859585184369</v>
      </c>
      <c r="AY833" s="15">
        <f t="shared" ca="1" si="440"/>
        <v>13628.31253881154</v>
      </c>
      <c r="AZ833" s="15">
        <f t="shared" ca="1" si="441"/>
        <v>20042.710258230098</v>
      </c>
      <c r="BA833" s="15">
        <f t="shared" ca="1" si="442"/>
        <v>23316.968290247121</v>
      </c>
      <c r="BB833" s="15">
        <f t="shared" ca="1" si="443"/>
        <v>29077.084928161694</v>
      </c>
      <c r="BC833" s="15">
        <f t="shared" ca="1" si="444"/>
        <v>40548.41467693817</v>
      </c>
      <c r="BD833" s="15">
        <f t="shared" ca="1" si="445"/>
        <v>57733.863824423948</v>
      </c>
      <c r="BE833" s="15">
        <f t="shared" ca="1" si="446"/>
        <v>67697.861837441495</v>
      </c>
      <c r="BF833" s="15">
        <f ca="1">Inputs!$B$13*EXP($B$9-0.5*C$6^2+C$6*Y833)</f>
        <v>12097.024051161969</v>
      </c>
      <c r="BG833" s="15">
        <f t="shared" ca="1" si="447"/>
        <v>12078.345674916616</v>
      </c>
      <c r="BH833" s="15">
        <f t="shared" ca="1" si="448"/>
        <v>13955.265194174921</v>
      </c>
      <c r="BI833" s="15">
        <f t="shared" ca="1" si="449"/>
        <v>14976.737125242871</v>
      </c>
      <c r="BJ833" s="15">
        <f t="shared" ca="1" si="450"/>
        <v>15437.253620460957</v>
      </c>
      <c r="BK833" s="15">
        <f t="shared" ca="1" si="451"/>
        <v>17059.347851717717</v>
      </c>
      <c r="BL833" s="15">
        <f t="shared" ca="1" si="452"/>
        <v>20598.027237789742</v>
      </c>
      <c r="BM833" s="15">
        <f t="shared" ca="1" si="453"/>
        <v>27785.247470963262</v>
      </c>
      <c r="BN833" s="15">
        <f t="shared" ca="1" si="454"/>
        <v>30595.826521147403</v>
      </c>
      <c r="BO833" s="15">
        <f t="shared" ca="1" si="455"/>
        <v>39248.744461221009</v>
      </c>
      <c r="BP833" s="15">
        <f t="shared" ca="1" si="456"/>
        <v>51823.537045471348</v>
      </c>
      <c r="BQ833" s="15">
        <f ca="1">Inputs!$B$20*EXP($B$10-0.5*C$7^2+C$7*AJ833)</f>
        <v>4373.3905566753901</v>
      </c>
      <c r="BR833" s="15">
        <f t="shared" ca="1" si="457"/>
        <v>6724.5664722015363</v>
      </c>
      <c r="BS833" s="15">
        <f t="shared" ca="1" si="458"/>
        <v>7063.6566335322232</v>
      </c>
      <c r="BT833" s="15">
        <f t="shared" ca="1" si="459"/>
        <v>10873.986446251041</v>
      </c>
      <c r="BU833" s="15">
        <f t="shared" ca="1" si="460"/>
        <v>10440.878789329192</v>
      </c>
      <c r="BV833" s="15">
        <f t="shared" ca="1" si="461"/>
        <v>19591.296786134586</v>
      </c>
      <c r="BW833" s="15">
        <f t="shared" ca="1" si="462"/>
        <v>20792.66066613526</v>
      </c>
      <c r="BX833" s="15">
        <f t="shared" ca="1" si="463"/>
        <v>21012.810021054218</v>
      </c>
      <c r="BY833" s="15">
        <f t="shared" ca="1" si="464"/>
        <v>26408.674243077196</v>
      </c>
      <c r="BZ833" s="15">
        <f t="shared" ca="1" si="465"/>
        <v>33379.80475075735</v>
      </c>
      <c r="CA833" s="15">
        <f t="shared" ca="1" si="466"/>
        <v>43093.749664803167</v>
      </c>
      <c r="CB833" s="15">
        <f ca="1">(AU833*DCF!C$10-DCF!C$5*MAX(AU833*DCF!C$10,0)-MAX(AU833-Inputs!$B$6,0)/Inputs!$B$10)*DCF!C$6</f>
        <v>1043.1250256171857</v>
      </c>
      <c r="CC833" s="15">
        <f ca="1">(AV833*DCF!D$10-DCF!D$5*MAX(AV833*DCF!D$10,0)-MAX(AV833-AU833,0)/Inputs!$B$10)*DCF!D$6</f>
        <v>1207.5986850832894</v>
      </c>
      <c r="CD833" s="15">
        <f ca="1">(AW833*DCF!E$10-DCF!E$5*MAX(AW833*DCF!E$10,0)-MAX(AW833-AV833,0)/Inputs!$B$10)*DCF!E$6</f>
        <v>1669.8396882954025</v>
      </c>
      <c r="CE833" s="15">
        <f ca="1">(AX833*DCF!F$10-DCF!F$5*MAX(AX833*DCF!F$10,0)-MAX(AX833-AW833,0)/Inputs!$B$10)*DCF!F$6</f>
        <v>2027.5320124368832</v>
      </c>
      <c r="CF833" s="15">
        <f ca="1">(AY833*DCF!G$10-DCF!G$5*MAX(AY833*DCF!G$10,0)-MAX(AY833-AX833,0)/Inputs!$B$10)*DCF!G$6</f>
        <v>2428.0670370519601</v>
      </c>
      <c r="CG833" s="15">
        <f ca="1">(AZ833*DCF!H$10-DCF!H$5*MAX(AZ833*DCF!H$10,0)-MAX(AZ833-AY833,0)/Inputs!$B$10)*DCF!H$6</f>
        <v>2752.3152645423806</v>
      </c>
      <c r="CH833" s="15">
        <f ca="1">(BA833*DCF!I$10-DCF!I$5*MAX(BA833*DCF!I$10,0)-MAX(BA833-AZ833,0)/Inputs!$B$10)*DCF!I$6</f>
        <v>3722.0664641484045</v>
      </c>
      <c r="CI833" s="15">
        <f ca="1">(BB833*DCF!J$10-DCF!J$5*MAX(BB833*DCF!J$10,0)-MAX(BB833-BA833,0)/Inputs!$B$10)*DCF!J$6</f>
        <v>4116.8444845680451</v>
      </c>
      <c r="CJ833" s="15">
        <f ca="1">(BC833*DCF!K$10-DCF!K$5*MAX(BC833*DCF!K$10,0)-MAX(BC833-BB833,0)/Inputs!$B$10)*DCF!K$6</f>
        <v>4921.8320125947121</v>
      </c>
      <c r="CK833" s="15">
        <f ca="1">(BD833*DCF!L$10-DCF!L$5*MAX(BD833*DCF!L$10,0)-MAX(BD833-BC833,0)/Inputs!$B$10)*DCF!L$6</f>
        <v>6485.0076985388268</v>
      </c>
      <c r="CL833" s="15">
        <f ca="1">(BE833*DCF!M$10-DCF!M$5*MAX(BE833*DCF!M$10,0)-MAX(BE833-BD833,0)/Inputs!$B$10)*DCF!M$6</f>
        <v>8362.7378855101597</v>
      </c>
      <c r="CM833" s="15">
        <f ca="1">(BF833*DCF!C$28-DCF!C$5*MAX(BF833*DCF!C$28,0)-MAX(BF833-Inputs!$B$13,0)/Inputs!$B$17)*DCF!C$6</f>
        <v>3527.9545656675509</v>
      </c>
      <c r="CN833" s="15">
        <f ca="1">(BG833*DCF!D$28-DCF!D$5*MAX(BG833*DCF!D$28,0)-MAX(BG833-BF833,0)/Inputs!$B$17)*DCF!D$6</f>
        <v>3557.3513739372593</v>
      </c>
      <c r="CO833" s="15">
        <f ca="1">(BH833*DCF!E$28-DCF!E$5*MAX(BH833*DCF!E$28,0)-MAX(BH833-BG833,0)/Inputs!$B$17)*DCF!E$6</f>
        <v>3582.464594773473</v>
      </c>
      <c r="CP833" s="15">
        <f ca="1">(BI833*DCF!F$28-DCF!F$5*MAX(BI833*DCF!F$28,0)-MAX(BI833-BH833,0)/Inputs!$B$17)*DCF!F$6</f>
        <v>3879.8145186840206</v>
      </c>
      <c r="CQ833" s="15">
        <f ca="1">(BJ833*DCF!G$28-DCF!G$5*MAX(BJ833*DCF!G$28,0)-MAX(BJ833-BI833,0)/Inputs!$B$17)*DCF!G$6</f>
        <v>3927.8582487861204</v>
      </c>
      <c r="CR833" s="15">
        <f ca="1">(BK833*DCF!H$28-DCF!H$5*MAX(BK833*DCF!H$28,0)-MAX(BK833-BJ833,0)/Inputs!$B$17)*DCF!H$6</f>
        <v>3966.9370130642797</v>
      </c>
      <c r="CS833" s="15">
        <f ca="1">(BL833*DCF!I$28-DCF!I$5*MAX(BL833*DCF!I$28,0)-MAX(BL833-BK833,0)/Inputs!$B$17)*DCF!I$6</f>
        <v>4335.779685191168</v>
      </c>
      <c r="CT833" s="15">
        <f ca="1">(BM833*DCF!J$28-DCF!J$5*MAX(BM833*DCF!J$28,0)-MAX(BM833-BL833,0)/Inputs!$B$17)*DCF!J$6</f>
        <v>5245.4501261969226</v>
      </c>
      <c r="CU833" s="15">
        <f ca="1">(BN833*DCF!K$28-DCF!K$5*MAX(BN833*DCF!K$28,0)-MAX(BN833-BM833,0)/Inputs!$B$17)*DCF!K$6</f>
        <v>6117.0670640734315</v>
      </c>
      <c r="CV833" s="15">
        <f ca="1">(BO833*DCF!L$28-DCF!L$5*MAX(BO833*DCF!L$28,0)-MAX(BO833-BN833,0)/Inputs!$B$17)*DCF!L$6</f>
        <v>6851.85625266228</v>
      </c>
      <c r="CW833" s="15">
        <f ca="1">(BP833*DCF!M$28-DCF!M$5*MAX(BP833*DCF!M$28,0)-MAX(BP833-BO833,0)/Inputs!$B$17)*DCF!M$6</f>
        <v>8436.209319029871</v>
      </c>
      <c r="CX833" s="15">
        <f ca="1">(BQ833*DCF!C$46-DCF!C$5*MAX(BQ833*DCF!C$46,0)-MAX(BQ833-Inputs!$B$20,0)/Inputs!$B$24)*DCF!C$6</f>
        <v>-1551.5408013917252</v>
      </c>
      <c r="CY833" s="15">
        <f ca="1">(BR833*DCF!D$46-DCF!D$5*MAX(BR833*DCF!D$46,0)-MAX(BR833-BQ833,0)/Inputs!$B$24)*DCF!D$6</f>
        <v>-2150.9539245104561</v>
      </c>
      <c r="CZ833" s="15">
        <f ca="1">(BS833*DCF!E$46-DCF!E$5*MAX(BS833*DCF!E$46,0)-MAX(BS833-BR833,0)/Inputs!$B$24)*DCF!E$6</f>
        <v>-968.94970225617431</v>
      </c>
      <c r="DA833" s="15">
        <f ca="1">(BT833*DCF!F$46-DCF!F$5*MAX(BT833*DCF!F$46,0)-MAX(BT833-BS833,0)/Inputs!$B$24)*DCF!F$6</f>
        <v>-2179.3739821276608</v>
      </c>
      <c r="DB833" s="15">
        <f ca="1">(BU833*DCF!G$46-DCF!G$5*MAX(BU833*DCF!G$46,0)-MAX(BU833-BT833,0)/Inputs!$B$24)*DCF!G$6</f>
        <v>-351.21053381536376</v>
      </c>
      <c r="DC833" s="15">
        <f ca="1">(BV833*DCF!H$46-DCF!H$5*MAX(BV833*DCF!H$46,0)-MAX(BV833-BU833,0)/Inputs!$B$24)*DCF!H$6</f>
        <v>-2843.4363269660153</v>
      </c>
      <c r="DD833" s="15">
        <f ca="1">(BW833*DCF!I$46-DCF!I$5*MAX(BW833*DCF!I$46,0)-MAX(BW833-BV833,0)/Inputs!$B$24)*DCF!I$6</f>
        <v>135.34946220734886</v>
      </c>
      <c r="DE833" s="15">
        <f ca="1">(BX833*DCF!J$46-DCF!J$5*MAX(BX833*DCF!J$46,0)-MAX(BX833-BW833,0)/Inputs!$B$24)*DCF!J$6</f>
        <v>823.04924375358689</v>
      </c>
      <c r="DF833" s="15">
        <f ca="1">(BY833*DCF!K$46-DCF!K$5*MAX(BY833*DCF!K$46,0)-MAX(BY833-BX833,0)/Inputs!$B$24)*DCF!K$6</f>
        <v>186.70851734813581</v>
      </c>
      <c r="DG833" s="15">
        <f ca="1">(BZ833*DCF!L$46-DCF!L$5*MAX(BZ833*DCF!L$46,0)-MAX(BZ833-BY833,0)/Inputs!$B$24)*DCF!L$6</f>
        <v>729.80168270379784</v>
      </c>
      <c r="DH833" s="15">
        <f ca="1">(CA833*DCF!M$46-DCF!M$5*MAX(CA833*DCF!M$46,0)-MAX(CA833-BZ833,0)/Inputs!$B$24)*DCF!M$6</f>
        <v>1347.6204109078685</v>
      </c>
      <c r="DI833" s="15">
        <f ca="1">SUM(CB833:CL833)+BE833*DCF!M$10*(1+Inputs!$B$30)*(1-Inputs!$B$33)*(1-Inputs!$B$30/Inputs!$B$31)/(Inputs!$B$29-Inputs!$B$30)*DCF!M$6</f>
        <v>227141.01096353307</v>
      </c>
      <c r="DJ833" s="15">
        <f ca="1">SUM(CM833:CW833)+BP833*DCF!M$28*(1+Inputs!$B$30)*(1-Inputs!$B$33)*(1-Inputs!$B$30/Inputs!$B$31)/(Inputs!$B$29-Inputs!$B$30)*DCF!M$6</f>
        <v>245729.52795257181</v>
      </c>
      <c r="DK833" s="15">
        <f ca="1">SUM(CX833:DH833)+CA833*DCF!M$46*(1+Inputs!$B$30)*(1-Inputs!$B$33)*(1-Inputs!$B$30/Inputs!$B$31)/(Inputs!$B$29-Inputs!$B$30)*DCF!M$6</f>
        <v>59805.105808626846</v>
      </c>
      <c r="DM833" s="15">
        <f ca="1">DI833+DJ833+DK833+Inputs!$B$34+Inputs!$B$36-Inputs!$B$35</f>
        <v>609526.64472473168</v>
      </c>
    </row>
    <row r="834" spans="1:117" x14ac:dyDescent="0.75">
      <c r="A834" s="11">
        <v>821</v>
      </c>
      <c r="C834" s="24">
        <f t="shared" ref="C834:M843" ca="1" si="472">_xlfn.NORM.S.INV(RAND())</f>
        <v>9.9065093282064295E-2</v>
      </c>
      <c r="D834" s="24">
        <f t="shared" ca="1" si="472"/>
        <v>1.3425428957472336</v>
      </c>
      <c r="E834" s="24">
        <f t="shared" ca="1" si="472"/>
        <v>-1.0840333826007531</v>
      </c>
      <c r="F834" s="24">
        <f t="shared" ca="1" si="472"/>
        <v>0.13367716797877705</v>
      </c>
      <c r="G834" s="24">
        <f t="shared" ca="1" si="472"/>
        <v>-0.79208273846418431</v>
      </c>
      <c r="H834" s="24">
        <f t="shared" ca="1" si="472"/>
        <v>1.8110553868118577</v>
      </c>
      <c r="I834" s="24">
        <f t="shared" ca="1" si="472"/>
        <v>-1.7307144955776439</v>
      </c>
      <c r="J834" s="24">
        <f t="shared" ca="1" si="472"/>
        <v>-0.31062669080499894</v>
      </c>
      <c r="K834" s="24">
        <f t="shared" ca="1" si="472"/>
        <v>-0.56931460661786792</v>
      </c>
      <c r="L834" s="24">
        <f t="shared" ca="1" si="472"/>
        <v>-1.1919534628436232</v>
      </c>
      <c r="M834" s="24">
        <f t="shared" ca="1" si="472"/>
        <v>0.43692486527312746</v>
      </c>
      <c r="N834" s="24">
        <f ca="1">SQRT(Inputs!$B$38)*C834+SQRT(1-Inputs!$B$38)*_xlfn.NORM.S.INV(RAND())</f>
        <v>1.6073733407805773</v>
      </c>
      <c r="O834" s="24">
        <f ca="1">SQRT(Inputs!$B$38)*D834+SQRT(1-Inputs!$B$38)*_xlfn.NORM.S.INV(RAND())</f>
        <v>0.56238204190386809</v>
      </c>
      <c r="P834" s="24">
        <f ca="1">SQRT(Inputs!$B$38)*E834+SQRT(1-Inputs!$B$38)*_xlfn.NORM.S.INV(RAND())</f>
        <v>-1.4145592042181403</v>
      </c>
      <c r="Q834" s="24">
        <f ca="1">SQRT(Inputs!$B$38)*F834+SQRT(1-Inputs!$B$38)*_xlfn.NORM.S.INV(RAND())</f>
        <v>-2.7576248182508978E-3</v>
      </c>
      <c r="R834" s="24">
        <f ca="1">SQRT(Inputs!$B$38)*G834+SQRT(1-Inputs!$B$38)*_xlfn.NORM.S.INV(RAND())</f>
        <v>0.76006308954690516</v>
      </c>
      <c r="S834" s="24">
        <f ca="1">SQRT(Inputs!$B$38)*H834+SQRT(1-Inputs!$B$38)*_xlfn.NORM.S.INV(RAND())</f>
        <v>0.31938235089208633</v>
      </c>
      <c r="T834" s="24">
        <f ca="1">SQRT(Inputs!$B$38)*I834+SQRT(1-Inputs!$B$38)*_xlfn.NORM.S.INV(RAND())</f>
        <v>-1.1563392787856979</v>
      </c>
      <c r="U834" s="24">
        <f ca="1">SQRT(Inputs!$B$38)*J834+SQRT(1-Inputs!$B$38)*_xlfn.NORM.S.INV(RAND())</f>
        <v>1.4487448492951527E-2</v>
      </c>
      <c r="V834" s="24">
        <f ca="1">SQRT(Inputs!$B$38)*K834+SQRT(1-Inputs!$B$38)*_xlfn.NORM.S.INV(RAND())</f>
        <v>0.82658102144195023</v>
      </c>
      <c r="W834" s="24">
        <f ca="1">SQRT(Inputs!$B$38)*L834+SQRT(1-Inputs!$B$38)*_xlfn.NORM.S.INV(RAND())</f>
        <v>-0.66816306186806718</v>
      </c>
      <c r="X834" s="24">
        <f ca="1">SQRT(Inputs!$B$38)*M834+SQRT(1-Inputs!$B$38)*_xlfn.NORM.S.INV(RAND())</f>
        <v>-0.79030469875856424</v>
      </c>
      <c r="Y834" s="24">
        <f ca="1">SQRT(Inputs!$B$38)*C834+SQRT(1-Inputs!$B$38)*_xlfn.NORM.S.INV(RAND())</f>
        <v>-0.9073329044139592</v>
      </c>
      <c r="Z834" s="24">
        <f ca="1">SQRT(Inputs!$B$38)*D834+SQRT(1-Inputs!$B$38)*_xlfn.NORM.S.INV(RAND())</f>
        <v>0.62416653277945633</v>
      </c>
      <c r="AA834" s="24">
        <f ca="1">SQRT(Inputs!$B$38)*E834+SQRT(1-Inputs!$B$38)*_xlfn.NORM.S.INV(RAND())</f>
        <v>-0.23952903617070986</v>
      </c>
      <c r="AB834" s="24">
        <f ca="1">SQRT(Inputs!$B$38)*F834+SQRT(1-Inputs!$B$38)*_xlfn.NORM.S.INV(RAND())</f>
        <v>-8.5086994705669008E-2</v>
      </c>
      <c r="AC834" s="24">
        <f ca="1">SQRT(Inputs!$B$38)*G834+SQRT(1-Inputs!$B$38)*_xlfn.NORM.S.INV(RAND())</f>
        <v>-0.17776677183942313</v>
      </c>
      <c r="AD834" s="24">
        <f ca="1">SQRT(Inputs!$B$38)*H834+SQRT(1-Inputs!$B$38)*_xlfn.NORM.S.INV(RAND())</f>
        <v>0.63948292536098872</v>
      </c>
      <c r="AE834" s="24">
        <f ca="1">SQRT(Inputs!$B$38)*I834+SQRT(1-Inputs!$B$38)*_xlfn.NORM.S.INV(RAND())</f>
        <v>-0.81902986236129871</v>
      </c>
      <c r="AF834" s="24">
        <f ca="1">SQRT(Inputs!$B$38)*J834+SQRT(1-Inputs!$B$38)*_xlfn.NORM.S.INV(RAND())</f>
        <v>0.7191017430689568</v>
      </c>
      <c r="AG834" s="24">
        <f ca="1">SQRT(Inputs!$B$38)*K834+SQRT(1-Inputs!$B$38)*_xlfn.NORM.S.INV(RAND())</f>
        <v>-0.36347102103563156</v>
      </c>
      <c r="AH834" s="24">
        <f ca="1">SQRT(Inputs!$B$38)*L834+SQRT(1-Inputs!$B$38)*_xlfn.NORM.S.INV(RAND())</f>
        <v>-0.95397542046901318</v>
      </c>
      <c r="AI834" s="24">
        <f ca="1">SQRT(Inputs!$B$38)*M834+SQRT(1-Inputs!$B$38)*_xlfn.NORM.S.INV(RAND())</f>
        <v>-0.88312602811314789</v>
      </c>
      <c r="AJ834" s="24">
        <f ca="1">SQRT(Inputs!$B$38)*C834+SQRT(1-Inputs!$B$38)*_xlfn.NORM.S.INV(RAND())</f>
        <v>0.52598678797738829</v>
      </c>
      <c r="AK834" s="24">
        <f ca="1">SQRT(Inputs!$B$38)*D834+SQRT(1-Inputs!$B$38)*_xlfn.NORM.S.INV(RAND())</f>
        <v>0.31079420060114904</v>
      </c>
      <c r="AL834" s="24">
        <f ca="1">SQRT(Inputs!$B$38)*E834+SQRT(1-Inputs!$B$38)*_xlfn.NORM.S.INV(RAND())</f>
        <v>-0.82889591883695835</v>
      </c>
      <c r="AM834" s="24">
        <f ca="1">SQRT(Inputs!$B$38)*F834+SQRT(1-Inputs!$B$38)*_xlfn.NORM.S.INV(RAND())</f>
        <v>0.813900081200019</v>
      </c>
      <c r="AN834" s="24">
        <f ca="1">SQRT(Inputs!$B$38)*G834+SQRT(1-Inputs!$B$38)*_xlfn.NORM.S.INV(RAND())</f>
        <v>0.26723980316401841</v>
      </c>
      <c r="AO834" s="24">
        <f ca="1">SQRT(Inputs!$B$38)*H834+SQRT(1-Inputs!$B$38)*_xlfn.NORM.S.INV(RAND())</f>
        <v>1.4299710910409031</v>
      </c>
      <c r="AP834" s="24">
        <f ca="1">SQRT(Inputs!$B$38)*I834+SQRT(1-Inputs!$B$38)*_xlfn.NORM.S.INV(RAND())</f>
        <v>-1.6797410337988472</v>
      </c>
      <c r="AQ834" s="24">
        <f ca="1">SQRT(Inputs!$B$38)*J834+SQRT(1-Inputs!$B$38)*_xlfn.NORM.S.INV(RAND())</f>
        <v>-0.18454916376815261</v>
      </c>
      <c r="AR834" s="24">
        <f ca="1">SQRT(Inputs!$B$38)*K834+SQRT(1-Inputs!$B$38)*_xlfn.NORM.S.INV(RAND())</f>
        <v>-0.5582467858283271</v>
      </c>
      <c r="AS834" s="24">
        <f ca="1">SQRT(Inputs!$B$38)*L834+SQRT(1-Inputs!$B$38)*_xlfn.NORM.S.INV(RAND())</f>
        <v>-1.4218182984736485</v>
      </c>
      <c r="AT834" s="24">
        <f ca="1">SQRT(Inputs!$B$38)*M834+SQRT(1-Inputs!$B$38)*_xlfn.NORM.S.INV(RAND())</f>
        <v>0.35341848765106731</v>
      </c>
      <c r="AU834" s="15">
        <f ca="1">Inputs!$B$6*EXP($B$8-0.5*C$5^2+C$5*N834)</f>
        <v>6436.9035099347784</v>
      </c>
      <c r="AV834" s="15">
        <f t="shared" ca="1" si="437"/>
        <v>8510.6527531915417</v>
      </c>
      <c r="AW834" s="15">
        <f t="shared" ca="1" si="438"/>
        <v>8574.7074457316521</v>
      </c>
      <c r="AX834" s="15">
        <f t="shared" ca="1" si="439"/>
        <v>10465.250892621609</v>
      </c>
      <c r="AY834" s="15">
        <f t="shared" ca="1" si="440"/>
        <v>13976.801378531574</v>
      </c>
      <c r="AZ834" s="15">
        <f t="shared" ca="1" si="441"/>
        <v>17705.902419700422</v>
      </c>
      <c r="BA834" s="15">
        <f t="shared" ca="1" si="442"/>
        <v>19197.71376539725</v>
      </c>
      <c r="BB834" s="15">
        <f t="shared" ca="1" si="443"/>
        <v>23537.991928605952</v>
      </c>
      <c r="BC834" s="15">
        <f t="shared" ca="1" si="444"/>
        <v>31222.489266981182</v>
      </c>
      <c r="BD834" s="15">
        <f t="shared" ca="1" si="445"/>
        <v>35933.169949224408</v>
      </c>
      <c r="BE834" s="15">
        <f t="shared" ca="1" si="446"/>
        <v>40973.433630595355</v>
      </c>
      <c r="BF834" s="15">
        <f ca="1">Inputs!$B$13*EXP($B$9-0.5*C$6^2+C$6*Y834)</f>
        <v>11554.064727166664</v>
      </c>
      <c r="BG834" s="15">
        <f t="shared" ca="1" si="447"/>
        <v>15759.991988288286</v>
      </c>
      <c r="BH834" s="15">
        <f t="shared" ca="1" si="448"/>
        <v>18505.81945124752</v>
      </c>
      <c r="BI834" s="15">
        <f t="shared" ca="1" si="449"/>
        <v>22359.153083526893</v>
      </c>
      <c r="BJ834" s="15">
        <f t="shared" ca="1" si="450"/>
        <v>26717.404032752234</v>
      </c>
      <c r="BK834" s="15">
        <f t="shared" ca="1" si="451"/>
        <v>35773.295547313348</v>
      </c>
      <c r="BL834" s="15">
        <f t="shared" ca="1" si="452"/>
        <v>39518.066093568399</v>
      </c>
      <c r="BM834" s="15">
        <f t="shared" ca="1" si="453"/>
        <v>53115.385567301229</v>
      </c>
      <c r="BN834" s="15">
        <f t="shared" ca="1" si="454"/>
        <v>62540.986310960478</v>
      </c>
      <c r="BO834" s="15">
        <f t="shared" ca="1" si="455"/>
        <v>68873.299149018072</v>
      </c>
      <c r="BP834" s="15">
        <f t="shared" ca="1" si="456"/>
        <v>76698.966077953228</v>
      </c>
      <c r="BQ834" s="15">
        <f ca="1">Inputs!$B$20*EXP($B$10-0.5*C$7^2+C$7*AJ834)</f>
        <v>5169.2717333819874</v>
      </c>
      <c r="BR834" s="15">
        <f t="shared" ca="1" si="457"/>
        <v>7741.6539931954558</v>
      </c>
      <c r="BS834" s="15">
        <f t="shared" ca="1" si="458"/>
        <v>8355.5111133639857</v>
      </c>
      <c r="BT834" s="15">
        <f t="shared" ca="1" si="459"/>
        <v>14262.511407969878</v>
      </c>
      <c r="BU834" s="15">
        <f t="shared" ca="1" si="460"/>
        <v>21086.517108186898</v>
      </c>
      <c r="BV834" s="15">
        <f t="shared" ca="1" si="461"/>
        <v>40489.172214287028</v>
      </c>
      <c r="BW834" s="15">
        <f t="shared" ca="1" si="462"/>
        <v>39596.11552156847</v>
      </c>
      <c r="BX834" s="15">
        <f t="shared" ca="1" si="463"/>
        <v>53370.000498701724</v>
      </c>
      <c r="BY834" s="15">
        <f t="shared" ca="1" si="464"/>
        <v>67205.148844540308</v>
      </c>
      <c r="BZ834" s="15">
        <f t="shared" ca="1" si="465"/>
        <v>72608.659207505669</v>
      </c>
      <c r="CA834" s="15">
        <f t="shared" ca="1" si="466"/>
        <v>108603.99540625315</v>
      </c>
      <c r="CB834" s="15">
        <f ca="1">(AU834*DCF!C$10-DCF!C$5*MAX(AU834*DCF!C$10,0)-MAX(AU834-Inputs!$B$6,0)/Inputs!$B$10)*DCF!C$6</f>
        <v>1032.5596857855071</v>
      </c>
      <c r="CC834" s="15">
        <f ca="1">(AV834*DCF!D$10-DCF!D$5*MAX(AV834*DCF!D$10,0)-MAX(AV834-AU834,0)/Inputs!$B$10)*DCF!D$6</f>
        <v>1568.7844717157448</v>
      </c>
      <c r="CD834" s="15">
        <f ca="1">(AW834*DCF!E$10-DCF!E$5*MAX(AW834*DCF!E$10,0)-MAX(AW834-AV834,0)/Inputs!$B$10)*DCF!E$6</f>
        <v>1965.3356819926796</v>
      </c>
      <c r="CE834" s="15">
        <f ca="1">(AX834*DCF!F$10-DCF!F$5*MAX(AX834*DCF!F$10,0)-MAX(AX834-AW834,0)/Inputs!$B$10)*DCF!F$6</f>
        <v>1891.172372335873</v>
      </c>
      <c r="CF834" s="15">
        <f ca="1">(AY834*DCF!G$10-DCF!G$5*MAX(AY834*DCF!G$10,0)-MAX(AY834-AX834,0)/Inputs!$B$10)*DCF!G$6</f>
        <v>2204.7973504794513</v>
      </c>
      <c r="CG834" s="15">
        <f ca="1">(AZ834*DCF!H$10-DCF!H$5*MAX(AZ834*DCF!H$10,0)-MAX(AZ834-AY834,0)/Inputs!$B$10)*DCF!H$6</f>
        <v>2775.4449120734243</v>
      </c>
      <c r="CH834" s="15">
        <f ca="1">(BA834*DCF!I$10-DCF!I$5*MAX(BA834*DCF!I$10,0)-MAX(BA834-AZ834,0)/Inputs!$B$10)*DCF!I$6</f>
        <v>3262.0126411636525</v>
      </c>
      <c r="CI834" s="15">
        <f ca="1">(BB834*DCF!J$10-DCF!J$5*MAX(BB834*DCF!J$10,0)-MAX(BB834-BA834,0)/Inputs!$B$10)*DCF!J$6</f>
        <v>3381.4763971335619</v>
      </c>
      <c r="CJ834" s="15">
        <f ca="1">(BC834*DCF!K$10-DCF!K$5*MAX(BC834*DCF!K$10,0)-MAX(BC834-BB834,0)/Inputs!$B$10)*DCF!K$6</f>
        <v>3950.6066880913718</v>
      </c>
      <c r="CK834" s="15">
        <f ca="1">(BD834*DCF!L$10-DCF!L$5*MAX(BD834*DCF!L$10,0)-MAX(BD834-BC834,0)/Inputs!$B$10)*DCF!L$6</f>
        <v>4810.2380475458449</v>
      </c>
      <c r="CL834" s="15">
        <f ca="1">(BE834*DCF!M$10-DCF!M$5*MAX(BE834*DCF!M$10,0)-MAX(BE834-BD834,0)/Inputs!$B$10)*DCF!M$6</f>
        <v>5179.7680860852879</v>
      </c>
      <c r="CM834" s="15">
        <f ca="1">(BF834*DCF!C$28-DCF!C$5*MAX(BF834*DCF!C$28,0)-MAX(BF834-Inputs!$B$13,0)/Inputs!$B$17)*DCF!C$6</f>
        <v>3487.6417038283416</v>
      </c>
      <c r="CN834" s="15">
        <f ca="1">(BG834*DCF!D$28-DCF!D$5*MAX(BG834*DCF!D$28,0)-MAX(BG834-BF834,0)/Inputs!$B$17)*DCF!D$6</f>
        <v>3744.3640010403856</v>
      </c>
      <c r="CO834" s="15">
        <f ca="1">(BH834*DCF!E$28-DCF!E$5*MAX(BH834*DCF!E$28,0)-MAX(BH834-BG834,0)/Inputs!$B$17)*DCF!E$6</f>
        <v>4700.0127941886594</v>
      </c>
      <c r="CP834" s="15">
        <f ca="1">(BI834*DCF!F$28-DCF!F$5*MAX(BI834*DCF!F$28,0)-MAX(BI834-BH834,0)/Inputs!$B$17)*DCF!F$6</f>
        <v>5368.3608084603902</v>
      </c>
      <c r="CQ834" s="15">
        <f ca="1">(BJ834*DCF!G$28-DCF!G$5*MAX(BJ834*DCF!G$28,0)-MAX(BJ834-BI834,0)/Inputs!$B$17)*DCF!G$6</f>
        <v>6199.018425260484</v>
      </c>
      <c r="CR834" s="15">
        <f ca="1">(BK834*DCF!H$28-DCF!H$5*MAX(BK834*DCF!H$28,0)-MAX(BK834-BJ834,0)/Inputs!$B$17)*DCF!H$6</f>
        <v>7440.0992650057042</v>
      </c>
      <c r="CS834" s="15">
        <f ca="1">(BL834*DCF!I$28-DCF!I$5*MAX(BL834*DCF!I$28,0)-MAX(BL834-BK834,0)/Inputs!$B$17)*DCF!I$6</f>
        <v>8755.3038844690509</v>
      </c>
      <c r="CT834" s="15">
        <f ca="1">(BM834*DCF!J$28-DCF!J$5*MAX(BM834*DCF!J$28,0)-MAX(BM834-BL834,0)/Inputs!$B$17)*DCF!J$6</f>
        <v>10046.246942898899</v>
      </c>
      <c r="CU834" s="15">
        <f ca="1">(BN834*DCF!K$28-DCF!K$5*MAX(BN834*DCF!K$28,0)-MAX(BN834-BM834,0)/Inputs!$B$17)*DCF!K$6</f>
        <v>12053.097141385522</v>
      </c>
      <c r="CV834" s="15">
        <f ca="1">(BO834*DCF!L$28-DCF!L$5*MAX(BO834*DCF!L$28,0)-MAX(BO834-BN834,0)/Inputs!$B$17)*DCF!L$6</f>
        <v>13025.1570654028</v>
      </c>
      <c r="CW834" s="15">
        <f ca="1">(BP834*DCF!M$28-DCF!M$5*MAX(BP834*DCF!M$28,0)-MAX(BP834-BO834,0)/Inputs!$B$17)*DCF!M$6</f>
        <v>13612.952765673617</v>
      </c>
      <c r="CX834" s="15">
        <f ca="1">(BQ834*DCF!C$46-DCF!C$5*MAX(BQ834*DCF!C$46,0)-MAX(BQ834-Inputs!$B$20,0)/Inputs!$B$24)*DCF!C$6</f>
        <v>-2102.9596305186978</v>
      </c>
      <c r="CY834" s="15">
        <f ca="1">(BR834*DCF!D$46-DCF!D$5*MAX(BR834*DCF!D$46,0)-MAX(BR834-BQ834,0)/Inputs!$B$24)*DCF!D$6</f>
        <v>-2418.9339564845513</v>
      </c>
      <c r="CZ834" s="15">
        <f ca="1">(BS834*DCF!E$46-DCF!E$5*MAX(BS834*DCF!E$46,0)-MAX(BS834-BR834,0)/Inputs!$B$24)*DCF!E$6</f>
        <v>-1230.0193147428276</v>
      </c>
      <c r="DA834" s="15">
        <f ca="1">(BT834*DCF!F$46-DCF!F$5*MAX(BT834*DCF!F$46,0)-MAX(BT834-BS834,0)/Inputs!$B$24)*DCF!F$6</f>
        <v>-3189.6117969942156</v>
      </c>
      <c r="DB834" s="15">
        <f ca="1">(BU834*DCF!G$46-DCF!G$5*MAX(BU834*DCF!G$46,0)-MAX(BU834-BT834,0)/Inputs!$B$24)*DCF!G$6</f>
        <v>-3004.7694653116259</v>
      </c>
      <c r="DC834" s="15">
        <f ca="1">(BV834*DCF!H$46-DCF!H$5*MAX(BV834*DCF!H$46,0)-MAX(BV834-BU834,0)/Inputs!$B$24)*DCF!H$6</f>
        <v>-6029.2561921803845</v>
      </c>
      <c r="DD834" s="15">
        <f ca="1">(BW834*DCF!I$46-DCF!I$5*MAX(BW834*DCF!I$46,0)-MAX(BW834-BV834,0)/Inputs!$B$24)*DCF!I$6</f>
        <v>914.48763432111286</v>
      </c>
      <c r="DE834" s="15">
        <f ca="1">(BX834*DCF!J$46-DCF!J$5*MAX(BX834*DCF!J$46,0)-MAX(BX834-BW834,0)/Inputs!$B$24)*DCF!J$6</f>
        <v>-1413.885370667977</v>
      </c>
      <c r="DF834" s="15">
        <f ca="1">(BY834*DCF!K$46-DCF!K$5*MAX(BY834*DCF!K$46,0)-MAX(BY834-BX834,0)/Inputs!$B$24)*DCF!K$6</f>
        <v>449.73935356899511</v>
      </c>
      <c r="DG834" s="15">
        <f ca="1">(BZ834*DCF!L$46-DCF!L$5*MAX(BZ834*DCF!L$46,0)-MAX(BZ834-BY834,0)/Inputs!$B$24)*DCF!L$6</f>
        <v>3796.2689116556589</v>
      </c>
      <c r="DH834" s="15">
        <f ca="1">(CA834*DCF!M$46-DCF!M$5*MAX(CA834*DCF!M$46,0)-MAX(CA834-BZ834,0)/Inputs!$B$24)*DCF!M$6</f>
        <v>989.07875905273977</v>
      </c>
      <c r="DI834" s="15">
        <f ca="1">SUM(CB834:CL834)+BE834*DCF!M$10*(1+Inputs!$B$30)*(1-Inputs!$B$33)*(1-Inputs!$B$30/Inputs!$B$31)/(Inputs!$B$29-Inputs!$B$30)*DCF!M$6</f>
        <v>146051.80394591749</v>
      </c>
      <c r="DJ834" s="15">
        <f ca="1">SUM(CM834:CW834)+BP834*DCF!M$28*(1+Inputs!$B$30)*(1-Inputs!$B$33)*(1-Inputs!$B$30/Inputs!$B$31)/(Inputs!$B$29-Inputs!$B$30)*DCF!M$6</f>
        <v>373037.90390930884</v>
      </c>
      <c r="DK834" s="15">
        <f ca="1">SUM(CX834:DH834)+CA834*DCF!M$46*(1+Inputs!$B$30)*(1-Inputs!$B$33)*(1-Inputs!$B$30/Inputs!$B$31)/(Inputs!$B$29-Inputs!$B$30)*DCF!M$6</f>
        <v>154674.78079545696</v>
      </c>
      <c r="DM834" s="15">
        <f ca="1">DI834+DJ834+DK834+Inputs!$B$34+Inputs!$B$36-Inputs!$B$35</f>
        <v>750615.48865068331</v>
      </c>
    </row>
    <row r="835" spans="1:117" x14ac:dyDescent="0.75">
      <c r="A835" s="11">
        <v>822</v>
      </c>
      <c r="C835" s="24">
        <f t="shared" ca="1" si="472"/>
        <v>-0.76434694484075405</v>
      </c>
      <c r="D835" s="24">
        <f t="shared" ca="1" si="472"/>
        <v>1.6988571760630524</v>
      </c>
      <c r="E835" s="24">
        <f t="shared" ca="1" si="472"/>
        <v>-0.63622685491561914</v>
      </c>
      <c r="F835" s="24">
        <f t="shared" ca="1" si="472"/>
        <v>-1.3228334070513392</v>
      </c>
      <c r="G835" s="24">
        <f t="shared" ca="1" si="472"/>
        <v>0.47970050769427691</v>
      </c>
      <c r="H835" s="24">
        <f t="shared" ca="1" si="472"/>
        <v>-0.45726249071090541</v>
      </c>
      <c r="I835" s="24">
        <f t="shared" ca="1" si="472"/>
        <v>-1.9068167787859971</v>
      </c>
      <c r="J835" s="24">
        <f t="shared" ca="1" si="472"/>
        <v>0.91656757666926469</v>
      </c>
      <c r="K835" s="24">
        <f t="shared" ca="1" si="472"/>
        <v>-1.2538850477283883</v>
      </c>
      <c r="L835" s="24">
        <f t="shared" ca="1" si="472"/>
        <v>5.0724637654842489E-2</v>
      </c>
      <c r="M835" s="24">
        <f t="shared" ca="1" si="472"/>
        <v>1.4826369950381679</v>
      </c>
      <c r="N835" s="24">
        <f ca="1">SQRT(Inputs!$B$38)*C835+SQRT(1-Inputs!$B$38)*_xlfn.NORM.S.INV(RAND())</f>
        <v>0.43086782029566351</v>
      </c>
      <c r="O835" s="24">
        <f ca="1">SQRT(Inputs!$B$38)*D835+SQRT(1-Inputs!$B$38)*_xlfn.NORM.S.INV(RAND())</f>
        <v>9.8499109362065407E-2</v>
      </c>
      <c r="P835" s="24">
        <f ca="1">SQRT(Inputs!$B$38)*E835+SQRT(1-Inputs!$B$38)*_xlfn.NORM.S.INV(RAND())</f>
        <v>-3.4519542278706017E-2</v>
      </c>
      <c r="Q835" s="24">
        <f ca="1">SQRT(Inputs!$B$38)*F835+SQRT(1-Inputs!$B$38)*_xlfn.NORM.S.INV(RAND())</f>
        <v>0.26743654454118737</v>
      </c>
      <c r="R835" s="24">
        <f ca="1">SQRT(Inputs!$B$38)*G835+SQRT(1-Inputs!$B$38)*_xlfn.NORM.S.INV(RAND())</f>
        <v>-0.28873289654307394</v>
      </c>
      <c r="S835" s="24">
        <f ca="1">SQRT(Inputs!$B$38)*H835+SQRT(1-Inputs!$B$38)*_xlfn.NORM.S.INV(RAND())</f>
        <v>0.92850043938705928</v>
      </c>
      <c r="T835" s="24">
        <f ca="1">SQRT(Inputs!$B$38)*I835+SQRT(1-Inputs!$B$38)*_xlfn.NORM.S.INV(RAND())</f>
        <v>-1.0808663132644487</v>
      </c>
      <c r="U835" s="24">
        <f ca="1">SQRT(Inputs!$B$38)*J835+SQRT(1-Inputs!$B$38)*_xlfn.NORM.S.INV(RAND())</f>
        <v>1.0525167504329351</v>
      </c>
      <c r="V835" s="24">
        <f ca="1">SQRT(Inputs!$B$38)*K835+SQRT(1-Inputs!$B$38)*_xlfn.NORM.S.INV(RAND())</f>
        <v>-1.3799459735331663</v>
      </c>
      <c r="W835" s="24">
        <f ca="1">SQRT(Inputs!$B$38)*L835+SQRT(1-Inputs!$B$38)*_xlfn.NORM.S.INV(RAND())</f>
        <v>-0.55603626961471131</v>
      </c>
      <c r="X835" s="24">
        <f ca="1">SQRT(Inputs!$B$38)*M835+SQRT(1-Inputs!$B$38)*_xlfn.NORM.S.INV(RAND())</f>
        <v>0.42686831051707719</v>
      </c>
      <c r="Y835" s="24">
        <f ca="1">SQRT(Inputs!$B$38)*C835+SQRT(1-Inputs!$B$38)*_xlfn.NORM.S.INV(RAND())</f>
        <v>-1.0666706207768484</v>
      </c>
      <c r="Z835" s="24">
        <f ca="1">SQRT(Inputs!$B$38)*D835+SQRT(1-Inputs!$B$38)*_xlfn.NORM.S.INV(RAND())</f>
        <v>0.72605577046075787</v>
      </c>
      <c r="AA835" s="24">
        <f ca="1">SQRT(Inputs!$B$38)*E835+SQRT(1-Inputs!$B$38)*_xlfn.NORM.S.INV(RAND())</f>
        <v>-0.41361407555592439</v>
      </c>
      <c r="AB835" s="24">
        <f ca="1">SQRT(Inputs!$B$38)*F835+SQRT(1-Inputs!$B$38)*_xlfn.NORM.S.INV(RAND())</f>
        <v>-0.24715280314695609</v>
      </c>
      <c r="AC835" s="24">
        <f ca="1">SQRT(Inputs!$B$38)*G835+SQRT(1-Inputs!$B$38)*_xlfn.NORM.S.INV(RAND())</f>
        <v>0.91024052639960762</v>
      </c>
      <c r="AD835" s="24">
        <f ca="1">SQRT(Inputs!$B$38)*H835+SQRT(1-Inputs!$B$38)*_xlfn.NORM.S.INV(RAND())</f>
        <v>-1.4730824080444929</v>
      </c>
      <c r="AE835" s="24">
        <f ca="1">SQRT(Inputs!$B$38)*I835+SQRT(1-Inputs!$B$38)*_xlfn.NORM.S.INV(RAND())</f>
        <v>-0.64510959886792185</v>
      </c>
      <c r="AF835" s="24">
        <f ca="1">SQRT(Inputs!$B$38)*J835+SQRT(1-Inputs!$B$38)*_xlfn.NORM.S.INV(RAND())</f>
        <v>0.74069983253098293</v>
      </c>
      <c r="AG835" s="24">
        <f ca="1">SQRT(Inputs!$B$38)*K835+SQRT(1-Inputs!$B$38)*_xlfn.NORM.S.INV(RAND())</f>
        <v>-1.0584490493483816</v>
      </c>
      <c r="AH835" s="24">
        <f ca="1">SQRT(Inputs!$B$38)*L835+SQRT(1-Inputs!$B$38)*_xlfn.NORM.S.INV(RAND())</f>
        <v>0.84761913005288747</v>
      </c>
      <c r="AI835" s="24">
        <f ca="1">SQRT(Inputs!$B$38)*M835+SQRT(1-Inputs!$B$38)*_xlfn.NORM.S.INV(RAND())</f>
        <v>-0.60619773295063506</v>
      </c>
      <c r="AJ835" s="24">
        <f ca="1">SQRT(Inputs!$B$38)*C835+SQRT(1-Inputs!$B$38)*_xlfn.NORM.S.INV(RAND())</f>
        <v>-0.20013070178386694</v>
      </c>
      <c r="AK835" s="24">
        <f ca="1">SQRT(Inputs!$B$38)*D835+SQRT(1-Inputs!$B$38)*_xlfn.NORM.S.INV(RAND())</f>
        <v>1.2640125254110373</v>
      </c>
      <c r="AL835" s="24">
        <f ca="1">SQRT(Inputs!$B$38)*E835+SQRT(1-Inputs!$B$38)*_xlfn.NORM.S.INV(RAND())</f>
        <v>-0.55400104503512981</v>
      </c>
      <c r="AM835" s="24">
        <f ca="1">SQRT(Inputs!$B$38)*F835+SQRT(1-Inputs!$B$38)*_xlfn.NORM.S.INV(RAND())</f>
        <v>-0.8681982111598977</v>
      </c>
      <c r="AN835" s="24">
        <f ca="1">SQRT(Inputs!$B$38)*G835+SQRT(1-Inputs!$B$38)*_xlfn.NORM.S.INV(RAND())</f>
        <v>0.82267933407611071</v>
      </c>
      <c r="AO835" s="24">
        <f ca="1">SQRT(Inputs!$B$38)*H835+SQRT(1-Inputs!$B$38)*_xlfn.NORM.S.INV(RAND())</f>
        <v>-0.4098905928164599</v>
      </c>
      <c r="AP835" s="24">
        <f ca="1">SQRT(Inputs!$B$38)*I835+SQRT(1-Inputs!$B$38)*_xlfn.NORM.S.INV(RAND())</f>
        <v>-1.0536580214204128</v>
      </c>
      <c r="AQ835" s="24">
        <f ca="1">SQRT(Inputs!$B$38)*J835+SQRT(1-Inputs!$B$38)*_xlfn.NORM.S.INV(RAND())</f>
        <v>4.4018868874673545E-2</v>
      </c>
      <c r="AR835" s="24">
        <f ca="1">SQRT(Inputs!$B$38)*K835+SQRT(1-Inputs!$B$38)*_xlfn.NORM.S.INV(RAND())</f>
        <v>-1.5278421954788128</v>
      </c>
      <c r="AS835" s="24">
        <f ca="1">SQRT(Inputs!$B$38)*L835+SQRT(1-Inputs!$B$38)*_xlfn.NORM.S.INV(RAND())</f>
        <v>-1.6621930428695981</v>
      </c>
      <c r="AT835" s="24">
        <f ca="1">SQRT(Inputs!$B$38)*M835+SQRT(1-Inputs!$B$38)*_xlfn.NORM.S.INV(RAND())</f>
        <v>0.44721445599662851</v>
      </c>
      <c r="AU835" s="15">
        <f ca="1">Inputs!$B$6*EXP($B$8-0.5*C$5^2+C$5*N835)</f>
        <v>5320.6902241974976</v>
      </c>
      <c r="AV835" s="15">
        <f t="shared" ca="1" si="437"/>
        <v>6571.0158478929125</v>
      </c>
      <c r="AW835" s="15">
        <f t="shared" ca="1" si="438"/>
        <v>7974.9711139824385</v>
      </c>
      <c r="AX835" s="15">
        <f t="shared" ca="1" si="439"/>
        <v>10067.451753917137</v>
      </c>
      <c r="AY835" s="15">
        <f t="shared" ca="1" si="440"/>
        <v>11895.491647758543</v>
      </c>
      <c r="AZ835" s="15">
        <f t="shared" ca="1" si="441"/>
        <v>16114.739495109219</v>
      </c>
      <c r="BA835" s="15">
        <f t="shared" ca="1" si="442"/>
        <v>17611.048673497364</v>
      </c>
      <c r="BB835" s="15">
        <f t="shared" ca="1" si="443"/>
        <v>23959.163523430732</v>
      </c>
      <c r="BC835" s="15">
        <f t="shared" ca="1" si="444"/>
        <v>25684.248552246045</v>
      </c>
      <c r="BD835" s="15">
        <f t="shared" ca="1" si="445"/>
        <v>29870.987739788758</v>
      </c>
      <c r="BE835" s="15">
        <f t="shared" ca="1" si="446"/>
        <v>38054.192997380029</v>
      </c>
      <c r="BF835" s="15">
        <f ca="1">Inputs!$B$13*EXP($B$9-0.5*C$6^2+C$6*Y835)</f>
        <v>11194.795303295303</v>
      </c>
      <c r="BG835" s="15">
        <f t="shared" ca="1" si="447"/>
        <v>15553.271049772549</v>
      </c>
      <c r="BH835" s="15">
        <f t="shared" ca="1" si="448"/>
        <v>17743.306629491501</v>
      </c>
      <c r="BI835" s="15">
        <f t="shared" ca="1" si="449"/>
        <v>20909.713104540304</v>
      </c>
      <c r="BJ835" s="15">
        <f t="shared" ca="1" si="450"/>
        <v>29227.925442344742</v>
      </c>
      <c r="BK835" s="15">
        <f t="shared" ca="1" si="451"/>
        <v>29353.138283522956</v>
      </c>
      <c r="BL835" s="15">
        <f t="shared" ca="1" si="452"/>
        <v>33164.97450820903</v>
      </c>
      <c r="BM835" s="15">
        <f t="shared" ca="1" si="453"/>
        <v>44696.093733182854</v>
      </c>
      <c r="BN835" s="15">
        <f t="shared" ca="1" si="454"/>
        <v>48422.19604050718</v>
      </c>
      <c r="BO835" s="15">
        <f t="shared" ca="1" si="455"/>
        <v>65747.557771773892</v>
      </c>
      <c r="BP835" s="15">
        <f t="shared" ca="1" si="456"/>
        <v>75551.697352996067</v>
      </c>
      <c r="BQ835" s="15">
        <f ca="1">Inputs!$B$20*EXP($B$10-0.5*C$7^2+C$7*AJ835)</f>
        <v>3995.5870371154338</v>
      </c>
      <c r="BR835" s="15">
        <f t="shared" ca="1" si="457"/>
        <v>8099.4579710027638</v>
      </c>
      <c r="BS835" s="15">
        <f t="shared" ca="1" si="458"/>
        <v>9459.8235006509694</v>
      </c>
      <c r="BT835" s="15">
        <f t="shared" ca="1" si="459"/>
        <v>10386.410729597395</v>
      </c>
      <c r="BU835" s="15">
        <f t="shared" ca="1" si="460"/>
        <v>17564.805954574575</v>
      </c>
      <c r="BV835" s="15">
        <f t="shared" ca="1" si="461"/>
        <v>22282.0141424012</v>
      </c>
      <c r="BW835" s="15">
        <f t="shared" ca="1" si="462"/>
        <v>24878.058782783311</v>
      </c>
      <c r="BX835" s="15">
        <f t="shared" ca="1" si="463"/>
        <v>35104.383128558438</v>
      </c>
      <c r="BY835" s="15">
        <f t="shared" ca="1" si="464"/>
        <v>36719.923796439187</v>
      </c>
      <c r="BZ835" s="15">
        <f t="shared" ca="1" si="465"/>
        <v>37957.412442465808</v>
      </c>
      <c r="CA835" s="15">
        <f t="shared" ca="1" si="466"/>
        <v>57728.814468636236</v>
      </c>
      <c r="CB835" s="15">
        <f ca="1">(AU835*DCF!C$10-DCF!C$5*MAX(AU835*DCF!C$10,0)-MAX(AU835-Inputs!$B$6,0)/Inputs!$B$10)*DCF!C$6</f>
        <v>1040.5184854675883</v>
      </c>
      <c r="CC835" s="15">
        <f ca="1">(AV835*DCF!D$10-DCF!D$5*MAX(AV835*DCF!D$10,0)-MAX(AV835-AU835,0)/Inputs!$B$10)*DCF!D$6</f>
        <v>1296.7814157608798</v>
      </c>
      <c r="CD835" s="15">
        <f ca="1">(AW835*DCF!E$10-DCF!E$5*MAX(AW835*DCF!E$10,0)-MAX(AW835-AV835,0)/Inputs!$B$10)*DCF!E$6</f>
        <v>1525.0650132970684</v>
      </c>
      <c r="CE835" s="15">
        <f ca="1">(AX835*DCF!F$10-DCF!F$5*MAX(AX835*DCF!F$10,0)-MAX(AX835-AW835,0)/Inputs!$B$10)*DCF!F$6</f>
        <v>1762.3153310600858</v>
      </c>
      <c r="CF835" s="15">
        <f ca="1">(AY835*DCF!G$10-DCF!G$5*MAX(AY835*DCF!G$10,0)-MAX(AY835-AX835,0)/Inputs!$B$10)*DCF!G$6</f>
        <v>2099.5644380849412</v>
      </c>
      <c r="CG835" s="15">
        <f ca="1">(AZ835*DCF!H$10-DCF!H$5*MAX(AZ835*DCF!H$10,0)-MAX(AZ835-AY835,0)/Inputs!$B$10)*DCF!H$6</f>
        <v>2379.4851364706433</v>
      </c>
      <c r="CH835" s="15">
        <f ca="1">(BA835*DCF!I$10-DCF!I$5*MAX(BA835*DCF!I$10,0)-MAX(BA835-AZ835,0)/Inputs!$B$10)*DCF!I$6</f>
        <v>2971.449008441673</v>
      </c>
      <c r="CI835" s="15">
        <f ca="1">(BB835*DCF!J$10-DCF!J$5*MAX(BB835*DCF!J$10,0)-MAX(BB835-BA835,0)/Inputs!$B$10)*DCF!J$6</f>
        <v>3149.4958566798527</v>
      </c>
      <c r="CJ835" s="15">
        <f ca="1">(BC835*DCF!K$10-DCF!K$5*MAX(BC835*DCF!K$10,0)-MAX(BC835-BB835,0)/Inputs!$B$10)*DCF!K$6</f>
        <v>3893.265882093322</v>
      </c>
      <c r="CK835" s="15">
        <f ca="1">(BD835*DCF!L$10-DCF!L$5*MAX(BD835*DCF!L$10,0)-MAX(BD835-BC835,0)/Inputs!$B$10)*DCF!L$6</f>
        <v>3963.699810721032</v>
      </c>
      <c r="CL835" s="15">
        <f ca="1">(BE835*DCF!M$10-DCF!M$5*MAX(BE835*DCF!M$10,0)-MAX(BE835-BD835,0)/Inputs!$B$10)*DCF!M$6</f>
        <v>4392.3675218260569</v>
      </c>
      <c r="CM835" s="15">
        <f ca="1">(BF835*DCF!C$28-DCF!C$5*MAX(BF835*DCF!C$28,0)-MAX(BF835-Inputs!$B$13,0)/Inputs!$B$17)*DCF!C$6</f>
        <v>3416.5781096652586</v>
      </c>
      <c r="CN835" s="15">
        <f ca="1">(BG835*DCF!D$28-DCF!D$5*MAX(BG835*DCF!D$28,0)-MAX(BG835-BF835,0)/Inputs!$B$17)*DCF!D$6</f>
        <v>3650.9343306580486</v>
      </c>
      <c r="CO835" s="15">
        <f ca="1">(BH835*DCF!E$28-DCF!E$5*MAX(BH835*DCF!E$28,0)-MAX(BH835-BG835,0)/Inputs!$B$17)*DCF!E$6</f>
        <v>4593.5945152583117</v>
      </c>
      <c r="CP835" s="15">
        <f ca="1">(BI835*DCF!F$28-DCF!F$5*MAX(BI835*DCF!F$28,0)-MAX(BI835-BH835,0)/Inputs!$B$17)*DCF!F$6</f>
        <v>5099.9419803504925</v>
      </c>
      <c r="CQ835" s="15">
        <f ca="1">(BJ835*DCF!G$28-DCF!G$5*MAX(BJ835*DCF!G$28,0)-MAX(BJ835-BI835,0)/Inputs!$B$17)*DCF!G$6</f>
        <v>6184.3658663332053</v>
      </c>
      <c r="CR835" s="15">
        <f ca="1">(BK835*DCF!H$28-DCF!H$5*MAX(BK835*DCF!H$28,0)-MAX(BK835-BJ835,0)/Inputs!$B$17)*DCF!H$6</f>
        <v>7239.9003811091598</v>
      </c>
      <c r="CS835" s="15">
        <f ca="1">(BL835*DCF!I$28-DCF!I$5*MAX(BL835*DCF!I$28,0)-MAX(BL835-BK835,0)/Inputs!$B$17)*DCF!I$6</f>
        <v>7251.729122307649</v>
      </c>
      <c r="CT835" s="15">
        <f ca="1">(BM835*DCF!J$28-DCF!J$5*MAX(BM835*DCF!J$28,0)-MAX(BM835-BL835,0)/Inputs!$B$17)*DCF!J$6</f>
        <v>8442.007198930316</v>
      </c>
      <c r="CU835" s="15">
        <f ca="1">(BN835*DCF!K$28-DCF!K$5*MAX(BN835*DCF!K$28,0)-MAX(BN835-BM835,0)/Inputs!$B$17)*DCF!K$6</f>
        <v>9769.5580074959507</v>
      </c>
      <c r="CV835" s="15">
        <f ca="1">(BO835*DCF!L$28-DCF!L$5*MAX(BO835*DCF!L$28,0)-MAX(BO835-BN835,0)/Inputs!$B$17)*DCF!L$6</f>
        <v>11157.624238710512</v>
      </c>
      <c r="CW835" s="15">
        <f ca="1">(BP835*DCF!M$28-DCF!M$5*MAX(BP835*DCF!M$28,0)-MAX(BP835-BO835,0)/Inputs!$B$17)*DCF!M$6</f>
        <v>13190.287505267381</v>
      </c>
      <c r="CX835" s="15">
        <f ca="1">(BQ835*DCF!C$46-DCF!C$5*MAX(BQ835*DCF!C$46,0)-MAX(BQ835-Inputs!$B$20,0)/Inputs!$B$24)*DCF!C$6</f>
        <v>-1289.7831665926792</v>
      </c>
      <c r="CY835" s="15">
        <f ca="1">(BR835*DCF!D$46-DCF!D$5*MAX(BR835*DCF!D$46,0)-MAX(BR835-BQ835,0)/Inputs!$B$24)*DCF!D$6</f>
        <v>-3133.4762561167581</v>
      </c>
      <c r="CZ835" s="15">
        <f ca="1">(BS835*DCF!E$46-DCF!E$5*MAX(BS835*DCF!E$46,0)-MAX(BS835-BR835,0)/Inputs!$B$24)*DCF!E$6</f>
        <v>-1654.8592412570649</v>
      </c>
      <c r="DA835" s="15">
        <f ca="1">(BT835*DCF!F$46-DCF!F$5*MAX(BT835*DCF!F$46,0)-MAX(BT835-BS835,0)/Inputs!$B$24)*DCF!F$6</f>
        <v>-1093.8037989434017</v>
      </c>
      <c r="DB835" s="15">
        <f ca="1">(BU835*DCF!G$46-DCF!G$5*MAX(BU835*DCF!G$46,0)-MAX(BU835-BT835,0)/Inputs!$B$24)*DCF!G$6</f>
        <v>-3005.5156944030068</v>
      </c>
      <c r="DC835" s="15">
        <f ca="1">(BV835*DCF!H$46-DCF!H$5*MAX(BV835*DCF!H$46,0)-MAX(BV835-BU835,0)/Inputs!$B$24)*DCF!H$6</f>
        <v>-1465.8435415530248</v>
      </c>
      <c r="DD835" s="15">
        <f ca="1">(BW835*DCF!I$46-DCF!I$5*MAX(BW835*DCF!I$46,0)-MAX(BW835-BV835,0)/Inputs!$B$24)*DCF!I$6</f>
        <v>-170.65557722348339</v>
      </c>
      <c r="DE835" s="15">
        <f ca="1">(BX835*DCF!J$46-DCF!J$5*MAX(BX835*DCF!J$46,0)-MAX(BX835-BW835,0)/Inputs!$B$24)*DCF!J$6</f>
        <v>-1239.3223735297709</v>
      </c>
      <c r="DF835" s="15">
        <f ca="1">(BY835*DCF!K$46-DCF!K$5*MAX(BY835*DCF!K$46,0)-MAX(BY835-BX835,0)/Inputs!$B$24)*DCF!K$6</f>
        <v>1701.8000278939419</v>
      </c>
      <c r="DG835" s="15">
        <f ca="1">(BZ835*DCF!L$46-DCF!L$5*MAX(BZ835*DCF!L$46,0)-MAX(BZ835-BY835,0)/Inputs!$B$24)*DCF!L$6</f>
        <v>2343.7728393178686</v>
      </c>
      <c r="DH835" s="15">
        <f ca="1">(CA835*DCF!M$46-DCF!M$5*MAX(CA835*DCF!M$46,0)-MAX(CA835-BZ835,0)/Inputs!$B$24)*DCF!M$6</f>
        <v>392.37828982960468</v>
      </c>
      <c r="DI835" s="15">
        <f ca="1">SUM(CB835:CL835)+BE835*DCF!M$10*(1+Inputs!$B$30)*(1-Inputs!$B$33)*(1-Inputs!$B$30/Inputs!$B$31)/(Inputs!$B$29-Inputs!$B$30)*DCF!M$6</f>
        <v>134379.33022621894</v>
      </c>
      <c r="DJ835" s="15">
        <f ca="1">SUM(CM835:CW835)+BP835*DCF!M$28*(1+Inputs!$B$30)*(1-Inputs!$B$33)*(1-Inputs!$B$30/Inputs!$B$31)/(Inputs!$B$29-Inputs!$B$30)*DCF!M$6</f>
        <v>360345.01832429587</v>
      </c>
      <c r="DK835" s="15">
        <f ca="1">SUM(CX835:DH835)+CA835*DCF!M$46*(1+Inputs!$B$30)*(1-Inputs!$B$33)*(1-Inputs!$B$30/Inputs!$B$31)/(Inputs!$B$29-Inputs!$B$30)*DCF!M$6</f>
        <v>80640.277091175973</v>
      </c>
      <c r="DM835" s="15">
        <f ca="1">DI835+DJ835+DK835+Inputs!$B$34+Inputs!$B$36-Inputs!$B$35</f>
        <v>652215.6256416908</v>
      </c>
    </row>
    <row r="836" spans="1:117" x14ac:dyDescent="0.75">
      <c r="A836" s="11">
        <v>823</v>
      </c>
      <c r="C836" s="24">
        <f t="shared" ca="1" si="472"/>
        <v>-0.66699430421791495</v>
      </c>
      <c r="D836" s="24">
        <f t="shared" ca="1" si="472"/>
        <v>0.25210057447233764</v>
      </c>
      <c r="E836" s="24">
        <f t="shared" ca="1" si="472"/>
        <v>-0.87133803602744908</v>
      </c>
      <c r="F836" s="24">
        <f t="shared" ca="1" si="472"/>
        <v>0.14014589592776905</v>
      </c>
      <c r="G836" s="24">
        <f t="shared" ca="1" si="472"/>
        <v>1.709780879783338</v>
      </c>
      <c r="H836" s="24">
        <f t="shared" ca="1" si="472"/>
        <v>-1.4690471521011621</v>
      </c>
      <c r="I836" s="24">
        <f t="shared" ca="1" si="472"/>
        <v>0.98802931670384908</v>
      </c>
      <c r="J836" s="24">
        <f t="shared" ca="1" si="472"/>
        <v>0.17036264516837765</v>
      </c>
      <c r="K836" s="24">
        <f t="shared" ca="1" si="472"/>
        <v>-1.3026358189449176</v>
      </c>
      <c r="L836" s="24">
        <f t="shared" ca="1" si="472"/>
        <v>-0.36902112644015544</v>
      </c>
      <c r="M836" s="24">
        <f t="shared" ca="1" si="472"/>
        <v>-0.89347672496482999</v>
      </c>
      <c r="N836" s="24">
        <f ca="1">SQRT(Inputs!$B$38)*C836+SQRT(1-Inputs!$B$38)*_xlfn.NORM.S.INV(RAND())</f>
        <v>0.46751939636075268</v>
      </c>
      <c r="O836" s="24">
        <f ca="1">SQRT(Inputs!$B$38)*D836+SQRT(1-Inputs!$B$38)*_xlfn.NORM.S.INV(RAND())</f>
        <v>0.60175921752827732</v>
      </c>
      <c r="P836" s="24">
        <f ca="1">SQRT(Inputs!$B$38)*E836+SQRT(1-Inputs!$B$38)*_xlfn.NORM.S.INV(RAND())</f>
        <v>-0.51023747800722197</v>
      </c>
      <c r="Q836" s="24">
        <f ca="1">SQRT(Inputs!$B$38)*F836+SQRT(1-Inputs!$B$38)*_xlfn.NORM.S.INV(RAND())</f>
        <v>-0.87494009667875361</v>
      </c>
      <c r="R836" s="24">
        <f ca="1">SQRT(Inputs!$B$38)*G836+SQRT(1-Inputs!$B$38)*_xlfn.NORM.S.INV(RAND())</f>
        <v>2.0447440173575591</v>
      </c>
      <c r="S836" s="24">
        <f ca="1">SQRT(Inputs!$B$38)*H836+SQRT(1-Inputs!$B$38)*_xlfn.NORM.S.INV(RAND())</f>
        <v>-1.2759636430788561</v>
      </c>
      <c r="T836" s="24">
        <f ca="1">SQRT(Inputs!$B$38)*I836+SQRT(1-Inputs!$B$38)*_xlfn.NORM.S.INV(RAND())</f>
        <v>1.1145009655308968</v>
      </c>
      <c r="U836" s="24">
        <f ca="1">SQRT(Inputs!$B$38)*J836+SQRT(1-Inputs!$B$38)*_xlfn.NORM.S.INV(RAND())</f>
        <v>-0.92290787711390154</v>
      </c>
      <c r="V836" s="24">
        <f ca="1">SQRT(Inputs!$B$38)*K836+SQRT(1-Inputs!$B$38)*_xlfn.NORM.S.INV(RAND())</f>
        <v>-0.88625273788735714</v>
      </c>
      <c r="W836" s="24">
        <f ca="1">SQRT(Inputs!$B$38)*L836+SQRT(1-Inputs!$B$38)*_xlfn.NORM.S.INV(RAND())</f>
        <v>0.35859949233014049</v>
      </c>
      <c r="X836" s="24">
        <f ca="1">SQRT(Inputs!$B$38)*M836+SQRT(1-Inputs!$B$38)*_xlfn.NORM.S.INV(RAND())</f>
        <v>-0.64933855046701783</v>
      </c>
      <c r="Y836" s="24">
        <f ca="1">SQRT(Inputs!$B$38)*C836+SQRT(1-Inputs!$B$38)*_xlfn.NORM.S.INV(RAND())</f>
        <v>-0.23402473449499334</v>
      </c>
      <c r="Z836" s="24">
        <f ca="1">SQRT(Inputs!$B$38)*D836+SQRT(1-Inputs!$B$38)*_xlfn.NORM.S.INV(RAND())</f>
        <v>-0.88308671208521416</v>
      </c>
      <c r="AA836" s="24">
        <f ca="1">SQRT(Inputs!$B$38)*E836+SQRT(1-Inputs!$B$38)*_xlfn.NORM.S.INV(RAND())</f>
        <v>-0.4596893366287027</v>
      </c>
      <c r="AB836" s="24">
        <f ca="1">SQRT(Inputs!$B$38)*F836+SQRT(1-Inputs!$B$38)*_xlfn.NORM.S.INV(RAND())</f>
        <v>0.38031386341737727</v>
      </c>
      <c r="AC836" s="24">
        <f ca="1">SQRT(Inputs!$B$38)*G836+SQRT(1-Inputs!$B$38)*_xlfn.NORM.S.INV(RAND())</f>
        <v>-0.93620574665765754</v>
      </c>
      <c r="AD836" s="24">
        <f ca="1">SQRT(Inputs!$B$38)*H836+SQRT(1-Inputs!$B$38)*_xlfn.NORM.S.INV(RAND())</f>
        <v>-0.71733278562054059</v>
      </c>
      <c r="AE836" s="24">
        <f ca="1">SQRT(Inputs!$B$38)*I836+SQRT(1-Inputs!$B$38)*_xlfn.NORM.S.INV(RAND())</f>
        <v>1.3913389703806827</v>
      </c>
      <c r="AF836" s="24">
        <f ca="1">SQRT(Inputs!$B$38)*J836+SQRT(1-Inputs!$B$38)*_xlfn.NORM.S.INV(RAND())</f>
        <v>0.40195537369118473</v>
      </c>
      <c r="AG836" s="24">
        <f ca="1">SQRT(Inputs!$B$38)*K836+SQRT(1-Inputs!$B$38)*_xlfn.NORM.S.INV(RAND())</f>
        <v>0.37499236379877532</v>
      </c>
      <c r="AH836" s="24">
        <f ca="1">SQRT(Inputs!$B$38)*L836+SQRT(1-Inputs!$B$38)*_xlfn.NORM.S.INV(RAND())</f>
        <v>-1.2431332048892079</v>
      </c>
      <c r="AI836" s="24">
        <f ca="1">SQRT(Inputs!$B$38)*M836+SQRT(1-Inputs!$B$38)*_xlfn.NORM.S.INV(RAND())</f>
        <v>-0.10552853169007143</v>
      </c>
      <c r="AJ836" s="24">
        <f ca="1">SQRT(Inputs!$B$38)*C836+SQRT(1-Inputs!$B$38)*_xlfn.NORM.S.INV(RAND())</f>
        <v>0.78993691597339866</v>
      </c>
      <c r="AK836" s="24">
        <f ca="1">SQRT(Inputs!$B$38)*D836+SQRT(1-Inputs!$B$38)*_xlfn.NORM.S.INV(RAND())</f>
        <v>2.2209137805358456</v>
      </c>
      <c r="AL836" s="24">
        <f ca="1">SQRT(Inputs!$B$38)*E836+SQRT(1-Inputs!$B$38)*_xlfn.NORM.S.INV(RAND())</f>
        <v>-1.3719871021662016</v>
      </c>
      <c r="AM836" s="24">
        <f ca="1">SQRT(Inputs!$B$38)*F836+SQRT(1-Inputs!$B$38)*_xlfn.NORM.S.INV(RAND())</f>
        <v>9.48774877974983E-2</v>
      </c>
      <c r="AN836" s="24">
        <f ca="1">SQRT(Inputs!$B$38)*G836+SQRT(1-Inputs!$B$38)*_xlfn.NORM.S.INV(RAND())</f>
        <v>1.3269985505138373</v>
      </c>
      <c r="AO836" s="24">
        <f ca="1">SQRT(Inputs!$B$38)*H836+SQRT(1-Inputs!$B$38)*_xlfn.NORM.S.INV(RAND())</f>
        <v>-1.5367108823937621</v>
      </c>
      <c r="AP836" s="24">
        <f ca="1">SQRT(Inputs!$B$38)*I836+SQRT(1-Inputs!$B$38)*_xlfn.NORM.S.INV(RAND())</f>
        <v>-0.57313955914510284</v>
      </c>
      <c r="AQ836" s="24">
        <f ca="1">SQRT(Inputs!$B$38)*J836+SQRT(1-Inputs!$B$38)*_xlfn.NORM.S.INV(RAND())</f>
        <v>-0.52678559882911757</v>
      </c>
      <c r="AR836" s="24">
        <f ca="1">SQRT(Inputs!$B$38)*K836+SQRT(1-Inputs!$B$38)*_xlfn.NORM.S.INV(RAND())</f>
        <v>-1.8834917067304155</v>
      </c>
      <c r="AS836" s="24">
        <f ca="1">SQRT(Inputs!$B$38)*L836+SQRT(1-Inputs!$B$38)*_xlfn.NORM.S.INV(RAND())</f>
        <v>-1.2259314991623618</v>
      </c>
      <c r="AT836" s="24">
        <f ca="1">SQRT(Inputs!$B$38)*M836+SQRT(1-Inputs!$B$38)*_xlfn.NORM.S.INV(RAND())</f>
        <v>6.4916412244353072E-2</v>
      </c>
      <c r="AU836" s="15">
        <f ca="1">Inputs!$B$6*EXP($B$8-0.5*C$5^2+C$5*N836)</f>
        <v>5352.3511928227672</v>
      </c>
      <c r="AV836" s="15">
        <f t="shared" ca="1" si="437"/>
        <v>7117.7857406852017</v>
      </c>
      <c r="AW836" s="15">
        <f t="shared" ca="1" si="438"/>
        <v>8101.6754319955335</v>
      </c>
      <c r="AX836" s="15">
        <f t="shared" ca="1" si="439"/>
        <v>8867.1200213781121</v>
      </c>
      <c r="AY836" s="15">
        <f t="shared" ca="1" si="440"/>
        <v>13759.42276209121</v>
      </c>
      <c r="AZ836" s="15">
        <f t="shared" ca="1" si="441"/>
        <v>14622.251545766145</v>
      </c>
      <c r="BA836" s="15">
        <f t="shared" ca="1" si="442"/>
        <v>20107.704311144938</v>
      </c>
      <c r="BB836" s="15">
        <f t="shared" ca="1" si="443"/>
        <v>22443.708406042944</v>
      </c>
      <c r="BC836" s="15">
        <f t="shared" ca="1" si="444"/>
        <v>25234.031121672873</v>
      </c>
      <c r="BD836" s="15">
        <f t="shared" ca="1" si="445"/>
        <v>31968.54425150044</v>
      </c>
      <c r="BE836" s="15">
        <f t="shared" ca="1" si="446"/>
        <v>36923.741382082822</v>
      </c>
      <c r="BF836" s="15">
        <f ca="1">Inputs!$B$13*EXP($B$9-0.5*C$6^2+C$6*Y836)</f>
        <v>13203.990428281886</v>
      </c>
      <c r="BG836" s="15">
        <f t="shared" ca="1" si="447"/>
        <v>13721.857417800926</v>
      </c>
      <c r="BH836" s="15">
        <f t="shared" ca="1" si="448"/>
        <v>15534.84321948162</v>
      </c>
      <c r="BI836" s="15">
        <f t="shared" ca="1" si="449"/>
        <v>20163.423200305835</v>
      </c>
      <c r="BJ836" s="15">
        <f t="shared" ca="1" si="450"/>
        <v>21598.50411780578</v>
      </c>
      <c r="BK836" s="15">
        <f t="shared" ca="1" si="451"/>
        <v>24041.684402586689</v>
      </c>
      <c r="BL836" s="15">
        <f t="shared" ca="1" si="452"/>
        <v>35367.408864326513</v>
      </c>
      <c r="BM836" s="15">
        <f t="shared" ca="1" si="453"/>
        <v>45700.128621724405</v>
      </c>
      <c r="BN836" s="15">
        <f t="shared" ca="1" si="454"/>
        <v>58788.778891690345</v>
      </c>
      <c r="BO836" s="15">
        <f t="shared" ca="1" si="455"/>
        <v>62601.277336046049</v>
      </c>
      <c r="BP836" s="15">
        <f t="shared" ca="1" si="456"/>
        <v>76134.713640641363</v>
      </c>
      <c r="BQ836" s="15">
        <f ca="1">Inputs!$B$20*EXP($B$10-0.5*C$7^2+C$7*AJ836)</f>
        <v>5676.5880431580681</v>
      </c>
      <c r="BR836" s="15">
        <f t="shared" ca="1" si="457"/>
        <v>15593.430412137292</v>
      </c>
      <c r="BS836" s="15">
        <f t="shared" ca="1" si="458"/>
        <v>14399.2814517756</v>
      </c>
      <c r="BT836" s="15">
        <f t="shared" ca="1" si="459"/>
        <v>20353.821403112262</v>
      </c>
      <c r="BU836" s="15">
        <f t="shared" ca="1" si="460"/>
        <v>38888.46495045186</v>
      </c>
      <c r="BV836" s="15">
        <f t="shared" ca="1" si="461"/>
        <v>38271.644482925236</v>
      </c>
      <c r="BW836" s="15">
        <f t="shared" ca="1" si="462"/>
        <v>47305.050522560756</v>
      </c>
      <c r="BX836" s="15">
        <f t="shared" ca="1" si="463"/>
        <v>59532.673358083506</v>
      </c>
      <c r="BY836" s="15">
        <f t="shared" ca="1" si="464"/>
        <v>58176.078177818861</v>
      </c>
      <c r="BZ836" s="15">
        <f t="shared" ca="1" si="465"/>
        <v>65158.266809011591</v>
      </c>
      <c r="CA836" s="15">
        <f t="shared" ca="1" si="466"/>
        <v>92589.537301752018</v>
      </c>
      <c r="CB836" s="15">
        <f ca="1">(AU836*DCF!C$10-DCF!C$5*MAX(AU836*DCF!C$10,0)-MAX(AU836-Inputs!$B$6,0)/Inputs!$B$10)*DCF!C$6</f>
        <v>1040.2927371180131</v>
      </c>
      <c r="CC836" s="15">
        <f ca="1">(AV836*DCF!D$10-DCF!D$5*MAX(AV836*DCF!D$10,0)-MAX(AV836-AU836,0)/Inputs!$B$10)*DCF!D$6</f>
        <v>1304.4570430846893</v>
      </c>
      <c r="CD836" s="15">
        <f ca="1">(AW836*DCF!E$10-DCF!E$5*MAX(AW836*DCF!E$10,0)-MAX(AW836-AV836,0)/Inputs!$B$10)*DCF!E$6</f>
        <v>1648.9351864236428</v>
      </c>
      <c r="CE836" s="15">
        <f ca="1">(AX836*DCF!F$10-DCF!F$5*MAX(AX836*DCF!F$10,0)-MAX(AX836-AW836,0)/Inputs!$B$10)*DCF!F$6</f>
        <v>1776.4081278329193</v>
      </c>
      <c r="CF836" s="15">
        <f ca="1">(AY836*DCF!G$10-DCF!G$5*MAX(AY836*DCF!G$10,0)-MAX(AY836-AX836,0)/Inputs!$B$10)*DCF!G$6</f>
        <v>1894.604248609156</v>
      </c>
      <c r="CG836" s="15">
        <f ca="1">(AZ836*DCF!H$10-DCF!H$5*MAX(AZ836*DCF!H$10,0)-MAX(AZ836-AY836,0)/Inputs!$B$10)*DCF!H$6</f>
        <v>2685.7099070947088</v>
      </c>
      <c r="CH836" s="15">
        <f ca="1">(BA836*DCF!I$10-DCF!I$5*MAX(BA836*DCF!I$10,0)-MAX(BA836-AZ836,0)/Inputs!$B$10)*DCF!I$6</f>
        <v>2773.137599944519</v>
      </c>
      <c r="CI836" s="15">
        <f ca="1">(BB836*DCF!J$10-DCF!J$5*MAX(BB836*DCF!J$10,0)-MAX(BB836-BA836,0)/Inputs!$B$10)*DCF!J$6</f>
        <v>3497.4095128359932</v>
      </c>
      <c r="CJ836" s="15">
        <f ca="1">(BC836*DCF!K$10-DCF!K$5*MAX(BC836*DCF!K$10,0)-MAX(BC836-BB836,0)/Inputs!$B$10)*DCF!K$6</f>
        <v>3671.6710460470772</v>
      </c>
      <c r="CK836" s="15">
        <f ca="1">(BD836*DCF!L$10-DCF!L$5*MAX(BD836*DCF!L$10,0)-MAX(BD836-BC836,0)/Inputs!$B$10)*DCF!L$6</f>
        <v>3950.5827969584943</v>
      </c>
      <c r="CL836" s="15">
        <f ca="1">(BE836*DCF!M$10-DCF!M$5*MAX(BE836*DCF!M$10,0)-MAX(BE836-BD836,0)/Inputs!$B$10)*DCF!M$6</f>
        <v>4618.4662393320559</v>
      </c>
      <c r="CM836" s="15">
        <f ca="1">(BF836*DCF!C$28-DCF!C$5*MAX(BF836*DCF!C$28,0)-MAX(BF836-Inputs!$B$13,0)/Inputs!$B$17)*DCF!C$6</f>
        <v>3610.1430108223717</v>
      </c>
      <c r="CN836" s="15">
        <f ca="1">(BG836*DCF!D$28-DCF!D$5*MAX(BG836*DCF!D$28,0)-MAX(BG836-BF836,0)/Inputs!$B$17)*DCF!D$6</f>
        <v>3930.9187149891418</v>
      </c>
      <c r="CO836" s="15">
        <f ca="1">(BH836*DCF!E$28-DCF!E$5*MAX(BH836*DCF!E$28,0)-MAX(BH836-BG836,0)/Inputs!$B$17)*DCF!E$6</f>
        <v>4042.429673907945</v>
      </c>
      <c r="CP836" s="15">
        <f ca="1">(BI836*DCF!F$28-DCF!F$5*MAX(BI836*DCF!F$28,0)-MAX(BI836-BH836,0)/Inputs!$B$17)*DCF!F$6</f>
        <v>4631.132131128893</v>
      </c>
      <c r="CQ836" s="15">
        <f ca="1">(BJ836*DCF!G$28-DCF!G$5*MAX(BJ836*DCF!G$28,0)-MAX(BJ836-BI836,0)/Inputs!$B$17)*DCF!G$6</f>
        <v>5362.5293272881936</v>
      </c>
      <c r="CR836" s="15">
        <f ca="1">(BK836*DCF!H$28-DCF!H$5*MAX(BK836*DCF!H$28,0)-MAX(BK836-BJ836,0)/Inputs!$B$17)*DCF!H$6</f>
        <v>5566.1721461879906</v>
      </c>
      <c r="CS836" s="15">
        <f ca="1">(BL836*DCF!I$28-DCF!I$5*MAX(BL836*DCF!I$28,0)-MAX(BL836-BK836,0)/Inputs!$B$17)*DCF!I$6</f>
        <v>6691.1649331564658</v>
      </c>
      <c r="CT836" s="15">
        <f ca="1">(BM836*DCF!J$28-DCF!J$5*MAX(BM836*DCF!J$28,0)-MAX(BM836-BL836,0)/Inputs!$B$17)*DCF!J$6</f>
        <v>8824.8883103226835</v>
      </c>
      <c r="CU836" s="15">
        <f ca="1">(BN836*DCF!K$28-DCF!K$5*MAX(BN836*DCF!K$28,0)-MAX(BN836-BM836,0)/Inputs!$B$17)*DCF!K$6</f>
        <v>10812.019072360943</v>
      </c>
      <c r="CV836" s="15">
        <f ca="1">(BO836*DCF!L$28-DCF!L$5*MAX(BO836*DCF!L$28,0)-MAX(BO836-BN836,0)/Inputs!$B$17)*DCF!L$6</f>
        <v>12058.878265171419</v>
      </c>
      <c r="CW836" s="15">
        <f ca="1">(BP836*DCF!M$28-DCF!M$5*MAX(BP836*DCF!M$28,0)-MAX(BP836-BO836,0)/Inputs!$B$17)*DCF!M$6</f>
        <v>12910.166058999577</v>
      </c>
      <c r="CX836" s="15">
        <f ca="1">(BQ836*DCF!C$46-DCF!C$5*MAX(BQ836*DCF!C$46,0)-MAX(BQ836-Inputs!$B$20,0)/Inputs!$B$24)*DCF!C$6</f>
        <v>-2454.4489906406939</v>
      </c>
      <c r="CY836" s="15">
        <f ca="1">(BR836*DCF!D$46-DCF!D$5*MAX(BR836*DCF!D$46,0)-MAX(BR836-BQ836,0)/Inputs!$B$24)*DCF!D$6</f>
        <v>-6892.8692494318666</v>
      </c>
      <c r="CZ836" s="15">
        <f ca="1">(BS836*DCF!E$46-DCF!E$5*MAX(BS836*DCF!E$46,0)-MAX(BS836-BR836,0)/Inputs!$B$24)*DCF!E$6</f>
        <v>-1702.7401027024466</v>
      </c>
      <c r="DA836" s="15">
        <f ca="1">(BT836*DCF!F$46-DCF!F$5*MAX(BT836*DCF!F$46,0)-MAX(BT836-BS836,0)/Inputs!$B$24)*DCF!F$6</f>
        <v>-3650.5301948989581</v>
      </c>
      <c r="DB836" s="15">
        <f ca="1">(BU836*DCF!G$46-DCF!G$5*MAX(BU836*DCF!G$46,0)-MAX(BU836-BT836,0)/Inputs!$B$24)*DCF!G$6</f>
        <v>-7542.8190161907178</v>
      </c>
      <c r="DC836" s="15">
        <f ca="1">(BV836*DCF!H$46-DCF!H$5*MAX(BV836*DCF!H$46,0)-MAX(BV836-BU836,0)/Inputs!$B$24)*DCF!H$6</f>
        <v>0</v>
      </c>
      <c r="DD836" s="15">
        <f ca="1">(BW836*DCF!I$46-DCF!I$5*MAX(BW836*DCF!I$46,0)-MAX(BW836-BV836,0)/Inputs!$B$24)*DCF!I$6</f>
        <v>-1500.6129358129176</v>
      </c>
      <c r="DE836" s="15">
        <f ca="1">(BX836*DCF!J$46-DCF!J$5*MAX(BX836*DCF!J$46,0)-MAX(BX836-BW836,0)/Inputs!$B$24)*DCF!J$6</f>
        <v>-745.3348334399418</v>
      </c>
      <c r="DF836" s="15">
        <f ca="1">(BY836*DCF!K$46-DCF!K$5*MAX(BY836*DCF!K$46,0)-MAX(BY836-BX836,0)/Inputs!$B$24)*DCF!K$6</f>
        <v>3323.211516383089</v>
      </c>
      <c r="DG836" s="15">
        <f ca="1">(BZ836*DCF!L$46-DCF!L$5*MAX(BZ836*DCF!L$46,0)-MAX(BZ836-BY836,0)/Inputs!$B$24)*DCF!L$6</f>
        <v>2923.9975317417297</v>
      </c>
      <c r="DH836" s="15">
        <f ca="1">(CA836*DCF!M$46-DCF!M$5*MAX(CA836*DCF!M$46,0)-MAX(CA836-BZ836,0)/Inputs!$B$24)*DCF!M$6</f>
        <v>1523.9791298418786</v>
      </c>
      <c r="DI836" s="15">
        <f ca="1">SUM(CB836:CL836)+BE836*DCF!M$10*(1+Inputs!$B$30)*(1-Inputs!$B$33)*(1-Inputs!$B$30/Inputs!$B$31)/(Inputs!$B$29-Inputs!$B$30)*DCF!M$6</f>
        <v>131620.93497754988</v>
      </c>
      <c r="DJ836" s="15">
        <f ca="1">SUM(CM836:CW836)+BP836*DCF!M$28*(1+Inputs!$B$30)*(1-Inputs!$B$33)*(1-Inputs!$B$30/Inputs!$B$31)/(Inputs!$B$29-Inputs!$B$30)*DCF!M$6</f>
        <v>360952.3280966907</v>
      </c>
      <c r="DK836" s="15">
        <f ca="1">SUM(CX836:DH836)+CA836*DCF!M$46*(1+Inputs!$B$30)*(1-Inputs!$B$33)*(1-Inputs!$B$30/Inputs!$B$31)/(Inputs!$B$29-Inputs!$B$30)*DCF!M$6</f>
        <v>126436.22545521248</v>
      </c>
      <c r="DM836" s="15">
        <f ca="1">DI836+DJ836+DK836+Inputs!$B$34+Inputs!$B$36-Inputs!$B$35</f>
        <v>695860.48852945305</v>
      </c>
    </row>
    <row r="837" spans="1:117" x14ac:dyDescent="0.75">
      <c r="A837" s="11">
        <v>824</v>
      </c>
      <c r="C837" s="24">
        <f t="shared" ca="1" si="472"/>
        <v>1.0535532886492753</v>
      </c>
      <c r="D837" s="24">
        <f t="shared" ca="1" si="472"/>
        <v>0.46740534054718308</v>
      </c>
      <c r="E837" s="24">
        <f t="shared" ca="1" si="472"/>
        <v>0.56106512071766268</v>
      </c>
      <c r="F837" s="24">
        <f t="shared" ca="1" si="472"/>
        <v>-0.54057731483979965</v>
      </c>
      <c r="G837" s="24">
        <f t="shared" ca="1" si="472"/>
        <v>1.5907521313674522</v>
      </c>
      <c r="H837" s="24">
        <f t="shared" ca="1" si="472"/>
        <v>-0.20767916089237987</v>
      </c>
      <c r="I837" s="24">
        <f t="shared" ca="1" si="472"/>
        <v>1.1593372783072671</v>
      </c>
      <c r="J837" s="24">
        <f t="shared" ca="1" si="472"/>
        <v>1.1441287189377718</v>
      </c>
      <c r="K837" s="24">
        <f t="shared" ca="1" si="472"/>
        <v>2.6705229900292751E-2</v>
      </c>
      <c r="L837" s="24">
        <f t="shared" ca="1" si="472"/>
        <v>-0.60837767116024943</v>
      </c>
      <c r="M837" s="24">
        <f t="shared" ca="1" si="472"/>
        <v>-2.4423214991550917</v>
      </c>
      <c r="N837" s="24">
        <f ca="1">SQRT(Inputs!$B$38)*C837+SQRT(1-Inputs!$B$38)*_xlfn.NORM.S.INV(RAND())</f>
        <v>0.95088832616978181</v>
      </c>
      <c r="O837" s="24">
        <f ca="1">SQRT(Inputs!$B$38)*D837+SQRT(1-Inputs!$B$38)*_xlfn.NORM.S.INV(RAND())</f>
        <v>1.6235008056414495</v>
      </c>
      <c r="P837" s="24">
        <f ca="1">SQRT(Inputs!$B$38)*E837+SQRT(1-Inputs!$B$38)*_xlfn.NORM.S.INV(RAND())</f>
        <v>0.71567473395275272</v>
      </c>
      <c r="Q837" s="24">
        <f ca="1">SQRT(Inputs!$B$38)*F837+SQRT(1-Inputs!$B$38)*_xlfn.NORM.S.INV(RAND())</f>
        <v>-0.52609557518868488</v>
      </c>
      <c r="R837" s="24">
        <f ca="1">SQRT(Inputs!$B$38)*G837+SQRT(1-Inputs!$B$38)*_xlfn.NORM.S.INV(RAND())</f>
        <v>1.4889324480233297</v>
      </c>
      <c r="S837" s="24">
        <f ca="1">SQRT(Inputs!$B$38)*H837+SQRT(1-Inputs!$B$38)*_xlfn.NORM.S.INV(RAND())</f>
        <v>0.32426144410376112</v>
      </c>
      <c r="T837" s="24">
        <f ca="1">SQRT(Inputs!$B$38)*I837+SQRT(1-Inputs!$B$38)*_xlfn.NORM.S.INV(RAND())</f>
        <v>-0.23207577368113674</v>
      </c>
      <c r="U837" s="24">
        <f ca="1">SQRT(Inputs!$B$38)*J837+SQRT(1-Inputs!$B$38)*_xlfn.NORM.S.INV(RAND())</f>
        <v>0.73517812516039505</v>
      </c>
      <c r="V837" s="24">
        <f ca="1">SQRT(Inputs!$B$38)*K837+SQRT(1-Inputs!$B$38)*_xlfn.NORM.S.INV(RAND())</f>
        <v>1.4494835730658184</v>
      </c>
      <c r="W837" s="24">
        <f ca="1">SQRT(Inputs!$B$38)*L837+SQRT(1-Inputs!$B$38)*_xlfn.NORM.S.INV(RAND())</f>
        <v>1.576335937640331</v>
      </c>
      <c r="X837" s="24">
        <f ca="1">SQRT(Inputs!$B$38)*M837+SQRT(1-Inputs!$B$38)*_xlfn.NORM.S.INV(RAND())</f>
        <v>-0.21045848955238911</v>
      </c>
      <c r="Y837" s="24">
        <f ca="1">SQRT(Inputs!$B$38)*C837+SQRT(1-Inputs!$B$38)*_xlfn.NORM.S.INV(RAND())</f>
        <v>1.2201089537899539</v>
      </c>
      <c r="Z837" s="24">
        <f ca="1">SQRT(Inputs!$B$38)*D837+SQRT(1-Inputs!$B$38)*_xlfn.NORM.S.INV(RAND())</f>
        <v>0.45631474670424838</v>
      </c>
      <c r="AA837" s="24">
        <f ca="1">SQRT(Inputs!$B$38)*E837+SQRT(1-Inputs!$B$38)*_xlfn.NORM.S.INV(RAND())</f>
        <v>0.49115265839445743</v>
      </c>
      <c r="AB837" s="24">
        <f ca="1">SQRT(Inputs!$B$38)*F837+SQRT(1-Inputs!$B$38)*_xlfn.NORM.S.INV(RAND())</f>
        <v>-1.0780200813627252</v>
      </c>
      <c r="AC837" s="24">
        <f ca="1">SQRT(Inputs!$B$38)*G837+SQRT(1-Inputs!$B$38)*_xlfn.NORM.S.INV(RAND())</f>
        <v>0.10866740513472339</v>
      </c>
      <c r="AD837" s="24">
        <f ca="1">SQRT(Inputs!$B$38)*H837+SQRT(1-Inputs!$B$38)*_xlfn.NORM.S.INV(RAND())</f>
        <v>0.23258537006707586</v>
      </c>
      <c r="AE837" s="24">
        <f ca="1">SQRT(Inputs!$B$38)*I837+SQRT(1-Inputs!$B$38)*_xlfn.NORM.S.INV(RAND())</f>
        <v>-0.22769201331387801</v>
      </c>
      <c r="AF837" s="24">
        <f ca="1">SQRT(Inputs!$B$38)*J837+SQRT(1-Inputs!$B$38)*_xlfn.NORM.S.INV(RAND())</f>
        <v>-0.68002371642903203</v>
      </c>
      <c r="AG837" s="24">
        <f ca="1">SQRT(Inputs!$B$38)*K837+SQRT(1-Inputs!$B$38)*_xlfn.NORM.S.INV(RAND())</f>
        <v>0.67242402281267144</v>
      </c>
      <c r="AH837" s="24">
        <f ca="1">SQRT(Inputs!$B$38)*L837+SQRT(1-Inputs!$B$38)*_xlfn.NORM.S.INV(RAND())</f>
        <v>0.14072902177398028</v>
      </c>
      <c r="AI837" s="24">
        <f ca="1">SQRT(Inputs!$B$38)*M837+SQRT(1-Inputs!$B$38)*_xlfn.NORM.S.INV(RAND())</f>
        <v>0.53301710034331196</v>
      </c>
      <c r="AJ837" s="24">
        <f ca="1">SQRT(Inputs!$B$38)*C837+SQRT(1-Inputs!$B$38)*_xlfn.NORM.S.INV(RAND())</f>
        <v>1.239180538359387</v>
      </c>
      <c r="AK837" s="24">
        <f ca="1">SQRT(Inputs!$B$38)*D837+SQRT(1-Inputs!$B$38)*_xlfn.NORM.S.INV(RAND())</f>
        <v>0.48800337066947019</v>
      </c>
      <c r="AL837" s="24">
        <f ca="1">SQRT(Inputs!$B$38)*E837+SQRT(1-Inputs!$B$38)*_xlfn.NORM.S.INV(RAND())</f>
        <v>0.66225371833388924</v>
      </c>
      <c r="AM837" s="24">
        <f ca="1">SQRT(Inputs!$B$38)*F837+SQRT(1-Inputs!$B$38)*_xlfn.NORM.S.INV(RAND())</f>
        <v>-0.32953622249103853</v>
      </c>
      <c r="AN837" s="24">
        <f ca="1">SQRT(Inputs!$B$38)*G837+SQRT(1-Inputs!$B$38)*_xlfn.NORM.S.INV(RAND())</f>
        <v>1.559403351708363</v>
      </c>
      <c r="AO837" s="24">
        <f ca="1">SQRT(Inputs!$B$38)*H837+SQRT(1-Inputs!$B$38)*_xlfn.NORM.S.INV(RAND())</f>
        <v>-0.77330677586655894</v>
      </c>
      <c r="AP837" s="24">
        <f ca="1">SQRT(Inputs!$B$38)*I837+SQRT(1-Inputs!$B$38)*_xlfn.NORM.S.INV(RAND())</f>
        <v>0.24819197808029408</v>
      </c>
      <c r="AQ837" s="24">
        <f ca="1">SQRT(Inputs!$B$38)*J837+SQRT(1-Inputs!$B$38)*_xlfn.NORM.S.INV(RAND())</f>
        <v>0.11738739849720281</v>
      </c>
      <c r="AR837" s="24">
        <f ca="1">SQRT(Inputs!$B$38)*K837+SQRT(1-Inputs!$B$38)*_xlfn.NORM.S.INV(RAND())</f>
        <v>1.001735602213907</v>
      </c>
      <c r="AS837" s="24">
        <f ca="1">SQRT(Inputs!$B$38)*L837+SQRT(1-Inputs!$B$38)*_xlfn.NORM.S.INV(RAND())</f>
        <v>0.33703197475173524</v>
      </c>
      <c r="AT837" s="24">
        <f ca="1">SQRT(Inputs!$B$38)*M837+SQRT(1-Inputs!$B$38)*_xlfn.NORM.S.INV(RAND())</f>
        <v>-0.42687052691202154</v>
      </c>
      <c r="AU837" s="15">
        <f ca="1">Inputs!$B$6*EXP($B$8-0.5*C$5^2+C$5*N837)</f>
        <v>5787.9626447626879</v>
      </c>
      <c r="AV837" s="15">
        <f t="shared" ca="1" si="437"/>
        <v>8944.7772515395372</v>
      </c>
      <c r="AW837" s="15">
        <f t="shared" ca="1" si="438"/>
        <v>12011.883824342412</v>
      </c>
      <c r="AX837" s="15">
        <f t="shared" ca="1" si="439"/>
        <v>13732.39729462112</v>
      </c>
      <c r="AY837" s="15">
        <f t="shared" ca="1" si="440"/>
        <v>19969.768238148579</v>
      </c>
      <c r="AZ837" s="15">
        <f t="shared" ca="1" si="441"/>
        <v>25311.427358350382</v>
      </c>
      <c r="BA837" s="15">
        <f t="shared" ca="1" si="442"/>
        <v>30231.434152408263</v>
      </c>
      <c r="BB837" s="15">
        <f t="shared" ca="1" si="443"/>
        <v>39841.63987144304</v>
      </c>
      <c r="BC837" s="15">
        <f t="shared" ca="1" si="444"/>
        <v>56124.035373522645</v>
      </c>
      <c r="BD837" s="15">
        <f t="shared" ca="1" si="445"/>
        <v>79680.289574021765</v>
      </c>
      <c r="BE837" s="15">
        <f t="shared" ca="1" si="446"/>
        <v>95784.214601167303</v>
      </c>
      <c r="BF837" s="15">
        <f ca="1">Inputs!$B$13*EXP($B$9-0.5*C$6^2+C$6*Y837)</f>
        <v>17615.826558837667</v>
      </c>
      <c r="BG837" s="15">
        <f t="shared" ca="1" si="447"/>
        <v>23311.530332263548</v>
      </c>
      <c r="BH837" s="15">
        <f t="shared" ca="1" si="448"/>
        <v>30899.738994840784</v>
      </c>
      <c r="BI837" s="15">
        <f t="shared" ca="1" si="449"/>
        <v>32042.608111267713</v>
      </c>
      <c r="BJ837" s="15">
        <f t="shared" ca="1" si="450"/>
        <v>39902.307169787462</v>
      </c>
      <c r="BK837" s="15">
        <f t="shared" ca="1" si="451"/>
        <v>50548.044437966251</v>
      </c>
      <c r="BL837" s="15">
        <f t="shared" ca="1" si="452"/>
        <v>60286.786736471346</v>
      </c>
      <c r="BM837" s="15">
        <f t="shared" ca="1" si="453"/>
        <v>68102.347084473047</v>
      </c>
      <c r="BN837" s="15">
        <f t="shared" ca="1" si="454"/>
        <v>90785.950873725611</v>
      </c>
      <c r="BO837" s="15">
        <f t="shared" ca="1" si="455"/>
        <v>113545.05263983671</v>
      </c>
      <c r="BP837" s="15">
        <f t="shared" ca="1" si="456"/>
        <v>148452.23283858848</v>
      </c>
      <c r="BQ837" s="15">
        <f ca="1">Inputs!$B$20*EXP($B$10-0.5*C$7^2+C$7*AJ837)</f>
        <v>6657.1355290636129</v>
      </c>
      <c r="BR837" s="15">
        <f t="shared" ca="1" si="457"/>
        <v>10547.099844717293</v>
      </c>
      <c r="BS837" s="15">
        <f t="shared" ca="1" si="458"/>
        <v>17468.852102833349</v>
      </c>
      <c r="BT837" s="15">
        <f t="shared" ca="1" si="459"/>
        <v>22091.04643005176</v>
      </c>
      <c r="BU837" s="15">
        <f t="shared" ca="1" si="460"/>
        <v>44649.197874089637</v>
      </c>
      <c r="BV837" s="15">
        <f t="shared" ca="1" si="461"/>
        <v>52187.435996881308</v>
      </c>
      <c r="BW837" s="15">
        <f t="shared" ca="1" si="462"/>
        <v>76752.331953430214</v>
      </c>
      <c r="BX837" s="15">
        <f t="shared" ca="1" si="463"/>
        <v>109906.72135641193</v>
      </c>
      <c r="BY837" s="15">
        <f t="shared" ca="1" si="464"/>
        <v>186530.78263299141</v>
      </c>
      <c r="BZ837" s="15">
        <f t="shared" ca="1" si="465"/>
        <v>278457.86881955375</v>
      </c>
      <c r="CA837" s="15">
        <f t="shared" ca="1" si="466"/>
        <v>362575.52752635925</v>
      </c>
      <c r="CB837" s="15">
        <f ca="1">(AU837*DCF!C$10-DCF!C$5*MAX(AU837*DCF!C$10,0)-MAX(AU837-Inputs!$B$6,0)/Inputs!$B$10)*DCF!C$6</f>
        <v>1037.1867498219378</v>
      </c>
      <c r="CC837" s="15">
        <f ca="1">(AV837*DCF!D$10-DCF!D$5*MAX(AV837*DCF!D$10,0)-MAX(AV837-AU837,0)/Inputs!$B$10)*DCF!D$6</f>
        <v>1410.5222340309867</v>
      </c>
      <c r="CD837" s="15">
        <f ca="1">(AW837*DCF!E$10-DCF!E$5*MAX(AW837*DCF!E$10,0)-MAX(AW837-AV837,0)/Inputs!$B$10)*DCF!E$6</f>
        <v>2082.5133477201316</v>
      </c>
      <c r="CE837" s="15">
        <f ca="1">(AX837*DCF!F$10-DCF!F$5*MAX(AX837*DCF!F$10,0)-MAX(AX837-AW837,0)/Inputs!$B$10)*DCF!F$6</f>
        <v>2639.7642476912151</v>
      </c>
      <c r="CF837" s="15">
        <f ca="1">(AY837*DCF!G$10-DCF!G$5*MAX(AY837*DCF!G$10,0)-MAX(AY837-AX837,0)/Inputs!$B$10)*DCF!G$6</f>
        <v>2915.6375363071525</v>
      </c>
      <c r="CG837" s="15">
        <f ca="1">(AZ837*DCF!H$10-DCF!H$5*MAX(AZ837*DCF!H$10,0)-MAX(AZ837-AY837,0)/Inputs!$B$10)*DCF!H$6</f>
        <v>3965.7244383595935</v>
      </c>
      <c r="CH837" s="15">
        <f ca="1">(BA837*DCF!I$10-DCF!I$5*MAX(BA837*DCF!I$10,0)-MAX(BA837-AZ837,0)/Inputs!$B$10)*DCF!I$6</f>
        <v>4715.1266778829422</v>
      </c>
      <c r="CI837" s="15">
        <f ca="1">(BB837*DCF!J$10-DCF!J$5*MAX(BB837*DCF!J$10,0)-MAX(BB837-BA837,0)/Inputs!$B$10)*DCF!J$6</f>
        <v>5380.6495342257967</v>
      </c>
      <c r="CJ837" s="15">
        <f ca="1">(BC837*DCF!K$10-DCF!K$5*MAX(BC837*DCF!K$10,0)-MAX(BC837-BB837,0)/Inputs!$B$10)*DCF!K$6</f>
        <v>6755.7808312514253</v>
      </c>
      <c r="CK837" s="15">
        <f ca="1">(BD837*DCF!L$10-DCF!L$5*MAX(BD837*DCF!L$10,0)-MAX(BD837-BC837,0)/Inputs!$B$10)*DCF!L$6</f>
        <v>8971.0977884110616</v>
      </c>
      <c r="CL837" s="15">
        <f ca="1">(BE837*DCF!M$10-DCF!M$5*MAX(BE837*DCF!M$10,0)-MAX(BE837-BD837,0)/Inputs!$B$10)*DCF!M$6</f>
        <v>11592.605644278099</v>
      </c>
      <c r="CM837" s="15">
        <f ca="1">(BF837*DCF!C$28-DCF!C$5*MAX(BF837*DCF!C$28,0)-MAX(BF837-Inputs!$B$13,0)/Inputs!$B$17)*DCF!C$6</f>
        <v>3937.7066652773938</v>
      </c>
      <c r="CN837" s="15">
        <f ca="1">(BG837*DCF!D$28-DCF!D$5*MAX(BG837*DCF!D$28,0)-MAX(BG837-BF837,0)/Inputs!$B$17)*DCF!D$6</f>
        <v>5650.6285748233149</v>
      </c>
      <c r="CO837" s="15">
        <f ca="1">(BH837*DCF!E$28-DCF!E$5*MAX(BH837*DCF!E$28,0)-MAX(BH837-BG837,0)/Inputs!$B$17)*DCF!E$6</f>
        <v>7255.8248204398915</v>
      </c>
      <c r="CP837" s="15">
        <f ca="1">(BI837*DCF!F$28-DCF!F$5*MAX(BI837*DCF!F$28,0)-MAX(BI837-BH837,0)/Inputs!$B$17)*DCF!F$6</f>
        <v>8490.646685205551</v>
      </c>
      <c r="CQ837" s="15">
        <f ca="1">(BJ837*DCF!G$28-DCF!G$5*MAX(BJ837*DCF!G$28,0)-MAX(BJ837-BI837,0)/Inputs!$B$17)*DCF!G$6</f>
        <v>9031.0325958365756</v>
      </c>
      <c r="CR837" s="15">
        <f ca="1">(BK837*DCF!H$28-DCF!H$5*MAX(BK837*DCF!H$28,0)-MAX(BK837-BJ837,0)/Inputs!$B$17)*DCF!H$6</f>
        <v>10847.040258057625</v>
      </c>
      <c r="CS837" s="15">
        <f ca="1">(BL837*DCF!I$28-DCF!I$5*MAX(BL837*DCF!I$28,0)-MAX(BL837-BK837,0)/Inputs!$B$17)*DCF!I$6</f>
        <v>12778.812915281074</v>
      </c>
      <c r="CT837" s="15">
        <f ca="1">(BM837*DCF!J$28-DCF!J$5*MAX(BM837*DCF!J$28,0)-MAX(BM837-BL837,0)/Inputs!$B$17)*DCF!J$6</f>
        <v>14156.19755493658</v>
      </c>
      <c r="CU837" s="15">
        <f ca="1">(BN837*DCF!K$28-DCF!K$5*MAX(BN837*DCF!K$28,0)-MAX(BN837-BM837,0)/Inputs!$B$17)*DCF!K$6</f>
        <v>16394.031296453817</v>
      </c>
      <c r="CV837" s="15">
        <f ca="1">(BO837*DCF!L$28-DCF!L$5*MAX(BO837*DCF!L$28,0)-MAX(BO837-BN837,0)/Inputs!$B$17)*DCF!L$6</f>
        <v>20079.390982636756</v>
      </c>
      <c r="CW837" s="15">
        <f ca="1">(BP837*DCF!M$28-DCF!M$5*MAX(BP837*DCF!M$28,0)-MAX(BP837-BO837,0)/Inputs!$B$17)*DCF!M$6</f>
        <v>24282.592324271161</v>
      </c>
      <c r="CX837" s="15">
        <f ca="1">(BQ837*DCF!C$46-DCF!C$5*MAX(BQ837*DCF!C$46,0)-MAX(BQ837-Inputs!$B$20,0)/Inputs!$B$24)*DCF!C$6</f>
        <v>-3133.8121448477686</v>
      </c>
      <c r="CY837" s="15">
        <f ca="1">(BR837*DCF!D$46-DCF!D$5*MAX(BR837*DCF!D$46,0)-MAX(BR837-BQ837,0)/Inputs!$B$24)*DCF!D$6</f>
        <v>-3459.9594657993152</v>
      </c>
      <c r="CZ837" s="15">
        <f ca="1">(BS837*DCF!E$46-DCF!E$5*MAX(BS837*DCF!E$46,0)-MAX(BS837-BR837,0)/Inputs!$B$24)*DCF!E$6</f>
        <v>-4794.0863640371463</v>
      </c>
      <c r="DA837" s="15">
        <f ca="1">(BT837*DCF!F$46-DCF!F$5*MAX(BT837*DCF!F$46,0)-MAX(BT837-BS837,0)/Inputs!$B$24)*DCF!F$6</f>
        <v>-3291.8967445356052</v>
      </c>
      <c r="DB837" s="15">
        <f ca="1">(BU837*DCF!G$46-DCF!G$5*MAX(BU837*DCF!G$46,0)-MAX(BU837-BT837,0)/Inputs!$B$24)*DCF!G$6</f>
        <v>-9090.0272515631914</v>
      </c>
      <c r="DC837" s="15">
        <f ca="1">(BV837*DCF!H$46-DCF!H$5*MAX(BV837*DCF!H$46,0)-MAX(BV837-BU837,0)/Inputs!$B$24)*DCF!H$6</f>
        <v>-2342.4613091062265</v>
      </c>
      <c r="DD837" s="15">
        <f ca="1">(BW837*DCF!I$46-DCF!I$5*MAX(BW837*DCF!I$46,0)-MAX(BW837-BV837,0)/Inputs!$B$24)*DCF!I$6</f>
        <v>-5279.0064692269634</v>
      </c>
      <c r="DE837" s="15">
        <f ca="1">(BX837*DCF!J$46-DCF!J$5*MAX(BX837*DCF!J$46,0)-MAX(BX837-BW837,0)/Inputs!$B$24)*DCF!J$6</f>
        <v>-4181.7194604922479</v>
      </c>
      <c r="DF837" s="15">
        <f ca="1">(BY837*DCF!K$46-DCF!K$5*MAX(BY837*DCF!K$46,0)-MAX(BY837-BX837,0)/Inputs!$B$24)*DCF!K$6</f>
        <v>-8115.5936486174887</v>
      </c>
      <c r="DG837" s="15">
        <f ca="1">(BZ837*DCF!L$46-DCF!L$5*MAX(BZ837*DCF!L$46,0)-MAX(BZ837-BY837,0)/Inputs!$B$24)*DCF!L$6</f>
        <v>-1554.899536462528</v>
      </c>
      <c r="DH837" s="15">
        <f ca="1">(CA837*DCF!M$46-DCF!M$5*MAX(CA837*DCF!M$46,0)-MAX(CA837-BZ837,0)/Inputs!$B$24)*DCF!M$6</f>
        <v>10839.180093741837</v>
      </c>
      <c r="DI837" s="15">
        <f ca="1">SUM(CB837:CL837)+BE837*DCF!M$10*(1+Inputs!$B$30)*(1-Inputs!$B$33)*(1-Inputs!$B$30/Inputs!$B$31)/(Inputs!$B$29-Inputs!$B$30)*DCF!M$6</f>
        <v>318035.34488014085</v>
      </c>
      <c r="DJ837" s="15">
        <f ca="1">SUM(CM837:CW837)+BP837*DCF!M$28*(1+Inputs!$B$30)*(1-Inputs!$B$33)*(1-Inputs!$B$30/Inputs!$B$31)/(Inputs!$B$29-Inputs!$B$30)*DCF!M$6</f>
        <v>683763.27409634471</v>
      </c>
      <c r="DK837" s="15">
        <f ca="1">SUM(CX837:DH837)+CA837*DCF!M$46*(1+Inputs!$B$30)*(1-Inputs!$B$33)*(1-Inputs!$B$30/Inputs!$B$31)/(Inputs!$B$29-Inputs!$B$30)*DCF!M$6</f>
        <v>526180.4330717494</v>
      </c>
      <c r="DM837" s="15">
        <f ca="1">DI837+DJ837+DK837+Inputs!$B$34+Inputs!$B$36-Inputs!$B$35</f>
        <v>1604830.052048235</v>
      </c>
    </row>
    <row r="838" spans="1:117" x14ac:dyDescent="0.75">
      <c r="A838" s="11">
        <v>825</v>
      </c>
      <c r="C838" s="24">
        <f t="shared" ca="1" si="472"/>
        <v>1.7081704720121909</v>
      </c>
      <c r="D838" s="24">
        <f t="shared" ca="1" si="472"/>
        <v>-1.047590107382824</v>
      </c>
      <c r="E838" s="24">
        <f t="shared" ca="1" si="472"/>
        <v>2.3651612085154587</v>
      </c>
      <c r="F838" s="24">
        <f t="shared" ca="1" si="472"/>
        <v>0.10544665446979994</v>
      </c>
      <c r="G838" s="24">
        <f t="shared" ca="1" si="472"/>
        <v>1.0890465621466989</v>
      </c>
      <c r="H838" s="24">
        <f t="shared" ca="1" si="472"/>
        <v>1.8988346548271664</v>
      </c>
      <c r="I838" s="24">
        <f t="shared" ca="1" si="472"/>
        <v>-8.4773621398320856E-2</v>
      </c>
      <c r="J838" s="24">
        <f t="shared" ca="1" si="472"/>
        <v>0.44133205501385253</v>
      </c>
      <c r="K838" s="24">
        <f t="shared" ca="1" si="472"/>
        <v>-0.5299818537598211</v>
      </c>
      <c r="L838" s="24">
        <f t="shared" ca="1" si="472"/>
        <v>0.93395667759251455</v>
      </c>
      <c r="M838" s="24">
        <f t="shared" ca="1" si="472"/>
        <v>-1.5536652618786042</v>
      </c>
      <c r="N838" s="24">
        <f ca="1">SQRT(Inputs!$B$38)*C838+SQRT(1-Inputs!$B$38)*_xlfn.NORM.S.INV(RAND())</f>
        <v>2.8705464604363735</v>
      </c>
      <c r="O838" s="24">
        <f ca="1">SQRT(Inputs!$B$38)*D838+SQRT(1-Inputs!$B$38)*_xlfn.NORM.S.INV(RAND())</f>
        <v>1.0436965148965569</v>
      </c>
      <c r="P838" s="24">
        <f ca="1">SQRT(Inputs!$B$38)*E838+SQRT(1-Inputs!$B$38)*_xlfn.NORM.S.INV(RAND())</f>
        <v>0.76320838884143383</v>
      </c>
      <c r="Q838" s="24">
        <f ca="1">SQRT(Inputs!$B$38)*F838+SQRT(1-Inputs!$B$38)*_xlfn.NORM.S.INV(RAND())</f>
        <v>0.26576894040175031</v>
      </c>
      <c r="R838" s="24">
        <f ca="1">SQRT(Inputs!$B$38)*G838+SQRT(1-Inputs!$B$38)*_xlfn.NORM.S.INV(RAND())</f>
        <v>0.43538770622837597</v>
      </c>
      <c r="S838" s="24">
        <f ca="1">SQRT(Inputs!$B$38)*H838+SQRT(1-Inputs!$B$38)*_xlfn.NORM.S.INV(RAND())</f>
        <v>1.4366019748881158</v>
      </c>
      <c r="T838" s="24">
        <f ca="1">SQRT(Inputs!$B$38)*I838+SQRT(1-Inputs!$B$38)*_xlfn.NORM.S.INV(RAND())</f>
        <v>3.1824225506107064E-2</v>
      </c>
      <c r="U838" s="24">
        <f ca="1">SQRT(Inputs!$B$38)*J838+SQRT(1-Inputs!$B$38)*_xlfn.NORM.S.INV(RAND())</f>
        <v>-9.6535740718849405E-2</v>
      </c>
      <c r="V838" s="24">
        <f ca="1">SQRT(Inputs!$B$38)*K838+SQRT(1-Inputs!$B$38)*_xlfn.NORM.S.INV(RAND())</f>
        <v>-0.10960190702391281</v>
      </c>
      <c r="W838" s="24">
        <f ca="1">SQRT(Inputs!$B$38)*L838+SQRT(1-Inputs!$B$38)*_xlfn.NORM.S.INV(RAND())</f>
        <v>0.81821320664394614</v>
      </c>
      <c r="X838" s="24">
        <f ca="1">SQRT(Inputs!$B$38)*M838+SQRT(1-Inputs!$B$38)*_xlfn.NORM.S.INV(RAND())</f>
        <v>-0.16931824311924959</v>
      </c>
      <c r="Y838" s="24">
        <f ca="1">SQRT(Inputs!$B$38)*C838+SQRT(1-Inputs!$B$38)*_xlfn.NORM.S.INV(RAND())</f>
        <v>1.7690058601770284</v>
      </c>
      <c r="Z838" s="24">
        <f ca="1">SQRT(Inputs!$B$38)*D838+SQRT(1-Inputs!$B$38)*_xlfn.NORM.S.INV(RAND())</f>
        <v>0.15197773490857891</v>
      </c>
      <c r="AA838" s="24">
        <f ca="1">SQRT(Inputs!$B$38)*E838+SQRT(1-Inputs!$B$38)*_xlfn.NORM.S.INV(RAND())</f>
        <v>0.79616012013941617</v>
      </c>
      <c r="AB838" s="24">
        <f ca="1">SQRT(Inputs!$B$38)*F838+SQRT(1-Inputs!$B$38)*_xlfn.NORM.S.INV(RAND())</f>
        <v>-1.2545944424749595</v>
      </c>
      <c r="AC838" s="24">
        <f ca="1">SQRT(Inputs!$B$38)*G838+SQRT(1-Inputs!$B$38)*_xlfn.NORM.S.INV(RAND())</f>
        <v>0.10070051405569402</v>
      </c>
      <c r="AD838" s="24">
        <f ca="1">SQRT(Inputs!$B$38)*H838+SQRT(1-Inputs!$B$38)*_xlfn.NORM.S.INV(RAND())</f>
        <v>0.72825772238615027</v>
      </c>
      <c r="AE838" s="24">
        <f ca="1">SQRT(Inputs!$B$38)*I838+SQRT(1-Inputs!$B$38)*_xlfn.NORM.S.INV(RAND())</f>
        <v>-0.22711886384162497</v>
      </c>
      <c r="AF838" s="24">
        <f ca="1">SQRT(Inputs!$B$38)*J838+SQRT(1-Inputs!$B$38)*_xlfn.NORM.S.INV(RAND())</f>
        <v>0.19421404901032474</v>
      </c>
      <c r="AG838" s="24">
        <f ca="1">SQRT(Inputs!$B$38)*K838+SQRT(1-Inputs!$B$38)*_xlfn.NORM.S.INV(RAND())</f>
        <v>0.1440855834096007</v>
      </c>
      <c r="AH838" s="24">
        <f ca="1">SQRT(Inputs!$B$38)*L838+SQRT(1-Inputs!$B$38)*_xlfn.NORM.S.INV(RAND())</f>
        <v>0.30408514334288228</v>
      </c>
      <c r="AI838" s="24">
        <f ca="1">SQRT(Inputs!$B$38)*M838+SQRT(1-Inputs!$B$38)*_xlfn.NORM.S.INV(RAND())</f>
        <v>-0.72010453095208171</v>
      </c>
      <c r="AJ838" s="24">
        <f ca="1">SQRT(Inputs!$B$38)*C838+SQRT(1-Inputs!$B$38)*_xlfn.NORM.S.INV(RAND())</f>
        <v>-0.32632301766115457</v>
      </c>
      <c r="AK838" s="24">
        <f ca="1">SQRT(Inputs!$B$38)*D838+SQRT(1-Inputs!$B$38)*_xlfn.NORM.S.INV(RAND())</f>
        <v>-1.3844519174620356</v>
      </c>
      <c r="AL838" s="24">
        <f ca="1">SQRT(Inputs!$B$38)*E838+SQRT(1-Inputs!$B$38)*_xlfn.NORM.S.INV(RAND())</f>
        <v>1.7703612738257735</v>
      </c>
      <c r="AM838" s="24">
        <f ca="1">SQRT(Inputs!$B$38)*F838+SQRT(1-Inputs!$B$38)*_xlfn.NORM.S.INV(RAND())</f>
        <v>-1.4578568332171966</v>
      </c>
      <c r="AN838" s="24">
        <f ca="1">SQRT(Inputs!$B$38)*G838+SQRT(1-Inputs!$B$38)*_xlfn.NORM.S.INV(RAND())</f>
        <v>-0.73337074416749426</v>
      </c>
      <c r="AO838" s="24">
        <f ca="1">SQRT(Inputs!$B$38)*H838+SQRT(1-Inputs!$B$38)*_xlfn.NORM.S.INV(RAND())</f>
        <v>0.93889749360559216</v>
      </c>
      <c r="AP838" s="24">
        <f ca="1">SQRT(Inputs!$B$38)*I838+SQRT(1-Inputs!$B$38)*_xlfn.NORM.S.INV(RAND())</f>
        <v>3.4881155882402627E-2</v>
      </c>
      <c r="AQ838" s="24">
        <f ca="1">SQRT(Inputs!$B$38)*J838+SQRT(1-Inputs!$B$38)*_xlfn.NORM.S.INV(RAND())</f>
        <v>-0.42946172214065492</v>
      </c>
      <c r="AR838" s="24">
        <f ca="1">SQRT(Inputs!$B$38)*K838+SQRT(1-Inputs!$B$38)*_xlfn.NORM.S.INV(RAND())</f>
        <v>0.15571182887670149</v>
      </c>
      <c r="AS838" s="24">
        <f ca="1">SQRT(Inputs!$B$38)*L838+SQRT(1-Inputs!$B$38)*_xlfn.NORM.S.INV(RAND())</f>
        <v>1.3406177120548168</v>
      </c>
      <c r="AT838" s="24">
        <f ca="1">SQRT(Inputs!$B$38)*M838+SQRT(1-Inputs!$B$38)*_xlfn.NORM.S.INV(RAND())</f>
        <v>-1.8757467148944929</v>
      </c>
      <c r="AU838" s="15">
        <f ca="1">Inputs!$B$6*EXP($B$8-0.5*C$5^2+C$5*N838)</f>
        <v>7897.3030931126659</v>
      </c>
      <c r="AV838" s="15">
        <f t="shared" ca="1" si="437"/>
        <v>11207.251153480085</v>
      </c>
      <c r="AW838" s="15">
        <f t="shared" ca="1" si="438"/>
        <v>15146.947881771708</v>
      </c>
      <c r="AX838" s="15">
        <f t="shared" ca="1" si="439"/>
        <v>19117.235454579695</v>
      </c>
      <c r="AY838" s="15">
        <f t="shared" ca="1" si="440"/>
        <v>24581.9078276254</v>
      </c>
      <c r="AZ838" s="15">
        <f t="shared" ca="1" si="441"/>
        <v>35217.300021718438</v>
      </c>
      <c r="BA838" s="15">
        <f t="shared" ca="1" si="442"/>
        <v>43240.753325504593</v>
      </c>
      <c r="BB838" s="15">
        <f t="shared" ca="1" si="443"/>
        <v>52430.298309008904</v>
      </c>
      <c r="BC838" s="15">
        <f t="shared" ca="1" si="444"/>
        <v>63537.981038223174</v>
      </c>
      <c r="BD838" s="15">
        <f t="shared" ca="1" si="445"/>
        <v>84031.022691801176</v>
      </c>
      <c r="BE838" s="15">
        <f t="shared" ca="1" si="446"/>
        <v>101393.47748276503</v>
      </c>
      <c r="BF838" s="15">
        <f ca="1">Inputs!$B$13*EXP($B$9-0.5*C$6^2+C$6*Y838)</f>
        <v>19640.922616301945</v>
      </c>
      <c r="BG838" s="15">
        <f t="shared" ca="1" si="447"/>
        <v>24602.586040337115</v>
      </c>
      <c r="BH838" s="15">
        <f t="shared" ca="1" si="448"/>
        <v>34303.210122071847</v>
      </c>
      <c r="BI838" s="15">
        <f t="shared" ca="1" si="449"/>
        <v>34618.197731064538</v>
      </c>
      <c r="BJ838" s="15">
        <f t="shared" ca="1" si="450"/>
        <v>43060.182209055929</v>
      </c>
      <c r="BK838" s="15">
        <f t="shared" ca="1" si="451"/>
        <v>58356.532657306736</v>
      </c>
      <c r="BL838" s="15">
        <f t="shared" ca="1" si="452"/>
        <v>69604.852137993046</v>
      </c>
      <c r="BM838" s="15">
        <f t="shared" ca="1" si="453"/>
        <v>87648.758493691348</v>
      </c>
      <c r="BN838" s="15">
        <f t="shared" ca="1" si="454"/>
        <v>109674.44886983336</v>
      </c>
      <c r="BO838" s="15">
        <f t="shared" ca="1" si="455"/>
        <v>139798.22400012464</v>
      </c>
      <c r="BP838" s="15">
        <f t="shared" ca="1" si="456"/>
        <v>158584.80966597906</v>
      </c>
      <c r="BQ838" s="15">
        <f ca="1">Inputs!$B$20*EXP($B$10-0.5*C$7^2+C$7*AJ838)</f>
        <v>3820.6947642773634</v>
      </c>
      <c r="BR838" s="15">
        <f t="shared" ca="1" si="457"/>
        <v>3339.8955839058954</v>
      </c>
      <c r="BS838" s="15">
        <f t="shared" ca="1" si="458"/>
        <v>7604.6488187954965</v>
      </c>
      <c r="BT838" s="15">
        <f t="shared" ca="1" si="459"/>
        <v>7152.8998281734066</v>
      </c>
      <c r="BU838" s="15">
        <f t="shared" ca="1" si="460"/>
        <v>8301.1957616148429</v>
      </c>
      <c r="BV838" s="15">
        <f t="shared" ca="1" si="461"/>
        <v>14270.038795966844</v>
      </c>
      <c r="BW838" s="15">
        <f t="shared" ca="1" si="462"/>
        <v>20060.58751801759</v>
      </c>
      <c r="BX838" s="15">
        <f t="shared" ca="1" si="463"/>
        <v>25743.346807818445</v>
      </c>
      <c r="BY838" s="15">
        <f t="shared" ca="1" si="464"/>
        <v>37161.571957566433</v>
      </c>
      <c r="BZ838" s="15">
        <f t="shared" ca="1" si="465"/>
        <v>66715.593103499559</v>
      </c>
      <c r="CA838" s="15">
        <f t="shared" ca="1" si="466"/>
        <v>67150.629538199268</v>
      </c>
      <c r="CB838" s="15">
        <f ca="1">(AU838*DCF!C$10-DCF!C$5*MAX(AU838*DCF!C$10,0)-MAX(AU838-Inputs!$B$6,0)/Inputs!$B$10)*DCF!C$6</f>
        <v>1022.1467764546252</v>
      </c>
      <c r="CC838" s="15">
        <f ca="1">(AV838*DCF!D$10-DCF!D$5*MAX(AV838*DCF!D$10,0)-MAX(AV838-AU838,0)/Inputs!$B$10)*DCF!D$6</f>
        <v>1924.6473350005701</v>
      </c>
      <c r="CD838" s="15">
        <f ca="1">(AW838*DCF!E$10-DCF!E$5*MAX(AW838*DCF!E$10,0)-MAX(AW838-AV838,0)/Inputs!$B$10)*DCF!E$6</f>
        <v>2609.806294122925</v>
      </c>
      <c r="CE838" s="15">
        <f ca="1">(AX838*DCF!F$10-DCF!F$5*MAX(AX838*DCF!F$10,0)-MAX(AX838-AW838,0)/Inputs!$B$10)*DCF!F$6</f>
        <v>3347.1436239892769</v>
      </c>
      <c r="CF838" s="15">
        <f ca="1">(AY838*DCF!G$10-DCF!G$5*MAX(AY838*DCF!G$10,0)-MAX(AY838-AX838,0)/Inputs!$B$10)*DCF!G$6</f>
        <v>4014.448097046828</v>
      </c>
      <c r="CG838" s="15">
        <f ca="1">(AZ838*DCF!H$10-DCF!H$5*MAX(AZ838*DCF!H$10,0)-MAX(AZ838-AY838,0)/Inputs!$B$10)*DCF!H$6</f>
        <v>4948.9595112726302</v>
      </c>
      <c r="CH838" s="15">
        <f ca="1">(BA838*DCF!I$10-DCF!I$5*MAX(BA838*DCF!I$10,0)-MAX(BA838-AZ838,0)/Inputs!$B$10)*DCF!I$6</f>
        <v>6582.380746865947</v>
      </c>
      <c r="CI838" s="15">
        <f ca="1">(BB838*DCF!J$10-DCF!J$5*MAX(BB838*DCF!J$10,0)-MAX(BB838-BA838,0)/Inputs!$B$10)*DCF!J$6</f>
        <v>7604.6367344200089</v>
      </c>
      <c r="CJ838" s="15">
        <f ca="1">(BC838*DCF!K$10-DCF!K$5*MAX(BC838*DCF!K$10,0)-MAX(BC838-BB838,0)/Inputs!$B$10)*DCF!K$6</f>
        <v>8673.6880292178521</v>
      </c>
      <c r="CK838" s="15">
        <f ca="1">(BD838*DCF!L$10-DCF!L$5*MAX(BD838*DCF!L$10,0)-MAX(BD838-BC838,0)/Inputs!$B$10)*DCF!L$6</f>
        <v>10023.394056024503</v>
      </c>
      <c r="CL838" s="15">
        <f ca="1">(BE838*DCF!M$10-DCF!M$5*MAX(BE838*DCF!M$10,0)-MAX(BE838-BD838,0)/Inputs!$B$10)*DCF!M$6</f>
        <v>12233.800359776949</v>
      </c>
      <c r="CM838" s="15">
        <f ca="1">(BF838*DCF!C$28-DCF!C$5*MAX(BF838*DCF!C$28,0)-MAX(BF838-Inputs!$B$13,0)/Inputs!$B$17)*DCF!C$6</f>
        <v>4088.0630805148494</v>
      </c>
      <c r="CN838" s="15">
        <f ca="1">(BG838*DCF!D$28-DCF!D$5*MAX(BG838*DCF!D$28,0)-MAX(BG838-BF838,0)/Inputs!$B$17)*DCF!D$6</f>
        <v>6187.4787195134722</v>
      </c>
      <c r="CO838" s="15">
        <f ca="1">(BH838*DCF!E$28-DCF!E$5*MAX(BH838*DCF!E$28,0)-MAX(BH838-BG838,0)/Inputs!$B$17)*DCF!E$6</f>
        <v>7803.4204452102567</v>
      </c>
      <c r="CP838" s="15">
        <f ca="1">(BI838*DCF!F$28-DCF!F$5*MAX(BI838*DCF!F$28,0)-MAX(BI838-BH838,0)/Inputs!$B$17)*DCF!F$6</f>
        <v>9340.5803378222536</v>
      </c>
      <c r="CQ838" s="15">
        <f ca="1">(BJ838*DCF!G$28-DCF!G$5*MAX(BJ838*DCF!G$28,0)-MAX(BJ838-BI838,0)/Inputs!$B$17)*DCF!G$6</f>
        <v>9752.4325782261076</v>
      </c>
      <c r="CR838" s="15">
        <f ca="1">(BK838*DCF!H$28-DCF!H$5*MAX(BK838*DCF!H$28,0)-MAX(BK838-BJ838,0)/Inputs!$B$17)*DCF!H$6</f>
        <v>12055.590768164766</v>
      </c>
      <c r="CS838" s="15">
        <f ca="1">(BL838*DCF!I$28-DCF!I$5*MAX(BL838*DCF!I$28,0)-MAX(BL838-BK838,0)/Inputs!$B$17)*DCF!I$6</f>
        <v>14753.313689231674</v>
      </c>
      <c r="CT838" s="15">
        <f ca="1">(BM838*DCF!J$28-DCF!J$5*MAX(BM838*DCF!J$28,0)-MAX(BM838-BL838,0)/Inputs!$B$17)*DCF!J$6</f>
        <v>17160.474845451929</v>
      </c>
      <c r="CU838" s="15">
        <f ca="1">(BN838*DCF!K$28-DCF!K$5*MAX(BN838*DCF!K$28,0)-MAX(BN838-BM838,0)/Inputs!$B$17)*DCF!K$6</f>
        <v>20463.550999467028</v>
      </c>
      <c r="CV838" s="15">
        <f ca="1">(BO838*DCF!L$28-DCF!L$5*MAX(BO838*DCF!L$28,0)-MAX(BO838-BN838,0)/Inputs!$B$17)*DCF!L$6</f>
        <v>24484.124648118344</v>
      </c>
      <c r="CW838" s="15">
        <f ca="1">(BP838*DCF!M$28-DCF!M$5*MAX(BP838*DCF!M$28,0)-MAX(BP838-BO838,0)/Inputs!$B$17)*DCF!M$6</f>
        <v>27874.097624366543</v>
      </c>
      <c r="CX838" s="15">
        <f ca="1">(BQ838*DCF!C$46-DCF!C$5*MAX(BQ838*DCF!C$46,0)-MAX(BQ838-Inputs!$B$20,0)/Inputs!$B$24)*DCF!C$6</f>
        <v>-1168.6106911852403</v>
      </c>
      <c r="CY838" s="15">
        <f ca="1">(BR838*DCF!D$46-DCF!D$5*MAX(BR838*DCF!D$46,0)-MAX(BR838-BQ838,0)/Inputs!$B$24)*DCF!D$6</f>
        <v>-570.04228880088249</v>
      </c>
      <c r="CZ838" s="15">
        <f ca="1">(BS838*DCF!E$46-DCF!E$5*MAX(BS838*DCF!E$46,0)-MAX(BS838-BR838,0)/Inputs!$B$24)*DCF!E$6</f>
        <v>-2580.3112819034909</v>
      </c>
      <c r="DA838" s="15">
        <f ca="1">(BT838*DCF!F$46-DCF!F$5*MAX(BT838*DCF!F$46,0)-MAX(BT838-BS838,0)/Inputs!$B$24)*DCF!F$6</f>
        <v>-520.91938957012337</v>
      </c>
      <c r="DB838" s="15">
        <f ca="1">(BU838*DCF!G$46-DCF!G$5*MAX(BU838*DCF!G$46,0)-MAX(BU838-BT838,0)/Inputs!$B$24)*DCF!G$6</f>
        <v>-665.49988871279572</v>
      </c>
      <c r="DC838" s="15">
        <f ca="1">(BV838*DCF!H$46-DCF!H$5*MAX(BV838*DCF!H$46,0)-MAX(BV838-BU838,0)/Inputs!$B$24)*DCF!H$6</f>
        <v>-1854.7814012168444</v>
      </c>
      <c r="DD838" s="15">
        <f ca="1">(BW838*DCF!I$46-DCF!I$5*MAX(BW838*DCF!I$46,0)-MAX(BW838-BV838,0)/Inputs!$B$24)*DCF!I$6</f>
        <v>-1198.9354839188461</v>
      </c>
      <c r="DE838" s="15">
        <f ca="1">(BX838*DCF!J$46-DCF!J$5*MAX(BX838*DCF!J$46,0)-MAX(BX838-BW838,0)/Inputs!$B$24)*DCF!J$6</f>
        <v>-427.11273171162924</v>
      </c>
      <c r="DF838" s="15">
        <f ca="1">(BY838*DCF!K$46-DCF!K$5*MAX(BY838*DCF!K$46,0)-MAX(BY838-BX838,0)/Inputs!$B$24)*DCF!K$6</f>
        <v>-674.3681124836628</v>
      </c>
      <c r="DG838" s="15">
        <f ca="1">(BZ838*DCF!L$46-DCF!L$5*MAX(BZ838*DCF!L$46,0)-MAX(BZ838-BY838,0)/Inputs!$B$24)*DCF!L$6</f>
        <v>-2076.4326672482662</v>
      </c>
      <c r="DH838" s="15">
        <f ca="1">(CA838*DCF!M$46-DCF!M$5*MAX(CA838*DCF!M$46,0)-MAX(CA838-BZ838,0)/Inputs!$B$24)*DCF!M$6</f>
        <v>5173.3986907187073</v>
      </c>
      <c r="DI838" s="15">
        <f ca="1">SUM(CB838:CL838)+BE838*DCF!M$10*(1+Inputs!$B$30)*(1-Inputs!$B$33)*(1-Inputs!$B$30/Inputs!$B$31)/(Inputs!$B$29-Inputs!$B$30)*DCF!M$6</f>
        <v>345164.4401886618</v>
      </c>
      <c r="DJ838" s="15">
        <f ca="1">SUM(CM838:CW838)+BP838*DCF!M$28*(1+Inputs!$B$30)*(1-Inputs!$B$33)*(1-Inputs!$B$30/Inputs!$B$31)/(Inputs!$B$29-Inputs!$B$30)*DCF!M$6</f>
        <v>742421.29089265922</v>
      </c>
      <c r="DK838" s="15">
        <f ca="1">SUM(CX838:DH838)+CA838*DCF!M$46*(1+Inputs!$B$30)*(1-Inputs!$B$33)*(1-Inputs!$B$30/Inputs!$B$31)/(Inputs!$B$29-Inputs!$B$30)*DCF!M$6</f>
        <v>97259.212520609537</v>
      </c>
      <c r="DM838" s="15">
        <f ca="1">DI838+DJ838+DK838+Inputs!$B$34+Inputs!$B$36-Inputs!$B$35</f>
        <v>1261695.9436019305</v>
      </c>
    </row>
    <row r="839" spans="1:117" x14ac:dyDescent="0.75">
      <c r="A839" s="11">
        <v>826</v>
      </c>
      <c r="C839" s="24">
        <f t="shared" ca="1" si="472"/>
        <v>-0.71554022469817291</v>
      </c>
      <c r="D839" s="24">
        <f t="shared" ca="1" si="472"/>
        <v>0.57805973014758716</v>
      </c>
      <c r="E839" s="24">
        <f t="shared" ca="1" si="472"/>
        <v>1.2536137159008476</v>
      </c>
      <c r="F839" s="24">
        <f t="shared" ca="1" si="472"/>
        <v>1.5058347224380302</v>
      </c>
      <c r="G839" s="24">
        <f t="shared" ca="1" si="472"/>
        <v>7.0986145623988051E-3</v>
      </c>
      <c r="H839" s="24">
        <f t="shared" ca="1" si="472"/>
        <v>-0.34180020301708064</v>
      </c>
      <c r="I839" s="24">
        <f t="shared" ca="1" si="472"/>
        <v>0.7157390255748477</v>
      </c>
      <c r="J839" s="24">
        <f t="shared" ca="1" si="472"/>
        <v>-0.55958312326026771</v>
      </c>
      <c r="K839" s="24">
        <f t="shared" ca="1" si="472"/>
        <v>-0.52862605373553584</v>
      </c>
      <c r="L839" s="24">
        <f t="shared" ca="1" si="472"/>
        <v>0.26029726888315258</v>
      </c>
      <c r="M839" s="24">
        <f t="shared" ca="1" si="472"/>
        <v>0.8445141335832661</v>
      </c>
      <c r="N839" s="24">
        <f ca="1">SQRT(Inputs!$B$38)*C839+SQRT(1-Inputs!$B$38)*_xlfn.NORM.S.INV(RAND())</f>
        <v>-1.2672355508733233</v>
      </c>
      <c r="O839" s="24">
        <f ca="1">SQRT(Inputs!$B$38)*D839+SQRT(1-Inputs!$B$38)*_xlfn.NORM.S.INV(RAND())</f>
        <v>0.26008801693010142</v>
      </c>
      <c r="P839" s="24">
        <f ca="1">SQRT(Inputs!$B$38)*E839+SQRT(1-Inputs!$B$38)*_xlfn.NORM.S.INV(RAND())</f>
        <v>2.198103801496738</v>
      </c>
      <c r="Q839" s="24">
        <f ca="1">SQRT(Inputs!$B$38)*F839+SQRT(1-Inputs!$B$38)*_xlfn.NORM.S.INV(RAND())</f>
        <v>0.65695947001565047</v>
      </c>
      <c r="R839" s="24">
        <f ca="1">SQRT(Inputs!$B$38)*G839+SQRT(1-Inputs!$B$38)*_xlfn.NORM.S.INV(RAND())</f>
        <v>1.0373011191084063</v>
      </c>
      <c r="S839" s="24">
        <f ca="1">SQRT(Inputs!$B$38)*H839+SQRT(1-Inputs!$B$38)*_xlfn.NORM.S.INV(RAND())</f>
        <v>1.0833148892257811</v>
      </c>
      <c r="T839" s="24">
        <f ca="1">SQRT(Inputs!$B$38)*I839+SQRT(1-Inputs!$B$38)*_xlfn.NORM.S.INV(RAND())</f>
        <v>0.50150588279327057</v>
      </c>
      <c r="U839" s="24">
        <f ca="1">SQRT(Inputs!$B$38)*J839+SQRT(1-Inputs!$B$38)*_xlfn.NORM.S.INV(RAND())</f>
        <v>0.34578112043515702</v>
      </c>
      <c r="V839" s="24">
        <f ca="1">SQRT(Inputs!$B$38)*K839+SQRT(1-Inputs!$B$38)*_xlfn.NORM.S.INV(RAND())</f>
        <v>-1.2377364250354193</v>
      </c>
      <c r="W839" s="24">
        <f ca="1">SQRT(Inputs!$B$38)*L839+SQRT(1-Inputs!$B$38)*_xlfn.NORM.S.INV(RAND())</f>
        <v>1.2006924433188844</v>
      </c>
      <c r="X839" s="24">
        <f ca="1">SQRT(Inputs!$B$38)*M839+SQRT(1-Inputs!$B$38)*_xlfn.NORM.S.INV(RAND())</f>
        <v>1.6776552753995873</v>
      </c>
      <c r="Y839" s="24">
        <f ca="1">SQRT(Inputs!$B$38)*C839+SQRT(1-Inputs!$B$38)*_xlfn.NORM.S.INV(RAND())</f>
        <v>-8.3350290046245168E-3</v>
      </c>
      <c r="Z839" s="24">
        <f ca="1">SQRT(Inputs!$B$38)*D839+SQRT(1-Inputs!$B$38)*_xlfn.NORM.S.INV(RAND())</f>
        <v>-0.42285239681903281</v>
      </c>
      <c r="AA839" s="24">
        <f ca="1">SQRT(Inputs!$B$38)*E839+SQRT(1-Inputs!$B$38)*_xlfn.NORM.S.INV(RAND())</f>
        <v>0.96282946752659826</v>
      </c>
      <c r="AB839" s="24">
        <f ca="1">SQRT(Inputs!$B$38)*F839+SQRT(1-Inputs!$B$38)*_xlfn.NORM.S.INV(RAND())</f>
        <v>0.67694641689103885</v>
      </c>
      <c r="AC839" s="24">
        <f ca="1">SQRT(Inputs!$B$38)*G839+SQRT(1-Inputs!$B$38)*_xlfn.NORM.S.INV(RAND())</f>
        <v>-0.47261584250017602</v>
      </c>
      <c r="AD839" s="24">
        <f ca="1">SQRT(Inputs!$B$38)*H839+SQRT(1-Inputs!$B$38)*_xlfn.NORM.S.INV(RAND())</f>
        <v>-0.44248387710980486</v>
      </c>
      <c r="AE839" s="24">
        <f ca="1">SQRT(Inputs!$B$38)*I839+SQRT(1-Inputs!$B$38)*_xlfn.NORM.S.INV(RAND())</f>
        <v>0.43404888686294091</v>
      </c>
      <c r="AF839" s="24">
        <f ca="1">SQRT(Inputs!$B$38)*J839+SQRT(1-Inputs!$B$38)*_xlfn.NORM.S.INV(RAND())</f>
        <v>-1.7092907892348106</v>
      </c>
      <c r="AG839" s="24">
        <f ca="1">SQRT(Inputs!$B$38)*K839+SQRT(1-Inputs!$B$38)*_xlfn.NORM.S.INV(RAND())</f>
        <v>-0.18113146413293085</v>
      </c>
      <c r="AH839" s="24">
        <f ca="1">SQRT(Inputs!$B$38)*L839+SQRT(1-Inputs!$B$38)*_xlfn.NORM.S.INV(RAND())</f>
        <v>1.8201768215563372</v>
      </c>
      <c r="AI839" s="24">
        <f ca="1">SQRT(Inputs!$B$38)*M839+SQRT(1-Inputs!$B$38)*_xlfn.NORM.S.INV(RAND())</f>
        <v>0.61245560522869957</v>
      </c>
      <c r="AJ839" s="24">
        <f ca="1">SQRT(Inputs!$B$38)*C839+SQRT(1-Inputs!$B$38)*_xlfn.NORM.S.INV(RAND())</f>
        <v>0.61616227895814657</v>
      </c>
      <c r="AK839" s="24">
        <f ca="1">SQRT(Inputs!$B$38)*D839+SQRT(1-Inputs!$B$38)*_xlfn.NORM.S.INV(RAND())</f>
        <v>-0.27300345653946018</v>
      </c>
      <c r="AL839" s="24">
        <f ca="1">SQRT(Inputs!$B$38)*E839+SQRT(1-Inputs!$B$38)*_xlfn.NORM.S.INV(RAND())</f>
        <v>0.93060955631929931</v>
      </c>
      <c r="AM839" s="24">
        <f ca="1">SQRT(Inputs!$B$38)*F839+SQRT(1-Inputs!$B$38)*_xlfn.NORM.S.INV(RAND())</f>
        <v>0.43090405071404647</v>
      </c>
      <c r="AN839" s="24">
        <f ca="1">SQRT(Inputs!$B$38)*G839+SQRT(1-Inputs!$B$38)*_xlfn.NORM.S.INV(RAND())</f>
        <v>0.32175332827734293</v>
      </c>
      <c r="AO839" s="24">
        <f ca="1">SQRT(Inputs!$B$38)*H839+SQRT(1-Inputs!$B$38)*_xlfn.NORM.S.INV(RAND())</f>
        <v>-1.3162296086730931</v>
      </c>
      <c r="AP839" s="24">
        <f ca="1">SQRT(Inputs!$B$38)*I839+SQRT(1-Inputs!$B$38)*_xlfn.NORM.S.INV(RAND())</f>
        <v>0.24995091299583186</v>
      </c>
      <c r="AQ839" s="24">
        <f ca="1">SQRT(Inputs!$B$38)*J839+SQRT(1-Inputs!$B$38)*_xlfn.NORM.S.INV(RAND())</f>
        <v>1.0454519621664513</v>
      </c>
      <c r="AR839" s="24">
        <f ca="1">SQRT(Inputs!$B$38)*K839+SQRT(1-Inputs!$B$38)*_xlfn.NORM.S.INV(RAND())</f>
        <v>0.44540230730893038</v>
      </c>
      <c r="AS839" s="24">
        <f ca="1">SQRT(Inputs!$B$38)*L839+SQRT(1-Inputs!$B$38)*_xlfn.NORM.S.INV(RAND())</f>
        <v>-1.1013667231778421</v>
      </c>
      <c r="AT839" s="24">
        <f ca="1">SQRT(Inputs!$B$38)*M839+SQRT(1-Inputs!$B$38)*_xlfn.NORM.S.INV(RAND())</f>
        <v>-0.39530463518761005</v>
      </c>
      <c r="AU839" s="15">
        <f ca="1">Inputs!$B$6*EXP($B$8-0.5*C$5^2+C$5*N839)</f>
        <v>4041.944230749406</v>
      </c>
      <c r="AV839" s="15">
        <f t="shared" ca="1" si="437"/>
        <v>5111.7916838572719</v>
      </c>
      <c r="AW839" s="15">
        <f t="shared" ca="1" si="438"/>
        <v>8384.0273289015713</v>
      </c>
      <c r="AX839" s="15">
        <f t="shared" ca="1" si="439"/>
        <v>11111.628909260284</v>
      </c>
      <c r="AY839" s="15">
        <f t="shared" ca="1" si="440"/>
        <v>15328.423494299699</v>
      </c>
      <c r="AZ839" s="15">
        <f t="shared" ca="1" si="441"/>
        <v>21122.351694767363</v>
      </c>
      <c r="BA839" s="15">
        <f t="shared" ca="1" si="442"/>
        <v>27241.308505252775</v>
      </c>
      <c r="BB839" s="15">
        <f t="shared" ca="1" si="443"/>
        <v>34527.334347247845</v>
      </c>
      <c r="BC839" s="15">
        <f t="shared" ca="1" si="444"/>
        <v>37524.941858120554</v>
      </c>
      <c r="BD839" s="15">
        <f t="shared" ca="1" si="445"/>
        <v>51435.503076792775</v>
      </c>
      <c r="BE839" s="15">
        <f t="shared" ca="1" si="446"/>
        <v>73433.064396560236</v>
      </c>
      <c r="BF839" s="15">
        <f ca="1">Inputs!$B$13*EXP($B$9-0.5*C$6^2+C$6*Y839)</f>
        <v>13808.185271363327</v>
      </c>
      <c r="BG839" s="15">
        <f t="shared" ca="1" si="447"/>
        <v>15592.287520742784</v>
      </c>
      <c r="BH839" s="15">
        <f t="shared" ca="1" si="448"/>
        <v>22349.570964761504</v>
      </c>
      <c r="BI839" s="15">
        <f t="shared" ca="1" si="449"/>
        <v>30363.749051631483</v>
      </c>
      <c r="BJ839" s="15">
        <f t="shared" ca="1" si="450"/>
        <v>34772.528821195694</v>
      </c>
      <c r="BK839" s="15">
        <f t="shared" ca="1" si="451"/>
        <v>40181.698374167383</v>
      </c>
      <c r="BL839" s="15">
        <f t="shared" ca="1" si="452"/>
        <v>52214.30025165635</v>
      </c>
      <c r="BM839" s="15">
        <f t="shared" ca="1" si="453"/>
        <v>51903.787907381069</v>
      </c>
      <c r="BN839" s="15">
        <f t="shared" ca="1" si="454"/>
        <v>62464.480333655258</v>
      </c>
      <c r="BO839" s="15">
        <f t="shared" ca="1" si="455"/>
        <v>94965.402009236379</v>
      </c>
      <c r="BP839" s="15">
        <f t="shared" ca="1" si="456"/>
        <v>125283.13742591557</v>
      </c>
      <c r="BQ839" s="15">
        <f ca="1">Inputs!$B$20*EXP($B$10-0.5*C$7^2+C$7*AJ839)</f>
        <v>5337.2764789930625</v>
      </c>
      <c r="BR839" s="15">
        <f t="shared" ca="1" si="457"/>
        <v>6640.5618632452497</v>
      </c>
      <c r="BS839" s="15">
        <f t="shared" ca="1" si="458"/>
        <v>11879.778209393693</v>
      </c>
      <c r="BT839" s="15">
        <f t="shared" ca="1" si="459"/>
        <v>18339.892730124207</v>
      </c>
      <c r="BU839" s="15">
        <f t="shared" ca="1" si="460"/>
        <v>27474.782102058649</v>
      </c>
      <c r="BV839" s="15">
        <f t="shared" ca="1" si="461"/>
        <v>28416.054213667208</v>
      </c>
      <c r="BW839" s="15">
        <f t="shared" ca="1" si="462"/>
        <v>41807.198827891472</v>
      </c>
      <c r="BX839" s="15">
        <f t="shared" ca="1" si="463"/>
        <v>72108.341393282666</v>
      </c>
      <c r="BY839" s="15">
        <f t="shared" ca="1" si="464"/>
        <v>110023.46684564755</v>
      </c>
      <c r="BZ839" s="15">
        <f t="shared" ca="1" si="465"/>
        <v>126082.67451374826</v>
      </c>
      <c r="CA839" s="15">
        <f t="shared" ca="1" si="466"/>
        <v>165093.69446658448</v>
      </c>
      <c r="CB839" s="15">
        <f ca="1">(AU839*DCF!C$10-DCF!C$5*MAX(AU839*DCF!C$10,0)-MAX(AU839-Inputs!$B$6,0)/Inputs!$B$10)*DCF!C$6</f>
        <v>1038.0081236946394</v>
      </c>
      <c r="CC839" s="15">
        <f ca="1">(AV839*DCF!D$10-DCF!D$5*MAX(AV839*DCF!D$10,0)-MAX(AV839-AU839,0)/Inputs!$B$10)*DCF!D$6</f>
        <v>985.11029014489998</v>
      </c>
      <c r="CD839" s="15">
        <f ca="1">(AW839*DCF!E$10-DCF!E$5*MAX(AW839*DCF!E$10,0)-MAX(AW839-AV839,0)/Inputs!$B$10)*DCF!E$6</f>
        <v>1198.6954717300505</v>
      </c>
      <c r="CE839" s="15">
        <f ca="1">(AX839*DCF!F$10-DCF!F$5*MAX(AX839*DCF!F$10,0)-MAX(AX839-AW839,0)/Inputs!$B$10)*DCF!F$6</f>
        <v>1858.1046187765041</v>
      </c>
      <c r="CF839" s="15">
        <f ca="1">(AY839*DCF!G$10-DCF!G$5*MAX(AY839*DCF!G$10,0)-MAX(AY839-AX839,0)/Inputs!$B$10)*DCF!G$6</f>
        <v>2347.7252629751733</v>
      </c>
      <c r="CG839" s="15">
        <f ca="1">(AZ839*DCF!H$10-DCF!H$5*MAX(AZ839*DCF!H$10,0)-MAX(AZ839-AY839,0)/Inputs!$B$10)*DCF!H$6</f>
        <v>3072.1039103300654</v>
      </c>
      <c r="CH839" s="15">
        <f ca="1">(BA839*DCF!I$10-DCF!I$5*MAX(BA839*DCF!I$10,0)-MAX(BA839-AZ839,0)/Inputs!$B$10)*DCF!I$6</f>
        <v>3972.2699921601138</v>
      </c>
      <c r="CI839" s="15">
        <f ca="1">(BB839*DCF!J$10-DCF!J$5*MAX(BB839*DCF!J$10,0)-MAX(BB839-BA839,0)/Inputs!$B$10)*DCF!J$6</f>
        <v>4820.8935363166174</v>
      </c>
      <c r="CJ839" s="15">
        <f ca="1">(BC839*DCF!K$10-DCF!K$5*MAX(BC839*DCF!K$10,0)-MAX(BC839-BB839,0)/Inputs!$B$10)*DCF!K$6</f>
        <v>5621.2935655744695</v>
      </c>
      <c r="CK839" s="15">
        <f ca="1">(BD839*DCF!L$10-DCF!L$5*MAX(BD839*DCF!L$10,0)-MAX(BD839-BC839,0)/Inputs!$B$10)*DCF!L$6</f>
        <v>5958.5911626285506</v>
      </c>
      <c r="CL839" s="15">
        <f ca="1">(BE839*DCF!M$10-DCF!M$5*MAX(BE839*DCF!M$10,0)-MAX(BE839-BD839,0)/Inputs!$B$10)*DCF!M$6</f>
        <v>7734.511431481068</v>
      </c>
      <c r="CM839" s="15">
        <f ca="1">(BF839*DCF!C$28-DCF!C$5*MAX(BF839*DCF!C$28,0)-MAX(BF839-Inputs!$B$13,0)/Inputs!$B$17)*DCF!C$6</f>
        <v>3655.0023992824104</v>
      </c>
      <c r="CN839" s="15">
        <f ca="1">(BG839*DCF!D$28-DCF!D$5*MAX(BG839*DCF!D$28,0)-MAX(BG839-BF839,0)/Inputs!$B$17)*DCF!D$6</f>
        <v>4211.6574822129915</v>
      </c>
      <c r="CO839" s="15">
        <f ca="1">(BH839*DCF!E$28-DCF!E$5*MAX(BH839*DCF!E$28,0)-MAX(BH839-BG839,0)/Inputs!$B$17)*DCF!E$6</f>
        <v>4998.028909311146</v>
      </c>
      <c r="CP839" s="15">
        <f ca="1">(BI839*DCF!F$28-DCF!F$5*MAX(BI839*DCF!F$28,0)-MAX(BI839-BH839,0)/Inputs!$B$17)*DCF!F$6</f>
        <v>6783.8502657174613</v>
      </c>
      <c r="CQ839" s="15">
        <f ca="1">(BJ839*DCF!G$28-DCF!G$5*MAX(BJ839*DCF!G$28,0)-MAX(BJ839-BI839,0)/Inputs!$B$17)*DCF!G$6</f>
        <v>8280.4832172606039</v>
      </c>
      <c r="CR839" s="15">
        <f ca="1">(BK839*DCF!H$28-DCF!H$5*MAX(BK839*DCF!H$28,0)-MAX(BK839-BJ839,0)/Inputs!$B$17)*DCF!H$6</f>
        <v>9096.9441736607023</v>
      </c>
      <c r="CS839" s="15">
        <f ca="1">(BL839*DCF!I$28-DCF!I$5*MAX(BL839*DCF!I$28,0)-MAX(BL839-BK839,0)/Inputs!$B$17)*DCF!I$6</f>
        <v>10551.304028484567</v>
      </c>
      <c r="CT839" s="15">
        <f ca="1">(BM839*DCF!J$28-DCF!J$5*MAX(BM839*DCF!J$28,0)-MAX(BM839-BL839,0)/Inputs!$B$17)*DCF!J$6</f>
        <v>11578.853570088731</v>
      </c>
      <c r="CU839" s="15">
        <f ca="1">(BN839*DCF!K$28-DCF!K$5*MAX(BN839*DCF!K$28,0)-MAX(BN839-BM839,0)/Inputs!$B$17)*DCF!K$6</f>
        <v>11897.9067499953</v>
      </c>
      <c r="CV839" s="15">
        <f ca="1">(BO839*DCF!L$28-DCF!L$5*MAX(BO839*DCF!L$28,0)-MAX(BO839-BN839,0)/Inputs!$B$17)*DCF!L$6</f>
        <v>15270.057530215194</v>
      </c>
      <c r="CW839" s="15">
        <f ca="1">(BP839*DCF!M$28-DCF!M$5*MAX(BP839*DCF!M$28,0)-MAX(BP839-BO839,0)/Inputs!$B$17)*DCF!M$6</f>
        <v>20403.039553639504</v>
      </c>
      <c r="CX839" s="15">
        <f ca="1">(BQ839*DCF!C$46-DCF!C$5*MAX(BQ839*DCF!C$46,0)-MAX(BQ839-Inputs!$B$20,0)/Inputs!$B$24)*DCF!C$6</f>
        <v>-2219.3601471083571</v>
      </c>
      <c r="CY839" s="15">
        <f ca="1">(BR839*DCF!D$46-DCF!D$5*MAX(BR839*DCF!D$46,0)-MAX(BR839-BQ839,0)/Inputs!$B$24)*DCF!D$6</f>
        <v>-1689.4901053609703</v>
      </c>
      <c r="CZ839" s="15">
        <f ca="1">(BS839*DCF!E$46-DCF!E$5*MAX(BS839*DCF!E$46,0)-MAX(BS839-BR839,0)/Inputs!$B$24)*DCF!E$6</f>
        <v>-3469.9593078135517</v>
      </c>
      <c r="DA839" s="15">
        <f ca="1">(BT839*DCF!F$46-DCF!F$5*MAX(BT839*DCF!F$46,0)-MAX(BT839-BS839,0)/Inputs!$B$24)*DCF!F$6</f>
        <v>-3687.9588590512103</v>
      </c>
      <c r="DB839" s="15">
        <f ca="1">(BU839*DCF!G$46-DCF!G$5*MAX(BU839*DCF!G$46,0)-MAX(BU839-BT839,0)/Inputs!$B$24)*DCF!G$6</f>
        <v>-3996.9936877142809</v>
      </c>
      <c r="DC839" s="15">
        <f ca="1">(BV839*DCF!H$46-DCF!H$5*MAX(BV839*DCF!H$46,0)-MAX(BV839-BU839,0)/Inputs!$B$24)*DCF!H$6</f>
        <v>-292.4945414124461</v>
      </c>
      <c r="DD839" s="15">
        <f ca="1">(BW839*DCF!I$46-DCF!I$5*MAX(BW839*DCF!I$46,0)-MAX(BW839-BV839,0)/Inputs!$B$24)*DCF!I$6</f>
        <v>-2878.5261147912984</v>
      </c>
      <c r="DE839" s="15">
        <f ca="1">(BX839*DCF!J$46-DCF!J$5*MAX(BX839*DCF!J$46,0)-MAX(BX839-BW839,0)/Inputs!$B$24)*DCF!J$6</f>
        <v>-5010.6224983435077</v>
      </c>
      <c r="DF839" s="15">
        <f ca="1">(BY839*DCF!K$46-DCF!K$5*MAX(BY839*DCF!K$46,0)-MAX(BY839-BX839,0)/Inputs!$B$24)*DCF!K$6</f>
        <v>-3003.2884897373146</v>
      </c>
      <c r="DG839" s="15">
        <f ca="1">(BZ839*DCF!L$46-DCF!L$5*MAX(BZ839*DCF!L$46,0)-MAX(BZ839-BY839,0)/Inputs!$B$24)*DCF!L$6</f>
        <v>5081.260827206389</v>
      </c>
      <c r="DH839" s="15">
        <f ca="1">(CA839*DCF!M$46-DCF!M$5*MAX(CA839*DCF!M$46,0)-MAX(CA839-BZ839,0)/Inputs!$B$24)*DCF!M$6</f>
        <v>4787.2020316194476</v>
      </c>
      <c r="DI839" s="15">
        <f ca="1">SUM(CB839:CL839)+BE839*DCF!M$10*(1+Inputs!$B$30)*(1-Inputs!$B$33)*(1-Inputs!$B$30/Inputs!$B$31)/(Inputs!$B$29-Inputs!$B$30)*DCF!M$6</f>
        <v>242972.49663318796</v>
      </c>
      <c r="DJ839" s="15">
        <f ca="1">SUM(CM839:CW839)+BP839*DCF!M$28*(1+Inputs!$B$30)*(1-Inputs!$B$33)*(1-Inputs!$B$30/Inputs!$B$31)/(Inputs!$B$29-Inputs!$B$30)*DCF!M$6</f>
        <v>571613.29875227669</v>
      </c>
      <c r="DK839" s="15">
        <f ca="1">SUM(CX839:DH839)+CA839*DCF!M$46*(1+Inputs!$B$30)*(1-Inputs!$B$33)*(1-Inputs!$B$30/Inputs!$B$31)/(Inputs!$B$29-Inputs!$B$30)*DCF!M$6</f>
        <v>238874.17735116227</v>
      </c>
      <c r="DM839" s="15">
        <f ca="1">DI839+DJ839+DK839+Inputs!$B$34+Inputs!$B$36-Inputs!$B$35</f>
        <v>1130310.9727366269</v>
      </c>
    </row>
    <row r="840" spans="1:117" x14ac:dyDescent="0.75">
      <c r="A840" s="11">
        <v>827</v>
      </c>
      <c r="C840" s="24">
        <f t="shared" ca="1" si="472"/>
        <v>-1.8681434765247364</v>
      </c>
      <c r="D840" s="24">
        <f t="shared" ca="1" si="472"/>
        <v>1.7277636318187757</v>
      </c>
      <c r="E840" s="24">
        <f t="shared" ca="1" si="472"/>
        <v>0.62752472857741681</v>
      </c>
      <c r="F840" s="24">
        <f t="shared" ca="1" si="472"/>
        <v>-2.5316466582877766</v>
      </c>
      <c r="G840" s="24">
        <f t="shared" ca="1" si="472"/>
        <v>0.63545363876505079</v>
      </c>
      <c r="H840" s="24">
        <f t="shared" ca="1" si="472"/>
        <v>-1.2036678771190152</v>
      </c>
      <c r="I840" s="24">
        <f t="shared" ca="1" si="472"/>
        <v>2.0661884884891051</v>
      </c>
      <c r="J840" s="24">
        <f t="shared" ca="1" si="472"/>
        <v>0.61760267088470266</v>
      </c>
      <c r="K840" s="24">
        <f t="shared" ca="1" si="472"/>
        <v>-0.96728856666810481</v>
      </c>
      <c r="L840" s="24">
        <f t="shared" ca="1" si="472"/>
        <v>-1.8847803661534743E-2</v>
      </c>
      <c r="M840" s="24">
        <f t="shared" ca="1" si="472"/>
        <v>-0.48767659906040856</v>
      </c>
      <c r="N840" s="24">
        <f ca="1">SQRT(Inputs!$B$38)*C840+SQRT(1-Inputs!$B$38)*_xlfn.NORM.S.INV(RAND())</f>
        <v>0.35700372328586805</v>
      </c>
      <c r="O840" s="24">
        <f ca="1">SQRT(Inputs!$B$38)*D840+SQRT(1-Inputs!$B$38)*_xlfn.NORM.S.INV(RAND())</f>
        <v>1.4847625557298572</v>
      </c>
      <c r="P840" s="24">
        <f ca="1">SQRT(Inputs!$B$38)*E840+SQRT(1-Inputs!$B$38)*_xlfn.NORM.S.INV(RAND())</f>
        <v>-1.9516940275810386</v>
      </c>
      <c r="Q840" s="24">
        <f ca="1">SQRT(Inputs!$B$38)*F840+SQRT(1-Inputs!$B$38)*_xlfn.NORM.S.INV(RAND())</f>
        <v>-2.3587234083441024</v>
      </c>
      <c r="R840" s="24">
        <f ca="1">SQRT(Inputs!$B$38)*G840+SQRT(1-Inputs!$B$38)*_xlfn.NORM.S.INV(RAND())</f>
        <v>0.45645676974275473</v>
      </c>
      <c r="S840" s="24">
        <f ca="1">SQRT(Inputs!$B$38)*H840+SQRT(1-Inputs!$B$38)*_xlfn.NORM.S.INV(RAND())</f>
        <v>-1.5757677515376267E-2</v>
      </c>
      <c r="T840" s="24">
        <f ca="1">SQRT(Inputs!$B$38)*I840+SQRT(1-Inputs!$B$38)*_xlfn.NORM.S.INV(RAND())</f>
        <v>0.96963810731407418</v>
      </c>
      <c r="U840" s="24">
        <f ca="1">SQRT(Inputs!$B$38)*J840+SQRT(1-Inputs!$B$38)*_xlfn.NORM.S.INV(RAND())</f>
        <v>2.0084210394671915</v>
      </c>
      <c r="V840" s="24">
        <f ca="1">SQRT(Inputs!$B$38)*K840+SQRT(1-Inputs!$B$38)*_xlfn.NORM.S.INV(RAND())</f>
        <v>-1.325818135517471</v>
      </c>
      <c r="W840" s="24">
        <f ca="1">SQRT(Inputs!$B$38)*L840+SQRT(1-Inputs!$B$38)*_xlfn.NORM.S.INV(RAND())</f>
        <v>-0.89000586335560361</v>
      </c>
      <c r="X840" s="24">
        <f ca="1">SQRT(Inputs!$B$38)*M840+SQRT(1-Inputs!$B$38)*_xlfn.NORM.S.INV(RAND())</f>
        <v>1.1239615996758585</v>
      </c>
      <c r="Y840" s="24">
        <f ca="1">SQRT(Inputs!$B$38)*C840+SQRT(1-Inputs!$B$38)*_xlfn.NORM.S.INV(RAND())</f>
        <v>-0.44640259987795139</v>
      </c>
      <c r="Z840" s="24">
        <f ca="1">SQRT(Inputs!$B$38)*D840+SQRT(1-Inputs!$B$38)*_xlfn.NORM.S.INV(RAND())</f>
        <v>1.4657813393514143</v>
      </c>
      <c r="AA840" s="24">
        <f ca="1">SQRT(Inputs!$B$38)*E840+SQRT(1-Inputs!$B$38)*_xlfn.NORM.S.INV(RAND())</f>
        <v>0.17933793854471386</v>
      </c>
      <c r="AB840" s="24">
        <f ca="1">SQRT(Inputs!$B$38)*F840+SQRT(1-Inputs!$B$38)*_xlfn.NORM.S.INV(RAND())</f>
        <v>-1.9607200939586975</v>
      </c>
      <c r="AC840" s="24">
        <f ca="1">SQRT(Inputs!$B$38)*G840+SQRT(1-Inputs!$B$38)*_xlfn.NORM.S.INV(RAND())</f>
        <v>0.73593616865198708</v>
      </c>
      <c r="AD840" s="24">
        <f ca="1">SQRT(Inputs!$B$38)*H840+SQRT(1-Inputs!$B$38)*_xlfn.NORM.S.INV(RAND())</f>
        <v>-0.3665172864933855</v>
      </c>
      <c r="AE840" s="24">
        <f ca="1">SQRT(Inputs!$B$38)*I840+SQRT(1-Inputs!$B$38)*_xlfn.NORM.S.INV(RAND())</f>
        <v>-0.4110145907633489</v>
      </c>
      <c r="AF840" s="24">
        <f ca="1">SQRT(Inputs!$B$38)*J840+SQRT(1-Inputs!$B$38)*_xlfn.NORM.S.INV(RAND())</f>
        <v>0.59572141193569239</v>
      </c>
      <c r="AG840" s="24">
        <f ca="1">SQRT(Inputs!$B$38)*K840+SQRT(1-Inputs!$B$38)*_xlfn.NORM.S.INV(RAND())</f>
        <v>-0.85806594958607785</v>
      </c>
      <c r="AH840" s="24">
        <f ca="1">SQRT(Inputs!$B$38)*L840+SQRT(1-Inputs!$B$38)*_xlfn.NORM.S.INV(RAND())</f>
        <v>-1.2808692487002489</v>
      </c>
      <c r="AI840" s="24">
        <f ca="1">SQRT(Inputs!$B$38)*M840+SQRT(1-Inputs!$B$38)*_xlfn.NORM.S.INV(RAND())</f>
        <v>-1.3157627722183891</v>
      </c>
      <c r="AJ840" s="24">
        <f ca="1">SQRT(Inputs!$B$38)*C840+SQRT(1-Inputs!$B$38)*_xlfn.NORM.S.INV(RAND())</f>
        <v>-2.5457066693885269</v>
      </c>
      <c r="AK840" s="24">
        <f ca="1">SQRT(Inputs!$B$38)*D840+SQRT(1-Inputs!$B$38)*_xlfn.NORM.S.INV(RAND())</f>
        <v>1.3691478427165742</v>
      </c>
      <c r="AL840" s="24">
        <f ca="1">SQRT(Inputs!$B$38)*E840+SQRT(1-Inputs!$B$38)*_xlfn.NORM.S.INV(RAND())</f>
        <v>0.98148055167904324</v>
      </c>
      <c r="AM840" s="24">
        <f ca="1">SQRT(Inputs!$B$38)*F840+SQRT(1-Inputs!$B$38)*_xlfn.NORM.S.INV(RAND())</f>
        <v>-1.3770862962991635</v>
      </c>
      <c r="AN840" s="24">
        <f ca="1">SQRT(Inputs!$B$38)*G840+SQRT(1-Inputs!$B$38)*_xlfn.NORM.S.INV(RAND())</f>
        <v>-0.39556978028916251</v>
      </c>
      <c r="AO840" s="24">
        <f ca="1">SQRT(Inputs!$B$38)*H840+SQRT(1-Inputs!$B$38)*_xlfn.NORM.S.INV(RAND())</f>
        <v>1.335916759001607</v>
      </c>
      <c r="AP840" s="24">
        <f ca="1">SQRT(Inputs!$B$38)*I840+SQRT(1-Inputs!$B$38)*_xlfn.NORM.S.INV(RAND())</f>
        <v>1.5171868062558003</v>
      </c>
      <c r="AQ840" s="24">
        <f ca="1">SQRT(Inputs!$B$38)*J840+SQRT(1-Inputs!$B$38)*_xlfn.NORM.S.INV(RAND())</f>
        <v>0.1132071007437471</v>
      </c>
      <c r="AR840" s="24">
        <f ca="1">SQRT(Inputs!$B$38)*K840+SQRT(1-Inputs!$B$38)*_xlfn.NORM.S.INV(RAND())</f>
        <v>-1.6537215762754658</v>
      </c>
      <c r="AS840" s="24">
        <f ca="1">SQRT(Inputs!$B$38)*L840+SQRT(1-Inputs!$B$38)*_xlfn.NORM.S.INV(RAND())</f>
        <v>-0.74668825206647538</v>
      </c>
      <c r="AT840" s="24">
        <f ca="1">SQRT(Inputs!$B$38)*M840+SQRT(1-Inputs!$B$38)*_xlfn.NORM.S.INV(RAND())</f>
        <v>-0.13759966040353194</v>
      </c>
      <c r="AU840" s="15">
        <f ca="1">Inputs!$B$6*EXP($B$8-0.5*C$5^2+C$5*N840)</f>
        <v>5257.4516269946998</v>
      </c>
      <c r="AV840" s="15">
        <f t="shared" ca="1" si="437"/>
        <v>7960.8591272900467</v>
      </c>
      <c r="AW840" s="15">
        <f t="shared" ca="1" si="438"/>
        <v>7460.226577426607</v>
      </c>
      <c r="AX840" s="15">
        <f t="shared" ca="1" si="439"/>
        <v>6783.4892728818213</v>
      </c>
      <c r="AY840" s="15">
        <f t="shared" ca="1" si="440"/>
        <v>8744.0427018621649</v>
      </c>
      <c r="AZ840" s="15">
        <f t="shared" ca="1" si="441"/>
        <v>10675.659656230231</v>
      </c>
      <c r="BA840" s="15">
        <f t="shared" ca="1" si="442"/>
        <v>14459.673582687956</v>
      </c>
      <c r="BB840" s="15">
        <f t="shared" ca="1" si="443"/>
        <v>21649.010546780461</v>
      </c>
      <c r="BC840" s="15">
        <f t="shared" ca="1" si="444"/>
        <v>23329.338960136676</v>
      </c>
      <c r="BD840" s="15">
        <f t="shared" ca="1" si="445"/>
        <v>26297.771172003209</v>
      </c>
      <c r="BE840" s="15">
        <f t="shared" ca="1" si="446"/>
        <v>35698.163392217051</v>
      </c>
      <c r="BF840" s="15">
        <f ca="1">Inputs!$B$13*EXP($B$9-0.5*C$6^2+C$6*Y840)</f>
        <v>12659.598064881387</v>
      </c>
      <c r="BG840" s="15">
        <f t="shared" ca="1" si="447"/>
        <v>20099.854538157102</v>
      </c>
      <c r="BH840" s="15">
        <f t="shared" ca="1" si="448"/>
        <v>25299.773305738443</v>
      </c>
      <c r="BI840" s="15">
        <f t="shared" ca="1" si="449"/>
        <v>22902.578347702849</v>
      </c>
      <c r="BJ840" s="15">
        <f t="shared" ca="1" si="450"/>
        <v>31219.256859452766</v>
      </c>
      <c r="BK840" s="15">
        <f t="shared" ca="1" si="451"/>
        <v>36450.727186093696</v>
      </c>
      <c r="BL840" s="15">
        <f t="shared" ca="1" si="452"/>
        <v>42452.806816171767</v>
      </c>
      <c r="BM840" s="15">
        <f t="shared" ca="1" si="453"/>
        <v>56192.005021595236</v>
      </c>
      <c r="BN840" s="15">
        <f t="shared" ca="1" si="454"/>
        <v>62355.991677522456</v>
      </c>
      <c r="BO840" s="15">
        <f t="shared" ca="1" si="455"/>
        <v>66109.205242557771</v>
      </c>
      <c r="BP840" s="15">
        <f t="shared" ca="1" si="456"/>
        <v>70099.206805109992</v>
      </c>
      <c r="BQ840" s="15">
        <f ca="1">Inputs!$B$20*EXP($B$10-0.5*C$7^2+C$7*AJ840)</f>
        <v>1738.9045076598111</v>
      </c>
      <c r="BR840" s="15">
        <f t="shared" ca="1" si="457"/>
        <v>3644.6153356303912</v>
      </c>
      <c r="BS840" s="15">
        <f t="shared" ca="1" si="458"/>
        <v>6616.074328595847</v>
      </c>
      <c r="BT840" s="15">
        <f t="shared" ca="1" si="459"/>
        <v>6356.3162665514592</v>
      </c>
      <c r="BU840" s="15">
        <f t="shared" ca="1" si="460"/>
        <v>8005.0163221808953</v>
      </c>
      <c r="BV840" s="15">
        <f t="shared" ca="1" si="461"/>
        <v>15048.507691175917</v>
      </c>
      <c r="BW840" s="15">
        <f t="shared" ca="1" si="462"/>
        <v>28950.938321915346</v>
      </c>
      <c r="BX840" s="15">
        <f t="shared" ca="1" si="463"/>
        <v>41422.028237879822</v>
      </c>
      <c r="BY840" s="15">
        <f t="shared" ca="1" si="464"/>
        <v>42297.267132953806</v>
      </c>
      <c r="BZ840" s="15">
        <f t="shared" ca="1" si="465"/>
        <v>51736.759089278188</v>
      </c>
      <c r="CA840" s="15">
        <f t="shared" ca="1" si="466"/>
        <v>70918.989536639841</v>
      </c>
      <c r="CB840" s="15">
        <f ca="1">(AU840*DCF!C$10-DCF!C$5*MAX(AU840*DCF!C$10,0)-MAX(AU840-Inputs!$B$6,0)/Inputs!$B$10)*DCF!C$6</f>
        <v>1040.9693879373438</v>
      </c>
      <c r="CC840" s="15">
        <f ca="1">(AV840*DCF!D$10-DCF!D$5*MAX(AV840*DCF!D$10,0)-MAX(AV840-AU840,0)/Inputs!$B$10)*DCF!D$6</f>
        <v>1281.2503134802121</v>
      </c>
      <c r="CD840" s="15">
        <f ca="1">(AW840*DCF!E$10-DCF!E$5*MAX(AW840*DCF!E$10,0)-MAX(AW840-AV840,0)/Inputs!$B$10)*DCF!E$6</f>
        <v>1722.447559915624</v>
      </c>
      <c r="CE840" s="15">
        <f ca="1">(AX840*DCF!F$10-DCF!F$5*MAX(AX840*DCF!F$10,0)-MAX(AX840-AW840,0)/Inputs!$B$10)*DCF!F$6</f>
        <v>1480.8248975370045</v>
      </c>
      <c r="CF840" s="15">
        <f ca="1">(AY840*DCF!G$10-DCF!G$5*MAX(AY840*DCF!G$10,0)-MAX(AY840-AX840,0)/Inputs!$B$10)*DCF!G$6</f>
        <v>1424.7689833014131</v>
      </c>
      <c r="CG840" s="15">
        <f ca="1">(AZ840*DCF!H$10-DCF!H$5*MAX(AZ840*DCF!H$10,0)-MAX(AZ840-AY840,0)/Inputs!$B$10)*DCF!H$6</f>
        <v>1729.6937606541535</v>
      </c>
      <c r="CH840" s="15">
        <f ca="1">(BA840*DCF!I$10-DCF!I$5*MAX(BA840*DCF!I$10,0)-MAX(BA840-AZ840,0)/Inputs!$B$10)*DCF!I$6</f>
        <v>2020.5440092551819</v>
      </c>
      <c r="CI840" s="15">
        <f ca="1">(BB840*DCF!J$10-DCF!J$5*MAX(BB840*DCF!J$10,0)-MAX(BB840-BA840,0)/Inputs!$B$10)*DCF!J$6</f>
        <v>2625.5948964093654</v>
      </c>
      <c r="CJ840" s="15">
        <f ca="1">(BC840*DCF!K$10-DCF!K$5*MAX(BC840*DCF!K$10,0)-MAX(BC840-BB840,0)/Inputs!$B$10)*DCF!K$6</f>
        <v>3520.4285026725593</v>
      </c>
      <c r="CK840" s="15">
        <f ca="1">(BD840*DCF!L$10-DCF!L$5*MAX(BD840*DCF!L$10,0)-MAX(BD840-BC840,0)/Inputs!$B$10)*DCF!L$6</f>
        <v>3582.3376221942654</v>
      </c>
      <c r="CL840" s="15">
        <f ca="1">(BE840*DCF!M$10-DCF!M$5*MAX(BE840*DCF!M$10,0)-MAX(BE840-BD840,0)/Inputs!$B$10)*DCF!M$6</f>
        <v>3914.4952833260954</v>
      </c>
      <c r="CM840" s="15">
        <f ca="1">(BF840*DCF!C$28-DCF!C$5*MAX(BF840*DCF!C$28,0)-MAX(BF840-Inputs!$B$13,0)/Inputs!$B$17)*DCF!C$6</f>
        <v>3569.7237507374762</v>
      </c>
      <c r="CN840" s="15">
        <f ca="1">(BG840*DCF!D$28-DCF!D$5*MAX(BG840*DCF!D$28,0)-MAX(BG840-BF840,0)/Inputs!$B$17)*DCF!D$6</f>
        <v>4332.5229020155866</v>
      </c>
      <c r="CO840" s="15">
        <f ca="1">(BH840*DCF!E$28-DCF!E$5*MAX(BH840*DCF!E$28,0)-MAX(BH840-BG840,0)/Inputs!$B$17)*DCF!E$6</f>
        <v>6140.5138858270429</v>
      </c>
      <c r="CP840" s="15">
        <f ca="1">(BI840*DCF!F$28-DCF!F$5*MAX(BI840*DCF!F$28,0)-MAX(BI840-BH840,0)/Inputs!$B$17)*DCF!F$6</f>
        <v>6217.4467477346579</v>
      </c>
      <c r="CQ840" s="15">
        <f ca="1">(BJ840*DCF!G$28-DCF!G$5*MAX(BJ840*DCF!G$28,0)-MAX(BJ840-BI840,0)/Inputs!$B$17)*DCF!G$6</f>
        <v>6701.2898850798283</v>
      </c>
      <c r="CR840" s="15">
        <f ca="1">(BK840*DCF!H$28-DCF!H$5*MAX(BK840*DCF!H$28,0)-MAX(BK840-BJ840,0)/Inputs!$B$17)*DCF!H$6</f>
        <v>8201.8433089596201</v>
      </c>
      <c r="CS840" s="15">
        <f ca="1">(BL840*DCF!I$28-DCF!I$5*MAX(BL840*DCF!I$28,0)-MAX(BL840-BK840,0)/Inputs!$B$17)*DCF!I$6</f>
        <v>9121.4240221167365</v>
      </c>
      <c r="CT840" s="15">
        <f ca="1">(BM840*DCF!J$28-DCF!J$5*MAX(BM840*DCF!J$28,0)-MAX(BM840-BL840,0)/Inputs!$B$17)*DCF!J$6</f>
        <v>10713.776530307223</v>
      </c>
      <c r="CU840" s="15">
        <f ca="1">(BN840*DCF!K$28-DCF!K$5*MAX(BN840*DCF!K$28,0)-MAX(BN840-BM840,0)/Inputs!$B$17)*DCF!K$6</f>
        <v>12413.533657829388</v>
      </c>
      <c r="CV840" s="15">
        <f ca="1">(BO840*DCF!L$28-DCF!L$5*MAX(BO840*DCF!L$28,0)-MAX(BO840-BN840,0)/Inputs!$B$17)*DCF!L$6</f>
        <v>12765.491696435432</v>
      </c>
      <c r="CW840" s="15">
        <f ca="1">(BP840*DCF!M$28-DCF!M$5*MAX(BP840*DCF!M$28,0)-MAX(BP840-BO840,0)/Inputs!$B$17)*DCF!M$6</f>
        <v>12772.139049292755</v>
      </c>
      <c r="CX840" s="15">
        <f ca="1">(BQ840*DCF!C$46-DCF!C$5*MAX(BQ840*DCF!C$46,0)-MAX(BQ840-Inputs!$B$20,0)/Inputs!$B$24)*DCF!C$6</f>
        <v>-401.59457451727735</v>
      </c>
      <c r="CY840" s="15">
        <f ca="1">(BR840*DCF!D$46-DCF!D$5*MAX(BR840*DCF!D$46,0)-MAX(BR840-BQ840,0)/Inputs!$B$24)*DCF!D$6</f>
        <v>-1435.20183572273</v>
      </c>
      <c r="CZ840" s="15">
        <f ca="1">(BS840*DCF!E$46-DCF!E$5*MAX(BS840*DCF!E$46,0)-MAX(BS840-BR840,0)/Inputs!$B$24)*DCF!E$6</f>
        <v>-1953.6296408608973</v>
      </c>
      <c r="DA840" s="15">
        <f ca="1">(BT840*DCF!F$46-DCF!F$5*MAX(BT840*DCF!F$46,0)-MAX(BT840-BS840,0)/Inputs!$B$24)*DCF!F$6</f>
        <v>-462.90713822734671</v>
      </c>
      <c r="DB840" s="15">
        <f ca="1">(BU840*DCF!G$46-DCF!G$5*MAX(BU840*DCF!G$46,0)-MAX(BU840-BT840,0)/Inputs!$B$24)*DCF!G$6</f>
        <v>-823.8630574751503</v>
      </c>
      <c r="DC840" s="15">
        <f ca="1">(BV840*DCF!H$46-DCF!H$5*MAX(BV840*DCF!H$46,0)-MAX(BV840-BU840,0)/Inputs!$B$24)*DCF!H$6</f>
        <v>-2188.7217867275722</v>
      </c>
      <c r="DD840" s="15">
        <f ca="1">(BW840*DCF!I$46-DCF!I$5*MAX(BW840*DCF!I$46,0)-MAX(BW840-BV840,0)/Inputs!$B$24)*DCF!I$6</f>
        <v>-3322.2168698686587</v>
      </c>
      <c r="DE840" s="15">
        <f ca="1">(BX840*DCF!J$46-DCF!J$5*MAX(BX840*DCF!J$46,0)-MAX(BX840-BW840,0)/Inputs!$B$24)*DCF!J$6</f>
        <v>-1569.5897916440545</v>
      </c>
      <c r="DF840" s="15">
        <f ca="1">(BY840*DCF!K$46-DCF!K$5*MAX(BY840*DCF!K$46,0)-MAX(BY840-BX840,0)/Inputs!$B$24)*DCF!K$6</f>
        <v>2201.7506842137832</v>
      </c>
      <c r="DG840" s="15">
        <f ca="1">(BZ840*DCF!L$46-DCF!L$5*MAX(BZ840*DCF!L$46,0)-MAX(BZ840-BY840,0)/Inputs!$B$24)*DCF!L$6</f>
        <v>1440.134741813464</v>
      </c>
      <c r="DH840" s="15">
        <f ca="1">(CA840*DCF!M$46-DCF!M$5*MAX(CA840*DCF!M$46,0)-MAX(CA840-BZ840,0)/Inputs!$B$24)*DCF!M$6</f>
        <v>1549.6062073186199</v>
      </c>
      <c r="DI840" s="15">
        <f ca="1">SUM(CB840:CL840)+BE840*DCF!M$10*(1+Inputs!$B$30)*(1-Inputs!$B$33)*(1-Inputs!$B$30/Inputs!$B$31)/(Inputs!$B$29-Inputs!$B$30)*DCF!M$6</f>
        <v>123691.81599656427</v>
      </c>
      <c r="DJ840" s="15">
        <f ca="1">SUM(CM840:CW840)+BP840*DCF!M$28*(1+Inputs!$B$30)*(1-Inputs!$B$33)*(1-Inputs!$B$30/Inputs!$B$31)/(Inputs!$B$29-Inputs!$B$30)*DCF!M$6</f>
        <v>353065.73144255852</v>
      </c>
      <c r="DK840" s="15">
        <f ca="1">SUM(CX840:DH840)+CA840*DCF!M$46*(1+Inputs!$B$30)*(1-Inputs!$B$33)*(1-Inputs!$B$30/Inputs!$B$31)/(Inputs!$B$29-Inputs!$B$30)*DCF!M$6</f>
        <v>102682.92565331276</v>
      </c>
      <c r="DM840" s="15">
        <f ca="1">DI840+DJ840+DK840+Inputs!$B$34+Inputs!$B$36-Inputs!$B$35</f>
        <v>656291.47309243563</v>
      </c>
    </row>
    <row r="841" spans="1:117" x14ac:dyDescent="0.75">
      <c r="A841" s="11">
        <v>828</v>
      </c>
      <c r="C841" s="24">
        <f t="shared" ca="1" si="472"/>
        <v>0.34399920024031533</v>
      </c>
      <c r="D841" s="24">
        <f t="shared" ca="1" si="472"/>
        <v>1.1712691207434673</v>
      </c>
      <c r="E841" s="24">
        <f t="shared" ca="1" si="472"/>
        <v>1.0465567150670025</v>
      </c>
      <c r="F841" s="24">
        <f t="shared" ca="1" si="472"/>
        <v>0.4498856349455827</v>
      </c>
      <c r="G841" s="24">
        <f t="shared" ca="1" si="472"/>
        <v>-0.87128273399537848</v>
      </c>
      <c r="H841" s="24">
        <f t="shared" ca="1" si="472"/>
        <v>-2.7702448092910079</v>
      </c>
      <c r="I841" s="24">
        <f t="shared" ca="1" si="472"/>
        <v>0.45319090510546056</v>
      </c>
      <c r="J841" s="24">
        <f t="shared" ca="1" si="472"/>
        <v>2.1382288227982742</v>
      </c>
      <c r="K841" s="24">
        <f t="shared" ca="1" si="472"/>
        <v>-3.0534660638246404E-3</v>
      </c>
      <c r="L841" s="24">
        <f t="shared" ca="1" si="472"/>
        <v>0.93451784296211271</v>
      </c>
      <c r="M841" s="24">
        <f t="shared" ca="1" si="472"/>
        <v>-0.133501720261129</v>
      </c>
      <c r="N841" s="24">
        <f ca="1">SQRT(Inputs!$B$38)*C841+SQRT(1-Inputs!$B$38)*_xlfn.NORM.S.INV(RAND())</f>
        <v>-0.3627781551171726</v>
      </c>
      <c r="O841" s="24">
        <f ca="1">SQRT(Inputs!$B$38)*D841+SQRT(1-Inputs!$B$38)*_xlfn.NORM.S.INV(RAND())</f>
        <v>1.0931159749241837</v>
      </c>
      <c r="P841" s="24">
        <f ca="1">SQRT(Inputs!$B$38)*E841+SQRT(1-Inputs!$B$38)*_xlfn.NORM.S.INV(RAND())</f>
        <v>2.1063344391956691</v>
      </c>
      <c r="Q841" s="24">
        <f ca="1">SQRT(Inputs!$B$38)*F841+SQRT(1-Inputs!$B$38)*_xlfn.NORM.S.INV(RAND())</f>
        <v>-0.51876291448353817</v>
      </c>
      <c r="R841" s="24">
        <f ca="1">SQRT(Inputs!$B$38)*G841+SQRT(1-Inputs!$B$38)*_xlfn.NORM.S.INV(RAND())</f>
        <v>-0.53457745040616989</v>
      </c>
      <c r="S841" s="24">
        <f ca="1">SQRT(Inputs!$B$38)*H841+SQRT(1-Inputs!$B$38)*_xlfn.NORM.S.INV(RAND())</f>
        <v>-3.0866383402592397</v>
      </c>
      <c r="T841" s="24">
        <f ca="1">SQRT(Inputs!$B$38)*I841+SQRT(1-Inputs!$B$38)*_xlfn.NORM.S.INV(RAND())</f>
        <v>5.1417363983933873E-2</v>
      </c>
      <c r="U841" s="24">
        <f ca="1">SQRT(Inputs!$B$38)*J841+SQRT(1-Inputs!$B$38)*_xlfn.NORM.S.INV(RAND())</f>
        <v>1.2476534332794269</v>
      </c>
      <c r="V841" s="24">
        <f ca="1">SQRT(Inputs!$B$38)*K841+SQRT(1-Inputs!$B$38)*_xlfn.NORM.S.INV(RAND())</f>
        <v>-0.61362408949046365</v>
      </c>
      <c r="W841" s="24">
        <f ca="1">SQRT(Inputs!$B$38)*L841+SQRT(1-Inputs!$B$38)*_xlfn.NORM.S.INV(RAND())</f>
        <v>0.88471556077963753</v>
      </c>
      <c r="X841" s="24">
        <f ca="1">SQRT(Inputs!$B$38)*M841+SQRT(1-Inputs!$B$38)*_xlfn.NORM.S.INV(RAND())</f>
        <v>1.4164962962696461</v>
      </c>
      <c r="Y841" s="24">
        <f ca="1">SQRT(Inputs!$B$38)*C841+SQRT(1-Inputs!$B$38)*_xlfn.NORM.S.INV(RAND())</f>
        <v>0.88660520168448953</v>
      </c>
      <c r="Z841" s="24">
        <f ca="1">SQRT(Inputs!$B$38)*D841+SQRT(1-Inputs!$B$38)*_xlfn.NORM.S.INV(RAND())</f>
        <v>1.7424200702559967</v>
      </c>
      <c r="AA841" s="24">
        <f ca="1">SQRT(Inputs!$B$38)*E841+SQRT(1-Inputs!$B$38)*_xlfn.NORM.S.INV(RAND())</f>
        <v>0.72819197074141506</v>
      </c>
      <c r="AB841" s="24">
        <f ca="1">SQRT(Inputs!$B$38)*F841+SQRT(1-Inputs!$B$38)*_xlfn.NORM.S.INV(RAND())</f>
        <v>0.55337454075415482</v>
      </c>
      <c r="AC841" s="24">
        <f ca="1">SQRT(Inputs!$B$38)*G841+SQRT(1-Inputs!$B$38)*_xlfn.NORM.S.INV(RAND())</f>
        <v>0.77203971610271904</v>
      </c>
      <c r="AD841" s="24">
        <f ca="1">SQRT(Inputs!$B$38)*H841+SQRT(1-Inputs!$B$38)*_xlfn.NORM.S.INV(RAND())</f>
        <v>-1.4031414920956722</v>
      </c>
      <c r="AE841" s="24">
        <f ca="1">SQRT(Inputs!$B$38)*I841+SQRT(1-Inputs!$B$38)*_xlfn.NORM.S.INV(RAND())</f>
        <v>-0.14690810906492496</v>
      </c>
      <c r="AF841" s="24">
        <f ca="1">SQRT(Inputs!$B$38)*J841+SQRT(1-Inputs!$B$38)*_xlfn.NORM.S.INV(RAND())</f>
        <v>0.39976198375428795</v>
      </c>
      <c r="AG841" s="24">
        <f ca="1">SQRT(Inputs!$B$38)*K841+SQRT(1-Inputs!$B$38)*_xlfn.NORM.S.INV(RAND())</f>
        <v>-0.40276811040708033</v>
      </c>
      <c r="AH841" s="24">
        <f ca="1">SQRT(Inputs!$B$38)*L841+SQRT(1-Inputs!$B$38)*_xlfn.NORM.S.INV(RAND())</f>
        <v>4.4973615796498612E-2</v>
      </c>
      <c r="AI841" s="24">
        <f ca="1">SQRT(Inputs!$B$38)*M841+SQRT(1-Inputs!$B$38)*_xlfn.NORM.S.INV(RAND())</f>
        <v>-0.37657462266513742</v>
      </c>
      <c r="AJ841" s="24">
        <f ca="1">SQRT(Inputs!$B$38)*C841+SQRT(1-Inputs!$B$38)*_xlfn.NORM.S.INV(RAND())</f>
        <v>0.74419529131852291</v>
      </c>
      <c r="AK841" s="24">
        <f ca="1">SQRT(Inputs!$B$38)*D841+SQRT(1-Inputs!$B$38)*_xlfn.NORM.S.INV(RAND())</f>
        <v>1.471465466489204</v>
      </c>
      <c r="AL841" s="24">
        <f ca="1">SQRT(Inputs!$B$38)*E841+SQRT(1-Inputs!$B$38)*_xlfn.NORM.S.INV(RAND())</f>
        <v>1.1892660292862529</v>
      </c>
      <c r="AM841" s="24">
        <f ca="1">SQRT(Inputs!$B$38)*F841+SQRT(1-Inputs!$B$38)*_xlfn.NORM.S.INV(RAND())</f>
        <v>0.18358703845147506</v>
      </c>
      <c r="AN841" s="24">
        <f ca="1">SQRT(Inputs!$B$38)*G841+SQRT(1-Inputs!$B$38)*_xlfn.NORM.S.INV(RAND())</f>
        <v>0.41539565244349957</v>
      </c>
      <c r="AO841" s="24">
        <f ca="1">SQRT(Inputs!$B$38)*H841+SQRT(1-Inputs!$B$38)*_xlfn.NORM.S.INV(RAND())</f>
        <v>-1.7044648059153371</v>
      </c>
      <c r="AP841" s="24">
        <f ca="1">SQRT(Inputs!$B$38)*I841+SQRT(1-Inputs!$B$38)*_xlfn.NORM.S.INV(RAND())</f>
        <v>0.7201476420567321</v>
      </c>
      <c r="AQ841" s="24">
        <f ca="1">SQRT(Inputs!$B$38)*J841+SQRT(1-Inputs!$B$38)*_xlfn.NORM.S.INV(RAND())</f>
        <v>0.37473722576347612</v>
      </c>
      <c r="AR841" s="24">
        <f ca="1">SQRT(Inputs!$B$38)*K841+SQRT(1-Inputs!$B$38)*_xlfn.NORM.S.INV(RAND())</f>
        <v>-0.98387634272830304</v>
      </c>
      <c r="AS841" s="24">
        <f ca="1">SQRT(Inputs!$B$38)*L841+SQRT(1-Inputs!$B$38)*_xlfn.NORM.S.INV(RAND())</f>
        <v>2.8926208203612407</v>
      </c>
      <c r="AT841" s="24">
        <f ca="1">SQRT(Inputs!$B$38)*M841+SQRT(1-Inputs!$B$38)*_xlfn.NORM.S.INV(RAND())</f>
        <v>0.70890359026747796</v>
      </c>
      <c r="AU841" s="15">
        <f ca="1">Inputs!$B$6*EXP($B$8-0.5*C$5^2+C$5*N841)</f>
        <v>4679.2279182304392</v>
      </c>
      <c r="AV841" s="15">
        <f t="shared" ca="1" si="437"/>
        <v>6688.8304385416523</v>
      </c>
      <c r="AW841" s="15">
        <f t="shared" ca="1" si="438"/>
        <v>10835.626980585897</v>
      </c>
      <c r="AX841" s="15">
        <f t="shared" ca="1" si="439"/>
        <v>12399.013572571956</v>
      </c>
      <c r="AY841" s="15">
        <f t="shared" ca="1" si="440"/>
        <v>14235.759768318834</v>
      </c>
      <c r="AZ841" s="15">
        <f t="shared" ca="1" si="441"/>
        <v>12393.686735331472</v>
      </c>
      <c r="BA841" s="15">
        <f t="shared" ca="1" si="442"/>
        <v>15248.540528970787</v>
      </c>
      <c r="BB841" s="15">
        <f t="shared" ca="1" si="443"/>
        <v>21154.631445695664</v>
      </c>
      <c r="BC841" s="15">
        <f t="shared" ca="1" si="444"/>
        <v>24418.935456040719</v>
      </c>
      <c r="BD841" s="15">
        <f t="shared" ca="1" si="445"/>
        <v>32496.333551806671</v>
      </c>
      <c r="BE841" s="15">
        <f t="shared" ca="1" si="446"/>
        <v>45303.598858127189</v>
      </c>
      <c r="BF841" s="15">
        <f ca="1">Inputs!$B$13*EXP($B$9-0.5*C$6^2+C$6*Y841)</f>
        <v>16488.800381544013</v>
      </c>
      <c r="BG841" s="15">
        <f t="shared" ca="1" si="447"/>
        <v>27519.4918336052</v>
      </c>
      <c r="BH841" s="15">
        <f t="shared" ca="1" si="448"/>
        <v>37940.111585491009</v>
      </c>
      <c r="BI841" s="15">
        <f t="shared" ca="1" si="449"/>
        <v>50573.670448888013</v>
      </c>
      <c r="BJ841" s="15">
        <f t="shared" ca="1" si="450"/>
        <v>69298.334639059205</v>
      </c>
      <c r="BK841" s="15">
        <f t="shared" ca="1" si="451"/>
        <v>70261.059464450998</v>
      </c>
      <c r="BL841" s="15">
        <f t="shared" ca="1" si="452"/>
        <v>84679.652237975824</v>
      </c>
      <c r="BM841" s="15">
        <f t="shared" ca="1" si="453"/>
        <v>109389.31649701948</v>
      </c>
      <c r="BN841" s="15">
        <f t="shared" ca="1" si="454"/>
        <v>128195.89433653255</v>
      </c>
      <c r="BO841" s="15">
        <f t="shared" ca="1" si="455"/>
        <v>158558.56777897271</v>
      </c>
      <c r="BP841" s="15">
        <f t="shared" ca="1" si="456"/>
        <v>187004.77170502918</v>
      </c>
      <c r="BQ841" s="15">
        <f ca="1">Inputs!$B$20*EXP($B$10-0.5*C$7^2+C$7*AJ841)</f>
        <v>5585.2354724503357</v>
      </c>
      <c r="BR841" s="15">
        <f t="shared" ca="1" si="457"/>
        <v>12092.871315776667</v>
      </c>
      <c r="BS841" s="15">
        <f t="shared" ca="1" si="458"/>
        <v>23302.114083538836</v>
      </c>
      <c r="BT841" s="15">
        <f t="shared" ca="1" si="459"/>
        <v>33713.752390520196</v>
      </c>
      <c r="BU841" s="15">
        <f t="shared" ca="1" si="460"/>
        <v>51663.648408713576</v>
      </c>
      <c r="BV841" s="15">
        <f t="shared" ca="1" si="461"/>
        <v>48958.416045708589</v>
      </c>
      <c r="BW841" s="15">
        <f t="shared" ca="1" si="462"/>
        <v>79567.231004510279</v>
      </c>
      <c r="BX841" s="15">
        <f t="shared" ca="1" si="463"/>
        <v>119970.10281178688</v>
      </c>
      <c r="BY841" s="15">
        <f t="shared" ca="1" si="464"/>
        <v>139255.47230390206</v>
      </c>
      <c r="BZ841" s="15">
        <f t="shared" ca="1" si="465"/>
        <v>332548.0389004029</v>
      </c>
      <c r="CA841" s="15">
        <f t="shared" ca="1" si="466"/>
        <v>529841.7199634593</v>
      </c>
      <c r="CB841" s="15">
        <f ca="1">(AU841*DCF!C$10-DCF!C$5*MAX(AU841*DCF!C$10,0)-MAX(AU841-Inputs!$B$6,0)/Inputs!$B$10)*DCF!C$6</f>
        <v>1045.0922260439027</v>
      </c>
      <c r="CC841" s="15">
        <f ca="1">(AV841*DCF!D$10-DCF!D$5*MAX(AV841*DCF!D$10,0)-MAX(AV841-AU841,0)/Inputs!$B$10)*DCF!D$6</f>
        <v>1140.368124512147</v>
      </c>
      <c r="CD841" s="15">
        <f ca="1">(AW841*DCF!E$10-DCF!E$5*MAX(AW841*DCF!E$10,0)-MAX(AW841-AV841,0)/Inputs!$B$10)*DCF!E$6</f>
        <v>1567.743474083956</v>
      </c>
      <c r="CE841" s="15">
        <f ca="1">(AX841*DCF!F$10-DCF!F$5*MAX(AX841*DCF!F$10,0)-MAX(AX841-AW841,0)/Inputs!$B$10)*DCF!F$6</f>
        <v>2381.3829138996662</v>
      </c>
      <c r="CF841" s="15">
        <f ca="1">(AY841*DCF!G$10-DCF!G$5*MAX(AY841*DCF!G$10,0)-MAX(AY841-AX841,0)/Inputs!$B$10)*DCF!G$6</f>
        <v>2580.0794253708023</v>
      </c>
      <c r="CG841" s="15">
        <f ca="1">(AZ841*DCF!H$10-DCF!H$5*MAX(AZ841*DCF!H$10,0)-MAX(AZ841-AY841,0)/Inputs!$B$10)*DCF!H$6</f>
        <v>2406.2431694322777</v>
      </c>
      <c r="CH841" s="15">
        <f ca="1">(BA841*DCF!I$10-DCF!I$5*MAX(BA841*DCF!I$10,0)-MAX(BA841-AZ841,0)/Inputs!$B$10)*DCF!I$6</f>
        <v>2317.0560389965299</v>
      </c>
      <c r="CI841" s="15">
        <f ca="1">(BB841*DCF!J$10-DCF!J$5*MAX(BB841*DCF!J$10,0)-MAX(BB841-BA841,0)/Inputs!$B$10)*DCF!J$6</f>
        <v>2735.2130878244361</v>
      </c>
      <c r="CJ841" s="15">
        <f ca="1">(BC841*DCF!K$10-DCF!K$5*MAX(BC841*DCF!K$10,0)-MAX(BC841-BB841,0)/Inputs!$B$10)*DCF!K$6</f>
        <v>3474.1035684526323</v>
      </c>
      <c r="CK841" s="15">
        <f ca="1">(BD841*DCF!L$10-DCF!L$5*MAX(BD841*DCF!L$10,0)-MAX(BD841-BC841,0)/Inputs!$B$10)*DCF!L$6</f>
        <v>3856.5266905692743</v>
      </c>
      <c r="CL841" s="15">
        <f ca="1">(BE841*DCF!M$10-DCF!M$5*MAX(BE841*DCF!M$10,0)-MAX(BE841-BD841,0)/Inputs!$B$10)*DCF!M$6</f>
        <v>4862.9590724573964</v>
      </c>
      <c r="CM841" s="15">
        <f ca="1">(BF841*DCF!C$28-DCF!C$5*MAX(BF841*DCF!C$28,0)-MAX(BF841-Inputs!$B$13,0)/Inputs!$B$17)*DCF!C$6</f>
        <v>3854.0288489723084</v>
      </c>
      <c r="CN841" s="15">
        <f ca="1">(BG841*DCF!D$28-DCF!D$5*MAX(BG841*DCF!D$28,0)-MAX(BG841-BF841,0)/Inputs!$B$17)*DCF!D$6</f>
        <v>5751.7728095669372</v>
      </c>
      <c r="CO841" s="15">
        <f ca="1">(BH841*DCF!E$28-DCF!E$5*MAX(BH841*DCF!E$28,0)-MAX(BH841-BG841,0)/Inputs!$B$17)*DCF!E$6</f>
        <v>8691.554463927645</v>
      </c>
      <c r="CP841" s="15">
        <f ca="1">(BI841*DCF!F$28-DCF!F$5*MAX(BI841*DCF!F$28,0)-MAX(BI841-BH841,0)/Inputs!$B$17)*DCF!F$6</f>
        <v>11429.280293062677</v>
      </c>
      <c r="CQ841" s="15">
        <f ca="1">(BJ841*DCF!G$28-DCF!G$5*MAX(BJ841*DCF!G$28,0)-MAX(BJ841-BI841,0)/Inputs!$B$17)*DCF!G$6</f>
        <v>14830.675147362965</v>
      </c>
      <c r="CR841" s="15">
        <f ca="1">(BK841*DCF!H$28-DCF!H$5*MAX(BK841*DCF!H$28,0)-MAX(BK841-BJ841,0)/Inputs!$B$17)*DCF!H$6</f>
        <v>17226.754756341063</v>
      </c>
      <c r="CS841" s="15">
        <f ca="1">(BL841*DCF!I$28-DCF!I$5*MAX(BL841*DCF!I$28,0)-MAX(BL841-BK841,0)/Inputs!$B$17)*DCF!I$6</f>
        <v>17843.167307074211</v>
      </c>
      <c r="CT841" s="15">
        <f ca="1">(BM841*DCF!J$28-DCF!J$5*MAX(BM841*DCF!J$28,0)-MAX(BM841-BL841,0)/Inputs!$B$17)*DCF!J$6</f>
        <v>21126.599057068073</v>
      </c>
      <c r="CU841" s="15">
        <f ca="1">(BN841*DCF!K$28-DCF!K$5*MAX(BN841*DCF!K$28,0)-MAX(BN841-BM841,0)/Inputs!$B$17)*DCF!K$6</f>
        <v>24769.268140234413</v>
      </c>
      <c r="CV841" s="15">
        <f ca="1">(BO841*DCF!L$28-DCF!L$5*MAX(BO841*DCF!L$28,0)-MAX(BO841-BN841,0)/Inputs!$B$17)*DCF!L$6</f>
        <v>28200.175266862941</v>
      </c>
      <c r="CW841" s="15">
        <f ca="1">(BP841*DCF!M$28-DCF!M$5*MAX(BP841*DCF!M$28,0)-MAX(BP841-BO841,0)/Inputs!$B$17)*DCF!M$6</f>
        <v>32211.628392820003</v>
      </c>
      <c r="CX841" s="15">
        <f ca="1">(BQ841*DCF!C$46-DCF!C$5*MAX(BQ841*DCF!C$46,0)-MAX(BQ841-Inputs!$B$20,0)/Inputs!$B$24)*DCF!C$6</f>
        <v>-2391.1562164782927</v>
      </c>
      <c r="CY841" s="15">
        <f ca="1">(BR841*DCF!D$46-DCF!D$5*MAX(BR841*DCF!D$46,0)-MAX(BR841-BQ841,0)/Inputs!$B$24)*DCF!D$6</f>
        <v>-4840.7253202639076</v>
      </c>
      <c r="CZ841" s="15">
        <f ca="1">(BS841*DCF!E$46-DCF!E$5*MAX(BS841*DCF!E$46,0)-MAX(BS841-BR841,0)/Inputs!$B$24)*DCF!E$6</f>
        <v>-7173.8904758823555</v>
      </c>
      <c r="DA841" s="15">
        <f ca="1">(BT841*DCF!F$46-DCF!F$5*MAX(BT841*DCF!F$46,0)-MAX(BT841-BS841,0)/Inputs!$B$24)*DCF!F$6</f>
        <v>-6246.4552482466424</v>
      </c>
      <c r="DB841" s="15">
        <f ca="1">(BU841*DCF!G$46-DCF!G$5*MAX(BU841*DCF!G$46,0)-MAX(BU841-BT841,0)/Inputs!$B$24)*DCF!G$6</f>
        <v>-7775.8534314417966</v>
      </c>
      <c r="DC841" s="15">
        <f ca="1">(BV841*DCF!H$46-DCF!H$5*MAX(BV841*DCF!H$46,0)-MAX(BV841-BU841,0)/Inputs!$B$24)*DCF!H$6</f>
        <v>0</v>
      </c>
      <c r="DD841" s="15">
        <f ca="1">(BW841*DCF!I$46-DCF!I$5*MAX(BW841*DCF!I$46,0)-MAX(BW841-BV841,0)/Inputs!$B$24)*DCF!I$6</f>
        <v>-6948.9706179166114</v>
      </c>
      <c r="DE841" s="15">
        <f ca="1">(BX841*DCF!J$46-DCF!J$5*MAX(BX841*DCF!J$46,0)-MAX(BX841-BW841,0)/Inputs!$B$24)*DCF!J$6</f>
        <v>-5681.7675553859199</v>
      </c>
      <c r="DF841" s="15">
        <f ca="1">(BY841*DCF!K$46-DCF!K$5*MAX(BY841*DCF!K$46,0)-MAX(BY841-BX841,0)/Inputs!$B$24)*DCF!K$6</f>
        <v>3230.3350229230496</v>
      </c>
      <c r="DG841" s="15">
        <f ca="1">(BZ841*DCF!L$46-DCF!L$5*MAX(BZ841*DCF!L$46,0)-MAX(BZ841-BY841,0)/Inputs!$B$24)*DCF!L$6</f>
        <v>-20755.242117656235</v>
      </c>
      <c r="DH841" s="15">
        <f ca="1">(CA841*DCF!M$46-DCF!M$5*MAX(CA841*DCF!M$46,0)-MAX(CA841-BZ841,0)/Inputs!$B$24)*DCF!M$6</f>
        <v>292.04396735656815</v>
      </c>
      <c r="DI841" s="15">
        <f ca="1">SUM(CB841:CL841)+BE841*DCF!M$10*(1+Inputs!$B$30)*(1-Inputs!$B$33)*(1-Inputs!$B$30/Inputs!$B$31)/(Inputs!$B$29-Inputs!$B$30)*DCF!M$6</f>
        <v>154447.28249188641</v>
      </c>
      <c r="DJ841" s="15">
        <f ca="1">SUM(CM841:CW841)+BP841*DCF!M$28*(1+Inputs!$B$30)*(1-Inputs!$B$33)*(1-Inputs!$B$30/Inputs!$B$31)/(Inputs!$B$29-Inputs!$B$30)*DCF!M$6</f>
        <v>879850.57453288953</v>
      </c>
      <c r="DK841" s="15">
        <f ca="1">SUM(CX841:DH841)+CA841*DCF!M$46*(1+Inputs!$B$30)*(1-Inputs!$B$33)*(1-Inputs!$B$30/Inputs!$B$31)/(Inputs!$B$29-Inputs!$B$30)*DCF!M$6</f>
        <v>760906.38083462673</v>
      </c>
      <c r="DM841" s="15">
        <f ca="1">DI841+DJ841+DK841+Inputs!$B$34+Inputs!$B$36-Inputs!$B$35</f>
        <v>1872055.2378594028</v>
      </c>
    </row>
    <row r="842" spans="1:117" x14ac:dyDescent="0.75">
      <c r="A842" s="11">
        <v>829</v>
      </c>
      <c r="C842" s="24">
        <f t="shared" ca="1" si="472"/>
        <v>0.72202293911198878</v>
      </c>
      <c r="D842" s="24">
        <f t="shared" ca="1" si="472"/>
        <v>0.96117290174940917</v>
      </c>
      <c r="E842" s="24">
        <f t="shared" ca="1" si="472"/>
        <v>0.28255408515471853</v>
      </c>
      <c r="F842" s="24">
        <f t="shared" ca="1" si="472"/>
        <v>0.17614969851650872</v>
      </c>
      <c r="G842" s="24">
        <f t="shared" ca="1" si="472"/>
        <v>0.19080057403426057</v>
      </c>
      <c r="H842" s="24">
        <f t="shared" ca="1" si="472"/>
        <v>-0.12072979757041859</v>
      </c>
      <c r="I842" s="24">
        <f t="shared" ca="1" si="472"/>
        <v>1.1821795130162096</v>
      </c>
      <c r="J842" s="24">
        <f t="shared" ca="1" si="472"/>
        <v>-0.21590878765219509</v>
      </c>
      <c r="K842" s="24">
        <f t="shared" ca="1" si="472"/>
        <v>-0.41518943666774877</v>
      </c>
      <c r="L842" s="24">
        <f t="shared" ca="1" si="472"/>
        <v>-1.556918443588988</v>
      </c>
      <c r="M842" s="24">
        <f t="shared" ca="1" si="472"/>
        <v>-2.0153473260449002</v>
      </c>
      <c r="N842" s="24">
        <f ca="1">SQRT(Inputs!$B$38)*C842+SQRT(1-Inputs!$B$38)*_xlfn.NORM.S.INV(RAND())</f>
        <v>0.86905554530732565</v>
      </c>
      <c r="O842" s="24">
        <f ca="1">SQRT(Inputs!$B$38)*D842+SQRT(1-Inputs!$B$38)*_xlfn.NORM.S.INV(RAND())</f>
        <v>-7.2066655950462244E-2</v>
      </c>
      <c r="P842" s="24">
        <f ca="1">SQRT(Inputs!$B$38)*E842+SQRT(1-Inputs!$B$38)*_xlfn.NORM.S.INV(RAND())</f>
        <v>2.3163248318984393</v>
      </c>
      <c r="Q842" s="24">
        <f ca="1">SQRT(Inputs!$B$38)*F842+SQRT(1-Inputs!$B$38)*_xlfn.NORM.S.INV(RAND())</f>
        <v>0.59903856730775451</v>
      </c>
      <c r="R842" s="24">
        <f ca="1">SQRT(Inputs!$B$38)*G842+SQRT(1-Inputs!$B$38)*_xlfn.NORM.S.INV(RAND())</f>
        <v>-0.61951569265679862</v>
      </c>
      <c r="S842" s="24">
        <f ca="1">SQRT(Inputs!$B$38)*H842+SQRT(1-Inputs!$B$38)*_xlfn.NORM.S.INV(RAND())</f>
        <v>-0.90261490405451605</v>
      </c>
      <c r="T842" s="24">
        <f ca="1">SQRT(Inputs!$B$38)*I842+SQRT(1-Inputs!$B$38)*_xlfn.NORM.S.INV(RAND())</f>
        <v>0.7838904538948237</v>
      </c>
      <c r="U842" s="24">
        <f ca="1">SQRT(Inputs!$B$38)*J842+SQRT(1-Inputs!$B$38)*_xlfn.NORM.S.INV(RAND())</f>
        <v>-0.24128962985653005</v>
      </c>
      <c r="V842" s="24">
        <f ca="1">SQRT(Inputs!$B$38)*K842+SQRT(1-Inputs!$B$38)*_xlfn.NORM.S.INV(RAND())</f>
        <v>-1.4228682257285141</v>
      </c>
      <c r="W842" s="24">
        <f ca="1">SQRT(Inputs!$B$38)*L842+SQRT(1-Inputs!$B$38)*_xlfn.NORM.S.INV(RAND())</f>
        <v>-1.4952181842685515</v>
      </c>
      <c r="X842" s="24">
        <f ca="1">SQRT(Inputs!$B$38)*M842+SQRT(1-Inputs!$B$38)*_xlfn.NORM.S.INV(RAND())</f>
        <v>-2.9137542837900376E-3</v>
      </c>
      <c r="Y842" s="24">
        <f ca="1">SQRT(Inputs!$B$38)*C842+SQRT(1-Inputs!$B$38)*_xlfn.NORM.S.INV(RAND())</f>
        <v>0.22339368749693519</v>
      </c>
      <c r="Z842" s="24">
        <f ca="1">SQRT(Inputs!$B$38)*D842+SQRT(1-Inputs!$B$38)*_xlfn.NORM.S.INV(RAND())</f>
        <v>0.92402158233658072</v>
      </c>
      <c r="AA842" s="24">
        <f ca="1">SQRT(Inputs!$B$38)*E842+SQRT(1-Inputs!$B$38)*_xlfn.NORM.S.INV(RAND())</f>
        <v>2.0513689909824557</v>
      </c>
      <c r="AB842" s="24">
        <f ca="1">SQRT(Inputs!$B$38)*F842+SQRT(1-Inputs!$B$38)*_xlfn.NORM.S.INV(RAND())</f>
        <v>-2.4106503276489111E-2</v>
      </c>
      <c r="AC842" s="24">
        <f ca="1">SQRT(Inputs!$B$38)*G842+SQRT(1-Inputs!$B$38)*_xlfn.NORM.S.INV(RAND())</f>
        <v>0.35348064281842645</v>
      </c>
      <c r="AD842" s="24">
        <f ca="1">SQRT(Inputs!$B$38)*H842+SQRT(1-Inputs!$B$38)*_xlfn.NORM.S.INV(RAND())</f>
        <v>-0.61689024516063584</v>
      </c>
      <c r="AE842" s="24">
        <f ca="1">SQRT(Inputs!$B$38)*I842+SQRT(1-Inputs!$B$38)*_xlfn.NORM.S.INV(RAND())</f>
        <v>1.063872175757451</v>
      </c>
      <c r="AF842" s="24">
        <f ca="1">SQRT(Inputs!$B$38)*J842+SQRT(1-Inputs!$B$38)*_xlfn.NORM.S.INV(RAND())</f>
        <v>-0.47301117003820115</v>
      </c>
      <c r="AG842" s="24">
        <f ca="1">SQRT(Inputs!$B$38)*K842+SQRT(1-Inputs!$B$38)*_xlfn.NORM.S.INV(RAND())</f>
        <v>-1.7979517154622842</v>
      </c>
      <c r="AH842" s="24">
        <f ca="1">SQRT(Inputs!$B$38)*L842+SQRT(1-Inputs!$B$38)*_xlfn.NORM.S.INV(RAND())</f>
        <v>0.32145797433818357</v>
      </c>
      <c r="AI842" s="24">
        <f ca="1">SQRT(Inputs!$B$38)*M842+SQRT(1-Inputs!$B$38)*_xlfn.NORM.S.INV(RAND())</f>
        <v>-1.8041735102340963</v>
      </c>
      <c r="AJ842" s="24">
        <f ca="1">SQRT(Inputs!$B$38)*C842+SQRT(1-Inputs!$B$38)*_xlfn.NORM.S.INV(RAND())</f>
        <v>-0.33460010960466308</v>
      </c>
      <c r="AK842" s="24">
        <f ca="1">SQRT(Inputs!$B$38)*D842+SQRT(1-Inputs!$B$38)*_xlfn.NORM.S.INV(RAND())</f>
        <v>3.3238315132508101</v>
      </c>
      <c r="AL842" s="24">
        <f ca="1">SQRT(Inputs!$B$38)*E842+SQRT(1-Inputs!$B$38)*_xlfn.NORM.S.INV(RAND())</f>
        <v>-0.45880226982721301</v>
      </c>
      <c r="AM842" s="24">
        <f ca="1">SQRT(Inputs!$B$38)*F842+SQRT(1-Inputs!$B$38)*_xlfn.NORM.S.INV(RAND())</f>
        <v>-1.2865190184600397</v>
      </c>
      <c r="AN842" s="24">
        <f ca="1">SQRT(Inputs!$B$38)*G842+SQRT(1-Inputs!$B$38)*_xlfn.NORM.S.INV(RAND())</f>
        <v>-0.67619079372511781</v>
      </c>
      <c r="AO842" s="24">
        <f ca="1">SQRT(Inputs!$B$38)*H842+SQRT(1-Inputs!$B$38)*_xlfn.NORM.S.INV(RAND())</f>
        <v>-0.7556417718905849</v>
      </c>
      <c r="AP842" s="24">
        <f ca="1">SQRT(Inputs!$B$38)*I842+SQRT(1-Inputs!$B$38)*_xlfn.NORM.S.INV(RAND())</f>
        <v>0.59388431586597412</v>
      </c>
      <c r="AQ842" s="24">
        <f ca="1">SQRT(Inputs!$B$38)*J842+SQRT(1-Inputs!$B$38)*_xlfn.NORM.S.INV(RAND())</f>
        <v>-1.11440696833191</v>
      </c>
      <c r="AR842" s="24">
        <f ca="1">SQRT(Inputs!$B$38)*K842+SQRT(1-Inputs!$B$38)*_xlfn.NORM.S.INV(RAND())</f>
        <v>1.6339080694901966</v>
      </c>
      <c r="AS842" s="24">
        <f ca="1">SQRT(Inputs!$B$38)*L842+SQRT(1-Inputs!$B$38)*_xlfn.NORM.S.INV(RAND())</f>
        <v>-0.38210391366611379</v>
      </c>
      <c r="AT842" s="24">
        <f ca="1">SQRT(Inputs!$B$38)*M842+SQRT(1-Inputs!$B$38)*_xlfn.NORM.S.INV(RAND())</f>
        <v>-2.723322997390806</v>
      </c>
      <c r="AU842" s="15">
        <f ca="1">Inputs!$B$6*EXP($B$8-0.5*C$5^2+C$5*N842)</f>
        <v>5711.7978324834785</v>
      </c>
      <c r="AV842" s="15">
        <f t="shared" ca="1" si="437"/>
        <v>6879.3254902078197</v>
      </c>
      <c r="AW842" s="15">
        <f t="shared" ca="1" si="438"/>
        <v>11464.379796459996</v>
      </c>
      <c r="AX842" s="15">
        <f t="shared" ca="1" si="439"/>
        <v>15084.570730654925</v>
      </c>
      <c r="AY842" s="15">
        <f t="shared" ca="1" si="440"/>
        <v>17148.19339271518</v>
      </c>
      <c r="AZ842" s="15">
        <f t="shared" ca="1" si="441"/>
        <v>18988.363408200745</v>
      </c>
      <c r="BA842" s="15">
        <f t="shared" ca="1" si="442"/>
        <v>25223.682559214467</v>
      </c>
      <c r="BB842" s="15">
        <f t="shared" ca="1" si="443"/>
        <v>30143.87396222982</v>
      </c>
      <c r="BC842" s="15">
        <f t="shared" ca="1" si="444"/>
        <v>32180.654591005539</v>
      </c>
      <c r="BD842" s="15">
        <f t="shared" ca="1" si="445"/>
        <v>34278.90934403296</v>
      </c>
      <c r="BE842" s="15">
        <f t="shared" ca="1" si="446"/>
        <v>41993.261568237118</v>
      </c>
      <c r="BF842" s="15">
        <f ca="1">Inputs!$B$13*EXP($B$9-0.5*C$6^2+C$6*Y842)</f>
        <v>14457.325408268689</v>
      </c>
      <c r="BG842" s="15">
        <f t="shared" ca="1" si="447"/>
        <v>20816.457053981132</v>
      </c>
      <c r="BH842" s="15">
        <f t="shared" ca="1" si="448"/>
        <v>35741.659167233222</v>
      </c>
      <c r="BI842" s="15">
        <f t="shared" ca="1" si="449"/>
        <v>43591.123526685973</v>
      </c>
      <c r="BJ842" s="15">
        <f t="shared" ca="1" si="450"/>
        <v>56233.34457660505</v>
      </c>
      <c r="BK842" s="15">
        <f t="shared" ca="1" si="451"/>
        <v>63456.180427182175</v>
      </c>
      <c r="BL842" s="15">
        <f t="shared" ca="1" si="452"/>
        <v>89470.969253910691</v>
      </c>
      <c r="BM842" s="15">
        <f t="shared" ca="1" si="453"/>
        <v>103702.85004695246</v>
      </c>
      <c r="BN842" s="15">
        <f t="shared" ca="1" si="454"/>
        <v>102820.30477611593</v>
      </c>
      <c r="BO842" s="15">
        <f t="shared" ca="1" si="455"/>
        <v>131326.41960901555</v>
      </c>
      <c r="BP842" s="15">
        <f t="shared" ca="1" si="456"/>
        <v>131756.33738322576</v>
      </c>
      <c r="BQ842" s="15">
        <f ca="1">Inputs!$B$20*EXP($B$10-0.5*C$7^2+C$7*AJ842)</f>
        <v>3809.4946415379072</v>
      </c>
      <c r="BR842" s="15">
        <f t="shared" ca="1" si="457"/>
        <v>14853.871065472185</v>
      </c>
      <c r="BS842" s="15">
        <f t="shared" ca="1" si="458"/>
        <v>17829.572540893478</v>
      </c>
      <c r="BT842" s="15">
        <f t="shared" ca="1" si="459"/>
        <v>17541.403278894537</v>
      </c>
      <c r="BU842" s="15">
        <f t="shared" ca="1" si="460"/>
        <v>20641.044399698578</v>
      </c>
      <c r="BV842" s="15">
        <f t="shared" ca="1" si="461"/>
        <v>24222.134738088724</v>
      </c>
      <c r="BW842" s="15">
        <f t="shared" ca="1" si="462"/>
        <v>38327.75809752279</v>
      </c>
      <c r="BX842" s="15">
        <f t="shared" ca="1" si="463"/>
        <v>42874.606748041311</v>
      </c>
      <c r="BY842" s="15">
        <f t="shared" ca="1" si="464"/>
        <v>82121.03670966356</v>
      </c>
      <c r="BZ842" s="15">
        <f t="shared" ca="1" si="465"/>
        <v>107411.06550617273</v>
      </c>
      <c r="CA842" s="15">
        <f t="shared" ca="1" si="466"/>
        <v>92995.195049127302</v>
      </c>
      <c r="CB842" s="15">
        <f ca="1">(AU842*DCF!C$10-DCF!C$5*MAX(AU842*DCF!C$10,0)-MAX(AU842-Inputs!$B$6,0)/Inputs!$B$10)*DCF!C$6</f>
        <v>1037.7298185091672</v>
      </c>
      <c r="CC842" s="15">
        <f ca="1">(AV842*DCF!D$10-DCF!D$5*MAX(AV842*DCF!D$10,0)-MAX(AV842-AU842,0)/Inputs!$B$10)*DCF!D$6</f>
        <v>1392.1179193712107</v>
      </c>
      <c r="CD842" s="15">
        <f ca="1">(AW842*DCF!E$10-DCF!E$5*MAX(AW842*DCF!E$10,0)-MAX(AW842-AV842,0)/Inputs!$B$10)*DCF!E$6</f>
        <v>1614.1986928780648</v>
      </c>
      <c r="CE842" s="15">
        <f ca="1">(AX842*DCF!F$10-DCF!F$5*MAX(AX842*DCF!F$10,0)-MAX(AX842-AW842,0)/Inputs!$B$10)*DCF!F$6</f>
        <v>2539.6657721283659</v>
      </c>
      <c r="CF842" s="15">
        <f ca="1">(AY842*DCF!G$10-DCF!G$5*MAX(AY842*DCF!G$10,0)-MAX(AY842-AX842,0)/Inputs!$B$10)*DCF!G$6</f>
        <v>3136.5472304936393</v>
      </c>
      <c r="CG842" s="15">
        <f ca="1">(AZ842*DCF!H$10-DCF!H$5*MAX(AZ842*DCF!H$10,0)-MAX(AZ842-AY842,0)/Inputs!$B$10)*DCF!H$6</f>
        <v>3359.8492000532492</v>
      </c>
      <c r="CH842" s="15">
        <f ca="1">(BA842*DCF!I$10-DCF!I$5*MAX(BA842*DCF!I$10,0)-MAX(BA842-AZ842,0)/Inputs!$B$10)*DCF!I$6</f>
        <v>3584.6358342237959</v>
      </c>
      <c r="CI842" s="15">
        <f ca="1">(BB842*DCF!J$10-DCF!J$5*MAX(BB842*DCF!J$10,0)-MAX(BB842-BA842,0)/Inputs!$B$10)*DCF!J$6</f>
        <v>4427.1847866028129</v>
      </c>
      <c r="CJ842" s="15">
        <f ca="1">(BC842*DCF!K$10-DCF!K$5*MAX(BC842*DCF!K$10,0)-MAX(BC842-BB842,0)/Inputs!$B$10)*DCF!K$6</f>
        <v>4895.450282337204</v>
      </c>
      <c r="CK842" s="15">
        <f ca="1">(BD842*DCF!L$10-DCF!L$5*MAX(BD842*DCF!L$10,0)-MAX(BD842-BC842,0)/Inputs!$B$10)*DCF!L$6</f>
        <v>4898.5730624292673</v>
      </c>
      <c r="CL842" s="15">
        <f ca="1">(BE842*DCF!M$10-DCF!M$5*MAX(BE842*DCF!M$10,0)-MAX(BE842-BD842,0)/Inputs!$B$10)*DCF!M$6</f>
        <v>5004.2305497594034</v>
      </c>
      <c r="CM842" s="15">
        <f ca="1">(BF842*DCF!C$28-DCF!C$5*MAX(BF842*DCF!C$28,0)-MAX(BF842-Inputs!$B$13,0)/Inputs!$B$17)*DCF!C$6</f>
        <v>3703.1988211815542</v>
      </c>
      <c r="CN842" s="15">
        <f ca="1">(BG842*DCF!D$28-DCF!D$5*MAX(BG842*DCF!D$28,0)-MAX(BG842-BF842,0)/Inputs!$B$17)*DCF!D$6</f>
        <v>4774.2323653955018</v>
      </c>
      <c r="CO842" s="15">
        <f ca="1">(BH842*DCF!E$28-DCF!E$5*MAX(BH842*DCF!E$28,0)-MAX(BH842-BG842,0)/Inputs!$B$17)*DCF!E$6</f>
        <v>7181.1224136285819</v>
      </c>
      <c r="CP842" s="15">
        <f ca="1">(BI842*DCF!F$28-DCF!F$5*MAX(BI842*DCF!F$28,0)-MAX(BI842-BH842,0)/Inputs!$B$17)*DCF!F$6</f>
        <v>10404.722752818123</v>
      </c>
      <c r="CQ842" s="15">
        <f ca="1">(BJ842*DCF!G$28-DCF!G$5*MAX(BJ842*DCF!G$28,0)-MAX(BJ842-BI842,0)/Inputs!$B$17)*DCF!G$6</f>
        <v>12463.871200854259</v>
      </c>
      <c r="CR842" s="15">
        <f ca="1">(BK842*DCF!H$28-DCF!H$5*MAX(BK842*DCF!H$28,0)-MAX(BK842-BJ842,0)/Inputs!$B$17)*DCF!H$6</f>
        <v>14571.187521673866</v>
      </c>
      <c r="CS842" s="15">
        <f ca="1">(BL842*DCF!I$28-DCF!I$5*MAX(BL842*DCF!I$28,0)-MAX(BL842-BK842,0)/Inputs!$B$17)*DCF!I$6</f>
        <v>17305.450414210853</v>
      </c>
      <c r="CT842" s="15">
        <f ca="1">(BM842*DCF!J$28-DCF!J$5*MAX(BM842*DCF!J$28,0)-MAX(BM842-BL842,0)/Inputs!$B$17)*DCF!J$6</f>
        <v>21247.31346483434</v>
      </c>
      <c r="CU842" s="15">
        <f ca="1">(BN842*DCF!K$28-DCF!K$5*MAX(BN842*DCF!K$28,0)-MAX(BN842-BM842,0)/Inputs!$B$17)*DCF!K$6</f>
        <v>21713.924380376462</v>
      </c>
      <c r="CV842" s="15">
        <f ca="1">(BO842*DCF!L$28-DCF!L$5*MAX(BO842*DCF!L$28,0)-MAX(BO842-BN842,0)/Inputs!$B$17)*DCF!L$6</f>
        <v>22976.862810064147</v>
      </c>
      <c r="CW842" s="15">
        <f ca="1">(BP842*DCF!M$28-DCF!M$5*MAX(BP842*DCF!M$28,0)-MAX(BP842-BO842,0)/Inputs!$B$17)*DCF!M$6</f>
        <v>24745.092642039031</v>
      </c>
      <c r="CX842" s="15">
        <f ca="1">(BQ842*DCF!C$46-DCF!C$5*MAX(BQ842*DCF!C$46,0)-MAX(BQ842-Inputs!$B$20,0)/Inputs!$B$24)*DCF!C$6</f>
        <v>-1160.8507909038617</v>
      </c>
      <c r="CY842" s="15">
        <f ca="1">(BR842*DCF!D$46-DCF!D$5*MAX(BR842*DCF!D$46,0)-MAX(BR842-BQ842,0)/Inputs!$B$24)*DCF!D$6</f>
        <v>-7247.7531375699491</v>
      </c>
      <c r="CZ842" s="15">
        <f ca="1">(BS842*DCF!E$46-DCF!E$5*MAX(BS842*DCF!E$46,0)-MAX(BS842-BR842,0)/Inputs!$B$24)*DCF!E$6</f>
        <v>-3281.3175984206928</v>
      </c>
      <c r="DA842" s="15">
        <f ca="1">(BT842*DCF!F$46-DCF!F$5*MAX(BT842*DCF!F$46,0)-MAX(BT842-BS842,0)/Inputs!$B$24)*DCF!F$6</f>
        <v>-1277.4758919807957</v>
      </c>
      <c r="DB842" s="15">
        <f ca="1">(BU842*DCF!G$46-DCF!G$5*MAX(BU842*DCF!G$46,0)-MAX(BU842-BT842,0)/Inputs!$B$24)*DCF!G$6</f>
        <v>-1736.9819834893744</v>
      </c>
      <c r="DC842" s="15">
        <f ca="1">(BV842*DCF!H$46-DCF!H$5*MAX(BV842*DCF!H$46,0)-MAX(BV842-BU842,0)/Inputs!$B$24)*DCF!H$6</f>
        <v>-1112.8018809501953</v>
      </c>
      <c r="DD842" s="15">
        <f ca="1">(BW842*DCF!I$46-DCF!I$5*MAX(BW842*DCF!I$46,0)-MAX(BW842-BV842,0)/Inputs!$B$24)*DCF!I$6</f>
        <v>-3163.984354744005</v>
      </c>
      <c r="DE842" s="15">
        <f ca="1">(BX842*DCF!J$46-DCF!J$5*MAX(BX842*DCF!J$46,0)-MAX(BX842-BW842,0)/Inputs!$B$24)*DCF!J$6</f>
        <v>592.72117865426958</v>
      </c>
      <c r="DF842" s="15">
        <f ca="1">(BY842*DCF!K$46-DCF!K$5*MAX(BY842*DCF!K$46,0)-MAX(BY842-BX842,0)/Inputs!$B$24)*DCF!K$6</f>
        <v>-4923.3024512488637</v>
      </c>
      <c r="DG842" s="15">
        <f ca="1">(BZ842*DCF!L$46-DCF!L$5*MAX(BZ842*DCF!L$46,0)-MAX(BZ842-BY842,0)/Inputs!$B$24)*DCF!L$6</f>
        <v>1701.6131101792612</v>
      </c>
      <c r="DH842" s="15">
        <f ca="1">(CA842*DCF!M$46-DCF!M$5*MAX(CA842*DCF!M$46,0)-MAX(CA842-BZ842,0)/Inputs!$B$24)*DCF!M$6</f>
        <v>7290.4582364512835</v>
      </c>
      <c r="DI842" s="15">
        <f ca="1">SUM(CB842:CL842)+BE842*DCF!M$10*(1+Inputs!$B$30)*(1-Inputs!$B$33)*(1-Inputs!$B$30/Inputs!$B$31)/(Inputs!$B$29-Inputs!$B$30)*DCF!M$6</f>
        <v>152757.98539658659</v>
      </c>
      <c r="DJ842" s="15">
        <f ca="1">SUM(CM842:CW842)+BP842*DCF!M$28*(1+Inputs!$B$30)*(1-Inputs!$B$33)*(1-Inputs!$B$30/Inputs!$B$31)/(Inputs!$B$29-Inputs!$B$30)*DCF!M$6</f>
        <v>649993.15110002086</v>
      </c>
      <c r="DK842" s="15">
        <f ca="1">SUM(CX842:DH842)+CA842*DCF!M$46*(1+Inputs!$B$30)*(1-Inputs!$B$33)*(1-Inputs!$B$30/Inputs!$B$31)/(Inputs!$B$29-Inputs!$B$30)*DCF!M$6</f>
        <v>129461.91196701473</v>
      </c>
      <c r="DM842" s="15">
        <f ca="1">DI842+DJ842+DK842+Inputs!$B$34+Inputs!$B$36-Inputs!$B$35</f>
        <v>1009064.0484636222</v>
      </c>
    </row>
    <row r="843" spans="1:117" x14ac:dyDescent="0.75">
      <c r="A843" s="11">
        <v>830</v>
      </c>
      <c r="C843" s="24">
        <f t="shared" ca="1" si="472"/>
        <v>0.37887534105536763</v>
      </c>
      <c r="D843" s="24">
        <f t="shared" ca="1" si="472"/>
        <v>0.46993866816429847</v>
      </c>
      <c r="E843" s="24">
        <f t="shared" ca="1" si="472"/>
        <v>4.135379778369324E-2</v>
      </c>
      <c r="F843" s="24">
        <f t="shared" ca="1" si="472"/>
        <v>-0.45003195397915846</v>
      </c>
      <c r="G843" s="24">
        <f t="shared" ca="1" si="472"/>
        <v>-2.2617008927714166</v>
      </c>
      <c r="H843" s="24">
        <f t="shared" ca="1" si="472"/>
        <v>-0.66898366770267004</v>
      </c>
      <c r="I843" s="24">
        <f t="shared" ca="1" si="472"/>
        <v>-1.0338099660100624</v>
      </c>
      <c r="J843" s="24">
        <f t="shared" ca="1" si="472"/>
        <v>6.7975549197797649E-2</v>
      </c>
      <c r="K843" s="24">
        <f t="shared" ca="1" si="472"/>
        <v>0.71703872732083385</v>
      </c>
      <c r="L843" s="24">
        <f t="shared" ca="1" si="472"/>
        <v>-0.35466193782867078</v>
      </c>
      <c r="M843" s="24">
        <f t="shared" ca="1" si="472"/>
        <v>-1.0194253589894684</v>
      </c>
      <c r="N843" s="24">
        <f ca="1">SQRT(Inputs!$B$38)*C843+SQRT(1-Inputs!$B$38)*_xlfn.NORM.S.INV(RAND())</f>
        <v>-0.24558816513399628</v>
      </c>
      <c r="O843" s="24">
        <f ca="1">SQRT(Inputs!$B$38)*D843+SQRT(1-Inputs!$B$38)*_xlfn.NORM.S.INV(RAND())</f>
        <v>1.3423784577270714</v>
      </c>
      <c r="P843" s="24">
        <f ca="1">SQRT(Inputs!$B$38)*E843+SQRT(1-Inputs!$B$38)*_xlfn.NORM.S.INV(RAND())</f>
        <v>-1.0822062789789784</v>
      </c>
      <c r="Q843" s="24">
        <f ca="1">SQRT(Inputs!$B$38)*F843+SQRT(1-Inputs!$B$38)*_xlfn.NORM.S.INV(RAND())</f>
        <v>0.10322080457129401</v>
      </c>
      <c r="R843" s="24">
        <f ca="1">SQRT(Inputs!$B$38)*G843+SQRT(1-Inputs!$B$38)*_xlfn.NORM.S.INV(RAND())</f>
        <v>-2.6146230878538921</v>
      </c>
      <c r="S843" s="24">
        <f ca="1">SQRT(Inputs!$B$38)*H843+SQRT(1-Inputs!$B$38)*_xlfn.NORM.S.INV(RAND())</f>
        <v>-0.6441606842504588</v>
      </c>
      <c r="T843" s="24">
        <f ca="1">SQRT(Inputs!$B$38)*I843+SQRT(1-Inputs!$B$38)*_xlfn.NORM.S.INV(RAND())</f>
        <v>-1.3400080633857123</v>
      </c>
      <c r="U843" s="24">
        <f ca="1">SQRT(Inputs!$B$38)*J843+SQRT(1-Inputs!$B$38)*_xlfn.NORM.S.INV(RAND())</f>
        <v>-0.26328903240460144</v>
      </c>
      <c r="V843" s="24">
        <f ca="1">SQRT(Inputs!$B$38)*K843+SQRT(1-Inputs!$B$38)*_xlfn.NORM.S.INV(RAND())</f>
        <v>0.8955715369321986</v>
      </c>
      <c r="W843" s="24">
        <f ca="1">SQRT(Inputs!$B$38)*L843+SQRT(1-Inputs!$B$38)*_xlfn.NORM.S.INV(RAND())</f>
        <v>0.52955994046955646</v>
      </c>
      <c r="X843" s="24">
        <f ca="1">SQRT(Inputs!$B$38)*M843+SQRT(1-Inputs!$B$38)*_xlfn.NORM.S.INV(RAND())</f>
        <v>0.57596630422536277</v>
      </c>
      <c r="Y843" s="24">
        <f ca="1">SQRT(Inputs!$B$38)*C843+SQRT(1-Inputs!$B$38)*_xlfn.NORM.S.INV(RAND())</f>
        <v>1.5220556123040945</v>
      </c>
      <c r="Z843" s="24">
        <f ca="1">SQRT(Inputs!$B$38)*D843+SQRT(1-Inputs!$B$38)*_xlfn.NORM.S.INV(RAND())</f>
        <v>1.7378336657470967</v>
      </c>
      <c r="AA843" s="24">
        <f ca="1">SQRT(Inputs!$B$38)*E843+SQRT(1-Inputs!$B$38)*_xlfn.NORM.S.INV(RAND())</f>
        <v>-1.7201194746668897</v>
      </c>
      <c r="AB843" s="24">
        <f ca="1">SQRT(Inputs!$B$38)*F843+SQRT(1-Inputs!$B$38)*_xlfn.NORM.S.INV(RAND())</f>
        <v>0.82854023431774737</v>
      </c>
      <c r="AC843" s="24">
        <f ca="1">SQRT(Inputs!$B$38)*G843+SQRT(1-Inputs!$B$38)*_xlfn.NORM.S.INV(RAND())</f>
        <v>-1.8630986225899608</v>
      </c>
      <c r="AD843" s="24">
        <f ca="1">SQRT(Inputs!$B$38)*H843+SQRT(1-Inputs!$B$38)*_xlfn.NORM.S.INV(RAND())</f>
        <v>8.0617938466598316E-2</v>
      </c>
      <c r="AE843" s="24">
        <f ca="1">SQRT(Inputs!$B$38)*I843+SQRT(1-Inputs!$B$38)*_xlfn.NORM.S.INV(RAND())</f>
        <v>-1.4738010728882358</v>
      </c>
      <c r="AF843" s="24">
        <f ca="1">SQRT(Inputs!$B$38)*J843+SQRT(1-Inputs!$B$38)*_xlfn.NORM.S.INV(RAND())</f>
        <v>-0.93950530103486385</v>
      </c>
      <c r="AG843" s="24">
        <f ca="1">SQRT(Inputs!$B$38)*K843+SQRT(1-Inputs!$B$38)*_xlfn.NORM.S.INV(RAND())</f>
        <v>0.6006664752825881</v>
      </c>
      <c r="AH843" s="24">
        <f ca="1">SQRT(Inputs!$B$38)*L843+SQRT(1-Inputs!$B$38)*_xlfn.NORM.S.INV(RAND())</f>
        <v>0.68210809899906022</v>
      </c>
      <c r="AI843" s="24">
        <f ca="1">SQRT(Inputs!$B$38)*M843+SQRT(1-Inputs!$B$38)*_xlfn.NORM.S.INV(RAND())</f>
        <v>-1.0019916352304596</v>
      </c>
      <c r="AJ843" s="24">
        <f ca="1">SQRT(Inputs!$B$38)*C843+SQRT(1-Inputs!$B$38)*_xlfn.NORM.S.INV(RAND())</f>
        <v>1.6599997224686383</v>
      </c>
      <c r="AK843" s="24">
        <f ca="1">SQRT(Inputs!$B$38)*D843+SQRT(1-Inputs!$B$38)*_xlfn.NORM.S.INV(RAND())</f>
        <v>-0.39292762732294373</v>
      </c>
      <c r="AL843" s="24">
        <f ca="1">SQRT(Inputs!$B$38)*E843+SQRT(1-Inputs!$B$38)*_xlfn.NORM.S.INV(RAND())</f>
        <v>-0.41598477353938013</v>
      </c>
      <c r="AM843" s="24">
        <f ca="1">SQRT(Inputs!$B$38)*F843+SQRT(1-Inputs!$B$38)*_xlfn.NORM.S.INV(RAND())</f>
        <v>0.47516772677358787</v>
      </c>
      <c r="AN843" s="24">
        <f ca="1">SQRT(Inputs!$B$38)*G843+SQRT(1-Inputs!$B$38)*_xlfn.NORM.S.INV(RAND())</f>
        <v>-0.30294721979071682</v>
      </c>
      <c r="AO843" s="24">
        <f ca="1">SQRT(Inputs!$B$38)*H843+SQRT(1-Inputs!$B$38)*_xlfn.NORM.S.INV(RAND())</f>
        <v>-0.28470991780058746</v>
      </c>
      <c r="AP843" s="24">
        <f ca="1">SQRT(Inputs!$B$38)*I843+SQRT(1-Inputs!$B$38)*_xlfn.NORM.S.INV(RAND())</f>
        <v>-0.6941141937069315</v>
      </c>
      <c r="AQ843" s="24">
        <f ca="1">SQRT(Inputs!$B$38)*J843+SQRT(1-Inputs!$B$38)*_xlfn.NORM.S.INV(RAND())</f>
        <v>-0.17506585787757029</v>
      </c>
      <c r="AR843" s="24">
        <f ca="1">SQRT(Inputs!$B$38)*K843+SQRT(1-Inputs!$B$38)*_xlfn.NORM.S.INV(RAND())</f>
        <v>0.32704504836477921</v>
      </c>
      <c r="AS843" s="24">
        <f ca="1">SQRT(Inputs!$B$38)*L843+SQRT(1-Inputs!$B$38)*_xlfn.NORM.S.INV(RAND())</f>
        <v>-0.63348472291438662</v>
      </c>
      <c r="AT843" s="24">
        <f ca="1">SQRT(Inputs!$B$38)*M843+SQRT(1-Inputs!$B$38)*_xlfn.NORM.S.INV(RAND())</f>
        <v>-1.7502318427056776</v>
      </c>
      <c r="AU843" s="15">
        <f ca="1">Inputs!$B$6*EXP($B$8-0.5*C$5^2+C$5*N843)</f>
        <v>4768.8396991516283</v>
      </c>
      <c r="AV843" s="15">
        <f t="shared" ca="1" si="437"/>
        <v>7071.4001626568988</v>
      </c>
      <c r="AW843" s="15">
        <f t="shared" ca="1" si="438"/>
        <v>7451.272952121667</v>
      </c>
      <c r="AX843" s="15">
        <f t="shared" ca="1" si="439"/>
        <v>9215.3311891606681</v>
      </c>
      <c r="AY843" s="15">
        <f t="shared" ca="1" si="440"/>
        <v>8298.580289778567</v>
      </c>
      <c r="AZ843" s="15">
        <f t="shared" ca="1" si="441"/>
        <v>9454.3863009451234</v>
      </c>
      <c r="BA843" s="15">
        <f t="shared" ca="1" si="442"/>
        <v>10055.796321005406</v>
      </c>
      <c r="BB843" s="15">
        <f t="shared" ca="1" si="443"/>
        <v>11990.845504554874</v>
      </c>
      <c r="BC843" s="15">
        <f t="shared" ca="1" si="444"/>
        <v>16011.800509976238</v>
      </c>
      <c r="BD843" s="15">
        <f t="shared" ca="1" si="445"/>
        <v>20612.040978764271</v>
      </c>
      <c r="BE843" s="15">
        <f t="shared" ca="1" si="446"/>
        <v>26617.765972929617</v>
      </c>
      <c r="BF843" s="15">
        <f ca="1">Inputs!$B$13*EXP($B$9-0.5*C$6^2+C$6*Y843)</f>
        <v>18702.51416100928</v>
      </c>
      <c r="BG843" s="15">
        <f t="shared" ca="1" si="447"/>
        <v>31188.316710495263</v>
      </c>
      <c r="BH843" s="15">
        <f t="shared" ca="1" si="448"/>
        <v>28648.106682484966</v>
      </c>
      <c r="BI843" s="15">
        <f t="shared" ca="1" si="449"/>
        <v>39839.660228455628</v>
      </c>
      <c r="BJ843" s="15">
        <f t="shared" ca="1" si="450"/>
        <v>37337.913748509032</v>
      </c>
      <c r="BK843" s="15">
        <f t="shared" ca="1" si="451"/>
        <v>46330.94189388962</v>
      </c>
      <c r="BL843" s="15">
        <f t="shared" ca="1" si="452"/>
        <v>47017.196291823217</v>
      </c>
      <c r="BM843" s="15">
        <f t="shared" ca="1" si="453"/>
        <v>51427.722072795485</v>
      </c>
      <c r="BN843" s="15">
        <f t="shared" ca="1" si="454"/>
        <v>67970.317930859892</v>
      </c>
      <c r="BO843" s="15">
        <f t="shared" ca="1" si="455"/>
        <v>90531.358153463181</v>
      </c>
      <c r="BP843" s="15">
        <f t="shared" ca="1" si="456"/>
        <v>99469.284949541659</v>
      </c>
      <c r="BQ843" s="15">
        <f ca="1">Inputs!$B$20*EXP($B$10-0.5*C$7^2+C$7*AJ843)</f>
        <v>7728.7455860800519</v>
      </c>
      <c r="BR843" s="15">
        <f t="shared" ca="1" si="457"/>
        <v>9256.6492295253065</v>
      </c>
      <c r="BS843" s="15">
        <f t="shared" ca="1" si="458"/>
        <v>11248.529249770463</v>
      </c>
      <c r="BT843" s="15">
        <f t="shared" ca="1" si="459"/>
        <v>17568.1947264921</v>
      </c>
      <c r="BU843" s="15">
        <f t="shared" ca="1" si="460"/>
        <v>22626.49119795634</v>
      </c>
      <c r="BV843" s="15">
        <f t="shared" ca="1" si="461"/>
        <v>29524.103443663131</v>
      </c>
      <c r="BW843" s="15">
        <f t="shared" ca="1" si="462"/>
        <v>35570.285172291631</v>
      </c>
      <c r="BX843" s="15">
        <f t="shared" ca="1" si="463"/>
        <v>48034.982126380433</v>
      </c>
      <c r="BY843" s="15">
        <f t="shared" ca="1" si="464"/>
        <v>71651.122350218138</v>
      </c>
      <c r="BZ843" s="15">
        <f t="shared" ca="1" si="465"/>
        <v>89484.507971435654</v>
      </c>
      <c r="CA843" s="15">
        <f t="shared" ca="1" si="466"/>
        <v>92099.471016482072</v>
      </c>
      <c r="CB843" s="15">
        <f ca="1">(AU843*DCF!C$10-DCF!C$5*MAX(AU843*DCF!C$10,0)-MAX(AU843-Inputs!$B$6,0)/Inputs!$B$10)*DCF!C$6</f>
        <v>1044.4532780734569</v>
      </c>
      <c r="CC843" s="15">
        <f ca="1">(AV843*DCF!D$10-DCF!D$5*MAX(AV843*DCF!D$10,0)-MAX(AV843-AU843,0)/Inputs!$B$10)*DCF!D$6</f>
        <v>1162.1867757466107</v>
      </c>
      <c r="CD843" s="15">
        <f ca="1">(AW843*DCF!E$10-DCF!E$5*MAX(AW843*DCF!E$10,0)-MAX(AW843-AV843,0)/Inputs!$B$10)*DCF!E$6</f>
        <v>1634.8172270055602</v>
      </c>
      <c r="CE843" s="15">
        <f ca="1">(AX843*DCF!F$10-DCF!F$5*MAX(AX843*DCF!F$10,0)-MAX(AX843-AW843,0)/Inputs!$B$10)*DCF!F$6</f>
        <v>1644.6353292802685</v>
      </c>
      <c r="CF843" s="15">
        <f ca="1">(AY843*DCF!G$10-DCF!G$5*MAX(AY843*DCF!G$10,0)-MAX(AY843-AX843,0)/Inputs!$B$10)*DCF!G$6</f>
        <v>1709.8382255269876</v>
      </c>
      <c r="CG843" s="15">
        <f ca="1">(AZ843*DCF!H$10-DCF!H$5*MAX(AZ843*DCF!H$10,0)-MAX(AZ843-AY843,0)/Inputs!$B$10)*DCF!H$6</f>
        <v>1630.3418039438586</v>
      </c>
      <c r="CH843" s="15">
        <f ca="1">(BA843*DCF!I$10-DCF!I$5*MAX(BA843*DCF!I$10,0)-MAX(BA843-AZ843,0)/Inputs!$B$10)*DCF!I$6</f>
        <v>1738.1748364860046</v>
      </c>
      <c r="CI843" s="15">
        <f ca="1">(BB843*DCF!J$10-DCF!J$5*MAX(BB843*DCF!J$10,0)-MAX(BB843-BA843,0)/Inputs!$B$10)*DCF!J$6</f>
        <v>1764.4320945165557</v>
      </c>
      <c r="CJ843" s="15">
        <f ca="1">(BC843*DCF!K$10-DCF!K$5*MAX(BC843*DCF!K$10,0)-MAX(BC843-BB843,0)/Inputs!$B$10)*DCF!K$6</f>
        <v>2014.7702405329987</v>
      </c>
      <c r="CK843" s="15">
        <f ca="1">(BD843*DCF!L$10-DCF!L$5*MAX(BD843*DCF!L$10,0)-MAX(BD843-BC843,0)/Inputs!$B$10)*DCF!L$6</f>
        <v>2513.8021604941505</v>
      </c>
      <c r="CL843" s="15">
        <f ca="1">(BE843*DCF!M$10-DCF!M$5*MAX(BE843*DCF!M$10,0)-MAX(BE843-BD843,0)/Inputs!$B$10)*DCF!M$6</f>
        <v>3038.6630330373564</v>
      </c>
      <c r="CM843" s="15">
        <f ca="1">(BF843*DCF!C$28-DCF!C$5*MAX(BF843*DCF!C$28,0)-MAX(BF843-Inputs!$B$13,0)/Inputs!$B$17)*DCF!C$6</f>
        <v>4018.389481158285</v>
      </c>
      <c r="CN843" s="15">
        <f ca="1">(BG843*DCF!D$28-DCF!D$5*MAX(BG843*DCF!D$28,0)-MAX(BG843-BF843,0)/Inputs!$B$17)*DCF!D$6</f>
        <v>6521.8844395161204</v>
      </c>
      <c r="CO843" s="15">
        <f ca="1">(BH843*DCF!E$28-DCF!E$5*MAX(BH843*DCF!E$28,0)-MAX(BH843-BG843,0)/Inputs!$B$17)*DCF!E$6</f>
        <v>8113.6539333711107</v>
      </c>
      <c r="CP843" s="15">
        <f ca="1">(BI843*DCF!F$28-DCF!F$5*MAX(BI843*DCF!F$28,0)-MAX(BI843-BH843,0)/Inputs!$B$17)*DCF!F$6</f>
        <v>8777.8191219725395</v>
      </c>
      <c r="CQ843" s="15">
        <f ca="1">(BJ843*DCF!G$28-DCF!G$5*MAX(BJ843*DCF!G$28,0)-MAX(BJ843-BI843,0)/Inputs!$B$17)*DCF!G$6</f>
        <v>9687.605003985982</v>
      </c>
      <c r="CR843" s="15">
        <f ca="1">(BK843*DCF!H$28-DCF!H$5*MAX(BK843*DCF!H$28,0)-MAX(BK843-BJ843,0)/Inputs!$B$17)*DCF!H$6</f>
        <v>10060.88888955774</v>
      </c>
      <c r="CS843" s="15">
        <f ca="1">(BL843*DCF!I$28-DCF!I$5*MAX(BL843*DCF!I$28,0)-MAX(BL843-BK843,0)/Inputs!$B$17)*DCF!I$6</f>
        <v>10957.737959092356</v>
      </c>
      <c r="CT843" s="15">
        <f ca="1">(BM843*DCF!J$28-DCF!J$5*MAX(BM843*DCF!J$28,0)-MAX(BM843-BL843,0)/Inputs!$B$17)*DCF!J$6</f>
        <v>10887.851678028101</v>
      </c>
      <c r="CU843" s="15">
        <f ca="1">(BN843*DCF!K$28-DCF!K$5*MAX(BN843*DCF!K$28,0)-MAX(BN843-BM843,0)/Inputs!$B$17)*DCF!K$6</f>
        <v>12327.943842372733</v>
      </c>
      <c r="CV843" s="15">
        <f ca="1">(BO843*DCF!L$28-DCF!L$5*MAX(BO843*DCF!L$28,0)-MAX(BO843-BN843,0)/Inputs!$B$17)*DCF!L$6</f>
        <v>15510.086871980902</v>
      </c>
      <c r="CW843" s="15">
        <f ca="1">(BP843*DCF!M$28-DCF!M$5*MAX(BP843*DCF!M$28,0)-MAX(BP843-BO843,0)/Inputs!$B$17)*DCF!M$6</f>
        <v>17780.939029367179</v>
      </c>
      <c r="CX843" s="15">
        <f ca="1">(BQ843*DCF!C$46-DCF!C$5*MAX(BQ843*DCF!C$46,0)-MAX(BQ843-Inputs!$B$20,0)/Inputs!$B$24)*DCF!C$6</f>
        <v>-3876.2671497090428</v>
      </c>
      <c r="CY843" s="15">
        <f ca="1">(BR843*DCF!D$46-DCF!D$5*MAX(BR843*DCF!D$46,0)-MAX(BR843-BQ843,0)/Inputs!$B$24)*DCF!D$6</f>
        <v>-2231.8379575358031</v>
      </c>
      <c r="CZ843" s="15">
        <f ca="1">(BS843*DCF!E$46-DCF!E$5*MAX(BS843*DCF!E$46,0)-MAX(BS843-BR843,0)/Inputs!$B$24)*DCF!E$6</f>
        <v>-2115.3024373351864</v>
      </c>
      <c r="DA843" s="15">
        <f ca="1">(BT843*DCF!F$46-DCF!F$5*MAX(BT843*DCF!F$46,0)-MAX(BT843-BS843,0)/Inputs!$B$24)*DCF!F$6</f>
        <v>-3580.6169945231495</v>
      </c>
      <c r="DB843" s="15">
        <f ca="1">(BU843*DCF!G$46-DCF!G$5*MAX(BU843*DCF!G$46,0)-MAX(BU843-BT843,0)/Inputs!$B$24)*DCF!G$6</f>
        <v>-2462.6214526764074</v>
      </c>
      <c r="DC843" s="15">
        <f ca="1">(BV843*DCF!H$46-DCF!H$5*MAX(BV843*DCF!H$46,0)-MAX(BV843-BU843,0)/Inputs!$B$24)*DCF!H$6</f>
        <v>-2143.3907429819724</v>
      </c>
      <c r="DD843" s="15">
        <f ca="1">(BW843*DCF!I$46-DCF!I$5*MAX(BW843*DCF!I$46,0)-MAX(BW843-BV843,0)/Inputs!$B$24)*DCF!I$6</f>
        <v>-914.11535235345048</v>
      </c>
      <c r="DE843" s="15">
        <f ca="1">(BX843*DCF!J$46-DCF!J$5*MAX(BX843*DCF!J$46,0)-MAX(BX843-BW843,0)/Inputs!$B$24)*DCF!J$6</f>
        <v>-1290.4993593539052</v>
      </c>
      <c r="DF843" s="15">
        <f ca="1">(BY843*DCF!K$46-DCF!K$5*MAX(BY843*DCF!K$46,0)-MAX(BY843-BX843,0)/Inputs!$B$24)*DCF!K$6</f>
        <v>-1692.3742645877221</v>
      </c>
      <c r="DG843" s="15">
        <f ca="1">(BZ843*DCF!L$46-DCF!L$5*MAX(BZ843*DCF!L$46,0)-MAX(BZ843-BY843,0)/Inputs!$B$24)*DCF!L$6</f>
        <v>2149.8961851946096</v>
      </c>
      <c r="DH843" s="15">
        <f ca="1">(CA843*DCF!M$46-DCF!M$5*MAX(CA843*DCF!M$46,0)-MAX(CA843-BZ843,0)/Inputs!$B$24)*DCF!M$6</f>
        <v>6673.5627548390949</v>
      </c>
      <c r="DI843" s="15">
        <f ca="1">SUM(CB843:CL843)+BE843*DCF!M$10*(1+Inputs!$B$30)*(1-Inputs!$B$33)*(1-Inputs!$B$30/Inputs!$B$31)/(Inputs!$B$29-Inputs!$B$30)*DCF!M$6</f>
        <v>93973.709690822885</v>
      </c>
      <c r="DJ843" s="15">
        <f ca="1">SUM(CM843:CW843)+BP843*DCF!M$28*(1+Inputs!$B$30)*(1-Inputs!$B$33)*(1-Inputs!$B$30/Inputs!$B$31)/(Inputs!$B$29-Inputs!$B$30)*DCF!M$6</f>
        <v>483743.91406333231</v>
      </c>
      <c r="DK843" s="15">
        <f ca="1">SUM(CX843:DH843)+CA843*DCF!M$46*(1+Inputs!$B$30)*(1-Inputs!$B$33)*(1-Inputs!$B$30/Inputs!$B$31)/(Inputs!$B$29-Inputs!$B$30)*DCF!M$6</f>
        <v>130913.12530025038</v>
      </c>
      <c r="DM843" s="15">
        <f ca="1">DI843+DJ843+DK843+Inputs!$B$34+Inputs!$B$36-Inputs!$B$35</f>
        <v>785481.74905440561</v>
      </c>
    </row>
    <row r="844" spans="1:117" x14ac:dyDescent="0.75">
      <c r="A844" s="11">
        <v>831</v>
      </c>
      <c r="C844" s="24">
        <f t="shared" ref="C844:M853" ca="1" si="473">_xlfn.NORM.S.INV(RAND())</f>
        <v>0.51569911173975735</v>
      </c>
      <c r="D844" s="24">
        <f t="shared" ca="1" si="473"/>
        <v>-0.47466605165608372</v>
      </c>
      <c r="E844" s="24">
        <f t="shared" ca="1" si="473"/>
        <v>-0.66029383375914685</v>
      </c>
      <c r="F844" s="24">
        <f t="shared" ca="1" si="473"/>
        <v>0.70779544327835731</v>
      </c>
      <c r="G844" s="24">
        <f t="shared" ca="1" si="473"/>
        <v>1.8234865560070777</v>
      </c>
      <c r="H844" s="24">
        <f t="shared" ca="1" si="473"/>
        <v>-1.3569736041169032</v>
      </c>
      <c r="I844" s="24">
        <f t="shared" ca="1" si="473"/>
        <v>1.892693856072019</v>
      </c>
      <c r="J844" s="24">
        <f t="shared" ca="1" si="473"/>
        <v>0.61385511123561642</v>
      </c>
      <c r="K844" s="24">
        <f t="shared" ca="1" si="473"/>
        <v>-3.0715032777620137</v>
      </c>
      <c r="L844" s="24">
        <f t="shared" ca="1" si="473"/>
        <v>-0.32173441457079416</v>
      </c>
      <c r="M844" s="24">
        <f t="shared" ca="1" si="473"/>
        <v>0.33583161585175003</v>
      </c>
      <c r="N844" s="24">
        <f ca="1">SQRT(Inputs!$B$38)*C844+SQRT(1-Inputs!$B$38)*_xlfn.NORM.S.INV(RAND())</f>
        <v>-0.15929430827684254</v>
      </c>
      <c r="O844" s="24">
        <f ca="1">SQRT(Inputs!$B$38)*D844+SQRT(1-Inputs!$B$38)*_xlfn.NORM.S.INV(RAND())</f>
        <v>6.4799762748820766E-2</v>
      </c>
      <c r="P844" s="24">
        <f ca="1">SQRT(Inputs!$B$38)*E844+SQRT(1-Inputs!$B$38)*_xlfn.NORM.S.INV(RAND())</f>
        <v>-1.0153868224905735</v>
      </c>
      <c r="Q844" s="24">
        <f ca="1">SQRT(Inputs!$B$38)*F844+SQRT(1-Inputs!$B$38)*_xlfn.NORM.S.INV(RAND())</f>
        <v>0.93541644980132299</v>
      </c>
      <c r="R844" s="24">
        <f ca="1">SQRT(Inputs!$B$38)*G844+SQRT(1-Inputs!$B$38)*_xlfn.NORM.S.INV(RAND())</f>
        <v>1.2796077262990515</v>
      </c>
      <c r="S844" s="24">
        <f ca="1">SQRT(Inputs!$B$38)*H844+SQRT(1-Inputs!$B$38)*_xlfn.NORM.S.INV(RAND())</f>
        <v>-1.2983529229590303</v>
      </c>
      <c r="T844" s="24">
        <f ca="1">SQRT(Inputs!$B$38)*I844+SQRT(1-Inputs!$B$38)*_xlfn.NORM.S.INV(RAND())</f>
        <v>0.69828988527815627</v>
      </c>
      <c r="U844" s="24">
        <f ca="1">SQRT(Inputs!$B$38)*J844+SQRT(1-Inputs!$B$38)*_xlfn.NORM.S.INV(RAND())</f>
        <v>0.59336436153028127</v>
      </c>
      <c r="V844" s="24">
        <f ca="1">SQRT(Inputs!$B$38)*K844+SQRT(1-Inputs!$B$38)*_xlfn.NORM.S.INV(RAND())</f>
        <v>-0.85258198609513214</v>
      </c>
      <c r="W844" s="24">
        <f ca="1">SQRT(Inputs!$B$38)*L844+SQRT(1-Inputs!$B$38)*_xlfn.NORM.S.INV(RAND())</f>
        <v>0.17058873813632064</v>
      </c>
      <c r="X844" s="24">
        <f ca="1">SQRT(Inputs!$B$38)*M844+SQRT(1-Inputs!$B$38)*_xlfn.NORM.S.INV(RAND())</f>
        <v>1.6137674824115771</v>
      </c>
      <c r="Y844" s="24">
        <f ca="1">SQRT(Inputs!$B$38)*C844+SQRT(1-Inputs!$B$38)*_xlfn.NORM.S.INV(RAND())</f>
        <v>1.0171955185761703</v>
      </c>
      <c r="Z844" s="24">
        <f ca="1">SQRT(Inputs!$B$38)*D844+SQRT(1-Inputs!$B$38)*_xlfn.NORM.S.INV(RAND())</f>
        <v>-1.5908204418108454</v>
      </c>
      <c r="AA844" s="24">
        <f ca="1">SQRT(Inputs!$B$38)*E844+SQRT(1-Inputs!$B$38)*_xlfn.NORM.S.INV(RAND())</f>
        <v>-0.89986427318913442</v>
      </c>
      <c r="AB844" s="24">
        <f ca="1">SQRT(Inputs!$B$38)*F844+SQRT(1-Inputs!$B$38)*_xlfn.NORM.S.INV(RAND())</f>
        <v>-0.75413168014701248</v>
      </c>
      <c r="AC844" s="24">
        <f ca="1">SQRT(Inputs!$B$38)*G844+SQRT(1-Inputs!$B$38)*_xlfn.NORM.S.INV(RAND())</f>
        <v>-0.19087704645308357</v>
      </c>
      <c r="AD844" s="24">
        <f ca="1">SQRT(Inputs!$B$38)*H844+SQRT(1-Inputs!$B$38)*_xlfn.NORM.S.INV(RAND())</f>
        <v>-1.8768404076002181</v>
      </c>
      <c r="AE844" s="24">
        <f ca="1">SQRT(Inputs!$B$38)*I844+SQRT(1-Inputs!$B$38)*_xlfn.NORM.S.INV(RAND())</f>
        <v>1.0838210796608045</v>
      </c>
      <c r="AF844" s="24">
        <f ca="1">SQRT(Inputs!$B$38)*J844+SQRT(1-Inputs!$B$38)*_xlfn.NORM.S.INV(RAND())</f>
        <v>-0.25712553438785923</v>
      </c>
      <c r="AG844" s="24">
        <f ca="1">SQRT(Inputs!$B$38)*K844+SQRT(1-Inputs!$B$38)*_xlfn.NORM.S.INV(RAND())</f>
        <v>-3.1515013580939026</v>
      </c>
      <c r="AH844" s="24">
        <f ca="1">SQRT(Inputs!$B$38)*L844+SQRT(1-Inputs!$B$38)*_xlfn.NORM.S.INV(RAND())</f>
        <v>0.67593804490782561</v>
      </c>
      <c r="AI844" s="24">
        <f ca="1">SQRT(Inputs!$B$38)*M844+SQRT(1-Inputs!$B$38)*_xlfn.NORM.S.INV(RAND())</f>
        <v>0.45105575393320585</v>
      </c>
      <c r="AJ844" s="24">
        <f ca="1">SQRT(Inputs!$B$38)*C844+SQRT(1-Inputs!$B$38)*_xlfn.NORM.S.INV(RAND())</f>
        <v>1.4615975383247519</v>
      </c>
      <c r="AK844" s="24">
        <f ca="1">SQRT(Inputs!$B$38)*D844+SQRT(1-Inputs!$B$38)*_xlfn.NORM.S.INV(RAND())</f>
        <v>-0.60087761154122599</v>
      </c>
      <c r="AL844" s="24">
        <f ca="1">SQRT(Inputs!$B$38)*E844+SQRT(1-Inputs!$B$38)*_xlfn.NORM.S.INV(RAND())</f>
        <v>0.90266710302111508</v>
      </c>
      <c r="AM844" s="24">
        <f ca="1">SQRT(Inputs!$B$38)*F844+SQRT(1-Inputs!$B$38)*_xlfn.NORM.S.INV(RAND())</f>
        <v>0.35912046738051057</v>
      </c>
      <c r="AN844" s="24">
        <f ca="1">SQRT(Inputs!$B$38)*G844+SQRT(1-Inputs!$B$38)*_xlfn.NORM.S.INV(RAND())</f>
        <v>1.4672309134670607</v>
      </c>
      <c r="AO844" s="24">
        <f ca="1">SQRT(Inputs!$B$38)*H844+SQRT(1-Inputs!$B$38)*_xlfn.NORM.S.INV(RAND())</f>
        <v>-2.3467755212261001</v>
      </c>
      <c r="AP844" s="24">
        <f ca="1">SQRT(Inputs!$B$38)*I844+SQRT(1-Inputs!$B$38)*_xlfn.NORM.S.INV(RAND())</f>
        <v>0.17752392993841037</v>
      </c>
      <c r="AQ844" s="24">
        <f ca="1">SQRT(Inputs!$B$38)*J844+SQRT(1-Inputs!$B$38)*_xlfn.NORM.S.INV(RAND())</f>
        <v>-0.35768397188414891</v>
      </c>
      <c r="AR844" s="24">
        <f ca="1">SQRT(Inputs!$B$38)*K844+SQRT(1-Inputs!$B$38)*_xlfn.NORM.S.INV(RAND())</f>
        <v>-1.5901587688001602</v>
      </c>
      <c r="AS844" s="24">
        <f ca="1">SQRT(Inputs!$B$38)*L844+SQRT(1-Inputs!$B$38)*_xlfn.NORM.S.INV(RAND())</f>
        <v>1.1550264730059823E-2</v>
      </c>
      <c r="AT844" s="24">
        <f ca="1">SQRT(Inputs!$B$38)*M844+SQRT(1-Inputs!$B$38)*_xlfn.NORM.S.INV(RAND())</f>
        <v>-6.1451759077939233E-2</v>
      </c>
      <c r="AU844" s="15">
        <f ca="1">Inputs!$B$6*EXP($B$8-0.5*C$5^2+C$5*N844)</f>
        <v>4835.9213909443497</v>
      </c>
      <c r="AV844" s="15">
        <f t="shared" ca="1" si="437"/>
        <v>5942.8106718302834</v>
      </c>
      <c r="AW844" s="15">
        <f t="shared" ca="1" si="438"/>
        <v>6318.7491250842404</v>
      </c>
      <c r="AX844" s="15">
        <f t="shared" ca="1" si="439"/>
        <v>8670.9080888881454</v>
      </c>
      <c r="AY844" s="15">
        <f t="shared" ca="1" si="440"/>
        <v>12304.790465083675</v>
      </c>
      <c r="AZ844" s="15">
        <f t="shared" ca="1" si="441"/>
        <v>13044.201773449846</v>
      </c>
      <c r="BA844" s="15">
        <f t="shared" ca="1" si="442"/>
        <v>17173.058592895097</v>
      </c>
      <c r="BB844" s="15">
        <f t="shared" ca="1" si="443"/>
        <v>22312.875032745891</v>
      </c>
      <c r="BC844" s="15">
        <f t="shared" ca="1" si="444"/>
        <v>25168.602888810277</v>
      </c>
      <c r="BD844" s="15">
        <f t="shared" ca="1" si="445"/>
        <v>31329.836734084507</v>
      </c>
      <c r="BE844" s="15">
        <f t="shared" ca="1" si="446"/>
        <v>44469.235849312332</v>
      </c>
      <c r="BF844" s="15">
        <f ca="1">Inputs!$B$13*EXP($B$9-0.5*C$6^2+C$6*Y844)</f>
        <v>16921.256529523398</v>
      </c>
      <c r="BG844" s="15">
        <f t="shared" ca="1" si="447"/>
        <v>15476.754259653921</v>
      </c>
      <c r="BH844" s="15">
        <f t="shared" ca="1" si="448"/>
        <v>16287.995455998398</v>
      </c>
      <c r="BI844" s="15">
        <f t="shared" ca="1" si="449"/>
        <v>17753.805331209645</v>
      </c>
      <c r="BJ844" s="15">
        <f t="shared" ca="1" si="450"/>
        <v>21174.328086950281</v>
      </c>
      <c r="BK844" s="15">
        <f t="shared" ca="1" si="451"/>
        <v>20127.668759205761</v>
      </c>
      <c r="BL844" s="15">
        <f t="shared" ca="1" si="452"/>
        <v>28452.762210541121</v>
      </c>
      <c r="BM844" s="15">
        <f t="shared" ca="1" si="453"/>
        <v>33875.078212418826</v>
      </c>
      <c r="BN844" s="15">
        <f t="shared" ca="1" si="454"/>
        <v>28557.769795162916</v>
      </c>
      <c r="BO844" s="15">
        <f t="shared" ca="1" si="455"/>
        <v>38009.53381942492</v>
      </c>
      <c r="BP844" s="15">
        <f t="shared" ca="1" si="456"/>
        <v>49235.486747915922</v>
      </c>
      <c r="BQ844" s="15">
        <f ca="1">Inputs!$B$20*EXP($B$10-0.5*C$7^2+C$7*AJ844)</f>
        <v>7203.5701029043166</v>
      </c>
      <c r="BR844" s="15">
        <f t="shared" ca="1" si="457"/>
        <v>8076.2814538879775</v>
      </c>
      <c r="BS844" s="15">
        <f t="shared" ca="1" si="458"/>
        <v>14332.754797931131</v>
      </c>
      <c r="BT844" s="15">
        <f t="shared" ca="1" si="459"/>
        <v>21714.001618080678</v>
      </c>
      <c r="BU844" s="15">
        <f t="shared" ca="1" si="460"/>
        <v>42919.157636952412</v>
      </c>
      <c r="BV844" s="15">
        <f t="shared" ca="1" si="461"/>
        <v>35192.165736180847</v>
      </c>
      <c r="BW844" s="15">
        <f t="shared" ca="1" si="462"/>
        <v>50988.934996361924</v>
      </c>
      <c r="BX844" s="15">
        <f t="shared" ca="1" si="463"/>
        <v>66381.431913374356</v>
      </c>
      <c r="BY844" s="15">
        <f t="shared" ca="1" si="464"/>
        <v>68613.421810163811</v>
      </c>
      <c r="BZ844" s="15">
        <f t="shared" ca="1" si="465"/>
        <v>96478.878780674175</v>
      </c>
      <c r="CA844" s="15">
        <f t="shared" ca="1" si="466"/>
        <v>134051.67374980549</v>
      </c>
      <c r="CB844" s="15">
        <f ca="1">(AU844*DCF!C$10-DCF!C$5*MAX(AU844*DCF!C$10,0)-MAX(AU844-Inputs!$B$6,0)/Inputs!$B$10)*DCF!C$6</f>
        <v>1043.974973654279</v>
      </c>
      <c r="CC844" s="15">
        <f ca="1">(AV844*DCF!D$10-DCF!D$5*MAX(AV844*DCF!D$10,0)-MAX(AV844-AU844,0)/Inputs!$B$10)*DCF!D$6</f>
        <v>1178.6338582443011</v>
      </c>
      <c r="CD844" s="15">
        <f ca="1">(AW844*DCF!E$10-DCF!E$5*MAX(AW844*DCF!E$10,0)-MAX(AW844-AV844,0)/Inputs!$B$10)*DCF!E$6</f>
        <v>1374.221679046768</v>
      </c>
      <c r="CE844" s="15">
        <f ca="1">(AX844*DCF!F$10-DCF!F$5*MAX(AX844*DCF!F$10,0)-MAX(AX844-AW844,0)/Inputs!$B$10)*DCF!F$6</f>
        <v>1403.4194536160153</v>
      </c>
      <c r="CF844" s="15">
        <f ca="1">(AY844*DCF!G$10-DCF!G$5*MAX(AY844*DCF!G$10,0)-MAX(AY844-AX844,0)/Inputs!$B$10)*DCF!G$6</f>
        <v>1836.7821718347382</v>
      </c>
      <c r="CG844" s="15">
        <f ca="1">(AZ844*DCF!H$10-DCF!H$5*MAX(AZ844*DCF!H$10,0)-MAX(AZ844-AY844,0)/Inputs!$B$10)*DCF!H$6</f>
        <v>2401.2453971847717</v>
      </c>
      <c r="CH844" s="15">
        <f ca="1">(BA844*DCF!I$10-DCF!I$5*MAX(BA844*DCF!I$10,0)-MAX(BA844-AZ844,0)/Inputs!$B$10)*DCF!I$6</f>
        <v>2459.6141493801597</v>
      </c>
      <c r="CI844" s="15">
        <f ca="1">(BB844*DCF!J$10-DCF!J$5*MAX(BB844*DCF!J$10,0)-MAX(BB844-BA844,0)/Inputs!$B$10)*DCF!J$6</f>
        <v>3050.086644643522</v>
      </c>
      <c r="CJ844" s="15">
        <f ca="1">(BC844*DCF!K$10-DCF!K$5*MAX(BC844*DCF!K$10,0)-MAX(BC844-BB844,0)/Inputs!$B$10)*DCF!K$6</f>
        <v>3651.982427327981</v>
      </c>
      <c r="CK844" s="15">
        <f ca="1">(BD844*DCF!L$10-DCF!L$5*MAX(BD844*DCF!L$10,0)-MAX(BD844-BC844,0)/Inputs!$B$10)*DCF!L$6</f>
        <v>3928.3878513846512</v>
      </c>
      <c r="CL844" s="15">
        <f ca="1">(BE844*DCF!M$10-DCF!M$5*MAX(BE844*DCF!M$10,0)-MAX(BE844-BD844,0)/Inputs!$B$10)*DCF!M$6</f>
        <v>4705.5427279307578</v>
      </c>
      <c r="CM844" s="15">
        <f ca="1">(BF844*DCF!C$28-DCF!C$5*MAX(BF844*DCF!C$28,0)-MAX(BF844-Inputs!$B$13,0)/Inputs!$B$17)*DCF!C$6</f>
        <v>3886.1372301613956</v>
      </c>
      <c r="CN844" s="15">
        <f ca="1">(BG844*DCF!D$28-DCF!D$5*MAX(BG844*DCF!D$28,0)-MAX(BG844-BF844,0)/Inputs!$B$17)*DCF!D$6</f>
        <v>4558.2610823935784</v>
      </c>
      <c r="CO844" s="15">
        <f ca="1">(BH844*DCF!E$28-DCF!E$5*MAX(BH844*DCF!E$28,0)-MAX(BH844-BG844,0)/Inputs!$B$17)*DCF!E$6</f>
        <v>4453.1658711675718</v>
      </c>
      <c r="CP844" s="15">
        <f ca="1">(BI844*DCF!F$28-DCF!F$5*MAX(BI844*DCF!F$28,0)-MAX(BI844-BH844,0)/Inputs!$B$17)*DCF!F$6</f>
        <v>4552.8166402040406</v>
      </c>
      <c r="CQ844" s="15">
        <f ca="1">(BJ844*DCF!G$28-DCF!G$5*MAX(BJ844*DCF!G$28,0)-MAX(BJ844-BI844,0)/Inputs!$B$17)*DCF!G$6</f>
        <v>4918.5419344468437</v>
      </c>
      <c r="CR844" s="15">
        <f ca="1">(BK844*DCF!H$28-DCF!H$5*MAX(BK844*DCF!H$28,0)-MAX(BK844-BJ844,0)/Inputs!$B$17)*DCF!H$6</f>
        <v>4977.7945472500269</v>
      </c>
      <c r="CS844" s="15">
        <f ca="1">(BL844*DCF!I$28-DCF!I$5*MAX(BL844*DCF!I$28,0)-MAX(BL844-BK844,0)/Inputs!$B$17)*DCF!I$6</f>
        <v>5495.8473130812554</v>
      </c>
      <c r="CT844" s="15">
        <f ca="1">(BM844*DCF!J$28-DCF!J$5*MAX(BM844*DCF!J$28,0)-MAX(BM844-BL844,0)/Inputs!$B$17)*DCF!J$6</f>
        <v>6837.9998213431272</v>
      </c>
      <c r="CU844" s="15">
        <f ca="1">(BN844*DCF!K$28-DCF!K$5*MAX(BN844*DCF!K$28,0)-MAX(BN844-BM844,0)/Inputs!$B$17)*DCF!K$6</f>
        <v>6030.9221525319726</v>
      </c>
      <c r="CV844" s="15">
        <f ca="1">(BO844*DCF!L$28-DCF!L$5*MAX(BO844*DCF!L$28,0)-MAX(BO844-BN844,0)/Inputs!$B$17)*DCF!L$6</f>
        <v>6514.2169522591475</v>
      </c>
      <c r="CW844" s="15">
        <f ca="1">(BP844*DCF!M$28-DCF!M$5*MAX(BP844*DCF!M$28,0)-MAX(BP844-BO844,0)/Inputs!$B$17)*DCF!M$6</f>
        <v>8090.2578032343272</v>
      </c>
      <c r="CX844" s="15">
        <f ca="1">(BQ844*DCF!C$46-DCF!C$5*MAX(BQ844*DCF!C$46,0)-MAX(BQ844-Inputs!$B$20,0)/Inputs!$B$24)*DCF!C$6</f>
        <v>-3512.4042283401732</v>
      </c>
      <c r="CY844" s="15">
        <f ca="1">(BR844*DCF!D$46-DCF!D$5*MAX(BR844*DCF!D$46,0)-MAX(BR844-BQ844,0)/Inputs!$B$24)*DCF!D$6</f>
        <v>-1750.8115921633166</v>
      </c>
      <c r="CZ844" s="15">
        <f ca="1">(BS844*DCF!E$46-DCF!E$5*MAX(BS844*DCF!E$46,0)-MAX(BS844-BR844,0)/Inputs!$B$24)*DCF!E$6</f>
        <v>-4161.0027642886653</v>
      </c>
      <c r="DA844" s="15">
        <f ca="1">(BT844*DCF!F$46-DCF!F$5*MAX(BT844*DCF!F$46,0)-MAX(BT844-BS844,0)/Inputs!$B$24)*DCF!F$6</f>
        <v>-4269.0961904476644</v>
      </c>
      <c r="DB844" s="15">
        <f ca="1">(BU844*DCF!G$46-DCF!G$5*MAX(BU844*DCF!G$46,0)-MAX(BU844-BT844,0)/Inputs!$B$24)*DCF!G$6</f>
        <v>-8576.7111870277058</v>
      </c>
      <c r="DC844" s="15">
        <f ca="1">(BV844*DCF!H$46-DCF!H$5*MAX(BV844*DCF!H$46,0)-MAX(BV844-BU844,0)/Inputs!$B$24)*DCF!H$6</f>
        <v>0</v>
      </c>
      <c r="DD844" s="15">
        <f ca="1">(BW844*DCF!I$46-DCF!I$5*MAX(BW844*DCF!I$46,0)-MAX(BW844-BV844,0)/Inputs!$B$24)*DCF!I$6</f>
        <v>-3357.0321323510084</v>
      </c>
      <c r="DE844" s="15">
        <f ca="1">(BX844*DCF!J$46-DCF!J$5*MAX(BX844*DCF!J$46,0)-MAX(BX844-BW844,0)/Inputs!$B$24)*DCF!J$6</f>
        <v>-1297.3212563851314</v>
      </c>
      <c r="DF844" s="15">
        <f ca="1">(BY844*DCF!K$46-DCF!K$5*MAX(BY844*DCF!K$46,0)-MAX(BY844-BX844,0)/Inputs!$B$24)*DCF!K$6</f>
        <v>3372.6493129715777</v>
      </c>
      <c r="DG844" s="15">
        <f ca="1">(BZ844*DCF!L$46-DCF!L$5*MAX(BZ844*DCF!L$46,0)-MAX(BZ844-BY844,0)/Inputs!$B$24)*DCF!L$6</f>
        <v>363.09353844856508</v>
      </c>
      <c r="DH844" s="15">
        <f ca="1">(CA844*DCF!M$46-DCF!M$5*MAX(CA844*DCF!M$46,0)-MAX(CA844-BZ844,0)/Inputs!$B$24)*DCF!M$6</f>
        <v>2654.2993116051643</v>
      </c>
      <c r="DI844" s="15">
        <f ca="1">SUM(CB844:CL844)+BE844*DCF!M$10*(1+Inputs!$B$30)*(1-Inputs!$B$33)*(1-Inputs!$B$30/Inputs!$B$31)/(Inputs!$B$29-Inputs!$B$30)*DCF!M$6</f>
        <v>150792.362747651</v>
      </c>
      <c r="DJ844" s="15">
        <f ca="1">SUM(CM844:CW844)+BP844*DCF!M$28*(1+Inputs!$B$30)*(1-Inputs!$B$33)*(1-Inputs!$B$30/Inputs!$B$31)/(Inputs!$B$29-Inputs!$B$30)*DCF!M$6</f>
        <v>243013.3089365534</v>
      </c>
      <c r="DK844" s="15">
        <f ca="1">SUM(CX844:DH844)+CA844*DCF!M$46*(1+Inputs!$B$30)*(1-Inputs!$B$33)*(1-Inputs!$B$30/Inputs!$B$31)/(Inputs!$B$29-Inputs!$B$30)*DCF!M$6</f>
        <v>186725.42986512202</v>
      </c>
      <c r="DM844" s="15">
        <f ca="1">DI844+DJ844+DK844+Inputs!$B$34+Inputs!$B$36-Inputs!$B$35</f>
        <v>657382.10154932644</v>
      </c>
    </row>
    <row r="845" spans="1:117" x14ac:dyDescent="0.75">
      <c r="A845" s="11">
        <v>832</v>
      </c>
      <c r="C845" s="24">
        <f t="shared" ca="1" si="473"/>
        <v>0.291706743271967</v>
      </c>
      <c r="D845" s="24">
        <f t="shared" ca="1" si="473"/>
        <v>-0.9736385683421277</v>
      </c>
      <c r="E845" s="24">
        <f t="shared" ca="1" si="473"/>
        <v>-0.49356030210006346</v>
      </c>
      <c r="F845" s="24">
        <f t="shared" ca="1" si="473"/>
        <v>1.2722606378550545</v>
      </c>
      <c r="G845" s="24">
        <f t="shared" ca="1" si="473"/>
        <v>-1.8763548983265839</v>
      </c>
      <c r="H845" s="24">
        <f t="shared" ca="1" si="473"/>
        <v>-0.26072789230278731</v>
      </c>
      <c r="I845" s="24">
        <f t="shared" ca="1" si="473"/>
        <v>-0.22159597865656216</v>
      </c>
      <c r="J845" s="24">
        <f t="shared" ca="1" si="473"/>
        <v>0.52730606752803466</v>
      </c>
      <c r="K845" s="24">
        <f t="shared" ca="1" si="473"/>
        <v>-1.0448552447084136</v>
      </c>
      <c r="L845" s="24">
        <f t="shared" ca="1" si="473"/>
        <v>0.91616962813317393</v>
      </c>
      <c r="M845" s="24">
        <f t="shared" ca="1" si="473"/>
        <v>1.7255818722771326</v>
      </c>
      <c r="N845" s="24">
        <f ca="1">SQRT(Inputs!$B$38)*C845+SQRT(1-Inputs!$B$38)*_xlfn.NORM.S.INV(RAND())</f>
        <v>1.0152924057331703</v>
      </c>
      <c r="O845" s="24">
        <f ca="1">SQRT(Inputs!$B$38)*D845+SQRT(1-Inputs!$B$38)*_xlfn.NORM.S.INV(RAND())</f>
        <v>0.92740860828516314</v>
      </c>
      <c r="P845" s="24">
        <f ca="1">SQRT(Inputs!$B$38)*E845+SQRT(1-Inputs!$B$38)*_xlfn.NORM.S.INV(RAND())</f>
        <v>-0.82640406122625332</v>
      </c>
      <c r="Q845" s="24">
        <f ca="1">SQRT(Inputs!$B$38)*F845+SQRT(1-Inputs!$B$38)*_xlfn.NORM.S.INV(RAND())</f>
        <v>0.59676606093533935</v>
      </c>
      <c r="R845" s="24">
        <f ca="1">SQRT(Inputs!$B$38)*G845+SQRT(1-Inputs!$B$38)*_xlfn.NORM.S.INV(RAND())</f>
        <v>-6.7451939265865679E-2</v>
      </c>
      <c r="S845" s="24">
        <f ca="1">SQRT(Inputs!$B$38)*H845+SQRT(1-Inputs!$B$38)*_xlfn.NORM.S.INV(RAND())</f>
        <v>1.04832112564304</v>
      </c>
      <c r="T845" s="24">
        <f ca="1">SQRT(Inputs!$B$38)*I845+SQRT(1-Inputs!$B$38)*_xlfn.NORM.S.INV(RAND())</f>
        <v>-1.4557263520093842</v>
      </c>
      <c r="U845" s="24">
        <f ca="1">SQRT(Inputs!$B$38)*J845+SQRT(1-Inputs!$B$38)*_xlfn.NORM.S.INV(RAND())</f>
        <v>-0.25603953904502019</v>
      </c>
      <c r="V845" s="24">
        <f ca="1">SQRT(Inputs!$B$38)*K845+SQRT(1-Inputs!$B$38)*_xlfn.NORM.S.INV(RAND())</f>
        <v>-0.56278369788260296</v>
      </c>
      <c r="W845" s="24">
        <f ca="1">SQRT(Inputs!$B$38)*L845+SQRT(1-Inputs!$B$38)*_xlfn.NORM.S.INV(RAND())</f>
        <v>-0.28569770568484365</v>
      </c>
      <c r="X845" s="24">
        <f ca="1">SQRT(Inputs!$B$38)*M845+SQRT(1-Inputs!$B$38)*_xlfn.NORM.S.INV(RAND())</f>
        <v>1.7312786824930968</v>
      </c>
      <c r="Y845" s="24">
        <f ca="1">SQRT(Inputs!$B$38)*C845+SQRT(1-Inputs!$B$38)*_xlfn.NORM.S.INV(RAND())</f>
        <v>0.19460986683848058</v>
      </c>
      <c r="Z845" s="24">
        <f ca="1">SQRT(Inputs!$B$38)*D845+SQRT(1-Inputs!$B$38)*_xlfn.NORM.S.INV(RAND())</f>
        <v>0.80357110754622152</v>
      </c>
      <c r="AA845" s="24">
        <f ca="1">SQRT(Inputs!$B$38)*E845+SQRT(1-Inputs!$B$38)*_xlfn.NORM.S.INV(RAND())</f>
        <v>-0.65614672632345439</v>
      </c>
      <c r="AB845" s="24">
        <f ca="1">SQRT(Inputs!$B$38)*F845+SQRT(1-Inputs!$B$38)*_xlfn.NORM.S.INV(RAND())</f>
        <v>0.79995882368517168</v>
      </c>
      <c r="AC845" s="24">
        <f ca="1">SQRT(Inputs!$B$38)*G845+SQRT(1-Inputs!$B$38)*_xlfn.NORM.S.INV(RAND())</f>
        <v>-0.95316837157365952</v>
      </c>
      <c r="AD845" s="24">
        <f ca="1">SQRT(Inputs!$B$38)*H845+SQRT(1-Inputs!$B$38)*_xlfn.NORM.S.INV(RAND())</f>
        <v>-0.53412345736123734</v>
      </c>
      <c r="AE845" s="24">
        <f ca="1">SQRT(Inputs!$B$38)*I845+SQRT(1-Inputs!$B$38)*_xlfn.NORM.S.INV(RAND())</f>
        <v>-0.31387320472867408</v>
      </c>
      <c r="AF845" s="24">
        <f ca="1">SQRT(Inputs!$B$38)*J845+SQRT(1-Inputs!$B$38)*_xlfn.NORM.S.INV(RAND())</f>
        <v>-0.83580524508429599</v>
      </c>
      <c r="AG845" s="24">
        <f ca="1">SQRT(Inputs!$B$38)*K845+SQRT(1-Inputs!$B$38)*_xlfn.NORM.S.INV(RAND())</f>
        <v>0.12687043770981132</v>
      </c>
      <c r="AH845" s="24">
        <f ca="1">SQRT(Inputs!$B$38)*L845+SQRT(1-Inputs!$B$38)*_xlfn.NORM.S.INV(RAND())</f>
        <v>-0.18317581374330616</v>
      </c>
      <c r="AI845" s="24">
        <f ca="1">SQRT(Inputs!$B$38)*M845+SQRT(1-Inputs!$B$38)*_xlfn.NORM.S.INV(RAND())</f>
        <v>0.76311813039971943</v>
      </c>
      <c r="AJ845" s="24">
        <f ca="1">SQRT(Inputs!$B$38)*C845+SQRT(1-Inputs!$B$38)*_xlfn.NORM.S.INV(RAND())</f>
        <v>1.0020183245682956</v>
      </c>
      <c r="AK845" s="24">
        <f ca="1">SQRT(Inputs!$B$38)*D845+SQRT(1-Inputs!$B$38)*_xlfn.NORM.S.INV(RAND())</f>
        <v>0.71120239218056835</v>
      </c>
      <c r="AL845" s="24">
        <f ca="1">SQRT(Inputs!$B$38)*E845+SQRT(1-Inputs!$B$38)*_xlfn.NORM.S.INV(RAND())</f>
        <v>-0.55322431886624313</v>
      </c>
      <c r="AM845" s="24">
        <f ca="1">SQRT(Inputs!$B$38)*F845+SQRT(1-Inputs!$B$38)*_xlfn.NORM.S.INV(RAND())</f>
        <v>0.31114945275288247</v>
      </c>
      <c r="AN845" s="24">
        <f ca="1">SQRT(Inputs!$B$38)*G845+SQRT(1-Inputs!$B$38)*_xlfn.NORM.S.INV(RAND())</f>
        <v>-1.2717327263189524</v>
      </c>
      <c r="AO845" s="24">
        <f ca="1">SQRT(Inputs!$B$38)*H845+SQRT(1-Inputs!$B$38)*_xlfn.NORM.S.INV(RAND())</f>
        <v>-1.4510464755336636</v>
      </c>
      <c r="AP845" s="24">
        <f ca="1">SQRT(Inputs!$B$38)*I845+SQRT(1-Inputs!$B$38)*_xlfn.NORM.S.INV(RAND())</f>
        <v>2.017758200774554E-2</v>
      </c>
      <c r="AQ845" s="24">
        <f ca="1">SQRT(Inputs!$B$38)*J845+SQRT(1-Inputs!$B$38)*_xlfn.NORM.S.INV(RAND())</f>
        <v>-0.12131802270615577</v>
      </c>
      <c r="AR845" s="24">
        <f ca="1">SQRT(Inputs!$B$38)*K845+SQRT(1-Inputs!$B$38)*_xlfn.NORM.S.INV(RAND())</f>
        <v>-0.31472912568035522</v>
      </c>
      <c r="AS845" s="24">
        <f ca="1">SQRT(Inputs!$B$38)*L845+SQRT(1-Inputs!$B$38)*_xlfn.NORM.S.INV(RAND())</f>
        <v>-0.54159238363781392</v>
      </c>
      <c r="AT845" s="24">
        <f ca="1">SQRT(Inputs!$B$38)*M845+SQRT(1-Inputs!$B$38)*_xlfn.NORM.S.INV(RAND())</f>
        <v>1.0630968547001407</v>
      </c>
      <c r="AU845" s="15">
        <f ca="1">Inputs!$B$6*EXP($B$8-0.5*C$5^2+C$5*N845)</f>
        <v>5848.6194460125216</v>
      </c>
      <c r="AV845" s="15">
        <f t="shared" ca="1" si="437"/>
        <v>8159.2093418297645</v>
      </c>
      <c r="AW845" s="15">
        <f t="shared" ca="1" si="438"/>
        <v>8899.3349695621146</v>
      </c>
      <c r="AX845" s="15">
        <f t="shared" ca="1" si="439"/>
        <v>11706.218972041692</v>
      </c>
      <c r="AY845" s="15">
        <f t="shared" ca="1" si="440"/>
        <v>14193.938942706936</v>
      </c>
      <c r="AZ845" s="15">
        <f t="shared" ca="1" si="441"/>
        <v>19483.822339934559</v>
      </c>
      <c r="BA845" s="15">
        <f t="shared" ca="1" si="442"/>
        <v>20473.756200279986</v>
      </c>
      <c r="BB845" s="15">
        <f t="shared" ca="1" si="443"/>
        <v>24431.284734748762</v>
      </c>
      <c r="BC845" s="15">
        <f t="shared" ca="1" si="444"/>
        <v>28339.939567558504</v>
      </c>
      <c r="BD845" s="15">
        <f t="shared" ca="1" si="445"/>
        <v>33803.610422245161</v>
      </c>
      <c r="BE845" s="15">
        <f t="shared" ca="1" si="446"/>
        <v>48496.774875088071</v>
      </c>
      <c r="BF845" s="15">
        <f ca="1">Inputs!$B$13*EXP($B$9-0.5*C$6^2+C$6*Y845)</f>
        <v>14375.062130660028</v>
      </c>
      <c r="BG845" s="15">
        <f t="shared" ca="1" si="447"/>
        <v>20253.014786297415</v>
      </c>
      <c r="BH845" s="15">
        <f t="shared" ca="1" si="448"/>
        <v>22193.849632906291</v>
      </c>
      <c r="BI845" s="15">
        <f t="shared" ca="1" si="449"/>
        <v>30728.529381343058</v>
      </c>
      <c r="BJ845" s="15">
        <f t="shared" ca="1" si="450"/>
        <v>32835.17207944343</v>
      </c>
      <c r="BK845" s="15">
        <f t="shared" ca="1" si="451"/>
        <v>37472.528803723711</v>
      </c>
      <c r="BL845" s="15">
        <f t="shared" ca="1" si="452"/>
        <v>44195.741266081881</v>
      </c>
      <c r="BM845" s="15">
        <f t="shared" ca="1" si="453"/>
        <v>48968.380499106155</v>
      </c>
      <c r="BN845" s="15">
        <f t="shared" ca="1" si="454"/>
        <v>61147.609990258636</v>
      </c>
      <c r="BO845" s="15">
        <f t="shared" ca="1" si="455"/>
        <v>73650.810917181414</v>
      </c>
      <c r="BP845" s="15">
        <f t="shared" ca="1" si="456"/>
        <v>98836.632583090672</v>
      </c>
      <c r="BQ845" s="15">
        <f ca="1">Inputs!$B$20*EXP($B$10-0.5*C$7^2+C$7*AJ845)</f>
        <v>6120.0603632263728</v>
      </c>
      <c r="BR845" s="15">
        <f t="shared" ca="1" si="457"/>
        <v>10408.441318574327</v>
      </c>
      <c r="BS845" s="15">
        <f t="shared" ca="1" si="458"/>
        <v>12159.33032862081</v>
      </c>
      <c r="BT845" s="15">
        <f t="shared" ca="1" si="459"/>
        <v>18190.914836521686</v>
      </c>
      <c r="BU845" s="15">
        <f t="shared" ca="1" si="460"/>
        <v>18532.698126771436</v>
      </c>
      <c r="BV845" s="15">
        <f t="shared" ca="1" si="461"/>
        <v>18594.173861953746</v>
      </c>
      <c r="BW845" s="15">
        <f t="shared" ca="1" si="462"/>
        <v>26058.166650312229</v>
      </c>
      <c r="BX845" s="15">
        <f t="shared" ca="1" si="463"/>
        <v>35570.804575932721</v>
      </c>
      <c r="BY845" s="15">
        <f t="shared" ca="1" si="464"/>
        <v>46928.126998418295</v>
      </c>
      <c r="BZ845" s="15">
        <f t="shared" ca="1" si="465"/>
        <v>59606.631509246006</v>
      </c>
      <c r="CA845" s="15">
        <f t="shared" ca="1" si="466"/>
        <v>101139.55040642692</v>
      </c>
      <c r="CB845" s="15">
        <f ca="1">(AU845*DCF!C$10-DCF!C$5*MAX(AU845*DCF!C$10,0)-MAX(AU845-Inputs!$B$6,0)/Inputs!$B$10)*DCF!C$6</f>
        <v>1036.7542560175082</v>
      </c>
      <c r="CC845" s="15">
        <f ca="1">(AV845*DCF!D$10-DCF!D$5*MAX(AV845*DCF!D$10,0)-MAX(AV845-AU845,0)/Inputs!$B$10)*DCF!D$6</f>
        <v>1425.3751265806141</v>
      </c>
      <c r="CD845" s="15">
        <f ca="1">(AW845*DCF!E$10-DCF!E$5*MAX(AW845*DCF!E$10,0)-MAX(AW845-AV845,0)/Inputs!$B$10)*DCF!E$6</f>
        <v>1888.0078377731245</v>
      </c>
      <c r="CE845" s="15">
        <f ca="1">(AX845*DCF!F$10-DCF!F$5*MAX(AX845*DCF!F$10,0)-MAX(AX845-AW845,0)/Inputs!$B$10)*DCF!F$6</f>
        <v>1971.4059754918972</v>
      </c>
      <c r="CF845" s="15">
        <f ca="1">(AY845*DCF!G$10-DCF!G$5*MAX(AY845*DCF!G$10,0)-MAX(AY845-AX845,0)/Inputs!$B$10)*DCF!G$6</f>
        <v>2446.334259534769</v>
      </c>
      <c r="CG845" s="15">
        <f ca="1">(AZ845*DCF!H$10-DCF!H$5*MAX(AZ845*DCF!H$10,0)-MAX(AZ845-AY845,0)/Inputs!$B$10)*DCF!H$6</f>
        <v>2843.484451814958</v>
      </c>
      <c r="CH845" s="15">
        <f ca="1">(BA845*DCF!I$10-DCF!I$5*MAX(BA845*DCF!I$10,0)-MAX(BA845-AZ845,0)/Inputs!$B$10)*DCF!I$6</f>
        <v>3577.424535641243</v>
      </c>
      <c r="CI845" s="15">
        <f ca="1">(BB845*DCF!J$10-DCF!J$5*MAX(BB845*DCF!J$10,0)-MAX(BB845-BA845,0)/Inputs!$B$10)*DCF!J$6</f>
        <v>3592.7669144246502</v>
      </c>
      <c r="CJ845" s="15">
        <f ca="1">(BC845*DCF!K$10-DCF!K$5*MAX(BC845*DCF!K$10,0)-MAX(BC845-BB845,0)/Inputs!$B$10)*DCF!K$6</f>
        <v>4015.1229523954539</v>
      </c>
      <c r="CK845" s="15">
        <f ca="1">(BD845*DCF!L$10-DCF!L$5*MAX(BD845*DCF!L$10,0)-MAX(BD845-BC845,0)/Inputs!$B$10)*DCF!L$6</f>
        <v>4391.6861539718111</v>
      </c>
      <c r="CL845" s="15">
        <f ca="1">(BE845*DCF!M$10-DCF!M$5*MAX(BE845*DCF!M$10,0)-MAX(BE845-BD845,0)/Inputs!$B$10)*DCF!M$6</f>
        <v>5088.2667054284584</v>
      </c>
      <c r="CM845" s="15">
        <f ca="1">(BF845*DCF!C$28-DCF!C$5*MAX(BF845*DCF!C$28,0)-MAX(BF845-Inputs!$B$13,0)/Inputs!$B$17)*DCF!C$6</f>
        <v>3697.0910558331739</v>
      </c>
      <c r="CN845" s="15">
        <f ca="1">(BG845*DCF!D$28-DCF!D$5*MAX(BG845*DCF!D$28,0)-MAX(BG845-BF845,0)/Inputs!$B$17)*DCF!D$6</f>
        <v>4710.9431628954117</v>
      </c>
      <c r="CO845" s="15">
        <f ca="1">(BH845*DCF!E$28-DCF!E$5*MAX(BH845*DCF!E$28,0)-MAX(BH845-BG845,0)/Inputs!$B$17)*DCF!E$6</f>
        <v>5903.1815764698167</v>
      </c>
      <c r="CP845" s="15">
        <f ca="1">(BI845*DCF!F$28-DCF!F$5*MAX(BI845*DCF!F$28,0)-MAX(BI845-BH845,0)/Inputs!$B$17)*DCF!F$6</f>
        <v>6788.1129619610674</v>
      </c>
      <c r="CQ845" s="15">
        <f ca="1">(BJ845*DCF!G$28-DCF!G$5*MAX(BJ845*DCF!G$28,0)-MAX(BJ845-BI845,0)/Inputs!$B$17)*DCF!G$6</f>
        <v>8165.0180250125904</v>
      </c>
      <c r="CR845" s="15">
        <f ca="1">(BK845*DCF!H$28-DCF!H$5*MAX(BK845*DCF!H$28,0)-MAX(BK845-BJ845,0)/Inputs!$B$17)*DCF!H$6</f>
        <v>8546.854703128598</v>
      </c>
      <c r="CS845" s="15">
        <f ca="1">(BL845*DCF!I$28-DCF!I$5*MAX(BL845*DCF!I$28,0)-MAX(BL845-BK845,0)/Inputs!$B$17)*DCF!I$6</f>
        <v>9427.7756821100047</v>
      </c>
      <c r="CT845" s="15">
        <f ca="1">(BM845*DCF!J$28-DCF!J$5*MAX(BM845*DCF!J$28,0)-MAX(BM845-BL845,0)/Inputs!$B$17)*DCF!J$6</f>
        <v>10291.201055663991</v>
      </c>
      <c r="CU845" s="15">
        <f ca="1">(BN845*DCF!K$28-DCF!K$5*MAX(BN845*DCF!K$28,0)-MAX(BN845-BM845,0)/Inputs!$B$17)*DCF!K$6</f>
        <v>11421.556581818992</v>
      </c>
      <c r="CV845" s="15">
        <f ca="1">(BO845*DCF!L$28-DCF!L$5*MAX(BO845*DCF!L$28,0)-MAX(BO845-BN845,0)/Inputs!$B$17)*DCF!L$6</f>
        <v>13280.12466539796</v>
      </c>
      <c r="CW845" s="15">
        <f ca="1">(BP845*DCF!M$28-DCF!M$5*MAX(BP845*DCF!M$28,0)-MAX(BP845-BO845,0)/Inputs!$B$17)*DCF!M$6</f>
        <v>15963.543552217563</v>
      </c>
      <c r="CX845" s="15">
        <f ca="1">(BQ845*DCF!C$46-DCF!C$5*MAX(BQ845*DCF!C$46,0)-MAX(BQ845-Inputs!$B$20,0)/Inputs!$B$24)*DCF!C$6</f>
        <v>-2761.7046396487567</v>
      </c>
      <c r="CY845" s="15">
        <f ca="1">(BR845*DCF!D$46-DCF!D$5*MAX(BR845*DCF!D$46,0)-MAX(BR845-BQ845,0)/Inputs!$B$24)*DCF!D$6</f>
        <v>-3606.2947619445131</v>
      </c>
      <c r="CZ845" s="15">
        <f ca="1">(BS845*DCF!E$46-DCF!E$5*MAX(BS845*DCF!E$46,0)-MAX(BS845-BR845,0)/Inputs!$B$24)*DCF!E$6</f>
        <v>-2128.0142288901543</v>
      </c>
      <c r="DA845" s="15">
        <f ca="1">(BT845*DCF!F$46-DCF!F$5*MAX(BT845*DCF!F$46,0)-MAX(BT845-BS845,0)/Inputs!$B$24)*DCF!F$6</f>
        <v>-3521.0680223906093</v>
      </c>
      <c r="DB845" s="15">
        <f ca="1">(BU845*DCF!G$46-DCF!G$5*MAX(BU845*DCF!G$46,0)-MAX(BU845-BT845,0)/Inputs!$B$24)*DCF!G$6</f>
        <v>-738.37249487076508</v>
      </c>
      <c r="DC845" s="15">
        <f ca="1">(BV845*DCF!H$46-DCF!H$5*MAX(BV845*DCF!H$46,0)-MAX(BV845-BU845,0)/Inputs!$B$24)*DCF!H$6</f>
        <v>-19.103208039824001</v>
      </c>
      <c r="DD845" s="15">
        <f ca="1">(BW845*DCF!I$46-DCF!I$5*MAX(BW845*DCF!I$46,0)-MAX(BW845-BV845,0)/Inputs!$B$24)*DCF!I$6</f>
        <v>-1540.8001227065001</v>
      </c>
      <c r="DE845" s="15">
        <f ca="1">(BX845*DCF!J$46-DCF!J$5*MAX(BX845*DCF!J$46,0)-MAX(BX845-BW845,0)/Inputs!$B$24)*DCF!J$6</f>
        <v>-1030.4993053598835</v>
      </c>
      <c r="DF845" s="15">
        <f ca="1">(BY845*DCF!K$46-DCF!K$5*MAX(BY845*DCF!K$46,0)-MAX(BY845-BX845,0)/Inputs!$B$24)*DCF!K$6</f>
        <v>-101.55038584919981</v>
      </c>
      <c r="DG845" s="15">
        <f ca="1">(BZ845*DCF!L$46-DCF!L$5*MAX(BZ845*DCF!L$46,0)-MAX(BZ845-BY845,0)/Inputs!$B$24)*DCF!L$6</f>
        <v>1251.1433385439045</v>
      </c>
      <c r="DH845" s="15">
        <f ca="1">(CA845*DCF!M$46-DCF!M$5*MAX(CA845*DCF!M$46,0)-MAX(CA845-BZ845,0)/Inputs!$B$24)*DCF!M$6</f>
        <v>-753.77041533127408</v>
      </c>
      <c r="DI845" s="15">
        <f ca="1">SUM(CB845:CL845)+BE845*DCF!M$10*(1+Inputs!$B$30)*(1-Inputs!$B$33)*(1-Inputs!$B$30/Inputs!$B$31)/(Inputs!$B$29-Inputs!$B$30)*DCF!M$6</f>
        <v>167243.79494990146</v>
      </c>
      <c r="DJ845" s="15">
        <f ca="1">SUM(CM845:CW845)+BP845*DCF!M$28*(1+Inputs!$B$30)*(1-Inputs!$B$33)*(1-Inputs!$B$30/Inputs!$B$31)/(Inputs!$B$29-Inputs!$B$30)*DCF!M$6</f>
        <v>464946.94363304571</v>
      </c>
      <c r="DK845" s="15">
        <f ca="1">SUM(CX845:DH845)+CA845*DCF!M$46*(1+Inputs!$B$30)*(1-Inputs!$B$33)*(1-Inputs!$B$30/Inputs!$B$31)/(Inputs!$B$29-Inputs!$B$30)*DCF!M$6</f>
        <v>141423.6914275029</v>
      </c>
      <c r="DM845" s="15">
        <f ca="1">DI845+DJ845+DK845+Inputs!$B$34+Inputs!$B$36-Inputs!$B$35</f>
        <v>850465.43001045007</v>
      </c>
    </row>
    <row r="846" spans="1:117" x14ac:dyDescent="0.75">
      <c r="A846" s="11">
        <v>833</v>
      </c>
      <c r="C846" s="24">
        <f t="shared" ca="1" si="473"/>
        <v>-0.18580682106249002</v>
      </c>
      <c r="D846" s="24">
        <f t="shared" ca="1" si="473"/>
        <v>-0.75369279476995099</v>
      </c>
      <c r="E846" s="24">
        <f t="shared" ca="1" si="473"/>
        <v>-1.3950805360589829</v>
      </c>
      <c r="F846" s="24">
        <f t="shared" ca="1" si="473"/>
        <v>0.328499141042085</v>
      </c>
      <c r="G846" s="24">
        <f t="shared" ca="1" si="473"/>
        <v>-0.91293872655884412</v>
      </c>
      <c r="H846" s="24">
        <f t="shared" ca="1" si="473"/>
        <v>-1.0379104105880144</v>
      </c>
      <c r="I846" s="24">
        <f t="shared" ca="1" si="473"/>
        <v>1.2470026667430991</v>
      </c>
      <c r="J846" s="24">
        <f t="shared" ca="1" si="473"/>
        <v>-0.89425418096326503</v>
      </c>
      <c r="K846" s="24">
        <f t="shared" ca="1" si="473"/>
        <v>-0.24830754710185959</v>
      </c>
      <c r="L846" s="24">
        <f t="shared" ca="1" si="473"/>
        <v>0.31355532534768804</v>
      </c>
      <c r="M846" s="24">
        <f t="shared" ca="1" si="473"/>
        <v>1.3249884054446166</v>
      </c>
      <c r="N846" s="24">
        <f ca="1">SQRT(Inputs!$B$38)*C846+SQRT(1-Inputs!$B$38)*_xlfn.NORM.S.INV(RAND())</f>
        <v>0.58766085314627514</v>
      </c>
      <c r="O846" s="24">
        <f ca="1">SQRT(Inputs!$B$38)*D846+SQRT(1-Inputs!$B$38)*_xlfn.NORM.S.INV(RAND())</f>
        <v>-1.9952879132387751</v>
      </c>
      <c r="P846" s="24">
        <f ca="1">SQRT(Inputs!$B$38)*E846+SQRT(1-Inputs!$B$38)*_xlfn.NORM.S.INV(RAND())</f>
        <v>-1.9421306164807559</v>
      </c>
      <c r="Q846" s="24">
        <f ca="1">SQRT(Inputs!$B$38)*F846+SQRT(1-Inputs!$B$38)*_xlfn.NORM.S.INV(RAND())</f>
        <v>0.85200912121074146</v>
      </c>
      <c r="R846" s="24">
        <f ca="1">SQRT(Inputs!$B$38)*G846+SQRT(1-Inputs!$B$38)*_xlfn.NORM.S.INV(RAND())</f>
        <v>0.59522124077708549</v>
      </c>
      <c r="S846" s="24">
        <f ca="1">SQRT(Inputs!$B$38)*H846+SQRT(1-Inputs!$B$38)*_xlfn.NORM.S.INV(RAND())</f>
        <v>-0.65252704615076262</v>
      </c>
      <c r="T846" s="24">
        <f ca="1">SQRT(Inputs!$B$38)*I846+SQRT(1-Inputs!$B$38)*_xlfn.NORM.S.INV(RAND())</f>
        <v>0.62082233570849399</v>
      </c>
      <c r="U846" s="24">
        <f ca="1">SQRT(Inputs!$B$38)*J846+SQRT(1-Inputs!$B$38)*_xlfn.NORM.S.INV(RAND())</f>
        <v>-0.71674452473004124</v>
      </c>
      <c r="V846" s="24">
        <f ca="1">SQRT(Inputs!$B$38)*K846+SQRT(1-Inputs!$B$38)*_xlfn.NORM.S.INV(RAND())</f>
        <v>-1.1480304654378843</v>
      </c>
      <c r="W846" s="24">
        <f ca="1">SQRT(Inputs!$B$38)*L846+SQRT(1-Inputs!$B$38)*_xlfn.NORM.S.INV(RAND())</f>
        <v>4.6414133176473971E-2</v>
      </c>
      <c r="X846" s="24">
        <f ca="1">SQRT(Inputs!$B$38)*M846+SQRT(1-Inputs!$B$38)*_xlfn.NORM.S.INV(RAND())</f>
        <v>-0.24199882396851324</v>
      </c>
      <c r="Y846" s="24">
        <f ca="1">SQRT(Inputs!$B$38)*C846+SQRT(1-Inputs!$B$38)*_xlfn.NORM.S.INV(RAND())</f>
        <v>0.44331631039283736</v>
      </c>
      <c r="Z846" s="24">
        <f ca="1">SQRT(Inputs!$B$38)*D846+SQRT(1-Inputs!$B$38)*_xlfn.NORM.S.INV(RAND())</f>
        <v>-1.2204128384236375</v>
      </c>
      <c r="AA846" s="24">
        <f ca="1">SQRT(Inputs!$B$38)*E846+SQRT(1-Inputs!$B$38)*_xlfn.NORM.S.INV(RAND())</f>
        <v>-0.87588309321946389</v>
      </c>
      <c r="AB846" s="24">
        <f ca="1">SQRT(Inputs!$B$38)*F846+SQRT(1-Inputs!$B$38)*_xlfn.NORM.S.INV(RAND())</f>
        <v>0.93824920411452073</v>
      </c>
      <c r="AC846" s="24">
        <f ca="1">SQRT(Inputs!$B$38)*G846+SQRT(1-Inputs!$B$38)*_xlfn.NORM.S.INV(RAND())</f>
        <v>-0.90876916646919781</v>
      </c>
      <c r="AD846" s="24">
        <f ca="1">SQRT(Inputs!$B$38)*H846+SQRT(1-Inputs!$B$38)*_xlfn.NORM.S.INV(RAND())</f>
        <v>-2.5777664112813858</v>
      </c>
      <c r="AE846" s="24">
        <f ca="1">SQRT(Inputs!$B$38)*I846+SQRT(1-Inputs!$B$38)*_xlfn.NORM.S.INV(RAND())</f>
        <v>2.2246297033503328</v>
      </c>
      <c r="AF846" s="24">
        <f ca="1">SQRT(Inputs!$B$38)*J846+SQRT(1-Inputs!$B$38)*_xlfn.NORM.S.INV(RAND())</f>
        <v>0.52255926883944315</v>
      </c>
      <c r="AG846" s="24">
        <f ca="1">SQRT(Inputs!$B$38)*K846+SQRT(1-Inputs!$B$38)*_xlfn.NORM.S.INV(RAND())</f>
        <v>0.59149913347037408</v>
      </c>
      <c r="AH846" s="24">
        <f ca="1">SQRT(Inputs!$B$38)*L846+SQRT(1-Inputs!$B$38)*_xlfn.NORM.S.INV(RAND())</f>
        <v>1.144916172220263</v>
      </c>
      <c r="AI846" s="24">
        <f ca="1">SQRT(Inputs!$B$38)*M846+SQRT(1-Inputs!$B$38)*_xlfn.NORM.S.INV(RAND())</f>
        <v>-0.22698435837171294</v>
      </c>
      <c r="AJ846" s="24">
        <f ca="1">SQRT(Inputs!$B$38)*C846+SQRT(1-Inputs!$B$38)*_xlfn.NORM.S.INV(RAND())</f>
        <v>-0.25708989058791198</v>
      </c>
      <c r="AK846" s="24">
        <f ca="1">SQRT(Inputs!$B$38)*D846+SQRT(1-Inputs!$B$38)*_xlfn.NORM.S.INV(RAND())</f>
        <v>-0.30700427000342989</v>
      </c>
      <c r="AL846" s="24">
        <f ca="1">SQRT(Inputs!$B$38)*E846+SQRT(1-Inputs!$B$38)*_xlfn.NORM.S.INV(RAND())</f>
        <v>-8.955795609563566E-2</v>
      </c>
      <c r="AM846" s="24">
        <f ca="1">SQRT(Inputs!$B$38)*F846+SQRT(1-Inputs!$B$38)*_xlfn.NORM.S.INV(RAND())</f>
        <v>-1.4847973573896385</v>
      </c>
      <c r="AN846" s="24">
        <f ca="1">SQRT(Inputs!$B$38)*G846+SQRT(1-Inputs!$B$38)*_xlfn.NORM.S.INV(RAND())</f>
        <v>-0.73826119037235216</v>
      </c>
      <c r="AO846" s="24">
        <f ca="1">SQRT(Inputs!$B$38)*H846+SQRT(1-Inputs!$B$38)*_xlfn.NORM.S.INV(RAND())</f>
        <v>1.1410118347207718</v>
      </c>
      <c r="AP846" s="24">
        <f ca="1">SQRT(Inputs!$B$38)*I846+SQRT(1-Inputs!$B$38)*_xlfn.NORM.S.INV(RAND())</f>
        <v>1.2706990418059443</v>
      </c>
      <c r="AQ846" s="24">
        <f ca="1">SQRT(Inputs!$B$38)*J846+SQRT(1-Inputs!$B$38)*_xlfn.NORM.S.INV(RAND())</f>
        <v>-2.2894787347770396E-2</v>
      </c>
      <c r="AR846" s="24">
        <f ca="1">SQRT(Inputs!$B$38)*K846+SQRT(1-Inputs!$B$38)*_xlfn.NORM.S.INV(RAND())</f>
        <v>0.44229935132475878</v>
      </c>
      <c r="AS846" s="24">
        <f ca="1">SQRT(Inputs!$B$38)*L846+SQRT(1-Inputs!$B$38)*_xlfn.NORM.S.INV(RAND())</f>
        <v>0.45335131406312523</v>
      </c>
      <c r="AT846" s="24">
        <f ca="1">SQRT(Inputs!$B$38)*M846+SQRT(1-Inputs!$B$38)*_xlfn.NORM.S.INV(RAND())</f>
        <v>-6.2753391881834819E-2</v>
      </c>
      <c r="AU846" s="15">
        <f ca="1">Inputs!$B$6*EXP($B$8-0.5*C$5^2+C$5*N846)</f>
        <v>5457.4606914105534</v>
      </c>
      <c r="AV846" s="15">
        <f t="shared" ref="AV846:AV909" ca="1" si="474">AU846*EXP($B$8-0.5*D$5^2+D$5*O846)</f>
        <v>4953.9998806445637</v>
      </c>
      <c r="AW846" s="15">
        <f t="shared" ref="AW846:AW909" ca="1" si="475">AV846*EXP($B$8-0.5*E$5^2+E$5*P846)</f>
        <v>4648.451216783239</v>
      </c>
      <c r="AX846" s="15">
        <f t="shared" ref="AX846:AX909" ca="1" si="476">AW846*EXP($B$8-0.5*F$5^2+F$5*Q846)</f>
        <v>6312.716130456628</v>
      </c>
      <c r="AY846" s="15">
        <f t="shared" ref="AY846:AY909" ca="1" si="477">AX846*EXP($B$8-0.5*G$5^2+G$5*R846)</f>
        <v>8270.1535223383144</v>
      </c>
      <c r="AZ846" s="15">
        <f t="shared" ref="AZ846:AZ909" ca="1" si="478">AY846*EXP($B$8-0.5*H$5^2+H$5*S846)</f>
        <v>9413.3238413226154</v>
      </c>
      <c r="BA846" s="15">
        <f t="shared" ref="BA846:BA909" ca="1" si="479">AZ846*EXP($B$8-0.5*I$5^2+I$5*T846)</f>
        <v>12292.833543135424</v>
      </c>
      <c r="BB846" s="15">
        <f t="shared" ref="BB846:BB909" ca="1" si="480">BA846*EXP($B$8-0.5*J$5^2+J$5*U846)</f>
        <v>14007.307718844047</v>
      </c>
      <c r="BC846" s="15">
        <f t="shared" ref="BC846:BC909" ca="1" si="481">BB846*EXP($B$8-0.5*K$5^2+K$5*V846)</f>
        <v>15355.796079265887</v>
      </c>
      <c r="BD846" s="15">
        <f t="shared" ref="BD846:BD909" ca="1" si="482">BC846*EXP($B$8-0.5*L$5^2+L$5*W846)</f>
        <v>18894.145302991827</v>
      </c>
      <c r="BE846" s="15">
        <f t="shared" ref="BE846:BE909" ca="1" si="483">BD846*EXP($B$8-0.5*M$5^2+M$5*X846)</f>
        <v>22647.626304696772</v>
      </c>
      <c r="BF846" s="15">
        <f ca="1">Inputs!$B$13*EXP($B$9-0.5*C$6^2+C$6*Y846)</f>
        <v>15101.595293574808</v>
      </c>
      <c r="BG846" s="15">
        <f t="shared" ref="BG846:BG909" ca="1" si="484">BF846*EXP($B$9-0.5*D$6^2+D$6*Z846)</f>
        <v>14767.14385066085</v>
      </c>
      <c r="BH846" s="15">
        <f t="shared" ref="BH846:BH909" ca="1" si="485">BG846*EXP($B$9-0.5*E$6^2+E$6*AA846)</f>
        <v>15603.127067872696</v>
      </c>
      <c r="BI846" s="15">
        <f t="shared" ref="BI846:BI909" ca="1" si="486">BH846*EXP($B$9-0.5*F$6^2+F$6*AB846)</f>
        <v>22068.102541799941</v>
      </c>
      <c r="BJ846" s="15">
        <f t="shared" ref="BJ846:BJ909" ca="1" si="487">BI846*EXP($B$9-0.5*G$6^2+G$6*AC846)</f>
        <v>23732.417264453332</v>
      </c>
      <c r="BK846" s="15">
        <f t="shared" ref="BK846:BK909" ca="1" si="488">BJ846*EXP($B$9-0.5*H$6^2+H$6*AD846)</f>
        <v>20506.080720154543</v>
      </c>
      <c r="BL846" s="15">
        <f t="shared" ref="BL846:BL909" ca="1" si="489">BK846*EXP($B$9-0.5*I$6^2+I$6*AE846)</f>
        <v>33606.198878528594</v>
      </c>
      <c r="BM846" s="15">
        <f t="shared" ref="BM846:BM909" ca="1" si="490">BL846*EXP($B$9-0.5*J$6^2+J$6*AF846)</f>
        <v>44079.871096250594</v>
      </c>
      <c r="BN846" s="15">
        <f t="shared" ref="BN846:BN909" ca="1" si="491">BM846*EXP($B$9-0.5*K$6^2+K$6*AG846)</f>
        <v>58194.939805458031</v>
      </c>
      <c r="BO846" s="15">
        <f t="shared" ref="BO846:BO909" ca="1" si="492">BN846*EXP($B$9-0.5*L$6^2+L$6*AH846)</f>
        <v>81795.358955537566</v>
      </c>
      <c r="BP846" s="15">
        <f t="shared" ref="BP846:BP909" ca="1" si="493">BO846*EXP($B$9-0.5*M$6^2+M$6*AI846)</f>
        <v>98118.765383963866</v>
      </c>
      <c r="BQ846" s="15">
        <f ca="1">Inputs!$B$20*EXP($B$10-0.5*C$7^2+C$7*AJ846)</f>
        <v>3915.6763501239784</v>
      </c>
      <c r="BR846" s="15">
        <f t="shared" ref="BR846:BR909" ca="1" si="494">BQ846*EXP($B$10-0.5*D$7^2+D$7*AK846)</f>
        <v>4819.5047417262831</v>
      </c>
      <c r="BS846" s="15">
        <f t="shared" ref="BS846:BS909" ca="1" si="495">BR846*EXP($B$10-0.5*E$7^2+E$7*AL846)</f>
        <v>6432.2034449383955</v>
      </c>
      <c r="BT846" s="15">
        <f t="shared" ref="BT846:BT909" ca="1" si="496">BS846*EXP($B$10-0.5*F$7^2+F$7*AM846)</f>
        <v>6007.4952100710216</v>
      </c>
      <c r="BU846" s="15">
        <f t="shared" ref="BU846:BU909" ca="1" si="497">BT846*EXP($B$10-0.5*G$7^2+G$7*AN846)</f>
        <v>6963.6675190294281</v>
      </c>
      <c r="BV846" s="15">
        <f t="shared" ref="BV846:BV909" ca="1" si="498">BU846*EXP($B$10-0.5*H$7^2+H$7*AO846)</f>
        <v>12528.485912841716</v>
      </c>
      <c r="BW846" s="15">
        <f t="shared" ref="BW846:BW909" ca="1" si="499">BV846*EXP($B$10-0.5*I$7^2+I$7*AP846)</f>
        <v>22877.634230362222</v>
      </c>
      <c r="BX846" s="15">
        <f t="shared" ref="BX846:BX909" ca="1" si="500">BW846*EXP($B$10-0.5*J$7^2+J$7*AQ846)</f>
        <v>31851.518632993462</v>
      </c>
      <c r="BY846" s="15">
        <f t="shared" ref="BY846:BY909" ca="1" si="501">BX846*EXP($B$10-0.5*K$7^2+K$7*AR846)</f>
        <v>48570.45080538559</v>
      </c>
      <c r="BZ846" s="15">
        <f t="shared" ref="BZ846:BZ909" ca="1" si="502">BY846*EXP($B$10-0.5*L$7^2+L$7*AS846)</f>
        <v>74074.345342689456</v>
      </c>
      <c r="CA846" s="15">
        <f t="shared" ref="CA846:CA909" ca="1" si="503">BZ846*EXP($B$10-0.5*M$7^2+M$7*AT846)</f>
        <v>102898.10157486088</v>
      </c>
      <c r="CB846" s="15">
        <f ca="1">(AU846*DCF!C$10-DCF!C$5*MAX(AU846*DCF!C$10,0)-MAX(AU846-Inputs!$B$6,0)/Inputs!$B$10)*DCF!C$6</f>
        <v>1039.5432876582786</v>
      </c>
      <c r="CC846" s="15">
        <f ca="1">(AV846*DCF!D$10-DCF!D$5*MAX(AV846*DCF!D$10,0)-MAX(AV846-AU846,0)/Inputs!$B$10)*DCF!D$6</f>
        <v>1207.5039086595971</v>
      </c>
      <c r="CD846" s="15">
        <f ca="1">(AW846*DCF!E$10-DCF!E$5*MAX(AW846*DCF!E$10,0)-MAX(AW846-AV846,0)/Inputs!$B$10)*DCF!E$6</f>
        <v>1073.2533888397002</v>
      </c>
      <c r="CE846" s="15">
        <f ca="1">(AX846*DCF!F$10-DCF!F$5*MAX(AX846*DCF!F$10,0)-MAX(AX846-AW846,0)/Inputs!$B$10)*DCF!F$6</f>
        <v>1031.7636042398458</v>
      </c>
      <c r="CF846" s="15">
        <f ca="1">(AY846*DCF!G$10-DCF!G$5*MAX(AY846*DCF!G$10,0)-MAX(AY846-AX846,0)/Inputs!$B$10)*DCF!G$6</f>
        <v>1327.7278847345353</v>
      </c>
      <c r="CG846" s="15">
        <f ca="1">(AZ846*DCF!H$10-DCF!H$5*MAX(AZ846*DCF!H$10,0)-MAX(AZ846-AY846,0)/Inputs!$B$10)*DCF!H$6</f>
        <v>1624.6131916264828</v>
      </c>
      <c r="CH846" s="15">
        <f ca="1">(BA846*DCF!I$10-DCF!I$5*MAX(BA846*DCF!I$10,0)-MAX(BA846-AZ846,0)/Inputs!$B$10)*DCF!I$6</f>
        <v>1773.111764399169</v>
      </c>
      <c r="CI846" s="15">
        <f ca="1">(BB846*DCF!J$10-DCF!J$5*MAX(BB846*DCF!J$10,0)-MAX(BB846-BA846,0)/Inputs!$B$10)*DCF!J$6</f>
        <v>2143.8861969888767</v>
      </c>
      <c r="CJ846" s="15">
        <f ca="1">(BC846*DCF!K$10-DCF!K$5*MAX(BC846*DCF!K$10,0)-MAX(BC846-BB846,0)/Inputs!$B$10)*DCF!K$6</f>
        <v>2283.2687105642399</v>
      </c>
      <c r="CK846" s="15">
        <f ca="1">(BD846*DCF!L$10-DCF!L$5*MAX(BD846*DCF!L$10,0)-MAX(BD846-BC846,0)/Inputs!$B$10)*DCF!L$6</f>
        <v>2392.0305566446291</v>
      </c>
      <c r="CL846" s="15">
        <f ca="1">(BE846*DCF!M$10-DCF!M$5*MAX(BE846*DCF!M$10,0)-MAX(BE846-BD846,0)/Inputs!$B$10)*DCF!M$6</f>
        <v>2747.4795857957442</v>
      </c>
      <c r="CM846" s="15">
        <f ca="1">(BF846*DCF!C$28-DCF!C$5*MAX(BF846*DCF!C$28,0)-MAX(BF846-Inputs!$B$13,0)/Inputs!$B$17)*DCF!C$6</f>
        <v>3751.0336436548</v>
      </c>
      <c r="CN846" s="15">
        <f ca="1">(BG846*DCF!D$28-DCF!D$5*MAX(BG846*DCF!D$28,0)-MAX(BG846-BF846,0)/Inputs!$B$17)*DCF!D$6</f>
        <v>4349.2644506252036</v>
      </c>
      <c r="CO846" s="15">
        <f ca="1">(BH846*DCF!E$28-DCF!E$5*MAX(BH846*DCF!E$28,0)-MAX(BH846-BG846,0)/Inputs!$B$17)*DCF!E$6</f>
        <v>4254.3226368357255</v>
      </c>
      <c r="CP846" s="15">
        <f ca="1">(BI846*DCF!F$28-DCF!F$5*MAX(BI846*DCF!F$28,0)-MAX(BI846-BH846,0)/Inputs!$B$17)*DCF!F$6</f>
        <v>4813.8575754835474</v>
      </c>
      <c r="CQ846" s="15">
        <f ca="1">(BJ846*DCF!G$28-DCF!G$5*MAX(BJ846*DCF!G$28,0)-MAX(BJ846-BI846,0)/Inputs!$B$17)*DCF!G$6</f>
        <v>5877.6344216649695</v>
      </c>
      <c r="CR846" s="15">
        <f ca="1">(BK846*DCF!H$28-DCF!H$5*MAX(BK846*DCF!H$28,0)-MAX(BK846-BJ846,0)/Inputs!$B$17)*DCF!H$6</f>
        <v>5071.3800001089685</v>
      </c>
      <c r="CS846" s="15">
        <f ca="1">(BL846*DCF!I$28-DCF!I$5*MAX(BL846*DCF!I$28,0)-MAX(BL846-BK846,0)/Inputs!$B$17)*DCF!I$6</f>
        <v>6022.3311625699225</v>
      </c>
      <c r="CT846" s="15">
        <f ca="1">(BM846*DCF!J$28-DCF!J$5*MAX(BM846*DCF!J$28,0)-MAX(BM846-BL846,0)/Inputs!$B$17)*DCF!J$6</f>
        <v>8444.7472293395767</v>
      </c>
      <c r="CU846" s="15">
        <f ca="1">(BN846*DCF!K$28-DCF!K$5*MAX(BN846*DCF!K$28,0)-MAX(BN846-BM846,0)/Inputs!$B$17)*DCF!K$6</f>
        <v>10560.88762728242</v>
      </c>
      <c r="CV846" s="15">
        <f ca="1">(BO846*DCF!L$28-DCF!L$5*MAX(BO846*DCF!L$28,0)-MAX(BO846-BN846,0)/Inputs!$B$17)*DCF!L$6</f>
        <v>13649.464205683127</v>
      </c>
      <c r="CW846" s="15">
        <f ca="1">(BP846*DCF!M$28-DCF!M$5*MAX(BP846*DCF!M$28,0)-MAX(BP846-BO846,0)/Inputs!$B$17)*DCF!M$6</f>
        <v>16754.847843177387</v>
      </c>
      <c r="CX846" s="15">
        <f ca="1">(BQ846*DCF!C$46-DCF!C$5*MAX(BQ846*DCF!C$46,0)-MAX(BQ846-Inputs!$B$20,0)/Inputs!$B$24)*DCF!C$6</f>
        <v>-1234.417794543172</v>
      </c>
      <c r="CY846" s="15">
        <f ca="1">(BR846*DCF!D$46-DCF!D$5*MAX(BR846*DCF!D$46,0)-MAX(BR846-BQ846,0)/Inputs!$B$24)*DCF!D$6</f>
        <v>-1208.2331393491106</v>
      </c>
      <c r="CZ846" s="15">
        <f ca="1">(BS846*DCF!E$46-DCF!E$5*MAX(BS846*DCF!E$46,0)-MAX(BS846-BR846,0)/Inputs!$B$24)*DCF!E$6</f>
        <v>-1396.3006885835368</v>
      </c>
      <c r="DA846" s="15">
        <f ca="1">(BT846*DCF!F$46-DCF!F$5*MAX(BT846*DCF!F$46,0)-MAX(BT846-BS846,0)/Inputs!$B$24)*DCF!F$6</f>
        <v>-437.5037834794868</v>
      </c>
      <c r="DB846" s="15">
        <f ca="1">(BU846*DCF!G$46-DCF!G$5*MAX(BU846*DCF!G$46,0)-MAX(BU846-BT846,0)/Inputs!$B$24)*DCF!G$6</f>
        <v>-555.88148988859541</v>
      </c>
      <c r="DC846" s="15">
        <f ca="1">(BV846*DCF!H$46-DCF!H$5*MAX(BV846*DCF!H$46,0)-MAX(BV846-BU846,0)/Inputs!$B$24)*DCF!H$6</f>
        <v>-1729.2332196691725</v>
      </c>
      <c r="DD846" s="15">
        <f ca="1">(BW846*DCF!I$46-DCF!I$5*MAX(BW846*DCF!I$46,0)-MAX(BW846-BV846,0)/Inputs!$B$24)*DCF!I$6</f>
        <v>-2442.4722902414542</v>
      </c>
      <c r="DE846" s="15">
        <f ca="1">(BX846*DCF!J$46-DCF!J$5*MAX(BX846*DCF!J$46,0)-MAX(BX846-BW846,0)/Inputs!$B$24)*DCF!J$6</f>
        <v>-1043.6444302783714</v>
      </c>
      <c r="DF846" s="15">
        <f ca="1">(BY846*DCF!K$46-DCF!K$5*MAX(BY846*DCF!K$46,0)-MAX(BY846-BX846,0)/Inputs!$B$24)*DCF!K$6</f>
        <v>-1321.1869312949959</v>
      </c>
      <c r="DG846" s="15">
        <f ca="1">(BZ846*DCF!L$46-DCF!L$5*MAX(BZ846*DCF!L$46,0)-MAX(BZ846-BY846,0)/Inputs!$B$24)*DCF!L$6</f>
        <v>-651.19894674064608</v>
      </c>
      <c r="DH846" s="15">
        <f ca="1">(CA846*DCF!M$46-DCF!M$5*MAX(CA846*DCF!M$46,0)-MAX(CA846-BZ846,0)/Inputs!$B$24)*DCF!M$6</f>
        <v>2041.0223270056811</v>
      </c>
      <c r="DI846" s="15">
        <f ca="1">SUM(CB846:CL846)+BE846*DCF!M$10*(1+Inputs!$B$30)*(1-Inputs!$B$33)*(1-Inputs!$B$30/Inputs!$B$31)/(Inputs!$B$29-Inputs!$B$30)*DCF!M$6</f>
        <v>81672.825569976078</v>
      </c>
      <c r="DJ846" s="15">
        <f ca="1">SUM(CM846:CW846)+BP846*DCF!M$28*(1+Inputs!$B$30)*(1-Inputs!$B$33)*(1-Inputs!$B$30/Inputs!$B$31)/(Inputs!$B$29-Inputs!$B$30)*DCF!M$6</f>
        <v>447637.53286298766</v>
      </c>
      <c r="DK846" s="15">
        <f ca="1">SUM(CX846:DH846)+CA846*DCF!M$46*(1+Inputs!$B$30)*(1-Inputs!$B$33)*(1-Inputs!$B$30/Inputs!$B$31)/(Inputs!$B$29-Inputs!$B$30)*DCF!M$6</f>
        <v>149113.60370702957</v>
      </c>
      <c r="DM846" s="15">
        <f ca="1">DI846+DJ846+DK846+Inputs!$B$34+Inputs!$B$36-Inputs!$B$35</f>
        <v>755274.96213999332</v>
      </c>
    </row>
    <row r="847" spans="1:117" x14ac:dyDescent="0.75">
      <c r="A847" s="11">
        <v>834</v>
      </c>
      <c r="C847" s="24">
        <f t="shared" ca="1" si="473"/>
        <v>-2.9855138218873494</v>
      </c>
      <c r="D847" s="24">
        <f t="shared" ca="1" si="473"/>
        <v>-1.1573362534759015</v>
      </c>
      <c r="E847" s="24">
        <f t="shared" ca="1" si="473"/>
        <v>-2.2337624917217691</v>
      </c>
      <c r="F847" s="24">
        <f t="shared" ca="1" si="473"/>
        <v>-8.3670272626163361E-2</v>
      </c>
      <c r="G847" s="24">
        <f t="shared" ca="1" si="473"/>
        <v>-1.0306818815069829</v>
      </c>
      <c r="H847" s="24">
        <f t="shared" ca="1" si="473"/>
        <v>1.7193795405038834</v>
      </c>
      <c r="I847" s="24">
        <f t="shared" ca="1" si="473"/>
        <v>-1.4107705290095363</v>
      </c>
      <c r="J847" s="24">
        <f t="shared" ca="1" si="473"/>
        <v>-0.75467324667536284</v>
      </c>
      <c r="K847" s="24">
        <f t="shared" ca="1" si="473"/>
        <v>-4.753127839148313E-4</v>
      </c>
      <c r="L847" s="24">
        <f t="shared" ca="1" si="473"/>
        <v>-5.3855113219796483E-2</v>
      </c>
      <c r="M847" s="24">
        <f t="shared" ca="1" si="473"/>
        <v>-1.0036649778951263</v>
      </c>
      <c r="N847" s="24">
        <f ca="1">SQRT(Inputs!$B$38)*C847+SQRT(1-Inputs!$B$38)*_xlfn.NORM.S.INV(RAND())</f>
        <v>-0.21810080520339459</v>
      </c>
      <c r="O847" s="24">
        <f ca="1">SQRT(Inputs!$B$38)*D847+SQRT(1-Inputs!$B$38)*_xlfn.NORM.S.INV(RAND())</f>
        <v>1.3823244886042292</v>
      </c>
      <c r="P847" s="24">
        <f ca="1">SQRT(Inputs!$B$38)*E847+SQRT(1-Inputs!$B$38)*_xlfn.NORM.S.INV(RAND())</f>
        <v>-2.1112271815336356</v>
      </c>
      <c r="Q847" s="24">
        <f ca="1">SQRT(Inputs!$B$38)*F847+SQRT(1-Inputs!$B$38)*_xlfn.NORM.S.INV(RAND())</f>
        <v>0.71341024204069536</v>
      </c>
      <c r="R847" s="24">
        <f ca="1">SQRT(Inputs!$B$38)*G847+SQRT(1-Inputs!$B$38)*_xlfn.NORM.S.INV(RAND())</f>
        <v>-0.46197566736418849</v>
      </c>
      <c r="S847" s="24">
        <f ca="1">SQRT(Inputs!$B$38)*H847+SQRT(1-Inputs!$B$38)*_xlfn.NORM.S.INV(RAND())</f>
        <v>1.1534167302918323</v>
      </c>
      <c r="T847" s="24">
        <f ca="1">SQRT(Inputs!$B$38)*I847+SQRT(1-Inputs!$B$38)*_xlfn.NORM.S.INV(RAND())</f>
        <v>-1.0074970471863105</v>
      </c>
      <c r="U847" s="24">
        <f ca="1">SQRT(Inputs!$B$38)*J847+SQRT(1-Inputs!$B$38)*_xlfn.NORM.S.INV(RAND())</f>
        <v>-0.26280091536425365</v>
      </c>
      <c r="V847" s="24">
        <f ca="1">SQRT(Inputs!$B$38)*K847+SQRT(1-Inputs!$B$38)*_xlfn.NORM.S.INV(RAND())</f>
        <v>2.1141639127061191</v>
      </c>
      <c r="W847" s="24">
        <f ca="1">SQRT(Inputs!$B$38)*L847+SQRT(1-Inputs!$B$38)*_xlfn.NORM.S.INV(RAND())</f>
        <v>0.8740896709129784</v>
      </c>
      <c r="X847" s="24">
        <f ca="1">SQRT(Inputs!$B$38)*M847+SQRT(1-Inputs!$B$38)*_xlfn.NORM.S.INV(RAND())</f>
        <v>-1.7629802549164348</v>
      </c>
      <c r="Y847" s="24">
        <f ca="1">SQRT(Inputs!$B$38)*C847+SQRT(1-Inputs!$B$38)*_xlfn.NORM.S.INV(RAND())</f>
        <v>-0.67400546930551553</v>
      </c>
      <c r="Z847" s="24">
        <f ca="1">SQRT(Inputs!$B$38)*D847+SQRT(1-Inputs!$B$38)*_xlfn.NORM.S.INV(RAND())</f>
        <v>-0.21512308508131073</v>
      </c>
      <c r="AA847" s="24">
        <f ca="1">SQRT(Inputs!$B$38)*E847+SQRT(1-Inputs!$B$38)*_xlfn.NORM.S.INV(RAND())</f>
        <v>-1.5313130488909112</v>
      </c>
      <c r="AB847" s="24">
        <f ca="1">SQRT(Inputs!$B$38)*F847+SQRT(1-Inputs!$B$38)*_xlfn.NORM.S.INV(RAND())</f>
        <v>-0.31637367397349375</v>
      </c>
      <c r="AC847" s="24">
        <f ca="1">SQRT(Inputs!$B$38)*G847+SQRT(1-Inputs!$B$38)*_xlfn.NORM.S.INV(RAND())</f>
        <v>-0.28856447926282852</v>
      </c>
      <c r="AD847" s="24">
        <f ca="1">SQRT(Inputs!$B$38)*H847+SQRT(1-Inputs!$B$38)*_xlfn.NORM.S.INV(RAND())</f>
        <v>0.75627096957859652</v>
      </c>
      <c r="AE847" s="24">
        <f ca="1">SQRT(Inputs!$B$38)*I847+SQRT(1-Inputs!$B$38)*_xlfn.NORM.S.INV(RAND())</f>
        <v>-0.68944627985922624</v>
      </c>
      <c r="AF847" s="24">
        <f ca="1">SQRT(Inputs!$B$38)*J847+SQRT(1-Inputs!$B$38)*_xlfn.NORM.S.INV(RAND())</f>
        <v>-0.91522145217674566</v>
      </c>
      <c r="AG847" s="24">
        <f ca="1">SQRT(Inputs!$B$38)*K847+SQRT(1-Inputs!$B$38)*_xlfn.NORM.S.INV(RAND())</f>
        <v>-0.7884843844708801</v>
      </c>
      <c r="AH847" s="24">
        <f ca="1">SQRT(Inputs!$B$38)*L847+SQRT(1-Inputs!$B$38)*_xlfn.NORM.S.INV(RAND())</f>
        <v>-0.54146116489528018</v>
      </c>
      <c r="AI847" s="24">
        <f ca="1">SQRT(Inputs!$B$38)*M847+SQRT(1-Inputs!$B$38)*_xlfn.NORM.S.INV(RAND())</f>
        <v>-0.4544260788784561</v>
      </c>
      <c r="AJ847" s="24">
        <f ca="1">SQRT(Inputs!$B$38)*C847+SQRT(1-Inputs!$B$38)*_xlfn.NORM.S.INV(RAND())</f>
        <v>-1.3577336551157337</v>
      </c>
      <c r="AK847" s="24">
        <f ca="1">SQRT(Inputs!$B$38)*D847+SQRT(1-Inputs!$B$38)*_xlfn.NORM.S.INV(RAND())</f>
        <v>-1.8662619245495726E-2</v>
      </c>
      <c r="AL847" s="24">
        <f ca="1">SQRT(Inputs!$B$38)*E847+SQRT(1-Inputs!$B$38)*_xlfn.NORM.S.INV(RAND())</f>
        <v>-1.8161362378517452</v>
      </c>
      <c r="AM847" s="24">
        <f ca="1">SQRT(Inputs!$B$38)*F847+SQRT(1-Inputs!$B$38)*_xlfn.NORM.S.INV(RAND())</f>
        <v>-0.93521494962705842</v>
      </c>
      <c r="AN847" s="24">
        <f ca="1">SQRT(Inputs!$B$38)*G847+SQRT(1-Inputs!$B$38)*_xlfn.NORM.S.INV(RAND())</f>
        <v>-0.28590709057169339</v>
      </c>
      <c r="AO847" s="24">
        <f ca="1">SQRT(Inputs!$B$38)*H847+SQRT(1-Inputs!$B$38)*_xlfn.NORM.S.INV(RAND())</f>
        <v>0.53885909149493527</v>
      </c>
      <c r="AP847" s="24">
        <f ca="1">SQRT(Inputs!$B$38)*I847+SQRT(1-Inputs!$B$38)*_xlfn.NORM.S.INV(RAND())</f>
        <v>-1.9893864436779134</v>
      </c>
      <c r="AQ847" s="24">
        <f ca="1">SQRT(Inputs!$B$38)*J847+SQRT(1-Inputs!$B$38)*_xlfn.NORM.S.INV(RAND())</f>
        <v>-1.280553329230149</v>
      </c>
      <c r="AR847" s="24">
        <f ca="1">SQRT(Inputs!$B$38)*K847+SQRT(1-Inputs!$B$38)*_xlfn.NORM.S.INV(RAND())</f>
        <v>-0.81438086791364761</v>
      </c>
      <c r="AS847" s="24">
        <f ca="1">SQRT(Inputs!$B$38)*L847+SQRT(1-Inputs!$B$38)*_xlfn.NORM.S.INV(RAND())</f>
        <v>1.086565236058485</v>
      </c>
      <c r="AT847" s="24">
        <f ca="1">SQRT(Inputs!$B$38)*M847+SQRT(1-Inputs!$B$38)*_xlfn.NORM.S.INV(RAND())</f>
        <v>-1.3275526153494179</v>
      </c>
      <c r="AU847" s="15">
        <f ca="1">Inputs!$B$6*EXP($B$8-0.5*C$5^2+C$5*N847)</f>
        <v>4790.1057534353795</v>
      </c>
      <c r="AV847" s="15">
        <f t="shared" ca="1" si="474"/>
        <v>7144.7749375255962</v>
      </c>
      <c r="AW847" s="15">
        <f t="shared" ca="1" si="475"/>
        <v>6552.9291988850619</v>
      </c>
      <c r="AX847" s="15">
        <f t="shared" ca="1" si="476"/>
        <v>8746.2806046639889</v>
      </c>
      <c r="AY847" s="15">
        <f t="shared" ca="1" si="477"/>
        <v>10127.431405143772</v>
      </c>
      <c r="AZ847" s="15">
        <f t="shared" ca="1" si="478"/>
        <v>14063.604924390804</v>
      </c>
      <c r="BA847" s="15">
        <f t="shared" ca="1" si="479"/>
        <v>15487.932545400181</v>
      </c>
      <c r="BB847" s="15">
        <f t="shared" ca="1" si="480"/>
        <v>18469.197546367184</v>
      </c>
      <c r="BC847" s="15">
        <f t="shared" ca="1" si="481"/>
        <v>27741.165571843248</v>
      </c>
      <c r="BD847" s="15">
        <f t="shared" ca="1" si="482"/>
        <v>36880.831677083253</v>
      </c>
      <c r="BE847" s="15">
        <f t="shared" ca="1" si="483"/>
        <v>38488.651284131869</v>
      </c>
      <c r="BF847" s="15">
        <f ca="1">Inputs!$B$13*EXP($B$9-0.5*C$6^2+C$6*Y847)</f>
        <v>12101.070558487543</v>
      </c>
      <c r="BG847" s="15">
        <f t="shared" ca="1" si="484"/>
        <v>14186.504434508674</v>
      </c>
      <c r="BH847" s="15">
        <f t="shared" ca="1" si="485"/>
        <v>13445.572359763435</v>
      </c>
      <c r="BI847" s="15">
        <f t="shared" ca="1" si="486"/>
        <v>15677.097015623058</v>
      </c>
      <c r="BJ847" s="15">
        <f t="shared" ca="1" si="487"/>
        <v>18436.073879698364</v>
      </c>
      <c r="BK847" s="15">
        <f t="shared" ca="1" si="488"/>
        <v>25080.626204284908</v>
      </c>
      <c r="BL847" s="15">
        <f t="shared" ca="1" si="489"/>
        <v>28175.276916230348</v>
      </c>
      <c r="BM847" s="15">
        <f t="shared" ca="1" si="490"/>
        <v>30911.416009188521</v>
      </c>
      <c r="BN847" s="15">
        <f t="shared" ca="1" si="491"/>
        <v>34589.466889883617</v>
      </c>
      <c r="BO847" s="15">
        <f t="shared" ca="1" si="492"/>
        <v>39962.695792922517</v>
      </c>
      <c r="BP847" s="15">
        <f t="shared" ca="1" si="493"/>
        <v>46718.312643482655</v>
      </c>
      <c r="BQ847" s="15">
        <f ca="1">Inputs!$B$20*EXP($B$10-0.5*C$7^2+C$7*AJ847)</f>
        <v>2650.130234657393</v>
      </c>
      <c r="BR847" s="15">
        <f t="shared" ca="1" si="494"/>
        <v>3574.6362675979376</v>
      </c>
      <c r="BS847" s="15">
        <f t="shared" ca="1" si="495"/>
        <v>2905.5744378985146</v>
      </c>
      <c r="BT847" s="15">
        <f t="shared" ca="1" si="496"/>
        <v>3134.5794749677998</v>
      </c>
      <c r="BU847" s="15">
        <f t="shared" ca="1" si="497"/>
        <v>4053.7787519740496</v>
      </c>
      <c r="BV847" s="15">
        <f t="shared" ca="1" si="498"/>
        <v>6367.9906245889269</v>
      </c>
      <c r="BW847" s="15">
        <f t="shared" ca="1" si="499"/>
        <v>5832.491078080021</v>
      </c>
      <c r="BX847" s="15">
        <f t="shared" ca="1" si="500"/>
        <v>6310.6677393457894</v>
      </c>
      <c r="BY847" s="15">
        <f t="shared" ca="1" si="501"/>
        <v>7566.5542274844383</v>
      </c>
      <c r="BZ847" s="15">
        <f t="shared" ca="1" si="502"/>
        <v>12964.279287473011</v>
      </c>
      <c r="CA847" s="15">
        <f t="shared" ca="1" si="503"/>
        <v>14383.934808018705</v>
      </c>
      <c r="CB847" s="15">
        <f ca="1">(AU847*DCF!C$10-DCF!C$5*MAX(AU847*DCF!C$10,0)-MAX(AU847-Inputs!$B$6,0)/Inputs!$B$10)*DCF!C$6</f>
        <v>1044.3016473159346</v>
      </c>
      <c r="CC847" s="15">
        <f ca="1">(AV847*DCF!D$10-DCF!D$5*MAX(AV847*DCF!D$10,0)-MAX(AV847-AU847,0)/Inputs!$B$10)*DCF!D$6</f>
        <v>1167.3660322905339</v>
      </c>
      <c r="CD847" s="15">
        <f ca="1">(AW847*DCF!E$10-DCF!E$5*MAX(AW847*DCF!E$10,0)-MAX(AW847-AV847,0)/Inputs!$B$10)*DCF!E$6</f>
        <v>1512.9670381690844</v>
      </c>
      <c r="CE847" s="15">
        <f ca="1">(AX847*DCF!F$10-DCF!F$5*MAX(AX847*DCF!F$10,0)-MAX(AX847-AW847,0)/Inputs!$B$10)*DCF!F$6</f>
        <v>1452.9170692138339</v>
      </c>
      <c r="CF847" s="15">
        <f ca="1">(AY847*DCF!G$10-DCF!G$5*MAX(AY847*DCF!G$10,0)-MAX(AY847-AX847,0)/Inputs!$B$10)*DCF!G$6</f>
        <v>1821.1733801921114</v>
      </c>
      <c r="CG847" s="15">
        <f ca="1">(AZ847*DCF!H$10-DCF!H$5*MAX(AZ847*DCF!H$10,0)-MAX(AZ847-AY847,0)/Inputs!$B$10)*DCF!H$6</f>
        <v>2031.5208100570339</v>
      </c>
      <c r="CH847" s="15">
        <f ca="1">(BA847*DCF!I$10-DCF!I$5*MAX(BA847*DCF!I$10,0)-MAX(BA847-AZ847,0)/Inputs!$B$10)*DCF!I$6</f>
        <v>2595.4406407670353</v>
      </c>
      <c r="CI847" s="15">
        <f ca="1">(BB847*DCF!J$10-DCF!J$5*MAX(BB847*DCF!J$10,0)-MAX(BB847-BA847,0)/Inputs!$B$10)*DCF!J$6</f>
        <v>2717.5955698927555</v>
      </c>
      <c r="CJ847" s="15">
        <f ca="1">(BC847*DCF!K$10-DCF!K$5*MAX(BC847*DCF!K$10,0)-MAX(BC847-BB847,0)/Inputs!$B$10)*DCF!K$6</f>
        <v>3167.9477531032471</v>
      </c>
      <c r="CK847" s="15">
        <f ca="1">(BD847*DCF!L$10-DCF!L$5*MAX(BD847*DCF!L$10,0)-MAX(BD847-BC847,0)/Inputs!$B$10)*DCF!L$6</f>
        <v>4380.4239300904583</v>
      </c>
      <c r="CL847" s="15">
        <f ca="1">(BE847*DCF!M$10-DCF!M$5*MAX(BE847*DCF!M$10,0)-MAX(BE847-BD847,0)/Inputs!$B$10)*DCF!M$6</f>
        <v>5239.1752787327214</v>
      </c>
      <c r="CM847" s="15">
        <f ca="1">(BF847*DCF!C$28-DCF!C$5*MAX(BF847*DCF!C$28,0)-MAX(BF847-Inputs!$B$13,0)/Inputs!$B$17)*DCF!C$6</f>
        <v>3528.2550049150932</v>
      </c>
      <c r="CN847" s="15">
        <f ca="1">(BG847*DCF!D$28-DCF!D$5*MAX(BG847*DCF!D$28,0)-MAX(BG847-BF847,0)/Inputs!$B$17)*DCF!D$6</f>
        <v>3733.3340886983119</v>
      </c>
      <c r="CO847" s="15">
        <f ca="1">(BH847*DCF!E$28-DCF!E$5*MAX(BH847*DCF!E$28,0)-MAX(BH847-BG847,0)/Inputs!$B$17)*DCF!E$6</f>
        <v>3808.0255101087764</v>
      </c>
      <c r="CP847" s="15">
        <f ca="1">(BI847*DCF!F$28-DCF!F$5*MAX(BI847*DCF!F$28,0)-MAX(BI847-BH847,0)/Inputs!$B$17)*DCF!F$6</f>
        <v>3849.6345559480314</v>
      </c>
      <c r="CQ847" s="15">
        <f ca="1">(BJ847*DCF!G$28-DCF!G$5*MAX(BJ847*DCF!G$28,0)-MAX(BJ847-BI847,0)/Inputs!$B$17)*DCF!G$6</f>
        <v>4319.3465890032021</v>
      </c>
      <c r="CR847" s="15">
        <f ca="1">(BK847*DCF!H$28-DCF!H$5*MAX(BK847*DCF!H$28,0)-MAX(BK847-BJ847,0)/Inputs!$B$17)*DCF!H$6</f>
        <v>5170.3386065424484</v>
      </c>
      <c r="CS847" s="15">
        <f ca="1">(BL847*DCF!I$28-DCF!I$5*MAX(BL847*DCF!I$28,0)-MAX(BL847-BK847,0)/Inputs!$B$17)*DCF!I$6</f>
        <v>6181.3246873514454</v>
      </c>
      <c r="CT847" s="15">
        <f ca="1">(BM847*DCF!J$28-DCF!J$5*MAX(BM847*DCF!J$28,0)-MAX(BM847-BL847,0)/Inputs!$B$17)*DCF!J$6</f>
        <v>6533.0222325579771</v>
      </c>
      <c r="CU847" s="15">
        <f ca="1">(BN847*DCF!K$28-DCF!K$5*MAX(BN847*DCF!K$28,0)-MAX(BN847-BM847,0)/Inputs!$B$17)*DCF!K$6</f>
        <v>6854.2032040124341</v>
      </c>
      <c r="CV847" s="15">
        <f ca="1">(BO847*DCF!L$28-DCF!L$5*MAX(BO847*DCF!L$28,0)-MAX(BO847-BN847,0)/Inputs!$B$17)*DCF!L$6</f>
        <v>7365.4068124591695</v>
      </c>
      <c r="CW847" s="15">
        <f ca="1">(BP847*DCF!M$28-DCF!M$5*MAX(BP847*DCF!M$28,0)-MAX(BP847-BO847,0)/Inputs!$B$17)*DCF!M$6</f>
        <v>8083.9257721545755</v>
      </c>
      <c r="CX847" s="15">
        <f ca="1">(BQ847*DCF!C$46-DCF!C$5*MAX(BQ847*DCF!C$46,0)-MAX(BQ847-Inputs!$B$20,0)/Inputs!$B$24)*DCF!C$6</f>
        <v>-612.03931516337013</v>
      </c>
      <c r="CY847" s="15">
        <f ca="1">(BR847*DCF!D$46-DCF!D$5*MAX(BR847*DCF!D$46,0)-MAX(BR847-BQ847,0)/Inputs!$B$24)*DCF!D$6</f>
        <v>-1004.5860994425144</v>
      </c>
      <c r="CZ847" s="15">
        <f ca="1">(BS847*DCF!E$46-DCF!E$5*MAX(BS847*DCF!E$46,0)-MAX(BS847-BR847,0)/Inputs!$B$24)*DCF!E$6</f>
        <v>-343.58923626615018</v>
      </c>
      <c r="DA847" s="15">
        <f ca="1">(BT847*DCF!F$46-DCF!F$5*MAX(BT847*DCF!F$46,0)-MAX(BT847-BS847,0)/Inputs!$B$24)*DCF!F$6</f>
        <v>-311.66786908878498</v>
      </c>
      <c r="DB847" s="15">
        <f ca="1">(BU847*DCF!G$46-DCF!G$5*MAX(BU847*DCF!G$46,0)-MAX(BU847-BT847,0)/Inputs!$B$24)*DCF!G$6</f>
        <v>-445.56158355226779</v>
      </c>
      <c r="DC847" s="15">
        <f ca="1">(BV847*DCF!H$46-DCF!H$5*MAX(BV847*DCF!H$46,0)-MAX(BV847-BU847,0)/Inputs!$B$24)*DCF!H$6</f>
        <v>-719.12716000367618</v>
      </c>
      <c r="DD847" s="15">
        <f ca="1">(BW847*DCF!I$46-DCF!I$5*MAX(BW847*DCF!I$46,0)-MAX(BW847-BV847,0)/Inputs!$B$24)*DCF!I$6</f>
        <v>134.70364195919782</v>
      </c>
      <c r="DE847" s="15">
        <f ca="1">(BX847*DCF!J$46-DCF!J$5*MAX(BX847*DCF!J$46,0)-MAX(BX847-BW847,0)/Inputs!$B$24)*DCF!J$6</f>
        <v>137.91041718866236</v>
      </c>
      <c r="DF847" s="15">
        <f ca="1">(BY847*DCF!K$46-DCF!K$5*MAX(BY847*DCF!K$46,0)-MAX(BY847-BX847,0)/Inputs!$B$24)*DCF!K$6</f>
        <v>124.56806778963185</v>
      </c>
      <c r="DG847" s="15">
        <f ca="1">(BZ847*DCF!L$46-DCF!L$5*MAX(BZ847*DCF!L$46,0)-MAX(BZ847-BY847,0)/Inputs!$B$24)*DCF!L$6</f>
        <v>-325.36242010257558</v>
      </c>
      <c r="DH847" s="15">
        <f ca="1">(CA847*DCF!M$46-DCF!M$5*MAX(CA847*DCF!M$46,0)-MAX(CA847-BZ847,0)/Inputs!$B$24)*DCF!M$6</f>
        <v>830.85623795636127</v>
      </c>
      <c r="DI847" s="15">
        <f ca="1">SUM(CB847:CL847)+BE847*DCF!M$10*(1+Inputs!$B$30)*(1-Inputs!$B$33)*(1-Inputs!$B$30/Inputs!$B$31)/(Inputs!$B$29-Inputs!$B$30)*DCF!M$6</f>
        <v>134245.254633287</v>
      </c>
      <c r="DJ847" s="15">
        <f ca="1">SUM(CM847:CW847)+BP847*DCF!M$28*(1+Inputs!$B$30)*(1-Inputs!$B$33)*(1-Inputs!$B$30/Inputs!$B$31)/(Inputs!$B$29-Inputs!$B$30)*DCF!M$6</f>
        <v>232783.72622713909</v>
      </c>
      <c r="DK847" s="15">
        <f ca="1">SUM(CX847:DH847)+CA847*DCF!M$46*(1+Inputs!$B$30)*(1-Inputs!$B$33)*(1-Inputs!$B$30/Inputs!$B$31)/(Inputs!$B$29-Inputs!$B$30)*DCF!M$6</f>
        <v>19705.371780475991</v>
      </c>
      <c r="DM847" s="15">
        <f ca="1">DI847+DJ847+DK847+Inputs!$B$34+Inputs!$B$36-Inputs!$B$35</f>
        <v>463585.3526409021</v>
      </c>
    </row>
    <row r="848" spans="1:117" x14ac:dyDescent="0.75">
      <c r="A848" s="11">
        <v>835</v>
      </c>
      <c r="C848" s="24">
        <f t="shared" ca="1" si="473"/>
        <v>-1.9436783984378818</v>
      </c>
      <c r="D848" s="24">
        <f t="shared" ca="1" si="473"/>
        <v>-0.14485105794486997</v>
      </c>
      <c r="E848" s="24">
        <f t="shared" ca="1" si="473"/>
        <v>0.96530559036441654</v>
      </c>
      <c r="F848" s="24">
        <f t="shared" ca="1" si="473"/>
        <v>-0.13640820077319996</v>
      </c>
      <c r="G848" s="24">
        <f t="shared" ca="1" si="473"/>
        <v>0.9289720463395148</v>
      </c>
      <c r="H848" s="24">
        <f t="shared" ca="1" si="473"/>
        <v>0.49492887289863796</v>
      </c>
      <c r="I848" s="24">
        <f t="shared" ca="1" si="473"/>
        <v>0.58713642847054182</v>
      </c>
      <c r="J848" s="24">
        <f t="shared" ca="1" si="473"/>
        <v>-0.18747860249492115</v>
      </c>
      <c r="K848" s="24">
        <f t="shared" ca="1" si="473"/>
        <v>-0.74077553831206333</v>
      </c>
      <c r="L848" s="24">
        <f t="shared" ca="1" si="473"/>
        <v>0.18332329597575825</v>
      </c>
      <c r="M848" s="24">
        <f t="shared" ca="1" si="473"/>
        <v>0.3516645868396972</v>
      </c>
      <c r="N848" s="24">
        <f ca="1">SQRT(Inputs!$B$38)*C848+SQRT(1-Inputs!$B$38)*_xlfn.NORM.S.INV(RAND())</f>
        <v>-0.54741491066073011</v>
      </c>
      <c r="O848" s="24">
        <f ca="1">SQRT(Inputs!$B$38)*D848+SQRT(1-Inputs!$B$38)*_xlfn.NORM.S.INV(RAND())</f>
        <v>-0.27115647517542468</v>
      </c>
      <c r="P848" s="24">
        <f ca="1">SQRT(Inputs!$B$38)*E848+SQRT(1-Inputs!$B$38)*_xlfn.NORM.S.INV(RAND())</f>
        <v>1.9095513160960631</v>
      </c>
      <c r="Q848" s="24">
        <f ca="1">SQRT(Inputs!$B$38)*F848+SQRT(1-Inputs!$B$38)*_xlfn.NORM.S.INV(RAND())</f>
        <v>-0.88750745494707717</v>
      </c>
      <c r="R848" s="24">
        <f ca="1">SQRT(Inputs!$B$38)*G848+SQRT(1-Inputs!$B$38)*_xlfn.NORM.S.INV(RAND())</f>
        <v>0.78448893534789521</v>
      </c>
      <c r="S848" s="24">
        <f ca="1">SQRT(Inputs!$B$38)*H848+SQRT(1-Inputs!$B$38)*_xlfn.NORM.S.INV(RAND())</f>
        <v>-0.55444189465689897</v>
      </c>
      <c r="T848" s="24">
        <f ca="1">SQRT(Inputs!$B$38)*I848+SQRT(1-Inputs!$B$38)*_xlfn.NORM.S.INV(RAND())</f>
        <v>0.22215709700942268</v>
      </c>
      <c r="U848" s="24">
        <f ca="1">SQRT(Inputs!$B$38)*J848+SQRT(1-Inputs!$B$38)*_xlfn.NORM.S.INV(RAND())</f>
        <v>-2.4219375322221057E-2</v>
      </c>
      <c r="V848" s="24">
        <f ca="1">SQRT(Inputs!$B$38)*K848+SQRT(1-Inputs!$B$38)*_xlfn.NORM.S.INV(RAND())</f>
        <v>-0.81274298514205423</v>
      </c>
      <c r="W848" s="24">
        <f ca="1">SQRT(Inputs!$B$38)*L848+SQRT(1-Inputs!$B$38)*_xlfn.NORM.S.INV(RAND())</f>
        <v>0.85035953898742955</v>
      </c>
      <c r="X848" s="24">
        <f ca="1">SQRT(Inputs!$B$38)*M848+SQRT(1-Inputs!$B$38)*_xlfn.NORM.S.INV(RAND())</f>
        <v>-6.1737122578387454E-2</v>
      </c>
      <c r="Y848" s="24">
        <f ca="1">SQRT(Inputs!$B$38)*C848+SQRT(1-Inputs!$B$38)*_xlfn.NORM.S.INV(RAND())</f>
        <v>-2.002710836412843</v>
      </c>
      <c r="Z848" s="24">
        <f ca="1">SQRT(Inputs!$B$38)*D848+SQRT(1-Inputs!$B$38)*_xlfn.NORM.S.INV(RAND())</f>
        <v>1.0151455107220959</v>
      </c>
      <c r="AA848" s="24">
        <f ca="1">SQRT(Inputs!$B$38)*E848+SQRT(1-Inputs!$B$38)*_xlfn.NORM.S.INV(RAND())</f>
        <v>1.000268921016954</v>
      </c>
      <c r="AB848" s="24">
        <f ca="1">SQRT(Inputs!$B$38)*F848+SQRT(1-Inputs!$B$38)*_xlfn.NORM.S.INV(RAND())</f>
        <v>-0.11974233871815546</v>
      </c>
      <c r="AC848" s="24">
        <f ca="1">SQRT(Inputs!$B$38)*G848+SQRT(1-Inputs!$B$38)*_xlfn.NORM.S.INV(RAND())</f>
        <v>2.5810698272972166E-2</v>
      </c>
      <c r="AD848" s="24">
        <f ca="1">SQRT(Inputs!$B$38)*H848+SQRT(1-Inputs!$B$38)*_xlfn.NORM.S.INV(RAND())</f>
        <v>-0.12568808400424847</v>
      </c>
      <c r="AE848" s="24">
        <f ca="1">SQRT(Inputs!$B$38)*I848+SQRT(1-Inputs!$B$38)*_xlfn.NORM.S.INV(RAND())</f>
        <v>-0.80870489475561891</v>
      </c>
      <c r="AF848" s="24">
        <f ca="1">SQRT(Inputs!$B$38)*J848+SQRT(1-Inputs!$B$38)*_xlfn.NORM.S.INV(RAND())</f>
        <v>-0.17191416805405235</v>
      </c>
      <c r="AG848" s="24">
        <f ca="1">SQRT(Inputs!$B$38)*K848+SQRT(1-Inputs!$B$38)*_xlfn.NORM.S.INV(RAND())</f>
        <v>-1.6586888508698368</v>
      </c>
      <c r="AH848" s="24">
        <f ca="1">SQRT(Inputs!$B$38)*L848+SQRT(1-Inputs!$B$38)*_xlfn.NORM.S.INV(RAND())</f>
        <v>1.9654190020375051</v>
      </c>
      <c r="AI848" s="24">
        <f ca="1">SQRT(Inputs!$B$38)*M848+SQRT(1-Inputs!$B$38)*_xlfn.NORM.S.INV(RAND())</f>
        <v>0.94727358416408614</v>
      </c>
      <c r="AJ848" s="24">
        <f ca="1">SQRT(Inputs!$B$38)*C848+SQRT(1-Inputs!$B$38)*_xlfn.NORM.S.INV(RAND())</f>
        <v>-1.3196303500443456</v>
      </c>
      <c r="AK848" s="24">
        <f ca="1">SQRT(Inputs!$B$38)*D848+SQRT(1-Inputs!$B$38)*_xlfn.NORM.S.INV(RAND())</f>
        <v>0.35407364390759105</v>
      </c>
      <c r="AL848" s="24">
        <f ca="1">SQRT(Inputs!$B$38)*E848+SQRT(1-Inputs!$B$38)*_xlfn.NORM.S.INV(RAND())</f>
        <v>0.40234389909978169</v>
      </c>
      <c r="AM848" s="24">
        <f ca="1">SQRT(Inputs!$B$38)*F848+SQRT(1-Inputs!$B$38)*_xlfn.NORM.S.INV(RAND())</f>
        <v>-0.1602901698425569</v>
      </c>
      <c r="AN848" s="24">
        <f ca="1">SQRT(Inputs!$B$38)*G848+SQRT(1-Inputs!$B$38)*_xlfn.NORM.S.INV(RAND())</f>
        <v>-0.17841237466308879</v>
      </c>
      <c r="AO848" s="24">
        <f ca="1">SQRT(Inputs!$B$38)*H848+SQRT(1-Inputs!$B$38)*_xlfn.NORM.S.INV(RAND())</f>
        <v>1.1014619242304762</v>
      </c>
      <c r="AP848" s="24">
        <f ca="1">SQRT(Inputs!$B$38)*I848+SQRT(1-Inputs!$B$38)*_xlfn.NORM.S.INV(RAND())</f>
        <v>1.0206614461456154E-2</v>
      </c>
      <c r="AQ848" s="24">
        <f ca="1">SQRT(Inputs!$B$38)*J848+SQRT(1-Inputs!$B$38)*_xlfn.NORM.S.INV(RAND())</f>
        <v>-0.13627210348782731</v>
      </c>
      <c r="AR848" s="24">
        <f ca="1">SQRT(Inputs!$B$38)*K848+SQRT(1-Inputs!$B$38)*_xlfn.NORM.S.INV(RAND())</f>
        <v>-0.43800737665989153</v>
      </c>
      <c r="AS848" s="24">
        <f ca="1">SQRT(Inputs!$B$38)*L848+SQRT(1-Inputs!$B$38)*_xlfn.NORM.S.INV(RAND())</f>
        <v>-0.11743191073113959</v>
      </c>
      <c r="AT848" s="24">
        <f ca="1">SQRT(Inputs!$B$38)*M848+SQRT(1-Inputs!$B$38)*_xlfn.NORM.S.INV(RAND())</f>
        <v>1.0774847379011743</v>
      </c>
      <c r="AU848" s="15">
        <f ca="1">Inputs!$B$6*EXP($B$8-0.5*C$5^2+C$5*N848)</f>
        <v>4541.4457211693489</v>
      </c>
      <c r="AV848" s="15">
        <f t="shared" ca="1" si="474"/>
        <v>5311.9532107501218</v>
      </c>
      <c r="AW848" s="15">
        <f t="shared" ca="1" si="475"/>
        <v>8379.7470604563459</v>
      </c>
      <c r="AX848" s="15">
        <f t="shared" ca="1" si="476"/>
        <v>9157.075197824488</v>
      </c>
      <c r="AY848" s="15">
        <f t="shared" ca="1" si="477"/>
        <v>12264.612107137629</v>
      </c>
      <c r="AZ848" s="15">
        <f t="shared" ca="1" si="478"/>
        <v>14111.529725830414</v>
      </c>
      <c r="BA848" s="15">
        <f t="shared" ca="1" si="479"/>
        <v>17675.125808892317</v>
      </c>
      <c r="BB848" s="15">
        <f t="shared" ca="1" si="480"/>
        <v>21587.294041255052</v>
      </c>
      <c r="BC848" s="15">
        <f t="shared" ca="1" si="481"/>
        <v>24443.980520507994</v>
      </c>
      <c r="BD848" s="15">
        <f t="shared" ca="1" si="482"/>
        <v>32425.298783393911</v>
      </c>
      <c r="BE848" s="15">
        <f t="shared" ca="1" si="483"/>
        <v>39510.25202766819</v>
      </c>
      <c r="BF848" s="15">
        <f ca="1">Inputs!$B$13*EXP($B$9-0.5*C$6^2+C$6*Y848)</f>
        <v>9298.7608968691602</v>
      </c>
      <c r="BG848" s="15">
        <f t="shared" ca="1" si="484"/>
        <v>13610.833470372012</v>
      </c>
      <c r="BH848" s="15">
        <f t="shared" ca="1" si="485"/>
        <v>19630.930065759607</v>
      </c>
      <c r="BI848" s="15">
        <f t="shared" ca="1" si="486"/>
        <v>23592.356399905577</v>
      </c>
      <c r="BJ848" s="15">
        <f t="shared" ca="1" si="487"/>
        <v>29030.499361575945</v>
      </c>
      <c r="BK848" s="15">
        <f t="shared" ca="1" si="488"/>
        <v>35024.946339726135</v>
      </c>
      <c r="BL848" s="15">
        <f t="shared" ca="1" si="489"/>
        <v>38743.18408634873</v>
      </c>
      <c r="BM848" s="15">
        <f t="shared" ca="1" si="490"/>
        <v>46617.443260398693</v>
      </c>
      <c r="BN848" s="15">
        <f t="shared" ca="1" si="491"/>
        <v>46998.548977094542</v>
      </c>
      <c r="BO848" s="15">
        <f t="shared" ca="1" si="492"/>
        <v>72668.955316920532</v>
      </c>
      <c r="BP848" s="15">
        <f t="shared" ca="1" si="493"/>
        <v>99575.044184537066</v>
      </c>
      <c r="BQ848" s="15">
        <f ca="1">Inputs!$B$20*EXP($B$10-0.5*C$7^2+C$7*AJ848)</f>
        <v>2686.1887478705385</v>
      </c>
      <c r="BR848" s="15">
        <f t="shared" ca="1" si="494"/>
        <v>4078.5910465897264</v>
      </c>
      <c r="BS848" s="15">
        <f t="shared" ca="1" si="495"/>
        <v>6269.3534431739881</v>
      </c>
      <c r="BT848" s="15">
        <f t="shared" ca="1" si="496"/>
        <v>8288.134376704822</v>
      </c>
      <c r="BU848" s="15">
        <f t="shared" ca="1" si="497"/>
        <v>11001.04012515455</v>
      </c>
      <c r="BV848" s="15">
        <f t="shared" ca="1" si="498"/>
        <v>19616.635068376596</v>
      </c>
      <c r="BW848" s="15">
        <f t="shared" ca="1" si="499"/>
        <v>27433.105286988644</v>
      </c>
      <c r="BX848" s="15">
        <f t="shared" ca="1" si="500"/>
        <v>37335.573563770478</v>
      </c>
      <c r="BY848" s="15">
        <f t="shared" ca="1" si="501"/>
        <v>48108.189531667544</v>
      </c>
      <c r="BZ848" s="15">
        <f t="shared" ca="1" si="502"/>
        <v>66060.902379471605</v>
      </c>
      <c r="CA848" s="15">
        <f t="shared" ca="1" si="503"/>
        <v>112378.00504296251</v>
      </c>
      <c r="CB848" s="15">
        <f ca="1">(AU848*DCF!C$10-DCF!C$5*MAX(AU848*DCF!C$10,0)-MAX(AU848-Inputs!$B$6,0)/Inputs!$B$10)*DCF!C$6</f>
        <v>1046.0746376673603</v>
      </c>
      <c r="CC848" s="15">
        <f ca="1">(AV848*DCF!D$10-DCF!D$5*MAX(AV848*DCF!D$10,0)-MAX(AV848-AU848,0)/Inputs!$B$10)*DCF!D$6</f>
        <v>1106.8845220978951</v>
      </c>
      <c r="CD848" s="15">
        <f ca="1">(AW848*DCF!E$10-DCF!E$5*MAX(AW848*DCF!E$10,0)-MAX(AW848-AV848,0)/Inputs!$B$10)*DCF!E$6</f>
        <v>1243.7559844699952</v>
      </c>
      <c r="CE848" s="15">
        <f ca="1">(AX848*DCF!F$10-DCF!F$5*MAX(AX848*DCF!F$10,0)-MAX(AX848-AW848,0)/Inputs!$B$10)*DCF!F$6</f>
        <v>1837.232209046374</v>
      </c>
      <c r="CF848" s="15">
        <f ca="1">(AY848*DCF!G$10-DCF!G$5*MAX(AY848*DCF!G$10,0)-MAX(AY848-AX848,0)/Inputs!$B$10)*DCF!G$6</f>
        <v>1929.6765237613081</v>
      </c>
      <c r="CG848" s="15">
        <f ca="1">(AZ848*DCF!H$10-DCF!H$5*MAX(AZ848*DCF!H$10,0)-MAX(AZ848-AY848,0)/Inputs!$B$10)*DCF!H$6</f>
        <v>2411.8102846400961</v>
      </c>
      <c r="CH848" s="15">
        <f ca="1">(BA848*DCF!I$10-DCF!I$5*MAX(BA848*DCF!I$10,0)-MAX(BA848-AZ848,0)/Inputs!$B$10)*DCF!I$6</f>
        <v>2644.0460799871234</v>
      </c>
      <c r="CI848" s="15">
        <f ca="1">(BB848*DCF!J$10-DCF!J$5*MAX(BB848*DCF!J$10,0)-MAX(BB848-BA848,0)/Inputs!$B$10)*DCF!J$6</f>
        <v>3111.6051187466501</v>
      </c>
      <c r="CJ848" s="15">
        <f ca="1">(BC848*DCF!K$10-DCF!K$5*MAX(BC848*DCF!K$10,0)-MAX(BC848-BB848,0)/Inputs!$B$10)*DCF!K$6</f>
        <v>3535.1956708799639</v>
      </c>
      <c r="CK848" s="15">
        <f ca="1">(BD848*DCF!L$10-DCF!L$5*MAX(BD848*DCF!L$10,0)-MAX(BD848-BC848,0)/Inputs!$B$10)*DCF!L$6</f>
        <v>3858.2379747573327</v>
      </c>
      <c r="CL848" s="15">
        <f ca="1">(BE848*DCF!M$10-DCF!M$5*MAX(BE848*DCF!M$10,0)-MAX(BE848-BD848,0)/Inputs!$B$10)*DCF!M$6</f>
        <v>4729.0342214464463</v>
      </c>
      <c r="CM848" s="15">
        <f ca="1">(BF848*DCF!C$28-DCF!C$5*MAX(BF848*DCF!C$28,0)-MAX(BF848-Inputs!$B$13,0)/Inputs!$B$17)*DCF!C$6</f>
        <v>2837.9208432603182</v>
      </c>
      <c r="CN848" s="15">
        <f ca="1">(BG848*DCF!D$28-DCF!D$5*MAX(BG848*DCF!D$28,0)-MAX(BG848-BF848,0)/Inputs!$B$17)*DCF!D$6</f>
        <v>3088.7415878760244</v>
      </c>
      <c r="CO848" s="15">
        <f ca="1">(BH848*DCF!E$28-DCF!E$5*MAX(BH848*DCF!E$28,0)-MAX(BH848-BG848,0)/Inputs!$B$17)*DCF!E$6</f>
        <v>4373.3507780371228</v>
      </c>
      <c r="CP848" s="15">
        <f ca="1">(BI848*DCF!F$28-DCF!F$5*MAX(BI848*DCF!F$28,0)-MAX(BI848-BH848,0)/Inputs!$B$17)*DCF!F$6</f>
        <v>5683.46304030794</v>
      </c>
      <c r="CQ848" s="15">
        <f ca="1">(BJ848*DCF!G$28-DCF!G$5*MAX(BJ848*DCF!G$28,0)-MAX(BJ848-BI848,0)/Inputs!$B$17)*DCF!G$6</f>
        <v>6617.5413892647193</v>
      </c>
      <c r="CR848" s="15">
        <f ca="1">(BK848*DCF!H$28-DCF!H$5*MAX(BK848*DCF!H$28,0)-MAX(BK848-BJ848,0)/Inputs!$B$17)*DCF!H$6</f>
        <v>7730.6868155898928</v>
      </c>
      <c r="CS848" s="15">
        <f ca="1">(BL848*DCF!I$28-DCF!I$5*MAX(BL848*DCF!I$28,0)-MAX(BL848-BK848,0)/Inputs!$B$17)*DCF!I$6</f>
        <v>8576.896297248124</v>
      </c>
      <c r="CT848" s="15">
        <f ca="1">(BM848*DCF!J$28-DCF!J$5*MAX(BM848*DCF!J$28,0)-MAX(BM848-BL848,0)/Inputs!$B$17)*DCF!J$6</f>
        <v>9355.4974175002517</v>
      </c>
      <c r="CU848" s="15">
        <f ca="1">(BN848*DCF!K$28-DCF!K$5*MAX(BN848*DCF!K$28,0)-MAX(BN848-BM848,0)/Inputs!$B$17)*DCF!K$6</f>
        <v>9878.625145172251</v>
      </c>
      <c r="CV848" s="15">
        <f ca="1">(BO848*DCF!L$28-DCF!L$5*MAX(BO848*DCF!L$28,0)-MAX(BO848-BN848,0)/Inputs!$B$17)*DCF!L$6</f>
        <v>11594.332615527408</v>
      </c>
      <c r="CW848" s="15">
        <f ca="1">(BP848*DCF!M$28-DCF!M$5*MAX(BP848*DCF!M$28,0)-MAX(BP848-BO848,0)/Inputs!$B$17)*DCF!M$6</f>
        <v>15922.659861497894</v>
      </c>
      <c r="CX848" s="15">
        <f ca="1">(BQ848*DCF!C$46-DCF!C$5*MAX(BQ848*DCF!C$46,0)-MAX(BQ848-Inputs!$B$20,0)/Inputs!$B$24)*DCF!C$6</f>
        <v>-620.36691636732985</v>
      </c>
      <c r="CY848" s="15">
        <f ca="1">(BR848*DCF!D$46-DCF!D$5*MAX(BR848*DCF!D$46,0)-MAX(BR848-BQ848,0)/Inputs!$B$24)*DCF!D$6</f>
        <v>-1290.2468805551594</v>
      </c>
      <c r="CZ848" s="15">
        <f ca="1">(BS848*DCF!E$46-DCF!E$5*MAX(BS848*DCF!E$46,0)-MAX(BS848-BR848,0)/Inputs!$B$24)*DCF!E$6</f>
        <v>-1604.9001864173001</v>
      </c>
      <c r="DA848" s="15">
        <f ca="1">(BT848*DCF!F$46-DCF!F$5*MAX(BT848*DCF!F$46,0)-MAX(BT848-BS848,0)/Inputs!$B$24)*DCF!F$6</f>
        <v>-1338.6963033266627</v>
      </c>
      <c r="DB848" s="15">
        <f ca="1">(BU848*DCF!G$46-DCF!G$5*MAX(BU848*DCF!G$46,0)-MAX(BU848-BT848,0)/Inputs!$B$24)*DCF!G$6</f>
        <v>-1282.6211477145346</v>
      </c>
      <c r="DC848" s="15">
        <f ca="1">(BV848*DCF!H$46-DCF!H$5*MAX(BV848*DCF!H$46,0)-MAX(BV848-BU848,0)/Inputs!$B$24)*DCF!H$6</f>
        <v>-2677.2433399802071</v>
      </c>
      <c r="DD848" s="15">
        <f ca="1">(BW848*DCF!I$46-DCF!I$5*MAX(BW848*DCF!I$46,0)-MAX(BW848-BV848,0)/Inputs!$B$24)*DCF!I$6</f>
        <v>-1610.2280164491463</v>
      </c>
      <c r="DE848" s="15">
        <f ca="1">(BX848*DCF!J$46-DCF!J$5*MAX(BX848*DCF!J$46,0)-MAX(BX848-BW848,0)/Inputs!$B$24)*DCF!J$6</f>
        <v>-1059.8487681257777</v>
      </c>
      <c r="DF848" s="15">
        <f ca="1">(BY848*DCF!K$46-DCF!K$5*MAX(BY848*DCF!K$46,0)-MAX(BY848-BX848,0)/Inputs!$B$24)*DCF!K$6</f>
        <v>109.09622466312959</v>
      </c>
      <c r="DG848" s="15">
        <f ca="1">(BZ848*DCF!L$46-DCF!L$5*MAX(BZ848*DCF!L$46,0)-MAX(BZ848-BY848,0)/Inputs!$B$24)*DCF!L$6</f>
        <v>503.72634404549626</v>
      </c>
      <c r="DH848" s="15">
        <f ca="1">(CA848*DCF!M$46-DCF!M$5*MAX(CA848*DCF!M$46,0)-MAX(CA848-BZ848,0)/Inputs!$B$24)*DCF!M$6</f>
        <v>-872.8829602429754</v>
      </c>
      <c r="DI848" s="15">
        <f ca="1">SUM(CB848:CL848)+BE848*DCF!M$10*(1+Inputs!$B$30)*(1-Inputs!$B$33)*(1-Inputs!$B$30/Inputs!$B$31)/(Inputs!$B$29-Inputs!$B$30)*DCF!M$6</f>
        <v>137411.10708949564</v>
      </c>
      <c r="DJ848" s="15">
        <f ca="1">SUM(CM848:CW848)+BP848*DCF!M$28*(1+Inputs!$B$30)*(1-Inputs!$B$33)*(1-Inputs!$B$30/Inputs!$B$31)/(Inputs!$B$29-Inputs!$B$30)*DCF!M$6</f>
        <v>455151.26873689564</v>
      </c>
      <c r="DK848" s="15">
        <f ca="1">SUM(CX848:DH848)+CA848*DCF!M$46*(1+Inputs!$B$30)*(1-Inputs!$B$33)*(1-Inputs!$B$30/Inputs!$B$31)/(Inputs!$B$29-Inputs!$B$30)*DCF!M$6</f>
        <v>162005.49587166219</v>
      </c>
      <c r="DM848" s="15">
        <f ca="1">DI848+DJ848+DK848+Inputs!$B$34+Inputs!$B$36-Inputs!$B$35</f>
        <v>831418.87169805344</v>
      </c>
    </row>
    <row r="849" spans="1:117" x14ac:dyDescent="0.75">
      <c r="A849" s="11">
        <v>836</v>
      </c>
      <c r="C849" s="24">
        <f t="shared" ca="1" si="473"/>
        <v>-1.1157202365149055</v>
      </c>
      <c r="D849" s="24">
        <f t="shared" ca="1" si="473"/>
        <v>0.4018860985856153</v>
      </c>
      <c r="E849" s="24">
        <f t="shared" ca="1" si="473"/>
        <v>1.3928553136070637E-2</v>
      </c>
      <c r="F849" s="24">
        <f t="shared" ca="1" si="473"/>
        <v>0.26267659923861253</v>
      </c>
      <c r="G849" s="24">
        <f t="shared" ca="1" si="473"/>
        <v>-0.17426559528890698</v>
      </c>
      <c r="H849" s="24">
        <f t="shared" ca="1" si="473"/>
        <v>-0.96660550051016603</v>
      </c>
      <c r="I849" s="24">
        <f t="shared" ca="1" si="473"/>
        <v>-0.91795314369033665</v>
      </c>
      <c r="J849" s="24">
        <f t="shared" ca="1" si="473"/>
        <v>-1.1135035399140549</v>
      </c>
      <c r="K849" s="24">
        <f t="shared" ca="1" si="473"/>
        <v>-2.8354041381060267</v>
      </c>
      <c r="L849" s="24">
        <f t="shared" ca="1" si="473"/>
        <v>-0.99632572530668362</v>
      </c>
      <c r="M849" s="24">
        <f t="shared" ca="1" si="473"/>
        <v>0.67199614744106695</v>
      </c>
      <c r="N849" s="24">
        <f ca="1">SQRT(Inputs!$B$38)*C849+SQRT(1-Inputs!$B$38)*_xlfn.NORM.S.INV(RAND())</f>
        <v>-0.9688116049283032</v>
      </c>
      <c r="O849" s="24">
        <f ca="1">SQRT(Inputs!$B$38)*D849+SQRT(1-Inputs!$B$38)*_xlfn.NORM.S.INV(RAND())</f>
        <v>0.99381878126205336</v>
      </c>
      <c r="P849" s="24">
        <f ca="1">SQRT(Inputs!$B$38)*E849+SQRT(1-Inputs!$B$38)*_xlfn.NORM.S.INV(RAND())</f>
        <v>0.33103507163069495</v>
      </c>
      <c r="Q849" s="24">
        <f ca="1">SQRT(Inputs!$B$38)*F849+SQRT(1-Inputs!$B$38)*_xlfn.NORM.S.INV(RAND())</f>
        <v>-1.3050549637352293</v>
      </c>
      <c r="R849" s="24">
        <f ca="1">SQRT(Inputs!$B$38)*G849+SQRT(1-Inputs!$B$38)*_xlfn.NORM.S.INV(RAND())</f>
        <v>-0.90565559864138256</v>
      </c>
      <c r="S849" s="24">
        <f ca="1">SQRT(Inputs!$B$38)*H849+SQRT(1-Inputs!$B$38)*_xlfn.NORM.S.INV(RAND())</f>
        <v>-0.29978733160362619</v>
      </c>
      <c r="T849" s="24">
        <f ca="1">SQRT(Inputs!$B$38)*I849+SQRT(1-Inputs!$B$38)*_xlfn.NORM.S.INV(RAND())</f>
        <v>-0.24212589565788489</v>
      </c>
      <c r="U849" s="24">
        <f ca="1">SQRT(Inputs!$B$38)*J849+SQRT(1-Inputs!$B$38)*_xlfn.NORM.S.INV(RAND())</f>
        <v>-0.84666253632287969</v>
      </c>
      <c r="V849" s="24">
        <f ca="1">SQRT(Inputs!$B$38)*K849+SQRT(1-Inputs!$B$38)*_xlfn.NORM.S.INV(RAND())</f>
        <v>-1.0215908980027666</v>
      </c>
      <c r="W849" s="24">
        <f ca="1">SQRT(Inputs!$B$38)*L849+SQRT(1-Inputs!$B$38)*_xlfn.NORM.S.INV(RAND())</f>
        <v>-0.58143609454839562</v>
      </c>
      <c r="X849" s="24">
        <f ca="1">SQRT(Inputs!$B$38)*M849+SQRT(1-Inputs!$B$38)*_xlfn.NORM.S.INV(RAND())</f>
        <v>-0.1845359619970291</v>
      </c>
      <c r="Y849" s="24">
        <f ca="1">SQRT(Inputs!$B$38)*C849+SQRT(1-Inputs!$B$38)*_xlfn.NORM.S.INV(RAND())</f>
        <v>-1.3685904676124756</v>
      </c>
      <c r="Z849" s="24">
        <f ca="1">SQRT(Inputs!$B$38)*D849+SQRT(1-Inputs!$B$38)*_xlfn.NORM.S.INV(RAND())</f>
        <v>0.57795641515181273</v>
      </c>
      <c r="AA849" s="24">
        <f ca="1">SQRT(Inputs!$B$38)*E849+SQRT(1-Inputs!$B$38)*_xlfn.NORM.S.INV(RAND())</f>
        <v>-0.4914499022144056</v>
      </c>
      <c r="AB849" s="24">
        <f ca="1">SQRT(Inputs!$B$38)*F849+SQRT(1-Inputs!$B$38)*_xlfn.NORM.S.INV(RAND())</f>
        <v>-1.5519910512322317</v>
      </c>
      <c r="AC849" s="24">
        <f ca="1">SQRT(Inputs!$B$38)*G849+SQRT(1-Inputs!$B$38)*_xlfn.NORM.S.INV(RAND())</f>
        <v>1.1092482136381072</v>
      </c>
      <c r="AD849" s="24">
        <f ca="1">SQRT(Inputs!$B$38)*H849+SQRT(1-Inputs!$B$38)*_xlfn.NORM.S.INV(RAND())</f>
        <v>-0.63499661721402068</v>
      </c>
      <c r="AE849" s="24">
        <f ca="1">SQRT(Inputs!$B$38)*I849+SQRT(1-Inputs!$B$38)*_xlfn.NORM.S.INV(RAND())</f>
        <v>-1.0284324006548884</v>
      </c>
      <c r="AF849" s="24">
        <f ca="1">SQRT(Inputs!$B$38)*J849+SQRT(1-Inputs!$B$38)*_xlfn.NORM.S.INV(RAND())</f>
        <v>-1.9177172437554897</v>
      </c>
      <c r="AG849" s="24">
        <f ca="1">SQRT(Inputs!$B$38)*K849+SQRT(1-Inputs!$B$38)*_xlfn.NORM.S.INV(RAND())</f>
        <v>-0.87666335286393204</v>
      </c>
      <c r="AH849" s="24">
        <f ca="1">SQRT(Inputs!$B$38)*L849+SQRT(1-Inputs!$B$38)*_xlfn.NORM.S.INV(RAND())</f>
        <v>-0.25344374939728231</v>
      </c>
      <c r="AI849" s="24">
        <f ca="1">SQRT(Inputs!$B$38)*M849+SQRT(1-Inputs!$B$38)*_xlfn.NORM.S.INV(RAND())</f>
        <v>0.14670462985353885</v>
      </c>
      <c r="AJ849" s="24">
        <f ca="1">SQRT(Inputs!$B$38)*C849+SQRT(1-Inputs!$B$38)*_xlfn.NORM.S.INV(RAND())</f>
        <v>-0.47805833391774916</v>
      </c>
      <c r="AK849" s="24">
        <f ca="1">SQRT(Inputs!$B$38)*D849+SQRT(1-Inputs!$B$38)*_xlfn.NORM.S.INV(RAND())</f>
        <v>0.80815081767469177</v>
      </c>
      <c r="AL849" s="24">
        <f ca="1">SQRT(Inputs!$B$38)*E849+SQRT(1-Inputs!$B$38)*_xlfn.NORM.S.INV(RAND())</f>
        <v>-0.43173655824512408</v>
      </c>
      <c r="AM849" s="24">
        <f ca="1">SQRT(Inputs!$B$38)*F849+SQRT(1-Inputs!$B$38)*_xlfn.NORM.S.INV(RAND())</f>
        <v>-0.52104260014820813</v>
      </c>
      <c r="AN849" s="24">
        <f ca="1">SQRT(Inputs!$B$38)*G849+SQRT(1-Inputs!$B$38)*_xlfn.NORM.S.INV(RAND())</f>
        <v>-0.3942167594794953</v>
      </c>
      <c r="AO849" s="24">
        <f ca="1">SQRT(Inputs!$B$38)*H849+SQRT(1-Inputs!$B$38)*_xlfn.NORM.S.INV(RAND())</f>
        <v>1.145403479396814</v>
      </c>
      <c r="AP849" s="24">
        <f ca="1">SQRT(Inputs!$B$38)*I849+SQRT(1-Inputs!$B$38)*_xlfn.NORM.S.INV(RAND())</f>
        <v>0.36178373497312577</v>
      </c>
      <c r="AQ849" s="24">
        <f ca="1">SQRT(Inputs!$B$38)*J849+SQRT(1-Inputs!$B$38)*_xlfn.NORM.S.INV(RAND())</f>
        <v>-1.5808869205248945</v>
      </c>
      <c r="AR849" s="24">
        <f ca="1">SQRT(Inputs!$B$38)*K849+SQRT(1-Inputs!$B$38)*_xlfn.NORM.S.INV(RAND())</f>
        <v>-0.27985731631668731</v>
      </c>
      <c r="AS849" s="24">
        <f ca="1">SQRT(Inputs!$B$38)*L849+SQRT(1-Inputs!$B$38)*_xlfn.NORM.S.INV(RAND())</f>
        <v>-0.90204210621285963</v>
      </c>
      <c r="AT849" s="24">
        <f ca="1">SQRT(Inputs!$B$38)*M849+SQRT(1-Inputs!$B$38)*_xlfn.NORM.S.INV(RAND())</f>
        <v>0.21811708393279455</v>
      </c>
      <c r="AU849" s="15">
        <f ca="1">Inputs!$B$6*EXP($B$8-0.5*C$5^2+C$5*N849)</f>
        <v>4241.990528387405</v>
      </c>
      <c r="AV849" s="15">
        <f t="shared" ca="1" si="474"/>
        <v>5975.9236570271678</v>
      </c>
      <c r="AW849" s="15">
        <f t="shared" ca="1" si="475"/>
        <v>7619.3014433446233</v>
      </c>
      <c r="AX849" s="15">
        <f t="shared" ca="1" si="476"/>
        <v>7902.8888319529206</v>
      </c>
      <c r="AY849" s="15">
        <f t="shared" ca="1" si="477"/>
        <v>8688.7673931974678</v>
      </c>
      <c r="AZ849" s="15">
        <f t="shared" ca="1" si="478"/>
        <v>10281.515007142141</v>
      </c>
      <c r="BA849" s="15">
        <f t="shared" ca="1" si="479"/>
        <v>12267.114472074138</v>
      </c>
      <c r="BB849" s="15">
        <f t="shared" ca="1" si="480"/>
        <v>13797.236809405138</v>
      </c>
      <c r="BC849" s="15">
        <f t="shared" ca="1" si="481"/>
        <v>15311.242499530392</v>
      </c>
      <c r="BD849" s="15">
        <f t="shared" ca="1" si="482"/>
        <v>17764.843494009932</v>
      </c>
      <c r="BE849" s="15">
        <f t="shared" ca="1" si="483"/>
        <v>21405.718394686144</v>
      </c>
      <c r="BF849" s="15">
        <f ca="1">Inputs!$B$13*EXP($B$9-0.5*C$6^2+C$6*Y849)</f>
        <v>10544.390927705212</v>
      </c>
      <c r="BG849" s="15">
        <f t="shared" ca="1" si="484"/>
        <v>14263.349134238799</v>
      </c>
      <c r="BH849" s="15">
        <f t="shared" ca="1" si="485"/>
        <v>16063.04002163951</v>
      </c>
      <c r="BI849" s="15">
        <f t="shared" ca="1" si="486"/>
        <v>15485.225912714257</v>
      </c>
      <c r="BJ849" s="15">
        <f t="shared" ca="1" si="487"/>
        <v>22275.407823391091</v>
      </c>
      <c r="BK849" s="15">
        <f t="shared" ca="1" si="488"/>
        <v>25074.663531449161</v>
      </c>
      <c r="BL849" s="15">
        <f t="shared" ca="1" si="489"/>
        <v>26957.925991770448</v>
      </c>
      <c r="BM849" s="15">
        <f t="shared" ca="1" si="490"/>
        <v>26112.663890267846</v>
      </c>
      <c r="BN849" s="15">
        <f t="shared" ca="1" si="491"/>
        <v>28912.587237463904</v>
      </c>
      <c r="BO849" s="15">
        <f t="shared" ca="1" si="492"/>
        <v>34541.222292687868</v>
      </c>
      <c r="BP849" s="15">
        <f t="shared" ca="1" si="493"/>
        <v>43226.304056895358</v>
      </c>
      <c r="BQ849" s="15">
        <f ca="1">Inputs!$B$20*EXP($B$10-0.5*C$7^2+C$7*AJ849)</f>
        <v>3620.5081599803466</v>
      </c>
      <c r="BR849" s="15">
        <f t="shared" ca="1" si="494"/>
        <v>6349.9596349282692</v>
      </c>
      <c r="BS849" s="15">
        <f t="shared" ca="1" si="495"/>
        <v>7681.5377549882123</v>
      </c>
      <c r="BT849" s="15">
        <f t="shared" ca="1" si="496"/>
        <v>9238.0833151066054</v>
      </c>
      <c r="BU849" s="15">
        <f t="shared" ca="1" si="497"/>
        <v>11638.065103111989</v>
      </c>
      <c r="BV849" s="15">
        <f t="shared" ca="1" si="498"/>
        <v>20959.023677877136</v>
      </c>
      <c r="BW849" s="15">
        <f t="shared" ca="1" si="499"/>
        <v>31574.596239369599</v>
      </c>
      <c r="BX849" s="15">
        <f t="shared" ca="1" si="500"/>
        <v>32166.999399907774</v>
      </c>
      <c r="BY849" s="15">
        <f t="shared" ca="1" si="501"/>
        <v>42721.611492948017</v>
      </c>
      <c r="BZ849" s="15">
        <f t="shared" ca="1" si="502"/>
        <v>50784.525030213255</v>
      </c>
      <c r="CA849" s="15">
        <f t="shared" ca="1" si="503"/>
        <v>74156.114462125159</v>
      </c>
      <c r="CB849" s="15">
        <f ca="1">(AU849*DCF!C$10-DCF!C$5*MAX(AU849*DCF!C$10,0)-MAX(AU849-Inputs!$B$6,0)/Inputs!$B$10)*DCF!C$6</f>
        <v>1048.2098065670355</v>
      </c>
      <c r="CC849" s="15">
        <f ca="1">(AV849*DCF!D$10-DCF!D$5*MAX(AV849*DCF!D$10,0)-MAX(AV849-AU849,0)/Inputs!$B$10)*DCF!D$6</f>
        <v>1033.8166926814706</v>
      </c>
      <c r="CD849" s="15">
        <f ca="1">(AW849*DCF!E$10-DCF!E$5*MAX(AW849*DCF!E$10,0)-MAX(AW849-AV849,0)/Inputs!$B$10)*DCF!E$6</f>
        <v>1389.0186816879429</v>
      </c>
      <c r="CE849" s="15">
        <f ca="1">(AX849*DCF!F$10-DCF!F$5*MAX(AX849*DCF!F$10,0)-MAX(AX849-AW849,0)/Inputs!$B$10)*DCF!F$6</f>
        <v>1666.1805327004906</v>
      </c>
      <c r="CF849" s="15">
        <f ca="1">(AY849*DCF!G$10-DCF!G$5*MAX(AY849*DCF!G$10,0)-MAX(AY849-AX849,0)/Inputs!$B$10)*DCF!G$6</f>
        <v>1639.1728766591866</v>
      </c>
      <c r="CG849" s="15">
        <f ca="1">(AZ849*DCF!H$10-DCF!H$5*MAX(AZ849*DCF!H$10,0)-MAX(AZ849-AY849,0)/Inputs!$B$10)*DCF!H$6</f>
        <v>1713.3426207492466</v>
      </c>
      <c r="CH849" s="15">
        <f ca="1">(BA849*DCF!I$10-DCF!I$5*MAX(BA849*DCF!I$10,0)-MAX(BA849-AZ849,0)/Inputs!$B$10)*DCF!I$6</f>
        <v>1915.0464269819652</v>
      </c>
      <c r="CI849" s="15">
        <f ca="1">(BB849*DCF!J$10-DCF!J$5*MAX(BB849*DCF!J$10,0)-MAX(BB849-BA849,0)/Inputs!$B$10)*DCF!J$6</f>
        <v>2135.7730247281929</v>
      </c>
      <c r="CJ849" s="15">
        <f ca="1">(BC849*DCF!K$10-DCF!K$5*MAX(BC849*DCF!K$10,0)-MAX(BC849-BB849,0)/Inputs!$B$10)*DCF!K$6</f>
        <v>2252.9263932395866</v>
      </c>
      <c r="CK849" s="15">
        <f ca="1">(BD849*DCF!L$10-DCF!L$5*MAX(BD849*DCF!L$10,0)-MAX(BD849-BC849,0)/Inputs!$B$10)*DCF!L$6</f>
        <v>2361.9858787307835</v>
      </c>
      <c r="CL849" s="15">
        <f ca="1">(BE849*DCF!M$10-DCF!M$5*MAX(BE849*DCF!M$10,0)-MAX(BE849-BD849,0)/Inputs!$B$10)*DCF!M$6</f>
        <v>2585.682318752155</v>
      </c>
      <c r="CM849" s="15">
        <f ca="1">(BF849*DCF!C$28-DCF!C$5*MAX(BF849*DCF!C$28,0)-MAX(BF849-Inputs!$B$13,0)/Inputs!$B$17)*DCF!C$6</f>
        <v>3218.0789596703053</v>
      </c>
      <c r="CN849" s="15">
        <f ca="1">(BG849*DCF!D$28-DCF!D$5*MAX(BG849*DCF!D$28,0)-MAX(BG849-BF849,0)/Inputs!$B$17)*DCF!D$6</f>
        <v>3407.4609889271032</v>
      </c>
      <c r="CO849" s="15">
        <f ca="1">(BH849*DCF!E$28-DCF!E$5*MAX(BH849*DCF!E$28,0)-MAX(BH849-BG849,0)/Inputs!$B$17)*DCF!E$6</f>
        <v>4194.6446581885275</v>
      </c>
      <c r="CP849" s="15">
        <f ca="1">(BI849*DCF!F$28-DCF!F$5*MAX(BI849*DCF!F$28,0)-MAX(BI849-BH849,0)/Inputs!$B$17)*DCF!F$6</f>
        <v>4203.8309410957017</v>
      </c>
      <c r="CQ849" s="15">
        <f ca="1">(BJ849*DCF!G$28-DCF!G$5*MAX(BJ849*DCF!G$28,0)-MAX(BJ849-BI849,0)/Inputs!$B$17)*DCF!G$6</f>
        <v>4637.4820442419032</v>
      </c>
      <c r="CR849" s="15">
        <f ca="1">(BK849*DCF!H$28-DCF!H$5*MAX(BK849*DCF!H$28,0)-MAX(BK849-BJ849,0)/Inputs!$B$17)*DCF!H$6</f>
        <v>5766.3151532971006</v>
      </c>
      <c r="CS849" s="15">
        <f ca="1">(BL849*DCF!I$28-DCF!I$5*MAX(BL849*DCF!I$28,0)-MAX(BL849-BK849,0)/Inputs!$B$17)*DCF!I$6</f>
        <v>6068.9322721644257</v>
      </c>
      <c r="CT849" s="15">
        <f ca="1">(BM849*DCF!J$28-DCF!J$5*MAX(BM849*DCF!J$28,0)-MAX(BM849-BL849,0)/Inputs!$B$17)*DCF!J$6</f>
        <v>5825.2918274459516</v>
      </c>
      <c r="CU849" s="15">
        <f ca="1">(BN849*DCF!K$28-DCF!K$5*MAX(BN849*DCF!K$28,0)-MAX(BN849-BM849,0)/Inputs!$B$17)*DCF!K$6</f>
        <v>5762.900331919921</v>
      </c>
      <c r="CV849" s="15">
        <f ca="1">(BO849*DCF!L$28-DCF!L$5*MAX(BO849*DCF!L$28,0)-MAX(BO849-BN849,0)/Inputs!$B$17)*DCF!L$6</f>
        <v>6254.8094211133948</v>
      </c>
      <c r="CW849" s="15">
        <f ca="1">(BP849*DCF!M$28-DCF!M$5*MAX(BP849*DCF!M$28,0)-MAX(BP849-BO849,0)/Inputs!$B$17)*DCF!M$6</f>
        <v>7225.2190355850298</v>
      </c>
      <c r="CX849" s="15">
        <f ca="1">(BQ849*DCF!C$46-DCF!C$5*MAX(BQ849*DCF!C$46,0)-MAX(BQ849-Inputs!$B$20,0)/Inputs!$B$24)*DCF!C$6</f>
        <v>-1029.9132748131731</v>
      </c>
      <c r="CY849" s="15">
        <f ca="1">(BR849*DCF!D$46-DCF!D$5*MAX(BR849*DCF!D$46,0)-MAX(BR849-BQ849,0)/Inputs!$B$24)*DCF!D$6</f>
        <v>-2248.4243145653259</v>
      </c>
      <c r="CZ849" s="15">
        <f ca="1">(BS849*DCF!E$46-DCF!E$5*MAX(BS849*DCF!E$46,0)-MAX(BS849-BR849,0)/Inputs!$B$24)*DCF!E$6</f>
        <v>-1433.2266512498218</v>
      </c>
      <c r="DA849" s="15">
        <f ca="1">(BT849*DCF!F$46-DCF!F$5*MAX(BT849*DCF!F$46,0)-MAX(BT849-BS849,0)/Inputs!$B$24)*DCF!F$6</f>
        <v>-1239.5630792221298</v>
      </c>
      <c r="DB849" s="15">
        <f ca="1">(BU849*DCF!G$46-DCF!G$5*MAX(BU849*DCF!G$46,0)-MAX(BU849-BT849,0)/Inputs!$B$24)*DCF!G$6</f>
        <v>-1198.7879716944108</v>
      </c>
      <c r="DC849" s="15">
        <f ca="1">(BV849*DCF!H$46-DCF!H$5*MAX(BV849*DCF!H$46,0)-MAX(BV849-BU849,0)/Inputs!$B$24)*DCF!H$6</f>
        <v>-2896.4307666475511</v>
      </c>
      <c r="DD849" s="15">
        <f ca="1">(BW849*DCF!I$46-DCF!I$5*MAX(BW849*DCF!I$46,0)-MAX(BW849-BV849,0)/Inputs!$B$24)*DCF!I$6</f>
        <v>-2318.0926756208819</v>
      </c>
      <c r="DE849" s="15">
        <f ca="1">(BX849*DCF!J$46-DCF!J$5*MAX(BX849*DCF!J$46,0)-MAX(BX849-BW849,0)/Inputs!$B$24)*DCF!J$6</f>
        <v>1192.2210066296266</v>
      </c>
      <c r="DF849" s="15">
        <f ca="1">(BY849*DCF!K$46-DCF!K$5*MAX(BY849*DCF!K$46,0)-MAX(BY849-BX849,0)/Inputs!$B$24)*DCF!K$6</f>
        <v>-145.19792741082037</v>
      </c>
      <c r="DG849" s="15">
        <f ca="1">(BZ849*DCF!L$46-DCF!L$5*MAX(BZ849*DCF!L$46,0)-MAX(BZ849-BY849,0)/Inputs!$B$24)*DCF!L$6</f>
        <v>1685.8354855060968</v>
      </c>
      <c r="DH849" s="15">
        <f ca="1">(CA849*DCF!M$46-DCF!M$5*MAX(CA849*DCF!M$46,0)-MAX(CA849-BZ849,0)/Inputs!$B$24)*DCF!M$6</f>
        <v>927.57263021832148</v>
      </c>
      <c r="DI849" s="15">
        <f ca="1">SUM(CB849:CL849)+BE849*DCF!M$10*(1+Inputs!$B$30)*(1-Inputs!$B$33)*(1-Inputs!$B$30/Inputs!$B$31)/(Inputs!$B$29-Inputs!$B$30)*DCF!M$6</f>
        <v>79313.552607211474</v>
      </c>
      <c r="DJ849" s="15">
        <f ca="1">SUM(CM849:CW849)+BP849*DCF!M$28*(1+Inputs!$B$30)*(1-Inputs!$B$33)*(1-Inputs!$B$30/Inputs!$B$31)/(Inputs!$B$29-Inputs!$B$30)*DCF!M$6</f>
        <v>216964.1333656963</v>
      </c>
      <c r="DK849" s="15">
        <f ca="1">SUM(CX849:DH849)+CA849*DCF!M$46*(1+Inputs!$B$30)*(1-Inputs!$B$33)*(1-Inputs!$B$30/Inputs!$B$31)/(Inputs!$B$29-Inputs!$B$30)*DCF!M$6</f>
        <v>105950.12977290229</v>
      </c>
      <c r="DM849" s="15">
        <f ca="1">DI849+DJ849+DK849+Inputs!$B$34+Inputs!$B$36-Inputs!$B$35</f>
        <v>479078.81574581005</v>
      </c>
    </row>
    <row r="850" spans="1:117" x14ac:dyDescent="0.75">
      <c r="A850" s="11">
        <v>837</v>
      </c>
      <c r="C850" s="24">
        <f t="shared" ca="1" si="473"/>
        <v>-1.4279292172504581</v>
      </c>
      <c r="D850" s="24">
        <f t="shared" ca="1" si="473"/>
        <v>0.92244638695554348</v>
      </c>
      <c r="E850" s="24">
        <f t="shared" ca="1" si="473"/>
        <v>0.85713625363226398</v>
      </c>
      <c r="F850" s="24">
        <f t="shared" ca="1" si="473"/>
        <v>0.35832295343453963</v>
      </c>
      <c r="G850" s="24">
        <f t="shared" ca="1" si="473"/>
        <v>0.70024714372319063</v>
      </c>
      <c r="H850" s="24">
        <f t="shared" ca="1" si="473"/>
        <v>0.76402968467147414</v>
      </c>
      <c r="I850" s="24">
        <f t="shared" ca="1" si="473"/>
        <v>-1.0462374875665539</v>
      </c>
      <c r="J850" s="24">
        <f t="shared" ca="1" si="473"/>
        <v>-0.25848847370830791</v>
      </c>
      <c r="K850" s="24">
        <f t="shared" ca="1" si="473"/>
        <v>-0.56438609432484688</v>
      </c>
      <c r="L850" s="24">
        <f t="shared" ca="1" si="473"/>
        <v>-1.770803401755092</v>
      </c>
      <c r="M850" s="24">
        <f t="shared" ca="1" si="473"/>
        <v>1.2767055826992073</v>
      </c>
      <c r="N850" s="24">
        <f ca="1">SQRT(Inputs!$B$38)*C850+SQRT(1-Inputs!$B$38)*_xlfn.NORM.S.INV(RAND())</f>
        <v>-1.1119043310164178</v>
      </c>
      <c r="O850" s="24">
        <f ca="1">SQRT(Inputs!$B$38)*D850+SQRT(1-Inputs!$B$38)*_xlfn.NORM.S.INV(RAND())</f>
        <v>0.92973833497542313</v>
      </c>
      <c r="P850" s="24">
        <f ca="1">SQRT(Inputs!$B$38)*E850+SQRT(1-Inputs!$B$38)*_xlfn.NORM.S.INV(RAND())</f>
        <v>-0.18538400471761962</v>
      </c>
      <c r="Q850" s="24">
        <f ca="1">SQRT(Inputs!$B$38)*F850+SQRT(1-Inputs!$B$38)*_xlfn.NORM.S.INV(RAND())</f>
        <v>-0.38709954211885667</v>
      </c>
      <c r="R850" s="24">
        <f ca="1">SQRT(Inputs!$B$38)*G850+SQRT(1-Inputs!$B$38)*_xlfn.NORM.S.INV(RAND())</f>
        <v>1.5215064206133324</v>
      </c>
      <c r="S850" s="24">
        <f ca="1">SQRT(Inputs!$B$38)*H850+SQRT(1-Inputs!$B$38)*_xlfn.NORM.S.INV(RAND())</f>
        <v>0.42003794513118292</v>
      </c>
      <c r="T850" s="24">
        <f ca="1">SQRT(Inputs!$B$38)*I850+SQRT(1-Inputs!$B$38)*_xlfn.NORM.S.INV(RAND())</f>
        <v>-1.0985868014677211</v>
      </c>
      <c r="U850" s="24">
        <f ca="1">SQRT(Inputs!$B$38)*J850+SQRT(1-Inputs!$B$38)*_xlfn.NORM.S.INV(RAND())</f>
        <v>0.2800349370906956</v>
      </c>
      <c r="V850" s="24">
        <f ca="1">SQRT(Inputs!$B$38)*K850+SQRT(1-Inputs!$B$38)*_xlfn.NORM.S.INV(RAND())</f>
        <v>-1.4023728916372489</v>
      </c>
      <c r="W850" s="24">
        <f ca="1">SQRT(Inputs!$B$38)*L850+SQRT(1-Inputs!$B$38)*_xlfn.NORM.S.INV(RAND())</f>
        <v>-1.6581495044780685</v>
      </c>
      <c r="X850" s="24">
        <f ca="1">SQRT(Inputs!$B$38)*M850+SQRT(1-Inputs!$B$38)*_xlfn.NORM.S.INV(RAND())</f>
        <v>0.86537525584345953</v>
      </c>
      <c r="Y850" s="24">
        <f ca="1">SQRT(Inputs!$B$38)*C850+SQRT(1-Inputs!$B$38)*_xlfn.NORM.S.INV(RAND())</f>
        <v>-2.8965609581394416</v>
      </c>
      <c r="Z850" s="24">
        <f ca="1">SQRT(Inputs!$B$38)*D850+SQRT(1-Inputs!$B$38)*_xlfn.NORM.S.INV(RAND())</f>
        <v>-0.33182674829614645</v>
      </c>
      <c r="AA850" s="24">
        <f ca="1">SQRT(Inputs!$B$38)*E850+SQRT(1-Inputs!$B$38)*_xlfn.NORM.S.INV(RAND())</f>
        <v>1.1307538961667825</v>
      </c>
      <c r="AB850" s="24">
        <f ca="1">SQRT(Inputs!$B$38)*F850+SQRT(1-Inputs!$B$38)*_xlfn.NORM.S.INV(RAND())</f>
        <v>-0.30236343562720469</v>
      </c>
      <c r="AC850" s="24">
        <f ca="1">SQRT(Inputs!$B$38)*G850+SQRT(1-Inputs!$B$38)*_xlfn.NORM.S.INV(RAND())</f>
        <v>-2.6042505549434491E-2</v>
      </c>
      <c r="AD850" s="24">
        <f ca="1">SQRT(Inputs!$B$38)*H850+SQRT(1-Inputs!$B$38)*_xlfn.NORM.S.INV(RAND())</f>
        <v>0.45584287510975846</v>
      </c>
      <c r="AE850" s="24">
        <f ca="1">SQRT(Inputs!$B$38)*I850+SQRT(1-Inputs!$B$38)*_xlfn.NORM.S.INV(RAND())</f>
        <v>0.29131990271718855</v>
      </c>
      <c r="AF850" s="24">
        <f ca="1">SQRT(Inputs!$B$38)*J850+SQRT(1-Inputs!$B$38)*_xlfn.NORM.S.INV(RAND())</f>
        <v>-1.6789663727898401</v>
      </c>
      <c r="AG850" s="24">
        <f ca="1">SQRT(Inputs!$B$38)*K850+SQRT(1-Inputs!$B$38)*_xlfn.NORM.S.INV(RAND())</f>
        <v>1.4045586224805255</v>
      </c>
      <c r="AH850" s="24">
        <f ca="1">SQRT(Inputs!$B$38)*L850+SQRT(1-Inputs!$B$38)*_xlfn.NORM.S.INV(RAND())</f>
        <v>-0.52012162145785235</v>
      </c>
      <c r="AI850" s="24">
        <f ca="1">SQRT(Inputs!$B$38)*M850+SQRT(1-Inputs!$B$38)*_xlfn.NORM.S.INV(RAND())</f>
        <v>1.9636375369303143</v>
      </c>
      <c r="AJ850" s="24">
        <f ca="1">SQRT(Inputs!$B$38)*C850+SQRT(1-Inputs!$B$38)*_xlfn.NORM.S.INV(RAND())</f>
        <v>-0.72618260077412278</v>
      </c>
      <c r="AK850" s="24">
        <f ca="1">SQRT(Inputs!$B$38)*D850+SQRT(1-Inputs!$B$38)*_xlfn.NORM.S.INV(RAND())</f>
        <v>-0.21160265287165114</v>
      </c>
      <c r="AL850" s="24">
        <f ca="1">SQRT(Inputs!$B$38)*E850+SQRT(1-Inputs!$B$38)*_xlfn.NORM.S.INV(RAND())</f>
        <v>-4.7675058741820098E-3</v>
      </c>
      <c r="AM850" s="24">
        <f ca="1">SQRT(Inputs!$B$38)*F850+SQRT(1-Inputs!$B$38)*_xlfn.NORM.S.INV(RAND())</f>
        <v>1.5407597816663179</v>
      </c>
      <c r="AN850" s="24">
        <f ca="1">SQRT(Inputs!$B$38)*G850+SQRT(1-Inputs!$B$38)*_xlfn.NORM.S.INV(RAND())</f>
        <v>-5.6135441957228471E-2</v>
      </c>
      <c r="AO850" s="24">
        <f ca="1">SQRT(Inputs!$B$38)*H850+SQRT(1-Inputs!$B$38)*_xlfn.NORM.S.INV(RAND())</f>
        <v>-0.28665116061853002</v>
      </c>
      <c r="AP850" s="24">
        <f ca="1">SQRT(Inputs!$B$38)*I850+SQRT(1-Inputs!$B$38)*_xlfn.NORM.S.INV(RAND())</f>
        <v>-0.42512133708716315</v>
      </c>
      <c r="AQ850" s="24">
        <f ca="1">SQRT(Inputs!$B$38)*J850+SQRT(1-Inputs!$B$38)*_xlfn.NORM.S.INV(RAND())</f>
        <v>0.55611021904990288</v>
      </c>
      <c r="AR850" s="24">
        <f ca="1">SQRT(Inputs!$B$38)*K850+SQRT(1-Inputs!$B$38)*_xlfn.NORM.S.INV(RAND())</f>
        <v>-1.2811798792064391</v>
      </c>
      <c r="AS850" s="24">
        <f ca="1">SQRT(Inputs!$B$38)*L850+SQRT(1-Inputs!$B$38)*_xlfn.NORM.S.INV(RAND())</f>
        <v>-1.4825081720852649</v>
      </c>
      <c r="AT850" s="24">
        <f ca="1">SQRT(Inputs!$B$38)*M850+SQRT(1-Inputs!$B$38)*_xlfn.NORM.S.INV(RAND())</f>
        <v>0.98217379104504288</v>
      </c>
      <c r="AU850" s="15">
        <f ca="1">Inputs!$B$6*EXP($B$8-0.5*C$5^2+C$5*N850)</f>
        <v>4144.863114087143</v>
      </c>
      <c r="AV850" s="15">
        <f t="shared" ca="1" si="474"/>
        <v>5784.3380954650929</v>
      </c>
      <c r="AW850" s="15">
        <f t="shared" ca="1" si="475"/>
        <v>6878.8036542887512</v>
      </c>
      <c r="AX850" s="15">
        <f t="shared" ca="1" si="476"/>
        <v>8001.837918713697</v>
      </c>
      <c r="AY850" s="15">
        <f t="shared" ca="1" si="477"/>
        <v>11680.69217353663</v>
      </c>
      <c r="AZ850" s="15">
        <f t="shared" ca="1" si="478"/>
        <v>14962.102678972687</v>
      </c>
      <c r="BA850" s="15">
        <f t="shared" ca="1" si="479"/>
        <v>16321.088033177566</v>
      </c>
      <c r="BB850" s="15">
        <f t="shared" ca="1" si="480"/>
        <v>20550.55037359292</v>
      </c>
      <c r="BC850" s="15">
        <f t="shared" ca="1" si="481"/>
        <v>21982.570751074032</v>
      </c>
      <c r="BD850" s="15">
        <f t="shared" ca="1" si="482"/>
        <v>23061.744299140912</v>
      </c>
      <c r="BE850" s="15">
        <f t="shared" ca="1" si="483"/>
        <v>30576.693868032686</v>
      </c>
      <c r="BF850" s="15">
        <f ca="1">Inputs!$B$13*EXP($B$9-0.5*C$6^2+C$6*Y850)</f>
        <v>7788.7270025161115</v>
      </c>
      <c r="BG850" s="15">
        <f t="shared" ca="1" si="484"/>
        <v>8940.7261031056132</v>
      </c>
      <c r="BH850" s="15">
        <f t="shared" ca="1" si="485"/>
        <v>13177.344593396539</v>
      </c>
      <c r="BI850" s="15">
        <f t="shared" ca="1" si="486"/>
        <v>15397.520409586219</v>
      </c>
      <c r="BJ850" s="15">
        <f t="shared" ca="1" si="487"/>
        <v>18805.629709451841</v>
      </c>
      <c r="BK850" s="15">
        <f t="shared" ca="1" si="488"/>
        <v>24558.091812497874</v>
      </c>
      <c r="BL850" s="15">
        <f t="shared" ca="1" si="489"/>
        <v>31327.293166328571</v>
      </c>
      <c r="BM850" s="15">
        <f t="shared" ca="1" si="490"/>
        <v>31258.526793376688</v>
      </c>
      <c r="BN850" s="15">
        <f t="shared" ca="1" si="491"/>
        <v>45491.297790400611</v>
      </c>
      <c r="BO850" s="15">
        <f t="shared" ca="1" si="492"/>
        <v>52688.58175357891</v>
      </c>
      <c r="BP850" s="15">
        <f t="shared" ca="1" si="493"/>
        <v>81007.879412548908</v>
      </c>
      <c r="BQ850" s="15">
        <f ca="1">Inputs!$B$20*EXP($B$10-0.5*C$7^2+C$7*AJ850)</f>
        <v>3315.5018827099025</v>
      </c>
      <c r="BR850" s="15">
        <f t="shared" ca="1" si="494"/>
        <v>4206.3267263314983</v>
      </c>
      <c r="BS850" s="15">
        <f t="shared" ca="1" si="495"/>
        <v>5752.2311672286514</v>
      </c>
      <c r="BT850" s="15">
        <f t="shared" ca="1" si="496"/>
        <v>11881.466191180551</v>
      </c>
      <c r="BU850" s="15">
        <f t="shared" ca="1" si="497"/>
        <v>16244.135994595439</v>
      </c>
      <c r="BV850" s="15">
        <f t="shared" ca="1" si="498"/>
        <v>21186.839730239648</v>
      </c>
      <c r="BW850" s="15">
        <f t="shared" ca="1" si="499"/>
        <v>27021.043813798158</v>
      </c>
      <c r="BX850" s="15">
        <f t="shared" ca="1" si="500"/>
        <v>42250.525309918754</v>
      </c>
      <c r="BY850" s="15">
        <f t="shared" ca="1" si="501"/>
        <v>46330.610592990102</v>
      </c>
      <c r="BZ850" s="15">
        <f t="shared" ca="1" si="502"/>
        <v>49500.380204788547</v>
      </c>
      <c r="CA850" s="15">
        <f t="shared" ca="1" si="503"/>
        <v>82792.26786098619</v>
      </c>
      <c r="CB850" s="15">
        <f ca="1">(AU850*DCF!C$10-DCF!C$5*MAX(AU850*DCF!C$10,0)-MAX(AU850-Inputs!$B$6,0)/Inputs!$B$10)*DCF!C$6</f>
        <v>1048.9023423430667</v>
      </c>
      <c r="CC850" s="15">
        <f ca="1">(AV850*DCF!D$10-DCF!D$5*MAX(AV850*DCF!D$10,0)-MAX(AV850-AU850,0)/Inputs!$B$10)*DCF!D$6</f>
        <v>1010.1501570647498</v>
      </c>
      <c r="CD850" s="15">
        <f ca="1">(AW850*DCF!E$10-DCF!E$5*MAX(AW850*DCF!E$10,0)-MAX(AW850-AV850,0)/Inputs!$B$10)*DCF!E$6</f>
        <v>1341.6872949353362</v>
      </c>
      <c r="CE850" s="15">
        <f ca="1">(AX850*DCF!F$10-DCF!F$5*MAX(AX850*DCF!F$10,0)-MAX(AX850-AW850,0)/Inputs!$B$10)*DCF!F$6</f>
        <v>1513.1128781183534</v>
      </c>
      <c r="CF850" s="15">
        <f ca="1">(AY850*DCF!G$10-DCF!G$5*MAX(AY850*DCF!G$10,0)-MAX(AY850-AX850,0)/Inputs!$B$10)*DCF!G$6</f>
        <v>1699.5486821578659</v>
      </c>
      <c r="CG850" s="15">
        <f ca="1">(AZ850*DCF!H$10-DCF!H$5*MAX(AZ850*DCF!H$10,0)-MAX(AZ850-AY850,0)/Inputs!$B$10)*DCF!H$6</f>
        <v>2322.2297048665851</v>
      </c>
      <c r="CH850" s="15">
        <f ca="1">(BA850*DCF!I$10-DCF!I$5*MAX(BA850*DCF!I$10,0)-MAX(BA850-AZ850,0)/Inputs!$B$10)*DCF!I$6</f>
        <v>2758.3461759209054</v>
      </c>
      <c r="CI850" s="15">
        <f ca="1">(BB850*DCF!J$10-DCF!J$5*MAX(BB850*DCF!J$10,0)-MAX(BB850-BA850,0)/Inputs!$B$10)*DCF!J$6</f>
        <v>2885.6168063060773</v>
      </c>
      <c r="CJ850" s="15">
        <f ca="1">(BC850*DCF!K$10-DCF!K$5*MAX(BC850*DCF!K$10,0)-MAX(BC850-BB850,0)/Inputs!$B$10)*DCF!K$6</f>
        <v>3338.3797953150288</v>
      </c>
      <c r="CK850" s="15">
        <f ca="1">(BD850*DCF!L$10-DCF!L$5*MAX(BD850*DCF!L$10,0)-MAX(BD850-BC850,0)/Inputs!$B$10)*DCF!L$6</f>
        <v>3338.5949685797227</v>
      </c>
      <c r="CL850" s="15">
        <f ca="1">(BE850*DCF!M$10-DCF!M$5*MAX(BE850*DCF!M$10,0)-MAX(BE850-BD850,0)/Inputs!$B$10)*DCF!M$6</f>
        <v>3417.0259626185521</v>
      </c>
      <c r="CM850" s="15">
        <f ca="1">(BF850*DCF!C$28-DCF!C$5*MAX(BF850*DCF!C$28,0)-MAX(BF850-Inputs!$B$13,0)/Inputs!$B$17)*DCF!C$6</f>
        <v>2377.0684016993223</v>
      </c>
      <c r="CN850" s="15">
        <f ca="1">(BG850*DCF!D$28-DCF!D$5*MAX(BG850*DCF!D$28,0)-MAX(BG850-BF850,0)/Inputs!$B$17)*DCF!D$6</f>
        <v>2387.4758176956752</v>
      </c>
      <c r="CO850" s="15">
        <f ca="1">(BH850*DCF!E$28-DCF!E$5*MAX(BH850*DCF!E$28,0)-MAX(BH850-BG850,0)/Inputs!$B$17)*DCF!E$6</f>
        <v>2897.0794421859164</v>
      </c>
      <c r="CP850" s="15">
        <f ca="1">(BI850*DCF!F$28-DCF!F$5*MAX(BI850*DCF!F$28,0)-MAX(BI850-BH850,0)/Inputs!$B$17)*DCF!F$6</f>
        <v>3775.8031073419693</v>
      </c>
      <c r="CQ850" s="15">
        <f ca="1">(BJ850*DCF!G$28-DCF!G$5*MAX(BJ850*DCF!G$28,0)-MAX(BJ850-BI850,0)/Inputs!$B$17)*DCF!G$6</f>
        <v>4306.0529897902752</v>
      </c>
      <c r="CR850" s="15">
        <f ca="1">(BK850*DCF!H$28-DCF!H$5*MAX(BK850*DCF!H$28,0)-MAX(BK850-BJ850,0)/Inputs!$B$17)*DCF!H$6</f>
        <v>5179.7158716817248</v>
      </c>
      <c r="CS850" s="15">
        <f ca="1">(BL850*DCF!I$28-DCF!I$5*MAX(BL850*DCF!I$28,0)-MAX(BL850-BK850,0)/Inputs!$B$17)*DCF!I$6</f>
        <v>6395.1202128972818</v>
      </c>
      <c r="CT850" s="15">
        <f ca="1">(BM850*DCF!J$28-DCF!J$5*MAX(BM850*DCF!J$28,0)-MAX(BM850-BL850,0)/Inputs!$B$17)*DCF!J$6</f>
        <v>6973.2464459638022</v>
      </c>
      <c r="CU850" s="15">
        <f ca="1">(BN850*DCF!K$28-DCF!K$5*MAX(BN850*DCF!K$28,0)-MAX(BN850-BM850,0)/Inputs!$B$17)*DCF!K$6</f>
        <v>7863.6744732343841</v>
      </c>
      <c r="CV850" s="15">
        <f ca="1">(BO850*DCF!L$28-DCF!L$5*MAX(BO850*DCF!L$28,0)-MAX(BO850-BN850,0)/Inputs!$B$17)*DCF!L$6</f>
        <v>9698.0933047070685</v>
      </c>
      <c r="CW850" s="15">
        <f ca="1">(BP850*DCF!M$28-DCF!M$5*MAX(BP850*DCF!M$28,0)-MAX(BP850-BO850,0)/Inputs!$B$17)*DCF!M$6</f>
        <v>12281.517035431538</v>
      </c>
      <c r="CX850" s="15">
        <f ca="1">(BQ850*DCF!C$46-DCF!C$5*MAX(BQ850*DCF!C$46,0)-MAX(BQ850-Inputs!$B$20,0)/Inputs!$B$24)*DCF!C$6</f>
        <v>-818.59252843642196</v>
      </c>
      <c r="CY850" s="15">
        <f ca="1">(BR850*DCF!D$46-DCF!D$5*MAX(BR850*DCF!D$46,0)-MAX(BR850-BQ850,0)/Inputs!$B$24)*DCF!D$6</f>
        <v>-1098.0294456332672</v>
      </c>
      <c r="CZ850" s="15">
        <f ca="1">(BS850*DCF!E$46-DCF!E$5*MAX(BS850*DCF!E$46,0)-MAX(BS850-BR850,0)/Inputs!$B$24)*DCF!E$6</f>
        <v>-1289.5643234361996</v>
      </c>
      <c r="DA850" s="15">
        <f ca="1">(BT850*DCF!F$46-DCF!F$5*MAX(BT850*DCF!F$46,0)-MAX(BT850-BS850,0)/Inputs!$B$24)*DCF!F$6</f>
        <v>-3097.1317205219766</v>
      </c>
      <c r="DB850" s="15">
        <f ca="1">(BU850*DCF!G$46-DCF!G$5*MAX(BU850*DCF!G$46,0)-MAX(BU850-BT850,0)/Inputs!$B$24)*DCF!G$6</f>
        <v>-2013.9365664025017</v>
      </c>
      <c r="DC850" s="15">
        <f ca="1">(BV850*DCF!H$46-DCF!H$5*MAX(BV850*DCF!H$46,0)-MAX(BV850-BU850,0)/Inputs!$B$24)*DCF!H$6</f>
        <v>-1535.9149014031943</v>
      </c>
      <c r="DD850" s="15">
        <f ca="1">(BW850*DCF!I$46-DCF!I$5*MAX(BW850*DCF!I$46,0)-MAX(BW850-BV850,0)/Inputs!$B$24)*DCF!I$6</f>
        <v>-1050.7128135464416</v>
      </c>
      <c r="DE850" s="15">
        <f ca="1">(BX850*DCF!J$46-DCF!J$5*MAX(BX850*DCF!J$46,0)-MAX(BX850-BW850,0)/Inputs!$B$24)*DCF!J$6</f>
        <v>-2266.3170125373867</v>
      </c>
      <c r="DF850" s="15">
        <f ca="1">(BY850*DCF!K$46-DCF!K$5*MAX(BY850*DCF!K$46,0)-MAX(BY850-BX850,0)/Inputs!$B$24)*DCF!K$6</f>
        <v>1647.0467195731503</v>
      </c>
      <c r="DG850" s="15">
        <f ca="1">(BZ850*DCF!L$46-DCF!L$5*MAX(BZ850*DCF!L$46,0)-MAX(BZ850-BY850,0)/Inputs!$B$24)*DCF!L$6</f>
        <v>2704.4032723222977</v>
      </c>
      <c r="DH850" s="15">
        <f ca="1">(CA850*DCF!M$46-DCF!M$5*MAX(CA850*DCF!M$46,0)-MAX(CA850-BZ850,0)/Inputs!$B$24)*DCF!M$6</f>
        <v>-469.28668041077356</v>
      </c>
      <c r="DI850" s="15">
        <f ca="1">SUM(CB850:CL850)+BE850*DCF!M$10*(1+Inputs!$B$30)*(1-Inputs!$B$33)*(1-Inputs!$B$30/Inputs!$B$31)/(Inputs!$B$29-Inputs!$B$30)*DCF!M$6</f>
        <v>109768.9381378789</v>
      </c>
      <c r="DJ850" s="15">
        <f ca="1">SUM(CM850:CW850)+BP850*DCF!M$28*(1+Inputs!$B$30)*(1-Inputs!$B$33)*(1-Inputs!$B$30/Inputs!$B$31)/(Inputs!$B$29-Inputs!$B$30)*DCF!M$6</f>
        <v>364729.5132672037</v>
      </c>
      <c r="DK850" s="15">
        <f ca="1">SUM(CX850:DH850)+CA850*DCF!M$46*(1+Inputs!$B$30)*(1-Inputs!$B$33)*(1-Inputs!$B$30/Inputs!$B$31)/(Inputs!$B$29-Inputs!$B$30)*DCF!M$6</f>
        <v>118718.61748374868</v>
      </c>
      <c r="DM850" s="15">
        <f ca="1">DI850+DJ850+DK850+Inputs!$B$34+Inputs!$B$36-Inputs!$B$35</f>
        <v>670068.0688888313</v>
      </c>
    </row>
    <row r="851" spans="1:117" x14ac:dyDescent="0.75">
      <c r="A851" s="11">
        <v>838</v>
      </c>
      <c r="C851" s="24">
        <f t="shared" ca="1" si="473"/>
        <v>2.0255656002272384</v>
      </c>
      <c r="D851" s="24">
        <f t="shared" ca="1" si="473"/>
        <v>0.59605146372073459</v>
      </c>
      <c r="E851" s="24">
        <f t="shared" ca="1" si="473"/>
        <v>-0.65918839887610758</v>
      </c>
      <c r="F851" s="24">
        <f t="shared" ca="1" si="473"/>
        <v>0.17477348052759017</v>
      </c>
      <c r="G851" s="24">
        <f t="shared" ca="1" si="473"/>
        <v>-0.66401077181939716</v>
      </c>
      <c r="H851" s="24">
        <f t="shared" ca="1" si="473"/>
        <v>-0.56724954805890071</v>
      </c>
      <c r="I851" s="24">
        <f t="shared" ca="1" si="473"/>
        <v>-6.4367707350931599E-2</v>
      </c>
      <c r="J851" s="24">
        <f t="shared" ca="1" si="473"/>
        <v>-1.9470241830011119</v>
      </c>
      <c r="K851" s="24">
        <f t="shared" ca="1" si="473"/>
        <v>0.96951351608821845</v>
      </c>
      <c r="L851" s="24">
        <f t="shared" ca="1" si="473"/>
        <v>-0.53813542986599328</v>
      </c>
      <c r="M851" s="24">
        <f t="shared" ca="1" si="473"/>
        <v>0.8164995917572927</v>
      </c>
      <c r="N851" s="24">
        <f ca="1">SQRT(Inputs!$B$38)*C851+SQRT(1-Inputs!$B$38)*_xlfn.NORM.S.INV(RAND())</f>
        <v>0.67476064745819508</v>
      </c>
      <c r="O851" s="24">
        <f ca="1">SQRT(Inputs!$B$38)*D851+SQRT(1-Inputs!$B$38)*_xlfn.NORM.S.INV(RAND())</f>
        <v>0.81584178738925439</v>
      </c>
      <c r="P851" s="24">
        <f ca="1">SQRT(Inputs!$B$38)*E851+SQRT(1-Inputs!$B$38)*_xlfn.NORM.S.INV(RAND())</f>
        <v>2.1110952482114476E-2</v>
      </c>
      <c r="Q851" s="24">
        <f ca="1">SQRT(Inputs!$B$38)*F851+SQRT(1-Inputs!$B$38)*_xlfn.NORM.S.INV(RAND())</f>
        <v>0.26620802097123808</v>
      </c>
      <c r="R851" s="24">
        <f ca="1">SQRT(Inputs!$B$38)*G851+SQRT(1-Inputs!$B$38)*_xlfn.NORM.S.INV(RAND())</f>
        <v>-0.50155674074436052</v>
      </c>
      <c r="S851" s="24">
        <f ca="1">SQRT(Inputs!$B$38)*H851+SQRT(1-Inputs!$B$38)*_xlfn.NORM.S.INV(RAND())</f>
        <v>0.7582243854441364</v>
      </c>
      <c r="T851" s="24">
        <f ca="1">SQRT(Inputs!$B$38)*I851+SQRT(1-Inputs!$B$38)*_xlfn.NORM.S.INV(RAND())</f>
        <v>-1.4831373477274312E-2</v>
      </c>
      <c r="U851" s="24">
        <f ca="1">SQRT(Inputs!$B$38)*J851+SQRT(1-Inputs!$B$38)*_xlfn.NORM.S.INV(RAND())</f>
        <v>-1.804815570198709</v>
      </c>
      <c r="V851" s="24">
        <f ca="1">SQRT(Inputs!$B$38)*K851+SQRT(1-Inputs!$B$38)*_xlfn.NORM.S.INV(RAND())</f>
        <v>-1.0728523552239206</v>
      </c>
      <c r="W851" s="24">
        <f ca="1">SQRT(Inputs!$B$38)*L851+SQRT(1-Inputs!$B$38)*_xlfn.NORM.S.INV(RAND())</f>
        <v>0.38710569226968738</v>
      </c>
      <c r="X851" s="24">
        <f ca="1">SQRT(Inputs!$B$38)*M851+SQRT(1-Inputs!$B$38)*_xlfn.NORM.S.INV(RAND())</f>
        <v>1.2996365141591073</v>
      </c>
      <c r="Y851" s="24">
        <f ca="1">SQRT(Inputs!$B$38)*C851+SQRT(1-Inputs!$B$38)*_xlfn.NORM.S.INV(RAND())</f>
        <v>0.94043190925990561</v>
      </c>
      <c r="Z851" s="24">
        <f ca="1">SQRT(Inputs!$B$38)*D851+SQRT(1-Inputs!$B$38)*_xlfn.NORM.S.INV(RAND())</f>
        <v>-0.18392134855372133</v>
      </c>
      <c r="AA851" s="24">
        <f ca="1">SQRT(Inputs!$B$38)*E851+SQRT(1-Inputs!$B$38)*_xlfn.NORM.S.INV(RAND())</f>
        <v>-1.5308294346745308</v>
      </c>
      <c r="AB851" s="24">
        <f ca="1">SQRT(Inputs!$B$38)*F851+SQRT(1-Inputs!$B$38)*_xlfn.NORM.S.INV(RAND())</f>
        <v>0.28641629475462821</v>
      </c>
      <c r="AC851" s="24">
        <f ca="1">SQRT(Inputs!$B$38)*G851+SQRT(1-Inputs!$B$38)*_xlfn.NORM.S.INV(RAND())</f>
        <v>-2.8080458873338108</v>
      </c>
      <c r="AD851" s="24">
        <f ca="1">SQRT(Inputs!$B$38)*H851+SQRT(1-Inputs!$B$38)*_xlfn.NORM.S.INV(RAND())</f>
        <v>-0.41660856311190453</v>
      </c>
      <c r="AE851" s="24">
        <f ca="1">SQRT(Inputs!$B$38)*I851+SQRT(1-Inputs!$B$38)*_xlfn.NORM.S.INV(RAND())</f>
        <v>-2.1527184888881385</v>
      </c>
      <c r="AF851" s="24">
        <f ca="1">SQRT(Inputs!$B$38)*J851+SQRT(1-Inputs!$B$38)*_xlfn.NORM.S.INV(RAND())</f>
        <v>-0.70114209855500165</v>
      </c>
      <c r="AG851" s="24">
        <f ca="1">SQRT(Inputs!$B$38)*K851+SQRT(1-Inputs!$B$38)*_xlfn.NORM.S.INV(RAND())</f>
        <v>0.80407473963577469</v>
      </c>
      <c r="AH851" s="24">
        <f ca="1">SQRT(Inputs!$B$38)*L851+SQRT(1-Inputs!$B$38)*_xlfn.NORM.S.INV(RAND())</f>
        <v>-0.94830729007820302</v>
      </c>
      <c r="AI851" s="24">
        <f ca="1">SQRT(Inputs!$B$38)*M851+SQRT(1-Inputs!$B$38)*_xlfn.NORM.S.INV(RAND())</f>
        <v>2.0242876574575743</v>
      </c>
      <c r="AJ851" s="24">
        <f ca="1">SQRT(Inputs!$B$38)*C851+SQRT(1-Inputs!$B$38)*_xlfn.NORM.S.INV(RAND())</f>
        <v>-0.12157151093328267</v>
      </c>
      <c r="AK851" s="24">
        <f ca="1">SQRT(Inputs!$B$38)*D851+SQRT(1-Inputs!$B$38)*_xlfn.NORM.S.INV(RAND())</f>
        <v>1.6426491838051636</v>
      </c>
      <c r="AL851" s="24">
        <f ca="1">SQRT(Inputs!$B$38)*E851+SQRT(1-Inputs!$B$38)*_xlfn.NORM.S.INV(RAND())</f>
        <v>0.21139260605354143</v>
      </c>
      <c r="AM851" s="24">
        <f ca="1">SQRT(Inputs!$B$38)*F851+SQRT(1-Inputs!$B$38)*_xlfn.NORM.S.INV(RAND())</f>
        <v>0.21346064489704464</v>
      </c>
      <c r="AN851" s="24">
        <f ca="1">SQRT(Inputs!$B$38)*G851+SQRT(1-Inputs!$B$38)*_xlfn.NORM.S.INV(RAND())</f>
        <v>-0.7030076154764251</v>
      </c>
      <c r="AO851" s="24">
        <f ca="1">SQRT(Inputs!$B$38)*H851+SQRT(1-Inputs!$B$38)*_xlfn.NORM.S.INV(RAND())</f>
        <v>-2.0057176358347619</v>
      </c>
      <c r="AP851" s="24">
        <f ca="1">SQRT(Inputs!$B$38)*I851+SQRT(1-Inputs!$B$38)*_xlfn.NORM.S.INV(RAND())</f>
        <v>-1.1317013094034536</v>
      </c>
      <c r="AQ851" s="24">
        <f ca="1">SQRT(Inputs!$B$38)*J851+SQRT(1-Inputs!$B$38)*_xlfn.NORM.S.INV(RAND())</f>
        <v>-1.9767252853396187</v>
      </c>
      <c r="AR851" s="24">
        <f ca="1">SQRT(Inputs!$B$38)*K851+SQRT(1-Inputs!$B$38)*_xlfn.NORM.S.INV(RAND())</f>
        <v>0.30984755280183762</v>
      </c>
      <c r="AS851" s="24">
        <f ca="1">SQRT(Inputs!$B$38)*L851+SQRT(1-Inputs!$B$38)*_xlfn.NORM.S.INV(RAND())</f>
        <v>0.20153224052820617</v>
      </c>
      <c r="AT851" s="24">
        <f ca="1">SQRT(Inputs!$B$38)*M851+SQRT(1-Inputs!$B$38)*_xlfn.NORM.S.INV(RAND())</f>
        <v>-3.4862821378828457E-2</v>
      </c>
      <c r="AU851" s="15">
        <f ca="1">Inputs!$B$6*EXP($B$8-0.5*C$5^2+C$5*N851)</f>
        <v>5534.951027345237</v>
      </c>
      <c r="AV851" s="15">
        <f t="shared" ca="1" si="474"/>
        <v>7595.989826473533</v>
      </c>
      <c r="AW851" s="15">
        <f t="shared" ca="1" si="475"/>
        <v>9288.3743323281142</v>
      </c>
      <c r="AX851" s="15">
        <f t="shared" ca="1" si="476"/>
        <v>11723.66745810781</v>
      </c>
      <c r="AY851" s="15">
        <f t="shared" ca="1" si="477"/>
        <v>13512.379331079024</v>
      </c>
      <c r="AZ851" s="15">
        <f t="shared" ca="1" si="478"/>
        <v>17965.089937538825</v>
      </c>
      <c r="BA851" s="15">
        <f t="shared" ca="1" si="479"/>
        <v>21950.577320941142</v>
      </c>
      <c r="BB851" s="15">
        <f t="shared" ca="1" si="480"/>
        <v>22428.729435738438</v>
      </c>
      <c r="BC851" s="15">
        <f t="shared" ca="1" si="481"/>
        <v>24767.03313909622</v>
      </c>
      <c r="BD851" s="15">
        <f t="shared" ca="1" si="482"/>
        <v>31460.684267339002</v>
      </c>
      <c r="BE851" s="15">
        <f t="shared" ca="1" si="483"/>
        <v>43395.433950886007</v>
      </c>
      <c r="BF851" s="15">
        <f ca="1">Inputs!$B$13*EXP($B$9-0.5*C$6^2+C$6*Y851)</f>
        <v>16665.694851392411</v>
      </c>
      <c r="BG851" s="15">
        <f t="shared" ca="1" si="484"/>
        <v>19648.079416057935</v>
      </c>
      <c r="BH851" s="15">
        <f t="shared" ca="1" si="485"/>
        <v>18623.394205593548</v>
      </c>
      <c r="BI851" s="15">
        <f t="shared" ca="1" si="486"/>
        <v>23825.362357229609</v>
      </c>
      <c r="BJ851" s="15">
        <f t="shared" ca="1" si="487"/>
        <v>19485.821372219303</v>
      </c>
      <c r="BK851" s="15">
        <f t="shared" ca="1" si="488"/>
        <v>22596.47220669307</v>
      </c>
      <c r="BL851" s="15">
        <f t="shared" ca="1" si="489"/>
        <v>20999.847223618908</v>
      </c>
      <c r="BM851" s="15">
        <f t="shared" ca="1" si="490"/>
        <v>23660.10746552085</v>
      </c>
      <c r="BN851" s="15">
        <f t="shared" ca="1" si="491"/>
        <v>32042.391103159545</v>
      </c>
      <c r="BO851" s="15">
        <f t="shared" ca="1" si="492"/>
        <v>35309.959485180305</v>
      </c>
      <c r="BP851" s="15">
        <f t="shared" ca="1" si="493"/>
        <v>54662.841336882819</v>
      </c>
      <c r="BQ851" s="15">
        <f ca="1">Inputs!$B$20*EXP($B$10-0.5*C$7^2+C$7*AJ851)</f>
        <v>4108.4839686264404</v>
      </c>
      <c r="BR851" s="15">
        <f t="shared" ca="1" si="494"/>
        <v>9392.4686586216412</v>
      </c>
      <c r="BS851" s="15">
        <f t="shared" ca="1" si="495"/>
        <v>13667.052753916167</v>
      </c>
      <c r="BT851" s="15">
        <f t="shared" ca="1" si="496"/>
        <v>19929.211805823757</v>
      </c>
      <c r="BU851" s="15">
        <f t="shared" ca="1" si="497"/>
        <v>23299.112612703262</v>
      </c>
      <c r="BV851" s="15">
        <f t="shared" ca="1" si="498"/>
        <v>20630.288777344897</v>
      </c>
      <c r="BW851" s="15">
        <f t="shared" ca="1" si="499"/>
        <v>22656.54905283633</v>
      </c>
      <c r="BX851" s="15">
        <f t="shared" ca="1" si="500"/>
        <v>21320.771446050596</v>
      </c>
      <c r="BY851" s="15">
        <f t="shared" ca="1" si="501"/>
        <v>31698.544197585979</v>
      </c>
      <c r="BZ851" s="15">
        <f t="shared" ca="1" si="502"/>
        <v>46156.223740449648</v>
      </c>
      <c r="CA851" s="15">
        <f t="shared" ca="1" si="503"/>
        <v>64435.061938361789</v>
      </c>
      <c r="CB851" s="15">
        <f ca="1">(AU851*DCF!C$10-DCF!C$5*MAX(AU851*DCF!C$10,0)-MAX(AU851-Inputs!$B$6,0)/Inputs!$B$10)*DCF!C$6</f>
        <v>1038.9907677511233</v>
      </c>
      <c r="CC851" s="15">
        <f ca="1">(AV851*DCF!D$10-DCF!D$5*MAX(AV851*DCF!D$10,0)-MAX(AV851-AU851,0)/Inputs!$B$10)*DCF!D$6</f>
        <v>1348.9406891109275</v>
      </c>
      <c r="CD851" s="15">
        <f ca="1">(AW851*DCF!E$10-DCF!E$5*MAX(AW851*DCF!E$10,0)-MAX(AW851-AV851,0)/Inputs!$B$10)*DCF!E$6</f>
        <v>1763.34269965978</v>
      </c>
      <c r="CE851" s="15">
        <f ca="1">(AX851*DCF!F$10-DCF!F$5*MAX(AX851*DCF!F$10,0)-MAX(AX851-AW851,0)/Inputs!$B$10)*DCF!F$6</f>
        <v>2052.5338008157</v>
      </c>
      <c r="CF851" s="15">
        <f ca="1">(AY851*DCF!G$10-DCF!G$5*MAX(AY851*DCF!G$10,0)-MAX(AY851-AX851,0)/Inputs!$B$10)*DCF!G$6</f>
        <v>2440.2672566234046</v>
      </c>
      <c r="CG851" s="15">
        <f ca="1">(AZ851*DCF!H$10-DCF!H$5*MAX(AZ851*DCF!H$10,0)-MAX(AZ851-AY851,0)/Inputs!$B$10)*DCF!H$6</f>
        <v>2697.2765038381058</v>
      </c>
      <c r="CH851" s="15">
        <f ca="1">(BA851*DCF!I$10-DCF!I$5*MAX(BA851*DCF!I$10,0)-MAX(BA851-AZ851,0)/Inputs!$B$10)*DCF!I$6</f>
        <v>3355.8101473006027</v>
      </c>
      <c r="CI851" s="15">
        <f ca="1">(BB851*DCF!J$10-DCF!J$5*MAX(BB851*DCF!J$10,0)-MAX(BB851-BA851,0)/Inputs!$B$10)*DCF!J$6</f>
        <v>3776.3659394167353</v>
      </c>
      <c r="CJ851" s="15">
        <f ca="1">(BC851*DCF!K$10-DCF!K$5*MAX(BC851*DCF!K$10,0)-MAX(BC851-BB851,0)/Inputs!$B$10)*DCF!K$6</f>
        <v>3659.7676516075812</v>
      </c>
      <c r="CK851" s="15">
        <f ca="1">(BD851*DCF!L$10-DCF!L$5*MAX(BD851*DCF!L$10,0)-MAX(BD851-BC851,0)/Inputs!$B$10)*DCF!L$6</f>
        <v>3879.271972316461</v>
      </c>
      <c r="CL851" s="15">
        <f ca="1">(BE851*DCF!M$10-DCF!M$5*MAX(BE851*DCF!M$10,0)-MAX(BE851-BD851,0)/Inputs!$B$10)*DCF!M$6</f>
        <v>4697.9236376406425</v>
      </c>
      <c r="CM851" s="15">
        <f ca="1">(BF851*DCF!C$28-DCF!C$5*MAX(BF851*DCF!C$28,0)-MAX(BF851-Inputs!$B$13,0)/Inputs!$B$17)*DCF!C$6</f>
        <v>3867.1626547805326</v>
      </c>
      <c r="CN851" s="15">
        <f ca="1">(BG851*DCF!D$28-DCF!D$5*MAX(BG851*DCF!D$28,0)-MAX(BG851-BF851,0)/Inputs!$B$17)*DCF!D$6</f>
        <v>5150.5331787553714</v>
      </c>
      <c r="CO851" s="15">
        <f ca="1">(BH851*DCF!E$28-DCF!E$5*MAX(BH851*DCF!E$28,0)-MAX(BH851-BG851,0)/Inputs!$B$17)*DCF!E$6</f>
        <v>5274.4768554397169</v>
      </c>
      <c r="CP851" s="15">
        <f ca="1">(BI851*DCF!F$28-DCF!F$5*MAX(BI851*DCF!F$28,0)-MAX(BI851-BH851,0)/Inputs!$B$17)*DCF!F$6</f>
        <v>5520.8577740102664</v>
      </c>
      <c r="CQ851" s="15">
        <f ca="1">(BJ851*DCF!G$28-DCF!G$5*MAX(BJ851*DCF!G$28,0)-MAX(BJ851-BI851,0)/Inputs!$B$17)*DCF!G$6</f>
        <v>5055.7441935230427</v>
      </c>
      <c r="CR851" s="15">
        <f ca="1">(BK851*DCF!H$28-DCF!H$5*MAX(BK851*DCF!H$28,0)-MAX(BK851-BJ851,0)/Inputs!$B$17)*DCF!H$6</f>
        <v>5105.0490336815974</v>
      </c>
      <c r="CS851" s="15">
        <f ca="1">(BL851*DCF!I$28-DCF!I$5*MAX(BL851*DCF!I$28,0)-MAX(BL851-BK851,0)/Inputs!$B$17)*DCF!I$6</f>
        <v>4938.1778532272001</v>
      </c>
      <c r="CT851" s="15">
        <f ca="1">(BM851*DCF!J$28-DCF!J$5*MAX(BM851*DCF!J$28,0)-MAX(BM851-BL851,0)/Inputs!$B$17)*DCF!J$6</f>
        <v>4925.4393654400919</v>
      </c>
      <c r="CU851" s="15">
        <f ca="1">(BN851*DCF!K$28-DCF!K$5*MAX(BN851*DCF!K$28,0)-MAX(BN851-BM851,0)/Inputs!$B$17)*DCF!K$6</f>
        <v>5740.0976520885242</v>
      </c>
      <c r="CV851" s="15">
        <f ca="1">(BO851*DCF!L$28-DCF!L$5*MAX(BO851*DCF!L$28,0)-MAX(BO851-BN851,0)/Inputs!$B$17)*DCF!L$6</f>
        <v>6675.3472578293904</v>
      </c>
      <c r="CW851" s="15">
        <f ca="1">(BP851*DCF!M$28-DCF!M$5*MAX(BP851*DCF!M$28,0)-MAX(BP851-BO851,0)/Inputs!$B$17)*DCF!M$6</f>
        <v>8261.9252766758509</v>
      </c>
      <c r="CX851" s="15">
        <f ca="1">(BQ851*DCF!C$46-DCF!C$5*MAX(BQ851*DCF!C$46,0)-MAX(BQ851-Inputs!$B$20,0)/Inputs!$B$24)*DCF!C$6</f>
        <v>-1368.0027496257092</v>
      </c>
      <c r="CY851" s="15">
        <f ca="1">(BR851*DCF!D$46-DCF!D$5*MAX(BR851*DCF!D$46,0)-MAX(BR851-BQ851,0)/Inputs!$B$24)*DCF!D$6</f>
        <v>-3857.7077709919445</v>
      </c>
      <c r="CZ851" s="15">
        <f ca="1">(BS851*DCF!E$46-DCF!E$5*MAX(BS851*DCF!E$46,0)-MAX(BS851-BR851,0)/Inputs!$B$24)*DCF!E$6</f>
        <v>-3301.0761572010069</v>
      </c>
      <c r="DA851" s="15">
        <f ca="1">(BT851*DCF!F$46-DCF!F$5*MAX(BT851*DCF!F$46,0)-MAX(BT851-BS851,0)/Inputs!$B$24)*DCF!F$6</f>
        <v>-3731.6212785372095</v>
      </c>
      <c r="DB851" s="15">
        <f ca="1">(BU851*DCF!G$46-DCF!G$5*MAX(BU851*DCF!G$46,0)-MAX(BU851-BT851,0)/Inputs!$B$24)*DCF!G$6</f>
        <v>-1917.3041651896901</v>
      </c>
      <c r="DC851" s="15">
        <f ca="1">(BV851*DCF!H$46-DCF!H$5*MAX(BV851*DCF!H$46,0)-MAX(BV851-BU851,0)/Inputs!$B$24)*DCF!H$6</f>
        <v>0</v>
      </c>
      <c r="DD851" s="15">
        <f ca="1">(BW851*DCF!I$46-DCF!I$5*MAX(BW851*DCF!I$46,0)-MAX(BW851-BV851,0)/Inputs!$B$24)*DCF!I$6</f>
        <v>-58.399156689997554</v>
      </c>
      <c r="DE851" s="15">
        <f ca="1">(BX851*DCF!J$46-DCF!J$5*MAX(BX851*DCF!J$46,0)-MAX(BX851-BW851,0)/Inputs!$B$24)*DCF!J$6</f>
        <v>894.34738586050969</v>
      </c>
      <c r="DF851" s="15">
        <f ca="1">(BY851*DCF!K$46-DCF!K$5*MAX(BY851*DCF!K$46,0)-MAX(BY851-BX851,0)/Inputs!$B$24)*DCF!K$6</f>
        <v>-731.55134920167063</v>
      </c>
      <c r="DG851" s="15">
        <f ca="1">(BZ851*DCF!L$46-DCF!L$5*MAX(BZ851*DCF!L$46,0)-MAX(BZ851-BY851,0)/Inputs!$B$24)*DCF!L$6</f>
        <v>-81.25448405916093</v>
      </c>
      <c r="DH851" s="15">
        <f ca="1">(CA851*DCF!M$46-DCF!M$5*MAX(CA851*DCF!M$46,0)-MAX(CA851-BZ851,0)/Inputs!$B$24)*DCF!M$6</f>
        <v>1230.1514859672841</v>
      </c>
      <c r="DI851" s="15">
        <f ca="1">SUM(CB851:CL851)+BE851*DCF!M$10*(1+Inputs!$B$30)*(1-Inputs!$B$33)*(1-Inputs!$B$30/Inputs!$B$31)/(Inputs!$B$29-Inputs!$B$30)*DCF!M$6</f>
        <v>151480.55759660355</v>
      </c>
      <c r="DJ851" s="15">
        <f ca="1">SUM(CM851:CW851)+BP851*DCF!M$28*(1+Inputs!$B$30)*(1-Inputs!$B$33)*(1-Inputs!$B$30/Inputs!$B$31)/(Inputs!$B$29-Inputs!$B$30)*DCF!M$6</f>
        <v>263351.35813783761</v>
      </c>
      <c r="DK851" s="15">
        <f ca="1">SUM(CX851:DH851)+CA851*DCF!M$46*(1+Inputs!$B$30)*(1-Inputs!$B$33)*(1-Inputs!$B$30/Inputs!$B$31)/(Inputs!$B$29-Inputs!$B$30)*DCF!M$6</f>
        <v>86701.820338078673</v>
      </c>
      <c r="DM851" s="15">
        <f ca="1">DI851+DJ851+DK851+Inputs!$B$34+Inputs!$B$36-Inputs!$B$35</f>
        <v>578384.73607251979</v>
      </c>
    </row>
    <row r="852" spans="1:117" x14ac:dyDescent="0.75">
      <c r="A852" s="11">
        <v>839</v>
      </c>
      <c r="C852" s="24">
        <f t="shared" ca="1" si="473"/>
        <v>-9.8010120046245791E-2</v>
      </c>
      <c r="D852" s="24">
        <f t="shared" ca="1" si="473"/>
        <v>1.1714006994538388</v>
      </c>
      <c r="E852" s="24">
        <f t="shared" ca="1" si="473"/>
        <v>7.0992947054029074E-2</v>
      </c>
      <c r="F852" s="24">
        <f t="shared" ca="1" si="473"/>
        <v>-0.14715744164281863</v>
      </c>
      <c r="G852" s="24">
        <f t="shared" ca="1" si="473"/>
        <v>1.432658097596988</v>
      </c>
      <c r="H852" s="24">
        <f t="shared" ca="1" si="473"/>
        <v>-6.2578480896961178E-2</v>
      </c>
      <c r="I852" s="24">
        <f t="shared" ca="1" si="473"/>
        <v>-0.6994787209129899</v>
      </c>
      <c r="J852" s="24">
        <f t="shared" ca="1" si="473"/>
        <v>1.1101854364936146</v>
      </c>
      <c r="K852" s="24">
        <f t="shared" ca="1" si="473"/>
        <v>-0.69873651884329924</v>
      </c>
      <c r="L852" s="24">
        <f t="shared" ca="1" si="473"/>
        <v>0.53161458750260004</v>
      </c>
      <c r="M852" s="24">
        <f t="shared" ca="1" si="473"/>
        <v>-6.1937114631308431E-2</v>
      </c>
      <c r="N852" s="24">
        <f ca="1">SQRT(Inputs!$B$38)*C852+SQRT(1-Inputs!$B$38)*_xlfn.NORM.S.INV(RAND())</f>
        <v>-1.0701797005719631</v>
      </c>
      <c r="O852" s="24">
        <f ca="1">SQRT(Inputs!$B$38)*D852+SQRT(1-Inputs!$B$38)*_xlfn.NORM.S.INV(RAND())</f>
        <v>0.44329487850235061</v>
      </c>
      <c r="P852" s="24">
        <f ca="1">SQRT(Inputs!$B$38)*E852+SQRT(1-Inputs!$B$38)*_xlfn.NORM.S.INV(RAND())</f>
        <v>9.113241312773665E-2</v>
      </c>
      <c r="Q852" s="24">
        <f ca="1">SQRT(Inputs!$B$38)*F852+SQRT(1-Inputs!$B$38)*_xlfn.NORM.S.INV(RAND())</f>
        <v>-0.49412502635263678</v>
      </c>
      <c r="R852" s="24">
        <f ca="1">SQRT(Inputs!$B$38)*G852+SQRT(1-Inputs!$B$38)*_xlfn.NORM.S.INV(RAND())</f>
        <v>2.144805293181947</v>
      </c>
      <c r="S852" s="24">
        <f ca="1">SQRT(Inputs!$B$38)*H852+SQRT(1-Inputs!$B$38)*_xlfn.NORM.S.INV(RAND())</f>
        <v>-0.70051323839887336</v>
      </c>
      <c r="T852" s="24">
        <f ca="1">SQRT(Inputs!$B$38)*I852+SQRT(1-Inputs!$B$38)*_xlfn.NORM.S.INV(RAND())</f>
        <v>-0.34381402632564495</v>
      </c>
      <c r="U852" s="24">
        <f ca="1">SQRT(Inputs!$B$38)*J852+SQRT(1-Inputs!$B$38)*_xlfn.NORM.S.INV(RAND())</f>
        <v>1.6429064360217587</v>
      </c>
      <c r="V852" s="24">
        <f ca="1">SQRT(Inputs!$B$38)*K852+SQRT(1-Inputs!$B$38)*_xlfn.NORM.S.INV(RAND())</f>
        <v>-4.0262988591561966E-2</v>
      </c>
      <c r="W852" s="24">
        <f ca="1">SQRT(Inputs!$B$38)*L852+SQRT(1-Inputs!$B$38)*_xlfn.NORM.S.INV(RAND())</f>
        <v>0.62077224112731111</v>
      </c>
      <c r="X852" s="24">
        <f ca="1">SQRT(Inputs!$B$38)*M852+SQRT(1-Inputs!$B$38)*_xlfn.NORM.S.INV(RAND())</f>
        <v>-1.8403551466299684</v>
      </c>
      <c r="Y852" s="24">
        <f ca="1">SQRT(Inputs!$B$38)*C852+SQRT(1-Inputs!$B$38)*_xlfn.NORM.S.INV(RAND())</f>
        <v>-0.86878873289858904</v>
      </c>
      <c r="Z852" s="24">
        <f ca="1">SQRT(Inputs!$B$38)*D852+SQRT(1-Inputs!$B$38)*_xlfn.NORM.S.INV(RAND())</f>
        <v>0.69106066295859747</v>
      </c>
      <c r="AA852" s="24">
        <f ca="1">SQRT(Inputs!$B$38)*E852+SQRT(1-Inputs!$B$38)*_xlfn.NORM.S.INV(RAND())</f>
        <v>-0.6904600647559217</v>
      </c>
      <c r="AB852" s="24">
        <f ca="1">SQRT(Inputs!$B$38)*F852+SQRT(1-Inputs!$B$38)*_xlfn.NORM.S.INV(RAND())</f>
        <v>-0.72538822034579464</v>
      </c>
      <c r="AC852" s="24">
        <f ca="1">SQRT(Inputs!$B$38)*G852+SQRT(1-Inputs!$B$38)*_xlfn.NORM.S.INV(RAND())</f>
        <v>1.5215658182693574</v>
      </c>
      <c r="AD852" s="24">
        <f ca="1">SQRT(Inputs!$B$38)*H852+SQRT(1-Inputs!$B$38)*_xlfn.NORM.S.INV(RAND())</f>
        <v>-3.8137399149837561E-2</v>
      </c>
      <c r="AE852" s="24">
        <f ca="1">SQRT(Inputs!$B$38)*I852+SQRT(1-Inputs!$B$38)*_xlfn.NORM.S.INV(RAND())</f>
        <v>0.42785471206318237</v>
      </c>
      <c r="AF852" s="24">
        <f ca="1">SQRT(Inputs!$B$38)*J852+SQRT(1-Inputs!$B$38)*_xlfn.NORM.S.INV(RAND())</f>
        <v>1.0229302861439566</v>
      </c>
      <c r="AG852" s="24">
        <f ca="1">SQRT(Inputs!$B$38)*K852+SQRT(1-Inputs!$B$38)*_xlfn.NORM.S.INV(RAND())</f>
        <v>0.98644039889773449</v>
      </c>
      <c r="AH852" s="24">
        <f ca="1">SQRT(Inputs!$B$38)*L852+SQRT(1-Inputs!$B$38)*_xlfn.NORM.S.INV(RAND())</f>
        <v>-0.35076019353611715</v>
      </c>
      <c r="AI852" s="24">
        <f ca="1">SQRT(Inputs!$B$38)*M852+SQRT(1-Inputs!$B$38)*_xlfn.NORM.S.INV(RAND())</f>
        <v>-0.57439918354596886</v>
      </c>
      <c r="AJ852" s="24">
        <f ca="1">SQRT(Inputs!$B$38)*C852+SQRT(1-Inputs!$B$38)*_xlfn.NORM.S.INV(RAND())</f>
        <v>8.4593464988675593E-2</v>
      </c>
      <c r="AK852" s="24">
        <f ca="1">SQRT(Inputs!$B$38)*D852+SQRT(1-Inputs!$B$38)*_xlfn.NORM.S.INV(RAND())</f>
        <v>-0.88594889604525029</v>
      </c>
      <c r="AL852" s="24">
        <f ca="1">SQRT(Inputs!$B$38)*E852+SQRT(1-Inputs!$B$38)*_xlfn.NORM.S.INV(RAND())</f>
        <v>5.4995607736295145E-2</v>
      </c>
      <c r="AM852" s="24">
        <f ca="1">SQRT(Inputs!$B$38)*F852+SQRT(1-Inputs!$B$38)*_xlfn.NORM.S.INV(RAND())</f>
        <v>0.2327900587862039</v>
      </c>
      <c r="AN852" s="24">
        <f ca="1">SQRT(Inputs!$B$38)*G852+SQRT(1-Inputs!$B$38)*_xlfn.NORM.S.INV(RAND())</f>
        <v>0.95544403219308893</v>
      </c>
      <c r="AO852" s="24">
        <f ca="1">SQRT(Inputs!$B$38)*H852+SQRT(1-Inputs!$B$38)*_xlfn.NORM.S.INV(RAND())</f>
        <v>0.18538396976485785</v>
      </c>
      <c r="AP852" s="24">
        <f ca="1">SQRT(Inputs!$B$38)*I852+SQRT(1-Inputs!$B$38)*_xlfn.NORM.S.INV(RAND())</f>
        <v>0.79835945799291397</v>
      </c>
      <c r="AQ852" s="24">
        <f ca="1">SQRT(Inputs!$B$38)*J852+SQRT(1-Inputs!$B$38)*_xlfn.NORM.S.INV(RAND())</f>
        <v>-0.61445583385913394</v>
      </c>
      <c r="AR852" s="24">
        <f ca="1">SQRT(Inputs!$B$38)*K852+SQRT(1-Inputs!$B$38)*_xlfn.NORM.S.INV(RAND())</f>
        <v>-1.1616476628577057</v>
      </c>
      <c r="AS852" s="24">
        <f ca="1">SQRT(Inputs!$B$38)*L852+SQRT(1-Inputs!$B$38)*_xlfn.NORM.S.INV(RAND())</f>
        <v>-0.51737413161288104</v>
      </c>
      <c r="AT852" s="24">
        <f ca="1">SQRT(Inputs!$B$38)*M852+SQRT(1-Inputs!$B$38)*_xlfn.NORM.S.INV(RAND())</f>
        <v>-0.20962514503535515</v>
      </c>
      <c r="AU852" s="15">
        <f ca="1">Inputs!$B$6*EXP($B$8-0.5*C$5^2+C$5*N852)</f>
        <v>4172.9526631459667</v>
      </c>
      <c r="AV852" s="15">
        <f t="shared" ca="1" si="474"/>
        <v>5421.569094776457</v>
      </c>
      <c r="AW852" s="15">
        <f t="shared" ca="1" si="475"/>
        <v>6692.4026038551501</v>
      </c>
      <c r="AX852" s="15">
        <f t="shared" ca="1" si="476"/>
        <v>7681.6045053660991</v>
      </c>
      <c r="AY852" s="15">
        <f t="shared" ca="1" si="477"/>
        <v>12059.928000222812</v>
      </c>
      <c r="AZ852" s="15">
        <f t="shared" ca="1" si="478"/>
        <v>13654.608072701434</v>
      </c>
      <c r="BA852" s="15">
        <f t="shared" ca="1" si="479"/>
        <v>16119.163470366801</v>
      </c>
      <c r="BB852" s="15">
        <f t="shared" ca="1" si="480"/>
        <v>23265.79298249878</v>
      </c>
      <c r="BC852" s="15">
        <f t="shared" ca="1" si="481"/>
        <v>28384.143592392153</v>
      </c>
      <c r="BD852" s="15">
        <f t="shared" ca="1" si="482"/>
        <v>36852.059640991007</v>
      </c>
      <c r="BE852" s="15">
        <f t="shared" ca="1" si="483"/>
        <v>38188.547107922983</v>
      </c>
      <c r="BF852" s="15">
        <f ca="1">Inputs!$B$13*EXP($B$9-0.5*C$6^2+C$6*Y852)</f>
        <v>11642.690898895162</v>
      </c>
      <c r="BG852" s="15">
        <f t="shared" ca="1" si="484"/>
        <v>16073.728021385383</v>
      </c>
      <c r="BH852" s="15">
        <f t="shared" ca="1" si="485"/>
        <v>17514.105142003544</v>
      </c>
      <c r="BI852" s="15">
        <f t="shared" ca="1" si="486"/>
        <v>19174.902434288175</v>
      </c>
      <c r="BJ852" s="15">
        <f t="shared" ca="1" si="487"/>
        <v>29272.042488896204</v>
      </c>
      <c r="BK852" s="15">
        <f t="shared" ca="1" si="488"/>
        <v>35739.835233273741</v>
      </c>
      <c r="BL852" s="15">
        <f t="shared" ca="1" si="489"/>
        <v>46405.035044873781</v>
      </c>
      <c r="BM852" s="15">
        <f t="shared" ca="1" si="490"/>
        <v>64771.16689724764</v>
      </c>
      <c r="BN852" s="15">
        <f t="shared" ca="1" si="491"/>
        <v>89656.333395227775</v>
      </c>
      <c r="BO852" s="15">
        <f t="shared" ca="1" si="492"/>
        <v>105905.6043226988</v>
      </c>
      <c r="BP852" s="15">
        <f t="shared" ca="1" si="493"/>
        <v>122137.2559949179</v>
      </c>
      <c r="BQ852" s="15">
        <f ca="1">Inputs!$B$20*EXP($B$10-0.5*C$7^2+C$7*AJ852)</f>
        <v>4420.1659660595315</v>
      </c>
      <c r="BR852" s="15">
        <f t="shared" ca="1" si="494"/>
        <v>4526.7267301970933</v>
      </c>
      <c r="BS852" s="15">
        <f t="shared" ca="1" si="495"/>
        <v>6297.5539470503209</v>
      </c>
      <c r="BT852" s="15">
        <f t="shared" ca="1" si="496"/>
        <v>9229.7372530660323</v>
      </c>
      <c r="BU852" s="15">
        <f t="shared" ca="1" si="497"/>
        <v>16118.28890665335</v>
      </c>
      <c r="BV852" s="15">
        <f t="shared" ca="1" si="498"/>
        <v>23381.653017488428</v>
      </c>
      <c r="BW852" s="15">
        <f t="shared" ca="1" si="499"/>
        <v>38634.133714887503</v>
      </c>
      <c r="BX852" s="15">
        <f t="shared" ca="1" si="500"/>
        <v>47773.390124190184</v>
      </c>
      <c r="BY852" s="15">
        <f t="shared" ca="1" si="501"/>
        <v>53598.675237499774</v>
      </c>
      <c r="BZ852" s="15">
        <f t="shared" ca="1" si="502"/>
        <v>68383.126267552288</v>
      </c>
      <c r="CA852" s="15">
        <f t="shared" ca="1" si="503"/>
        <v>92545.166652976768</v>
      </c>
      <c r="CB852" s="15">
        <f ca="1">(AU852*DCF!C$10-DCF!C$5*MAX(AU852*DCF!C$10,0)-MAX(AU852-Inputs!$B$6,0)/Inputs!$B$10)*DCF!C$6</f>
        <v>1048.7020588515729</v>
      </c>
      <c r="CC852" s="15">
        <f ca="1">(AV852*DCF!D$10-DCF!D$5*MAX(AV852*DCF!D$10,0)-MAX(AV852-AU852,0)/Inputs!$B$10)*DCF!D$6</f>
        <v>1017.0282986871787</v>
      </c>
      <c r="CD852" s="15">
        <f ca="1">(AW852*DCF!E$10-DCF!E$5*MAX(AW852*DCF!E$10,0)-MAX(AW852-AV852,0)/Inputs!$B$10)*DCF!E$6</f>
        <v>1258.9248935551159</v>
      </c>
      <c r="CE852" s="15">
        <f ca="1">(AX852*DCF!F$10-DCF!F$5*MAX(AX852*DCF!F$10,0)-MAX(AX852-AW852,0)/Inputs!$B$10)*DCF!F$6</f>
        <v>1471.053630964172</v>
      </c>
      <c r="CF852" s="15">
        <f ca="1">(AY852*DCF!G$10-DCF!G$5*MAX(AY852*DCF!G$10,0)-MAX(AY852-AX852,0)/Inputs!$B$10)*DCF!G$6</f>
        <v>1643.2362987002632</v>
      </c>
      <c r="CG852" s="15">
        <f ca="1">(AZ852*DCF!H$10-DCF!H$5*MAX(AZ852*DCF!H$10,0)-MAX(AZ852-AY852,0)/Inputs!$B$10)*DCF!H$6</f>
        <v>2367.8879162297198</v>
      </c>
      <c r="CH852" s="15">
        <f ca="1">(BA852*DCF!I$10-DCF!I$5*MAX(BA852*DCF!I$10,0)-MAX(BA852-AZ852,0)/Inputs!$B$10)*DCF!I$6</f>
        <v>2540.1097017266893</v>
      </c>
      <c r="CI852" s="15">
        <f ca="1">(BB852*DCF!J$10-DCF!J$5*MAX(BB852*DCF!J$10,0)-MAX(BB852-BA852,0)/Inputs!$B$10)*DCF!J$6</f>
        <v>2909.5101244205925</v>
      </c>
      <c r="CJ852" s="15">
        <f ca="1">(BC852*DCF!K$10-DCF!K$5*MAX(BC852*DCF!K$10,0)-MAX(BC852-BB852,0)/Inputs!$B$10)*DCF!K$6</f>
        <v>3852.9000966339513</v>
      </c>
      <c r="CK852" s="15">
        <f ca="1">(BD852*DCF!L$10-DCF!L$5*MAX(BD852*DCF!L$10,0)-MAX(BD852-BC852,0)/Inputs!$B$10)*DCF!L$6</f>
        <v>4462.9527188252478</v>
      </c>
      <c r="CL852" s="15">
        <f ca="1">(BE852*DCF!M$10-DCF!M$5*MAX(BE852*DCF!M$10,0)-MAX(BE852-BD852,0)/Inputs!$B$10)*DCF!M$6</f>
        <v>5229.2402212039151</v>
      </c>
      <c r="CM852" s="15">
        <f ca="1">(BF852*DCF!C$28-DCF!C$5*MAX(BF852*DCF!C$28,0)-MAX(BF852-Inputs!$B$13,0)/Inputs!$B$17)*DCF!C$6</f>
        <v>3494.2218921745684</v>
      </c>
      <c r="CN852" s="15">
        <f ca="1">(BG852*DCF!D$28-DCF!D$5*MAX(BG852*DCF!D$28,0)-MAX(BG852-BF852,0)/Inputs!$B$17)*DCF!D$6</f>
        <v>3788.7402441036174</v>
      </c>
      <c r="CO852" s="15">
        <f ca="1">(BH852*DCF!E$28-DCF!E$5*MAX(BH852*DCF!E$28,0)-MAX(BH852-BG852,0)/Inputs!$B$17)*DCF!E$6</f>
        <v>4676.4279361416875</v>
      </c>
      <c r="CP852" s="15">
        <f ca="1">(BI852*DCF!F$28-DCF!F$5*MAX(BI852*DCF!F$28,0)-MAX(BI852-BH852,0)/Inputs!$B$17)*DCF!F$6</f>
        <v>4903.1065294770588</v>
      </c>
      <c r="CQ852" s="15">
        <f ca="1">(BJ852*DCF!G$28-DCF!G$5*MAX(BJ852*DCF!G$28,0)-MAX(BJ852-BI852,0)/Inputs!$B$17)*DCF!G$6</f>
        <v>5896.6143004697351</v>
      </c>
      <c r="CR852" s="15">
        <f ca="1">(BK852*DCF!H$28-DCF!H$5*MAX(BK852*DCF!H$28,0)-MAX(BK852-BJ852,0)/Inputs!$B$17)*DCF!H$6</f>
        <v>7833.942077830302</v>
      </c>
      <c r="CS852" s="15">
        <f ca="1">(BL852*DCF!I$28-DCF!I$5*MAX(BL852*DCF!I$28,0)-MAX(BL852-BK852,0)/Inputs!$B$17)*DCF!I$6</f>
        <v>9381.5017890139115</v>
      </c>
      <c r="CT852" s="15">
        <f ca="1">(BM852*DCF!J$28-DCF!J$5*MAX(BM852*DCF!J$28,0)-MAX(BM852-BL852,0)/Inputs!$B$17)*DCF!J$6</f>
        <v>12014.148235004599</v>
      </c>
      <c r="CU852" s="15">
        <f ca="1">(BN852*DCF!K$28-DCF!K$5*MAX(BN852*DCF!K$28,0)-MAX(BN852-BM852,0)/Inputs!$B$17)*DCF!K$6</f>
        <v>15885.812918173951</v>
      </c>
      <c r="CV852" s="15">
        <f ca="1">(BO852*DCF!L$28-DCF!L$5*MAX(BO852*DCF!L$28,0)-MAX(BO852-BN852,0)/Inputs!$B$17)*DCF!L$6</f>
        <v>19291.758906754061</v>
      </c>
      <c r="CW852" s="15">
        <f ca="1">(BP852*DCF!M$28-DCF!M$5*MAX(BP852*DCF!M$28,0)-MAX(BP852-BO852,0)/Inputs!$B$17)*DCF!M$6</f>
        <v>21283.531702086104</v>
      </c>
      <c r="CX852" s="15">
        <f ca="1">(BQ852*DCF!C$46-DCF!C$5*MAX(BQ852*DCF!C$46,0)-MAX(BQ852-Inputs!$B$20,0)/Inputs!$B$24)*DCF!C$6</f>
        <v>-1583.9487062768117</v>
      </c>
      <c r="CY852" s="15">
        <f ca="1">(BR852*DCF!D$46-DCF!D$5*MAX(BR852*DCF!D$46,0)-MAX(BR852-BQ852,0)/Inputs!$B$24)*DCF!D$6</f>
        <v>-818.07528173552544</v>
      </c>
      <c r="CZ852" s="15">
        <f ca="1">(BS852*DCF!E$46-DCF!E$5*MAX(BS852*DCF!E$46,0)-MAX(BS852-BR852,0)/Inputs!$B$24)*DCF!E$6</f>
        <v>-1442.7080578841083</v>
      </c>
      <c r="DA852" s="15">
        <f ca="1">(BT852*DCF!F$46-DCF!F$5*MAX(BT852*DCF!F$46,0)-MAX(BT852-BS852,0)/Inputs!$B$24)*DCF!F$6</f>
        <v>-1739.8684567241974</v>
      </c>
      <c r="DB852" s="15">
        <f ca="1">(BU852*DCF!G$46-DCF!G$5*MAX(BU852*DCF!G$46,0)-MAX(BU852-BT852,0)/Inputs!$B$24)*DCF!G$6</f>
        <v>-2859.3600680738436</v>
      </c>
      <c r="DC852" s="15">
        <f ca="1">(BV852*DCF!H$46-DCF!H$5*MAX(BV852*DCF!H$46,0)-MAX(BV852-BU852,0)/Inputs!$B$24)*DCF!H$6</f>
        <v>-2257.0458940717294</v>
      </c>
      <c r="DD852" s="15">
        <f ca="1">(BW852*DCF!I$46-DCF!I$5*MAX(BW852*DCF!I$46,0)-MAX(BW852-BV852,0)/Inputs!$B$24)*DCF!I$6</f>
        <v>-3486.1268660477708</v>
      </c>
      <c r="DE852" s="15">
        <f ca="1">(BX852*DCF!J$46-DCF!J$5*MAX(BX852*DCF!J$46,0)-MAX(BX852-BW852,0)/Inputs!$B$24)*DCF!J$6</f>
        <v>-419.61991776848936</v>
      </c>
      <c r="DF852" s="15">
        <f ca="1">(BY852*DCF!K$46-DCF!K$5*MAX(BY852*DCF!K$46,0)-MAX(BY852-BX852,0)/Inputs!$B$24)*DCF!K$6</f>
        <v>1634.6953338047242</v>
      </c>
      <c r="DG852" s="15">
        <f ca="1">(BZ852*DCF!L$46-DCF!L$5*MAX(BZ852*DCF!L$46,0)-MAX(BZ852-BY852,0)/Inputs!$B$24)*DCF!L$6</f>
        <v>1381.2391735562035</v>
      </c>
      <c r="DH852" s="15">
        <f ca="1">(CA852*DCF!M$46-DCF!M$5*MAX(CA852*DCF!M$46,0)-MAX(CA852-BZ852,0)/Inputs!$B$24)*DCF!M$6</f>
        <v>2203.9534636993499</v>
      </c>
      <c r="DI852" s="15">
        <f ca="1">SUM(CB852:CL852)+BE852*DCF!M$10*(1+Inputs!$B$30)*(1-Inputs!$B$33)*(1-Inputs!$B$30/Inputs!$B$31)/(Inputs!$B$29-Inputs!$B$30)*DCF!M$6</f>
        <v>134080.77755240441</v>
      </c>
      <c r="DJ852" s="15">
        <f ca="1">SUM(CM852:CW852)+BP852*DCF!M$28*(1+Inputs!$B$30)*(1-Inputs!$B$33)*(1-Inputs!$B$30/Inputs!$B$31)/(Inputs!$B$29-Inputs!$B$30)*DCF!M$6</f>
        <v>561662.60457371525</v>
      </c>
      <c r="DK852" s="15">
        <f ca="1">SUM(CX852:DH852)+CA852*DCF!M$46*(1+Inputs!$B$30)*(1-Inputs!$B$33)*(1-Inputs!$B$30/Inputs!$B$31)/(Inputs!$B$29-Inputs!$B$30)*DCF!M$6</f>
        <v>133698.92504379523</v>
      </c>
      <c r="DM852" s="15">
        <f ca="1">DI852+DJ852+DK852+Inputs!$B$34+Inputs!$B$36-Inputs!$B$35</f>
        <v>906293.30716991494</v>
      </c>
    </row>
    <row r="853" spans="1:117" x14ac:dyDescent="0.75">
      <c r="A853" s="11">
        <v>840</v>
      </c>
      <c r="C853" s="24">
        <f t="shared" ca="1" si="473"/>
        <v>1.8425335065373083</v>
      </c>
      <c r="D853" s="24">
        <f t="shared" ca="1" si="473"/>
        <v>1.704461569098725</v>
      </c>
      <c r="E853" s="24">
        <f t="shared" ca="1" si="473"/>
        <v>-6.9139859568076806E-2</v>
      </c>
      <c r="F853" s="24">
        <f t="shared" ca="1" si="473"/>
        <v>1.3244673180840982</v>
      </c>
      <c r="G853" s="24">
        <f t="shared" ca="1" si="473"/>
        <v>0.4735241937675414</v>
      </c>
      <c r="H853" s="24">
        <f t="shared" ca="1" si="473"/>
        <v>1.2552619622291294</v>
      </c>
      <c r="I853" s="24">
        <f t="shared" ca="1" si="473"/>
        <v>1.7618003191874174</v>
      </c>
      <c r="J853" s="24">
        <f t="shared" ca="1" si="473"/>
        <v>-0.99986858400276046</v>
      </c>
      <c r="K853" s="24">
        <f t="shared" ca="1" si="473"/>
        <v>-0.89533513837731493</v>
      </c>
      <c r="L853" s="24">
        <f t="shared" ca="1" si="473"/>
        <v>-0.17492174660423904</v>
      </c>
      <c r="M853" s="24">
        <f t="shared" ca="1" si="473"/>
        <v>0.76214168835262108</v>
      </c>
      <c r="N853" s="24">
        <f ca="1">SQRT(Inputs!$B$38)*C853+SQRT(1-Inputs!$B$38)*_xlfn.NORM.S.INV(RAND())</f>
        <v>1.6988937439800607</v>
      </c>
      <c r="O853" s="24">
        <f ca="1">SQRT(Inputs!$B$38)*D853+SQRT(1-Inputs!$B$38)*_xlfn.NORM.S.INV(RAND())</f>
        <v>1.8947299056974747</v>
      </c>
      <c r="P853" s="24">
        <f ca="1">SQRT(Inputs!$B$38)*E853+SQRT(1-Inputs!$B$38)*_xlfn.NORM.S.INV(RAND())</f>
        <v>-0.2903861346132543</v>
      </c>
      <c r="Q853" s="24">
        <f ca="1">SQRT(Inputs!$B$38)*F853+SQRT(1-Inputs!$B$38)*_xlfn.NORM.S.INV(RAND())</f>
        <v>-0.12930471948458022</v>
      </c>
      <c r="R853" s="24">
        <f ca="1">SQRT(Inputs!$B$38)*G853+SQRT(1-Inputs!$B$38)*_xlfn.NORM.S.INV(RAND())</f>
        <v>1.2441983727488919</v>
      </c>
      <c r="S853" s="24">
        <f ca="1">SQRT(Inputs!$B$38)*H853+SQRT(1-Inputs!$B$38)*_xlfn.NORM.S.INV(RAND())</f>
        <v>1.2896338599358197</v>
      </c>
      <c r="T853" s="24">
        <f ca="1">SQRT(Inputs!$B$38)*I853+SQRT(1-Inputs!$B$38)*_xlfn.NORM.S.INV(RAND())</f>
        <v>1.2360685670498017</v>
      </c>
      <c r="U853" s="24">
        <f ca="1">SQRT(Inputs!$B$38)*J853+SQRT(1-Inputs!$B$38)*_xlfn.NORM.S.INV(RAND())</f>
        <v>-1.4744010100871745</v>
      </c>
      <c r="V853" s="24">
        <f ca="1">SQRT(Inputs!$B$38)*K853+SQRT(1-Inputs!$B$38)*_xlfn.NORM.S.INV(RAND())</f>
        <v>-0.3559518584523863</v>
      </c>
      <c r="W853" s="24">
        <f ca="1">SQRT(Inputs!$B$38)*L853+SQRT(1-Inputs!$B$38)*_xlfn.NORM.S.INV(RAND())</f>
        <v>-0.31126927149717804</v>
      </c>
      <c r="X853" s="24">
        <f ca="1">SQRT(Inputs!$B$38)*M853+SQRT(1-Inputs!$B$38)*_xlfn.NORM.S.INV(RAND())</f>
        <v>-1.1091053642999094</v>
      </c>
      <c r="Y853" s="24">
        <f ca="1">SQRT(Inputs!$B$38)*C853+SQRT(1-Inputs!$B$38)*_xlfn.NORM.S.INV(RAND())</f>
        <v>0.66875812927709721</v>
      </c>
      <c r="Z853" s="24">
        <f ca="1">SQRT(Inputs!$B$38)*D853+SQRT(1-Inputs!$B$38)*_xlfn.NORM.S.INV(RAND())</f>
        <v>-0.29197496594542227</v>
      </c>
      <c r="AA853" s="24">
        <f ca="1">SQRT(Inputs!$B$38)*E853+SQRT(1-Inputs!$B$38)*_xlfn.NORM.S.INV(RAND())</f>
        <v>0.78645946188266913</v>
      </c>
      <c r="AB853" s="24">
        <f ca="1">SQRT(Inputs!$B$38)*F853+SQRT(1-Inputs!$B$38)*_xlfn.NORM.S.INV(RAND())</f>
        <v>1.6702484231438124</v>
      </c>
      <c r="AC853" s="24">
        <f ca="1">SQRT(Inputs!$B$38)*G853+SQRT(1-Inputs!$B$38)*_xlfn.NORM.S.INV(RAND())</f>
        <v>-0.17493249673932626</v>
      </c>
      <c r="AD853" s="24">
        <f ca="1">SQRT(Inputs!$B$38)*H853+SQRT(1-Inputs!$B$38)*_xlfn.NORM.S.INV(RAND())</f>
        <v>2.3612880299723304</v>
      </c>
      <c r="AE853" s="24">
        <f ca="1">SQRT(Inputs!$B$38)*I853+SQRT(1-Inputs!$B$38)*_xlfn.NORM.S.INV(RAND())</f>
        <v>0.60707306449187148</v>
      </c>
      <c r="AF853" s="24">
        <f ca="1">SQRT(Inputs!$B$38)*J853+SQRT(1-Inputs!$B$38)*_xlfn.NORM.S.INV(RAND())</f>
        <v>-7.4181663133615849E-2</v>
      </c>
      <c r="AG853" s="24">
        <f ca="1">SQRT(Inputs!$B$38)*K853+SQRT(1-Inputs!$B$38)*_xlfn.NORM.S.INV(RAND())</f>
        <v>-0.31118233445010202</v>
      </c>
      <c r="AH853" s="24">
        <f ca="1">SQRT(Inputs!$B$38)*L853+SQRT(1-Inputs!$B$38)*_xlfn.NORM.S.INV(RAND())</f>
        <v>0.79537149311684385</v>
      </c>
      <c r="AI853" s="24">
        <f ca="1">SQRT(Inputs!$B$38)*M853+SQRT(1-Inputs!$B$38)*_xlfn.NORM.S.INV(RAND())</f>
        <v>0.87855271465540963</v>
      </c>
      <c r="AJ853" s="24">
        <f ca="1">SQRT(Inputs!$B$38)*C853+SQRT(1-Inputs!$B$38)*_xlfn.NORM.S.INV(RAND())</f>
        <v>-0.5718850501557653</v>
      </c>
      <c r="AK853" s="24">
        <f ca="1">SQRT(Inputs!$B$38)*D853+SQRT(1-Inputs!$B$38)*_xlfn.NORM.S.INV(RAND())</f>
        <v>2.2501388834698446</v>
      </c>
      <c r="AL853" s="24">
        <f ca="1">SQRT(Inputs!$B$38)*E853+SQRT(1-Inputs!$B$38)*_xlfn.NORM.S.INV(RAND())</f>
        <v>0.73406465198509963</v>
      </c>
      <c r="AM853" s="24">
        <f ca="1">SQRT(Inputs!$B$38)*F853+SQRT(1-Inputs!$B$38)*_xlfn.NORM.S.INV(RAND())</f>
        <v>0.84712812874032029</v>
      </c>
      <c r="AN853" s="24">
        <f ca="1">SQRT(Inputs!$B$38)*G853+SQRT(1-Inputs!$B$38)*_xlfn.NORM.S.INV(RAND())</f>
        <v>-0.52061419015964483</v>
      </c>
      <c r="AO853" s="24">
        <f ca="1">SQRT(Inputs!$B$38)*H853+SQRT(1-Inputs!$B$38)*_xlfn.NORM.S.INV(RAND())</f>
        <v>0.84457631783530152</v>
      </c>
      <c r="AP853" s="24">
        <f ca="1">SQRT(Inputs!$B$38)*I853+SQRT(1-Inputs!$B$38)*_xlfn.NORM.S.INV(RAND())</f>
        <v>-3.0220504785040125E-2</v>
      </c>
      <c r="AQ853" s="24">
        <f ca="1">SQRT(Inputs!$B$38)*J853+SQRT(1-Inputs!$B$38)*_xlfn.NORM.S.INV(RAND())</f>
        <v>0.23095562720237228</v>
      </c>
      <c r="AR853" s="24">
        <f ca="1">SQRT(Inputs!$B$38)*K853+SQRT(1-Inputs!$B$38)*_xlfn.NORM.S.INV(RAND())</f>
        <v>-1.5093853768274053</v>
      </c>
      <c r="AS853" s="24">
        <f ca="1">SQRT(Inputs!$B$38)*L853+SQRT(1-Inputs!$B$38)*_xlfn.NORM.S.INV(RAND())</f>
        <v>0.7394070981507963</v>
      </c>
      <c r="AT853" s="24">
        <f ca="1">SQRT(Inputs!$B$38)*M853+SQRT(1-Inputs!$B$38)*_xlfn.NORM.S.INV(RAND())</f>
        <v>1.2894119739669052</v>
      </c>
      <c r="AU853" s="15">
        <f ca="1">Inputs!$B$6*EXP($B$8-0.5*C$5^2+C$5*N853)</f>
        <v>6532.9741052421095</v>
      </c>
      <c r="AV853" s="15">
        <f t="shared" ca="1" si="474"/>
        <v>10506.888716245287</v>
      </c>
      <c r="AW853" s="15">
        <f t="shared" ca="1" si="475"/>
        <v>12319.201139660507</v>
      </c>
      <c r="AX853" s="15">
        <f t="shared" ca="1" si="476"/>
        <v>14799.489295005664</v>
      </c>
      <c r="AY853" s="15">
        <f t="shared" ca="1" si="477"/>
        <v>20915.12158621971</v>
      </c>
      <c r="AZ853" s="15">
        <f t="shared" ca="1" si="478"/>
        <v>29483.037442977035</v>
      </c>
      <c r="BA853" s="15">
        <f t="shared" ca="1" si="479"/>
        <v>41062.566594453187</v>
      </c>
      <c r="BB853" s="15">
        <f t="shared" ca="1" si="480"/>
        <v>43369.234104143463</v>
      </c>
      <c r="BC853" s="15">
        <f t="shared" ca="1" si="481"/>
        <v>51322.198718641906</v>
      </c>
      <c r="BD853" s="15">
        <f t="shared" ca="1" si="482"/>
        <v>61070.387691131567</v>
      </c>
      <c r="BE853" s="15">
        <f t="shared" ca="1" si="483"/>
        <v>67643.664815180702</v>
      </c>
      <c r="BF853" s="15">
        <f ca="1">Inputs!$B$13*EXP($B$9-0.5*C$6^2+C$6*Y853)</f>
        <v>15791.845618745645</v>
      </c>
      <c r="BG853" s="15">
        <f t="shared" ca="1" si="484"/>
        <v>18258.374875387097</v>
      </c>
      <c r="BH853" s="15">
        <f t="shared" ca="1" si="485"/>
        <v>25416.595440663841</v>
      </c>
      <c r="BI853" s="15">
        <f t="shared" ca="1" si="486"/>
        <v>40234.834701926331</v>
      </c>
      <c r="BJ853" s="15">
        <f t="shared" ca="1" si="487"/>
        <v>48097.063323998431</v>
      </c>
      <c r="BK853" s="15">
        <f t="shared" ca="1" si="488"/>
        <v>81411.769505857432</v>
      </c>
      <c r="BL853" s="15">
        <f t="shared" ca="1" si="489"/>
        <v>108189.80282244585</v>
      </c>
      <c r="BM853" s="15">
        <f t="shared" ca="1" si="490"/>
        <v>131768.70294362932</v>
      </c>
      <c r="BN853" s="15">
        <f t="shared" ca="1" si="491"/>
        <v>156126.98534099286</v>
      </c>
      <c r="BO853" s="15">
        <f t="shared" ca="1" si="492"/>
        <v>210705.33248456844</v>
      </c>
      <c r="BP853" s="15">
        <f t="shared" ca="1" si="493"/>
        <v>286480.96874278295</v>
      </c>
      <c r="BQ853" s="15">
        <f ca="1">Inputs!$B$20*EXP($B$10-0.5*C$7^2+C$7*AJ853)</f>
        <v>3502.0050634076738</v>
      </c>
      <c r="BR853" s="15">
        <f t="shared" ca="1" si="494"/>
        <v>9709.612078306267</v>
      </c>
      <c r="BS853" s="15">
        <f t="shared" ca="1" si="495"/>
        <v>16416.864491745586</v>
      </c>
      <c r="BT853" s="15">
        <f t="shared" ca="1" si="496"/>
        <v>28268.245220397122</v>
      </c>
      <c r="BU853" s="15">
        <f t="shared" ca="1" si="497"/>
        <v>34539.427531692461</v>
      </c>
      <c r="BV853" s="15">
        <f t="shared" ca="1" si="498"/>
        <v>58126.033953699181</v>
      </c>
      <c r="BW853" s="15">
        <f t="shared" ca="1" si="499"/>
        <v>80594.4553595576</v>
      </c>
      <c r="BX853" s="15">
        <f t="shared" ca="1" si="500"/>
        <v>118066.2131502985</v>
      </c>
      <c r="BY853" s="15">
        <f t="shared" ca="1" si="501"/>
        <v>123936.62342533418</v>
      </c>
      <c r="BZ853" s="15">
        <f t="shared" ca="1" si="502"/>
        <v>199220.24650669468</v>
      </c>
      <c r="CA853" s="15">
        <f t="shared" ca="1" si="503"/>
        <v>351905.18201367749</v>
      </c>
      <c r="CB853" s="15">
        <f ca="1">(AU853*DCF!C$10-DCF!C$5*MAX(AU853*DCF!C$10,0)-MAX(AU853-Inputs!$B$6,0)/Inputs!$B$10)*DCF!C$6</f>
        <v>1031.8746853172636</v>
      </c>
      <c r="CC853" s="15">
        <f ca="1">(AV853*DCF!D$10-DCF!D$5*MAX(AV853*DCF!D$10,0)-MAX(AV853-AU853,0)/Inputs!$B$10)*DCF!D$6</f>
        <v>1592.0478695909171</v>
      </c>
      <c r="CD853" s="15">
        <f ca="1">(AW853*DCF!E$10-DCF!E$5*MAX(AW853*DCF!E$10,0)-MAX(AW853-AV853,0)/Inputs!$B$10)*DCF!E$6</f>
        <v>2436.0996293197577</v>
      </c>
      <c r="CE853" s="15">
        <f ca="1">(AX853*DCF!F$10-DCF!F$5*MAX(AX853*DCF!F$10,0)-MAX(AX853-AW853,0)/Inputs!$B$10)*DCF!F$6</f>
        <v>2714.6184558298642</v>
      </c>
      <c r="CF853" s="15">
        <f ca="1">(AY853*DCF!G$10-DCF!G$5*MAX(AY853*DCF!G$10,0)-MAX(AY853-AX853,0)/Inputs!$B$10)*DCF!G$6</f>
        <v>3133.8182696926551</v>
      </c>
      <c r="CG853" s="15">
        <f ca="1">(AZ853*DCF!H$10-DCF!H$5*MAX(AZ853*DCF!H$10,0)-MAX(AZ853-AY853,0)/Inputs!$B$10)*DCF!H$6</f>
        <v>4202.7658066352151</v>
      </c>
      <c r="CH853" s="15">
        <f ca="1">(BA853*DCF!I$10-DCF!I$5*MAX(BA853*DCF!I$10,0)-MAX(BA853-AZ853,0)/Inputs!$B$10)*DCF!I$6</f>
        <v>5601.1844589447674</v>
      </c>
      <c r="CI853" s="15">
        <f ca="1">(BB853*DCF!J$10-DCF!J$5*MAX(BB853*DCF!J$10,0)-MAX(BB853-BA853,0)/Inputs!$B$10)*DCF!J$6</f>
        <v>7092.7237526970739</v>
      </c>
      <c r="CJ853" s="15">
        <f ca="1">(BC853*DCF!K$10-DCF!K$5*MAX(BC853*DCF!K$10,0)-MAX(BC853-BB853,0)/Inputs!$B$10)*DCF!K$6</f>
        <v>7148.7557747850888</v>
      </c>
      <c r="CK853" s="15">
        <f ca="1">(BD853*DCF!L$10-DCF!L$5*MAX(BD853*DCF!L$10,0)-MAX(BD853-BC853,0)/Inputs!$B$10)*DCF!L$6</f>
        <v>7949.9771052377509</v>
      </c>
      <c r="CL853" s="15">
        <f ca="1">(BE853*DCF!M$10-DCF!M$5*MAX(BE853*DCF!M$10,0)-MAX(BE853-BD853,0)/Inputs!$B$10)*DCF!M$6</f>
        <v>8760.1478244074042</v>
      </c>
      <c r="CM853" s="15">
        <f ca="1">(BF853*DCF!C$28-DCF!C$5*MAX(BF853*DCF!C$28,0)-MAX(BF853-Inputs!$B$13,0)/Inputs!$B$17)*DCF!C$6</f>
        <v>3802.2823555994223</v>
      </c>
      <c r="CN853" s="15">
        <f ca="1">(BG853*DCF!D$28-DCF!D$5*MAX(BG853*DCF!D$28,0)-MAX(BG853-BF853,0)/Inputs!$B$17)*DCF!D$6</f>
        <v>4851.2887286188243</v>
      </c>
      <c r="CO853" s="15">
        <f ca="1">(BH853*DCF!E$28-DCF!E$5*MAX(BH853*DCF!E$28,0)-MAX(BH853-BG853,0)/Inputs!$B$17)*DCF!E$6</f>
        <v>5787.6456658967809</v>
      </c>
      <c r="CP853" s="15">
        <f ca="1">(BI853*DCF!F$28-DCF!F$5*MAX(BI853*DCF!F$28,0)-MAX(BI853-BH853,0)/Inputs!$B$17)*DCF!F$6</f>
        <v>8224.8031236739189</v>
      </c>
      <c r="CQ853" s="15">
        <f ca="1">(BJ853*DCF!G$28-DCF!G$5*MAX(BJ853*DCF!G$28,0)-MAX(BJ853-BI853,0)/Inputs!$B$17)*DCF!G$6</f>
        <v>11156.798805881925</v>
      </c>
      <c r="CR853" s="15">
        <f ca="1">(BK853*DCF!H$28-DCF!H$5*MAX(BK853*DCF!H$28,0)-MAX(BK853-BJ853,0)/Inputs!$B$17)*DCF!H$6</f>
        <v>14957.858381012022</v>
      </c>
      <c r="CS853" s="15">
        <f ca="1">(BL853*DCF!I$28-DCF!I$5*MAX(BL853*DCF!I$28,0)-MAX(BL853-BK853,0)/Inputs!$B$17)*DCF!I$6</f>
        <v>21597.691995528043</v>
      </c>
      <c r="CT853" s="15">
        <f ca="1">(BM853*DCF!J$28-DCF!J$5*MAX(BM853*DCF!J$28,0)-MAX(BM853-BL853,0)/Inputs!$B$17)*DCF!J$6</f>
        <v>26268.990178889835</v>
      </c>
      <c r="CU853" s="15">
        <f ca="1">(BN853*DCF!K$28-DCF!K$5*MAX(BN853*DCF!K$28,0)-MAX(BN853-BM853,0)/Inputs!$B$17)*DCF!K$6</f>
        <v>29987.836379768749</v>
      </c>
      <c r="CV853" s="15">
        <f ca="1">(BO853*DCF!L$28-DCF!L$5*MAX(BO853*DCF!L$28,0)-MAX(BO853-BN853,0)/Inputs!$B$17)*DCF!L$6</f>
        <v>35864.505521058694</v>
      </c>
      <c r="CW853" s="15">
        <f ca="1">(BP853*DCF!M$28-DCF!M$5*MAX(BP853*DCF!M$28,0)-MAX(BP853-BO853,0)/Inputs!$B$17)*DCF!M$6</f>
        <v>45980.876832873393</v>
      </c>
      <c r="CX853" s="15">
        <f ca="1">(BQ853*DCF!C$46-DCF!C$5*MAX(BQ853*DCF!C$46,0)-MAX(BQ853-Inputs!$B$20,0)/Inputs!$B$24)*DCF!C$6</f>
        <v>-947.8095127535845</v>
      </c>
      <c r="CY853" s="15">
        <f ca="1">(BR853*DCF!D$46-DCF!D$5*MAX(BR853*DCF!D$46,0)-MAX(BR853-BQ853,0)/Inputs!$B$24)*DCF!D$6</f>
        <v>-4305.9387361268546</v>
      </c>
      <c r="CZ853" s="15">
        <f ca="1">(BS853*DCF!E$46-DCF!E$5*MAX(BS853*DCF!E$46,0)-MAX(BS853-BR853,0)/Inputs!$B$24)*DCF!E$6</f>
        <v>-4585.13706369392</v>
      </c>
      <c r="DA853" s="15">
        <f ca="1">(BT853*DCF!F$46-DCF!F$5*MAX(BT853*DCF!F$46,0)-MAX(BT853-BS853,0)/Inputs!$B$24)*DCF!F$6</f>
        <v>-6374.1347164555773</v>
      </c>
      <c r="DB853" s="15">
        <f ca="1">(BU853*DCF!G$46-DCF!G$5*MAX(BU853*DCF!G$46,0)-MAX(BU853-BT853,0)/Inputs!$B$24)*DCF!G$6</f>
        <v>-3271.3399266760621</v>
      </c>
      <c r="DC853" s="15">
        <f ca="1">(BV853*DCF!H$46-DCF!H$5*MAX(BV853*DCF!H$46,0)-MAX(BV853-BU853,0)/Inputs!$B$24)*DCF!H$6</f>
        <v>-7329.3934281033216</v>
      </c>
      <c r="DD853" s="15">
        <f ca="1">(BW853*DCF!I$46-DCF!I$5*MAX(BW853*DCF!I$46,0)-MAX(BW853-BV853,0)/Inputs!$B$24)*DCF!I$6</f>
        <v>-4588.4543998183035</v>
      </c>
      <c r="DE853" s="15">
        <f ca="1">(BX853*DCF!J$46-DCF!J$5*MAX(BX853*DCF!J$46,0)-MAX(BX853-BW853,0)/Inputs!$B$24)*DCF!J$6</f>
        <v>-4984.346910687309</v>
      </c>
      <c r="DF853" s="15">
        <f ca="1">(BY853*DCF!K$46-DCF!K$5*MAX(BY853*DCF!K$46,0)-MAX(BY853-BX853,0)/Inputs!$B$24)*DCF!K$6</f>
        <v>5641.5789444503389</v>
      </c>
      <c r="DG853" s="15">
        <f ca="1">(BZ853*DCF!L$46-DCF!L$5*MAX(BZ853*DCF!L$46,0)-MAX(BZ853-BY853,0)/Inputs!$B$24)*DCF!L$6</f>
        <v>-3265.75926666652</v>
      </c>
      <c r="DH853" s="15">
        <f ca="1">(CA853*DCF!M$46-DCF!M$5*MAX(CA853*DCF!M$46,0)-MAX(CA853-BZ853,0)/Inputs!$B$24)*DCF!M$6</f>
        <v>-4331.7473430334912</v>
      </c>
      <c r="DI853" s="15">
        <f ca="1">SUM(CB853:CL853)+BE853*DCF!M$10*(1+Inputs!$B$30)*(1-Inputs!$B$33)*(1-Inputs!$B$30/Inputs!$B$31)/(Inputs!$B$29-Inputs!$B$30)*DCF!M$6</f>
        <v>239917.22730797037</v>
      </c>
      <c r="DJ853" s="15">
        <f ca="1">SUM(CM853:CW853)+BP853*DCF!M$28*(1+Inputs!$B$30)*(1-Inputs!$B$33)*(1-Inputs!$B$30/Inputs!$B$31)/(Inputs!$B$29-Inputs!$B$30)*DCF!M$6</f>
        <v>1271521.0104085235</v>
      </c>
      <c r="DK853" s="15">
        <f ca="1">SUM(CX853:DH853)+CA853*DCF!M$46*(1+Inputs!$B$30)*(1-Inputs!$B$33)*(1-Inputs!$B$30/Inputs!$B$31)/(Inputs!$B$29-Inputs!$B$30)*DCF!M$6</f>
        <v>505744.61486729502</v>
      </c>
      <c r="DM853" s="15">
        <f ca="1">DI853+DJ853+DK853+Inputs!$B$34+Inputs!$B$36-Inputs!$B$35</f>
        <v>2094033.8525837888</v>
      </c>
    </row>
    <row r="854" spans="1:117" x14ac:dyDescent="0.75">
      <c r="A854" s="11">
        <v>841</v>
      </c>
      <c r="C854" s="24">
        <f t="shared" ref="C854:M863" ca="1" si="504">_xlfn.NORM.S.INV(RAND())</f>
        <v>1.0204779544337714</v>
      </c>
      <c r="D854" s="24">
        <f t="shared" ca="1" si="504"/>
        <v>-1.7653848741999871</v>
      </c>
      <c r="E854" s="24">
        <f t="shared" ca="1" si="504"/>
        <v>-2.8034586569125635</v>
      </c>
      <c r="F854" s="24">
        <f t="shared" ca="1" si="504"/>
        <v>-0.29490648906130279</v>
      </c>
      <c r="G854" s="24">
        <f t="shared" ca="1" si="504"/>
        <v>-1.7123579291031443</v>
      </c>
      <c r="H854" s="24">
        <f t="shared" ca="1" si="504"/>
        <v>0.85149300607069256</v>
      </c>
      <c r="I854" s="24">
        <f t="shared" ca="1" si="504"/>
        <v>-0.21629343534396925</v>
      </c>
      <c r="J854" s="24">
        <f t="shared" ca="1" si="504"/>
        <v>-0.4451648012409018</v>
      </c>
      <c r="K854" s="24">
        <f t="shared" ca="1" si="504"/>
        <v>-0.86754535219823237</v>
      </c>
      <c r="L854" s="24">
        <f t="shared" ca="1" si="504"/>
        <v>7.9180068002683929E-2</v>
      </c>
      <c r="M854" s="24">
        <f t="shared" ca="1" si="504"/>
        <v>-1.1311075830193864</v>
      </c>
      <c r="N854" s="24">
        <f ca="1">SQRT(Inputs!$B$38)*C854+SQRT(1-Inputs!$B$38)*_xlfn.NORM.S.INV(RAND())</f>
        <v>2.0676481783380005</v>
      </c>
      <c r="O854" s="24">
        <f ca="1">SQRT(Inputs!$B$38)*D854+SQRT(1-Inputs!$B$38)*_xlfn.NORM.S.INV(RAND())</f>
        <v>-2.3240789737510279</v>
      </c>
      <c r="P854" s="24">
        <f ca="1">SQRT(Inputs!$B$38)*E854+SQRT(1-Inputs!$B$38)*_xlfn.NORM.S.INV(RAND())</f>
        <v>-1.0585483213194122</v>
      </c>
      <c r="Q854" s="24">
        <f ca="1">SQRT(Inputs!$B$38)*F854+SQRT(1-Inputs!$B$38)*_xlfn.NORM.S.INV(RAND())</f>
        <v>0.41745752358979477</v>
      </c>
      <c r="R854" s="24">
        <f ca="1">SQRT(Inputs!$B$38)*G854+SQRT(1-Inputs!$B$38)*_xlfn.NORM.S.INV(RAND())</f>
        <v>-0.36446196537119901</v>
      </c>
      <c r="S854" s="24">
        <f ca="1">SQRT(Inputs!$B$38)*H854+SQRT(1-Inputs!$B$38)*_xlfn.NORM.S.INV(RAND())</f>
        <v>-0.30915587107021497</v>
      </c>
      <c r="T854" s="24">
        <f ca="1">SQRT(Inputs!$B$38)*I854+SQRT(1-Inputs!$B$38)*_xlfn.NORM.S.INV(RAND())</f>
        <v>0.48563130591817133</v>
      </c>
      <c r="U854" s="24">
        <f ca="1">SQRT(Inputs!$B$38)*J854+SQRT(1-Inputs!$B$38)*_xlfn.NORM.S.INV(RAND())</f>
        <v>-0.6028525734902821</v>
      </c>
      <c r="V854" s="24">
        <f ca="1">SQRT(Inputs!$B$38)*K854+SQRT(1-Inputs!$B$38)*_xlfn.NORM.S.INV(RAND())</f>
        <v>-0.29818070106576977</v>
      </c>
      <c r="W854" s="24">
        <f ca="1">SQRT(Inputs!$B$38)*L854+SQRT(1-Inputs!$B$38)*_xlfn.NORM.S.INV(RAND())</f>
        <v>0.14909088122235009</v>
      </c>
      <c r="X854" s="24">
        <f ca="1">SQRT(Inputs!$B$38)*M854+SQRT(1-Inputs!$B$38)*_xlfn.NORM.S.INV(RAND())</f>
        <v>-0.22901711593814483</v>
      </c>
      <c r="Y854" s="24">
        <f ca="1">SQRT(Inputs!$B$38)*C854+SQRT(1-Inputs!$B$38)*_xlfn.NORM.S.INV(RAND())</f>
        <v>0.67557478611546495</v>
      </c>
      <c r="Z854" s="24">
        <f ca="1">SQRT(Inputs!$B$38)*D854+SQRT(1-Inputs!$B$38)*_xlfn.NORM.S.INV(RAND())</f>
        <v>-0.90013639404176282</v>
      </c>
      <c r="AA854" s="24">
        <f ca="1">SQRT(Inputs!$B$38)*E854+SQRT(1-Inputs!$B$38)*_xlfn.NORM.S.INV(RAND())</f>
        <v>-2.4083884413511543</v>
      </c>
      <c r="AB854" s="24">
        <f ca="1">SQRT(Inputs!$B$38)*F854+SQRT(1-Inputs!$B$38)*_xlfn.NORM.S.INV(RAND())</f>
        <v>0.46850084593445668</v>
      </c>
      <c r="AC854" s="24">
        <f ca="1">SQRT(Inputs!$B$38)*G854+SQRT(1-Inputs!$B$38)*_xlfn.NORM.S.INV(RAND())</f>
        <v>-0.38226125399628186</v>
      </c>
      <c r="AD854" s="24">
        <f ca="1">SQRT(Inputs!$B$38)*H854+SQRT(1-Inputs!$B$38)*_xlfn.NORM.S.INV(RAND())</f>
        <v>0.91839924498957348</v>
      </c>
      <c r="AE854" s="24">
        <f ca="1">SQRT(Inputs!$B$38)*I854+SQRT(1-Inputs!$B$38)*_xlfn.NORM.S.INV(RAND())</f>
        <v>-0.34525139243928438</v>
      </c>
      <c r="AF854" s="24">
        <f ca="1">SQRT(Inputs!$B$38)*J854+SQRT(1-Inputs!$B$38)*_xlfn.NORM.S.INV(RAND())</f>
        <v>1.3845427860983193</v>
      </c>
      <c r="AG854" s="24">
        <f ca="1">SQRT(Inputs!$B$38)*K854+SQRT(1-Inputs!$B$38)*_xlfn.NORM.S.INV(RAND())</f>
        <v>-0.90944463379144169</v>
      </c>
      <c r="AH854" s="24">
        <f ca="1">SQRT(Inputs!$B$38)*L854+SQRT(1-Inputs!$B$38)*_xlfn.NORM.S.INV(RAND())</f>
        <v>-0.80028790418366891</v>
      </c>
      <c r="AI854" s="24">
        <f ca="1">SQRT(Inputs!$B$38)*M854+SQRT(1-Inputs!$B$38)*_xlfn.NORM.S.INV(RAND())</f>
        <v>-1.2952516071747295</v>
      </c>
      <c r="AJ854" s="24">
        <f ca="1">SQRT(Inputs!$B$38)*C854+SQRT(1-Inputs!$B$38)*_xlfn.NORM.S.INV(RAND())</f>
        <v>0.68240918635131398</v>
      </c>
      <c r="AK854" s="24">
        <f ca="1">SQRT(Inputs!$B$38)*D854+SQRT(1-Inputs!$B$38)*_xlfn.NORM.S.INV(RAND())</f>
        <v>-0.75242511329159845</v>
      </c>
      <c r="AL854" s="24">
        <f ca="1">SQRT(Inputs!$B$38)*E854+SQRT(1-Inputs!$B$38)*_xlfn.NORM.S.INV(RAND())</f>
        <v>-1.0766334550326679</v>
      </c>
      <c r="AM854" s="24">
        <f ca="1">SQRT(Inputs!$B$38)*F854+SQRT(1-Inputs!$B$38)*_xlfn.NORM.S.INV(RAND())</f>
        <v>-0.62986266846655603</v>
      </c>
      <c r="AN854" s="24">
        <f ca="1">SQRT(Inputs!$B$38)*G854+SQRT(1-Inputs!$B$38)*_xlfn.NORM.S.INV(RAND())</f>
        <v>-0.35866960610441401</v>
      </c>
      <c r="AO854" s="24">
        <f ca="1">SQRT(Inputs!$B$38)*H854+SQRT(1-Inputs!$B$38)*_xlfn.NORM.S.INV(RAND())</f>
        <v>-1.673323980959925</v>
      </c>
      <c r="AP854" s="24">
        <f ca="1">SQRT(Inputs!$B$38)*I854+SQRT(1-Inputs!$B$38)*_xlfn.NORM.S.INV(RAND())</f>
        <v>0.40852776069269098</v>
      </c>
      <c r="AQ854" s="24">
        <f ca="1">SQRT(Inputs!$B$38)*J854+SQRT(1-Inputs!$B$38)*_xlfn.NORM.S.INV(RAND())</f>
        <v>-2.235759813710434</v>
      </c>
      <c r="AR854" s="24">
        <f ca="1">SQRT(Inputs!$B$38)*K854+SQRT(1-Inputs!$B$38)*_xlfn.NORM.S.INV(RAND())</f>
        <v>-0.35706409665654398</v>
      </c>
      <c r="AS854" s="24">
        <f ca="1">SQRT(Inputs!$B$38)*L854+SQRT(1-Inputs!$B$38)*_xlfn.NORM.S.INV(RAND())</f>
        <v>0.33109547014024776</v>
      </c>
      <c r="AT854" s="24">
        <f ca="1">SQRT(Inputs!$B$38)*M854+SQRT(1-Inputs!$B$38)*_xlfn.NORM.S.INV(RAND())</f>
        <v>-2.3195711591415917</v>
      </c>
      <c r="AU854" s="15">
        <f ca="1">Inputs!$B$6*EXP($B$8-0.5*C$5^2+C$5*N854)</f>
        <v>6934.8103492153805</v>
      </c>
      <c r="AV854" s="15">
        <f t="shared" ca="1" si="474"/>
        <v>5997.979113021679</v>
      </c>
      <c r="AW854" s="15">
        <f t="shared" ca="1" si="475"/>
        <v>6340.3881666434727</v>
      </c>
      <c r="AX854" s="15">
        <f t="shared" ca="1" si="476"/>
        <v>8155.4151476751731</v>
      </c>
      <c r="AY854" s="15">
        <f t="shared" ca="1" si="477"/>
        <v>9551.4192248775889</v>
      </c>
      <c r="AZ854" s="15">
        <f t="shared" ca="1" si="478"/>
        <v>11290.646407674058</v>
      </c>
      <c r="BA854" s="15">
        <f t="shared" ca="1" si="479"/>
        <v>14537.273211569356</v>
      </c>
      <c r="BB854" s="15">
        <f t="shared" ca="1" si="480"/>
        <v>16754.877869478649</v>
      </c>
      <c r="BC854" s="15">
        <f t="shared" ca="1" si="481"/>
        <v>19938.233291679651</v>
      </c>
      <c r="BD854" s="15">
        <f t="shared" ca="1" si="482"/>
        <v>24769.225668563464</v>
      </c>
      <c r="BE854" s="15">
        <f t="shared" ca="1" si="483"/>
        <v>29724.966215351044</v>
      </c>
      <c r="BF854" s="15">
        <f ca="1">Inputs!$B$13*EXP($B$9-0.5*C$6^2+C$6*Y854)</f>
        <v>15813.200931708756</v>
      </c>
      <c r="BG854" s="15">
        <f t="shared" ca="1" si="484"/>
        <v>16382.924118999881</v>
      </c>
      <c r="BH854" s="15">
        <f t="shared" ca="1" si="485"/>
        <v>13425.1374360314</v>
      </c>
      <c r="BI854" s="15">
        <f t="shared" ca="1" si="486"/>
        <v>17663.270162641576</v>
      </c>
      <c r="BJ854" s="15">
        <f t="shared" ca="1" si="487"/>
        <v>20493.131959931845</v>
      </c>
      <c r="BK854" s="15">
        <f t="shared" ca="1" si="488"/>
        <v>28501.276749490698</v>
      </c>
      <c r="BL854" s="15">
        <f t="shared" ca="1" si="489"/>
        <v>33478.480776282289</v>
      </c>
      <c r="BM854" s="15">
        <f t="shared" ca="1" si="490"/>
        <v>48875.570745315148</v>
      </c>
      <c r="BN854" s="15">
        <f t="shared" ca="1" si="491"/>
        <v>53904.068872457508</v>
      </c>
      <c r="BO854" s="15">
        <f t="shared" ca="1" si="492"/>
        <v>60431.89852656427</v>
      </c>
      <c r="BP854" s="15">
        <f t="shared" ca="1" si="493"/>
        <v>64228.331040389123</v>
      </c>
      <c r="BQ854" s="15">
        <f ca="1">Inputs!$B$20*EXP($B$10-0.5*C$7^2+C$7*AJ854)</f>
        <v>5464.1694365739504</v>
      </c>
      <c r="BR854" s="15">
        <f t="shared" ca="1" si="494"/>
        <v>5838.293082954161</v>
      </c>
      <c r="BS854" s="15">
        <f t="shared" ca="1" si="495"/>
        <v>5868.4673942152967</v>
      </c>
      <c r="BT854" s="15">
        <f t="shared" ca="1" si="496"/>
        <v>6858.996657213891</v>
      </c>
      <c r="BU854" s="15">
        <f t="shared" ca="1" si="497"/>
        <v>8715.5543042463105</v>
      </c>
      <c r="BV854" s="15">
        <f t="shared" ca="1" si="498"/>
        <v>8317.3370728724967</v>
      </c>
      <c r="BW854" s="15">
        <f t="shared" ca="1" si="499"/>
        <v>12654.578424697147</v>
      </c>
      <c r="BX854" s="15">
        <f t="shared" ca="1" si="500"/>
        <v>11305.871473111407</v>
      </c>
      <c r="BY854" s="15">
        <f t="shared" ca="1" si="501"/>
        <v>14795.372705745622</v>
      </c>
      <c r="BZ854" s="15">
        <f t="shared" ca="1" si="502"/>
        <v>22062.815519181546</v>
      </c>
      <c r="CA854" s="15">
        <f t="shared" ca="1" si="503"/>
        <v>20522.57037358161</v>
      </c>
      <c r="CB854" s="15">
        <f ca="1">(AU854*DCF!C$10-DCF!C$5*MAX(AU854*DCF!C$10,0)-MAX(AU854-Inputs!$B$6,0)/Inputs!$B$10)*DCF!C$6</f>
        <v>1029.0095212741116</v>
      </c>
      <c r="CC854" s="15">
        <f ca="1">(AV854*DCF!D$10-DCF!D$5*MAX(AV854*DCF!D$10,0)-MAX(AV854-AU854,0)/Inputs!$B$10)*DCF!D$6</f>
        <v>1461.9667738243807</v>
      </c>
      <c r="CD854" s="15">
        <f ca="1">(AW854*DCF!E$10-DCF!E$5*MAX(AW854*DCF!E$10,0)-MAX(AW854-AV854,0)/Inputs!$B$10)*DCF!E$6</f>
        <v>1386.7699985840884</v>
      </c>
      <c r="CE854" s="15">
        <f ca="1">(AX854*DCF!F$10-DCF!F$5*MAX(AX854*DCF!F$10,0)-MAX(AX854-AW854,0)/Inputs!$B$10)*DCF!F$6</f>
        <v>1402.6520146328917</v>
      </c>
      <c r="CF854" s="15">
        <f ca="1">(AY854*DCF!G$10-DCF!G$5*MAX(AY854*DCF!G$10,0)-MAX(AY854-AX854,0)/Inputs!$B$10)*DCF!G$6</f>
        <v>1699.636861374725</v>
      </c>
      <c r="CG854" s="15">
        <f ca="1">(AZ854*DCF!H$10-DCF!H$5*MAX(AZ854*DCF!H$10,0)-MAX(AZ854-AY854,0)/Inputs!$B$10)*DCF!H$6</f>
        <v>1883.2561325511122</v>
      </c>
      <c r="CH854" s="15">
        <f ca="1">(BA854*DCF!I$10-DCF!I$5*MAX(BA854*DCF!I$10,0)-MAX(BA854-AZ854,0)/Inputs!$B$10)*DCF!I$6</f>
        <v>2122.868947051199</v>
      </c>
      <c r="CI854" s="15">
        <f ca="1">(BB854*DCF!J$10-DCF!J$5*MAX(BB854*DCF!J$10,0)-MAX(BB854-BA854,0)/Inputs!$B$10)*DCF!J$6</f>
        <v>2539.1344764390424</v>
      </c>
      <c r="CJ854" s="15">
        <f ca="1">(BC854*DCF!K$10-DCF!K$5*MAX(BC854*DCF!K$10,0)-MAX(BC854-BB854,0)/Inputs!$B$10)*DCF!K$6</f>
        <v>2764.1140505571384</v>
      </c>
      <c r="CK854" s="15">
        <f ca="1">(BD854*DCF!L$10-DCF!L$5*MAX(BD854*DCF!L$10,0)-MAX(BD854-BC854,0)/Inputs!$B$10)*DCF!L$6</f>
        <v>3110.9447066884222</v>
      </c>
      <c r="CL854" s="15">
        <f ca="1">(BE854*DCF!M$10-DCF!M$5*MAX(BE854*DCF!M$10,0)-MAX(BE854-BD854,0)/Inputs!$B$10)*DCF!M$6</f>
        <v>3602.5610371411262</v>
      </c>
      <c r="CM854" s="15">
        <f ca="1">(BF854*DCF!C$28-DCF!C$5*MAX(BF854*DCF!C$28,0)-MAX(BF854-Inputs!$B$13,0)/Inputs!$B$17)*DCF!C$6</f>
        <v>3803.867914117287</v>
      </c>
      <c r="CN854" s="15">
        <f ca="1">(BG854*DCF!D$28-DCF!D$5*MAX(BG854*DCF!D$28,0)-MAX(BG854-BF854,0)/Inputs!$B$17)*DCF!D$6</f>
        <v>4703.600928258119</v>
      </c>
      <c r="CO854" s="15">
        <f ca="1">(BH854*DCF!E$28-DCF!E$5*MAX(BH854*DCF!E$28,0)-MAX(BH854-BG854,0)/Inputs!$B$17)*DCF!E$6</f>
        <v>3802.237975834551</v>
      </c>
      <c r="CP854" s="15">
        <f ca="1">(BI854*DCF!F$28-DCF!F$5*MAX(BI854*DCF!F$28,0)-MAX(BI854-BH854,0)/Inputs!$B$17)*DCF!F$6</f>
        <v>4023.4935317096861</v>
      </c>
      <c r="CQ854" s="15">
        <f ca="1">(BJ854*DCF!G$28-DCF!G$5*MAX(BJ854*DCF!G$28,0)-MAX(BJ854-BI854,0)/Inputs!$B$17)*DCF!G$6</f>
        <v>4841.1437692653417</v>
      </c>
      <c r="CR854" s="15">
        <f ca="1">(BK854*DCF!H$28-DCF!H$5*MAX(BK854*DCF!H$28,0)-MAX(BK854-BJ854,0)/Inputs!$B$17)*DCF!H$6</f>
        <v>5804.4392236692793</v>
      </c>
      <c r="CS854" s="15">
        <f ca="1">(BL854*DCF!I$28-DCF!I$5*MAX(BL854*DCF!I$28,0)-MAX(BL854-BK854,0)/Inputs!$B$17)*DCF!I$6</f>
        <v>7158.1850668459201</v>
      </c>
      <c r="CT854" s="15">
        <f ca="1">(BM854*DCF!J$28-DCF!J$5*MAX(BM854*DCF!J$28,0)-MAX(BM854-BL854,0)/Inputs!$B$17)*DCF!J$6</f>
        <v>8861.7813977061051</v>
      </c>
      <c r="CU854" s="15">
        <f ca="1">(BN854*DCF!K$28-DCF!K$5*MAX(BN854*DCF!K$28,0)-MAX(BN854-BM854,0)/Inputs!$B$17)*DCF!K$6</f>
        <v>10767.711494942241</v>
      </c>
      <c r="CV854" s="15">
        <f ca="1">(BO854*DCF!L$28-DCF!L$5*MAX(BO854*DCF!L$28,0)-MAX(BO854-BN854,0)/Inputs!$B$17)*DCF!L$6</f>
        <v>11318.797403534276</v>
      </c>
      <c r="CW854" s="15">
        <f ca="1">(BP854*DCF!M$28-DCF!M$5*MAX(BP854*DCF!M$28,0)-MAX(BP854-BO854,0)/Inputs!$B$17)*DCF!M$6</f>
        <v>11687.763781261699</v>
      </c>
      <c r="CX854" s="15">
        <f ca="1">(BQ854*DCF!C$46-DCF!C$5*MAX(BQ854*DCF!C$46,0)-MAX(BQ854-Inputs!$B$20,0)/Inputs!$B$24)*DCF!C$6</f>
        <v>-2307.2767458941921</v>
      </c>
      <c r="CY854" s="15">
        <f ca="1">(BR854*DCF!D$46-DCF!D$5*MAX(BR854*DCF!D$46,0)-MAX(BR854-BQ854,0)/Inputs!$B$24)*DCF!D$6</f>
        <v>-1156.0959329077971</v>
      </c>
      <c r="CZ854" s="15">
        <f ca="1">(BS854*DCF!E$46-DCF!E$5*MAX(BS854*DCF!E$46,0)-MAX(BS854-BR854,0)/Inputs!$B$24)*DCF!E$6</f>
        <v>-705.85036994777818</v>
      </c>
      <c r="DA854" s="15">
        <f ca="1">(BT854*DCF!F$46-DCF!F$5*MAX(BT854*DCF!F$46,0)-MAX(BT854-BS854,0)/Inputs!$B$24)*DCF!F$6</f>
        <v>-860.1985201396941</v>
      </c>
      <c r="DB854" s="15">
        <f ca="1">(BU854*DCF!G$46-DCF!G$5*MAX(BU854*DCF!G$46,0)-MAX(BU854-BT854,0)/Inputs!$B$24)*DCF!G$6</f>
        <v>-917.6833383235977</v>
      </c>
      <c r="DC854" s="15">
        <f ca="1">(BV854*DCF!H$46-DCF!H$5*MAX(BV854*DCF!H$46,0)-MAX(BV854-BU854,0)/Inputs!$B$24)*DCF!H$6</f>
        <v>0</v>
      </c>
      <c r="DD854" s="15">
        <f ca="1">(BW854*DCF!I$46-DCF!I$5*MAX(BW854*DCF!I$46,0)-MAX(BW854-BV854,0)/Inputs!$B$24)*DCF!I$6</f>
        <v>-952.79181028641153</v>
      </c>
      <c r="DE854" s="15">
        <f ca="1">(BX854*DCF!J$46-DCF!J$5*MAX(BX854*DCF!J$46,0)-MAX(BX854-BW854,0)/Inputs!$B$24)*DCF!J$6</f>
        <v>474.25003464051957</v>
      </c>
      <c r="DF854" s="15">
        <f ca="1">(BY854*DCF!K$46-DCF!K$5*MAX(BY854*DCF!K$46,0)-MAX(BY854-BX854,0)/Inputs!$B$24)*DCF!K$6</f>
        <v>-9.6738324941309504</v>
      </c>
      <c r="DG854" s="15">
        <f ca="1">(BZ854*DCF!L$46-DCF!L$5*MAX(BZ854*DCF!L$46,0)-MAX(BZ854-BY854,0)/Inputs!$B$24)*DCF!L$6</f>
        <v>-119.54598760746404</v>
      </c>
      <c r="DH854" s="15">
        <f ca="1">(CA854*DCF!M$46-DCF!M$5*MAX(CA854*DCF!M$46,0)-MAX(CA854-BZ854,0)/Inputs!$B$24)*DCF!M$6</f>
        <v>1608.8889553292379</v>
      </c>
      <c r="DI854" s="15">
        <f ca="1">SUM(CB854:CL854)+BE854*DCF!M$10*(1+Inputs!$B$30)*(1-Inputs!$B$33)*(1-Inputs!$B$30/Inputs!$B$31)/(Inputs!$B$29-Inputs!$B$30)*DCF!M$6</f>
        <v>105727.88856942566</v>
      </c>
      <c r="DJ854" s="15">
        <f ca="1">SUM(CM854:CW854)+BP854*DCF!M$28*(1+Inputs!$B$30)*(1-Inputs!$B$33)*(1-Inputs!$B$30/Inputs!$B$31)/(Inputs!$B$29-Inputs!$B$30)*DCF!M$6</f>
        <v>315104.08197668311</v>
      </c>
      <c r="DK854" s="15">
        <f ca="1">SUM(CX854:DH854)+CA854*DCF!M$46*(1+Inputs!$B$30)*(1-Inputs!$B$33)*(1-Inputs!$B$30/Inputs!$B$31)/(Inputs!$B$29-Inputs!$B$30)*DCF!M$6</f>
        <v>26784.347303799765</v>
      </c>
      <c r="DM854" s="15">
        <f ca="1">DI854+DJ854+DK854+Inputs!$B$34+Inputs!$B$36-Inputs!$B$35</f>
        <v>524467.31784990849</v>
      </c>
    </row>
    <row r="855" spans="1:117" x14ac:dyDescent="0.75">
      <c r="A855" s="11">
        <v>842</v>
      </c>
      <c r="C855" s="24">
        <f t="shared" ca="1" si="504"/>
        <v>-0.29973309001811477</v>
      </c>
      <c r="D855" s="24">
        <f t="shared" ca="1" si="504"/>
        <v>6.4349416363720296E-2</v>
      </c>
      <c r="E855" s="24">
        <f t="shared" ca="1" si="504"/>
        <v>0.77281509235446011</v>
      </c>
      <c r="F855" s="24">
        <f t="shared" ca="1" si="504"/>
        <v>3.1757003414610908E-3</v>
      </c>
      <c r="G855" s="24">
        <f t="shared" ca="1" si="504"/>
        <v>-1.0549192211495009</v>
      </c>
      <c r="H855" s="24">
        <f t="shared" ca="1" si="504"/>
        <v>-1.0485503895246939</v>
      </c>
      <c r="I855" s="24">
        <f t="shared" ca="1" si="504"/>
        <v>-1.4308853659916327</v>
      </c>
      <c r="J855" s="24">
        <f t="shared" ca="1" si="504"/>
        <v>-0.55435347316512018</v>
      </c>
      <c r="K855" s="24">
        <f t="shared" ca="1" si="504"/>
        <v>-1.3064788505043954</v>
      </c>
      <c r="L855" s="24">
        <f t="shared" ca="1" si="504"/>
        <v>0.88843516291311064</v>
      </c>
      <c r="M855" s="24">
        <f t="shared" ca="1" si="504"/>
        <v>0.27941342029377786</v>
      </c>
      <c r="N855" s="24">
        <f ca="1">SQRT(Inputs!$B$38)*C855+SQRT(1-Inputs!$B$38)*_xlfn.NORM.S.INV(RAND())</f>
        <v>-1.4569424667061102</v>
      </c>
      <c r="O855" s="24">
        <f ca="1">SQRT(Inputs!$B$38)*D855+SQRT(1-Inputs!$B$38)*_xlfn.NORM.S.INV(RAND())</f>
        <v>0.3648024521052935</v>
      </c>
      <c r="P855" s="24">
        <f ca="1">SQRT(Inputs!$B$38)*E855+SQRT(1-Inputs!$B$38)*_xlfn.NORM.S.INV(RAND())</f>
        <v>0.2503003174482088</v>
      </c>
      <c r="Q855" s="24">
        <f ca="1">SQRT(Inputs!$B$38)*F855+SQRT(1-Inputs!$B$38)*_xlfn.NORM.S.INV(RAND())</f>
        <v>0.15938397784097641</v>
      </c>
      <c r="R855" s="24">
        <f ca="1">SQRT(Inputs!$B$38)*G855+SQRT(1-Inputs!$B$38)*_xlfn.NORM.S.INV(RAND())</f>
        <v>-1.4800703295984523</v>
      </c>
      <c r="S855" s="24">
        <f ca="1">SQRT(Inputs!$B$38)*H855+SQRT(1-Inputs!$B$38)*_xlfn.NORM.S.INV(RAND())</f>
        <v>-1.2407575761668599</v>
      </c>
      <c r="T855" s="24">
        <f ca="1">SQRT(Inputs!$B$38)*I855+SQRT(1-Inputs!$B$38)*_xlfn.NORM.S.INV(RAND())</f>
        <v>0.68719804211617719</v>
      </c>
      <c r="U855" s="24">
        <f ca="1">SQRT(Inputs!$B$38)*J855+SQRT(1-Inputs!$B$38)*_xlfn.NORM.S.INV(RAND())</f>
        <v>-0.59534375577062559</v>
      </c>
      <c r="V855" s="24">
        <f ca="1">SQRT(Inputs!$B$38)*K855+SQRT(1-Inputs!$B$38)*_xlfn.NORM.S.INV(RAND())</f>
        <v>-0.60601924289001741</v>
      </c>
      <c r="W855" s="24">
        <f ca="1">SQRT(Inputs!$B$38)*L855+SQRT(1-Inputs!$B$38)*_xlfn.NORM.S.INV(RAND())</f>
        <v>-0.3510189638743324</v>
      </c>
      <c r="X855" s="24">
        <f ca="1">SQRT(Inputs!$B$38)*M855+SQRT(1-Inputs!$B$38)*_xlfn.NORM.S.INV(RAND())</f>
        <v>0.22464489693802914</v>
      </c>
      <c r="Y855" s="24">
        <f ca="1">SQRT(Inputs!$B$38)*C855+SQRT(1-Inputs!$B$38)*_xlfn.NORM.S.INV(RAND())</f>
        <v>-0.55251372352527772</v>
      </c>
      <c r="Z855" s="24">
        <f ca="1">SQRT(Inputs!$B$38)*D855+SQRT(1-Inputs!$B$38)*_xlfn.NORM.S.INV(RAND())</f>
        <v>0.7071371419419592</v>
      </c>
      <c r="AA855" s="24">
        <f ca="1">SQRT(Inputs!$B$38)*E855+SQRT(1-Inputs!$B$38)*_xlfn.NORM.S.INV(RAND())</f>
        <v>0.64201322270176908</v>
      </c>
      <c r="AB855" s="24">
        <f ca="1">SQRT(Inputs!$B$38)*F855+SQRT(1-Inputs!$B$38)*_xlfn.NORM.S.INV(RAND())</f>
        <v>-0.42257921918570751</v>
      </c>
      <c r="AC855" s="24">
        <f ca="1">SQRT(Inputs!$B$38)*G855+SQRT(1-Inputs!$B$38)*_xlfn.NORM.S.INV(RAND())</f>
        <v>-0.32748875716430825</v>
      </c>
      <c r="AD855" s="24">
        <f ca="1">SQRT(Inputs!$B$38)*H855+SQRT(1-Inputs!$B$38)*_xlfn.NORM.S.INV(RAND())</f>
        <v>-2.0243660259907972</v>
      </c>
      <c r="AE855" s="24">
        <f ca="1">SQRT(Inputs!$B$38)*I855+SQRT(1-Inputs!$B$38)*_xlfn.NORM.S.INV(RAND())</f>
        <v>-0.55892954537049722</v>
      </c>
      <c r="AF855" s="24">
        <f ca="1">SQRT(Inputs!$B$38)*J855+SQRT(1-Inputs!$B$38)*_xlfn.NORM.S.INV(RAND())</f>
        <v>1.7688071693482337</v>
      </c>
      <c r="AG855" s="24">
        <f ca="1">SQRT(Inputs!$B$38)*K855+SQRT(1-Inputs!$B$38)*_xlfn.NORM.S.INV(RAND())</f>
        <v>-0.9100959326081417</v>
      </c>
      <c r="AH855" s="24">
        <f ca="1">SQRT(Inputs!$B$38)*L855+SQRT(1-Inputs!$B$38)*_xlfn.NORM.S.INV(RAND())</f>
        <v>0.3573215096211585</v>
      </c>
      <c r="AI855" s="24">
        <f ca="1">SQRT(Inputs!$B$38)*M855+SQRT(1-Inputs!$B$38)*_xlfn.NORM.S.INV(RAND())</f>
        <v>-0.44514393894601212</v>
      </c>
      <c r="AJ855" s="24">
        <f ca="1">SQRT(Inputs!$B$38)*C855+SQRT(1-Inputs!$B$38)*_xlfn.NORM.S.INV(RAND())</f>
        <v>-1.3534389584530284</v>
      </c>
      <c r="AK855" s="24">
        <f ca="1">SQRT(Inputs!$B$38)*D855+SQRT(1-Inputs!$B$38)*_xlfn.NORM.S.INV(RAND())</f>
        <v>-0.52520198821237252</v>
      </c>
      <c r="AL855" s="24">
        <f ca="1">SQRT(Inputs!$B$38)*E855+SQRT(1-Inputs!$B$38)*_xlfn.NORM.S.INV(RAND())</f>
        <v>1.5171935344403855</v>
      </c>
      <c r="AM855" s="24">
        <f ca="1">SQRT(Inputs!$B$38)*F855+SQRT(1-Inputs!$B$38)*_xlfn.NORM.S.INV(RAND())</f>
        <v>-0.52501671640742331</v>
      </c>
      <c r="AN855" s="24">
        <f ca="1">SQRT(Inputs!$B$38)*G855+SQRT(1-Inputs!$B$38)*_xlfn.NORM.S.INV(RAND())</f>
        <v>2.3878575186018991E-2</v>
      </c>
      <c r="AO855" s="24">
        <f ca="1">SQRT(Inputs!$B$38)*H855+SQRT(1-Inputs!$B$38)*_xlfn.NORM.S.INV(RAND())</f>
        <v>-1.0530028459429419</v>
      </c>
      <c r="AP855" s="24">
        <f ca="1">SQRT(Inputs!$B$38)*I855+SQRT(1-Inputs!$B$38)*_xlfn.NORM.S.INV(RAND())</f>
        <v>-0.93837359911339313</v>
      </c>
      <c r="AQ855" s="24">
        <f ca="1">SQRT(Inputs!$B$38)*J855+SQRT(1-Inputs!$B$38)*_xlfn.NORM.S.INV(RAND())</f>
        <v>-1.9475079916047116</v>
      </c>
      <c r="AR855" s="24">
        <f ca="1">SQRT(Inputs!$B$38)*K855+SQRT(1-Inputs!$B$38)*_xlfn.NORM.S.INV(RAND())</f>
        <v>-0.96753068016680599</v>
      </c>
      <c r="AS855" s="24">
        <f ca="1">SQRT(Inputs!$B$38)*L855+SQRT(1-Inputs!$B$38)*_xlfn.NORM.S.INV(RAND())</f>
        <v>1.1974924427304077</v>
      </c>
      <c r="AT855" s="24">
        <f ca="1">SQRT(Inputs!$B$38)*M855+SQRT(1-Inputs!$B$38)*_xlfn.NORM.S.INV(RAND())</f>
        <v>-0.2239771858722048</v>
      </c>
      <c r="AU855" s="15">
        <f ca="1">Inputs!$B$6*EXP($B$8-0.5*C$5^2+C$5*N855)</f>
        <v>3919.7088558359951</v>
      </c>
      <c r="AV855" s="15">
        <f t="shared" ca="1" si="474"/>
        <v>5034.1157861222146</v>
      </c>
      <c r="AW855" s="15">
        <f t="shared" ca="1" si="475"/>
        <v>6348.9809407457924</v>
      </c>
      <c r="AX855" s="15">
        <f t="shared" ca="1" si="476"/>
        <v>7907.3649158426888</v>
      </c>
      <c r="AY855" s="15">
        <f t="shared" ca="1" si="477"/>
        <v>8129.6071160798292</v>
      </c>
      <c r="AZ855" s="15">
        <f t="shared" ca="1" si="478"/>
        <v>8672.9590892235319</v>
      </c>
      <c r="BA855" s="15">
        <f t="shared" ca="1" si="479"/>
        <v>11404.947290989276</v>
      </c>
      <c r="BB855" s="15">
        <f t="shared" ca="1" si="480"/>
        <v>13154.620351820709</v>
      </c>
      <c r="BC855" s="15">
        <f t="shared" ca="1" si="481"/>
        <v>15195.618985541751</v>
      </c>
      <c r="BD855" s="15">
        <f t="shared" ca="1" si="482"/>
        <v>18014.787458074436</v>
      </c>
      <c r="BE855" s="15">
        <f t="shared" ca="1" si="483"/>
        <v>22531.130919396179</v>
      </c>
      <c r="BF855" s="15">
        <f ca="1">Inputs!$B$13*EXP($B$9-0.5*C$6^2+C$6*Y855)</f>
        <v>12396.068707144663</v>
      </c>
      <c r="BG855" s="15">
        <f t="shared" ca="1" si="484"/>
        <v>17163.546472618636</v>
      </c>
      <c r="BH855" s="15">
        <f t="shared" ca="1" si="485"/>
        <v>23326.935405997257</v>
      </c>
      <c r="BI855" s="15">
        <f t="shared" ca="1" si="486"/>
        <v>26757.441358006086</v>
      </c>
      <c r="BJ855" s="15">
        <f t="shared" ca="1" si="487"/>
        <v>31290.366769129767</v>
      </c>
      <c r="BK855" s="15">
        <f t="shared" ca="1" si="488"/>
        <v>29152.23461279913</v>
      </c>
      <c r="BL855" s="15">
        <f t="shared" ca="1" si="489"/>
        <v>33307.901484416841</v>
      </c>
      <c r="BM855" s="15">
        <f t="shared" ca="1" si="490"/>
        <v>51004.084321172275</v>
      </c>
      <c r="BN855" s="15">
        <f t="shared" ca="1" si="491"/>
        <v>56247.181532952221</v>
      </c>
      <c r="BO855" s="15">
        <f t="shared" ca="1" si="492"/>
        <v>72141.382928730251</v>
      </c>
      <c r="BP855" s="15">
        <f t="shared" ca="1" si="493"/>
        <v>84425.482882480501</v>
      </c>
      <c r="BQ855" s="15">
        <f ca="1">Inputs!$B$20*EXP($B$10-0.5*C$7^2+C$7*AJ855)</f>
        <v>2654.1701337318386</v>
      </c>
      <c r="BR855" s="15">
        <f t="shared" ca="1" si="494"/>
        <v>3048.1044437878932</v>
      </c>
      <c r="BS855" s="15">
        <f t="shared" ca="1" si="495"/>
        <v>6453.545018688762</v>
      </c>
      <c r="BT855" s="15">
        <f t="shared" ca="1" si="496"/>
        <v>7753.1695300333777</v>
      </c>
      <c r="BU855" s="15">
        <f t="shared" ca="1" si="497"/>
        <v>10807.225850266734</v>
      </c>
      <c r="BV855" s="15">
        <f t="shared" ca="1" si="498"/>
        <v>11860.401953783918</v>
      </c>
      <c r="BW855" s="15">
        <f t="shared" ca="1" si="499"/>
        <v>13569.322880226495</v>
      </c>
      <c r="BX855" s="15">
        <f t="shared" ca="1" si="500"/>
        <v>12844.320344457112</v>
      </c>
      <c r="BY855" s="15">
        <f t="shared" ca="1" si="501"/>
        <v>14955.762160587008</v>
      </c>
      <c r="BZ855" s="15">
        <f t="shared" ca="1" si="502"/>
        <v>26152.60698566879</v>
      </c>
      <c r="CA855" s="15">
        <f t="shared" ca="1" si="503"/>
        <v>35303.045018354693</v>
      </c>
      <c r="CB855" s="15">
        <f ca="1">(AU855*DCF!C$10-DCF!C$5*MAX(AU855*DCF!C$10,0)-MAX(AU855-Inputs!$B$6,0)/Inputs!$B$10)*DCF!C$6</f>
        <v>1006.6169651532324</v>
      </c>
      <c r="CC855" s="15">
        <f ca="1">(AV855*DCF!D$10-DCF!D$5*MAX(AV855*DCF!D$10,0)-MAX(AV855-AU855,0)/Inputs!$B$10)*DCF!D$6</f>
        <v>955.31265400333541</v>
      </c>
      <c r="CD855" s="15">
        <f ca="1">(AW855*DCF!E$10-DCF!E$5*MAX(AW855*DCF!E$10,0)-MAX(AW855-AV855,0)/Inputs!$B$10)*DCF!E$6</f>
        <v>1169.71654835493</v>
      </c>
      <c r="CE855" s="15">
        <f ca="1">(AX855*DCF!F$10-DCF!F$5*MAX(AX855*DCF!F$10,0)-MAX(AX855-AW855,0)/Inputs!$B$10)*DCF!F$6</f>
        <v>1401.9040909460236</v>
      </c>
      <c r="CF855" s="15">
        <f ca="1">(AY855*DCF!G$10-DCF!G$5*MAX(AY855*DCF!G$10,0)-MAX(AY855-AX855,0)/Inputs!$B$10)*DCF!G$6</f>
        <v>1632.3042268832992</v>
      </c>
      <c r="CG855" s="15">
        <f ca="1">(AZ855*DCF!H$10-DCF!H$5*MAX(AZ855*DCF!H$10,0)-MAX(AZ855-AY855,0)/Inputs!$B$10)*DCF!H$6</f>
        <v>1587.3793444258856</v>
      </c>
      <c r="CH855" s="15">
        <f ca="1">(BA855*DCF!I$10-DCF!I$5*MAX(BA855*DCF!I$10,0)-MAX(BA855-AZ855,0)/Inputs!$B$10)*DCF!I$6</f>
        <v>1635.1260310151713</v>
      </c>
      <c r="CI855" s="15">
        <f ca="1">(BB855*DCF!J$10-DCF!J$5*MAX(BB855*DCF!J$10,0)-MAX(BB855-BA855,0)/Inputs!$B$10)*DCF!J$6</f>
        <v>1992.2292552871136</v>
      </c>
      <c r="CJ855" s="15">
        <f ca="1">(BC855*DCF!K$10-DCF!K$5*MAX(BC855*DCF!K$10,0)-MAX(BC855-BB855,0)/Inputs!$B$10)*DCF!K$6</f>
        <v>2160.5418746146788</v>
      </c>
      <c r="CK855" s="15">
        <f ca="1">(BD855*DCF!L$10-DCF!L$5*MAX(BD855*DCF!L$10,0)-MAX(BD855-BC855,0)/Inputs!$B$10)*DCF!L$6</f>
        <v>2352.4083874720754</v>
      </c>
      <c r="CL855" s="15">
        <f ca="1">(BE855*DCF!M$10-DCF!M$5*MAX(BE855*DCF!M$10,0)-MAX(BE855-BD855,0)/Inputs!$B$10)*DCF!M$6</f>
        <v>2639.908508257342</v>
      </c>
      <c r="CM855" s="15">
        <f ca="1">(BF855*DCF!C$28-DCF!C$5*MAX(BF855*DCF!C$28,0)-MAX(BF855-Inputs!$B$13,0)/Inputs!$B$17)*DCF!C$6</f>
        <v>3550.1576025574541</v>
      </c>
      <c r="CN855" s="15">
        <f ca="1">(BG855*DCF!D$28-DCF!D$5*MAX(BG855*DCF!D$28,0)-MAX(BG855-BF855,0)/Inputs!$B$17)*DCF!D$6</f>
        <v>4037.9386985327778</v>
      </c>
      <c r="CO855" s="15">
        <f ca="1">(BH855*DCF!E$28-DCF!E$5*MAX(BH855*DCF!E$28,0)-MAX(BH855-BG855,0)/Inputs!$B$17)*DCF!E$6</f>
        <v>5391.8843556722813</v>
      </c>
      <c r="CP855" s="15">
        <f ca="1">(BI855*DCF!F$28-DCF!F$5*MAX(BI855*DCF!F$28,0)-MAX(BI855-BH855,0)/Inputs!$B$17)*DCF!F$6</f>
        <v>6639.3626827694716</v>
      </c>
      <c r="CQ855" s="15">
        <f ca="1">(BJ855*DCF!G$28-DCF!G$5*MAX(BJ855*DCF!G$28,0)-MAX(BJ855-BI855,0)/Inputs!$B$17)*DCF!G$6</f>
        <v>7356.1297832636265</v>
      </c>
      <c r="CR855" s="15">
        <f ca="1">(BK855*DCF!H$28-DCF!H$5*MAX(BK855*DCF!H$28,0)-MAX(BK855-BJ855,0)/Inputs!$B$17)*DCF!H$6</f>
        <v>7209.6692484257273</v>
      </c>
      <c r="CS855" s="15">
        <f ca="1">(BL855*DCF!I$28-DCF!I$5*MAX(BL855*DCF!I$28,0)-MAX(BL855-BK855,0)/Inputs!$B$17)*DCF!I$6</f>
        <v>7235.9885961169621</v>
      </c>
      <c r="CT855" s="15">
        <f ca="1">(BM855*DCF!J$28-DCF!J$5*MAX(BM855*DCF!J$28,0)-MAX(BM855-BL855,0)/Inputs!$B$17)*DCF!J$6</f>
        <v>9031.7756933705441</v>
      </c>
      <c r="CU855" s="15">
        <f ca="1">(BN855*DCF!K$28-DCF!K$5*MAX(BN855*DCF!K$28,0)-MAX(BN855-BM855,0)/Inputs!$B$17)*DCF!K$6</f>
        <v>11236.252072442485</v>
      </c>
      <c r="CV855" s="15">
        <f ca="1">(BO855*DCF!L$28-DCF!L$5*MAX(BO855*DCF!L$28,0)-MAX(BO855-BN855,0)/Inputs!$B$17)*DCF!L$6</f>
        <v>12595.264741504398</v>
      </c>
      <c r="CW855" s="15">
        <f ca="1">(BP855*DCF!M$28-DCF!M$5*MAX(BP855*DCF!M$28,0)-MAX(BP855-BO855,0)/Inputs!$B$17)*DCF!M$6</f>
        <v>14600.669844090244</v>
      </c>
      <c r="CX855" s="15">
        <f ca="1">(BQ855*DCF!C$46-DCF!C$5*MAX(BQ855*DCF!C$46,0)-MAX(BQ855-Inputs!$B$20,0)/Inputs!$B$24)*DCF!C$6</f>
        <v>-612.97231725908512</v>
      </c>
      <c r="CY855" s="15">
        <f ca="1">(BR855*DCF!D$46-DCF!D$5*MAX(BR855*DCF!D$46,0)-MAX(BR855-BQ855,0)/Inputs!$B$24)*DCF!D$6</f>
        <v>-688.32884598934834</v>
      </c>
      <c r="CZ855" s="15">
        <f ca="1">(BS855*DCF!E$46-DCF!E$5*MAX(BS855*DCF!E$46,0)-MAX(BS855-BR855,0)/Inputs!$B$24)*DCF!E$6</f>
        <v>-2105.4738592545837</v>
      </c>
      <c r="DA855" s="15">
        <f ca="1">(BT855*DCF!F$46-DCF!F$5*MAX(BT855*DCF!F$46,0)-MAX(BT855-BS855,0)/Inputs!$B$24)*DCF!F$6</f>
        <v>-1037.8691932995332</v>
      </c>
      <c r="DB855" s="15">
        <f ca="1">(BU855*DCF!G$46-DCF!G$5*MAX(BU855*DCF!G$46,0)-MAX(BU855-BT855,0)/Inputs!$B$24)*DCF!G$6</f>
        <v>-1390.8579304732839</v>
      </c>
      <c r="DC855" s="15">
        <f ca="1">(BV855*DCF!H$46-DCF!H$5*MAX(BV855*DCF!H$46,0)-MAX(BV855-BU855,0)/Inputs!$B$24)*DCF!H$6</f>
        <v>-327.26802125091706</v>
      </c>
      <c r="DD855" s="15">
        <f ca="1">(BW855*DCF!I$46-DCF!I$5*MAX(BW855*DCF!I$46,0)-MAX(BW855-BV855,0)/Inputs!$B$24)*DCF!I$6</f>
        <v>-177.17631643545127</v>
      </c>
      <c r="DE855" s="15">
        <f ca="1">(BX855*DCF!J$46-DCF!J$5*MAX(BX855*DCF!J$46,0)-MAX(BX855-BW855,0)/Inputs!$B$24)*DCF!J$6</f>
        <v>538.78370922399495</v>
      </c>
      <c r="DF855" s="15">
        <f ca="1">(BY855*DCF!K$46-DCF!K$5*MAX(BY855*DCF!K$46,0)-MAX(BY855-BX855,0)/Inputs!$B$24)*DCF!K$6</f>
        <v>337.07599351398028</v>
      </c>
      <c r="DG855" s="15">
        <f ca="1">(BZ855*DCF!L$46-DCF!L$5*MAX(BZ855*DCF!L$46,0)-MAX(BZ855-BY855,0)/Inputs!$B$24)*DCF!L$6</f>
        <v>-726.07436856096263</v>
      </c>
      <c r="DH855" s="15">
        <f ca="1">(CA855*DCF!M$46-DCF!M$5*MAX(CA855*DCF!M$46,0)-MAX(CA855-BZ855,0)/Inputs!$B$24)*DCF!M$6</f>
        <v>854.66435576377626</v>
      </c>
      <c r="DI855" s="15">
        <f ca="1">SUM(CB855:CL855)+BE855*DCF!M$10*(1+Inputs!$B$30)*(1-Inputs!$B$33)*(1-Inputs!$B$30/Inputs!$B$31)/(Inputs!$B$29-Inputs!$B$30)*DCF!M$6</f>
        <v>81237.883178454504</v>
      </c>
      <c r="DJ855" s="15">
        <f ca="1">SUM(CM855:CW855)+BP855*DCF!M$28*(1+Inputs!$B$30)*(1-Inputs!$B$33)*(1-Inputs!$B$30/Inputs!$B$31)/(Inputs!$B$29-Inputs!$B$30)*DCF!M$6</f>
        <v>402161.40701658337</v>
      </c>
      <c r="DK855" s="15">
        <f ca="1">SUM(CX855:DH855)+CA855*DCF!M$46*(1+Inputs!$B$30)*(1-Inputs!$B$33)*(1-Inputs!$B$30/Inputs!$B$31)/(Inputs!$B$29-Inputs!$B$30)*DCF!M$6</f>
        <v>49247.192717379992</v>
      </c>
      <c r="DM855" s="15">
        <f ca="1">DI855+DJ855+DK855+Inputs!$B$34+Inputs!$B$36-Inputs!$B$35</f>
        <v>609497.48291241785</v>
      </c>
    </row>
    <row r="856" spans="1:117" x14ac:dyDescent="0.75">
      <c r="A856" s="11">
        <v>843</v>
      </c>
      <c r="C856" s="24">
        <f t="shared" ca="1" si="504"/>
        <v>0.22905112117457752</v>
      </c>
      <c r="D856" s="24">
        <f t="shared" ca="1" si="504"/>
        <v>-1.3323446338566958</v>
      </c>
      <c r="E856" s="24">
        <f t="shared" ca="1" si="504"/>
        <v>1.1467783354479595</v>
      </c>
      <c r="F856" s="24">
        <f t="shared" ca="1" si="504"/>
        <v>-0.51944074379565408</v>
      </c>
      <c r="G856" s="24">
        <f t="shared" ca="1" si="504"/>
        <v>0.58517023316678385</v>
      </c>
      <c r="H856" s="24">
        <f t="shared" ca="1" si="504"/>
        <v>-0.15283528510521502</v>
      </c>
      <c r="I856" s="24">
        <f t="shared" ca="1" si="504"/>
        <v>-0.77334360444574446</v>
      </c>
      <c r="J856" s="24">
        <f t="shared" ca="1" si="504"/>
        <v>-1.2732358063797431</v>
      </c>
      <c r="K856" s="24">
        <f t="shared" ca="1" si="504"/>
        <v>2.1014666925687764</v>
      </c>
      <c r="L856" s="24">
        <f t="shared" ca="1" si="504"/>
        <v>0.91882448929296967</v>
      </c>
      <c r="M856" s="24">
        <f t="shared" ca="1" si="504"/>
        <v>-6.4935454960895367E-2</v>
      </c>
      <c r="N856" s="24">
        <f ca="1">SQRT(Inputs!$B$38)*C856+SQRT(1-Inputs!$B$38)*_xlfn.NORM.S.INV(RAND())</f>
        <v>0.24157008447653755</v>
      </c>
      <c r="O856" s="24">
        <f ca="1">SQRT(Inputs!$B$38)*D856+SQRT(1-Inputs!$B$38)*_xlfn.NORM.S.INV(RAND())</f>
        <v>-0.16285703190106959</v>
      </c>
      <c r="P856" s="24">
        <f ca="1">SQRT(Inputs!$B$38)*E856+SQRT(1-Inputs!$B$38)*_xlfn.NORM.S.INV(RAND())</f>
        <v>2.3321152367796292</v>
      </c>
      <c r="Q856" s="24">
        <f ca="1">SQRT(Inputs!$B$38)*F856+SQRT(1-Inputs!$B$38)*_xlfn.NORM.S.INV(RAND())</f>
        <v>-1.6296381670463023</v>
      </c>
      <c r="R856" s="24">
        <f ca="1">SQRT(Inputs!$B$38)*G856+SQRT(1-Inputs!$B$38)*_xlfn.NORM.S.INV(RAND())</f>
        <v>1.7915677082498029</v>
      </c>
      <c r="S856" s="24">
        <f ca="1">SQRT(Inputs!$B$38)*H856+SQRT(1-Inputs!$B$38)*_xlfn.NORM.S.INV(RAND())</f>
        <v>-0.10005818218428783</v>
      </c>
      <c r="T856" s="24">
        <f ca="1">SQRT(Inputs!$B$38)*I856+SQRT(1-Inputs!$B$38)*_xlfn.NORM.S.INV(RAND())</f>
        <v>-0.49091291607156839</v>
      </c>
      <c r="U856" s="24">
        <f ca="1">SQRT(Inputs!$B$38)*J856+SQRT(1-Inputs!$B$38)*_xlfn.NORM.S.INV(RAND())</f>
        <v>-1.0748108678578796</v>
      </c>
      <c r="V856" s="24">
        <f ca="1">SQRT(Inputs!$B$38)*K856+SQRT(1-Inputs!$B$38)*_xlfn.NORM.S.INV(RAND())</f>
        <v>2.5751260999376995</v>
      </c>
      <c r="W856" s="24">
        <f ca="1">SQRT(Inputs!$B$38)*L856+SQRT(1-Inputs!$B$38)*_xlfn.NORM.S.INV(RAND())</f>
        <v>1.0163298389441866</v>
      </c>
      <c r="X856" s="24">
        <f ca="1">SQRT(Inputs!$B$38)*M856+SQRT(1-Inputs!$B$38)*_xlfn.NORM.S.INV(RAND())</f>
        <v>1.0948570572991374</v>
      </c>
      <c r="Y856" s="24">
        <f ca="1">SQRT(Inputs!$B$38)*C856+SQRT(1-Inputs!$B$38)*_xlfn.NORM.S.INV(RAND())</f>
        <v>0.67948651254519621</v>
      </c>
      <c r="Z856" s="24">
        <f ca="1">SQRT(Inputs!$B$38)*D856+SQRT(1-Inputs!$B$38)*_xlfn.NORM.S.INV(RAND())</f>
        <v>-2.7591507953139116</v>
      </c>
      <c r="AA856" s="24">
        <f ca="1">SQRT(Inputs!$B$38)*E856+SQRT(1-Inputs!$B$38)*_xlfn.NORM.S.INV(RAND())</f>
        <v>-0.74085752120549786</v>
      </c>
      <c r="AB856" s="24">
        <f ca="1">SQRT(Inputs!$B$38)*F856+SQRT(1-Inputs!$B$38)*_xlfn.NORM.S.INV(RAND())</f>
        <v>-0.78895984342889047</v>
      </c>
      <c r="AC856" s="24">
        <f ca="1">SQRT(Inputs!$B$38)*G856+SQRT(1-Inputs!$B$38)*_xlfn.NORM.S.INV(RAND())</f>
        <v>0.34401467415512232</v>
      </c>
      <c r="AD856" s="24">
        <f ca="1">SQRT(Inputs!$B$38)*H856+SQRT(1-Inputs!$B$38)*_xlfn.NORM.S.INV(RAND())</f>
        <v>-0.86405821440449182</v>
      </c>
      <c r="AE856" s="24">
        <f ca="1">SQRT(Inputs!$B$38)*I856+SQRT(1-Inputs!$B$38)*_xlfn.NORM.S.INV(RAND())</f>
        <v>0.45069030157560602</v>
      </c>
      <c r="AF856" s="24">
        <f ca="1">SQRT(Inputs!$B$38)*J856+SQRT(1-Inputs!$B$38)*_xlfn.NORM.S.INV(RAND())</f>
        <v>2.5792547798853183</v>
      </c>
      <c r="AG856" s="24">
        <f ca="1">SQRT(Inputs!$B$38)*K856+SQRT(1-Inputs!$B$38)*_xlfn.NORM.S.INV(RAND())</f>
        <v>-0.48217458936166668</v>
      </c>
      <c r="AH856" s="24">
        <f ca="1">SQRT(Inputs!$B$38)*L856+SQRT(1-Inputs!$B$38)*_xlfn.NORM.S.INV(RAND())</f>
        <v>1.3690768373106175</v>
      </c>
      <c r="AI856" s="24">
        <f ca="1">SQRT(Inputs!$B$38)*M856+SQRT(1-Inputs!$B$38)*_xlfn.NORM.S.INV(RAND())</f>
        <v>-4.2273783832509022E-2</v>
      </c>
      <c r="AJ856" s="24">
        <f ca="1">SQRT(Inputs!$B$38)*C856+SQRT(1-Inputs!$B$38)*_xlfn.NORM.S.INV(RAND())</f>
        <v>-1.2598823116834288</v>
      </c>
      <c r="AK856" s="24">
        <f ca="1">SQRT(Inputs!$B$38)*D856+SQRT(1-Inputs!$B$38)*_xlfn.NORM.S.INV(RAND())</f>
        <v>-1.0031359154055903</v>
      </c>
      <c r="AL856" s="24">
        <f ca="1">SQRT(Inputs!$B$38)*E856+SQRT(1-Inputs!$B$38)*_xlfn.NORM.S.INV(RAND())</f>
        <v>1.7257707510721172</v>
      </c>
      <c r="AM856" s="24">
        <f ca="1">SQRT(Inputs!$B$38)*F856+SQRT(1-Inputs!$B$38)*_xlfn.NORM.S.INV(RAND())</f>
        <v>-0.99338447153688003</v>
      </c>
      <c r="AN856" s="24">
        <f ca="1">SQRT(Inputs!$B$38)*G856+SQRT(1-Inputs!$B$38)*_xlfn.NORM.S.INV(RAND())</f>
        <v>0.47577088957180252</v>
      </c>
      <c r="AO856" s="24">
        <f ca="1">SQRT(Inputs!$B$38)*H856+SQRT(1-Inputs!$B$38)*_xlfn.NORM.S.INV(RAND())</f>
        <v>-0.59661949623385935</v>
      </c>
      <c r="AP856" s="24">
        <f ca="1">SQRT(Inputs!$B$38)*I856+SQRT(1-Inputs!$B$38)*_xlfn.NORM.S.INV(RAND())</f>
        <v>0.25348619354633223</v>
      </c>
      <c r="AQ856" s="24">
        <f ca="1">SQRT(Inputs!$B$38)*J856+SQRT(1-Inputs!$B$38)*_xlfn.NORM.S.INV(RAND())</f>
        <v>-0.65600310394056338</v>
      </c>
      <c r="AR856" s="24">
        <f ca="1">SQRT(Inputs!$B$38)*K856+SQRT(1-Inputs!$B$38)*_xlfn.NORM.S.INV(RAND())</f>
        <v>0.38507830150290601</v>
      </c>
      <c r="AS856" s="24">
        <f ca="1">SQRT(Inputs!$B$38)*L856+SQRT(1-Inputs!$B$38)*_xlfn.NORM.S.INV(RAND())</f>
        <v>0.64216438570753942</v>
      </c>
      <c r="AT856" s="24">
        <f ca="1">SQRT(Inputs!$B$38)*M856+SQRT(1-Inputs!$B$38)*_xlfn.NORM.S.INV(RAND())</f>
        <v>-0.30022142064115298</v>
      </c>
      <c r="AU856" s="15">
        <f ca="1">Inputs!$B$6*EXP($B$8-0.5*C$5^2+C$5*N856)</f>
        <v>5160.1251324927725</v>
      </c>
      <c r="AV856" s="15">
        <f t="shared" ca="1" si="474"/>
        <v>6132.4755837713292</v>
      </c>
      <c r="AW856" s="15">
        <f t="shared" ca="1" si="475"/>
        <v>10241.545699326518</v>
      </c>
      <c r="AX856" s="15">
        <f t="shared" ca="1" si="476"/>
        <v>10200.58541091296</v>
      </c>
      <c r="AY856" s="15">
        <f t="shared" ca="1" si="477"/>
        <v>15367.440168045368</v>
      </c>
      <c r="AZ856" s="15">
        <f t="shared" ca="1" si="478"/>
        <v>18588.843536189786</v>
      </c>
      <c r="BA856" s="15">
        <f t="shared" ca="1" si="479"/>
        <v>21608.744163752977</v>
      </c>
      <c r="BB856" s="15">
        <f t="shared" ca="1" si="480"/>
        <v>23754.838414983031</v>
      </c>
      <c r="BC856" s="15">
        <f t="shared" ca="1" si="481"/>
        <v>37303.827896133655</v>
      </c>
      <c r="BD856" s="15">
        <f t="shared" ca="1" si="482"/>
        <v>50258.248781727743</v>
      </c>
      <c r="BE856" s="15">
        <f t="shared" ca="1" si="483"/>
        <v>68042.93411633122</v>
      </c>
      <c r="BF856" s="15">
        <f ca="1">Inputs!$B$13*EXP($B$9-0.5*C$6^2+C$6*Y856)</f>
        <v>15825.468678590918</v>
      </c>
      <c r="BG856" s="15">
        <f t="shared" ca="1" si="484"/>
        <v>11723.290175556187</v>
      </c>
      <c r="BH856" s="15">
        <f t="shared" ca="1" si="485"/>
        <v>12667.493062398231</v>
      </c>
      <c r="BI856" s="15">
        <f t="shared" ca="1" si="486"/>
        <v>13733.661931859107</v>
      </c>
      <c r="BJ856" s="15">
        <f t="shared" ca="1" si="487"/>
        <v>17692.516921921855</v>
      </c>
      <c r="BK856" s="15">
        <f t="shared" ca="1" si="488"/>
        <v>19304.364455520339</v>
      </c>
      <c r="BL856" s="15">
        <f t="shared" ca="1" si="489"/>
        <v>25139.305488011534</v>
      </c>
      <c r="BM856" s="15">
        <f t="shared" ca="1" si="490"/>
        <v>42573.142117484953</v>
      </c>
      <c r="BN856" s="15">
        <f t="shared" ca="1" si="491"/>
        <v>49419.947202765215</v>
      </c>
      <c r="BO856" s="15">
        <f t="shared" ca="1" si="492"/>
        <v>71295.464925457272</v>
      </c>
      <c r="BP856" s="15">
        <f t="shared" ca="1" si="493"/>
        <v>87332.08230200439</v>
      </c>
      <c r="BQ856" s="15">
        <f ca="1">Inputs!$B$20*EXP($B$10-0.5*C$7^2+C$7*AJ856)</f>
        <v>2743.7208166487294</v>
      </c>
      <c r="BR856" s="15">
        <f t="shared" ca="1" si="494"/>
        <v>2707.2153607650503</v>
      </c>
      <c r="BS856" s="15">
        <f t="shared" ca="1" si="495"/>
        <v>6085.654251418423</v>
      </c>
      <c r="BT856" s="15">
        <f t="shared" ca="1" si="496"/>
        <v>6465.8754240111484</v>
      </c>
      <c r="BU856" s="15">
        <f t="shared" ca="1" si="497"/>
        <v>10054.255444769629</v>
      </c>
      <c r="BV856" s="15">
        <f t="shared" ca="1" si="498"/>
        <v>12228.983053516997</v>
      </c>
      <c r="BW856" s="15">
        <f t="shared" ca="1" si="499"/>
        <v>18005.392649921218</v>
      </c>
      <c r="BX856" s="15">
        <f t="shared" ca="1" si="500"/>
        <v>22080.05617505623</v>
      </c>
      <c r="BY856" s="15">
        <f t="shared" ca="1" si="501"/>
        <v>33303.324949047892</v>
      </c>
      <c r="BZ856" s="15">
        <f t="shared" ca="1" si="502"/>
        <v>52584.499314894783</v>
      </c>
      <c r="CA856" s="15">
        <f t="shared" ca="1" si="503"/>
        <v>70027.853360681984</v>
      </c>
      <c r="CB856" s="15">
        <f ca="1">(AU856*DCF!C$10-DCF!C$5*MAX(AU856*DCF!C$10,0)-MAX(AU856-Inputs!$B$6,0)/Inputs!$B$10)*DCF!C$6</f>
        <v>1041.6633431906971</v>
      </c>
      <c r="CC856" s="15">
        <f ca="1">(AV856*DCF!D$10-DCF!D$5*MAX(AV856*DCF!D$10,0)-MAX(AV856-AU856,0)/Inputs!$B$10)*DCF!D$6</f>
        <v>1257.6671680607803</v>
      </c>
      <c r="CD856" s="15">
        <f ca="1">(AW856*DCF!E$10-DCF!E$5*MAX(AW856*DCF!E$10,0)-MAX(AW856-AV856,0)/Inputs!$B$10)*DCF!E$6</f>
        <v>1439.0771167791734</v>
      </c>
      <c r="CE856" s="15">
        <f ca="1">(AX856*DCF!F$10-DCF!F$5*MAX(AX856*DCF!F$10,0)-MAX(AX856-AW856,0)/Inputs!$B$10)*DCF!F$6</f>
        <v>2226.77153870039</v>
      </c>
      <c r="CF856" s="15">
        <f ca="1">(AY856*DCF!G$10-DCF!G$5*MAX(AY856*DCF!G$10,0)-MAX(AY856-AX856,0)/Inputs!$B$10)*DCF!G$6</f>
        <v>2173.1462690962785</v>
      </c>
      <c r="CG856" s="15">
        <f ca="1">(AZ856*DCF!H$10-DCF!H$5*MAX(AZ856*DCF!H$10,0)-MAX(AZ856-AY856,0)/Inputs!$B$10)*DCF!H$6</f>
        <v>3037.0193866873165</v>
      </c>
      <c r="CH856" s="15">
        <f ca="1">(BA856*DCF!I$10-DCF!I$5*MAX(BA856*DCF!I$10,0)-MAX(BA856-AZ856,0)/Inputs!$B$10)*DCF!I$6</f>
        <v>3451.7597586524021</v>
      </c>
      <c r="CI856" s="15">
        <f ca="1">(BB856*DCF!J$10-DCF!J$5*MAX(BB856*DCF!J$10,0)-MAX(BB856-BA856,0)/Inputs!$B$10)*DCF!J$6</f>
        <v>3751.1801719618584</v>
      </c>
      <c r="CJ856" s="15">
        <f ca="1">(BC856*DCF!K$10-DCF!K$5*MAX(BC856*DCF!K$10,0)-MAX(BC856-BB856,0)/Inputs!$B$10)*DCF!K$6</f>
        <v>4108.664914507418</v>
      </c>
      <c r="CK856" s="15">
        <f ca="1">(BD856*DCF!L$10-DCF!L$5*MAX(BD856*DCF!L$10,0)-MAX(BD856-BC856,0)/Inputs!$B$10)*DCF!L$6</f>
        <v>5904.6832546324722</v>
      </c>
      <c r="CL856" s="15">
        <f ca="1">(BE856*DCF!M$10-DCF!M$5*MAX(BE856*DCF!M$10,0)-MAX(BE856-BD856,0)/Inputs!$B$10)*DCF!M$6</f>
        <v>7477.1673833613213</v>
      </c>
      <c r="CM856" s="15">
        <f ca="1">(BF856*DCF!C$28-DCF!C$5*MAX(BF856*DCF!C$28,0)-MAX(BF856-Inputs!$B$13,0)/Inputs!$B$17)*DCF!C$6</f>
        <v>3804.7787521180048</v>
      </c>
      <c r="CN856" s="15">
        <f ca="1">(BG856*DCF!D$28-DCF!D$5*MAX(BG856*DCF!D$28,0)-MAX(BG856-BF856,0)/Inputs!$B$17)*DCF!D$6</f>
        <v>3452.7793404429026</v>
      </c>
      <c r="CO856" s="15">
        <f ca="1">(BH856*DCF!E$28-DCF!E$5*MAX(BH856*DCF!E$28,0)-MAX(BH856-BG856,0)/Inputs!$B$17)*DCF!E$6</f>
        <v>3401.5702060205517</v>
      </c>
      <c r="CP856" s="15">
        <f ca="1">(BI856*DCF!F$28-DCF!F$5*MAX(BI856*DCF!F$28,0)-MAX(BI856-BH856,0)/Inputs!$B$17)*DCF!F$6</f>
        <v>3534.2145632296115</v>
      </c>
      <c r="CQ856" s="15">
        <f ca="1">(BJ856*DCF!G$28-DCF!G$5*MAX(BJ856*DCF!G$28,0)-MAX(BJ856-BI856,0)/Inputs!$B$17)*DCF!G$6</f>
        <v>3924.6174475151747</v>
      </c>
      <c r="CR856" s="15">
        <f ca="1">(BK856*DCF!H$28-DCF!H$5*MAX(BK856*DCF!H$28,0)-MAX(BK856-BJ856,0)/Inputs!$B$17)*DCF!H$6</f>
        <v>4523.746437100006</v>
      </c>
      <c r="CS856" s="15">
        <f ca="1">(BL856*DCF!I$28-DCF!I$5*MAX(BL856*DCF!I$28,0)-MAX(BL856-BK856,0)/Inputs!$B$17)*DCF!I$6</f>
        <v>5074.0911147600427</v>
      </c>
      <c r="CT856" s="15">
        <f ca="1">(BM856*DCF!J$28-DCF!J$5*MAX(BM856*DCF!J$28,0)-MAX(BM856-BL856,0)/Inputs!$B$17)*DCF!J$6</f>
        <v>7185.7606393160031</v>
      </c>
      <c r="CU856" s="15">
        <f ca="1">(BN856*DCF!K$28-DCF!K$5*MAX(BN856*DCF!K$28,0)-MAX(BN856-BM856,0)/Inputs!$B$17)*DCF!K$6</f>
        <v>9598.0218009642649</v>
      </c>
      <c r="CV856" s="15">
        <f ca="1">(BO856*DCF!L$28-DCF!L$5*MAX(BO856*DCF!L$28,0)-MAX(BO856-BN856,0)/Inputs!$B$17)*DCF!L$6</f>
        <v>11749.690427991172</v>
      </c>
      <c r="CW856" s="15">
        <f ca="1">(BP856*DCF!M$28-DCF!M$5*MAX(BP856*DCF!M$28,0)-MAX(BP856-BO856,0)/Inputs!$B$17)*DCF!M$6</f>
        <v>14755.304693234651</v>
      </c>
      <c r="CX856" s="15">
        <f ca="1">(BQ856*DCF!C$46-DCF!C$5*MAX(BQ856*DCF!C$46,0)-MAX(BQ856-Inputs!$B$20,0)/Inputs!$B$24)*DCF!C$6</f>
        <v>-633.65376827915225</v>
      </c>
      <c r="CY856" s="15">
        <f ca="1">(BR856*DCF!D$46-DCF!D$5*MAX(BR856*DCF!D$46,0)-MAX(BR856-BQ856,0)/Inputs!$B$24)*DCF!D$6</f>
        <v>-462.05852900427016</v>
      </c>
      <c r="CZ856" s="15">
        <f ca="1">(BS856*DCF!E$46-DCF!E$5*MAX(BS856*DCF!E$46,0)-MAX(BS856-BR856,0)/Inputs!$B$24)*DCF!E$6</f>
        <v>-2051.3268148932298</v>
      </c>
      <c r="DA856" s="15">
        <f ca="1">(BT856*DCF!F$46-DCF!F$5*MAX(BT856*DCF!F$46,0)-MAX(BT856-BS856,0)/Inputs!$B$24)*DCF!F$6</f>
        <v>-609.33647740856941</v>
      </c>
      <c r="DB856" s="15">
        <f ca="1">(BU856*DCF!G$46-DCF!G$5*MAX(BU856*DCF!G$46,0)-MAX(BU856-BT856,0)/Inputs!$B$24)*DCF!G$6</f>
        <v>-1545.2654296295943</v>
      </c>
      <c r="DC856" s="15">
        <f ca="1">(BV856*DCF!H$46-DCF!H$5*MAX(BV856*DCF!H$46,0)-MAX(BV856-BU856,0)/Inputs!$B$24)*DCF!H$6</f>
        <v>-675.78327964111156</v>
      </c>
      <c r="DD856" s="15">
        <f ca="1">(BW856*DCF!I$46-DCF!I$5*MAX(BW856*DCF!I$46,0)-MAX(BW856-BV856,0)/Inputs!$B$24)*DCF!I$6</f>
        <v>-1242.3422099404204</v>
      </c>
      <c r="DE856" s="15">
        <f ca="1">(BX856*DCF!J$46-DCF!J$5*MAX(BX856*DCF!J$46,0)-MAX(BX856-BW856,0)/Inputs!$B$24)*DCF!J$6</f>
        <v>-154.33691634353136</v>
      </c>
      <c r="DF856" s="15">
        <f ca="1">(BY856*DCF!K$46-DCF!K$5*MAX(BY856*DCF!K$46,0)-MAX(BY856-BX856,0)/Inputs!$B$24)*DCF!K$6</f>
        <v>-847.00492469384005</v>
      </c>
      <c r="DG856" s="15">
        <f ca="1">(BZ856*DCF!L$46-DCF!L$5*MAX(BZ856*DCF!L$46,0)-MAX(BZ856-BY856,0)/Inputs!$B$24)*DCF!L$6</f>
        <v>-728.47044198376364</v>
      </c>
      <c r="DH856" s="15">
        <f ca="1">(CA856*DCF!M$46-DCF!M$5*MAX(CA856*DCF!M$46,0)-MAX(CA856-BZ856,0)/Inputs!$B$24)*DCF!M$6</f>
        <v>1843.2675196316507</v>
      </c>
      <c r="DI856" s="15">
        <f ca="1">SUM(CB856:CL856)+BE856*DCF!M$10*(1+Inputs!$B$30)*(1-Inputs!$B$33)*(1-Inputs!$B$30/Inputs!$B$31)/(Inputs!$B$29-Inputs!$B$30)*DCF!M$6</f>
        <v>225233.18572603451</v>
      </c>
      <c r="DJ856" s="15">
        <f ca="1">SUM(CM856:CW856)+BP856*DCF!M$28*(1+Inputs!$B$30)*(1-Inputs!$B$33)*(1-Inputs!$B$30/Inputs!$B$31)/(Inputs!$B$29-Inputs!$B$30)*DCF!M$6</f>
        <v>395066.36194764066</v>
      </c>
      <c r="DK856" s="15">
        <f ca="1">SUM(CX856:DH856)+CA856*DCF!M$46*(1+Inputs!$B$30)*(1-Inputs!$B$33)*(1-Inputs!$B$30/Inputs!$B$31)/(Inputs!$B$29-Inputs!$B$30)*DCF!M$6</f>
        <v>101165.04535296546</v>
      </c>
      <c r="DM856" s="15">
        <f ca="1">DI856+DJ856+DK856+Inputs!$B$34+Inputs!$B$36-Inputs!$B$35</f>
        <v>798315.59302664071</v>
      </c>
    </row>
    <row r="857" spans="1:117" x14ac:dyDescent="0.75">
      <c r="A857" s="11">
        <v>844</v>
      </c>
      <c r="C857" s="24">
        <f t="shared" ca="1" si="504"/>
        <v>0.98818554066470254</v>
      </c>
      <c r="D857" s="24">
        <f t="shared" ca="1" si="504"/>
        <v>-1.4597830483143668</v>
      </c>
      <c r="E857" s="24">
        <f t="shared" ca="1" si="504"/>
        <v>0.34304358670662793</v>
      </c>
      <c r="F857" s="24">
        <f t="shared" ca="1" si="504"/>
        <v>-1.4710905826569423</v>
      </c>
      <c r="G857" s="24">
        <f t="shared" ca="1" si="504"/>
        <v>0.64943954891372724</v>
      </c>
      <c r="H857" s="24">
        <f t="shared" ca="1" si="504"/>
        <v>-1.310479625247569</v>
      </c>
      <c r="I857" s="24">
        <f t="shared" ca="1" si="504"/>
        <v>-1.3326264032187218</v>
      </c>
      <c r="J857" s="24">
        <f t="shared" ca="1" si="504"/>
        <v>0.45294281356176519</v>
      </c>
      <c r="K857" s="24">
        <f t="shared" ca="1" si="504"/>
        <v>-0.16895696878779057</v>
      </c>
      <c r="L857" s="24">
        <f t="shared" ca="1" si="504"/>
        <v>0.1594101026891043</v>
      </c>
      <c r="M857" s="24">
        <f t="shared" ca="1" si="504"/>
        <v>-1.0577513109242507</v>
      </c>
      <c r="N857" s="24">
        <f ca="1">SQRT(Inputs!$B$38)*C857+SQRT(1-Inputs!$B$38)*_xlfn.NORM.S.INV(RAND())</f>
        <v>0.25932028684788178</v>
      </c>
      <c r="O857" s="24">
        <f ca="1">SQRT(Inputs!$B$38)*D857+SQRT(1-Inputs!$B$38)*_xlfn.NORM.S.INV(RAND())</f>
        <v>-1.8381719553544751</v>
      </c>
      <c r="P857" s="24">
        <f ca="1">SQRT(Inputs!$B$38)*E857+SQRT(1-Inputs!$B$38)*_xlfn.NORM.S.INV(RAND())</f>
        <v>-6.750881954349941E-2</v>
      </c>
      <c r="Q857" s="24">
        <f ca="1">SQRT(Inputs!$B$38)*F857+SQRT(1-Inputs!$B$38)*_xlfn.NORM.S.INV(RAND())</f>
        <v>0.4588790641998125</v>
      </c>
      <c r="R857" s="24">
        <f ca="1">SQRT(Inputs!$B$38)*G857+SQRT(1-Inputs!$B$38)*_xlfn.NORM.S.INV(RAND())</f>
        <v>1.2687832571471103</v>
      </c>
      <c r="S857" s="24">
        <f ca="1">SQRT(Inputs!$B$38)*H857+SQRT(1-Inputs!$B$38)*_xlfn.NORM.S.INV(RAND())</f>
        <v>-0.90506772351280229</v>
      </c>
      <c r="T857" s="24">
        <f ca="1">SQRT(Inputs!$B$38)*I857+SQRT(1-Inputs!$B$38)*_xlfn.NORM.S.INV(RAND())</f>
        <v>-0.83516199542313596</v>
      </c>
      <c r="U857" s="24">
        <f ca="1">SQRT(Inputs!$B$38)*J857+SQRT(1-Inputs!$B$38)*_xlfn.NORM.S.INV(RAND())</f>
        <v>1.1513141513232048</v>
      </c>
      <c r="V857" s="24">
        <f ca="1">SQRT(Inputs!$B$38)*K857+SQRT(1-Inputs!$B$38)*_xlfn.NORM.S.INV(RAND())</f>
        <v>-0.66170144415458687</v>
      </c>
      <c r="W857" s="24">
        <f ca="1">SQRT(Inputs!$B$38)*L857+SQRT(1-Inputs!$B$38)*_xlfn.NORM.S.INV(RAND())</f>
        <v>-0.69508332621254521</v>
      </c>
      <c r="X857" s="24">
        <f ca="1">SQRT(Inputs!$B$38)*M857+SQRT(1-Inputs!$B$38)*_xlfn.NORM.S.INV(RAND())</f>
        <v>-1.7909642032187947</v>
      </c>
      <c r="Y857" s="24">
        <f ca="1">SQRT(Inputs!$B$38)*C857+SQRT(1-Inputs!$B$38)*_xlfn.NORM.S.INV(RAND())</f>
        <v>-0.86475103301304734</v>
      </c>
      <c r="Z857" s="24">
        <f ca="1">SQRT(Inputs!$B$38)*D857+SQRT(1-Inputs!$B$38)*_xlfn.NORM.S.INV(RAND())</f>
        <v>-0.25812455615171448</v>
      </c>
      <c r="AA857" s="24">
        <f ca="1">SQRT(Inputs!$B$38)*E857+SQRT(1-Inputs!$B$38)*_xlfn.NORM.S.INV(RAND())</f>
        <v>-1.4343265773917475</v>
      </c>
      <c r="AB857" s="24">
        <f ca="1">SQRT(Inputs!$B$38)*F857+SQRT(1-Inputs!$B$38)*_xlfn.NORM.S.INV(RAND())</f>
        <v>-0.31860774913434409</v>
      </c>
      <c r="AC857" s="24">
        <f ca="1">SQRT(Inputs!$B$38)*G857+SQRT(1-Inputs!$B$38)*_xlfn.NORM.S.INV(RAND())</f>
        <v>0.46707599404335687</v>
      </c>
      <c r="AD857" s="24">
        <f ca="1">SQRT(Inputs!$B$38)*H857+SQRT(1-Inputs!$B$38)*_xlfn.NORM.S.INV(RAND())</f>
        <v>-1.5624892442064819</v>
      </c>
      <c r="AE857" s="24">
        <f ca="1">SQRT(Inputs!$B$38)*I857+SQRT(1-Inputs!$B$38)*_xlfn.NORM.S.INV(RAND())</f>
        <v>-0.85245176688490032</v>
      </c>
      <c r="AF857" s="24">
        <f ca="1">SQRT(Inputs!$B$38)*J857+SQRT(1-Inputs!$B$38)*_xlfn.NORM.S.INV(RAND())</f>
        <v>0.54261981611385712</v>
      </c>
      <c r="AG857" s="24">
        <f ca="1">SQRT(Inputs!$B$38)*K857+SQRT(1-Inputs!$B$38)*_xlfn.NORM.S.INV(RAND())</f>
        <v>-0.15828528564395589</v>
      </c>
      <c r="AH857" s="24">
        <f ca="1">SQRT(Inputs!$B$38)*L857+SQRT(1-Inputs!$B$38)*_xlfn.NORM.S.INV(RAND())</f>
        <v>-0.28832183585427051</v>
      </c>
      <c r="AI857" s="24">
        <f ca="1">SQRT(Inputs!$B$38)*M857+SQRT(1-Inputs!$B$38)*_xlfn.NORM.S.INV(RAND())</f>
        <v>-1.2815081386627092</v>
      </c>
      <c r="AJ857" s="24">
        <f ca="1">SQRT(Inputs!$B$38)*C857+SQRT(1-Inputs!$B$38)*_xlfn.NORM.S.INV(RAND())</f>
        <v>1.2181526503934559E-2</v>
      </c>
      <c r="AK857" s="24">
        <f ca="1">SQRT(Inputs!$B$38)*D857+SQRT(1-Inputs!$B$38)*_xlfn.NORM.S.INV(RAND())</f>
        <v>-1.409097983198385</v>
      </c>
      <c r="AL857" s="24">
        <f ca="1">SQRT(Inputs!$B$38)*E857+SQRT(1-Inputs!$B$38)*_xlfn.NORM.S.INV(RAND())</f>
        <v>0.68019969465611074</v>
      </c>
      <c r="AM857" s="24">
        <f ca="1">SQRT(Inputs!$B$38)*F857+SQRT(1-Inputs!$B$38)*_xlfn.NORM.S.INV(RAND())</f>
        <v>-0.19325197257057458</v>
      </c>
      <c r="AN857" s="24">
        <f ca="1">SQRT(Inputs!$B$38)*G857+SQRT(1-Inputs!$B$38)*_xlfn.NORM.S.INV(RAND())</f>
        <v>-0.42767914419425335</v>
      </c>
      <c r="AO857" s="24">
        <f ca="1">SQRT(Inputs!$B$38)*H857+SQRT(1-Inputs!$B$38)*_xlfn.NORM.S.INV(RAND())</f>
        <v>-0.65037947006092955</v>
      </c>
      <c r="AP857" s="24">
        <f ca="1">SQRT(Inputs!$B$38)*I857+SQRT(1-Inputs!$B$38)*_xlfn.NORM.S.INV(RAND())</f>
        <v>-0.71471586999161074</v>
      </c>
      <c r="AQ857" s="24">
        <f ca="1">SQRT(Inputs!$B$38)*J857+SQRT(1-Inputs!$B$38)*_xlfn.NORM.S.INV(RAND())</f>
        <v>1.1795420042856366</v>
      </c>
      <c r="AR857" s="24">
        <f ca="1">SQRT(Inputs!$B$38)*K857+SQRT(1-Inputs!$B$38)*_xlfn.NORM.S.INV(RAND())</f>
        <v>1.1077219237653322</v>
      </c>
      <c r="AS857" s="24">
        <f ca="1">SQRT(Inputs!$B$38)*L857+SQRT(1-Inputs!$B$38)*_xlfn.NORM.S.INV(RAND())</f>
        <v>0.95091661637707359</v>
      </c>
      <c r="AT857" s="24">
        <f ca="1">SQRT(Inputs!$B$38)*M857+SQRT(1-Inputs!$B$38)*_xlfn.NORM.S.INV(RAND())</f>
        <v>-1.0927063727748534</v>
      </c>
      <c r="AU857" s="15">
        <f ca="1">Inputs!$B$6*EXP($B$8-0.5*C$5^2+C$5*N857)</f>
        <v>5174.9729367680202</v>
      </c>
      <c r="AV857" s="15">
        <f t="shared" ca="1" si="474"/>
        <v>4807.3542653537606</v>
      </c>
      <c r="AW857" s="15">
        <f t="shared" ca="1" si="475"/>
        <v>5808.5840891829557</v>
      </c>
      <c r="AX857" s="15">
        <f t="shared" ca="1" si="476"/>
        <v>7510.1384583772433</v>
      </c>
      <c r="AY857" s="15">
        <f t="shared" ca="1" si="477"/>
        <v>10644.090605070509</v>
      </c>
      <c r="AZ857" s="15">
        <f t="shared" ca="1" si="478"/>
        <v>11783.123255697226</v>
      </c>
      <c r="BA857" s="15">
        <f t="shared" ca="1" si="479"/>
        <v>13212.663626041534</v>
      </c>
      <c r="BB857" s="15">
        <f t="shared" ca="1" si="480"/>
        <v>18154.1394420334</v>
      </c>
      <c r="BC857" s="15">
        <f t="shared" ca="1" si="481"/>
        <v>20858.420208445015</v>
      </c>
      <c r="BD857" s="15">
        <f t="shared" ca="1" si="482"/>
        <v>23945.057718994249</v>
      </c>
      <c r="BE857" s="15">
        <f t="shared" ca="1" si="483"/>
        <v>24925.331959447969</v>
      </c>
      <c r="BF857" s="15">
        <f ca="1">Inputs!$B$13*EXP($B$9-0.5*C$6^2+C$6*Y857)</f>
        <v>11652.014192687477</v>
      </c>
      <c r="BG857" s="15">
        <f t="shared" ca="1" si="484"/>
        <v>13554.480222934053</v>
      </c>
      <c r="BH857" s="15">
        <f t="shared" ca="1" si="485"/>
        <v>13054.877236999413</v>
      </c>
      <c r="BI857" s="15">
        <f t="shared" ca="1" si="486"/>
        <v>15216.325995724663</v>
      </c>
      <c r="BJ857" s="15">
        <f t="shared" ca="1" si="487"/>
        <v>19953.399954170935</v>
      </c>
      <c r="BK857" s="15">
        <f t="shared" ca="1" si="488"/>
        <v>19796.442980164775</v>
      </c>
      <c r="BL857" s="15">
        <f t="shared" ca="1" si="489"/>
        <v>21774.233713320311</v>
      </c>
      <c r="BM857" s="15">
        <f t="shared" ca="1" si="490"/>
        <v>28631.631536010686</v>
      </c>
      <c r="BN857" s="15">
        <f t="shared" ca="1" si="491"/>
        <v>34551.681040033087</v>
      </c>
      <c r="BO857" s="15">
        <f t="shared" ca="1" si="492"/>
        <v>41111.109222947969</v>
      </c>
      <c r="BP857" s="15">
        <f t="shared" ca="1" si="493"/>
        <v>43761.865504995912</v>
      </c>
      <c r="BQ857" s="15">
        <f ca="1">Inputs!$B$20*EXP($B$10-0.5*C$7^2+C$7*AJ857)</f>
        <v>4308.0871257360022</v>
      </c>
      <c r="BR857" s="15">
        <f t="shared" ca="1" si="494"/>
        <v>3736.5926801139767</v>
      </c>
      <c r="BS857" s="15">
        <f t="shared" ca="1" si="495"/>
        <v>6220.7891643740149</v>
      </c>
      <c r="BT857" s="15">
        <f t="shared" ca="1" si="496"/>
        <v>8153.1267093675533</v>
      </c>
      <c r="BU857" s="15">
        <f t="shared" ca="1" si="497"/>
        <v>10188.415911723458</v>
      </c>
      <c r="BV857" s="15">
        <f t="shared" ca="1" si="498"/>
        <v>12242.973221978647</v>
      </c>
      <c r="BW857" s="15">
        <f t="shared" ca="1" si="499"/>
        <v>14686.011414351666</v>
      </c>
      <c r="BX857" s="15">
        <f t="shared" ca="1" si="500"/>
        <v>26020.331282885018</v>
      </c>
      <c r="BY857" s="15">
        <f t="shared" ca="1" si="501"/>
        <v>45065.647939355047</v>
      </c>
      <c r="BZ857" s="15">
        <f t="shared" ca="1" si="502"/>
        <v>75312.303774530257</v>
      </c>
      <c r="CA857" s="15">
        <f t="shared" ca="1" si="503"/>
        <v>87120.306612075074</v>
      </c>
      <c r="CB857" s="15">
        <f ca="1">(AU857*DCF!C$10-DCF!C$5*MAX(AU857*DCF!C$10,0)-MAX(AU857-Inputs!$B$6,0)/Inputs!$B$10)*DCF!C$6</f>
        <v>1041.5574756997298</v>
      </c>
      <c r="CC857" s="15">
        <f ca="1">(AV857*DCF!D$10-DCF!D$5*MAX(AV857*DCF!D$10,0)-MAX(AV857-AU857,0)/Inputs!$B$10)*DCF!D$6</f>
        <v>1171.7600334238959</v>
      </c>
      <c r="CD857" s="15">
        <f ca="1">(AW857*DCF!E$10-DCF!E$5*MAX(AW857*DCF!E$10,0)-MAX(AW857-AV857,0)/Inputs!$B$10)*DCF!E$6</f>
        <v>1115.5911823829765</v>
      </c>
      <c r="CE857" s="15">
        <f ca="1">(AX857*DCF!F$10-DCF!F$5*MAX(AX857*DCF!F$10,0)-MAX(AX857-AW857,0)/Inputs!$B$10)*DCF!F$6</f>
        <v>1285.3999789331631</v>
      </c>
      <c r="CF857" s="15">
        <f ca="1">(AY857*DCF!G$10-DCF!G$5*MAX(AY857*DCF!G$10,0)-MAX(AY857-AX857,0)/Inputs!$B$10)*DCF!G$6</f>
        <v>1590.7070538963642</v>
      </c>
      <c r="CG857" s="15">
        <f ca="1">(AZ857*DCF!H$10-DCF!H$5*MAX(AZ857*DCF!H$10,0)-MAX(AZ857-AY857,0)/Inputs!$B$10)*DCF!H$6</f>
        <v>2085.4461649360387</v>
      </c>
      <c r="CH857" s="15">
        <f ca="1">(BA857*DCF!I$10-DCF!I$5*MAX(BA857*DCF!I$10,0)-MAX(BA857-AZ857,0)/Inputs!$B$10)*DCF!I$6</f>
        <v>2178.9769377347125</v>
      </c>
      <c r="CI857" s="15">
        <f ca="1">(BB857*DCF!J$10-DCF!J$5*MAX(BB857*DCF!J$10,0)-MAX(BB857-BA857,0)/Inputs!$B$10)*DCF!J$6</f>
        <v>2366.4932208164705</v>
      </c>
      <c r="CJ857" s="15">
        <f ca="1">(BC857*DCF!K$10-DCF!K$5*MAX(BC857*DCF!K$10,0)-MAX(BC857-BB857,0)/Inputs!$B$10)*DCF!K$6</f>
        <v>2979.3125248240335</v>
      </c>
      <c r="CK857" s="15">
        <f ca="1">(BD857*DCF!L$10-DCF!L$5*MAX(BD857*DCF!L$10,0)-MAX(BD857-BC857,0)/Inputs!$B$10)*DCF!L$6</f>
        <v>3212.2178353278259</v>
      </c>
      <c r="CL857" s="15">
        <f ca="1">(BE857*DCF!M$10-DCF!M$5*MAX(BE857*DCF!M$10,0)-MAX(BE857-BD857,0)/Inputs!$B$10)*DCF!M$6</f>
        <v>3400.1824927202028</v>
      </c>
      <c r="CM857" s="15">
        <f ca="1">(BF857*DCF!C$28-DCF!C$5*MAX(BF857*DCF!C$28,0)-MAX(BF857-Inputs!$B$13,0)/Inputs!$B$17)*DCF!C$6</f>
        <v>3494.9141146632996</v>
      </c>
      <c r="CN857" s="15">
        <f ca="1">(BG857*DCF!D$28-DCF!D$5*MAX(BG857*DCF!D$28,0)-MAX(BG857-BF857,0)/Inputs!$B$17)*DCF!D$6</f>
        <v>3586.2238120135107</v>
      </c>
      <c r="CO857" s="15">
        <f ca="1">(BH857*DCF!E$28-DCF!E$5*MAX(BH857*DCF!E$28,0)-MAX(BH857-BG857,0)/Inputs!$B$17)*DCF!E$6</f>
        <v>3697.3736944513989</v>
      </c>
      <c r="CP857" s="15">
        <f ca="1">(BI857*DCF!F$28-DCF!F$5*MAX(BI857*DCF!F$28,0)-MAX(BI857-BH857,0)/Inputs!$B$17)*DCF!F$6</f>
        <v>3737.305785859046</v>
      </c>
      <c r="CQ857" s="15">
        <f ca="1">(BJ857*DCF!G$28-DCF!G$5*MAX(BJ857*DCF!G$28,0)-MAX(BJ857-BI857,0)/Inputs!$B$17)*DCF!G$6</f>
        <v>4380.3319608849233</v>
      </c>
      <c r="CR857" s="15">
        <f ca="1">(BK857*DCF!H$28-DCF!H$5*MAX(BK857*DCF!H$28,0)-MAX(BK857-BJ857,0)/Inputs!$B$17)*DCF!H$6</f>
        <v>4895.8787577692019</v>
      </c>
      <c r="CS857" s="15">
        <f ca="1">(BL857*DCF!I$28-DCF!I$5*MAX(BL857*DCF!I$28,0)-MAX(BL857-BK857,0)/Inputs!$B$17)*DCF!I$6</f>
        <v>4836.4035843791034</v>
      </c>
      <c r="CT857" s="15">
        <f ca="1">(BM857*DCF!J$28-DCF!J$5*MAX(BM857*DCF!J$28,0)-MAX(BM857-BL857,0)/Inputs!$B$17)*DCF!J$6</f>
        <v>5477.9957938416346</v>
      </c>
      <c r="CU857" s="15">
        <f ca="1">(BN857*DCF!K$28-DCF!K$5*MAX(BN857*DCF!K$28,0)-MAX(BN857-BM857,0)/Inputs!$B$17)*DCF!K$6</f>
        <v>6571.6084980246624</v>
      </c>
      <c r="CV857" s="15">
        <f ca="1">(BO857*DCF!L$28-DCF!L$5*MAX(BO857*DCF!L$28,0)-MAX(BO857-BN857,0)/Inputs!$B$17)*DCF!L$6</f>
        <v>7460.3189703138942</v>
      </c>
      <c r="CW857" s="15">
        <f ca="1">(BP857*DCF!M$28-DCF!M$5*MAX(BP857*DCF!M$28,0)-MAX(BP857-BO857,0)/Inputs!$B$17)*DCF!M$6</f>
        <v>7956.7418051598033</v>
      </c>
      <c r="CX857" s="15">
        <f ca="1">(BQ857*DCF!C$46-DCF!C$5*MAX(BQ857*DCF!C$46,0)-MAX(BQ857-Inputs!$B$20,0)/Inputs!$B$24)*DCF!C$6</f>
        <v>-1506.2959300711332</v>
      </c>
      <c r="CY857" s="15">
        <f ca="1">(BR857*DCF!D$46-DCF!D$5*MAX(BR857*DCF!D$46,0)-MAX(BR857-BQ857,0)/Inputs!$B$24)*DCF!D$6</f>
        <v>-637.74923202773095</v>
      </c>
      <c r="CZ857" s="15">
        <f ca="1">(BS857*DCF!E$46-DCF!E$5*MAX(BS857*DCF!E$46,0)-MAX(BS857-BR857,0)/Inputs!$B$24)*DCF!E$6</f>
        <v>-1714.8210151415778</v>
      </c>
      <c r="DA857" s="15">
        <f ca="1">(BT857*DCF!F$46-DCF!F$5*MAX(BT857*DCF!F$46,0)-MAX(BT857-BS857,0)/Inputs!$B$24)*DCF!F$6</f>
        <v>-1297.3874209571784</v>
      </c>
      <c r="DB857" s="15">
        <f ca="1">(BU857*DCF!G$46-DCF!G$5*MAX(BU857*DCF!G$46,0)-MAX(BU857-BT857,0)/Inputs!$B$24)*DCF!G$6</f>
        <v>-1027.3492566863836</v>
      </c>
      <c r="DC857" s="15">
        <f ca="1">(BV857*DCF!H$46-DCF!H$5*MAX(BV857*DCF!H$46,0)-MAX(BV857-BU857,0)/Inputs!$B$24)*DCF!H$6</f>
        <v>-638.44109568030228</v>
      </c>
      <c r="DD857" s="15">
        <f ca="1">(BW857*DCF!I$46-DCF!I$5*MAX(BW857*DCF!I$46,0)-MAX(BW857-BV857,0)/Inputs!$B$24)*DCF!I$6</f>
        <v>-362.1226292651366</v>
      </c>
      <c r="DE857" s="15">
        <f ca="1">(BX857*DCF!J$46-DCF!J$5*MAX(BX857*DCF!J$46,0)-MAX(BX857-BW857,0)/Inputs!$B$24)*DCF!J$6</f>
        <v>-1914.195531223334</v>
      </c>
      <c r="DF857" s="15">
        <f ca="1">(BY857*DCF!K$46-DCF!K$5*MAX(BY857*DCF!K$46,0)-MAX(BY857-BX857,0)/Inputs!$B$24)*DCF!K$6</f>
        <v>-2091.2951782808987</v>
      </c>
      <c r="DG857" s="15">
        <f ca="1">(BZ857*DCF!L$46-DCF!L$5*MAX(BZ857*DCF!L$46,0)-MAX(BZ857-BY857,0)/Inputs!$B$24)*DCF!L$6</f>
        <v>-1638.9272955247004</v>
      </c>
      <c r="DH857" s="15">
        <f ca="1">(CA857*DCF!M$46-DCF!M$5*MAX(CA857*DCF!M$46,0)-MAX(CA857-BZ857,0)/Inputs!$B$24)*DCF!M$6</f>
        <v>4361.3538589083646</v>
      </c>
      <c r="DI857" s="15">
        <f ca="1">SUM(CB857:CL857)+BE857*DCF!M$10*(1+Inputs!$B$30)*(1-Inputs!$B$33)*(1-Inputs!$B$30/Inputs!$B$31)/(Inputs!$B$29-Inputs!$B$30)*DCF!M$6</f>
        <v>91795.173347232107</v>
      </c>
      <c r="DJ857" s="15">
        <f ca="1">SUM(CM857:CW857)+BP857*DCF!M$28*(1+Inputs!$B$30)*(1-Inputs!$B$33)*(1-Inputs!$B$30/Inputs!$B$31)/(Inputs!$B$29-Inputs!$B$30)*DCF!M$6</f>
        <v>218481.56396558185</v>
      </c>
      <c r="DK857" s="15">
        <f ca="1">SUM(CX857:DH857)+CA857*DCF!M$46*(1+Inputs!$B$30)*(1-Inputs!$B$33)*(1-Inputs!$B$30/Inputs!$B$31)/(Inputs!$B$29-Inputs!$B$30)*DCF!M$6</f>
        <v>126231.0833563802</v>
      </c>
      <c r="DM857" s="15">
        <f ca="1">DI857+DJ857+DK857+Inputs!$B$34+Inputs!$B$36-Inputs!$B$35</f>
        <v>513358.82066919422</v>
      </c>
    </row>
    <row r="858" spans="1:117" x14ac:dyDescent="0.75">
      <c r="A858" s="11">
        <v>845</v>
      </c>
      <c r="C858" s="24">
        <f t="shared" ca="1" si="504"/>
        <v>0.1755527331841262</v>
      </c>
      <c r="D858" s="24">
        <f t="shared" ca="1" si="504"/>
        <v>0.53785604521593167</v>
      </c>
      <c r="E858" s="24">
        <f t="shared" ca="1" si="504"/>
        <v>2.4250809202965962</v>
      </c>
      <c r="F858" s="24">
        <f t="shared" ca="1" si="504"/>
        <v>-0.23404730601555382</v>
      </c>
      <c r="G858" s="24">
        <f t="shared" ca="1" si="504"/>
        <v>0.41907797710574518</v>
      </c>
      <c r="H858" s="24">
        <f t="shared" ca="1" si="504"/>
        <v>1.008024223685311</v>
      </c>
      <c r="I858" s="24">
        <f t="shared" ca="1" si="504"/>
        <v>-1.8488298391764897</v>
      </c>
      <c r="J858" s="24">
        <f t="shared" ca="1" si="504"/>
        <v>-6.2975715400646115E-2</v>
      </c>
      <c r="K858" s="24">
        <f t="shared" ca="1" si="504"/>
        <v>-0.80679809296933114</v>
      </c>
      <c r="L858" s="24">
        <f t="shared" ca="1" si="504"/>
        <v>-0.33951549731107061</v>
      </c>
      <c r="M858" s="24">
        <f t="shared" ca="1" si="504"/>
        <v>-0.33076996433246447</v>
      </c>
      <c r="N858" s="24">
        <f ca="1">SQRT(Inputs!$B$38)*C858+SQRT(1-Inputs!$B$38)*_xlfn.NORM.S.INV(RAND())</f>
        <v>0.47544198007720939</v>
      </c>
      <c r="O858" s="24">
        <f ca="1">SQRT(Inputs!$B$38)*D858+SQRT(1-Inputs!$B$38)*_xlfn.NORM.S.INV(RAND())</f>
        <v>0.39787934273866737</v>
      </c>
      <c r="P858" s="24">
        <f ca="1">SQRT(Inputs!$B$38)*E858+SQRT(1-Inputs!$B$38)*_xlfn.NORM.S.INV(RAND())</f>
        <v>2.5600923995346063</v>
      </c>
      <c r="Q858" s="24">
        <f ca="1">SQRT(Inputs!$B$38)*F858+SQRT(1-Inputs!$B$38)*_xlfn.NORM.S.INV(RAND())</f>
        <v>0.90569388603950829</v>
      </c>
      <c r="R858" s="24">
        <f ca="1">SQRT(Inputs!$B$38)*G858+SQRT(1-Inputs!$B$38)*_xlfn.NORM.S.INV(RAND())</f>
        <v>0.70237387457412492</v>
      </c>
      <c r="S858" s="24">
        <f ca="1">SQRT(Inputs!$B$38)*H858+SQRT(1-Inputs!$B$38)*_xlfn.NORM.S.INV(RAND())</f>
        <v>-0.20252246603607094</v>
      </c>
      <c r="T858" s="24">
        <f ca="1">SQRT(Inputs!$B$38)*I858+SQRT(1-Inputs!$B$38)*_xlfn.NORM.S.INV(RAND())</f>
        <v>-0.45819228114735289</v>
      </c>
      <c r="U858" s="24">
        <f ca="1">SQRT(Inputs!$B$38)*J858+SQRT(1-Inputs!$B$38)*_xlfn.NORM.S.INV(RAND())</f>
        <v>-0.76376227520128215</v>
      </c>
      <c r="V858" s="24">
        <f ca="1">SQRT(Inputs!$B$38)*K858+SQRT(1-Inputs!$B$38)*_xlfn.NORM.S.INV(RAND())</f>
        <v>-2.1797170323574084</v>
      </c>
      <c r="W858" s="24">
        <f ca="1">SQRT(Inputs!$B$38)*L858+SQRT(1-Inputs!$B$38)*_xlfn.NORM.S.INV(RAND())</f>
        <v>-0.44971878760496553</v>
      </c>
      <c r="X858" s="24">
        <f ca="1">SQRT(Inputs!$B$38)*M858+SQRT(1-Inputs!$B$38)*_xlfn.NORM.S.INV(RAND())</f>
        <v>0.46221796118952596</v>
      </c>
      <c r="Y858" s="24">
        <f ca="1">SQRT(Inputs!$B$38)*C858+SQRT(1-Inputs!$B$38)*_xlfn.NORM.S.INV(RAND())</f>
        <v>0.20729794396742179</v>
      </c>
      <c r="Z858" s="24">
        <f ca="1">SQRT(Inputs!$B$38)*D858+SQRT(1-Inputs!$B$38)*_xlfn.NORM.S.INV(RAND())</f>
        <v>1.2702773952337172</v>
      </c>
      <c r="AA858" s="24">
        <f ca="1">SQRT(Inputs!$B$38)*E858+SQRT(1-Inputs!$B$38)*_xlfn.NORM.S.INV(RAND())</f>
        <v>2.3456613380390032</v>
      </c>
      <c r="AB858" s="24">
        <f ca="1">SQRT(Inputs!$B$38)*F858+SQRT(1-Inputs!$B$38)*_xlfn.NORM.S.INV(RAND())</f>
        <v>2.5268273495263338E-2</v>
      </c>
      <c r="AC858" s="24">
        <f ca="1">SQRT(Inputs!$B$38)*G858+SQRT(1-Inputs!$B$38)*_xlfn.NORM.S.INV(RAND())</f>
        <v>-0.67527803427601618</v>
      </c>
      <c r="AD858" s="24">
        <f ca="1">SQRT(Inputs!$B$38)*H858+SQRT(1-Inputs!$B$38)*_xlfn.NORM.S.INV(RAND())</f>
        <v>0.36974324911997336</v>
      </c>
      <c r="AE858" s="24">
        <f ca="1">SQRT(Inputs!$B$38)*I858+SQRT(1-Inputs!$B$38)*_xlfn.NORM.S.INV(RAND())</f>
        <v>-0.80090173529695274</v>
      </c>
      <c r="AF858" s="24">
        <f ca="1">SQRT(Inputs!$B$38)*J858+SQRT(1-Inputs!$B$38)*_xlfn.NORM.S.INV(RAND())</f>
        <v>0.80208653379413708</v>
      </c>
      <c r="AG858" s="24">
        <f ca="1">SQRT(Inputs!$B$38)*K858+SQRT(1-Inputs!$B$38)*_xlfn.NORM.S.INV(RAND())</f>
        <v>-1.0203372148423153</v>
      </c>
      <c r="AH858" s="24">
        <f ca="1">SQRT(Inputs!$B$38)*L858+SQRT(1-Inputs!$B$38)*_xlfn.NORM.S.INV(RAND())</f>
        <v>-3.0440498091845574</v>
      </c>
      <c r="AI858" s="24">
        <f ca="1">SQRT(Inputs!$B$38)*M858+SQRT(1-Inputs!$B$38)*_xlfn.NORM.S.INV(RAND())</f>
        <v>-0.56300938726137506</v>
      </c>
      <c r="AJ858" s="24">
        <f ca="1">SQRT(Inputs!$B$38)*C858+SQRT(1-Inputs!$B$38)*_xlfn.NORM.S.INV(RAND())</f>
        <v>1.1287847950251686</v>
      </c>
      <c r="AK858" s="24">
        <f ca="1">SQRT(Inputs!$B$38)*D858+SQRT(1-Inputs!$B$38)*_xlfn.NORM.S.INV(RAND())</f>
        <v>2.6078840369203438E-2</v>
      </c>
      <c r="AL858" s="24">
        <f ca="1">SQRT(Inputs!$B$38)*E858+SQRT(1-Inputs!$B$38)*_xlfn.NORM.S.INV(RAND())</f>
        <v>0.79470147443061678</v>
      </c>
      <c r="AM858" s="24">
        <f ca="1">SQRT(Inputs!$B$38)*F858+SQRT(1-Inputs!$B$38)*_xlfn.NORM.S.INV(RAND())</f>
        <v>7.6025126553042055E-4</v>
      </c>
      <c r="AN858" s="24">
        <f ca="1">SQRT(Inputs!$B$38)*G858+SQRT(1-Inputs!$B$38)*_xlfn.NORM.S.INV(RAND())</f>
        <v>5.1289563824053558E-2</v>
      </c>
      <c r="AO858" s="24">
        <f ca="1">SQRT(Inputs!$B$38)*H858+SQRT(1-Inputs!$B$38)*_xlfn.NORM.S.INV(RAND())</f>
        <v>-0.74899481292224002</v>
      </c>
      <c r="AP858" s="24">
        <f ca="1">SQRT(Inputs!$B$38)*I858+SQRT(1-Inputs!$B$38)*_xlfn.NORM.S.INV(RAND())</f>
        <v>-2.9438998662495717</v>
      </c>
      <c r="AQ858" s="24">
        <f ca="1">SQRT(Inputs!$B$38)*J858+SQRT(1-Inputs!$B$38)*_xlfn.NORM.S.INV(RAND())</f>
        <v>-0.86749540740147646</v>
      </c>
      <c r="AR858" s="24">
        <f ca="1">SQRT(Inputs!$B$38)*K858+SQRT(1-Inputs!$B$38)*_xlfn.NORM.S.INV(RAND())</f>
        <v>-0.88061165692483434</v>
      </c>
      <c r="AS858" s="24">
        <f ca="1">SQRT(Inputs!$B$38)*L858+SQRT(1-Inputs!$B$38)*_xlfn.NORM.S.INV(RAND())</f>
        <v>-0.98036253953933372</v>
      </c>
      <c r="AT858" s="24">
        <f ca="1">SQRT(Inputs!$B$38)*M858+SQRT(1-Inputs!$B$38)*_xlfn.NORM.S.INV(RAND())</f>
        <v>-0.83623428314536252</v>
      </c>
      <c r="AU858" s="15">
        <f ca="1">Inputs!$B$6*EXP($B$8-0.5*C$5^2+C$5*N858)</f>
        <v>5359.2197349663884</v>
      </c>
      <c r="AV858" s="15">
        <f t="shared" ca="1" si="474"/>
        <v>6916.4475077572233</v>
      </c>
      <c r="AW858" s="15">
        <f t="shared" ca="1" si="475"/>
        <v>11911.521638137501</v>
      </c>
      <c r="AX858" s="15">
        <f t="shared" ca="1" si="476"/>
        <v>16285.010277051011</v>
      </c>
      <c r="AY858" s="15">
        <f t="shared" ca="1" si="477"/>
        <v>21603.303563183275</v>
      </c>
      <c r="AZ858" s="15">
        <f t="shared" ca="1" si="478"/>
        <v>25838.7042517505</v>
      </c>
      <c r="BA858" s="15">
        <f t="shared" ca="1" si="479"/>
        <v>30139.437454455448</v>
      </c>
      <c r="BB858" s="15">
        <f t="shared" ca="1" si="480"/>
        <v>34181.568160048817</v>
      </c>
      <c r="BC858" s="15">
        <f t="shared" ca="1" si="481"/>
        <v>33920.236753081175</v>
      </c>
      <c r="BD858" s="15">
        <f t="shared" ca="1" si="482"/>
        <v>39843.761056731804</v>
      </c>
      <c r="BE858" s="15">
        <f t="shared" ca="1" si="483"/>
        <v>50922.713680328532</v>
      </c>
      <c r="BF858" s="15">
        <f ca="1">Inputs!$B$13*EXP($B$9-0.5*C$6^2+C$6*Y858)</f>
        <v>14411.266417708288</v>
      </c>
      <c r="BG858" s="15">
        <f t="shared" ca="1" si="484"/>
        <v>22087.918419527836</v>
      </c>
      <c r="BH858" s="15">
        <f t="shared" ca="1" si="485"/>
        <v>39821.79586362838</v>
      </c>
      <c r="BI858" s="15">
        <f t="shared" ca="1" si="486"/>
        <v>48937.831407774727</v>
      </c>
      <c r="BJ858" s="15">
        <f t="shared" ca="1" si="487"/>
        <v>54430.036228603924</v>
      </c>
      <c r="BK858" s="15">
        <f t="shared" ca="1" si="488"/>
        <v>70251.339669300723</v>
      </c>
      <c r="BL858" s="15">
        <f t="shared" ca="1" si="489"/>
        <v>77787.821883528726</v>
      </c>
      <c r="BM858" s="15">
        <f t="shared" ca="1" si="490"/>
        <v>105636.35515089612</v>
      </c>
      <c r="BN858" s="15">
        <f t="shared" ca="1" si="491"/>
        <v>114966.63366241417</v>
      </c>
      <c r="BO858" s="15">
        <f t="shared" ca="1" si="492"/>
        <v>99299.214220272028</v>
      </c>
      <c r="BP858" s="15">
        <f t="shared" ca="1" si="493"/>
        <v>114666.20813606778</v>
      </c>
      <c r="BQ858" s="15">
        <f ca="1">Inputs!$B$20*EXP($B$10-0.5*C$7^2+C$7*AJ858)</f>
        <v>6401.5095662029953</v>
      </c>
      <c r="BR858" s="15">
        <f t="shared" ca="1" si="494"/>
        <v>8758.2618755449712</v>
      </c>
      <c r="BS858" s="15">
        <f t="shared" ca="1" si="495"/>
        <v>15068.482930655522</v>
      </c>
      <c r="BT858" s="15">
        <f t="shared" ca="1" si="496"/>
        <v>20780.306303425557</v>
      </c>
      <c r="BU858" s="15">
        <f t="shared" ca="1" si="497"/>
        <v>29158.649662445103</v>
      </c>
      <c r="BV858" s="15">
        <f t="shared" ca="1" si="498"/>
        <v>34268.771311238546</v>
      </c>
      <c r="BW858" s="15">
        <f t="shared" ca="1" si="499"/>
        <v>25645.616481581845</v>
      </c>
      <c r="BX858" s="15">
        <f t="shared" ca="1" si="500"/>
        <v>30143.74337491022</v>
      </c>
      <c r="BY858" s="15">
        <f t="shared" ca="1" si="501"/>
        <v>35687.556846201129</v>
      </c>
      <c r="BZ858" s="15">
        <f t="shared" ca="1" si="502"/>
        <v>41816.495983367153</v>
      </c>
      <c r="CA858" s="15">
        <f t="shared" ca="1" si="503"/>
        <v>50628.399566792032</v>
      </c>
      <c r="CB858" s="15">
        <f ca="1">(AU858*DCF!C$10-DCF!C$5*MAX(AU858*DCF!C$10,0)-MAX(AU858-Inputs!$B$6,0)/Inputs!$B$10)*DCF!C$6</f>
        <v>1040.2437631882742</v>
      </c>
      <c r="CC858" s="15">
        <f ca="1">(AV858*DCF!D$10-DCF!D$5*MAX(AV858*DCF!D$10,0)-MAX(AV858-AU858,0)/Inputs!$B$10)*DCF!D$6</f>
        <v>1306.1479857730512</v>
      </c>
      <c r="CD858" s="15">
        <f ca="1">(AW858*DCF!E$10-DCF!E$5*MAX(AW858*DCF!E$10,0)-MAX(AW858-AV858,0)/Inputs!$B$10)*DCF!E$6</f>
        <v>1625.0831822200169</v>
      </c>
      <c r="CE858" s="15">
        <f ca="1">(AX858*DCF!F$10-DCF!F$5*MAX(AX858*DCF!F$10,0)-MAX(AX858-AW858,0)/Inputs!$B$10)*DCF!F$6</f>
        <v>2644.9772360748016</v>
      </c>
      <c r="CF858" s="15">
        <f ca="1">(AY858*DCF!G$10-DCF!G$5*MAX(AY858*DCF!G$10,0)-MAX(AY858-AX858,0)/Inputs!$B$10)*DCF!G$6</f>
        <v>3428.873515848607</v>
      </c>
      <c r="CG858" s="15">
        <f ca="1">(AZ858*DCF!H$10-DCF!H$5*MAX(AZ858*DCF!H$10,0)-MAX(AZ858-AY858,0)/Inputs!$B$10)*DCF!H$6</f>
        <v>4264.5316422608921</v>
      </c>
      <c r="CH858" s="15">
        <f ca="1">(BA858*DCF!I$10-DCF!I$5*MAX(BA858*DCF!I$10,0)-MAX(BA858-AZ858,0)/Inputs!$B$10)*DCF!I$6</f>
        <v>4799.9048035833275</v>
      </c>
      <c r="CI858" s="15">
        <f ca="1">(BB858*DCF!J$10-DCF!J$5*MAX(BB858*DCF!J$10,0)-MAX(BB858-BA858,0)/Inputs!$B$10)*DCF!J$6</f>
        <v>5253.1181091241824</v>
      </c>
      <c r="CJ858" s="15">
        <f ca="1">(BC858*DCF!K$10-DCF!K$5*MAX(BC858*DCF!K$10,0)-MAX(BC858-BB858,0)/Inputs!$B$10)*DCF!K$6</f>
        <v>5460.613355112745</v>
      </c>
      <c r="CK858" s="15">
        <f ca="1">(BD858*DCF!L$10-DCF!L$5*MAX(BD858*DCF!L$10,0)-MAX(BD858-BC858,0)/Inputs!$B$10)*DCF!L$6</f>
        <v>5243.1892323322882</v>
      </c>
      <c r="CL858" s="15">
        <f ca="1">(BE858*DCF!M$10-DCF!M$5*MAX(BE858*DCF!M$10,0)-MAX(BE858-BD858,0)/Inputs!$B$10)*DCF!M$6</f>
        <v>5862.3542685744587</v>
      </c>
      <c r="CM858" s="15">
        <f ca="1">(BF858*DCF!C$28-DCF!C$5*MAX(BF858*DCF!C$28,0)-MAX(BF858-Inputs!$B$13,0)/Inputs!$B$17)*DCF!C$6</f>
        <v>3699.779099591266</v>
      </c>
      <c r="CN858" s="15">
        <f ca="1">(BG858*DCF!D$28-DCF!D$5*MAX(BG858*DCF!D$28,0)-MAX(BG858-BF858,0)/Inputs!$B$17)*DCF!D$6</f>
        <v>4867.6195625233413</v>
      </c>
      <c r="CO858" s="15">
        <f ca="1">(BH858*DCF!E$28-DCF!E$5*MAX(BH858*DCF!E$28,0)-MAX(BH858-BG858,0)/Inputs!$B$17)*DCF!E$6</f>
        <v>7783.1385318652156</v>
      </c>
      <c r="CP858" s="15">
        <f ca="1">(BI858*DCF!F$28-DCF!F$5*MAX(BI858*DCF!F$28,0)-MAX(BI858-BH858,0)/Inputs!$B$17)*DCF!F$6</f>
        <v>11625.613801778509</v>
      </c>
      <c r="CQ858" s="15">
        <f ca="1">(BJ858*DCF!G$28-DCF!G$5*MAX(BJ858*DCF!G$28,0)-MAX(BJ858-BI858,0)/Inputs!$B$17)*DCF!G$6</f>
        <v>13198.551264501488</v>
      </c>
      <c r="CR858" s="15">
        <f ca="1">(BK858*DCF!H$28-DCF!H$5*MAX(BK858*DCF!H$28,0)-MAX(BK858-BJ858,0)/Inputs!$B$17)*DCF!H$6</f>
        <v>14915.744811422344</v>
      </c>
      <c r="CS858" s="15">
        <f ca="1">(BL858*DCF!I$28-DCF!I$5*MAX(BL858*DCF!I$28,0)-MAX(BL858-BK858,0)/Inputs!$B$17)*DCF!I$6</f>
        <v>17210.326319752803</v>
      </c>
      <c r="CT858" s="15">
        <f ca="1">(BM858*DCF!J$28-DCF!J$5*MAX(BM858*DCF!J$28,0)-MAX(BM858-BL858,0)/Inputs!$B$17)*DCF!J$6</f>
        <v>19873.188729884158</v>
      </c>
      <c r="CU858" s="15">
        <f ca="1">(BN858*DCF!K$28-DCF!K$5*MAX(BN858*DCF!K$28,0)-MAX(BN858-BM858,0)/Inputs!$B$17)*DCF!K$6</f>
        <v>23136.190544786245</v>
      </c>
      <c r="CV858" s="15">
        <f ca="1">(BO858*DCF!L$28-DCF!L$5*MAX(BO858*DCF!L$28,0)-MAX(BO858-BN858,0)/Inputs!$B$17)*DCF!L$6</f>
        <v>19812.277514893514</v>
      </c>
      <c r="CW858" s="15">
        <f ca="1">(BP858*DCF!M$28-DCF!M$5*MAX(BP858*DCF!M$28,0)-MAX(BP858-BO858,0)/Inputs!$B$17)*DCF!M$6</f>
        <v>19968.230755552038</v>
      </c>
      <c r="CX858" s="15">
        <f ca="1">(BQ858*DCF!C$46-DCF!C$5*MAX(BQ858*DCF!C$46,0)-MAX(BQ858-Inputs!$B$20,0)/Inputs!$B$24)*DCF!C$6</f>
        <v>-2956.7040874385643</v>
      </c>
      <c r="CY858" s="15">
        <f ca="1">(BR858*DCF!D$46-DCF!D$5*MAX(BR858*DCF!D$46,0)-MAX(BR858-BQ858,0)/Inputs!$B$24)*DCF!D$6</f>
        <v>-2500.4377044242442</v>
      </c>
      <c r="CZ858" s="15">
        <f ca="1">(BS858*DCF!E$46-DCF!E$5*MAX(BS858*DCF!E$46,0)-MAX(BS858-BR858,0)/Inputs!$B$24)*DCF!E$6</f>
        <v>-4269.1897650337978</v>
      </c>
      <c r="DA858" s="15">
        <f ca="1">(BT858*DCF!F$46-DCF!F$5*MAX(BT858*DCF!F$46,0)-MAX(BT858-BS858,0)/Inputs!$B$24)*DCF!F$6</f>
        <v>-3593.2087426705389</v>
      </c>
      <c r="DB858" s="15">
        <f ca="1">(BU858*DCF!G$46-DCF!G$5*MAX(BU858*DCF!G$46,0)-MAX(BU858-BT858,0)/Inputs!$B$24)*DCF!G$6</f>
        <v>-3799.1485343091172</v>
      </c>
      <c r="DC858" s="15">
        <f ca="1">(BV858*DCF!H$46-DCF!H$5*MAX(BV858*DCF!H$46,0)-MAX(BV858-BU858,0)/Inputs!$B$24)*DCF!H$6</f>
        <v>-1587.9389921277461</v>
      </c>
      <c r="DD858" s="15">
        <f ca="1">(BW858*DCF!I$46-DCF!I$5*MAX(BW858*DCF!I$46,0)-MAX(BW858-BV858,0)/Inputs!$B$24)*DCF!I$6</f>
        <v>592.29545216811528</v>
      </c>
      <c r="DE858" s="15">
        <f ca="1">(BX858*DCF!J$46-DCF!J$5*MAX(BX858*DCF!J$46,0)-MAX(BX858-BW858,0)/Inputs!$B$24)*DCF!J$6</f>
        <v>71.616889545295891</v>
      </c>
      <c r="DF858" s="15">
        <f ca="1">(BY858*DCF!K$46-DCF!K$5*MAX(BY858*DCF!K$46,0)-MAX(BY858-BX858,0)/Inputs!$B$24)*DCF!K$6</f>
        <v>680.50559822046012</v>
      </c>
      <c r="DG858" s="15">
        <f ca="1">(BZ858*DCF!L$46-DCF!L$5*MAX(BZ858*DCF!L$46,0)-MAX(BZ858-BY858,0)/Inputs!$B$24)*DCF!L$6</f>
        <v>1503.5819054912629</v>
      </c>
      <c r="DH858" s="15">
        <f ca="1">(CA858*DCF!M$46-DCF!M$5*MAX(CA858*DCF!M$46,0)-MAX(CA858-BZ858,0)/Inputs!$B$24)*DCF!M$6</f>
        <v>2126.884717280202</v>
      </c>
      <c r="DI858" s="15">
        <f ca="1">SUM(CB858:CL858)+BE858*DCF!M$10*(1+Inputs!$B$30)*(1-Inputs!$B$33)*(1-Inputs!$B$30/Inputs!$B$31)/(Inputs!$B$29-Inputs!$B$30)*DCF!M$6</f>
        <v>182647.62264962346</v>
      </c>
      <c r="DJ858" s="15">
        <f ca="1">SUM(CM858:CW858)+BP858*DCF!M$28*(1+Inputs!$B$30)*(1-Inputs!$B$33)*(1-Inputs!$B$30/Inputs!$B$31)/(Inputs!$B$29-Inputs!$B$30)*DCF!M$6</f>
        <v>581580.7589982897</v>
      </c>
      <c r="DK858" s="15">
        <f ca="1">SUM(CX858:DH858)+CA858*DCF!M$46*(1+Inputs!$B$30)*(1-Inputs!$B$33)*(1-Inputs!$B$30/Inputs!$B$31)/(Inputs!$B$29-Inputs!$B$30)*DCF!M$6</f>
        <v>64545.759784288843</v>
      </c>
      <c r="DM858" s="15">
        <f ca="1">DI858+DJ858+DK858+Inputs!$B$34+Inputs!$B$36-Inputs!$B$35</f>
        <v>905625.14143220196</v>
      </c>
    </row>
    <row r="859" spans="1:117" x14ac:dyDescent="0.75">
      <c r="A859" s="11">
        <v>846</v>
      </c>
      <c r="C859" s="24">
        <f t="shared" ca="1" si="504"/>
        <v>0.81574289088071383</v>
      </c>
      <c r="D859" s="24">
        <f t="shared" ca="1" si="504"/>
        <v>1.7988637725683676</v>
      </c>
      <c r="E859" s="24">
        <f t="shared" ca="1" si="504"/>
        <v>0.4172961204671688</v>
      </c>
      <c r="F859" s="24">
        <f t="shared" ca="1" si="504"/>
        <v>0.42043282686719818</v>
      </c>
      <c r="G859" s="24">
        <f t="shared" ca="1" si="504"/>
        <v>-0.4715653350661011</v>
      </c>
      <c r="H859" s="24">
        <f t="shared" ca="1" si="504"/>
        <v>-0.63487610035028141</v>
      </c>
      <c r="I859" s="24">
        <f t="shared" ca="1" si="504"/>
        <v>-0.39680841458204869</v>
      </c>
      <c r="J859" s="24">
        <f t="shared" ca="1" si="504"/>
        <v>3.0658654687291575E-2</v>
      </c>
      <c r="K859" s="24">
        <f t="shared" ca="1" si="504"/>
        <v>-0.25523427402279697</v>
      </c>
      <c r="L859" s="24">
        <f t="shared" ca="1" si="504"/>
        <v>1.1619665472591052</v>
      </c>
      <c r="M859" s="24">
        <f t="shared" ca="1" si="504"/>
        <v>0.55759221750230559</v>
      </c>
      <c r="N859" s="24">
        <f ca="1">SQRT(Inputs!$B$38)*C859+SQRT(1-Inputs!$B$38)*_xlfn.NORM.S.INV(RAND())</f>
        <v>-0.59864679767575546</v>
      </c>
      <c r="O859" s="24">
        <f ca="1">SQRT(Inputs!$B$38)*D859+SQRT(1-Inputs!$B$38)*_xlfn.NORM.S.INV(RAND())</f>
        <v>2.8244790965327962</v>
      </c>
      <c r="P859" s="24">
        <f ca="1">SQRT(Inputs!$B$38)*E859+SQRT(1-Inputs!$B$38)*_xlfn.NORM.S.INV(RAND())</f>
        <v>0.42705679910374517</v>
      </c>
      <c r="Q859" s="24">
        <f ca="1">SQRT(Inputs!$B$38)*F859+SQRT(1-Inputs!$B$38)*_xlfn.NORM.S.INV(RAND())</f>
        <v>-7.5143165236343928E-2</v>
      </c>
      <c r="R859" s="24">
        <f ca="1">SQRT(Inputs!$B$38)*G859+SQRT(1-Inputs!$B$38)*_xlfn.NORM.S.INV(RAND())</f>
        <v>0.21259817496580474</v>
      </c>
      <c r="S859" s="24">
        <f ca="1">SQRT(Inputs!$B$38)*H859+SQRT(1-Inputs!$B$38)*_xlfn.NORM.S.INV(RAND())</f>
        <v>0.26296858121616856</v>
      </c>
      <c r="T859" s="24">
        <f ca="1">SQRT(Inputs!$B$38)*I859+SQRT(1-Inputs!$B$38)*_xlfn.NORM.S.INV(RAND())</f>
        <v>-1.4694074169885616</v>
      </c>
      <c r="U859" s="24">
        <f ca="1">SQRT(Inputs!$B$38)*J859+SQRT(1-Inputs!$B$38)*_xlfn.NORM.S.INV(RAND())</f>
        <v>-0.67720381300062404</v>
      </c>
      <c r="V859" s="24">
        <f ca="1">SQRT(Inputs!$B$38)*K859+SQRT(1-Inputs!$B$38)*_xlfn.NORM.S.INV(RAND())</f>
        <v>1.0857409353475533</v>
      </c>
      <c r="W859" s="24">
        <f ca="1">SQRT(Inputs!$B$38)*L859+SQRT(1-Inputs!$B$38)*_xlfn.NORM.S.INV(RAND())</f>
        <v>1.1395547551021221</v>
      </c>
      <c r="X859" s="24">
        <f ca="1">SQRT(Inputs!$B$38)*M859+SQRT(1-Inputs!$B$38)*_xlfn.NORM.S.INV(RAND())</f>
        <v>-0.60431567883088166</v>
      </c>
      <c r="Y859" s="24">
        <f ca="1">SQRT(Inputs!$B$38)*C859+SQRT(1-Inputs!$B$38)*_xlfn.NORM.S.INV(RAND())</f>
        <v>1.219851996773786</v>
      </c>
      <c r="Z859" s="24">
        <f ca="1">SQRT(Inputs!$B$38)*D859+SQRT(1-Inputs!$B$38)*_xlfn.NORM.S.INV(RAND())</f>
        <v>1.7579756206863424</v>
      </c>
      <c r="AA859" s="24">
        <f ca="1">SQRT(Inputs!$B$38)*E859+SQRT(1-Inputs!$B$38)*_xlfn.NORM.S.INV(RAND())</f>
        <v>0.5013680177021671</v>
      </c>
      <c r="AB859" s="24">
        <f ca="1">SQRT(Inputs!$B$38)*F859+SQRT(1-Inputs!$B$38)*_xlfn.NORM.S.INV(RAND())</f>
        <v>1.3053600661606564</v>
      </c>
      <c r="AC859" s="24">
        <f ca="1">SQRT(Inputs!$B$38)*G859+SQRT(1-Inputs!$B$38)*_xlfn.NORM.S.INV(RAND())</f>
        <v>-1.1439291519283281</v>
      </c>
      <c r="AD859" s="24">
        <f ca="1">SQRT(Inputs!$B$38)*H859+SQRT(1-Inputs!$B$38)*_xlfn.NORM.S.INV(RAND())</f>
        <v>0.20547558991409659</v>
      </c>
      <c r="AE859" s="24">
        <f ca="1">SQRT(Inputs!$B$38)*I859+SQRT(1-Inputs!$B$38)*_xlfn.NORM.S.INV(RAND())</f>
        <v>-0.13700514939580991</v>
      </c>
      <c r="AF859" s="24">
        <f ca="1">SQRT(Inputs!$B$38)*J859+SQRT(1-Inputs!$B$38)*_xlfn.NORM.S.INV(RAND())</f>
        <v>0.35353128724636212</v>
      </c>
      <c r="AG859" s="24">
        <f ca="1">SQRT(Inputs!$B$38)*K859+SQRT(1-Inputs!$B$38)*_xlfn.NORM.S.INV(RAND())</f>
        <v>-0.29164016465734466</v>
      </c>
      <c r="AH859" s="24">
        <f ca="1">SQRT(Inputs!$B$38)*L859+SQRT(1-Inputs!$B$38)*_xlfn.NORM.S.INV(RAND())</f>
        <v>9.0799220919269841E-2</v>
      </c>
      <c r="AI859" s="24">
        <f ca="1">SQRT(Inputs!$B$38)*M859+SQRT(1-Inputs!$B$38)*_xlfn.NORM.S.INV(RAND())</f>
        <v>0.74304943722707095</v>
      </c>
      <c r="AJ859" s="24">
        <f ca="1">SQRT(Inputs!$B$38)*C859+SQRT(1-Inputs!$B$38)*_xlfn.NORM.S.INV(RAND())</f>
        <v>-0.85135431016963836</v>
      </c>
      <c r="AK859" s="24">
        <f ca="1">SQRT(Inputs!$B$38)*D859+SQRT(1-Inputs!$B$38)*_xlfn.NORM.S.INV(RAND())</f>
        <v>0.66864070359350003</v>
      </c>
      <c r="AL859" s="24">
        <f ca="1">SQRT(Inputs!$B$38)*E859+SQRT(1-Inputs!$B$38)*_xlfn.NORM.S.INV(RAND())</f>
        <v>0.46212009680479255</v>
      </c>
      <c r="AM859" s="24">
        <f ca="1">SQRT(Inputs!$B$38)*F859+SQRT(1-Inputs!$B$38)*_xlfn.NORM.S.INV(RAND())</f>
        <v>1.4876480906405514</v>
      </c>
      <c r="AN859" s="24">
        <f ca="1">SQRT(Inputs!$B$38)*G859+SQRT(1-Inputs!$B$38)*_xlfn.NORM.S.INV(RAND())</f>
        <v>-0.72824563425327715</v>
      </c>
      <c r="AO859" s="24">
        <f ca="1">SQRT(Inputs!$B$38)*H859+SQRT(1-Inputs!$B$38)*_xlfn.NORM.S.INV(RAND())</f>
        <v>0.13668795701360958</v>
      </c>
      <c r="AP859" s="24">
        <f ca="1">SQRT(Inputs!$B$38)*I859+SQRT(1-Inputs!$B$38)*_xlfn.NORM.S.INV(RAND())</f>
        <v>1.5323463866877192</v>
      </c>
      <c r="AQ859" s="24">
        <f ca="1">SQRT(Inputs!$B$38)*J859+SQRT(1-Inputs!$B$38)*_xlfn.NORM.S.INV(RAND())</f>
        <v>9.0197930189291134E-2</v>
      </c>
      <c r="AR859" s="24">
        <f ca="1">SQRT(Inputs!$B$38)*K859+SQRT(1-Inputs!$B$38)*_xlfn.NORM.S.INV(RAND())</f>
        <v>0.61645414957437705</v>
      </c>
      <c r="AS859" s="24">
        <f ca="1">SQRT(Inputs!$B$38)*L859+SQRT(1-Inputs!$B$38)*_xlfn.NORM.S.INV(RAND())</f>
        <v>0.38827413945804778</v>
      </c>
      <c r="AT859" s="24">
        <f ca="1">SQRT(Inputs!$B$38)*M859+SQRT(1-Inputs!$B$38)*_xlfn.NORM.S.INV(RAND())</f>
        <v>-0.63756607237504181</v>
      </c>
      <c r="AU859" s="15">
        <f ca="1">Inputs!$B$6*EXP($B$8-0.5*C$5^2+C$5*N859)</f>
        <v>4503.9389631316835</v>
      </c>
      <c r="AV859" s="15">
        <f t="shared" ca="1" si="474"/>
        <v>8304.7201376621015</v>
      </c>
      <c r="AW859" s="15">
        <f t="shared" ca="1" si="475"/>
        <v>10726.545804146421</v>
      </c>
      <c r="AX859" s="15">
        <f t="shared" ca="1" si="476"/>
        <v>12973.667221738531</v>
      </c>
      <c r="AY859" s="15">
        <f t="shared" ca="1" si="477"/>
        <v>16253.73914816357</v>
      </c>
      <c r="AZ859" s="15">
        <f t="shared" ca="1" si="478"/>
        <v>20462.826023286481</v>
      </c>
      <c r="BA859" s="15">
        <f t="shared" ca="1" si="479"/>
        <v>21471.73463779208</v>
      </c>
      <c r="BB859" s="15">
        <f t="shared" ca="1" si="480"/>
        <v>24563.502225466251</v>
      </c>
      <c r="BC859" s="15">
        <f t="shared" ca="1" si="481"/>
        <v>33408.194726958958</v>
      </c>
      <c r="BD859" s="15">
        <f t="shared" ca="1" si="482"/>
        <v>45531.556024198035</v>
      </c>
      <c r="BE859" s="15">
        <f t="shared" ca="1" si="483"/>
        <v>52805.14540251693</v>
      </c>
      <c r="BF859" s="15">
        <f ca="1">Inputs!$B$13*EXP($B$9-0.5*C$6^2+C$6*Y859)</f>
        <v>17614.929211495302</v>
      </c>
      <c r="BG859" s="15">
        <f t="shared" ca="1" si="484"/>
        <v>29481.61278852179</v>
      </c>
      <c r="BH859" s="15">
        <f t="shared" ca="1" si="485"/>
        <v>39144.53030729809</v>
      </c>
      <c r="BI859" s="15">
        <f t="shared" ca="1" si="486"/>
        <v>58582.036645027933</v>
      </c>
      <c r="BJ859" s="15">
        <f t="shared" ca="1" si="487"/>
        <v>60900.387332451384</v>
      </c>
      <c r="BK859" s="15">
        <f t="shared" ca="1" si="488"/>
        <v>76864.092720275046</v>
      </c>
      <c r="BL859" s="15">
        <f t="shared" ca="1" si="489"/>
        <v>92756.686176515825</v>
      </c>
      <c r="BM859" s="15">
        <f t="shared" ca="1" si="490"/>
        <v>119137.0545996718</v>
      </c>
      <c r="BN859" s="15">
        <f t="shared" ca="1" si="491"/>
        <v>141491.260527056</v>
      </c>
      <c r="BO859" s="15">
        <f t="shared" ca="1" si="492"/>
        <v>175937.57603880094</v>
      </c>
      <c r="BP859" s="15">
        <f t="shared" ca="1" si="493"/>
        <v>235565.42738458529</v>
      </c>
      <c r="BQ859" s="15">
        <f ca="1">Inputs!$B$20*EXP($B$10-0.5*C$7^2+C$7*AJ859)</f>
        <v>3171.525718438716</v>
      </c>
      <c r="BR859" s="15">
        <f t="shared" ca="1" si="494"/>
        <v>5321.4254658289237</v>
      </c>
      <c r="BS859" s="15">
        <f t="shared" ca="1" si="495"/>
        <v>8321.4019413000224</v>
      </c>
      <c r="BT859" s="15">
        <f t="shared" ca="1" si="496"/>
        <v>16950.371461570649</v>
      </c>
      <c r="BU859" s="15">
        <f t="shared" ca="1" si="497"/>
        <v>19695.921780306366</v>
      </c>
      <c r="BV859" s="15">
        <f t="shared" ca="1" si="498"/>
        <v>28259.721672935753</v>
      </c>
      <c r="BW859" s="15">
        <f t="shared" ca="1" si="499"/>
        <v>54541.933501357445</v>
      </c>
      <c r="BX859" s="15">
        <f t="shared" ca="1" si="500"/>
        <v>77677.628271619789</v>
      </c>
      <c r="BY859" s="15">
        <f t="shared" ca="1" si="501"/>
        <v>122464.07063950525</v>
      </c>
      <c r="BZ859" s="15">
        <f t="shared" ca="1" si="502"/>
        <v>184547.74642073939</v>
      </c>
      <c r="CA859" s="15">
        <f t="shared" ca="1" si="503"/>
        <v>231466.11441313312</v>
      </c>
      <c r="CB859" s="15">
        <f ca="1">(AU859*DCF!C$10-DCF!C$5*MAX(AU859*DCF!C$10,0)-MAX(AU859-Inputs!$B$6,0)/Inputs!$B$10)*DCF!C$6</f>
        <v>1046.3420675374043</v>
      </c>
      <c r="CC859" s="15">
        <f ca="1">(AV859*DCF!D$10-DCF!D$5*MAX(AV859*DCF!D$10,0)-MAX(AV859-AU859,0)/Inputs!$B$10)*DCF!D$6</f>
        <v>1097.4982550236207</v>
      </c>
      <c r="CD859" s="15">
        <f ca="1">(AW859*DCF!E$10-DCF!E$5*MAX(AW859*DCF!E$10,0)-MAX(AW859-AV859,0)/Inputs!$B$10)*DCF!E$6</f>
        <v>1931.0932419837677</v>
      </c>
      <c r="CE859" s="15">
        <f ca="1">(AX859*DCF!F$10-DCF!F$5*MAX(AX859*DCF!F$10,0)-MAX(AX859-AW859,0)/Inputs!$B$10)*DCF!F$6</f>
        <v>2364.5606242626645</v>
      </c>
      <c r="CF859" s="15">
        <f ca="1">(AY859*DCF!G$10-DCF!G$5*MAX(AY859*DCF!G$10,0)-MAX(AY859-AX859,0)/Inputs!$B$10)*DCF!G$6</f>
        <v>2718.4314429404394</v>
      </c>
      <c r="CG859" s="15">
        <f ca="1">(AZ859*DCF!H$10-DCF!H$5*MAX(AZ859*DCF!H$10,0)-MAX(AZ859-AY859,0)/Inputs!$B$10)*DCF!H$6</f>
        <v>3225.4735174987541</v>
      </c>
      <c r="CH859" s="15">
        <f ca="1">(BA859*DCF!I$10-DCF!I$5*MAX(BA859*DCF!I$10,0)-MAX(BA859-AZ859,0)/Inputs!$B$10)*DCF!I$6</f>
        <v>3756.6062653125837</v>
      </c>
      <c r="CI859" s="15">
        <f ca="1">(BB859*DCF!J$10-DCF!J$5*MAX(BB859*DCF!J$10,0)-MAX(BB859-BA859,0)/Inputs!$B$10)*DCF!J$6</f>
        <v>3746.6475475107227</v>
      </c>
      <c r="CJ859" s="15">
        <f ca="1">(BC859*DCF!K$10-DCF!K$5*MAX(BC859*DCF!K$10,0)-MAX(BC859-BB859,0)/Inputs!$B$10)*DCF!K$6</f>
        <v>4140.0605030948345</v>
      </c>
      <c r="CK859" s="15">
        <f ca="1">(BD859*DCF!L$10-DCF!L$5*MAX(BD859*DCF!L$10,0)-MAX(BD859-BC859,0)/Inputs!$B$10)*DCF!L$6</f>
        <v>5299.277564964058</v>
      </c>
      <c r="CL859" s="15">
        <f ca="1">(BE859*DCF!M$10-DCF!M$5*MAX(BE859*DCF!M$10,0)-MAX(BE859-BD859,0)/Inputs!$B$10)*DCF!M$6</f>
        <v>6582.5810316360121</v>
      </c>
      <c r="CM859" s="15">
        <f ca="1">(BF859*DCF!C$28-DCF!C$5*MAX(BF859*DCF!C$28,0)-MAX(BF859-Inputs!$B$13,0)/Inputs!$B$17)*DCF!C$6</f>
        <v>3937.6400403244074</v>
      </c>
      <c r="CN859" s="15">
        <f ca="1">(BG859*DCF!D$28-DCF!D$5*MAX(BG859*DCF!D$28,0)-MAX(BG859-BF859,0)/Inputs!$B$17)*DCF!D$6</f>
        <v>6151.3072345965065</v>
      </c>
      <c r="CO859" s="15">
        <f ca="1">(BH859*DCF!E$28-DCF!E$5*MAX(BH859*DCF!E$28,0)-MAX(BH859-BG859,0)/Inputs!$B$17)*DCF!E$6</f>
        <v>9181.9999728968705</v>
      </c>
      <c r="CP859" s="15">
        <f ca="1">(BI859*DCF!F$28-DCF!F$5*MAX(BI859*DCF!F$28,0)-MAX(BI859-BH859,0)/Inputs!$B$17)*DCF!F$6</f>
        <v>12364.574585746079</v>
      </c>
      <c r="CQ859" s="15">
        <f ca="1">(BJ859*DCF!G$28-DCF!G$5*MAX(BJ859*DCF!G$28,0)-MAX(BJ859-BI859,0)/Inputs!$B$17)*DCF!G$6</f>
        <v>15411.143860195478</v>
      </c>
      <c r="CR859" s="15">
        <f ca="1">(BK859*DCF!H$28-DCF!H$5*MAX(BK859*DCF!H$28,0)-MAX(BK859-BJ859,0)/Inputs!$B$17)*DCF!H$6</f>
        <v>16529.026331356035</v>
      </c>
      <c r="CS859" s="15">
        <f ca="1">(BL859*DCF!I$28-DCF!I$5*MAX(BL859*DCF!I$28,0)-MAX(BL859-BK859,0)/Inputs!$B$17)*DCF!I$6</f>
        <v>19530.942081720652</v>
      </c>
      <c r="CT859" s="15">
        <f ca="1">(BM859*DCF!J$28-DCF!J$5*MAX(BM859*DCF!J$28,0)-MAX(BM859-BL859,0)/Inputs!$B$17)*DCF!J$6</f>
        <v>23079.632151854188</v>
      </c>
      <c r="CU859" s="15">
        <f ca="1">(BN859*DCF!K$28-DCF!K$5*MAX(BN859*DCF!K$28,0)-MAX(BN859-BM859,0)/Inputs!$B$17)*DCF!K$6</f>
        <v>27142.489369684514</v>
      </c>
      <c r="CV859" s="15">
        <f ca="1">(BO859*DCF!L$28-DCF!L$5*MAX(BO859*DCF!L$28,0)-MAX(BO859-BN859,0)/Inputs!$B$17)*DCF!L$6</f>
        <v>31205.5812883287</v>
      </c>
      <c r="CW859" s="15">
        <f ca="1">(BP859*DCF!M$28-DCF!M$5*MAX(BP859*DCF!M$28,0)-MAX(BP859-BO859,0)/Inputs!$B$17)*DCF!M$6</f>
        <v>38088.985524742951</v>
      </c>
      <c r="CX859" s="15">
        <f ca="1">(BQ859*DCF!C$46-DCF!C$5*MAX(BQ859*DCF!C$46,0)-MAX(BQ859-Inputs!$B$20,0)/Inputs!$B$24)*DCF!C$6</f>
        <v>-732.45397654473811</v>
      </c>
      <c r="CY859" s="15">
        <f ca="1">(BR859*DCF!D$46-DCF!D$5*MAX(BR859*DCF!D$46,0)-MAX(BR859-BQ859,0)/Inputs!$B$24)*DCF!D$6</f>
        <v>-1825.5876061941883</v>
      </c>
      <c r="CZ859" s="15">
        <f ca="1">(BS859*DCF!E$46-DCF!E$5*MAX(BS859*DCF!E$46,0)-MAX(BS859-BR859,0)/Inputs!$B$24)*DCF!E$6</f>
        <v>-2166.5284067911548</v>
      </c>
      <c r="DA859" s="15">
        <f ca="1">(BT859*DCF!F$46-DCF!F$5*MAX(BT859*DCF!F$46,0)-MAX(BT859-BS859,0)/Inputs!$B$24)*DCF!F$6</f>
        <v>-4376.5138031207698</v>
      </c>
      <c r="DB859" s="15">
        <f ca="1">(BU859*DCF!G$46-DCF!G$5*MAX(BU859*DCF!G$46,0)-MAX(BU859-BT859,0)/Inputs!$B$24)*DCF!G$6</f>
        <v>-1586.0807760715456</v>
      </c>
      <c r="DC859" s="15">
        <f ca="1">(BV859*DCF!H$46-DCF!H$5*MAX(BV859*DCF!H$46,0)-MAX(BV859-BU859,0)/Inputs!$B$24)*DCF!H$6</f>
        <v>-2661.148345362079</v>
      </c>
      <c r="DD859" s="15">
        <f ca="1">(BW859*DCF!I$46-DCF!I$5*MAX(BW859*DCF!I$46,0)-MAX(BW859-BV859,0)/Inputs!$B$24)*DCF!I$6</f>
        <v>-6284.9391811243431</v>
      </c>
      <c r="DE859" s="15">
        <f ca="1">(BX859*DCF!J$46-DCF!J$5*MAX(BX859*DCF!J$46,0)-MAX(BX859-BW859,0)/Inputs!$B$24)*DCF!J$6</f>
        <v>-2876.846630803213</v>
      </c>
      <c r="DF859" s="15">
        <f ca="1">(BY859*DCF!K$46-DCF!K$5*MAX(BY859*DCF!K$46,0)-MAX(BY859-BX859,0)/Inputs!$B$24)*DCF!K$6</f>
        <v>-3975.9293232334003</v>
      </c>
      <c r="DG859" s="15">
        <f ca="1">(BZ859*DCF!L$46-DCF!L$5*MAX(BZ859*DCF!L$46,0)-MAX(BZ859-BY859,0)/Inputs!$B$24)*DCF!L$6</f>
        <v>-1292.8093492157434</v>
      </c>
      <c r="DH859" s="15">
        <f ca="1">(CA859*DCF!M$46-DCF!M$5*MAX(CA859*DCF!M$46,0)-MAX(CA859-BZ859,0)/Inputs!$B$24)*DCF!M$6</f>
        <v>8337.4590864650672</v>
      </c>
      <c r="DI859" s="15">
        <f ca="1">SUM(CB859:CL859)+BE859*DCF!M$10*(1+Inputs!$B$30)*(1-Inputs!$B$33)*(1-Inputs!$B$30/Inputs!$B$31)/(Inputs!$B$29-Inputs!$B$30)*DCF!M$6</f>
        <v>182865.98999272852</v>
      </c>
      <c r="DJ859" s="15">
        <f ca="1">SUM(CM859:CW859)+BP859*DCF!M$28*(1+Inputs!$B$30)*(1-Inputs!$B$33)*(1-Inputs!$B$30/Inputs!$B$31)/(Inputs!$B$29-Inputs!$B$30)*DCF!M$6</f>
        <v>1076732.2550302399</v>
      </c>
      <c r="DK859" s="15">
        <f ca="1">SUM(CX859:DH859)+CA859*DCF!M$46*(1+Inputs!$B$30)*(1-Inputs!$B$33)*(1-Inputs!$B$30/Inputs!$B$31)/(Inputs!$B$29-Inputs!$B$30)*DCF!M$6</f>
        <v>338432.65348480467</v>
      </c>
      <c r="DM859" s="15">
        <f ca="1">DI859+DJ859+DK859+Inputs!$B$34+Inputs!$B$36-Inputs!$B$35</f>
        <v>1674881.8985077729</v>
      </c>
    </row>
    <row r="860" spans="1:117" x14ac:dyDescent="0.75">
      <c r="A860" s="11">
        <v>847</v>
      </c>
      <c r="C860" s="24">
        <f t="shared" ca="1" si="504"/>
        <v>-0.42297366505878675</v>
      </c>
      <c r="D860" s="24">
        <f t="shared" ca="1" si="504"/>
        <v>0.20341710762506607</v>
      </c>
      <c r="E860" s="24">
        <f t="shared" ca="1" si="504"/>
        <v>-1.6199986172594623</v>
      </c>
      <c r="F860" s="24">
        <f t="shared" ca="1" si="504"/>
        <v>0.69575985436685073</v>
      </c>
      <c r="G860" s="24">
        <f t="shared" ca="1" si="504"/>
        <v>0.4772524321929954</v>
      </c>
      <c r="H860" s="24">
        <f t="shared" ca="1" si="504"/>
        <v>4.3014276943540965E-2</v>
      </c>
      <c r="I860" s="24">
        <f t="shared" ca="1" si="504"/>
        <v>-0.77982718580883381</v>
      </c>
      <c r="J860" s="24">
        <f t="shared" ca="1" si="504"/>
        <v>0.25938404212831279</v>
      </c>
      <c r="K860" s="24">
        <f t="shared" ca="1" si="504"/>
        <v>1.1865099361640061</v>
      </c>
      <c r="L860" s="24">
        <f t="shared" ca="1" si="504"/>
        <v>0.18129477799729563</v>
      </c>
      <c r="M860" s="24">
        <f t="shared" ca="1" si="504"/>
        <v>-0.14733326603937583</v>
      </c>
      <c r="N860" s="24">
        <f ca="1">SQRT(Inputs!$B$38)*C860+SQRT(1-Inputs!$B$38)*_xlfn.NORM.S.INV(RAND())</f>
        <v>5.4820466306046089E-2</v>
      </c>
      <c r="O860" s="24">
        <f ca="1">SQRT(Inputs!$B$38)*D860+SQRT(1-Inputs!$B$38)*_xlfn.NORM.S.INV(RAND())</f>
        <v>0.2631158552198396</v>
      </c>
      <c r="P860" s="24">
        <f ca="1">SQRT(Inputs!$B$38)*E860+SQRT(1-Inputs!$B$38)*_xlfn.NORM.S.INV(RAND())</f>
        <v>-0.18151078174305557</v>
      </c>
      <c r="Q860" s="24">
        <f ca="1">SQRT(Inputs!$B$38)*F860+SQRT(1-Inputs!$B$38)*_xlfn.NORM.S.INV(RAND())</f>
        <v>1.4741008710918322</v>
      </c>
      <c r="R860" s="24">
        <f ca="1">SQRT(Inputs!$B$38)*G860+SQRT(1-Inputs!$B$38)*_xlfn.NORM.S.INV(RAND())</f>
        <v>0.11787029710378985</v>
      </c>
      <c r="S860" s="24">
        <f ca="1">SQRT(Inputs!$B$38)*H860+SQRT(1-Inputs!$B$38)*_xlfn.NORM.S.INV(RAND())</f>
        <v>-0.52544583794046296</v>
      </c>
      <c r="T860" s="24">
        <f ca="1">SQRT(Inputs!$B$38)*I860+SQRT(1-Inputs!$B$38)*_xlfn.NORM.S.INV(RAND())</f>
        <v>-0.50126887633269746</v>
      </c>
      <c r="U860" s="24">
        <f ca="1">SQRT(Inputs!$B$38)*J860+SQRT(1-Inputs!$B$38)*_xlfn.NORM.S.INV(RAND())</f>
        <v>0.48434432562930507</v>
      </c>
      <c r="V860" s="24">
        <f ca="1">SQRT(Inputs!$B$38)*K860+SQRT(1-Inputs!$B$38)*_xlfn.NORM.S.INV(RAND())</f>
        <v>0.94237141850958683</v>
      </c>
      <c r="W860" s="24">
        <f ca="1">SQRT(Inputs!$B$38)*L860+SQRT(1-Inputs!$B$38)*_xlfn.NORM.S.INV(RAND())</f>
        <v>-0.23222263118660569</v>
      </c>
      <c r="X860" s="24">
        <f ca="1">SQRT(Inputs!$B$38)*M860+SQRT(1-Inputs!$B$38)*_xlfn.NORM.S.INV(RAND())</f>
        <v>-0.2699948050019616</v>
      </c>
      <c r="Y860" s="24">
        <f ca="1">SQRT(Inputs!$B$38)*C860+SQRT(1-Inputs!$B$38)*_xlfn.NORM.S.INV(RAND())</f>
        <v>-0.10435051135188297</v>
      </c>
      <c r="Z860" s="24">
        <f ca="1">SQRT(Inputs!$B$38)*D860+SQRT(1-Inputs!$B$38)*_xlfn.NORM.S.INV(RAND())</f>
        <v>1.9064953906332158E-2</v>
      </c>
      <c r="AA860" s="24">
        <f ca="1">SQRT(Inputs!$B$38)*E860+SQRT(1-Inputs!$B$38)*_xlfn.NORM.S.INV(RAND())</f>
        <v>-1.0194560661480321</v>
      </c>
      <c r="AB860" s="24">
        <f ca="1">SQRT(Inputs!$B$38)*F860+SQRT(1-Inputs!$B$38)*_xlfn.NORM.S.INV(RAND())</f>
        <v>0.98827704968830177</v>
      </c>
      <c r="AC860" s="24">
        <f ca="1">SQRT(Inputs!$B$38)*G860+SQRT(1-Inputs!$B$38)*_xlfn.NORM.S.INV(RAND())</f>
        <v>0.90459415136433918</v>
      </c>
      <c r="AD860" s="24">
        <f ca="1">SQRT(Inputs!$B$38)*H860+SQRT(1-Inputs!$B$38)*_xlfn.NORM.S.INV(RAND())</f>
        <v>-0.51468845288073339</v>
      </c>
      <c r="AE860" s="24">
        <f ca="1">SQRT(Inputs!$B$38)*I860+SQRT(1-Inputs!$B$38)*_xlfn.NORM.S.INV(RAND())</f>
        <v>-0.96839576401482719</v>
      </c>
      <c r="AF860" s="24">
        <f ca="1">SQRT(Inputs!$B$38)*J860+SQRT(1-Inputs!$B$38)*_xlfn.NORM.S.INV(RAND())</f>
        <v>-0.56468216283377748</v>
      </c>
      <c r="AG860" s="24">
        <f ca="1">SQRT(Inputs!$B$38)*K860+SQRT(1-Inputs!$B$38)*_xlfn.NORM.S.INV(RAND())</f>
        <v>-1.3869490712764174</v>
      </c>
      <c r="AH860" s="24">
        <f ca="1">SQRT(Inputs!$B$38)*L860+SQRT(1-Inputs!$B$38)*_xlfn.NORM.S.INV(RAND())</f>
        <v>0.57596216974194792</v>
      </c>
      <c r="AI860" s="24">
        <f ca="1">SQRT(Inputs!$B$38)*M860+SQRT(1-Inputs!$B$38)*_xlfn.NORM.S.INV(RAND())</f>
        <v>1.1313914379980567</v>
      </c>
      <c r="AJ860" s="24">
        <f ca="1">SQRT(Inputs!$B$38)*C860+SQRT(1-Inputs!$B$38)*_xlfn.NORM.S.INV(RAND())</f>
        <v>1.7250104636781705</v>
      </c>
      <c r="AK860" s="24">
        <f ca="1">SQRT(Inputs!$B$38)*D860+SQRT(1-Inputs!$B$38)*_xlfn.NORM.S.INV(RAND())</f>
        <v>-1.1188586631258373</v>
      </c>
      <c r="AL860" s="24">
        <f ca="1">SQRT(Inputs!$B$38)*E860+SQRT(1-Inputs!$B$38)*_xlfn.NORM.S.INV(RAND())</f>
        <v>-1.2016066671861607</v>
      </c>
      <c r="AM860" s="24">
        <f ca="1">SQRT(Inputs!$B$38)*F860+SQRT(1-Inputs!$B$38)*_xlfn.NORM.S.INV(RAND())</f>
        <v>2.2291684120137272</v>
      </c>
      <c r="AN860" s="24">
        <f ca="1">SQRT(Inputs!$B$38)*G860+SQRT(1-Inputs!$B$38)*_xlfn.NORM.S.INV(RAND())</f>
        <v>-0.54527175794890126</v>
      </c>
      <c r="AO860" s="24">
        <f ca="1">SQRT(Inputs!$B$38)*H860+SQRT(1-Inputs!$B$38)*_xlfn.NORM.S.INV(RAND())</f>
        <v>-1.2404401637545024</v>
      </c>
      <c r="AP860" s="24">
        <f ca="1">SQRT(Inputs!$B$38)*I860+SQRT(1-Inputs!$B$38)*_xlfn.NORM.S.INV(RAND())</f>
        <v>0.5178593288355603</v>
      </c>
      <c r="AQ860" s="24">
        <f ca="1">SQRT(Inputs!$B$38)*J860+SQRT(1-Inputs!$B$38)*_xlfn.NORM.S.INV(RAND())</f>
        <v>0.49666328174779695</v>
      </c>
      <c r="AR860" s="24">
        <f ca="1">SQRT(Inputs!$B$38)*K860+SQRT(1-Inputs!$B$38)*_xlfn.NORM.S.INV(RAND())</f>
        <v>-2.3733649588424721E-2</v>
      </c>
      <c r="AS860" s="24">
        <f ca="1">SQRT(Inputs!$B$38)*L860+SQRT(1-Inputs!$B$38)*_xlfn.NORM.S.INV(RAND())</f>
        <v>0.71180755686106545</v>
      </c>
      <c r="AT860" s="24">
        <f ca="1">SQRT(Inputs!$B$38)*M860+SQRT(1-Inputs!$B$38)*_xlfn.NORM.S.INV(RAND())</f>
        <v>-1.3455636906526343</v>
      </c>
      <c r="AU860" s="15">
        <f ca="1">Inputs!$B$6*EXP($B$8-0.5*C$5^2+C$5*N860)</f>
        <v>5006.4700938166125</v>
      </c>
      <c r="AV860" s="15">
        <f t="shared" ca="1" si="474"/>
        <v>6334.4337676323266</v>
      </c>
      <c r="AW860" s="15">
        <f t="shared" ca="1" si="475"/>
        <v>7536.9204156968563</v>
      </c>
      <c r="AX860" s="15">
        <f t="shared" ca="1" si="476"/>
        <v>11062.547784725393</v>
      </c>
      <c r="AY860" s="15">
        <f t="shared" ca="1" si="477"/>
        <v>13706.957280688732</v>
      </c>
      <c r="AZ860" s="15">
        <f t="shared" ca="1" si="478"/>
        <v>15821.514431883963</v>
      </c>
      <c r="BA860" s="15">
        <f t="shared" ca="1" si="479"/>
        <v>18371.917930060587</v>
      </c>
      <c r="BB860" s="15">
        <f t="shared" ca="1" si="480"/>
        <v>23611.235814516542</v>
      </c>
      <c r="BC860" s="15">
        <f t="shared" ca="1" si="481"/>
        <v>31671.675945525963</v>
      </c>
      <c r="BD860" s="15">
        <f t="shared" ca="1" si="482"/>
        <v>37967.100284316199</v>
      </c>
      <c r="BE860" s="15">
        <f t="shared" ca="1" si="483"/>
        <v>45393.688053091661</v>
      </c>
      <c r="BF860" s="15">
        <f ca="1">Inputs!$B$13*EXP($B$9-0.5*C$6^2+C$6*Y860)</f>
        <v>13547.834300346358</v>
      </c>
      <c r="BG860" s="15">
        <f t="shared" ca="1" si="484"/>
        <v>16568.120826535465</v>
      </c>
      <c r="BH860" s="15">
        <f t="shared" ca="1" si="485"/>
        <v>17094.117898525852</v>
      </c>
      <c r="BI860" s="15">
        <f t="shared" ca="1" si="486"/>
        <v>24363.754981475558</v>
      </c>
      <c r="BJ860" s="15">
        <f t="shared" ca="1" si="487"/>
        <v>34028.332511762259</v>
      </c>
      <c r="BK860" s="15">
        <f t="shared" ca="1" si="488"/>
        <v>38937.090181212043</v>
      </c>
      <c r="BL860" s="15">
        <f t="shared" ca="1" si="489"/>
        <v>42188.469795703902</v>
      </c>
      <c r="BM860" s="15">
        <f t="shared" ca="1" si="490"/>
        <v>48345.554909229402</v>
      </c>
      <c r="BN860" s="15">
        <f t="shared" ca="1" si="491"/>
        <v>50354.117449469413</v>
      </c>
      <c r="BO860" s="15">
        <f t="shared" ca="1" si="492"/>
        <v>66245.473995134787</v>
      </c>
      <c r="BP860" s="15">
        <f t="shared" ca="1" si="493"/>
        <v>92686.639466923138</v>
      </c>
      <c r="BQ860" s="15">
        <f ca="1">Inputs!$B$20*EXP($B$10-0.5*C$7^2+C$7*AJ860)</f>
        <v>7909.0269199707991</v>
      </c>
      <c r="BR860" s="15">
        <f t="shared" ca="1" si="494"/>
        <v>7522.2035978378644</v>
      </c>
      <c r="BS860" s="15">
        <f t="shared" ca="1" si="495"/>
        <v>7294.5062129197759</v>
      </c>
      <c r="BT860" s="15">
        <f t="shared" ca="1" si="496"/>
        <v>18049.268983968679</v>
      </c>
      <c r="BU860" s="15">
        <f t="shared" ca="1" si="497"/>
        <v>21922.230145171037</v>
      </c>
      <c r="BV860" s="15">
        <f t="shared" ca="1" si="498"/>
        <v>23063.75077677206</v>
      </c>
      <c r="BW860" s="15">
        <f t="shared" ca="1" si="499"/>
        <v>35912.270660429989</v>
      </c>
      <c r="BX860" s="15">
        <f t="shared" ca="1" si="500"/>
        <v>55487.750760164374</v>
      </c>
      <c r="BY860" s="15">
        <f t="shared" ca="1" si="501"/>
        <v>77395.522587003143</v>
      </c>
      <c r="BZ860" s="15">
        <f t="shared" ca="1" si="502"/>
        <v>123778.76855678804</v>
      </c>
      <c r="CA860" s="15">
        <f t="shared" ca="1" si="503"/>
        <v>136894.33931913611</v>
      </c>
      <c r="CB860" s="15">
        <f ca="1">(AU860*DCF!C$10-DCF!C$5*MAX(AU860*DCF!C$10,0)-MAX(AU860-Inputs!$B$6,0)/Inputs!$B$10)*DCF!C$6</f>
        <v>1042.7589310040585</v>
      </c>
      <c r="CC860" s="15">
        <f ca="1">(AV860*DCF!D$10-DCF!D$5*MAX(AV860*DCF!D$10,0)-MAX(AV860-AU860,0)/Inputs!$B$10)*DCF!D$6</f>
        <v>1220.186129898628</v>
      </c>
      <c r="CD860" s="15">
        <f ca="1">(AW860*DCF!E$10-DCF!E$5*MAX(AW860*DCF!E$10,0)-MAX(AW860-AV860,0)/Inputs!$B$10)*DCF!E$6</f>
        <v>1469.3051561758032</v>
      </c>
      <c r="CE860" s="15">
        <f ca="1">(AX860*DCF!F$10-DCF!F$5*MAX(AX860*DCF!F$10,0)-MAX(AX860-AW860,0)/Inputs!$B$10)*DCF!F$6</f>
        <v>1681.3409062678509</v>
      </c>
      <c r="CF860" s="15">
        <f ca="1">(AY860*DCF!G$10-DCF!G$5*MAX(AY860*DCF!G$10,0)-MAX(AY860-AX860,0)/Inputs!$B$10)*DCF!G$6</f>
        <v>2315.87819710542</v>
      </c>
      <c r="CG860" s="15">
        <f ca="1">(AZ860*DCF!H$10-DCF!H$5*MAX(AZ860*DCF!H$10,0)-MAX(AZ860-AY860,0)/Inputs!$B$10)*DCF!H$6</f>
        <v>2696.2808447926773</v>
      </c>
      <c r="CH860" s="15">
        <f ca="1">(BA860*DCF!I$10-DCF!I$5*MAX(BA860*DCF!I$10,0)-MAX(BA860-AZ860,0)/Inputs!$B$10)*DCF!I$6</f>
        <v>2937.5236644497791</v>
      </c>
      <c r="CI860" s="15">
        <f ca="1">(BB860*DCF!J$10-DCF!J$5*MAX(BB860*DCF!J$10,0)-MAX(BB860-BA860,0)/Inputs!$B$10)*DCF!J$6</f>
        <v>3257.8105631357903</v>
      </c>
      <c r="CJ860" s="15">
        <f ca="1">(BC860*DCF!K$10-DCF!K$5*MAX(BC860*DCF!K$10,0)-MAX(BC860-BB860,0)/Inputs!$B$10)*DCF!K$6</f>
        <v>3970.2922612894213</v>
      </c>
      <c r="CK860" s="15">
        <f ca="1">(BD860*DCF!L$10-DCF!L$5*MAX(BD860*DCF!L$10,0)-MAX(BD860-BC860,0)/Inputs!$B$10)*DCF!L$6</f>
        <v>4912.060405201717</v>
      </c>
      <c r="CL860" s="15">
        <f ca="1">(BE860*DCF!M$10-DCF!M$5*MAX(BE860*DCF!M$10,0)-MAX(BE860-BD860,0)/Inputs!$B$10)*DCF!M$6</f>
        <v>5518.4512469842166</v>
      </c>
      <c r="CM860" s="15">
        <f ca="1">(BF860*DCF!C$28-DCF!C$5*MAX(BF860*DCF!C$28,0)-MAX(BF860-Inputs!$B$13,0)/Inputs!$B$17)*DCF!C$6</f>
        <v>3635.6722353815831</v>
      </c>
      <c r="CN860" s="15">
        <f ca="1">(BG860*DCF!D$28-DCF!D$5*MAX(BG860*DCF!D$28,0)-MAX(BG860-BF860,0)/Inputs!$B$17)*DCF!D$6</f>
        <v>4235.3281123764909</v>
      </c>
      <c r="CO860" s="15">
        <f ca="1">(BH860*DCF!E$28-DCF!E$5*MAX(BH860*DCF!E$28,0)-MAX(BH860-BG860,0)/Inputs!$B$17)*DCF!E$6</f>
        <v>4737.6917916519478</v>
      </c>
      <c r="CP860" s="15">
        <f ca="1">(BI860*DCF!F$28-DCF!F$5*MAX(BI860*DCF!F$28,0)-MAX(BI860-BH860,0)/Inputs!$B$17)*DCF!F$6</f>
        <v>5290.565378820781</v>
      </c>
      <c r="CQ860" s="15">
        <f ca="1">(BJ860*DCF!G$28-DCF!G$5*MAX(BJ860*DCF!G$28,0)-MAX(BJ860-BI860,0)/Inputs!$B$17)*DCF!G$6</f>
        <v>7203.4225761656271</v>
      </c>
      <c r="CR860" s="15">
        <f ca="1">(BK860*DCF!H$28-DCF!H$5*MAX(BK860*DCF!H$28,0)-MAX(BK860-BJ860,0)/Inputs!$B$17)*DCF!H$6</f>
        <v>8866.8887994839315</v>
      </c>
      <c r="CS860" s="15">
        <f ca="1">(BL860*DCF!I$28-DCF!I$5*MAX(BL860*DCF!I$28,0)-MAX(BL860-BK860,0)/Inputs!$B$17)*DCF!I$6</f>
        <v>9454.0741500101012</v>
      </c>
      <c r="CT860" s="15">
        <f ca="1">(BM860*DCF!J$28-DCF!J$5*MAX(BM860*DCF!J$28,0)-MAX(BM860-BL860,0)/Inputs!$B$17)*DCF!J$6</f>
        <v>9968.6930299357246</v>
      </c>
      <c r="CU860" s="15">
        <f ca="1">(BN860*DCF!K$28-DCF!K$5*MAX(BN860*DCF!K$28,0)-MAX(BN860-BM860,0)/Inputs!$B$17)*DCF!K$6</f>
        <v>10387.923160466265</v>
      </c>
      <c r="CV860" s="15">
        <f ca="1">(BO860*DCF!L$28-DCF!L$5*MAX(BO860*DCF!L$28,0)-MAX(BO860-BN860,0)/Inputs!$B$17)*DCF!L$6</f>
        <v>11419.229054403166</v>
      </c>
      <c r="CW860" s="15">
        <f ca="1">(BP860*DCF!M$28-DCF!M$5*MAX(BP860*DCF!M$28,0)-MAX(BP860-BO860,0)/Inputs!$B$17)*DCF!M$6</f>
        <v>14675.200086244329</v>
      </c>
      <c r="CX860" s="15">
        <f ca="1">(BQ860*DCF!C$46-DCF!C$5*MAX(BQ860*DCF!C$46,0)-MAX(BQ860-Inputs!$B$20,0)/Inputs!$B$24)*DCF!C$6</f>
        <v>-4001.1733856610617</v>
      </c>
      <c r="CY860" s="15">
        <f ca="1">(BR860*DCF!D$46-DCF!D$5*MAX(BR860*DCF!D$46,0)-MAX(BR860-BQ860,0)/Inputs!$B$24)*DCF!D$6</f>
        <v>-1283.8647340953958</v>
      </c>
      <c r="CZ860" s="15">
        <f ca="1">(BS860*DCF!E$46-DCF!E$5*MAX(BS860*DCF!E$46,0)-MAX(BS860-BR860,0)/Inputs!$B$24)*DCF!E$6</f>
        <v>-862.58806036595979</v>
      </c>
      <c r="DA860" s="15">
        <f ca="1">(BT860*DCF!F$46-DCF!F$5*MAX(BT860*DCF!F$46,0)-MAX(BT860-BS860,0)/Inputs!$B$24)*DCF!F$6</f>
        <v>-5230.6109925212731</v>
      </c>
      <c r="DB860" s="15">
        <f ca="1">(BU860*DCF!G$46-DCF!G$5*MAX(BU860*DCF!G$46,0)-MAX(BU860-BT860,0)/Inputs!$B$24)*DCF!G$6</f>
        <v>-2040.2081233047131</v>
      </c>
      <c r="DC860" s="15">
        <f ca="1">(BV860*DCF!H$46-DCF!H$5*MAX(BV860*DCF!H$46,0)-MAX(BV860-BU860,0)/Inputs!$B$24)*DCF!H$6</f>
        <v>-354.72054205706559</v>
      </c>
      <c r="DD860" s="15">
        <f ca="1">(BW860*DCF!I$46-DCF!I$5*MAX(BW860*DCF!I$46,0)-MAX(BW860-BV860,0)/Inputs!$B$24)*DCF!I$6</f>
        <v>-2858.9051971160698</v>
      </c>
      <c r="DE860" s="15">
        <f ca="1">(BX860*DCF!J$46-DCF!J$5*MAX(BX860*DCF!J$46,0)-MAX(BX860-BW860,0)/Inputs!$B$24)*DCF!J$6</f>
        <v>-2863.5398470784539</v>
      </c>
      <c r="DF860" s="15">
        <f ca="1">(BY860*DCF!K$46-DCF!K$5*MAX(BY860*DCF!K$46,0)-MAX(BY860-BX860,0)/Inputs!$B$24)*DCF!K$6</f>
        <v>-945.73022750279085</v>
      </c>
      <c r="DG860" s="15">
        <f ca="1">(BZ860*DCF!L$46-DCF!L$5*MAX(BZ860*DCF!L$46,0)-MAX(BZ860-BY860,0)/Inputs!$B$24)*DCF!L$6</f>
        <v>-1940.4285503513688</v>
      </c>
      <c r="DH860" s="15">
        <f ca="1">(CA860*DCF!M$46-DCF!M$5*MAX(CA860*DCF!M$46,0)-MAX(CA860-BZ860,0)/Inputs!$B$24)*DCF!M$6</f>
        <v>7990.0874539439128</v>
      </c>
      <c r="DI860" s="15">
        <f ca="1">SUM(CB860:CL860)+BE860*DCF!M$10*(1+Inputs!$B$30)*(1-Inputs!$B$33)*(1-Inputs!$B$30/Inputs!$B$31)/(Inputs!$B$29-Inputs!$B$30)*DCF!M$6</f>
        <v>157353.12242744115</v>
      </c>
      <c r="DJ860" s="15">
        <f ca="1">SUM(CM860:CW860)+BP860*DCF!M$28*(1+Inputs!$B$30)*(1-Inputs!$B$33)*(1-Inputs!$B$30/Inputs!$B$31)/(Inputs!$B$29-Inputs!$B$30)*DCF!M$6</f>
        <v>433805.54609543108</v>
      </c>
      <c r="DK860" s="15">
        <f ca="1">SUM(CX860:DH860)+CA860*DCF!M$46*(1+Inputs!$B$30)*(1-Inputs!$B$33)*(1-Inputs!$B$30/Inputs!$B$31)/(Inputs!$B$29-Inputs!$B$30)*DCF!M$6</f>
        <v>197263.1825524389</v>
      </c>
      <c r="DM860" s="15">
        <f ca="1">DI860+DJ860+DK860+Inputs!$B$34+Inputs!$B$36-Inputs!$B$35</f>
        <v>865272.85107531119</v>
      </c>
    </row>
    <row r="861" spans="1:117" x14ac:dyDescent="0.75">
      <c r="A861" s="11">
        <v>848</v>
      </c>
      <c r="C861" s="24">
        <f t="shared" ca="1" si="504"/>
        <v>0.37693109275687398</v>
      </c>
      <c r="D861" s="24">
        <f t="shared" ca="1" si="504"/>
        <v>1.8332038441233327</v>
      </c>
      <c r="E861" s="24">
        <f t="shared" ca="1" si="504"/>
        <v>-1.2571547447463545</v>
      </c>
      <c r="F861" s="24">
        <f t="shared" ca="1" si="504"/>
        <v>2.2315397967557878E-2</v>
      </c>
      <c r="G861" s="24">
        <f t="shared" ca="1" si="504"/>
        <v>0.81856315074187724</v>
      </c>
      <c r="H861" s="24">
        <f t="shared" ca="1" si="504"/>
        <v>-1.1149325367165268</v>
      </c>
      <c r="I861" s="24">
        <f t="shared" ca="1" si="504"/>
        <v>1.6675115511348224</v>
      </c>
      <c r="J861" s="24">
        <f t="shared" ca="1" si="504"/>
        <v>-0.42990411616777441</v>
      </c>
      <c r="K861" s="24">
        <f t="shared" ca="1" si="504"/>
        <v>-1.4299663718789339</v>
      </c>
      <c r="L861" s="24">
        <f t="shared" ca="1" si="504"/>
        <v>-1.2060777052824423</v>
      </c>
      <c r="M861" s="24">
        <f t="shared" ca="1" si="504"/>
        <v>0.92184479672416542</v>
      </c>
      <c r="N861" s="24">
        <f ca="1">SQRT(Inputs!$B$38)*C861+SQRT(1-Inputs!$B$38)*_xlfn.NORM.S.INV(RAND())</f>
        <v>1.0489139373670802</v>
      </c>
      <c r="O861" s="24">
        <f ca="1">SQRT(Inputs!$B$38)*D861+SQRT(1-Inputs!$B$38)*_xlfn.NORM.S.INV(RAND())</f>
        <v>1.4607259624307434</v>
      </c>
      <c r="P861" s="24">
        <f ca="1">SQRT(Inputs!$B$38)*E861+SQRT(1-Inputs!$B$38)*_xlfn.NORM.S.INV(RAND())</f>
        <v>-1.4624577469510731</v>
      </c>
      <c r="Q861" s="24">
        <f ca="1">SQRT(Inputs!$B$38)*F861+SQRT(1-Inputs!$B$38)*_xlfn.NORM.S.INV(RAND())</f>
        <v>-0.62892297537152719</v>
      </c>
      <c r="R861" s="24">
        <f ca="1">SQRT(Inputs!$B$38)*G861+SQRT(1-Inputs!$B$38)*_xlfn.NORM.S.INV(RAND())</f>
        <v>-1.0274527050614222</v>
      </c>
      <c r="S861" s="24">
        <f ca="1">SQRT(Inputs!$B$38)*H861+SQRT(1-Inputs!$B$38)*_xlfn.NORM.S.INV(RAND())</f>
        <v>-0.58253726923605709</v>
      </c>
      <c r="T861" s="24">
        <f ca="1">SQRT(Inputs!$B$38)*I861+SQRT(1-Inputs!$B$38)*_xlfn.NORM.S.INV(RAND())</f>
        <v>0.86669279101025298</v>
      </c>
      <c r="U861" s="24">
        <f ca="1">SQRT(Inputs!$B$38)*J861+SQRT(1-Inputs!$B$38)*_xlfn.NORM.S.INV(RAND())</f>
        <v>1.2944476319184501</v>
      </c>
      <c r="V861" s="24">
        <f ca="1">SQRT(Inputs!$B$38)*K861+SQRT(1-Inputs!$B$38)*_xlfn.NORM.S.INV(RAND())</f>
        <v>1.8723465903470624</v>
      </c>
      <c r="W861" s="24">
        <f ca="1">SQRT(Inputs!$B$38)*L861+SQRT(1-Inputs!$B$38)*_xlfn.NORM.S.INV(RAND())</f>
        <v>-1.6800985038934662</v>
      </c>
      <c r="X861" s="24">
        <f ca="1">SQRT(Inputs!$B$38)*M861+SQRT(1-Inputs!$B$38)*_xlfn.NORM.S.INV(RAND())</f>
        <v>-0.69633538888461022</v>
      </c>
      <c r="Y861" s="24">
        <f ca="1">SQRT(Inputs!$B$38)*C861+SQRT(1-Inputs!$B$38)*_xlfn.NORM.S.INV(RAND())</f>
        <v>-0.68506310490805233</v>
      </c>
      <c r="Z861" s="24">
        <f ca="1">SQRT(Inputs!$B$38)*D861+SQRT(1-Inputs!$B$38)*_xlfn.NORM.S.INV(RAND())</f>
        <v>1.4723869431182466</v>
      </c>
      <c r="AA861" s="24">
        <f ca="1">SQRT(Inputs!$B$38)*E861+SQRT(1-Inputs!$B$38)*_xlfn.NORM.S.INV(RAND())</f>
        <v>-1.0184032487271202</v>
      </c>
      <c r="AB861" s="24">
        <f ca="1">SQRT(Inputs!$B$38)*F861+SQRT(1-Inputs!$B$38)*_xlfn.NORM.S.INV(RAND())</f>
        <v>-1.1503814443170091</v>
      </c>
      <c r="AC861" s="24">
        <f ca="1">SQRT(Inputs!$B$38)*G861+SQRT(1-Inputs!$B$38)*_xlfn.NORM.S.INV(RAND())</f>
        <v>0.86983061821577712</v>
      </c>
      <c r="AD861" s="24">
        <f ca="1">SQRT(Inputs!$B$38)*H861+SQRT(1-Inputs!$B$38)*_xlfn.NORM.S.INV(RAND())</f>
        <v>1.1489643287351203</v>
      </c>
      <c r="AE861" s="24">
        <f ca="1">SQRT(Inputs!$B$38)*I861+SQRT(1-Inputs!$B$38)*_xlfn.NORM.S.INV(RAND())</f>
        <v>1.4023221250447961</v>
      </c>
      <c r="AF861" s="24">
        <f ca="1">SQRT(Inputs!$B$38)*J861+SQRT(1-Inputs!$B$38)*_xlfn.NORM.S.INV(RAND())</f>
        <v>-1.246409431242061</v>
      </c>
      <c r="AG861" s="24">
        <f ca="1">SQRT(Inputs!$B$38)*K861+SQRT(1-Inputs!$B$38)*_xlfn.NORM.S.INV(RAND())</f>
        <v>-0.86798116285128568</v>
      </c>
      <c r="AH861" s="24">
        <f ca="1">SQRT(Inputs!$B$38)*L861+SQRT(1-Inputs!$B$38)*_xlfn.NORM.S.INV(RAND())</f>
        <v>-0.78002786535105972</v>
      </c>
      <c r="AI861" s="24">
        <f ca="1">SQRT(Inputs!$B$38)*M861+SQRT(1-Inputs!$B$38)*_xlfn.NORM.S.INV(RAND())</f>
        <v>-1.2172112263175121</v>
      </c>
      <c r="AJ861" s="24">
        <f ca="1">SQRT(Inputs!$B$38)*C861+SQRT(1-Inputs!$B$38)*_xlfn.NORM.S.INV(RAND())</f>
        <v>0.82775736368783615</v>
      </c>
      <c r="AK861" s="24">
        <f ca="1">SQRT(Inputs!$B$38)*D861+SQRT(1-Inputs!$B$38)*_xlfn.NORM.S.INV(RAND())</f>
        <v>1.69746102589113</v>
      </c>
      <c r="AL861" s="24">
        <f ca="1">SQRT(Inputs!$B$38)*E861+SQRT(1-Inputs!$B$38)*_xlfn.NORM.S.INV(RAND())</f>
        <v>7.4094757989994542E-2</v>
      </c>
      <c r="AM861" s="24">
        <f ca="1">SQRT(Inputs!$B$38)*F861+SQRT(1-Inputs!$B$38)*_xlfn.NORM.S.INV(RAND())</f>
        <v>8.2874858624687915E-3</v>
      </c>
      <c r="AN861" s="24">
        <f ca="1">SQRT(Inputs!$B$38)*G861+SQRT(1-Inputs!$B$38)*_xlfn.NORM.S.INV(RAND())</f>
        <v>-0.17984218826773019</v>
      </c>
      <c r="AO861" s="24">
        <f ca="1">SQRT(Inputs!$B$38)*H861+SQRT(1-Inputs!$B$38)*_xlfn.NORM.S.INV(RAND())</f>
        <v>-0.67438742229193105</v>
      </c>
      <c r="AP861" s="24">
        <f ca="1">SQRT(Inputs!$B$38)*I861+SQRT(1-Inputs!$B$38)*_xlfn.NORM.S.INV(RAND())</f>
        <v>0.59797189138821483</v>
      </c>
      <c r="AQ861" s="24">
        <f ca="1">SQRT(Inputs!$B$38)*J861+SQRT(1-Inputs!$B$38)*_xlfn.NORM.S.INV(RAND())</f>
        <v>-1.3742325476672896</v>
      </c>
      <c r="AR861" s="24">
        <f ca="1">SQRT(Inputs!$B$38)*K861+SQRT(1-Inputs!$B$38)*_xlfn.NORM.S.INV(RAND())</f>
        <v>-0.66047261074965891</v>
      </c>
      <c r="AS861" s="24">
        <f ca="1">SQRT(Inputs!$B$38)*L861+SQRT(1-Inputs!$B$38)*_xlfn.NORM.S.INV(RAND())</f>
        <v>-0.17207541619511246</v>
      </c>
      <c r="AT861" s="24">
        <f ca="1">SQRT(Inputs!$B$38)*M861+SQRT(1-Inputs!$B$38)*_xlfn.NORM.S.INV(RAND())</f>
        <v>-0.14197119916703771</v>
      </c>
      <c r="AU861" s="15">
        <f ca="1">Inputs!$B$6*EXP($B$8-0.5*C$5^2+C$5*N861)</f>
        <v>5880.5368689206753</v>
      </c>
      <c r="AV861" s="15">
        <f t="shared" ca="1" si="474"/>
        <v>8872.9241577947632</v>
      </c>
      <c r="AW861" s="15">
        <f t="shared" ca="1" si="475"/>
        <v>8882.1356620272236</v>
      </c>
      <c r="AX861" s="15">
        <f t="shared" ca="1" si="476"/>
        <v>10024.747986750481</v>
      </c>
      <c r="AY861" s="15">
        <f t="shared" ca="1" si="477"/>
        <v>10865.961667933934</v>
      </c>
      <c r="AZ861" s="15">
        <f t="shared" ca="1" si="478"/>
        <v>12463.637402343775</v>
      </c>
      <c r="BA861" s="15">
        <f t="shared" ca="1" si="479"/>
        <v>16700.496717173944</v>
      </c>
      <c r="BB861" s="15">
        <f t="shared" ca="1" si="480"/>
        <v>23277.839741297634</v>
      </c>
      <c r="BC861" s="15">
        <f t="shared" ca="1" si="481"/>
        <v>34157.162807681525</v>
      </c>
      <c r="BD861" s="15">
        <f t="shared" ca="1" si="482"/>
        <v>35760.523701490034</v>
      </c>
      <c r="BE861" s="15">
        <f t="shared" ca="1" si="483"/>
        <v>41127.06510095892</v>
      </c>
      <c r="BF861" s="15">
        <f ca="1">Inputs!$B$13*EXP($B$9-0.5*C$6^2+C$6*Y861)</f>
        <v>12074.572242722788</v>
      </c>
      <c r="BG861" s="15">
        <f t="shared" ca="1" si="484"/>
        <v>19193.862929271872</v>
      </c>
      <c r="BH861" s="15">
        <f t="shared" ca="1" si="485"/>
        <v>19806.679144602236</v>
      </c>
      <c r="BI861" s="15">
        <f t="shared" ca="1" si="486"/>
        <v>20311.762907878921</v>
      </c>
      <c r="BJ861" s="15">
        <f t="shared" ca="1" si="487"/>
        <v>28227.200625445676</v>
      </c>
      <c r="BK861" s="15">
        <f t="shared" ca="1" si="488"/>
        <v>40509.440580054805</v>
      </c>
      <c r="BL861" s="15">
        <f t="shared" ca="1" si="489"/>
        <v>59677.791011056142</v>
      </c>
      <c r="BM861" s="15">
        <f t="shared" ca="1" si="490"/>
        <v>62834.1010806388</v>
      </c>
      <c r="BN861" s="15">
        <f t="shared" ca="1" si="491"/>
        <v>69643.893086974029</v>
      </c>
      <c r="BO861" s="15">
        <f t="shared" ca="1" si="492"/>
        <v>78261.921597956272</v>
      </c>
      <c r="BP861" s="15">
        <f t="shared" ca="1" si="493"/>
        <v>83917.165143719671</v>
      </c>
      <c r="BQ861" s="15">
        <f ca="1">Inputs!$B$20*EXP($B$10-0.5*C$7^2+C$7*AJ861)</f>
        <v>5753.2482806817152</v>
      </c>
      <c r="BR861" s="15">
        <f t="shared" ca="1" si="494"/>
        <v>13383.543086970367</v>
      </c>
      <c r="BS861" s="15">
        <f t="shared" ca="1" si="495"/>
        <v>18721.51410208143</v>
      </c>
      <c r="BT861" s="15">
        <f t="shared" ca="1" si="496"/>
        <v>25869.078420567999</v>
      </c>
      <c r="BU861" s="15">
        <f t="shared" ca="1" si="497"/>
        <v>34324.772597636249</v>
      </c>
      <c r="BV861" s="15">
        <f t="shared" ca="1" si="498"/>
        <v>41024.077386355886</v>
      </c>
      <c r="BW861" s="15">
        <f t="shared" ca="1" si="499"/>
        <v>64970.40083338815</v>
      </c>
      <c r="BX861" s="15">
        <f t="shared" ca="1" si="500"/>
        <v>68989.121500381152</v>
      </c>
      <c r="BY861" s="15">
        <f t="shared" ca="1" si="501"/>
        <v>85190.640100686913</v>
      </c>
      <c r="BZ861" s="15">
        <f t="shared" ca="1" si="502"/>
        <v>115812.31448063695</v>
      </c>
      <c r="CA861" s="15">
        <f t="shared" ca="1" si="503"/>
        <v>158628.30688983912</v>
      </c>
      <c r="CB861" s="15">
        <f ca="1">(AU861*DCF!C$10-DCF!C$5*MAX(AU861*DCF!C$10,0)-MAX(AU861-Inputs!$B$6,0)/Inputs!$B$10)*DCF!C$6</f>
        <v>1036.5266791031854</v>
      </c>
      <c r="CC861" s="15">
        <f ca="1">(AV861*DCF!D$10-DCF!D$5*MAX(AV861*DCF!D$10,0)-MAX(AV861-AU861,0)/Inputs!$B$10)*DCF!D$6</f>
        <v>1433.0998273214007</v>
      </c>
      <c r="CD861" s="15">
        <f ca="1">(AW861*DCF!E$10-DCF!E$5*MAX(AW861*DCF!E$10,0)-MAX(AW861-AV861,0)/Inputs!$B$10)*DCF!E$6</f>
        <v>2048.6689204453087</v>
      </c>
      <c r="CE861" s="15">
        <f ca="1">(AX861*DCF!F$10-DCF!F$5*MAX(AX861*DCF!F$10,0)-MAX(AX861-AW861,0)/Inputs!$B$10)*DCF!F$6</f>
        <v>1950.637213141895</v>
      </c>
      <c r="CF861" s="15">
        <f ca="1">(AY861*DCF!G$10-DCF!G$5*MAX(AY861*DCF!G$10,0)-MAX(AY861-AX861,0)/Inputs!$B$10)*DCF!G$6</f>
        <v>2077.1252888237441</v>
      </c>
      <c r="CG861" s="15">
        <f ca="1">(AZ861*DCF!H$10-DCF!H$5*MAX(AZ861*DCF!H$10,0)-MAX(AZ861-AY861,0)/Inputs!$B$10)*DCF!H$6</f>
        <v>2136.128172837798</v>
      </c>
      <c r="CH861" s="15">
        <f ca="1">(BA861*DCF!I$10-DCF!I$5*MAX(BA861*DCF!I$10,0)-MAX(BA861-AZ861,0)/Inputs!$B$10)*DCF!I$6</f>
        <v>2355.5781404873796</v>
      </c>
      <c r="CI861" s="15">
        <f ca="1">(BB861*DCF!J$10-DCF!J$5*MAX(BB861*DCF!J$10,0)-MAX(BB861-BA861,0)/Inputs!$B$10)*DCF!J$6</f>
        <v>2997.8433623522092</v>
      </c>
      <c r="CJ861" s="15">
        <f ca="1">(BC861*DCF!K$10-DCF!K$5*MAX(BC861*DCF!K$10,0)-MAX(BC861-BB861,0)/Inputs!$B$10)*DCF!K$6</f>
        <v>3975.8150292770451</v>
      </c>
      <c r="CK861" s="15">
        <f ca="1">(BD861*DCF!L$10-DCF!L$5*MAX(BD861*DCF!L$10,0)-MAX(BD861-BC861,0)/Inputs!$B$10)*DCF!L$6</f>
        <v>5186.0264708914719</v>
      </c>
      <c r="CL861" s="15">
        <f ca="1">(BE861*DCF!M$10-DCF!M$5*MAX(BE861*DCF!M$10,0)-MAX(BE861-BD861,0)/Inputs!$B$10)*DCF!M$6</f>
        <v>5162.4701139562603</v>
      </c>
      <c r="CM861" s="15">
        <f ca="1">(BF861*DCF!C$28-DCF!C$5*MAX(BF861*DCF!C$28,0)-MAX(BF861-Inputs!$B$13,0)/Inputs!$B$17)*DCF!C$6</f>
        <v>3526.2875961329109</v>
      </c>
      <c r="CN861" s="15">
        <f ca="1">(BG861*DCF!D$28-DCF!D$5*MAX(BG861*DCF!D$28,0)-MAX(BG861-BF861,0)/Inputs!$B$17)*DCF!D$6</f>
        <v>4134.1641960493798</v>
      </c>
      <c r="CO861" s="15">
        <f ca="1">(BH861*DCF!E$28-DCF!E$5*MAX(BH861*DCF!E$28,0)-MAX(BH861-BG861,0)/Inputs!$B$17)*DCF!E$6</f>
        <v>5488.8265795034895</v>
      </c>
      <c r="CP861" s="15">
        <f ca="1">(BI861*DCF!F$28-DCF!F$5*MAX(BI861*DCF!F$28,0)-MAX(BI861-BH861,0)/Inputs!$B$17)*DCF!F$6</f>
        <v>5422.1501175732701</v>
      </c>
      <c r="CQ861" s="15">
        <f ca="1">(BJ861*DCF!G$28-DCF!G$5*MAX(BJ861*DCF!G$28,0)-MAX(BJ861-BI861,0)/Inputs!$B$17)*DCF!G$6</f>
        <v>5992.4629323080053</v>
      </c>
      <c r="CR861" s="15">
        <f ca="1">(BK861*DCF!H$28-DCF!H$5*MAX(BK861*DCF!H$28,0)-MAX(BK861-BJ861,0)/Inputs!$B$17)*DCF!H$6</f>
        <v>8110.1161794134368</v>
      </c>
      <c r="CS861" s="15">
        <f ca="1">(BL861*DCF!I$28-DCF!I$5*MAX(BL861*DCF!I$28,0)-MAX(BL861-BK861,0)/Inputs!$B$17)*DCF!I$6</f>
        <v>11282.167868211534</v>
      </c>
      <c r="CT861" s="15">
        <f ca="1">(BM861*DCF!J$28-DCF!J$5*MAX(BM861*DCF!J$28,0)-MAX(BM861-BL861,0)/Inputs!$B$17)*DCF!J$6</f>
        <v>13598.719871386023</v>
      </c>
      <c r="CU861" s="15">
        <f ca="1">(BN861*DCF!K$28-DCF!K$5*MAX(BN861*DCF!K$28,0)-MAX(BN861-BM861,0)/Inputs!$B$17)*DCF!K$6</f>
        <v>13873.513685910189</v>
      </c>
      <c r="CV861" s="15">
        <f ca="1">(BO861*DCF!L$28-DCF!L$5*MAX(BO861*DCF!L$28,0)-MAX(BO861-BN861,0)/Inputs!$B$17)*DCF!L$6</f>
        <v>14639.751770174818</v>
      </c>
      <c r="CW861" s="15">
        <f ca="1">(BP861*DCF!M$28-DCF!M$5*MAX(BP861*DCF!M$28,0)-MAX(BP861-BO861,0)/Inputs!$B$17)*DCF!M$6</f>
        <v>15197.93132818226</v>
      </c>
      <c r="CX861" s="15">
        <f ca="1">(BQ861*DCF!C$46-DCF!C$5*MAX(BQ861*DCF!C$46,0)-MAX(BQ861-Inputs!$B$20,0)/Inputs!$B$24)*DCF!C$6</f>
        <v>-2507.5623191790173</v>
      </c>
      <c r="CY861" s="15">
        <f ca="1">(BR861*DCF!D$46-DCF!D$5*MAX(BR861*DCF!D$46,0)-MAX(BR861-BQ861,0)/Inputs!$B$24)*DCF!D$6</f>
        <v>-5540.0421533324297</v>
      </c>
      <c r="CZ861" s="15">
        <f ca="1">(BS861*DCF!E$46-DCF!E$5*MAX(BS861*DCF!E$46,0)-MAX(BS861-BR861,0)/Inputs!$B$24)*DCF!E$6</f>
        <v>-4317.9328613118287</v>
      </c>
      <c r="DA861" s="15">
        <f ca="1">(BT861*DCF!F$46-DCF!F$5*MAX(BT861*DCF!F$46,0)-MAX(BT861-BS861,0)/Inputs!$B$24)*DCF!F$6</f>
        <v>-4486.6039674814283</v>
      </c>
      <c r="DB861" s="15">
        <f ca="1">(BU861*DCF!G$46-DCF!G$5*MAX(BU861*DCF!G$46,0)-MAX(BU861-BT861,0)/Inputs!$B$24)*DCF!G$6</f>
        <v>-3998.9459897623574</v>
      </c>
      <c r="DC861" s="15">
        <f ca="1">(BV861*DCF!H$46-DCF!H$5*MAX(BV861*DCF!H$46,0)-MAX(BV861-BU861,0)/Inputs!$B$24)*DCF!H$6</f>
        <v>-2081.7679157731627</v>
      </c>
      <c r="DD861" s="15">
        <f ca="1">(BW861*DCF!I$46-DCF!I$5*MAX(BW861*DCF!I$46,0)-MAX(BW861-BV861,0)/Inputs!$B$24)*DCF!I$6</f>
        <v>-5373.5464971243355</v>
      </c>
      <c r="DE861" s="15">
        <f ca="1">(BX861*DCF!J$46-DCF!J$5*MAX(BX861*DCF!J$46,0)-MAX(BX861-BW861,0)/Inputs!$B$24)*DCF!J$6</f>
        <v>1828.2037488766475</v>
      </c>
      <c r="DF861" s="15">
        <f ca="1">(BY861*DCF!K$46-DCF!K$5*MAX(BY861*DCF!K$46,0)-MAX(BY861-BX861,0)/Inputs!$B$24)*DCF!K$6</f>
        <v>897.43289654457772</v>
      </c>
      <c r="DG861" s="15">
        <f ca="1">(BZ861*DCF!L$46-DCF!L$5*MAX(BZ861*DCF!L$46,0)-MAX(BZ861-BY861,0)/Inputs!$B$24)*DCF!L$6</f>
        <v>1075.7834810754184</v>
      </c>
      <c r="DH861" s="15">
        <f ca="1">(CA861*DCF!M$46-DCF!M$5*MAX(CA861*DCF!M$46,0)-MAX(CA861-BZ861,0)/Inputs!$B$24)*DCF!M$6</f>
        <v>3484.8879482157154</v>
      </c>
      <c r="DI861" s="15">
        <f ca="1">SUM(CB861:CL861)+BE861*DCF!M$10*(1+Inputs!$B$30)*(1-Inputs!$B$33)*(1-Inputs!$B$30/Inputs!$B$31)/(Inputs!$B$29-Inputs!$B$30)*DCF!M$6</f>
        <v>144817.08524374041</v>
      </c>
      <c r="DJ861" s="15">
        <f ca="1">SUM(CM861:CW861)+BP861*DCF!M$28*(1+Inputs!$B$30)*(1-Inputs!$B$33)*(1-Inputs!$B$30/Inputs!$B$31)/(Inputs!$B$29-Inputs!$B$30)*DCF!M$6</f>
        <v>412656.19917097915</v>
      </c>
      <c r="DK861" s="15">
        <f ca="1">SUM(CX861:DH861)+CA861*DCF!M$46*(1+Inputs!$B$30)*(1-Inputs!$B$33)*(1-Inputs!$B$30/Inputs!$B$31)/(Inputs!$B$29-Inputs!$B$30)*DCF!M$6</f>
        <v>224238.05954664934</v>
      </c>
      <c r="DM861" s="15">
        <f ca="1">DI861+DJ861+DK861+Inputs!$B$34+Inputs!$B$36-Inputs!$B$35</f>
        <v>858562.3439613689</v>
      </c>
    </row>
    <row r="862" spans="1:117" x14ac:dyDescent="0.75">
      <c r="A862" s="11">
        <v>849</v>
      </c>
      <c r="C862" s="24">
        <f t="shared" ca="1" si="504"/>
        <v>-1.2071749305859301</v>
      </c>
      <c r="D862" s="24">
        <f t="shared" ca="1" si="504"/>
        <v>-0.3638791057991772</v>
      </c>
      <c r="E862" s="24">
        <f t="shared" ca="1" si="504"/>
        <v>-0.96094186000906001</v>
      </c>
      <c r="F862" s="24">
        <f t="shared" ca="1" si="504"/>
        <v>-1.6156731628875041</v>
      </c>
      <c r="G862" s="24">
        <f t="shared" ca="1" si="504"/>
        <v>1.7705456271728581</v>
      </c>
      <c r="H862" s="24">
        <f t="shared" ca="1" si="504"/>
        <v>0.32601923524430321</v>
      </c>
      <c r="I862" s="24">
        <f t="shared" ca="1" si="504"/>
        <v>-0.4239384595596476</v>
      </c>
      <c r="J862" s="24">
        <f t="shared" ca="1" si="504"/>
        <v>-0.2589501306083114</v>
      </c>
      <c r="K862" s="24">
        <f t="shared" ca="1" si="504"/>
        <v>3.5284238050495423E-2</v>
      </c>
      <c r="L862" s="24">
        <f t="shared" ca="1" si="504"/>
        <v>-0.36824624456454863</v>
      </c>
      <c r="M862" s="24">
        <f t="shared" ca="1" si="504"/>
        <v>-2.1886780526888829</v>
      </c>
      <c r="N862" s="24">
        <f ca="1">SQRT(Inputs!$B$38)*C862+SQRT(1-Inputs!$B$38)*_xlfn.NORM.S.INV(RAND())</f>
        <v>-0.97985081010081432</v>
      </c>
      <c r="O862" s="24">
        <f ca="1">SQRT(Inputs!$B$38)*D862+SQRT(1-Inputs!$B$38)*_xlfn.NORM.S.INV(RAND())</f>
        <v>0.1770934652441897</v>
      </c>
      <c r="P862" s="24">
        <f ca="1">SQRT(Inputs!$B$38)*E862+SQRT(1-Inputs!$B$38)*_xlfn.NORM.S.INV(RAND())</f>
        <v>-1.1747072267961047</v>
      </c>
      <c r="Q862" s="24">
        <f ca="1">SQRT(Inputs!$B$38)*F862+SQRT(1-Inputs!$B$38)*_xlfn.NORM.S.INV(RAND())</f>
        <v>-0.38704087804777559</v>
      </c>
      <c r="R862" s="24">
        <f ca="1">SQRT(Inputs!$B$38)*G862+SQRT(1-Inputs!$B$38)*_xlfn.NORM.S.INV(RAND())</f>
        <v>0.58460241842338379</v>
      </c>
      <c r="S862" s="24">
        <f ca="1">SQRT(Inputs!$B$38)*H862+SQRT(1-Inputs!$B$38)*_xlfn.NORM.S.INV(RAND())</f>
        <v>0.66315601075242614</v>
      </c>
      <c r="T862" s="24">
        <f ca="1">SQRT(Inputs!$B$38)*I862+SQRT(1-Inputs!$B$38)*_xlfn.NORM.S.INV(RAND())</f>
        <v>0.20238699957486611</v>
      </c>
      <c r="U862" s="24">
        <f ca="1">SQRT(Inputs!$B$38)*J862+SQRT(1-Inputs!$B$38)*_xlfn.NORM.S.INV(RAND())</f>
        <v>-1.3411304323900732</v>
      </c>
      <c r="V862" s="24">
        <f ca="1">SQRT(Inputs!$B$38)*K862+SQRT(1-Inputs!$B$38)*_xlfn.NORM.S.INV(RAND())</f>
        <v>-0.94971213882671524</v>
      </c>
      <c r="W862" s="24">
        <f ca="1">SQRT(Inputs!$B$38)*L862+SQRT(1-Inputs!$B$38)*_xlfn.NORM.S.INV(RAND())</f>
        <v>-0.75907797031850177</v>
      </c>
      <c r="X862" s="24">
        <f ca="1">SQRT(Inputs!$B$38)*M862+SQRT(1-Inputs!$B$38)*_xlfn.NORM.S.INV(RAND())</f>
        <v>-0.61634846399938292</v>
      </c>
      <c r="Y862" s="24">
        <f ca="1">SQRT(Inputs!$B$38)*C862+SQRT(1-Inputs!$B$38)*_xlfn.NORM.S.INV(RAND())</f>
        <v>-1.6499649254919608</v>
      </c>
      <c r="Z862" s="24">
        <f ca="1">SQRT(Inputs!$B$38)*D862+SQRT(1-Inputs!$B$38)*_xlfn.NORM.S.INV(RAND())</f>
        <v>0.47230891677200304</v>
      </c>
      <c r="AA862" s="24">
        <f ca="1">SQRT(Inputs!$B$38)*E862+SQRT(1-Inputs!$B$38)*_xlfn.NORM.S.INV(RAND())</f>
        <v>0.62140948840899179</v>
      </c>
      <c r="AB862" s="24">
        <f ca="1">SQRT(Inputs!$B$38)*F862+SQRT(1-Inputs!$B$38)*_xlfn.NORM.S.INV(RAND())</f>
        <v>-2.2441804607658487</v>
      </c>
      <c r="AC862" s="24">
        <f ca="1">SQRT(Inputs!$B$38)*G862+SQRT(1-Inputs!$B$38)*_xlfn.NORM.S.INV(RAND())</f>
        <v>-9.1632335526716346E-2</v>
      </c>
      <c r="AD862" s="24">
        <f ca="1">SQRT(Inputs!$B$38)*H862+SQRT(1-Inputs!$B$38)*_xlfn.NORM.S.INV(RAND())</f>
        <v>-1.1643205883284241E-2</v>
      </c>
      <c r="AE862" s="24">
        <f ca="1">SQRT(Inputs!$B$38)*I862+SQRT(1-Inputs!$B$38)*_xlfn.NORM.S.INV(RAND())</f>
        <v>-0.35182354125223236</v>
      </c>
      <c r="AF862" s="24">
        <f ca="1">SQRT(Inputs!$B$38)*J862+SQRT(1-Inputs!$B$38)*_xlfn.NORM.S.INV(RAND())</f>
        <v>-0.10774686687103206</v>
      </c>
      <c r="AG862" s="24">
        <f ca="1">SQRT(Inputs!$B$38)*K862+SQRT(1-Inputs!$B$38)*_xlfn.NORM.S.INV(RAND())</f>
        <v>-0.89335495312776914</v>
      </c>
      <c r="AH862" s="24">
        <f ca="1">SQRT(Inputs!$B$38)*L862+SQRT(1-Inputs!$B$38)*_xlfn.NORM.S.INV(RAND())</f>
        <v>0.98034679323024831</v>
      </c>
      <c r="AI862" s="24">
        <f ca="1">SQRT(Inputs!$B$38)*M862+SQRT(1-Inputs!$B$38)*_xlfn.NORM.S.INV(RAND())</f>
        <v>-0.71042881662810542</v>
      </c>
      <c r="AJ862" s="24">
        <f ca="1">SQRT(Inputs!$B$38)*C862+SQRT(1-Inputs!$B$38)*_xlfn.NORM.S.INV(RAND())</f>
        <v>-0.3574257854356313</v>
      </c>
      <c r="AK862" s="24">
        <f ca="1">SQRT(Inputs!$B$38)*D862+SQRT(1-Inputs!$B$38)*_xlfn.NORM.S.INV(RAND())</f>
        <v>6.3955331930501041E-2</v>
      </c>
      <c r="AL862" s="24">
        <f ca="1">SQRT(Inputs!$B$38)*E862+SQRT(1-Inputs!$B$38)*_xlfn.NORM.S.INV(RAND())</f>
        <v>-0.8982089385878107</v>
      </c>
      <c r="AM862" s="24">
        <f ca="1">SQRT(Inputs!$B$38)*F862+SQRT(1-Inputs!$B$38)*_xlfn.NORM.S.INV(RAND())</f>
        <v>-0.49735178602864022</v>
      </c>
      <c r="AN862" s="24">
        <f ca="1">SQRT(Inputs!$B$38)*G862+SQRT(1-Inputs!$B$38)*_xlfn.NORM.S.INV(RAND())</f>
        <v>1.0183889127994199</v>
      </c>
      <c r="AO862" s="24">
        <f ca="1">SQRT(Inputs!$B$38)*H862+SQRT(1-Inputs!$B$38)*_xlfn.NORM.S.INV(RAND())</f>
        <v>1.0443910526462701</v>
      </c>
      <c r="AP862" s="24">
        <f ca="1">SQRT(Inputs!$B$38)*I862+SQRT(1-Inputs!$B$38)*_xlfn.NORM.S.INV(RAND())</f>
        <v>0.5632185480365286</v>
      </c>
      <c r="AQ862" s="24">
        <f ca="1">SQRT(Inputs!$B$38)*J862+SQRT(1-Inputs!$B$38)*_xlfn.NORM.S.INV(RAND())</f>
        <v>-1.1089614956402951</v>
      </c>
      <c r="AR862" s="24">
        <f ca="1">SQRT(Inputs!$B$38)*K862+SQRT(1-Inputs!$B$38)*_xlfn.NORM.S.INV(RAND())</f>
        <v>-0.13528614212173729</v>
      </c>
      <c r="AS862" s="24">
        <f ca="1">SQRT(Inputs!$B$38)*L862+SQRT(1-Inputs!$B$38)*_xlfn.NORM.S.INV(RAND())</f>
        <v>-0.23361036352165312</v>
      </c>
      <c r="AT862" s="24">
        <f ca="1">SQRT(Inputs!$B$38)*M862+SQRT(1-Inputs!$B$38)*_xlfn.NORM.S.INV(RAND())</f>
        <v>-1.3397227353419967</v>
      </c>
      <c r="AU862" s="15">
        <f ca="1">Inputs!$B$6*EXP($B$8-0.5*C$5^2+C$5*N862)</f>
        <v>4234.4170717397674</v>
      </c>
      <c r="AV862" s="15">
        <f t="shared" ca="1" si="474"/>
        <v>5290.2577162205907</v>
      </c>
      <c r="AW862" s="15">
        <f t="shared" ca="1" si="475"/>
        <v>5505.3299652607338</v>
      </c>
      <c r="AX862" s="15">
        <f t="shared" ca="1" si="476"/>
        <v>6404.1776960185416</v>
      </c>
      <c r="AY862" s="15">
        <f t="shared" ca="1" si="477"/>
        <v>8379.576968245261</v>
      </c>
      <c r="AZ862" s="15">
        <f t="shared" ca="1" si="478"/>
        <v>11024.860098462848</v>
      </c>
      <c r="BA862" s="15">
        <f t="shared" ca="1" si="479"/>
        <v>13780.433927392656</v>
      </c>
      <c r="BB862" s="15">
        <f t="shared" ca="1" si="480"/>
        <v>14750.18267719188</v>
      </c>
      <c r="BC862" s="15">
        <f t="shared" ca="1" si="481"/>
        <v>16482.726236581315</v>
      </c>
      <c r="BD862" s="15">
        <f t="shared" ca="1" si="482"/>
        <v>18808.925607852561</v>
      </c>
      <c r="BE862" s="15">
        <f t="shared" ca="1" si="483"/>
        <v>21789.726252234206</v>
      </c>
      <c r="BF862" s="15">
        <f ca="1">Inputs!$B$13*EXP($B$9-0.5*C$6^2+C$6*Y862)</f>
        <v>9972.3096439093151</v>
      </c>
      <c r="BG862" s="15">
        <f t="shared" ca="1" si="484"/>
        <v>13234.784421089878</v>
      </c>
      <c r="BH862" s="15">
        <f t="shared" ca="1" si="485"/>
        <v>17926.00121237438</v>
      </c>
      <c r="BI862" s="15">
        <f t="shared" ca="1" si="486"/>
        <v>15534.69997641263</v>
      </c>
      <c r="BJ862" s="15">
        <f t="shared" ca="1" si="487"/>
        <v>18794.636610494297</v>
      </c>
      <c r="BK862" s="15">
        <f t="shared" ca="1" si="488"/>
        <v>23030.319106055791</v>
      </c>
      <c r="BL862" s="15">
        <f t="shared" ca="1" si="489"/>
        <v>27029.094431164067</v>
      </c>
      <c r="BM862" s="15">
        <f t="shared" ca="1" si="490"/>
        <v>32782.838114674494</v>
      </c>
      <c r="BN862" s="15">
        <f t="shared" ca="1" si="491"/>
        <v>36225.43656190933</v>
      </c>
      <c r="BO862" s="15">
        <f t="shared" ca="1" si="492"/>
        <v>49951.575987176788</v>
      </c>
      <c r="BP862" s="15">
        <f t="shared" ca="1" si="493"/>
        <v>56726.398273591272</v>
      </c>
      <c r="BQ862" s="15">
        <f ca="1">Inputs!$B$20*EXP($B$10-0.5*C$7^2+C$7*AJ862)</f>
        <v>3778.7779671915778</v>
      </c>
      <c r="BR862" s="15">
        <f t="shared" ca="1" si="494"/>
        <v>5232.5206501181547</v>
      </c>
      <c r="BS862" s="15">
        <f t="shared" ca="1" si="495"/>
        <v>5536.1106013203243</v>
      </c>
      <c r="BT862" s="15">
        <f t="shared" ca="1" si="496"/>
        <v>6699.425229755996</v>
      </c>
      <c r="BU862" s="15">
        <f t="shared" ca="1" si="497"/>
        <v>11879.051881656056</v>
      </c>
      <c r="BV862" s="15">
        <f t="shared" ca="1" si="498"/>
        <v>20911.654332303224</v>
      </c>
      <c r="BW862" s="15">
        <f t="shared" ca="1" si="499"/>
        <v>32875.370325671545</v>
      </c>
      <c r="BX862" s="15">
        <f t="shared" ca="1" si="500"/>
        <v>36815.567171615563</v>
      </c>
      <c r="BY862" s="15">
        <f t="shared" ca="1" si="501"/>
        <v>50266.792434056282</v>
      </c>
      <c r="BZ862" s="15">
        <f t="shared" ca="1" si="502"/>
        <v>67566.466126334533</v>
      </c>
      <c r="CA862" s="15">
        <f t="shared" ca="1" si="503"/>
        <v>74803.395169855808</v>
      </c>
      <c r="CB862" s="15">
        <f ca="1">(AU862*DCF!C$10-DCF!C$5*MAX(AU862*DCF!C$10,0)-MAX(AU862-Inputs!$B$6,0)/Inputs!$B$10)*DCF!C$6</f>
        <v>1048.2638066628322</v>
      </c>
      <c r="CC862" s="15">
        <f ca="1">(AV862*DCF!D$10-DCF!D$5*MAX(AV862*DCF!D$10,0)-MAX(AV862-AU862,0)/Inputs!$B$10)*DCF!D$6</f>
        <v>1032.0253701652578</v>
      </c>
      <c r="CD862" s="15">
        <f ca="1">(AW862*DCF!E$10-DCF!E$5*MAX(AW862*DCF!E$10,0)-MAX(AW862-AV862,0)/Inputs!$B$10)*DCF!E$6</f>
        <v>1222.6498745150591</v>
      </c>
      <c r="CE862" s="15">
        <f ca="1">(AX862*DCF!F$10-DCF!F$5*MAX(AX862*DCF!F$10,0)-MAX(AX862-AW862,0)/Inputs!$B$10)*DCF!F$6</f>
        <v>1210.9938570883951</v>
      </c>
      <c r="CF862" s="15">
        <f ca="1">(AY862*DCF!G$10-DCF!G$5*MAX(AY862*DCF!G$10,0)-MAX(AY862-AX862,0)/Inputs!$B$10)*DCF!G$6</f>
        <v>1346.8208911412819</v>
      </c>
      <c r="CG862" s="15">
        <f ca="1">(AZ862*DCF!H$10-DCF!H$5*MAX(AZ862*DCF!H$10,0)-MAX(AZ862-AY862,0)/Inputs!$B$10)*DCF!H$6</f>
        <v>1670.7670533087694</v>
      </c>
      <c r="CH862" s="15">
        <f ca="1">(BA862*DCF!I$10-DCF!I$5*MAX(BA862*DCF!I$10,0)-MAX(BA862-AZ862,0)/Inputs!$B$10)*DCF!I$6</f>
        <v>2065.1719122483742</v>
      </c>
      <c r="CI862" s="15">
        <f ca="1">(BB862*DCF!J$10-DCF!J$5*MAX(BB862*DCF!J$10,0)-MAX(BB862-BA862,0)/Inputs!$B$10)*DCF!J$6</f>
        <v>2384.2161297588441</v>
      </c>
      <c r="CJ862" s="15">
        <f ca="1">(BC862*DCF!K$10-DCF!K$5*MAX(BC862*DCF!K$10,0)-MAX(BC862-BB862,0)/Inputs!$B$10)*DCF!K$6</f>
        <v>2410.9244858283705</v>
      </c>
      <c r="CK862" s="15">
        <f ca="1">(BD862*DCF!L$10-DCF!L$5*MAX(BD862*DCF!L$10,0)-MAX(BD862-BC862,0)/Inputs!$B$10)*DCF!L$6</f>
        <v>2535.9284084226911</v>
      </c>
      <c r="CL862" s="15">
        <f ca="1">(BE862*DCF!M$10-DCF!M$5*MAX(BE862*DCF!M$10,0)-MAX(BE862-BD862,0)/Inputs!$B$10)*DCF!M$6</f>
        <v>2718.7237169741943</v>
      </c>
      <c r="CM862" s="15">
        <f ca="1">(BF862*DCF!C$28-DCF!C$5*MAX(BF862*DCF!C$28,0)-MAX(BF862-Inputs!$B$13,0)/Inputs!$B$17)*DCF!C$6</f>
        <v>3043.48350363808</v>
      </c>
      <c r="CN862" s="15">
        <f ca="1">(BG862*DCF!D$28-DCF!D$5*MAX(BG862*DCF!D$28,0)-MAX(BG862-BF862,0)/Inputs!$B$17)*DCF!D$6</f>
        <v>3201.9138033574645</v>
      </c>
      <c r="CO862" s="15">
        <f ca="1">(BH862*DCF!E$28-DCF!E$5*MAX(BH862*DCF!E$28,0)-MAX(BH862-BG862,0)/Inputs!$B$17)*DCF!E$6</f>
        <v>4152.3884856867589</v>
      </c>
      <c r="CP862" s="15">
        <f ca="1">(BI862*DCF!F$28-DCF!F$5*MAX(BI862*DCF!F$28,0)-MAX(BI862-BH862,0)/Inputs!$B$17)*DCF!F$6</f>
        <v>4217.261846200302</v>
      </c>
      <c r="CQ862" s="15">
        <f ca="1">(BJ862*DCF!G$28-DCF!G$5*MAX(BJ862*DCF!G$28,0)-MAX(BJ862-BI862,0)/Inputs!$B$17)*DCF!G$6</f>
        <v>4328.121925478993</v>
      </c>
      <c r="CR862" s="15">
        <f ca="1">(BK862*DCF!H$28-DCF!H$5*MAX(BK862*DCF!H$28,0)-MAX(BK862-BJ862,0)/Inputs!$B$17)*DCF!H$6</f>
        <v>5037.545810659085</v>
      </c>
      <c r="CS862" s="15">
        <f ca="1">(BL862*DCF!I$28-DCF!I$5*MAX(BL862*DCF!I$28,0)-MAX(BL862-BK862,0)/Inputs!$B$17)*DCF!I$6</f>
        <v>5782.0267949764611</v>
      </c>
      <c r="CT862" s="15">
        <f ca="1">(BM862*DCF!J$28-DCF!J$5*MAX(BM862*DCF!J$28,0)-MAX(BM862-BL862,0)/Inputs!$B$17)*DCF!J$6</f>
        <v>6550.3950024777023</v>
      </c>
      <c r="CU862" s="15">
        <f ca="1">(BN862*DCF!K$28-DCF!K$5*MAX(BN862*DCF!K$28,0)-MAX(BN862-BM862,0)/Inputs!$B$17)*DCF!K$6</f>
        <v>7228.5323553211256</v>
      </c>
      <c r="CV862" s="15">
        <f ca="1">(BO862*DCF!L$28-DCF!L$5*MAX(BO862*DCF!L$28,0)-MAX(BO862-BN862,0)/Inputs!$B$17)*DCF!L$6</f>
        <v>8413.2523225979585</v>
      </c>
      <c r="CW862" s="15">
        <f ca="1">(BP862*DCF!M$28-DCF!M$5*MAX(BP862*DCF!M$28,0)-MAX(BP862-BO862,0)/Inputs!$B$17)*DCF!M$6</f>
        <v>9964.9453677200891</v>
      </c>
      <c r="CX862" s="15">
        <f ca="1">(BQ862*DCF!C$46-DCF!C$5*MAX(BQ862*DCF!C$46,0)-MAX(BQ862-Inputs!$B$20,0)/Inputs!$B$24)*DCF!C$6</f>
        <v>-1139.5690303867743</v>
      </c>
      <c r="CY862" s="15">
        <f ca="1">(BR862*DCF!D$46-DCF!D$5*MAX(BR862*DCF!D$46,0)-MAX(BR862-BQ862,0)/Inputs!$B$24)*DCF!D$6</f>
        <v>-1513.3691866611218</v>
      </c>
      <c r="CZ862" s="15">
        <f ca="1">(BS862*DCF!E$46-DCF!E$5*MAX(BS862*DCF!E$46,0)-MAX(BS862-BR862,0)/Inputs!$B$24)*DCF!E$6</f>
        <v>-774.32151876259763</v>
      </c>
      <c r="DA862" s="15">
        <f ca="1">(BT862*DCF!F$46-DCF!F$5*MAX(BT862*DCF!F$46,0)-MAX(BT862-BS862,0)/Inputs!$B$24)*DCF!F$6</f>
        <v>-911.49413362239568</v>
      </c>
      <c r="DB862" s="15">
        <f ca="1">(BU862*DCF!G$46-DCF!G$5*MAX(BU862*DCF!G$46,0)-MAX(BU862-BT862,0)/Inputs!$B$24)*DCF!G$6</f>
        <v>-2141.9119039303296</v>
      </c>
      <c r="DC862" s="15">
        <f ca="1">(BV862*DCF!H$46-DCF!H$5*MAX(BV862*DCF!H$46,0)-MAX(BV862-BU862,0)/Inputs!$B$24)*DCF!H$6</f>
        <v>-2806.8258678651746</v>
      </c>
      <c r="DD862" s="15">
        <f ca="1">(BW862*DCF!I$46-DCF!I$5*MAX(BW862*DCF!I$46,0)-MAX(BW862-BV862,0)/Inputs!$B$24)*DCF!I$6</f>
        <v>-2675.050619583129</v>
      </c>
      <c r="DE862" s="15">
        <f ca="1">(BX862*DCF!J$46-DCF!J$5*MAX(BX862*DCF!J$46,0)-MAX(BX862-BW862,0)/Inputs!$B$24)*DCF!J$6</f>
        <v>499.43537587966404</v>
      </c>
      <c r="DF862" s="15">
        <f ca="1">(BY862*DCF!K$46-DCF!K$5*MAX(BY862*DCF!K$46,0)-MAX(BY862-BX862,0)/Inputs!$B$24)*DCF!K$6</f>
        <v>-423.78510111150274</v>
      </c>
      <c r="DG862" s="15">
        <f ca="1">(BZ862*DCF!L$46-DCF!L$5*MAX(BZ862*DCF!L$46,0)-MAX(BZ862-BY862,0)/Inputs!$B$24)*DCF!L$6</f>
        <v>755.58395241419657</v>
      </c>
      <c r="DH862" s="15">
        <f ca="1">(CA862*DCF!M$46-DCF!M$5*MAX(CA862*DCF!M$46,0)-MAX(CA862-BZ862,0)/Inputs!$B$24)*DCF!M$6</f>
        <v>4351.3676630814025</v>
      </c>
      <c r="DI862" s="15">
        <f ca="1">SUM(CB862:CL862)+BE862*DCF!M$10*(1+Inputs!$B$30)*(1-Inputs!$B$33)*(1-Inputs!$B$30/Inputs!$B$31)/(Inputs!$B$29-Inputs!$B$30)*DCF!M$6</f>
        <v>80287.581805381968</v>
      </c>
      <c r="DJ862" s="15">
        <f ca="1">SUM(CM862:CW862)+BP862*DCF!M$28*(1+Inputs!$B$30)*(1-Inputs!$B$33)*(1-Inputs!$B$30/Inputs!$B$31)/(Inputs!$B$29-Inputs!$B$30)*DCF!M$6</f>
        <v>272413.62258393358</v>
      </c>
      <c r="DK862" s="15">
        <f ca="1">SUM(CX862:DH862)+CA862*DCF!M$46*(1+Inputs!$B$30)*(1-Inputs!$B$33)*(1-Inputs!$B$30/Inputs!$B$31)/(Inputs!$B$29-Inputs!$B$30)*DCF!M$6</f>
        <v>108874.96959067773</v>
      </c>
      <c r="DM862" s="15">
        <f ca="1">DI862+DJ862+DK862+Inputs!$B$34+Inputs!$B$36-Inputs!$B$35</f>
        <v>538427.17397999333</v>
      </c>
    </row>
    <row r="863" spans="1:117" x14ac:dyDescent="0.75">
      <c r="A863" s="11">
        <v>850</v>
      </c>
      <c r="C863" s="24">
        <f t="shared" ca="1" si="504"/>
        <v>-0.77070893991234757</v>
      </c>
      <c r="D863" s="24">
        <f t="shared" ca="1" si="504"/>
        <v>-1.1373526522728281</v>
      </c>
      <c r="E863" s="24">
        <f t="shared" ca="1" si="504"/>
        <v>0.61454812532580494</v>
      </c>
      <c r="F863" s="24">
        <f t="shared" ca="1" si="504"/>
        <v>-0.18749553861094387</v>
      </c>
      <c r="G863" s="24">
        <f t="shared" ca="1" si="504"/>
        <v>1.294755586614825</v>
      </c>
      <c r="H863" s="24">
        <f t="shared" ca="1" si="504"/>
        <v>-0.12675207626216142</v>
      </c>
      <c r="I863" s="24">
        <f t="shared" ca="1" si="504"/>
        <v>-0.86811213768970841</v>
      </c>
      <c r="J863" s="24">
        <f t="shared" ca="1" si="504"/>
        <v>-1.1599538663026963</v>
      </c>
      <c r="K863" s="24">
        <f t="shared" ca="1" si="504"/>
        <v>-0.64541729545704363</v>
      </c>
      <c r="L863" s="24">
        <f t="shared" ca="1" si="504"/>
        <v>-1.1436051043412305</v>
      </c>
      <c r="M863" s="24">
        <f t="shared" ca="1" si="504"/>
        <v>-0.35975617460495296</v>
      </c>
      <c r="N863" s="24">
        <f ca="1">SQRT(Inputs!$B$38)*C863+SQRT(1-Inputs!$B$38)*_xlfn.NORM.S.INV(RAND())</f>
        <v>-0.99054365097249297</v>
      </c>
      <c r="O863" s="24">
        <f ca="1">SQRT(Inputs!$B$38)*D863+SQRT(1-Inputs!$B$38)*_xlfn.NORM.S.INV(RAND())</f>
        <v>-1.9699156519422498</v>
      </c>
      <c r="P863" s="24">
        <f ca="1">SQRT(Inputs!$B$38)*E863+SQRT(1-Inputs!$B$38)*_xlfn.NORM.S.INV(RAND())</f>
        <v>0.45156752418734369</v>
      </c>
      <c r="Q863" s="24">
        <f ca="1">SQRT(Inputs!$B$38)*F863+SQRT(1-Inputs!$B$38)*_xlfn.NORM.S.INV(RAND())</f>
        <v>-0.45852143566554981</v>
      </c>
      <c r="R863" s="24">
        <f ca="1">SQRT(Inputs!$B$38)*G863+SQRT(1-Inputs!$B$38)*_xlfn.NORM.S.INV(RAND())</f>
        <v>1.0288786530930172</v>
      </c>
      <c r="S863" s="24">
        <f ca="1">SQRT(Inputs!$B$38)*H863+SQRT(1-Inputs!$B$38)*_xlfn.NORM.S.INV(RAND())</f>
        <v>0.71319019437223496</v>
      </c>
      <c r="T863" s="24">
        <f ca="1">SQRT(Inputs!$B$38)*I863+SQRT(1-Inputs!$B$38)*_xlfn.NORM.S.INV(RAND())</f>
        <v>0.18805896599411381</v>
      </c>
      <c r="U863" s="24">
        <f ca="1">SQRT(Inputs!$B$38)*J863+SQRT(1-Inputs!$B$38)*_xlfn.NORM.S.INV(RAND())</f>
        <v>-4.7739564564622472E-2</v>
      </c>
      <c r="V863" s="24">
        <f ca="1">SQRT(Inputs!$B$38)*K863+SQRT(1-Inputs!$B$38)*_xlfn.NORM.S.INV(RAND())</f>
        <v>-0.49845160163393637</v>
      </c>
      <c r="W863" s="24">
        <f ca="1">SQRT(Inputs!$B$38)*L863+SQRT(1-Inputs!$B$38)*_xlfn.NORM.S.INV(RAND())</f>
        <v>-1.0727029949801286</v>
      </c>
      <c r="X863" s="24">
        <f ca="1">SQRT(Inputs!$B$38)*M863+SQRT(1-Inputs!$B$38)*_xlfn.NORM.S.INV(RAND())</f>
        <v>0.62921807361198256</v>
      </c>
      <c r="Y863" s="24">
        <f ca="1">SQRT(Inputs!$B$38)*C863+SQRT(1-Inputs!$B$38)*_xlfn.NORM.S.INV(RAND())</f>
        <v>-0.60157349746368372</v>
      </c>
      <c r="Z863" s="24">
        <f ca="1">SQRT(Inputs!$B$38)*D863+SQRT(1-Inputs!$B$38)*_xlfn.NORM.S.INV(RAND())</f>
        <v>-0.41655919354965948</v>
      </c>
      <c r="AA863" s="24">
        <f ca="1">SQRT(Inputs!$B$38)*E863+SQRT(1-Inputs!$B$38)*_xlfn.NORM.S.INV(RAND())</f>
        <v>1.4753724647228645</v>
      </c>
      <c r="AB863" s="24">
        <f ca="1">SQRT(Inputs!$B$38)*F863+SQRT(1-Inputs!$B$38)*_xlfn.NORM.S.INV(RAND())</f>
        <v>0.55348430234830026</v>
      </c>
      <c r="AC863" s="24">
        <f ca="1">SQRT(Inputs!$B$38)*G863+SQRT(1-Inputs!$B$38)*_xlfn.NORM.S.INV(RAND())</f>
        <v>0.40599023811954876</v>
      </c>
      <c r="AD863" s="24">
        <f ca="1">SQRT(Inputs!$B$38)*H863+SQRT(1-Inputs!$B$38)*_xlfn.NORM.S.INV(RAND())</f>
        <v>4.6070288542863949E-2</v>
      </c>
      <c r="AE863" s="24">
        <f ca="1">SQRT(Inputs!$B$38)*I863+SQRT(1-Inputs!$B$38)*_xlfn.NORM.S.INV(RAND())</f>
        <v>-0.32461972108024262</v>
      </c>
      <c r="AF863" s="24">
        <f ca="1">SQRT(Inputs!$B$38)*J863+SQRT(1-Inputs!$B$38)*_xlfn.NORM.S.INV(RAND())</f>
        <v>0.54064008873504443</v>
      </c>
      <c r="AG863" s="24">
        <f ca="1">SQRT(Inputs!$B$38)*K863+SQRT(1-Inputs!$B$38)*_xlfn.NORM.S.INV(RAND())</f>
        <v>-0.62389714426407705</v>
      </c>
      <c r="AH863" s="24">
        <f ca="1">SQRT(Inputs!$B$38)*L863+SQRT(1-Inputs!$B$38)*_xlfn.NORM.S.INV(RAND())</f>
        <v>4.3757791732130347E-2</v>
      </c>
      <c r="AI863" s="24">
        <f ca="1">SQRT(Inputs!$B$38)*M863+SQRT(1-Inputs!$B$38)*_xlfn.NORM.S.INV(RAND())</f>
        <v>-0.98613271773082922</v>
      </c>
      <c r="AJ863" s="24">
        <f ca="1">SQRT(Inputs!$B$38)*C863+SQRT(1-Inputs!$B$38)*_xlfn.NORM.S.INV(RAND())</f>
        <v>-1.3686159371684496</v>
      </c>
      <c r="AK863" s="24">
        <f ca="1">SQRT(Inputs!$B$38)*D863+SQRT(1-Inputs!$B$38)*_xlfn.NORM.S.INV(RAND())</f>
        <v>-0.49712617528229391</v>
      </c>
      <c r="AL863" s="24">
        <f ca="1">SQRT(Inputs!$B$38)*E863+SQRT(1-Inputs!$B$38)*_xlfn.NORM.S.INV(RAND())</f>
        <v>0.86027482532643429</v>
      </c>
      <c r="AM863" s="24">
        <f ca="1">SQRT(Inputs!$B$38)*F863+SQRT(1-Inputs!$B$38)*_xlfn.NORM.S.INV(RAND())</f>
        <v>-0.73866377077625167</v>
      </c>
      <c r="AN863" s="24">
        <f ca="1">SQRT(Inputs!$B$38)*G863+SQRT(1-Inputs!$B$38)*_xlfn.NORM.S.INV(RAND())</f>
        <v>2.1647962019747835</v>
      </c>
      <c r="AO863" s="24">
        <f ca="1">SQRT(Inputs!$B$38)*H863+SQRT(1-Inputs!$B$38)*_xlfn.NORM.S.INV(RAND())</f>
        <v>-0.31969246062917411</v>
      </c>
      <c r="AP863" s="24">
        <f ca="1">SQRT(Inputs!$B$38)*I863+SQRT(1-Inputs!$B$38)*_xlfn.NORM.S.INV(RAND())</f>
        <v>-0.87823034140524059</v>
      </c>
      <c r="AQ863" s="24">
        <f ca="1">SQRT(Inputs!$B$38)*J863+SQRT(1-Inputs!$B$38)*_xlfn.NORM.S.INV(RAND())</f>
        <v>-0.3855572756426785</v>
      </c>
      <c r="AR863" s="24">
        <f ca="1">SQRT(Inputs!$B$38)*K863+SQRT(1-Inputs!$B$38)*_xlfn.NORM.S.INV(RAND())</f>
        <v>6.2183232733313498E-2</v>
      </c>
      <c r="AS863" s="24">
        <f ca="1">SQRT(Inputs!$B$38)*L863+SQRT(1-Inputs!$B$38)*_xlfn.NORM.S.INV(RAND())</f>
        <v>-0.79123091856852867</v>
      </c>
      <c r="AT863" s="24">
        <f ca="1">SQRT(Inputs!$B$38)*M863+SQRT(1-Inputs!$B$38)*_xlfn.NORM.S.INV(RAND())</f>
        <v>-0.42486722865531307</v>
      </c>
      <c r="AU863" s="15">
        <f ca="1">Inputs!$B$6*EXP($B$8-0.5*C$5^2+C$5*N863)</f>
        <v>4227.0941304699927</v>
      </c>
      <c r="AV863" s="15">
        <f t="shared" ca="1" si="474"/>
        <v>3851.4782084940816</v>
      </c>
      <c r="AW863" s="15">
        <f t="shared" ca="1" si="475"/>
        <v>4991.1213347211524</v>
      </c>
      <c r="AX863" s="15">
        <f t="shared" ca="1" si="476"/>
        <v>5754.3964498948426</v>
      </c>
      <c r="AY863" s="15">
        <f t="shared" ca="1" si="477"/>
        <v>7930.3499169642482</v>
      </c>
      <c r="AZ863" s="15">
        <f t="shared" ca="1" si="478"/>
        <v>10491.46632116734</v>
      </c>
      <c r="BA863" s="15">
        <f t="shared" ca="1" si="479"/>
        <v>13094.072550229368</v>
      </c>
      <c r="BB863" s="15">
        <f t="shared" ca="1" si="480"/>
        <v>15954.640769994843</v>
      </c>
      <c r="BC863" s="15">
        <f t="shared" ca="1" si="481"/>
        <v>18622.44072220899</v>
      </c>
      <c r="BD863" s="15">
        <f t="shared" ca="1" si="482"/>
        <v>20636.296153374831</v>
      </c>
      <c r="BE863" s="15">
        <f t="shared" ca="1" si="483"/>
        <v>26778.655417647853</v>
      </c>
      <c r="BF863" s="15">
        <f ca="1">Inputs!$B$13*EXP($B$9-0.5*C$6^2+C$6*Y863)</f>
        <v>12276.089111390613</v>
      </c>
      <c r="BG863" s="15">
        <f t="shared" ca="1" si="484"/>
        <v>13877.985139231567</v>
      </c>
      <c r="BH863" s="15">
        <f t="shared" ca="1" si="485"/>
        <v>21657.321028828079</v>
      </c>
      <c r="BI863" s="15">
        <f t="shared" ca="1" si="486"/>
        <v>28869.412219004582</v>
      </c>
      <c r="BJ863" s="15">
        <f t="shared" ca="1" si="487"/>
        <v>37525.024016116731</v>
      </c>
      <c r="BK863" s="15">
        <f t="shared" ca="1" si="488"/>
        <v>46344.626436491708</v>
      </c>
      <c r="BL863" s="15">
        <f t="shared" ca="1" si="489"/>
        <v>54583.575685741904</v>
      </c>
      <c r="BM863" s="15">
        <f t="shared" ca="1" si="490"/>
        <v>71756.027821609474</v>
      </c>
      <c r="BN863" s="15">
        <f t="shared" ca="1" si="491"/>
        <v>81893.445888959279</v>
      </c>
      <c r="BO863" s="15">
        <f t="shared" ca="1" si="492"/>
        <v>101275.25971664499</v>
      </c>
      <c r="BP863" s="15">
        <f t="shared" ca="1" si="493"/>
        <v>111474.01611272962</v>
      </c>
      <c r="BQ863" s="15">
        <f ca="1">Inputs!$B$20*EXP($B$10-0.5*C$7^2+C$7*AJ863)</f>
        <v>2639.9210908746754</v>
      </c>
      <c r="BR863" s="15">
        <f t="shared" ca="1" si="494"/>
        <v>3058.8933766997138</v>
      </c>
      <c r="BS863" s="15">
        <f t="shared" ca="1" si="495"/>
        <v>5362.8413447367275</v>
      </c>
      <c r="BT863" s="15">
        <f t="shared" ca="1" si="496"/>
        <v>6091.6535390180379</v>
      </c>
      <c r="BU863" s="15">
        <f t="shared" ca="1" si="497"/>
        <v>14254.46712781811</v>
      </c>
      <c r="BV863" s="15">
        <f t="shared" ca="1" si="498"/>
        <v>18453.875873425615</v>
      </c>
      <c r="BW863" s="15">
        <f t="shared" ca="1" si="499"/>
        <v>21383.294524398916</v>
      </c>
      <c r="BX863" s="15">
        <f t="shared" ca="1" si="500"/>
        <v>27683.34144361395</v>
      </c>
      <c r="BY863" s="15">
        <f t="shared" ca="1" si="501"/>
        <v>39253.299556455546</v>
      </c>
      <c r="BZ863" s="15">
        <f t="shared" ca="1" si="502"/>
        <v>47621.917953915021</v>
      </c>
      <c r="CA863" s="15">
        <f t="shared" ca="1" si="503"/>
        <v>62029.81394511227</v>
      </c>
      <c r="CB863" s="15">
        <f ca="1">(AU863*DCF!C$10-DCF!C$5*MAX(AU863*DCF!C$10,0)-MAX(AU863-Inputs!$B$6,0)/Inputs!$B$10)*DCF!C$6</f>
        <v>1048.3160205393331</v>
      </c>
      <c r="CC863" s="15">
        <f ca="1">(AV863*DCF!D$10-DCF!D$5*MAX(AV863*DCF!D$10,0)-MAX(AV863-AU863,0)/Inputs!$B$10)*DCF!D$6</f>
        <v>938.77172041206575</v>
      </c>
      <c r="CD863" s="15">
        <f ca="1">(AW863*DCF!E$10-DCF!E$5*MAX(AW863*DCF!E$10,0)-MAX(AW863-AV863,0)/Inputs!$B$10)*DCF!E$6</f>
        <v>895.67563766256387</v>
      </c>
      <c r="CE863" s="15">
        <f ca="1">(AX863*DCF!F$10-DCF!F$5*MAX(AX863*DCF!F$10,0)-MAX(AX863-AW863,0)/Inputs!$B$10)*DCF!F$6</f>
        <v>1097.3569466687741</v>
      </c>
      <c r="CF863" s="15">
        <f ca="1">(AY863*DCF!G$10-DCF!G$5*MAX(AY863*DCF!G$10,0)-MAX(AY863-AX863,0)/Inputs!$B$10)*DCF!G$6</f>
        <v>1215.7122354593148</v>
      </c>
      <c r="CG863" s="15">
        <f ca="1">(AZ863*DCF!H$10-DCF!H$5*MAX(AZ863*DCF!H$10,0)-MAX(AZ863-AY863,0)/Inputs!$B$10)*DCF!H$6</f>
        <v>1582.153579945076</v>
      </c>
      <c r="CH863" s="15">
        <f ca="1">(BA863*DCF!I$10-DCF!I$5*MAX(BA863*DCF!I$10,0)-MAX(BA863-AZ863,0)/Inputs!$B$10)*DCF!I$6</f>
        <v>1964.8907730585349</v>
      </c>
      <c r="CI863" s="15">
        <f ca="1">(BB863*DCF!J$10-DCF!J$5*MAX(BB863*DCF!J$10,0)-MAX(BB863-BA863,0)/Inputs!$B$10)*DCF!J$6</f>
        <v>2304.3814007477176</v>
      </c>
      <c r="CJ863" s="15">
        <f ca="1">(BC863*DCF!K$10-DCF!K$5*MAX(BC863*DCF!K$10,0)-MAX(BC863-BB863,0)/Inputs!$B$10)*DCF!K$6</f>
        <v>2624.4624962246112</v>
      </c>
      <c r="CK863" s="15">
        <f ca="1">(BD863*DCF!L$10-DCF!L$5*MAX(BD863*DCF!L$10,0)-MAX(BD863-BC863,0)/Inputs!$B$10)*DCF!L$6</f>
        <v>2851.9217646512084</v>
      </c>
      <c r="CL863" s="15">
        <f ca="1">(BE863*DCF!M$10-DCF!M$5*MAX(BE863*DCF!M$10,0)-MAX(BE863-BD863,0)/Inputs!$B$10)*DCF!M$6</f>
        <v>3045.0441911498165</v>
      </c>
      <c r="CM863" s="15">
        <f ca="1">(BF863*DCF!C$28-DCF!C$5*MAX(BF863*DCF!C$28,0)-MAX(BF863-Inputs!$B$13,0)/Inputs!$B$17)*DCF!C$6</f>
        <v>3541.2495303439287</v>
      </c>
      <c r="CN863" s="15">
        <f ca="1">(BG863*DCF!D$28-DCF!D$5*MAX(BG863*DCF!D$28,0)-MAX(BG863-BF863,0)/Inputs!$B$17)*DCF!D$6</f>
        <v>3745.6288336536427</v>
      </c>
      <c r="CO863" s="15">
        <f ca="1">(BH863*DCF!E$28-DCF!E$5*MAX(BH863*DCF!E$28,0)-MAX(BH863-BG863,0)/Inputs!$B$17)*DCF!E$6</f>
        <v>4600.5389322514802</v>
      </c>
      <c r="CP863" s="15">
        <f ca="1">(BI863*DCF!F$28-DCF!F$5*MAX(BI863*DCF!F$28,0)-MAX(BI863-BH863,0)/Inputs!$B$17)*DCF!F$6</f>
        <v>6524.2097752738227</v>
      </c>
      <c r="CQ863" s="15">
        <f ca="1">(BJ863*DCF!G$28-DCF!G$5*MAX(BJ863*DCF!G$28,0)-MAX(BJ863-BI863,0)/Inputs!$B$17)*DCF!G$6</f>
        <v>8280.3637852479533</v>
      </c>
      <c r="CR863" s="15">
        <f ca="1">(BK863*DCF!H$28-DCF!H$5*MAX(BK863*DCF!H$28,0)-MAX(BK863-BJ863,0)/Inputs!$B$17)*DCF!H$6</f>
        <v>10091.218718645299</v>
      </c>
      <c r="CS863" s="15">
        <f ca="1">(BL863*DCF!I$28-DCF!I$5*MAX(BL863*DCF!I$28,0)-MAX(BL863-BK863,0)/Inputs!$B$17)*DCF!I$6</f>
        <v>11652.951797556736</v>
      </c>
      <c r="CT863" s="15">
        <f ca="1">(BM863*DCF!J$28-DCF!J$5*MAX(BM863*DCF!J$28,0)-MAX(BM863-BL863,0)/Inputs!$B$17)*DCF!J$6</f>
        <v>13730.62425872403</v>
      </c>
      <c r="CU863" s="15">
        <f ca="1">(BN863*DCF!K$28-DCF!K$5*MAX(BN863*DCF!K$28,0)-MAX(BN863-BM863,0)/Inputs!$B$17)*DCF!K$6</f>
        <v>16052.823980731644</v>
      </c>
      <c r="CV863" s="15">
        <f ca="1">(BO863*DCF!L$28-DCF!L$5*MAX(BO863*DCF!L$28,0)-MAX(BO863-BN863,0)/Inputs!$B$17)*DCF!L$6</f>
        <v>18013.455514869547</v>
      </c>
      <c r="CW863" s="15">
        <f ca="1">(BP863*DCF!M$28-DCF!M$5*MAX(BP863*DCF!M$28,0)-MAX(BP863-BO863,0)/Inputs!$B$17)*DCF!M$6</f>
        <v>19907.844023581722</v>
      </c>
      <c r="CX863" s="15">
        <f ca="1">(BQ863*DCF!C$46-DCF!C$5*MAX(BQ863*DCF!C$46,0)-MAX(BQ863-Inputs!$B$20,0)/Inputs!$B$24)*DCF!C$6</f>
        <v>-609.68154523664555</v>
      </c>
      <c r="CY863" s="15">
        <f ca="1">(BR863*DCF!D$46-DCF!D$5*MAX(BR863*DCF!D$46,0)-MAX(BR863-BQ863,0)/Inputs!$B$24)*DCF!D$6</f>
        <v>-700.85376166278513</v>
      </c>
      <c r="CZ863" s="15">
        <f ca="1">(BS863*DCF!E$46-DCF!E$5*MAX(BS863*DCF!E$46,0)-MAX(BS863-BR863,0)/Inputs!$B$24)*DCF!E$6</f>
        <v>-1542.3181887382907</v>
      </c>
      <c r="DA863" s="15">
        <f ca="1">(BT863*DCF!F$46-DCF!F$5*MAX(BT863*DCF!F$46,0)-MAX(BT863-BS863,0)/Inputs!$B$24)*DCF!F$6</f>
        <v>-709.01628453175954</v>
      </c>
      <c r="DB863" s="15">
        <f ca="1">(BU863*DCF!G$46-DCF!G$5*MAX(BU863*DCF!G$46,0)-MAX(BU863-BT863,0)/Inputs!$B$24)*DCF!G$6</f>
        <v>-3225.3013245598554</v>
      </c>
      <c r="DC863" s="15">
        <f ca="1">(BV863*DCF!H$46-DCF!H$5*MAX(BV863*DCF!H$46,0)-MAX(BV863-BU863,0)/Inputs!$B$24)*DCF!H$6</f>
        <v>-1304.9405374932528</v>
      </c>
      <c r="DD863" s="15">
        <f ca="1">(BW863*DCF!I$46-DCF!I$5*MAX(BW863*DCF!I$46,0)-MAX(BW863-BV863,0)/Inputs!$B$24)*DCF!I$6</f>
        <v>-347.06729392975848</v>
      </c>
      <c r="DE863" s="15">
        <f ca="1">(BX863*DCF!J$46-DCF!J$5*MAX(BX863*DCF!J$46,0)-MAX(BX863-BW863,0)/Inputs!$B$24)*DCF!J$6</f>
        <v>-509.4299173121226</v>
      </c>
      <c r="DF863" s="15">
        <f ca="1">(BY863*DCF!K$46-DCF!K$5*MAX(BY863*DCF!K$46,0)-MAX(BY863-BX863,0)/Inputs!$B$24)*DCF!K$6</f>
        <v>-592.05219303635101</v>
      </c>
      <c r="DG863" s="15">
        <f ca="1">(BZ863*DCF!L$46-DCF!L$5*MAX(BZ863*DCF!L$46,0)-MAX(BZ863-BY863,0)/Inputs!$B$24)*DCF!L$6</f>
        <v>1398.0370328553513</v>
      </c>
      <c r="DH863" s="15">
        <f ca="1">(CA863*DCF!M$46-DCF!M$5*MAX(CA863*DCF!M$46,0)-MAX(CA863-BZ863,0)/Inputs!$B$24)*DCF!M$6</f>
        <v>1850.8339478565347</v>
      </c>
      <c r="DI863" s="15">
        <f ca="1">SUM(CB863:CL863)+BE863*DCF!M$10*(1+Inputs!$B$30)*(1-Inputs!$B$33)*(1-Inputs!$B$30/Inputs!$B$31)/(Inputs!$B$29-Inputs!$B$30)*DCF!M$6</f>
        <v>94094.038904891582</v>
      </c>
      <c r="DJ863" s="15">
        <f ca="1">SUM(CM863:CW863)+BP863*DCF!M$28*(1+Inputs!$B$30)*(1-Inputs!$B$33)*(1-Inputs!$B$30/Inputs!$B$31)/(Inputs!$B$29-Inputs!$B$30)*DCF!M$6</f>
        <v>529785.79039485904</v>
      </c>
      <c r="DK863" s="15">
        <f ca="1">SUM(CX863:DH863)+CA863*DCF!M$46*(1+Inputs!$B$30)*(1-Inputs!$B$33)*(1-Inputs!$B$30/Inputs!$B$31)/(Inputs!$B$29-Inputs!$B$30)*DCF!M$6</f>
        <v>89613.650194555332</v>
      </c>
      <c r="DM863" s="15">
        <f ca="1">DI863+DJ863+DK863+Inputs!$B$34+Inputs!$B$36-Inputs!$B$35</f>
        <v>790344.47949430591</v>
      </c>
    </row>
    <row r="864" spans="1:117" x14ac:dyDescent="0.75">
      <c r="A864" s="11">
        <v>851</v>
      </c>
      <c r="C864" s="24">
        <f t="shared" ref="C864:M873" ca="1" si="505">_xlfn.NORM.S.INV(RAND())</f>
        <v>-1.0516561899370587</v>
      </c>
      <c r="D864" s="24">
        <f t="shared" ca="1" si="505"/>
        <v>0.26543930090355433</v>
      </c>
      <c r="E864" s="24">
        <f t="shared" ca="1" si="505"/>
        <v>-0.98605925156305729</v>
      </c>
      <c r="F864" s="24">
        <f t="shared" ca="1" si="505"/>
        <v>0.89218415747418978</v>
      </c>
      <c r="G864" s="24">
        <f t="shared" ca="1" si="505"/>
        <v>-0.57357851581213937</v>
      </c>
      <c r="H864" s="24">
        <f t="shared" ca="1" si="505"/>
        <v>-1.7437540692965658</v>
      </c>
      <c r="I864" s="24">
        <f t="shared" ca="1" si="505"/>
        <v>-0.73686366995525709</v>
      </c>
      <c r="J864" s="24">
        <f t="shared" ca="1" si="505"/>
        <v>0.3728666060934076</v>
      </c>
      <c r="K864" s="24">
        <f t="shared" ca="1" si="505"/>
        <v>-0.19295892365471867</v>
      </c>
      <c r="L864" s="24">
        <f t="shared" ca="1" si="505"/>
        <v>0.32272506394143607</v>
      </c>
      <c r="M864" s="24">
        <f t="shared" ca="1" si="505"/>
        <v>0.17878784382661514</v>
      </c>
      <c r="N864" s="24">
        <f ca="1">SQRT(Inputs!$B$38)*C864+SQRT(1-Inputs!$B$38)*_xlfn.NORM.S.INV(RAND())</f>
        <v>0.19921172439668033</v>
      </c>
      <c r="O864" s="24">
        <f ca="1">SQRT(Inputs!$B$38)*D864+SQRT(1-Inputs!$B$38)*_xlfn.NORM.S.INV(RAND())</f>
        <v>-0.12931438771766415</v>
      </c>
      <c r="P864" s="24">
        <f ca="1">SQRT(Inputs!$B$38)*E864+SQRT(1-Inputs!$B$38)*_xlfn.NORM.S.INV(RAND())</f>
        <v>-2.436652779300525</v>
      </c>
      <c r="Q864" s="24">
        <f ca="1">SQRT(Inputs!$B$38)*F864+SQRT(1-Inputs!$B$38)*_xlfn.NORM.S.INV(RAND())</f>
        <v>4.7071384342842582E-2</v>
      </c>
      <c r="R864" s="24">
        <f ca="1">SQRT(Inputs!$B$38)*G864+SQRT(1-Inputs!$B$38)*_xlfn.NORM.S.INV(RAND())</f>
        <v>-0.83930216840114147</v>
      </c>
      <c r="S864" s="24">
        <f ca="1">SQRT(Inputs!$B$38)*H864+SQRT(1-Inputs!$B$38)*_xlfn.NORM.S.INV(RAND())</f>
        <v>-0.29467046111337725</v>
      </c>
      <c r="T864" s="24">
        <f ca="1">SQRT(Inputs!$B$38)*I864+SQRT(1-Inputs!$B$38)*_xlfn.NORM.S.INV(RAND())</f>
        <v>-0.21856413354324022</v>
      </c>
      <c r="U864" s="24">
        <f ca="1">SQRT(Inputs!$B$38)*J864+SQRT(1-Inputs!$B$38)*_xlfn.NORM.S.INV(RAND())</f>
        <v>-1.2352946700629595</v>
      </c>
      <c r="V864" s="24">
        <f ca="1">SQRT(Inputs!$B$38)*K864+SQRT(1-Inputs!$B$38)*_xlfn.NORM.S.INV(RAND())</f>
        <v>-0.15176607538180792</v>
      </c>
      <c r="W864" s="24">
        <f ca="1">SQRT(Inputs!$B$38)*L864+SQRT(1-Inputs!$B$38)*_xlfn.NORM.S.INV(RAND())</f>
        <v>4.548701908111788E-2</v>
      </c>
      <c r="X864" s="24">
        <f ca="1">SQRT(Inputs!$B$38)*M864+SQRT(1-Inputs!$B$38)*_xlfn.NORM.S.INV(RAND())</f>
        <v>0.58707723288629787</v>
      </c>
      <c r="Y864" s="24">
        <f ca="1">SQRT(Inputs!$B$38)*C864+SQRT(1-Inputs!$B$38)*_xlfn.NORM.S.INV(RAND())</f>
        <v>-1.4143180407729268</v>
      </c>
      <c r="Z864" s="24">
        <f ca="1">SQRT(Inputs!$B$38)*D864+SQRT(1-Inputs!$B$38)*_xlfn.NORM.S.INV(RAND())</f>
        <v>-0.32203781362265227</v>
      </c>
      <c r="AA864" s="24">
        <f ca="1">SQRT(Inputs!$B$38)*E864+SQRT(1-Inputs!$B$38)*_xlfn.NORM.S.INV(RAND())</f>
        <v>-0.51862779496522549</v>
      </c>
      <c r="AB864" s="24">
        <f ca="1">SQRT(Inputs!$B$38)*F864+SQRT(1-Inputs!$B$38)*_xlfn.NORM.S.INV(RAND())</f>
        <v>0.17741524265178932</v>
      </c>
      <c r="AC864" s="24">
        <f ca="1">SQRT(Inputs!$B$38)*G864+SQRT(1-Inputs!$B$38)*_xlfn.NORM.S.INV(RAND())</f>
        <v>-0.89204385808682729</v>
      </c>
      <c r="AD864" s="24">
        <f ca="1">SQRT(Inputs!$B$38)*H864+SQRT(1-Inputs!$B$38)*_xlfn.NORM.S.INV(RAND())</f>
        <v>-1.0569587225906341</v>
      </c>
      <c r="AE864" s="24">
        <f ca="1">SQRT(Inputs!$B$38)*I864+SQRT(1-Inputs!$B$38)*_xlfn.NORM.S.INV(RAND())</f>
        <v>-1.0252331466783751</v>
      </c>
      <c r="AF864" s="24">
        <f ca="1">SQRT(Inputs!$B$38)*J864+SQRT(1-Inputs!$B$38)*_xlfn.NORM.S.INV(RAND())</f>
        <v>-5.5209512696334645E-2</v>
      </c>
      <c r="AG864" s="24">
        <f ca="1">SQRT(Inputs!$B$38)*K864+SQRT(1-Inputs!$B$38)*_xlfn.NORM.S.INV(RAND())</f>
        <v>4.9744901761840821E-2</v>
      </c>
      <c r="AH864" s="24">
        <f ca="1">SQRT(Inputs!$B$38)*L864+SQRT(1-Inputs!$B$38)*_xlfn.NORM.S.INV(RAND())</f>
        <v>0.59030542865487079</v>
      </c>
      <c r="AI864" s="24">
        <f ca="1">SQRT(Inputs!$B$38)*M864+SQRT(1-Inputs!$B$38)*_xlfn.NORM.S.INV(RAND())</f>
        <v>-0.56970495196396154</v>
      </c>
      <c r="AJ864" s="24">
        <f ca="1">SQRT(Inputs!$B$38)*C864+SQRT(1-Inputs!$B$38)*_xlfn.NORM.S.INV(RAND())</f>
        <v>-1.6484286408686484</v>
      </c>
      <c r="AK864" s="24">
        <f ca="1">SQRT(Inputs!$B$38)*D864+SQRT(1-Inputs!$B$38)*_xlfn.NORM.S.INV(RAND())</f>
        <v>0.16904193686132718</v>
      </c>
      <c r="AL864" s="24">
        <f ca="1">SQRT(Inputs!$B$38)*E864+SQRT(1-Inputs!$B$38)*_xlfn.NORM.S.INV(RAND())</f>
        <v>-3.3479034476371394</v>
      </c>
      <c r="AM864" s="24">
        <f ca="1">SQRT(Inputs!$B$38)*F864+SQRT(1-Inputs!$B$38)*_xlfn.NORM.S.INV(RAND())</f>
        <v>-0.95103053708817242</v>
      </c>
      <c r="AN864" s="24">
        <f ca="1">SQRT(Inputs!$B$38)*G864+SQRT(1-Inputs!$B$38)*_xlfn.NORM.S.INV(RAND())</f>
        <v>-0.10525545911501363</v>
      </c>
      <c r="AO864" s="24">
        <f ca="1">SQRT(Inputs!$B$38)*H864+SQRT(1-Inputs!$B$38)*_xlfn.NORM.S.INV(RAND())</f>
        <v>-2.2236639250914352</v>
      </c>
      <c r="AP864" s="24">
        <f ca="1">SQRT(Inputs!$B$38)*I864+SQRT(1-Inputs!$B$38)*_xlfn.NORM.S.INV(RAND())</f>
        <v>-1.76893294981936</v>
      </c>
      <c r="AQ864" s="24">
        <f ca="1">SQRT(Inputs!$B$38)*J864+SQRT(1-Inputs!$B$38)*_xlfn.NORM.S.INV(RAND())</f>
        <v>-0.53237184693583739</v>
      </c>
      <c r="AR864" s="24">
        <f ca="1">SQRT(Inputs!$B$38)*K864+SQRT(1-Inputs!$B$38)*_xlfn.NORM.S.INV(RAND())</f>
        <v>-0.38945547331845176</v>
      </c>
      <c r="AS864" s="24">
        <f ca="1">SQRT(Inputs!$B$38)*L864+SQRT(1-Inputs!$B$38)*_xlfn.NORM.S.INV(RAND())</f>
        <v>0.56317470648061341</v>
      </c>
      <c r="AT864" s="24">
        <f ca="1">SQRT(Inputs!$B$38)*M864+SQRT(1-Inputs!$B$38)*_xlfn.NORM.S.INV(RAND())</f>
        <v>-0.74606148067476852</v>
      </c>
      <c r="AU864" s="15">
        <f ca="1">Inputs!$B$6*EXP($B$8-0.5*C$5^2+C$5*N864)</f>
        <v>5124.8648383478831</v>
      </c>
      <c r="AV864" s="15">
        <f t="shared" ca="1" si="474"/>
        <v>6120.6829283462785</v>
      </c>
      <c r="AW864" s="15">
        <f t="shared" ca="1" si="475"/>
        <v>5372.5934344756188</v>
      </c>
      <c r="AX864" s="15">
        <f t="shared" ca="1" si="476"/>
        <v>6598.0851475453519</v>
      </c>
      <c r="AY864" s="15">
        <f t="shared" ca="1" si="477"/>
        <v>7310.6448025600312</v>
      </c>
      <c r="AZ864" s="15">
        <f t="shared" ca="1" si="478"/>
        <v>8655.6430255732266</v>
      </c>
      <c r="BA864" s="15">
        <f t="shared" ca="1" si="479"/>
        <v>10352.746908863464</v>
      </c>
      <c r="BB864" s="15">
        <f t="shared" ca="1" si="480"/>
        <v>11199.41166890453</v>
      </c>
      <c r="BC864" s="15">
        <f t="shared" ca="1" si="481"/>
        <v>13516.948768251128</v>
      </c>
      <c r="BD864" s="15">
        <f t="shared" ca="1" si="482"/>
        <v>16630.140642345392</v>
      </c>
      <c r="BE864" s="15">
        <f t="shared" ca="1" si="483"/>
        <v>21497.404463238247</v>
      </c>
      <c r="BF864" s="15">
        <f ca="1">Inputs!$B$13*EXP($B$9-0.5*C$6^2+C$6*Y864)</f>
        <v>10449.233925428502</v>
      </c>
      <c r="BG864" s="15">
        <f t="shared" ca="1" si="484"/>
        <v>12015.942865867684</v>
      </c>
      <c r="BH864" s="15">
        <f t="shared" ca="1" si="485"/>
        <v>13471.204646012824</v>
      </c>
      <c r="BI864" s="15">
        <f t="shared" ca="1" si="486"/>
        <v>16947.310497994702</v>
      </c>
      <c r="BJ864" s="15">
        <f t="shared" ca="1" si="487"/>
        <v>18269.421676348826</v>
      </c>
      <c r="BK864" s="15">
        <f t="shared" ca="1" si="488"/>
        <v>19417.137129541032</v>
      </c>
      <c r="BL864" s="15">
        <f t="shared" ca="1" si="489"/>
        <v>20884.141031466756</v>
      </c>
      <c r="BM864" s="15">
        <f t="shared" ca="1" si="490"/>
        <v>25495.652564840922</v>
      </c>
      <c r="BN864" s="15">
        <f t="shared" ca="1" si="491"/>
        <v>31543.941046677104</v>
      </c>
      <c r="BO864" s="15">
        <f t="shared" ca="1" si="492"/>
        <v>41568.203851533377</v>
      </c>
      <c r="BP864" s="15">
        <f t="shared" ca="1" si="493"/>
        <v>47964.668806338006</v>
      </c>
      <c r="BQ864" s="15">
        <f ca="1">Inputs!$B$20*EXP($B$10-0.5*C$7^2+C$7*AJ864)</f>
        <v>2390.5041973558264</v>
      </c>
      <c r="BR864" s="15">
        <f t="shared" ca="1" si="494"/>
        <v>3422.4961857471189</v>
      </c>
      <c r="BS864" s="15">
        <f t="shared" ca="1" si="495"/>
        <v>1791.7805557670606</v>
      </c>
      <c r="BT864" s="15">
        <f t="shared" ca="1" si="496"/>
        <v>1924.9978008000107</v>
      </c>
      <c r="BU864" s="15">
        <f t="shared" ca="1" si="497"/>
        <v>2600.7282976965221</v>
      </c>
      <c r="BV864" s="15">
        <f t="shared" ca="1" si="498"/>
        <v>2192.4805784903497</v>
      </c>
      <c r="BW864" s="15">
        <f t="shared" ca="1" si="499"/>
        <v>2104.0259336222693</v>
      </c>
      <c r="BX864" s="15">
        <f t="shared" ca="1" si="500"/>
        <v>2644.9203466492336</v>
      </c>
      <c r="BY864" s="15">
        <f t="shared" ca="1" si="501"/>
        <v>3439.877862727943</v>
      </c>
      <c r="BZ864" s="15">
        <f t="shared" ca="1" si="502"/>
        <v>5353.1176920710996</v>
      </c>
      <c r="CA864" s="15">
        <f t="shared" ca="1" si="503"/>
        <v>6585.8584307166457</v>
      </c>
      <c r="CB864" s="15">
        <f ca="1">(AU864*DCF!C$10-DCF!C$5*MAX(AU864*DCF!C$10,0)-MAX(AU864-Inputs!$B$6,0)/Inputs!$B$10)*DCF!C$6</f>
        <v>1041.9147553727739</v>
      </c>
      <c r="CC864" s="15">
        <f ca="1">(AV864*DCF!D$10-DCF!D$5*MAX(AV864*DCF!D$10,0)-MAX(AV864-AU864,0)/Inputs!$B$10)*DCF!D$6</f>
        <v>1249.0708186834468</v>
      </c>
      <c r="CD864" s="15">
        <f ca="1">(AW864*DCF!E$10-DCF!E$5*MAX(AW864*DCF!E$10,0)-MAX(AW864-AV864,0)/Inputs!$B$10)*DCF!E$6</f>
        <v>1240.4462995309436</v>
      </c>
      <c r="CE864" s="15">
        <f ca="1">(AX864*DCF!F$10-DCF!F$5*MAX(AX864*DCF!F$10,0)-MAX(AX864-AW864,0)/Inputs!$B$10)*DCF!F$6</f>
        <v>1185.3570304646441</v>
      </c>
      <c r="CF864" s="15">
        <f ca="1">(AY864*DCF!G$10-DCF!G$5*MAX(AY864*DCF!G$10,0)-MAX(AY864-AX864,0)/Inputs!$B$10)*DCF!G$6</f>
        <v>1369.3178677229016</v>
      </c>
      <c r="CG864" s="15">
        <f ca="1">(AZ864*DCF!H$10-DCF!H$5*MAX(AZ864*DCF!H$10,0)-MAX(AZ864-AY864,0)/Inputs!$B$10)*DCF!H$6</f>
        <v>1441.6707551740333</v>
      </c>
      <c r="CH864" s="15">
        <f ca="1">(BA864*DCF!I$10-DCF!I$5*MAX(BA864*DCF!I$10,0)-MAX(BA864-AZ864,0)/Inputs!$B$10)*DCF!I$6</f>
        <v>1612.6846928857831</v>
      </c>
      <c r="CI864" s="15">
        <f ca="1">(BB864*DCF!J$10-DCF!J$5*MAX(BB864*DCF!J$10,0)-MAX(BB864-BA864,0)/Inputs!$B$10)*DCF!J$6</f>
        <v>1793.5469361827893</v>
      </c>
      <c r="CJ864" s="15">
        <f ca="1">(BC864*DCF!K$10-DCF!K$5*MAX(BC864*DCF!K$10,0)-MAX(BC864-BB864,0)/Inputs!$B$10)*DCF!K$6</f>
        <v>1851.5917537307548</v>
      </c>
      <c r="CK864" s="15">
        <f ca="1">(BD864*DCF!L$10-DCF!L$5*MAX(BD864*DCF!L$10,0)-MAX(BD864-BC864,0)/Inputs!$B$10)*DCF!L$6</f>
        <v>2105.5553307854934</v>
      </c>
      <c r="CL864" s="15">
        <f ca="1">(BE864*DCF!M$10-DCF!M$5*MAX(BE864*DCF!M$10,0)-MAX(BE864-BD864,0)/Inputs!$B$10)*DCF!M$6</f>
        <v>2452.1151485251498</v>
      </c>
      <c r="CM864" s="15">
        <f ca="1">(BF864*DCF!C$28-DCF!C$5*MAX(BF864*DCF!C$28,0)-MAX(BF864-Inputs!$B$13,0)/Inputs!$B$17)*DCF!C$6</f>
        <v>3189.0376666272541</v>
      </c>
      <c r="CN864" s="15">
        <f ca="1">(BG864*DCF!D$28-DCF!D$5*MAX(BG864*DCF!D$28,0)-MAX(BG864-BF864,0)/Inputs!$B$17)*DCF!D$6</f>
        <v>3204.7214574155673</v>
      </c>
      <c r="CO864" s="15">
        <f ca="1">(BH864*DCF!E$28-DCF!E$5*MAX(BH864*DCF!E$28,0)-MAX(BH864-BG864,0)/Inputs!$B$17)*DCF!E$6</f>
        <v>3528.472964489421</v>
      </c>
      <c r="CP864" s="15">
        <f ca="1">(BI864*DCF!F$28-DCF!F$5*MAX(BI864*DCF!F$28,0)-MAX(BI864-BH864,0)/Inputs!$B$17)*DCF!F$6</f>
        <v>3967.86837903277</v>
      </c>
      <c r="CQ864" s="15">
        <f ca="1">(BJ864*DCF!G$28-DCF!G$5*MAX(BJ864*DCF!G$28,0)-MAX(BJ864-BI864,0)/Inputs!$B$17)*DCF!G$6</f>
        <v>4517.7740242960572</v>
      </c>
      <c r="CR864" s="15">
        <f ca="1">(BK864*DCF!H$28-DCF!H$5*MAX(BK864*DCF!H$28,0)-MAX(BK864-BJ864,0)/Inputs!$B$17)*DCF!H$6</f>
        <v>4623.7494636764895</v>
      </c>
      <c r="CS864" s="15">
        <f ca="1">(BL864*DCF!I$28-DCF!I$5*MAX(BL864*DCF!I$28,0)-MAX(BL864-BK864,0)/Inputs!$B$17)*DCF!I$6</f>
        <v>4700.4091565323279</v>
      </c>
      <c r="CT864" s="15">
        <f ca="1">(BM864*DCF!J$28-DCF!J$5*MAX(BM864*DCF!J$28,0)-MAX(BM864-BL864,0)/Inputs!$B$17)*DCF!J$6</f>
        <v>5076.1983211898914</v>
      </c>
      <c r="CU864" s="15">
        <f ca="1">(BN864*DCF!K$28-DCF!K$5*MAX(BN864*DCF!K$28,0)-MAX(BN864-BM864,0)/Inputs!$B$17)*DCF!K$6</f>
        <v>5920.7166755669996</v>
      </c>
      <c r="CV864" s="15">
        <f ca="1">(BO864*DCF!L$28-DCF!L$5*MAX(BO864*DCF!L$28,0)-MAX(BO864-BN864,0)/Inputs!$B$17)*DCF!L$6</f>
        <v>7159.4671280410976</v>
      </c>
      <c r="CW864" s="15">
        <f ca="1">(BP864*DCF!M$28-DCF!M$5*MAX(BP864*DCF!M$28,0)-MAX(BP864-BO864,0)/Inputs!$B$17)*DCF!M$6</f>
        <v>8355.9698705189749</v>
      </c>
      <c r="CX864" s="15">
        <f ca="1">(BQ864*DCF!C$46-DCF!C$5*MAX(BQ864*DCF!C$46,0)-MAX(BQ864-Inputs!$B$20,0)/Inputs!$B$24)*DCF!C$6</f>
        <v>-552.07949130619545</v>
      </c>
      <c r="CY864" s="15">
        <f ca="1">(BR864*DCF!D$46-DCF!D$5*MAX(BR864*DCF!D$46,0)-MAX(BR864-BQ864,0)/Inputs!$B$24)*DCF!D$6</f>
        <v>-1024.4827003995497</v>
      </c>
      <c r="CZ864" s="15">
        <f ca="1">(BS864*DCF!E$46-DCF!E$5*MAX(BS864*DCF!E$46,0)-MAX(BS864-BR864,0)/Inputs!$B$24)*DCF!E$6</f>
        <v>-211.88117044346234</v>
      </c>
      <c r="DA864" s="15">
        <f ca="1">(BT864*DCF!F$46-DCF!F$5*MAX(BT864*DCF!F$46,0)-MAX(BT864-BS864,0)/Inputs!$B$24)*DCF!F$6</f>
        <v>-188.69912085363814</v>
      </c>
      <c r="DB864" s="15">
        <f ca="1">(BU864*DCF!G$46-DCF!G$5*MAX(BU864*DCF!G$46,0)-MAX(BU864-BT864,0)/Inputs!$B$24)*DCF!G$6</f>
        <v>-314.78574987434814</v>
      </c>
      <c r="DC864" s="15">
        <f ca="1">(BV864*DCF!H$46-DCF!H$5*MAX(BV864*DCF!H$46,0)-MAX(BV864-BU864,0)/Inputs!$B$24)*DCF!H$6</f>
        <v>0</v>
      </c>
      <c r="DD864" s="15">
        <f ca="1">(BW864*DCF!I$46-DCF!I$5*MAX(BW864*DCF!I$46,0)-MAX(BW864-BV864,0)/Inputs!$B$24)*DCF!I$6</f>
        <v>48.59329439880073</v>
      </c>
      <c r="DE864" s="15">
        <f ca="1">(BX864*DCF!J$46-DCF!J$5*MAX(BX864*DCF!J$46,0)-MAX(BX864-BW864,0)/Inputs!$B$24)*DCF!J$6</f>
        <v>-32.489269057887746</v>
      </c>
      <c r="DF864" s="15">
        <f ca="1">(BY864*DCF!K$46-DCF!K$5*MAX(BY864*DCF!K$46,0)-MAX(BY864-BX864,0)/Inputs!$B$24)*DCF!K$6</f>
        <v>1.753876550307564</v>
      </c>
      <c r="DG864" s="15">
        <f ca="1">(BZ864*DCF!L$46-DCF!L$5*MAX(BZ864*DCF!L$46,0)-MAX(BZ864-BY864,0)/Inputs!$B$24)*DCF!L$6</f>
        <v>-62.936246919799352</v>
      </c>
      <c r="DH864" s="15">
        <f ca="1">(CA864*DCF!M$46-DCF!M$5*MAX(CA864*DCF!M$46,0)-MAX(CA864-BZ864,0)/Inputs!$B$24)*DCF!M$6</f>
        <v>258.59335532016559</v>
      </c>
      <c r="DI864" s="15">
        <f ca="1">SUM(CB864:CL864)+BE864*DCF!M$10*(1+Inputs!$B$30)*(1-Inputs!$B$33)*(1-Inputs!$B$30/Inputs!$B$31)/(Inputs!$B$29-Inputs!$B$30)*DCF!M$6</f>
        <v>77170.832283995376</v>
      </c>
      <c r="DJ864" s="15">
        <f ca="1">SUM(CM864:CW864)+BP864*DCF!M$28*(1+Inputs!$B$30)*(1-Inputs!$B$33)*(1-Inputs!$B$30/Inputs!$B$31)/(Inputs!$B$29-Inputs!$B$30)*DCF!M$6</f>
        <v>232226.12851421512</v>
      </c>
      <c r="DK864" s="15">
        <f ca="1">SUM(CX864:DH864)+CA864*DCF!M$46*(1+Inputs!$B$30)*(1-Inputs!$B$33)*(1-Inputs!$B$30/Inputs!$B$31)/(Inputs!$B$29-Inputs!$B$30)*DCF!M$6</f>
        <v>8104.1040561067821</v>
      </c>
      <c r="DM864" s="15">
        <f ca="1">DI864+DJ864+DK864+Inputs!$B$34+Inputs!$B$36-Inputs!$B$35</f>
        <v>394352.06485431723</v>
      </c>
    </row>
    <row r="865" spans="1:117" x14ac:dyDescent="0.75">
      <c r="A865" s="11">
        <v>852</v>
      </c>
      <c r="C865" s="24">
        <f t="shared" ca="1" si="505"/>
        <v>0.1483287089125756</v>
      </c>
      <c r="D865" s="24">
        <f t="shared" ca="1" si="505"/>
        <v>-0.39336518033499818</v>
      </c>
      <c r="E865" s="24">
        <f t="shared" ca="1" si="505"/>
        <v>-0.7618202923830325</v>
      </c>
      <c r="F865" s="24">
        <f t="shared" ca="1" si="505"/>
        <v>0.34622710915317112</v>
      </c>
      <c r="G865" s="24">
        <f t="shared" ca="1" si="505"/>
        <v>-1.4409844874578224</v>
      </c>
      <c r="H865" s="24">
        <f t="shared" ca="1" si="505"/>
        <v>6.2921042285854142E-2</v>
      </c>
      <c r="I865" s="24">
        <f t="shared" ca="1" si="505"/>
        <v>-0.56438068093603966</v>
      </c>
      <c r="J865" s="24">
        <f t="shared" ca="1" si="505"/>
        <v>-0.67342249004611143</v>
      </c>
      <c r="K865" s="24">
        <f t="shared" ca="1" si="505"/>
        <v>-1.4262145200824332</v>
      </c>
      <c r="L865" s="24">
        <f t="shared" ca="1" si="505"/>
        <v>-1.0930484705335863</v>
      </c>
      <c r="M865" s="24">
        <f t="shared" ca="1" si="505"/>
        <v>-1.2656072050628713</v>
      </c>
      <c r="N865" s="24">
        <f ca="1">SQRT(Inputs!$B$38)*C865+SQRT(1-Inputs!$B$38)*_xlfn.NORM.S.INV(RAND())</f>
        <v>1.5090559080307075</v>
      </c>
      <c r="O865" s="24">
        <f ca="1">SQRT(Inputs!$B$38)*D865+SQRT(1-Inputs!$B$38)*_xlfn.NORM.S.INV(RAND())</f>
        <v>0.40701651351702983</v>
      </c>
      <c r="P865" s="24">
        <f ca="1">SQRT(Inputs!$B$38)*E865+SQRT(1-Inputs!$B$38)*_xlfn.NORM.S.INV(RAND())</f>
        <v>-0.13519218946775274</v>
      </c>
      <c r="Q865" s="24">
        <f ca="1">SQRT(Inputs!$B$38)*F865+SQRT(1-Inputs!$B$38)*_xlfn.NORM.S.INV(RAND())</f>
        <v>1.0708547793255743</v>
      </c>
      <c r="R865" s="24">
        <f ca="1">SQRT(Inputs!$B$38)*G865+SQRT(1-Inputs!$B$38)*_xlfn.NORM.S.INV(RAND())</f>
        <v>-1.1249642094954291</v>
      </c>
      <c r="S865" s="24">
        <f ca="1">SQRT(Inputs!$B$38)*H865+SQRT(1-Inputs!$B$38)*_xlfn.NORM.S.INV(RAND())</f>
        <v>-0.27080995939846586</v>
      </c>
      <c r="T865" s="24">
        <f ca="1">SQRT(Inputs!$B$38)*I865+SQRT(1-Inputs!$B$38)*_xlfn.NORM.S.INV(RAND())</f>
        <v>-2.3903913789425579E-2</v>
      </c>
      <c r="U865" s="24">
        <f ca="1">SQRT(Inputs!$B$38)*J865+SQRT(1-Inputs!$B$38)*_xlfn.NORM.S.INV(RAND())</f>
        <v>-0.44320971374184359</v>
      </c>
      <c r="V865" s="24">
        <f ca="1">SQRT(Inputs!$B$38)*K865+SQRT(1-Inputs!$B$38)*_xlfn.NORM.S.INV(RAND())</f>
        <v>4.9276671525123938E-2</v>
      </c>
      <c r="W865" s="24">
        <f ca="1">SQRT(Inputs!$B$38)*L865+SQRT(1-Inputs!$B$38)*_xlfn.NORM.S.INV(RAND())</f>
        <v>-1.851533779345226</v>
      </c>
      <c r="X865" s="24">
        <f ca="1">SQRT(Inputs!$B$38)*M865+SQRT(1-Inputs!$B$38)*_xlfn.NORM.S.INV(RAND())</f>
        <v>-0.90285617299466858</v>
      </c>
      <c r="Y865" s="24">
        <f ca="1">SQRT(Inputs!$B$38)*C865+SQRT(1-Inputs!$B$38)*_xlfn.NORM.S.INV(RAND())</f>
        <v>1.0887636538469125</v>
      </c>
      <c r="Z865" s="24">
        <f ca="1">SQRT(Inputs!$B$38)*D865+SQRT(1-Inputs!$B$38)*_xlfn.NORM.S.INV(RAND())</f>
        <v>-0.63452653316117213</v>
      </c>
      <c r="AA865" s="24">
        <f ca="1">SQRT(Inputs!$B$38)*E865+SQRT(1-Inputs!$B$38)*_xlfn.NORM.S.INV(RAND())</f>
        <v>0.74813149643246613</v>
      </c>
      <c r="AB865" s="24">
        <f ca="1">SQRT(Inputs!$B$38)*F865+SQRT(1-Inputs!$B$38)*_xlfn.NORM.S.INV(RAND())</f>
        <v>1.125613953212506</v>
      </c>
      <c r="AC865" s="24">
        <f ca="1">SQRT(Inputs!$B$38)*G865+SQRT(1-Inputs!$B$38)*_xlfn.NORM.S.INV(RAND())</f>
        <v>-1.2761851207722796</v>
      </c>
      <c r="AD865" s="24">
        <f ca="1">SQRT(Inputs!$B$38)*H865+SQRT(1-Inputs!$B$38)*_xlfn.NORM.S.INV(RAND())</f>
        <v>-0.42473466307056096</v>
      </c>
      <c r="AE865" s="24">
        <f ca="1">SQRT(Inputs!$B$38)*I865+SQRT(1-Inputs!$B$38)*_xlfn.NORM.S.INV(RAND())</f>
        <v>-1.0008827184284825</v>
      </c>
      <c r="AF865" s="24">
        <f ca="1">SQRT(Inputs!$B$38)*J865+SQRT(1-Inputs!$B$38)*_xlfn.NORM.S.INV(RAND())</f>
        <v>-1.6812545517084261</v>
      </c>
      <c r="AG865" s="24">
        <f ca="1">SQRT(Inputs!$B$38)*K865+SQRT(1-Inputs!$B$38)*_xlfn.NORM.S.INV(RAND())</f>
        <v>0.43997444010212705</v>
      </c>
      <c r="AH865" s="24">
        <f ca="1">SQRT(Inputs!$B$38)*L865+SQRT(1-Inputs!$B$38)*_xlfn.NORM.S.INV(RAND())</f>
        <v>0.44756970168870502</v>
      </c>
      <c r="AI865" s="24">
        <f ca="1">SQRT(Inputs!$B$38)*M865+SQRT(1-Inputs!$B$38)*_xlfn.NORM.S.INV(RAND())</f>
        <v>-0.35511705161537238</v>
      </c>
      <c r="AJ865" s="24">
        <f ca="1">SQRT(Inputs!$B$38)*C865+SQRT(1-Inputs!$B$38)*_xlfn.NORM.S.INV(RAND())</f>
        <v>0.27308105697715301</v>
      </c>
      <c r="AK865" s="24">
        <f ca="1">SQRT(Inputs!$B$38)*D865+SQRT(1-Inputs!$B$38)*_xlfn.NORM.S.INV(RAND())</f>
        <v>-0.20203398842644796</v>
      </c>
      <c r="AL865" s="24">
        <f ca="1">SQRT(Inputs!$B$38)*E865+SQRT(1-Inputs!$B$38)*_xlfn.NORM.S.INV(RAND())</f>
        <v>8.8811557360263249E-2</v>
      </c>
      <c r="AM865" s="24">
        <f ca="1">SQRT(Inputs!$B$38)*F865+SQRT(1-Inputs!$B$38)*_xlfn.NORM.S.INV(RAND())</f>
        <v>0.32566736205895391</v>
      </c>
      <c r="AN865" s="24">
        <f ca="1">SQRT(Inputs!$B$38)*G865+SQRT(1-Inputs!$B$38)*_xlfn.NORM.S.INV(RAND())</f>
        <v>-2.8811850699023145E-3</v>
      </c>
      <c r="AO865" s="24">
        <f ca="1">SQRT(Inputs!$B$38)*H865+SQRT(1-Inputs!$B$38)*_xlfn.NORM.S.INV(RAND())</f>
        <v>-2.2776586178881302</v>
      </c>
      <c r="AP865" s="24">
        <f ca="1">SQRT(Inputs!$B$38)*I865+SQRT(1-Inputs!$B$38)*_xlfn.NORM.S.INV(RAND())</f>
        <v>-1.1833172179263374</v>
      </c>
      <c r="AQ865" s="24">
        <f ca="1">SQRT(Inputs!$B$38)*J865+SQRT(1-Inputs!$B$38)*_xlfn.NORM.S.INV(RAND())</f>
        <v>1.0687963918841012</v>
      </c>
      <c r="AR865" s="24">
        <f ca="1">SQRT(Inputs!$B$38)*K865+SQRT(1-Inputs!$B$38)*_xlfn.NORM.S.INV(RAND())</f>
        <v>-0.85680959576557214</v>
      </c>
      <c r="AS865" s="24">
        <f ca="1">SQRT(Inputs!$B$38)*L865+SQRT(1-Inputs!$B$38)*_xlfn.NORM.S.INV(RAND())</f>
        <v>0.56176234351654708</v>
      </c>
      <c r="AT865" s="24">
        <f ca="1">SQRT(Inputs!$B$38)*M865+SQRT(1-Inputs!$B$38)*_xlfn.NORM.S.INV(RAND())</f>
        <v>-0.84110402405512386</v>
      </c>
      <c r="AU865" s="15">
        <f ca="1">Inputs!$B$6*EXP($B$8-0.5*C$5^2+C$5*N865)</f>
        <v>6335.2714230433094</v>
      </c>
      <c r="AV865" s="15">
        <f t="shared" ca="1" si="474"/>
        <v>8187.1020370309134</v>
      </c>
      <c r="AW865" s="15">
        <f t="shared" ca="1" si="475"/>
        <v>9802.3361184916048</v>
      </c>
      <c r="AX865" s="15">
        <f t="shared" ca="1" si="476"/>
        <v>13680.804222849925</v>
      </c>
      <c r="AY865" s="15">
        <f t="shared" ca="1" si="477"/>
        <v>14660.89604827459</v>
      </c>
      <c r="AZ865" s="15">
        <f t="shared" ca="1" si="478"/>
        <v>17403.847878170433</v>
      </c>
      <c r="BA865" s="15">
        <f t="shared" ca="1" si="479"/>
        <v>21244.643837140946</v>
      </c>
      <c r="BB865" s="15">
        <f t="shared" ca="1" si="480"/>
        <v>24880.214417089133</v>
      </c>
      <c r="BC865" s="15">
        <f t="shared" ca="1" si="481"/>
        <v>30617.221196535535</v>
      </c>
      <c r="BD865" s="15">
        <f t="shared" ca="1" si="482"/>
        <v>31544.522931059113</v>
      </c>
      <c r="BE865" s="15">
        <f t="shared" ca="1" si="483"/>
        <v>35602.356303757944</v>
      </c>
      <c r="BF865" s="15">
        <f ca="1">Inputs!$B$13*EXP($B$9-0.5*C$6^2+C$6*Y865)</f>
        <v>17163.050252683319</v>
      </c>
      <c r="BG865" s="15">
        <f t="shared" ca="1" si="484"/>
        <v>18654.353279032191</v>
      </c>
      <c r="BH865" s="15">
        <f t="shared" ca="1" si="485"/>
        <v>25803.264489261572</v>
      </c>
      <c r="BI865" s="15">
        <f t="shared" ca="1" si="486"/>
        <v>37562.341522487979</v>
      </c>
      <c r="BJ865" s="15">
        <f t="shared" ca="1" si="487"/>
        <v>38311.469391519793</v>
      </c>
      <c r="BK865" s="15">
        <f t="shared" ca="1" si="488"/>
        <v>44378.259749086465</v>
      </c>
      <c r="BL865" s="15">
        <f t="shared" ca="1" si="489"/>
        <v>47881.985655848657</v>
      </c>
      <c r="BM865" s="15">
        <f t="shared" ca="1" si="490"/>
        <v>47763.301282414686</v>
      </c>
      <c r="BN865" s="15">
        <f t="shared" ca="1" si="491"/>
        <v>61923.184770597334</v>
      </c>
      <c r="BO865" s="15">
        <f t="shared" ca="1" si="492"/>
        <v>80258.850631122434</v>
      </c>
      <c r="BP865" s="15">
        <f t="shared" ca="1" si="493"/>
        <v>94888.090745719572</v>
      </c>
      <c r="BQ865" s="15">
        <f ca="1">Inputs!$B$20*EXP($B$10-0.5*C$7^2+C$7*AJ865)</f>
        <v>4725.7700919974222</v>
      </c>
      <c r="BR865" s="15">
        <f t="shared" ca="1" si="494"/>
        <v>6013.7594910800335</v>
      </c>
      <c r="BS865" s="15">
        <f t="shared" ca="1" si="495"/>
        <v>8447.954362635659</v>
      </c>
      <c r="BT865" s="15">
        <f t="shared" ca="1" si="496"/>
        <v>12686.752283719661</v>
      </c>
      <c r="BU865" s="15">
        <f t="shared" ca="1" si="497"/>
        <v>17570.063311071517</v>
      </c>
      <c r="BV865" s="15">
        <f t="shared" ca="1" si="498"/>
        <v>14632.917968438453</v>
      </c>
      <c r="BW865" s="15">
        <f t="shared" ca="1" si="499"/>
        <v>15895.527890692179</v>
      </c>
      <c r="BX865" s="15">
        <f t="shared" ca="1" si="500"/>
        <v>27544.942496125972</v>
      </c>
      <c r="BY865" s="15">
        <f t="shared" ca="1" si="501"/>
        <v>32759.649544920241</v>
      </c>
      <c r="BZ865" s="15">
        <f t="shared" ca="1" si="502"/>
        <v>50967.139056129927</v>
      </c>
      <c r="CA865" s="15">
        <f t="shared" ca="1" si="503"/>
        <v>61653.962932834896</v>
      </c>
      <c r="CB865" s="15">
        <f ca="1">(AU865*DCF!C$10-DCF!C$5*MAX(AU865*DCF!C$10,0)-MAX(AU865-Inputs!$B$6,0)/Inputs!$B$10)*DCF!C$6</f>
        <v>1033.2843406800298</v>
      </c>
      <c r="CC865" s="15">
        <f ca="1">(AV865*DCF!D$10-DCF!D$5*MAX(AV865*DCF!D$10,0)-MAX(AV865-AU865,0)/Inputs!$B$10)*DCF!D$6</f>
        <v>1544.0302263599019</v>
      </c>
      <c r="CD865" s="15">
        <f ca="1">(AW865*DCF!E$10-DCF!E$5*MAX(AW865*DCF!E$10,0)-MAX(AW865-AV865,0)/Inputs!$B$10)*DCF!E$6</f>
        <v>1899.3857650038706</v>
      </c>
      <c r="CE865" s="15">
        <f ca="1">(AX865*DCF!F$10-DCF!F$5*MAX(AX865*DCF!F$10,0)-MAX(AX865-AW865,0)/Inputs!$B$10)*DCF!F$6</f>
        <v>2179.4847049647219</v>
      </c>
      <c r="CF865" s="15">
        <f ca="1">(AY865*DCF!G$10-DCF!G$5*MAX(AY865*DCF!G$10,0)-MAX(AY865-AX865,0)/Inputs!$B$10)*DCF!G$6</f>
        <v>2832.3382142217461</v>
      </c>
      <c r="CG865" s="15">
        <f ca="1">(AZ865*DCF!H$10-DCF!H$5*MAX(AZ865*DCF!H$10,0)-MAX(AZ865-AY865,0)/Inputs!$B$10)*DCF!H$6</f>
        <v>2891.9092777008927</v>
      </c>
      <c r="CH865" s="15">
        <f ca="1">(BA865*DCF!I$10-DCF!I$5*MAX(BA865*DCF!I$10,0)-MAX(BA865-AZ865,0)/Inputs!$B$10)*DCF!I$6</f>
        <v>3250.596315478364</v>
      </c>
      <c r="CI865" s="15">
        <f ca="1">(BB865*DCF!J$10-DCF!J$5*MAX(BB865*DCF!J$10,0)-MAX(BB865-BA865,0)/Inputs!$B$10)*DCF!J$6</f>
        <v>3718.5917121431016</v>
      </c>
      <c r="CJ865" s="15">
        <f ca="1">(BC865*DCF!K$10-DCF!K$5*MAX(BC865*DCF!K$10,0)-MAX(BC865-BB865,0)/Inputs!$B$10)*DCF!K$6</f>
        <v>4125.7872814081684</v>
      </c>
      <c r="CK865" s="15">
        <f ca="1">(BD865*DCF!L$10-DCF!L$5*MAX(BD865*DCF!L$10,0)-MAX(BD865-BC865,0)/Inputs!$B$10)*DCF!L$6</f>
        <v>4637.5987790251711</v>
      </c>
      <c r="CL865" s="15">
        <f ca="1">(BE865*DCF!M$10-DCF!M$5*MAX(BE865*DCF!M$10,0)-MAX(BE865-BD865,0)/Inputs!$B$10)*DCF!M$6</f>
        <v>4539.2014030519167</v>
      </c>
      <c r="CM865" s="15">
        <f ca="1">(BF865*DCF!C$28-DCF!C$5*MAX(BF865*DCF!C$28,0)-MAX(BF865-Inputs!$B$13,0)/Inputs!$B$17)*DCF!C$6</f>
        <v>3904.089582252172</v>
      </c>
      <c r="CN865" s="15">
        <f ca="1">(BG865*DCF!D$28-DCF!D$5*MAX(BG865*DCF!D$28,0)-MAX(BG865-BF865,0)/Inputs!$B$17)*DCF!D$6</f>
        <v>5175.9739699397005</v>
      </c>
      <c r="CO865" s="15">
        <f ca="1">(BH865*DCF!E$28-DCF!E$5*MAX(BH865*DCF!E$28,0)-MAX(BH865-BG865,0)/Inputs!$B$17)*DCF!E$6</f>
        <v>5898.991971398792</v>
      </c>
      <c r="CP865" s="15">
        <f ca="1">(BI865*DCF!F$28-DCF!F$5*MAX(BI865*DCF!F$28,0)-MAX(BI865-BH865,0)/Inputs!$B$17)*DCF!F$6</f>
        <v>8056.2604585932659</v>
      </c>
      <c r="CQ865" s="15">
        <f ca="1">(BJ865*DCF!G$28-DCF!G$5*MAX(BJ865*DCF!G$28,0)-MAX(BJ865-BI865,0)/Inputs!$B$17)*DCF!G$6</f>
        <v>9814.205494819078</v>
      </c>
      <c r="CR865" s="15">
        <f ca="1">(BK865*DCF!H$28-DCF!H$5*MAX(BK865*DCF!H$28,0)-MAX(BK865-BJ865,0)/Inputs!$B$17)*DCF!H$6</f>
        <v>10032.624283339974</v>
      </c>
      <c r="CS865" s="15">
        <f ca="1">(BL865*DCF!I$28-DCF!I$5*MAX(BL865*DCF!I$28,0)-MAX(BL865-BK865,0)/Inputs!$B$17)*DCF!I$6</f>
        <v>10756.70226710998</v>
      </c>
      <c r="CT865" s="15">
        <f ca="1">(BM865*DCF!J$28-DCF!J$5*MAX(BM865*DCF!J$28,0)-MAX(BM865-BL865,0)/Inputs!$B$17)*DCF!J$6</f>
        <v>10655.181324337686</v>
      </c>
      <c r="CU865" s="15">
        <f ca="1">(BN865*DCF!K$28-DCF!K$5*MAX(BN865*DCF!K$28,0)-MAX(BN865-BM865,0)/Inputs!$B$17)*DCF!K$6</f>
        <v>11342.741238932043</v>
      </c>
      <c r="CV865" s="15">
        <f ca="1">(BO865*DCF!L$28-DCF!L$5*MAX(BO865*DCF!L$28,0)-MAX(BO865-BN865,0)/Inputs!$B$17)*DCF!L$6</f>
        <v>13938.614157459551</v>
      </c>
      <c r="CW865" s="15">
        <f ca="1">(BP865*DCF!M$28-DCF!M$5*MAX(BP865*DCF!M$28,0)-MAX(BP865-BO865,0)/Inputs!$B$17)*DCF!M$6</f>
        <v>16324.082524979567</v>
      </c>
      <c r="CX865" s="15">
        <f ca="1">(BQ865*DCF!C$46-DCF!C$5*MAX(BQ865*DCF!C$46,0)-MAX(BQ865-Inputs!$B$20,0)/Inputs!$B$24)*DCF!C$6</f>
        <v>-1795.6836665109161</v>
      </c>
      <c r="CY865" s="15">
        <f ca="1">(BR865*DCF!D$46-DCF!D$5*MAX(BR865*DCF!D$46,0)-MAX(BR865-BQ865,0)/Inputs!$B$24)*DCF!D$6</f>
        <v>-1575.9828877489877</v>
      </c>
      <c r="CZ865" s="15">
        <f ca="1">(BS865*DCF!E$46-DCF!E$5*MAX(BS865*DCF!E$46,0)-MAX(BS865-BR865,0)/Inputs!$B$24)*DCF!E$6</f>
        <v>-1958.4779184161073</v>
      </c>
      <c r="DA865" s="15">
        <f ca="1">(BT865*DCF!F$46-DCF!F$5*MAX(BT865*DCF!F$46,0)-MAX(BT865-BS865,0)/Inputs!$B$24)*DCF!F$6</f>
        <v>-2467.4098347579552</v>
      </c>
      <c r="DB865" s="15">
        <f ca="1">(BU865*DCF!G$46-DCF!G$5*MAX(BU865*DCF!G$46,0)-MAX(BU865-BT865,0)/Inputs!$B$24)*DCF!G$6</f>
        <v>-2233.6715627340895</v>
      </c>
      <c r="DC865" s="15">
        <f ca="1">(BV865*DCF!H$46-DCF!H$5*MAX(BV865*DCF!H$46,0)-MAX(BV865-BU865,0)/Inputs!$B$24)*DCF!H$6</f>
        <v>0</v>
      </c>
      <c r="DD865" s="15">
        <f ca="1">(BW865*DCF!I$46-DCF!I$5*MAX(BW865*DCF!I$46,0)-MAX(BW865-BV865,0)/Inputs!$B$24)*DCF!I$6</f>
        <v>4.6669133719792262</v>
      </c>
      <c r="DE865" s="15">
        <f ca="1">(BX865*DCF!J$46-DCF!J$5*MAX(BX865*DCF!J$46,0)-MAX(BX865-BW865,0)/Inputs!$B$24)*DCF!J$6</f>
        <v>-1933.8002844277826</v>
      </c>
      <c r="DF865" s="15">
        <f ca="1">(BY865*DCF!K$46-DCF!K$5*MAX(BY865*DCF!K$46,0)-MAX(BY865-BX865,0)/Inputs!$B$24)*DCF!K$6</f>
        <v>593.87607909801125</v>
      </c>
      <c r="DG865" s="15">
        <f ca="1">(BZ865*DCF!L$46-DCF!L$5*MAX(BZ865*DCF!L$46,0)-MAX(BZ865-BY865,0)/Inputs!$B$24)*DCF!L$6</f>
        <v>-597.29262490528322</v>
      </c>
      <c r="DH865" s="15">
        <f ca="1">(CA865*DCF!M$46-DCF!M$5*MAX(CA865*DCF!M$46,0)-MAX(CA865-BZ865,0)/Inputs!$B$24)*DCF!M$6</f>
        <v>2599.281894833864</v>
      </c>
      <c r="DI865" s="15">
        <f ca="1">SUM(CB865:CL865)+BE865*DCF!M$10*(1+Inputs!$B$30)*(1-Inputs!$B$33)*(1-Inputs!$B$30/Inputs!$B$31)/(Inputs!$B$29-Inputs!$B$30)*DCF!M$6</f>
        <v>131734.03640581964</v>
      </c>
      <c r="DJ865" s="15">
        <f ca="1">SUM(CM865:CW865)+BP865*DCF!M$28*(1+Inputs!$B$30)*(1-Inputs!$B$33)*(1-Inputs!$B$30/Inputs!$B$31)/(Inputs!$B$29-Inputs!$B$30)*DCF!M$6</f>
        <v>457999.21568707947</v>
      </c>
      <c r="DK865" s="15">
        <f ca="1">SUM(CX865:DH865)+CA865*DCF!M$46*(1+Inputs!$B$30)*(1-Inputs!$B$33)*(1-Inputs!$B$30/Inputs!$B$31)/(Inputs!$B$29-Inputs!$B$30)*DCF!M$6</f>
        <v>85959.836180767539</v>
      </c>
      <c r="DM865" s="15">
        <f ca="1">DI865+DJ865+DK865+Inputs!$B$34+Inputs!$B$36-Inputs!$B$35</f>
        <v>752544.08827366657</v>
      </c>
    </row>
    <row r="866" spans="1:117" x14ac:dyDescent="0.75">
      <c r="A866" s="11">
        <v>853</v>
      </c>
      <c r="C866" s="24">
        <f t="shared" ca="1" si="505"/>
        <v>1.0436200770623141</v>
      </c>
      <c r="D866" s="24">
        <f t="shared" ca="1" si="505"/>
        <v>5.5721946085169262E-2</v>
      </c>
      <c r="E866" s="24">
        <f t="shared" ca="1" si="505"/>
        <v>-5.3454808951918795E-3</v>
      </c>
      <c r="F866" s="24">
        <f t="shared" ca="1" si="505"/>
        <v>-0.16769385341969531</v>
      </c>
      <c r="G866" s="24">
        <f t="shared" ca="1" si="505"/>
        <v>-1.5901971856344166</v>
      </c>
      <c r="H866" s="24">
        <f t="shared" ca="1" si="505"/>
        <v>9.5879712998033245E-2</v>
      </c>
      <c r="I866" s="24">
        <f t="shared" ca="1" si="505"/>
        <v>-0.51543361126964427</v>
      </c>
      <c r="J866" s="24">
        <f t="shared" ca="1" si="505"/>
        <v>-0.84108731928787872</v>
      </c>
      <c r="K866" s="24">
        <f t="shared" ca="1" si="505"/>
        <v>0.17003935345507401</v>
      </c>
      <c r="L866" s="24">
        <f t="shared" ca="1" si="505"/>
        <v>1.6443900078572349</v>
      </c>
      <c r="M866" s="24">
        <f t="shared" ca="1" si="505"/>
        <v>-0.24234289642689691</v>
      </c>
      <c r="N866" s="24">
        <f ca="1">SQRT(Inputs!$B$38)*C866+SQRT(1-Inputs!$B$38)*_xlfn.NORM.S.INV(RAND())</f>
        <v>0.50498000252844433</v>
      </c>
      <c r="O866" s="24">
        <f ca="1">SQRT(Inputs!$B$38)*D866+SQRT(1-Inputs!$B$38)*_xlfn.NORM.S.INV(RAND())</f>
        <v>1.3585752146140573</v>
      </c>
      <c r="P866" s="24">
        <f ca="1">SQRT(Inputs!$B$38)*E866+SQRT(1-Inputs!$B$38)*_xlfn.NORM.S.INV(RAND())</f>
        <v>0.10380806430588402</v>
      </c>
      <c r="Q866" s="24">
        <f ca="1">SQRT(Inputs!$B$38)*F866+SQRT(1-Inputs!$B$38)*_xlfn.NORM.S.INV(RAND())</f>
        <v>0.46024034304350181</v>
      </c>
      <c r="R866" s="24">
        <f ca="1">SQRT(Inputs!$B$38)*G866+SQRT(1-Inputs!$B$38)*_xlfn.NORM.S.INV(RAND())</f>
        <v>-0.38054210025570395</v>
      </c>
      <c r="S866" s="24">
        <f ca="1">SQRT(Inputs!$B$38)*H866+SQRT(1-Inputs!$B$38)*_xlfn.NORM.S.INV(RAND())</f>
        <v>-6.0000173634840073E-2</v>
      </c>
      <c r="T866" s="24">
        <f ca="1">SQRT(Inputs!$B$38)*I866+SQRT(1-Inputs!$B$38)*_xlfn.NORM.S.INV(RAND())</f>
        <v>0.17218691788346835</v>
      </c>
      <c r="U866" s="24">
        <f ca="1">SQRT(Inputs!$B$38)*J866+SQRT(1-Inputs!$B$38)*_xlfn.NORM.S.INV(RAND())</f>
        <v>-1.4060576594033991</v>
      </c>
      <c r="V866" s="24">
        <f ca="1">SQRT(Inputs!$B$38)*K866+SQRT(1-Inputs!$B$38)*_xlfn.NORM.S.INV(RAND())</f>
        <v>-2.1687541549200171</v>
      </c>
      <c r="W866" s="24">
        <f ca="1">SQRT(Inputs!$B$38)*L866+SQRT(1-Inputs!$B$38)*_xlfn.NORM.S.INV(RAND())</f>
        <v>0.72802683366400212</v>
      </c>
      <c r="X866" s="24">
        <f ca="1">SQRT(Inputs!$B$38)*M866+SQRT(1-Inputs!$B$38)*_xlfn.NORM.S.INV(RAND())</f>
        <v>0.98838908377696333</v>
      </c>
      <c r="Y866" s="24">
        <f ca="1">SQRT(Inputs!$B$38)*C866+SQRT(1-Inputs!$B$38)*_xlfn.NORM.S.INV(RAND())</f>
        <v>0.26541865448262253</v>
      </c>
      <c r="Z866" s="24">
        <f ca="1">SQRT(Inputs!$B$38)*D866+SQRT(1-Inputs!$B$38)*_xlfn.NORM.S.INV(RAND())</f>
        <v>-0.43988833772365776</v>
      </c>
      <c r="AA866" s="24">
        <f ca="1">SQRT(Inputs!$B$38)*E866+SQRT(1-Inputs!$B$38)*_xlfn.NORM.S.INV(RAND())</f>
        <v>-0.94743728919511983</v>
      </c>
      <c r="AB866" s="24">
        <f ca="1">SQRT(Inputs!$B$38)*F866+SQRT(1-Inputs!$B$38)*_xlfn.NORM.S.INV(RAND())</f>
        <v>0.13499328993587784</v>
      </c>
      <c r="AC866" s="24">
        <f ca="1">SQRT(Inputs!$B$38)*G866+SQRT(1-Inputs!$B$38)*_xlfn.NORM.S.INV(RAND())</f>
        <v>-1.191488961585369</v>
      </c>
      <c r="AD866" s="24">
        <f ca="1">SQRT(Inputs!$B$38)*H866+SQRT(1-Inputs!$B$38)*_xlfn.NORM.S.INV(RAND())</f>
        <v>-0.16685267940398335</v>
      </c>
      <c r="AE866" s="24">
        <f ca="1">SQRT(Inputs!$B$38)*I866+SQRT(1-Inputs!$B$38)*_xlfn.NORM.S.INV(RAND())</f>
        <v>-0.40786388137989249</v>
      </c>
      <c r="AF866" s="24">
        <f ca="1">SQRT(Inputs!$B$38)*J866+SQRT(1-Inputs!$B$38)*_xlfn.NORM.S.INV(RAND())</f>
        <v>-1.0158725482438173</v>
      </c>
      <c r="AG866" s="24">
        <f ca="1">SQRT(Inputs!$B$38)*K866+SQRT(1-Inputs!$B$38)*_xlfn.NORM.S.INV(RAND())</f>
        <v>0.72255413899765042</v>
      </c>
      <c r="AH866" s="24">
        <f ca="1">SQRT(Inputs!$B$38)*L866+SQRT(1-Inputs!$B$38)*_xlfn.NORM.S.INV(RAND())</f>
        <v>0.78966133611474265</v>
      </c>
      <c r="AI866" s="24">
        <f ca="1">SQRT(Inputs!$B$38)*M866+SQRT(1-Inputs!$B$38)*_xlfn.NORM.S.INV(RAND())</f>
        <v>1.2111156164682157</v>
      </c>
      <c r="AJ866" s="24">
        <f ca="1">SQRT(Inputs!$B$38)*C866+SQRT(1-Inputs!$B$38)*_xlfn.NORM.S.INV(RAND())</f>
        <v>0.93086101327117921</v>
      </c>
      <c r="AK866" s="24">
        <f ca="1">SQRT(Inputs!$B$38)*D866+SQRT(1-Inputs!$B$38)*_xlfn.NORM.S.INV(RAND())</f>
        <v>-0.66611287315413825</v>
      </c>
      <c r="AL866" s="24">
        <f ca="1">SQRT(Inputs!$B$38)*E866+SQRT(1-Inputs!$B$38)*_xlfn.NORM.S.INV(RAND())</f>
        <v>-1.4436494273735869</v>
      </c>
      <c r="AM866" s="24">
        <f ca="1">SQRT(Inputs!$B$38)*F866+SQRT(1-Inputs!$B$38)*_xlfn.NORM.S.INV(RAND())</f>
        <v>-0.17164973613427795</v>
      </c>
      <c r="AN866" s="24">
        <f ca="1">SQRT(Inputs!$B$38)*G866+SQRT(1-Inputs!$B$38)*_xlfn.NORM.S.INV(RAND())</f>
        <v>-1.2441085325295704</v>
      </c>
      <c r="AO866" s="24">
        <f ca="1">SQRT(Inputs!$B$38)*H866+SQRT(1-Inputs!$B$38)*_xlfn.NORM.S.INV(RAND())</f>
        <v>1.6819483908160426</v>
      </c>
      <c r="AP866" s="24">
        <f ca="1">SQRT(Inputs!$B$38)*I866+SQRT(1-Inputs!$B$38)*_xlfn.NORM.S.INV(RAND())</f>
        <v>0.14067237297670171</v>
      </c>
      <c r="AQ866" s="24">
        <f ca="1">SQRT(Inputs!$B$38)*J866+SQRT(1-Inputs!$B$38)*_xlfn.NORM.S.INV(RAND())</f>
        <v>-1.2903325132267889</v>
      </c>
      <c r="AR866" s="24">
        <f ca="1">SQRT(Inputs!$B$38)*K866+SQRT(1-Inputs!$B$38)*_xlfn.NORM.S.INV(RAND())</f>
        <v>-0.13182299378542087</v>
      </c>
      <c r="AS866" s="24">
        <f ca="1">SQRT(Inputs!$B$38)*L866+SQRT(1-Inputs!$B$38)*_xlfn.NORM.S.INV(RAND())</f>
        <v>1.2313097914964539</v>
      </c>
      <c r="AT866" s="24">
        <f ca="1">SQRT(Inputs!$B$38)*M866+SQRT(1-Inputs!$B$38)*_xlfn.NORM.S.INV(RAND())</f>
        <v>-0.31388730295281109</v>
      </c>
      <c r="AU866" s="15">
        <f ca="1">Inputs!$B$6*EXP($B$8-0.5*C$5^2+C$5*N866)</f>
        <v>5384.9057233460308</v>
      </c>
      <c r="AV866" s="15">
        <f t="shared" ca="1" si="474"/>
        <v>8003.9624256987745</v>
      </c>
      <c r="AW866" s="15">
        <f t="shared" ca="1" si="475"/>
        <v>9897.0239188817959</v>
      </c>
      <c r="AX866" s="15">
        <f t="shared" ca="1" si="476"/>
        <v>12798.413648791773</v>
      </c>
      <c r="AY866" s="15">
        <f t="shared" ca="1" si="477"/>
        <v>14961.060740373969</v>
      </c>
      <c r="AZ866" s="15">
        <f t="shared" ca="1" si="478"/>
        <v>18177.283122039462</v>
      </c>
      <c r="BA866" s="15">
        <f t="shared" ca="1" si="479"/>
        <v>22648.846555691784</v>
      </c>
      <c r="BB866" s="15">
        <f t="shared" ca="1" si="480"/>
        <v>24085.490434661784</v>
      </c>
      <c r="BC866" s="15">
        <f t="shared" ca="1" si="481"/>
        <v>23926.654353376052</v>
      </c>
      <c r="BD866" s="15">
        <f t="shared" ca="1" si="482"/>
        <v>31377.962882549287</v>
      </c>
      <c r="BE866" s="15">
        <f t="shared" ca="1" si="483"/>
        <v>42071.598476349136</v>
      </c>
      <c r="BF866" s="15">
        <f ca="1">Inputs!$B$13*EXP($B$9-0.5*C$6^2+C$6*Y866)</f>
        <v>14578.277632712008</v>
      </c>
      <c r="BG866" s="15">
        <f t="shared" ca="1" si="484"/>
        <v>16411.355434586087</v>
      </c>
      <c r="BH866" s="15">
        <f t="shared" ca="1" si="485"/>
        <v>17135.842998328331</v>
      </c>
      <c r="BI866" s="15">
        <f t="shared" ca="1" si="486"/>
        <v>21417.268099952471</v>
      </c>
      <c r="BJ866" s="15">
        <f t="shared" ca="1" si="487"/>
        <v>22112.728882016152</v>
      </c>
      <c r="BK866" s="15">
        <f t="shared" ca="1" si="488"/>
        <v>26529.642874196368</v>
      </c>
      <c r="BL866" s="15">
        <f t="shared" ca="1" si="489"/>
        <v>30910.707194690993</v>
      </c>
      <c r="BM866" s="15">
        <f t="shared" ca="1" si="490"/>
        <v>33491.09793471887</v>
      </c>
      <c r="BN866" s="15">
        <f t="shared" ca="1" si="491"/>
        <v>44915.364316466294</v>
      </c>
      <c r="BO866" s="15">
        <f t="shared" ca="1" si="492"/>
        <v>60576.505513060532</v>
      </c>
      <c r="BP866" s="15">
        <f t="shared" ca="1" si="493"/>
        <v>85523.977136431495</v>
      </c>
      <c r="BQ866" s="15">
        <f ca="1">Inputs!$B$20*EXP($B$10-0.5*C$7^2+C$7*AJ866)</f>
        <v>5967.5335019740414</v>
      </c>
      <c r="BR866" s="15">
        <f t="shared" ca="1" si="494"/>
        <v>6553.3153237794304</v>
      </c>
      <c r="BS866" s="15">
        <f t="shared" ca="1" si="495"/>
        <v>5928.1847766247602</v>
      </c>
      <c r="BT866" s="15">
        <f t="shared" ca="1" si="496"/>
        <v>7813.787064471052</v>
      </c>
      <c r="BU866" s="15">
        <f t="shared" ca="1" si="497"/>
        <v>8013.9864520849396</v>
      </c>
      <c r="BV866" s="15">
        <f t="shared" ca="1" si="498"/>
        <v>16286.868859619795</v>
      </c>
      <c r="BW866" s="15">
        <f t="shared" ca="1" si="499"/>
        <v>23414.248386559164</v>
      </c>
      <c r="BX866" s="15">
        <f t="shared" ca="1" si="500"/>
        <v>25284.247344173873</v>
      </c>
      <c r="BY866" s="15">
        <f t="shared" ca="1" si="501"/>
        <v>34545.180441524251</v>
      </c>
      <c r="BZ866" s="15">
        <f t="shared" ca="1" si="502"/>
        <v>60784.63495162694</v>
      </c>
      <c r="CA866" s="15">
        <f t="shared" ca="1" si="503"/>
        <v>80751.802668466291</v>
      </c>
      <c r="CB866" s="15">
        <f ca="1">(AU866*DCF!C$10-DCF!C$5*MAX(AU866*DCF!C$10,0)-MAX(AU866-Inputs!$B$6,0)/Inputs!$B$10)*DCF!C$6</f>
        <v>1040.060617512836</v>
      </c>
      <c r="CC866" s="15">
        <f ca="1">(AV866*DCF!D$10-DCF!D$5*MAX(AV866*DCF!D$10,0)-MAX(AV866-AU866,0)/Inputs!$B$10)*DCF!D$6</f>
        <v>1312.3231849131726</v>
      </c>
      <c r="CD866" s="15">
        <f ca="1">(AW866*DCF!E$10-DCF!E$5*MAX(AW866*DCF!E$10,0)-MAX(AW866-AV866,0)/Inputs!$B$10)*DCF!E$6</f>
        <v>1858.6694323920294</v>
      </c>
      <c r="CE866" s="15">
        <f ca="1">(AX866*DCF!F$10-DCF!F$5*MAX(AX866*DCF!F$10,0)-MAX(AX866-AW866,0)/Inputs!$B$10)*DCF!F$6</f>
        <v>2190.1660340076128</v>
      </c>
      <c r="CF866" s="15">
        <f ca="1">(AY866*DCF!G$10-DCF!G$5*MAX(AY866*DCF!G$10,0)-MAX(AY866-AX866,0)/Inputs!$B$10)*DCF!G$6</f>
        <v>2666.8765435610553</v>
      </c>
      <c r="CG866" s="15">
        <f ca="1">(AZ866*DCF!H$10-DCF!H$5*MAX(AZ866*DCF!H$10,0)-MAX(AZ866-AY866,0)/Inputs!$B$10)*DCF!H$6</f>
        <v>2958.0346141059758</v>
      </c>
      <c r="CH866" s="15">
        <f ca="1">(BA866*DCF!I$10-DCF!I$5*MAX(BA866*DCF!I$10,0)-MAX(BA866-AZ866,0)/Inputs!$B$10)*DCF!I$6</f>
        <v>3403.6249607442292</v>
      </c>
      <c r="CI866" s="15">
        <f ca="1">(BB866*DCF!J$10-DCF!J$5*MAX(BB866*DCF!J$10,0)-MAX(BB866-BA866,0)/Inputs!$B$10)*DCF!J$6</f>
        <v>3915.4263388709537</v>
      </c>
      <c r="CJ866" s="15">
        <f ca="1">(BC866*DCF!K$10-DCF!K$5*MAX(BC866*DCF!K$10,0)-MAX(BC866-BB866,0)/Inputs!$B$10)*DCF!K$6</f>
        <v>3851.8070866160351</v>
      </c>
      <c r="CK866" s="15">
        <f ca="1">(BD866*DCF!L$10-DCF!L$5*MAX(BD866*DCF!L$10,0)-MAX(BD866-BC866,0)/Inputs!$B$10)*DCF!L$6</f>
        <v>3768.8186449796049</v>
      </c>
      <c r="CL866" s="15">
        <f ca="1">(BE866*DCF!M$10-DCF!M$5*MAX(BE866*DCF!M$10,0)-MAX(BE866-BD866,0)/Inputs!$B$10)*DCF!M$6</f>
        <v>4659.3776688429298</v>
      </c>
      <c r="CM866" s="15">
        <f ca="1">(BF866*DCF!C$28-DCF!C$5*MAX(BF866*DCF!C$28,0)-MAX(BF866-Inputs!$B$13,0)/Inputs!$B$17)*DCF!C$6</f>
        <v>3712.17910772908</v>
      </c>
      <c r="CN866" s="15">
        <f ca="1">(BG866*DCF!D$28-DCF!D$5*MAX(BG866*DCF!D$28,0)-MAX(BG866-BF866,0)/Inputs!$B$17)*DCF!D$6</f>
        <v>4442.4431428091657</v>
      </c>
      <c r="CO866" s="15">
        <f ca="1">(BH866*DCF!E$28-DCF!E$5*MAX(BH866*DCF!E$28,0)-MAX(BH866-BG866,0)/Inputs!$B$17)*DCF!E$6</f>
        <v>4710.3893391457532</v>
      </c>
      <c r="CP866" s="15">
        <f ca="1">(BI866*DCF!F$28-DCF!F$5*MAX(BI866*DCF!F$28,0)-MAX(BI866-BH866,0)/Inputs!$B$17)*DCF!F$6</f>
        <v>5034.7230269867032</v>
      </c>
      <c r="CQ866" s="15">
        <f ca="1">(BJ866*DCF!G$28-DCF!G$5*MAX(BJ866*DCF!G$28,0)-MAX(BJ866-BI866,0)/Inputs!$B$17)*DCF!G$6</f>
        <v>5620.345644000211</v>
      </c>
      <c r="CR866" s="15">
        <f ca="1">(BK866*DCF!H$28-DCF!H$5*MAX(BK866*DCF!H$28,0)-MAX(BK866-BJ866,0)/Inputs!$B$17)*DCF!H$6</f>
        <v>5874.8088970329864</v>
      </c>
      <c r="CS866" s="15">
        <f ca="1">(BL866*DCF!I$28-DCF!I$5*MAX(BL866*DCF!I$28,0)-MAX(BL866-BK866,0)/Inputs!$B$17)*DCF!I$6</f>
        <v>6639.9296343992473</v>
      </c>
      <c r="CT866" s="15">
        <f ca="1">(BM866*DCF!J$28-DCF!J$5*MAX(BM866*DCF!J$28,0)-MAX(BM866-BL866,0)/Inputs!$B$17)*DCF!J$6</f>
        <v>7129.1564172285025</v>
      </c>
      <c r="CU866" s="15">
        <f ca="1">(BN866*DCF!K$28-DCF!K$5*MAX(BN866*DCF!K$28,0)-MAX(BN866-BM866,0)/Inputs!$B$17)*DCF!K$6</f>
        <v>8086.0513864564209</v>
      </c>
      <c r="CV866" s="15">
        <f ca="1">(BO866*DCF!L$28-DCF!L$5*MAX(BO866*DCF!L$28,0)-MAX(BO866-BN866,0)/Inputs!$B$17)*DCF!L$6</f>
        <v>10314.20010192595</v>
      </c>
      <c r="CW866" s="15">
        <f ca="1">(BP866*DCF!M$28-DCF!M$5*MAX(BP866*DCF!M$28,0)-MAX(BP866-BO866,0)/Inputs!$B$17)*DCF!M$6</f>
        <v>13483.674002425763</v>
      </c>
      <c r="CX866" s="15">
        <f ca="1">(BQ866*DCF!C$46-DCF!C$5*MAX(BQ866*DCF!C$46,0)-MAX(BQ866-Inputs!$B$20,0)/Inputs!$B$24)*DCF!C$6</f>
        <v>-2656.0278304670032</v>
      </c>
      <c r="CY866" s="15">
        <f ca="1">(BR866*DCF!D$46-DCF!D$5*MAX(BR866*DCF!D$46,0)-MAX(BR866-BQ866,0)/Inputs!$B$24)*DCF!D$6</f>
        <v>-1368.4463414140182</v>
      </c>
      <c r="CZ866" s="15">
        <f ca="1">(BS866*DCF!E$46-DCF!E$5*MAX(BS866*DCF!E$46,0)-MAX(BS866-BR866,0)/Inputs!$B$24)*DCF!E$6</f>
        <v>-701.01817157997129</v>
      </c>
      <c r="DA866" s="15">
        <f ca="1">(BT866*DCF!F$46-DCF!F$5*MAX(BT866*DCF!F$46,0)-MAX(BT866-BS866,0)/Inputs!$B$24)*DCF!F$6</f>
        <v>-1255.6567780054252</v>
      </c>
      <c r="DB866" s="15">
        <f ca="1">(BU866*DCF!G$46-DCF!G$5*MAX(BU866*DCF!G$46,0)-MAX(BU866-BT866,0)/Inputs!$B$24)*DCF!G$6</f>
        <v>-336.91778908063316</v>
      </c>
      <c r="DC866" s="15">
        <f ca="1">(BV866*DCF!H$46-DCF!H$5*MAX(BV866*DCF!H$46,0)-MAX(BV866-BU866,0)/Inputs!$B$24)*DCF!H$6</f>
        <v>-2570.7475193499581</v>
      </c>
      <c r="DD866" s="15">
        <f ca="1">(BW866*DCF!I$46-DCF!I$5*MAX(BW866*DCF!I$46,0)-MAX(BW866-BV866,0)/Inputs!$B$24)*DCF!I$6</f>
        <v>-1505.2337944306812</v>
      </c>
      <c r="DE866" s="15">
        <f ca="1">(BX866*DCF!J$46-DCF!J$5*MAX(BX866*DCF!J$46,0)-MAX(BX866-BW866,0)/Inputs!$B$24)*DCF!J$6</f>
        <v>564.71106414084352</v>
      </c>
      <c r="DF866" s="15">
        <f ca="1">(BY866*DCF!K$46-DCF!K$5*MAX(BY866*DCF!K$46,0)-MAX(BY866-BX866,0)/Inputs!$B$24)*DCF!K$6</f>
        <v>-295.34603485613985</v>
      </c>
      <c r="DG866" s="15">
        <f ca="1">(BZ866*DCF!L$46-DCF!L$5*MAX(BZ866*DCF!L$46,0)-MAX(BZ866-BY866,0)/Inputs!$B$24)*DCF!L$6</f>
        <v>-1736.3149333390509</v>
      </c>
      <c r="DH866" s="15">
        <f ca="1">(CA866*DCF!M$46-DCF!M$5*MAX(CA866*DCF!M$46,0)-MAX(CA866-BZ866,0)/Inputs!$B$24)*DCF!M$6</f>
        <v>2156.3641561671825</v>
      </c>
      <c r="DI866" s="15">
        <f ca="1">SUM(CB866:CL866)+BE866*DCF!M$10*(1+Inputs!$B$30)*(1-Inputs!$B$33)*(1-Inputs!$B$30/Inputs!$B$31)/(Inputs!$B$29-Inputs!$B$30)*DCF!M$6</f>
        <v>148711.00002552097</v>
      </c>
      <c r="DJ866" s="15">
        <f ca="1">SUM(CM866:CW866)+BP866*DCF!M$28*(1+Inputs!$B$30)*(1-Inputs!$B$33)*(1-Inputs!$B$30/Inputs!$B$31)/(Inputs!$B$29-Inputs!$B$30)*DCF!M$6</f>
        <v>392400.37977774814</v>
      </c>
      <c r="DK866" s="15">
        <f ca="1">SUM(CX866:DH866)+CA866*DCF!M$46*(1+Inputs!$B$30)*(1-Inputs!$B$33)*(1-Inputs!$B$30/Inputs!$B$31)/(Inputs!$B$29-Inputs!$B$30)*DCF!M$6</f>
        <v>115147.21861577671</v>
      </c>
      <c r="DM866" s="15">
        <f ca="1">DI866+DJ866+DK866+Inputs!$B$34+Inputs!$B$36-Inputs!$B$35</f>
        <v>733109.59841904591</v>
      </c>
    </row>
    <row r="867" spans="1:117" x14ac:dyDescent="0.75">
      <c r="A867" s="11">
        <v>854</v>
      </c>
      <c r="C867" s="24">
        <f t="shared" ca="1" si="505"/>
        <v>-0.17646017378291998</v>
      </c>
      <c r="D867" s="24">
        <f t="shared" ca="1" si="505"/>
        <v>-1.0577221609682201</v>
      </c>
      <c r="E867" s="24">
        <f t="shared" ca="1" si="505"/>
        <v>0.4395577694501025</v>
      </c>
      <c r="F867" s="24">
        <f t="shared" ca="1" si="505"/>
        <v>0.471461798316194</v>
      </c>
      <c r="G867" s="24">
        <f t="shared" ca="1" si="505"/>
        <v>-7.3205237654781083E-2</v>
      </c>
      <c r="H867" s="24">
        <f t="shared" ca="1" si="505"/>
        <v>-1.9684641153053413</v>
      </c>
      <c r="I867" s="24">
        <f t="shared" ca="1" si="505"/>
        <v>-0.79586879123702203</v>
      </c>
      <c r="J867" s="24">
        <f t="shared" ca="1" si="505"/>
        <v>0.29660580393628927</v>
      </c>
      <c r="K867" s="24">
        <f t="shared" ca="1" si="505"/>
        <v>2.6754862152798822</v>
      </c>
      <c r="L867" s="24">
        <f t="shared" ca="1" si="505"/>
        <v>1.4697504891204827</v>
      </c>
      <c r="M867" s="24">
        <f t="shared" ca="1" si="505"/>
        <v>0.18859804820670167</v>
      </c>
      <c r="N867" s="24">
        <f ca="1">SQRT(Inputs!$B$38)*C867+SQRT(1-Inputs!$B$38)*_xlfn.NORM.S.INV(RAND())</f>
        <v>1.470566503653254</v>
      </c>
      <c r="O867" s="24">
        <f ca="1">SQRT(Inputs!$B$38)*D867+SQRT(1-Inputs!$B$38)*_xlfn.NORM.S.INV(RAND())</f>
        <v>-0.56248865272519299</v>
      </c>
      <c r="P867" s="24">
        <f ca="1">SQRT(Inputs!$B$38)*E867+SQRT(1-Inputs!$B$38)*_xlfn.NORM.S.INV(RAND())</f>
        <v>2.867353410610865E-2</v>
      </c>
      <c r="Q867" s="24">
        <f ca="1">SQRT(Inputs!$B$38)*F867+SQRT(1-Inputs!$B$38)*_xlfn.NORM.S.INV(RAND())</f>
        <v>5.0238400890102897E-2</v>
      </c>
      <c r="R867" s="24">
        <f ca="1">SQRT(Inputs!$B$38)*G867+SQRT(1-Inputs!$B$38)*_xlfn.NORM.S.INV(RAND())</f>
        <v>0.74015384925574301</v>
      </c>
      <c r="S867" s="24">
        <f ca="1">SQRT(Inputs!$B$38)*H867+SQRT(1-Inputs!$B$38)*_xlfn.NORM.S.INV(RAND())</f>
        <v>-1.0395598256533554</v>
      </c>
      <c r="T867" s="24">
        <f ca="1">SQRT(Inputs!$B$38)*I867+SQRT(1-Inputs!$B$38)*_xlfn.NORM.S.INV(RAND())</f>
        <v>5.3166964614863532E-2</v>
      </c>
      <c r="U867" s="24">
        <f ca="1">SQRT(Inputs!$B$38)*J867+SQRT(1-Inputs!$B$38)*_xlfn.NORM.S.INV(RAND())</f>
        <v>-0.2849144371619266</v>
      </c>
      <c r="V867" s="24">
        <f ca="1">SQRT(Inputs!$B$38)*K867+SQRT(1-Inputs!$B$38)*_xlfn.NORM.S.INV(RAND())</f>
        <v>2.2770581918130519</v>
      </c>
      <c r="W867" s="24">
        <f ca="1">SQRT(Inputs!$B$38)*L867+SQRT(1-Inputs!$B$38)*_xlfn.NORM.S.INV(RAND())</f>
        <v>1.0918880431193994</v>
      </c>
      <c r="X867" s="24">
        <f ca="1">SQRT(Inputs!$B$38)*M867+SQRT(1-Inputs!$B$38)*_xlfn.NORM.S.INV(RAND())</f>
        <v>-0.98185080269193592</v>
      </c>
      <c r="Y867" s="24">
        <f ca="1">SQRT(Inputs!$B$38)*C867+SQRT(1-Inputs!$B$38)*_xlfn.NORM.S.INV(RAND())</f>
        <v>1.9385576691922313</v>
      </c>
      <c r="Z867" s="24">
        <f ca="1">SQRT(Inputs!$B$38)*D867+SQRT(1-Inputs!$B$38)*_xlfn.NORM.S.INV(RAND())</f>
        <v>9.4595424724630561E-2</v>
      </c>
      <c r="AA867" s="24">
        <f ca="1">SQRT(Inputs!$B$38)*E867+SQRT(1-Inputs!$B$38)*_xlfn.NORM.S.INV(RAND())</f>
        <v>0.11624372360921825</v>
      </c>
      <c r="AB867" s="24">
        <f ca="1">SQRT(Inputs!$B$38)*F867+SQRT(1-Inputs!$B$38)*_xlfn.NORM.S.INV(RAND())</f>
        <v>0.24183826281188825</v>
      </c>
      <c r="AC867" s="24">
        <f ca="1">SQRT(Inputs!$B$38)*G867+SQRT(1-Inputs!$B$38)*_xlfn.NORM.S.INV(RAND())</f>
        <v>-0.2599075868307878</v>
      </c>
      <c r="AD867" s="24">
        <f ca="1">SQRT(Inputs!$B$38)*H867+SQRT(1-Inputs!$B$38)*_xlfn.NORM.S.INV(RAND())</f>
        <v>-1.3226229342373643</v>
      </c>
      <c r="AE867" s="24">
        <f ca="1">SQRT(Inputs!$B$38)*I867+SQRT(1-Inputs!$B$38)*_xlfn.NORM.S.INV(RAND())</f>
        <v>-1.0048231190691659</v>
      </c>
      <c r="AF867" s="24">
        <f ca="1">SQRT(Inputs!$B$38)*J867+SQRT(1-Inputs!$B$38)*_xlfn.NORM.S.INV(RAND())</f>
        <v>-2.1616507321694414</v>
      </c>
      <c r="AG867" s="24">
        <f ca="1">SQRT(Inputs!$B$38)*K867+SQRT(1-Inputs!$B$38)*_xlfn.NORM.S.INV(RAND())</f>
        <v>0.40905671148807476</v>
      </c>
      <c r="AH867" s="24">
        <f ca="1">SQRT(Inputs!$B$38)*L867+SQRT(1-Inputs!$B$38)*_xlfn.NORM.S.INV(RAND())</f>
        <v>-0.20265718509875075</v>
      </c>
      <c r="AI867" s="24">
        <f ca="1">SQRT(Inputs!$B$38)*M867+SQRT(1-Inputs!$B$38)*_xlfn.NORM.S.INV(RAND())</f>
        <v>0.97866297886911702</v>
      </c>
      <c r="AJ867" s="24">
        <f ca="1">SQRT(Inputs!$B$38)*C867+SQRT(1-Inputs!$B$38)*_xlfn.NORM.S.INV(RAND())</f>
        <v>1.1101590592629165</v>
      </c>
      <c r="AK867" s="24">
        <f ca="1">SQRT(Inputs!$B$38)*D867+SQRT(1-Inputs!$B$38)*_xlfn.NORM.S.INV(RAND())</f>
        <v>0.57731251759948865</v>
      </c>
      <c r="AL867" s="24">
        <f ca="1">SQRT(Inputs!$B$38)*E867+SQRT(1-Inputs!$B$38)*_xlfn.NORM.S.INV(RAND())</f>
        <v>0.77495535960368223</v>
      </c>
      <c r="AM867" s="24">
        <f ca="1">SQRT(Inputs!$B$38)*F867+SQRT(1-Inputs!$B$38)*_xlfn.NORM.S.INV(RAND())</f>
        <v>5.6713973405023127E-2</v>
      </c>
      <c r="AN867" s="24">
        <f ca="1">SQRT(Inputs!$B$38)*G867+SQRT(1-Inputs!$B$38)*_xlfn.NORM.S.INV(RAND())</f>
        <v>-0.19760358789169125</v>
      </c>
      <c r="AO867" s="24">
        <f ca="1">SQRT(Inputs!$B$38)*H867+SQRT(1-Inputs!$B$38)*_xlfn.NORM.S.INV(RAND())</f>
        <v>-2.4376603766406539</v>
      </c>
      <c r="AP867" s="24">
        <f ca="1">SQRT(Inputs!$B$38)*I867+SQRT(1-Inputs!$B$38)*_xlfn.NORM.S.INV(RAND())</f>
        <v>-0.71232599359729509</v>
      </c>
      <c r="AQ867" s="24">
        <f ca="1">SQRT(Inputs!$B$38)*J867+SQRT(1-Inputs!$B$38)*_xlfn.NORM.S.INV(RAND())</f>
        <v>-0.59869373156701289</v>
      </c>
      <c r="AR867" s="24">
        <f ca="1">SQRT(Inputs!$B$38)*K867+SQRT(1-Inputs!$B$38)*_xlfn.NORM.S.INV(RAND())</f>
        <v>2.1822381867159688</v>
      </c>
      <c r="AS867" s="24">
        <f ca="1">SQRT(Inputs!$B$38)*L867+SQRT(1-Inputs!$B$38)*_xlfn.NORM.S.INV(RAND())</f>
        <v>2.4237372775751096</v>
      </c>
      <c r="AT867" s="24">
        <f ca="1">SQRT(Inputs!$B$38)*M867+SQRT(1-Inputs!$B$38)*_xlfn.NORM.S.INV(RAND())</f>
        <v>-0.21255575043495972</v>
      </c>
      <c r="AU867" s="15">
        <f ca="1">Inputs!$B$6*EXP($B$8-0.5*C$5^2+C$5*N867)</f>
        <v>6295.922864914136</v>
      </c>
      <c r="AV867" s="15">
        <f t="shared" ca="1" si="474"/>
        <v>7055.3155207064856</v>
      </c>
      <c r="AW867" s="15">
        <f t="shared" ca="1" si="475"/>
        <v>8636.0426378154989</v>
      </c>
      <c r="AX867" s="15">
        <f t="shared" ca="1" si="476"/>
        <v>10610.126248390781</v>
      </c>
      <c r="AY867" s="15">
        <f t="shared" ca="1" si="477"/>
        <v>14137.378865013734</v>
      </c>
      <c r="AZ867" s="15">
        <f t="shared" ca="1" si="478"/>
        <v>15420.156085633669</v>
      </c>
      <c r="BA867" s="15">
        <f t="shared" ca="1" si="479"/>
        <v>18975.623652136233</v>
      </c>
      <c r="BB867" s="15">
        <f t="shared" ca="1" si="480"/>
        <v>22578.15431200324</v>
      </c>
      <c r="BC867" s="15">
        <f t="shared" ca="1" si="481"/>
        <v>34450.381343590132</v>
      </c>
      <c r="BD867" s="15">
        <f t="shared" ca="1" si="482"/>
        <v>46743.071179712715</v>
      </c>
      <c r="BE867" s="15">
        <f t="shared" ca="1" si="483"/>
        <v>52377.810011634218</v>
      </c>
      <c r="BF867" s="15">
        <f ca="1">Inputs!$B$13*EXP($B$9-0.5*C$6^2+C$6*Y867)</f>
        <v>20312.33897651072</v>
      </c>
      <c r="BG867" s="15">
        <f t="shared" ca="1" si="484"/>
        <v>25181.531352356869</v>
      </c>
      <c r="BH867" s="15">
        <f t="shared" ca="1" si="485"/>
        <v>31366.142852822708</v>
      </c>
      <c r="BI867" s="15">
        <f t="shared" ca="1" si="486"/>
        <v>39853.082145640488</v>
      </c>
      <c r="BJ867" s="15">
        <f t="shared" ca="1" si="487"/>
        <v>47060.731760294162</v>
      </c>
      <c r="BK867" s="15">
        <f t="shared" ca="1" si="488"/>
        <v>48240.448348957972</v>
      </c>
      <c r="BL867" s="15">
        <f t="shared" ca="1" si="489"/>
        <v>52022.52774601063</v>
      </c>
      <c r="BM867" s="15">
        <f t="shared" ca="1" si="490"/>
        <v>48887.250296850609</v>
      </c>
      <c r="BN867" s="15">
        <f t="shared" ca="1" si="491"/>
        <v>63145.946110386882</v>
      </c>
      <c r="BO867" s="15">
        <f t="shared" ca="1" si="492"/>
        <v>75885.718848575678</v>
      </c>
      <c r="BP867" s="15">
        <f t="shared" ca="1" si="493"/>
        <v>104353.28545489155</v>
      </c>
      <c r="BQ867" s="15">
        <f ca="1">Inputs!$B$20*EXP($B$10-0.5*C$7^2+C$7*AJ867)</f>
        <v>6359.3591280238215</v>
      </c>
      <c r="BR867" s="15">
        <f t="shared" ca="1" si="494"/>
        <v>10365.17926285234</v>
      </c>
      <c r="BS867" s="15">
        <f t="shared" ca="1" si="495"/>
        <v>17732.316562012496</v>
      </c>
      <c r="BT867" s="15">
        <f t="shared" ca="1" si="496"/>
        <v>24815.479233221424</v>
      </c>
      <c r="BU867" s="15">
        <f t="shared" ca="1" si="497"/>
        <v>32785.582219630967</v>
      </c>
      <c r="BV867" s="15">
        <f t="shared" ca="1" si="498"/>
        <v>26338.133399138827</v>
      </c>
      <c r="BW867" s="15">
        <f t="shared" ca="1" si="499"/>
        <v>31609.791243264528</v>
      </c>
      <c r="BX867" s="15">
        <f t="shared" ca="1" si="500"/>
        <v>39211.08272774714</v>
      </c>
      <c r="BY867" s="15">
        <f t="shared" ca="1" si="501"/>
        <v>83411.235604381087</v>
      </c>
      <c r="BZ867" s="15">
        <f t="shared" ca="1" si="502"/>
        <v>182739.29464706092</v>
      </c>
      <c r="CA867" s="15">
        <f t="shared" ca="1" si="503"/>
        <v>247178.42841501889</v>
      </c>
      <c r="CB867" s="15">
        <f ca="1">(AU867*DCF!C$10-DCF!C$5*MAX(AU867*DCF!C$10,0)-MAX(AU867-Inputs!$B$6,0)/Inputs!$B$10)*DCF!C$6</f>
        <v>1033.5649029130102</v>
      </c>
      <c r="CC867" s="15">
        <f ca="1">(AV867*DCF!D$10-DCF!D$5*MAX(AV867*DCF!D$10,0)-MAX(AV867-AU867,0)/Inputs!$B$10)*DCF!D$6</f>
        <v>1534.5273355812415</v>
      </c>
      <c r="CD867" s="15">
        <f ca="1">(AW867*DCF!E$10-DCF!E$5*MAX(AW867*DCF!E$10,0)-MAX(AW867-AV867,0)/Inputs!$B$10)*DCF!E$6</f>
        <v>1637.8795635086869</v>
      </c>
      <c r="CE867" s="15">
        <f ca="1">(AX867*DCF!F$10-DCF!F$5*MAX(AX867*DCF!F$10,0)-MAX(AX867-AW867,0)/Inputs!$B$10)*DCF!F$6</f>
        <v>1905.4157947555116</v>
      </c>
      <c r="CF867" s="15">
        <f ca="1">(AY867*DCF!G$10-DCF!G$5*MAX(AY867*DCF!G$10,0)-MAX(AY867-AX867,0)/Inputs!$B$10)*DCF!G$6</f>
        <v>2234.8644905864576</v>
      </c>
      <c r="CG867" s="15">
        <f ca="1">(AZ867*DCF!H$10-DCF!H$5*MAX(AZ867*DCF!H$10,0)-MAX(AZ867-AY867,0)/Inputs!$B$10)*DCF!H$6</f>
        <v>2766.0542722817077</v>
      </c>
      <c r="CH867" s="15">
        <f ca="1">(BA867*DCF!I$10-DCF!I$5*MAX(BA867*DCF!I$10,0)-MAX(BA867-AZ867,0)/Inputs!$B$10)*DCF!I$6</f>
        <v>2882.9329551547835</v>
      </c>
      <c r="CI867" s="15">
        <f ca="1">(BB867*DCF!J$10-DCF!J$5*MAX(BB867*DCF!J$10,0)-MAX(BB867-BA867,0)/Inputs!$B$10)*DCF!J$6</f>
        <v>3328.5595120183571</v>
      </c>
      <c r="CJ867" s="15">
        <f ca="1">(BC867*DCF!K$10-DCF!K$5*MAX(BC867*DCF!K$10,0)-MAX(BC867-BB867,0)/Inputs!$B$10)*DCF!K$6</f>
        <v>3884.0270640882186</v>
      </c>
      <c r="CK867" s="15">
        <f ca="1">(BD867*DCF!L$10-DCF!L$5*MAX(BD867*DCF!L$10,0)-MAX(BD867-BC867,0)/Inputs!$B$10)*DCF!L$6</f>
        <v>5460.1001668026092</v>
      </c>
      <c r="CL867" s="15">
        <f ca="1">(BE867*DCF!M$10-DCF!M$5*MAX(BE867*DCF!M$10,0)-MAX(BE867-BD867,0)/Inputs!$B$10)*DCF!M$6</f>
        <v>6718.0566895396714</v>
      </c>
      <c r="CM867" s="15">
        <f ca="1">(BF867*DCF!C$28-DCF!C$5*MAX(BF867*DCF!C$28,0)-MAX(BF867-Inputs!$B$13,0)/Inputs!$B$17)*DCF!C$6</f>
        <v>4137.9134353563768</v>
      </c>
      <c r="CN867" s="15">
        <f ca="1">(BG867*DCF!D$28-DCF!D$5*MAX(BG867*DCF!D$28,0)-MAX(BG867-BF867,0)/Inputs!$B$17)*DCF!D$6</f>
        <v>6377.7197809296176</v>
      </c>
      <c r="CO867" s="15">
        <f ca="1">(BH867*DCF!E$28-DCF!E$5*MAX(BH867*DCF!E$28,0)-MAX(BH867-BG867,0)/Inputs!$B$17)*DCF!E$6</f>
        <v>7664.5483784570961</v>
      </c>
      <c r="CP867" s="15">
        <f ca="1">(BI867*DCF!F$28-DCF!F$5*MAX(BI867*DCF!F$28,0)-MAX(BI867-BH867,0)/Inputs!$B$17)*DCF!F$6</f>
        <v>9273.8805934191751</v>
      </c>
      <c r="CQ867" s="15">
        <f ca="1">(BJ867*DCF!G$28-DCF!G$5*MAX(BJ867*DCF!G$28,0)-MAX(BJ867-BI867,0)/Inputs!$B$17)*DCF!G$6</f>
        <v>10998.008441650694</v>
      </c>
      <c r="CR867" s="15">
        <f ca="1">(BK867*DCF!H$28-DCF!H$5*MAX(BK867*DCF!H$28,0)-MAX(BK867-BJ867,0)/Inputs!$B$17)*DCF!H$6</f>
        <v>11747.100249609612</v>
      </c>
      <c r="CS867" s="15">
        <f ca="1">(BL867*DCF!I$28-DCF!I$5*MAX(BL867*DCF!I$28,0)-MAX(BL867-BK867,0)/Inputs!$B$17)*DCF!I$6</f>
        <v>11690.411055440451</v>
      </c>
      <c r="CT867" s="15">
        <f ca="1">(BM867*DCF!J$28-DCF!J$5*MAX(BM867*DCF!J$28,0)-MAX(BM867-BL867,0)/Inputs!$B$17)*DCF!J$6</f>
        <v>10905.915260782205</v>
      </c>
      <c r="CU867" s="15">
        <f ca="1">(BN867*DCF!K$28-DCF!K$5*MAX(BN867*DCF!K$28,0)-MAX(BN867-BM867,0)/Inputs!$B$17)*DCF!K$6</f>
        <v>11588.864738171893</v>
      </c>
      <c r="CV867" s="15">
        <f ca="1">(BO867*DCF!L$28-DCF!L$5*MAX(BO867*DCF!L$28,0)-MAX(BO867-BN867,0)/Inputs!$B$17)*DCF!L$6</f>
        <v>13699.267213221168</v>
      </c>
      <c r="CW867" s="15">
        <f ca="1">(BP867*DCF!M$28-DCF!M$5*MAX(BP867*DCF!M$28,0)-MAX(BP867-BO867,0)/Inputs!$B$17)*DCF!M$6</f>
        <v>16658.470421704809</v>
      </c>
      <c r="CX867" s="15">
        <f ca="1">(BQ867*DCF!C$46-DCF!C$5*MAX(BQ867*DCF!C$46,0)-MAX(BQ867-Inputs!$B$20,0)/Inputs!$B$24)*DCF!C$6</f>
        <v>-2927.5005505938716</v>
      </c>
      <c r="CY867" s="15">
        <f ca="1">(BR867*DCF!D$46-DCF!D$5*MAX(BR867*DCF!D$46,0)-MAX(BR867-BQ867,0)/Inputs!$B$24)*DCF!D$6</f>
        <v>-3478.3445812690684</v>
      </c>
      <c r="CZ867" s="15">
        <f ca="1">(BS867*DCF!E$46-DCF!E$5*MAX(BS867*DCF!E$46,0)-MAX(BS867-BR867,0)/Inputs!$B$24)*DCF!E$6</f>
        <v>-5000.8000169844599</v>
      </c>
      <c r="DA867" s="15">
        <f ca="1">(BT867*DCF!F$46-DCF!F$5*MAX(BT867*DCF!F$46,0)-MAX(BT867-BS867,0)/Inputs!$B$24)*DCF!F$6</f>
        <v>-4386.4235376314764</v>
      </c>
      <c r="DB867" s="15">
        <f ca="1">(BU867*DCF!G$46-DCF!G$5*MAX(BU867*DCF!G$46,0)-MAX(BU867-BT867,0)/Inputs!$B$24)*DCF!G$6</f>
        <v>-3783.8273840879942</v>
      </c>
      <c r="DC867" s="15">
        <f ca="1">(BV867*DCF!H$46-DCF!H$5*MAX(BV867*DCF!H$46,0)-MAX(BV867-BU867,0)/Inputs!$B$24)*DCF!H$6</f>
        <v>0</v>
      </c>
      <c r="DD867" s="15">
        <f ca="1">(BW867*DCF!I$46-DCF!I$5*MAX(BW867*DCF!I$46,0)-MAX(BW867-BV867,0)/Inputs!$B$24)*DCF!I$6</f>
        <v>-783.24865025862164</v>
      </c>
      <c r="DE867" s="15">
        <f ca="1">(BX867*DCF!J$46-DCF!J$5*MAX(BX867*DCF!J$46,0)-MAX(BX867-BW867,0)/Inputs!$B$24)*DCF!J$6</f>
        <v>-370.94185720770446</v>
      </c>
      <c r="DF867" s="15">
        <f ca="1">(BY867*DCF!K$46-DCF!K$5*MAX(BY867*DCF!K$46,0)-MAX(BY867-BX867,0)/Inputs!$B$24)*DCF!K$6</f>
        <v>-6063.13213700906</v>
      </c>
      <c r="DG867" s="15">
        <f ca="1">(BZ867*DCF!L$46-DCF!L$5*MAX(BZ867*DCF!L$46,0)-MAX(BZ867-BY867,0)/Inputs!$B$24)*DCF!L$6</f>
        <v>-9846.3474104761808</v>
      </c>
      <c r="DH867" s="15">
        <f ca="1">(CA867*DCF!M$46-DCF!M$5*MAX(CA867*DCF!M$46,0)-MAX(CA867-BZ867,0)/Inputs!$B$24)*DCF!M$6</f>
        <v>5906.4181356768495</v>
      </c>
      <c r="DI867" s="15">
        <f ca="1">SUM(CB867:CL867)+BE867*DCF!M$10*(1+Inputs!$B$30)*(1-Inputs!$B$33)*(1-Inputs!$B$30/Inputs!$B$31)/(Inputs!$B$29-Inputs!$B$30)*DCF!M$6</f>
        <v>179154.12063444179</v>
      </c>
      <c r="DJ867" s="15">
        <f ca="1">SUM(CM867:CW867)+BP867*DCF!M$28*(1+Inputs!$B$30)*(1-Inputs!$B$33)*(1-Inputs!$B$30/Inputs!$B$31)/(Inputs!$B$29-Inputs!$B$30)*DCF!M$6</f>
        <v>501964.19736915146</v>
      </c>
      <c r="DK867" s="15">
        <f ca="1">SUM(CX867:DH867)+CA867*DCF!M$46*(1+Inputs!$B$30)*(1-Inputs!$B$33)*(1-Inputs!$B$30/Inputs!$B$31)/(Inputs!$B$29-Inputs!$B$30)*DCF!M$6</f>
        <v>351432.98249645426</v>
      </c>
      <c r="DM867" s="15">
        <f ca="1">DI867+DJ867+DK867+Inputs!$B$34+Inputs!$B$36-Inputs!$B$35</f>
        <v>1109402.3005000474</v>
      </c>
    </row>
    <row r="868" spans="1:117" x14ac:dyDescent="0.75">
      <c r="A868" s="11">
        <v>855</v>
      </c>
      <c r="C868" s="24">
        <f t="shared" ca="1" si="505"/>
        <v>1.7160841312239983</v>
      </c>
      <c r="D868" s="24">
        <f t="shared" ca="1" si="505"/>
        <v>0.47797869066456605</v>
      </c>
      <c r="E868" s="24">
        <f t="shared" ca="1" si="505"/>
        <v>-1.6787013569129652</v>
      </c>
      <c r="F868" s="24">
        <f t="shared" ca="1" si="505"/>
        <v>-0.78609391001132511</v>
      </c>
      <c r="G868" s="24">
        <f t="shared" ca="1" si="505"/>
        <v>1.5911915678052919</v>
      </c>
      <c r="H868" s="24">
        <f t="shared" ca="1" si="505"/>
        <v>0.54342381967659747</v>
      </c>
      <c r="I868" s="24">
        <f t="shared" ca="1" si="505"/>
        <v>6.3911919157792041E-2</v>
      </c>
      <c r="J868" s="24">
        <f t="shared" ca="1" si="505"/>
        <v>-0.89598709675314248</v>
      </c>
      <c r="K868" s="24">
        <f t="shared" ca="1" si="505"/>
        <v>-1.4610501765748936</v>
      </c>
      <c r="L868" s="24">
        <f t="shared" ca="1" si="505"/>
        <v>2.1555945151181652</v>
      </c>
      <c r="M868" s="24">
        <f t="shared" ca="1" si="505"/>
        <v>-1.2003000889338764</v>
      </c>
      <c r="N868" s="24">
        <f ca="1">SQRT(Inputs!$B$38)*C868+SQRT(1-Inputs!$B$38)*_xlfn.NORM.S.INV(RAND())</f>
        <v>2.2782588291173651</v>
      </c>
      <c r="O868" s="24">
        <f ca="1">SQRT(Inputs!$B$38)*D868+SQRT(1-Inputs!$B$38)*_xlfn.NORM.S.INV(RAND())</f>
        <v>-0.90575579677556861</v>
      </c>
      <c r="P868" s="24">
        <f ca="1">SQRT(Inputs!$B$38)*E868+SQRT(1-Inputs!$B$38)*_xlfn.NORM.S.INV(RAND())</f>
        <v>-1.9714152138625747</v>
      </c>
      <c r="Q868" s="24">
        <f ca="1">SQRT(Inputs!$B$38)*F868+SQRT(1-Inputs!$B$38)*_xlfn.NORM.S.INV(RAND())</f>
        <v>-5.5309632689950095E-2</v>
      </c>
      <c r="R868" s="24">
        <f ca="1">SQRT(Inputs!$B$38)*G868+SQRT(1-Inputs!$B$38)*_xlfn.NORM.S.INV(RAND())</f>
        <v>0.99079891985626889</v>
      </c>
      <c r="S868" s="24">
        <f ca="1">SQRT(Inputs!$B$38)*H868+SQRT(1-Inputs!$B$38)*_xlfn.NORM.S.INV(RAND())</f>
        <v>-0.421227603519159</v>
      </c>
      <c r="T868" s="24">
        <f ca="1">SQRT(Inputs!$B$38)*I868+SQRT(1-Inputs!$B$38)*_xlfn.NORM.S.INV(RAND())</f>
        <v>0.47476388920795898</v>
      </c>
      <c r="U868" s="24">
        <f ca="1">SQRT(Inputs!$B$38)*J868+SQRT(1-Inputs!$B$38)*_xlfn.NORM.S.INV(RAND())</f>
        <v>-0.14185393624744752</v>
      </c>
      <c r="V868" s="24">
        <f ca="1">SQRT(Inputs!$B$38)*K868+SQRT(1-Inputs!$B$38)*_xlfn.NORM.S.INV(RAND())</f>
        <v>-1.8004525924655619</v>
      </c>
      <c r="W868" s="24">
        <f ca="1">SQRT(Inputs!$B$38)*L868+SQRT(1-Inputs!$B$38)*_xlfn.NORM.S.INV(RAND())</f>
        <v>1.4588136917940671</v>
      </c>
      <c r="X868" s="24">
        <f ca="1">SQRT(Inputs!$B$38)*M868+SQRT(1-Inputs!$B$38)*_xlfn.NORM.S.INV(RAND())</f>
        <v>-0.86511245953620242</v>
      </c>
      <c r="Y868" s="24">
        <f ca="1">SQRT(Inputs!$B$38)*C868+SQRT(1-Inputs!$B$38)*_xlfn.NORM.S.INV(RAND())</f>
        <v>0.32179932443702397</v>
      </c>
      <c r="Z868" s="24">
        <f ca="1">SQRT(Inputs!$B$38)*D868+SQRT(1-Inputs!$B$38)*_xlfn.NORM.S.INV(RAND())</f>
        <v>-0.38622609935074004</v>
      </c>
      <c r="AA868" s="24">
        <f ca="1">SQRT(Inputs!$B$38)*E868+SQRT(1-Inputs!$B$38)*_xlfn.NORM.S.INV(RAND())</f>
        <v>-2.3380923738311523</v>
      </c>
      <c r="AB868" s="24">
        <f ca="1">SQRT(Inputs!$B$38)*F868+SQRT(1-Inputs!$B$38)*_xlfn.NORM.S.INV(RAND())</f>
        <v>-1.2076040948300837</v>
      </c>
      <c r="AC868" s="24">
        <f ca="1">SQRT(Inputs!$B$38)*G868+SQRT(1-Inputs!$B$38)*_xlfn.NORM.S.INV(RAND())</f>
        <v>1.0937247489173885</v>
      </c>
      <c r="AD868" s="24">
        <f ca="1">SQRT(Inputs!$B$38)*H868+SQRT(1-Inputs!$B$38)*_xlfn.NORM.S.INV(RAND())</f>
        <v>-1.3513860989868336</v>
      </c>
      <c r="AE868" s="24">
        <f ca="1">SQRT(Inputs!$B$38)*I868+SQRT(1-Inputs!$B$38)*_xlfn.NORM.S.INV(RAND())</f>
        <v>-1.0985154005449111</v>
      </c>
      <c r="AF868" s="24">
        <f ca="1">SQRT(Inputs!$B$38)*J868+SQRT(1-Inputs!$B$38)*_xlfn.NORM.S.INV(RAND())</f>
        <v>-0.27055973317688209</v>
      </c>
      <c r="AG868" s="24">
        <f ca="1">SQRT(Inputs!$B$38)*K868+SQRT(1-Inputs!$B$38)*_xlfn.NORM.S.INV(RAND())</f>
        <v>-0.66718863307166554</v>
      </c>
      <c r="AH868" s="24">
        <f ca="1">SQRT(Inputs!$B$38)*L868+SQRT(1-Inputs!$B$38)*_xlfn.NORM.S.INV(RAND())</f>
        <v>0.63537536288456198</v>
      </c>
      <c r="AI868" s="24">
        <f ca="1">SQRT(Inputs!$B$38)*M868+SQRT(1-Inputs!$B$38)*_xlfn.NORM.S.INV(RAND())</f>
        <v>-1.5180272368274756</v>
      </c>
      <c r="AJ868" s="24">
        <f ca="1">SQRT(Inputs!$B$38)*C868+SQRT(1-Inputs!$B$38)*_xlfn.NORM.S.INV(RAND())</f>
        <v>0.63307351931270817</v>
      </c>
      <c r="AK868" s="24">
        <f ca="1">SQRT(Inputs!$B$38)*D868+SQRT(1-Inputs!$B$38)*_xlfn.NORM.S.INV(RAND())</f>
        <v>2.469364797656858</v>
      </c>
      <c r="AL868" s="24">
        <f ca="1">SQRT(Inputs!$B$38)*E868+SQRT(1-Inputs!$B$38)*_xlfn.NORM.S.INV(RAND())</f>
        <v>-0.55279937932081502</v>
      </c>
      <c r="AM868" s="24">
        <f ca="1">SQRT(Inputs!$B$38)*F868+SQRT(1-Inputs!$B$38)*_xlfn.NORM.S.INV(RAND())</f>
        <v>0.35217647391276724</v>
      </c>
      <c r="AN868" s="24">
        <f ca="1">SQRT(Inputs!$B$38)*G868+SQRT(1-Inputs!$B$38)*_xlfn.NORM.S.INV(RAND())</f>
        <v>-0.29678566787307947</v>
      </c>
      <c r="AO868" s="24">
        <f ca="1">SQRT(Inputs!$B$38)*H868+SQRT(1-Inputs!$B$38)*_xlfn.NORM.S.INV(RAND())</f>
        <v>0.36275392014239144</v>
      </c>
      <c r="AP868" s="24">
        <f ca="1">SQRT(Inputs!$B$38)*I868+SQRT(1-Inputs!$B$38)*_xlfn.NORM.S.INV(RAND())</f>
        <v>1.3894730448770949</v>
      </c>
      <c r="AQ868" s="24">
        <f ca="1">SQRT(Inputs!$B$38)*J868+SQRT(1-Inputs!$B$38)*_xlfn.NORM.S.INV(RAND())</f>
        <v>0.54939029196157785</v>
      </c>
      <c r="AR868" s="24">
        <f ca="1">SQRT(Inputs!$B$38)*K868+SQRT(1-Inputs!$B$38)*_xlfn.NORM.S.INV(RAND())</f>
        <v>-0.54390848309621065</v>
      </c>
      <c r="AS868" s="24">
        <f ca="1">SQRT(Inputs!$B$38)*L868+SQRT(1-Inputs!$B$38)*_xlfn.NORM.S.INV(RAND())</f>
        <v>1.1885936102830406</v>
      </c>
      <c r="AT868" s="24">
        <f ca="1">SQRT(Inputs!$B$38)*M868+SQRT(1-Inputs!$B$38)*_xlfn.NORM.S.INV(RAND())</f>
        <v>7.7470503207986874E-2</v>
      </c>
      <c r="AU868" s="15">
        <f ca="1">Inputs!$B$6*EXP($B$8-0.5*C$5^2+C$5*N868)</f>
        <v>7175.309525963552</v>
      </c>
      <c r="AV868" s="15">
        <f t="shared" ca="1" si="474"/>
        <v>7645.0141603613856</v>
      </c>
      <c r="AW868" s="15">
        <f t="shared" ca="1" si="475"/>
        <v>7145.2123893510061</v>
      </c>
      <c r="AX868" s="15">
        <f t="shared" ca="1" si="476"/>
        <v>8663.5148900890817</v>
      </c>
      <c r="AY868" s="15">
        <f t="shared" ca="1" si="477"/>
        <v>11886.535164236278</v>
      </c>
      <c r="AZ868" s="15">
        <f t="shared" ca="1" si="478"/>
        <v>13878.624689521925</v>
      </c>
      <c r="BA868" s="15">
        <f t="shared" ca="1" si="479"/>
        <v>17849.11219375355</v>
      </c>
      <c r="BB868" s="15">
        <f t="shared" ca="1" si="480"/>
        <v>21544.371030887669</v>
      </c>
      <c r="BC868" s="15">
        <f t="shared" ca="1" si="481"/>
        <v>22176.876925702563</v>
      </c>
      <c r="BD868" s="15">
        <f t="shared" ca="1" si="482"/>
        <v>31140.710563525707</v>
      </c>
      <c r="BE868" s="15">
        <f t="shared" ca="1" si="483"/>
        <v>35267.629910999567</v>
      </c>
      <c r="BF868" s="15">
        <f ca="1">Inputs!$B$13*EXP($B$9-0.5*C$6^2+C$6*Y868)</f>
        <v>14742.138018907435</v>
      </c>
      <c r="BG868" s="15">
        <f t="shared" ca="1" si="484"/>
        <v>16757.292993459374</v>
      </c>
      <c r="BH868" s="15">
        <f t="shared" ca="1" si="485"/>
        <v>13892.956517718132</v>
      </c>
      <c r="BI868" s="15">
        <f t="shared" ca="1" si="486"/>
        <v>14122.302233404214</v>
      </c>
      <c r="BJ868" s="15">
        <f t="shared" ca="1" si="487"/>
        <v>20269.443539677297</v>
      </c>
      <c r="BK868" s="15">
        <f t="shared" ca="1" si="488"/>
        <v>20696.353165427947</v>
      </c>
      <c r="BL868" s="15">
        <f t="shared" ca="1" si="489"/>
        <v>22049.606971310943</v>
      </c>
      <c r="BM868" s="15">
        <f t="shared" ca="1" si="490"/>
        <v>26207.882425651704</v>
      </c>
      <c r="BN868" s="15">
        <f t="shared" ca="1" si="491"/>
        <v>29755.662431184712</v>
      </c>
      <c r="BO868" s="15">
        <f t="shared" ca="1" si="492"/>
        <v>39417.599495755632</v>
      </c>
      <c r="BP868" s="15">
        <f t="shared" ca="1" si="493"/>
        <v>40849.723478558131</v>
      </c>
      <c r="BQ868" s="15">
        <f ca="1">Inputs!$B$20*EXP($B$10-0.5*C$7^2+C$7*AJ868)</f>
        <v>5369.386329321118</v>
      </c>
      <c r="BR868" s="15">
        <f t="shared" ca="1" si="494"/>
        <v>15960.486017580062</v>
      </c>
      <c r="BS868" s="15">
        <f t="shared" ca="1" si="495"/>
        <v>18647.605545205544</v>
      </c>
      <c r="BT868" s="15">
        <f t="shared" ca="1" si="496"/>
        <v>28199.547748658202</v>
      </c>
      <c r="BU868" s="15">
        <f t="shared" ca="1" si="497"/>
        <v>36373.049340751146</v>
      </c>
      <c r="BV868" s="15">
        <f t="shared" ca="1" si="498"/>
        <v>54914.990507201888</v>
      </c>
      <c r="BW868" s="15">
        <f t="shared" ca="1" si="499"/>
        <v>102830.25586550137</v>
      </c>
      <c r="BX868" s="15">
        <f t="shared" ca="1" si="500"/>
        <v>160570.5291652788</v>
      </c>
      <c r="BY868" s="15">
        <f t="shared" ca="1" si="501"/>
        <v>202750.7954916984</v>
      </c>
      <c r="BZ868" s="15">
        <f t="shared" ca="1" si="502"/>
        <v>353963.54755212448</v>
      </c>
      <c r="CA868" s="15">
        <f t="shared" ca="1" si="503"/>
        <v>504103.58335314144</v>
      </c>
      <c r="CB868" s="15">
        <f ca="1">(AU868*DCF!C$10-DCF!C$5*MAX(AU868*DCF!C$10,0)-MAX(AU868-Inputs!$B$6,0)/Inputs!$B$10)*DCF!C$6</f>
        <v>1027.294719277126</v>
      </c>
      <c r="CC868" s="15">
        <f ca="1">(AV868*DCF!D$10-DCF!D$5*MAX(AV868*DCF!D$10,0)-MAX(AV868-AU868,0)/Inputs!$B$10)*DCF!D$6</f>
        <v>1748.895226262915</v>
      </c>
      <c r="CD868" s="15">
        <f ca="1">(AW868*DCF!E$10-DCF!E$5*MAX(AW868*DCF!E$10,0)-MAX(AW868-AV868,0)/Inputs!$B$10)*DCF!E$6</f>
        <v>1649.7157984927978</v>
      </c>
      <c r="CE868" s="15">
        <f ca="1">(AX868*DCF!F$10-DCF!F$5*MAX(AX868*DCF!F$10,0)-MAX(AX868-AW868,0)/Inputs!$B$10)*DCF!F$6</f>
        <v>1575.310386338253</v>
      </c>
      <c r="CF868" s="15">
        <f ca="1">(AY868*DCF!G$10-DCF!G$5*MAX(AY868*DCF!G$10,0)-MAX(AY868-AX868,0)/Inputs!$B$10)*DCF!G$6</f>
        <v>1829.5797092982857</v>
      </c>
      <c r="CG868" s="15">
        <f ca="1">(AZ868*DCF!H$10-DCF!H$5*MAX(AZ868*DCF!H$10,0)-MAX(AZ868-AY868,0)/Inputs!$B$10)*DCF!H$6</f>
        <v>2340.8137302161117</v>
      </c>
      <c r="CH868" s="15">
        <f ca="1">(BA868*DCF!I$10-DCF!I$5*MAX(BA868*DCF!I$10,0)-MAX(BA868-AZ868,0)/Inputs!$B$10)*DCF!I$6</f>
        <v>2609.0825962004269</v>
      </c>
      <c r="CI868" s="15">
        <f ca="1">(BB868*DCF!J$10-DCF!J$5*MAX(BB868*DCF!J$10,0)-MAX(BB868-BA868,0)/Inputs!$B$10)*DCF!J$6</f>
        <v>3137.1084750392761</v>
      </c>
      <c r="CJ868" s="15">
        <f ca="1">(BC868*DCF!K$10-DCF!K$5*MAX(BC868*DCF!K$10,0)-MAX(BC868-BB868,0)/Inputs!$B$10)*DCF!K$6</f>
        <v>3481.5798255820796</v>
      </c>
      <c r="CK868" s="15">
        <f ca="1">(BD868*DCF!L$10-DCF!L$5*MAX(BD868*DCF!L$10,0)-MAX(BD868-BC868,0)/Inputs!$B$10)*DCF!L$6</f>
        <v>3537.4424972229203</v>
      </c>
      <c r="CL868" s="15">
        <f ca="1">(BE868*DCF!M$10-DCF!M$5*MAX(BE868*DCF!M$10,0)-MAX(BE868-BD868,0)/Inputs!$B$10)*DCF!M$6</f>
        <v>4483.7141218028673</v>
      </c>
      <c r="CM868" s="15">
        <f ca="1">(BF868*DCF!C$28-DCF!C$5*MAX(BF868*DCF!C$28,0)-MAX(BF868-Inputs!$B$13,0)/Inputs!$B$17)*DCF!C$6</f>
        <v>3724.3451776678162</v>
      </c>
      <c r="CN868" s="15">
        <f ca="1">(BG868*DCF!D$28-DCF!D$5*MAX(BG868*DCF!D$28,0)-MAX(BG868-BF868,0)/Inputs!$B$17)*DCF!D$6</f>
        <v>4505.484323433664</v>
      </c>
      <c r="CO868" s="15">
        <f ca="1">(BH868*DCF!E$28-DCF!E$5*MAX(BH868*DCF!E$28,0)-MAX(BH868-BG868,0)/Inputs!$B$17)*DCF!E$6</f>
        <v>3934.7326699622522</v>
      </c>
      <c r="CP868" s="15">
        <f ca="1">(BI868*DCF!F$28-DCF!F$5*MAX(BI868*DCF!F$28,0)-MAX(BI868-BH868,0)/Inputs!$B$17)*DCF!F$6</f>
        <v>3792.0770501220113</v>
      </c>
      <c r="CQ868" s="15">
        <f ca="1">(BJ868*DCF!G$28-DCF!G$5*MAX(BJ868*DCF!G$28,0)-MAX(BJ868-BI868,0)/Inputs!$B$17)*DCF!G$6</f>
        <v>4225.1724688203867</v>
      </c>
      <c r="CR868" s="15">
        <f ca="1">(BK868*DCF!H$28-DCF!H$5*MAX(BK868*DCF!H$28,0)-MAX(BK868-BJ868,0)/Inputs!$B$17)*DCF!H$6</f>
        <v>5052.1066998075812</v>
      </c>
      <c r="CS868" s="15">
        <f ca="1">(BL868*DCF!I$28-DCF!I$5*MAX(BL868*DCF!I$28,0)-MAX(BL868-BK868,0)/Inputs!$B$17)*DCF!I$6</f>
        <v>4990.7986379656659</v>
      </c>
      <c r="CT868" s="15">
        <f ca="1">(BM868*DCF!J$28-DCF!J$5*MAX(BM868*DCF!J$28,0)-MAX(BM868-BL868,0)/Inputs!$B$17)*DCF!J$6</f>
        <v>5295.1801085907737</v>
      </c>
      <c r="CU868" s="15">
        <f ca="1">(BN868*DCF!K$28-DCF!K$5*MAX(BN868*DCF!K$28,0)-MAX(BN868-BM868,0)/Inputs!$B$17)*DCF!K$6</f>
        <v>5849.3411977543774</v>
      </c>
      <c r="CV868" s="15">
        <f ca="1">(BO868*DCF!L$28-DCF!L$5*MAX(BO868*DCF!L$28,0)-MAX(BO868-BN868,0)/Inputs!$B$17)*DCF!L$6</f>
        <v>6771.3741798361661</v>
      </c>
      <c r="CW868" s="15">
        <f ca="1">(BP868*DCF!M$28-DCF!M$5*MAX(BP868*DCF!M$28,0)-MAX(BP868-BO868,0)/Inputs!$B$17)*DCF!M$6</f>
        <v>7536.2019155233947</v>
      </c>
      <c r="CX868" s="15">
        <f ca="1">(BQ868*DCF!C$46-DCF!C$5*MAX(BQ868*DCF!C$46,0)-MAX(BQ868-Inputs!$B$20,0)/Inputs!$B$24)*DCF!C$6</f>
        <v>-2241.6071565735228</v>
      </c>
      <c r="CY868" s="15">
        <f ca="1">(BR868*DCF!D$46-DCF!D$5*MAX(BR868*DCF!D$46,0)-MAX(BR868-BQ868,0)/Inputs!$B$24)*DCF!D$6</f>
        <v>-7243.2170827263344</v>
      </c>
      <c r="CZ868" s="15">
        <f ca="1">(BS868*DCF!E$46-DCF!E$5*MAX(BS868*DCF!E$46,0)-MAX(BS868-BR868,0)/Inputs!$B$24)*DCF!E$6</f>
        <v>-3264.3003661971707</v>
      </c>
      <c r="DA868" s="15">
        <f ca="1">(BT868*DCF!F$46-DCF!F$5*MAX(BT868*DCF!F$46,0)-MAX(BT868-BS868,0)/Inputs!$B$24)*DCF!F$6</f>
        <v>-5531.8334744032454</v>
      </c>
      <c r="DB868" s="15">
        <f ca="1">(BU868*DCF!G$46-DCF!G$5*MAX(BU868*DCF!G$46,0)-MAX(BU868-BT868,0)/Inputs!$B$24)*DCF!G$6</f>
        <v>-3972.9219623590448</v>
      </c>
      <c r="DC868" s="15">
        <f ca="1">(BV868*DCF!H$46-DCF!H$5*MAX(BV868*DCF!H$46,0)-MAX(BV868-BU868,0)/Inputs!$B$24)*DCF!H$6</f>
        <v>-5761.794609116143</v>
      </c>
      <c r="DD868" s="15">
        <f ca="1">(BW868*DCF!I$46-DCF!I$5*MAX(BW868*DCF!I$46,0)-MAX(BW868-BV868,0)/Inputs!$B$24)*DCF!I$6</f>
        <v>-11379.71444289512</v>
      </c>
      <c r="DE868" s="15">
        <f ca="1">(BX868*DCF!J$46-DCF!J$5*MAX(BX868*DCF!J$46,0)-MAX(BX868-BW868,0)/Inputs!$B$24)*DCF!J$6</f>
        <v>-8576.2875992424979</v>
      </c>
      <c r="DF868" s="15">
        <f ca="1">(BY868*DCF!K$46-DCF!K$5*MAX(BY868*DCF!K$46,0)-MAX(BY868-BX868,0)/Inputs!$B$24)*DCF!K$6</f>
        <v>1248.7597392820139</v>
      </c>
      <c r="DG868" s="15">
        <f ca="1">(BZ868*DCF!L$46-DCF!L$5*MAX(BZ868*DCF!L$46,0)-MAX(BZ868-BY868,0)/Inputs!$B$24)*DCF!L$6</f>
        <v>-9752.0845300913206</v>
      </c>
      <c r="DH868" s="15">
        <f ca="1">(CA868*DCF!M$46-DCF!M$5*MAX(CA868*DCF!M$46,0)-MAX(CA868-BZ868,0)/Inputs!$B$24)*DCF!M$6</f>
        <v>8132.0369209510163</v>
      </c>
      <c r="DI868" s="15">
        <f ca="1">SUM(CB868:CL868)+BE868*DCF!M$10*(1+Inputs!$B$30)*(1-Inputs!$B$33)*(1-Inputs!$B$30/Inputs!$B$31)/(Inputs!$B$29-Inputs!$B$30)*DCF!M$6</f>
        <v>125570.81749416993</v>
      </c>
      <c r="DJ868" s="15">
        <f ca="1">SUM(CM868:CW868)+BP868*DCF!M$28*(1+Inputs!$B$30)*(1-Inputs!$B$33)*(1-Inputs!$B$30/Inputs!$B$31)/(Inputs!$B$29-Inputs!$B$30)*DCF!M$6</f>
        <v>207257.24192614813</v>
      </c>
      <c r="DK868" s="15">
        <f ca="1">SUM(CX868:DH868)+CA868*DCF!M$46*(1+Inputs!$B$30)*(1-Inputs!$B$33)*(1-Inputs!$B$30/Inputs!$B$31)/(Inputs!$B$29-Inputs!$B$30)*DCF!M$6</f>
        <v>731060.89018750517</v>
      </c>
      <c r="DM868" s="15">
        <f ca="1">DI868+DJ868+DK868+Inputs!$B$34+Inputs!$B$36-Inputs!$B$35</f>
        <v>1140739.9496078233</v>
      </c>
    </row>
    <row r="869" spans="1:117" x14ac:dyDescent="0.75">
      <c r="A869" s="11">
        <v>856</v>
      </c>
      <c r="C869" s="24">
        <f t="shared" ca="1" si="505"/>
        <v>-0.29412274800193761</v>
      </c>
      <c r="D869" s="24">
        <f t="shared" ca="1" si="505"/>
        <v>-1.6292262290375508</v>
      </c>
      <c r="E869" s="24">
        <f t="shared" ca="1" si="505"/>
        <v>-0.72297931371010826</v>
      </c>
      <c r="F869" s="24">
        <f t="shared" ca="1" si="505"/>
        <v>-0.7448098076925409</v>
      </c>
      <c r="G869" s="24">
        <f t="shared" ca="1" si="505"/>
        <v>0.26433955222911593</v>
      </c>
      <c r="H869" s="24">
        <f t="shared" ca="1" si="505"/>
        <v>-2.065909127479117</v>
      </c>
      <c r="I869" s="24">
        <f t="shared" ca="1" si="505"/>
        <v>0.25384354194400466</v>
      </c>
      <c r="J869" s="24">
        <f t="shared" ca="1" si="505"/>
        <v>-1.4473647789606054</v>
      </c>
      <c r="K869" s="24">
        <f t="shared" ca="1" si="505"/>
        <v>0.24519372222950478</v>
      </c>
      <c r="L869" s="24">
        <f t="shared" ca="1" si="505"/>
        <v>-0.52008057128798268</v>
      </c>
      <c r="M869" s="24">
        <f t="shared" ca="1" si="505"/>
        <v>-2.2842142574815587</v>
      </c>
      <c r="N869" s="24">
        <f ca="1">SQRT(Inputs!$B$38)*C869+SQRT(1-Inputs!$B$38)*_xlfn.NORM.S.INV(RAND())</f>
        <v>-0.10064242440278151</v>
      </c>
      <c r="O869" s="24">
        <f ca="1">SQRT(Inputs!$B$38)*D869+SQRT(1-Inputs!$B$38)*_xlfn.NORM.S.INV(RAND())</f>
        <v>1.1321679057046841</v>
      </c>
      <c r="P869" s="24">
        <f ca="1">SQRT(Inputs!$B$38)*E869+SQRT(1-Inputs!$B$38)*_xlfn.NORM.S.INV(RAND())</f>
        <v>0.7159967056624611</v>
      </c>
      <c r="Q869" s="24">
        <f ca="1">SQRT(Inputs!$B$38)*F869+SQRT(1-Inputs!$B$38)*_xlfn.NORM.S.INV(RAND())</f>
        <v>-5.7926375251600937E-2</v>
      </c>
      <c r="R869" s="24">
        <f ca="1">SQRT(Inputs!$B$38)*G869+SQRT(1-Inputs!$B$38)*_xlfn.NORM.S.INV(RAND())</f>
        <v>0.87469842258770314</v>
      </c>
      <c r="S869" s="24">
        <f ca="1">SQRT(Inputs!$B$38)*H869+SQRT(1-Inputs!$B$38)*_xlfn.NORM.S.INV(RAND())</f>
        <v>3.6294633298564749E-2</v>
      </c>
      <c r="T869" s="24">
        <f ca="1">SQRT(Inputs!$B$38)*I869+SQRT(1-Inputs!$B$38)*_xlfn.NORM.S.INV(RAND())</f>
        <v>-0.19835431707436213</v>
      </c>
      <c r="U869" s="24">
        <f ca="1">SQRT(Inputs!$B$38)*J869+SQRT(1-Inputs!$B$38)*_xlfn.NORM.S.INV(RAND())</f>
        <v>-0.14368646592634737</v>
      </c>
      <c r="V869" s="24">
        <f ca="1">SQRT(Inputs!$B$38)*K869+SQRT(1-Inputs!$B$38)*_xlfn.NORM.S.INV(RAND())</f>
        <v>0.55147859853926173</v>
      </c>
      <c r="W869" s="24">
        <f ca="1">SQRT(Inputs!$B$38)*L869+SQRT(1-Inputs!$B$38)*_xlfn.NORM.S.INV(RAND())</f>
        <v>-0.23675809922913532</v>
      </c>
      <c r="X869" s="24">
        <f ca="1">SQRT(Inputs!$B$38)*M869+SQRT(1-Inputs!$B$38)*_xlfn.NORM.S.INV(RAND())</f>
        <v>-0.69440711220785167</v>
      </c>
      <c r="Y869" s="24">
        <f ca="1">SQRT(Inputs!$B$38)*C869+SQRT(1-Inputs!$B$38)*_xlfn.NORM.S.INV(RAND())</f>
        <v>-0.29874073422116493</v>
      </c>
      <c r="Z869" s="24">
        <f ca="1">SQRT(Inputs!$B$38)*D869+SQRT(1-Inputs!$B$38)*_xlfn.NORM.S.INV(RAND())</f>
        <v>-0.34219220601096878</v>
      </c>
      <c r="AA869" s="24">
        <f ca="1">SQRT(Inputs!$B$38)*E869+SQRT(1-Inputs!$B$38)*_xlfn.NORM.S.INV(RAND())</f>
        <v>-1.9708131479141735</v>
      </c>
      <c r="AB869" s="24">
        <f ca="1">SQRT(Inputs!$B$38)*F869+SQRT(1-Inputs!$B$38)*_xlfn.NORM.S.INV(RAND())</f>
        <v>-0.9998915710224523</v>
      </c>
      <c r="AC869" s="24">
        <f ca="1">SQRT(Inputs!$B$38)*G869+SQRT(1-Inputs!$B$38)*_xlfn.NORM.S.INV(RAND())</f>
        <v>-0.48882738540987247</v>
      </c>
      <c r="AD869" s="24">
        <f ca="1">SQRT(Inputs!$B$38)*H869+SQRT(1-Inputs!$B$38)*_xlfn.NORM.S.INV(RAND())</f>
        <v>-1.0213841278743581</v>
      </c>
      <c r="AE869" s="24">
        <f ca="1">SQRT(Inputs!$B$38)*I869+SQRT(1-Inputs!$B$38)*_xlfn.NORM.S.INV(RAND())</f>
        <v>0.51415811370993603</v>
      </c>
      <c r="AF869" s="24">
        <f ca="1">SQRT(Inputs!$B$38)*J869+SQRT(1-Inputs!$B$38)*_xlfn.NORM.S.INV(RAND())</f>
        <v>-2.5926541410288522</v>
      </c>
      <c r="AG869" s="24">
        <f ca="1">SQRT(Inputs!$B$38)*K869+SQRT(1-Inputs!$B$38)*_xlfn.NORM.S.INV(RAND())</f>
        <v>-0.16658465317525709</v>
      </c>
      <c r="AH869" s="24">
        <f ca="1">SQRT(Inputs!$B$38)*L869+SQRT(1-Inputs!$B$38)*_xlfn.NORM.S.INV(RAND())</f>
        <v>-1.1611665675834233</v>
      </c>
      <c r="AI869" s="24">
        <f ca="1">SQRT(Inputs!$B$38)*M869+SQRT(1-Inputs!$B$38)*_xlfn.NORM.S.INV(RAND())</f>
        <v>-0.99814342995291905</v>
      </c>
      <c r="AJ869" s="24">
        <f ca="1">SQRT(Inputs!$B$38)*C869+SQRT(1-Inputs!$B$38)*_xlfn.NORM.S.INV(RAND())</f>
        <v>0.57394672651061829</v>
      </c>
      <c r="AK869" s="24">
        <f ca="1">SQRT(Inputs!$B$38)*D869+SQRT(1-Inputs!$B$38)*_xlfn.NORM.S.INV(RAND())</f>
        <v>-1.6167541598371131</v>
      </c>
      <c r="AL869" s="24">
        <f ca="1">SQRT(Inputs!$B$38)*E869+SQRT(1-Inputs!$B$38)*_xlfn.NORM.S.INV(RAND())</f>
        <v>-0.76738471136553432</v>
      </c>
      <c r="AM869" s="24">
        <f ca="1">SQRT(Inputs!$B$38)*F869+SQRT(1-Inputs!$B$38)*_xlfn.NORM.S.INV(RAND())</f>
        <v>-4.8221521002423717E-2</v>
      </c>
      <c r="AN869" s="24">
        <f ca="1">SQRT(Inputs!$B$38)*G869+SQRT(1-Inputs!$B$38)*_xlfn.NORM.S.INV(RAND())</f>
        <v>-0.45413078780597571</v>
      </c>
      <c r="AO869" s="24">
        <f ca="1">SQRT(Inputs!$B$38)*H869+SQRT(1-Inputs!$B$38)*_xlfn.NORM.S.INV(RAND())</f>
        <v>5.5420647174302395E-2</v>
      </c>
      <c r="AP869" s="24">
        <f ca="1">SQRT(Inputs!$B$38)*I869+SQRT(1-Inputs!$B$38)*_xlfn.NORM.S.INV(RAND())</f>
        <v>-7.2321113872200082E-2</v>
      </c>
      <c r="AQ869" s="24">
        <f ca="1">SQRT(Inputs!$B$38)*J869+SQRT(1-Inputs!$B$38)*_xlfn.NORM.S.INV(RAND())</f>
        <v>-1.8264202090962138</v>
      </c>
      <c r="AR869" s="24">
        <f ca="1">SQRT(Inputs!$B$38)*K869+SQRT(1-Inputs!$B$38)*_xlfn.NORM.S.INV(RAND())</f>
        <v>0.1102280925579863</v>
      </c>
      <c r="AS869" s="24">
        <f ca="1">SQRT(Inputs!$B$38)*L869+SQRT(1-Inputs!$B$38)*_xlfn.NORM.S.INV(RAND())</f>
        <v>0.28010395475892352</v>
      </c>
      <c r="AT869" s="24">
        <f ca="1">SQRT(Inputs!$B$38)*M869+SQRT(1-Inputs!$B$38)*_xlfn.NORM.S.INV(RAND())</f>
        <v>-2.1661870488717301</v>
      </c>
      <c r="AU869" s="15">
        <f ca="1">Inputs!$B$6*EXP($B$8-0.5*C$5^2+C$5*N869)</f>
        <v>4882.053050495676</v>
      </c>
      <c r="AV869" s="15">
        <f t="shared" ca="1" si="474"/>
        <v>7018.950020077139</v>
      </c>
      <c r="AW869" s="15">
        <f t="shared" ca="1" si="475"/>
        <v>9426.1121726801393</v>
      </c>
      <c r="AX869" s="15">
        <f t="shared" ca="1" si="476"/>
        <v>11425.352522922851</v>
      </c>
      <c r="AY869" s="15">
        <f t="shared" ca="1" si="477"/>
        <v>15464.721496130745</v>
      </c>
      <c r="AZ869" s="15">
        <f t="shared" ca="1" si="478"/>
        <v>18989.516902618092</v>
      </c>
      <c r="BA869" s="15">
        <f t="shared" ca="1" si="479"/>
        <v>22760.865672861073</v>
      </c>
      <c r="BB869" s="15">
        <f t="shared" ca="1" si="480"/>
        <v>27467.949445855353</v>
      </c>
      <c r="BC869" s="15">
        <f t="shared" ca="1" si="481"/>
        <v>35480.636445710064</v>
      </c>
      <c r="BD869" s="15">
        <f t="shared" ca="1" si="482"/>
        <v>42515.133787338767</v>
      </c>
      <c r="BE869" s="15">
        <f t="shared" ca="1" si="483"/>
        <v>48903.920038758835</v>
      </c>
      <c r="BF869" s="15">
        <f ca="1">Inputs!$B$13*EXP($B$9-0.5*C$6^2+C$6*Y869)</f>
        <v>13035.667985510641</v>
      </c>
      <c r="BG869" s="15">
        <f t="shared" ca="1" si="484"/>
        <v>14935.760009662361</v>
      </c>
      <c r="BH869" s="15">
        <f t="shared" ca="1" si="485"/>
        <v>13160.537053404661</v>
      </c>
      <c r="BI869" s="15">
        <f t="shared" ca="1" si="486"/>
        <v>13812.403840156401</v>
      </c>
      <c r="BJ869" s="15">
        <f t="shared" ca="1" si="487"/>
        <v>15781.027665584086</v>
      </c>
      <c r="BK869" s="15">
        <f t="shared" ca="1" si="488"/>
        <v>16853.847996872944</v>
      </c>
      <c r="BL869" s="15">
        <f t="shared" ca="1" si="489"/>
        <v>22129.360697555796</v>
      </c>
      <c r="BM869" s="15">
        <f t="shared" ca="1" si="490"/>
        <v>19711.506183533387</v>
      </c>
      <c r="BN869" s="15">
        <f t="shared" ca="1" si="491"/>
        <v>23763.530498515971</v>
      </c>
      <c r="BO869" s="15">
        <f t="shared" ca="1" si="492"/>
        <v>25546.864160413657</v>
      </c>
      <c r="BP869" s="15">
        <f t="shared" ca="1" si="493"/>
        <v>28081.280397099934</v>
      </c>
      <c r="BQ869" s="15">
        <f ca="1">Inputs!$B$20*EXP($B$10-0.5*C$7^2+C$7*AJ869)</f>
        <v>5257.9560867832015</v>
      </c>
      <c r="BR869" s="15">
        <f t="shared" ca="1" si="494"/>
        <v>4269.4076263291236</v>
      </c>
      <c r="BS869" s="15">
        <f t="shared" ca="1" si="495"/>
        <v>4690.0688470203613</v>
      </c>
      <c r="BT869" s="15">
        <f t="shared" ca="1" si="496"/>
        <v>6385.2979359997498</v>
      </c>
      <c r="BU869" s="15">
        <f t="shared" ca="1" si="497"/>
        <v>7928.3705133735948</v>
      </c>
      <c r="BV869" s="15">
        <f t="shared" ca="1" si="498"/>
        <v>11169.245387571327</v>
      </c>
      <c r="BW869" s="15">
        <f t="shared" ca="1" si="499"/>
        <v>15349.297302641289</v>
      </c>
      <c r="BX869" s="15">
        <f t="shared" ca="1" si="500"/>
        <v>14886.202916730583</v>
      </c>
      <c r="BY869" s="15">
        <f t="shared" ca="1" si="501"/>
        <v>21302.653451576476</v>
      </c>
      <c r="BZ869" s="15">
        <f t="shared" ca="1" si="502"/>
        <v>31470.066806099148</v>
      </c>
      <c r="CA869" s="15">
        <f t="shared" ca="1" si="503"/>
        <v>30081.93874653431</v>
      </c>
      <c r="CB869" s="15">
        <f ca="1">(AU869*DCF!C$10-DCF!C$5*MAX(AU869*DCF!C$10,0)-MAX(AU869-Inputs!$B$6,0)/Inputs!$B$10)*DCF!C$6</f>
        <v>1043.6460466991332</v>
      </c>
      <c r="CC869" s="15">
        <f ca="1">(AV869*DCF!D$10-DCF!D$5*MAX(AV869*DCF!D$10,0)-MAX(AV869-AU869,0)/Inputs!$B$10)*DCF!D$6</f>
        <v>1189.7951161025253</v>
      </c>
      <c r="CD869" s="15">
        <f ca="1">(AW869*DCF!E$10-DCF!E$5*MAX(AW869*DCF!E$10,0)-MAX(AW869-AV869,0)/Inputs!$B$10)*DCF!E$6</f>
        <v>1634.1466482061237</v>
      </c>
      <c r="CE869" s="15">
        <f ca="1">(AX869*DCF!F$10-DCF!F$5*MAX(AX869*DCF!F$10,0)-MAX(AX869-AW869,0)/Inputs!$B$10)*DCF!F$6</f>
        <v>2078.143897457353</v>
      </c>
      <c r="CF869" s="15">
        <f ca="1">(AY869*DCF!G$10-DCF!G$5*MAX(AY869*DCF!G$10,0)-MAX(AY869-AX869,0)/Inputs!$B$10)*DCF!G$6</f>
        <v>2409.9123513741088</v>
      </c>
      <c r="CG869" s="15">
        <f ca="1">(AZ869*DCF!H$10-DCF!H$5*MAX(AZ869*DCF!H$10,0)-MAX(AZ869-AY869,0)/Inputs!$B$10)*DCF!H$6</f>
        <v>3060.9377127458824</v>
      </c>
      <c r="CH869" s="15">
        <f ca="1">(BA869*DCF!I$10-DCF!I$5*MAX(BA869*DCF!I$10,0)-MAX(BA869-AZ869,0)/Inputs!$B$10)*DCF!I$6</f>
        <v>3538.9465050837398</v>
      </c>
      <c r="CI869" s="15">
        <f ca="1">(BB869*DCF!J$10-DCF!J$5*MAX(BB869*DCF!J$10,0)-MAX(BB869-BA869,0)/Inputs!$B$10)*DCF!J$6</f>
        <v>4000.2828801779619</v>
      </c>
      <c r="CJ869" s="15">
        <f ca="1">(BC869*DCF!K$10-DCF!K$5*MAX(BC869*DCF!K$10,0)-MAX(BC869-BB869,0)/Inputs!$B$10)*DCF!K$6</f>
        <v>4590.1584409872949</v>
      </c>
      <c r="CK869" s="15">
        <f ca="1">(BD869*DCF!L$10-DCF!L$5*MAX(BD869*DCF!L$10,0)-MAX(BD869-BC869,0)/Inputs!$B$10)*DCF!L$6</f>
        <v>5502.4162368118823</v>
      </c>
      <c r="CL869" s="15">
        <f ca="1">(BE869*DCF!M$10-DCF!M$5*MAX(BE869*DCF!M$10,0)-MAX(BE869-BD869,0)/Inputs!$B$10)*DCF!M$6</f>
        <v>6137.7668617266363</v>
      </c>
      <c r="CM869" s="15">
        <f ca="1">(BF869*DCF!C$28-DCF!C$5*MAX(BF869*DCF!C$28,0)-MAX(BF869-Inputs!$B$13,0)/Inputs!$B$17)*DCF!C$6</f>
        <v>3597.6456485338954</v>
      </c>
      <c r="CN869" s="15">
        <f ca="1">(BG869*DCF!D$28-DCF!D$5*MAX(BG869*DCF!D$28,0)-MAX(BG869-BF869,0)/Inputs!$B$17)*DCF!D$6</f>
        <v>3993.5490511273947</v>
      </c>
      <c r="CO869" s="15">
        <f ca="1">(BH869*DCF!E$28-DCF!E$5*MAX(BH869*DCF!E$28,0)-MAX(BH869-BG869,0)/Inputs!$B$17)*DCF!E$6</f>
        <v>3727.2984358829103</v>
      </c>
      <c r="CP869" s="15">
        <f ca="1">(BI869*DCF!F$28-DCF!F$5*MAX(BI869*DCF!F$28,0)-MAX(BI869-BH869,0)/Inputs!$B$17)*DCF!F$6</f>
        <v>3631.0211599037061</v>
      </c>
      <c r="CQ869" s="15">
        <f ca="1">(BJ869*DCF!G$28-DCF!G$5*MAX(BJ869*DCF!G$28,0)-MAX(BJ869-BI869,0)/Inputs!$B$17)*DCF!G$6</f>
        <v>3763.4042783395266</v>
      </c>
      <c r="CR869" s="15">
        <f ca="1">(BK869*DCF!H$28-DCF!H$5*MAX(BK869*DCF!H$28,0)-MAX(BK869-BJ869,0)/Inputs!$B$17)*DCF!H$6</f>
        <v>4001.4563812161282</v>
      </c>
      <c r="CS869" s="15">
        <f ca="1">(BL869*DCF!I$28-DCF!I$5*MAX(BL869*DCF!I$28,0)-MAX(BL869-BK869,0)/Inputs!$B$17)*DCF!I$6</f>
        <v>4446.5885719235303</v>
      </c>
      <c r="CT869" s="15">
        <f ca="1">(BM869*DCF!J$28-DCF!J$5*MAX(BM869*DCF!J$28,0)-MAX(BM869-BL869,0)/Inputs!$B$17)*DCF!J$6</f>
        <v>4397.302257636863</v>
      </c>
      <c r="CU869" s="15">
        <f ca="1">(BN869*DCF!K$28-DCF!K$5*MAX(BN869*DCF!K$28,0)-MAX(BN869-BM869,0)/Inputs!$B$17)*DCF!K$6</f>
        <v>4522.1401922675959</v>
      </c>
      <c r="CV869" s="15">
        <f ca="1">(BO869*DCF!L$28-DCF!L$5*MAX(BO869*DCF!L$28,0)-MAX(BO869-BN869,0)/Inputs!$B$17)*DCF!L$6</f>
        <v>4895.3484479239505</v>
      </c>
      <c r="CW869" s="15">
        <f ca="1">(BP869*DCF!M$28-DCF!M$5*MAX(BP869*DCF!M$28,0)-MAX(BP869-BO869,0)/Inputs!$B$17)*DCF!M$6</f>
        <v>5018.591446117699</v>
      </c>
      <c r="CX869" s="15">
        <f ca="1">(BQ869*DCF!C$46-DCF!C$5*MAX(BQ869*DCF!C$46,0)-MAX(BQ869-Inputs!$B$20,0)/Inputs!$B$24)*DCF!C$6</f>
        <v>-2164.4037552770451</v>
      </c>
      <c r="CY869" s="15">
        <f ca="1">(BR869*DCF!D$46-DCF!D$5*MAX(BR869*DCF!D$46,0)-MAX(BR869-BQ869,0)/Inputs!$B$24)*DCF!D$6</f>
        <v>-728.68831794148957</v>
      </c>
      <c r="CZ869" s="15">
        <f ca="1">(BS869*DCF!E$46-DCF!E$5*MAX(BS869*DCF!E$46,0)-MAX(BS869-BR869,0)/Inputs!$B$24)*DCF!E$6</f>
        <v>-720.42187975893285</v>
      </c>
      <c r="DA869" s="15">
        <f ca="1">(BT869*DCF!F$46-DCF!F$5*MAX(BT869*DCF!F$46,0)-MAX(BT869-BS869,0)/Inputs!$B$24)*DCF!F$6</f>
        <v>-1082.3042682095809</v>
      </c>
      <c r="DB869" s="15">
        <f ca="1">(BU869*DCF!G$46-DCF!G$5*MAX(BU869*DCF!G$46,0)-MAX(BU869-BT869,0)/Inputs!$B$24)*DCF!G$6</f>
        <v>-785.75384715946825</v>
      </c>
      <c r="DC869" s="15">
        <f ca="1">(BV869*DCF!H$46-DCF!H$5*MAX(BV869*DCF!H$46,0)-MAX(BV869-BU869,0)/Inputs!$B$24)*DCF!H$6</f>
        <v>-1007.0820099871369</v>
      </c>
      <c r="DD869" s="15">
        <f ca="1">(BW869*DCF!I$46-DCF!I$5*MAX(BW869*DCF!I$46,0)-MAX(BW869-BV869,0)/Inputs!$B$24)*DCF!I$6</f>
        <v>-845.43322706902063</v>
      </c>
      <c r="DE869" s="15">
        <f ca="1">(BX869*DCF!J$46-DCF!J$5*MAX(BX869*DCF!J$46,0)-MAX(BX869-BW869,0)/Inputs!$B$24)*DCF!J$6</f>
        <v>624.43503499181475</v>
      </c>
      <c r="DF869" s="15">
        <f ca="1">(BY869*DCF!K$46-DCF!K$5*MAX(BY869*DCF!K$46,0)-MAX(BY869-BX869,0)/Inputs!$B$24)*DCF!K$6</f>
        <v>-354.98086959296859</v>
      </c>
      <c r="DG869" s="15">
        <f ca="1">(BZ869*DCF!L$46-DCF!L$5*MAX(BZ869*DCF!L$46,0)-MAX(BZ869-BY869,0)/Inputs!$B$24)*DCF!L$6</f>
        <v>-125.53915059947217</v>
      </c>
      <c r="DH869" s="15">
        <f ca="1">(CA869*DCF!M$46-DCF!M$5*MAX(CA869*DCF!M$46,0)-MAX(CA869-BZ869,0)/Inputs!$B$24)*DCF!M$6</f>
        <v>2358.3059101842505</v>
      </c>
      <c r="DI869" s="15">
        <f ca="1">SUM(CB869:CL869)+BE869*DCF!M$10*(1+Inputs!$B$30)*(1-Inputs!$B$33)*(1-Inputs!$B$30/Inputs!$B$31)/(Inputs!$B$29-Inputs!$B$30)*DCF!M$6</f>
        <v>171286.40885263274</v>
      </c>
      <c r="DJ869" s="15">
        <f ca="1">SUM(CM869:CW869)+BP869*DCF!M$28*(1+Inputs!$B$30)*(1-Inputs!$B$33)*(1-Inputs!$B$30/Inputs!$B$31)/(Inputs!$B$29-Inputs!$B$30)*DCF!M$6</f>
        <v>150195.11211303293</v>
      </c>
      <c r="DK869" s="15">
        <f ca="1">SUM(CX869:DH869)+CA869*DCF!M$46*(1+Inputs!$B$30)*(1-Inputs!$B$33)*(1-Inputs!$B$30/Inputs!$B$31)/(Inputs!$B$29-Inputs!$B$30)*DCF!M$6</f>
        <v>41678.374355171793</v>
      </c>
      <c r="DM869" s="15">
        <f ca="1">DI869+DJ869+DK869+Inputs!$B$34+Inputs!$B$36-Inputs!$B$35</f>
        <v>440010.8953208375</v>
      </c>
    </row>
    <row r="870" spans="1:117" x14ac:dyDescent="0.75">
      <c r="A870" s="11">
        <v>857</v>
      </c>
      <c r="C870" s="24">
        <f t="shared" ca="1" si="505"/>
        <v>1.8271559245864815</v>
      </c>
      <c r="D870" s="24">
        <f t="shared" ca="1" si="505"/>
        <v>0.45334747722518925</v>
      </c>
      <c r="E870" s="24">
        <f t="shared" ca="1" si="505"/>
        <v>-2.2106096589842452</v>
      </c>
      <c r="F870" s="24">
        <f t="shared" ca="1" si="505"/>
        <v>0.73001383033931899</v>
      </c>
      <c r="G870" s="24">
        <f t="shared" ca="1" si="505"/>
        <v>-1.2513099551427904</v>
      </c>
      <c r="H870" s="24">
        <f t="shared" ca="1" si="505"/>
        <v>-0.32056380441876137</v>
      </c>
      <c r="I870" s="24">
        <f t="shared" ca="1" si="505"/>
        <v>0.5831747593006078</v>
      </c>
      <c r="J870" s="24">
        <f t="shared" ca="1" si="505"/>
        <v>-0.98634062282147361</v>
      </c>
      <c r="K870" s="24">
        <f t="shared" ca="1" si="505"/>
        <v>-0.85657551930366183</v>
      </c>
      <c r="L870" s="24">
        <f t="shared" ca="1" si="505"/>
        <v>0.80142540492119652</v>
      </c>
      <c r="M870" s="24">
        <f t="shared" ca="1" si="505"/>
        <v>-1.0726818503200233</v>
      </c>
      <c r="N870" s="24">
        <f ca="1">SQRT(Inputs!$B$38)*C870+SQRT(1-Inputs!$B$38)*_xlfn.NORM.S.INV(RAND())</f>
        <v>0.69244488060025511</v>
      </c>
      <c r="O870" s="24">
        <f ca="1">SQRT(Inputs!$B$38)*D870+SQRT(1-Inputs!$B$38)*_xlfn.NORM.S.INV(RAND())</f>
        <v>0.37788878462174219</v>
      </c>
      <c r="P870" s="24">
        <f ca="1">SQRT(Inputs!$B$38)*E870+SQRT(1-Inputs!$B$38)*_xlfn.NORM.S.INV(RAND())</f>
        <v>-1.177048426054967</v>
      </c>
      <c r="Q870" s="24">
        <f ca="1">SQRT(Inputs!$B$38)*F870+SQRT(1-Inputs!$B$38)*_xlfn.NORM.S.INV(RAND())</f>
        <v>0.47939749452104941</v>
      </c>
      <c r="R870" s="24">
        <f ca="1">SQRT(Inputs!$B$38)*G870+SQRT(1-Inputs!$B$38)*_xlfn.NORM.S.INV(RAND())</f>
        <v>-0.39147494071233807</v>
      </c>
      <c r="S870" s="24">
        <f ca="1">SQRT(Inputs!$B$38)*H870+SQRT(1-Inputs!$B$38)*_xlfn.NORM.S.INV(RAND())</f>
        <v>0.6390842037414397</v>
      </c>
      <c r="T870" s="24">
        <f ca="1">SQRT(Inputs!$B$38)*I870+SQRT(1-Inputs!$B$38)*_xlfn.NORM.S.INV(RAND())</f>
        <v>0.92443047326201566</v>
      </c>
      <c r="U870" s="24">
        <f ca="1">SQRT(Inputs!$B$38)*J870+SQRT(1-Inputs!$B$38)*_xlfn.NORM.S.INV(RAND())</f>
        <v>-0.689664684325626</v>
      </c>
      <c r="V870" s="24">
        <f ca="1">SQRT(Inputs!$B$38)*K870+SQRT(1-Inputs!$B$38)*_xlfn.NORM.S.INV(RAND())</f>
        <v>-0.12366054805535409</v>
      </c>
      <c r="W870" s="24">
        <f ca="1">SQRT(Inputs!$B$38)*L870+SQRT(1-Inputs!$B$38)*_xlfn.NORM.S.INV(RAND())</f>
        <v>2.0316031579711384</v>
      </c>
      <c r="X870" s="24">
        <f ca="1">SQRT(Inputs!$B$38)*M870+SQRT(1-Inputs!$B$38)*_xlfn.NORM.S.INV(RAND())</f>
        <v>-0.32163066968161313</v>
      </c>
      <c r="Y870" s="24">
        <f ca="1">SQRT(Inputs!$B$38)*C870+SQRT(1-Inputs!$B$38)*_xlfn.NORM.S.INV(RAND())</f>
        <v>1.915247787050768</v>
      </c>
      <c r="Z870" s="24">
        <f ca="1">SQRT(Inputs!$B$38)*D870+SQRT(1-Inputs!$B$38)*_xlfn.NORM.S.INV(RAND())</f>
        <v>-0.94305140690882028</v>
      </c>
      <c r="AA870" s="24">
        <f ca="1">SQRT(Inputs!$B$38)*E870+SQRT(1-Inputs!$B$38)*_xlfn.NORM.S.INV(RAND())</f>
        <v>-0.56195156519483502</v>
      </c>
      <c r="AB870" s="24">
        <f ca="1">SQRT(Inputs!$B$38)*F870+SQRT(1-Inputs!$B$38)*_xlfn.NORM.S.INV(RAND())</f>
        <v>0.41235100496189997</v>
      </c>
      <c r="AC870" s="24">
        <f ca="1">SQRT(Inputs!$B$38)*G870+SQRT(1-Inputs!$B$38)*_xlfn.NORM.S.INV(RAND())</f>
        <v>-9.6415928562144981E-2</v>
      </c>
      <c r="AD870" s="24">
        <f ca="1">SQRT(Inputs!$B$38)*H870+SQRT(1-Inputs!$B$38)*_xlfn.NORM.S.INV(RAND())</f>
        <v>-0.68033728971855323</v>
      </c>
      <c r="AE870" s="24">
        <f ca="1">SQRT(Inputs!$B$38)*I870+SQRT(1-Inputs!$B$38)*_xlfn.NORM.S.INV(RAND())</f>
        <v>1.4322699076187693</v>
      </c>
      <c r="AF870" s="24">
        <f ca="1">SQRT(Inputs!$B$38)*J870+SQRT(1-Inputs!$B$38)*_xlfn.NORM.S.INV(RAND())</f>
        <v>-0.86910897974120316</v>
      </c>
      <c r="AG870" s="24">
        <f ca="1">SQRT(Inputs!$B$38)*K870+SQRT(1-Inputs!$B$38)*_xlfn.NORM.S.INV(RAND())</f>
        <v>-0.84443080893156541</v>
      </c>
      <c r="AH870" s="24">
        <f ca="1">SQRT(Inputs!$B$38)*L870+SQRT(1-Inputs!$B$38)*_xlfn.NORM.S.INV(RAND())</f>
        <v>0.83613067242979144</v>
      </c>
      <c r="AI870" s="24">
        <f ca="1">SQRT(Inputs!$B$38)*M870+SQRT(1-Inputs!$B$38)*_xlfn.NORM.S.INV(RAND())</f>
        <v>-1.0745870980989711</v>
      </c>
      <c r="AJ870" s="24">
        <f ca="1">SQRT(Inputs!$B$38)*C870+SQRT(1-Inputs!$B$38)*_xlfn.NORM.S.INV(RAND())</f>
        <v>0.79562796786113443</v>
      </c>
      <c r="AK870" s="24">
        <f ca="1">SQRT(Inputs!$B$38)*D870+SQRT(1-Inputs!$B$38)*_xlfn.NORM.S.INV(RAND())</f>
        <v>1.1485114888870884</v>
      </c>
      <c r="AL870" s="24">
        <f ca="1">SQRT(Inputs!$B$38)*E870+SQRT(1-Inputs!$B$38)*_xlfn.NORM.S.INV(RAND())</f>
        <v>-1.0272810946086006</v>
      </c>
      <c r="AM870" s="24">
        <f ca="1">SQRT(Inputs!$B$38)*F870+SQRT(1-Inputs!$B$38)*_xlfn.NORM.S.INV(RAND())</f>
        <v>-0.30120171133347717</v>
      </c>
      <c r="AN870" s="24">
        <f ca="1">SQRT(Inputs!$B$38)*G870+SQRT(1-Inputs!$B$38)*_xlfn.NORM.S.INV(RAND())</f>
        <v>-1.21985514984256</v>
      </c>
      <c r="AO870" s="24">
        <f ca="1">SQRT(Inputs!$B$38)*H870+SQRT(1-Inputs!$B$38)*_xlfn.NORM.S.INV(RAND())</f>
        <v>-1.4224437511295271</v>
      </c>
      <c r="AP870" s="24">
        <f ca="1">SQRT(Inputs!$B$38)*I870+SQRT(1-Inputs!$B$38)*_xlfn.NORM.S.INV(RAND())</f>
        <v>-0.2517036155380093</v>
      </c>
      <c r="AQ870" s="24">
        <f ca="1">SQRT(Inputs!$B$38)*J870+SQRT(1-Inputs!$B$38)*_xlfn.NORM.S.INV(RAND())</f>
        <v>-1.6043890423349314</v>
      </c>
      <c r="AR870" s="24">
        <f ca="1">SQRT(Inputs!$B$38)*K870+SQRT(1-Inputs!$B$38)*_xlfn.NORM.S.INV(RAND())</f>
        <v>-2.2944601154218116</v>
      </c>
      <c r="AS870" s="24">
        <f ca="1">SQRT(Inputs!$B$38)*L870+SQRT(1-Inputs!$B$38)*_xlfn.NORM.S.INV(RAND())</f>
        <v>-1.5418855756237857</v>
      </c>
      <c r="AT870" s="24">
        <f ca="1">SQRT(Inputs!$B$38)*M870+SQRT(1-Inputs!$B$38)*_xlfn.NORM.S.INV(RAND())</f>
        <v>0.42465492370600488</v>
      </c>
      <c r="AU870" s="15">
        <f ca="1">Inputs!$B$6*EXP($B$8-0.5*C$5^2+C$5*N870)</f>
        <v>5550.8180845088436</v>
      </c>
      <c r="AV870" s="15">
        <f t="shared" ca="1" si="474"/>
        <v>7142.6935056858929</v>
      </c>
      <c r="AW870" s="15">
        <f t="shared" ca="1" si="475"/>
        <v>7430.7285454543635</v>
      </c>
      <c r="AX870" s="15">
        <f t="shared" ca="1" si="476"/>
        <v>9632.130131236343</v>
      </c>
      <c r="AY870" s="15">
        <f t="shared" ca="1" si="477"/>
        <v>11245.378231792934</v>
      </c>
      <c r="AZ870" s="15">
        <f t="shared" ca="1" si="478"/>
        <v>14756.176584281364</v>
      </c>
      <c r="BA870" s="15">
        <f t="shared" ca="1" si="479"/>
        <v>19892.19851256561</v>
      </c>
      <c r="BB870" s="15">
        <f t="shared" ca="1" si="480"/>
        <v>22728.132165726685</v>
      </c>
      <c r="BC870" s="15">
        <f t="shared" ca="1" si="481"/>
        <v>27505.874444753903</v>
      </c>
      <c r="BD870" s="15">
        <f t="shared" ca="1" si="482"/>
        <v>40749.372310960433</v>
      </c>
      <c r="BE870" s="15">
        <f t="shared" ca="1" si="483"/>
        <v>48491.595209558574</v>
      </c>
      <c r="BF870" s="15">
        <f ca="1">Inputs!$B$13*EXP($B$9-0.5*C$6^2+C$6*Y870)</f>
        <v>20218.689561187701</v>
      </c>
      <c r="BG870" s="15">
        <f t="shared" ca="1" si="484"/>
        <v>20785.557049315797</v>
      </c>
      <c r="BH870" s="15">
        <f t="shared" ca="1" si="485"/>
        <v>23136.070269001702</v>
      </c>
      <c r="BI870" s="15">
        <f t="shared" ca="1" si="486"/>
        <v>30177.867844937457</v>
      </c>
      <c r="BJ870" s="15">
        <f t="shared" ca="1" si="487"/>
        <v>36485.487612945792</v>
      </c>
      <c r="BK870" s="15">
        <f t="shared" ca="1" si="488"/>
        <v>40817.723490647666</v>
      </c>
      <c r="BL870" s="15">
        <f t="shared" ca="1" si="489"/>
        <v>60365.772395680906</v>
      </c>
      <c r="BM870" s="15">
        <f t="shared" ca="1" si="490"/>
        <v>66608.445617312245</v>
      </c>
      <c r="BN870" s="15">
        <f t="shared" ca="1" si="491"/>
        <v>74035.938971027004</v>
      </c>
      <c r="BO870" s="15">
        <f t="shared" ca="1" si="492"/>
        <v>100391.69029152078</v>
      </c>
      <c r="BP870" s="15">
        <f t="shared" ca="1" si="493"/>
        <v>109399.60152880344</v>
      </c>
      <c r="BQ870" s="15">
        <f ca="1">Inputs!$B$20*EXP($B$10-0.5*C$7^2+C$7*AJ870)</f>
        <v>5688.057908100106</v>
      </c>
      <c r="BR870" s="15">
        <f t="shared" ca="1" si="494"/>
        <v>11114.990398553775</v>
      </c>
      <c r="BS870" s="15">
        <f t="shared" ca="1" si="495"/>
        <v>11331.92382398512</v>
      </c>
      <c r="BT870" s="15">
        <f t="shared" ca="1" si="496"/>
        <v>14437.224240147238</v>
      </c>
      <c r="BU870" s="15">
        <f t="shared" ca="1" si="497"/>
        <v>14894.277092305199</v>
      </c>
      <c r="BV870" s="15">
        <f t="shared" ca="1" si="498"/>
        <v>15040.293966609666</v>
      </c>
      <c r="BW870" s="15">
        <f t="shared" ca="1" si="499"/>
        <v>19899.056819101676</v>
      </c>
      <c r="BX870" s="15">
        <f t="shared" ca="1" si="500"/>
        <v>20177.113156912863</v>
      </c>
      <c r="BY870" s="15">
        <f t="shared" ca="1" si="501"/>
        <v>18226.370645094514</v>
      </c>
      <c r="BZ870" s="15">
        <f t="shared" ca="1" si="502"/>
        <v>19261.944828394193</v>
      </c>
      <c r="CA870" s="15">
        <f t="shared" ca="1" si="503"/>
        <v>29177.975447729368</v>
      </c>
      <c r="CB870" s="15">
        <f ca="1">(AU870*DCF!C$10-DCF!C$5*MAX(AU870*DCF!C$10,0)-MAX(AU870-Inputs!$B$6,0)/Inputs!$B$10)*DCF!C$6</f>
        <v>1038.8776328053893</v>
      </c>
      <c r="CC870" s="15">
        <f ca="1">(AV870*DCF!D$10-DCF!D$5*MAX(AV870*DCF!D$10,0)-MAX(AV870-AU870,0)/Inputs!$B$10)*DCF!D$6</f>
        <v>1352.8459927362389</v>
      </c>
      <c r="CD870" s="15">
        <f ca="1">(AW870*DCF!E$10-DCF!E$5*MAX(AW870*DCF!E$10,0)-MAX(AW870-AV870,0)/Inputs!$B$10)*DCF!E$6</f>
        <v>1650.7595149323779</v>
      </c>
      <c r="CE870" s="15">
        <f ca="1">(AX870*DCF!F$10-DCF!F$5*MAX(AX870*DCF!F$10,0)-MAX(AX870-AW870,0)/Inputs!$B$10)*DCF!F$6</f>
        <v>1644.6215662297786</v>
      </c>
      <c r="CF870" s="15">
        <f ca="1">(AY870*DCF!G$10-DCF!G$5*MAX(AY870*DCF!G$10,0)-MAX(AY870-AX870,0)/Inputs!$B$10)*DCF!G$6</f>
        <v>2006.9018629304865</v>
      </c>
      <c r="CG870" s="15">
        <f ca="1">(AZ870*DCF!H$10-DCF!H$5*MAX(AZ870*DCF!H$10,0)-MAX(AZ870-AY870,0)/Inputs!$B$10)*DCF!H$6</f>
        <v>2241.5170813101281</v>
      </c>
      <c r="CH870" s="15">
        <f ca="1">(BA870*DCF!I$10-DCF!I$5*MAX(BA870*DCF!I$10,0)-MAX(BA870-AZ870,0)/Inputs!$B$10)*DCF!I$6</f>
        <v>2791.0914524526061</v>
      </c>
      <c r="CI870" s="15">
        <f ca="1">(BB870*DCF!J$10-DCF!J$5*MAX(BB870*DCF!J$10,0)-MAX(BB870-BA870,0)/Inputs!$B$10)*DCF!J$6</f>
        <v>3470.4612035761802</v>
      </c>
      <c r="CJ870" s="15">
        <f ca="1">(BC870*DCF!K$10-DCF!K$5*MAX(BC870*DCF!K$10,0)-MAX(BC870-BB870,0)/Inputs!$B$10)*DCF!K$6</f>
        <v>3759.1928502577102</v>
      </c>
      <c r="CK870" s="15">
        <f ca="1">(BD870*DCF!L$10-DCF!L$5*MAX(BD870*DCF!L$10,0)-MAX(BD870-BC870,0)/Inputs!$B$10)*DCF!L$6</f>
        <v>4433.1815281981008</v>
      </c>
      <c r="CL870" s="15">
        <f ca="1">(BE870*DCF!M$10-DCF!M$5*MAX(BE870*DCF!M$10,0)-MAX(BE870-BD870,0)/Inputs!$B$10)*DCF!M$6</f>
        <v>5917.9000264476608</v>
      </c>
      <c r="CM870" s="15">
        <f ca="1">(BF870*DCF!C$28-DCF!C$5*MAX(BF870*DCF!C$28,0)-MAX(BF870-Inputs!$B$13,0)/Inputs!$B$17)*DCF!C$6</f>
        <v>4130.9602884549486</v>
      </c>
      <c r="CN870" s="15">
        <f ca="1">(BG870*DCF!D$28-DCF!D$5*MAX(BG870*DCF!D$28,0)-MAX(BG870-BF870,0)/Inputs!$B$17)*DCF!D$6</f>
        <v>6000.8871192914257</v>
      </c>
      <c r="CO870" s="15">
        <f ca="1">(BH870*DCF!E$28-DCF!E$5*MAX(BH870*DCF!E$28,0)-MAX(BH870-BG870,0)/Inputs!$B$17)*DCF!E$6</f>
        <v>6089.2932700106339</v>
      </c>
      <c r="CP870" s="15">
        <f ca="1">(BI870*DCF!F$28-DCF!F$5*MAX(BI870*DCF!F$28,0)-MAX(BI870-BH870,0)/Inputs!$B$17)*DCF!F$6</f>
        <v>6910.4256560333279</v>
      </c>
      <c r="CQ870" s="15">
        <f ca="1">(BJ870*DCF!G$28-DCF!G$5*MAX(BJ870*DCF!G$28,0)-MAX(BJ870-BI870,0)/Inputs!$B$17)*DCF!G$6</f>
        <v>8405.5572424715174</v>
      </c>
      <c r="CR870" s="15">
        <f ca="1">(BK870*DCF!H$28-DCF!H$5*MAX(BK870*DCF!H$28,0)-MAX(BK870-BJ870,0)/Inputs!$B$17)*DCF!H$6</f>
        <v>9421.5654726124994</v>
      </c>
      <c r="CS870" s="15">
        <f ca="1">(BL870*DCF!I$28-DCF!I$5*MAX(BL870*DCF!I$28,0)-MAX(BL870-BK870,0)/Inputs!$B$17)*DCF!I$6</f>
        <v>11389.45040874669</v>
      </c>
      <c r="CT870" s="15">
        <f ca="1">(BM870*DCF!J$28-DCF!J$5*MAX(BM870*DCF!J$28,0)-MAX(BM870-BL870,0)/Inputs!$B$17)*DCF!J$6</f>
        <v>14031.48549369493</v>
      </c>
      <c r="CU870" s="15">
        <f ca="1">(BN870*DCF!K$28-DCF!K$5*MAX(BN870*DCF!K$28,0)-MAX(BN870-BM870,0)/Inputs!$B$17)*DCF!K$6</f>
        <v>14725.379947871703</v>
      </c>
      <c r="CV870" s="15">
        <f ca="1">(BO870*DCF!L$28-DCF!L$5*MAX(BO870*DCF!L$28,0)-MAX(BO870-BN870,0)/Inputs!$B$17)*DCF!L$6</f>
        <v>17048.052212296145</v>
      </c>
      <c r="CW870" s="15">
        <f ca="1">(BP870*DCF!M$28-DCF!M$5*MAX(BP870*DCF!M$28,0)-MAX(BP870-BO870,0)/Inputs!$B$17)*DCF!M$6</f>
        <v>19642.018500095433</v>
      </c>
      <c r="CX870" s="15">
        <f ca="1">(BQ870*DCF!C$46-DCF!C$5*MAX(BQ870*DCF!C$46,0)-MAX(BQ870-Inputs!$B$20,0)/Inputs!$B$24)*DCF!C$6</f>
        <v>-2462.3957792841384</v>
      </c>
      <c r="CY870" s="15">
        <f ca="1">(BR870*DCF!D$46-DCF!D$5*MAX(BR870*DCF!D$46,0)-MAX(BR870-BQ870,0)/Inputs!$B$24)*DCF!D$6</f>
        <v>-4212.6967021532691</v>
      </c>
      <c r="CZ870" s="15">
        <f ca="1">(BS870*DCF!E$46-DCF!E$5*MAX(BS870*DCF!E$46,0)-MAX(BS870-BR870,0)/Inputs!$B$24)*DCF!E$6</f>
        <v>-1425.5289067681986</v>
      </c>
      <c r="DA870" s="15">
        <f ca="1">(BT870*DCF!F$46-DCF!F$5*MAX(BT870*DCF!F$46,0)-MAX(BT870-BS870,0)/Inputs!$B$24)*DCF!F$6</f>
        <v>-2182.1479958213658</v>
      </c>
      <c r="DB870" s="15">
        <f ca="1">(BU870*DCF!G$46-DCF!G$5*MAX(BU870*DCF!G$46,0)-MAX(BU870-BT870,0)/Inputs!$B$24)*DCF!G$6</f>
        <v>-654.7576030909936</v>
      </c>
      <c r="DC870" s="15">
        <f ca="1">(BV870*DCF!H$46-DCF!H$5*MAX(BV870*DCF!H$46,0)-MAX(BV870-BU870,0)/Inputs!$B$24)*DCF!H$6</f>
        <v>-45.373849029880745</v>
      </c>
      <c r="DD870" s="15">
        <f ca="1">(BW870*DCF!I$46-DCF!I$5*MAX(BW870*DCF!I$46,0)-MAX(BW870-BV870,0)/Inputs!$B$24)*DCF!I$6</f>
        <v>-935.18642150828452</v>
      </c>
      <c r="DE870" s="15">
        <f ca="1">(BX870*DCF!J$46-DCF!J$5*MAX(BX870*DCF!J$46,0)-MAX(BX870-BW870,0)/Inputs!$B$24)*DCF!J$6</f>
        <v>772.63808616287349</v>
      </c>
      <c r="DF870" s="15">
        <f ca="1">(BY870*DCF!K$46-DCF!K$5*MAX(BY870*DCF!K$46,0)-MAX(BY870-BX870,0)/Inputs!$B$24)*DCF!K$6</f>
        <v>1041.151049139278</v>
      </c>
      <c r="DG870" s="15">
        <f ca="1">(BZ870*DCF!L$46-DCF!L$5*MAX(BZ870*DCF!L$46,0)-MAX(BZ870-BY870,0)/Inputs!$B$24)*DCF!L$6</f>
        <v>1097.1354091680166</v>
      </c>
      <c r="DH870" s="15">
        <f ca="1">(CA870*DCF!M$46-DCF!M$5*MAX(CA870*DCF!M$46,0)-MAX(CA870-BZ870,0)/Inputs!$B$24)*DCF!M$6</f>
        <v>214.43106973763744</v>
      </c>
      <c r="DI870" s="15">
        <f ca="1">SUM(CB870:CL870)+BE870*DCF!M$10*(1+Inputs!$B$30)*(1-Inputs!$B$33)*(1-Inputs!$B$30/Inputs!$B$31)/(Inputs!$B$29-Inputs!$B$30)*DCF!M$6</f>
        <v>165260.10141504108</v>
      </c>
      <c r="DJ870" s="15">
        <f ca="1">SUM(CM870:CW870)+BP870*DCF!M$28*(1+Inputs!$B$30)*(1-Inputs!$B$33)*(1-Inputs!$B$30/Inputs!$B$31)/(Inputs!$B$29-Inputs!$B$30)*DCF!M$6</f>
        <v>523742.45923107909</v>
      </c>
      <c r="DK870" s="15">
        <f ca="1">SUM(CX870:DH870)+CA870*DCF!M$46*(1+Inputs!$B$30)*(1-Inputs!$B$33)*(1-Inputs!$B$30/Inputs!$B$31)/(Inputs!$B$29-Inputs!$B$30)*DCF!M$6</f>
        <v>36319.87475089181</v>
      </c>
      <c r="DM870" s="15">
        <f ca="1">DI870+DJ870+DK870+Inputs!$B$34+Inputs!$B$36-Inputs!$B$35</f>
        <v>802173.43539701204</v>
      </c>
    </row>
    <row r="871" spans="1:117" x14ac:dyDescent="0.75">
      <c r="A871" s="11">
        <v>858</v>
      </c>
      <c r="C871" s="24">
        <f t="shared" ca="1" si="505"/>
        <v>0.31112241208006713</v>
      </c>
      <c r="D871" s="24">
        <f t="shared" ca="1" si="505"/>
        <v>1.4977506461405672</v>
      </c>
      <c r="E871" s="24">
        <f t="shared" ca="1" si="505"/>
        <v>1.893873192211748</v>
      </c>
      <c r="F871" s="24">
        <f t="shared" ca="1" si="505"/>
        <v>-0.35252342497956146</v>
      </c>
      <c r="G871" s="24">
        <f t="shared" ca="1" si="505"/>
        <v>0.209757842994998</v>
      </c>
      <c r="H871" s="24">
        <f t="shared" ca="1" si="505"/>
        <v>1.9829664433641339</v>
      </c>
      <c r="I871" s="24">
        <f t="shared" ca="1" si="505"/>
        <v>-1.2189654007845467</v>
      </c>
      <c r="J871" s="24">
        <f t="shared" ca="1" si="505"/>
        <v>-1.8751662654196257</v>
      </c>
      <c r="K871" s="24">
        <f t="shared" ca="1" si="505"/>
        <v>0.12346036260846488</v>
      </c>
      <c r="L871" s="24">
        <f t="shared" ca="1" si="505"/>
        <v>0.30296014951615491</v>
      </c>
      <c r="M871" s="24">
        <f t="shared" ca="1" si="505"/>
        <v>-0.2184048313004199</v>
      </c>
      <c r="N871" s="24">
        <f ca="1">SQRT(Inputs!$B$38)*C871+SQRT(1-Inputs!$B$38)*_xlfn.NORM.S.INV(RAND())</f>
        <v>-0.18762188812275649</v>
      </c>
      <c r="O871" s="24">
        <f ca="1">SQRT(Inputs!$B$38)*D871+SQRT(1-Inputs!$B$38)*_xlfn.NORM.S.INV(RAND())</f>
        <v>0.5548890737797455</v>
      </c>
      <c r="P871" s="24">
        <f ca="1">SQRT(Inputs!$B$38)*E871+SQRT(1-Inputs!$B$38)*_xlfn.NORM.S.INV(RAND())</f>
        <v>1.5308921146296752</v>
      </c>
      <c r="Q871" s="24">
        <f ca="1">SQRT(Inputs!$B$38)*F871+SQRT(1-Inputs!$B$38)*_xlfn.NORM.S.INV(RAND())</f>
        <v>0.63458645174296835</v>
      </c>
      <c r="R871" s="24">
        <f ca="1">SQRT(Inputs!$B$38)*G871+SQRT(1-Inputs!$B$38)*_xlfn.NORM.S.INV(RAND())</f>
        <v>0.66368414824256217</v>
      </c>
      <c r="S871" s="24">
        <f ca="1">SQRT(Inputs!$B$38)*H871+SQRT(1-Inputs!$B$38)*_xlfn.NORM.S.INV(RAND())</f>
        <v>2.3602354903130136</v>
      </c>
      <c r="T871" s="24">
        <f ca="1">SQRT(Inputs!$B$38)*I871+SQRT(1-Inputs!$B$38)*_xlfn.NORM.S.INV(RAND())</f>
        <v>-0.61245436105602313</v>
      </c>
      <c r="U871" s="24">
        <f ca="1">SQRT(Inputs!$B$38)*J871+SQRT(1-Inputs!$B$38)*_xlfn.NORM.S.INV(RAND())</f>
        <v>0.91166774376127724</v>
      </c>
      <c r="V871" s="24">
        <f ca="1">SQRT(Inputs!$B$38)*K871+SQRT(1-Inputs!$B$38)*_xlfn.NORM.S.INV(RAND())</f>
        <v>0.64490831958451367</v>
      </c>
      <c r="W871" s="24">
        <f ca="1">SQRT(Inputs!$B$38)*L871+SQRT(1-Inputs!$B$38)*_xlfn.NORM.S.INV(RAND())</f>
        <v>1.1704521370667518</v>
      </c>
      <c r="X871" s="24">
        <f ca="1">SQRT(Inputs!$B$38)*M871+SQRT(1-Inputs!$B$38)*_xlfn.NORM.S.INV(RAND())</f>
        <v>0.11384803417962969</v>
      </c>
      <c r="Y871" s="24">
        <f ca="1">SQRT(Inputs!$B$38)*C871+SQRT(1-Inputs!$B$38)*_xlfn.NORM.S.INV(RAND())</f>
        <v>-0.18419566313804975</v>
      </c>
      <c r="Z871" s="24">
        <f ca="1">SQRT(Inputs!$B$38)*D871+SQRT(1-Inputs!$B$38)*_xlfn.NORM.S.INV(RAND())</f>
        <v>0.17873953286225541</v>
      </c>
      <c r="AA871" s="24">
        <f ca="1">SQRT(Inputs!$B$38)*E871+SQRT(1-Inputs!$B$38)*_xlfn.NORM.S.INV(RAND())</f>
        <v>1.571411905212847</v>
      </c>
      <c r="AB871" s="24">
        <f ca="1">SQRT(Inputs!$B$38)*F871+SQRT(1-Inputs!$B$38)*_xlfn.NORM.S.INV(RAND())</f>
        <v>0.96654067661136089</v>
      </c>
      <c r="AC871" s="24">
        <f ca="1">SQRT(Inputs!$B$38)*G871+SQRT(1-Inputs!$B$38)*_xlfn.NORM.S.INV(RAND())</f>
        <v>-0.13582056447548224</v>
      </c>
      <c r="AD871" s="24">
        <f ca="1">SQRT(Inputs!$B$38)*H871+SQRT(1-Inputs!$B$38)*_xlfn.NORM.S.INV(RAND())</f>
        <v>0.79708532507544083</v>
      </c>
      <c r="AE871" s="24">
        <f ca="1">SQRT(Inputs!$B$38)*I871+SQRT(1-Inputs!$B$38)*_xlfn.NORM.S.INV(RAND())</f>
        <v>-1.3356778178969426</v>
      </c>
      <c r="AF871" s="24">
        <f ca="1">SQRT(Inputs!$B$38)*J871+SQRT(1-Inputs!$B$38)*_xlfn.NORM.S.INV(RAND())</f>
        <v>0.42899342053205047</v>
      </c>
      <c r="AG871" s="24">
        <f ca="1">SQRT(Inputs!$B$38)*K871+SQRT(1-Inputs!$B$38)*_xlfn.NORM.S.INV(RAND())</f>
        <v>1.1301833531859486</v>
      </c>
      <c r="AH871" s="24">
        <f ca="1">SQRT(Inputs!$B$38)*L871+SQRT(1-Inputs!$B$38)*_xlfn.NORM.S.INV(RAND())</f>
        <v>0.61418811883181357</v>
      </c>
      <c r="AI871" s="24">
        <f ca="1">SQRT(Inputs!$B$38)*M871+SQRT(1-Inputs!$B$38)*_xlfn.NORM.S.INV(RAND())</f>
        <v>-0.71780121733418478</v>
      </c>
      <c r="AJ871" s="24">
        <f ca="1">SQRT(Inputs!$B$38)*C871+SQRT(1-Inputs!$B$38)*_xlfn.NORM.S.INV(RAND())</f>
        <v>2.2640204748564474</v>
      </c>
      <c r="AK871" s="24">
        <f ca="1">SQRT(Inputs!$B$38)*D871+SQRT(1-Inputs!$B$38)*_xlfn.NORM.S.INV(RAND())</f>
        <v>0.6976229178829475</v>
      </c>
      <c r="AL871" s="24">
        <f ca="1">SQRT(Inputs!$B$38)*E871+SQRT(1-Inputs!$B$38)*_xlfn.NORM.S.INV(RAND())</f>
        <v>1.591543978224621</v>
      </c>
      <c r="AM871" s="24">
        <f ca="1">SQRT(Inputs!$B$38)*F871+SQRT(1-Inputs!$B$38)*_xlfn.NORM.S.INV(RAND())</f>
        <v>0.23169395620199526</v>
      </c>
      <c r="AN871" s="24">
        <f ca="1">SQRT(Inputs!$B$38)*G871+SQRT(1-Inputs!$B$38)*_xlfn.NORM.S.INV(RAND())</f>
        <v>1.2167791576963887</v>
      </c>
      <c r="AO871" s="24">
        <f ca="1">SQRT(Inputs!$B$38)*H871+SQRT(1-Inputs!$B$38)*_xlfn.NORM.S.INV(RAND())</f>
        <v>0.13819232535643144</v>
      </c>
      <c r="AP871" s="24">
        <f ca="1">SQRT(Inputs!$B$38)*I871+SQRT(1-Inputs!$B$38)*_xlfn.NORM.S.INV(RAND())</f>
        <v>-0.83329514407326666</v>
      </c>
      <c r="AQ871" s="24">
        <f ca="1">SQRT(Inputs!$B$38)*J871+SQRT(1-Inputs!$B$38)*_xlfn.NORM.S.INV(RAND())</f>
        <v>-1.516856848769399</v>
      </c>
      <c r="AR871" s="24">
        <f ca="1">SQRT(Inputs!$B$38)*K871+SQRT(1-Inputs!$B$38)*_xlfn.NORM.S.INV(RAND())</f>
        <v>0.34985667997669589</v>
      </c>
      <c r="AS871" s="24">
        <f ca="1">SQRT(Inputs!$B$38)*L871+SQRT(1-Inputs!$B$38)*_xlfn.NORM.S.INV(RAND())</f>
        <v>0.66562235980805906</v>
      </c>
      <c r="AT871" s="24">
        <f ca="1">SQRT(Inputs!$B$38)*M871+SQRT(1-Inputs!$B$38)*_xlfn.NORM.S.INV(RAND())</f>
        <v>1.2865515956941411</v>
      </c>
      <c r="AU871" s="15">
        <f ca="1">Inputs!$B$6*EXP($B$8-0.5*C$5^2+C$5*N871)</f>
        <v>4813.7971703285211</v>
      </c>
      <c r="AV871" s="15">
        <f t="shared" ca="1" si="474"/>
        <v>6357.6291958416323</v>
      </c>
      <c r="AW871" s="15">
        <f t="shared" ca="1" si="475"/>
        <v>9529.9519206991299</v>
      </c>
      <c r="AX871" s="15">
        <f t="shared" ca="1" si="476"/>
        <v>12595.106541603409</v>
      </c>
      <c r="AY871" s="15">
        <f t="shared" ca="1" si="477"/>
        <v>16633.039542278704</v>
      </c>
      <c r="AZ871" s="15">
        <f t="shared" ca="1" si="478"/>
        <v>26380.570171008407</v>
      </c>
      <c r="BA871" s="15">
        <f t="shared" ca="1" si="479"/>
        <v>30278.676968660217</v>
      </c>
      <c r="BB871" s="15">
        <f t="shared" ca="1" si="480"/>
        <v>40615.773949609225</v>
      </c>
      <c r="BC871" s="15">
        <f t="shared" ca="1" si="481"/>
        <v>52939.117022037637</v>
      </c>
      <c r="BD871" s="15">
        <f t="shared" ca="1" si="482"/>
        <v>72358.784507530188</v>
      </c>
      <c r="BE871" s="15">
        <f t="shared" ca="1" si="483"/>
        <v>89590.604370376313</v>
      </c>
      <c r="BF871" s="15">
        <f ca="1">Inputs!$B$13*EXP($B$9-0.5*C$6^2+C$6*Y871)</f>
        <v>13335.072405992565</v>
      </c>
      <c r="BG871" s="15">
        <f t="shared" ca="1" si="484"/>
        <v>16784.615559096903</v>
      </c>
      <c r="BH871" s="15">
        <f t="shared" ca="1" si="485"/>
        <v>26613.839095913736</v>
      </c>
      <c r="BI871" s="15">
        <f t="shared" ca="1" si="486"/>
        <v>37805.24503973715</v>
      </c>
      <c r="BJ871" s="15">
        <f t="shared" ca="1" si="487"/>
        <v>45448.218703067134</v>
      </c>
      <c r="BK871" s="15">
        <f t="shared" ca="1" si="488"/>
        <v>62172.739388918926</v>
      </c>
      <c r="BL871" s="15">
        <f t="shared" ca="1" si="489"/>
        <v>64233.162857292744</v>
      </c>
      <c r="BM871" s="15">
        <f t="shared" ca="1" si="490"/>
        <v>83278.371847225062</v>
      </c>
      <c r="BN871" s="15">
        <f t="shared" ca="1" si="491"/>
        <v>117276.89111556436</v>
      </c>
      <c r="BO871" s="15">
        <f t="shared" ca="1" si="492"/>
        <v>154975.62956331365</v>
      </c>
      <c r="BP871" s="15">
        <f t="shared" ca="1" si="493"/>
        <v>175847.69202274215</v>
      </c>
      <c r="BQ871" s="15">
        <f ca="1">Inputs!$B$20*EXP($B$10-0.5*C$7^2+C$7*AJ871)</f>
        <v>9575.2560384181488</v>
      </c>
      <c r="BR871" s="15">
        <f t="shared" ca="1" si="494"/>
        <v>16214.645674921028</v>
      </c>
      <c r="BS871" s="15">
        <f t="shared" ca="1" si="495"/>
        <v>35071.128534923366</v>
      </c>
      <c r="BT871" s="15">
        <f t="shared" ca="1" si="496"/>
        <v>51385.703201391938</v>
      </c>
      <c r="BU871" s="15">
        <f t="shared" ca="1" si="497"/>
        <v>95594.87525239418</v>
      </c>
      <c r="BV871" s="15">
        <f t="shared" ca="1" si="498"/>
        <v>137206.08626068052</v>
      </c>
      <c r="BW871" s="15">
        <f t="shared" ca="1" si="499"/>
        <v>160505.80976531978</v>
      </c>
      <c r="BX871" s="15">
        <f t="shared" ca="1" si="500"/>
        <v>165629.72018845851</v>
      </c>
      <c r="BY871" s="15">
        <f t="shared" ca="1" si="501"/>
        <v>248141.3152392137</v>
      </c>
      <c r="BZ871" s="15">
        <f t="shared" ca="1" si="502"/>
        <v>393497.58025941422</v>
      </c>
      <c r="CA871" s="15">
        <f t="shared" ca="1" si="503"/>
        <v>694725.92692526116</v>
      </c>
      <c r="CB871" s="15">
        <f ca="1">(AU871*DCF!C$10-DCF!C$5*MAX(AU871*DCF!C$10,0)-MAX(AU871-Inputs!$B$6,0)/Inputs!$B$10)*DCF!C$6</f>
        <v>1044.132723290709</v>
      </c>
      <c r="CC871" s="15">
        <f ca="1">(AV871*DCF!D$10-DCF!D$5*MAX(AV871*DCF!D$10,0)-MAX(AV871-AU871,0)/Inputs!$B$10)*DCF!D$6</f>
        <v>1173.2060104954796</v>
      </c>
      <c r="CD871" s="15">
        <f ca="1">(AW871*DCF!E$10-DCF!E$5*MAX(AW871*DCF!E$10,0)-MAX(AW871-AV871,0)/Inputs!$B$10)*DCF!E$6</f>
        <v>1485.7757455795579</v>
      </c>
      <c r="CE871" s="15">
        <f ca="1">(AX871*DCF!F$10-DCF!F$5*MAX(AX871*DCF!F$10,0)-MAX(AX871-AW871,0)/Inputs!$B$10)*DCF!F$6</f>
        <v>2111.7090029074366</v>
      </c>
      <c r="CF871" s="15">
        <f ca="1">(AY871*DCF!G$10-DCF!G$5*MAX(AY871*DCF!G$10,0)-MAX(AY871-AX871,0)/Inputs!$B$10)*DCF!G$6</f>
        <v>2650.9084433183175</v>
      </c>
      <c r="CG871" s="15">
        <f ca="1">(AZ871*DCF!H$10-DCF!H$5*MAX(AZ871*DCF!H$10,0)-MAX(AZ871-AY871,0)/Inputs!$B$10)*DCF!H$6</f>
        <v>3390.9578102840196</v>
      </c>
      <c r="CH871" s="15">
        <f ca="1">(BA871*DCF!I$10-DCF!I$5*MAX(BA871*DCF!I$10,0)-MAX(BA871-AZ871,0)/Inputs!$B$10)*DCF!I$6</f>
        <v>4891.3836205379166</v>
      </c>
      <c r="CI871" s="15">
        <f ca="1">(BB871*DCF!J$10-DCF!J$5*MAX(BB871*DCF!J$10,0)-MAX(BB871-BA871,0)/Inputs!$B$10)*DCF!J$6</f>
        <v>5403.3443457446838</v>
      </c>
      <c r="CJ871" s="15">
        <f ca="1">(BC871*DCF!K$10-DCF!K$5*MAX(BC871*DCF!K$10,0)-MAX(BC871-BB871,0)/Inputs!$B$10)*DCF!K$6</f>
        <v>6797.267199046536</v>
      </c>
      <c r="CK871" s="15">
        <f ca="1">(BD871*DCF!L$10-DCF!L$5*MAX(BD871*DCF!L$10,0)-MAX(BD871-BC871,0)/Inputs!$B$10)*DCF!L$6</f>
        <v>8401.8032383124137</v>
      </c>
      <c r="CL871" s="15">
        <f ca="1">(BE871*DCF!M$10-DCF!M$5*MAX(BE871*DCF!M$10,0)-MAX(BE871-BD871,0)/Inputs!$B$10)*DCF!M$6</f>
        <v>10583.868042694539</v>
      </c>
      <c r="CM871" s="15">
        <f ca="1">(BF871*DCF!C$28-DCF!C$5*MAX(BF871*DCF!C$28,0)-MAX(BF871-Inputs!$B$13,0)/Inputs!$B$17)*DCF!C$6</f>
        <v>3619.8753967001521</v>
      </c>
      <c r="CN871" s="15">
        <f ca="1">(BG871*DCF!D$28-DCF!D$5*MAX(BG871*DCF!D$28,0)-MAX(BG871-BF871,0)/Inputs!$B$17)*DCF!D$6</f>
        <v>4207.510684533685</v>
      </c>
      <c r="CO871" s="15">
        <f ca="1">(BH871*DCF!E$28-DCF!E$5*MAX(BH871*DCF!E$28,0)-MAX(BH871-BG871,0)/Inputs!$B$17)*DCF!E$6</f>
        <v>5600.3084677988154</v>
      </c>
      <c r="CP871" s="15">
        <f ca="1">(BI871*DCF!F$28-DCF!F$5*MAX(BI871*DCF!F$28,0)-MAX(BI871-BH871,0)/Inputs!$B$17)*DCF!F$6</f>
        <v>8225.5558597901199</v>
      </c>
      <c r="CQ871" s="15">
        <f ca="1">(BJ871*DCF!G$28-DCF!G$5*MAX(BJ871*DCF!G$28,0)-MAX(BJ871-BI871,0)/Inputs!$B$17)*DCF!G$6</f>
        <v>10506.412490340976</v>
      </c>
      <c r="CR871" s="15">
        <f ca="1">(BK871*DCF!H$28-DCF!H$5*MAX(BK871*DCF!H$28,0)-MAX(BK871-BJ871,0)/Inputs!$B$17)*DCF!H$6</f>
        <v>12777.483220668892</v>
      </c>
      <c r="CS871" s="15">
        <f ca="1">(BL871*DCF!I$28-DCF!I$5*MAX(BL871*DCF!I$28,0)-MAX(BL871-BK871,0)/Inputs!$B$17)*DCF!I$6</f>
        <v>14808.889393716992</v>
      </c>
      <c r="CT871" s="15">
        <f ca="1">(BM871*DCF!J$28-DCF!J$5*MAX(BM871*DCF!J$28,0)-MAX(BM871-BL871,0)/Inputs!$B$17)*DCF!J$6</f>
        <v>16052.751259613475</v>
      </c>
      <c r="CU871" s="15">
        <f ca="1">(BN871*DCF!K$28-DCF!K$5*MAX(BN871*DCF!K$28,0)-MAX(BN871-BM871,0)/Inputs!$B$17)*DCF!K$6</f>
        <v>20602.547269746858</v>
      </c>
      <c r="CV871" s="15">
        <f ca="1">(BO871*DCF!L$28-DCF!L$5*MAX(BO871*DCF!L$28,0)-MAX(BO871-BN871,0)/Inputs!$B$17)*DCF!L$6</f>
        <v>26655.215899286424</v>
      </c>
      <c r="CW871" s="15">
        <f ca="1">(BP871*DCF!M$28-DCF!M$5*MAX(BP871*DCF!M$28,0)-MAX(BP871-BO871,0)/Inputs!$B$17)*DCF!M$6</f>
        <v>30904.128004963764</v>
      </c>
      <c r="CX871" s="15">
        <f ca="1">(BQ871*DCF!C$46-DCF!C$5*MAX(BQ871*DCF!C$46,0)-MAX(BQ871-Inputs!$B$20,0)/Inputs!$B$24)*DCF!C$6</f>
        <v>-5155.6046455552996</v>
      </c>
      <c r="CY871" s="15">
        <f ca="1">(BR871*DCF!D$46-DCF!D$5*MAX(BR871*DCF!D$46,0)-MAX(BR871-BQ871,0)/Inputs!$B$24)*DCF!D$6</f>
        <v>-5600.434332241909</v>
      </c>
      <c r="CZ871" s="15">
        <f ca="1">(BS871*DCF!E$46-DCF!E$5*MAX(BS871*DCF!E$46,0)-MAX(BS871-BR871,0)/Inputs!$B$24)*DCF!E$6</f>
        <v>-11579.928445321313</v>
      </c>
      <c r="DA871" s="15">
        <f ca="1">(BT871*DCF!F$46-DCF!F$5*MAX(BT871*DCF!F$46,0)-MAX(BT871-BS871,0)/Inputs!$B$24)*DCF!F$6</f>
        <v>-9682.8841714329392</v>
      </c>
      <c r="DB871" s="15">
        <f ca="1">(BU871*DCF!G$46-DCF!G$5*MAX(BU871*DCF!G$46,0)-MAX(BU871-BT871,0)/Inputs!$B$24)*DCF!G$6</f>
        <v>-18086.714742449065</v>
      </c>
      <c r="DC871" s="15">
        <f ca="1">(BV871*DCF!H$46-DCF!H$5*MAX(BV871*DCF!H$46,0)-MAX(BV871-BU871,0)/Inputs!$B$24)*DCF!H$6</f>
        <v>-12930.428864705103</v>
      </c>
      <c r="DD871" s="15">
        <f ca="1">(BW871*DCF!I$46-DCF!I$5*MAX(BW871*DCF!I$46,0)-MAX(BW871-BV871,0)/Inputs!$B$24)*DCF!I$6</f>
        <v>-2981.5053715899289</v>
      </c>
      <c r="DE871" s="15">
        <f ca="1">(BX871*DCF!J$46-DCF!J$5*MAX(BX871*DCF!J$46,0)-MAX(BX871-BW871,0)/Inputs!$B$24)*DCF!J$6</f>
        <v>5588.9312750446588</v>
      </c>
      <c r="DF871" s="15">
        <f ca="1">(BY871*DCF!K$46-DCF!K$5*MAX(BY871*DCF!K$46,0)-MAX(BY871-BX871,0)/Inputs!$B$24)*DCF!K$6</f>
        <v>-6038.4835778740207</v>
      </c>
      <c r="DG871" s="15">
        <f ca="1">(BZ871*DCF!L$46-DCF!L$5*MAX(BZ871*DCF!L$46,0)-MAX(BZ871-BY871,0)/Inputs!$B$24)*DCF!L$6</f>
        <v>-5693.9368561950359</v>
      </c>
      <c r="DH871" s="15">
        <f ca="1">(CA871*DCF!M$46-DCF!M$5*MAX(CA871*DCF!M$46,0)-MAX(CA871-BZ871,0)/Inputs!$B$24)*DCF!M$6</f>
        <v>-8509.8675570683663</v>
      </c>
      <c r="DI871" s="15">
        <f ca="1">SUM(CB871:CL871)+BE871*DCF!M$10*(1+Inputs!$B$30)*(1-Inputs!$B$33)*(1-Inputs!$B$30/Inputs!$B$31)/(Inputs!$B$29-Inputs!$B$30)*DCF!M$6</f>
        <v>297266.19285806443</v>
      </c>
      <c r="DJ871" s="15">
        <f ca="1">SUM(CM871:CW871)+BP871*DCF!M$28*(1+Inputs!$B$30)*(1-Inputs!$B$33)*(1-Inputs!$B$30/Inputs!$B$31)/(Inputs!$B$29-Inputs!$B$30)*DCF!M$6</f>
        <v>806475.9476062099</v>
      </c>
      <c r="DK871" s="15">
        <f ca="1">SUM(CX871:DH871)+CA871*DCF!M$46*(1+Inputs!$B$30)*(1-Inputs!$B$33)*(1-Inputs!$B$30/Inputs!$B$31)/(Inputs!$B$29-Inputs!$B$30)*DCF!M$6</f>
        <v>993457.72128412477</v>
      </c>
      <c r="DM871" s="15">
        <f ca="1">DI871+DJ871+DK871+Inputs!$B$34+Inputs!$B$36-Inputs!$B$35</f>
        <v>2174050.8617483992</v>
      </c>
    </row>
    <row r="872" spans="1:117" x14ac:dyDescent="0.75">
      <c r="A872" s="11">
        <v>859</v>
      </c>
      <c r="C872" s="24">
        <f t="shared" ca="1" si="505"/>
        <v>-0.15364929189169776</v>
      </c>
      <c r="D872" s="24">
        <f t="shared" ca="1" si="505"/>
        <v>-0.31749319578184104</v>
      </c>
      <c r="E872" s="24">
        <f t="shared" ca="1" si="505"/>
        <v>-1.1700316109472666</v>
      </c>
      <c r="F872" s="24">
        <f t="shared" ca="1" si="505"/>
        <v>-1.0819557565568547</v>
      </c>
      <c r="G872" s="24">
        <f t="shared" ca="1" si="505"/>
        <v>0.72255766632116147</v>
      </c>
      <c r="H872" s="24">
        <f t="shared" ca="1" si="505"/>
        <v>0.5711440934131784</v>
      </c>
      <c r="I872" s="24">
        <f t="shared" ca="1" si="505"/>
        <v>-0.52105359352453473</v>
      </c>
      <c r="J872" s="24">
        <f t="shared" ca="1" si="505"/>
        <v>0.72558654390069222</v>
      </c>
      <c r="K872" s="24">
        <f t="shared" ca="1" si="505"/>
        <v>-0.88532622657271565</v>
      </c>
      <c r="L872" s="24">
        <f t="shared" ca="1" si="505"/>
        <v>-0.57994701870079934</v>
      </c>
      <c r="M872" s="24">
        <f t="shared" ca="1" si="505"/>
        <v>0.88109098610919145</v>
      </c>
      <c r="N872" s="24">
        <f ca="1">SQRT(Inputs!$B$38)*C872+SQRT(1-Inputs!$B$38)*_xlfn.NORM.S.INV(RAND())</f>
        <v>0.17188167131008167</v>
      </c>
      <c r="O872" s="24">
        <f ca="1">SQRT(Inputs!$B$38)*D872+SQRT(1-Inputs!$B$38)*_xlfn.NORM.S.INV(RAND())</f>
        <v>-0.71276281430728106</v>
      </c>
      <c r="P872" s="24">
        <f ca="1">SQRT(Inputs!$B$38)*E872+SQRT(1-Inputs!$B$38)*_xlfn.NORM.S.INV(RAND())</f>
        <v>-0.20001897187276041</v>
      </c>
      <c r="Q872" s="24">
        <f ca="1">SQRT(Inputs!$B$38)*F872+SQRT(1-Inputs!$B$38)*_xlfn.NORM.S.INV(RAND())</f>
        <v>0.63623767415555943</v>
      </c>
      <c r="R872" s="24">
        <f ca="1">SQRT(Inputs!$B$38)*G872+SQRT(1-Inputs!$B$38)*_xlfn.NORM.S.INV(RAND())</f>
        <v>0.99855770904855956</v>
      </c>
      <c r="S872" s="24">
        <f ca="1">SQRT(Inputs!$B$38)*H872+SQRT(1-Inputs!$B$38)*_xlfn.NORM.S.INV(RAND())</f>
        <v>-0.45563828780061499</v>
      </c>
      <c r="T872" s="24">
        <f ca="1">SQRT(Inputs!$B$38)*I872+SQRT(1-Inputs!$B$38)*_xlfn.NORM.S.INV(RAND())</f>
        <v>0.4513323302568189</v>
      </c>
      <c r="U872" s="24">
        <f ca="1">SQRT(Inputs!$B$38)*J872+SQRT(1-Inputs!$B$38)*_xlfn.NORM.S.INV(RAND())</f>
        <v>-0.71522972214577307</v>
      </c>
      <c r="V872" s="24">
        <f ca="1">SQRT(Inputs!$B$38)*K872+SQRT(1-Inputs!$B$38)*_xlfn.NORM.S.INV(RAND())</f>
        <v>-0.60257967193655126</v>
      </c>
      <c r="W872" s="24">
        <f ca="1">SQRT(Inputs!$B$38)*L872+SQRT(1-Inputs!$B$38)*_xlfn.NORM.S.INV(RAND())</f>
        <v>0.41421684541016002</v>
      </c>
      <c r="X872" s="24">
        <f ca="1">SQRT(Inputs!$B$38)*M872+SQRT(1-Inputs!$B$38)*_xlfn.NORM.S.INV(RAND())</f>
        <v>1.0322569435521389</v>
      </c>
      <c r="Y872" s="24">
        <f ca="1">SQRT(Inputs!$B$38)*C872+SQRT(1-Inputs!$B$38)*_xlfn.NORM.S.INV(RAND())</f>
        <v>-0.40730040337713713</v>
      </c>
      <c r="Z872" s="24">
        <f ca="1">SQRT(Inputs!$B$38)*D872+SQRT(1-Inputs!$B$38)*_xlfn.NORM.S.INV(RAND())</f>
        <v>-0.15526798420078403</v>
      </c>
      <c r="AA872" s="24">
        <f ca="1">SQRT(Inputs!$B$38)*E872+SQRT(1-Inputs!$B$38)*_xlfn.NORM.S.INV(RAND())</f>
        <v>-1.2274345832615916</v>
      </c>
      <c r="AB872" s="24">
        <f ca="1">SQRT(Inputs!$B$38)*F872+SQRT(1-Inputs!$B$38)*_xlfn.NORM.S.INV(RAND())</f>
        <v>-0.17584646969148998</v>
      </c>
      <c r="AC872" s="24">
        <f ca="1">SQRT(Inputs!$B$38)*G872+SQRT(1-Inputs!$B$38)*_xlfn.NORM.S.INV(RAND())</f>
        <v>1.0078477429395094</v>
      </c>
      <c r="AD872" s="24">
        <f ca="1">SQRT(Inputs!$B$38)*H872+SQRT(1-Inputs!$B$38)*_xlfn.NORM.S.INV(RAND())</f>
        <v>-0.39217611934283036</v>
      </c>
      <c r="AE872" s="24">
        <f ca="1">SQRT(Inputs!$B$38)*I872+SQRT(1-Inputs!$B$38)*_xlfn.NORM.S.INV(RAND())</f>
        <v>-0.73333431044215414</v>
      </c>
      <c r="AF872" s="24">
        <f ca="1">SQRT(Inputs!$B$38)*J872+SQRT(1-Inputs!$B$38)*_xlfn.NORM.S.INV(RAND())</f>
        <v>0.65963306282739087</v>
      </c>
      <c r="AG872" s="24">
        <f ca="1">SQRT(Inputs!$B$38)*K872+SQRT(1-Inputs!$B$38)*_xlfn.NORM.S.INV(RAND())</f>
        <v>-0.37067315817286073</v>
      </c>
      <c r="AH872" s="24">
        <f ca="1">SQRT(Inputs!$B$38)*L872+SQRT(1-Inputs!$B$38)*_xlfn.NORM.S.INV(RAND())</f>
        <v>0.61200609120624849</v>
      </c>
      <c r="AI872" s="24">
        <f ca="1">SQRT(Inputs!$B$38)*M872+SQRT(1-Inputs!$B$38)*_xlfn.NORM.S.INV(RAND())</f>
        <v>1.1950724385119109</v>
      </c>
      <c r="AJ872" s="24">
        <f ca="1">SQRT(Inputs!$B$38)*C872+SQRT(1-Inputs!$B$38)*_xlfn.NORM.S.INV(RAND())</f>
        <v>-0.61510559289594779</v>
      </c>
      <c r="AK872" s="24">
        <f ca="1">SQRT(Inputs!$B$38)*D872+SQRT(1-Inputs!$B$38)*_xlfn.NORM.S.INV(RAND())</f>
        <v>0.34207763589426343</v>
      </c>
      <c r="AL872" s="24">
        <f ca="1">SQRT(Inputs!$B$38)*E872+SQRT(1-Inputs!$B$38)*_xlfn.NORM.S.INV(RAND())</f>
        <v>1.3921674882498847E-2</v>
      </c>
      <c r="AM872" s="24">
        <f ca="1">SQRT(Inputs!$B$38)*F872+SQRT(1-Inputs!$B$38)*_xlfn.NORM.S.INV(RAND())</f>
        <v>-0.80538555177396509</v>
      </c>
      <c r="AN872" s="24">
        <f ca="1">SQRT(Inputs!$B$38)*G872+SQRT(1-Inputs!$B$38)*_xlfn.NORM.S.INV(RAND())</f>
        <v>0.99531626278126706</v>
      </c>
      <c r="AO872" s="24">
        <f ca="1">SQRT(Inputs!$B$38)*H872+SQRT(1-Inputs!$B$38)*_xlfn.NORM.S.INV(RAND())</f>
        <v>-0.2952788302014937</v>
      </c>
      <c r="AP872" s="24">
        <f ca="1">SQRT(Inputs!$B$38)*I872+SQRT(1-Inputs!$B$38)*_xlfn.NORM.S.INV(RAND())</f>
        <v>-0.40204750025182567</v>
      </c>
      <c r="AQ872" s="24">
        <f ca="1">SQRT(Inputs!$B$38)*J872+SQRT(1-Inputs!$B$38)*_xlfn.NORM.S.INV(RAND())</f>
        <v>0.45714706794239274</v>
      </c>
      <c r="AR872" s="24">
        <f ca="1">SQRT(Inputs!$B$38)*K872+SQRT(1-Inputs!$B$38)*_xlfn.NORM.S.INV(RAND())</f>
        <v>-1.4658157051910983</v>
      </c>
      <c r="AS872" s="24">
        <f ca="1">SQRT(Inputs!$B$38)*L872+SQRT(1-Inputs!$B$38)*_xlfn.NORM.S.INV(RAND())</f>
        <v>-0.1162345985829378</v>
      </c>
      <c r="AT872" s="24">
        <f ca="1">SQRT(Inputs!$B$38)*M872+SQRT(1-Inputs!$B$38)*_xlfn.NORM.S.INV(RAND())</f>
        <v>1.3711432530320085</v>
      </c>
      <c r="AU872" s="15">
        <f ca="1">Inputs!$B$6*EXP($B$8-0.5*C$5^2+C$5*N872)</f>
        <v>5102.2425151007192</v>
      </c>
      <c r="AV872" s="15">
        <f t="shared" ca="1" si="474"/>
        <v>5592.7106959803832</v>
      </c>
      <c r="AW872" s="15">
        <f t="shared" ca="1" si="475"/>
        <v>6637.8022327703839</v>
      </c>
      <c r="AX872" s="15">
        <f t="shared" ca="1" si="476"/>
        <v>8774.5537017554307</v>
      </c>
      <c r="AY872" s="15">
        <f t="shared" ca="1" si="477"/>
        <v>12049.796657542769</v>
      </c>
      <c r="AZ872" s="15">
        <f t="shared" ca="1" si="478"/>
        <v>14016.036018166031</v>
      </c>
      <c r="BA872" s="15">
        <f t="shared" ca="1" si="479"/>
        <v>17981.683737443978</v>
      </c>
      <c r="BB872" s="15">
        <f t="shared" ca="1" si="480"/>
        <v>20492.688351863399</v>
      </c>
      <c r="BC872" s="15">
        <f t="shared" ca="1" si="481"/>
        <v>23680.082296530862</v>
      </c>
      <c r="BD872" s="15">
        <f t="shared" ca="1" si="482"/>
        <v>30156.342775184006</v>
      </c>
      <c r="BE872" s="15">
        <f t="shared" ca="1" si="483"/>
        <v>40595.524987867466</v>
      </c>
      <c r="BF872" s="15">
        <f ca="1">Inputs!$B$13*EXP($B$9-0.5*C$6^2+C$6*Y872)</f>
        <v>12758.115614889293</v>
      </c>
      <c r="BG872" s="15">
        <f t="shared" ca="1" si="484"/>
        <v>15119.192194854644</v>
      </c>
      <c r="BH872" s="15">
        <f t="shared" ca="1" si="485"/>
        <v>15070.273674241602</v>
      </c>
      <c r="BI872" s="15">
        <f t="shared" ca="1" si="486"/>
        <v>17955.653893574068</v>
      </c>
      <c r="BJ872" s="15">
        <f t="shared" ca="1" si="487"/>
        <v>25454.320679928744</v>
      </c>
      <c r="BK872" s="15">
        <f t="shared" ca="1" si="488"/>
        <v>29616.111438938111</v>
      </c>
      <c r="BL872" s="15">
        <f t="shared" ca="1" si="489"/>
        <v>33081.698085736629</v>
      </c>
      <c r="BM872" s="15">
        <f t="shared" ca="1" si="490"/>
        <v>44137.124233904702</v>
      </c>
      <c r="BN872" s="15">
        <f t="shared" ca="1" si="491"/>
        <v>51924.651743053517</v>
      </c>
      <c r="BO872" s="15">
        <f t="shared" ca="1" si="492"/>
        <v>68598.465781845662</v>
      </c>
      <c r="BP872" s="15">
        <f t="shared" ca="1" si="493"/>
        <v>96673.776991444844</v>
      </c>
      <c r="BQ872" s="15">
        <f ca="1">Inputs!$B$20*EXP($B$10-0.5*C$7^2+C$7*AJ872)</f>
        <v>3448.730186599842</v>
      </c>
      <c r="BR872" s="15">
        <f t="shared" ca="1" si="494"/>
        <v>5216.4893614083639</v>
      </c>
      <c r="BS872" s="15">
        <f t="shared" ca="1" si="495"/>
        <v>7172.0410541091951</v>
      </c>
      <c r="BT872" s="15">
        <f t="shared" ca="1" si="496"/>
        <v>8005.3705188235872</v>
      </c>
      <c r="BU872" s="15">
        <f t="shared" ca="1" si="497"/>
        <v>14115.655662477568</v>
      </c>
      <c r="BV872" s="15">
        <f t="shared" ca="1" si="498"/>
        <v>18374.961508563538</v>
      </c>
      <c r="BW872" s="15">
        <f t="shared" ca="1" si="499"/>
        <v>23549.586262515921</v>
      </c>
      <c r="BX872" s="15">
        <f t="shared" ca="1" si="500"/>
        <v>36099.157402769764</v>
      </c>
      <c r="BY872" s="15">
        <f t="shared" ca="1" si="501"/>
        <v>38211.259282319785</v>
      </c>
      <c r="BZ872" s="15">
        <f t="shared" ca="1" si="502"/>
        <v>52482.24809926522</v>
      </c>
      <c r="CA872" s="15">
        <f t="shared" ca="1" si="503"/>
        <v>94061.562184010254</v>
      </c>
      <c r="CB872" s="15">
        <f ca="1">(AU872*DCF!C$10-DCF!C$5*MAX(AU872*DCF!C$10,0)-MAX(AU872-Inputs!$B$6,0)/Inputs!$B$10)*DCF!C$6</f>
        <v>1042.0760565697476</v>
      </c>
      <c r="CC872" s="15">
        <f ca="1">(AV872*DCF!D$10-DCF!D$5*MAX(AV872*DCF!D$10,0)-MAX(AV872-AU872,0)/Inputs!$B$10)*DCF!D$6</f>
        <v>1243.5975133306447</v>
      </c>
      <c r="CD872" s="15">
        <f ca="1">(AW872*DCF!E$10-DCF!E$5*MAX(AW872*DCF!E$10,0)-MAX(AW872-AV872,0)/Inputs!$B$10)*DCF!E$6</f>
        <v>1297.1649775495428</v>
      </c>
      <c r="CE872" s="15">
        <f ca="1">(AX872*DCF!F$10-DCF!F$5*MAX(AX872*DCF!F$10,0)-MAX(AX872-AW872,0)/Inputs!$B$10)*DCF!F$6</f>
        <v>1470.8660848203313</v>
      </c>
      <c r="CF872" s="15">
        <f ca="1">(AY872*DCF!G$10-DCF!G$5*MAX(AY872*DCF!G$10,0)-MAX(AY872-AX872,0)/Inputs!$B$10)*DCF!G$6</f>
        <v>1853.1799807510388</v>
      </c>
      <c r="CG872" s="15">
        <f ca="1">(AZ872*DCF!H$10-DCF!H$5*MAX(AZ872*DCF!H$10,0)-MAX(AZ872-AY872,0)/Inputs!$B$10)*DCF!H$6</f>
        <v>2372.0823983963141</v>
      </c>
      <c r="CH872" s="15">
        <f ca="1">(BA872*DCF!I$10-DCF!I$5*MAX(BA872*DCF!I$10,0)-MAX(BA872-AZ872,0)/Inputs!$B$10)*DCF!I$6</f>
        <v>2634.0924753111203</v>
      </c>
      <c r="CI872" s="15">
        <f ca="1">(BB872*DCF!J$10-DCF!J$5*MAX(BB872*DCF!J$10,0)-MAX(BB872-BA872,0)/Inputs!$B$10)*DCF!J$6</f>
        <v>3136.0914995830467</v>
      </c>
      <c r="CJ872" s="15">
        <f ca="1">(BC872*DCF!K$10-DCF!K$5*MAX(BC872*DCF!K$10,0)-MAX(BC872-BB872,0)/Inputs!$B$10)*DCF!K$6</f>
        <v>3365.9263142300683</v>
      </c>
      <c r="CK872" s="15">
        <f ca="1">(BD872*DCF!L$10-DCF!L$5*MAX(BD872*DCF!L$10,0)-MAX(BD872-BC872,0)/Inputs!$B$10)*DCF!L$6</f>
        <v>3710.6646028376949</v>
      </c>
      <c r="CL872" s="15">
        <f ca="1">(BE872*DCF!M$10-DCF!M$5*MAX(BE872*DCF!M$10,0)-MAX(BE872-BD872,0)/Inputs!$B$10)*DCF!M$6</f>
        <v>4481.4817832000699</v>
      </c>
      <c r="CM872" s="15">
        <f ca="1">(BF872*DCF!C$28-DCF!C$5*MAX(BF872*DCF!C$28,0)-MAX(BF872-Inputs!$B$13,0)/Inputs!$B$17)*DCF!C$6</f>
        <v>3577.0383398911936</v>
      </c>
      <c r="CN872" s="15">
        <f ca="1">(BG872*DCF!D$28-DCF!D$5*MAX(BG872*DCF!D$28,0)-MAX(BG872-BF872,0)/Inputs!$B$17)*DCF!D$6</f>
        <v>3949.2249185884357</v>
      </c>
      <c r="CO872" s="15">
        <f ca="1">(BH872*DCF!E$28-DCF!E$5*MAX(BH872*DCF!E$28,0)-MAX(BH872-BG872,0)/Inputs!$B$17)*DCF!E$6</f>
        <v>4268.1698525210604</v>
      </c>
      <c r="CP872" s="15">
        <f ca="1">(BI872*DCF!F$28-DCF!F$5*MAX(BI872*DCF!F$28,0)-MAX(BI872-BH872,0)/Inputs!$B$17)*DCF!F$6</f>
        <v>4349.1579888525657</v>
      </c>
      <c r="CQ872" s="15">
        <f ca="1">(BJ872*DCF!G$28-DCF!G$5*MAX(BJ872*DCF!G$28,0)-MAX(BJ872-BI872,0)/Inputs!$B$17)*DCF!G$6</f>
        <v>5343.114946099904</v>
      </c>
      <c r="CR872" s="15">
        <f ca="1">(BK872*DCF!H$28-DCF!H$5*MAX(BK872*DCF!H$28,0)-MAX(BK872-BJ872,0)/Inputs!$B$17)*DCF!H$6</f>
        <v>6677.7656160332781</v>
      </c>
      <c r="CS872" s="15">
        <f ca="1">(BL872*DCF!I$28-DCF!I$5*MAX(BL872*DCF!I$28,0)-MAX(BL872-BK872,0)/Inputs!$B$17)*DCF!I$6</f>
        <v>7281.8438481236853</v>
      </c>
      <c r="CT872" s="15">
        <f ca="1">(BM872*DCF!J$28-DCF!J$5*MAX(BM872*DCF!J$28,0)-MAX(BM872-BL872,0)/Inputs!$B$17)*DCF!J$6</f>
        <v>8380.3836130662094</v>
      </c>
      <c r="CU872" s="15">
        <f ca="1">(BN872*DCF!K$28-DCF!K$5*MAX(BN872*DCF!K$28,0)-MAX(BN872-BM872,0)/Inputs!$B$17)*DCF!K$6</f>
        <v>10011.747436934</v>
      </c>
      <c r="CV872" s="15">
        <f ca="1">(BO872*DCF!L$28-DCF!L$5*MAX(BO872*DCF!L$28,0)-MAX(BO872-BN872,0)/Inputs!$B$17)*DCF!L$6</f>
        <v>11800.163934768241</v>
      </c>
      <c r="CW872" s="15">
        <f ca="1">(BP872*DCF!M$28-DCF!M$5*MAX(BP872*DCF!M$28,0)-MAX(BP872-BO872,0)/Inputs!$B$17)*DCF!M$6</f>
        <v>15254.568171011748</v>
      </c>
      <c r="CX872" s="15">
        <f ca="1">(BQ872*DCF!C$46-DCF!C$5*MAX(BQ872*DCF!C$46,0)-MAX(BQ872-Inputs!$B$20,0)/Inputs!$B$24)*DCF!C$6</f>
        <v>-910.89851265577965</v>
      </c>
      <c r="CY872" s="15">
        <f ca="1">(BR872*DCF!D$46-DCF!D$5*MAX(BR872*DCF!D$46,0)-MAX(BR872-BQ872,0)/Inputs!$B$24)*DCF!D$6</f>
        <v>-1644.6212500453328</v>
      </c>
      <c r="CZ872" s="15">
        <f ca="1">(BS872*DCF!E$46-DCF!E$5*MAX(BS872*DCF!E$46,0)-MAX(BS872-BR872,0)/Inputs!$B$24)*DCF!E$6</f>
        <v>-1618.9309838848478</v>
      </c>
      <c r="DA872" s="15">
        <f ca="1">(BT872*DCF!F$46-DCF!F$5*MAX(BT872*DCF!F$46,0)-MAX(BT872-BS872,0)/Inputs!$B$24)*DCF!F$6</f>
        <v>-886.44329665057126</v>
      </c>
      <c r="DB872" s="15">
        <f ca="1">(BU872*DCF!G$46-DCF!G$5*MAX(BU872*DCF!G$46,0)-MAX(BU872-BT872,0)/Inputs!$B$24)*DCF!G$6</f>
        <v>-2530.201965187061</v>
      </c>
      <c r="DC872" s="15">
        <f ca="1">(BV872*DCF!H$46-DCF!H$5*MAX(BV872*DCF!H$46,0)-MAX(BV872-BU872,0)/Inputs!$B$24)*DCF!H$6</f>
        <v>-1323.5531944713125</v>
      </c>
      <c r="DD872" s="15">
        <f ca="1">(BW872*DCF!I$46-DCF!I$5*MAX(BW872*DCF!I$46,0)-MAX(BW872-BV872,0)/Inputs!$B$24)*DCF!I$6</f>
        <v>-941.54776178889813</v>
      </c>
      <c r="DE872" s="15">
        <f ca="1">(BX872*DCF!J$46-DCF!J$5*MAX(BX872*DCF!J$46,0)-MAX(BX872-BW872,0)/Inputs!$B$24)*DCF!J$6</f>
        <v>-1813.681437835367</v>
      </c>
      <c r="DF872" s="15">
        <f ca="1">(BY872*DCF!K$46-DCF!K$5*MAX(BY872*DCF!K$46,0)-MAX(BY872-BX872,0)/Inputs!$B$24)*DCF!K$6</f>
        <v>1665.3458137166556</v>
      </c>
      <c r="DG872" s="15">
        <f ca="1">(BZ872*DCF!L$46-DCF!L$5*MAX(BZ872*DCF!L$46,0)-MAX(BZ872-BY872,0)/Inputs!$B$24)*DCF!L$6</f>
        <v>398.28310218286811</v>
      </c>
      <c r="DH872" s="15">
        <f ca="1">(CA872*DCF!M$46-DCF!M$5*MAX(CA872*DCF!M$46,0)-MAX(CA872-BZ872,0)/Inputs!$B$24)*DCF!M$6</f>
        <v>-1318.356108660653</v>
      </c>
      <c r="DI872" s="15">
        <f ca="1">SUM(CB872:CL872)+BE872*DCF!M$10*(1+Inputs!$B$30)*(1-Inputs!$B$33)*(1-Inputs!$B$30/Inputs!$B$31)/(Inputs!$B$29-Inputs!$B$30)*DCF!M$6</f>
        <v>139585.10654805851</v>
      </c>
      <c r="DJ872" s="15">
        <f ca="1">SUM(CM872:CW872)+BP872*DCF!M$28*(1+Inputs!$B$30)*(1-Inputs!$B$33)*(1-Inputs!$B$30/Inputs!$B$31)/(Inputs!$B$29-Inputs!$B$30)*DCF!M$6</f>
        <v>439619.0449932873</v>
      </c>
      <c r="DK872" s="15">
        <f ca="1">SUM(CX872:DH872)+CA872*DCF!M$46*(1+Inputs!$B$30)*(1-Inputs!$B$33)*(1-Inputs!$B$30/Inputs!$B$31)/(Inputs!$B$29-Inputs!$B$30)*DCF!M$6</f>
        <v>134505.71184554891</v>
      </c>
      <c r="DM872" s="15">
        <f ca="1">DI872+DJ872+DK872+Inputs!$B$34+Inputs!$B$36-Inputs!$B$35</f>
        <v>790560.86338689469</v>
      </c>
    </row>
    <row r="873" spans="1:117" x14ac:dyDescent="0.75">
      <c r="A873" s="11">
        <v>860</v>
      </c>
      <c r="C873" s="24">
        <f t="shared" ca="1" si="505"/>
        <v>-0.51272763422550527</v>
      </c>
      <c r="D873" s="24">
        <f t="shared" ca="1" si="505"/>
        <v>1.4853516686464185</v>
      </c>
      <c r="E873" s="24">
        <f t="shared" ca="1" si="505"/>
        <v>0.7570788157683882</v>
      </c>
      <c r="F873" s="24">
        <f t="shared" ca="1" si="505"/>
        <v>-0.51546230478765132</v>
      </c>
      <c r="G873" s="24">
        <f t="shared" ca="1" si="505"/>
        <v>-0.95117484167732835</v>
      </c>
      <c r="H873" s="24">
        <f t="shared" ca="1" si="505"/>
        <v>1.423943970283575</v>
      </c>
      <c r="I873" s="24">
        <f t="shared" ca="1" si="505"/>
        <v>0.10720456412789958</v>
      </c>
      <c r="J873" s="24">
        <f t="shared" ca="1" si="505"/>
        <v>-0.8271339041104091</v>
      </c>
      <c r="K873" s="24">
        <f t="shared" ca="1" si="505"/>
        <v>-1.5305068739741243</v>
      </c>
      <c r="L873" s="24">
        <f t="shared" ca="1" si="505"/>
        <v>0.59140099757027287</v>
      </c>
      <c r="M873" s="24">
        <f t="shared" ca="1" si="505"/>
        <v>0.29693279788456467</v>
      </c>
      <c r="N873" s="24">
        <f ca="1">SQRT(Inputs!$B$38)*C873+SQRT(1-Inputs!$B$38)*_xlfn.NORM.S.INV(RAND())</f>
        <v>0.1281714254839898</v>
      </c>
      <c r="O873" s="24">
        <f ca="1">SQRT(Inputs!$B$38)*D873+SQRT(1-Inputs!$B$38)*_xlfn.NORM.S.INV(RAND())</f>
        <v>-1.4986988805022641</v>
      </c>
      <c r="P873" s="24">
        <f ca="1">SQRT(Inputs!$B$38)*E873+SQRT(1-Inputs!$B$38)*_xlfn.NORM.S.INV(RAND())</f>
        <v>0.90026933243373608</v>
      </c>
      <c r="Q873" s="24">
        <f ca="1">SQRT(Inputs!$B$38)*F873+SQRT(1-Inputs!$B$38)*_xlfn.NORM.S.INV(RAND())</f>
        <v>-0.53780614353839185</v>
      </c>
      <c r="R873" s="24">
        <f ca="1">SQRT(Inputs!$B$38)*G873+SQRT(1-Inputs!$B$38)*_xlfn.NORM.S.INV(RAND())</f>
        <v>-0.62675595885390123</v>
      </c>
      <c r="S873" s="24">
        <f ca="1">SQRT(Inputs!$B$38)*H873+SQRT(1-Inputs!$B$38)*_xlfn.NORM.S.INV(RAND())</f>
        <v>1.8993143245194641</v>
      </c>
      <c r="T873" s="24">
        <f ca="1">SQRT(Inputs!$B$38)*I873+SQRT(1-Inputs!$B$38)*_xlfn.NORM.S.INV(RAND())</f>
        <v>1.3562143418867034</v>
      </c>
      <c r="U873" s="24">
        <f ca="1">SQRT(Inputs!$B$38)*J873+SQRT(1-Inputs!$B$38)*_xlfn.NORM.S.INV(RAND())</f>
        <v>-6.7943724906042446E-2</v>
      </c>
      <c r="V873" s="24">
        <f ca="1">SQRT(Inputs!$B$38)*K873+SQRT(1-Inputs!$B$38)*_xlfn.NORM.S.INV(RAND())</f>
        <v>-0.97447085612895101</v>
      </c>
      <c r="W873" s="24">
        <f ca="1">SQRT(Inputs!$B$38)*L873+SQRT(1-Inputs!$B$38)*_xlfn.NORM.S.INV(RAND())</f>
        <v>-0.24955908697813672</v>
      </c>
      <c r="X873" s="24">
        <f ca="1">SQRT(Inputs!$B$38)*M873+SQRT(1-Inputs!$B$38)*_xlfn.NORM.S.INV(RAND())</f>
        <v>0.62168464637492271</v>
      </c>
      <c r="Y873" s="24">
        <f ca="1">SQRT(Inputs!$B$38)*C873+SQRT(1-Inputs!$B$38)*_xlfn.NORM.S.INV(RAND())</f>
        <v>-0.16385993302527974</v>
      </c>
      <c r="Z873" s="24">
        <f ca="1">SQRT(Inputs!$B$38)*D873+SQRT(1-Inputs!$B$38)*_xlfn.NORM.S.INV(RAND())</f>
        <v>0.15241620994132299</v>
      </c>
      <c r="AA873" s="24">
        <f ca="1">SQRT(Inputs!$B$38)*E873+SQRT(1-Inputs!$B$38)*_xlfn.NORM.S.INV(RAND())</f>
        <v>-0.30494339856991048</v>
      </c>
      <c r="AB873" s="24">
        <f ca="1">SQRT(Inputs!$B$38)*F873+SQRT(1-Inputs!$B$38)*_xlfn.NORM.S.INV(RAND())</f>
        <v>-0.62798224985603146</v>
      </c>
      <c r="AC873" s="24">
        <f ca="1">SQRT(Inputs!$B$38)*G873+SQRT(1-Inputs!$B$38)*_xlfn.NORM.S.INV(RAND())</f>
        <v>0.69776923927855194</v>
      </c>
      <c r="AD873" s="24">
        <f ca="1">SQRT(Inputs!$B$38)*H873+SQRT(1-Inputs!$B$38)*_xlfn.NORM.S.INV(RAND())</f>
        <v>2.4786368271451771</v>
      </c>
      <c r="AE873" s="24">
        <f ca="1">SQRT(Inputs!$B$38)*I873+SQRT(1-Inputs!$B$38)*_xlfn.NORM.S.INV(RAND())</f>
        <v>0.59797905404649843</v>
      </c>
      <c r="AF873" s="24">
        <f ca="1">SQRT(Inputs!$B$38)*J873+SQRT(1-Inputs!$B$38)*_xlfn.NORM.S.INV(RAND())</f>
        <v>-1.3514829921832234</v>
      </c>
      <c r="AG873" s="24">
        <f ca="1">SQRT(Inputs!$B$38)*K873+SQRT(1-Inputs!$B$38)*_xlfn.NORM.S.INV(RAND())</f>
        <v>-0.31782861977676258</v>
      </c>
      <c r="AH873" s="24">
        <f ca="1">SQRT(Inputs!$B$38)*L873+SQRT(1-Inputs!$B$38)*_xlfn.NORM.S.INV(RAND())</f>
        <v>7.158961274418113E-2</v>
      </c>
      <c r="AI873" s="24">
        <f ca="1">SQRT(Inputs!$B$38)*M873+SQRT(1-Inputs!$B$38)*_xlfn.NORM.S.INV(RAND())</f>
        <v>-0.24649006321054195</v>
      </c>
      <c r="AJ873" s="24">
        <f ca="1">SQRT(Inputs!$B$38)*C873+SQRT(1-Inputs!$B$38)*_xlfn.NORM.S.INV(RAND())</f>
        <v>-2.0309427911340552</v>
      </c>
      <c r="AK873" s="24">
        <f ca="1">SQRT(Inputs!$B$38)*D873+SQRT(1-Inputs!$B$38)*_xlfn.NORM.S.INV(RAND())</f>
        <v>1.3391265062782303</v>
      </c>
      <c r="AL873" s="24">
        <f ca="1">SQRT(Inputs!$B$38)*E873+SQRT(1-Inputs!$B$38)*_xlfn.NORM.S.INV(RAND())</f>
        <v>1.0920103731411934</v>
      </c>
      <c r="AM873" s="24">
        <f ca="1">SQRT(Inputs!$B$38)*F873+SQRT(1-Inputs!$B$38)*_xlfn.NORM.S.INV(RAND())</f>
        <v>-0.22306419454680271</v>
      </c>
      <c r="AN873" s="24">
        <f ca="1">SQRT(Inputs!$B$38)*G873+SQRT(1-Inputs!$B$38)*_xlfn.NORM.S.INV(RAND())</f>
        <v>-0.38322337233679471</v>
      </c>
      <c r="AO873" s="24">
        <f ca="1">SQRT(Inputs!$B$38)*H873+SQRT(1-Inputs!$B$38)*_xlfn.NORM.S.INV(RAND())</f>
        <v>-1.164375872545574</v>
      </c>
      <c r="AP873" s="24">
        <f ca="1">SQRT(Inputs!$B$38)*I873+SQRT(1-Inputs!$B$38)*_xlfn.NORM.S.INV(RAND())</f>
        <v>-0.10827125246106209</v>
      </c>
      <c r="AQ873" s="24">
        <f ca="1">SQRT(Inputs!$B$38)*J873+SQRT(1-Inputs!$B$38)*_xlfn.NORM.S.INV(RAND())</f>
        <v>-0.83664916137717138</v>
      </c>
      <c r="AR873" s="24">
        <f ca="1">SQRT(Inputs!$B$38)*K873+SQRT(1-Inputs!$B$38)*_xlfn.NORM.S.INV(RAND())</f>
        <v>-0.63801893438246049</v>
      </c>
      <c r="AS873" s="24">
        <f ca="1">SQRT(Inputs!$B$38)*L873+SQRT(1-Inputs!$B$38)*_xlfn.NORM.S.INV(RAND())</f>
        <v>-1.139922098526551</v>
      </c>
      <c r="AT873" s="24">
        <f ca="1">SQRT(Inputs!$B$38)*M873+SQRT(1-Inputs!$B$38)*_xlfn.NORM.S.INV(RAND())</f>
        <v>0.24706686120282728</v>
      </c>
      <c r="AU873" s="15">
        <f ca="1">Inputs!$B$6*EXP($B$8-0.5*C$5^2+C$5*N873)</f>
        <v>5066.2689531565793</v>
      </c>
      <c r="AV873" s="15">
        <f t="shared" ca="1" si="474"/>
        <v>4947.2448278894608</v>
      </c>
      <c r="AW873" s="15">
        <f t="shared" ca="1" si="475"/>
        <v>6811.1148819223208</v>
      </c>
      <c r="AX873" s="15">
        <f t="shared" ca="1" si="476"/>
        <v>7775.316096788426</v>
      </c>
      <c r="AY873" s="15">
        <f t="shared" ca="1" si="477"/>
        <v>8831.5359653242194</v>
      </c>
      <c r="AZ873" s="15">
        <f t="shared" ca="1" si="478"/>
        <v>13313.90909894548</v>
      </c>
      <c r="BA873" s="15">
        <f t="shared" ca="1" si="479"/>
        <v>18777.616109268329</v>
      </c>
      <c r="BB873" s="15">
        <f t="shared" ca="1" si="480"/>
        <v>22833.559775940608</v>
      </c>
      <c r="BC873" s="15">
        <f t="shared" ca="1" si="481"/>
        <v>25454.661459299616</v>
      </c>
      <c r="BD873" s="15">
        <f t="shared" ca="1" si="482"/>
        <v>30464.88084139246</v>
      </c>
      <c r="BE873" s="15">
        <f t="shared" ca="1" si="483"/>
        <v>39505.586070162928</v>
      </c>
      <c r="BF873" s="15">
        <f ca="1">Inputs!$B$13*EXP($B$9-0.5*C$6^2+C$6*Y873)</f>
        <v>13388.941417918262</v>
      </c>
      <c r="BG873" s="15">
        <f t="shared" ca="1" si="484"/>
        <v>16772.564725013348</v>
      </c>
      <c r="BH873" s="15">
        <f t="shared" ca="1" si="485"/>
        <v>19482.287415074974</v>
      </c>
      <c r="BI873" s="15">
        <f t="shared" ca="1" si="486"/>
        <v>21651.918951062482</v>
      </c>
      <c r="BJ873" s="15">
        <f t="shared" ca="1" si="487"/>
        <v>29352.511371349854</v>
      </c>
      <c r="BK873" s="15">
        <f t="shared" ca="1" si="488"/>
        <v>50483.830225393125</v>
      </c>
      <c r="BL873" s="15">
        <f t="shared" ca="1" si="489"/>
        <v>67009.9992550959</v>
      </c>
      <c r="BM873" s="15">
        <f t="shared" ca="1" si="490"/>
        <v>69639.14323541151</v>
      </c>
      <c r="BN873" s="15">
        <f t="shared" ca="1" si="491"/>
        <v>82446.68963621436</v>
      </c>
      <c r="BO873" s="15">
        <f t="shared" ca="1" si="492"/>
        <v>102289.83130719927</v>
      </c>
      <c r="BP873" s="15">
        <f t="shared" ca="1" si="493"/>
        <v>122432.33042493307</v>
      </c>
      <c r="BQ873" s="15">
        <f ca="1">Inputs!$B$20*EXP($B$10-0.5*C$7^2+C$7*AJ873)</f>
        <v>2087.2202521442005</v>
      </c>
      <c r="BR873" s="15">
        <f t="shared" ca="1" si="494"/>
        <v>4333.1488188455669</v>
      </c>
      <c r="BS873" s="15">
        <f t="shared" ca="1" si="495"/>
        <v>8119.6767021977939</v>
      </c>
      <c r="BT873" s="15">
        <f t="shared" ca="1" si="496"/>
        <v>10558.955436380653</v>
      </c>
      <c r="BU873" s="15">
        <f t="shared" ca="1" si="497"/>
        <v>13337.521041574944</v>
      </c>
      <c r="BV873" s="15">
        <f t="shared" ca="1" si="498"/>
        <v>14274.565631229112</v>
      </c>
      <c r="BW873" s="15">
        <f t="shared" ca="1" si="499"/>
        <v>19468.078959442184</v>
      </c>
      <c r="BX873" s="15">
        <f t="shared" ca="1" si="500"/>
        <v>23024.635412224347</v>
      </c>
      <c r="BY873" s="15">
        <f t="shared" ca="1" si="501"/>
        <v>28554.182651450916</v>
      </c>
      <c r="BZ873" s="15">
        <f t="shared" ca="1" si="502"/>
        <v>32490.892094100956</v>
      </c>
      <c r="CA873" s="15">
        <f t="shared" ca="1" si="503"/>
        <v>47688.250566620547</v>
      </c>
      <c r="CB873" s="15">
        <f ca="1">(AU873*DCF!C$10-DCF!C$5*MAX(AU873*DCF!C$10,0)-MAX(AU873-Inputs!$B$6,0)/Inputs!$B$10)*DCF!C$6</f>
        <v>1042.3325544783668</v>
      </c>
      <c r="CC873" s="15">
        <f ca="1">(AV873*DCF!D$10-DCF!D$5*MAX(AV873*DCF!D$10,0)-MAX(AV873-AU873,0)/Inputs!$B$10)*DCF!D$6</f>
        <v>1205.8574103145206</v>
      </c>
      <c r="CD873" s="15">
        <f ca="1">(AW873*DCF!E$10-DCF!E$5*MAX(AW873*DCF!E$10,0)-MAX(AW873-AV873,0)/Inputs!$B$10)*DCF!E$6</f>
        <v>1152.7572802586465</v>
      </c>
      <c r="CE873" s="15">
        <f ca="1">(AX873*DCF!F$10-DCF!F$5*MAX(AX873*DCF!F$10,0)-MAX(AX873-AW873,0)/Inputs!$B$10)*DCF!F$6</f>
        <v>1496.7127450761498</v>
      </c>
      <c r="CF873" s="15">
        <f ca="1">(AY873*DCF!G$10-DCF!G$5*MAX(AY873*DCF!G$10,0)-MAX(AY873-AX873,0)/Inputs!$B$10)*DCF!G$6</f>
        <v>1616.6246204964195</v>
      </c>
      <c r="CG873" s="15">
        <f ca="1">(AZ873*DCF!H$10-DCF!H$5*MAX(AZ873*DCF!H$10,0)-MAX(AZ873-AY873,0)/Inputs!$B$10)*DCF!H$6</f>
        <v>1788.9792943485593</v>
      </c>
      <c r="CH873" s="15">
        <f ca="1">(BA873*DCF!I$10-DCF!I$5*MAX(BA873*DCF!I$10,0)-MAX(BA873-AZ873,0)/Inputs!$B$10)*DCF!I$6</f>
        <v>2533.7460729589829</v>
      </c>
      <c r="CI873" s="15">
        <f ca="1">(BB873*DCF!J$10-DCF!J$5*MAX(BB873*DCF!J$10,0)-MAX(BB873-BA873,0)/Inputs!$B$10)*DCF!J$6</f>
        <v>3303.6804127187984</v>
      </c>
      <c r="CJ873" s="15">
        <f ca="1">(BC873*DCF!K$10-DCF!K$5*MAX(BC873*DCF!K$10,0)-MAX(BC873-BB873,0)/Inputs!$B$10)*DCF!K$6</f>
        <v>3730.8773555619769</v>
      </c>
      <c r="CK873" s="15">
        <f ca="1">(BD873*DCF!L$10-DCF!L$5*MAX(BD873*DCF!L$10,0)-MAX(BD873-BC873,0)/Inputs!$B$10)*DCF!L$6</f>
        <v>3946.7808614323289</v>
      </c>
      <c r="CL873" s="15">
        <f ca="1">(BE873*DCF!M$10-DCF!M$5*MAX(BE873*DCF!M$10,0)-MAX(BE873-BD873,0)/Inputs!$B$10)*DCF!M$6</f>
        <v>4494.7403229163674</v>
      </c>
      <c r="CM873" s="15">
        <f ca="1">(BF873*DCF!C$28-DCF!C$5*MAX(BF873*DCF!C$28,0)-MAX(BF873-Inputs!$B$13,0)/Inputs!$B$17)*DCF!C$6</f>
        <v>3623.8749855076444</v>
      </c>
      <c r="CN873" s="15">
        <f ca="1">(BG873*DCF!D$28-DCF!D$5*MAX(BG873*DCF!D$28,0)-MAX(BG873-BF873,0)/Inputs!$B$17)*DCF!D$6</f>
        <v>4218.0251615117986</v>
      </c>
      <c r="CO873" s="15">
        <f ca="1">(BH873*DCF!E$28-DCF!E$5*MAX(BH873*DCF!E$28,0)-MAX(BH873-BG873,0)/Inputs!$B$17)*DCF!E$6</f>
        <v>4983.6816627299459</v>
      </c>
      <c r="CP873" s="15">
        <f ca="1">(BI873*DCF!F$28-DCF!F$5*MAX(BI873*DCF!F$28,0)-MAX(BI873-BH873,0)/Inputs!$B$17)*DCF!F$6</f>
        <v>5482.9099502250046</v>
      </c>
      <c r="CQ873" s="15">
        <f ca="1">(BJ873*DCF!G$28-DCF!G$5*MAX(BJ873*DCF!G$28,0)-MAX(BJ873-BI873,0)/Inputs!$B$17)*DCF!G$6</f>
        <v>6320.5681996308776</v>
      </c>
      <c r="CR873" s="15">
        <f ca="1">(BK873*DCF!H$28-DCF!H$5*MAX(BK873*DCF!H$28,0)-MAX(BK873-BJ873,0)/Inputs!$B$17)*DCF!H$6</f>
        <v>9201.9942590387927</v>
      </c>
      <c r="CS873" s="15">
        <f ca="1">(BL873*DCF!I$28-DCF!I$5*MAX(BL873*DCF!I$28,0)-MAX(BL873-BK873,0)/Inputs!$B$17)*DCF!I$6</f>
        <v>13385.592938475846</v>
      </c>
      <c r="CT873" s="15">
        <f ca="1">(BM873*DCF!J$28-DCF!J$5*MAX(BM873*DCF!J$28,0)-MAX(BM873-BL873,0)/Inputs!$B$17)*DCF!J$6</f>
        <v>15186.70711924928</v>
      </c>
      <c r="CU873" s="15">
        <f ca="1">(BN873*DCF!K$28-DCF!K$5*MAX(BN873*DCF!K$28,0)-MAX(BN873-BM873,0)/Inputs!$B$17)*DCF!K$6</f>
        <v>15842.604629032297</v>
      </c>
      <c r="CV873" s="15">
        <f ca="1">(BO873*DCF!L$28-DCF!L$5*MAX(BO873*DCF!L$28,0)-MAX(BO873-BN873,0)/Inputs!$B$17)*DCF!L$6</f>
        <v>18163.683828187735</v>
      </c>
      <c r="CW873" s="15">
        <f ca="1">(BP873*DCF!M$28-DCF!M$5*MAX(BP873*DCF!M$28,0)-MAX(BP873-BO873,0)/Inputs!$B$17)*DCF!M$6</f>
        <v>20930.256676754114</v>
      </c>
      <c r="CX873" s="15">
        <f ca="1">(BQ873*DCF!C$46-DCF!C$5*MAX(BQ873*DCF!C$46,0)-MAX(BQ873-Inputs!$B$20,0)/Inputs!$B$24)*DCF!C$6</f>
        <v>-482.03700973307167</v>
      </c>
      <c r="CY873" s="15">
        <f ca="1">(BR873*DCF!D$46-DCF!D$5*MAX(BR873*DCF!D$46,0)-MAX(BR873-BQ873,0)/Inputs!$B$24)*DCF!D$6</f>
        <v>-1697.8865295519602</v>
      </c>
      <c r="CZ873" s="15">
        <f ca="1">(BS873*DCF!E$46-DCF!E$5*MAX(BS873*DCF!E$46,0)-MAX(BS873-BR873,0)/Inputs!$B$24)*DCF!E$6</f>
        <v>-2452.7109576062958</v>
      </c>
      <c r="DA873" s="15">
        <f ca="1">(BT873*DCF!F$46-DCF!F$5*MAX(BT873*DCF!F$46,0)-MAX(BT873-BS873,0)/Inputs!$B$24)*DCF!F$6</f>
        <v>-1657.1883922851111</v>
      </c>
      <c r="DB873" s="15">
        <f ca="1">(BU873*DCF!G$46-DCF!G$5*MAX(BU873*DCF!G$46,0)-MAX(BU873-BT873,0)/Inputs!$B$24)*DCF!G$6</f>
        <v>-1383.3024279487954</v>
      </c>
      <c r="DC873" s="15">
        <f ca="1">(BV873*DCF!H$46-DCF!H$5*MAX(BV873*DCF!H$46,0)-MAX(BV873-BU873,0)/Inputs!$B$24)*DCF!H$6</f>
        <v>-291.18086486757568</v>
      </c>
      <c r="DD873" s="15">
        <f ca="1">(BW873*DCF!I$46-DCF!I$5*MAX(BW873*DCF!I$46,0)-MAX(BW873-BV873,0)/Inputs!$B$24)*DCF!I$6</f>
        <v>-1041.2339337872982</v>
      </c>
      <c r="DE873" s="15">
        <f ca="1">(BX873*DCF!J$46-DCF!J$5*MAX(BX873*DCF!J$46,0)-MAX(BX873-BW873,0)/Inputs!$B$24)*DCF!J$6</f>
        <v>22.679100732202524</v>
      </c>
      <c r="DF873" s="15">
        <f ca="1">(BY873*DCF!K$46-DCF!K$5*MAX(BY873*DCF!K$46,0)-MAX(BY873-BX873,0)/Inputs!$B$24)*DCF!K$6</f>
        <v>276.51833180678705</v>
      </c>
      <c r="DG873" s="15">
        <f ca="1">(BZ873*DCF!L$46-DCF!L$5*MAX(BZ873*DCF!L$46,0)-MAX(BZ873-BY873,0)/Inputs!$B$24)*DCF!L$6</f>
        <v>1355.0548621871144</v>
      </c>
      <c r="DH873" s="15">
        <f ca="1">(CA873*DCF!M$46-DCF!M$5*MAX(CA873*DCF!M$46,0)-MAX(CA873-BZ873,0)/Inputs!$B$24)*DCF!M$6</f>
        <v>561.46965194312304</v>
      </c>
      <c r="DI873" s="15">
        <f ca="1">SUM(CB873:CL873)+BE873*DCF!M$10*(1+Inputs!$B$30)*(1-Inputs!$B$33)*(1-Inputs!$B$30/Inputs!$B$31)/(Inputs!$B$29-Inputs!$B$30)*DCF!M$6</f>
        <v>136257.65737111814</v>
      </c>
      <c r="DJ873" s="15">
        <f ca="1">SUM(CM873:CW873)+BP873*DCF!M$28*(1+Inputs!$B$30)*(1-Inputs!$B$33)*(1-Inputs!$B$30/Inputs!$B$31)/(Inputs!$B$29-Inputs!$B$30)*DCF!M$6</f>
        <v>571647.62550707906</v>
      </c>
      <c r="DK873" s="15">
        <f ca="1">SUM(CX873:DH873)+CA873*DCF!M$46*(1+Inputs!$B$30)*(1-Inputs!$B$33)*(1-Inputs!$B$30/Inputs!$B$31)/(Inputs!$B$29-Inputs!$B$30)*DCF!M$6</f>
        <v>66941.866241297306</v>
      </c>
      <c r="DM873" s="15">
        <f ca="1">DI873+DJ873+DK873+Inputs!$B$34+Inputs!$B$36-Inputs!$B$35</f>
        <v>851698.1491194946</v>
      </c>
    </row>
    <row r="874" spans="1:117" x14ac:dyDescent="0.75">
      <c r="A874" s="11">
        <v>861</v>
      </c>
      <c r="C874" s="24">
        <f t="shared" ref="C874:M883" ca="1" si="506">_xlfn.NORM.S.INV(RAND())</f>
        <v>0.74392580784164641</v>
      </c>
      <c r="D874" s="24">
        <f t="shared" ca="1" si="506"/>
        <v>0.34281139755362156</v>
      </c>
      <c r="E874" s="24">
        <f t="shared" ca="1" si="506"/>
        <v>1.4725350214288691</v>
      </c>
      <c r="F874" s="24">
        <f t="shared" ca="1" si="506"/>
        <v>1.6010330102983898</v>
      </c>
      <c r="G874" s="24">
        <f t="shared" ca="1" si="506"/>
        <v>0.59641316686922119</v>
      </c>
      <c r="H874" s="24">
        <f t="shared" ca="1" si="506"/>
        <v>-1.4415710390174061</v>
      </c>
      <c r="I874" s="24">
        <f t="shared" ca="1" si="506"/>
        <v>-0.29291776602029573</v>
      </c>
      <c r="J874" s="24">
        <f t="shared" ca="1" si="506"/>
        <v>2.1874393176168785</v>
      </c>
      <c r="K874" s="24">
        <f t="shared" ca="1" si="506"/>
        <v>-1.2440136611748729</v>
      </c>
      <c r="L874" s="24">
        <f t="shared" ca="1" si="506"/>
        <v>0.74065457901053555</v>
      </c>
      <c r="M874" s="24">
        <f t="shared" ca="1" si="506"/>
        <v>0.1811813610019653</v>
      </c>
      <c r="N874" s="24">
        <f ca="1">SQRT(Inputs!$B$38)*C874+SQRT(1-Inputs!$B$38)*_xlfn.NORM.S.INV(RAND())</f>
        <v>0.36207834123033106</v>
      </c>
      <c r="O874" s="24">
        <f ca="1">SQRT(Inputs!$B$38)*D874+SQRT(1-Inputs!$B$38)*_xlfn.NORM.S.INV(RAND())</f>
        <v>-0.81368825412844359</v>
      </c>
      <c r="P874" s="24">
        <f ca="1">SQRT(Inputs!$B$38)*E874+SQRT(1-Inputs!$B$38)*_xlfn.NORM.S.INV(RAND())</f>
        <v>1.1399325474648501</v>
      </c>
      <c r="Q874" s="24">
        <f ca="1">SQRT(Inputs!$B$38)*F874+SQRT(1-Inputs!$B$38)*_xlfn.NORM.S.INV(RAND())</f>
        <v>0.68453498845183169</v>
      </c>
      <c r="R874" s="24">
        <f ca="1">SQRT(Inputs!$B$38)*G874+SQRT(1-Inputs!$B$38)*_xlfn.NORM.S.INV(RAND())</f>
        <v>1.7061134363764658</v>
      </c>
      <c r="S874" s="24">
        <f ca="1">SQRT(Inputs!$B$38)*H874+SQRT(1-Inputs!$B$38)*_xlfn.NORM.S.INV(RAND())</f>
        <v>-0.61895041514393012</v>
      </c>
      <c r="T874" s="24">
        <f ca="1">SQRT(Inputs!$B$38)*I874+SQRT(1-Inputs!$B$38)*_xlfn.NORM.S.INV(RAND())</f>
        <v>0.75295963834311375</v>
      </c>
      <c r="U874" s="24">
        <f ca="1">SQRT(Inputs!$B$38)*J874+SQRT(1-Inputs!$B$38)*_xlfn.NORM.S.INV(RAND())</f>
        <v>0.8242803046747873</v>
      </c>
      <c r="V874" s="24">
        <f ca="1">SQRT(Inputs!$B$38)*K874+SQRT(1-Inputs!$B$38)*_xlfn.NORM.S.INV(RAND())</f>
        <v>-1.1290729375216142</v>
      </c>
      <c r="W874" s="24">
        <f ca="1">SQRT(Inputs!$B$38)*L874+SQRT(1-Inputs!$B$38)*_xlfn.NORM.S.INV(RAND())</f>
        <v>0.63723370200017571</v>
      </c>
      <c r="X874" s="24">
        <f ca="1">SQRT(Inputs!$B$38)*M874+SQRT(1-Inputs!$B$38)*_xlfn.NORM.S.INV(RAND())</f>
        <v>0.78947272324741058</v>
      </c>
      <c r="Y874" s="24">
        <f ca="1">SQRT(Inputs!$B$38)*C874+SQRT(1-Inputs!$B$38)*_xlfn.NORM.S.INV(RAND())</f>
        <v>0.4921219684552417</v>
      </c>
      <c r="Z874" s="24">
        <f ca="1">SQRT(Inputs!$B$38)*D874+SQRT(1-Inputs!$B$38)*_xlfn.NORM.S.INV(RAND())</f>
        <v>1.0793305075484114</v>
      </c>
      <c r="AA874" s="24">
        <f ca="1">SQRT(Inputs!$B$38)*E874+SQRT(1-Inputs!$B$38)*_xlfn.NORM.S.INV(RAND())</f>
        <v>1.5574133174947549</v>
      </c>
      <c r="AB874" s="24">
        <f ca="1">SQRT(Inputs!$B$38)*F874+SQRT(1-Inputs!$B$38)*_xlfn.NORM.S.INV(RAND())</f>
        <v>1.143199930805604</v>
      </c>
      <c r="AC874" s="24">
        <f ca="1">SQRT(Inputs!$B$38)*G874+SQRT(1-Inputs!$B$38)*_xlfn.NORM.S.INV(RAND())</f>
        <v>0.68359567138473221</v>
      </c>
      <c r="AD874" s="24">
        <f ca="1">SQRT(Inputs!$B$38)*H874+SQRT(1-Inputs!$B$38)*_xlfn.NORM.S.INV(RAND())</f>
        <v>-1.9833255495317035</v>
      </c>
      <c r="AE874" s="24">
        <f ca="1">SQRT(Inputs!$B$38)*I874+SQRT(1-Inputs!$B$38)*_xlfn.NORM.S.INV(RAND())</f>
        <v>0.12054318815400214</v>
      </c>
      <c r="AF874" s="24">
        <f ca="1">SQRT(Inputs!$B$38)*J874+SQRT(1-Inputs!$B$38)*_xlfn.NORM.S.INV(RAND())</f>
        <v>1.2832418412088118</v>
      </c>
      <c r="AG874" s="24">
        <f ca="1">SQRT(Inputs!$B$38)*K874+SQRT(1-Inputs!$B$38)*_xlfn.NORM.S.INV(RAND())</f>
        <v>0.33128985281120016</v>
      </c>
      <c r="AH874" s="24">
        <f ca="1">SQRT(Inputs!$B$38)*L874+SQRT(1-Inputs!$B$38)*_xlfn.NORM.S.INV(RAND())</f>
        <v>0.170084299559908</v>
      </c>
      <c r="AI874" s="24">
        <f ca="1">SQRT(Inputs!$B$38)*M874+SQRT(1-Inputs!$B$38)*_xlfn.NORM.S.INV(RAND())</f>
        <v>-1.8594891401183795</v>
      </c>
      <c r="AJ874" s="24">
        <f ca="1">SQRT(Inputs!$B$38)*C874+SQRT(1-Inputs!$B$38)*_xlfn.NORM.S.INV(RAND())</f>
        <v>-1.0476585103449927</v>
      </c>
      <c r="AK874" s="24">
        <f ca="1">SQRT(Inputs!$B$38)*D874+SQRT(1-Inputs!$B$38)*_xlfn.NORM.S.INV(RAND())</f>
        <v>0.21407823297184675</v>
      </c>
      <c r="AL874" s="24">
        <f ca="1">SQRT(Inputs!$B$38)*E874+SQRT(1-Inputs!$B$38)*_xlfn.NORM.S.INV(RAND())</f>
        <v>0.76910066016392076</v>
      </c>
      <c r="AM874" s="24">
        <f ca="1">SQRT(Inputs!$B$38)*F874+SQRT(1-Inputs!$B$38)*_xlfn.NORM.S.INV(RAND())</f>
        <v>0.27287630894241077</v>
      </c>
      <c r="AN874" s="24">
        <f ca="1">SQRT(Inputs!$B$38)*G874+SQRT(1-Inputs!$B$38)*_xlfn.NORM.S.INV(RAND())</f>
        <v>-1.0352926390501673</v>
      </c>
      <c r="AO874" s="24">
        <f ca="1">SQRT(Inputs!$B$38)*H874+SQRT(1-Inputs!$B$38)*_xlfn.NORM.S.INV(RAND())</f>
        <v>-1.729917281677404</v>
      </c>
      <c r="AP874" s="24">
        <f ca="1">SQRT(Inputs!$B$38)*I874+SQRT(1-Inputs!$B$38)*_xlfn.NORM.S.INV(RAND())</f>
        <v>-0.91182459179836328</v>
      </c>
      <c r="AQ874" s="24">
        <f ca="1">SQRT(Inputs!$B$38)*J874+SQRT(1-Inputs!$B$38)*_xlfn.NORM.S.INV(RAND())</f>
        <v>0.41995101315934558</v>
      </c>
      <c r="AR874" s="24">
        <f ca="1">SQRT(Inputs!$B$38)*K874+SQRT(1-Inputs!$B$38)*_xlfn.NORM.S.INV(RAND())</f>
        <v>-0.66255457380487781</v>
      </c>
      <c r="AS874" s="24">
        <f ca="1">SQRT(Inputs!$B$38)*L874+SQRT(1-Inputs!$B$38)*_xlfn.NORM.S.INV(RAND())</f>
        <v>0.36159856650414285</v>
      </c>
      <c r="AT874" s="24">
        <f ca="1">SQRT(Inputs!$B$38)*M874+SQRT(1-Inputs!$B$38)*_xlfn.NORM.S.INV(RAND())</f>
        <v>0.74941918454431478</v>
      </c>
      <c r="AU874" s="15">
        <f ca="1">Inputs!$B$6*EXP($B$8-0.5*C$5^2+C$5*N874)</f>
        <v>5261.7721034274664</v>
      </c>
      <c r="AV874" s="15">
        <f t="shared" ca="1" si="474"/>
        <v>5682.6208215098404</v>
      </c>
      <c r="AW874" s="15">
        <f t="shared" ca="1" si="475"/>
        <v>8080.5794971706173</v>
      </c>
      <c r="AX874" s="15">
        <f t="shared" ca="1" si="476"/>
        <v>10746.418126035907</v>
      </c>
      <c r="AY874" s="15">
        <f t="shared" ca="1" si="477"/>
        <v>16028.98037432936</v>
      </c>
      <c r="AZ874" s="15">
        <f t="shared" ca="1" si="478"/>
        <v>18312.224446969973</v>
      </c>
      <c r="BA874" s="15">
        <f t="shared" ca="1" si="479"/>
        <v>24246.896446035003</v>
      </c>
      <c r="BB874" s="15">
        <f t="shared" ca="1" si="480"/>
        <v>32241.230642338498</v>
      </c>
      <c r="BC874" s="15">
        <f t="shared" ca="1" si="481"/>
        <v>35409.844702376533</v>
      </c>
      <c r="BD874" s="15">
        <f t="shared" ca="1" si="482"/>
        <v>46044.596848369663</v>
      </c>
      <c r="BE874" s="15">
        <f t="shared" ca="1" si="483"/>
        <v>60628.199529582933</v>
      </c>
      <c r="BF874" s="15">
        <f ca="1">Inputs!$B$13*EXP($B$9-0.5*C$6^2+C$6*Y874)</f>
        <v>15248.421596218235</v>
      </c>
      <c r="BG874" s="15">
        <f t="shared" ca="1" si="484"/>
        <v>22579.498177102738</v>
      </c>
      <c r="BH874" s="15">
        <f t="shared" ca="1" si="485"/>
        <v>35719.229522956412</v>
      </c>
      <c r="BI874" s="15">
        <f t="shared" ca="1" si="486"/>
        <v>52138.153262657979</v>
      </c>
      <c r="BJ874" s="15">
        <f t="shared" ca="1" si="487"/>
        <v>70537.039569301778</v>
      </c>
      <c r="BK874" s="15">
        <f t="shared" ca="1" si="488"/>
        <v>66085.319816806208</v>
      </c>
      <c r="BL874" s="15">
        <f t="shared" ca="1" si="489"/>
        <v>82455.907531177363</v>
      </c>
      <c r="BM874" s="15">
        <f t="shared" ca="1" si="490"/>
        <v>118872.81656370482</v>
      </c>
      <c r="BN874" s="15">
        <f t="shared" ca="1" si="491"/>
        <v>152119.57878103439</v>
      </c>
      <c r="BO874" s="15">
        <f t="shared" ca="1" si="492"/>
        <v>190904.69578464024</v>
      </c>
      <c r="BP874" s="15">
        <f t="shared" ca="1" si="493"/>
        <v>190333.07794109191</v>
      </c>
      <c r="BQ874" s="15">
        <f ca="1">Inputs!$B$20*EXP($B$10-0.5*C$7^2+C$7*AJ874)</f>
        <v>2958.2180291065392</v>
      </c>
      <c r="BR874" s="15">
        <f t="shared" ca="1" si="494"/>
        <v>4296.3058812456411</v>
      </c>
      <c r="BS874" s="15">
        <f t="shared" ca="1" si="495"/>
        <v>7337.5925467550778</v>
      </c>
      <c r="BT874" s="15">
        <f t="shared" ca="1" si="496"/>
        <v>10867.709915750038</v>
      </c>
      <c r="BU874" s="15">
        <f t="shared" ca="1" si="497"/>
        <v>11723.808962169867</v>
      </c>
      <c r="BV874" s="15">
        <f t="shared" ca="1" si="498"/>
        <v>11046.395759945462</v>
      </c>
      <c r="BW874" s="15">
        <f t="shared" ca="1" si="499"/>
        <v>12709.243536025324</v>
      </c>
      <c r="BX874" s="15">
        <f t="shared" ca="1" si="500"/>
        <v>19337.263623412684</v>
      </c>
      <c r="BY874" s="15">
        <f t="shared" ca="1" si="501"/>
        <v>23868.948735941853</v>
      </c>
      <c r="BZ874" s="15">
        <f t="shared" ca="1" si="502"/>
        <v>35793.45508305273</v>
      </c>
      <c r="CA874" s="15">
        <f t="shared" ca="1" si="503"/>
        <v>57441.021231818973</v>
      </c>
      <c r="CB874" s="15">
        <f ca="1">(AU874*DCF!C$10-DCF!C$5*MAX(AU874*DCF!C$10,0)-MAX(AU874-Inputs!$B$6,0)/Inputs!$B$10)*DCF!C$6</f>
        <v>1040.9385821702931</v>
      </c>
      <c r="CC874" s="15">
        <f ca="1">(AV874*DCF!D$10-DCF!D$5*MAX(AV874*DCF!D$10,0)-MAX(AV874-AU874,0)/Inputs!$B$10)*DCF!D$6</f>
        <v>1282.4873812396831</v>
      </c>
      <c r="CD874" s="15">
        <f ca="1">(AW874*DCF!E$10-DCF!E$5*MAX(AW874*DCF!E$10,0)-MAX(AW874-AV874,0)/Inputs!$B$10)*DCF!E$6</f>
        <v>1325.5575766472809</v>
      </c>
      <c r="CE874" s="15">
        <f ca="1">(AX874*DCF!F$10-DCF!F$5*MAX(AX874*DCF!F$10,0)-MAX(AX874-AW874,0)/Inputs!$B$10)*DCF!F$6</f>
        <v>1791.2310257515476</v>
      </c>
      <c r="CF874" s="15">
        <f ca="1">(AY874*DCF!G$10-DCF!G$5*MAX(AY874*DCF!G$10,0)-MAX(AY874-AX874,0)/Inputs!$B$10)*DCF!G$6</f>
        <v>2287.2089335780979</v>
      </c>
      <c r="CG874" s="15">
        <f ca="1">(AZ874*DCF!H$10-DCF!H$5*MAX(AZ874*DCF!H$10,0)-MAX(AZ874-AY874,0)/Inputs!$B$10)*DCF!H$6</f>
        <v>3149.9005937473748</v>
      </c>
      <c r="CH874" s="15">
        <f ca="1">(BA874*DCF!I$10-DCF!I$5*MAX(BA874*DCF!I$10,0)-MAX(BA874-AZ874,0)/Inputs!$B$10)*DCF!I$6</f>
        <v>3455.5293112554305</v>
      </c>
      <c r="CI874" s="15">
        <f ca="1">(BB874*DCF!J$10-DCF!J$5*MAX(BB874*DCF!J$10,0)-MAX(BB874-BA874,0)/Inputs!$B$10)*DCF!J$6</f>
        <v>4321.2603769414054</v>
      </c>
      <c r="CJ874" s="15">
        <f ca="1">(BC874*DCF!K$10-DCF!K$5*MAX(BC874*DCF!K$10,0)-MAX(BC874-BB874,0)/Inputs!$B$10)*DCF!K$6</f>
        <v>5256.8585784700035</v>
      </c>
      <c r="CK874" s="15">
        <f ca="1">(BD874*DCF!L$10-DCF!L$5*MAX(BD874*DCF!L$10,0)-MAX(BD874-BC874,0)/Inputs!$B$10)*DCF!L$6</f>
        <v>5569.1551431568405</v>
      </c>
      <c r="CL874" s="15">
        <f ca="1">(BE874*DCF!M$10-DCF!M$5*MAX(BE874*DCF!M$10,0)-MAX(BE874-BD874,0)/Inputs!$B$10)*DCF!M$6</f>
        <v>6813.2559568672359</v>
      </c>
      <c r="CM874" s="15">
        <f ca="1">(BF874*DCF!C$28-DCF!C$5*MAX(BF874*DCF!C$28,0)-MAX(BF874-Inputs!$B$13,0)/Inputs!$B$17)*DCF!C$6</f>
        <v>3761.9349914929257</v>
      </c>
      <c r="CN874" s="15">
        <f ca="1">(BG874*DCF!D$28-DCF!D$5*MAX(BG874*DCF!D$28,0)-MAX(BG874-BF874,0)/Inputs!$B$17)*DCF!D$6</f>
        <v>5086.1282206197384</v>
      </c>
      <c r="CO874" s="15">
        <f ca="1">(BH874*DCF!E$28-DCF!E$5*MAX(BH874*DCF!E$28,0)-MAX(BH874-BG874,0)/Inputs!$B$17)*DCF!E$6</f>
        <v>7526.6616506150385</v>
      </c>
      <c r="CP874" s="15">
        <f ca="1">(BI874*DCF!F$28-DCF!F$5*MAX(BI874*DCF!F$28,0)-MAX(BI874-BH874,0)/Inputs!$B$17)*DCF!F$6</f>
        <v>11164.810659187282</v>
      </c>
      <c r="CQ874" s="15">
        <f ca="1">(BJ874*DCF!G$28-DCF!G$5*MAX(BJ874*DCF!G$28,0)-MAX(BJ874-BI874,0)/Inputs!$B$17)*DCF!G$6</f>
        <v>15206.859161258408</v>
      </c>
      <c r="CR874" s="15">
        <f ca="1">(BK874*DCF!H$28-DCF!H$5*MAX(BK874*DCF!H$28,0)-MAX(BK874-BJ874,0)/Inputs!$B$17)*DCF!H$6</f>
        <v>16343.628692066812</v>
      </c>
      <c r="CS874" s="15">
        <f ca="1">(BL874*DCF!I$28-DCF!I$5*MAX(BL874*DCF!I$28,0)-MAX(BL874-BK874,0)/Inputs!$B$17)*DCF!I$6</f>
        <v>17040.075868774878</v>
      </c>
      <c r="CT874" s="15">
        <f ca="1">(BM874*DCF!J$28-DCF!J$5*MAX(BM874*DCF!J$28,0)-MAX(BM874-BL874,0)/Inputs!$B$17)*DCF!J$6</f>
        <v>21689.92183585529</v>
      </c>
      <c r="CU874" s="15">
        <f ca="1">(BN874*DCF!K$28-DCF!K$5*MAX(BN874*DCF!K$28,0)-MAX(BN874-BM874,0)/Inputs!$B$17)*DCF!K$6</f>
        <v>28052.818922636718</v>
      </c>
      <c r="CV874" s="15">
        <f ca="1">(BO874*DCF!L$28-DCF!L$5*MAX(BO874*DCF!L$28,0)-MAX(BO874-BN874,0)/Inputs!$B$17)*DCF!L$6</f>
        <v>33700.893211881907</v>
      </c>
      <c r="CW874" s="15">
        <f ca="1">(BP874*DCF!M$28-DCF!M$5*MAX(BP874*DCF!M$28,0)-MAX(BP874-BO874,0)/Inputs!$B$17)*DCF!M$6</f>
        <v>35811.278765834148</v>
      </c>
      <c r="CX874" s="15">
        <f ca="1">(BQ874*DCF!C$46-DCF!C$5*MAX(BQ874*DCF!C$46,0)-MAX(BQ874-Inputs!$B$20,0)/Inputs!$B$24)*DCF!C$6</f>
        <v>-683.19123074054016</v>
      </c>
      <c r="CY874" s="15">
        <f ca="1">(BR874*DCF!D$46-DCF!D$5*MAX(BR874*DCF!D$46,0)-MAX(BR874-BQ874,0)/Inputs!$B$24)*DCF!D$6</f>
        <v>-1304.2302021504656</v>
      </c>
      <c r="CZ874" s="15">
        <f ca="1">(BS874*DCF!E$46-DCF!E$5*MAX(BS874*DCF!E$46,0)-MAX(BS874-BR874,0)/Inputs!$B$24)*DCF!E$6</f>
        <v>-2066.4745726071137</v>
      </c>
      <c r="DA874" s="15">
        <f ca="1">(BT874*DCF!F$46-DCF!F$5*MAX(BT874*DCF!F$46,0)-MAX(BT874-BS874,0)/Inputs!$B$24)*DCF!F$6</f>
        <v>-2076.8826765423933</v>
      </c>
      <c r="DB874" s="15">
        <f ca="1">(BU874*DCF!G$46-DCF!G$5*MAX(BU874*DCF!G$46,0)-MAX(BU874-BT874,0)/Inputs!$B$24)*DCF!G$6</f>
        <v>-682.34057483297977</v>
      </c>
      <c r="DC874" s="15">
        <f ca="1">(BV874*DCF!H$46-DCF!H$5*MAX(BV874*DCF!H$46,0)-MAX(BV874-BU874,0)/Inputs!$B$24)*DCF!H$6</f>
        <v>0</v>
      </c>
      <c r="DD874" s="15">
        <f ca="1">(BW874*DCF!I$46-DCF!I$5*MAX(BW874*DCF!I$46,0)-MAX(BW874-BV874,0)/Inputs!$B$24)*DCF!I$6</f>
        <v>-183.81436312831485</v>
      </c>
      <c r="DE874" s="15">
        <f ca="1">(BX874*DCF!J$46-DCF!J$5*MAX(BX874*DCF!J$46,0)-MAX(BX874-BW874,0)/Inputs!$B$24)*DCF!J$6</f>
        <v>-946.49792130228218</v>
      </c>
      <c r="DF874" s="15">
        <f ca="1">(BY874*DCF!K$46-DCF!K$5*MAX(BY874*DCF!K$46,0)-MAX(BY874-BX874,0)/Inputs!$B$24)*DCF!K$6</f>
        <v>253.33179035201732</v>
      </c>
      <c r="DG874" s="15">
        <f ca="1">(BZ874*DCF!L$46-DCF!L$5*MAX(BZ874*DCF!L$46,0)-MAX(BZ874-BY874,0)/Inputs!$B$24)*DCF!L$6</f>
        <v>-224.31928712095765</v>
      </c>
      <c r="DH874" s="15">
        <f ca="1">(CA874*DCF!M$46-DCF!M$5*MAX(CA874*DCF!M$46,0)-MAX(CA874-BZ874,0)/Inputs!$B$24)*DCF!M$6</f>
        <v>-22.407309592031858</v>
      </c>
      <c r="DI874" s="15">
        <f ca="1">SUM(CB874:CL874)+BE874*DCF!M$10*(1+Inputs!$B$30)*(1-Inputs!$B$33)*(1-Inputs!$B$30/Inputs!$B$31)/(Inputs!$B$29-Inputs!$B$30)*DCF!M$6</f>
        <v>205022.46447559481</v>
      </c>
      <c r="DJ874" s="15">
        <f ca="1">SUM(CM874:CW874)+BP874*DCF!M$28*(1+Inputs!$B$30)*(1-Inputs!$B$33)*(1-Inputs!$B$30/Inputs!$B$31)/(Inputs!$B$29-Inputs!$B$30)*DCF!M$6</f>
        <v>901650.97571949428</v>
      </c>
      <c r="DK874" s="15">
        <f ca="1">SUM(CX874:DH874)+CA874*DCF!M$46*(1+Inputs!$B$30)*(1-Inputs!$B$33)*(1-Inputs!$B$30/Inputs!$B$31)/(Inputs!$B$29-Inputs!$B$30)*DCF!M$6</f>
        <v>80873.796800680895</v>
      </c>
      <c r="DM874" s="15">
        <f ca="1">DI874+DJ874+DK874+Inputs!$B$34+Inputs!$B$36-Inputs!$B$35</f>
        <v>1264398.2369957701</v>
      </c>
    </row>
    <row r="875" spans="1:117" x14ac:dyDescent="0.75">
      <c r="A875" s="11">
        <v>862</v>
      </c>
      <c r="C875" s="24">
        <f t="shared" ca="1" si="506"/>
        <v>-0.36953229696158596</v>
      </c>
      <c r="D875" s="24">
        <f t="shared" ca="1" si="506"/>
        <v>0.14417523865664889</v>
      </c>
      <c r="E875" s="24">
        <f t="shared" ca="1" si="506"/>
        <v>1.1206489071983805</v>
      </c>
      <c r="F875" s="24">
        <f t="shared" ca="1" si="506"/>
        <v>-1.4280809691829912</v>
      </c>
      <c r="G875" s="24">
        <f t="shared" ca="1" si="506"/>
        <v>0.26341462360776996</v>
      </c>
      <c r="H875" s="24">
        <f t="shared" ca="1" si="506"/>
        <v>1.7535796316414366E-2</v>
      </c>
      <c r="I875" s="24">
        <f t="shared" ca="1" si="506"/>
        <v>-1.0483037812929754</v>
      </c>
      <c r="J875" s="24">
        <f t="shared" ca="1" si="506"/>
        <v>-1.6693728550013416</v>
      </c>
      <c r="K875" s="24">
        <f t="shared" ca="1" si="506"/>
        <v>-0.80292353010641393</v>
      </c>
      <c r="L875" s="24">
        <f t="shared" ca="1" si="506"/>
        <v>1.6029599013623059</v>
      </c>
      <c r="M875" s="24">
        <f t="shared" ca="1" si="506"/>
        <v>1.8535815731014778</v>
      </c>
      <c r="N875" s="24">
        <f ca="1">SQRT(Inputs!$B$38)*C875+SQRT(1-Inputs!$B$38)*_xlfn.NORM.S.INV(RAND())</f>
        <v>0.19137136823892853</v>
      </c>
      <c r="O875" s="24">
        <f ca="1">SQRT(Inputs!$B$38)*D875+SQRT(1-Inputs!$B$38)*_xlfn.NORM.S.INV(RAND())</f>
        <v>1.7258875256521999</v>
      </c>
      <c r="P875" s="24">
        <f ca="1">SQRT(Inputs!$B$38)*E875+SQRT(1-Inputs!$B$38)*_xlfn.NORM.S.INV(RAND())</f>
        <v>0.48542258936891769</v>
      </c>
      <c r="Q875" s="24">
        <f ca="1">SQRT(Inputs!$B$38)*F875+SQRT(1-Inputs!$B$38)*_xlfn.NORM.S.INV(RAND())</f>
        <v>-1.1547496732521081</v>
      </c>
      <c r="R875" s="24">
        <f ca="1">SQRT(Inputs!$B$38)*G875+SQRT(1-Inputs!$B$38)*_xlfn.NORM.S.INV(RAND())</f>
        <v>1.1806576692468411</v>
      </c>
      <c r="S875" s="24">
        <f ca="1">SQRT(Inputs!$B$38)*H875+SQRT(1-Inputs!$B$38)*_xlfn.NORM.S.INV(RAND())</f>
        <v>-0.47332611272386871</v>
      </c>
      <c r="T875" s="24">
        <f ca="1">SQRT(Inputs!$B$38)*I875+SQRT(1-Inputs!$B$38)*_xlfn.NORM.S.INV(RAND())</f>
        <v>-0.63745823732190865</v>
      </c>
      <c r="U875" s="24">
        <f ca="1">SQRT(Inputs!$B$38)*J875+SQRT(1-Inputs!$B$38)*_xlfn.NORM.S.INV(RAND())</f>
        <v>-0.31972115149059288</v>
      </c>
      <c r="V875" s="24">
        <f ca="1">SQRT(Inputs!$B$38)*K875+SQRT(1-Inputs!$B$38)*_xlfn.NORM.S.INV(RAND())</f>
        <v>-1.0382120885149269</v>
      </c>
      <c r="W875" s="24">
        <f ca="1">SQRT(Inputs!$B$38)*L875+SQRT(1-Inputs!$B$38)*_xlfn.NORM.S.INV(RAND())</f>
        <v>9.8854397792748738E-2</v>
      </c>
      <c r="X875" s="24">
        <f ca="1">SQRT(Inputs!$B$38)*M875+SQRT(1-Inputs!$B$38)*_xlfn.NORM.S.INV(RAND())</f>
        <v>0.33608191180924418</v>
      </c>
      <c r="Y875" s="24">
        <f ca="1">SQRT(Inputs!$B$38)*C875+SQRT(1-Inputs!$B$38)*_xlfn.NORM.S.INV(RAND())</f>
        <v>-0.28188438348184874</v>
      </c>
      <c r="Z875" s="24">
        <f ca="1">SQRT(Inputs!$B$38)*D875+SQRT(1-Inputs!$B$38)*_xlfn.NORM.S.INV(RAND())</f>
        <v>-1.4348210727535458</v>
      </c>
      <c r="AA875" s="24">
        <f ca="1">SQRT(Inputs!$B$38)*E875+SQRT(1-Inputs!$B$38)*_xlfn.NORM.S.INV(RAND())</f>
        <v>-0.19511774029835205</v>
      </c>
      <c r="AB875" s="24">
        <f ca="1">SQRT(Inputs!$B$38)*F875+SQRT(1-Inputs!$B$38)*_xlfn.NORM.S.INV(RAND())</f>
        <v>-1.5197015281757333</v>
      </c>
      <c r="AC875" s="24">
        <f ca="1">SQRT(Inputs!$B$38)*G875+SQRT(1-Inputs!$B$38)*_xlfn.NORM.S.INV(RAND())</f>
        <v>-6.4060607941596043E-2</v>
      </c>
      <c r="AD875" s="24">
        <f ca="1">SQRT(Inputs!$B$38)*H875+SQRT(1-Inputs!$B$38)*_xlfn.NORM.S.INV(RAND())</f>
        <v>0.33436678275365367</v>
      </c>
      <c r="AE875" s="24">
        <f ca="1">SQRT(Inputs!$B$38)*I875+SQRT(1-Inputs!$B$38)*_xlfn.NORM.S.INV(RAND())</f>
        <v>-1.061740865520719</v>
      </c>
      <c r="AF875" s="24">
        <f ca="1">SQRT(Inputs!$B$38)*J875+SQRT(1-Inputs!$B$38)*_xlfn.NORM.S.INV(RAND())</f>
        <v>-0.93036934680434824</v>
      </c>
      <c r="AG875" s="24">
        <f ca="1">SQRT(Inputs!$B$38)*K875+SQRT(1-Inputs!$B$38)*_xlfn.NORM.S.INV(RAND())</f>
        <v>0.56205760208944455</v>
      </c>
      <c r="AH875" s="24">
        <f ca="1">SQRT(Inputs!$B$38)*L875+SQRT(1-Inputs!$B$38)*_xlfn.NORM.S.INV(RAND())</f>
        <v>0.59895923741768253</v>
      </c>
      <c r="AI875" s="24">
        <f ca="1">SQRT(Inputs!$B$38)*M875+SQRT(1-Inputs!$B$38)*_xlfn.NORM.S.INV(RAND())</f>
        <v>0.74810874995357624</v>
      </c>
      <c r="AJ875" s="24">
        <f ca="1">SQRT(Inputs!$B$38)*C875+SQRT(1-Inputs!$B$38)*_xlfn.NORM.S.INV(RAND())</f>
        <v>-0.88752959404824694</v>
      </c>
      <c r="AK875" s="24">
        <f ca="1">SQRT(Inputs!$B$38)*D875+SQRT(1-Inputs!$B$38)*_xlfn.NORM.S.INV(RAND())</f>
        <v>0.67118342378219065</v>
      </c>
      <c r="AL875" s="24">
        <f ca="1">SQRT(Inputs!$B$38)*E875+SQRT(1-Inputs!$B$38)*_xlfn.NORM.S.INV(RAND())</f>
        <v>0.68553392297138105</v>
      </c>
      <c r="AM875" s="24">
        <f ca="1">SQRT(Inputs!$B$38)*F875+SQRT(1-Inputs!$B$38)*_xlfn.NORM.S.INV(RAND())</f>
        <v>-0.86954238827950914</v>
      </c>
      <c r="AN875" s="24">
        <f ca="1">SQRT(Inputs!$B$38)*G875+SQRT(1-Inputs!$B$38)*_xlfn.NORM.S.INV(RAND())</f>
        <v>0.18684505004176932</v>
      </c>
      <c r="AO875" s="24">
        <f ca="1">SQRT(Inputs!$B$38)*H875+SQRT(1-Inputs!$B$38)*_xlfn.NORM.S.INV(RAND())</f>
        <v>2.5070927180873515</v>
      </c>
      <c r="AP875" s="24">
        <f ca="1">SQRT(Inputs!$B$38)*I875+SQRT(1-Inputs!$B$38)*_xlfn.NORM.S.INV(RAND())</f>
        <v>5.9294408756768502E-2</v>
      </c>
      <c r="AQ875" s="24">
        <f ca="1">SQRT(Inputs!$B$38)*J875+SQRT(1-Inputs!$B$38)*_xlfn.NORM.S.INV(RAND())</f>
        <v>-0.39899005949792654</v>
      </c>
      <c r="AR875" s="24">
        <f ca="1">SQRT(Inputs!$B$38)*K875+SQRT(1-Inputs!$B$38)*_xlfn.NORM.S.INV(RAND())</f>
        <v>1.2657271238686798</v>
      </c>
      <c r="AS875" s="24">
        <f ca="1">SQRT(Inputs!$B$38)*L875+SQRT(1-Inputs!$B$38)*_xlfn.NORM.S.INV(RAND())</f>
        <v>9.5128842865310759E-2</v>
      </c>
      <c r="AT875" s="24">
        <f ca="1">SQRT(Inputs!$B$38)*M875+SQRT(1-Inputs!$B$38)*_xlfn.NORM.S.INV(RAND())</f>
        <v>1.2180966563153675</v>
      </c>
      <c r="AU875" s="15">
        <f ca="1">Inputs!$B$6*EXP($B$8-0.5*C$5^2+C$5*N875)</f>
        <v>5118.3647798760412</v>
      </c>
      <c r="AV875" s="15">
        <f t="shared" ca="1" si="474"/>
        <v>8029.9523472574811</v>
      </c>
      <c r="AW875" s="15">
        <f t="shared" ca="1" si="475"/>
        <v>10453.62261662425</v>
      </c>
      <c r="AX875" s="15">
        <f t="shared" ca="1" si="476"/>
        <v>11048.231077533748</v>
      </c>
      <c r="AY875" s="15">
        <f t="shared" ca="1" si="477"/>
        <v>15498.283698808737</v>
      </c>
      <c r="AZ875" s="15">
        <f t="shared" ca="1" si="478"/>
        <v>17992.155092857847</v>
      </c>
      <c r="BA875" s="15">
        <f t="shared" ca="1" si="479"/>
        <v>20596.783239489698</v>
      </c>
      <c r="BB875" s="15">
        <f t="shared" ca="1" si="480"/>
        <v>24421.777707800375</v>
      </c>
      <c r="BC875" s="15">
        <f t="shared" ca="1" si="481"/>
        <v>27058.19300345868</v>
      </c>
      <c r="BD875" s="15">
        <f t="shared" ca="1" si="482"/>
        <v>33456.760384695372</v>
      </c>
      <c r="BE875" s="15">
        <f t="shared" ca="1" si="483"/>
        <v>42271.309440255696</v>
      </c>
      <c r="BF875" s="15">
        <f ca="1">Inputs!$B$13*EXP($B$9-0.5*C$6^2+C$6*Y875)</f>
        <v>13079.302569157429</v>
      </c>
      <c r="BG875" s="15">
        <f t="shared" ca="1" si="484"/>
        <v>12304.288501324758</v>
      </c>
      <c r="BH875" s="15">
        <f t="shared" ca="1" si="485"/>
        <v>14554.852943398018</v>
      </c>
      <c r="BI875" s="15">
        <f t="shared" ca="1" si="486"/>
        <v>14101.199722003781</v>
      </c>
      <c r="BJ875" s="15">
        <f t="shared" ca="1" si="487"/>
        <v>17128.256631799311</v>
      </c>
      <c r="BK875" s="15">
        <f t="shared" ca="1" si="488"/>
        <v>22000.74915536572</v>
      </c>
      <c r="BL875" s="15">
        <f t="shared" ca="1" si="489"/>
        <v>23551.262905293803</v>
      </c>
      <c r="BM875" s="15">
        <f t="shared" ca="1" si="490"/>
        <v>25789.781220563269</v>
      </c>
      <c r="BN875" s="15">
        <f t="shared" ca="1" si="491"/>
        <v>33928.160094889899</v>
      </c>
      <c r="BO875" s="15">
        <f t="shared" ca="1" si="492"/>
        <v>44755.094797237281</v>
      </c>
      <c r="BP875" s="15">
        <f t="shared" ca="1" si="493"/>
        <v>59957.617516922626</v>
      </c>
      <c r="BQ875" s="15">
        <f ca="1">Inputs!$B$20*EXP($B$10-0.5*C$7^2+C$7*AJ875)</f>
        <v>3131.0926226578831</v>
      </c>
      <c r="BR875" s="15">
        <f t="shared" ca="1" si="494"/>
        <v>5257.8278350327901</v>
      </c>
      <c r="BS875" s="15">
        <f t="shared" ca="1" si="495"/>
        <v>8766.8066157432349</v>
      </c>
      <c r="BT875" s="15">
        <f t="shared" ca="1" si="496"/>
        <v>9622.1194630757764</v>
      </c>
      <c r="BU875" s="15">
        <f t="shared" ca="1" si="497"/>
        <v>13951.831266194436</v>
      </c>
      <c r="BV875" s="15">
        <f t="shared" ca="1" si="498"/>
        <v>34147.366459122888</v>
      </c>
      <c r="BW875" s="15">
        <f t="shared" ca="1" si="499"/>
        <v>48252.489995084412</v>
      </c>
      <c r="BX875" s="15">
        <f t="shared" ca="1" si="500"/>
        <v>62300.868094633988</v>
      </c>
      <c r="BY875" s="15">
        <f t="shared" ca="1" si="501"/>
        <v>111213.04940802148</v>
      </c>
      <c r="BZ875" s="15">
        <f t="shared" ca="1" si="502"/>
        <v>158800.4270316214</v>
      </c>
      <c r="CA875" s="15">
        <f t="shared" ca="1" si="503"/>
        <v>276974.7205930312</v>
      </c>
      <c r="CB875" s="15">
        <f ca="1">(AU875*DCF!C$10-DCF!C$5*MAX(AU875*DCF!C$10,0)-MAX(AU875-Inputs!$B$6,0)/Inputs!$B$10)*DCF!C$6</f>
        <v>1041.9611019482541</v>
      </c>
      <c r="CC875" s="15">
        <f ca="1">(AV875*DCF!D$10-DCF!D$5*MAX(AV875*DCF!D$10,0)-MAX(AV875-AU875,0)/Inputs!$B$10)*DCF!D$6</f>
        <v>1247.3320568565393</v>
      </c>
      <c r="CD875" s="15">
        <f ca="1">(AW875*DCF!E$10-DCF!E$5*MAX(AW875*DCF!E$10,0)-MAX(AW875-AV875,0)/Inputs!$B$10)*DCF!E$6</f>
        <v>1867.6641415991646</v>
      </c>
      <c r="CE875" s="15">
        <f ca="1">(AX875*DCF!F$10-DCF!F$5*MAX(AX875*DCF!F$10,0)-MAX(AX875-AW875,0)/Inputs!$B$10)*DCF!F$6</f>
        <v>2288.0879582024604</v>
      </c>
      <c r="CF875" s="15">
        <f ca="1">(AY875*DCF!G$10-DCF!G$5*MAX(AY875*DCF!G$10,0)-MAX(AY875-AX875,0)/Inputs!$B$10)*DCF!G$6</f>
        <v>2337.8870081905452</v>
      </c>
      <c r="CG875" s="15">
        <f ca="1">(AZ875*DCF!H$10-DCF!H$5*MAX(AZ875*DCF!H$10,0)-MAX(AZ875-AY875,0)/Inputs!$B$10)*DCF!H$6</f>
        <v>3050.3582421564352</v>
      </c>
      <c r="CH875" s="15">
        <f ca="1">(BA875*DCF!I$10-DCF!I$5*MAX(BA875*DCF!I$10,0)-MAX(BA875-AZ875,0)/Inputs!$B$10)*DCF!I$6</f>
        <v>3335.0306509415823</v>
      </c>
      <c r="CI875" s="15">
        <f ca="1">(BB875*DCF!J$10-DCF!J$5*MAX(BB875*DCF!J$10,0)-MAX(BB875-BA875,0)/Inputs!$B$10)*DCF!J$6</f>
        <v>3611.2188402810766</v>
      </c>
      <c r="CJ875" s="15">
        <f ca="1">(BC875*DCF!K$10-DCF!K$5*MAX(BC875*DCF!K$10,0)-MAX(BC875-BB875,0)/Inputs!$B$10)*DCF!K$6</f>
        <v>3986.8765087010729</v>
      </c>
      <c r="CK875" s="15">
        <f ca="1">(BD875*DCF!L$10-DCF!L$5*MAX(BD875*DCF!L$10,0)-MAX(BD875-BC875,0)/Inputs!$B$10)*DCF!L$6</f>
        <v>4218.4773144425762</v>
      </c>
      <c r="CL875" s="15">
        <f ca="1">(BE875*DCF!M$10-DCF!M$5*MAX(BE875*DCF!M$10,0)-MAX(BE875-BD875,0)/Inputs!$B$10)*DCF!M$6</f>
        <v>4912.0364337788887</v>
      </c>
      <c r="CM875" s="15">
        <f ca="1">(BF875*DCF!C$28-DCF!C$5*MAX(BF875*DCF!C$28,0)-MAX(BF875-Inputs!$B$13,0)/Inputs!$B$17)*DCF!C$6</f>
        <v>3600.8853662516435</v>
      </c>
      <c r="CN875" s="15">
        <f ca="1">(BG875*DCF!D$28-DCF!D$5*MAX(BG875*DCF!D$28,0)-MAX(BG875-BF875,0)/Inputs!$B$17)*DCF!D$6</f>
        <v>3623.8967474169617</v>
      </c>
      <c r="CO875" s="15">
        <f ca="1">(BH875*DCF!E$28-DCF!E$5*MAX(BH875*DCF!E$28,0)-MAX(BH875-BG875,0)/Inputs!$B$17)*DCF!E$6</f>
        <v>3678.6382507329859</v>
      </c>
      <c r="CP875" s="15">
        <f ca="1">(BI875*DCF!F$28-DCF!F$5*MAX(BI875*DCF!F$28,0)-MAX(BI875-BH875,0)/Inputs!$B$17)*DCF!F$6</f>
        <v>3828.1042867613637</v>
      </c>
      <c r="CQ875" s="15">
        <f ca="1">(BJ875*DCF!G$28-DCF!G$5*MAX(BJ875*DCF!G$28,0)-MAX(BJ875-BI875,0)/Inputs!$B$17)*DCF!G$6</f>
        <v>3934.9350662722691</v>
      </c>
      <c r="CR875" s="15">
        <f ca="1">(BK875*DCF!H$28-DCF!H$5*MAX(BK875*DCF!H$28,0)-MAX(BK875-BJ875,0)/Inputs!$B$17)*DCF!H$6</f>
        <v>4683.9793956866406</v>
      </c>
      <c r="CS875" s="15">
        <f ca="1">(BL875*DCF!I$28-DCF!I$5*MAX(BL875*DCF!I$28,0)-MAX(BL875-BK875,0)/Inputs!$B$17)*DCF!I$6</f>
        <v>5315.6047421043886</v>
      </c>
      <c r="CT875" s="15">
        <f ca="1">(BM875*DCF!J$28-DCF!J$5*MAX(BM875*DCF!J$28,0)-MAX(BM875-BL875,0)/Inputs!$B$17)*DCF!J$6</f>
        <v>5456.4529450370455</v>
      </c>
      <c r="CU875" s="15">
        <f ca="1">(BN875*DCF!K$28-DCF!K$5*MAX(BN875*DCF!K$28,0)-MAX(BN875-BM875,0)/Inputs!$B$17)*DCF!K$6</f>
        <v>6168.2155291552017</v>
      </c>
      <c r="CV875" s="15">
        <f ca="1">(BO875*DCF!L$28-DCF!L$5*MAX(BO875*DCF!L$28,0)-MAX(BO875-BN875,0)/Inputs!$B$17)*DCF!L$6</f>
        <v>7704.4951005021285</v>
      </c>
      <c r="CW875" s="15">
        <f ca="1">(BP875*DCF!M$28-DCF!M$5*MAX(BP875*DCF!M$28,0)-MAX(BP875-BO875,0)/Inputs!$B$17)*DCF!M$6</f>
        <v>9691.9696306454916</v>
      </c>
      <c r="CX875" s="15">
        <f ca="1">(BQ875*DCF!C$46-DCF!C$5*MAX(BQ875*DCF!C$46,0)-MAX(BQ875-Inputs!$B$20,0)/Inputs!$B$24)*DCF!C$6</f>
        <v>-723.11607913576972</v>
      </c>
      <c r="CY875" s="15">
        <f ca="1">(BR875*DCF!D$46-DCF!D$5*MAX(BR875*DCF!D$46,0)-MAX(BR875-BQ875,0)/Inputs!$B$24)*DCF!D$6</f>
        <v>-1804.8488589252802</v>
      </c>
      <c r="CZ875" s="15">
        <f ca="1">(BS875*DCF!E$46-DCF!E$5*MAX(BS875*DCF!E$46,0)-MAX(BS875-BR875,0)/Inputs!$B$24)*DCF!E$6</f>
        <v>-2419.8329811653098</v>
      </c>
      <c r="DA875" s="15">
        <f ca="1">(BT875*DCF!F$46-DCF!F$5*MAX(BT875*DCF!F$46,0)-MAX(BT875-BS875,0)/Inputs!$B$24)*DCF!F$6</f>
        <v>-1012.1900211965997</v>
      </c>
      <c r="DB875" s="15">
        <f ca="1">(BU875*DCF!G$46-DCF!G$5*MAX(BU875*DCF!G$46,0)-MAX(BU875-BT875,0)/Inputs!$B$24)*DCF!G$6</f>
        <v>-1925.7415442511515</v>
      </c>
      <c r="DC875" s="15">
        <f ca="1">(BV875*DCF!H$46-DCF!H$5*MAX(BV875*DCF!H$46,0)-MAX(BV875-BU875,0)/Inputs!$B$24)*DCF!H$6</f>
        <v>-6275.6388211053927</v>
      </c>
      <c r="DD875" s="15">
        <f ca="1">(BW875*DCF!I$46-DCF!I$5*MAX(BW875*DCF!I$46,0)-MAX(BW875-BV875,0)/Inputs!$B$24)*DCF!I$6</f>
        <v>-2934.6253450374006</v>
      </c>
      <c r="DE875" s="15">
        <f ca="1">(BX875*DCF!J$46-DCF!J$5*MAX(BX875*DCF!J$46,0)-MAX(BX875-BW875,0)/Inputs!$B$24)*DCF!J$6</f>
        <v>-1112.0512705575047</v>
      </c>
      <c r="DF875" s="15">
        <f ca="1">(BY875*DCF!K$46-DCF!K$5*MAX(BY875*DCF!K$46,0)-MAX(BY875-BX875,0)/Inputs!$B$24)*DCF!K$6</f>
        <v>-5629.3212938308534</v>
      </c>
      <c r="DG875" s="15">
        <f ca="1">(BZ875*DCF!L$46-DCF!L$5*MAX(BZ875*DCF!L$46,0)-MAX(BZ875-BY875,0)/Inputs!$B$24)*DCF!L$6</f>
        <v>207.95797214325498</v>
      </c>
      <c r="DH875" s="15">
        <f ca="1">(CA875*DCF!M$46-DCF!M$5*MAX(CA875*DCF!M$46,0)-MAX(CA875-BZ875,0)/Inputs!$B$24)*DCF!M$6</f>
        <v>-2991.3377607057869</v>
      </c>
      <c r="DI875" s="15">
        <f ca="1">SUM(CB875:CL875)+BE875*DCF!M$10*(1+Inputs!$B$30)*(1-Inputs!$B$33)*(1-Inputs!$B$30/Inputs!$B$31)/(Inputs!$B$29-Inputs!$B$30)*DCF!M$6</f>
        <v>149538.54340952917</v>
      </c>
      <c r="DJ875" s="15">
        <f ca="1">SUM(CM875:CW875)+BP875*DCF!M$28*(1+Inputs!$B$30)*(1-Inputs!$B$33)*(1-Inputs!$B$30/Inputs!$B$31)/(Inputs!$B$29-Inputs!$B$30)*DCF!M$6</f>
        <v>280170.96693657525</v>
      </c>
      <c r="DK875" s="15">
        <f ca="1">SUM(CX875:DH875)+CA875*DCF!M$46*(1+Inputs!$B$30)*(1-Inputs!$B$33)*(1-Inputs!$B$30/Inputs!$B$31)/(Inputs!$B$29-Inputs!$B$30)*DCF!M$6</f>
        <v>401614.98178618471</v>
      </c>
      <c r="DM875" s="15">
        <f ca="1">DI875+DJ875+DK875+Inputs!$B$34+Inputs!$B$36-Inputs!$B$35</f>
        <v>908175.4921322891</v>
      </c>
    </row>
    <row r="876" spans="1:117" x14ac:dyDescent="0.75">
      <c r="A876" s="11">
        <v>863</v>
      </c>
      <c r="C876" s="24">
        <f t="shared" ca="1" si="506"/>
        <v>-0.27627555065441323</v>
      </c>
      <c r="D876" s="24">
        <f t="shared" ca="1" si="506"/>
        <v>-0.23889518442482086</v>
      </c>
      <c r="E876" s="24">
        <f t="shared" ca="1" si="506"/>
        <v>-0.82592222702298546</v>
      </c>
      <c r="F876" s="24">
        <f t="shared" ca="1" si="506"/>
        <v>-0.8765181958294006</v>
      </c>
      <c r="G876" s="24">
        <f t="shared" ca="1" si="506"/>
        <v>0.82662565037697955</v>
      </c>
      <c r="H876" s="24">
        <f t="shared" ca="1" si="506"/>
        <v>1.7548390609864588</v>
      </c>
      <c r="I876" s="24">
        <f t="shared" ca="1" si="506"/>
        <v>0.86060107813709674</v>
      </c>
      <c r="J876" s="24">
        <f t="shared" ca="1" si="506"/>
        <v>0.39690554854575621</v>
      </c>
      <c r="K876" s="24">
        <f t="shared" ca="1" si="506"/>
        <v>-1.0698901459277099</v>
      </c>
      <c r="L876" s="24">
        <f t="shared" ca="1" si="506"/>
        <v>-0.4608734668832507</v>
      </c>
      <c r="M876" s="24">
        <f t="shared" ca="1" si="506"/>
        <v>-0.42491867034206565</v>
      </c>
      <c r="N876" s="24">
        <f ca="1">SQRT(Inputs!$B$38)*C876+SQRT(1-Inputs!$B$38)*_xlfn.NORM.S.INV(RAND())</f>
        <v>1.7078245919932886</v>
      </c>
      <c r="O876" s="24">
        <f ca="1">SQRT(Inputs!$B$38)*D876+SQRT(1-Inputs!$B$38)*_xlfn.NORM.S.INV(RAND())</f>
        <v>0.26512759326933055</v>
      </c>
      <c r="P876" s="24">
        <f ca="1">SQRT(Inputs!$B$38)*E876+SQRT(1-Inputs!$B$38)*_xlfn.NORM.S.INV(RAND())</f>
        <v>-0.53943571620481034</v>
      </c>
      <c r="Q876" s="24">
        <f ca="1">SQRT(Inputs!$B$38)*F876+SQRT(1-Inputs!$B$38)*_xlfn.NORM.S.INV(RAND())</f>
        <v>-0.64059859660163332</v>
      </c>
      <c r="R876" s="24">
        <f ca="1">SQRT(Inputs!$B$38)*G876+SQRT(1-Inputs!$B$38)*_xlfn.NORM.S.INV(RAND())</f>
        <v>0.25476363930823198</v>
      </c>
      <c r="S876" s="24">
        <f ca="1">SQRT(Inputs!$B$38)*H876+SQRT(1-Inputs!$B$38)*_xlfn.NORM.S.INV(RAND())</f>
        <v>0.45720134764272835</v>
      </c>
      <c r="T876" s="24">
        <f ca="1">SQRT(Inputs!$B$38)*I876+SQRT(1-Inputs!$B$38)*_xlfn.NORM.S.INV(RAND())</f>
        <v>1.3812160994942562</v>
      </c>
      <c r="U876" s="24">
        <f ca="1">SQRT(Inputs!$B$38)*J876+SQRT(1-Inputs!$B$38)*_xlfn.NORM.S.INV(RAND())</f>
        <v>-0.87228331890946431</v>
      </c>
      <c r="V876" s="24">
        <f ca="1">SQRT(Inputs!$B$38)*K876+SQRT(1-Inputs!$B$38)*_xlfn.NORM.S.INV(RAND())</f>
        <v>-1.5771437924496507</v>
      </c>
      <c r="W876" s="24">
        <f ca="1">SQRT(Inputs!$B$38)*L876+SQRT(1-Inputs!$B$38)*_xlfn.NORM.S.INV(RAND())</f>
        <v>-1.2448491655990921</v>
      </c>
      <c r="X876" s="24">
        <f ca="1">SQRT(Inputs!$B$38)*M876+SQRT(1-Inputs!$B$38)*_xlfn.NORM.S.INV(RAND())</f>
        <v>-1.0803493607282935</v>
      </c>
      <c r="Y876" s="24">
        <f ca="1">SQRT(Inputs!$B$38)*C876+SQRT(1-Inputs!$B$38)*_xlfn.NORM.S.INV(RAND())</f>
        <v>0.26212117452378192</v>
      </c>
      <c r="Z876" s="24">
        <f ca="1">SQRT(Inputs!$B$38)*D876+SQRT(1-Inputs!$B$38)*_xlfn.NORM.S.INV(RAND())</f>
        <v>-0.2621074396772971</v>
      </c>
      <c r="AA876" s="24">
        <f ca="1">SQRT(Inputs!$B$38)*E876+SQRT(1-Inputs!$B$38)*_xlfn.NORM.S.INV(RAND())</f>
        <v>-0.60870873595541175</v>
      </c>
      <c r="AB876" s="24">
        <f ca="1">SQRT(Inputs!$B$38)*F876+SQRT(1-Inputs!$B$38)*_xlfn.NORM.S.INV(RAND())</f>
        <v>-0.60018622656375353</v>
      </c>
      <c r="AC876" s="24">
        <f ca="1">SQRT(Inputs!$B$38)*G876+SQRT(1-Inputs!$B$38)*_xlfn.NORM.S.INV(RAND())</f>
        <v>0.40882004319190096</v>
      </c>
      <c r="AD876" s="24">
        <f ca="1">SQRT(Inputs!$B$38)*H876+SQRT(1-Inputs!$B$38)*_xlfn.NORM.S.INV(RAND())</f>
        <v>0.91769398735896002</v>
      </c>
      <c r="AE876" s="24">
        <f ca="1">SQRT(Inputs!$B$38)*I876+SQRT(1-Inputs!$B$38)*_xlfn.NORM.S.INV(RAND())</f>
        <v>1.4020407613432395</v>
      </c>
      <c r="AF876" s="24">
        <f ca="1">SQRT(Inputs!$B$38)*J876+SQRT(1-Inputs!$B$38)*_xlfn.NORM.S.INV(RAND())</f>
        <v>-0.82585676652009088</v>
      </c>
      <c r="AG876" s="24">
        <f ca="1">SQRT(Inputs!$B$38)*K876+SQRT(1-Inputs!$B$38)*_xlfn.NORM.S.INV(RAND())</f>
        <v>-0.40024454241149876</v>
      </c>
      <c r="AH876" s="24">
        <f ca="1">SQRT(Inputs!$B$38)*L876+SQRT(1-Inputs!$B$38)*_xlfn.NORM.S.INV(RAND())</f>
        <v>-0.49469565133710613</v>
      </c>
      <c r="AI876" s="24">
        <f ca="1">SQRT(Inputs!$B$38)*M876+SQRT(1-Inputs!$B$38)*_xlfn.NORM.S.INV(RAND())</f>
        <v>0.70270484731828176</v>
      </c>
      <c r="AJ876" s="24">
        <f ca="1">SQRT(Inputs!$B$38)*C876+SQRT(1-Inputs!$B$38)*_xlfn.NORM.S.INV(RAND())</f>
        <v>-0.76713447966212922</v>
      </c>
      <c r="AK876" s="24">
        <f ca="1">SQRT(Inputs!$B$38)*D876+SQRT(1-Inputs!$B$38)*_xlfn.NORM.S.INV(RAND())</f>
        <v>1.1289804967490167</v>
      </c>
      <c r="AL876" s="24">
        <f ca="1">SQRT(Inputs!$B$38)*E876+SQRT(1-Inputs!$B$38)*_xlfn.NORM.S.INV(RAND())</f>
        <v>-0.81560045425617433</v>
      </c>
      <c r="AM876" s="24">
        <f ca="1">SQRT(Inputs!$B$38)*F876+SQRT(1-Inputs!$B$38)*_xlfn.NORM.S.INV(RAND())</f>
        <v>-0.77227656483146645</v>
      </c>
      <c r="AN876" s="24">
        <f ca="1">SQRT(Inputs!$B$38)*G876+SQRT(1-Inputs!$B$38)*_xlfn.NORM.S.INV(RAND())</f>
        <v>0.12793499881787512</v>
      </c>
      <c r="AO876" s="24">
        <f ca="1">SQRT(Inputs!$B$38)*H876+SQRT(1-Inputs!$B$38)*_xlfn.NORM.S.INV(RAND())</f>
        <v>-0.72237901771485435</v>
      </c>
      <c r="AP876" s="24">
        <f ca="1">SQRT(Inputs!$B$38)*I876+SQRT(1-Inputs!$B$38)*_xlfn.NORM.S.INV(RAND())</f>
        <v>-0.54078096933282738</v>
      </c>
      <c r="AQ876" s="24">
        <f ca="1">SQRT(Inputs!$B$38)*J876+SQRT(1-Inputs!$B$38)*_xlfn.NORM.S.INV(RAND())</f>
        <v>0.22242764914447541</v>
      </c>
      <c r="AR876" s="24">
        <f ca="1">SQRT(Inputs!$B$38)*K876+SQRT(1-Inputs!$B$38)*_xlfn.NORM.S.INV(RAND())</f>
        <v>-0.25363454393865914</v>
      </c>
      <c r="AS876" s="24">
        <f ca="1">SQRT(Inputs!$B$38)*L876+SQRT(1-Inputs!$B$38)*_xlfn.NORM.S.INV(RAND())</f>
        <v>-1.537735902386983E-3</v>
      </c>
      <c r="AT876" s="24">
        <f ca="1">SQRT(Inputs!$B$38)*M876+SQRT(1-Inputs!$B$38)*_xlfn.NORM.S.INV(RAND())</f>
        <v>-1.3813190008047653</v>
      </c>
      <c r="AU876" s="15">
        <f ca="1">Inputs!$B$6*EXP($B$8-0.5*C$5^2+C$5*N876)</f>
        <v>6542.4254196937136</v>
      </c>
      <c r="AV876" s="15">
        <f t="shared" ca="1" si="474"/>
        <v>8280.2493227638861</v>
      </c>
      <c r="AW876" s="15">
        <f t="shared" ca="1" si="475"/>
        <v>9387.7813299543141</v>
      </c>
      <c r="AX876" s="15">
        <f t="shared" ca="1" si="476"/>
        <v>10579.996756522682</v>
      </c>
      <c r="AY876" s="15">
        <f t="shared" ca="1" si="477"/>
        <v>13320.321702416011</v>
      </c>
      <c r="AZ876" s="15">
        <f t="shared" ca="1" si="478"/>
        <v>17132.31605875133</v>
      </c>
      <c r="BA876" s="15">
        <f t="shared" ca="1" si="479"/>
        <v>24226.314700238279</v>
      </c>
      <c r="BB876" s="15">
        <f t="shared" ca="1" si="480"/>
        <v>27178.297494925904</v>
      </c>
      <c r="BC876" s="15">
        <f t="shared" ca="1" si="481"/>
        <v>28585.806860030403</v>
      </c>
      <c r="BD876" s="15">
        <f t="shared" ca="1" si="482"/>
        <v>31171.151102780241</v>
      </c>
      <c r="BE876" s="15">
        <f t="shared" ca="1" si="483"/>
        <v>34616.786973049682</v>
      </c>
      <c r="BF876" s="15">
        <f ca="1">Inputs!$B$13*EXP($B$9-0.5*C$6^2+C$6*Y876)</f>
        <v>14568.750667648548</v>
      </c>
      <c r="BG876" s="15">
        <f t="shared" ca="1" si="484"/>
        <v>16935.267532728169</v>
      </c>
      <c r="BH876" s="15">
        <f t="shared" ca="1" si="485"/>
        <v>18704.755034588808</v>
      </c>
      <c r="BI876" s="15">
        <f t="shared" ca="1" si="486"/>
        <v>20876.925194569172</v>
      </c>
      <c r="BJ876" s="15">
        <f t="shared" ca="1" si="487"/>
        <v>27147.305018056235</v>
      </c>
      <c r="BK876" s="15">
        <f t="shared" ca="1" si="488"/>
        <v>37752.090192297743</v>
      </c>
      <c r="BL876" s="15">
        <f t="shared" ca="1" si="489"/>
        <v>55613.683369287108</v>
      </c>
      <c r="BM876" s="15">
        <f t="shared" ca="1" si="490"/>
        <v>61695.531857327129</v>
      </c>
      <c r="BN876" s="15">
        <f t="shared" ca="1" si="491"/>
        <v>72324.30299865485</v>
      </c>
      <c r="BO876" s="15">
        <f t="shared" ca="1" si="492"/>
        <v>84014.840108857097</v>
      </c>
      <c r="BP876" s="15">
        <f t="shared" ca="1" si="493"/>
        <v>111975.71337185714</v>
      </c>
      <c r="BQ876" s="15">
        <f ca="1">Inputs!$B$20*EXP($B$10-0.5*C$7^2+C$7*AJ876)</f>
        <v>3267.6925289535316</v>
      </c>
      <c r="BR876" s="15">
        <f t="shared" ca="1" si="494"/>
        <v>6345.8892740846886</v>
      </c>
      <c r="BS876" s="15">
        <f t="shared" ca="1" si="495"/>
        <v>6875.2755084961364</v>
      </c>
      <c r="BT876" s="15">
        <f t="shared" ca="1" si="496"/>
        <v>7741.0676921502954</v>
      </c>
      <c r="BU876" s="15">
        <f t="shared" ca="1" si="497"/>
        <v>11065.491372581939</v>
      </c>
      <c r="BV876" s="15">
        <f t="shared" ca="1" si="498"/>
        <v>13082.961886912006</v>
      </c>
      <c r="BW876" s="15">
        <f t="shared" ca="1" si="499"/>
        <v>16282.114451118698</v>
      </c>
      <c r="BX876" s="15">
        <f t="shared" ca="1" si="500"/>
        <v>23811.611357159985</v>
      </c>
      <c r="BY876" s="15">
        <f t="shared" ca="1" si="501"/>
        <v>31783.721334121099</v>
      </c>
      <c r="BZ876" s="15">
        <f t="shared" ca="1" si="502"/>
        <v>44584.406893291802</v>
      </c>
      <c r="CA876" s="15">
        <f t="shared" ca="1" si="503"/>
        <v>48996.25980188846</v>
      </c>
      <c r="CB876" s="15">
        <f ca="1">(AU876*DCF!C$10-DCF!C$5*MAX(AU876*DCF!C$10,0)-MAX(AU876-Inputs!$B$6,0)/Inputs!$B$10)*DCF!C$6</f>
        <v>1031.8072957606137</v>
      </c>
      <c r="CC876" s="15">
        <f ca="1">(AV876*DCF!D$10-DCF!D$5*MAX(AV876*DCF!D$10,0)-MAX(AV876-AU876,0)/Inputs!$B$10)*DCF!D$6</f>
        <v>1594.5317988947941</v>
      </c>
      <c r="CD876" s="15">
        <f ca="1">(AW876*DCF!E$10-DCF!E$5*MAX(AW876*DCF!E$10,0)-MAX(AW876-AV876,0)/Inputs!$B$10)*DCF!E$6</f>
        <v>1918.0271954076118</v>
      </c>
      <c r="CE876" s="15">
        <f ca="1">(AX876*DCF!F$10-DCF!F$5*MAX(AX876*DCF!F$10,0)-MAX(AX876-AW876,0)/Inputs!$B$10)*DCF!F$6</f>
        <v>2061.5259590036731</v>
      </c>
      <c r="CF876" s="15">
        <f ca="1">(AY876*DCF!G$10-DCF!G$5*MAX(AY876*DCF!G$10,0)-MAX(AY876-AX876,0)/Inputs!$B$10)*DCF!G$6</f>
        <v>2217.7792541123686</v>
      </c>
      <c r="CG876" s="15">
        <f ca="1">(AZ876*DCF!H$10-DCF!H$5*MAX(AZ876*DCF!H$10,0)-MAX(AZ876-AY876,0)/Inputs!$B$10)*DCF!H$6</f>
        <v>2649.3635145050416</v>
      </c>
      <c r="CH876" s="15">
        <f ca="1">(BA876*DCF!I$10-DCF!I$5*MAX(BA876*DCF!I$10,0)-MAX(BA876-AZ876,0)/Inputs!$B$10)*DCF!I$6</f>
        <v>3261.5995886329192</v>
      </c>
      <c r="CI876" s="15">
        <f ca="1">(BB876*DCF!J$10-DCF!J$5*MAX(BB876*DCF!J$10,0)-MAX(BB876-BA876,0)/Inputs!$B$10)*DCF!J$6</f>
        <v>4216.5345648317661</v>
      </c>
      <c r="CJ876" s="15">
        <f ca="1">(BC876*DCF!K$10-DCF!K$5*MAX(BC876*DCF!K$10,0)-MAX(BC876-BB876,0)/Inputs!$B$10)*DCF!K$6</f>
        <v>4404.8259288821419</v>
      </c>
      <c r="CK876" s="15">
        <f ca="1">(BD876*DCF!L$10-DCF!L$5*MAX(BD876*DCF!L$10,0)-MAX(BD876-BC876,0)/Inputs!$B$10)*DCF!L$6</f>
        <v>4366.8754649312532</v>
      </c>
      <c r="CL876" s="15">
        <f ca="1">(BE876*DCF!M$10-DCF!M$5*MAX(BE876*DCF!M$10,0)-MAX(BE876-BD876,0)/Inputs!$B$10)*DCF!M$6</f>
        <v>4473.2583560280355</v>
      </c>
      <c r="CM876" s="15">
        <f ca="1">(BF876*DCF!C$28-DCF!C$5*MAX(BF876*DCF!C$28,0)-MAX(BF876-Inputs!$B$13,0)/Inputs!$B$17)*DCF!C$6</f>
        <v>3711.4717633491659</v>
      </c>
      <c r="CN876" s="15">
        <f ca="1">(BG876*DCF!D$28-DCF!D$5*MAX(BG876*DCF!D$28,0)-MAX(BG876-BF876,0)/Inputs!$B$17)*DCF!D$6</f>
        <v>4482.9403289595166</v>
      </c>
      <c r="CO876" s="15">
        <f ca="1">(BH876*DCF!E$28-DCF!E$5*MAX(BH876*DCF!E$28,0)-MAX(BH876-BG876,0)/Inputs!$B$17)*DCF!E$6</f>
        <v>4948.7780609516594</v>
      </c>
      <c r="CP876" s="15">
        <f ca="1">(BI876*DCF!F$28-DCF!F$5*MAX(BI876*DCF!F$28,0)-MAX(BI876-BH876,0)/Inputs!$B$17)*DCF!F$6</f>
        <v>5272.0573627171198</v>
      </c>
      <c r="CQ876" s="15">
        <f ca="1">(BJ876*DCF!G$28-DCF!G$5*MAX(BJ876*DCF!G$28,0)-MAX(BJ876-BI876,0)/Inputs!$B$17)*DCF!G$6</f>
        <v>5988.9583104229769</v>
      </c>
      <c r="CR876" s="15">
        <f ca="1">(BK876*DCF!H$28-DCF!H$5*MAX(BK876*DCF!H$28,0)-MAX(BK876-BJ876,0)/Inputs!$B$17)*DCF!H$6</f>
        <v>7688.8224049554119</v>
      </c>
      <c r="CS876" s="15">
        <f ca="1">(BL876*DCF!I$28-DCF!I$5*MAX(BL876*DCF!I$28,0)-MAX(BL876-BK876,0)/Inputs!$B$17)*DCF!I$6</f>
        <v>10514.040340662137</v>
      </c>
      <c r="CT876" s="15">
        <f ca="1">(BM876*DCF!J$28-DCF!J$5*MAX(BM876*DCF!J$28,0)-MAX(BM876-BL876,0)/Inputs!$B$17)*DCF!J$6</f>
        <v>12956.821918620237</v>
      </c>
      <c r="CU876" s="15">
        <f ca="1">(BN876*DCF!K$28-DCF!K$5*MAX(BN876*DCF!K$28,0)-MAX(BN876-BM876,0)/Inputs!$B$17)*DCF!K$6</f>
        <v>13971.797241379692</v>
      </c>
      <c r="CV876" s="15">
        <f ca="1">(BO876*DCF!L$28-DCF!L$5*MAX(BO876*DCF!L$28,0)-MAX(BO876-BN876,0)/Inputs!$B$17)*DCF!L$6</f>
        <v>15439.920294766402</v>
      </c>
      <c r="CW876" s="15">
        <f ca="1">(BP876*DCF!M$28-DCF!M$5*MAX(BP876*DCF!M$28,0)-MAX(BP876-BO876,0)/Inputs!$B$17)*DCF!M$6</f>
        <v>18145.598337701391</v>
      </c>
      <c r="CX876" s="15">
        <f ca="1">(BQ876*DCF!C$46-DCF!C$5*MAX(BQ876*DCF!C$46,0)-MAX(BQ876-Inputs!$B$20,0)/Inputs!$B$24)*DCF!C$6</f>
        <v>-785.46826486387863</v>
      </c>
      <c r="CY876" s="15">
        <f ca="1">(BR876*DCF!D$46-DCF!D$5*MAX(BR876*DCF!D$46,0)-MAX(BR876-BQ876,0)/Inputs!$B$24)*DCF!D$6</f>
        <v>-2396.536310829983</v>
      </c>
      <c r="CZ876" s="15">
        <f ca="1">(BS876*DCF!E$46-DCF!E$5*MAX(BS876*DCF!E$46,0)-MAX(BS876-BR876,0)/Inputs!$B$24)*DCF!E$6</f>
        <v>-1021.6827794649153</v>
      </c>
      <c r="DA876" s="15">
        <f ca="1">(BT876*DCF!F$46-DCF!F$5*MAX(BT876*DCF!F$46,0)-MAX(BT876-BS876,0)/Inputs!$B$24)*DCF!F$6</f>
        <v>-879.0157959530776</v>
      </c>
      <c r="DB876" s="15">
        <f ca="1">(BU876*DCF!G$46-DCF!G$5*MAX(BU876*DCF!G$46,0)-MAX(BU876-BT876,0)/Inputs!$B$24)*DCF!G$6</f>
        <v>-1490.4917105375168</v>
      </c>
      <c r="DC876" s="15">
        <f ca="1">(BV876*DCF!H$46-DCF!H$5*MAX(BV876*DCF!H$46,0)-MAX(BV876-BU876,0)/Inputs!$B$24)*DCF!H$6</f>
        <v>-626.91660108113911</v>
      </c>
      <c r="DD876" s="15">
        <f ca="1">(BW876*DCF!I$46-DCF!I$5*MAX(BW876*DCF!I$46,0)-MAX(BW876-BV876,0)/Inputs!$B$24)*DCF!I$6</f>
        <v>-542.31119648341644</v>
      </c>
      <c r="DE876" s="15">
        <f ca="1">(BX876*DCF!J$46-DCF!J$5*MAX(BX876*DCF!J$46,0)-MAX(BX876-BW876,0)/Inputs!$B$24)*DCF!J$6</f>
        <v>-997.86833481947895</v>
      </c>
      <c r="DF876" s="15">
        <f ca="1">(BY876*DCF!K$46-DCF!K$5*MAX(BY876*DCF!K$46,0)-MAX(BY876-BX876,0)/Inputs!$B$24)*DCF!K$6</f>
        <v>-137.36245405401763</v>
      </c>
      <c r="DG876" s="15">
        <f ca="1">(BZ876*DCF!L$46-DCF!L$5*MAX(BZ876*DCF!L$46,0)-MAX(BZ876-BY876,0)/Inputs!$B$24)*DCF!L$6</f>
        <v>185.07633998304337</v>
      </c>
      <c r="DH876" s="15">
        <f ca="1">(CA876*DCF!M$46-DCF!M$5*MAX(CA876*DCF!M$46,0)-MAX(CA876-BZ876,0)/Inputs!$B$24)*DCF!M$6</f>
        <v>2918.7892343966691</v>
      </c>
      <c r="DI876" s="15">
        <f ca="1">SUM(CB876:CL876)+BE876*DCF!M$10*(1+Inputs!$B$30)*(1-Inputs!$B$33)*(1-Inputs!$B$30/Inputs!$B$31)/(Inputs!$B$29-Inputs!$B$30)*DCF!M$6</f>
        <v>128535.10482660569</v>
      </c>
      <c r="DJ876" s="15">
        <f ca="1">SUM(CM876:CW876)+BP876*DCF!M$28*(1+Inputs!$B$30)*(1-Inputs!$B$33)*(1-Inputs!$B$30/Inputs!$B$31)/(Inputs!$B$29-Inputs!$B$30)*DCF!M$6</f>
        <v>518627.72775034682</v>
      </c>
      <c r="DK876" s="15">
        <f ca="1">SUM(CX876:DH876)+CA876*DCF!M$46*(1+Inputs!$B$30)*(1-Inputs!$B$33)*(1-Inputs!$B$30/Inputs!$B$31)/(Inputs!$B$29-Inputs!$B$30)*DCF!M$6</f>
        <v>69980.233758023882</v>
      </c>
      <c r="DM876" s="15">
        <f ca="1">DI876+DJ876+DK876+Inputs!$B$34+Inputs!$B$36-Inputs!$B$35</f>
        <v>793994.06633497635</v>
      </c>
    </row>
    <row r="877" spans="1:117" x14ac:dyDescent="0.75">
      <c r="A877" s="11">
        <v>864</v>
      </c>
      <c r="C877" s="24">
        <f t="shared" ca="1" si="506"/>
        <v>-0.90631491445092294</v>
      </c>
      <c r="D877" s="24">
        <f t="shared" ca="1" si="506"/>
        <v>-0.72957203993311603</v>
      </c>
      <c r="E877" s="24">
        <f t="shared" ca="1" si="506"/>
        <v>0.16704408363203074</v>
      </c>
      <c r="F877" s="24">
        <f t="shared" ca="1" si="506"/>
        <v>0.30854709056226043</v>
      </c>
      <c r="G877" s="24">
        <f t="shared" ca="1" si="506"/>
        <v>-2.1191249074761793</v>
      </c>
      <c r="H877" s="24">
        <f t="shared" ca="1" si="506"/>
        <v>1.2748301214571542</v>
      </c>
      <c r="I877" s="24">
        <f t="shared" ca="1" si="506"/>
        <v>1.4221678920512717</v>
      </c>
      <c r="J877" s="24">
        <f t="shared" ca="1" si="506"/>
        <v>-1.13184351241152</v>
      </c>
      <c r="K877" s="24">
        <f t="shared" ca="1" si="506"/>
        <v>0.45967476584078676</v>
      </c>
      <c r="L877" s="24">
        <f t="shared" ca="1" si="506"/>
        <v>-0.32359223022944883</v>
      </c>
      <c r="M877" s="24">
        <f t="shared" ca="1" si="506"/>
        <v>-0.19629365970101906</v>
      </c>
      <c r="N877" s="24">
        <f ca="1">SQRT(Inputs!$B$38)*C877+SQRT(1-Inputs!$B$38)*_xlfn.NORM.S.INV(RAND())</f>
        <v>-1.0854721460799019</v>
      </c>
      <c r="O877" s="24">
        <f ca="1">SQRT(Inputs!$B$38)*D877+SQRT(1-Inputs!$B$38)*_xlfn.NORM.S.INV(RAND())</f>
        <v>0.66351446390041713</v>
      </c>
      <c r="P877" s="24">
        <f ca="1">SQRT(Inputs!$B$38)*E877+SQRT(1-Inputs!$B$38)*_xlfn.NORM.S.INV(RAND())</f>
        <v>0.17756408623532893</v>
      </c>
      <c r="Q877" s="24">
        <f ca="1">SQRT(Inputs!$B$38)*F877+SQRT(1-Inputs!$B$38)*_xlfn.NORM.S.INV(RAND())</f>
        <v>-9.1386356033498289E-2</v>
      </c>
      <c r="R877" s="24">
        <f ca="1">SQRT(Inputs!$B$38)*G877+SQRT(1-Inputs!$B$38)*_xlfn.NORM.S.INV(RAND())</f>
        <v>-1.7951654112398137</v>
      </c>
      <c r="S877" s="24">
        <f ca="1">SQRT(Inputs!$B$38)*H877+SQRT(1-Inputs!$B$38)*_xlfn.NORM.S.INV(RAND())</f>
        <v>1.1892890382260681</v>
      </c>
      <c r="T877" s="24">
        <f ca="1">SQRT(Inputs!$B$38)*I877+SQRT(1-Inputs!$B$38)*_xlfn.NORM.S.INV(RAND())</f>
        <v>1.6969197501932212</v>
      </c>
      <c r="U877" s="24">
        <f ca="1">SQRT(Inputs!$B$38)*J877+SQRT(1-Inputs!$B$38)*_xlfn.NORM.S.INV(RAND())</f>
        <v>-1.7014895225471656</v>
      </c>
      <c r="V877" s="24">
        <f ca="1">SQRT(Inputs!$B$38)*K877+SQRT(1-Inputs!$B$38)*_xlfn.NORM.S.INV(RAND())</f>
        <v>1.1761770688809035</v>
      </c>
      <c r="W877" s="24">
        <f ca="1">SQRT(Inputs!$B$38)*L877+SQRT(1-Inputs!$B$38)*_xlfn.NORM.S.INV(RAND())</f>
        <v>-1.2185229289648742</v>
      </c>
      <c r="X877" s="24">
        <f ca="1">SQRT(Inputs!$B$38)*M877+SQRT(1-Inputs!$B$38)*_xlfn.NORM.S.INV(RAND())</f>
        <v>-0.48864916684285226</v>
      </c>
      <c r="Y877" s="24">
        <f ca="1">SQRT(Inputs!$B$38)*C877+SQRT(1-Inputs!$B$38)*_xlfn.NORM.S.INV(RAND())</f>
        <v>-1.2441549382378236E-2</v>
      </c>
      <c r="Z877" s="24">
        <f ca="1">SQRT(Inputs!$B$38)*D877+SQRT(1-Inputs!$B$38)*_xlfn.NORM.S.INV(RAND())</f>
        <v>-0.73273335620091751</v>
      </c>
      <c r="AA877" s="24">
        <f ca="1">SQRT(Inputs!$B$38)*E877+SQRT(1-Inputs!$B$38)*_xlfn.NORM.S.INV(RAND())</f>
        <v>0.54793870258356625</v>
      </c>
      <c r="AB877" s="24">
        <f ca="1">SQRT(Inputs!$B$38)*F877+SQRT(1-Inputs!$B$38)*_xlfn.NORM.S.INV(RAND())</f>
        <v>-0.51612967330436499</v>
      </c>
      <c r="AC877" s="24">
        <f ca="1">SQRT(Inputs!$B$38)*G877+SQRT(1-Inputs!$B$38)*_xlfn.NORM.S.INV(RAND())</f>
        <v>-1.3966614214148707</v>
      </c>
      <c r="AD877" s="24">
        <f ca="1">SQRT(Inputs!$B$38)*H877+SQRT(1-Inputs!$B$38)*_xlfn.NORM.S.INV(RAND())</f>
        <v>1.3021357340458244</v>
      </c>
      <c r="AE877" s="24">
        <f ca="1">SQRT(Inputs!$B$38)*I877+SQRT(1-Inputs!$B$38)*_xlfn.NORM.S.INV(RAND())</f>
        <v>-0.22145994735659447</v>
      </c>
      <c r="AF877" s="24">
        <f ca="1">SQRT(Inputs!$B$38)*J877+SQRT(1-Inputs!$B$38)*_xlfn.NORM.S.INV(RAND())</f>
        <v>-0.85810330688563596</v>
      </c>
      <c r="AG877" s="24">
        <f ca="1">SQRT(Inputs!$B$38)*K877+SQRT(1-Inputs!$B$38)*_xlfn.NORM.S.INV(RAND())</f>
        <v>1.1162275471908041</v>
      </c>
      <c r="AH877" s="24">
        <f ca="1">SQRT(Inputs!$B$38)*L877+SQRT(1-Inputs!$B$38)*_xlfn.NORM.S.INV(RAND())</f>
        <v>0.39459005997873198</v>
      </c>
      <c r="AI877" s="24">
        <f ca="1">SQRT(Inputs!$B$38)*M877+SQRT(1-Inputs!$B$38)*_xlfn.NORM.S.INV(RAND())</f>
        <v>-0.5276156400033768</v>
      </c>
      <c r="AJ877" s="24">
        <f ca="1">SQRT(Inputs!$B$38)*C877+SQRT(1-Inputs!$B$38)*_xlfn.NORM.S.INV(RAND())</f>
        <v>-1.4038305914706668</v>
      </c>
      <c r="AK877" s="24">
        <f ca="1">SQRT(Inputs!$B$38)*D877+SQRT(1-Inputs!$B$38)*_xlfn.NORM.S.INV(RAND())</f>
        <v>0.12119605501113179</v>
      </c>
      <c r="AL877" s="24">
        <f ca="1">SQRT(Inputs!$B$38)*E877+SQRT(1-Inputs!$B$38)*_xlfn.NORM.S.INV(RAND())</f>
        <v>-0.71263729453094793</v>
      </c>
      <c r="AM877" s="24">
        <f ca="1">SQRT(Inputs!$B$38)*F877+SQRT(1-Inputs!$B$38)*_xlfn.NORM.S.INV(RAND())</f>
        <v>-0.44353805227452903</v>
      </c>
      <c r="AN877" s="24">
        <f ca="1">SQRT(Inputs!$B$38)*G877+SQRT(1-Inputs!$B$38)*_xlfn.NORM.S.INV(RAND())</f>
        <v>-0.44736868009318709</v>
      </c>
      <c r="AO877" s="24">
        <f ca="1">SQRT(Inputs!$B$38)*H877+SQRT(1-Inputs!$B$38)*_xlfn.NORM.S.INV(RAND())</f>
        <v>-0.36880896120199202</v>
      </c>
      <c r="AP877" s="24">
        <f ca="1">SQRT(Inputs!$B$38)*I877+SQRT(1-Inputs!$B$38)*_xlfn.NORM.S.INV(RAND())</f>
        <v>0.8573119355619967</v>
      </c>
      <c r="AQ877" s="24">
        <f ca="1">SQRT(Inputs!$B$38)*J877+SQRT(1-Inputs!$B$38)*_xlfn.NORM.S.INV(RAND())</f>
        <v>-1.2706618638616693</v>
      </c>
      <c r="AR877" s="24">
        <f ca="1">SQRT(Inputs!$B$38)*K877+SQRT(1-Inputs!$B$38)*_xlfn.NORM.S.INV(RAND())</f>
        <v>1.501169052227195</v>
      </c>
      <c r="AS877" s="24">
        <f ca="1">SQRT(Inputs!$B$38)*L877+SQRT(1-Inputs!$B$38)*_xlfn.NORM.S.INV(RAND())</f>
        <v>-0.13422631109948999</v>
      </c>
      <c r="AT877" s="24">
        <f ca="1">SQRT(Inputs!$B$38)*M877+SQRT(1-Inputs!$B$38)*_xlfn.NORM.S.INV(RAND())</f>
        <v>0.99831470386430987</v>
      </c>
      <c r="AU877" s="15">
        <f ca="1">Inputs!$B$6*EXP($B$8-0.5*C$5^2+C$5*N877)</f>
        <v>4162.6355642284079</v>
      </c>
      <c r="AV877" s="15">
        <f t="shared" ca="1" si="474"/>
        <v>5586.1435554711998</v>
      </c>
      <c r="AW877" s="15">
        <f t="shared" ca="1" si="475"/>
        <v>6976.4126650902335</v>
      </c>
      <c r="AX877" s="15">
        <f t="shared" ca="1" si="476"/>
        <v>8420.8068614655076</v>
      </c>
      <c r="AY877" s="15">
        <f t="shared" ca="1" si="477"/>
        <v>8344.6811496297596</v>
      </c>
      <c r="AZ877" s="15">
        <f t="shared" ca="1" si="478"/>
        <v>11633.82859131537</v>
      </c>
      <c r="BA877" s="15">
        <f t="shared" ca="1" si="479"/>
        <v>17003.708696055761</v>
      </c>
      <c r="BB877" s="15">
        <f t="shared" ca="1" si="480"/>
        <v>17554.896958267345</v>
      </c>
      <c r="BC877" s="15">
        <f t="shared" ca="1" si="481"/>
        <v>24085.313562512743</v>
      </c>
      <c r="BD877" s="15">
        <f t="shared" ca="1" si="482"/>
        <v>26328.377153085574</v>
      </c>
      <c r="BE877" s="15">
        <f t="shared" ca="1" si="483"/>
        <v>30857.668442992552</v>
      </c>
      <c r="BF877" s="15">
        <f ca="1">Inputs!$B$13*EXP($B$9-0.5*C$6^2+C$6*Y877)</f>
        <v>13796.948489376886</v>
      </c>
      <c r="BG877" s="15">
        <f t="shared" ca="1" si="484"/>
        <v>14732.381111932566</v>
      </c>
      <c r="BH877" s="15">
        <f t="shared" ca="1" si="485"/>
        <v>19712.755001558635</v>
      </c>
      <c r="BI877" s="15">
        <f t="shared" ca="1" si="486"/>
        <v>22288.493277242254</v>
      </c>
      <c r="BJ877" s="15">
        <f t="shared" ca="1" si="487"/>
        <v>22341.629864748928</v>
      </c>
      <c r="BK877" s="15">
        <f t="shared" ca="1" si="488"/>
        <v>32738.572931969575</v>
      </c>
      <c r="BL877" s="15">
        <f t="shared" ca="1" si="489"/>
        <v>39077.634746906035</v>
      </c>
      <c r="BM877" s="15">
        <f t="shared" ca="1" si="490"/>
        <v>43177.8066616582</v>
      </c>
      <c r="BN877" s="15">
        <f t="shared" ca="1" si="491"/>
        <v>60703.604484070216</v>
      </c>
      <c r="BO877" s="15">
        <f t="shared" ca="1" si="492"/>
        <v>78195.108533563631</v>
      </c>
      <c r="BP877" s="15">
        <f t="shared" ca="1" si="493"/>
        <v>90658.961479139747</v>
      </c>
      <c r="BQ877" s="15">
        <f ca="1">Inputs!$B$20*EXP($B$10-0.5*C$7^2+C$7*AJ877)</f>
        <v>2607.1534621448855</v>
      </c>
      <c r="BR877" s="15">
        <f t="shared" ca="1" si="494"/>
        <v>3676.3851077109057</v>
      </c>
      <c r="BS877" s="15">
        <f t="shared" ca="1" si="495"/>
        <v>4102.6198299223652</v>
      </c>
      <c r="BT877" s="15">
        <f t="shared" ca="1" si="496"/>
        <v>5035.296284200399</v>
      </c>
      <c r="BU877" s="15">
        <f t="shared" ca="1" si="497"/>
        <v>6262.3654182747377</v>
      </c>
      <c r="BV877" s="15">
        <f t="shared" ca="1" si="498"/>
        <v>8018.0574730597045</v>
      </c>
      <c r="BW877" s="15">
        <f t="shared" ca="1" si="499"/>
        <v>13414.791647244083</v>
      </c>
      <c r="BX877" s="15">
        <f t="shared" ca="1" si="500"/>
        <v>14543.413830968944</v>
      </c>
      <c r="BY877" s="15">
        <f t="shared" ca="1" si="501"/>
        <v>27157.587164110839</v>
      </c>
      <c r="BZ877" s="15">
        <f t="shared" ca="1" si="502"/>
        <v>37177.128198775506</v>
      </c>
      <c r="CA877" s="15">
        <f t="shared" ca="1" si="503"/>
        <v>62359.518011929023</v>
      </c>
      <c r="CB877" s="15">
        <f ca="1">(AU877*DCF!C$10-DCF!C$5*MAX(AU877*DCF!C$10,0)-MAX(AU877-Inputs!$B$6,0)/Inputs!$B$10)*DCF!C$6</f>
        <v>1048.7756216057835</v>
      </c>
      <c r="CC877" s="15">
        <f ca="1">(AV877*DCF!D$10-DCF!D$5*MAX(AV877*DCF!D$10,0)-MAX(AV877-AU877,0)/Inputs!$B$10)*DCF!D$6</f>
        <v>1014.4994789519671</v>
      </c>
      <c r="CD877" s="15">
        <f ca="1">(AW877*DCF!E$10-DCF!E$5*MAX(AW877*DCF!E$10,0)-MAX(AW877-AV877,0)/Inputs!$B$10)*DCF!E$6</f>
        <v>1297.5964523643845</v>
      </c>
      <c r="CE877" s="15">
        <f ca="1">(AX877*DCF!F$10-DCF!F$5*MAX(AX877*DCF!F$10,0)-MAX(AX877-AW877,0)/Inputs!$B$10)*DCF!F$6</f>
        <v>1537.7060962255709</v>
      </c>
      <c r="CF877" s="15">
        <f ca="1">(AY877*DCF!G$10-DCF!G$5*MAX(AY877*DCF!G$10,0)-MAX(AY877-AX877,0)/Inputs!$B$10)*DCF!G$6</f>
        <v>1719.336839705647</v>
      </c>
      <c r="CG877" s="15">
        <f ca="1">(AZ877*DCF!H$10-DCF!H$5*MAX(AZ877*DCF!H$10,0)-MAX(AZ877-AY877,0)/Inputs!$B$10)*DCF!H$6</f>
        <v>1674.6690717029896</v>
      </c>
      <c r="CH877" s="15">
        <f ca="1">(BA877*DCF!I$10-DCF!I$5*MAX(BA877*DCF!I$10,0)-MAX(BA877-AZ877,0)/Inputs!$B$10)*DCF!I$6</f>
        <v>2225.1088008181391</v>
      </c>
      <c r="CI877" s="15">
        <f ca="1">(BB877*DCF!J$10-DCF!J$5*MAX(BB877*DCF!J$10,0)-MAX(BB877-BA877,0)/Inputs!$B$10)*DCF!J$6</f>
        <v>2928.9375528089627</v>
      </c>
      <c r="CJ877" s="15">
        <f ca="1">(BC877*DCF!K$10-DCF!K$5*MAX(BC877*DCF!K$10,0)-MAX(BC877-BB877,0)/Inputs!$B$10)*DCF!K$6</f>
        <v>2963.189757814529</v>
      </c>
      <c r="CK877" s="15">
        <f ca="1">(BD877*DCF!L$10-DCF!L$5*MAX(BD877*DCF!L$10,0)-MAX(BD877-BC877,0)/Inputs!$B$10)*DCF!L$6</f>
        <v>3680.7554936192691</v>
      </c>
      <c r="CL877" s="15">
        <f ca="1">(BE877*DCF!M$10-DCF!M$5*MAX(BE877*DCF!M$10,0)-MAX(BE877-BD877,0)/Inputs!$B$10)*DCF!M$6</f>
        <v>3813.3438921897573</v>
      </c>
      <c r="CM877" s="15">
        <f ca="1">(BF877*DCF!C$28-DCF!C$5*MAX(BF877*DCF!C$28,0)-MAX(BF877-Inputs!$B$13,0)/Inputs!$B$17)*DCF!C$6</f>
        <v>3654.1681068783246</v>
      </c>
      <c r="CN877" s="15">
        <f ca="1">(BG877*DCF!D$28-DCF!D$5*MAX(BG877*DCF!D$28,0)-MAX(BG877-BF877,0)/Inputs!$B$17)*DCF!D$6</f>
        <v>4139.4553546841307</v>
      </c>
      <c r="CO877" s="15">
        <f ca="1">(BH877*DCF!E$28-DCF!E$5*MAX(BH877*DCF!E$28,0)-MAX(BH877-BG877,0)/Inputs!$B$17)*DCF!E$6</f>
        <v>4601.4400906154142</v>
      </c>
      <c r="CP877" s="15">
        <f ca="1">(BI877*DCF!F$28-DCF!F$5*MAX(BI877*DCF!F$28,0)-MAX(BI877-BH877,0)/Inputs!$B$17)*DCF!F$6</f>
        <v>5581.7849608976703</v>
      </c>
      <c r="CQ877" s="15">
        <f ca="1">(BJ877*DCF!G$28-DCF!G$5*MAX(BJ877*DCF!G$28,0)-MAX(BJ877-BI877,0)/Inputs!$B$17)*DCF!G$6</f>
        <v>5787.7683247732193</v>
      </c>
      <c r="CR877" s="15">
        <f ca="1">(BK877*DCF!H$28-DCF!H$5*MAX(BK877*DCF!H$28,0)-MAX(BK877-BJ877,0)/Inputs!$B$17)*DCF!H$6</f>
        <v>6481.2171043465714</v>
      </c>
      <c r="CS877" s="15">
        <f ca="1">(BL877*DCF!I$28-DCF!I$5*MAX(BL877*DCF!I$28,0)-MAX(BL877-BK877,0)/Inputs!$B$17)*DCF!I$6</f>
        <v>8279.3747848338771</v>
      </c>
      <c r="CT877" s="15">
        <f ca="1">(BM877*DCF!J$28-DCF!J$5*MAX(BM877*DCF!J$28,0)-MAX(BM877-BL877,0)/Inputs!$B$17)*DCF!J$6</f>
        <v>9088.5860503169424</v>
      </c>
      <c r="CU877" s="15">
        <f ca="1">(BN877*DCF!K$28-DCF!K$5*MAX(BN877*DCF!K$28,0)-MAX(BN877-BM877,0)/Inputs!$B$17)*DCF!K$6</f>
        <v>10672.906658981003</v>
      </c>
      <c r="CV877" s="15">
        <f ca="1">(BO877*DCF!L$28-DCF!L$5*MAX(BO877*DCF!L$28,0)-MAX(BO877-BN877,0)/Inputs!$B$17)*DCF!L$6</f>
        <v>13622.372607856703</v>
      </c>
      <c r="CW877" s="15">
        <f ca="1">(BP877*DCF!M$28-DCF!M$5*MAX(BP877*DCF!M$28,0)-MAX(BP877-BO877,0)/Inputs!$B$17)*DCF!M$6</f>
        <v>15754.713210966825</v>
      </c>
      <c r="CX877" s="15">
        <f ca="1">(BQ877*DCF!C$46-DCF!C$5*MAX(BQ877*DCF!C$46,0)-MAX(BQ877-Inputs!$B$20,0)/Inputs!$B$24)*DCF!C$6</f>
        <v>-602.1139635438534</v>
      </c>
      <c r="CY877" s="15">
        <f ca="1">(BR877*DCF!D$46-DCF!D$5*MAX(BR877*DCF!D$46,0)-MAX(BR877-BQ877,0)/Inputs!$B$24)*DCF!D$6</f>
        <v>-1083.7054712118077</v>
      </c>
      <c r="CZ877" s="15">
        <f ca="1">(BS877*DCF!E$46-DCF!E$5*MAX(BS877*DCF!E$46,0)-MAX(BS877-BR877,0)/Inputs!$B$24)*DCF!E$6</f>
        <v>-653.15193152481913</v>
      </c>
      <c r="DA877" s="15">
        <f ca="1">(BT877*DCF!F$46-DCF!F$5*MAX(BT877*DCF!F$46,0)-MAX(BT877-BS877,0)/Inputs!$B$24)*DCF!F$6</f>
        <v>-706.31909214157736</v>
      </c>
      <c r="DB877" s="15">
        <f ca="1">(BU877*DCF!G$46-DCF!G$5*MAX(BU877*DCF!G$46,0)-MAX(BU877-BT877,0)/Inputs!$B$24)*DCF!G$6</f>
        <v>-623.41541252423485</v>
      </c>
      <c r="DC877" s="15">
        <f ca="1">(BV877*DCF!H$46-DCF!H$5*MAX(BV877*DCF!H$46,0)-MAX(BV877-BU877,0)/Inputs!$B$24)*DCF!H$6</f>
        <v>-545.57054872073218</v>
      </c>
      <c r="DD877" s="15">
        <f ca="1">(BW877*DCF!I$46-DCF!I$5*MAX(BW877*DCF!I$46,0)-MAX(BW877-BV877,0)/Inputs!$B$24)*DCF!I$6</f>
        <v>-1239.3737935172496</v>
      </c>
      <c r="DE877" s="15">
        <f ca="1">(BX877*DCF!J$46-DCF!J$5*MAX(BX877*DCF!J$46,0)-MAX(BX877-BW877,0)/Inputs!$B$24)*DCF!J$6</f>
        <v>310.76381699786322</v>
      </c>
      <c r="DF877" s="15">
        <f ca="1">(BY877*DCF!K$46-DCF!K$5*MAX(BY877*DCF!K$46,0)-MAX(BY877-BX877,0)/Inputs!$B$24)*DCF!K$6</f>
        <v>-1538.8045173242547</v>
      </c>
      <c r="DG877" s="15">
        <f ca="1">(BZ877*DCF!L$46-DCF!L$5*MAX(BZ877*DCF!L$46,0)-MAX(BZ877-BY877,0)/Inputs!$B$24)*DCF!L$6</f>
        <v>302.42764921757174</v>
      </c>
      <c r="DH877" s="15">
        <f ca="1">(CA877*DCF!M$46-DCF!M$5*MAX(CA877*DCF!M$46,0)-MAX(CA877-BZ877,0)/Inputs!$B$24)*DCF!M$6</f>
        <v>-375.79326769040694</v>
      </c>
      <c r="DI877" s="15">
        <f ca="1">SUM(CB877:CL877)+BE877*DCF!M$10*(1+Inputs!$B$30)*(1-Inputs!$B$33)*(1-Inputs!$B$30/Inputs!$B$31)/(Inputs!$B$29-Inputs!$B$30)*DCF!M$6</f>
        <v>109781.21838507705</v>
      </c>
      <c r="DJ877" s="15">
        <f ca="1">SUM(CM877:CW877)+BP877*DCF!M$28*(1+Inputs!$B$30)*(1-Inputs!$B$33)*(1-Inputs!$B$30/Inputs!$B$31)/(Inputs!$B$29-Inputs!$B$30)*DCF!M$6</f>
        <v>424070.57210461958</v>
      </c>
      <c r="DK877" s="15">
        <f ca="1">SUM(CX877:DH877)+CA877*DCF!M$46*(1+Inputs!$B$30)*(1-Inputs!$B$33)*(1-Inputs!$B$30/Inputs!$B$31)/(Inputs!$B$29-Inputs!$B$30)*DCF!M$6</f>
        <v>89660.145271602945</v>
      </c>
      <c r="DM877" s="15">
        <f ca="1">DI877+DJ877+DK877+Inputs!$B$34+Inputs!$B$36-Inputs!$B$35</f>
        <v>700362.93576129957</v>
      </c>
    </row>
    <row r="878" spans="1:117" x14ac:dyDescent="0.75">
      <c r="A878" s="11">
        <v>865</v>
      </c>
      <c r="C878" s="24">
        <f t="shared" ca="1" si="506"/>
        <v>-0.49082798329614125</v>
      </c>
      <c r="D878" s="24">
        <f t="shared" ca="1" si="506"/>
        <v>1.046106434173375</v>
      </c>
      <c r="E878" s="24">
        <f t="shared" ca="1" si="506"/>
        <v>1.2256550921205027</v>
      </c>
      <c r="F878" s="24">
        <f t="shared" ca="1" si="506"/>
        <v>-0.39528681351491235</v>
      </c>
      <c r="G878" s="24">
        <f t="shared" ca="1" si="506"/>
        <v>0.17952526574267685</v>
      </c>
      <c r="H878" s="24">
        <f t="shared" ca="1" si="506"/>
        <v>-0.44636828051588456</v>
      </c>
      <c r="I878" s="24">
        <f t="shared" ca="1" si="506"/>
        <v>-0.95413282234675056</v>
      </c>
      <c r="J878" s="24">
        <f t="shared" ca="1" si="506"/>
        <v>-0.67879792206512268</v>
      </c>
      <c r="K878" s="24">
        <f t="shared" ca="1" si="506"/>
        <v>1.2858757661863522</v>
      </c>
      <c r="L878" s="24">
        <f t="shared" ca="1" si="506"/>
        <v>1.7177535460019617</v>
      </c>
      <c r="M878" s="24">
        <f t="shared" ca="1" si="506"/>
        <v>0.77156924317586451</v>
      </c>
      <c r="N878" s="24">
        <f ca="1">SQRT(Inputs!$B$38)*C878+SQRT(1-Inputs!$B$38)*_xlfn.NORM.S.INV(RAND())</f>
        <v>0.47129159740021181</v>
      </c>
      <c r="O878" s="24">
        <f ca="1">SQRT(Inputs!$B$38)*D878+SQRT(1-Inputs!$B$38)*_xlfn.NORM.S.INV(RAND())</f>
        <v>0.73309862390940128</v>
      </c>
      <c r="P878" s="24">
        <f ca="1">SQRT(Inputs!$B$38)*E878+SQRT(1-Inputs!$B$38)*_xlfn.NORM.S.INV(RAND())</f>
        <v>0.18800863031124032</v>
      </c>
      <c r="Q878" s="24">
        <f ca="1">SQRT(Inputs!$B$38)*F878+SQRT(1-Inputs!$B$38)*_xlfn.NORM.S.INV(RAND())</f>
        <v>0.53087700818132455</v>
      </c>
      <c r="R878" s="24">
        <f ca="1">SQRT(Inputs!$B$38)*G878+SQRT(1-Inputs!$B$38)*_xlfn.NORM.S.INV(RAND())</f>
        <v>-1.9542121529059151</v>
      </c>
      <c r="S878" s="24">
        <f ca="1">SQRT(Inputs!$B$38)*H878+SQRT(1-Inputs!$B$38)*_xlfn.NORM.S.INV(RAND())</f>
        <v>-0.30758617136688049</v>
      </c>
      <c r="T878" s="24">
        <f ca="1">SQRT(Inputs!$B$38)*I878+SQRT(1-Inputs!$B$38)*_xlfn.NORM.S.INV(RAND())</f>
        <v>-1.7849835916015169</v>
      </c>
      <c r="U878" s="24">
        <f ca="1">SQRT(Inputs!$B$38)*J878+SQRT(1-Inputs!$B$38)*_xlfn.NORM.S.INV(RAND())</f>
        <v>-0.76679146814708243</v>
      </c>
      <c r="V878" s="24">
        <f ca="1">SQRT(Inputs!$B$38)*K878+SQRT(1-Inputs!$B$38)*_xlfn.NORM.S.INV(RAND())</f>
        <v>0.11945333910775024</v>
      </c>
      <c r="W878" s="24">
        <f ca="1">SQRT(Inputs!$B$38)*L878+SQRT(1-Inputs!$B$38)*_xlfn.NORM.S.INV(RAND())</f>
        <v>2.0635626412147707</v>
      </c>
      <c r="X878" s="24">
        <f ca="1">SQRT(Inputs!$B$38)*M878+SQRT(1-Inputs!$B$38)*_xlfn.NORM.S.INV(RAND())</f>
        <v>0.98718306707967707</v>
      </c>
      <c r="Y878" s="24">
        <f ca="1">SQRT(Inputs!$B$38)*C878+SQRT(1-Inputs!$B$38)*_xlfn.NORM.S.INV(RAND())</f>
        <v>-1.0703262885111542</v>
      </c>
      <c r="Z878" s="24">
        <f ca="1">SQRT(Inputs!$B$38)*D878+SQRT(1-Inputs!$B$38)*_xlfn.NORM.S.INV(RAND())</f>
        <v>1.231485206438895</v>
      </c>
      <c r="AA878" s="24">
        <f ca="1">SQRT(Inputs!$B$38)*E878+SQRT(1-Inputs!$B$38)*_xlfn.NORM.S.INV(RAND())</f>
        <v>0.54777243075992366</v>
      </c>
      <c r="AB878" s="24">
        <f ca="1">SQRT(Inputs!$B$38)*F878+SQRT(1-Inputs!$B$38)*_xlfn.NORM.S.INV(RAND())</f>
        <v>0.3217336812339196</v>
      </c>
      <c r="AC878" s="24">
        <f ca="1">SQRT(Inputs!$B$38)*G878+SQRT(1-Inputs!$B$38)*_xlfn.NORM.S.INV(RAND())</f>
        <v>-3.6942480456176263E-2</v>
      </c>
      <c r="AD878" s="24">
        <f ca="1">SQRT(Inputs!$B$38)*H878+SQRT(1-Inputs!$B$38)*_xlfn.NORM.S.INV(RAND())</f>
        <v>-0.99025304716816287</v>
      </c>
      <c r="AE878" s="24">
        <f ca="1">SQRT(Inputs!$B$38)*I878+SQRT(1-Inputs!$B$38)*_xlfn.NORM.S.INV(RAND())</f>
        <v>0.31363659102984609</v>
      </c>
      <c r="AF878" s="24">
        <f ca="1">SQRT(Inputs!$B$38)*J878+SQRT(1-Inputs!$B$38)*_xlfn.NORM.S.INV(RAND())</f>
        <v>-2.4242858865177306</v>
      </c>
      <c r="AG878" s="24">
        <f ca="1">SQRT(Inputs!$B$38)*K878+SQRT(1-Inputs!$B$38)*_xlfn.NORM.S.INV(RAND())</f>
        <v>-1.0861329346940711</v>
      </c>
      <c r="AH878" s="24">
        <f ca="1">SQRT(Inputs!$B$38)*L878+SQRT(1-Inputs!$B$38)*_xlfn.NORM.S.INV(RAND())</f>
        <v>0.47003968371231708</v>
      </c>
      <c r="AI878" s="24">
        <f ca="1">SQRT(Inputs!$B$38)*M878+SQRT(1-Inputs!$B$38)*_xlfn.NORM.S.INV(RAND())</f>
        <v>-0.65474926381310627</v>
      </c>
      <c r="AJ878" s="24">
        <f ca="1">SQRT(Inputs!$B$38)*C878+SQRT(1-Inputs!$B$38)*_xlfn.NORM.S.INV(RAND())</f>
        <v>0.89864891644233724</v>
      </c>
      <c r="AK878" s="24">
        <f ca="1">SQRT(Inputs!$B$38)*D878+SQRT(1-Inputs!$B$38)*_xlfn.NORM.S.INV(RAND())</f>
        <v>0.66419207444394612</v>
      </c>
      <c r="AL878" s="24">
        <f ca="1">SQRT(Inputs!$B$38)*E878+SQRT(1-Inputs!$B$38)*_xlfn.NORM.S.INV(RAND())</f>
        <v>2.6768131900102903</v>
      </c>
      <c r="AM878" s="24">
        <f ca="1">SQRT(Inputs!$B$38)*F878+SQRT(1-Inputs!$B$38)*_xlfn.NORM.S.INV(RAND())</f>
        <v>0.15549799035278034</v>
      </c>
      <c r="AN878" s="24">
        <f ca="1">SQRT(Inputs!$B$38)*G878+SQRT(1-Inputs!$B$38)*_xlfn.NORM.S.INV(RAND())</f>
        <v>-0.1159884011209005</v>
      </c>
      <c r="AO878" s="24">
        <f ca="1">SQRT(Inputs!$B$38)*H878+SQRT(1-Inputs!$B$38)*_xlfn.NORM.S.INV(RAND())</f>
        <v>-1.6639296528490062</v>
      </c>
      <c r="AP878" s="24">
        <f ca="1">SQRT(Inputs!$B$38)*I878+SQRT(1-Inputs!$B$38)*_xlfn.NORM.S.INV(RAND())</f>
        <v>0.9455215559308463</v>
      </c>
      <c r="AQ878" s="24">
        <f ca="1">SQRT(Inputs!$B$38)*J878+SQRT(1-Inputs!$B$38)*_xlfn.NORM.S.INV(RAND())</f>
        <v>0.59374458837446398</v>
      </c>
      <c r="AR878" s="24">
        <f ca="1">SQRT(Inputs!$B$38)*K878+SQRT(1-Inputs!$B$38)*_xlfn.NORM.S.INV(RAND())</f>
        <v>0.1495384765965394</v>
      </c>
      <c r="AS878" s="24">
        <f ca="1">SQRT(Inputs!$B$38)*L878+SQRT(1-Inputs!$B$38)*_xlfn.NORM.S.INV(RAND())</f>
        <v>1.0713218833431262</v>
      </c>
      <c r="AT878" s="24">
        <f ca="1">SQRT(Inputs!$B$38)*M878+SQRT(1-Inputs!$B$38)*_xlfn.NORM.S.INV(RAND())</f>
        <v>0.59017007192876159</v>
      </c>
      <c r="AU878" s="15">
        <f ca="1">Inputs!$B$6*EXP($B$8-0.5*C$5^2+C$5*N878)</f>
        <v>5355.6204316677358</v>
      </c>
      <c r="AV878" s="15">
        <f t="shared" ca="1" si="474"/>
        <v>7261.0060931991911</v>
      </c>
      <c r="AW878" s="15">
        <f t="shared" ca="1" si="475"/>
        <v>9080.8958106532937</v>
      </c>
      <c r="AX878" s="15">
        <f t="shared" ca="1" si="476"/>
        <v>11847.120240173685</v>
      </c>
      <c r="AY878" s="15">
        <f t="shared" ca="1" si="477"/>
        <v>11523.96495017091</v>
      </c>
      <c r="AZ878" s="15">
        <f t="shared" ca="1" si="478"/>
        <v>13624.729786921043</v>
      </c>
      <c r="BA878" s="15">
        <f t="shared" ca="1" si="479"/>
        <v>13832.016323072068</v>
      </c>
      <c r="BB878" s="15">
        <f t="shared" ca="1" si="480"/>
        <v>15682.327825779292</v>
      </c>
      <c r="BC878" s="15">
        <f t="shared" ca="1" si="481"/>
        <v>19429.613224083732</v>
      </c>
      <c r="BD878" s="15">
        <f t="shared" ca="1" si="482"/>
        <v>28870.735754131631</v>
      </c>
      <c r="BE878" s="15">
        <f t="shared" ca="1" si="483"/>
        <v>38705.65444537536</v>
      </c>
      <c r="BF878" s="15">
        <f ca="1">Inputs!$B$13*EXP($B$9-0.5*C$6^2+C$6*Y878)</f>
        <v>11186.685064422456</v>
      </c>
      <c r="BG878" s="15">
        <f t="shared" ca="1" si="484"/>
        <v>17026.060268534933</v>
      </c>
      <c r="BH878" s="15">
        <f t="shared" ca="1" si="485"/>
        <v>22781.198536140437</v>
      </c>
      <c r="BI878" s="15">
        <f t="shared" ca="1" si="486"/>
        <v>29303.404942549194</v>
      </c>
      <c r="BJ878" s="15">
        <f t="shared" ca="1" si="487"/>
        <v>35733.275080976528</v>
      </c>
      <c r="BK878" s="15">
        <f t="shared" ca="1" si="488"/>
        <v>38324.568994728266</v>
      </c>
      <c r="BL878" s="15">
        <f t="shared" ca="1" si="489"/>
        <v>49029.959673539255</v>
      </c>
      <c r="BM878" s="15">
        <f t="shared" ca="1" si="490"/>
        <v>44596.02746068062</v>
      </c>
      <c r="BN878" s="15">
        <f t="shared" ca="1" si="491"/>
        <v>48153.771218699636</v>
      </c>
      <c r="BO878" s="15">
        <f t="shared" ca="1" si="492"/>
        <v>62575.495514682494</v>
      </c>
      <c r="BP878" s="15">
        <f t="shared" ca="1" si="493"/>
        <v>71512.171948204661</v>
      </c>
      <c r="BQ878" s="15">
        <f ca="1">Inputs!$B$20*EXP($B$10-0.5*C$7^2+C$7*AJ878)</f>
        <v>5899.7419943772666</v>
      </c>
      <c r="BR878" s="15">
        <f t="shared" ca="1" si="494"/>
        <v>9885.0574195952668</v>
      </c>
      <c r="BS878" s="15">
        <f t="shared" ca="1" si="495"/>
        <v>29200.332475586994</v>
      </c>
      <c r="BT878" s="15">
        <f t="shared" ca="1" si="496"/>
        <v>41937.19658147476</v>
      </c>
      <c r="BU878" s="15">
        <f t="shared" ca="1" si="497"/>
        <v>56511.424780466979</v>
      </c>
      <c r="BV878" s="15">
        <f t="shared" ca="1" si="498"/>
        <v>54043.658711704142</v>
      </c>
      <c r="BW878" s="15">
        <f t="shared" ca="1" si="499"/>
        <v>92122.893446802074</v>
      </c>
      <c r="BX878" s="15">
        <f t="shared" ca="1" si="500"/>
        <v>145135.67949829268</v>
      </c>
      <c r="BY878" s="15">
        <f t="shared" ca="1" si="501"/>
        <v>209261.96932468086</v>
      </c>
      <c r="BZ878" s="15">
        <f t="shared" ca="1" si="502"/>
        <v>357539.09667677979</v>
      </c>
      <c r="CA878" s="15">
        <f t="shared" ca="1" si="503"/>
        <v>557766.08408286818</v>
      </c>
      <c r="CB878" s="15">
        <f ca="1">(AU878*DCF!C$10-DCF!C$5*MAX(AU878*DCF!C$10,0)-MAX(AU878-Inputs!$B$6,0)/Inputs!$B$10)*DCF!C$6</f>
        <v>1040.2694268623366</v>
      </c>
      <c r="CC878" s="15">
        <f ca="1">(AV878*DCF!D$10-DCF!D$5*MAX(AV878*DCF!D$10,0)-MAX(AV878-AU878,0)/Inputs!$B$10)*DCF!D$6</f>
        <v>1305.2426174365901</v>
      </c>
      <c r="CD878" s="15">
        <f ca="1">(AW878*DCF!E$10-DCF!E$5*MAX(AW878*DCF!E$10,0)-MAX(AW878-AV878,0)/Inputs!$B$10)*DCF!E$6</f>
        <v>1686.7197579282561</v>
      </c>
      <c r="CE878" s="15">
        <f ca="1">(AX878*DCF!F$10-DCF!F$5*MAX(AX878*DCF!F$10,0)-MAX(AX878-AW878,0)/Inputs!$B$10)*DCF!F$6</f>
        <v>2010.6247468368895</v>
      </c>
      <c r="CF878" s="15">
        <f ca="1">(AY878*DCF!G$10-DCF!G$5*MAX(AY878*DCF!G$10,0)-MAX(AY878-AX878,0)/Inputs!$B$10)*DCF!G$6</f>
        <v>2374.3959922524527</v>
      </c>
      <c r="CG878" s="15">
        <f ca="1">(AZ878*DCF!H$10-DCF!H$5*MAX(AZ878*DCF!H$10,0)-MAX(AZ878-AY878,0)/Inputs!$B$10)*DCF!H$6</f>
        <v>2272.2226029488311</v>
      </c>
      <c r="CH878" s="15">
        <f ca="1">(BA878*DCF!I$10-DCF!I$5*MAX(BA878*DCF!I$10,0)-MAX(BA878-AZ878,0)/Inputs!$B$10)*DCF!I$6</f>
        <v>2492.6025341365757</v>
      </c>
      <c r="CI878" s="15">
        <f ca="1">(BB878*DCF!J$10-DCF!J$5*MAX(BB878*DCF!J$10,0)-MAX(BB878-BA878,0)/Inputs!$B$10)*DCF!J$6</f>
        <v>2410.739625441749</v>
      </c>
      <c r="CJ878" s="15">
        <f ca="1">(BC878*DCF!K$10-DCF!K$5*MAX(BC878*DCF!K$10,0)-MAX(BC878-BB878,0)/Inputs!$B$10)*DCF!K$6</f>
        <v>2603.2927760962461</v>
      </c>
      <c r="CK878" s="15">
        <f ca="1">(BD878*DCF!L$10-DCF!L$5*MAX(BD878*DCF!L$10,0)-MAX(BD878-BC878,0)/Inputs!$B$10)*DCF!L$6</f>
        <v>3133.3659484535774</v>
      </c>
      <c r="CL878" s="15">
        <f ca="1">(BE878*DCF!M$10-DCF!M$5*MAX(BE878*DCF!M$10,0)-MAX(BE878-BD878,0)/Inputs!$B$10)*DCF!M$6</f>
        <v>4286.9823401164695</v>
      </c>
      <c r="CM878" s="15">
        <f ca="1">(BF878*DCF!C$28-DCF!C$5*MAX(BF878*DCF!C$28,0)-MAX(BF878-Inputs!$B$13,0)/Inputs!$B$17)*DCF!C$6</f>
        <v>3414.1029179492498</v>
      </c>
      <c r="CN878" s="15">
        <f ca="1">(BG878*DCF!D$28-DCF!D$5*MAX(BG878*DCF!D$28,0)-MAX(BG878-BF878,0)/Inputs!$B$17)*DCF!D$6</f>
        <v>3768.7609707191464</v>
      </c>
      <c r="CO878" s="15">
        <f ca="1">(BH878*DCF!E$28-DCF!E$5*MAX(BH878*DCF!E$28,0)-MAX(BH878-BG878,0)/Inputs!$B$17)*DCF!E$6</f>
        <v>5317.7825432384725</v>
      </c>
      <c r="CP878" s="15">
        <f ca="1">(BI878*DCF!F$28-DCF!F$5*MAX(BI878*DCF!F$28,0)-MAX(BI878-BH878,0)/Inputs!$B$17)*DCF!F$6</f>
        <v>6767.6317973192863</v>
      </c>
      <c r="CQ878" s="15">
        <f ca="1">(BJ878*DCF!G$28-DCF!G$5*MAX(BJ878*DCF!G$28,0)-MAX(BJ878-BI878,0)/Inputs!$B$17)*DCF!G$6</f>
        <v>8189.8286894137782</v>
      </c>
      <c r="CR878" s="15">
        <f ca="1">(BK878*DCF!H$28-DCF!H$5*MAX(BK878*DCF!H$28,0)-MAX(BK878-BJ878,0)/Inputs!$B$17)*DCF!H$6</f>
        <v>9075.474383660312</v>
      </c>
      <c r="CS878" s="15">
        <f ca="1">(BL878*DCF!I$28-DCF!I$5*MAX(BL878*DCF!I$28,0)-MAX(BL878-BK878,0)/Inputs!$B$17)*DCF!I$6</f>
        <v>9992.9921660124928</v>
      </c>
      <c r="CT878" s="15">
        <f ca="1">(BM878*DCF!J$28-DCF!J$5*MAX(BM878*DCF!J$28,0)-MAX(BM878-BL878,0)/Inputs!$B$17)*DCF!J$6</f>
        <v>9948.6163263518847</v>
      </c>
      <c r="CU878" s="15">
        <f ca="1">(BN878*DCF!K$28-DCF!K$5*MAX(BN878*DCF!K$28,0)-MAX(BN878-BM878,0)/Inputs!$B$17)*DCF!K$6</f>
        <v>9733.4928655728891</v>
      </c>
      <c r="CV878" s="15">
        <f ca="1">(BO878*DCF!L$28-DCF!L$5*MAX(BO878*DCF!L$28,0)-MAX(BO878-BN878,0)/Inputs!$B$17)*DCF!L$6</f>
        <v>10853.28265481072</v>
      </c>
      <c r="CW878" s="15">
        <f ca="1">(BP878*DCF!M$28-DCF!M$5*MAX(BP878*DCF!M$28,0)-MAX(BP878-BO878,0)/Inputs!$B$17)*DCF!M$6</f>
        <v>12520.922736602968</v>
      </c>
      <c r="CX878" s="15">
        <f ca="1">(BQ878*DCF!C$46-DCF!C$5*MAX(BQ878*DCF!C$46,0)-MAX(BQ878-Inputs!$B$20,0)/Inputs!$B$24)*DCF!C$6</f>
        <v>-2609.0591185061894</v>
      </c>
      <c r="CY878" s="15">
        <f ca="1">(BR878*DCF!D$46-DCF!D$5*MAX(BR878*DCF!D$46,0)-MAX(BR878-BQ878,0)/Inputs!$B$24)*DCF!D$6</f>
        <v>-3387.6497898249422</v>
      </c>
      <c r="CZ878" s="15">
        <f ca="1">(BS878*DCF!E$46-DCF!E$5*MAX(BS878*DCF!E$46,0)-MAX(BS878-BR878,0)/Inputs!$B$24)*DCF!E$6</f>
        <v>-11066.539842791581</v>
      </c>
      <c r="DA878" s="15">
        <f ca="1">(BT878*DCF!F$46-DCF!F$5*MAX(BT878*DCF!F$46,0)-MAX(BT878-BS878,0)/Inputs!$B$24)*DCF!F$6</f>
        <v>-7692.0266661888463</v>
      </c>
      <c r="DB878" s="15">
        <f ca="1">(BU878*DCF!G$46-DCF!G$5*MAX(BU878*DCF!G$46,0)-MAX(BU878-BT878,0)/Inputs!$B$24)*DCF!G$6</f>
        <v>-6803.4150912241585</v>
      </c>
      <c r="DC878" s="15">
        <f ca="1">(BV878*DCF!H$46-DCF!H$5*MAX(BV878*DCF!H$46,0)-MAX(BV878-BU878,0)/Inputs!$B$24)*DCF!H$6</f>
        <v>0</v>
      </c>
      <c r="DD878" s="15">
        <f ca="1">(BW878*DCF!I$46-DCF!I$5*MAX(BW878*DCF!I$46,0)-MAX(BW878-BV878,0)/Inputs!$B$24)*DCF!I$6</f>
        <v>-8803.4612481069471</v>
      </c>
      <c r="DE878" s="15">
        <f ca="1">(BX878*DCF!J$46-DCF!J$5*MAX(BX878*DCF!J$46,0)-MAX(BX878-BW878,0)/Inputs!$B$24)*DCF!J$6</f>
        <v>-7970.0844657250991</v>
      </c>
      <c r="DF878" s="15">
        <f ca="1">(BY878*DCF!K$46-DCF!K$5*MAX(BY878*DCF!K$46,0)-MAX(BY878-BX878,0)/Inputs!$B$24)*DCF!K$6</f>
        <v>-3755.4914240314365</v>
      </c>
      <c r="DG878" s="15">
        <f ca="1">(BZ878*DCF!L$46-DCF!L$5*MAX(BZ878*DCF!L$46,0)-MAX(BZ878-BY878,0)/Inputs!$B$24)*DCF!L$6</f>
        <v>-8840.581668133842</v>
      </c>
      <c r="DH878" s="15">
        <f ca="1">(CA878*DCF!M$46-DCF!M$5*MAX(CA878*DCF!M$46,0)-MAX(CA878-BZ878,0)/Inputs!$B$24)*DCF!M$6</f>
        <v>1867.9786230307052</v>
      </c>
      <c r="DI878" s="15">
        <f ca="1">SUM(CB878:CL878)+BE878*DCF!M$10*(1+Inputs!$B$30)*(1-Inputs!$B$33)*(1-Inputs!$B$30/Inputs!$B$31)/(Inputs!$B$29-Inputs!$B$30)*DCF!M$6</f>
        <v>133334.80651928257</v>
      </c>
      <c r="DJ878" s="15">
        <f ca="1">SUM(CM878:CW878)+BP878*DCF!M$28*(1+Inputs!$B$30)*(1-Inputs!$B$33)*(1-Inputs!$B$30/Inputs!$B$31)/(Inputs!$B$29-Inputs!$B$30)*DCF!M$6</f>
        <v>354941.9816282235</v>
      </c>
      <c r="DK878" s="15">
        <f ca="1">SUM(CX878:DH878)+CA878*DCF!M$46*(1+Inputs!$B$30)*(1-Inputs!$B$33)*(1-Inputs!$B$30/Inputs!$B$31)/(Inputs!$B$29-Inputs!$B$30)*DCF!M$6</f>
        <v>803312.10691711807</v>
      </c>
      <c r="DM878" s="15">
        <f ca="1">DI878+DJ878+DK878+Inputs!$B$34+Inputs!$B$36-Inputs!$B$35</f>
        <v>1368439.895064624</v>
      </c>
    </row>
    <row r="879" spans="1:117" x14ac:dyDescent="0.75">
      <c r="A879" s="11">
        <v>866</v>
      </c>
      <c r="C879" s="24">
        <f t="shared" ca="1" si="506"/>
        <v>0.77377400426974019</v>
      </c>
      <c r="D879" s="24">
        <f t="shared" ca="1" si="506"/>
        <v>0.43651255808427225</v>
      </c>
      <c r="E879" s="24">
        <f t="shared" ca="1" si="506"/>
        <v>-1.8433664187791379</v>
      </c>
      <c r="F879" s="24">
        <f t="shared" ca="1" si="506"/>
        <v>0.65133022410492991</v>
      </c>
      <c r="G879" s="24">
        <f t="shared" ca="1" si="506"/>
        <v>0.11670986607812178</v>
      </c>
      <c r="H879" s="24">
        <f t="shared" ca="1" si="506"/>
        <v>0.58808657716930146</v>
      </c>
      <c r="I879" s="24">
        <f t="shared" ca="1" si="506"/>
        <v>0.3652832367428272</v>
      </c>
      <c r="J879" s="24">
        <f t="shared" ca="1" si="506"/>
        <v>9.2819655616738592E-2</v>
      </c>
      <c r="K879" s="24">
        <f t="shared" ca="1" si="506"/>
        <v>-1.4439361455250044</v>
      </c>
      <c r="L879" s="24">
        <f t="shared" ca="1" si="506"/>
        <v>-1.0298164257948452</v>
      </c>
      <c r="M879" s="24">
        <f t="shared" ca="1" si="506"/>
        <v>-0.58034835056314138</v>
      </c>
      <c r="N879" s="24">
        <f ca="1">SQRT(Inputs!$B$38)*C879+SQRT(1-Inputs!$B$38)*_xlfn.NORM.S.INV(RAND())</f>
        <v>0.23672514802742547</v>
      </c>
      <c r="O879" s="24">
        <f ca="1">SQRT(Inputs!$B$38)*D879+SQRT(1-Inputs!$B$38)*_xlfn.NORM.S.INV(RAND())</f>
        <v>0.63115300857663459</v>
      </c>
      <c r="P879" s="24">
        <f ca="1">SQRT(Inputs!$B$38)*E879+SQRT(1-Inputs!$B$38)*_xlfn.NORM.S.INV(RAND())</f>
        <v>-0.60530424730189769</v>
      </c>
      <c r="Q879" s="24">
        <f ca="1">SQRT(Inputs!$B$38)*F879+SQRT(1-Inputs!$B$38)*_xlfn.NORM.S.INV(RAND())</f>
        <v>0.55356396501467808</v>
      </c>
      <c r="R879" s="24">
        <f ca="1">SQRT(Inputs!$B$38)*G879+SQRT(1-Inputs!$B$38)*_xlfn.NORM.S.INV(RAND())</f>
        <v>-0.43220892984136916</v>
      </c>
      <c r="S879" s="24">
        <f ca="1">SQRT(Inputs!$B$38)*H879+SQRT(1-Inputs!$B$38)*_xlfn.NORM.S.INV(RAND())</f>
        <v>0.99121924291811192</v>
      </c>
      <c r="T879" s="24">
        <f ca="1">SQRT(Inputs!$B$38)*I879+SQRT(1-Inputs!$B$38)*_xlfn.NORM.S.INV(RAND())</f>
        <v>-1.1315382531966427</v>
      </c>
      <c r="U879" s="24">
        <f ca="1">SQRT(Inputs!$B$38)*J879+SQRT(1-Inputs!$B$38)*_xlfn.NORM.S.INV(RAND())</f>
        <v>1.0141218436148951</v>
      </c>
      <c r="V879" s="24">
        <f ca="1">SQRT(Inputs!$B$38)*K879+SQRT(1-Inputs!$B$38)*_xlfn.NORM.S.INV(RAND())</f>
        <v>-0.26767770749004216</v>
      </c>
      <c r="W879" s="24">
        <f ca="1">SQRT(Inputs!$B$38)*L879+SQRT(1-Inputs!$B$38)*_xlfn.NORM.S.INV(RAND())</f>
        <v>-0.77774109790206791</v>
      </c>
      <c r="X879" s="24">
        <f ca="1">SQRT(Inputs!$B$38)*M879+SQRT(1-Inputs!$B$38)*_xlfn.NORM.S.INV(RAND())</f>
        <v>-0.73087247037735792</v>
      </c>
      <c r="Y879" s="24">
        <f ca="1">SQRT(Inputs!$B$38)*C879+SQRT(1-Inputs!$B$38)*_xlfn.NORM.S.INV(RAND())</f>
        <v>0.43537741102257471</v>
      </c>
      <c r="Z879" s="24">
        <f ca="1">SQRT(Inputs!$B$38)*D879+SQRT(1-Inputs!$B$38)*_xlfn.NORM.S.INV(RAND())</f>
        <v>-1.790560546683214</v>
      </c>
      <c r="AA879" s="24">
        <f ca="1">SQRT(Inputs!$B$38)*E879+SQRT(1-Inputs!$B$38)*_xlfn.NORM.S.INV(RAND())</f>
        <v>-1.1657819767405044</v>
      </c>
      <c r="AB879" s="24">
        <f ca="1">SQRT(Inputs!$B$38)*F879+SQRT(1-Inputs!$B$38)*_xlfn.NORM.S.INV(RAND())</f>
        <v>-1.206135798756766</v>
      </c>
      <c r="AC879" s="24">
        <f ca="1">SQRT(Inputs!$B$38)*G879+SQRT(1-Inputs!$B$38)*_xlfn.NORM.S.INV(RAND())</f>
        <v>1.430979797254019</v>
      </c>
      <c r="AD879" s="24">
        <f ca="1">SQRT(Inputs!$B$38)*H879+SQRT(1-Inputs!$B$38)*_xlfn.NORM.S.INV(RAND())</f>
        <v>-0.16551458147904663</v>
      </c>
      <c r="AE879" s="24">
        <f ca="1">SQRT(Inputs!$B$38)*I879+SQRT(1-Inputs!$B$38)*_xlfn.NORM.S.INV(RAND())</f>
        <v>-0.79339738344477784</v>
      </c>
      <c r="AF879" s="24">
        <f ca="1">SQRT(Inputs!$B$38)*J879+SQRT(1-Inputs!$B$38)*_xlfn.NORM.S.INV(RAND())</f>
        <v>0.6325487581470457</v>
      </c>
      <c r="AG879" s="24">
        <f ca="1">SQRT(Inputs!$B$38)*K879+SQRT(1-Inputs!$B$38)*_xlfn.NORM.S.INV(RAND())</f>
        <v>-0.96415592215911072</v>
      </c>
      <c r="AH879" s="24">
        <f ca="1">SQRT(Inputs!$B$38)*L879+SQRT(1-Inputs!$B$38)*_xlfn.NORM.S.INV(RAND())</f>
        <v>-0.79705109580839384</v>
      </c>
      <c r="AI879" s="24">
        <f ca="1">SQRT(Inputs!$B$38)*M879+SQRT(1-Inputs!$B$38)*_xlfn.NORM.S.INV(RAND())</f>
        <v>-0.50315480406766566</v>
      </c>
      <c r="AJ879" s="24">
        <f ca="1">SQRT(Inputs!$B$38)*C879+SQRT(1-Inputs!$B$38)*_xlfn.NORM.S.INV(RAND())</f>
        <v>1.1114871849491004</v>
      </c>
      <c r="AK879" s="24">
        <f ca="1">SQRT(Inputs!$B$38)*D879+SQRT(1-Inputs!$B$38)*_xlfn.NORM.S.INV(RAND())</f>
        <v>1.321003472878836</v>
      </c>
      <c r="AL879" s="24">
        <f ca="1">SQRT(Inputs!$B$38)*E879+SQRT(1-Inputs!$B$38)*_xlfn.NORM.S.INV(RAND())</f>
        <v>-1.1122441091728261</v>
      </c>
      <c r="AM879" s="24">
        <f ca="1">SQRT(Inputs!$B$38)*F879+SQRT(1-Inputs!$B$38)*_xlfn.NORM.S.INV(RAND())</f>
        <v>-0.52425840529584411</v>
      </c>
      <c r="AN879" s="24">
        <f ca="1">SQRT(Inputs!$B$38)*G879+SQRT(1-Inputs!$B$38)*_xlfn.NORM.S.INV(RAND())</f>
        <v>-0.21848178756184977</v>
      </c>
      <c r="AO879" s="24">
        <f ca="1">SQRT(Inputs!$B$38)*H879+SQRT(1-Inputs!$B$38)*_xlfn.NORM.S.INV(RAND())</f>
        <v>-0.50248770485759553</v>
      </c>
      <c r="AP879" s="24">
        <f ca="1">SQRT(Inputs!$B$38)*I879+SQRT(1-Inputs!$B$38)*_xlfn.NORM.S.INV(RAND())</f>
        <v>0.33954100620339522</v>
      </c>
      <c r="AQ879" s="24">
        <f ca="1">SQRT(Inputs!$B$38)*J879+SQRT(1-Inputs!$B$38)*_xlfn.NORM.S.INV(RAND())</f>
        <v>0.9286982497955556</v>
      </c>
      <c r="AR879" s="24">
        <f ca="1">SQRT(Inputs!$B$38)*K879+SQRT(1-Inputs!$B$38)*_xlfn.NORM.S.INV(RAND())</f>
        <v>-1.8839994833985334</v>
      </c>
      <c r="AS879" s="24">
        <f ca="1">SQRT(Inputs!$B$38)*L879+SQRT(1-Inputs!$B$38)*_xlfn.NORM.S.INV(RAND())</f>
        <v>-1.7439001694345078</v>
      </c>
      <c r="AT879" s="24">
        <f ca="1">SQRT(Inputs!$B$38)*M879+SQRT(1-Inputs!$B$38)*_xlfn.NORM.S.INV(RAND())</f>
        <v>-0.79703099432600411</v>
      </c>
      <c r="AU879" s="15">
        <f ca="1">Inputs!$B$6*EXP($B$8-0.5*C$5^2+C$5*N879)</f>
        <v>5156.0798146877451</v>
      </c>
      <c r="AV879" s="15">
        <f t="shared" ca="1" si="474"/>
        <v>6886.4735936536517</v>
      </c>
      <c r="AW879" s="15">
        <f t="shared" ca="1" si="475"/>
        <v>7738.521282385529</v>
      </c>
      <c r="AX879" s="15">
        <f t="shared" ca="1" si="476"/>
        <v>10124.486977529747</v>
      </c>
      <c r="AY879" s="15">
        <f t="shared" ca="1" si="477"/>
        <v>11764.100052136257</v>
      </c>
      <c r="AZ879" s="15">
        <f t="shared" ca="1" si="478"/>
        <v>16047.193243751914</v>
      </c>
      <c r="BA879" s="15">
        <f t="shared" ca="1" si="479"/>
        <v>17444.471334996168</v>
      </c>
      <c r="BB879" s="15">
        <f t="shared" ca="1" si="480"/>
        <v>23641.423058896689</v>
      </c>
      <c r="BC879" s="15">
        <f t="shared" ca="1" si="481"/>
        <v>28216.151601373462</v>
      </c>
      <c r="BD879" s="15">
        <f t="shared" ca="1" si="482"/>
        <v>32142.126552145561</v>
      </c>
      <c r="BE879" s="15">
        <f t="shared" ca="1" si="483"/>
        <v>36849.560913771733</v>
      </c>
      <c r="BF879" s="15">
        <f ca="1">Inputs!$B$13*EXP($B$9-0.5*C$6^2+C$6*Y879)</f>
        <v>15077.84606296761</v>
      </c>
      <c r="BG879" s="15">
        <f t="shared" ca="1" si="484"/>
        <v>13302.530641808502</v>
      </c>
      <c r="BH879" s="15">
        <f t="shared" ca="1" si="485"/>
        <v>13395.771016469385</v>
      </c>
      <c r="BI879" s="15">
        <f t="shared" ca="1" si="486"/>
        <v>13619.986926200978</v>
      </c>
      <c r="BJ879" s="15">
        <f t="shared" ca="1" si="487"/>
        <v>20522.285448143473</v>
      </c>
      <c r="BK879" s="15">
        <f t="shared" ca="1" si="488"/>
        <v>24626.00160173035</v>
      </c>
      <c r="BL879" s="15">
        <f t="shared" ca="1" si="489"/>
        <v>27294.381399265116</v>
      </c>
      <c r="BM879" s="15">
        <f t="shared" ca="1" si="490"/>
        <v>36293.450569858629</v>
      </c>
      <c r="BN879" s="15">
        <f t="shared" ca="1" si="491"/>
        <v>39765.877436995936</v>
      </c>
      <c r="BO879" s="15">
        <f t="shared" ca="1" si="492"/>
        <v>44598.336653789236</v>
      </c>
      <c r="BP879" s="15">
        <f t="shared" ca="1" si="493"/>
        <v>51850.55212731503</v>
      </c>
      <c r="BQ879" s="15">
        <f ca="1">Inputs!$B$20*EXP($B$10-0.5*C$7^2+C$7*AJ879)</f>
        <v>6362.3554936963583</v>
      </c>
      <c r="BR879" s="15">
        <f t="shared" ca="1" si="494"/>
        <v>13132.689270036604</v>
      </c>
      <c r="BS879" s="15">
        <f t="shared" ca="1" si="495"/>
        <v>13066.243041276044</v>
      </c>
      <c r="BT879" s="15">
        <f t="shared" ca="1" si="496"/>
        <v>15700.66554719458</v>
      </c>
      <c r="BU879" s="15">
        <f t="shared" ca="1" si="497"/>
        <v>20638.792564596526</v>
      </c>
      <c r="BV879" s="15">
        <f t="shared" ca="1" si="498"/>
        <v>25641.009868664391</v>
      </c>
      <c r="BW879" s="15">
        <f t="shared" ca="1" si="499"/>
        <v>38446.549951936613</v>
      </c>
      <c r="BX879" s="15">
        <f t="shared" ca="1" si="500"/>
        <v>64777.871059467689</v>
      </c>
      <c r="BY879" s="15">
        <f t="shared" ca="1" si="501"/>
        <v>63295.601950212986</v>
      </c>
      <c r="BZ879" s="15">
        <f t="shared" ca="1" si="502"/>
        <v>64453.280600356258</v>
      </c>
      <c r="CA879" s="15">
        <f t="shared" ca="1" si="503"/>
        <v>78580.914951127314</v>
      </c>
      <c r="CB879" s="15">
        <f ca="1">(AU879*DCF!C$10-DCF!C$5*MAX(AU879*DCF!C$10,0)-MAX(AU879-Inputs!$B$6,0)/Inputs!$B$10)*DCF!C$6</f>
        <v>1041.6921870276876</v>
      </c>
      <c r="CC879" s="15">
        <f ca="1">(AV879*DCF!D$10-DCF!D$5*MAX(AV879*DCF!D$10,0)-MAX(AV879-AU879,0)/Inputs!$B$10)*DCF!D$6</f>
        <v>1256.620048747453</v>
      </c>
      <c r="CD879" s="15">
        <f ca="1">(AW879*DCF!E$10-DCF!E$5*MAX(AW879*DCF!E$10,0)-MAX(AW879-AV879,0)/Inputs!$B$10)*DCF!E$6</f>
        <v>1594.7849529853595</v>
      </c>
      <c r="CE879" s="15">
        <f ca="1">(AX879*DCF!F$10-DCF!F$5*MAX(AX879*DCF!F$10,0)-MAX(AX879-AW879,0)/Inputs!$B$10)*DCF!F$6</f>
        <v>1713.6990658374302</v>
      </c>
      <c r="CF879" s="15">
        <f ca="1">(AY879*DCF!G$10-DCF!G$5*MAX(AY879*DCF!G$10,0)-MAX(AY879-AX879,0)/Inputs!$B$10)*DCF!G$6</f>
        <v>2108.7114245631715</v>
      </c>
      <c r="CG879" s="15">
        <f ca="1">(AZ879*DCF!H$10-DCF!H$5*MAX(AZ879*DCF!H$10,0)-MAX(AZ879-AY879,0)/Inputs!$B$10)*DCF!H$6</f>
        <v>2355.0340978665286</v>
      </c>
      <c r="CH879" s="15">
        <f ca="1">(BA879*DCF!I$10-DCF!I$5*MAX(BA879*DCF!I$10,0)-MAX(BA879-AZ879,0)/Inputs!$B$10)*DCF!I$6</f>
        <v>2957.2659734845179</v>
      </c>
      <c r="CI879" s="15">
        <f ca="1">(BB879*DCF!J$10-DCF!J$5*MAX(BB879*DCF!J$10,0)-MAX(BB879-BA879,0)/Inputs!$B$10)*DCF!J$6</f>
        <v>3117.8771364867816</v>
      </c>
      <c r="CJ879" s="15">
        <f ca="1">(BC879*DCF!K$10-DCF!K$5*MAX(BC879*DCF!K$10,0)-MAX(BC879-BB879,0)/Inputs!$B$10)*DCF!K$6</f>
        <v>3901.9548980370137</v>
      </c>
      <c r="CK879" s="15">
        <f ca="1">(BD879*DCF!L$10-DCF!L$5*MAX(BD879*DCF!L$10,0)-MAX(BD879-BC879,0)/Inputs!$B$10)*DCF!L$6</f>
        <v>4339.9517694816795</v>
      </c>
      <c r="CL879" s="15">
        <f ca="1">(BE879*DCF!M$10-DCF!M$5*MAX(BE879*DCF!M$10,0)-MAX(BE879-BD879,0)/Inputs!$B$10)*DCF!M$6</f>
        <v>4637.5963258737265</v>
      </c>
      <c r="CM879" s="15">
        <f ca="1">(BF879*DCF!C$28-DCF!C$5*MAX(BF879*DCF!C$28,0)-MAX(BF879-Inputs!$B$13,0)/Inputs!$B$17)*DCF!C$6</f>
        <v>3749.2703449877649</v>
      </c>
      <c r="CN879" s="15">
        <f ca="1">(BG879*DCF!D$28-DCF!D$5*MAX(BG879*DCF!D$28,0)-MAX(BG879-BF879,0)/Inputs!$B$17)*DCF!D$6</f>
        <v>3917.9020810568632</v>
      </c>
      <c r="CO879" s="15">
        <f ca="1">(BH879*DCF!E$28-DCF!E$5*MAX(BH879*DCF!E$28,0)-MAX(BH879-BG879,0)/Inputs!$B$17)*DCF!E$6</f>
        <v>3775.5444884908966</v>
      </c>
      <c r="CP879" s="15">
        <f ca="1">(BI879*DCF!F$28-DCF!F$5*MAX(BI879*DCF!F$28,0)-MAX(BI879-BH879,0)/Inputs!$B$17)*DCF!F$6</f>
        <v>3656.6456378915432</v>
      </c>
      <c r="CQ879" s="15">
        <f ca="1">(BJ879*DCF!G$28-DCF!G$5*MAX(BJ879*DCF!G$28,0)-MAX(BJ879-BI879,0)/Inputs!$B$17)*DCF!G$6</f>
        <v>4163.7642366447717</v>
      </c>
      <c r="CR879" s="15">
        <f ca="1">(BK879*DCF!H$28-DCF!H$5*MAX(BK879*DCF!H$28,0)-MAX(BK879-BJ879,0)/Inputs!$B$17)*DCF!H$6</f>
        <v>5452.6795626693602</v>
      </c>
      <c r="CS879" s="15">
        <f ca="1">(BL879*DCF!I$28-DCF!I$5*MAX(BL879*DCF!I$28,0)-MAX(BL879-BK879,0)/Inputs!$B$17)*DCF!I$6</f>
        <v>6035.3623756735815</v>
      </c>
      <c r="CT879" s="15">
        <f ca="1">(BM879*DCF!J$28-DCF!J$5*MAX(BM879*DCF!J$28,0)-MAX(BM879-BL879,0)/Inputs!$B$17)*DCF!J$6</f>
        <v>6903.2493694335444</v>
      </c>
      <c r="CU879" s="15">
        <f ca="1">(BN879*DCF!K$28-DCF!K$5*MAX(BN879*DCF!K$28,0)-MAX(BN879-BM879,0)/Inputs!$B$17)*DCF!K$6</f>
        <v>7972.5605214322313</v>
      </c>
      <c r="CV879" s="15">
        <f ca="1">(BO879*DCF!L$28-DCF!L$5*MAX(BO879*DCF!L$28,0)-MAX(BO879-BN879,0)/Inputs!$B$17)*DCF!L$6</f>
        <v>8351.5034574418132</v>
      </c>
      <c r="CW879" s="15">
        <f ca="1">(BP879*DCF!M$28-DCF!M$5*MAX(BP879*DCF!M$28,0)-MAX(BP879-BO879,0)/Inputs!$B$17)*DCF!M$6</f>
        <v>8997.6510910415163</v>
      </c>
      <c r="CX879" s="15">
        <f ca="1">(BQ879*DCF!C$46-DCF!C$5*MAX(BQ879*DCF!C$46,0)-MAX(BQ879-Inputs!$B$20,0)/Inputs!$B$24)*DCF!C$6</f>
        <v>-2929.5765545240356</v>
      </c>
      <c r="CY879" s="15">
        <f ca="1">(BR879*DCF!D$46-DCF!D$5*MAX(BR879*DCF!D$46,0)-MAX(BR879-BQ879,0)/Inputs!$B$24)*DCF!D$6</f>
        <v>-5130.2890236141375</v>
      </c>
      <c r="CZ879" s="15">
        <f ca="1">(BS879*DCF!E$46-DCF!E$5*MAX(BS879*DCF!E$46,0)-MAX(BS879-BR879,0)/Inputs!$B$24)*DCF!E$6</f>
        <v>-1545.1059896668671</v>
      </c>
      <c r="DA879" s="15">
        <f ca="1">(BT879*DCF!F$46-DCF!F$5*MAX(BT879*DCF!F$46,0)-MAX(BT879-BS879,0)/Inputs!$B$24)*DCF!F$6</f>
        <v>-2102.6982471799042</v>
      </c>
      <c r="DB879" s="15">
        <f ca="1">(BU879*DCF!G$46-DCF!G$5*MAX(BU879*DCF!G$46,0)-MAX(BU879-BT879,0)/Inputs!$B$24)*DCF!G$6</f>
        <v>-2355.3365677751117</v>
      </c>
      <c r="DC879" s="15">
        <f ca="1">(BV879*DCF!H$46-DCF!H$5*MAX(BV879*DCF!H$46,0)-MAX(BV879-BU879,0)/Inputs!$B$24)*DCF!H$6</f>
        <v>-1554.4083781451616</v>
      </c>
      <c r="DD879" s="15">
        <f ca="1">(BW879*DCF!I$46-DCF!I$5*MAX(BW879*DCF!I$46,0)-MAX(BW879-BV879,0)/Inputs!$B$24)*DCF!I$6</f>
        <v>-2788.0371966689568</v>
      </c>
      <c r="DE879" s="15">
        <f ca="1">(BX879*DCF!J$46-DCF!J$5*MAX(BX879*DCF!J$46,0)-MAX(BX879-BW879,0)/Inputs!$B$24)*DCF!J$6</f>
        <v>-4265.3836587871892</v>
      </c>
      <c r="DF879" s="15">
        <f ca="1">(BY879*DCF!K$46-DCF!K$5*MAX(BY879*DCF!K$46,0)-MAX(BY879-BX879,0)/Inputs!$B$24)*DCF!K$6</f>
        <v>3615.6557802747711</v>
      </c>
      <c r="DG879" s="15">
        <f ca="1">(BZ879*DCF!L$46-DCF!L$5*MAX(BZ879*DCF!L$46,0)-MAX(BZ879-BY879,0)/Inputs!$B$24)*DCF!L$6</f>
        <v>4193.3711238221813</v>
      </c>
      <c r="DH879" s="15">
        <f ca="1">(CA879*DCF!M$46-DCF!M$5*MAX(CA879*DCF!M$46,0)-MAX(CA879-BZ879,0)/Inputs!$B$24)*DCF!M$6</f>
        <v>3206.9657280469023</v>
      </c>
      <c r="DI879" s="15">
        <f ca="1">SUM(CB879:CL879)+BE879*DCF!M$10*(1+Inputs!$B$30)*(1-Inputs!$B$33)*(1-Inputs!$B$30/Inputs!$B$31)/(Inputs!$B$29-Inputs!$B$30)*DCF!M$6</f>
        <v>131578.00318841508</v>
      </c>
      <c r="DJ879" s="15">
        <f ca="1">SUM(CM879:CW879)+BP879*DCF!M$28*(1+Inputs!$B$30)*(1-Inputs!$B$33)*(1-Inputs!$B$30/Inputs!$B$31)/(Inputs!$B$29-Inputs!$B$30)*DCF!M$6</f>
        <v>255377.16279728053</v>
      </c>
      <c r="DK879" s="15">
        <f ca="1">SUM(CX879:DH879)+CA879*DCF!M$46*(1+Inputs!$B$30)*(1-Inputs!$B$33)*(1-Inputs!$B$30/Inputs!$B$31)/(Inputs!$B$29-Inputs!$B$30)*DCF!M$6</f>
        <v>109840.56003467823</v>
      </c>
      <c r="DM879" s="15">
        <f ca="1">DI879+DJ879+DK879+Inputs!$B$34+Inputs!$B$36-Inputs!$B$35</f>
        <v>573646.72602037387</v>
      </c>
    </row>
    <row r="880" spans="1:117" x14ac:dyDescent="0.75">
      <c r="A880" s="11">
        <v>867</v>
      </c>
      <c r="C880" s="24">
        <f t="shared" ca="1" si="506"/>
        <v>-0.43995531557695372</v>
      </c>
      <c r="D880" s="24">
        <f t="shared" ca="1" si="506"/>
        <v>-0.71270677937917548</v>
      </c>
      <c r="E880" s="24">
        <f t="shared" ca="1" si="506"/>
        <v>-0.67555453879724281</v>
      </c>
      <c r="F880" s="24">
        <f t="shared" ca="1" si="506"/>
        <v>-0.13113090587723603</v>
      </c>
      <c r="G880" s="24">
        <f t="shared" ca="1" si="506"/>
        <v>-0.7714899487936302</v>
      </c>
      <c r="H880" s="24">
        <f t="shared" ca="1" si="506"/>
        <v>-0.88090085356470704</v>
      </c>
      <c r="I880" s="24">
        <f t="shared" ca="1" si="506"/>
        <v>-0.93744865686223366</v>
      </c>
      <c r="J880" s="24">
        <f t="shared" ca="1" si="506"/>
        <v>0.3260822438457936</v>
      </c>
      <c r="K880" s="24">
        <f t="shared" ca="1" si="506"/>
        <v>7.0267058091805862E-2</v>
      </c>
      <c r="L880" s="24">
        <f t="shared" ca="1" si="506"/>
        <v>-1.0011660444294681</v>
      </c>
      <c r="M880" s="24">
        <f t="shared" ca="1" si="506"/>
        <v>0.4352703601609374</v>
      </c>
      <c r="N880" s="24">
        <f ca="1">SQRT(Inputs!$B$38)*C880+SQRT(1-Inputs!$B$38)*_xlfn.NORM.S.INV(RAND())</f>
        <v>1.1536003966965676</v>
      </c>
      <c r="O880" s="24">
        <f ca="1">SQRT(Inputs!$B$38)*D880+SQRT(1-Inputs!$B$38)*_xlfn.NORM.S.INV(RAND())</f>
        <v>0.47971107937901247</v>
      </c>
      <c r="P880" s="24">
        <f ca="1">SQRT(Inputs!$B$38)*E880+SQRT(1-Inputs!$B$38)*_xlfn.NORM.S.INV(RAND())</f>
        <v>0.52751026403663492</v>
      </c>
      <c r="Q880" s="24">
        <f ca="1">SQRT(Inputs!$B$38)*F880+SQRT(1-Inputs!$B$38)*_xlfn.NORM.S.INV(RAND())</f>
        <v>0.97776993704572801</v>
      </c>
      <c r="R880" s="24">
        <f ca="1">SQRT(Inputs!$B$38)*G880+SQRT(1-Inputs!$B$38)*_xlfn.NORM.S.INV(RAND())</f>
        <v>-0.7832948184482541</v>
      </c>
      <c r="S880" s="24">
        <f ca="1">SQRT(Inputs!$B$38)*H880+SQRT(1-Inputs!$B$38)*_xlfn.NORM.S.INV(RAND())</f>
        <v>-0.61261439290575626</v>
      </c>
      <c r="T880" s="24">
        <f ca="1">SQRT(Inputs!$B$38)*I880+SQRT(1-Inputs!$B$38)*_xlfn.NORM.S.INV(RAND())</f>
        <v>-1.1791171813223085</v>
      </c>
      <c r="U880" s="24">
        <f ca="1">SQRT(Inputs!$B$38)*J880+SQRT(1-Inputs!$B$38)*_xlfn.NORM.S.INV(RAND())</f>
        <v>0.49601415379252334</v>
      </c>
      <c r="V880" s="24">
        <f ca="1">SQRT(Inputs!$B$38)*K880+SQRT(1-Inputs!$B$38)*_xlfn.NORM.S.INV(RAND())</f>
        <v>0.55631833699152256</v>
      </c>
      <c r="W880" s="24">
        <f ca="1">SQRT(Inputs!$B$38)*L880+SQRT(1-Inputs!$B$38)*_xlfn.NORM.S.INV(RAND())</f>
        <v>-0.47115279932186266</v>
      </c>
      <c r="X880" s="24">
        <f ca="1">SQRT(Inputs!$B$38)*M880+SQRT(1-Inputs!$B$38)*_xlfn.NORM.S.INV(RAND())</f>
        <v>0.14235423553358681</v>
      </c>
      <c r="Y880" s="24">
        <f ca="1">SQRT(Inputs!$B$38)*C880+SQRT(1-Inputs!$B$38)*_xlfn.NORM.S.INV(RAND())</f>
        <v>-0.66973683299666542</v>
      </c>
      <c r="Z880" s="24">
        <f ca="1">SQRT(Inputs!$B$38)*D880+SQRT(1-Inputs!$B$38)*_xlfn.NORM.S.INV(RAND())</f>
        <v>-0.18224079847181313</v>
      </c>
      <c r="AA880" s="24">
        <f ca="1">SQRT(Inputs!$B$38)*E880+SQRT(1-Inputs!$B$38)*_xlfn.NORM.S.INV(RAND())</f>
        <v>0.26943762786111913</v>
      </c>
      <c r="AB880" s="24">
        <f ca="1">SQRT(Inputs!$B$38)*F880+SQRT(1-Inputs!$B$38)*_xlfn.NORM.S.INV(RAND())</f>
        <v>-0.1843376424123635</v>
      </c>
      <c r="AC880" s="24">
        <f ca="1">SQRT(Inputs!$B$38)*G880+SQRT(1-Inputs!$B$38)*_xlfn.NORM.S.INV(RAND())</f>
        <v>0.63547600804830107</v>
      </c>
      <c r="AD880" s="24">
        <f ca="1">SQRT(Inputs!$B$38)*H880+SQRT(1-Inputs!$B$38)*_xlfn.NORM.S.INV(RAND())</f>
        <v>-0.61657432702490367</v>
      </c>
      <c r="AE880" s="24">
        <f ca="1">SQRT(Inputs!$B$38)*I880+SQRT(1-Inputs!$B$38)*_xlfn.NORM.S.INV(RAND())</f>
        <v>0.450459591767291</v>
      </c>
      <c r="AF880" s="24">
        <f ca="1">SQRT(Inputs!$B$38)*J880+SQRT(1-Inputs!$B$38)*_xlfn.NORM.S.INV(RAND())</f>
        <v>4.1159479525172876E-2</v>
      </c>
      <c r="AG880" s="24">
        <f ca="1">SQRT(Inputs!$B$38)*K880+SQRT(1-Inputs!$B$38)*_xlfn.NORM.S.INV(RAND())</f>
        <v>0.11563485217145981</v>
      </c>
      <c r="AH880" s="24">
        <f ca="1">SQRT(Inputs!$B$38)*L880+SQRT(1-Inputs!$B$38)*_xlfn.NORM.S.INV(RAND())</f>
        <v>-1.2609462484156662</v>
      </c>
      <c r="AI880" s="24">
        <f ca="1">SQRT(Inputs!$B$38)*M880+SQRT(1-Inputs!$B$38)*_xlfn.NORM.S.INV(RAND())</f>
        <v>-0.72312900244970413</v>
      </c>
      <c r="AJ880" s="24">
        <f ca="1">SQRT(Inputs!$B$38)*C880+SQRT(1-Inputs!$B$38)*_xlfn.NORM.S.INV(RAND())</f>
        <v>-1.4360360818063758</v>
      </c>
      <c r="AK880" s="24">
        <f ca="1">SQRT(Inputs!$B$38)*D880+SQRT(1-Inputs!$B$38)*_xlfn.NORM.S.INV(RAND())</f>
        <v>-1.3785126504070269</v>
      </c>
      <c r="AL880" s="24">
        <f ca="1">SQRT(Inputs!$B$38)*E880+SQRT(1-Inputs!$B$38)*_xlfn.NORM.S.INV(RAND())</f>
        <v>-0.10375004146167466</v>
      </c>
      <c r="AM880" s="24">
        <f ca="1">SQRT(Inputs!$B$38)*F880+SQRT(1-Inputs!$B$38)*_xlfn.NORM.S.INV(RAND())</f>
        <v>-0.10506091531578531</v>
      </c>
      <c r="AN880" s="24">
        <f ca="1">SQRT(Inputs!$B$38)*G880+SQRT(1-Inputs!$B$38)*_xlfn.NORM.S.INV(RAND())</f>
        <v>0.55919011075136837</v>
      </c>
      <c r="AO880" s="24">
        <f ca="1">SQRT(Inputs!$B$38)*H880+SQRT(1-Inputs!$B$38)*_xlfn.NORM.S.INV(RAND())</f>
        <v>2.0240176808163812E-2</v>
      </c>
      <c r="AP880" s="24">
        <f ca="1">SQRT(Inputs!$B$38)*I880+SQRT(1-Inputs!$B$38)*_xlfn.NORM.S.INV(RAND())</f>
        <v>-1.2246039183139623</v>
      </c>
      <c r="AQ880" s="24">
        <f ca="1">SQRT(Inputs!$B$38)*J880+SQRT(1-Inputs!$B$38)*_xlfn.NORM.S.INV(RAND())</f>
        <v>1.4662872625382617</v>
      </c>
      <c r="AR880" s="24">
        <f ca="1">SQRT(Inputs!$B$38)*K880+SQRT(1-Inputs!$B$38)*_xlfn.NORM.S.INV(RAND())</f>
        <v>-0.4342881646354122</v>
      </c>
      <c r="AS880" s="24">
        <f ca="1">SQRT(Inputs!$B$38)*L880+SQRT(1-Inputs!$B$38)*_xlfn.NORM.S.INV(RAND())</f>
        <v>-1.0256324172691476</v>
      </c>
      <c r="AT880" s="24">
        <f ca="1">SQRT(Inputs!$B$38)*M880+SQRT(1-Inputs!$B$38)*_xlfn.NORM.S.INV(RAND())</f>
        <v>1.1951400513656152</v>
      </c>
      <c r="AU880" s="15">
        <f ca="1">Inputs!$B$6*EXP($B$8-0.5*C$5^2+C$5*N880)</f>
        <v>5981.0371004560175</v>
      </c>
      <c r="AV880" s="15">
        <f t="shared" ca="1" si="474"/>
        <v>7812.3807004505652</v>
      </c>
      <c r="AW880" s="15">
        <f t="shared" ca="1" si="475"/>
        <v>10228.281358975279</v>
      </c>
      <c r="AX880" s="15">
        <f t="shared" ca="1" si="476"/>
        <v>14110.231446914333</v>
      </c>
      <c r="AY880" s="15">
        <f t="shared" ca="1" si="477"/>
        <v>15736.662048224805</v>
      </c>
      <c r="AZ880" s="15">
        <f t="shared" ca="1" si="478"/>
        <v>17990.815067792875</v>
      </c>
      <c r="BA880" s="15">
        <f t="shared" ca="1" si="479"/>
        <v>19460.184709806934</v>
      </c>
      <c r="BB880" s="15">
        <f t="shared" ca="1" si="480"/>
        <v>25039.11388780316</v>
      </c>
      <c r="BC880" s="15">
        <f t="shared" ca="1" si="481"/>
        <v>32358.397899781139</v>
      </c>
      <c r="BD880" s="15">
        <f t="shared" ca="1" si="482"/>
        <v>37933.05233129616</v>
      </c>
      <c r="BE880" s="15">
        <f t="shared" ca="1" si="483"/>
        <v>47088.686432721275</v>
      </c>
      <c r="BF880" s="15">
        <f ca="1">Inputs!$B$13*EXP($B$9-0.5*C$6^2+C$6*Y880)</f>
        <v>12111.315390864187</v>
      </c>
      <c r="BG880" s="15">
        <f t="shared" ca="1" si="484"/>
        <v>14283.008234680565</v>
      </c>
      <c r="BH880" s="15">
        <f t="shared" ca="1" si="485"/>
        <v>18248.760366758925</v>
      </c>
      <c r="BI880" s="15">
        <f t="shared" ca="1" si="486"/>
        <v>21714.300844256242</v>
      </c>
      <c r="BJ880" s="15">
        <f t="shared" ca="1" si="487"/>
        <v>29173.938709645321</v>
      </c>
      <c r="BK880" s="15">
        <f t="shared" ca="1" si="488"/>
        <v>32922.572139746051</v>
      </c>
      <c r="BL880" s="15">
        <f t="shared" ca="1" si="489"/>
        <v>42872.473507253089</v>
      </c>
      <c r="BM880" s="15">
        <f t="shared" ca="1" si="490"/>
        <v>52969.673150242954</v>
      </c>
      <c r="BN880" s="15">
        <f t="shared" ca="1" si="491"/>
        <v>66055.090741015796</v>
      </c>
      <c r="BO880" s="15">
        <f t="shared" ca="1" si="492"/>
        <v>70193.322878006962</v>
      </c>
      <c r="BP880" s="15">
        <f t="shared" ca="1" si="493"/>
        <v>79598.872665436065</v>
      </c>
      <c r="BQ880" s="15">
        <f ca="1">Inputs!$B$20*EXP($B$10-0.5*C$7^2+C$7*AJ880)</f>
        <v>2577.5420956578455</v>
      </c>
      <c r="BR880" s="15">
        <f t="shared" ca="1" si="494"/>
        <v>2257.4361533581964</v>
      </c>
      <c r="BS880" s="15">
        <f t="shared" ca="1" si="495"/>
        <v>3000.5623019512677</v>
      </c>
      <c r="BT880" s="15">
        <f t="shared" ca="1" si="496"/>
        <v>4024.6573941153506</v>
      </c>
      <c r="BU880" s="15">
        <f t="shared" ca="1" si="497"/>
        <v>6385.8351807264007</v>
      </c>
      <c r="BV880" s="15">
        <f t="shared" ca="1" si="498"/>
        <v>8925.1461103182992</v>
      </c>
      <c r="BW880" s="15">
        <f t="shared" ca="1" si="499"/>
        <v>9610.9066061074391</v>
      </c>
      <c r="BX880" s="15">
        <f t="shared" ca="1" si="500"/>
        <v>18035.938181325626</v>
      </c>
      <c r="BY880" s="15">
        <f t="shared" ca="1" si="501"/>
        <v>23256.478686454102</v>
      </c>
      <c r="BZ880" s="15">
        <f t="shared" ca="1" si="502"/>
        <v>27024.677604736418</v>
      </c>
      <c r="CA880" s="15">
        <f t="shared" ca="1" si="503"/>
        <v>46943.700866674364</v>
      </c>
      <c r="CB880" s="15">
        <f ca="1">(AU880*DCF!C$10-DCF!C$5*MAX(AU880*DCF!C$10,0)-MAX(AU880-Inputs!$B$6,0)/Inputs!$B$10)*DCF!C$6</f>
        <v>1035.8100945390945</v>
      </c>
      <c r="CC880" s="15">
        <f ca="1">(AV880*DCF!D$10-DCF!D$5*MAX(AV880*DCF!D$10,0)-MAX(AV880-AU880,0)/Inputs!$B$10)*DCF!D$6</f>
        <v>1457.6896614011273</v>
      </c>
      <c r="CD880" s="15">
        <f ca="1">(AW880*DCF!E$10-DCF!E$5*MAX(AW880*DCF!E$10,0)-MAX(AW880-AV880,0)/Inputs!$B$10)*DCF!E$6</f>
        <v>1817.3864704531838</v>
      </c>
      <c r="CE880" s="15">
        <f ca="1">(AX880*DCF!F$10-DCF!F$5*MAX(AX880*DCF!F$10,0)-MAX(AX880-AW880,0)/Inputs!$B$10)*DCF!F$6</f>
        <v>2272.5034691523638</v>
      </c>
      <c r="CF880" s="15">
        <f ca="1">(AY880*DCF!G$10-DCF!G$5*MAX(AY880*DCF!G$10,0)-MAX(AY880-AX880,0)/Inputs!$B$10)*DCF!G$6</f>
        <v>2929.7513955039549</v>
      </c>
      <c r="CG880" s="15">
        <f ca="1">(AZ880*DCF!H$10-DCF!H$5*MAX(AZ880*DCF!H$10,0)-MAX(AZ880-AY880,0)/Inputs!$B$10)*DCF!H$6</f>
        <v>3092.6643702381148</v>
      </c>
      <c r="CH880" s="15">
        <f ca="1">(BA880*DCF!I$10-DCF!I$5*MAX(BA880*DCF!I$10,0)-MAX(BA880-AZ880,0)/Inputs!$B$10)*DCF!I$6</f>
        <v>3313.637733428181</v>
      </c>
      <c r="CI880" s="15">
        <f ca="1">(BB880*DCF!J$10-DCF!J$5*MAX(BB880*DCF!J$10,0)-MAX(BB880-BA880,0)/Inputs!$B$10)*DCF!J$6</f>
        <v>3451.3752584609188</v>
      </c>
      <c r="CJ880" s="15">
        <f ca="1">(BC880*DCF!K$10-DCF!K$5*MAX(BC880*DCF!K$10,0)-MAX(BC880-BB880,0)/Inputs!$B$10)*DCF!K$6</f>
        <v>4184.5940413021171</v>
      </c>
      <c r="CK880" s="15">
        <f ca="1">(BD880*DCF!L$10-DCF!L$5*MAX(BD880*DCF!L$10,0)-MAX(BD880-BC880,0)/Inputs!$B$10)*DCF!L$6</f>
        <v>5000.1325457247103</v>
      </c>
      <c r="CL880" s="15">
        <f ca="1">(BE880*DCF!M$10-DCF!M$5*MAX(BE880*DCF!M$10,0)-MAX(BE880-BD880,0)/Inputs!$B$10)*DCF!M$6</f>
        <v>5551.0843824034027</v>
      </c>
      <c r="CM880" s="15">
        <f ca="1">(BF880*DCF!C$28-DCF!C$5*MAX(BF880*DCF!C$28,0)-MAX(BF880-Inputs!$B$13,0)/Inputs!$B$17)*DCF!C$6</f>
        <v>3529.0156484733011</v>
      </c>
      <c r="CN880" s="15">
        <f ca="1">(BG880*DCF!D$28-DCF!D$5*MAX(BG880*DCF!D$28,0)-MAX(BG880-BF880,0)/Inputs!$B$17)*DCF!D$6</f>
        <v>3743.3536908223855</v>
      </c>
      <c r="CO880" s="15">
        <f ca="1">(BH880*DCF!E$28-DCF!E$5*MAX(BH880*DCF!E$28,0)-MAX(BH880-BG880,0)/Inputs!$B$17)*DCF!E$6</f>
        <v>4386.7787238675337</v>
      </c>
      <c r="CP880" s="15">
        <f ca="1">(BI880*DCF!F$28-DCF!F$5*MAX(BI880*DCF!F$28,0)-MAX(BI880-BH880,0)/Inputs!$B$17)*DCF!F$6</f>
        <v>5263.9042848290255</v>
      </c>
      <c r="CQ880" s="15">
        <f ca="1">(BJ880*DCF!G$28-DCF!G$5*MAX(BJ880*DCF!G$28,0)-MAX(BJ880-BI880,0)/Inputs!$B$17)*DCF!G$6</f>
        <v>6314.7623435182941</v>
      </c>
      <c r="CR880" s="15">
        <f ca="1">(BK880*DCF!H$28-DCF!H$5*MAX(BK880*DCF!H$28,0)-MAX(BK880-BJ880,0)/Inputs!$B$17)*DCF!H$6</f>
        <v>7559.6828808759547</v>
      </c>
      <c r="CS880" s="15">
        <f ca="1">(BL880*DCF!I$28-DCF!I$5*MAX(BL880*DCF!I$28,0)-MAX(BL880-BK880,0)/Inputs!$B$17)*DCF!I$6</f>
        <v>8653.4764705017024</v>
      </c>
      <c r="CT880" s="15">
        <f ca="1">(BM880*DCF!J$28-DCF!J$5*MAX(BM880*DCF!J$28,0)-MAX(BM880-BL880,0)/Inputs!$B$17)*DCF!J$6</f>
        <v>10477.828274999943</v>
      </c>
      <c r="CU880" s="15">
        <f ca="1">(BN880*DCF!K$28-DCF!K$5*MAX(BN880*DCF!K$28,0)-MAX(BN880-BM880,0)/Inputs!$B$17)*DCF!K$6</f>
        <v>12346.938260809311</v>
      </c>
      <c r="CV880" s="15">
        <f ca="1">(BO880*DCF!L$28-DCF!L$5*MAX(BO880*DCF!L$28,0)-MAX(BO880-BN880,0)/Inputs!$B$17)*DCF!L$6</f>
        <v>13536.793396390567</v>
      </c>
      <c r="CW880" s="15">
        <f ca="1">(BP880*DCF!M$28-DCF!M$5*MAX(BP880*DCF!M$28,0)-MAX(BP880-BO880,0)/Inputs!$B$17)*DCF!M$6</f>
        <v>13993.429716062608</v>
      </c>
      <c r="CX880" s="15">
        <f ca="1">(BQ880*DCF!C$46-DCF!C$5*MAX(BQ880*DCF!C$46,0)-MAX(BQ880-Inputs!$B$20,0)/Inputs!$B$24)*DCF!C$6</f>
        <v>-595.27531077548394</v>
      </c>
      <c r="CY880" s="15">
        <f ca="1">(BR880*DCF!D$46-DCF!D$5*MAX(BR880*DCF!D$46,0)-MAX(BR880-BQ880,0)/Inputs!$B$24)*DCF!D$6</f>
        <v>-385.29170728662632</v>
      </c>
      <c r="CZ880" s="15">
        <f ca="1">(BS880*DCF!E$46-DCF!E$5*MAX(BS880*DCF!E$46,0)-MAX(BS880-BR880,0)/Inputs!$B$24)*DCF!E$6</f>
        <v>-647.74158641276711</v>
      </c>
      <c r="DA880" s="15">
        <f ca="1">(BT880*DCF!F$46-DCF!F$5*MAX(BT880*DCF!F$46,0)-MAX(BT880-BS880,0)/Inputs!$B$24)*DCF!F$6</f>
        <v>-666.00639443700163</v>
      </c>
      <c r="DB880" s="15">
        <f ca="1">(BU880*DCF!G$46-DCF!G$5*MAX(BU880*DCF!G$46,0)-MAX(BU880-BT880,0)/Inputs!$B$24)*DCF!G$6</f>
        <v>-1009.0604348490091</v>
      </c>
      <c r="DC880" s="15">
        <f ca="1">(BV880*DCF!H$46-DCF!H$5*MAX(BV880*DCF!H$46,0)-MAX(BV880-BU880,0)/Inputs!$B$24)*DCF!H$6</f>
        <v>-789.07531275448071</v>
      </c>
      <c r="DD880" s="15">
        <f ca="1">(BW880*DCF!I$46-DCF!I$5*MAX(BW880*DCF!I$46,0)-MAX(BW880-BV880,0)/Inputs!$B$24)*DCF!I$6</f>
        <v>25.112303664458587</v>
      </c>
      <c r="DE880" s="15">
        <f ca="1">(BX880*DCF!J$46-DCF!J$5*MAX(BX880*DCF!J$46,0)-MAX(BX880-BW880,0)/Inputs!$B$24)*DCF!J$6</f>
        <v>-1477.6230115103592</v>
      </c>
      <c r="DF880" s="15">
        <f ca="1">(BY880*DCF!K$46-DCF!K$5*MAX(BY880*DCF!K$46,0)-MAX(BY880-BX880,0)/Inputs!$B$24)*DCF!K$6</f>
        <v>49.594239294582536</v>
      </c>
      <c r="DG880" s="15">
        <f ca="1">(BZ880*DCF!L$46-DCF!L$5*MAX(BZ880*DCF!L$46,0)-MAX(BZ880-BY880,0)/Inputs!$B$24)*DCF!L$6</f>
        <v>1015.335189417571</v>
      </c>
      <c r="DH880" s="15">
        <f ca="1">(CA880*DCF!M$46-DCF!M$5*MAX(CA880*DCF!M$46,0)-MAX(CA880-BZ880,0)/Inputs!$B$24)*DCF!M$6</f>
        <v>-483.99341366076476</v>
      </c>
      <c r="DI880" s="15">
        <f ca="1">SUM(CB880:CL880)+BE880*DCF!M$10*(1+Inputs!$B$30)*(1-Inputs!$B$33)*(1-Inputs!$B$30/Inputs!$B$31)/(Inputs!$B$29-Inputs!$B$30)*DCF!M$6</f>
        <v>165155.06644828533</v>
      </c>
      <c r="DJ880" s="15">
        <f ca="1">SUM(CM880:CW880)+BP880*DCF!M$28*(1+Inputs!$B$30)*(1-Inputs!$B$33)*(1-Inputs!$B$30/Inputs!$B$31)/(Inputs!$B$29-Inputs!$B$30)*DCF!M$6</f>
        <v>385172.25064319151</v>
      </c>
      <c r="DK880" s="15">
        <f ca="1">SUM(CX880:DH880)+CA880*DCF!M$46*(1+Inputs!$B$30)*(1-Inputs!$B$33)*(1-Inputs!$B$30/Inputs!$B$31)/(Inputs!$B$29-Inputs!$B$30)*DCF!M$6</f>
        <v>67616.49693743122</v>
      </c>
      <c r="DM880" s="15">
        <f ca="1">DI880+DJ880+DK880+Inputs!$B$34+Inputs!$B$36-Inputs!$B$35</f>
        <v>694794.81402890803</v>
      </c>
    </row>
    <row r="881" spans="1:117" x14ac:dyDescent="0.75">
      <c r="A881" s="11">
        <v>868</v>
      </c>
      <c r="C881" s="24">
        <f t="shared" ca="1" si="506"/>
        <v>-5.7678661140531835E-2</v>
      </c>
      <c r="D881" s="24">
        <f t="shared" ca="1" si="506"/>
        <v>0.46669128672279342</v>
      </c>
      <c r="E881" s="24">
        <f t="shared" ca="1" si="506"/>
        <v>-0.23667544976458987</v>
      </c>
      <c r="F881" s="24">
        <f t="shared" ca="1" si="506"/>
        <v>0.69030102965189977</v>
      </c>
      <c r="G881" s="24">
        <f t="shared" ca="1" si="506"/>
        <v>-0.74185872439140144</v>
      </c>
      <c r="H881" s="24">
        <f t="shared" ca="1" si="506"/>
        <v>-0.99832690170247584</v>
      </c>
      <c r="I881" s="24">
        <f t="shared" ca="1" si="506"/>
        <v>1.2051205210354816</v>
      </c>
      <c r="J881" s="24">
        <f t="shared" ca="1" si="506"/>
        <v>1.1238682010467298</v>
      </c>
      <c r="K881" s="24">
        <f t="shared" ca="1" si="506"/>
        <v>0.35120769502581545</v>
      </c>
      <c r="L881" s="24">
        <f t="shared" ca="1" si="506"/>
        <v>0.23214026290578624</v>
      </c>
      <c r="M881" s="24">
        <f t="shared" ca="1" si="506"/>
        <v>-0.99199048048566218</v>
      </c>
      <c r="N881" s="24">
        <f ca="1">SQRT(Inputs!$B$38)*C881+SQRT(1-Inputs!$B$38)*_xlfn.NORM.S.INV(RAND())</f>
        <v>0.12269904913222282</v>
      </c>
      <c r="O881" s="24">
        <f ca="1">SQRT(Inputs!$B$38)*D881+SQRT(1-Inputs!$B$38)*_xlfn.NORM.S.INV(RAND())</f>
        <v>0.10015793953259861</v>
      </c>
      <c r="P881" s="24">
        <f ca="1">SQRT(Inputs!$B$38)*E881+SQRT(1-Inputs!$B$38)*_xlfn.NORM.S.INV(RAND())</f>
        <v>0.99894461941626</v>
      </c>
      <c r="Q881" s="24">
        <f ca="1">SQRT(Inputs!$B$38)*F881+SQRT(1-Inputs!$B$38)*_xlfn.NORM.S.INV(RAND())</f>
        <v>0.66904847964268721</v>
      </c>
      <c r="R881" s="24">
        <f ca="1">SQRT(Inputs!$B$38)*G881+SQRT(1-Inputs!$B$38)*_xlfn.NORM.S.INV(RAND())</f>
        <v>-2.0032814698023045</v>
      </c>
      <c r="S881" s="24">
        <f ca="1">SQRT(Inputs!$B$38)*H881+SQRT(1-Inputs!$B$38)*_xlfn.NORM.S.INV(RAND())</f>
        <v>-0.3184382363143875</v>
      </c>
      <c r="T881" s="24">
        <f ca="1">SQRT(Inputs!$B$38)*I881+SQRT(1-Inputs!$B$38)*_xlfn.NORM.S.INV(RAND())</f>
        <v>-3.4545990458427767E-3</v>
      </c>
      <c r="U881" s="24">
        <f ca="1">SQRT(Inputs!$B$38)*J881+SQRT(1-Inputs!$B$38)*_xlfn.NORM.S.INV(RAND())</f>
        <v>-1.4238469884224267</v>
      </c>
      <c r="V881" s="24">
        <f ca="1">SQRT(Inputs!$B$38)*K881+SQRT(1-Inputs!$B$38)*_xlfn.NORM.S.INV(RAND())</f>
        <v>0.66174799474632928</v>
      </c>
      <c r="W881" s="24">
        <f ca="1">SQRT(Inputs!$B$38)*L881+SQRT(1-Inputs!$B$38)*_xlfn.NORM.S.INV(RAND())</f>
        <v>0.77849582012226015</v>
      </c>
      <c r="X881" s="24">
        <f ca="1">SQRT(Inputs!$B$38)*M881+SQRT(1-Inputs!$B$38)*_xlfn.NORM.S.INV(RAND())</f>
        <v>-0.38905648841971135</v>
      </c>
      <c r="Y881" s="24">
        <f ca="1">SQRT(Inputs!$B$38)*C881+SQRT(1-Inputs!$B$38)*_xlfn.NORM.S.INV(RAND())</f>
        <v>-0.90933574925494298</v>
      </c>
      <c r="Z881" s="24">
        <f ca="1">SQRT(Inputs!$B$38)*D881+SQRT(1-Inputs!$B$38)*_xlfn.NORM.S.INV(RAND())</f>
        <v>-0.3989867878036964</v>
      </c>
      <c r="AA881" s="24">
        <f ca="1">SQRT(Inputs!$B$38)*E881+SQRT(1-Inputs!$B$38)*_xlfn.NORM.S.INV(RAND())</f>
        <v>-0.75259910021932019</v>
      </c>
      <c r="AB881" s="24">
        <f ca="1">SQRT(Inputs!$B$38)*F881+SQRT(1-Inputs!$B$38)*_xlfn.NORM.S.INV(RAND())</f>
        <v>0.51855188994450496</v>
      </c>
      <c r="AC881" s="24">
        <f ca="1">SQRT(Inputs!$B$38)*G881+SQRT(1-Inputs!$B$38)*_xlfn.NORM.S.INV(RAND())</f>
        <v>1.5437030443098916</v>
      </c>
      <c r="AD881" s="24">
        <f ca="1">SQRT(Inputs!$B$38)*H881+SQRT(1-Inputs!$B$38)*_xlfn.NORM.S.INV(RAND())</f>
        <v>-0.19656684736309366</v>
      </c>
      <c r="AE881" s="24">
        <f ca="1">SQRT(Inputs!$B$38)*I881+SQRT(1-Inputs!$B$38)*_xlfn.NORM.S.INV(RAND())</f>
        <v>0.8778752852018108</v>
      </c>
      <c r="AF881" s="24">
        <f ca="1">SQRT(Inputs!$B$38)*J881+SQRT(1-Inputs!$B$38)*_xlfn.NORM.S.INV(RAND())</f>
        <v>1.5402703866629635</v>
      </c>
      <c r="AG881" s="24">
        <f ca="1">SQRT(Inputs!$B$38)*K881+SQRT(1-Inputs!$B$38)*_xlfn.NORM.S.INV(RAND())</f>
        <v>-0.48164912914015057</v>
      </c>
      <c r="AH881" s="24">
        <f ca="1">SQRT(Inputs!$B$38)*L881+SQRT(1-Inputs!$B$38)*_xlfn.NORM.S.INV(RAND())</f>
        <v>0.60701711039007389</v>
      </c>
      <c r="AI881" s="24">
        <f ca="1">SQRT(Inputs!$B$38)*M881+SQRT(1-Inputs!$B$38)*_xlfn.NORM.S.INV(RAND())</f>
        <v>-0.79927013185420348</v>
      </c>
      <c r="AJ881" s="24">
        <f ca="1">SQRT(Inputs!$B$38)*C881+SQRT(1-Inputs!$B$38)*_xlfn.NORM.S.INV(RAND())</f>
        <v>6.4279559874678066E-2</v>
      </c>
      <c r="AK881" s="24">
        <f ca="1">SQRT(Inputs!$B$38)*D881+SQRT(1-Inputs!$B$38)*_xlfn.NORM.S.INV(RAND())</f>
        <v>5.5949225712838196E-2</v>
      </c>
      <c r="AL881" s="24">
        <f ca="1">SQRT(Inputs!$B$38)*E881+SQRT(1-Inputs!$B$38)*_xlfn.NORM.S.INV(RAND())</f>
        <v>0.21101247032315054</v>
      </c>
      <c r="AM881" s="24">
        <f ca="1">SQRT(Inputs!$B$38)*F881+SQRT(1-Inputs!$B$38)*_xlfn.NORM.S.INV(RAND())</f>
        <v>-0.38671427695892785</v>
      </c>
      <c r="AN881" s="24">
        <f ca="1">SQRT(Inputs!$B$38)*G881+SQRT(1-Inputs!$B$38)*_xlfn.NORM.S.INV(RAND())</f>
        <v>0.17655609325165578</v>
      </c>
      <c r="AO881" s="24">
        <f ca="1">SQRT(Inputs!$B$38)*H881+SQRT(1-Inputs!$B$38)*_xlfn.NORM.S.INV(RAND())</f>
        <v>-0.57840879374584708</v>
      </c>
      <c r="AP881" s="24">
        <f ca="1">SQRT(Inputs!$B$38)*I881+SQRT(1-Inputs!$B$38)*_xlfn.NORM.S.INV(RAND())</f>
        <v>0.31355126388396865</v>
      </c>
      <c r="AQ881" s="24">
        <f ca="1">SQRT(Inputs!$B$38)*J881+SQRT(1-Inputs!$B$38)*_xlfn.NORM.S.INV(RAND())</f>
        <v>-0.46458875162340407</v>
      </c>
      <c r="AR881" s="24">
        <f ca="1">SQRT(Inputs!$B$38)*K881+SQRT(1-Inputs!$B$38)*_xlfn.NORM.S.INV(RAND())</f>
        <v>-0.67033857757838988</v>
      </c>
      <c r="AS881" s="24">
        <f ca="1">SQRT(Inputs!$B$38)*L881+SQRT(1-Inputs!$B$38)*_xlfn.NORM.S.INV(RAND())</f>
        <v>-0.16995170020768144</v>
      </c>
      <c r="AT881" s="24">
        <f ca="1">SQRT(Inputs!$B$38)*M881+SQRT(1-Inputs!$B$38)*_xlfn.NORM.S.INV(RAND())</f>
        <v>-2.754702779433956</v>
      </c>
      <c r="AU881" s="15">
        <f ca="1">Inputs!$B$6*EXP($B$8-0.5*C$5^2+C$5*N881)</f>
        <v>5061.7830853098621</v>
      </c>
      <c r="AV881" s="15">
        <f t="shared" ca="1" si="474"/>
        <v>6252.7921884002144</v>
      </c>
      <c r="AW881" s="15">
        <f t="shared" ca="1" si="475"/>
        <v>8723.8665356423735</v>
      </c>
      <c r="AX881" s="15">
        <f t="shared" ca="1" si="476"/>
        <v>11579.504556982531</v>
      </c>
      <c r="AY881" s="15">
        <f t="shared" ca="1" si="477"/>
        <v>11199.285007330176</v>
      </c>
      <c r="AZ881" s="15">
        <f t="shared" ca="1" si="478"/>
        <v>13225.048525565315</v>
      </c>
      <c r="BA881" s="15">
        <f t="shared" ca="1" si="479"/>
        <v>16178.227401590384</v>
      </c>
      <c r="BB881" s="15">
        <f t="shared" ca="1" si="480"/>
        <v>17173.795774640552</v>
      </c>
      <c r="BC881" s="15">
        <f t="shared" ca="1" si="481"/>
        <v>22420.960509091503</v>
      </c>
      <c r="BD881" s="15">
        <f t="shared" ca="1" si="482"/>
        <v>29542.489401932977</v>
      </c>
      <c r="BE881" s="15">
        <f t="shared" ca="1" si="483"/>
        <v>34940.214124886435</v>
      </c>
      <c r="BF881" s="15">
        <f ca="1">Inputs!$B$13*EXP($B$9-0.5*C$6^2+C$6*Y881)</f>
        <v>11549.477988239796</v>
      </c>
      <c r="BG881" s="15">
        <f t="shared" ca="1" si="484"/>
        <v>13098.023787818258</v>
      </c>
      <c r="BH881" s="15">
        <f t="shared" ca="1" si="485"/>
        <v>14125.413761541726</v>
      </c>
      <c r="BI881" s="15">
        <f t="shared" ca="1" si="486"/>
        <v>18728.339794773186</v>
      </c>
      <c r="BJ881" s="15">
        <f t="shared" ca="1" si="487"/>
        <v>28681.705374479465</v>
      </c>
      <c r="BK881" s="15">
        <f t="shared" ca="1" si="488"/>
        <v>34271.818133628061</v>
      </c>
      <c r="BL881" s="15">
        <f t="shared" ca="1" si="489"/>
        <v>47171.238711203347</v>
      </c>
      <c r="BM881" s="15">
        <f t="shared" ca="1" si="490"/>
        <v>70210.989837383415</v>
      </c>
      <c r="BN881" s="15">
        <f t="shared" ca="1" si="491"/>
        <v>81507.770776352467</v>
      </c>
      <c r="BO881" s="15">
        <f t="shared" ca="1" si="492"/>
        <v>107618.75648610173</v>
      </c>
      <c r="BP881" s="15">
        <f t="shared" ca="1" si="493"/>
        <v>120990.88044246216</v>
      </c>
      <c r="BQ881" s="15">
        <f ca="1">Inputs!$B$20*EXP($B$10-0.5*C$7^2+C$7*AJ881)</f>
        <v>4388.433166909268</v>
      </c>
      <c r="BR881" s="15">
        <f t="shared" ca="1" si="494"/>
        <v>6061.2868442154049</v>
      </c>
      <c r="BS881" s="15">
        <f t="shared" ca="1" si="495"/>
        <v>8818.8618372474812</v>
      </c>
      <c r="BT881" s="15">
        <f t="shared" ca="1" si="496"/>
        <v>10986.268155131578</v>
      </c>
      <c r="BU881" s="15">
        <f t="shared" ca="1" si="497"/>
        <v>15890.202755116083</v>
      </c>
      <c r="BV881" s="15">
        <f t="shared" ca="1" si="498"/>
        <v>19406.700781197382</v>
      </c>
      <c r="BW881" s="15">
        <f t="shared" ca="1" si="499"/>
        <v>28939.100648881711</v>
      </c>
      <c r="BX881" s="15">
        <f t="shared" ca="1" si="500"/>
        <v>36876.361309531901</v>
      </c>
      <c r="BY881" s="15">
        <f t="shared" ca="1" si="501"/>
        <v>45450.592850792898</v>
      </c>
      <c r="BZ881" s="15">
        <f t="shared" ca="1" si="502"/>
        <v>61811.881774525042</v>
      </c>
      <c r="CA881" s="15">
        <f t="shared" ca="1" si="503"/>
        <v>53218.39002571466</v>
      </c>
      <c r="CB881" s="15">
        <f ca="1">(AU881*DCF!C$10-DCF!C$5*MAX(AU881*DCF!C$10,0)-MAX(AU881-Inputs!$B$6,0)/Inputs!$B$10)*DCF!C$6</f>
        <v>1042.3645395156786</v>
      </c>
      <c r="CC881" s="15">
        <f ca="1">(AV881*DCF!D$10-DCF!D$5*MAX(AV881*DCF!D$10,0)-MAX(AV881-AU881,0)/Inputs!$B$10)*DCF!D$6</f>
        <v>1233.6793357799784</v>
      </c>
      <c r="CD881" s="15">
        <f ca="1">(AW881*DCF!E$10-DCF!E$5*MAX(AW881*DCF!E$10,0)-MAX(AW881-AV881,0)/Inputs!$B$10)*DCF!E$6</f>
        <v>1457.6136364798783</v>
      </c>
      <c r="CE881" s="15">
        <f ca="1">(AX881*DCF!F$10-DCF!F$5*MAX(AX881*DCF!F$10,0)-MAX(AX881-AW881,0)/Inputs!$B$10)*DCF!F$6</f>
        <v>1933.5999180561246</v>
      </c>
      <c r="CF881" s="15">
        <f ca="1">(AY881*DCF!G$10-DCF!G$5*MAX(AY881*DCF!G$10,0)-MAX(AY881-AX881,0)/Inputs!$B$10)*DCF!G$6</f>
        <v>2307.4989860241967</v>
      </c>
      <c r="CG881" s="15">
        <f ca="1">(AZ881*DCF!H$10-DCF!H$5*MAX(AZ881*DCF!H$10,0)-MAX(AZ881-AY881,0)/Inputs!$B$10)*DCF!H$6</f>
        <v>2207.9420280512268</v>
      </c>
      <c r="CH881" s="15">
        <f ca="1">(BA881*DCF!I$10-DCF!I$5*MAX(BA881*DCF!I$10,0)-MAX(BA881-AZ881,0)/Inputs!$B$10)*DCF!I$6</f>
        <v>2470.7471570328039</v>
      </c>
      <c r="CI881" s="15">
        <f ca="1">(BB881*DCF!J$10-DCF!J$5*MAX(BB881*DCF!J$10,0)-MAX(BB881-BA881,0)/Inputs!$B$10)*DCF!J$6</f>
        <v>2796.2012224190917</v>
      </c>
      <c r="CJ881" s="15">
        <f ca="1">(BC881*DCF!K$10-DCF!K$5*MAX(BC881*DCF!K$10,0)-MAX(BC881-BB881,0)/Inputs!$B$10)*DCF!K$6</f>
        <v>2874.8913729664578</v>
      </c>
      <c r="CK881" s="15">
        <f ca="1">(BD881*DCF!L$10-DCF!L$5*MAX(BD881*DCF!L$10,0)-MAX(BD881-BC881,0)/Inputs!$B$10)*DCF!L$6</f>
        <v>3534.6401873744353</v>
      </c>
      <c r="CL881" s="15">
        <f ca="1">(BE881*DCF!M$10-DCF!M$5*MAX(BE881*DCF!M$10,0)-MAX(BE881-BD881,0)/Inputs!$B$10)*DCF!M$6</f>
        <v>4285.7002390328462</v>
      </c>
      <c r="CM881" s="15">
        <f ca="1">(BF881*DCF!C$28-DCF!C$5*MAX(BF881*DCF!C$28,0)-MAX(BF881-Inputs!$B$13,0)/Inputs!$B$17)*DCF!C$6</f>
        <v>3487.3011542429858</v>
      </c>
      <c r="CN881" s="15">
        <f ca="1">(BG881*DCF!D$28-DCF!D$5*MAX(BG881*DCF!D$28,0)-MAX(BG881-BF881,0)/Inputs!$B$17)*DCF!D$6</f>
        <v>3527.2942765579646</v>
      </c>
      <c r="CO881" s="15">
        <f ca="1">(BH881*DCF!E$28-DCF!E$5*MAX(BH881*DCF!E$28,0)-MAX(BH881-BG881,0)/Inputs!$B$17)*DCF!E$6</f>
        <v>3798.0842786282728</v>
      </c>
      <c r="CP881" s="15">
        <f ca="1">(BI881*DCF!F$28-DCF!F$5*MAX(BI881*DCF!F$28,0)-MAX(BI881-BH881,0)/Inputs!$B$17)*DCF!F$6</f>
        <v>4246.2154945122456</v>
      </c>
      <c r="CQ881" s="15">
        <f ca="1">(BJ881*DCF!G$28-DCF!G$5*MAX(BJ881*DCF!G$28,0)-MAX(BJ881-BI881,0)/Inputs!$B$17)*DCF!G$6</f>
        <v>5767.6283036196182</v>
      </c>
      <c r="CR881" s="15">
        <f ca="1">(BK881*DCF!H$28-DCF!H$5*MAX(BK881*DCF!H$28,0)-MAX(BK881-BJ881,0)/Inputs!$B$17)*DCF!H$6</f>
        <v>7607.2520917419915</v>
      </c>
      <c r="CS881" s="15">
        <f ca="1">(BL881*DCF!I$28-DCF!I$5*MAX(BL881*DCF!I$28,0)-MAX(BL881-BK881,0)/Inputs!$B$17)*DCF!I$6</f>
        <v>9240.9977332543149</v>
      </c>
      <c r="CT881" s="15">
        <f ca="1">(BM881*DCF!J$28-DCF!J$5*MAX(BM881*DCF!J$28,0)-MAX(BM881-BL881,0)/Inputs!$B$17)*DCF!J$6</f>
        <v>12607.99660764341</v>
      </c>
      <c r="CU881" s="15">
        <f ca="1">(BN881*DCF!K$28-DCF!K$5*MAX(BN881*DCF!K$28,0)-MAX(BN881-BM881,0)/Inputs!$B$17)*DCF!K$6</f>
        <v>15829.369354443408</v>
      </c>
      <c r="CV881" s="15">
        <f ca="1">(BO881*DCF!L$28-DCF!L$5*MAX(BO881*DCF!L$28,0)-MAX(BO881-BN881,0)/Inputs!$B$17)*DCF!L$6</f>
        <v>18517.699250319383</v>
      </c>
      <c r="CW881" s="15">
        <f ca="1">(BP881*DCF!M$28-DCF!M$5*MAX(BP881*DCF!M$28,0)-MAX(BP881-BO881,0)/Inputs!$B$17)*DCF!M$6</f>
        <v>21366.741475467556</v>
      </c>
      <c r="CX881" s="15">
        <f ca="1">(BQ881*DCF!C$46-DCF!C$5*MAX(BQ881*DCF!C$46,0)-MAX(BQ881-Inputs!$B$20,0)/Inputs!$B$24)*DCF!C$6</f>
        <v>-1561.9629331934882</v>
      </c>
      <c r="CY881" s="15">
        <f ca="1">(BR881*DCF!D$46-DCF!D$5*MAX(BR881*DCF!D$46,0)-MAX(BR881-BQ881,0)/Inputs!$B$24)*DCF!D$6</f>
        <v>-1748.3130914314117</v>
      </c>
      <c r="CZ881" s="15">
        <f ca="1">(BS881*DCF!E$46-DCF!E$5*MAX(BS881*DCF!E$46,0)-MAX(BS881-BR881,0)/Inputs!$B$24)*DCF!E$6</f>
        <v>-2129.8059144594031</v>
      </c>
      <c r="DA881" s="15">
        <f ca="1">(BT881*DCF!F$46-DCF!F$5*MAX(BT881*DCF!F$46,0)-MAX(BT881-BS881,0)/Inputs!$B$24)*DCF!F$6</f>
        <v>-1589.3106648245785</v>
      </c>
      <c r="DB881" s="15">
        <f ca="1">(BU881*DCF!G$46-DCF!G$5*MAX(BU881*DCF!G$46,0)-MAX(BU881-BT881,0)/Inputs!$B$24)*DCF!G$6</f>
        <v>-2184.1017349925296</v>
      </c>
      <c r="DC881" s="15">
        <f ca="1">(BV881*DCF!H$46-DCF!H$5*MAX(BV881*DCF!H$46,0)-MAX(BV881-BU881,0)/Inputs!$B$24)*DCF!H$6</f>
        <v>-1092.7302156638848</v>
      </c>
      <c r="DD881" s="15">
        <f ca="1">(BW881*DCF!I$46-DCF!I$5*MAX(BW881*DCF!I$46,0)-MAX(BW881-BV881,0)/Inputs!$B$24)*DCF!I$6</f>
        <v>-2068.0234904606832</v>
      </c>
      <c r="DE881" s="15">
        <f ca="1">(BX881*DCF!J$46-DCF!J$5*MAX(BX881*DCF!J$46,0)-MAX(BX881-BW881,0)/Inputs!$B$24)*DCF!J$6</f>
        <v>-557.97049908967324</v>
      </c>
      <c r="DF881" s="15">
        <f ca="1">(BY881*DCF!K$46-DCF!K$5*MAX(BY881*DCF!K$46,0)-MAX(BY881-BX881,0)/Inputs!$B$24)*DCF!K$6</f>
        <v>495.83106290929061</v>
      </c>
      <c r="DG881" s="15">
        <f ca="1">(BZ881*DCF!L$46-DCF!L$5*MAX(BZ881*DCF!L$46,0)-MAX(BZ881-BY881,0)/Inputs!$B$24)*DCF!L$6</f>
        <v>570.15571161983269</v>
      </c>
      <c r="DH881" s="15">
        <f ca="1">(CA881*DCF!M$46-DCF!M$5*MAX(CA881*DCF!M$46,0)-MAX(CA881-BZ881,0)/Inputs!$B$24)*DCF!M$6</f>
        <v>4172.1128676452981</v>
      </c>
      <c r="DI881" s="15">
        <f ca="1">SUM(CB881:CL881)+BE881*DCF!M$10*(1+Inputs!$B$30)*(1-Inputs!$B$33)*(1-Inputs!$B$30/Inputs!$B$31)/(Inputs!$B$29-Inputs!$B$30)*DCF!M$6</f>
        <v>123383.9565687912</v>
      </c>
      <c r="DJ881" s="15">
        <f ca="1">SUM(CM881:CW881)+BP881*DCF!M$28*(1+Inputs!$B$30)*(1-Inputs!$B$33)*(1-Inputs!$B$30/Inputs!$B$31)/(Inputs!$B$29-Inputs!$B$30)*DCF!M$6</f>
        <v>554955.54030060803</v>
      </c>
      <c r="DK881" s="15">
        <f ca="1">SUM(CX881:DH881)+CA881*DCF!M$46*(1+Inputs!$B$30)*(1-Inputs!$B$33)*(1-Inputs!$B$30/Inputs!$B$31)/(Inputs!$B$29-Inputs!$B$30)*DCF!M$6</f>
        <v>74587.81619912399</v>
      </c>
      <c r="DM881" s="15">
        <f ca="1">DI881+DJ881+DK881+Inputs!$B$34+Inputs!$B$36-Inputs!$B$35</f>
        <v>829778.31306852319</v>
      </c>
    </row>
    <row r="882" spans="1:117" x14ac:dyDescent="0.75">
      <c r="A882" s="11">
        <v>869</v>
      </c>
      <c r="C882" s="24">
        <f t="shared" ca="1" si="506"/>
        <v>-0.16189115532835499</v>
      </c>
      <c r="D882" s="24">
        <f t="shared" ca="1" si="506"/>
        <v>-0.42617440312863103</v>
      </c>
      <c r="E882" s="24">
        <f t="shared" ca="1" si="506"/>
        <v>-0.88309841453910731</v>
      </c>
      <c r="F882" s="24">
        <f t="shared" ca="1" si="506"/>
        <v>0.82753946609791473</v>
      </c>
      <c r="G882" s="24">
        <f t="shared" ca="1" si="506"/>
        <v>-9.1264084766129753E-4</v>
      </c>
      <c r="H882" s="24">
        <f t="shared" ca="1" si="506"/>
        <v>0.41603820699847599</v>
      </c>
      <c r="I882" s="24">
        <f t="shared" ca="1" si="506"/>
        <v>0.53651281134233708</v>
      </c>
      <c r="J882" s="24">
        <f t="shared" ca="1" si="506"/>
        <v>-0.59205467858359062</v>
      </c>
      <c r="K882" s="24">
        <f t="shared" ca="1" si="506"/>
        <v>0.46273045180506461</v>
      </c>
      <c r="L882" s="24">
        <f t="shared" ca="1" si="506"/>
        <v>-0.65830981617268158</v>
      </c>
      <c r="M882" s="24">
        <f t="shared" ca="1" si="506"/>
        <v>-1.485169172148133</v>
      </c>
      <c r="N882" s="24">
        <f ca="1">SQRT(Inputs!$B$38)*C882+SQRT(1-Inputs!$B$38)*_xlfn.NORM.S.INV(RAND())</f>
        <v>-1.1010938932984804</v>
      </c>
      <c r="O882" s="24">
        <f ca="1">SQRT(Inputs!$B$38)*D882+SQRT(1-Inputs!$B$38)*_xlfn.NORM.S.INV(RAND())</f>
        <v>-0.893297080616686</v>
      </c>
      <c r="P882" s="24">
        <f ca="1">SQRT(Inputs!$B$38)*E882+SQRT(1-Inputs!$B$38)*_xlfn.NORM.S.INV(RAND())</f>
        <v>-1.9732984883171372</v>
      </c>
      <c r="Q882" s="24">
        <f ca="1">SQRT(Inputs!$B$38)*F882+SQRT(1-Inputs!$B$38)*_xlfn.NORM.S.INV(RAND())</f>
        <v>1.7756684356294439</v>
      </c>
      <c r="R882" s="24">
        <f ca="1">SQRT(Inputs!$B$38)*G882+SQRT(1-Inputs!$B$38)*_xlfn.NORM.S.INV(RAND())</f>
        <v>-0.84805759042555362</v>
      </c>
      <c r="S882" s="24">
        <f ca="1">SQRT(Inputs!$B$38)*H882+SQRT(1-Inputs!$B$38)*_xlfn.NORM.S.INV(RAND())</f>
        <v>-0.76902988552154883</v>
      </c>
      <c r="T882" s="24">
        <f ca="1">SQRT(Inputs!$B$38)*I882+SQRT(1-Inputs!$B$38)*_xlfn.NORM.S.INV(RAND())</f>
        <v>2.839180520895384</v>
      </c>
      <c r="U882" s="24">
        <f ca="1">SQRT(Inputs!$B$38)*J882+SQRT(1-Inputs!$B$38)*_xlfn.NORM.S.INV(RAND())</f>
        <v>0.21730834377514552</v>
      </c>
      <c r="V882" s="24">
        <f ca="1">SQRT(Inputs!$B$38)*K882+SQRT(1-Inputs!$B$38)*_xlfn.NORM.S.INV(RAND())</f>
        <v>0.30787091434575709</v>
      </c>
      <c r="W882" s="24">
        <f ca="1">SQRT(Inputs!$B$38)*L882+SQRT(1-Inputs!$B$38)*_xlfn.NORM.S.INV(RAND())</f>
        <v>0.56116091409064306</v>
      </c>
      <c r="X882" s="24">
        <f ca="1">SQRT(Inputs!$B$38)*M882+SQRT(1-Inputs!$B$38)*_xlfn.NORM.S.INV(RAND())</f>
        <v>-0.54621478560600556</v>
      </c>
      <c r="Y882" s="24">
        <f ca="1">SQRT(Inputs!$B$38)*C882+SQRT(1-Inputs!$B$38)*_xlfn.NORM.S.INV(RAND())</f>
        <v>-2.0464769930589016E-2</v>
      </c>
      <c r="Z882" s="24">
        <f ca="1">SQRT(Inputs!$B$38)*D882+SQRT(1-Inputs!$B$38)*_xlfn.NORM.S.INV(RAND())</f>
        <v>-0.69488999397331108</v>
      </c>
      <c r="AA882" s="24">
        <f ca="1">SQRT(Inputs!$B$38)*E882+SQRT(1-Inputs!$B$38)*_xlfn.NORM.S.INV(RAND())</f>
        <v>-1.0611874527248988E-2</v>
      </c>
      <c r="AB882" s="24">
        <f ca="1">SQRT(Inputs!$B$38)*F882+SQRT(1-Inputs!$B$38)*_xlfn.NORM.S.INV(RAND())</f>
        <v>0.18790508321460792</v>
      </c>
      <c r="AC882" s="24">
        <f ca="1">SQRT(Inputs!$B$38)*G882+SQRT(1-Inputs!$B$38)*_xlfn.NORM.S.INV(RAND())</f>
        <v>-0.67374099350076255</v>
      </c>
      <c r="AD882" s="24">
        <f ca="1">SQRT(Inputs!$B$38)*H882+SQRT(1-Inputs!$B$38)*_xlfn.NORM.S.INV(RAND())</f>
        <v>-0.98346931756799394</v>
      </c>
      <c r="AE882" s="24">
        <f ca="1">SQRT(Inputs!$B$38)*I882+SQRT(1-Inputs!$B$38)*_xlfn.NORM.S.INV(RAND())</f>
        <v>-4.2855428473499491E-2</v>
      </c>
      <c r="AF882" s="24">
        <f ca="1">SQRT(Inputs!$B$38)*J882+SQRT(1-Inputs!$B$38)*_xlfn.NORM.S.INV(RAND())</f>
        <v>-1.9256801421263765</v>
      </c>
      <c r="AG882" s="24">
        <f ca="1">SQRT(Inputs!$B$38)*K882+SQRT(1-Inputs!$B$38)*_xlfn.NORM.S.INV(RAND())</f>
        <v>0.64939038387573289</v>
      </c>
      <c r="AH882" s="24">
        <f ca="1">SQRT(Inputs!$B$38)*L882+SQRT(1-Inputs!$B$38)*_xlfn.NORM.S.INV(RAND())</f>
        <v>-3.7753440039935859E-2</v>
      </c>
      <c r="AI882" s="24">
        <f ca="1">SQRT(Inputs!$B$38)*M882+SQRT(1-Inputs!$B$38)*_xlfn.NORM.S.INV(RAND())</f>
        <v>-1.2281963693538194</v>
      </c>
      <c r="AJ882" s="24">
        <f ca="1">SQRT(Inputs!$B$38)*C882+SQRT(1-Inputs!$B$38)*_xlfn.NORM.S.INV(RAND())</f>
        <v>0.44454509242271356</v>
      </c>
      <c r="AK882" s="24">
        <f ca="1">SQRT(Inputs!$B$38)*D882+SQRT(1-Inputs!$B$38)*_xlfn.NORM.S.INV(RAND())</f>
        <v>-0.55579192923647058</v>
      </c>
      <c r="AL882" s="24">
        <f ca="1">SQRT(Inputs!$B$38)*E882+SQRT(1-Inputs!$B$38)*_xlfn.NORM.S.INV(RAND())</f>
        <v>-0.71658944311821027</v>
      </c>
      <c r="AM882" s="24">
        <f ca="1">SQRT(Inputs!$B$38)*F882+SQRT(1-Inputs!$B$38)*_xlfn.NORM.S.INV(RAND())</f>
        <v>-8.6907899069560035E-2</v>
      </c>
      <c r="AN882" s="24">
        <f ca="1">SQRT(Inputs!$B$38)*G882+SQRT(1-Inputs!$B$38)*_xlfn.NORM.S.INV(RAND())</f>
        <v>1.092241826875014</v>
      </c>
      <c r="AO882" s="24">
        <f ca="1">SQRT(Inputs!$B$38)*H882+SQRT(1-Inputs!$B$38)*_xlfn.NORM.S.INV(RAND())</f>
        <v>0.80948156228935675</v>
      </c>
      <c r="AP882" s="24">
        <f ca="1">SQRT(Inputs!$B$38)*I882+SQRT(1-Inputs!$B$38)*_xlfn.NORM.S.INV(RAND())</f>
        <v>1.2557203984096565</v>
      </c>
      <c r="AQ882" s="24">
        <f ca="1">SQRT(Inputs!$B$38)*J882+SQRT(1-Inputs!$B$38)*_xlfn.NORM.S.INV(RAND())</f>
        <v>-0.28857515744416667</v>
      </c>
      <c r="AR882" s="24">
        <f ca="1">SQRT(Inputs!$B$38)*K882+SQRT(1-Inputs!$B$38)*_xlfn.NORM.S.INV(RAND())</f>
        <v>9.8940429511001349E-3</v>
      </c>
      <c r="AS882" s="24">
        <f ca="1">SQRT(Inputs!$B$38)*L882+SQRT(1-Inputs!$B$38)*_xlfn.NORM.S.INV(RAND())</f>
        <v>-1.1723108813769509</v>
      </c>
      <c r="AT882" s="24">
        <f ca="1">SQRT(Inputs!$B$38)*M882+SQRT(1-Inputs!$B$38)*_xlfn.NORM.S.INV(RAND())</f>
        <v>-2.4549197510885206</v>
      </c>
      <c r="AU882" s="15">
        <f ca="1">Inputs!$B$6*EXP($B$8-0.5*C$5^2+C$5*N882)</f>
        <v>4152.122637905125</v>
      </c>
      <c r="AV882" s="15">
        <f t="shared" ca="1" si="474"/>
        <v>4432.0370271079491</v>
      </c>
      <c r="AW882" s="15">
        <f t="shared" ca="1" si="475"/>
        <v>4141.2353231630832</v>
      </c>
      <c r="AX882" s="15">
        <f t="shared" ca="1" si="476"/>
        <v>6311.8038293388672</v>
      </c>
      <c r="AY882" s="15">
        <f t="shared" ca="1" si="477"/>
        <v>6986.2992189877687</v>
      </c>
      <c r="AZ882" s="15">
        <f t="shared" ca="1" si="478"/>
        <v>7850.6379376158575</v>
      </c>
      <c r="BA882" s="15">
        <f t="shared" ca="1" si="479"/>
        <v>12931.391782685283</v>
      </c>
      <c r="BB882" s="15">
        <f t="shared" ca="1" si="480"/>
        <v>16180.437939689824</v>
      </c>
      <c r="BC882" s="15">
        <f t="shared" ca="1" si="481"/>
        <v>20414.69123981355</v>
      </c>
      <c r="BD882" s="15">
        <f t="shared" ca="1" si="482"/>
        <v>26357.687741526879</v>
      </c>
      <c r="BE882" s="15">
        <f t="shared" ca="1" si="483"/>
        <v>30730.475430609575</v>
      </c>
      <c r="BF882" s="15">
        <f ca="1">Inputs!$B$13*EXP($B$9-0.5*C$6^2+C$6*Y882)</f>
        <v>13775.020714467579</v>
      </c>
      <c r="BG882" s="15">
        <f t="shared" ca="1" si="484"/>
        <v>14809.748981993202</v>
      </c>
      <c r="BH882" s="15">
        <f t="shared" ca="1" si="485"/>
        <v>18062.969431045738</v>
      </c>
      <c r="BI882" s="15">
        <f t="shared" ca="1" si="486"/>
        <v>22760.652462341877</v>
      </c>
      <c r="BJ882" s="15">
        <f t="shared" ca="1" si="487"/>
        <v>25320.648920703516</v>
      </c>
      <c r="BK882" s="15">
        <f t="shared" ca="1" si="488"/>
        <v>27181.93597092884</v>
      </c>
      <c r="BL882" s="15">
        <f t="shared" ca="1" si="489"/>
        <v>33204.805339592102</v>
      </c>
      <c r="BM882" s="15">
        <f t="shared" ca="1" si="490"/>
        <v>32131.872238645272</v>
      </c>
      <c r="BN882" s="15">
        <f t="shared" ca="1" si="491"/>
        <v>42716.320308029419</v>
      </c>
      <c r="BO882" s="15">
        <f t="shared" ca="1" si="492"/>
        <v>52327.88290009414</v>
      </c>
      <c r="BP882" s="15">
        <f t="shared" ca="1" si="493"/>
        <v>56039.331839294122</v>
      </c>
      <c r="BQ882" s="15">
        <f ca="1">Inputs!$B$20*EXP($B$10-0.5*C$7^2+C$7*AJ882)</f>
        <v>5022.0883598380624</v>
      </c>
      <c r="BR882" s="15">
        <f t="shared" ca="1" si="494"/>
        <v>5711.7129297619895</v>
      </c>
      <c r="BS882" s="15">
        <f t="shared" ca="1" si="495"/>
        <v>6366.6898558049534</v>
      </c>
      <c r="BT882" s="15">
        <f t="shared" ca="1" si="496"/>
        <v>8580.4116720056372</v>
      </c>
      <c r="BU882" s="15">
        <f t="shared" ca="1" si="497"/>
        <v>15488.639795092407</v>
      </c>
      <c r="BV882" s="15">
        <f t="shared" ca="1" si="498"/>
        <v>25860.383285963762</v>
      </c>
      <c r="BW882" s="15">
        <f t="shared" ca="1" si="499"/>
        <v>47072.869398948591</v>
      </c>
      <c r="BX882" s="15">
        <f t="shared" ca="1" si="500"/>
        <v>62138.146294702201</v>
      </c>
      <c r="BY882" s="15">
        <f t="shared" ca="1" si="501"/>
        <v>87231.065497552961</v>
      </c>
      <c r="BZ882" s="15">
        <f t="shared" ca="1" si="502"/>
        <v>98668.204158941124</v>
      </c>
      <c r="CA882" s="15">
        <f t="shared" ca="1" si="503"/>
        <v>89598.881366316229</v>
      </c>
      <c r="CB882" s="15">
        <f ca="1">(AU882*DCF!C$10-DCF!C$5*MAX(AU882*DCF!C$10,0)-MAX(AU882-Inputs!$B$6,0)/Inputs!$B$10)*DCF!C$6</f>
        <v>1048.8505806443011</v>
      </c>
      <c r="CC882" s="15">
        <f ca="1">(AV882*DCF!D$10-DCF!D$5*MAX(AV882*DCF!D$10,0)-MAX(AV882-AU882,0)/Inputs!$B$10)*DCF!D$6</f>
        <v>1012.0292013651859</v>
      </c>
      <c r="CD882" s="15">
        <f ca="1">(AW882*DCF!E$10-DCF!E$5*MAX(AW882*DCF!E$10,0)-MAX(AW882-AV882,0)/Inputs!$B$10)*DCF!E$6</f>
        <v>956.14531320028368</v>
      </c>
      <c r="CE882" s="15">
        <f ca="1">(AX882*DCF!F$10-DCF!F$5*MAX(AX882*DCF!F$10,0)-MAX(AX882-AW882,0)/Inputs!$B$10)*DCF!F$6</f>
        <v>926.21522549825772</v>
      </c>
      <c r="CF882" s="15">
        <f ca="1">(AY882*DCF!G$10-DCF!G$5*MAX(AY882*DCF!G$10,0)-MAX(AY882-AX882,0)/Inputs!$B$10)*DCF!G$6</f>
        <v>1309.8063624339413</v>
      </c>
      <c r="CG882" s="15">
        <f ca="1">(AZ882*DCF!H$10-DCF!H$5*MAX(AZ882*DCF!H$10,0)-MAX(AZ882-AY882,0)/Inputs!$B$10)*DCF!H$6</f>
        <v>1370.7281518960849</v>
      </c>
      <c r="CH882" s="15">
        <f ca="1">(BA882*DCF!I$10-DCF!I$5*MAX(BA882*DCF!I$10,0)-MAX(BA882-AZ882,0)/Inputs!$B$10)*DCF!I$6</f>
        <v>1528.6718959742082</v>
      </c>
      <c r="CI882" s="15">
        <f ca="1">(BB882*DCF!J$10-DCF!J$5*MAX(BB882*DCF!J$10,0)-MAX(BB882-BA882,0)/Inputs!$B$10)*DCF!J$6</f>
        <v>2284.2612892040229</v>
      </c>
      <c r="CJ882" s="15">
        <f ca="1">(BC882*DCF!K$10-DCF!K$5*MAX(BC882*DCF!K$10,0)-MAX(BC882-BB882,0)/Inputs!$B$10)*DCF!K$6</f>
        <v>2693.7064229434832</v>
      </c>
      <c r="CK882" s="15">
        <f ca="1">(BD882*DCF!L$10-DCF!L$5*MAX(BD882*DCF!L$10,0)-MAX(BD882-BC882,0)/Inputs!$B$10)*DCF!L$6</f>
        <v>3206.7148551769628</v>
      </c>
      <c r="CL882" s="15">
        <f ca="1">(BE882*DCF!M$10-DCF!M$5*MAX(BE882*DCF!M$10,0)-MAX(BE882-BD882,0)/Inputs!$B$10)*DCF!M$6</f>
        <v>3814.0913403670766</v>
      </c>
      <c r="CM882" s="15">
        <f ca="1">(BF882*DCF!C$28-DCF!C$5*MAX(BF882*DCF!C$28,0)-MAX(BF882-Inputs!$B$13,0)/Inputs!$B$17)*DCF!C$6</f>
        <v>3652.540045030421</v>
      </c>
      <c r="CN882" s="15">
        <f ca="1">(BG882*DCF!D$28-DCF!D$5*MAX(BG882*DCF!D$28,0)-MAX(BG882-BF882,0)/Inputs!$B$17)*DCF!D$6</f>
        <v>4141.0576630748783</v>
      </c>
      <c r="CO882" s="15">
        <f ca="1">(BH882*DCF!E$28-DCF!E$5*MAX(BH882*DCF!E$28,0)-MAX(BH882-BG882,0)/Inputs!$B$17)*DCF!E$6</f>
        <v>4474.5896094786722</v>
      </c>
      <c r="CP882" s="15">
        <f ca="1">(BI882*DCF!F$28-DCF!F$5*MAX(BI882*DCF!F$28,0)-MAX(BI882-BH882,0)/Inputs!$B$17)*DCF!F$6</f>
        <v>5323.6301599174149</v>
      </c>
      <c r="CQ882" s="15">
        <f ca="1">(BJ882*DCF!G$28-DCF!G$5*MAX(BJ882*DCF!G$28,0)-MAX(BJ882-BI882,0)/Inputs!$B$17)*DCF!G$6</f>
        <v>6139.0683550669573</v>
      </c>
      <c r="CR882" s="15">
        <f ca="1">(BK882*DCF!H$28-DCF!H$5*MAX(BK882*DCF!H$28,0)-MAX(BK882-BJ882,0)/Inputs!$B$17)*DCF!H$6</f>
        <v>6433.2008832405681</v>
      </c>
      <c r="CS882" s="15">
        <f ca="1">(BL882*DCF!I$28-DCF!I$5*MAX(BL882*DCF!I$28,0)-MAX(BL882-BK882,0)/Inputs!$B$17)*DCF!I$6</f>
        <v>6943.7444229698613</v>
      </c>
      <c r="CT882" s="15">
        <f ca="1">(BM882*DCF!J$28-DCF!J$5*MAX(BM882*DCF!J$28,0)-MAX(BM882-BL882,0)/Inputs!$B$17)*DCF!J$6</f>
        <v>7168.0749822724347</v>
      </c>
      <c r="CU882" s="15">
        <f ca="1">(BN882*DCF!K$28-DCF!K$5*MAX(BN882*DCF!K$28,0)-MAX(BN882-BM882,0)/Inputs!$B$17)*DCF!K$6</f>
        <v>7724.5167201807253</v>
      </c>
      <c r="CV882" s="15">
        <f ca="1">(BO882*DCF!L$28-DCF!L$5*MAX(BO882*DCF!L$28,0)-MAX(BO882-BN882,0)/Inputs!$B$17)*DCF!L$6</f>
        <v>9352.9466597805167</v>
      </c>
      <c r="CW882" s="15">
        <f ca="1">(BP882*DCF!M$28-DCF!M$5*MAX(BP882*DCF!M$28,0)-MAX(BP882-BO882,0)/Inputs!$B$17)*DCF!M$6</f>
        <v>10155.882013893413</v>
      </c>
      <c r="CX882" s="15">
        <f ca="1">(BQ882*DCF!C$46-DCF!C$5*MAX(BQ882*DCF!C$46,0)-MAX(BQ882-Inputs!$B$20,0)/Inputs!$B$24)*DCF!C$6</f>
        <v>-2000.9850068162095</v>
      </c>
      <c r="CY882" s="15">
        <f ca="1">(BR882*DCF!D$46-DCF!D$5*MAX(BR882*DCF!D$46,0)-MAX(BR882-BQ882,0)/Inputs!$B$24)*DCF!D$6</f>
        <v>-1269.1132778258875</v>
      </c>
      <c r="CZ882" s="15">
        <f ca="1">(BS882*DCF!E$46-DCF!E$5*MAX(BS882*DCF!E$46,0)-MAX(BS882-BR882,0)/Inputs!$B$24)*DCF!E$6</f>
        <v>-1011.0460337042146</v>
      </c>
      <c r="DA882" s="15">
        <f ca="1">(BT882*DCF!F$46-DCF!F$5*MAX(BT882*DCF!F$46,0)-MAX(BT882-BS882,0)/Inputs!$B$24)*DCF!F$6</f>
        <v>-1430.965921819984</v>
      </c>
      <c r="DB882" s="15">
        <f ca="1">(BU882*DCF!G$46-DCF!G$5*MAX(BU882*DCF!G$46,0)-MAX(BU882-BT882,0)/Inputs!$B$24)*DCF!G$6</f>
        <v>-2844.7986915757251</v>
      </c>
      <c r="DC882" s="15">
        <f ca="1">(BV882*DCF!H$46-DCF!H$5*MAX(BV882*DCF!H$46,0)-MAX(BV882-BU882,0)/Inputs!$B$24)*DCF!H$6</f>
        <v>-3222.9557410615553</v>
      </c>
      <c r="DD882" s="15">
        <f ca="1">(BW882*DCF!I$46-DCF!I$5*MAX(BW882*DCF!I$46,0)-MAX(BW882-BV882,0)/Inputs!$B$24)*DCF!I$6</f>
        <v>-5002.1179835670964</v>
      </c>
      <c r="DE882" s="15">
        <f ca="1">(BX882*DCF!J$46-DCF!J$5*MAX(BX882*DCF!J$46,0)-MAX(BX882-BW882,0)/Inputs!$B$24)*DCF!J$6</f>
        <v>-1388.5419469337583</v>
      </c>
      <c r="DF882" s="15">
        <f ca="1">(BY882*DCF!K$46-DCF!K$5*MAX(BY882*DCF!K$46,0)-MAX(BY882-BX882,0)/Inputs!$B$24)*DCF!K$6</f>
        <v>-1164.1674846506917</v>
      </c>
      <c r="DG882" s="15">
        <f ca="1">(BZ882*DCF!L$46-DCF!L$5*MAX(BZ882*DCF!L$46,0)-MAX(BZ882-BY882,0)/Inputs!$B$24)*DCF!L$6</f>
        <v>4232.2147135589248</v>
      </c>
      <c r="DH882" s="15">
        <f ca="1">(CA882*DCF!M$46-DCF!M$5*MAX(CA882*DCF!M$46,0)-MAX(CA882-BZ882,0)/Inputs!$B$24)*DCF!M$6</f>
        <v>7024.2005760491347</v>
      </c>
      <c r="DI882" s="15">
        <f ca="1">SUM(CB882:CL882)+BE882*DCF!M$10*(1+Inputs!$B$30)*(1-Inputs!$B$33)*(1-Inputs!$B$30/Inputs!$B$31)/(Inputs!$B$29-Inputs!$B$30)*DCF!M$6</f>
        <v>105674.54013055857</v>
      </c>
      <c r="DJ882" s="15">
        <f ca="1">SUM(CM882:CW882)+BP882*DCF!M$28*(1+Inputs!$B$30)*(1-Inputs!$B$33)*(1-Inputs!$B$30/Inputs!$B$31)/(Inputs!$B$29-Inputs!$B$30)*DCF!M$6</f>
        <v>279453.52025117609</v>
      </c>
      <c r="DK882" s="15">
        <f ca="1">SUM(CX882:DH882)+CA882*DCF!M$46*(1+Inputs!$B$30)*(1-Inputs!$B$33)*(1-Inputs!$B$30/Inputs!$B$31)/(Inputs!$B$29-Inputs!$B$30)*DCF!M$6</f>
        <v>130452.2074599894</v>
      </c>
      <c r="DM882" s="15">
        <f ca="1">DI882+DJ882+DK882+Inputs!$B$34+Inputs!$B$36-Inputs!$B$35</f>
        <v>592431.26784172398</v>
      </c>
    </row>
    <row r="883" spans="1:117" x14ac:dyDescent="0.75">
      <c r="A883" s="11">
        <v>870</v>
      </c>
      <c r="C883" s="24">
        <f t="shared" ca="1" si="506"/>
        <v>-0.89424804117391754</v>
      </c>
      <c r="D883" s="24">
        <f t="shared" ca="1" si="506"/>
        <v>0.27698346537246971</v>
      </c>
      <c r="E883" s="24">
        <f t="shared" ca="1" si="506"/>
        <v>-0.85695935266767975</v>
      </c>
      <c r="F883" s="24">
        <f t="shared" ca="1" si="506"/>
        <v>0.56304463958958684</v>
      </c>
      <c r="G883" s="24">
        <f t="shared" ca="1" si="506"/>
        <v>-0.81650416475427312</v>
      </c>
      <c r="H883" s="24">
        <f t="shared" ca="1" si="506"/>
        <v>-0.71653273254628846</v>
      </c>
      <c r="I883" s="24">
        <f t="shared" ca="1" si="506"/>
        <v>-1.3503082589702993</v>
      </c>
      <c r="J883" s="24">
        <f t="shared" ca="1" si="506"/>
        <v>0.15677682272568833</v>
      </c>
      <c r="K883" s="24">
        <f t="shared" ca="1" si="506"/>
        <v>0.43019856687223301</v>
      </c>
      <c r="L883" s="24">
        <f t="shared" ca="1" si="506"/>
        <v>0.48685151999709408</v>
      </c>
      <c r="M883" s="24">
        <f t="shared" ca="1" si="506"/>
        <v>0.79497635455501214</v>
      </c>
      <c r="N883" s="24">
        <f ca="1">SQRT(Inputs!$B$38)*C883+SQRT(1-Inputs!$B$38)*_xlfn.NORM.S.INV(RAND())</f>
        <v>0.62721362629924038</v>
      </c>
      <c r="O883" s="24">
        <f ca="1">SQRT(Inputs!$B$38)*D883+SQRT(1-Inputs!$B$38)*_xlfn.NORM.S.INV(RAND())</f>
        <v>-0.55944420595771838</v>
      </c>
      <c r="P883" s="24">
        <f ca="1">SQRT(Inputs!$B$38)*E883+SQRT(1-Inputs!$B$38)*_xlfn.NORM.S.INV(RAND())</f>
        <v>-0.41475336509164673</v>
      </c>
      <c r="Q883" s="24">
        <f ca="1">SQRT(Inputs!$B$38)*F883+SQRT(1-Inputs!$B$38)*_xlfn.NORM.S.INV(RAND())</f>
        <v>0.3563059063469225</v>
      </c>
      <c r="R883" s="24">
        <f ca="1">SQRT(Inputs!$B$38)*G883+SQRT(1-Inputs!$B$38)*_xlfn.NORM.S.INV(RAND())</f>
        <v>0.7767124842362334</v>
      </c>
      <c r="S883" s="24">
        <f ca="1">SQRT(Inputs!$B$38)*H883+SQRT(1-Inputs!$B$38)*_xlfn.NORM.S.INV(RAND())</f>
        <v>0.53618784097608618</v>
      </c>
      <c r="T883" s="24">
        <f ca="1">SQRT(Inputs!$B$38)*I883+SQRT(1-Inputs!$B$38)*_xlfn.NORM.S.INV(RAND())</f>
        <v>-2.2576713759815616</v>
      </c>
      <c r="U883" s="24">
        <f ca="1">SQRT(Inputs!$B$38)*J883+SQRT(1-Inputs!$B$38)*_xlfn.NORM.S.INV(RAND())</f>
        <v>0.40067085831884641</v>
      </c>
      <c r="V883" s="24">
        <f ca="1">SQRT(Inputs!$B$38)*K883+SQRT(1-Inputs!$B$38)*_xlfn.NORM.S.INV(RAND())</f>
        <v>-0.59089964453208998</v>
      </c>
      <c r="W883" s="24">
        <f ca="1">SQRT(Inputs!$B$38)*L883+SQRT(1-Inputs!$B$38)*_xlfn.NORM.S.INV(RAND())</f>
        <v>0.37653684181318375</v>
      </c>
      <c r="X883" s="24">
        <f ca="1">SQRT(Inputs!$B$38)*M883+SQRT(1-Inputs!$B$38)*_xlfn.NORM.S.INV(RAND())</f>
        <v>-0.11656349066814153</v>
      </c>
      <c r="Y883" s="24">
        <f ca="1">SQRT(Inputs!$B$38)*C883+SQRT(1-Inputs!$B$38)*_xlfn.NORM.S.INV(RAND())</f>
        <v>-0.7337701173641652</v>
      </c>
      <c r="Z883" s="24">
        <f ca="1">SQRT(Inputs!$B$38)*D883+SQRT(1-Inputs!$B$38)*_xlfn.NORM.S.INV(RAND())</f>
        <v>-0.8614937490605391</v>
      </c>
      <c r="AA883" s="24">
        <f ca="1">SQRT(Inputs!$B$38)*E883+SQRT(1-Inputs!$B$38)*_xlfn.NORM.S.INV(RAND())</f>
        <v>0.43704313717714188</v>
      </c>
      <c r="AB883" s="24">
        <f ca="1">SQRT(Inputs!$B$38)*F883+SQRT(1-Inputs!$B$38)*_xlfn.NORM.S.INV(RAND())</f>
        <v>0.96078503111038316</v>
      </c>
      <c r="AC883" s="24">
        <f ca="1">SQRT(Inputs!$B$38)*G883+SQRT(1-Inputs!$B$38)*_xlfn.NORM.S.INV(RAND())</f>
        <v>0.46485334575837384</v>
      </c>
      <c r="AD883" s="24">
        <f ca="1">SQRT(Inputs!$B$38)*H883+SQRT(1-Inputs!$B$38)*_xlfn.NORM.S.INV(RAND())</f>
        <v>-1.5908200733834001</v>
      </c>
      <c r="AE883" s="24">
        <f ca="1">SQRT(Inputs!$B$38)*I883+SQRT(1-Inputs!$B$38)*_xlfn.NORM.S.INV(RAND())</f>
        <v>-1.2774172018188743</v>
      </c>
      <c r="AF883" s="24">
        <f ca="1">SQRT(Inputs!$B$38)*J883+SQRT(1-Inputs!$B$38)*_xlfn.NORM.S.INV(RAND())</f>
        <v>-0.74143754785622418</v>
      </c>
      <c r="AG883" s="24">
        <f ca="1">SQRT(Inputs!$B$38)*K883+SQRT(1-Inputs!$B$38)*_xlfn.NORM.S.INV(RAND())</f>
        <v>-0.73839845402427329</v>
      </c>
      <c r="AH883" s="24">
        <f ca="1">SQRT(Inputs!$B$38)*L883+SQRT(1-Inputs!$B$38)*_xlfn.NORM.S.INV(RAND())</f>
        <v>6.7573753829352989E-2</v>
      </c>
      <c r="AI883" s="24">
        <f ca="1">SQRT(Inputs!$B$38)*M883+SQRT(1-Inputs!$B$38)*_xlfn.NORM.S.INV(RAND())</f>
        <v>1.1555417243244062</v>
      </c>
      <c r="AJ883" s="24">
        <f ca="1">SQRT(Inputs!$B$38)*C883+SQRT(1-Inputs!$B$38)*_xlfn.NORM.S.INV(RAND())</f>
        <v>1.2440857965265772</v>
      </c>
      <c r="AK883" s="24">
        <f ca="1">SQRT(Inputs!$B$38)*D883+SQRT(1-Inputs!$B$38)*_xlfn.NORM.S.INV(RAND())</f>
        <v>1.2400584018365066</v>
      </c>
      <c r="AL883" s="24">
        <f ca="1">SQRT(Inputs!$B$38)*E883+SQRT(1-Inputs!$B$38)*_xlfn.NORM.S.INV(RAND())</f>
        <v>-1.4481893723694419</v>
      </c>
      <c r="AM883" s="24">
        <f ca="1">SQRT(Inputs!$B$38)*F883+SQRT(1-Inputs!$B$38)*_xlfn.NORM.S.INV(RAND())</f>
        <v>0.69241110070769341</v>
      </c>
      <c r="AN883" s="24">
        <f ca="1">SQRT(Inputs!$B$38)*G883+SQRT(1-Inputs!$B$38)*_xlfn.NORM.S.INV(RAND())</f>
        <v>-1.9963793927456139</v>
      </c>
      <c r="AO883" s="24">
        <f ca="1">SQRT(Inputs!$B$38)*H883+SQRT(1-Inputs!$B$38)*_xlfn.NORM.S.INV(RAND())</f>
        <v>0.37920515884435058</v>
      </c>
      <c r="AP883" s="24">
        <f ca="1">SQRT(Inputs!$B$38)*I883+SQRT(1-Inputs!$B$38)*_xlfn.NORM.S.INV(RAND())</f>
        <v>-2.4019159247957784</v>
      </c>
      <c r="AQ883" s="24">
        <f ca="1">SQRT(Inputs!$B$38)*J883+SQRT(1-Inputs!$B$38)*_xlfn.NORM.S.INV(RAND())</f>
        <v>1.2147166181130813</v>
      </c>
      <c r="AR883" s="24">
        <f ca="1">SQRT(Inputs!$B$38)*K883+SQRT(1-Inputs!$B$38)*_xlfn.NORM.S.INV(RAND())</f>
        <v>-1.7769834866485645E-3</v>
      </c>
      <c r="AS883" s="24">
        <f ca="1">SQRT(Inputs!$B$38)*L883+SQRT(1-Inputs!$B$38)*_xlfn.NORM.S.INV(RAND())</f>
        <v>2.2879758731488362</v>
      </c>
      <c r="AT883" s="24">
        <f ca="1">SQRT(Inputs!$B$38)*M883+SQRT(1-Inputs!$B$38)*_xlfn.NORM.S.INV(RAND())</f>
        <v>-1.2017873998085573</v>
      </c>
      <c r="AU883" s="15">
        <f ca="1">Inputs!$B$6*EXP($B$8-0.5*C$5^2+C$5*N883)</f>
        <v>5492.5143381533453</v>
      </c>
      <c r="AV883" s="15">
        <f t="shared" ca="1" si="474"/>
        <v>6157.75839609178</v>
      </c>
      <c r="AW883" s="15">
        <f t="shared" ca="1" si="475"/>
        <v>7099.7957853235021</v>
      </c>
      <c r="AX883" s="15">
        <f t="shared" ca="1" si="476"/>
        <v>9062.7111811244667</v>
      </c>
      <c r="AY883" s="15">
        <f t="shared" ca="1" si="477"/>
        <v>12127.205921885645</v>
      </c>
      <c r="AZ883" s="15">
        <f t="shared" ca="1" si="478"/>
        <v>15734.015960144547</v>
      </c>
      <c r="BA883" s="15">
        <f t="shared" ca="1" si="479"/>
        <v>15202.396053870263</v>
      </c>
      <c r="BB883" s="15">
        <f t="shared" ca="1" si="480"/>
        <v>19374.722028779539</v>
      </c>
      <c r="BC883" s="15">
        <f t="shared" ca="1" si="481"/>
        <v>22413.48593992032</v>
      </c>
      <c r="BD883" s="15">
        <f t="shared" ca="1" si="482"/>
        <v>28442.92576244619</v>
      </c>
      <c r="BE883" s="15">
        <f t="shared" ca="1" si="483"/>
        <v>34485.091841422793</v>
      </c>
      <c r="BF883" s="15">
        <f ca="1">Inputs!$B$13*EXP($B$9-0.5*C$6^2+C$6*Y883)</f>
        <v>11958.540641711121</v>
      </c>
      <c r="BG883" s="15">
        <f t="shared" ca="1" si="484"/>
        <v>12476.075187931448</v>
      </c>
      <c r="BH883" s="15">
        <f t="shared" ca="1" si="485"/>
        <v>16389.452634900954</v>
      </c>
      <c r="BI883" s="15">
        <f t="shared" ca="1" si="486"/>
        <v>23260.777973729273</v>
      </c>
      <c r="BJ883" s="15">
        <f t="shared" ca="1" si="487"/>
        <v>30492.441433083914</v>
      </c>
      <c r="BK883" s="15">
        <f t="shared" ca="1" si="488"/>
        <v>30136.121431058989</v>
      </c>
      <c r="BL883" s="15">
        <f t="shared" ca="1" si="489"/>
        <v>31370.802100327954</v>
      </c>
      <c r="BM883" s="15">
        <f t="shared" ca="1" si="490"/>
        <v>35168.367311493887</v>
      </c>
      <c r="BN883" s="15">
        <f t="shared" ca="1" si="491"/>
        <v>39589.849446159795</v>
      </c>
      <c r="BO883" s="15">
        <f t="shared" ca="1" si="492"/>
        <v>49095.349869174373</v>
      </c>
      <c r="BP883" s="15">
        <f t="shared" ca="1" si="493"/>
        <v>68879.434702505212</v>
      </c>
      <c r="BQ883" s="15">
        <f ca="1">Inputs!$B$20*EXP($B$10-0.5*C$7^2+C$7*AJ883)</f>
        <v>6668.7277622680367</v>
      </c>
      <c r="BR883" s="15">
        <f t="shared" ca="1" si="494"/>
        <v>13415.736471854741</v>
      </c>
      <c r="BS883" s="15">
        <f t="shared" ca="1" si="495"/>
        <v>12120.175683221345</v>
      </c>
      <c r="BT883" s="15">
        <f t="shared" ca="1" si="496"/>
        <v>20039.677427558578</v>
      </c>
      <c r="BU883" s="15">
        <f t="shared" ca="1" si="497"/>
        <v>17132.647959766509</v>
      </c>
      <c r="BV883" s="15">
        <f t="shared" ca="1" si="498"/>
        <v>25962.43240440487</v>
      </c>
      <c r="BW883" s="15">
        <f t="shared" ca="1" si="499"/>
        <v>21791.048212328973</v>
      </c>
      <c r="BX883" s="15">
        <f t="shared" ca="1" si="500"/>
        <v>38882.085660744386</v>
      </c>
      <c r="BY883" s="15">
        <f t="shared" ca="1" si="501"/>
        <v>54461.885945697511</v>
      </c>
      <c r="BZ883" s="15">
        <f t="shared" ca="1" si="502"/>
        <v>116375.38883313966</v>
      </c>
      <c r="CA883" s="15">
        <f t="shared" ca="1" si="503"/>
        <v>132037.20936734052</v>
      </c>
      <c r="CB883" s="15">
        <f ca="1">(AU883*DCF!C$10-DCF!C$5*MAX(AU883*DCF!C$10,0)-MAX(AU883-Inputs!$B$6,0)/Inputs!$B$10)*DCF!C$6</f>
        <v>1039.2933489090117</v>
      </c>
      <c r="CC883" s="15">
        <f ca="1">(AV883*DCF!D$10-DCF!D$5*MAX(AV883*DCF!D$10,0)-MAX(AV883-AU883,0)/Inputs!$B$10)*DCF!D$6</f>
        <v>1338.7095387491545</v>
      </c>
      <c r="CD883" s="15">
        <f ca="1">(AW883*DCF!E$10-DCF!E$5*MAX(AW883*DCF!E$10,0)-MAX(AW883-AV883,0)/Inputs!$B$10)*DCF!E$6</f>
        <v>1427.0439961908996</v>
      </c>
      <c r="CE883" s="15">
        <f ca="1">(AX883*DCF!F$10-DCF!F$5*MAX(AX883*DCF!F$10,0)-MAX(AX883-AW883,0)/Inputs!$B$10)*DCF!F$6</f>
        <v>1569.9413802627357</v>
      </c>
      <c r="CF883" s="15">
        <f ca="1">(AY883*DCF!G$10-DCF!G$5*MAX(AY883*DCF!G$10,0)-MAX(AY883-AX883,0)/Inputs!$B$10)*DCF!G$6</f>
        <v>1909.6388227951074</v>
      </c>
      <c r="CG883" s="15">
        <f ca="1">(AZ883*DCF!H$10-DCF!H$5*MAX(AZ883*DCF!H$10,0)-MAX(AZ883-AY883,0)/Inputs!$B$10)*DCF!H$6</f>
        <v>2414.3167014748815</v>
      </c>
      <c r="CH883" s="15">
        <f ca="1">(BA883*DCF!I$10-DCF!I$5*MAX(BA883*DCF!I$10,0)-MAX(BA883-AZ883,0)/Inputs!$B$10)*DCF!I$6</f>
        <v>2776.9231739404408</v>
      </c>
      <c r="CI883" s="15">
        <f ca="1">(BB883*DCF!J$10-DCF!J$5*MAX(BB883*DCF!J$10,0)-MAX(BB883-BA883,0)/Inputs!$B$10)*DCF!J$6</f>
        <v>2692.5000086936739</v>
      </c>
      <c r="CJ883" s="15">
        <f ca="1">(BC883*DCF!K$10-DCF!K$5*MAX(BC883*DCF!K$10,0)-MAX(BC883-BB883,0)/Inputs!$B$10)*DCF!K$6</f>
        <v>3182.8305845991472</v>
      </c>
      <c r="CK883" s="15">
        <f ca="1">(BD883*DCF!L$10-DCF!L$5*MAX(BD883*DCF!L$10,0)-MAX(BD883-BC883,0)/Inputs!$B$10)*DCF!L$6</f>
        <v>3510.0298805293451</v>
      </c>
      <c r="CL883" s="15">
        <f ca="1">(BE883*DCF!M$10-DCF!M$5*MAX(BE883*DCF!M$10,0)-MAX(BE883-BD883,0)/Inputs!$B$10)*DCF!M$6</f>
        <v>4144.4911924903336</v>
      </c>
      <c r="CM883" s="15">
        <f ca="1">(BF883*DCF!C$28-DCF!C$5*MAX(BF883*DCF!C$28,0)-MAX(BF883-Inputs!$B$13,0)/Inputs!$B$17)*DCF!C$6</f>
        <v>3517.6726489465432</v>
      </c>
      <c r="CN883" s="15">
        <f ca="1">(BG883*DCF!D$28-DCF!D$5*MAX(BG883*DCF!D$28,0)-MAX(BG883-BF883,0)/Inputs!$B$17)*DCF!D$6</f>
        <v>3564.078041205476</v>
      </c>
      <c r="CO883" s="15">
        <f ca="1">(BH883*DCF!E$28-DCF!E$5*MAX(BH883*DCF!E$28,0)-MAX(BH883-BG883,0)/Inputs!$B$17)*DCF!E$6</f>
        <v>3870.5119960562038</v>
      </c>
      <c r="CP883" s="15">
        <f ca="1">(BI883*DCF!F$28-DCF!F$5*MAX(BI883*DCF!F$28,0)-MAX(BI883-BH883,0)/Inputs!$B$17)*DCF!F$6</f>
        <v>5063.6551233980172</v>
      </c>
      <c r="CQ883" s="15">
        <f ca="1">(BJ883*DCF!G$28-DCF!G$5*MAX(BJ883*DCF!G$28,0)-MAX(BJ883-BI883,0)/Inputs!$B$17)*DCF!G$6</f>
        <v>6695.2009215486241</v>
      </c>
      <c r="CR883" s="15">
        <f ca="1">(BK883*DCF!H$28-DCF!H$5*MAX(BK883*DCF!H$28,0)-MAX(BK883-BJ883,0)/Inputs!$B$17)*DCF!H$6</f>
        <v>7452.9953135372225</v>
      </c>
      <c r="CS883" s="15">
        <f ca="1">(BL883*DCF!I$28-DCF!I$5*MAX(BL883*DCF!I$28,0)-MAX(BL883-BK883,0)/Inputs!$B$17)*DCF!I$6</f>
        <v>7199.7248621645304</v>
      </c>
      <c r="CT883" s="15">
        <f ca="1">(BM883*DCF!J$28-DCF!J$5*MAX(BM883*DCF!J$28,0)-MAX(BM883-BL883,0)/Inputs!$B$17)*DCF!J$6</f>
        <v>7341.9393371849337</v>
      </c>
      <c r="CU883" s="15">
        <f ca="1">(BN883*DCF!K$28-DCF!K$5*MAX(BN883*DCF!K$28,0)-MAX(BN883-BM883,0)/Inputs!$B$17)*DCF!K$6</f>
        <v>7819.1397323230503</v>
      </c>
      <c r="CV883" s="15">
        <f ca="1">(BO883*DCF!L$28-DCF!L$5*MAX(BO883*DCF!L$28,0)-MAX(BO883-BN883,0)/Inputs!$B$17)*DCF!L$6</f>
        <v>8719.9895809376339</v>
      </c>
      <c r="CW883" s="15">
        <f ca="1">(BP883*DCF!M$28-DCF!M$5*MAX(BP883*DCF!M$28,0)-MAX(BP883-BO883,0)/Inputs!$B$17)*DCF!M$6</f>
        <v>10891.712717889122</v>
      </c>
      <c r="CX883" s="15">
        <f ca="1">(BQ883*DCF!C$46-DCF!C$5*MAX(BQ883*DCF!C$46,0)-MAX(BQ883-Inputs!$B$20,0)/Inputs!$B$24)*DCF!C$6</f>
        <v>-3141.8437151972539</v>
      </c>
      <c r="CY883" s="15">
        <f ca="1">(BR883*DCF!D$46-DCF!D$5*MAX(BR883*DCF!D$46,0)-MAX(BR883-BQ883,0)/Inputs!$B$24)*DCF!D$6</f>
        <v>-5168.645967850317</v>
      </c>
      <c r="CZ883" s="15">
        <f ca="1">(BS883*DCF!E$46-DCF!E$5*MAX(BS883*DCF!E$46,0)-MAX(BS883-BR883,0)/Inputs!$B$24)*DCF!E$6</f>
        <v>-1433.231877350044</v>
      </c>
      <c r="DA883" s="15">
        <f ca="1">(BT883*DCF!F$46-DCF!F$5*MAX(BT883*DCF!F$46,0)-MAX(BT883-BS883,0)/Inputs!$B$24)*DCF!F$6</f>
        <v>-4343.1569504416748</v>
      </c>
      <c r="DB883" s="15">
        <f ca="1">(BU883*DCF!G$46-DCF!G$5*MAX(BU883*DCF!G$46,0)-MAX(BU883-BT883,0)/Inputs!$B$24)*DCF!G$6</f>
        <v>-576.3084273873551</v>
      </c>
      <c r="DC883" s="15">
        <f ca="1">(BV883*DCF!H$46-DCF!H$5*MAX(BV883*DCF!H$46,0)-MAX(BV883-BU883,0)/Inputs!$B$24)*DCF!H$6</f>
        <v>-2743.8014151844782</v>
      </c>
      <c r="DD883" s="15">
        <f ca="1">(BW883*DCF!I$46-DCF!I$5*MAX(BW883*DCF!I$46,0)-MAX(BW883-BV883,0)/Inputs!$B$24)*DCF!I$6</f>
        <v>503.27270406651922</v>
      </c>
      <c r="DE883" s="15">
        <f ca="1">(BX883*DCF!J$46-DCF!J$5*MAX(BX883*DCF!J$46,0)-MAX(BX883-BW883,0)/Inputs!$B$24)*DCF!J$6</f>
        <v>-2901.2679632681225</v>
      </c>
      <c r="DF883" s="15">
        <f ca="1">(BY883*DCF!K$46-DCF!K$5*MAX(BY883*DCF!K$46,0)-MAX(BY883-BX883,0)/Inputs!$B$24)*DCF!K$6</f>
        <v>-705.59155081938252</v>
      </c>
      <c r="DG883" s="15">
        <f ca="1">(BZ883*DCF!L$46-DCF!L$5*MAX(BZ883*DCF!L$46,0)-MAX(BZ883-BY883,0)/Inputs!$B$24)*DCF!L$6</f>
        <v>-5966.7389376179481</v>
      </c>
      <c r="DH883" s="15">
        <f ca="1">(CA883*DCF!M$46-DCF!M$5*MAX(CA883*DCF!M$46,0)-MAX(CA883-BZ883,0)/Inputs!$B$24)*DCF!M$6</f>
        <v>7076.9982345732942</v>
      </c>
      <c r="DI883" s="15">
        <f ca="1">SUM(CB883:CL883)+BE883*DCF!M$10*(1+Inputs!$B$30)*(1-Inputs!$B$33)*(1-Inputs!$B$30/Inputs!$B$31)/(Inputs!$B$29-Inputs!$B$30)*DCF!M$6</f>
        <v>121978.18524144473</v>
      </c>
      <c r="DJ883" s="15">
        <f ca="1">SUM(CM883:CW883)+BP883*DCF!M$28*(1+Inputs!$B$30)*(1-Inputs!$B$33)*(1-Inputs!$B$30/Inputs!$B$31)/(Inputs!$B$29-Inputs!$B$30)*DCF!M$6</f>
        <v>327726.45709292695</v>
      </c>
      <c r="DK883" s="15">
        <f ca="1">SUM(CX883:DH883)+CA883*DCF!M$46*(1+Inputs!$B$30)*(1-Inputs!$B$33)*(1-Inputs!$B$30/Inputs!$B$31)/(Inputs!$B$29-Inputs!$B$30)*DCF!M$6</f>
        <v>184744.8506227716</v>
      </c>
      <c r="DM883" s="15">
        <f ca="1">DI883+DJ883+DK883+Inputs!$B$34+Inputs!$B$36-Inputs!$B$35</f>
        <v>711300.49295714335</v>
      </c>
    </row>
    <row r="884" spans="1:117" x14ac:dyDescent="0.75">
      <c r="A884" s="11">
        <v>871</v>
      </c>
      <c r="C884" s="24">
        <f t="shared" ref="C884:M893" ca="1" si="507">_xlfn.NORM.S.INV(RAND())</f>
        <v>-5.7197573243239125E-2</v>
      </c>
      <c r="D884" s="24">
        <f t="shared" ca="1" si="507"/>
        <v>0.28271046655371512</v>
      </c>
      <c r="E884" s="24">
        <f t="shared" ca="1" si="507"/>
        <v>-1.2704267976902532</v>
      </c>
      <c r="F884" s="24">
        <f t="shared" ca="1" si="507"/>
        <v>-0.73230876760851271</v>
      </c>
      <c r="G884" s="24">
        <f t="shared" ca="1" si="507"/>
        <v>-0.82681121166920846</v>
      </c>
      <c r="H884" s="24">
        <f t="shared" ca="1" si="507"/>
        <v>-0.86141473920063816</v>
      </c>
      <c r="I884" s="24">
        <f t="shared" ca="1" si="507"/>
        <v>-0.42659124581071378</v>
      </c>
      <c r="J884" s="24">
        <f t="shared" ca="1" si="507"/>
        <v>0.54741550213555135</v>
      </c>
      <c r="K884" s="24">
        <f t="shared" ca="1" si="507"/>
        <v>0.69481646099313643</v>
      </c>
      <c r="L884" s="24">
        <f t="shared" ca="1" si="507"/>
        <v>1.3110683305756075</v>
      </c>
      <c r="M884" s="24">
        <f t="shared" ca="1" si="507"/>
        <v>-0.90119958872061767</v>
      </c>
      <c r="N884" s="24">
        <f ca="1">SQRT(Inputs!$B$38)*C884+SQRT(1-Inputs!$B$38)*_xlfn.NORM.S.INV(RAND())</f>
        <v>-0.60071841747655941</v>
      </c>
      <c r="O884" s="24">
        <f ca="1">SQRT(Inputs!$B$38)*D884+SQRT(1-Inputs!$B$38)*_xlfn.NORM.S.INV(RAND())</f>
        <v>0.37174290917327646</v>
      </c>
      <c r="P884" s="24">
        <f ca="1">SQRT(Inputs!$B$38)*E884+SQRT(1-Inputs!$B$38)*_xlfn.NORM.S.INV(RAND())</f>
        <v>-0.70103163357921316</v>
      </c>
      <c r="Q884" s="24">
        <f ca="1">SQRT(Inputs!$B$38)*F884+SQRT(1-Inputs!$B$38)*_xlfn.NORM.S.INV(RAND())</f>
        <v>-1.9233384953235066E-2</v>
      </c>
      <c r="R884" s="24">
        <f ca="1">SQRT(Inputs!$B$38)*G884+SQRT(1-Inputs!$B$38)*_xlfn.NORM.S.INV(RAND())</f>
        <v>-0.6657864877299654</v>
      </c>
      <c r="S884" s="24">
        <f ca="1">SQRT(Inputs!$B$38)*H884+SQRT(1-Inputs!$B$38)*_xlfn.NORM.S.INV(RAND())</f>
        <v>-2.226226426488207</v>
      </c>
      <c r="T884" s="24">
        <f ca="1">SQRT(Inputs!$B$38)*I884+SQRT(1-Inputs!$B$38)*_xlfn.NORM.S.INV(RAND())</f>
        <v>0.75941647988855177</v>
      </c>
      <c r="U884" s="24">
        <f ca="1">SQRT(Inputs!$B$38)*J884+SQRT(1-Inputs!$B$38)*_xlfn.NORM.S.INV(RAND())</f>
        <v>1.1058980064287485</v>
      </c>
      <c r="V884" s="24">
        <f ca="1">SQRT(Inputs!$B$38)*K884+SQRT(1-Inputs!$B$38)*_xlfn.NORM.S.INV(RAND())</f>
        <v>0.57373035587877497</v>
      </c>
      <c r="W884" s="24">
        <f ca="1">SQRT(Inputs!$B$38)*L884+SQRT(1-Inputs!$B$38)*_xlfn.NORM.S.INV(RAND())</f>
        <v>0.45910318527641303</v>
      </c>
      <c r="X884" s="24">
        <f ca="1">SQRT(Inputs!$B$38)*M884+SQRT(1-Inputs!$B$38)*_xlfn.NORM.S.INV(RAND())</f>
        <v>-2.2461872622235188</v>
      </c>
      <c r="Y884" s="24">
        <f ca="1">SQRT(Inputs!$B$38)*C884+SQRT(1-Inputs!$B$38)*_xlfn.NORM.S.INV(RAND())</f>
        <v>-0.21029244230108057</v>
      </c>
      <c r="Z884" s="24">
        <f ca="1">SQRT(Inputs!$B$38)*D884+SQRT(1-Inputs!$B$38)*_xlfn.NORM.S.INV(RAND())</f>
        <v>-1.2215129497681114</v>
      </c>
      <c r="AA884" s="24">
        <f ca="1">SQRT(Inputs!$B$38)*E884+SQRT(1-Inputs!$B$38)*_xlfn.NORM.S.INV(RAND())</f>
        <v>-1.1036516088877055</v>
      </c>
      <c r="AB884" s="24">
        <f ca="1">SQRT(Inputs!$B$38)*F884+SQRT(1-Inputs!$B$38)*_xlfn.NORM.S.INV(RAND())</f>
        <v>-0.21051168641465909</v>
      </c>
      <c r="AC884" s="24">
        <f ca="1">SQRT(Inputs!$B$38)*G884+SQRT(1-Inputs!$B$38)*_xlfn.NORM.S.INV(RAND())</f>
        <v>-9.4737521890576049E-2</v>
      </c>
      <c r="AD884" s="24">
        <f ca="1">SQRT(Inputs!$B$38)*H884+SQRT(1-Inputs!$B$38)*_xlfn.NORM.S.INV(RAND())</f>
        <v>1.3347571792330282</v>
      </c>
      <c r="AE884" s="24">
        <f ca="1">SQRT(Inputs!$B$38)*I884+SQRT(1-Inputs!$B$38)*_xlfn.NORM.S.INV(RAND())</f>
        <v>-0.179048428655012</v>
      </c>
      <c r="AF884" s="24">
        <f ca="1">SQRT(Inputs!$B$38)*J884+SQRT(1-Inputs!$B$38)*_xlfn.NORM.S.INV(RAND())</f>
        <v>0.58684042294446348</v>
      </c>
      <c r="AG884" s="24">
        <f ca="1">SQRT(Inputs!$B$38)*K884+SQRT(1-Inputs!$B$38)*_xlfn.NORM.S.INV(RAND())</f>
        <v>2.8197986333754921E-2</v>
      </c>
      <c r="AH884" s="24">
        <f ca="1">SQRT(Inputs!$B$38)*L884+SQRT(1-Inputs!$B$38)*_xlfn.NORM.S.INV(RAND())</f>
        <v>1.7152550786871272</v>
      </c>
      <c r="AI884" s="24">
        <f ca="1">SQRT(Inputs!$B$38)*M884+SQRT(1-Inputs!$B$38)*_xlfn.NORM.S.INV(RAND())</f>
        <v>-0.30794882287630398</v>
      </c>
      <c r="AJ884" s="24">
        <f ca="1">SQRT(Inputs!$B$38)*C884+SQRT(1-Inputs!$B$38)*_xlfn.NORM.S.INV(RAND())</f>
        <v>-0.56146737030883642</v>
      </c>
      <c r="AK884" s="24">
        <f ca="1">SQRT(Inputs!$B$38)*D884+SQRT(1-Inputs!$B$38)*_xlfn.NORM.S.INV(RAND())</f>
        <v>-1.7153061333631342E-2</v>
      </c>
      <c r="AL884" s="24">
        <f ca="1">SQRT(Inputs!$B$38)*E884+SQRT(1-Inputs!$B$38)*_xlfn.NORM.S.INV(RAND())</f>
        <v>-1.1563466357111991</v>
      </c>
      <c r="AM884" s="24">
        <f ca="1">SQRT(Inputs!$B$38)*F884+SQRT(1-Inputs!$B$38)*_xlfn.NORM.S.INV(RAND())</f>
        <v>-1.818976281593359</v>
      </c>
      <c r="AN884" s="24">
        <f ca="1">SQRT(Inputs!$B$38)*G884+SQRT(1-Inputs!$B$38)*_xlfn.NORM.S.INV(RAND())</f>
        <v>-1.0498638611685107</v>
      </c>
      <c r="AO884" s="24">
        <f ca="1">SQRT(Inputs!$B$38)*H884+SQRT(1-Inputs!$B$38)*_xlfn.NORM.S.INV(RAND())</f>
        <v>-0.7086335362032129</v>
      </c>
      <c r="AP884" s="24">
        <f ca="1">SQRT(Inputs!$B$38)*I884+SQRT(1-Inputs!$B$38)*_xlfn.NORM.S.INV(RAND())</f>
        <v>-2.0124139672559624</v>
      </c>
      <c r="AQ884" s="24">
        <f ca="1">SQRT(Inputs!$B$38)*J884+SQRT(1-Inputs!$B$38)*_xlfn.NORM.S.INV(RAND())</f>
        <v>-0.4401797513956125</v>
      </c>
      <c r="AR884" s="24">
        <f ca="1">SQRT(Inputs!$B$38)*K884+SQRT(1-Inputs!$B$38)*_xlfn.NORM.S.INV(RAND())</f>
        <v>0.50985888475336116</v>
      </c>
      <c r="AS884" s="24">
        <f ca="1">SQRT(Inputs!$B$38)*L884+SQRT(1-Inputs!$B$38)*_xlfn.NORM.S.INV(RAND())</f>
        <v>-0.36587069907780734</v>
      </c>
      <c r="AT884" s="24">
        <f ca="1">SQRT(Inputs!$B$38)*M884+SQRT(1-Inputs!$B$38)*_xlfn.NORM.S.INV(RAND())</f>
        <v>-0.18466790950770806</v>
      </c>
      <c r="AU884" s="15">
        <f ca="1">Inputs!$B$6*EXP($B$8-0.5*C$5^2+C$5*N884)</f>
        <v>4502.4288678471967</v>
      </c>
      <c r="AV884" s="15">
        <f t="shared" ca="1" si="474"/>
        <v>5788.4119918559636</v>
      </c>
      <c r="AW884" s="15">
        <f t="shared" ca="1" si="475"/>
        <v>6421.1526817996819</v>
      </c>
      <c r="AX884" s="15">
        <f t="shared" ca="1" si="476"/>
        <v>7820.7678268164882</v>
      </c>
      <c r="AY884" s="15">
        <f t="shared" ca="1" si="477"/>
        <v>8842.7620532175461</v>
      </c>
      <c r="AZ884" s="15">
        <f t="shared" ca="1" si="478"/>
        <v>8463.624039742961</v>
      </c>
      <c r="BA884" s="15">
        <f t="shared" ca="1" si="479"/>
        <v>11214.112330589604</v>
      </c>
      <c r="BB884" s="15">
        <f t="shared" ca="1" si="480"/>
        <v>15338.187821027939</v>
      </c>
      <c r="BC884" s="15">
        <f t="shared" ca="1" si="481"/>
        <v>19855.09917536224</v>
      </c>
      <c r="BD884" s="15">
        <f t="shared" ca="1" si="482"/>
        <v>25391.64611814684</v>
      </c>
      <c r="BE884" s="15">
        <f t="shared" ca="1" si="483"/>
        <v>25357.665141287795</v>
      </c>
      <c r="BF884" s="15">
        <f ca="1">Inputs!$B$13*EXP($B$9-0.5*C$6^2+C$6*Y884)</f>
        <v>13266.259884698662</v>
      </c>
      <c r="BG884" s="15">
        <f t="shared" ca="1" si="484"/>
        <v>12969.880371912623</v>
      </c>
      <c r="BH884" s="15">
        <f t="shared" ca="1" si="485"/>
        <v>13196.07354060569</v>
      </c>
      <c r="BI884" s="15">
        <f t="shared" ca="1" si="486"/>
        <v>15638.949215044368</v>
      </c>
      <c r="BJ884" s="15">
        <f t="shared" ca="1" si="487"/>
        <v>18912.29540216552</v>
      </c>
      <c r="BK884" s="15">
        <f t="shared" ca="1" si="488"/>
        <v>27836.710945776125</v>
      </c>
      <c r="BL884" s="15">
        <f t="shared" ca="1" si="489"/>
        <v>33409.763717750684</v>
      </c>
      <c r="BM884" s="15">
        <f t="shared" ca="1" si="490"/>
        <v>44173.55808221038</v>
      </c>
      <c r="BN884" s="15">
        <f t="shared" ca="1" si="491"/>
        <v>54511.83647018404</v>
      </c>
      <c r="BO884" s="15">
        <f t="shared" ca="1" si="492"/>
        <v>81870.300058994413</v>
      </c>
      <c r="BP884" s="15">
        <f t="shared" ca="1" si="493"/>
        <v>97311.915083476139</v>
      </c>
      <c r="BQ884" s="15">
        <f ca="1">Inputs!$B$20*EXP($B$10-0.5*C$7^2+C$7*AJ884)</f>
        <v>3514.9688050593977</v>
      </c>
      <c r="BR884" s="15">
        <f t="shared" ca="1" si="494"/>
        <v>4743.449907398066</v>
      </c>
      <c r="BS884" s="15">
        <f t="shared" ca="1" si="495"/>
        <v>4660.0485979492132</v>
      </c>
      <c r="BT884" s="15">
        <f t="shared" ca="1" si="496"/>
        <v>3987.046377624536</v>
      </c>
      <c r="BU884" s="15">
        <f t="shared" ca="1" si="497"/>
        <v>4285.9860080263861</v>
      </c>
      <c r="BV884" s="15">
        <f t="shared" ca="1" si="498"/>
        <v>5083.1281699986384</v>
      </c>
      <c r="BW884" s="15">
        <f t="shared" ca="1" si="499"/>
        <v>4633.0403452619148</v>
      </c>
      <c r="BX884" s="15">
        <f t="shared" ca="1" si="500"/>
        <v>5932.7258243688411</v>
      </c>
      <c r="BY884" s="15">
        <f t="shared" ca="1" si="501"/>
        <v>9164.5232317698137</v>
      </c>
      <c r="BZ884" s="15">
        <f t="shared" ca="1" si="502"/>
        <v>12022.658340333763</v>
      </c>
      <c r="CA884" s="15">
        <f t="shared" ca="1" si="503"/>
        <v>16342.984066389437</v>
      </c>
      <c r="CB884" s="15">
        <f ca="1">(AU884*DCF!C$10-DCF!C$5*MAX(AU884*DCF!C$10,0)-MAX(AU884-Inputs!$B$6,0)/Inputs!$B$10)*DCF!C$6</f>
        <v>1046.3528347859435</v>
      </c>
      <c r="CC884" s="15">
        <f ca="1">(AV884*DCF!D$10-DCF!D$5*MAX(AV884*DCF!D$10,0)-MAX(AV884-AU884,0)/Inputs!$B$10)*DCF!D$6</f>
        <v>1097.3328795906295</v>
      </c>
      <c r="CD884" s="15">
        <f ca="1">(AW884*DCF!E$10-DCF!E$5*MAX(AW884*DCF!E$10,0)-MAX(AW884-AV884,0)/Inputs!$B$10)*DCF!E$6</f>
        <v>1340.022531851024</v>
      </c>
      <c r="CE884" s="15">
        <f ca="1">(AX884*DCF!F$10-DCF!F$5*MAX(AX884*DCF!F$10,0)-MAX(AX884-AW884,0)/Inputs!$B$10)*DCF!F$6</f>
        <v>1416.0359416186461</v>
      </c>
      <c r="CF884" s="15">
        <f ca="1">(AY884*DCF!G$10-DCF!G$5*MAX(AY884*DCF!G$10,0)-MAX(AY884-AX884,0)/Inputs!$B$10)*DCF!G$6</f>
        <v>1625.5164018295873</v>
      </c>
      <c r="CG884" s="15">
        <f ca="1">(AZ884*DCF!H$10-DCF!H$5*MAX(AZ884*DCF!H$10,0)-MAX(AZ884-AY884,0)/Inputs!$B$10)*DCF!H$6</f>
        <v>1643.2186781207713</v>
      </c>
      <c r="CH884" s="15">
        <f ca="1">(BA884*DCF!I$10-DCF!I$5*MAX(BA884*DCF!I$10,0)-MAX(BA884-AZ884,0)/Inputs!$B$10)*DCF!I$6</f>
        <v>1597.2327826369881</v>
      </c>
      <c r="CI884" s="15">
        <f ca="1">(BB884*DCF!J$10-DCF!J$5*MAX(BB884*DCF!J$10,0)-MAX(BB884-BA884,0)/Inputs!$B$10)*DCF!J$6</f>
        <v>2007.1329383922766</v>
      </c>
      <c r="CJ884" s="15">
        <f ca="1">(BC884*DCF!K$10-DCF!K$5*MAX(BC884*DCF!K$10,0)-MAX(BC884-BB884,0)/Inputs!$B$10)*DCF!K$6</f>
        <v>2564.0532629236041</v>
      </c>
      <c r="CK884" s="15">
        <f ca="1">(BD884*DCF!L$10-DCF!L$5*MAX(BD884*DCF!L$10,0)-MAX(BD884-BC884,0)/Inputs!$B$10)*DCF!L$6</f>
        <v>3113.5779171169679</v>
      </c>
      <c r="CL884" s="15">
        <f ca="1">(BE884*DCF!M$10-DCF!M$5*MAX(BE884*DCF!M$10,0)-MAX(BE884-BD884,0)/Inputs!$B$10)*DCF!M$6</f>
        <v>3578.2945286567051</v>
      </c>
      <c r="CM884" s="15">
        <f ca="1">(BF884*DCF!C$28-DCF!C$5*MAX(BF884*DCF!C$28,0)-MAX(BF884-Inputs!$B$13,0)/Inputs!$B$17)*DCF!C$6</f>
        <v>3614.7663037328989</v>
      </c>
      <c r="CN884" s="15">
        <f ca="1">(BG884*DCF!D$28-DCF!D$5*MAX(BG884*DCF!D$28,0)-MAX(BG884-BF884,0)/Inputs!$B$17)*DCF!D$6</f>
        <v>3819.9289043897797</v>
      </c>
      <c r="CO884" s="15">
        <f ca="1">(BH884*DCF!E$28-DCF!E$5*MAX(BH884*DCF!E$28,0)-MAX(BH884-BG884,0)/Inputs!$B$17)*DCF!E$6</f>
        <v>3692.783441787009</v>
      </c>
      <c r="CP884" s="15">
        <f ca="1">(BI884*DCF!F$28-DCF!F$5*MAX(BI884*DCF!F$28,0)-MAX(BI884-BH884,0)/Inputs!$B$17)*DCF!F$6</f>
        <v>3800.7986393468855</v>
      </c>
      <c r="CQ884" s="15">
        <f ca="1">(BJ884*DCF!G$28-DCF!G$5*MAX(BJ884*DCF!G$28,0)-MAX(BJ884-BI884,0)/Inputs!$B$17)*DCF!G$6</f>
        <v>4356.3940373017394</v>
      </c>
      <c r="CR884" s="15">
        <f ca="1">(BK884*DCF!H$28-DCF!H$5*MAX(BK884*DCF!H$28,0)-MAX(BK884-BJ884,0)/Inputs!$B$17)*DCF!H$6</f>
        <v>5497.7220070680287</v>
      </c>
      <c r="CS884" s="15">
        <f ca="1">(BL884*DCF!I$28-DCF!I$5*MAX(BL884*DCF!I$28,0)-MAX(BL884-BK884,0)/Inputs!$B$17)*DCF!I$6</f>
        <v>7056.5034798272591</v>
      </c>
      <c r="CT884" s="15">
        <f ca="1">(BM884*DCF!J$28-DCF!J$5*MAX(BM884*DCF!J$28,0)-MAX(BM884-BL884,0)/Inputs!$B$17)*DCF!J$6</f>
        <v>8427.1793780716744</v>
      </c>
      <c r="CU884" s="15">
        <f ca="1">(BN884*DCF!K$28-DCF!K$5*MAX(BN884*DCF!K$28,0)-MAX(BN884-BM884,0)/Inputs!$B$17)*DCF!K$6</f>
        <v>10245.684465180811</v>
      </c>
      <c r="CV884" s="15">
        <f ca="1">(BO884*DCF!L$28-DCF!L$5*MAX(BO884*DCF!L$28,0)-MAX(BO884-BN884,0)/Inputs!$B$17)*DCF!L$6</f>
        <v>13239.187534100187</v>
      </c>
      <c r="CW884" s="15">
        <f ca="1">(BP884*DCF!M$28-DCF!M$5*MAX(BP884*DCF!M$28,0)-MAX(BP884-BO884,0)/Inputs!$B$17)*DCF!M$6</f>
        <v>16695.21047162106</v>
      </c>
      <c r="CX884" s="15">
        <f ca="1">(BQ884*DCF!C$46-DCF!C$5*MAX(BQ884*DCF!C$46,0)-MAX(BQ884-Inputs!$B$20,0)/Inputs!$B$24)*DCF!C$6</f>
        <v>-956.79131990258497</v>
      </c>
      <c r="CY884" s="15">
        <f ca="1">(BR884*DCF!D$46-DCF!D$5*MAX(BR884*DCF!D$46,0)-MAX(BR884-BQ884,0)/Inputs!$B$24)*DCF!D$6</f>
        <v>-1333.7789695599827</v>
      </c>
      <c r="CZ884" s="15">
        <f ca="1">(BS884*DCF!E$46-DCF!E$5*MAX(BS884*DCF!E$46,0)-MAX(BS884-BR884,0)/Inputs!$B$24)*DCF!E$6</f>
        <v>-551.05886046084447</v>
      </c>
      <c r="DA884" s="15">
        <f ca="1">(BT884*DCF!F$46-DCF!F$5*MAX(BT884*DCF!F$46,0)-MAX(BT884-BS884,0)/Inputs!$B$24)*DCF!F$6</f>
        <v>-290.36192524875861</v>
      </c>
      <c r="DB884" s="15">
        <f ca="1">(BU884*DCF!G$46-DCF!G$5*MAX(BU884*DCF!G$46,0)-MAX(BU884-BT884,0)/Inputs!$B$24)*DCF!G$6</f>
        <v>-244.72948657689636</v>
      </c>
      <c r="DC884" s="15">
        <f ca="1">(BV884*DCF!H$46-DCF!H$5*MAX(BV884*DCF!H$46,0)-MAX(BV884-BU884,0)/Inputs!$B$24)*DCF!H$6</f>
        <v>-247.70704266181676</v>
      </c>
      <c r="DD884" s="15">
        <f ca="1">(BW884*DCF!I$46-DCF!I$5*MAX(BW884*DCF!I$46,0)-MAX(BW884-BV884,0)/Inputs!$B$24)*DCF!I$6</f>
        <v>107.00186241109873</v>
      </c>
      <c r="DE884" s="15">
        <f ca="1">(BX884*DCF!J$46-DCF!J$5*MAX(BX884*DCF!J$46,0)-MAX(BX884-BW884,0)/Inputs!$B$24)*DCF!J$6</f>
        <v>-95.793917642262969</v>
      </c>
      <c r="DF884" s="15">
        <f ca="1">(BY884*DCF!K$46-DCF!K$5*MAX(BY884*DCF!K$46,0)-MAX(BY884-BX884,0)/Inputs!$B$24)*DCF!K$6</f>
        <v>-268.19615299281395</v>
      </c>
      <c r="DG884" s="15">
        <f ca="1">(BZ884*DCF!L$46-DCF!L$5*MAX(BZ884*DCF!L$46,0)-MAX(BZ884-BY884,0)/Inputs!$B$24)*DCF!L$6</f>
        <v>184.26534739346454</v>
      </c>
      <c r="DH884" s="15">
        <f ca="1">(CA884*DCF!M$46-DCF!M$5*MAX(CA884*DCF!M$46,0)-MAX(CA884-BZ884,0)/Inputs!$B$24)*DCF!M$6</f>
        <v>378.03492298674752</v>
      </c>
      <c r="DI884" s="15">
        <f ca="1">SUM(CB884:CL884)+BE884*DCF!M$10*(1+Inputs!$B$30)*(1-Inputs!$B$33)*(1-Inputs!$B$30/Inputs!$B$31)/(Inputs!$B$29-Inputs!$B$30)*DCF!M$6</f>
        <v>91599.488106134551</v>
      </c>
      <c r="DJ884" s="15">
        <f ca="1">SUM(CM884:CW884)+BP884*DCF!M$28*(1+Inputs!$B$30)*(1-Inputs!$B$33)*(1-Inputs!$B$30/Inputs!$B$31)/(Inputs!$B$29-Inputs!$B$30)*DCF!M$6</f>
        <v>441539.95398799202</v>
      </c>
      <c r="DK884" s="15">
        <f ca="1">SUM(CX884:DH884)+CA884*DCF!M$46*(1+Inputs!$B$30)*(1-Inputs!$B$33)*(1-Inputs!$B$30/Inputs!$B$31)/(Inputs!$B$29-Inputs!$B$30)*DCF!M$6</f>
        <v>21949.073774608103</v>
      </c>
      <c r="DM884" s="15">
        <f ca="1">DI884+DJ884+DK884+Inputs!$B$34+Inputs!$B$36-Inputs!$B$35</f>
        <v>631939.51586873468</v>
      </c>
    </row>
    <row r="885" spans="1:117" x14ac:dyDescent="0.75">
      <c r="A885" s="11">
        <v>872</v>
      </c>
      <c r="C885" s="24">
        <f t="shared" ca="1" si="507"/>
        <v>-0.71723104273004801</v>
      </c>
      <c r="D885" s="24">
        <f t="shared" ca="1" si="507"/>
        <v>0.9860747712685306</v>
      </c>
      <c r="E885" s="24">
        <f t="shared" ca="1" si="507"/>
        <v>2.2349120374028639</v>
      </c>
      <c r="F885" s="24">
        <f t="shared" ca="1" si="507"/>
        <v>-2.4514620252906156</v>
      </c>
      <c r="G885" s="24">
        <f t="shared" ca="1" si="507"/>
        <v>-2.0900162235216428</v>
      </c>
      <c r="H885" s="24">
        <f t="shared" ca="1" si="507"/>
        <v>-7.6514827359032991E-2</v>
      </c>
      <c r="I885" s="24">
        <f t="shared" ca="1" si="507"/>
        <v>-1.9412283446787695</v>
      </c>
      <c r="J885" s="24">
        <f t="shared" ca="1" si="507"/>
        <v>-0.55236303206479465</v>
      </c>
      <c r="K885" s="24">
        <f t="shared" ca="1" si="507"/>
        <v>-0.79815301420434615</v>
      </c>
      <c r="L885" s="24">
        <f t="shared" ca="1" si="507"/>
        <v>0.4189688993765972</v>
      </c>
      <c r="M885" s="24">
        <f t="shared" ca="1" si="507"/>
        <v>0.6389184799167813</v>
      </c>
      <c r="N885" s="24">
        <f ca="1">SQRT(Inputs!$B$38)*C885+SQRT(1-Inputs!$B$38)*_xlfn.NORM.S.INV(RAND())</f>
        <v>0.32622475357368919</v>
      </c>
      <c r="O885" s="24">
        <f ca="1">SQRT(Inputs!$B$38)*D885+SQRT(1-Inputs!$B$38)*_xlfn.NORM.S.INV(RAND())</f>
        <v>0.33714375025435678</v>
      </c>
      <c r="P885" s="24">
        <f ca="1">SQRT(Inputs!$B$38)*E885+SQRT(1-Inputs!$B$38)*_xlfn.NORM.S.INV(RAND())</f>
        <v>0.74724601916271816</v>
      </c>
      <c r="Q885" s="24">
        <f ca="1">SQRT(Inputs!$B$38)*F885+SQRT(1-Inputs!$B$38)*_xlfn.NORM.S.INV(RAND())</f>
        <v>-0.72105406995003307</v>
      </c>
      <c r="R885" s="24">
        <f ca="1">SQRT(Inputs!$B$38)*G885+SQRT(1-Inputs!$B$38)*_xlfn.NORM.S.INV(RAND())</f>
        <v>-1.2193856435062034</v>
      </c>
      <c r="S885" s="24">
        <f ca="1">SQRT(Inputs!$B$38)*H885+SQRT(1-Inputs!$B$38)*_xlfn.NORM.S.INV(RAND())</f>
        <v>0.63106807201595283</v>
      </c>
      <c r="T885" s="24">
        <f ca="1">SQRT(Inputs!$B$38)*I885+SQRT(1-Inputs!$B$38)*_xlfn.NORM.S.INV(RAND())</f>
        <v>-0.90240536319675968</v>
      </c>
      <c r="U885" s="24">
        <f ca="1">SQRT(Inputs!$B$38)*J885+SQRT(1-Inputs!$B$38)*_xlfn.NORM.S.INV(RAND())</f>
        <v>-0.58267452857924762</v>
      </c>
      <c r="V885" s="24">
        <f ca="1">SQRT(Inputs!$B$38)*K885+SQRT(1-Inputs!$B$38)*_xlfn.NORM.S.INV(RAND())</f>
        <v>-0.21750079389284382</v>
      </c>
      <c r="W885" s="24">
        <f ca="1">SQRT(Inputs!$B$38)*L885+SQRT(1-Inputs!$B$38)*_xlfn.NORM.S.INV(RAND())</f>
        <v>1.1994171013314068</v>
      </c>
      <c r="X885" s="24">
        <f ca="1">SQRT(Inputs!$B$38)*M885+SQRT(1-Inputs!$B$38)*_xlfn.NORM.S.INV(RAND())</f>
        <v>-0.3590058510195524</v>
      </c>
      <c r="Y885" s="24">
        <f ca="1">SQRT(Inputs!$B$38)*C885+SQRT(1-Inputs!$B$38)*_xlfn.NORM.S.INV(RAND())</f>
        <v>0.28558979537122953</v>
      </c>
      <c r="Z885" s="24">
        <f ca="1">SQRT(Inputs!$B$38)*D885+SQRT(1-Inputs!$B$38)*_xlfn.NORM.S.INV(RAND())</f>
        <v>-0.81081437405019563</v>
      </c>
      <c r="AA885" s="24">
        <f ca="1">SQRT(Inputs!$B$38)*E885+SQRT(1-Inputs!$B$38)*_xlfn.NORM.S.INV(RAND())</f>
        <v>0.72431979616311848</v>
      </c>
      <c r="AB885" s="24">
        <f ca="1">SQRT(Inputs!$B$38)*F885+SQRT(1-Inputs!$B$38)*_xlfn.NORM.S.INV(RAND())</f>
        <v>-0.43961661450484679</v>
      </c>
      <c r="AC885" s="24">
        <f ca="1">SQRT(Inputs!$B$38)*G885+SQRT(1-Inputs!$B$38)*_xlfn.NORM.S.INV(RAND())</f>
        <v>-0.60763614892842643</v>
      </c>
      <c r="AD885" s="24">
        <f ca="1">SQRT(Inputs!$B$38)*H885+SQRT(1-Inputs!$B$38)*_xlfn.NORM.S.INV(RAND())</f>
        <v>-0.27146701450196897</v>
      </c>
      <c r="AE885" s="24">
        <f ca="1">SQRT(Inputs!$B$38)*I885+SQRT(1-Inputs!$B$38)*_xlfn.NORM.S.INV(RAND())</f>
        <v>-0.58184282599328174</v>
      </c>
      <c r="AF885" s="24">
        <f ca="1">SQRT(Inputs!$B$38)*J885+SQRT(1-Inputs!$B$38)*_xlfn.NORM.S.INV(RAND())</f>
        <v>-0.58451301590155402</v>
      </c>
      <c r="AG885" s="24">
        <f ca="1">SQRT(Inputs!$B$38)*K885+SQRT(1-Inputs!$B$38)*_xlfn.NORM.S.INV(RAND())</f>
        <v>0.69506581327478201</v>
      </c>
      <c r="AH885" s="24">
        <f ca="1">SQRT(Inputs!$B$38)*L885+SQRT(1-Inputs!$B$38)*_xlfn.NORM.S.INV(RAND())</f>
        <v>-0.57513055974155014</v>
      </c>
      <c r="AI885" s="24">
        <f ca="1">SQRT(Inputs!$B$38)*M885+SQRT(1-Inputs!$B$38)*_xlfn.NORM.S.INV(RAND())</f>
        <v>1.1553750395093534</v>
      </c>
      <c r="AJ885" s="24">
        <f ca="1">SQRT(Inputs!$B$38)*C885+SQRT(1-Inputs!$B$38)*_xlfn.NORM.S.INV(RAND())</f>
        <v>-0.26245718584012023</v>
      </c>
      <c r="AK885" s="24">
        <f ca="1">SQRT(Inputs!$B$38)*D885+SQRT(1-Inputs!$B$38)*_xlfn.NORM.S.INV(RAND())</f>
        <v>-0.93303586571336283</v>
      </c>
      <c r="AL885" s="24">
        <f ca="1">SQRT(Inputs!$B$38)*E885+SQRT(1-Inputs!$B$38)*_xlfn.NORM.S.INV(RAND())</f>
        <v>2.8559596504003464</v>
      </c>
      <c r="AM885" s="24">
        <f ca="1">SQRT(Inputs!$B$38)*F885+SQRT(1-Inputs!$B$38)*_xlfn.NORM.S.INV(RAND())</f>
        <v>-0.8808212675347793</v>
      </c>
      <c r="AN885" s="24">
        <f ca="1">SQRT(Inputs!$B$38)*G885+SQRT(1-Inputs!$B$38)*_xlfn.NORM.S.INV(RAND())</f>
        <v>-1.4895115961345244</v>
      </c>
      <c r="AO885" s="24">
        <f ca="1">SQRT(Inputs!$B$38)*H885+SQRT(1-Inputs!$B$38)*_xlfn.NORM.S.INV(RAND())</f>
        <v>0.98704763442989574</v>
      </c>
      <c r="AP885" s="24">
        <f ca="1">SQRT(Inputs!$B$38)*I885+SQRT(1-Inputs!$B$38)*_xlfn.NORM.S.INV(RAND())</f>
        <v>-1.1614744620061099</v>
      </c>
      <c r="AQ885" s="24">
        <f ca="1">SQRT(Inputs!$B$38)*J885+SQRT(1-Inputs!$B$38)*_xlfn.NORM.S.INV(RAND())</f>
        <v>0.25252211131663366</v>
      </c>
      <c r="AR885" s="24">
        <f ca="1">SQRT(Inputs!$B$38)*K885+SQRT(1-Inputs!$B$38)*_xlfn.NORM.S.INV(RAND())</f>
        <v>7.0898017892628784E-2</v>
      </c>
      <c r="AS885" s="24">
        <f ca="1">SQRT(Inputs!$B$38)*L885+SQRT(1-Inputs!$B$38)*_xlfn.NORM.S.INV(RAND())</f>
        <v>0.60659535827289401</v>
      </c>
      <c r="AT885" s="24">
        <f ca="1">SQRT(Inputs!$B$38)*M885+SQRT(1-Inputs!$B$38)*_xlfn.NORM.S.INV(RAND())</f>
        <v>1.862914891851281</v>
      </c>
      <c r="AU885" s="15">
        <f ca="1">Inputs!$B$6*EXP($B$8-0.5*C$5^2+C$5*N885)</f>
        <v>5231.3226419180646</v>
      </c>
      <c r="AV885" s="15">
        <f t="shared" ca="1" si="474"/>
        <v>6691.3653708506408</v>
      </c>
      <c r="AW885" s="15">
        <f t="shared" ca="1" si="475"/>
        <v>9024.1379360780556</v>
      </c>
      <c r="AX885" s="15">
        <f t="shared" ca="1" si="476"/>
        <v>10068.458126265761</v>
      </c>
      <c r="AY885" s="15">
        <f t="shared" ca="1" si="477"/>
        <v>10671.433577267431</v>
      </c>
      <c r="AZ885" s="15">
        <f t="shared" ca="1" si="478"/>
        <v>13990.691373786127</v>
      </c>
      <c r="BA885" s="15">
        <f t="shared" ca="1" si="479"/>
        <v>15578.036356038408</v>
      </c>
      <c r="BB885" s="15">
        <f t="shared" ca="1" si="480"/>
        <v>17990.739298226261</v>
      </c>
      <c r="BC885" s="15">
        <f t="shared" ca="1" si="481"/>
        <v>21576.287094948322</v>
      </c>
      <c r="BD885" s="15">
        <f t="shared" ca="1" si="482"/>
        <v>29571.126583053185</v>
      </c>
      <c r="BE885" s="15">
        <f t="shared" ca="1" si="483"/>
        <v>35069.939561800362</v>
      </c>
      <c r="BF885" s="15">
        <f ca="1">Inputs!$B$13*EXP($B$9-0.5*C$6^2+C$6*Y885)</f>
        <v>14636.691162656638</v>
      </c>
      <c r="BG885" s="15">
        <f t="shared" ca="1" si="484"/>
        <v>15410.407291307967</v>
      </c>
      <c r="BH885" s="15">
        <f t="shared" ca="1" si="485"/>
        <v>21232.121680619144</v>
      </c>
      <c r="BI885" s="15">
        <f t="shared" ca="1" si="486"/>
        <v>24290.776708819718</v>
      </c>
      <c r="BJ885" s="15">
        <f t="shared" ca="1" si="487"/>
        <v>27281.597396639856</v>
      </c>
      <c r="BK885" s="15">
        <f t="shared" ca="1" si="488"/>
        <v>32268.100515898779</v>
      </c>
      <c r="BL885" s="15">
        <f t="shared" ca="1" si="489"/>
        <v>36758.623613574855</v>
      </c>
      <c r="BM885" s="15">
        <f t="shared" ca="1" si="490"/>
        <v>42019.619544178997</v>
      </c>
      <c r="BN885" s="15">
        <f t="shared" ca="1" si="491"/>
        <v>56167.753413571772</v>
      </c>
      <c r="BO885" s="15">
        <f t="shared" ca="1" si="492"/>
        <v>64639.538486258789</v>
      </c>
      <c r="BP885" s="15">
        <f t="shared" ca="1" si="493"/>
        <v>90685.794105371402</v>
      </c>
      <c r="BQ885" s="15">
        <f ca="1">Inputs!$B$20*EXP($B$10-0.5*C$7^2+C$7*AJ885)</f>
        <v>3908.2292198508339</v>
      </c>
      <c r="BR885" s="15">
        <f t="shared" ca="1" si="494"/>
        <v>3943.0414377146481</v>
      </c>
      <c r="BS885" s="15">
        <f t="shared" ca="1" si="495"/>
        <v>12262.668655811554</v>
      </c>
      <c r="BT885" s="15">
        <f t="shared" ca="1" si="496"/>
        <v>13419.28309625624</v>
      </c>
      <c r="BU885" s="15">
        <f t="shared" ca="1" si="497"/>
        <v>12969.638688856965</v>
      </c>
      <c r="BV885" s="15">
        <f t="shared" ca="1" si="498"/>
        <v>22538.430527588072</v>
      </c>
      <c r="BW885" s="15">
        <f t="shared" ca="1" si="499"/>
        <v>24596.620049066572</v>
      </c>
      <c r="BX885" s="15">
        <f t="shared" ca="1" si="500"/>
        <v>36188.750094106588</v>
      </c>
      <c r="BY885" s="15">
        <f t="shared" ca="1" si="501"/>
        <v>51399.082338759639</v>
      </c>
      <c r="BZ885" s="15">
        <f t="shared" ca="1" si="502"/>
        <v>80627.9751012692</v>
      </c>
      <c r="CA885" s="15">
        <f t="shared" ca="1" si="503"/>
        <v>157702.19097987373</v>
      </c>
      <c r="CB885" s="15">
        <f ca="1">(AU885*DCF!C$10-DCF!C$5*MAX(AU885*DCF!C$10,0)-MAX(AU885-Inputs!$B$6,0)/Inputs!$B$10)*DCF!C$6</f>
        <v>1041.1556922581922</v>
      </c>
      <c r="CC885" s="15">
        <f ca="1">(AV885*DCF!D$10-DCF!D$5*MAX(AV885*DCF!D$10,0)-MAX(AV885-AU885,0)/Inputs!$B$10)*DCF!D$6</f>
        <v>1274.981769215045</v>
      </c>
      <c r="CD885" s="15">
        <f ca="1">(AW885*DCF!E$10-DCF!E$5*MAX(AW885*DCF!E$10,0)-MAX(AW885-AV885,0)/Inputs!$B$10)*DCF!E$6</f>
        <v>1558.0928115405743</v>
      </c>
      <c r="CE885" s="15">
        <f ca="1">(AX885*DCF!F$10-DCF!F$5*MAX(AX885*DCF!F$10,0)-MAX(AX885-AW885,0)/Inputs!$B$10)*DCF!F$6</f>
        <v>1980.6312231869913</v>
      </c>
      <c r="CF885" s="15">
        <f ca="1">(AY885*DCF!G$10-DCF!G$5*MAX(AY885*DCF!G$10,0)-MAX(AY885-AX885,0)/Inputs!$B$10)*DCF!G$6</f>
        <v>2082.8382554231803</v>
      </c>
      <c r="CG885" s="15">
        <f ca="1">(AZ885*DCF!H$10-DCF!H$5*MAX(AZ885*DCF!H$10,0)-MAX(AZ885-AY885,0)/Inputs!$B$10)*DCF!H$6</f>
        <v>2126.9090381546962</v>
      </c>
      <c r="CH885" s="15">
        <f ca="1">(BA885*DCF!I$10-DCF!I$5*MAX(BA885*DCF!I$10,0)-MAX(BA885-AZ885,0)/Inputs!$B$10)*DCF!I$6</f>
        <v>2585.1587611178784</v>
      </c>
      <c r="CI885" s="15">
        <f ca="1">(BB885*DCF!J$10-DCF!J$5*MAX(BB885*DCF!J$10,0)-MAX(BB885-BA885,0)/Inputs!$B$10)*DCF!J$6</f>
        <v>2721.6472351907519</v>
      </c>
      <c r="CJ885" s="15">
        <f ca="1">(BC885*DCF!K$10-DCF!K$5*MAX(BC885*DCF!K$10,0)-MAX(BC885-BB885,0)/Inputs!$B$10)*DCF!K$6</f>
        <v>2971.5135956478553</v>
      </c>
      <c r="CK885" s="15">
        <f ca="1">(BD885*DCF!L$10-DCF!L$5*MAX(BD885*DCF!L$10,0)-MAX(BD885-BC885,0)/Inputs!$B$10)*DCF!L$6</f>
        <v>3426.0260187518952</v>
      </c>
      <c r="CL885" s="15">
        <f ca="1">(BE885*DCF!M$10-DCF!M$5*MAX(BE885*DCF!M$10,0)-MAX(BE885-BD885,0)/Inputs!$B$10)*DCF!M$6</f>
        <v>4291.9301037830555</v>
      </c>
      <c r="CM885" s="15">
        <f ca="1">(BF885*DCF!C$28-DCF!C$5*MAX(BF885*DCF!C$28,0)-MAX(BF885-Inputs!$B$13,0)/Inputs!$B$17)*DCF!C$6</f>
        <v>3716.5161113647682</v>
      </c>
      <c r="CN885" s="15">
        <f ca="1">(BG885*DCF!D$28-DCF!D$5*MAX(BG885*DCF!D$28,0)-MAX(BG885-BF885,0)/Inputs!$B$17)*DCF!D$6</f>
        <v>4373.6512451675244</v>
      </c>
      <c r="CO885" s="15">
        <f ca="1">(BH885*DCF!E$28-DCF!E$5*MAX(BH885*DCF!E$28,0)-MAX(BH885-BG885,0)/Inputs!$B$17)*DCF!E$6</f>
        <v>4865.9351570230592</v>
      </c>
      <c r="CP885" s="15">
        <f ca="1">(BI885*DCF!F$28-DCF!F$5*MAX(BI885*DCF!F$28,0)-MAX(BI885-BH885,0)/Inputs!$B$17)*DCF!F$6</f>
        <v>6037.4295428211781</v>
      </c>
      <c r="CQ885" s="15">
        <f ca="1">(BJ885*DCF!G$28-DCF!G$5*MAX(BJ885*DCF!G$28,0)-MAX(BJ885-BI885,0)/Inputs!$B$17)*DCF!G$6</f>
        <v>6575.3909354506523</v>
      </c>
      <c r="CR885" s="15">
        <f ca="1">(BK885*DCF!H$28-DCF!H$5*MAX(BK885*DCF!H$28,0)-MAX(BK885-BJ885,0)/Inputs!$B$17)*DCF!H$6</f>
        <v>7205.4946170147487</v>
      </c>
      <c r="CS885" s="15">
        <f ca="1">(BL885*DCF!I$28-DCF!I$5*MAX(BL885*DCF!I$28,0)-MAX(BL885-BK885,0)/Inputs!$B$17)*DCF!I$6</f>
        <v>7999.3742507666148</v>
      </c>
      <c r="CT885" s="15">
        <f ca="1">(BM885*DCF!J$28-DCF!J$5*MAX(BM885*DCF!J$28,0)-MAX(BM885-BL885,0)/Inputs!$B$17)*DCF!J$6</f>
        <v>8676.2983926556844</v>
      </c>
      <c r="CU885" s="15">
        <f ca="1">(BN885*DCF!K$28-DCF!K$5*MAX(BN885*DCF!K$28,0)-MAX(BN885-BM885,0)/Inputs!$B$17)*DCF!K$6</f>
        <v>10128.72980945945</v>
      </c>
      <c r="CV885" s="15">
        <f ca="1">(BO885*DCF!L$28-DCF!L$5*MAX(BO885*DCF!L$28,0)-MAX(BO885-BN885,0)/Inputs!$B$17)*DCF!L$6</f>
        <v>11938.348096194237</v>
      </c>
      <c r="CW885" s="15">
        <f ca="1">(BP885*DCF!M$28-DCF!M$5*MAX(BP885*DCF!M$28,0)-MAX(BP885-BO885,0)/Inputs!$B$17)*DCF!M$6</f>
        <v>14340.019049814266</v>
      </c>
      <c r="CX885" s="15">
        <f ca="1">(BQ885*DCF!C$46-DCF!C$5*MAX(BQ885*DCF!C$46,0)-MAX(BQ885-Inputs!$B$20,0)/Inputs!$B$24)*DCF!C$6</f>
        <v>-1229.2581199890303</v>
      </c>
      <c r="CY885" s="15">
        <f ca="1">(BR885*DCF!D$46-DCF!D$5*MAX(BR885*DCF!D$46,0)-MAX(BR885-BQ885,0)/Inputs!$B$24)*DCF!D$6</f>
        <v>-687.83930489774798</v>
      </c>
      <c r="CZ885" s="15">
        <f ca="1">(BS885*DCF!E$46-DCF!E$5*MAX(BS885*DCF!E$46,0)-MAX(BS885-BR885,0)/Inputs!$B$24)*DCF!E$6</f>
        <v>-4729.4499331168381</v>
      </c>
      <c r="DA885" s="15">
        <f ca="1">(BT885*DCF!F$46-DCF!F$5*MAX(BT885*DCF!F$46,0)-MAX(BT885-BS885,0)/Inputs!$B$24)*DCF!F$6</f>
        <v>-1398.4369193867251</v>
      </c>
      <c r="DB885" s="15">
        <f ca="1">(BU885*DCF!G$46-DCF!G$5*MAX(BU885*DCF!G$46,0)-MAX(BU885-BT885,0)/Inputs!$B$24)*DCF!G$6</f>
        <v>-436.27302061596913</v>
      </c>
      <c r="DC885" s="15">
        <f ca="1">(BV885*DCF!H$46-DCF!H$5*MAX(BV885*DCF!H$46,0)-MAX(BV885-BU885,0)/Inputs!$B$24)*DCF!H$6</f>
        <v>-2973.4434349253711</v>
      </c>
      <c r="DD885" s="15">
        <f ca="1">(BW885*DCF!I$46-DCF!I$5*MAX(BW885*DCF!I$46,0)-MAX(BW885-BV885,0)/Inputs!$B$24)*DCF!I$6</f>
        <v>-22.758116437256682</v>
      </c>
      <c r="DE885" s="15">
        <f ca="1">(BX885*DCF!J$46-DCF!J$5*MAX(BX885*DCF!J$46,0)-MAX(BX885-BW885,0)/Inputs!$B$24)*DCF!J$6</f>
        <v>-1556.0255361805043</v>
      </c>
      <c r="DF885" s="15">
        <f ca="1">(BY885*DCF!K$46-DCF!K$5*MAX(BY885*DCF!K$46,0)-MAX(BY885-BX885,0)/Inputs!$B$24)*DCF!K$6</f>
        <v>-790.03927546727971</v>
      </c>
      <c r="DG885" s="15">
        <f ca="1">(BZ885*DCF!L$46-DCF!L$5*MAX(BZ885*DCF!L$46,0)-MAX(BZ885-BY885,0)/Inputs!$B$24)*DCF!L$6</f>
        <v>-1041.1563052304616</v>
      </c>
      <c r="DH885" s="15">
        <f ca="1">(CA885*DCF!M$46-DCF!M$5*MAX(CA885*DCF!M$46,0)-MAX(CA885-BZ885,0)/Inputs!$B$24)*DCF!M$6</f>
        <v>-3749.6098725030793</v>
      </c>
      <c r="DI885" s="15">
        <f ca="1">SUM(CB885:CL885)+BE885*DCF!M$10*(1+Inputs!$B$30)*(1-Inputs!$B$33)*(1-Inputs!$B$30/Inputs!$B$31)/(Inputs!$B$29-Inputs!$B$30)*DCF!M$6</f>
        <v>123660.99005670138</v>
      </c>
      <c r="DJ885" s="15">
        <f ca="1">SUM(CM885:CW885)+BP885*DCF!M$28*(1+Inputs!$B$30)*(1-Inputs!$B$33)*(1-Inputs!$B$30/Inputs!$B$31)/(Inputs!$B$29-Inputs!$B$30)*DCF!M$6</f>
        <v>422363.53946203762</v>
      </c>
      <c r="DK885" s="15">
        <f ca="1">SUM(CX885:DH885)+CA885*DCF!M$46*(1+Inputs!$B$30)*(1-Inputs!$B$33)*(1-Inputs!$B$30/Inputs!$B$31)/(Inputs!$B$29-Inputs!$B$30)*DCF!M$6</f>
        <v>225211.97843490198</v>
      </c>
      <c r="DM885" s="15">
        <f ca="1">DI885+DJ885+DK885+Inputs!$B$34+Inputs!$B$36-Inputs!$B$35</f>
        <v>848087.507953641</v>
      </c>
    </row>
    <row r="886" spans="1:117" x14ac:dyDescent="0.75">
      <c r="A886" s="11">
        <v>873</v>
      </c>
      <c r="C886" s="24">
        <f t="shared" ca="1" si="507"/>
        <v>-1.2736538476915416</v>
      </c>
      <c r="D886" s="24">
        <f t="shared" ca="1" si="507"/>
        <v>0.86131004213377904</v>
      </c>
      <c r="E886" s="24">
        <f t="shared" ca="1" si="507"/>
        <v>-0.2853554386028534</v>
      </c>
      <c r="F886" s="24">
        <f t="shared" ca="1" si="507"/>
        <v>1.0066796859817706</v>
      </c>
      <c r="G886" s="24">
        <f t="shared" ca="1" si="507"/>
        <v>0.95168855351063997</v>
      </c>
      <c r="H886" s="24">
        <f t="shared" ca="1" si="507"/>
        <v>1.0448076738162968</v>
      </c>
      <c r="I886" s="24">
        <f t="shared" ca="1" si="507"/>
        <v>1.3099762804727526</v>
      </c>
      <c r="J886" s="24">
        <f t="shared" ca="1" si="507"/>
        <v>-1.8956580086572399</v>
      </c>
      <c r="K886" s="24">
        <f t="shared" ca="1" si="507"/>
        <v>-1.3922823212675406</v>
      </c>
      <c r="L886" s="24">
        <f t="shared" ca="1" si="507"/>
        <v>-1.1877546430936452</v>
      </c>
      <c r="M886" s="24">
        <f t="shared" ca="1" si="507"/>
        <v>-0.86695633538840045</v>
      </c>
      <c r="N886" s="24">
        <f ca="1">SQRT(Inputs!$B$38)*C886+SQRT(1-Inputs!$B$38)*_xlfn.NORM.S.INV(RAND())</f>
        <v>-1.1435142975086898</v>
      </c>
      <c r="O886" s="24">
        <f ca="1">SQRT(Inputs!$B$38)*D886+SQRT(1-Inputs!$B$38)*_xlfn.NORM.S.INV(RAND())</f>
        <v>-0.73617354121960132</v>
      </c>
      <c r="P886" s="24">
        <f ca="1">SQRT(Inputs!$B$38)*E886+SQRT(1-Inputs!$B$38)*_xlfn.NORM.S.INV(RAND())</f>
        <v>0.59843132480214956</v>
      </c>
      <c r="Q886" s="24">
        <f ca="1">SQRT(Inputs!$B$38)*F886+SQRT(1-Inputs!$B$38)*_xlfn.NORM.S.INV(RAND())</f>
        <v>2.3076232271491444</v>
      </c>
      <c r="R886" s="24">
        <f ca="1">SQRT(Inputs!$B$38)*G886+SQRT(1-Inputs!$B$38)*_xlfn.NORM.S.INV(RAND())</f>
        <v>1.5538412764940144</v>
      </c>
      <c r="S886" s="24">
        <f ca="1">SQRT(Inputs!$B$38)*H886+SQRT(1-Inputs!$B$38)*_xlfn.NORM.S.INV(RAND())</f>
        <v>1.0013414417041715</v>
      </c>
      <c r="T886" s="24">
        <f ca="1">SQRT(Inputs!$B$38)*I886+SQRT(1-Inputs!$B$38)*_xlfn.NORM.S.INV(RAND())</f>
        <v>1.0349725547724613</v>
      </c>
      <c r="U886" s="24">
        <f ca="1">SQRT(Inputs!$B$38)*J886+SQRT(1-Inputs!$B$38)*_xlfn.NORM.S.INV(RAND())</f>
        <v>-0.59038007477817789</v>
      </c>
      <c r="V886" s="24">
        <f ca="1">SQRT(Inputs!$B$38)*K886+SQRT(1-Inputs!$B$38)*_xlfn.NORM.S.INV(RAND())</f>
        <v>-1.4234644694445093</v>
      </c>
      <c r="W886" s="24">
        <f ca="1">SQRT(Inputs!$B$38)*L886+SQRT(1-Inputs!$B$38)*_xlfn.NORM.S.INV(RAND())</f>
        <v>-0.20940921580834782</v>
      </c>
      <c r="X886" s="24">
        <f ca="1">SQRT(Inputs!$B$38)*M886+SQRT(1-Inputs!$B$38)*_xlfn.NORM.S.INV(RAND())</f>
        <v>-0.52519990538480577</v>
      </c>
      <c r="Y886" s="24">
        <f ca="1">SQRT(Inputs!$B$38)*C886+SQRT(1-Inputs!$B$38)*_xlfn.NORM.S.INV(RAND())</f>
        <v>-1.4280882807934914</v>
      </c>
      <c r="Z886" s="24">
        <f ca="1">SQRT(Inputs!$B$38)*D886+SQRT(1-Inputs!$B$38)*_xlfn.NORM.S.INV(RAND())</f>
        <v>1.5049940035472003</v>
      </c>
      <c r="AA886" s="24">
        <f ca="1">SQRT(Inputs!$B$38)*E886+SQRT(1-Inputs!$B$38)*_xlfn.NORM.S.INV(RAND())</f>
        <v>2.2252427278355698</v>
      </c>
      <c r="AB886" s="24">
        <f ca="1">SQRT(Inputs!$B$38)*F886+SQRT(1-Inputs!$B$38)*_xlfn.NORM.S.INV(RAND())</f>
        <v>1.5120972724927522</v>
      </c>
      <c r="AC886" s="24">
        <f ca="1">SQRT(Inputs!$B$38)*G886+SQRT(1-Inputs!$B$38)*_xlfn.NORM.S.INV(RAND())</f>
        <v>1.2383634892822113</v>
      </c>
      <c r="AD886" s="24">
        <f ca="1">SQRT(Inputs!$B$38)*H886+SQRT(1-Inputs!$B$38)*_xlfn.NORM.S.INV(RAND())</f>
        <v>1.0843047382254718</v>
      </c>
      <c r="AE886" s="24">
        <f ca="1">SQRT(Inputs!$B$38)*I886+SQRT(1-Inputs!$B$38)*_xlfn.NORM.S.INV(RAND())</f>
        <v>0.43806658432767159</v>
      </c>
      <c r="AF886" s="24">
        <f ca="1">SQRT(Inputs!$B$38)*J886+SQRT(1-Inputs!$B$38)*_xlfn.NORM.S.INV(RAND())</f>
        <v>-1.1762413445673345</v>
      </c>
      <c r="AG886" s="24">
        <f ca="1">SQRT(Inputs!$B$38)*K886+SQRT(1-Inputs!$B$38)*_xlfn.NORM.S.INV(RAND())</f>
        <v>-0.45152760296290695</v>
      </c>
      <c r="AH886" s="24">
        <f ca="1">SQRT(Inputs!$B$38)*L886+SQRT(1-Inputs!$B$38)*_xlfn.NORM.S.INV(RAND())</f>
        <v>2.3118947281203339E-2</v>
      </c>
      <c r="AI886" s="24">
        <f ca="1">SQRT(Inputs!$B$38)*M886+SQRT(1-Inputs!$B$38)*_xlfn.NORM.S.INV(RAND())</f>
        <v>-0.48089752345830028</v>
      </c>
      <c r="AJ886" s="24">
        <f ca="1">SQRT(Inputs!$B$38)*C886+SQRT(1-Inputs!$B$38)*_xlfn.NORM.S.INV(RAND())</f>
        <v>-1.160913636476667</v>
      </c>
      <c r="AK886" s="24">
        <f ca="1">SQRT(Inputs!$B$38)*D886+SQRT(1-Inputs!$B$38)*_xlfn.NORM.S.INV(RAND())</f>
        <v>-0.48569514801727026</v>
      </c>
      <c r="AL886" s="24">
        <f ca="1">SQRT(Inputs!$B$38)*E886+SQRT(1-Inputs!$B$38)*_xlfn.NORM.S.INV(RAND())</f>
        <v>1.0531341908252776</v>
      </c>
      <c r="AM886" s="24">
        <f ca="1">SQRT(Inputs!$B$38)*F886+SQRT(1-Inputs!$B$38)*_xlfn.NORM.S.INV(RAND())</f>
        <v>1.6624489254901327</v>
      </c>
      <c r="AN886" s="24">
        <f ca="1">SQRT(Inputs!$B$38)*G886+SQRT(1-Inputs!$B$38)*_xlfn.NORM.S.INV(RAND())</f>
        <v>1.0242504705550339</v>
      </c>
      <c r="AO886" s="24">
        <f ca="1">SQRT(Inputs!$B$38)*H886+SQRT(1-Inputs!$B$38)*_xlfn.NORM.S.INV(RAND())</f>
        <v>0.13978279876545435</v>
      </c>
      <c r="AP886" s="24">
        <f ca="1">SQRT(Inputs!$B$38)*I886+SQRT(1-Inputs!$B$38)*_xlfn.NORM.S.INV(RAND())</f>
        <v>1.529535920725315</v>
      </c>
      <c r="AQ886" s="24">
        <f ca="1">SQRT(Inputs!$B$38)*J886+SQRT(1-Inputs!$B$38)*_xlfn.NORM.S.INV(RAND())</f>
        <v>-0.70498421265096356</v>
      </c>
      <c r="AR886" s="24">
        <f ca="1">SQRT(Inputs!$B$38)*K886+SQRT(1-Inputs!$B$38)*_xlfn.NORM.S.INV(RAND())</f>
        <v>-1.4789583656985914</v>
      </c>
      <c r="AS886" s="24">
        <f ca="1">SQRT(Inputs!$B$38)*L886+SQRT(1-Inputs!$B$38)*_xlfn.NORM.S.INV(RAND())</f>
        <v>-1.5001805279930478</v>
      </c>
      <c r="AT886" s="24">
        <f ca="1">SQRT(Inputs!$B$38)*M886+SQRT(1-Inputs!$B$38)*_xlfn.NORM.S.INV(RAND())</f>
        <v>-1.4918743048124035</v>
      </c>
      <c r="AU886" s="15">
        <f ca="1">Inputs!$B$6*EXP($B$8-0.5*C$5^2+C$5*N886)</f>
        <v>4123.708835486038</v>
      </c>
      <c r="AV886" s="15">
        <f t="shared" ca="1" si="474"/>
        <v>4504.5805162933375</v>
      </c>
      <c r="AW886" s="15">
        <f t="shared" ca="1" si="475"/>
        <v>5954.2634425684073</v>
      </c>
      <c r="AX886" s="15">
        <f t="shared" ca="1" si="476"/>
        <v>9698.7162781094285</v>
      </c>
      <c r="AY886" s="15">
        <f t="shared" ca="1" si="477"/>
        <v>14211.277471979171</v>
      </c>
      <c r="AZ886" s="15">
        <f t="shared" ca="1" si="478"/>
        <v>19406.963037910824</v>
      </c>
      <c r="BA886" s="15">
        <f t="shared" ca="1" si="479"/>
        <v>26466.16422737535</v>
      </c>
      <c r="BB886" s="15">
        <f t="shared" ca="1" si="480"/>
        <v>30541.616388828967</v>
      </c>
      <c r="BC886" s="15">
        <f t="shared" ca="1" si="481"/>
        <v>32603.395379746718</v>
      </c>
      <c r="BD886" s="15">
        <f t="shared" ca="1" si="482"/>
        <v>39167.506196437585</v>
      </c>
      <c r="BE886" s="15">
        <f t="shared" ca="1" si="483"/>
        <v>45752.955069943928</v>
      </c>
      <c r="BF886" s="15">
        <f ca="1">Inputs!$B$13*EXP($B$9-0.5*C$6^2+C$6*Y886)</f>
        <v>10420.747271534321</v>
      </c>
      <c r="BG886" s="15">
        <f t="shared" ca="1" si="484"/>
        <v>16662.674029392139</v>
      </c>
      <c r="BH886" s="15">
        <f t="shared" ca="1" si="485"/>
        <v>29446.717053864675</v>
      </c>
      <c r="BI886" s="15">
        <f t="shared" ca="1" si="486"/>
        <v>45493.557259456065</v>
      </c>
      <c r="BJ886" s="15">
        <f t="shared" ca="1" si="487"/>
        <v>66671.594107694371</v>
      </c>
      <c r="BK886" s="15">
        <f t="shared" ca="1" si="488"/>
        <v>94843.19887798182</v>
      </c>
      <c r="BL886" s="15">
        <f t="shared" ca="1" si="489"/>
        <v>123308.63383812383</v>
      </c>
      <c r="BM886" s="15">
        <f t="shared" ca="1" si="490"/>
        <v>130966.98101422375</v>
      </c>
      <c r="BN886" s="15">
        <f t="shared" ca="1" si="491"/>
        <v>152589.05468867315</v>
      </c>
      <c r="BO886" s="15">
        <f t="shared" ca="1" si="492"/>
        <v>188250.31092591587</v>
      </c>
      <c r="BP886" s="15">
        <f t="shared" ca="1" si="493"/>
        <v>219414.62555943325</v>
      </c>
      <c r="BQ886" s="15">
        <f ca="1">Inputs!$B$20*EXP($B$10-0.5*C$7^2+C$7*AJ886)</f>
        <v>2841.7425480198453</v>
      </c>
      <c r="BR886" s="15">
        <f t="shared" ca="1" si="494"/>
        <v>3304.7204477916771</v>
      </c>
      <c r="BS886" s="15">
        <f t="shared" ca="1" si="495"/>
        <v>6123.7973320613546</v>
      </c>
      <c r="BT886" s="15">
        <f t="shared" ca="1" si="496"/>
        <v>13059.257685711211</v>
      </c>
      <c r="BU886" s="15">
        <f t="shared" ca="1" si="497"/>
        <v>23188.822423266251</v>
      </c>
      <c r="BV886" s="15">
        <f t="shared" ca="1" si="498"/>
        <v>33294.544813917324</v>
      </c>
      <c r="BW886" s="15">
        <f t="shared" ca="1" si="499"/>
        <v>64221.049489623219</v>
      </c>
      <c r="BX886" s="15">
        <f t="shared" ca="1" si="500"/>
        <v>77984.886599662961</v>
      </c>
      <c r="BY886" s="15">
        <f t="shared" ca="1" si="501"/>
        <v>82340.346449020173</v>
      </c>
      <c r="BZ886" s="15">
        <f t="shared" ca="1" si="502"/>
        <v>87688.426089876812</v>
      </c>
      <c r="CA886" s="15">
        <f t="shared" ca="1" si="503"/>
        <v>94490.938612176717</v>
      </c>
      <c r="CB886" s="15">
        <f ca="1">(AU886*DCF!C$10-DCF!C$5*MAX(AU886*DCF!C$10,0)-MAX(AU886-Inputs!$B$6,0)/Inputs!$B$10)*DCF!C$6</f>
        <v>1049.0531761200486</v>
      </c>
      <c r="CC886" s="15">
        <f ca="1">(AV886*DCF!D$10-DCF!D$5*MAX(AV886*DCF!D$10,0)-MAX(AV886-AU886,0)/Inputs!$B$10)*DCF!D$6</f>
        <v>1005.0953920703897</v>
      </c>
      <c r="CD886" s="15">
        <f ca="1">(AW886*DCF!E$10-DCF!E$5*MAX(AW886*DCF!E$10,0)-MAX(AW886-AV886,0)/Inputs!$B$10)*DCF!E$6</f>
        <v>1048.2160161935328</v>
      </c>
      <c r="CE886" s="15">
        <f ca="1">(AX886*DCF!F$10-DCF!F$5*MAX(AX886*DCF!F$10,0)-MAX(AX886-AW886,0)/Inputs!$B$10)*DCF!F$6</f>
        <v>1338.0865076273376</v>
      </c>
      <c r="CF886" s="15">
        <f ca="1">(AY886*DCF!G$10-DCF!G$5*MAX(AY886*DCF!G$10,0)-MAX(AY886-AX886,0)/Inputs!$B$10)*DCF!G$6</f>
        <v>2060.6972123313521</v>
      </c>
      <c r="CG886" s="15">
        <f ca="1">(AZ886*DCF!H$10-DCF!H$5*MAX(AZ886*DCF!H$10,0)-MAX(AZ886-AY886,0)/Inputs!$B$10)*DCF!H$6</f>
        <v>2845.2886768632802</v>
      </c>
      <c r="CH886" s="15">
        <f ca="1">(BA886*DCF!I$10-DCF!I$5*MAX(BA886*DCF!I$10,0)-MAX(BA886-AZ886,0)/Inputs!$B$10)*DCF!I$6</f>
        <v>3676.4463886047365</v>
      </c>
      <c r="CI886" s="15">
        <f ca="1">(BB886*DCF!J$10-DCF!J$5*MAX(BB886*DCF!J$10,0)-MAX(BB886-BA886,0)/Inputs!$B$10)*DCF!J$6</f>
        <v>4623.4446217720078</v>
      </c>
      <c r="CJ886" s="15">
        <f ca="1">(BC886*DCF!K$10-DCF!K$5*MAX(BC886*DCF!K$10,0)-MAX(BC886-BB886,0)/Inputs!$B$10)*DCF!K$6</f>
        <v>4960.0053699135406</v>
      </c>
      <c r="CK886" s="15">
        <f ca="1">(BD886*DCF!L$10-DCF!L$5*MAX(BD886*DCF!L$10,0)-MAX(BD886-BC886,0)/Inputs!$B$10)*DCF!L$6</f>
        <v>5058.358931623311</v>
      </c>
      <c r="CL886" s="15">
        <f ca="1">(BE886*DCF!M$10-DCF!M$5*MAX(BE886*DCF!M$10,0)-MAX(BE886-BD886,0)/Inputs!$B$10)*DCF!M$6</f>
        <v>5669.6314983692546</v>
      </c>
      <c r="CM886" s="15">
        <f ca="1">(BF886*DCF!C$28-DCF!C$5*MAX(BF886*DCF!C$28,0)-MAX(BF886-Inputs!$B$13,0)/Inputs!$B$17)*DCF!C$6</f>
        <v>3180.3437266778724</v>
      </c>
      <c r="CN886" s="15">
        <f ca="1">(BG886*DCF!D$28-DCF!D$5*MAX(BG886*DCF!D$28,0)-MAX(BG886-BF886,0)/Inputs!$B$17)*DCF!D$6</f>
        <v>3575.8526389693507</v>
      </c>
      <c r="CO886" s="15">
        <f ca="1">(BH886*DCF!E$28-DCF!E$5*MAX(BH886*DCF!E$28,0)-MAX(BH886-BG886,0)/Inputs!$B$17)*DCF!E$6</f>
        <v>5820.2757004016557</v>
      </c>
      <c r="CP886" s="15">
        <f ca="1">(BI886*DCF!F$28-DCF!F$5*MAX(BI886*DCF!F$28,0)-MAX(BI886-BH886,0)/Inputs!$B$17)*DCF!F$6</f>
        <v>9428.7215573211633</v>
      </c>
      <c r="CQ886" s="15">
        <f ca="1">(BJ886*DCF!G$28-DCF!G$5*MAX(BJ886*DCF!G$28,0)-MAX(BJ886-BI886,0)/Inputs!$B$17)*DCF!G$6</f>
        <v>13736.51434275302</v>
      </c>
      <c r="CR886" s="15">
        <f ca="1">(BK886*DCF!H$28-DCF!H$5*MAX(BK886*DCF!H$28,0)-MAX(BK886-BJ886,0)/Inputs!$B$17)*DCF!H$6</f>
        <v>19078.692675718143</v>
      </c>
      <c r="CS886" s="15">
        <f ca="1">(BL886*DCF!I$28-DCF!I$5*MAX(BL886*DCF!I$28,0)-MAX(BL886-BK886,0)/Inputs!$B$17)*DCF!I$6</f>
        <v>24910.73715932895</v>
      </c>
      <c r="CT886" s="15">
        <f ca="1">(BM886*DCF!J$28-DCF!J$5*MAX(BM886*DCF!J$28,0)-MAX(BM886-BL886,0)/Inputs!$B$17)*DCF!J$6</f>
        <v>28201.074900573418</v>
      </c>
      <c r="CU886" s="15">
        <f ca="1">(BN886*DCF!K$28-DCF!K$5*MAX(BN886*DCF!K$28,0)-MAX(BN886-BM886,0)/Inputs!$B$17)*DCF!K$6</f>
        <v>29575.833868893867</v>
      </c>
      <c r="CV886" s="15">
        <f ca="1">(BO886*DCF!L$28-DCF!L$5*MAX(BO886*DCF!L$28,0)-MAX(BO886-BN886,0)/Inputs!$B$17)*DCF!L$6</f>
        <v>33524.757772070283</v>
      </c>
      <c r="CW886" s="15">
        <f ca="1">(BP886*DCF!M$28-DCF!M$5*MAX(BP886*DCF!M$28,0)-MAX(BP886-BO886,0)/Inputs!$B$17)*DCF!M$6</f>
        <v>38025.442206118387</v>
      </c>
      <c r="CX886" s="15">
        <f ca="1">(BQ886*DCF!C$46-DCF!C$5*MAX(BQ886*DCF!C$46,0)-MAX(BQ886-Inputs!$B$20,0)/Inputs!$B$24)*DCF!C$6</f>
        <v>-656.29158152883258</v>
      </c>
      <c r="CY886" s="15">
        <f ca="1">(BR886*DCF!D$46-DCF!D$5*MAX(BR886*DCF!D$46,0)-MAX(BR886-BQ886,0)/Inputs!$B$24)*DCF!D$6</f>
        <v>-761.58754012811528</v>
      </c>
      <c r="CZ886" s="15">
        <f ca="1">(BS886*DCF!E$46-DCF!E$5*MAX(BS886*DCF!E$46,0)-MAX(BS886-BR886,0)/Inputs!$B$24)*DCF!E$6</f>
        <v>-1835.3521966673613</v>
      </c>
      <c r="DA886" s="15">
        <f ca="1">(BT886*DCF!F$46-DCF!F$5*MAX(BT886*DCF!F$46,0)-MAX(BT886-BS886,0)/Inputs!$B$24)*DCF!F$6</f>
        <v>-3476.4780729894715</v>
      </c>
      <c r="DB886" s="15">
        <f ca="1">(BU886*DCF!G$46-DCF!G$5*MAX(BU886*DCF!G$46,0)-MAX(BU886-BT886,0)/Inputs!$B$24)*DCF!G$6</f>
        <v>-4187.411612751217</v>
      </c>
      <c r="DC886" s="15">
        <f ca="1">(BV886*DCF!H$46-DCF!H$5*MAX(BV886*DCF!H$46,0)-MAX(BV886-BU886,0)/Inputs!$B$24)*DCF!H$6</f>
        <v>-3140.2913141064269</v>
      </c>
      <c r="DD886" s="15">
        <f ca="1">(BW886*DCF!I$46-DCF!I$5*MAX(BW886*DCF!I$46,0)-MAX(BW886-BV886,0)/Inputs!$B$24)*DCF!I$6</f>
        <v>-7394.5930554786473</v>
      </c>
      <c r="DE886" s="15">
        <f ca="1">(BX886*DCF!J$46-DCF!J$5*MAX(BX886*DCF!J$46,0)-MAX(BX886-BW886,0)/Inputs!$B$24)*DCF!J$6</f>
        <v>-378.69445683163707</v>
      </c>
      <c r="DF886" s="15">
        <f ca="1">(BY886*DCF!K$46-DCF!K$5*MAX(BY886*DCF!K$46,0)-MAX(BY886-BX886,0)/Inputs!$B$24)*DCF!K$6</f>
        <v>3636.5834378962172</v>
      </c>
      <c r="DG886" s="15">
        <f ca="1">(BZ886*DCF!L$46-DCF!L$5*MAX(BZ886*DCF!L$46,0)-MAX(BZ886-BY886,0)/Inputs!$B$24)*DCF!L$6</f>
        <v>4851.2077199448449</v>
      </c>
      <c r="DH886" s="15">
        <f ca="1">(CA886*DCF!M$46-DCF!M$5*MAX(CA886*DCF!M$46,0)-MAX(CA886-BZ886,0)/Inputs!$B$24)*DCF!M$6</f>
        <v>5985.6112514529505</v>
      </c>
      <c r="DI886" s="15">
        <f ca="1">SUM(CB886:CL886)+BE886*DCF!M$10*(1+Inputs!$B$30)*(1-Inputs!$B$33)*(1-Inputs!$B$30/Inputs!$B$31)/(Inputs!$B$29-Inputs!$B$30)*DCF!M$6</f>
        <v>160665.40277133891</v>
      </c>
      <c r="DJ886" s="15">
        <f ca="1">SUM(CM886:CW886)+BP886*DCF!M$28*(1+Inputs!$B$30)*(1-Inputs!$B$33)*(1-Inputs!$B$30/Inputs!$B$31)/(Inputs!$B$29-Inputs!$B$30)*DCF!M$6</f>
        <v>1023236.6524020963</v>
      </c>
      <c r="DK886" s="15">
        <f ca="1">SUM(CX886:DH886)+CA886*DCF!M$46*(1+Inputs!$B$30)*(1-Inputs!$B$33)*(1-Inputs!$B$30/Inputs!$B$31)/(Inputs!$B$29-Inputs!$B$30)*DCF!M$6</f>
        <v>138736.88684047636</v>
      </c>
      <c r="DM886" s="15">
        <f ca="1">DI886+DJ886+DK886+Inputs!$B$34+Inputs!$B$36-Inputs!$B$35</f>
        <v>1399489.9420139117</v>
      </c>
    </row>
    <row r="887" spans="1:117" x14ac:dyDescent="0.75">
      <c r="A887" s="11">
        <v>874</v>
      </c>
      <c r="C887" s="24">
        <f t="shared" ca="1" si="507"/>
        <v>-0.52949435162717362</v>
      </c>
      <c r="D887" s="24">
        <f t="shared" ca="1" si="507"/>
        <v>0.82514128053848057</v>
      </c>
      <c r="E887" s="24">
        <f t="shared" ca="1" si="507"/>
        <v>0.26139246080524764</v>
      </c>
      <c r="F887" s="24">
        <f t="shared" ca="1" si="507"/>
        <v>0.73762234634888302</v>
      </c>
      <c r="G887" s="24">
        <f t="shared" ca="1" si="507"/>
        <v>7.8368618286213221E-2</v>
      </c>
      <c r="H887" s="24">
        <f t="shared" ca="1" si="507"/>
        <v>-1.2554197484803409</v>
      </c>
      <c r="I887" s="24">
        <f t="shared" ca="1" si="507"/>
        <v>-1.1987393335545229E-2</v>
      </c>
      <c r="J887" s="24">
        <f t="shared" ca="1" si="507"/>
        <v>0.64023700880248369</v>
      </c>
      <c r="K887" s="24">
        <f t="shared" ca="1" si="507"/>
        <v>1.0475915081075389</v>
      </c>
      <c r="L887" s="24">
        <f t="shared" ca="1" si="507"/>
        <v>0.34527023042096139</v>
      </c>
      <c r="M887" s="24">
        <f t="shared" ca="1" si="507"/>
        <v>-1.5341831629568805</v>
      </c>
      <c r="N887" s="24">
        <f ca="1">SQRT(Inputs!$B$38)*C887+SQRT(1-Inputs!$B$38)*_xlfn.NORM.S.INV(RAND())</f>
        <v>0.2787479122116634</v>
      </c>
      <c r="O887" s="24">
        <f ca="1">SQRT(Inputs!$B$38)*D887+SQRT(1-Inputs!$B$38)*_xlfn.NORM.S.INV(RAND())</f>
        <v>0.59103800761935565</v>
      </c>
      <c r="P887" s="24">
        <f ca="1">SQRT(Inputs!$B$38)*E887+SQRT(1-Inputs!$B$38)*_xlfn.NORM.S.INV(RAND())</f>
        <v>-0.26864577339500428</v>
      </c>
      <c r="Q887" s="24">
        <f ca="1">SQRT(Inputs!$B$38)*F887+SQRT(1-Inputs!$B$38)*_xlfn.NORM.S.INV(RAND())</f>
        <v>1.264237995338173</v>
      </c>
      <c r="R887" s="24">
        <f ca="1">SQRT(Inputs!$B$38)*G887+SQRT(1-Inputs!$B$38)*_xlfn.NORM.S.INV(RAND())</f>
        <v>-1.5378085187713875</v>
      </c>
      <c r="S887" s="24">
        <f ca="1">SQRT(Inputs!$B$38)*H887+SQRT(1-Inputs!$B$38)*_xlfn.NORM.S.INV(RAND())</f>
        <v>0.23058813196049477</v>
      </c>
      <c r="T887" s="24">
        <f ca="1">SQRT(Inputs!$B$38)*I887+SQRT(1-Inputs!$B$38)*_xlfn.NORM.S.INV(RAND())</f>
        <v>-6.6489171013841011E-2</v>
      </c>
      <c r="U887" s="24">
        <f ca="1">SQRT(Inputs!$B$38)*J887+SQRT(1-Inputs!$B$38)*_xlfn.NORM.S.INV(RAND())</f>
        <v>1.6195811357737722</v>
      </c>
      <c r="V887" s="24">
        <f ca="1">SQRT(Inputs!$B$38)*K887+SQRT(1-Inputs!$B$38)*_xlfn.NORM.S.INV(RAND())</f>
        <v>1.2912211949115044</v>
      </c>
      <c r="W887" s="24">
        <f ca="1">SQRT(Inputs!$B$38)*L887+SQRT(1-Inputs!$B$38)*_xlfn.NORM.S.INV(RAND())</f>
        <v>0.15531512602202283</v>
      </c>
      <c r="X887" s="24">
        <f ca="1">SQRT(Inputs!$B$38)*M887+SQRT(1-Inputs!$B$38)*_xlfn.NORM.S.INV(RAND())</f>
        <v>-1.8720973421797922</v>
      </c>
      <c r="Y887" s="24">
        <f ca="1">SQRT(Inputs!$B$38)*C887+SQRT(1-Inputs!$B$38)*_xlfn.NORM.S.INV(RAND())</f>
        <v>-1.0240424894647189</v>
      </c>
      <c r="Z887" s="24">
        <f ca="1">SQRT(Inputs!$B$38)*D887+SQRT(1-Inputs!$B$38)*_xlfn.NORM.S.INV(RAND())</f>
        <v>-0.7393676485952273</v>
      </c>
      <c r="AA887" s="24">
        <f ca="1">SQRT(Inputs!$B$38)*E887+SQRT(1-Inputs!$B$38)*_xlfn.NORM.S.INV(RAND())</f>
        <v>-0.21954934607867724</v>
      </c>
      <c r="AB887" s="24">
        <f ca="1">SQRT(Inputs!$B$38)*F887+SQRT(1-Inputs!$B$38)*_xlfn.NORM.S.INV(RAND())</f>
        <v>1.0527548692670508</v>
      </c>
      <c r="AC887" s="24">
        <f ca="1">SQRT(Inputs!$B$38)*G887+SQRT(1-Inputs!$B$38)*_xlfn.NORM.S.INV(RAND())</f>
        <v>4.0625272763386018E-2</v>
      </c>
      <c r="AD887" s="24">
        <f ca="1">SQRT(Inputs!$B$38)*H887+SQRT(1-Inputs!$B$38)*_xlfn.NORM.S.INV(RAND())</f>
        <v>-0.2868385074852271</v>
      </c>
      <c r="AE887" s="24">
        <f ca="1">SQRT(Inputs!$B$38)*I887+SQRT(1-Inputs!$B$38)*_xlfn.NORM.S.INV(RAND())</f>
        <v>0.4772740755694232</v>
      </c>
      <c r="AF887" s="24">
        <f ca="1">SQRT(Inputs!$B$38)*J887+SQRT(1-Inputs!$B$38)*_xlfn.NORM.S.INV(RAND())</f>
        <v>-0.9569306270484621</v>
      </c>
      <c r="AG887" s="24">
        <f ca="1">SQRT(Inputs!$B$38)*K887+SQRT(1-Inputs!$B$38)*_xlfn.NORM.S.INV(RAND())</f>
        <v>0.94513892700368984</v>
      </c>
      <c r="AH887" s="24">
        <f ca="1">SQRT(Inputs!$B$38)*L887+SQRT(1-Inputs!$B$38)*_xlfn.NORM.S.INV(RAND())</f>
        <v>1.5250123698744118</v>
      </c>
      <c r="AI887" s="24">
        <f ca="1">SQRT(Inputs!$B$38)*M887+SQRT(1-Inputs!$B$38)*_xlfn.NORM.S.INV(RAND())</f>
        <v>3.8898148537198529E-2</v>
      </c>
      <c r="AJ887" s="24">
        <f ca="1">SQRT(Inputs!$B$38)*C887+SQRT(1-Inputs!$B$38)*_xlfn.NORM.S.INV(RAND())</f>
        <v>0.65986852476421454</v>
      </c>
      <c r="AK887" s="24">
        <f ca="1">SQRT(Inputs!$B$38)*D887+SQRT(1-Inputs!$B$38)*_xlfn.NORM.S.INV(RAND())</f>
        <v>-0.34635907454833859</v>
      </c>
      <c r="AL887" s="24">
        <f ca="1">SQRT(Inputs!$B$38)*E887+SQRT(1-Inputs!$B$38)*_xlfn.NORM.S.INV(RAND())</f>
        <v>-0.56436459063820876</v>
      </c>
      <c r="AM887" s="24">
        <f ca="1">SQRT(Inputs!$B$38)*F887+SQRT(1-Inputs!$B$38)*_xlfn.NORM.S.INV(RAND())</f>
        <v>0.9877536629210526</v>
      </c>
      <c r="AN887" s="24">
        <f ca="1">SQRT(Inputs!$B$38)*G887+SQRT(1-Inputs!$B$38)*_xlfn.NORM.S.INV(RAND())</f>
        <v>-0.56029814372706277</v>
      </c>
      <c r="AO887" s="24">
        <f ca="1">SQRT(Inputs!$B$38)*H887+SQRT(1-Inputs!$B$38)*_xlfn.NORM.S.INV(RAND())</f>
        <v>-0.56469369102199973</v>
      </c>
      <c r="AP887" s="24">
        <f ca="1">SQRT(Inputs!$B$38)*I887+SQRT(1-Inputs!$B$38)*_xlfn.NORM.S.INV(RAND())</f>
        <v>-1.0074446011753251</v>
      </c>
      <c r="AQ887" s="24">
        <f ca="1">SQRT(Inputs!$B$38)*J887+SQRT(1-Inputs!$B$38)*_xlfn.NORM.S.INV(RAND())</f>
        <v>0.13538493022172093</v>
      </c>
      <c r="AR887" s="24">
        <f ca="1">SQRT(Inputs!$B$38)*K887+SQRT(1-Inputs!$B$38)*_xlfn.NORM.S.INV(RAND())</f>
        <v>0.89488329988732485</v>
      </c>
      <c r="AS887" s="24">
        <f ca="1">SQRT(Inputs!$B$38)*L887+SQRT(1-Inputs!$B$38)*_xlfn.NORM.S.INV(RAND())</f>
        <v>0.21785555615349067</v>
      </c>
      <c r="AT887" s="24">
        <f ca="1">SQRT(Inputs!$B$38)*M887+SQRT(1-Inputs!$B$38)*_xlfn.NORM.S.INV(RAND())</f>
        <v>0.17232751322175599</v>
      </c>
      <c r="AU887" s="15">
        <f ca="1">Inputs!$B$6*EXP($B$8-0.5*C$5^2+C$5*N887)</f>
        <v>5191.272857271766</v>
      </c>
      <c r="AV887" s="15">
        <f t="shared" ca="1" si="474"/>
        <v>6892.702918249528</v>
      </c>
      <c r="AW887" s="15">
        <f t="shared" ca="1" si="475"/>
        <v>8105.3446087454959</v>
      </c>
      <c r="AX887" s="15">
        <f t="shared" ca="1" si="476"/>
        <v>11589.002170030431</v>
      </c>
      <c r="AY887" s="15">
        <f t="shared" ca="1" si="477"/>
        <v>11834.647279674629</v>
      </c>
      <c r="AZ887" s="15">
        <f t="shared" ca="1" si="478"/>
        <v>14846.328781691049</v>
      </c>
      <c r="BA887" s="15">
        <f t="shared" ca="1" si="479"/>
        <v>18042.122071701717</v>
      </c>
      <c r="BB887" s="15">
        <f t="shared" ca="1" si="480"/>
        <v>25980.532644787418</v>
      </c>
      <c r="BC887" s="15">
        <f t="shared" ca="1" si="481"/>
        <v>36043.337319319449</v>
      </c>
      <c r="BD887" s="15">
        <f t="shared" ca="1" si="482"/>
        <v>44802.638251162964</v>
      </c>
      <c r="BE887" s="15">
        <f t="shared" ca="1" si="483"/>
        <v>46293.431608396357</v>
      </c>
      <c r="BF887" s="15">
        <f ca="1">Inputs!$B$13*EXP($B$9-0.5*C$6^2+C$6*Y887)</f>
        <v>11289.802603358743</v>
      </c>
      <c r="BG887" s="15">
        <f t="shared" ca="1" si="484"/>
        <v>12040.828343725798</v>
      </c>
      <c r="BH887" s="15">
        <f t="shared" ca="1" si="485"/>
        <v>14185.604569403771</v>
      </c>
      <c r="BI887" s="15">
        <f t="shared" ca="1" si="486"/>
        <v>20419.988190784996</v>
      </c>
      <c r="BJ887" s="15">
        <f t="shared" ca="1" si="487"/>
        <v>25180.600846966921</v>
      </c>
      <c r="BK887" s="15">
        <f t="shared" ca="1" si="488"/>
        <v>29720.823253518851</v>
      </c>
      <c r="BL887" s="15">
        <f t="shared" ca="1" si="489"/>
        <v>38837.812599993864</v>
      </c>
      <c r="BM887" s="15">
        <f t="shared" ca="1" si="490"/>
        <v>42389.198234214673</v>
      </c>
      <c r="BN887" s="15">
        <f t="shared" ca="1" si="491"/>
        <v>58385.493953885598</v>
      </c>
      <c r="BO887" s="15">
        <f t="shared" ca="1" si="492"/>
        <v>85770.235285501811</v>
      </c>
      <c r="BP887" s="15">
        <f t="shared" ca="1" si="493"/>
        <v>106033.3528944299</v>
      </c>
      <c r="BQ887" s="15">
        <f ca="1">Inputs!$B$20*EXP($B$10-0.5*C$7^2+C$7*AJ887)</f>
        <v>5420.6587516586851</v>
      </c>
      <c r="BR887" s="15">
        <f t="shared" ca="1" si="494"/>
        <v>6589.0036679691311</v>
      </c>
      <c r="BS887" s="15">
        <f t="shared" ca="1" si="495"/>
        <v>7672.8052475041122</v>
      </c>
      <c r="BT887" s="15">
        <f t="shared" ca="1" si="496"/>
        <v>13708.318952574582</v>
      </c>
      <c r="BU887" s="15">
        <f t="shared" ca="1" si="497"/>
        <v>16589.383648872674</v>
      </c>
      <c r="BV887" s="15">
        <f t="shared" ca="1" si="498"/>
        <v>20323.3122017483</v>
      </c>
      <c r="BW887" s="15">
        <f t="shared" ca="1" si="499"/>
        <v>22914.183281055779</v>
      </c>
      <c r="BX887" s="15">
        <f t="shared" ca="1" si="500"/>
        <v>32930.930872503799</v>
      </c>
      <c r="BY887" s="15">
        <f t="shared" ca="1" si="501"/>
        <v>54758.52906557564</v>
      </c>
      <c r="BZ887" s="15">
        <f t="shared" ca="1" si="502"/>
        <v>79973.471338028845</v>
      </c>
      <c r="CA887" s="15">
        <f t="shared" ca="1" si="503"/>
        <v>115831.7806339844</v>
      </c>
      <c r="CB887" s="15">
        <f ca="1">(AU887*DCF!C$10-DCF!C$5*MAX(AU887*DCF!C$10,0)-MAX(AU887-Inputs!$B$6,0)/Inputs!$B$10)*DCF!C$6</f>
        <v>1041.4412543612268</v>
      </c>
      <c r="CC887" s="15">
        <f ca="1">(AV887*DCF!D$10-DCF!D$5*MAX(AV887*DCF!D$10,0)-MAX(AV887-AU887,0)/Inputs!$B$10)*DCF!D$6</f>
        <v>1265.2004490124684</v>
      </c>
      <c r="CD887" s="15">
        <f ca="1">(AW887*DCF!E$10-DCF!E$5*MAX(AW887*DCF!E$10,0)-MAX(AW887-AV887,0)/Inputs!$B$10)*DCF!E$6</f>
        <v>1598.257917706233</v>
      </c>
      <c r="CE887" s="15">
        <f ca="1">(AX887*DCF!F$10-DCF!F$5*MAX(AX887*DCF!F$10,0)-MAX(AX887-AW887,0)/Inputs!$B$10)*DCF!F$6</f>
        <v>1804.9979360162883</v>
      </c>
      <c r="CF887" s="15">
        <f ca="1">(AY887*DCF!G$10-DCF!G$5*MAX(AY887*DCF!G$10,0)-MAX(AY887-AX887,0)/Inputs!$B$10)*DCF!G$6</f>
        <v>2391.19169718989</v>
      </c>
      <c r="CG887" s="15">
        <f ca="1">(AZ887*DCF!H$10-DCF!H$5*MAX(AZ887*DCF!H$10,0)-MAX(AZ887-AY887,0)/Inputs!$B$10)*DCF!H$6</f>
        <v>2347.6473397557593</v>
      </c>
      <c r="CH887" s="15">
        <f ca="1">(BA887*DCF!I$10-DCF!I$5*MAX(BA887*DCF!I$10,0)-MAX(BA887-AZ887,0)/Inputs!$B$10)*DCF!I$6</f>
        <v>2771.415453842867</v>
      </c>
      <c r="CI887" s="15">
        <f ca="1">(BB887*DCF!J$10-DCF!J$5*MAX(BB887*DCF!J$10,0)-MAX(BB887-BA887,0)/Inputs!$B$10)*DCF!J$6</f>
        <v>3255.3843772629139</v>
      </c>
      <c r="CJ887" s="15">
        <f ca="1">(BC887*DCF!K$10-DCF!K$5*MAX(BC887*DCF!K$10,0)-MAX(BC887-BB887,0)/Inputs!$B$10)*DCF!K$6</f>
        <v>4393.7589786798853</v>
      </c>
      <c r="CK887" s="15">
        <f ca="1">(BD887*DCF!L$10-DCF!L$5*MAX(BD887*DCF!L$10,0)-MAX(BD887-BC887,0)/Inputs!$B$10)*DCF!L$6</f>
        <v>5624.3703778466361</v>
      </c>
      <c r="CL887" s="15">
        <f ca="1">(BE887*DCF!M$10-DCF!M$5*MAX(BE887*DCF!M$10,0)-MAX(BE887-BD887,0)/Inputs!$B$10)*DCF!M$6</f>
        <v>6354.5107658334009</v>
      </c>
      <c r="CM887" s="15">
        <f ca="1">(BF887*DCF!C$28-DCF!C$5*MAX(BF887*DCF!C$28,0)-MAX(BF887-Inputs!$B$13,0)/Inputs!$B$17)*DCF!C$6</f>
        <v>3445.5737145745857</v>
      </c>
      <c r="CN887" s="15">
        <f ca="1">(BG887*DCF!D$28-DCF!D$5*MAX(BG887*DCF!D$28,0)-MAX(BG887-BF887,0)/Inputs!$B$17)*DCF!D$6</f>
        <v>3386.0734299414657</v>
      </c>
      <c r="CO887" s="15">
        <f ca="1">(BH887*DCF!E$28-DCF!E$5*MAX(BH887*DCF!E$28,0)-MAX(BH887-BG887,0)/Inputs!$B$17)*DCF!E$6</f>
        <v>3594.9099375172714</v>
      </c>
      <c r="CP887" s="15">
        <f ca="1">(BI887*DCF!F$28-DCF!F$5*MAX(BI887*DCF!F$28,0)-MAX(BI887-BH887,0)/Inputs!$B$17)*DCF!F$6</f>
        <v>4408.4208334747264</v>
      </c>
      <c r="CQ887" s="15">
        <f ca="1">(BJ887*DCF!G$28-DCF!G$5*MAX(BJ887*DCF!G$28,0)-MAX(BJ887-BI887,0)/Inputs!$B$17)*DCF!G$6</f>
        <v>5732.609914754541</v>
      </c>
      <c r="CR887" s="15">
        <f ca="1">(BK887*DCF!H$28-DCF!H$5*MAX(BK887*DCF!H$28,0)-MAX(BK887-BJ887,0)/Inputs!$B$17)*DCF!H$6</f>
        <v>6644.8643451437438</v>
      </c>
      <c r="CS887" s="15">
        <f ca="1">(BL887*DCF!I$28-DCF!I$5*MAX(BL887*DCF!I$28,0)-MAX(BL887-BK887,0)/Inputs!$B$17)*DCF!I$6</f>
        <v>7824.2621142909966</v>
      </c>
      <c r="CT887" s="15">
        <f ca="1">(BM887*DCF!J$28-DCF!J$5*MAX(BM887*DCF!J$28,0)-MAX(BM887-BL887,0)/Inputs!$B$17)*DCF!J$6</f>
        <v>8985.4254813970001</v>
      </c>
      <c r="CU887" s="15">
        <f ca="1">(BN887*DCF!K$28-DCF!K$5*MAX(BN887*DCF!K$28,0)-MAX(BN887-BM887,0)/Inputs!$B$17)*DCF!K$6</f>
        <v>10370.704217470648</v>
      </c>
      <c r="CV887" s="15">
        <f ca="1">(BO887*DCF!L$28-DCF!L$5*MAX(BO887*DCF!L$28,0)-MAX(BO887-BN887,0)/Inputs!$B$17)*DCF!L$6</f>
        <v>14014.333100519405</v>
      </c>
      <c r="CW887" s="15">
        <f ca="1">(BP887*DCF!M$28-DCF!M$5*MAX(BP887*DCF!M$28,0)-MAX(BP887-BO887,0)/Inputs!$B$17)*DCF!M$6</f>
        <v>17832.171542206521</v>
      </c>
      <c r="CX887" s="15">
        <f ca="1">(BQ887*DCF!C$46-DCF!C$5*MAX(BQ887*DCF!C$46,0)-MAX(BQ887-Inputs!$B$20,0)/Inputs!$B$24)*DCF!C$6</f>
        <v>-2277.1307748212598</v>
      </c>
      <c r="CY887" s="15">
        <f ca="1">(BR887*DCF!D$46-DCF!D$5*MAX(BR887*DCF!D$46,0)-MAX(BR887-BQ887,0)/Inputs!$B$24)*DCF!D$6</f>
        <v>-1623.1123462168334</v>
      </c>
      <c r="CZ887" s="15">
        <f ca="1">(BS887*DCF!E$46-DCF!E$5*MAX(BS887*DCF!E$46,0)-MAX(BS887-BR887,0)/Inputs!$B$24)*DCF!E$6</f>
        <v>-1334.5273259407211</v>
      </c>
      <c r="DA887" s="15">
        <f ca="1">(BT887*DCF!F$46-DCF!F$5*MAX(BT887*DCF!F$46,0)-MAX(BT887-BS887,0)/Inputs!$B$24)*DCF!F$6</f>
        <v>-3196.0477938893073</v>
      </c>
      <c r="DB887" s="15">
        <f ca="1">(BU887*DCF!G$46-DCF!G$5*MAX(BU887*DCF!G$46,0)-MAX(BU887-BT887,0)/Inputs!$B$24)*DCF!G$6</f>
        <v>-1527.1673302748297</v>
      </c>
      <c r="DC887" s="15">
        <f ca="1">(BV887*DCF!H$46-DCF!H$5*MAX(BV887*DCF!H$46,0)-MAX(BV887-BU887,0)/Inputs!$B$24)*DCF!H$6</f>
        <v>-1160.2954196462813</v>
      </c>
      <c r="DD887" s="15">
        <f ca="1">(BW887*DCF!I$46-DCF!I$5*MAX(BW887*DCF!I$46,0)-MAX(BW887-BV887,0)/Inputs!$B$24)*DCF!I$6</f>
        <v>-214.52691383677384</v>
      </c>
      <c r="DE887" s="15">
        <f ca="1">(BX887*DCF!J$46-DCF!J$5*MAX(BX887*DCF!J$46,0)-MAX(BX887-BW887,0)/Inputs!$B$24)*DCF!J$6</f>
        <v>-1274.9163523431534</v>
      </c>
      <c r="DF887" s="15">
        <f ca="1">(BY887*DCF!K$46-DCF!K$5*MAX(BY887*DCF!K$46,0)-MAX(BY887-BX887,0)/Inputs!$B$24)*DCF!K$6</f>
        <v>-2219.1903537627245</v>
      </c>
      <c r="DG887" s="15">
        <f ca="1">(BZ887*DCF!L$46-DCF!L$5*MAX(BZ887*DCF!L$46,0)-MAX(BZ887-BY887,0)/Inputs!$B$24)*DCF!L$6</f>
        <v>-178.02874578533647</v>
      </c>
      <c r="DH887" s="15">
        <f ca="1">(CA887*DCF!M$46-DCF!M$5*MAX(CA887*DCF!M$46,0)-MAX(CA887-BZ887,0)/Inputs!$B$24)*DCF!M$6</f>
        <v>1584.3550714231726</v>
      </c>
      <c r="DI887" s="15">
        <f ca="1">SUM(CB887:CL887)+BE887*DCF!M$10*(1+Inputs!$B$30)*(1-Inputs!$B$33)*(1-Inputs!$B$30/Inputs!$B$31)/(Inputs!$B$29-Inputs!$B$30)*DCF!M$6</f>
        <v>161683.40888093313</v>
      </c>
      <c r="DJ887" s="15">
        <f ca="1">SUM(CM887:CW887)+BP887*DCF!M$28*(1+Inputs!$B$30)*(1-Inputs!$B$33)*(1-Inputs!$B$30/Inputs!$B$31)/(Inputs!$B$29-Inputs!$B$30)*DCF!M$6</f>
        <v>479695.64629946882</v>
      </c>
      <c r="DK887" s="15">
        <f ca="1">SUM(CX887:DH887)+CA887*DCF!M$46*(1+Inputs!$B$30)*(1-Inputs!$B$33)*(1-Inputs!$B$30/Inputs!$B$31)/(Inputs!$B$29-Inputs!$B$30)*DCF!M$6</f>
        <v>165669.06572663193</v>
      </c>
      <c r="DM887" s="15">
        <f ca="1">DI887+DJ887+DK887+Inputs!$B$34+Inputs!$B$36-Inputs!$B$35</f>
        <v>883899.12090703391</v>
      </c>
    </row>
    <row r="888" spans="1:117" x14ac:dyDescent="0.75">
      <c r="A888" s="11">
        <v>875</v>
      </c>
      <c r="C888" s="24">
        <f t="shared" ca="1" si="507"/>
        <v>-0.90776209531990892</v>
      </c>
      <c r="D888" s="24">
        <f t="shared" ca="1" si="507"/>
        <v>-1.0623263774838878</v>
      </c>
      <c r="E888" s="24">
        <f t="shared" ca="1" si="507"/>
        <v>-0.88255523681399561</v>
      </c>
      <c r="F888" s="24">
        <f t="shared" ca="1" si="507"/>
        <v>-0.93292963850361921</v>
      </c>
      <c r="G888" s="24">
        <f t="shared" ca="1" si="507"/>
        <v>-2.5819447123472877E-2</v>
      </c>
      <c r="H888" s="24">
        <f t="shared" ca="1" si="507"/>
        <v>0.64661925274947674</v>
      </c>
      <c r="I888" s="24">
        <f t="shared" ca="1" si="507"/>
        <v>-0.72081201742429468</v>
      </c>
      <c r="J888" s="24">
        <f t="shared" ca="1" si="507"/>
        <v>1.3355725553311175</v>
      </c>
      <c r="K888" s="24">
        <f t="shared" ca="1" si="507"/>
        <v>-1.8840600161653245</v>
      </c>
      <c r="L888" s="24">
        <f t="shared" ca="1" si="507"/>
        <v>2.7521407244509963</v>
      </c>
      <c r="M888" s="24">
        <f t="shared" ca="1" si="507"/>
        <v>0.60803238083525557</v>
      </c>
      <c r="N888" s="24">
        <f ca="1">SQRT(Inputs!$B$38)*C888+SQRT(1-Inputs!$B$38)*_xlfn.NORM.S.INV(RAND())</f>
        <v>-0.53527953695293917</v>
      </c>
      <c r="O888" s="24">
        <f ca="1">SQRT(Inputs!$B$38)*D888+SQRT(1-Inputs!$B$38)*_xlfn.NORM.S.INV(RAND())</f>
        <v>-1.0295413276267413</v>
      </c>
      <c r="P888" s="24">
        <f ca="1">SQRT(Inputs!$B$38)*E888+SQRT(1-Inputs!$B$38)*_xlfn.NORM.S.INV(RAND())</f>
        <v>-2.086846086349909</v>
      </c>
      <c r="Q888" s="24">
        <f ca="1">SQRT(Inputs!$B$38)*F888+SQRT(1-Inputs!$B$38)*_xlfn.NORM.S.INV(RAND())</f>
        <v>0.12859921974877664</v>
      </c>
      <c r="R888" s="24">
        <f ca="1">SQRT(Inputs!$B$38)*G888+SQRT(1-Inputs!$B$38)*_xlfn.NORM.S.INV(RAND())</f>
        <v>0.32549350267598159</v>
      </c>
      <c r="S888" s="24">
        <f ca="1">SQRT(Inputs!$B$38)*H888+SQRT(1-Inputs!$B$38)*_xlfn.NORM.S.INV(RAND())</f>
        <v>0.16654347934080332</v>
      </c>
      <c r="T888" s="24">
        <f ca="1">SQRT(Inputs!$B$38)*I888+SQRT(1-Inputs!$B$38)*_xlfn.NORM.S.INV(RAND())</f>
        <v>-0.25266206212367109</v>
      </c>
      <c r="U888" s="24">
        <f ca="1">SQRT(Inputs!$B$38)*J888+SQRT(1-Inputs!$B$38)*_xlfn.NORM.S.INV(RAND())</f>
        <v>-1.1920162711809918</v>
      </c>
      <c r="V888" s="24">
        <f ca="1">SQRT(Inputs!$B$38)*K888+SQRT(1-Inputs!$B$38)*_xlfn.NORM.S.INV(RAND())</f>
        <v>-1.3202806627210455</v>
      </c>
      <c r="W888" s="24">
        <f ca="1">SQRT(Inputs!$B$38)*L888+SQRT(1-Inputs!$B$38)*_xlfn.NORM.S.INV(RAND())</f>
        <v>1.718282560627197</v>
      </c>
      <c r="X888" s="24">
        <f ca="1">SQRT(Inputs!$B$38)*M888+SQRT(1-Inputs!$B$38)*_xlfn.NORM.S.INV(RAND())</f>
        <v>-0.17210992205017822</v>
      </c>
      <c r="Y888" s="24">
        <f ca="1">SQRT(Inputs!$B$38)*C888+SQRT(1-Inputs!$B$38)*_xlfn.NORM.S.INV(RAND())</f>
        <v>-0.44481959739226545</v>
      </c>
      <c r="Z888" s="24">
        <f ca="1">SQRT(Inputs!$B$38)*D888+SQRT(1-Inputs!$B$38)*_xlfn.NORM.S.INV(RAND())</f>
        <v>-4.6557958229032192E-2</v>
      </c>
      <c r="AA888" s="24">
        <f ca="1">SQRT(Inputs!$B$38)*E888+SQRT(1-Inputs!$B$38)*_xlfn.NORM.S.INV(RAND())</f>
        <v>0.22929381861447223</v>
      </c>
      <c r="AB888" s="24">
        <f ca="1">SQRT(Inputs!$B$38)*F888+SQRT(1-Inputs!$B$38)*_xlfn.NORM.S.INV(RAND())</f>
        <v>-0.66460440347176886</v>
      </c>
      <c r="AC888" s="24">
        <f ca="1">SQRT(Inputs!$B$38)*G888+SQRT(1-Inputs!$B$38)*_xlfn.NORM.S.INV(RAND())</f>
        <v>-0.87975811801891612</v>
      </c>
      <c r="AD888" s="24">
        <f ca="1">SQRT(Inputs!$B$38)*H888+SQRT(1-Inputs!$B$38)*_xlfn.NORM.S.INV(RAND())</f>
        <v>-5.3061546047677433E-2</v>
      </c>
      <c r="AE888" s="24">
        <f ca="1">SQRT(Inputs!$B$38)*I888+SQRT(1-Inputs!$B$38)*_xlfn.NORM.S.INV(RAND())</f>
        <v>-1.0963538434898847</v>
      </c>
      <c r="AF888" s="24">
        <f ca="1">SQRT(Inputs!$B$38)*J888+SQRT(1-Inputs!$B$38)*_xlfn.NORM.S.INV(RAND())</f>
        <v>0.93114036638000997</v>
      </c>
      <c r="AG888" s="24">
        <f ca="1">SQRT(Inputs!$B$38)*K888+SQRT(1-Inputs!$B$38)*_xlfn.NORM.S.INV(RAND())</f>
        <v>-2.1926649387182393</v>
      </c>
      <c r="AH888" s="24">
        <f ca="1">SQRT(Inputs!$B$38)*L888+SQRT(1-Inputs!$B$38)*_xlfn.NORM.S.INV(RAND())</f>
        <v>0.87516114828568381</v>
      </c>
      <c r="AI888" s="24">
        <f ca="1">SQRT(Inputs!$B$38)*M888+SQRT(1-Inputs!$B$38)*_xlfn.NORM.S.INV(RAND())</f>
        <v>5.1605151738503829E-2</v>
      </c>
      <c r="AJ888" s="24">
        <f ca="1">SQRT(Inputs!$B$38)*C888+SQRT(1-Inputs!$B$38)*_xlfn.NORM.S.INV(RAND())</f>
        <v>0.34965716529105417</v>
      </c>
      <c r="AK888" s="24">
        <f ca="1">SQRT(Inputs!$B$38)*D888+SQRT(1-Inputs!$B$38)*_xlfn.NORM.S.INV(RAND())</f>
        <v>-0.15313606263367946</v>
      </c>
      <c r="AL888" s="24">
        <f ca="1">SQRT(Inputs!$B$38)*E888+SQRT(1-Inputs!$B$38)*_xlfn.NORM.S.INV(RAND())</f>
        <v>-3.5915151164269632E-2</v>
      </c>
      <c r="AM888" s="24">
        <f ca="1">SQRT(Inputs!$B$38)*F888+SQRT(1-Inputs!$B$38)*_xlfn.NORM.S.INV(RAND())</f>
        <v>-0.97437557621461168</v>
      </c>
      <c r="AN888" s="24">
        <f ca="1">SQRT(Inputs!$B$38)*G888+SQRT(1-Inputs!$B$38)*_xlfn.NORM.S.INV(RAND())</f>
        <v>-0.19237483194900926</v>
      </c>
      <c r="AO888" s="24">
        <f ca="1">SQRT(Inputs!$B$38)*H888+SQRT(1-Inputs!$B$38)*_xlfn.NORM.S.INV(RAND())</f>
        <v>1.340556641097542</v>
      </c>
      <c r="AP888" s="24">
        <f ca="1">SQRT(Inputs!$B$38)*I888+SQRT(1-Inputs!$B$38)*_xlfn.NORM.S.INV(RAND())</f>
        <v>-0.21877799445842294</v>
      </c>
      <c r="AQ888" s="24">
        <f ca="1">SQRT(Inputs!$B$38)*J888+SQRT(1-Inputs!$B$38)*_xlfn.NORM.S.INV(RAND())</f>
        <v>-1.6450918412385065</v>
      </c>
      <c r="AR888" s="24">
        <f ca="1">SQRT(Inputs!$B$38)*K888+SQRT(1-Inputs!$B$38)*_xlfn.NORM.S.INV(RAND())</f>
        <v>-2.0718314482209772</v>
      </c>
      <c r="AS888" s="24">
        <f ca="1">SQRT(Inputs!$B$38)*L888+SQRT(1-Inputs!$B$38)*_xlfn.NORM.S.INV(RAND())</f>
        <v>1.4085368950761197</v>
      </c>
      <c r="AT888" s="24">
        <f ca="1">SQRT(Inputs!$B$38)*M888+SQRT(1-Inputs!$B$38)*_xlfn.NORM.S.INV(RAND())</f>
        <v>0.19490163750311301</v>
      </c>
      <c r="AU888" s="15">
        <f ca="1">Inputs!$B$6*EXP($B$8-0.5*C$5^2+C$5*N888)</f>
        <v>4550.3756609916445</v>
      </c>
      <c r="AV888" s="15">
        <f t="shared" ca="1" si="474"/>
        <v>4760.806797069512</v>
      </c>
      <c r="AW888" s="15">
        <f t="shared" ca="1" si="475"/>
        <v>4380.8227253175437</v>
      </c>
      <c r="AX888" s="15">
        <f t="shared" ca="1" si="476"/>
        <v>5435.1699484135643</v>
      </c>
      <c r="AY888" s="15">
        <f t="shared" ca="1" si="477"/>
        <v>6899.6927488694409</v>
      </c>
      <c r="AZ888" s="15">
        <f t="shared" ca="1" si="478"/>
        <v>8594.69795792074</v>
      </c>
      <c r="BA888" s="15">
        <f t="shared" ca="1" si="479"/>
        <v>10243.232288145853</v>
      </c>
      <c r="BB888" s="15">
        <f t="shared" ca="1" si="480"/>
        <v>11129.09256811162</v>
      </c>
      <c r="BC888" s="15">
        <f t="shared" ca="1" si="481"/>
        <v>11999.310183843492</v>
      </c>
      <c r="BD888" s="15">
        <f t="shared" ca="1" si="482"/>
        <v>17263.320020645642</v>
      </c>
      <c r="BE888" s="15">
        <f t="shared" ca="1" si="483"/>
        <v>20824.964214362441</v>
      </c>
      <c r="BF888" s="15">
        <f ca="1">Inputs!$B$13*EXP($B$9-0.5*C$6^2+C$6*Y888)</f>
        <v>12663.571606799209</v>
      </c>
      <c r="BG888" s="15">
        <f t="shared" ca="1" si="484"/>
        <v>15304.429759384333</v>
      </c>
      <c r="BH888" s="15">
        <f t="shared" ca="1" si="485"/>
        <v>19424.025404434578</v>
      </c>
      <c r="BI888" s="15">
        <f t="shared" ca="1" si="486"/>
        <v>21465.827040625074</v>
      </c>
      <c r="BJ888" s="15">
        <f t="shared" ca="1" si="487"/>
        <v>23181.457937120631</v>
      </c>
      <c r="BK888" s="15">
        <f t="shared" ca="1" si="488"/>
        <v>28246.058618176379</v>
      </c>
      <c r="BL888" s="15">
        <f t="shared" ca="1" si="489"/>
        <v>30101.389027071775</v>
      </c>
      <c r="BM888" s="15">
        <f t="shared" ca="1" si="490"/>
        <v>41538.514611229875</v>
      </c>
      <c r="BN888" s="15">
        <f t="shared" ca="1" si="491"/>
        <v>39282.279385739661</v>
      </c>
      <c r="BO888" s="15">
        <f t="shared" ca="1" si="492"/>
        <v>53508.430629639093</v>
      </c>
      <c r="BP888" s="15">
        <f t="shared" ca="1" si="493"/>
        <v>66245.03622508586</v>
      </c>
      <c r="BQ888" s="15">
        <f ca="1">Inputs!$B$20*EXP($B$10-0.5*C$7^2+C$7*AJ888)</f>
        <v>4855.8819826456775</v>
      </c>
      <c r="BR888" s="15">
        <f t="shared" ca="1" si="494"/>
        <v>6276.0406760137894</v>
      </c>
      <c r="BS888" s="15">
        <f t="shared" ca="1" si="495"/>
        <v>8506.1690859609407</v>
      </c>
      <c r="BT888" s="15">
        <f t="shared" ca="1" si="496"/>
        <v>9082.7998136093302</v>
      </c>
      <c r="BU888" s="15">
        <f t="shared" ca="1" si="497"/>
        <v>12015.156892193214</v>
      </c>
      <c r="BV888" s="15">
        <f t="shared" ca="1" si="498"/>
        <v>22610.733563133646</v>
      </c>
      <c r="BW888" s="15">
        <f t="shared" ca="1" si="499"/>
        <v>30124.321937634246</v>
      </c>
      <c r="BX888" s="15">
        <f t="shared" ca="1" si="500"/>
        <v>30297.028564628497</v>
      </c>
      <c r="BY888" s="15">
        <f t="shared" ca="1" si="501"/>
        <v>28558.783450900733</v>
      </c>
      <c r="BZ888" s="15">
        <f t="shared" ca="1" si="502"/>
        <v>51915.317060077687</v>
      </c>
      <c r="CA888" s="15">
        <f t="shared" ca="1" si="503"/>
        <v>75495.217734299484</v>
      </c>
      <c r="CB888" s="15">
        <f ca="1">(AU888*DCF!C$10-DCF!C$5*MAX(AU888*DCF!C$10,0)-MAX(AU888-Inputs!$B$6,0)/Inputs!$B$10)*DCF!C$6</f>
        <v>1046.0109656047475</v>
      </c>
      <c r="CC888" s="15">
        <f ca="1">(AV888*DCF!D$10-DCF!D$5*MAX(AV888*DCF!D$10,0)-MAX(AV888-AU888,0)/Inputs!$B$10)*DCF!D$6</f>
        <v>1109.1062782198389</v>
      </c>
      <c r="CD888" s="15">
        <f ca="1">(AW888*DCF!E$10-DCF!E$5*MAX(AW888*DCF!E$10,0)-MAX(AW888-AV888,0)/Inputs!$B$10)*DCF!E$6</f>
        <v>1011.4622304472965</v>
      </c>
      <c r="CE888" s="15">
        <f ca="1">(AX888*DCF!F$10-DCF!F$5*MAX(AX888*DCF!F$10,0)-MAX(AX888-AW888,0)/Inputs!$B$10)*DCF!F$6</f>
        <v>967.10542100660848</v>
      </c>
      <c r="CF888" s="15">
        <f ca="1">(AY888*DCF!G$10-DCF!G$5*MAX(AY888*DCF!G$10,0)-MAX(AY888-AX888,0)/Inputs!$B$10)*DCF!G$6</f>
        <v>1140.1050573332952</v>
      </c>
      <c r="CG888" s="15">
        <f ca="1">(AZ888*DCF!H$10-DCF!H$5*MAX(AZ888*DCF!H$10,0)-MAX(AZ888-AY888,0)/Inputs!$B$10)*DCF!H$6</f>
        <v>1367.6882114985312</v>
      </c>
      <c r="CH888" s="15">
        <f ca="1">(BA888*DCF!I$10-DCF!I$5*MAX(BA888*DCF!I$10,0)-MAX(BA888-AZ888,0)/Inputs!$B$10)*DCF!I$6</f>
        <v>1600.6474752121837</v>
      </c>
      <c r="CI888" s="15">
        <f ca="1">(BB888*DCF!J$10-DCF!J$5*MAX(BB888*DCF!J$10,0)-MAX(BB888-BA888,0)/Inputs!$B$10)*DCF!J$6</f>
        <v>1775.5405801693387</v>
      </c>
      <c r="CJ888" s="15">
        <f ca="1">(BC888*DCF!K$10-DCF!K$5*MAX(BC888*DCF!K$10,0)-MAX(BC888-BB888,0)/Inputs!$B$10)*DCF!K$6</f>
        <v>1809.8790105128921</v>
      </c>
      <c r="CK888" s="15">
        <f ca="1">(BD888*DCF!L$10-DCF!L$5*MAX(BD888*DCF!L$10,0)-MAX(BD888-BC888,0)/Inputs!$B$10)*DCF!L$6</f>
        <v>1922.9152341937775</v>
      </c>
      <c r="CL888" s="15">
        <f ca="1">(BE888*DCF!M$10-DCF!M$5*MAX(BE888*DCF!M$10,0)-MAX(BE888-BD888,0)/Inputs!$B$10)*DCF!M$6</f>
        <v>2513.1953469259324</v>
      </c>
      <c r="CM888" s="15">
        <f ca="1">(BF888*DCF!C$28-DCF!C$5*MAX(BF888*DCF!C$28,0)-MAX(BF888-Inputs!$B$13,0)/Inputs!$B$17)*DCF!C$6</f>
        <v>3570.0187725545184</v>
      </c>
      <c r="CN888" s="15">
        <f ca="1">(BG888*DCF!D$28-DCF!D$5*MAX(BG888*DCF!D$28,0)-MAX(BG888-BF888,0)/Inputs!$B$17)*DCF!D$6</f>
        <v>3944.0914163070174</v>
      </c>
      <c r="CO888" s="15">
        <f ca="1">(BH888*DCF!E$28-DCF!E$5*MAX(BH888*DCF!E$28,0)-MAX(BH888-BG888,0)/Inputs!$B$17)*DCF!E$6</f>
        <v>4689.314271043404</v>
      </c>
      <c r="CP888" s="15">
        <f ca="1">(BI888*DCF!F$28-DCF!F$5*MAX(BI888*DCF!F$28,0)-MAX(BI888-BH888,0)/Inputs!$B$17)*DCF!F$6</f>
        <v>5455.6643521264114</v>
      </c>
      <c r="CQ888" s="15">
        <f ca="1">(BJ888*DCF!G$28-DCF!G$5*MAX(BJ888*DCF!G$28,0)-MAX(BJ888-BI888,0)/Inputs!$B$17)*DCF!G$6</f>
        <v>5726.0529705737754</v>
      </c>
      <c r="CR888" s="15">
        <f ca="1">(BK888*DCF!H$28-DCF!H$5*MAX(BK888*DCF!H$28,0)-MAX(BK888-BJ888,0)/Inputs!$B$17)*DCF!H$6</f>
        <v>6198.665112204656</v>
      </c>
      <c r="CS888" s="15">
        <f ca="1">(BL888*DCF!I$28-DCF!I$5*MAX(BL888*DCF!I$28,0)-MAX(BL888-BK888,0)/Inputs!$B$17)*DCF!I$6</f>
        <v>6812.1362576195934</v>
      </c>
      <c r="CT888" s="15">
        <f ca="1">(BM888*DCF!J$28-DCF!J$5*MAX(BM888*DCF!J$28,0)-MAX(BM888-BL888,0)/Inputs!$B$17)*DCF!J$6</f>
        <v>7750.067712767891</v>
      </c>
      <c r="CU888" s="15">
        <f ca="1">(BN888*DCF!K$28-DCF!K$5*MAX(BN888*DCF!K$28,0)-MAX(BN888-BM888,0)/Inputs!$B$17)*DCF!K$6</f>
        <v>8295.7587601793293</v>
      </c>
      <c r="CV888" s="15">
        <f ca="1">(BO888*DCF!L$28-DCF!L$5*MAX(BO888*DCF!L$28,0)-MAX(BO888-BN888,0)/Inputs!$B$17)*DCF!L$6</f>
        <v>9066.3423106576938</v>
      </c>
      <c r="CW888" s="15">
        <f ca="1">(BP888*DCF!M$28-DCF!M$5*MAX(BP888*DCF!M$28,0)-MAX(BP888-BO888,0)/Inputs!$B$17)*DCF!M$6</f>
        <v>11132.708729308679</v>
      </c>
      <c r="CX888" s="15">
        <f ca="1">(BQ888*DCF!C$46-DCF!C$5*MAX(BQ888*DCF!C$46,0)-MAX(BQ888-Inputs!$B$20,0)/Inputs!$B$24)*DCF!C$6</f>
        <v>-1885.8304729646725</v>
      </c>
      <c r="CY888" s="15">
        <f ca="1">(BR888*DCF!D$46-DCF!D$5*MAX(BR888*DCF!D$46,0)-MAX(BR888-BQ888,0)/Inputs!$B$24)*DCF!D$6</f>
        <v>-1677.1437103077526</v>
      </c>
      <c r="CZ888" s="15">
        <f ca="1">(BS888*DCF!E$46-DCF!E$5*MAX(BS888*DCF!E$46,0)-MAX(BS888-BR888,0)/Inputs!$B$24)*DCF!E$6</f>
        <v>-1884.9245295035305</v>
      </c>
      <c r="DA888" s="15">
        <f ca="1">(BT888*DCF!F$46-DCF!F$5*MAX(BT888*DCF!F$46,0)-MAX(BT888-BS888,0)/Inputs!$B$24)*DCF!F$6</f>
        <v>-871.43638489267607</v>
      </c>
      <c r="DB888" s="15">
        <f ca="1">(BU888*DCF!G$46-DCF!G$5*MAX(BU888*DCF!G$46,0)-MAX(BU888-BT888,0)/Inputs!$B$24)*DCF!G$6</f>
        <v>-1390.5531237358982</v>
      </c>
      <c r="DC888" s="15">
        <f ca="1">(BV888*DCF!H$46-DCF!H$5*MAX(BV888*DCF!H$46,0)-MAX(BV888-BU888,0)/Inputs!$B$24)*DCF!H$6</f>
        <v>-3292.5105303193732</v>
      </c>
      <c r="DD888" s="15">
        <f ca="1">(BW888*DCF!I$46-DCF!I$5*MAX(BW888*DCF!I$46,0)-MAX(BW888-BV888,0)/Inputs!$B$24)*DCF!I$6</f>
        <v>-1461.1276645665273</v>
      </c>
      <c r="DE888" s="15">
        <f ca="1">(BX888*DCF!J$46-DCF!J$5*MAX(BX888*DCF!J$46,0)-MAX(BX888-BW888,0)/Inputs!$B$24)*DCF!J$6</f>
        <v>1225.07756652227</v>
      </c>
      <c r="DF888" s="15">
        <f ca="1">(BY888*DCF!K$46-DCF!K$5*MAX(BY888*DCF!K$46,0)-MAX(BY888-BX888,0)/Inputs!$B$24)*DCF!K$6</f>
        <v>1631.3729118665447</v>
      </c>
      <c r="DG888" s="15">
        <f ca="1">(BZ888*DCF!L$46-DCF!L$5*MAX(BZ888*DCF!L$46,0)-MAX(BZ888-BY888,0)/Inputs!$B$24)*DCF!L$6</f>
        <v>-1696.9953091588666</v>
      </c>
      <c r="DH888" s="15">
        <f ca="1">(CA888*DCF!M$46-DCF!M$5*MAX(CA888*DCF!M$46,0)-MAX(CA888-BZ888,0)/Inputs!$B$24)*DCF!M$6</f>
        <v>989.00431362678216</v>
      </c>
      <c r="DI888" s="15">
        <f ca="1">SUM(CB888:CL888)+BE888*DCF!M$10*(1+Inputs!$B$30)*(1-Inputs!$B$33)*(1-Inputs!$B$30/Inputs!$B$31)/(Inputs!$B$29-Inputs!$B$30)*DCF!M$6</f>
        <v>74219.806601337987</v>
      </c>
      <c r="DJ888" s="15">
        <f ca="1">SUM(CM888:CW888)+BP888*DCF!M$28*(1+Inputs!$B$30)*(1-Inputs!$B$33)*(1-Inputs!$B$30/Inputs!$B$31)/(Inputs!$B$29-Inputs!$B$30)*DCF!M$6</f>
        <v>318455.23641778325</v>
      </c>
      <c r="DK888" s="15">
        <f ca="1">SUM(CX888:DH888)+CA888*DCF!M$46*(1+Inputs!$B$30)*(1-Inputs!$B$33)*(1-Inputs!$B$30/Inputs!$B$31)/(Inputs!$B$29-Inputs!$B$30)*DCF!M$6</f>
        <v>106409.48266404351</v>
      </c>
      <c r="DM888" s="15">
        <f ca="1">DI888+DJ888+DK888+Inputs!$B$34+Inputs!$B$36-Inputs!$B$35</f>
        <v>575935.52568316471</v>
      </c>
    </row>
    <row r="889" spans="1:117" x14ac:dyDescent="0.75">
      <c r="A889" s="11">
        <v>876</v>
      </c>
      <c r="C889" s="24">
        <f t="shared" ca="1" si="507"/>
        <v>0.20384974901728231</v>
      </c>
      <c r="D889" s="24">
        <f t="shared" ca="1" si="507"/>
        <v>0.85257232732302823</v>
      </c>
      <c r="E889" s="24">
        <f t="shared" ca="1" si="507"/>
        <v>2.5467439360547295</v>
      </c>
      <c r="F889" s="24">
        <f t="shared" ca="1" si="507"/>
        <v>-1.2859031398595977</v>
      </c>
      <c r="G889" s="24">
        <f t="shared" ca="1" si="507"/>
        <v>-1.5688728564672374</v>
      </c>
      <c r="H889" s="24">
        <f t="shared" ca="1" si="507"/>
        <v>-0.54080866332530197</v>
      </c>
      <c r="I889" s="24">
        <f t="shared" ca="1" si="507"/>
        <v>0.84950579881384347</v>
      </c>
      <c r="J889" s="24">
        <f t="shared" ca="1" si="507"/>
        <v>1.2767888265442187</v>
      </c>
      <c r="K889" s="24">
        <f t="shared" ca="1" si="507"/>
        <v>-0.70376079554059834</v>
      </c>
      <c r="L889" s="24">
        <f t="shared" ca="1" si="507"/>
        <v>-1.4810547915277659</v>
      </c>
      <c r="M889" s="24">
        <f t="shared" ca="1" si="507"/>
        <v>1.3583989145410706</v>
      </c>
      <c r="N889" s="24">
        <f ca="1">SQRT(Inputs!$B$38)*C889+SQRT(1-Inputs!$B$38)*_xlfn.NORM.S.INV(RAND())</f>
        <v>0.8047907941118897</v>
      </c>
      <c r="O889" s="24">
        <f ca="1">SQRT(Inputs!$B$38)*D889+SQRT(1-Inputs!$B$38)*_xlfn.NORM.S.INV(RAND())</f>
        <v>1.3286228327679435</v>
      </c>
      <c r="P889" s="24">
        <f ca="1">SQRT(Inputs!$B$38)*E889+SQRT(1-Inputs!$B$38)*_xlfn.NORM.S.INV(RAND())</f>
        <v>2.9374152697332536</v>
      </c>
      <c r="Q889" s="24">
        <f ca="1">SQRT(Inputs!$B$38)*F889+SQRT(1-Inputs!$B$38)*_xlfn.NORM.S.INV(RAND())</f>
        <v>-1.1964588219444035</v>
      </c>
      <c r="R889" s="24">
        <f ca="1">SQRT(Inputs!$B$38)*G889+SQRT(1-Inputs!$B$38)*_xlfn.NORM.S.INV(RAND())</f>
        <v>0.19768994336982459</v>
      </c>
      <c r="S889" s="24">
        <f ca="1">SQRT(Inputs!$B$38)*H889+SQRT(1-Inputs!$B$38)*_xlfn.NORM.S.INV(RAND())</f>
        <v>0.50407664171968891</v>
      </c>
      <c r="T889" s="24">
        <f ca="1">SQRT(Inputs!$B$38)*I889+SQRT(1-Inputs!$B$38)*_xlfn.NORM.S.INV(RAND())</f>
        <v>-0.75647984029117943</v>
      </c>
      <c r="U889" s="24">
        <f ca="1">SQRT(Inputs!$B$38)*J889+SQRT(1-Inputs!$B$38)*_xlfn.NORM.S.INV(RAND())</f>
        <v>-1.9506505378148904</v>
      </c>
      <c r="V889" s="24">
        <f ca="1">SQRT(Inputs!$B$38)*K889+SQRT(1-Inputs!$B$38)*_xlfn.NORM.S.INV(RAND())</f>
        <v>-0.91768770943659272</v>
      </c>
      <c r="W889" s="24">
        <f ca="1">SQRT(Inputs!$B$38)*L889+SQRT(1-Inputs!$B$38)*_xlfn.NORM.S.INV(RAND())</f>
        <v>-0.25530346502827628</v>
      </c>
      <c r="X889" s="24">
        <f ca="1">SQRT(Inputs!$B$38)*M889+SQRT(1-Inputs!$B$38)*_xlfn.NORM.S.INV(RAND())</f>
        <v>-0.14606092443031604</v>
      </c>
      <c r="Y889" s="24">
        <f ca="1">SQRT(Inputs!$B$38)*C889+SQRT(1-Inputs!$B$38)*_xlfn.NORM.S.INV(RAND())</f>
        <v>-1.4707986209434214</v>
      </c>
      <c r="Z889" s="24">
        <f ca="1">SQRT(Inputs!$B$38)*D889+SQRT(1-Inputs!$B$38)*_xlfn.NORM.S.INV(RAND())</f>
        <v>1.8768692018109923</v>
      </c>
      <c r="AA889" s="24">
        <f ca="1">SQRT(Inputs!$B$38)*E889+SQRT(1-Inputs!$B$38)*_xlfn.NORM.S.INV(RAND())</f>
        <v>0.87089482253315276</v>
      </c>
      <c r="AB889" s="24">
        <f ca="1">SQRT(Inputs!$B$38)*F889+SQRT(1-Inputs!$B$38)*_xlfn.NORM.S.INV(RAND())</f>
        <v>-0.91382244657914957</v>
      </c>
      <c r="AC889" s="24">
        <f ca="1">SQRT(Inputs!$B$38)*G889+SQRT(1-Inputs!$B$38)*_xlfn.NORM.S.INV(RAND())</f>
        <v>-0.90949936500062589</v>
      </c>
      <c r="AD889" s="24">
        <f ca="1">SQRT(Inputs!$B$38)*H889+SQRT(1-Inputs!$B$38)*_xlfn.NORM.S.INV(RAND())</f>
        <v>0.96867008162968338</v>
      </c>
      <c r="AE889" s="24">
        <f ca="1">SQRT(Inputs!$B$38)*I889+SQRT(1-Inputs!$B$38)*_xlfn.NORM.S.INV(RAND())</f>
        <v>0.63285997666074423</v>
      </c>
      <c r="AF889" s="24">
        <f ca="1">SQRT(Inputs!$B$38)*J889+SQRT(1-Inputs!$B$38)*_xlfn.NORM.S.INV(RAND())</f>
        <v>0.67609738941450315</v>
      </c>
      <c r="AG889" s="24">
        <f ca="1">SQRT(Inputs!$B$38)*K889+SQRT(1-Inputs!$B$38)*_xlfn.NORM.S.INV(RAND())</f>
        <v>0.45992787805917462</v>
      </c>
      <c r="AH889" s="24">
        <f ca="1">SQRT(Inputs!$B$38)*L889+SQRT(1-Inputs!$B$38)*_xlfn.NORM.S.INV(RAND())</f>
        <v>-0.22016915140840332</v>
      </c>
      <c r="AI889" s="24">
        <f ca="1">SQRT(Inputs!$B$38)*M889+SQRT(1-Inputs!$B$38)*_xlfn.NORM.S.INV(RAND())</f>
        <v>1.0228018215239585</v>
      </c>
      <c r="AJ889" s="24">
        <f ca="1">SQRT(Inputs!$B$38)*C889+SQRT(1-Inputs!$B$38)*_xlfn.NORM.S.INV(RAND())</f>
        <v>-0.39304631741824791</v>
      </c>
      <c r="AK889" s="24">
        <f ca="1">SQRT(Inputs!$B$38)*D889+SQRT(1-Inputs!$B$38)*_xlfn.NORM.S.INV(RAND())</f>
        <v>1.9145413304698966</v>
      </c>
      <c r="AL889" s="24">
        <f ca="1">SQRT(Inputs!$B$38)*E889+SQRT(1-Inputs!$B$38)*_xlfn.NORM.S.INV(RAND())</f>
        <v>0.83819203016978749</v>
      </c>
      <c r="AM889" s="24">
        <f ca="1">SQRT(Inputs!$B$38)*F889+SQRT(1-Inputs!$B$38)*_xlfn.NORM.S.INV(RAND())</f>
        <v>-1.1829205449067182E-2</v>
      </c>
      <c r="AN889" s="24">
        <f ca="1">SQRT(Inputs!$B$38)*G889+SQRT(1-Inputs!$B$38)*_xlfn.NORM.S.INV(RAND())</f>
        <v>-1.027591228664305</v>
      </c>
      <c r="AO889" s="24">
        <f ca="1">SQRT(Inputs!$B$38)*H889+SQRT(1-Inputs!$B$38)*_xlfn.NORM.S.INV(RAND())</f>
        <v>0.70816304255978113</v>
      </c>
      <c r="AP889" s="24">
        <f ca="1">SQRT(Inputs!$B$38)*I889+SQRT(1-Inputs!$B$38)*_xlfn.NORM.S.INV(RAND())</f>
        <v>-1.1691681149839519</v>
      </c>
      <c r="AQ889" s="24">
        <f ca="1">SQRT(Inputs!$B$38)*J889+SQRT(1-Inputs!$B$38)*_xlfn.NORM.S.INV(RAND())</f>
        <v>0.22671259548402772</v>
      </c>
      <c r="AR889" s="24">
        <f ca="1">SQRT(Inputs!$B$38)*K889+SQRT(1-Inputs!$B$38)*_xlfn.NORM.S.INV(RAND())</f>
        <v>-0.89940709583522627</v>
      </c>
      <c r="AS889" s="24">
        <f ca="1">SQRT(Inputs!$B$38)*L889+SQRT(1-Inputs!$B$38)*_xlfn.NORM.S.INV(RAND())</f>
        <v>-1.5999113481807155</v>
      </c>
      <c r="AT889" s="24">
        <f ca="1">SQRT(Inputs!$B$38)*M889+SQRT(1-Inputs!$B$38)*_xlfn.NORM.S.INV(RAND())</f>
        <v>2.086603121688829</v>
      </c>
      <c r="AU889" s="15">
        <f ca="1">Inputs!$B$6*EXP($B$8-0.5*C$5^2+C$5*N889)</f>
        <v>5652.6875126914392</v>
      </c>
      <c r="AV889" s="15">
        <f t="shared" ca="1" si="474"/>
        <v>8365.0646109226363</v>
      </c>
      <c r="AW889" s="15">
        <f t="shared" ca="1" si="475"/>
        <v>15158.503640214525</v>
      </c>
      <c r="AX889" s="15">
        <f t="shared" ca="1" si="476"/>
        <v>15937.464214809177</v>
      </c>
      <c r="AY889" s="15">
        <f t="shared" ca="1" si="477"/>
        <v>19932.125060342281</v>
      </c>
      <c r="AZ889" s="15">
        <f t="shared" ca="1" si="478"/>
        <v>25768.95122643077</v>
      </c>
      <c r="BA889" s="15">
        <f t="shared" ca="1" si="479"/>
        <v>29134.196945802498</v>
      </c>
      <c r="BB889" s="15">
        <f t="shared" ca="1" si="480"/>
        <v>29337.035930211394</v>
      </c>
      <c r="BC889" s="15">
        <f t="shared" ca="1" si="481"/>
        <v>32884.437696516965</v>
      </c>
      <c r="BD889" s="15">
        <f t="shared" ca="1" si="482"/>
        <v>39335.913072960553</v>
      </c>
      <c r="BE889" s="15">
        <f t="shared" ca="1" si="483"/>
        <v>47564.130689055353</v>
      </c>
      <c r="BF889" s="15">
        <f ca="1">Inputs!$B$13*EXP($B$9-0.5*C$6^2+C$6*Y889)</f>
        <v>10332.884946306644</v>
      </c>
      <c r="BG889" s="15">
        <f t="shared" ca="1" si="484"/>
        <v>17668.872425501515</v>
      </c>
      <c r="BH889" s="15">
        <f t="shared" ca="1" si="485"/>
        <v>24942.848625415343</v>
      </c>
      <c r="BI889" s="15">
        <f t="shared" ca="1" si="486"/>
        <v>26527.426239738365</v>
      </c>
      <c r="BJ889" s="15">
        <f t="shared" ca="1" si="487"/>
        <v>28525.048156102923</v>
      </c>
      <c r="BK889" s="15">
        <f t="shared" ca="1" si="488"/>
        <v>39944.28877441278</v>
      </c>
      <c r="BL889" s="15">
        <f t="shared" ca="1" si="489"/>
        <v>53260.487730697721</v>
      </c>
      <c r="BM889" s="15">
        <f t="shared" ca="1" si="490"/>
        <v>71204.862349785588</v>
      </c>
      <c r="BN889" s="15">
        <f t="shared" ca="1" si="491"/>
        <v>92535.218964290136</v>
      </c>
      <c r="BO889" s="15">
        <f t="shared" ca="1" si="492"/>
        <v>110978.17714214556</v>
      </c>
      <c r="BP889" s="15">
        <f t="shared" ca="1" si="493"/>
        <v>153375.31540400349</v>
      </c>
      <c r="BQ889" s="15">
        <f ca="1">Inputs!$B$20*EXP($B$10-0.5*C$7^2+C$7*AJ889)</f>
        <v>3731.3372527925121</v>
      </c>
      <c r="BR889" s="15">
        <f t="shared" ca="1" si="494"/>
        <v>9299.5708926021816</v>
      </c>
      <c r="BS889" s="15">
        <f t="shared" ca="1" si="495"/>
        <v>16200.899134205421</v>
      </c>
      <c r="BT889" s="15">
        <f t="shared" ca="1" si="496"/>
        <v>22268.308159132161</v>
      </c>
      <c r="BU889" s="15">
        <f t="shared" ca="1" si="497"/>
        <v>24067.292151842576</v>
      </c>
      <c r="BV889" s="15">
        <f t="shared" ca="1" si="498"/>
        <v>39276.728240148826</v>
      </c>
      <c r="BW889" s="15">
        <f t="shared" ca="1" si="499"/>
        <v>42793.7041471716</v>
      </c>
      <c r="BX889" s="15">
        <f t="shared" ca="1" si="500"/>
        <v>62636.997300345953</v>
      </c>
      <c r="BY889" s="15">
        <f t="shared" ca="1" si="501"/>
        <v>73890.537702493544</v>
      </c>
      <c r="BZ889" s="15">
        <f t="shared" ca="1" si="502"/>
        <v>77260.248627754045</v>
      </c>
      <c r="CA889" s="15">
        <f t="shared" ca="1" si="503"/>
        <v>157242.91873274706</v>
      </c>
      <c r="CB889" s="15">
        <f ca="1">(AU889*DCF!C$10-DCF!C$5*MAX(AU889*DCF!C$10,0)-MAX(AU889-Inputs!$B$6,0)/Inputs!$B$10)*DCF!C$6</f>
        <v>1038.1512856251568</v>
      </c>
      <c r="CC889" s="15">
        <f ca="1">(AV889*DCF!D$10-DCF!D$5*MAX(AV889*DCF!D$10,0)-MAX(AV889-AU889,0)/Inputs!$B$10)*DCF!D$6</f>
        <v>1377.5856600077891</v>
      </c>
      <c r="CD889" s="15">
        <f ca="1">(AW889*DCF!E$10-DCF!E$5*MAX(AW889*DCF!E$10,0)-MAX(AW889-AV889,0)/Inputs!$B$10)*DCF!E$6</f>
        <v>1969.6933903543957</v>
      </c>
      <c r="CE889" s="15">
        <f ca="1">(AX889*DCF!F$10-DCF!F$5*MAX(AX889*DCF!F$10,0)-MAX(AX889-AW889,0)/Inputs!$B$10)*DCF!F$6</f>
        <v>3317.0406559478888</v>
      </c>
      <c r="CF889" s="15">
        <f ca="1">(AY889*DCF!G$10-DCF!G$5*MAX(AY889*DCF!G$10,0)-MAX(AY889-AX889,0)/Inputs!$B$10)*DCF!G$6</f>
        <v>3338.969179612227</v>
      </c>
      <c r="CG889" s="15">
        <f ca="1">(AZ889*DCF!H$10-DCF!H$5*MAX(AZ889*DCF!H$10,0)-MAX(AZ889-AY889,0)/Inputs!$B$10)*DCF!H$6</f>
        <v>3966.6272394807452</v>
      </c>
      <c r="CH889" s="15">
        <f ca="1">(BA889*DCF!I$10-DCF!I$5*MAX(BA889*DCF!I$10,0)-MAX(BA889-AZ889,0)/Inputs!$B$10)*DCF!I$6</f>
        <v>4769.7367577224795</v>
      </c>
      <c r="CI889" s="15">
        <f ca="1">(BB889*DCF!J$10-DCF!J$5*MAX(BB889*DCF!J$10,0)-MAX(BB889-BA889,0)/Inputs!$B$10)*DCF!J$6</f>
        <v>5003.5665314942453</v>
      </c>
      <c r="CJ889" s="15">
        <f ca="1">(BC889*DCF!K$10-DCF!K$5*MAX(BC889*DCF!K$10,0)-MAX(BC889-BB889,0)/Inputs!$B$10)*DCF!K$6</f>
        <v>4797.284096126974</v>
      </c>
      <c r="CK889" s="15">
        <f ca="1">(BD889*DCF!L$10-DCF!L$5*MAX(BD889*DCF!L$10,0)-MAX(BD889-BC889,0)/Inputs!$B$10)*DCF!L$6</f>
        <v>5098.3234771734351</v>
      </c>
      <c r="CL889" s="15">
        <f ca="1">(BE889*DCF!M$10-DCF!M$5*MAX(BE889*DCF!M$10,0)-MAX(BE889-BD889,0)/Inputs!$B$10)*DCF!M$6</f>
        <v>5728.9655249219932</v>
      </c>
      <c r="CM889" s="15">
        <f ca="1">(BF889*DCF!C$28-DCF!C$5*MAX(BF889*DCF!C$28,0)-MAX(BF889-Inputs!$B$13,0)/Inputs!$B$17)*DCF!C$6</f>
        <v>3153.5287212307603</v>
      </c>
      <c r="CN889" s="15">
        <f ca="1">(BG889*DCF!D$28-DCF!D$5*MAX(BG889*DCF!D$28,0)-MAX(BG889-BF889,0)/Inputs!$B$17)*DCF!D$6</f>
        <v>3638.7879592595709</v>
      </c>
      <c r="CO889" s="15">
        <f ca="1">(BH889*DCF!E$28-DCF!E$5*MAX(BH889*DCF!E$28,0)-MAX(BH889-BG889,0)/Inputs!$B$17)*DCF!E$6</f>
        <v>5630.6582898366742</v>
      </c>
      <c r="CP889" s="15">
        <f ca="1">(BI889*DCF!F$28-DCF!F$5*MAX(BI889*DCF!F$28,0)-MAX(BI889-BH889,0)/Inputs!$B$17)*DCF!F$6</f>
        <v>6913.0000679551777</v>
      </c>
      <c r="CQ889" s="15">
        <f ca="1">(BJ889*DCF!G$28-DCF!G$5*MAX(BJ889*DCF!G$28,0)-MAX(BJ889-BI889,0)/Inputs!$B$17)*DCF!G$6</f>
        <v>7065.0598907800641</v>
      </c>
      <c r="CR889" s="15">
        <f ca="1">(BK889*DCF!H$28-DCF!H$5*MAX(BK889*DCF!H$28,0)-MAX(BK889-BJ889,0)/Inputs!$B$17)*DCF!H$6</f>
        <v>8104.4337807470756</v>
      </c>
      <c r="CS889" s="15">
        <f ca="1">(BL889*DCF!I$28-DCF!I$5*MAX(BL889*DCF!I$28,0)-MAX(BL889-BK889,0)/Inputs!$B$17)*DCF!I$6</f>
        <v>10613.082659219643</v>
      </c>
      <c r="CT889" s="15">
        <f ca="1">(BM889*DCF!J$28-DCF!J$5*MAX(BM889*DCF!J$28,0)-MAX(BM889-BL889,0)/Inputs!$B$17)*DCF!J$6</f>
        <v>13505.317987160352</v>
      </c>
      <c r="CU889" s="15">
        <f ca="1">(BN889*DCF!K$28-DCF!K$5*MAX(BN889*DCF!K$28,0)-MAX(BN889-BM889,0)/Inputs!$B$17)*DCF!K$6</f>
        <v>16929.202140924055</v>
      </c>
      <c r="CV889" s="15">
        <f ca="1">(BO889*DCF!L$28-DCF!L$5*MAX(BO889*DCF!L$28,0)-MAX(BO889-BN889,0)/Inputs!$B$17)*DCF!L$6</f>
        <v>20055.624286573107</v>
      </c>
      <c r="CW889" s="15">
        <f ca="1">(BP889*DCF!M$28-DCF!M$5*MAX(BP889*DCF!M$28,0)-MAX(BP889-BO889,0)/Inputs!$B$17)*DCF!M$6</f>
        <v>24425.962077957007</v>
      </c>
      <c r="CX889" s="15">
        <f ca="1">(BQ889*DCF!C$46-DCF!C$5*MAX(BQ889*DCF!C$46,0)-MAX(BQ889-Inputs!$B$20,0)/Inputs!$B$24)*DCF!C$6</f>
        <v>-1106.7001751449275</v>
      </c>
      <c r="CY889" s="15">
        <f ca="1">(BR889*DCF!D$46-DCF!D$5*MAX(BR889*DCF!D$46,0)-MAX(BR889-BQ889,0)/Inputs!$B$24)*DCF!D$6</f>
        <v>-3963.1389561416581</v>
      </c>
      <c r="CZ889" s="15">
        <f ca="1">(BS889*DCF!E$46-DCF!E$5*MAX(BS889*DCF!E$46,0)-MAX(BS889-BR889,0)/Inputs!$B$24)*DCF!E$6</f>
        <v>-4636.0981327800719</v>
      </c>
      <c r="DA889" s="15">
        <f ca="1">(BT889*DCF!F$46-DCF!F$5*MAX(BT889*DCF!F$46,0)-MAX(BT889-BS889,0)/Inputs!$B$24)*DCF!F$6</f>
        <v>-3831.0544225386948</v>
      </c>
      <c r="DB889" s="15">
        <f ca="1">(BU889*DCF!G$46-DCF!G$5*MAX(BU889*DCF!G$46,0)-MAX(BU889-BT889,0)/Inputs!$B$24)*DCF!G$6</f>
        <v>-1414.7188283888838</v>
      </c>
      <c r="DC889" s="15">
        <f ca="1">(BV889*DCF!H$46-DCF!H$5*MAX(BV889*DCF!H$46,0)-MAX(BV889-BU889,0)/Inputs!$B$24)*DCF!H$6</f>
        <v>-4726.2390746801248</v>
      </c>
      <c r="DD889" s="15">
        <f ca="1">(BW889*DCF!I$46-DCF!I$5*MAX(BW889*DCF!I$46,0)-MAX(BW889-BV889,0)/Inputs!$B$24)*DCF!I$6</f>
        <v>-21.25054385351979</v>
      </c>
      <c r="DE889" s="15">
        <f ca="1">(BX889*DCF!J$46-DCF!J$5*MAX(BX889*DCF!J$46,0)-MAX(BX889-BW889,0)/Inputs!$B$24)*DCF!J$6</f>
        <v>-2634.6683768825606</v>
      </c>
      <c r="DF889" s="15">
        <f ca="1">(BY889*DCF!K$46-DCF!K$5*MAX(BY889*DCF!K$46,0)-MAX(BY889-BX889,0)/Inputs!$B$24)*DCF!K$6</f>
        <v>1464.0562234259528</v>
      </c>
      <c r="DG889" s="15">
        <f ca="1">(BZ889*DCF!L$46-DCF!L$5*MAX(BZ889*DCF!L$46,0)-MAX(BZ889-BY889,0)/Inputs!$B$24)*DCF!L$6</f>
        <v>4578.0674041331231</v>
      </c>
      <c r="DH889" s="15">
        <f ca="1">(CA889*DCF!M$46-DCF!M$5*MAX(CA889*DCF!M$46,0)-MAX(CA889-BZ889,0)/Inputs!$B$24)*DCF!M$6</f>
        <v>-4393.6453981253753</v>
      </c>
      <c r="DI889" s="15">
        <f ca="1">SUM(CB889:CL889)+BE889*DCF!M$10*(1+Inputs!$B$30)*(1-Inputs!$B$33)*(1-Inputs!$B$30/Inputs!$B$31)/(Inputs!$B$29-Inputs!$B$30)*DCF!M$6</f>
        <v>172777.54847662267</v>
      </c>
      <c r="DJ889" s="15">
        <f ca="1">SUM(CM889:CW889)+BP889*DCF!M$28*(1+Inputs!$B$30)*(1-Inputs!$B$33)*(1-Inputs!$B$30/Inputs!$B$31)/(Inputs!$B$29-Inputs!$B$30)*DCF!M$6</f>
        <v>689162.03245887125</v>
      </c>
      <c r="DK889" s="15">
        <f ca="1">SUM(CX889:DH889)+CA889*DCF!M$46*(1+Inputs!$B$30)*(1-Inputs!$B$33)*(1-Inputs!$B$30/Inputs!$B$31)/(Inputs!$B$29-Inputs!$B$30)*DCF!M$6</f>
        <v>222430.78869434205</v>
      </c>
      <c r="DM889" s="15">
        <f ca="1">DI889+DJ889+DK889+Inputs!$B$34+Inputs!$B$36-Inputs!$B$35</f>
        <v>1161221.3696298359</v>
      </c>
    </row>
    <row r="890" spans="1:117" x14ac:dyDescent="0.75">
      <c r="A890" s="11">
        <v>877</v>
      </c>
      <c r="C890" s="24">
        <f t="shared" ca="1" si="507"/>
        <v>0.98865406949872781</v>
      </c>
      <c r="D890" s="24">
        <f t="shared" ca="1" si="507"/>
        <v>-0.97935088992340158</v>
      </c>
      <c r="E890" s="24">
        <f t="shared" ca="1" si="507"/>
        <v>0.2670243442656306</v>
      </c>
      <c r="F890" s="24">
        <f t="shared" ca="1" si="507"/>
        <v>1.5918435094369396</v>
      </c>
      <c r="G890" s="24">
        <f t="shared" ca="1" si="507"/>
        <v>1.0088682642328726</v>
      </c>
      <c r="H890" s="24">
        <f t="shared" ca="1" si="507"/>
        <v>-0.26127356937559099</v>
      </c>
      <c r="I890" s="24">
        <f t="shared" ca="1" si="507"/>
        <v>-0.12525916793234074</v>
      </c>
      <c r="J890" s="24">
        <f t="shared" ca="1" si="507"/>
        <v>0.13352786912883202</v>
      </c>
      <c r="K890" s="24">
        <f t="shared" ca="1" si="507"/>
        <v>-0.33358966143997998</v>
      </c>
      <c r="L890" s="24">
        <f t="shared" ca="1" si="507"/>
        <v>-0.33324218294208297</v>
      </c>
      <c r="M890" s="24">
        <f t="shared" ca="1" si="507"/>
        <v>-0.10835981149728097</v>
      </c>
      <c r="N890" s="24">
        <f ca="1">SQRT(Inputs!$B$38)*C890+SQRT(1-Inputs!$B$38)*_xlfn.NORM.S.INV(RAND())</f>
        <v>0.86183332417187863</v>
      </c>
      <c r="O890" s="24">
        <f ca="1">SQRT(Inputs!$B$38)*D890+SQRT(1-Inputs!$B$38)*_xlfn.NORM.S.INV(RAND())</f>
        <v>-2.512107104784679</v>
      </c>
      <c r="P890" s="24">
        <f ca="1">SQRT(Inputs!$B$38)*E890+SQRT(1-Inputs!$B$38)*_xlfn.NORM.S.INV(RAND())</f>
        <v>-8.5542029636427208E-2</v>
      </c>
      <c r="Q890" s="24">
        <f ca="1">SQRT(Inputs!$B$38)*F890+SQRT(1-Inputs!$B$38)*_xlfn.NORM.S.INV(RAND())</f>
        <v>-0.53319608254005846</v>
      </c>
      <c r="R890" s="24">
        <f ca="1">SQRT(Inputs!$B$38)*G890+SQRT(1-Inputs!$B$38)*_xlfn.NORM.S.INV(RAND())</f>
        <v>1.3232134515884177</v>
      </c>
      <c r="S890" s="24">
        <f ca="1">SQRT(Inputs!$B$38)*H890+SQRT(1-Inputs!$B$38)*_xlfn.NORM.S.INV(RAND())</f>
        <v>-1.183623853152411</v>
      </c>
      <c r="T890" s="24">
        <f ca="1">SQRT(Inputs!$B$38)*I890+SQRT(1-Inputs!$B$38)*_xlfn.NORM.S.INV(RAND())</f>
        <v>0.67968905965842952</v>
      </c>
      <c r="U890" s="24">
        <f ca="1">SQRT(Inputs!$B$38)*J890+SQRT(1-Inputs!$B$38)*_xlfn.NORM.S.INV(RAND())</f>
        <v>9.175335141339501E-2</v>
      </c>
      <c r="V890" s="24">
        <f ca="1">SQRT(Inputs!$B$38)*K890+SQRT(1-Inputs!$B$38)*_xlfn.NORM.S.INV(RAND())</f>
        <v>1.0192675478001147</v>
      </c>
      <c r="W890" s="24">
        <f ca="1">SQRT(Inputs!$B$38)*L890+SQRT(1-Inputs!$B$38)*_xlfn.NORM.S.INV(RAND())</f>
        <v>-0.69913975916909343</v>
      </c>
      <c r="X890" s="24">
        <f ca="1">SQRT(Inputs!$B$38)*M890+SQRT(1-Inputs!$B$38)*_xlfn.NORM.S.INV(RAND())</f>
        <v>-1.3394706156660203</v>
      </c>
      <c r="Y890" s="24">
        <f ca="1">SQRT(Inputs!$B$38)*C890+SQRT(1-Inputs!$B$38)*_xlfn.NORM.S.INV(RAND())</f>
        <v>1.3150860538895421</v>
      </c>
      <c r="Z890" s="24">
        <f ca="1">SQRT(Inputs!$B$38)*D890+SQRT(1-Inputs!$B$38)*_xlfn.NORM.S.INV(RAND())</f>
        <v>-1.1782409555538775</v>
      </c>
      <c r="AA890" s="24">
        <f ca="1">SQRT(Inputs!$B$38)*E890+SQRT(1-Inputs!$B$38)*_xlfn.NORM.S.INV(RAND())</f>
        <v>-0.48411613789829111</v>
      </c>
      <c r="AB890" s="24">
        <f ca="1">SQRT(Inputs!$B$38)*F890+SQRT(1-Inputs!$B$38)*_xlfn.NORM.S.INV(RAND())</f>
        <v>0.9265686324239083</v>
      </c>
      <c r="AC890" s="24">
        <f ca="1">SQRT(Inputs!$B$38)*G890+SQRT(1-Inputs!$B$38)*_xlfn.NORM.S.INV(RAND())</f>
        <v>0.21437755564462696</v>
      </c>
      <c r="AD890" s="24">
        <f ca="1">SQRT(Inputs!$B$38)*H890+SQRT(1-Inputs!$B$38)*_xlfn.NORM.S.INV(RAND())</f>
        <v>-1.8355373224431148</v>
      </c>
      <c r="AE890" s="24">
        <f ca="1">SQRT(Inputs!$B$38)*I890+SQRT(1-Inputs!$B$38)*_xlfn.NORM.S.INV(RAND())</f>
        <v>-1.0901216164313956</v>
      </c>
      <c r="AF890" s="24">
        <f ca="1">SQRT(Inputs!$B$38)*J890+SQRT(1-Inputs!$B$38)*_xlfn.NORM.S.INV(RAND())</f>
        <v>0.41637173926368903</v>
      </c>
      <c r="AG890" s="24">
        <f ca="1">SQRT(Inputs!$B$38)*K890+SQRT(1-Inputs!$B$38)*_xlfn.NORM.S.INV(RAND())</f>
        <v>1.1639187007529581</v>
      </c>
      <c r="AH890" s="24">
        <f ca="1">SQRT(Inputs!$B$38)*L890+SQRT(1-Inputs!$B$38)*_xlfn.NORM.S.INV(RAND())</f>
        <v>-0.2256993953686664</v>
      </c>
      <c r="AI890" s="24">
        <f ca="1">SQRT(Inputs!$B$38)*M890+SQRT(1-Inputs!$B$38)*_xlfn.NORM.S.INV(RAND())</f>
        <v>-0.13864946050924626</v>
      </c>
      <c r="AJ890" s="24">
        <f ca="1">SQRT(Inputs!$B$38)*C890+SQRT(1-Inputs!$B$38)*_xlfn.NORM.S.INV(RAND())</f>
        <v>1.4540775514142674</v>
      </c>
      <c r="AK890" s="24">
        <f ca="1">SQRT(Inputs!$B$38)*D890+SQRT(1-Inputs!$B$38)*_xlfn.NORM.S.INV(RAND())</f>
        <v>-1.1094082326497223</v>
      </c>
      <c r="AL890" s="24">
        <f ca="1">SQRT(Inputs!$B$38)*E890+SQRT(1-Inputs!$B$38)*_xlfn.NORM.S.INV(RAND())</f>
        <v>0.67962271516979467</v>
      </c>
      <c r="AM890" s="24">
        <f ca="1">SQRT(Inputs!$B$38)*F890+SQRT(1-Inputs!$B$38)*_xlfn.NORM.S.INV(RAND())</f>
        <v>1.0200919748570982</v>
      </c>
      <c r="AN890" s="24">
        <f ca="1">SQRT(Inputs!$B$38)*G890+SQRT(1-Inputs!$B$38)*_xlfn.NORM.S.INV(RAND())</f>
        <v>1.4529780456066625</v>
      </c>
      <c r="AO890" s="24">
        <f ca="1">SQRT(Inputs!$B$38)*H890+SQRT(1-Inputs!$B$38)*_xlfn.NORM.S.INV(RAND())</f>
        <v>6.4189135134534225E-2</v>
      </c>
      <c r="AP890" s="24">
        <f ca="1">SQRT(Inputs!$B$38)*I890+SQRT(1-Inputs!$B$38)*_xlfn.NORM.S.INV(RAND())</f>
        <v>0.38725917852337743</v>
      </c>
      <c r="AQ890" s="24">
        <f ca="1">SQRT(Inputs!$B$38)*J890+SQRT(1-Inputs!$B$38)*_xlfn.NORM.S.INV(RAND())</f>
        <v>0.72056929797173719</v>
      </c>
      <c r="AR890" s="24">
        <f ca="1">SQRT(Inputs!$B$38)*K890+SQRT(1-Inputs!$B$38)*_xlfn.NORM.S.INV(RAND())</f>
        <v>-1.5976069728064646</v>
      </c>
      <c r="AS890" s="24">
        <f ca="1">SQRT(Inputs!$B$38)*L890+SQRT(1-Inputs!$B$38)*_xlfn.NORM.S.INV(RAND())</f>
        <v>-1.0248820007724713</v>
      </c>
      <c r="AT890" s="24">
        <f ca="1">SQRT(Inputs!$B$38)*M890+SQRT(1-Inputs!$B$38)*_xlfn.NORM.S.INV(RAND())</f>
        <v>-1.982716301073141</v>
      </c>
      <c r="AU890" s="15">
        <f ca="1">Inputs!$B$6*EXP($B$8-0.5*C$5^2+C$5*N890)</f>
        <v>5705.124167700219</v>
      </c>
      <c r="AV890" s="15">
        <f t="shared" ca="1" si="474"/>
        <v>4799.8635300663473</v>
      </c>
      <c r="AW890" s="15">
        <f t="shared" ca="1" si="475"/>
        <v>5785.4439582236428</v>
      </c>
      <c r="AX890" s="15">
        <f t="shared" ca="1" si="476"/>
        <v>6608.2531328274072</v>
      </c>
      <c r="AY890" s="15">
        <f t="shared" ca="1" si="477"/>
        <v>9425.5783634145082</v>
      </c>
      <c r="AZ890" s="15">
        <f t="shared" ca="1" si="478"/>
        <v>10119.012360452387</v>
      </c>
      <c r="BA890" s="15">
        <f t="shared" ca="1" si="479"/>
        <v>13296.055043027776</v>
      </c>
      <c r="BB890" s="15">
        <f t="shared" ca="1" si="480"/>
        <v>16428.756067796126</v>
      </c>
      <c r="BC890" s="15">
        <f t="shared" ca="1" si="481"/>
        <v>22201.416176338756</v>
      </c>
      <c r="BD890" s="15">
        <f t="shared" ca="1" si="482"/>
        <v>25477.122604292897</v>
      </c>
      <c r="BE890" s="15">
        <f t="shared" ca="1" si="483"/>
        <v>27633.416001521877</v>
      </c>
      <c r="BF890" s="15">
        <f ca="1">Inputs!$B$13*EXP($B$9-0.5*C$6^2+C$6*Y890)</f>
        <v>17950.657162774951</v>
      </c>
      <c r="BG890" s="15">
        <f t="shared" ca="1" si="484"/>
        <v>17687.186808188075</v>
      </c>
      <c r="BH890" s="15">
        <f t="shared" ca="1" si="485"/>
        <v>19943.126744717563</v>
      </c>
      <c r="BI890" s="15">
        <f t="shared" ca="1" si="486"/>
        <v>28155.665268678895</v>
      </c>
      <c r="BJ890" s="15">
        <f t="shared" ca="1" si="487"/>
        <v>35600.292660310588</v>
      </c>
      <c r="BK890" s="15">
        <f t="shared" ca="1" si="488"/>
        <v>34031.37564653602</v>
      </c>
      <c r="BL890" s="15">
        <f t="shared" ca="1" si="489"/>
        <v>36296.014598495924</v>
      </c>
      <c r="BM890" s="15">
        <f t="shared" ca="1" si="490"/>
        <v>46984.098968836573</v>
      </c>
      <c r="BN890" s="15">
        <f t="shared" ca="1" si="491"/>
        <v>66433.456003142317</v>
      </c>
      <c r="BO890" s="15">
        <f t="shared" ca="1" si="492"/>
        <v>79622.937449541976</v>
      </c>
      <c r="BP890" s="15">
        <f t="shared" ca="1" si="493"/>
        <v>96473.500595234989</v>
      </c>
      <c r="BQ890" s="15">
        <f ca="1">Inputs!$B$20*EXP($B$10-0.5*C$7^2+C$7*AJ890)</f>
        <v>7184.3822749968267</v>
      </c>
      <c r="BR890" s="15">
        <f t="shared" ca="1" si="494"/>
        <v>6853.5391344970585</v>
      </c>
      <c r="BS890" s="15">
        <f t="shared" ca="1" si="495"/>
        <v>11408.082513155119</v>
      </c>
      <c r="BT890" s="15">
        <f t="shared" ca="1" si="496"/>
        <v>20555.448886652717</v>
      </c>
      <c r="BU890" s="15">
        <f t="shared" ca="1" si="497"/>
        <v>40489.322479678776</v>
      </c>
      <c r="BV890" s="15">
        <f t="shared" ca="1" si="498"/>
        <v>57152.912283698235</v>
      </c>
      <c r="BW890" s="15">
        <f t="shared" ca="1" si="499"/>
        <v>86565.885710481147</v>
      </c>
      <c r="BX890" s="15">
        <f t="shared" ca="1" si="500"/>
        <v>139892.80116729304</v>
      </c>
      <c r="BY890" s="15">
        <f t="shared" ca="1" si="501"/>
        <v>144390.60890849729</v>
      </c>
      <c r="BZ890" s="15">
        <f t="shared" ca="1" si="502"/>
        <v>167809.06723740092</v>
      </c>
      <c r="CA890" s="15">
        <f t="shared" ca="1" si="503"/>
        <v>165723.02013935675</v>
      </c>
      <c r="CB890" s="15">
        <f ca="1">(AU890*DCF!C$10-DCF!C$5*MAX(AU890*DCF!C$10,0)-MAX(AU890-Inputs!$B$6,0)/Inputs!$B$10)*DCF!C$6</f>
        <v>1037.7774029285913</v>
      </c>
      <c r="CC890" s="15">
        <f ca="1">(AV890*DCF!D$10-DCF!D$5*MAX(AV890*DCF!D$10,0)-MAX(AV890-AU890,0)/Inputs!$B$10)*DCF!D$6</f>
        <v>1169.9342174456549</v>
      </c>
      <c r="CD890" s="15">
        <f ca="1">(AW890*DCF!E$10-DCF!E$5*MAX(AW890*DCF!E$10,0)-MAX(AW890-AV890,0)/Inputs!$B$10)*DCF!E$6</f>
        <v>1113.7733864773902</v>
      </c>
      <c r="CE890" s="15">
        <f ca="1">(AX890*DCF!F$10-DCF!F$5*MAX(AX890*DCF!F$10,0)-MAX(AX890-AW890,0)/Inputs!$B$10)*DCF!F$6</f>
        <v>1271.3649380309193</v>
      </c>
      <c r="CF890" s="15">
        <f ca="1">(AY890*DCF!G$10-DCF!G$5*MAX(AY890*DCF!G$10,0)-MAX(AY890-AX890,0)/Inputs!$B$10)*DCF!G$6</f>
        <v>1400.5061412765217</v>
      </c>
      <c r="CG890" s="15">
        <f ca="1">(AZ890*DCF!H$10-DCF!H$5*MAX(AZ890*DCF!H$10,0)-MAX(AZ890-AY890,0)/Inputs!$B$10)*DCF!H$6</f>
        <v>1841.4818703444084</v>
      </c>
      <c r="CH890" s="15">
        <f ca="1">(BA890*DCF!I$10-DCF!I$5*MAX(BA890*DCF!I$10,0)-MAX(BA890-AZ890,0)/Inputs!$B$10)*DCF!I$6</f>
        <v>1907.5579013393415</v>
      </c>
      <c r="CI890" s="15">
        <f ca="1">(BB890*DCF!J$10-DCF!J$5*MAX(BB890*DCF!J$10,0)-MAX(BB890-BA890,0)/Inputs!$B$10)*DCF!J$6</f>
        <v>2344.5034437421727</v>
      </c>
      <c r="CJ890" s="15">
        <f ca="1">(BC890*DCF!K$10-DCF!K$5*MAX(BC890*DCF!K$10,0)-MAX(BC890-BB890,0)/Inputs!$B$10)*DCF!K$6</f>
        <v>2765.9869084318507</v>
      </c>
      <c r="CK890" s="15">
        <f ca="1">(BD890*DCF!L$10-DCF!L$5*MAX(BD890*DCF!L$10,0)-MAX(BD890-BC890,0)/Inputs!$B$10)*DCF!L$6</f>
        <v>3418.8326814135935</v>
      </c>
      <c r="CL890" s="15">
        <f ca="1">(BE890*DCF!M$10-DCF!M$5*MAX(BE890*DCF!M$10,0)-MAX(BE890-BD890,0)/Inputs!$B$10)*DCF!M$6</f>
        <v>3641.8401236095892</v>
      </c>
      <c r="CM890" s="15">
        <f ca="1">(BF890*DCF!C$28-DCF!C$5*MAX(BF890*DCF!C$28,0)-MAX(BF890-Inputs!$B$13,0)/Inputs!$B$17)*DCF!C$6</f>
        <v>3962.5666856869138</v>
      </c>
      <c r="CN890" s="15">
        <f ca="1">(BG890*DCF!D$28-DCF!D$5*MAX(BG890*DCF!D$28,0)-MAX(BG890-BF890,0)/Inputs!$B$17)*DCF!D$6</f>
        <v>5209.2844489340378</v>
      </c>
      <c r="CO890" s="15">
        <f ca="1">(BH890*DCF!E$28-DCF!E$5*MAX(BH890*DCF!E$28,0)-MAX(BH890-BG890,0)/Inputs!$B$17)*DCF!E$6</f>
        <v>5203.6339012945637</v>
      </c>
      <c r="CP890" s="15">
        <f ca="1">(BI890*DCF!F$28-DCF!F$5*MAX(BI890*DCF!F$28,0)-MAX(BI890-BH890,0)/Inputs!$B$17)*DCF!F$6</f>
        <v>6148.2990285787409</v>
      </c>
      <c r="CQ890" s="15">
        <f ca="1">(BJ890*DCF!G$28-DCF!G$5*MAX(BJ890*DCF!G$28,0)-MAX(BJ890-BI890,0)/Inputs!$B$17)*DCF!G$6</f>
        <v>7984.6532460259423</v>
      </c>
      <c r="CR890" s="15">
        <f ca="1">(BK890*DCF!H$28-DCF!H$5*MAX(BK890*DCF!H$28,0)-MAX(BK890-BJ890,0)/Inputs!$B$17)*DCF!H$6</f>
        <v>8416.3346563056675</v>
      </c>
      <c r="CS890" s="15">
        <f ca="1">(BL890*DCF!I$28-DCF!I$5*MAX(BL890*DCF!I$28,0)-MAX(BL890-BK890,0)/Inputs!$B$17)*DCF!I$6</f>
        <v>8210.072950229649</v>
      </c>
      <c r="CT890" s="15">
        <f ca="1">(BM890*DCF!J$28-DCF!J$5*MAX(BM890*DCF!J$28,0)-MAX(BM890-BL890,0)/Inputs!$B$17)*DCF!J$6</f>
        <v>9064.2018435938189</v>
      </c>
      <c r="CU890" s="15">
        <f ca="1">(BN890*DCF!K$28-DCF!K$5*MAX(BN890*DCF!K$28,0)-MAX(BN890-BM890,0)/Inputs!$B$17)*DCF!K$6</f>
        <v>11647.344845622249</v>
      </c>
      <c r="CV890" s="15">
        <f ca="1">(BO890*DCF!L$28-DCF!L$5*MAX(BO890*DCF!L$28,0)-MAX(BO890-BN890,0)/Inputs!$B$17)*DCF!L$6</f>
        <v>14394.035477642983</v>
      </c>
      <c r="CW890" s="15">
        <f ca="1">(BP890*DCF!M$28-DCF!M$5*MAX(BP890*DCF!M$28,0)-MAX(BP890-BO890,0)/Inputs!$B$17)*DCF!M$6</f>
        <v>16390.187631330256</v>
      </c>
      <c r="CX890" s="15">
        <f ca="1">(BQ890*DCF!C$46-DCF!C$5*MAX(BQ890*DCF!C$46,0)-MAX(BQ890-Inputs!$B$20,0)/Inputs!$B$24)*DCF!C$6</f>
        <v>-3499.1101212449144</v>
      </c>
      <c r="CY890" s="15">
        <f ca="1">(BR890*DCF!D$46-DCF!D$5*MAX(BR890*DCF!D$46,0)-MAX(BR890-BQ890,0)/Inputs!$B$24)*DCF!D$6</f>
        <v>-1169.7393036599794</v>
      </c>
      <c r="CZ890" s="15">
        <f ca="1">(BS890*DCF!E$46-DCF!E$5*MAX(BS890*DCF!E$46,0)-MAX(BS890-BR890,0)/Inputs!$B$24)*DCF!E$6</f>
        <v>-3144.3012354134726</v>
      </c>
      <c r="DA890" s="15">
        <f ca="1">(BT890*DCF!F$46-DCF!F$5*MAX(BT890*DCF!F$46,0)-MAX(BT890-BS890,0)/Inputs!$B$24)*DCF!F$6</f>
        <v>-4827.8230162880236</v>
      </c>
      <c r="DB890" s="15">
        <f ca="1">(BU890*DCF!G$46-DCF!G$5*MAX(BU890*DCF!G$46,0)-MAX(BU890-BT890,0)/Inputs!$B$24)*DCF!G$6</f>
        <v>-8067.3420425244394</v>
      </c>
      <c r="DC890" s="15">
        <f ca="1">(BV890*DCF!H$46-DCF!H$5*MAX(BV890*DCF!H$46,0)-MAX(BV890-BU890,0)/Inputs!$B$24)*DCF!H$6</f>
        <v>-5178.1084320903647</v>
      </c>
      <c r="DD890" s="15">
        <f ca="1">(BW890*DCF!I$46-DCF!I$5*MAX(BW890*DCF!I$46,0)-MAX(BW890-BV890,0)/Inputs!$B$24)*DCF!I$6</f>
        <v>-6444.0541329366815</v>
      </c>
      <c r="DE890" s="15">
        <f ca="1">(BX890*DCF!J$46-DCF!J$5*MAX(BX890*DCF!J$46,0)-MAX(BX890-BW890,0)/Inputs!$B$24)*DCF!J$6</f>
        <v>-8273.3106953035385</v>
      </c>
      <c r="DF890" s="15">
        <f ca="1">(BY890*DCF!K$46-DCF!K$5*MAX(BY890*DCF!K$46,0)-MAX(BY890-BX890,0)/Inputs!$B$24)*DCF!K$6</f>
        <v>7146.229833731717</v>
      </c>
      <c r="DG890" s="15">
        <f ca="1">(BZ890*DCF!L$46-DCF!L$5*MAX(BZ890*DCF!L$46,0)-MAX(BZ890-BY890,0)/Inputs!$B$24)*DCF!L$6</f>
        <v>6300.1907095695633</v>
      </c>
      <c r="DH890" s="15">
        <f ca="1">(CA890*DCF!M$46-DCF!M$5*MAX(CA890*DCF!M$46,0)-MAX(CA890-BZ890,0)/Inputs!$B$24)*DCF!M$6</f>
        <v>12992.034228287728</v>
      </c>
      <c r="DI890" s="15">
        <f ca="1">SUM(CB890:CL890)+BE890*DCF!M$10*(1+Inputs!$B$30)*(1-Inputs!$B$33)*(1-Inputs!$B$30/Inputs!$B$31)/(Inputs!$B$29-Inputs!$B$30)*DCF!M$6</f>
        <v>98817.721161372581</v>
      </c>
      <c r="DJ890" s="15">
        <f ca="1">SUM(CM890:CW890)+BP890*DCF!M$28*(1+Inputs!$B$30)*(1-Inputs!$B$33)*(1-Inputs!$B$30/Inputs!$B$31)/(Inputs!$B$29-Inputs!$B$30)*DCF!M$6</f>
        <v>454613.31856393086</v>
      </c>
      <c r="DK890" s="15">
        <f ca="1">SUM(CX890:DH890)+CA890*DCF!M$46*(1+Inputs!$B$30)*(1-Inputs!$B$33)*(1-Inputs!$B$30/Inputs!$B$31)/(Inputs!$B$29-Inputs!$B$30)*DCF!M$6</f>
        <v>242062.08607429467</v>
      </c>
      <c r="DM890" s="15">
        <f ca="1">DI890+DJ890+DK890+Inputs!$B$34+Inputs!$B$36-Inputs!$B$35</f>
        <v>872344.12579959806</v>
      </c>
    </row>
    <row r="891" spans="1:117" x14ac:dyDescent="0.75">
      <c r="A891" s="11">
        <v>878</v>
      </c>
      <c r="C891" s="24">
        <f t="shared" ca="1" si="507"/>
        <v>1.2301842494726649</v>
      </c>
      <c r="D891" s="24">
        <f t="shared" ca="1" si="507"/>
        <v>-0.99246997845969698</v>
      </c>
      <c r="E891" s="24">
        <f t="shared" ca="1" si="507"/>
        <v>-0.37117763142316523</v>
      </c>
      <c r="F891" s="24">
        <f t="shared" ca="1" si="507"/>
        <v>9.1554269118518009E-2</v>
      </c>
      <c r="G891" s="24">
        <f t="shared" ca="1" si="507"/>
        <v>-1.4118503286639297</v>
      </c>
      <c r="H891" s="24">
        <f t="shared" ca="1" si="507"/>
        <v>-0.43701993021533175</v>
      </c>
      <c r="I891" s="24">
        <f t="shared" ca="1" si="507"/>
        <v>0.7004655359349905</v>
      </c>
      <c r="J891" s="24">
        <f t="shared" ca="1" si="507"/>
        <v>1.1227088926671003</v>
      </c>
      <c r="K891" s="24">
        <f t="shared" ca="1" si="507"/>
        <v>0.19988333166973121</v>
      </c>
      <c r="L891" s="24">
        <f t="shared" ca="1" si="507"/>
        <v>0.87715433613173566</v>
      </c>
      <c r="M891" s="24">
        <f t="shared" ca="1" si="507"/>
        <v>2.0845684077615774</v>
      </c>
      <c r="N891" s="24">
        <f ca="1">SQRT(Inputs!$B$38)*C891+SQRT(1-Inputs!$B$38)*_xlfn.NORM.S.INV(RAND())</f>
        <v>1.3947875909905929</v>
      </c>
      <c r="O891" s="24">
        <f ca="1">SQRT(Inputs!$B$38)*D891+SQRT(1-Inputs!$B$38)*_xlfn.NORM.S.INV(RAND())</f>
        <v>-2.1117199545912824</v>
      </c>
      <c r="P891" s="24">
        <f ca="1">SQRT(Inputs!$B$38)*E891+SQRT(1-Inputs!$B$38)*_xlfn.NORM.S.INV(RAND())</f>
        <v>-1.4774351901559357</v>
      </c>
      <c r="Q891" s="24">
        <f ca="1">SQRT(Inputs!$B$38)*F891+SQRT(1-Inputs!$B$38)*_xlfn.NORM.S.INV(RAND())</f>
        <v>0.62553757189428993</v>
      </c>
      <c r="R891" s="24">
        <f ca="1">SQRT(Inputs!$B$38)*G891+SQRT(1-Inputs!$B$38)*_xlfn.NORM.S.INV(RAND())</f>
        <v>-1.4778287904303302</v>
      </c>
      <c r="S891" s="24">
        <f ca="1">SQRT(Inputs!$B$38)*H891+SQRT(1-Inputs!$B$38)*_xlfn.NORM.S.INV(RAND())</f>
        <v>0.10277738870759759</v>
      </c>
      <c r="T891" s="24">
        <f ca="1">SQRT(Inputs!$B$38)*I891+SQRT(1-Inputs!$B$38)*_xlfn.NORM.S.INV(RAND())</f>
        <v>0.38159493890876883</v>
      </c>
      <c r="U891" s="24">
        <f ca="1">SQRT(Inputs!$B$38)*J891+SQRT(1-Inputs!$B$38)*_xlfn.NORM.S.INV(RAND())</f>
        <v>0.22726061464168823</v>
      </c>
      <c r="V891" s="24">
        <f ca="1">SQRT(Inputs!$B$38)*K891+SQRT(1-Inputs!$B$38)*_xlfn.NORM.S.INV(RAND())</f>
        <v>-0.63562930112255778</v>
      </c>
      <c r="W891" s="24">
        <f ca="1">SQRT(Inputs!$B$38)*L891+SQRT(1-Inputs!$B$38)*_xlfn.NORM.S.INV(RAND())</f>
        <v>-0.21984870008526664</v>
      </c>
      <c r="X891" s="24">
        <f ca="1">SQRT(Inputs!$B$38)*M891+SQRT(1-Inputs!$B$38)*_xlfn.NORM.S.INV(RAND())</f>
        <v>0.16629735723610228</v>
      </c>
      <c r="Y891" s="24">
        <f ca="1">SQRT(Inputs!$B$38)*C891+SQRT(1-Inputs!$B$38)*_xlfn.NORM.S.INV(RAND())</f>
        <v>2.7989597795120336</v>
      </c>
      <c r="Z891" s="24">
        <f ca="1">SQRT(Inputs!$B$38)*D891+SQRT(1-Inputs!$B$38)*_xlfn.NORM.S.INV(RAND())</f>
        <v>0.61694819795181632</v>
      </c>
      <c r="AA891" s="24">
        <f ca="1">SQRT(Inputs!$B$38)*E891+SQRT(1-Inputs!$B$38)*_xlfn.NORM.S.INV(RAND())</f>
        <v>0.52137676805039335</v>
      </c>
      <c r="AB891" s="24">
        <f ca="1">SQRT(Inputs!$B$38)*F891+SQRT(1-Inputs!$B$38)*_xlfn.NORM.S.INV(RAND())</f>
        <v>-0.50637042497295348</v>
      </c>
      <c r="AC891" s="24">
        <f ca="1">SQRT(Inputs!$B$38)*G891+SQRT(1-Inputs!$B$38)*_xlfn.NORM.S.INV(RAND())</f>
        <v>0.55364245877390583</v>
      </c>
      <c r="AD891" s="24">
        <f ca="1">SQRT(Inputs!$B$38)*H891+SQRT(1-Inputs!$B$38)*_xlfn.NORM.S.INV(RAND())</f>
        <v>-0.39315886326663307</v>
      </c>
      <c r="AE891" s="24">
        <f ca="1">SQRT(Inputs!$B$38)*I891+SQRT(1-Inputs!$B$38)*_xlfn.NORM.S.INV(RAND())</f>
        <v>1.1305872183574848</v>
      </c>
      <c r="AF891" s="24">
        <f ca="1">SQRT(Inputs!$B$38)*J891+SQRT(1-Inputs!$B$38)*_xlfn.NORM.S.INV(RAND())</f>
        <v>1.0132076462945276</v>
      </c>
      <c r="AG891" s="24">
        <f ca="1">SQRT(Inputs!$B$38)*K891+SQRT(1-Inputs!$B$38)*_xlfn.NORM.S.INV(RAND())</f>
        <v>-0.2706860147934973</v>
      </c>
      <c r="AH891" s="24">
        <f ca="1">SQRT(Inputs!$B$38)*L891+SQRT(1-Inputs!$B$38)*_xlfn.NORM.S.INV(RAND())</f>
        <v>0.13357186732673021</v>
      </c>
      <c r="AI891" s="24">
        <f ca="1">SQRT(Inputs!$B$38)*M891+SQRT(1-Inputs!$B$38)*_xlfn.NORM.S.INV(RAND())</f>
        <v>1.0679211523185965</v>
      </c>
      <c r="AJ891" s="24">
        <f ca="1">SQRT(Inputs!$B$38)*C891+SQRT(1-Inputs!$B$38)*_xlfn.NORM.S.INV(RAND())</f>
        <v>0.3800546242295707</v>
      </c>
      <c r="AK891" s="24">
        <f ca="1">SQRT(Inputs!$B$38)*D891+SQRT(1-Inputs!$B$38)*_xlfn.NORM.S.INV(RAND())</f>
        <v>-1.1101471993661025</v>
      </c>
      <c r="AL891" s="24">
        <f ca="1">SQRT(Inputs!$B$38)*E891+SQRT(1-Inputs!$B$38)*_xlfn.NORM.S.INV(RAND())</f>
        <v>-0.49528386378276679</v>
      </c>
      <c r="AM891" s="24">
        <f ca="1">SQRT(Inputs!$B$38)*F891+SQRT(1-Inputs!$B$38)*_xlfn.NORM.S.INV(RAND())</f>
        <v>0.84677333055412418</v>
      </c>
      <c r="AN891" s="24">
        <f ca="1">SQRT(Inputs!$B$38)*G891+SQRT(1-Inputs!$B$38)*_xlfn.NORM.S.INV(RAND())</f>
        <v>-1.6549401241887831</v>
      </c>
      <c r="AO891" s="24">
        <f ca="1">SQRT(Inputs!$B$38)*H891+SQRT(1-Inputs!$B$38)*_xlfn.NORM.S.INV(RAND())</f>
        <v>-0.97579834758886885</v>
      </c>
      <c r="AP891" s="24">
        <f ca="1">SQRT(Inputs!$B$38)*I891+SQRT(1-Inputs!$B$38)*_xlfn.NORM.S.INV(RAND())</f>
        <v>0.30496720454116155</v>
      </c>
      <c r="AQ891" s="24">
        <f ca="1">SQRT(Inputs!$B$38)*J891+SQRT(1-Inputs!$B$38)*_xlfn.NORM.S.INV(RAND())</f>
        <v>-0.17172828049400612</v>
      </c>
      <c r="AR891" s="24">
        <f ca="1">SQRT(Inputs!$B$38)*K891+SQRT(1-Inputs!$B$38)*_xlfn.NORM.S.INV(RAND())</f>
        <v>0.70647795559413951</v>
      </c>
      <c r="AS891" s="24">
        <f ca="1">SQRT(Inputs!$B$38)*L891+SQRT(1-Inputs!$B$38)*_xlfn.NORM.S.INV(RAND())</f>
        <v>0.11258941070927864</v>
      </c>
      <c r="AT891" s="24">
        <f ca="1">SQRT(Inputs!$B$38)*M891+SQRT(1-Inputs!$B$38)*_xlfn.NORM.S.INV(RAND())</f>
        <v>2.4831886310973972</v>
      </c>
      <c r="AU891" s="15">
        <f ca="1">Inputs!$B$6*EXP($B$8-0.5*C$5^2+C$5*N891)</f>
        <v>6219.165252462245</v>
      </c>
      <c r="AV891" s="15">
        <f t="shared" ca="1" si="474"/>
        <v>5549.6127899744051</v>
      </c>
      <c r="AW891" s="15">
        <f t="shared" ca="1" si="475"/>
        <v>5544.162669866113</v>
      </c>
      <c r="AX891" s="15">
        <f t="shared" ca="1" si="476"/>
        <v>7319.0738481897461</v>
      </c>
      <c r="AY891" s="15">
        <f t="shared" ca="1" si="477"/>
        <v>7526.751834181604</v>
      </c>
      <c r="AZ891" s="15">
        <f t="shared" ca="1" si="478"/>
        <v>9310.1976002927913</v>
      </c>
      <c r="BA891" s="15">
        <f t="shared" ca="1" si="479"/>
        <v>11857.53092804988</v>
      </c>
      <c r="BB891" s="15">
        <f t="shared" ca="1" si="480"/>
        <v>14851.568058327875</v>
      </c>
      <c r="BC891" s="15">
        <f t="shared" ca="1" si="481"/>
        <v>17106.889967021747</v>
      </c>
      <c r="BD891" s="15">
        <f t="shared" ca="1" si="482"/>
        <v>20530.999329527112</v>
      </c>
      <c r="BE891" s="15">
        <f t="shared" ca="1" si="483"/>
        <v>25542.062354193578</v>
      </c>
      <c r="BF891" s="15">
        <f ca="1">Inputs!$B$13*EXP($B$9-0.5*C$6^2+C$6*Y891)</f>
        <v>24090.107135245613</v>
      </c>
      <c r="BG891" s="15">
        <f t="shared" ca="1" si="484"/>
        <v>32816.652202710022</v>
      </c>
      <c r="BH891" s="15">
        <f t="shared" ca="1" si="485"/>
        <v>43717.505380817325</v>
      </c>
      <c r="BI891" s="15">
        <f t="shared" ca="1" si="486"/>
        <v>49504.095404290936</v>
      </c>
      <c r="BJ891" s="15">
        <f t="shared" ca="1" si="487"/>
        <v>65730.575204772584</v>
      </c>
      <c r="BK891" s="15">
        <f t="shared" ca="1" si="488"/>
        <v>76467.316784894603</v>
      </c>
      <c r="BL891" s="15">
        <f t="shared" ca="1" si="489"/>
        <v>108752.40020500461</v>
      </c>
      <c r="BM891" s="15">
        <f t="shared" ca="1" si="490"/>
        <v>151611.07162046913</v>
      </c>
      <c r="BN891" s="15">
        <f t="shared" ca="1" si="491"/>
        <v>180511.22486299602</v>
      </c>
      <c r="BO891" s="15">
        <f t="shared" ca="1" si="492"/>
        <v>225575.78193497928</v>
      </c>
      <c r="BP891" s="15">
        <f t="shared" ca="1" si="493"/>
        <v>313350.50894541718</v>
      </c>
      <c r="BQ891" s="15">
        <f ca="1">Inputs!$B$20*EXP($B$10-0.5*C$7^2+C$7*AJ891)</f>
        <v>4908.5186835303275</v>
      </c>
      <c r="BR891" s="15">
        <f t="shared" ca="1" si="494"/>
        <v>4681.3810412661214</v>
      </c>
      <c r="BS891" s="15">
        <f t="shared" ca="1" si="495"/>
        <v>5560.6415546055478</v>
      </c>
      <c r="BT891" s="15">
        <f t="shared" ca="1" si="496"/>
        <v>9573.9932182300327</v>
      </c>
      <c r="BU891" s="15">
        <f t="shared" ca="1" si="497"/>
        <v>8890.1159813799022</v>
      </c>
      <c r="BV891" s="15">
        <f t="shared" ca="1" si="498"/>
        <v>9927.6567304596647</v>
      </c>
      <c r="BW891" s="15">
        <f t="shared" ca="1" si="499"/>
        <v>14777.162261664354</v>
      </c>
      <c r="BX891" s="15">
        <f t="shared" ca="1" si="500"/>
        <v>19968.79755600428</v>
      </c>
      <c r="BY891" s="15">
        <f t="shared" ca="1" si="501"/>
        <v>32029.107775739671</v>
      </c>
      <c r="BZ891" s="15">
        <f t="shared" ca="1" si="502"/>
        <v>45881.200703632952</v>
      </c>
      <c r="CA891" s="15">
        <f t="shared" ca="1" si="503"/>
        <v>100197.30659162399</v>
      </c>
      <c r="CB891" s="15">
        <f ca="1">(AU891*DCF!C$10-DCF!C$5*MAX(AU891*DCF!C$10,0)-MAX(AU891-Inputs!$B$6,0)/Inputs!$B$10)*DCF!C$6</f>
        <v>1034.1121983711323</v>
      </c>
      <c r="CC891" s="15">
        <f ca="1">(AV891*DCF!D$10-DCF!D$5*MAX(AV891*DCF!D$10,0)-MAX(AV891-AU891,0)/Inputs!$B$10)*DCF!D$6</f>
        <v>1352.680520163738</v>
      </c>
      <c r="CD891" s="15">
        <f ca="1">(AW891*DCF!E$10-DCF!E$5*MAX(AW891*DCF!E$10,0)-MAX(AW891-AV891,0)/Inputs!$B$10)*DCF!E$6</f>
        <v>1280.0589048302434</v>
      </c>
      <c r="CE891" s="15">
        <f ca="1">(AX891*DCF!F$10-DCF!F$5*MAX(AX891*DCF!F$10,0)-MAX(AX891-AW891,0)/Inputs!$B$10)*DCF!F$6</f>
        <v>1228.4271457744803</v>
      </c>
      <c r="CF891" s="15">
        <f ca="1">(AY891*DCF!G$10-DCF!G$5*MAX(AY891*DCF!G$10,0)-MAX(AY891-AX891,0)/Inputs!$B$10)*DCF!G$6</f>
        <v>1510.8915096116737</v>
      </c>
      <c r="CG891" s="15">
        <f ca="1">(AZ891*DCF!H$10-DCF!H$5*MAX(AZ891*DCF!H$10,0)-MAX(AZ891-AY891,0)/Inputs!$B$10)*DCF!H$6</f>
        <v>1490.8987738674218</v>
      </c>
      <c r="CH891" s="15">
        <f ca="1">(BA891*DCF!I$10-DCF!I$5*MAX(BA891*DCF!I$10,0)-MAX(BA891-AZ891,0)/Inputs!$B$10)*DCF!I$6</f>
        <v>1748.086420263835</v>
      </c>
      <c r="CI891" s="15">
        <f ca="1">(BB891*DCF!J$10-DCF!J$5*MAX(BB891*DCF!J$10,0)-MAX(BB891-BA891,0)/Inputs!$B$10)*DCF!J$6</f>
        <v>2094.8665499421168</v>
      </c>
      <c r="CJ891" s="15">
        <f ca="1">(BC891*DCF!K$10-DCF!K$5*MAX(BC891*DCF!K$10,0)-MAX(BC891-BB891,0)/Inputs!$B$10)*DCF!K$6</f>
        <v>2438.2238115479877</v>
      </c>
      <c r="CK891" s="15">
        <f ca="1">(BD891*DCF!L$10-DCF!L$5*MAX(BD891*DCF!L$10,0)-MAX(BD891-BC891,0)/Inputs!$B$10)*DCF!L$6</f>
        <v>2653.6723339694345</v>
      </c>
      <c r="CL891" s="15">
        <f ca="1">(BE891*DCF!M$10-DCF!M$5*MAX(BE891*DCF!M$10,0)-MAX(BE891-BD891,0)/Inputs!$B$10)*DCF!M$6</f>
        <v>3005.6903393604384</v>
      </c>
      <c r="CM891" s="15">
        <f ca="1">(BF891*DCF!C$28-DCF!C$5*MAX(BF891*DCF!C$28,0)-MAX(BF891-Inputs!$B$13,0)/Inputs!$B$17)*DCF!C$6</f>
        <v>4418.3997243163285</v>
      </c>
      <c r="CN891" s="15">
        <f ca="1">(BG891*DCF!D$28-DCF!D$5*MAX(BG891*DCF!D$28,0)-MAX(BG891-BF891,0)/Inputs!$B$17)*DCF!D$6</f>
        <v>7803.48877904857</v>
      </c>
      <c r="CO891" s="15">
        <f ca="1">(BH891*DCF!E$28-DCF!E$5*MAX(BH891*DCF!E$28,0)-MAX(BH891-BG891,0)/Inputs!$B$17)*DCF!E$6</f>
        <v>10233.167863600218</v>
      </c>
      <c r="CP891" s="15">
        <f ca="1">(BI891*DCF!F$28-DCF!F$5*MAX(BI891*DCF!F$28,0)-MAX(BI891-BH891,0)/Inputs!$B$17)*DCF!F$6</f>
        <v>12385.517743889981</v>
      </c>
      <c r="CQ891" s="15">
        <f ca="1">(BJ891*DCF!G$28-DCF!G$5*MAX(BJ891*DCF!G$28,0)-MAX(BJ891-BI891,0)/Inputs!$B$17)*DCF!G$6</f>
        <v>14325.162828921866</v>
      </c>
      <c r="CR891" s="15">
        <f ca="1">(BK891*DCF!H$28-DCF!H$5*MAX(BK891*DCF!H$28,0)-MAX(BK891-BJ891,0)/Inputs!$B$17)*DCF!H$6</f>
        <v>17243.022753567751</v>
      </c>
      <c r="CS891" s="15">
        <f ca="1">(BL891*DCF!I$28-DCF!I$5*MAX(BL891*DCF!I$28,0)-MAX(BL891-BK891,0)/Inputs!$B$17)*DCF!I$6</f>
        <v>20939.557957954818</v>
      </c>
      <c r="CT891" s="15">
        <f ca="1">(BM891*DCF!J$28-DCF!J$5*MAX(BM891*DCF!J$28,0)-MAX(BM891-BL891,0)/Inputs!$B$17)*DCF!J$6</f>
        <v>28139.145456065584</v>
      </c>
      <c r="CU891" s="15">
        <f ca="1">(BN891*DCF!K$28-DCF!K$5*MAX(BN891*DCF!K$28,0)-MAX(BN891-BM891,0)/Inputs!$B$17)*DCF!K$6</f>
        <v>34581.060235149562</v>
      </c>
      <c r="CV891" s="15">
        <f ca="1">(BO891*DCF!L$28-DCF!L$5*MAX(BO891*DCF!L$28,0)-MAX(BO891-BN891,0)/Inputs!$B$17)*DCF!L$6</f>
        <v>39907.973525976442</v>
      </c>
      <c r="CW891" s="15">
        <f ca="1">(BP891*DCF!M$28-DCF!M$5*MAX(BP891*DCF!M$28,0)-MAX(BP891-BO891,0)/Inputs!$B$17)*DCF!M$6</f>
        <v>49782.154222590609</v>
      </c>
      <c r="CX891" s="15">
        <f ca="1">(BQ891*DCF!C$46-DCF!C$5*MAX(BQ891*DCF!C$46,0)-MAX(BQ891-Inputs!$B$20,0)/Inputs!$B$24)*DCF!C$6</f>
        <v>-1922.2993188431828</v>
      </c>
      <c r="CY891" s="15">
        <f ca="1">(BR891*DCF!D$46-DCF!D$5*MAX(BR891*DCF!D$46,0)-MAX(BR891-BQ891,0)/Inputs!$B$24)*DCF!D$6</f>
        <v>-799.00257252700635</v>
      </c>
      <c r="CZ891" s="15">
        <f ca="1">(BS891*DCF!E$46-DCF!E$5*MAX(BS891*DCF!E$46,0)-MAX(BS891-BR891,0)/Inputs!$B$24)*DCF!E$6</f>
        <v>-1004.1358343347661</v>
      </c>
      <c r="DA891" s="15">
        <f ca="1">(BT891*DCF!F$46-DCF!F$5*MAX(BT891*DCF!F$46,0)-MAX(BT891-BS891,0)/Inputs!$B$24)*DCF!F$6</f>
        <v>-2158.6269300040449</v>
      </c>
      <c r="DB891" s="15">
        <f ca="1">(BU891*DCF!G$46-DCF!G$5*MAX(BU891*DCF!G$46,0)-MAX(BU891-BT891,0)/Inputs!$B$24)*DCF!G$6</f>
        <v>-299.04593688914326</v>
      </c>
      <c r="DC891" s="15">
        <f ca="1">(BV891*DCF!H$46-DCF!H$5*MAX(BV891*DCF!H$46,0)-MAX(BV891-BU891,0)/Inputs!$B$24)*DCF!H$6</f>
        <v>-322.40943065889439</v>
      </c>
      <c r="DD891" s="15">
        <f ca="1">(BW891*DCF!I$46-DCF!I$5*MAX(BW891*DCF!I$46,0)-MAX(BW891-BV891,0)/Inputs!$B$24)*DCF!I$6</f>
        <v>-1050.8211425987611</v>
      </c>
      <c r="DE891" s="15">
        <f ca="1">(BX891*DCF!J$46-DCF!J$5*MAX(BX891*DCF!J$46,0)-MAX(BX891-BW891,0)/Inputs!$B$24)*DCF!J$6</f>
        <v>-539.10103982962039</v>
      </c>
      <c r="DF891" s="15">
        <f ca="1">(BY891*DCF!K$46-DCF!K$5*MAX(BY891*DCF!K$46,0)-MAX(BY891-BX891,0)/Inputs!$B$24)*DCF!K$6</f>
        <v>-1124.8453127679227</v>
      </c>
      <c r="DG891" s="15">
        <f ca="1">(BZ891*DCF!L$46-DCF!L$5*MAX(BZ891*DCF!L$46,0)-MAX(BZ891-BY891,0)/Inputs!$B$24)*DCF!L$6</f>
        <v>36.780713956073257</v>
      </c>
      <c r="DH891" s="15">
        <f ca="1">(CA891*DCF!M$46-DCF!M$5*MAX(CA891*DCF!M$46,0)-MAX(CA891-BZ891,0)/Inputs!$B$24)*DCF!M$6</f>
        <v>-3500.0431097372002</v>
      </c>
      <c r="DI891" s="15">
        <f ca="1">SUM(CB891:CL891)+BE891*DCF!M$10*(1+Inputs!$B$30)*(1-Inputs!$B$33)*(1-Inputs!$B$30/Inputs!$B$31)/(Inputs!$B$29-Inputs!$B$30)*DCF!M$6</f>
        <v>90921.505798231432</v>
      </c>
      <c r="DJ891" s="15">
        <f ca="1">SUM(CM891:CW891)+BP891*DCF!M$28*(1+Inputs!$B$30)*(1-Inputs!$B$33)*(1-Inputs!$B$30/Inputs!$B$31)/(Inputs!$B$29-Inputs!$B$30)*DCF!M$6</f>
        <v>1402503.4644598921</v>
      </c>
      <c r="DK891" s="15">
        <f ca="1">SUM(CX891:DH891)+CA891*DCF!M$46*(1+Inputs!$B$30)*(1-Inputs!$B$33)*(1-Inputs!$B$30/Inputs!$B$31)/(Inputs!$B$29-Inputs!$B$30)*DCF!M$6</f>
        <v>142233.35520615536</v>
      </c>
      <c r="DM891" s="15">
        <f ca="1">DI891+DJ891+DK891+Inputs!$B$34+Inputs!$B$36-Inputs!$B$35</f>
        <v>1712509.3254642789</v>
      </c>
    </row>
    <row r="892" spans="1:117" x14ac:dyDescent="0.75">
      <c r="A892" s="11">
        <v>879</v>
      </c>
      <c r="C892" s="24">
        <f t="shared" ca="1" si="507"/>
        <v>-1.0874275532065867</v>
      </c>
      <c r="D892" s="24">
        <f t="shared" ca="1" si="507"/>
        <v>-1.4388564152473291</v>
      </c>
      <c r="E892" s="24">
        <f t="shared" ca="1" si="507"/>
        <v>0.10524835998768202</v>
      </c>
      <c r="F892" s="24">
        <f t="shared" ca="1" si="507"/>
        <v>0.16619413270148431</v>
      </c>
      <c r="G892" s="24">
        <f t="shared" ca="1" si="507"/>
        <v>-1.9218880879797731</v>
      </c>
      <c r="H892" s="24">
        <f t="shared" ca="1" si="507"/>
        <v>-1.994002792284675</v>
      </c>
      <c r="I892" s="24">
        <f t="shared" ca="1" si="507"/>
        <v>0.66322223510661926</v>
      </c>
      <c r="J892" s="24">
        <f t="shared" ca="1" si="507"/>
        <v>-0.36256313342192897</v>
      </c>
      <c r="K892" s="24">
        <f t="shared" ca="1" si="507"/>
        <v>-1.3409317746081846</v>
      </c>
      <c r="L892" s="24">
        <f t="shared" ca="1" si="507"/>
        <v>-1.8257195400364459</v>
      </c>
      <c r="M892" s="24">
        <f t="shared" ca="1" si="507"/>
        <v>1.7758239200303336</v>
      </c>
      <c r="N892" s="24">
        <f ca="1">SQRT(Inputs!$B$38)*C892+SQRT(1-Inputs!$B$38)*_xlfn.NORM.S.INV(RAND())</f>
        <v>-0.49341010690259063</v>
      </c>
      <c r="O892" s="24">
        <f ca="1">SQRT(Inputs!$B$38)*D892+SQRT(1-Inputs!$B$38)*_xlfn.NORM.S.INV(RAND())</f>
        <v>-3.2247937214091804E-2</v>
      </c>
      <c r="P892" s="24">
        <f ca="1">SQRT(Inputs!$B$38)*E892+SQRT(1-Inputs!$B$38)*_xlfn.NORM.S.INV(RAND())</f>
        <v>-0.21055701795390686</v>
      </c>
      <c r="Q892" s="24">
        <f ca="1">SQRT(Inputs!$B$38)*F892+SQRT(1-Inputs!$B$38)*_xlfn.NORM.S.INV(RAND())</f>
        <v>0.25656358058318013</v>
      </c>
      <c r="R892" s="24">
        <f ca="1">SQRT(Inputs!$B$38)*G892+SQRT(1-Inputs!$B$38)*_xlfn.NORM.S.INV(RAND())</f>
        <v>-0.86618682238814759</v>
      </c>
      <c r="S892" s="24">
        <f ca="1">SQRT(Inputs!$B$38)*H892+SQRT(1-Inputs!$B$38)*_xlfn.NORM.S.INV(RAND())</f>
        <v>-1.6565867866595938</v>
      </c>
      <c r="T892" s="24">
        <f ca="1">SQRT(Inputs!$B$38)*I892+SQRT(1-Inputs!$B$38)*_xlfn.NORM.S.INV(RAND())</f>
        <v>-0.42610015504055976</v>
      </c>
      <c r="U892" s="24">
        <f ca="1">SQRT(Inputs!$B$38)*J892+SQRT(1-Inputs!$B$38)*_xlfn.NORM.S.INV(RAND())</f>
        <v>0.52150946044633384</v>
      </c>
      <c r="V892" s="24">
        <f ca="1">SQRT(Inputs!$B$38)*K892+SQRT(1-Inputs!$B$38)*_xlfn.NORM.S.INV(RAND())</f>
        <v>-1.5857554464334376</v>
      </c>
      <c r="W892" s="24">
        <f ca="1">SQRT(Inputs!$B$38)*L892+SQRT(1-Inputs!$B$38)*_xlfn.NORM.S.INV(RAND())</f>
        <v>-1.5954268138810459</v>
      </c>
      <c r="X892" s="24">
        <f ca="1">SQRT(Inputs!$B$38)*M892+SQRT(1-Inputs!$B$38)*_xlfn.NORM.S.INV(RAND())</f>
        <v>2.4312096365736982</v>
      </c>
      <c r="Y892" s="24">
        <f ca="1">SQRT(Inputs!$B$38)*C892+SQRT(1-Inputs!$B$38)*_xlfn.NORM.S.INV(RAND())</f>
        <v>-1.9714513935888835</v>
      </c>
      <c r="Z892" s="24">
        <f ca="1">SQRT(Inputs!$B$38)*D892+SQRT(1-Inputs!$B$38)*_xlfn.NORM.S.INV(RAND())</f>
        <v>-1.3480634496849839</v>
      </c>
      <c r="AA892" s="24">
        <f ca="1">SQRT(Inputs!$B$38)*E892+SQRT(1-Inputs!$B$38)*_xlfn.NORM.S.INV(RAND())</f>
        <v>-0.28326912313160157</v>
      </c>
      <c r="AB892" s="24">
        <f ca="1">SQRT(Inputs!$B$38)*F892+SQRT(1-Inputs!$B$38)*_xlfn.NORM.S.INV(RAND())</f>
        <v>-0.74274059716993268</v>
      </c>
      <c r="AC892" s="24">
        <f ca="1">SQRT(Inputs!$B$38)*G892+SQRT(1-Inputs!$B$38)*_xlfn.NORM.S.INV(RAND())</f>
        <v>-1.1868800636035466</v>
      </c>
      <c r="AD892" s="24">
        <f ca="1">SQRT(Inputs!$B$38)*H892+SQRT(1-Inputs!$B$38)*_xlfn.NORM.S.INV(RAND())</f>
        <v>-1.0279056126019896</v>
      </c>
      <c r="AE892" s="24">
        <f ca="1">SQRT(Inputs!$B$38)*I892+SQRT(1-Inputs!$B$38)*_xlfn.NORM.S.INV(RAND())</f>
        <v>-0.49725441732641906</v>
      </c>
      <c r="AF892" s="24">
        <f ca="1">SQRT(Inputs!$B$38)*J892+SQRT(1-Inputs!$B$38)*_xlfn.NORM.S.INV(RAND())</f>
        <v>1.9138411733179477</v>
      </c>
      <c r="AG892" s="24">
        <f ca="1">SQRT(Inputs!$B$38)*K892+SQRT(1-Inputs!$B$38)*_xlfn.NORM.S.INV(RAND())</f>
        <v>-0.8910875114441339</v>
      </c>
      <c r="AH892" s="24">
        <f ca="1">SQRT(Inputs!$B$38)*L892+SQRT(1-Inputs!$B$38)*_xlfn.NORM.S.INV(RAND())</f>
        <v>-2.0181567843406194</v>
      </c>
      <c r="AI892" s="24">
        <f ca="1">SQRT(Inputs!$B$38)*M892+SQRT(1-Inputs!$B$38)*_xlfn.NORM.S.INV(RAND())</f>
        <v>1.9903542998064436</v>
      </c>
      <c r="AJ892" s="24">
        <f ca="1">SQRT(Inputs!$B$38)*C892+SQRT(1-Inputs!$B$38)*_xlfn.NORM.S.INV(RAND())</f>
        <v>-4.4697095789042574E-2</v>
      </c>
      <c r="AK892" s="24">
        <f ca="1">SQRT(Inputs!$B$38)*D892+SQRT(1-Inputs!$B$38)*_xlfn.NORM.S.INV(RAND())</f>
        <v>-0.24564798332014304</v>
      </c>
      <c r="AL892" s="24">
        <f ca="1">SQRT(Inputs!$B$38)*E892+SQRT(1-Inputs!$B$38)*_xlfn.NORM.S.INV(RAND())</f>
        <v>-1.6382941450893883E-2</v>
      </c>
      <c r="AM892" s="24">
        <f ca="1">SQRT(Inputs!$B$38)*F892+SQRT(1-Inputs!$B$38)*_xlfn.NORM.S.INV(RAND())</f>
        <v>-0.89183033271442402</v>
      </c>
      <c r="AN892" s="24">
        <f ca="1">SQRT(Inputs!$B$38)*G892+SQRT(1-Inputs!$B$38)*_xlfn.NORM.S.INV(RAND())</f>
        <v>-1.7879075034334837</v>
      </c>
      <c r="AO892" s="24">
        <f ca="1">SQRT(Inputs!$B$38)*H892+SQRT(1-Inputs!$B$38)*_xlfn.NORM.S.INV(RAND())</f>
        <v>0.16079647194121538</v>
      </c>
      <c r="AP892" s="24">
        <f ca="1">SQRT(Inputs!$B$38)*I892+SQRT(1-Inputs!$B$38)*_xlfn.NORM.S.INV(RAND())</f>
        <v>0.45758741782111084</v>
      </c>
      <c r="AQ892" s="24">
        <f ca="1">SQRT(Inputs!$B$38)*J892+SQRT(1-Inputs!$B$38)*_xlfn.NORM.S.INV(RAND())</f>
        <v>-1.7747116588018002</v>
      </c>
      <c r="AR892" s="24">
        <f ca="1">SQRT(Inputs!$B$38)*K892+SQRT(1-Inputs!$B$38)*_xlfn.NORM.S.INV(RAND())</f>
        <v>-0.31501707733131545</v>
      </c>
      <c r="AS892" s="24">
        <f ca="1">SQRT(Inputs!$B$38)*L892+SQRT(1-Inputs!$B$38)*_xlfn.NORM.S.INV(RAND())</f>
        <v>-2.2761780308297221</v>
      </c>
      <c r="AT892" s="24">
        <f ca="1">SQRT(Inputs!$B$38)*M892+SQRT(1-Inputs!$B$38)*_xlfn.NORM.S.INV(RAND())</f>
        <v>1.5343322419438481</v>
      </c>
      <c r="AU892" s="15">
        <f ca="1">Inputs!$B$6*EXP($B$8-0.5*C$5^2+C$5*N892)</f>
        <v>4581.3207312016602</v>
      </c>
      <c r="AV892" s="15">
        <f t="shared" ca="1" si="474"/>
        <v>5550.170948620369</v>
      </c>
      <c r="AW892" s="15">
        <f t="shared" ca="1" si="475"/>
        <v>6577.9567721545809</v>
      </c>
      <c r="AX892" s="15">
        <f t="shared" ca="1" si="476"/>
        <v>8292.6151697415971</v>
      </c>
      <c r="AY892" s="15">
        <f t="shared" ca="1" si="477"/>
        <v>9159.3716308111561</v>
      </c>
      <c r="AZ892" s="15">
        <f t="shared" ca="1" si="478"/>
        <v>9334.1913027808805</v>
      </c>
      <c r="BA892" s="15">
        <f t="shared" ca="1" si="479"/>
        <v>10924.455399911332</v>
      </c>
      <c r="BB892" s="15">
        <f t="shared" ca="1" si="480"/>
        <v>14092.276000659967</v>
      </c>
      <c r="BC892" s="15">
        <f t="shared" ca="1" si="481"/>
        <v>14809.770417733365</v>
      </c>
      <c r="BD892" s="15">
        <f t="shared" ca="1" si="482"/>
        <v>15628.232493955282</v>
      </c>
      <c r="BE892" s="15">
        <f t="shared" ca="1" si="483"/>
        <v>23897.13722783776</v>
      </c>
      <c r="BF892" s="15">
        <f ca="1">Inputs!$B$13*EXP($B$9-0.5*C$6^2+C$6*Y892)</f>
        <v>9356.5652879477439</v>
      </c>
      <c r="BG892" s="15">
        <f t="shared" ca="1" si="484"/>
        <v>8941.0185096573805</v>
      </c>
      <c r="BH892" s="15">
        <f t="shared" ca="1" si="485"/>
        <v>10422.902667710698</v>
      </c>
      <c r="BI892" s="15">
        <f t="shared" ca="1" si="486"/>
        <v>11380.830334712984</v>
      </c>
      <c r="BJ892" s="15">
        <f t="shared" ca="1" si="487"/>
        <v>11758.197248305571</v>
      </c>
      <c r="BK892" s="15">
        <f t="shared" ca="1" si="488"/>
        <v>12546.394577656225</v>
      </c>
      <c r="BL892" s="15">
        <f t="shared" ca="1" si="489"/>
        <v>14449.921789791926</v>
      </c>
      <c r="BM892" s="15">
        <f t="shared" ca="1" si="490"/>
        <v>22529.313630970086</v>
      </c>
      <c r="BN892" s="15">
        <f t="shared" ca="1" si="491"/>
        <v>24901.932214447566</v>
      </c>
      <c r="BO892" s="15">
        <f t="shared" ca="1" si="492"/>
        <v>24232.41399746859</v>
      </c>
      <c r="BP892" s="15">
        <f t="shared" ca="1" si="493"/>
        <v>37369.906085612078</v>
      </c>
      <c r="BQ892" s="15">
        <f ca="1">Inputs!$B$20*EXP($B$10-0.5*C$7^2+C$7*AJ892)</f>
        <v>4222.0471649696619</v>
      </c>
      <c r="BR892" s="15">
        <f t="shared" ca="1" si="494"/>
        <v>5298.8443507997754</v>
      </c>
      <c r="BS892" s="15">
        <f t="shared" ca="1" si="495"/>
        <v>7222.1364492458442</v>
      </c>
      <c r="BT892" s="15">
        <f t="shared" ca="1" si="496"/>
        <v>7880.5359418017761</v>
      </c>
      <c r="BU892" s="15">
        <f t="shared" ca="1" si="497"/>
        <v>7085.9328459512626</v>
      </c>
      <c r="BV892" s="15">
        <f t="shared" ca="1" si="498"/>
        <v>10222.274085136771</v>
      </c>
      <c r="BW892" s="15">
        <f t="shared" ca="1" si="499"/>
        <v>15715.216592598108</v>
      </c>
      <c r="BX892" s="15">
        <f t="shared" ca="1" si="500"/>
        <v>15399.896519297528</v>
      </c>
      <c r="BY892" s="15">
        <f t="shared" ca="1" si="501"/>
        <v>20315.775670340823</v>
      </c>
      <c r="BZ892" s="15">
        <f t="shared" ca="1" si="502"/>
        <v>18758.965913160642</v>
      </c>
      <c r="CA892" s="15">
        <f t="shared" ca="1" si="503"/>
        <v>34610.085780124951</v>
      </c>
      <c r="CB892" s="15">
        <f ca="1">(AU892*DCF!C$10-DCF!C$5*MAX(AU892*DCF!C$10,0)-MAX(AU892-Inputs!$B$6,0)/Inputs!$B$10)*DCF!C$6</f>
        <v>1045.7903217384753</v>
      </c>
      <c r="CC892" s="15">
        <f ca="1">(AV892*DCF!D$10-DCF!D$5*MAX(AV892*DCF!D$10,0)-MAX(AV892-AU892,0)/Inputs!$B$10)*DCF!D$6</f>
        <v>1116.5877986462397</v>
      </c>
      <c r="CD892" s="15">
        <f ca="1">(AW892*DCF!E$10-DCF!E$5*MAX(AW892*DCF!E$10,0)-MAX(AW892-AV892,0)/Inputs!$B$10)*DCF!E$6</f>
        <v>1287.2455766367261</v>
      </c>
      <c r="CE892" s="15">
        <f ca="1">(AX892*DCF!F$10-DCF!F$5*MAX(AX892*DCF!F$10,0)-MAX(AX892-AW892,0)/Inputs!$B$10)*DCF!F$6</f>
        <v>1453.4867745824286</v>
      </c>
      <c r="CF892" s="15">
        <f ca="1">(AY892*DCF!G$10-DCF!G$5*MAX(AY892*DCF!G$10,0)-MAX(AY892-AX892,0)/Inputs!$B$10)*DCF!G$6</f>
        <v>1720.5899724444282</v>
      </c>
      <c r="CG892" s="15">
        <f ca="1">(AZ892*DCF!H$10-DCF!H$5*MAX(AZ892*DCF!H$10,0)-MAX(AZ892-AY892,0)/Inputs!$B$10)*DCF!H$6</f>
        <v>1781.197569866508</v>
      </c>
      <c r="CH892" s="15">
        <f ca="1">(BA892*DCF!I$10-DCF!I$5*MAX(BA892*DCF!I$10,0)-MAX(BA892-AZ892,0)/Inputs!$B$10)*DCF!I$6</f>
        <v>1734.6404464686123</v>
      </c>
      <c r="CI892" s="15">
        <f ca="1">(BB892*DCF!J$10-DCF!J$5*MAX(BB892*DCF!J$10,0)-MAX(BB892-BA892,0)/Inputs!$B$10)*DCF!J$6</f>
        <v>1938.2362498143498</v>
      </c>
      <c r="CJ892" s="15">
        <f ca="1">(BC892*DCF!K$10-DCF!K$5*MAX(BC892*DCF!K$10,0)-MAX(BC892-BB892,0)/Inputs!$B$10)*DCF!K$6</f>
        <v>2283.6968948563845</v>
      </c>
      <c r="CK892" s="15">
        <f ca="1">(BD892*DCF!L$10-DCF!L$5*MAX(BD892*DCF!L$10,0)-MAX(BD892-BC892,0)/Inputs!$B$10)*DCF!L$6</f>
        <v>2251.194247535961</v>
      </c>
      <c r="CL892" s="15">
        <f ca="1">(BE892*DCF!M$10-DCF!M$5*MAX(BE892*DCF!M$10,0)-MAX(BE892-BD892,0)/Inputs!$B$10)*DCF!M$6</f>
        <v>2384.3861265915693</v>
      </c>
      <c r="CM892" s="15">
        <f ca="1">(BF892*DCF!C$28-DCF!C$5*MAX(BF892*DCF!C$28,0)-MAX(BF892-Inputs!$B$13,0)/Inputs!$B$17)*DCF!C$6</f>
        <v>2855.5623643289064</v>
      </c>
      <c r="CN892" s="15">
        <f ca="1">(BG892*DCF!D$28-DCF!D$5*MAX(BG892*DCF!D$28,0)-MAX(BG892-BF892,0)/Inputs!$B$17)*DCF!D$6</f>
        <v>2633.336165049584</v>
      </c>
      <c r="CO892" s="15">
        <f ca="1">(BH892*DCF!E$28-DCF!E$5*MAX(BH892*DCF!E$28,0)-MAX(BH892-BG892,0)/Inputs!$B$17)*DCF!E$6</f>
        <v>2659.8926605830225</v>
      </c>
      <c r="CP892" s="15">
        <f ca="1">(BI892*DCF!F$28-DCF!F$5*MAX(BI892*DCF!F$28,0)-MAX(BI892-BH892,0)/Inputs!$B$17)*DCF!F$6</f>
        <v>2915.1897820082772</v>
      </c>
      <c r="CQ892" s="15">
        <f ca="1">(BJ892*DCF!G$28-DCF!G$5*MAX(BJ892*DCF!G$28,0)-MAX(BJ892-BI892,0)/Inputs!$B$17)*DCF!G$6</f>
        <v>2987.284098321983</v>
      </c>
      <c r="CR892" s="15">
        <f ca="1">(BK892*DCF!H$28-DCF!H$5*MAX(BK892*DCF!H$28,0)-MAX(BK892-BJ892,0)/Inputs!$B$17)*DCF!H$6</f>
        <v>2980.3980546501989</v>
      </c>
      <c r="CS892" s="15">
        <f ca="1">(BL892*DCF!I$28-DCF!I$5*MAX(BL892*DCF!I$28,0)-MAX(BL892-BK892,0)/Inputs!$B$17)*DCF!I$6</f>
        <v>3124.7284828886186</v>
      </c>
      <c r="CT892" s="15">
        <f ca="1">(BM892*DCF!J$28-DCF!J$5*MAX(BM892*DCF!J$28,0)-MAX(BM892-BL892,0)/Inputs!$B$17)*DCF!J$6</f>
        <v>3954.6458838465915</v>
      </c>
      <c r="CU892" s="15">
        <f ca="1">(BN892*DCF!K$28-DCF!K$5*MAX(BN892*DCF!K$28,0)-MAX(BN892-BM892,0)/Inputs!$B$17)*DCF!K$6</f>
        <v>4968.2563796016411</v>
      </c>
      <c r="CV892" s="15">
        <f ca="1">(BO892*DCF!L$28-DCF!L$5*MAX(BO892*DCF!L$28,0)-MAX(BO892-BN892,0)/Inputs!$B$17)*DCF!L$6</f>
        <v>4834.875227800394</v>
      </c>
      <c r="CW892" s="15">
        <f ca="1">(BP892*DCF!M$28-DCF!M$5*MAX(BP892*DCF!M$28,0)-MAX(BP892-BO892,0)/Inputs!$B$17)*DCF!M$6</f>
        <v>5657.9323795855926</v>
      </c>
      <c r="CX892" s="15">
        <f ca="1">(BQ892*DCF!C$46-DCF!C$5*MAX(BQ892*DCF!C$46,0)-MAX(BQ892-Inputs!$B$20,0)/Inputs!$B$24)*DCF!C$6</f>
        <v>-1446.6839480159319</v>
      </c>
      <c r="CY892" s="15">
        <f ca="1">(BR892*DCF!D$46-DCF!D$5*MAX(BR892*DCF!D$46,0)-MAX(BR892-BQ892,0)/Inputs!$B$24)*DCF!D$6</f>
        <v>-1363.8495809994288</v>
      </c>
      <c r="CZ892" s="15">
        <f ca="1">(BS892*DCF!E$46-DCF!E$5*MAX(BS892*DCF!E$46,0)-MAX(BS892-BR892,0)/Inputs!$B$24)*DCF!E$6</f>
        <v>-1612.1390076197392</v>
      </c>
      <c r="DA892" s="15">
        <f ca="1">(BT892*DCF!F$46-DCF!F$5*MAX(BT892*DCF!F$46,0)-MAX(BT892-BS892,0)/Inputs!$B$24)*DCF!F$6</f>
        <v>-813.65452066628336</v>
      </c>
      <c r="DB892" s="15">
        <f ca="1">(BU892*DCF!G$46-DCF!G$5*MAX(BU892*DCF!G$46,0)-MAX(BU892-BT892,0)/Inputs!$B$24)*DCF!G$6</f>
        <v>-238.35678084394792</v>
      </c>
      <c r="DC892" s="15">
        <f ca="1">(BV892*DCF!H$46-DCF!H$5*MAX(BV892*DCF!H$46,0)-MAX(BV892-BU892,0)/Inputs!$B$24)*DCF!H$6</f>
        <v>-974.59882339529634</v>
      </c>
      <c r="DD892" s="15">
        <f ca="1">(BW892*DCF!I$46-DCF!I$5*MAX(BW892*DCF!I$46,0)-MAX(BW892-BV892,0)/Inputs!$B$24)*DCF!I$6</f>
        <v>-1213.8622784358026</v>
      </c>
      <c r="DE892" s="15">
        <f ca="1">(BX892*DCF!J$46-DCF!J$5*MAX(BX892*DCF!J$46,0)-MAX(BX892-BW892,0)/Inputs!$B$24)*DCF!J$6</f>
        <v>645.98306066956843</v>
      </c>
      <c r="DF892" s="15">
        <f ca="1">(BY892*DCF!K$46-DCF!K$5*MAX(BY892*DCF!K$46,0)-MAX(BY892-BX892,0)/Inputs!$B$24)*DCF!K$6</f>
        <v>-43.75460426058482</v>
      </c>
      <c r="DG892" s="15">
        <f ca="1">(BZ892*DCF!L$46-DCF!L$5*MAX(BZ892*DCF!L$46,0)-MAX(BZ892-BY892,0)/Inputs!$B$24)*DCF!L$6</f>
        <v>1296.7206906449187</v>
      </c>
      <c r="DH892" s="15">
        <f ca="1">(CA892*DCF!M$46-DCF!M$5*MAX(CA892*DCF!M$46,0)-MAX(CA892-BZ892,0)/Inputs!$B$24)*DCF!M$6</f>
        <v>-600.4800004996672</v>
      </c>
      <c r="DI892" s="15">
        <f ca="1">SUM(CB892:CL892)+BE892*DCF!M$10*(1+Inputs!$B$30)*(1-Inputs!$B$33)*(1-Inputs!$B$30/Inputs!$B$31)/(Inputs!$B$29-Inputs!$B$30)*DCF!M$6</f>
        <v>85503.100891179434</v>
      </c>
      <c r="DJ892" s="15">
        <f ca="1">SUM(CM892:CW892)+BP892*DCF!M$28*(1+Inputs!$B$30)*(1-Inputs!$B$33)*(1-Inputs!$B$30/Inputs!$B$31)/(Inputs!$B$29-Inputs!$B$30)*DCF!M$6</f>
        <v>178240.02521480867</v>
      </c>
      <c r="DK892" s="15">
        <f ca="1">SUM(CX892:DH892)+CA892*DCF!M$46*(1+Inputs!$B$30)*(1-Inputs!$B$33)*(1-Inputs!$B$30/Inputs!$B$31)/(Inputs!$B$29-Inputs!$B$30)*DCF!M$6</f>
        <v>47146.616649406627</v>
      </c>
      <c r="DM892" s="15">
        <f ca="1">DI892+DJ892+DK892+Inputs!$B$34+Inputs!$B$36-Inputs!$B$35</f>
        <v>387740.74275539472</v>
      </c>
    </row>
    <row r="893" spans="1:117" x14ac:dyDescent="0.75">
      <c r="A893" s="11">
        <v>880</v>
      </c>
      <c r="C893" s="24">
        <f t="shared" ca="1" si="507"/>
        <v>1.3946246420516104</v>
      </c>
      <c r="D893" s="24">
        <f t="shared" ca="1" si="507"/>
        <v>-0.28689823395435005</v>
      </c>
      <c r="E893" s="24">
        <f t="shared" ca="1" si="507"/>
        <v>-1.224743048759469</v>
      </c>
      <c r="F893" s="24">
        <f t="shared" ca="1" si="507"/>
        <v>-0.77613830698825548</v>
      </c>
      <c r="G893" s="24">
        <f t="shared" ca="1" si="507"/>
        <v>0.48888596518195182</v>
      </c>
      <c r="H893" s="24">
        <f t="shared" ca="1" si="507"/>
        <v>-0.49817159863458332</v>
      </c>
      <c r="I893" s="24">
        <f t="shared" ca="1" si="507"/>
        <v>-0.3883107813552088</v>
      </c>
      <c r="J893" s="24">
        <f t="shared" ca="1" si="507"/>
        <v>-1.3660665494162474</v>
      </c>
      <c r="K893" s="24">
        <f t="shared" ca="1" si="507"/>
        <v>0.32937361794971226</v>
      </c>
      <c r="L893" s="24">
        <f t="shared" ca="1" si="507"/>
        <v>-0.10746003698417599</v>
      </c>
      <c r="M893" s="24">
        <f t="shared" ca="1" si="507"/>
        <v>-0.20343453237810127</v>
      </c>
      <c r="N893" s="24">
        <f ca="1">SQRT(Inputs!$B$38)*C893+SQRT(1-Inputs!$B$38)*_xlfn.NORM.S.INV(RAND())</f>
        <v>0.30910984729968904</v>
      </c>
      <c r="O893" s="24">
        <f ca="1">SQRT(Inputs!$B$38)*D893+SQRT(1-Inputs!$B$38)*_xlfn.NORM.S.INV(RAND())</f>
        <v>-0.54399414912114885</v>
      </c>
      <c r="P893" s="24">
        <f ca="1">SQRT(Inputs!$B$38)*E893+SQRT(1-Inputs!$B$38)*_xlfn.NORM.S.INV(RAND())</f>
        <v>-0.65784633501539314</v>
      </c>
      <c r="Q893" s="24">
        <f ca="1">SQRT(Inputs!$B$38)*F893+SQRT(1-Inputs!$B$38)*_xlfn.NORM.S.INV(RAND())</f>
        <v>-3.9786661316332184E-2</v>
      </c>
      <c r="R893" s="24">
        <f ca="1">SQRT(Inputs!$B$38)*G893+SQRT(1-Inputs!$B$38)*_xlfn.NORM.S.INV(RAND())</f>
        <v>-1.5776588689546456E-2</v>
      </c>
      <c r="S893" s="24">
        <f ca="1">SQRT(Inputs!$B$38)*H893+SQRT(1-Inputs!$B$38)*_xlfn.NORM.S.INV(RAND())</f>
        <v>-0.71256240189869469</v>
      </c>
      <c r="T893" s="24">
        <f ca="1">SQRT(Inputs!$B$38)*I893+SQRT(1-Inputs!$B$38)*_xlfn.NORM.S.INV(RAND())</f>
        <v>-0.36323560516070902</v>
      </c>
      <c r="U893" s="24">
        <f ca="1">SQRT(Inputs!$B$38)*J893+SQRT(1-Inputs!$B$38)*_xlfn.NORM.S.INV(RAND())</f>
        <v>-0.82845398949466986</v>
      </c>
      <c r="V893" s="24">
        <f ca="1">SQRT(Inputs!$B$38)*K893+SQRT(1-Inputs!$B$38)*_xlfn.NORM.S.INV(RAND())</f>
        <v>1.1209295155804224</v>
      </c>
      <c r="W893" s="24">
        <f ca="1">SQRT(Inputs!$B$38)*L893+SQRT(1-Inputs!$B$38)*_xlfn.NORM.S.INV(RAND())</f>
        <v>-0.75777865916078635</v>
      </c>
      <c r="X893" s="24">
        <f ca="1">SQRT(Inputs!$B$38)*M893+SQRT(1-Inputs!$B$38)*_xlfn.NORM.S.INV(RAND())</f>
        <v>-0.90052634927949127</v>
      </c>
      <c r="Y893" s="24">
        <f ca="1">SQRT(Inputs!$B$38)*C893+SQRT(1-Inputs!$B$38)*_xlfn.NORM.S.INV(RAND())</f>
        <v>0.73995820462196671</v>
      </c>
      <c r="Z893" s="24">
        <f ca="1">SQRT(Inputs!$B$38)*D893+SQRT(1-Inputs!$B$38)*_xlfn.NORM.S.INV(RAND())</f>
        <v>0.72205084914644468</v>
      </c>
      <c r="AA893" s="24">
        <f ca="1">SQRT(Inputs!$B$38)*E893+SQRT(1-Inputs!$B$38)*_xlfn.NORM.S.INV(RAND())</f>
        <v>-1.5282166156002905</v>
      </c>
      <c r="AB893" s="24">
        <f ca="1">SQRT(Inputs!$B$38)*F893+SQRT(1-Inputs!$B$38)*_xlfn.NORM.S.INV(RAND())</f>
        <v>-0.56012133160149058</v>
      </c>
      <c r="AC893" s="24">
        <f ca="1">SQRT(Inputs!$B$38)*G893+SQRT(1-Inputs!$B$38)*_xlfn.NORM.S.INV(RAND())</f>
        <v>-0.22202932976157985</v>
      </c>
      <c r="AD893" s="24">
        <f ca="1">SQRT(Inputs!$B$38)*H893+SQRT(1-Inputs!$B$38)*_xlfn.NORM.S.INV(RAND())</f>
        <v>-1.5717842966434299</v>
      </c>
      <c r="AE893" s="24">
        <f ca="1">SQRT(Inputs!$B$38)*I893+SQRT(1-Inputs!$B$38)*_xlfn.NORM.S.INV(RAND())</f>
        <v>-0.66456850302723769</v>
      </c>
      <c r="AF893" s="24">
        <f ca="1">SQRT(Inputs!$B$38)*J893+SQRT(1-Inputs!$B$38)*_xlfn.NORM.S.INV(RAND())</f>
        <v>-0.38105317249042792</v>
      </c>
      <c r="AG893" s="24">
        <f ca="1">SQRT(Inputs!$B$38)*K893+SQRT(1-Inputs!$B$38)*_xlfn.NORM.S.INV(RAND())</f>
        <v>-0.62273974132203036</v>
      </c>
      <c r="AH893" s="24">
        <f ca="1">SQRT(Inputs!$B$38)*L893+SQRT(1-Inputs!$B$38)*_xlfn.NORM.S.INV(RAND())</f>
        <v>8.0487194856609129E-2</v>
      </c>
      <c r="AI893" s="24">
        <f ca="1">SQRT(Inputs!$B$38)*M893+SQRT(1-Inputs!$B$38)*_xlfn.NORM.S.INV(RAND())</f>
        <v>0.23101214149210847</v>
      </c>
      <c r="AJ893" s="24">
        <f ca="1">SQRT(Inputs!$B$38)*C893+SQRT(1-Inputs!$B$38)*_xlfn.NORM.S.INV(RAND())</f>
        <v>0.49227529888205712</v>
      </c>
      <c r="AK893" s="24">
        <f ca="1">SQRT(Inputs!$B$38)*D893+SQRT(1-Inputs!$B$38)*_xlfn.NORM.S.INV(RAND())</f>
        <v>0.44224844966879662</v>
      </c>
      <c r="AL893" s="24">
        <f ca="1">SQRT(Inputs!$B$38)*E893+SQRT(1-Inputs!$B$38)*_xlfn.NORM.S.INV(RAND())</f>
        <v>-0.82004591059001153</v>
      </c>
      <c r="AM893" s="24">
        <f ca="1">SQRT(Inputs!$B$38)*F893+SQRT(1-Inputs!$B$38)*_xlfn.NORM.S.INV(RAND())</f>
        <v>1.0687461073044371</v>
      </c>
      <c r="AN893" s="24">
        <f ca="1">SQRT(Inputs!$B$38)*G893+SQRT(1-Inputs!$B$38)*_xlfn.NORM.S.INV(RAND())</f>
        <v>-0.12113452128300278</v>
      </c>
      <c r="AO893" s="24">
        <f ca="1">SQRT(Inputs!$B$38)*H893+SQRT(1-Inputs!$B$38)*_xlfn.NORM.S.INV(RAND())</f>
        <v>-2.9395680603665939</v>
      </c>
      <c r="AP893" s="24">
        <f ca="1">SQRT(Inputs!$B$38)*I893+SQRT(1-Inputs!$B$38)*_xlfn.NORM.S.INV(RAND())</f>
        <v>-0.75262721503703056</v>
      </c>
      <c r="AQ893" s="24">
        <f ca="1">SQRT(Inputs!$B$38)*J893+SQRT(1-Inputs!$B$38)*_xlfn.NORM.S.INV(RAND())</f>
        <v>0.56195362829115958</v>
      </c>
      <c r="AR893" s="24">
        <f ca="1">SQRT(Inputs!$B$38)*K893+SQRT(1-Inputs!$B$38)*_xlfn.NORM.S.INV(RAND())</f>
        <v>0.53218947200588884</v>
      </c>
      <c r="AS893" s="24">
        <f ca="1">SQRT(Inputs!$B$38)*L893+SQRT(1-Inputs!$B$38)*_xlfn.NORM.S.INV(RAND())</f>
        <v>0.4879631105158479</v>
      </c>
      <c r="AT893" s="24">
        <f ca="1">SQRT(Inputs!$B$38)*M893+SQRT(1-Inputs!$B$38)*_xlfn.NORM.S.INV(RAND())</f>
        <v>-0.19023008984292905</v>
      </c>
      <c r="AU893" s="15">
        <f ca="1">Inputs!$B$6*EXP($B$8-0.5*C$5^2+C$5*N893)</f>
        <v>5216.8496208695024</v>
      </c>
      <c r="AV893" s="15">
        <f t="shared" ca="1" si="474"/>
        <v>5862.0069649167253</v>
      </c>
      <c r="AW893" s="15">
        <f t="shared" ca="1" si="475"/>
        <v>6540.7809797844011</v>
      </c>
      <c r="AX893" s="15">
        <f t="shared" ca="1" si="476"/>
        <v>7946.0415318002579</v>
      </c>
      <c r="AY893" s="15">
        <f t="shared" ca="1" si="477"/>
        <v>9692.9977549603282</v>
      </c>
      <c r="AZ893" s="15">
        <f t="shared" ca="1" si="478"/>
        <v>10960.14737704103</v>
      </c>
      <c r="BA893" s="15">
        <f t="shared" ca="1" si="479"/>
        <v>12912.100063186417</v>
      </c>
      <c r="BB893" s="15">
        <f t="shared" ca="1" si="480"/>
        <v>14549.191837884569</v>
      </c>
      <c r="BC893" s="15">
        <f t="shared" ca="1" si="481"/>
        <v>19855.314953774407</v>
      </c>
      <c r="BD893" s="15">
        <f t="shared" ca="1" si="482"/>
        <v>22660.239890818</v>
      </c>
      <c r="BE893" s="15">
        <f t="shared" ca="1" si="483"/>
        <v>25580.641981972589</v>
      </c>
      <c r="BF893" s="15">
        <f ca="1">Inputs!$B$13*EXP($B$9-0.5*C$6^2+C$6*Y893)</f>
        <v>16016.33208954001</v>
      </c>
      <c r="BG893" s="15">
        <f t="shared" ca="1" si="484"/>
        <v>22235.904978759176</v>
      </c>
      <c r="BH893" s="15">
        <f t="shared" ca="1" si="485"/>
        <v>21085.395167127092</v>
      </c>
      <c r="BI893" s="15">
        <f t="shared" ca="1" si="486"/>
        <v>23679.60469338881</v>
      </c>
      <c r="BJ893" s="15">
        <f t="shared" ca="1" si="487"/>
        <v>28115.282353719747</v>
      </c>
      <c r="BK893" s="15">
        <f t="shared" ca="1" si="488"/>
        <v>27858.846021062716</v>
      </c>
      <c r="BL893" s="15">
        <f t="shared" ca="1" si="489"/>
        <v>31397.356555442238</v>
      </c>
      <c r="BM893" s="15">
        <f t="shared" ca="1" si="490"/>
        <v>36809.752166203019</v>
      </c>
      <c r="BN893" s="15">
        <f t="shared" ca="1" si="491"/>
        <v>42015.920764912436</v>
      </c>
      <c r="BO893" s="15">
        <f t="shared" ca="1" si="492"/>
        <v>52182.189449132522</v>
      </c>
      <c r="BP893" s="15">
        <f t="shared" ca="1" si="493"/>
        <v>65929.679670763056</v>
      </c>
      <c r="BQ893" s="15">
        <f ca="1">Inputs!$B$20*EXP($B$10-0.5*C$7^2+C$7*AJ893)</f>
        <v>5107.8314127342037</v>
      </c>
      <c r="BR893" s="15">
        <f t="shared" ca="1" si="494"/>
        <v>7975.7502488535438</v>
      </c>
      <c r="BS893" s="15">
        <f t="shared" ca="1" si="495"/>
        <v>8630.0771361312109</v>
      </c>
      <c r="BT893" s="15">
        <f t="shared" ca="1" si="496"/>
        <v>15749.69425430632</v>
      </c>
      <c r="BU893" s="15">
        <f t="shared" ca="1" si="497"/>
        <v>21196.697541678815</v>
      </c>
      <c r="BV893" s="15">
        <f t="shared" ca="1" si="498"/>
        <v>15207.599868176047</v>
      </c>
      <c r="BW893" s="15">
        <f t="shared" ca="1" si="499"/>
        <v>18096.429709559037</v>
      </c>
      <c r="BX893" s="15">
        <f t="shared" ca="1" si="500"/>
        <v>28329.026254970548</v>
      </c>
      <c r="BY893" s="15">
        <f t="shared" ca="1" si="501"/>
        <v>43948.364922032175</v>
      </c>
      <c r="BZ893" s="15">
        <f t="shared" ca="1" si="502"/>
        <v>67453.074050888943</v>
      </c>
      <c r="CA893" s="15">
        <f t="shared" ca="1" si="503"/>
        <v>91601.659174595508</v>
      </c>
      <c r="CB893" s="15">
        <f ca="1">(AU893*DCF!C$10-DCF!C$5*MAX(AU893*DCF!C$10,0)-MAX(AU893-Inputs!$B$6,0)/Inputs!$B$10)*DCF!C$6</f>
        <v>1041.2588874779515</v>
      </c>
      <c r="CC893" s="15">
        <f ca="1">(AV893*DCF!D$10-DCF!D$5*MAX(AV893*DCF!D$10,0)-MAX(AV893-AU893,0)/Inputs!$B$10)*DCF!D$6</f>
        <v>1271.5197505261351</v>
      </c>
      <c r="CD893" s="15">
        <f ca="1">(AW893*DCF!E$10-DCF!E$5*MAX(AW893*DCF!E$10,0)-MAX(AW893-AV893,0)/Inputs!$B$10)*DCF!E$6</f>
        <v>1357.2741904433892</v>
      </c>
      <c r="CE893" s="15">
        <f ca="1">(AX893*DCF!F$10-DCF!F$5*MAX(AX893*DCF!F$10,0)-MAX(AX893-AW893,0)/Inputs!$B$10)*DCF!F$6</f>
        <v>1442.2083225395527</v>
      </c>
      <c r="CF893" s="15">
        <f ca="1">(AY893*DCF!G$10-DCF!G$5*MAX(AY893*DCF!G$10,0)-MAX(AY893-AX893,0)/Inputs!$B$10)*DCF!G$6</f>
        <v>1661.3486128714198</v>
      </c>
      <c r="CG893" s="15">
        <f ca="1">(AZ893*DCF!H$10-DCF!H$5*MAX(AZ893*DCF!H$10,0)-MAX(AZ893-AY893,0)/Inputs!$B$10)*DCF!H$6</f>
        <v>1902.9153427071358</v>
      </c>
      <c r="CH893" s="15">
        <f ca="1">(BA893*DCF!I$10-DCF!I$5*MAX(BA893*DCF!I$10,0)-MAX(BA893-AZ893,0)/Inputs!$B$10)*DCF!I$6</f>
        <v>2038.3810159294958</v>
      </c>
      <c r="CI893" s="15">
        <f ca="1">(BB893*DCF!J$10-DCF!J$5*MAX(BB893*DCF!J$10,0)-MAX(BB893-BA893,0)/Inputs!$B$10)*DCF!J$6</f>
        <v>2248.6007968766739</v>
      </c>
      <c r="CJ893" s="15">
        <f ca="1">(BC893*DCF!K$10-DCF!K$5*MAX(BC893*DCF!K$10,0)-MAX(BC893-BB893,0)/Inputs!$B$10)*DCF!K$6</f>
        <v>2453.6103671748515</v>
      </c>
      <c r="CK893" s="15">
        <f ca="1">(BD893*DCF!L$10-DCF!L$5*MAX(BD893*DCF!L$10,0)-MAX(BD893-BC893,0)/Inputs!$B$10)*DCF!L$6</f>
        <v>3054.8728718635221</v>
      </c>
      <c r="CL893" s="15">
        <f ca="1">(BE893*DCF!M$10-DCF!M$5*MAX(BE893*DCF!M$10,0)-MAX(BE893-BD893,0)/Inputs!$B$10)*DCF!M$6</f>
        <v>3260.8862108566482</v>
      </c>
      <c r="CM893" s="15">
        <f ca="1">(BF893*DCF!C$28-DCF!C$5*MAX(BF893*DCF!C$28,0)-MAX(BF893-Inputs!$B$13,0)/Inputs!$B$17)*DCF!C$6</f>
        <v>3818.9497037449769</v>
      </c>
      <c r="CN893" s="15">
        <f ca="1">(BG893*DCF!D$28-DCF!D$5*MAX(BG893*DCF!D$28,0)-MAX(BG893-BF893,0)/Inputs!$B$17)*DCF!D$6</f>
        <v>5222.0667985968257</v>
      </c>
      <c r="CO893" s="15">
        <f ca="1">(BH893*DCF!E$28-DCF!E$5*MAX(BH893*DCF!E$28,0)-MAX(BH893-BG893,0)/Inputs!$B$17)*DCF!E$6</f>
        <v>5971.7593672268922</v>
      </c>
      <c r="CP893" s="15">
        <f ca="1">(BI893*DCF!F$28-DCF!F$5*MAX(BI893*DCF!F$28,0)-MAX(BI893-BH893,0)/Inputs!$B$17)*DCF!F$6</f>
        <v>5956.0720841788243</v>
      </c>
      <c r="CQ893" s="15">
        <f ca="1">(BJ893*DCF!G$28-DCF!G$5*MAX(BJ893*DCF!G$28,0)-MAX(BJ893-BI893,0)/Inputs!$B$17)*DCF!G$6</f>
        <v>6548.6861533823167</v>
      </c>
      <c r="CR893" s="15">
        <f ca="1">(BK893*DCF!H$28-DCF!H$5*MAX(BK893*DCF!H$28,0)-MAX(BK893-BJ893,0)/Inputs!$B$17)*DCF!H$6</f>
        <v>6889.79998008454</v>
      </c>
      <c r="CS893" s="15">
        <f ca="1">(BL893*DCF!I$28-DCF!I$5*MAX(BL893*DCF!I$28,0)-MAX(BL893-BK893,0)/Inputs!$B$17)*DCF!I$6</f>
        <v>6875.2990082526176</v>
      </c>
      <c r="CT893" s="15">
        <f ca="1">(BM893*DCF!J$28-DCF!J$5*MAX(BM893*DCF!J$28,0)-MAX(BM893-BL893,0)/Inputs!$B$17)*DCF!J$6</f>
        <v>7493.9911019913798</v>
      </c>
      <c r="CU893" s="15">
        <f ca="1">(BN893*DCF!K$28-DCF!K$5*MAX(BN893*DCF!K$28,0)-MAX(BN893-BM893,0)/Inputs!$B$17)*DCF!K$6</f>
        <v>8235.3716770357569</v>
      </c>
      <c r="CV893" s="15">
        <f ca="1">(BO893*DCF!L$28-DCF!L$5*MAX(BO893*DCF!L$28,0)-MAX(BO893-BN893,0)/Inputs!$B$17)*DCF!L$6</f>
        <v>9261.1118389348376</v>
      </c>
      <c r="CW893" s="15">
        <f ca="1">(BP893*DCF!M$28-DCF!M$5*MAX(BP893*DCF!M$28,0)-MAX(BP893-BO893,0)/Inputs!$B$17)*DCF!M$6</f>
        <v>10967.708362526708</v>
      </c>
      <c r="CX893" s="15">
        <f ca="1">(BQ893*DCF!C$46-DCF!C$5*MAX(BQ893*DCF!C$46,0)-MAX(BQ893-Inputs!$B$20,0)/Inputs!$B$24)*DCF!C$6</f>
        <v>-2060.3912790306258</v>
      </c>
      <c r="CY893" s="15">
        <f ca="1">(BR893*DCF!D$46-DCF!D$5*MAX(BR893*DCF!D$46,0)-MAX(BR893-BQ893,0)/Inputs!$B$24)*DCF!D$6</f>
        <v>-2584.9917320635377</v>
      </c>
      <c r="CZ893" s="15">
        <f ca="1">(BS893*DCF!E$46-DCF!E$5*MAX(BS893*DCF!E$46,0)-MAX(BS893-BR893,0)/Inputs!$B$24)*DCF!E$6</f>
        <v>-1278.4392930697195</v>
      </c>
      <c r="DA893" s="15">
        <f ca="1">(BT893*DCF!F$46-DCF!F$5*MAX(BT893*DCF!F$46,0)-MAX(BT893-BS893,0)/Inputs!$B$24)*DCF!F$6</f>
        <v>-3739.4699737552055</v>
      </c>
      <c r="DB893" s="15">
        <f ca="1">(BU893*DCF!G$46-DCF!G$5*MAX(BU893*DCF!G$46,0)-MAX(BU893-BT893,0)/Inputs!$B$24)*DCF!G$6</f>
        <v>-2545.2793119691582</v>
      </c>
      <c r="DC893" s="15">
        <f ca="1">(BV893*DCF!H$46-DCF!H$5*MAX(BV893*DCF!H$46,0)-MAX(BV893-BU893,0)/Inputs!$B$24)*DCF!H$6</f>
        <v>0</v>
      </c>
      <c r="DD893" s="15">
        <f ca="1">(BW893*DCF!I$46-DCF!I$5*MAX(BW893*DCF!I$46,0)-MAX(BW893-BV893,0)/Inputs!$B$24)*DCF!I$6</f>
        <v>-411.32723369246588</v>
      </c>
      <c r="DE893" s="15">
        <f ca="1">(BX893*DCF!J$46-DCF!J$5*MAX(BX893*DCF!J$46,0)-MAX(BX893-BW893,0)/Inputs!$B$24)*DCF!J$6</f>
        <v>-1525.1931376415778</v>
      </c>
      <c r="DF893" s="15">
        <f ca="1">(BY893*DCF!K$46-DCF!K$5*MAX(BY893*DCF!K$46,0)-MAX(BY893-BX893,0)/Inputs!$B$24)*DCF!K$6</f>
        <v>-1315.8447689961135</v>
      </c>
      <c r="DG893" s="15">
        <f ca="1">(BZ893*DCF!L$46-DCF!L$5*MAX(BZ893*DCF!L$46,0)-MAX(BZ893-BY893,0)/Inputs!$B$24)*DCF!L$6</f>
        <v>-656.47453106335831</v>
      </c>
      <c r="DH893" s="15">
        <f ca="1">(CA893*DCF!M$46-DCF!M$5*MAX(CA893*DCF!M$46,0)-MAX(CA893-BZ893,0)/Inputs!$B$24)*DCF!M$6</f>
        <v>2132.7990870266362</v>
      </c>
      <c r="DI893" s="15">
        <f ca="1">SUM(CB893:CL893)+BE893*DCF!M$10*(1+Inputs!$B$30)*(1-Inputs!$B$33)*(1-Inputs!$B$30/Inputs!$B$31)/(Inputs!$B$29-Inputs!$B$30)*DCF!M$6</f>
        <v>92924.141274067457</v>
      </c>
      <c r="DJ893" s="15">
        <f ca="1">SUM(CM893:CW893)+BP893*DCF!M$28*(1+Inputs!$B$30)*(1-Inputs!$B$33)*(1-Inputs!$B$30/Inputs!$B$31)/(Inputs!$B$29-Inputs!$B$30)*DCF!M$6</f>
        <v>321885.04321394389</v>
      </c>
      <c r="DK893" s="15">
        <f ca="1">SUM(CX893:DH893)+CA893*DCF!M$46*(1+Inputs!$B$30)*(1-Inputs!$B$33)*(1-Inputs!$B$30/Inputs!$B$31)/(Inputs!$B$29-Inputs!$B$30)*DCF!M$6</f>
        <v>127642.40381987908</v>
      </c>
      <c r="DM893" s="15">
        <f ca="1">DI893+DJ893+DK893+Inputs!$B$34+Inputs!$B$36-Inputs!$B$35</f>
        <v>619302.58830789046</v>
      </c>
    </row>
    <row r="894" spans="1:117" x14ac:dyDescent="0.75">
      <c r="A894" s="11">
        <v>881</v>
      </c>
      <c r="C894" s="24">
        <f t="shared" ref="C894:M903" ca="1" si="508">_xlfn.NORM.S.INV(RAND())</f>
        <v>2.1553858953295815</v>
      </c>
      <c r="D894" s="24">
        <f t="shared" ca="1" si="508"/>
        <v>-2.7819772815768777</v>
      </c>
      <c r="E894" s="24">
        <f t="shared" ca="1" si="508"/>
        <v>1.828051001616344</v>
      </c>
      <c r="F894" s="24">
        <f t="shared" ca="1" si="508"/>
        <v>-0.23261459523561537</v>
      </c>
      <c r="G894" s="24">
        <f t="shared" ca="1" si="508"/>
        <v>-0.93098938865316416</v>
      </c>
      <c r="H894" s="24">
        <f t="shared" ca="1" si="508"/>
        <v>-0.53833790627809486</v>
      </c>
      <c r="I894" s="24">
        <f t="shared" ca="1" si="508"/>
        <v>-0.91564435159233304</v>
      </c>
      <c r="J894" s="24">
        <f t="shared" ca="1" si="508"/>
        <v>0.24853811833484604</v>
      </c>
      <c r="K894" s="24">
        <f t="shared" ca="1" si="508"/>
        <v>1.2129957731100791</v>
      </c>
      <c r="L894" s="24">
        <f t="shared" ca="1" si="508"/>
        <v>-3.9709386118414441E-3</v>
      </c>
      <c r="M894" s="24">
        <f t="shared" ca="1" si="508"/>
        <v>-0.51845065820194136</v>
      </c>
      <c r="N894" s="24">
        <f ca="1">SQRT(Inputs!$B$38)*C894+SQRT(1-Inputs!$B$38)*_xlfn.NORM.S.INV(RAND())</f>
        <v>0.52673046115535205</v>
      </c>
      <c r="O894" s="24">
        <f ca="1">SQRT(Inputs!$B$38)*D894+SQRT(1-Inputs!$B$38)*_xlfn.NORM.S.INV(RAND())</f>
        <v>-1.463779552198299</v>
      </c>
      <c r="P894" s="24">
        <f ca="1">SQRT(Inputs!$B$38)*E894+SQRT(1-Inputs!$B$38)*_xlfn.NORM.S.INV(RAND())</f>
        <v>2.1377396213414528</v>
      </c>
      <c r="Q894" s="24">
        <f ca="1">SQRT(Inputs!$B$38)*F894+SQRT(1-Inputs!$B$38)*_xlfn.NORM.S.INV(RAND())</f>
        <v>-1.2354965648601182</v>
      </c>
      <c r="R894" s="24">
        <f ca="1">SQRT(Inputs!$B$38)*G894+SQRT(1-Inputs!$B$38)*_xlfn.NORM.S.INV(RAND())</f>
        <v>-0.64870126349361168</v>
      </c>
      <c r="S894" s="24">
        <f ca="1">SQRT(Inputs!$B$38)*H894+SQRT(1-Inputs!$B$38)*_xlfn.NORM.S.INV(RAND())</f>
        <v>-0.77264217123334911</v>
      </c>
      <c r="T894" s="24">
        <f ca="1">SQRT(Inputs!$B$38)*I894+SQRT(1-Inputs!$B$38)*_xlfn.NORM.S.INV(RAND())</f>
        <v>-0.2716412468297022</v>
      </c>
      <c r="U894" s="24">
        <f ca="1">SQRT(Inputs!$B$38)*J894+SQRT(1-Inputs!$B$38)*_xlfn.NORM.S.INV(RAND())</f>
        <v>-7.0483940492485214E-2</v>
      </c>
      <c r="V894" s="24">
        <f ca="1">SQRT(Inputs!$B$38)*K894+SQRT(1-Inputs!$B$38)*_xlfn.NORM.S.INV(RAND())</f>
        <v>1.4354917365486428</v>
      </c>
      <c r="W894" s="24">
        <f ca="1">SQRT(Inputs!$B$38)*L894+SQRT(1-Inputs!$B$38)*_xlfn.NORM.S.INV(RAND())</f>
        <v>-0.53114972428330132</v>
      </c>
      <c r="X894" s="24">
        <f ca="1">SQRT(Inputs!$B$38)*M894+SQRT(1-Inputs!$B$38)*_xlfn.NORM.S.INV(RAND())</f>
        <v>-0.43951384805510246</v>
      </c>
      <c r="Y894" s="24">
        <f ca="1">SQRT(Inputs!$B$38)*C894+SQRT(1-Inputs!$B$38)*_xlfn.NORM.S.INV(RAND())</f>
        <v>0.74412529592461196</v>
      </c>
      <c r="Z894" s="24">
        <f ca="1">SQRT(Inputs!$B$38)*D894+SQRT(1-Inputs!$B$38)*_xlfn.NORM.S.INV(RAND())</f>
        <v>-3.3969358385429782</v>
      </c>
      <c r="AA894" s="24">
        <f ca="1">SQRT(Inputs!$B$38)*E894+SQRT(1-Inputs!$B$38)*_xlfn.NORM.S.INV(RAND())</f>
        <v>1.2326344152269637</v>
      </c>
      <c r="AB894" s="24">
        <f ca="1">SQRT(Inputs!$B$38)*F894+SQRT(1-Inputs!$B$38)*_xlfn.NORM.S.INV(RAND())</f>
        <v>0.57218442341078246</v>
      </c>
      <c r="AC894" s="24">
        <f ca="1">SQRT(Inputs!$B$38)*G894+SQRT(1-Inputs!$B$38)*_xlfn.NORM.S.INV(RAND())</f>
        <v>-0.69143248183163419</v>
      </c>
      <c r="AD894" s="24">
        <f ca="1">SQRT(Inputs!$B$38)*H894+SQRT(1-Inputs!$B$38)*_xlfn.NORM.S.INV(RAND())</f>
        <v>-0.55724315016056836</v>
      </c>
      <c r="AE894" s="24">
        <f ca="1">SQRT(Inputs!$B$38)*I894+SQRT(1-Inputs!$B$38)*_xlfn.NORM.S.INV(RAND())</f>
        <v>-1.3326233463985726</v>
      </c>
      <c r="AF894" s="24">
        <f ca="1">SQRT(Inputs!$B$38)*J894+SQRT(1-Inputs!$B$38)*_xlfn.NORM.S.INV(RAND())</f>
        <v>0.94671500027319744</v>
      </c>
      <c r="AG894" s="24">
        <f ca="1">SQRT(Inputs!$B$38)*K894+SQRT(1-Inputs!$B$38)*_xlfn.NORM.S.INV(RAND())</f>
        <v>0.81305915975544207</v>
      </c>
      <c r="AH894" s="24">
        <f ca="1">SQRT(Inputs!$B$38)*L894+SQRT(1-Inputs!$B$38)*_xlfn.NORM.S.INV(RAND())</f>
        <v>0.58917057672360162</v>
      </c>
      <c r="AI894" s="24">
        <f ca="1">SQRT(Inputs!$B$38)*M894+SQRT(1-Inputs!$B$38)*_xlfn.NORM.S.INV(RAND())</f>
        <v>-1.0806303256404663</v>
      </c>
      <c r="AJ894" s="24">
        <f ca="1">SQRT(Inputs!$B$38)*C894+SQRT(1-Inputs!$B$38)*_xlfn.NORM.S.INV(RAND())</f>
        <v>0.15530602481542433</v>
      </c>
      <c r="AK894" s="24">
        <f ca="1">SQRT(Inputs!$B$38)*D894+SQRT(1-Inputs!$B$38)*_xlfn.NORM.S.INV(RAND())</f>
        <v>-0.4894680264146456</v>
      </c>
      <c r="AL894" s="24">
        <f ca="1">SQRT(Inputs!$B$38)*E894+SQRT(1-Inputs!$B$38)*_xlfn.NORM.S.INV(RAND())</f>
        <v>0.57150338239628473</v>
      </c>
      <c r="AM894" s="24">
        <f ca="1">SQRT(Inputs!$B$38)*F894+SQRT(1-Inputs!$B$38)*_xlfn.NORM.S.INV(RAND())</f>
        <v>0.32174894135593168</v>
      </c>
      <c r="AN894" s="24">
        <f ca="1">SQRT(Inputs!$B$38)*G894+SQRT(1-Inputs!$B$38)*_xlfn.NORM.S.INV(RAND())</f>
        <v>-8.6352651653762713E-3</v>
      </c>
      <c r="AO894" s="24">
        <f ca="1">SQRT(Inputs!$B$38)*H894+SQRT(1-Inputs!$B$38)*_xlfn.NORM.S.INV(RAND())</f>
        <v>0.23816759166260765</v>
      </c>
      <c r="AP894" s="24">
        <f ca="1">SQRT(Inputs!$B$38)*I894+SQRT(1-Inputs!$B$38)*_xlfn.NORM.S.INV(RAND())</f>
        <v>0.41632688943701968</v>
      </c>
      <c r="AQ894" s="24">
        <f ca="1">SQRT(Inputs!$B$38)*J894+SQRT(1-Inputs!$B$38)*_xlfn.NORM.S.INV(RAND())</f>
        <v>-1.1214740871985205</v>
      </c>
      <c r="AR894" s="24">
        <f ca="1">SQRT(Inputs!$B$38)*K894+SQRT(1-Inputs!$B$38)*_xlfn.NORM.S.INV(RAND())</f>
        <v>0.39564214235662831</v>
      </c>
      <c r="AS894" s="24">
        <f ca="1">SQRT(Inputs!$B$38)*L894+SQRT(1-Inputs!$B$38)*_xlfn.NORM.S.INV(RAND())</f>
        <v>1.0676531952924735</v>
      </c>
      <c r="AT894" s="24">
        <f ca="1">SQRT(Inputs!$B$38)*M894+SQRT(1-Inputs!$B$38)*_xlfn.NORM.S.INV(RAND())</f>
        <v>0.68517928899574121</v>
      </c>
      <c r="AU894" s="15">
        <f ca="1">Inputs!$B$6*EXP($B$8-0.5*C$5^2+C$5*N894)</f>
        <v>5403.8983879951102</v>
      </c>
      <c r="AV894" s="15">
        <f t="shared" ca="1" si="474"/>
        <v>5304.1050411745837</v>
      </c>
      <c r="AW894" s="15">
        <f t="shared" ca="1" si="475"/>
        <v>8628.9039066257501</v>
      </c>
      <c r="AX894" s="15">
        <f t="shared" ca="1" si="476"/>
        <v>9028.1845054995392</v>
      </c>
      <c r="AY894" s="15">
        <f t="shared" ca="1" si="477"/>
        <v>10228.349052379494</v>
      </c>
      <c r="AZ894" s="15">
        <f t="shared" ca="1" si="478"/>
        <v>11489.220166207157</v>
      </c>
      <c r="BA894" s="15">
        <f t="shared" ca="1" si="479"/>
        <v>13665.775786045526</v>
      </c>
      <c r="BB894" s="15">
        <f t="shared" ca="1" si="480"/>
        <v>16613.339084198247</v>
      </c>
      <c r="BC894" s="15">
        <f t="shared" ca="1" si="481"/>
        <v>23371.255435096165</v>
      </c>
      <c r="BD894" s="15">
        <f t="shared" ca="1" si="482"/>
        <v>27244.301660796431</v>
      </c>
      <c r="BE894" s="15">
        <f t="shared" ca="1" si="483"/>
        <v>32074.38064987601</v>
      </c>
      <c r="BF894" s="15">
        <f ca="1">Inputs!$B$13*EXP($B$9-0.5*C$6^2+C$6*Y894)</f>
        <v>16029.568908187637</v>
      </c>
      <c r="BG894" s="15">
        <f t="shared" ca="1" si="484"/>
        <v>10583.657326182974</v>
      </c>
      <c r="BH894" s="15">
        <f t="shared" ca="1" si="485"/>
        <v>15864.611203850414</v>
      </c>
      <c r="BI894" s="15">
        <f t="shared" ca="1" si="486"/>
        <v>21208.632959887334</v>
      </c>
      <c r="BJ894" s="15">
        <f t="shared" ca="1" si="487"/>
        <v>23533.974833679684</v>
      </c>
      <c r="BK894" s="15">
        <f t="shared" ca="1" si="488"/>
        <v>26773.306424310293</v>
      </c>
      <c r="BL894" s="15">
        <f t="shared" ca="1" si="489"/>
        <v>27671.533096521369</v>
      </c>
      <c r="BM894" s="15">
        <f t="shared" ca="1" si="490"/>
        <v>38259.379267910859</v>
      </c>
      <c r="BN894" s="15">
        <f t="shared" ca="1" si="491"/>
        <v>51869.696806580141</v>
      </c>
      <c r="BO894" s="15">
        <f t="shared" ca="1" si="492"/>
        <v>68344.209725006804</v>
      </c>
      <c r="BP894" s="15">
        <f t="shared" ca="1" si="493"/>
        <v>74425.600734915031</v>
      </c>
      <c r="BQ894" s="15">
        <f ca="1">Inputs!$B$20*EXP($B$10-0.5*C$7^2+C$7*AJ894)</f>
        <v>4532.427940321576</v>
      </c>
      <c r="BR894" s="15">
        <f t="shared" ca="1" si="494"/>
        <v>5264.5413150895092</v>
      </c>
      <c r="BS894" s="15">
        <f t="shared" ca="1" si="495"/>
        <v>8495.1783618475547</v>
      </c>
      <c r="BT894" s="15">
        <f t="shared" ca="1" si="496"/>
        <v>12744.563899711549</v>
      </c>
      <c r="BU894" s="15">
        <f t="shared" ca="1" si="497"/>
        <v>17625.570019639108</v>
      </c>
      <c r="BV894" s="15">
        <f t="shared" ca="1" si="498"/>
        <v>25874.031860909097</v>
      </c>
      <c r="BW894" s="15">
        <f t="shared" ca="1" si="499"/>
        <v>39431.597220394178</v>
      </c>
      <c r="BX894" s="15">
        <f t="shared" ca="1" si="500"/>
        <v>44046.94625734583</v>
      </c>
      <c r="BY894" s="15">
        <f t="shared" ca="1" si="501"/>
        <v>66570.372698060542</v>
      </c>
      <c r="BZ894" s="15">
        <f t="shared" ca="1" si="502"/>
        <v>113663.57671551018</v>
      </c>
      <c r="CA894" s="15">
        <f t="shared" ca="1" si="503"/>
        <v>180335.89038572938</v>
      </c>
      <c r="CB894" s="15">
        <f ca="1">(AU894*DCF!C$10-DCF!C$5*MAX(AU894*DCF!C$10,0)-MAX(AU894-Inputs!$B$6,0)/Inputs!$B$10)*DCF!C$6</f>
        <v>1039.9251964286198</v>
      </c>
      <c r="CC894" s="15">
        <f ca="1">(AV894*DCF!D$10-DCF!D$5*MAX(AV894*DCF!D$10,0)-MAX(AV894-AU894,0)/Inputs!$B$10)*DCF!D$6</f>
        <v>1292.8396696541834</v>
      </c>
      <c r="CD894" s="15">
        <f ca="1">(AW894*DCF!E$10-DCF!E$5*MAX(AW894*DCF!E$10,0)-MAX(AW894-AV894,0)/Inputs!$B$10)*DCF!E$6</f>
        <v>1243.3941614527698</v>
      </c>
      <c r="CE894" s="15">
        <f ca="1">(AX894*DCF!F$10-DCF!F$5*MAX(AX894*DCF!F$10,0)-MAX(AX894-AW894,0)/Inputs!$B$10)*DCF!F$6</f>
        <v>1887.7578961857105</v>
      </c>
      <c r="CF894" s="15">
        <f ca="1">(AY894*DCF!G$10-DCF!G$5*MAX(AY894*DCF!G$10,0)-MAX(AY894-AX894,0)/Inputs!$B$10)*DCF!G$6</f>
        <v>1876.7551225716309</v>
      </c>
      <c r="CG894" s="15">
        <f ca="1">(AZ894*DCF!H$10-DCF!H$5*MAX(AZ894*DCF!H$10,0)-MAX(AZ894-AY894,0)/Inputs!$B$10)*DCF!H$6</f>
        <v>2006.7500659155662</v>
      </c>
      <c r="CH894" s="15">
        <f ca="1">(BA894*DCF!I$10-DCF!I$5*MAX(BA894*DCF!I$10,0)-MAX(BA894-AZ894,0)/Inputs!$B$10)*DCF!I$6</f>
        <v>2139.2073258206515</v>
      </c>
      <c r="CI894" s="15">
        <f ca="1">(BB894*DCF!J$10-DCF!J$5*MAX(BB894*DCF!J$10,0)-MAX(BB894-BA894,0)/Inputs!$B$10)*DCF!J$6</f>
        <v>2404.2328892929968</v>
      </c>
      <c r="CJ894" s="15">
        <f ca="1">(BC894*DCF!K$10-DCF!K$5*MAX(BC894*DCF!K$10,0)-MAX(BC894-BB894,0)/Inputs!$B$10)*DCF!K$6</f>
        <v>2816.3913657909052</v>
      </c>
      <c r="CK894" s="15">
        <f ca="1">(BD894*DCF!L$10-DCF!L$5*MAX(BD894*DCF!L$10,0)-MAX(BD894-BC894,0)/Inputs!$B$10)*DCF!L$6</f>
        <v>3608.1111801303391</v>
      </c>
      <c r="CL894" s="15">
        <f ca="1">(BE894*DCF!M$10-DCF!M$5*MAX(BE894*DCF!M$10,0)-MAX(BE894-BD894,0)/Inputs!$B$10)*DCF!M$6</f>
        <v>3949.1054170385219</v>
      </c>
      <c r="CM894" s="15">
        <f ca="1">(BF894*DCF!C$28-DCF!C$5*MAX(BF894*DCF!C$28,0)-MAX(BF894-Inputs!$B$13,0)/Inputs!$B$17)*DCF!C$6</f>
        <v>3819.9324919903397</v>
      </c>
      <c r="CN894" s="15">
        <f ca="1">(BG894*DCF!D$28-DCF!D$5*MAX(BG894*DCF!D$28,0)-MAX(BG894-BF894,0)/Inputs!$B$17)*DCF!D$6</f>
        <v>3117.1311820265537</v>
      </c>
      <c r="CO894" s="15">
        <f ca="1">(BH894*DCF!E$28-DCF!E$5*MAX(BH894*DCF!E$28,0)-MAX(BH894-BG894,0)/Inputs!$B$17)*DCF!E$6</f>
        <v>3452.3370671246944</v>
      </c>
      <c r="CP894" s="15">
        <f ca="1">(BI894*DCF!F$28-DCF!F$5*MAX(BI894*DCF!F$28,0)-MAX(BI894-BH894,0)/Inputs!$B$17)*DCF!F$6</f>
        <v>4784.6215655313636</v>
      </c>
      <c r="CQ894" s="15">
        <f ca="1">(BJ894*DCF!G$28-DCF!G$5*MAX(BJ894*DCF!G$28,0)-MAX(BJ894-BI894,0)/Inputs!$B$17)*DCF!G$6</f>
        <v>5714.9687907516936</v>
      </c>
      <c r="CR894" s="15">
        <f ca="1">(BK894*DCF!H$28-DCF!H$5*MAX(BK894*DCF!H$28,0)-MAX(BK894-BJ894,0)/Inputs!$B$17)*DCF!H$6</f>
        <v>6118.0328393071068</v>
      </c>
      <c r="CS894" s="15">
        <f ca="1">(BL894*DCF!I$28-DCF!I$5*MAX(BL894*DCF!I$28,0)-MAX(BL894-BK894,0)/Inputs!$B$17)*DCF!I$6</f>
        <v>6378.1219842017226</v>
      </c>
      <c r="CT894" s="15">
        <f ca="1">(BM894*DCF!J$28-DCF!J$5*MAX(BM894*DCF!J$28,0)-MAX(BM894-BL894,0)/Inputs!$B$17)*DCF!J$6</f>
        <v>7131.1558216286649</v>
      </c>
      <c r="CU894" s="15">
        <f ca="1">(BN894*DCF!K$28-DCF!K$5*MAX(BN894*DCF!K$28,0)-MAX(BN894-BM894,0)/Inputs!$B$17)*DCF!K$6</f>
        <v>9286.9276564186439</v>
      </c>
      <c r="CV894" s="15">
        <f ca="1">(BO894*DCF!L$28-DCF!L$5*MAX(BO894*DCF!L$28,0)-MAX(BO894-BN894,0)/Inputs!$B$17)*DCF!L$6</f>
        <v>11771.985768727487</v>
      </c>
      <c r="CW894" s="15">
        <f ca="1">(BP894*DCF!M$28-DCF!M$5*MAX(BP894*DCF!M$28,0)-MAX(BP894-BO894,0)/Inputs!$B$17)*DCF!M$6</f>
        <v>13367.543607178884</v>
      </c>
      <c r="CX894" s="15">
        <f ca="1">(BQ894*DCF!C$46-DCF!C$5*MAX(BQ894*DCF!C$46,0)-MAX(BQ894-Inputs!$B$20,0)/Inputs!$B$24)*DCF!C$6</f>
        <v>-1661.7283651188748</v>
      </c>
      <c r="CY894" s="15">
        <f ca="1">(BR894*DCF!D$46-DCF!D$5*MAX(BR894*DCF!D$46,0)-MAX(BR894-BQ894,0)/Inputs!$B$24)*DCF!D$6</f>
        <v>-1210.9211317159884</v>
      </c>
      <c r="CZ894" s="15">
        <f ca="1">(BS894*DCF!E$46-DCF!E$5*MAX(BS894*DCF!E$46,0)-MAX(BS894-BR894,0)/Inputs!$B$24)*DCF!E$6</f>
        <v>-2277.9978183045732</v>
      </c>
      <c r="DA894" s="15">
        <f ca="1">(BT894*DCF!F$46-DCF!F$5*MAX(BT894*DCF!F$46,0)-MAX(BT894-BS894,0)/Inputs!$B$24)*DCF!F$6</f>
        <v>-2475.4753281170965</v>
      </c>
      <c r="DB894" s="15">
        <f ca="1">(BU894*DCF!G$46-DCF!G$5*MAX(BU894*DCF!G$46,0)-MAX(BU894-BT894,0)/Inputs!$B$24)*DCF!G$6</f>
        <v>-2234.763373424315</v>
      </c>
      <c r="DC894" s="15">
        <f ca="1">(BV894*DCF!H$46-DCF!H$5*MAX(BV894*DCF!H$46,0)-MAX(BV894-BU894,0)/Inputs!$B$24)*DCF!H$6</f>
        <v>-2563.1589780104423</v>
      </c>
      <c r="DD894" s="15">
        <f ca="1">(BW894*DCF!I$46-DCF!I$5*MAX(BW894*DCF!I$46,0)-MAX(BW894-BV894,0)/Inputs!$B$24)*DCF!I$6</f>
        <v>-2981.1645125206774</v>
      </c>
      <c r="DE894" s="15">
        <f ca="1">(BX894*DCF!J$46-DCF!J$5*MAX(BX894*DCF!J$46,0)-MAX(BX894-BW894,0)/Inputs!$B$24)*DCF!J$6</f>
        <v>623.73239486662783</v>
      </c>
      <c r="DF894" s="15">
        <f ca="1">(BY894*DCF!K$46-DCF!K$5*MAX(BY894*DCF!K$46,0)-MAX(BY894-BX894,0)/Inputs!$B$24)*DCF!K$6</f>
        <v>-1714.9178543915473</v>
      </c>
      <c r="DG894" s="15">
        <f ca="1">(BZ894*DCF!L$46-DCF!L$5*MAX(BZ894*DCF!L$46,0)-MAX(BZ894-BY894,0)/Inputs!$B$24)*DCF!L$6</f>
        <v>-2800.3109274795638</v>
      </c>
      <c r="DH894" s="15">
        <f ca="1">(CA894*DCF!M$46-DCF!M$5*MAX(CA894*DCF!M$46,0)-MAX(CA894-BZ894,0)/Inputs!$B$24)*DCF!M$6</f>
        <v>199.36544542028292</v>
      </c>
      <c r="DI894" s="15">
        <f ca="1">SUM(CB894:CL894)+BE894*DCF!M$10*(1+Inputs!$B$30)*(1-Inputs!$B$33)*(1-Inputs!$B$30/Inputs!$B$31)/(Inputs!$B$29-Inputs!$B$30)*DCF!M$6</f>
        <v>113527.89577866188</v>
      </c>
      <c r="DJ894" s="15">
        <f ca="1">SUM(CM894:CW894)+BP894*DCF!M$28*(1+Inputs!$B$30)*(1-Inputs!$B$33)*(1-Inputs!$B$30/Inputs!$B$31)/(Inputs!$B$29-Inputs!$B$30)*DCF!M$6</f>
        <v>351112.66680415568</v>
      </c>
      <c r="DK894" s="15">
        <f ca="1">SUM(CX894:DH894)+CA894*DCF!M$46*(1+Inputs!$B$30)*(1-Inputs!$B$33)*(1-Inputs!$B$30/Inputs!$B$31)/(Inputs!$B$29-Inputs!$B$30)*DCF!M$6</f>
        <v>259723.30823940382</v>
      </c>
      <c r="DM894" s="15">
        <f ca="1">DI894+DJ894+DK894+Inputs!$B$34+Inputs!$B$36-Inputs!$B$35</f>
        <v>801214.87082222139</v>
      </c>
    </row>
    <row r="895" spans="1:117" x14ac:dyDescent="0.75">
      <c r="A895" s="11">
        <v>882</v>
      </c>
      <c r="C895" s="24">
        <f t="shared" ca="1" si="508"/>
        <v>-0.16341826262630238</v>
      </c>
      <c r="D895" s="24">
        <f t="shared" ca="1" si="508"/>
        <v>0.39963549472555876</v>
      </c>
      <c r="E895" s="24">
        <f t="shared" ca="1" si="508"/>
        <v>-1.0680098852933517</v>
      </c>
      <c r="F895" s="24">
        <f t="shared" ca="1" si="508"/>
        <v>0.22038714032656542</v>
      </c>
      <c r="G895" s="24">
        <f t="shared" ca="1" si="508"/>
        <v>-0.49720871305271197</v>
      </c>
      <c r="H895" s="24">
        <f t="shared" ca="1" si="508"/>
        <v>0.53488724259873133</v>
      </c>
      <c r="I895" s="24">
        <f t="shared" ca="1" si="508"/>
        <v>-3.5647937177282502E-3</v>
      </c>
      <c r="J895" s="24">
        <f t="shared" ca="1" si="508"/>
        <v>-0.22858715020403292</v>
      </c>
      <c r="K895" s="24">
        <f t="shared" ca="1" si="508"/>
        <v>0.81429984351380791</v>
      </c>
      <c r="L895" s="24">
        <f t="shared" ca="1" si="508"/>
        <v>1.0209849758064877</v>
      </c>
      <c r="M895" s="24">
        <f t="shared" ca="1" si="508"/>
        <v>-2.2118931485695463</v>
      </c>
      <c r="N895" s="24">
        <f ca="1">SQRT(Inputs!$B$38)*C895+SQRT(1-Inputs!$B$38)*_xlfn.NORM.S.INV(RAND())</f>
        <v>-1.0265128314961609</v>
      </c>
      <c r="O895" s="24">
        <f ca="1">SQRT(Inputs!$B$38)*D895+SQRT(1-Inputs!$B$38)*_xlfn.NORM.S.INV(RAND())</f>
        <v>1.9770609482704748</v>
      </c>
      <c r="P895" s="24">
        <f ca="1">SQRT(Inputs!$B$38)*E895+SQRT(1-Inputs!$B$38)*_xlfn.NORM.S.INV(RAND())</f>
        <v>3.5157647886634447E-3</v>
      </c>
      <c r="Q895" s="24">
        <f ca="1">SQRT(Inputs!$B$38)*F895+SQRT(1-Inputs!$B$38)*_xlfn.NORM.S.INV(RAND())</f>
        <v>0.37025815552151359</v>
      </c>
      <c r="R895" s="24">
        <f ca="1">SQRT(Inputs!$B$38)*G895+SQRT(1-Inputs!$B$38)*_xlfn.NORM.S.INV(RAND())</f>
        <v>-0.1636874777381255</v>
      </c>
      <c r="S895" s="24">
        <f ca="1">SQRT(Inputs!$B$38)*H895+SQRT(1-Inputs!$B$38)*_xlfn.NORM.S.INV(RAND())</f>
        <v>2.3375368680395616</v>
      </c>
      <c r="T895" s="24">
        <f ca="1">SQRT(Inputs!$B$38)*I895+SQRT(1-Inputs!$B$38)*_xlfn.NORM.S.INV(RAND())</f>
        <v>1.1220202882025845</v>
      </c>
      <c r="U895" s="24">
        <f ca="1">SQRT(Inputs!$B$38)*J895+SQRT(1-Inputs!$B$38)*_xlfn.NORM.S.INV(RAND())</f>
        <v>-1.1029700278582562</v>
      </c>
      <c r="V895" s="24">
        <f ca="1">SQRT(Inputs!$B$38)*K895+SQRT(1-Inputs!$B$38)*_xlfn.NORM.S.INV(RAND())</f>
        <v>1.127894675463093</v>
      </c>
      <c r="W895" s="24">
        <f ca="1">SQRT(Inputs!$B$38)*L895+SQRT(1-Inputs!$B$38)*_xlfn.NORM.S.INV(RAND())</f>
        <v>-0.44448584106414113</v>
      </c>
      <c r="X895" s="24">
        <f ca="1">SQRT(Inputs!$B$38)*M895+SQRT(1-Inputs!$B$38)*_xlfn.NORM.S.INV(RAND())</f>
        <v>0.42489263884332562</v>
      </c>
      <c r="Y895" s="24">
        <f ca="1">SQRT(Inputs!$B$38)*C895+SQRT(1-Inputs!$B$38)*_xlfn.NORM.S.INV(RAND())</f>
        <v>0.79242208308778239</v>
      </c>
      <c r="Z895" s="24">
        <f ca="1">SQRT(Inputs!$B$38)*D895+SQRT(1-Inputs!$B$38)*_xlfn.NORM.S.INV(RAND())</f>
        <v>0.57963210931207798</v>
      </c>
      <c r="AA895" s="24">
        <f ca="1">SQRT(Inputs!$B$38)*E895+SQRT(1-Inputs!$B$38)*_xlfn.NORM.S.INV(RAND())</f>
        <v>-0.13698860095820442</v>
      </c>
      <c r="AB895" s="24">
        <f ca="1">SQRT(Inputs!$B$38)*F895+SQRT(1-Inputs!$B$38)*_xlfn.NORM.S.INV(RAND())</f>
        <v>-0.83883593024082781</v>
      </c>
      <c r="AC895" s="24">
        <f ca="1">SQRT(Inputs!$B$38)*G895+SQRT(1-Inputs!$B$38)*_xlfn.NORM.S.INV(RAND())</f>
        <v>-1.5113879193094135</v>
      </c>
      <c r="AD895" s="24">
        <f ca="1">SQRT(Inputs!$B$38)*H895+SQRT(1-Inputs!$B$38)*_xlfn.NORM.S.INV(RAND())</f>
        <v>-0.49224954824665601</v>
      </c>
      <c r="AE895" s="24">
        <f ca="1">SQRT(Inputs!$B$38)*I895+SQRT(1-Inputs!$B$38)*_xlfn.NORM.S.INV(RAND())</f>
        <v>1.5568312149335803E-2</v>
      </c>
      <c r="AF895" s="24">
        <f ca="1">SQRT(Inputs!$B$38)*J895+SQRT(1-Inputs!$B$38)*_xlfn.NORM.S.INV(RAND())</f>
        <v>0.97146095495884954</v>
      </c>
      <c r="AG895" s="24">
        <f ca="1">SQRT(Inputs!$B$38)*K895+SQRT(1-Inputs!$B$38)*_xlfn.NORM.S.INV(RAND())</f>
        <v>0.45007051229350892</v>
      </c>
      <c r="AH895" s="24">
        <f ca="1">SQRT(Inputs!$B$38)*L895+SQRT(1-Inputs!$B$38)*_xlfn.NORM.S.INV(RAND())</f>
        <v>1.3012911873790651</v>
      </c>
      <c r="AI895" s="24">
        <f ca="1">SQRT(Inputs!$B$38)*M895+SQRT(1-Inputs!$B$38)*_xlfn.NORM.S.INV(RAND())</f>
        <v>-1.643129845055211</v>
      </c>
      <c r="AJ895" s="24">
        <f ca="1">SQRT(Inputs!$B$38)*C895+SQRT(1-Inputs!$B$38)*_xlfn.NORM.S.INV(RAND())</f>
        <v>-0.47748215245669995</v>
      </c>
      <c r="AK895" s="24">
        <f ca="1">SQRT(Inputs!$B$38)*D895+SQRT(1-Inputs!$B$38)*_xlfn.NORM.S.INV(RAND())</f>
        <v>-0.73974069635579542</v>
      </c>
      <c r="AL895" s="24">
        <f ca="1">SQRT(Inputs!$B$38)*E895+SQRT(1-Inputs!$B$38)*_xlfn.NORM.S.INV(RAND())</f>
        <v>-3.6098098171880477E-2</v>
      </c>
      <c r="AM895" s="24">
        <f ca="1">SQRT(Inputs!$B$38)*F895+SQRT(1-Inputs!$B$38)*_xlfn.NORM.S.INV(RAND())</f>
        <v>0.44745956550398397</v>
      </c>
      <c r="AN895" s="24">
        <f ca="1">SQRT(Inputs!$B$38)*G895+SQRT(1-Inputs!$B$38)*_xlfn.NORM.S.INV(RAND())</f>
        <v>0.39535347883842753</v>
      </c>
      <c r="AO895" s="24">
        <f ca="1">SQRT(Inputs!$B$38)*H895+SQRT(1-Inputs!$B$38)*_xlfn.NORM.S.INV(RAND())</f>
        <v>0.90644668399576511</v>
      </c>
      <c r="AP895" s="24">
        <f ca="1">SQRT(Inputs!$B$38)*I895+SQRT(1-Inputs!$B$38)*_xlfn.NORM.S.INV(RAND())</f>
        <v>0.90941625175505203</v>
      </c>
      <c r="AQ895" s="24">
        <f ca="1">SQRT(Inputs!$B$38)*J895+SQRT(1-Inputs!$B$38)*_xlfn.NORM.S.INV(RAND())</f>
        <v>-0.7706214119917042</v>
      </c>
      <c r="AR895" s="24">
        <f ca="1">SQRT(Inputs!$B$38)*K895+SQRT(1-Inputs!$B$38)*_xlfn.NORM.S.INV(RAND())</f>
        <v>0.17437895001069043</v>
      </c>
      <c r="AS895" s="24">
        <f ca="1">SQRT(Inputs!$B$38)*L895+SQRT(1-Inputs!$B$38)*_xlfn.NORM.S.INV(RAND())</f>
        <v>0.68376174841821635</v>
      </c>
      <c r="AT895" s="24">
        <f ca="1">SQRT(Inputs!$B$38)*M895+SQRT(1-Inputs!$B$38)*_xlfn.NORM.S.INV(RAND())</f>
        <v>-0.91615575633993529</v>
      </c>
      <c r="AU895" s="15">
        <f ca="1">Inputs!$B$6*EXP($B$8-0.5*C$5^2+C$5*N895)</f>
        <v>4202.5536327653799</v>
      </c>
      <c r="AV895" s="15">
        <f t="shared" ca="1" si="474"/>
        <v>6841.2226431057215</v>
      </c>
      <c r="AW895" s="15">
        <f t="shared" ca="1" si="475"/>
        <v>8345.6153905141746</v>
      </c>
      <c r="AX895" s="15">
        <f t="shared" ca="1" si="476"/>
        <v>10671.553977285585</v>
      </c>
      <c r="AY895" s="15">
        <f t="shared" ca="1" si="477"/>
        <v>12794.780901223954</v>
      </c>
      <c r="AZ895" s="15">
        <f t="shared" ca="1" si="478"/>
        <v>20242.300442956839</v>
      </c>
      <c r="BA895" s="15">
        <f t="shared" ca="1" si="479"/>
        <v>27857.99670427907</v>
      </c>
      <c r="BB895" s="15">
        <f t="shared" ca="1" si="480"/>
        <v>30538.463297507282</v>
      </c>
      <c r="BC895" s="15">
        <f t="shared" ca="1" si="481"/>
        <v>41703.93987679229</v>
      </c>
      <c r="BD895" s="15">
        <f t="shared" ca="1" si="482"/>
        <v>49010.72263221375</v>
      </c>
      <c r="BE895" s="15">
        <f t="shared" ca="1" si="483"/>
        <v>62426.05487126096</v>
      </c>
      <c r="BF895" s="15">
        <f ca="1">Inputs!$B$13*EXP($B$9-0.5*C$6^2+C$6*Y895)</f>
        <v>16183.784755647664</v>
      </c>
      <c r="BG895" s="15">
        <f t="shared" ca="1" si="484"/>
        <v>21898.351415915964</v>
      </c>
      <c r="BH895" s="15">
        <f t="shared" ca="1" si="485"/>
        <v>26154.705507773833</v>
      </c>
      <c r="BI895" s="15">
        <f t="shared" ca="1" si="486"/>
        <v>28139.182494810444</v>
      </c>
      <c r="BJ895" s="15">
        <f t="shared" ca="1" si="487"/>
        <v>27743.647281391713</v>
      </c>
      <c r="BK895" s="15">
        <f t="shared" ca="1" si="488"/>
        <v>31842.936341664867</v>
      </c>
      <c r="BL895" s="15">
        <f t="shared" ca="1" si="489"/>
        <v>39194.200022937228</v>
      </c>
      <c r="BM895" s="15">
        <f t="shared" ca="1" si="490"/>
        <v>54357.763632289927</v>
      </c>
      <c r="BN895" s="15">
        <f t="shared" ca="1" si="491"/>
        <v>70557.952443153219</v>
      </c>
      <c r="BO895" s="15">
        <f t="shared" ca="1" si="492"/>
        <v>100991.21778600836</v>
      </c>
      <c r="BP895" s="15">
        <f t="shared" ca="1" si="493"/>
        <v>103187.48081379624</v>
      </c>
      <c r="BQ895" s="15">
        <f ca="1">Inputs!$B$20*EXP($B$10-0.5*C$7^2+C$7*AJ895)</f>
        <v>3621.2481283908332</v>
      </c>
      <c r="BR895" s="15">
        <f t="shared" ca="1" si="494"/>
        <v>3884.8074218646152</v>
      </c>
      <c r="BS895" s="15">
        <f t="shared" ca="1" si="495"/>
        <v>5264.9583195212545</v>
      </c>
      <c r="BT895" s="15">
        <f t="shared" ca="1" si="496"/>
        <v>8163.3714184040073</v>
      </c>
      <c r="BU895" s="15">
        <f t="shared" ca="1" si="497"/>
        <v>12449.198177824386</v>
      </c>
      <c r="BV895" s="15">
        <f t="shared" ca="1" si="498"/>
        <v>21244.704729213136</v>
      </c>
      <c r="BW895" s="15">
        <f t="shared" ca="1" si="499"/>
        <v>35938.073773773911</v>
      </c>
      <c r="BX895" s="15">
        <f t="shared" ca="1" si="500"/>
        <v>43069.829468455893</v>
      </c>
      <c r="BY895" s="15">
        <f t="shared" ca="1" si="501"/>
        <v>62395.503878370975</v>
      </c>
      <c r="BZ895" s="15">
        <f t="shared" ca="1" si="502"/>
        <v>99276.051408737127</v>
      </c>
      <c r="CA895" s="15">
        <f t="shared" ca="1" si="503"/>
        <v>118501.31192587188</v>
      </c>
      <c r="CB895" s="15">
        <f ca="1">(AU895*DCF!C$10-DCF!C$5*MAX(AU895*DCF!C$10,0)-MAX(AU895-Inputs!$B$6,0)/Inputs!$B$10)*DCF!C$6</f>
        <v>1048.4909986620853</v>
      </c>
      <c r="CC895" s="15">
        <f ca="1">(AV895*DCF!D$10-DCF!D$5*MAX(AV895*DCF!D$10,0)-MAX(AV895-AU895,0)/Inputs!$B$10)*DCF!D$6</f>
        <v>1024.1312921973595</v>
      </c>
      <c r="CD895" s="15">
        <f ca="1">(AW895*DCF!E$10-DCF!E$5*MAX(AW895*DCF!E$10,0)-MAX(AW895-AV895,0)/Inputs!$B$10)*DCF!E$6</f>
        <v>1588.0181965103427</v>
      </c>
      <c r="CE895" s="15">
        <f ca="1">(AX895*DCF!F$10-DCF!F$5*MAX(AX895*DCF!F$10,0)-MAX(AX895-AW895,0)/Inputs!$B$10)*DCF!F$6</f>
        <v>1845.6130730384482</v>
      </c>
      <c r="CF895" s="15">
        <f ca="1">(AY895*DCF!G$10-DCF!G$5*MAX(AY895*DCF!G$10,0)-MAX(AY895-AX895,0)/Inputs!$B$10)*DCF!G$6</f>
        <v>2228.1138111875739</v>
      </c>
      <c r="CG895" s="15">
        <f ca="1">(AZ895*DCF!H$10-DCF!H$5*MAX(AZ895*DCF!H$10,0)-MAX(AZ895-AY895,0)/Inputs!$B$10)*DCF!H$6</f>
        <v>2607.6165413599415</v>
      </c>
      <c r="CH895" s="15">
        <f ca="1">(BA895*DCF!I$10-DCF!I$5*MAX(BA895*DCF!I$10,0)-MAX(BA895-AZ895,0)/Inputs!$B$10)*DCF!I$6</f>
        <v>3839.398718322308</v>
      </c>
      <c r="CI895" s="15">
        <f ca="1">(BB895*DCF!J$10-DCF!J$5*MAX(BB895*DCF!J$10,0)-MAX(BB895-BA895,0)/Inputs!$B$10)*DCF!J$6</f>
        <v>4834.2906193325953</v>
      </c>
      <c r="CJ895" s="15">
        <f ca="1">(BC895*DCF!K$10-DCF!K$5*MAX(BC895*DCF!K$10,0)-MAX(BC895-BB895,0)/Inputs!$B$10)*DCF!K$6</f>
        <v>5150.6677997180841</v>
      </c>
      <c r="CK895" s="15">
        <f ca="1">(BD895*DCF!L$10-DCF!L$5*MAX(BD895*DCF!L$10,0)-MAX(BD895-BC895,0)/Inputs!$B$10)*DCF!L$6</f>
        <v>6446.8636418360484</v>
      </c>
      <c r="CL895" s="15">
        <f ca="1">(BE895*DCF!M$10-DCF!M$5*MAX(BE895*DCF!M$10,0)-MAX(BE895-BD895,0)/Inputs!$B$10)*DCF!M$6</f>
        <v>7206.5189863005626</v>
      </c>
      <c r="CM895" s="15">
        <f ca="1">(BF895*DCF!C$28-DCF!C$5*MAX(BF895*DCF!C$28,0)-MAX(BF895-Inputs!$B$13,0)/Inputs!$B$17)*DCF!C$6</f>
        <v>3831.3824881085129</v>
      </c>
      <c r="CN895" s="15">
        <f ca="1">(BG895*DCF!D$28-DCF!D$5*MAX(BG895*DCF!D$28,0)-MAX(BG895-BF895,0)/Inputs!$B$17)*DCF!D$6</f>
        <v>5230.3904720486535</v>
      </c>
      <c r="CO895" s="15">
        <f ca="1">(BH895*DCF!E$28-DCF!E$5*MAX(BH895*DCF!E$28,0)-MAX(BH895-BG895,0)/Inputs!$B$17)*DCF!E$6</f>
        <v>6568.60951836813</v>
      </c>
      <c r="CP895" s="15">
        <f ca="1">(BI895*DCF!F$28-DCF!F$5*MAX(BI895*DCF!F$28,0)-MAX(BI895-BH895,0)/Inputs!$B$17)*DCF!F$6</f>
        <v>7277.7414344631125</v>
      </c>
      <c r="CQ895" s="15">
        <f ca="1">(BJ895*DCF!G$28-DCF!G$5*MAX(BJ895*DCF!G$28,0)-MAX(BJ895-BI895,0)/Inputs!$B$17)*DCF!G$6</f>
        <v>7198.2997776024613</v>
      </c>
      <c r="CR895" s="15">
        <f ca="1">(BK895*DCF!H$28-DCF!H$5*MAX(BK895*DCF!H$28,0)-MAX(BK895-BJ895,0)/Inputs!$B$17)*DCF!H$6</f>
        <v>7238.1949923954826</v>
      </c>
      <c r="CS895" s="15">
        <f ca="1">(BL895*DCF!I$28-DCF!I$5*MAX(BL895*DCF!I$28,0)-MAX(BL895-BK895,0)/Inputs!$B$17)*DCF!I$6</f>
        <v>8161.5034643903036</v>
      </c>
      <c r="CT895" s="15">
        <f ca="1">(BM895*DCF!J$28-DCF!J$5*MAX(BM895*DCF!J$28,0)-MAX(BM895-BL895,0)/Inputs!$B$17)*DCF!J$6</f>
        <v>10115.729211191327</v>
      </c>
      <c r="CU895" s="15">
        <f ca="1">(BN895*DCF!K$28-DCF!K$5*MAX(BN895*DCF!K$28,0)-MAX(BN895-BM895,0)/Inputs!$B$17)*DCF!K$6</f>
        <v>12916.349166932363</v>
      </c>
      <c r="CV895" s="15">
        <f ca="1">(BO895*DCF!L$28-DCF!L$5*MAX(BO895*DCF!L$28,0)-MAX(BO895-BN895,0)/Inputs!$B$17)*DCF!L$6</f>
        <v>16706.293020627167</v>
      </c>
      <c r="CW895" s="15">
        <f ca="1">(BP895*DCF!M$28-DCF!M$5*MAX(BP895*DCF!M$28,0)-MAX(BP895-BO895,0)/Inputs!$B$17)*DCF!M$6</f>
        <v>19185.213032830223</v>
      </c>
      <c r="CX895" s="15">
        <f ca="1">(BQ895*DCF!C$46-DCF!C$5*MAX(BQ895*DCF!C$46,0)-MAX(BQ895-Inputs!$B$20,0)/Inputs!$B$24)*DCF!C$6</f>
        <v>-1030.4259550051963</v>
      </c>
      <c r="CY895" s="15">
        <f ca="1">(BR895*DCF!D$46-DCF!D$5*MAX(BR895*DCF!D$46,0)-MAX(BR895-BQ895,0)/Inputs!$B$24)*DCF!D$6</f>
        <v>-775.50459481660391</v>
      </c>
      <c r="CZ895" s="15">
        <f ca="1">(BS895*DCF!E$46-DCF!E$5*MAX(BS895*DCF!E$46,0)-MAX(BS895-BR895,0)/Inputs!$B$24)*DCF!E$6</f>
        <v>-1166.6079771665802</v>
      </c>
      <c r="DA895" s="15">
        <f ca="1">(BT895*DCF!F$46-DCF!F$5*MAX(BT895*DCF!F$46,0)-MAX(BT895-BS895,0)/Inputs!$B$24)*DCF!F$6</f>
        <v>-1649.9121545902024</v>
      </c>
      <c r="DB895" s="15">
        <f ca="1">(BU895*DCF!G$46-DCF!G$5*MAX(BU895*DCF!G$46,0)-MAX(BU895-BT895,0)/Inputs!$B$24)*DCF!G$6</f>
        <v>-1860.4338743613528</v>
      </c>
      <c r="DC895" s="15">
        <f ca="1">(BV895*DCF!H$46-DCF!H$5*MAX(BV895*DCF!H$46,0)-MAX(BV895-BU895,0)/Inputs!$B$24)*DCF!H$6</f>
        <v>-2733.1497698812977</v>
      </c>
      <c r="DD895" s="15">
        <f ca="1">(BW895*DCF!I$46-DCF!I$5*MAX(BW895*DCF!I$46,0)-MAX(BW895-BV895,0)/Inputs!$B$24)*DCF!I$6</f>
        <v>-3387.8940893141739</v>
      </c>
      <c r="DE895" s="15">
        <f ca="1">(BX895*DCF!J$46-DCF!J$5*MAX(BX895*DCF!J$46,0)-MAX(BX895-BW895,0)/Inputs!$B$24)*DCF!J$6</f>
        <v>-84.56488495281657</v>
      </c>
      <c r="DF895" s="15">
        <f ca="1">(BY895*DCF!K$46-DCF!K$5*MAX(BY895*DCF!K$46,0)-MAX(BY895-BX895,0)/Inputs!$B$24)*DCF!K$6</f>
        <v>-1170.0362185918293</v>
      </c>
      <c r="DG895" s="15">
        <f ca="1">(BZ895*DCF!L$46-DCF!L$5*MAX(BZ895*DCF!L$46,0)-MAX(BZ895-BY895,0)/Inputs!$B$24)*DCF!L$6</f>
        <v>-1483.6958929863295</v>
      </c>
      <c r="DH895" s="15">
        <f ca="1">(CA895*DCF!M$46-DCF!M$5*MAX(CA895*DCF!M$46,0)-MAX(CA895-BZ895,0)/Inputs!$B$24)*DCF!M$6</f>
        <v>5270.8777940028722</v>
      </c>
      <c r="DI895" s="15">
        <f ca="1">SUM(CB895:CL895)+BE895*DCF!M$10*(1+Inputs!$B$30)*(1-Inputs!$B$33)*(1-Inputs!$B$30/Inputs!$B$31)/(Inputs!$B$29-Inputs!$B$30)*DCF!M$6</f>
        <v>211552.25988430061</v>
      </c>
      <c r="DJ895" s="15">
        <f ca="1">SUM(CM895:CW895)+BP895*DCF!M$28*(1+Inputs!$B$30)*(1-Inputs!$B$33)*(1-Inputs!$B$30/Inputs!$B$31)/(Inputs!$B$29-Inputs!$B$30)*DCF!M$6</f>
        <v>487325.87140291464</v>
      </c>
      <c r="DK895" s="15">
        <f ca="1">SUM(CX895:DH895)+CA895*DCF!M$46*(1+Inputs!$B$30)*(1-Inputs!$B$33)*(1-Inputs!$B$30/Inputs!$B$31)/(Inputs!$B$29-Inputs!$B$30)*DCF!M$6</f>
        <v>173145.71799751787</v>
      </c>
      <c r="DM895" s="15">
        <f ca="1">DI895+DJ895+DK895+Inputs!$B$34+Inputs!$B$36-Inputs!$B$35</f>
        <v>948874.84928473318</v>
      </c>
    </row>
    <row r="896" spans="1:117" x14ac:dyDescent="0.75">
      <c r="A896" s="11">
        <v>883</v>
      </c>
      <c r="C896" s="24">
        <f t="shared" ca="1" si="508"/>
        <v>0.22982392361794976</v>
      </c>
      <c r="D896" s="24">
        <f t="shared" ca="1" si="508"/>
        <v>1.080271835768986</v>
      </c>
      <c r="E896" s="24">
        <f t="shared" ca="1" si="508"/>
        <v>1.567679465140527</v>
      </c>
      <c r="F896" s="24">
        <f t="shared" ca="1" si="508"/>
        <v>-4.1100160836777457E-2</v>
      </c>
      <c r="G896" s="24">
        <f t="shared" ca="1" si="508"/>
        <v>0.35596731189174591</v>
      </c>
      <c r="H896" s="24">
        <f t="shared" ca="1" si="508"/>
        <v>-0.19105712261937599</v>
      </c>
      <c r="I896" s="24">
        <f t="shared" ca="1" si="508"/>
        <v>-2.0733161033211394</v>
      </c>
      <c r="J896" s="24">
        <f t="shared" ca="1" si="508"/>
        <v>-1.0192730881669267</v>
      </c>
      <c r="K896" s="24">
        <f t="shared" ca="1" si="508"/>
        <v>0.58832982223210284</v>
      </c>
      <c r="L896" s="24">
        <f t="shared" ca="1" si="508"/>
        <v>7.3220374147653464E-2</v>
      </c>
      <c r="M896" s="24">
        <f t="shared" ca="1" si="508"/>
        <v>-0.14151918499286195</v>
      </c>
      <c r="N896" s="24">
        <f ca="1">SQRT(Inputs!$B$38)*C896+SQRT(1-Inputs!$B$38)*_xlfn.NORM.S.INV(RAND())</f>
        <v>0.50595739139829599</v>
      </c>
      <c r="O896" s="24">
        <f ca="1">SQRT(Inputs!$B$38)*D896+SQRT(1-Inputs!$B$38)*_xlfn.NORM.S.INV(RAND())</f>
        <v>-1.1626862170876544</v>
      </c>
      <c r="P896" s="24">
        <f ca="1">SQRT(Inputs!$B$38)*E896+SQRT(1-Inputs!$B$38)*_xlfn.NORM.S.INV(RAND())</f>
        <v>0.15115526149629077</v>
      </c>
      <c r="Q896" s="24">
        <f ca="1">SQRT(Inputs!$B$38)*F896+SQRT(1-Inputs!$B$38)*_xlfn.NORM.S.INV(RAND())</f>
        <v>0.52874765436439797</v>
      </c>
      <c r="R896" s="24">
        <f ca="1">SQRT(Inputs!$B$38)*G896+SQRT(1-Inputs!$B$38)*_xlfn.NORM.S.INV(RAND())</f>
        <v>-9.5297382317085233E-2</v>
      </c>
      <c r="S896" s="24">
        <f ca="1">SQRT(Inputs!$B$38)*H896+SQRT(1-Inputs!$B$38)*_xlfn.NORM.S.INV(RAND())</f>
        <v>-0.42134139232448287</v>
      </c>
      <c r="T896" s="24">
        <f ca="1">SQRT(Inputs!$B$38)*I896+SQRT(1-Inputs!$B$38)*_xlfn.NORM.S.INV(RAND())</f>
        <v>-1.3575360436532429</v>
      </c>
      <c r="U896" s="24">
        <f ca="1">SQRT(Inputs!$B$38)*J896+SQRT(1-Inputs!$B$38)*_xlfn.NORM.S.INV(RAND())</f>
        <v>-5.1966478116115988E-2</v>
      </c>
      <c r="V896" s="24">
        <f ca="1">SQRT(Inputs!$B$38)*K896+SQRT(1-Inputs!$B$38)*_xlfn.NORM.S.INV(RAND())</f>
        <v>0.99847787861944748</v>
      </c>
      <c r="W896" s="24">
        <f ca="1">SQRT(Inputs!$B$38)*L896+SQRT(1-Inputs!$B$38)*_xlfn.NORM.S.INV(RAND())</f>
        <v>1.5389544194662119</v>
      </c>
      <c r="X896" s="24">
        <f ca="1">SQRT(Inputs!$B$38)*M896+SQRT(1-Inputs!$B$38)*_xlfn.NORM.S.INV(RAND())</f>
        <v>0.51871376538643033</v>
      </c>
      <c r="Y896" s="24">
        <f ca="1">SQRT(Inputs!$B$38)*C896+SQRT(1-Inputs!$B$38)*_xlfn.NORM.S.INV(RAND())</f>
        <v>0.94945076454525579</v>
      </c>
      <c r="Z896" s="24">
        <f ca="1">SQRT(Inputs!$B$38)*D896+SQRT(1-Inputs!$B$38)*_xlfn.NORM.S.INV(RAND())</f>
        <v>-1.4212204431100139</v>
      </c>
      <c r="AA896" s="24">
        <f ca="1">SQRT(Inputs!$B$38)*E896+SQRT(1-Inputs!$B$38)*_xlfn.NORM.S.INV(RAND())</f>
        <v>1.220583538911546E-2</v>
      </c>
      <c r="AB896" s="24">
        <f ca="1">SQRT(Inputs!$B$38)*F896+SQRT(1-Inputs!$B$38)*_xlfn.NORM.S.INV(RAND())</f>
        <v>-0.42793899331817686</v>
      </c>
      <c r="AC896" s="24">
        <f ca="1">SQRT(Inputs!$B$38)*G896+SQRT(1-Inputs!$B$38)*_xlfn.NORM.S.INV(RAND())</f>
        <v>-0.88752635951774461</v>
      </c>
      <c r="AD896" s="24">
        <f ca="1">SQRT(Inputs!$B$38)*H896+SQRT(1-Inputs!$B$38)*_xlfn.NORM.S.INV(RAND())</f>
        <v>0.4920061622038564</v>
      </c>
      <c r="AE896" s="24">
        <f ca="1">SQRT(Inputs!$B$38)*I896+SQRT(1-Inputs!$B$38)*_xlfn.NORM.S.INV(RAND())</f>
        <v>-1.5920909250691619</v>
      </c>
      <c r="AF896" s="24">
        <f ca="1">SQRT(Inputs!$B$38)*J896+SQRT(1-Inputs!$B$38)*_xlfn.NORM.S.INV(RAND())</f>
        <v>-0.23641311216543059</v>
      </c>
      <c r="AG896" s="24">
        <f ca="1">SQRT(Inputs!$B$38)*K896+SQRT(1-Inputs!$B$38)*_xlfn.NORM.S.INV(RAND())</f>
        <v>0.2101723868548222</v>
      </c>
      <c r="AH896" s="24">
        <f ca="1">SQRT(Inputs!$B$38)*L896+SQRT(1-Inputs!$B$38)*_xlfn.NORM.S.INV(RAND())</f>
        <v>-0.19555280557448387</v>
      </c>
      <c r="AI896" s="24">
        <f ca="1">SQRT(Inputs!$B$38)*M896+SQRT(1-Inputs!$B$38)*_xlfn.NORM.S.INV(RAND())</f>
        <v>1.0308365447924268</v>
      </c>
      <c r="AJ896" s="24">
        <f ca="1">SQRT(Inputs!$B$38)*C896+SQRT(1-Inputs!$B$38)*_xlfn.NORM.S.INV(RAND())</f>
        <v>-1.4697839959809389</v>
      </c>
      <c r="AK896" s="24">
        <f ca="1">SQRT(Inputs!$B$38)*D896+SQRT(1-Inputs!$B$38)*_xlfn.NORM.S.INV(RAND())</f>
        <v>1.7056843085814788E-2</v>
      </c>
      <c r="AL896" s="24">
        <f ca="1">SQRT(Inputs!$B$38)*E896+SQRT(1-Inputs!$B$38)*_xlfn.NORM.S.INV(RAND())</f>
        <v>1.0057433323290275</v>
      </c>
      <c r="AM896" s="24">
        <f ca="1">SQRT(Inputs!$B$38)*F896+SQRT(1-Inputs!$B$38)*_xlfn.NORM.S.INV(RAND())</f>
        <v>-0.98440857895342737</v>
      </c>
      <c r="AN896" s="24">
        <f ca="1">SQRT(Inputs!$B$38)*G896+SQRT(1-Inputs!$B$38)*_xlfn.NORM.S.INV(RAND())</f>
        <v>0.99706397219479037</v>
      </c>
      <c r="AO896" s="24">
        <f ca="1">SQRT(Inputs!$B$38)*H896+SQRT(1-Inputs!$B$38)*_xlfn.NORM.S.INV(RAND())</f>
        <v>-1.43742549554518</v>
      </c>
      <c r="AP896" s="24">
        <f ca="1">SQRT(Inputs!$B$38)*I896+SQRT(1-Inputs!$B$38)*_xlfn.NORM.S.INV(RAND())</f>
        <v>-0.12981768322796561</v>
      </c>
      <c r="AQ896" s="24">
        <f ca="1">SQRT(Inputs!$B$38)*J896+SQRT(1-Inputs!$B$38)*_xlfn.NORM.S.INV(RAND())</f>
        <v>-1.7565379889908765</v>
      </c>
      <c r="AR896" s="24">
        <f ca="1">SQRT(Inputs!$B$38)*K896+SQRT(1-Inputs!$B$38)*_xlfn.NORM.S.INV(RAND())</f>
        <v>1.379547716132449</v>
      </c>
      <c r="AS896" s="24">
        <f ca="1">SQRT(Inputs!$B$38)*L896+SQRT(1-Inputs!$B$38)*_xlfn.NORM.S.INV(RAND())</f>
        <v>1.6692709906948942</v>
      </c>
      <c r="AT896" s="24">
        <f ca="1">SQRT(Inputs!$B$38)*M896+SQRT(1-Inputs!$B$38)*_xlfn.NORM.S.INV(RAND())</f>
        <v>1.3280785766298364</v>
      </c>
      <c r="AU896" s="15">
        <f ca="1">Inputs!$B$6*EXP($B$8-0.5*C$5^2+C$5*N896)</f>
        <v>5385.7577525228835</v>
      </c>
      <c r="AV896" s="15">
        <f t="shared" ca="1" si="474"/>
        <v>5525.5832794867019</v>
      </c>
      <c r="AW896" s="15">
        <f t="shared" ca="1" si="475"/>
        <v>6876.2430415492818</v>
      </c>
      <c r="AX896" s="15">
        <f t="shared" ca="1" si="476"/>
        <v>8968.4994972155764</v>
      </c>
      <c r="AY896" s="15">
        <f t="shared" ca="1" si="477"/>
        <v>10839.113060804477</v>
      </c>
      <c r="AZ896" s="15">
        <f t="shared" ca="1" si="478"/>
        <v>12655.5043252739</v>
      </c>
      <c r="BA896" s="15">
        <f t="shared" ca="1" si="479"/>
        <v>13435.872683480591</v>
      </c>
      <c r="BB896" s="15">
        <f t="shared" ca="1" si="480"/>
        <v>16364.179946345477</v>
      </c>
      <c r="BC896" s="15">
        <f t="shared" ca="1" si="481"/>
        <v>22069.814881514427</v>
      </c>
      <c r="BD896" s="15">
        <f t="shared" ca="1" si="482"/>
        <v>31223.54619224248</v>
      </c>
      <c r="BE896" s="15">
        <f t="shared" ca="1" si="483"/>
        <v>40111.432142253463</v>
      </c>
      <c r="BF896" s="15">
        <f ca="1">Inputs!$B$13*EXP($B$9-0.5*C$6^2+C$6*Y896)</f>
        <v>16695.51922220704</v>
      </c>
      <c r="BG896" s="15">
        <f t="shared" ca="1" si="484"/>
        <v>15744.817843942425</v>
      </c>
      <c r="BH896" s="15">
        <f t="shared" ca="1" si="485"/>
        <v>19276.255378102731</v>
      </c>
      <c r="BI896" s="15">
        <f t="shared" ca="1" si="486"/>
        <v>22092.826673711563</v>
      </c>
      <c r="BJ896" s="15">
        <f t="shared" ca="1" si="487"/>
        <v>23831.868920116387</v>
      </c>
      <c r="BK896" s="15">
        <f t="shared" ca="1" si="488"/>
        <v>31275.412082441402</v>
      </c>
      <c r="BL896" s="15">
        <f t="shared" ca="1" si="489"/>
        <v>31255.840069572696</v>
      </c>
      <c r="BM896" s="15">
        <f t="shared" ca="1" si="490"/>
        <v>37308.21849147974</v>
      </c>
      <c r="BN896" s="15">
        <f t="shared" ca="1" si="491"/>
        <v>47054.767141152231</v>
      </c>
      <c r="BO896" s="15">
        <f t="shared" ca="1" si="492"/>
        <v>56594.842179894258</v>
      </c>
      <c r="BP896" s="15">
        <f t="shared" ca="1" si="493"/>
        <v>78287.076503847522</v>
      </c>
      <c r="BQ896" s="15">
        <f ca="1">Inputs!$B$20*EXP($B$10-0.5*C$7^2+C$7*AJ896)</f>
        <v>2546.8733454935023</v>
      </c>
      <c r="BR896" s="15">
        <f t="shared" ca="1" si="494"/>
        <v>3474.5497378476789</v>
      </c>
      <c r="BS896" s="15">
        <f t="shared" ca="1" si="495"/>
        <v>6351.4593440766457</v>
      </c>
      <c r="BT896" s="15">
        <f t="shared" ca="1" si="496"/>
        <v>6764.1962458855824</v>
      </c>
      <c r="BU896" s="15">
        <f t="shared" ca="1" si="497"/>
        <v>11932.171237930223</v>
      </c>
      <c r="BV896" s="15">
        <f t="shared" ca="1" si="498"/>
        <v>12008.547224329341</v>
      </c>
      <c r="BW896" s="15">
        <f t="shared" ca="1" si="499"/>
        <v>16303.098806931495</v>
      </c>
      <c r="BX896" s="15">
        <f t="shared" ca="1" si="500"/>
        <v>16034.295361674904</v>
      </c>
      <c r="BY896" s="15">
        <f t="shared" ca="1" si="501"/>
        <v>29252.906829125892</v>
      </c>
      <c r="BZ896" s="15">
        <f t="shared" ca="1" si="502"/>
        <v>55788.068772805113</v>
      </c>
      <c r="CA896" s="15">
        <f t="shared" ca="1" si="503"/>
        <v>99224.196614160755</v>
      </c>
      <c r="CB896" s="15">
        <f ca="1">(AU896*DCF!C$10-DCF!C$5*MAX(AU896*DCF!C$10,0)-MAX(AU896-Inputs!$B$6,0)/Inputs!$B$10)*DCF!C$6</f>
        <v>1040.0545423929386</v>
      </c>
      <c r="CC896" s="15">
        <f ca="1">(AV896*DCF!D$10-DCF!D$5*MAX(AV896*DCF!D$10,0)-MAX(AV896-AU896,0)/Inputs!$B$10)*DCF!D$6</f>
        <v>1312.7306945208309</v>
      </c>
      <c r="CD896" s="15">
        <f ca="1">(AW896*DCF!E$10-DCF!E$5*MAX(AW896*DCF!E$10,0)-MAX(AW896-AV896,0)/Inputs!$B$10)*DCF!E$6</f>
        <v>1283.3905462142181</v>
      </c>
      <c r="CE896" s="15">
        <f ca="1">(AX896*DCF!F$10-DCF!F$5*MAX(AX896*DCF!F$10,0)-MAX(AX896-AW896,0)/Inputs!$B$10)*DCF!F$6</f>
        <v>1522.4624519919923</v>
      </c>
      <c r="CF896" s="15">
        <f ca="1">(AY896*DCF!G$10-DCF!G$5*MAX(AY896*DCF!G$10,0)-MAX(AY896-AX896,0)/Inputs!$B$10)*DCF!G$6</f>
        <v>1873.72495903145</v>
      </c>
      <c r="CG896" s="15">
        <f ca="1">(AZ896*DCF!H$10-DCF!H$5*MAX(AZ896*DCF!H$10,0)-MAX(AZ896-AY896,0)/Inputs!$B$10)*DCF!H$6</f>
        <v>2134.5424101909439</v>
      </c>
      <c r="CH896" s="15">
        <f ca="1">(BA896*DCF!I$10-DCF!I$5*MAX(BA896*DCF!I$10,0)-MAX(BA896-AZ896,0)/Inputs!$B$10)*DCF!I$6</f>
        <v>2326.2360447587494</v>
      </c>
      <c r="CI896" s="15">
        <f ca="1">(BB896*DCF!J$10-DCF!J$5*MAX(BB896*DCF!J$10,0)-MAX(BB896-BA896,0)/Inputs!$B$10)*DCF!J$6</f>
        <v>2364.3945379413253</v>
      </c>
      <c r="CJ896" s="15">
        <f ca="1">(BC896*DCF!K$10-DCF!K$5*MAX(BC896*DCF!K$10,0)-MAX(BC896-BB896,0)/Inputs!$B$10)*DCF!K$6</f>
        <v>2754.1837174558127</v>
      </c>
      <c r="CK896" s="15">
        <f ca="1">(BD896*DCF!L$10-DCF!L$5*MAX(BD896*DCF!L$10,0)-MAX(BD896-BC896,0)/Inputs!$B$10)*DCF!L$6</f>
        <v>3525.3788414149685</v>
      </c>
      <c r="CL896" s="15">
        <f ca="1">(BE896*DCF!M$10-DCF!M$5*MAX(BE896*DCF!M$10,0)-MAX(BE896-BD896,0)/Inputs!$B$10)*DCF!M$6</f>
        <v>4598.4889354372526</v>
      </c>
      <c r="CM896" s="15">
        <f ca="1">(BF896*DCF!C$28-DCF!C$5*MAX(BF896*DCF!C$28,0)-MAX(BF896-Inputs!$B$13,0)/Inputs!$B$17)*DCF!C$6</f>
        <v>3869.3770117073909</v>
      </c>
      <c r="CN896" s="15">
        <f ca="1">(BG896*DCF!D$28-DCF!D$5*MAX(BG896*DCF!D$28,0)-MAX(BG896-BF896,0)/Inputs!$B$17)*DCF!D$6</f>
        <v>4637.2119905342197</v>
      </c>
      <c r="CO896" s="15">
        <f ca="1">(BH896*DCF!E$28-DCF!E$5*MAX(BH896*DCF!E$28,0)-MAX(BH896-BG896,0)/Inputs!$B$17)*DCF!E$6</f>
        <v>4763.3810361156702</v>
      </c>
      <c r="CP896" s="15">
        <f ca="1">(BI896*DCF!F$28-DCF!F$5*MAX(BI896*DCF!F$28,0)-MAX(BI896-BH896,0)/Inputs!$B$17)*DCF!F$6</f>
        <v>5484.8191741325345</v>
      </c>
      <c r="CQ896" s="15">
        <f ca="1">(BJ896*DCF!G$28-DCF!G$5*MAX(BJ896*DCF!G$28,0)-MAX(BJ896-BI896,0)/Inputs!$B$17)*DCF!G$6</f>
        <v>5890.8694769870917</v>
      </c>
      <c r="CR896" s="15">
        <f ca="1">(BK896*DCF!H$28-DCF!H$5*MAX(BK896*DCF!H$28,0)-MAX(BK896-BJ896,0)/Inputs!$B$17)*DCF!H$6</f>
        <v>6578.2367459347442</v>
      </c>
      <c r="CS896" s="15">
        <f ca="1">(BL896*DCF!I$28-DCF!I$5*MAX(BL896*DCF!I$28,0)-MAX(BL896-BK896,0)/Inputs!$B$17)*DCF!I$6</f>
        <v>7349.905719408207</v>
      </c>
      <c r="CT896" s="15">
        <f ca="1">(BM896*DCF!J$28-DCF!J$5*MAX(BM896*DCF!J$28,0)-MAX(BM896-BL896,0)/Inputs!$B$17)*DCF!J$6</f>
        <v>7520.3339805795968</v>
      </c>
      <c r="CU896" s="15">
        <f ca="1">(BN896*DCF!K$28-DCF!K$5*MAX(BN896*DCF!K$28,0)-MAX(BN896-BM896,0)/Inputs!$B$17)*DCF!K$6</f>
        <v>8743.3554667248445</v>
      </c>
      <c r="CV896" s="15">
        <f ca="1">(BO896*DCF!L$28-DCF!L$5*MAX(BO896*DCF!L$28,0)-MAX(BO896-BN896,0)/Inputs!$B$17)*DCF!L$6</f>
        <v>10212.383534899249</v>
      </c>
      <c r="CW896" s="15">
        <f ca="1">(BP896*DCF!M$28-DCF!M$5*MAX(BP896*DCF!M$28,0)-MAX(BP896-BO896,0)/Inputs!$B$17)*DCF!M$6</f>
        <v>12462.310727861071</v>
      </c>
      <c r="CX896" s="15">
        <f ca="1">(BQ896*DCF!C$46-DCF!C$5*MAX(BQ896*DCF!C$46,0)-MAX(BQ896-Inputs!$B$20,0)/Inputs!$B$24)*DCF!C$6</f>
        <v>-588.19245854353403</v>
      </c>
      <c r="CY896" s="15">
        <f ca="1">(BR896*DCF!D$46-DCF!D$5*MAX(BR896*DCF!D$46,0)-MAX(BR896-BQ896,0)/Inputs!$B$24)*DCF!D$6</f>
        <v>-988.85642890761505</v>
      </c>
      <c r="CZ896" s="15">
        <f ca="1">(BS896*DCF!E$46-DCF!E$5*MAX(BS896*DCF!E$46,0)-MAX(BS896-BR896,0)/Inputs!$B$24)*DCF!E$6</f>
        <v>-1885.0696928641705</v>
      </c>
      <c r="DA896" s="15">
        <f ca="1">(BT896*DCF!F$46-DCF!F$5*MAX(BT896*DCF!F$46,0)-MAX(BT896-BS896,0)/Inputs!$B$24)*DCF!F$6</f>
        <v>-642.90209069381513</v>
      </c>
      <c r="DB896" s="15">
        <f ca="1">(BU896*DCF!G$46-DCF!G$5*MAX(BU896*DCF!G$46,0)-MAX(BU896-BT896,0)/Inputs!$B$24)*DCF!G$6</f>
        <v>-2139.7793459576856</v>
      </c>
      <c r="DC896" s="15">
        <f ca="1">(BV896*DCF!H$46-DCF!H$5*MAX(BV896*DCF!H$46,0)-MAX(BV896-BU896,0)/Inputs!$B$24)*DCF!H$6</f>
        <v>-23.733369810093215</v>
      </c>
      <c r="DD896" s="15">
        <f ca="1">(BW896*DCF!I$46-DCF!I$5*MAX(BW896*DCF!I$46,0)-MAX(BW896-BV896,0)/Inputs!$B$24)*DCF!I$6</f>
        <v>-856.27323672710304</v>
      </c>
      <c r="DE896" s="15">
        <f ca="1">(BX896*DCF!J$46-DCF!J$5*MAX(BX896*DCF!J$46,0)-MAX(BX896-BW896,0)/Inputs!$B$24)*DCF!J$6</f>
        <v>672.59433726942325</v>
      </c>
      <c r="DF896" s="15">
        <f ca="1">(BY896*DCF!K$46-DCF!K$5*MAX(BY896*DCF!K$46,0)-MAX(BY896-BX896,0)/Inputs!$B$24)*DCF!K$6</f>
        <v>-1567.1841140156528</v>
      </c>
      <c r="DG896" s="15">
        <f ca="1">(BZ896*DCF!L$46-DCF!L$5*MAX(BZ896*DCF!L$46,0)-MAX(BZ896-BY896,0)/Inputs!$B$24)*DCF!L$6</f>
        <v>-2148.6240591233209</v>
      </c>
      <c r="DH896" s="15">
        <f ca="1">(CA896*DCF!M$46-DCF!M$5*MAX(CA896*DCF!M$46,0)-MAX(CA896-BZ896,0)/Inputs!$B$24)*DCF!M$6</f>
        <v>-1301.8042608535659</v>
      </c>
      <c r="DI896" s="15">
        <f ca="1">SUM(CB896:CL896)+BE896*DCF!M$10*(1+Inputs!$B$30)*(1-Inputs!$B$33)*(1-Inputs!$B$30/Inputs!$B$31)/(Inputs!$B$29-Inputs!$B$30)*DCF!M$6</f>
        <v>136366.2337520204</v>
      </c>
      <c r="DJ896" s="15">
        <f ca="1">SUM(CM896:CW896)+BP896*DCF!M$28*(1+Inputs!$B$30)*(1-Inputs!$B$33)*(1-Inputs!$B$30/Inputs!$B$31)/(Inputs!$B$29-Inputs!$B$30)*DCF!M$6</f>
        <v>368010.8103977131</v>
      </c>
      <c r="DK896" s="15">
        <f ca="1">SUM(CX896:DH896)+CA896*DCF!M$46*(1+Inputs!$B$30)*(1-Inputs!$B$33)*(1-Inputs!$B$30/Inputs!$B$31)/(Inputs!$B$29-Inputs!$B$30)*DCF!M$6</f>
        <v>141942.53710275859</v>
      </c>
      <c r="DM896" s="15">
        <f ca="1">DI896+DJ896+DK896+Inputs!$B$34+Inputs!$B$36-Inputs!$B$35</f>
        <v>723170.58125249203</v>
      </c>
    </row>
    <row r="897" spans="1:117" x14ac:dyDescent="0.75">
      <c r="A897" s="11">
        <v>884</v>
      </c>
      <c r="C897" s="24">
        <f t="shared" ca="1" si="508"/>
        <v>-0.45584502521142245</v>
      </c>
      <c r="D897" s="24">
        <f t="shared" ca="1" si="508"/>
        <v>0.38330104138619381</v>
      </c>
      <c r="E897" s="24">
        <f t="shared" ca="1" si="508"/>
        <v>-1.0808045169434612</v>
      </c>
      <c r="F897" s="24">
        <f t="shared" ca="1" si="508"/>
        <v>-0.21286513457833922</v>
      </c>
      <c r="G897" s="24">
        <f t="shared" ca="1" si="508"/>
        <v>0.1265670460523981</v>
      </c>
      <c r="H897" s="24">
        <f t="shared" ca="1" si="508"/>
        <v>-3.586935511782758E-2</v>
      </c>
      <c r="I897" s="24">
        <f t="shared" ca="1" si="508"/>
        <v>1.1406899441496201</v>
      </c>
      <c r="J897" s="24">
        <f t="shared" ca="1" si="508"/>
        <v>-0.97832832186449958</v>
      </c>
      <c r="K897" s="24">
        <f t="shared" ca="1" si="508"/>
        <v>0.43492429629271279</v>
      </c>
      <c r="L897" s="24">
        <f t="shared" ca="1" si="508"/>
        <v>0.53598134929188201</v>
      </c>
      <c r="M897" s="24">
        <f t="shared" ca="1" si="508"/>
        <v>-1.1554700118986476</v>
      </c>
      <c r="N897" s="24">
        <f ca="1">SQRT(Inputs!$B$38)*C897+SQRT(1-Inputs!$B$38)*_xlfn.NORM.S.INV(RAND())</f>
        <v>-0.35929581397733179</v>
      </c>
      <c r="O897" s="24">
        <f ca="1">SQRT(Inputs!$B$38)*D897+SQRT(1-Inputs!$B$38)*_xlfn.NORM.S.INV(RAND())</f>
        <v>-2.2873803638891586</v>
      </c>
      <c r="P897" s="24">
        <f ca="1">SQRT(Inputs!$B$38)*E897+SQRT(1-Inputs!$B$38)*_xlfn.NORM.S.INV(RAND())</f>
        <v>-0.55277154848426346</v>
      </c>
      <c r="Q897" s="24">
        <f ca="1">SQRT(Inputs!$B$38)*F897+SQRT(1-Inputs!$B$38)*_xlfn.NORM.S.INV(RAND())</f>
        <v>-0.85639158962704787</v>
      </c>
      <c r="R897" s="24">
        <f ca="1">SQRT(Inputs!$B$38)*G897+SQRT(1-Inputs!$B$38)*_xlfn.NORM.S.INV(RAND())</f>
        <v>0.67311991916221414</v>
      </c>
      <c r="S897" s="24">
        <f ca="1">SQRT(Inputs!$B$38)*H897+SQRT(1-Inputs!$B$38)*_xlfn.NORM.S.INV(RAND())</f>
        <v>-0.39724582472339426</v>
      </c>
      <c r="T897" s="24">
        <f ca="1">SQRT(Inputs!$B$38)*I897+SQRT(1-Inputs!$B$38)*_xlfn.NORM.S.INV(RAND())</f>
        <v>-0.13884608320815295</v>
      </c>
      <c r="U897" s="24">
        <f ca="1">SQRT(Inputs!$B$38)*J897+SQRT(1-Inputs!$B$38)*_xlfn.NORM.S.INV(RAND())</f>
        <v>-0.26946633763144739</v>
      </c>
      <c r="V897" s="24">
        <f ca="1">SQRT(Inputs!$B$38)*K897+SQRT(1-Inputs!$B$38)*_xlfn.NORM.S.INV(RAND())</f>
        <v>-0.6378556284215281</v>
      </c>
      <c r="W897" s="24">
        <f ca="1">SQRT(Inputs!$B$38)*L897+SQRT(1-Inputs!$B$38)*_xlfn.NORM.S.INV(RAND())</f>
        <v>-0.39902212314923552</v>
      </c>
      <c r="X897" s="24">
        <f ca="1">SQRT(Inputs!$B$38)*M897+SQRT(1-Inputs!$B$38)*_xlfn.NORM.S.INV(RAND())</f>
        <v>-0.28567868410683805</v>
      </c>
      <c r="Y897" s="24">
        <f ca="1">SQRT(Inputs!$B$38)*C897+SQRT(1-Inputs!$B$38)*_xlfn.NORM.S.INV(RAND())</f>
        <v>-0.31679807236082291</v>
      </c>
      <c r="Z897" s="24">
        <f ca="1">SQRT(Inputs!$B$38)*D897+SQRT(1-Inputs!$B$38)*_xlfn.NORM.S.INV(RAND())</f>
        <v>-0.31715944629505954</v>
      </c>
      <c r="AA897" s="24">
        <f ca="1">SQRT(Inputs!$B$38)*E897+SQRT(1-Inputs!$B$38)*_xlfn.NORM.S.INV(RAND())</f>
        <v>-0.49071418714448989</v>
      </c>
      <c r="AB897" s="24">
        <f ca="1">SQRT(Inputs!$B$38)*F897+SQRT(1-Inputs!$B$38)*_xlfn.NORM.S.INV(RAND())</f>
        <v>0.30332398384325471</v>
      </c>
      <c r="AC897" s="24">
        <f ca="1">SQRT(Inputs!$B$38)*G897+SQRT(1-Inputs!$B$38)*_xlfn.NORM.S.INV(RAND())</f>
        <v>-0.4606373858264749</v>
      </c>
      <c r="AD897" s="24">
        <f ca="1">SQRT(Inputs!$B$38)*H897+SQRT(1-Inputs!$B$38)*_xlfn.NORM.S.INV(RAND())</f>
        <v>0.58701955936663497</v>
      </c>
      <c r="AE897" s="24">
        <f ca="1">SQRT(Inputs!$B$38)*I897+SQRT(1-Inputs!$B$38)*_xlfn.NORM.S.INV(RAND())</f>
        <v>0.3430084763339627</v>
      </c>
      <c r="AF897" s="24">
        <f ca="1">SQRT(Inputs!$B$38)*J897+SQRT(1-Inputs!$B$38)*_xlfn.NORM.S.INV(RAND())</f>
        <v>-7.3112685510368924E-2</v>
      </c>
      <c r="AG897" s="24">
        <f ca="1">SQRT(Inputs!$B$38)*K897+SQRT(1-Inputs!$B$38)*_xlfn.NORM.S.INV(RAND())</f>
        <v>0.80735304981694755</v>
      </c>
      <c r="AH897" s="24">
        <f ca="1">SQRT(Inputs!$B$38)*L897+SQRT(1-Inputs!$B$38)*_xlfn.NORM.S.INV(RAND())</f>
        <v>0.48586401002394125</v>
      </c>
      <c r="AI897" s="24">
        <f ca="1">SQRT(Inputs!$B$38)*M897+SQRT(1-Inputs!$B$38)*_xlfn.NORM.S.INV(RAND())</f>
        <v>-0.77439085391703577</v>
      </c>
      <c r="AJ897" s="24">
        <f ca="1">SQRT(Inputs!$B$38)*C897+SQRT(1-Inputs!$B$38)*_xlfn.NORM.S.INV(RAND())</f>
        <v>-0.31126831096193236</v>
      </c>
      <c r="AK897" s="24">
        <f ca="1">SQRT(Inputs!$B$38)*D897+SQRT(1-Inputs!$B$38)*_xlfn.NORM.S.INV(RAND())</f>
        <v>1.0584002212198911</v>
      </c>
      <c r="AL897" s="24">
        <f ca="1">SQRT(Inputs!$B$38)*E897+SQRT(1-Inputs!$B$38)*_xlfn.NORM.S.INV(RAND())</f>
        <v>0.38394959024531583</v>
      </c>
      <c r="AM897" s="24">
        <f ca="1">SQRT(Inputs!$B$38)*F897+SQRT(1-Inputs!$B$38)*_xlfn.NORM.S.INV(RAND())</f>
        <v>1.4347894675442234</v>
      </c>
      <c r="AN897" s="24">
        <f ca="1">SQRT(Inputs!$B$38)*G897+SQRT(1-Inputs!$B$38)*_xlfn.NORM.S.INV(RAND())</f>
        <v>1.0351885580178253</v>
      </c>
      <c r="AO897" s="24">
        <f ca="1">SQRT(Inputs!$B$38)*H897+SQRT(1-Inputs!$B$38)*_xlfn.NORM.S.INV(RAND())</f>
        <v>-0.588153383525991</v>
      </c>
      <c r="AP897" s="24">
        <f ca="1">SQRT(Inputs!$B$38)*I897+SQRT(1-Inputs!$B$38)*_xlfn.NORM.S.INV(RAND())</f>
        <v>1.1963016286234307</v>
      </c>
      <c r="AQ897" s="24">
        <f ca="1">SQRT(Inputs!$B$38)*J897+SQRT(1-Inputs!$B$38)*_xlfn.NORM.S.INV(RAND())</f>
        <v>-0.87483385309436945</v>
      </c>
      <c r="AR897" s="24">
        <f ca="1">SQRT(Inputs!$B$38)*K897+SQRT(1-Inputs!$B$38)*_xlfn.NORM.S.INV(RAND())</f>
        <v>0.30909252624536732</v>
      </c>
      <c r="AS897" s="24">
        <f ca="1">SQRT(Inputs!$B$38)*L897+SQRT(1-Inputs!$B$38)*_xlfn.NORM.S.INV(RAND())</f>
        <v>0.71841954895501203</v>
      </c>
      <c r="AT897" s="24">
        <f ca="1">SQRT(Inputs!$B$38)*M897+SQRT(1-Inputs!$B$38)*_xlfn.NORM.S.INV(RAND())</f>
        <v>0.29698701543313244</v>
      </c>
      <c r="AU897" s="15">
        <f ca="1">Inputs!$B$6*EXP($B$8-0.5*C$5^2+C$5*N897)</f>
        <v>4681.8663297945059</v>
      </c>
      <c r="AV897" s="15">
        <f t="shared" ca="1" si="474"/>
        <v>4071.2968315605171</v>
      </c>
      <c r="AW897" s="15">
        <f t="shared" ca="1" si="475"/>
        <v>4607.5613871480709</v>
      </c>
      <c r="AX897" s="15">
        <f t="shared" ca="1" si="476"/>
        <v>5054.5823343216643</v>
      </c>
      <c r="AY897" s="15">
        <f t="shared" ca="1" si="477"/>
        <v>6682.4179553229142</v>
      </c>
      <c r="AZ897" s="15">
        <f t="shared" ca="1" si="478"/>
        <v>7822.9706014139119</v>
      </c>
      <c r="BA897" s="15">
        <f t="shared" ca="1" si="479"/>
        <v>9435.2061384491972</v>
      </c>
      <c r="BB897" s="15">
        <f t="shared" ca="1" si="480"/>
        <v>11243.873383966926</v>
      </c>
      <c r="BC897" s="15">
        <f t="shared" ca="1" si="481"/>
        <v>12948.556783789449</v>
      </c>
      <c r="BD897" s="15">
        <f t="shared" ca="1" si="482"/>
        <v>15282.069548388938</v>
      </c>
      <c r="BE897" s="15">
        <f t="shared" ca="1" si="483"/>
        <v>18245.250261992642</v>
      </c>
      <c r="BF897" s="15">
        <f ca="1">Inputs!$B$13*EXP($B$9-0.5*C$6^2+C$6*Y897)</f>
        <v>12989.085995244865</v>
      </c>
      <c r="BG897" s="15">
        <f t="shared" ca="1" si="484"/>
        <v>14949.762058141636</v>
      </c>
      <c r="BH897" s="15">
        <f t="shared" ca="1" si="485"/>
        <v>16838.116238044455</v>
      </c>
      <c r="BI897" s="15">
        <f t="shared" ca="1" si="486"/>
        <v>21597.545586755023</v>
      </c>
      <c r="BJ897" s="15">
        <f t="shared" ca="1" si="487"/>
        <v>24776.225914479088</v>
      </c>
      <c r="BK897" s="15">
        <f t="shared" ca="1" si="488"/>
        <v>32938.049721154071</v>
      </c>
      <c r="BL897" s="15">
        <f t="shared" ca="1" si="489"/>
        <v>42299.498119359443</v>
      </c>
      <c r="BM897" s="15">
        <f t="shared" ca="1" si="490"/>
        <v>51525.098305007479</v>
      </c>
      <c r="BN897" s="15">
        <f t="shared" ca="1" si="491"/>
        <v>69806.787091740684</v>
      </c>
      <c r="BO897" s="15">
        <f t="shared" ca="1" si="492"/>
        <v>90880.455153229806</v>
      </c>
      <c r="BP897" s="15">
        <f t="shared" ca="1" si="493"/>
        <v>102461.17235716367</v>
      </c>
      <c r="BQ897" s="15">
        <f ca="1">Inputs!$B$20*EXP($B$10-0.5*C$7^2+C$7*AJ897)</f>
        <v>3841.1504780628211</v>
      </c>
      <c r="BR897" s="15">
        <f t="shared" ca="1" si="494"/>
        <v>7294.2050078274542</v>
      </c>
      <c r="BS897" s="15">
        <f t="shared" ca="1" si="495"/>
        <v>11153.116131120454</v>
      </c>
      <c r="BT897" s="15">
        <f t="shared" ca="1" si="496"/>
        <v>22405.610964360782</v>
      </c>
      <c r="BU897" s="15">
        <f t="shared" ca="1" si="497"/>
        <v>39890.220415121403</v>
      </c>
      <c r="BV897" s="15">
        <f t="shared" ca="1" si="498"/>
        <v>48611.076508539612</v>
      </c>
      <c r="BW897" s="15">
        <f t="shared" ca="1" si="499"/>
        <v>87379.447286765906</v>
      </c>
      <c r="BX897" s="15">
        <f t="shared" ca="1" si="500"/>
        <v>102554.42723230814</v>
      </c>
      <c r="BY897" s="15">
        <f t="shared" ca="1" si="501"/>
        <v>152450.22852696877</v>
      </c>
      <c r="BZ897" s="15">
        <f t="shared" ca="1" si="502"/>
        <v>244110.40357841368</v>
      </c>
      <c r="CA897" s="15">
        <f t="shared" ca="1" si="503"/>
        <v>361483.60535522521</v>
      </c>
      <c r="CB897" s="15">
        <f ca="1">(AU897*DCF!C$10-DCF!C$5*MAX(AU897*DCF!C$10,0)-MAX(AU897-Inputs!$B$6,0)/Inputs!$B$10)*DCF!C$6</f>
        <v>1045.0734136991782</v>
      </c>
      <c r="CC897" s="15">
        <f ca="1">(AV897*DCF!D$10-DCF!D$5*MAX(AV897*DCF!D$10,0)-MAX(AV897-AU897,0)/Inputs!$B$10)*DCF!D$6</f>
        <v>992.35102056222172</v>
      </c>
      <c r="CD897" s="15">
        <f ca="1">(AW897*DCF!E$10-DCF!E$5*MAX(AW897*DCF!E$10,0)-MAX(AW897-AV897,0)/Inputs!$B$10)*DCF!E$6</f>
        <v>943.02359255515614</v>
      </c>
      <c r="CE897" s="15">
        <f ca="1">(AX897*DCF!F$10-DCF!F$5*MAX(AX897*DCF!F$10,0)-MAX(AX897-AW897,0)/Inputs!$B$10)*DCF!F$6</f>
        <v>1010.3932920215855</v>
      </c>
      <c r="CF897" s="15">
        <f ca="1">(AY897*DCF!G$10-DCF!G$5*MAX(AY897*DCF!G$10,0)-MAX(AY897-AX897,0)/Inputs!$B$10)*DCF!G$6</f>
        <v>1063.9462454123782</v>
      </c>
      <c r="CG897" s="15">
        <f ca="1">(AZ897*DCF!H$10-DCF!H$5*MAX(AZ897*DCF!H$10,0)-MAX(AZ897-AY897,0)/Inputs!$B$10)*DCF!H$6</f>
        <v>1316.3097841167476</v>
      </c>
      <c r="CH897" s="15">
        <f ca="1">(BA897*DCF!I$10-DCF!I$5*MAX(BA897*DCF!I$10,0)-MAX(BA897-AZ897,0)/Inputs!$B$10)*DCF!I$6</f>
        <v>1459.0048484244082</v>
      </c>
      <c r="CI897" s="15">
        <f ca="1">(BB897*DCF!J$10-DCF!J$5*MAX(BB897*DCF!J$10,0)-MAX(BB897-BA897,0)/Inputs!$B$10)*DCF!J$6</f>
        <v>1655.4010455076004</v>
      </c>
      <c r="CJ897" s="15">
        <f ca="1">(BC897*DCF!K$10-DCF!K$5*MAX(BC897*DCF!K$10,0)-MAX(BC897-BB897,0)/Inputs!$B$10)*DCF!K$6</f>
        <v>1845.8799612463463</v>
      </c>
      <c r="CK897" s="15">
        <f ca="1">(BD897*DCF!L$10-DCF!L$5*MAX(BD897*DCF!L$10,0)-MAX(BD897-BC897,0)/Inputs!$B$10)*DCF!L$6</f>
        <v>2003.0657079042142</v>
      </c>
      <c r="CL897" s="15">
        <f ca="1">(BE897*DCF!M$10-DCF!M$5*MAX(BE897*DCF!M$10,0)-MAX(BE897-BD897,0)/Inputs!$B$10)*DCF!M$6</f>
        <v>2220.6571993324528</v>
      </c>
      <c r="CM897" s="15">
        <f ca="1">(BF897*DCF!C$28-DCF!C$5*MAX(BF897*DCF!C$28,0)-MAX(BF897-Inputs!$B$13,0)/Inputs!$B$17)*DCF!C$6</f>
        <v>3594.1870960147826</v>
      </c>
      <c r="CN897" s="15">
        <f ca="1">(BG897*DCF!D$28-DCF!D$5*MAX(BG897*DCF!D$28,0)-MAX(BG897-BF897,0)/Inputs!$B$17)*DCF!D$6</f>
        <v>3984.7476241254649</v>
      </c>
      <c r="CO897" s="15">
        <f ca="1">(BH897*DCF!E$28-DCF!E$5*MAX(BH897*DCF!E$28,0)-MAX(BH897-BG897,0)/Inputs!$B$17)*DCF!E$6</f>
        <v>4396.6857295039708</v>
      </c>
      <c r="CP897" s="15">
        <f ca="1">(BI897*DCF!F$28-DCF!F$5*MAX(BI897*DCF!F$28,0)-MAX(BI897-BH897,0)/Inputs!$B$17)*DCF!F$6</f>
        <v>4996.6353873735479</v>
      </c>
      <c r="CQ897" s="15">
        <f ca="1">(BJ897*DCF!G$28-DCF!G$5*MAX(BJ897*DCF!G$28,0)-MAX(BJ897-BI897,0)/Inputs!$B$17)*DCF!G$6</f>
        <v>5893.7571606001784</v>
      </c>
      <c r="CR897" s="15">
        <f ca="1">(BK897*DCF!H$28-DCF!H$5*MAX(BK897*DCF!H$28,0)-MAX(BK897-BJ897,0)/Inputs!$B$17)*DCF!H$6</f>
        <v>6877.8247227909142</v>
      </c>
      <c r="CS897" s="15">
        <f ca="1">(BL897*DCF!I$28-DCF!I$5*MAX(BL897*DCF!I$28,0)-MAX(BL897-BK897,0)/Inputs!$B$17)*DCF!I$6</f>
        <v>8603.2006092876873</v>
      </c>
      <c r="CT897" s="15">
        <f ca="1">(BM897*DCF!J$28-DCF!J$5*MAX(BM897*DCF!J$28,0)-MAX(BM897-BL897,0)/Inputs!$B$17)*DCF!J$6</f>
        <v>10271.135129162698</v>
      </c>
      <c r="CU897" s="15">
        <f ca="1">(BN897*DCF!K$28-DCF!K$5*MAX(BN897*DCF!K$28,0)-MAX(BN897-BM897,0)/Inputs!$B$17)*DCF!K$6</f>
        <v>12502.75961793086</v>
      </c>
      <c r="CV897" s="15">
        <f ca="1">(BO897*DCF!L$28-DCF!L$5*MAX(BO897*DCF!L$28,0)-MAX(BO897-BN897,0)/Inputs!$B$17)*DCF!L$6</f>
        <v>15748.037691137748</v>
      </c>
      <c r="CW897" s="15">
        <f ca="1">(BP897*DCF!M$28-DCF!M$5*MAX(BP897*DCF!M$28,0)-MAX(BP897-BO897,0)/Inputs!$B$17)*DCF!M$6</f>
        <v>18067.618518437594</v>
      </c>
      <c r="CX897" s="15">
        <f ca="1">(BQ897*DCF!C$46-DCF!C$5*MAX(BQ897*DCF!C$46,0)-MAX(BQ897-Inputs!$B$20,0)/Inputs!$B$24)*DCF!C$6</f>
        <v>-1182.7832411520701</v>
      </c>
      <c r="CY897" s="15">
        <f ca="1">(BR897*DCF!D$46-DCF!D$5*MAX(BR897*DCF!D$46,0)-MAX(BR897-BQ897,0)/Inputs!$B$24)*DCF!D$6</f>
        <v>-2718.3403966720671</v>
      </c>
      <c r="CZ897" s="15">
        <f ca="1">(BS897*DCF!E$46-DCF!E$5*MAX(BS897*DCF!E$46,0)-MAX(BS897-BR897,0)/Inputs!$B$24)*DCF!E$6</f>
        <v>-2839.9519321962784</v>
      </c>
      <c r="DA897" s="15">
        <f ca="1">(BT897*DCF!F$46-DCF!F$5*MAX(BT897*DCF!F$46,0)-MAX(BT897-BS897,0)/Inputs!$B$24)*DCF!F$6</f>
        <v>-5729.1073367831332</v>
      </c>
      <c r="DB897" s="15">
        <f ca="1">(BU897*DCF!G$46-DCF!G$5*MAX(BU897*DCF!G$46,0)-MAX(BU897-BT897,0)/Inputs!$B$24)*DCF!G$6</f>
        <v>-7223.3053668464909</v>
      </c>
      <c r="DC897" s="15">
        <f ca="1">(BV897*DCF!H$46-DCF!H$5*MAX(BV897*DCF!H$46,0)-MAX(BV897-BU897,0)/Inputs!$B$24)*DCF!H$6</f>
        <v>-2709.9525974578974</v>
      </c>
      <c r="DD897" s="15">
        <f ca="1">(BW897*DCF!I$46-DCF!I$5*MAX(BW897*DCF!I$46,0)-MAX(BW897-BV897,0)/Inputs!$B$24)*DCF!I$6</f>
        <v>-9110.8372739797323</v>
      </c>
      <c r="DE897" s="15">
        <f ca="1">(BX897*DCF!J$46-DCF!J$5*MAX(BX897*DCF!J$46,0)-MAX(BX897-BW897,0)/Inputs!$B$24)*DCF!J$6</f>
        <v>277.71778467877238</v>
      </c>
      <c r="DF897" s="15">
        <f ca="1">(BY897*DCF!K$46-DCF!K$5*MAX(BY897*DCF!K$46,0)-MAX(BY897-BX897,0)/Inputs!$B$24)*DCF!K$6</f>
        <v>-3514.6768496552368</v>
      </c>
      <c r="DG897" s="15">
        <f ca="1">(BZ897*DCF!L$46-DCF!L$5*MAX(BZ897*DCF!L$46,0)-MAX(BZ897-BY897,0)/Inputs!$B$24)*DCF!L$6</f>
        <v>-3868.7783229060738</v>
      </c>
      <c r="DH897" s="15">
        <f ca="1">(CA897*DCF!M$46-DCF!M$5*MAX(CA897*DCF!M$46,0)-MAX(CA897-BZ897,0)/Inputs!$B$24)*DCF!M$6</f>
        <v>3801.3002657207776</v>
      </c>
      <c r="DI897" s="15">
        <f ca="1">SUM(CB897:CL897)+BE897*DCF!M$10*(1+Inputs!$B$30)*(1-Inputs!$B$33)*(1-Inputs!$B$30/Inputs!$B$31)/(Inputs!$B$29-Inputs!$B$30)*DCF!M$6</f>
        <v>66331.878858365235</v>
      </c>
      <c r="DJ897" s="15">
        <f ca="1">SUM(CM897:CW897)+BP897*DCF!M$28*(1+Inputs!$B$30)*(1-Inputs!$B$33)*(1-Inputs!$B$30/Inputs!$B$31)/(Inputs!$B$29-Inputs!$B$30)*DCF!M$6</f>
        <v>475137.65272466431</v>
      </c>
      <c r="DK897" s="15">
        <f ca="1">SUM(CX897:DH897)+CA897*DCF!M$46*(1+Inputs!$B$30)*(1-Inputs!$B$33)*(1-Inputs!$B$30/Inputs!$B$31)/(Inputs!$B$29-Inputs!$B$30)*DCF!M$6</f>
        <v>524077.75908242335</v>
      </c>
      <c r="DM897" s="15">
        <f ca="1">DI897+DJ897+DK897+Inputs!$B$34+Inputs!$B$36-Inputs!$B$35</f>
        <v>1142398.2906654528</v>
      </c>
    </row>
    <row r="898" spans="1:117" x14ac:dyDescent="0.75">
      <c r="A898" s="11">
        <v>885</v>
      </c>
      <c r="C898" s="24">
        <f t="shared" ca="1" si="508"/>
        <v>-1.8739393471050791</v>
      </c>
      <c r="D898" s="24">
        <f t="shared" ca="1" si="508"/>
        <v>-0.31761477441954539</v>
      </c>
      <c r="E898" s="24">
        <f t="shared" ca="1" si="508"/>
        <v>-2.4281442844705833E-2</v>
      </c>
      <c r="F898" s="24">
        <f t="shared" ca="1" si="508"/>
        <v>-0.9606481868806438</v>
      </c>
      <c r="G898" s="24">
        <f t="shared" ca="1" si="508"/>
        <v>0.83333772350903756</v>
      </c>
      <c r="H898" s="24">
        <f t="shared" ca="1" si="508"/>
        <v>0.24724128283866112</v>
      </c>
      <c r="I898" s="24">
        <f t="shared" ca="1" si="508"/>
        <v>2.9585719741209862</v>
      </c>
      <c r="J898" s="24">
        <f t="shared" ca="1" si="508"/>
        <v>-2.5445413539826505</v>
      </c>
      <c r="K898" s="24">
        <f t="shared" ca="1" si="508"/>
        <v>-0.39360962736003935</v>
      </c>
      <c r="L898" s="24">
        <f t="shared" ca="1" si="508"/>
        <v>4.3164472920075442E-2</v>
      </c>
      <c r="M898" s="24">
        <f t="shared" ca="1" si="508"/>
        <v>-1.1802291752251257</v>
      </c>
      <c r="N898" s="24">
        <f ca="1">SQRT(Inputs!$B$38)*C898+SQRT(1-Inputs!$B$38)*_xlfn.NORM.S.INV(RAND())</f>
        <v>-1.2430672992948488</v>
      </c>
      <c r="O898" s="24">
        <f ca="1">SQRT(Inputs!$B$38)*D898+SQRT(1-Inputs!$B$38)*_xlfn.NORM.S.INV(RAND())</f>
        <v>-8.2806961269077856E-2</v>
      </c>
      <c r="P898" s="24">
        <f ca="1">SQRT(Inputs!$B$38)*E898+SQRT(1-Inputs!$B$38)*_xlfn.NORM.S.INV(RAND())</f>
        <v>0.54506490307617173</v>
      </c>
      <c r="Q898" s="24">
        <f ca="1">SQRT(Inputs!$B$38)*F898+SQRT(1-Inputs!$B$38)*_xlfn.NORM.S.INV(RAND())</f>
        <v>0.48100571320814711</v>
      </c>
      <c r="R898" s="24">
        <f ca="1">SQRT(Inputs!$B$38)*G898+SQRT(1-Inputs!$B$38)*_xlfn.NORM.S.INV(RAND())</f>
        <v>-0.58257674747174271</v>
      </c>
      <c r="S898" s="24">
        <f ca="1">SQRT(Inputs!$B$38)*H898+SQRT(1-Inputs!$B$38)*_xlfn.NORM.S.INV(RAND())</f>
        <v>-0.55734154493320376</v>
      </c>
      <c r="T898" s="24">
        <f ca="1">SQRT(Inputs!$B$38)*I898+SQRT(1-Inputs!$B$38)*_xlfn.NORM.S.INV(RAND())</f>
        <v>2.0639537423655483</v>
      </c>
      <c r="U898" s="24">
        <f ca="1">SQRT(Inputs!$B$38)*J898+SQRT(1-Inputs!$B$38)*_xlfn.NORM.S.INV(RAND())</f>
        <v>-1.3631097078029466</v>
      </c>
      <c r="V898" s="24">
        <f ca="1">SQRT(Inputs!$B$38)*K898+SQRT(1-Inputs!$B$38)*_xlfn.NORM.S.INV(RAND())</f>
        <v>0.36510750187176511</v>
      </c>
      <c r="W898" s="24">
        <f ca="1">SQRT(Inputs!$B$38)*L898+SQRT(1-Inputs!$B$38)*_xlfn.NORM.S.INV(RAND())</f>
        <v>-2.263360653694197</v>
      </c>
      <c r="X898" s="24">
        <f ca="1">SQRT(Inputs!$B$38)*M898+SQRT(1-Inputs!$B$38)*_xlfn.NORM.S.INV(RAND())</f>
        <v>-0.38499642862969996</v>
      </c>
      <c r="Y898" s="24">
        <f ca="1">SQRT(Inputs!$B$38)*C898+SQRT(1-Inputs!$B$38)*_xlfn.NORM.S.INV(RAND())</f>
        <v>-0.6234310493142774</v>
      </c>
      <c r="Z898" s="24">
        <f ca="1">SQRT(Inputs!$B$38)*D898+SQRT(1-Inputs!$B$38)*_xlfn.NORM.S.INV(RAND())</f>
        <v>-1.2687996928178737</v>
      </c>
      <c r="AA898" s="24">
        <f ca="1">SQRT(Inputs!$B$38)*E898+SQRT(1-Inputs!$B$38)*_xlfn.NORM.S.INV(RAND())</f>
        <v>7.061146897456487E-2</v>
      </c>
      <c r="AB898" s="24">
        <f ca="1">SQRT(Inputs!$B$38)*F898+SQRT(1-Inputs!$B$38)*_xlfn.NORM.S.INV(RAND())</f>
        <v>-1.9479549966241247</v>
      </c>
      <c r="AC898" s="24">
        <f ca="1">SQRT(Inputs!$B$38)*G898+SQRT(1-Inputs!$B$38)*_xlfn.NORM.S.INV(RAND())</f>
        <v>1.4848914304074432</v>
      </c>
      <c r="AD898" s="24">
        <f ca="1">SQRT(Inputs!$B$38)*H898+SQRT(1-Inputs!$B$38)*_xlfn.NORM.S.INV(RAND())</f>
        <v>0.50513117384709449</v>
      </c>
      <c r="AE898" s="24">
        <f ca="1">SQRT(Inputs!$B$38)*I898+SQRT(1-Inputs!$B$38)*_xlfn.NORM.S.INV(RAND())</f>
        <v>2.2881641727439628</v>
      </c>
      <c r="AF898" s="24">
        <f ca="1">SQRT(Inputs!$B$38)*J898+SQRT(1-Inputs!$B$38)*_xlfn.NORM.S.INV(RAND())</f>
        <v>-1.7318235738222791</v>
      </c>
      <c r="AG898" s="24">
        <f ca="1">SQRT(Inputs!$B$38)*K898+SQRT(1-Inputs!$B$38)*_xlfn.NORM.S.INV(RAND())</f>
        <v>0.38595730896589586</v>
      </c>
      <c r="AH898" s="24">
        <f ca="1">SQRT(Inputs!$B$38)*L898+SQRT(1-Inputs!$B$38)*_xlfn.NORM.S.INV(RAND())</f>
        <v>0.61556035793338337</v>
      </c>
      <c r="AI898" s="24">
        <f ca="1">SQRT(Inputs!$B$38)*M898+SQRT(1-Inputs!$B$38)*_xlfn.NORM.S.INV(RAND())</f>
        <v>-1.9949586437502407</v>
      </c>
      <c r="AJ898" s="24">
        <f ca="1">SQRT(Inputs!$B$38)*C898+SQRT(1-Inputs!$B$38)*_xlfn.NORM.S.INV(RAND())</f>
        <v>-1.2470196682892709</v>
      </c>
      <c r="AK898" s="24">
        <f ca="1">SQRT(Inputs!$B$38)*D898+SQRT(1-Inputs!$B$38)*_xlfn.NORM.S.INV(RAND())</f>
        <v>-0.20430757606264777</v>
      </c>
      <c r="AL898" s="24">
        <f ca="1">SQRT(Inputs!$B$38)*E898+SQRT(1-Inputs!$B$38)*_xlfn.NORM.S.INV(RAND())</f>
        <v>0.86494262764849073</v>
      </c>
      <c r="AM898" s="24">
        <f ca="1">SQRT(Inputs!$B$38)*F898+SQRT(1-Inputs!$B$38)*_xlfn.NORM.S.INV(RAND())</f>
        <v>-1.1297417673503758</v>
      </c>
      <c r="AN898" s="24">
        <f ca="1">SQRT(Inputs!$B$38)*G898+SQRT(1-Inputs!$B$38)*_xlfn.NORM.S.INV(RAND())</f>
        <v>-0.61661233104862667</v>
      </c>
      <c r="AO898" s="24">
        <f ca="1">SQRT(Inputs!$B$38)*H898+SQRT(1-Inputs!$B$38)*_xlfn.NORM.S.INV(RAND())</f>
        <v>-0.41448159214301583</v>
      </c>
      <c r="AP898" s="24">
        <f ca="1">SQRT(Inputs!$B$38)*I898+SQRT(1-Inputs!$B$38)*_xlfn.NORM.S.INV(RAND())</f>
        <v>1.2798680037223673</v>
      </c>
      <c r="AQ898" s="24">
        <f ca="1">SQRT(Inputs!$B$38)*J898+SQRT(1-Inputs!$B$38)*_xlfn.NORM.S.INV(RAND())</f>
        <v>-1.7846459162347954</v>
      </c>
      <c r="AR898" s="24">
        <f ca="1">SQRT(Inputs!$B$38)*K898+SQRT(1-Inputs!$B$38)*_xlfn.NORM.S.INV(RAND())</f>
        <v>1.0145905224069927</v>
      </c>
      <c r="AS898" s="24">
        <f ca="1">SQRT(Inputs!$B$38)*L898+SQRT(1-Inputs!$B$38)*_xlfn.NORM.S.INV(RAND())</f>
        <v>1.1774684226045282</v>
      </c>
      <c r="AT898" s="24">
        <f ca="1">SQRT(Inputs!$B$38)*M898+SQRT(1-Inputs!$B$38)*_xlfn.NORM.S.INV(RAND())</f>
        <v>-1.2470354590269723</v>
      </c>
      <c r="AU898" s="15">
        <f ca="1">Inputs!$B$6*EXP($B$8-0.5*C$5^2+C$5*N898)</f>
        <v>4057.7880531553024</v>
      </c>
      <c r="AV898" s="15">
        <f t="shared" ca="1" si="474"/>
        <v>4879.5139720831494</v>
      </c>
      <c r="AW898" s="15">
        <f t="shared" ca="1" si="475"/>
        <v>6403.5993473785429</v>
      </c>
      <c r="AX898" s="15">
        <f t="shared" ca="1" si="476"/>
        <v>8302.3751790141141</v>
      </c>
      <c r="AY898" s="15">
        <f t="shared" ca="1" si="477"/>
        <v>9478.9739236129553</v>
      </c>
      <c r="AZ898" s="15">
        <f t="shared" ca="1" si="478"/>
        <v>10902.922687631652</v>
      </c>
      <c r="BA898" s="15">
        <f t="shared" ca="1" si="479"/>
        <v>16559.482903924076</v>
      </c>
      <c r="BB898" s="15">
        <f t="shared" ca="1" si="480"/>
        <v>17685.80852567649</v>
      </c>
      <c r="BC898" s="15">
        <f t="shared" ca="1" si="481"/>
        <v>22437.628734089216</v>
      </c>
      <c r="BD898" s="15">
        <f t="shared" ca="1" si="482"/>
        <v>22243.662186389003</v>
      </c>
      <c r="BE898" s="15">
        <f t="shared" ca="1" si="483"/>
        <v>26317.544321882393</v>
      </c>
      <c r="BF898" s="15">
        <f ca="1">Inputs!$B$13*EXP($B$9-0.5*C$6^2+C$6*Y898)</f>
        <v>12223.009335404175</v>
      </c>
      <c r="BG898" s="15">
        <f t="shared" ca="1" si="484"/>
        <v>11848.409695683978</v>
      </c>
      <c r="BH898" s="15">
        <f t="shared" ca="1" si="485"/>
        <v>14647.115528704644</v>
      </c>
      <c r="BI898" s="15">
        <f t="shared" ca="1" si="486"/>
        <v>13285.354742067555</v>
      </c>
      <c r="BJ898" s="15">
        <f t="shared" ca="1" si="487"/>
        <v>20174.23816876538</v>
      </c>
      <c r="BK898" s="15">
        <f t="shared" ca="1" si="488"/>
        <v>26522.723387745424</v>
      </c>
      <c r="BL898" s="15">
        <f t="shared" ca="1" si="489"/>
        <v>43825.878026131031</v>
      </c>
      <c r="BM898" s="15">
        <f t="shared" ca="1" si="490"/>
        <v>43443.473607362328</v>
      </c>
      <c r="BN898" s="15">
        <f t="shared" ca="1" si="491"/>
        <v>55959.293163446746</v>
      </c>
      <c r="BO898" s="15">
        <f t="shared" ca="1" si="492"/>
        <v>73959.243234755006</v>
      </c>
      <c r="BP898" s="15">
        <f t="shared" ca="1" si="493"/>
        <v>72614.688387584494</v>
      </c>
      <c r="BQ898" s="15">
        <f ca="1">Inputs!$B$20*EXP($B$10-0.5*C$7^2+C$7*AJ898)</f>
        <v>2756.2666979861178</v>
      </c>
      <c r="BR898" s="15">
        <f t="shared" ca="1" si="494"/>
        <v>3504.9443203909655</v>
      </c>
      <c r="BS898" s="15">
        <f t="shared" ca="1" si="495"/>
        <v>6153.0996827642621</v>
      </c>
      <c r="BT898" s="15">
        <f t="shared" ca="1" si="496"/>
        <v>6307.8142802890816</v>
      </c>
      <c r="BU898" s="15">
        <f t="shared" ca="1" si="497"/>
        <v>7530.2103087978057</v>
      </c>
      <c r="BV898" s="15">
        <f t="shared" ca="1" si="498"/>
        <v>9542.6497582396423</v>
      </c>
      <c r="BW898" s="15">
        <f t="shared" ca="1" si="499"/>
        <v>17459.19843415092</v>
      </c>
      <c r="BX898" s="15">
        <f t="shared" ca="1" si="500"/>
        <v>17074.846509590476</v>
      </c>
      <c r="BY898" s="15">
        <f t="shared" ca="1" si="501"/>
        <v>29050.338677909713</v>
      </c>
      <c r="BZ898" s="15">
        <f t="shared" ca="1" si="502"/>
        <v>50612.63629349156</v>
      </c>
      <c r="CA898" s="15">
        <f t="shared" ca="1" si="503"/>
        <v>56964.22012290157</v>
      </c>
      <c r="CB898" s="15">
        <f ca="1">(AU898*DCF!C$10-DCF!C$5*MAX(AU898*DCF!C$10,0)-MAX(AU898-Inputs!$B$6,0)/Inputs!$B$10)*DCF!C$6</f>
        <v>1042.0769617163473</v>
      </c>
      <c r="CC898" s="15">
        <f ca="1">(AV898*DCF!D$10-DCF!D$5*MAX(AV898*DCF!D$10,0)-MAX(AV898-AU898,0)/Inputs!$B$10)*DCF!D$6</f>
        <v>988.99211383773491</v>
      </c>
      <c r="CD898" s="15">
        <f ca="1">(AW898*DCF!E$10-DCF!E$5*MAX(AW898*DCF!E$10,0)-MAX(AW898-AV898,0)/Inputs!$B$10)*DCF!E$6</f>
        <v>1135.2020111389995</v>
      </c>
      <c r="CE898" s="15">
        <f ca="1">(AX898*DCF!F$10-DCF!F$5*MAX(AX898*DCF!F$10,0)-MAX(AX898-AW898,0)/Inputs!$B$10)*DCF!F$6</f>
        <v>1417.3070958333039</v>
      </c>
      <c r="CF898" s="15">
        <f ca="1">(AY898*DCF!G$10-DCF!G$5*MAX(AY898*DCF!G$10,0)-MAX(AY898-AX898,0)/Inputs!$B$10)*DCF!G$6</f>
        <v>1726.8837390318956</v>
      </c>
      <c r="CG898" s="15">
        <f ca="1">(AZ898*DCF!H$10-DCF!H$5*MAX(AZ898*DCF!H$10,0)-MAX(AZ898-AY898,0)/Inputs!$B$10)*DCF!H$6</f>
        <v>1863.9626295646685</v>
      </c>
      <c r="CH898" s="15">
        <f ca="1">(BA898*DCF!I$10-DCF!I$5*MAX(BA898*DCF!I$10,0)-MAX(BA898-AZ898,0)/Inputs!$B$10)*DCF!I$6</f>
        <v>2096.9393713446675</v>
      </c>
      <c r="CI898" s="15">
        <f ca="1">(BB898*DCF!J$10-DCF!J$5*MAX(BB898*DCF!J$10,0)-MAX(BB898-BA898,0)/Inputs!$B$10)*DCF!J$6</f>
        <v>2864.249692198192</v>
      </c>
      <c r="CJ898" s="15">
        <f ca="1">(BC898*DCF!K$10-DCF!K$5*MAX(BC898*DCF!K$10,0)-MAX(BC898-BB898,0)/Inputs!$B$10)*DCF!K$6</f>
        <v>2946.9153826142638</v>
      </c>
      <c r="CK898" s="15">
        <f ca="1">(BD898*DCF!L$10-DCF!L$5*MAX(BD898*DCF!L$10,0)-MAX(BD898-BC898,0)/Inputs!$B$10)*DCF!L$6</f>
        <v>3354.7672424624866</v>
      </c>
      <c r="CL898" s="15">
        <f ca="1">(BE898*DCF!M$10-DCF!M$5*MAX(BE898*DCF!M$10,0)-MAX(BE898-BD898,0)/Inputs!$B$10)*DCF!M$6</f>
        <v>3227.0771460236688</v>
      </c>
      <c r="CM898" s="15">
        <f ca="1">(BF898*DCF!C$28-DCF!C$5*MAX(BF898*DCF!C$28,0)-MAX(BF898-Inputs!$B$13,0)/Inputs!$B$17)*DCF!C$6</f>
        <v>3537.3085395896819</v>
      </c>
      <c r="CN898" s="15">
        <f ca="1">(BG898*DCF!D$28-DCF!D$5*MAX(BG898*DCF!D$28,0)-MAX(BG898-BF898,0)/Inputs!$B$17)*DCF!D$6</f>
        <v>3489.6299248534242</v>
      </c>
      <c r="CO898" s="15">
        <f ca="1">(BH898*DCF!E$28-DCF!E$5*MAX(BH898*DCF!E$28,0)-MAX(BH898-BG898,0)/Inputs!$B$17)*DCF!E$6</f>
        <v>3596.7375346515032</v>
      </c>
      <c r="CP898" s="15">
        <f ca="1">(BI898*DCF!F$28-DCF!F$5*MAX(BI898*DCF!F$28,0)-MAX(BI898-BH898,0)/Inputs!$B$17)*DCF!F$6</f>
        <v>3606.6238647690989</v>
      </c>
      <c r="CQ898" s="15">
        <f ca="1">(BJ898*DCF!G$28-DCF!G$5*MAX(BJ898*DCF!G$28,0)-MAX(BJ898-BI898,0)/Inputs!$B$17)*DCF!G$6</f>
        <v>4075.7170158782196</v>
      </c>
      <c r="CR898" s="15">
        <f ca="1">(BK898*DCF!H$28-DCF!H$5*MAX(BK898*DCF!H$28,0)-MAX(BK898-BJ898,0)/Inputs!$B$17)*DCF!H$6</f>
        <v>5572.9856697954619</v>
      </c>
      <c r="CS898" s="15">
        <f ca="1">(BL898*DCF!I$28-DCF!I$5*MAX(BL898*DCF!I$28,0)-MAX(BL898-BK898,0)/Inputs!$B$17)*DCF!I$6</f>
        <v>7822.2551639665662</v>
      </c>
      <c r="CT898" s="15">
        <f ca="1">(BM898*DCF!J$28-DCF!J$5*MAX(BM898*DCF!J$28,0)-MAX(BM898-BL898,0)/Inputs!$B$17)*DCF!J$6</f>
        <v>9691.5011361652323</v>
      </c>
      <c r="CU898" s="15">
        <f ca="1">(BN898*DCF!K$28-DCF!K$5*MAX(BN898*DCF!K$28,0)-MAX(BN898-BM898,0)/Inputs!$B$17)*DCF!K$6</f>
        <v>10284.643260926799</v>
      </c>
      <c r="CV898" s="15">
        <f ca="1">(BO898*DCF!L$28-DCF!L$5*MAX(BO898*DCF!L$28,0)-MAX(BO898-BN898,0)/Inputs!$B$17)*DCF!L$6</f>
        <v>12719.697055272723</v>
      </c>
      <c r="CW898" s="15">
        <f ca="1">(BP898*DCF!M$28-DCF!M$5*MAX(BP898*DCF!M$28,0)-MAX(BP898-BO898,0)/Inputs!$B$17)*DCF!M$6</f>
        <v>13662.495644329356</v>
      </c>
      <c r="CX898" s="15">
        <f ca="1">(BQ898*DCF!C$46-DCF!C$5*MAX(BQ898*DCF!C$46,0)-MAX(BQ898-Inputs!$B$20,0)/Inputs!$B$24)*DCF!C$6</f>
        <v>-636.55120045868773</v>
      </c>
      <c r="CY898" s="15">
        <f ca="1">(BR898*DCF!D$46-DCF!D$5*MAX(BR898*DCF!D$46,0)-MAX(BR898-BQ898,0)/Inputs!$B$24)*DCF!D$6</f>
        <v>-917.66678602423985</v>
      </c>
      <c r="CZ898" s="15">
        <f ca="1">(BS898*DCF!E$46-DCF!E$5*MAX(BS898*DCF!E$46,0)-MAX(BS898-BR898,0)/Inputs!$B$24)*DCF!E$6</f>
        <v>-1771.44469212072</v>
      </c>
      <c r="DA898" s="15">
        <f ca="1">(BT898*DCF!F$46-DCF!F$5*MAX(BT898*DCF!F$46,0)-MAX(BT898-BS898,0)/Inputs!$B$24)*DCF!F$6</f>
        <v>-515.71139279507736</v>
      </c>
      <c r="DB898" s="15">
        <f ca="1">(BU898*DCF!G$46-DCF!G$5*MAX(BU898*DCF!G$46,0)-MAX(BU898-BT898,0)/Inputs!$B$24)*DCF!G$6</f>
        <v>-664.49126930280897</v>
      </c>
      <c r="DC898" s="15">
        <f ca="1">(BV898*DCF!H$46-DCF!H$5*MAX(BV898*DCF!H$46,0)-MAX(BV898-BU898,0)/Inputs!$B$24)*DCF!H$6</f>
        <v>-625.35322849296756</v>
      </c>
      <c r="DD898" s="15">
        <f ca="1">(BW898*DCF!I$46-DCF!I$5*MAX(BW898*DCF!I$46,0)-MAX(BW898-BV898,0)/Inputs!$B$24)*DCF!I$6</f>
        <v>-1869.30791432469</v>
      </c>
      <c r="DE898" s="15">
        <f ca="1">(BX898*DCF!J$46-DCF!J$5*MAX(BX898*DCF!J$46,0)-MAX(BX898-BW898,0)/Inputs!$B$24)*DCF!J$6</f>
        <v>716.24257961127478</v>
      </c>
      <c r="DF898" s="15">
        <f ca="1">(BY898*DCF!K$46-DCF!K$5*MAX(BY898*DCF!K$46,0)-MAX(BY898-BX898,0)/Inputs!$B$24)*DCF!K$6</f>
        <v>-1274.2243703562633</v>
      </c>
      <c r="DG898" s="15">
        <f ca="1">(BZ898*DCF!L$46-DCF!L$5*MAX(BZ898*DCF!L$46,0)-MAX(BZ898-BY898,0)/Inputs!$B$24)*DCF!L$6</f>
        <v>-1381.0020261125012</v>
      </c>
      <c r="DH898" s="15">
        <f ca="1">(CA898*DCF!M$46-DCF!M$5*MAX(CA898*DCF!M$46,0)-MAX(CA898-BZ898,0)/Inputs!$B$24)*DCF!M$6</f>
        <v>3137.9332725113982</v>
      </c>
      <c r="DI898" s="15">
        <f ca="1">SUM(CB898:CL898)+BE898*DCF!M$10*(1+Inputs!$B$30)*(1-Inputs!$B$33)*(1-Inputs!$B$30/Inputs!$B$31)/(Inputs!$B$29-Inputs!$B$30)*DCF!M$6</f>
        <v>95906.447247060525</v>
      </c>
      <c r="DJ898" s="15">
        <f ca="1">SUM(CM898:CW898)+BP898*DCF!M$28*(1+Inputs!$B$30)*(1-Inputs!$B$33)*(1-Inputs!$B$30/Inputs!$B$31)/(Inputs!$B$29-Inputs!$B$30)*DCF!M$6</f>
        <v>347509.77882685658</v>
      </c>
      <c r="DK898" s="15">
        <f ca="1">SUM(CX898:DH898)+CA898*DCF!M$46*(1+Inputs!$B$30)*(1-Inputs!$B$33)*(1-Inputs!$B$30/Inputs!$B$31)/(Inputs!$B$29-Inputs!$B$30)*DCF!M$6</f>
        <v>82271.855125392292</v>
      </c>
      <c r="DM898" s="15">
        <f ca="1">DI898+DJ898+DK898+Inputs!$B$34+Inputs!$B$36-Inputs!$B$35</f>
        <v>602539.08119930944</v>
      </c>
    </row>
    <row r="899" spans="1:117" x14ac:dyDescent="0.75">
      <c r="A899" s="11">
        <v>886</v>
      </c>
      <c r="C899" s="24">
        <f t="shared" ca="1" si="508"/>
        <v>0.17697207100733026</v>
      </c>
      <c r="D899" s="24">
        <f t="shared" ca="1" si="508"/>
        <v>-0.51518347721797142</v>
      </c>
      <c r="E899" s="24">
        <f t="shared" ca="1" si="508"/>
        <v>-1.7993269158119318</v>
      </c>
      <c r="F899" s="24">
        <f t="shared" ca="1" si="508"/>
        <v>0.51035797451020959</v>
      </c>
      <c r="G899" s="24">
        <f t="shared" ca="1" si="508"/>
        <v>-2.6404785577906531</v>
      </c>
      <c r="H899" s="24">
        <f t="shared" ca="1" si="508"/>
        <v>0.89966265547960766</v>
      </c>
      <c r="I899" s="24">
        <f t="shared" ca="1" si="508"/>
        <v>1.9366986434048887</v>
      </c>
      <c r="J899" s="24">
        <f t="shared" ca="1" si="508"/>
        <v>0.13379874296868599</v>
      </c>
      <c r="K899" s="24">
        <f t="shared" ca="1" si="508"/>
        <v>0.37848118009523063</v>
      </c>
      <c r="L899" s="24">
        <f t="shared" ca="1" si="508"/>
        <v>1.5793746954377885</v>
      </c>
      <c r="M899" s="24">
        <f t="shared" ca="1" si="508"/>
        <v>-0.92988753458483486</v>
      </c>
      <c r="N899" s="24">
        <f ca="1">SQRT(Inputs!$B$38)*C899+SQRT(1-Inputs!$B$38)*_xlfn.NORM.S.INV(RAND())</f>
        <v>0.48617630845451032</v>
      </c>
      <c r="O899" s="24">
        <f ca="1">SQRT(Inputs!$B$38)*D899+SQRT(1-Inputs!$B$38)*_xlfn.NORM.S.INV(RAND())</f>
        <v>-0.63362095132977081</v>
      </c>
      <c r="P899" s="24">
        <f ca="1">SQRT(Inputs!$B$38)*E899+SQRT(1-Inputs!$B$38)*_xlfn.NORM.S.INV(RAND())</f>
        <v>-2.2085119549160188</v>
      </c>
      <c r="Q899" s="24">
        <f ca="1">SQRT(Inputs!$B$38)*F899+SQRT(1-Inputs!$B$38)*_xlfn.NORM.S.INV(RAND())</f>
        <v>-0.47198404468805383</v>
      </c>
      <c r="R899" s="24">
        <f ca="1">SQRT(Inputs!$B$38)*G899+SQRT(1-Inputs!$B$38)*_xlfn.NORM.S.INV(RAND())</f>
        <v>-0.69872527595050726</v>
      </c>
      <c r="S899" s="24">
        <f ca="1">SQRT(Inputs!$B$38)*H899+SQRT(1-Inputs!$B$38)*_xlfn.NORM.S.INV(RAND())</f>
        <v>3.4008342161028549E-2</v>
      </c>
      <c r="T899" s="24">
        <f ca="1">SQRT(Inputs!$B$38)*I899+SQRT(1-Inputs!$B$38)*_xlfn.NORM.S.INV(RAND())</f>
        <v>1.0365131192680186</v>
      </c>
      <c r="U899" s="24">
        <f ca="1">SQRT(Inputs!$B$38)*J899+SQRT(1-Inputs!$B$38)*_xlfn.NORM.S.INV(RAND())</f>
        <v>0.18655339922613565</v>
      </c>
      <c r="V899" s="24">
        <f ca="1">SQRT(Inputs!$B$38)*K899+SQRT(1-Inputs!$B$38)*_xlfn.NORM.S.INV(RAND())</f>
        <v>-1.8735334375443252E-2</v>
      </c>
      <c r="W899" s="24">
        <f ca="1">SQRT(Inputs!$B$38)*L899+SQRT(1-Inputs!$B$38)*_xlfn.NORM.S.INV(RAND())</f>
        <v>0.78101619197295835</v>
      </c>
      <c r="X899" s="24">
        <f ca="1">SQRT(Inputs!$B$38)*M899+SQRT(1-Inputs!$B$38)*_xlfn.NORM.S.INV(RAND())</f>
        <v>0.89852011500587925</v>
      </c>
      <c r="Y899" s="24">
        <f ca="1">SQRT(Inputs!$B$38)*C899+SQRT(1-Inputs!$B$38)*_xlfn.NORM.S.INV(RAND())</f>
        <v>-0.27540892540712125</v>
      </c>
      <c r="Z899" s="24">
        <f ca="1">SQRT(Inputs!$B$38)*D899+SQRT(1-Inputs!$B$38)*_xlfn.NORM.S.INV(RAND())</f>
        <v>1.3122389482269996</v>
      </c>
      <c r="AA899" s="24">
        <f ca="1">SQRT(Inputs!$B$38)*E899+SQRT(1-Inputs!$B$38)*_xlfn.NORM.S.INV(RAND())</f>
        <v>0.55865791472401183</v>
      </c>
      <c r="AB899" s="24">
        <f ca="1">SQRT(Inputs!$B$38)*F899+SQRT(1-Inputs!$B$38)*_xlfn.NORM.S.INV(RAND())</f>
        <v>1.0211013587224476</v>
      </c>
      <c r="AC899" s="24">
        <f ca="1">SQRT(Inputs!$B$38)*G899+SQRT(1-Inputs!$B$38)*_xlfn.NORM.S.INV(RAND())</f>
        <v>-0.59599546277010507</v>
      </c>
      <c r="AD899" s="24">
        <f ca="1">SQRT(Inputs!$B$38)*H899+SQRT(1-Inputs!$B$38)*_xlfn.NORM.S.INV(RAND())</f>
        <v>-0.50150507866239113</v>
      </c>
      <c r="AE899" s="24">
        <f ca="1">SQRT(Inputs!$B$38)*I899+SQRT(1-Inputs!$B$38)*_xlfn.NORM.S.INV(RAND())</f>
        <v>1.2548862819660545</v>
      </c>
      <c r="AF899" s="24">
        <f ca="1">SQRT(Inputs!$B$38)*J899+SQRT(1-Inputs!$B$38)*_xlfn.NORM.S.INV(RAND())</f>
        <v>-0.81918708590852363</v>
      </c>
      <c r="AG899" s="24">
        <f ca="1">SQRT(Inputs!$B$38)*K899+SQRT(1-Inputs!$B$38)*_xlfn.NORM.S.INV(RAND())</f>
        <v>-0.60157123297056814</v>
      </c>
      <c r="AH899" s="24">
        <f ca="1">SQRT(Inputs!$B$38)*L899+SQRT(1-Inputs!$B$38)*_xlfn.NORM.S.INV(RAND())</f>
        <v>1.2673030236721374</v>
      </c>
      <c r="AI899" s="24">
        <f ca="1">SQRT(Inputs!$B$38)*M899+SQRT(1-Inputs!$B$38)*_xlfn.NORM.S.INV(RAND())</f>
        <v>-0.20944073738055513</v>
      </c>
      <c r="AJ899" s="24">
        <f ca="1">SQRT(Inputs!$B$38)*C899+SQRT(1-Inputs!$B$38)*_xlfn.NORM.S.INV(RAND())</f>
        <v>0.49377214479541326</v>
      </c>
      <c r="AK899" s="24">
        <f ca="1">SQRT(Inputs!$B$38)*D899+SQRT(1-Inputs!$B$38)*_xlfn.NORM.S.INV(RAND())</f>
        <v>-0.46768447453043838</v>
      </c>
      <c r="AL899" s="24">
        <f ca="1">SQRT(Inputs!$B$38)*E899+SQRT(1-Inputs!$B$38)*_xlfn.NORM.S.INV(RAND())</f>
        <v>-0.97238658129071731</v>
      </c>
      <c r="AM899" s="24">
        <f ca="1">SQRT(Inputs!$B$38)*F899+SQRT(1-Inputs!$B$38)*_xlfn.NORM.S.INV(RAND())</f>
        <v>-0.43273980096138681</v>
      </c>
      <c r="AN899" s="24">
        <f ca="1">SQRT(Inputs!$B$38)*G899+SQRT(1-Inputs!$B$38)*_xlfn.NORM.S.INV(RAND())</f>
        <v>-1.3114250445836677</v>
      </c>
      <c r="AO899" s="24">
        <f ca="1">SQRT(Inputs!$B$38)*H899+SQRT(1-Inputs!$B$38)*_xlfn.NORM.S.INV(RAND())</f>
        <v>-6.9055936899376336E-2</v>
      </c>
      <c r="AP899" s="24">
        <f ca="1">SQRT(Inputs!$B$38)*I899+SQRT(1-Inputs!$B$38)*_xlfn.NORM.S.INV(RAND())</f>
        <v>2.6898801570935702</v>
      </c>
      <c r="AQ899" s="24">
        <f ca="1">SQRT(Inputs!$B$38)*J899+SQRT(1-Inputs!$B$38)*_xlfn.NORM.S.INV(RAND())</f>
        <v>-0.47102479981432199</v>
      </c>
      <c r="AR899" s="24">
        <f ca="1">SQRT(Inputs!$B$38)*K899+SQRT(1-Inputs!$B$38)*_xlfn.NORM.S.INV(RAND())</f>
        <v>0.28383667330889961</v>
      </c>
      <c r="AS899" s="24">
        <f ca="1">SQRT(Inputs!$B$38)*L899+SQRT(1-Inputs!$B$38)*_xlfn.NORM.S.INV(RAND())</f>
        <v>1.0124409292402408</v>
      </c>
      <c r="AT899" s="24">
        <f ca="1">SQRT(Inputs!$B$38)*M899+SQRT(1-Inputs!$B$38)*_xlfn.NORM.S.INV(RAND())</f>
        <v>0.21830197203823898</v>
      </c>
      <c r="AU899" s="15">
        <f ca="1">Inputs!$B$6*EXP($B$8-0.5*C$5^2+C$5*N899)</f>
        <v>5368.5400035548064</v>
      </c>
      <c r="AV899" s="15">
        <f t="shared" ca="1" si="474"/>
        <v>5953.4823343949365</v>
      </c>
      <c r="AW899" s="15">
        <f t="shared" ca="1" si="475"/>
        <v>5389.1370778680466</v>
      </c>
      <c r="AX899" s="15">
        <f t="shared" ca="1" si="476"/>
        <v>6202.8379068228405</v>
      </c>
      <c r="AY899" s="15">
        <f t="shared" ca="1" si="477"/>
        <v>6986.4782394157246</v>
      </c>
      <c r="AZ899" s="15">
        <f t="shared" ca="1" si="478"/>
        <v>8576.7111436964169</v>
      </c>
      <c r="BA899" s="15">
        <f t="shared" ca="1" si="479"/>
        <v>11698.339782945994</v>
      </c>
      <c r="BB899" s="15">
        <f t="shared" ca="1" si="480"/>
        <v>14592.544634990569</v>
      </c>
      <c r="BC899" s="15">
        <f t="shared" ca="1" si="481"/>
        <v>17839.860622060067</v>
      </c>
      <c r="BD899" s="15">
        <f t="shared" ca="1" si="482"/>
        <v>23511.845104819244</v>
      </c>
      <c r="BE899" s="15">
        <f t="shared" ca="1" si="483"/>
        <v>31267.715518008521</v>
      </c>
      <c r="BF899" s="15">
        <f ca="1">Inputs!$B$13*EXP($B$9-0.5*C$6^2+C$6*Y899)</f>
        <v>13096.103835259119</v>
      </c>
      <c r="BG899" s="15">
        <f t="shared" ca="1" si="484"/>
        <v>20224.74257750289</v>
      </c>
      <c r="BH899" s="15">
        <f t="shared" ca="1" si="485"/>
        <v>27109.998708413081</v>
      </c>
      <c r="BI899" s="15">
        <f t="shared" ca="1" si="486"/>
        <v>38834.812388010949</v>
      </c>
      <c r="BJ899" s="15">
        <f t="shared" ca="1" si="487"/>
        <v>43689.626394096711</v>
      </c>
      <c r="BK899" s="15">
        <f t="shared" ca="1" si="488"/>
        <v>50081.881924652444</v>
      </c>
      <c r="BL899" s="15">
        <f t="shared" ca="1" si="489"/>
        <v>72383.454626850129</v>
      </c>
      <c r="BM899" s="15">
        <f t="shared" ca="1" si="490"/>
        <v>80365.786184155542</v>
      </c>
      <c r="BN899" s="15">
        <f t="shared" ca="1" si="491"/>
        <v>91965.277275370652</v>
      </c>
      <c r="BO899" s="15">
        <f t="shared" ca="1" si="492"/>
        <v>131112.98870050407</v>
      </c>
      <c r="BP899" s="15">
        <f t="shared" ca="1" si="493"/>
        <v>157591.33901614917</v>
      </c>
      <c r="BQ899" s="15">
        <f ca="1">Inputs!$B$20*EXP($B$10-0.5*C$7^2+C$7*AJ899)</f>
        <v>5110.5439076438979</v>
      </c>
      <c r="BR899" s="15">
        <f t="shared" ca="1" si="494"/>
        <v>5977.2471318741627</v>
      </c>
      <c r="BS899" s="15">
        <f t="shared" ca="1" si="495"/>
        <v>6190.7432748389856</v>
      </c>
      <c r="BT899" s="15">
        <f t="shared" ca="1" si="496"/>
        <v>7619.6809784275001</v>
      </c>
      <c r="BU899" s="15">
        <f t="shared" ca="1" si="497"/>
        <v>7688.6445868226756</v>
      </c>
      <c r="BV899" s="15">
        <f t="shared" ca="1" si="498"/>
        <v>10531.983133009995</v>
      </c>
      <c r="BW899" s="15">
        <f t="shared" ca="1" si="499"/>
        <v>25969.949561909412</v>
      </c>
      <c r="BX899" s="15">
        <f t="shared" ca="1" si="500"/>
        <v>33050.176572720164</v>
      </c>
      <c r="BY899" s="15">
        <f t="shared" ca="1" si="501"/>
        <v>48893.250347885099</v>
      </c>
      <c r="BZ899" s="15">
        <f t="shared" ca="1" si="502"/>
        <v>82638.26708728775</v>
      </c>
      <c r="CA899" s="15">
        <f t="shared" ca="1" si="503"/>
        <v>120673.25885364783</v>
      </c>
      <c r="CB899" s="15">
        <f ca="1">(AU899*DCF!C$10-DCF!C$5*MAX(AU899*DCF!C$10,0)-MAX(AU899-Inputs!$B$6,0)/Inputs!$B$10)*DCF!C$6</f>
        <v>1040.1773080119865</v>
      </c>
      <c r="CC899" s="15">
        <f ca="1">(AV899*DCF!D$10-DCF!D$5*MAX(AV899*DCF!D$10,0)-MAX(AV899-AU899,0)/Inputs!$B$10)*DCF!D$6</f>
        <v>1308.498107142864</v>
      </c>
      <c r="CD899" s="15">
        <f ca="1">(AW899*DCF!E$10-DCF!E$5*MAX(AW899*DCF!E$10,0)-MAX(AW899-AV899,0)/Inputs!$B$10)*DCF!E$6</f>
        <v>1244.2659634376168</v>
      </c>
      <c r="CE899" s="15">
        <f ca="1">(AX899*DCF!F$10-DCF!F$5*MAX(AX899*DCF!F$10,0)-MAX(AX899-AW899,0)/Inputs!$B$10)*DCF!F$6</f>
        <v>1184.7586612047471</v>
      </c>
      <c r="CF899" s="15">
        <f ca="1">(AY899*DCF!G$10-DCF!G$5*MAX(AY899*DCF!G$10,0)-MAX(AY899-AX899,0)/Inputs!$B$10)*DCF!G$6</f>
        <v>1288.8637035668835</v>
      </c>
      <c r="CG899" s="15">
        <f ca="1">(AZ899*DCF!H$10-DCF!H$5*MAX(AZ899*DCF!H$10,0)-MAX(AZ899-AY899,0)/Inputs!$B$10)*DCF!H$6</f>
        <v>1382.8002596192071</v>
      </c>
      <c r="CH899" s="15">
        <f ca="1">(BA899*DCF!I$10-DCF!I$5*MAX(BA899*DCF!I$10,0)-MAX(BA899-AZ899,0)/Inputs!$B$10)*DCF!I$6</f>
        <v>1624.8034527910313</v>
      </c>
      <c r="CI899" s="15">
        <f ca="1">(BB899*DCF!J$10-DCF!J$5*MAX(BB899*DCF!J$10,0)-MAX(BB899-BA899,0)/Inputs!$B$10)*DCF!J$6</f>
        <v>2065.5454661414583</v>
      </c>
      <c r="CJ899" s="15">
        <f ca="1">(BC899*DCF!K$10-DCF!K$5*MAX(BC899*DCF!K$10,0)-MAX(BC899-BB899,0)/Inputs!$B$10)*DCF!K$6</f>
        <v>2417.3562453842305</v>
      </c>
      <c r="CK899" s="15">
        <f ca="1">(BD899*DCF!L$10-DCF!L$5*MAX(BD899*DCF!L$10,0)-MAX(BD899-BC899,0)/Inputs!$B$10)*DCF!L$6</f>
        <v>2812.5539112286588</v>
      </c>
      <c r="CL899" s="15">
        <f ca="1">(BE899*DCF!M$10-DCF!M$5*MAX(BE899*DCF!M$10,0)-MAX(BE899-BD899,0)/Inputs!$B$10)*DCF!M$6</f>
        <v>3485.7574860681389</v>
      </c>
      <c r="CM899" s="15">
        <f ca="1">(BF899*DCF!C$28-DCF!C$5*MAX(BF899*DCF!C$28,0)-MAX(BF899-Inputs!$B$13,0)/Inputs!$B$17)*DCF!C$6</f>
        <v>3602.1328024575409</v>
      </c>
      <c r="CN899" s="15">
        <f ca="1">(BG899*DCF!D$28-DCF!D$5*MAX(BG899*DCF!D$28,0)-MAX(BG899-BF899,0)/Inputs!$B$17)*DCF!D$6</f>
        <v>4435.787659581636</v>
      </c>
      <c r="CO899" s="15">
        <f ca="1">(BH899*DCF!E$28-DCF!E$5*MAX(BH899*DCF!E$28,0)-MAX(BH899-BG899,0)/Inputs!$B$17)*DCF!E$6</f>
        <v>6321.045157530516</v>
      </c>
      <c r="CP899" s="15">
        <f ca="1">(BI899*DCF!F$28-DCF!F$5*MAX(BI899*DCF!F$28,0)-MAX(BI899-BH899,0)/Inputs!$B$17)*DCF!F$6</f>
        <v>8407.940965704367</v>
      </c>
      <c r="CQ899" s="15">
        <f ca="1">(BJ899*DCF!G$28-DCF!G$5*MAX(BJ899*DCF!G$28,0)-MAX(BJ899-BI899,0)/Inputs!$B$17)*DCF!G$6</f>
        <v>10519.073284071423</v>
      </c>
      <c r="CR899" s="15">
        <f ca="1">(BK899*DCF!H$28-DCF!H$5*MAX(BK899*DCF!H$28,0)-MAX(BK899-BJ899,0)/Inputs!$B$17)*DCF!H$6</f>
        <v>11392.624819696504</v>
      </c>
      <c r="CS899" s="15">
        <f ca="1">(BL899*DCF!I$28-DCF!I$5*MAX(BL899*DCF!I$28,0)-MAX(BL899-BK899,0)/Inputs!$B$17)*DCF!I$6</f>
        <v>13820.229803984748</v>
      </c>
      <c r="CT899" s="15">
        <f ca="1">(BM899*DCF!J$28-DCF!J$5*MAX(BM899*DCF!J$28,0)-MAX(BM899-BL899,0)/Inputs!$B$17)*DCF!J$6</f>
        <v>16869.850040971185</v>
      </c>
      <c r="CU899" s="15">
        <f ca="1">(BN899*DCF!K$28-DCF!K$5*MAX(BN899*DCF!K$28,0)-MAX(BN899-BM899,0)/Inputs!$B$17)*DCF!K$6</f>
        <v>18000.741424428226</v>
      </c>
      <c r="CV899" s="15">
        <f ca="1">(BO899*DCF!L$28-DCF!L$5*MAX(BO899*DCF!L$28,0)-MAX(BO899-BN899,0)/Inputs!$B$17)*DCF!L$6</f>
        <v>21730.164464809441</v>
      </c>
      <c r="CW899" s="15">
        <f ca="1">(BP899*DCF!M$28-DCF!M$5*MAX(BP899*DCF!M$28,0)-MAX(BP899-BO899,0)/Inputs!$B$17)*DCF!M$6</f>
        <v>26883.170007593722</v>
      </c>
      <c r="CX899" s="15">
        <f ca="1">(BQ899*DCF!C$46-DCF!C$5*MAX(BQ899*DCF!C$46,0)-MAX(BQ899-Inputs!$B$20,0)/Inputs!$B$24)*DCF!C$6</f>
        <v>-2062.2706057578966</v>
      </c>
      <c r="CY899" s="15">
        <f ca="1">(BR899*DCF!D$46-DCF!D$5*MAX(BR899*DCF!D$46,0)-MAX(BR899-BQ899,0)/Inputs!$B$24)*DCF!D$6</f>
        <v>-1389.9917656950242</v>
      </c>
      <c r="CZ899" s="15">
        <f ca="1">(BS899*DCF!E$46-DCF!E$5*MAX(BS899*DCF!E$46,0)-MAX(BS899-BR899,0)/Inputs!$B$24)*DCF!E$6</f>
        <v>-816.22047324332732</v>
      </c>
      <c r="DA899" s="15">
        <f ca="1">(BT899*DCF!F$46-DCF!F$5*MAX(BT899*DCF!F$46,0)-MAX(BT899-BS899,0)/Inputs!$B$24)*DCF!F$6</f>
        <v>-1075.2347341904363</v>
      </c>
      <c r="DB899" s="15">
        <f ca="1">(BU899*DCF!G$46-DCF!G$5*MAX(BU899*DCF!G$46,0)-MAX(BU899-BT899,0)/Inputs!$B$24)*DCF!G$6</f>
        <v>-281.82880830347085</v>
      </c>
      <c r="DC899" s="15">
        <f ca="1">(BV899*DCF!H$46-DCF!H$5*MAX(BV899*DCF!H$46,0)-MAX(BV899-BU899,0)/Inputs!$B$24)*DCF!H$6</f>
        <v>-883.55003180339475</v>
      </c>
      <c r="DD899" s="15">
        <f ca="1">(BW899*DCF!I$46-DCF!I$5*MAX(BW899*DCF!I$46,0)-MAX(BW899-BV899,0)/Inputs!$B$24)*DCF!I$6</f>
        <v>-3831.8568852427907</v>
      </c>
      <c r="DE899" s="15">
        <f ca="1">(BX899*DCF!J$46-DCF!J$5*MAX(BX899*DCF!J$46,0)-MAX(BX899-BW899,0)/Inputs!$B$24)*DCF!J$6</f>
        <v>-491.19704303362442</v>
      </c>
      <c r="DF899" s="15">
        <f ca="1">(BY899*DCF!K$46-DCF!K$5*MAX(BY899*DCF!K$46,0)-MAX(BY899-BX899,0)/Inputs!$B$24)*DCF!K$6</f>
        <v>-1088.1855708242763</v>
      </c>
      <c r="DG899" s="15">
        <f ca="1">(BZ899*DCF!L$46-DCF!L$5*MAX(BZ899*DCF!L$46,0)-MAX(BZ899-BY899,0)/Inputs!$B$24)*DCF!L$6</f>
        <v>-1924.2080202384022</v>
      </c>
      <c r="DH899" s="15">
        <f ca="1">(CA899*DCF!M$46-DCF!M$5*MAX(CA899*DCF!M$46,0)-MAX(CA899-BZ899,0)/Inputs!$B$24)*DCF!M$6</f>
        <v>1508.8589956834976</v>
      </c>
      <c r="DI899" s="15">
        <f ca="1">SUM(CB899:CL899)+BE899*DCF!M$10*(1+Inputs!$B$30)*(1-Inputs!$B$33)*(1-Inputs!$B$30/Inputs!$B$31)/(Inputs!$B$29-Inputs!$B$30)*DCF!M$6</f>
        <v>106873.84632394755</v>
      </c>
      <c r="DJ899" s="15">
        <f ca="1">SUM(CM899:CW899)+BP899*DCF!M$28*(1+Inputs!$B$30)*(1-Inputs!$B$33)*(1-Inputs!$B$30/Inputs!$B$31)/(Inputs!$B$29-Inputs!$B$30)*DCF!M$6</f>
        <v>726754.46764637996</v>
      </c>
      <c r="DK899" s="15">
        <f ca="1">SUM(CX899:DH899)+CA899*DCF!M$46*(1+Inputs!$B$30)*(1-Inputs!$B$33)*(1-Inputs!$B$30/Inputs!$B$31)/(Inputs!$B$29-Inputs!$B$30)*DCF!M$6</f>
        <v>174239.46790643511</v>
      </c>
      <c r="DM899" s="15">
        <f ca="1">DI899+DJ899+DK899+Inputs!$B$34+Inputs!$B$36-Inputs!$B$35</f>
        <v>1084718.7818767626</v>
      </c>
    </row>
    <row r="900" spans="1:117" x14ac:dyDescent="0.75">
      <c r="A900" s="11">
        <v>887</v>
      </c>
      <c r="C900" s="24">
        <f t="shared" ca="1" si="508"/>
        <v>1.6041988314850726</v>
      </c>
      <c r="D900" s="24">
        <f t="shared" ca="1" si="508"/>
        <v>-1.8983314224299173</v>
      </c>
      <c r="E900" s="24">
        <f t="shared" ca="1" si="508"/>
        <v>-0.1859815407532493</v>
      </c>
      <c r="F900" s="24">
        <f t="shared" ca="1" si="508"/>
        <v>-0.88021350766474094</v>
      </c>
      <c r="G900" s="24">
        <f t="shared" ca="1" si="508"/>
        <v>-9.6011799725819164E-2</v>
      </c>
      <c r="H900" s="24">
        <f t="shared" ca="1" si="508"/>
        <v>1.3600396371328694</v>
      </c>
      <c r="I900" s="24">
        <f t="shared" ca="1" si="508"/>
        <v>0.80973645312315945</v>
      </c>
      <c r="J900" s="24">
        <f t="shared" ca="1" si="508"/>
        <v>-0.28492105112587829</v>
      </c>
      <c r="K900" s="24">
        <f t="shared" ca="1" si="508"/>
        <v>-0.55417427556640253</v>
      </c>
      <c r="L900" s="24">
        <f t="shared" ca="1" si="508"/>
        <v>0.13808797527650479</v>
      </c>
      <c r="M900" s="24">
        <f t="shared" ca="1" si="508"/>
        <v>-0.19982543924526269</v>
      </c>
      <c r="N900" s="24">
        <f ca="1">SQRT(Inputs!$B$38)*C900+SQRT(1-Inputs!$B$38)*_xlfn.NORM.S.INV(RAND())</f>
        <v>1.3811265040963787</v>
      </c>
      <c r="O900" s="24">
        <f ca="1">SQRT(Inputs!$B$38)*D900+SQRT(1-Inputs!$B$38)*_xlfn.NORM.S.INV(RAND())</f>
        <v>-0.34722497885496462</v>
      </c>
      <c r="P900" s="24">
        <f ca="1">SQRT(Inputs!$B$38)*E900+SQRT(1-Inputs!$B$38)*_xlfn.NORM.S.INV(RAND())</f>
        <v>-1.0012179183034631</v>
      </c>
      <c r="Q900" s="24">
        <f ca="1">SQRT(Inputs!$B$38)*F900+SQRT(1-Inputs!$B$38)*_xlfn.NORM.S.INV(RAND())</f>
        <v>-0.35050873309960989</v>
      </c>
      <c r="R900" s="24">
        <f ca="1">SQRT(Inputs!$B$38)*G900+SQRT(1-Inputs!$B$38)*_xlfn.NORM.S.INV(RAND())</f>
        <v>-0.49639032473378641</v>
      </c>
      <c r="S900" s="24">
        <f ca="1">SQRT(Inputs!$B$38)*H900+SQRT(1-Inputs!$B$38)*_xlfn.NORM.S.INV(RAND())</f>
        <v>-0.77185938255356756</v>
      </c>
      <c r="T900" s="24">
        <f ca="1">SQRT(Inputs!$B$38)*I900+SQRT(1-Inputs!$B$38)*_xlfn.NORM.S.INV(RAND())</f>
        <v>0.62489107785973685</v>
      </c>
      <c r="U900" s="24">
        <f ca="1">SQRT(Inputs!$B$38)*J900+SQRT(1-Inputs!$B$38)*_xlfn.NORM.S.INV(RAND())</f>
        <v>-0.35075711849426772</v>
      </c>
      <c r="V900" s="24">
        <f ca="1">SQRT(Inputs!$B$38)*K900+SQRT(1-Inputs!$B$38)*_xlfn.NORM.S.INV(RAND())</f>
        <v>-1.5174903206214898</v>
      </c>
      <c r="W900" s="24">
        <f ca="1">SQRT(Inputs!$B$38)*L900+SQRT(1-Inputs!$B$38)*_xlfn.NORM.S.INV(RAND())</f>
        <v>1.1417617498303185</v>
      </c>
      <c r="X900" s="24">
        <f ca="1">SQRT(Inputs!$B$38)*M900+SQRT(1-Inputs!$B$38)*_xlfn.NORM.S.INV(RAND())</f>
        <v>2.2170063254633541</v>
      </c>
      <c r="Y900" s="24">
        <f ca="1">SQRT(Inputs!$B$38)*C900+SQRT(1-Inputs!$B$38)*_xlfn.NORM.S.INV(RAND())</f>
        <v>1.4644796007200553</v>
      </c>
      <c r="Z900" s="24">
        <f ca="1">SQRT(Inputs!$B$38)*D900+SQRT(1-Inputs!$B$38)*_xlfn.NORM.S.INV(RAND())</f>
        <v>-2.7300512012041445</v>
      </c>
      <c r="AA900" s="24">
        <f ca="1">SQRT(Inputs!$B$38)*E900+SQRT(1-Inputs!$B$38)*_xlfn.NORM.S.INV(RAND())</f>
        <v>0.64221501028432781</v>
      </c>
      <c r="AB900" s="24">
        <f ca="1">SQRT(Inputs!$B$38)*F900+SQRT(1-Inputs!$B$38)*_xlfn.NORM.S.INV(RAND())</f>
        <v>-3.1446193276724914</v>
      </c>
      <c r="AC900" s="24">
        <f ca="1">SQRT(Inputs!$B$38)*G900+SQRT(1-Inputs!$B$38)*_xlfn.NORM.S.INV(RAND())</f>
        <v>-0.13483550646644929</v>
      </c>
      <c r="AD900" s="24">
        <f ca="1">SQRT(Inputs!$B$38)*H900+SQRT(1-Inputs!$B$38)*_xlfn.NORM.S.INV(RAND())</f>
        <v>1.1123841983937401</v>
      </c>
      <c r="AE900" s="24">
        <f ca="1">SQRT(Inputs!$B$38)*I900+SQRT(1-Inputs!$B$38)*_xlfn.NORM.S.INV(RAND())</f>
        <v>1.062477003052833</v>
      </c>
      <c r="AF900" s="24">
        <f ca="1">SQRT(Inputs!$B$38)*J900+SQRT(1-Inputs!$B$38)*_xlfn.NORM.S.INV(RAND())</f>
        <v>-1.1640466844739319</v>
      </c>
      <c r="AG900" s="24">
        <f ca="1">SQRT(Inputs!$B$38)*K900+SQRT(1-Inputs!$B$38)*_xlfn.NORM.S.INV(RAND())</f>
        <v>0.39377622023988273</v>
      </c>
      <c r="AH900" s="24">
        <f ca="1">SQRT(Inputs!$B$38)*L900+SQRT(1-Inputs!$B$38)*_xlfn.NORM.S.INV(RAND())</f>
        <v>-0.31383988516285399</v>
      </c>
      <c r="AI900" s="24">
        <f ca="1">SQRT(Inputs!$B$38)*M900+SQRT(1-Inputs!$B$38)*_xlfn.NORM.S.INV(RAND())</f>
        <v>0.97477157890915189</v>
      </c>
      <c r="AJ900" s="24">
        <f ca="1">SQRT(Inputs!$B$38)*C900+SQRT(1-Inputs!$B$38)*_xlfn.NORM.S.INV(RAND())</f>
        <v>1.5016731550306881</v>
      </c>
      <c r="AK900" s="24">
        <f ca="1">SQRT(Inputs!$B$38)*D900+SQRT(1-Inputs!$B$38)*_xlfn.NORM.S.INV(RAND())</f>
        <v>-1.992079593387964</v>
      </c>
      <c r="AL900" s="24">
        <f ca="1">SQRT(Inputs!$B$38)*E900+SQRT(1-Inputs!$B$38)*_xlfn.NORM.S.INV(RAND())</f>
        <v>1.925894307985371</v>
      </c>
      <c r="AM900" s="24">
        <f ca="1">SQRT(Inputs!$B$38)*F900+SQRT(1-Inputs!$B$38)*_xlfn.NORM.S.INV(RAND())</f>
        <v>-0.1929860267502177</v>
      </c>
      <c r="AN900" s="24">
        <f ca="1">SQRT(Inputs!$B$38)*G900+SQRT(1-Inputs!$B$38)*_xlfn.NORM.S.INV(RAND())</f>
        <v>-0.9111875176756834</v>
      </c>
      <c r="AO900" s="24">
        <f ca="1">SQRT(Inputs!$B$38)*H900+SQRT(1-Inputs!$B$38)*_xlfn.NORM.S.INV(RAND())</f>
        <v>0.6807159816939663</v>
      </c>
      <c r="AP900" s="24">
        <f ca="1">SQRT(Inputs!$B$38)*I900+SQRT(1-Inputs!$B$38)*_xlfn.NORM.S.INV(RAND())</f>
        <v>1.0596474323415255</v>
      </c>
      <c r="AQ900" s="24">
        <f ca="1">SQRT(Inputs!$B$38)*J900+SQRT(1-Inputs!$B$38)*_xlfn.NORM.S.INV(RAND())</f>
        <v>-0.20870796915271198</v>
      </c>
      <c r="AR900" s="24">
        <f ca="1">SQRT(Inputs!$B$38)*K900+SQRT(1-Inputs!$B$38)*_xlfn.NORM.S.INV(RAND())</f>
        <v>0.72298967051465013</v>
      </c>
      <c r="AS900" s="24">
        <f ca="1">SQRT(Inputs!$B$38)*L900+SQRT(1-Inputs!$B$38)*_xlfn.NORM.S.INV(RAND())</f>
        <v>-0.61979666507929276</v>
      </c>
      <c r="AT900" s="24">
        <f ca="1">SQRT(Inputs!$B$38)*M900+SQRT(1-Inputs!$B$38)*_xlfn.NORM.S.INV(RAND())</f>
        <v>-0.44860654480497308</v>
      </c>
      <c r="AU900" s="15">
        <f ca="1">Inputs!$B$6*EXP($B$8-0.5*C$5^2+C$5*N900)</f>
        <v>6205.4276208706715</v>
      </c>
      <c r="AV900" s="15">
        <f t="shared" ca="1" si="474"/>
        <v>7177.5207859769762</v>
      </c>
      <c r="AW900" s="15">
        <f t="shared" ca="1" si="475"/>
        <v>7646.1649932508499</v>
      </c>
      <c r="AX900" s="15">
        <f t="shared" ca="1" si="476"/>
        <v>8935.2320179522158</v>
      </c>
      <c r="AY900" s="15">
        <f t="shared" ca="1" si="477"/>
        <v>10304.720438009294</v>
      </c>
      <c r="AZ900" s="15">
        <f t="shared" ca="1" si="478"/>
        <v>11576.003831997798</v>
      </c>
      <c r="BA900" s="15">
        <f t="shared" ca="1" si="479"/>
        <v>15123.510078944537</v>
      </c>
      <c r="BB900" s="15">
        <f t="shared" ca="1" si="480"/>
        <v>17876.399196088805</v>
      </c>
      <c r="BC900" s="15">
        <f t="shared" ca="1" si="481"/>
        <v>18910.763695005466</v>
      </c>
      <c r="BD900" s="15">
        <f t="shared" ca="1" si="482"/>
        <v>25778.533203309631</v>
      </c>
      <c r="BE900" s="15">
        <f t="shared" ca="1" si="483"/>
        <v>38656.386883638515</v>
      </c>
      <c r="BF900" s="15">
        <f ca="1">Inputs!$B$13*EXP($B$9-0.5*C$6^2+C$6*Y900)</f>
        <v>18490.251562226949</v>
      </c>
      <c r="BG900" s="15">
        <f t="shared" ca="1" si="484"/>
        <v>13769.434267900271</v>
      </c>
      <c r="BH900" s="15">
        <f t="shared" ca="1" si="485"/>
        <v>18714.631868367487</v>
      </c>
      <c r="BI900" s="15">
        <f t="shared" ca="1" si="486"/>
        <v>14119.186001848833</v>
      </c>
      <c r="BJ900" s="15">
        <f t="shared" ca="1" si="487"/>
        <v>16976.030020185011</v>
      </c>
      <c r="BK900" s="15">
        <f t="shared" ca="1" si="488"/>
        <v>24241.624683528866</v>
      </c>
      <c r="BL900" s="15">
        <f t="shared" ca="1" si="489"/>
        <v>34173.653860908213</v>
      </c>
      <c r="BM900" s="15">
        <f t="shared" ca="1" si="490"/>
        <v>36351.109010875305</v>
      </c>
      <c r="BN900" s="15">
        <f t="shared" ca="1" si="491"/>
        <v>46867.552028642138</v>
      </c>
      <c r="BO900" s="15">
        <f t="shared" ca="1" si="492"/>
        <v>55599.90739227429</v>
      </c>
      <c r="BP900" s="15">
        <f t="shared" ca="1" si="493"/>
        <v>76423.807404286825</v>
      </c>
      <c r="BQ900" s="15">
        <f ca="1">Inputs!$B$20*EXP($B$10-0.5*C$7^2+C$7*AJ900)</f>
        <v>7306.6937365388576</v>
      </c>
      <c r="BR900" s="15">
        <f t="shared" ca="1" si="494"/>
        <v>5266.2984615626801</v>
      </c>
      <c r="BS900" s="15">
        <f t="shared" ca="1" si="495"/>
        <v>12538.670128155994</v>
      </c>
      <c r="BT900" s="15">
        <f t="shared" ca="1" si="496"/>
        <v>16434.650977524601</v>
      </c>
      <c r="BU900" s="15">
        <f t="shared" ca="1" si="497"/>
        <v>18269.762991271909</v>
      </c>
      <c r="BV900" s="15">
        <f t="shared" ca="1" si="498"/>
        <v>29631.620604452142</v>
      </c>
      <c r="BW900" s="15">
        <f t="shared" ca="1" si="499"/>
        <v>51745.008808789418</v>
      </c>
      <c r="BX900" s="15">
        <f t="shared" ca="1" si="500"/>
        <v>69408.028343583035</v>
      </c>
      <c r="BY900" s="15">
        <f t="shared" ca="1" si="501"/>
        <v>111679.79646378553</v>
      </c>
      <c r="BZ900" s="15">
        <f t="shared" ca="1" si="502"/>
        <v>139827.40505166067</v>
      </c>
      <c r="CA900" s="15">
        <f t="shared" ca="1" si="503"/>
        <v>181365.14392306795</v>
      </c>
      <c r="CB900" s="15">
        <f ca="1">(AU900*DCF!C$10-DCF!C$5*MAX(AU900*DCF!C$10,0)-MAX(AU900-Inputs!$B$6,0)/Inputs!$B$10)*DCF!C$6</f>
        <v>1034.2101501329871</v>
      </c>
      <c r="CC900" s="15">
        <f ca="1">(AV900*DCF!D$10-DCF!D$5*MAX(AV900*DCF!D$10,0)-MAX(AV900-AU900,0)/Inputs!$B$10)*DCF!D$6</f>
        <v>1512.4525886490069</v>
      </c>
      <c r="CD900" s="15">
        <f ca="1">(AW900*DCF!E$10-DCF!E$5*MAX(AW900*DCF!E$10,0)-MAX(AW900-AV900,0)/Inputs!$B$10)*DCF!E$6</f>
        <v>1659.8196974181762</v>
      </c>
      <c r="CE900" s="15">
        <f ca="1">(AX900*DCF!F$10-DCF!F$5*MAX(AX900*DCF!F$10,0)-MAX(AX900-AW900,0)/Inputs!$B$10)*DCF!F$6</f>
        <v>1682.3240214689806</v>
      </c>
      <c r="CF900" s="15">
        <f ca="1">(AY900*DCF!G$10-DCF!G$5*MAX(AY900*DCF!G$10,0)-MAX(AY900-AX900,0)/Inputs!$B$10)*DCF!G$6</f>
        <v>1859.9436967206113</v>
      </c>
      <c r="CG900" s="15">
        <f ca="1">(AZ900*DCF!H$10-DCF!H$5*MAX(AZ900*DCF!H$10,0)-MAX(AZ900-AY900,0)/Inputs!$B$10)*DCF!H$6</f>
        <v>2021.7502898698144</v>
      </c>
      <c r="CH900" s="15">
        <f ca="1">(BA900*DCF!I$10-DCF!I$5*MAX(BA900*DCF!I$10,0)-MAX(BA900-AZ900,0)/Inputs!$B$10)*DCF!I$6</f>
        <v>2180.598266211523</v>
      </c>
      <c r="CI900" s="15">
        <f ca="1">(BB900*DCF!J$10-DCF!J$5*MAX(BB900*DCF!J$10,0)-MAX(BB900-BA900,0)/Inputs!$B$10)*DCF!J$6</f>
        <v>2650.4765993613851</v>
      </c>
      <c r="CJ900" s="15">
        <f ca="1">(BC900*DCF!K$10-DCF!K$5*MAX(BC900*DCF!K$10,0)-MAX(BC900-BB900,0)/Inputs!$B$10)*DCF!K$6</f>
        <v>2899.5339623573436</v>
      </c>
      <c r="CK900" s="15">
        <f ca="1">(BD900*DCF!L$10-DCF!L$5*MAX(BD900*DCF!L$10,0)-MAX(BD900-BC900,0)/Inputs!$B$10)*DCF!L$6</f>
        <v>2999.7792144970699</v>
      </c>
      <c r="CL900" s="15">
        <f ca="1">(BE900*DCF!M$10-DCF!M$5*MAX(BE900*DCF!M$10,0)-MAX(BE900-BD900,0)/Inputs!$B$10)*DCF!M$6</f>
        <v>3916.5189520025083</v>
      </c>
      <c r="CM900" s="15">
        <f ca="1">(BF900*DCF!C$28-DCF!C$5*MAX(BF900*DCF!C$28,0)-MAX(BF900-Inputs!$B$13,0)/Inputs!$B$17)*DCF!C$6</f>
        <v>4002.629713455286</v>
      </c>
      <c r="CN900" s="15">
        <f ca="1">(BG900*DCF!D$28-DCF!D$5*MAX(BG900*DCF!D$28,0)-MAX(BG900-BF900,0)/Inputs!$B$17)*DCF!D$6</f>
        <v>4055.4159675175856</v>
      </c>
      <c r="CO900" s="15">
        <f ca="1">(BH900*DCF!E$28-DCF!E$5*MAX(BH900*DCF!E$28,0)-MAX(BH900-BG900,0)/Inputs!$B$17)*DCF!E$6</f>
        <v>4325.6866086718101</v>
      </c>
      <c r="CP900" s="15">
        <f ca="1">(BI900*DCF!F$28-DCF!F$5*MAX(BI900*DCF!F$28,0)-MAX(BI900-BH900,0)/Inputs!$B$17)*DCF!F$6</f>
        <v>3832.9870879651721</v>
      </c>
      <c r="CQ900" s="15">
        <f ca="1">(BJ900*DCF!G$28-DCF!G$5*MAX(BJ900*DCF!G$28,0)-MAX(BJ900-BI900,0)/Inputs!$B$17)*DCF!G$6</f>
        <v>3924.0668437943764</v>
      </c>
      <c r="CR900" s="15">
        <f ca="1">(BK900*DCF!H$28-DCF!H$5*MAX(BK900*DCF!H$28,0)-MAX(BK900-BJ900,0)/Inputs!$B$17)*DCF!H$6</f>
        <v>4866.3517231941078</v>
      </c>
      <c r="CS900" s="15">
        <f ca="1">(BL900*DCF!I$28-DCF!I$5*MAX(BL900*DCF!I$28,0)-MAX(BL900-BK900,0)/Inputs!$B$17)*DCF!I$6</f>
        <v>6610.4878186914102</v>
      </c>
      <c r="CT900" s="15">
        <f ca="1">(BM900*DCF!J$28-DCF!J$5*MAX(BM900*DCF!J$28,0)-MAX(BM900-BL900,0)/Inputs!$B$17)*DCF!J$6</f>
        <v>7820.6022828214846</v>
      </c>
      <c r="CU900" s="15">
        <f ca="1">(BN900*DCF!K$28-DCF!K$5*MAX(BN900*DCF!K$28,0)-MAX(BN900-BM900,0)/Inputs!$B$17)*DCF!K$6</f>
        <v>8609.5169688596416</v>
      </c>
      <c r="CV900" s="15">
        <f ca="1">(BO900*DCF!L$28-DCF!L$5*MAX(BO900*DCF!L$28,0)-MAX(BO900-BN900,0)/Inputs!$B$17)*DCF!L$6</f>
        <v>10105.26798931319</v>
      </c>
      <c r="CW900" s="15">
        <f ca="1">(BP900*DCF!M$28-DCF!M$5*MAX(BP900*DCF!M$28,0)-MAX(BP900-BO900,0)/Inputs!$B$17)*DCF!M$6</f>
        <v>12202.500903630085</v>
      </c>
      <c r="CX900" s="15">
        <f ca="1">(BQ900*DCF!C$46-DCF!C$5*MAX(BQ900*DCF!C$46,0)-MAX(BQ900-Inputs!$B$20,0)/Inputs!$B$24)*DCF!C$6</f>
        <v>-3583.8524733525569</v>
      </c>
      <c r="CY900" s="15">
        <f ca="1">(BR900*DCF!D$46-DCF!D$5*MAX(BR900*DCF!D$46,0)-MAX(BR900-BQ900,0)/Inputs!$B$24)*DCF!D$6</f>
        <v>-898.83433572105969</v>
      </c>
      <c r="CZ900" s="15">
        <f ca="1">(BS900*DCF!E$46-DCF!E$5*MAX(BS900*DCF!E$46,0)-MAX(BS900-BR900,0)/Inputs!$B$24)*DCF!E$6</f>
        <v>-4349.2882798627934</v>
      </c>
      <c r="DA900" s="15">
        <f ca="1">(BT900*DCF!F$46-DCF!F$5*MAX(BT900*DCF!F$46,0)-MAX(BT900-BS900,0)/Inputs!$B$24)*DCF!F$6</f>
        <v>-2615.5249805780627</v>
      </c>
      <c r="DB900" s="15">
        <f ca="1">(BU900*DCF!G$46-DCF!G$5*MAX(BU900*DCF!G$46,0)-MAX(BU900-BT900,0)/Inputs!$B$24)*DCF!G$6</f>
        <v>-1231.8541544205509</v>
      </c>
      <c r="DC900" s="15">
        <f ca="1">(BV900*DCF!H$46-DCF!H$5*MAX(BV900*DCF!H$46,0)-MAX(BV900-BU900,0)/Inputs!$B$24)*DCF!H$6</f>
        <v>-3530.627638039161</v>
      </c>
      <c r="DD900" s="15">
        <f ca="1">(BW900*DCF!I$46-DCF!I$5*MAX(BW900*DCF!I$46,0)-MAX(BW900-BV900,0)/Inputs!$B$24)*DCF!I$6</f>
        <v>-5152.8272516454026</v>
      </c>
      <c r="DE900" s="15">
        <f ca="1">(BX900*DCF!J$46-DCF!J$5*MAX(BX900*DCF!J$46,0)-MAX(BX900-BW900,0)/Inputs!$B$24)*DCF!J$6</f>
        <v>-1772.4694112879586</v>
      </c>
      <c r="DF900" s="15">
        <f ca="1">(BY900*DCF!K$46-DCF!K$5*MAX(BY900*DCF!K$46,0)-MAX(BY900-BX900,0)/Inputs!$B$24)*DCF!K$6</f>
        <v>-3975.9348136700705</v>
      </c>
      <c r="DG900" s="15">
        <f ca="1">(BZ900*DCF!L$46-DCF!L$5*MAX(BZ900*DCF!L$46,0)-MAX(BZ900-BY900,0)/Inputs!$B$24)*DCF!L$6</f>
        <v>3295.7251378922911</v>
      </c>
      <c r="DH900" s="15">
        <f ca="1">(CA900*DCF!M$46-DCF!M$5*MAX(CA900*DCF!M$46,0)-MAX(CA900-BZ900,0)/Inputs!$B$24)*DCF!M$6</f>
        <v>5534.5935429341271</v>
      </c>
      <c r="DI900" s="15">
        <f ca="1">SUM(CB900:CL900)+BE900*DCF!M$10*(1+Inputs!$B$30)*(1-Inputs!$B$33)*(1-Inputs!$B$30/Inputs!$B$31)/(Inputs!$B$29-Inputs!$B$30)*DCF!M$6</f>
        <v>131998.64331365231</v>
      </c>
      <c r="DJ900" s="15">
        <f ca="1">SUM(CM900:CW900)+BP900*DCF!M$28*(1+Inputs!$B$30)*(1-Inputs!$B$33)*(1-Inputs!$B$30/Inputs!$B$31)/(Inputs!$B$29-Inputs!$B$30)*DCF!M$6</f>
        <v>353940.13604972867</v>
      </c>
      <c r="DK900" s="15">
        <f ca="1">SUM(CX900:DH900)+CA900*DCF!M$46*(1+Inputs!$B$30)*(1-Inputs!$B$33)*(1-Inputs!$B$30/Inputs!$B$31)/(Inputs!$B$29-Inputs!$B$30)*DCF!M$6</f>
        <v>262131.10192205006</v>
      </c>
      <c r="DM900" s="15">
        <f ca="1">DI900+DJ900+DK900+Inputs!$B$34+Inputs!$B$36-Inputs!$B$35</f>
        <v>824920.8812854311</v>
      </c>
    </row>
    <row r="901" spans="1:117" x14ac:dyDescent="0.75">
      <c r="A901" s="11">
        <v>888</v>
      </c>
      <c r="C901" s="24">
        <f t="shared" ca="1" si="508"/>
        <v>-1.3584284848681338</v>
      </c>
      <c r="D901" s="24">
        <f t="shared" ca="1" si="508"/>
        <v>-1.3402072948321067</v>
      </c>
      <c r="E901" s="24">
        <f t="shared" ca="1" si="508"/>
        <v>-0.21410719693159905</v>
      </c>
      <c r="F901" s="24">
        <f t="shared" ca="1" si="508"/>
        <v>-0.13745266100120304</v>
      </c>
      <c r="G901" s="24">
        <f t="shared" ca="1" si="508"/>
        <v>0.11675475432734361</v>
      </c>
      <c r="H901" s="24">
        <f t="shared" ca="1" si="508"/>
        <v>-0.28960070443505853</v>
      </c>
      <c r="I901" s="24">
        <f t="shared" ca="1" si="508"/>
        <v>-0.7691485431863414</v>
      </c>
      <c r="J901" s="24">
        <f t="shared" ca="1" si="508"/>
        <v>-1.6861041572376116</v>
      </c>
      <c r="K901" s="24">
        <f t="shared" ca="1" si="508"/>
        <v>-2.5064227606625198</v>
      </c>
      <c r="L901" s="24">
        <f t="shared" ca="1" si="508"/>
        <v>0.66711239276140788</v>
      </c>
      <c r="M901" s="24">
        <f t="shared" ca="1" si="508"/>
        <v>-0.58465355316356349</v>
      </c>
      <c r="N901" s="24">
        <f ca="1">SQRT(Inputs!$B$38)*C901+SQRT(1-Inputs!$B$38)*_xlfn.NORM.S.INV(RAND())</f>
        <v>-1.7569437225712692</v>
      </c>
      <c r="O901" s="24">
        <f ca="1">SQRT(Inputs!$B$38)*D901+SQRT(1-Inputs!$B$38)*_xlfn.NORM.S.INV(RAND())</f>
        <v>2.9156600691598644E-2</v>
      </c>
      <c r="P901" s="24">
        <f ca="1">SQRT(Inputs!$B$38)*E901+SQRT(1-Inputs!$B$38)*_xlfn.NORM.S.INV(RAND())</f>
        <v>-0.27976574681271327</v>
      </c>
      <c r="Q901" s="24">
        <f ca="1">SQRT(Inputs!$B$38)*F901+SQRT(1-Inputs!$B$38)*_xlfn.NORM.S.INV(RAND())</f>
        <v>-0.17724282404569303</v>
      </c>
      <c r="R901" s="24">
        <f ca="1">SQRT(Inputs!$B$38)*G901+SQRT(1-Inputs!$B$38)*_xlfn.NORM.S.INV(RAND())</f>
        <v>-0.62191438604038118</v>
      </c>
      <c r="S901" s="24">
        <f ca="1">SQRT(Inputs!$B$38)*H901+SQRT(1-Inputs!$B$38)*_xlfn.NORM.S.INV(RAND())</f>
        <v>-0.66870395778602076</v>
      </c>
      <c r="T901" s="24">
        <f ca="1">SQRT(Inputs!$B$38)*I901+SQRT(1-Inputs!$B$38)*_xlfn.NORM.S.INV(RAND())</f>
        <v>-6.313436962897101E-3</v>
      </c>
      <c r="U901" s="24">
        <f ca="1">SQRT(Inputs!$B$38)*J901+SQRT(1-Inputs!$B$38)*_xlfn.NORM.S.INV(RAND())</f>
        <v>-0.37187711919441147</v>
      </c>
      <c r="V901" s="24">
        <f ca="1">SQRT(Inputs!$B$38)*K901+SQRT(1-Inputs!$B$38)*_xlfn.NORM.S.INV(RAND())</f>
        <v>-0.73422978459237154</v>
      </c>
      <c r="W901" s="24">
        <f ca="1">SQRT(Inputs!$B$38)*L901+SQRT(1-Inputs!$B$38)*_xlfn.NORM.S.INV(RAND())</f>
        <v>-0.19564340850369477</v>
      </c>
      <c r="X901" s="24">
        <f ca="1">SQRT(Inputs!$B$38)*M901+SQRT(1-Inputs!$B$38)*_xlfn.NORM.S.INV(RAND())</f>
        <v>-0.79022832324137804</v>
      </c>
      <c r="Y901" s="24">
        <f ca="1">SQRT(Inputs!$B$38)*C901+SQRT(1-Inputs!$B$38)*_xlfn.NORM.S.INV(RAND())</f>
        <v>-0.5791815580453834</v>
      </c>
      <c r="Z901" s="24">
        <f ca="1">SQRT(Inputs!$B$38)*D901+SQRT(1-Inputs!$B$38)*_xlfn.NORM.S.INV(RAND())</f>
        <v>-0.3787789900144316</v>
      </c>
      <c r="AA901" s="24">
        <f ca="1">SQRT(Inputs!$B$38)*E901+SQRT(1-Inputs!$B$38)*_xlfn.NORM.S.INV(RAND())</f>
        <v>0.12444269178092533</v>
      </c>
      <c r="AB901" s="24">
        <f ca="1">SQRT(Inputs!$B$38)*F901+SQRT(1-Inputs!$B$38)*_xlfn.NORM.S.INV(RAND())</f>
        <v>-1.1288572581664351</v>
      </c>
      <c r="AC901" s="24">
        <f ca="1">SQRT(Inputs!$B$38)*G901+SQRT(1-Inputs!$B$38)*_xlfn.NORM.S.INV(RAND())</f>
        <v>1.1868361708540356</v>
      </c>
      <c r="AD901" s="24">
        <f ca="1">SQRT(Inputs!$B$38)*H901+SQRT(1-Inputs!$B$38)*_xlfn.NORM.S.INV(RAND())</f>
        <v>-0.94555250010879166</v>
      </c>
      <c r="AE901" s="24">
        <f ca="1">SQRT(Inputs!$B$38)*I901+SQRT(1-Inputs!$B$38)*_xlfn.NORM.S.INV(RAND())</f>
        <v>0.24159495871916614</v>
      </c>
      <c r="AF901" s="24">
        <f ca="1">SQRT(Inputs!$B$38)*J901+SQRT(1-Inputs!$B$38)*_xlfn.NORM.S.INV(RAND())</f>
        <v>-1.0820303307163821</v>
      </c>
      <c r="AG901" s="24">
        <f ca="1">SQRT(Inputs!$B$38)*K901+SQRT(1-Inputs!$B$38)*_xlfn.NORM.S.INV(RAND())</f>
        <v>-1.5340616495967239</v>
      </c>
      <c r="AH901" s="24">
        <f ca="1">SQRT(Inputs!$B$38)*L901+SQRT(1-Inputs!$B$38)*_xlfn.NORM.S.INV(RAND())</f>
        <v>0.92762930721210335</v>
      </c>
      <c r="AI901" s="24">
        <f ca="1">SQRT(Inputs!$B$38)*M901+SQRT(1-Inputs!$B$38)*_xlfn.NORM.S.INV(RAND())</f>
        <v>-0.65977956794141934</v>
      </c>
      <c r="AJ901" s="24">
        <f ca="1">SQRT(Inputs!$B$38)*C901+SQRT(1-Inputs!$B$38)*_xlfn.NORM.S.INV(RAND())</f>
        <v>-0.68439442120357308</v>
      </c>
      <c r="AK901" s="24">
        <f ca="1">SQRT(Inputs!$B$38)*D901+SQRT(1-Inputs!$B$38)*_xlfn.NORM.S.INV(RAND())</f>
        <v>-1.7922733305049883</v>
      </c>
      <c r="AL901" s="24">
        <f ca="1">SQRT(Inputs!$B$38)*E901+SQRT(1-Inputs!$B$38)*_xlfn.NORM.S.INV(RAND())</f>
        <v>0.17276528829978333</v>
      </c>
      <c r="AM901" s="24">
        <f ca="1">SQRT(Inputs!$B$38)*F901+SQRT(1-Inputs!$B$38)*_xlfn.NORM.S.INV(RAND())</f>
        <v>0.84301907092428319</v>
      </c>
      <c r="AN901" s="24">
        <f ca="1">SQRT(Inputs!$B$38)*G901+SQRT(1-Inputs!$B$38)*_xlfn.NORM.S.INV(RAND())</f>
        <v>0.94245568433480176</v>
      </c>
      <c r="AO901" s="24">
        <f ca="1">SQRT(Inputs!$B$38)*H901+SQRT(1-Inputs!$B$38)*_xlfn.NORM.S.INV(RAND())</f>
        <v>-0.80617903989181627</v>
      </c>
      <c r="AP901" s="24">
        <f ca="1">SQRT(Inputs!$B$38)*I901+SQRT(1-Inputs!$B$38)*_xlfn.NORM.S.INV(RAND())</f>
        <v>-1.4527066827452972</v>
      </c>
      <c r="AQ901" s="24">
        <f ca="1">SQRT(Inputs!$B$38)*J901+SQRT(1-Inputs!$B$38)*_xlfn.NORM.S.INV(RAND())</f>
        <v>-1.2507071552427567</v>
      </c>
      <c r="AR901" s="24">
        <f ca="1">SQRT(Inputs!$B$38)*K901+SQRT(1-Inputs!$B$38)*_xlfn.NORM.S.INV(RAND())</f>
        <v>-2.1007945717192644</v>
      </c>
      <c r="AS901" s="24">
        <f ca="1">SQRT(Inputs!$B$38)*L901+SQRT(1-Inputs!$B$38)*_xlfn.NORM.S.INV(RAND())</f>
        <v>0.81571130954372317</v>
      </c>
      <c r="AT901" s="24">
        <f ca="1">SQRT(Inputs!$B$38)*M901+SQRT(1-Inputs!$B$38)*_xlfn.NORM.S.INV(RAND())</f>
        <v>1.0205717922383748</v>
      </c>
      <c r="AU901" s="15">
        <f ca="1">Inputs!$B$6*EXP($B$8-0.5*C$5^2+C$5*N901)</f>
        <v>3733.9074299518661</v>
      </c>
      <c r="AV901" s="15">
        <f t="shared" ca="1" si="474"/>
        <v>4564.5735346469928</v>
      </c>
      <c r="AW901" s="15">
        <f t="shared" ca="1" si="475"/>
        <v>5359.579832027689</v>
      </c>
      <c r="AX901" s="15">
        <f t="shared" ca="1" si="476"/>
        <v>6400.2054783933627</v>
      </c>
      <c r="AY901" s="15">
        <f t="shared" ca="1" si="477"/>
        <v>7273.7382995838461</v>
      </c>
      <c r="AZ901" s="15">
        <f t="shared" ca="1" si="478"/>
        <v>8264.4403789142234</v>
      </c>
      <c r="BA901" s="15">
        <f t="shared" ca="1" si="479"/>
        <v>10106.881392854966</v>
      </c>
      <c r="BB901" s="15">
        <f t="shared" ca="1" si="480"/>
        <v>11921.35563205898</v>
      </c>
      <c r="BC901" s="15">
        <f t="shared" ca="1" si="481"/>
        <v>13601.625947554676</v>
      </c>
      <c r="BD901" s="15">
        <f t="shared" ca="1" si="482"/>
        <v>16361.122624134938</v>
      </c>
      <c r="BE901" s="15">
        <f t="shared" ca="1" si="483"/>
        <v>18656.189705335579</v>
      </c>
      <c r="BF901" s="15">
        <f ca="1">Inputs!$B$13*EXP($B$9-0.5*C$6^2+C$6*Y901)</f>
        <v>12330.705651540382</v>
      </c>
      <c r="BG901" s="15">
        <f t="shared" ca="1" si="484"/>
        <v>14035.080305790147</v>
      </c>
      <c r="BH901" s="15">
        <f t="shared" ca="1" si="485"/>
        <v>17505.900687447149</v>
      </c>
      <c r="BI901" s="15">
        <f t="shared" ca="1" si="486"/>
        <v>18011.887528209088</v>
      </c>
      <c r="BJ901" s="15">
        <f t="shared" ca="1" si="487"/>
        <v>26201.39870162879</v>
      </c>
      <c r="BK901" s="15">
        <f t="shared" ca="1" si="488"/>
        <v>28273.001084506279</v>
      </c>
      <c r="BL901" s="15">
        <f t="shared" ca="1" si="489"/>
        <v>35834.520392038008</v>
      </c>
      <c r="BM901" s="15">
        <f t="shared" ca="1" si="490"/>
        <v>38508.157401207303</v>
      </c>
      <c r="BN901" s="15">
        <f t="shared" ca="1" si="491"/>
        <v>39407.1332348668</v>
      </c>
      <c r="BO901" s="15">
        <f t="shared" ca="1" si="492"/>
        <v>54006.881300493915</v>
      </c>
      <c r="BP901" s="15">
        <f t="shared" ca="1" si="493"/>
        <v>61684.671923027199</v>
      </c>
      <c r="BQ901" s="15">
        <f ca="1">Inputs!$B$20*EXP($B$10-0.5*C$7^2+C$7*AJ901)</f>
        <v>3365.0087168717623</v>
      </c>
      <c r="BR901" s="15">
        <f t="shared" ca="1" si="494"/>
        <v>2584.2152593369951</v>
      </c>
      <c r="BS901" s="15">
        <f t="shared" ca="1" si="495"/>
        <v>3718.8254360703518</v>
      </c>
      <c r="BT901" s="15">
        <f t="shared" ca="1" si="496"/>
        <v>6396.5571837581947</v>
      </c>
      <c r="BU901" s="15">
        <f t="shared" ca="1" si="497"/>
        <v>11135.532476054559</v>
      </c>
      <c r="BV901" s="15">
        <f t="shared" ca="1" si="498"/>
        <v>12919.534649535375</v>
      </c>
      <c r="BW901" s="15">
        <f t="shared" ca="1" si="499"/>
        <v>13256.507485813647</v>
      </c>
      <c r="BX901" s="15">
        <f t="shared" ca="1" si="500"/>
        <v>14429.420992971209</v>
      </c>
      <c r="BY901" s="15">
        <f t="shared" ca="1" si="501"/>
        <v>13526.392608970571</v>
      </c>
      <c r="BZ901" s="15">
        <f t="shared" ca="1" si="502"/>
        <v>22049.958619735149</v>
      </c>
      <c r="CA901" s="15">
        <f t="shared" ca="1" si="503"/>
        <v>37132.34429274893</v>
      </c>
      <c r="CB901" s="15">
        <f ca="1">(AU901*DCF!C$10-DCF!C$5*MAX(AU901*DCF!C$10,0)-MAX(AU901-Inputs!$B$6,0)/Inputs!$B$10)*DCF!C$6</f>
        <v>958.90146527212312</v>
      </c>
      <c r="CC901" s="15">
        <f ca="1">(AV901*DCF!D$10-DCF!D$5*MAX(AV901*DCF!D$10,0)-MAX(AV901-AU901,0)/Inputs!$B$10)*DCF!D$6</f>
        <v>910.04768554603072</v>
      </c>
      <c r="CD901" s="15">
        <f ca="1">(AW901*DCF!E$10-DCF!E$5*MAX(AW901*DCF!E$10,0)-MAX(AW901-AV901,0)/Inputs!$B$10)*DCF!E$6</f>
        <v>1058.3733251703895</v>
      </c>
      <c r="CE901" s="15">
        <f ca="1">(AX901*DCF!F$10-DCF!F$5*MAX(AX901*DCF!F$10,0)-MAX(AX901-AW901,0)/Inputs!$B$10)*DCF!F$6</f>
        <v>1180.6262591600573</v>
      </c>
      <c r="CF901" s="15">
        <f ca="1">(AY901*DCF!G$10-DCF!G$5*MAX(AY901*DCF!G$10,0)-MAX(AY901-AX901,0)/Inputs!$B$10)*DCF!G$6</f>
        <v>1330.7718330644543</v>
      </c>
      <c r="CG901" s="15">
        <f ca="1">(AZ901*DCF!H$10-DCF!H$5*MAX(AZ901*DCF!H$10,0)-MAX(AZ901-AY901,0)/Inputs!$B$10)*DCF!H$6</f>
        <v>1428.6301126317071</v>
      </c>
      <c r="CH901" s="15">
        <f ca="1">(BA901*DCF!I$10-DCF!I$5*MAX(BA901*DCF!I$10,0)-MAX(BA901-AZ901,0)/Inputs!$B$10)*DCF!I$6</f>
        <v>1543.9336507331529</v>
      </c>
      <c r="CI901" s="15">
        <f ca="1">(BB901*DCF!J$10-DCF!J$5*MAX(BB901*DCF!J$10,0)-MAX(BB901-BA901,0)/Inputs!$B$10)*DCF!J$6</f>
        <v>1770.7786170571756</v>
      </c>
      <c r="CJ901" s="15">
        <f ca="1">(BC901*DCF!K$10-DCF!K$5*MAX(BC901*DCF!K$10,0)-MAX(BC901-BB901,0)/Inputs!$B$10)*DCF!K$6</f>
        <v>1954.4310684318348</v>
      </c>
      <c r="CK901" s="15">
        <f ca="1">(BD901*DCF!L$10-DCF!L$5*MAX(BD901*DCF!L$10,0)-MAX(BD901-BC901,0)/Inputs!$B$10)*DCF!L$6</f>
        <v>2110.7208138647034</v>
      </c>
      <c r="CL901" s="15">
        <f ca="1">(BE901*DCF!M$10-DCF!M$5*MAX(BE901*DCF!M$10,0)-MAX(BE901-BD901,0)/Inputs!$B$10)*DCF!M$6</f>
        <v>2358.4593820206792</v>
      </c>
      <c r="CM901" s="15">
        <f ca="1">(BF901*DCF!C$28-DCF!C$5*MAX(BF901*DCF!C$28,0)-MAX(BF901-Inputs!$B$13,0)/Inputs!$B$17)*DCF!C$6</f>
        <v>3545.3046205503033</v>
      </c>
      <c r="CN901" s="15">
        <f ca="1">(BG901*DCF!D$28-DCF!D$5*MAX(BG901*DCF!D$28,0)-MAX(BG901-BF901,0)/Inputs!$B$17)*DCF!D$6</f>
        <v>3770.033593798873</v>
      </c>
      <c r="CO901" s="15">
        <f ca="1">(BH901*DCF!E$28-DCF!E$5*MAX(BH901*DCF!E$28,0)-MAX(BH901-BG901,0)/Inputs!$B$17)*DCF!E$6</f>
        <v>4273.9318703778326</v>
      </c>
      <c r="CP901" s="15">
        <f ca="1">(BI901*DCF!F$28-DCF!F$5*MAX(BI901*DCF!F$28,0)-MAX(BI901-BH901,0)/Inputs!$B$17)*DCF!F$6</f>
        <v>4797.6301131635855</v>
      </c>
      <c r="CQ901" s="15">
        <f ca="1">(BJ901*DCF!G$28-DCF!G$5*MAX(BJ901*DCF!G$28,0)-MAX(BJ901-BI901,0)/Inputs!$B$17)*DCF!G$6</f>
        <v>5420.7568056994887</v>
      </c>
      <c r="CR901" s="15">
        <f ca="1">(BK901*DCF!H$28-DCF!H$5*MAX(BK901*DCF!H$28,0)-MAX(BK901-BJ901,0)/Inputs!$B$17)*DCF!H$6</f>
        <v>6670.3562227539815</v>
      </c>
      <c r="CS901" s="15">
        <f ca="1">(BL901*DCF!I$28-DCF!I$5*MAX(BL901*DCF!I$28,0)-MAX(BL901-BK901,0)/Inputs!$B$17)*DCF!I$6</f>
        <v>7341.2864672853266</v>
      </c>
      <c r="CT901" s="15">
        <f ca="1">(BM901*DCF!J$28-DCF!J$5*MAX(BM901*DCF!J$28,0)-MAX(BM901-BL901,0)/Inputs!$B$17)*DCF!J$6</f>
        <v>8236.0134830055395</v>
      </c>
      <c r="CU901" s="15">
        <f ca="1">(BN901*DCF!K$28-DCF!K$5*MAX(BN901*DCF!K$28,0)-MAX(BN901-BM901,0)/Inputs!$B$17)*DCF!K$6</f>
        <v>8212.0132343772984</v>
      </c>
      <c r="CV901" s="15">
        <f ca="1">(BO901*DCF!L$28-DCF!L$5*MAX(BO901*DCF!L$28,0)-MAX(BO901-BN901,0)/Inputs!$B$17)*DCF!L$6</f>
        <v>9123.5205785640192</v>
      </c>
      <c r="CW901" s="15">
        <f ca="1">(BP901*DCF!M$28-DCF!M$5*MAX(BP901*DCF!M$28,0)-MAX(BP901-BO901,0)/Inputs!$B$17)*DCF!M$6</f>
        <v>10803.46186045988</v>
      </c>
      <c r="CX901" s="15">
        <f ca="1">(BQ901*DCF!C$46-DCF!C$5*MAX(BQ901*DCF!C$46,0)-MAX(BQ901-Inputs!$B$20,0)/Inputs!$B$24)*DCF!C$6</f>
        <v>-852.89287543078217</v>
      </c>
      <c r="CY901" s="15">
        <f ca="1">(BR901*DCF!D$46-DCF!D$5*MAX(BR901*DCF!D$46,0)-MAX(BR901-BQ901,0)/Inputs!$B$24)*DCF!D$6</f>
        <v>-441.06528008994582</v>
      </c>
      <c r="CZ901" s="15">
        <f ca="1">(BS901*DCF!E$46-DCF!E$5*MAX(BS901*DCF!E$46,0)-MAX(BS901-BR901,0)/Inputs!$B$24)*DCF!E$6</f>
        <v>-886.98967912036255</v>
      </c>
      <c r="DA901" s="15">
        <f ca="1">(BT901*DCF!F$46-DCF!F$5*MAX(BT901*DCF!F$46,0)-MAX(BT901-BS901,0)/Inputs!$B$24)*DCF!F$6</f>
        <v>-1440.8845151318262</v>
      </c>
      <c r="DB901" s="15">
        <f ca="1">(BU901*DCF!G$46-DCF!G$5*MAX(BU901*DCF!G$46,0)-MAX(BU901-BT901,0)/Inputs!$B$24)*DCF!G$6</f>
        <v>-1968.6749689779997</v>
      </c>
      <c r="DC901" s="15">
        <f ca="1">(BV901*DCF!H$46-DCF!H$5*MAX(BV901*DCF!H$46,0)-MAX(BV901-BU901,0)/Inputs!$B$24)*DCF!H$6</f>
        <v>-554.36774464649227</v>
      </c>
      <c r="DD901" s="15">
        <f ca="1">(BW901*DCF!I$46-DCF!I$5*MAX(BW901*DCF!I$46,0)-MAX(BW901-BV901,0)/Inputs!$B$24)*DCF!I$6</f>
        <v>209.4323129196726</v>
      </c>
      <c r="DE901" s="15">
        <f ca="1">(BX901*DCF!J$46-DCF!J$5*MAX(BX901*DCF!J$46,0)-MAX(BX901-BW901,0)/Inputs!$B$24)*DCF!J$6</f>
        <v>294.23679740768995</v>
      </c>
      <c r="DF901" s="15">
        <f ca="1">(BY901*DCF!K$46-DCF!K$5*MAX(BY901*DCF!K$46,0)-MAX(BY901-BX901,0)/Inputs!$B$24)*DCF!K$6</f>
        <v>772.67263626561999</v>
      </c>
      <c r="DG901" s="15">
        <f ca="1">(BZ901*DCF!L$46-DCF!L$5*MAX(BZ901*DCF!L$46,0)-MAX(BZ901-BY901,0)/Inputs!$B$24)*DCF!L$6</f>
        <v>-404.69959438694377</v>
      </c>
      <c r="DH901" s="15">
        <f ca="1">(CA901*DCF!M$46-DCF!M$5*MAX(CA901*DCF!M$46,0)-MAX(CA901-BZ901,0)/Inputs!$B$24)*DCF!M$6</f>
        <v>-242.03618599916044</v>
      </c>
      <c r="DI901" s="15">
        <f ca="1">SUM(CB901:CL901)+BE901*DCF!M$10*(1+Inputs!$B$30)*(1-Inputs!$B$33)*(1-Inputs!$B$30/Inputs!$B$31)/(Inputs!$B$29-Inputs!$B$30)*DCF!M$6</f>
        <v>68526.09686547023</v>
      </c>
      <c r="DJ901" s="15">
        <f ca="1">SUM(CM901:CW901)+BP901*DCF!M$28*(1+Inputs!$B$30)*(1-Inputs!$B$33)*(1-Inputs!$B$30/Inputs!$B$31)/(Inputs!$B$29-Inputs!$B$30)*DCF!M$6</f>
        <v>301086.65239287098</v>
      </c>
      <c r="DK901" s="15">
        <f ca="1">SUM(CX901:DH901)+CA901*DCF!M$46*(1+Inputs!$B$30)*(1-Inputs!$B$33)*(1-Inputs!$B$30/Inputs!$B$31)/(Inputs!$B$29-Inputs!$B$30)*DCF!M$6</f>
        <v>51895.733786776313</v>
      </c>
      <c r="DM901" s="15">
        <f ca="1">DI901+DJ901+DK901+Inputs!$B$34+Inputs!$B$36-Inputs!$B$35</f>
        <v>498359.48304511752</v>
      </c>
    </row>
    <row r="902" spans="1:117" x14ac:dyDescent="0.75">
      <c r="A902" s="11">
        <v>889</v>
      </c>
      <c r="C902" s="24">
        <f t="shared" ca="1" si="508"/>
        <v>-0.42416017639064074</v>
      </c>
      <c r="D902" s="24">
        <f t="shared" ca="1" si="508"/>
        <v>1.576719832029329</v>
      </c>
      <c r="E902" s="24">
        <f t="shared" ca="1" si="508"/>
        <v>-0.71582804456575677</v>
      </c>
      <c r="F902" s="24">
        <f t="shared" ca="1" si="508"/>
        <v>2.0795820448204743</v>
      </c>
      <c r="G902" s="24">
        <f t="shared" ca="1" si="508"/>
        <v>0.47655037631648295</v>
      </c>
      <c r="H902" s="24">
        <f t="shared" ca="1" si="508"/>
        <v>0.64191729390248897</v>
      </c>
      <c r="I902" s="24">
        <f t="shared" ca="1" si="508"/>
        <v>-1.433074160674094</v>
      </c>
      <c r="J902" s="24">
        <f t="shared" ca="1" si="508"/>
        <v>0.41214455398197875</v>
      </c>
      <c r="K902" s="24">
        <f t="shared" ca="1" si="508"/>
        <v>9.5236542194196208E-2</v>
      </c>
      <c r="L902" s="24">
        <f t="shared" ca="1" si="508"/>
        <v>-0.81125332833010078</v>
      </c>
      <c r="M902" s="24">
        <f t="shared" ca="1" si="508"/>
        <v>0.77783776836396823</v>
      </c>
      <c r="N902" s="24">
        <f ca="1">SQRT(Inputs!$B$38)*C902+SQRT(1-Inputs!$B$38)*_xlfn.NORM.S.INV(RAND())</f>
        <v>-0.68819310318114579</v>
      </c>
      <c r="O902" s="24">
        <f ca="1">SQRT(Inputs!$B$38)*D902+SQRT(1-Inputs!$B$38)*_xlfn.NORM.S.INV(RAND())</f>
        <v>0.12973884118149981</v>
      </c>
      <c r="P902" s="24">
        <f ca="1">SQRT(Inputs!$B$38)*E902+SQRT(1-Inputs!$B$38)*_xlfn.NORM.S.INV(RAND())</f>
        <v>-0.22751999014257399</v>
      </c>
      <c r="Q902" s="24">
        <f ca="1">SQRT(Inputs!$B$38)*F902+SQRT(1-Inputs!$B$38)*_xlfn.NORM.S.INV(RAND())</f>
        <v>2.2918724190552124</v>
      </c>
      <c r="R902" s="24">
        <f ca="1">SQRT(Inputs!$B$38)*G902+SQRT(1-Inputs!$B$38)*_xlfn.NORM.S.INV(RAND())</f>
        <v>-0.47225663253758904</v>
      </c>
      <c r="S902" s="24">
        <f ca="1">SQRT(Inputs!$B$38)*H902+SQRT(1-Inputs!$B$38)*_xlfn.NORM.S.INV(RAND())</f>
        <v>0.53486978149678432</v>
      </c>
      <c r="T902" s="24">
        <f ca="1">SQRT(Inputs!$B$38)*I902+SQRT(1-Inputs!$B$38)*_xlfn.NORM.S.INV(RAND())</f>
        <v>-1.0734211671202387</v>
      </c>
      <c r="U902" s="24">
        <f ca="1">SQRT(Inputs!$B$38)*J902+SQRT(1-Inputs!$B$38)*_xlfn.NORM.S.INV(RAND())</f>
        <v>-0.17460833343344753</v>
      </c>
      <c r="V902" s="24">
        <f ca="1">SQRT(Inputs!$B$38)*K902+SQRT(1-Inputs!$B$38)*_xlfn.NORM.S.INV(RAND())</f>
        <v>2.0733035763805181</v>
      </c>
      <c r="W902" s="24">
        <f ca="1">SQRT(Inputs!$B$38)*L902+SQRT(1-Inputs!$B$38)*_xlfn.NORM.S.INV(RAND())</f>
        <v>-0.87158722253253917</v>
      </c>
      <c r="X902" s="24">
        <f ca="1">SQRT(Inputs!$B$38)*M902+SQRT(1-Inputs!$B$38)*_xlfn.NORM.S.INV(RAND())</f>
        <v>0.42085826979277013</v>
      </c>
      <c r="Y902" s="24">
        <f ca="1">SQRT(Inputs!$B$38)*C902+SQRT(1-Inputs!$B$38)*_xlfn.NORM.S.INV(RAND())</f>
        <v>-2.6490452266605707E-2</v>
      </c>
      <c r="Z902" s="24">
        <f ca="1">SQRT(Inputs!$B$38)*D902+SQRT(1-Inputs!$B$38)*_xlfn.NORM.S.INV(RAND())</f>
        <v>1.4776759943872397</v>
      </c>
      <c r="AA902" s="24">
        <f ca="1">SQRT(Inputs!$B$38)*E902+SQRT(1-Inputs!$B$38)*_xlfn.NORM.S.INV(RAND())</f>
        <v>-0.30084095360490726</v>
      </c>
      <c r="AB902" s="24">
        <f ca="1">SQRT(Inputs!$B$38)*F902+SQRT(1-Inputs!$B$38)*_xlfn.NORM.S.INV(RAND())</f>
        <v>1.7316023024814315</v>
      </c>
      <c r="AC902" s="24">
        <f ca="1">SQRT(Inputs!$B$38)*G902+SQRT(1-Inputs!$B$38)*_xlfn.NORM.S.INV(RAND())</f>
        <v>-2.6505601144863278E-2</v>
      </c>
      <c r="AD902" s="24">
        <f ca="1">SQRT(Inputs!$B$38)*H902+SQRT(1-Inputs!$B$38)*_xlfn.NORM.S.INV(RAND())</f>
        <v>0.79960589853184005</v>
      </c>
      <c r="AE902" s="24">
        <f ca="1">SQRT(Inputs!$B$38)*I902+SQRT(1-Inputs!$B$38)*_xlfn.NORM.S.INV(RAND())</f>
        <v>-1.0081526592816894</v>
      </c>
      <c r="AF902" s="24">
        <f ca="1">SQRT(Inputs!$B$38)*J902+SQRT(1-Inputs!$B$38)*_xlfn.NORM.S.INV(RAND())</f>
        <v>1.2382670500689543</v>
      </c>
      <c r="AG902" s="24">
        <f ca="1">SQRT(Inputs!$B$38)*K902+SQRT(1-Inputs!$B$38)*_xlfn.NORM.S.INV(RAND())</f>
        <v>0.81747854996887725</v>
      </c>
      <c r="AH902" s="24">
        <f ca="1">SQRT(Inputs!$B$38)*L902+SQRT(1-Inputs!$B$38)*_xlfn.NORM.S.INV(RAND())</f>
        <v>-0.85560558219604155</v>
      </c>
      <c r="AI902" s="24">
        <f ca="1">SQRT(Inputs!$B$38)*M902+SQRT(1-Inputs!$B$38)*_xlfn.NORM.S.INV(RAND())</f>
        <v>1.0454826996183757</v>
      </c>
      <c r="AJ902" s="24">
        <f ca="1">SQRT(Inputs!$B$38)*C902+SQRT(1-Inputs!$B$38)*_xlfn.NORM.S.INV(RAND())</f>
        <v>-0.42531486756079684</v>
      </c>
      <c r="AK902" s="24">
        <f ca="1">SQRT(Inputs!$B$38)*D902+SQRT(1-Inputs!$B$38)*_xlfn.NORM.S.INV(RAND())</f>
        <v>0.77066671672847564</v>
      </c>
      <c r="AL902" s="24">
        <f ca="1">SQRT(Inputs!$B$38)*E902+SQRT(1-Inputs!$B$38)*_xlfn.NORM.S.INV(RAND())</f>
        <v>0.35317499963927496</v>
      </c>
      <c r="AM902" s="24">
        <f ca="1">SQRT(Inputs!$B$38)*F902+SQRT(1-Inputs!$B$38)*_xlfn.NORM.S.INV(RAND())</f>
        <v>2.7133832248756344</v>
      </c>
      <c r="AN902" s="24">
        <f ca="1">SQRT(Inputs!$B$38)*G902+SQRT(1-Inputs!$B$38)*_xlfn.NORM.S.INV(RAND())</f>
        <v>0.74949900506235334</v>
      </c>
      <c r="AO902" s="24">
        <f ca="1">SQRT(Inputs!$B$38)*H902+SQRT(1-Inputs!$B$38)*_xlfn.NORM.S.INV(RAND())</f>
        <v>-1.5875551504935284</v>
      </c>
      <c r="AP902" s="24">
        <f ca="1">SQRT(Inputs!$B$38)*I902+SQRT(1-Inputs!$B$38)*_xlfn.NORM.S.INV(RAND())</f>
        <v>-0.13175358268945381</v>
      </c>
      <c r="AQ902" s="24">
        <f ca="1">SQRT(Inputs!$B$38)*J902+SQRT(1-Inputs!$B$38)*_xlfn.NORM.S.INV(RAND())</f>
        <v>-0.66766000458952734</v>
      </c>
      <c r="AR902" s="24">
        <f ca="1">SQRT(Inputs!$B$38)*K902+SQRT(1-Inputs!$B$38)*_xlfn.NORM.S.INV(RAND())</f>
        <v>0.90227621759179599</v>
      </c>
      <c r="AS902" s="24">
        <f ca="1">SQRT(Inputs!$B$38)*L902+SQRT(1-Inputs!$B$38)*_xlfn.NORM.S.INV(RAND())</f>
        <v>-1.1633233375971397</v>
      </c>
      <c r="AT902" s="24">
        <f ca="1">SQRT(Inputs!$B$38)*M902+SQRT(1-Inputs!$B$38)*_xlfn.NORM.S.INV(RAND())</f>
        <v>-1.2106600217011287</v>
      </c>
      <c r="AU902" s="15">
        <f ca="1">Inputs!$B$6*EXP($B$8-0.5*C$5^2+C$5*N902)</f>
        <v>4439.1246370464523</v>
      </c>
      <c r="AV902" s="15">
        <f t="shared" ca="1" si="474"/>
        <v>5507.5277978785234</v>
      </c>
      <c r="AW902" s="15">
        <f t="shared" ca="1" si="475"/>
        <v>6512.4993603513631</v>
      </c>
      <c r="AX902" s="15">
        <f t="shared" ca="1" si="476"/>
        <v>10587.155712419917</v>
      </c>
      <c r="AY902" s="15">
        <f t="shared" ca="1" si="477"/>
        <v>12244.294030564915</v>
      </c>
      <c r="AZ902" s="15">
        <f t="shared" ca="1" si="478"/>
        <v>15883.622221623409</v>
      </c>
      <c r="BA902" s="15">
        <f t="shared" ca="1" si="479"/>
        <v>17372.00247239881</v>
      </c>
      <c r="BB902" s="15">
        <f t="shared" ca="1" si="480"/>
        <v>20899.787945416258</v>
      </c>
      <c r="BC902" s="15">
        <f t="shared" ca="1" si="481"/>
        <v>31268.395338793762</v>
      </c>
      <c r="BD902" s="15">
        <f t="shared" ca="1" si="482"/>
        <v>35307.769973315866</v>
      </c>
      <c r="BE902" s="15">
        <f t="shared" ca="1" si="483"/>
        <v>44955.775124107502</v>
      </c>
      <c r="BF902" s="15">
        <f ca="1">Inputs!$B$13*EXP($B$9-0.5*C$6^2+C$6*Y902)</f>
        <v>13758.575207872304</v>
      </c>
      <c r="BG902" s="15">
        <f t="shared" ca="1" si="484"/>
        <v>21891.65347122019</v>
      </c>
      <c r="BH902" s="15">
        <f t="shared" ca="1" si="485"/>
        <v>25445.70790477948</v>
      </c>
      <c r="BI902" s="15">
        <f t="shared" ca="1" si="486"/>
        <v>40663.117121747826</v>
      </c>
      <c r="BJ902" s="15">
        <f t="shared" ca="1" si="487"/>
        <v>49660.23482635578</v>
      </c>
      <c r="BK902" s="15">
        <f t="shared" ca="1" si="488"/>
        <v>67958.054600175572</v>
      </c>
      <c r="BL902" s="15">
        <f t="shared" ca="1" si="489"/>
        <v>73254.391206715387</v>
      </c>
      <c r="BM902" s="15">
        <f t="shared" ca="1" si="490"/>
        <v>105019.026830517</v>
      </c>
      <c r="BN902" s="15">
        <f t="shared" ca="1" si="491"/>
        <v>142453.71591673879</v>
      </c>
      <c r="BO902" s="15">
        <f t="shared" ca="1" si="492"/>
        <v>158681.35408047252</v>
      </c>
      <c r="BP902" s="15">
        <f t="shared" ca="1" si="493"/>
        <v>219866.85754374682</v>
      </c>
      <c r="BQ902" s="15">
        <f ca="1">Inputs!$B$20*EXP($B$10-0.5*C$7^2+C$7*AJ902)</f>
        <v>3688.8751939918716</v>
      </c>
      <c r="BR902" s="15">
        <f t="shared" ca="1" si="494"/>
        <v>6393.3056414323091</v>
      </c>
      <c r="BS902" s="15">
        <f t="shared" ca="1" si="495"/>
        <v>9689.5853321517952</v>
      </c>
      <c r="BT902" s="15">
        <f t="shared" ca="1" si="496"/>
        <v>27222.953110484486</v>
      </c>
      <c r="BU902" s="15">
        <f t="shared" ca="1" si="497"/>
        <v>45229.611548354791</v>
      </c>
      <c r="BV902" s="15">
        <f t="shared" ca="1" si="498"/>
        <v>44005.228143825421</v>
      </c>
      <c r="BW902" s="15">
        <f t="shared" ca="1" si="499"/>
        <v>59718.105690561322</v>
      </c>
      <c r="BX902" s="15">
        <f t="shared" ca="1" si="500"/>
        <v>73061.518554478534</v>
      </c>
      <c r="BY902" s="15">
        <f t="shared" ca="1" si="501"/>
        <v>121660.82237453462</v>
      </c>
      <c r="BZ902" s="15">
        <f t="shared" ca="1" si="502"/>
        <v>137839.7072041122</v>
      </c>
      <c r="CA902" s="15">
        <f t="shared" ca="1" si="503"/>
        <v>156143.8177706241</v>
      </c>
      <c r="CB902" s="15">
        <f ca="1">(AU902*DCF!C$10-DCF!C$5*MAX(AU902*DCF!C$10,0)-MAX(AU902-Inputs!$B$6,0)/Inputs!$B$10)*DCF!C$6</f>
        <v>1046.804205234951</v>
      </c>
      <c r="CC902" s="15">
        <f ca="1">(AV902*DCF!D$10-DCF!D$5*MAX(AV902*DCF!D$10,0)-MAX(AV902-AU902,0)/Inputs!$B$10)*DCF!D$6</f>
        <v>1081.9204397850501</v>
      </c>
      <c r="CD902" s="15">
        <f ca="1">(AW902*DCF!E$10-DCF!E$5*MAX(AW902*DCF!E$10,0)-MAX(AW902-AV902,0)/Inputs!$B$10)*DCF!E$6</f>
        <v>1277.2712186135018</v>
      </c>
      <c r="CE902" s="15">
        <f ca="1">(AX902*DCF!F$10-DCF!F$5*MAX(AX902*DCF!F$10,0)-MAX(AX902-AW902,0)/Inputs!$B$10)*DCF!F$6</f>
        <v>1463.324255162225</v>
      </c>
      <c r="CF902" s="15">
        <f ca="1">(AY902*DCF!G$10-DCF!G$5*MAX(AY902*DCF!G$10,0)-MAX(AY902-AX902,0)/Inputs!$B$10)*DCF!G$6</f>
        <v>2204.2818644524227</v>
      </c>
      <c r="CG902" s="15">
        <f ca="1">(AZ902*DCF!H$10-DCF!H$5*MAX(AZ902*DCF!H$10,0)-MAX(AZ902-AY902,0)/Inputs!$B$10)*DCF!H$6</f>
        <v>2437.5886834563321</v>
      </c>
      <c r="CH902" s="15">
        <f ca="1">(BA902*DCF!I$10-DCF!I$5*MAX(BA902*DCF!I$10,0)-MAX(BA902-AZ902,0)/Inputs!$B$10)*DCF!I$6</f>
        <v>2929.0846098660077</v>
      </c>
      <c r="CI902" s="15">
        <f ca="1">(BB902*DCF!J$10-DCF!J$5*MAX(BB902*DCF!J$10,0)-MAX(BB902-BA902,0)/Inputs!$B$10)*DCF!J$6</f>
        <v>3051.8743505229122</v>
      </c>
      <c r="CJ902" s="15">
        <f ca="1">(BC902*DCF!K$10-DCF!K$5*MAX(BC902*DCF!K$10,0)-MAX(BC902-BB902,0)/Inputs!$B$10)*DCF!K$6</f>
        <v>3582.262280358425</v>
      </c>
      <c r="CK902" s="15">
        <f ca="1">(BD902*DCF!L$10-DCF!L$5*MAX(BD902*DCF!L$10,0)-MAX(BD902-BC902,0)/Inputs!$B$10)*DCF!L$6</f>
        <v>4802.726579956392</v>
      </c>
      <c r="CL902" s="15">
        <f ca="1">(BE902*DCF!M$10-DCF!M$5*MAX(BE902*DCF!M$10,0)-MAX(BE902-BD902,0)/Inputs!$B$10)*DCF!M$6</f>
        <v>5191.2840267981146</v>
      </c>
      <c r="CM902" s="15">
        <f ca="1">(BF902*DCF!C$28-DCF!C$5*MAX(BF902*DCF!C$28,0)-MAX(BF902-Inputs!$B$13,0)/Inputs!$B$17)*DCF!C$6</f>
        <v>3651.3190227439395</v>
      </c>
      <c r="CN902" s="15">
        <f ca="1">(BG902*DCF!D$28-DCF!D$5*MAX(BG902*DCF!D$28,0)-MAX(BG902-BF902,0)/Inputs!$B$17)*DCF!D$6</f>
        <v>4712.4383600730935</v>
      </c>
      <c r="CO902" s="15">
        <f ca="1">(BH902*DCF!E$28-DCF!E$5*MAX(BH902*DCF!E$28,0)-MAX(BH902-BG902,0)/Inputs!$B$17)*DCF!E$6</f>
        <v>6506.2223681231681</v>
      </c>
      <c r="CP902" s="15">
        <f ca="1">(BI902*DCF!F$28-DCF!F$5*MAX(BI902*DCF!F$28,0)-MAX(BI902-BH902,0)/Inputs!$B$17)*DCF!F$6</f>
        <v>8268.3953195284321</v>
      </c>
      <c r="CQ902" s="15">
        <f ca="1">(BJ902*DCF!G$28-DCF!G$5*MAX(BJ902*DCF!G$28,0)-MAX(BJ902-BI902,0)/Inputs!$B$17)*DCF!G$6</f>
        <v>11371.498379569222</v>
      </c>
      <c r="CR902" s="15">
        <f ca="1">(BK902*DCF!H$28-DCF!H$5*MAX(BK902*DCF!H$28,0)-MAX(BK902-BJ902,0)/Inputs!$B$17)*DCF!H$6</f>
        <v>13963.808974311554</v>
      </c>
      <c r="CS902" s="15">
        <f ca="1">(BL902*DCF!I$28-DCF!I$5*MAX(BL902*DCF!I$28,0)-MAX(BL902-BK902,0)/Inputs!$B$17)*DCF!I$6</f>
        <v>16465.805898984694</v>
      </c>
      <c r="CT902" s="15">
        <f ca="1">(BM902*DCF!J$28-DCF!J$5*MAX(BM902*DCF!J$28,0)-MAX(BM902-BL902,0)/Inputs!$B$17)*DCF!J$6</f>
        <v>19216.230083612085</v>
      </c>
      <c r="CU902" s="15">
        <f ca="1">(BN902*DCF!K$28-DCF!K$5*MAX(BN902*DCF!K$28,0)-MAX(BN902-BM902,0)/Inputs!$B$17)*DCF!K$6</f>
        <v>25498.58549477188</v>
      </c>
      <c r="CV902" s="15">
        <f ca="1">(BO902*DCF!L$28-DCF!L$5*MAX(BO902*DCF!L$28,0)-MAX(BO902-BN902,0)/Inputs!$B$17)*DCF!L$6</f>
        <v>29824.076523032581</v>
      </c>
      <c r="CW902" s="15">
        <f ca="1">(BP902*DCF!M$28-DCF!M$5*MAX(BP902*DCF!M$28,0)-MAX(BP902-BO902,0)/Inputs!$B$17)*DCF!M$6</f>
        <v>34972.47210877396</v>
      </c>
      <c r="CX902" s="15">
        <f ca="1">(BQ902*DCF!C$46-DCF!C$5*MAX(BQ902*DCF!C$46,0)-MAX(BQ902-Inputs!$B$20,0)/Inputs!$B$24)*DCF!C$6</f>
        <v>-1077.2807348673475</v>
      </c>
      <c r="CY902" s="15">
        <f ca="1">(BR902*DCF!D$46-DCF!D$5*MAX(BR902*DCF!D$46,0)-MAX(BR902-BQ902,0)/Inputs!$B$24)*DCF!D$6</f>
        <v>-2245.1462022895685</v>
      </c>
      <c r="CZ902" s="15">
        <f ca="1">(BS902*DCF!E$46-DCF!E$5*MAX(BS902*DCF!E$46,0)-MAX(BS902-BR902,0)/Inputs!$B$24)*DCF!E$6</f>
        <v>-2445.113045297805</v>
      </c>
      <c r="DA902" s="15">
        <f ca="1">(BT902*DCF!F$46-DCF!F$5*MAX(BT902*DCF!F$46,0)-MAX(BT902-BS902,0)/Inputs!$B$24)*DCF!F$6</f>
        <v>-8367.0010422724554</v>
      </c>
      <c r="DB902" s="15">
        <f ca="1">(BU902*DCF!G$46-DCF!G$5*MAX(BU902*DCF!G$46,0)-MAX(BU902-BT902,0)/Inputs!$B$24)*DCF!G$6</f>
        <v>-7578.5189000548207</v>
      </c>
      <c r="DC902" s="15">
        <f ca="1">(BV902*DCF!H$46-DCF!H$5*MAX(BV902*DCF!H$46,0)-MAX(BV902-BU902,0)/Inputs!$B$24)*DCF!H$6</f>
        <v>0</v>
      </c>
      <c r="DD902" s="15">
        <f ca="1">(BW902*DCF!I$46-DCF!I$5*MAX(BW902*DCF!I$46,0)-MAX(BW902-BV902,0)/Inputs!$B$24)*DCF!I$6</f>
        <v>-3131.3464864517523</v>
      </c>
      <c r="DE902" s="15">
        <f ca="1">(BX902*DCF!J$46-DCF!J$5*MAX(BX902*DCF!J$46,0)-MAX(BX902-BW902,0)/Inputs!$B$24)*DCF!J$6</f>
        <v>-473.72648627468601</v>
      </c>
      <c r="DF902" s="15">
        <f ca="1">(BY902*DCF!K$46-DCF!K$5*MAX(BY902*DCF!K$46,0)-MAX(BY902-BX902,0)/Inputs!$B$24)*DCF!K$6</f>
        <v>-4955.8630233261601</v>
      </c>
      <c r="DG902" s="15">
        <f ca="1">(BZ902*DCF!L$46-DCF!L$5*MAX(BZ902*DCF!L$46,0)-MAX(BZ902-BY902,0)/Inputs!$B$24)*DCF!L$6</f>
        <v>5866.8868660955632</v>
      </c>
      <c r="DH902" s="15">
        <f ca="1">(CA902*DCF!M$46-DCF!M$5*MAX(CA902*DCF!M$46,0)-MAX(CA902-BZ902,0)/Inputs!$B$24)*DCF!M$6</f>
        <v>8414.4745924629406</v>
      </c>
      <c r="DI902" s="15">
        <f ca="1">SUM(CB902:CL902)+BE902*DCF!M$10*(1+Inputs!$B$30)*(1-Inputs!$B$33)*(1-Inputs!$B$30/Inputs!$B$31)/(Inputs!$B$29-Inputs!$B$30)*DCF!M$6</f>
        <v>154180.93916318024</v>
      </c>
      <c r="DJ902" s="15">
        <f ca="1">SUM(CM902:CW902)+BP902*DCF!M$28*(1+Inputs!$B$30)*(1-Inputs!$B$33)*(1-Inputs!$B$30/Inputs!$B$31)/(Inputs!$B$29-Inputs!$B$30)*DCF!M$6</f>
        <v>990307.34851011971</v>
      </c>
      <c r="DK902" s="15">
        <f ca="1">SUM(CX902:DH902)+CA902*DCF!M$46*(1+Inputs!$B$30)*(1-Inputs!$B$33)*(1-Inputs!$B$30/Inputs!$B$31)/(Inputs!$B$29-Inputs!$B$30)*DCF!M$6</f>
        <v>225424.20422876836</v>
      </c>
      <c r="DM902" s="15">
        <f ca="1">DI902+DJ902+DK902+Inputs!$B$34+Inputs!$B$36-Inputs!$B$35</f>
        <v>1446763.4919020683</v>
      </c>
    </row>
    <row r="903" spans="1:117" x14ac:dyDescent="0.75">
      <c r="A903" s="11">
        <v>890</v>
      </c>
      <c r="C903" s="24">
        <f t="shared" ca="1" si="508"/>
        <v>0.19847773825624965</v>
      </c>
      <c r="D903" s="24">
        <f t="shared" ca="1" si="508"/>
        <v>0.92193702773744668</v>
      </c>
      <c r="E903" s="24">
        <f t="shared" ca="1" si="508"/>
        <v>-1.0247899518177812</v>
      </c>
      <c r="F903" s="24">
        <f t="shared" ca="1" si="508"/>
        <v>-0.79536154579081053</v>
      </c>
      <c r="G903" s="24">
        <f t="shared" ca="1" si="508"/>
        <v>0.32505434338686451</v>
      </c>
      <c r="H903" s="24">
        <f t="shared" ca="1" si="508"/>
        <v>-0.31549995705693462</v>
      </c>
      <c r="I903" s="24">
        <f t="shared" ca="1" si="508"/>
        <v>2.0028187843304597</v>
      </c>
      <c r="J903" s="24">
        <f t="shared" ca="1" si="508"/>
        <v>-2.1914683030196054</v>
      </c>
      <c r="K903" s="24">
        <f t="shared" ca="1" si="508"/>
        <v>1.4900723853339273</v>
      </c>
      <c r="L903" s="24">
        <f t="shared" ca="1" si="508"/>
        <v>1.8659088230451788</v>
      </c>
      <c r="M903" s="24">
        <f t="shared" ca="1" si="508"/>
        <v>-2.4690443975034544</v>
      </c>
      <c r="N903" s="24">
        <f ca="1">SQRT(Inputs!$B$38)*C903+SQRT(1-Inputs!$B$38)*_xlfn.NORM.S.INV(RAND())</f>
        <v>-1.2408098719566076</v>
      </c>
      <c r="O903" s="24">
        <f ca="1">SQRT(Inputs!$B$38)*D903+SQRT(1-Inputs!$B$38)*_xlfn.NORM.S.INV(RAND())</f>
        <v>0.72725853476309954</v>
      </c>
      <c r="P903" s="24">
        <f ca="1">SQRT(Inputs!$B$38)*E903+SQRT(1-Inputs!$B$38)*_xlfn.NORM.S.INV(RAND())</f>
        <v>-0.57085742597470879</v>
      </c>
      <c r="Q903" s="24">
        <f ca="1">SQRT(Inputs!$B$38)*F903+SQRT(1-Inputs!$B$38)*_xlfn.NORM.S.INV(RAND())</f>
        <v>0.80809460542347522</v>
      </c>
      <c r="R903" s="24">
        <f ca="1">SQRT(Inputs!$B$38)*G903+SQRT(1-Inputs!$B$38)*_xlfn.NORM.S.INV(RAND())</f>
        <v>1.3133689612977613</v>
      </c>
      <c r="S903" s="24">
        <f ca="1">SQRT(Inputs!$B$38)*H903+SQRT(1-Inputs!$B$38)*_xlfn.NORM.S.INV(RAND())</f>
        <v>0.46852231070932043</v>
      </c>
      <c r="T903" s="24">
        <f ca="1">SQRT(Inputs!$B$38)*I903+SQRT(1-Inputs!$B$38)*_xlfn.NORM.S.INV(RAND())</f>
        <v>1.9373721819863057</v>
      </c>
      <c r="U903" s="24">
        <f ca="1">SQRT(Inputs!$B$38)*J903+SQRT(1-Inputs!$B$38)*_xlfn.NORM.S.INV(RAND())</f>
        <v>-1.013890373247782</v>
      </c>
      <c r="V903" s="24">
        <f ca="1">SQRT(Inputs!$B$38)*K903+SQRT(1-Inputs!$B$38)*_xlfn.NORM.S.INV(RAND())</f>
        <v>2.3746900231480539</v>
      </c>
      <c r="W903" s="24">
        <f ca="1">SQRT(Inputs!$B$38)*L903+SQRT(1-Inputs!$B$38)*_xlfn.NORM.S.INV(RAND())</f>
        <v>0.21988487163129011</v>
      </c>
      <c r="X903" s="24">
        <f ca="1">SQRT(Inputs!$B$38)*M903+SQRT(1-Inputs!$B$38)*_xlfn.NORM.S.INV(RAND())</f>
        <v>-2.663994768751536</v>
      </c>
      <c r="Y903" s="24">
        <f ca="1">SQRT(Inputs!$B$38)*C903+SQRT(1-Inputs!$B$38)*_xlfn.NORM.S.INV(RAND())</f>
        <v>-0.42145478048124074</v>
      </c>
      <c r="Z903" s="24">
        <f ca="1">SQRT(Inputs!$B$38)*D903+SQRT(1-Inputs!$B$38)*_xlfn.NORM.S.INV(RAND())</f>
        <v>0.18149461720814264</v>
      </c>
      <c r="AA903" s="24">
        <f ca="1">SQRT(Inputs!$B$38)*E903+SQRT(1-Inputs!$B$38)*_xlfn.NORM.S.INV(RAND())</f>
        <v>0.21858991132407213</v>
      </c>
      <c r="AB903" s="24">
        <f ca="1">SQRT(Inputs!$B$38)*F903+SQRT(1-Inputs!$B$38)*_xlfn.NORM.S.INV(RAND())</f>
        <v>0.66786136143646946</v>
      </c>
      <c r="AC903" s="24">
        <f ca="1">SQRT(Inputs!$B$38)*G903+SQRT(1-Inputs!$B$38)*_xlfn.NORM.S.INV(RAND())</f>
        <v>-0.62406099946772697</v>
      </c>
      <c r="AD903" s="24">
        <f ca="1">SQRT(Inputs!$B$38)*H903+SQRT(1-Inputs!$B$38)*_xlfn.NORM.S.INV(RAND())</f>
        <v>0.72544003414036995</v>
      </c>
      <c r="AE903" s="24">
        <f ca="1">SQRT(Inputs!$B$38)*I903+SQRT(1-Inputs!$B$38)*_xlfn.NORM.S.INV(RAND())</f>
        <v>0.79464403416843243</v>
      </c>
      <c r="AF903" s="24">
        <f ca="1">SQRT(Inputs!$B$38)*J903+SQRT(1-Inputs!$B$38)*_xlfn.NORM.S.INV(RAND())</f>
        <v>3.2990392792725087E-2</v>
      </c>
      <c r="AG903" s="24">
        <f ca="1">SQRT(Inputs!$B$38)*K903+SQRT(1-Inputs!$B$38)*_xlfn.NORM.S.INV(RAND())</f>
        <v>1.6299127400614619</v>
      </c>
      <c r="AH903" s="24">
        <f ca="1">SQRT(Inputs!$B$38)*L903+SQRT(1-Inputs!$B$38)*_xlfn.NORM.S.INV(RAND())</f>
        <v>1.5230376752272989</v>
      </c>
      <c r="AI903" s="24">
        <f ca="1">SQRT(Inputs!$B$38)*M903+SQRT(1-Inputs!$B$38)*_xlfn.NORM.S.INV(RAND())</f>
        <v>-1.4002612960804925</v>
      </c>
      <c r="AJ903" s="24">
        <f ca="1">SQRT(Inputs!$B$38)*C903+SQRT(1-Inputs!$B$38)*_xlfn.NORM.S.INV(RAND())</f>
        <v>0.19165565490104142</v>
      </c>
      <c r="AK903" s="24">
        <f ca="1">SQRT(Inputs!$B$38)*D903+SQRT(1-Inputs!$B$38)*_xlfn.NORM.S.INV(RAND())</f>
        <v>3.2546853320651215E-2</v>
      </c>
      <c r="AL903" s="24">
        <f ca="1">SQRT(Inputs!$B$38)*E903+SQRT(1-Inputs!$B$38)*_xlfn.NORM.S.INV(RAND())</f>
        <v>-1.7414767638876074</v>
      </c>
      <c r="AM903" s="24">
        <f ca="1">SQRT(Inputs!$B$38)*F903+SQRT(1-Inputs!$B$38)*_xlfn.NORM.S.INV(RAND())</f>
        <v>0.10943876732380181</v>
      </c>
      <c r="AN903" s="24">
        <f ca="1">SQRT(Inputs!$B$38)*G903+SQRT(1-Inputs!$B$38)*_xlfn.NORM.S.INV(RAND())</f>
        <v>2.4083963464905156E-2</v>
      </c>
      <c r="AO903" s="24">
        <f ca="1">SQRT(Inputs!$B$38)*H903+SQRT(1-Inputs!$B$38)*_xlfn.NORM.S.INV(RAND())</f>
        <v>-1.0637062526352947</v>
      </c>
      <c r="AP903" s="24">
        <f ca="1">SQRT(Inputs!$B$38)*I903+SQRT(1-Inputs!$B$38)*_xlfn.NORM.S.INV(RAND())</f>
        <v>-0.67537479352572216</v>
      </c>
      <c r="AQ903" s="24">
        <f ca="1">SQRT(Inputs!$B$38)*J903+SQRT(1-Inputs!$B$38)*_xlfn.NORM.S.INV(RAND())</f>
        <v>-0.17267104387392562</v>
      </c>
      <c r="AR903" s="24">
        <f ca="1">SQRT(Inputs!$B$38)*K903+SQRT(1-Inputs!$B$38)*_xlfn.NORM.S.INV(RAND())</f>
        <v>-2.9856445941586873E-2</v>
      </c>
      <c r="AS903" s="24">
        <f ca="1">SQRT(Inputs!$B$38)*L903+SQRT(1-Inputs!$B$38)*_xlfn.NORM.S.INV(RAND())</f>
        <v>0.54468442949717866</v>
      </c>
      <c r="AT903" s="24">
        <f ca="1">SQRT(Inputs!$B$38)*M903+SQRT(1-Inputs!$B$38)*_xlfn.NORM.S.INV(RAND())</f>
        <v>-0.1196480030937821</v>
      </c>
      <c r="AU903" s="15">
        <f ca="1">Inputs!$B$6*EXP($B$8-0.5*C$5^2+C$5*N903)</f>
        <v>4059.2711076473456</v>
      </c>
      <c r="AV903" s="15">
        <f t="shared" ca="1" si="474"/>
        <v>5498.7268821322505</v>
      </c>
      <c r="AW903" s="15">
        <f t="shared" ca="1" si="475"/>
        <v>6207.8480029124512</v>
      </c>
      <c r="AX903" s="15">
        <f t="shared" ca="1" si="476"/>
        <v>8384.2912931238807</v>
      </c>
      <c r="AY903" s="15">
        <f t="shared" ca="1" si="477"/>
        <v>11945.061231494499</v>
      </c>
      <c r="AZ903" s="15">
        <f t="shared" ca="1" si="478"/>
        <v>15382.650080484684</v>
      </c>
      <c r="BA903" s="15">
        <f t="shared" ca="1" si="479"/>
        <v>23055.867712213152</v>
      </c>
      <c r="BB903" s="15">
        <f t="shared" ca="1" si="480"/>
        <v>25500.857575501894</v>
      </c>
      <c r="BC903" s="15">
        <f t="shared" ca="1" si="481"/>
        <v>39278.359693332604</v>
      </c>
      <c r="BD903" s="15">
        <f t="shared" ca="1" si="482"/>
        <v>49119.600848295879</v>
      </c>
      <c r="BE903" s="15">
        <f t="shared" ca="1" si="483"/>
        <v>47222.239049392163</v>
      </c>
      <c r="BF903" s="15">
        <f ca="1">Inputs!$B$13*EXP($B$9-0.5*C$6^2+C$6*Y903)</f>
        <v>12722.365598651828</v>
      </c>
      <c r="BG903" s="15">
        <f t="shared" ca="1" si="484"/>
        <v>16021.375146717482</v>
      </c>
      <c r="BH903" s="15">
        <f t="shared" ca="1" si="485"/>
        <v>20297.888475399028</v>
      </c>
      <c r="BI903" s="15">
        <f t="shared" ca="1" si="486"/>
        <v>27537.832994599106</v>
      </c>
      <c r="BJ903" s="15">
        <f t="shared" ca="1" si="487"/>
        <v>30855.311381628137</v>
      </c>
      <c r="BK903" s="15">
        <f t="shared" ca="1" si="488"/>
        <v>41800.064372829278</v>
      </c>
      <c r="BL903" s="15">
        <f t="shared" ca="1" si="489"/>
        <v>56915.788200957497</v>
      </c>
      <c r="BM903" s="15">
        <f t="shared" ca="1" si="490"/>
        <v>70249.101478434502</v>
      </c>
      <c r="BN903" s="15">
        <f t="shared" ca="1" si="491"/>
        <v>105033.76582188568</v>
      </c>
      <c r="BO903" s="15">
        <f t="shared" ca="1" si="492"/>
        <v>154262.6870286662</v>
      </c>
      <c r="BP903" s="15">
        <f t="shared" ca="1" si="493"/>
        <v>162014.69024641652</v>
      </c>
      <c r="BQ903" s="15">
        <f ca="1">Inputs!$B$20*EXP($B$10-0.5*C$7^2+C$7*AJ903)</f>
        <v>4591.2409618821721</v>
      </c>
      <c r="BR903" s="15">
        <f t="shared" ca="1" si="494"/>
        <v>6294.4487752906844</v>
      </c>
      <c r="BS903" s="15">
        <f t="shared" ca="1" si="495"/>
        <v>5227.212747276667</v>
      </c>
      <c r="BT903" s="15">
        <f t="shared" ca="1" si="496"/>
        <v>7417.1023766858289</v>
      </c>
      <c r="BU903" s="15">
        <f t="shared" ca="1" si="497"/>
        <v>10339.292081373696</v>
      </c>
      <c r="BV903" s="15">
        <f t="shared" ca="1" si="498"/>
        <v>11319.537947001614</v>
      </c>
      <c r="BW903" s="15">
        <f t="shared" ca="1" si="499"/>
        <v>13691.840095107158</v>
      </c>
      <c r="BX903" s="15">
        <f t="shared" ca="1" si="500"/>
        <v>18498.674424117708</v>
      </c>
      <c r="BY903" s="15">
        <f t="shared" ca="1" si="501"/>
        <v>25772.14548387106</v>
      </c>
      <c r="BZ903" s="15">
        <f t="shared" ca="1" si="502"/>
        <v>39970.365204858084</v>
      </c>
      <c r="CA903" s="15">
        <f t="shared" ca="1" si="503"/>
        <v>54965.077559934733</v>
      </c>
      <c r="CB903" s="15">
        <f ca="1">(AU903*DCF!C$10-DCF!C$5*MAX(AU903*DCF!C$10,0)-MAX(AU903-Inputs!$B$6,0)/Inputs!$B$10)*DCF!C$6</f>
        <v>1042.4578236290158</v>
      </c>
      <c r="CC903" s="15">
        <f ca="1">(AV903*DCF!D$10-DCF!D$5*MAX(AV903*DCF!D$10,0)-MAX(AV903-AU903,0)/Inputs!$B$10)*DCF!D$6</f>
        <v>989.30380749366918</v>
      </c>
      <c r="CD903" s="15">
        <f ca="1">(AW903*DCF!E$10-DCF!E$5*MAX(AW903*DCF!E$10,0)-MAX(AW903-AV903,0)/Inputs!$B$10)*DCF!E$6</f>
        <v>1273.5698409545362</v>
      </c>
      <c r="CE903" s="15">
        <f ca="1">(AX903*DCF!F$10-DCF!F$5*MAX(AX903*DCF!F$10,0)-MAX(AX903-AW903,0)/Inputs!$B$10)*DCF!F$6</f>
        <v>1377.4135390491708</v>
      </c>
      <c r="CF903" s="15">
        <f ca="1">(AY903*DCF!G$10-DCF!G$5*MAX(AY903*DCF!G$10,0)-MAX(AY903-AX903,0)/Inputs!$B$10)*DCF!G$6</f>
        <v>1776.7170890849109</v>
      </c>
      <c r="CG903" s="15">
        <f ca="1">(AZ903*DCF!H$10-DCF!H$5*MAX(AZ903*DCF!H$10,0)-MAX(AZ903-AY903,0)/Inputs!$B$10)*DCF!H$6</f>
        <v>2376.1470197561334</v>
      </c>
      <c r="CH903" s="15">
        <f ca="1">(BA903*DCF!I$10-DCF!I$5*MAX(BA903*DCF!I$10,0)-MAX(BA903-AZ903,0)/Inputs!$B$10)*DCF!I$6</f>
        <v>2952.7894135592669</v>
      </c>
      <c r="CI903" s="15">
        <f ca="1">(BB903*DCF!J$10-DCF!J$5*MAX(BB903*DCF!J$10,0)-MAX(BB903-BA903,0)/Inputs!$B$10)*DCF!J$6</f>
        <v>4005.5084066345125</v>
      </c>
      <c r="CJ903" s="15">
        <f ca="1">(BC903*DCF!K$10-DCF!K$5*MAX(BC903*DCF!K$10,0)-MAX(BC903-BB903,0)/Inputs!$B$10)*DCF!K$6</f>
        <v>4394.5445321596899</v>
      </c>
      <c r="CK903" s="15">
        <f ca="1">(BD903*DCF!L$10-DCF!L$5*MAX(BD903*DCF!L$10,0)-MAX(BD903-BC903,0)/Inputs!$B$10)*DCF!L$6</f>
        <v>6135.5380397250474</v>
      </c>
      <c r="CL903" s="15">
        <f ca="1">(BE903*DCF!M$10-DCF!M$5*MAX(BE903*DCF!M$10,0)-MAX(BE903-BD903,0)/Inputs!$B$10)*DCF!M$6</f>
        <v>6663.6687045066619</v>
      </c>
      <c r="CM903" s="15">
        <f ca="1">(BF903*DCF!C$28-DCF!C$5*MAX(BF903*DCF!C$28,0)-MAX(BF903-Inputs!$B$13,0)/Inputs!$B$17)*DCF!C$6</f>
        <v>3574.3840241779544</v>
      </c>
      <c r="CN903" s="15">
        <f ca="1">(BG903*DCF!D$28-DCF!D$5*MAX(BG903*DCF!D$28,0)-MAX(BG903-BF903,0)/Inputs!$B$17)*DCF!D$6</f>
        <v>4014.83449971962</v>
      </c>
      <c r="CO903" s="15">
        <f ca="1">(BH903*DCF!E$28-DCF!E$5*MAX(BH903*DCF!E$28,0)-MAX(BH903-BG903,0)/Inputs!$B$17)*DCF!E$6</f>
        <v>4905.8815376279081</v>
      </c>
      <c r="CP903" s="15">
        <f ca="1">(BI903*DCF!F$28-DCF!F$5*MAX(BI903*DCF!F$28,0)-MAX(BI903-BH903,0)/Inputs!$B$17)*DCF!F$6</f>
        <v>6157.6499519887748</v>
      </c>
      <c r="CQ903" s="15">
        <f ca="1">(BJ903*DCF!G$28-DCF!G$5*MAX(BJ903*DCF!G$28,0)-MAX(BJ903-BI903,0)/Inputs!$B$17)*DCF!G$6</f>
        <v>7447.677544522845</v>
      </c>
      <c r="CR903" s="15">
        <f ca="1">(BK903*DCF!H$28-DCF!H$5*MAX(BK903*DCF!H$28,0)-MAX(BK903-BJ903,0)/Inputs!$B$17)*DCF!H$6</f>
        <v>8637.1096219482843</v>
      </c>
      <c r="CS903" s="15">
        <f ca="1">(BL903*DCF!I$28-DCF!I$5*MAX(BL903*DCF!I$28,0)-MAX(BL903-BK903,0)/Inputs!$B$17)*DCF!I$6</f>
        <v>11214.350678753271</v>
      </c>
      <c r="CT903" s="15">
        <f ca="1">(BM903*DCF!J$28-DCF!J$5*MAX(BM903*DCF!J$28,0)-MAX(BM903-BL903,0)/Inputs!$B$17)*DCF!J$6</f>
        <v>13903.493035864783</v>
      </c>
      <c r="CU903" s="15">
        <f ca="1">(BN903*DCF!K$28-DCF!K$5*MAX(BN903*DCF!K$28,0)-MAX(BN903-BM903,0)/Inputs!$B$17)*DCF!K$6</f>
        <v>17920.712187947658</v>
      </c>
      <c r="CV903" s="15">
        <f ca="1">(BO903*DCF!L$28-DCF!L$5*MAX(BO903*DCF!L$28,0)-MAX(BO903-BN903,0)/Inputs!$B$17)*DCF!L$6</f>
        <v>25208.309493454086</v>
      </c>
      <c r="CW903" s="15">
        <f ca="1">(BP903*DCF!M$28-DCF!M$5*MAX(BP903*DCF!M$28,0)-MAX(BP903-BO903,0)/Inputs!$B$17)*DCF!M$6</f>
        <v>29672.855570346514</v>
      </c>
      <c r="CX903" s="15">
        <f ca="1">(BQ903*DCF!C$46-DCF!C$5*MAX(BQ903*DCF!C$46,0)-MAX(BQ903-Inputs!$B$20,0)/Inputs!$B$24)*DCF!C$6</f>
        <v>-1702.4764170084331</v>
      </c>
      <c r="CY903" s="15">
        <f ca="1">(BR903*DCF!D$46-DCF!D$5*MAX(BR903*DCF!D$46,0)-MAX(BR903-BQ903,0)/Inputs!$B$24)*DCF!D$6</f>
        <v>-1801.0602535721184</v>
      </c>
      <c r="CZ903" s="15">
        <f ca="1">(BS903*DCF!E$46-DCF!E$5*MAX(BS903*DCF!E$46,0)-MAX(BS903-BR903,0)/Inputs!$B$24)*DCF!E$6</f>
        <v>-618.12700862568829</v>
      </c>
      <c r="DA903" s="15">
        <f ca="1">(BT903*DCF!F$46-DCF!F$5*MAX(BT903*DCF!F$46,0)-MAX(BT903-BS903,0)/Inputs!$B$24)*DCF!F$6</f>
        <v>-1337.5683313286816</v>
      </c>
      <c r="DB903" s="15">
        <f ca="1">(BU903*DCF!G$46-DCF!G$5*MAX(BU903*DCF!G$46,0)-MAX(BU903-BT903,0)/Inputs!$B$24)*DCF!G$6</f>
        <v>-1330.7602389086608</v>
      </c>
      <c r="DC903" s="15">
        <f ca="1">(BV903*DCF!H$46-DCF!H$5*MAX(BV903*DCF!H$46,0)-MAX(BV903-BU903,0)/Inputs!$B$24)*DCF!H$6</f>
        <v>-304.60539667780893</v>
      </c>
      <c r="DD903" s="15">
        <f ca="1">(BW903*DCF!I$46-DCF!I$5*MAX(BW903*DCF!I$46,0)-MAX(BW903-BV903,0)/Inputs!$B$24)*DCF!I$6</f>
        <v>-364.77781934935467</v>
      </c>
      <c r="DE903" s="15">
        <f ca="1">(BX903*DCF!J$46-DCF!J$5*MAX(BX903*DCF!J$46,0)-MAX(BX903-BW903,0)/Inputs!$B$24)*DCF!J$6</f>
        <v>-498.72570939324157</v>
      </c>
      <c r="DF903" s="15">
        <f ca="1">(BY903*DCF!K$46-DCF!K$5*MAX(BY903*DCF!K$46,0)-MAX(BY903-BX903,0)/Inputs!$B$24)*DCF!K$6</f>
        <v>-309.6157832531531</v>
      </c>
      <c r="DG903" s="15">
        <f ca="1">(BZ903*DCF!L$46-DCF!L$5*MAX(BZ903*DCF!L$46,0)-MAX(BZ903-BY903,0)/Inputs!$B$24)*DCF!L$6</f>
        <v>-450.13769731777103</v>
      </c>
      <c r="DH903" s="15">
        <f ca="1">(CA903*DCF!M$46-DCF!M$5*MAX(CA903*DCF!M$46,0)-MAX(CA903-BZ903,0)/Inputs!$B$24)*DCF!M$6</f>
        <v>1174.3087497895876</v>
      </c>
      <c r="DI903" s="15">
        <f ca="1">SUM(CB903:CL903)+BE903*DCF!M$10*(1+Inputs!$B$30)*(1-Inputs!$B$33)*(1-Inputs!$B$30/Inputs!$B$31)/(Inputs!$B$29-Inputs!$B$30)*DCF!M$6</f>
        <v>164407.77394047641</v>
      </c>
      <c r="DJ903" s="15">
        <f ca="1">SUM(CM903:CW903)+BP903*DCF!M$28*(1+Inputs!$B$30)*(1-Inputs!$B$33)*(1-Inputs!$B$30/Inputs!$B$31)/(Inputs!$B$29-Inputs!$B$30)*DCF!M$6</f>
        <v>733842.62531736714</v>
      </c>
      <c r="DK903" s="15">
        <f ca="1">SUM(CX903:DH903)+CA903*DCF!M$46*(1+Inputs!$B$30)*(1-Inputs!$B$33)*(1-Inputs!$B$30/Inputs!$B$31)/(Inputs!$B$29-Inputs!$B$30)*DCF!M$6</f>
        <v>77438.975031689857</v>
      </c>
      <c r="DM903" s="15">
        <f ca="1">DI903+DJ903+DK903+Inputs!$B$34+Inputs!$B$36-Inputs!$B$35</f>
        <v>1052540.3742895336</v>
      </c>
    </row>
    <row r="904" spans="1:117" x14ac:dyDescent="0.75">
      <c r="A904" s="11">
        <v>891</v>
      </c>
      <c r="C904" s="24">
        <f t="shared" ref="C904:M913" ca="1" si="509">_xlfn.NORM.S.INV(RAND())</f>
        <v>0.54367898897311695</v>
      </c>
      <c r="D904" s="24">
        <f t="shared" ca="1" si="509"/>
        <v>-0.70601200401616349</v>
      </c>
      <c r="E904" s="24">
        <f t="shared" ca="1" si="509"/>
        <v>0.14811673817019139</v>
      </c>
      <c r="F904" s="24">
        <f t="shared" ca="1" si="509"/>
        <v>0.11325573153587161</v>
      </c>
      <c r="G904" s="24">
        <f t="shared" ca="1" si="509"/>
        <v>-0.17896913625140051</v>
      </c>
      <c r="H904" s="24">
        <f t="shared" ca="1" si="509"/>
        <v>0.68797906886915328</v>
      </c>
      <c r="I904" s="24">
        <f t="shared" ca="1" si="509"/>
        <v>-0.59197161035456791</v>
      </c>
      <c r="J904" s="24">
        <f t="shared" ca="1" si="509"/>
        <v>-0.42344361598694069</v>
      </c>
      <c r="K904" s="24">
        <f t="shared" ca="1" si="509"/>
        <v>1.1593497157825465</v>
      </c>
      <c r="L904" s="24">
        <f t="shared" ca="1" si="509"/>
        <v>-1.8853430093875463</v>
      </c>
      <c r="M904" s="24">
        <f t="shared" ca="1" si="509"/>
        <v>-0.14038689048976893</v>
      </c>
      <c r="N904" s="24">
        <f ca="1">SQRT(Inputs!$B$38)*C904+SQRT(1-Inputs!$B$38)*_xlfn.NORM.S.INV(RAND())</f>
        <v>1.2363181051664802</v>
      </c>
      <c r="O904" s="24">
        <f ca="1">SQRT(Inputs!$B$38)*D904+SQRT(1-Inputs!$B$38)*_xlfn.NORM.S.INV(RAND())</f>
        <v>-0.38951890371701725</v>
      </c>
      <c r="P904" s="24">
        <f ca="1">SQRT(Inputs!$B$38)*E904+SQRT(1-Inputs!$B$38)*_xlfn.NORM.S.INV(RAND())</f>
        <v>-0.54720366559062728</v>
      </c>
      <c r="Q904" s="24">
        <f ca="1">SQRT(Inputs!$B$38)*F904+SQRT(1-Inputs!$B$38)*_xlfn.NORM.S.INV(RAND())</f>
        <v>0.39456418476688632</v>
      </c>
      <c r="R904" s="24">
        <f ca="1">SQRT(Inputs!$B$38)*G904+SQRT(1-Inputs!$B$38)*_xlfn.NORM.S.INV(RAND())</f>
        <v>-0.23276283348991533</v>
      </c>
      <c r="S904" s="24">
        <f ca="1">SQRT(Inputs!$B$38)*H904+SQRT(1-Inputs!$B$38)*_xlfn.NORM.S.INV(RAND())</f>
        <v>0.26544594609387651</v>
      </c>
      <c r="T904" s="24">
        <f ca="1">SQRT(Inputs!$B$38)*I904+SQRT(1-Inputs!$B$38)*_xlfn.NORM.S.INV(RAND())</f>
        <v>0.37130132854949316</v>
      </c>
      <c r="U904" s="24">
        <f ca="1">SQRT(Inputs!$B$38)*J904+SQRT(1-Inputs!$B$38)*_xlfn.NORM.S.INV(RAND())</f>
        <v>-1.0330346810776192</v>
      </c>
      <c r="V904" s="24">
        <f ca="1">SQRT(Inputs!$B$38)*K904+SQRT(1-Inputs!$B$38)*_xlfn.NORM.S.INV(RAND())</f>
        <v>-0.20292016221965381</v>
      </c>
      <c r="W904" s="24">
        <f ca="1">SQRT(Inputs!$B$38)*L904+SQRT(1-Inputs!$B$38)*_xlfn.NORM.S.INV(RAND())</f>
        <v>-2.2986561307832227</v>
      </c>
      <c r="X904" s="24">
        <f ca="1">SQRT(Inputs!$B$38)*M904+SQRT(1-Inputs!$B$38)*_xlfn.NORM.S.INV(RAND())</f>
        <v>-0.57346403480601205</v>
      </c>
      <c r="Y904" s="24">
        <f ca="1">SQRT(Inputs!$B$38)*C904+SQRT(1-Inputs!$B$38)*_xlfn.NORM.S.INV(RAND())</f>
        <v>-1.6694456672356992</v>
      </c>
      <c r="Z904" s="24">
        <f ca="1">SQRT(Inputs!$B$38)*D904+SQRT(1-Inputs!$B$38)*_xlfn.NORM.S.INV(RAND())</f>
        <v>-1.2723183656687007</v>
      </c>
      <c r="AA904" s="24">
        <f ca="1">SQRT(Inputs!$B$38)*E904+SQRT(1-Inputs!$B$38)*_xlfn.NORM.S.INV(RAND())</f>
        <v>1.0211250368730682</v>
      </c>
      <c r="AB904" s="24">
        <f ca="1">SQRT(Inputs!$B$38)*F904+SQRT(1-Inputs!$B$38)*_xlfn.NORM.S.INV(RAND())</f>
        <v>-0.24302754629205275</v>
      </c>
      <c r="AC904" s="24">
        <f ca="1">SQRT(Inputs!$B$38)*G904+SQRT(1-Inputs!$B$38)*_xlfn.NORM.S.INV(RAND())</f>
        <v>1.0550977514360751</v>
      </c>
      <c r="AD904" s="24">
        <f ca="1">SQRT(Inputs!$B$38)*H904+SQRT(1-Inputs!$B$38)*_xlfn.NORM.S.INV(RAND())</f>
        <v>1.1894703437395768</v>
      </c>
      <c r="AE904" s="24">
        <f ca="1">SQRT(Inputs!$B$38)*I904+SQRT(1-Inputs!$B$38)*_xlfn.NORM.S.INV(RAND())</f>
        <v>0.30244371795547598</v>
      </c>
      <c r="AF904" s="24">
        <f ca="1">SQRT(Inputs!$B$38)*J904+SQRT(1-Inputs!$B$38)*_xlfn.NORM.S.INV(RAND())</f>
        <v>-0.2502880676103012</v>
      </c>
      <c r="AG904" s="24">
        <f ca="1">SQRT(Inputs!$B$38)*K904+SQRT(1-Inputs!$B$38)*_xlfn.NORM.S.INV(RAND())</f>
        <v>-0.44954372381971941</v>
      </c>
      <c r="AH904" s="24">
        <f ca="1">SQRT(Inputs!$B$38)*L904+SQRT(1-Inputs!$B$38)*_xlfn.NORM.S.INV(RAND())</f>
        <v>-2.594438837786182</v>
      </c>
      <c r="AI904" s="24">
        <f ca="1">SQRT(Inputs!$B$38)*M904+SQRT(1-Inputs!$B$38)*_xlfn.NORM.S.INV(RAND())</f>
        <v>-0.80727229482965146</v>
      </c>
      <c r="AJ904" s="24">
        <f ca="1">SQRT(Inputs!$B$38)*C904+SQRT(1-Inputs!$B$38)*_xlfn.NORM.S.INV(RAND())</f>
        <v>0.57176376069445323</v>
      </c>
      <c r="AK904" s="24">
        <f ca="1">SQRT(Inputs!$B$38)*D904+SQRT(1-Inputs!$B$38)*_xlfn.NORM.S.INV(RAND())</f>
        <v>-1.4090277330445082</v>
      </c>
      <c r="AL904" s="24">
        <f ca="1">SQRT(Inputs!$B$38)*E904+SQRT(1-Inputs!$B$38)*_xlfn.NORM.S.INV(RAND())</f>
        <v>-0.33625222217529149</v>
      </c>
      <c r="AM904" s="24">
        <f ca="1">SQRT(Inputs!$B$38)*F904+SQRT(1-Inputs!$B$38)*_xlfn.NORM.S.INV(RAND())</f>
        <v>1.3093966375640285</v>
      </c>
      <c r="AN904" s="24">
        <f ca="1">SQRT(Inputs!$B$38)*G904+SQRT(1-Inputs!$B$38)*_xlfn.NORM.S.INV(RAND())</f>
        <v>-1.0027640476967243</v>
      </c>
      <c r="AO904" s="24">
        <f ca="1">SQRT(Inputs!$B$38)*H904+SQRT(1-Inputs!$B$38)*_xlfn.NORM.S.INV(RAND())</f>
        <v>0.52124264130381304</v>
      </c>
      <c r="AP904" s="24">
        <f ca="1">SQRT(Inputs!$B$38)*I904+SQRT(1-Inputs!$B$38)*_xlfn.NORM.S.INV(RAND())</f>
        <v>-1.1177077919261991</v>
      </c>
      <c r="AQ904" s="24">
        <f ca="1">SQRT(Inputs!$B$38)*J904+SQRT(1-Inputs!$B$38)*_xlfn.NORM.S.INV(RAND())</f>
        <v>7.2141649423058979E-2</v>
      </c>
      <c r="AR904" s="24">
        <f ca="1">SQRT(Inputs!$B$38)*K904+SQRT(1-Inputs!$B$38)*_xlfn.NORM.S.INV(RAND())</f>
        <v>1.0663338863908214</v>
      </c>
      <c r="AS904" s="24">
        <f ca="1">SQRT(Inputs!$B$38)*L904+SQRT(1-Inputs!$B$38)*_xlfn.NORM.S.INV(RAND())</f>
        <v>-1.2163394082850651</v>
      </c>
      <c r="AT904" s="24">
        <f ca="1">SQRT(Inputs!$B$38)*M904+SQRT(1-Inputs!$B$38)*_xlfn.NORM.S.INV(RAND())</f>
        <v>9.1004078709029879E-2</v>
      </c>
      <c r="AU904" s="15">
        <f ca="1">Inputs!$B$6*EXP($B$8-0.5*C$5^2+C$5*N904)</f>
        <v>6061.6603696718657</v>
      </c>
      <c r="AV904" s="15">
        <f t="shared" ca="1" si="474"/>
        <v>6967.7676073463817</v>
      </c>
      <c r="AW904" s="15">
        <f t="shared" ca="1" si="475"/>
        <v>7891.474845835568</v>
      </c>
      <c r="AX904" s="15">
        <f t="shared" ca="1" si="476"/>
        <v>10121.532270600819</v>
      </c>
      <c r="AY904" s="15">
        <f t="shared" ca="1" si="477"/>
        <v>12037.822221003666</v>
      </c>
      <c r="AZ904" s="15">
        <f t="shared" ca="1" si="478"/>
        <v>15159.285407744859</v>
      </c>
      <c r="BA904" s="15">
        <f t="shared" ca="1" si="479"/>
        <v>19286.180203057647</v>
      </c>
      <c r="BB904" s="15">
        <f t="shared" ca="1" si="480"/>
        <v>21290.532847902046</v>
      </c>
      <c r="BC904" s="15">
        <f t="shared" ca="1" si="481"/>
        <v>25569.691474785232</v>
      </c>
      <c r="BD904" s="15">
        <f t="shared" ca="1" si="482"/>
        <v>25265.103406584956</v>
      </c>
      <c r="BE904" s="15">
        <f t="shared" ca="1" si="483"/>
        <v>29383.612509431296</v>
      </c>
      <c r="BF904" s="15">
        <f ca="1">Inputs!$B$13*EXP($B$9-0.5*C$6^2+C$6*Y904)</f>
        <v>9933.8707373616944</v>
      </c>
      <c r="BG904" s="15">
        <f t="shared" ca="1" si="484"/>
        <v>9623.314710837265</v>
      </c>
      <c r="BH904" s="15">
        <f t="shared" ca="1" si="485"/>
        <v>13927.819509717627</v>
      </c>
      <c r="BI904" s="15">
        <f t="shared" ca="1" si="486"/>
        <v>16423.75299436682</v>
      </c>
      <c r="BJ904" s="15">
        <f t="shared" ca="1" si="487"/>
        <v>23441.781687242303</v>
      </c>
      <c r="BK904" s="15">
        <f t="shared" ca="1" si="488"/>
        <v>33827.820937757759</v>
      </c>
      <c r="BL904" s="15">
        <f t="shared" ca="1" si="489"/>
        <v>43214.384761093781</v>
      </c>
      <c r="BM904" s="15">
        <f t="shared" ca="1" si="490"/>
        <v>51493.581279941325</v>
      </c>
      <c r="BN904" s="15">
        <f t="shared" ca="1" si="491"/>
        <v>60009.210400213946</v>
      </c>
      <c r="BO904" s="15">
        <f t="shared" ca="1" si="492"/>
        <v>54612.164734083795</v>
      </c>
      <c r="BP904" s="15">
        <f t="shared" ca="1" si="493"/>
        <v>61342.337446825106</v>
      </c>
      <c r="BQ904" s="15">
        <f ca="1">Inputs!$B$20*EXP($B$10-0.5*C$7^2+C$7*AJ904)</f>
        <v>5253.8866363455927</v>
      </c>
      <c r="BR904" s="15">
        <f t="shared" ca="1" si="494"/>
        <v>4557.0276928159192</v>
      </c>
      <c r="BS904" s="15">
        <f t="shared" ca="1" si="495"/>
        <v>5665.8972558110891</v>
      </c>
      <c r="BT904" s="15">
        <f t="shared" ca="1" si="496"/>
        <v>11013.955716270028</v>
      </c>
      <c r="BU904" s="15">
        <f t="shared" ca="1" si="497"/>
        <v>11975.463370475487</v>
      </c>
      <c r="BV904" s="15">
        <f t="shared" ca="1" si="498"/>
        <v>18737.472234331213</v>
      </c>
      <c r="BW904" s="15">
        <f t="shared" ca="1" si="499"/>
        <v>20638.860393185361</v>
      </c>
      <c r="BX904" s="15">
        <f t="shared" ca="1" si="500"/>
        <v>29287.282342031787</v>
      </c>
      <c r="BY904" s="15">
        <f t="shared" ca="1" si="501"/>
        <v>50323.737396488948</v>
      </c>
      <c r="BZ904" s="15">
        <f t="shared" ca="1" si="502"/>
        <v>56462.978463117921</v>
      </c>
      <c r="CA904" s="15">
        <f t="shared" ca="1" si="503"/>
        <v>80606.390797507585</v>
      </c>
      <c r="CB904" s="15">
        <f ca="1">(AU904*DCF!C$10-DCF!C$5*MAX(AU904*DCF!C$10,0)-MAX(AU904-Inputs!$B$6,0)/Inputs!$B$10)*DCF!C$6</f>
        <v>1035.2352362592278</v>
      </c>
      <c r="CC904" s="15">
        <f ca="1">(AV904*DCF!D$10-DCF!D$5*MAX(AV904*DCF!D$10,0)-MAX(AV904-AU904,0)/Inputs!$B$10)*DCF!D$6</f>
        <v>1477.4156138187773</v>
      </c>
      <c r="CD904" s="15">
        <f ca="1">(AW904*DCF!E$10-DCF!E$5*MAX(AW904*DCF!E$10,0)-MAX(AW904-AV904,0)/Inputs!$B$10)*DCF!E$6</f>
        <v>1613.9587978226623</v>
      </c>
      <c r="CE904" s="15">
        <f ca="1">(AX904*DCF!F$10-DCF!F$5*MAX(AX904*DCF!F$10,0)-MAX(AX904-AW904,0)/Inputs!$B$10)*DCF!F$6</f>
        <v>1745.4947036702138</v>
      </c>
      <c r="CF904" s="15">
        <f ca="1">(AY904*DCF!G$10-DCF!G$5*MAX(AY904*DCF!G$10,0)-MAX(AY904-AX904,0)/Inputs!$B$10)*DCF!G$6</f>
        <v>2111.9270218770703</v>
      </c>
      <c r="CG904" s="15">
        <f ca="1">(AZ904*DCF!H$10-DCF!H$5*MAX(AZ904*DCF!H$10,0)-MAX(AZ904-AY904,0)/Inputs!$B$10)*DCF!H$6</f>
        <v>2388.9143869624249</v>
      </c>
      <c r="CH904" s="15">
        <f ca="1">(BA904*DCF!I$10-DCF!I$5*MAX(BA904*DCF!I$10,0)-MAX(BA904-AZ904,0)/Inputs!$B$10)*DCF!I$6</f>
        <v>2845.9262213459415</v>
      </c>
      <c r="CI904" s="15">
        <f ca="1">(BB904*DCF!J$10-DCF!J$5*MAX(BB904*DCF!J$10,0)-MAX(BB904-BA904,0)/Inputs!$B$10)*DCF!J$6</f>
        <v>3349.7782233960938</v>
      </c>
      <c r="CJ904" s="15">
        <f ca="1">(BC904*DCF!K$10-DCF!K$5*MAX(BC904*DCF!K$10,0)-MAX(BC904-BB904,0)/Inputs!$B$10)*DCF!K$6</f>
        <v>3517.2926088326376</v>
      </c>
      <c r="CK904" s="15">
        <f ca="1">(BD904*DCF!L$10-DCF!L$5*MAX(BD904*DCF!L$10,0)-MAX(BD904-BC904,0)/Inputs!$B$10)*DCF!L$6</f>
        <v>3810.4580340957841</v>
      </c>
      <c r="CL904" s="15">
        <f ca="1">(BE904*DCF!M$10-DCF!M$5*MAX(BE904*DCF!M$10,0)-MAX(BE904-BD904,0)/Inputs!$B$10)*DCF!M$6</f>
        <v>3654.4078558701308</v>
      </c>
      <c r="CM904" s="15">
        <f ca="1">(BF904*DCF!C$28-DCF!C$5*MAX(BF904*DCF!C$28,0)-MAX(BF904-Inputs!$B$13,0)/Inputs!$B$17)*DCF!C$6</f>
        <v>3031.7522014470155</v>
      </c>
      <c r="CN904" s="15">
        <f ca="1">(BG904*DCF!D$28-DCF!D$5*MAX(BG904*DCF!D$28,0)-MAX(BG904-BF904,0)/Inputs!$B$17)*DCF!D$6</f>
        <v>2834.2881326472648</v>
      </c>
      <c r="CO904" s="15">
        <f ca="1">(BH904*DCF!E$28-DCF!E$5*MAX(BH904*DCF!E$28,0)-MAX(BH904-BG904,0)/Inputs!$B$17)*DCF!E$6</f>
        <v>3096.2478447944809</v>
      </c>
      <c r="CP904" s="15">
        <f ca="1">(BI904*DCF!F$28-DCF!F$5*MAX(BI904*DCF!F$28,0)-MAX(BI904-BH904,0)/Inputs!$B$17)*DCF!F$6</f>
        <v>4004.1921800330183</v>
      </c>
      <c r="CQ904" s="15">
        <f ca="1">(BJ904*DCF!G$28-DCF!G$5*MAX(BJ904*DCF!G$28,0)-MAX(BJ904-BI904,0)/Inputs!$B$17)*DCF!G$6</f>
        <v>4901.7850145566645</v>
      </c>
      <c r="CR904" s="15">
        <f ca="1">(BK904*DCF!H$28-DCF!H$5*MAX(BK904*DCF!H$28,0)-MAX(BK904-BJ904,0)/Inputs!$B$17)*DCF!H$6</f>
        <v>6752.2943006713376</v>
      </c>
      <c r="CS904" s="15">
        <f ca="1">(BL904*DCF!I$28-DCF!I$5*MAX(BL904*DCF!I$28,0)-MAX(BL904-BK904,0)/Inputs!$B$17)*DCF!I$6</f>
        <v>8814.7341482163138</v>
      </c>
      <c r="CT904" s="15">
        <f ca="1">(BM904*DCF!J$28-DCF!J$5*MAX(BM904*DCF!J$28,0)-MAX(BM904-BL904,0)/Inputs!$B$17)*DCF!J$6</f>
        <v>10389.589611337449</v>
      </c>
      <c r="CU904" s="15">
        <f ca="1">(BN904*DCF!K$28-DCF!K$5*MAX(BN904*DCF!K$28,0)-MAX(BN904-BM904,0)/Inputs!$B$17)*DCF!K$6</f>
        <v>11629.887922420749</v>
      </c>
      <c r="CV904" s="15">
        <f ca="1">(BO904*DCF!L$28-DCF!L$5*MAX(BO904*DCF!L$28,0)-MAX(BO904-BN904,0)/Inputs!$B$17)*DCF!L$6</f>
        <v>10896.273166881308</v>
      </c>
      <c r="CW904" s="15">
        <f ca="1">(BP904*DCF!M$28-DCF!M$5*MAX(BP904*DCF!M$28,0)-MAX(BP904-BO904,0)/Inputs!$B$17)*DCF!M$6</f>
        <v>10838.104129610916</v>
      </c>
      <c r="CX904" s="15">
        <f ca="1">(BQ904*DCF!C$46-DCF!C$5*MAX(BQ904*DCF!C$46,0)-MAX(BQ904-Inputs!$B$20,0)/Inputs!$B$24)*DCF!C$6</f>
        <v>-2161.5842746043368</v>
      </c>
      <c r="CY904" s="15">
        <f ca="1">(BR904*DCF!D$46-DCF!D$5*MAX(BR904*DCF!D$46,0)-MAX(BR904-BQ904,0)/Inputs!$B$24)*DCF!D$6</f>
        <v>-777.77835590412985</v>
      </c>
      <c r="CZ904" s="15">
        <f ca="1">(BS904*DCF!E$46-DCF!E$5*MAX(BS904*DCF!E$46,0)-MAX(BS904-BR904,0)/Inputs!$B$24)*DCF!E$6</f>
        <v>-1107.0880706033829</v>
      </c>
      <c r="DA904" s="15">
        <f ca="1">(BT904*DCF!F$46-DCF!F$5*MAX(BT904*DCF!F$46,0)-MAX(BT904-BS904,0)/Inputs!$B$24)*DCF!F$6</f>
        <v>-2749.5030412766173</v>
      </c>
      <c r="DB904" s="15">
        <f ca="1">(BU904*DCF!G$46-DCF!G$5*MAX(BU904*DCF!G$46,0)-MAX(BU904-BT904,0)/Inputs!$B$24)*DCF!G$6</f>
        <v>-726.26310495927032</v>
      </c>
      <c r="DC904" s="15">
        <f ca="1">(BV904*DCF!H$46-DCF!H$5*MAX(BV904*DCF!H$46,0)-MAX(BV904-BU904,0)/Inputs!$B$24)*DCF!H$6</f>
        <v>-2101.2528229274594</v>
      </c>
      <c r="DD904" s="15">
        <f ca="1">(BW904*DCF!I$46-DCF!I$5*MAX(BW904*DCF!I$46,0)-MAX(BW904-BV904,0)/Inputs!$B$24)*DCF!I$6</f>
        <v>-69.152504343740489</v>
      </c>
      <c r="DE904" s="15">
        <f ca="1">(BX904*DCF!J$46-DCF!J$5*MAX(BX904*DCF!J$46,0)-MAX(BX904-BW904,0)/Inputs!$B$24)*DCF!J$6</f>
        <v>-1064.8997241995023</v>
      </c>
      <c r="DF904" s="15">
        <f ca="1">(BY904*DCF!K$46-DCF!K$5*MAX(BY904*DCF!K$46,0)-MAX(BY904-BX904,0)/Inputs!$B$24)*DCF!K$6</f>
        <v>-2278.7114443570476</v>
      </c>
      <c r="DG904" s="15">
        <f ca="1">(BZ904*DCF!L$46-DCF!L$5*MAX(BZ904*DCF!L$46,0)-MAX(BZ904-BY904,0)/Inputs!$B$24)*DCF!L$6</f>
        <v>2513.6942455295684</v>
      </c>
      <c r="DH904" s="15">
        <f ca="1">(CA904*DCF!M$46-DCF!M$5*MAX(CA904*DCF!M$46,0)-MAX(CA904-BZ904,0)/Inputs!$B$24)*DCF!M$6</f>
        <v>1271.8946121862218</v>
      </c>
      <c r="DI904" s="15">
        <f ca="1">SUM(CB904:CL904)+BE904*DCF!M$10*(1+Inputs!$B$30)*(1-Inputs!$B$33)*(1-Inputs!$B$30/Inputs!$B$31)/(Inputs!$B$29-Inputs!$B$30)*DCF!M$6</f>
        <v>109325.79087574827</v>
      </c>
      <c r="DJ904" s="15">
        <f ca="1">SUM(CM904:CW904)+BP904*DCF!M$28*(1+Inputs!$B$30)*(1-Inputs!$B$33)*(1-Inputs!$B$30/Inputs!$B$31)/(Inputs!$B$29-Inputs!$B$30)*DCF!M$6</f>
        <v>304811.19702988438</v>
      </c>
      <c r="DK904" s="15">
        <f ca="1">SUM(CX904:DH904)+CA904*DCF!M$46*(1+Inputs!$B$30)*(1-Inputs!$B$33)*(1-Inputs!$B$30/Inputs!$B$31)/(Inputs!$B$29-Inputs!$B$30)*DCF!M$6</f>
        <v>115376.38412489244</v>
      </c>
      <c r="DM904" s="15">
        <f ca="1">DI904+DJ904+DK904+Inputs!$B$34+Inputs!$B$36-Inputs!$B$35</f>
        <v>606364.37203052512</v>
      </c>
    </row>
    <row r="905" spans="1:117" x14ac:dyDescent="0.75">
      <c r="A905" s="11">
        <v>892</v>
      </c>
      <c r="C905" s="24">
        <f t="shared" ca="1" si="509"/>
        <v>-1.434561912289831</v>
      </c>
      <c r="D905" s="24">
        <f t="shared" ca="1" si="509"/>
        <v>1.1643948908459252</v>
      </c>
      <c r="E905" s="24">
        <f t="shared" ca="1" si="509"/>
        <v>0.25926871255481648</v>
      </c>
      <c r="F905" s="24">
        <f t="shared" ca="1" si="509"/>
        <v>-0.33928736990716285</v>
      </c>
      <c r="G905" s="24">
        <f t="shared" ca="1" si="509"/>
        <v>-1.6136755966245822</v>
      </c>
      <c r="H905" s="24">
        <f t="shared" ca="1" si="509"/>
        <v>0.17406845906495794</v>
      </c>
      <c r="I905" s="24">
        <f t="shared" ca="1" si="509"/>
        <v>0.51684382795980921</v>
      </c>
      <c r="J905" s="24">
        <f t="shared" ca="1" si="509"/>
        <v>-0.40643287405909601</v>
      </c>
      <c r="K905" s="24">
        <f t="shared" ca="1" si="509"/>
        <v>-0.92466543632682618</v>
      </c>
      <c r="L905" s="24">
        <f t="shared" ca="1" si="509"/>
        <v>0.33454136084030101</v>
      </c>
      <c r="M905" s="24">
        <f t="shared" ca="1" si="509"/>
        <v>1.0593066230477124</v>
      </c>
      <c r="N905" s="24">
        <f ca="1">SQRT(Inputs!$B$38)*C905+SQRT(1-Inputs!$B$38)*_xlfn.NORM.S.INV(RAND())</f>
        <v>-0.38559583783136214</v>
      </c>
      <c r="O905" s="24">
        <f ca="1">SQRT(Inputs!$B$38)*D905+SQRT(1-Inputs!$B$38)*_xlfn.NORM.S.INV(RAND())</f>
        <v>-1.0961622417550136</v>
      </c>
      <c r="P905" s="24">
        <f ca="1">SQRT(Inputs!$B$38)*E905+SQRT(1-Inputs!$B$38)*_xlfn.NORM.S.INV(RAND())</f>
        <v>-0.62050905558759406</v>
      </c>
      <c r="Q905" s="24">
        <f ca="1">SQRT(Inputs!$B$38)*F905+SQRT(1-Inputs!$B$38)*_xlfn.NORM.S.INV(RAND())</f>
        <v>-0.97384436706560085</v>
      </c>
      <c r="R905" s="24">
        <f ca="1">SQRT(Inputs!$B$38)*G905+SQRT(1-Inputs!$B$38)*_xlfn.NORM.S.INV(RAND())</f>
        <v>-1.2139120220557189</v>
      </c>
      <c r="S905" s="24">
        <f ca="1">SQRT(Inputs!$B$38)*H905+SQRT(1-Inputs!$B$38)*_xlfn.NORM.S.INV(RAND())</f>
        <v>0.78320582709105779</v>
      </c>
      <c r="T905" s="24">
        <f ca="1">SQRT(Inputs!$B$38)*I905+SQRT(1-Inputs!$B$38)*_xlfn.NORM.S.INV(RAND())</f>
        <v>-0.50273025596876308</v>
      </c>
      <c r="U905" s="24">
        <f ca="1">SQRT(Inputs!$B$38)*J905+SQRT(1-Inputs!$B$38)*_xlfn.NORM.S.INV(RAND())</f>
        <v>0.24808587774527083</v>
      </c>
      <c r="V905" s="24">
        <f ca="1">SQRT(Inputs!$B$38)*K905+SQRT(1-Inputs!$B$38)*_xlfn.NORM.S.INV(RAND())</f>
        <v>0.56723913103430501</v>
      </c>
      <c r="W905" s="24">
        <f ca="1">SQRT(Inputs!$B$38)*L905+SQRT(1-Inputs!$B$38)*_xlfn.NORM.S.INV(RAND())</f>
        <v>-0.41371626599256262</v>
      </c>
      <c r="X905" s="24">
        <f ca="1">SQRT(Inputs!$B$38)*M905+SQRT(1-Inputs!$B$38)*_xlfn.NORM.S.INV(RAND())</f>
        <v>0.30147448051896264</v>
      </c>
      <c r="Y905" s="24">
        <f ca="1">SQRT(Inputs!$B$38)*C905+SQRT(1-Inputs!$B$38)*_xlfn.NORM.S.INV(RAND())</f>
        <v>-0.83392221993844973</v>
      </c>
      <c r="Z905" s="24">
        <f ca="1">SQRT(Inputs!$B$38)*D905+SQRT(1-Inputs!$B$38)*_xlfn.NORM.S.INV(RAND())</f>
        <v>0.17791797151012362</v>
      </c>
      <c r="AA905" s="24">
        <f ca="1">SQRT(Inputs!$B$38)*E905+SQRT(1-Inputs!$B$38)*_xlfn.NORM.S.INV(RAND())</f>
        <v>0.44149422042775643</v>
      </c>
      <c r="AB905" s="24">
        <f ca="1">SQRT(Inputs!$B$38)*F905+SQRT(1-Inputs!$B$38)*_xlfn.NORM.S.INV(RAND())</f>
        <v>-0.26285383458600586</v>
      </c>
      <c r="AC905" s="24">
        <f ca="1">SQRT(Inputs!$B$38)*G905+SQRT(1-Inputs!$B$38)*_xlfn.NORM.S.INV(RAND())</f>
        <v>-0.57429430541907456</v>
      </c>
      <c r="AD905" s="24">
        <f ca="1">SQRT(Inputs!$B$38)*H905+SQRT(1-Inputs!$B$38)*_xlfn.NORM.S.INV(RAND())</f>
        <v>0.75569252391363206</v>
      </c>
      <c r="AE905" s="24">
        <f ca="1">SQRT(Inputs!$B$38)*I905+SQRT(1-Inputs!$B$38)*_xlfn.NORM.S.INV(RAND())</f>
        <v>1.3221222870073324</v>
      </c>
      <c r="AF905" s="24">
        <f ca="1">SQRT(Inputs!$B$38)*J905+SQRT(1-Inputs!$B$38)*_xlfn.NORM.S.INV(RAND())</f>
        <v>-0.31909912836266657</v>
      </c>
      <c r="AG905" s="24">
        <f ca="1">SQRT(Inputs!$B$38)*K905+SQRT(1-Inputs!$B$38)*_xlfn.NORM.S.INV(RAND())</f>
        <v>0.85417639186160077</v>
      </c>
      <c r="AH905" s="24">
        <f ca="1">SQRT(Inputs!$B$38)*L905+SQRT(1-Inputs!$B$38)*_xlfn.NORM.S.INV(RAND())</f>
        <v>-2.1787382984294257</v>
      </c>
      <c r="AI905" s="24">
        <f ca="1">SQRT(Inputs!$B$38)*M905+SQRT(1-Inputs!$B$38)*_xlfn.NORM.S.INV(RAND())</f>
        <v>-0.52301100256993671</v>
      </c>
      <c r="AJ905" s="24">
        <f ca="1">SQRT(Inputs!$B$38)*C905+SQRT(1-Inputs!$B$38)*_xlfn.NORM.S.INV(RAND())</f>
        <v>-2.4802618255252309</v>
      </c>
      <c r="AK905" s="24">
        <f ca="1">SQRT(Inputs!$B$38)*D905+SQRT(1-Inputs!$B$38)*_xlfn.NORM.S.INV(RAND())</f>
        <v>-7.8065832943099545E-2</v>
      </c>
      <c r="AL905" s="24">
        <f ca="1">SQRT(Inputs!$B$38)*E905+SQRT(1-Inputs!$B$38)*_xlfn.NORM.S.INV(RAND())</f>
        <v>1.5748434354769714</v>
      </c>
      <c r="AM905" s="24">
        <f ca="1">SQRT(Inputs!$B$38)*F905+SQRT(1-Inputs!$B$38)*_xlfn.NORM.S.INV(RAND())</f>
        <v>0.42634560502432073</v>
      </c>
      <c r="AN905" s="24">
        <f ca="1">SQRT(Inputs!$B$38)*G905+SQRT(1-Inputs!$B$38)*_xlfn.NORM.S.INV(RAND())</f>
        <v>-0.23264144987465241</v>
      </c>
      <c r="AO905" s="24">
        <f ca="1">SQRT(Inputs!$B$38)*H905+SQRT(1-Inputs!$B$38)*_xlfn.NORM.S.INV(RAND())</f>
        <v>-0.32989327439782568</v>
      </c>
      <c r="AP905" s="24">
        <f ca="1">SQRT(Inputs!$B$38)*I905+SQRT(1-Inputs!$B$38)*_xlfn.NORM.S.INV(RAND())</f>
        <v>-9.7733282697559321E-2</v>
      </c>
      <c r="AQ905" s="24">
        <f ca="1">SQRT(Inputs!$B$38)*J905+SQRT(1-Inputs!$B$38)*_xlfn.NORM.S.INV(RAND())</f>
        <v>-2.0635931449154312</v>
      </c>
      <c r="AR905" s="24">
        <f ca="1">SQRT(Inputs!$B$38)*K905+SQRT(1-Inputs!$B$38)*_xlfn.NORM.S.INV(RAND())</f>
        <v>0.21780838236296929</v>
      </c>
      <c r="AS905" s="24">
        <f ca="1">SQRT(Inputs!$B$38)*L905+SQRT(1-Inputs!$B$38)*_xlfn.NORM.S.INV(RAND())</f>
        <v>0.49684058879651205</v>
      </c>
      <c r="AT905" s="24">
        <f ca="1">SQRT(Inputs!$B$38)*M905+SQRT(1-Inputs!$B$38)*_xlfn.NORM.S.INV(RAND())</f>
        <v>1.2203931276882243</v>
      </c>
      <c r="AU905" s="15">
        <f ca="1">Inputs!$B$6*EXP($B$8-0.5*C$5^2+C$5*N905)</f>
        <v>4661.9767483177475</v>
      </c>
      <c r="AV905" s="15">
        <f t="shared" ca="1" si="474"/>
        <v>4830.0243217498037</v>
      </c>
      <c r="AW905" s="15">
        <f t="shared" ca="1" si="475"/>
        <v>5416.5124161296908</v>
      </c>
      <c r="AX905" s="15">
        <f t="shared" ca="1" si="476"/>
        <v>5855.4621004607052</v>
      </c>
      <c r="AY905" s="15">
        <f t="shared" ca="1" si="477"/>
        <v>6210.100030181613</v>
      </c>
      <c r="AZ905" s="15">
        <f t="shared" ca="1" si="478"/>
        <v>8279.2478068882247</v>
      </c>
      <c r="BA905" s="15">
        <f t="shared" ca="1" si="479"/>
        <v>9612.3793633329406</v>
      </c>
      <c r="BB905" s="15">
        <f t="shared" ca="1" si="480"/>
        <v>12064.660101244268</v>
      </c>
      <c r="BC905" s="15">
        <f t="shared" ca="1" si="481"/>
        <v>15607.774164246848</v>
      </c>
      <c r="BD905" s="15">
        <f t="shared" ca="1" si="482"/>
        <v>18395.215773704487</v>
      </c>
      <c r="BE905" s="15">
        <f t="shared" ca="1" si="483"/>
        <v>23168.492749331181</v>
      </c>
      <c r="BF905" s="15">
        <f ca="1">Inputs!$B$13*EXP($B$9-0.5*C$6^2+C$6*Y905)</f>
        <v>11723.446350502651</v>
      </c>
      <c r="BG905" s="15">
        <f t="shared" ca="1" si="484"/>
        <v>14753.903559214245</v>
      </c>
      <c r="BH905" s="15">
        <f t="shared" ca="1" si="485"/>
        <v>19396.082477233991</v>
      </c>
      <c r="BI905" s="15">
        <f t="shared" ca="1" si="486"/>
        <v>22802.264617002016</v>
      </c>
      <c r="BJ905" s="15">
        <f t="shared" ca="1" si="487"/>
        <v>25733.19009280598</v>
      </c>
      <c r="BK905" s="15">
        <f t="shared" ca="1" si="488"/>
        <v>35004.942017296598</v>
      </c>
      <c r="BL905" s="15">
        <f t="shared" ca="1" si="489"/>
        <v>51035.471851282295</v>
      </c>
      <c r="BM905" s="15">
        <f t="shared" ca="1" si="490"/>
        <v>60295.437040899284</v>
      </c>
      <c r="BN905" s="15">
        <f t="shared" ca="1" si="491"/>
        <v>82148.595889614633</v>
      </c>
      <c r="BO905" s="15">
        <f t="shared" ca="1" si="492"/>
        <v>78461.61139975267</v>
      </c>
      <c r="BP905" s="15">
        <f t="shared" ca="1" si="493"/>
        <v>91015.412711040379</v>
      </c>
      <c r="BQ905" s="15">
        <f ca="1">Inputs!$B$20*EXP($B$10-0.5*C$7^2+C$7*AJ905)</f>
        <v>1779.7403356337629</v>
      </c>
      <c r="BR905" s="15">
        <f t="shared" ca="1" si="494"/>
        <v>2355.7445749659687</v>
      </c>
      <c r="BS905" s="15">
        <f t="shared" ca="1" si="495"/>
        <v>5070.9275827557085</v>
      </c>
      <c r="BT905" s="15">
        <f t="shared" ca="1" si="496"/>
        <v>7819.095650164988</v>
      </c>
      <c r="BU905" s="15">
        <f t="shared" ca="1" si="497"/>
        <v>10243.179062242616</v>
      </c>
      <c r="BV905" s="15">
        <f t="shared" ca="1" si="498"/>
        <v>13230.408848248915</v>
      </c>
      <c r="BW905" s="15">
        <f t="shared" ca="1" si="499"/>
        <v>18084.316219842905</v>
      </c>
      <c r="BX905" s="15">
        <f t="shared" ca="1" si="500"/>
        <v>16724.306297390282</v>
      </c>
      <c r="BY905" s="15">
        <f t="shared" ca="1" si="501"/>
        <v>24430.753600546559</v>
      </c>
      <c r="BZ905" s="15">
        <f t="shared" ca="1" si="502"/>
        <v>37558.189468193879</v>
      </c>
      <c r="CA905" s="15">
        <f t="shared" ca="1" si="503"/>
        <v>65534.553436927272</v>
      </c>
      <c r="CB905" s="15">
        <f ca="1">(AU905*DCF!C$10-DCF!C$5*MAX(AU905*DCF!C$10,0)-MAX(AU905-Inputs!$B$6,0)/Inputs!$B$10)*DCF!C$6</f>
        <v>1045.2152299602428</v>
      </c>
      <c r="CC905" s="15">
        <f ca="1">(AV905*DCF!D$10-DCF!D$5*MAX(AV905*DCF!D$10,0)-MAX(AV905-AU905,0)/Inputs!$B$10)*DCF!D$6</f>
        <v>1136.3117034218692</v>
      </c>
      <c r="CD905" s="15">
        <f ca="1">(AW905*DCF!E$10-DCF!E$5*MAX(AW905*DCF!E$10,0)-MAX(AW905-AV905,0)/Inputs!$B$10)*DCF!E$6</f>
        <v>1118.4850869534137</v>
      </c>
      <c r="CE905" s="15">
        <f ca="1">(AX905*DCF!F$10-DCF!F$5*MAX(AX905*DCF!F$10,0)-MAX(AX905-AW905,0)/Inputs!$B$10)*DCF!F$6</f>
        <v>1186.9034983085512</v>
      </c>
      <c r="CF905" s="15">
        <f ca="1">(AY905*DCF!G$10-DCF!G$5*MAX(AY905*DCF!G$10,0)-MAX(AY905-AX905,0)/Inputs!$B$10)*DCF!G$6</f>
        <v>1211.3605305559804</v>
      </c>
      <c r="CG905" s="15">
        <f ca="1">(AZ905*DCF!H$10-DCF!H$5*MAX(AZ905*DCF!H$10,0)-MAX(AZ905-AY905,0)/Inputs!$B$10)*DCF!H$6</f>
        <v>1240.0076181292477</v>
      </c>
      <c r="CH905" s="15">
        <f ca="1">(BA905*DCF!I$10-DCF!I$5*MAX(BA905*DCF!I$10,0)-MAX(BA905-AZ905,0)/Inputs!$B$10)*DCF!I$6</f>
        <v>1537.1507650477779</v>
      </c>
      <c r="CI905" s="15">
        <f ca="1">(BB905*DCF!J$10-DCF!J$5*MAX(BB905*DCF!J$10,0)-MAX(BB905-BA905,0)/Inputs!$B$10)*DCF!J$6</f>
        <v>1698.7209318105811</v>
      </c>
      <c r="CJ905" s="15">
        <f ca="1">(BC905*DCF!K$10-DCF!K$5*MAX(BC905*DCF!K$10,0)-MAX(BC905-BB905,0)/Inputs!$B$10)*DCF!K$6</f>
        <v>2016.6189454341516</v>
      </c>
      <c r="CK905" s="15">
        <f ca="1">(BD905*DCF!L$10-DCF!L$5*MAX(BD905*DCF!L$10,0)-MAX(BD905-BC905,0)/Inputs!$B$10)*DCF!L$6</f>
        <v>2413.88700877985</v>
      </c>
      <c r="CL905" s="15">
        <f ca="1">(BE905*DCF!M$10-DCF!M$5*MAX(BE905*DCF!M$10,0)-MAX(BE905-BD905,0)/Inputs!$B$10)*DCF!M$6</f>
        <v>2699.1550525342773</v>
      </c>
      <c r="CM905" s="15">
        <f ca="1">(BF905*DCF!C$28-DCF!C$5*MAX(BF905*DCF!C$28,0)-MAX(BF905-Inputs!$B$13,0)/Inputs!$B$17)*DCF!C$6</f>
        <v>3500.2177066298036</v>
      </c>
      <c r="CN905" s="15">
        <f ca="1">(BG905*DCF!D$28-DCF!D$5*MAX(BG905*DCF!D$28,0)-MAX(BG905-BF905,0)/Inputs!$B$17)*DCF!D$6</f>
        <v>3698.8294114833484</v>
      </c>
      <c r="CO905" s="15">
        <f ca="1">(BH905*DCF!E$28-DCF!E$5*MAX(BH905*DCF!E$28,0)-MAX(BH905-BG905,0)/Inputs!$B$17)*DCF!E$6</f>
        <v>4578.4063666387337</v>
      </c>
      <c r="CP905" s="15">
        <f ca="1">(BI905*DCF!F$28-DCF!F$5*MAX(BI905*DCF!F$28,0)-MAX(BI905-BH905,0)/Inputs!$B$17)*DCF!F$6</f>
        <v>5570.0649148391003</v>
      </c>
      <c r="CQ905" s="15">
        <f ca="1">(BJ905*DCF!G$28-DCF!G$5*MAX(BJ905*DCF!G$28,0)-MAX(BJ905-BI905,0)/Inputs!$B$17)*DCF!G$6</f>
        <v>6183.7186957072645</v>
      </c>
      <c r="CR905" s="15">
        <f ca="1">(BK905*DCF!H$28-DCF!H$5*MAX(BK905*DCF!H$28,0)-MAX(BK905-BJ905,0)/Inputs!$B$17)*DCF!H$6</f>
        <v>7216.5383101034549</v>
      </c>
      <c r="CS905" s="15">
        <f ca="1">(BL905*DCF!I$28-DCF!I$5*MAX(BL905*DCF!I$28,0)-MAX(BL905-BK905,0)/Inputs!$B$17)*DCF!I$6</f>
        <v>9700.2737227736143</v>
      </c>
      <c r="CT905" s="15">
        <f ca="1">(BM905*DCF!J$28-DCF!J$5*MAX(BM905*DCF!J$28,0)-MAX(BM905-BL905,0)/Inputs!$B$17)*DCF!J$6</f>
        <v>12223.092230601211</v>
      </c>
      <c r="CU905" s="15">
        <f ca="1">(BN905*DCF!K$28-DCF!K$5*MAX(BN905*DCF!K$28,0)-MAX(BN905-BM905,0)/Inputs!$B$17)*DCF!K$6</f>
        <v>14671.685190098102</v>
      </c>
      <c r="CV905" s="15">
        <f ca="1">(BO905*DCF!L$28-DCF!L$5*MAX(BO905*DCF!L$28,0)-MAX(BO905-BN905,0)/Inputs!$B$17)*DCF!L$6</f>
        <v>15654.738373551796</v>
      </c>
      <c r="CW905" s="15">
        <f ca="1">(BP905*DCF!M$28-DCF!M$5*MAX(BP905*DCF!M$28,0)-MAX(BP905-BO905,0)/Inputs!$B$17)*DCF!M$6</f>
        <v>15812.377584835083</v>
      </c>
      <c r="CX905" s="15">
        <f ca="1">(BQ905*DCF!C$46-DCF!C$5*MAX(BQ905*DCF!C$46,0)-MAX(BQ905-Inputs!$B$20,0)/Inputs!$B$24)*DCF!C$6</f>
        <v>-411.02548167061497</v>
      </c>
      <c r="CY905" s="15">
        <f ca="1">(BR905*DCF!D$46-DCF!D$5*MAX(BR905*DCF!D$46,0)-MAX(BR905-BQ905,0)/Inputs!$B$24)*DCF!D$6</f>
        <v>-647.84688992680879</v>
      </c>
      <c r="CZ905" s="15">
        <f ca="1">(BS905*DCF!E$46-DCF!E$5*MAX(BS905*DCF!E$46,0)-MAX(BS905-BR905,0)/Inputs!$B$24)*DCF!E$6</f>
        <v>-1669.8964096729883</v>
      </c>
      <c r="DA905" s="15">
        <f ca="1">(BT905*DCF!F$46-DCF!F$5*MAX(BT905*DCF!F$46,0)-MAX(BT905-BS905,0)/Inputs!$B$24)*DCF!F$6</f>
        <v>-1570.130850902337</v>
      </c>
      <c r="DB905" s="15">
        <f ca="1">(BU905*DCF!G$46-DCF!G$5*MAX(BU905*DCF!G$46,0)-MAX(BU905-BT905,0)/Inputs!$B$24)*DCF!G$6</f>
        <v>-1159.9740713858273</v>
      </c>
      <c r="DC905" s="15">
        <f ca="1">(BV905*DCF!H$46-DCF!H$5*MAX(BV905*DCF!H$46,0)-MAX(BV905-BU905,0)/Inputs!$B$24)*DCF!H$6</f>
        <v>-928.26335294088881</v>
      </c>
      <c r="DD905" s="15">
        <f ca="1">(BW905*DCF!I$46-DCF!I$5*MAX(BW905*DCF!I$46,0)-MAX(BW905-BV905,0)/Inputs!$B$24)*DCF!I$6</f>
        <v>-975.70473826212947</v>
      </c>
      <c r="DE905" s="15">
        <f ca="1">(BX905*DCF!J$46-DCF!J$5*MAX(BX905*DCF!J$46,0)-MAX(BX905-BW905,0)/Inputs!$B$24)*DCF!J$6</f>
        <v>701.53838735380828</v>
      </c>
      <c r="DF905" s="15">
        <f ca="1">(BY905*DCF!K$46-DCF!K$5*MAX(BY905*DCF!K$46,0)-MAX(BY905-BX905,0)/Inputs!$B$24)*DCF!K$6</f>
        <v>-492.30820437196201</v>
      </c>
      <c r="DG905" s="15">
        <f ca="1">(BZ905*DCF!L$46-DCF!L$5*MAX(BZ905*DCF!L$46,0)-MAX(BZ905-BY905,0)/Inputs!$B$24)*DCF!L$6</f>
        <v>-374.55831029003849</v>
      </c>
      <c r="DH905" s="15">
        <f ca="1">(CA905*DCF!M$46-DCF!M$5*MAX(CA905*DCF!M$46,0)-MAX(CA905-BZ905,0)/Inputs!$B$24)*DCF!M$6</f>
        <v>-710.98056998355196</v>
      </c>
      <c r="DI905" s="15">
        <f ca="1">SUM(CB905:CL905)+BE905*DCF!M$10*(1+Inputs!$B$30)*(1-Inputs!$B$33)*(1-Inputs!$B$30/Inputs!$B$31)/(Inputs!$B$29-Inputs!$B$30)*DCF!M$6</f>
        <v>81782.038063924148</v>
      </c>
      <c r="DJ905" s="15">
        <f ca="1">SUM(CM905:CW905)+BP905*DCF!M$28*(1+Inputs!$B$30)*(1-Inputs!$B$33)*(1-Inputs!$B$30/Inputs!$B$31)/(Inputs!$B$29-Inputs!$B$30)*DCF!M$6</f>
        <v>436539.40534600907</v>
      </c>
      <c r="DK905" s="15">
        <f ca="1">SUM(CX905:DH905)+CA905*DCF!M$46*(1+Inputs!$B$30)*(1-Inputs!$B$33)*(1-Inputs!$B$30/Inputs!$B$31)/(Inputs!$B$29-Inputs!$B$30)*DCF!M$6</f>
        <v>93085.032185570381</v>
      </c>
      <c r="DM905" s="15">
        <f ca="1">DI905+DJ905+DK905+Inputs!$B$34+Inputs!$B$36-Inputs!$B$35</f>
        <v>688257.47559550358</v>
      </c>
    </row>
    <row r="906" spans="1:117" x14ac:dyDescent="0.75">
      <c r="A906" s="11">
        <v>893</v>
      </c>
      <c r="C906" s="24">
        <f t="shared" ca="1" si="509"/>
        <v>0.5237360544449301</v>
      </c>
      <c r="D906" s="24">
        <f t="shared" ca="1" si="509"/>
        <v>-1.5607826292787383</v>
      </c>
      <c r="E906" s="24">
        <f t="shared" ca="1" si="509"/>
        <v>0.80909250078168826</v>
      </c>
      <c r="F906" s="24">
        <f t="shared" ca="1" si="509"/>
        <v>2.0486851834700093</v>
      </c>
      <c r="G906" s="24">
        <f t="shared" ca="1" si="509"/>
        <v>-1.1439387797354825</v>
      </c>
      <c r="H906" s="24">
        <f t="shared" ca="1" si="509"/>
        <v>0.60899743693632569</v>
      </c>
      <c r="I906" s="24">
        <f t="shared" ca="1" si="509"/>
        <v>0.10539436029444735</v>
      </c>
      <c r="J906" s="24">
        <f t="shared" ca="1" si="509"/>
        <v>-2.3177028338330556</v>
      </c>
      <c r="K906" s="24">
        <f t="shared" ca="1" si="509"/>
        <v>-0.4792903104933377</v>
      </c>
      <c r="L906" s="24">
        <f t="shared" ca="1" si="509"/>
        <v>-0.82560220704383969</v>
      </c>
      <c r="M906" s="24">
        <f t="shared" ca="1" si="509"/>
        <v>-5.9022764576036448E-3</v>
      </c>
      <c r="N906" s="24">
        <f ca="1">SQRT(Inputs!$B$38)*C906+SQRT(1-Inputs!$B$38)*_xlfn.NORM.S.INV(RAND())</f>
        <v>0.23769368622886164</v>
      </c>
      <c r="O906" s="24">
        <f ca="1">SQRT(Inputs!$B$38)*D906+SQRT(1-Inputs!$B$38)*_xlfn.NORM.S.INV(RAND())</f>
        <v>-1.0360626626770726</v>
      </c>
      <c r="P906" s="24">
        <f ca="1">SQRT(Inputs!$B$38)*E906+SQRT(1-Inputs!$B$38)*_xlfn.NORM.S.INV(RAND())</f>
        <v>4.7494024680256486E-2</v>
      </c>
      <c r="Q906" s="24">
        <f ca="1">SQRT(Inputs!$B$38)*F906+SQRT(1-Inputs!$B$38)*_xlfn.NORM.S.INV(RAND())</f>
        <v>1.2201231355627971</v>
      </c>
      <c r="R906" s="24">
        <f ca="1">SQRT(Inputs!$B$38)*G906+SQRT(1-Inputs!$B$38)*_xlfn.NORM.S.INV(RAND())</f>
        <v>0.56192639841665459</v>
      </c>
      <c r="S906" s="24">
        <f ca="1">SQRT(Inputs!$B$38)*H906+SQRT(1-Inputs!$B$38)*_xlfn.NORM.S.INV(RAND())</f>
        <v>1.2507373473132357</v>
      </c>
      <c r="T906" s="24">
        <f ca="1">SQRT(Inputs!$B$38)*I906+SQRT(1-Inputs!$B$38)*_xlfn.NORM.S.INV(RAND())</f>
        <v>9.4915626733400399E-2</v>
      </c>
      <c r="U906" s="24">
        <f ca="1">SQRT(Inputs!$B$38)*J906+SQRT(1-Inputs!$B$38)*_xlfn.NORM.S.INV(RAND())</f>
        <v>-1.7204279512347855</v>
      </c>
      <c r="V906" s="24">
        <f ca="1">SQRT(Inputs!$B$38)*K906+SQRT(1-Inputs!$B$38)*_xlfn.NORM.S.INV(RAND())</f>
        <v>-0.27895141880366603</v>
      </c>
      <c r="W906" s="24">
        <f ca="1">SQRT(Inputs!$B$38)*L906+SQRT(1-Inputs!$B$38)*_xlfn.NORM.S.INV(RAND())</f>
        <v>0.51837915784189892</v>
      </c>
      <c r="X906" s="24">
        <f ca="1">SQRT(Inputs!$B$38)*M906+SQRT(1-Inputs!$B$38)*_xlfn.NORM.S.INV(RAND())</f>
        <v>-0.8264517952060092</v>
      </c>
      <c r="Y906" s="24">
        <f ca="1">SQRT(Inputs!$B$38)*C906+SQRT(1-Inputs!$B$38)*_xlfn.NORM.S.INV(RAND())</f>
        <v>-0.19775221188093062</v>
      </c>
      <c r="Z906" s="24">
        <f ca="1">SQRT(Inputs!$B$38)*D906+SQRT(1-Inputs!$B$38)*_xlfn.NORM.S.INV(RAND())</f>
        <v>-1.8892945647371131</v>
      </c>
      <c r="AA906" s="24">
        <f ca="1">SQRT(Inputs!$B$38)*E906+SQRT(1-Inputs!$B$38)*_xlfn.NORM.S.INV(RAND())</f>
        <v>-0.69778068434452811</v>
      </c>
      <c r="AB906" s="24">
        <f ca="1">SQRT(Inputs!$B$38)*F906+SQRT(1-Inputs!$B$38)*_xlfn.NORM.S.INV(RAND())</f>
        <v>1.4963001615276572</v>
      </c>
      <c r="AC906" s="24">
        <f ca="1">SQRT(Inputs!$B$38)*G906+SQRT(1-Inputs!$B$38)*_xlfn.NORM.S.INV(RAND())</f>
        <v>-1.5223631902644501</v>
      </c>
      <c r="AD906" s="24">
        <f ca="1">SQRT(Inputs!$B$38)*H906+SQRT(1-Inputs!$B$38)*_xlfn.NORM.S.INV(RAND())</f>
        <v>1.4114550021568162</v>
      </c>
      <c r="AE906" s="24">
        <f ca="1">SQRT(Inputs!$B$38)*I906+SQRT(1-Inputs!$B$38)*_xlfn.NORM.S.INV(RAND())</f>
        <v>-0.23398103792841685</v>
      </c>
      <c r="AF906" s="24">
        <f ca="1">SQRT(Inputs!$B$38)*J906+SQRT(1-Inputs!$B$38)*_xlfn.NORM.S.INV(RAND())</f>
        <v>-0.65492495569499865</v>
      </c>
      <c r="AG906" s="24">
        <f ca="1">SQRT(Inputs!$B$38)*K906+SQRT(1-Inputs!$B$38)*_xlfn.NORM.S.INV(RAND())</f>
        <v>0.66372945548882289</v>
      </c>
      <c r="AH906" s="24">
        <f ca="1">SQRT(Inputs!$B$38)*L906+SQRT(1-Inputs!$B$38)*_xlfn.NORM.S.INV(RAND())</f>
        <v>-0.4119316757015577</v>
      </c>
      <c r="AI906" s="24">
        <f ca="1">SQRT(Inputs!$B$38)*M906+SQRT(1-Inputs!$B$38)*_xlfn.NORM.S.INV(RAND())</f>
        <v>0.3465760751157802</v>
      </c>
      <c r="AJ906" s="24">
        <f ca="1">SQRT(Inputs!$B$38)*C906+SQRT(1-Inputs!$B$38)*_xlfn.NORM.S.INV(RAND())</f>
        <v>0.88546295522834906</v>
      </c>
      <c r="AK906" s="24">
        <f ca="1">SQRT(Inputs!$B$38)*D906+SQRT(1-Inputs!$B$38)*_xlfn.NORM.S.INV(RAND())</f>
        <v>-0.23976225637430837</v>
      </c>
      <c r="AL906" s="24">
        <f ca="1">SQRT(Inputs!$B$38)*E906+SQRT(1-Inputs!$B$38)*_xlfn.NORM.S.INV(RAND())</f>
        <v>-0.87874406679597727</v>
      </c>
      <c r="AM906" s="24">
        <f ca="1">SQRT(Inputs!$B$38)*F906+SQRT(1-Inputs!$B$38)*_xlfn.NORM.S.INV(RAND())</f>
        <v>1.6371844049144944</v>
      </c>
      <c r="AN906" s="24">
        <f ca="1">SQRT(Inputs!$B$38)*G906+SQRT(1-Inputs!$B$38)*_xlfn.NORM.S.INV(RAND())</f>
        <v>0.16992355029496264</v>
      </c>
      <c r="AO906" s="24">
        <f ca="1">SQRT(Inputs!$B$38)*H906+SQRT(1-Inputs!$B$38)*_xlfn.NORM.S.INV(RAND())</f>
        <v>-1.1263095010841639</v>
      </c>
      <c r="AP906" s="24">
        <f ca="1">SQRT(Inputs!$B$38)*I906+SQRT(1-Inputs!$B$38)*_xlfn.NORM.S.INV(RAND())</f>
        <v>-0.97975754641127344</v>
      </c>
      <c r="AQ906" s="24">
        <f ca="1">SQRT(Inputs!$B$38)*J906+SQRT(1-Inputs!$B$38)*_xlfn.NORM.S.INV(RAND())</f>
        <v>-1.3629872428470757</v>
      </c>
      <c r="AR906" s="24">
        <f ca="1">SQRT(Inputs!$B$38)*K906+SQRT(1-Inputs!$B$38)*_xlfn.NORM.S.INV(RAND())</f>
        <v>-1.4905567855275463</v>
      </c>
      <c r="AS906" s="24">
        <f ca="1">SQRT(Inputs!$B$38)*L906+SQRT(1-Inputs!$B$38)*_xlfn.NORM.S.INV(RAND())</f>
        <v>-0.99583030289038654</v>
      </c>
      <c r="AT906" s="24">
        <f ca="1">SQRT(Inputs!$B$38)*M906+SQRT(1-Inputs!$B$38)*_xlfn.NORM.S.INV(RAND())</f>
        <v>-1.7073506470119726</v>
      </c>
      <c r="AU906" s="15">
        <f ca="1">Inputs!$B$6*EXP($B$8-0.5*C$5^2+C$5*N906)</f>
        <v>5156.8882495789958</v>
      </c>
      <c r="AV906" s="15">
        <f t="shared" ca="1" si="474"/>
        <v>5390.1965873646377</v>
      </c>
      <c r="AW906" s="15">
        <f t="shared" ca="1" si="475"/>
        <v>6614.6277945337961</v>
      </c>
      <c r="AX906" s="15">
        <f t="shared" ca="1" si="476"/>
        <v>9405.5977670298325</v>
      </c>
      <c r="AY906" s="15">
        <f t="shared" ca="1" si="477"/>
        <v>12274.25062698341</v>
      </c>
      <c r="AZ906" s="15">
        <f t="shared" ca="1" si="478"/>
        <v>17228.466407189047</v>
      </c>
      <c r="BA906" s="15">
        <f t="shared" ca="1" si="479"/>
        <v>21293.718884343769</v>
      </c>
      <c r="BB906" s="15">
        <f t="shared" ca="1" si="480"/>
        <v>21942.297520051674</v>
      </c>
      <c r="BC906" s="15">
        <f t="shared" ca="1" si="481"/>
        <v>26159.75328630715</v>
      </c>
      <c r="BD906" s="15">
        <f t="shared" ca="1" si="482"/>
        <v>33640.333667920379</v>
      </c>
      <c r="BE906" s="15">
        <f t="shared" ca="1" si="483"/>
        <v>38232.905234850579</v>
      </c>
      <c r="BF906" s="15">
        <f ca="1">Inputs!$B$13*EXP($B$9-0.5*C$6^2+C$6*Y906)</f>
        <v>13299.281788597809</v>
      </c>
      <c r="BG906" s="15">
        <f t="shared" ca="1" si="484"/>
        <v>11526.19644735984</v>
      </c>
      <c r="BH906" s="15">
        <f t="shared" ca="1" si="485"/>
        <v>12543.826635025822</v>
      </c>
      <c r="BI906" s="15">
        <f t="shared" ca="1" si="486"/>
        <v>19332.458068418699</v>
      </c>
      <c r="BJ906" s="15">
        <f t="shared" ca="1" si="487"/>
        <v>19030.582673688059</v>
      </c>
      <c r="BK906" s="15">
        <f t="shared" ca="1" si="488"/>
        <v>28304.834512940841</v>
      </c>
      <c r="BL906" s="15">
        <f t="shared" ca="1" si="489"/>
        <v>33730.629479009789</v>
      </c>
      <c r="BM906" s="15">
        <f t="shared" ca="1" si="490"/>
        <v>38222.448232723305</v>
      </c>
      <c r="BN906" s="15">
        <f t="shared" ca="1" si="491"/>
        <v>50900.560832980635</v>
      </c>
      <c r="BO906" s="15">
        <f t="shared" ca="1" si="492"/>
        <v>59699.741068547337</v>
      </c>
      <c r="BP906" s="15">
        <f t="shared" ca="1" si="493"/>
        <v>76421.81060194668</v>
      </c>
      <c r="BQ906" s="15">
        <f ca="1">Inputs!$B$20*EXP($B$10-0.5*C$7^2+C$7*AJ906)</f>
        <v>5872.2143125680223</v>
      </c>
      <c r="BR906" s="15">
        <f t="shared" ca="1" si="494"/>
        <v>7383.6611501805864</v>
      </c>
      <c r="BS906" s="15">
        <f t="shared" ca="1" si="495"/>
        <v>7855.8544924959515</v>
      </c>
      <c r="BT906" s="15">
        <f t="shared" ca="1" si="496"/>
        <v>16642.276767667547</v>
      </c>
      <c r="BU906" s="15">
        <f t="shared" ca="1" si="497"/>
        <v>24032.281101495544</v>
      </c>
      <c r="BV906" s="15">
        <f t="shared" ca="1" si="498"/>
        <v>25942.236751936227</v>
      </c>
      <c r="BW906" s="15">
        <f t="shared" ca="1" si="499"/>
        <v>29421.326773041361</v>
      </c>
      <c r="BX906" s="15">
        <f t="shared" ca="1" si="500"/>
        <v>31311.681628031689</v>
      </c>
      <c r="BY906" s="15">
        <f t="shared" ca="1" si="501"/>
        <v>32987.158716216196</v>
      </c>
      <c r="BZ906" s="15">
        <f t="shared" ca="1" si="502"/>
        <v>38542.582922864516</v>
      </c>
      <c r="CA906" s="15">
        <f t="shared" ca="1" si="503"/>
        <v>39972.326892735276</v>
      </c>
      <c r="CB906" s="15">
        <f ca="1">(AU906*DCF!C$10-DCF!C$5*MAX(AU906*DCF!C$10,0)-MAX(AU906-Inputs!$B$6,0)/Inputs!$B$10)*DCF!C$6</f>
        <v>1041.6864227428168</v>
      </c>
      <c r="CC906" s="15">
        <f ca="1">(AV906*DCF!D$10-DCF!D$5*MAX(AV906*DCF!D$10,0)-MAX(AV906-AU906,0)/Inputs!$B$10)*DCF!D$6</f>
        <v>1256.9377687308727</v>
      </c>
      <c r="CD906" s="15">
        <f ca="1">(AW906*DCF!E$10-DCF!E$5*MAX(AW906*DCF!E$10,0)-MAX(AW906-AV906,0)/Inputs!$B$10)*DCF!E$6</f>
        <v>1251.4196481407637</v>
      </c>
      <c r="CE906" s="15">
        <f ca="1">(AX906*DCF!F$10-DCF!F$5*MAX(AX906*DCF!F$10,0)-MAX(AX906-AW906,0)/Inputs!$B$10)*DCF!F$6</f>
        <v>1472.4953479837395</v>
      </c>
      <c r="CF906" s="15">
        <f ca="1">(AY906*DCF!G$10-DCF!G$5*MAX(AY906*DCF!G$10,0)-MAX(AY906-AX906,0)/Inputs!$B$10)*DCF!G$6</f>
        <v>1977.5800854625236</v>
      </c>
      <c r="CG906" s="15">
        <f ca="1">(AZ906*DCF!H$10-DCF!H$5*MAX(AZ906*DCF!H$10,0)-MAX(AZ906-AY906,0)/Inputs!$B$10)*DCF!H$6</f>
        <v>2465.2092827863198</v>
      </c>
      <c r="CH906" s="15">
        <f ca="1">(BA906*DCF!I$10-DCF!I$5*MAX(BA906*DCF!I$10,0)-MAX(BA906-AZ906,0)/Inputs!$B$10)*DCF!I$6</f>
        <v>3222.7418031116335</v>
      </c>
      <c r="CI906" s="15">
        <f ca="1">(BB906*DCF!J$10-DCF!J$5*MAX(BB906*DCF!J$10,0)-MAX(BB906-BA906,0)/Inputs!$B$10)*DCF!J$6</f>
        <v>3667.0677631646995</v>
      </c>
      <c r="CJ906" s="15">
        <f ca="1">(BC906*DCF!K$10-DCF!K$5*MAX(BC906*DCF!K$10,0)-MAX(BC906-BB906,0)/Inputs!$B$10)*DCF!K$6</f>
        <v>3620.9205452382912</v>
      </c>
      <c r="CK906" s="15">
        <f ca="1">(BD906*DCF!L$10-DCF!L$5*MAX(BD906*DCF!L$10,0)-MAX(BD906-BC906,0)/Inputs!$B$10)*DCF!L$6</f>
        <v>4106.2418561095583</v>
      </c>
      <c r="CL906" s="15">
        <f ca="1">(BE906*DCF!M$10-DCF!M$5*MAX(BE906*DCF!M$10,0)-MAX(BE906-BD906,0)/Inputs!$B$10)*DCF!M$6</f>
        <v>4846.525689942503</v>
      </c>
      <c r="CM906" s="15">
        <f ca="1">(BF906*DCF!C$28-DCF!C$5*MAX(BF906*DCF!C$28,0)-MAX(BF906-Inputs!$B$13,0)/Inputs!$B$17)*DCF!C$6</f>
        <v>3617.2180664906655</v>
      </c>
      <c r="CN906" s="15">
        <f ca="1">(BG906*DCF!D$28-DCF!D$5*MAX(BG906*DCF!D$28,0)-MAX(BG906-BF906,0)/Inputs!$B$17)*DCF!D$6</f>
        <v>3394.7306917567048</v>
      </c>
      <c r="CO906" s="15">
        <f ca="1">(BH906*DCF!E$28-DCF!E$5*MAX(BH906*DCF!E$28,0)-MAX(BH906-BG906,0)/Inputs!$B$17)*DCF!E$6</f>
        <v>3352.0741614478511</v>
      </c>
      <c r="CP906" s="15">
        <f ca="1">(BI906*DCF!F$28-DCF!F$5*MAX(BI906*DCF!F$28,0)-MAX(BI906-BH906,0)/Inputs!$B$17)*DCF!F$6</f>
        <v>4012.275477002001</v>
      </c>
      <c r="CQ906" s="15">
        <f ca="1">(BJ906*DCF!G$28-DCF!G$5*MAX(BJ906*DCF!G$28,0)-MAX(BJ906-BI906,0)/Inputs!$B$17)*DCF!G$6</f>
        <v>4937.6290593030581</v>
      </c>
      <c r="CR906" s="15">
        <f ca="1">(BK906*DCF!H$28-DCF!H$5*MAX(BK906*DCF!H$28,0)-MAX(BK906-BJ906,0)/Inputs!$B$17)*DCF!H$6</f>
        <v>5559.1393872138069</v>
      </c>
      <c r="CS906" s="15">
        <f ca="1">(BL906*DCF!I$28-DCF!I$5*MAX(BL906*DCF!I$28,0)-MAX(BL906-BK906,0)/Inputs!$B$17)*DCF!I$6</f>
        <v>7153.0920477516538</v>
      </c>
      <c r="CT906" s="15">
        <f ca="1">(BM906*DCF!J$28-DCF!J$5*MAX(BM906*DCF!J$28,0)-MAX(BM906-BL906,0)/Inputs!$B$17)*DCF!J$6</f>
        <v>7931.2005729947514</v>
      </c>
      <c r="CU906" s="15">
        <f ca="1">(BN906*DCF!K$28-DCF!K$5*MAX(BN906*DCF!K$28,0)-MAX(BN906-BM906,0)/Inputs!$B$17)*DCF!K$6</f>
        <v>9196.4450763351269</v>
      </c>
      <c r="CV906" s="15">
        <f ca="1">(BO906*DCF!L$28-DCF!L$5*MAX(BO906*DCF!L$28,0)-MAX(BO906-BN906,0)/Inputs!$B$17)*DCF!L$6</f>
        <v>10915.709517031171</v>
      </c>
      <c r="CW906" s="15">
        <f ca="1">(BP906*DCF!M$28-DCF!M$5*MAX(BP906*DCF!M$28,0)-MAX(BP906-BO906,0)/Inputs!$B$17)*DCF!M$6</f>
        <v>12630.881747668713</v>
      </c>
      <c r="CX906" s="15">
        <f ca="1">(BQ906*DCF!C$46-DCF!C$5*MAX(BQ906*DCF!C$46,0)-MAX(BQ906-Inputs!$B$20,0)/Inputs!$B$24)*DCF!C$6</f>
        <v>-2589.9868216406617</v>
      </c>
      <c r="CY906" s="15">
        <f ca="1">(BR906*DCF!D$46-DCF!D$5*MAX(BR906*DCF!D$46,0)-MAX(BR906-BQ906,0)/Inputs!$B$24)*DCF!D$6</f>
        <v>-1905.1405885933784</v>
      </c>
      <c r="CZ906" s="15">
        <f ca="1">(BS906*DCF!E$46-DCF!E$5*MAX(BS906*DCF!E$46,0)-MAX(BS906-BR906,0)/Inputs!$B$24)*DCF!E$6</f>
        <v>-1115.0940880701373</v>
      </c>
      <c r="DA906" s="15">
        <f ca="1">(BT906*DCF!F$46-DCF!F$5*MAX(BT906*DCF!F$46,0)-MAX(BT906-BS906,0)/Inputs!$B$24)*DCF!F$6</f>
        <v>-4411.4099251082189</v>
      </c>
      <c r="DB906" s="15">
        <f ca="1">(BU906*DCF!G$46-DCF!G$5*MAX(BU906*DCF!G$46,0)-MAX(BU906-BT906,0)/Inputs!$B$24)*DCF!G$6</f>
        <v>-3294.2499035067112</v>
      </c>
      <c r="DC906" s="15">
        <f ca="1">(BV906*DCF!H$46-DCF!H$5*MAX(BV906*DCF!H$46,0)-MAX(BV906-BU906,0)/Inputs!$B$24)*DCF!H$6</f>
        <v>-593.50701588201355</v>
      </c>
      <c r="DD906" s="15">
        <f ca="1">(BW906*DCF!I$46-DCF!I$5*MAX(BW906*DCF!I$46,0)-MAX(BW906-BV906,0)/Inputs!$B$24)*DCF!I$6</f>
        <v>-319.21520985888571</v>
      </c>
      <c r="DE906" s="15">
        <f ca="1">(BX906*DCF!J$46-DCF!J$5*MAX(BX906*DCF!J$46,0)-MAX(BX906-BW906,0)/Inputs!$B$24)*DCF!J$6</f>
        <v>812.14720818814544</v>
      </c>
      <c r="DF906" s="15">
        <f ca="1">(BY906*DCF!K$46-DCF!K$5*MAX(BY906*DCF!K$46,0)-MAX(BY906-BX906,0)/Inputs!$B$24)*DCF!K$6</f>
        <v>1473.8892170063161</v>
      </c>
      <c r="DG906" s="15">
        <f ca="1">(BZ906*DCF!L$46-DCF!L$5*MAX(BZ906*DCF!L$46,0)-MAX(BZ906-BY906,0)/Inputs!$B$24)*DCF!L$6</f>
        <v>1407.0597549386159</v>
      </c>
      <c r="DH906" s="15">
        <f ca="1">(CA906*DCF!M$46-DCF!M$5*MAX(CA906*DCF!M$46,0)-MAX(CA906-BZ906,0)/Inputs!$B$24)*DCF!M$6</f>
        <v>2834.7766765394476</v>
      </c>
      <c r="DI906" s="15">
        <f ca="1">SUM(CB906:CL906)+BE906*DCF!M$10*(1+Inputs!$B$30)*(1-Inputs!$B$33)*(1-Inputs!$B$30/Inputs!$B$31)/(Inputs!$B$29-Inputs!$B$30)*DCF!M$6</f>
        <v>135331.50705983475</v>
      </c>
      <c r="DJ906" s="15">
        <f ca="1">SUM(CM906:CW906)+BP906*DCF!M$28*(1+Inputs!$B$30)*(1-Inputs!$B$33)*(1-Inputs!$B$30/Inputs!$B$31)/(Inputs!$B$29-Inputs!$B$30)*DCF!M$6</f>
        <v>356277.60844371986</v>
      </c>
      <c r="DK906" s="15">
        <f ca="1">SUM(CX906:DH906)+CA906*DCF!M$46*(1+Inputs!$B$30)*(1-Inputs!$B$33)*(1-Inputs!$B$30/Inputs!$B$31)/(Inputs!$B$29-Inputs!$B$30)*DCF!M$6</f>
        <v>54101.221705003831</v>
      </c>
      <c r="DM906" s="15">
        <f ca="1">DI906+DJ906+DK906+Inputs!$B$34+Inputs!$B$36-Inputs!$B$35</f>
        <v>622561.33720855846</v>
      </c>
    </row>
    <row r="907" spans="1:117" x14ac:dyDescent="0.75">
      <c r="A907" s="11">
        <v>894</v>
      </c>
      <c r="C907" s="24">
        <f t="shared" ca="1" si="509"/>
        <v>-1.5115462224610514</v>
      </c>
      <c r="D907" s="24">
        <f t="shared" ca="1" si="509"/>
        <v>-0.32238423156576101</v>
      </c>
      <c r="E907" s="24">
        <f t="shared" ca="1" si="509"/>
        <v>0.33370187860269318</v>
      </c>
      <c r="F907" s="24">
        <f t="shared" ca="1" si="509"/>
        <v>-2.2552290756547504</v>
      </c>
      <c r="G907" s="24">
        <f t="shared" ca="1" si="509"/>
        <v>-0.26287583596057157</v>
      </c>
      <c r="H907" s="24">
        <f t="shared" ca="1" si="509"/>
        <v>0.38552239852100428</v>
      </c>
      <c r="I907" s="24">
        <f t="shared" ca="1" si="509"/>
        <v>1.2741670415875788</v>
      </c>
      <c r="J907" s="24">
        <f t="shared" ca="1" si="509"/>
        <v>0.40362570789523683</v>
      </c>
      <c r="K907" s="24">
        <f t="shared" ca="1" si="509"/>
        <v>0.7205167080721846</v>
      </c>
      <c r="L907" s="24">
        <f t="shared" ca="1" si="509"/>
        <v>-1.1715316385715553</v>
      </c>
      <c r="M907" s="24">
        <f t="shared" ca="1" si="509"/>
        <v>-6.4094255829756697E-2</v>
      </c>
      <c r="N907" s="24">
        <f ca="1">SQRT(Inputs!$B$38)*C907+SQRT(1-Inputs!$B$38)*_xlfn.NORM.S.INV(RAND())</f>
        <v>-0.47284806599640633</v>
      </c>
      <c r="O907" s="24">
        <f ca="1">SQRT(Inputs!$B$38)*D907+SQRT(1-Inputs!$B$38)*_xlfn.NORM.S.INV(RAND())</f>
        <v>5.4376281272247667E-2</v>
      </c>
      <c r="P907" s="24">
        <f ca="1">SQRT(Inputs!$B$38)*E907+SQRT(1-Inputs!$B$38)*_xlfn.NORM.S.INV(RAND())</f>
        <v>0.4059006602246647</v>
      </c>
      <c r="Q907" s="24">
        <f ca="1">SQRT(Inputs!$B$38)*F907+SQRT(1-Inputs!$B$38)*_xlfn.NORM.S.INV(RAND())</f>
        <v>-1.1739971788608994</v>
      </c>
      <c r="R907" s="24">
        <f ca="1">SQRT(Inputs!$B$38)*G907+SQRT(1-Inputs!$B$38)*_xlfn.NORM.S.INV(RAND())</f>
        <v>-0.75324894230770334</v>
      </c>
      <c r="S907" s="24">
        <f ca="1">SQRT(Inputs!$B$38)*H907+SQRT(1-Inputs!$B$38)*_xlfn.NORM.S.INV(RAND())</f>
        <v>-8.7197578713141849E-2</v>
      </c>
      <c r="T907" s="24">
        <f ca="1">SQRT(Inputs!$B$38)*I907+SQRT(1-Inputs!$B$38)*_xlfn.NORM.S.INV(RAND())</f>
        <v>0.73078831088796425</v>
      </c>
      <c r="U907" s="24">
        <f ca="1">SQRT(Inputs!$B$38)*J907+SQRT(1-Inputs!$B$38)*_xlfn.NORM.S.INV(RAND())</f>
        <v>0.32079067707339359</v>
      </c>
      <c r="V907" s="24">
        <f ca="1">SQRT(Inputs!$B$38)*K907+SQRT(1-Inputs!$B$38)*_xlfn.NORM.S.INV(RAND())</f>
        <v>-0.35950414490300503</v>
      </c>
      <c r="W907" s="24">
        <f ca="1">SQRT(Inputs!$B$38)*L907+SQRT(1-Inputs!$B$38)*_xlfn.NORM.S.INV(RAND())</f>
        <v>0.28531315669239499</v>
      </c>
      <c r="X907" s="24">
        <f ca="1">SQRT(Inputs!$B$38)*M907+SQRT(1-Inputs!$B$38)*_xlfn.NORM.S.INV(RAND())</f>
        <v>8.694209361881268E-2</v>
      </c>
      <c r="Y907" s="24">
        <f ca="1">SQRT(Inputs!$B$38)*C907+SQRT(1-Inputs!$B$38)*_xlfn.NORM.S.INV(RAND())</f>
        <v>-0.85210001064644181</v>
      </c>
      <c r="Z907" s="24">
        <f ca="1">SQRT(Inputs!$B$38)*D907+SQRT(1-Inputs!$B$38)*_xlfn.NORM.S.INV(RAND())</f>
        <v>-0.46187318075537409</v>
      </c>
      <c r="AA907" s="24">
        <f ca="1">SQRT(Inputs!$B$38)*E907+SQRT(1-Inputs!$B$38)*_xlfn.NORM.S.INV(RAND())</f>
        <v>-1.4220501894807129</v>
      </c>
      <c r="AB907" s="24">
        <f ca="1">SQRT(Inputs!$B$38)*F907+SQRT(1-Inputs!$B$38)*_xlfn.NORM.S.INV(RAND())</f>
        <v>-0.78863320040357654</v>
      </c>
      <c r="AC907" s="24">
        <f ca="1">SQRT(Inputs!$B$38)*G907+SQRT(1-Inputs!$B$38)*_xlfn.NORM.S.INV(RAND())</f>
        <v>-0.61445891121911567</v>
      </c>
      <c r="AD907" s="24">
        <f ca="1">SQRT(Inputs!$B$38)*H907+SQRT(1-Inputs!$B$38)*_xlfn.NORM.S.INV(RAND())</f>
        <v>0.1098998880633342</v>
      </c>
      <c r="AE907" s="24">
        <f ca="1">SQRT(Inputs!$B$38)*I907+SQRT(1-Inputs!$B$38)*_xlfn.NORM.S.INV(RAND())</f>
        <v>0.84251775975527621</v>
      </c>
      <c r="AF907" s="24">
        <f ca="1">SQRT(Inputs!$B$38)*J907+SQRT(1-Inputs!$B$38)*_xlfn.NORM.S.INV(RAND())</f>
        <v>-0.14986756703100521</v>
      </c>
      <c r="AG907" s="24">
        <f ca="1">SQRT(Inputs!$B$38)*K907+SQRT(1-Inputs!$B$38)*_xlfn.NORM.S.INV(RAND())</f>
        <v>-2.957950848556129E-2</v>
      </c>
      <c r="AH907" s="24">
        <f ca="1">SQRT(Inputs!$B$38)*L907+SQRT(1-Inputs!$B$38)*_xlfn.NORM.S.INV(RAND())</f>
        <v>-1.4952601247922965</v>
      </c>
      <c r="AI907" s="24">
        <f ca="1">SQRT(Inputs!$B$38)*M907+SQRT(1-Inputs!$B$38)*_xlfn.NORM.S.INV(RAND())</f>
        <v>0.46483918307616162</v>
      </c>
      <c r="AJ907" s="24">
        <f ca="1">SQRT(Inputs!$B$38)*C907+SQRT(1-Inputs!$B$38)*_xlfn.NORM.S.INV(RAND())</f>
        <v>-0.40747958076957813</v>
      </c>
      <c r="AK907" s="24">
        <f ca="1">SQRT(Inputs!$B$38)*D907+SQRT(1-Inputs!$B$38)*_xlfn.NORM.S.INV(RAND())</f>
        <v>-0.63018177183586377</v>
      </c>
      <c r="AL907" s="24">
        <f ca="1">SQRT(Inputs!$B$38)*E907+SQRT(1-Inputs!$B$38)*_xlfn.NORM.S.INV(RAND())</f>
        <v>1.2384858545196817</v>
      </c>
      <c r="AM907" s="24">
        <f ca="1">SQRT(Inputs!$B$38)*F907+SQRT(1-Inputs!$B$38)*_xlfn.NORM.S.INV(RAND())</f>
        <v>-1.0149909745924253</v>
      </c>
      <c r="AN907" s="24">
        <f ca="1">SQRT(Inputs!$B$38)*G907+SQRT(1-Inputs!$B$38)*_xlfn.NORM.S.INV(RAND())</f>
        <v>0.12089524088678438</v>
      </c>
      <c r="AO907" s="24">
        <f ca="1">SQRT(Inputs!$B$38)*H907+SQRT(1-Inputs!$B$38)*_xlfn.NORM.S.INV(RAND())</f>
        <v>0.75286868214630653</v>
      </c>
      <c r="AP907" s="24">
        <f ca="1">SQRT(Inputs!$B$38)*I907+SQRT(1-Inputs!$B$38)*_xlfn.NORM.S.INV(RAND())</f>
        <v>-0.44864932927238954</v>
      </c>
      <c r="AQ907" s="24">
        <f ca="1">SQRT(Inputs!$B$38)*J907+SQRT(1-Inputs!$B$38)*_xlfn.NORM.S.INV(RAND())</f>
        <v>1.0291204844721422</v>
      </c>
      <c r="AR907" s="24">
        <f ca="1">SQRT(Inputs!$B$38)*K907+SQRT(1-Inputs!$B$38)*_xlfn.NORM.S.INV(RAND())</f>
        <v>1.8668584104659707</v>
      </c>
      <c r="AS907" s="24">
        <f ca="1">SQRT(Inputs!$B$38)*L907+SQRT(1-Inputs!$B$38)*_xlfn.NORM.S.INV(RAND())</f>
        <v>-1.1075961724999139</v>
      </c>
      <c r="AT907" s="24">
        <f ca="1">SQRT(Inputs!$B$38)*M907+SQRT(1-Inputs!$B$38)*_xlfn.NORM.S.INV(RAND())</f>
        <v>-0.48425984893757268</v>
      </c>
      <c r="AU907" s="15">
        <f ca="1">Inputs!$B$6*EXP($B$8-0.5*C$5^2+C$5*N907)</f>
        <v>4596.5947913246173</v>
      </c>
      <c r="AV907" s="15">
        <f t="shared" ca="1" si="474"/>
        <v>5640.054350768165</v>
      </c>
      <c r="AW907" s="15">
        <f t="shared" ca="1" si="475"/>
        <v>7264.0511176996715</v>
      </c>
      <c r="AX907" s="15">
        <f t="shared" ca="1" si="476"/>
        <v>7658.7959386443799</v>
      </c>
      <c r="AY907" s="15">
        <f t="shared" ca="1" si="477"/>
        <v>8571.6201433098904</v>
      </c>
      <c r="AZ907" s="15">
        <f t="shared" ca="1" si="478"/>
        <v>10383.142314058636</v>
      </c>
      <c r="BA907" s="15">
        <f t="shared" ca="1" si="479"/>
        <v>13716.272524020993</v>
      </c>
      <c r="BB907" s="15">
        <f t="shared" ca="1" si="480"/>
        <v>17341.386253997058</v>
      </c>
      <c r="BC907" s="15">
        <f t="shared" ca="1" si="481"/>
        <v>20514.379839187972</v>
      </c>
      <c r="BD907" s="15">
        <f t="shared" ca="1" si="482"/>
        <v>25811.761719261587</v>
      </c>
      <c r="BE907" s="15">
        <f t="shared" ca="1" si="483"/>
        <v>31880.459176056356</v>
      </c>
      <c r="BF907" s="15">
        <f ca="1">Inputs!$B$13*EXP($B$9-0.5*C$6^2+C$6*Y907)</f>
        <v>11681.274541012397</v>
      </c>
      <c r="BG907" s="15">
        <f t="shared" ca="1" si="484"/>
        <v>13098.020284259066</v>
      </c>
      <c r="BH907" s="15">
        <f t="shared" ca="1" si="485"/>
        <v>12640.954338500904</v>
      </c>
      <c r="BI907" s="15">
        <f t="shared" ca="1" si="486"/>
        <v>13705.578611008206</v>
      </c>
      <c r="BJ907" s="15">
        <f t="shared" ca="1" si="487"/>
        <v>15377.957378198498</v>
      </c>
      <c r="BK907" s="15">
        <f t="shared" ca="1" si="488"/>
        <v>19158.039618406627</v>
      </c>
      <c r="BL907" s="15">
        <f t="shared" ca="1" si="489"/>
        <v>26248.304099467874</v>
      </c>
      <c r="BM907" s="15">
        <f t="shared" ca="1" si="490"/>
        <v>31669.691561278407</v>
      </c>
      <c r="BN907" s="15">
        <f t="shared" ca="1" si="491"/>
        <v>38811.934501905533</v>
      </c>
      <c r="BO907" s="15">
        <f t="shared" ca="1" si="492"/>
        <v>40135.257143747709</v>
      </c>
      <c r="BP907" s="15">
        <f t="shared" ca="1" si="493"/>
        <v>52070.283500846112</v>
      </c>
      <c r="BQ907" s="15">
        <f ca="1">Inputs!$B$20*EXP($B$10-0.5*C$7^2+C$7*AJ907)</f>
        <v>3712.2844935645526</v>
      </c>
      <c r="BR907" s="15">
        <f t="shared" ca="1" si="494"/>
        <v>4123.4732817026033</v>
      </c>
      <c r="BS907" s="15">
        <f t="shared" ca="1" si="495"/>
        <v>8058.7614049214062</v>
      </c>
      <c r="BT907" s="15">
        <f t="shared" ca="1" si="496"/>
        <v>8513.8645987866548</v>
      </c>
      <c r="BU907" s="15">
        <f t="shared" ca="1" si="497"/>
        <v>12149.454992634064</v>
      </c>
      <c r="BV907" s="15">
        <f t="shared" ca="1" si="498"/>
        <v>20028.07157636468</v>
      </c>
      <c r="BW907" s="15">
        <f t="shared" ca="1" si="499"/>
        <v>25416.305783795178</v>
      </c>
      <c r="BX907" s="15">
        <f t="shared" ca="1" si="500"/>
        <v>43694.318115545066</v>
      </c>
      <c r="BY907" s="15">
        <f t="shared" ca="1" si="501"/>
        <v>87505.505874099312</v>
      </c>
      <c r="BZ907" s="15">
        <f t="shared" ca="1" si="502"/>
        <v>100163.18369155205</v>
      </c>
      <c r="CA907" s="15">
        <f t="shared" ca="1" si="503"/>
        <v>129097.58618875292</v>
      </c>
      <c r="CB907" s="15">
        <f ca="1">(AU907*DCF!C$10-DCF!C$5*MAX(AU907*DCF!C$10,0)-MAX(AU907-Inputs!$B$6,0)/Inputs!$B$10)*DCF!C$6</f>
        <v>1045.6814149673376</v>
      </c>
      <c r="CC907" s="15">
        <f ca="1">(AV907*DCF!D$10-DCF!D$5*MAX(AV907*DCF!D$10,0)-MAX(AV907-AU907,0)/Inputs!$B$10)*DCF!D$6</f>
        <v>1120.3047335921431</v>
      </c>
      <c r="CD907" s="15">
        <f ca="1">(AW907*DCF!E$10-DCF!E$5*MAX(AW907*DCF!E$10,0)-MAX(AW907-AV907,0)/Inputs!$B$10)*DCF!E$6</f>
        <v>1311.3624447719951</v>
      </c>
      <c r="CE907" s="15">
        <f ca="1">(AX907*DCF!F$10-DCF!F$5*MAX(AX907*DCF!F$10,0)-MAX(AX907-AW907,0)/Inputs!$B$10)*DCF!F$6</f>
        <v>1589.7663373447422</v>
      </c>
      <c r="CF907" s="15">
        <f ca="1">(AY907*DCF!G$10-DCF!G$5*MAX(AY907*DCF!G$10,0)-MAX(AY907-AX907,0)/Inputs!$B$10)*DCF!G$6</f>
        <v>1590.6347285809645</v>
      </c>
      <c r="CG907" s="15">
        <f ca="1">(AZ907*DCF!H$10-DCF!H$5*MAX(AZ907*DCF!H$10,0)-MAX(AZ907-AY907,0)/Inputs!$B$10)*DCF!H$6</f>
        <v>1694.2262906694209</v>
      </c>
      <c r="CH907" s="15">
        <f ca="1">(BA907*DCF!I$10-DCF!I$5*MAX(BA907*DCF!I$10,0)-MAX(BA907-AZ907,0)/Inputs!$B$10)*DCF!I$6</f>
        <v>1958.7124822323674</v>
      </c>
      <c r="CI907" s="15">
        <f ca="1">(BB907*DCF!J$10-DCF!J$5*MAX(BB907*DCF!J$10,0)-MAX(BB907-BA907,0)/Inputs!$B$10)*DCF!J$6</f>
        <v>2426.4958701281253</v>
      </c>
      <c r="CJ907" s="15">
        <f ca="1">(BC907*DCF!K$10-DCF!K$5*MAX(BC907*DCF!K$10,0)-MAX(BC907-BB907,0)/Inputs!$B$10)*DCF!K$6</f>
        <v>2858.3148911845183</v>
      </c>
      <c r="CK907" s="15">
        <f ca="1">(BD907*DCF!L$10-DCF!L$5*MAX(BD907*DCF!L$10,0)-MAX(BD907-BC907,0)/Inputs!$B$10)*DCF!L$6</f>
        <v>3207.8672536982344</v>
      </c>
      <c r="CL907" s="15">
        <f ca="1">(BE907*DCF!M$10-DCF!M$5*MAX(BE907*DCF!M$10,0)-MAX(BE907-BD907,0)/Inputs!$B$10)*DCF!M$6</f>
        <v>3773.7743784013373</v>
      </c>
      <c r="CM907" s="15">
        <f ca="1">(BF907*DCF!C$28-DCF!C$5*MAX(BF907*DCF!C$28,0)-MAX(BF907-Inputs!$B$13,0)/Inputs!$B$17)*DCF!C$6</f>
        <v>3497.0865948607293</v>
      </c>
      <c r="CN907" s="15">
        <f ca="1">(BG907*DCF!D$28-DCF!D$5*MAX(BG907*DCF!D$28,0)-MAX(BG907-BF907,0)/Inputs!$B$17)*DCF!D$6</f>
        <v>3555.412239677466</v>
      </c>
      <c r="CO907" s="15">
        <f ca="1">(BH907*DCF!E$28-DCF!E$5*MAX(BH907*DCF!E$28,0)-MAX(BH907-BG907,0)/Inputs!$B$17)*DCF!E$6</f>
        <v>3580.14335910194</v>
      </c>
      <c r="CP907" s="15">
        <f ca="1">(BI907*DCF!F$28-DCF!F$5*MAX(BI907*DCF!F$28,0)-MAX(BI907-BH907,0)/Inputs!$B$17)*DCF!F$6</f>
        <v>3526.8718996470998</v>
      </c>
      <c r="CQ907" s="15">
        <f ca="1">(BJ907*DCF!G$28-DCF!G$5*MAX(BJ907*DCF!G$28,0)-MAX(BJ907-BI907,0)/Inputs!$B$17)*DCF!G$6</f>
        <v>3708.6501264435715</v>
      </c>
      <c r="CR907" s="15">
        <f ca="1">(BK907*DCF!H$28-DCF!H$5*MAX(BK907*DCF!H$28,0)-MAX(BK907-BJ907,0)/Inputs!$B$17)*DCF!H$6</f>
        <v>4150.6758654773885</v>
      </c>
      <c r="CS907" s="15">
        <f ca="1">(BL907*DCF!I$28-DCF!I$5*MAX(BL907*DCF!I$28,0)-MAX(BL907-BK907,0)/Inputs!$B$17)*DCF!I$6</f>
        <v>5154.6981067746055</v>
      </c>
      <c r="CT907" s="15">
        <f ca="1">(BM907*DCF!J$28-DCF!J$5*MAX(BM907*DCF!J$28,0)-MAX(BM907-BL907,0)/Inputs!$B$17)*DCF!J$6</f>
        <v>6346.1386316584649</v>
      </c>
      <c r="CU907" s="15">
        <f ca="1">(BN907*DCF!K$28-DCF!K$5*MAX(BN907*DCF!K$28,0)-MAX(BN907-BM907,0)/Inputs!$B$17)*DCF!K$6</f>
        <v>7321.6001810580537</v>
      </c>
      <c r="CV907" s="15">
        <f ca="1">(BO907*DCF!L$28-DCF!L$5*MAX(BO907*DCF!L$28,0)-MAX(BO907-BN907,0)/Inputs!$B$17)*DCF!L$6</f>
        <v>7858.0900706039574</v>
      </c>
      <c r="CW907" s="15">
        <f ca="1">(BP907*DCF!M$28-DCF!M$5*MAX(BP907*DCF!M$28,0)-MAX(BP907-BO907,0)/Inputs!$B$17)*DCF!M$6</f>
        <v>8549.5083551244043</v>
      </c>
      <c r="CX907" s="15">
        <f ca="1">(BQ907*DCF!C$46-DCF!C$5*MAX(BQ907*DCF!C$46,0)-MAX(BQ907-Inputs!$B$20,0)/Inputs!$B$24)*DCF!C$6</f>
        <v>-1093.499649120937</v>
      </c>
      <c r="CY907" s="15">
        <f ca="1">(BR907*DCF!D$46-DCF!D$5*MAX(BR907*DCF!D$46,0)-MAX(BR907-BQ907,0)/Inputs!$B$24)*DCF!D$6</f>
        <v>-879.231571268327</v>
      </c>
      <c r="CZ907" s="15">
        <f ca="1">(BS907*DCF!E$46-DCF!E$5*MAX(BS907*DCF!E$46,0)-MAX(BS907-BR907,0)/Inputs!$B$24)*DCF!E$6</f>
        <v>-2504.1448088926491</v>
      </c>
      <c r="DA907" s="15">
        <f ca="1">(BT907*DCF!F$46-DCF!F$5*MAX(BT907*DCF!F$46,0)-MAX(BT907-BS907,0)/Inputs!$B$24)*DCF!F$6</f>
        <v>-785.75090863761886</v>
      </c>
      <c r="DB907" s="15">
        <f ca="1">(BU907*DCF!G$46-DCF!G$5*MAX(BU907*DCF!G$46,0)-MAX(BU907-BT907,0)/Inputs!$B$24)*DCF!G$6</f>
        <v>-1631.6244395549418</v>
      </c>
      <c r="DC907" s="15">
        <f ca="1">(BV907*DCF!H$46-DCF!H$5*MAX(BV907*DCF!H$46,0)-MAX(BV907-BU907,0)/Inputs!$B$24)*DCF!H$6</f>
        <v>-2448.2318303095722</v>
      </c>
      <c r="DD907" s="15">
        <f ca="1">(BW907*DCF!I$46-DCF!I$5*MAX(BW907*DCF!I$46,0)-MAX(BW907-BV907,0)/Inputs!$B$24)*DCF!I$6</f>
        <v>-959.75416145210988</v>
      </c>
      <c r="DE907" s="15">
        <f ca="1">(BX907*DCF!J$46-DCF!J$5*MAX(BX907*DCF!J$46,0)-MAX(BX907-BW907,0)/Inputs!$B$24)*DCF!J$6</f>
        <v>-3014.1744697503323</v>
      </c>
      <c r="DF907" s="15">
        <f ca="1">(BY907*DCF!K$46-DCF!K$5*MAX(BY907*DCF!K$46,0)-MAX(BY907-BX907,0)/Inputs!$B$24)*DCF!K$6</f>
        <v>-5733.9676789487821</v>
      </c>
      <c r="DG907" s="15">
        <f ca="1">(BZ907*DCF!L$46-DCF!L$5*MAX(BZ907*DCF!L$46,0)-MAX(BZ907-BY907,0)/Inputs!$B$24)*DCF!L$6</f>
        <v>4059.3436638288103</v>
      </c>
      <c r="DH907" s="15">
        <f ca="1">(CA907*DCF!M$46-DCF!M$5*MAX(CA907*DCF!M$46,0)-MAX(CA907-BZ907,0)/Inputs!$B$24)*DCF!M$6</f>
        <v>4071.8277863248354</v>
      </c>
      <c r="DI907" s="15">
        <f ca="1">SUM(CB907:CL907)+BE907*DCF!M$10*(1+Inputs!$B$30)*(1-Inputs!$B$33)*(1-Inputs!$B$30/Inputs!$B$31)/(Inputs!$B$29-Inputs!$B$30)*DCF!M$6</f>
        <v>111300.88028796508</v>
      </c>
      <c r="DJ907" s="15">
        <f ca="1">SUM(CM907:CW907)+BP907*DCF!M$28*(1+Inputs!$B$30)*(1-Inputs!$B$33)*(1-Inputs!$B$30/Inputs!$B$31)/(Inputs!$B$29-Inputs!$B$30)*DCF!M$6</f>
        <v>250465.2588185225</v>
      </c>
      <c r="DK907" s="15">
        <f ca="1">SUM(CX907:DH907)+CA907*DCF!M$46*(1+Inputs!$B$30)*(1-Inputs!$B$33)*(1-Inputs!$B$30/Inputs!$B$31)/(Inputs!$B$29-Inputs!$B$30)*DCF!M$6</f>
        <v>188680.95276674366</v>
      </c>
      <c r="DM907" s="15">
        <f ca="1">DI907+DJ907+DK907+Inputs!$B$34+Inputs!$B$36-Inputs!$B$35</f>
        <v>627298.09187323123</v>
      </c>
    </row>
    <row r="908" spans="1:117" x14ac:dyDescent="0.75">
      <c r="A908" s="11">
        <v>895</v>
      </c>
      <c r="C908" s="24">
        <f t="shared" ca="1" si="509"/>
        <v>0.92582129264707891</v>
      </c>
      <c r="D908" s="24">
        <f t="shared" ca="1" si="509"/>
        <v>-0.40874159044881769</v>
      </c>
      <c r="E908" s="24">
        <f t="shared" ca="1" si="509"/>
        <v>-1.0568567820994053</v>
      </c>
      <c r="F908" s="24">
        <f t="shared" ca="1" si="509"/>
        <v>0.70245143327173809</v>
      </c>
      <c r="G908" s="24">
        <f t="shared" ca="1" si="509"/>
        <v>-0.86671823032992745</v>
      </c>
      <c r="H908" s="24">
        <f t="shared" ca="1" si="509"/>
        <v>0.51398233013494254</v>
      </c>
      <c r="I908" s="24">
        <f t="shared" ca="1" si="509"/>
        <v>-1.948234426463352</v>
      </c>
      <c r="J908" s="24">
        <f t="shared" ca="1" si="509"/>
        <v>-0.73136619235297251</v>
      </c>
      <c r="K908" s="24">
        <f t="shared" ca="1" si="509"/>
        <v>-1.4054309167924561</v>
      </c>
      <c r="L908" s="24">
        <f t="shared" ca="1" si="509"/>
        <v>1.3055642340912466</v>
      </c>
      <c r="M908" s="24">
        <f t="shared" ca="1" si="509"/>
        <v>-0.65943342244035619</v>
      </c>
      <c r="N908" s="24">
        <f ca="1">SQRT(Inputs!$B$38)*C908+SQRT(1-Inputs!$B$38)*_xlfn.NORM.S.INV(RAND())</f>
        <v>-0.56329891087378892</v>
      </c>
      <c r="O908" s="24">
        <f ca="1">SQRT(Inputs!$B$38)*D908+SQRT(1-Inputs!$B$38)*_xlfn.NORM.S.INV(RAND())</f>
        <v>-0.85571717737296293</v>
      </c>
      <c r="P908" s="24">
        <f ca="1">SQRT(Inputs!$B$38)*E908+SQRT(1-Inputs!$B$38)*_xlfn.NORM.S.INV(RAND())</f>
        <v>-0.48640461278933833</v>
      </c>
      <c r="Q908" s="24">
        <f ca="1">SQRT(Inputs!$B$38)*F908+SQRT(1-Inputs!$B$38)*_xlfn.NORM.S.INV(RAND())</f>
        <v>0.88914297719946567</v>
      </c>
      <c r="R908" s="24">
        <f ca="1">SQRT(Inputs!$B$38)*G908+SQRT(1-Inputs!$B$38)*_xlfn.NORM.S.INV(RAND())</f>
        <v>-0.84957282961560665</v>
      </c>
      <c r="S908" s="24">
        <f ca="1">SQRT(Inputs!$B$38)*H908+SQRT(1-Inputs!$B$38)*_xlfn.NORM.S.INV(RAND())</f>
        <v>1.0098789549107061</v>
      </c>
      <c r="T908" s="24">
        <f ca="1">SQRT(Inputs!$B$38)*I908+SQRT(1-Inputs!$B$38)*_xlfn.NORM.S.INV(RAND())</f>
        <v>-1.3216147122331476</v>
      </c>
      <c r="U908" s="24">
        <f ca="1">SQRT(Inputs!$B$38)*J908+SQRT(1-Inputs!$B$38)*_xlfn.NORM.S.INV(RAND())</f>
        <v>-1.354058882865862</v>
      </c>
      <c r="V908" s="24">
        <f ca="1">SQRT(Inputs!$B$38)*K908+SQRT(1-Inputs!$B$38)*_xlfn.NORM.S.INV(RAND())</f>
        <v>-1.6241022422956188</v>
      </c>
      <c r="W908" s="24">
        <f ca="1">SQRT(Inputs!$B$38)*L908+SQRT(1-Inputs!$B$38)*_xlfn.NORM.S.INV(RAND())</f>
        <v>0.1649976167848789</v>
      </c>
      <c r="X908" s="24">
        <f ca="1">SQRT(Inputs!$B$38)*M908+SQRT(1-Inputs!$B$38)*_xlfn.NORM.S.INV(RAND())</f>
        <v>0.33497743761586696</v>
      </c>
      <c r="Y908" s="24">
        <f ca="1">SQRT(Inputs!$B$38)*C908+SQRT(1-Inputs!$B$38)*_xlfn.NORM.S.INV(RAND())</f>
        <v>0.71414345940029134</v>
      </c>
      <c r="Z908" s="24">
        <f ca="1">SQRT(Inputs!$B$38)*D908+SQRT(1-Inputs!$B$38)*_xlfn.NORM.S.INV(RAND())</f>
        <v>0.34162495839878793</v>
      </c>
      <c r="AA908" s="24">
        <f ca="1">SQRT(Inputs!$B$38)*E908+SQRT(1-Inputs!$B$38)*_xlfn.NORM.S.INV(RAND())</f>
        <v>-1.5244743406444901</v>
      </c>
      <c r="AB908" s="24">
        <f ca="1">SQRT(Inputs!$B$38)*F908+SQRT(1-Inputs!$B$38)*_xlfn.NORM.S.INV(RAND())</f>
        <v>1.1837125007184803</v>
      </c>
      <c r="AC908" s="24">
        <f ca="1">SQRT(Inputs!$B$38)*G908+SQRT(1-Inputs!$B$38)*_xlfn.NORM.S.INV(RAND())</f>
        <v>0.48409235774268733</v>
      </c>
      <c r="AD908" s="24">
        <f ca="1">SQRT(Inputs!$B$38)*H908+SQRT(1-Inputs!$B$38)*_xlfn.NORM.S.INV(RAND())</f>
        <v>-4.2663699242199704E-2</v>
      </c>
      <c r="AE908" s="24">
        <f ca="1">SQRT(Inputs!$B$38)*I908+SQRT(1-Inputs!$B$38)*_xlfn.NORM.S.INV(RAND())</f>
        <v>-2.0119347304806894</v>
      </c>
      <c r="AF908" s="24">
        <f ca="1">SQRT(Inputs!$B$38)*J908+SQRT(1-Inputs!$B$38)*_xlfn.NORM.S.INV(RAND())</f>
        <v>-0.4240630954700978</v>
      </c>
      <c r="AG908" s="24">
        <f ca="1">SQRT(Inputs!$B$38)*K908+SQRT(1-Inputs!$B$38)*_xlfn.NORM.S.INV(RAND())</f>
        <v>0.2589829954936731</v>
      </c>
      <c r="AH908" s="24">
        <f ca="1">SQRT(Inputs!$B$38)*L908+SQRT(1-Inputs!$B$38)*_xlfn.NORM.S.INV(RAND())</f>
        <v>0.55000880144550623</v>
      </c>
      <c r="AI908" s="24">
        <f ca="1">SQRT(Inputs!$B$38)*M908+SQRT(1-Inputs!$B$38)*_xlfn.NORM.S.INV(RAND())</f>
        <v>-1.8534743800885434E-2</v>
      </c>
      <c r="AJ908" s="24">
        <f ca="1">SQRT(Inputs!$B$38)*C908+SQRT(1-Inputs!$B$38)*_xlfn.NORM.S.INV(RAND())</f>
        <v>0.76072769988307654</v>
      </c>
      <c r="AK908" s="24">
        <f ca="1">SQRT(Inputs!$B$38)*D908+SQRT(1-Inputs!$B$38)*_xlfn.NORM.S.INV(RAND())</f>
        <v>0.25384334904178474</v>
      </c>
      <c r="AL908" s="24">
        <f ca="1">SQRT(Inputs!$B$38)*E908+SQRT(1-Inputs!$B$38)*_xlfn.NORM.S.INV(RAND())</f>
        <v>-1.0113569855726419</v>
      </c>
      <c r="AM908" s="24">
        <f ca="1">SQRT(Inputs!$B$38)*F908+SQRT(1-Inputs!$B$38)*_xlfn.NORM.S.INV(RAND())</f>
        <v>0.75350277687584488</v>
      </c>
      <c r="AN908" s="24">
        <f ca="1">SQRT(Inputs!$B$38)*G908+SQRT(1-Inputs!$B$38)*_xlfn.NORM.S.INV(RAND())</f>
        <v>0.61960276063515629</v>
      </c>
      <c r="AO908" s="24">
        <f ca="1">SQRT(Inputs!$B$38)*H908+SQRT(1-Inputs!$B$38)*_xlfn.NORM.S.INV(RAND())</f>
        <v>0.52946534041413185</v>
      </c>
      <c r="AP908" s="24">
        <f ca="1">SQRT(Inputs!$B$38)*I908+SQRT(1-Inputs!$B$38)*_xlfn.NORM.S.INV(RAND())</f>
        <v>0.55653638702686448</v>
      </c>
      <c r="AQ908" s="24">
        <f ca="1">SQRT(Inputs!$B$38)*J908+SQRT(1-Inputs!$B$38)*_xlfn.NORM.S.INV(RAND())</f>
        <v>-1.1341794348817589</v>
      </c>
      <c r="AR908" s="24">
        <f ca="1">SQRT(Inputs!$B$38)*K908+SQRT(1-Inputs!$B$38)*_xlfn.NORM.S.INV(RAND())</f>
        <v>-1.4859710933330894</v>
      </c>
      <c r="AS908" s="24">
        <f ca="1">SQRT(Inputs!$B$38)*L908+SQRT(1-Inputs!$B$38)*_xlfn.NORM.S.INV(RAND())</f>
        <v>1.1797432018302445</v>
      </c>
      <c r="AT908" s="24">
        <f ca="1">SQRT(Inputs!$B$38)*M908+SQRT(1-Inputs!$B$38)*_xlfn.NORM.S.INV(RAND())</f>
        <v>-0.55144958276132616</v>
      </c>
      <c r="AU908" s="15">
        <f ca="1">Inputs!$B$6*EXP($B$8-0.5*C$5^2+C$5*N908)</f>
        <v>4529.7837913869835</v>
      </c>
      <c r="AV908" s="15">
        <f t="shared" ca="1" si="474"/>
        <v>4861.9484835173434</v>
      </c>
      <c r="AW908" s="15">
        <f t="shared" ca="1" si="475"/>
        <v>5551.8326633172919</v>
      </c>
      <c r="AX908" s="15">
        <f t="shared" ca="1" si="476"/>
        <v>7574.5902921359539</v>
      </c>
      <c r="AY908" s="15">
        <f t="shared" ca="1" si="477"/>
        <v>8382.5467300435612</v>
      </c>
      <c r="AZ908" s="15">
        <f t="shared" ca="1" si="478"/>
        <v>11457.998025354453</v>
      </c>
      <c r="BA908" s="15">
        <f t="shared" ca="1" si="479"/>
        <v>12210.344107487905</v>
      </c>
      <c r="BB908" s="15">
        <f t="shared" ca="1" si="480"/>
        <v>13052.685343755535</v>
      </c>
      <c r="BC908" s="15">
        <f t="shared" ca="1" si="481"/>
        <v>13666.567945782755</v>
      </c>
      <c r="BD908" s="15">
        <f t="shared" ca="1" si="482"/>
        <v>17003.227694194909</v>
      </c>
      <c r="BE908" s="15">
        <f t="shared" ca="1" si="483"/>
        <v>21480.752815727188</v>
      </c>
      <c r="BF908" s="15">
        <f ca="1">Inputs!$B$13*EXP($B$9-0.5*C$6^2+C$6*Y908)</f>
        <v>15934.574473176228</v>
      </c>
      <c r="BG908" s="15">
        <f t="shared" ca="1" si="484"/>
        <v>20654.788249384892</v>
      </c>
      <c r="BH908" s="15">
        <f t="shared" ca="1" si="485"/>
        <v>19598.247674205402</v>
      </c>
      <c r="BI908" s="15">
        <f t="shared" ca="1" si="486"/>
        <v>28785.841007562747</v>
      </c>
      <c r="BJ908" s="15">
        <f t="shared" ca="1" si="487"/>
        <v>37840.013080339122</v>
      </c>
      <c r="BK908" s="15">
        <f t="shared" ca="1" si="488"/>
        <v>46172.47700473186</v>
      </c>
      <c r="BL908" s="15">
        <f t="shared" ca="1" si="489"/>
        <v>43700.067549383821</v>
      </c>
      <c r="BM908" s="15">
        <f t="shared" ca="1" si="490"/>
        <v>50960.2410003033</v>
      </c>
      <c r="BN908" s="15">
        <f t="shared" ca="1" si="491"/>
        <v>64650.351774480856</v>
      </c>
      <c r="BO908" s="15">
        <f t="shared" ca="1" si="492"/>
        <v>84797.280602500192</v>
      </c>
      <c r="BP908" s="15">
        <f t="shared" ca="1" si="493"/>
        <v>104150.62738346514</v>
      </c>
      <c r="BQ908" s="15">
        <f ca="1">Inputs!$B$20*EXP($B$10-0.5*C$7^2+C$7*AJ908)</f>
        <v>5618.0821562565498</v>
      </c>
      <c r="BR908" s="15">
        <f t="shared" ca="1" si="494"/>
        <v>8262.9977429817645</v>
      </c>
      <c r="BS908" s="15">
        <f t="shared" ca="1" si="495"/>
        <v>8462.8844848668105</v>
      </c>
      <c r="BT908" s="15">
        <f t="shared" ca="1" si="496"/>
        <v>14218.715521516431</v>
      </c>
      <c r="BU908" s="15">
        <f t="shared" ca="1" si="497"/>
        <v>22892.735392358136</v>
      </c>
      <c r="BV908" s="15">
        <f t="shared" ca="1" si="498"/>
        <v>35885.658640091635</v>
      </c>
      <c r="BW908" s="15">
        <f t="shared" ca="1" si="499"/>
        <v>56336.384560233921</v>
      </c>
      <c r="BX908" s="15">
        <f t="shared" ca="1" si="500"/>
        <v>62770.302139949941</v>
      </c>
      <c r="BY908" s="15">
        <f t="shared" ca="1" si="501"/>
        <v>66187.163221532988</v>
      </c>
      <c r="BZ908" s="15">
        <f t="shared" ca="1" si="502"/>
        <v>115362.09674227613</v>
      </c>
      <c r="CA908" s="15">
        <f t="shared" ca="1" si="503"/>
        <v>146922.33117803943</v>
      </c>
      <c r="CB908" s="15">
        <f ca="1">(AU908*DCF!C$10-DCF!C$5*MAX(AU908*DCF!C$10,0)-MAX(AU908-Inputs!$B$6,0)/Inputs!$B$10)*DCF!C$6</f>
        <v>1046.1577893053407</v>
      </c>
      <c r="CC908" s="15">
        <f ca="1">(AV908*DCF!D$10-DCF!D$5*MAX(AV908*DCF!D$10,0)-MAX(AV908-AU908,0)/Inputs!$B$10)*DCF!D$6</f>
        <v>1104.0773374291557</v>
      </c>
      <c r="CD908" s="15">
        <f ca="1">(AW908*DCF!E$10-DCF!E$5*MAX(AW908*DCF!E$10,0)-MAX(AW908-AV908,0)/Inputs!$B$10)*DCF!E$6</f>
        <v>1126.4392976700622</v>
      </c>
      <c r="CE908" s="15">
        <f ca="1">(AX908*DCF!F$10-DCF!F$5*MAX(AX908*DCF!F$10,0)-MAX(AX908-AW908,0)/Inputs!$B$10)*DCF!F$6</f>
        <v>1232.6352767618268</v>
      </c>
      <c r="CF908" s="15">
        <f ca="1">(AY908*DCF!G$10-DCF!G$5*MAX(AY908*DCF!G$10,0)-MAX(AY908-AX908,0)/Inputs!$B$10)*DCF!G$6</f>
        <v>1571.8354681899184</v>
      </c>
      <c r="CG908" s="15">
        <f ca="1">(AZ908*DCF!H$10-DCF!H$5*MAX(AZ908*DCF!H$10,0)-MAX(AZ908-AY908,0)/Inputs!$B$10)*DCF!H$6</f>
        <v>1678.4770230004058</v>
      </c>
      <c r="CH908" s="15">
        <f ca="1">(BA908*DCF!I$10-DCF!I$5*MAX(BA908*DCF!I$10,0)-MAX(BA908-AZ908,0)/Inputs!$B$10)*DCF!I$6</f>
        <v>2106.9733164316531</v>
      </c>
      <c r="CI908" s="15">
        <f ca="1">(BB908*DCF!J$10-DCF!J$5*MAX(BB908*DCF!J$10,0)-MAX(BB908-BA908,0)/Inputs!$B$10)*DCF!J$6</f>
        <v>2112.2281577651779</v>
      </c>
      <c r="CJ908" s="15">
        <f ca="1">(BC908*DCF!K$10-DCF!K$5*MAX(BC908*DCF!K$10,0)-MAX(BC908-BB908,0)/Inputs!$B$10)*DCF!K$6</f>
        <v>2114.163733654445</v>
      </c>
      <c r="CK908" s="15">
        <f ca="1">(BD908*DCF!L$10-DCF!L$5*MAX(BD908*DCF!L$10,0)-MAX(BD908-BC908,0)/Inputs!$B$10)*DCF!L$6</f>
        <v>2132.925938405901</v>
      </c>
      <c r="CL908" s="15">
        <f ca="1">(BE908*DCF!M$10-DCF!M$5*MAX(BE908*DCF!M$10,0)-MAX(BE908-BD908,0)/Inputs!$B$10)*DCF!M$6</f>
        <v>2496.3238376485801</v>
      </c>
      <c r="CM908" s="15">
        <f ca="1">(BF908*DCF!C$28-DCF!C$5*MAX(BF908*DCF!C$28,0)-MAX(BF908-Inputs!$B$13,0)/Inputs!$B$17)*DCF!C$6</f>
        <v>3812.8794820043795</v>
      </c>
      <c r="CN908" s="15">
        <f ca="1">(BG908*DCF!D$28-DCF!D$5*MAX(BG908*DCF!D$28,0)-MAX(BG908-BF908,0)/Inputs!$B$17)*DCF!D$6</f>
        <v>5076.2734990751478</v>
      </c>
      <c r="CO908" s="15">
        <f ca="1">(BH908*DCF!E$28-DCF!E$5*MAX(BH908*DCF!E$28,0)-MAX(BH908-BG908,0)/Inputs!$B$17)*DCF!E$6</f>
        <v>5550.5727164237478</v>
      </c>
      <c r="CP908" s="15">
        <f ca="1">(BI908*DCF!F$28-DCF!F$5*MAX(BI908*DCF!F$28,0)-MAX(BI908-BH908,0)/Inputs!$B$17)*DCF!F$6</f>
        <v>6141.8510023457611</v>
      </c>
      <c r="CQ908" s="15">
        <f ca="1">(BJ908*DCF!G$28-DCF!G$5*MAX(BJ908*DCF!G$28,0)-MAX(BJ908-BI908,0)/Inputs!$B$17)*DCF!G$6</f>
        <v>8295.0561867036431</v>
      </c>
      <c r="CR908" s="15">
        <f ca="1">(BK908*DCF!H$28-DCF!H$5*MAX(BK908*DCF!H$28,0)-MAX(BK908-BJ908,0)/Inputs!$B$17)*DCF!H$6</f>
        <v>10124.331916332898</v>
      </c>
      <c r="CS908" s="15">
        <f ca="1">(BL908*DCF!I$28-DCF!I$5*MAX(BL908*DCF!I$28,0)-MAX(BL908-BK908,0)/Inputs!$B$17)*DCF!I$6</f>
        <v>10276.203605623716</v>
      </c>
      <c r="CT908" s="15">
        <f ca="1">(BM908*DCF!J$28-DCF!J$5*MAX(BM908*DCF!J$28,0)-MAX(BM908-BL908,0)/Inputs!$B$17)*DCF!J$6</f>
        <v>10405.724587544826</v>
      </c>
      <c r="CU908" s="15">
        <f ca="1">(BN908*DCF!K$28-DCF!K$5*MAX(BN908*DCF!K$28,0)-MAX(BN908-BM908,0)/Inputs!$B$17)*DCF!K$6</f>
        <v>11976.214083853401</v>
      </c>
      <c r="CV908" s="15">
        <f ca="1">(BO908*DCF!L$28-DCF!L$5*MAX(BO908*DCF!L$28,0)-MAX(BO908-BN908,0)/Inputs!$B$17)*DCF!L$6</f>
        <v>14639.178772793948</v>
      </c>
      <c r="CW908" s="15">
        <f ca="1">(BP908*DCF!M$28-DCF!M$5*MAX(BP908*DCF!M$28,0)-MAX(BP908-BO908,0)/Inputs!$B$17)*DCF!M$6</f>
        <v>17573.032263171055</v>
      </c>
      <c r="CX908" s="15">
        <f ca="1">(BQ908*DCF!C$46-DCF!C$5*MAX(BQ908*DCF!C$46,0)-MAX(BQ908-Inputs!$B$20,0)/Inputs!$B$24)*DCF!C$6</f>
        <v>-2413.9137341269393</v>
      </c>
      <c r="CY908" s="15">
        <f ca="1">(BR908*DCF!D$46-DCF!D$5*MAX(BR908*DCF!D$46,0)-MAX(BR908-BQ908,0)/Inputs!$B$24)*DCF!D$6</f>
        <v>-2538.8645451916304</v>
      </c>
      <c r="CZ908" s="15">
        <f ca="1">(BS908*DCF!E$46-DCF!E$5*MAX(BS908*DCF!E$46,0)-MAX(BS908-BR908,0)/Inputs!$B$24)*DCF!E$6</f>
        <v>-1079.5406761790111</v>
      </c>
      <c r="DA908" s="15">
        <f ca="1">(BT908*DCF!F$46-DCF!F$5*MAX(BT908*DCF!F$46,0)-MAX(BT908-BS908,0)/Inputs!$B$24)*DCF!F$6</f>
        <v>-3131.376797997294</v>
      </c>
      <c r="DB908" s="15">
        <f ca="1">(BU908*DCF!G$46-DCF!G$5*MAX(BU908*DCF!G$46,0)-MAX(BU908-BT908,0)/Inputs!$B$24)*DCF!G$6</f>
        <v>-3687.8352949207724</v>
      </c>
      <c r="DC908" s="15">
        <f ca="1">(BV908*DCF!H$46-DCF!H$5*MAX(BV908*DCF!H$46,0)-MAX(BV908-BU908,0)/Inputs!$B$24)*DCF!H$6</f>
        <v>-4037.4712902716378</v>
      </c>
      <c r="DD908" s="15">
        <f ca="1">(BW908*DCF!I$46-DCF!I$5*MAX(BW908*DCF!I$46,0)-MAX(BW908-BV908,0)/Inputs!$B$24)*DCF!I$6</f>
        <v>-4569.5016283795467</v>
      </c>
      <c r="DE908" s="15">
        <f ca="1">(BX908*DCF!J$46-DCF!J$5*MAX(BX908*DCF!J$46,0)-MAX(BX908-BW908,0)/Inputs!$B$24)*DCF!J$6</f>
        <v>926.87071632256743</v>
      </c>
      <c r="DF908" s="15">
        <f ca="1">(BY908*DCF!K$46-DCF!K$5*MAX(BY908*DCF!K$46,0)-MAX(BY908-BX908,0)/Inputs!$B$24)*DCF!K$6</f>
        <v>2943.7914589863526</v>
      </c>
      <c r="DG908" s="15">
        <f ca="1">(BZ908*DCF!L$46-DCF!L$5*MAX(BZ908*DCF!L$46,0)-MAX(BZ908-BY908,0)/Inputs!$B$24)*DCF!L$6</f>
        <v>-3154.0024103566143</v>
      </c>
      <c r="DH908" s="15">
        <f ca="1">(CA908*DCF!M$46-DCF!M$5*MAX(CA908*DCF!M$46,0)-MAX(CA908-BZ908,0)/Inputs!$B$24)*DCF!M$6</f>
        <v>4920.2713787136072</v>
      </c>
      <c r="DI908" s="15">
        <f ca="1">SUM(CB908:CL908)+BE908*DCF!M$10*(1+Inputs!$B$30)*(1-Inputs!$B$33)*(1-Inputs!$B$30/Inputs!$B$31)/(Inputs!$B$29-Inputs!$B$30)*DCF!M$6</f>
        <v>78503.456315980628</v>
      </c>
      <c r="DJ908" s="15">
        <f ca="1">SUM(CM908:CW908)+BP908*DCF!M$28*(1+Inputs!$B$30)*(1-Inputs!$B$33)*(1-Inputs!$B$30/Inputs!$B$31)/(Inputs!$B$29-Inputs!$B$30)*DCF!M$6</f>
        <v>490341.41579274053</v>
      </c>
      <c r="DK908" s="15">
        <f ca="1">SUM(CX908:DH908)+CA908*DCF!M$46*(1+Inputs!$B$30)*(1-Inputs!$B$33)*(1-Inputs!$B$30/Inputs!$B$31)/(Inputs!$B$29-Inputs!$B$30)*DCF!M$6</f>
        <v>211337.75524058836</v>
      </c>
      <c r="DM908" s="15">
        <f ca="1">DI908+DJ908+DK908+Inputs!$B$34+Inputs!$B$36-Inputs!$B$35</f>
        <v>857033.62734930951</v>
      </c>
    </row>
    <row r="909" spans="1:117" x14ac:dyDescent="0.75">
      <c r="A909" s="11">
        <v>896</v>
      </c>
      <c r="C909" s="24">
        <f t="shared" ca="1" si="509"/>
        <v>-1.4951773875757677</v>
      </c>
      <c r="D909" s="24">
        <f t="shared" ca="1" si="509"/>
        <v>-0.73483497778518958</v>
      </c>
      <c r="E909" s="24">
        <f t="shared" ca="1" si="509"/>
        <v>-0.25966359645006704</v>
      </c>
      <c r="F909" s="24">
        <f t="shared" ca="1" si="509"/>
        <v>-1.1432381382400501</v>
      </c>
      <c r="G909" s="24">
        <f t="shared" ca="1" si="509"/>
        <v>-0.67162222974360486</v>
      </c>
      <c r="H909" s="24">
        <f t="shared" ca="1" si="509"/>
        <v>8.545187631096407E-2</v>
      </c>
      <c r="I909" s="24">
        <f t="shared" ca="1" si="509"/>
        <v>-6.1898846053683405E-2</v>
      </c>
      <c r="J909" s="24">
        <f t="shared" ca="1" si="509"/>
        <v>1.0722067002871725</v>
      </c>
      <c r="K909" s="24">
        <f t="shared" ca="1" si="509"/>
        <v>1.1097106622938204</v>
      </c>
      <c r="L909" s="24">
        <f t="shared" ca="1" si="509"/>
        <v>-2.3550002733429909</v>
      </c>
      <c r="M909" s="24">
        <f t="shared" ca="1" si="509"/>
        <v>-1.2572599258284547</v>
      </c>
      <c r="N909" s="24">
        <f ca="1">SQRT(Inputs!$B$38)*C909+SQRT(1-Inputs!$B$38)*_xlfn.NORM.S.INV(RAND())</f>
        <v>-0.95294529790798854</v>
      </c>
      <c r="O909" s="24">
        <f ca="1">SQRT(Inputs!$B$38)*D909+SQRT(1-Inputs!$B$38)*_xlfn.NORM.S.INV(RAND())</f>
        <v>0.71326449167372119</v>
      </c>
      <c r="P909" s="24">
        <f ca="1">SQRT(Inputs!$B$38)*E909+SQRT(1-Inputs!$B$38)*_xlfn.NORM.S.INV(RAND())</f>
        <v>0.9080608634467574</v>
      </c>
      <c r="Q909" s="24">
        <f ca="1">SQRT(Inputs!$B$38)*F909+SQRT(1-Inputs!$B$38)*_xlfn.NORM.S.INV(RAND())</f>
        <v>-0.59146904113676269</v>
      </c>
      <c r="R909" s="24">
        <f ca="1">SQRT(Inputs!$B$38)*G909+SQRT(1-Inputs!$B$38)*_xlfn.NORM.S.INV(RAND())</f>
        <v>0.62854596977371358</v>
      </c>
      <c r="S909" s="24">
        <f ca="1">SQRT(Inputs!$B$38)*H909+SQRT(1-Inputs!$B$38)*_xlfn.NORM.S.INV(RAND())</f>
        <v>-0.25367150398998467</v>
      </c>
      <c r="T909" s="24">
        <f ca="1">SQRT(Inputs!$B$38)*I909+SQRT(1-Inputs!$B$38)*_xlfn.NORM.S.INV(RAND())</f>
        <v>-0.63572643464700018</v>
      </c>
      <c r="U909" s="24">
        <f ca="1">SQRT(Inputs!$B$38)*J909+SQRT(1-Inputs!$B$38)*_xlfn.NORM.S.INV(RAND())</f>
        <v>1.136309421514057</v>
      </c>
      <c r="V909" s="24">
        <f ca="1">SQRT(Inputs!$B$38)*K909+SQRT(1-Inputs!$B$38)*_xlfn.NORM.S.INV(RAND())</f>
        <v>1.8759684664610399</v>
      </c>
      <c r="W909" s="24">
        <f ca="1">SQRT(Inputs!$B$38)*L909+SQRT(1-Inputs!$B$38)*_xlfn.NORM.S.INV(RAND())</f>
        <v>-2.2903818233077424</v>
      </c>
      <c r="X909" s="24">
        <f ca="1">SQRT(Inputs!$B$38)*M909+SQRT(1-Inputs!$B$38)*_xlfn.NORM.S.INV(RAND())</f>
        <v>-1.8942146730222489</v>
      </c>
      <c r="Y909" s="24">
        <f ca="1">SQRT(Inputs!$B$38)*C909+SQRT(1-Inputs!$B$38)*_xlfn.NORM.S.INV(RAND())</f>
        <v>-0.9617751763145328</v>
      </c>
      <c r="Z909" s="24">
        <f ca="1">SQRT(Inputs!$B$38)*D909+SQRT(1-Inputs!$B$38)*_xlfn.NORM.S.INV(RAND())</f>
        <v>0.31849697279773165</v>
      </c>
      <c r="AA909" s="24">
        <f ca="1">SQRT(Inputs!$B$38)*E909+SQRT(1-Inputs!$B$38)*_xlfn.NORM.S.INV(RAND())</f>
        <v>1.1023894534173624</v>
      </c>
      <c r="AB909" s="24">
        <f ca="1">SQRT(Inputs!$B$38)*F909+SQRT(1-Inputs!$B$38)*_xlfn.NORM.S.INV(RAND())</f>
        <v>-0.73170418627651901</v>
      </c>
      <c r="AC909" s="24">
        <f ca="1">SQRT(Inputs!$B$38)*G909+SQRT(1-Inputs!$B$38)*_xlfn.NORM.S.INV(RAND())</f>
        <v>0.14903909209851662</v>
      </c>
      <c r="AD909" s="24">
        <f ca="1">SQRT(Inputs!$B$38)*H909+SQRT(1-Inputs!$B$38)*_xlfn.NORM.S.INV(RAND())</f>
        <v>1.3796531416336635</v>
      </c>
      <c r="AE909" s="24">
        <f ca="1">SQRT(Inputs!$B$38)*I909+SQRT(1-Inputs!$B$38)*_xlfn.NORM.S.INV(RAND())</f>
        <v>0.83166724196837549</v>
      </c>
      <c r="AF909" s="24">
        <f ca="1">SQRT(Inputs!$B$38)*J909+SQRT(1-Inputs!$B$38)*_xlfn.NORM.S.INV(RAND())</f>
        <v>0.4767856568841391</v>
      </c>
      <c r="AG909" s="24">
        <f ca="1">SQRT(Inputs!$B$38)*K909+SQRT(1-Inputs!$B$38)*_xlfn.NORM.S.INV(RAND())</f>
        <v>0.26067653490051035</v>
      </c>
      <c r="AH909" s="24">
        <f ca="1">SQRT(Inputs!$B$38)*L909+SQRT(1-Inputs!$B$38)*_xlfn.NORM.S.INV(RAND())</f>
        <v>-0.87340917060104561</v>
      </c>
      <c r="AI909" s="24">
        <f ca="1">SQRT(Inputs!$B$38)*M909+SQRT(1-Inputs!$B$38)*_xlfn.NORM.S.INV(RAND())</f>
        <v>-1.6246828991661262</v>
      </c>
      <c r="AJ909" s="24">
        <f ca="1">SQRT(Inputs!$B$38)*C909+SQRT(1-Inputs!$B$38)*_xlfn.NORM.S.INV(RAND())</f>
        <v>-1.2040435450492755</v>
      </c>
      <c r="AK909" s="24">
        <f ca="1">SQRT(Inputs!$B$38)*D909+SQRT(1-Inputs!$B$38)*_xlfn.NORM.S.INV(RAND())</f>
        <v>-1.3672511389564599</v>
      </c>
      <c r="AL909" s="24">
        <f ca="1">SQRT(Inputs!$B$38)*E909+SQRT(1-Inputs!$B$38)*_xlfn.NORM.S.INV(RAND())</f>
        <v>-0.27197067538691561</v>
      </c>
      <c r="AM909" s="24">
        <f ca="1">SQRT(Inputs!$B$38)*F909+SQRT(1-Inputs!$B$38)*_xlfn.NORM.S.INV(RAND())</f>
        <v>-1.2878540592491392</v>
      </c>
      <c r="AN909" s="24">
        <f ca="1">SQRT(Inputs!$B$38)*G909+SQRT(1-Inputs!$B$38)*_xlfn.NORM.S.INV(RAND())</f>
        <v>0.35389019020521273</v>
      </c>
      <c r="AO909" s="24">
        <f ca="1">SQRT(Inputs!$B$38)*H909+SQRT(1-Inputs!$B$38)*_xlfn.NORM.S.INV(RAND())</f>
        <v>-3.9779384326504692E-2</v>
      </c>
      <c r="AP909" s="24">
        <f ca="1">SQRT(Inputs!$B$38)*I909+SQRT(1-Inputs!$B$38)*_xlfn.NORM.S.INV(RAND())</f>
        <v>0.93477854939354632</v>
      </c>
      <c r="AQ909" s="24">
        <f ca="1">SQRT(Inputs!$B$38)*J909+SQRT(1-Inputs!$B$38)*_xlfn.NORM.S.INV(RAND())</f>
        <v>0.46761732160473529</v>
      </c>
      <c r="AR909" s="24">
        <f ca="1">SQRT(Inputs!$B$38)*K909+SQRT(1-Inputs!$B$38)*_xlfn.NORM.S.INV(RAND())</f>
        <v>-0.28547339848972808</v>
      </c>
      <c r="AS909" s="24">
        <f ca="1">SQRT(Inputs!$B$38)*L909+SQRT(1-Inputs!$B$38)*_xlfn.NORM.S.INV(RAND())</f>
        <v>-0.41356795584476125</v>
      </c>
      <c r="AT909" s="24">
        <f ca="1">SQRT(Inputs!$B$38)*M909+SQRT(1-Inputs!$B$38)*_xlfn.NORM.S.INV(RAND())</f>
        <v>0.29194626134862434</v>
      </c>
      <c r="AU909" s="15">
        <f ca="1">Inputs!$B$6*EXP($B$8-0.5*C$5^2+C$5*N909)</f>
        <v>4252.899353784197</v>
      </c>
      <c r="AV909" s="15">
        <f t="shared" ca="1" si="474"/>
        <v>5749.1760054092138</v>
      </c>
      <c r="AW909" s="15">
        <f t="shared" ca="1" si="475"/>
        <v>7923.4955829620767</v>
      </c>
      <c r="AX909" s="15">
        <f t="shared" ca="1" si="476"/>
        <v>8984.730292497039</v>
      </c>
      <c r="AY909" s="15">
        <f t="shared" ca="1" si="477"/>
        <v>11816.601730222446</v>
      </c>
      <c r="AZ909" s="15">
        <f t="shared" ca="1" si="478"/>
        <v>14053.904441693307</v>
      </c>
      <c r="BA909" s="15">
        <f t="shared" ca="1" si="479"/>
        <v>16091.329374932599</v>
      </c>
      <c r="BB909" s="15">
        <f t="shared" ca="1" si="480"/>
        <v>22076.200503588989</v>
      </c>
      <c r="BC909" s="15">
        <f t="shared" ca="1" si="481"/>
        <v>32405.243068511103</v>
      </c>
      <c r="BD909" s="15">
        <f t="shared" ca="1" si="482"/>
        <v>32044.019480139617</v>
      </c>
      <c r="BE909" s="15">
        <f t="shared" ca="1" si="483"/>
        <v>33043.641936802829</v>
      </c>
      <c r="BF909" s="15">
        <f ca="1">Inputs!$B$13*EXP($B$9-0.5*C$6^2+C$6*Y909)</f>
        <v>11430.031627053448</v>
      </c>
      <c r="BG909" s="15">
        <f t="shared" ca="1" si="484"/>
        <v>14754.188275918128</v>
      </c>
      <c r="BH909" s="15">
        <f t="shared" ca="1" si="485"/>
        <v>21643.491195790601</v>
      </c>
      <c r="BI909" s="15">
        <f t="shared" ca="1" si="486"/>
        <v>23672.838028523849</v>
      </c>
      <c r="BJ909" s="15">
        <f t="shared" ca="1" si="487"/>
        <v>29651.577850568316</v>
      </c>
      <c r="BK909" s="15">
        <f t="shared" ca="1" si="488"/>
        <v>43911.271928195041</v>
      </c>
      <c r="BL909" s="15">
        <f t="shared" ca="1" si="489"/>
        <v>60078.007620091143</v>
      </c>
      <c r="BM909" s="15">
        <f t="shared" ca="1" si="490"/>
        <v>78355.03265967271</v>
      </c>
      <c r="BN909" s="15">
        <f t="shared" ca="1" si="491"/>
        <v>99424.737659470513</v>
      </c>
      <c r="BO909" s="15">
        <f t="shared" ca="1" si="492"/>
        <v>110521.76190441965</v>
      </c>
      <c r="BP909" s="15">
        <f t="shared" ca="1" si="493"/>
        <v>113161.54384298931</v>
      </c>
      <c r="BQ909" s="15">
        <f ca="1">Inputs!$B$20*EXP($B$10-0.5*C$7^2+C$7*AJ909)</f>
        <v>2798.6019959723367</v>
      </c>
      <c r="BR909" s="15">
        <f t="shared" ca="1" si="494"/>
        <v>2459.8242183324001</v>
      </c>
      <c r="BS909" s="15">
        <f t="shared" ca="1" si="495"/>
        <v>3115.3653017664546</v>
      </c>
      <c r="BT909" s="15">
        <f t="shared" ca="1" si="496"/>
        <v>3063.9401664342572</v>
      </c>
      <c r="BU909" s="15">
        <f t="shared" ca="1" si="497"/>
        <v>4625.8855707186713</v>
      </c>
      <c r="BV909" s="15">
        <f t="shared" ca="1" si="498"/>
        <v>6378.5188871562004</v>
      </c>
      <c r="BW909" s="15">
        <f t="shared" ca="1" si="499"/>
        <v>10848.137880138767</v>
      </c>
      <c r="BX909" s="15">
        <f t="shared" ca="1" si="500"/>
        <v>16664.050407384279</v>
      </c>
      <c r="BY909" s="15">
        <f t="shared" ca="1" si="501"/>
        <v>22108.078528663871</v>
      </c>
      <c r="BZ909" s="15">
        <f t="shared" ca="1" si="502"/>
        <v>28749.716952782739</v>
      </c>
      <c r="CA909" s="15">
        <f t="shared" ca="1" si="503"/>
        <v>42535.042615053848</v>
      </c>
      <c r="CB909" s="15">
        <f ca="1">(AU909*DCF!C$10-DCF!C$5*MAX(AU909*DCF!C$10,0)-MAX(AU909-Inputs!$B$6,0)/Inputs!$B$10)*DCF!C$6</f>
        <v>1048.1320246975586</v>
      </c>
      <c r="CC909" s="15">
        <f ca="1">(AV909*DCF!D$10-DCF!D$5*MAX(AV909*DCF!D$10,0)-MAX(AV909-AU909,0)/Inputs!$B$10)*DCF!D$6</f>
        <v>1036.4948007726953</v>
      </c>
      <c r="CD909" s="15">
        <f ca="1">(AW909*DCF!E$10-DCF!E$5*MAX(AW909*DCF!E$10,0)-MAX(AW909-AV909,0)/Inputs!$B$10)*DCF!E$6</f>
        <v>1339.6621875860731</v>
      </c>
      <c r="CE909" s="15">
        <f ca="1">(AX909*DCF!F$10-DCF!F$5*MAX(AX909*DCF!F$10,0)-MAX(AX909-AW909,0)/Inputs!$B$10)*DCF!F$6</f>
        <v>1740.5356720781074</v>
      </c>
      <c r="CF909" s="15">
        <f ca="1">(AY909*DCF!G$10-DCF!G$5*MAX(AY909*DCF!G$10,0)-MAX(AY909-AX909,0)/Inputs!$B$10)*DCF!G$6</f>
        <v>1890.3562011015833</v>
      </c>
      <c r="CG909" s="15">
        <f ca="1">(AZ909*DCF!H$10-DCF!H$5*MAX(AZ909*DCF!H$10,0)-MAX(AZ909-AY909,0)/Inputs!$B$10)*DCF!H$6</f>
        <v>2331.3024225903655</v>
      </c>
      <c r="CH909" s="15">
        <f ca="1">(BA909*DCF!I$10-DCF!I$5*MAX(BA909*DCF!I$10,0)-MAX(BA909-AZ909,0)/Inputs!$B$10)*DCF!I$6</f>
        <v>2605.0897893459005</v>
      </c>
      <c r="CI909" s="15">
        <f ca="1">(BB909*DCF!J$10-DCF!J$5*MAX(BB909*DCF!J$10,0)-MAX(BB909-BA909,0)/Inputs!$B$10)*DCF!J$6</f>
        <v>2881.418633573528</v>
      </c>
      <c r="CJ909" s="15">
        <f ca="1">(BC909*DCF!K$10-DCF!K$5*MAX(BC909*DCF!K$10,0)-MAX(BC909-BB909,0)/Inputs!$B$10)*DCF!K$6</f>
        <v>3770.8149806598585</v>
      </c>
      <c r="CK909" s="15">
        <f ca="1">(BD909*DCF!L$10-DCF!L$5*MAX(BD909*DCF!L$10,0)-MAX(BD909-BC909,0)/Inputs!$B$10)*DCF!L$6</f>
        <v>4832.8474856348994</v>
      </c>
      <c r="CL909" s="15">
        <f ca="1">(BE909*DCF!M$10-DCF!M$5*MAX(BE909*DCF!M$10,0)-MAX(BE909-BD909,0)/Inputs!$B$10)*DCF!M$6</f>
        <v>4543.4696819639039</v>
      </c>
      <c r="CM909" s="15">
        <f ca="1">(BF909*DCF!C$28-DCF!C$5*MAX(BF909*DCF!C$28,0)-MAX(BF909-Inputs!$B$13,0)/Inputs!$B$17)*DCF!C$6</f>
        <v>3478.4326728616015</v>
      </c>
      <c r="CN909" s="15">
        <f ca="1">(BG909*DCF!D$28-DCF!D$5*MAX(BG909*DCF!D$28,0)-MAX(BG909-BF909,0)/Inputs!$B$17)*DCF!D$6</f>
        <v>3636.2537105259826</v>
      </c>
      <c r="CO909" s="15">
        <f ca="1">(BH909*DCF!E$28-DCF!E$5*MAX(BH909*DCF!E$28,0)-MAX(BH909-BG909,0)/Inputs!$B$17)*DCF!E$6</f>
        <v>4772.0353244976823</v>
      </c>
      <c r="CP909" s="15">
        <f ca="1">(BI909*DCF!F$28-DCF!F$5*MAX(BI909*DCF!F$28,0)-MAX(BI909-BH909,0)/Inputs!$B$17)*DCF!F$6</f>
        <v>6057.0772946005845</v>
      </c>
      <c r="CQ909" s="15">
        <f ca="1">(BJ909*DCF!G$28-DCF!G$5*MAX(BJ909*DCF!G$28,0)-MAX(BJ909-BI909,0)/Inputs!$B$17)*DCF!G$6</f>
        <v>6687.7618638726817</v>
      </c>
      <c r="CR909" s="15">
        <f ca="1">(BK909*DCF!H$28-DCF!H$5*MAX(BK909*DCF!H$28,0)-MAX(BK909-BJ909,0)/Inputs!$B$17)*DCF!H$6</f>
        <v>8644.1857269564716</v>
      </c>
      <c r="CS909" s="15">
        <f ca="1">(BL909*DCF!I$28-DCF!I$5*MAX(BL909*DCF!I$28,0)-MAX(BL909-BK909,0)/Inputs!$B$17)*DCF!I$6</f>
        <v>11807.103755571807</v>
      </c>
      <c r="CT909" s="15">
        <f ca="1">(BM909*DCF!J$28-DCF!J$5*MAX(BM909*DCF!J$28,0)-MAX(BM909-BL909,0)/Inputs!$B$17)*DCF!J$6</f>
        <v>15056.292819430044</v>
      </c>
      <c r="CU909" s="15">
        <f ca="1">(BN909*DCF!K$28-DCF!K$5*MAX(BN909*DCF!K$28,0)-MAX(BN909-BM909,0)/Inputs!$B$17)*DCF!K$6</f>
        <v>18416.07932370271</v>
      </c>
      <c r="CV909" s="15">
        <f ca="1">(BO909*DCF!L$28-DCF!L$5*MAX(BO909*DCF!L$28,0)-MAX(BO909-BN909,0)/Inputs!$B$17)*DCF!L$6</f>
        <v>20795.764540295058</v>
      </c>
      <c r="CW909" s="15">
        <f ca="1">(BP909*DCF!M$28-DCF!M$5*MAX(BP909*DCF!M$28,0)-MAX(BP909-BO909,0)/Inputs!$B$17)*DCF!M$6</f>
        <v>21015.47857530474</v>
      </c>
      <c r="CX909" s="15">
        <f ca="1">(BQ909*DCF!C$46-DCF!C$5*MAX(BQ909*DCF!C$46,0)-MAX(BQ909-Inputs!$B$20,0)/Inputs!$B$24)*DCF!C$6</f>
        <v>-646.32840553633639</v>
      </c>
      <c r="CY909" s="15">
        <f ca="1">(BR909*DCF!D$46-DCF!D$5*MAX(BR909*DCF!D$46,0)-MAX(BR909-BQ909,0)/Inputs!$B$24)*DCF!D$6</f>
        <v>-419.83463022703626</v>
      </c>
      <c r="CZ909" s="15">
        <f ca="1">(BS909*DCF!E$46-DCF!E$5*MAX(BS909*DCF!E$46,0)-MAX(BS909-BR909,0)/Inputs!$B$24)*DCF!E$6</f>
        <v>-626.79361952095439</v>
      </c>
      <c r="DA909" s="15">
        <f ca="1">(BT909*DCF!F$46-DCF!F$5*MAX(BT909*DCF!F$46,0)-MAX(BT909-BS909,0)/Inputs!$B$24)*DCF!F$6</f>
        <v>-223.13549462720397</v>
      </c>
      <c r="DB909" s="15">
        <f ca="1">(BU909*DCF!G$46-DCF!G$5*MAX(BU909*DCF!G$46,0)-MAX(BU909-BT909,0)/Inputs!$B$24)*DCF!G$6</f>
        <v>-681.0132246932784</v>
      </c>
      <c r="DC909" s="15">
        <f ca="1">(BV909*DCF!H$46-DCF!H$5*MAX(BV909*DCF!H$46,0)-MAX(BV909-BU909,0)/Inputs!$B$24)*DCF!H$6</f>
        <v>-544.62006452046671</v>
      </c>
      <c r="DD909" s="15">
        <f ca="1">(BW909*DCF!I$46-DCF!I$5*MAX(BW909*DCF!I$46,0)-MAX(BW909-BV909,0)/Inputs!$B$24)*DCF!I$6</f>
        <v>-1032.5127544643237</v>
      </c>
      <c r="DE909" s="15">
        <f ca="1">(BX909*DCF!J$46-DCF!J$5*MAX(BX909*DCF!J$46,0)-MAX(BX909-BW909,0)/Inputs!$B$24)*DCF!J$6</f>
        <v>-843.27416423288878</v>
      </c>
      <c r="DF909" s="15">
        <f ca="1">(BY909*DCF!K$46-DCF!K$5*MAX(BY909*DCF!K$46,0)-MAX(BY909-BX909,0)/Inputs!$B$24)*DCF!K$6</f>
        <v>-70.754718198900036</v>
      </c>
      <c r="DG909" s="15">
        <f ca="1">(BZ909*DCF!L$46-DCF!L$5*MAX(BZ909*DCF!L$46,0)-MAX(BZ909-BY909,0)/Inputs!$B$24)*DCF!L$6</f>
        <v>484.31025085751855</v>
      </c>
      <c r="DH909" s="15">
        <f ca="1">(CA909*DCF!M$46-DCF!M$5*MAX(CA909*DCF!M$46,0)-MAX(CA909-BZ909,0)/Inputs!$B$24)*DCF!M$6</f>
        <v>452.67258920248582</v>
      </c>
      <c r="DI909" s="15">
        <f ca="1">SUM(CB909:CL909)+BE909*DCF!M$10*(1+Inputs!$B$30)*(1-Inputs!$B$33)*(1-Inputs!$B$30/Inputs!$B$31)/(Inputs!$B$29-Inputs!$B$30)*DCF!M$6</f>
        <v>119981.01634705544</v>
      </c>
      <c r="DJ909" s="15">
        <f ca="1">SUM(CM909:CW909)+BP909*DCF!M$28*(1+Inputs!$B$30)*(1-Inputs!$B$33)*(1-Inputs!$B$30/Inputs!$B$31)/(Inputs!$B$29-Inputs!$B$30)*DCF!M$6</f>
        <v>540273.22950300784</v>
      </c>
      <c r="DK909" s="15">
        <f ca="1">SUM(CX909:DH909)+CA909*DCF!M$46*(1+Inputs!$B$30)*(1-Inputs!$B$33)*(1-Inputs!$B$30/Inputs!$B$31)/(Inputs!$B$29-Inputs!$B$30)*DCF!M$6</f>
        <v>61612.93024481865</v>
      </c>
      <c r="DM909" s="15">
        <f ca="1">DI909+DJ909+DK909+Inputs!$B$34+Inputs!$B$36-Inputs!$B$35</f>
        <v>798718.17609488196</v>
      </c>
    </row>
    <row r="910" spans="1:117" x14ac:dyDescent="0.75">
      <c r="A910" s="11">
        <v>897</v>
      </c>
      <c r="C910" s="24">
        <f t="shared" ca="1" si="509"/>
        <v>-0.4148578722452641</v>
      </c>
      <c r="D910" s="24">
        <f t="shared" ca="1" si="509"/>
        <v>-0.69712835103011261</v>
      </c>
      <c r="E910" s="24">
        <f t="shared" ca="1" si="509"/>
        <v>0.13377961594618532</v>
      </c>
      <c r="F910" s="24">
        <f t="shared" ca="1" si="509"/>
        <v>1.4247804176595913</v>
      </c>
      <c r="G910" s="24">
        <f t="shared" ca="1" si="509"/>
        <v>0.44950791249564365</v>
      </c>
      <c r="H910" s="24">
        <f t="shared" ca="1" si="509"/>
        <v>4.1984079753368E-2</v>
      </c>
      <c r="I910" s="24">
        <f t="shared" ca="1" si="509"/>
        <v>0.42641662172822647</v>
      </c>
      <c r="J910" s="24">
        <f t="shared" ca="1" si="509"/>
        <v>0.45500203375043119</v>
      </c>
      <c r="K910" s="24">
        <f t="shared" ca="1" si="509"/>
        <v>-0.56700559447775833</v>
      </c>
      <c r="L910" s="24">
        <f t="shared" ca="1" si="509"/>
        <v>0.58487274240600562</v>
      </c>
      <c r="M910" s="24">
        <f t="shared" ca="1" si="509"/>
        <v>1.2311321088271283</v>
      </c>
      <c r="N910" s="24">
        <f ca="1">SQRT(Inputs!$B$38)*C910+SQRT(1-Inputs!$B$38)*_xlfn.NORM.S.INV(RAND())</f>
        <v>0.85184034489052574</v>
      </c>
      <c r="O910" s="24">
        <f ca="1">SQRT(Inputs!$B$38)*D910+SQRT(1-Inputs!$B$38)*_xlfn.NORM.S.INV(RAND())</f>
        <v>-0.22101236717719683</v>
      </c>
      <c r="P910" s="24">
        <f ca="1">SQRT(Inputs!$B$38)*E910+SQRT(1-Inputs!$B$38)*_xlfn.NORM.S.INV(RAND())</f>
        <v>0.40692769411723634</v>
      </c>
      <c r="Q910" s="24">
        <f ca="1">SQRT(Inputs!$B$38)*F910+SQRT(1-Inputs!$B$38)*_xlfn.NORM.S.INV(RAND())</f>
        <v>1.07812176220681</v>
      </c>
      <c r="R910" s="24">
        <f ca="1">SQRT(Inputs!$B$38)*G910+SQRT(1-Inputs!$B$38)*_xlfn.NORM.S.INV(RAND())</f>
        <v>0.35289874688086553</v>
      </c>
      <c r="S910" s="24">
        <f ca="1">SQRT(Inputs!$B$38)*H910+SQRT(1-Inputs!$B$38)*_xlfn.NORM.S.INV(RAND())</f>
        <v>-1.3349784080706937</v>
      </c>
      <c r="T910" s="24">
        <f ca="1">SQRT(Inputs!$B$38)*I910+SQRT(1-Inputs!$B$38)*_xlfn.NORM.S.INV(RAND())</f>
        <v>0.21409145391719062</v>
      </c>
      <c r="U910" s="24">
        <f ca="1">SQRT(Inputs!$B$38)*J910+SQRT(1-Inputs!$B$38)*_xlfn.NORM.S.INV(RAND())</f>
        <v>0.12075091141495137</v>
      </c>
      <c r="V910" s="24">
        <f ca="1">SQRT(Inputs!$B$38)*K910+SQRT(1-Inputs!$B$38)*_xlfn.NORM.S.INV(RAND())</f>
        <v>-0.5770181148605229</v>
      </c>
      <c r="W910" s="24">
        <f ca="1">SQRT(Inputs!$B$38)*L910+SQRT(1-Inputs!$B$38)*_xlfn.NORM.S.INV(RAND())</f>
        <v>-0.58778316533684949</v>
      </c>
      <c r="X910" s="24">
        <f ca="1">SQRT(Inputs!$B$38)*M910+SQRT(1-Inputs!$B$38)*_xlfn.NORM.S.INV(RAND())</f>
        <v>-9.9672946909428517E-2</v>
      </c>
      <c r="Y910" s="24">
        <f ca="1">SQRT(Inputs!$B$38)*C910+SQRT(1-Inputs!$B$38)*_xlfn.NORM.S.INV(RAND())</f>
        <v>-0.316685308183981</v>
      </c>
      <c r="Z910" s="24">
        <f ca="1">SQRT(Inputs!$B$38)*D910+SQRT(1-Inputs!$B$38)*_xlfn.NORM.S.INV(RAND())</f>
        <v>-2.3028766310529565</v>
      </c>
      <c r="AA910" s="24">
        <f ca="1">SQRT(Inputs!$B$38)*E910+SQRT(1-Inputs!$B$38)*_xlfn.NORM.S.INV(RAND())</f>
        <v>-1.6530994407116859</v>
      </c>
      <c r="AB910" s="24">
        <f ca="1">SQRT(Inputs!$B$38)*F910+SQRT(1-Inputs!$B$38)*_xlfn.NORM.S.INV(RAND())</f>
        <v>1.5138700597591708</v>
      </c>
      <c r="AC910" s="24">
        <f ca="1">SQRT(Inputs!$B$38)*G910+SQRT(1-Inputs!$B$38)*_xlfn.NORM.S.INV(RAND())</f>
        <v>0.27442538395626959</v>
      </c>
      <c r="AD910" s="24">
        <f ca="1">SQRT(Inputs!$B$38)*H910+SQRT(1-Inputs!$B$38)*_xlfn.NORM.S.INV(RAND())</f>
        <v>-0.74830832511277601</v>
      </c>
      <c r="AE910" s="24">
        <f ca="1">SQRT(Inputs!$B$38)*I910+SQRT(1-Inputs!$B$38)*_xlfn.NORM.S.INV(RAND())</f>
        <v>-0.45128971320941558</v>
      </c>
      <c r="AF910" s="24">
        <f ca="1">SQRT(Inputs!$B$38)*J910+SQRT(1-Inputs!$B$38)*_xlfn.NORM.S.INV(RAND())</f>
        <v>-0.22685257120746447</v>
      </c>
      <c r="AG910" s="24">
        <f ca="1">SQRT(Inputs!$B$38)*K910+SQRT(1-Inputs!$B$38)*_xlfn.NORM.S.INV(RAND())</f>
        <v>0.38066057431903022</v>
      </c>
      <c r="AH910" s="24">
        <f ca="1">SQRT(Inputs!$B$38)*L910+SQRT(1-Inputs!$B$38)*_xlfn.NORM.S.INV(RAND())</f>
        <v>-0.18399095359375384</v>
      </c>
      <c r="AI910" s="24">
        <f ca="1">SQRT(Inputs!$B$38)*M910+SQRT(1-Inputs!$B$38)*_xlfn.NORM.S.INV(RAND())</f>
        <v>1.8613811932061344</v>
      </c>
      <c r="AJ910" s="24">
        <f ca="1">SQRT(Inputs!$B$38)*C910+SQRT(1-Inputs!$B$38)*_xlfn.NORM.S.INV(RAND())</f>
        <v>-0.64861379601475988</v>
      </c>
      <c r="AK910" s="24">
        <f ca="1">SQRT(Inputs!$B$38)*D910+SQRT(1-Inputs!$B$38)*_xlfn.NORM.S.INV(RAND())</f>
        <v>-0.8843002363594259</v>
      </c>
      <c r="AL910" s="24">
        <f ca="1">SQRT(Inputs!$B$38)*E910+SQRT(1-Inputs!$B$38)*_xlfn.NORM.S.INV(RAND())</f>
        <v>-0.36997193193867506</v>
      </c>
      <c r="AM910" s="24">
        <f ca="1">SQRT(Inputs!$B$38)*F910+SQRT(1-Inputs!$B$38)*_xlfn.NORM.S.INV(RAND())</f>
        <v>2.1974849211417231</v>
      </c>
      <c r="AN910" s="24">
        <f ca="1">SQRT(Inputs!$B$38)*G910+SQRT(1-Inputs!$B$38)*_xlfn.NORM.S.INV(RAND())</f>
        <v>1.1003833891302608</v>
      </c>
      <c r="AO910" s="24">
        <f ca="1">SQRT(Inputs!$B$38)*H910+SQRT(1-Inputs!$B$38)*_xlfn.NORM.S.INV(RAND())</f>
        <v>-3.8204348544461711E-2</v>
      </c>
      <c r="AP910" s="24">
        <f ca="1">SQRT(Inputs!$B$38)*I910+SQRT(1-Inputs!$B$38)*_xlfn.NORM.S.INV(RAND())</f>
        <v>0.96570060747763298</v>
      </c>
      <c r="AQ910" s="24">
        <f ca="1">SQRT(Inputs!$B$38)*J910+SQRT(1-Inputs!$B$38)*_xlfn.NORM.S.INV(RAND())</f>
        <v>-0.13895481263900342</v>
      </c>
      <c r="AR910" s="24">
        <f ca="1">SQRT(Inputs!$B$38)*K910+SQRT(1-Inputs!$B$38)*_xlfn.NORM.S.INV(RAND())</f>
        <v>0.46629372664208513</v>
      </c>
      <c r="AS910" s="24">
        <f ca="1">SQRT(Inputs!$B$38)*L910+SQRT(1-Inputs!$B$38)*_xlfn.NORM.S.INV(RAND())</f>
        <v>0.9574512114218019</v>
      </c>
      <c r="AT910" s="24">
        <f ca="1">SQRT(Inputs!$B$38)*M910+SQRT(1-Inputs!$B$38)*_xlfn.NORM.S.INV(RAND())</f>
        <v>0.56286814944602626</v>
      </c>
      <c r="AU910" s="15">
        <f ca="1">Inputs!$B$6*EXP($B$8-0.5*C$5^2+C$5*N910)</f>
        <v>5695.9030514587394</v>
      </c>
      <c r="AV910" s="15">
        <f t="shared" ref="AV910:AV973" ca="1" si="510">AU910*EXP($B$8-0.5*D$5^2+D$5*O910)</f>
        <v>6711.5783306909416</v>
      </c>
      <c r="AW910" s="15">
        <f t="shared" ref="AW910:AW973" ca="1" si="511">AV910*EXP($B$8-0.5*E$5^2+E$5*P910)</f>
        <v>8645.3071507393943</v>
      </c>
      <c r="AX910" s="15">
        <f t="shared" ref="AX910:AX973" ca="1" si="512">AW910*EXP($B$8-0.5*F$5^2+F$5*Q910)</f>
        <v>12076.935722795528</v>
      </c>
      <c r="AY910" s="15">
        <f t="shared" ref="AY910:AY973" ca="1" si="513">AX910*EXP($B$8-0.5*G$5^2+G$5*R910)</f>
        <v>15380.249545118742</v>
      </c>
      <c r="AZ910" s="15">
        <f t="shared" ref="AZ910:AZ973" ca="1" si="514">AY910*EXP($B$8-0.5*H$5^2+H$5*S910)</f>
        <v>16238.842917133603</v>
      </c>
      <c r="BA910" s="15">
        <f t="shared" ref="BA910:BA973" ca="1" si="515">AZ910*EXP($B$8-0.5*I$5^2+I$5*T910)</f>
        <v>20322.48870516118</v>
      </c>
      <c r="BB910" s="15">
        <f t="shared" ref="BB910:BB973" ca="1" si="516">BA910*EXP($B$8-0.5*J$5^2+J$5*U910)</f>
        <v>25183.756076362799</v>
      </c>
      <c r="BC910" s="15">
        <f t="shared" ref="BC910:BC973" ca="1" si="517">BB910*EXP($B$8-0.5*K$5^2+K$5*V910)</f>
        <v>29172.683341056163</v>
      </c>
      <c r="BD910" s="15">
        <f t="shared" ref="BD910:BD973" ca="1" si="518">BC910*EXP($B$8-0.5*L$5^2+L$5*W910)</f>
        <v>33827.468929679286</v>
      </c>
      <c r="BE910" s="15">
        <f t="shared" ref="BE910:BE973" ca="1" si="519">BD910*EXP($B$8-0.5*M$5^2+M$5*X910)</f>
        <v>41076.623741343254</v>
      </c>
      <c r="BF910" s="15">
        <f ca="1">Inputs!$B$13*EXP($B$9-0.5*C$6^2+C$6*Y910)</f>
        <v>12989.37637259441</v>
      </c>
      <c r="BG910" s="15">
        <f t="shared" ref="BG910:BG973" ca="1" si="520">BF910*EXP($B$9-0.5*D$6^2+D$6*Z910)</f>
        <v>10448.078610319897</v>
      </c>
      <c r="BH910" s="15">
        <f t="shared" ref="BH910:BH973" ca="1" si="521">BG910*EXP($B$9-0.5*E$6^2+E$6*AA910)</f>
        <v>9704.383213418987</v>
      </c>
      <c r="BI910" s="15">
        <f t="shared" ref="BI910:BI973" ca="1" si="522">BH910*EXP($B$9-0.5*F$6^2+F$6*AB910)</f>
        <v>14996.829561668892</v>
      </c>
      <c r="BJ910" s="15">
        <f t="shared" ref="BJ910:BJ973" ca="1" si="523">BI910*EXP($B$9-0.5*G$6^2+G$6*AC910)</f>
        <v>19126.976366897725</v>
      </c>
      <c r="BK910" s="15">
        <f t="shared" ref="BK910:BK973" ca="1" si="524">BJ910*EXP($B$9-0.5*H$6^2+H$6*AD910)</f>
        <v>21200.986569116387</v>
      </c>
      <c r="BL910" s="15">
        <f t="shared" ref="BL910:BL973" ca="1" si="525">BK910*EXP($B$9-0.5*I$6^2+I$6*AE910)</f>
        <v>24563.461170368406</v>
      </c>
      <c r="BM910" s="15">
        <f t="shared" ref="BM910:BM973" ca="1" si="526">BL910*EXP($B$9-0.5*J$6^2+J$6*AF910)</f>
        <v>29354.771330621701</v>
      </c>
      <c r="BN910" s="15">
        <f t="shared" ref="BN910:BN973" ca="1" si="527">BM910*EXP($B$9-0.5*K$6^2+K$6*AG910)</f>
        <v>37787.722329029777</v>
      </c>
      <c r="BO910" s="15">
        <f t="shared" ref="BO910:BO973" ca="1" si="528">BN910*EXP($B$9-0.5*L$6^2+L$6*AH910)</f>
        <v>45510.081278769358</v>
      </c>
      <c r="BP910" s="15">
        <f t="shared" ref="BP910:BP973" ca="1" si="529">BO910*EXP($B$9-0.5*M$6^2+M$6*AI910)</f>
        <v>69165.089898309743</v>
      </c>
      <c r="BQ910" s="15">
        <f ca="1">Inputs!$B$20*EXP($B$10-0.5*C$7^2+C$7*AJ910)</f>
        <v>3407.9853896232494</v>
      </c>
      <c r="BR910" s="15">
        <f t="shared" ref="BR910:BR973" ca="1" si="530">BQ910*EXP($B$10-0.5*D$7^2+D$7*AK910)</f>
        <v>3491.9724942836024</v>
      </c>
      <c r="BS910" s="15">
        <f t="shared" ref="BS910:BS973" ca="1" si="531">BR910*EXP($B$10-0.5*E$7^2+E$7*AL910)</f>
        <v>4299.8366816497928</v>
      </c>
      <c r="BT910" s="15">
        <f t="shared" ref="BT910:BT973" ca="1" si="532">BS910*EXP($B$10-0.5*F$7^2+F$7*AM910)</f>
        <v>10551.300611157136</v>
      </c>
      <c r="BU910" s="15">
        <f t="shared" ref="BU910:BU973" ca="1" si="533">BT910*EXP($B$10-0.5*G$7^2+G$7*AN910)</f>
        <v>19083.881756389866</v>
      </c>
      <c r="BV910" s="15">
        <f t="shared" ref="BV910:BV973" ca="1" si="534">BU910*EXP($B$10-0.5*H$7^2+H$7*AO910)</f>
        <v>26323.630625276666</v>
      </c>
      <c r="BW910" s="15">
        <f t="shared" ref="BW910:BW973" ca="1" si="535">BV910*EXP($B$10-0.5*I$7^2+I$7*AP910)</f>
        <v>45063.346009588517</v>
      </c>
      <c r="BX910" s="15">
        <f t="shared" ref="BX910:BX973" ca="1" si="536">BW910*EXP($B$10-0.5*J$7^2+J$7*AQ910)</f>
        <v>61296.788763961988</v>
      </c>
      <c r="BY910" s="15">
        <f t="shared" ref="BY910:BY973" ca="1" si="537">BX910*EXP($B$10-0.5*K$7^2+K$7*AR910)</f>
        <v>93901.696147285213</v>
      </c>
      <c r="BZ910" s="15">
        <f t="shared" ref="BZ910:BZ973" ca="1" si="538">BY910*EXP($B$10-0.5*L$7^2+L$7*AS910)</f>
        <v>157114.20752676303</v>
      </c>
      <c r="CA910" s="15">
        <f t="shared" ref="CA910:CA973" ca="1" si="539">BZ910*EXP($B$10-0.5*M$7^2+M$7*AT910)</f>
        <v>243914.15924899103</v>
      </c>
      <c r="CB910" s="15">
        <f ca="1">(AU910*DCF!C$10-DCF!C$5*MAX(AU910*DCF!C$10,0)-MAX(AU910-Inputs!$B$6,0)/Inputs!$B$10)*DCF!C$6</f>
        <v>1037.8431511309725</v>
      </c>
      <c r="CC910" s="15">
        <f ca="1">(AV910*DCF!D$10-DCF!D$5*MAX(AV910*DCF!D$10,0)-MAX(AV910-AU910,0)/Inputs!$B$10)*DCF!D$6</f>
        <v>1388.255913924909</v>
      </c>
      <c r="CD910" s="15">
        <f ca="1">(AW910*DCF!E$10-DCF!E$5*MAX(AW910*DCF!E$10,0)-MAX(AW910-AV910,0)/Inputs!$B$10)*DCF!E$6</f>
        <v>1560.507990169579</v>
      </c>
      <c r="CE910" s="15">
        <f ca="1">(AX910*DCF!F$10-DCF!F$5*MAX(AX910*DCF!F$10,0)-MAX(AX910-AW910,0)/Inputs!$B$10)*DCF!F$6</f>
        <v>1922.3389956819731</v>
      </c>
      <c r="CF910" s="15">
        <f ca="1">(AY910*DCF!G$10-DCF!G$5*MAX(AY910*DCF!G$10,0)-MAX(AY910-AX910,0)/Inputs!$B$10)*DCF!G$6</f>
        <v>2533.9902834342929</v>
      </c>
      <c r="CG910" s="15">
        <f ca="1">(AZ910*DCF!H$10-DCF!H$5*MAX(AZ910*DCF!H$10,0)-MAX(AZ910-AY910,0)/Inputs!$B$10)*DCF!H$6</f>
        <v>3000.3243546675367</v>
      </c>
      <c r="CH910" s="15">
        <f ca="1">(BA910*DCF!I$10-DCF!I$5*MAX(BA910*DCF!I$10,0)-MAX(BA910-AZ910,0)/Inputs!$B$10)*DCF!I$6</f>
        <v>3042.3163325336222</v>
      </c>
      <c r="CI910" s="15">
        <f ca="1">(BB910*DCF!J$10-DCF!J$5*MAX(BB910*DCF!J$10,0)-MAX(BB910-BA910,0)/Inputs!$B$10)*DCF!J$6</f>
        <v>3584.9460143369652</v>
      </c>
      <c r="CJ910" s="15">
        <f ca="1">(BC910*DCF!K$10-DCF!K$5*MAX(BC910*DCF!K$10,0)-MAX(BC910-BB910,0)/Inputs!$B$10)*DCF!K$6</f>
        <v>4137.9444074938992</v>
      </c>
      <c r="CK910" s="15">
        <f ca="1">(BD910*DCF!L$10-DCF!L$5*MAX(BD910*DCF!L$10,0)-MAX(BD910-BC910,0)/Inputs!$B$10)*DCF!L$6</f>
        <v>4499.8864324820624</v>
      </c>
      <c r="CL910" s="15">
        <f ca="1">(BE910*DCF!M$10-DCF!M$5*MAX(BE910*DCF!M$10,0)-MAX(BE910-BD910,0)/Inputs!$B$10)*DCF!M$6</f>
        <v>4930.4538980674424</v>
      </c>
      <c r="CM910" s="15">
        <f ca="1">(BF910*DCF!C$28-DCF!C$5*MAX(BF910*DCF!C$28,0)-MAX(BF910-Inputs!$B$13,0)/Inputs!$B$17)*DCF!C$6</f>
        <v>3594.2086555339879</v>
      </c>
      <c r="CN910" s="15">
        <f ca="1">(BG910*DCF!D$28-DCF!D$5*MAX(BG910*DCF!D$28,0)-MAX(BG910-BF910,0)/Inputs!$B$17)*DCF!D$6</f>
        <v>3077.2001232430835</v>
      </c>
      <c r="CO910" s="15">
        <f ca="1">(BH910*DCF!E$28-DCF!E$5*MAX(BH910*DCF!E$28,0)-MAX(BH910-BG910,0)/Inputs!$B$17)*DCF!E$6</f>
        <v>2748.4541265910884</v>
      </c>
      <c r="CP910" s="15">
        <f ca="1">(BI910*DCF!F$28-DCF!F$5*MAX(BI910*DCF!F$28,0)-MAX(BI910-BH910,0)/Inputs!$B$17)*DCF!F$6</f>
        <v>3107.6706853732462</v>
      </c>
      <c r="CQ910" s="15">
        <f ca="1">(BJ910*DCF!G$28-DCF!G$5*MAX(BJ910*DCF!G$28,0)-MAX(BJ910-BI910,0)/Inputs!$B$17)*DCF!G$6</f>
        <v>4267.9892425721928</v>
      </c>
      <c r="CR910" s="15">
        <f ca="1">(BK910*DCF!H$28-DCF!H$5*MAX(BK910*DCF!H$28,0)-MAX(BK910-BJ910,0)/Inputs!$B$17)*DCF!H$6</f>
        <v>4920.9949019305259</v>
      </c>
      <c r="CS910" s="15">
        <f ca="1">(BL910*DCF!I$28-DCF!I$5*MAX(BL910*DCF!I$28,0)-MAX(BL910-BK910,0)/Inputs!$B$17)*DCF!I$6</f>
        <v>5293.5543064202702</v>
      </c>
      <c r="CT910" s="15">
        <f ca="1">(BM910*DCF!J$28-DCF!J$5*MAX(BM910*DCF!J$28,0)-MAX(BM910-BL910,0)/Inputs!$B$17)*DCF!J$6</f>
        <v>5913.2623470122189</v>
      </c>
      <c r="CU910" s="15">
        <f ca="1">(BN910*DCF!K$28-DCF!K$5*MAX(BN910*DCF!K$28,0)-MAX(BN910-BM910,0)/Inputs!$B$17)*DCF!K$6</f>
        <v>6947.2091981998146</v>
      </c>
      <c r="CV910" s="15">
        <f ca="1">(BO910*DCF!L$28-DCF!L$5*MAX(BO910*DCF!L$28,0)-MAX(BO910-BN910,0)/Inputs!$B$17)*DCF!L$6</f>
        <v>8206.4186738810604</v>
      </c>
      <c r="CW910" s="15">
        <f ca="1">(BP910*DCF!M$28-DCF!M$5*MAX(BP910*DCF!M$28,0)-MAX(BP910-BO910,0)/Inputs!$B$17)*DCF!M$6</f>
        <v>10540.838602413234</v>
      </c>
      <c r="CX910" s="15">
        <f ca="1">(BQ910*DCF!C$46-DCF!C$5*MAX(BQ910*DCF!C$46,0)-MAX(BQ910-Inputs!$B$20,0)/Inputs!$B$24)*DCF!C$6</f>
        <v>-882.66886117084243</v>
      </c>
      <c r="CY910" s="15">
        <f ca="1">(BR910*DCF!D$46-DCF!D$5*MAX(BR910*DCF!D$46,0)-MAX(BR910-BQ910,0)/Inputs!$B$24)*DCF!D$6</f>
        <v>-631.83487132526977</v>
      </c>
      <c r="CZ910" s="15">
        <f ca="1">(BS910*DCF!E$46-DCF!E$5*MAX(BS910*DCF!E$46,0)-MAX(BS910-BR910,0)/Inputs!$B$24)*DCF!E$6</f>
        <v>-826.90099669288179</v>
      </c>
      <c r="DA910" s="15">
        <f ca="1">(BT910*DCF!F$46-DCF!F$5*MAX(BT910*DCF!F$46,0)-MAX(BT910-BS910,0)/Inputs!$B$24)*DCF!F$6</f>
        <v>-3044.7680614995343</v>
      </c>
      <c r="DB910" s="15">
        <f ca="1">(BU910*DCF!G$46-DCF!G$5*MAX(BU910*DCF!G$46,0)-MAX(BU910-BT910,0)/Inputs!$B$24)*DCF!G$6</f>
        <v>-3512.1357911758587</v>
      </c>
      <c r="DC910" s="15">
        <f ca="1">(BV910*DCF!H$46-DCF!H$5*MAX(BV910*DCF!H$46,0)-MAX(BV910-BU910,0)/Inputs!$B$24)*DCF!H$6</f>
        <v>-2249.7076023292898</v>
      </c>
      <c r="DD910" s="15">
        <f ca="1">(BW910*DCF!I$46-DCF!I$5*MAX(BW910*DCF!I$46,0)-MAX(BW910-BV910,0)/Inputs!$B$24)*DCF!I$6</f>
        <v>-4338.6918893590537</v>
      </c>
      <c r="DE910" s="15">
        <f ca="1">(BX910*DCF!J$46-DCF!J$5*MAX(BX910*DCF!J$46,0)-MAX(BX910-BW910,0)/Inputs!$B$24)*DCF!J$6</f>
        <v>-1733.6130686130202</v>
      </c>
      <c r="DF910" s="15">
        <f ca="1">(BY910*DCF!K$46-DCF!K$5*MAX(BY910*DCF!K$46,0)-MAX(BY910-BX910,0)/Inputs!$B$24)*DCF!K$6</f>
        <v>-2623.3558109335445</v>
      </c>
      <c r="DG910" s="15">
        <f ca="1">(BZ910*DCF!L$46-DCF!L$5*MAX(BZ910*DCF!L$46,0)-MAX(BZ910-BY910,0)/Inputs!$B$24)*DCF!L$6</f>
        <v>-3444.6224741247906</v>
      </c>
      <c r="DH910" s="15">
        <f ca="1">(CA910*DCF!M$46-DCF!M$5*MAX(CA910*DCF!M$46,0)-MAX(CA910-BZ910,0)/Inputs!$B$24)*DCF!M$6</f>
        <v>975.84464821988024</v>
      </c>
      <c r="DI910" s="15">
        <f ca="1">SUM(CB910:CL910)+BE910*DCF!M$10*(1+Inputs!$B$30)*(1-Inputs!$B$33)*(1-Inputs!$B$30/Inputs!$B$31)/(Inputs!$B$29-Inputs!$B$30)*DCF!M$6</f>
        <v>145955.59482819767</v>
      </c>
      <c r="DJ910" s="15">
        <f ca="1">SUM(CM910:CW910)+BP910*DCF!M$28*(1+Inputs!$B$30)*(1-Inputs!$B$33)*(1-Inputs!$B$30/Inputs!$B$31)/(Inputs!$B$29-Inputs!$B$30)*DCF!M$6</f>
        <v>315267.61393067025</v>
      </c>
      <c r="DK910" s="15">
        <f ca="1">SUM(CX910:DH910)+CA910*DCF!M$46*(1+Inputs!$B$30)*(1-Inputs!$B$33)*(1-Inputs!$B$30/Inputs!$B$31)/(Inputs!$B$29-Inputs!$B$30)*DCF!M$6</f>
        <v>354807.72889921023</v>
      </c>
      <c r="DM910" s="15">
        <f ca="1">DI910+DJ910+DK910+Inputs!$B$34+Inputs!$B$36-Inputs!$B$35</f>
        <v>892881.93765807815</v>
      </c>
    </row>
    <row r="911" spans="1:117" x14ac:dyDescent="0.75">
      <c r="A911" s="11">
        <v>898</v>
      </c>
      <c r="C911" s="24">
        <f t="shared" ca="1" si="509"/>
        <v>-0.43816486747863537</v>
      </c>
      <c r="D911" s="24">
        <f t="shared" ca="1" si="509"/>
        <v>-0.23316041113412406</v>
      </c>
      <c r="E911" s="24">
        <f t="shared" ca="1" si="509"/>
        <v>-1.2315803888064483</v>
      </c>
      <c r="F911" s="24">
        <f t="shared" ca="1" si="509"/>
        <v>-0.12551822704394242</v>
      </c>
      <c r="G911" s="24">
        <f t="shared" ca="1" si="509"/>
        <v>0.16107612850092679</v>
      </c>
      <c r="H911" s="24">
        <f t="shared" ca="1" si="509"/>
        <v>1.5672357463132014</v>
      </c>
      <c r="I911" s="24">
        <f t="shared" ca="1" si="509"/>
        <v>1.151422532019468</v>
      </c>
      <c r="J911" s="24">
        <f t="shared" ca="1" si="509"/>
        <v>0.85131916932140161</v>
      </c>
      <c r="K911" s="24">
        <f t="shared" ca="1" si="509"/>
        <v>-0.72482826827613234</v>
      </c>
      <c r="L911" s="24">
        <f t="shared" ca="1" si="509"/>
        <v>-0.7920360690502255</v>
      </c>
      <c r="M911" s="24">
        <f t="shared" ca="1" si="509"/>
        <v>-1.2270864659629033</v>
      </c>
      <c r="N911" s="24">
        <f ca="1">SQRT(Inputs!$B$38)*C911+SQRT(1-Inputs!$B$38)*_xlfn.NORM.S.INV(RAND())</f>
        <v>-1.3098887081541657</v>
      </c>
      <c r="O911" s="24">
        <f ca="1">SQRT(Inputs!$B$38)*D911+SQRT(1-Inputs!$B$38)*_xlfn.NORM.S.INV(RAND())</f>
        <v>0.20164271852034618</v>
      </c>
      <c r="P911" s="24">
        <f ca="1">SQRT(Inputs!$B$38)*E911+SQRT(1-Inputs!$B$38)*_xlfn.NORM.S.INV(RAND())</f>
        <v>0.9157360116238944</v>
      </c>
      <c r="Q911" s="24">
        <f ca="1">SQRT(Inputs!$B$38)*F911+SQRT(1-Inputs!$B$38)*_xlfn.NORM.S.INV(RAND())</f>
        <v>0.17445496963984647</v>
      </c>
      <c r="R911" s="24">
        <f ca="1">SQRT(Inputs!$B$38)*G911+SQRT(1-Inputs!$B$38)*_xlfn.NORM.S.INV(RAND())</f>
        <v>0.94535966231623347</v>
      </c>
      <c r="S911" s="24">
        <f ca="1">SQRT(Inputs!$B$38)*H911+SQRT(1-Inputs!$B$38)*_xlfn.NORM.S.INV(RAND())</f>
        <v>1.2407609708149514</v>
      </c>
      <c r="T911" s="24">
        <f ca="1">SQRT(Inputs!$B$38)*I911+SQRT(1-Inputs!$B$38)*_xlfn.NORM.S.INV(RAND())</f>
        <v>-0.2290232971260503</v>
      </c>
      <c r="U911" s="24">
        <f ca="1">SQRT(Inputs!$B$38)*J911+SQRT(1-Inputs!$B$38)*_xlfn.NORM.S.INV(RAND())</f>
        <v>0.96426248149305782</v>
      </c>
      <c r="V911" s="24">
        <f ca="1">SQRT(Inputs!$B$38)*K911+SQRT(1-Inputs!$B$38)*_xlfn.NORM.S.INV(RAND())</f>
        <v>-0.88153174494536002</v>
      </c>
      <c r="W911" s="24">
        <f ca="1">SQRT(Inputs!$B$38)*L911+SQRT(1-Inputs!$B$38)*_xlfn.NORM.S.INV(RAND())</f>
        <v>8.3268126911736851E-2</v>
      </c>
      <c r="X911" s="24">
        <f ca="1">SQRT(Inputs!$B$38)*M911+SQRT(1-Inputs!$B$38)*_xlfn.NORM.S.INV(RAND())</f>
        <v>0.13186447523094846</v>
      </c>
      <c r="Y911" s="24">
        <f ca="1">SQRT(Inputs!$B$38)*C911+SQRT(1-Inputs!$B$38)*_xlfn.NORM.S.INV(RAND())</f>
        <v>0.17824122000571363</v>
      </c>
      <c r="Z911" s="24">
        <f ca="1">SQRT(Inputs!$B$38)*D911+SQRT(1-Inputs!$B$38)*_xlfn.NORM.S.INV(RAND())</f>
        <v>-0.26878445083948777</v>
      </c>
      <c r="AA911" s="24">
        <f ca="1">SQRT(Inputs!$B$38)*E911+SQRT(1-Inputs!$B$38)*_xlfn.NORM.S.INV(RAND())</f>
        <v>9.7246769515786369E-3</v>
      </c>
      <c r="AB911" s="24">
        <f ca="1">SQRT(Inputs!$B$38)*F911+SQRT(1-Inputs!$B$38)*_xlfn.NORM.S.INV(RAND())</f>
        <v>-0.68717877509592185</v>
      </c>
      <c r="AC911" s="24">
        <f ca="1">SQRT(Inputs!$B$38)*G911+SQRT(1-Inputs!$B$38)*_xlfn.NORM.S.INV(RAND())</f>
        <v>-0.10804695547357683</v>
      </c>
      <c r="AD911" s="24">
        <f ca="1">SQRT(Inputs!$B$38)*H911+SQRT(1-Inputs!$B$38)*_xlfn.NORM.S.INV(RAND())</f>
        <v>1.7749474140501618</v>
      </c>
      <c r="AE911" s="24">
        <f ca="1">SQRT(Inputs!$B$38)*I911+SQRT(1-Inputs!$B$38)*_xlfn.NORM.S.INV(RAND())</f>
        <v>-0.24001821754369657</v>
      </c>
      <c r="AF911" s="24">
        <f ca="1">SQRT(Inputs!$B$38)*J911+SQRT(1-Inputs!$B$38)*_xlfn.NORM.S.INV(RAND())</f>
        <v>1.0070354414375171</v>
      </c>
      <c r="AG911" s="24">
        <f ca="1">SQRT(Inputs!$B$38)*K911+SQRT(1-Inputs!$B$38)*_xlfn.NORM.S.INV(RAND())</f>
        <v>-1.4568808103264543</v>
      </c>
      <c r="AH911" s="24">
        <f ca="1">SQRT(Inputs!$B$38)*L911+SQRT(1-Inputs!$B$38)*_xlfn.NORM.S.INV(RAND())</f>
        <v>0.31200393320767555</v>
      </c>
      <c r="AI911" s="24">
        <f ca="1">SQRT(Inputs!$B$38)*M911+SQRT(1-Inputs!$B$38)*_xlfn.NORM.S.INV(RAND())</f>
        <v>-0.44719324596730015</v>
      </c>
      <c r="AJ911" s="24">
        <f ca="1">SQRT(Inputs!$B$38)*C911+SQRT(1-Inputs!$B$38)*_xlfn.NORM.S.INV(RAND())</f>
        <v>-0.38175942213548164</v>
      </c>
      <c r="AK911" s="24">
        <f ca="1">SQRT(Inputs!$B$38)*D911+SQRT(1-Inputs!$B$38)*_xlfn.NORM.S.INV(RAND())</f>
        <v>-0.65524819418371616</v>
      </c>
      <c r="AL911" s="24">
        <f ca="1">SQRT(Inputs!$B$38)*E911+SQRT(1-Inputs!$B$38)*_xlfn.NORM.S.INV(RAND())</f>
        <v>-2.2887096129689977E-2</v>
      </c>
      <c r="AM911" s="24">
        <f ca="1">SQRT(Inputs!$B$38)*F911+SQRT(1-Inputs!$B$38)*_xlfn.NORM.S.INV(RAND())</f>
        <v>1.0582255032974439</v>
      </c>
      <c r="AN911" s="24">
        <f ca="1">SQRT(Inputs!$B$38)*G911+SQRT(1-Inputs!$B$38)*_xlfn.NORM.S.INV(RAND())</f>
        <v>0.78695182299002986</v>
      </c>
      <c r="AO911" s="24">
        <f ca="1">SQRT(Inputs!$B$38)*H911+SQRT(1-Inputs!$B$38)*_xlfn.NORM.S.INV(RAND())</f>
        <v>1.3254202215707971</v>
      </c>
      <c r="AP911" s="24">
        <f ca="1">SQRT(Inputs!$B$38)*I911+SQRT(1-Inputs!$B$38)*_xlfn.NORM.S.INV(RAND())</f>
        <v>-0.1887368394255623</v>
      </c>
      <c r="AQ911" s="24">
        <f ca="1">SQRT(Inputs!$B$38)*J911+SQRT(1-Inputs!$B$38)*_xlfn.NORM.S.INV(RAND())</f>
        <v>-0.30042391681886521</v>
      </c>
      <c r="AR911" s="24">
        <f ca="1">SQRT(Inputs!$B$38)*K911+SQRT(1-Inputs!$B$38)*_xlfn.NORM.S.INV(RAND())</f>
        <v>-1.3619267605279857</v>
      </c>
      <c r="AS911" s="24">
        <f ca="1">SQRT(Inputs!$B$38)*L911+SQRT(1-Inputs!$B$38)*_xlfn.NORM.S.INV(RAND())</f>
        <v>-0.93698902599851963</v>
      </c>
      <c r="AT911" s="24">
        <f ca="1">SQRT(Inputs!$B$38)*M911+SQRT(1-Inputs!$B$38)*_xlfn.NORM.S.INV(RAND())</f>
        <v>-0.34703605479969846</v>
      </c>
      <c r="AU911" s="15">
        <f ca="1">Inputs!$B$6*EXP($B$8-0.5*C$5^2+C$5*N911)</f>
        <v>4014.1331599630216</v>
      </c>
      <c r="AV911" s="15">
        <f t="shared" ca="1" si="510"/>
        <v>5033.181246153581</v>
      </c>
      <c r="AW911" s="15">
        <f t="shared" ca="1" si="511"/>
        <v>6943.8987785087493</v>
      </c>
      <c r="AX911" s="15">
        <f t="shared" ca="1" si="512"/>
        <v>8664.606745035393</v>
      </c>
      <c r="AY911" s="15">
        <f t="shared" ca="1" si="513"/>
        <v>11825.113402199628</v>
      </c>
      <c r="AZ911" s="15">
        <f t="shared" ca="1" si="514"/>
        <v>16579.820907276793</v>
      </c>
      <c r="BA911" s="15">
        <f t="shared" ca="1" si="515"/>
        <v>19808.915224240423</v>
      </c>
      <c r="BB911" s="15">
        <f t="shared" ca="1" si="516"/>
        <v>26712.038030886099</v>
      </c>
      <c r="BC911" s="15">
        <f t="shared" ca="1" si="517"/>
        <v>30046.712151295578</v>
      </c>
      <c r="BD911" s="15">
        <f t="shared" ca="1" si="518"/>
        <v>37097.865367899809</v>
      </c>
      <c r="BE911" s="15">
        <f t="shared" ca="1" si="519"/>
        <v>46007.93878380875</v>
      </c>
      <c r="BF911" s="15">
        <f ca="1">Inputs!$B$13*EXP($B$9-0.5*C$6^2+C$6*Y911)</f>
        <v>14328.489991869948</v>
      </c>
      <c r="BG911" s="15">
        <f t="shared" ca="1" si="520"/>
        <v>16635.924562349133</v>
      </c>
      <c r="BH911" s="15">
        <f t="shared" ca="1" si="521"/>
        <v>20358.850485450272</v>
      </c>
      <c r="BI911" s="15">
        <f t="shared" ca="1" si="522"/>
        <v>22420.878554786628</v>
      </c>
      <c r="BJ911" s="15">
        <f t="shared" ca="1" si="523"/>
        <v>27061.764335747575</v>
      </c>
      <c r="BK911" s="15">
        <f t="shared" ca="1" si="524"/>
        <v>42291.841762796983</v>
      </c>
      <c r="BL911" s="15">
        <f t="shared" ca="1" si="525"/>
        <v>50359.411519107103</v>
      </c>
      <c r="BM911" s="15">
        <f t="shared" ca="1" si="526"/>
        <v>70151.944637850145</v>
      </c>
      <c r="BN911" s="15">
        <f t="shared" ca="1" si="527"/>
        <v>72456.711961501467</v>
      </c>
      <c r="BO911" s="15">
        <f t="shared" ca="1" si="528"/>
        <v>92443.115989146827</v>
      </c>
      <c r="BP911" s="15">
        <f t="shared" ca="1" si="529"/>
        <v>108159.04195215182</v>
      </c>
      <c r="BQ911" s="15">
        <f ca="1">Inputs!$B$20*EXP($B$10-0.5*C$7^2+C$7*AJ911)</f>
        <v>3746.3047291065486</v>
      </c>
      <c r="BR911" s="15">
        <f t="shared" ca="1" si="530"/>
        <v>4128.2671310323703</v>
      </c>
      <c r="BS911" s="15">
        <f t="shared" ca="1" si="531"/>
        <v>5616.1804206023489</v>
      </c>
      <c r="BT911" s="15">
        <f t="shared" ca="1" si="532"/>
        <v>10221.153120668592</v>
      </c>
      <c r="BU911" s="15">
        <f t="shared" ca="1" si="533"/>
        <v>17136.545977481408</v>
      </c>
      <c r="BV911" s="15">
        <f t="shared" ca="1" si="534"/>
        <v>32138.637412644744</v>
      </c>
      <c r="BW911" s="15">
        <f t="shared" ca="1" si="535"/>
        <v>43091.480312509811</v>
      </c>
      <c r="BX911" s="15">
        <f t="shared" ca="1" si="536"/>
        <v>56747.590305810518</v>
      </c>
      <c r="BY911" s="15">
        <f t="shared" ca="1" si="537"/>
        <v>61273.681456309612</v>
      </c>
      <c r="BZ911" s="15">
        <f t="shared" ca="1" si="538"/>
        <v>72371.512743307685</v>
      </c>
      <c r="CA911" s="15">
        <f t="shared" ca="1" si="539"/>
        <v>95580.176109821114</v>
      </c>
      <c r="CB911" s="15">
        <f ca="1">(AU911*DCF!C$10-DCF!C$5*MAX(AU911*DCF!C$10,0)-MAX(AU911-Inputs!$B$6,0)/Inputs!$B$10)*DCF!C$6</f>
        <v>1030.8659871987184</v>
      </c>
      <c r="CC911" s="15">
        <f ca="1">(AV911*DCF!D$10-DCF!D$5*MAX(AV911*DCF!D$10,0)-MAX(AV911-AU911,0)/Inputs!$B$10)*DCF!D$6</f>
        <v>978.33562463176463</v>
      </c>
      <c r="CD911" s="15">
        <f ca="1">(AW911*DCF!E$10-DCF!E$5*MAX(AW911*DCF!E$10,0)-MAX(AW911-AV911,0)/Inputs!$B$10)*DCF!E$6</f>
        <v>1172.8629760878755</v>
      </c>
      <c r="CE911" s="15">
        <f ca="1">(AX911*DCF!F$10-DCF!F$5*MAX(AX911*DCF!F$10,0)-MAX(AX911-AW911,0)/Inputs!$B$10)*DCF!F$6</f>
        <v>1533.4331773223969</v>
      </c>
      <c r="CF911" s="15">
        <f ca="1">(AY911*DCF!G$10-DCF!G$5*MAX(AY911*DCF!G$10,0)-MAX(AY911-AX911,0)/Inputs!$B$10)*DCF!G$6</f>
        <v>1828.9405762603221</v>
      </c>
      <c r="CG911" s="15">
        <f ca="1">(AZ911*DCF!H$10-DCF!H$5*MAX(AZ911*DCF!H$10,0)-MAX(AZ911-AY911,0)/Inputs!$B$10)*DCF!H$6</f>
        <v>2374.7005646244747</v>
      </c>
      <c r="CH911" s="15">
        <f ca="1">(BA911*DCF!I$10-DCF!I$5*MAX(BA911*DCF!I$10,0)-MAX(BA911-AZ911,0)/Inputs!$B$10)*DCF!I$6</f>
        <v>3088.6815748178878</v>
      </c>
      <c r="CI911" s="15">
        <f ca="1">(BB911*DCF!J$10-DCF!J$5*MAX(BB911*DCF!J$10,0)-MAX(BB911-BA911,0)/Inputs!$B$10)*DCF!J$6</f>
        <v>3537.7931996782113</v>
      </c>
      <c r="CJ911" s="15">
        <f ca="1">(BC911*DCF!K$10-DCF!K$5*MAX(BC911*DCF!K$10,0)-MAX(BC911-BB911,0)/Inputs!$B$10)*DCF!K$6</f>
        <v>4370.234489596306</v>
      </c>
      <c r="CK911" s="15">
        <f ca="1">(BD911*DCF!L$10-DCF!L$5*MAX(BD911*DCF!L$10,0)-MAX(BD911-BC911,0)/Inputs!$B$10)*DCF!L$6</f>
        <v>4683.2352702443504</v>
      </c>
      <c r="CL911" s="15">
        <f ca="1">(BE911*DCF!M$10-DCF!M$5*MAX(BE911*DCF!M$10,0)-MAX(BE911-BD911,0)/Inputs!$B$10)*DCF!M$6</f>
        <v>5427.911758379485</v>
      </c>
      <c r="CM911" s="15">
        <f ca="1">(BF911*DCF!C$28-DCF!C$5*MAX(BF911*DCF!C$28,0)-MAX(BF911-Inputs!$B$13,0)/Inputs!$B$17)*DCF!C$6</f>
        <v>3693.6332347522389</v>
      </c>
      <c r="CN911" s="15">
        <f ca="1">(BG911*DCF!D$28-DCF!D$5*MAX(BG911*DCF!D$28,0)-MAX(BG911-BF911,0)/Inputs!$B$17)*DCF!D$6</f>
        <v>4407.3818825326007</v>
      </c>
      <c r="CO911" s="15">
        <f ca="1">(BH911*DCF!E$28-DCF!E$5*MAX(BH911*DCF!E$28,0)-MAX(BH911-BG911,0)/Inputs!$B$17)*DCF!E$6</f>
        <v>5032.2515220207897</v>
      </c>
      <c r="CP911" s="15">
        <f ca="1">(BI911*DCF!F$28-DCF!F$5*MAX(BI911*DCF!F$28,0)-MAX(BI911-BH911,0)/Inputs!$B$17)*DCF!F$6</f>
        <v>5711.2531394833104</v>
      </c>
      <c r="CQ911" s="15">
        <f ca="1">(BJ911*DCF!G$28-DCF!G$5*MAX(BJ911*DCF!G$28,0)-MAX(BJ911-BI911,0)/Inputs!$B$17)*DCF!G$6</f>
        <v>6240.828931920003</v>
      </c>
      <c r="CR911" s="15">
        <f ca="1">(BK911*DCF!H$28-DCF!H$5*MAX(BK911*DCF!H$28,0)-MAX(BK911-BJ911,0)/Inputs!$B$17)*DCF!H$6</f>
        <v>8092.9124402228663</v>
      </c>
      <c r="CS911" s="15">
        <f ca="1">(BL911*DCF!I$28-DCF!I$5*MAX(BL911*DCF!I$28,0)-MAX(BL911-BK911,0)/Inputs!$B$17)*DCF!I$6</f>
        <v>10684.224975829247</v>
      </c>
      <c r="CT911" s="15">
        <f ca="1">(BM911*DCF!J$28-DCF!J$5*MAX(BM911*DCF!J$28,0)-MAX(BM911-BL911,0)/Inputs!$B$17)*DCF!J$6</f>
        <v>13025.379208199629</v>
      </c>
      <c r="CU911" s="15">
        <f ca="1">(BN911*DCF!K$28-DCF!K$5*MAX(BN911*DCF!K$28,0)-MAX(BN911-BM911,0)/Inputs!$B$17)*DCF!K$6</f>
        <v>15019.339386607244</v>
      </c>
      <c r="CV911" s="15">
        <f ca="1">(BO911*DCF!L$28-DCF!L$5*MAX(BO911*DCF!L$28,0)-MAX(BO911-BN911,0)/Inputs!$B$17)*DCF!L$6</f>
        <v>16182.847066382923</v>
      </c>
      <c r="CW911" s="15">
        <f ca="1">(BP911*DCF!M$28-DCF!M$5*MAX(BP911*DCF!M$28,0)-MAX(BP911-BO911,0)/Inputs!$B$17)*DCF!M$6</f>
        <v>18707.430468486869</v>
      </c>
      <c r="CX911" s="15">
        <f ca="1">(BQ911*DCF!C$46-DCF!C$5*MAX(BQ911*DCF!C$46,0)-MAX(BQ911-Inputs!$B$20,0)/Inputs!$B$24)*DCF!C$6</f>
        <v>-1117.0702511130821</v>
      </c>
      <c r="CY911" s="15">
        <f ca="1">(BR911*DCF!D$46-DCF!D$5*MAX(BR911*DCF!D$46,0)-MAX(BR911-BQ911,0)/Inputs!$B$24)*DCF!D$6</f>
        <v>-867.57911315918045</v>
      </c>
      <c r="CZ911" s="15">
        <f ca="1">(BS911*DCF!E$46-DCF!E$5*MAX(BS911*DCF!E$46,0)-MAX(BS911-BR911,0)/Inputs!$B$24)*DCF!E$6</f>
        <v>-1250.6175703834897</v>
      </c>
      <c r="DA911" s="15">
        <f ca="1">(BT911*DCF!F$46-DCF!F$5*MAX(BT911*DCF!F$46,0)-MAX(BT911-BS911,0)/Inputs!$B$24)*DCF!F$6</f>
        <v>-2421.1851276927387</v>
      </c>
      <c r="DB911" s="15">
        <f ca="1">(BU911*DCF!G$46-DCF!G$5*MAX(BU911*DCF!G$46,0)-MAX(BU911-BT911,0)/Inputs!$B$24)*DCF!G$6</f>
        <v>-2902.6410745538128</v>
      </c>
      <c r="DC911" s="15">
        <f ca="1">(BV911*DCF!H$46-DCF!H$5*MAX(BV911*DCF!H$46,0)-MAX(BV911-BU911,0)/Inputs!$B$24)*DCF!H$6</f>
        <v>-4661.8079941377318</v>
      </c>
      <c r="DD911" s="15">
        <f ca="1">(BW911*DCF!I$46-DCF!I$5*MAX(BW911*DCF!I$46,0)-MAX(BW911-BV911,0)/Inputs!$B$24)*DCF!I$6</f>
        <v>-2148.9230409886909</v>
      </c>
      <c r="DE911" s="15">
        <f ca="1">(BX911*DCF!J$46-DCF!J$5*MAX(BX911*DCF!J$46,0)-MAX(BX911-BW911,0)/Inputs!$B$24)*DCF!J$6</f>
        <v>-1240.972819614168</v>
      </c>
      <c r="DF911" s="15">
        <f ca="1">(BY911*DCF!K$46-DCF!K$5*MAX(BY911*DCF!K$46,0)-MAX(BY911-BX911,0)/Inputs!$B$24)*DCF!K$6</f>
        <v>2391.3851842755103</v>
      </c>
      <c r="DG911" s="15">
        <f ca="1">(BZ911*DCF!L$46-DCF!L$5*MAX(BZ911*DCF!L$46,0)-MAX(BZ911-BY911,0)/Inputs!$B$24)*DCF!L$6</f>
        <v>2491.2322561491833</v>
      </c>
      <c r="DH911" s="15">
        <f ca="1">(CA911*DCF!M$46-DCF!M$5*MAX(CA911*DCF!M$46,0)-MAX(CA911-BZ911,0)/Inputs!$B$24)*DCF!M$6</f>
        <v>2641.1956664903687</v>
      </c>
      <c r="DI911" s="15">
        <f ca="1">SUM(CB911:CL911)+BE911*DCF!M$10*(1+Inputs!$B$30)*(1-Inputs!$B$33)*(1-Inputs!$B$30/Inputs!$B$31)/(Inputs!$B$29-Inputs!$B$30)*DCF!M$6</f>
        <v>158067.69722618826</v>
      </c>
      <c r="DJ911" s="15">
        <f ca="1">SUM(CM911:CW911)+BP911*DCF!M$28*(1+Inputs!$B$30)*(1-Inputs!$B$33)*(1-Inputs!$B$30/Inputs!$B$31)/(Inputs!$B$29-Inputs!$B$30)*DCF!M$6</f>
        <v>508141.54093390622</v>
      </c>
      <c r="DK911" s="15">
        <f ca="1">SUM(CX911:DH911)+CA911*DCF!M$46*(1+Inputs!$B$30)*(1-Inputs!$B$33)*(1-Inputs!$B$30/Inputs!$B$31)/(Inputs!$B$29-Inputs!$B$30)*DCF!M$6</f>
        <v>138691.2905767246</v>
      </c>
      <c r="DM911" s="15">
        <f ca="1">DI911+DJ911+DK911+Inputs!$B$34+Inputs!$B$36-Inputs!$B$35</f>
        <v>881751.52873681905</v>
      </c>
    </row>
    <row r="912" spans="1:117" x14ac:dyDescent="0.75">
      <c r="A912" s="11">
        <v>899</v>
      </c>
      <c r="C912" s="24">
        <f t="shared" ca="1" si="509"/>
        <v>1.7644285062957492</v>
      </c>
      <c r="D912" s="24">
        <f t="shared" ca="1" si="509"/>
        <v>1.5759499924855838</v>
      </c>
      <c r="E912" s="24">
        <f t="shared" ca="1" si="509"/>
        <v>0.16884238674747848</v>
      </c>
      <c r="F912" s="24">
        <f t="shared" ca="1" si="509"/>
        <v>-1.5576143713038724</v>
      </c>
      <c r="G912" s="24">
        <f t="shared" ca="1" si="509"/>
        <v>1.6246874826727578</v>
      </c>
      <c r="H912" s="24">
        <f t="shared" ca="1" si="509"/>
        <v>-0.76706382757516911</v>
      </c>
      <c r="I912" s="24">
        <f t="shared" ca="1" si="509"/>
        <v>1.6712034753103182</v>
      </c>
      <c r="J912" s="24">
        <f t="shared" ca="1" si="509"/>
        <v>0.47203365550980986</v>
      </c>
      <c r="K912" s="24">
        <f t="shared" ca="1" si="509"/>
        <v>0.91807386416331627</v>
      </c>
      <c r="L912" s="24">
        <f t="shared" ca="1" si="509"/>
        <v>-0.82356175752382799</v>
      </c>
      <c r="M912" s="24">
        <f t="shared" ca="1" si="509"/>
        <v>1.1226558131523958</v>
      </c>
      <c r="N912" s="24">
        <f ca="1">SQRT(Inputs!$B$38)*C912+SQRT(1-Inputs!$B$38)*_xlfn.NORM.S.INV(RAND())</f>
        <v>0.1355851241583953</v>
      </c>
      <c r="O912" s="24">
        <f ca="1">SQRT(Inputs!$B$38)*D912+SQRT(1-Inputs!$B$38)*_xlfn.NORM.S.INV(RAND())</f>
        <v>0.26795379568545807</v>
      </c>
      <c r="P912" s="24">
        <f ca="1">SQRT(Inputs!$B$38)*E912+SQRT(1-Inputs!$B$38)*_xlfn.NORM.S.INV(RAND())</f>
        <v>-0.90037031339055151</v>
      </c>
      <c r="Q912" s="24">
        <f ca="1">SQRT(Inputs!$B$38)*F912+SQRT(1-Inputs!$B$38)*_xlfn.NORM.S.INV(RAND())</f>
        <v>-1.1062070266728654</v>
      </c>
      <c r="R912" s="24">
        <f ca="1">SQRT(Inputs!$B$38)*G912+SQRT(1-Inputs!$B$38)*_xlfn.NORM.S.INV(RAND())</f>
        <v>1.7206206752601032</v>
      </c>
      <c r="S912" s="24">
        <f ca="1">SQRT(Inputs!$B$38)*H912+SQRT(1-Inputs!$B$38)*_xlfn.NORM.S.INV(RAND())</f>
        <v>-1.5287743310918955</v>
      </c>
      <c r="T912" s="24">
        <f ca="1">SQRT(Inputs!$B$38)*I912+SQRT(1-Inputs!$B$38)*_xlfn.NORM.S.INV(RAND())</f>
        <v>0.7096627670540242</v>
      </c>
      <c r="U912" s="24">
        <f ca="1">SQRT(Inputs!$B$38)*J912+SQRT(1-Inputs!$B$38)*_xlfn.NORM.S.INV(RAND())</f>
        <v>1.7331414744091511</v>
      </c>
      <c r="V912" s="24">
        <f ca="1">SQRT(Inputs!$B$38)*K912+SQRT(1-Inputs!$B$38)*_xlfn.NORM.S.INV(RAND())</f>
        <v>-0.21755918743734626</v>
      </c>
      <c r="W912" s="24">
        <f ca="1">SQRT(Inputs!$B$38)*L912+SQRT(1-Inputs!$B$38)*_xlfn.NORM.S.INV(RAND())</f>
        <v>-0.15456567430237045</v>
      </c>
      <c r="X912" s="24">
        <f ca="1">SQRT(Inputs!$B$38)*M912+SQRT(1-Inputs!$B$38)*_xlfn.NORM.S.INV(RAND())</f>
        <v>0.27206509785893307</v>
      </c>
      <c r="Y912" s="24">
        <f ca="1">SQRT(Inputs!$B$38)*C912+SQRT(1-Inputs!$B$38)*_xlfn.NORM.S.INV(RAND())</f>
        <v>-0.94843492230081128</v>
      </c>
      <c r="Z912" s="24">
        <f ca="1">SQRT(Inputs!$B$38)*D912+SQRT(1-Inputs!$B$38)*_xlfn.NORM.S.INV(RAND())</f>
        <v>1.5378870747690745</v>
      </c>
      <c r="AA912" s="24">
        <f ca="1">SQRT(Inputs!$B$38)*E912+SQRT(1-Inputs!$B$38)*_xlfn.NORM.S.INV(RAND())</f>
        <v>-0.6440622905647494</v>
      </c>
      <c r="AB912" s="24">
        <f ca="1">SQRT(Inputs!$B$38)*F912+SQRT(1-Inputs!$B$38)*_xlfn.NORM.S.INV(RAND())</f>
        <v>-0.55653080801387511</v>
      </c>
      <c r="AC912" s="24">
        <f ca="1">SQRT(Inputs!$B$38)*G912+SQRT(1-Inputs!$B$38)*_xlfn.NORM.S.INV(RAND())</f>
        <v>0.62629207048744562</v>
      </c>
      <c r="AD912" s="24">
        <f ca="1">SQRT(Inputs!$B$38)*H912+SQRT(1-Inputs!$B$38)*_xlfn.NORM.S.INV(RAND())</f>
        <v>-0.89360774599297332</v>
      </c>
      <c r="AE912" s="24">
        <f ca="1">SQRT(Inputs!$B$38)*I912+SQRT(1-Inputs!$B$38)*_xlfn.NORM.S.INV(RAND())</f>
        <v>1.4093578442828039</v>
      </c>
      <c r="AF912" s="24">
        <f ca="1">SQRT(Inputs!$B$38)*J912+SQRT(1-Inputs!$B$38)*_xlfn.NORM.S.INV(RAND())</f>
        <v>6.2323926594104712E-2</v>
      </c>
      <c r="AG912" s="24">
        <f ca="1">SQRT(Inputs!$B$38)*K912+SQRT(1-Inputs!$B$38)*_xlfn.NORM.S.INV(RAND())</f>
        <v>0.87256253275898454</v>
      </c>
      <c r="AH912" s="24">
        <f ca="1">SQRT(Inputs!$B$38)*L912+SQRT(1-Inputs!$B$38)*_xlfn.NORM.S.INV(RAND())</f>
        <v>-0.97983801429928707</v>
      </c>
      <c r="AI912" s="24">
        <f ca="1">SQRT(Inputs!$B$38)*M912+SQRT(1-Inputs!$B$38)*_xlfn.NORM.S.INV(RAND())</f>
        <v>3.1525295939883291E-2</v>
      </c>
      <c r="AJ912" s="24">
        <f ca="1">SQRT(Inputs!$B$38)*C912+SQRT(1-Inputs!$B$38)*_xlfn.NORM.S.INV(RAND())</f>
        <v>-1.2713883947410234</v>
      </c>
      <c r="AK912" s="24">
        <f ca="1">SQRT(Inputs!$B$38)*D912+SQRT(1-Inputs!$B$38)*_xlfn.NORM.S.INV(RAND())</f>
        <v>0.82822578160161164</v>
      </c>
      <c r="AL912" s="24">
        <f ca="1">SQRT(Inputs!$B$38)*E912+SQRT(1-Inputs!$B$38)*_xlfn.NORM.S.INV(RAND())</f>
        <v>0.35348175471236243</v>
      </c>
      <c r="AM912" s="24">
        <f ca="1">SQRT(Inputs!$B$38)*F912+SQRT(1-Inputs!$B$38)*_xlfn.NORM.S.INV(RAND())</f>
        <v>2.360397583675633E-2</v>
      </c>
      <c r="AN912" s="24">
        <f ca="1">SQRT(Inputs!$B$38)*G912+SQRT(1-Inputs!$B$38)*_xlfn.NORM.S.INV(RAND())</f>
        <v>1.4603899259083113</v>
      </c>
      <c r="AO912" s="24">
        <f ca="1">SQRT(Inputs!$B$38)*H912+SQRT(1-Inputs!$B$38)*_xlfn.NORM.S.INV(RAND())</f>
        <v>-0.23498899638774859</v>
      </c>
      <c r="AP912" s="24">
        <f ca="1">SQRT(Inputs!$B$38)*I912+SQRT(1-Inputs!$B$38)*_xlfn.NORM.S.INV(RAND())</f>
        <v>2.2668029792234425</v>
      </c>
      <c r="AQ912" s="24">
        <f ca="1">SQRT(Inputs!$B$38)*J912+SQRT(1-Inputs!$B$38)*_xlfn.NORM.S.INV(RAND())</f>
        <v>-0.34665580987856454</v>
      </c>
      <c r="AR912" s="24">
        <f ca="1">SQRT(Inputs!$B$38)*K912+SQRT(1-Inputs!$B$38)*_xlfn.NORM.S.INV(RAND())</f>
        <v>0.81652118316063249</v>
      </c>
      <c r="AS912" s="24">
        <f ca="1">SQRT(Inputs!$B$38)*L912+SQRT(1-Inputs!$B$38)*_xlfn.NORM.S.INV(RAND())</f>
        <v>0.31949115740908873</v>
      </c>
      <c r="AT912" s="24">
        <f ca="1">SQRT(Inputs!$B$38)*M912+SQRT(1-Inputs!$B$38)*_xlfn.NORM.S.INV(RAND())</f>
        <v>0.41775738602317664</v>
      </c>
      <c r="AU912" s="15">
        <f ca="1">Inputs!$B$6*EXP($B$8-0.5*C$5^2+C$5*N912)</f>
        <v>5072.3525217509223</v>
      </c>
      <c r="AV912" s="15">
        <f t="shared" ca="1" si="510"/>
        <v>6422.3582814889496</v>
      </c>
      <c r="AW912" s="15">
        <f t="shared" ca="1" si="511"/>
        <v>6935.3950109389662</v>
      </c>
      <c r="AX912" s="15">
        <f t="shared" ca="1" si="512"/>
        <v>7374.4722185110295</v>
      </c>
      <c r="AY912" s="15">
        <f t="shared" ca="1" si="513"/>
        <v>11018.156053575034</v>
      </c>
      <c r="AZ912" s="15">
        <f t="shared" ca="1" si="514"/>
        <v>11387.607031705111</v>
      </c>
      <c r="BA912" s="15">
        <f t="shared" ca="1" si="515"/>
        <v>15009.960474689598</v>
      </c>
      <c r="BB912" s="15">
        <f t="shared" ca="1" si="516"/>
        <v>21861.562485567738</v>
      </c>
      <c r="BC912" s="15">
        <f t="shared" ca="1" si="517"/>
        <v>26218.416148889937</v>
      </c>
      <c r="BD912" s="15">
        <f t="shared" ca="1" si="518"/>
        <v>31659.011259933468</v>
      </c>
      <c r="BE912" s="15">
        <f t="shared" ca="1" si="519"/>
        <v>39767.375860752341</v>
      </c>
      <c r="BF912" s="15">
        <f ca="1">Inputs!$B$13*EXP($B$9-0.5*C$6^2+C$6*Y912)</f>
        <v>11460.300348587083</v>
      </c>
      <c r="BG912" s="15">
        <f t="shared" ca="1" si="520"/>
        <v>18433.994250004671</v>
      </c>
      <c r="BH912" s="15">
        <f t="shared" ca="1" si="521"/>
        <v>20241.041747319796</v>
      </c>
      <c r="BI912" s="15">
        <f t="shared" ca="1" si="522"/>
        <v>22743.933531263807</v>
      </c>
      <c r="BJ912" s="15">
        <f t="shared" ca="1" si="523"/>
        <v>30516.861305185124</v>
      </c>
      <c r="BK912" s="15">
        <f t="shared" ca="1" si="524"/>
        <v>33163.365575535703</v>
      </c>
      <c r="BL912" s="15">
        <f t="shared" ca="1" si="525"/>
        <v>48900.24878771048</v>
      </c>
      <c r="BM912" s="15">
        <f t="shared" ca="1" si="526"/>
        <v>60576.150560269103</v>
      </c>
      <c r="BN912" s="15">
        <f t="shared" ca="1" si="527"/>
        <v>82713.092446103386</v>
      </c>
      <c r="BO912" s="15">
        <f t="shared" ca="1" si="528"/>
        <v>90814.419466780251</v>
      </c>
      <c r="BP912" s="15">
        <f t="shared" ca="1" si="529"/>
        <v>112175.4783925868</v>
      </c>
      <c r="BQ912" s="15">
        <f ca="1">Inputs!$B$20*EXP($B$10-0.5*C$7^2+C$7*AJ912)</f>
        <v>2732.5464855344489</v>
      </c>
      <c r="BR912" s="15">
        <f t="shared" ca="1" si="530"/>
        <v>4823.2280547273494</v>
      </c>
      <c r="BS912" s="15">
        <f t="shared" ca="1" si="531"/>
        <v>7310.6464824848263</v>
      </c>
      <c r="BT912" s="15">
        <f t="shared" ca="1" si="532"/>
        <v>10142.400845091805</v>
      </c>
      <c r="BU912" s="15">
        <f t="shared" ca="1" si="533"/>
        <v>20013.968003408288</v>
      </c>
      <c r="BV912" s="15">
        <f t="shared" ca="1" si="534"/>
        <v>26409.349112298678</v>
      </c>
      <c r="BW912" s="15">
        <f t="shared" ca="1" si="535"/>
        <v>59542.929720701417</v>
      </c>
      <c r="BX912" s="15">
        <f t="shared" ca="1" si="536"/>
        <v>77689.269849840319</v>
      </c>
      <c r="BY912" s="15">
        <f t="shared" ca="1" si="537"/>
        <v>127261.66419420077</v>
      </c>
      <c r="BZ912" s="15">
        <f t="shared" ca="1" si="538"/>
        <v>189367.81000433199</v>
      </c>
      <c r="CA912" s="15">
        <f t="shared" ca="1" si="539"/>
        <v>286502.79477624205</v>
      </c>
      <c r="CB912" s="15">
        <f ca="1">(AU912*DCF!C$10-DCF!C$5*MAX(AU912*DCF!C$10,0)-MAX(AU912-Inputs!$B$6,0)/Inputs!$B$10)*DCF!C$6</f>
        <v>1042.2891775499488</v>
      </c>
      <c r="CC912" s="15">
        <f ca="1">(AV912*DCF!D$10-DCF!D$5*MAX(AV912*DCF!D$10,0)-MAX(AV912-AU912,0)/Inputs!$B$10)*DCF!D$6</f>
        <v>1236.2427487123648</v>
      </c>
      <c r="CD912" s="15">
        <f ca="1">(AW912*DCF!E$10-DCF!E$5*MAX(AW912*DCF!E$10,0)-MAX(AW912-AV912,0)/Inputs!$B$10)*DCF!E$6</f>
        <v>1485.7151886453435</v>
      </c>
      <c r="CE912" s="15">
        <f ca="1">(AX912*DCF!F$10-DCF!F$5*MAX(AX912*DCF!F$10,0)-MAX(AX912-AW912,0)/Inputs!$B$10)*DCF!F$6</f>
        <v>1518.4744518331947</v>
      </c>
      <c r="CF912" s="15">
        <f ca="1">(AY912*DCF!G$10-DCF!G$5*MAX(AY912*DCF!G$10,0)-MAX(AY912-AX912,0)/Inputs!$B$10)*DCF!G$6</f>
        <v>1569.8002028577066</v>
      </c>
      <c r="CG912" s="15">
        <f ca="1">(AZ912*DCF!H$10-DCF!H$5*MAX(AZ912*DCF!H$10,0)-MAX(AZ912-AY912,0)/Inputs!$B$10)*DCF!H$6</f>
        <v>2145.3094288788625</v>
      </c>
      <c r="CH912" s="15">
        <f ca="1">(BA912*DCF!I$10-DCF!I$5*MAX(BA912*DCF!I$10,0)-MAX(BA912-AZ912,0)/Inputs!$B$10)*DCF!I$6</f>
        <v>2147.5793332575454</v>
      </c>
      <c r="CI912" s="15">
        <f ca="1">(BB912*DCF!J$10-DCF!J$5*MAX(BB912*DCF!J$10,0)-MAX(BB912-BA912,0)/Inputs!$B$10)*DCF!J$6</f>
        <v>2713.2474690290433</v>
      </c>
      <c r="CJ912" s="15">
        <f ca="1">(BC912*DCF!K$10-DCF!K$5*MAX(BC912*DCF!K$10,0)-MAX(BC912-BB912,0)/Inputs!$B$10)*DCF!K$6</f>
        <v>3610.850740419618</v>
      </c>
      <c r="CK912" s="15">
        <f ca="1">(BD912*DCF!L$10-DCF!L$5*MAX(BD912*DCF!L$10,0)-MAX(BD912-BC912,0)/Inputs!$B$10)*DCF!L$6</f>
        <v>4071.2238859493764</v>
      </c>
      <c r="CL912" s="15">
        <f ca="1">(BE912*DCF!M$10-DCF!M$5*MAX(BE912*DCF!M$10,0)-MAX(BE912-BD912,0)/Inputs!$B$10)*DCF!M$6</f>
        <v>4643.0602983517001</v>
      </c>
      <c r="CM912" s="15">
        <f ca="1">(BF912*DCF!C$28-DCF!C$5*MAX(BF912*DCF!C$28,0)-MAX(BF912-Inputs!$B$13,0)/Inputs!$B$17)*DCF!C$6</f>
        <v>3480.6800213006268</v>
      </c>
      <c r="CN912" s="15">
        <f ca="1">(BG912*DCF!D$28-DCF!D$5*MAX(BG912*DCF!D$28,0)-MAX(BG912-BF912,0)/Inputs!$B$17)*DCF!D$6</f>
        <v>3941.4278143643414</v>
      </c>
      <c r="CO912" s="15">
        <f ca="1">(BH912*DCF!E$28-DCF!E$5*MAX(BH912*DCF!E$28,0)-MAX(BH912-BG912,0)/Inputs!$B$17)*DCF!E$6</f>
        <v>5376.4792557006176</v>
      </c>
      <c r="CP912" s="15">
        <f ca="1">(BI912*DCF!F$28-DCF!F$5*MAX(BI912*DCF!F$28,0)-MAX(BI912-BH912,0)/Inputs!$B$17)*DCF!F$6</f>
        <v>5718.6878484232548</v>
      </c>
      <c r="CQ912" s="15">
        <f ca="1">(BJ912*DCF!G$28-DCF!G$5*MAX(BJ912*DCF!G$28,0)-MAX(BJ912-BI912,0)/Inputs!$B$17)*DCF!G$6</f>
        <v>6610.5015319667436</v>
      </c>
      <c r="CR912" s="15">
        <f ca="1">(BK912*DCF!H$28-DCF!H$5*MAX(BK912*DCF!H$28,0)-MAX(BK912-BJ912,0)/Inputs!$B$17)*DCF!H$6</f>
        <v>7790.4736959227421</v>
      </c>
      <c r="CS912" s="15">
        <f ca="1">(BL912*DCF!I$28-DCF!I$5*MAX(BL912*DCF!I$28,0)-MAX(BL912-BK912,0)/Inputs!$B$17)*DCF!I$6</f>
        <v>9240.3168271143513</v>
      </c>
      <c r="CT912" s="15">
        <f ca="1">(BM912*DCF!J$28-DCF!J$5*MAX(BM912*DCF!J$28,0)-MAX(BM912-BL912,0)/Inputs!$B$17)*DCF!J$6</f>
        <v>11965.381193760217</v>
      </c>
      <c r="CU912" s="15">
        <f ca="1">(BN912*DCF!K$28-DCF!K$5*MAX(BN912*DCF!K$28,0)-MAX(BN912-BM912,0)/Inputs!$B$17)*DCF!K$6</f>
        <v>14756.137755841119</v>
      </c>
      <c r="CV912" s="15">
        <f ca="1">(BO912*DCF!L$28-DCF!L$5*MAX(BO912*DCF!L$28,0)-MAX(BO912-BN912,0)/Inputs!$B$17)*DCF!L$6</f>
        <v>17202.704205568374</v>
      </c>
      <c r="CW912" s="15">
        <f ca="1">(BP912*DCF!M$28-DCF!M$5*MAX(BP912*DCF!M$28,0)-MAX(BP912-BO912,0)/Inputs!$B$17)*DCF!M$6</f>
        <v>18873.050290319778</v>
      </c>
      <c r="CX912" s="15">
        <f ca="1">(BQ912*DCF!C$46-DCF!C$5*MAX(BQ912*DCF!C$46,0)-MAX(BQ912-Inputs!$B$20,0)/Inputs!$B$24)*DCF!C$6</f>
        <v>-631.07309134744776</v>
      </c>
      <c r="CY912" s="15">
        <f ca="1">(BR912*DCF!D$46-DCF!D$5*MAX(BR912*DCF!D$46,0)-MAX(BR912-BQ912,0)/Inputs!$B$24)*DCF!D$6</f>
        <v>-1715.2890211516794</v>
      </c>
      <c r="CZ912" s="15">
        <f ca="1">(BS912*DCF!E$46-DCF!E$5*MAX(BS912*DCF!E$46,0)-MAX(BS912-BR912,0)/Inputs!$B$24)*DCF!E$6</f>
        <v>-1844.968542020129</v>
      </c>
      <c r="DA912" s="15">
        <f ca="1">(BT912*DCF!F$46-DCF!F$5*MAX(BT912*DCF!F$46,0)-MAX(BT912-BS912,0)/Inputs!$B$24)*DCF!F$6</f>
        <v>-1769.7650366987136</v>
      </c>
      <c r="DB912" s="15">
        <f ca="1">(BU912*DCF!G$46-DCF!G$5*MAX(BU912*DCF!G$46,0)-MAX(BU912-BT912,0)/Inputs!$B$24)*DCF!G$6</f>
        <v>-3993.8304945675163</v>
      </c>
      <c r="DC912" s="15">
        <f ca="1">(BV912*DCF!H$46-DCF!H$5*MAX(BV912*DCF!H$46,0)-MAX(BV912-BU912,0)/Inputs!$B$24)*DCF!H$6</f>
        <v>-1987.3254944375058</v>
      </c>
      <c r="DD912" s="15">
        <f ca="1">(BW912*DCF!I$46-DCF!I$5*MAX(BW912*DCF!I$46,0)-MAX(BW912-BV912,0)/Inputs!$B$24)*DCF!I$6</f>
        <v>-8136.2021629942956</v>
      </c>
      <c r="DE912" s="15">
        <f ca="1">(BX912*DCF!J$46-DCF!J$5*MAX(BX912*DCF!J$46,0)-MAX(BX912-BW912,0)/Inputs!$B$24)*DCF!J$6</f>
        <v>-1553.2629624787915</v>
      </c>
      <c r="DF912" s="15">
        <f ca="1">(BY912*DCF!K$46-DCF!K$5*MAX(BY912*DCF!K$46,0)-MAX(BY912-BX912,0)/Inputs!$B$24)*DCF!K$6</f>
        <v>-4874.3055235192442</v>
      </c>
      <c r="DG912" s="15">
        <f ca="1">(BZ912*DCF!L$46-DCF!L$5*MAX(BZ912*DCF!L$46,0)-MAX(BZ912-BY912,0)/Inputs!$B$24)*DCF!L$6</f>
        <v>-964.70565367724635</v>
      </c>
      <c r="DH912" s="15">
        <f ca="1">(CA912*DCF!M$46-DCF!M$5*MAX(CA912*DCF!M$46,0)-MAX(CA912-BZ912,0)/Inputs!$B$24)*DCF!M$6</f>
        <v>2154.0237689603214</v>
      </c>
      <c r="DI912" s="15">
        <f ca="1">SUM(CB912:CL912)+BE912*DCF!M$10*(1+Inputs!$B$30)*(1-Inputs!$B$33)*(1-Inputs!$B$30/Inputs!$B$31)/(Inputs!$B$29-Inputs!$B$30)*DCF!M$6</f>
        <v>136856.92581506367</v>
      </c>
      <c r="DJ912" s="15">
        <f ca="1">SUM(CM912:CW912)+BP912*DCF!M$28*(1+Inputs!$B$30)*(1-Inputs!$B$33)*(1-Inputs!$B$30/Inputs!$B$31)/(Inputs!$B$29-Inputs!$B$30)*DCF!M$6</f>
        <v>521203.62675188936</v>
      </c>
      <c r="DK912" s="15">
        <f ca="1">SUM(CX912:DH912)+CA912*DCF!M$46*(1+Inputs!$B$30)*(1-Inputs!$B$33)*(1-Inputs!$B$30/Inputs!$B$31)/(Inputs!$B$29-Inputs!$B$30)*DCF!M$6</f>
        <v>417650.55493580532</v>
      </c>
      <c r="DM912" s="15">
        <f ca="1">DI912+DJ912+DK912+Inputs!$B$34+Inputs!$B$36-Inputs!$B$35</f>
        <v>1152562.1075027583</v>
      </c>
    </row>
    <row r="913" spans="1:117" x14ac:dyDescent="0.75">
      <c r="A913" s="11">
        <v>900</v>
      </c>
      <c r="C913" s="24">
        <f t="shared" ca="1" si="509"/>
        <v>-0.46314093833559533</v>
      </c>
      <c r="D913" s="24">
        <f t="shared" ca="1" si="509"/>
        <v>-8.4996353685678483E-3</v>
      </c>
      <c r="E913" s="24">
        <f t="shared" ca="1" si="509"/>
        <v>-0.33522021348798814</v>
      </c>
      <c r="F913" s="24">
        <f t="shared" ca="1" si="509"/>
        <v>-1.4323073812783058</v>
      </c>
      <c r="G913" s="24">
        <f t="shared" ca="1" si="509"/>
        <v>1.0451581853687224</v>
      </c>
      <c r="H913" s="24">
        <f t="shared" ca="1" si="509"/>
        <v>0.34228487521630374</v>
      </c>
      <c r="I913" s="24">
        <f t="shared" ca="1" si="509"/>
        <v>0.75140100101608021</v>
      </c>
      <c r="J913" s="24">
        <f t="shared" ca="1" si="509"/>
        <v>0.64409753897813626</v>
      </c>
      <c r="K913" s="24">
        <f t="shared" ca="1" si="509"/>
        <v>-0.33398126349672436</v>
      </c>
      <c r="L913" s="24">
        <f t="shared" ca="1" si="509"/>
        <v>1.8829174217833407</v>
      </c>
      <c r="M913" s="24">
        <f t="shared" ca="1" si="509"/>
        <v>-0.47529830789503563</v>
      </c>
      <c r="N913" s="24">
        <f ca="1">SQRT(Inputs!$B$38)*C913+SQRT(1-Inputs!$B$38)*_xlfn.NORM.S.INV(RAND())</f>
        <v>-6.8814012767150989E-2</v>
      </c>
      <c r="O913" s="24">
        <f ca="1">SQRT(Inputs!$B$38)*D913+SQRT(1-Inputs!$B$38)*_xlfn.NORM.S.INV(RAND())</f>
        <v>-0.53967808130488237</v>
      </c>
      <c r="P913" s="24">
        <f ca="1">SQRT(Inputs!$B$38)*E913+SQRT(1-Inputs!$B$38)*_xlfn.NORM.S.INV(RAND())</f>
        <v>0.36534004835771383</v>
      </c>
      <c r="Q913" s="24">
        <f ca="1">SQRT(Inputs!$B$38)*F913+SQRT(1-Inputs!$B$38)*_xlfn.NORM.S.INV(RAND())</f>
        <v>-1.3094878018825655</v>
      </c>
      <c r="R913" s="24">
        <f ca="1">SQRT(Inputs!$B$38)*G913+SQRT(1-Inputs!$B$38)*_xlfn.NORM.S.INV(RAND())</f>
        <v>1.18494455067557</v>
      </c>
      <c r="S913" s="24">
        <f ca="1">SQRT(Inputs!$B$38)*H913+SQRT(1-Inputs!$B$38)*_xlfn.NORM.S.INV(RAND())</f>
        <v>-0.71465544053277852</v>
      </c>
      <c r="T913" s="24">
        <f ca="1">SQRT(Inputs!$B$38)*I913+SQRT(1-Inputs!$B$38)*_xlfn.NORM.S.INV(RAND())</f>
        <v>-0.17548716989518742</v>
      </c>
      <c r="U913" s="24">
        <f ca="1">SQRT(Inputs!$B$38)*J913+SQRT(1-Inputs!$B$38)*_xlfn.NORM.S.INV(RAND())</f>
        <v>-1.9125623516351997E-2</v>
      </c>
      <c r="V913" s="24">
        <f ca="1">SQRT(Inputs!$B$38)*K913+SQRT(1-Inputs!$B$38)*_xlfn.NORM.S.INV(RAND())</f>
        <v>-1.3849589058810179</v>
      </c>
      <c r="W913" s="24">
        <f ca="1">SQRT(Inputs!$B$38)*L913+SQRT(1-Inputs!$B$38)*_xlfn.NORM.S.INV(RAND())</f>
        <v>-0.62257372551564716</v>
      </c>
      <c r="X913" s="24">
        <f ca="1">SQRT(Inputs!$B$38)*M913+SQRT(1-Inputs!$B$38)*_xlfn.NORM.S.INV(RAND())</f>
        <v>0.57429964311669279</v>
      </c>
      <c r="Y913" s="24">
        <f ca="1">SQRT(Inputs!$B$38)*C913+SQRT(1-Inputs!$B$38)*_xlfn.NORM.S.INV(RAND())</f>
        <v>-0.51943024100588631</v>
      </c>
      <c r="Z913" s="24">
        <f ca="1">SQRT(Inputs!$B$38)*D913+SQRT(1-Inputs!$B$38)*_xlfn.NORM.S.INV(RAND())</f>
        <v>-0.72372674425779093</v>
      </c>
      <c r="AA913" s="24">
        <f ca="1">SQRT(Inputs!$B$38)*E913+SQRT(1-Inputs!$B$38)*_xlfn.NORM.S.INV(RAND())</f>
        <v>-1.1361386978275869</v>
      </c>
      <c r="AB913" s="24">
        <f ca="1">SQRT(Inputs!$B$38)*F913+SQRT(1-Inputs!$B$38)*_xlfn.NORM.S.INV(RAND())</f>
        <v>-1.3869384263076956</v>
      </c>
      <c r="AC913" s="24">
        <f ca="1">SQRT(Inputs!$B$38)*G913+SQRT(1-Inputs!$B$38)*_xlfn.NORM.S.INV(RAND())</f>
        <v>0.25151640780806345</v>
      </c>
      <c r="AD913" s="24">
        <f ca="1">SQRT(Inputs!$B$38)*H913+SQRT(1-Inputs!$B$38)*_xlfn.NORM.S.INV(RAND())</f>
        <v>1.4471835375908162</v>
      </c>
      <c r="AE913" s="24">
        <f ca="1">SQRT(Inputs!$B$38)*I913+SQRT(1-Inputs!$B$38)*_xlfn.NORM.S.INV(RAND())</f>
        <v>0.9757730617079079</v>
      </c>
      <c r="AF913" s="24">
        <f ca="1">SQRT(Inputs!$B$38)*J913+SQRT(1-Inputs!$B$38)*_xlfn.NORM.S.INV(RAND())</f>
        <v>2.0484083811357063</v>
      </c>
      <c r="AG913" s="24">
        <f ca="1">SQRT(Inputs!$B$38)*K913+SQRT(1-Inputs!$B$38)*_xlfn.NORM.S.INV(RAND())</f>
        <v>-0.65461269334722949</v>
      </c>
      <c r="AH913" s="24">
        <f ca="1">SQRT(Inputs!$B$38)*L913+SQRT(1-Inputs!$B$38)*_xlfn.NORM.S.INV(RAND())</f>
        <v>0.70410105403755296</v>
      </c>
      <c r="AI913" s="24">
        <f ca="1">SQRT(Inputs!$B$38)*M913+SQRT(1-Inputs!$B$38)*_xlfn.NORM.S.INV(RAND())</f>
        <v>-1.6876662089155867</v>
      </c>
      <c r="AJ913" s="24">
        <f ca="1">SQRT(Inputs!$B$38)*C913+SQRT(1-Inputs!$B$38)*_xlfn.NORM.S.INV(RAND())</f>
        <v>-0.65257701993232375</v>
      </c>
      <c r="AK913" s="24">
        <f ca="1">SQRT(Inputs!$B$38)*D913+SQRT(1-Inputs!$B$38)*_xlfn.NORM.S.INV(RAND())</f>
        <v>0.51268946415685734</v>
      </c>
      <c r="AL913" s="24">
        <f ca="1">SQRT(Inputs!$B$38)*E913+SQRT(1-Inputs!$B$38)*_xlfn.NORM.S.INV(RAND())</f>
        <v>0.2477395786044575</v>
      </c>
      <c r="AM913" s="24">
        <f ca="1">SQRT(Inputs!$B$38)*F913+SQRT(1-Inputs!$B$38)*_xlfn.NORM.S.INV(RAND())</f>
        <v>-0.6097059490033343</v>
      </c>
      <c r="AN913" s="24">
        <f ca="1">SQRT(Inputs!$B$38)*G913+SQRT(1-Inputs!$B$38)*_xlfn.NORM.S.INV(RAND())</f>
        <v>1.4442317067651054</v>
      </c>
      <c r="AO913" s="24">
        <f ca="1">SQRT(Inputs!$B$38)*H913+SQRT(1-Inputs!$B$38)*_xlfn.NORM.S.INV(RAND())</f>
        <v>-1.153235168357774</v>
      </c>
      <c r="AP913" s="24">
        <f ca="1">SQRT(Inputs!$B$38)*I913+SQRT(1-Inputs!$B$38)*_xlfn.NORM.S.INV(RAND())</f>
        <v>0.89173705868626785</v>
      </c>
      <c r="AQ913" s="24">
        <f ca="1">SQRT(Inputs!$B$38)*J913+SQRT(1-Inputs!$B$38)*_xlfn.NORM.S.INV(RAND())</f>
        <v>-0.66648981740439373</v>
      </c>
      <c r="AR913" s="24">
        <f ca="1">SQRT(Inputs!$B$38)*K913+SQRT(1-Inputs!$B$38)*_xlfn.NORM.S.INV(RAND())</f>
        <v>-0.4312766024451492</v>
      </c>
      <c r="AS913" s="24">
        <f ca="1">SQRT(Inputs!$B$38)*L913+SQRT(1-Inputs!$B$38)*_xlfn.NORM.S.INV(RAND())</f>
        <v>-0.33889836224470549</v>
      </c>
      <c r="AT913" s="24">
        <f ca="1">SQRT(Inputs!$B$38)*M913+SQRT(1-Inputs!$B$38)*_xlfn.NORM.S.INV(RAND())</f>
        <v>-1.036335455020039</v>
      </c>
      <c r="AU913" s="15">
        <f ca="1">Inputs!$B$6*EXP($B$8-0.5*C$5^2+C$5*N913)</f>
        <v>4907.2710909113557</v>
      </c>
      <c r="AV913" s="15">
        <f t="shared" ca="1" si="510"/>
        <v>5517.64386477268</v>
      </c>
      <c r="AW913" s="15">
        <f t="shared" ca="1" si="511"/>
        <v>7067.6218182017983</v>
      </c>
      <c r="AX913" s="15">
        <f t="shared" ca="1" si="512"/>
        <v>7326.6172512455496</v>
      </c>
      <c r="AY913" s="15">
        <f t="shared" ca="1" si="513"/>
        <v>10282.809586573487</v>
      </c>
      <c r="AZ913" s="15">
        <f t="shared" ca="1" si="514"/>
        <v>11624.384791521172</v>
      </c>
      <c r="BA913" s="15">
        <f t="shared" ca="1" si="515"/>
        <v>13966.39177425354</v>
      </c>
      <c r="BB913" s="15">
        <f t="shared" ca="1" si="516"/>
        <v>17066.385529705491</v>
      </c>
      <c r="BC913" s="15">
        <f t="shared" ca="1" si="517"/>
        <v>18286.332420009265</v>
      </c>
      <c r="BD913" s="15">
        <f t="shared" ca="1" si="518"/>
        <v>21135.206995287856</v>
      </c>
      <c r="BE913" s="15">
        <f t="shared" ca="1" si="519"/>
        <v>27289.223915814273</v>
      </c>
      <c r="BF913" s="15">
        <f ca="1">Inputs!$B$13*EXP($B$9-0.5*C$6^2+C$6*Y913)</f>
        <v>12477.638304297292</v>
      </c>
      <c r="BG913" s="15">
        <f t="shared" ca="1" si="520"/>
        <v>13345.292079860679</v>
      </c>
      <c r="BH913" s="15">
        <f t="shared" ca="1" si="521"/>
        <v>13505.06765592786</v>
      </c>
      <c r="BI913" s="15">
        <f t="shared" ca="1" si="522"/>
        <v>13354.25727153441</v>
      </c>
      <c r="BJ913" s="15">
        <f t="shared" ca="1" si="523"/>
        <v>16975.886599315323</v>
      </c>
      <c r="BK913" s="15">
        <f t="shared" ca="1" si="524"/>
        <v>25371.929473692318</v>
      </c>
      <c r="BL913" s="15">
        <f t="shared" ca="1" si="525"/>
        <v>35367.422458381378</v>
      </c>
      <c r="BM913" s="15">
        <f t="shared" ca="1" si="526"/>
        <v>56071.988437865206</v>
      </c>
      <c r="BN913" s="15">
        <f t="shared" ca="1" si="527"/>
        <v>63758.508887271266</v>
      </c>
      <c r="BO913" s="15">
        <f t="shared" ca="1" si="528"/>
        <v>85138.921663635265</v>
      </c>
      <c r="BP913" s="15">
        <f t="shared" ca="1" si="529"/>
        <v>86552.612099970851</v>
      </c>
      <c r="BQ913" s="15">
        <f ca="1">Inputs!$B$20*EXP($B$10-0.5*C$7^2+C$7*AJ913)</f>
        <v>3403.1981945973271</v>
      </c>
      <c r="BR913" s="15">
        <f t="shared" ca="1" si="530"/>
        <v>5434.2258874700628</v>
      </c>
      <c r="BS913" s="15">
        <f t="shared" ca="1" si="531"/>
        <v>7990.3606943843015</v>
      </c>
      <c r="BT913" s="15">
        <f t="shared" ca="1" si="532"/>
        <v>9388.5543221020653</v>
      </c>
      <c r="BU913" s="15">
        <f t="shared" ca="1" si="533"/>
        <v>18454.111849307908</v>
      </c>
      <c r="BV913" s="15">
        <f t="shared" ca="1" si="534"/>
        <v>19800.265106770286</v>
      </c>
      <c r="BW913" s="15">
        <f t="shared" ca="1" si="535"/>
        <v>33369.528001007988</v>
      </c>
      <c r="BX913" s="15">
        <f t="shared" ca="1" si="536"/>
        <v>40835.193458929876</v>
      </c>
      <c r="BY913" s="15">
        <f t="shared" ca="1" si="537"/>
        <v>52685.374538115102</v>
      </c>
      <c r="BZ913" s="15">
        <f t="shared" ca="1" si="538"/>
        <v>69459.894384121508</v>
      </c>
      <c r="CA913" s="15">
        <f t="shared" ca="1" si="539"/>
        <v>81159.241016880711</v>
      </c>
      <c r="CB913" s="15">
        <f ca="1">(AU913*DCF!C$10-DCF!C$5*MAX(AU913*DCF!C$10,0)-MAX(AU913-Inputs!$B$6,0)/Inputs!$B$10)*DCF!C$6</f>
        <v>1043.4662375760849</v>
      </c>
      <c r="CC913" s="15">
        <f ca="1">(AV913*DCF!D$10-DCF!D$5*MAX(AV913*DCF!D$10,0)-MAX(AV913-AU913,0)/Inputs!$B$10)*DCF!D$6</f>
        <v>1196.0648849124052</v>
      </c>
      <c r="CD913" s="15">
        <f ca="1">(AW913*DCF!E$10-DCF!E$5*MAX(AW913*DCF!E$10,0)-MAX(AW913-AV913,0)/Inputs!$B$10)*DCF!E$6</f>
        <v>1282.6821484531788</v>
      </c>
      <c r="CE913" s="15">
        <f ca="1">(AX913*DCF!F$10-DCF!F$5*MAX(AX913*DCF!F$10,0)-MAX(AX913-AW913,0)/Inputs!$B$10)*DCF!F$6</f>
        <v>1545.4983412733225</v>
      </c>
      <c r="CF913" s="15">
        <f ca="1">(AY913*DCF!G$10-DCF!G$5*MAX(AY913*DCF!G$10,0)-MAX(AY913-AX913,0)/Inputs!$B$10)*DCF!G$6</f>
        <v>1550.4372752645913</v>
      </c>
      <c r="CG913" s="15">
        <f ca="1">(AZ913*DCF!H$10-DCF!H$5*MAX(AZ913*DCF!H$10,0)-MAX(AZ913-AY913,0)/Inputs!$B$10)*DCF!H$6</f>
        <v>2018.6619166809267</v>
      </c>
      <c r="CH913" s="15">
        <f ca="1">(BA913*DCF!I$10-DCF!I$5*MAX(BA913*DCF!I$10,0)-MAX(BA913-AZ913,0)/Inputs!$B$10)*DCF!I$6</f>
        <v>2166.979079955318</v>
      </c>
      <c r="CI913" s="15">
        <f ca="1">(BB913*DCF!J$10-DCF!J$5*MAX(BB913*DCF!J$10,0)-MAX(BB913-BA913,0)/Inputs!$B$10)*DCF!J$6</f>
        <v>2458.878386605355</v>
      </c>
      <c r="CJ913" s="15">
        <f ca="1">(BC913*DCF!K$10-DCF!K$5*MAX(BC913*DCF!K$10,0)-MAX(BC913-BB913,0)/Inputs!$B$10)*DCF!K$6</f>
        <v>2773.0318457956632</v>
      </c>
      <c r="CK913" s="15">
        <f ca="1">(BD913*DCF!L$10-DCF!L$5*MAX(BD913*DCF!L$10,0)-MAX(BD913-BC913,0)/Inputs!$B$10)*DCF!L$6</f>
        <v>2819.1855114112655</v>
      </c>
      <c r="CL913" s="15">
        <f ca="1">(BE913*DCF!M$10-DCF!M$5*MAX(BE913*DCF!M$10,0)-MAX(BE913-BD913,0)/Inputs!$B$10)*DCF!M$6</f>
        <v>3115.6993783573721</v>
      </c>
      <c r="CM913" s="15">
        <f ca="1">(BF913*DCF!C$28-DCF!C$5*MAX(BF913*DCF!C$28,0)-MAX(BF913-Inputs!$B$13,0)/Inputs!$B$17)*DCF!C$6</f>
        <v>3556.2138645184741</v>
      </c>
      <c r="CN913" s="15">
        <f ca="1">(BG913*DCF!D$28-DCF!D$5*MAX(BG913*DCF!D$28,0)-MAX(BG913-BF913,0)/Inputs!$B$17)*DCF!D$6</f>
        <v>3745.3859788785985</v>
      </c>
      <c r="CO913" s="15">
        <f ca="1">(BH913*DCF!E$28-DCF!E$5*MAX(BH913*DCF!E$28,0)-MAX(BH913-BG913,0)/Inputs!$B$17)*DCF!E$6</f>
        <v>3793.3860706153455</v>
      </c>
      <c r="CP913" s="15">
        <f ca="1">(BI913*DCF!F$28-DCF!F$5*MAX(BI913*DCF!F$28,0)-MAX(BI913-BH913,0)/Inputs!$B$17)*DCF!F$6</f>
        <v>3625.3290865672971</v>
      </c>
      <c r="CQ913" s="15">
        <f ca="1">(BJ913*DCF!G$28-DCF!G$5*MAX(BJ913*DCF!G$28,0)-MAX(BJ913-BI913,0)/Inputs!$B$17)*DCF!G$6</f>
        <v>3795.4002982693514</v>
      </c>
      <c r="CR913" s="15">
        <f ca="1">(BK913*DCF!H$28-DCF!H$5*MAX(BK913*DCF!H$28,0)-MAX(BK913-BJ913,0)/Inputs!$B$17)*DCF!H$6</f>
        <v>4970.2486405433256</v>
      </c>
      <c r="CS913" s="15">
        <f ca="1">(BL913*DCF!I$28-DCF!I$5*MAX(BL913*DCF!I$28,0)-MAX(BL913-BK913,0)/Inputs!$B$17)*DCF!I$6</f>
        <v>6882.0971280060548</v>
      </c>
      <c r="CT913" s="15">
        <f ca="1">(BM913*DCF!J$28-DCF!J$5*MAX(BM913*DCF!J$28,0)-MAX(BM913-BL913,0)/Inputs!$B$17)*DCF!J$6</f>
        <v>9763.4520009407806</v>
      </c>
      <c r="CU913" s="15">
        <f ca="1">(BN913*DCF!K$28-DCF!K$5*MAX(BN913*DCF!K$28,0)-MAX(BN913-BM913,0)/Inputs!$B$17)*DCF!K$6</f>
        <v>12523.231666886591</v>
      </c>
      <c r="CV913" s="15">
        <f ca="1">(BO913*DCF!L$28-DCF!L$5*MAX(BO913*DCF!L$28,0)-MAX(BO913-BN913,0)/Inputs!$B$17)*DCF!L$6</f>
        <v>14567.772569921312</v>
      </c>
      <c r="CW913" s="15">
        <f ca="1">(BP913*DCF!M$28-DCF!M$5*MAX(BP913*DCF!M$28,0)-MAX(BP913-BO913,0)/Inputs!$B$17)*DCF!M$6</f>
        <v>16137.153682791652</v>
      </c>
      <c r="CX913" s="15">
        <f ca="1">(BQ913*DCF!C$46-DCF!C$5*MAX(BQ913*DCF!C$46,0)-MAX(BQ913-Inputs!$B$20,0)/Inputs!$B$24)*DCF!C$6</f>
        <v>-879.35209787343672</v>
      </c>
      <c r="CY913" s="15">
        <f ca="1">(BR913*DCF!D$46-DCF!D$5*MAX(BR913*DCF!D$46,0)-MAX(BR913-BQ913,0)/Inputs!$B$24)*DCF!D$6</f>
        <v>-1794.118288693528</v>
      </c>
      <c r="CZ913" s="15">
        <f ca="1">(BS913*DCF!E$46-DCF!E$5*MAX(BS913*DCF!E$46,0)-MAX(BS913-BR913,0)/Inputs!$B$24)*DCF!E$6</f>
        <v>-1952.4320359800745</v>
      </c>
      <c r="DA913" s="15">
        <f ca="1">(BT913*DCF!F$46-DCF!F$5*MAX(BT913*DCF!F$46,0)-MAX(BT913-BS913,0)/Inputs!$B$24)*DCF!F$6</f>
        <v>-1192.8603848283014</v>
      </c>
      <c r="DB913" s="15">
        <f ca="1">(BU913*DCF!G$46-DCF!G$5*MAX(BU913*DCF!G$46,0)-MAX(BU913-BT913,0)/Inputs!$B$24)*DCF!G$6</f>
        <v>-3670.2343003432588</v>
      </c>
      <c r="DC913" s="15">
        <f ca="1">(BV913*DCF!H$46-DCF!H$5*MAX(BV913*DCF!H$46,0)-MAX(BV913-BU913,0)/Inputs!$B$24)*DCF!H$6</f>
        <v>-418.30887673858098</v>
      </c>
      <c r="DD913" s="15">
        <f ca="1">(BW913*DCF!I$46-DCF!I$5*MAX(BW913*DCF!I$46,0)-MAX(BW913-BV913,0)/Inputs!$B$24)*DCF!I$6</f>
        <v>-3124.5282603334076</v>
      </c>
      <c r="DE913" s="15">
        <f ca="1">(BX913*DCF!J$46-DCF!J$5*MAX(BX913*DCF!J$46,0)-MAX(BX913-BW913,0)/Inputs!$B$24)*DCF!J$6</f>
        <v>-266.8490981284404</v>
      </c>
      <c r="DF913" s="15">
        <f ca="1">(BY913*DCF!K$46-DCF!K$5*MAX(BY913*DCF!K$46,0)-MAX(BY913-BX913,0)/Inputs!$B$24)*DCF!K$6</f>
        <v>106.58554430390093</v>
      </c>
      <c r="DG913" s="15">
        <f ca="1">(BZ913*DCF!L$46-DCF!L$5*MAX(BZ913*DCF!L$46,0)-MAX(BZ913-BY913,0)/Inputs!$B$24)*DCF!L$6</f>
        <v>1005.3119714102966</v>
      </c>
      <c r="DH913" s="15">
        <f ca="1">(CA913*DCF!M$46-DCF!M$5*MAX(CA913*DCF!M$46,0)-MAX(CA913-BZ913,0)/Inputs!$B$24)*DCF!M$6</f>
        <v>3916.7449697105958</v>
      </c>
      <c r="DI913" s="15">
        <f ca="1">SUM(CB913:CL913)+BE913*DCF!M$10*(1+Inputs!$B$30)*(1-Inputs!$B$33)*(1-Inputs!$B$30/Inputs!$B$31)/(Inputs!$B$29-Inputs!$B$30)*DCF!M$6</f>
        <v>97916.85602662465</v>
      </c>
      <c r="DJ913" s="15">
        <f ca="1">SUM(CM913:CW913)+BP913*DCF!M$28*(1+Inputs!$B$30)*(1-Inputs!$B$33)*(1-Inputs!$B$30/Inputs!$B$31)/(Inputs!$B$29-Inputs!$B$30)*DCF!M$6</f>
        <v>404529.08967330621</v>
      </c>
      <c r="DK913" s="15">
        <f ca="1">SUM(CX913:DH913)+CA913*DCF!M$46*(1+Inputs!$B$30)*(1-Inputs!$B$33)*(1-Inputs!$B$30/Inputs!$B$31)/(Inputs!$B$29-Inputs!$B$30)*DCF!M$6</f>
        <v>117211.75968130384</v>
      </c>
      <c r="DM913" s="15">
        <f ca="1">DI913+DJ913+DK913+Inputs!$B$34+Inputs!$B$36-Inputs!$B$35</f>
        <v>696508.70538123476</v>
      </c>
    </row>
    <row r="914" spans="1:117" x14ac:dyDescent="0.75">
      <c r="A914" s="11">
        <v>901</v>
      </c>
      <c r="C914" s="24">
        <f t="shared" ref="C914:M923" ca="1" si="540">_xlfn.NORM.S.INV(RAND())</f>
        <v>0.58333329672290835</v>
      </c>
      <c r="D914" s="24">
        <f t="shared" ca="1" si="540"/>
        <v>-0.1160838340633297</v>
      </c>
      <c r="E914" s="24">
        <f t="shared" ca="1" si="540"/>
        <v>0.1765219475804356</v>
      </c>
      <c r="F914" s="24">
        <f t="shared" ca="1" si="540"/>
        <v>0.20585608295762409</v>
      </c>
      <c r="G914" s="24">
        <f t="shared" ca="1" si="540"/>
        <v>0.86490239347841824</v>
      </c>
      <c r="H914" s="24">
        <f t="shared" ca="1" si="540"/>
        <v>-0.41359794426977925</v>
      </c>
      <c r="I914" s="24">
        <f t="shared" ca="1" si="540"/>
        <v>-0.23523403050668396</v>
      </c>
      <c r="J914" s="24">
        <f t="shared" ca="1" si="540"/>
        <v>-1.4431044580495938</v>
      </c>
      <c r="K914" s="24">
        <f t="shared" ca="1" si="540"/>
        <v>-0.38798766638000931</v>
      </c>
      <c r="L914" s="24">
        <f t="shared" ca="1" si="540"/>
        <v>-2.3591027210622069</v>
      </c>
      <c r="M914" s="24">
        <f t="shared" ca="1" si="540"/>
        <v>0.21083308760895156</v>
      </c>
      <c r="N914" s="24">
        <f ca="1">SQRT(Inputs!$B$38)*C914+SQRT(1-Inputs!$B$38)*_xlfn.NORM.S.INV(RAND())</f>
        <v>1.4948238895128092</v>
      </c>
      <c r="O914" s="24">
        <f ca="1">SQRT(Inputs!$B$38)*D914+SQRT(1-Inputs!$B$38)*_xlfn.NORM.S.INV(RAND())</f>
        <v>-1.2930601266179123</v>
      </c>
      <c r="P914" s="24">
        <f ca="1">SQRT(Inputs!$B$38)*E914+SQRT(1-Inputs!$B$38)*_xlfn.NORM.S.INV(RAND())</f>
        <v>1.0192181891423862</v>
      </c>
      <c r="Q914" s="24">
        <f ca="1">SQRT(Inputs!$B$38)*F914+SQRT(1-Inputs!$B$38)*_xlfn.NORM.S.INV(RAND())</f>
        <v>0.90288397857933744</v>
      </c>
      <c r="R914" s="24">
        <f ca="1">SQRT(Inputs!$B$38)*G914+SQRT(1-Inputs!$B$38)*_xlfn.NORM.S.INV(RAND())</f>
        <v>0.82490443349848763</v>
      </c>
      <c r="S914" s="24">
        <f ca="1">SQRT(Inputs!$B$38)*H914+SQRT(1-Inputs!$B$38)*_xlfn.NORM.S.INV(RAND())</f>
        <v>8.5020874729167722E-2</v>
      </c>
      <c r="T914" s="24">
        <f ca="1">SQRT(Inputs!$B$38)*I914+SQRT(1-Inputs!$B$38)*_xlfn.NORM.S.INV(RAND())</f>
        <v>0.13820168338966787</v>
      </c>
      <c r="U914" s="24">
        <f ca="1">SQRT(Inputs!$B$38)*J914+SQRT(1-Inputs!$B$38)*_xlfn.NORM.S.INV(RAND())</f>
        <v>0.13749409234725185</v>
      </c>
      <c r="V914" s="24">
        <f ca="1">SQRT(Inputs!$B$38)*K914+SQRT(1-Inputs!$B$38)*_xlfn.NORM.S.INV(RAND())</f>
        <v>0.73438637995829359</v>
      </c>
      <c r="W914" s="24">
        <f ca="1">SQRT(Inputs!$B$38)*L914+SQRT(1-Inputs!$B$38)*_xlfn.NORM.S.INV(RAND())</f>
        <v>-1.2658262673059557</v>
      </c>
      <c r="X914" s="24">
        <f ca="1">SQRT(Inputs!$B$38)*M914+SQRT(1-Inputs!$B$38)*_xlfn.NORM.S.INV(RAND())</f>
        <v>-0.27169205435351662</v>
      </c>
      <c r="Y914" s="24">
        <f ca="1">SQRT(Inputs!$B$38)*C914+SQRT(1-Inputs!$B$38)*_xlfn.NORM.S.INV(RAND())</f>
        <v>0.97981069661736897</v>
      </c>
      <c r="Z914" s="24">
        <f ca="1">SQRT(Inputs!$B$38)*D914+SQRT(1-Inputs!$B$38)*_xlfn.NORM.S.INV(RAND())</f>
        <v>1.1471862745137604</v>
      </c>
      <c r="AA914" s="24">
        <f ca="1">SQRT(Inputs!$B$38)*E914+SQRT(1-Inputs!$B$38)*_xlfn.NORM.S.INV(RAND())</f>
        <v>-0.32311208333882846</v>
      </c>
      <c r="AB914" s="24">
        <f ca="1">SQRT(Inputs!$B$38)*F914+SQRT(1-Inputs!$B$38)*_xlfn.NORM.S.INV(RAND())</f>
        <v>0.21233839933825926</v>
      </c>
      <c r="AC914" s="24">
        <f ca="1">SQRT(Inputs!$B$38)*G914+SQRT(1-Inputs!$B$38)*_xlfn.NORM.S.INV(RAND())</f>
        <v>0.70537159623345347</v>
      </c>
      <c r="AD914" s="24">
        <f ca="1">SQRT(Inputs!$B$38)*H914+SQRT(1-Inputs!$B$38)*_xlfn.NORM.S.INV(RAND())</f>
        <v>-0.64825115807852562</v>
      </c>
      <c r="AE914" s="24">
        <f ca="1">SQRT(Inputs!$B$38)*I914+SQRT(1-Inputs!$B$38)*_xlfn.NORM.S.INV(RAND())</f>
        <v>-0.17071946084412024</v>
      </c>
      <c r="AF914" s="24">
        <f ca="1">SQRT(Inputs!$B$38)*J914+SQRT(1-Inputs!$B$38)*_xlfn.NORM.S.INV(RAND())</f>
        <v>-2.0560631577357809</v>
      </c>
      <c r="AG914" s="24">
        <f ca="1">SQRT(Inputs!$B$38)*K914+SQRT(1-Inputs!$B$38)*_xlfn.NORM.S.INV(RAND())</f>
        <v>-0.82702312585972482</v>
      </c>
      <c r="AH914" s="24">
        <f ca="1">SQRT(Inputs!$B$38)*L914+SQRT(1-Inputs!$B$38)*_xlfn.NORM.S.INV(RAND())</f>
        <v>-1.9735896220472591</v>
      </c>
      <c r="AI914" s="24">
        <f ca="1">SQRT(Inputs!$B$38)*M914+SQRT(1-Inputs!$B$38)*_xlfn.NORM.S.INV(RAND())</f>
        <v>0.25644195385815521</v>
      </c>
      <c r="AJ914" s="24">
        <f ca="1">SQRT(Inputs!$B$38)*C914+SQRT(1-Inputs!$B$38)*_xlfn.NORM.S.INV(RAND())</f>
        <v>-8.5939342314176159E-2</v>
      </c>
      <c r="AK914" s="24">
        <f ca="1">SQRT(Inputs!$B$38)*D914+SQRT(1-Inputs!$B$38)*_xlfn.NORM.S.INV(RAND())</f>
        <v>0.20847757983618884</v>
      </c>
      <c r="AL914" s="24">
        <f ca="1">SQRT(Inputs!$B$38)*E914+SQRT(1-Inputs!$B$38)*_xlfn.NORM.S.INV(RAND())</f>
        <v>-0.80939770548327949</v>
      </c>
      <c r="AM914" s="24">
        <f ca="1">SQRT(Inputs!$B$38)*F914+SQRT(1-Inputs!$B$38)*_xlfn.NORM.S.INV(RAND())</f>
        <v>0.32130833639169881</v>
      </c>
      <c r="AN914" s="24">
        <f ca="1">SQRT(Inputs!$B$38)*G914+SQRT(1-Inputs!$B$38)*_xlfn.NORM.S.INV(RAND())</f>
        <v>1.4181487354159465</v>
      </c>
      <c r="AO914" s="24">
        <f ca="1">SQRT(Inputs!$B$38)*H914+SQRT(1-Inputs!$B$38)*_xlfn.NORM.S.INV(RAND())</f>
        <v>0.71035071610904776</v>
      </c>
      <c r="AP914" s="24">
        <f ca="1">SQRT(Inputs!$B$38)*I914+SQRT(1-Inputs!$B$38)*_xlfn.NORM.S.INV(RAND())</f>
        <v>1.8761164634739191</v>
      </c>
      <c r="AQ914" s="24">
        <f ca="1">SQRT(Inputs!$B$38)*J914+SQRT(1-Inputs!$B$38)*_xlfn.NORM.S.INV(RAND())</f>
        <v>-1.7859620221212664</v>
      </c>
      <c r="AR914" s="24">
        <f ca="1">SQRT(Inputs!$B$38)*K914+SQRT(1-Inputs!$B$38)*_xlfn.NORM.S.INV(RAND())</f>
        <v>-0.82412760523139827</v>
      </c>
      <c r="AS914" s="24">
        <f ca="1">SQRT(Inputs!$B$38)*L914+SQRT(1-Inputs!$B$38)*_xlfn.NORM.S.INV(RAND())</f>
        <v>-1.2532397469540539</v>
      </c>
      <c r="AT914" s="24">
        <f ca="1">SQRT(Inputs!$B$38)*M914+SQRT(1-Inputs!$B$38)*_xlfn.NORM.S.INV(RAND())</f>
        <v>-1.0937856774207446</v>
      </c>
      <c r="AU914" s="15">
        <f ca="1">Inputs!$B$6*EXP($B$8-0.5*C$5^2+C$5*N914)</f>
        <v>6320.693146632364</v>
      </c>
      <c r="AV914" s="15">
        <f t="shared" ca="1" si="510"/>
        <v>6361.6675515920169</v>
      </c>
      <c r="AW914" s="15">
        <f t="shared" ca="1" si="511"/>
        <v>8900.0731416943163</v>
      </c>
      <c r="AX914" s="15">
        <f t="shared" ca="1" si="512"/>
        <v>12163.593831202903</v>
      </c>
      <c r="AY914" s="15">
        <f t="shared" ca="1" si="513"/>
        <v>16368.4982003027</v>
      </c>
      <c r="AZ914" s="15">
        <f t="shared" ca="1" si="514"/>
        <v>20207.423549019299</v>
      </c>
      <c r="BA914" s="15">
        <f t="shared" ca="1" si="515"/>
        <v>25088.998582954908</v>
      </c>
      <c r="BB914" s="15">
        <f t="shared" ca="1" si="516"/>
        <v>31142.642942748702</v>
      </c>
      <c r="BC914" s="15">
        <f t="shared" ca="1" si="517"/>
        <v>40943.839060292099</v>
      </c>
      <c r="BD914" s="15">
        <f t="shared" ca="1" si="518"/>
        <v>44559.348655298578</v>
      </c>
      <c r="BE914" s="15">
        <f t="shared" ca="1" si="519"/>
        <v>53267.183919160656</v>
      </c>
      <c r="BF914" s="15">
        <f ca="1">Inputs!$B$13*EXP($B$9-0.5*C$6^2+C$6*Y914)</f>
        <v>16796.308998262521</v>
      </c>
      <c r="BG914" s="15">
        <f t="shared" ca="1" si="520"/>
        <v>25177.966948463902</v>
      </c>
      <c r="BH914" s="15">
        <f t="shared" ca="1" si="521"/>
        <v>29157.643453609169</v>
      </c>
      <c r="BI914" s="15">
        <f t="shared" ca="1" si="522"/>
        <v>36879.180356944424</v>
      </c>
      <c r="BJ914" s="15">
        <f t="shared" ca="1" si="523"/>
        <v>50050.227084137754</v>
      </c>
      <c r="BK914" s="15">
        <f t="shared" ca="1" si="524"/>
        <v>56238.251632504303</v>
      </c>
      <c r="BL914" s="15">
        <f t="shared" ca="1" si="525"/>
        <v>67570.33267309521</v>
      </c>
      <c r="BM914" s="15">
        <f t="shared" ca="1" si="526"/>
        <v>64336.407992388886</v>
      </c>
      <c r="BN914" s="15">
        <f t="shared" ca="1" si="527"/>
        <v>71659.87825936338</v>
      </c>
      <c r="BO914" s="15">
        <f t="shared" ca="1" si="528"/>
        <v>70095.406864149118</v>
      </c>
      <c r="BP914" s="15">
        <f t="shared" ca="1" si="529"/>
        <v>88817.690814763773</v>
      </c>
      <c r="BQ914" s="15">
        <f ca="1">Inputs!$B$20*EXP($B$10-0.5*C$7^2+C$7*AJ914)</f>
        <v>4160.7369487874648</v>
      </c>
      <c r="BR914" s="15">
        <f t="shared" ca="1" si="530"/>
        <v>6032.0205677295444</v>
      </c>
      <c r="BS914" s="15">
        <f t="shared" ca="1" si="531"/>
        <v>6546.8758068718862</v>
      </c>
      <c r="BT914" s="15">
        <f t="shared" ca="1" si="532"/>
        <v>9820.5629126028725</v>
      </c>
      <c r="BU914" s="15">
        <f t="shared" ca="1" si="533"/>
        <v>19181.821600890344</v>
      </c>
      <c r="BV914" s="15">
        <f t="shared" ca="1" si="534"/>
        <v>31319.294921004352</v>
      </c>
      <c r="BW914" s="15">
        <f t="shared" ca="1" si="535"/>
        <v>65008.974789182714</v>
      </c>
      <c r="BX914" s="15">
        <f t="shared" ca="1" si="536"/>
        <v>63561.075619727701</v>
      </c>
      <c r="BY914" s="15">
        <f t="shared" ca="1" si="537"/>
        <v>76068.386280419261</v>
      </c>
      <c r="BZ914" s="15">
        <f t="shared" ca="1" si="538"/>
        <v>84771.340311376945</v>
      </c>
      <c r="CA914" s="15">
        <f t="shared" ca="1" si="539"/>
        <v>98043.592794823999</v>
      </c>
      <c r="CB914" s="15">
        <f ca="1">(AU914*DCF!C$10-DCF!C$5*MAX(AU914*DCF!C$10,0)-MAX(AU914-Inputs!$B$6,0)/Inputs!$B$10)*DCF!C$6</f>
        <v>1033.3882863892841</v>
      </c>
      <c r="CC914" s="15">
        <f ca="1">(AV914*DCF!D$10-DCF!D$5*MAX(AV914*DCF!D$10,0)-MAX(AV914-AU914,0)/Inputs!$B$10)*DCF!D$6</f>
        <v>1540.6228305445536</v>
      </c>
      <c r="CD914" s="15">
        <f ca="1">(AW914*DCF!E$10-DCF!E$5*MAX(AW914*DCF!E$10,0)-MAX(AW914-AV914,0)/Inputs!$B$10)*DCF!E$6</f>
        <v>1483.1311526523673</v>
      </c>
      <c r="CE914" s="15">
        <f ca="1">(AX914*DCF!F$10-DCF!F$5*MAX(AX914*DCF!F$10,0)-MAX(AX914-AW914,0)/Inputs!$B$10)*DCF!F$6</f>
        <v>1976.2354051166537</v>
      </c>
      <c r="CF914" s="15">
        <f ca="1">(AY914*DCF!G$10-DCF!G$5*MAX(AY914*DCF!G$10,0)-MAX(AY914-AX914,0)/Inputs!$B$10)*DCF!G$6</f>
        <v>2564.307602793574</v>
      </c>
      <c r="CG914" s="15">
        <f ca="1">(AZ914*DCF!H$10-DCF!H$5*MAX(AZ914*DCF!H$10,0)-MAX(AZ914-AY914,0)/Inputs!$B$10)*DCF!H$6</f>
        <v>3241.6157589604622</v>
      </c>
      <c r="CH914" s="15">
        <f ca="1">(BA914*DCF!I$10-DCF!I$5*MAX(BA914*DCF!I$10,0)-MAX(BA914-AZ914,0)/Inputs!$B$10)*DCF!I$6</f>
        <v>3782.0954511534464</v>
      </c>
      <c r="CI914" s="15">
        <f ca="1">(BB914*DCF!J$10-DCF!J$5*MAX(BB914*DCF!J$10,0)-MAX(BB914-BA914,0)/Inputs!$B$10)*DCF!J$6</f>
        <v>4426.8197433335472</v>
      </c>
      <c r="CJ914" s="15">
        <f ca="1">(BC914*DCF!K$10-DCF!K$5*MAX(BC914*DCF!K$10,0)-MAX(BC914-BB914,0)/Inputs!$B$10)*DCF!K$6</f>
        <v>5219.2822720307395</v>
      </c>
      <c r="CK914" s="15">
        <f ca="1">(BD914*DCF!L$10-DCF!L$5*MAX(BD914*DCF!L$10,0)-MAX(BD914-BC914,0)/Inputs!$B$10)*DCF!L$6</f>
        <v>6252.8531855008523</v>
      </c>
      <c r="CL914" s="15">
        <f ca="1">(BE914*DCF!M$10-DCF!M$5*MAX(BE914*DCF!M$10,0)-MAX(BE914-BD914,0)/Inputs!$B$10)*DCF!M$6</f>
        <v>6476.4446465499095</v>
      </c>
      <c r="CM914" s="15">
        <f ca="1">(BF914*DCF!C$28-DCF!C$5*MAX(BF914*DCF!C$28,0)-MAX(BF914-Inputs!$B$13,0)/Inputs!$B$17)*DCF!C$6</f>
        <v>3876.8603058278995</v>
      </c>
      <c r="CN914" s="15">
        <f ca="1">(BG914*DCF!D$28-DCF!D$5*MAX(BG914*DCF!D$28,0)-MAX(BG914-BF914,0)/Inputs!$B$17)*DCF!D$6</f>
        <v>5627.300029541424</v>
      </c>
      <c r="CO914" s="15">
        <f ca="1">(BH914*DCF!E$28-DCF!E$5*MAX(BH914*DCF!E$28,0)-MAX(BH914-BG914,0)/Inputs!$B$17)*DCF!E$6</f>
        <v>7473.624360207702</v>
      </c>
      <c r="CP914" s="15">
        <f ca="1">(BI914*DCF!F$28-DCF!F$5*MAX(BI914*DCF!F$28,0)-MAX(BI914-BH914,0)/Inputs!$B$17)*DCF!F$6</f>
        <v>8605.8981960391739</v>
      </c>
      <c r="CQ914" s="15">
        <f ca="1">(BJ914*DCF!G$28-DCF!G$5*MAX(BJ914*DCF!G$28,0)-MAX(BJ914-BI914,0)/Inputs!$B$17)*DCF!G$6</f>
        <v>10770.671201498662</v>
      </c>
      <c r="CR914" s="15">
        <f ca="1">(BK914*DCF!H$28-DCF!H$5*MAX(BK914*DCF!H$28,0)-MAX(BK914-BJ914,0)/Inputs!$B$17)*DCF!H$6</f>
        <v>12946.894733187517</v>
      </c>
      <c r="CS914" s="15">
        <f ca="1">(BL914*DCF!I$28-DCF!I$5*MAX(BL914*DCF!I$28,0)-MAX(BL914-BK914,0)/Inputs!$B$17)*DCF!I$6</f>
        <v>14262.86790628249</v>
      </c>
      <c r="CT914" s="15">
        <f ca="1">(BM914*DCF!J$28-DCF!J$5*MAX(BM914*DCF!J$28,0)-MAX(BM914-BL914,0)/Inputs!$B$17)*DCF!J$6</f>
        <v>14352.359960676809</v>
      </c>
      <c r="CU914" s="15">
        <f ca="1">(BN914*DCF!K$28-DCF!K$5*MAX(BN914*DCF!K$28,0)-MAX(BN914-BM914,0)/Inputs!$B$17)*DCF!K$6</f>
        <v>14236.337207528659</v>
      </c>
      <c r="CV914" s="15">
        <f ca="1">(BO914*DCF!L$28-DCF!L$5*MAX(BO914*DCF!L$28,0)-MAX(BO914-BN914,0)/Inputs!$B$17)*DCF!L$6</f>
        <v>13985.504963123663</v>
      </c>
      <c r="CW914" s="15">
        <f ca="1">(BP914*DCF!M$28-DCF!M$5*MAX(BP914*DCF!M$28,0)-MAX(BP914-BO914,0)/Inputs!$B$17)*DCF!M$6</f>
        <v>14754.095172350648</v>
      </c>
      <c r="CX914" s="15">
        <f ca="1">(BQ914*DCF!C$46-DCF!C$5*MAX(BQ914*DCF!C$46,0)-MAX(BQ914-Inputs!$B$20,0)/Inputs!$B$24)*DCF!C$6</f>
        <v>-1404.2057381899294</v>
      </c>
      <c r="CY914" s="15">
        <f ca="1">(BR914*DCF!D$46-DCF!D$5*MAX(BR914*DCF!D$46,0)-MAX(BR914-BQ914,0)/Inputs!$B$24)*DCF!D$6</f>
        <v>-1827.9864295116608</v>
      </c>
      <c r="CZ914" s="15">
        <f ca="1">(BS914*DCF!E$46-DCF!E$5*MAX(BS914*DCF!E$46,0)-MAX(BS914-BR914,0)/Inputs!$B$24)*DCF!E$6</f>
        <v>-977.12122465795937</v>
      </c>
      <c r="DA914" s="15">
        <f ca="1">(BT914*DCF!F$46-DCF!F$5*MAX(BT914*DCF!F$46,0)-MAX(BT914-BS914,0)/Inputs!$B$24)*DCF!F$6</f>
        <v>-1907.2484459714146</v>
      </c>
      <c r="DB914" s="15">
        <f ca="1">(BU914*DCF!G$46-DCF!G$5*MAX(BU914*DCF!G$46,0)-MAX(BU914-BT914,0)/Inputs!$B$24)*DCF!G$6</f>
        <v>-3794.1810468538629</v>
      </c>
      <c r="DC914" s="15">
        <f ca="1">(BV914*DCF!H$46-DCF!H$5*MAX(BV914*DCF!H$46,0)-MAX(BV914-BU914,0)/Inputs!$B$24)*DCF!H$6</f>
        <v>-3771.6454666925492</v>
      </c>
      <c r="DD914" s="15">
        <f ca="1">(BW914*DCF!I$46-DCF!I$5*MAX(BW914*DCF!I$46,0)-MAX(BW914-BV914,0)/Inputs!$B$24)*DCF!I$6</f>
        <v>-8169.5963181300931</v>
      </c>
      <c r="DE914" s="15">
        <f ca="1">(BX914*DCF!J$46-DCF!J$5*MAX(BX914*DCF!J$46,0)-MAX(BX914-BW914,0)/Inputs!$B$24)*DCF!J$6</f>
        <v>2666.2113032272846</v>
      </c>
      <c r="DF914" s="15">
        <f ca="1">(BY914*DCF!K$46-DCF!K$5*MAX(BY914*DCF!K$46,0)-MAX(BY914-BX914,0)/Inputs!$B$24)*DCF!K$6</f>
        <v>1281.321881052831</v>
      </c>
      <c r="DG914" s="15">
        <f ca="1">(BZ914*DCF!L$46-DCF!L$5*MAX(BZ914*DCF!L$46,0)-MAX(BZ914-BY914,0)/Inputs!$B$24)*DCF!L$6</f>
        <v>3890.3437873620755</v>
      </c>
      <c r="DH914" s="15">
        <f ca="1">(CA914*DCF!M$46-DCF!M$5*MAX(CA914*DCF!M$46,0)-MAX(CA914-BZ914,0)/Inputs!$B$24)*DCF!M$6</f>
        <v>4911.5861511961684</v>
      </c>
      <c r="DI914" s="15">
        <f ca="1">SUM(CB914:CL914)+BE914*DCF!M$10*(1+Inputs!$B$30)*(1-Inputs!$B$33)*(1-Inputs!$B$30/Inputs!$B$31)/(Inputs!$B$29-Inputs!$B$30)*DCF!M$6</f>
        <v>186240.07356763541</v>
      </c>
      <c r="DJ914" s="15">
        <f ca="1">SUM(CM914:CW914)+BP914*DCF!M$28*(1+Inputs!$B$30)*(1-Inputs!$B$33)*(1-Inputs!$B$30/Inputs!$B$31)/(Inputs!$B$29-Inputs!$B$30)*DCF!M$6</f>
        <v>450466.82474274386</v>
      </c>
      <c r="DK914" s="15">
        <f ca="1">SUM(CX914:DH914)+CA914*DCF!M$46*(1+Inputs!$B$30)*(1-Inputs!$B$33)*(1-Inputs!$B$30/Inputs!$B$31)/(Inputs!$B$29-Inputs!$B$30)*DCF!M$6</f>
        <v>142484.48691965907</v>
      </c>
      <c r="DM914" s="15">
        <f ca="1">DI914+DJ914+DK914+Inputs!$B$34+Inputs!$B$36-Inputs!$B$35</f>
        <v>856042.38523003832</v>
      </c>
    </row>
    <row r="915" spans="1:117" x14ac:dyDescent="0.75">
      <c r="A915" s="11">
        <v>902</v>
      </c>
      <c r="C915" s="24">
        <f t="shared" ca="1" si="540"/>
        <v>-0.85993388217839872</v>
      </c>
      <c r="D915" s="24">
        <f t="shared" ca="1" si="540"/>
        <v>0.78765964363311114</v>
      </c>
      <c r="E915" s="24">
        <f t="shared" ca="1" si="540"/>
        <v>0.40472413872926455</v>
      </c>
      <c r="F915" s="24">
        <f t="shared" ca="1" si="540"/>
        <v>0.39988182869686095</v>
      </c>
      <c r="G915" s="24">
        <f t="shared" ca="1" si="540"/>
        <v>0.79721875301805301</v>
      </c>
      <c r="H915" s="24">
        <f t="shared" ca="1" si="540"/>
        <v>1.0102161410110331</v>
      </c>
      <c r="I915" s="24">
        <f t="shared" ca="1" si="540"/>
        <v>-0.63417373481810058</v>
      </c>
      <c r="J915" s="24">
        <f t="shared" ca="1" si="540"/>
        <v>-0.65286013917678776</v>
      </c>
      <c r="K915" s="24">
        <f t="shared" ca="1" si="540"/>
        <v>0.31464325401575466</v>
      </c>
      <c r="L915" s="24">
        <f t="shared" ca="1" si="540"/>
        <v>-0.1647892631227082</v>
      </c>
      <c r="M915" s="24">
        <f t="shared" ca="1" si="540"/>
        <v>1.443428203445061</v>
      </c>
      <c r="N915" s="24">
        <f ca="1">SQRT(Inputs!$B$38)*C915+SQRT(1-Inputs!$B$38)*_xlfn.NORM.S.INV(RAND())</f>
        <v>-0.66791969173758714</v>
      </c>
      <c r="O915" s="24">
        <f ca="1">SQRT(Inputs!$B$38)*D915+SQRT(1-Inputs!$B$38)*_xlfn.NORM.S.INV(RAND())</f>
        <v>0.49411639476850339</v>
      </c>
      <c r="P915" s="24">
        <f ca="1">SQRT(Inputs!$B$38)*E915+SQRT(1-Inputs!$B$38)*_xlfn.NORM.S.INV(RAND())</f>
        <v>-0.76585989985448155</v>
      </c>
      <c r="Q915" s="24">
        <f ca="1">SQRT(Inputs!$B$38)*F915+SQRT(1-Inputs!$B$38)*_xlfn.NORM.S.INV(RAND())</f>
        <v>-1.3364045278318206</v>
      </c>
      <c r="R915" s="24">
        <f ca="1">SQRT(Inputs!$B$38)*G915+SQRT(1-Inputs!$B$38)*_xlfn.NORM.S.INV(RAND())</f>
        <v>0.2532473760927284</v>
      </c>
      <c r="S915" s="24">
        <f ca="1">SQRT(Inputs!$B$38)*H915+SQRT(1-Inputs!$B$38)*_xlfn.NORM.S.INV(RAND())</f>
        <v>9.829571991028152E-2</v>
      </c>
      <c r="T915" s="24">
        <f ca="1">SQRT(Inputs!$B$38)*I915+SQRT(1-Inputs!$B$38)*_xlfn.NORM.S.INV(RAND())</f>
        <v>-1.0833375611064175</v>
      </c>
      <c r="U915" s="24">
        <f ca="1">SQRT(Inputs!$B$38)*J915+SQRT(1-Inputs!$B$38)*_xlfn.NORM.S.INV(RAND())</f>
        <v>-0.7617476991179728</v>
      </c>
      <c r="V915" s="24">
        <f ca="1">SQRT(Inputs!$B$38)*K915+SQRT(1-Inputs!$B$38)*_xlfn.NORM.S.INV(RAND())</f>
        <v>1.4526209505207079</v>
      </c>
      <c r="W915" s="24">
        <f ca="1">SQRT(Inputs!$B$38)*L915+SQRT(1-Inputs!$B$38)*_xlfn.NORM.S.INV(RAND())</f>
        <v>-0.95495249425217044</v>
      </c>
      <c r="X915" s="24">
        <f ca="1">SQRT(Inputs!$B$38)*M915+SQRT(1-Inputs!$B$38)*_xlfn.NORM.S.INV(RAND())</f>
        <v>-1.9618563014429213E-2</v>
      </c>
      <c r="Y915" s="24">
        <f ca="1">SQRT(Inputs!$B$38)*C915+SQRT(1-Inputs!$B$38)*_xlfn.NORM.S.INV(RAND())</f>
        <v>-7.0695064752820502E-2</v>
      </c>
      <c r="Z915" s="24">
        <f ca="1">SQRT(Inputs!$B$38)*D915+SQRT(1-Inputs!$B$38)*_xlfn.NORM.S.INV(RAND())</f>
        <v>-0.303405585704425</v>
      </c>
      <c r="AA915" s="24">
        <f ca="1">SQRT(Inputs!$B$38)*E915+SQRT(1-Inputs!$B$38)*_xlfn.NORM.S.INV(RAND())</f>
        <v>0.81083215555224808</v>
      </c>
      <c r="AB915" s="24">
        <f ca="1">SQRT(Inputs!$B$38)*F915+SQRT(1-Inputs!$B$38)*_xlfn.NORM.S.INV(RAND())</f>
        <v>-9.5914255673574256E-2</v>
      </c>
      <c r="AC915" s="24">
        <f ca="1">SQRT(Inputs!$B$38)*G915+SQRT(1-Inputs!$B$38)*_xlfn.NORM.S.INV(RAND())</f>
        <v>1.1285281341651126</v>
      </c>
      <c r="AD915" s="24">
        <f ca="1">SQRT(Inputs!$B$38)*H915+SQRT(1-Inputs!$B$38)*_xlfn.NORM.S.INV(RAND())</f>
        <v>-0.53869908564639402</v>
      </c>
      <c r="AE915" s="24">
        <f ca="1">SQRT(Inputs!$B$38)*I915+SQRT(1-Inputs!$B$38)*_xlfn.NORM.S.INV(RAND())</f>
        <v>-1.0050822111109599</v>
      </c>
      <c r="AF915" s="24">
        <f ca="1">SQRT(Inputs!$B$38)*J915+SQRT(1-Inputs!$B$38)*_xlfn.NORM.S.INV(RAND())</f>
        <v>-4.7288212841261779E-2</v>
      </c>
      <c r="AG915" s="24">
        <f ca="1">SQRT(Inputs!$B$38)*K915+SQRT(1-Inputs!$B$38)*_xlfn.NORM.S.INV(RAND())</f>
        <v>-1.4309937420650403</v>
      </c>
      <c r="AH915" s="24">
        <f ca="1">SQRT(Inputs!$B$38)*L915+SQRT(1-Inputs!$B$38)*_xlfn.NORM.S.INV(RAND())</f>
        <v>-0.99353750940258823</v>
      </c>
      <c r="AI915" s="24">
        <f ca="1">SQRT(Inputs!$B$38)*M915+SQRT(1-Inputs!$B$38)*_xlfn.NORM.S.INV(RAND())</f>
        <v>0.14440705994150216</v>
      </c>
      <c r="AJ915" s="24">
        <f ca="1">SQRT(Inputs!$B$38)*C915+SQRT(1-Inputs!$B$38)*_xlfn.NORM.S.INV(RAND())</f>
        <v>-0.34075971470274063</v>
      </c>
      <c r="AK915" s="24">
        <f ca="1">SQRT(Inputs!$B$38)*D915+SQRT(1-Inputs!$B$38)*_xlfn.NORM.S.INV(RAND())</f>
        <v>1.5045643219802765</v>
      </c>
      <c r="AL915" s="24">
        <f ca="1">SQRT(Inputs!$B$38)*E915+SQRT(1-Inputs!$B$38)*_xlfn.NORM.S.INV(RAND())</f>
        <v>0.28084802599601655</v>
      </c>
      <c r="AM915" s="24">
        <f ca="1">SQRT(Inputs!$B$38)*F915+SQRT(1-Inputs!$B$38)*_xlfn.NORM.S.INV(RAND())</f>
        <v>-0.10098700190440679</v>
      </c>
      <c r="AN915" s="24">
        <f ca="1">SQRT(Inputs!$B$38)*G915+SQRT(1-Inputs!$B$38)*_xlfn.NORM.S.INV(RAND())</f>
        <v>-0.47408312689052062</v>
      </c>
      <c r="AO915" s="24">
        <f ca="1">SQRT(Inputs!$B$38)*H915+SQRT(1-Inputs!$B$38)*_xlfn.NORM.S.INV(RAND())</f>
        <v>1.1065241516344035</v>
      </c>
      <c r="AP915" s="24">
        <f ca="1">SQRT(Inputs!$B$38)*I915+SQRT(1-Inputs!$B$38)*_xlfn.NORM.S.INV(RAND())</f>
        <v>-0.35331651665535513</v>
      </c>
      <c r="AQ915" s="24">
        <f ca="1">SQRT(Inputs!$B$38)*J915+SQRT(1-Inputs!$B$38)*_xlfn.NORM.S.INV(RAND())</f>
        <v>-1.7182640199364496</v>
      </c>
      <c r="AR915" s="24">
        <f ca="1">SQRT(Inputs!$B$38)*K915+SQRT(1-Inputs!$B$38)*_xlfn.NORM.S.INV(RAND())</f>
        <v>-0.39200690245135161</v>
      </c>
      <c r="AS915" s="24">
        <f ca="1">SQRT(Inputs!$B$38)*L915+SQRT(1-Inputs!$B$38)*_xlfn.NORM.S.INV(RAND())</f>
        <v>0.51084534846118512</v>
      </c>
      <c r="AT915" s="24">
        <f ca="1">SQRT(Inputs!$B$38)*M915+SQRT(1-Inputs!$B$38)*_xlfn.NORM.S.INV(RAND())</f>
        <v>0.56257540051516375</v>
      </c>
      <c r="AU915" s="15">
        <f ca="1">Inputs!$B$6*EXP($B$8-0.5*C$5^2+C$5*N915)</f>
        <v>4453.7165288933084</v>
      </c>
      <c r="AV915" s="15">
        <f t="shared" ca="1" si="510"/>
        <v>5829.7419010615358</v>
      </c>
      <c r="AW915" s="15">
        <f t="shared" ca="1" si="511"/>
        <v>6410.6987670747785</v>
      </c>
      <c r="AX915" s="15">
        <f t="shared" ca="1" si="512"/>
        <v>6623.3107706050532</v>
      </c>
      <c r="AY915" s="15">
        <f t="shared" ca="1" si="513"/>
        <v>8337.3379674557473</v>
      </c>
      <c r="AZ915" s="15">
        <f t="shared" ca="1" si="514"/>
        <v>10307.76184115533</v>
      </c>
      <c r="BA915" s="15">
        <f t="shared" ca="1" si="515"/>
        <v>11261.959932361844</v>
      </c>
      <c r="BB915" s="15">
        <f t="shared" ca="1" si="516"/>
        <v>12774.928461876985</v>
      </c>
      <c r="BC915" s="15">
        <f t="shared" ca="1" si="517"/>
        <v>18001.209542116776</v>
      </c>
      <c r="BD915" s="15">
        <f t="shared" ca="1" si="518"/>
        <v>20168.796913389706</v>
      </c>
      <c r="BE915" s="15">
        <f t="shared" ca="1" si="519"/>
        <v>24670.152522770044</v>
      </c>
      <c r="BF915" s="15">
        <f ca="1">Inputs!$B$13*EXP($B$9-0.5*C$6^2+C$6*Y915)</f>
        <v>13638.529229815729</v>
      </c>
      <c r="BG915" s="15">
        <f t="shared" ca="1" si="520"/>
        <v>15736.242026355274</v>
      </c>
      <c r="BH915" s="15">
        <f t="shared" ca="1" si="521"/>
        <v>21994.387459606995</v>
      </c>
      <c r="BI915" s="15">
        <f t="shared" ca="1" si="522"/>
        <v>26529.870917749842</v>
      </c>
      <c r="BJ915" s="15">
        <f t="shared" ca="1" si="523"/>
        <v>38269.272758555424</v>
      </c>
      <c r="BK915" s="15">
        <f t="shared" ca="1" si="524"/>
        <v>43646.897111411454</v>
      </c>
      <c r="BL915" s="15">
        <f t="shared" ca="1" si="525"/>
        <v>47067.259037331933</v>
      </c>
      <c r="BM915" s="15">
        <f t="shared" ca="1" si="526"/>
        <v>57516.941971282002</v>
      </c>
      <c r="BN915" s="15">
        <f t="shared" ca="1" si="527"/>
        <v>59591.177017032242</v>
      </c>
      <c r="BO915" s="15">
        <f t="shared" ca="1" si="528"/>
        <v>65323.723446619653</v>
      </c>
      <c r="BP915" s="15">
        <f t="shared" ca="1" si="529"/>
        <v>81727.513164105825</v>
      </c>
      <c r="BQ915" s="15">
        <f ca="1">Inputs!$B$20*EXP($B$10-0.5*C$7^2+C$7*AJ915)</f>
        <v>3801.1811030462277</v>
      </c>
      <c r="BR915" s="15">
        <f t="shared" ca="1" si="530"/>
        <v>8317.0939440798811</v>
      </c>
      <c r="BS915" s="15">
        <f t="shared" ca="1" si="531"/>
        <v>12346.104314874665</v>
      </c>
      <c r="BT915" s="15">
        <f t="shared" ca="1" si="532"/>
        <v>16577.550072085418</v>
      </c>
      <c r="BU915" s="15">
        <f t="shared" ca="1" si="533"/>
        <v>20484.548915070001</v>
      </c>
      <c r="BV915" s="15">
        <f t="shared" ca="1" si="534"/>
        <v>36568.949722388788</v>
      </c>
      <c r="BW915" s="15">
        <f t="shared" ca="1" si="535"/>
        <v>47353.119031595394</v>
      </c>
      <c r="BX915" s="15">
        <f t="shared" ca="1" si="536"/>
        <v>46931.088222498001</v>
      </c>
      <c r="BY915" s="15">
        <f t="shared" ca="1" si="537"/>
        <v>61006.912769281247</v>
      </c>
      <c r="BZ915" s="15">
        <f t="shared" ca="1" si="538"/>
        <v>94029.677228453831</v>
      </c>
      <c r="CA915" s="15">
        <f t="shared" ca="1" si="539"/>
        <v>145970.0999088377</v>
      </c>
      <c r="CB915" s="15">
        <f ca="1">(AU915*DCF!C$10-DCF!C$5*MAX(AU915*DCF!C$10,0)-MAX(AU915-Inputs!$B$6,0)/Inputs!$B$10)*DCF!C$6</f>
        <v>1046.7001624452121</v>
      </c>
      <c r="CC915" s="15">
        <f ca="1">(AV915*DCF!D$10-DCF!D$5*MAX(AV915*DCF!D$10,0)-MAX(AV915-AU915,0)/Inputs!$B$10)*DCF!D$6</f>
        <v>1085.4523193179025</v>
      </c>
      <c r="CD915" s="15">
        <f ca="1">(AW915*DCF!E$10-DCF!E$5*MAX(AW915*DCF!E$10,0)-MAX(AW915-AV915,0)/Inputs!$B$10)*DCF!E$6</f>
        <v>1349.2727509575141</v>
      </c>
      <c r="CE915" s="15">
        <f ca="1">(AX915*DCF!F$10-DCF!F$5*MAX(AX915*DCF!F$10,0)-MAX(AX915-AW915,0)/Inputs!$B$10)*DCF!F$6</f>
        <v>1401.6188990989131</v>
      </c>
      <c r="CF915" s="15">
        <f ca="1">(AY915*DCF!G$10-DCF!G$5*MAX(AY915*DCF!G$10,0)-MAX(AY915-AX915,0)/Inputs!$B$10)*DCF!G$6</f>
        <v>1388.3582035756008</v>
      </c>
      <c r="CG915" s="15">
        <f ca="1">(AZ915*DCF!H$10-DCF!H$5*MAX(AZ915*DCF!H$10,0)-MAX(AZ915-AY915,0)/Inputs!$B$10)*DCF!H$6</f>
        <v>1651.3752717375719</v>
      </c>
      <c r="CH915" s="15">
        <f ca="1">(BA915*DCF!I$10-DCF!I$5*MAX(BA915*DCF!I$10,0)-MAX(BA915-AZ915,0)/Inputs!$B$10)*DCF!I$6</f>
        <v>1900.6273230536012</v>
      </c>
      <c r="CI915" s="15">
        <f ca="1">(BB915*DCF!J$10-DCF!J$5*MAX(BB915*DCF!J$10,0)-MAX(BB915-BA915,0)/Inputs!$B$10)*DCF!J$6</f>
        <v>1962.9419171078341</v>
      </c>
      <c r="CJ915" s="15">
        <f ca="1">(BC915*DCF!K$10-DCF!K$5*MAX(BC915*DCF!K$10,0)-MAX(BC915-BB915,0)/Inputs!$B$10)*DCF!K$6</f>
        <v>2166.3058425739728</v>
      </c>
      <c r="CK915" s="15">
        <f ca="1">(BD915*DCF!L$10-DCF!L$5*MAX(BD915*DCF!L$10,0)-MAX(BD915-BC915,0)/Inputs!$B$10)*DCF!L$6</f>
        <v>2761.5339603181246</v>
      </c>
      <c r="CL915" s="15">
        <f ca="1">(BE915*DCF!M$10-DCF!M$5*MAX(BE915*DCF!M$10,0)-MAX(BE915-BD915,0)/Inputs!$B$10)*DCF!M$6</f>
        <v>2943.542581756562</v>
      </c>
      <c r="CM915" s="15">
        <f ca="1">(BF915*DCF!C$28-DCF!C$5*MAX(BF915*DCF!C$28,0)-MAX(BF915-Inputs!$B$13,0)/Inputs!$B$17)*DCF!C$6</f>
        <v>3642.4060218728296</v>
      </c>
      <c r="CN915" s="15">
        <f ca="1">(BG915*DCF!D$28-DCF!D$5*MAX(BG915*DCF!D$28,0)-MAX(BG915-BF915,0)/Inputs!$B$17)*DCF!D$6</f>
        <v>4187.1478956206311</v>
      </c>
      <c r="CO915" s="15">
        <f ca="1">(BH915*DCF!E$28-DCF!E$5*MAX(BH915*DCF!E$28,0)-MAX(BH915-BG915,0)/Inputs!$B$17)*DCF!E$6</f>
        <v>4995.8078474925205</v>
      </c>
      <c r="CP915" s="15">
        <f ca="1">(BI915*DCF!F$28-DCF!F$5*MAX(BI915*DCF!F$28,0)-MAX(BI915-BH915,0)/Inputs!$B$17)*DCF!F$6</f>
        <v>6376.4046821480715</v>
      </c>
      <c r="CQ915" s="15">
        <f ca="1">(BJ915*DCF!G$28-DCF!G$5*MAX(BJ915*DCF!G$28,0)-MAX(BJ915-BI915,0)/Inputs!$B$17)*DCF!G$6</f>
        <v>7954.8017468492499</v>
      </c>
      <c r="CR915" s="15">
        <f ca="1">(BK915*DCF!H$28-DCF!H$5*MAX(BK915*DCF!H$28,0)-MAX(BK915-BJ915,0)/Inputs!$B$17)*DCF!H$6</f>
        <v>9958.8272908045874</v>
      </c>
      <c r="CS915" s="15">
        <f ca="1">(BL915*DCF!I$28-DCF!I$5*MAX(BL915*DCF!I$28,0)-MAX(BL915-BK915,0)/Inputs!$B$17)*DCF!I$6</f>
        <v>10577.08211532056</v>
      </c>
      <c r="CT915" s="15">
        <f ca="1">(BM915*DCF!J$28-DCF!J$5*MAX(BM915*DCF!J$28,0)-MAX(BM915-BL915,0)/Inputs!$B$17)*DCF!J$6</f>
        <v>11445.510315076714</v>
      </c>
      <c r="CU915" s="15">
        <f ca="1">(BN915*DCF!K$28-DCF!K$5*MAX(BN915*DCF!K$28,0)-MAX(BN915-BM915,0)/Inputs!$B$17)*DCF!K$6</f>
        <v>12330.591256161088</v>
      </c>
      <c r="CV915" s="15">
        <f ca="1">(BO915*DCF!L$28-DCF!L$5*MAX(BO915*DCF!L$28,0)-MAX(BO915-BN915,0)/Inputs!$B$17)*DCF!L$6</f>
        <v>12384.806776849366</v>
      </c>
      <c r="CW915" s="15">
        <f ca="1">(BP915*DCF!M$28-DCF!M$5*MAX(BP915*DCF!M$28,0)-MAX(BP915-BO915,0)/Inputs!$B$17)*DCF!M$6</f>
        <v>13662.421939502348</v>
      </c>
      <c r="CX915" s="15">
        <f ca="1">(BQ915*DCF!C$46-DCF!C$5*MAX(BQ915*DCF!C$46,0)-MAX(BQ915-Inputs!$B$20,0)/Inputs!$B$24)*DCF!C$6</f>
        <v>-1155.0908335193262</v>
      </c>
      <c r="CY915" s="15">
        <f ca="1">(BR915*DCF!D$46-DCF!D$5*MAX(BR915*DCF!D$46,0)-MAX(BR915-BQ915,0)/Inputs!$B$24)*DCF!D$6</f>
        <v>-3346.4365029054957</v>
      </c>
      <c r="CZ915" s="15">
        <f ca="1">(BS915*DCF!E$46-DCF!E$5*MAX(BS915*DCF!E$46,0)-MAX(BS915-BR915,0)/Inputs!$B$24)*DCF!E$6</f>
        <v>-3048.0733026804678</v>
      </c>
      <c r="DA915" s="15">
        <f ca="1">(BT915*DCF!F$46-DCF!F$5*MAX(BT915*DCF!F$46,0)-MAX(BT915-BS915,0)/Inputs!$B$24)*DCF!F$6</f>
        <v>-2748.0851739210079</v>
      </c>
      <c r="DB915" s="15">
        <f ca="1">(BU915*DCF!G$46-DCF!G$5*MAX(BU915*DCF!G$46,0)-MAX(BU915-BT915,0)/Inputs!$B$24)*DCF!G$6</f>
        <v>-2003.2969708844532</v>
      </c>
      <c r="DC915" s="15">
        <f ca="1">(BV915*DCF!H$46-DCF!H$5*MAX(BV915*DCF!H$46,0)-MAX(BV915-BU915,0)/Inputs!$B$24)*DCF!H$6</f>
        <v>-4998.1290001154912</v>
      </c>
      <c r="DD915" s="15">
        <f ca="1">(BW915*DCF!I$46-DCF!I$5*MAX(BW915*DCF!I$46,0)-MAX(BW915-BV915,0)/Inputs!$B$24)*DCF!I$6</f>
        <v>-2002.0791804306621</v>
      </c>
      <c r="DE915" s="15">
        <f ca="1">(BX915*DCF!J$46-DCF!J$5*MAX(BX915*DCF!J$46,0)-MAX(BX915-BW915,0)/Inputs!$B$24)*DCF!J$6</f>
        <v>1968.6293328356537</v>
      </c>
      <c r="DF915" s="15">
        <f ca="1">(BY915*DCF!K$46-DCF!K$5*MAX(BY915*DCF!K$46,0)-MAX(BY915-BX915,0)/Inputs!$B$24)*DCF!K$6</f>
        <v>36.716189390376407</v>
      </c>
      <c r="DG915" s="15">
        <f ca="1">(BZ915*DCF!L$46-DCF!L$5*MAX(BZ915*DCF!L$46,0)-MAX(BZ915-BY915,0)/Inputs!$B$24)*DCF!L$6</f>
        <v>-973.32433937826386</v>
      </c>
      <c r="DH915" s="15">
        <f ca="1">(CA915*DCF!M$46-DCF!M$5*MAX(CA915*DCF!M$46,0)-MAX(CA915-BZ915,0)/Inputs!$B$24)*DCF!M$6</f>
        <v>585.01550430307282</v>
      </c>
      <c r="DI915" s="15">
        <f ca="1">SUM(CB915:CL915)+BE915*DCF!M$10*(1+Inputs!$B$30)*(1-Inputs!$B$33)*(1-Inputs!$B$30/Inputs!$B$31)/(Inputs!$B$29-Inputs!$B$30)*DCF!M$6</f>
        <v>88315.089931806142</v>
      </c>
      <c r="DJ915" s="15">
        <f ca="1">SUM(CM915:CW915)+BP915*DCF!M$28*(1+Inputs!$B$30)*(1-Inputs!$B$33)*(1-Inputs!$B$30/Inputs!$B$31)/(Inputs!$B$29-Inputs!$B$30)*DCF!M$6</f>
        <v>400780.80771461164</v>
      </c>
      <c r="DK915" s="15">
        <f ca="1">SUM(CX915:DH915)+CA915*DCF!M$46*(1+Inputs!$B$30)*(1-Inputs!$B$33)*(1-Inputs!$B$30/Inputs!$B$31)/(Inputs!$B$29-Inputs!$B$30)*DCF!M$6</f>
        <v>208002.91144549241</v>
      </c>
      <c r="DM915" s="15">
        <f ca="1">DI915+DJ915+DK915+Inputs!$B$34+Inputs!$B$36-Inputs!$B$35</f>
        <v>773949.80909191025</v>
      </c>
    </row>
    <row r="916" spans="1:117" x14ac:dyDescent="0.75">
      <c r="A916" s="11">
        <v>903</v>
      </c>
      <c r="C916" s="24">
        <f t="shared" ca="1" si="540"/>
        <v>0.42717539341068916</v>
      </c>
      <c r="D916" s="24">
        <f t="shared" ca="1" si="540"/>
        <v>0.94633089993288577</v>
      </c>
      <c r="E916" s="24">
        <f t="shared" ca="1" si="540"/>
        <v>-0.45561450352422106</v>
      </c>
      <c r="F916" s="24">
        <f t="shared" ca="1" si="540"/>
        <v>0.65058106045557318</v>
      </c>
      <c r="G916" s="24">
        <f t="shared" ca="1" si="540"/>
        <v>0.71280642116533599</v>
      </c>
      <c r="H916" s="24">
        <f t="shared" ca="1" si="540"/>
        <v>2.443176032637465</v>
      </c>
      <c r="I916" s="24">
        <f t="shared" ca="1" si="540"/>
        <v>-0.79703849022839335</v>
      </c>
      <c r="J916" s="24">
        <f t="shared" ca="1" si="540"/>
        <v>0.2502565147490971</v>
      </c>
      <c r="K916" s="24">
        <f t="shared" ca="1" si="540"/>
        <v>-0.80385492325307095</v>
      </c>
      <c r="L916" s="24">
        <f t="shared" ca="1" si="540"/>
        <v>-1.1690681366015501</v>
      </c>
      <c r="M916" s="24">
        <f t="shared" ca="1" si="540"/>
        <v>-1.0747857060844659</v>
      </c>
      <c r="N916" s="24">
        <f ca="1">SQRT(Inputs!$B$38)*C916+SQRT(1-Inputs!$B$38)*_xlfn.NORM.S.INV(RAND())</f>
        <v>0.14104043637278427</v>
      </c>
      <c r="O916" s="24">
        <f ca="1">SQRT(Inputs!$B$38)*D916+SQRT(1-Inputs!$B$38)*_xlfn.NORM.S.INV(RAND())</f>
        <v>0.16712418721579697</v>
      </c>
      <c r="P916" s="24">
        <f ca="1">SQRT(Inputs!$B$38)*E916+SQRT(1-Inputs!$B$38)*_xlfn.NORM.S.INV(RAND())</f>
        <v>0.54376148011348646</v>
      </c>
      <c r="Q916" s="24">
        <f ca="1">SQRT(Inputs!$B$38)*F916+SQRT(1-Inputs!$B$38)*_xlfn.NORM.S.INV(RAND())</f>
        <v>-3.1214489241763899E-2</v>
      </c>
      <c r="R916" s="24">
        <f ca="1">SQRT(Inputs!$B$38)*G916+SQRT(1-Inputs!$B$38)*_xlfn.NORM.S.INV(RAND())</f>
        <v>1.4226553642299693</v>
      </c>
      <c r="S916" s="24">
        <f ca="1">SQRT(Inputs!$B$38)*H916+SQRT(1-Inputs!$B$38)*_xlfn.NORM.S.INV(RAND())</f>
        <v>2.177348571493587</v>
      </c>
      <c r="T916" s="24">
        <f ca="1">SQRT(Inputs!$B$38)*I916+SQRT(1-Inputs!$B$38)*_xlfn.NORM.S.INV(RAND())</f>
        <v>-1.2420112619500407</v>
      </c>
      <c r="U916" s="24">
        <f ca="1">SQRT(Inputs!$B$38)*J916+SQRT(1-Inputs!$B$38)*_xlfn.NORM.S.INV(RAND())</f>
        <v>7.6143038632793633E-2</v>
      </c>
      <c r="V916" s="24">
        <f ca="1">SQRT(Inputs!$B$38)*K916+SQRT(1-Inputs!$B$38)*_xlfn.NORM.S.INV(RAND())</f>
        <v>0.27418314472624855</v>
      </c>
      <c r="W916" s="24">
        <f ca="1">SQRT(Inputs!$B$38)*L916+SQRT(1-Inputs!$B$38)*_xlfn.NORM.S.INV(RAND())</f>
        <v>-0.67394671793334537</v>
      </c>
      <c r="X916" s="24">
        <f ca="1">SQRT(Inputs!$B$38)*M916+SQRT(1-Inputs!$B$38)*_xlfn.NORM.S.INV(RAND())</f>
        <v>-0.70475638591970879</v>
      </c>
      <c r="Y916" s="24">
        <f ca="1">SQRT(Inputs!$B$38)*C916+SQRT(1-Inputs!$B$38)*_xlfn.NORM.S.INV(RAND())</f>
        <v>1.4267993274315056</v>
      </c>
      <c r="Z916" s="24">
        <f ca="1">SQRT(Inputs!$B$38)*D916+SQRT(1-Inputs!$B$38)*_xlfn.NORM.S.INV(RAND())</f>
        <v>0.10638417995051513</v>
      </c>
      <c r="AA916" s="24">
        <f ca="1">SQRT(Inputs!$B$38)*E916+SQRT(1-Inputs!$B$38)*_xlfn.NORM.S.INV(RAND())</f>
        <v>1.4695141481924199</v>
      </c>
      <c r="AB916" s="24">
        <f ca="1">SQRT(Inputs!$B$38)*F916+SQRT(1-Inputs!$B$38)*_xlfn.NORM.S.INV(RAND())</f>
        <v>1.069823303368576</v>
      </c>
      <c r="AC916" s="24">
        <f ca="1">SQRT(Inputs!$B$38)*G916+SQRT(1-Inputs!$B$38)*_xlfn.NORM.S.INV(RAND())</f>
        <v>-0.10528762148988408</v>
      </c>
      <c r="AD916" s="24">
        <f ca="1">SQRT(Inputs!$B$38)*H916+SQRT(1-Inputs!$B$38)*_xlfn.NORM.S.INV(RAND())</f>
        <v>1.9317679424232292</v>
      </c>
      <c r="AE916" s="24">
        <f ca="1">SQRT(Inputs!$B$38)*I916+SQRT(1-Inputs!$B$38)*_xlfn.NORM.S.INV(RAND())</f>
        <v>0.38137784278096171</v>
      </c>
      <c r="AF916" s="24">
        <f ca="1">SQRT(Inputs!$B$38)*J916+SQRT(1-Inputs!$B$38)*_xlfn.NORM.S.INV(RAND())</f>
        <v>1.6686021877884067</v>
      </c>
      <c r="AG916" s="24">
        <f ca="1">SQRT(Inputs!$B$38)*K916+SQRT(1-Inputs!$B$38)*_xlfn.NORM.S.INV(RAND())</f>
        <v>-0.76568735026434886</v>
      </c>
      <c r="AH916" s="24">
        <f ca="1">SQRT(Inputs!$B$38)*L916+SQRT(1-Inputs!$B$38)*_xlfn.NORM.S.INV(RAND())</f>
        <v>-7.2438407432625862E-2</v>
      </c>
      <c r="AI916" s="24">
        <f ca="1">SQRT(Inputs!$B$38)*M916+SQRT(1-Inputs!$B$38)*_xlfn.NORM.S.INV(RAND())</f>
        <v>8.0855810855084975E-4</v>
      </c>
      <c r="AJ916" s="24">
        <f ca="1">SQRT(Inputs!$B$38)*C916+SQRT(1-Inputs!$B$38)*_xlfn.NORM.S.INV(RAND())</f>
        <v>1.1299921377082287</v>
      </c>
      <c r="AK916" s="24">
        <f ca="1">SQRT(Inputs!$B$38)*D916+SQRT(1-Inputs!$B$38)*_xlfn.NORM.S.INV(RAND())</f>
        <v>7.3123667129690706E-2</v>
      </c>
      <c r="AL916" s="24">
        <f ca="1">SQRT(Inputs!$B$38)*E916+SQRT(1-Inputs!$B$38)*_xlfn.NORM.S.INV(RAND())</f>
        <v>-0.35015514437902578</v>
      </c>
      <c r="AM916" s="24">
        <f ca="1">SQRT(Inputs!$B$38)*F916+SQRT(1-Inputs!$B$38)*_xlfn.NORM.S.INV(RAND())</f>
        <v>1.2812353126002285</v>
      </c>
      <c r="AN916" s="24">
        <f ca="1">SQRT(Inputs!$B$38)*G916+SQRT(1-Inputs!$B$38)*_xlfn.NORM.S.INV(RAND())</f>
        <v>-0.66479419402915818</v>
      </c>
      <c r="AO916" s="24">
        <f ca="1">SQRT(Inputs!$B$38)*H916+SQRT(1-Inputs!$B$38)*_xlfn.NORM.S.INV(RAND())</f>
        <v>0.27471105120335171</v>
      </c>
      <c r="AP916" s="24">
        <f ca="1">SQRT(Inputs!$B$38)*I916+SQRT(1-Inputs!$B$38)*_xlfn.NORM.S.INV(RAND())</f>
        <v>-0.51467786585247233</v>
      </c>
      <c r="AQ916" s="24">
        <f ca="1">SQRT(Inputs!$B$38)*J916+SQRT(1-Inputs!$B$38)*_xlfn.NORM.S.INV(RAND())</f>
        <v>-4.3222806712887446E-2</v>
      </c>
      <c r="AR916" s="24">
        <f ca="1">SQRT(Inputs!$B$38)*K916+SQRT(1-Inputs!$B$38)*_xlfn.NORM.S.INV(RAND())</f>
        <v>-0.62458451445682872</v>
      </c>
      <c r="AS916" s="24">
        <f ca="1">SQRT(Inputs!$B$38)*L916+SQRT(1-Inputs!$B$38)*_xlfn.NORM.S.INV(RAND())</f>
        <v>-1.7363391819973617</v>
      </c>
      <c r="AT916" s="24">
        <f ca="1">SQRT(Inputs!$B$38)*M916+SQRT(1-Inputs!$B$38)*_xlfn.NORM.S.INV(RAND())</f>
        <v>-0.81968162745486473</v>
      </c>
      <c r="AU916" s="15">
        <f ca="1">Inputs!$B$6*EXP($B$8-0.5*C$5^2+C$5*N916)</f>
        <v>5076.8337331004022</v>
      </c>
      <c r="AV916" s="15">
        <f t="shared" ca="1" si="510"/>
        <v>6333.4383537056028</v>
      </c>
      <c r="AW916" s="15">
        <f t="shared" ca="1" si="511"/>
        <v>8310.1867090020442</v>
      </c>
      <c r="AX916" s="15">
        <f t="shared" ca="1" si="512"/>
        <v>10106.414616728165</v>
      </c>
      <c r="AY916" s="15">
        <f t="shared" ca="1" si="513"/>
        <v>14583.513861197038</v>
      </c>
      <c r="AZ916" s="15">
        <f t="shared" ca="1" si="514"/>
        <v>22668.788244283336</v>
      </c>
      <c r="BA916" s="15">
        <f t="shared" ca="1" si="515"/>
        <v>24359.349785358918</v>
      </c>
      <c r="BB916" s="15">
        <f t="shared" ca="1" si="516"/>
        <v>30051.65093330232</v>
      </c>
      <c r="BC916" s="15">
        <f t="shared" ca="1" si="517"/>
        <v>37792.759809220486</v>
      </c>
      <c r="BD916" s="15">
        <f t="shared" ca="1" si="518"/>
        <v>43471.20465797215</v>
      </c>
      <c r="BE916" s="15">
        <f t="shared" ca="1" si="519"/>
        <v>49956.54851471242</v>
      </c>
      <c r="BF916" s="15">
        <f ca="1">Inputs!$B$13*EXP($B$9-0.5*C$6^2+C$6*Y916)</f>
        <v>18352.643488924758</v>
      </c>
      <c r="BG916" s="15">
        <f t="shared" ca="1" si="520"/>
        <v>22800.513961998422</v>
      </c>
      <c r="BH916" s="15">
        <f t="shared" ca="1" si="521"/>
        <v>35546.837822580586</v>
      </c>
      <c r="BI916" s="15">
        <f t="shared" ca="1" si="522"/>
        <v>51303.804607645405</v>
      </c>
      <c r="BJ916" s="15">
        <f t="shared" ca="1" si="523"/>
        <v>61947.786523997856</v>
      </c>
      <c r="BK916" s="15">
        <f t="shared" ca="1" si="524"/>
        <v>98900.502778056587</v>
      </c>
      <c r="BL916" s="15">
        <f t="shared" ca="1" si="525"/>
        <v>127642.49858603945</v>
      </c>
      <c r="BM916" s="15">
        <f t="shared" ca="1" si="526"/>
        <v>193039.76761352341</v>
      </c>
      <c r="BN916" s="15">
        <f t="shared" ca="1" si="527"/>
        <v>216599.8765452058</v>
      </c>
      <c r="BO916" s="15">
        <f t="shared" ca="1" si="528"/>
        <v>264269.20061212307</v>
      </c>
      <c r="BP916" s="15">
        <f t="shared" ca="1" si="529"/>
        <v>325295.67129309382</v>
      </c>
      <c r="BQ916" s="15">
        <f ca="1">Inputs!$B$20*EXP($B$10-0.5*C$7^2+C$7*AJ916)</f>
        <v>6404.2514303686312</v>
      </c>
      <c r="BR916" s="15">
        <f t="shared" ca="1" si="530"/>
        <v>8893.9048107985054</v>
      </c>
      <c r="BS916" s="15">
        <f t="shared" ca="1" si="531"/>
        <v>11014.007901389281</v>
      </c>
      <c r="BT916" s="15">
        <f t="shared" ca="1" si="532"/>
        <v>21252.577605989696</v>
      </c>
      <c r="BU916" s="15">
        <f t="shared" ca="1" si="533"/>
        <v>25077.057206288115</v>
      </c>
      <c r="BV916" s="15">
        <f t="shared" ca="1" si="534"/>
        <v>37117.023036436578</v>
      </c>
      <c r="BW916" s="15">
        <f t="shared" ca="1" si="535"/>
        <v>46449.090108767741</v>
      </c>
      <c r="BX916" s="15">
        <f t="shared" ca="1" si="536"/>
        <v>64406.008856848232</v>
      </c>
      <c r="BY916" s="15">
        <f t="shared" ca="1" si="537"/>
        <v>80079.184477753501</v>
      </c>
      <c r="BZ916" s="15">
        <f t="shared" ca="1" si="538"/>
        <v>81657.257308905173</v>
      </c>
      <c r="CA916" s="15">
        <f t="shared" ca="1" si="539"/>
        <v>99155.952778929568</v>
      </c>
      <c r="CB916" s="15">
        <f ca="1">(AU916*DCF!C$10-DCF!C$5*MAX(AU916*DCF!C$10,0)-MAX(AU916-Inputs!$B$6,0)/Inputs!$B$10)*DCF!C$6</f>
        <v>1042.2572257142922</v>
      </c>
      <c r="CC916" s="15">
        <f ca="1">(AV916*DCF!D$10-DCF!D$5*MAX(AV916*DCF!D$10,0)-MAX(AV916-AU916,0)/Inputs!$B$10)*DCF!D$6</f>
        <v>1237.3425420239853</v>
      </c>
      <c r="CD916" s="15">
        <f ca="1">(AW916*DCF!E$10-DCF!E$5*MAX(AW916*DCF!E$10,0)-MAX(AW916-AV916,0)/Inputs!$B$10)*DCF!E$6</f>
        <v>1473.4442339919133</v>
      </c>
      <c r="CE916" s="15">
        <f ca="1">(AX916*DCF!F$10-DCF!F$5*MAX(AX916*DCF!F$10,0)-MAX(AX916-AW916,0)/Inputs!$B$10)*DCF!F$6</f>
        <v>1832.4637105232246</v>
      </c>
      <c r="CF916" s="15">
        <f ca="1">(AY916*DCF!G$10-DCF!G$5*MAX(AY916*DCF!G$10,0)-MAX(AY916-AX916,0)/Inputs!$B$10)*DCF!G$6</f>
        <v>2144.2091410717449</v>
      </c>
      <c r="CG916" s="15">
        <f ca="1">(AZ916*DCF!H$10-DCF!H$5*MAX(AZ916*DCF!H$10,0)-MAX(AZ916-AY916,0)/Inputs!$B$10)*DCF!H$6</f>
        <v>2965.4760831137428</v>
      </c>
      <c r="CH916" s="15">
        <f ca="1">(BA916*DCF!I$10-DCF!I$5*MAX(BA916*DCF!I$10,0)-MAX(BA916-AZ916,0)/Inputs!$B$10)*DCF!I$6</f>
        <v>4172.2532493343206</v>
      </c>
      <c r="CI916" s="15">
        <f ca="1">(BB916*DCF!J$10-DCF!J$5*MAX(BB916*DCF!J$10,0)-MAX(BB916-BA916,0)/Inputs!$B$10)*DCF!J$6</f>
        <v>4294.3585923549717</v>
      </c>
      <c r="CJ916" s="15">
        <f ca="1">(BC916*DCF!K$10-DCF!K$5*MAX(BC916*DCF!K$10,0)-MAX(BC916-BB916,0)/Inputs!$B$10)*DCF!K$6</f>
        <v>5000.3899727704165</v>
      </c>
      <c r="CK916" s="15">
        <f ca="1">(BD916*DCF!L$10-DCF!L$5*MAX(BD916*DCF!L$10,0)-MAX(BD916-BC916,0)/Inputs!$B$10)*DCF!L$6</f>
        <v>5821.9694484494566</v>
      </c>
      <c r="CL916" s="15">
        <f ca="1">(BE916*DCF!M$10-DCF!M$5*MAX(BE916*DCF!M$10,0)-MAX(BE916-BD916,0)/Inputs!$B$10)*DCF!M$6</f>
        <v>6274.7715167648385</v>
      </c>
      <c r="CM916" s="15">
        <f ca="1">(BF916*DCF!C$28-DCF!C$5*MAX(BF916*DCF!C$28,0)-MAX(BF916-Inputs!$B$13,0)/Inputs!$B$17)*DCF!C$6</f>
        <v>3992.4127874318565</v>
      </c>
      <c r="CN916" s="15">
        <f ca="1">(BG916*DCF!D$28-DCF!D$5*MAX(BG916*DCF!D$28,0)-MAX(BG916-BF916,0)/Inputs!$B$17)*DCF!D$6</f>
        <v>5766.3425234473088</v>
      </c>
      <c r="CO916" s="15">
        <f ca="1">(BH916*DCF!E$28-DCF!E$5*MAX(BH916*DCF!E$28,0)-MAX(BH916-BG916,0)/Inputs!$B$17)*DCF!E$6</f>
        <v>7555.3724515641725</v>
      </c>
      <c r="CP916" s="15">
        <f ca="1">(BI916*DCF!F$28-DCF!F$5*MAX(BI916*DCF!F$28,0)-MAX(BI916-BH916,0)/Inputs!$B$17)*DCF!F$6</f>
        <v>11058.826703433986</v>
      </c>
      <c r="CQ916" s="15">
        <f ca="1">(BJ916*DCF!G$28-DCF!G$5*MAX(BJ916*DCF!G$28,0)-MAX(BJ916-BI916,0)/Inputs!$B$17)*DCF!G$6</f>
        <v>14282.61060152505</v>
      </c>
      <c r="CR916" s="15">
        <f ca="1">(BK916*DCF!H$28-DCF!H$5*MAX(BK916*DCF!H$28,0)-MAX(BK916-BJ916,0)/Inputs!$B$17)*DCF!H$6</f>
        <v>18717.770397928121</v>
      </c>
      <c r="CS916" s="15">
        <f ca="1">(BL916*DCF!I$28-DCF!I$5*MAX(BL916*DCF!I$28,0)-MAX(BL916-BK916,0)/Inputs!$B$17)*DCF!I$6</f>
        <v>25890.163656919009</v>
      </c>
      <c r="CT916" s="15">
        <f ca="1">(BM916*DCF!J$28-DCF!J$5*MAX(BM916*DCF!J$28,0)-MAX(BM916-BL916,0)/Inputs!$B$17)*DCF!J$6</f>
        <v>34392.749995514947</v>
      </c>
      <c r="CU916" s="15">
        <f ca="1">(BN916*DCF!K$28-DCF!K$5*MAX(BN916*DCF!K$28,0)-MAX(BN916-BM916,0)/Inputs!$B$17)*DCF!K$6</f>
        <v>42856.462670879395</v>
      </c>
      <c r="CV916" s="15">
        <f ca="1">(BO916*DCF!L$28-DCF!L$5*MAX(BO916*DCF!L$28,0)-MAX(BO916-BN916,0)/Inputs!$B$17)*DCF!L$6</f>
        <v>47333.388993143664</v>
      </c>
      <c r="CW916" s="15">
        <f ca="1">(BP916*DCF!M$28-DCF!M$5*MAX(BP916*DCF!M$28,0)-MAX(BP916-BO916,0)/Inputs!$B$17)*DCF!M$6</f>
        <v>54825.587824855138</v>
      </c>
      <c r="CX916" s="15">
        <f ca="1">(BQ916*DCF!C$46-DCF!C$5*MAX(BQ916*DCF!C$46,0)-MAX(BQ916-Inputs!$B$20,0)/Inputs!$B$24)*DCF!C$6</f>
        <v>-2958.6037623801139</v>
      </c>
      <c r="CY916" s="15">
        <f ca="1">(BR916*DCF!D$46-DCF!D$5*MAX(BR916*DCF!D$46,0)-MAX(BR916-BQ916,0)/Inputs!$B$24)*DCF!D$6</f>
        <v>-2580.2965740920376</v>
      </c>
      <c r="CZ916" s="15">
        <f ca="1">(BS916*DCF!E$46-DCF!E$5*MAX(BS916*DCF!E$46,0)-MAX(BS916-BR916,0)/Inputs!$B$24)*DCF!E$6</f>
        <v>-2138.1118839617579</v>
      </c>
      <c r="DA916" s="15">
        <f ca="1">(BT916*DCF!F$46-DCF!F$5*MAX(BT916*DCF!F$46,0)-MAX(BT916-BS916,0)/Inputs!$B$24)*DCF!F$6</f>
        <v>-5275.9339656373813</v>
      </c>
      <c r="DB916" s="15">
        <f ca="1">(BU916*DCF!G$46-DCF!G$5*MAX(BU916*DCF!G$46,0)-MAX(BU916-BT916,0)/Inputs!$B$24)*DCF!G$6</f>
        <v>-2130.0220332541057</v>
      </c>
      <c r="DC916" s="15">
        <f ca="1">(BV916*DCF!H$46-DCF!H$5*MAX(BV916*DCF!H$46,0)-MAX(BV916-BU916,0)/Inputs!$B$24)*DCF!H$6</f>
        <v>-3741.3456116240595</v>
      </c>
      <c r="DD916" s="15">
        <f ca="1">(BW916*DCF!I$46-DCF!I$5*MAX(BW916*DCF!I$46,0)-MAX(BW916-BV916,0)/Inputs!$B$24)*DCF!I$6</f>
        <v>-1606.1157019381819</v>
      </c>
      <c r="DE916" s="15">
        <f ca="1">(BX916*DCF!J$46-DCF!J$5*MAX(BX916*DCF!J$46,0)-MAX(BX916-BW916,0)/Inputs!$B$24)*DCF!J$6</f>
        <v>-2060.2275621864619</v>
      </c>
      <c r="DF916" s="15">
        <f ca="1">(BY916*DCF!K$46-DCF!K$5*MAX(BY916*DCF!K$46,0)-MAX(BY916-BX916,0)/Inputs!$B$24)*DCF!K$6</f>
        <v>734.87946719756314</v>
      </c>
      <c r="DG916" s="15">
        <f ca="1">(BZ916*DCF!L$46-DCF!L$5*MAX(BZ916*DCF!L$46,0)-MAX(BZ916-BY916,0)/Inputs!$B$24)*DCF!L$6</f>
        <v>5287.4659860327683</v>
      </c>
      <c r="DH916" s="15">
        <f ca="1">(CA916*DCF!M$46-DCF!M$5*MAX(CA916*DCF!M$46,0)-MAX(CA916-BZ916,0)/Inputs!$B$24)*DCF!M$6</f>
        <v>4115.2267030273924</v>
      </c>
      <c r="DI916" s="15">
        <f ca="1">SUM(CB916:CL916)+BE916*DCF!M$10*(1+Inputs!$B$30)*(1-Inputs!$B$33)*(1-Inputs!$B$30/Inputs!$B$31)/(Inputs!$B$29-Inputs!$B$30)*DCF!M$6</f>
        <v>175288.67083952241</v>
      </c>
      <c r="DJ916" s="15">
        <f ca="1">SUM(CM916:CW916)+BP916*DCF!M$28*(1+Inputs!$B$30)*(1-Inputs!$B$33)*(1-Inputs!$B$30/Inputs!$B$31)/(Inputs!$B$29-Inputs!$B$30)*DCF!M$6</f>
        <v>1473741.2283381245</v>
      </c>
      <c r="DK916" s="15">
        <f ca="1">SUM(CX916:DH916)+CA916*DCF!M$46*(1+Inputs!$B$30)*(1-Inputs!$B$33)*(1-Inputs!$B$30/Inputs!$B$31)/(Inputs!$B$29-Inputs!$B$30)*DCF!M$6</f>
        <v>140953.76383090281</v>
      </c>
      <c r="DM916" s="15">
        <f ca="1">DI916+DJ916+DK916+Inputs!$B$34+Inputs!$B$36-Inputs!$B$35</f>
        <v>1866834.6630085497</v>
      </c>
    </row>
    <row r="917" spans="1:117" x14ac:dyDescent="0.75">
      <c r="A917" s="11">
        <v>904</v>
      </c>
      <c r="C917" s="24">
        <f t="shared" ca="1" si="540"/>
        <v>-0.847003615606576</v>
      </c>
      <c r="D917" s="24">
        <f t="shared" ca="1" si="540"/>
        <v>1.3402720138358282</v>
      </c>
      <c r="E917" s="24">
        <f t="shared" ca="1" si="540"/>
        <v>0.20638604334902305</v>
      </c>
      <c r="F917" s="24">
        <f t="shared" ca="1" si="540"/>
        <v>0.75395900057155796</v>
      </c>
      <c r="G917" s="24">
        <f t="shared" ca="1" si="540"/>
        <v>-0.70507198852866138</v>
      </c>
      <c r="H917" s="24">
        <f t="shared" ca="1" si="540"/>
        <v>0.47469734661382434</v>
      </c>
      <c r="I917" s="24">
        <f t="shared" ca="1" si="540"/>
        <v>0.7884481308658946</v>
      </c>
      <c r="J917" s="24">
        <f t="shared" ca="1" si="540"/>
        <v>-0.81755876973824615</v>
      </c>
      <c r="K917" s="24">
        <f t="shared" ca="1" si="540"/>
        <v>1.1527195334565514</v>
      </c>
      <c r="L917" s="24">
        <f t="shared" ca="1" si="540"/>
        <v>2.5351423393839614</v>
      </c>
      <c r="M917" s="24">
        <f t="shared" ca="1" si="540"/>
        <v>0.8971833686580879</v>
      </c>
      <c r="N917" s="24">
        <f ca="1">SQRT(Inputs!$B$38)*C917+SQRT(1-Inputs!$B$38)*_xlfn.NORM.S.INV(RAND())</f>
        <v>-0.12221240586320703</v>
      </c>
      <c r="O917" s="24">
        <f ca="1">SQRT(Inputs!$B$38)*D917+SQRT(1-Inputs!$B$38)*_xlfn.NORM.S.INV(RAND())</f>
        <v>0.61556988180300121</v>
      </c>
      <c r="P917" s="24">
        <f ca="1">SQRT(Inputs!$B$38)*E917+SQRT(1-Inputs!$B$38)*_xlfn.NORM.S.INV(RAND())</f>
        <v>1.4044722694472305</v>
      </c>
      <c r="Q917" s="24">
        <f ca="1">SQRT(Inputs!$B$38)*F917+SQRT(1-Inputs!$B$38)*_xlfn.NORM.S.INV(RAND())</f>
        <v>0.53271107220564429</v>
      </c>
      <c r="R917" s="24">
        <f ca="1">SQRT(Inputs!$B$38)*G917+SQRT(1-Inputs!$B$38)*_xlfn.NORM.S.INV(RAND())</f>
        <v>-0.732165931124797</v>
      </c>
      <c r="S917" s="24">
        <f ca="1">SQRT(Inputs!$B$38)*H917+SQRT(1-Inputs!$B$38)*_xlfn.NORM.S.INV(RAND())</f>
        <v>0.15934352767261994</v>
      </c>
      <c r="T917" s="24">
        <f ca="1">SQRT(Inputs!$B$38)*I917+SQRT(1-Inputs!$B$38)*_xlfn.NORM.S.INV(RAND())</f>
        <v>0.79067762703279354</v>
      </c>
      <c r="U917" s="24">
        <f ca="1">SQRT(Inputs!$B$38)*J917+SQRT(1-Inputs!$B$38)*_xlfn.NORM.S.INV(RAND())</f>
        <v>-2.4294647350753373</v>
      </c>
      <c r="V917" s="24">
        <f ca="1">SQRT(Inputs!$B$38)*K917+SQRT(1-Inputs!$B$38)*_xlfn.NORM.S.INV(RAND())</f>
        <v>-8.3206435568725312E-2</v>
      </c>
      <c r="W917" s="24">
        <f ca="1">SQRT(Inputs!$B$38)*L917+SQRT(1-Inputs!$B$38)*_xlfn.NORM.S.INV(RAND())</f>
        <v>3.0656677952162363</v>
      </c>
      <c r="X917" s="24">
        <f ca="1">SQRT(Inputs!$B$38)*M917+SQRT(1-Inputs!$B$38)*_xlfn.NORM.S.INV(RAND())</f>
        <v>-0.10566133014872903</v>
      </c>
      <c r="Y917" s="24">
        <f ca="1">SQRT(Inputs!$B$38)*C917+SQRT(1-Inputs!$B$38)*_xlfn.NORM.S.INV(RAND())</f>
        <v>-0.76425707357073425</v>
      </c>
      <c r="Z917" s="24">
        <f ca="1">SQRT(Inputs!$B$38)*D917+SQRT(1-Inputs!$B$38)*_xlfn.NORM.S.INV(RAND())</f>
        <v>0.29873829264010027</v>
      </c>
      <c r="AA917" s="24">
        <f ca="1">SQRT(Inputs!$B$38)*E917+SQRT(1-Inputs!$B$38)*_xlfn.NORM.S.INV(RAND())</f>
        <v>0.71750089462095556</v>
      </c>
      <c r="AB917" s="24">
        <f ca="1">SQRT(Inputs!$B$38)*F917+SQRT(1-Inputs!$B$38)*_xlfn.NORM.S.INV(RAND())</f>
        <v>-0.3735513900734776</v>
      </c>
      <c r="AC917" s="24">
        <f ca="1">SQRT(Inputs!$B$38)*G917+SQRT(1-Inputs!$B$38)*_xlfn.NORM.S.INV(RAND())</f>
        <v>0.39826065168505309</v>
      </c>
      <c r="AD917" s="24">
        <f ca="1">SQRT(Inputs!$B$38)*H917+SQRT(1-Inputs!$B$38)*_xlfn.NORM.S.INV(RAND())</f>
        <v>1.0605051544462594</v>
      </c>
      <c r="AE917" s="24">
        <f ca="1">SQRT(Inputs!$B$38)*I917+SQRT(1-Inputs!$B$38)*_xlfn.NORM.S.INV(RAND())</f>
        <v>-0.60925191530599476</v>
      </c>
      <c r="AF917" s="24">
        <f ca="1">SQRT(Inputs!$B$38)*J917+SQRT(1-Inputs!$B$38)*_xlfn.NORM.S.INV(RAND())</f>
        <v>-1.4436097468568956</v>
      </c>
      <c r="AG917" s="24">
        <f ca="1">SQRT(Inputs!$B$38)*K917+SQRT(1-Inputs!$B$38)*_xlfn.NORM.S.INV(RAND())</f>
        <v>-0.19413292274579796</v>
      </c>
      <c r="AH917" s="24">
        <f ca="1">SQRT(Inputs!$B$38)*L917+SQRT(1-Inputs!$B$38)*_xlfn.NORM.S.INV(RAND())</f>
        <v>1.800756859252024</v>
      </c>
      <c r="AI917" s="24">
        <f ca="1">SQRT(Inputs!$B$38)*M917+SQRT(1-Inputs!$B$38)*_xlfn.NORM.S.INV(RAND())</f>
        <v>-0.18140358375501664</v>
      </c>
      <c r="AJ917" s="24">
        <f ca="1">SQRT(Inputs!$B$38)*C917+SQRT(1-Inputs!$B$38)*_xlfn.NORM.S.INV(RAND())</f>
        <v>4.4568651110764135E-2</v>
      </c>
      <c r="AK917" s="24">
        <f ca="1">SQRT(Inputs!$B$38)*D917+SQRT(1-Inputs!$B$38)*_xlfn.NORM.S.INV(RAND())</f>
        <v>0.16071083710637413</v>
      </c>
      <c r="AL917" s="24">
        <f ca="1">SQRT(Inputs!$B$38)*E917+SQRT(1-Inputs!$B$38)*_xlfn.NORM.S.INV(RAND())</f>
        <v>0.21577981716637362</v>
      </c>
      <c r="AM917" s="24">
        <f ca="1">SQRT(Inputs!$B$38)*F917+SQRT(1-Inputs!$B$38)*_xlfn.NORM.S.INV(RAND())</f>
        <v>-1.3387845058265806</v>
      </c>
      <c r="AN917" s="24">
        <f ca="1">SQRT(Inputs!$B$38)*G917+SQRT(1-Inputs!$B$38)*_xlfn.NORM.S.INV(RAND())</f>
        <v>-0.3240861244528157</v>
      </c>
      <c r="AO917" s="24">
        <f ca="1">SQRT(Inputs!$B$38)*H917+SQRT(1-Inputs!$B$38)*_xlfn.NORM.S.INV(RAND())</f>
        <v>0.74331076603897817</v>
      </c>
      <c r="AP917" s="24">
        <f ca="1">SQRT(Inputs!$B$38)*I917+SQRT(1-Inputs!$B$38)*_xlfn.NORM.S.INV(RAND())</f>
        <v>0.66930321297856465</v>
      </c>
      <c r="AQ917" s="24">
        <f ca="1">SQRT(Inputs!$B$38)*J917+SQRT(1-Inputs!$B$38)*_xlfn.NORM.S.INV(RAND())</f>
        <v>-0.78809567562247862</v>
      </c>
      <c r="AR917" s="24">
        <f ca="1">SQRT(Inputs!$B$38)*K917+SQRT(1-Inputs!$B$38)*_xlfn.NORM.S.INV(RAND())</f>
        <v>-0.75646617510913894</v>
      </c>
      <c r="AS917" s="24">
        <f ca="1">SQRT(Inputs!$B$38)*L917+SQRT(1-Inputs!$B$38)*_xlfn.NORM.S.INV(RAND())</f>
        <v>2.8041158321525774</v>
      </c>
      <c r="AT917" s="24">
        <f ca="1">SQRT(Inputs!$B$38)*M917+SQRT(1-Inputs!$B$38)*_xlfn.NORM.S.INV(RAND())</f>
        <v>0.22363984466697884</v>
      </c>
      <c r="AU917" s="15">
        <f ca="1">Inputs!$B$6*EXP($B$8-0.5*C$5^2+C$5*N917)</f>
        <v>4865.0366024037039</v>
      </c>
      <c r="AV917" s="15">
        <f t="shared" ca="1" si="510"/>
        <v>6482.8847890814077</v>
      </c>
      <c r="AW917" s="15">
        <f t="shared" ca="1" si="511"/>
        <v>9553.4091674678966</v>
      </c>
      <c r="AX917" s="15">
        <f t="shared" ca="1" si="512"/>
        <v>12466.426883710858</v>
      </c>
      <c r="AY917" s="15">
        <f t="shared" ca="1" si="513"/>
        <v>13986.651393956205</v>
      </c>
      <c r="AZ917" s="15">
        <f t="shared" ca="1" si="514"/>
        <v>17408.858111595</v>
      </c>
      <c r="BA917" s="15">
        <f t="shared" ca="1" si="515"/>
        <v>23141.938824907873</v>
      </c>
      <c r="BB917" s="15">
        <f t="shared" ca="1" si="516"/>
        <v>22211.549092989309</v>
      </c>
      <c r="BC917" s="15">
        <f t="shared" ca="1" si="517"/>
        <v>26985.874228902554</v>
      </c>
      <c r="BD917" s="15">
        <f t="shared" ca="1" si="518"/>
        <v>44038.933923306984</v>
      </c>
      <c r="BE917" s="15">
        <f t="shared" ca="1" si="519"/>
        <v>53447.224673233213</v>
      </c>
      <c r="BF917" s="15">
        <f ca="1">Inputs!$B$13*EXP($B$9-0.5*C$6^2+C$6*Y917)</f>
        <v>11886.481577640179</v>
      </c>
      <c r="BG917" s="15">
        <f t="shared" ca="1" si="520"/>
        <v>15288.780768668701</v>
      </c>
      <c r="BH917" s="15">
        <f t="shared" ca="1" si="521"/>
        <v>21040.737516750207</v>
      </c>
      <c r="BI917" s="15">
        <f t="shared" ca="1" si="522"/>
        <v>24317.850653348782</v>
      </c>
      <c r="BJ917" s="15">
        <f t="shared" ca="1" si="523"/>
        <v>31573.617218669329</v>
      </c>
      <c r="BK917" s="15">
        <f t="shared" ca="1" si="524"/>
        <v>44769.527703291096</v>
      </c>
      <c r="BL917" s="15">
        <f t="shared" ca="1" si="525"/>
        <v>50818.956593126022</v>
      </c>
      <c r="BM917" s="15">
        <f t="shared" ca="1" si="526"/>
        <v>52211.862679347018</v>
      </c>
      <c r="BN917" s="15">
        <f t="shared" ca="1" si="527"/>
        <v>62737.414408249315</v>
      </c>
      <c r="BO917" s="15">
        <f t="shared" ca="1" si="528"/>
        <v>95165.279591042519</v>
      </c>
      <c r="BP917" s="15">
        <f t="shared" ca="1" si="529"/>
        <v>114747.88677810133</v>
      </c>
      <c r="BQ917" s="15">
        <f ca="1">Inputs!$B$20*EXP($B$10-0.5*C$7^2+C$7*AJ917)</f>
        <v>4357.8601067880363</v>
      </c>
      <c r="BR917" s="15">
        <f t="shared" ca="1" si="530"/>
        <v>6222.6832456935481</v>
      </c>
      <c r="BS917" s="15">
        <f t="shared" ca="1" si="531"/>
        <v>9066.0900920309996</v>
      </c>
      <c r="BT917" s="15">
        <f t="shared" ca="1" si="532"/>
        <v>8798.0992003846295</v>
      </c>
      <c r="BU917" s="15">
        <f t="shared" ca="1" si="533"/>
        <v>11273.467631982743</v>
      </c>
      <c r="BV917" s="15">
        <f t="shared" ca="1" si="534"/>
        <v>18544.052896537836</v>
      </c>
      <c r="BW917" s="15">
        <f t="shared" ca="1" si="535"/>
        <v>29815.220134004801</v>
      </c>
      <c r="BX917" s="15">
        <f t="shared" ca="1" si="536"/>
        <v>35606.967088139019</v>
      </c>
      <c r="BY917" s="15">
        <f t="shared" ca="1" si="537"/>
        <v>43168.804592631444</v>
      </c>
      <c r="BZ917" s="15">
        <f t="shared" ca="1" si="538"/>
        <v>101425.24852810556</v>
      </c>
      <c r="CA917" s="15">
        <f t="shared" ca="1" si="539"/>
        <v>148247.66710176112</v>
      </c>
      <c r="CB917" s="15">
        <f ca="1">(AU917*DCF!C$10-DCF!C$5*MAX(AU917*DCF!C$10,0)-MAX(AU917-Inputs!$B$6,0)/Inputs!$B$10)*DCF!C$6</f>
        <v>1043.7673770070546</v>
      </c>
      <c r="CC917" s="15">
        <f ca="1">(AV917*DCF!D$10-DCF!D$5*MAX(AV917*DCF!D$10,0)-MAX(AV917-AU917,0)/Inputs!$B$10)*DCF!D$6</f>
        <v>1185.6893090094497</v>
      </c>
      <c r="CD917" s="15">
        <f ca="1">(AW917*DCF!E$10-DCF!E$5*MAX(AW917*DCF!E$10,0)-MAX(AW917-AV917,0)/Inputs!$B$10)*DCF!E$6</f>
        <v>1514.120853716079</v>
      </c>
      <c r="CE917" s="15">
        <f ca="1">(AX917*DCF!F$10-DCF!F$5*MAX(AX917*DCF!F$10,0)-MAX(AX917-AW917,0)/Inputs!$B$10)*DCF!F$6</f>
        <v>2115.2743566078871</v>
      </c>
      <c r="CF917" s="15">
        <f ca="1">(AY917*DCF!G$10-DCF!G$5*MAX(AY917*DCF!G$10,0)-MAX(AY917-AX917,0)/Inputs!$B$10)*DCF!G$6</f>
        <v>2589.5941115458299</v>
      </c>
      <c r="CG917" s="15">
        <f ca="1">(AZ917*DCF!H$10-DCF!H$5*MAX(AZ917*DCF!H$10,0)-MAX(AZ917-AY917,0)/Inputs!$B$10)*DCF!H$6</f>
        <v>2772.2681355412365</v>
      </c>
      <c r="CH917" s="15">
        <f ca="1">(BA917*DCF!I$10-DCF!I$5*MAX(BA917*DCF!I$10,0)-MAX(BA917-AZ917,0)/Inputs!$B$10)*DCF!I$6</f>
        <v>3286.7618968359557</v>
      </c>
      <c r="CI917" s="15">
        <f ca="1">(BB917*DCF!J$10-DCF!J$5*MAX(BB917*DCF!J$10,0)-MAX(BB917-BA917,0)/Inputs!$B$10)*DCF!J$6</f>
        <v>3811.553362355291</v>
      </c>
      <c r="CJ917" s="15">
        <f ca="1">(BC917*DCF!K$10-DCF!K$5*MAX(BC917*DCF!K$10,0)-MAX(BC917-BB917,0)/Inputs!$B$10)*DCF!K$6</f>
        <v>3675.9595147745913</v>
      </c>
      <c r="CK917" s="15">
        <f ca="1">(BD917*DCF!L$10-DCF!L$5*MAX(BD917*DCF!L$10,0)-MAX(BD917-BC917,0)/Inputs!$B$10)*DCF!L$6</f>
        <v>4436.6719469654154</v>
      </c>
      <c r="CL917" s="15">
        <f ca="1">(BE917*DCF!M$10-DCF!M$5*MAX(BE917*DCF!M$10,0)-MAX(BE917-BD917,0)/Inputs!$B$10)*DCF!M$6</f>
        <v>6418.1738334928641</v>
      </c>
      <c r="CM917" s="15">
        <f ca="1">(BF917*DCF!C$28-DCF!C$5*MAX(BF917*DCF!C$28,0)-MAX(BF917-Inputs!$B$13,0)/Inputs!$B$17)*DCF!C$6</f>
        <v>3512.3225113473222</v>
      </c>
      <c r="CN917" s="15">
        <f ca="1">(BG917*DCF!D$28-DCF!D$5*MAX(BG917*DCF!D$28,0)-MAX(BG917-BF917,0)/Inputs!$B$17)*DCF!D$6</f>
        <v>3777.0321423312475</v>
      </c>
      <c r="CO917" s="15">
        <f ca="1">(BH917*DCF!E$28-DCF!E$5*MAX(BH917*DCF!E$28,0)-MAX(BH917-BG917,0)/Inputs!$B$17)*DCF!E$6</f>
        <v>4825.4800248317097</v>
      </c>
      <c r="CP917" s="15">
        <f ca="1">(BI917*DCF!F$28-DCF!F$5*MAX(BI917*DCF!F$28,0)-MAX(BI917-BH917,0)/Inputs!$B$17)*DCF!F$6</f>
        <v>6005.0056539821062</v>
      </c>
      <c r="CQ917" s="15">
        <f ca="1">(BJ917*DCF!G$28-DCF!G$5*MAX(BJ917*DCF!G$28,0)-MAX(BJ917-BI917,0)/Inputs!$B$17)*DCF!G$6</f>
        <v>6971.666277661956</v>
      </c>
      <c r="CR917" s="15">
        <f ca="1">(BK917*DCF!H$28-DCF!H$5*MAX(BK917*DCF!H$28,0)-MAX(BK917-BJ917,0)/Inputs!$B$17)*DCF!H$6</f>
        <v>9021.7239658484468</v>
      </c>
      <c r="CS917" s="15">
        <f ca="1">(BL917*DCF!I$28-DCF!I$5*MAX(BL917*DCF!I$28,0)-MAX(BL917-BK917,0)/Inputs!$B$17)*DCF!I$6</f>
        <v>11081.953480611817</v>
      </c>
      <c r="CT917" s="15">
        <f ca="1">(BM917*DCF!J$28-DCF!J$5*MAX(BM917*DCF!J$28,0)-MAX(BM917-BL917,0)/Inputs!$B$17)*DCF!J$6</f>
        <v>11462.8918509</v>
      </c>
      <c r="CU917" s="15">
        <f ca="1">(BN917*DCF!K$28-DCF!K$5*MAX(BN917*DCF!K$28,0)-MAX(BN917-BM917,0)/Inputs!$B$17)*DCF!K$6</f>
        <v>11959.850117619</v>
      </c>
      <c r="CV917" s="15">
        <f ca="1">(BO917*DCF!L$28-DCF!L$5*MAX(BO917*DCF!L$28,0)-MAX(BO917-BN917,0)/Inputs!$B$17)*DCF!L$6</f>
        <v>15318.203767170273</v>
      </c>
      <c r="CW917" s="15">
        <f ca="1">(BP917*DCF!M$28-DCF!M$5*MAX(BP917*DCF!M$28,0)-MAX(BP917-BO917,0)/Inputs!$B$17)*DCF!M$6</f>
        <v>19542.94859671787</v>
      </c>
      <c r="CX917" s="15">
        <f ca="1">(BQ917*DCF!C$46-DCF!C$5*MAX(BQ917*DCF!C$46,0)-MAX(BQ917-Inputs!$B$20,0)/Inputs!$B$24)*DCF!C$6</f>
        <v>-1540.7806744489858</v>
      </c>
      <c r="CY917" s="15">
        <f ca="1">(BR917*DCF!D$46-DCF!D$5*MAX(BR917*DCF!D$46,0)-MAX(BR917-BQ917,0)/Inputs!$B$24)*DCF!D$6</f>
        <v>-1857.771469124239</v>
      </c>
      <c r="CZ917" s="15">
        <f ca="1">(BS917*DCF!E$46-DCF!E$5*MAX(BS917*DCF!E$46,0)-MAX(BS917-BR917,0)/Inputs!$B$24)*DCF!E$6</f>
        <v>-2192.8736397036723</v>
      </c>
      <c r="DA917" s="15">
        <f ca="1">(BT917*DCF!F$46-DCF!F$5*MAX(BT917*DCF!F$46,0)-MAX(BT917-BS917,0)/Inputs!$B$24)*DCF!F$6</f>
        <v>-640.73320959845046</v>
      </c>
      <c r="DB917" s="15">
        <f ca="1">(BU917*DCF!G$46-DCF!G$5*MAX(BU917*DCF!G$46,0)-MAX(BU917-BT917,0)/Inputs!$B$24)*DCF!G$6</f>
        <v>-1211.8822105686525</v>
      </c>
      <c r="DC917" s="15">
        <f ca="1">(BV917*DCF!H$46-DCF!H$5*MAX(BV917*DCF!H$46,0)-MAX(BV917-BU917,0)/Inputs!$B$24)*DCF!H$6</f>
        <v>-2259.2898233454807</v>
      </c>
      <c r="DD917" s="15">
        <f ca="1">(BW917*DCF!I$46-DCF!I$5*MAX(BW917*DCF!I$46,0)-MAX(BW917-BV917,0)/Inputs!$B$24)*DCF!I$6</f>
        <v>-2546.92201809484</v>
      </c>
      <c r="DE917" s="15">
        <f ca="1">(BX917*DCF!J$46-DCF!J$5*MAX(BX917*DCF!J$46,0)-MAX(BX917-BW917,0)/Inputs!$B$24)*DCF!J$6</f>
        <v>-42.262893110791694</v>
      </c>
      <c r="DF917" s="15">
        <f ca="1">(BY917*DCF!K$46-DCF!K$5*MAX(BY917*DCF!K$46,0)-MAX(BY917-BX917,0)/Inputs!$B$24)*DCF!K$6</f>
        <v>613.49728016478207</v>
      </c>
      <c r="DG917" s="15">
        <f ca="1">(BZ917*DCF!L$46-DCF!L$5*MAX(BZ917*DCF!L$46,0)-MAX(BZ917-BY917,0)/Inputs!$B$24)*DCF!L$6</f>
        <v>-6172.5684649013838</v>
      </c>
      <c r="DH917" s="15">
        <f ca="1">(CA917*DCF!M$46-DCF!M$5*MAX(CA917*DCF!M$46,0)-MAX(CA917-BZ917,0)/Inputs!$B$24)*DCF!M$6</f>
        <v>1833.5183144782407</v>
      </c>
      <c r="DI917" s="15">
        <f ca="1">SUM(CB917:CL917)+BE917*DCF!M$10*(1+Inputs!$B$30)*(1-Inputs!$B$33)*(1-Inputs!$B$30/Inputs!$B$31)/(Inputs!$B$29-Inputs!$B$30)*DCF!M$6</f>
        <v>181594.16772983808</v>
      </c>
      <c r="DJ917" s="15">
        <f ca="1">SUM(CM917:CW917)+BP917*DCF!M$28*(1+Inputs!$B$30)*(1-Inputs!$B$33)*(1-Inputs!$B$30/Inputs!$B$31)/(Inputs!$B$29-Inputs!$B$30)*DCF!M$6</f>
        <v>529272.26010525064</v>
      </c>
      <c r="DK917" s="15">
        <f ca="1">SUM(CX917:DH917)+CA917*DCF!M$46*(1+Inputs!$B$30)*(1-Inputs!$B$33)*(1-Inputs!$B$30/Inputs!$B$31)/(Inputs!$B$29-Inputs!$B$30)*DCF!M$6</f>
        <v>213190.38558988619</v>
      </c>
      <c r="DM917" s="15">
        <f ca="1">DI917+DJ917+DK917+Inputs!$B$34+Inputs!$B$36-Inputs!$B$35</f>
        <v>1000907.8134249749</v>
      </c>
    </row>
    <row r="918" spans="1:117" x14ac:dyDescent="0.75">
      <c r="A918" s="11">
        <v>905</v>
      </c>
      <c r="C918" s="24">
        <f t="shared" ca="1" si="540"/>
        <v>0.67370783893167729</v>
      </c>
      <c r="D918" s="24">
        <f t="shared" ca="1" si="540"/>
        <v>-0.42655093652025894</v>
      </c>
      <c r="E918" s="24">
        <f t="shared" ca="1" si="540"/>
        <v>0.3205083346727301</v>
      </c>
      <c r="F918" s="24">
        <f t="shared" ca="1" si="540"/>
        <v>-1.3037886765296072</v>
      </c>
      <c r="G918" s="24">
        <f t="shared" ca="1" si="540"/>
        <v>-0.44018132908237156</v>
      </c>
      <c r="H918" s="24">
        <f t="shared" ca="1" si="540"/>
        <v>-0.84532566543726784</v>
      </c>
      <c r="I918" s="24">
        <f t="shared" ca="1" si="540"/>
        <v>-0.14379272751106012</v>
      </c>
      <c r="J918" s="24">
        <f t="shared" ca="1" si="540"/>
        <v>0.93769494058545977</v>
      </c>
      <c r="K918" s="24">
        <f t="shared" ca="1" si="540"/>
        <v>-0.62658184110089177</v>
      </c>
      <c r="L918" s="24">
        <f t="shared" ca="1" si="540"/>
        <v>1.6395472002732523</v>
      </c>
      <c r="M918" s="24">
        <f t="shared" ca="1" si="540"/>
        <v>-1.1305696076582445</v>
      </c>
      <c r="N918" s="24">
        <f ca="1">SQRT(Inputs!$B$38)*C918+SQRT(1-Inputs!$B$38)*_xlfn.NORM.S.INV(RAND())</f>
        <v>0.43725159827253396</v>
      </c>
      <c r="O918" s="24">
        <f ca="1">SQRT(Inputs!$B$38)*D918+SQRT(1-Inputs!$B$38)*_xlfn.NORM.S.INV(RAND())</f>
        <v>-0.52253410224730157</v>
      </c>
      <c r="P918" s="24">
        <f ca="1">SQRT(Inputs!$B$38)*E918+SQRT(1-Inputs!$B$38)*_xlfn.NORM.S.INV(RAND())</f>
        <v>0.4046725853451183</v>
      </c>
      <c r="Q918" s="24">
        <f ca="1">SQRT(Inputs!$B$38)*F918+SQRT(1-Inputs!$B$38)*_xlfn.NORM.S.INV(RAND())</f>
        <v>-0.90736478455795122</v>
      </c>
      <c r="R918" s="24">
        <f ca="1">SQRT(Inputs!$B$38)*G918+SQRT(1-Inputs!$B$38)*_xlfn.NORM.S.INV(RAND())</f>
        <v>9.6604567465575969E-2</v>
      </c>
      <c r="S918" s="24">
        <f ca="1">SQRT(Inputs!$B$38)*H918+SQRT(1-Inputs!$B$38)*_xlfn.NORM.S.INV(RAND())</f>
        <v>-0.96556982137061553</v>
      </c>
      <c r="T918" s="24">
        <f ca="1">SQRT(Inputs!$B$38)*I918+SQRT(1-Inputs!$B$38)*_xlfn.NORM.S.INV(RAND())</f>
        <v>-0.33543013346378714</v>
      </c>
      <c r="U918" s="24">
        <f ca="1">SQRT(Inputs!$B$38)*J918+SQRT(1-Inputs!$B$38)*_xlfn.NORM.S.INV(RAND())</f>
        <v>0.70522530658180849</v>
      </c>
      <c r="V918" s="24">
        <f ca="1">SQRT(Inputs!$B$38)*K918+SQRT(1-Inputs!$B$38)*_xlfn.NORM.S.INV(RAND())</f>
        <v>-0.15376891732367992</v>
      </c>
      <c r="W918" s="24">
        <f ca="1">SQRT(Inputs!$B$38)*L918+SQRT(1-Inputs!$B$38)*_xlfn.NORM.S.INV(RAND())</f>
        <v>2.2581182085094911</v>
      </c>
      <c r="X918" s="24">
        <f ca="1">SQRT(Inputs!$B$38)*M918+SQRT(1-Inputs!$B$38)*_xlfn.NORM.S.INV(RAND())</f>
        <v>-0.49511875049245269</v>
      </c>
      <c r="Y918" s="24">
        <f ca="1">SQRT(Inputs!$B$38)*C918+SQRT(1-Inputs!$B$38)*_xlfn.NORM.S.INV(RAND())</f>
        <v>0.47268619771706644</v>
      </c>
      <c r="Z918" s="24">
        <f ca="1">SQRT(Inputs!$B$38)*D918+SQRT(1-Inputs!$B$38)*_xlfn.NORM.S.INV(RAND())</f>
        <v>-0.88006665854343946</v>
      </c>
      <c r="AA918" s="24">
        <f ca="1">SQRT(Inputs!$B$38)*E918+SQRT(1-Inputs!$B$38)*_xlfn.NORM.S.INV(RAND())</f>
        <v>0.894753801079472</v>
      </c>
      <c r="AB918" s="24">
        <f ca="1">SQRT(Inputs!$B$38)*F918+SQRT(1-Inputs!$B$38)*_xlfn.NORM.S.INV(RAND())</f>
        <v>-1.5927754254999038</v>
      </c>
      <c r="AC918" s="24">
        <f ca="1">SQRT(Inputs!$B$38)*G918+SQRT(1-Inputs!$B$38)*_xlfn.NORM.S.INV(RAND())</f>
        <v>-0.17742198904524961</v>
      </c>
      <c r="AD918" s="24">
        <f ca="1">SQRT(Inputs!$B$38)*H918+SQRT(1-Inputs!$B$38)*_xlfn.NORM.S.INV(RAND())</f>
        <v>-0.11164086258275741</v>
      </c>
      <c r="AE918" s="24">
        <f ca="1">SQRT(Inputs!$B$38)*I918+SQRT(1-Inputs!$B$38)*_xlfn.NORM.S.INV(RAND())</f>
        <v>1.186473864049324</v>
      </c>
      <c r="AF918" s="24">
        <f ca="1">SQRT(Inputs!$B$38)*J918+SQRT(1-Inputs!$B$38)*_xlfn.NORM.S.INV(RAND())</f>
        <v>0.60799047707223586</v>
      </c>
      <c r="AG918" s="24">
        <f ca="1">SQRT(Inputs!$B$38)*K918+SQRT(1-Inputs!$B$38)*_xlfn.NORM.S.INV(RAND())</f>
        <v>-1.5859344561365647</v>
      </c>
      <c r="AH918" s="24">
        <f ca="1">SQRT(Inputs!$B$38)*L918+SQRT(1-Inputs!$B$38)*_xlfn.NORM.S.INV(RAND())</f>
        <v>1.0741313506003902</v>
      </c>
      <c r="AI918" s="24">
        <f ca="1">SQRT(Inputs!$B$38)*M918+SQRT(1-Inputs!$B$38)*_xlfn.NORM.S.INV(RAND())</f>
        <v>0.68918229649352103</v>
      </c>
      <c r="AJ918" s="24">
        <f ca="1">SQRT(Inputs!$B$38)*C918+SQRT(1-Inputs!$B$38)*_xlfn.NORM.S.INV(RAND())</f>
        <v>0.7865057026281147</v>
      </c>
      <c r="AK918" s="24">
        <f ca="1">SQRT(Inputs!$B$38)*D918+SQRT(1-Inputs!$B$38)*_xlfn.NORM.S.INV(RAND())</f>
        <v>-0.23552959238786175</v>
      </c>
      <c r="AL918" s="24">
        <f ca="1">SQRT(Inputs!$B$38)*E918+SQRT(1-Inputs!$B$38)*_xlfn.NORM.S.INV(RAND())</f>
        <v>-0.3251572061180551</v>
      </c>
      <c r="AM918" s="24">
        <f ca="1">SQRT(Inputs!$B$38)*F918+SQRT(1-Inputs!$B$38)*_xlfn.NORM.S.INV(RAND())</f>
        <v>-0.59585361765751155</v>
      </c>
      <c r="AN918" s="24">
        <f ca="1">SQRT(Inputs!$B$38)*G918+SQRT(1-Inputs!$B$38)*_xlfn.NORM.S.INV(RAND())</f>
        <v>-0.10888036241284699</v>
      </c>
      <c r="AO918" s="24">
        <f ca="1">SQRT(Inputs!$B$38)*H918+SQRT(1-Inputs!$B$38)*_xlfn.NORM.S.INV(RAND())</f>
        <v>-1.2797345644395255</v>
      </c>
      <c r="AP918" s="24">
        <f ca="1">SQRT(Inputs!$B$38)*I918+SQRT(1-Inputs!$B$38)*_xlfn.NORM.S.INV(RAND())</f>
        <v>0.52335721248446254</v>
      </c>
      <c r="AQ918" s="24">
        <f ca="1">SQRT(Inputs!$B$38)*J918+SQRT(1-Inputs!$B$38)*_xlfn.NORM.S.INV(RAND())</f>
        <v>1.1458143872025448</v>
      </c>
      <c r="AR918" s="24">
        <f ca="1">SQRT(Inputs!$B$38)*K918+SQRT(1-Inputs!$B$38)*_xlfn.NORM.S.INV(RAND())</f>
        <v>-0.40966124457172637</v>
      </c>
      <c r="AS918" s="24">
        <f ca="1">SQRT(Inputs!$B$38)*L918+SQRT(1-Inputs!$B$38)*_xlfn.NORM.S.INV(RAND())</f>
        <v>0.90004260855021789</v>
      </c>
      <c r="AT918" s="24">
        <f ca="1">SQRT(Inputs!$B$38)*M918+SQRT(1-Inputs!$B$38)*_xlfn.NORM.S.INV(RAND())</f>
        <v>-1.4000019817036087</v>
      </c>
      <c r="AU918" s="15">
        <f ca="1">Inputs!$B$6*EXP($B$8-0.5*C$5^2+C$5*N918)</f>
        <v>5326.1912638747526</v>
      </c>
      <c r="AV918" s="15">
        <f t="shared" ca="1" si="510"/>
        <v>6003.7846384592431</v>
      </c>
      <c r="AW918" s="15">
        <f t="shared" ca="1" si="511"/>
        <v>7731.2331335341787</v>
      </c>
      <c r="AX918" s="15">
        <f t="shared" ca="1" si="512"/>
        <v>8427.4702472657209</v>
      </c>
      <c r="AY918" s="15">
        <f t="shared" ca="1" si="513"/>
        <v>10416.085163291345</v>
      </c>
      <c r="AZ918" s="15">
        <f t="shared" ca="1" si="514"/>
        <v>11454.151210004362</v>
      </c>
      <c r="BA918" s="15">
        <f t="shared" ca="1" si="515"/>
        <v>13533.410237501759</v>
      </c>
      <c r="BB918" s="15">
        <f t="shared" ca="1" si="516"/>
        <v>17782.073486162019</v>
      </c>
      <c r="BC918" s="15">
        <f t="shared" ca="1" si="517"/>
        <v>21457.637082728874</v>
      </c>
      <c r="BD918" s="15">
        <f t="shared" ca="1" si="518"/>
        <v>32469.728131883578</v>
      </c>
      <c r="BE918" s="15">
        <f t="shared" ca="1" si="519"/>
        <v>38033.103152711781</v>
      </c>
      <c r="BF918" s="15">
        <f ca="1">Inputs!$B$13*EXP($B$9-0.5*C$6^2+C$6*Y918)</f>
        <v>15189.781000396686</v>
      </c>
      <c r="BG918" s="15">
        <f t="shared" ca="1" si="520"/>
        <v>15794.136082968704</v>
      </c>
      <c r="BH918" s="15">
        <f t="shared" ca="1" si="521"/>
        <v>22384.720525738678</v>
      </c>
      <c r="BI918" s="15">
        <f t="shared" ca="1" si="522"/>
        <v>21444.463872886819</v>
      </c>
      <c r="BJ918" s="15">
        <f t="shared" ca="1" si="523"/>
        <v>25625.696940869348</v>
      </c>
      <c r="BK918" s="15">
        <f t="shared" ca="1" si="524"/>
        <v>30976.276912751757</v>
      </c>
      <c r="BL918" s="15">
        <f t="shared" ca="1" si="525"/>
        <v>44374.918673092274</v>
      </c>
      <c r="BM918" s="15">
        <f t="shared" ca="1" si="526"/>
        <v>58825.7702032671</v>
      </c>
      <c r="BN918" s="15">
        <f t="shared" ca="1" si="527"/>
        <v>59826.012141288804</v>
      </c>
      <c r="BO918" s="15">
        <f t="shared" ca="1" si="528"/>
        <v>83398.85725315701</v>
      </c>
      <c r="BP918" s="15">
        <f t="shared" ca="1" si="529"/>
        <v>110984.56115131782</v>
      </c>
      <c r="BQ918" s="15">
        <f ca="1">Inputs!$B$20*EXP($B$10-0.5*C$7^2+C$7*AJ918)</f>
        <v>5669.6838830794632</v>
      </c>
      <c r="BR918" s="15">
        <f t="shared" ca="1" si="530"/>
        <v>7138.5908113261848</v>
      </c>
      <c r="BS918" s="15">
        <f t="shared" ca="1" si="531"/>
        <v>8903.9641789401958</v>
      </c>
      <c r="BT918" s="15">
        <f t="shared" ca="1" si="532"/>
        <v>10500.112003786184</v>
      </c>
      <c r="BU918" s="15">
        <f t="shared" ca="1" si="533"/>
        <v>14173.520946810746</v>
      </c>
      <c r="BV918" s="15">
        <f t="shared" ca="1" si="534"/>
        <v>14780.126696296831</v>
      </c>
      <c r="BW918" s="15">
        <f t="shared" ca="1" si="535"/>
        <v>23040.740940710843</v>
      </c>
      <c r="BX918" s="15">
        <f t="shared" ca="1" si="536"/>
        <v>40547.950961433809</v>
      </c>
      <c r="BY918" s="15">
        <f t="shared" ca="1" si="537"/>
        <v>52531.5740931646</v>
      </c>
      <c r="BZ918" s="15">
        <f t="shared" ca="1" si="538"/>
        <v>86971.918030496527</v>
      </c>
      <c r="CA918" s="15">
        <f t="shared" ca="1" si="539"/>
        <v>95261.438190748784</v>
      </c>
      <c r="CB918" s="15">
        <f ca="1">(AU918*DCF!C$10-DCF!C$5*MAX(AU918*DCF!C$10,0)-MAX(AU918-Inputs!$B$6,0)/Inputs!$B$10)*DCF!C$6</f>
        <v>1040.4792620741796</v>
      </c>
      <c r="CC918" s="15">
        <f ca="1">(AV918*DCF!D$10-DCF!D$5*MAX(AV918*DCF!D$10,0)-MAX(AV918-AU918,0)/Inputs!$B$10)*DCF!D$6</f>
        <v>1298.1684208046267</v>
      </c>
      <c r="CD918" s="15">
        <f ca="1">(AW918*DCF!E$10-DCF!E$5*MAX(AW918*DCF!E$10,0)-MAX(AW918-AV918,0)/Inputs!$B$10)*DCF!E$6</f>
        <v>1395.9257220289121</v>
      </c>
      <c r="CE918" s="15">
        <f ca="1">(AX918*DCF!F$10-DCF!F$5*MAX(AX918*DCF!F$10,0)-MAX(AX918-AW918,0)/Inputs!$B$10)*DCF!F$6</f>
        <v>1694.8336426350797</v>
      </c>
      <c r="CF918" s="15">
        <f ca="1">(AY918*DCF!G$10-DCF!G$5*MAX(AY918*DCF!G$10,0)-MAX(AY918-AX918,0)/Inputs!$B$10)*DCF!G$6</f>
        <v>1763.8824559595362</v>
      </c>
      <c r="CG918" s="15">
        <f ca="1">(AZ918*DCF!H$10-DCF!H$5*MAX(AZ918*DCF!H$10,0)-MAX(AZ918-AY918,0)/Inputs!$B$10)*DCF!H$6</f>
        <v>2039.504436889654</v>
      </c>
      <c r="CH918" s="15">
        <f ca="1">(BA918*DCF!I$10-DCF!I$5*MAX(BA918*DCF!I$10,0)-MAX(BA918-AZ918,0)/Inputs!$B$10)*DCF!I$6</f>
        <v>2130.9890189199273</v>
      </c>
      <c r="CI918" s="15">
        <f ca="1">(BB918*DCF!J$10-DCF!J$5*MAX(BB918*DCF!J$10,0)-MAX(BB918-BA918,0)/Inputs!$B$10)*DCF!J$6</f>
        <v>2407.6301674196416</v>
      </c>
      <c r="CJ918" s="15">
        <f ca="1">(BC918*DCF!K$10-DCF!K$5*MAX(BC918*DCF!K$10,0)-MAX(BC918-BB918,0)/Inputs!$B$10)*DCF!K$6</f>
        <v>2939.8120075246088</v>
      </c>
      <c r="CK918" s="15">
        <f ca="1">(BD918*DCF!L$10-DCF!L$5*MAX(BD918*DCF!L$10,0)-MAX(BD918-BC918,0)/Inputs!$B$10)*DCF!L$6</f>
        <v>3473.0107716213292</v>
      </c>
      <c r="CL918" s="15">
        <f ca="1">(BE918*DCF!M$10-DCF!M$5*MAX(BE918*DCF!M$10,0)-MAX(BE918-BD918,0)/Inputs!$B$10)*DCF!M$6</f>
        <v>4702.3581863904355</v>
      </c>
      <c r="CM918" s="15">
        <f ca="1">(BF918*DCF!C$28-DCF!C$5*MAX(BF918*DCF!C$28,0)-MAX(BF918-Inputs!$B$13,0)/Inputs!$B$17)*DCF!C$6</f>
        <v>3757.581128997062</v>
      </c>
      <c r="CN918" s="15">
        <f ca="1">(BG918*DCF!D$28-DCF!D$5*MAX(BG918*DCF!D$28,0)-MAX(BG918-BF918,0)/Inputs!$B$17)*DCF!D$6</f>
        <v>4522.8007008285595</v>
      </c>
      <c r="CO918" s="15">
        <f ca="1">(BH918*DCF!E$28-DCF!E$5*MAX(BH918*DCF!E$28,0)-MAX(BH918-BG918,0)/Inputs!$B$17)*DCF!E$6</f>
        <v>5040.8379694392197</v>
      </c>
      <c r="CP918" s="15">
        <f ca="1">(BI918*DCF!F$28-DCF!F$5*MAX(BI918*DCF!F$28,0)-MAX(BI918-BH918,0)/Inputs!$B$17)*DCF!F$6</f>
        <v>5821.6070758149654</v>
      </c>
      <c r="CQ918" s="15">
        <f ca="1">(BJ918*DCF!G$28-DCF!G$5*MAX(BJ918*DCF!G$28,0)-MAX(BJ918-BI918,0)/Inputs!$B$17)*DCF!G$6</f>
        <v>5945.539396415531</v>
      </c>
      <c r="CR918" s="15">
        <f ca="1">(BK918*DCF!H$28-DCF!H$5*MAX(BK918*DCF!H$28,0)-MAX(BK918-BJ918,0)/Inputs!$B$17)*DCF!H$6</f>
        <v>6829.4450620093821</v>
      </c>
      <c r="CS918" s="15">
        <f ca="1">(BL918*DCF!I$28-DCF!I$5*MAX(BL918*DCF!I$28,0)-MAX(BL918-BK918,0)/Inputs!$B$17)*DCF!I$6</f>
        <v>8511.7810391302392</v>
      </c>
      <c r="CT918" s="15">
        <f ca="1">(BM918*DCF!J$28-DCF!J$5*MAX(BM918*DCF!J$28,0)-MAX(BM918-BL918,0)/Inputs!$B$17)*DCF!J$6</f>
        <v>11206.965394102903</v>
      </c>
      <c r="CU918" s="15">
        <f ca="1">(BN918*DCF!K$28-DCF!K$5*MAX(BN918*DCF!K$28,0)-MAX(BN918-BM918,0)/Inputs!$B$17)*DCF!K$6</f>
        <v>12511.734347088372</v>
      </c>
      <c r="CV918" s="15">
        <f ca="1">(BO918*DCF!L$28-DCF!L$5*MAX(BO918*DCF!L$28,0)-MAX(BO918-BN918,0)/Inputs!$B$17)*DCF!L$6</f>
        <v>13972.515821687619</v>
      </c>
      <c r="CW918" s="15">
        <f ca="1">(BP918*DCF!M$28-DCF!M$5*MAX(BP918*DCF!M$28,0)-MAX(BP918-BO918,0)/Inputs!$B$17)*DCF!M$6</f>
        <v>17998.328214418547</v>
      </c>
      <c r="CX918" s="15">
        <f ca="1">(BQ918*DCF!C$46-DCF!C$5*MAX(BQ918*DCF!C$46,0)-MAX(BQ918-Inputs!$B$20,0)/Inputs!$B$24)*DCF!C$6</f>
        <v>-2449.6655079072493</v>
      </c>
      <c r="CY918" s="15">
        <f ca="1">(BR918*DCF!D$46-DCF!D$5*MAX(BR918*DCF!D$46,0)-MAX(BR918-BQ918,0)/Inputs!$B$24)*DCF!D$6</f>
        <v>-1845.1613706520147</v>
      </c>
      <c r="CZ918" s="15">
        <f ca="1">(BS918*DCF!E$46-DCF!E$5*MAX(BS918*DCF!E$46,0)-MAX(BS918-BR918,0)/Inputs!$B$24)*DCF!E$6</f>
        <v>-1748.7708486777699</v>
      </c>
      <c r="DA918" s="15">
        <f ca="1">(BT918*DCF!F$46-DCF!F$5*MAX(BT918*DCF!F$46,0)-MAX(BT918-BS918,0)/Inputs!$B$24)*DCF!F$6</f>
        <v>-1345.8924239962248</v>
      </c>
      <c r="DB918" s="15">
        <f ca="1">(BU918*DCF!G$46-DCF!G$5*MAX(BU918*DCF!G$46,0)-MAX(BU918-BT918,0)/Inputs!$B$24)*DCF!G$6</f>
        <v>-1712.4314319273151</v>
      </c>
      <c r="DC918" s="15">
        <f ca="1">(BV918*DCF!H$46-DCF!H$5*MAX(BV918*DCF!H$46,0)-MAX(BV918-BU918,0)/Inputs!$B$24)*DCF!H$6</f>
        <v>-188.49901991770878</v>
      </c>
      <c r="DD918" s="15">
        <f ca="1">(BW918*DCF!I$46-DCF!I$5*MAX(BW918*DCF!I$46,0)-MAX(BW918-BV918,0)/Inputs!$B$24)*DCF!I$6</f>
        <v>-1839.1679412387773</v>
      </c>
      <c r="DE918" s="15">
        <f ca="1">(BX918*DCF!J$46-DCF!J$5*MAX(BX918*DCF!J$46,0)-MAX(BX918-BW918,0)/Inputs!$B$24)*DCF!J$6</f>
        <v>-2941.7516888052123</v>
      </c>
      <c r="DF918" s="15">
        <f ca="1">(BY918*DCF!K$46-DCF!K$5*MAX(BY918*DCF!K$46,0)-MAX(BY918-BX918,0)/Inputs!$B$24)*DCF!K$6</f>
        <v>65.110202200608896</v>
      </c>
      <c r="DG918" s="15">
        <f ca="1">(BZ918*DCF!L$46-DCF!L$5*MAX(BZ918*DCF!L$46,0)-MAX(BZ918-BY918,0)/Inputs!$B$24)*DCF!L$6</f>
        <v>-1781.9976057420195</v>
      </c>
      <c r="DH918" s="15">
        <f ca="1">(CA918*DCF!M$46-DCF!M$5*MAX(CA918*DCF!M$46,0)-MAX(CA918-BZ918,0)/Inputs!$B$24)*DCF!M$6</f>
        <v>5735.1472297331811</v>
      </c>
      <c r="DI918" s="15">
        <f ca="1">SUM(CB918:CL918)+BE918*DCF!M$10*(1+Inputs!$B$30)*(1-Inputs!$B$33)*(1-Inputs!$B$30/Inputs!$B$31)/(Inputs!$B$29-Inputs!$B$30)*DCF!M$6</f>
        <v>130733.22310198766</v>
      </c>
      <c r="DJ918" s="15">
        <f ca="1">SUM(CM918:CW918)+BP918*DCF!M$28*(1+Inputs!$B$30)*(1-Inputs!$B$33)*(1-Inputs!$B$30/Inputs!$B$31)/(Inputs!$B$29-Inputs!$B$30)*DCF!M$6</f>
        <v>507947.80455393728</v>
      </c>
      <c r="DK918" s="15">
        <f ca="1">SUM(CX918:DH918)+CA918*DCF!M$46*(1+Inputs!$B$30)*(1-Inputs!$B$33)*(1-Inputs!$B$30/Inputs!$B$31)/(Inputs!$B$29-Inputs!$B$30)*DCF!M$6</f>
        <v>137232.38747471588</v>
      </c>
      <c r="DM918" s="15">
        <f ca="1">DI918+DJ918+DK918+Inputs!$B$34+Inputs!$B$36-Inputs!$B$35</f>
        <v>852764.41513064085</v>
      </c>
    </row>
    <row r="919" spans="1:117" x14ac:dyDescent="0.75">
      <c r="A919" s="11">
        <v>906</v>
      </c>
      <c r="C919" s="24">
        <f t="shared" ca="1" si="540"/>
        <v>3.6167235984113633E-4</v>
      </c>
      <c r="D919" s="24">
        <f t="shared" ca="1" si="540"/>
        <v>-0.61351369491019569</v>
      </c>
      <c r="E919" s="24">
        <f t="shared" ca="1" si="540"/>
        <v>-0.25755392731087479</v>
      </c>
      <c r="F919" s="24">
        <f t="shared" ca="1" si="540"/>
        <v>-1.0831406685803289</v>
      </c>
      <c r="G919" s="24">
        <f t="shared" ca="1" si="540"/>
        <v>0.45592558505046255</v>
      </c>
      <c r="H919" s="24">
        <f t="shared" ca="1" si="540"/>
        <v>0.8614455732462365</v>
      </c>
      <c r="I919" s="24">
        <f t="shared" ca="1" si="540"/>
        <v>0.36712451929975143</v>
      </c>
      <c r="J919" s="24">
        <f t="shared" ca="1" si="540"/>
        <v>-0.21917406370322881</v>
      </c>
      <c r="K919" s="24">
        <f t="shared" ca="1" si="540"/>
        <v>0.11379111728165625</v>
      </c>
      <c r="L919" s="24">
        <f t="shared" ca="1" si="540"/>
        <v>0.78639940831366695</v>
      </c>
      <c r="M919" s="24">
        <f t="shared" ca="1" si="540"/>
        <v>-0.97859164240704655</v>
      </c>
      <c r="N919" s="24">
        <f ca="1">SQRT(Inputs!$B$38)*C919+SQRT(1-Inputs!$B$38)*_xlfn.NORM.S.INV(RAND())</f>
        <v>-0.63074410701334938</v>
      </c>
      <c r="O919" s="24">
        <f ca="1">SQRT(Inputs!$B$38)*D919+SQRT(1-Inputs!$B$38)*_xlfn.NORM.S.INV(RAND())</f>
        <v>-1.3901535085928831</v>
      </c>
      <c r="P919" s="24">
        <f ca="1">SQRT(Inputs!$B$38)*E919+SQRT(1-Inputs!$B$38)*_xlfn.NORM.S.INV(RAND())</f>
        <v>0.42628054758852102</v>
      </c>
      <c r="Q919" s="24">
        <f ca="1">SQRT(Inputs!$B$38)*F919+SQRT(1-Inputs!$B$38)*_xlfn.NORM.S.INV(RAND())</f>
        <v>-1.911682456465285</v>
      </c>
      <c r="R919" s="24">
        <f ca="1">SQRT(Inputs!$B$38)*G919+SQRT(1-Inputs!$B$38)*_xlfn.NORM.S.INV(RAND())</f>
        <v>0.48645812684140655</v>
      </c>
      <c r="S919" s="24">
        <f ca="1">SQRT(Inputs!$B$38)*H919+SQRT(1-Inputs!$B$38)*_xlfn.NORM.S.INV(RAND())</f>
        <v>-1.5579735142479738</v>
      </c>
      <c r="T919" s="24">
        <f ca="1">SQRT(Inputs!$B$38)*I919+SQRT(1-Inputs!$B$38)*_xlfn.NORM.S.INV(RAND())</f>
        <v>0.16942006917581298</v>
      </c>
      <c r="U919" s="24">
        <f ca="1">SQRT(Inputs!$B$38)*J919+SQRT(1-Inputs!$B$38)*_xlfn.NORM.S.INV(RAND())</f>
        <v>2.1899943155013785E-2</v>
      </c>
      <c r="V919" s="24">
        <f ca="1">SQRT(Inputs!$B$38)*K919+SQRT(1-Inputs!$B$38)*_xlfn.NORM.S.INV(RAND())</f>
        <v>0.28912942923405122</v>
      </c>
      <c r="W919" s="24">
        <f ca="1">SQRT(Inputs!$B$38)*L919+SQRT(1-Inputs!$B$38)*_xlfn.NORM.S.INV(RAND())</f>
        <v>0.71060903968545008</v>
      </c>
      <c r="X919" s="24">
        <f ca="1">SQRT(Inputs!$B$38)*M919+SQRT(1-Inputs!$B$38)*_xlfn.NORM.S.INV(RAND())</f>
        <v>0.64715392522447979</v>
      </c>
      <c r="Y919" s="24">
        <f ca="1">SQRT(Inputs!$B$38)*C919+SQRT(1-Inputs!$B$38)*_xlfn.NORM.S.INV(RAND())</f>
        <v>0.58358083302481945</v>
      </c>
      <c r="Z919" s="24">
        <f ca="1">SQRT(Inputs!$B$38)*D919+SQRT(1-Inputs!$B$38)*_xlfn.NORM.S.INV(RAND())</f>
        <v>-1.0361687391490269</v>
      </c>
      <c r="AA919" s="24">
        <f ca="1">SQRT(Inputs!$B$38)*E919+SQRT(1-Inputs!$B$38)*_xlfn.NORM.S.INV(RAND())</f>
        <v>-0.93305767351114821</v>
      </c>
      <c r="AB919" s="24">
        <f ca="1">SQRT(Inputs!$B$38)*F919+SQRT(1-Inputs!$B$38)*_xlfn.NORM.S.INV(RAND())</f>
        <v>-0.67619286502752274</v>
      </c>
      <c r="AC919" s="24">
        <f ca="1">SQRT(Inputs!$B$38)*G919+SQRT(1-Inputs!$B$38)*_xlfn.NORM.S.INV(RAND())</f>
        <v>0.50924576680438371</v>
      </c>
      <c r="AD919" s="24">
        <f ca="1">SQRT(Inputs!$B$38)*H919+SQRT(1-Inputs!$B$38)*_xlfn.NORM.S.INV(RAND())</f>
        <v>0.7140460039123111</v>
      </c>
      <c r="AE919" s="24">
        <f ca="1">SQRT(Inputs!$B$38)*I919+SQRT(1-Inputs!$B$38)*_xlfn.NORM.S.INV(RAND())</f>
        <v>0.32697102448468546</v>
      </c>
      <c r="AF919" s="24">
        <f ca="1">SQRT(Inputs!$B$38)*J919+SQRT(1-Inputs!$B$38)*_xlfn.NORM.S.INV(RAND())</f>
        <v>-6.692233117631563E-3</v>
      </c>
      <c r="AG919" s="24">
        <f ca="1">SQRT(Inputs!$B$38)*K919+SQRT(1-Inputs!$B$38)*_xlfn.NORM.S.INV(RAND())</f>
        <v>0.30049098892523707</v>
      </c>
      <c r="AH919" s="24">
        <f ca="1">SQRT(Inputs!$B$38)*L919+SQRT(1-Inputs!$B$38)*_xlfn.NORM.S.INV(RAND())</f>
        <v>0.2318149102728701</v>
      </c>
      <c r="AI919" s="24">
        <f ca="1">SQRT(Inputs!$B$38)*M919+SQRT(1-Inputs!$B$38)*_xlfn.NORM.S.INV(RAND())</f>
        <v>-1.5503558581553278E-4</v>
      </c>
      <c r="AJ919" s="24">
        <f ca="1">SQRT(Inputs!$B$38)*C919+SQRT(1-Inputs!$B$38)*_xlfn.NORM.S.INV(RAND())</f>
        <v>-0.40975687882288775</v>
      </c>
      <c r="AK919" s="24">
        <f ca="1">SQRT(Inputs!$B$38)*D919+SQRT(1-Inputs!$B$38)*_xlfn.NORM.S.INV(RAND())</f>
        <v>-0.73004945267159016</v>
      </c>
      <c r="AL919" s="24">
        <f ca="1">SQRT(Inputs!$B$38)*E919+SQRT(1-Inputs!$B$38)*_xlfn.NORM.S.INV(RAND())</f>
        <v>-0.84427394970301495</v>
      </c>
      <c r="AM919" s="24">
        <f ca="1">SQRT(Inputs!$B$38)*F919+SQRT(1-Inputs!$B$38)*_xlfn.NORM.S.INV(RAND())</f>
        <v>-0.72187153329879272</v>
      </c>
      <c r="AN919" s="24">
        <f ca="1">SQRT(Inputs!$B$38)*G919+SQRT(1-Inputs!$B$38)*_xlfn.NORM.S.INV(RAND())</f>
        <v>-0.18420726823885522</v>
      </c>
      <c r="AO919" s="24">
        <f ca="1">SQRT(Inputs!$B$38)*H919+SQRT(1-Inputs!$B$38)*_xlfn.NORM.S.INV(RAND())</f>
        <v>-0.53555565930219151</v>
      </c>
      <c r="AP919" s="24">
        <f ca="1">SQRT(Inputs!$B$38)*I919+SQRT(1-Inputs!$B$38)*_xlfn.NORM.S.INV(RAND())</f>
        <v>-2.3549587083586259</v>
      </c>
      <c r="AQ919" s="24">
        <f ca="1">SQRT(Inputs!$B$38)*J919+SQRT(1-Inputs!$B$38)*_xlfn.NORM.S.INV(RAND())</f>
        <v>0.55901966088607569</v>
      </c>
      <c r="AR919" s="24">
        <f ca="1">SQRT(Inputs!$B$38)*K919+SQRT(1-Inputs!$B$38)*_xlfn.NORM.S.INV(RAND())</f>
        <v>0.93871830288833391</v>
      </c>
      <c r="AS919" s="24">
        <f ca="1">SQRT(Inputs!$B$38)*L919+SQRT(1-Inputs!$B$38)*_xlfn.NORM.S.INV(RAND())</f>
        <v>1.1341393967641402</v>
      </c>
      <c r="AT919" s="24">
        <f ca="1">SQRT(Inputs!$B$38)*M919+SQRT(1-Inputs!$B$38)*_xlfn.NORM.S.INV(RAND())</f>
        <v>-0.46060344033671663</v>
      </c>
      <c r="AU919" s="15">
        <f ca="1">Inputs!$B$6*EXP($B$8-0.5*C$5^2+C$5*N919)</f>
        <v>4480.5985789364149</v>
      </c>
      <c r="AV919" s="15">
        <f t="shared" ca="1" si="510"/>
        <v>4445.7228366889703</v>
      </c>
      <c r="AW919" s="15">
        <f t="shared" ca="1" si="511"/>
        <v>5741.5850473936898</v>
      </c>
      <c r="AX919" s="15">
        <f t="shared" ca="1" si="512"/>
        <v>5520.62599819559</v>
      </c>
      <c r="AY919" s="15">
        <f t="shared" ca="1" si="513"/>
        <v>7141.166075990539</v>
      </c>
      <c r="AZ919" s="15">
        <f t="shared" ca="1" si="514"/>
        <v>7356.9237819863592</v>
      </c>
      <c r="BA919" s="15">
        <f t="shared" ca="1" si="515"/>
        <v>9164.0534301037333</v>
      </c>
      <c r="BB919" s="15">
        <f t="shared" ca="1" si="516"/>
        <v>11244.238302748368</v>
      </c>
      <c r="BC919" s="15">
        <f t="shared" ca="1" si="517"/>
        <v>14161.096979889089</v>
      </c>
      <c r="BD919" s="15">
        <f t="shared" ca="1" si="518"/>
        <v>18540.956555257824</v>
      </c>
      <c r="BE919" s="15">
        <f t="shared" ca="1" si="519"/>
        <v>24098.977493586342</v>
      </c>
      <c r="BF919" s="15">
        <f ca="1">Inputs!$B$13*EXP($B$9-0.5*C$6^2+C$6*Y919)</f>
        <v>15527.420173681774</v>
      </c>
      <c r="BG919" s="15">
        <f t="shared" ca="1" si="520"/>
        <v>15696.794695003631</v>
      </c>
      <c r="BH919" s="15">
        <f t="shared" ca="1" si="521"/>
        <v>16428.873225148356</v>
      </c>
      <c r="BI919" s="15">
        <f t="shared" ca="1" si="522"/>
        <v>18123.476958544197</v>
      </c>
      <c r="BJ919" s="15">
        <f t="shared" ca="1" si="523"/>
        <v>23910.492376761329</v>
      </c>
      <c r="BK919" s="15">
        <f t="shared" ca="1" si="524"/>
        <v>32341.625939185033</v>
      </c>
      <c r="BL919" s="15">
        <f t="shared" ca="1" si="525"/>
        <v>41447.332086230577</v>
      </c>
      <c r="BM919" s="15">
        <f t="shared" ca="1" si="526"/>
        <v>50905.37822673365</v>
      </c>
      <c r="BN919" s="15">
        <f t="shared" ca="1" si="527"/>
        <v>64902.784866461516</v>
      </c>
      <c r="BO919" s="15">
        <f t="shared" ca="1" si="528"/>
        <v>82037.259486164679</v>
      </c>
      <c r="BP919" s="15">
        <f t="shared" ca="1" si="529"/>
        <v>100970.72264784609</v>
      </c>
      <c r="BQ919" s="15">
        <f ca="1">Inputs!$B$20*EXP($B$10-0.5*C$7^2+C$7*AJ919)</f>
        <v>3709.2872244694304</v>
      </c>
      <c r="BR919" s="15">
        <f t="shared" ca="1" si="530"/>
        <v>3991.5201180994204</v>
      </c>
      <c r="BS919" s="15">
        <f t="shared" ca="1" si="531"/>
        <v>4289.0338632228431</v>
      </c>
      <c r="BT919" s="15">
        <f t="shared" ca="1" si="532"/>
        <v>4893.4240435069969</v>
      </c>
      <c r="BU919" s="15">
        <f t="shared" ca="1" si="533"/>
        <v>6486.0583790818046</v>
      </c>
      <c r="BV919" s="15">
        <f t="shared" ca="1" si="534"/>
        <v>7998.2712529507507</v>
      </c>
      <c r="BW919" s="15">
        <f t="shared" ca="1" si="535"/>
        <v>6780.2403525477193</v>
      </c>
      <c r="BX919" s="15">
        <f t="shared" ca="1" si="536"/>
        <v>10607.874933312474</v>
      </c>
      <c r="BY919" s="15">
        <f t="shared" ca="1" si="537"/>
        <v>17787.645400094101</v>
      </c>
      <c r="BZ919" s="15">
        <f t="shared" ca="1" si="538"/>
        <v>30744.463518229448</v>
      </c>
      <c r="CA919" s="15">
        <f t="shared" ca="1" si="539"/>
        <v>39792.625249949982</v>
      </c>
      <c r="CB919" s="15">
        <f ca="1">(AU919*DCF!C$10-DCF!C$5*MAX(AU919*DCF!C$10,0)-MAX(AU919-Inputs!$B$6,0)/Inputs!$B$10)*DCF!C$6</f>
        <v>1046.5084886369259</v>
      </c>
      <c r="CC919" s="15">
        <f ca="1">(AV919*DCF!D$10-DCF!D$5*MAX(AV919*DCF!D$10,0)-MAX(AV919-AU919,0)/Inputs!$B$10)*DCF!D$6</f>
        <v>1083.6148226593627</v>
      </c>
      <c r="CD919" s="15">
        <f ca="1">(AW919*DCF!E$10-DCF!E$5*MAX(AW919*DCF!E$10,0)-MAX(AW919-AV919,0)/Inputs!$B$10)*DCF!E$6</f>
        <v>1033.7587554230952</v>
      </c>
      <c r="CE919" s="15">
        <f ca="1">(AX919*DCF!F$10-DCF!F$5*MAX(AX919*DCF!F$10,0)-MAX(AX919-AW919,0)/Inputs!$B$10)*DCF!F$6</f>
        <v>1205.143857277023</v>
      </c>
      <c r="CF919" s="15">
        <f ca="1">(AY919*DCF!G$10-DCF!G$5*MAX(AY919*DCF!G$10,0)-MAX(AY919-AX919,0)/Inputs!$B$10)*DCF!G$6</f>
        <v>1159.8689681677258</v>
      </c>
      <c r="CG919" s="15">
        <f ca="1">(AZ919*DCF!H$10-DCF!H$5*MAX(AZ919*DCF!H$10,0)-MAX(AZ919-AY919,0)/Inputs!$B$10)*DCF!H$6</f>
        <v>1390.0403805933311</v>
      </c>
      <c r="CH919" s="15">
        <f ca="1">(BA919*DCF!I$10-DCF!I$5*MAX(BA919*DCF!I$10,0)-MAX(BA919-AZ919,0)/Inputs!$B$10)*DCF!I$6</f>
        <v>1377.5056776010383</v>
      </c>
      <c r="CI919" s="15">
        <f ca="1">(BB919*DCF!J$10-DCF!J$5*MAX(BB919*DCF!J$10,0)-MAX(BB919-BA919,0)/Inputs!$B$10)*DCF!J$6</f>
        <v>1614.3196442774943</v>
      </c>
      <c r="CJ919" s="15">
        <f ca="1">(BC919*DCF!K$10-DCF!K$5*MAX(BC919*DCF!K$10,0)-MAX(BC919-BB919,0)/Inputs!$B$10)*DCF!K$6</f>
        <v>1871.3933731840011</v>
      </c>
      <c r="CK919" s="15">
        <f ca="1">(BD919*DCF!L$10-DCF!L$5*MAX(BD919*DCF!L$10,0)-MAX(BD919-BC919,0)/Inputs!$B$10)*DCF!L$6</f>
        <v>2229.9420635524439</v>
      </c>
      <c r="CL919" s="15">
        <f ca="1">(BE919*DCF!M$10-DCF!M$5*MAX(BE919*DCF!M$10,0)-MAX(BE919-BD919,0)/Inputs!$B$10)*DCF!M$6</f>
        <v>2736.7124336205757</v>
      </c>
      <c r="CM919" s="15">
        <f ca="1">(BF919*DCF!C$28-DCF!C$5*MAX(BF919*DCF!C$28,0)-MAX(BF919-Inputs!$B$13,0)/Inputs!$B$17)*DCF!C$6</f>
        <v>3782.6496760182094</v>
      </c>
      <c r="CN919" s="15">
        <f ca="1">(BG919*DCF!D$28-DCF!D$5*MAX(BG919*DCF!D$28,0)-MAX(BG919-BF919,0)/Inputs!$B$17)*DCF!D$6</f>
        <v>4586.9327144190138</v>
      </c>
      <c r="CO919" s="15">
        <f ca="1">(BH919*DCF!E$28-DCF!E$5*MAX(BH919*DCF!E$28,0)-MAX(BH919-BG919,0)/Inputs!$B$17)*DCF!E$6</f>
        <v>4508.6668357739736</v>
      </c>
      <c r="CP919" s="15">
        <f ca="1">(BI919*DCF!F$28-DCF!F$5*MAX(BI919*DCF!F$28,0)-MAX(BI919-BH919,0)/Inputs!$B$17)*DCF!F$6</f>
        <v>4611.5172113105727</v>
      </c>
      <c r="CQ919" s="15">
        <f ca="1">(BJ919*DCF!G$28-DCF!G$5*MAX(BJ919*DCF!G$28,0)-MAX(BJ919-BI919,0)/Inputs!$B$17)*DCF!G$6</f>
        <v>5230.4398309213948</v>
      </c>
      <c r="CR919" s="15">
        <f ca="1">(BK919*DCF!H$28-DCF!H$5*MAX(BK919*DCF!H$28,0)-MAX(BK919-BJ919,0)/Inputs!$B$17)*DCF!H$6</f>
        <v>6688.4793630731674</v>
      </c>
      <c r="CS919" s="15">
        <f ca="1">(BL919*DCF!I$28-DCF!I$5*MAX(BL919*DCF!I$28,0)-MAX(BL919-BK919,0)/Inputs!$B$17)*DCF!I$6</f>
        <v>8439.5180318756193</v>
      </c>
      <c r="CT919" s="15">
        <f ca="1">(BM919*DCF!J$28-DCF!J$5*MAX(BM919*DCF!J$28,0)-MAX(BM919-BL919,0)/Inputs!$B$17)*DCF!J$6</f>
        <v>10102.065669964948</v>
      </c>
      <c r="CU919" s="15">
        <f ca="1">(BN919*DCF!K$28-DCF!K$5*MAX(BN919*DCF!K$28,0)-MAX(BN919-BM919,0)/Inputs!$B$17)*DCF!K$6</f>
        <v>11991.88406996808</v>
      </c>
      <c r="CV919" s="15">
        <f ca="1">(BO919*DCF!L$28-DCF!L$5*MAX(BO919*DCF!L$28,0)-MAX(BO919-BN919,0)/Inputs!$B$17)*DCF!L$6</f>
        <v>14429.360844485387</v>
      </c>
      <c r="CW919" s="15">
        <f ca="1">(BP919*DCF!M$28-DCF!M$5*MAX(BP919*DCF!M$28,0)-MAX(BP919-BO919,0)/Inputs!$B$17)*DCF!M$6</f>
        <v>17018.620983510431</v>
      </c>
      <c r="CX919" s="15">
        <f ca="1">(BQ919*DCF!C$46-DCF!C$5*MAX(BQ919*DCF!C$46,0)-MAX(BQ919-Inputs!$B$20,0)/Inputs!$B$24)*DCF!C$6</f>
        <v>-1091.423019262885</v>
      </c>
      <c r="CY919" s="15">
        <f ca="1">(BR919*DCF!D$46-DCF!D$5*MAX(BR919*DCF!D$46,0)-MAX(BR919-BQ919,0)/Inputs!$B$24)*DCF!D$6</f>
        <v>-801.68583367333895</v>
      </c>
      <c r="CZ919" s="15">
        <f ca="1">(BS919*DCF!E$46-DCF!E$5*MAX(BS919*DCF!E$46,0)-MAX(BS919-BR919,0)/Inputs!$B$24)*DCF!E$6</f>
        <v>-624.45744999812973</v>
      </c>
      <c r="DA919" s="15">
        <f ca="1">(BT919*DCF!F$46-DCF!F$5*MAX(BT919*DCF!F$46,0)-MAX(BT919-BS919,0)/Inputs!$B$24)*DCF!F$6</f>
        <v>-576.44764830760346</v>
      </c>
      <c r="DB919" s="15">
        <f ca="1">(BU919*DCF!G$46-DCF!G$5*MAX(BU919*DCF!G$46,0)-MAX(BU919-BT919,0)/Inputs!$B$24)*DCF!G$6</f>
        <v>-753.90891286074566</v>
      </c>
      <c r="DC919" s="15">
        <f ca="1">(BV919*DCF!H$46-DCF!H$5*MAX(BV919*DCF!H$46,0)-MAX(BV919-BU919,0)/Inputs!$B$24)*DCF!H$6</f>
        <v>-469.91088507277141</v>
      </c>
      <c r="DD919" s="15">
        <f ca="1">(BW919*DCF!I$46-DCF!I$5*MAX(BW919*DCF!I$46,0)-MAX(BW919-BV919,0)/Inputs!$B$24)*DCF!I$6</f>
        <v>156.59227877422612</v>
      </c>
      <c r="DE919" s="15">
        <f ca="1">(BX919*DCF!J$46-DCF!J$5*MAX(BX919*DCF!J$46,0)-MAX(BX919-BW919,0)/Inputs!$B$24)*DCF!J$6</f>
        <v>-570.05514557572849</v>
      </c>
      <c r="DF919" s="15">
        <f ca="1">(BY919*DCF!K$46-DCF!K$5*MAX(BY919*DCF!K$46,0)-MAX(BY919-BX919,0)/Inputs!$B$24)*DCF!K$6</f>
        <v>-742.76289539013362</v>
      </c>
      <c r="DG919" s="15">
        <f ca="1">(BZ919*DCF!L$46-DCF!L$5*MAX(BZ919*DCF!L$46,0)-MAX(BZ919-BY919,0)/Inputs!$B$24)*DCF!L$6</f>
        <v>-806.94835587428634</v>
      </c>
      <c r="DH919" s="15">
        <f ca="1">(CA919*DCF!M$46-DCF!M$5*MAX(CA919*DCF!M$46,0)-MAX(CA919-BZ919,0)/Inputs!$B$24)*DCF!M$6</f>
        <v>1228.0113166257058</v>
      </c>
      <c r="DI919" s="15">
        <f ca="1">SUM(CB919:CL919)+BE919*DCF!M$10*(1+Inputs!$B$30)*(1-Inputs!$B$33)*(1-Inputs!$B$30/Inputs!$B$31)/(Inputs!$B$29-Inputs!$B$30)*DCF!M$6</f>
        <v>83816.581505630253</v>
      </c>
      <c r="DJ919" s="15">
        <f ca="1">SUM(CM919:CW919)+BP919*DCF!M$28*(1+Inputs!$B$30)*(1-Inputs!$B$33)*(1-Inputs!$B$30/Inputs!$B$31)/(Inputs!$B$29-Inputs!$B$30)*DCF!M$6</f>
        <v>466060.6103360359</v>
      </c>
      <c r="DK919" s="15">
        <f ca="1">SUM(CX919:DH919)+CA919*DCF!M$46*(1+Inputs!$B$30)*(1-Inputs!$B$33)*(1-Inputs!$B$30/Inputs!$B$31)/(Inputs!$B$29-Inputs!$B$30)*DCF!M$6</f>
        <v>56471.115823609114</v>
      </c>
      <c r="DM919" s="15">
        <f ca="1">DI919+DJ919+DK919+Inputs!$B$34+Inputs!$B$36-Inputs!$B$35</f>
        <v>683199.30766527518</v>
      </c>
    </row>
    <row r="920" spans="1:117" x14ac:dyDescent="0.75">
      <c r="A920" s="11">
        <v>907</v>
      </c>
      <c r="C920" s="24">
        <f t="shared" ca="1" si="540"/>
        <v>-8.8188100088691823E-2</v>
      </c>
      <c r="D920" s="24">
        <f t="shared" ca="1" si="540"/>
        <v>-1.2310409448080777</v>
      </c>
      <c r="E920" s="24">
        <f t="shared" ca="1" si="540"/>
        <v>0.72288966101274621</v>
      </c>
      <c r="F920" s="24">
        <f t="shared" ca="1" si="540"/>
        <v>0.33477275376614063</v>
      </c>
      <c r="G920" s="24">
        <f t="shared" ca="1" si="540"/>
        <v>-0.77491230669028033</v>
      </c>
      <c r="H920" s="24">
        <f t="shared" ca="1" si="540"/>
        <v>0.36599693298581609</v>
      </c>
      <c r="I920" s="24">
        <f t="shared" ca="1" si="540"/>
        <v>-0.263512891570722</v>
      </c>
      <c r="J920" s="24">
        <f t="shared" ca="1" si="540"/>
        <v>-0.92550478180272466</v>
      </c>
      <c r="K920" s="24">
        <f t="shared" ca="1" si="540"/>
        <v>-0.6443579033573601</v>
      </c>
      <c r="L920" s="24">
        <f t="shared" ca="1" si="540"/>
        <v>1.5682084030113141</v>
      </c>
      <c r="M920" s="24">
        <f t="shared" ca="1" si="540"/>
        <v>-0.25895143599686116</v>
      </c>
      <c r="N920" s="24">
        <f ca="1">SQRT(Inputs!$B$38)*C920+SQRT(1-Inputs!$B$38)*_xlfn.NORM.S.INV(RAND())</f>
        <v>-1.5893000208658432</v>
      </c>
      <c r="O920" s="24">
        <f ca="1">SQRT(Inputs!$B$38)*D920+SQRT(1-Inputs!$B$38)*_xlfn.NORM.S.INV(RAND())</f>
        <v>-2.1066721787812028</v>
      </c>
      <c r="P920" s="24">
        <f ca="1">SQRT(Inputs!$B$38)*E920+SQRT(1-Inputs!$B$38)*_xlfn.NORM.S.INV(RAND())</f>
        <v>0.40238537362562754</v>
      </c>
      <c r="Q920" s="24">
        <f ca="1">SQRT(Inputs!$B$38)*F920+SQRT(1-Inputs!$B$38)*_xlfn.NORM.S.INV(RAND())</f>
        <v>0.4468395326418223</v>
      </c>
      <c r="R920" s="24">
        <f ca="1">SQRT(Inputs!$B$38)*G920+SQRT(1-Inputs!$B$38)*_xlfn.NORM.S.INV(RAND())</f>
        <v>-0.38346315028161554</v>
      </c>
      <c r="S920" s="24">
        <f ca="1">SQRT(Inputs!$B$38)*H920+SQRT(1-Inputs!$B$38)*_xlfn.NORM.S.INV(RAND())</f>
        <v>-0.2567891120705087</v>
      </c>
      <c r="T920" s="24">
        <f ca="1">SQRT(Inputs!$B$38)*I920+SQRT(1-Inputs!$B$38)*_xlfn.NORM.S.INV(RAND())</f>
        <v>-0.49025910495265812</v>
      </c>
      <c r="U920" s="24">
        <f ca="1">SQRT(Inputs!$B$38)*J920+SQRT(1-Inputs!$B$38)*_xlfn.NORM.S.INV(RAND())</f>
        <v>-0.24886093188722075</v>
      </c>
      <c r="V920" s="24">
        <f ca="1">SQRT(Inputs!$B$38)*K920+SQRT(1-Inputs!$B$38)*_xlfn.NORM.S.INV(RAND())</f>
        <v>-0.7391289043342234</v>
      </c>
      <c r="W920" s="24">
        <f ca="1">SQRT(Inputs!$B$38)*L920+SQRT(1-Inputs!$B$38)*_xlfn.NORM.S.INV(RAND())</f>
        <v>1.2382088195227809</v>
      </c>
      <c r="X920" s="24">
        <f ca="1">SQRT(Inputs!$B$38)*M920+SQRT(1-Inputs!$B$38)*_xlfn.NORM.S.INV(RAND())</f>
        <v>-5.1034252530570756E-2</v>
      </c>
      <c r="Y920" s="24">
        <f ca="1">SQRT(Inputs!$B$38)*C920+SQRT(1-Inputs!$B$38)*_xlfn.NORM.S.INV(RAND())</f>
        <v>-0.11217711731712186</v>
      </c>
      <c r="Z920" s="24">
        <f ca="1">SQRT(Inputs!$B$38)*D920+SQRT(1-Inputs!$B$38)*_xlfn.NORM.S.INV(RAND())</f>
        <v>-1.2783593322859792</v>
      </c>
      <c r="AA920" s="24">
        <f ca="1">SQRT(Inputs!$B$38)*E920+SQRT(1-Inputs!$B$38)*_xlfn.NORM.S.INV(RAND())</f>
        <v>0.1692393173464104</v>
      </c>
      <c r="AB920" s="24">
        <f ca="1">SQRT(Inputs!$B$38)*F920+SQRT(1-Inputs!$B$38)*_xlfn.NORM.S.INV(RAND())</f>
        <v>-1.4962978050236924</v>
      </c>
      <c r="AC920" s="24">
        <f ca="1">SQRT(Inputs!$B$38)*G920+SQRT(1-Inputs!$B$38)*_xlfn.NORM.S.INV(RAND())</f>
        <v>-0.36980858394659444</v>
      </c>
      <c r="AD920" s="24">
        <f ca="1">SQRT(Inputs!$B$38)*H920+SQRT(1-Inputs!$B$38)*_xlfn.NORM.S.INV(RAND())</f>
        <v>-6.1182548454228325E-2</v>
      </c>
      <c r="AE920" s="24">
        <f ca="1">SQRT(Inputs!$B$38)*I920+SQRT(1-Inputs!$B$38)*_xlfn.NORM.S.INV(RAND())</f>
        <v>-0.51320827680767711</v>
      </c>
      <c r="AF920" s="24">
        <f ca="1">SQRT(Inputs!$B$38)*J920+SQRT(1-Inputs!$B$38)*_xlfn.NORM.S.INV(RAND())</f>
        <v>0.12242711912159976</v>
      </c>
      <c r="AG920" s="24">
        <f ca="1">SQRT(Inputs!$B$38)*K920+SQRT(1-Inputs!$B$38)*_xlfn.NORM.S.INV(RAND())</f>
        <v>-0.92565294596346637</v>
      </c>
      <c r="AH920" s="24">
        <f ca="1">SQRT(Inputs!$B$38)*L920+SQRT(1-Inputs!$B$38)*_xlfn.NORM.S.INV(RAND())</f>
        <v>1.3479388140046931</v>
      </c>
      <c r="AI920" s="24">
        <f ca="1">SQRT(Inputs!$B$38)*M920+SQRT(1-Inputs!$B$38)*_xlfn.NORM.S.INV(RAND())</f>
        <v>-1.7105212881029852</v>
      </c>
      <c r="AJ920" s="24">
        <f ca="1">SQRT(Inputs!$B$38)*C920+SQRT(1-Inputs!$B$38)*_xlfn.NORM.S.INV(RAND())</f>
        <v>-1.2489991443480528</v>
      </c>
      <c r="AK920" s="24">
        <f ca="1">SQRT(Inputs!$B$38)*D920+SQRT(1-Inputs!$B$38)*_xlfn.NORM.S.INV(RAND())</f>
        <v>-1.4389897541898335</v>
      </c>
      <c r="AL920" s="24">
        <f ca="1">SQRT(Inputs!$B$38)*E920+SQRT(1-Inputs!$B$38)*_xlfn.NORM.S.INV(RAND())</f>
        <v>-1.010979746462777</v>
      </c>
      <c r="AM920" s="24">
        <f ca="1">SQRT(Inputs!$B$38)*F920+SQRT(1-Inputs!$B$38)*_xlfn.NORM.S.INV(RAND())</f>
        <v>1.3480211610978294</v>
      </c>
      <c r="AN920" s="24">
        <f ca="1">SQRT(Inputs!$B$38)*G920+SQRT(1-Inputs!$B$38)*_xlfn.NORM.S.INV(RAND())</f>
        <v>0.16192296914216797</v>
      </c>
      <c r="AO920" s="24">
        <f ca="1">SQRT(Inputs!$B$38)*H920+SQRT(1-Inputs!$B$38)*_xlfn.NORM.S.INV(RAND())</f>
        <v>1.8982857909963855</v>
      </c>
      <c r="AP920" s="24">
        <f ca="1">SQRT(Inputs!$B$38)*I920+SQRT(1-Inputs!$B$38)*_xlfn.NORM.S.INV(RAND())</f>
        <v>0.85854030496315914</v>
      </c>
      <c r="AQ920" s="24">
        <f ca="1">SQRT(Inputs!$B$38)*J920+SQRT(1-Inputs!$B$38)*_xlfn.NORM.S.INV(RAND())</f>
        <v>0.53337575424958272</v>
      </c>
      <c r="AR920" s="24">
        <f ca="1">SQRT(Inputs!$B$38)*K920+SQRT(1-Inputs!$B$38)*_xlfn.NORM.S.INV(RAND())</f>
        <v>0.62059762981273181</v>
      </c>
      <c r="AS920" s="24">
        <f ca="1">SQRT(Inputs!$B$38)*L920+SQRT(1-Inputs!$B$38)*_xlfn.NORM.S.INV(RAND())</f>
        <v>0.7631802733742471</v>
      </c>
      <c r="AT920" s="24">
        <f ca="1">SQRT(Inputs!$B$38)*M920+SQRT(1-Inputs!$B$38)*_xlfn.NORM.S.INV(RAND())</f>
        <v>-0.53241239213924085</v>
      </c>
      <c r="AU920" s="15">
        <f ca="1">Inputs!$B$6*EXP($B$8-0.5*C$5^2+C$5*N920)</f>
        <v>3836.62185917343</v>
      </c>
      <c r="AV920" s="15">
        <f t="shared" ca="1" si="510"/>
        <v>3426.1147856929583</v>
      </c>
      <c r="AW920" s="15">
        <f t="shared" ca="1" si="511"/>
        <v>4410.5382490966231</v>
      </c>
      <c r="AX920" s="15">
        <f t="shared" ca="1" si="512"/>
        <v>5693.9810669754743</v>
      </c>
      <c r="AY920" s="15">
        <f t="shared" ca="1" si="513"/>
        <v>6653.8668436428061</v>
      </c>
      <c r="AZ920" s="15">
        <f t="shared" ca="1" si="514"/>
        <v>7910.9639662331456</v>
      </c>
      <c r="BA920" s="15">
        <f t="shared" ca="1" si="515"/>
        <v>9196.790211245454</v>
      </c>
      <c r="BB920" s="15">
        <f t="shared" ca="1" si="516"/>
        <v>10982.403903743929</v>
      </c>
      <c r="BC920" s="15">
        <f t="shared" ca="1" si="517"/>
        <v>12524.408161411269</v>
      </c>
      <c r="BD920" s="15">
        <f t="shared" ca="1" si="518"/>
        <v>17227.574342331449</v>
      </c>
      <c r="BE920" s="15">
        <f t="shared" ca="1" si="519"/>
        <v>21012.286095818119</v>
      </c>
      <c r="BF920" s="15">
        <f ca="1">Inputs!$B$13*EXP($B$9-0.5*C$6^2+C$6*Y920)</f>
        <v>13526.82969148423</v>
      </c>
      <c r="BG920" s="15">
        <f t="shared" ca="1" si="520"/>
        <v>13089.673550795216</v>
      </c>
      <c r="BH920" s="15">
        <f t="shared" ca="1" si="521"/>
        <v>16448.455250923915</v>
      </c>
      <c r="BI920" s="15">
        <f t="shared" ca="1" si="522"/>
        <v>15993.290054348632</v>
      </c>
      <c r="BJ920" s="15">
        <f t="shared" ca="1" si="523"/>
        <v>18588.9387255783</v>
      </c>
      <c r="BK920" s="15">
        <f t="shared" ca="1" si="524"/>
        <v>22625.153841375599</v>
      </c>
      <c r="BL920" s="15">
        <f t="shared" ca="1" si="525"/>
        <v>26004.002405679246</v>
      </c>
      <c r="BM920" s="15">
        <f t="shared" ca="1" si="526"/>
        <v>32454.389884396311</v>
      </c>
      <c r="BN920" s="15">
        <f t="shared" ca="1" si="527"/>
        <v>35723.961239301192</v>
      </c>
      <c r="BO920" s="15">
        <f t="shared" ca="1" si="528"/>
        <v>51410.536703426616</v>
      </c>
      <c r="BP920" s="15">
        <f t="shared" ca="1" si="529"/>
        <v>52129.025997985038</v>
      </c>
      <c r="BQ920" s="15">
        <f ca="1">Inputs!$B$20*EXP($B$10-0.5*C$7^2+C$7*AJ920)</f>
        <v>2754.3322411855511</v>
      </c>
      <c r="BR920" s="15">
        <f t="shared" ca="1" si="530"/>
        <v>2366.3819098660074</v>
      </c>
      <c r="BS920" s="15">
        <f t="shared" ca="1" si="531"/>
        <v>2423.8886704677757</v>
      </c>
      <c r="BT920" s="15">
        <f t="shared" ca="1" si="532"/>
        <v>4759.789760556112</v>
      </c>
      <c r="BU920" s="15">
        <f t="shared" ca="1" si="533"/>
        <v>6860.08149414339</v>
      </c>
      <c r="BV920" s="15">
        <f t="shared" ca="1" si="534"/>
        <v>14638.143560696531</v>
      </c>
      <c r="BW920" s="15">
        <f t="shared" ca="1" si="535"/>
        <v>24497.043779550022</v>
      </c>
      <c r="BX920" s="15">
        <f t="shared" ca="1" si="536"/>
        <v>38129.779855461442</v>
      </c>
      <c r="BY920" s="15">
        <f t="shared" ca="1" si="537"/>
        <v>60161.86892763283</v>
      </c>
      <c r="BZ920" s="15">
        <f t="shared" ca="1" si="538"/>
        <v>97129.943360218604</v>
      </c>
      <c r="CA920" s="15">
        <f t="shared" ca="1" si="539"/>
        <v>124121.49283802847</v>
      </c>
      <c r="CB920" s="15">
        <f ca="1">(AU920*DCF!C$10-DCF!C$5*MAX(AU920*DCF!C$10,0)-MAX(AU920-Inputs!$B$6,0)/Inputs!$B$10)*DCF!C$6</f>
        <v>985.2794670123584</v>
      </c>
      <c r="CC920" s="15">
        <f ca="1">(AV920*DCF!D$10-DCF!D$5*MAX(AV920*DCF!D$10,0)-MAX(AV920-AU920,0)/Inputs!$B$10)*DCF!D$6</f>
        <v>835.09226784688872</v>
      </c>
      <c r="CD920" s="15">
        <f ca="1">(AW920*DCF!E$10-DCF!E$5*MAX(AW920*DCF!E$10,0)-MAX(AW920-AV920,0)/Inputs!$B$10)*DCF!E$6</f>
        <v>796.59014127117212</v>
      </c>
      <c r="CE920" s="15">
        <f ca="1">(AX920*DCF!F$10-DCF!F$5*MAX(AX920*DCF!F$10,0)-MAX(AX920-AW920,0)/Inputs!$B$10)*DCF!F$6</f>
        <v>975.93436239736809</v>
      </c>
      <c r="CF920" s="15">
        <f ca="1">(AY920*DCF!G$10-DCF!G$5*MAX(AY920*DCF!G$10,0)-MAX(AY920-AX920,0)/Inputs!$B$10)*DCF!G$6</f>
        <v>1186.4550818628873</v>
      </c>
      <c r="CG920" s="15">
        <f ca="1">(AZ920*DCF!H$10-DCF!H$5*MAX(AZ920*DCF!H$10,0)-MAX(AZ920-AY920,0)/Inputs!$B$10)*DCF!H$6</f>
        <v>1312.699197873987</v>
      </c>
      <c r="CH920" s="15">
        <f ca="1">(BA920*DCF!I$10-DCF!I$5*MAX(BA920*DCF!I$10,0)-MAX(BA920-AZ920,0)/Inputs!$B$10)*DCF!I$6</f>
        <v>1468.997516203118</v>
      </c>
      <c r="CI920" s="15">
        <f ca="1">(BB920*DCF!J$10-DCF!J$5*MAX(BB920*DCF!J$10,0)-MAX(BB920-BA920,0)/Inputs!$B$10)*DCF!J$6</f>
        <v>1614.0256620753387</v>
      </c>
      <c r="CJ920" s="15">
        <f ca="1">(BC920*DCF!K$10-DCF!K$5*MAX(BC920*DCF!K$10,0)-MAX(BC920-BB920,0)/Inputs!$B$10)*DCF!K$6</f>
        <v>1800.3714483797273</v>
      </c>
      <c r="CK920" s="15">
        <f ca="1">(BD920*DCF!L$10-DCF!L$5*MAX(BD920*DCF!L$10,0)-MAX(BD920-BC920,0)/Inputs!$B$10)*DCF!L$6</f>
        <v>1990.0502717215584</v>
      </c>
      <c r="CL920" s="15">
        <f ca="1">(BE920*DCF!M$10-DCF!M$5*MAX(BE920*DCF!M$10,0)-MAX(BE920-BD920,0)/Inputs!$B$10)*DCF!M$6</f>
        <v>2512.9810837585919</v>
      </c>
      <c r="CM920" s="15">
        <f ca="1">(BF920*DCF!C$28-DCF!C$5*MAX(BF920*DCF!C$28,0)-MAX(BF920-Inputs!$B$13,0)/Inputs!$B$17)*DCF!C$6</f>
        <v>3634.1127154366736</v>
      </c>
      <c r="CN920" s="15">
        <f ca="1">(BG920*DCF!D$28-DCF!D$5*MAX(BG920*DCF!D$28,0)-MAX(BG920-BF920,0)/Inputs!$B$17)*DCF!D$6</f>
        <v>3855.2107584578662</v>
      </c>
      <c r="CO920" s="15">
        <f ca="1">(BH920*DCF!E$28-DCF!E$5*MAX(BH920*DCF!E$28,0)-MAX(BH920-BG920,0)/Inputs!$B$17)*DCF!E$6</f>
        <v>3996.5257753532646</v>
      </c>
      <c r="CP920" s="15">
        <f ca="1">(BI920*DCF!F$28-DCF!F$5*MAX(BI920*DCF!F$28,0)-MAX(BI920-BH920,0)/Inputs!$B$17)*DCF!F$6</f>
        <v>4341.7569727017499</v>
      </c>
      <c r="CQ920" s="15">
        <f ca="1">(BJ920*DCF!G$28-DCF!G$5*MAX(BJ920*DCF!G$28,0)-MAX(BJ920-BI920,0)/Inputs!$B$17)*DCF!G$6</f>
        <v>4386.4787216000977</v>
      </c>
      <c r="CR920" s="15">
        <f ca="1">(BK920*DCF!H$28-DCF!H$5*MAX(BK920*DCF!H$28,0)-MAX(BK920-BJ920,0)/Inputs!$B$17)*DCF!H$6</f>
        <v>4968.3356036778423</v>
      </c>
      <c r="CS920" s="15">
        <f ca="1">(BL920*DCF!I$28-DCF!I$5*MAX(BL920*DCF!I$28,0)-MAX(BL920-BK920,0)/Inputs!$B$17)*DCF!I$6</f>
        <v>5629.9517872902379</v>
      </c>
      <c r="CT920" s="15">
        <f ca="1">(BM920*DCF!J$28-DCF!J$5*MAX(BM920*DCF!J$28,0)-MAX(BM920-BL920,0)/Inputs!$B$17)*DCF!J$6</f>
        <v>6384.7545040580071</v>
      </c>
      <c r="CU920" s="15">
        <f ca="1">(BN920*DCF!K$28-DCF!K$5*MAX(BN920*DCF!K$28,0)-MAX(BN920-BM920,0)/Inputs!$B$17)*DCF!K$6</f>
        <v>7143.8226895231537</v>
      </c>
      <c r="CV920" s="15">
        <f ca="1">(BO920*DCF!L$28-DCF!L$5*MAX(BO920*DCF!L$28,0)-MAX(BO920-BN920,0)/Inputs!$B$17)*DCF!L$6</f>
        <v>8482.5190020953614</v>
      </c>
      <c r="CW920" s="15">
        <f ca="1">(BP920*DCF!M$28-DCF!M$5*MAX(BP920*DCF!M$28,0)-MAX(BP920-BO920,0)/Inputs!$B$17)*DCF!M$6</f>
        <v>9733.0040897620529</v>
      </c>
      <c r="CX920" s="15">
        <f ca="1">(BQ920*DCF!C$46-DCF!C$5*MAX(BQ920*DCF!C$46,0)-MAX(BQ920-Inputs!$B$20,0)/Inputs!$B$24)*DCF!C$6</f>
        <v>-636.10444369181312</v>
      </c>
      <c r="CY920" s="15">
        <f ca="1">(BR920*DCF!D$46-DCF!D$5*MAX(BR920*DCF!D$46,0)-MAX(BR920-BQ920,0)/Inputs!$B$24)*DCF!D$6</f>
        <v>-403.88620727462541</v>
      </c>
      <c r="CZ920" s="15">
        <f ca="1">(BS920*DCF!E$46-DCF!E$5*MAX(BS920*DCF!E$46,0)-MAX(BS920-BR920,0)/Inputs!$B$24)*DCF!E$6</f>
        <v>-309.29663748275971</v>
      </c>
      <c r="DA920" s="15">
        <f ca="1">(BT920*DCF!F$46-DCF!F$5*MAX(BT920*DCF!F$46,0)-MAX(BT920-BS920,0)/Inputs!$B$24)*DCF!F$6</f>
        <v>-1197.2134144178065</v>
      </c>
      <c r="DB920" s="15">
        <f ca="1">(BU920*DCF!G$46-DCF!G$5*MAX(BU920*DCF!G$46,0)-MAX(BU920-BT920,0)/Inputs!$B$24)*DCF!G$6</f>
        <v>-937.25623007788556</v>
      </c>
      <c r="DC920" s="15">
        <f ca="1">(BV920*DCF!H$46-DCF!H$5*MAX(BV920*DCF!H$46,0)-MAX(BV920-BU920,0)/Inputs!$B$24)*DCF!H$6</f>
        <v>-2416.9851302044208</v>
      </c>
      <c r="DD920" s="15">
        <f ca="1">(BW920*DCF!I$46-DCF!I$5*MAX(BW920*DCF!I$46,0)-MAX(BW920-BV920,0)/Inputs!$B$24)*DCF!I$6</f>
        <v>-2264.3401354521843</v>
      </c>
      <c r="DE920" s="15">
        <f ca="1">(BX920*DCF!J$46-DCF!J$5*MAX(BX920*DCF!J$46,0)-MAX(BX920-BW920,0)/Inputs!$B$24)*DCF!J$6</f>
        <v>-2015.7400874655277</v>
      </c>
      <c r="DF920" s="15">
        <f ca="1">(BY920*DCF!K$46-DCF!K$5*MAX(BY920*DCF!K$46,0)-MAX(BY920-BX920,0)/Inputs!$B$24)*DCF!K$6</f>
        <v>-1960.6283864881691</v>
      </c>
      <c r="DG920" s="15">
        <f ca="1">(BZ920*DCF!L$46-DCF!L$5*MAX(BZ920*DCF!L$46,0)-MAX(BZ920-BY920,0)/Inputs!$B$24)*DCF!L$6</f>
        <v>-1651.8540622087264</v>
      </c>
      <c r="DH920" s="15">
        <f ca="1">(CA920*DCF!M$46-DCF!M$5*MAX(CA920*DCF!M$46,0)-MAX(CA920-BZ920,0)/Inputs!$B$24)*DCF!M$6</f>
        <v>4087.8870680783411</v>
      </c>
      <c r="DI920" s="15">
        <f ca="1">SUM(CB920:CL920)+BE920*DCF!M$10*(1+Inputs!$B$30)*(1-Inputs!$B$33)*(1-Inputs!$B$30/Inputs!$B$31)/(Inputs!$B$29-Inputs!$B$30)*DCF!M$6</f>
        <v>73955.946563783145</v>
      </c>
      <c r="DJ920" s="15">
        <f ca="1">SUM(CM920:CW920)+BP920*DCF!M$28*(1+Inputs!$B$30)*(1-Inputs!$B$33)*(1-Inputs!$B$30/Inputs!$B$31)/(Inputs!$B$29-Inputs!$B$30)*DCF!M$6</f>
        <v>255990.83086982014</v>
      </c>
      <c r="DK920" s="15">
        <f ca="1">SUM(CX920:DH920)+CA920*DCF!M$46*(1+Inputs!$B$30)*(1-Inputs!$B$33)*(1-Inputs!$B$30/Inputs!$B$31)/(Inputs!$B$29-Inputs!$B$30)*DCF!M$6</f>
        <v>182201.11339167936</v>
      </c>
      <c r="DM920" s="15">
        <f ca="1">DI920+DJ920+DK920+Inputs!$B$34+Inputs!$B$36-Inputs!$B$35</f>
        <v>588998.89082528267</v>
      </c>
    </row>
    <row r="921" spans="1:117" x14ac:dyDescent="0.75">
      <c r="A921" s="11">
        <v>908</v>
      </c>
      <c r="C921" s="24">
        <f t="shared" ca="1" si="540"/>
        <v>0.18769718999481483</v>
      </c>
      <c r="D921" s="24">
        <f t="shared" ca="1" si="540"/>
        <v>1.5226314864085044</v>
      </c>
      <c r="E921" s="24">
        <f t="shared" ca="1" si="540"/>
        <v>0.60916249622715357</v>
      </c>
      <c r="F921" s="24">
        <f t="shared" ca="1" si="540"/>
        <v>-0.56001150770674957</v>
      </c>
      <c r="G921" s="24">
        <f t="shared" ca="1" si="540"/>
        <v>-0.56581226349058311</v>
      </c>
      <c r="H921" s="24">
        <f t="shared" ca="1" si="540"/>
        <v>0.74767719419112688</v>
      </c>
      <c r="I921" s="24">
        <f t="shared" ca="1" si="540"/>
        <v>-1.4867670308701044</v>
      </c>
      <c r="J921" s="24">
        <f t="shared" ca="1" si="540"/>
        <v>0.41735350709236207</v>
      </c>
      <c r="K921" s="24">
        <f t="shared" ca="1" si="540"/>
        <v>0.84012317970253192</v>
      </c>
      <c r="L921" s="24">
        <f t="shared" ca="1" si="540"/>
        <v>1.02018613039635</v>
      </c>
      <c r="M921" s="24">
        <f t="shared" ca="1" si="540"/>
        <v>0.3291159282285725</v>
      </c>
      <c r="N921" s="24">
        <f ca="1">SQRT(Inputs!$B$38)*C921+SQRT(1-Inputs!$B$38)*_xlfn.NORM.S.INV(RAND())</f>
        <v>-0.28828129321137735</v>
      </c>
      <c r="O921" s="24">
        <f ca="1">SQRT(Inputs!$B$38)*D921+SQRT(1-Inputs!$B$38)*_xlfn.NORM.S.INV(RAND())</f>
        <v>1.0778171033295638</v>
      </c>
      <c r="P921" s="24">
        <f ca="1">SQRT(Inputs!$B$38)*E921+SQRT(1-Inputs!$B$38)*_xlfn.NORM.S.INV(RAND())</f>
        <v>-0.95743100009261961</v>
      </c>
      <c r="Q921" s="24">
        <f ca="1">SQRT(Inputs!$B$38)*F921+SQRT(1-Inputs!$B$38)*_xlfn.NORM.S.INV(RAND())</f>
        <v>-0.24469456639031664</v>
      </c>
      <c r="R921" s="24">
        <f ca="1">SQRT(Inputs!$B$38)*G921+SQRT(1-Inputs!$B$38)*_xlfn.NORM.S.INV(RAND())</f>
        <v>-1.3613596449413283</v>
      </c>
      <c r="S921" s="24">
        <f ca="1">SQRT(Inputs!$B$38)*H921+SQRT(1-Inputs!$B$38)*_xlfn.NORM.S.INV(RAND())</f>
        <v>5.5671236048526918E-2</v>
      </c>
      <c r="T921" s="24">
        <f ca="1">SQRT(Inputs!$B$38)*I921+SQRT(1-Inputs!$B$38)*_xlfn.NORM.S.INV(RAND())</f>
        <v>-1.5020679742504472</v>
      </c>
      <c r="U921" s="24">
        <f ca="1">SQRT(Inputs!$B$38)*J921+SQRT(1-Inputs!$B$38)*_xlfn.NORM.S.INV(RAND())</f>
        <v>-1.5130254790924424</v>
      </c>
      <c r="V921" s="24">
        <f ca="1">SQRT(Inputs!$B$38)*K921+SQRT(1-Inputs!$B$38)*_xlfn.NORM.S.INV(RAND())</f>
        <v>1.9203634840258186</v>
      </c>
      <c r="W921" s="24">
        <f ca="1">SQRT(Inputs!$B$38)*L921+SQRT(1-Inputs!$B$38)*_xlfn.NORM.S.INV(RAND())</f>
        <v>-0.3479821480017431</v>
      </c>
      <c r="X921" s="24">
        <f ca="1">SQRT(Inputs!$B$38)*M921+SQRT(1-Inputs!$B$38)*_xlfn.NORM.S.INV(RAND())</f>
        <v>1.099387346074804</v>
      </c>
      <c r="Y921" s="24">
        <f ca="1">SQRT(Inputs!$B$38)*C921+SQRT(1-Inputs!$B$38)*_xlfn.NORM.S.INV(RAND())</f>
        <v>0.46078908870332497</v>
      </c>
      <c r="Z921" s="24">
        <f ca="1">SQRT(Inputs!$B$38)*D921+SQRT(1-Inputs!$B$38)*_xlfn.NORM.S.INV(RAND())</f>
        <v>0.87064916336171971</v>
      </c>
      <c r="AA921" s="24">
        <f ca="1">SQRT(Inputs!$B$38)*E921+SQRT(1-Inputs!$B$38)*_xlfn.NORM.S.INV(RAND())</f>
        <v>6.9071906200673994E-2</v>
      </c>
      <c r="AB921" s="24">
        <f ca="1">SQRT(Inputs!$B$38)*F921+SQRT(1-Inputs!$B$38)*_xlfn.NORM.S.INV(RAND())</f>
        <v>-0.66580609362831167</v>
      </c>
      <c r="AC921" s="24">
        <f ca="1">SQRT(Inputs!$B$38)*G921+SQRT(1-Inputs!$B$38)*_xlfn.NORM.S.INV(RAND())</f>
        <v>-0.7777185706645755</v>
      </c>
      <c r="AD921" s="24">
        <f ca="1">SQRT(Inputs!$B$38)*H921+SQRT(1-Inputs!$B$38)*_xlfn.NORM.S.INV(RAND())</f>
        <v>1.0460313194598494</v>
      </c>
      <c r="AE921" s="24">
        <f ca="1">SQRT(Inputs!$B$38)*I921+SQRT(1-Inputs!$B$38)*_xlfn.NORM.S.INV(RAND())</f>
        <v>-1.1808679228344512</v>
      </c>
      <c r="AF921" s="24">
        <f ca="1">SQRT(Inputs!$B$38)*J921+SQRT(1-Inputs!$B$38)*_xlfn.NORM.S.INV(RAND())</f>
        <v>-0.58724762621299376</v>
      </c>
      <c r="AG921" s="24">
        <f ca="1">SQRT(Inputs!$B$38)*K921+SQRT(1-Inputs!$B$38)*_xlfn.NORM.S.INV(RAND())</f>
        <v>0.53685655796070642</v>
      </c>
      <c r="AH921" s="24">
        <f ca="1">SQRT(Inputs!$B$38)*L921+SQRT(1-Inputs!$B$38)*_xlfn.NORM.S.INV(RAND())</f>
        <v>5.4468336740437384E-2</v>
      </c>
      <c r="AI921" s="24">
        <f ca="1">SQRT(Inputs!$B$38)*M921+SQRT(1-Inputs!$B$38)*_xlfn.NORM.S.INV(RAND())</f>
        <v>-0.78912134294344483</v>
      </c>
      <c r="AJ921" s="24">
        <f ca="1">SQRT(Inputs!$B$38)*C921+SQRT(1-Inputs!$B$38)*_xlfn.NORM.S.INV(RAND())</f>
        <v>0.49637310312158245</v>
      </c>
      <c r="AK921" s="24">
        <f ca="1">SQRT(Inputs!$B$38)*D921+SQRT(1-Inputs!$B$38)*_xlfn.NORM.S.INV(RAND())</f>
        <v>-0.3414011145995457</v>
      </c>
      <c r="AL921" s="24">
        <f ca="1">SQRT(Inputs!$B$38)*E921+SQRT(1-Inputs!$B$38)*_xlfn.NORM.S.INV(RAND())</f>
        <v>2.0547205810586724</v>
      </c>
      <c r="AM921" s="24">
        <f ca="1">SQRT(Inputs!$B$38)*F921+SQRT(1-Inputs!$B$38)*_xlfn.NORM.S.INV(RAND())</f>
        <v>5.9249362115395665E-2</v>
      </c>
      <c r="AN921" s="24">
        <f ca="1">SQRT(Inputs!$B$38)*G921+SQRT(1-Inputs!$B$38)*_xlfn.NORM.S.INV(RAND())</f>
        <v>-1.1630345491027034</v>
      </c>
      <c r="AO921" s="24">
        <f ca="1">SQRT(Inputs!$B$38)*H921+SQRT(1-Inputs!$B$38)*_xlfn.NORM.S.INV(RAND())</f>
        <v>-0.96004394214394506</v>
      </c>
      <c r="AP921" s="24">
        <f ca="1">SQRT(Inputs!$B$38)*I921+SQRT(1-Inputs!$B$38)*_xlfn.NORM.S.INV(RAND())</f>
        <v>-1.0695426296533843</v>
      </c>
      <c r="AQ921" s="24">
        <f ca="1">SQRT(Inputs!$B$38)*J921+SQRT(1-Inputs!$B$38)*_xlfn.NORM.S.INV(RAND())</f>
        <v>-0.15102783900168174</v>
      </c>
      <c r="AR921" s="24">
        <f ca="1">SQRT(Inputs!$B$38)*K921+SQRT(1-Inputs!$B$38)*_xlfn.NORM.S.INV(RAND())</f>
        <v>0.90182019827872595</v>
      </c>
      <c r="AS921" s="24">
        <f ca="1">SQRT(Inputs!$B$38)*L921+SQRT(1-Inputs!$B$38)*_xlfn.NORM.S.INV(RAND())</f>
        <v>1.4649309797581846</v>
      </c>
      <c r="AT921" s="24">
        <f ca="1">SQRT(Inputs!$B$38)*M921+SQRT(1-Inputs!$B$38)*_xlfn.NORM.S.INV(RAND())</f>
        <v>0.531149915037603</v>
      </c>
      <c r="AU921" s="15">
        <f ca="1">Inputs!$B$6*EXP($B$8-0.5*C$5^2+C$5*N921)</f>
        <v>4735.9964960167945</v>
      </c>
      <c r="AV921" s="15">
        <f t="shared" ca="1" si="510"/>
        <v>6754.768155376094</v>
      </c>
      <c r="AW921" s="15">
        <f t="shared" ca="1" si="511"/>
        <v>7238.4338536727964</v>
      </c>
      <c r="AX921" s="15">
        <f t="shared" ca="1" si="512"/>
        <v>8571.3259131077211</v>
      </c>
      <c r="AY921" s="15">
        <f t="shared" ca="1" si="513"/>
        <v>8935.2525840703784</v>
      </c>
      <c r="AZ921" s="15">
        <f t="shared" ca="1" si="514"/>
        <v>10995.255319635085</v>
      </c>
      <c r="BA921" s="15">
        <f t="shared" ca="1" si="515"/>
        <v>11498.000239840705</v>
      </c>
      <c r="BB921" s="15">
        <f t="shared" ca="1" si="516"/>
        <v>12096.990903908714</v>
      </c>
      <c r="BC921" s="15">
        <f t="shared" ca="1" si="517"/>
        <v>17833.207105390047</v>
      </c>
      <c r="BD921" s="15">
        <f t="shared" ca="1" si="518"/>
        <v>21147.72036484574</v>
      </c>
      <c r="BE921" s="15">
        <f t="shared" ca="1" si="519"/>
        <v>28642.995764010451</v>
      </c>
      <c r="BF921" s="15">
        <f ca="1">Inputs!$B$13*EXP($B$9-0.5*C$6^2+C$6*Y921)</f>
        <v>15153.99698824557</v>
      </c>
      <c r="BG921" s="15">
        <f t="shared" ca="1" si="520"/>
        <v>21610.44006369586</v>
      </c>
      <c r="BH921" s="15">
        <f t="shared" ca="1" si="521"/>
        <v>26708.208550061168</v>
      </c>
      <c r="BI921" s="15">
        <f t="shared" ca="1" si="522"/>
        <v>29510.245226559491</v>
      </c>
      <c r="BJ921" s="15">
        <f t="shared" ca="1" si="523"/>
        <v>32341.024911673503</v>
      </c>
      <c r="BK921" s="15">
        <f t="shared" ca="1" si="524"/>
        <v>45767.392286268856</v>
      </c>
      <c r="BL921" s="15">
        <f t="shared" ca="1" si="525"/>
        <v>48242.334698543978</v>
      </c>
      <c r="BM921" s="15">
        <f t="shared" ca="1" si="526"/>
        <v>55128.180140035729</v>
      </c>
      <c r="BN921" s="15">
        <f t="shared" ca="1" si="527"/>
        <v>72306.067502278805</v>
      </c>
      <c r="BO921" s="15">
        <f t="shared" ca="1" si="528"/>
        <v>89530.221150357931</v>
      </c>
      <c r="BP921" s="15">
        <f t="shared" ca="1" si="529"/>
        <v>100770.56317507369</v>
      </c>
      <c r="BQ921" s="15">
        <f ca="1">Inputs!$B$20*EXP($B$10-0.5*C$7^2+C$7*AJ921)</f>
        <v>5115.2606357923141</v>
      </c>
      <c r="BR921" s="15">
        <f t="shared" ca="1" si="530"/>
        <v>6227.5793000430212</v>
      </c>
      <c r="BS921" s="15">
        <f t="shared" ca="1" si="531"/>
        <v>15386.28802716758</v>
      </c>
      <c r="BT921" s="15">
        <f t="shared" ca="1" si="532"/>
        <v>21546.657302173833</v>
      </c>
      <c r="BU921" s="15">
        <f t="shared" ca="1" si="533"/>
        <v>22536.511499422188</v>
      </c>
      <c r="BV921" s="15">
        <f t="shared" ca="1" si="534"/>
        <v>25256.171652782905</v>
      </c>
      <c r="BW921" s="15">
        <f t="shared" ca="1" si="535"/>
        <v>28104.087032533462</v>
      </c>
      <c r="BX921" s="15">
        <f t="shared" ca="1" si="536"/>
        <v>38135.780008981652</v>
      </c>
      <c r="BY921" s="15">
        <f t="shared" ca="1" si="537"/>
        <v>63497.524686563207</v>
      </c>
      <c r="BZ921" s="15">
        <f t="shared" ca="1" si="538"/>
        <v>116631.26729702814</v>
      </c>
      <c r="CA921" s="15">
        <f t="shared" ca="1" si="539"/>
        <v>180048.16905900437</v>
      </c>
      <c r="CB921" s="15">
        <f ca="1">(AU921*DCF!C$10-DCF!C$5*MAX(AU921*DCF!C$10,0)-MAX(AU921-Inputs!$B$6,0)/Inputs!$B$10)*DCF!C$6</f>
        <v>1044.6874559658081</v>
      </c>
      <c r="CC921" s="15">
        <f ca="1">(AV921*DCF!D$10-DCF!D$5*MAX(AV921*DCF!D$10,0)-MAX(AV921-AU921,0)/Inputs!$B$10)*DCF!D$6</f>
        <v>1154.2043416937142</v>
      </c>
      <c r="CD921" s="15">
        <f ca="1">(AW921*DCF!E$10-DCF!E$5*MAX(AW921*DCF!E$10,0)-MAX(AW921-AV921,0)/Inputs!$B$10)*DCF!E$6</f>
        <v>1562.2976059796017</v>
      </c>
      <c r="CE921" s="15">
        <f ca="1">(AX921*DCF!F$10-DCF!F$5*MAX(AX921*DCF!F$10,0)-MAX(AX921-AW921,0)/Inputs!$B$10)*DCF!F$6</f>
        <v>1593.7649955544721</v>
      </c>
      <c r="CF921" s="15">
        <f ca="1">(AY921*DCF!G$10-DCF!G$5*MAX(AY921*DCF!G$10,0)-MAX(AY921-AX921,0)/Inputs!$B$10)*DCF!G$6</f>
        <v>1771.0650932623792</v>
      </c>
      <c r="CG921" s="15">
        <f ca="1">(AZ921*DCF!H$10-DCF!H$5*MAX(AZ921*DCF!H$10,0)-MAX(AZ921-AY921,0)/Inputs!$B$10)*DCF!H$6</f>
        <v>1768.9462908734761</v>
      </c>
      <c r="CH921" s="15">
        <f ca="1">(BA921*DCF!I$10-DCF!I$5*MAX(BA921*DCF!I$10,0)-MAX(BA921-AZ921,0)/Inputs!$B$10)*DCF!I$6</f>
        <v>2017.7974139862654</v>
      </c>
      <c r="CI921" s="15">
        <f ca="1">(BB921*DCF!J$10-DCF!J$5*MAX(BB921*DCF!J$10,0)-MAX(BB921-BA921,0)/Inputs!$B$10)*DCF!J$6</f>
        <v>1985.104543487688</v>
      </c>
      <c r="CJ921" s="15">
        <f ca="1">(BC921*DCF!K$10-DCF!K$5*MAX(BC921*DCF!K$10,0)-MAX(BC921-BB921,0)/Inputs!$B$10)*DCF!K$6</f>
        <v>2067.8769940604025</v>
      </c>
      <c r="CK921" s="15">
        <f ca="1">(BD921*DCF!L$10-DCF!L$5*MAX(BD921*DCF!L$10,0)-MAX(BD921-BC921,0)/Inputs!$B$10)*DCF!L$6</f>
        <v>2760.8581442825625</v>
      </c>
      <c r="CL921" s="15">
        <f ca="1">(BE921*DCF!M$10-DCF!M$5*MAX(BE921*DCF!M$10,0)-MAX(BE921-BD921,0)/Inputs!$B$10)*DCF!M$6</f>
        <v>3146.506439390324</v>
      </c>
      <c r="CM921" s="15">
        <f ca="1">(BF921*DCF!C$28-DCF!C$5*MAX(BF921*DCF!C$28,0)-MAX(BF921-Inputs!$B$13,0)/Inputs!$B$17)*DCF!C$6</f>
        <v>3754.9242892041921</v>
      </c>
      <c r="CN921" s="15">
        <f ca="1">(BG921*DCF!D$28-DCF!D$5*MAX(BG921*DCF!D$28,0)-MAX(BG921-BF921,0)/Inputs!$B$17)*DCF!D$6</f>
        <v>4987.3176843746005</v>
      </c>
      <c r="CO921" s="15">
        <f ca="1">(BH921*DCF!E$28-DCF!E$5*MAX(BH921*DCF!E$28,0)-MAX(BH921-BG921,0)/Inputs!$B$17)*DCF!E$6</f>
        <v>6559.5402405930581</v>
      </c>
      <c r="CP921" s="15">
        <f ca="1">(BI921*DCF!F$28-DCF!F$5*MAX(BI921*DCF!F$28,0)-MAX(BI921-BH921,0)/Inputs!$B$17)*DCF!F$6</f>
        <v>7501.0991871749475</v>
      </c>
      <c r="CQ921" s="15">
        <f ca="1">(BJ921*DCF!G$28-DCF!G$5*MAX(BJ921*DCF!G$28,0)-MAX(BJ921-BI921,0)/Inputs!$B$17)*DCF!G$6</f>
        <v>7915.015105635186</v>
      </c>
      <c r="CR921" s="15">
        <f ca="1">(BK921*DCF!H$28-DCF!H$5*MAX(BK921*DCF!H$28,0)-MAX(BK921-BJ921,0)/Inputs!$B$17)*DCF!H$6</f>
        <v>9232.7003531243063</v>
      </c>
      <c r="CS921" s="15">
        <f ca="1">(BL921*DCF!I$28-DCF!I$5*MAX(BL921*DCF!I$28,0)-MAX(BL921-BK921,0)/Inputs!$B$17)*DCF!I$6</f>
        <v>10989.101410024045</v>
      </c>
      <c r="CT921" s="15">
        <f ca="1">(BM921*DCF!J$28-DCF!J$5*MAX(BM921*DCF!J$28,0)-MAX(BM921-BL921,0)/Inputs!$B$17)*DCF!J$6</f>
        <v>11385.153859321765</v>
      </c>
      <c r="CU921" s="15">
        <f ca="1">(BN921*DCF!K$28-DCF!K$5*MAX(BN921*DCF!K$28,0)-MAX(BN921-BM921,0)/Inputs!$B$17)*DCF!K$6</f>
        <v>13165.766707118422</v>
      </c>
      <c r="CV921" s="15">
        <f ca="1">(BO921*DCF!L$28-DCF!L$5*MAX(BO921*DCF!L$28,0)-MAX(BO921-BN921,0)/Inputs!$B$17)*DCF!L$6</f>
        <v>15914.216641210505</v>
      </c>
      <c r="CW921" s="15">
        <f ca="1">(BP921*DCF!M$28-DCF!M$5*MAX(BP921*DCF!M$28,0)-MAX(BP921-BO921,0)/Inputs!$B$17)*DCF!M$6</f>
        <v>17785.108192953718</v>
      </c>
      <c r="CX921" s="15">
        <f ca="1">(BQ921*DCF!C$46-DCF!C$5*MAX(BQ921*DCF!C$46,0)-MAX(BQ921-Inputs!$B$20,0)/Inputs!$B$24)*DCF!C$6</f>
        <v>-2065.5385467383239</v>
      </c>
      <c r="CY921" s="15">
        <f ca="1">(BR921*DCF!D$46-DCF!D$5*MAX(BR921*DCF!D$46,0)-MAX(BR921-BQ921,0)/Inputs!$B$24)*DCF!D$6</f>
        <v>-1537.519698443286</v>
      </c>
      <c r="CZ921" s="15">
        <f ca="1">(BS921*DCF!E$46-DCF!E$5*MAX(BS921*DCF!E$46,0)-MAX(BS921-BR921,0)/Inputs!$B$24)*DCF!E$6</f>
        <v>-5429.5661937191717</v>
      </c>
      <c r="DA921" s="15">
        <f ca="1">(BT921*DCF!F$46-DCF!F$5*MAX(BT921*DCF!F$46,0)-MAX(BT921-BS921,0)/Inputs!$B$24)*DCF!F$6</f>
        <v>-3812.3490102618503</v>
      </c>
      <c r="DB921" s="15">
        <f ca="1">(BU921*DCF!G$46-DCF!G$5*MAX(BU921*DCF!G$46,0)-MAX(BU921-BT921,0)/Inputs!$B$24)*DCF!G$6</f>
        <v>-1091.0511149540666</v>
      </c>
      <c r="DC921" s="15">
        <f ca="1">(BV921*DCF!H$46-DCF!H$5*MAX(BV921*DCF!H$46,0)-MAX(BV921-BU921,0)/Inputs!$B$24)*DCF!H$6</f>
        <v>-845.11772902261362</v>
      </c>
      <c r="DD921" s="15">
        <f ca="1">(BW921*DCF!I$46-DCF!I$5*MAX(BW921*DCF!I$46,0)-MAX(BW921-BV921,0)/Inputs!$B$24)*DCF!I$6</f>
        <v>-168.45154999293783</v>
      </c>
      <c r="DE921" s="15">
        <f ca="1">(BX921*DCF!J$46-DCF!J$5*MAX(BX921*DCF!J$46,0)-MAX(BX921-BW921,0)/Inputs!$B$24)*DCF!J$6</f>
        <v>-1060.5506003536254</v>
      </c>
      <c r="DF921" s="15">
        <f ca="1">(BY921*DCF!K$46-DCF!K$5*MAX(BY921*DCF!K$46,0)-MAX(BY921-BX921,0)/Inputs!$B$24)*DCF!K$6</f>
        <v>-2585.761531730649</v>
      </c>
      <c r="DG921" s="15">
        <f ca="1">(BZ921*DCF!L$46-DCF!L$5*MAX(BZ921*DCF!L$46,0)-MAX(BZ921-BY921,0)/Inputs!$B$24)*DCF!L$6</f>
        <v>-3962.1622100493964</v>
      </c>
      <c r="DH921" s="15">
        <f ca="1">(CA921*DCF!M$46-DCF!M$5*MAX(CA921*DCF!M$46,0)-MAX(CA921-BZ921,0)/Inputs!$B$24)*DCF!M$6</f>
        <v>857.37326123728508</v>
      </c>
      <c r="DI921" s="15">
        <f ca="1">SUM(CB921:CL921)+BE921*DCF!M$10*(1+Inputs!$B$30)*(1-Inputs!$B$33)*(1-Inputs!$B$30/Inputs!$B$31)/(Inputs!$B$29-Inputs!$B$30)*DCF!M$6</f>
        <v>100586.94529418521</v>
      </c>
      <c r="DJ921" s="15">
        <f ca="1">SUM(CM921:CW921)+BP921*DCF!M$28*(1+Inputs!$B$30)*(1-Inputs!$B$33)*(1-Inputs!$B$30/Inputs!$B$31)/(Inputs!$B$29-Inputs!$B$30)*DCF!M$6</f>
        <v>483117.69016270235</v>
      </c>
      <c r="DK921" s="15">
        <f ca="1">SUM(CX921:DH921)+CA921*DCF!M$46*(1+Inputs!$B$30)*(1-Inputs!$B$33)*(1-Inputs!$B$30/Inputs!$B$31)/(Inputs!$B$29-Inputs!$B$30)*DCF!M$6</f>
        <v>256675.10251028446</v>
      </c>
      <c r="DM921" s="15">
        <f ca="1">DI921+DJ921+DK921+Inputs!$B$34+Inputs!$B$36-Inputs!$B$35</f>
        <v>917230.73796717194</v>
      </c>
    </row>
    <row r="922" spans="1:117" x14ac:dyDescent="0.75">
      <c r="A922" s="11">
        <v>909</v>
      </c>
      <c r="C922" s="24">
        <f t="shared" ca="1" si="540"/>
        <v>1.004649445823717</v>
      </c>
      <c r="D922" s="24">
        <f t="shared" ca="1" si="540"/>
        <v>1.3858197379721695</v>
      </c>
      <c r="E922" s="24">
        <f t="shared" ca="1" si="540"/>
        <v>0.43294142518223266</v>
      </c>
      <c r="F922" s="24">
        <f t="shared" ca="1" si="540"/>
        <v>-0.30203038996792542</v>
      </c>
      <c r="G922" s="24">
        <f t="shared" ca="1" si="540"/>
        <v>0.70195808021502071</v>
      </c>
      <c r="H922" s="24">
        <f t="shared" ca="1" si="540"/>
        <v>0.53603860286616023</v>
      </c>
      <c r="I922" s="24">
        <f t="shared" ca="1" si="540"/>
        <v>0.51532744442634504</v>
      </c>
      <c r="J922" s="24">
        <f t="shared" ca="1" si="540"/>
        <v>0.12991195511095924</v>
      </c>
      <c r="K922" s="24">
        <f t="shared" ca="1" si="540"/>
        <v>0.3896718579310714</v>
      </c>
      <c r="L922" s="24">
        <f t="shared" ca="1" si="540"/>
        <v>-9.9887987459053848E-2</v>
      </c>
      <c r="M922" s="24">
        <f t="shared" ca="1" si="540"/>
        <v>1.4368589195000387</v>
      </c>
      <c r="N922" s="24">
        <f ca="1">SQRT(Inputs!$B$38)*C922+SQRT(1-Inputs!$B$38)*_xlfn.NORM.S.INV(RAND())</f>
        <v>-0.11361343992501405</v>
      </c>
      <c r="O922" s="24">
        <f ca="1">SQRT(Inputs!$B$38)*D922+SQRT(1-Inputs!$B$38)*_xlfn.NORM.S.INV(RAND())</f>
        <v>0.58653853162162306</v>
      </c>
      <c r="P922" s="24">
        <f ca="1">SQRT(Inputs!$B$38)*E922+SQRT(1-Inputs!$B$38)*_xlfn.NORM.S.INV(RAND())</f>
        <v>0.56362754447256935</v>
      </c>
      <c r="Q922" s="24">
        <f ca="1">SQRT(Inputs!$B$38)*F922+SQRT(1-Inputs!$B$38)*_xlfn.NORM.S.INV(RAND())</f>
        <v>0.65124348760549877</v>
      </c>
      <c r="R922" s="24">
        <f ca="1">SQRT(Inputs!$B$38)*G922+SQRT(1-Inputs!$B$38)*_xlfn.NORM.S.INV(RAND())</f>
        <v>0.14397204465522584</v>
      </c>
      <c r="S922" s="24">
        <f ca="1">SQRT(Inputs!$B$38)*H922+SQRT(1-Inputs!$B$38)*_xlfn.NORM.S.INV(RAND())</f>
        <v>-0.46188100914083091</v>
      </c>
      <c r="T922" s="24">
        <f ca="1">SQRT(Inputs!$B$38)*I922+SQRT(1-Inputs!$B$38)*_xlfn.NORM.S.INV(RAND())</f>
        <v>0.11233700939275837</v>
      </c>
      <c r="U922" s="24">
        <f ca="1">SQRT(Inputs!$B$38)*J922+SQRT(1-Inputs!$B$38)*_xlfn.NORM.S.INV(RAND())</f>
        <v>-0.52107377097712138</v>
      </c>
      <c r="V922" s="24">
        <f ca="1">SQRT(Inputs!$B$38)*K922+SQRT(1-Inputs!$B$38)*_xlfn.NORM.S.INV(RAND())</f>
        <v>-1.9037425440547981</v>
      </c>
      <c r="W922" s="24">
        <f ca="1">SQRT(Inputs!$B$38)*L922+SQRT(1-Inputs!$B$38)*_xlfn.NORM.S.INV(RAND())</f>
        <v>-0.73038226007763474</v>
      </c>
      <c r="X922" s="24">
        <f ca="1">SQRT(Inputs!$B$38)*M922+SQRT(1-Inputs!$B$38)*_xlfn.NORM.S.INV(RAND())</f>
        <v>1.3503976442112746</v>
      </c>
      <c r="Y922" s="24">
        <f ca="1">SQRT(Inputs!$B$38)*C922+SQRT(1-Inputs!$B$38)*_xlfn.NORM.S.INV(RAND())</f>
        <v>-0.77214324327935124</v>
      </c>
      <c r="Z922" s="24">
        <f ca="1">SQRT(Inputs!$B$38)*D922+SQRT(1-Inputs!$B$38)*_xlfn.NORM.S.INV(RAND())</f>
        <v>1.2762256218680177</v>
      </c>
      <c r="AA922" s="24">
        <f ca="1">SQRT(Inputs!$B$38)*E922+SQRT(1-Inputs!$B$38)*_xlfn.NORM.S.INV(RAND())</f>
        <v>0.96352096170599655</v>
      </c>
      <c r="AB922" s="24">
        <f ca="1">SQRT(Inputs!$B$38)*F922+SQRT(1-Inputs!$B$38)*_xlfn.NORM.S.INV(RAND())</f>
        <v>0.50837029213801621</v>
      </c>
      <c r="AC922" s="24">
        <f ca="1">SQRT(Inputs!$B$38)*G922+SQRT(1-Inputs!$B$38)*_xlfn.NORM.S.INV(RAND())</f>
        <v>-0.33917537783923846</v>
      </c>
      <c r="AD922" s="24">
        <f ca="1">SQRT(Inputs!$B$38)*H922+SQRT(1-Inputs!$B$38)*_xlfn.NORM.S.INV(RAND())</f>
        <v>-8.4288489342165374E-2</v>
      </c>
      <c r="AE922" s="24">
        <f ca="1">SQRT(Inputs!$B$38)*I922+SQRT(1-Inputs!$B$38)*_xlfn.NORM.S.INV(RAND())</f>
        <v>0.20963591231575734</v>
      </c>
      <c r="AF922" s="24">
        <f ca="1">SQRT(Inputs!$B$38)*J922+SQRT(1-Inputs!$B$38)*_xlfn.NORM.S.INV(RAND())</f>
        <v>-1.1155898610162502</v>
      </c>
      <c r="AG922" s="24">
        <f ca="1">SQRT(Inputs!$B$38)*K922+SQRT(1-Inputs!$B$38)*_xlfn.NORM.S.INV(RAND())</f>
        <v>1.7449072104913299</v>
      </c>
      <c r="AH922" s="24">
        <f ca="1">SQRT(Inputs!$B$38)*L922+SQRT(1-Inputs!$B$38)*_xlfn.NORM.S.INV(RAND())</f>
        <v>-0.67856241165199627</v>
      </c>
      <c r="AI922" s="24">
        <f ca="1">SQRT(Inputs!$B$38)*M922+SQRT(1-Inputs!$B$38)*_xlfn.NORM.S.INV(RAND())</f>
        <v>2.0863601196031372</v>
      </c>
      <c r="AJ922" s="24">
        <f ca="1">SQRT(Inputs!$B$38)*C922+SQRT(1-Inputs!$B$38)*_xlfn.NORM.S.INV(RAND())</f>
        <v>1.0659028494665019</v>
      </c>
      <c r="AK922" s="24">
        <f ca="1">SQRT(Inputs!$B$38)*D922+SQRT(1-Inputs!$B$38)*_xlfn.NORM.S.INV(RAND())</f>
        <v>0.14074928567444978</v>
      </c>
      <c r="AL922" s="24">
        <f ca="1">SQRT(Inputs!$B$38)*E922+SQRT(1-Inputs!$B$38)*_xlfn.NORM.S.INV(RAND())</f>
        <v>-1.1202597458550128</v>
      </c>
      <c r="AM922" s="24">
        <f ca="1">SQRT(Inputs!$B$38)*F922+SQRT(1-Inputs!$B$38)*_xlfn.NORM.S.INV(RAND())</f>
        <v>0.29954689767782983</v>
      </c>
      <c r="AN922" s="24">
        <f ca="1">SQRT(Inputs!$B$38)*G922+SQRT(1-Inputs!$B$38)*_xlfn.NORM.S.INV(RAND())</f>
        <v>1.2645299061782309</v>
      </c>
      <c r="AO922" s="24">
        <f ca="1">SQRT(Inputs!$B$38)*H922+SQRT(1-Inputs!$B$38)*_xlfn.NORM.S.INV(RAND())</f>
        <v>0.14510414798109167</v>
      </c>
      <c r="AP922" s="24">
        <f ca="1">SQRT(Inputs!$B$38)*I922+SQRT(1-Inputs!$B$38)*_xlfn.NORM.S.INV(RAND())</f>
        <v>1.1089478386191431</v>
      </c>
      <c r="AQ922" s="24">
        <f ca="1">SQRT(Inputs!$B$38)*J922+SQRT(1-Inputs!$B$38)*_xlfn.NORM.S.INV(RAND())</f>
        <v>-0.33328969973599787</v>
      </c>
      <c r="AR922" s="24">
        <f ca="1">SQRT(Inputs!$B$38)*K922+SQRT(1-Inputs!$B$38)*_xlfn.NORM.S.INV(RAND())</f>
        <v>0.16112939079474586</v>
      </c>
      <c r="AS922" s="24">
        <f ca="1">SQRT(Inputs!$B$38)*L922+SQRT(1-Inputs!$B$38)*_xlfn.NORM.S.INV(RAND())</f>
        <v>-0.3782463474560453</v>
      </c>
      <c r="AT922" s="24">
        <f ca="1">SQRT(Inputs!$B$38)*M922+SQRT(1-Inputs!$B$38)*_xlfn.NORM.S.INV(RAND())</f>
        <v>-1.892717570496727E-2</v>
      </c>
      <c r="AU922" s="15">
        <f ca="1">Inputs!$B$6*EXP($B$8-0.5*C$5^2+C$5*N922)</f>
        <v>4871.8131618047946</v>
      </c>
      <c r="AV922" s="15">
        <f t="shared" ca="1" si="510"/>
        <v>6464.2629416580812</v>
      </c>
      <c r="AW922" s="15">
        <f t="shared" ca="1" si="511"/>
        <v>8504.6014170458002</v>
      </c>
      <c r="AX922" s="15">
        <f t="shared" ca="1" si="512"/>
        <v>11263.383523814904</v>
      </c>
      <c r="AY922" s="15">
        <f t="shared" ca="1" si="513"/>
        <v>13998.408469013972</v>
      </c>
      <c r="AZ922" s="15">
        <f t="shared" ca="1" si="514"/>
        <v>16271.425238850583</v>
      </c>
      <c r="BA922" s="15">
        <f t="shared" ca="1" si="515"/>
        <v>20147.554875964852</v>
      </c>
      <c r="BB922" s="15">
        <f t="shared" ca="1" si="516"/>
        <v>23412.026402199219</v>
      </c>
      <c r="BC922" s="15">
        <f t="shared" ca="1" si="517"/>
        <v>23860.273048317074</v>
      </c>
      <c r="BD922" s="15">
        <f t="shared" ca="1" si="518"/>
        <v>27300.839623778298</v>
      </c>
      <c r="BE922" s="15">
        <f t="shared" ca="1" si="519"/>
        <v>37832.040512960943</v>
      </c>
      <c r="BF922" s="15">
        <f ca="1">Inputs!$B$13*EXP($B$9-0.5*C$6^2+C$6*Y922)</f>
        <v>11867.912594164765</v>
      </c>
      <c r="BG922" s="15">
        <f t="shared" ca="1" si="520"/>
        <v>18209.293880100293</v>
      </c>
      <c r="BH922" s="15">
        <f t="shared" ca="1" si="521"/>
        <v>26103.712048078982</v>
      </c>
      <c r="BI922" s="15">
        <f t="shared" ca="1" si="522"/>
        <v>34555.705923881171</v>
      </c>
      <c r="BJ922" s="15">
        <f t="shared" ca="1" si="523"/>
        <v>40341.704102201038</v>
      </c>
      <c r="BK922" s="15">
        <f t="shared" ca="1" si="524"/>
        <v>48946.880247206551</v>
      </c>
      <c r="BL922" s="15">
        <f t="shared" ca="1" si="525"/>
        <v>61781.154214036229</v>
      </c>
      <c r="BM922" s="15">
        <f t="shared" ca="1" si="526"/>
        <v>66114.478650818273</v>
      </c>
      <c r="BN922" s="15">
        <f t="shared" ca="1" si="527"/>
        <v>100223.48941057829</v>
      </c>
      <c r="BO922" s="15">
        <f t="shared" ca="1" si="528"/>
        <v>113961.77767830729</v>
      </c>
      <c r="BP922" s="15">
        <f t="shared" ca="1" si="529"/>
        <v>177667.67172571353</v>
      </c>
      <c r="BQ922" s="15">
        <f ca="1">Inputs!$B$20*EXP($B$10-0.5*C$7^2+C$7*AJ922)</f>
        <v>6260.3161984920307</v>
      </c>
      <c r="BR922" s="15">
        <f t="shared" ca="1" si="530"/>
        <v>8882.7515929135388</v>
      </c>
      <c r="BS922" s="15">
        <f t="shared" ca="1" si="531"/>
        <v>8817.4861299390377</v>
      </c>
      <c r="BT922" s="15">
        <f t="shared" ca="1" si="532"/>
        <v>13151.273093310399</v>
      </c>
      <c r="BU922" s="15">
        <f t="shared" ca="1" si="533"/>
        <v>24750.162028323626</v>
      </c>
      <c r="BV922" s="15">
        <f t="shared" ca="1" si="534"/>
        <v>35578.94824672088</v>
      </c>
      <c r="BW922" s="15">
        <f t="shared" ca="1" si="535"/>
        <v>62782.378670398655</v>
      </c>
      <c r="BX922" s="15">
        <f t="shared" ca="1" si="536"/>
        <v>82135.768322970398</v>
      </c>
      <c r="BY922" s="15">
        <f t="shared" ca="1" si="537"/>
        <v>118689.29366993313</v>
      </c>
      <c r="BZ922" s="15">
        <f t="shared" ca="1" si="538"/>
        <v>155351.02647098905</v>
      </c>
      <c r="CA922" s="15">
        <f t="shared" ca="1" si="539"/>
        <v>217488.31703372183</v>
      </c>
      <c r="CB922" s="15">
        <f ca="1">(AU922*DCF!C$10-DCF!C$5*MAX(AU922*DCF!C$10,0)-MAX(AU922-Inputs!$B$6,0)/Inputs!$B$10)*DCF!C$6</f>
        <v>1043.7190589306651</v>
      </c>
      <c r="CC922" s="15">
        <f ca="1">(AV922*DCF!D$10-DCF!D$5*MAX(AV922*DCF!D$10,0)-MAX(AV922-AU922,0)/Inputs!$B$10)*DCF!D$6</f>
        <v>1187.3430966394953</v>
      </c>
      <c r="CD922" s="15">
        <f ca="1">(AW922*DCF!E$10-DCF!E$5*MAX(AW922*DCF!E$10,0)-MAX(AW922-AV922,0)/Inputs!$B$10)*DCF!E$6</f>
        <v>1504.0083668394398</v>
      </c>
      <c r="CE922" s="15">
        <f ca="1">(AX922*DCF!F$10-DCF!F$5*MAX(AX922*DCF!F$10,0)-MAX(AX922-AW922,0)/Inputs!$B$10)*DCF!F$6</f>
        <v>1884.7445147949052</v>
      </c>
      <c r="CF922" s="15">
        <f ca="1">(AY922*DCF!G$10-DCF!G$5*MAX(AY922*DCF!G$10,0)-MAX(AY922-AX922,0)/Inputs!$B$10)*DCF!G$6</f>
        <v>2358.5109004850501</v>
      </c>
      <c r="CG922" s="15">
        <f ca="1">(AZ922*DCF!H$10-DCF!H$5*MAX(AZ922*DCF!H$10,0)-MAX(AZ922-AY922,0)/Inputs!$B$10)*DCF!H$6</f>
        <v>2755.4940046240768</v>
      </c>
      <c r="CH922" s="15">
        <f ca="1">(BA922*DCF!I$10-DCF!I$5*MAX(BA922*DCF!I$10,0)-MAX(BA922-AZ922,0)/Inputs!$B$10)*DCF!I$6</f>
        <v>3044.4022230032997</v>
      </c>
      <c r="CI922" s="15">
        <f ca="1">(BB922*DCF!J$10-DCF!J$5*MAX(BB922*DCF!J$10,0)-MAX(BB922-BA922,0)/Inputs!$B$10)*DCF!J$6</f>
        <v>3522.8811884843717</v>
      </c>
      <c r="CJ922" s="15">
        <f ca="1">(BC922*DCF!K$10-DCF!K$5*MAX(BC922*DCF!K$10,0)-MAX(BC922-BB922,0)/Inputs!$B$10)*DCF!K$6</f>
        <v>3778.3730557024273</v>
      </c>
      <c r="CK922" s="15">
        <f ca="1">(BD922*DCF!L$10-DCF!L$5*MAX(BD922*DCF!L$10,0)-MAX(BD922-BC922,0)/Inputs!$B$10)*DCF!L$6</f>
        <v>3672.564801304155</v>
      </c>
      <c r="CL922" s="15">
        <f ca="1">(BE922*DCF!M$10-DCF!M$5*MAX(BE922*DCF!M$10,0)-MAX(BE922-BD922,0)/Inputs!$B$10)*DCF!M$6</f>
        <v>4080.525766635119</v>
      </c>
      <c r="CM922" s="15">
        <f ca="1">(BF922*DCF!C$28-DCF!C$5*MAX(BF922*DCF!C$28,0)-MAX(BF922-Inputs!$B$13,0)/Inputs!$B$17)*DCF!C$6</f>
        <v>3510.9438282079841</v>
      </c>
      <c r="CN922" s="15">
        <f ca="1">(BG922*DCF!D$28-DCF!D$5*MAX(BG922*DCF!D$28,0)-MAX(BG922-BF922,0)/Inputs!$B$17)*DCF!D$6</f>
        <v>4010.149645158253</v>
      </c>
      <c r="CO922" s="15">
        <f ca="1">(BH922*DCF!E$28-DCF!E$5*MAX(BH922*DCF!E$28,0)-MAX(BH922-BG922,0)/Inputs!$B$17)*DCF!E$6</f>
        <v>5837.1549103269226</v>
      </c>
      <c r="CP922" s="15">
        <f ca="1">(BI922*DCF!F$28-DCF!F$5*MAX(BI922*DCF!F$28,0)-MAX(BI922-BH922,0)/Inputs!$B$17)*DCF!F$6</f>
        <v>7842.1448521922175</v>
      </c>
      <c r="CQ922" s="15">
        <f ca="1">(BJ922*DCF!G$28-DCF!G$5*MAX(BJ922*DCF!G$28,0)-MAX(BJ922-BI922,0)/Inputs!$B$17)*DCF!G$6</f>
        <v>9493.8134660324795</v>
      </c>
      <c r="CR922" s="15">
        <f ca="1">(BK922*DCF!H$28-DCF!H$5*MAX(BK922*DCF!H$28,0)-MAX(BK922-BJ922,0)/Inputs!$B$17)*DCF!H$6</f>
        <v>10768.10062162378</v>
      </c>
      <c r="CS922" s="15">
        <f ca="1">(BL922*DCF!I$28-DCF!I$5*MAX(BL922*DCF!I$28,0)-MAX(BL922-BK922,0)/Inputs!$B$17)*DCF!I$6</f>
        <v>12685.914271346561</v>
      </c>
      <c r="CT922" s="15">
        <f ca="1">(BM922*DCF!J$28-DCF!J$5*MAX(BM922*DCF!J$28,0)-MAX(BM922-BL922,0)/Inputs!$B$17)*DCF!J$6</f>
        <v>14174.453904498101</v>
      </c>
      <c r="CU922" s="15">
        <f ca="1">(BN922*DCF!K$28-DCF!K$5*MAX(BN922*DCF!K$28,0)-MAX(BN922-BM922,0)/Inputs!$B$17)*DCF!K$6</f>
        <v>16987.621028129895</v>
      </c>
      <c r="CV922" s="15">
        <f ca="1">(BO922*DCF!L$28-DCF!L$5*MAX(BO922*DCF!L$28,0)-MAX(BO922-BN922,0)/Inputs!$B$17)*DCF!L$6</f>
        <v>21183.256464234812</v>
      </c>
      <c r="CW922" s="15">
        <f ca="1">(BP922*DCF!M$28-DCF!M$5*MAX(BP922*DCF!M$28,0)-MAX(BP922-BO922,0)/Inputs!$B$17)*DCF!M$6</f>
        <v>26769.219237993264</v>
      </c>
      <c r="CX922" s="15">
        <f ca="1">(BQ922*DCF!C$46-DCF!C$5*MAX(BQ922*DCF!C$46,0)-MAX(BQ922-Inputs!$B$20,0)/Inputs!$B$24)*DCF!C$6</f>
        <v>-2858.8795832508299</v>
      </c>
      <c r="CY922" s="15">
        <f ca="1">(BR922*DCF!D$46-DCF!D$5*MAX(BR922*DCF!D$46,0)-MAX(BR922-BQ922,0)/Inputs!$B$24)*DCF!D$6</f>
        <v>-2635.0499630749214</v>
      </c>
      <c r="CZ922" s="15">
        <f ca="1">(BS922*DCF!E$46-DCF!E$5*MAX(BS922*DCF!E$46,0)-MAX(BS922-BR922,0)/Inputs!$B$24)*DCF!E$6</f>
        <v>-1042.6830872604694</v>
      </c>
      <c r="DA922" s="15">
        <f ca="1">(BT922*DCF!F$46-DCF!F$5*MAX(BT922*DCF!F$46,0)-MAX(BT922-BS922,0)/Inputs!$B$24)*DCF!F$6</f>
        <v>-2535.8276901664667</v>
      </c>
      <c r="DB922" s="15">
        <f ca="1">(BU922*DCF!G$46-DCF!G$5*MAX(BU922*DCF!G$46,0)-MAX(BU922-BT922,0)/Inputs!$B$24)*DCF!G$6</f>
        <v>-4734.1836219584284</v>
      </c>
      <c r="DC922" s="15">
        <f ca="1">(BV922*DCF!H$46-DCF!H$5*MAX(BV922*DCF!H$46,0)-MAX(BV922-BU922,0)/Inputs!$B$24)*DCF!H$6</f>
        <v>-3364.9789682929759</v>
      </c>
      <c r="DD922" s="15">
        <f ca="1">(BW922*DCF!I$46-DCF!I$5*MAX(BW922*DCF!I$46,0)-MAX(BW922-BV922,0)/Inputs!$B$24)*DCF!I$6</f>
        <v>-6359.0691270338075</v>
      </c>
      <c r="DE922" s="15">
        <f ca="1">(BX922*DCF!J$46-DCF!J$5*MAX(BX922*DCF!J$46,0)-MAX(BX922-BW922,0)/Inputs!$B$24)*DCF!J$6</f>
        <v>-1686.834464400549</v>
      </c>
      <c r="DF922" s="15">
        <f ca="1">(BY922*DCF!K$46-DCF!K$5*MAX(BY922*DCF!K$46,0)-MAX(BY922-BX922,0)/Inputs!$B$24)*DCF!K$6</f>
        <v>-2174.7118209238424</v>
      </c>
      <c r="DG922" s="15">
        <f ca="1">(BZ922*DCF!L$46-DCF!L$5*MAX(BZ922*DCF!L$46,0)-MAX(BZ922-BY922,0)/Inputs!$B$24)*DCF!L$6</f>
        <v>2442.026699669816</v>
      </c>
      <c r="DH922" s="15">
        <f ca="1">(CA922*DCF!M$46-DCF!M$5*MAX(CA922*DCF!M$46,0)-MAX(CA922-BZ922,0)/Inputs!$B$24)*DCF!M$6</f>
        <v>4060.0445430259974</v>
      </c>
      <c r="DI922" s="15">
        <f ca="1">SUM(CB922:CL922)+BE922*DCF!M$10*(1+Inputs!$B$30)*(1-Inputs!$B$33)*(1-Inputs!$B$30/Inputs!$B$31)/(Inputs!$B$29-Inputs!$B$30)*DCF!M$6</f>
        <v>134119.63600195796</v>
      </c>
      <c r="DJ922" s="15">
        <f ca="1">SUM(CM922:CW922)+BP922*DCF!M$28*(1+Inputs!$B$30)*(1-Inputs!$B$33)*(1-Inputs!$B$30/Inputs!$B$31)/(Inputs!$B$29-Inputs!$B$30)*DCF!M$6</f>
        <v>792531.41199560661</v>
      </c>
      <c r="DK922" s="15">
        <f ca="1">SUM(CX922:DH922)+CA922*DCF!M$46*(1+Inputs!$B$30)*(1-Inputs!$B$33)*(1-Inputs!$B$30/Inputs!$B$31)/(Inputs!$B$29-Inputs!$B$30)*DCF!M$6</f>
        <v>315372.55418861395</v>
      </c>
      <c r="DM922" s="15">
        <f ca="1">DI922+DJ922+DK922+Inputs!$B$34+Inputs!$B$36-Inputs!$B$35</f>
        <v>1318874.6021861786</v>
      </c>
    </row>
    <row r="923" spans="1:117" x14ac:dyDescent="0.75">
      <c r="A923" s="11">
        <v>910</v>
      </c>
      <c r="C923" s="24">
        <f t="shared" ca="1" si="540"/>
        <v>0.24290280863598374</v>
      </c>
      <c r="D923" s="24">
        <f t="shared" ca="1" si="540"/>
        <v>-2.1109466954779896</v>
      </c>
      <c r="E923" s="24">
        <f t="shared" ca="1" si="540"/>
        <v>0.89117452531024732</v>
      </c>
      <c r="F923" s="24">
        <f t="shared" ca="1" si="540"/>
        <v>-0.5514406173948051</v>
      </c>
      <c r="G923" s="24">
        <f t="shared" ca="1" si="540"/>
        <v>-3.0647534111109813</v>
      </c>
      <c r="H923" s="24">
        <f t="shared" ca="1" si="540"/>
        <v>0.97488881315147058</v>
      </c>
      <c r="I923" s="24">
        <f t="shared" ca="1" si="540"/>
        <v>0.14011427807516708</v>
      </c>
      <c r="J923" s="24">
        <f t="shared" ca="1" si="540"/>
        <v>0.88831765484458147</v>
      </c>
      <c r="K923" s="24">
        <f t="shared" ca="1" si="540"/>
        <v>3.8383043320327904E-3</v>
      </c>
      <c r="L923" s="24">
        <f t="shared" ca="1" si="540"/>
        <v>1.0655028288366979</v>
      </c>
      <c r="M923" s="24">
        <f t="shared" ca="1" si="540"/>
        <v>-0.40771619019180111</v>
      </c>
      <c r="N923" s="24">
        <f ca="1">SQRT(Inputs!$B$38)*C923+SQRT(1-Inputs!$B$38)*_xlfn.NORM.S.INV(RAND())</f>
        <v>0.82596170479793418</v>
      </c>
      <c r="O923" s="24">
        <f ca="1">SQRT(Inputs!$B$38)*D923+SQRT(1-Inputs!$B$38)*_xlfn.NORM.S.INV(RAND())</f>
        <v>-0.64377820002768849</v>
      </c>
      <c r="P923" s="24">
        <f ca="1">SQRT(Inputs!$B$38)*E923+SQRT(1-Inputs!$B$38)*_xlfn.NORM.S.INV(RAND())</f>
        <v>1.8170219584222369</v>
      </c>
      <c r="Q923" s="24">
        <f ca="1">SQRT(Inputs!$B$38)*F923+SQRT(1-Inputs!$B$38)*_xlfn.NORM.S.INV(RAND())</f>
        <v>-0.30905024369832979</v>
      </c>
      <c r="R923" s="24">
        <f ca="1">SQRT(Inputs!$B$38)*G923+SQRT(1-Inputs!$B$38)*_xlfn.NORM.S.INV(RAND())</f>
        <v>-1.3786033856520978</v>
      </c>
      <c r="S923" s="24">
        <f ca="1">SQRT(Inputs!$B$38)*H923+SQRT(1-Inputs!$B$38)*_xlfn.NORM.S.INV(RAND())</f>
        <v>-0.60000230912677766</v>
      </c>
      <c r="T923" s="24">
        <f ca="1">SQRT(Inputs!$B$38)*I923+SQRT(1-Inputs!$B$38)*_xlfn.NORM.S.INV(RAND())</f>
        <v>0.73170032396708873</v>
      </c>
      <c r="U923" s="24">
        <f ca="1">SQRT(Inputs!$B$38)*J923+SQRT(1-Inputs!$B$38)*_xlfn.NORM.S.INV(RAND())</f>
        <v>-0.41477010447893303</v>
      </c>
      <c r="V923" s="24">
        <f ca="1">SQRT(Inputs!$B$38)*K923+SQRT(1-Inputs!$B$38)*_xlfn.NORM.S.INV(RAND())</f>
        <v>0.98482680559386859</v>
      </c>
      <c r="W923" s="24">
        <f ca="1">SQRT(Inputs!$B$38)*L923+SQRT(1-Inputs!$B$38)*_xlfn.NORM.S.INV(RAND())</f>
        <v>1.8374160168359615</v>
      </c>
      <c r="X923" s="24">
        <f ca="1">SQRT(Inputs!$B$38)*M923+SQRT(1-Inputs!$B$38)*_xlfn.NORM.S.INV(RAND())</f>
        <v>-1.6719127690217443</v>
      </c>
      <c r="Y923" s="24">
        <f ca="1">SQRT(Inputs!$B$38)*C923+SQRT(1-Inputs!$B$38)*_xlfn.NORM.S.INV(RAND())</f>
        <v>-0.32012041600613955</v>
      </c>
      <c r="Z923" s="24">
        <f ca="1">SQRT(Inputs!$B$38)*D923+SQRT(1-Inputs!$B$38)*_xlfn.NORM.S.INV(RAND())</f>
        <v>-0.73001802757390477</v>
      </c>
      <c r="AA923" s="24">
        <f ca="1">SQRT(Inputs!$B$38)*E923+SQRT(1-Inputs!$B$38)*_xlfn.NORM.S.INV(RAND())</f>
        <v>0.35029563142618159</v>
      </c>
      <c r="AB923" s="24">
        <f ca="1">SQRT(Inputs!$B$38)*F923+SQRT(1-Inputs!$B$38)*_xlfn.NORM.S.INV(RAND())</f>
        <v>0.843142504491315</v>
      </c>
      <c r="AC923" s="24">
        <f ca="1">SQRT(Inputs!$B$38)*G923+SQRT(1-Inputs!$B$38)*_xlfn.NORM.S.INV(RAND())</f>
        <v>-1.8027500518176458</v>
      </c>
      <c r="AD923" s="24">
        <f ca="1">SQRT(Inputs!$B$38)*H923+SQRT(1-Inputs!$B$38)*_xlfn.NORM.S.INV(RAND())</f>
        <v>0.91585440000582841</v>
      </c>
      <c r="AE923" s="24">
        <f ca="1">SQRT(Inputs!$B$38)*I923+SQRT(1-Inputs!$B$38)*_xlfn.NORM.S.INV(RAND())</f>
        <v>-0.27248089999670566</v>
      </c>
      <c r="AF923" s="24">
        <f ca="1">SQRT(Inputs!$B$38)*J923+SQRT(1-Inputs!$B$38)*_xlfn.NORM.S.INV(RAND())</f>
        <v>4.9850814891674033E-2</v>
      </c>
      <c r="AG923" s="24">
        <f ca="1">SQRT(Inputs!$B$38)*K923+SQRT(1-Inputs!$B$38)*_xlfn.NORM.S.INV(RAND())</f>
        <v>1.9280869694809692E-2</v>
      </c>
      <c r="AH923" s="24">
        <f ca="1">SQRT(Inputs!$B$38)*L923+SQRT(1-Inputs!$B$38)*_xlfn.NORM.S.INV(RAND())</f>
        <v>0.29572612864223224</v>
      </c>
      <c r="AI923" s="24">
        <f ca="1">SQRT(Inputs!$B$38)*M923+SQRT(1-Inputs!$B$38)*_xlfn.NORM.S.INV(RAND())</f>
        <v>-0.10155348222533615</v>
      </c>
      <c r="AJ923" s="24">
        <f ca="1">SQRT(Inputs!$B$38)*C923+SQRT(1-Inputs!$B$38)*_xlfn.NORM.S.INV(RAND())</f>
        <v>2.0162311863382285E-2</v>
      </c>
      <c r="AK923" s="24">
        <f ca="1">SQRT(Inputs!$B$38)*D923+SQRT(1-Inputs!$B$38)*_xlfn.NORM.S.INV(RAND())</f>
        <v>-1.6051387831621686</v>
      </c>
      <c r="AL923" s="24">
        <f ca="1">SQRT(Inputs!$B$38)*E923+SQRT(1-Inputs!$B$38)*_xlfn.NORM.S.INV(RAND())</f>
        <v>0.22987336458474039</v>
      </c>
      <c r="AM923" s="24">
        <f ca="1">SQRT(Inputs!$B$38)*F923+SQRT(1-Inputs!$B$38)*_xlfn.NORM.S.INV(RAND())</f>
        <v>-2.0229856373339175</v>
      </c>
      <c r="AN923" s="24">
        <f ca="1">SQRT(Inputs!$B$38)*G923+SQRT(1-Inputs!$B$38)*_xlfn.NORM.S.INV(RAND())</f>
        <v>-1.73849272240363</v>
      </c>
      <c r="AO923" s="24">
        <f ca="1">SQRT(Inputs!$B$38)*H923+SQRT(1-Inputs!$B$38)*_xlfn.NORM.S.INV(RAND())</f>
        <v>0.60674594620096256</v>
      </c>
      <c r="AP923" s="24">
        <f ca="1">SQRT(Inputs!$B$38)*I923+SQRT(1-Inputs!$B$38)*_xlfn.NORM.S.INV(RAND())</f>
        <v>0.52393829111044421</v>
      </c>
      <c r="AQ923" s="24">
        <f ca="1">SQRT(Inputs!$B$38)*J923+SQRT(1-Inputs!$B$38)*_xlfn.NORM.S.INV(RAND())</f>
        <v>-4.4967801267984497E-2</v>
      </c>
      <c r="AR923" s="24">
        <f ca="1">SQRT(Inputs!$B$38)*K923+SQRT(1-Inputs!$B$38)*_xlfn.NORM.S.INV(RAND())</f>
        <v>-1.63156152492961</v>
      </c>
      <c r="AS923" s="24">
        <f ca="1">SQRT(Inputs!$B$38)*L923+SQRT(1-Inputs!$B$38)*_xlfn.NORM.S.INV(RAND())</f>
        <v>1.2145571374494142</v>
      </c>
      <c r="AT923" s="24">
        <f ca="1">SQRT(Inputs!$B$38)*M923+SQRT(1-Inputs!$B$38)*_xlfn.NORM.S.INV(RAND())</f>
        <v>0.14814957899946513</v>
      </c>
      <c r="AU923" s="15">
        <f ca="1">Inputs!$B$6*EXP($B$8-0.5*C$5^2+C$5*N923)</f>
        <v>5672.092506640176</v>
      </c>
      <c r="AV923" s="15">
        <f t="shared" ca="1" si="510"/>
        <v>6280.7222451348298</v>
      </c>
      <c r="AW923" s="15">
        <f t="shared" ca="1" si="511"/>
        <v>9785.1178040771647</v>
      </c>
      <c r="AX923" s="15">
        <f t="shared" ca="1" si="512"/>
        <v>11494.17138396781</v>
      </c>
      <c r="AY923" s="15">
        <f t="shared" ca="1" si="513"/>
        <v>11958.091840249206</v>
      </c>
      <c r="AZ923" s="15">
        <f t="shared" ca="1" si="514"/>
        <v>13689.994359350474</v>
      </c>
      <c r="BA923" s="15">
        <f t="shared" ca="1" si="515"/>
        <v>18086.395432169615</v>
      </c>
      <c r="BB923" s="15">
        <f t="shared" ca="1" si="516"/>
        <v>21241.938392541124</v>
      </c>
      <c r="BC923" s="15">
        <f t="shared" ca="1" si="517"/>
        <v>28610.55635452786</v>
      </c>
      <c r="BD923" s="15">
        <f t="shared" ca="1" si="518"/>
        <v>41623.028453032632</v>
      </c>
      <c r="BE923" s="15">
        <f t="shared" ca="1" si="519"/>
        <v>43799.373548433556</v>
      </c>
      <c r="BF923" s="15">
        <f ca="1">Inputs!$B$13*EXP($B$9-0.5*C$6^2+C$6*Y923)</f>
        <v>12980.533590131961</v>
      </c>
      <c r="BG923" s="15">
        <f t="shared" ca="1" si="520"/>
        <v>13867.405976618416</v>
      </c>
      <c r="BH923" s="15">
        <f t="shared" ca="1" si="521"/>
        <v>17956.975522441502</v>
      </c>
      <c r="BI923" s="15">
        <f t="shared" ca="1" si="522"/>
        <v>25028.164465854938</v>
      </c>
      <c r="BJ923" s="15">
        <f t="shared" ca="1" si="523"/>
        <v>23661.449177984934</v>
      </c>
      <c r="BK923" s="15">
        <f t="shared" ca="1" si="524"/>
        <v>32896.284689575412</v>
      </c>
      <c r="BL923" s="15">
        <f t="shared" ca="1" si="525"/>
        <v>39007.118464728119</v>
      </c>
      <c r="BM923" s="15">
        <f t="shared" ca="1" si="526"/>
        <v>48246.024280178252</v>
      </c>
      <c r="BN923" s="15">
        <f t="shared" ca="1" si="527"/>
        <v>59473.826204297591</v>
      </c>
      <c r="BO923" s="15">
        <f t="shared" ca="1" si="528"/>
        <v>75735.60324516322</v>
      </c>
      <c r="BP923" s="15">
        <f t="shared" ca="1" si="529"/>
        <v>92149.970623072993</v>
      </c>
      <c r="BQ923" s="15">
        <f ca="1">Inputs!$B$20*EXP($B$10-0.5*C$7^2+C$7*AJ923)</f>
        <v>4320.2990727722145</v>
      </c>
      <c r="BR923" s="15">
        <f t="shared" ca="1" si="530"/>
        <v>3521.0039251995527</v>
      </c>
      <c r="BS923" s="15">
        <f t="shared" ca="1" si="531"/>
        <v>5150.7057745866477</v>
      </c>
      <c r="BT923" s="15">
        <f t="shared" ca="1" si="532"/>
        <v>4177.1965559175842</v>
      </c>
      <c r="BU923" s="15">
        <f t="shared" ca="1" si="533"/>
        <v>3801.1849372168772</v>
      </c>
      <c r="BV923" s="15">
        <f t="shared" ca="1" si="534"/>
        <v>6063.2269527782264</v>
      </c>
      <c r="BW923" s="15">
        <f t="shared" ca="1" si="535"/>
        <v>9453.1276048876352</v>
      </c>
      <c r="BX923" s="15">
        <f t="shared" ca="1" si="536"/>
        <v>13103.061189570848</v>
      </c>
      <c r="BY923" s="15">
        <f t="shared" ca="1" si="537"/>
        <v>13436.774342075423</v>
      </c>
      <c r="BZ923" s="15">
        <f t="shared" ca="1" si="538"/>
        <v>23570.232819697871</v>
      </c>
      <c r="CA923" s="15">
        <f t="shared" ca="1" si="539"/>
        <v>33992.236385468517</v>
      </c>
      <c r="CB923" s="15">
        <f ca="1">(AU923*DCF!C$10-DCF!C$5*MAX(AU923*DCF!C$10,0)-MAX(AU923-Inputs!$B$6,0)/Inputs!$B$10)*DCF!C$6</f>
        <v>1038.0129245595399</v>
      </c>
      <c r="CC923" s="15">
        <f ca="1">(AV923*DCF!D$10-DCF!D$5*MAX(AV923*DCF!D$10,0)-MAX(AV923-AU923,0)/Inputs!$B$10)*DCF!D$6</f>
        <v>1382.4850639950328</v>
      </c>
      <c r="CD923" s="15">
        <f ca="1">(AW923*DCF!E$10-DCF!E$5*MAX(AW923*DCF!E$10,0)-MAX(AW923-AV923,0)/Inputs!$B$10)*DCF!E$6</f>
        <v>1469.892932223564</v>
      </c>
      <c r="CE923" s="15">
        <f ca="1">(AX923*DCF!F$10-DCF!F$5*MAX(AX923*DCF!F$10,0)-MAX(AX923-AW923,0)/Inputs!$B$10)*DCF!F$6</f>
        <v>2153.547617484448</v>
      </c>
      <c r="CF923" s="15">
        <f ca="1">(AY923*DCF!G$10-DCF!G$5*MAX(AY923*DCF!G$10,0)-MAX(AY923-AX923,0)/Inputs!$B$10)*DCF!G$6</f>
        <v>2374.6699020241194</v>
      </c>
      <c r="CG923" s="15">
        <f ca="1">(AZ923*DCF!H$10-DCF!H$5*MAX(AZ923*DCF!H$10,0)-MAX(AZ923-AY923,0)/Inputs!$B$10)*DCF!H$6</f>
        <v>2350.3918837290857</v>
      </c>
      <c r="CH923" s="15">
        <f ca="1">(BA923*DCF!I$10-DCF!I$5*MAX(BA923*DCF!I$10,0)-MAX(BA923-AZ923,0)/Inputs!$B$10)*DCF!I$6</f>
        <v>2582.5608398296304</v>
      </c>
      <c r="CI923" s="15">
        <f ca="1">(BB923*DCF!J$10-DCF!J$5*MAX(BB923*DCF!J$10,0)-MAX(BB923-BA923,0)/Inputs!$B$10)*DCF!J$6</f>
        <v>3166.9953798768152</v>
      </c>
      <c r="CJ923" s="15">
        <f ca="1">(BC923*DCF!K$10-DCF!K$5*MAX(BC923*DCF!K$10,0)-MAX(BC923-BB923,0)/Inputs!$B$10)*DCF!K$6</f>
        <v>3574.3457411969648</v>
      </c>
      <c r="CK923" s="15">
        <f ca="1">(BD923*DCF!L$10-DCF!L$5*MAX(BD923*DCF!L$10,0)-MAX(BD923-BC923,0)/Inputs!$B$10)*DCF!L$6</f>
        <v>4594.8208602365212</v>
      </c>
      <c r="CL923" s="15">
        <f ca="1">(BE923*DCF!M$10-DCF!M$5*MAX(BE923*DCF!M$10,0)-MAX(BE923-BD923,0)/Inputs!$B$10)*DCF!M$6</f>
        <v>5920.6704351288763</v>
      </c>
      <c r="CM923" s="15">
        <f ca="1">(BF923*DCF!C$28-DCF!C$5*MAX(BF923*DCF!C$28,0)-MAX(BF923-Inputs!$B$13,0)/Inputs!$B$17)*DCF!C$6</f>
        <v>3593.5521093583739</v>
      </c>
      <c r="CN923" s="15">
        <f ca="1">(BG923*DCF!D$28-DCF!D$5*MAX(BG923*DCF!D$28,0)-MAX(BG923-BF923,0)/Inputs!$B$17)*DCF!D$6</f>
        <v>3895.0603525337028</v>
      </c>
      <c r="CO923" s="15">
        <f ca="1">(BH923*DCF!E$28-DCF!E$5*MAX(BH923*DCF!E$28,0)-MAX(BH923-BG923,0)/Inputs!$B$17)*DCF!E$6</f>
        <v>4279.7373523771685</v>
      </c>
      <c r="CP923" s="15">
        <f ca="1">(BI923*DCF!F$28-DCF!F$5*MAX(BI923*DCF!F$28,0)-MAX(BI923-BH923,0)/Inputs!$B$17)*DCF!F$6</f>
        <v>5507.0656732256248</v>
      </c>
      <c r="CQ923" s="15">
        <f ca="1">(BJ923*DCF!G$28-DCF!G$5*MAX(BJ923*DCF!G$28,0)-MAX(BJ923-BI923,0)/Inputs!$B$17)*DCF!G$6</f>
        <v>6139.1425081258085</v>
      </c>
      <c r="CR923" s="15">
        <f ca="1">(BK923*DCF!H$28-DCF!H$5*MAX(BK923*DCF!H$28,0)-MAX(BK923-BJ923,0)/Inputs!$B$17)*DCF!H$6</f>
        <v>6700.7798632739223</v>
      </c>
      <c r="CS923" s="15">
        <f ca="1">(BL923*DCF!I$28-DCF!I$5*MAX(BL923*DCF!I$28,0)-MAX(BL923-BK923,0)/Inputs!$B$17)*DCF!I$6</f>
        <v>8295.5503874628757</v>
      </c>
      <c r="CT923" s="15">
        <f ca="1">(BM923*DCF!J$28-DCF!J$5*MAX(BM923*DCF!J$28,0)-MAX(BM923-BL923,0)/Inputs!$B$17)*DCF!J$6</f>
        <v>9537.8651868137149</v>
      </c>
      <c r="CU923" s="15">
        <f ca="1">(BN923*DCF!K$28-DCF!K$5*MAX(BN923*DCF!K$28,0)-MAX(BN923-BM923,0)/Inputs!$B$17)*DCF!K$6</f>
        <v>11184.618714558272</v>
      </c>
      <c r="CV923" s="15">
        <f ca="1">(BO923*DCF!L$28-DCF!L$5*MAX(BO923*DCF!L$28,0)-MAX(BO923-BN923,0)/Inputs!$B$17)*DCF!L$6</f>
        <v>13270.795339693988</v>
      </c>
      <c r="CW923" s="15">
        <f ca="1">(BP923*DCF!M$28-DCF!M$5*MAX(BP923*DCF!M$28,0)-MAX(BP923-BO923,0)/Inputs!$B$17)*DCF!M$6</f>
        <v>15622.307679443384</v>
      </c>
      <c r="CX923" s="15">
        <f ca="1">(BQ923*DCF!C$46-DCF!C$5*MAX(BQ923*DCF!C$46,0)-MAX(BQ923-Inputs!$B$20,0)/Inputs!$B$24)*DCF!C$6</f>
        <v>-1514.7568633525734</v>
      </c>
      <c r="CY923" s="15">
        <f ca="1">(BR923*DCF!D$46-DCF!D$5*MAX(BR923*DCF!D$46,0)-MAX(BR923-BQ923,0)/Inputs!$B$24)*DCF!D$6</f>
        <v>-600.95325915859428</v>
      </c>
      <c r="CZ923" s="15">
        <f ca="1">(BS923*DCF!E$46-DCF!E$5*MAX(BS923*DCF!E$46,0)-MAX(BS923-BR923,0)/Inputs!$B$24)*DCF!E$6</f>
        <v>-1251.4635299425645</v>
      </c>
      <c r="DA923" s="15">
        <f ca="1">(BT923*DCF!F$46-DCF!F$5*MAX(BT923*DCF!F$46,0)-MAX(BT923-BS923,0)/Inputs!$B$24)*DCF!F$6</f>
        <v>-304.20986345319437</v>
      </c>
      <c r="DB923" s="15">
        <f ca="1">(BU923*DCF!G$46-DCF!G$5*MAX(BU923*DCF!G$46,0)-MAX(BU923-BT923,0)/Inputs!$B$24)*DCF!G$6</f>
        <v>-127.86435106355945</v>
      </c>
      <c r="DC923" s="15">
        <f ca="1">(BV923*DCF!H$46-DCF!H$5*MAX(BV923*DCF!H$46,0)-MAX(BV923-BU923,0)/Inputs!$B$24)*DCF!H$6</f>
        <v>-702.91569657430989</v>
      </c>
      <c r="DD923" s="15">
        <f ca="1">(BW923*DCF!I$46-DCF!I$5*MAX(BW923*DCF!I$46,0)-MAX(BW923-BV923,0)/Inputs!$B$24)*DCF!I$6</f>
        <v>-754.78569126531522</v>
      </c>
      <c r="DE923" s="15">
        <f ca="1">(BX923*DCF!J$46-DCF!J$5*MAX(BX923*DCF!J$46,0)-MAX(BX923-BW923,0)/Inputs!$B$24)*DCF!J$6</f>
        <v>-418.26558322963785</v>
      </c>
      <c r="DF923" s="15">
        <f ca="1">(BY923*DCF!K$46-DCF!K$5*MAX(BY923*DCF!K$46,0)-MAX(BY923-BX923,0)/Inputs!$B$24)*DCF!K$6</f>
        <v>685.80250983605413</v>
      </c>
      <c r="DG923" s="15">
        <f ca="1">(BZ923*DCF!L$46-DCF!L$5*MAX(BZ923*DCF!L$46,0)-MAX(BZ923-BY923,0)/Inputs!$B$24)*DCF!L$6</f>
        <v>-663.93409328024131</v>
      </c>
      <c r="DH923" s="15">
        <f ca="1">(CA923*DCF!M$46-DCF!M$5*MAX(CA923*DCF!M$46,0)-MAX(CA923-BZ923,0)/Inputs!$B$24)*DCF!M$6</f>
        <v>486.07344796218604</v>
      </c>
      <c r="DI923" s="15">
        <f ca="1">SUM(CB923:CL923)+BE923*DCF!M$10*(1+Inputs!$B$30)*(1-Inputs!$B$33)*(1-Inputs!$B$30/Inputs!$B$31)/(Inputs!$B$29-Inputs!$B$30)*DCF!M$6</f>
        <v>152502.62935233011</v>
      </c>
      <c r="DJ923" s="15">
        <f ca="1">SUM(CM923:CW923)+BP923*DCF!M$28*(1+Inputs!$B$30)*(1-Inputs!$B$33)*(1-Inputs!$B$30/Inputs!$B$31)/(Inputs!$B$29-Inputs!$B$30)*DCF!M$6</f>
        <v>429965.92423516366</v>
      </c>
      <c r="DK923" s="15">
        <f ca="1">SUM(CX923:DH923)+CA923*DCF!M$46*(1+Inputs!$B$30)*(1-Inputs!$B$33)*(1-Inputs!$B$30/Inputs!$B$31)/(Inputs!$B$29-Inputs!$B$30)*DCF!M$6</f>
        <v>47388.751116228581</v>
      </c>
      <c r="DM923" s="15">
        <f ca="1">DI923+DJ923+DK923+Inputs!$B$34+Inputs!$B$36-Inputs!$B$35</f>
        <v>706708.30470372224</v>
      </c>
    </row>
    <row r="924" spans="1:117" x14ac:dyDescent="0.75">
      <c r="A924" s="11">
        <v>911</v>
      </c>
      <c r="C924" s="24">
        <f t="shared" ref="C924:M933" ca="1" si="541">_xlfn.NORM.S.INV(RAND())</f>
        <v>0.97517338898310657</v>
      </c>
      <c r="D924" s="24">
        <f t="shared" ca="1" si="541"/>
        <v>0.66010213656561301</v>
      </c>
      <c r="E924" s="24">
        <f t="shared" ca="1" si="541"/>
        <v>0.26877952441783148</v>
      </c>
      <c r="F924" s="24">
        <f t="shared" ca="1" si="541"/>
        <v>-9.4295719178477247E-2</v>
      </c>
      <c r="G924" s="24">
        <f t="shared" ca="1" si="541"/>
        <v>0.22038309422870755</v>
      </c>
      <c r="H924" s="24">
        <f t="shared" ca="1" si="541"/>
        <v>0.84638758808685</v>
      </c>
      <c r="I924" s="24">
        <f t="shared" ca="1" si="541"/>
        <v>-1.0482200100253329</v>
      </c>
      <c r="J924" s="24">
        <f t="shared" ca="1" si="541"/>
        <v>-0.2497349575050134</v>
      </c>
      <c r="K924" s="24">
        <f t="shared" ca="1" si="541"/>
        <v>-1.16640962299178</v>
      </c>
      <c r="L924" s="24">
        <f t="shared" ca="1" si="541"/>
        <v>7.3879673004803817E-2</v>
      </c>
      <c r="M924" s="24">
        <f t="shared" ca="1" si="541"/>
        <v>-1.2258204866937654</v>
      </c>
      <c r="N924" s="24">
        <f ca="1">SQRT(Inputs!$B$38)*C924+SQRT(1-Inputs!$B$38)*_xlfn.NORM.S.INV(RAND())</f>
        <v>-1.3952528128285762</v>
      </c>
      <c r="O924" s="24">
        <f ca="1">SQRT(Inputs!$B$38)*D924+SQRT(1-Inputs!$B$38)*_xlfn.NORM.S.INV(RAND())</f>
        <v>1.8608178539446425</v>
      </c>
      <c r="P924" s="24">
        <f ca="1">SQRT(Inputs!$B$38)*E924+SQRT(1-Inputs!$B$38)*_xlfn.NORM.S.INV(RAND())</f>
        <v>1.2564103133875122</v>
      </c>
      <c r="Q924" s="24">
        <f ca="1">SQRT(Inputs!$B$38)*F924+SQRT(1-Inputs!$B$38)*_xlfn.NORM.S.INV(RAND())</f>
        <v>0.48561171316849028</v>
      </c>
      <c r="R924" s="24">
        <f ca="1">SQRT(Inputs!$B$38)*G924+SQRT(1-Inputs!$B$38)*_xlfn.NORM.S.INV(RAND())</f>
        <v>0.77837468455308578</v>
      </c>
      <c r="S924" s="24">
        <f ca="1">SQRT(Inputs!$B$38)*H924+SQRT(1-Inputs!$B$38)*_xlfn.NORM.S.INV(RAND())</f>
        <v>0.35034420836538938</v>
      </c>
      <c r="T924" s="24">
        <f ca="1">SQRT(Inputs!$B$38)*I924+SQRT(1-Inputs!$B$38)*_xlfn.NORM.S.INV(RAND())</f>
        <v>-0.88404612396993376</v>
      </c>
      <c r="U924" s="24">
        <f ca="1">SQRT(Inputs!$B$38)*J924+SQRT(1-Inputs!$B$38)*_xlfn.NORM.S.INV(RAND())</f>
        <v>7.8606598617258161E-2</v>
      </c>
      <c r="V924" s="24">
        <f ca="1">SQRT(Inputs!$B$38)*K924+SQRT(1-Inputs!$B$38)*_xlfn.NORM.S.INV(RAND())</f>
        <v>1.712293290213009</v>
      </c>
      <c r="W924" s="24">
        <f ca="1">SQRT(Inputs!$B$38)*L924+SQRT(1-Inputs!$B$38)*_xlfn.NORM.S.INV(RAND())</f>
        <v>-4.6467376489711894E-2</v>
      </c>
      <c r="X924" s="24">
        <f ca="1">SQRT(Inputs!$B$38)*M924+SQRT(1-Inputs!$B$38)*_xlfn.NORM.S.INV(RAND())</f>
        <v>-0.46478219094549322</v>
      </c>
      <c r="Y924" s="24">
        <f ca="1">SQRT(Inputs!$B$38)*C924+SQRT(1-Inputs!$B$38)*_xlfn.NORM.S.INV(RAND())</f>
        <v>1.2433514123535105E-2</v>
      </c>
      <c r="Z924" s="24">
        <f ca="1">SQRT(Inputs!$B$38)*D924+SQRT(1-Inputs!$B$38)*_xlfn.NORM.S.INV(RAND())</f>
        <v>1.9498079364449694E-2</v>
      </c>
      <c r="AA924" s="24">
        <f ca="1">SQRT(Inputs!$B$38)*E924+SQRT(1-Inputs!$B$38)*_xlfn.NORM.S.INV(RAND())</f>
        <v>5.3050902994522003E-2</v>
      </c>
      <c r="AB924" s="24">
        <f ca="1">SQRT(Inputs!$B$38)*F924+SQRT(1-Inputs!$B$38)*_xlfn.NORM.S.INV(RAND())</f>
        <v>-0.8404998386729845</v>
      </c>
      <c r="AC924" s="24">
        <f ca="1">SQRT(Inputs!$B$38)*G924+SQRT(1-Inputs!$B$38)*_xlfn.NORM.S.INV(RAND())</f>
        <v>-0.41516197425213708</v>
      </c>
      <c r="AD924" s="24">
        <f ca="1">SQRT(Inputs!$B$38)*H924+SQRT(1-Inputs!$B$38)*_xlfn.NORM.S.INV(RAND())</f>
        <v>0.13448043187596137</v>
      </c>
      <c r="AE924" s="24">
        <f ca="1">SQRT(Inputs!$B$38)*I924+SQRT(1-Inputs!$B$38)*_xlfn.NORM.S.INV(RAND())</f>
        <v>-0.3417551330788946</v>
      </c>
      <c r="AF924" s="24">
        <f ca="1">SQRT(Inputs!$B$38)*J924+SQRT(1-Inputs!$B$38)*_xlfn.NORM.S.INV(RAND())</f>
        <v>-0.52534927797329178</v>
      </c>
      <c r="AG924" s="24">
        <f ca="1">SQRT(Inputs!$B$38)*K924+SQRT(1-Inputs!$B$38)*_xlfn.NORM.S.INV(RAND())</f>
        <v>1.3041549799800198</v>
      </c>
      <c r="AH924" s="24">
        <f ca="1">SQRT(Inputs!$B$38)*L924+SQRT(1-Inputs!$B$38)*_xlfn.NORM.S.INV(RAND())</f>
        <v>-0.82835085109799433</v>
      </c>
      <c r="AI924" s="24">
        <f ca="1">SQRT(Inputs!$B$38)*M924+SQRT(1-Inputs!$B$38)*_xlfn.NORM.S.INV(RAND())</f>
        <v>0.31622823624375185</v>
      </c>
      <c r="AJ924" s="24">
        <f ca="1">SQRT(Inputs!$B$38)*C924+SQRT(1-Inputs!$B$38)*_xlfn.NORM.S.INV(RAND())</f>
        <v>1.2199481955170919</v>
      </c>
      <c r="AK924" s="24">
        <f ca="1">SQRT(Inputs!$B$38)*D924+SQRT(1-Inputs!$B$38)*_xlfn.NORM.S.INV(RAND())</f>
        <v>3.1179357191549375</v>
      </c>
      <c r="AL924" s="24">
        <f ca="1">SQRT(Inputs!$B$38)*E924+SQRT(1-Inputs!$B$38)*_xlfn.NORM.S.INV(RAND())</f>
        <v>0.83299486748818963</v>
      </c>
      <c r="AM924" s="24">
        <f ca="1">SQRT(Inputs!$B$38)*F924+SQRT(1-Inputs!$B$38)*_xlfn.NORM.S.INV(RAND())</f>
        <v>0.58895363047028271</v>
      </c>
      <c r="AN924" s="24">
        <f ca="1">SQRT(Inputs!$B$38)*G924+SQRT(1-Inputs!$B$38)*_xlfn.NORM.S.INV(RAND())</f>
        <v>-2.8653418510262083E-2</v>
      </c>
      <c r="AO924" s="24">
        <f ca="1">SQRT(Inputs!$B$38)*H924+SQRT(1-Inputs!$B$38)*_xlfn.NORM.S.INV(RAND())</f>
        <v>0.88124259566755181</v>
      </c>
      <c r="AP924" s="24">
        <f ca="1">SQRT(Inputs!$B$38)*I924+SQRT(1-Inputs!$B$38)*_xlfn.NORM.S.INV(RAND())</f>
        <v>-2.4914524656660695</v>
      </c>
      <c r="AQ924" s="24">
        <f ca="1">SQRT(Inputs!$B$38)*J924+SQRT(1-Inputs!$B$38)*_xlfn.NORM.S.INV(RAND())</f>
        <v>-1.4199744326192065</v>
      </c>
      <c r="AR924" s="24">
        <f ca="1">SQRT(Inputs!$B$38)*K924+SQRT(1-Inputs!$B$38)*_xlfn.NORM.S.INV(RAND())</f>
        <v>0.15992158048695615</v>
      </c>
      <c r="AS924" s="24">
        <f ca="1">SQRT(Inputs!$B$38)*L924+SQRT(1-Inputs!$B$38)*_xlfn.NORM.S.INV(RAND())</f>
        <v>-0.99192839808594935</v>
      </c>
      <c r="AT924" s="24">
        <f ca="1">SQRT(Inputs!$B$38)*M924+SQRT(1-Inputs!$B$38)*_xlfn.NORM.S.INV(RAND())</f>
        <v>-1.4231278824016209</v>
      </c>
      <c r="AU924" s="15">
        <f ca="1">Inputs!$B$6*EXP($B$8-0.5*C$5^2+C$5*N924)</f>
        <v>3959.0467380030859</v>
      </c>
      <c r="AV924" s="15">
        <f t="shared" ca="1" si="510"/>
        <v>6335.6089553733273</v>
      </c>
      <c r="AW924" s="15">
        <f t="shared" ca="1" si="511"/>
        <v>9151.7731066636479</v>
      </c>
      <c r="AX924" s="15">
        <f t="shared" ca="1" si="512"/>
        <v>11872.258893842278</v>
      </c>
      <c r="AY924" s="15">
        <f t="shared" ca="1" si="513"/>
        <v>15889.867589436843</v>
      </c>
      <c r="AZ924" s="15">
        <f t="shared" ca="1" si="514"/>
        <v>20198.135387784772</v>
      </c>
      <c r="BA924" s="15">
        <f t="shared" ca="1" si="515"/>
        <v>22533.014721865922</v>
      </c>
      <c r="BB924" s="15">
        <f t="shared" ca="1" si="516"/>
        <v>27805.399441859059</v>
      </c>
      <c r="BC924" s="15">
        <f t="shared" ca="1" si="517"/>
        <v>40175.235949419104</v>
      </c>
      <c r="BD924" s="15">
        <f t="shared" ca="1" si="518"/>
        <v>49005.000973046517</v>
      </c>
      <c r="BE924" s="15">
        <f t="shared" ca="1" si="519"/>
        <v>57560.359055252549</v>
      </c>
      <c r="BF924" s="15">
        <f ca="1">Inputs!$B$13*EXP($B$9-0.5*C$6^2+C$6*Y924)</f>
        <v>13865.155130440147</v>
      </c>
      <c r="BG924" s="15">
        <f t="shared" ca="1" si="520"/>
        <v>16957.508797273218</v>
      </c>
      <c r="BH924" s="15">
        <f t="shared" ca="1" si="521"/>
        <v>20902.064856020166</v>
      </c>
      <c r="BI924" s="15">
        <f t="shared" ca="1" si="522"/>
        <v>22482.241384334222</v>
      </c>
      <c r="BJ924" s="15">
        <f t="shared" ca="1" si="523"/>
        <v>25960.747510338046</v>
      </c>
      <c r="BK924" s="15">
        <f t="shared" ca="1" si="524"/>
        <v>32450.617379972471</v>
      </c>
      <c r="BL924" s="15">
        <f t="shared" ca="1" si="525"/>
        <v>38134.772790035626</v>
      </c>
      <c r="BM924" s="15">
        <f t="shared" ca="1" si="526"/>
        <v>43914.303743435492</v>
      </c>
      <c r="BN924" s="15">
        <f t="shared" ca="1" si="527"/>
        <v>63145.209638972374</v>
      </c>
      <c r="BO924" s="15">
        <f t="shared" ca="1" si="528"/>
        <v>70561.598648312749</v>
      </c>
      <c r="BP924" s="15">
        <f t="shared" ca="1" si="529"/>
        <v>90016.070824194117</v>
      </c>
      <c r="BQ924" s="15">
        <f ca="1">Inputs!$B$20*EXP($B$10-0.5*C$7^2+C$7*AJ924)</f>
        <v>6611.8792148820112</v>
      </c>
      <c r="BR924" s="15">
        <f t="shared" ca="1" si="530"/>
        <v>24149.012580684132</v>
      </c>
      <c r="BS924" s="15">
        <f t="shared" ca="1" si="531"/>
        <v>42007.548838746894</v>
      </c>
      <c r="BT924" s="15">
        <f t="shared" ca="1" si="532"/>
        <v>67596.202820500141</v>
      </c>
      <c r="BU924" s="15">
        <f t="shared" ca="1" si="533"/>
        <v>93032.964770400795</v>
      </c>
      <c r="BV924" s="15">
        <f t="shared" ca="1" si="534"/>
        <v>157862.89501938756</v>
      </c>
      <c r="BW924" s="15">
        <f t="shared" ca="1" si="535"/>
        <v>130011.80184280731</v>
      </c>
      <c r="BX924" s="15">
        <f t="shared" ca="1" si="536"/>
        <v>136793.46089056719</v>
      </c>
      <c r="BY924" s="15">
        <f t="shared" ca="1" si="537"/>
        <v>197626.0544699984</v>
      </c>
      <c r="BZ924" s="15">
        <f t="shared" ca="1" si="538"/>
        <v>231074.28926898385</v>
      </c>
      <c r="CA924" s="15">
        <f t="shared" ca="1" si="539"/>
        <v>252060.60990075432</v>
      </c>
      <c r="CB924" s="15">
        <f ca="1">(AU924*DCF!C$10-DCF!C$5*MAX(AU924*DCF!C$10,0)-MAX(AU924-Inputs!$B$6,0)/Inputs!$B$10)*DCF!C$6</f>
        <v>1016.7192918869222</v>
      </c>
      <c r="CC924" s="15">
        <f ca="1">(AV924*DCF!D$10-DCF!D$5*MAX(AV924*DCF!D$10,0)-MAX(AV924-AU924,0)/Inputs!$B$10)*DCF!D$6</f>
        <v>964.79926287655542</v>
      </c>
      <c r="CD924" s="15">
        <f ca="1">(AW924*DCF!E$10-DCF!E$5*MAX(AW924*DCF!E$10,0)-MAX(AW924-AV924,0)/Inputs!$B$10)*DCF!E$6</f>
        <v>1478.681937410091</v>
      </c>
      <c r="CE924" s="15">
        <f ca="1">(AX924*DCF!F$10-DCF!F$5*MAX(AX924*DCF!F$10,0)-MAX(AX924-AW924,0)/Inputs!$B$10)*DCF!F$6</f>
        <v>2025.6295523470737</v>
      </c>
      <c r="CF924" s="15">
        <f ca="1">(AY924*DCF!G$10-DCF!G$5*MAX(AY924*DCF!G$10,0)-MAX(AY924-AX924,0)/Inputs!$B$10)*DCF!G$6</f>
        <v>2501.69208942676</v>
      </c>
      <c r="CG924" s="15">
        <f ca="1">(AZ924*DCF!H$10-DCF!H$5*MAX(AZ924*DCF!H$10,0)-MAX(AZ924-AY924,0)/Inputs!$B$10)*DCF!H$6</f>
        <v>3156.4722897865277</v>
      </c>
      <c r="CH924" s="15">
        <f ca="1">(BA924*DCF!I$10-DCF!I$5*MAX(BA924*DCF!I$10,0)-MAX(BA924-AZ924,0)/Inputs!$B$10)*DCF!I$6</f>
        <v>3732.9577652336407</v>
      </c>
      <c r="CI924" s="15">
        <f ca="1">(BB924*DCF!J$10-DCF!J$5*MAX(BB924*DCF!J$10,0)-MAX(BB924-BA924,0)/Inputs!$B$10)*DCF!J$6</f>
        <v>3972.5280393798312</v>
      </c>
      <c r="CJ924" s="15">
        <f ca="1">(BC924*DCF!K$10-DCF!K$5*MAX(BC924*DCF!K$10,0)-MAX(BC924-BB924,0)/Inputs!$B$10)*DCF!K$6</f>
        <v>4735.9789623048464</v>
      </c>
      <c r="CK924" s="15">
        <f ca="1">(BD924*DCF!L$10-DCF!L$5*MAX(BD924*DCF!L$10,0)-MAX(BD924-BC924,0)/Inputs!$B$10)*DCF!L$6</f>
        <v>6249.0544403184076</v>
      </c>
      <c r="CL924" s="15">
        <f ca="1">(BE924*DCF!M$10-DCF!M$5*MAX(BE924*DCF!M$10,0)-MAX(BE924-BD924,0)/Inputs!$B$10)*DCF!M$6</f>
        <v>7100.4822149328129</v>
      </c>
      <c r="CM924" s="15">
        <f ca="1">(BF924*DCF!C$28-DCF!C$5*MAX(BF924*DCF!C$28,0)-MAX(BF924-Inputs!$B$13,0)/Inputs!$B$17)*DCF!C$6</f>
        <v>3659.2322153228897</v>
      </c>
      <c r="CN924" s="15">
        <f ca="1">(BG924*DCF!D$28-DCF!D$5*MAX(BG924*DCF!D$28,0)-MAX(BG924-BF924,0)/Inputs!$B$17)*DCF!D$6</f>
        <v>4334.6366251784812</v>
      </c>
      <c r="CO924" s="15">
        <f ca="1">(BH924*DCF!E$28-DCF!E$5*MAX(BH924*DCF!E$28,0)-MAX(BH924-BG924,0)/Inputs!$B$17)*DCF!E$6</f>
        <v>5142.4192554369256</v>
      </c>
      <c r="CP924" s="15">
        <f ca="1">(BI924*DCF!F$28-DCF!F$5*MAX(BI924*DCF!F$28,0)-MAX(BI924-BH924,0)/Inputs!$B$17)*DCF!F$6</f>
        <v>5815.6402206433331</v>
      </c>
      <c r="CQ924" s="15">
        <f ca="1">(BJ924*DCF!G$28-DCF!G$5*MAX(BJ924*DCF!G$28,0)-MAX(BJ924-BI924,0)/Inputs!$B$17)*DCF!G$6</f>
        <v>6150.6625382318098</v>
      </c>
      <c r="CR924" s="15">
        <f ca="1">(BK924*DCF!H$28-DCF!H$5*MAX(BK924*DCF!H$28,0)-MAX(BK924-BJ924,0)/Inputs!$B$17)*DCF!H$6</f>
        <v>7017.0520479599836</v>
      </c>
      <c r="CS924" s="15">
        <f ca="1">(BL924*DCF!I$28-DCF!I$5*MAX(BL924*DCF!I$28,0)-MAX(BL924-BK924,0)/Inputs!$B$17)*DCF!I$6</f>
        <v>8151.6570788258823</v>
      </c>
      <c r="CT924" s="15">
        <f ca="1">(BM924*DCF!J$28-DCF!J$5*MAX(BM924*DCF!J$28,0)-MAX(BM924-BL924,0)/Inputs!$B$17)*DCF!J$6</f>
        <v>9030.2167508005623</v>
      </c>
      <c r="CU924" s="15">
        <f ca="1">(BN924*DCF!K$28-DCF!K$5*MAX(BN924*DCF!K$28,0)-MAX(BN924-BM924,0)/Inputs!$B$17)*DCF!K$6</f>
        <v>10979.679702287187</v>
      </c>
      <c r="CV924" s="15">
        <f ca="1">(BO924*DCF!L$28-DCF!L$5*MAX(BO924*DCF!L$28,0)-MAX(BO924-BN924,0)/Inputs!$B$17)*DCF!L$6</f>
        <v>13239.343226243174</v>
      </c>
      <c r="CW924" s="15">
        <f ca="1">(BP924*DCF!M$28-DCF!M$5*MAX(BP924*DCF!M$28,0)-MAX(BP924-BO924,0)/Inputs!$B$17)*DCF!M$6</f>
        <v>14903.03682114951</v>
      </c>
      <c r="CX924" s="15">
        <f ca="1">(BQ924*DCF!C$46-DCF!C$5*MAX(BQ924*DCF!C$46,0)-MAX(BQ924-Inputs!$B$20,0)/Inputs!$B$24)*DCF!C$6</f>
        <v>-3102.4567308651349</v>
      </c>
      <c r="CY924" s="15">
        <f ca="1">(BR924*DCF!D$46-DCF!D$5*MAX(BR924*DCF!D$46,0)-MAX(BR924-BQ924,0)/Inputs!$B$24)*DCF!D$6</f>
        <v>-11604.622521033565</v>
      </c>
      <c r="CZ924" s="15">
        <f ca="1">(BS924*DCF!E$46-DCF!E$5*MAX(BS924*DCF!E$46,0)-MAX(BS924-BR924,0)/Inputs!$B$24)*DCF!E$6</f>
        <v>-12006.809146013129</v>
      </c>
      <c r="DA924" s="15">
        <f ca="1">(BT924*DCF!F$46-DCF!F$5*MAX(BT924*DCF!F$46,0)-MAX(BT924-BS924,0)/Inputs!$B$24)*DCF!F$6</f>
        <v>-14240.420698999875</v>
      </c>
      <c r="DB924" s="15">
        <f ca="1">(BU924*DCF!G$46-DCF!G$5*MAX(BU924*DCF!G$46,0)-MAX(BU924-BT924,0)/Inputs!$B$24)*DCF!G$6</f>
        <v>-11685.869275077257</v>
      </c>
      <c r="DC924" s="15">
        <f ca="1">(BV924*DCF!H$46-DCF!H$5*MAX(BV924*DCF!H$46,0)-MAX(BV924-BU924,0)/Inputs!$B$24)*DCF!H$6</f>
        <v>-20145.503605299655</v>
      </c>
      <c r="DD924" s="15">
        <f ca="1">(BW924*DCF!I$46-DCF!I$5*MAX(BW924*DCF!I$46,0)-MAX(BW924-BV924,0)/Inputs!$B$24)*DCF!I$6</f>
        <v>3002.6729525094729</v>
      </c>
      <c r="DE924" s="15">
        <f ca="1">(BX924*DCF!J$46-DCF!J$5*MAX(BX924*DCF!J$46,0)-MAX(BX924-BW924,0)/Inputs!$B$24)*DCF!J$6</f>
        <v>3939.7221112387401</v>
      </c>
      <c r="DF924" s="15">
        <f ca="1">(BY924*DCF!K$46-DCF!K$5*MAX(BY924*DCF!K$46,0)-MAX(BY924-BX924,0)/Inputs!$B$24)*DCF!K$6</f>
        <v>-3613.3058322493048</v>
      </c>
      <c r="DG924" s="15">
        <f ca="1">(BZ924*DCF!L$46-DCF!L$5*MAX(BZ924*DCF!L$46,0)-MAX(BZ924-BY924,0)/Inputs!$B$24)*DCF!L$6</f>
        <v>8403.6515057682573</v>
      </c>
      <c r="DH924" s="15">
        <f ca="1">(CA924*DCF!M$46-DCF!M$5*MAX(CA924*DCF!M$46,0)-MAX(CA924-BZ924,0)/Inputs!$B$24)*DCF!M$6</f>
        <v>15373.24193119275</v>
      </c>
      <c r="DI924" s="15">
        <f ca="1">SUM(CB924:CL924)+BE924*DCF!M$10*(1+Inputs!$B$30)*(1-Inputs!$B$33)*(1-Inputs!$B$30/Inputs!$B$31)/(Inputs!$B$29-Inputs!$B$30)*DCF!M$6</f>
        <v>197126.23625362114</v>
      </c>
      <c r="DJ924" s="15">
        <f ca="1">SUM(CM924:CW924)+BP924*DCF!M$28*(1+Inputs!$B$30)*(1-Inputs!$B$33)*(1-Inputs!$B$30/Inputs!$B$31)/(Inputs!$B$29-Inputs!$B$30)*DCF!M$6</f>
        <v>422444.7970727986</v>
      </c>
      <c r="DK924" s="15">
        <f ca="1">SUM(CX924:DH924)+CA924*DCF!M$46*(1+Inputs!$B$30)*(1-Inputs!$B$33)*(1-Inputs!$B$30/Inputs!$B$31)/(Inputs!$B$29-Inputs!$B$30)*DCF!M$6</f>
        <v>344035.86208578292</v>
      </c>
      <c r="DM924" s="15">
        <f ca="1">DI924+DJ924+DK924+Inputs!$B$34+Inputs!$B$36-Inputs!$B$35</f>
        <v>1040457.8954122027</v>
      </c>
    </row>
    <row r="925" spans="1:117" x14ac:dyDescent="0.75">
      <c r="A925" s="11">
        <v>912</v>
      </c>
      <c r="C925" s="24">
        <f t="shared" ca="1" si="541"/>
        <v>-0.57829842108522855</v>
      </c>
      <c r="D925" s="24">
        <f t="shared" ca="1" si="541"/>
        <v>0.5439646737270073</v>
      </c>
      <c r="E925" s="24">
        <f t="shared" ca="1" si="541"/>
        <v>0.13576989681998797</v>
      </c>
      <c r="F925" s="24">
        <f t="shared" ca="1" si="541"/>
        <v>-1.2360225058886432</v>
      </c>
      <c r="G925" s="24">
        <f t="shared" ca="1" si="541"/>
        <v>1.7082917015490084</v>
      </c>
      <c r="H925" s="24">
        <f t="shared" ca="1" si="541"/>
        <v>2.4293134846962334</v>
      </c>
      <c r="I925" s="24">
        <f t="shared" ca="1" si="541"/>
        <v>0.29907854135212536</v>
      </c>
      <c r="J925" s="24">
        <f t="shared" ca="1" si="541"/>
        <v>-0.29869051818534775</v>
      </c>
      <c r="K925" s="24">
        <f t="shared" ca="1" si="541"/>
        <v>0.71864473238870874</v>
      </c>
      <c r="L925" s="24">
        <f t="shared" ca="1" si="541"/>
        <v>6.295332907454948E-2</v>
      </c>
      <c r="M925" s="24">
        <f t="shared" ca="1" si="541"/>
        <v>-2.0168701704437004</v>
      </c>
      <c r="N925" s="24">
        <f ca="1">SQRT(Inputs!$B$38)*C925+SQRT(1-Inputs!$B$38)*_xlfn.NORM.S.INV(RAND())</f>
        <v>1.3041468819928022</v>
      </c>
      <c r="O925" s="24">
        <f ca="1">SQRT(Inputs!$B$38)*D925+SQRT(1-Inputs!$B$38)*_xlfn.NORM.S.INV(RAND())</f>
        <v>0.75820809762771935</v>
      </c>
      <c r="P925" s="24">
        <f ca="1">SQRT(Inputs!$B$38)*E925+SQRT(1-Inputs!$B$38)*_xlfn.NORM.S.INV(RAND())</f>
        <v>0.5880077328620581</v>
      </c>
      <c r="Q925" s="24">
        <f ca="1">SQRT(Inputs!$B$38)*F925+SQRT(1-Inputs!$B$38)*_xlfn.NORM.S.INV(RAND())</f>
        <v>-0.93282767023132407</v>
      </c>
      <c r="R925" s="24">
        <f ca="1">SQRT(Inputs!$B$38)*G925+SQRT(1-Inputs!$B$38)*_xlfn.NORM.S.INV(RAND())</f>
        <v>2.503212086555763</v>
      </c>
      <c r="S925" s="24">
        <f ca="1">SQRT(Inputs!$B$38)*H925+SQRT(1-Inputs!$B$38)*_xlfn.NORM.S.INV(RAND())</f>
        <v>1.0728582928381714</v>
      </c>
      <c r="T925" s="24">
        <f ca="1">SQRT(Inputs!$B$38)*I925+SQRT(1-Inputs!$B$38)*_xlfn.NORM.S.INV(RAND())</f>
        <v>-0.21811286841569982</v>
      </c>
      <c r="U925" s="24">
        <f ca="1">SQRT(Inputs!$B$38)*J925+SQRT(1-Inputs!$B$38)*_xlfn.NORM.S.INV(RAND())</f>
        <v>-0.4517493846908438</v>
      </c>
      <c r="V925" s="24">
        <f ca="1">SQRT(Inputs!$B$38)*K925+SQRT(1-Inputs!$B$38)*_xlfn.NORM.S.INV(RAND())</f>
        <v>1.7264291020240452</v>
      </c>
      <c r="W925" s="24">
        <f ca="1">SQRT(Inputs!$B$38)*L925+SQRT(1-Inputs!$B$38)*_xlfn.NORM.S.INV(RAND())</f>
        <v>-0.28060142801454713</v>
      </c>
      <c r="X925" s="24">
        <f ca="1">SQRT(Inputs!$B$38)*M925+SQRT(1-Inputs!$B$38)*_xlfn.NORM.S.INV(RAND())</f>
        <v>-1.447867837222498</v>
      </c>
      <c r="Y925" s="24">
        <f ca="1">SQRT(Inputs!$B$38)*C925+SQRT(1-Inputs!$B$38)*_xlfn.NORM.S.INV(RAND())</f>
        <v>-2.0187347077306939</v>
      </c>
      <c r="Z925" s="24">
        <f ca="1">SQRT(Inputs!$B$38)*D925+SQRT(1-Inputs!$B$38)*_xlfn.NORM.S.INV(RAND())</f>
        <v>1.3280221274362323</v>
      </c>
      <c r="AA925" s="24">
        <f ca="1">SQRT(Inputs!$B$38)*E925+SQRT(1-Inputs!$B$38)*_xlfn.NORM.S.INV(RAND())</f>
        <v>0.79179209046603138</v>
      </c>
      <c r="AB925" s="24">
        <f ca="1">SQRT(Inputs!$B$38)*F925+SQRT(1-Inputs!$B$38)*_xlfn.NORM.S.INV(RAND())</f>
        <v>0.98133401705014744</v>
      </c>
      <c r="AC925" s="24">
        <f ca="1">SQRT(Inputs!$B$38)*G925+SQRT(1-Inputs!$B$38)*_xlfn.NORM.S.INV(RAND())</f>
        <v>0.55144909808153408</v>
      </c>
      <c r="AD925" s="24">
        <f ca="1">SQRT(Inputs!$B$38)*H925+SQRT(1-Inputs!$B$38)*_xlfn.NORM.S.INV(RAND())</f>
        <v>1.4032303412800262</v>
      </c>
      <c r="AE925" s="24">
        <f ca="1">SQRT(Inputs!$B$38)*I925+SQRT(1-Inputs!$B$38)*_xlfn.NORM.S.INV(RAND())</f>
        <v>-0.11101415909359258</v>
      </c>
      <c r="AF925" s="24">
        <f ca="1">SQRT(Inputs!$B$38)*J925+SQRT(1-Inputs!$B$38)*_xlfn.NORM.S.INV(RAND())</f>
        <v>-1.0138765624634789</v>
      </c>
      <c r="AG925" s="24">
        <f ca="1">SQRT(Inputs!$B$38)*K925+SQRT(1-Inputs!$B$38)*_xlfn.NORM.S.INV(RAND())</f>
        <v>0.12344454109129605</v>
      </c>
      <c r="AH925" s="24">
        <f ca="1">SQRT(Inputs!$B$38)*L925+SQRT(1-Inputs!$B$38)*_xlfn.NORM.S.INV(RAND())</f>
        <v>0.44104107065383358</v>
      </c>
      <c r="AI925" s="24">
        <f ca="1">SQRT(Inputs!$B$38)*M925+SQRT(1-Inputs!$B$38)*_xlfn.NORM.S.INV(RAND())</f>
        <v>-2.1380284624614569</v>
      </c>
      <c r="AJ925" s="24">
        <f ca="1">SQRT(Inputs!$B$38)*C925+SQRT(1-Inputs!$B$38)*_xlfn.NORM.S.INV(RAND())</f>
        <v>-0.9904339794247039</v>
      </c>
      <c r="AK925" s="24">
        <f ca="1">SQRT(Inputs!$B$38)*D925+SQRT(1-Inputs!$B$38)*_xlfn.NORM.S.INV(RAND())</f>
        <v>-0.22094074268219183</v>
      </c>
      <c r="AL925" s="24">
        <f ca="1">SQRT(Inputs!$B$38)*E925+SQRT(1-Inputs!$B$38)*_xlfn.NORM.S.INV(RAND())</f>
        <v>0.2427282922250362</v>
      </c>
      <c r="AM925" s="24">
        <f ca="1">SQRT(Inputs!$B$38)*F925+SQRT(1-Inputs!$B$38)*_xlfn.NORM.S.INV(RAND())</f>
        <v>-2.4304290607350953</v>
      </c>
      <c r="AN925" s="24">
        <f ca="1">SQRT(Inputs!$B$38)*G925+SQRT(1-Inputs!$B$38)*_xlfn.NORM.S.INV(RAND())</f>
        <v>1.0856164443515064</v>
      </c>
      <c r="AO925" s="24">
        <f ca="1">SQRT(Inputs!$B$38)*H925+SQRT(1-Inputs!$B$38)*_xlfn.NORM.S.INV(RAND())</f>
        <v>0.5412784844202071</v>
      </c>
      <c r="AP925" s="24">
        <f ca="1">SQRT(Inputs!$B$38)*I925+SQRT(1-Inputs!$B$38)*_xlfn.NORM.S.INV(RAND())</f>
        <v>-0.52712935194979005</v>
      </c>
      <c r="AQ925" s="24">
        <f ca="1">SQRT(Inputs!$B$38)*J925+SQRT(1-Inputs!$B$38)*_xlfn.NORM.S.INV(RAND())</f>
        <v>-2.0373303021316684</v>
      </c>
      <c r="AR925" s="24">
        <f ca="1">SQRT(Inputs!$B$38)*K925+SQRT(1-Inputs!$B$38)*_xlfn.NORM.S.INV(RAND())</f>
        <v>1.0055689839517952</v>
      </c>
      <c r="AS925" s="24">
        <f ca="1">SQRT(Inputs!$B$38)*L925+SQRT(1-Inputs!$B$38)*_xlfn.NORM.S.INV(RAND())</f>
        <v>-0.61137694069213289</v>
      </c>
      <c r="AT925" s="24">
        <f ca="1">SQRT(Inputs!$B$38)*M925+SQRT(1-Inputs!$B$38)*_xlfn.NORM.S.INV(RAND())</f>
        <v>-3.7622624839165342E-2</v>
      </c>
      <c r="AU925" s="15">
        <f ca="1">Inputs!$B$6*EXP($B$8-0.5*C$5^2+C$5*N925)</f>
        <v>6128.5820112049032</v>
      </c>
      <c r="AV925" s="15">
        <f t="shared" ca="1" si="510"/>
        <v>8339.6991453796945</v>
      </c>
      <c r="AW925" s="15">
        <f t="shared" ca="1" si="511"/>
        <v>11008.128254628014</v>
      </c>
      <c r="AX925" s="15">
        <f t="shared" ca="1" si="512"/>
        <v>11961.355069485055</v>
      </c>
      <c r="AY925" s="15">
        <f t="shared" ca="1" si="513"/>
        <v>19581.757844504918</v>
      </c>
      <c r="AZ925" s="15">
        <f t="shared" ca="1" si="514"/>
        <v>26952.333731253417</v>
      </c>
      <c r="BA925" s="15">
        <f t="shared" ca="1" si="515"/>
        <v>32238.375314900237</v>
      </c>
      <c r="BB925" s="15">
        <f t="shared" ca="1" si="516"/>
        <v>37723.000952588874</v>
      </c>
      <c r="BC925" s="15">
        <f t="shared" ca="1" si="517"/>
        <v>54579.322371877206</v>
      </c>
      <c r="BD925" s="15">
        <f t="shared" ca="1" si="518"/>
        <v>65132.736319601972</v>
      </c>
      <c r="BE925" s="15">
        <f t="shared" ca="1" si="519"/>
        <v>69951.301009217408</v>
      </c>
      <c r="BF925" s="15">
        <f ca="1">Inputs!$B$13*EXP($B$9-0.5*C$6^2+C$6*Y925)</f>
        <v>9269.2684342507619</v>
      </c>
      <c r="BG925" s="15">
        <f t="shared" ca="1" si="520"/>
        <v>14355.660390243964</v>
      </c>
      <c r="BH925" s="15">
        <f t="shared" ca="1" si="521"/>
        <v>20001.499085821757</v>
      </c>
      <c r="BI925" s="15">
        <f t="shared" ca="1" si="522"/>
        <v>28477.1129892303</v>
      </c>
      <c r="BJ925" s="15">
        <f t="shared" ca="1" si="523"/>
        <v>37799.404183785351</v>
      </c>
      <c r="BK925" s="15">
        <f t="shared" ca="1" si="524"/>
        <v>56157.426207274337</v>
      </c>
      <c r="BL925" s="15">
        <f t="shared" ca="1" si="525"/>
        <v>67997.306783709588</v>
      </c>
      <c r="BM925" s="15">
        <f t="shared" ca="1" si="526"/>
        <v>73691.914871800647</v>
      </c>
      <c r="BN925" s="15">
        <f t="shared" ca="1" si="527"/>
        <v>91982.517127249535</v>
      </c>
      <c r="BO925" s="15">
        <f t="shared" ca="1" si="528"/>
        <v>119128.41402446947</v>
      </c>
      <c r="BP925" s="15">
        <f t="shared" ca="1" si="529"/>
        <v>115082.09862141842</v>
      </c>
      <c r="BQ925" s="15">
        <f ca="1">Inputs!$B$20*EXP($B$10-0.5*C$7^2+C$7*AJ925)</f>
        <v>3018.8731128714285</v>
      </c>
      <c r="BR925" s="15">
        <f t="shared" ca="1" si="530"/>
        <v>3818.6569431925354</v>
      </c>
      <c r="BS925" s="15">
        <f t="shared" ca="1" si="531"/>
        <v>5606.789879616832</v>
      </c>
      <c r="BT925" s="15">
        <f t="shared" ca="1" si="532"/>
        <v>4086.1343959358737</v>
      </c>
      <c r="BU925" s="15">
        <f t="shared" ca="1" si="533"/>
        <v>7364.1320186013736</v>
      </c>
      <c r="BV925" s="15">
        <f t="shared" ca="1" si="534"/>
        <v>11574.458088566807</v>
      </c>
      <c r="BW925" s="15">
        <f t="shared" ca="1" si="535"/>
        <v>14446.419581280357</v>
      </c>
      <c r="BX925" s="15">
        <f t="shared" ca="1" si="536"/>
        <v>13430.519573027495</v>
      </c>
      <c r="BY925" s="15">
        <f t="shared" ca="1" si="537"/>
        <v>22810.646515194934</v>
      </c>
      <c r="BZ925" s="15">
        <f t="shared" ca="1" si="538"/>
        <v>28604.047648412368</v>
      </c>
      <c r="CA925" s="15">
        <f t="shared" ca="1" si="539"/>
        <v>39912.275328154792</v>
      </c>
      <c r="CB925" s="15">
        <f ca="1">(AU925*DCF!C$10-DCF!C$5*MAX(AU925*DCF!C$10,0)-MAX(AU925-Inputs!$B$6,0)/Inputs!$B$10)*DCF!C$6</f>
        <v>1034.7580730269285</v>
      </c>
      <c r="CC925" s="15">
        <f ca="1">(AV925*DCF!D$10-DCF!D$5*MAX(AV925*DCF!D$10,0)-MAX(AV925-AU925,0)/Inputs!$B$10)*DCF!D$6</f>
        <v>1493.6221229570256</v>
      </c>
      <c r="CD925" s="15">
        <f ca="1">(AW925*DCF!E$10-DCF!E$5*MAX(AW925*DCF!E$10,0)-MAX(AW925-AV925,0)/Inputs!$B$10)*DCF!E$6</f>
        <v>1940.5608398119418</v>
      </c>
      <c r="CE925" s="15">
        <f ca="1">(AX925*DCF!F$10-DCF!F$5*MAX(AX925*DCF!F$10,0)-MAX(AX925-AW925,0)/Inputs!$B$10)*DCF!F$6</f>
        <v>2412.8018821503106</v>
      </c>
      <c r="CF925" s="15">
        <f ca="1">(AY925*DCF!G$10-DCF!G$5*MAX(AY925*DCF!G$10,0)-MAX(AY925-AX925,0)/Inputs!$B$10)*DCF!G$6</f>
        <v>2569.849314881661</v>
      </c>
      <c r="CG925" s="15">
        <f ca="1">(AZ925*DCF!H$10-DCF!H$5*MAX(AZ925*DCF!H$10,0)-MAX(AZ925-AY925,0)/Inputs!$B$10)*DCF!H$6</f>
        <v>3924.0370426083077</v>
      </c>
      <c r="CH925" s="15">
        <f ca="1">(BA925*DCF!I$10-DCF!I$5*MAX(BA925*DCF!I$10,0)-MAX(BA925-AZ925,0)/Inputs!$B$10)*DCF!I$6</f>
        <v>5021.679084641075</v>
      </c>
      <c r="CI925" s="15">
        <f ca="1">(BB925*DCF!J$10-DCF!J$5*MAX(BB925*DCF!J$10,0)-MAX(BB925-BA925,0)/Inputs!$B$10)*DCF!J$6</f>
        <v>5642.2498570462303</v>
      </c>
      <c r="CJ925" s="15">
        <f ca="1">(BC925*DCF!K$10-DCF!K$5*MAX(BC925*DCF!K$10,0)-MAX(BC925-BB925,0)/Inputs!$B$10)*DCF!K$6</f>
        <v>6426.765954568159</v>
      </c>
      <c r="CK925" s="15">
        <f ca="1">(BD925*DCF!L$10-DCF!L$5*MAX(BD925*DCF!L$10,0)-MAX(BD925-BC925,0)/Inputs!$B$10)*DCF!L$6</f>
        <v>8458.5279008729867</v>
      </c>
      <c r="CL925" s="15">
        <f ca="1">(BE925*DCF!M$10-DCF!M$5*MAX(BE925*DCF!M$10,0)-MAX(BE925-BD925,0)/Inputs!$B$10)*DCF!M$6</f>
        <v>9295.4042876923977</v>
      </c>
      <c r="CM925" s="15">
        <f ca="1">(BF925*DCF!C$28-DCF!C$5*MAX(BF925*DCF!C$28,0)-MAX(BF925-Inputs!$B$13,0)/Inputs!$B$17)*DCF!C$6</f>
        <v>2828.9199370845281</v>
      </c>
      <c r="CN925" s="15">
        <f ca="1">(BG925*DCF!D$28-DCF!D$5*MAX(BG925*DCF!D$28,0)-MAX(BG925-BF925,0)/Inputs!$B$17)*DCF!D$6</f>
        <v>3142.9124677880595</v>
      </c>
      <c r="CO925" s="15">
        <f ca="1">(BH925*DCF!E$28-DCF!E$5*MAX(BH925*DCF!E$28,0)-MAX(BH925-BG925,0)/Inputs!$B$17)*DCF!E$6</f>
        <v>4552.0636035090229</v>
      </c>
      <c r="CP925" s="15">
        <f ca="1">(BI925*DCF!F$28-DCF!F$5*MAX(BI925*DCF!F$28,0)-MAX(BI925-BH925,0)/Inputs!$B$17)*DCF!F$6</f>
        <v>6187.6665864463093</v>
      </c>
      <c r="CQ925" s="15">
        <f ca="1">(BJ925*DCF!G$28-DCF!G$5*MAX(BJ925*DCF!G$28,0)-MAX(BJ925-BI925,0)/Inputs!$B$17)*DCF!G$6</f>
        <v>8239.424912804292</v>
      </c>
      <c r="CR925" s="15">
        <f ca="1">(BK925*DCF!H$28-DCF!H$5*MAX(BK925*DCF!H$28,0)-MAX(BK925-BJ925,0)/Inputs!$B$17)*DCF!H$6</f>
        <v>11036.029639511893</v>
      </c>
      <c r="CS925" s="15">
        <f ca="1">(BL925*DCF!I$28-DCF!I$5*MAX(BL925*DCF!I$28,0)-MAX(BL925-BK925,0)/Inputs!$B$17)*DCF!I$6</f>
        <v>14290.387364035916</v>
      </c>
      <c r="CT925" s="15">
        <f ca="1">(BM925*DCF!J$28-DCF!J$5*MAX(BM925*DCF!J$28,0)-MAX(BM925-BL925,0)/Inputs!$B$17)*DCF!J$6</f>
        <v>15684.356141365924</v>
      </c>
      <c r="CU925" s="15">
        <f ca="1">(BN925*DCF!K$28-DCF!K$5*MAX(BN925*DCF!K$28,0)-MAX(BN925-BM925,0)/Inputs!$B$17)*DCF!K$6</f>
        <v>17184.810199711741</v>
      </c>
      <c r="CV925" s="15">
        <f ca="1">(BO925*DCF!L$28-DCF!L$5*MAX(BO925*DCF!L$28,0)-MAX(BO925-BN925,0)/Inputs!$B$17)*DCF!L$6</f>
        <v>20697.015588918315</v>
      </c>
      <c r="CW925" s="15">
        <f ca="1">(BP925*DCF!M$28-DCF!M$5*MAX(BP925*DCF!M$28,0)-MAX(BP925-BO925,0)/Inputs!$B$17)*DCF!M$6</f>
        <v>21652.763456934983</v>
      </c>
      <c r="CX925" s="15">
        <f ca="1">(BQ925*DCF!C$46-DCF!C$5*MAX(BQ925*DCF!C$46,0)-MAX(BQ925-Inputs!$B$20,0)/Inputs!$B$24)*DCF!C$6</f>
        <v>-697.19933322665781</v>
      </c>
      <c r="CY925" s="15">
        <f ca="1">(BR925*DCF!D$46-DCF!D$5*MAX(BR925*DCF!D$46,0)-MAX(BR925-BQ925,0)/Inputs!$B$24)*DCF!D$6</f>
        <v>-993.01680956135931</v>
      </c>
      <c r="CZ925" s="15">
        <f ca="1">(BS925*DCF!E$46-DCF!E$5*MAX(BS925*DCF!E$46,0)-MAX(BS925-BR925,0)/Inputs!$B$24)*DCF!E$6</f>
        <v>-1367.8454424356137</v>
      </c>
      <c r="DA925" s="15">
        <f ca="1">(BT925*DCF!F$46-DCF!F$5*MAX(BT925*DCF!F$46,0)-MAX(BT925-BS925,0)/Inputs!$B$24)*DCF!F$6</f>
        <v>-297.57814122443182</v>
      </c>
      <c r="DB925" s="15">
        <f ca="1">(BU925*DCF!G$46-DCF!G$5*MAX(BU925*DCF!G$46,0)-MAX(BU925-BT925,0)/Inputs!$B$24)*DCF!G$6</f>
        <v>-1350.3684862971268</v>
      </c>
      <c r="DC925" s="15">
        <f ca="1">(BV925*DCF!H$46-DCF!H$5*MAX(BV925*DCF!H$46,0)-MAX(BV925-BU925,0)/Inputs!$B$24)*DCF!H$6</f>
        <v>-1308.3330291459231</v>
      </c>
      <c r="DD925" s="15">
        <f ca="1">(BW925*DCF!I$46-DCF!I$5*MAX(BW925*DCF!I$46,0)-MAX(BW925-BV925,0)/Inputs!$B$24)*DCF!I$6</f>
        <v>-490.78338190548277</v>
      </c>
      <c r="DE925" s="15">
        <f ca="1">(BX925*DCF!J$46-DCF!J$5*MAX(BX925*DCF!J$46,0)-MAX(BX925-BW925,0)/Inputs!$B$24)*DCF!J$6</f>
        <v>563.37314535166774</v>
      </c>
      <c r="DF925" s="15">
        <f ca="1">(BY925*DCF!K$46-DCF!K$5*MAX(BY925*DCF!K$46,0)-MAX(BY925-BX925,0)/Inputs!$B$24)*DCF!K$6</f>
        <v>-994.86104664915251</v>
      </c>
      <c r="DG925" s="15">
        <f ca="1">(BZ925*DCF!L$46-DCF!L$5*MAX(BZ925*DCF!L$46,0)-MAX(BZ925-BY925,0)/Inputs!$B$24)*DCF!L$6</f>
        <v>666.1997322785611</v>
      </c>
      <c r="DH925" s="15">
        <f ca="1">(CA925*DCF!M$46-DCF!M$5*MAX(CA925*DCF!M$46,0)-MAX(CA925-BZ925,0)/Inputs!$B$24)*DCF!M$6</f>
        <v>764.91061741660326</v>
      </c>
      <c r="DI925" s="15">
        <f ca="1">SUM(CB925:CL925)+BE925*DCF!M$10*(1+Inputs!$B$30)*(1-Inputs!$B$33)*(1-Inputs!$B$30/Inputs!$B$31)/(Inputs!$B$29-Inputs!$B$30)*DCF!M$6</f>
        <v>242895.65207910328</v>
      </c>
      <c r="DJ925" s="15">
        <f ca="1">SUM(CM925:CW925)+BP925*DCF!M$28*(1+Inputs!$B$30)*(1-Inputs!$B$33)*(1-Inputs!$B$30/Inputs!$B$31)/(Inputs!$B$29-Inputs!$B$30)*DCF!M$6</f>
        <v>552529.68625360052</v>
      </c>
      <c r="DK925" s="15">
        <f ca="1">SUM(CX925:DH925)+CA925*DCF!M$46*(1+Inputs!$B$30)*(1-Inputs!$B$33)*(1-Inputs!$B$30/Inputs!$B$31)/(Inputs!$B$29-Inputs!$B$30)*DCF!M$6</f>
        <v>56203.603393188372</v>
      </c>
      <c r="DM925" s="15">
        <f ca="1">DI925+DJ925+DK925+Inputs!$B$34+Inputs!$B$36-Inputs!$B$35</f>
        <v>928479.94172589213</v>
      </c>
    </row>
    <row r="926" spans="1:117" x14ac:dyDescent="0.75">
      <c r="A926" s="11">
        <v>913</v>
      </c>
      <c r="C926" s="24">
        <f t="shared" ca="1" si="541"/>
        <v>-1.8209865143740258E-2</v>
      </c>
      <c r="D926" s="24">
        <f t="shared" ca="1" si="541"/>
        <v>0.84062526307729124</v>
      </c>
      <c r="E926" s="24">
        <f t="shared" ca="1" si="541"/>
        <v>-0.58093291945045344</v>
      </c>
      <c r="F926" s="24">
        <f t="shared" ca="1" si="541"/>
        <v>-0.57192133681320823</v>
      </c>
      <c r="G926" s="24">
        <f t="shared" ca="1" si="541"/>
        <v>-0.73444302245702198</v>
      </c>
      <c r="H926" s="24">
        <f t="shared" ca="1" si="541"/>
        <v>0.91803400281738035</v>
      </c>
      <c r="I926" s="24">
        <f t="shared" ca="1" si="541"/>
        <v>0.61324037873913029</v>
      </c>
      <c r="J926" s="24">
        <f t="shared" ca="1" si="541"/>
        <v>0.10751684686477549</v>
      </c>
      <c r="K926" s="24">
        <f t="shared" ca="1" si="541"/>
        <v>-0.35420961899866565</v>
      </c>
      <c r="L926" s="24">
        <f t="shared" ca="1" si="541"/>
        <v>-0.69509486436386292</v>
      </c>
      <c r="M926" s="24">
        <f t="shared" ca="1" si="541"/>
        <v>-0.83745882562004803</v>
      </c>
      <c r="N926" s="24">
        <f ca="1">SQRT(Inputs!$B$38)*C926+SQRT(1-Inputs!$B$38)*_xlfn.NORM.S.INV(RAND())</f>
        <v>0.9293649100837067</v>
      </c>
      <c r="O926" s="24">
        <f ca="1">SQRT(Inputs!$B$38)*D926+SQRT(1-Inputs!$B$38)*_xlfn.NORM.S.INV(RAND())</f>
        <v>1.6001473104254098</v>
      </c>
      <c r="P926" s="24">
        <f ca="1">SQRT(Inputs!$B$38)*E926+SQRT(1-Inputs!$B$38)*_xlfn.NORM.S.INV(RAND())</f>
        <v>-1.2371017737176588</v>
      </c>
      <c r="Q926" s="24">
        <f ca="1">SQRT(Inputs!$B$38)*F926+SQRT(1-Inputs!$B$38)*_xlfn.NORM.S.INV(RAND())</f>
        <v>-0.83051721020366032</v>
      </c>
      <c r="R926" s="24">
        <f ca="1">SQRT(Inputs!$B$38)*G926+SQRT(1-Inputs!$B$38)*_xlfn.NORM.S.INV(RAND())</f>
        <v>-0.54075376194997271</v>
      </c>
      <c r="S926" s="24">
        <f ca="1">SQRT(Inputs!$B$38)*H926+SQRT(1-Inputs!$B$38)*_xlfn.NORM.S.INV(RAND())</f>
        <v>1.3634638719994876</v>
      </c>
      <c r="T926" s="24">
        <f ca="1">SQRT(Inputs!$B$38)*I926+SQRT(1-Inputs!$B$38)*_xlfn.NORM.S.INV(RAND())</f>
        <v>1.6019050063919935</v>
      </c>
      <c r="U926" s="24">
        <f ca="1">SQRT(Inputs!$B$38)*J926+SQRT(1-Inputs!$B$38)*_xlfn.NORM.S.INV(RAND())</f>
        <v>-0.39849775407222643</v>
      </c>
      <c r="V926" s="24">
        <f ca="1">SQRT(Inputs!$B$38)*K926+SQRT(1-Inputs!$B$38)*_xlfn.NORM.S.INV(RAND())</f>
        <v>-0.50933984327477555</v>
      </c>
      <c r="W926" s="24">
        <f ca="1">SQRT(Inputs!$B$38)*L926+SQRT(1-Inputs!$B$38)*_xlfn.NORM.S.INV(RAND())</f>
        <v>0.66058113425870557</v>
      </c>
      <c r="X926" s="24">
        <f ca="1">SQRT(Inputs!$B$38)*M926+SQRT(1-Inputs!$B$38)*_xlfn.NORM.S.INV(RAND())</f>
        <v>-0.51586067559565874</v>
      </c>
      <c r="Y926" s="24">
        <f ca="1">SQRT(Inputs!$B$38)*C926+SQRT(1-Inputs!$B$38)*_xlfn.NORM.S.INV(RAND())</f>
        <v>-1.3517811344674147</v>
      </c>
      <c r="Z926" s="24">
        <f ca="1">SQRT(Inputs!$B$38)*D926+SQRT(1-Inputs!$B$38)*_xlfn.NORM.S.INV(RAND())</f>
        <v>0.35231213657066951</v>
      </c>
      <c r="AA926" s="24">
        <f ca="1">SQRT(Inputs!$B$38)*E926+SQRT(1-Inputs!$B$38)*_xlfn.NORM.S.INV(RAND())</f>
        <v>0.11176896754900412</v>
      </c>
      <c r="AB926" s="24">
        <f ca="1">SQRT(Inputs!$B$38)*F926+SQRT(1-Inputs!$B$38)*_xlfn.NORM.S.INV(RAND())</f>
        <v>0.27376667895958851</v>
      </c>
      <c r="AC926" s="24">
        <f ca="1">SQRT(Inputs!$B$38)*G926+SQRT(1-Inputs!$B$38)*_xlfn.NORM.S.INV(RAND())</f>
        <v>0.21589218238157271</v>
      </c>
      <c r="AD926" s="24">
        <f ca="1">SQRT(Inputs!$B$38)*H926+SQRT(1-Inputs!$B$38)*_xlfn.NORM.S.INV(RAND())</f>
        <v>1.6167785718301904</v>
      </c>
      <c r="AE926" s="24">
        <f ca="1">SQRT(Inputs!$B$38)*I926+SQRT(1-Inputs!$B$38)*_xlfn.NORM.S.INV(RAND())</f>
        <v>0.29529122864137841</v>
      </c>
      <c r="AF926" s="24">
        <f ca="1">SQRT(Inputs!$B$38)*J926+SQRT(1-Inputs!$B$38)*_xlfn.NORM.S.INV(RAND())</f>
        <v>0.12782271812522561</v>
      </c>
      <c r="AG926" s="24">
        <f ca="1">SQRT(Inputs!$B$38)*K926+SQRT(1-Inputs!$B$38)*_xlfn.NORM.S.INV(RAND())</f>
        <v>-0.50488288849547291</v>
      </c>
      <c r="AH926" s="24">
        <f ca="1">SQRT(Inputs!$B$38)*L926+SQRT(1-Inputs!$B$38)*_xlfn.NORM.S.INV(RAND())</f>
        <v>-0.83071348649782895</v>
      </c>
      <c r="AI926" s="24">
        <f ca="1">SQRT(Inputs!$B$38)*M926+SQRT(1-Inputs!$B$38)*_xlfn.NORM.S.INV(RAND())</f>
        <v>0.50147727019672728</v>
      </c>
      <c r="AJ926" s="24">
        <f ca="1">SQRT(Inputs!$B$38)*C926+SQRT(1-Inputs!$B$38)*_xlfn.NORM.S.INV(RAND())</f>
        <v>-0.90727884650020196</v>
      </c>
      <c r="AK926" s="24">
        <f ca="1">SQRT(Inputs!$B$38)*D926+SQRT(1-Inputs!$B$38)*_xlfn.NORM.S.INV(RAND())</f>
        <v>0.92751474245707621</v>
      </c>
      <c r="AL926" s="24">
        <f ca="1">SQRT(Inputs!$B$38)*E926+SQRT(1-Inputs!$B$38)*_xlfn.NORM.S.INV(RAND())</f>
        <v>-1.3326172853655043</v>
      </c>
      <c r="AM926" s="24">
        <f ca="1">SQRT(Inputs!$B$38)*F926+SQRT(1-Inputs!$B$38)*_xlfn.NORM.S.INV(RAND())</f>
        <v>0.78600795472470075</v>
      </c>
      <c r="AN926" s="24">
        <f ca="1">SQRT(Inputs!$B$38)*G926+SQRT(1-Inputs!$B$38)*_xlfn.NORM.S.INV(RAND())</f>
        <v>-1.0325166298030708</v>
      </c>
      <c r="AO926" s="24">
        <f ca="1">SQRT(Inputs!$B$38)*H926+SQRT(1-Inputs!$B$38)*_xlfn.NORM.S.INV(RAND())</f>
        <v>0.99688762505732953</v>
      </c>
      <c r="AP926" s="24">
        <f ca="1">SQRT(Inputs!$B$38)*I926+SQRT(1-Inputs!$B$38)*_xlfn.NORM.S.INV(RAND())</f>
        <v>0.56222064415745021</v>
      </c>
      <c r="AQ926" s="24">
        <f ca="1">SQRT(Inputs!$B$38)*J926+SQRT(1-Inputs!$B$38)*_xlfn.NORM.S.INV(RAND())</f>
        <v>-1.2376073579138269</v>
      </c>
      <c r="AR926" s="24">
        <f ca="1">SQRT(Inputs!$B$38)*K926+SQRT(1-Inputs!$B$38)*_xlfn.NORM.S.INV(RAND())</f>
        <v>-1.4301003779584112</v>
      </c>
      <c r="AS926" s="24">
        <f ca="1">SQRT(Inputs!$B$38)*L926+SQRT(1-Inputs!$B$38)*_xlfn.NORM.S.INV(RAND())</f>
        <v>-6.8322029350070035E-2</v>
      </c>
      <c r="AT926" s="24">
        <f ca="1">SQRT(Inputs!$B$38)*M926+SQRT(1-Inputs!$B$38)*_xlfn.NORM.S.INV(RAND())</f>
        <v>0.72057782465909381</v>
      </c>
      <c r="AU926" s="15">
        <f ca="1">Inputs!$B$6*EXP($B$8-0.5*C$5^2+C$5*N926)</f>
        <v>5767.832115007529</v>
      </c>
      <c r="AV926" s="15">
        <f t="shared" ca="1" si="510"/>
        <v>8883.112851113523</v>
      </c>
      <c r="AW926" s="15">
        <f t="shared" ca="1" si="511"/>
        <v>9166.7787027541417</v>
      </c>
      <c r="AX926" s="15">
        <f t="shared" ca="1" si="512"/>
        <v>10088.68995762667</v>
      </c>
      <c r="AY926" s="15">
        <f t="shared" ca="1" si="513"/>
        <v>11574.840789701175</v>
      </c>
      <c r="AZ926" s="15">
        <f t="shared" ca="1" si="514"/>
        <v>16449.690150721017</v>
      </c>
      <c r="BA926" s="15">
        <f t="shared" ca="1" si="515"/>
        <v>23804.551309187471</v>
      </c>
      <c r="BB926" s="15">
        <f t="shared" ca="1" si="516"/>
        <v>28003.361220269122</v>
      </c>
      <c r="BC926" s="15">
        <f t="shared" ca="1" si="517"/>
        <v>32651.510088684805</v>
      </c>
      <c r="BD926" s="15">
        <f t="shared" ca="1" si="518"/>
        <v>42550.662137264859</v>
      </c>
      <c r="BE926" s="15">
        <f t="shared" ca="1" si="519"/>
        <v>49747.237684293585</v>
      </c>
      <c r="BF926" s="15">
        <f ca="1">Inputs!$B$13*EXP($B$9-0.5*C$6^2+C$6*Y926)</f>
        <v>10579.587789646492</v>
      </c>
      <c r="BG926" s="15">
        <f t="shared" ca="1" si="520"/>
        <v>13739.992860622744</v>
      </c>
      <c r="BH926" s="15">
        <f t="shared" ca="1" si="521"/>
        <v>17101.852840786752</v>
      </c>
      <c r="BI926" s="15">
        <f t="shared" ca="1" si="522"/>
        <v>21836.260284351105</v>
      </c>
      <c r="BJ926" s="15">
        <f t="shared" ca="1" si="523"/>
        <v>27616.005163889426</v>
      </c>
      <c r="BK926" s="15">
        <f t="shared" ca="1" si="524"/>
        <v>42238.589770387473</v>
      </c>
      <c r="BL926" s="15">
        <f t="shared" ca="1" si="525"/>
        <v>53908.98716373169</v>
      </c>
      <c r="BM926" s="15">
        <f t="shared" ca="1" si="526"/>
        <v>67326.420296844284</v>
      </c>
      <c r="BN926" s="15">
        <f t="shared" ca="1" si="527"/>
        <v>77941.770075546199</v>
      </c>
      <c r="BO926" s="15">
        <f t="shared" ca="1" si="528"/>
        <v>87072.095211043925</v>
      </c>
      <c r="BP926" s="15">
        <f t="shared" ca="1" si="529"/>
        <v>113434.62183868715</v>
      </c>
      <c r="BQ926" s="15">
        <f ca="1">Inputs!$B$20*EXP($B$10-0.5*C$7^2+C$7*AJ926)</f>
        <v>3109.2368381256383</v>
      </c>
      <c r="BR926" s="15">
        <f t="shared" ca="1" si="530"/>
        <v>5663.9354938175657</v>
      </c>
      <c r="BS926" s="15">
        <f t="shared" ca="1" si="531"/>
        <v>5289.6638607574851</v>
      </c>
      <c r="BT926" s="15">
        <f t="shared" ca="1" si="532"/>
        <v>8963.4112799198265</v>
      </c>
      <c r="BU926" s="15">
        <f t="shared" ca="1" si="533"/>
        <v>9675.9973300546444</v>
      </c>
      <c r="BV926" s="15">
        <f t="shared" ca="1" si="534"/>
        <v>16852.111956672619</v>
      </c>
      <c r="BW926" s="15">
        <f t="shared" ca="1" si="535"/>
        <v>26487.738028552983</v>
      </c>
      <c r="BX926" s="15">
        <f t="shared" ca="1" si="536"/>
        <v>28907.144073667772</v>
      </c>
      <c r="BY926" s="15">
        <f t="shared" ca="1" si="537"/>
        <v>30808.255284305178</v>
      </c>
      <c r="BZ926" s="15">
        <f t="shared" ca="1" si="538"/>
        <v>42688.749024426041</v>
      </c>
      <c r="CA926" s="15">
        <f t="shared" ca="1" si="539"/>
        <v>68156.321339381655</v>
      </c>
      <c r="CB926" s="15">
        <f ca="1">(AU926*DCF!C$10-DCF!C$5*MAX(AU926*DCF!C$10,0)-MAX(AU926-Inputs!$B$6,0)/Inputs!$B$10)*DCF!C$6</f>
        <v>1037.3302840871743</v>
      </c>
      <c r="CC926" s="15">
        <f ca="1">(AV926*DCF!D$10-DCF!D$5*MAX(AV926*DCF!D$10,0)-MAX(AV926-AU926,0)/Inputs!$B$10)*DCF!D$6</f>
        <v>1405.6189015342175</v>
      </c>
      <c r="CD926" s="15">
        <f ca="1">(AW926*DCF!E$10-DCF!E$5*MAX(AW926*DCF!E$10,0)-MAX(AW926-AV926,0)/Inputs!$B$10)*DCF!E$6</f>
        <v>2052.5699827620897</v>
      </c>
      <c r="CE926" s="15">
        <f ca="1">(AX926*DCF!F$10-DCF!F$5*MAX(AX926*DCF!F$10,0)-MAX(AX926-AW926,0)/Inputs!$B$10)*DCF!F$6</f>
        <v>2010.5180642955982</v>
      </c>
      <c r="CF926" s="15">
        <f ca="1">(AY926*DCF!G$10-DCF!G$5*MAX(AY926*DCF!G$10,0)-MAX(AY926-AX926,0)/Inputs!$B$10)*DCF!G$6</f>
        <v>2099.2145698608692</v>
      </c>
      <c r="CG926" s="15">
        <f ca="1">(AZ926*DCF!H$10-DCF!H$5*MAX(AZ926*DCF!H$10,0)-MAX(AZ926-AY926,0)/Inputs!$B$10)*DCF!H$6</f>
        <v>2328.1022445485451</v>
      </c>
      <c r="CH926" s="15">
        <f ca="1">(BA926*DCF!I$10-DCF!I$5*MAX(BA926*DCF!I$10,0)-MAX(BA926-AZ926,0)/Inputs!$B$10)*DCF!I$6</f>
        <v>3141.7682104826458</v>
      </c>
      <c r="CI926" s="15">
        <f ca="1">(BB926*DCF!J$10-DCF!J$5*MAX(BB926*DCF!J$10,0)-MAX(BB926-BA926,0)/Inputs!$B$10)*DCF!J$6</f>
        <v>4169.1813110882686</v>
      </c>
      <c r="CJ926" s="15">
        <f ca="1">(BC926*DCF!K$10-DCF!K$5*MAX(BC926*DCF!K$10,0)-MAX(BC926-BB926,0)/Inputs!$B$10)*DCF!K$6</f>
        <v>4605.6986542586574</v>
      </c>
      <c r="CK926" s="15">
        <f ca="1">(BD926*DCF!L$10-DCF!L$5*MAX(BD926*DCF!L$10,0)-MAX(BD926-BC926,0)/Inputs!$B$10)*DCF!L$6</f>
        <v>5137.3283511733925</v>
      </c>
      <c r="CL926" s="15">
        <f ca="1">(BE926*DCF!M$10-DCF!M$5*MAX(BE926*DCF!M$10,0)-MAX(BE926-BD926,0)/Inputs!$B$10)*DCF!M$6</f>
        <v>6160.2708265072106</v>
      </c>
      <c r="CM926" s="15">
        <f ca="1">(BF926*DCF!C$28-DCF!C$5*MAX(BF926*DCF!C$28,0)-MAX(BF926-Inputs!$B$13,0)/Inputs!$B$17)*DCF!C$6</f>
        <v>3228.8208111092586</v>
      </c>
      <c r="CN926" s="15">
        <f ca="1">(BG926*DCF!D$28-DCF!D$5*MAX(BG926*DCF!D$28,0)-MAX(BG926-BF926,0)/Inputs!$B$17)*DCF!D$6</f>
        <v>3372.4854890224906</v>
      </c>
      <c r="CO926" s="15">
        <f ca="1">(BH926*DCF!E$28-DCF!E$5*MAX(BH926*DCF!E$28,0)-MAX(BH926-BG926,0)/Inputs!$B$17)*DCF!E$6</f>
        <v>4180.972920866544</v>
      </c>
      <c r="CP926" s="15">
        <f ca="1">(BI926*DCF!F$28-DCF!F$5*MAX(BI926*DCF!F$28,0)-MAX(BI926-BH926,0)/Inputs!$B$17)*DCF!F$6</f>
        <v>5065.9957731531131</v>
      </c>
      <c r="CQ926" s="15">
        <f ca="1">(BJ926*DCF!G$28-DCF!G$5*MAX(BJ926*DCF!G$28,0)-MAX(BJ926-BI926,0)/Inputs!$B$17)*DCF!G$6</f>
        <v>6193.0860699679079</v>
      </c>
      <c r="CR926" s="15">
        <f ca="1">(BK926*DCF!H$28-DCF!H$5*MAX(BK926*DCF!H$28,0)-MAX(BK926-BJ926,0)/Inputs!$B$17)*DCF!H$6</f>
        <v>8174.1299708932711</v>
      </c>
      <c r="CS926" s="15">
        <f ca="1">(BL926*DCF!I$28-DCF!I$5*MAX(BL926*DCF!I$28,0)-MAX(BL926-BK926,0)/Inputs!$B$17)*DCF!I$6</f>
        <v>11001.802250449429</v>
      </c>
      <c r="CT926" s="15">
        <f ca="1">(BM926*DCF!J$28-DCF!J$5*MAX(BM926*DCF!J$28,0)-MAX(BM926-BL926,0)/Inputs!$B$17)*DCF!J$6</f>
        <v>13240.338896141397</v>
      </c>
      <c r="CU926" s="15">
        <f ca="1">(BN926*DCF!K$28-DCF!K$5*MAX(BN926*DCF!K$28,0)-MAX(BN926-BM926,0)/Inputs!$B$17)*DCF!K$6</f>
        <v>15159.7560380827</v>
      </c>
      <c r="CV926" s="15">
        <f ca="1">(BO926*DCF!L$28-DCF!L$5*MAX(BO926*DCF!L$28,0)-MAX(BO926-BN926,0)/Inputs!$B$17)*DCF!L$6</f>
        <v>16339.599113104721</v>
      </c>
      <c r="CW926" s="15">
        <f ca="1">(BP926*DCF!M$28-DCF!M$5*MAX(BP926*DCF!M$28,0)-MAX(BP926-BO926,0)/Inputs!$B$17)*DCF!M$6</f>
        <v>18587.16494585406</v>
      </c>
      <c r="CX926" s="15">
        <f ca="1">(BQ926*DCF!C$46-DCF!C$5*MAX(BQ926*DCF!C$46,0)-MAX(BQ926-Inputs!$B$20,0)/Inputs!$B$24)*DCF!C$6</f>
        <v>-718.06855383963932</v>
      </c>
      <c r="CY926" s="15">
        <f ca="1">(BR926*DCF!D$46-DCF!D$5*MAX(BR926*DCF!D$46,0)-MAX(BR926-BQ926,0)/Inputs!$B$24)*DCF!D$6</f>
        <v>-2056.7704145710754</v>
      </c>
      <c r="CZ926" s="15">
        <f ca="1">(BS926*DCF!E$46-DCF!E$5*MAX(BS926*DCF!E$46,0)-MAX(BS926-BR926,0)/Inputs!$B$24)*DCF!E$6</f>
        <v>-625.51196153034164</v>
      </c>
      <c r="DA926" s="15">
        <f ca="1">(BT926*DCF!F$46-DCF!F$5*MAX(BT926*DCF!F$46,0)-MAX(BT926-BS926,0)/Inputs!$B$24)*DCF!F$6</f>
        <v>-1990.4998517450153</v>
      </c>
      <c r="DB926" s="15">
        <f ca="1">(BU926*DCF!G$46-DCF!G$5*MAX(BU926*DCF!G$46,0)-MAX(BU926-BT926,0)/Inputs!$B$24)*DCF!G$6</f>
        <v>-565.18130103069268</v>
      </c>
      <c r="DC926" s="15">
        <f ca="1">(BV926*DCF!H$46-DCF!H$5*MAX(BV926*DCF!H$46,0)-MAX(BV926-BU926,0)/Inputs!$B$24)*DCF!H$6</f>
        <v>-2229.9336514377237</v>
      </c>
      <c r="DD926" s="15">
        <f ca="1">(BW926*DCF!I$46-DCF!I$5*MAX(BW926*DCF!I$46,0)-MAX(BW926-BV926,0)/Inputs!$B$24)*DCF!I$6</f>
        <v>-2154.2709101197765</v>
      </c>
      <c r="DE926" s="15">
        <f ca="1">(BX926*DCF!J$46-DCF!J$5*MAX(BX926*DCF!J$46,0)-MAX(BX926-BW926,0)/Inputs!$B$24)*DCF!J$6</f>
        <v>570.98777692795284</v>
      </c>
      <c r="DF926" s="15">
        <f ca="1">(BY926*DCF!K$46-DCF!K$5*MAX(BY926*DCF!K$46,0)-MAX(BY926-BX926,0)/Inputs!$B$24)*DCF!K$6</f>
        <v>1294.1486404350442</v>
      </c>
      <c r="DG926" s="15">
        <f ca="1">(BZ926*DCF!L$46-DCF!L$5*MAX(BZ926*DCF!L$46,0)-MAX(BZ926-BY926,0)/Inputs!$B$24)*DCF!L$6</f>
        <v>262.28074251677145</v>
      </c>
      <c r="DH926" s="15">
        <f ca="1">(CA926*DCF!M$46-DCF!M$5*MAX(CA926*DCF!M$46,0)-MAX(CA926-BZ926,0)/Inputs!$B$24)*DCF!M$6</f>
        <v>19.034187927832491</v>
      </c>
      <c r="DI926" s="15">
        <f ca="1">SUM(CB926:CL926)+BE926*DCF!M$10*(1+Inputs!$B$30)*(1-Inputs!$B$33)*(1-Inputs!$B$30/Inputs!$B$31)/(Inputs!$B$29-Inputs!$B$30)*DCF!M$6</f>
        <v>172594.8217151034</v>
      </c>
      <c r="DJ926" s="15">
        <f ca="1">SUM(CM926:CW926)+BP926*DCF!M$28*(1+Inputs!$B$30)*(1-Inputs!$B$33)*(1-Inputs!$B$30/Inputs!$B$31)/(Inputs!$B$29-Inputs!$B$30)*DCF!M$6</f>
        <v>525464.22240484622</v>
      </c>
      <c r="DK926" s="15">
        <f ca="1">SUM(CX926:DH926)+CA926*DCF!M$46*(1+Inputs!$B$30)*(1-Inputs!$B$33)*(1-Inputs!$B$30/Inputs!$B$31)/(Inputs!$B$29-Inputs!$B$30)*DCF!M$6</f>
        <v>97183.961126613664</v>
      </c>
      <c r="DM926" s="15">
        <f ca="1">DI926+DJ926+DK926+Inputs!$B$34+Inputs!$B$36-Inputs!$B$35</f>
        <v>872094.00524656335</v>
      </c>
    </row>
    <row r="927" spans="1:117" x14ac:dyDescent="0.75">
      <c r="A927" s="11">
        <v>914</v>
      </c>
      <c r="C927" s="24">
        <f t="shared" ca="1" si="541"/>
        <v>1.860137032313413</v>
      </c>
      <c r="D927" s="24">
        <f t="shared" ca="1" si="541"/>
        <v>0.50640187582606166</v>
      </c>
      <c r="E927" s="24">
        <f t="shared" ca="1" si="541"/>
        <v>-0.92741890283573902</v>
      </c>
      <c r="F927" s="24">
        <f t="shared" ca="1" si="541"/>
        <v>1.1992743548962099</v>
      </c>
      <c r="G927" s="24">
        <f t="shared" ca="1" si="541"/>
        <v>0.82223865778864291</v>
      </c>
      <c r="H927" s="24">
        <f t="shared" ca="1" si="541"/>
        <v>-1.5768225993558251</v>
      </c>
      <c r="I927" s="24">
        <f t="shared" ca="1" si="541"/>
        <v>-0.35781519238489429</v>
      </c>
      <c r="J927" s="24">
        <f t="shared" ca="1" si="541"/>
        <v>2.1179230744251547</v>
      </c>
      <c r="K927" s="24">
        <f t="shared" ca="1" si="541"/>
        <v>-1.2587035796969919</v>
      </c>
      <c r="L927" s="24">
        <f t="shared" ca="1" si="541"/>
        <v>1.3060588634469741</v>
      </c>
      <c r="M927" s="24">
        <f t="shared" ca="1" si="541"/>
        <v>0.70747791761548606</v>
      </c>
      <c r="N927" s="24">
        <f ca="1">SQRT(Inputs!$B$38)*C927+SQRT(1-Inputs!$B$38)*_xlfn.NORM.S.INV(RAND())</f>
        <v>0.99521637517566341</v>
      </c>
      <c r="O927" s="24">
        <f ca="1">SQRT(Inputs!$B$38)*D927+SQRT(1-Inputs!$B$38)*_xlfn.NORM.S.INV(RAND())</f>
        <v>1.0416805013905983</v>
      </c>
      <c r="P927" s="24">
        <f ca="1">SQRT(Inputs!$B$38)*E927+SQRT(1-Inputs!$B$38)*_xlfn.NORM.S.INV(RAND())</f>
        <v>-0.60275820329386987</v>
      </c>
      <c r="Q927" s="24">
        <f ca="1">SQRT(Inputs!$B$38)*F927+SQRT(1-Inputs!$B$38)*_xlfn.NORM.S.INV(RAND())</f>
        <v>-0.48381256081861246</v>
      </c>
      <c r="R927" s="24">
        <f ca="1">SQRT(Inputs!$B$38)*G927+SQRT(1-Inputs!$B$38)*_xlfn.NORM.S.INV(RAND())</f>
        <v>-5.6160310733361918E-3</v>
      </c>
      <c r="S927" s="24">
        <f ca="1">SQRT(Inputs!$B$38)*H927+SQRT(1-Inputs!$B$38)*_xlfn.NORM.S.INV(RAND())</f>
        <v>-2.2865937774812788</v>
      </c>
      <c r="T927" s="24">
        <f ca="1">SQRT(Inputs!$B$38)*I927+SQRT(1-Inputs!$B$38)*_xlfn.NORM.S.INV(RAND())</f>
        <v>-1.2742876355461514</v>
      </c>
      <c r="U927" s="24">
        <f ca="1">SQRT(Inputs!$B$38)*J927+SQRT(1-Inputs!$B$38)*_xlfn.NORM.S.INV(RAND())</f>
        <v>0.13514546354716139</v>
      </c>
      <c r="V927" s="24">
        <f ca="1">SQRT(Inputs!$B$38)*K927+SQRT(1-Inputs!$B$38)*_xlfn.NORM.S.INV(RAND())</f>
        <v>-3.3199263306175619E-2</v>
      </c>
      <c r="W927" s="24">
        <f ca="1">SQRT(Inputs!$B$38)*L927+SQRT(1-Inputs!$B$38)*_xlfn.NORM.S.INV(RAND())</f>
        <v>1.5640284398819637</v>
      </c>
      <c r="X927" s="24">
        <f ca="1">SQRT(Inputs!$B$38)*M927+SQRT(1-Inputs!$B$38)*_xlfn.NORM.S.INV(RAND())</f>
        <v>1.7998680075015507</v>
      </c>
      <c r="Y927" s="24">
        <f ca="1">SQRT(Inputs!$B$38)*C927+SQRT(1-Inputs!$B$38)*_xlfn.NORM.S.INV(RAND())</f>
        <v>1.2465853715174422</v>
      </c>
      <c r="Z927" s="24">
        <f ca="1">SQRT(Inputs!$B$38)*D927+SQRT(1-Inputs!$B$38)*_xlfn.NORM.S.INV(RAND())</f>
        <v>0.30056570988920084</v>
      </c>
      <c r="AA927" s="24">
        <f ca="1">SQRT(Inputs!$B$38)*E927+SQRT(1-Inputs!$B$38)*_xlfn.NORM.S.INV(RAND())</f>
        <v>-3.0938293881820034</v>
      </c>
      <c r="AB927" s="24">
        <f ca="1">SQRT(Inputs!$B$38)*F927+SQRT(1-Inputs!$B$38)*_xlfn.NORM.S.INV(RAND())</f>
        <v>2.6154260524128188</v>
      </c>
      <c r="AC927" s="24">
        <f ca="1">SQRT(Inputs!$B$38)*G927+SQRT(1-Inputs!$B$38)*_xlfn.NORM.S.INV(RAND())</f>
        <v>1.6440033295937022</v>
      </c>
      <c r="AD927" s="24">
        <f ca="1">SQRT(Inputs!$B$38)*H927+SQRT(1-Inputs!$B$38)*_xlfn.NORM.S.INV(RAND())</f>
        <v>-2.0413206256627987</v>
      </c>
      <c r="AE927" s="24">
        <f ca="1">SQRT(Inputs!$B$38)*I927+SQRT(1-Inputs!$B$38)*_xlfn.NORM.S.INV(RAND())</f>
        <v>-0.57768943177613008</v>
      </c>
      <c r="AF927" s="24">
        <f ca="1">SQRT(Inputs!$B$38)*J927+SQRT(1-Inputs!$B$38)*_xlfn.NORM.S.INV(RAND())</f>
        <v>0.55780291664073001</v>
      </c>
      <c r="AG927" s="24">
        <f ca="1">SQRT(Inputs!$B$38)*K927+SQRT(1-Inputs!$B$38)*_xlfn.NORM.S.INV(RAND())</f>
        <v>-1.3007803605536488</v>
      </c>
      <c r="AH927" s="24">
        <f ca="1">SQRT(Inputs!$B$38)*L927+SQRT(1-Inputs!$B$38)*_xlfn.NORM.S.INV(RAND())</f>
        <v>-0.43308906829276139</v>
      </c>
      <c r="AI927" s="24">
        <f ca="1">SQRT(Inputs!$B$38)*M927+SQRT(1-Inputs!$B$38)*_xlfn.NORM.S.INV(RAND())</f>
        <v>0.64737440992249606</v>
      </c>
      <c r="AJ927" s="24">
        <f ca="1">SQRT(Inputs!$B$38)*C927+SQRT(1-Inputs!$B$38)*_xlfn.NORM.S.INV(RAND())</f>
        <v>-0.69985423323673324</v>
      </c>
      <c r="AK927" s="24">
        <f ca="1">SQRT(Inputs!$B$38)*D927+SQRT(1-Inputs!$B$38)*_xlfn.NORM.S.INV(RAND())</f>
        <v>0.94283771406207861</v>
      </c>
      <c r="AL927" s="24">
        <f ca="1">SQRT(Inputs!$B$38)*E927+SQRT(1-Inputs!$B$38)*_xlfn.NORM.S.INV(RAND())</f>
        <v>0.53853579602957946</v>
      </c>
      <c r="AM927" s="24">
        <f ca="1">SQRT(Inputs!$B$38)*F927+SQRT(1-Inputs!$B$38)*_xlfn.NORM.S.INV(RAND())</f>
        <v>0.37027210202281141</v>
      </c>
      <c r="AN927" s="24">
        <f ca="1">SQRT(Inputs!$B$38)*G927+SQRT(1-Inputs!$B$38)*_xlfn.NORM.S.INV(RAND())</f>
        <v>0.5071527311258347</v>
      </c>
      <c r="AO927" s="24">
        <f ca="1">SQRT(Inputs!$B$38)*H927+SQRT(1-Inputs!$B$38)*_xlfn.NORM.S.INV(RAND())</f>
        <v>-1.1082108972695053</v>
      </c>
      <c r="AP927" s="24">
        <f ca="1">SQRT(Inputs!$B$38)*I927+SQRT(1-Inputs!$B$38)*_xlfn.NORM.S.INV(RAND())</f>
        <v>0.8265696414727427</v>
      </c>
      <c r="AQ927" s="24">
        <f ca="1">SQRT(Inputs!$B$38)*J927+SQRT(1-Inputs!$B$38)*_xlfn.NORM.S.INV(RAND())</f>
        <v>1.681139882501149</v>
      </c>
      <c r="AR927" s="24">
        <f ca="1">SQRT(Inputs!$B$38)*K927+SQRT(1-Inputs!$B$38)*_xlfn.NORM.S.INV(RAND())</f>
        <v>-1.7238735115909827</v>
      </c>
      <c r="AS927" s="24">
        <f ca="1">SQRT(Inputs!$B$38)*L927+SQRT(1-Inputs!$B$38)*_xlfn.NORM.S.INV(RAND())</f>
        <v>0.14431916872918815</v>
      </c>
      <c r="AT927" s="24">
        <f ca="1">SQRT(Inputs!$B$38)*M927+SQRT(1-Inputs!$B$38)*_xlfn.NORM.S.INV(RAND())</f>
        <v>0.33010115084213582</v>
      </c>
      <c r="AU927" s="15">
        <f ca="1">Inputs!$B$6*EXP($B$8-0.5*C$5^2+C$5*N927)</f>
        <v>5829.643635176204</v>
      </c>
      <c r="AV927" s="15">
        <f t="shared" ca="1" si="510"/>
        <v>8270.5344045619331</v>
      </c>
      <c r="AW927" s="15">
        <f t="shared" ca="1" si="511"/>
        <v>9297.020957437775</v>
      </c>
      <c r="AX927" s="15">
        <f t="shared" ca="1" si="512"/>
        <v>10684.967957166267</v>
      </c>
      <c r="AY927" s="15">
        <f t="shared" ca="1" si="513"/>
        <v>13049.55952469148</v>
      </c>
      <c r="AZ927" s="15">
        <f t="shared" ca="1" si="514"/>
        <v>12407.299150880348</v>
      </c>
      <c r="BA927" s="15">
        <f t="shared" ca="1" si="515"/>
        <v>13287.631559487814</v>
      </c>
      <c r="BB927" s="15">
        <f t="shared" ca="1" si="516"/>
        <v>16489.88108906558</v>
      </c>
      <c r="BC927" s="15">
        <f t="shared" ca="1" si="517"/>
        <v>20131.28920576561</v>
      </c>
      <c r="BD927" s="15">
        <f t="shared" ca="1" si="518"/>
        <v>28547.866552118052</v>
      </c>
      <c r="BE927" s="15">
        <f t="shared" ca="1" si="519"/>
        <v>41213.217922923948</v>
      </c>
      <c r="BF927" s="15">
        <f ca="1">Inputs!$B$13*EXP($B$9-0.5*C$6^2+C$6*Y927)</f>
        <v>17708.533161637573</v>
      </c>
      <c r="BG927" s="15">
        <f t="shared" ca="1" si="520"/>
        <v>22784.805378094261</v>
      </c>
      <c r="BH927" s="15">
        <f t="shared" ca="1" si="521"/>
        <v>16664.783656353116</v>
      </c>
      <c r="BI927" s="15">
        <f t="shared" ca="1" si="522"/>
        <v>30511.687461949965</v>
      </c>
      <c r="BJ927" s="15">
        <f t="shared" ca="1" si="523"/>
        <v>47407.91728948419</v>
      </c>
      <c r="BK927" s="15">
        <f t="shared" ca="1" si="524"/>
        <v>44066.606820843568</v>
      </c>
      <c r="BL927" s="15">
        <f t="shared" ca="1" si="525"/>
        <v>50226.071175209894</v>
      </c>
      <c r="BM927" s="15">
        <f t="shared" ca="1" si="526"/>
        <v>66168.543169284676</v>
      </c>
      <c r="BN927" s="15">
        <f t="shared" ca="1" si="527"/>
        <v>69632.915807594298</v>
      </c>
      <c r="BO927" s="15">
        <f t="shared" ca="1" si="528"/>
        <v>81469.749934783365</v>
      </c>
      <c r="BP927" s="15">
        <f t="shared" ca="1" si="529"/>
        <v>107905.04186594348</v>
      </c>
      <c r="BQ927" s="15">
        <f ca="1">Inputs!$B$20*EXP($B$10-0.5*C$7^2+C$7*AJ927)</f>
        <v>3346.6077667151958</v>
      </c>
      <c r="BR927" s="15">
        <f t="shared" ca="1" si="530"/>
        <v>6126.0805455254713</v>
      </c>
      <c r="BS927" s="15">
        <f t="shared" ca="1" si="531"/>
        <v>9792.2523709075558</v>
      </c>
      <c r="BT927" s="15">
        <f t="shared" ca="1" si="532"/>
        <v>14878.641928133604</v>
      </c>
      <c r="BU927" s="15">
        <f t="shared" ca="1" si="533"/>
        <v>23312.222088768129</v>
      </c>
      <c r="BV927" s="15">
        <f t="shared" ca="1" si="534"/>
        <v>25267.773170712153</v>
      </c>
      <c r="BW927" s="15">
        <f t="shared" ca="1" si="535"/>
        <v>42000.645326326827</v>
      </c>
      <c r="BX927" s="15">
        <f t="shared" ca="1" si="536"/>
        <v>82287.98853251808</v>
      </c>
      <c r="BY927" s="15">
        <f t="shared" ca="1" si="537"/>
        <v>82906.461711665514</v>
      </c>
      <c r="BZ927" s="15">
        <f t="shared" ca="1" si="538"/>
        <v>119456.98670857523</v>
      </c>
      <c r="CA927" s="15">
        <f t="shared" ca="1" si="539"/>
        <v>177938.3003471538</v>
      </c>
      <c r="CB927" s="15">
        <f ca="1">(AU927*DCF!C$10-DCF!C$5*MAX(AU927*DCF!C$10,0)-MAX(AU927-Inputs!$B$6,0)/Inputs!$B$10)*DCF!C$6</f>
        <v>1036.8895569310355</v>
      </c>
      <c r="CC927" s="15">
        <f ca="1">(AV927*DCF!D$10-DCF!D$5*MAX(AV927*DCF!D$10,0)-MAX(AV927-AU927,0)/Inputs!$B$10)*DCF!D$6</f>
        <v>1420.7393986154812</v>
      </c>
      <c r="CD927" s="15">
        <f ca="1">(AW927*DCF!E$10-DCF!E$5*MAX(AW927*DCF!E$10,0)-MAX(AW927-AV927,0)/Inputs!$B$10)*DCF!E$6</f>
        <v>1915.3268627169286</v>
      </c>
      <c r="CE927" s="15">
        <f ca="1">(AX927*DCF!F$10-DCF!F$5*MAX(AX927*DCF!F$10,0)-MAX(AX927-AW927,0)/Inputs!$B$10)*DCF!F$6</f>
        <v>2043.7141171935352</v>
      </c>
      <c r="CF927" s="15">
        <f ca="1">(AY927*DCF!G$10-DCF!G$5*MAX(AY927*DCF!G$10,0)-MAX(AY927-AX927,0)/Inputs!$B$10)*DCF!G$6</f>
        <v>2234.2139045522736</v>
      </c>
      <c r="CG927" s="15">
        <f ca="1">(AZ927*DCF!H$10-DCF!H$5*MAX(AZ927*DCF!H$10,0)-MAX(AZ927-AY927,0)/Inputs!$B$10)*DCF!H$6</f>
        <v>2408.8860296750318</v>
      </c>
      <c r="CH927" s="15">
        <f ca="1">(BA927*DCF!I$10-DCF!I$5*MAX(BA927*DCF!I$10,0)-MAX(BA927-AZ927,0)/Inputs!$B$10)*DCF!I$6</f>
        <v>2282.760192568634</v>
      </c>
      <c r="CI927" s="15">
        <f ca="1">(BB927*DCF!J$10-DCF!J$5*MAX(BB927*DCF!J$10,0)-MAX(BB927-BA927,0)/Inputs!$B$10)*DCF!J$6</f>
        <v>2344.453709385386</v>
      </c>
      <c r="CJ927" s="15">
        <f ca="1">(BC927*DCF!K$10-DCF!K$5*MAX(BC927*DCF!K$10,0)-MAX(BC927-BB927,0)/Inputs!$B$10)*DCF!K$6</f>
        <v>2731.0725478422928</v>
      </c>
      <c r="CK927" s="15">
        <f ca="1">(BD927*DCF!L$10-DCF!L$5*MAX(BD927*DCF!L$10,0)-MAX(BD927-BC927,0)/Inputs!$B$10)*DCF!L$6</f>
        <v>3217.1614142046719</v>
      </c>
      <c r="CL927" s="15">
        <f ca="1">(BE927*DCF!M$10-DCF!M$5*MAX(BE927*DCF!M$10,0)-MAX(BE927-BD927,0)/Inputs!$B$10)*DCF!M$6</f>
        <v>4302.7065532572915</v>
      </c>
      <c r="CM927" s="15">
        <f ca="1">(BF927*DCF!C$28-DCF!C$5*MAX(BF927*DCF!C$28,0)-MAX(BF927-Inputs!$B$13,0)/Inputs!$B$17)*DCF!C$6</f>
        <v>3944.5898115925811</v>
      </c>
      <c r="CN927" s="15">
        <f ca="1">(BG927*DCF!D$28-DCF!D$5*MAX(BG927*DCF!D$28,0)-MAX(BG927-BF927,0)/Inputs!$B$17)*DCF!D$6</f>
        <v>5627.6490793409948</v>
      </c>
      <c r="CO927" s="15">
        <f ca="1">(BH927*DCF!E$28-DCF!E$5*MAX(BH927*DCF!E$28,0)-MAX(BH927-BG927,0)/Inputs!$B$17)*DCF!E$6</f>
        <v>4719.7634720068563</v>
      </c>
      <c r="CP927" s="15">
        <f ca="1">(BI927*DCF!F$28-DCF!F$5*MAX(BI927*DCF!F$28,0)-MAX(BI927-BH927,0)/Inputs!$B$17)*DCF!F$6</f>
        <v>5762.0717369366321</v>
      </c>
      <c r="CQ927" s="15">
        <f ca="1">(BJ927*DCF!G$28-DCF!G$5*MAX(BJ927*DCF!G$28,0)-MAX(BJ927-BI927,0)/Inputs!$B$17)*DCF!G$6</f>
        <v>9458.5648809674203</v>
      </c>
      <c r="CR927" s="15">
        <f ca="1">(BK927*DCF!H$28-DCF!H$5*MAX(BK927*DCF!H$28,0)-MAX(BK927-BJ927,0)/Inputs!$B$17)*DCF!H$6</f>
        <v>10898.158041689756</v>
      </c>
      <c r="CS927" s="15">
        <f ca="1">(BL927*DCF!I$28-DCF!I$5*MAX(BL927*DCF!I$28,0)-MAX(BL927-BK927,0)/Inputs!$B$17)*DCF!I$6</f>
        <v>10926.74121139518</v>
      </c>
      <c r="CT927" s="15">
        <f ca="1">(BM927*DCF!J$28-DCF!J$5*MAX(BM927*DCF!J$28,0)-MAX(BM927-BL927,0)/Inputs!$B$17)*DCF!J$6</f>
        <v>12647.236647561207</v>
      </c>
      <c r="CU927" s="15">
        <f ca="1">(BN927*DCF!K$28-DCF!K$5*MAX(BN927*DCF!K$28,0)-MAX(BN927-BM927,0)/Inputs!$B$17)*DCF!K$6</f>
        <v>14280.964780335775</v>
      </c>
      <c r="CV927" s="15">
        <f ca="1">(BO927*DCF!L$28-DCF!L$5*MAX(BO927*DCF!L$28,0)-MAX(BO927-BN927,0)/Inputs!$B$17)*DCF!L$6</f>
        <v>14915.567632497578</v>
      </c>
      <c r="CW927" s="15">
        <f ca="1">(BP927*DCF!M$28-DCF!M$5*MAX(BP927*DCF!M$28,0)-MAX(BP927-BO927,0)/Inputs!$B$17)*DCF!M$6</f>
        <v>17539.165254984473</v>
      </c>
      <c r="CX927" s="15">
        <f ca="1">(BQ927*DCF!C$46-DCF!C$5*MAX(BQ927*DCF!C$46,0)-MAX(BQ927-Inputs!$B$20,0)/Inputs!$B$24)*DCF!C$6</f>
        <v>-840.1439492253088</v>
      </c>
      <c r="CY927" s="15">
        <f ca="1">(BR927*DCF!D$46-DCF!D$5*MAX(BR927*DCF!D$46,0)-MAX(BR927-BQ927,0)/Inputs!$B$24)*DCF!D$6</f>
        <v>-2231.5570500756689</v>
      </c>
      <c r="CZ927" s="15">
        <f ca="1">(BS927*DCF!E$46-DCF!E$5*MAX(BS927*DCF!E$46,0)-MAX(BS927-BR927,0)/Inputs!$B$24)*DCF!E$6</f>
        <v>-2603.0548979019914</v>
      </c>
      <c r="DA927" s="15">
        <f ca="1">(BT927*DCF!F$46-DCF!F$5*MAX(BT927*DCF!F$46,0)-MAX(BT927-BS927,0)/Inputs!$B$24)*DCF!F$6</f>
        <v>-2935.6720059825439</v>
      </c>
      <c r="DB927" s="15">
        <f ca="1">(BU927*DCF!G$46-DCF!G$5*MAX(BU927*DCF!G$46,0)-MAX(BU927-BT927,0)/Inputs!$B$24)*DCF!G$6</f>
        <v>-3621.0668305784193</v>
      </c>
      <c r="DC927" s="15">
        <f ca="1">(BV927*DCF!H$46-DCF!H$5*MAX(BV927*DCF!H$46,0)-MAX(BV927-BU927,0)/Inputs!$B$24)*DCF!H$6</f>
        <v>-607.67551685383307</v>
      </c>
      <c r="DD927" s="15">
        <f ca="1">(BW927*DCF!I$46-DCF!I$5*MAX(BW927*DCF!I$46,0)-MAX(BW927-BV927,0)/Inputs!$B$24)*DCF!I$6</f>
        <v>-3833.3390935199604</v>
      </c>
      <c r="DE927" s="15">
        <f ca="1">(BX927*DCF!J$46-DCF!J$5*MAX(BX927*DCF!J$46,0)-MAX(BX927-BW927,0)/Inputs!$B$24)*DCF!J$6</f>
        <v>-7231.7917177491245</v>
      </c>
      <c r="DF927" s="15">
        <f ca="1">(BY927*DCF!K$46-DCF!K$5*MAX(BY927*DCF!K$46,0)-MAX(BY927-BX927,0)/Inputs!$B$24)*DCF!K$6</f>
        <v>4584.3840101253272</v>
      </c>
      <c r="DG927" s="15">
        <f ca="1">(BZ927*DCF!L$46-DCF!L$5*MAX(BZ927*DCF!L$46,0)-MAX(BZ927-BY927,0)/Inputs!$B$24)*DCF!L$6</f>
        <v>-13.995824905536514</v>
      </c>
      <c r="DH927" s="15">
        <f ca="1">(CA927*DCF!M$46-DCF!M$5*MAX(CA927*DCF!M$46,0)-MAX(CA927-BZ927,0)/Inputs!$B$24)*DCF!M$6</f>
        <v>1723.7831274514363</v>
      </c>
      <c r="DI927" s="15">
        <f ca="1">SUM(CB927:CL927)+BE927*DCF!M$10*(1+Inputs!$B$30)*(1-Inputs!$B$33)*(1-Inputs!$B$30/Inputs!$B$31)/(Inputs!$B$29-Inputs!$B$30)*DCF!M$6</f>
        <v>140634.8547548271</v>
      </c>
      <c r="DJ927" s="15">
        <f ca="1">SUM(CM927:CW927)+BP927*DCF!M$28*(1+Inputs!$B$30)*(1-Inputs!$B$33)*(1-Inputs!$B$30/Inputs!$B$31)/(Inputs!$B$29-Inputs!$B$30)*DCF!M$6</f>
        <v>511122.01709514856</v>
      </c>
      <c r="DK927" s="15">
        <f ca="1">SUM(CX927:DH927)+CA927*DCF!M$46*(1+Inputs!$B$30)*(1-Inputs!$B$33)*(1-Inputs!$B$30/Inputs!$B$31)/(Inputs!$B$29-Inputs!$B$30)*DCF!M$6</f>
        <v>257503.56072665006</v>
      </c>
      <c r="DM927" s="15">
        <f ca="1">DI927+DJ927+DK927+Inputs!$B$34+Inputs!$B$36-Inputs!$B$35</f>
        <v>986111.43257662572</v>
      </c>
    </row>
    <row r="928" spans="1:117" x14ac:dyDescent="0.75">
      <c r="A928" s="11">
        <v>915</v>
      </c>
      <c r="C928" s="24">
        <f t="shared" ca="1" si="541"/>
        <v>-3.78054441970457E-2</v>
      </c>
      <c r="D928" s="24">
        <f t="shared" ca="1" si="541"/>
        <v>-0.10323427419247411</v>
      </c>
      <c r="E928" s="24">
        <f t="shared" ca="1" si="541"/>
        <v>2.1280472606992311</v>
      </c>
      <c r="F928" s="24">
        <f t="shared" ca="1" si="541"/>
        <v>1.8330652319565268</v>
      </c>
      <c r="G928" s="24">
        <f t="shared" ca="1" si="541"/>
        <v>-0.40034957137063387</v>
      </c>
      <c r="H928" s="24">
        <f t="shared" ca="1" si="541"/>
        <v>-2.2490756158944594E-2</v>
      </c>
      <c r="I928" s="24">
        <f t="shared" ca="1" si="541"/>
        <v>0.9620403531998859</v>
      </c>
      <c r="J928" s="24">
        <f t="shared" ca="1" si="541"/>
        <v>-0.66725975784839853</v>
      </c>
      <c r="K928" s="24">
        <f t="shared" ca="1" si="541"/>
        <v>0.3565606266620302</v>
      </c>
      <c r="L928" s="24">
        <f t="shared" ca="1" si="541"/>
        <v>-0.79225490694404066</v>
      </c>
      <c r="M928" s="24">
        <f t="shared" ca="1" si="541"/>
        <v>0.43623844197061423</v>
      </c>
      <c r="N928" s="24">
        <f ca="1">SQRT(Inputs!$B$38)*C928+SQRT(1-Inputs!$B$38)*_xlfn.NORM.S.INV(RAND())</f>
        <v>0.51929541527149403</v>
      </c>
      <c r="O928" s="24">
        <f ca="1">SQRT(Inputs!$B$38)*D928+SQRT(1-Inputs!$B$38)*_xlfn.NORM.S.INV(RAND())</f>
        <v>-0.5507193896628797</v>
      </c>
      <c r="P928" s="24">
        <f ca="1">SQRT(Inputs!$B$38)*E928+SQRT(1-Inputs!$B$38)*_xlfn.NORM.S.INV(RAND())</f>
        <v>-0.45014717451330233</v>
      </c>
      <c r="Q928" s="24">
        <f ca="1">SQRT(Inputs!$B$38)*F928+SQRT(1-Inputs!$B$38)*_xlfn.NORM.S.INV(RAND())</f>
        <v>0.60937848834446173</v>
      </c>
      <c r="R928" s="24">
        <f ca="1">SQRT(Inputs!$B$38)*G928+SQRT(1-Inputs!$B$38)*_xlfn.NORM.S.INV(RAND())</f>
        <v>1.7712516920123342</v>
      </c>
      <c r="S928" s="24">
        <f ca="1">SQRT(Inputs!$B$38)*H928+SQRT(1-Inputs!$B$38)*_xlfn.NORM.S.INV(RAND())</f>
        <v>-0.31464808094941993</v>
      </c>
      <c r="T928" s="24">
        <f ca="1">SQRT(Inputs!$B$38)*I928+SQRT(1-Inputs!$B$38)*_xlfn.NORM.S.INV(RAND())</f>
        <v>1.127629047258901</v>
      </c>
      <c r="U928" s="24">
        <f ca="1">SQRT(Inputs!$B$38)*J928+SQRT(1-Inputs!$B$38)*_xlfn.NORM.S.INV(RAND())</f>
        <v>-2.1145966476233506</v>
      </c>
      <c r="V928" s="24">
        <f ca="1">SQRT(Inputs!$B$38)*K928+SQRT(1-Inputs!$B$38)*_xlfn.NORM.S.INV(RAND())</f>
        <v>1.2697956765539109</v>
      </c>
      <c r="W928" s="24">
        <f ca="1">SQRT(Inputs!$B$38)*L928+SQRT(1-Inputs!$B$38)*_xlfn.NORM.S.INV(RAND())</f>
        <v>0.30480150658174976</v>
      </c>
      <c r="X928" s="24">
        <f ca="1">SQRT(Inputs!$B$38)*M928+SQRT(1-Inputs!$B$38)*_xlfn.NORM.S.INV(RAND())</f>
        <v>2.7328375417127559</v>
      </c>
      <c r="Y928" s="24">
        <f ca="1">SQRT(Inputs!$B$38)*C928+SQRT(1-Inputs!$B$38)*_xlfn.NORM.S.INV(RAND())</f>
        <v>-0.31700577012376269</v>
      </c>
      <c r="Z928" s="24">
        <f ca="1">SQRT(Inputs!$B$38)*D928+SQRT(1-Inputs!$B$38)*_xlfn.NORM.S.INV(RAND())</f>
        <v>-0.86300049194930395</v>
      </c>
      <c r="AA928" s="24">
        <f ca="1">SQRT(Inputs!$B$38)*E928+SQRT(1-Inputs!$B$38)*_xlfn.NORM.S.INV(RAND())</f>
        <v>-0.31200675391035104</v>
      </c>
      <c r="AB928" s="24">
        <f ca="1">SQRT(Inputs!$B$38)*F928+SQRT(1-Inputs!$B$38)*_xlfn.NORM.S.INV(RAND())</f>
        <v>2.2957425832474767</v>
      </c>
      <c r="AC928" s="24">
        <f ca="1">SQRT(Inputs!$B$38)*G928+SQRT(1-Inputs!$B$38)*_xlfn.NORM.S.INV(RAND())</f>
        <v>0.99581424782491212</v>
      </c>
      <c r="AD928" s="24">
        <f ca="1">SQRT(Inputs!$B$38)*H928+SQRT(1-Inputs!$B$38)*_xlfn.NORM.S.INV(RAND())</f>
        <v>-1.4909149352599189</v>
      </c>
      <c r="AE928" s="24">
        <f ca="1">SQRT(Inputs!$B$38)*I928+SQRT(1-Inputs!$B$38)*_xlfn.NORM.S.INV(RAND())</f>
        <v>-3.2481710348916115E-2</v>
      </c>
      <c r="AF928" s="24">
        <f ca="1">SQRT(Inputs!$B$38)*J928+SQRT(1-Inputs!$B$38)*_xlfn.NORM.S.INV(RAND())</f>
        <v>0.89603756697832782</v>
      </c>
      <c r="AG928" s="24">
        <f ca="1">SQRT(Inputs!$B$38)*K928+SQRT(1-Inputs!$B$38)*_xlfn.NORM.S.INV(RAND())</f>
        <v>0.62399061153801894</v>
      </c>
      <c r="AH928" s="24">
        <f ca="1">SQRT(Inputs!$B$38)*L928+SQRT(1-Inputs!$B$38)*_xlfn.NORM.S.INV(RAND())</f>
        <v>-4.5117948617171555E-3</v>
      </c>
      <c r="AI928" s="24">
        <f ca="1">SQRT(Inputs!$B$38)*M928+SQRT(1-Inputs!$B$38)*_xlfn.NORM.S.INV(RAND())</f>
        <v>0.37678335912164718</v>
      </c>
      <c r="AJ928" s="24">
        <f ca="1">SQRT(Inputs!$B$38)*C928+SQRT(1-Inputs!$B$38)*_xlfn.NORM.S.INV(RAND())</f>
        <v>-0.74574550404921591</v>
      </c>
      <c r="AK928" s="24">
        <f ca="1">SQRT(Inputs!$B$38)*D928+SQRT(1-Inputs!$B$38)*_xlfn.NORM.S.INV(RAND())</f>
        <v>-1.1018937115672784</v>
      </c>
      <c r="AL928" s="24">
        <f ca="1">SQRT(Inputs!$B$38)*E928+SQRT(1-Inputs!$B$38)*_xlfn.NORM.S.INV(RAND())</f>
        <v>1.6732350565470102</v>
      </c>
      <c r="AM928" s="24">
        <f ca="1">SQRT(Inputs!$B$38)*F928+SQRT(1-Inputs!$B$38)*_xlfn.NORM.S.INV(RAND())</f>
        <v>1.7425298551644377</v>
      </c>
      <c r="AN928" s="24">
        <f ca="1">SQRT(Inputs!$B$38)*G928+SQRT(1-Inputs!$B$38)*_xlfn.NORM.S.INV(RAND())</f>
        <v>-0.37526605624329379</v>
      </c>
      <c r="AO928" s="24">
        <f ca="1">SQRT(Inputs!$B$38)*H928+SQRT(1-Inputs!$B$38)*_xlfn.NORM.S.INV(RAND())</f>
        <v>0.81022084317784238</v>
      </c>
      <c r="AP928" s="24">
        <f ca="1">SQRT(Inputs!$B$38)*I928+SQRT(1-Inputs!$B$38)*_xlfn.NORM.S.INV(RAND())</f>
        <v>-9.1635228653548784E-2</v>
      </c>
      <c r="AQ928" s="24">
        <f ca="1">SQRT(Inputs!$B$38)*J928+SQRT(1-Inputs!$B$38)*_xlfn.NORM.S.INV(RAND())</f>
        <v>0.14912497957377052</v>
      </c>
      <c r="AR928" s="24">
        <f ca="1">SQRT(Inputs!$B$38)*K928+SQRT(1-Inputs!$B$38)*_xlfn.NORM.S.INV(RAND())</f>
        <v>-1.091046050146139</v>
      </c>
      <c r="AS928" s="24">
        <f ca="1">SQRT(Inputs!$B$38)*L928+SQRT(1-Inputs!$B$38)*_xlfn.NORM.S.INV(RAND())</f>
        <v>0.44383989454001693</v>
      </c>
      <c r="AT928" s="24">
        <f ca="1">SQRT(Inputs!$B$38)*M928+SQRT(1-Inputs!$B$38)*_xlfn.NORM.S.INV(RAND())</f>
        <v>0.41001167498835356</v>
      </c>
      <c r="AU928" s="15">
        <f ca="1">Inputs!$B$6*EXP($B$8-0.5*C$5^2+C$5*N928)</f>
        <v>5397.3985261314547</v>
      </c>
      <c r="AV928" s="15">
        <f t="shared" ca="1" si="510"/>
        <v>6058.8898432105934</v>
      </c>
      <c r="AW928" s="15">
        <f t="shared" ca="1" si="511"/>
        <v>6952.5314963329402</v>
      </c>
      <c r="AX928" s="15">
        <f t="shared" ca="1" si="512"/>
        <v>9159.8081088846611</v>
      </c>
      <c r="AY928" s="15">
        <f t="shared" ca="1" si="513"/>
        <v>13766.780064542485</v>
      </c>
      <c r="AZ928" s="15">
        <f t="shared" ca="1" si="514"/>
        <v>16263.747115034406</v>
      </c>
      <c r="BA928" s="15">
        <f t="shared" ca="1" si="515"/>
        <v>22395.74761495534</v>
      </c>
      <c r="BB928" s="15">
        <f t="shared" ca="1" si="516"/>
        <v>22184.270557438544</v>
      </c>
      <c r="BC928" s="15">
        <f t="shared" ca="1" si="517"/>
        <v>30713.116691252952</v>
      </c>
      <c r="BD928" s="15">
        <f t="shared" ca="1" si="518"/>
        <v>38714.600550301198</v>
      </c>
      <c r="BE928" s="15">
        <f t="shared" ca="1" si="519"/>
        <v>60847.381448433385</v>
      </c>
      <c r="BF928" s="15">
        <f ca="1">Inputs!$B$13*EXP($B$9-0.5*C$6^2+C$6*Y928)</f>
        <v>12988.551172823101</v>
      </c>
      <c r="BG928" s="15">
        <f t="shared" ca="1" si="520"/>
        <v>13546.978321006782</v>
      </c>
      <c r="BH928" s="15">
        <f t="shared" ca="1" si="521"/>
        <v>15717.161841075867</v>
      </c>
      <c r="BI928" s="15">
        <f t="shared" ca="1" si="522"/>
        <v>27394.980144544686</v>
      </c>
      <c r="BJ928" s="15">
        <f t="shared" ca="1" si="523"/>
        <v>38768.407298137412</v>
      </c>
      <c r="BK928" s="15">
        <f t="shared" ca="1" si="524"/>
        <v>38840.081997202629</v>
      </c>
      <c r="BL928" s="15">
        <f t="shared" ca="1" si="525"/>
        <v>47509.945701178076</v>
      </c>
      <c r="BM928" s="15">
        <f t="shared" ca="1" si="526"/>
        <v>65276.237875652179</v>
      </c>
      <c r="BN928" s="15">
        <f t="shared" ca="1" si="527"/>
        <v>86514.920323489729</v>
      </c>
      <c r="BO928" s="15">
        <f t="shared" ca="1" si="528"/>
        <v>106391.87508257526</v>
      </c>
      <c r="BP928" s="15">
        <f t="shared" ca="1" si="529"/>
        <v>136659.44650980388</v>
      </c>
      <c r="BQ928" s="15">
        <f ca="1">Inputs!$B$20*EXP($B$10-0.5*C$7^2+C$7*AJ928)</f>
        <v>3292.5764919796329</v>
      </c>
      <c r="BR928" s="15">
        <f t="shared" ca="1" si="530"/>
        <v>3148.4569871770777</v>
      </c>
      <c r="BS928" s="15">
        <f t="shared" ca="1" si="531"/>
        <v>6971.5512299855563</v>
      </c>
      <c r="BT928" s="15">
        <f t="shared" ca="1" si="532"/>
        <v>15182.758398246346</v>
      </c>
      <c r="BU928" s="15">
        <f t="shared" ca="1" si="533"/>
        <v>19215.029065523966</v>
      </c>
      <c r="BV928" s="15">
        <f t="shared" ca="1" si="534"/>
        <v>32087.439207903233</v>
      </c>
      <c r="BW928" s="15">
        <f t="shared" ca="1" si="535"/>
        <v>43916.164968108664</v>
      </c>
      <c r="BX928" s="15">
        <f t="shared" ca="1" si="536"/>
        <v>63287.84492220969</v>
      </c>
      <c r="BY928" s="15">
        <f t="shared" ca="1" si="537"/>
        <v>71970.526484291913</v>
      </c>
      <c r="BZ928" s="15">
        <f t="shared" ca="1" si="538"/>
        <v>109569.83165631308</v>
      </c>
      <c r="CA928" s="15">
        <f t="shared" ca="1" si="539"/>
        <v>165544.94707426152</v>
      </c>
      <c r="CB928" s="15">
        <f ca="1">(AU928*DCF!C$10-DCF!C$5*MAX(AU928*DCF!C$10,0)-MAX(AU928-Inputs!$B$6,0)/Inputs!$B$10)*DCF!C$6</f>
        <v>1039.9715416022482</v>
      </c>
      <c r="CC928" s="15">
        <f ca="1">(AV928*DCF!D$10-DCF!D$5*MAX(AV928*DCF!D$10,0)-MAX(AV928-AU928,0)/Inputs!$B$10)*DCF!D$6</f>
        <v>1315.5260064391584</v>
      </c>
      <c r="CD928" s="15">
        <f ca="1">(AW928*DCF!E$10-DCF!E$5*MAX(AW928*DCF!E$10,0)-MAX(AW928-AV928,0)/Inputs!$B$10)*DCF!E$6</f>
        <v>1403.9437400336026</v>
      </c>
      <c r="CE928" s="15">
        <f ca="1">(AX928*DCF!F$10-DCF!F$5*MAX(AX928*DCF!F$10,0)-MAX(AX928-AW928,0)/Inputs!$B$10)*DCF!F$6</f>
        <v>1540.2919740703062</v>
      </c>
      <c r="CF928" s="15">
        <f ca="1">(AY928*DCF!G$10-DCF!G$5*MAX(AY928*DCF!G$10,0)-MAX(AY928-AX928,0)/Inputs!$B$10)*DCF!G$6</f>
        <v>1950.9656538883887</v>
      </c>
      <c r="CG928" s="15">
        <f ca="1">(AZ928*DCF!H$10-DCF!H$5*MAX(AZ928*DCF!H$10,0)-MAX(AZ928-AY928,0)/Inputs!$B$10)*DCF!H$6</f>
        <v>2714.2369042077844</v>
      </c>
      <c r="CH928" s="15">
        <f ca="1">(BA928*DCF!I$10-DCF!I$5*MAX(BA928*DCF!I$10,0)-MAX(BA928-AZ928,0)/Inputs!$B$10)*DCF!I$6</f>
        <v>3085.0231620268873</v>
      </c>
      <c r="CI928" s="15">
        <f ca="1">(BB928*DCF!J$10-DCF!J$5*MAX(BB928*DCF!J$10,0)-MAX(BB928-BA928,0)/Inputs!$B$10)*DCF!J$6</f>
        <v>3806.8723023597286</v>
      </c>
      <c r="CJ928" s="15">
        <f ca="1">(BC928*DCF!K$10-DCF!K$5*MAX(BC928*DCF!K$10,0)-MAX(BC928-BB928,0)/Inputs!$B$10)*DCF!K$6</f>
        <v>3750.4099059581604</v>
      </c>
      <c r="CK928" s="15">
        <f ca="1">(BD928*DCF!L$10-DCF!L$5*MAX(BD928*DCF!L$10,0)-MAX(BD928-BC928,0)/Inputs!$B$10)*DCF!L$6</f>
        <v>4804.1765402710653</v>
      </c>
      <c r="CL928" s="15">
        <f ca="1">(BE928*DCF!M$10-DCF!M$5*MAX(BE928*DCF!M$10,0)-MAX(BE928-BD928,0)/Inputs!$B$10)*DCF!M$6</f>
        <v>5942.355360247122</v>
      </c>
      <c r="CM928" s="15">
        <f ca="1">(BF928*DCF!C$28-DCF!C$5*MAX(BF928*DCF!C$28,0)-MAX(BF928-Inputs!$B$13,0)/Inputs!$B$17)*DCF!C$6</f>
        <v>3594.1473872899396</v>
      </c>
      <c r="CN928" s="15">
        <f ca="1">(BG928*DCF!D$28-DCF!D$5*MAX(BG928*DCF!D$28,0)-MAX(BG928-BF928,0)/Inputs!$B$17)*DCF!D$6</f>
        <v>3870.7594460937812</v>
      </c>
      <c r="CO928" s="15">
        <f ca="1">(BH928*DCF!E$28-DCF!E$5*MAX(BH928*DCF!E$28,0)-MAX(BH928-BG928,0)/Inputs!$B$17)*DCF!E$6</f>
        <v>4023.6668004441331</v>
      </c>
      <c r="CP928" s="15">
        <f ca="1">(BI928*DCF!F$28-DCF!F$5*MAX(BI928*DCF!F$28,0)-MAX(BI928-BH928,0)/Inputs!$B$17)*DCF!F$6</f>
        <v>5310.884097694061</v>
      </c>
      <c r="CQ928" s="15">
        <f ca="1">(BJ928*DCF!G$28-DCF!G$5*MAX(BJ928*DCF!G$28,0)-MAX(BJ928-BI928,0)/Inputs!$B$17)*DCF!G$6</f>
        <v>8145.8593170673776</v>
      </c>
      <c r="CR928" s="15">
        <f ca="1">(BK928*DCF!H$28-DCF!H$5*MAX(BK928*DCF!H$28,0)-MAX(BK928-BJ928,0)/Inputs!$B$17)*DCF!H$6</f>
        <v>9594.4445531874389</v>
      </c>
      <c r="CS928" s="15">
        <f ca="1">(BL928*DCF!I$28-DCF!I$5*MAX(BL928*DCF!I$28,0)-MAX(BL928-BK928,0)/Inputs!$B$17)*DCF!I$6</f>
        <v>9927.7167884836308</v>
      </c>
      <c r="CT928" s="15">
        <f ca="1">(BM928*DCF!J$28-DCF!J$5*MAX(BM928*DCF!J$28,0)-MAX(BM928-BL928,0)/Inputs!$B$17)*DCF!J$6</f>
        <v>12206.354833667707</v>
      </c>
      <c r="CU928" s="15">
        <f ca="1">(BN928*DCF!K$28-DCF!K$5*MAX(BN928*DCF!K$28,0)-MAX(BN928-BM928,0)/Inputs!$B$17)*DCF!K$6</f>
        <v>15669.044874672911</v>
      </c>
      <c r="CV928" s="15">
        <f ca="1">(BO928*DCF!L$28-DCF!L$5*MAX(BO928*DCF!L$28,0)-MAX(BO928-BN928,0)/Inputs!$B$17)*DCF!L$6</f>
        <v>18978.301655453935</v>
      </c>
      <c r="CW928" s="15">
        <f ca="1">(BP928*DCF!M$28-DCF!M$5*MAX(BP928*DCF!M$28,0)-MAX(BP928-BO928,0)/Inputs!$B$17)*DCF!M$6</f>
        <v>22548.742238040093</v>
      </c>
      <c r="CX928" s="15">
        <f ca="1">(BQ928*DCF!C$46-DCF!C$5*MAX(BQ928*DCF!C$46,0)-MAX(BQ928-Inputs!$B$20,0)/Inputs!$B$24)*DCF!C$6</f>
        <v>-802.70888589812898</v>
      </c>
      <c r="CY928" s="15">
        <f ca="1">(BR928*DCF!D$46-DCF!D$5*MAX(BR928*DCF!D$46,0)-MAX(BR928-BQ928,0)/Inputs!$B$24)*DCF!D$6</f>
        <v>-537.36818474505969</v>
      </c>
      <c r="CZ928" s="15">
        <f ca="1">(BS928*DCF!E$46-DCF!E$5*MAX(BS928*DCF!E$46,0)-MAX(BS928-BR928,0)/Inputs!$B$24)*DCF!E$6</f>
        <v>-2331.3565737224731</v>
      </c>
      <c r="DA928" s="15">
        <f ca="1">(BT928*DCF!F$46-DCF!F$5*MAX(BT928*DCF!F$46,0)-MAX(BT928-BS928,0)/Inputs!$B$24)*DCF!F$6</f>
        <v>-4095.6645653050377</v>
      </c>
      <c r="DB928" s="15">
        <f ca="1">(BU928*DCF!G$46-DCF!G$5*MAX(BU928*DCF!G$46,0)-MAX(BU928-BT928,0)/Inputs!$B$24)*DCF!G$6</f>
        <v>-2002.7317980338237</v>
      </c>
      <c r="DC928" s="15">
        <f ca="1">(BV928*DCF!H$46-DCF!H$5*MAX(BV928*DCF!H$46,0)-MAX(BV928-BU928,0)/Inputs!$B$24)*DCF!H$6</f>
        <v>-4000.0225811788578</v>
      </c>
      <c r="DD928" s="15">
        <f ca="1">(BW928*DCF!I$46-DCF!I$5*MAX(BW928*DCF!I$46,0)-MAX(BW928-BV928,0)/Inputs!$B$24)*DCF!I$6</f>
        <v>-2381.3087144414167</v>
      </c>
      <c r="DE928" s="15">
        <f ca="1">(BX928*DCF!J$46-DCF!J$5*MAX(BX928*DCF!J$46,0)-MAX(BX928-BW928,0)/Inputs!$B$24)*DCF!J$6</f>
        <v>-2482.3030041566753</v>
      </c>
      <c r="DF928" s="15">
        <f ca="1">(BY928*DCF!K$46-DCF!K$5*MAX(BY928*DCF!K$46,0)-MAX(BY928-BX928,0)/Inputs!$B$24)*DCF!K$6</f>
        <v>1984.1707106639653</v>
      </c>
      <c r="DG928" s="15">
        <f ca="1">(BZ928*DCF!L$46-DCF!L$5*MAX(BZ928*DCF!L$46,0)-MAX(BZ928-BY928,0)/Inputs!$B$24)*DCF!L$6</f>
        <v>-934.79164921349457</v>
      </c>
      <c r="DH928" s="15">
        <f ca="1">(CA928*DCF!M$46-DCF!M$5*MAX(CA928*DCF!M$46,0)-MAX(CA928-BZ928,0)/Inputs!$B$24)*DCF!M$6</f>
        <v>1276.1291542446529</v>
      </c>
      <c r="DI928" s="15">
        <f ca="1">SUM(CB928:CL928)+BE928*DCF!M$10*(1+Inputs!$B$30)*(1-Inputs!$B$33)*(1-Inputs!$B$30/Inputs!$B$31)/(Inputs!$B$29-Inputs!$B$30)*DCF!M$6</f>
        <v>200692.84028541567</v>
      </c>
      <c r="DJ928" s="15">
        <f ca="1">SUM(CM928:CW928)+BP928*DCF!M$28*(1+Inputs!$B$30)*(1-Inputs!$B$33)*(1-Inputs!$B$30/Inputs!$B$31)/(Inputs!$B$29-Inputs!$B$30)*DCF!M$6</f>
        <v>620969.98435326957</v>
      </c>
      <c r="DK928" s="15">
        <f ca="1">SUM(CX928:DH928)+CA928*DCF!M$46*(1+Inputs!$B$30)*(1-Inputs!$B$33)*(1-Inputs!$B$30/Inputs!$B$31)/(Inputs!$B$29-Inputs!$B$30)*DCF!M$6</f>
        <v>239644.14213764042</v>
      </c>
      <c r="DM928" s="15">
        <f ca="1">DI928+DJ928+DK928+Inputs!$B$34+Inputs!$B$36-Inputs!$B$35</f>
        <v>1138157.9667763256</v>
      </c>
    </row>
    <row r="929" spans="1:117" x14ac:dyDescent="0.75">
      <c r="A929" s="11">
        <v>916</v>
      </c>
      <c r="C929" s="24">
        <f t="shared" ca="1" si="541"/>
        <v>-0.8366615489699204</v>
      </c>
      <c r="D929" s="24">
        <f t="shared" ca="1" si="541"/>
        <v>0.59854049031930678</v>
      </c>
      <c r="E929" s="24">
        <f t="shared" ca="1" si="541"/>
        <v>1.0655683831573339</v>
      </c>
      <c r="F929" s="24">
        <f t="shared" ca="1" si="541"/>
        <v>0.19332073802779273</v>
      </c>
      <c r="G929" s="24">
        <f t="shared" ca="1" si="541"/>
        <v>0.44611000130845341</v>
      </c>
      <c r="H929" s="24">
        <f t="shared" ca="1" si="541"/>
        <v>-9.9096055393117485E-2</v>
      </c>
      <c r="I929" s="24">
        <f t="shared" ca="1" si="541"/>
        <v>0.70270313362249137</v>
      </c>
      <c r="J929" s="24">
        <f t="shared" ca="1" si="541"/>
        <v>-1.4997727188269594</v>
      </c>
      <c r="K929" s="24">
        <f t="shared" ca="1" si="541"/>
        <v>1.5043646189602993</v>
      </c>
      <c r="L929" s="24">
        <f t="shared" ca="1" si="541"/>
        <v>1.5959789995628002</v>
      </c>
      <c r="M929" s="24">
        <f t="shared" ca="1" si="541"/>
        <v>0.47555115730162095</v>
      </c>
      <c r="N929" s="24">
        <f ca="1">SQRT(Inputs!$B$38)*C929+SQRT(1-Inputs!$B$38)*_xlfn.NORM.S.INV(RAND())</f>
        <v>-1.0234503466868028</v>
      </c>
      <c r="O929" s="24">
        <f ca="1">SQRT(Inputs!$B$38)*D929+SQRT(1-Inputs!$B$38)*_xlfn.NORM.S.INV(RAND())</f>
        <v>0.94093399139356015</v>
      </c>
      <c r="P929" s="24">
        <f ca="1">SQRT(Inputs!$B$38)*E929+SQRT(1-Inputs!$B$38)*_xlfn.NORM.S.INV(RAND())</f>
        <v>-0.70026030124783711</v>
      </c>
      <c r="Q929" s="24">
        <f ca="1">SQRT(Inputs!$B$38)*F929+SQRT(1-Inputs!$B$38)*_xlfn.NORM.S.INV(RAND())</f>
        <v>0.88473793410850543</v>
      </c>
      <c r="R929" s="24">
        <f ca="1">SQRT(Inputs!$B$38)*G929+SQRT(1-Inputs!$B$38)*_xlfn.NORM.S.INV(RAND())</f>
        <v>0.9580766061619056</v>
      </c>
      <c r="S929" s="24">
        <f ca="1">SQRT(Inputs!$B$38)*H929+SQRT(1-Inputs!$B$38)*_xlfn.NORM.S.INV(RAND())</f>
        <v>0.65127417437997426</v>
      </c>
      <c r="T929" s="24">
        <f ca="1">SQRT(Inputs!$B$38)*I929+SQRT(1-Inputs!$B$38)*_xlfn.NORM.S.INV(RAND())</f>
        <v>0.81526522496493237</v>
      </c>
      <c r="U929" s="24">
        <f ca="1">SQRT(Inputs!$B$38)*J929+SQRT(1-Inputs!$B$38)*_xlfn.NORM.S.INV(RAND())</f>
        <v>-1.5687692683783026</v>
      </c>
      <c r="V929" s="24">
        <f ca="1">SQRT(Inputs!$B$38)*K929+SQRT(1-Inputs!$B$38)*_xlfn.NORM.S.INV(RAND())</f>
        <v>1.2828480189752365</v>
      </c>
      <c r="W929" s="24">
        <f ca="1">SQRT(Inputs!$B$38)*L929+SQRT(1-Inputs!$B$38)*_xlfn.NORM.S.INV(RAND())</f>
        <v>1.4576356026866186</v>
      </c>
      <c r="X929" s="24">
        <f ca="1">SQRT(Inputs!$B$38)*M929+SQRT(1-Inputs!$B$38)*_xlfn.NORM.S.INV(RAND())</f>
        <v>0.20070413772468698</v>
      </c>
      <c r="Y929" s="24">
        <f ca="1">SQRT(Inputs!$B$38)*C929+SQRT(1-Inputs!$B$38)*_xlfn.NORM.S.INV(RAND())</f>
        <v>1.6803481732558079E-2</v>
      </c>
      <c r="Z929" s="24">
        <f ca="1">SQRT(Inputs!$B$38)*D929+SQRT(1-Inputs!$B$38)*_xlfn.NORM.S.INV(RAND())</f>
        <v>1.074504178627091</v>
      </c>
      <c r="AA929" s="24">
        <f ca="1">SQRT(Inputs!$B$38)*E929+SQRT(1-Inputs!$B$38)*_xlfn.NORM.S.INV(RAND())</f>
        <v>1.1880328912205333</v>
      </c>
      <c r="AB929" s="24">
        <f ca="1">SQRT(Inputs!$B$38)*F929+SQRT(1-Inputs!$B$38)*_xlfn.NORM.S.INV(RAND())</f>
        <v>1.3099661448970557</v>
      </c>
      <c r="AC929" s="24">
        <f ca="1">SQRT(Inputs!$B$38)*G929+SQRT(1-Inputs!$B$38)*_xlfn.NORM.S.INV(RAND())</f>
        <v>-1.2947430672576252</v>
      </c>
      <c r="AD929" s="24">
        <f ca="1">SQRT(Inputs!$B$38)*H929+SQRT(1-Inputs!$B$38)*_xlfn.NORM.S.INV(RAND())</f>
        <v>4.2485843407285562E-3</v>
      </c>
      <c r="AE929" s="24">
        <f ca="1">SQRT(Inputs!$B$38)*I929+SQRT(1-Inputs!$B$38)*_xlfn.NORM.S.INV(RAND())</f>
        <v>1.3887309276790814</v>
      </c>
      <c r="AF929" s="24">
        <f ca="1">SQRT(Inputs!$B$38)*J929+SQRT(1-Inputs!$B$38)*_xlfn.NORM.S.INV(RAND())</f>
        <v>-1.6967205559704144</v>
      </c>
      <c r="AG929" s="24">
        <f ca="1">SQRT(Inputs!$B$38)*K929+SQRT(1-Inputs!$B$38)*_xlfn.NORM.S.INV(RAND())</f>
        <v>0.18696502763016287</v>
      </c>
      <c r="AH929" s="24">
        <f ca="1">SQRT(Inputs!$B$38)*L929+SQRT(1-Inputs!$B$38)*_xlfn.NORM.S.INV(RAND())</f>
        <v>0.97729028993440303</v>
      </c>
      <c r="AI929" s="24">
        <f ca="1">SQRT(Inputs!$B$38)*M929+SQRT(1-Inputs!$B$38)*_xlfn.NORM.S.INV(RAND())</f>
        <v>-1.2944722347194164</v>
      </c>
      <c r="AJ929" s="24">
        <f ca="1">SQRT(Inputs!$B$38)*C929+SQRT(1-Inputs!$B$38)*_xlfn.NORM.S.INV(RAND())</f>
        <v>-0.10978602934025483</v>
      </c>
      <c r="AK929" s="24">
        <f ca="1">SQRT(Inputs!$B$38)*D929+SQRT(1-Inputs!$B$38)*_xlfn.NORM.S.INV(RAND())</f>
        <v>0.33360389578217331</v>
      </c>
      <c r="AL929" s="24">
        <f ca="1">SQRT(Inputs!$B$38)*E929+SQRT(1-Inputs!$B$38)*_xlfn.NORM.S.INV(RAND())</f>
        <v>-0.44005199725048605</v>
      </c>
      <c r="AM929" s="24">
        <f ca="1">SQRT(Inputs!$B$38)*F929+SQRT(1-Inputs!$B$38)*_xlfn.NORM.S.INV(RAND())</f>
        <v>-0.90421771431605347</v>
      </c>
      <c r="AN929" s="24">
        <f ca="1">SQRT(Inputs!$B$38)*G929+SQRT(1-Inputs!$B$38)*_xlfn.NORM.S.INV(RAND())</f>
        <v>-0.16703746554694124</v>
      </c>
      <c r="AO929" s="24">
        <f ca="1">SQRT(Inputs!$B$38)*H929+SQRT(1-Inputs!$B$38)*_xlfn.NORM.S.INV(RAND())</f>
        <v>0.57683475354558567</v>
      </c>
      <c r="AP929" s="24">
        <f ca="1">SQRT(Inputs!$B$38)*I929+SQRT(1-Inputs!$B$38)*_xlfn.NORM.S.INV(RAND())</f>
        <v>1.4931249940579265</v>
      </c>
      <c r="AQ929" s="24">
        <f ca="1">SQRT(Inputs!$B$38)*J929+SQRT(1-Inputs!$B$38)*_xlfn.NORM.S.INV(RAND())</f>
        <v>0.14676106055217331</v>
      </c>
      <c r="AR929" s="24">
        <f ca="1">SQRT(Inputs!$B$38)*K929+SQRT(1-Inputs!$B$38)*_xlfn.NORM.S.INV(RAND())</f>
        <v>0.26967504493162742</v>
      </c>
      <c r="AS929" s="24">
        <f ca="1">SQRT(Inputs!$B$38)*L929+SQRT(1-Inputs!$B$38)*_xlfn.NORM.S.INV(RAND())</f>
        <v>0.56701133689127026</v>
      </c>
      <c r="AT929" s="24">
        <f ca="1">SQRT(Inputs!$B$38)*M929+SQRT(1-Inputs!$B$38)*_xlfn.NORM.S.INV(RAND())</f>
        <v>0.40130187439827403</v>
      </c>
      <c r="AU929" s="15">
        <f ca="1">Inputs!$B$6*EXP($B$8-0.5*C$5^2+C$5*N929)</f>
        <v>4204.6374972694675</v>
      </c>
      <c r="AV929" s="15">
        <f t="shared" ca="1" si="510"/>
        <v>5877.4228498641269</v>
      </c>
      <c r="AW929" s="15">
        <f t="shared" ca="1" si="511"/>
        <v>6520.5718141439356</v>
      </c>
      <c r="AX929" s="15">
        <f t="shared" ca="1" si="512"/>
        <v>8891.3857883770743</v>
      </c>
      <c r="AY929" s="15">
        <f t="shared" ca="1" si="513"/>
        <v>12152.648035455069</v>
      </c>
      <c r="AZ929" s="15">
        <f t="shared" ca="1" si="514"/>
        <v>15968.115776385388</v>
      </c>
      <c r="BA929" s="15">
        <f t="shared" ca="1" si="515"/>
        <v>21281.425330224229</v>
      </c>
      <c r="BB929" s="15">
        <f t="shared" ca="1" si="516"/>
        <v>22265.3865328715</v>
      </c>
      <c r="BC929" s="15">
        <f t="shared" ca="1" si="517"/>
        <v>30864.280771531208</v>
      </c>
      <c r="BD929" s="15">
        <f t="shared" ca="1" si="518"/>
        <v>43334.764177030454</v>
      </c>
      <c r="BE929" s="15">
        <f t="shared" ca="1" si="519"/>
        <v>54080.823121714529</v>
      </c>
      <c r="BF929" s="15">
        <f ca="1">Inputs!$B$13*EXP($B$9-0.5*C$6^2+C$6*Y929)</f>
        <v>13877.172217939942</v>
      </c>
      <c r="BG929" s="15">
        <f t="shared" ca="1" si="520"/>
        <v>20531.097479895401</v>
      </c>
      <c r="BH929" s="15">
        <f t="shared" ca="1" si="521"/>
        <v>30548.728450433508</v>
      </c>
      <c r="BI929" s="15">
        <f t="shared" ca="1" si="522"/>
        <v>45750.349647376614</v>
      </c>
      <c r="BJ929" s="15">
        <f t="shared" ca="1" si="523"/>
        <v>46538.117556621437</v>
      </c>
      <c r="BK929" s="15">
        <f t="shared" ca="1" si="524"/>
        <v>57149.76609626197</v>
      </c>
      <c r="BL929" s="15">
        <f t="shared" ca="1" si="525"/>
        <v>84043.866734416137</v>
      </c>
      <c r="BM929" s="15">
        <f t="shared" ca="1" si="526"/>
        <v>83674.62947402033</v>
      </c>
      <c r="BN929" s="15">
        <f t="shared" ca="1" si="527"/>
        <v>105241.03484362575</v>
      </c>
      <c r="BO929" s="15">
        <f t="shared" ca="1" si="528"/>
        <v>145066.24744326732</v>
      </c>
      <c r="BP929" s="15">
        <f t="shared" ca="1" si="529"/>
        <v>154193.16538052153</v>
      </c>
      <c r="BQ929" s="15">
        <f ca="1">Inputs!$B$20*EXP($B$10-0.5*C$7^2+C$7*AJ929)</f>
        <v>4125.6938127518524</v>
      </c>
      <c r="BR929" s="15">
        <f t="shared" ca="1" si="530"/>
        <v>6223.6817338813144</v>
      </c>
      <c r="BS929" s="15">
        <f t="shared" ca="1" si="531"/>
        <v>7510.8206300069469</v>
      </c>
      <c r="BT929" s="15">
        <f t="shared" ca="1" si="532"/>
        <v>8168.9486804993094</v>
      </c>
      <c r="BU929" s="15">
        <f t="shared" ca="1" si="533"/>
        <v>10872.726869731123</v>
      </c>
      <c r="BV929" s="15">
        <f t="shared" ca="1" si="534"/>
        <v>17226.482816518688</v>
      </c>
      <c r="BW929" s="15">
        <f t="shared" ca="1" si="535"/>
        <v>32972.669448932902</v>
      </c>
      <c r="BX929" s="15">
        <f t="shared" ca="1" si="536"/>
        <v>47494.595601111258</v>
      </c>
      <c r="BY929" s="15">
        <f t="shared" ca="1" si="537"/>
        <v>70071.693201355491</v>
      </c>
      <c r="BZ929" s="15">
        <f t="shared" ca="1" si="538"/>
        <v>109122.09364811603</v>
      </c>
      <c r="CA929" s="15">
        <f t="shared" ca="1" si="539"/>
        <v>164613.50060883234</v>
      </c>
      <c r="CB929" s="15">
        <f ca="1">(AU929*DCF!C$10-DCF!C$5*MAX(AU929*DCF!C$10,0)-MAX(AU929-Inputs!$B$6,0)/Inputs!$B$10)*DCF!C$6</f>
        <v>1048.4761403367415</v>
      </c>
      <c r="CC929" s="15">
        <f ca="1">(AV929*DCF!D$10-DCF!D$5*MAX(AV929*DCF!D$10,0)-MAX(AV929-AU929,0)/Inputs!$B$10)*DCF!D$6</f>
        <v>1024.717073094155</v>
      </c>
      <c r="CD929" s="15">
        <f ca="1">(AW929*DCF!E$10-DCF!E$5*MAX(AW929*DCF!E$10,0)-MAX(AW929-AV929,0)/Inputs!$B$10)*DCF!E$6</f>
        <v>1360.6324524853367</v>
      </c>
      <c r="CE929" s="15">
        <f ca="1">(AX929*DCF!F$10-DCF!F$5*MAX(AX929*DCF!F$10,0)-MAX(AX929-AW929,0)/Inputs!$B$10)*DCF!F$6</f>
        <v>1447.6677388844648</v>
      </c>
      <c r="CF929" s="15">
        <f ca="1">(AY929*DCF!G$10-DCF!G$5*MAX(AY929*DCF!G$10,0)-MAX(AY929-AX929,0)/Inputs!$B$10)*DCF!G$6</f>
        <v>1877.0587968921757</v>
      </c>
      <c r="CG929" s="15">
        <f ca="1">(AZ929*DCF!H$10-DCF!H$5*MAX(AZ929*DCF!H$10,0)-MAX(AZ929-AY929,0)/Inputs!$B$10)*DCF!H$6</f>
        <v>2422.716432920362</v>
      </c>
      <c r="CH929" s="15">
        <f ca="1">(BA929*DCF!I$10-DCF!I$5*MAX(BA929*DCF!I$10,0)-MAX(BA929-AZ929,0)/Inputs!$B$10)*DCF!I$6</f>
        <v>3015.7711307020822</v>
      </c>
      <c r="CI929" s="15">
        <f ca="1">(BB929*DCF!J$10-DCF!J$5*MAX(BB929*DCF!J$10,0)-MAX(BB929-BA929,0)/Inputs!$B$10)*DCF!J$6</f>
        <v>3671.6888860773088</v>
      </c>
      <c r="CJ929" s="15">
        <f ca="1">(BC929*DCF!K$10-DCF!K$5*MAX(BC929*DCF!K$10,0)-MAX(BC929-BB929,0)/Inputs!$B$10)*DCF!K$6</f>
        <v>3764.9392268235838</v>
      </c>
      <c r="CK929" s="15">
        <f ca="1">(BD929*DCF!L$10-DCF!L$5*MAX(BD929*DCF!L$10,0)-MAX(BD929-BC929,0)/Inputs!$B$10)*DCF!L$6</f>
        <v>4923.071071293939</v>
      </c>
      <c r="CL929" s="15">
        <f ca="1">(BE929*DCF!M$10-DCF!M$5*MAX(BE929*DCF!M$10,0)-MAX(BE929-BD929,0)/Inputs!$B$10)*DCF!M$6</f>
        <v>6347.7720647726619</v>
      </c>
      <c r="CM929" s="15">
        <f ca="1">(BF929*DCF!C$28-DCF!C$5*MAX(BF929*DCF!C$28,0)-MAX(BF929-Inputs!$B$13,0)/Inputs!$B$17)*DCF!C$6</f>
        <v>3660.1244427268216</v>
      </c>
      <c r="CN929" s="15">
        <f ca="1">(BG929*DCF!D$28-DCF!D$5*MAX(BG929*DCF!D$28,0)-MAX(BG929-BF929,0)/Inputs!$B$17)*DCF!D$6</f>
        <v>4627.2943948272923</v>
      </c>
      <c r="CO929" s="15">
        <f ca="1">(BH929*DCF!E$28-DCF!E$5*MAX(BH929*DCF!E$28,0)-MAX(BH929-BG929,0)/Inputs!$B$17)*DCF!E$6</f>
        <v>6677.6066875844008</v>
      </c>
      <c r="CP929" s="15">
        <f ca="1">(BI929*DCF!F$28-DCF!F$5*MAX(BI929*DCF!F$28,0)-MAX(BI929-BH929,0)/Inputs!$B$17)*DCF!F$6</f>
        <v>9652.3194067385848</v>
      </c>
      <c r="CQ929" s="15">
        <f ca="1">(BJ929*DCF!G$28-DCF!G$5*MAX(BJ929*DCF!G$28,0)-MAX(BJ929-BI929,0)/Inputs!$B$17)*DCF!G$6</f>
        <v>11942.172903607632</v>
      </c>
      <c r="CR929" s="15">
        <f ca="1">(BK929*DCF!H$28-DCF!H$5*MAX(BK929*DCF!H$28,0)-MAX(BK929-BJ929,0)/Inputs!$B$17)*DCF!H$6</f>
        <v>12485.015290918853</v>
      </c>
      <c r="CS929" s="15">
        <f ca="1">(BL929*DCF!I$28-DCF!I$5*MAX(BL929*DCF!I$28,0)-MAX(BL929-BK929,0)/Inputs!$B$17)*DCF!I$6</f>
        <v>15903.04257190755</v>
      </c>
      <c r="CT929" s="15">
        <f ca="1">(BM929*DCF!J$28-DCF!J$5*MAX(BM929*DCF!J$28,0)-MAX(BM929-BL929,0)/Inputs!$B$17)*DCF!J$6</f>
        <v>18666.388741029328</v>
      </c>
      <c r="CU929" s="15">
        <f ca="1">(BN929*DCF!K$28-DCF!K$5*MAX(BN929*DCF!K$28,0)-MAX(BN929-BM929,0)/Inputs!$B$17)*DCF!K$6</f>
        <v>19583.544587846223</v>
      </c>
      <c r="CV929" s="15">
        <f ca="1">(BO929*DCF!L$28-DCF!L$5*MAX(BO929*DCF!L$28,0)-MAX(BO929-BN929,0)/Inputs!$B$17)*DCF!L$6</f>
        <v>24437.472073508256</v>
      </c>
      <c r="CW929" s="15">
        <f ca="1">(BP929*DCF!M$28-DCF!M$5*MAX(BP929*DCF!M$28,0)-MAX(BP929-BO929,0)/Inputs!$B$17)*DCF!M$6</f>
        <v>28057.513917966626</v>
      </c>
      <c r="CX929" s="15">
        <f ca="1">(BQ929*DCF!C$46-DCF!C$5*MAX(BQ929*DCF!C$46,0)-MAX(BQ929-Inputs!$B$20,0)/Inputs!$B$24)*DCF!C$6</f>
        <v>-1379.9264291583272</v>
      </c>
      <c r="CY929" s="15">
        <f ca="1">(BR929*DCF!D$46-DCF!D$5*MAX(BR929*DCF!D$46,0)-MAX(BR929-BQ929,0)/Inputs!$B$24)*DCF!D$6</f>
        <v>-1957.4313649043893</v>
      </c>
      <c r="CZ929" s="15">
        <f ca="1">(BS929*DCF!E$46-DCF!E$5*MAX(BS929*DCF!E$46,0)-MAX(BS929-BR929,0)/Inputs!$B$24)*DCF!E$6</f>
        <v>-1395.5223352975511</v>
      </c>
      <c r="DA929" s="15">
        <f ca="1">(BT929*DCF!F$46-DCF!F$5*MAX(BT929*DCF!F$46,0)-MAX(BT929-BS929,0)/Inputs!$B$24)*DCF!F$6</f>
        <v>-834.55971914638849</v>
      </c>
      <c r="DB929" s="15">
        <f ca="1">(BU929*DCF!G$46-DCF!G$5*MAX(BU929*DCF!G$46,0)-MAX(BU929-BT929,0)/Inputs!$B$24)*DCF!G$6</f>
        <v>-1275.2346127357719</v>
      </c>
      <c r="DC929" s="15">
        <f ca="1">(BV929*DCF!H$46-DCF!H$5*MAX(BV929*DCF!H$46,0)-MAX(BV929-BU929,0)/Inputs!$B$24)*DCF!H$6</f>
        <v>-1974.3907303556527</v>
      </c>
      <c r="DD929" s="15">
        <f ca="1">(BW929*DCF!I$46-DCF!I$5*MAX(BW929*DCF!I$46,0)-MAX(BW929-BV929,0)/Inputs!$B$24)*DCF!I$6</f>
        <v>-3758.6044521557565</v>
      </c>
      <c r="DE929" s="15">
        <f ca="1">(BX929*DCF!J$46-DCF!J$5*MAX(BX929*DCF!J$46,0)-MAX(BX929-BW929,0)/Inputs!$B$24)*DCF!J$6</f>
        <v>-1858.7106522728552</v>
      </c>
      <c r="DF929" s="15">
        <f ca="1">(BY929*DCF!K$46-DCF!K$5*MAX(BY929*DCF!K$46,0)-MAX(BY929-BX929,0)/Inputs!$B$24)*DCF!K$6</f>
        <v>-1528.0587598274392</v>
      </c>
      <c r="DG929" s="15">
        <f ca="1">(BZ929*DCF!L$46-DCF!L$5*MAX(BZ929*DCF!L$46,0)-MAX(BZ929-BY929,0)/Inputs!$B$24)*DCF!L$6</f>
        <v>-1294.1294102426664</v>
      </c>
      <c r="DH929" s="15">
        <f ca="1">(CA929*DCF!M$46-DCF!M$5*MAX(CA929*DCF!M$46,0)-MAX(CA929-BZ929,0)/Inputs!$B$24)*DCF!M$6</f>
        <v>1304.2296590693272</v>
      </c>
      <c r="DI929" s="15">
        <f ca="1">SUM(CB929:CL929)+BE929*DCF!M$10*(1+Inputs!$B$30)*(1-Inputs!$B$33)*(1-Inputs!$B$30/Inputs!$B$31)/(Inputs!$B$29-Inputs!$B$30)*DCF!M$6</f>
        <v>181412.1569068649</v>
      </c>
      <c r="DJ929" s="15">
        <f ca="1">SUM(CM929:CW929)+BP929*DCF!M$28*(1+Inputs!$B$30)*(1-Inputs!$B$33)*(1-Inputs!$B$30/Inputs!$B$31)/(Inputs!$B$29-Inputs!$B$30)*DCF!M$6</f>
        <v>727854.65268201753</v>
      </c>
      <c r="DK929" s="15">
        <f ca="1">SUM(CX929:DH929)+CA929*DCF!M$46*(1+Inputs!$B$30)*(1-Inputs!$B$33)*(1-Inputs!$B$30/Inputs!$B$31)/(Inputs!$B$29-Inputs!$B$30)*DCF!M$6</f>
        <v>238559.63284995826</v>
      </c>
      <c r="DM929" s="15">
        <f ca="1">DI929+DJ929+DK929+Inputs!$B$34+Inputs!$B$36-Inputs!$B$35</f>
        <v>1224677.4424388406</v>
      </c>
    </row>
    <row r="930" spans="1:117" x14ac:dyDescent="0.75">
      <c r="A930" s="11">
        <v>917</v>
      </c>
      <c r="C930" s="24">
        <f t="shared" ca="1" si="541"/>
        <v>-0.97714819067619973</v>
      </c>
      <c r="D930" s="24">
        <f t="shared" ca="1" si="541"/>
        <v>0.47721850602564986</v>
      </c>
      <c r="E930" s="24">
        <f t="shared" ca="1" si="541"/>
        <v>0.37372538803381178</v>
      </c>
      <c r="F930" s="24">
        <f t="shared" ca="1" si="541"/>
        <v>3.3970573088174312E-2</v>
      </c>
      <c r="G930" s="24">
        <f t="shared" ca="1" si="541"/>
        <v>-1.4835385345425431</v>
      </c>
      <c r="H930" s="24">
        <f t="shared" ca="1" si="541"/>
        <v>-7.2809600010689937E-2</v>
      </c>
      <c r="I930" s="24">
        <f t="shared" ca="1" si="541"/>
        <v>-0.29206870599854862</v>
      </c>
      <c r="J930" s="24">
        <f t="shared" ca="1" si="541"/>
        <v>-0.6919048151787599</v>
      </c>
      <c r="K930" s="24">
        <f t="shared" ca="1" si="541"/>
        <v>-0.82858678688058607</v>
      </c>
      <c r="L930" s="24">
        <f t="shared" ca="1" si="541"/>
        <v>-0.31249437217651299</v>
      </c>
      <c r="M930" s="24">
        <f t="shared" ca="1" si="541"/>
        <v>-0.38366526413393032</v>
      </c>
      <c r="N930" s="24">
        <f ca="1">SQRT(Inputs!$B$38)*C930+SQRT(1-Inputs!$B$38)*_xlfn.NORM.S.INV(RAND())</f>
        <v>-1.0776904667792855</v>
      </c>
      <c r="O930" s="24">
        <f ca="1">SQRT(Inputs!$B$38)*D930+SQRT(1-Inputs!$B$38)*_xlfn.NORM.S.INV(RAND())</f>
        <v>0.49061410280936135</v>
      </c>
      <c r="P930" s="24">
        <f ca="1">SQRT(Inputs!$B$38)*E930+SQRT(1-Inputs!$B$38)*_xlfn.NORM.S.INV(RAND())</f>
        <v>0.35008349979761899</v>
      </c>
      <c r="Q930" s="24">
        <f ca="1">SQRT(Inputs!$B$38)*F930+SQRT(1-Inputs!$B$38)*_xlfn.NORM.S.INV(RAND())</f>
        <v>-0.92865402992595925</v>
      </c>
      <c r="R930" s="24">
        <f ca="1">SQRT(Inputs!$B$38)*G930+SQRT(1-Inputs!$B$38)*_xlfn.NORM.S.INV(RAND())</f>
        <v>1.5781667835338393</v>
      </c>
      <c r="S930" s="24">
        <f ca="1">SQRT(Inputs!$B$38)*H930+SQRT(1-Inputs!$B$38)*_xlfn.NORM.S.INV(RAND())</f>
        <v>0.67031303548254351</v>
      </c>
      <c r="T930" s="24">
        <f ca="1">SQRT(Inputs!$B$38)*I930+SQRT(1-Inputs!$B$38)*_xlfn.NORM.S.INV(RAND())</f>
        <v>0.3497053883008735</v>
      </c>
      <c r="U930" s="24">
        <f ca="1">SQRT(Inputs!$B$38)*J930+SQRT(1-Inputs!$B$38)*_xlfn.NORM.S.INV(RAND())</f>
        <v>-1.4934499917040145</v>
      </c>
      <c r="V930" s="24">
        <f ca="1">SQRT(Inputs!$B$38)*K930+SQRT(1-Inputs!$B$38)*_xlfn.NORM.S.INV(RAND())</f>
        <v>-1.5816491373803394</v>
      </c>
      <c r="W930" s="24">
        <f ca="1">SQRT(Inputs!$B$38)*L930+SQRT(1-Inputs!$B$38)*_xlfn.NORM.S.INV(RAND())</f>
        <v>-1.8226736835164653E-2</v>
      </c>
      <c r="X930" s="24">
        <f ca="1">SQRT(Inputs!$B$38)*M930+SQRT(1-Inputs!$B$38)*_xlfn.NORM.S.INV(RAND())</f>
        <v>-1.3559858758525016</v>
      </c>
      <c r="Y930" s="24">
        <f ca="1">SQRT(Inputs!$B$38)*C930+SQRT(1-Inputs!$B$38)*_xlfn.NORM.S.INV(RAND())</f>
        <v>-0.25352432990399965</v>
      </c>
      <c r="Z930" s="24">
        <f ca="1">SQRT(Inputs!$B$38)*D930+SQRT(1-Inputs!$B$38)*_xlfn.NORM.S.INV(RAND())</f>
        <v>0.35704126297168515</v>
      </c>
      <c r="AA930" s="24">
        <f ca="1">SQRT(Inputs!$B$38)*E930+SQRT(1-Inputs!$B$38)*_xlfn.NORM.S.INV(RAND())</f>
        <v>-0.30722688788108476</v>
      </c>
      <c r="AB930" s="24">
        <f ca="1">SQRT(Inputs!$B$38)*F930+SQRT(1-Inputs!$B$38)*_xlfn.NORM.S.INV(RAND())</f>
        <v>-0.44759524880082396</v>
      </c>
      <c r="AC930" s="24">
        <f ca="1">SQRT(Inputs!$B$38)*G930+SQRT(1-Inputs!$B$38)*_xlfn.NORM.S.INV(RAND())</f>
        <v>-1.333303088498963</v>
      </c>
      <c r="AD930" s="24">
        <f ca="1">SQRT(Inputs!$B$38)*H930+SQRT(1-Inputs!$B$38)*_xlfn.NORM.S.INV(RAND())</f>
        <v>-0.9592586527164626</v>
      </c>
      <c r="AE930" s="24">
        <f ca="1">SQRT(Inputs!$B$38)*I930+SQRT(1-Inputs!$B$38)*_xlfn.NORM.S.INV(RAND())</f>
        <v>0.21448944808835974</v>
      </c>
      <c r="AF930" s="24">
        <f ca="1">SQRT(Inputs!$B$38)*J930+SQRT(1-Inputs!$B$38)*_xlfn.NORM.S.INV(RAND())</f>
        <v>-0.17028971203467561</v>
      </c>
      <c r="AG930" s="24">
        <f ca="1">SQRT(Inputs!$B$38)*K930+SQRT(1-Inputs!$B$38)*_xlfn.NORM.S.INV(RAND())</f>
        <v>-1.7542431258029785</v>
      </c>
      <c r="AH930" s="24">
        <f ca="1">SQRT(Inputs!$B$38)*L930+SQRT(1-Inputs!$B$38)*_xlfn.NORM.S.INV(RAND())</f>
        <v>-1.132290283915929</v>
      </c>
      <c r="AI930" s="24">
        <f ca="1">SQRT(Inputs!$B$38)*M930+SQRT(1-Inputs!$B$38)*_xlfn.NORM.S.INV(RAND())</f>
        <v>-0.83844207796628911</v>
      </c>
      <c r="AJ930" s="24">
        <f ca="1">SQRT(Inputs!$B$38)*C930+SQRT(1-Inputs!$B$38)*_xlfn.NORM.S.INV(RAND())</f>
        <v>-0.54642942968960018</v>
      </c>
      <c r="AK930" s="24">
        <f ca="1">SQRT(Inputs!$B$38)*D930+SQRT(1-Inputs!$B$38)*_xlfn.NORM.S.INV(RAND())</f>
        <v>1.1693205889285809</v>
      </c>
      <c r="AL930" s="24">
        <f ca="1">SQRT(Inputs!$B$38)*E930+SQRT(1-Inputs!$B$38)*_xlfn.NORM.S.INV(RAND())</f>
        <v>0.7279174236190209</v>
      </c>
      <c r="AM930" s="24">
        <f ca="1">SQRT(Inputs!$B$38)*F930+SQRT(1-Inputs!$B$38)*_xlfn.NORM.S.INV(RAND())</f>
        <v>-6.698773918993961E-2</v>
      </c>
      <c r="AN930" s="24">
        <f ca="1">SQRT(Inputs!$B$38)*G930+SQRT(1-Inputs!$B$38)*_xlfn.NORM.S.INV(RAND())</f>
        <v>-1.9243779032128079</v>
      </c>
      <c r="AO930" s="24">
        <f ca="1">SQRT(Inputs!$B$38)*H930+SQRT(1-Inputs!$B$38)*_xlfn.NORM.S.INV(RAND())</f>
        <v>-0.18661341351035426</v>
      </c>
      <c r="AP930" s="24">
        <f ca="1">SQRT(Inputs!$B$38)*I930+SQRT(1-Inputs!$B$38)*_xlfn.NORM.S.INV(RAND())</f>
        <v>0.68636814501866183</v>
      </c>
      <c r="AQ930" s="24">
        <f ca="1">SQRT(Inputs!$B$38)*J930+SQRT(1-Inputs!$B$38)*_xlfn.NORM.S.INV(RAND())</f>
        <v>-0.72883506400268949</v>
      </c>
      <c r="AR930" s="24">
        <f ca="1">SQRT(Inputs!$B$38)*K930+SQRT(1-Inputs!$B$38)*_xlfn.NORM.S.INV(RAND())</f>
        <v>-3.4519030619158786E-2</v>
      </c>
      <c r="AS930" s="24">
        <f ca="1">SQRT(Inputs!$B$38)*L930+SQRT(1-Inputs!$B$38)*_xlfn.NORM.S.INV(RAND())</f>
        <v>-0.74446778398754099</v>
      </c>
      <c r="AT930" s="24">
        <f ca="1">SQRT(Inputs!$B$38)*M930+SQRT(1-Inputs!$B$38)*_xlfn.NORM.S.INV(RAND())</f>
        <v>0.44388966597355001</v>
      </c>
      <c r="AU930" s="15">
        <f ca="1">Inputs!$B$6*EXP($B$8-0.5*C$5^2+C$5*N930)</f>
        <v>4167.8823084594687</v>
      </c>
      <c r="AV930" s="15">
        <f t="shared" ca="1" si="510"/>
        <v>5452.7873811719383</v>
      </c>
      <c r="AW930" s="15">
        <f t="shared" ca="1" si="511"/>
        <v>6970.1881366083271</v>
      </c>
      <c r="AX930" s="15">
        <f t="shared" ca="1" si="512"/>
        <v>7577.7077918223022</v>
      </c>
      <c r="AY930" s="15">
        <f t="shared" ca="1" si="513"/>
        <v>11135.00757537235</v>
      </c>
      <c r="AZ930" s="15">
        <f t="shared" ca="1" si="514"/>
        <v>14661.681769382147</v>
      </c>
      <c r="BA930" s="15">
        <f t="shared" ca="1" si="515"/>
        <v>18610.998607219204</v>
      </c>
      <c r="BB930" s="15">
        <f t="shared" ca="1" si="516"/>
        <v>19618.982612461619</v>
      </c>
      <c r="BC930" s="15">
        <f t="shared" ca="1" si="517"/>
        <v>20626.038039423547</v>
      </c>
      <c r="BD930" s="15">
        <f t="shared" ca="1" si="518"/>
        <v>25225.79988476228</v>
      </c>
      <c r="BE930" s="15">
        <f t="shared" ca="1" si="519"/>
        <v>27319.696593731449</v>
      </c>
      <c r="BF930" s="15">
        <f ca="1">Inputs!$B$13*EXP($B$9-0.5*C$6^2+C$6*Y930)</f>
        <v>13153.045638892323</v>
      </c>
      <c r="BG930" s="15">
        <f t="shared" ca="1" si="520"/>
        <v>17096.793959006514</v>
      </c>
      <c r="BH930" s="15">
        <f t="shared" ca="1" si="521"/>
        <v>19851.378294431954</v>
      </c>
      <c r="BI930" s="15">
        <f t="shared" ca="1" si="522"/>
        <v>22683.252648555401</v>
      </c>
      <c r="BJ930" s="15">
        <f t="shared" ca="1" si="523"/>
        <v>22945.937453090828</v>
      </c>
      <c r="BK930" s="15">
        <f t="shared" ca="1" si="524"/>
        <v>24713.9888054111</v>
      </c>
      <c r="BL930" s="15">
        <f t="shared" ca="1" si="525"/>
        <v>31213.826254409661</v>
      </c>
      <c r="BM930" s="15">
        <f t="shared" ca="1" si="526"/>
        <v>37565.380402332186</v>
      </c>
      <c r="BN930" s="15">
        <f t="shared" ca="1" si="527"/>
        <v>37441.286076677119</v>
      </c>
      <c r="BO930" s="15">
        <f t="shared" ca="1" si="528"/>
        <v>40386.399794318742</v>
      </c>
      <c r="BP930" s="15">
        <f t="shared" ca="1" si="529"/>
        <v>45203.534246458752</v>
      </c>
      <c r="BQ930" s="15">
        <f ca="1">Inputs!$B$20*EXP($B$10-0.5*C$7^2+C$7*AJ930)</f>
        <v>3533.7666708482852</v>
      </c>
      <c r="BR930" s="15">
        <f t="shared" ca="1" si="530"/>
        <v>6951.0916017506315</v>
      </c>
      <c r="BS930" s="15">
        <f t="shared" ca="1" si="531"/>
        <v>11732.068721924379</v>
      </c>
      <c r="BT930" s="15">
        <f t="shared" ca="1" si="532"/>
        <v>15894.194440899131</v>
      </c>
      <c r="BU930" s="15">
        <f t="shared" ca="1" si="533"/>
        <v>13827.340175905229</v>
      </c>
      <c r="BV930" s="15">
        <f t="shared" ca="1" si="534"/>
        <v>18445.757601823982</v>
      </c>
      <c r="BW930" s="15">
        <f t="shared" ca="1" si="535"/>
        <v>29764.489352207813</v>
      </c>
      <c r="BX930" s="15">
        <f t="shared" ca="1" si="536"/>
        <v>35971.19889475235</v>
      </c>
      <c r="BY930" s="15">
        <f t="shared" ca="1" si="537"/>
        <v>50069.984630013067</v>
      </c>
      <c r="BZ930" s="15">
        <f t="shared" ca="1" si="538"/>
        <v>61269.120719551182</v>
      </c>
      <c r="CA930" s="15">
        <f t="shared" ca="1" si="539"/>
        <v>93128.176383253056</v>
      </c>
      <c r="CB930" s="15">
        <f ca="1">(AU930*DCF!C$10-DCF!C$5*MAX(AU930*DCF!C$10,0)-MAX(AU930-Inputs!$B$6,0)/Inputs!$B$10)*DCF!C$6</f>
        <v>1048.7382113842318</v>
      </c>
      <c r="CC930" s="15">
        <f ca="1">(AV930*DCF!D$10-DCF!D$5*MAX(AV930*DCF!D$10,0)-MAX(AV930-AU930,0)/Inputs!$B$10)*DCF!D$6</f>
        <v>1015.7895091124943</v>
      </c>
      <c r="CD930" s="15">
        <f ca="1">(AW930*DCF!E$10-DCF!E$5*MAX(AW930*DCF!E$10,0)-MAX(AW930-AV930,0)/Inputs!$B$10)*DCF!E$6</f>
        <v>1267.5239964512955</v>
      </c>
      <c r="CE930" s="15">
        <f ca="1">(AX930*DCF!F$10-DCF!F$5*MAX(AX930*DCF!F$10,0)-MAX(AX930-AW930,0)/Inputs!$B$10)*DCF!F$6</f>
        <v>1527.7917564176996</v>
      </c>
      <c r="CF930" s="15">
        <f ca="1">(AY930*DCF!G$10-DCF!G$5*MAX(AY930*DCF!G$10,0)-MAX(AY930-AX930,0)/Inputs!$B$10)*DCF!G$6</f>
        <v>1610.4807802402684</v>
      </c>
      <c r="CG930" s="15">
        <f ca="1">(AZ930*DCF!H$10-DCF!H$5*MAX(AZ930*DCF!H$10,0)-MAX(AZ930-AY930,0)/Inputs!$B$10)*DCF!H$6</f>
        <v>2220.3518049438098</v>
      </c>
      <c r="CH930" s="15">
        <f ca="1">(BA930*DCF!I$10-DCF!I$5*MAX(BA930*DCF!I$10,0)-MAX(BA930-AZ930,0)/Inputs!$B$10)*DCF!I$6</f>
        <v>2751.7241812811494</v>
      </c>
      <c r="CI930" s="15">
        <f ca="1">(BB930*DCF!J$10-DCF!J$5*MAX(BB930*DCF!J$10,0)-MAX(BB930-BA930,0)/Inputs!$B$10)*DCF!J$6</f>
        <v>3213.9195729502203</v>
      </c>
      <c r="CJ930" s="15">
        <f ca="1">(BC930*DCF!K$10-DCF!K$5*MAX(BC930*DCF!K$10,0)-MAX(BC930-BB930,0)/Inputs!$B$10)*DCF!K$6</f>
        <v>3179.4884386975677</v>
      </c>
      <c r="CK930" s="15">
        <f ca="1">(BD930*DCF!L$10-DCF!L$5*MAX(BD930*DCF!L$10,0)-MAX(BD930-BC930,0)/Inputs!$B$10)*DCF!L$6</f>
        <v>3209.7066323691888</v>
      </c>
      <c r="CL930" s="15">
        <f ca="1">(BE930*DCF!M$10-DCF!M$5*MAX(BE930*DCF!M$10,0)-MAX(BE930-BD930,0)/Inputs!$B$10)*DCF!M$6</f>
        <v>3605.0242086243934</v>
      </c>
      <c r="CM930" s="15">
        <f ca="1">(BF930*DCF!C$28-DCF!C$5*MAX(BF930*DCF!C$28,0)-MAX(BF930-Inputs!$B$13,0)/Inputs!$B$17)*DCF!C$6</f>
        <v>3606.3605354778515</v>
      </c>
      <c r="CN930" s="15">
        <f ca="1">(BG930*DCF!D$28-DCF!D$5*MAX(BG930*DCF!D$28,0)-MAX(BG930-BF930,0)/Inputs!$B$17)*DCF!D$6</f>
        <v>4194.0178020866042</v>
      </c>
      <c r="CO930" s="15">
        <f ca="1">(BH930*DCF!E$28-DCF!E$5*MAX(BH930*DCF!E$28,0)-MAX(BH930-BG930,0)/Inputs!$B$17)*DCF!E$6</f>
        <v>5079.373159169284</v>
      </c>
      <c r="CP930" s="15">
        <f ca="1">(BI930*DCF!F$28-DCF!F$5*MAX(BI930*DCF!F$28,0)-MAX(BI930-BH930,0)/Inputs!$B$17)*DCF!F$6</f>
        <v>5642.3181102873532</v>
      </c>
      <c r="CQ930" s="15">
        <f ca="1">(BJ930*DCF!G$28-DCF!G$5*MAX(BJ930*DCF!G$28,0)-MAX(BJ930-BI930,0)/Inputs!$B$17)*DCF!G$6</f>
        <v>5909.3165734163695</v>
      </c>
      <c r="CR930" s="15">
        <f ca="1">(BK930*DCF!H$28-DCF!H$5*MAX(BK930*DCF!H$28,0)-MAX(BK930-BJ930,0)/Inputs!$B$17)*DCF!H$6</f>
        <v>5837.3365319474724</v>
      </c>
      <c r="CS930" s="15">
        <f ca="1">(BL930*DCF!I$28-DCF!I$5*MAX(BL930*DCF!I$28,0)-MAX(BL930-BK930,0)/Inputs!$B$17)*DCF!I$6</f>
        <v>6407.1001022434448</v>
      </c>
      <c r="CT930" s="15">
        <f ca="1">(BM930*DCF!J$28-DCF!J$5*MAX(BM930*DCF!J$28,0)-MAX(BM930-BL930,0)/Inputs!$B$17)*DCF!J$6</f>
        <v>7538.0341780110857</v>
      </c>
      <c r="CU930" s="15">
        <f ca="1">(BN930*DCF!K$28-DCF!K$5*MAX(BN930*DCF!K$28,0)-MAX(BN930-BM930,0)/Inputs!$B$17)*DCF!K$6</f>
        <v>7906.9718412453076</v>
      </c>
      <c r="CV930" s="15">
        <f ca="1">(BO930*DCF!L$28-DCF!L$5*MAX(BO930*DCF!L$28,0)-MAX(BO930-BN930,0)/Inputs!$B$17)*DCF!L$6</f>
        <v>7724.6899363056036</v>
      </c>
      <c r="CW930" s="15">
        <f ca="1">(BP930*DCF!M$28-DCF!M$5*MAX(BP930*DCF!M$28,0)-MAX(BP930-BO930,0)/Inputs!$B$17)*DCF!M$6</f>
        <v>8001.5452207299786</v>
      </c>
      <c r="CX930" s="15">
        <f ca="1">(BQ930*DCF!C$46-DCF!C$5*MAX(BQ930*DCF!C$46,0)-MAX(BQ930-Inputs!$B$20,0)/Inputs!$B$24)*DCF!C$6</f>
        <v>-969.81524539142174</v>
      </c>
      <c r="CY930" s="15">
        <f ca="1">(BR930*DCF!D$46-DCF!D$5*MAX(BR930*DCF!D$46,0)-MAX(BR930-BQ930,0)/Inputs!$B$24)*DCF!D$6</f>
        <v>-2644.5334165108775</v>
      </c>
      <c r="CZ930" s="15">
        <f ca="1">(BS930*DCF!E$46-DCF!E$5*MAX(BS930*DCF!E$46,0)-MAX(BS930-BR930,0)/Inputs!$B$24)*DCF!E$6</f>
        <v>-3271.8671159859259</v>
      </c>
      <c r="DA930" s="15">
        <f ca="1">(BT930*DCF!F$46-DCF!F$5*MAX(BT930*DCF!F$46,0)-MAX(BT930-BS930,0)/Inputs!$B$24)*DCF!F$6</f>
        <v>-2673.0772790588408</v>
      </c>
      <c r="DB930" s="15">
        <f ca="1">(BU930*DCF!G$46-DCF!G$5*MAX(BU930*DCF!G$46,0)-MAX(BU930-BT930,0)/Inputs!$B$24)*DCF!G$6</f>
        <v>-465.12440402905111</v>
      </c>
      <c r="DC930" s="15">
        <f ca="1">(BV930*DCF!H$46-DCF!H$5*MAX(BV930*DCF!H$46,0)-MAX(BV930-BU930,0)/Inputs!$B$24)*DCF!H$6</f>
        <v>-1435.1449175911941</v>
      </c>
      <c r="DD930" s="15">
        <f ca="1">(BW930*DCF!I$46-DCF!I$5*MAX(BW930*DCF!I$46,0)-MAX(BW930-BV930,0)/Inputs!$B$24)*DCF!I$6</f>
        <v>-2561.7475967616406</v>
      </c>
      <c r="DE930" s="15">
        <f ca="1">(BX930*DCF!J$46-DCF!J$5*MAX(BX930*DCF!J$46,0)-MAX(BX930-BW930,0)/Inputs!$B$24)*DCF!J$6</f>
        <v>-137.02567525886857</v>
      </c>
      <c r="DF930" s="15">
        <f ca="1">(BY930*DCF!K$46-DCF!K$5*MAX(BY930*DCF!K$46,0)-MAX(BY930-BX930,0)/Inputs!$B$24)*DCF!K$6</f>
        <v>-593.66248383890672</v>
      </c>
      <c r="DG930" s="15">
        <f ca="1">(BZ930*DCF!L$46-DCF!L$5*MAX(BZ930*DCF!L$46,0)-MAX(BZ930-BY930,0)/Inputs!$B$24)*DCF!L$6</f>
        <v>1700.8495481949635</v>
      </c>
      <c r="DH930" s="15">
        <f ca="1">(CA930*DCF!M$46-DCF!M$5*MAX(CA930*DCF!M$46,0)-MAX(CA930-BZ930,0)/Inputs!$B$24)*DCF!M$6</f>
        <v>640.55038338471229</v>
      </c>
      <c r="DI930" s="15">
        <f ca="1">SUM(CB930:CL930)+BE930*DCF!M$10*(1+Inputs!$B$30)*(1-Inputs!$B$33)*(1-Inputs!$B$30/Inputs!$B$31)/(Inputs!$B$29-Inputs!$B$30)*DCF!M$6</f>
        <v>100681.61597841443</v>
      </c>
      <c r="DJ930" s="15">
        <f ca="1">SUM(CM930:CW930)+BP930*DCF!M$28*(1+Inputs!$B$30)*(1-Inputs!$B$33)*(1-Inputs!$B$30/Inputs!$B$31)/(Inputs!$B$29-Inputs!$B$30)*DCF!M$6</f>
        <v>235583.10874125717</v>
      </c>
      <c r="DK930" s="15">
        <f ca="1">SUM(CX930:DH930)+CA930*DCF!M$46*(1+Inputs!$B$30)*(1-Inputs!$B$33)*(1-Inputs!$B$30/Inputs!$B$31)/(Inputs!$B$29-Inputs!$B$30)*DCF!M$6</f>
        <v>131576.59422339505</v>
      </c>
      <c r="DM930" s="15">
        <f ca="1">DI930+DJ930+DK930+Inputs!$B$34+Inputs!$B$36-Inputs!$B$35</f>
        <v>544692.31894306664</v>
      </c>
    </row>
    <row r="931" spans="1:117" x14ac:dyDescent="0.75">
      <c r="A931" s="11">
        <v>918</v>
      </c>
      <c r="C931" s="24">
        <f t="shared" ca="1" si="541"/>
        <v>-0.29107661207916979</v>
      </c>
      <c r="D931" s="24">
        <f t="shared" ca="1" si="541"/>
        <v>0.5188376172368061</v>
      </c>
      <c r="E931" s="24">
        <f t="shared" ca="1" si="541"/>
        <v>1.6038854121958135</v>
      </c>
      <c r="F931" s="24">
        <f t="shared" ca="1" si="541"/>
        <v>-0.71555731270333711</v>
      </c>
      <c r="G931" s="24">
        <f t="shared" ca="1" si="541"/>
        <v>0.48205371956467785</v>
      </c>
      <c r="H931" s="24">
        <f t="shared" ca="1" si="541"/>
        <v>0.19080095785706233</v>
      </c>
      <c r="I931" s="24">
        <f t="shared" ca="1" si="541"/>
        <v>0.33166763145617489</v>
      </c>
      <c r="J931" s="24">
        <f t="shared" ca="1" si="541"/>
        <v>0.24780638739824559</v>
      </c>
      <c r="K931" s="24">
        <f t="shared" ca="1" si="541"/>
        <v>0.96612137552912847</v>
      </c>
      <c r="L931" s="24">
        <f t="shared" ca="1" si="541"/>
        <v>0.38572626396317128</v>
      </c>
      <c r="M931" s="24">
        <f t="shared" ca="1" si="541"/>
        <v>1.0907021434389186</v>
      </c>
      <c r="N931" s="24">
        <f ca="1">SQRT(Inputs!$B$38)*C931+SQRT(1-Inputs!$B$38)*_xlfn.NORM.S.INV(RAND())</f>
        <v>0.85759632458138779</v>
      </c>
      <c r="O931" s="24">
        <f ca="1">SQRT(Inputs!$B$38)*D931+SQRT(1-Inputs!$B$38)*_xlfn.NORM.S.INV(RAND())</f>
        <v>-2.8606366278617623E-2</v>
      </c>
      <c r="P931" s="24">
        <f ca="1">SQRT(Inputs!$B$38)*E931+SQRT(1-Inputs!$B$38)*_xlfn.NORM.S.INV(RAND())</f>
        <v>-3.3924760872953263E-2</v>
      </c>
      <c r="Q931" s="24">
        <f ca="1">SQRT(Inputs!$B$38)*F931+SQRT(1-Inputs!$B$38)*_xlfn.NORM.S.INV(RAND())</f>
        <v>-0.39917657007107832</v>
      </c>
      <c r="R931" s="24">
        <f ca="1">SQRT(Inputs!$B$38)*G931+SQRT(1-Inputs!$B$38)*_xlfn.NORM.S.INV(RAND())</f>
        <v>-0.22473198785835874</v>
      </c>
      <c r="S931" s="24">
        <f ca="1">SQRT(Inputs!$B$38)*H931+SQRT(1-Inputs!$B$38)*_xlfn.NORM.S.INV(RAND())</f>
        <v>-0.53591098686972682</v>
      </c>
      <c r="T931" s="24">
        <f ca="1">SQRT(Inputs!$B$38)*I931+SQRT(1-Inputs!$B$38)*_xlfn.NORM.S.INV(RAND())</f>
        <v>-0.1653457516450739</v>
      </c>
      <c r="U931" s="24">
        <f ca="1">SQRT(Inputs!$B$38)*J931+SQRT(1-Inputs!$B$38)*_xlfn.NORM.S.INV(RAND())</f>
        <v>-0.38008067935345663</v>
      </c>
      <c r="V931" s="24">
        <f ca="1">SQRT(Inputs!$B$38)*K931+SQRT(1-Inputs!$B$38)*_xlfn.NORM.S.INV(RAND())</f>
        <v>-0.69238653375822756</v>
      </c>
      <c r="W931" s="24">
        <f ca="1">SQRT(Inputs!$B$38)*L931+SQRT(1-Inputs!$B$38)*_xlfn.NORM.S.INV(RAND())</f>
        <v>0.30609662340310317</v>
      </c>
      <c r="X931" s="24">
        <f ca="1">SQRT(Inputs!$B$38)*M931+SQRT(1-Inputs!$B$38)*_xlfn.NORM.S.INV(RAND())</f>
        <v>0.75784812270858903</v>
      </c>
      <c r="Y931" s="24">
        <f ca="1">SQRT(Inputs!$B$38)*C931+SQRT(1-Inputs!$B$38)*_xlfn.NORM.S.INV(RAND())</f>
        <v>1.0483351253486941</v>
      </c>
      <c r="Z931" s="24">
        <f ca="1">SQRT(Inputs!$B$38)*D931+SQRT(1-Inputs!$B$38)*_xlfn.NORM.S.INV(RAND())</f>
        <v>0.61854972412306131</v>
      </c>
      <c r="AA931" s="24">
        <f ca="1">SQRT(Inputs!$B$38)*E931+SQRT(1-Inputs!$B$38)*_xlfn.NORM.S.INV(RAND())</f>
        <v>-9.3680619234277951E-2</v>
      </c>
      <c r="AB931" s="24">
        <f ca="1">SQRT(Inputs!$B$38)*F931+SQRT(1-Inputs!$B$38)*_xlfn.NORM.S.INV(RAND())</f>
        <v>-1.2167084821606515</v>
      </c>
      <c r="AC931" s="24">
        <f ca="1">SQRT(Inputs!$B$38)*G931+SQRT(1-Inputs!$B$38)*_xlfn.NORM.S.INV(RAND())</f>
        <v>1.3315379233858229</v>
      </c>
      <c r="AD931" s="24">
        <f ca="1">SQRT(Inputs!$B$38)*H931+SQRT(1-Inputs!$B$38)*_xlfn.NORM.S.INV(RAND())</f>
        <v>0.80203893881815203</v>
      </c>
      <c r="AE931" s="24">
        <f ca="1">SQRT(Inputs!$B$38)*I931+SQRT(1-Inputs!$B$38)*_xlfn.NORM.S.INV(RAND())</f>
        <v>-0.69929828044218101</v>
      </c>
      <c r="AF931" s="24">
        <f ca="1">SQRT(Inputs!$B$38)*J931+SQRT(1-Inputs!$B$38)*_xlfn.NORM.S.INV(RAND())</f>
        <v>-1.0095762890288476</v>
      </c>
      <c r="AG931" s="24">
        <f ca="1">SQRT(Inputs!$B$38)*K931+SQRT(1-Inputs!$B$38)*_xlfn.NORM.S.INV(RAND())</f>
        <v>0.29936891326894216</v>
      </c>
      <c r="AH931" s="24">
        <f ca="1">SQRT(Inputs!$B$38)*L931+SQRT(1-Inputs!$B$38)*_xlfn.NORM.S.INV(RAND())</f>
        <v>0.12145112526928167</v>
      </c>
      <c r="AI931" s="24">
        <f ca="1">SQRT(Inputs!$B$38)*M931+SQRT(1-Inputs!$B$38)*_xlfn.NORM.S.INV(RAND())</f>
        <v>-0.61688786810442975</v>
      </c>
      <c r="AJ931" s="24">
        <f ca="1">SQRT(Inputs!$B$38)*C931+SQRT(1-Inputs!$B$38)*_xlfn.NORM.S.INV(RAND())</f>
        <v>0.45998205843249362</v>
      </c>
      <c r="AK931" s="24">
        <f ca="1">SQRT(Inputs!$B$38)*D931+SQRT(1-Inputs!$B$38)*_xlfn.NORM.S.INV(RAND())</f>
        <v>-1.5951034762944276</v>
      </c>
      <c r="AL931" s="24">
        <f ca="1">SQRT(Inputs!$B$38)*E931+SQRT(1-Inputs!$B$38)*_xlfn.NORM.S.INV(RAND())</f>
        <v>0.56510122282816977</v>
      </c>
      <c r="AM931" s="24">
        <f ca="1">SQRT(Inputs!$B$38)*F931+SQRT(1-Inputs!$B$38)*_xlfn.NORM.S.INV(RAND())</f>
        <v>-0.99453949002732611</v>
      </c>
      <c r="AN931" s="24">
        <f ca="1">SQRT(Inputs!$B$38)*G931+SQRT(1-Inputs!$B$38)*_xlfn.NORM.S.INV(RAND())</f>
        <v>-0.70264315230333219</v>
      </c>
      <c r="AO931" s="24">
        <f ca="1">SQRT(Inputs!$B$38)*H931+SQRT(1-Inputs!$B$38)*_xlfn.NORM.S.INV(RAND())</f>
        <v>-0.75152197247058372</v>
      </c>
      <c r="AP931" s="24">
        <f ca="1">SQRT(Inputs!$B$38)*I931+SQRT(1-Inputs!$B$38)*_xlfn.NORM.S.INV(RAND())</f>
        <v>-0.16551706366545091</v>
      </c>
      <c r="AQ931" s="24">
        <f ca="1">SQRT(Inputs!$B$38)*J931+SQRT(1-Inputs!$B$38)*_xlfn.NORM.S.INV(RAND())</f>
        <v>-0.47294490263097339</v>
      </c>
      <c r="AR931" s="24">
        <f ca="1">SQRT(Inputs!$B$38)*K931+SQRT(1-Inputs!$B$38)*_xlfn.NORM.S.INV(RAND())</f>
        <v>0.86990816066588628</v>
      </c>
      <c r="AS931" s="24">
        <f ca="1">SQRT(Inputs!$B$38)*L931+SQRT(1-Inputs!$B$38)*_xlfn.NORM.S.INV(RAND())</f>
        <v>-0.97045862662566451</v>
      </c>
      <c r="AT931" s="24">
        <f ca="1">SQRT(Inputs!$B$38)*M931+SQRT(1-Inputs!$B$38)*_xlfn.NORM.S.INV(RAND())</f>
        <v>0.32013005533594852</v>
      </c>
      <c r="AU931" s="15">
        <f ca="1">Inputs!$B$6*EXP($B$8-0.5*C$5^2+C$5*N931)</f>
        <v>5701.2126147163362</v>
      </c>
      <c r="AV931" s="15">
        <f t="shared" ca="1" si="510"/>
        <v>6910.5948685116355</v>
      </c>
      <c r="AW931" s="15">
        <f t="shared" ca="1" si="511"/>
        <v>8387.777056568626</v>
      </c>
      <c r="AX931" s="15">
        <f t="shared" ca="1" si="512"/>
        <v>9742.4558011541176</v>
      </c>
      <c r="AY931" s="15">
        <f t="shared" ca="1" si="513"/>
        <v>11597.848535074163</v>
      </c>
      <c r="AZ931" s="15">
        <f t="shared" ca="1" si="514"/>
        <v>13371.617260830872</v>
      </c>
      <c r="BA931" s="15">
        <f t="shared" ca="1" si="515"/>
        <v>16082.706601721564</v>
      </c>
      <c r="BB931" s="15">
        <f t="shared" ca="1" si="516"/>
        <v>18954.427086240343</v>
      </c>
      <c r="BC931" s="15">
        <f t="shared" ca="1" si="517"/>
        <v>21713.50909505428</v>
      </c>
      <c r="BD931" s="15">
        <f t="shared" ca="1" si="518"/>
        <v>27373.700853163973</v>
      </c>
      <c r="BE931" s="15">
        <f t="shared" ca="1" si="519"/>
        <v>35940.042039313746</v>
      </c>
      <c r="BF931" s="15">
        <f ca="1">Inputs!$B$13*EXP($B$9-0.5*C$6^2+C$6*Y931)</f>
        <v>17026.040556911841</v>
      </c>
      <c r="BG931" s="15">
        <f t="shared" ca="1" si="520"/>
        <v>23200.359125591272</v>
      </c>
      <c r="BH931" s="15">
        <f t="shared" ca="1" si="521"/>
        <v>27909.53727632168</v>
      </c>
      <c r="BI931" s="15">
        <f t="shared" ca="1" si="522"/>
        <v>28330.540881807396</v>
      </c>
      <c r="BJ931" s="15">
        <f t="shared" ca="1" si="523"/>
        <v>42080.285531009991</v>
      </c>
      <c r="BK931" s="15">
        <f t="shared" ca="1" si="524"/>
        <v>57604.273517938534</v>
      </c>
      <c r="BL931" s="15">
        <f t="shared" ca="1" si="525"/>
        <v>64629.387725016364</v>
      </c>
      <c r="BM931" s="15">
        <f t="shared" ca="1" si="526"/>
        <v>70079.368113027784</v>
      </c>
      <c r="BN931" s="15">
        <f t="shared" ca="1" si="527"/>
        <v>89337.016221132726</v>
      </c>
      <c r="BO931" s="15">
        <f t="shared" ca="1" si="528"/>
        <v>111482.78677606945</v>
      </c>
      <c r="BP931" s="15">
        <f t="shared" ca="1" si="529"/>
        <v>127951.80576530811</v>
      </c>
      <c r="BQ931" s="15">
        <f ca="1">Inputs!$B$20*EXP($B$10-0.5*C$7^2+C$7*AJ931)</f>
        <v>5049.6608354522841</v>
      </c>
      <c r="BR931" s="15">
        <f t="shared" ca="1" si="530"/>
        <v>4128.5638809045431</v>
      </c>
      <c r="BS931" s="15">
        <f t="shared" ca="1" si="531"/>
        <v>6649.8588435325046</v>
      </c>
      <c r="BT931" s="15">
        <f t="shared" ca="1" si="532"/>
        <v>7063.1900842209461</v>
      </c>
      <c r="BU931" s="15">
        <f t="shared" ca="1" si="533"/>
        <v>8258.2580964085446</v>
      </c>
      <c r="BV931" s="15">
        <f t="shared" ca="1" si="534"/>
        <v>9700.0127462204455</v>
      </c>
      <c r="BW931" s="15">
        <f t="shared" ca="1" si="535"/>
        <v>13069.849183551298</v>
      </c>
      <c r="BX931" s="15">
        <f t="shared" ca="1" si="536"/>
        <v>16626.700763429933</v>
      </c>
      <c r="BY931" s="15">
        <f t="shared" ca="1" si="537"/>
        <v>27515.577412785096</v>
      </c>
      <c r="BZ931" s="15">
        <f t="shared" ca="1" si="538"/>
        <v>32299.824344177763</v>
      </c>
      <c r="CA931" s="15">
        <f t="shared" ca="1" si="539"/>
        <v>48027.339449760002</v>
      </c>
      <c r="CB931" s="15">
        <f ca="1">(AU931*DCF!C$10-DCF!C$5*MAX(AU931*DCF!C$10,0)-MAX(AU931-Inputs!$B$6,0)/Inputs!$B$10)*DCF!C$6</f>
        <v>1037.8052929985652</v>
      </c>
      <c r="CC931" s="15">
        <f ca="1">(AV931*DCF!D$10-DCF!D$5*MAX(AV931*DCF!D$10,0)-MAX(AV931-AU931,0)/Inputs!$B$10)*DCF!D$6</f>
        <v>1389.5344706503749</v>
      </c>
      <c r="CD931" s="15">
        <f ca="1">(AW931*DCF!E$10-DCF!E$5*MAX(AW931*DCF!E$10,0)-MAX(AW931-AV931,0)/Inputs!$B$10)*DCF!E$6</f>
        <v>1603.8815988459332</v>
      </c>
      <c r="CE931" s="15">
        <f ca="1">(AX931*DCF!F$10-DCF!F$5*MAX(AX931*DCF!F$10,0)-MAX(AX931-AW931,0)/Inputs!$B$10)*DCF!F$6</f>
        <v>1844.8875146803791</v>
      </c>
      <c r="CF931" s="15">
        <f ca="1">(AY931*DCF!G$10-DCF!G$5*MAX(AY931*DCF!G$10,0)-MAX(AY931-AX931,0)/Inputs!$B$10)*DCF!G$6</f>
        <v>2032.9804076876521</v>
      </c>
      <c r="CG931" s="15">
        <f ca="1">(AZ931*DCF!H$10-DCF!H$5*MAX(AZ931*DCF!H$10,0)-MAX(AZ931-AY931,0)/Inputs!$B$10)*DCF!H$6</f>
        <v>2281.1446461426913</v>
      </c>
      <c r="CH931" s="15">
        <f ca="1">(BA931*DCF!I$10-DCF!I$5*MAX(BA931*DCF!I$10,0)-MAX(BA931-AZ931,0)/Inputs!$B$10)*DCF!I$6</f>
        <v>2493.0101573185652</v>
      </c>
      <c r="CI931" s="15">
        <f ca="1">(BB931*DCF!J$10-DCF!J$5*MAX(BB931*DCF!J$10,0)-MAX(BB931-BA931,0)/Inputs!$B$10)*DCF!J$6</f>
        <v>2817.4617511439042</v>
      </c>
      <c r="CJ931" s="15">
        <f ca="1">(BC931*DCF!K$10-DCF!K$5*MAX(BC931*DCF!K$10,0)-MAX(BC931-BB931,0)/Inputs!$B$10)*DCF!K$6</f>
        <v>3109.296763053514</v>
      </c>
      <c r="CK931" s="15">
        <f ca="1">(BD931*DCF!L$10-DCF!L$5*MAX(BD931*DCF!L$10,0)-MAX(BD931-BC931,0)/Inputs!$B$10)*DCF!L$6</f>
        <v>3396.5201852401051</v>
      </c>
      <c r="CL931" s="15">
        <f ca="1">(BE931*DCF!M$10-DCF!M$5*MAX(BE931*DCF!M$10,0)-MAX(BE931-BD931,0)/Inputs!$B$10)*DCF!M$6</f>
        <v>4048.263796677903</v>
      </c>
      <c r="CM931" s="15">
        <f ca="1">(BF931*DCF!C$28-DCF!C$5*MAX(BF931*DCF!C$28,0)-MAX(BF931-Inputs!$B$13,0)/Inputs!$B$17)*DCF!C$6</f>
        <v>3893.9170837017732</v>
      </c>
      <c r="CN931" s="15">
        <f ca="1">(BG931*DCF!D$28-DCF!D$5*MAX(BG931*DCF!D$28,0)-MAX(BG931-BF931,0)/Inputs!$B$17)*DCF!D$6</f>
        <v>5515.7756102911071</v>
      </c>
      <c r="CO931" s="15">
        <f ca="1">(BH931*DCF!E$28-DCF!E$5*MAX(BH931*DCF!E$28,0)-MAX(BH931-BG931,0)/Inputs!$B$17)*DCF!E$6</f>
        <v>6976.3637335543262</v>
      </c>
      <c r="CP931" s="15">
        <f ca="1">(BI931*DCF!F$28-DCF!F$5*MAX(BI931*DCF!F$28,0)-MAX(BI931-BH931,0)/Inputs!$B$17)*DCF!F$6</f>
        <v>7614.3452376811101</v>
      </c>
      <c r="CQ931" s="15">
        <f ca="1">(BJ931*DCF!G$28-DCF!G$5*MAX(BJ931*DCF!G$28,0)-MAX(BJ931-BI931,0)/Inputs!$B$17)*DCF!G$6</f>
        <v>8605.4781241228102</v>
      </c>
      <c r="CR931" s="15">
        <f ca="1">(BK931*DCF!H$28-DCF!H$5*MAX(BK931*DCF!H$28,0)-MAX(BK931-BJ931,0)/Inputs!$B$17)*DCF!H$6</f>
        <v>11834.180298335514</v>
      </c>
      <c r="CS931" s="15">
        <f ca="1">(BL931*DCF!I$28-DCF!I$5*MAX(BL931*DCF!I$28,0)-MAX(BL931-BK931,0)/Inputs!$B$17)*DCF!I$6</f>
        <v>14189.477550076621</v>
      </c>
      <c r="CT931" s="15">
        <f ca="1">(BM931*DCF!J$28-DCF!J$5*MAX(BM931*DCF!J$28,0)-MAX(BM931-BL931,0)/Inputs!$B$17)*DCF!J$6</f>
        <v>14910.893948159959</v>
      </c>
      <c r="CU931" s="15">
        <f ca="1">(BN931*DCF!K$28-DCF!K$5*MAX(BN931*DCF!K$28,0)-MAX(BN931-BM931,0)/Inputs!$B$17)*DCF!K$6</f>
        <v>16507.674529510128</v>
      </c>
      <c r="CV931" s="15">
        <f ca="1">(BO931*DCF!L$28-DCF!L$5*MAX(BO931*DCF!L$28,0)-MAX(BO931-BN931,0)/Inputs!$B$17)*DCF!L$6</f>
        <v>19737.325105380762</v>
      </c>
      <c r="CW931" s="15">
        <f ca="1">(BP931*DCF!M$28-DCF!M$5*MAX(BP931*DCF!M$28,0)-MAX(BP931-BO931,0)/Inputs!$B$17)*DCF!M$6</f>
        <v>22352.731051949435</v>
      </c>
      <c r="CX931" s="15">
        <f ca="1">(BQ931*DCF!C$46-DCF!C$5*MAX(BQ931*DCF!C$46,0)-MAX(BQ931-Inputs!$B$20,0)/Inputs!$B$24)*DCF!C$6</f>
        <v>-2020.0883386505434</v>
      </c>
      <c r="CY931" s="15">
        <f ca="1">(BR931*DCF!D$46-DCF!D$5*MAX(BR931*DCF!D$46,0)-MAX(BR931-BQ931,0)/Inputs!$B$24)*DCF!D$6</f>
        <v>-704.64957511611544</v>
      </c>
      <c r="CZ931" s="15">
        <f ca="1">(BS931*DCF!E$46-DCF!E$5*MAX(BS931*DCF!E$46,0)-MAX(BS931-BR931,0)/Inputs!$B$24)*DCF!E$6</f>
        <v>-1780.1824506361097</v>
      </c>
      <c r="DA931" s="15">
        <f ca="1">(BT931*DCF!F$46-DCF!F$5*MAX(BT931*DCF!F$46,0)-MAX(BT931-BS931,0)/Inputs!$B$24)*DCF!F$6</f>
        <v>-664.89312995915907</v>
      </c>
      <c r="DB931" s="15">
        <f ca="1">(BU931*DCF!G$46-DCF!G$5*MAX(BU931*DCF!G$46,0)-MAX(BU931-BT931,0)/Inputs!$B$24)*DCF!G$6</f>
        <v>-679.78875367649243</v>
      </c>
      <c r="DC931" s="15">
        <f ca="1">(BV931*DCF!H$46-DCF!H$5*MAX(BV931*DCF!H$46,0)-MAX(BV931-BU931,0)/Inputs!$B$24)*DCF!H$6</f>
        <v>-448.01642365174587</v>
      </c>
      <c r="DD931" s="15">
        <f ca="1">(BW931*DCF!I$46-DCF!I$5*MAX(BW931*DCF!I$46,0)-MAX(BW931-BV931,0)/Inputs!$B$24)*DCF!I$6</f>
        <v>-665.49644479776862</v>
      </c>
      <c r="DE931" s="15">
        <f ca="1">(BX931*DCF!J$46-DCF!J$5*MAX(BX931*DCF!J$46,0)-MAX(BX931-BW931,0)/Inputs!$B$24)*DCF!J$6</f>
        <v>-245.77482306728402</v>
      </c>
      <c r="DF931" s="15">
        <f ca="1">(BY931*DCF!K$46-DCF!K$5*MAX(BY931*DCF!K$46,0)-MAX(BY931-BX931,0)/Inputs!$B$24)*DCF!K$6</f>
        <v>-1095.7031951468664</v>
      </c>
      <c r="DG931" s="15">
        <f ca="1">(BZ931*DCF!L$46-DCF!L$5*MAX(BZ931*DCF!L$46,0)-MAX(BZ931-BY931,0)/Inputs!$B$24)*DCF!L$6</f>
        <v>1150.046670709618</v>
      </c>
      <c r="DH931" s="15">
        <f ca="1">(CA931*DCF!M$46-DCF!M$5*MAX(CA931*DCF!M$46,0)-MAX(CA931-BZ931,0)/Inputs!$B$24)*DCF!M$6</f>
        <v>477.22035891376891</v>
      </c>
      <c r="DI931" s="15">
        <f ca="1">SUM(CB931:CL931)+BE931*DCF!M$10*(1+Inputs!$B$30)*(1-Inputs!$B$33)*(1-Inputs!$B$30/Inputs!$B$31)/(Inputs!$B$29-Inputs!$B$30)*DCF!M$6</f>
        <v>126076.39883770468</v>
      </c>
      <c r="DJ931" s="15">
        <f ca="1">SUM(CM931:CW931)+BP931*DCF!M$28*(1+Inputs!$B$30)*(1-Inputs!$B$33)*(1-Inputs!$B$30/Inputs!$B$31)/(Inputs!$B$29-Inputs!$B$30)*DCF!M$6</f>
        <v>606926.9188491914</v>
      </c>
      <c r="DK931" s="15">
        <f ca="1">SUM(CX931:DH931)+CA931*DCF!M$46*(1+Inputs!$B$30)*(1-Inputs!$B$33)*(1-Inputs!$B$30/Inputs!$B$31)/(Inputs!$B$29-Inputs!$B$30)*DCF!M$6</f>
        <v>67578.629886309122</v>
      </c>
      <c r="DM931" s="15">
        <f ca="1">DI931+DJ931+DK931+Inputs!$B$34+Inputs!$B$36-Inputs!$B$35</f>
        <v>877432.94757320522</v>
      </c>
    </row>
    <row r="932" spans="1:117" x14ac:dyDescent="0.75">
      <c r="A932" s="11">
        <v>919</v>
      </c>
      <c r="C932" s="24">
        <f t="shared" ca="1" si="541"/>
        <v>0.98554639399455657</v>
      </c>
      <c r="D932" s="24">
        <f t="shared" ca="1" si="541"/>
        <v>-1.0357993788606967</v>
      </c>
      <c r="E932" s="24">
        <f t="shared" ca="1" si="541"/>
        <v>-0.78824940430500601</v>
      </c>
      <c r="F932" s="24">
        <f t="shared" ca="1" si="541"/>
        <v>-2.0680403646019939E-2</v>
      </c>
      <c r="G932" s="24">
        <f t="shared" ca="1" si="541"/>
        <v>1.1837484905734967</v>
      </c>
      <c r="H932" s="24">
        <f t="shared" ca="1" si="541"/>
        <v>0.46961269672557576</v>
      </c>
      <c r="I932" s="24">
        <f t="shared" ca="1" si="541"/>
        <v>-1.7999532377948617</v>
      </c>
      <c r="J932" s="24">
        <f t="shared" ca="1" si="541"/>
        <v>1.3844508921129499</v>
      </c>
      <c r="K932" s="24">
        <f t="shared" ca="1" si="541"/>
        <v>0.76928299700794223</v>
      </c>
      <c r="L932" s="24">
        <f t="shared" ca="1" si="541"/>
        <v>0.77234703888502498</v>
      </c>
      <c r="M932" s="24">
        <f t="shared" ca="1" si="541"/>
        <v>-3.4477738709086242E-2</v>
      </c>
      <c r="N932" s="24">
        <f ca="1">SQRT(Inputs!$B$38)*C932+SQRT(1-Inputs!$B$38)*_xlfn.NORM.S.INV(RAND())</f>
        <v>-0.27039229262686504</v>
      </c>
      <c r="O932" s="24">
        <f ca="1">SQRT(Inputs!$B$38)*D932+SQRT(1-Inputs!$B$38)*_xlfn.NORM.S.INV(RAND())</f>
        <v>0.25385485894865201</v>
      </c>
      <c r="P932" s="24">
        <f ca="1">SQRT(Inputs!$B$38)*E932+SQRT(1-Inputs!$B$38)*_xlfn.NORM.S.INV(RAND())</f>
        <v>-2.0506500822788767</v>
      </c>
      <c r="Q932" s="24">
        <f ca="1">SQRT(Inputs!$B$38)*F932+SQRT(1-Inputs!$B$38)*_xlfn.NORM.S.INV(RAND())</f>
        <v>-0.215894515808052</v>
      </c>
      <c r="R932" s="24">
        <f ca="1">SQRT(Inputs!$B$38)*G932+SQRT(1-Inputs!$B$38)*_xlfn.NORM.S.INV(RAND())</f>
        <v>0.19858136622723371</v>
      </c>
      <c r="S932" s="24">
        <f ca="1">SQRT(Inputs!$B$38)*H932+SQRT(1-Inputs!$B$38)*_xlfn.NORM.S.INV(RAND())</f>
        <v>-0.20133434725906019</v>
      </c>
      <c r="T932" s="24">
        <f ca="1">SQRT(Inputs!$B$38)*I932+SQRT(1-Inputs!$B$38)*_xlfn.NORM.S.INV(RAND())</f>
        <v>-0.83673655431359206</v>
      </c>
      <c r="U932" s="24">
        <f ca="1">SQRT(Inputs!$B$38)*J932+SQRT(1-Inputs!$B$38)*_xlfn.NORM.S.INV(RAND())</f>
        <v>-0.16327310269361894</v>
      </c>
      <c r="V932" s="24">
        <f ca="1">SQRT(Inputs!$B$38)*K932+SQRT(1-Inputs!$B$38)*_xlfn.NORM.S.INV(RAND())</f>
        <v>0.55319208100277717</v>
      </c>
      <c r="W932" s="24">
        <f ca="1">SQRT(Inputs!$B$38)*L932+SQRT(1-Inputs!$B$38)*_xlfn.NORM.S.INV(RAND())</f>
        <v>1.3096065840368476</v>
      </c>
      <c r="X932" s="24">
        <f ca="1">SQRT(Inputs!$B$38)*M932+SQRT(1-Inputs!$B$38)*_xlfn.NORM.S.INV(RAND())</f>
        <v>0.75215062210124306</v>
      </c>
      <c r="Y932" s="24">
        <f ca="1">SQRT(Inputs!$B$38)*C932+SQRT(1-Inputs!$B$38)*_xlfn.NORM.S.INV(RAND())</f>
        <v>-0.2240714772491198</v>
      </c>
      <c r="Z932" s="24">
        <f ca="1">SQRT(Inputs!$B$38)*D932+SQRT(1-Inputs!$B$38)*_xlfn.NORM.S.INV(RAND())</f>
        <v>-0.52283397588913039</v>
      </c>
      <c r="AA932" s="24">
        <f ca="1">SQRT(Inputs!$B$38)*E932+SQRT(1-Inputs!$B$38)*_xlfn.NORM.S.INV(RAND())</f>
        <v>0.59865922160642315</v>
      </c>
      <c r="AB932" s="24">
        <f ca="1">SQRT(Inputs!$B$38)*F932+SQRT(1-Inputs!$B$38)*_xlfn.NORM.S.INV(RAND())</f>
        <v>-0.23079096138192567</v>
      </c>
      <c r="AC932" s="24">
        <f ca="1">SQRT(Inputs!$B$38)*G932+SQRT(1-Inputs!$B$38)*_xlfn.NORM.S.INV(RAND())</f>
        <v>-4.8515334169021429E-3</v>
      </c>
      <c r="AD932" s="24">
        <f ca="1">SQRT(Inputs!$B$38)*H932+SQRT(1-Inputs!$B$38)*_xlfn.NORM.S.INV(RAND())</f>
        <v>0.59840786101479104</v>
      </c>
      <c r="AE932" s="24">
        <f ca="1">SQRT(Inputs!$B$38)*I932+SQRT(1-Inputs!$B$38)*_xlfn.NORM.S.INV(RAND())</f>
        <v>-0.82680538891347888</v>
      </c>
      <c r="AF932" s="24">
        <f ca="1">SQRT(Inputs!$B$38)*J932+SQRT(1-Inputs!$B$38)*_xlfn.NORM.S.INV(RAND())</f>
        <v>6.3874001250361467E-2</v>
      </c>
      <c r="AG932" s="24">
        <f ca="1">SQRT(Inputs!$B$38)*K932+SQRT(1-Inputs!$B$38)*_xlfn.NORM.S.INV(RAND())</f>
        <v>1.3641647308026277</v>
      </c>
      <c r="AH932" s="24">
        <f ca="1">SQRT(Inputs!$B$38)*L932+SQRT(1-Inputs!$B$38)*_xlfn.NORM.S.INV(RAND())</f>
        <v>1.7618375754266178</v>
      </c>
      <c r="AI932" s="24">
        <f ca="1">SQRT(Inputs!$B$38)*M932+SQRT(1-Inputs!$B$38)*_xlfn.NORM.S.INV(RAND())</f>
        <v>-0.1750566740577745</v>
      </c>
      <c r="AJ932" s="24">
        <f ca="1">SQRT(Inputs!$B$38)*C932+SQRT(1-Inputs!$B$38)*_xlfn.NORM.S.INV(RAND())</f>
        <v>1.7803706968288702</v>
      </c>
      <c r="AK932" s="24">
        <f ca="1">SQRT(Inputs!$B$38)*D932+SQRT(1-Inputs!$B$38)*_xlfn.NORM.S.INV(RAND())</f>
        <v>-8.5959988634987106E-2</v>
      </c>
      <c r="AL932" s="24">
        <f ca="1">SQRT(Inputs!$B$38)*E932+SQRT(1-Inputs!$B$38)*_xlfn.NORM.S.INV(RAND())</f>
        <v>-1.041511209291442</v>
      </c>
      <c r="AM932" s="24">
        <f ca="1">SQRT(Inputs!$B$38)*F932+SQRT(1-Inputs!$B$38)*_xlfn.NORM.S.INV(RAND())</f>
        <v>-0.86122372118250889</v>
      </c>
      <c r="AN932" s="24">
        <f ca="1">SQRT(Inputs!$B$38)*G932+SQRT(1-Inputs!$B$38)*_xlfn.NORM.S.INV(RAND())</f>
        <v>1.0814921249201956</v>
      </c>
      <c r="AO932" s="24">
        <f ca="1">SQRT(Inputs!$B$38)*H932+SQRT(1-Inputs!$B$38)*_xlfn.NORM.S.INV(RAND())</f>
        <v>0.92946647263651516</v>
      </c>
      <c r="AP932" s="24">
        <f ca="1">SQRT(Inputs!$B$38)*I932+SQRT(1-Inputs!$B$38)*_xlfn.NORM.S.INV(RAND())</f>
        <v>-0.25180014318123067</v>
      </c>
      <c r="AQ932" s="24">
        <f ca="1">SQRT(Inputs!$B$38)*J932+SQRT(1-Inputs!$B$38)*_xlfn.NORM.S.INV(RAND())</f>
        <v>0.45822055863140798</v>
      </c>
      <c r="AR932" s="24">
        <f ca="1">SQRT(Inputs!$B$38)*K932+SQRT(1-Inputs!$B$38)*_xlfn.NORM.S.INV(RAND())</f>
        <v>0.70903264660391452</v>
      </c>
      <c r="AS932" s="24">
        <f ca="1">SQRT(Inputs!$B$38)*L932+SQRT(1-Inputs!$B$38)*_xlfn.NORM.S.INV(RAND())</f>
        <v>-2.2325485175369641E-2</v>
      </c>
      <c r="AT932" s="24">
        <f ca="1">SQRT(Inputs!$B$38)*M932+SQRT(1-Inputs!$B$38)*_xlfn.NORM.S.INV(RAND())</f>
        <v>1.0137033199190315</v>
      </c>
      <c r="AU932" s="15">
        <f ca="1">Inputs!$B$6*EXP($B$8-0.5*C$5^2+C$5*N932)</f>
        <v>4749.7306218973754</v>
      </c>
      <c r="AV932" s="15">
        <f t="shared" ca="1" si="510"/>
        <v>6001.4168074335466</v>
      </c>
      <c r="AW932" s="15">
        <f t="shared" ca="1" si="511"/>
        <v>5549.4405983508759</v>
      </c>
      <c r="AX932" s="15">
        <f t="shared" ca="1" si="512"/>
        <v>6595.0065224731916</v>
      </c>
      <c r="AY932" s="15">
        <f t="shared" ca="1" si="513"/>
        <v>8248.8769168828985</v>
      </c>
      <c r="AZ932" s="15">
        <f t="shared" ca="1" si="514"/>
        <v>9867.3880346612932</v>
      </c>
      <c r="BA932" s="15">
        <f t="shared" ca="1" si="515"/>
        <v>11062.686278367464</v>
      </c>
      <c r="BB932" s="15">
        <f t="shared" ca="1" si="516"/>
        <v>13324.343193055567</v>
      </c>
      <c r="BC932" s="15">
        <f t="shared" ca="1" si="517"/>
        <v>17214.039914245539</v>
      </c>
      <c r="BD932" s="15">
        <f t="shared" ca="1" si="518"/>
        <v>23836.911343358512</v>
      </c>
      <c r="BE932" s="15">
        <f t="shared" ca="1" si="519"/>
        <v>31280.211193825944</v>
      </c>
      <c r="BF932" s="15">
        <f ca="1">Inputs!$B$13*EXP($B$9-0.5*C$6^2+C$6*Y932)</f>
        <v>13230.070399848204</v>
      </c>
      <c r="BG932" s="15">
        <f t="shared" ca="1" si="520"/>
        <v>14672.377331899885</v>
      </c>
      <c r="BH932" s="15">
        <f t="shared" ca="1" si="521"/>
        <v>19798.318830714696</v>
      </c>
      <c r="BI932" s="15">
        <f t="shared" ca="1" si="522"/>
        <v>23390.287497920213</v>
      </c>
      <c r="BJ932" s="15">
        <f t="shared" ca="1" si="523"/>
        <v>28654.922675310656</v>
      </c>
      <c r="BK932" s="15">
        <f t="shared" ca="1" si="524"/>
        <v>38153.581991857456</v>
      </c>
      <c r="BL932" s="15">
        <f t="shared" ca="1" si="525"/>
        <v>42105.074110307964</v>
      </c>
      <c r="BM932" s="15">
        <f t="shared" ca="1" si="526"/>
        <v>52168.538214657434</v>
      </c>
      <c r="BN932" s="15">
        <f t="shared" ca="1" si="527"/>
        <v>75555.524811953816</v>
      </c>
      <c r="BO932" s="15">
        <f t="shared" ca="1" si="528"/>
        <v>114091.52779698462</v>
      </c>
      <c r="BP932" s="15">
        <f t="shared" ca="1" si="529"/>
        <v>137667.63681616119</v>
      </c>
      <c r="BQ932" s="15">
        <f ca="1">Inputs!$B$20*EXP($B$10-0.5*C$7^2+C$7*AJ932)</f>
        <v>8065.8578388982733</v>
      </c>
      <c r="BR932" s="15">
        <f t="shared" ca="1" si="530"/>
        <v>10649.600885498912</v>
      </c>
      <c r="BS932" s="15">
        <f t="shared" ca="1" si="531"/>
        <v>10813.168119354055</v>
      </c>
      <c r="BT932" s="15">
        <f t="shared" ca="1" si="532"/>
        <v>11894.056968695115</v>
      </c>
      <c r="BU932" s="15">
        <f t="shared" ca="1" si="533"/>
        <v>21414.380944590008</v>
      </c>
      <c r="BV932" s="15">
        <f t="shared" ca="1" si="534"/>
        <v>36733.916581155288</v>
      </c>
      <c r="BW932" s="15">
        <f t="shared" ca="1" si="535"/>
        <v>48599.805381929364</v>
      </c>
      <c r="BX932" s="15">
        <f t="shared" ca="1" si="536"/>
        <v>74514.669057826686</v>
      </c>
      <c r="BY932" s="15">
        <f t="shared" ca="1" si="537"/>
        <v>119576.8135280023</v>
      </c>
      <c r="BZ932" s="15">
        <f t="shared" ca="1" si="538"/>
        <v>167095.8149670733</v>
      </c>
      <c r="CA932" s="15">
        <f t="shared" ca="1" si="539"/>
        <v>281047.73648720229</v>
      </c>
      <c r="CB932" s="15">
        <f ca="1">(AU932*DCF!C$10-DCF!C$5*MAX(AU932*DCF!C$10,0)-MAX(AU932-Inputs!$B$6,0)/Inputs!$B$10)*DCF!C$6</f>
        <v>1044.5895292002974</v>
      </c>
      <c r="CC932" s="15">
        <f ca="1">(AV932*DCF!D$10-DCF!D$5*MAX(AV932*DCF!D$10,0)-MAX(AV932-AU932,0)/Inputs!$B$10)*DCF!D$6</f>
        <v>1157.6137711593051</v>
      </c>
      <c r="CD932" s="15">
        <f ca="1">(AW932*DCF!E$10-DCF!E$5*MAX(AW932*DCF!E$10,0)-MAX(AW932-AV932,0)/Inputs!$B$10)*DCF!E$6</f>
        <v>1281.2774944998248</v>
      </c>
      <c r="CE932" s="15">
        <f ca="1">(AX932*DCF!F$10-DCF!F$5*MAX(AX932*DCF!F$10,0)-MAX(AX932-AW932,0)/Inputs!$B$10)*DCF!F$6</f>
        <v>1222.1230673142202</v>
      </c>
      <c r="CF932" s="15">
        <f ca="1">(AY932*DCF!G$10-DCF!G$5*MAX(AY932*DCF!G$10,0)-MAX(AY932-AX932,0)/Inputs!$B$10)*DCF!G$6</f>
        <v>1381.6948791405885</v>
      </c>
      <c r="CG932" s="15">
        <f ca="1">(AZ932*DCF!H$10-DCF!H$5*MAX(AZ932*DCF!H$10,0)-MAX(AZ932-AY932,0)/Inputs!$B$10)*DCF!H$6</f>
        <v>1628.3648000187359</v>
      </c>
      <c r="CH932" s="15">
        <f ca="1">(BA932*DCF!I$10-DCF!I$5*MAX(BA932*DCF!I$10,0)-MAX(BA932-AZ932,0)/Inputs!$B$10)*DCF!I$6</f>
        <v>1824.6784235984785</v>
      </c>
      <c r="CI932" s="15">
        <f ca="1">(BB932*DCF!J$10-DCF!J$5*MAX(BB932*DCF!J$10,0)-MAX(BB932-BA932,0)/Inputs!$B$10)*DCF!J$6</f>
        <v>1943.771372419774</v>
      </c>
      <c r="CJ932" s="15">
        <f ca="1">(BC932*DCF!K$10-DCF!K$5*MAX(BC932*DCF!K$10,0)-MAX(BC932-BB932,0)/Inputs!$B$10)*DCF!K$6</f>
        <v>2226.6856382187871</v>
      </c>
      <c r="CK932" s="15">
        <f ca="1">(BD932*DCF!L$10-DCF!L$5*MAX(BD932*DCF!L$10,0)-MAX(BD932-BC932,0)/Inputs!$B$10)*DCF!L$6</f>
        <v>2738.6150030835552</v>
      </c>
      <c r="CL932" s="15">
        <f ca="1">(BE932*DCF!M$10-DCF!M$5*MAX(BE932*DCF!M$10,0)-MAX(BE932-BD932,0)/Inputs!$B$10)*DCF!M$6</f>
        <v>3524.8606810501865</v>
      </c>
      <c r="CM932" s="15">
        <f ca="1">(BF932*DCF!C$28-DCF!C$5*MAX(BF932*DCF!C$28,0)-MAX(BF932-Inputs!$B$13,0)/Inputs!$B$17)*DCF!C$6</f>
        <v>3612.0793589870686</v>
      </c>
      <c r="CN932" s="15">
        <f ca="1">(BG932*DCF!D$28-DCF!D$5*MAX(BG932*DCF!D$28,0)-MAX(BG932-BF932,0)/Inputs!$B$17)*DCF!D$6</f>
        <v>4013.6433273371158</v>
      </c>
      <c r="CO932" s="15">
        <f ca="1">(BH932*DCF!E$28-DCF!E$5*MAX(BH932*DCF!E$28,0)-MAX(BH932-BG932,0)/Inputs!$B$17)*DCF!E$6</f>
        <v>4596.9839185552419</v>
      </c>
      <c r="CP932" s="15">
        <f ca="1">(BI932*DCF!F$28-DCF!F$5*MAX(BI932*DCF!F$28,0)-MAX(BI932-BH932,0)/Inputs!$B$17)*DCF!F$6</f>
        <v>5695.8722640784781</v>
      </c>
      <c r="CQ932" s="15">
        <f ca="1">(BJ932*DCF!G$28-DCF!G$5*MAX(BJ932*DCF!G$28,0)-MAX(BJ932-BI932,0)/Inputs!$B$17)*DCF!G$6</f>
        <v>6549.2774637893463</v>
      </c>
      <c r="CR932" s="15">
        <f ca="1">(BK932*DCF!H$28-DCF!H$5*MAX(BK932*DCF!H$28,0)-MAX(BK932-BJ932,0)/Inputs!$B$17)*DCF!H$6</f>
        <v>7959.9766730029496</v>
      </c>
      <c r="CS932" s="15">
        <f ca="1">(BL932*DCF!I$28-DCF!I$5*MAX(BL932*DCF!I$28,0)-MAX(BL932-BK932,0)/Inputs!$B$17)*DCF!I$6</f>
        <v>9333.9757934817444</v>
      </c>
      <c r="CT932" s="15">
        <f ca="1">(BM932*DCF!J$28-DCF!J$5*MAX(BM932*DCF!J$28,0)-MAX(BM932-BL932,0)/Inputs!$B$17)*DCF!J$6</f>
        <v>10303.581733852165</v>
      </c>
      <c r="CU932" s="15">
        <f ca="1">(BN932*DCF!K$28-DCF!K$5*MAX(BN932*DCF!K$28,0)-MAX(BN932-BM932,0)/Inputs!$B$17)*DCF!K$6</f>
        <v>13091.465655840553</v>
      </c>
      <c r="CV932" s="15">
        <f ca="1">(BO932*DCF!L$28-DCF!L$5*MAX(BO932*DCF!L$28,0)-MAX(BO932-BN932,0)/Inputs!$B$17)*DCF!L$6</f>
        <v>18403.241566258006</v>
      </c>
      <c r="CW932" s="15">
        <f ca="1">(BP932*DCF!M$28-DCF!M$5*MAX(BP932*DCF!M$28,0)-MAX(BP932-BO932,0)/Inputs!$B$17)*DCF!M$6</f>
        <v>23437.879674659031</v>
      </c>
      <c r="CX932" s="15">
        <f ca="1">(BQ932*DCF!C$46-DCF!C$5*MAX(BQ932*DCF!C$46,0)-MAX(BQ932-Inputs!$B$20,0)/Inputs!$B$24)*DCF!C$6</f>
        <v>-4109.8322209456865</v>
      </c>
      <c r="CY932" s="15">
        <f ca="1">(BR932*DCF!D$46-DCF!D$5*MAX(BR932*DCF!D$46,0)-MAX(BR932-BQ932,0)/Inputs!$B$24)*DCF!D$6</f>
        <v>-2920.1002302215934</v>
      </c>
      <c r="CZ932" s="15">
        <f ca="1">(BS932*DCF!E$46-DCF!E$5*MAX(BS932*DCF!E$46,0)-MAX(BS932-BR932,0)/Inputs!$B$24)*DCF!E$6</f>
        <v>-1343.1496579028062</v>
      </c>
      <c r="DA932" s="15">
        <f ca="1">(BT932*DCF!F$46-DCF!F$5*MAX(BT932*DCF!F$46,0)-MAX(BT932-BS932,0)/Inputs!$B$24)*DCF!F$6</f>
        <v>-1259.7862279731573</v>
      </c>
      <c r="DB932" s="15">
        <f ca="1">(BU932*DCF!G$46-DCF!G$5*MAX(BU932*DCF!G$46,0)-MAX(BU932-BT932,0)/Inputs!$B$24)*DCF!G$6</f>
        <v>-3922.7863521820432</v>
      </c>
      <c r="DC932" s="15">
        <f ca="1">(BV932*DCF!H$46-DCF!H$5*MAX(BV932*DCF!H$46,0)-MAX(BV932-BU932,0)/Inputs!$B$24)*DCF!H$6</f>
        <v>-4760.451834710494</v>
      </c>
      <c r="DD932" s="15">
        <f ca="1">(BW932*DCF!I$46-DCF!I$5*MAX(BW932*DCF!I$46,0)-MAX(BW932-BV932,0)/Inputs!$B$24)*DCF!I$6</f>
        <v>-2283.806295110584</v>
      </c>
      <c r="DE932" s="15">
        <f ca="1">(BX932*DCF!J$46-DCF!J$5*MAX(BX932*DCF!J$46,0)-MAX(BX932-BW932,0)/Inputs!$B$24)*DCF!J$6</f>
        <v>-3746.5142092121814</v>
      </c>
      <c r="DF932" s="15">
        <f ca="1">(BY932*DCF!K$46-DCF!K$5*MAX(BY932*DCF!K$46,0)-MAX(BY932-BX932,0)/Inputs!$B$24)*DCF!K$6</f>
        <v>-4208.3987445454804</v>
      </c>
      <c r="DG932" s="15">
        <f ca="1">(BZ932*DCF!L$46-DCF!L$5*MAX(BZ932*DCF!L$46,0)-MAX(BZ932-BY932,0)/Inputs!$B$24)*DCF!L$6</f>
        <v>796.85359325222669</v>
      </c>
      <c r="DH932" s="15">
        <f ca="1">(CA932*DCF!M$46-DCF!M$5*MAX(CA932*DCF!M$46,0)-MAX(CA932-BZ932,0)/Inputs!$B$24)*DCF!M$6</f>
        <v>-1789.3162553754942</v>
      </c>
      <c r="DI932" s="15">
        <f ca="1">SUM(CB932:CL932)+BE932*DCF!M$10*(1+Inputs!$B$30)*(1-Inputs!$B$33)*(1-Inputs!$B$30/Inputs!$B$31)/(Inputs!$B$29-Inputs!$B$30)*DCF!M$6</f>
        <v>107027.51605009258</v>
      </c>
      <c r="DJ932" s="15">
        <f ca="1">SUM(CM932:CW932)+BP932*DCF!M$28*(1+Inputs!$B$30)*(1-Inputs!$B$33)*(1-Inputs!$B$30/Inputs!$B$31)/(Inputs!$B$29-Inputs!$B$30)*DCF!M$6</f>
        <v>617839.11573038832</v>
      </c>
      <c r="DK932" s="15">
        <f ca="1">SUM(CX932:DH932)+CA932*DCF!M$46*(1+Inputs!$B$30)*(1-Inputs!$B$33)*(1-Inputs!$B$30/Inputs!$B$31)/(Inputs!$B$29-Inputs!$B$30)*DCF!M$6</f>
        <v>404985.80440699041</v>
      </c>
      <c r="DM932" s="15">
        <f ca="1">DI932+DJ932+DK932+Inputs!$B$34+Inputs!$B$36-Inputs!$B$35</f>
        <v>1206703.4361874713</v>
      </c>
    </row>
    <row r="933" spans="1:117" x14ac:dyDescent="0.75">
      <c r="A933" s="11">
        <v>920</v>
      </c>
      <c r="C933" s="24">
        <f t="shared" ca="1" si="541"/>
        <v>-2.2472973337395858</v>
      </c>
      <c r="D933" s="24">
        <f t="shared" ca="1" si="541"/>
        <v>-4.8819517631454243E-2</v>
      </c>
      <c r="E933" s="24">
        <f t="shared" ca="1" si="541"/>
        <v>0.19118218149108046</v>
      </c>
      <c r="F933" s="24">
        <f t="shared" ca="1" si="541"/>
        <v>-2.1208134290176637</v>
      </c>
      <c r="G933" s="24">
        <f t="shared" ca="1" si="541"/>
        <v>-0.72670227129301979</v>
      </c>
      <c r="H933" s="24">
        <f t="shared" ca="1" si="541"/>
        <v>-0.46723901277367463</v>
      </c>
      <c r="I933" s="24">
        <f t="shared" ca="1" si="541"/>
        <v>0.42152811603917928</v>
      </c>
      <c r="J933" s="24">
        <f t="shared" ca="1" si="541"/>
        <v>-0.33186801517272008</v>
      </c>
      <c r="K933" s="24">
        <f t="shared" ca="1" si="541"/>
        <v>4.2969706387662298E-3</v>
      </c>
      <c r="L933" s="24">
        <f t="shared" ca="1" si="541"/>
        <v>0.49958446781337668</v>
      </c>
      <c r="M933" s="24">
        <f t="shared" ca="1" si="541"/>
        <v>2.3015485895089673</v>
      </c>
      <c r="N933" s="24">
        <f ca="1">SQRT(Inputs!$B$38)*C933+SQRT(1-Inputs!$B$38)*_xlfn.NORM.S.INV(RAND())</f>
        <v>-2.0611653666010641</v>
      </c>
      <c r="O933" s="24">
        <f ca="1">SQRT(Inputs!$B$38)*D933+SQRT(1-Inputs!$B$38)*_xlfn.NORM.S.INV(RAND())</f>
        <v>0.41382523811028138</v>
      </c>
      <c r="P933" s="24">
        <f ca="1">SQRT(Inputs!$B$38)*E933+SQRT(1-Inputs!$B$38)*_xlfn.NORM.S.INV(RAND())</f>
        <v>0.70139632967794097</v>
      </c>
      <c r="Q933" s="24">
        <f ca="1">SQRT(Inputs!$B$38)*F933+SQRT(1-Inputs!$B$38)*_xlfn.NORM.S.INV(RAND())</f>
        <v>-1.8864892013511481</v>
      </c>
      <c r="R933" s="24">
        <f ca="1">SQRT(Inputs!$B$38)*G933+SQRT(1-Inputs!$B$38)*_xlfn.NORM.S.INV(RAND())</f>
        <v>-0.31131162264494561</v>
      </c>
      <c r="S933" s="24">
        <f ca="1">SQRT(Inputs!$B$38)*H933+SQRT(1-Inputs!$B$38)*_xlfn.NORM.S.INV(RAND())</f>
        <v>-0.25027243836354751</v>
      </c>
      <c r="T933" s="24">
        <f ca="1">SQRT(Inputs!$B$38)*I933+SQRT(1-Inputs!$B$38)*_xlfn.NORM.S.INV(RAND())</f>
        <v>0.65263946367029457</v>
      </c>
      <c r="U933" s="24">
        <f ca="1">SQRT(Inputs!$B$38)*J933+SQRT(1-Inputs!$B$38)*_xlfn.NORM.S.INV(RAND())</f>
        <v>-0.58177859962668599</v>
      </c>
      <c r="V933" s="24">
        <f ca="1">SQRT(Inputs!$B$38)*K933+SQRT(1-Inputs!$B$38)*_xlfn.NORM.S.INV(RAND())</f>
        <v>-0.49182126590101405</v>
      </c>
      <c r="W933" s="24">
        <f ca="1">SQRT(Inputs!$B$38)*L933+SQRT(1-Inputs!$B$38)*_xlfn.NORM.S.INV(RAND())</f>
        <v>0.6033566569658726</v>
      </c>
      <c r="X933" s="24">
        <f ca="1">SQRT(Inputs!$B$38)*M933+SQRT(1-Inputs!$B$38)*_xlfn.NORM.S.INV(RAND())</f>
        <v>1.2810351654232772</v>
      </c>
      <c r="Y933" s="24">
        <f ca="1">SQRT(Inputs!$B$38)*C933+SQRT(1-Inputs!$B$38)*_xlfn.NORM.S.INV(RAND())</f>
        <v>-1.4276612586143476</v>
      </c>
      <c r="Z933" s="24">
        <f ca="1">SQRT(Inputs!$B$38)*D933+SQRT(1-Inputs!$B$38)*_xlfn.NORM.S.INV(RAND())</f>
        <v>-0.18927294453215016</v>
      </c>
      <c r="AA933" s="24">
        <f ca="1">SQRT(Inputs!$B$38)*E933+SQRT(1-Inputs!$B$38)*_xlfn.NORM.S.INV(RAND())</f>
        <v>1.2503451737352206E-2</v>
      </c>
      <c r="AB933" s="24">
        <f ca="1">SQRT(Inputs!$B$38)*F933+SQRT(1-Inputs!$B$38)*_xlfn.NORM.S.INV(RAND())</f>
        <v>-0.52097666782734375</v>
      </c>
      <c r="AC933" s="24">
        <f ca="1">SQRT(Inputs!$B$38)*G933+SQRT(1-Inputs!$B$38)*_xlfn.NORM.S.INV(RAND())</f>
        <v>0.99202255811432949</v>
      </c>
      <c r="AD933" s="24">
        <f ca="1">SQRT(Inputs!$B$38)*H933+SQRT(1-Inputs!$B$38)*_xlfn.NORM.S.INV(RAND())</f>
        <v>-1.6603557144532339</v>
      </c>
      <c r="AE933" s="24">
        <f ca="1">SQRT(Inputs!$B$38)*I933+SQRT(1-Inputs!$B$38)*_xlfn.NORM.S.INV(RAND())</f>
        <v>-1.0484147025392629</v>
      </c>
      <c r="AF933" s="24">
        <f ca="1">SQRT(Inputs!$B$38)*J933+SQRT(1-Inputs!$B$38)*_xlfn.NORM.S.INV(RAND())</f>
        <v>0.94481220044953851</v>
      </c>
      <c r="AG933" s="24">
        <f ca="1">SQRT(Inputs!$B$38)*K933+SQRT(1-Inputs!$B$38)*_xlfn.NORM.S.INV(RAND())</f>
        <v>-0.83530238137268897</v>
      </c>
      <c r="AH933" s="24">
        <f ca="1">SQRT(Inputs!$B$38)*L933+SQRT(1-Inputs!$B$38)*_xlfn.NORM.S.INV(RAND())</f>
        <v>0.3984869902189187</v>
      </c>
      <c r="AI933" s="24">
        <f ca="1">SQRT(Inputs!$B$38)*M933+SQRT(1-Inputs!$B$38)*_xlfn.NORM.S.INV(RAND())</f>
        <v>2.7893342180432543</v>
      </c>
      <c r="AJ933" s="24">
        <f ca="1">SQRT(Inputs!$B$38)*C933+SQRT(1-Inputs!$B$38)*_xlfn.NORM.S.INV(RAND())</f>
        <v>-2.3114211640789923</v>
      </c>
      <c r="AK933" s="24">
        <f ca="1">SQRT(Inputs!$B$38)*D933+SQRT(1-Inputs!$B$38)*_xlfn.NORM.S.INV(RAND())</f>
        <v>1.0310798984810832</v>
      </c>
      <c r="AL933" s="24">
        <f ca="1">SQRT(Inputs!$B$38)*E933+SQRT(1-Inputs!$B$38)*_xlfn.NORM.S.INV(RAND())</f>
        <v>1.311483151135127</v>
      </c>
      <c r="AM933" s="24">
        <f ca="1">SQRT(Inputs!$B$38)*F933+SQRT(1-Inputs!$B$38)*_xlfn.NORM.S.INV(RAND())</f>
        <v>-2.0913334859741015</v>
      </c>
      <c r="AN933" s="24">
        <f ca="1">SQRT(Inputs!$B$38)*G933+SQRT(1-Inputs!$B$38)*_xlfn.NORM.S.INV(RAND())</f>
        <v>-0.15079702838733414</v>
      </c>
      <c r="AO933" s="24">
        <f ca="1">SQRT(Inputs!$B$38)*H933+SQRT(1-Inputs!$B$38)*_xlfn.NORM.S.INV(RAND())</f>
        <v>1.6027166433366211</v>
      </c>
      <c r="AP933" s="24">
        <f ca="1">SQRT(Inputs!$B$38)*I933+SQRT(1-Inputs!$B$38)*_xlfn.NORM.S.INV(RAND())</f>
        <v>1.1696904929662604</v>
      </c>
      <c r="AQ933" s="24">
        <f ca="1">SQRT(Inputs!$B$38)*J933+SQRT(1-Inputs!$B$38)*_xlfn.NORM.S.INV(RAND())</f>
        <v>0.34772685653868579</v>
      </c>
      <c r="AR933" s="24">
        <f ca="1">SQRT(Inputs!$B$38)*K933+SQRT(1-Inputs!$B$38)*_xlfn.NORM.S.INV(RAND())</f>
        <v>0.32030080552191947</v>
      </c>
      <c r="AS933" s="24">
        <f ca="1">SQRT(Inputs!$B$38)*L933+SQRT(1-Inputs!$B$38)*_xlfn.NORM.S.INV(RAND())</f>
        <v>0.24486482743456706</v>
      </c>
      <c r="AT933" s="24">
        <f ca="1">SQRT(Inputs!$B$38)*M933+SQRT(1-Inputs!$B$38)*_xlfn.NORM.S.INV(RAND())</f>
        <v>1.3497465411894174</v>
      </c>
      <c r="AU933" s="15">
        <f ca="1">Inputs!$B$6*EXP($B$8-0.5*C$5^2+C$5*N933)</f>
        <v>3554.484197470686</v>
      </c>
      <c r="AV933" s="15">
        <f t="shared" ca="1" si="510"/>
        <v>4598.0780307758805</v>
      </c>
      <c r="AW933" s="15">
        <f t="shared" ca="1" si="511"/>
        <v>6162.8490134209451</v>
      </c>
      <c r="AX933" s="15">
        <f t="shared" ca="1" si="512"/>
        <v>5944.3583042752216</v>
      </c>
      <c r="AY933" s="15">
        <f t="shared" ca="1" si="513"/>
        <v>7005.2335263094656</v>
      </c>
      <c r="AZ933" s="15">
        <f t="shared" ca="1" si="514"/>
        <v>8334.6923414123085</v>
      </c>
      <c r="BA933" s="15">
        <f t="shared" ca="1" si="515"/>
        <v>10920.556308669968</v>
      </c>
      <c r="BB933" s="15">
        <f t="shared" ca="1" si="516"/>
        <v>12613.047847657461</v>
      </c>
      <c r="BC933" s="15">
        <f t="shared" ca="1" si="517"/>
        <v>14731.520455626411</v>
      </c>
      <c r="BD933" s="15">
        <f t="shared" ca="1" si="518"/>
        <v>19095.28317594004</v>
      </c>
      <c r="BE933" s="15">
        <f t="shared" ca="1" si="519"/>
        <v>26294.576810013463</v>
      </c>
      <c r="BF933" s="15">
        <f ca="1">Inputs!$B$13*EXP($B$9-0.5*C$6^2+C$6*Y933)</f>
        <v>10421.629489332552</v>
      </c>
      <c r="BG933" s="15">
        <f t="shared" ca="1" si="520"/>
        <v>12274.758008876021</v>
      </c>
      <c r="BH933" s="15">
        <f t="shared" ca="1" si="521"/>
        <v>15028.630518143606</v>
      </c>
      <c r="BI933" s="15">
        <f t="shared" ca="1" si="522"/>
        <v>16979.652182462123</v>
      </c>
      <c r="BJ933" s="15">
        <f t="shared" ca="1" si="523"/>
        <v>24015.873833392383</v>
      </c>
      <c r="BK933" s="15">
        <f t="shared" ca="1" si="524"/>
        <v>23511.599102258733</v>
      </c>
      <c r="BL933" s="15">
        <f t="shared" ca="1" si="525"/>
        <v>25212.093438063454</v>
      </c>
      <c r="BM933" s="15">
        <f t="shared" ca="1" si="526"/>
        <v>34850.655235901038</v>
      </c>
      <c r="BN933" s="15">
        <f t="shared" ca="1" si="527"/>
        <v>38779.242182157832</v>
      </c>
      <c r="BO933" s="15">
        <f t="shared" ca="1" si="528"/>
        <v>49975.960752877567</v>
      </c>
      <c r="BP933" s="15">
        <f t="shared" ca="1" si="529"/>
        <v>84372.220681729363</v>
      </c>
      <c r="BQ933" s="15">
        <f ca="1">Inputs!$B$20*EXP($B$10-0.5*C$7^2+C$7*AJ933)</f>
        <v>1889.5757528748693</v>
      </c>
      <c r="BR933" s="15">
        <f t="shared" ca="1" si="530"/>
        <v>3557.2373526104352</v>
      </c>
      <c r="BS933" s="15">
        <f t="shared" ca="1" si="531"/>
        <v>7099.4214165853109</v>
      </c>
      <c r="BT933" s="15">
        <f t="shared" ca="1" si="532"/>
        <v>5655.2823525234471</v>
      </c>
      <c r="BU933" s="15">
        <f t="shared" ca="1" si="533"/>
        <v>7556.7185813879596</v>
      </c>
      <c r="BV933" s="15">
        <f t="shared" ca="1" si="534"/>
        <v>15085.848483443164</v>
      </c>
      <c r="BW933" s="15">
        <f t="shared" ca="1" si="535"/>
        <v>26964.834000632331</v>
      </c>
      <c r="BX933" s="15">
        <f t="shared" ca="1" si="536"/>
        <v>40437.554645618227</v>
      </c>
      <c r="BY933" s="15">
        <f t="shared" ca="1" si="537"/>
        <v>60240.679418885098</v>
      </c>
      <c r="BZ933" s="15">
        <f t="shared" ca="1" si="538"/>
        <v>88417.941953163405</v>
      </c>
      <c r="CA933" s="15">
        <f t="shared" ca="1" si="539"/>
        <v>157866.09970702755</v>
      </c>
      <c r="CB933" s="15">
        <f ca="1">(AU933*DCF!C$10-DCF!C$5*MAX(AU933*DCF!C$10,0)-MAX(AU933-Inputs!$B$6,0)/Inputs!$B$10)*DCF!C$6</f>
        <v>912.82394359872637</v>
      </c>
      <c r="CC933" s="15">
        <f ca="1">(AV933*DCF!D$10-DCF!D$5*MAX(AV933*DCF!D$10,0)-MAX(AV933-AU933,0)/Inputs!$B$10)*DCF!D$6</f>
        <v>866.29732558491003</v>
      </c>
      <c r="CD933" s="15">
        <f ca="1">(AW933*DCF!E$10-DCF!E$5*MAX(AW933*DCF!E$10,0)-MAX(AW933-AV933,0)/Inputs!$B$10)*DCF!E$6</f>
        <v>1070.4525078165661</v>
      </c>
      <c r="CE933" s="15">
        <f ca="1">(AX933*DCF!F$10-DCF!F$5*MAX(AX933*DCF!F$10,0)-MAX(AX933-AW933,0)/Inputs!$B$10)*DCF!F$6</f>
        <v>1297.6439443991364</v>
      </c>
      <c r="CF933" s="15">
        <f ca="1">(AY933*DCF!G$10-DCF!G$5*MAX(AY933*DCF!G$10,0)-MAX(AY933-AX933,0)/Inputs!$B$10)*DCF!G$6</f>
        <v>1239.4387032850182</v>
      </c>
      <c r="CG933" s="15">
        <f ca="1">(AZ933*DCF!H$10-DCF!H$5*MAX(AZ933*DCF!H$10,0)-MAX(AZ933-AY933,0)/Inputs!$B$10)*DCF!H$6</f>
        <v>1382.1172500872669</v>
      </c>
      <c r="CH933" s="15">
        <f ca="1">(BA933*DCF!I$10-DCF!I$5*MAX(BA933*DCF!I$10,0)-MAX(BA933-AZ933,0)/Inputs!$B$10)*DCF!I$6</f>
        <v>1570.6149633719915</v>
      </c>
      <c r="CI933" s="15">
        <f ca="1">(BB933*DCF!J$10-DCF!J$5*MAX(BB933*DCF!J$10,0)-MAX(BB933-BA933,0)/Inputs!$B$10)*DCF!J$6</f>
        <v>1907.9590743084334</v>
      </c>
      <c r="CJ933" s="15">
        <f ca="1">(BC933*DCF!K$10-DCF!K$5*MAX(BC933*DCF!K$10,0)-MAX(BC933-BB933,0)/Inputs!$B$10)*DCF!K$6</f>
        <v>2074.9842877393799</v>
      </c>
      <c r="CK933" s="15">
        <f ca="1">(BD933*DCF!L$10-DCF!L$5*MAX(BD933*DCF!L$10,0)-MAX(BD933-BC933,0)/Inputs!$B$10)*DCF!L$6</f>
        <v>2315.6266429977072</v>
      </c>
      <c r="CL933" s="15">
        <f ca="1">(BE933*DCF!M$10-DCF!M$5*MAX(BE933*DCF!M$10,0)-MAX(BE933-BD933,0)/Inputs!$B$10)*DCF!M$6</f>
        <v>2850.4723347991335</v>
      </c>
      <c r="CM933" s="15">
        <f ca="1">(BF933*DCF!C$28-DCF!C$5*MAX(BF933*DCF!C$28,0)-MAX(BF933-Inputs!$B$13,0)/Inputs!$B$17)*DCF!C$6</f>
        <v>3180.6129737641954</v>
      </c>
      <c r="CN933" s="15">
        <f ca="1">(BG933*DCF!D$28-DCF!D$5*MAX(BG933*DCF!D$28,0)-MAX(BG933-BF933,0)/Inputs!$B$17)*DCF!D$6</f>
        <v>3219.8420578421874</v>
      </c>
      <c r="CO933" s="15">
        <f ca="1">(BH933*DCF!E$28-DCF!E$5*MAX(BH933*DCF!E$28,0)-MAX(BH933-BG933,0)/Inputs!$B$17)*DCF!E$6</f>
        <v>3713.6254040764907</v>
      </c>
      <c r="CP933" s="15">
        <f ca="1">(BI933*DCF!F$28-DCF!F$5*MAX(BI933*DCF!F$28,0)-MAX(BI933-BH933,0)/Inputs!$B$17)*DCF!F$6</f>
        <v>4254.3139766163713</v>
      </c>
      <c r="CQ933" s="15">
        <f ca="1">(BJ933*DCF!G$28-DCF!G$5*MAX(BJ933*DCF!G$28,0)-MAX(BJ933-BI933,0)/Inputs!$B$17)*DCF!G$6</f>
        <v>5047.6777016795322</v>
      </c>
      <c r="CR933" s="15">
        <f ca="1">(BK933*DCF!H$28-DCF!H$5*MAX(BK933*DCF!H$28,0)-MAX(BK933-BJ933,0)/Inputs!$B$17)*DCF!H$6</f>
        <v>5814.6778550707022</v>
      </c>
      <c r="CS933" s="15">
        <f ca="1">(BL933*DCF!I$28-DCF!I$5*MAX(BL933*DCF!I$28,0)-MAX(BL933-BK933,0)/Inputs!$B$17)*DCF!I$6</f>
        <v>5684.6272739279029</v>
      </c>
      <c r="CT933" s="15">
        <f ca="1">(BM933*DCF!J$28-DCF!J$5*MAX(BM933*DCF!J$28,0)-MAX(BM933-BL933,0)/Inputs!$B$17)*DCF!J$6</f>
        <v>6496.5947357972464</v>
      </c>
      <c r="CU933" s="15">
        <f ca="1">(BN933*DCF!K$28-DCF!K$5*MAX(BN933*DCF!K$28,0)-MAX(BN933-BM933,0)/Inputs!$B$17)*DCF!K$6</f>
        <v>7708.3261648624475</v>
      </c>
      <c r="CV933" s="15">
        <f ca="1">(BO933*DCF!L$28-DCF!L$5*MAX(BO933*DCF!L$28,0)-MAX(BO933-BN933,0)/Inputs!$B$17)*DCF!L$6</f>
        <v>8704.3257826529934</v>
      </c>
      <c r="CW933" s="15">
        <f ca="1">(BP933*DCF!M$28-DCF!M$5*MAX(BP933*DCF!M$28,0)-MAX(BP933-BO933,0)/Inputs!$B$17)*DCF!M$6</f>
        <v>12279.30647671828</v>
      </c>
      <c r="CX933" s="15">
        <f ca="1">(BQ933*DCF!C$46-DCF!C$5*MAX(BQ933*DCF!C$46,0)-MAX(BQ933-Inputs!$B$20,0)/Inputs!$B$24)*DCF!C$6</f>
        <v>-436.3916288394617</v>
      </c>
      <c r="CY933" s="15">
        <f ca="1">(BR933*DCF!D$46-DCF!D$5*MAX(BR933*DCF!D$46,0)-MAX(BR933-BQ933,0)/Inputs!$B$24)*DCF!D$6</f>
        <v>-1318.7148220022466</v>
      </c>
      <c r="CZ933" s="15">
        <f ca="1">(BS933*DCF!E$46-DCF!E$5*MAX(BS933*DCF!E$46,0)-MAX(BS933-BR933,0)/Inputs!$B$24)*DCF!E$6</f>
        <v>-2235.7503867652922</v>
      </c>
      <c r="DA933" s="15">
        <f ca="1">(BT933*DCF!F$46-DCF!F$5*MAX(BT933*DCF!F$46,0)-MAX(BT933-BS933,0)/Inputs!$B$24)*DCF!F$6</f>
        <v>-411.85341633331581</v>
      </c>
      <c r="DB933" s="15">
        <f ca="1">(BU933*DCF!G$46-DCF!G$5*MAX(BU933*DCF!G$46,0)-MAX(BU933-BT933,0)/Inputs!$B$24)*DCF!G$6</f>
        <v>-893.79866242227376</v>
      </c>
      <c r="DC933" s="15">
        <f ca="1">(BV933*DCF!H$46-DCF!H$5*MAX(BV933*DCF!H$46,0)-MAX(BV933-BU933,0)/Inputs!$B$24)*DCF!H$6</f>
        <v>-2339.6309853193638</v>
      </c>
      <c r="DD933" s="15">
        <f ca="1">(BW933*DCF!I$46-DCF!I$5*MAX(BW933*DCF!I$46,0)-MAX(BW933-BV933,0)/Inputs!$B$24)*DCF!I$6</f>
        <v>-2787.2339049025622</v>
      </c>
      <c r="DE933" s="15">
        <f ca="1">(BX933*DCF!J$46-DCF!J$5*MAX(BX933*DCF!J$46,0)-MAX(BX933-BW933,0)/Inputs!$B$24)*DCF!J$6</f>
        <v>-1876.5018406536756</v>
      </c>
      <c r="DF933" s="15">
        <f ca="1">(BY933*DCF!K$46-DCF!K$5*MAX(BY933*DCF!K$46,0)-MAX(BY933-BX933,0)/Inputs!$B$24)*DCF!K$6</f>
        <v>-1410.0895946528169</v>
      </c>
      <c r="DG933" s="15">
        <f ca="1">(BZ933*DCF!L$46-DCF!L$5*MAX(BZ933*DCF!L$46,0)-MAX(BZ933-BY933,0)/Inputs!$B$24)*DCF!L$6</f>
        <v>-264.6844405407013</v>
      </c>
      <c r="DH933" s="15">
        <f ca="1">(CA933*DCF!M$46-DCF!M$5*MAX(CA933*DCF!M$46,0)-MAX(CA933-BZ933,0)/Inputs!$B$24)*DCF!M$6</f>
        <v>-2142.4853499575443</v>
      </c>
      <c r="DI933" s="15">
        <f ca="1">SUM(CB933:CL933)+BE933*DCF!M$10*(1+Inputs!$B$30)*(1-Inputs!$B$33)*(1-Inputs!$B$30/Inputs!$B$31)/(Inputs!$B$29-Inputs!$B$30)*DCF!M$6</f>
        <v>90666.58595003745</v>
      </c>
      <c r="DJ933" s="15">
        <f ca="1">SUM(CM933:CW933)+BP933*DCF!M$28*(1+Inputs!$B$30)*(1-Inputs!$B$33)*(1-Inputs!$B$30/Inputs!$B$31)/(Inputs!$B$29-Inputs!$B$30)*DCF!M$6</f>
        <v>379182.60488883225</v>
      </c>
      <c r="DK933" s="15">
        <f ca="1">SUM(CX933:DH933)+CA933*DCF!M$46*(1+Inputs!$B$30)*(1-Inputs!$B$33)*(1-Inputs!$B$30/Inputs!$B$31)/(Inputs!$B$29-Inputs!$B$30)*DCF!M$6</f>
        <v>227962.5555496728</v>
      </c>
      <c r="DM933" s="15">
        <f ca="1">DI933+DJ933+DK933+Inputs!$B$34+Inputs!$B$36-Inputs!$B$35</f>
        <v>774662.74638854247</v>
      </c>
    </row>
    <row r="934" spans="1:117" x14ac:dyDescent="0.75">
      <c r="A934" s="11">
        <v>921</v>
      </c>
      <c r="C934" s="24">
        <f t="shared" ref="C934:M943" ca="1" si="542">_xlfn.NORM.S.INV(RAND())</f>
        <v>-1.3576682332705869</v>
      </c>
      <c r="D934" s="24">
        <f t="shared" ca="1" si="542"/>
        <v>0.66323719562009875</v>
      </c>
      <c r="E934" s="24">
        <f t="shared" ca="1" si="542"/>
        <v>0.89045071134697773</v>
      </c>
      <c r="F934" s="24">
        <f t="shared" ca="1" si="542"/>
        <v>0.39079750931894869</v>
      </c>
      <c r="G934" s="24">
        <f t="shared" ca="1" si="542"/>
        <v>0.95642465407810673</v>
      </c>
      <c r="H934" s="24">
        <f t="shared" ca="1" si="542"/>
        <v>-0.55848652352425499</v>
      </c>
      <c r="I934" s="24">
        <f t="shared" ca="1" si="542"/>
        <v>-0.93903686834921452</v>
      </c>
      <c r="J934" s="24">
        <f t="shared" ca="1" si="542"/>
        <v>-1.5650630082896293</v>
      </c>
      <c r="K934" s="24">
        <f t="shared" ca="1" si="542"/>
        <v>-1.1908425373078084</v>
      </c>
      <c r="L934" s="24">
        <f t="shared" ca="1" si="542"/>
        <v>-7.4203057362803124E-2</v>
      </c>
      <c r="M934" s="24">
        <f t="shared" ca="1" si="542"/>
        <v>7.5185959336892955E-2</v>
      </c>
      <c r="N934" s="24">
        <f ca="1">SQRT(Inputs!$B$38)*C934+SQRT(1-Inputs!$B$38)*_xlfn.NORM.S.INV(RAND())</f>
        <v>-0.54358266031228042</v>
      </c>
      <c r="O934" s="24">
        <f ca="1">SQRT(Inputs!$B$38)*D934+SQRT(1-Inputs!$B$38)*_xlfn.NORM.S.INV(RAND())</f>
        <v>-0.38317369626506886</v>
      </c>
      <c r="P934" s="24">
        <f ca="1">SQRT(Inputs!$B$38)*E934+SQRT(1-Inputs!$B$38)*_xlfn.NORM.S.INV(RAND())</f>
        <v>2.0357935336969373</v>
      </c>
      <c r="Q934" s="24">
        <f ca="1">SQRT(Inputs!$B$38)*F934+SQRT(1-Inputs!$B$38)*_xlfn.NORM.S.INV(RAND())</f>
        <v>0.48562375523674217</v>
      </c>
      <c r="R934" s="24">
        <f ca="1">SQRT(Inputs!$B$38)*G934+SQRT(1-Inputs!$B$38)*_xlfn.NORM.S.INV(RAND())</f>
        <v>-0.92265559886798187</v>
      </c>
      <c r="S934" s="24">
        <f ca="1">SQRT(Inputs!$B$38)*H934+SQRT(1-Inputs!$B$38)*_xlfn.NORM.S.INV(RAND())</f>
        <v>-0.84528364023300906</v>
      </c>
      <c r="T934" s="24">
        <f ca="1">SQRT(Inputs!$B$38)*I934+SQRT(1-Inputs!$B$38)*_xlfn.NORM.S.INV(RAND())</f>
        <v>-1.2650560579189065</v>
      </c>
      <c r="U934" s="24">
        <f ca="1">SQRT(Inputs!$B$38)*J934+SQRT(1-Inputs!$B$38)*_xlfn.NORM.S.INV(RAND())</f>
        <v>-0.84536216304418721</v>
      </c>
      <c r="V934" s="24">
        <f ca="1">SQRT(Inputs!$B$38)*K934+SQRT(1-Inputs!$B$38)*_xlfn.NORM.S.INV(RAND())</f>
        <v>0.76864282167227815</v>
      </c>
      <c r="W934" s="24">
        <f ca="1">SQRT(Inputs!$B$38)*L934+SQRT(1-Inputs!$B$38)*_xlfn.NORM.S.INV(RAND())</f>
        <v>1.1143668352419773</v>
      </c>
      <c r="X934" s="24">
        <f ca="1">SQRT(Inputs!$B$38)*M934+SQRT(1-Inputs!$B$38)*_xlfn.NORM.S.INV(RAND())</f>
        <v>0.38253766972831765</v>
      </c>
      <c r="Y934" s="24">
        <f ca="1">SQRT(Inputs!$B$38)*C934+SQRT(1-Inputs!$B$38)*_xlfn.NORM.S.INV(RAND())</f>
        <v>5.043335712932473E-2</v>
      </c>
      <c r="Z934" s="24">
        <f ca="1">SQRT(Inputs!$B$38)*D934+SQRT(1-Inputs!$B$38)*_xlfn.NORM.S.INV(RAND())</f>
        <v>0.44095377045642892</v>
      </c>
      <c r="AA934" s="24">
        <f ca="1">SQRT(Inputs!$B$38)*E934+SQRT(1-Inputs!$B$38)*_xlfn.NORM.S.INV(RAND())</f>
        <v>-5.4033228713724846E-2</v>
      </c>
      <c r="AB934" s="24">
        <f ca="1">SQRT(Inputs!$B$38)*F934+SQRT(1-Inputs!$B$38)*_xlfn.NORM.S.INV(RAND())</f>
        <v>0.27161689563049196</v>
      </c>
      <c r="AC934" s="24">
        <f ca="1">SQRT(Inputs!$B$38)*G934+SQRT(1-Inputs!$B$38)*_xlfn.NORM.S.INV(RAND())</f>
        <v>-0.3026569001172722</v>
      </c>
      <c r="AD934" s="24">
        <f ca="1">SQRT(Inputs!$B$38)*H934+SQRT(1-Inputs!$B$38)*_xlfn.NORM.S.INV(RAND())</f>
        <v>0.59583925447957276</v>
      </c>
      <c r="AE934" s="24">
        <f ca="1">SQRT(Inputs!$B$38)*I934+SQRT(1-Inputs!$B$38)*_xlfn.NORM.S.INV(RAND())</f>
        <v>-0.84313976053827577</v>
      </c>
      <c r="AF934" s="24">
        <f ca="1">SQRT(Inputs!$B$38)*J934+SQRT(1-Inputs!$B$38)*_xlfn.NORM.S.INV(RAND())</f>
        <v>-0.35771615449676475</v>
      </c>
      <c r="AG934" s="24">
        <f ca="1">SQRT(Inputs!$B$38)*K934+SQRT(1-Inputs!$B$38)*_xlfn.NORM.S.INV(RAND())</f>
        <v>-0.78683926669211013</v>
      </c>
      <c r="AH934" s="24">
        <f ca="1">SQRT(Inputs!$B$38)*L934+SQRT(1-Inputs!$B$38)*_xlfn.NORM.S.INV(RAND())</f>
        <v>0.63309355120430655</v>
      </c>
      <c r="AI934" s="24">
        <f ca="1">SQRT(Inputs!$B$38)*M934+SQRT(1-Inputs!$B$38)*_xlfn.NORM.S.INV(RAND())</f>
        <v>-0.88841367604104027</v>
      </c>
      <c r="AJ934" s="24">
        <f ca="1">SQRT(Inputs!$B$38)*C934+SQRT(1-Inputs!$B$38)*_xlfn.NORM.S.INV(RAND())</f>
        <v>-0.22042901436603957</v>
      </c>
      <c r="AK934" s="24">
        <f ca="1">SQRT(Inputs!$B$38)*D934+SQRT(1-Inputs!$B$38)*_xlfn.NORM.S.INV(RAND())</f>
        <v>0.86017058694093262</v>
      </c>
      <c r="AL934" s="24">
        <f ca="1">SQRT(Inputs!$B$38)*E934+SQRT(1-Inputs!$B$38)*_xlfn.NORM.S.INV(RAND())</f>
        <v>0.73596771808996941</v>
      </c>
      <c r="AM934" s="24">
        <f ca="1">SQRT(Inputs!$B$38)*F934+SQRT(1-Inputs!$B$38)*_xlfn.NORM.S.INV(RAND())</f>
        <v>-0.58324183189106793</v>
      </c>
      <c r="AN934" s="24">
        <f ca="1">SQRT(Inputs!$B$38)*G934+SQRT(1-Inputs!$B$38)*_xlfn.NORM.S.INV(RAND())</f>
        <v>-1.568510152513499</v>
      </c>
      <c r="AO934" s="24">
        <f ca="1">SQRT(Inputs!$B$38)*H934+SQRT(1-Inputs!$B$38)*_xlfn.NORM.S.INV(RAND())</f>
        <v>-1.0661109993379474</v>
      </c>
      <c r="AP934" s="24">
        <f ca="1">SQRT(Inputs!$B$38)*I934+SQRT(1-Inputs!$B$38)*_xlfn.NORM.S.INV(RAND())</f>
        <v>-1.3378740495451782</v>
      </c>
      <c r="AQ934" s="24">
        <f ca="1">SQRT(Inputs!$B$38)*J934+SQRT(1-Inputs!$B$38)*_xlfn.NORM.S.INV(RAND())</f>
        <v>-0.397441187577045</v>
      </c>
      <c r="AR934" s="24">
        <f ca="1">SQRT(Inputs!$B$38)*K934+SQRT(1-Inputs!$B$38)*_xlfn.NORM.S.INV(RAND())</f>
        <v>2.0684626407666551E-3</v>
      </c>
      <c r="AS934" s="24">
        <f ca="1">SQRT(Inputs!$B$38)*L934+SQRT(1-Inputs!$B$38)*_xlfn.NORM.S.INV(RAND())</f>
        <v>-0.28844211918083201</v>
      </c>
      <c r="AT934" s="24">
        <f ca="1">SQRT(Inputs!$B$38)*M934+SQRT(1-Inputs!$B$38)*_xlfn.NORM.S.INV(RAND())</f>
        <v>0.43250532032669398</v>
      </c>
      <c r="AU934" s="15">
        <f ca="1">Inputs!$B$6*EXP($B$8-0.5*C$5^2+C$5*N934)</f>
        <v>4544.2638272019212</v>
      </c>
      <c r="AV934" s="15">
        <f t="shared" ca="1" si="510"/>
        <v>5228.4236406362124</v>
      </c>
      <c r="AW934" s="15">
        <f t="shared" ca="1" si="511"/>
        <v>8389.6235376676632</v>
      </c>
      <c r="AX934" s="15">
        <f t="shared" ca="1" si="512"/>
        <v>10883.566643234313</v>
      </c>
      <c r="AY934" s="15">
        <f t="shared" ca="1" si="513"/>
        <v>11942.116204064785</v>
      </c>
      <c r="AZ934" s="15">
        <f t="shared" ca="1" si="514"/>
        <v>13307.371465011147</v>
      </c>
      <c r="BA934" s="15">
        <f t="shared" ca="1" si="515"/>
        <v>14265.342658142392</v>
      </c>
      <c r="BB934" s="15">
        <f t="shared" ca="1" si="516"/>
        <v>16046.801856103129</v>
      </c>
      <c r="BC934" s="15">
        <f t="shared" ca="1" si="517"/>
        <v>21166.921401743377</v>
      </c>
      <c r="BD934" s="15">
        <f t="shared" ca="1" si="518"/>
        <v>28780.214094611012</v>
      </c>
      <c r="BE934" s="15">
        <f t="shared" ca="1" si="519"/>
        <v>36516.859838220458</v>
      </c>
      <c r="BF934" s="15">
        <f ca="1">Inputs!$B$13*EXP($B$9-0.5*C$6^2+C$6*Y934)</f>
        <v>13970.001054493629</v>
      </c>
      <c r="BG934" s="15">
        <f t="shared" ca="1" si="520"/>
        <v>18435.735109277131</v>
      </c>
      <c r="BH934" s="15">
        <f t="shared" ca="1" si="521"/>
        <v>22324.113782141321</v>
      </c>
      <c r="BI934" s="15">
        <f t="shared" ca="1" si="522"/>
        <v>28494.800417962993</v>
      </c>
      <c r="BJ934" s="15">
        <f t="shared" ca="1" si="523"/>
        <v>33441.535103878246</v>
      </c>
      <c r="BK934" s="15">
        <f t="shared" ca="1" si="524"/>
        <v>44511.313415002522</v>
      </c>
      <c r="BL934" s="15">
        <f t="shared" ca="1" si="525"/>
        <v>49017.393570060762</v>
      </c>
      <c r="BM934" s="15">
        <f t="shared" ca="1" si="526"/>
        <v>57634.043068332714</v>
      </c>
      <c r="BN934" s="15">
        <f t="shared" ca="1" si="527"/>
        <v>64504.449600806947</v>
      </c>
      <c r="BO934" s="15">
        <f t="shared" ca="1" si="528"/>
        <v>85426.975709413586</v>
      </c>
      <c r="BP934" s="15">
        <f t="shared" ca="1" si="529"/>
        <v>95076.564599639314</v>
      </c>
      <c r="BQ934" s="15">
        <f ca="1">Inputs!$B$20*EXP($B$10-0.5*C$7^2+C$7*AJ934)</f>
        <v>3966.9242697985424</v>
      </c>
      <c r="BR934" s="15">
        <f t="shared" ca="1" si="530"/>
        <v>7073.4303109568336</v>
      </c>
      <c r="BS934" s="15">
        <f t="shared" ca="1" si="531"/>
        <v>11966.186961395328</v>
      </c>
      <c r="BT934" s="15">
        <f t="shared" ca="1" si="532"/>
        <v>14158.040988905115</v>
      </c>
      <c r="BU934" s="15">
        <f t="shared" ca="1" si="533"/>
        <v>13424.560356274515</v>
      </c>
      <c r="BV934" s="15">
        <f t="shared" ca="1" si="534"/>
        <v>14689.353176391476</v>
      </c>
      <c r="BW934" s="15">
        <f t="shared" ca="1" si="535"/>
        <v>15443.300432231859</v>
      </c>
      <c r="BX934" s="15">
        <f t="shared" ca="1" si="536"/>
        <v>19945.702693493564</v>
      </c>
      <c r="BY934" s="15">
        <f t="shared" ca="1" si="537"/>
        <v>27958.37900234462</v>
      </c>
      <c r="BZ934" s="15">
        <f t="shared" ca="1" si="538"/>
        <v>37203.54813810638</v>
      </c>
      <c r="CA934" s="15">
        <f t="shared" ca="1" si="539"/>
        <v>56434.571399212764</v>
      </c>
      <c r="CB934" s="15">
        <f ca="1">(AU934*DCF!C$10-DCF!C$5*MAX(AU934*DCF!C$10,0)-MAX(AU934-Inputs!$B$6,0)/Inputs!$B$10)*DCF!C$6</f>
        <v>1046.0545440690464</v>
      </c>
      <c r="CC934" s="15">
        <f ca="1">(AV934*DCF!D$10-DCF!D$5*MAX(AV934*DCF!D$10,0)-MAX(AV934-AU934,0)/Inputs!$B$10)*DCF!D$6</f>
        <v>1107.5783762259871</v>
      </c>
      <c r="CD934" s="15">
        <f ca="1">(AW934*DCF!E$10-DCF!E$5*MAX(AW934*DCF!E$10,0)-MAX(AW934-AV934,0)/Inputs!$B$10)*DCF!E$6</f>
        <v>1224.997395879064</v>
      </c>
      <c r="CE934" s="15">
        <f ca="1">(AX934*DCF!F$10-DCF!F$5*MAX(AX934*DCF!F$10,0)-MAX(AX934-AW934,0)/Inputs!$B$10)*DCF!F$6</f>
        <v>1856.9375250932676</v>
      </c>
      <c r="CF934" s="15">
        <f ca="1">(AY934*DCF!G$10-DCF!G$5*MAX(AY934*DCF!G$10,0)-MAX(AY934-AX934,0)/Inputs!$B$10)*DCF!G$6</f>
        <v>2257.0802944602847</v>
      </c>
      <c r="CG934" s="15">
        <f ca="1">(AZ934*DCF!H$10-DCF!H$5*MAX(AZ934*DCF!H$10,0)-MAX(AZ934-AY934,0)/Inputs!$B$10)*DCF!H$6</f>
        <v>2341.2101680512505</v>
      </c>
      <c r="CH934" s="15">
        <f ca="1">(BA934*DCF!I$10-DCF!I$5*MAX(BA934*DCF!I$10,0)-MAX(BA934-AZ934,0)/Inputs!$B$10)*DCF!I$6</f>
        <v>2448.6168624040874</v>
      </c>
      <c r="CI934" s="15">
        <f ca="1">(BB934*DCF!J$10-DCF!J$5*MAX(BB934*DCF!J$10,0)-MAX(BB934-BA934,0)/Inputs!$B$10)*DCF!J$6</f>
        <v>2483.7176469327101</v>
      </c>
      <c r="CJ934" s="15">
        <f ca="1">(BC934*DCF!K$10-DCF!K$5*MAX(BC934*DCF!K$10,0)-MAX(BC934-BB934,0)/Inputs!$B$10)*DCF!K$6</f>
        <v>2690.7956091176661</v>
      </c>
      <c r="CK934" s="15">
        <f ca="1">(BD934*DCF!L$10-DCF!L$5*MAX(BD934*DCF!L$10,0)-MAX(BD934-BC934,0)/Inputs!$B$10)*DCF!L$6</f>
        <v>3356.0815539342339</v>
      </c>
      <c r="CL934" s="15">
        <f ca="1">(BE934*DCF!M$10-DCF!M$5*MAX(BE934*DCF!M$10,0)-MAX(BE934-BD934,0)/Inputs!$B$10)*DCF!M$6</f>
        <v>4228.7762345220781</v>
      </c>
      <c r="CM934" s="15">
        <f ca="1">(BF934*DCF!C$28-DCF!C$5*MAX(BF934*DCF!C$28,0)-MAX(BF934-Inputs!$B$13,0)/Inputs!$B$17)*DCF!C$6</f>
        <v>3667.0166644777009</v>
      </c>
      <c r="CN934" s="15">
        <f ca="1">(BG934*DCF!D$28-DCF!D$5*MAX(BG934*DCF!D$28,0)-MAX(BG934-BF934,0)/Inputs!$B$17)*DCF!D$6</f>
        <v>4477.0033618718935</v>
      </c>
      <c r="CO934" s="15">
        <f ca="1">(BH934*DCF!E$28-DCF!E$5*MAX(BH934*DCF!E$28,0)-MAX(BH934-BG934,0)/Inputs!$B$17)*DCF!E$6</f>
        <v>5556.2406224362185</v>
      </c>
      <c r="CP934" s="15">
        <f ca="1">(BI934*DCF!F$28-DCF!F$5*MAX(BI934*DCF!F$28,0)-MAX(BI934-BH934,0)/Inputs!$B$17)*DCF!F$6</f>
        <v>6612.1166986639109</v>
      </c>
      <c r="CQ934" s="15">
        <f ca="1">(BJ934*DCF!G$28-DCF!G$5*MAX(BJ934*DCF!G$28,0)-MAX(BJ934-BI934,0)/Inputs!$B$17)*DCF!G$6</f>
        <v>7844.6680964977895</v>
      </c>
      <c r="CR934" s="15">
        <f ca="1">(BK934*DCF!H$28-DCF!H$5*MAX(BK934*DCF!H$28,0)-MAX(BK934-BJ934,0)/Inputs!$B$17)*DCF!H$6</f>
        <v>9288.2059964898162</v>
      </c>
      <c r="CS934" s="15">
        <f ca="1">(BL934*DCF!I$28-DCF!I$5*MAX(BL934*DCF!I$28,0)-MAX(BL934-BK934,0)/Inputs!$B$17)*DCF!I$6</f>
        <v>10879.828322448939</v>
      </c>
      <c r="CT934" s="15">
        <f ca="1">(BM934*DCF!J$28-DCF!J$5*MAX(BM934*DCF!J$28,0)-MAX(BM934-BL934,0)/Inputs!$B$17)*DCF!J$6</f>
        <v>11714.678840842351</v>
      </c>
      <c r="CU934" s="15">
        <f ca="1">(BN934*DCF!K$28-DCF!K$5*MAX(BN934*DCF!K$28,0)-MAX(BN934-BM934,0)/Inputs!$B$17)*DCF!K$6</f>
        <v>12780.724922625328</v>
      </c>
      <c r="CV934" s="15">
        <f ca="1">(BO934*DCF!L$28-DCF!L$5*MAX(BO934*DCF!L$28,0)-MAX(BO934-BN934,0)/Inputs!$B$17)*DCF!L$6</f>
        <v>14677.056038248187</v>
      </c>
      <c r="CW934" s="15">
        <f ca="1">(BP934*DCF!M$28-DCF!M$5*MAX(BP934*DCF!M$28,0)-MAX(BP934-BO934,0)/Inputs!$B$17)*DCF!M$6</f>
        <v>16880.057467299041</v>
      </c>
      <c r="CX934" s="15">
        <f ca="1">(BQ934*DCF!C$46-DCF!C$5*MAX(BQ934*DCF!C$46,0)-MAX(BQ934-Inputs!$B$20,0)/Inputs!$B$24)*DCF!C$6</f>
        <v>-1269.9244363500293</v>
      </c>
      <c r="CY934" s="15">
        <f ca="1">(BR934*DCF!D$46-DCF!D$5*MAX(BR934*DCF!D$46,0)-MAX(BR934-BQ934,0)/Inputs!$B$24)*DCF!D$6</f>
        <v>-2532.7899409740407</v>
      </c>
      <c r="CZ934" s="15">
        <f ca="1">(BS934*DCF!E$46-DCF!E$5*MAX(BS934*DCF!E$46,0)-MAX(BS934-BR934,0)/Inputs!$B$24)*DCF!E$6</f>
        <v>-3343.6124190223704</v>
      </c>
      <c r="DA934" s="15">
        <f ca="1">(BT934*DCF!F$46-DCF!F$5*MAX(BT934*DCF!F$46,0)-MAX(BT934-BS934,0)/Inputs!$B$24)*DCF!F$6</f>
        <v>-1829.2013999833298</v>
      </c>
      <c r="DB934" s="15">
        <f ca="1">(BU934*DCF!G$46-DCF!G$5*MAX(BU934*DCF!G$46,0)-MAX(BU934-BT934,0)/Inputs!$B$24)*DCF!G$6</f>
        <v>-451.57568669242858</v>
      </c>
      <c r="DC934" s="15">
        <f ca="1">(BV934*DCF!H$46-DCF!H$5*MAX(BV934*DCF!H$46,0)-MAX(BV934-BU934,0)/Inputs!$B$24)*DCF!H$6</f>
        <v>-393.02661933716325</v>
      </c>
      <c r="DD934" s="15">
        <f ca="1">(BW934*DCF!I$46-DCF!I$5*MAX(BW934*DCF!I$46,0)-MAX(BW934-BV934,0)/Inputs!$B$24)*DCF!I$6</f>
        <v>140.2399185832613</v>
      </c>
      <c r="DE934" s="15">
        <f ca="1">(BX934*DCF!J$46-DCF!J$5*MAX(BX934*DCF!J$46,0)-MAX(BX934-BW934,0)/Inputs!$B$24)*DCF!J$6</f>
        <v>-357.29646552825039</v>
      </c>
      <c r="DF934" s="15">
        <f ca="1">(BY934*DCF!K$46-DCF!K$5*MAX(BY934*DCF!K$46,0)-MAX(BY934-BX934,0)/Inputs!$B$24)*DCF!K$6</f>
        <v>-365.81643051381064</v>
      </c>
      <c r="DG934" s="15">
        <f ca="1">(BZ934*DCF!L$46-DCF!L$5*MAX(BZ934*DCF!L$46,0)-MAX(BZ934-BY934,0)/Inputs!$B$24)*DCF!L$6</f>
        <v>479.49688085414493</v>
      </c>
      <c r="DH934" s="15">
        <f ca="1">(CA934*DCF!M$46-DCF!M$5*MAX(CA934*DCF!M$46,0)-MAX(CA934-BZ934,0)/Inputs!$B$24)*DCF!M$6</f>
        <v>403.88424419809053</v>
      </c>
      <c r="DI934" s="15">
        <f ca="1">SUM(CB934:CL934)+BE934*DCF!M$10*(1+Inputs!$B$30)*(1-Inputs!$B$33)*(1-Inputs!$B$30/Inputs!$B$31)/(Inputs!$B$29-Inputs!$B$30)*DCF!M$6</f>
        <v>126668.75002593789</v>
      </c>
      <c r="DJ934" s="15">
        <f ca="1">SUM(CM934:CW934)+BP934*DCF!M$28*(1+Inputs!$B$30)*(1-Inputs!$B$33)*(1-Inputs!$B$30/Inputs!$B$31)/(Inputs!$B$29-Inputs!$B$30)*DCF!M$6</f>
        <v>457176.71241617535</v>
      </c>
      <c r="DK934" s="15">
        <f ca="1">SUM(CX934:DH934)+CA934*DCF!M$46*(1+Inputs!$B$30)*(1-Inputs!$B$33)*(1-Inputs!$B$30/Inputs!$B$31)/(Inputs!$B$29-Inputs!$B$30)*DCF!M$6</f>
        <v>77734.910130766511</v>
      </c>
      <c r="DM934" s="15">
        <f ca="1">DI934+DJ934+DK934+Inputs!$B$34+Inputs!$B$36-Inputs!$B$35</f>
        <v>738431.37257287977</v>
      </c>
    </row>
    <row r="935" spans="1:117" x14ac:dyDescent="0.75">
      <c r="A935" s="11">
        <v>922</v>
      </c>
      <c r="C935" s="24">
        <f t="shared" ca="1" si="542"/>
        <v>1.94890317320844E-2</v>
      </c>
      <c r="D935" s="24">
        <f t="shared" ca="1" si="542"/>
        <v>-2.0766660699898565</v>
      </c>
      <c r="E935" s="24">
        <f t="shared" ca="1" si="542"/>
        <v>-1.2767085799449649</v>
      </c>
      <c r="F935" s="24">
        <f t="shared" ca="1" si="542"/>
        <v>0.18317773565136197</v>
      </c>
      <c r="G935" s="24">
        <f t="shared" ca="1" si="542"/>
        <v>0.73575054590877398</v>
      </c>
      <c r="H935" s="24">
        <f t="shared" ca="1" si="542"/>
        <v>-0.88222798505511058</v>
      </c>
      <c r="I935" s="24">
        <f t="shared" ca="1" si="542"/>
        <v>-0.78410949820487796</v>
      </c>
      <c r="J935" s="24">
        <f t="shared" ca="1" si="542"/>
        <v>1.3862950497021369</v>
      </c>
      <c r="K935" s="24">
        <f t="shared" ca="1" si="542"/>
        <v>1.0123692968909812</v>
      </c>
      <c r="L935" s="24">
        <f t="shared" ca="1" si="542"/>
        <v>-0.63343214408818749</v>
      </c>
      <c r="M935" s="24">
        <f t="shared" ca="1" si="542"/>
        <v>0.71121481834205869</v>
      </c>
      <c r="N935" s="24">
        <f ca="1">SQRT(Inputs!$B$38)*C935+SQRT(1-Inputs!$B$38)*_xlfn.NORM.S.INV(RAND())</f>
        <v>1.1845386454797671</v>
      </c>
      <c r="O935" s="24">
        <f ca="1">SQRT(Inputs!$B$38)*D935+SQRT(1-Inputs!$B$38)*_xlfn.NORM.S.INV(RAND())</f>
        <v>-2.0366438266603915</v>
      </c>
      <c r="P935" s="24">
        <f ca="1">SQRT(Inputs!$B$38)*E935+SQRT(1-Inputs!$B$38)*_xlfn.NORM.S.INV(RAND())</f>
        <v>0.4934503743125187</v>
      </c>
      <c r="Q935" s="24">
        <f ca="1">SQRT(Inputs!$B$38)*F935+SQRT(1-Inputs!$B$38)*_xlfn.NORM.S.INV(RAND())</f>
        <v>0.30294731572603556</v>
      </c>
      <c r="R935" s="24">
        <f ca="1">SQRT(Inputs!$B$38)*G935+SQRT(1-Inputs!$B$38)*_xlfn.NORM.S.INV(RAND())</f>
        <v>0.7132665378893196</v>
      </c>
      <c r="S935" s="24">
        <f ca="1">SQRT(Inputs!$B$38)*H935+SQRT(1-Inputs!$B$38)*_xlfn.NORM.S.INV(RAND())</f>
        <v>-0.33337734250294526</v>
      </c>
      <c r="T935" s="24">
        <f ca="1">SQRT(Inputs!$B$38)*I935+SQRT(1-Inputs!$B$38)*_xlfn.NORM.S.INV(RAND())</f>
        <v>-1.1118895046444941</v>
      </c>
      <c r="U935" s="24">
        <f ca="1">SQRT(Inputs!$B$38)*J935+SQRT(1-Inputs!$B$38)*_xlfn.NORM.S.INV(RAND())</f>
        <v>2.212432527715932</v>
      </c>
      <c r="V935" s="24">
        <f ca="1">SQRT(Inputs!$B$38)*K935+SQRT(1-Inputs!$B$38)*_xlfn.NORM.S.INV(RAND())</f>
        <v>-0.92475353119723191</v>
      </c>
      <c r="W935" s="24">
        <f ca="1">SQRT(Inputs!$B$38)*L935+SQRT(1-Inputs!$B$38)*_xlfn.NORM.S.INV(RAND())</f>
        <v>-1.8699262519207061E-2</v>
      </c>
      <c r="X935" s="24">
        <f ca="1">SQRT(Inputs!$B$38)*M935+SQRT(1-Inputs!$B$38)*_xlfn.NORM.S.INV(RAND())</f>
        <v>-1.1276783833451076</v>
      </c>
      <c r="Y935" s="24">
        <f ca="1">SQRT(Inputs!$B$38)*C935+SQRT(1-Inputs!$B$38)*_xlfn.NORM.S.INV(RAND())</f>
        <v>0.78867225980292599</v>
      </c>
      <c r="Z935" s="24">
        <f ca="1">SQRT(Inputs!$B$38)*D935+SQRT(1-Inputs!$B$38)*_xlfn.NORM.S.INV(RAND())</f>
        <v>0.41324837439263584</v>
      </c>
      <c r="AA935" s="24">
        <f ca="1">SQRT(Inputs!$B$38)*E935+SQRT(1-Inputs!$B$38)*_xlfn.NORM.S.INV(RAND())</f>
        <v>0.66483359810827181</v>
      </c>
      <c r="AB935" s="24">
        <f ca="1">SQRT(Inputs!$B$38)*F935+SQRT(1-Inputs!$B$38)*_xlfn.NORM.S.INV(RAND())</f>
        <v>-0.39791823924422609</v>
      </c>
      <c r="AC935" s="24">
        <f ca="1">SQRT(Inputs!$B$38)*G935+SQRT(1-Inputs!$B$38)*_xlfn.NORM.S.INV(RAND())</f>
        <v>0.53222829066620658</v>
      </c>
      <c r="AD935" s="24">
        <f ca="1">SQRT(Inputs!$B$38)*H935+SQRT(1-Inputs!$B$38)*_xlfn.NORM.S.INV(RAND())</f>
        <v>0.6596342633318153</v>
      </c>
      <c r="AE935" s="24">
        <f ca="1">SQRT(Inputs!$B$38)*I935+SQRT(1-Inputs!$B$38)*_xlfn.NORM.S.INV(RAND())</f>
        <v>-1.2424169681795174</v>
      </c>
      <c r="AF935" s="24">
        <f ca="1">SQRT(Inputs!$B$38)*J935+SQRT(1-Inputs!$B$38)*_xlfn.NORM.S.INV(RAND())</f>
        <v>1.0783355566949857</v>
      </c>
      <c r="AG935" s="24">
        <f ca="1">SQRT(Inputs!$B$38)*K935+SQRT(1-Inputs!$B$38)*_xlfn.NORM.S.INV(RAND())</f>
        <v>-0.34789018842650343</v>
      </c>
      <c r="AH935" s="24">
        <f ca="1">SQRT(Inputs!$B$38)*L935+SQRT(1-Inputs!$B$38)*_xlfn.NORM.S.INV(RAND())</f>
        <v>-1.211254060288772</v>
      </c>
      <c r="AI935" s="24">
        <f ca="1">SQRT(Inputs!$B$38)*M935+SQRT(1-Inputs!$B$38)*_xlfn.NORM.S.INV(RAND())</f>
        <v>1.0353210387164269</v>
      </c>
      <c r="AJ935" s="24">
        <f ca="1">SQRT(Inputs!$B$38)*C935+SQRT(1-Inputs!$B$38)*_xlfn.NORM.S.INV(RAND())</f>
        <v>-0.37371663072822653</v>
      </c>
      <c r="AK935" s="24">
        <f ca="1">SQRT(Inputs!$B$38)*D935+SQRT(1-Inputs!$B$38)*_xlfn.NORM.S.INV(RAND())</f>
        <v>-1.2280787250066854</v>
      </c>
      <c r="AL935" s="24">
        <f ca="1">SQRT(Inputs!$B$38)*E935+SQRT(1-Inputs!$B$38)*_xlfn.NORM.S.INV(RAND())</f>
        <v>-1.3920335781166604</v>
      </c>
      <c r="AM935" s="24">
        <f ca="1">SQRT(Inputs!$B$38)*F935+SQRT(1-Inputs!$B$38)*_xlfn.NORM.S.INV(RAND())</f>
        <v>-0.37526784102602201</v>
      </c>
      <c r="AN935" s="24">
        <f ca="1">SQRT(Inputs!$B$38)*G935+SQRT(1-Inputs!$B$38)*_xlfn.NORM.S.INV(RAND())</f>
        <v>-0.71168971239550283</v>
      </c>
      <c r="AO935" s="24">
        <f ca="1">SQRT(Inputs!$B$38)*H935+SQRT(1-Inputs!$B$38)*_xlfn.NORM.S.INV(RAND())</f>
        <v>-1.2496500947309901</v>
      </c>
      <c r="AP935" s="24">
        <f ca="1">SQRT(Inputs!$B$38)*I935+SQRT(1-Inputs!$B$38)*_xlfn.NORM.S.INV(RAND())</f>
        <v>0.74444597560417014</v>
      </c>
      <c r="AQ935" s="24">
        <f ca="1">SQRT(Inputs!$B$38)*J935+SQRT(1-Inputs!$B$38)*_xlfn.NORM.S.INV(RAND())</f>
        <v>1.3635215327167267</v>
      </c>
      <c r="AR935" s="24">
        <f ca="1">SQRT(Inputs!$B$38)*K935+SQRT(1-Inputs!$B$38)*_xlfn.NORM.S.INV(RAND())</f>
        <v>2.1178527020451643</v>
      </c>
      <c r="AS935" s="24">
        <f ca="1">SQRT(Inputs!$B$38)*L935+SQRT(1-Inputs!$B$38)*_xlfn.NORM.S.INV(RAND())</f>
        <v>-2.5020095501661999</v>
      </c>
      <c r="AT935" s="24">
        <f ca="1">SQRT(Inputs!$B$38)*M935+SQRT(1-Inputs!$B$38)*_xlfn.NORM.S.INV(RAND())</f>
        <v>-1.4909925211385977</v>
      </c>
      <c r="AU935" s="15">
        <f ca="1">Inputs!$B$6*EXP($B$8-0.5*C$5^2+C$5*N935)</f>
        <v>6011.0656796324665</v>
      </c>
      <c r="AV935" s="15">
        <f t="shared" ca="1" si="510"/>
        <v>5423.4552262183506</v>
      </c>
      <c r="AW935" s="15">
        <f t="shared" ca="1" si="511"/>
        <v>7068.0589267278583</v>
      </c>
      <c r="AX935" s="15">
        <f t="shared" ca="1" si="512"/>
        <v>8962.2557213218479</v>
      </c>
      <c r="AY935" s="15">
        <f t="shared" ca="1" si="513"/>
        <v>11904.24736186245</v>
      </c>
      <c r="AZ935" s="15">
        <f t="shared" ca="1" si="514"/>
        <v>14034.419965032124</v>
      </c>
      <c r="BA935" s="15">
        <f t="shared" ca="1" si="515"/>
        <v>15287.845856961127</v>
      </c>
      <c r="BB935" s="15">
        <f t="shared" ca="1" si="516"/>
        <v>23361.609905057965</v>
      </c>
      <c r="BC935" s="15">
        <f t="shared" ca="1" si="517"/>
        <v>26168.615068032937</v>
      </c>
      <c r="BD935" s="15">
        <f t="shared" ca="1" si="518"/>
        <v>32002.998871763277</v>
      </c>
      <c r="BE935" s="15">
        <f t="shared" ca="1" si="519"/>
        <v>35387.71000758258</v>
      </c>
      <c r="BF935" s="15">
        <f ca="1">Inputs!$B$13*EXP($B$9-0.5*C$6^2+C$6*Y935)</f>
        <v>16171.758301060283</v>
      </c>
      <c r="BG935" s="15">
        <f t="shared" ca="1" si="520"/>
        <v>21234.897706411786</v>
      </c>
      <c r="BH935" s="15">
        <f t="shared" ca="1" si="521"/>
        <v>28969.740374805118</v>
      </c>
      <c r="BI935" s="15">
        <f t="shared" ca="1" si="522"/>
        <v>33356.46318873635</v>
      </c>
      <c r="BJ935" s="15">
        <f t="shared" ca="1" si="523"/>
        <v>44153.561295501582</v>
      </c>
      <c r="BK935" s="15">
        <f t="shared" ca="1" si="524"/>
        <v>59281.871336396354</v>
      </c>
      <c r="BL935" s="15">
        <f t="shared" ca="1" si="525"/>
        <v>61991.196117225707</v>
      </c>
      <c r="BM935" s="15">
        <f t="shared" ca="1" si="526"/>
        <v>87123.601861943564</v>
      </c>
      <c r="BN935" s="15">
        <f t="shared" ca="1" si="527"/>
        <v>102775.85516638499</v>
      </c>
      <c r="BO935" s="15">
        <f t="shared" ca="1" si="528"/>
        <v>109847.25104015089</v>
      </c>
      <c r="BP935" s="15">
        <f t="shared" ca="1" si="529"/>
        <v>152027.82079087431</v>
      </c>
      <c r="BQ935" s="15">
        <f ca="1">Inputs!$B$20*EXP($B$10-0.5*C$7^2+C$7*AJ935)</f>
        <v>3757.0068409966325</v>
      </c>
      <c r="BR935" s="15">
        <f t="shared" ca="1" si="530"/>
        <v>3451.4376361179529</v>
      </c>
      <c r="BS935" s="15">
        <f t="shared" ca="1" si="531"/>
        <v>3168.8287882277909</v>
      </c>
      <c r="BT935" s="15">
        <f t="shared" ca="1" si="532"/>
        <v>3959.5015514773872</v>
      </c>
      <c r="BU935" s="15">
        <f t="shared" ca="1" si="533"/>
        <v>4619.3131719671628</v>
      </c>
      <c r="BV935" s="15">
        <f t="shared" ca="1" si="534"/>
        <v>4849.773502255006</v>
      </c>
      <c r="BW935" s="15">
        <f t="shared" ca="1" si="535"/>
        <v>7922.4918095842168</v>
      </c>
      <c r="BX935" s="15">
        <f t="shared" ca="1" si="536"/>
        <v>14564.276032113934</v>
      </c>
      <c r="BY935" s="15">
        <f t="shared" ca="1" si="537"/>
        <v>30602.34801407218</v>
      </c>
      <c r="BZ935" s="15">
        <f t="shared" ca="1" si="538"/>
        <v>27108.175917069919</v>
      </c>
      <c r="CA935" s="15">
        <f t="shared" ca="1" si="539"/>
        <v>29215.695837453371</v>
      </c>
      <c r="CB935" s="15">
        <f ca="1">(AU935*DCF!C$10-DCF!C$5*MAX(AU935*DCF!C$10,0)-MAX(AU935-Inputs!$B$6,0)/Inputs!$B$10)*DCF!C$6</f>
        <v>1035.5959854172477</v>
      </c>
      <c r="CC935" s="15">
        <f ca="1">(AV935*DCF!D$10-DCF!D$5*MAX(AV935*DCF!D$10,0)-MAX(AV935-AU935,0)/Inputs!$B$10)*DCF!D$6</f>
        <v>1321.9304686876394</v>
      </c>
      <c r="CD935" s="15">
        <f ca="1">(AW935*DCF!E$10-DCF!E$5*MAX(AW935*DCF!E$10,0)-MAX(AW935-AV935,0)/Inputs!$B$10)*DCF!E$6</f>
        <v>1261.4694330002494</v>
      </c>
      <c r="CE935" s="15">
        <f ca="1">(AX935*DCF!F$10-DCF!F$5*MAX(AX935*DCF!F$10,0)-MAX(AX935-AW935,0)/Inputs!$B$10)*DCF!F$6</f>
        <v>1562.3107506592382</v>
      </c>
      <c r="CF935" s="15">
        <f ca="1">(AY935*DCF!G$10-DCF!G$5*MAX(AY935*DCF!G$10,0)-MAX(AY935-AX935,0)/Inputs!$B$10)*DCF!G$6</f>
        <v>1887.2476877548638</v>
      </c>
      <c r="CG935" s="15">
        <f ca="1">(AZ935*DCF!H$10-DCF!H$5*MAX(AZ935*DCF!H$10,0)-MAX(AZ935-AY935,0)/Inputs!$B$10)*DCF!H$6</f>
        <v>2346.5423687607508</v>
      </c>
      <c r="CH935" s="15">
        <f ca="1">(BA935*DCF!I$10-DCF!I$5*MAX(BA935*DCF!I$10,0)-MAX(BA935-AZ935,0)/Inputs!$B$10)*DCF!I$6</f>
        <v>2586.9259733982317</v>
      </c>
      <c r="CI935" s="15">
        <f ca="1">(BB935*DCF!J$10-DCF!J$5*MAX(BB935*DCF!J$10,0)-MAX(BB935-BA935,0)/Inputs!$B$10)*DCF!J$6</f>
        <v>2785.4605696834178</v>
      </c>
      <c r="CJ935" s="15">
        <f ca="1">(BC935*DCF!K$10-DCF!K$5*MAX(BC935*DCF!K$10,0)-MAX(BC935-BB935,0)/Inputs!$B$10)*DCF!K$6</f>
        <v>3819.7887632317966</v>
      </c>
      <c r="CK935" s="15">
        <f ca="1">(BD935*DCF!L$10-DCF!L$5*MAX(BD935*DCF!L$10,0)-MAX(BD935-BC935,0)/Inputs!$B$10)*DCF!L$6</f>
        <v>4072.1805051111724</v>
      </c>
      <c r="CL935" s="15">
        <f ca="1">(BE935*DCF!M$10-DCF!M$5*MAX(BE935*DCF!M$10,0)-MAX(BE935-BD935,0)/Inputs!$B$10)*DCF!M$6</f>
        <v>4589.3236778602304</v>
      </c>
      <c r="CM935" s="15">
        <f ca="1">(BF935*DCF!C$28-DCF!C$5*MAX(BF935*DCF!C$28,0)-MAX(BF935-Inputs!$B$13,0)/Inputs!$B$17)*DCF!C$6</f>
        <v>3830.4895652305554</v>
      </c>
      <c r="CN935" s="15">
        <f ca="1">(BG935*DCF!D$28-DCF!D$5*MAX(BG935*DCF!D$28,0)-MAX(BG935-BF935,0)/Inputs!$B$17)*DCF!D$6</f>
        <v>5173.9673539970427</v>
      </c>
      <c r="CO935" s="15">
        <f ca="1">(BH935*DCF!E$28-DCF!E$5*MAX(BH935*DCF!E$28,0)-MAX(BH935-BG935,0)/Inputs!$B$17)*DCF!E$6</f>
        <v>6680.315300673331</v>
      </c>
      <c r="CP935" s="15">
        <f ca="1">(BI935*DCF!F$28-DCF!F$5*MAX(BI935*DCF!F$28,0)-MAX(BI935-BH935,0)/Inputs!$B$17)*DCF!F$6</f>
        <v>8256.7288920127758</v>
      </c>
      <c r="CQ935" s="15">
        <f ca="1">(BJ935*DCF!G$28-DCF!G$5*MAX(BJ935*DCF!G$28,0)-MAX(BJ935-BI935,0)/Inputs!$B$17)*DCF!G$6</f>
        <v>9640.0112309697433</v>
      </c>
      <c r="CR935" s="15">
        <f ca="1">(BK935*DCF!H$28-DCF!H$5*MAX(BK935*DCF!H$28,0)-MAX(BK935-BJ935,0)/Inputs!$B$17)*DCF!H$6</f>
        <v>12310.545996006369</v>
      </c>
      <c r="CS935" s="15">
        <f ca="1">(BL935*DCF!I$28-DCF!I$5*MAX(BL935*DCF!I$28,0)-MAX(BL935-BK935,0)/Inputs!$B$17)*DCF!I$6</f>
        <v>14188.546873864838</v>
      </c>
      <c r="CT935" s="15">
        <f ca="1">(BM935*DCF!J$28-DCF!J$5*MAX(BM935*DCF!J$28,0)-MAX(BM935-BL935,0)/Inputs!$B$17)*DCF!J$6</f>
        <v>16103.444205799662</v>
      </c>
      <c r="CU935" s="15">
        <f ca="1">(BN935*DCF!K$28-DCF!K$5*MAX(BN935*DCF!K$28,0)-MAX(BN935-BM935,0)/Inputs!$B$17)*DCF!K$6</f>
        <v>19787.344825478165</v>
      </c>
      <c r="CV935" s="15">
        <f ca="1">(BO935*DCF!L$28-DCF!L$5*MAX(BO935*DCF!L$28,0)-MAX(BO935-BN935,0)/Inputs!$B$17)*DCF!L$6</f>
        <v>21116.692027851874</v>
      </c>
      <c r="CW935" s="15">
        <f ca="1">(BP935*DCF!M$28-DCF!M$5*MAX(BP935*DCF!M$28,0)-MAX(BP935-BO935,0)/Inputs!$B$17)*DCF!M$6</f>
        <v>24195.06768149868</v>
      </c>
      <c r="CX935" s="15">
        <f ca="1">(BQ935*DCF!C$46-DCF!C$5*MAX(BQ935*DCF!C$46,0)-MAX(BQ935-Inputs!$B$20,0)/Inputs!$B$24)*DCF!C$6</f>
        <v>-1124.485109235542</v>
      </c>
      <c r="CY935" s="15">
        <f ca="1">(BR935*DCF!D$46-DCF!D$5*MAX(BR935*DCF!D$46,0)-MAX(BR935-BQ935,0)/Inputs!$B$24)*DCF!D$6</f>
        <v>-589.07991591919779</v>
      </c>
      <c r="CZ935" s="15">
        <f ca="1">(BS935*DCF!E$46-DCF!E$5*MAX(BS935*DCF!E$46,0)-MAX(BS935-BR935,0)/Inputs!$B$24)*DCF!E$6</f>
        <v>-374.71952155279985</v>
      </c>
      <c r="DA935" s="15">
        <f ca="1">(BT935*DCF!F$46-DCF!F$5*MAX(BT935*DCF!F$46,0)-MAX(BT935-BS935,0)/Inputs!$B$24)*DCF!F$6</f>
        <v>-576.26488502896746</v>
      </c>
      <c r="DB935" s="15">
        <f ca="1">(BU935*DCF!G$46-DCF!G$5*MAX(BU935*DCF!G$46,0)-MAX(BU935-BT935,0)/Inputs!$B$24)*DCF!G$6</f>
        <v>-377.3321613034442</v>
      </c>
      <c r="DC935" s="15">
        <f ca="1">(BV935*DCF!H$46-DCF!H$5*MAX(BV935*DCF!H$46,0)-MAX(BV935-BU935,0)/Inputs!$B$24)*DCF!H$6</f>
        <v>-71.614135583075921</v>
      </c>
      <c r="DD935" s="15">
        <f ca="1">(BW935*DCF!I$46-DCF!I$5*MAX(BW935*DCF!I$46,0)-MAX(BW935-BV935,0)/Inputs!$B$24)*DCF!I$6</f>
        <v>-699.08553737485101</v>
      </c>
      <c r="DE935" s="15">
        <f ca="1">(BX935*DCF!J$46-DCF!J$5*MAX(BX935*DCF!J$46,0)-MAX(BX935-BW935,0)/Inputs!$B$24)*DCF!J$6</f>
        <v>-1150.3615717570042</v>
      </c>
      <c r="DF935" s="15">
        <f ca="1">(BY935*DCF!K$46-DCF!K$5*MAX(BY935*DCF!K$46,0)-MAX(BY935-BX935,0)/Inputs!$B$24)*DCF!K$6</f>
        <v>-2180.7922510733506</v>
      </c>
      <c r="DG935" s="15">
        <f ca="1">(BZ935*DCF!L$46-DCF!L$5*MAX(BZ935*DCF!L$46,0)-MAX(BZ935-BY935,0)/Inputs!$B$24)*DCF!L$6</f>
        <v>1873.8630242216932</v>
      </c>
      <c r="DH935" s="15">
        <f ca="1">(CA935*DCF!M$46-DCF!M$5*MAX(CA935*DCF!M$46,0)-MAX(CA935-BZ935,0)/Inputs!$B$24)*DCF!M$6</f>
        <v>1849.805763571859</v>
      </c>
      <c r="DI935" s="15">
        <f ca="1">SUM(CB935:CL935)+BE935*DCF!M$10*(1+Inputs!$B$30)*(1-Inputs!$B$33)*(1-Inputs!$B$30/Inputs!$B$31)/(Inputs!$B$29-Inputs!$B$30)*DCF!M$6</f>
        <v>125753.24108868712</v>
      </c>
      <c r="DJ935" s="15">
        <f ca="1">SUM(CM935:CW935)+BP935*DCF!M$28*(1+Inputs!$B$30)*(1-Inputs!$B$33)*(1-Inputs!$B$30/Inputs!$B$31)/(Inputs!$B$29-Inputs!$B$30)*DCF!M$6</f>
        <v>705410.40144779743</v>
      </c>
      <c r="DK935" s="15">
        <f ca="1">SUM(CX935:DH935)+CA935*DCF!M$46*(1+Inputs!$B$30)*(1-Inputs!$B$33)*(1-Inputs!$B$30/Inputs!$B$31)/(Inputs!$B$29-Inputs!$B$30)*DCF!M$6</f>
        <v>41750.860284084571</v>
      </c>
      <c r="DM935" s="15">
        <f ca="1">DI935+DJ935+DK935+Inputs!$B$34+Inputs!$B$36-Inputs!$B$35</f>
        <v>949765.50282056909</v>
      </c>
    </row>
    <row r="936" spans="1:117" x14ac:dyDescent="0.75">
      <c r="A936" s="11">
        <v>923</v>
      </c>
      <c r="C936" s="24">
        <f t="shared" ca="1" si="542"/>
        <v>0.98394057371341848</v>
      </c>
      <c r="D936" s="24">
        <f t="shared" ca="1" si="542"/>
        <v>-1.8366204754001805</v>
      </c>
      <c r="E936" s="24">
        <f t="shared" ca="1" si="542"/>
        <v>-0.52544660839461865</v>
      </c>
      <c r="F936" s="24">
        <f t="shared" ca="1" si="542"/>
        <v>1.4584837907746235</v>
      </c>
      <c r="G936" s="24">
        <f t="shared" ca="1" si="542"/>
        <v>-1.0019221225342885</v>
      </c>
      <c r="H936" s="24">
        <f t="shared" ca="1" si="542"/>
        <v>6.5272706597476915E-2</v>
      </c>
      <c r="I936" s="24">
        <f t="shared" ca="1" si="542"/>
        <v>1.5272862083221161</v>
      </c>
      <c r="J936" s="24">
        <f t="shared" ca="1" si="542"/>
        <v>-0.65978419841706282</v>
      </c>
      <c r="K936" s="24">
        <f t="shared" ca="1" si="542"/>
        <v>-1.3909130050525957</v>
      </c>
      <c r="L936" s="24">
        <f t="shared" ca="1" si="542"/>
        <v>-0.60326409339046105</v>
      </c>
      <c r="M936" s="24">
        <f t="shared" ca="1" si="542"/>
        <v>-2.7088146182506345</v>
      </c>
      <c r="N936" s="24">
        <f ca="1">SQRT(Inputs!$B$38)*C936+SQRT(1-Inputs!$B$38)*_xlfn.NORM.S.INV(RAND())</f>
        <v>0.97046758904249431</v>
      </c>
      <c r="O936" s="24">
        <f ca="1">SQRT(Inputs!$B$38)*D936+SQRT(1-Inputs!$B$38)*_xlfn.NORM.S.INV(RAND())</f>
        <v>-2.2617974324517203</v>
      </c>
      <c r="P936" s="24">
        <f ca="1">SQRT(Inputs!$B$38)*E936+SQRT(1-Inputs!$B$38)*_xlfn.NORM.S.INV(RAND())</f>
        <v>-1.0764761371882461</v>
      </c>
      <c r="Q936" s="24">
        <f ca="1">SQRT(Inputs!$B$38)*F936+SQRT(1-Inputs!$B$38)*_xlfn.NORM.S.INV(RAND())</f>
        <v>1.84225397015922</v>
      </c>
      <c r="R936" s="24">
        <f ca="1">SQRT(Inputs!$B$38)*G936+SQRT(1-Inputs!$B$38)*_xlfn.NORM.S.INV(RAND())</f>
        <v>-1.8046570701251976</v>
      </c>
      <c r="S936" s="24">
        <f ca="1">SQRT(Inputs!$B$38)*H936+SQRT(1-Inputs!$B$38)*_xlfn.NORM.S.INV(RAND())</f>
        <v>0.11482776961129337</v>
      </c>
      <c r="T936" s="24">
        <f ca="1">SQRT(Inputs!$B$38)*I936+SQRT(1-Inputs!$B$38)*_xlfn.NORM.S.INV(RAND())</f>
        <v>1.5181944303592105</v>
      </c>
      <c r="U936" s="24">
        <f ca="1">SQRT(Inputs!$B$38)*J936+SQRT(1-Inputs!$B$38)*_xlfn.NORM.S.INV(RAND())</f>
        <v>1.2520432940665009</v>
      </c>
      <c r="V936" s="24">
        <f ca="1">SQRT(Inputs!$B$38)*K936+SQRT(1-Inputs!$B$38)*_xlfn.NORM.S.INV(RAND())</f>
        <v>-1.3978315987075618</v>
      </c>
      <c r="W936" s="24">
        <f ca="1">SQRT(Inputs!$B$38)*L936+SQRT(1-Inputs!$B$38)*_xlfn.NORM.S.INV(RAND())</f>
        <v>-1.3521212095420947</v>
      </c>
      <c r="X936" s="24">
        <f ca="1">SQRT(Inputs!$B$38)*M936+SQRT(1-Inputs!$B$38)*_xlfn.NORM.S.INV(RAND())</f>
        <v>-1.8168913767563677</v>
      </c>
      <c r="Y936" s="24">
        <f ca="1">SQRT(Inputs!$B$38)*C936+SQRT(1-Inputs!$B$38)*_xlfn.NORM.S.INV(RAND())</f>
        <v>0.89867352555501379</v>
      </c>
      <c r="Z936" s="24">
        <f ca="1">SQRT(Inputs!$B$38)*D936+SQRT(1-Inputs!$B$38)*_xlfn.NORM.S.INV(RAND())</f>
        <v>0.49088078982545857</v>
      </c>
      <c r="AA936" s="24">
        <f ca="1">SQRT(Inputs!$B$38)*E936+SQRT(1-Inputs!$B$38)*_xlfn.NORM.S.INV(RAND())</f>
        <v>-1.5295832289604627</v>
      </c>
      <c r="AB936" s="24">
        <f ca="1">SQRT(Inputs!$B$38)*F936+SQRT(1-Inputs!$B$38)*_xlfn.NORM.S.INV(RAND())</f>
        <v>0.92136857796347071</v>
      </c>
      <c r="AC936" s="24">
        <f ca="1">SQRT(Inputs!$B$38)*G936+SQRT(1-Inputs!$B$38)*_xlfn.NORM.S.INV(RAND())</f>
        <v>-0.22850876873809028</v>
      </c>
      <c r="AD936" s="24">
        <f ca="1">SQRT(Inputs!$B$38)*H936+SQRT(1-Inputs!$B$38)*_xlfn.NORM.S.INV(RAND())</f>
        <v>-3.4118841986217861E-2</v>
      </c>
      <c r="AE936" s="24">
        <f ca="1">SQRT(Inputs!$B$38)*I936+SQRT(1-Inputs!$B$38)*_xlfn.NORM.S.INV(RAND())</f>
        <v>0.76553082651176463</v>
      </c>
      <c r="AF936" s="24">
        <f ca="1">SQRT(Inputs!$B$38)*J936+SQRT(1-Inputs!$B$38)*_xlfn.NORM.S.INV(RAND())</f>
        <v>-0.35946718195063909</v>
      </c>
      <c r="AG936" s="24">
        <f ca="1">SQRT(Inputs!$B$38)*K936+SQRT(1-Inputs!$B$38)*_xlfn.NORM.S.INV(RAND())</f>
        <v>0.67179930024382428</v>
      </c>
      <c r="AH936" s="24">
        <f ca="1">SQRT(Inputs!$B$38)*L936+SQRT(1-Inputs!$B$38)*_xlfn.NORM.S.INV(RAND())</f>
        <v>-0.89980139689916383</v>
      </c>
      <c r="AI936" s="24">
        <f ca="1">SQRT(Inputs!$B$38)*M936+SQRT(1-Inputs!$B$38)*_xlfn.NORM.S.INV(RAND())</f>
        <v>-0.63756554099641249</v>
      </c>
      <c r="AJ936" s="24">
        <f ca="1">SQRT(Inputs!$B$38)*C936+SQRT(1-Inputs!$B$38)*_xlfn.NORM.S.INV(RAND())</f>
        <v>1.4651108439023286E-3</v>
      </c>
      <c r="AK936" s="24">
        <f ca="1">SQRT(Inputs!$B$38)*D936+SQRT(1-Inputs!$B$38)*_xlfn.NORM.S.INV(RAND())</f>
        <v>-1.2750017953403963</v>
      </c>
      <c r="AL936" s="24">
        <f ca="1">SQRT(Inputs!$B$38)*E936+SQRT(1-Inputs!$B$38)*_xlfn.NORM.S.INV(RAND())</f>
        <v>-0.96287446815777478</v>
      </c>
      <c r="AM936" s="24">
        <f ca="1">SQRT(Inputs!$B$38)*F936+SQRT(1-Inputs!$B$38)*_xlfn.NORM.S.INV(RAND())</f>
        <v>-1.295342241760093</v>
      </c>
      <c r="AN936" s="24">
        <f ca="1">SQRT(Inputs!$B$38)*G936+SQRT(1-Inputs!$B$38)*_xlfn.NORM.S.INV(RAND())</f>
        <v>-0.85558401496368097</v>
      </c>
      <c r="AO936" s="24">
        <f ca="1">SQRT(Inputs!$B$38)*H936+SQRT(1-Inputs!$B$38)*_xlfn.NORM.S.INV(RAND())</f>
        <v>-1.7007526620774513</v>
      </c>
      <c r="AP936" s="24">
        <f ca="1">SQRT(Inputs!$B$38)*I936+SQRT(1-Inputs!$B$38)*_xlfn.NORM.S.INV(RAND())</f>
        <v>1.2312084468258722</v>
      </c>
      <c r="AQ936" s="24">
        <f ca="1">SQRT(Inputs!$B$38)*J936+SQRT(1-Inputs!$B$38)*_xlfn.NORM.S.INV(RAND())</f>
        <v>-0.60775867907017811</v>
      </c>
      <c r="AR936" s="24">
        <f ca="1">SQRT(Inputs!$B$38)*K936+SQRT(1-Inputs!$B$38)*_xlfn.NORM.S.INV(RAND())</f>
        <v>-1.1386412087817066</v>
      </c>
      <c r="AS936" s="24">
        <f ca="1">SQRT(Inputs!$B$38)*L936+SQRT(1-Inputs!$B$38)*_xlfn.NORM.S.INV(RAND())</f>
        <v>-1.5675750975976224</v>
      </c>
      <c r="AT936" s="24">
        <f ca="1">SQRT(Inputs!$B$38)*M936+SQRT(1-Inputs!$B$38)*_xlfn.NORM.S.INV(RAND())</f>
        <v>-1.3219571775380816</v>
      </c>
      <c r="AU936" s="15">
        <f ca="1">Inputs!$B$6*EXP($B$8-0.5*C$5^2+C$5*N936)</f>
        <v>5806.3358562065305</v>
      </c>
      <c r="AV936" s="15">
        <f t="shared" ca="1" si="510"/>
        <v>5068.1506193859077</v>
      </c>
      <c r="AW936" s="15">
        <f t="shared" ca="1" si="511"/>
        <v>5344.5387793522914</v>
      </c>
      <c r="AX936" s="15">
        <f t="shared" ca="1" si="512"/>
        <v>8213.8466648448721</v>
      </c>
      <c r="AY936" s="15">
        <f t="shared" ca="1" si="513"/>
        <v>8130.5740822184043</v>
      </c>
      <c r="AZ936" s="15">
        <f t="shared" ca="1" si="514"/>
        <v>10070.448510519038</v>
      </c>
      <c r="BA936" s="15">
        <f t="shared" ca="1" si="515"/>
        <v>14445.952538847154</v>
      </c>
      <c r="BB936" s="15">
        <f t="shared" ca="1" si="516"/>
        <v>20050.000120785655</v>
      </c>
      <c r="BC936" s="15">
        <f t="shared" ca="1" si="517"/>
        <v>21456.544598156634</v>
      </c>
      <c r="BD936" s="15">
        <f t="shared" ca="1" si="518"/>
        <v>23163.525562138198</v>
      </c>
      <c r="BE936" s="15">
        <f t="shared" ca="1" si="519"/>
        <v>24054.933295010051</v>
      </c>
      <c r="BF936" s="15">
        <f ca="1">Inputs!$B$13*EXP($B$9-0.5*C$6^2+C$6*Y936)</f>
        <v>16528.297352025827</v>
      </c>
      <c r="BG936" s="15">
        <f t="shared" ca="1" si="520"/>
        <v>22009.216834958668</v>
      </c>
      <c r="BH936" s="15">
        <f t="shared" ca="1" si="521"/>
        <v>20865.706095259688</v>
      </c>
      <c r="BI936" s="15">
        <f t="shared" ca="1" si="522"/>
        <v>29434.592321887274</v>
      </c>
      <c r="BJ936" s="15">
        <f t="shared" ca="1" si="523"/>
        <v>34915.671844748991</v>
      </c>
      <c r="BK936" s="15">
        <f t="shared" ca="1" si="524"/>
        <v>42653.78000079011</v>
      </c>
      <c r="BL936" s="15">
        <f t="shared" ca="1" si="525"/>
        <v>57859.517826973606</v>
      </c>
      <c r="BM936" s="15">
        <f t="shared" ca="1" si="526"/>
        <v>68015.706253996541</v>
      </c>
      <c r="BN936" s="15">
        <f t="shared" ca="1" si="527"/>
        <v>90663.663907201393</v>
      </c>
      <c r="BO936" s="15">
        <f t="shared" ca="1" si="528"/>
        <v>100474.1327918788</v>
      </c>
      <c r="BP936" s="15">
        <f t="shared" ca="1" si="529"/>
        <v>115047.03894289398</v>
      </c>
      <c r="BQ936" s="15">
        <f ca="1">Inputs!$B$20*EXP($B$10-0.5*C$7^2+C$7*AJ936)</f>
        <v>4291.7434807445306</v>
      </c>
      <c r="BR936" s="15">
        <f t="shared" ca="1" si="530"/>
        <v>3884.3648778113175</v>
      </c>
      <c r="BS936" s="15">
        <f t="shared" ca="1" si="531"/>
        <v>4034.1129412336618</v>
      </c>
      <c r="BT936" s="15">
        <f t="shared" ca="1" si="532"/>
        <v>3959.7359800319723</v>
      </c>
      <c r="BU936" s="15">
        <f t="shared" ca="1" si="533"/>
        <v>4461.5094501270169</v>
      </c>
      <c r="BV936" s="15">
        <f t="shared" ca="1" si="534"/>
        <v>4231.4315688934657</v>
      </c>
      <c r="BW936" s="15">
        <f t="shared" ca="1" si="535"/>
        <v>7662.4904214958378</v>
      </c>
      <c r="BX936" s="15">
        <f t="shared" ca="1" si="536"/>
        <v>9487.8522626647118</v>
      </c>
      <c r="BY936" s="15">
        <f t="shared" ca="1" si="537"/>
        <v>10691.719187403009</v>
      </c>
      <c r="BZ936" s="15">
        <f t="shared" ca="1" si="538"/>
        <v>11245.95859466635</v>
      </c>
      <c r="CA936" s="15">
        <f t="shared" ca="1" si="539"/>
        <v>12489.861795973982</v>
      </c>
      <c r="CB936" s="15">
        <f ca="1">(AU936*DCF!C$10-DCF!C$5*MAX(AU936*DCF!C$10,0)-MAX(AU936-Inputs!$B$6,0)/Inputs!$B$10)*DCF!C$6</f>
        <v>1037.055745549487</v>
      </c>
      <c r="CC936" s="15">
        <f ca="1">(AV936*DCF!D$10-DCF!D$5*MAX(AV936*DCF!D$10,0)-MAX(AV936-AU936,0)/Inputs!$B$10)*DCF!D$6</f>
        <v>1235.3273778819296</v>
      </c>
      <c r="CD936" s="15">
        <f ca="1">(AW936*DCF!E$10-DCF!E$5*MAX(AW936*DCF!E$10,0)-MAX(AW936-AV936,0)/Inputs!$B$10)*DCF!E$6</f>
        <v>1171.7148669337457</v>
      </c>
      <c r="CE936" s="15">
        <f ca="1">(AX936*DCF!F$10-DCF!F$5*MAX(AX936*DCF!F$10,0)-MAX(AX936-AW936,0)/Inputs!$B$10)*DCF!F$6</f>
        <v>1196.0378041805766</v>
      </c>
      <c r="CF936" s="15">
        <f ca="1">(AY936*DCF!G$10-DCF!G$5*MAX(AY936*DCF!G$10,0)-MAX(AY936-AX936,0)/Inputs!$B$10)*DCF!G$6</f>
        <v>1675.222251977149</v>
      </c>
      <c r="CG936" s="15">
        <f ca="1">(AZ936*DCF!H$10-DCF!H$5*MAX(AZ936*DCF!H$10,0)-MAX(AZ936-AY936,0)/Inputs!$B$10)*DCF!H$6</f>
        <v>1610.7253200757784</v>
      </c>
      <c r="CH936" s="15">
        <f ca="1">(BA936*DCF!I$10-DCF!I$5*MAX(BA936*DCF!I$10,0)-MAX(BA936-AZ936,0)/Inputs!$B$10)*DCF!I$6</f>
        <v>1921.0125744446887</v>
      </c>
      <c r="CI936" s="15">
        <f ca="1">(BB936*DCF!J$10-DCF!J$5*MAX(BB936*DCF!J$10,0)-MAX(BB936-BA936,0)/Inputs!$B$10)*DCF!J$6</f>
        <v>2591.4254794791518</v>
      </c>
      <c r="CJ936" s="15">
        <f ca="1">(BC936*DCF!K$10-DCF!K$5*MAX(BC936*DCF!K$10,0)-MAX(BC936-BB936,0)/Inputs!$B$10)*DCF!K$6</f>
        <v>3257.264270924873</v>
      </c>
      <c r="CK936" s="15">
        <f ca="1">(BD936*DCF!L$10-DCF!L$5*MAX(BD936*DCF!L$10,0)-MAX(BD936-BC936,0)/Inputs!$B$10)*DCF!L$6</f>
        <v>3272.7598545426222</v>
      </c>
      <c r="CL936" s="15">
        <f ca="1">(BE936*DCF!M$10-DCF!M$5*MAX(BE936*DCF!M$10,0)-MAX(BE936-BD936,0)/Inputs!$B$10)*DCF!M$6</f>
        <v>3287.9740372522151</v>
      </c>
      <c r="CM936" s="15">
        <f ca="1">(BF936*DCF!C$28-DCF!C$5*MAX(BF936*DCF!C$28,0)-MAX(BF936-Inputs!$B$13,0)/Inputs!$B$17)*DCF!C$6</f>
        <v>3856.9613631473753</v>
      </c>
      <c r="CN936" s="15">
        <f ca="1">(BG936*DCF!D$28-DCF!D$5*MAX(BG936*DCF!D$28,0)-MAX(BG936-BF936,0)/Inputs!$B$17)*DCF!D$6</f>
        <v>5312.8905504964232</v>
      </c>
      <c r="CO936" s="15">
        <f ca="1">(BH936*DCF!E$28-DCF!E$5*MAX(BH936*DCF!E$28,0)-MAX(BH936-BG936,0)/Inputs!$B$17)*DCF!E$6</f>
        <v>5909.5395101930098</v>
      </c>
      <c r="CP936" s="15">
        <f ca="1">(BI936*DCF!F$28-DCF!F$5*MAX(BI936*DCF!F$28,0)-MAX(BI936-BH936,0)/Inputs!$B$17)*DCF!F$6</f>
        <v>6430.6153037076929</v>
      </c>
      <c r="CQ936" s="15">
        <f ca="1">(BJ936*DCF!G$28-DCF!G$5*MAX(BJ936*DCF!G$28,0)-MAX(BJ936-BI936,0)/Inputs!$B$17)*DCF!G$6</f>
        <v>8137.2725352679809</v>
      </c>
      <c r="CR936" s="15">
        <f ca="1">(BK936*DCF!H$28-DCF!H$5*MAX(BK936*DCF!H$28,0)-MAX(BK936-BJ936,0)/Inputs!$B$17)*DCF!H$6</f>
        <v>9346.4655330990154</v>
      </c>
      <c r="CS936" s="15">
        <f ca="1">(BL936*DCF!I$28-DCF!I$5*MAX(BL936*DCF!I$28,0)-MAX(BL936-BK936,0)/Inputs!$B$17)*DCF!I$6</f>
        <v>11423.3517982097</v>
      </c>
      <c r="CT936" s="15">
        <f ca="1">(BM936*DCF!J$28-DCF!J$5*MAX(BM936*DCF!J$28,0)-MAX(BM936-BL936,0)/Inputs!$B$17)*DCF!J$6</f>
        <v>13826.521294072778</v>
      </c>
      <c r="CU936" s="15">
        <f ca="1">(BN936*DCF!K$28-DCF!K$5*MAX(BN936*DCF!K$28,0)-MAX(BN936-BM936,0)/Inputs!$B$17)*DCF!K$6</f>
        <v>16372.572516371016</v>
      </c>
      <c r="CV936" s="15">
        <f ca="1">(BO936*DCF!L$28-DCF!L$5*MAX(BO936*DCF!L$28,0)-MAX(BO936-BN936,0)/Inputs!$B$17)*DCF!L$6</f>
        <v>18936.627518205805</v>
      </c>
      <c r="CW936" s="15">
        <f ca="1">(BP936*DCF!M$28-DCF!M$5*MAX(BP936*DCF!M$28,0)-MAX(BP936-BO936,0)/Inputs!$B$17)*DCF!M$6</f>
        <v>20122.888776979031</v>
      </c>
      <c r="CX936" s="15">
        <f ca="1">(BQ936*DCF!C$46-DCF!C$5*MAX(BQ936*DCF!C$46,0)-MAX(BQ936-Inputs!$B$20,0)/Inputs!$B$24)*DCF!C$6</f>
        <v>-1494.9723885066032</v>
      </c>
      <c r="CY936" s="15">
        <f ca="1">(BR936*DCF!D$46-DCF!D$5*MAX(BR936*DCF!D$46,0)-MAX(BR936-BQ936,0)/Inputs!$B$24)*DCF!D$6</f>
        <v>-662.97050008246958</v>
      </c>
      <c r="CZ936" s="15">
        <f ca="1">(BS936*DCF!E$46-DCF!E$5*MAX(BS936*DCF!E$46,0)-MAX(BS936-BR936,0)/Inputs!$B$24)*DCF!E$6</f>
        <v>-536.06744332059361</v>
      </c>
      <c r="DA936" s="15">
        <f ca="1">(BT936*DCF!F$46-DCF!F$5*MAX(BT936*DCF!F$46,0)-MAX(BT936-BS936,0)/Inputs!$B$24)*DCF!F$6</f>
        <v>-288.37300942656282</v>
      </c>
      <c r="DB936" s="15">
        <f ca="1">(BU936*DCF!G$46-DCF!G$5*MAX(BU936*DCF!G$46,0)-MAX(BU936-BT936,0)/Inputs!$B$24)*DCF!G$6</f>
        <v>-318.86304454263058</v>
      </c>
      <c r="DC936" s="15">
        <f ca="1">(BV936*DCF!H$46-DCF!H$5*MAX(BV936*DCF!H$46,0)-MAX(BV936-BU936,0)/Inputs!$B$24)*DCF!H$6</f>
        <v>0</v>
      </c>
      <c r="DD936" s="15">
        <f ca="1">(BW936*DCF!I$46-DCF!I$5*MAX(BW936*DCF!I$46,0)-MAX(BW936-BV936,0)/Inputs!$B$24)*DCF!I$6</f>
        <v>-807.95607815094377</v>
      </c>
      <c r="DE936" s="15">
        <f ca="1">(BX936*DCF!J$46-DCF!J$5*MAX(BX936*DCF!J$46,0)-MAX(BX936-BW936,0)/Inputs!$B$24)*DCF!J$6</f>
        <v>-86.066980427528549</v>
      </c>
      <c r="DF936" s="15">
        <f ca="1">(BY936*DCF!K$46-DCF!K$5*MAX(BY936*DCF!K$46,0)-MAX(BY936-BX936,0)/Inputs!$B$24)*DCF!K$6</f>
        <v>315.83131532386312</v>
      </c>
      <c r="DG936" s="15">
        <f ca="1">(BZ936*DCF!L$46-DCF!L$5*MAX(BZ936*DCF!L$46,0)-MAX(BZ936-BY936,0)/Inputs!$B$24)*DCF!L$6</f>
        <v>651.95496115711728</v>
      </c>
      <c r="DH936" s="15">
        <f ca="1">(CA936*DCF!M$46-DCF!M$5*MAX(CA936*DCF!M$46,0)-MAX(CA936-BZ936,0)/Inputs!$B$24)*DCF!M$6</f>
        <v>719.11046080476035</v>
      </c>
      <c r="DI936" s="15">
        <f ca="1">SUM(CB936:CL936)+BE936*DCF!M$10*(1+Inputs!$B$30)*(1-Inputs!$B$33)*(1-Inputs!$B$30/Inputs!$B$31)/(Inputs!$B$29-Inputs!$B$30)*DCF!M$6</f>
        <v>89201.717036817427</v>
      </c>
      <c r="DJ936" s="15">
        <f ca="1">SUM(CM936:CW936)+BP936*DCF!M$28*(1+Inputs!$B$30)*(1-Inputs!$B$33)*(1-Inputs!$B$30/Inputs!$B$31)/(Inputs!$B$29-Inputs!$B$30)*DCF!M$6</f>
        <v>546578.94765663974</v>
      </c>
      <c r="DK936" s="15">
        <f ca="1">SUM(CX936:DH936)+CA936*DCF!M$46*(1+Inputs!$B$30)*(1-Inputs!$B$33)*(1-Inputs!$B$30/Inputs!$B$31)/(Inputs!$B$29-Inputs!$B$30)*DCF!M$6</f>
        <v>16802.433148117048</v>
      </c>
      <c r="DM936" s="15">
        <f ca="1">DI936+DJ936+DK936+Inputs!$B$34+Inputs!$B$36-Inputs!$B$35</f>
        <v>729434.09784157423</v>
      </c>
    </row>
    <row r="937" spans="1:117" x14ac:dyDescent="0.75">
      <c r="A937" s="11">
        <v>924</v>
      </c>
      <c r="C937" s="24">
        <f t="shared" ca="1" si="542"/>
        <v>-1.2895806078669079</v>
      </c>
      <c r="D937" s="24">
        <f t="shared" ca="1" si="542"/>
        <v>1.7284469228196881</v>
      </c>
      <c r="E937" s="24">
        <f t="shared" ca="1" si="542"/>
        <v>-0.71986552282105742</v>
      </c>
      <c r="F937" s="24">
        <f t="shared" ca="1" si="542"/>
        <v>1.3412487819916872</v>
      </c>
      <c r="G937" s="24">
        <f t="shared" ca="1" si="542"/>
        <v>0.71962929987793733</v>
      </c>
      <c r="H937" s="24">
        <f t="shared" ca="1" si="542"/>
        <v>0.17276734422025603</v>
      </c>
      <c r="I937" s="24">
        <f t="shared" ca="1" si="542"/>
        <v>0.44529829151526146</v>
      </c>
      <c r="J937" s="24">
        <f t="shared" ca="1" si="542"/>
        <v>-0.87737076702823347</v>
      </c>
      <c r="K937" s="24">
        <f t="shared" ca="1" si="542"/>
        <v>-1.3023762866795308</v>
      </c>
      <c r="L937" s="24">
        <f t="shared" ca="1" si="542"/>
        <v>0.38653712411231622</v>
      </c>
      <c r="M937" s="24">
        <f t="shared" ca="1" si="542"/>
        <v>0.53420963938148491</v>
      </c>
      <c r="N937" s="24">
        <f ca="1">SQRT(Inputs!$B$38)*C937+SQRT(1-Inputs!$B$38)*_xlfn.NORM.S.INV(RAND())</f>
        <v>-0.60286320886802192</v>
      </c>
      <c r="O937" s="24">
        <f ca="1">SQRT(Inputs!$B$38)*D937+SQRT(1-Inputs!$B$38)*_xlfn.NORM.S.INV(RAND())</f>
        <v>1.3485445420154598</v>
      </c>
      <c r="P937" s="24">
        <f ca="1">SQRT(Inputs!$B$38)*E937+SQRT(1-Inputs!$B$38)*_xlfn.NORM.S.INV(RAND())</f>
        <v>-0.31331936688465467</v>
      </c>
      <c r="Q937" s="24">
        <f ca="1">SQRT(Inputs!$B$38)*F937+SQRT(1-Inputs!$B$38)*_xlfn.NORM.S.INV(RAND())</f>
        <v>1.9837650678257797</v>
      </c>
      <c r="R937" s="24">
        <f ca="1">SQRT(Inputs!$B$38)*G937+SQRT(1-Inputs!$B$38)*_xlfn.NORM.S.INV(RAND())</f>
        <v>1.0118875482241638</v>
      </c>
      <c r="S937" s="24">
        <f ca="1">SQRT(Inputs!$B$38)*H937+SQRT(1-Inputs!$B$38)*_xlfn.NORM.S.INV(RAND())</f>
        <v>1.0667955450190232</v>
      </c>
      <c r="T937" s="24">
        <f ca="1">SQRT(Inputs!$B$38)*I937+SQRT(1-Inputs!$B$38)*_xlfn.NORM.S.INV(RAND())</f>
        <v>0.5164007074569148</v>
      </c>
      <c r="U937" s="24">
        <f ca="1">SQRT(Inputs!$B$38)*J937+SQRT(1-Inputs!$B$38)*_xlfn.NORM.S.INV(RAND())</f>
        <v>-1.1298457666753998</v>
      </c>
      <c r="V937" s="24">
        <f ca="1">SQRT(Inputs!$B$38)*K937+SQRT(1-Inputs!$B$38)*_xlfn.NORM.S.INV(RAND())</f>
        <v>-0.32141580278807491</v>
      </c>
      <c r="W937" s="24">
        <f ca="1">SQRT(Inputs!$B$38)*L937+SQRT(1-Inputs!$B$38)*_xlfn.NORM.S.INV(RAND())</f>
        <v>0.48098473526974478</v>
      </c>
      <c r="X937" s="24">
        <f ca="1">SQRT(Inputs!$B$38)*M937+SQRT(1-Inputs!$B$38)*_xlfn.NORM.S.INV(RAND())</f>
        <v>1.2979577219162288</v>
      </c>
      <c r="Y937" s="24">
        <f ca="1">SQRT(Inputs!$B$38)*C937+SQRT(1-Inputs!$B$38)*_xlfn.NORM.S.INV(RAND())</f>
        <v>-1.7917666074951915</v>
      </c>
      <c r="Z937" s="24">
        <f ca="1">SQRT(Inputs!$B$38)*D937+SQRT(1-Inputs!$B$38)*_xlfn.NORM.S.INV(RAND())</f>
        <v>1.1719063019660416</v>
      </c>
      <c r="AA937" s="24">
        <f ca="1">SQRT(Inputs!$B$38)*E937+SQRT(1-Inputs!$B$38)*_xlfn.NORM.S.INV(RAND())</f>
        <v>-0.33177429870396685</v>
      </c>
      <c r="AB937" s="24">
        <f ca="1">SQRT(Inputs!$B$38)*F937+SQRT(1-Inputs!$B$38)*_xlfn.NORM.S.INV(RAND())</f>
        <v>-0.16859430179900914</v>
      </c>
      <c r="AC937" s="24">
        <f ca="1">SQRT(Inputs!$B$38)*G937+SQRT(1-Inputs!$B$38)*_xlfn.NORM.S.INV(RAND())</f>
        <v>-0.15867445041831135</v>
      </c>
      <c r="AD937" s="24">
        <f ca="1">SQRT(Inputs!$B$38)*H937+SQRT(1-Inputs!$B$38)*_xlfn.NORM.S.INV(RAND())</f>
        <v>-1.0953025174342768</v>
      </c>
      <c r="AE937" s="24">
        <f ca="1">SQRT(Inputs!$B$38)*I937+SQRT(1-Inputs!$B$38)*_xlfn.NORM.S.INV(RAND())</f>
        <v>0.37407882432726774</v>
      </c>
      <c r="AF937" s="24">
        <f ca="1">SQRT(Inputs!$B$38)*J937+SQRT(1-Inputs!$B$38)*_xlfn.NORM.S.INV(RAND())</f>
        <v>-0.84371972641851567</v>
      </c>
      <c r="AG937" s="24">
        <f ca="1">SQRT(Inputs!$B$38)*K937+SQRT(1-Inputs!$B$38)*_xlfn.NORM.S.INV(RAND())</f>
        <v>-1.8995649651990076</v>
      </c>
      <c r="AH937" s="24">
        <f ca="1">SQRT(Inputs!$B$38)*L937+SQRT(1-Inputs!$B$38)*_xlfn.NORM.S.INV(RAND())</f>
        <v>-0.41478491864977907</v>
      </c>
      <c r="AI937" s="24">
        <f ca="1">SQRT(Inputs!$B$38)*M937+SQRT(1-Inputs!$B$38)*_xlfn.NORM.S.INV(RAND())</f>
        <v>8.9621655112473747E-2</v>
      </c>
      <c r="AJ937" s="24">
        <f ca="1">SQRT(Inputs!$B$38)*C937+SQRT(1-Inputs!$B$38)*_xlfn.NORM.S.INV(RAND())</f>
        <v>-0.37555519570755164</v>
      </c>
      <c r="AK937" s="24">
        <f ca="1">SQRT(Inputs!$B$38)*D937+SQRT(1-Inputs!$B$38)*_xlfn.NORM.S.INV(RAND())</f>
        <v>1.9468315582508473</v>
      </c>
      <c r="AL937" s="24">
        <f ca="1">SQRT(Inputs!$B$38)*E937+SQRT(1-Inputs!$B$38)*_xlfn.NORM.S.INV(RAND())</f>
        <v>1.1541755931754623</v>
      </c>
      <c r="AM937" s="24">
        <f ca="1">SQRT(Inputs!$B$38)*F937+SQRT(1-Inputs!$B$38)*_xlfn.NORM.S.INV(RAND())</f>
        <v>0.5971438582617663</v>
      </c>
      <c r="AN937" s="24">
        <f ca="1">SQRT(Inputs!$B$38)*G937+SQRT(1-Inputs!$B$38)*_xlfn.NORM.S.INV(RAND())</f>
        <v>-7.9100133588342336E-2</v>
      </c>
      <c r="AO937" s="24">
        <f ca="1">SQRT(Inputs!$B$38)*H937+SQRT(1-Inputs!$B$38)*_xlfn.NORM.S.INV(RAND())</f>
        <v>0.88278781960490948</v>
      </c>
      <c r="AP937" s="24">
        <f ca="1">SQRT(Inputs!$B$38)*I937+SQRT(1-Inputs!$B$38)*_xlfn.NORM.S.INV(RAND())</f>
        <v>0.13520349934343584</v>
      </c>
      <c r="AQ937" s="24">
        <f ca="1">SQRT(Inputs!$B$38)*J937+SQRT(1-Inputs!$B$38)*_xlfn.NORM.S.INV(RAND())</f>
        <v>0.19182568775729342</v>
      </c>
      <c r="AR937" s="24">
        <f ca="1">SQRT(Inputs!$B$38)*K937+SQRT(1-Inputs!$B$38)*_xlfn.NORM.S.INV(RAND())</f>
        <v>-1.9691636296571811</v>
      </c>
      <c r="AS937" s="24">
        <f ca="1">SQRT(Inputs!$B$38)*L937+SQRT(1-Inputs!$B$38)*_xlfn.NORM.S.INV(RAND())</f>
        <v>0.42715794602878099</v>
      </c>
      <c r="AT937" s="24">
        <f ca="1">SQRT(Inputs!$B$38)*M937+SQRT(1-Inputs!$B$38)*_xlfn.NORM.S.INV(RAND())</f>
        <v>2.4070930123673806</v>
      </c>
      <c r="AU937" s="15">
        <f ca="1">Inputs!$B$6*EXP($B$8-0.5*C$5^2+C$5*N937)</f>
        <v>4500.8659680028532</v>
      </c>
      <c r="AV937" s="15">
        <f t="shared" ca="1" si="510"/>
        <v>6680.0929677712074</v>
      </c>
      <c r="AW937" s="15">
        <f t="shared" ca="1" si="511"/>
        <v>7808.1389664760582</v>
      </c>
      <c r="AX937" s="15">
        <f t="shared" ca="1" si="512"/>
        <v>12214.113598035974</v>
      </c>
      <c r="AY937" s="15">
        <f t="shared" ca="1" si="513"/>
        <v>16799.359773349333</v>
      </c>
      <c r="AZ937" s="15">
        <f t="shared" ca="1" si="514"/>
        <v>23107.208578077429</v>
      </c>
      <c r="BA937" s="15">
        <f t="shared" ca="1" si="515"/>
        <v>29847.653612575185</v>
      </c>
      <c r="BB937" s="15">
        <f t="shared" ca="1" si="516"/>
        <v>32631.578356201244</v>
      </c>
      <c r="BC937" s="15">
        <f t="shared" ca="1" si="517"/>
        <v>38744.442509135813</v>
      </c>
      <c r="BD937" s="15">
        <f t="shared" ca="1" si="518"/>
        <v>49649.749857385104</v>
      </c>
      <c r="BE937" s="15">
        <f t="shared" ca="1" si="519"/>
        <v>68474.131164811071</v>
      </c>
      <c r="BF937" s="15">
        <f ca="1">Inputs!$B$13*EXP($B$9-0.5*C$6^2+C$6*Y937)</f>
        <v>9695.8732861243298</v>
      </c>
      <c r="BG937" s="15">
        <f t="shared" ca="1" si="520"/>
        <v>14599.261244551819</v>
      </c>
      <c r="BH937" s="15">
        <f t="shared" ca="1" si="521"/>
        <v>16882.575257127111</v>
      </c>
      <c r="BI937" s="15">
        <f t="shared" ca="1" si="522"/>
        <v>20137.40765649177</v>
      </c>
      <c r="BJ937" s="15">
        <f t="shared" ca="1" si="523"/>
        <v>24128.908730385567</v>
      </c>
      <c r="BK937" s="15">
        <f t="shared" ca="1" si="524"/>
        <v>25511.203809782266</v>
      </c>
      <c r="BL937" s="15">
        <f t="shared" ca="1" si="525"/>
        <v>32894.020159497952</v>
      </c>
      <c r="BM937" s="15">
        <f t="shared" ca="1" si="526"/>
        <v>36410.385401866362</v>
      </c>
      <c r="BN937" s="15">
        <f t="shared" ca="1" si="527"/>
        <v>35663.593827292687</v>
      </c>
      <c r="BO937" s="15">
        <f t="shared" ca="1" si="528"/>
        <v>41814.888797309352</v>
      </c>
      <c r="BP937" s="15">
        <f t="shared" ca="1" si="529"/>
        <v>51991.53482033631</v>
      </c>
      <c r="BQ937" s="15">
        <f ca="1">Inputs!$B$20*EXP($B$10-0.5*C$7^2+C$7*AJ937)</f>
        <v>3754.557668548287</v>
      </c>
      <c r="BR937" s="15">
        <f t="shared" ca="1" si="530"/>
        <v>9453.8946369175537</v>
      </c>
      <c r="BS937" s="15">
        <f t="shared" ca="1" si="531"/>
        <v>18034.321102019829</v>
      </c>
      <c r="BT937" s="15">
        <f t="shared" ca="1" si="532"/>
        <v>29082.240764930877</v>
      </c>
      <c r="BU937" s="15">
        <f t="shared" ca="1" si="533"/>
        <v>39540.410530604226</v>
      </c>
      <c r="BV937" s="15">
        <f t="shared" ca="1" si="534"/>
        <v>67117.468814128617</v>
      </c>
      <c r="BW937" s="15">
        <f t="shared" ca="1" si="535"/>
        <v>96377.465883187469</v>
      </c>
      <c r="BX937" s="15">
        <f t="shared" ca="1" si="536"/>
        <v>140084.19262501583</v>
      </c>
      <c r="BY937" s="15">
        <f t="shared" ca="1" si="537"/>
        <v>134666.50777095879</v>
      </c>
      <c r="BZ937" s="15">
        <f t="shared" ca="1" si="538"/>
        <v>204392.0779980855</v>
      </c>
      <c r="CA937" s="15">
        <f t="shared" ca="1" si="539"/>
        <v>440364.89683899307</v>
      </c>
      <c r="CB937" s="15">
        <f ca="1">(AU937*DCF!C$10-DCF!C$5*MAX(AU937*DCF!C$10,0)-MAX(AU937-Inputs!$B$6,0)/Inputs!$B$10)*DCF!C$6</f>
        <v>1046.3639785404062</v>
      </c>
      <c r="CC937" s="15">
        <f ca="1">(AV937*DCF!D$10-DCF!D$5*MAX(AV937*DCF!D$10,0)-MAX(AV937-AU937,0)/Inputs!$B$10)*DCF!D$6</f>
        <v>1096.8799352786464</v>
      </c>
      <c r="CD937" s="15">
        <f ca="1">(AW937*DCF!E$10-DCF!E$5*MAX(AW937*DCF!E$10,0)-MAX(AW937-AV937,0)/Inputs!$B$10)*DCF!E$6</f>
        <v>1548.6923190627167</v>
      </c>
      <c r="CE937" s="15">
        <f ca="1">(AX937*DCF!F$10-DCF!F$5*MAX(AX937*DCF!F$10,0)-MAX(AX937-AW937,0)/Inputs!$B$10)*DCF!F$6</f>
        <v>1749.5474491180892</v>
      </c>
      <c r="CF937" s="15">
        <f ca="1">(AY937*DCF!G$10-DCF!G$5*MAX(AY937*DCF!G$10,0)-MAX(AY937-AX937,0)/Inputs!$B$10)*DCF!G$6</f>
        <v>2579.9739880361171</v>
      </c>
      <c r="CG937" s="15">
        <f ca="1">(AZ937*DCF!H$10-DCF!H$5*MAX(AZ937*DCF!H$10,0)-MAX(AZ937-AY937,0)/Inputs!$B$10)*DCF!H$6</f>
        <v>3366.2094813952008</v>
      </c>
      <c r="CH937" s="15">
        <f ca="1">(BA937*DCF!I$10-DCF!I$5*MAX(BA937*DCF!I$10,0)-MAX(BA937-AZ937,0)/Inputs!$B$10)*DCF!I$6</f>
        <v>4346.4083197916161</v>
      </c>
      <c r="CI937" s="15">
        <f ca="1">(BB937*DCF!J$10-DCF!J$5*MAX(BB937*DCF!J$10,0)-MAX(BB937-BA937,0)/Inputs!$B$10)*DCF!J$6</f>
        <v>5177.796642271006</v>
      </c>
      <c r="CJ937" s="15">
        <f ca="1">(BC937*DCF!K$10-DCF!K$5*MAX(BC937*DCF!K$10,0)-MAX(BC937-BB937,0)/Inputs!$B$10)*DCF!K$6</f>
        <v>5381.5250781243212</v>
      </c>
      <c r="CK937" s="15">
        <f ca="1">(BD937*DCF!L$10-DCF!L$5*MAX(BD937*DCF!L$10,0)-MAX(BD937-BC937,0)/Inputs!$B$10)*DCF!L$6</f>
        <v>6077.8936040660083</v>
      </c>
      <c r="CL937" s="15">
        <f ca="1">(BE937*DCF!M$10-DCF!M$5*MAX(BE937*DCF!M$10,0)-MAX(BE937-BD937,0)/Inputs!$B$10)*DCF!M$6</f>
        <v>7413.812071015971</v>
      </c>
      <c r="CM937" s="15">
        <f ca="1">(BF937*DCF!C$28-DCF!C$5*MAX(BF937*DCF!C$28,0)-MAX(BF937-Inputs!$B$13,0)/Inputs!$B$17)*DCF!C$6</f>
        <v>2959.1169401471193</v>
      </c>
      <c r="CN937" s="15">
        <f ca="1">(BG937*DCF!D$28-DCF!D$5*MAX(BG937*DCF!D$28,0)-MAX(BG937-BF937,0)/Inputs!$B$17)*DCF!D$6</f>
        <v>3253.7016810907285</v>
      </c>
      <c r="CO937" s="15">
        <f ca="1">(BH937*DCF!E$28-DCF!E$5*MAX(BH937*DCF!E$28,0)-MAX(BH937-BG937,0)/Inputs!$B$17)*DCF!E$6</f>
        <v>4331.4361688815507</v>
      </c>
      <c r="CP937" s="15">
        <f ca="1">(BI937*DCF!F$28-DCF!F$5*MAX(BI937*DCF!F$28,0)-MAX(BI937-BH937,0)/Inputs!$B$17)*DCF!F$6</f>
        <v>4874.1820571968601</v>
      </c>
      <c r="CQ937" s="15">
        <f ca="1">(BJ937*DCF!G$28-DCF!G$5*MAX(BJ937*DCF!G$28,0)-MAX(BJ937-BI937,0)/Inputs!$B$17)*DCF!G$6</f>
        <v>5589.0973861885668</v>
      </c>
      <c r="CR937" s="15">
        <f ca="1">(BK937*DCF!H$28-DCF!H$5*MAX(BK937*DCF!H$28,0)-MAX(BK937-BJ937,0)/Inputs!$B$17)*DCF!H$6</f>
        <v>6094.4322971064621</v>
      </c>
      <c r="CS937" s="15">
        <f ca="1">(BL937*DCF!I$28-DCF!I$5*MAX(BL937*DCF!I$28,0)-MAX(BL937-BK937,0)/Inputs!$B$17)*DCF!I$6</f>
        <v>6675.4682600001688</v>
      </c>
      <c r="CT937" s="15">
        <f ca="1">(BM937*DCF!J$28-DCF!J$5*MAX(BM937*DCF!J$28,0)-MAX(BM937-BL937,0)/Inputs!$B$17)*DCF!J$6</f>
        <v>7656.2972980197619</v>
      </c>
      <c r="CU937" s="15">
        <f ca="1">(BN937*DCF!K$28-DCF!K$5*MAX(BN937*DCF!K$28,0)-MAX(BN937-BM937,0)/Inputs!$B$17)*DCF!K$6</f>
        <v>7531.5530447462588</v>
      </c>
      <c r="CV937" s="15">
        <f ca="1">(BO937*DCF!L$28-DCF!L$5*MAX(BO937*DCF!L$28,0)-MAX(BO937-BN937,0)/Inputs!$B$17)*DCF!L$6</f>
        <v>7646.9187212388897</v>
      </c>
      <c r="CW937" s="15">
        <f ca="1">(BP937*DCF!M$28-DCF!M$5*MAX(BP937*DCF!M$28,0)-MAX(BP937-BO937,0)/Inputs!$B$17)*DCF!M$6</f>
        <v>8718.4918994683267</v>
      </c>
      <c r="CX937" s="15">
        <f ca="1">(BQ937*DCF!C$46-DCF!C$5*MAX(BQ937*DCF!C$46,0)-MAX(BQ937-Inputs!$B$20,0)/Inputs!$B$24)*DCF!C$6</f>
        <v>-1122.78822301267</v>
      </c>
      <c r="CY937" s="15">
        <f ca="1">(BR937*DCF!D$46-DCF!D$5*MAX(BR937*DCF!D$46,0)-MAX(BR937-BQ937,0)/Inputs!$B$24)*DCF!D$6</f>
        <v>-4045.4191224600008</v>
      </c>
      <c r="CZ937" s="15">
        <f ca="1">(BS937*DCF!E$46-DCF!E$5*MAX(BS937*DCF!E$46,0)-MAX(BS937-BR937,0)/Inputs!$B$24)*DCF!E$6</f>
        <v>-5514.7577675616312</v>
      </c>
      <c r="DA937" s="15">
        <f ca="1">(BT937*DCF!F$46-DCF!F$5*MAX(BT937*DCF!F$46,0)-MAX(BT937-BS937,0)/Inputs!$B$24)*DCF!F$6</f>
        <v>-6140.849445103011</v>
      </c>
      <c r="DB937" s="15">
        <f ca="1">(BU937*DCF!G$46-DCF!G$5*MAX(BU937*DCF!G$46,0)-MAX(BU937-BT937,0)/Inputs!$B$24)*DCF!G$6</f>
        <v>-4847.9829689051066</v>
      </c>
      <c r="DC937" s="15">
        <f ca="1">(BV937*DCF!H$46-DCF!H$5*MAX(BV937*DCF!H$46,0)-MAX(BV937-BU937,0)/Inputs!$B$24)*DCF!H$6</f>
        <v>-8569.4018941657287</v>
      </c>
      <c r="DD937" s="15">
        <f ca="1">(BW937*DCF!I$46-DCF!I$5*MAX(BW937*DCF!I$46,0)-MAX(BW937-BV937,0)/Inputs!$B$24)*DCF!I$6</f>
        <v>-6173.5382918241667</v>
      </c>
      <c r="DE937" s="15">
        <f ca="1">(BX937*DCF!J$46-DCF!J$5*MAX(BX937*DCF!J$46,0)-MAX(BX937-BW937,0)/Inputs!$B$24)*DCF!J$6</f>
        <v>-5714.1654774695826</v>
      </c>
      <c r="DF937" s="15">
        <f ca="1">(BY937*DCF!K$46-DCF!K$5*MAX(BY937*DCF!K$46,0)-MAX(BY937-BX937,0)/Inputs!$B$24)*DCF!K$6</f>
        <v>7692.5998367860693</v>
      </c>
      <c r="DG937" s="15">
        <f ca="1">(BZ937*DCF!L$46-DCF!L$5*MAX(BZ937*DCF!L$46,0)-MAX(BZ937-BY937,0)/Inputs!$B$24)*DCF!L$6</f>
        <v>-1650.4485406800418</v>
      </c>
      <c r="DH937" s="15">
        <f ca="1">(CA937*DCF!M$46-DCF!M$5*MAX(CA937*DCF!M$46,0)-MAX(CA937-BZ937,0)/Inputs!$B$24)*DCF!M$6</f>
        <v>-14808.701230153029</v>
      </c>
      <c r="DI937" s="15">
        <f ca="1">SUM(CB937:CL937)+BE937*DCF!M$10*(1+Inputs!$B$30)*(1-Inputs!$B$33)*(1-Inputs!$B$30/Inputs!$B$31)/(Inputs!$B$29-Inputs!$B$30)*DCF!M$6</f>
        <v>230349.51537501463</v>
      </c>
      <c r="DJ937" s="15">
        <f ca="1">SUM(CM937:CW937)+BP937*DCF!M$28*(1+Inputs!$B$30)*(1-Inputs!$B$33)*(1-Inputs!$B$30/Inputs!$B$31)/(Inputs!$B$29-Inputs!$B$30)*DCF!M$6</f>
        <v>258254.86764990981</v>
      </c>
      <c r="DK937" s="15">
        <f ca="1">SUM(CX937:DH937)+CA937*DCF!M$46*(1+Inputs!$B$30)*(1-Inputs!$B$33)*(1-Inputs!$B$30/Inputs!$B$31)/(Inputs!$B$29-Inputs!$B$30)*DCF!M$6</f>
        <v>629960.84194535681</v>
      </c>
      <c r="DM937" s="15">
        <f ca="1">DI937+DJ937+DK937+Inputs!$B$34+Inputs!$B$36-Inputs!$B$35</f>
        <v>1195416.2249702811</v>
      </c>
    </row>
    <row r="938" spans="1:117" x14ac:dyDescent="0.75">
      <c r="A938" s="11">
        <v>925</v>
      </c>
      <c r="C938" s="24">
        <f t="shared" ca="1" si="542"/>
        <v>-0.74213466880932688</v>
      </c>
      <c r="D938" s="24">
        <f t="shared" ca="1" si="542"/>
        <v>-0.3644279811443088</v>
      </c>
      <c r="E938" s="24">
        <f t="shared" ca="1" si="542"/>
        <v>0.41309911962899587</v>
      </c>
      <c r="F938" s="24">
        <f t="shared" ca="1" si="542"/>
        <v>-1.0865595859593251</v>
      </c>
      <c r="G938" s="24">
        <f t="shared" ca="1" si="542"/>
        <v>1.7049898761438318</v>
      </c>
      <c r="H938" s="24">
        <f t="shared" ca="1" si="542"/>
        <v>0.8907502980913331</v>
      </c>
      <c r="I938" s="24">
        <f t="shared" ca="1" si="542"/>
        <v>0.4960093645573308</v>
      </c>
      <c r="J938" s="24">
        <f t="shared" ca="1" si="542"/>
        <v>-0.78158197744320657</v>
      </c>
      <c r="K938" s="24">
        <f t="shared" ca="1" si="542"/>
        <v>-2.4314092118866109</v>
      </c>
      <c r="L938" s="24">
        <f t="shared" ca="1" si="542"/>
        <v>-0.22477743466561337</v>
      </c>
      <c r="M938" s="24">
        <f t="shared" ca="1" si="542"/>
        <v>0.30286414083499086</v>
      </c>
      <c r="N938" s="24">
        <f ca="1">SQRT(Inputs!$B$38)*C938+SQRT(1-Inputs!$B$38)*_xlfn.NORM.S.INV(RAND())</f>
        <v>0.57812371627520598</v>
      </c>
      <c r="O938" s="24">
        <f ca="1">SQRT(Inputs!$B$38)*D938+SQRT(1-Inputs!$B$38)*_xlfn.NORM.S.INV(RAND())</f>
        <v>-0.52261730307719634</v>
      </c>
      <c r="P938" s="24">
        <f ca="1">SQRT(Inputs!$B$38)*E938+SQRT(1-Inputs!$B$38)*_xlfn.NORM.S.INV(RAND())</f>
        <v>-0.76277547737586959</v>
      </c>
      <c r="Q938" s="24">
        <f ca="1">SQRT(Inputs!$B$38)*F938+SQRT(1-Inputs!$B$38)*_xlfn.NORM.S.INV(RAND())</f>
        <v>-2.870421370037652</v>
      </c>
      <c r="R938" s="24">
        <f ca="1">SQRT(Inputs!$B$38)*G938+SQRT(1-Inputs!$B$38)*_xlfn.NORM.S.INV(RAND())</f>
        <v>0.75624496238371797</v>
      </c>
      <c r="S938" s="24">
        <f ca="1">SQRT(Inputs!$B$38)*H938+SQRT(1-Inputs!$B$38)*_xlfn.NORM.S.INV(RAND())</f>
        <v>-5.1538581646651649E-2</v>
      </c>
      <c r="T938" s="24">
        <f ca="1">SQRT(Inputs!$B$38)*I938+SQRT(1-Inputs!$B$38)*_xlfn.NORM.S.INV(RAND())</f>
        <v>-0.64169829114999255</v>
      </c>
      <c r="U938" s="24">
        <f ca="1">SQRT(Inputs!$B$38)*J938+SQRT(1-Inputs!$B$38)*_xlfn.NORM.S.INV(RAND())</f>
        <v>-0.64257118903228327</v>
      </c>
      <c r="V938" s="24">
        <f ca="1">SQRT(Inputs!$B$38)*K938+SQRT(1-Inputs!$B$38)*_xlfn.NORM.S.INV(RAND())</f>
        <v>-0.97824955387895929</v>
      </c>
      <c r="W938" s="24">
        <f ca="1">SQRT(Inputs!$B$38)*L938+SQRT(1-Inputs!$B$38)*_xlfn.NORM.S.INV(RAND())</f>
        <v>-0.7021113973689368</v>
      </c>
      <c r="X938" s="24">
        <f ca="1">SQRT(Inputs!$B$38)*M938+SQRT(1-Inputs!$B$38)*_xlfn.NORM.S.INV(RAND())</f>
        <v>-0.33439406653607839</v>
      </c>
      <c r="Y938" s="24">
        <f ca="1">SQRT(Inputs!$B$38)*C938+SQRT(1-Inputs!$B$38)*_xlfn.NORM.S.INV(RAND())</f>
        <v>-0.69381191250304552</v>
      </c>
      <c r="Z938" s="24">
        <f ca="1">SQRT(Inputs!$B$38)*D938+SQRT(1-Inputs!$B$38)*_xlfn.NORM.S.INV(RAND())</f>
        <v>0.69704068769402039</v>
      </c>
      <c r="AA938" s="24">
        <f ca="1">SQRT(Inputs!$B$38)*E938+SQRT(1-Inputs!$B$38)*_xlfn.NORM.S.INV(RAND())</f>
        <v>-1.0201799877364843</v>
      </c>
      <c r="AB938" s="24">
        <f ca="1">SQRT(Inputs!$B$38)*F938+SQRT(1-Inputs!$B$38)*_xlfn.NORM.S.INV(RAND())</f>
        <v>-1.115073237965948</v>
      </c>
      <c r="AC938" s="24">
        <f ca="1">SQRT(Inputs!$B$38)*G938+SQRT(1-Inputs!$B$38)*_xlfn.NORM.S.INV(RAND())</f>
        <v>0.7929439616343954</v>
      </c>
      <c r="AD938" s="24">
        <f ca="1">SQRT(Inputs!$B$38)*H938+SQRT(1-Inputs!$B$38)*_xlfn.NORM.S.INV(RAND())</f>
        <v>0.39174257987361727</v>
      </c>
      <c r="AE938" s="24">
        <f ca="1">SQRT(Inputs!$B$38)*I938+SQRT(1-Inputs!$B$38)*_xlfn.NORM.S.INV(RAND())</f>
        <v>-9.2689918878214705E-2</v>
      </c>
      <c r="AF938" s="24">
        <f ca="1">SQRT(Inputs!$B$38)*J938+SQRT(1-Inputs!$B$38)*_xlfn.NORM.S.INV(RAND())</f>
        <v>-1.6654867120714616</v>
      </c>
      <c r="AG938" s="24">
        <f ca="1">SQRT(Inputs!$B$38)*K938+SQRT(1-Inputs!$B$38)*_xlfn.NORM.S.INV(RAND())</f>
        <v>-1.2375855588889126</v>
      </c>
      <c r="AH938" s="24">
        <f ca="1">SQRT(Inputs!$B$38)*L938+SQRT(1-Inputs!$B$38)*_xlfn.NORM.S.INV(RAND())</f>
        <v>0.88500783333292432</v>
      </c>
      <c r="AI938" s="24">
        <f ca="1">SQRT(Inputs!$B$38)*M938+SQRT(1-Inputs!$B$38)*_xlfn.NORM.S.INV(RAND())</f>
        <v>-0.82672233483991053</v>
      </c>
      <c r="AJ938" s="24">
        <f ca="1">SQRT(Inputs!$B$38)*C938+SQRT(1-Inputs!$B$38)*_xlfn.NORM.S.INV(RAND())</f>
        <v>-0.25046380903236642</v>
      </c>
      <c r="AK938" s="24">
        <f ca="1">SQRT(Inputs!$B$38)*D938+SQRT(1-Inputs!$B$38)*_xlfn.NORM.S.INV(RAND())</f>
        <v>-0.49618749278508201</v>
      </c>
      <c r="AL938" s="24">
        <f ca="1">SQRT(Inputs!$B$38)*E938+SQRT(1-Inputs!$B$38)*_xlfn.NORM.S.INV(RAND())</f>
        <v>0.80286894790310137</v>
      </c>
      <c r="AM938" s="24">
        <f ca="1">SQRT(Inputs!$B$38)*F938+SQRT(1-Inputs!$B$38)*_xlfn.NORM.S.INV(RAND())</f>
        <v>0.1456909599479872</v>
      </c>
      <c r="AN938" s="24">
        <f ca="1">SQRT(Inputs!$B$38)*G938+SQRT(1-Inputs!$B$38)*_xlfn.NORM.S.INV(RAND())</f>
        <v>0.69187811705265945</v>
      </c>
      <c r="AO938" s="24">
        <f ca="1">SQRT(Inputs!$B$38)*H938+SQRT(1-Inputs!$B$38)*_xlfn.NORM.S.INV(RAND())</f>
        <v>2.2530377716533532</v>
      </c>
      <c r="AP938" s="24">
        <f ca="1">SQRT(Inputs!$B$38)*I938+SQRT(1-Inputs!$B$38)*_xlfn.NORM.S.INV(RAND())</f>
        <v>-0.91143798706023005</v>
      </c>
      <c r="AQ938" s="24">
        <f ca="1">SQRT(Inputs!$B$38)*J938+SQRT(1-Inputs!$B$38)*_xlfn.NORM.S.INV(RAND())</f>
        <v>-1.4470595280733523</v>
      </c>
      <c r="AR938" s="24">
        <f ca="1">SQRT(Inputs!$B$38)*K938+SQRT(1-Inputs!$B$38)*_xlfn.NORM.S.INV(RAND())</f>
        <v>-2.0780503808600441</v>
      </c>
      <c r="AS938" s="24">
        <f ca="1">SQRT(Inputs!$B$38)*L938+SQRT(1-Inputs!$B$38)*_xlfn.NORM.S.INV(RAND())</f>
        <v>0.47885652126122485</v>
      </c>
      <c r="AT938" s="24">
        <f ca="1">SQRT(Inputs!$B$38)*M938+SQRT(1-Inputs!$B$38)*_xlfn.NORM.S.INV(RAND())</f>
        <v>0.10082715494435758</v>
      </c>
      <c r="AU938" s="15">
        <f ca="1">Inputs!$B$6*EXP($B$8-0.5*C$5^2+C$5*N938)</f>
        <v>5449.0419327600821</v>
      </c>
      <c r="AV938" s="15">
        <f t="shared" ca="1" si="510"/>
        <v>6142.1891225459149</v>
      </c>
      <c r="AW938" s="15">
        <f t="shared" ca="1" si="511"/>
        <v>6757.0931635776133</v>
      </c>
      <c r="AX938" s="15">
        <f t="shared" ca="1" si="512"/>
        <v>5763.6485861595766</v>
      </c>
      <c r="AY938" s="15">
        <f t="shared" ca="1" si="513"/>
        <v>7694.1736898943282</v>
      </c>
      <c r="AZ938" s="15">
        <f t="shared" ca="1" si="514"/>
        <v>9356.9269906546233</v>
      </c>
      <c r="BA938" s="15">
        <f t="shared" ca="1" si="515"/>
        <v>10706.72700875939</v>
      </c>
      <c r="BB938" s="15">
        <f t="shared" ca="1" si="516"/>
        <v>12290.98856094509</v>
      </c>
      <c r="BC938" s="15">
        <f t="shared" ca="1" si="517"/>
        <v>13696.894293335388</v>
      </c>
      <c r="BD938" s="15">
        <f t="shared" ca="1" si="518"/>
        <v>15713.43350161048</v>
      </c>
      <c r="BE938" s="15">
        <f t="shared" ca="1" si="519"/>
        <v>18677.200239513437</v>
      </c>
      <c r="BF938" s="15">
        <f ca="1">Inputs!$B$13*EXP($B$9-0.5*C$6^2+C$6*Y938)</f>
        <v>12053.647882704225</v>
      </c>
      <c r="BG938" s="15">
        <f t="shared" ca="1" si="520"/>
        <v>16659.055057304802</v>
      </c>
      <c r="BH938" s="15">
        <f t="shared" ca="1" si="521"/>
        <v>17185.875474107579</v>
      </c>
      <c r="BI938" s="15">
        <f t="shared" ca="1" si="522"/>
        <v>17720.168145674623</v>
      </c>
      <c r="BJ938" s="15">
        <f t="shared" ca="1" si="523"/>
        <v>24354.252343138724</v>
      </c>
      <c r="BK938" s="15">
        <f t="shared" ca="1" si="524"/>
        <v>31527.644688445838</v>
      </c>
      <c r="BL938" s="15">
        <f t="shared" ca="1" si="525"/>
        <v>38265.4961992471</v>
      </c>
      <c r="BM938" s="15">
        <f t="shared" ca="1" si="526"/>
        <v>38245.490041194484</v>
      </c>
      <c r="BN938" s="15">
        <f t="shared" ca="1" si="527"/>
        <v>40553.855745345973</v>
      </c>
      <c r="BO938" s="15">
        <f t="shared" ca="1" si="528"/>
        <v>55303.774191401171</v>
      </c>
      <c r="BP938" s="15">
        <f t="shared" ca="1" si="529"/>
        <v>61982.441640423131</v>
      </c>
      <c r="BQ938" s="15">
        <f ca="1">Inputs!$B$20*EXP($B$10-0.5*C$7^2+C$7*AJ938)</f>
        <v>3924.889624109127</v>
      </c>
      <c r="BR938" s="15">
        <f t="shared" ca="1" si="530"/>
        <v>4549.1505282943526</v>
      </c>
      <c r="BS938" s="15">
        <f t="shared" ca="1" si="531"/>
        <v>7845.1390505802083</v>
      </c>
      <c r="BT938" s="15">
        <f t="shared" ca="1" si="532"/>
        <v>11238.152861915978</v>
      </c>
      <c r="BU938" s="15">
        <f t="shared" ca="1" si="533"/>
        <v>18413.120660990287</v>
      </c>
      <c r="BV938" s="15">
        <f t="shared" ca="1" si="534"/>
        <v>42559.366968130897</v>
      </c>
      <c r="BW938" s="15">
        <f t="shared" ca="1" si="535"/>
        <v>48969.965571851535</v>
      </c>
      <c r="BX938" s="15">
        <f t="shared" ca="1" si="536"/>
        <v>51245.318911355294</v>
      </c>
      <c r="BY938" s="15">
        <f t="shared" ca="1" si="537"/>
        <v>48247.757004349885</v>
      </c>
      <c r="BZ938" s="15">
        <f t="shared" ca="1" si="538"/>
        <v>73928.024443145317</v>
      </c>
      <c r="CA938" s="15">
        <f t="shared" ca="1" si="539"/>
        <v>105723.82899457087</v>
      </c>
      <c r="CB938" s="15">
        <f ca="1">(AU938*DCF!C$10-DCF!C$5*MAX(AU938*DCF!C$10,0)-MAX(AU938-Inputs!$B$6,0)/Inputs!$B$10)*DCF!C$6</f>
        <v>1039.6033149080229</v>
      </c>
      <c r="CC938" s="15">
        <f ca="1">(AV938*DCF!D$10-DCF!D$5*MAX(AV938*DCF!D$10,0)-MAX(AV938-AU938,0)/Inputs!$B$10)*DCF!D$6</f>
        <v>1328.1111853765665</v>
      </c>
      <c r="CD938" s="15">
        <f ca="1">(AW938*DCF!E$10-DCF!E$5*MAX(AW938*DCF!E$10,0)-MAX(AW938-AV938,0)/Inputs!$B$10)*DCF!E$6</f>
        <v>1421.6033933516962</v>
      </c>
      <c r="CE938" s="15">
        <f ca="1">(AX938*DCF!F$10-DCF!F$5*MAX(AX938*DCF!F$10,0)-MAX(AX938-AW938,0)/Inputs!$B$10)*DCF!F$6</f>
        <v>1258.1953009285385</v>
      </c>
      <c r="CF938" s="15">
        <f ca="1">(AY938*DCF!G$10-DCF!G$5*MAX(AY938*DCF!G$10,0)-MAX(AY938-AX938,0)/Inputs!$B$10)*DCF!G$6</f>
        <v>1214.2260941920008</v>
      </c>
      <c r="CG938" s="15">
        <f ca="1">(AZ938*DCF!H$10-DCF!H$5*MAX(AZ938*DCF!H$10,0)-MAX(AZ938-AY938,0)/Inputs!$B$10)*DCF!H$6</f>
        <v>1521.4024294459111</v>
      </c>
      <c r="CH938" s="15">
        <f ca="1">(BA938*DCF!I$10-DCF!I$5*MAX(BA938*DCF!I$10,0)-MAX(BA938-AZ938,0)/Inputs!$B$10)*DCF!I$6</f>
        <v>1734.3139462208333</v>
      </c>
      <c r="CI938" s="15">
        <f ca="1">(BB938*DCF!J$10-DCF!J$5*MAX(BB938*DCF!J$10,0)-MAX(BB938-BA938,0)/Inputs!$B$10)*DCF!J$6</f>
        <v>1869.0934244393718</v>
      </c>
      <c r="CJ938" s="15">
        <f ca="1">(BC938*DCF!K$10-DCF!K$5*MAX(BC938*DCF!K$10,0)-MAX(BC938-BB938,0)/Inputs!$B$10)*DCF!K$6</f>
        <v>2008.1746071226275</v>
      </c>
      <c r="CK938" s="15">
        <f ca="1">(BD938*DCF!L$10-DCF!L$5*MAX(BD938*DCF!L$10,0)-MAX(BD938-BC938,0)/Inputs!$B$10)*DCF!L$6</f>
        <v>2109.11340793507</v>
      </c>
      <c r="CL938" s="15">
        <f ca="1">(BE938*DCF!M$10-DCF!M$5*MAX(BE938*DCF!M$10,0)-MAX(BE938-BD938,0)/Inputs!$B$10)*DCF!M$6</f>
        <v>2281.5409211575866</v>
      </c>
      <c r="CM938" s="15">
        <f ca="1">(BF938*DCF!C$28-DCF!C$5*MAX(BF938*DCF!C$28,0)-MAX(BF938-Inputs!$B$13,0)/Inputs!$B$17)*DCF!C$6</f>
        <v>3524.7340343885526</v>
      </c>
      <c r="CN938" s="15">
        <f ca="1">(BG938*DCF!D$28-DCF!D$5*MAX(BG938*DCF!D$28,0)-MAX(BG938-BF938,0)/Inputs!$B$17)*DCF!D$6</f>
        <v>3923.9314291373285</v>
      </c>
      <c r="CO938" s="15">
        <f ca="1">(BH938*DCF!E$28-DCF!E$5*MAX(BH938*DCF!E$28,0)-MAX(BH938-BG938,0)/Inputs!$B$17)*DCF!E$6</f>
        <v>4763.5169010034142</v>
      </c>
      <c r="CP938" s="15">
        <f ca="1">(BI938*DCF!F$28-DCF!F$5*MAX(BI938*DCF!F$28,0)-MAX(BI938-BH938,0)/Inputs!$B$17)*DCF!F$6</f>
        <v>4713.2824610397611</v>
      </c>
      <c r="CQ938" s="15">
        <f ca="1">(BJ938*DCF!G$28-DCF!G$5*MAX(BJ938*DCF!G$28,0)-MAX(BJ938-BI938,0)/Inputs!$B$17)*DCF!G$6</f>
        <v>5203.1081203436124</v>
      </c>
      <c r="CR938" s="15">
        <f ca="1">(BK938*DCF!H$28-DCF!H$5*MAX(BK938*DCF!H$28,0)-MAX(BK938-BJ938,0)/Inputs!$B$17)*DCF!H$6</f>
        <v>6682.590507786821</v>
      </c>
      <c r="CS938" s="15">
        <f ca="1">(BL938*DCF!I$28-DCF!I$5*MAX(BL938*DCF!I$28,0)-MAX(BL938-BK938,0)/Inputs!$B$17)*DCF!I$6</f>
        <v>8031.1593916643724</v>
      </c>
      <c r="CT938" s="15">
        <f ca="1">(BM938*DCF!J$28-DCF!J$5*MAX(BM938*DCF!J$28,0)-MAX(BM938-BL938,0)/Inputs!$B$17)*DCF!J$6</f>
        <v>8531.919282914283</v>
      </c>
      <c r="CU938" s="15">
        <f ca="1">(BN938*DCF!K$28-DCF!K$5*MAX(BN938*DCF!K$28,0)-MAX(BN938-BM938,0)/Inputs!$B$17)*DCF!K$6</f>
        <v>8281.5503153540321</v>
      </c>
      <c r="CV938" s="15">
        <f ca="1">(BO938*DCF!L$28-DCF!L$5*MAX(BO938*DCF!L$28,0)-MAX(BO938-BN938,0)/Inputs!$B$17)*DCF!L$6</f>
        <v>9365.2859029654319</v>
      </c>
      <c r="CW938" s="15">
        <f ca="1">(BP938*DCF!M$28-DCF!M$5*MAX(BP938*DCF!M$28,0)-MAX(BP938-BO938,0)/Inputs!$B$17)*DCF!M$6</f>
        <v>10963.92385140327</v>
      </c>
      <c r="CX938" s="15">
        <f ca="1">(BQ938*DCF!C$46-DCF!C$5*MAX(BQ938*DCF!C$46,0)-MAX(BQ938-Inputs!$B$20,0)/Inputs!$B$24)*DCF!C$6</f>
        <v>-1240.8011252488177</v>
      </c>
      <c r="CY938" s="15">
        <f ca="1">(BR938*DCF!D$46-DCF!D$5*MAX(BR938*DCF!D$46,0)-MAX(BR938-BQ938,0)/Inputs!$B$24)*DCF!D$6</f>
        <v>-1042.8008535980102</v>
      </c>
      <c r="CZ938" s="15">
        <f ca="1">(BS938*DCF!E$46-DCF!E$5*MAX(BS938*DCF!E$46,0)-MAX(BS938-BR938,0)/Inputs!$B$24)*DCF!E$6</f>
        <v>-2226.8892904992517</v>
      </c>
      <c r="DA938" s="15">
        <f ca="1">(BT938*DCF!F$46-DCF!F$5*MAX(BT938*DCF!F$46,0)-MAX(BT938-BS938,0)/Inputs!$B$24)*DCF!F$6</f>
        <v>-2053.9369344833744</v>
      </c>
      <c r="DB938" s="15">
        <f ca="1">(BU938*DCF!G$46-DCF!G$5*MAX(BU938*DCF!G$46,0)-MAX(BU938-BT938,0)/Inputs!$B$24)*DCF!G$6</f>
        <v>-3032.8984067055658</v>
      </c>
      <c r="DC938" s="15">
        <f ca="1">(BV938*DCF!H$46-DCF!H$5*MAX(BV938*DCF!H$46,0)-MAX(BV938-BU938,0)/Inputs!$B$24)*DCF!H$6</f>
        <v>-7503.2980934382103</v>
      </c>
      <c r="DD938" s="15">
        <f ca="1">(BW938*DCF!I$46-DCF!I$5*MAX(BW938*DCF!I$46,0)-MAX(BW938-BV938,0)/Inputs!$B$24)*DCF!I$6</f>
        <v>-709.25452735686122</v>
      </c>
      <c r="DE938" s="15">
        <f ca="1">(BX938*DCF!J$46-DCF!J$5*MAX(BX938*DCF!J$46,0)-MAX(BX938-BW938,0)/Inputs!$B$24)*DCF!J$6</f>
        <v>1546.212844824712</v>
      </c>
      <c r="DF938" s="15">
        <f ca="1">(BY938*DCF!K$46-DCF!K$5*MAX(BY938*DCF!K$46,0)-MAX(BY938-BX938,0)/Inputs!$B$24)*DCF!K$6</f>
        <v>2756.0727147406997</v>
      </c>
      <c r="DG938" s="15">
        <f ca="1">(BZ938*DCF!L$46-DCF!L$5*MAX(BZ938*DCF!L$46,0)-MAX(BZ938-BY938,0)/Inputs!$B$24)*DCF!L$6</f>
        <v>-701.22721066884515</v>
      </c>
      <c r="DH938" s="15">
        <f ca="1">(CA938*DCF!M$46-DCF!M$5*MAX(CA938*DCF!M$46,0)-MAX(CA938-BZ938,0)/Inputs!$B$24)*DCF!M$6</f>
        <v>1641.223140592507</v>
      </c>
      <c r="DI938" s="15">
        <f ca="1">SUM(CB938:CL938)+BE938*DCF!M$10*(1+Inputs!$B$30)*(1-Inputs!$B$33)*(1-Inputs!$B$30/Inputs!$B$31)/(Inputs!$B$29-Inputs!$B$30)*DCF!M$6</f>
        <v>69764.273272048667</v>
      </c>
      <c r="DJ938" s="15">
        <f ca="1">SUM(CM938:CW938)+BP938*DCF!M$28*(1+Inputs!$B$30)*(1-Inputs!$B$33)*(1-Inputs!$B$30/Inputs!$B$31)/(Inputs!$B$29-Inputs!$B$30)*DCF!M$6</f>
        <v>303982.27515564871</v>
      </c>
      <c r="DK938" s="15">
        <f ca="1">SUM(CX938:DH938)+CA938*DCF!M$46*(1+Inputs!$B$30)*(1-Inputs!$B$33)*(1-Inputs!$B$30/Inputs!$B$31)/(Inputs!$B$29-Inputs!$B$30)*DCF!M$6</f>
        <v>150893.96567193454</v>
      </c>
      <c r="DM938" s="15">
        <f ca="1">DI938+DJ938+DK938+Inputs!$B$34+Inputs!$B$36-Inputs!$B$35</f>
        <v>601491.51409963192</v>
      </c>
    </row>
    <row r="939" spans="1:117" x14ac:dyDescent="0.75">
      <c r="A939" s="11">
        <v>926</v>
      </c>
      <c r="C939" s="24">
        <f t="shared" ca="1" si="542"/>
        <v>0.73724115355747788</v>
      </c>
      <c r="D939" s="24">
        <f t="shared" ca="1" si="542"/>
        <v>-0.3738029543693745</v>
      </c>
      <c r="E939" s="24">
        <f t="shared" ca="1" si="542"/>
        <v>0.4210608553116364</v>
      </c>
      <c r="F939" s="24">
        <f t="shared" ca="1" si="542"/>
        <v>-0.23832447680468266</v>
      </c>
      <c r="G939" s="24">
        <f t="shared" ca="1" si="542"/>
        <v>0.10096336111221844</v>
      </c>
      <c r="H939" s="24">
        <f t="shared" ca="1" si="542"/>
        <v>-0.66424617447256029</v>
      </c>
      <c r="I939" s="24">
        <f t="shared" ca="1" si="542"/>
        <v>0.82841255750415033</v>
      </c>
      <c r="J939" s="24">
        <f t="shared" ca="1" si="542"/>
        <v>-3.0574399092329325</v>
      </c>
      <c r="K939" s="24">
        <f t="shared" ca="1" si="542"/>
        <v>-1.0913236201838306</v>
      </c>
      <c r="L939" s="24">
        <f t="shared" ca="1" si="542"/>
        <v>0.75953698520613477</v>
      </c>
      <c r="M939" s="24">
        <f t="shared" ca="1" si="542"/>
        <v>0.36857330349101286</v>
      </c>
      <c r="N939" s="24">
        <f ca="1">SQRT(Inputs!$B$38)*C939+SQRT(1-Inputs!$B$38)*_xlfn.NORM.S.INV(RAND())</f>
        <v>1.6511357553586872</v>
      </c>
      <c r="O939" s="24">
        <f ca="1">SQRT(Inputs!$B$38)*D939+SQRT(1-Inputs!$B$38)*_xlfn.NORM.S.INV(RAND())</f>
        <v>-0.69048648028339232</v>
      </c>
      <c r="P939" s="24">
        <f ca="1">SQRT(Inputs!$B$38)*E939+SQRT(1-Inputs!$B$38)*_xlfn.NORM.S.INV(RAND())</f>
        <v>-0.25759279555563164</v>
      </c>
      <c r="Q939" s="24">
        <f ca="1">SQRT(Inputs!$B$38)*F939+SQRT(1-Inputs!$B$38)*_xlfn.NORM.S.INV(RAND())</f>
        <v>0.20401185825675622</v>
      </c>
      <c r="R939" s="24">
        <f ca="1">SQRT(Inputs!$B$38)*G939+SQRT(1-Inputs!$B$38)*_xlfn.NORM.S.INV(RAND())</f>
        <v>-0.41899578703079843</v>
      </c>
      <c r="S939" s="24">
        <f ca="1">SQRT(Inputs!$B$38)*H939+SQRT(1-Inputs!$B$38)*_xlfn.NORM.S.INV(RAND())</f>
        <v>-0.75865000461822141</v>
      </c>
      <c r="T939" s="24">
        <f ca="1">SQRT(Inputs!$B$38)*I939+SQRT(1-Inputs!$B$38)*_xlfn.NORM.S.INV(RAND())</f>
        <v>1.1184774773455921</v>
      </c>
      <c r="U939" s="24">
        <f ca="1">SQRT(Inputs!$B$38)*J939+SQRT(1-Inputs!$B$38)*_xlfn.NORM.S.INV(RAND())</f>
        <v>-2.3408152101179294</v>
      </c>
      <c r="V939" s="24">
        <f ca="1">SQRT(Inputs!$B$38)*K939+SQRT(1-Inputs!$B$38)*_xlfn.NORM.S.INV(RAND())</f>
        <v>1.9235388340153636</v>
      </c>
      <c r="W939" s="24">
        <f ca="1">SQRT(Inputs!$B$38)*L939+SQRT(1-Inputs!$B$38)*_xlfn.NORM.S.INV(RAND())</f>
        <v>-1.9848801118613368E-2</v>
      </c>
      <c r="X939" s="24">
        <f ca="1">SQRT(Inputs!$B$38)*M939+SQRT(1-Inputs!$B$38)*_xlfn.NORM.S.INV(RAND())</f>
        <v>1.1940911250648374</v>
      </c>
      <c r="Y939" s="24">
        <f ca="1">SQRT(Inputs!$B$38)*C939+SQRT(1-Inputs!$B$38)*_xlfn.NORM.S.INV(RAND())</f>
        <v>0.7594673542446233</v>
      </c>
      <c r="Z939" s="24">
        <f ca="1">SQRT(Inputs!$B$38)*D939+SQRT(1-Inputs!$B$38)*_xlfn.NORM.S.INV(RAND())</f>
        <v>2.0316478959115236</v>
      </c>
      <c r="AA939" s="24">
        <f ca="1">SQRT(Inputs!$B$38)*E939+SQRT(1-Inputs!$B$38)*_xlfn.NORM.S.INV(RAND())</f>
        <v>0.72586339281992085</v>
      </c>
      <c r="AB939" s="24">
        <f ca="1">SQRT(Inputs!$B$38)*F939+SQRT(1-Inputs!$B$38)*_xlfn.NORM.S.INV(RAND())</f>
        <v>-0.7930340428113869</v>
      </c>
      <c r="AC939" s="24">
        <f ca="1">SQRT(Inputs!$B$38)*G939+SQRT(1-Inputs!$B$38)*_xlfn.NORM.S.INV(RAND())</f>
        <v>1.2310683349817866</v>
      </c>
      <c r="AD939" s="24">
        <f ca="1">SQRT(Inputs!$B$38)*H939+SQRT(1-Inputs!$B$38)*_xlfn.NORM.S.INV(RAND())</f>
        <v>-1.7494336125500263</v>
      </c>
      <c r="AE939" s="24">
        <f ca="1">SQRT(Inputs!$B$38)*I939+SQRT(1-Inputs!$B$38)*_xlfn.NORM.S.INV(RAND())</f>
        <v>1.7352722215403902</v>
      </c>
      <c r="AF939" s="24">
        <f ca="1">SQRT(Inputs!$B$38)*J939+SQRT(1-Inputs!$B$38)*_xlfn.NORM.S.INV(RAND())</f>
        <v>-2.9566538311222921</v>
      </c>
      <c r="AG939" s="24">
        <f ca="1">SQRT(Inputs!$B$38)*K939+SQRT(1-Inputs!$B$38)*_xlfn.NORM.S.INV(RAND())</f>
        <v>-0.55493690541761753</v>
      </c>
      <c r="AH939" s="24">
        <f ca="1">SQRT(Inputs!$B$38)*L939+SQRT(1-Inputs!$B$38)*_xlfn.NORM.S.INV(RAND())</f>
        <v>-1.5157482983480242E-2</v>
      </c>
      <c r="AI939" s="24">
        <f ca="1">SQRT(Inputs!$B$38)*M939+SQRT(1-Inputs!$B$38)*_xlfn.NORM.S.INV(RAND())</f>
        <v>0.64224740190696639</v>
      </c>
      <c r="AJ939" s="24">
        <f ca="1">SQRT(Inputs!$B$38)*C939+SQRT(1-Inputs!$B$38)*_xlfn.NORM.S.INV(RAND())</f>
        <v>0.29880507054488359</v>
      </c>
      <c r="AK939" s="24">
        <f ca="1">SQRT(Inputs!$B$38)*D939+SQRT(1-Inputs!$B$38)*_xlfn.NORM.S.INV(RAND())</f>
        <v>2.3641481715239915E-2</v>
      </c>
      <c r="AL939" s="24">
        <f ca="1">SQRT(Inputs!$B$38)*E939+SQRT(1-Inputs!$B$38)*_xlfn.NORM.S.INV(RAND())</f>
        <v>3.4553939700994601E-2</v>
      </c>
      <c r="AM939" s="24">
        <f ca="1">SQRT(Inputs!$B$38)*F939+SQRT(1-Inputs!$B$38)*_xlfn.NORM.S.INV(RAND())</f>
        <v>1.5941723429146353</v>
      </c>
      <c r="AN939" s="24">
        <f ca="1">SQRT(Inputs!$B$38)*G939+SQRT(1-Inputs!$B$38)*_xlfn.NORM.S.INV(RAND())</f>
        <v>-0.92620970412633818</v>
      </c>
      <c r="AO939" s="24">
        <f ca="1">SQRT(Inputs!$B$38)*H939+SQRT(1-Inputs!$B$38)*_xlfn.NORM.S.INV(RAND())</f>
        <v>-0.86091523341781229</v>
      </c>
      <c r="AP939" s="24">
        <f ca="1">SQRT(Inputs!$B$38)*I939+SQRT(1-Inputs!$B$38)*_xlfn.NORM.S.INV(RAND())</f>
        <v>0.47809584945452982</v>
      </c>
      <c r="AQ939" s="24">
        <f ca="1">SQRT(Inputs!$B$38)*J939+SQRT(1-Inputs!$B$38)*_xlfn.NORM.S.INV(RAND())</f>
        <v>-1.5518982473535157</v>
      </c>
      <c r="AR939" s="24">
        <f ca="1">SQRT(Inputs!$B$38)*K939+SQRT(1-Inputs!$B$38)*_xlfn.NORM.S.INV(RAND())</f>
        <v>-0.72337358163022913</v>
      </c>
      <c r="AS939" s="24">
        <f ca="1">SQRT(Inputs!$B$38)*L939+SQRT(1-Inputs!$B$38)*_xlfn.NORM.S.INV(RAND())</f>
        <v>-1.1723676703631616</v>
      </c>
      <c r="AT939" s="24">
        <f ca="1">SQRT(Inputs!$B$38)*M939+SQRT(1-Inputs!$B$38)*_xlfn.NORM.S.INV(RAND())</f>
        <v>-6.8643287348732485E-4</v>
      </c>
      <c r="AU939" s="15">
        <f ca="1">Inputs!$B$6*EXP($B$8-0.5*C$5^2+C$5*N939)</f>
        <v>6482.66414705435</v>
      </c>
      <c r="AV939" s="15">
        <f t="shared" ca="1" si="510"/>
        <v>7129.1415695849028</v>
      </c>
      <c r="AW939" s="15">
        <f t="shared" ca="1" si="511"/>
        <v>8395.8877895693113</v>
      </c>
      <c r="AX939" s="15">
        <f t="shared" ca="1" si="512"/>
        <v>10515.157653443335</v>
      </c>
      <c r="AY939" s="15">
        <f t="shared" ca="1" si="513"/>
        <v>12236.906653977534</v>
      </c>
      <c r="AZ939" s="15">
        <f t="shared" ca="1" si="514"/>
        <v>13766.572416330629</v>
      </c>
      <c r="BA939" s="15">
        <f t="shared" ca="1" si="515"/>
        <v>18938.902487010731</v>
      </c>
      <c r="BB939" s="15">
        <f t="shared" ca="1" si="516"/>
        <v>18339.657329323829</v>
      </c>
      <c r="BC939" s="15">
        <f t="shared" ca="1" si="517"/>
        <v>27044.342926361962</v>
      </c>
      <c r="BD939" s="15">
        <f t="shared" ca="1" si="518"/>
        <v>33070.417368185852</v>
      </c>
      <c r="BE939" s="15">
        <f t="shared" ca="1" si="519"/>
        <v>45179.417567173645</v>
      </c>
      <c r="BF939" s="15">
        <f ca="1">Inputs!$B$13*EXP($B$9-0.5*C$6^2+C$6*Y939)</f>
        <v>16078.397503997328</v>
      </c>
      <c r="BG939" s="15">
        <f t="shared" ca="1" si="520"/>
        <v>28272.159880017723</v>
      </c>
      <c r="BH939" s="15">
        <f t="shared" ca="1" si="521"/>
        <v>38962.736570228088</v>
      </c>
      <c r="BI939" s="15">
        <f t="shared" ca="1" si="522"/>
        <v>42215.582311058977</v>
      </c>
      <c r="BJ939" s="15">
        <f t="shared" ca="1" si="523"/>
        <v>61802.641581380929</v>
      </c>
      <c r="BK939" s="15">
        <f t="shared" ca="1" si="524"/>
        <v>59775.603223382714</v>
      </c>
      <c r="BL939" s="15">
        <f t="shared" ca="1" si="525"/>
        <v>91943.11274703563</v>
      </c>
      <c r="BM939" s="15">
        <f t="shared" ca="1" si="526"/>
        <v>78276.584912241568</v>
      </c>
      <c r="BN939" s="15">
        <f t="shared" ca="1" si="527"/>
        <v>90076.519368642184</v>
      </c>
      <c r="BO939" s="15">
        <f t="shared" ca="1" si="528"/>
        <v>110634.76721776923</v>
      </c>
      <c r="BP939" s="15">
        <f t="shared" ca="1" si="529"/>
        <v>146448.42705150734</v>
      </c>
      <c r="BQ939" s="15">
        <f ca="1">Inputs!$B$20*EXP($B$10-0.5*C$7^2+C$7*AJ939)</f>
        <v>4769.0846651329439</v>
      </c>
      <c r="BR939" s="15">
        <f t="shared" ca="1" si="530"/>
        <v>6519.8017755300916</v>
      </c>
      <c r="BS939" s="15">
        <f t="shared" ca="1" si="531"/>
        <v>9017.2125813749371</v>
      </c>
      <c r="BT939" s="15">
        <f t="shared" ca="1" si="532"/>
        <v>18888.230650817175</v>
      </c>
      <c r="BU939" s="15">
        <f t="shared" ca="1" si="533"/>
        <v>20921.12726364618</v>
      </c>
      <c r="BV939" s="15">
        <f t="shared" ca="1" si="534"/>
        <v>23975.366257945534</v>
      </c>
      <c r="BW939" s="15">
        <f t="shared" ca="1" si="535"/>
        <v>37018.873261799134</v>
      </c>
      <c r="BX939" s="15">
        <f t="shared" ca="1" si="536"/>
        <v>37933.230898460803</v>
      </c>
      <c r="BY939" s="15">
        <f t="shared" ca="1" si="537"/>
        <v>46281.196659220921</v>
      </c>
      <c r="BZ939" s="15">
        <f t="shared" ca="1" si="538"/>
        <v>52348.72303829922</v>
      </c>
      <c r="CA939" s="15">
        <f t="shared" ca="1" si="539"/>
        <v>73525.09890715791</v>
      </c>
      <c r="CB939" s="15">
        <f ca="1">(AU939*DCF!C$10-DCF!C$5*MAX(AU939*DCF!C$10,0)-MAX(AU939-Inputs!$B$6,0)/Inputs!$B$10)*DCF!C$6</f>
        <v>1032.2334042864306</v>
      </c>
      <c r="CC939" s="15">
        <f ca="1">(AV939*DCF!D$10-DCF!D$5*MAX(AV939*DCF!D$10,0)-MAX(AV939-AU939,0)/Inputs!$B$10)*DCF!D$6</f>
        <v>1580.053359269592</v>
      </c>
      <c r="CD939" s="15">
        <f ca="1">(AW939*DCF!E$10-DCF!E$5*MAX(AW939*DCF!E$10,0)-MAX(AW939-AV939,0)/Inputs!$B$10)*DCF!E$6</f>
        <v>1653.1531325001549</v>
      </c>
      <c r="CE939" s="15">
        <f ca="1">(AX939*DCF!F$10-DCF!F$5*MAX(AX939*DCF!F$10,0)-MAX(AX939-AW939,0)/Inputs!$B$10)*DCF!F$6</f>
        <v>1854.4746421062539</v>
      </c>
      <c r="CF939" s="15">
        <f ca="1">(AY939*DCF!G$10-DCF!G$5*MAX(AY939*DCF!G$10,0)-MAX(AY939-AX939,0)/Inputs!$B$10)*DCF!G$6</f>
        <v>2190.3404807828097</v>
      </c>
      <c r="CG939" s="15">
        <f ca="1">(AZ939*DCF!H$10-DCF!H$5*MAX(AZ939*DCF!H$10,0)-MAX(AZ939-AY939,0)/Inputs!$B$10)*DCF!H$6</f>
        <v>2401.1703301537414</v>
      </c>
      <c r="CH939" s="15">
        <f ca="1">(BA939*DCF!I$10-DCF!I$5*MAX(BA939*DCF!I$10,0)-MAX(BA939-AZ939,0)/Inputs!$B$10)*DCF!I$6</f>
        <v>2611.0032374537427</v>
      </c>
      <c r="CI939" s="15">
        <f ca="1">(BB939*DCF!J$10-DCF!J$5*MAX(BB939*DCF!J$10,0)-MAX(BB939-BA939,0)/Inputs!$B$10)*DCF!J$6</f>
        <v>3147.127751665535</v>
      </c>
      <c r="CJ939" s="15">
        <f ca="1">(BC939*DCF!K$10-DCF!K$5*MAX(BC939*DCF!K$10,0)-MAX(BC939-BB939,0)/Inputs!$B$10)*DCF!K$6</f>
        <v>3135.1814025730814</v>
      </c>
      <c r="CK939" s="15">
        <f ca="1">(BD939*DCF!L$10-DCF!L$5*MAX(BD939*DCF!L$10,0)-MAX(BD939-BC939,0)/Inputs!$B$10)*DCF!L$6</f>
        <v>4208.3788091194419</v>
      </c>
      <c r="CL939" s="15">
        <f ca="1">(BE939*DCF!M$10-DCF!M$5*MAX(BE939*DCF!M$10,0)-MAX(BE939-BD939,0)/Inputs!$B$10)*DCF!M$6</f>
        <v>4928.8507141059663</v>
      </c>
      <c r="CM939" s="15">
        <f ca="1">(BF939*DCF!C$28-DCF!C$5*MAX(BF939*DCF!C$28,0)-MAX(BF939-Inputs!$B$13,0)/Inputs!$B$17)*DCF!C$6</f>
        <v>3823.5578472419902</v>
      </c>
      <c r="CN939" s="15">
        <f ca="1">(BG939*DCF!D$28-DCF!D$5*MAX(BG939*DCF!D$28,0)-MAX(BG939-BF939,0)/Inputs!$B$17)*DCF!D$6</f>
        <v>5725.3145541844351</v>
      </c>
      <c r="CO939" s="15">
        <f ca="1">(BH939*DCF!E$28-DCF!E$5*MAX(BH939*DCF!E$28,0)-MAX(BH939-BG939,0)/Inputs!$B$17)*DCF!E$6</f>
        <v>8927.9752722738522</v>
      </c>
      <c r="CP939" s="15">
        <f ca="1">(BI939*DCF!F$28-DCF!F$5*MAX(BI939*DCF!F$28,0)-MAX(BI939-BH939,0)/Inputs!$B$17)*DCF!F$6</f>
        <v>10868.186620337105</v>
      </c>
      <c r="CQ939" s="15">
        <f ca="1">(BJ939*DCF!G$28-DCF!G$5*MAX(BJ939*DCF!G$28,0)-MAX(BJ939-BI939,0)/Inputs!$B$17)*DCF!G$6</f>
        <v>12740.814380830769</v>
      </c>
      <c r="CR939" s="15">
        <f ca="1">(BK939*DCF!H$28-DCF!H$5*MAX(BK939*DCF!H$28,0)-MAX(BK939-BJ939,0)/Inputs!$B$17)*DCF!H$6</f>
        <v>14783.166165125076</v>
      </c>
      <c r="CS939" s="15">
        <f ca="1">(BL939*DCF!I$28-DCF!I$5*MAX(BL939*DCF!I$28,0)-MAX(BL939-BK939,0)/Inputs!$B$17)*DCF!I$6</f>
        <v>17003.678419392054</v>
      </c>
      <c r="CT939" s="15">
        <f ca="1">(BM939*DCF!J$28-DCF!J$5*MAX(BM939*DCF!J$28,0)-MAX(BM939-BL939,0)/Inputs!$B$17)*DCF!J$6</f>
        <v>17462.176677409174</v>
      </c>
      <c r="CU939" s="15">
        <f ca="1">(BN939*DCF!K$28-DCF!K$5*MAX(BN939*DCF!K$28,0)-MAX(BN939-BM939,0)/Inputs!$B$17)*DCF!K$6</f>
        <v>17577.315780996072</v>
      </c>
      <c r="CV939" s="15">
        <f ca="1">(BO939*DCF!L$28-DCF!L$5*MAX(BO939*DCF!L$28,0)-MAX(BO939-BN939,0)/Inputs!$B$17)*DCF!L$6</f>
        <v>19747.758245009976</v>
      </c>
      <c r="CW939" s="15">
        <f ca="1">(BP939*DCF!M$28-DCF!M$5*MAX(BP939*DCF!M$28,0)-MAX(BP939-BO939,0)/Inputs!$B$17)*DCF!M$6</f>
        <v>23810.822512478298</v>
      </c>
      <c r="CX939" s="15">
        <f ca="1">(BQ939*DCF!C$46-DCF!C$5*MAX(BQ939*DCF!C$46,0)-MAX(BQ939-Inputs!$B$20,0)/Inputs!$B$24)*DCF!C$6</f>
        <v>-1825.6937633715545</v>
      </c>
      <c r="CY939" s="15">
        <f ca="1">(BR939*DCF!D$46-DCF!D$5*MAX(BR939*DCF!D$46,0)-MAX(BR939-BQ939,0)/Inputs!$B$24)*DCF!D$6</f>
        <v>-1859.7945780751656</v>
      </c>
      <c r="CZ939" s="15">
        <f ca="1">(BS939*DCF!E$46-DCF!E$5*MAX(BS939*DCF!E$46,0)-MAX(BS939-BR939,0)/Inputs!$B$24)*DCF!E$6</f>
        <v>-2050.7116749246138</v>
      </c>
      <c r="DA939" s="15">
        <f ca="1">(BT939*DCF!F$46-DCF!F$5*MAX(BT939*DCF!F$46,0)-MAX(BT939-BS939,0)/Inputs!$B$24)*DCF!F$6</f>
        <v>-4969.9101022653249</v>
      </c>
      <c r="DB939" s="15">
        <f ca="1">(BU939*DCF!G$46-DCF!G$5*MAX(BU939*DCF!G$46,0)-MAX(BU939-BT939,0)/Inputs!$B$24)*DCF!G$6</f>
        <v>-1387.5716414716014</v>
      </c>
      <c r="DC939" s="15">
        <f ca="1">(BV939*DCF!H$46-DCF!H$5*MAX(BV939*DCF!H$46,0)-MAX(BV939-BU939,0)/Inputs!$B$24)*DCF!H$6</f>
        <v>-949.08605384572468</v>
      </c>
      <c r="DD939" s="15">
        <f ca="1">(BW939*DCF!I$46-DCF!I$5*MAX(BW939*DCF!I$46,0)-MAX(BW939-BV939,0)/Inputs!$B$24)*DCF!I$6</f>
        <v>-2889.3210401744409</v>
      </c>
      <c r="DE939" s="15">
        <f ca="1">(BX939*DCF!J$46-DCF!J$5*MAX(BX939*DCF!J$46,0)-MAX(BX939-BW939,0)/Inputs!$B$24)*DCF!J$6</f>
        <v>1348.7214006963388</v>
      </c>
      <c r="DF939" s="15">
        <f ca="1">(BY939*DCF!K$46-DCF!K$5*MAX(BY939*DCF!K$46,0)-MAX(BY939-BX939,0)/Inputs!$B$24)*DCF!K$6</f>
        <v>598.70700980379331</v>
      </c>
      <c r="DG939" s="15">
        <f ca="1">(BZ939*DCF!L$46-DCF!L$5*MAX(BZ939*DCF!L$46,0)-MAX(BZ939-BY939,0)/Inputs!$B$24)*DCF!L$6</f>
        <v>2245.5240392925716</v>
      </c>
      <c r="DH939" s="15">
        <f ca="1">(CA939*DCF!M$46-DCF!M$5*MAX(CA939*DCF!M$46,0)-MAX(CA939-BZ939,0)/Inputs!$B$24)*DCF!M$6</f>
        <v>1337.0264903587345</v>
      </c>
      <c r="DI939" s="15">
        <f ca="1">SUM(CB939:CL939)+BE939*DCF!M$10*(1+Inputs!$B$30)*(1-Inputs!$B$33)*(1-Inputs!$B$30/Inputs!$B$31)/(Inputs!$B$29-Inputs!$B$30)*DCF!M$6</f>
        <v>154476.88378940884</v>
      </c>
      <c r="DJ939" s="15">
        <f ca="1">SUM(CM939:CW939)+BP939*DCF!M$28*(1+Inputs!$B$30)*(1-Inputs!$B$33)*(1-Inputs!$B$30/Inputs!$B$31)/(Inputs!$B$29-Inputs!$B$30)*DCF!M$6</f>
        <v>695894.64522769011</v>
      </c>
      <c r="DK939" s="15">
        <f ca="1">SUM(CX939:DH939)+CA939*DCF!M$46*(1+Inputs!$B$30)*(1-Inputs!$B$33)*(1-Inputs!$B$30/Inputs!$B$31)/(Inputs!$B$29-Inputs!$B$30)*DCF!M$6</f>
        <v>103276.40260124498</v>
      </c>
      <c r="DM939" s="15">
        <f ca="1">DI939+DJ939+DK939+Inputs!$B$34+Inputs!$B$36-Inputs!$B$35</f>
        <v>1030498.931618344</v>
      </c>
    </row>
    <row r="940" spans="1:117" x14ac:dyDescent="0.75">
      <c r="A940" s="11">
        <v>927</v>
      </c>
      <c r="C940" s="24">
        <f t="shared" ca="1" si="542"/>
        <v>1.4331322489121638</v>
      </c>
      <c r="D940" s="24">
        <f t="shared" ca="1" si="542"/>
        <v>-0.4629560006280502</v>
      </c>
      <c r="E940" s="24">
        <f t="shared" ca="1" si="542"/>
        <v>-0.65004684156566495</v>
      </c>
      <c r="F940" s="24">
        <f t="shared" ca="1" si="542"/>
        <v>-2.1834324532766782</v>
      </c>
      <c r="G940" s="24">
        <f t="shared" ca="1" si="542"/>
        <v>-1.0716719053096255</v>
      </c>
      <c r="H940" s="24">
        <f t="shared" ca="1" si="542"/>
        <v>0.55269467787385096</v>
      </c>
      <c r="I940" s="24">
        <f t="shared" ca="1" si="542"/>
        <v>0.12636061897748524</v>
      </c>
      <c r="J940" s="24">
        <f t="shared" ca="1" si="542"/>
        <v>0.78674799399350637</v>
      </c>
      <c r="K940" s="24">
        <f t="shared" ca="1" si="542"/>
        <v>-0.90189921916449267</v>
      </c>
      <c r="L940" s="24">
        <f t="shared" ca="1" si="542"/>
        <v>0.13716359460375321</v>
      </c>
      <c r="M940" s="24">
        <f t="shared" ca="1" si="542"/>
        <v>0.40949160070358664</v>
      </c>
      <c r="N940" s="24">
        <f ca="1">SQRT(Inputs!$B$38)*C940+SQRT(1-Inputs!$B$38)*_xlfn.NORM.S.INV(RAND())</f>
        <v>0.53599458951999346</v>
      </c>
      <c r="O940" s="24">
        <f ca="1">SQRT(Inputs!$B$38)*D940+SQRT(1-Inputs!$B$38)*_xlfn.NORM.S.INV(RAND())</f>
        <v>-0.62087824510277079</v>
      </c>
      <c r="P940" s="24">
        <f ca="1">SQRT(Inputs!$B$38)*E940+SQRT(1-Inputs!$B$38)*_xlfn.NORM.S.INV(RAND())</f>
        <v>-0.72767853803856475</v>
      </c>
      <c r="Q940" s="24">
        <f ca="1">SQRT(Inputs!$B$38)*F940+SQRT(1-Inputs!$B$38)*_xlfn.NORM.S.INV(RAND())</f>
        <v>-1.2334511176147913</v>
      </c>
      <c r="R940" s="24">
        <f ca="1">SQRT(Inputs!$B$38)*G940+SQRT(1-Inputs!$B$38)*_xlfn.NORM.S.INV(RAND())</f>
        <v>-0.53651817995486062</v>
      </c>
      <c r="S940" s="24">
        <f ca="1">SQRT(Inputs!$B$38)*H940+SQRT(1-Inputs!$B$38)*_xlfn.NORM.S.INV(RAND())</f>
        <v>-0.33189821459655744</v>
      </c>
      <c r="T940" s="24">
        <f ca="1">SQRT(Inputs!$B$38)*I940+SQRT(1-Inputs!$B$38)*_xlfn.NORM.S.INV(RAND())</f>
        <v>0.59168985884973169</v>
      </c>
      <c r="U940" s="24">
        <f ca="1">SQRT(Inputs!$B$38)*J940+SQRT(1-Inputs!$B$38)*_xlfn.NORM.S.INV(RAND())</f>
        <v>-1.9470673776400937</v>
      </c>
      <c r="V940" s="24">
        <f ca="1">SQRT(Inputs!$B$38)*K940+SQRT(1-Inputs!$B$38)*_xlfn.NORM.S.INV(RAND())</f>
        <v>-1.1713872731519919</v>
      </c>
      <c r="W940" s="24">
        <f ca="1">SQRT(Inputs!$B$38)*L940+SQRT(1-Inputs!$B$38)*_xlfn.NORM.S.INV(RAND())</f>
        <v>0.53504151960858537</v>
      </c>
      <c r="X940" s="24">
        <f ca="1">SQRT(Inputs!$B$38)*M940+SQRT(1-Inputs!$B$38)*_xlfn.NORM.S.INV(RAND())</f>
        <v>-4.9625232895803589E-2</v>
      </c>
      <c r="Y940" s="24">
        <f ca="1">SQRT(Inputs!$B$38)*C940+SQRT(1-Inputs!$B$38)*_xlfn.NORM.S.INV(RAND())</f>
        <v>1.5922013782658913</v>
      </c>
      <c r="Z940" s="24">
        <f ca="1">SQRT(Inputs!$B$38)*D940+SQRT(1-Inputs!$B$38)*_xlfn.NORM.S.INV(RAND())</f>
        <v>-0.29181762454713245</v>
      </c>
      <c r="AA940" s="24">
        <f ca="1">SQRT(Inputs!$B$38)*E940+SQRT(1-Inputs!$B$38)*_xlfn.NORM.S.INV(RAND())</f>
        <v>-0.9519717767642657</v>
      </c>
      <c r="AB940" s="24">
        <f ca="1">SQRT(Inputs!$B$38)*F940+SQRT(1-Inputs!$B$38)*_xlfn.NORM.S.INV(RAND())</f>
        <v>-1.1729489836589497</v>
      </c>
      <c r="AC940" s="24">
        <f ca="1">SQRT(Inputs!$B$38)*G940+SQRT(1-Inputs!$B$38)*_xlfn.NORM.S.INV(RAND())</f>
        <v>-0.75201195696827505</v>
      </c>
      <c r="AD940" s="24">
        <f ca="1">SQRT(Inputs!$B$38)*H940+SQRT(1-Inputs!$B$38)*_xlfn.NORM.S.INV(RAND())</f>
        <v>0.34319834774070668</v>
      </c>
      <c r="AE940" s="24">
        <f ca="1">SQRT(Inputs!$B$38)*I940+SQRT(1-Inputs!$B$38)*_xlfn.NORM.S.INV(RAND())</f>
        <v>-0.52122905327708557</v>
      </c>
      <c r="AF940" s="24">
        <f ca="1">SQRT(Inputs!$B$38)*J940+SQRT(1-Inputs!$B$38)*_xlfn.NORM.S.INV(RAND())</f>
        <v>1.1621718973992601</v>
      </c>
      <c r="AG940" s="24">
        <f ca="1">SQRT(Inputs!$B$38)*K940+SQRT(1-Inputs!$B$38)*_xlfn.NORM.S.INV(RAND())</f>
        <v>0.17258337184039224</v>
      </c>
      <c r="AH940" s="24">
        <f ca="1">SQRT(Inputs!$B$38)*L940+SQRT(1-Inputs!$B$38)*_xlfn.NORM.S.INV(RAND())</f>
        <v>0.63661218831634758</v>
      </c>
      <c r="AI940" s="24">
        <f ca="1">SQRT(Inputs!$B$38)*M940+SQRT(1-Inputs!$B$38)*_xlfn.NORM.S.INV(RAND())</f>
        <v>-1.1596145520104901</v>
      </c>
      <c r="AJ940" s="24">
        <f ca="1">SQRT(Inputs!$B$38)*C940+SQRT(1-Inputs!$B$38)*_xlfn.NORM.S.INV(RAND())</f>
        <v>5.0488432048514276E-2</v>
      </c>
      <c r="AK940" s="24">
        <f ca="1">SQRT(Inputs!$B$38)*D940+SQRT(1-Inputs!$B$38)*_xlfn.NORM.S.INV(RAND())</f>
        <v>-0.64791640186086608</v>
      </c>
      <c r="AL940" s="24">
        <f ca="1">SQRT(Inputs!$B$38)*E940+SQRT(1-Inputs!$B$38)*_xlfn.NORM.S.INV(RAND())</f>
        <v>0.11728237258805663</v>
      </c>
      <c r="AM940" s="24">
        <f ca="1">SQRT(Inputs!$B$38)*F940+SQRT(1-Inputs!$B$38)*_xlfn.NORM.S.INV(RAND())</f>
        <v>-0.47966761784283207</v>
      </c>
      <c r="AN940" s="24">
        <f ca="1">SQRT(Inputs!$B$38)*G940+SQRT(1-Inputs!$B$38)*_xlfn.NORM.S.INV(RAND())</f>
        <v>-0.68694008553032393</v>
      </c>
      <c r="AO940" s="24">
        <f ca="1">SQRT(Inputs!$B$38)*H940+SQRT(1-Inputs!$B$38)*_xlfn.NORM.S.INV(RAND())</f>
        <v>0.10525070800641487</v>
      </c>
      <c r="AP940" s="24">
        <f ca="1">SQRT(Inputs!$B$38)*I940+SQRT(1-Inputs!$B$38)*_xlfn.NORM.S.INV(RAND())</f>
        <v>-0.38957515416351191</v>
      </c>
      <c r="AQ940" s="24">
        <f ca="1">SQRT(Inputs!$B$38)*J940+SQRT(1-Inputs!$B$38)*_xlfn.NORM.S.INV(RAND())</f>
        <v>-7.3861608549977142E-2</v>
      </c>
      <c r="AR940" s="24">
        <f ca="1">SQRT(Inputs!$B$38)*K940+SQRT(1-Inputs!$B$38)*_xlfn.NORM.S.INV(RAND())</f>
        <v>0.28861533603036654</v>
      </c>
      <c r="AS940" s="24">
        <f ca="1">SQRT(Inputs!$B$38)*L940+SQRT(1-Inputs!$B$38)*_xlfn.NORM.S.INV(RAND())</f>
        <v>-0.37549810348123225</v>
      </c>
      <c r="AT940" s="24">
        <f ca="1">SQRT(Inputs!$B$38)*M940+SQRT(1-Inputs!$B$38)*_xlfn.NORM.S.INV(RAND())</f>
        <v>-0.37594335623598873</v>
      </c>
      <c r="AU940" s="15">
        <f ca="1">Inputs!$B$6*EXP($B$8-0.5*C$5^2+C$5*N940)</f>
        <v>5412.00822327694</v>
      </c>
      <c r="AV940" s="15">
        <f t="shared" ca="1" si="510"/>
        <v>6012.9419543060067</v>
      </c>
      <c r="AW940" s="15">
        <f t="shared" ca="1" si="511"/>
        <v>6646.2955122169551</v>
      </c>
      <c r="AX940" s="15">
        <f t="shared" ca="1" si="512"/>
        <v>6955.6131819014645</v>
      </c>
      <c r="AY940" s="15">
        <f t="shared" ca="1" si="513"/>
        <v>7984.1833671655968</v>
      </c>
      <c r="AZ940" s="15">
        <f t="shared" ca="1" si="514"/>
        <v>9414.42426948518</v>
      </c>
      <c r="BA940" s="15">
        <f t="shared" ca="1" si="515"/>
        <v>12256.842493180429</v>
      </c>
      <c r="BB940" s="15">
        <f t="shared" ca="1" si="516"/>
        <v>12346.609033989773</v>
      </c>
      <c r="BC940" s="15">
        <f t="shared" ca="1" si="517"/>
        <v>13504.738816949972</v>
      </c>
      <c r="BD940" s="15">
        <f t="shared" ca="1" si="518"/>
        <v>17393.608220110498</v>
      </c>
      <c r="BE940" s="15">
        <f t="shared" ca="1" si="519"/>
        <v>21217.518574084981</v>
      </c>
      <c r="BF940" s="15">
        <f ca="1">Inputs!$B$13*EXP($B$9-0.5*C$6^2+C$6*Y940)</f>
        <v>18964.41252813947</v>
      </c>
      <c r="BG940" s="15">
        <f t="shared" ca="1" si="520"/>
        <v>21927.087699683041</v>
      </c>
      <c r="BH940" s="15">
        <f t="shared" ca="1" si="521"/>
        <v>22877.857634418153</v>
      </c>
      <c r="BI940" s="15">
        <f t="shared" ca="1" si="522"/>
        <v>23379.905261339281</v>
      </c>
      <c r="BJ940" s="15">
        <f t="shared" ca="1" si="523"/>
        <v>25717.750745906436</v>
      </c>
      <c r="BK940" s="15">
        <f t="shared" ca="1" si="524"/>
        <v>33073.447607765956</v>
      </c>
      <c r="BL940" s="15">
        <f t="shared" ca="1" si="525"/>
        <v>37973.157309002701</v>
      </c>
      <c r="BM940" s="15">
        <f t="shared" ca="1" si="526"/>
        <v>53926.917701107734</v>
      </c>
      <c r="BN940" s="15">
        <f t="shared" ca="1" si="527"/>
        <v>67709.316586560075</v>
      </c>
      <c r="BO940" s="15">
        <f t="shared" ca="1" si="528"/>
        <v>89708.050271855915</v>
      </c>
      <c r="BP940" s="15">
        <f t="shared" ca="1" si="529"/>
        <v>96820.138872855183</v>
      </c>
      <c r="BQ940" s="15">
        <f ca="1">Inputs!$B$20*EXP($B$10-0.5*C$7^2+C$7*AJ940)</f>
        <v>4367.0196733651301</v>
      </c>
      <c r="BR940" s="15">
        <f t="shared" ca="1" si="530"/>
        <v>4823.4864654850553</v>
      </c>
      <c r="BS940" s="15">
        <f t="shared" ca="1" si="531"/>
        <v>6831.5263994925454</v>
      </c>
      <c r="BT940" s="15">
        <f t="shared" ca="1" si="532"/>
        <v>8305.4904829280385</v>
      </c>
      <c r="BU940" s="15">
        <f t="shared" ca="1" si="533"/>
        <v>9747.7193739862396</v>
      </c>
      <c r="BV940" s="15">
        <f t="shared" ca="1" si="534"/>
        <v>13887.324406658736</v>
      </c>
      <c r="BW940" s="15">
        <f t="shared" ca="1" si="535"/>
        <v>17845.218032512767</v>
      </c>
      <c r="BX940" s="15">
        <f t="shared" ca="1" si="536"/>
        <v>24592.544930568241</v>
      </c>
      <c r="BY940" s="15">
        <f t="shared" ca="1" si="537"/>
        <v>36414.610086081157</v>
      </c>
      <c r="BZ940" s="15">
        <f t="shared" ca="1" si="538"/>
        <v>47686.74289728958</v>
      </c>
      <c r="CA940" s="15">
        <f t="shared" ca="1" si="539"/>
        <v>62656.615254044693</v>
      </c>
      <c r="CB940" s="15">
        <f ca="1">(AU940*DCF!C$10-DCF!C$5*MAX(AU940*DCF!C$10,0)-MAX(AU940-Inputs!$B$6,0)/Inputs!$B$10)*DCF!C$6</f>
        <v>1039.8673718575565</v>
      </c>
      <c r="CC940" s="15">
        <f ca="1">(AV940*DCF!D$10-DCF!D$5*MAX(AV940*DCF!D$10,0)-MAX(AV940-AU940,0)/Inputs!$B$10)*DCF!D$6</f>
        <v>1319.0919022590876</v>
      </c>
      <c r="CD940" s="15">
        <f ca="1">(AW940*DCF!E$10-DCF!E$5*MAX(AW940*DCF!E$10,0)-MAX(AW940-AV940,0)/Inputs!$B$10)*DCF!E$6</f>
        <v>1391.8663841760397</v>
      </c>
      <c r="CE940" s="15">
        <f ca="1">(AX940*DCF!F$10-DCF!F$5*MAX(AX940*DCF!F$10,0)-MAX(AX940-AW940,0)/Inputs!$B$10)*DCF!F$6</f>
        <v>1454.0379343881</v>
      </c>
      <c r="CF940" s="15">
        <f ca="1">(AY940*DCF!G$10-DCF!G$5*MAX(AY940*DCF!G$10,0)-MAX(AY940-AX940,0)/Inputs!$B$10)*DCF!G$6</f>
        <v>1447.3509665099034</v>
      </c>
      <c r="CG940" s="15">
        <f ca="1">(AZ940*DCF!H$10-DCF!H$5*MAX(AZ940*DCF!H$10,0)-MAX(AZ940-AY940,0)/Inputs!$B$10)*DCF!H$6</f>
        <v>1573.85231205168</v>
      </c>
      <c r="CH940" s="15">
        <f ca="1">(BA940*DCF!I$10-DCF!I$5*MAX(BA940*DCF!I$10,0)-MAX(BA940-AZ940,0)/Inputs!$B$10)*DCF!I$6</f>
        <v>1772.6218145090654</v>
      </c>
      <c r="CI940" s="15">
        <f ca="1">(BB940*DCF!J$10-DCF!J$5*MAX(BB940*DCF!J$10,0)-MAX(BB940-BA940,0)/Inputs!$B$10)*DCF!J$6</f>
        <v>2105.1041183444895</v>
      </c>
      <c r="CJ940" s="15">
        <f ca="1">(BC940*DCF!K$10-DCF!K$5*MAX(BC940*DCF!K$10,0)-MAX(BC940-BB940,0)/Inputs!$B$10)*DCF!K$6</f>
        <v>2011.9255225366078</v>
      </c>
      <c r="CK940" s="15">
        <f ca="1">(BD940*DCF!L$10-DCF!L$5*MAX(BD940*DCF!L$10,0)-MAX(BD940-BC940,0)/Inputs!$B$10)*DCF!L$6</f>
        <v>2120.3930957643543</v>
      </c>
      <c r="CL940" s="15">
        <f ca="1">(BE940*DCF!M$10-DCF!M$5*MAX(BE940*DCF!M$10,0)-MAX(BE940-BD940,0)/Inputs!$B$10)*DCF!M$6</f>
        <v>2537.2593492667961</v>
      </c>
      <c r="CM940" s="15">
        <f ca="1">(BF940*DCF!C$28-DCF!C$5*MAX(BF940*DCF!C$28,0)-MAX(BF940-Inputs!$B$13,0)/Inputs!$B$17)*DCF!C$6</f>
        <v>4037.834533896942</v>
      </c>
      <c r="CN940" s="15">
        <f ca="1">(BG940*DCF!D$28-DCF!D$5*MAX(BG940*DCF!D$28,0)-MAX(BG940-BF940,0)/Inputs!$B$17)*DCF!D$6</f>
        <v>5825.9585981190266</v>
      </c>
      <c r="CO940" s="15">
        <f ca="1">(BH940*DCF!E$28-DCF!E$5*MAX(BH940*DCF!E$28,0)-MAX(BH940-BG940,0)/Inputs!$B$17)*DCF!E$6</f>
        <v>6292.0329883501299</v>
      </c>
      <c r="CP940" s="15">
        <f ca="1">(BI940*DCF!F$28-DCF!F$5*MAX(BI940*DCF!F$28,0)-MAX(BI940-BH940,0)/Inputs!$B$17)*DCF!F$6</f>
        <v>6255.622725635284</v>
      </c>
      <c r="CQ940" s="15">
        <f ca="1">(BJ940*DCF!G$28-DCF!G$5*MAX(BJ940*DCF!G$28,0)-MAX(BJ940-BI940,0)/Inputs!$B$17)*DCF!G$6</f>
        <v>6279.4630356272983</v>
      </c>
      <c r="CR940" s="15">
        <f ca="1">(BK940*DCF!H$28-DCF!H$5*MAX(BK940*DCF!H$28,0)-MAX(BK940-BJ940,0)/Inputs!$B$17)*DCF!H$6</f>
        <v>7036.559618397946</v>
      </c>
      <c r="CS940" s="15">
        <f ca="1">(BL940*DCF!I$28-DCF!I$5*MAX(BL940*DCF!I$28,0)-MAX(BL940-BK940,0)/Inputs!$B$17)*DCF!I$6</f>
        <v>8226.2447157663792</v>
      </c>
      <c r="CT940" s="15">
        <f ca="1">(BM940*DCF!J$28-DCF!J$5*MAX(BM940*DCF!J$28,0)-MAX(BM940-BL940,0)/Inputs!$B$17)*DCF!J$6</f>
        <v>9914.8411628503945</v>
      </c>
      <c r="CU940" s="15">
        <f ca="1">(BN940*DCF!K$28-DCF!K$5*MAX(BN940*DCF!K$28,0)-MAX(BN940-BM940,0)/Inputs!$B$17)*DCF!K$6</f>
        <v>12610.91209813452</v>
      </c>
      <c r="CV940" s="15">
        <f ca="1">(BO940*DCF!L$28-DCF!L$5*MAX(BO940*DCF!L$28,0)-MAX(BO940-BN940,0)/Inputs!$B$17)*DCF!L$6</f>
        <v>15409.445590806245</v>
      </c>
      <c r="CW940" s="15">
        <f ca="1">(BP940*DCF!M$28-DCF!M$5*MAX(BP940*DCF!M$28,0)-MAX(BP940-BO940,0)/Inputs!$B$17)*DCF!M$6</f>
        <v>17473.352058051241</v>
      </c>
      <c r="CX940" s="15">
        <f ca="1">(BQ940*DCF!C$46-DCF!C$5*MAX(BQ940*DCF!C$46,0)-MAX(BQ940-Inputs!$B$20,0)/Inputs!$B$24)*DCF!C$6</f>
        <v>-1547.1267944793049</v>
      </c>
      <c r="CY940" s="15">
        <f ca="1">(BR940*DCF!D$46-DCF!D$5*MAX(BR940*DCF!D$46,0)-MAX(BR940-BQ940,0)/Inputs!$B$24)*DCF!D$6</f>
        <v>-1018.0272456790307</v>
      </c>
      <c r="CZ940" s="15">
        <f ca="1">(BS940*DCF!E$46-DCF!E$5*MAX(BS940*DCF!E$46,0)-MAX(BS940-BR940,0)/Inputs!$B$24)*DCF!E$6</f>
        <v>-1599.3539528405909</v>
      </c>
      <c r="DA940" s="15">
        <f ca="1">(BT940*DCF!F$46-DCF!F$5*MAX(BT940*DCF!F$46,0)-MAX(BT940-BS940,0)/Inputs!$B$24)*DCF!F$6</f>
        <v>-1141.5752466213489</v>
      </c>
      <c r="DB940" s="15">
        <f ca="1">(BU940*DCF!G$46-DCF!G$5*MAX(BU940*DCF!G$46,0)-MAX(BU940-BT940,0)/Inputs!$B$24)*DCF!G$6</f>
        <v>-813.03132458741709</v>
      </c>
      <c r="DC940" s="15">
        <f ca="1">(BV940*DCF!H$46-DCF!H$5*MAX(BV940*DCF!H$46,0)-MAX(BV940-BU940,0)/Inputs!$B$24)*DCF!H$6</f>
        <v>-1286.3569001221274</v>
      </c>
      <c r="DD940" s="15">
        <f ca="1">(BW940*DCF!I$46-DCF!I$5*MAX(BW940*DCF!I$46,0)-MAX(BW940-BV940,0)/Inputs!$B$24)*DCF!I$6</f>
        <v>-724.01591994378214</v>
      </c>
      <c r="DE940" s="15">
        <f ca="1">(BX940*DCF!J$46-DCF!J$5*MAX(BX940*DCF!J$46,0)-MAX(BX940-BW940,0)/Inputs!$B$24)*DCF!J$6</f>
        <v>-757.69162431843415</v>
      </c>
      <c r="DF940" s="15">
        <f ca="1">(BY940*DCF!K$46-DCF!K$5*MAX(BY940*DCF!K$46,0)-MAX(BY940-BX940,0)/Inputs!$B$24)*DCF!K$6</f>
        <v>-815.96710774944995</v>
      </c>
      <c r="DG940" s="15">
        <f ca="1">(BZ940*DCF!L$46-DCF!L$5*MAX(BZ940*DCF!L$46,0)-MAX(BZ940-BY940,0)/Inputs!$B$24)*DCF!L$6</f>
        <v>745.44308688234196</v>
      </c>
      <c r="DH940" s="15">
        <f ca="1">(CA940*DCF!M$46-DCF!M$5*MAX(CA940*DCF!M$46,0)-MAX(CA940-BZ940,0)/Inputs!$B$24)*DCF!M$6</f>
        <v>1782.4880672701563</v>
      </c>
      <c r="DI940" s="15">
        <f ca="1">SUM(CB940:CL940)+BE940*DCF!M$10*(1+Inputs!$B$30)*(1-Inputs!$B$33)*(1-Inputs!$B$30/Inputs!$B$31)/(Inputs!$B$29-Inputs!$B$30)*DCF!M$6</f>
        <v>77822.005535979086</v>
      </c>
      <c r="DJ940" s="15">
        <f ca="1">SUM(CM940:CW940)+BP940*DCF!M$28*(1+Inputs!$B$30)*(1-Inputs!$B$33)*(1-Inputs!$B$30/Inputs!$B$31)/(Inputs!$B$29-Inputs!$B$30)*DCF!M$6</f>
        <v>458631.23618823307</v>
      </c>
      <c r="DK940" s="15">
        <f ca="1">SUM(CX940:DH940)+CA940*DCF!M$46*(1+Inputs!$B$30)*(1-Inputs!$B$33)*(1-Inputs!$B$30/Inputs!$B$31)/(Inputs!$B$29-Inputs!$B$30)*DCF!M$6</f>
        <v>89699.334371126475</v>
      </c>
      <c r="DM940" s="15">
        <f ca="1">DI940+DJ940+DK940+Inputs!$B$34+Inputs!$B$36-Inputs!$B$35</f>
        <v>703003.57609533868</v>
      </c>
    </row>
    <row r="941" spans="1:117" x14ac:dyDescent="0.75">
      <c r="A941" s="11">
        <v>928</v>
      </c>
      <c r="C941" s="24">
        <f t="shared" ca="1" si="542"/>
        <v>-2.0109083427862786</v>
      </c>
      <c r="D941" s="24">
        <f t="shared" ca="1" si="542"/>
        <v>-0.57546000671243447</v>
      </c>
      <c r="E941" s="24">
        <f t="shared" ca="1" si="542"/>
        <v>0.62950014050408243</v>
      </c>
      <c r="F941" s="24">
        <f t="shared" ca="1" si="542"/>
        <v>-0.34834113127034527</v>
      </c>
      <c r="G941" s="24">
        <f t="shared" ca="1" si="542"/>
        <v>5.4484123195121137E-2</v>
      </c>
      <c r="H941" s="24">
        <f t="shared" ca="1" si="542"/>
        <v>0.60780851988515305</v>
      </c>
      <c r="I941" s="24">
        <f t="shared" ca="1" si="542"/>
        <v>1.850230049099796</v>
      </c>
      <c r="J941" s="24">
        <f t="shared" ca="1" si="542"/>
        <v>-1.9761588522581204</v>
      </c>
      <c r="K941" s="24">
        <f t="shared" ca="1" si="542"/>
        <v>-0.20204980848695653</v>
      </c>
      <c r="L941" s="24">
        <f t="shared" ca="1" si="542"/>
        <v>-0.4918073465413399</v>
      </c>
      <c r="M941" s="24">
        <f t="shared" ca="1" si="542"/>
        <v>0.33811605716166804</v>
      </c>
      <c r="N941" s="24">
        <f ca="1">SQRT(Inputs!$B$38)*C941+SQRT(1-Inputs!$B$38)*_xlfn.NORM.S.INV(RAND())</f>
        <v>-1.721972600728443</v>
      </c>
      <c r="O941" s="24">
        <f ca="1">SQRT(Inputs!$B$38)*D941+SQRT(1-Inputs!$B$38)*_xlfn.NORM.S.INV(RAND())</f>
        <v>-0.36851510171028812</v>
      </c>
      <c r="P941" s="24">
        <f ca="1">SQRT(Inputs!$B$38)*E941+SQRT(1-Inputs!$B$38)*_xlfn.NORM.S.INV(RAND())</f>
        <v>-0.9079611432926511</v>
      </c>
      <c r="Q941" s="24">
        <f ca="1">SQRT(Inputs!$B$38)*F941+SQRT(1-Inputs!$B$38)*_xlfn.NORM.S.INV(RAND())</f>
        <v>-2.0694646517079363E-2</v>
      </c>
      <c r="R941" s="24">
        <f ca="1">SQRT(Inputs!$B$38)*G941+SQRT(1-Inputs!$B$38)*_xlfn.NORM.S.INV(RAND())</f>
        <v>-0.54563840213122417</v>
      </c>
      <c r="S941" s="24">
        <f ca="1">SQRT(Inputs!$B$38)*H941+SQRT(1-Inputs!$B$38)*_xlfn.NORM.S.INV(RAND())</f>
        <v>-1.0991619578906295</v>
      </c>
      <c r="T941" s="24">
        <f ca="1">SQRT(Inputs!$B$38)*I941+SQRT(1-Inputs!$B$38)*_xlfn.NORM.S.INV(RAND())</f>
        <v>1.2224061608040893</v>
      </c>
      <c r="U941" s="24">
        <f ca="1">SQRT(Inputs!$B$38)*J941+SQRT(1-Inputs!$B$38)*_xlfn.NORM.S.INV(RAND())</f>
        <v>-0.16512061017690804</v>
      </c>
      <c r="V941" s="24">
        <f ca="1">SQRT(Inputs!$B$38)*K941+SQRT(1-Inputs!$B$38)*_xlfn.NORM.S.INV(RAND())</f>
        <v>-6.4222584569859839E-2</v>
      </c>
      <c r="W941" s="24">
        <f ca="1">SQRT(Inputs!$B$38)*L941+SQRT(1-Inputs!$B$38)*_xlfn.NORM.S.INV(RAND())</f>
        <v>-1.9283939150637266</v>
      </c>
      <c r="X941" s="24">
        <f ca="1">SQRT(Inputs!$B$38)*M941+SQRT(1-Inputs!$B$38)*_xlfn.NORM.S.INV(RAND())</f>
        <v>0.38466816201938026</v>
      </c>
      <c r="Y941" s="24">
        <f ca="1">SQRT(Inputs!$B$38)*C941+SQRT(1-Inputs!$B$38)*_xlfn.NORM.S.INV(RAND())</f>
        <v>0.23939419345276081</v>
      </c>
      <c r="Z941" s="24">
        <f ca="1">SQRT(Inputs!$B$38)*D941+SQRT(1-Inputs!$B$38)*_xlfn.NORM.S.INV(RAND())</f>
        <v>-1.3341286148549369</v>
      </c>
      <c r="AA941" s="24">
        <f ca="1">SQRT(Inputs!$B$38)*E941+SQRT(1-Inputs!$B$38)*_xlfn.NORM.S.INV(RAND())</f>
        <v>2.1644110510879431</v>
      </c>
      <c r="AB941" s="24">
        <f ca="1">SQRT(Inputs!$B$38)*F941+SQRT(1-Inputs!$B$38)*_xlfn.NORM.S.INV(RAND())</f>
        <v>-0.2333090166666838</v>
      </c>
      <c r="AC941" s="24">
        <f ca="1">SQRT(Inputs!$B$38)*G941+SQRT(1-Inputs!$B$38)*_xlfn.NORM.S.INV(RAND())</f>
        <v>-1.3147143921828088</v>
      </c>
      <c r="AD941" s="24">
        <f ca="1">SQRT(Inputs!$B$38)*H941+SQRT(1-Inputs!$B$38)*_xlfn.NORM.S.INV(RAND())</f>
        <v>0.26985927393019338</v>
      </c>
      <c r="AE941" s="24">
        <f ca="1">SQRT(Inputs!$B$38)*I941+SQRT(1-Inputs!$B$38)*_xlfn.NORM.S.INV(RAND())</f>
        <v>9.1238397427335527E-2</v>
      </c>
      <c r="AF941" s="24">
        <f ca="1">SQRT(Inputs!$B$38)*J941+SQRT(1-Inputs!$B$38)*_xlfn.NORM.S.INV(RAND())</f>
        <v>-0.26111978675497516</v>
      </c>
      <c r="AG941" s="24">
        <f ca="1">SQRT(Inputs!$B$38)*K941+SQRT(1-Inputs!$B$38)*_xlfn.NORM.S.INV(RAND())</f>
        <v>0.57467257743226541</v>
      </c>
      <c r="AH941" s="24">
        <f ca="1">SQRT(Inputs!$B$38)*L941+SQRT(1-Inputs!$B$38)*_xlfn.NORM.S.INV(RAND())</f>
        <v>0.10262774468196334</v>
      </c>
      <c r="AI941" s="24">
        <f ca="1">SQRT(Inputs!$B$38)*M941+SQRT(1-Inputs!$B$38)*_xlfn.NORM.S.INV(RAND())</f>
        <v>0.56161786692982874</v>
      </c>
      <c r="AJ941" s="24">
        <f ca="1">SQRT(Inputs!$B$38)*C941+SQRT(1-Inputs!$B$38)*_xlfn.NORM.S.INV(RAND())</f>
        <v>-2.4636542954475771</v>
      </c>
      <c r="AK941" s="24">
        <f ca="1">SQRT(Inputs!$B$38)*D941+SQRT(1-Inputs!$B$38)*_xlfn.NORM.S.INV(RAND())</f>
        <v>-0.41950317165717099</v>
      </c>
      <c r="AL941" s="24">
        <f ca="1">SQRT(Inputs!$B$38)*E941+SQRT(1-Inputs!$B$38)*_xlfn.NORM.S.INV(RAND())</f>
        <v>-0.17193813045417555</v>
      </c>
      <c r="AM941" s="24">
        <f ca="1">SQRT(Inputs!$B$38)*F941+SQRT(1-Inputs!$B$38)*_xlfn.NORM.S.INV(RAND())</f>
        <v>-0.19206286883442775</v>
      </c>
      <c r="AN941" s="24">
        <f ca="1">SQRT(Inputs!$B$38)*G941+SQRT(1-Inputs!$B$38)*_xlfn.NORM.S.INV(RAND())</f>
        <v>0.14706530202588272</v>
      </c>
      <c r="AO941" s="24">
        <f ca="1">SQRT(Inputs!$B$38)*H941+SQRT(1-Inputs!$B$38)*_xlfn.NORM.S.INV(RAND())</f>
        <v>-0.78533399350838318</v>
      </c>
      <c r="AP941" s="24">
        <f ca="1">SQRT(Inputs!$B$38)*I941+SQRT(1-Inputs!$B$38)*_xlfn.NORM.S.INV(RAND())</f>
        <v>1.4602491060936043</v>
      </c>
      <c r="AQ941" s="24">
        <f ca="1">SQRT(Inputs!$B$38)*J941+SQRT(1-Inputs!$B$38)*_xlfn.NORM.S.INV(RAND())</f>
        <v>-1.0030184381106277</v>
      </c>
      <c r="AR941" s="24">
        <f ca="1">SQRT(Inputs!$B$38)*K941+SQRT(1-Inputs!$B$38)*_xlfn.NORM.S.INV(RAND())</f>
        <v>0.22597852181472355</v>
      </c>
      <c r="AS941" s="24">
        <f ca="1">SQRT(Inputs!$B$38)*L941+SQRT(1-Inputs!$B$38)*_xlfn.NORM.S.INV(RAND())</f>
        <v>-0.84874795650937718</v>
      </c>
      <c r="AT941" s="24">
        <f ca="1">SQRT(Inputs!$B$38)*M941+SQRT(1-Inputs!$B$38)*_xlfn.NORM.S.INV(RAND())</f>
        <v>-8.9464283737678701E-2</v>
      </c>
      <c r="AU941" s="15">
        <f ca="1">Inputs!$B$6*EXP($B$8-0.5*C$5^2+C$5*N941)</f>
        <v>3755.1045838921054</v>
      </c>
      <c r="AV941" s="15">
        <f t="shared" ca="1" si="510"/>
        <v>4329.7746833193605</v>
      </c>
      <c r="AW941" s="15">
        <f t="shared" ca="1" si="511"/>
        <v>4670.8649649915369</v>
      </c>
      <c r="AX941" s="15">
        <f t="shared" ca="1" si="512"/>
        <v>5687.9323701105313</v>
      </c>
      <c r="AY941" s="15">
        <f t="shared" ca="1" si="513"/>
        <v>6522.092045911485</v>
      </c>
      <c r="AZ941" s="15">
        <f t="shared" ca="1" si="514"/>
        <v>7067.3462470019986</v>
      </c>
      <c r="BA941" s="15">
        <f t="shared" ca="1" si="515"/>
        <v>9828.9977838650993</v>
      </c>
      <c r="BB941" s="15">
        <f t="shared" ca="1" si="516"/>
        <v>11836.248168492122</v>
      </c>
      <c r="BC941" s="15">
        <f t="shared" ca="1" si="517"/>
        <v>14406.800902369139</v>
      </c>
      <c r="BD941" s="15">
        <f t="shared" ca="1" si="518"/>
        <v>14736.814042005159</v>
      </c>
      <c r="BE941" s="15">
        <f t="shared" ca="1" si="519"/>
        <v>18701.966756906742</v>
      </c>
      <c r="BF941" s="15">
        <f ca="1">Inputs!$B$13*EXP($B$9-0.5*C$6^2+C$6*Y941)</f>
        <v>14503.257772011862</v>
      </c>
      <c r="BG941" s="15">
        <f t="shared" ca="1" si="520"/>
        <v>13894.025404542654</v>
      </c>
      <c r="BH941" s="15">
        <f t="shared" ca="1" si="521"/>
        <v>24307.40012821816</v>
      </c>
      <c r="BI941" s="15">
        <f t="shared" ca="1" si="522"/>
        <v>28706.314147734236</v>
      </c>
      <c r="BJ941" s="15">
        <f t="shared" ca="1" si="523"/>
        <v>29116.66240012697</v>
      </c>
      <c r="BK941" s="15">
        <f t="shared" ca="1" si="524"/>
        <v>37072.494512616919</v>
      </c>
      <c r="BL941" s="15">
        <f t="shared" ca="1" si="525"/>
        <v>46080.723430596176</v>
      </c>
      <c r="BM941" s="15">
        <f t="shared" ca="1" si="526"/>
        <v>54835.229505620671</v>
      </c>
      <c r="BN941" s="15">
        <f t="shared" ca="1" si="527"/>
        <v>72248.502647228874</v>
      </c>
      <c r="BO941" s="15">
        <f t="shared" ca="1" si="528"/>
        <v>89961.144645780558</v>
      </c>
      <c r="BP941" s="15">
        <f t="shared" ca="1" si="529"/>
        <v>117999.66183233781</v>
      </c>
      <c r="BQ941" s="15">
        <f ca="1">Inputs!$B$20*EXP($B$10-0.5*C$7^2+C$7*AJ941)</f>
        <v>1790.2546605885045</v>
      </c>
      <c r="BR941" s="15">
        <f t="shared" ca="1" si="530"/>
        <v>2126.1515780354275</v>
      </c>
      <c r="BS941" s="15">
        <f t="shared" ca="1" si="531"/>
        <v>2771.2534817732562</v>
      </c>
      <c r="BT941" s="15">
        <f t="shared" ca="1" si="532"/>
        <v>3633.2094497365674</v>
      </c>
      <c r="BU941" s="15">
        <f t="shared" ca="1" si="533"/>
        <v>5217.5978704686213</v>
      </c>
      <c r="BV941" s="15">
        <f t="shared" ca="1" si="534"/>
        <v>6081.9954245794224</v>
      </c>
      <c r="BW941" s="15">
        <f t="shared" ca="1" si="535"/>
        <v>11560.635106012403</v>
      </c>
      <c r="BX941" s="15">
        <f t="shared" ca="1" si="536"/>
        <v>13224.109826019147</v>
      </c>
      <c r="BY941" s="15">
        <f t="shared" ca="1" si="537"/>
        <v>19347.910306832353</v>
      </c>
      <c r="BZ941" s="15">
        <f t="shared" ca="1" si="538"/>
        <v>23225.90970077951</v>
      </c>
      <c r="CA941" s="15">
        <f t="shared" ca="1" si="539"/>
        <v>32110.781441004914</v>
      </c>
      <c r="CB941" s="15">
        <f ca="1">(AU941*DCF!C$10-DCF!C$5*MAX(AU941*DCF!C$10,0)-MAX(AU941-Inputs!$B$6,0)/Inputs!$B$10)*DCF!C$6</f>
        <v>964.3450876313301</v>
      </c>
      <c r="CC941" s="15">
        <f ca="1">(AV941*DCF!D$10-DCF!D$5*MAX(AV941*DCF!D$10,0)-MAX(AV941-AU941,0)/Inputs!$B$10)*DCF!D$6</f>
        <v>915.23498223808178</v>
      </c>
      <c r="CD941" s="15">
        <f ca="1">(AW941*DCF!E$10-DCF!E$5*MAX(AW941*DCF!E$10,0)-MAX(AW941-AV941,0)/Inputs!$B$10)*DCF!E$6</f>
        <v>1001.600709950874</v>
      </c>
      <c r="CE941" s="15">
        <f ca="1">(AX941*DCF!F$10-DCF!F$5*MAX(AX941*DCF!F$10,0)-MAX(AX941-AW941,0)/Inputs!$B$10)*DCF!F$6</f>
        <v>1030.0400606857556</v>
      </c>
      <c r="CF941" s="15">
        <f ca="1">(AY941*DCF!G$10-DCF!G$5*MAX(AY941*DCF!G$10,0)-MAX(AY941-AX941,0)/Inputs!$B$10)*DCF!G$6</f>
        <v>1183.4709518113557</v>
      </c>
      <c r="CG941" s="15">
        <f ca="1">(AZ941*DCF!H$10-DCF!H$5*MAX(AZ941*DCF!H$10,0)-MAX(AZ941-AY941,0)/Inputs!$B$10)*DCF!H$6</f>
        <v>1275.3106847575782</v>
      </c>
      <c r="CH941" s="15">
        <f ca="1">(BA941*DCF!I$10-DCF!I$5*MAX(BA941*DCF!I$10,0)-MAX(BA941-AZ941,0)/Inputs!$B$10)*DCF!I$6</f>
        <v>1342.3917206119206</v>
      </c>
      <c r="CI941" s="15">
        <f ca="1">(BB941*DCF!J$10-DCF!J$5*MAX(BB941*DCF!J$10,0)-MAX(BB941-BA941,0)/Inputs!$B$10)*DCF!J$6</f>
        <v>1726.9619306892116</v>
      </c>
      <c r="CJ941" s="15">
        <f ca="1">(BC941*DCF!K$10-DCF!K$5*MAX(BC941*DCF!K$10,0)-MAX(BC941-BB941,0)/Inputs!$B$10)*DCF!K$6</f>
        <v>1959.4253189876124</v>
      </c>
      <c r="CK941" s="15">
        <f ca="1">(BD941*DCF!L$10-DCF!L$5*MAX(BD941*DCF!L$10,0)-MAX(BD941-BC941,0)/Inputs!$B$10)*DCF!L$6</f>
        <v>2179.9157499761686</v>
      </c>
      <c r="CL941" s="15">
        <f ca="1">(BE941*DCF!M$10-DCF!M$5*MAX(BE941*DCF!M$10,0)-MAX(BE941-BD941,0)/Inputs!$B$10)*DCF!M$6</f>
        <v>2165.4095424244283</v>
      </c>
      <c r="CM941" s="15">
        <f ca="1">(BF941*DCF!C$28-DCF!C$5*MAX(BF941*DCF!C$28,0)-MAX(BF941-Inputs!$B$13,0)/Inputs!$B$17)*DCF!C$6</f>
        <v>3706.6091411663033</v>
      </c>
      <c r="CN941" s="15">
        <f ca="1">(BG941*DCF!D$28-DCF!D$5*MAX(BG941*DCF!D$28,0)-MAX(BG941-BF941,0)/Inputs!$B$17)*DCF!D$6</f>
        <v>4092.1109308051177</v>
      </c>
      <c r="CO941" s="15">
        <f ca="1">(BH941*DCF!E$28-DCF!E$5*MAX(BH941*DCF!E$28,0)-MAX(BH941-BG941,0)/Inputs!$B$17)*DCF!E$6</f>
        <v>4831.9557244564594</v>
      </c>
      <c r="CP941" s="15">
        <f ca="1">(BI941*DCF!F$28-DCF!F$5*MAX(BI941*DCF!F$28,0)-MAX(BI941-BH941,0)/Inputs!$B$17)*DCF!F$6</f>
        <v>6992.1163146436711</v>
      </c>
      <c r="CQ941" s="15">
        <f ca="1">(BJ941*DCF!G$28-DCF!G$5*MAX(BJ941*DCF!G$28,0)-MAX(BJ941-BI941,0)/Inputs!$B$17)*DCF!G$6</f>
        <v>7485.5224448873141</v>
      </c>
      <c r="CR941" s="15">
        <f ca="1">(BK941*DCF!H$28-DCF!H$5*MAX(BK941*DCF!H$28,0)-MAX(BK941-BJ941,0)/Inputs!$B$17)*DCF!H$6</f>
        <v>7932.3238623432362</v>
      </c>
      <c r="CS941" s="15">
        <f ca="1">(BL941*DCF!I$28-DCF!I$5*MAX(BL941*DCF!I$28,0)-MAX(BL941-BK941,0)/Inputs!$B$17)*DCF!I$6</f>
        <v>9543.065049319237</v>
      </c>
      <c r="CT941" s="15">
        <f ca="1">(BM941*DCF!J$28-DCF!J$5*MAX(BM941*DCF!J$28,0)-MAX(BM941-BL941,0)/Inputs!$B$17)*DCF!J$6</f>
        <v>11072.032412921983</v>
      </c>
      <c r="CU941" s="15">
        <f ca="1">(BN941*DCF!K$28-DCF!K$5*MAX(BN941*DCF!K$28,0)-MAX(BN941-BM941,0)/Inputs!$B$17)*DCF!K$6</f>
        <v>13124.77835227584</v>
      </c>
      <c r="CV941" s="15">
        <f ca="1">(BO941*DCF!L$28-DCF!L$5*MAX(BO941*DCF!L$28,0)-MAX(BO941-BN941,0)/Inputs!$B$17)*DCF!L$6</f>
        <v>15944.921652173802</v>
      </c>
      <c r="CW941" s="15">
        <f ca="1">(BP941*DCF!M$28-DCF!M$5*MAX(BP941*DCF!M$28,0)-MAX(BP941-BO941,0)/Inputs!$B$17)*DCF!M$6</f>
        <v>19270.891755021643</v>
      </c>
      <c r="CX941" s="15">
        <f ca="1">(BQ941*DCF!C$46-DCF!C$5*MAX(BQ941*DCF!C$46,0)-MAX(BQ941-Inputs!$B$20,0)/Inputs!$B$24)*DCF!C$6</f>
        <v>-413.45373223752989</v>
      </c>
      <c r="CY941" s="15">
        <f ca="1">(BR941*DCF!D$46-DCF!D$5*MAX(BR941*DCF!D$46,0)-MAX(BR941-BQ941,0)/Inputs!$B$24)*DCF!D$6</f>
        <v>-506.2089183519434</v>
      </c>
      <c r="CZ941" s="15">
        <f ca="1">(BS941*DCF!E$46-DCF!E$5*MAX(BS941*DCF!E$46,0)-MAX(BS941-BR941,0)/Inputs!$B$24)*DCF!E$6</f>
        <v>-581.98696041294806</v>
      </c>
      <c r="DA941" s="15">
        <f ca="1">(BT941*DCF!F$46-DCF!F$5*MAX(BT941*DCF!F$46,0)-MAX(BT941-BS941,0)/Inputs!$B$24)*DCF!F$6</f>
        <v>-578.45869947442702</v>
      </c>
      <c r="DB941" s="15">
        <f ca="1">(BU941*DCF!G$46-DCF!G$5*MAX(BU941*DCF!G$46,0)-MAX(BU941-BT941,0)/Inputs!$B$24)*DCF!G$6</f>
        <v>-708.4666446892345</v>
      </c>
      <c r="DC941" s="15">
        <f ca="1">(BV941*DCF!H$46-DCF!H$5*MAX(BV941*DCF!H$46,0)-MAX(BV941-BU941,0)/Inputs!$B$24)*DCF!H$6</f>
        <v>-268.60624368824625</v>
      </c>
      <c r="DD941" s="15">
        <f ca="1">(BW941*DCF!I$46-DCF!I$5*MAX(BW941*DCF!I$46,0)-MAX(BW941-BV941,0)/Inputs!$B$24)*DCF!I$6</f>
        <v>-1305.7081600283277</v>
      </c>
      <c r="DE941" s="15">
        <f ca="1">(BX941*DCF!J$46-DCF!J$5*MAX(BX941*DCF!J$46,0)-MAX(BX941-BW941,0)/Inputs!$B$24)*DCF!J$6</f>
        <v>113.58850900409601</v>
      </c>
      <c r="DF941" s="15">
        <f ca="1">(BY941*DCF!K$46-DCF!K$5*MAX(BY941*DCF!K$46,0)-MAX(BY941-BX941,0)/Inputs!$B$24)*DCF!K$6</f>
        <v>-394.95084711598645</v>
      </c>
      <c r="DG941" s="15">
        <f ca="1">(BZ941*DCF!L$46-DCF!L$5*MAX(BZ941*DCF!L$46,0)-MAX(BZ941-BY941,0)/Inputs!$B$24)*DCF!L$6</f>
        <v>727.8956918933643</v>
      </c>
      <c r="DH941" s="15">
        <f ca="1">(CA941*DCF!M$46-DCF!M$5*MAX(CA941*DCF!M$46,0)-MAX(CA941-BZ941,0)/Inputs!$B$24)*DCF!M$6</f>
        <v>659.92170219980051</v>
      </c>
      <c r="DI941" s="15">
        <f ca="1">SUM(CB941:CL941)+BE941*DCF!M$10*(1+Inputs!$B$30)*(1-Inputs!$B$33)*(1-Inputs!$B$30/Inputs!$B$31)/(Inputs!$B$29-Inputs!$B$30)*DCF!M$6</f>
        <v>67791.927532143629</v>
      </c>
      <c r="DJ941" s="15">
        <f ca="1">SUM(CM941:CW941)+BP941*DCF!M$28*(1+Inputs!$B$30)*(1-Inputs!$B$33)*(1-Inputs!$B$30/Inputs!$B$31)/(Inputs!$B$29-Inputs!$B$30)*DCF!M$6</f>
        <v>541855.81999119499</v>
      </c>
      <c r="DK941" s="15">
        <f ca="1">SUM(CX941:DH941)+CA941*DCF!M$46*(1+Inputs!$B$30)*(1-Inputs!$B$33)*(1-Inputs!$B$30/Inputs!$B$31)/(Inputs!$B$29-Inputs!$B$30)*DCF!M$6</f>
        <v>46390.637570122177</v>
      </c>
      <c r="DM941" s="15">
        <f ca="1">DI941+DJ941+DK941+Inputs!$B$34+Inputs!$B$36-Inputs!$B$35</f>
        <v>732889.38509346079</v>
      </c>
    </row>
    <row r="942" spans="1:117" x14ac:dyDescent="0.75">
      <c r="A942" s="11">
        <v>929</v>
      </c>
      <c r="C942" s="24">
        <f t="shared" ca="1" si="542"/>
        <v>1.5852353088031697</v>
      </c>
      <c r="D942" s="24">
        <f t="shared" ca="1" si="542"/>
        <v>-0.57491006922029109</v>
      </c>
      <c r="E942" s="24">
        <f t="shared" ca="1" si="542"/>
        <v>0.55798985775808929</v>
      </c>
      <c r="F942" s="24">
        <f t="shared" ca="1" si="542"/>
        <v>0.12785307578841726</v>
      </c>
      <c r="G942" s="24">
        <f t="shared" ca="1" si="542"/>
        <v>0.33293752106244556</v>
      </c>
      <c r="H942" s="24">
        <f t="shared" ca="1" si="542"/>
        <v>-0.15480416976716527</v>
      </c>
      <c r="I942" s="24">
        <f t="shared" ca="1" si="542"/>
        <v>-0.13947966857765356</v>
      </c>
      <c r="J942" s="24">
        <f t="shared" ca="1" si="542"/>
        <v>-9.8665116527640231E-3</v>
      </c>
      <c r="K942" s="24">
        <f t="shared" ca="1" si="542"/>
        <v>0.89900990512433177</v>
      </c>
      <c r="L942" s="24">
        <f t="shared" ca="1" si="542"/>
        <v>0.68641474330466878</v>
      </c>
      <c r="M942" s="24">
        <f t="shared" ca="1" si="542"/>
        <v>1.486647343885779</v>
      </c>
      <c r="N942" s="24">
        <f ca="1">SQRT(Inputs!$B$38)*C942+SQRT(1-Inputs!$B$38)*_xlfn.NORM.S.INV(RAND())</f>
        <v>1.1358174174018294</v>
      </c>
      <c r="O942" s="24">
        <f ca="1">SQRT(Inputs!$B$38)*D942+SQRT(1-Inputs!$B$38)*_xlfn.NORM.S.INV(RAND())</f>
        <v>0.30540108903551311</v>
      </c>
      <c r="P942" s="24">
        <f ca="1">SQRT(Inputs!$B$38)*E942+SQRT(1-Inputs!$B$38)*_xlfn.NORM.S.INV(RAND())</f>
        <v>-0.4503135084881843</v>
      </c>
      <c r="Q942" s="24">
        <f ca="1">SQRT(Inputs!$B$38)*F942+SQRT(1-Inputs!$B$38)*_xlfn.NORM.S.INV(RAND())</f>
        <v>0.65857368725708798</v>
      </c>
      <c r="R942" s="24">
        <f ca="1">SQRT(Inputs!$B$38)*G942+SQRT(1-Inputs!$B$38)*_xlfn.NORM.S.INV(RAND())</f>
        <v>0.6562184206968138</v>
      </c>
      <c r="S942" s="24">
        <f ca="1">SQRT(Inputs!$B$38)*H942+SQRT(1-Inputs!$B$38)*_xlfn.NORM.S.INV(RAND())</f>
        <v>1.0492654056175055</v>
      </c>
      <c r="T942" s="24">
        <f ca="1">SQRT(Inputs!$B$38)*I942+SQRT(1-Inputs!$B$38)*_xlfn.NORM.S.INV(RAND())</f>
        <v>0.26852897042603197</v>
      </c>
      <c r="U942" s="24">
        <f ca="1">SQRT(Inputs!$B$38)*J942+SQRT(1-Inputs!$B$38)*_xlfn.NORM.S.INV(RAND())</f>
        <v>-7.2372134169799526E-2</v>
      </c>
      <c r="V942" s="24">
        <f ca="1">SQRT(Inputs!$B$38)*K942+SQRT(1-Inputs!$B$38)*_xlfn.NORM.S.INV(RAND())</f>
        <v>1.0820042802528738</v>
      </c>
      <c r="W942" s="24">
        <f ca="1">SQRT(Inputs!$B$38)*L942+SQRT(1-Inputs!$B$38)*_xlfn.NORM.S.INV(RAND())</f>
        <v>-0.58666928718300593</v>
      </c>
      <c r="X942" s="24">
        <f ca="1">SQRT(Inputs!$B$38)*M942+SQRT(1-Inputs!$B$38)*_xlfn.NORM.S.INV(RAND())</f>
        <v>5.2154403969254526E-3</v>
      </c>
      <c r="Y942" s="24">
        <f ca="1">SQRT(Inputs!$B$38)*C942+SQRT(1-Inputs!$B$38)*_xlfn.NORM.S.INV(RAND())</f>
        <v>0.27616234511765947</v>
      </c>
      <c r="Z942" s="24">
        <f ca="1">SQRT(Inputs!$B$38)*D942+SQRT(1-Inputs!$B$38)*_xlfn.NORM.S.INV(RAND())</f>
        <v>0.16526137558872867</v>
      </c>
      <c r="AA942" s="24">
        <f ca="1">SQRT(Inputs!$B$38)*E942+SQRT(1-Inputs!$B$38)*_xlfn.NORM.S.INV(RAND())</f>
        <v>0.91171000763535359</v>
      </c>
      <c r="AB942" s="24">
        <f ca="1">SQRT(Inputs!$B$38)*F942+SQRT(1-Inputs!$B$38)*_xlfn.NORM.S.INV(RAND())</f>
        <v>4.4780478221583764E-2</v>
      </c>
      <c r="AC942" s="24">
        <f ca="1">SQRT(Inputs!$B$38)*G942+SQRT(1-Inputs!$B$38)*_xlfn.NORM.S.INV(RAND())</f>
        <v>-1.108395368945827</v>
      </c>
      <c r="AD942" s="24">
        <f ca="1">SQRT(Inputs!$B$38)*H942+SQRT(1-Inputs!$B$38)*_xlfn.NORM.S.INV(RAND())</f>
        <v>0.853236908810725</v>
      </c>
      <c r="AE942" s="24">
        <f ca="1">SQRT(Inputs!$B$38)*I942+SQRT(1-Inputs!$B$38)*_xlfn.NORM.S.INV(RAND())</f>
        <v>-0.49360066193368757</v>
      </c>
      <c r="AF942" s="24">
        <f ca="1">SQRT(Inputs!$B$38)*J942+SQRT(1-Inputs!$B$38)*_xlfn.NORM.S.INV(RAND())</f>
        <v>2.2161028005433838</v>
      </c>
      <c r="AG942" s="24">
        <f ca="1">SQRT(Inputs!$B$38)*K942+SQRT(1-Inputs!$B$38)*_xlfn.NORM.S.INV(RAND())</f>
        <v>0.32704957715911953</v>
      </c>
      <c r="AH942" s="24">
        <f ca="1">SQRT(Inputs!$B$38)*L942+SQRT(1-Inputs!$B$38)*_xlfn.NORM.S.INV(RAND())</f>
        <v>-0.38076876300686274</v>
      </c>
      <c r="AI942" s="24">
        <f ca="1">SQRT(Inputs!$B$38)*M942+SQRT(1-Inputs!$B$38)*_xlfn.NORM.S.INV(RAND())</f>
        <v>1.212323843855293</v>
      </c>
      <c r="AJ942" s="24">
        <f ca="1">SQRT(Inputs!$B$38)*C942+SQRT(1-Inputs!$B$38)*_xlfn.NORM.S.INV(RAND())</f>
        <v>0.86119098956528661</v>
      </c>
      <c r="AK942" s="24">
        <f ca="1">SQRT(Inputs!$B$38)*D942+SQRT(1-Inputs!$B$38)*_xlfn.NORM.S.INV(RAND())</f>
        <v>0.80883045426547284</v>
      </c>
      <c r="AL942" s="24">
        <f ca="1">SQRT(Inputs!$B$38)*E942+SQRT(1-Inputs!$B$38)*_xlfn.NORM.S.INV(RAND())</f>
        <v>0.17194143774473711</v>
      </c>
      <c r="AM942" s="24">
        <f ca="1">SQRT(Inputs!$B$38)*F942+SQRT(1-Inputs!$B$38)*_xlfn.NORM.S.INV(RAND())</f>
        <v>-0.24747011636673216</v>
      </c>
      <c r="AN942" s="24">
        <f ca="1">SQRT(Inputs!$B$38)*G942+SQRT(1-Inputs!$B$38)*_xlfn.NORM.S.INV(RAND())</f>
        <v>1.150289631619392</v>
      </c>
      <c r="AO942" s="24">
        <f ca="1">SQRT(Inputs!$B$38)*H942+SQRT(1-Inputs!$B$38)*_xlfn.NORM.S.INV(RAND())</f>
        <v>-0.36647539607788127</v>
      </c>
      <c r="AP942" s="24">
        <f ca="1">SQRT(Inputs!$B$38)*I942+SQRT(1-Inputs!$B$38)*_xlfn.NORM.S.INV(RAND())</f>
        <v>-1.1161364422078934</v>
      </c>
      <c r="AQ942" s="24">
        <f ca="1">SQRT(Inputs!$B$38)*J942+SQRT(1-Inputs!$B$38)*_xlfn.NORM.S.INV(RAND())</f>
        <v>-0.70075190015077893</v>
      </c>
      <c r="AR942" s="24">
        <f ca="1">SQRT(Inputs!$B$38)*K942+SQRT(1-Inputs!$B$38)*_xlfn.NORM.S.INV(RAND())</f>
        <v>-2.0834708636870425E-2</v>
      </c>
      <c r="AS942" s="24">
        <f ca="1">SQRT(Inputs!$B$38)*L942+SQRT(1-Inputs!$B$38)*_xlfn.NORM.S.INV(RAND())</f>
        <v>0.39473387370416441</v>
      </c>
      <c r="AT942" s="24">
        <f ca="1">SQRT(Inputs!$B$38)*M942+SQRT(1-Inputs!$B$38)*_xlfn.NORM.S.INV(RAND())</f>
        <v>0.67780735935871539</v>
      </c>
      <c r="AU942" s="15">
        <f ca="1">Inputs!$B$6*EXP($B$8-0.5*C$5^2+C$5*N942)</f>
        <v>5963.8449299434524</v>
      </c>
      <c r="AV942" s="15">
        <f t="shared" ca="1" si="510"/>
        <v>7592.8120112135521</v>
      </c>
      <c r="AW942" s="15">
        <f t="shared" ca="1" si="511"/>
        <v>8712.5004231734238</v>
      </c>
      <c r="AX942" s="15">
        <f t="shared" ca="1" si="512"/>
        <v>11549.294070578049</v>
      </c>
      <c r="AY942" s="15">
        <f t="shared" ca="1" si="513"/>
        <v>15238.651941046764</v>
      </c>
      <c r="AZ942" s="15">
        <f t="shared" ca="1" si="514"/>
        <v>20920.060554777152</v>
      </c>
      <c r="BA942" s="15">
        <f t="shared" ca="1" si="515"/>
        <v>26330.499796343669</v>
      </c>
      <c r="BB942" s="15">
        <f t="shared" ca="1" si="516"/>
        <v>32003.655169318121</v>
      </c>
      <c r="BC942" s="15">
        <f t="shared" ca="1" si="517"/>
        <v>43511.660103963397</v>
      </c>
      <c r="BD942" s="15">
        <f t="shared" ca="1" si="518"/>
        <v>50459.62586802728</v>
      </c>
      <c r="BE942" s="15">
        <f t="shared" ca="1" si="519"/>
        <v>61861.179097432563</v>
      </c>
      <c r="BF942" s="15">
        <f ca="1">Inputs!$B$13*EXP($B$9-0.5*C$6^2+C$6*Y942)</f>
        <v>14609.361169905462</v>
      </c>
      <c r="BG942" s="15">
        <f t="shared" ca="1" si="520"/>
        <v>18343.873710232026</v>
      </c>
      <c r="BH942" s="15">
        <f t="shared" ca="1" si="521"/>
        <v>26071.632421522558</v>
      </c>
      <c r="BI942" s="15">
        <f t="shared" ca="1" si="522"/>
        <v>32136.340731480803</v>
      </c>
      <c r="BJ942" s="15">
        <f t="shared" ca="1" si="523"/>
        <v>33579.674657461175</v>
      </c>
      <c r="BK942" s="15">
        <f t="shared" ca="1" si="524"/>
        <v>46289.197938958932</v>
      </c>
      <c r="BL942" s="15">
        <f t="shared" ca="1" si="525"/>
        <v>53337.40068884637</v>
      </c>
      <c r="BM942" s="15">
        <f t="shared" ca="1" si="526"/>
        <v>86341.926682446574</v>
      </c>
      <c r="BN942" s="15">
        <f t="shared" ca="1" si="527"/>
        <v>110434.20665031763</v>
      </c>
      <c r="BO942" s="15">
        <f t="shared" ca="1" si="528"/>
        <v>129995.00859761758</v>
      </c>
      <c r="BP942" s="15">
        <f t="shared" ca="1" si="529"/>
        <v>183556.51302689302</v>
      </c>
      <c r="BQ942" s="15">
        <f ca="1">Inputs!$B$20*EXP($B$10-0.5*C$7^2+C$7*AJ942)</f>
        <v>5821.8783020482952</v>
      </c>
      <c r="BR942" s="15">
        <f t="shared" ca="1" si="530"/>
        <v>10213.116703561891</v>
      </c>
      <c r="BS942" s="15">
        <f t="shared" ca="1" si="531"/>
        <v>14693.749826592184</v>
      </c>
      <c r="BT942" s="15">
        <f t="shared" ca="1" si="532"/>
        <v>18986.03633686895</v>
      </c>
      <c r="BU942" s="15">
        <f t="shared" ca="1" si="533"/>
        <v>34756.775955756821</v>
      </c>
      <c r="BV942" s="15">
        <f t="shared" ca="1" si="534"/>
        <v>44524.451024376613</v>
      </c>
      <c r="BW942" s="15">
        <f t="shared" ca="1" si="535"/>
        <v>49058.890256559855</v>
      </c>
      <c r="BX942" s="15">
        <f t="shared" ca="1" si="536"/>
        <v>59623.745154304743</v>
      </c>
      <c r="BY942" s="15">
        <f t="shared" ca="1" si="537"/>
        <v>83210.636671831919</v>
      </c>
      <c r="BZ942" s="15">
        <f t="shared" ca="1" si="538"/>
        <v>125543.61574654553</v>
      </c>
      <c r="CA942" s="15">
        <f t="shared" ca="1" si="539"/>
        <v>198923.71351331729</v>
      </c>
      <c r="CB942" s="15">
        <f ca="1">(AU942*DCF!C$10-DCF!C$5*MAX(AU942*DCF!C$10,0)-MAX(AU942-Inputs!$B$6,0)/Inputs!$B$10)*DCF!C$6</f>
        <v>1035.9326777791955</v>
      </c>
      <c r="CC942" s="15">
        <f ca="1">(AV942*DCF!D$10-DCF!D$5*MAX(AV942*DCF!D$10,0)-MAX(AV942-AU942,0)/Inputs!$B$10)*DCF!D$6</f>
        <v>1453.5154984498449</v>
      </c>
      <c r="CD942" s="15">
        <f ca="1">(AW942*DCF!E$10-DCF!E$5*MAX(AW942*DCF!E$10,0)-MAX(AW942-AV942,0)/Inputs!$B$10)*DCF!E$6</f>
        <v>1759.3774578280329</v>
      </c>
      <c r="CE942" s="15">
        <f ca="1">(AX942*DCF!F$10-DCF!F$5*MAX(AX942*DCF!F$10,0)-MAX(AX942-AW942,0)/Inputs!$B$10)*DCF!F$6</f>
        <v>1930.9260640291316</v>
      </c>
      <c r="CF942" s="15">
        <f ca="1">(AY942*DCF!G$10-DCF!G$5*MAX(AY942*DCF!G$10,0)-MAX(AY942-AX942,0)/Inputs!$B$10)*DCF!G$6</f>
        <v>2430.6111971189007</v>
      </c>
      <c r="CG942" s="15">
        <f ca="1">(AZ942*DCF!H$10-DCF!H$5*MAX(AZ942*DCF!H$10,0)-MAX(AZ942-AY942,0)/Inputs!$B$10)*DCF!H$6</f>
        <v>3052.8088102067059</v>
      </c>
      <c r="CH942" s="15">
        <f ca="1">(BA942*DCF!I$10-DCF!I$5*MAX(BA942*DCF!I$10,0)-MAX(BA942-AZ942,0)/Inputs!$B$10)*DCF!I$6</f>
        <v>3922.1201729592153</v>
      </c>
      <c r="CI942" s="15">
        <f ca="1">(BB942*DCF!J$10-DCF!J$5*MAX(BB942*DCF!J$10,0)-MAX(BB942-BA942,0)/Inputs!$B$10)*DCF!J$6</f>
        <v>4632.2282752377523</v>
      </c>
      <c r="CJ942" s="15">
        <f ca="1">(BC942*DCF!K$10-DCF!K$5*MAX(BC942*DCF!K$10,0)-MAX(BC942-BB942,0)/Inputs!$B$10)*DCF!K$6</f>
        <v>5393.7329686279481</v>
      </c>
      <c r="CK942" s="15">
        <f ca="1">(BD942*DCF!L$10-DCF!L$5*MAX(BD942*DCF!L$10,0)-MAX(BD942-BC942,0)/Inputs!$B$10)*DCF!L$6</f>
        <v>6711.7866488296886</v>
      </c>
      <c r="CL942" s="15">
        <f ca="1">(BE942*DCF!M$10-DCF!M$5*MAX(BE942*DCF!M$10,0)-MAX(BE942-BD942,0)/Inputs!$B$10)*DCF!M$6</f>
        <v>7367.3751282272387</v>
      </c>
      <c r="CM942" s="15">
        <f ca="1">(BF942*DCF!C$28-DCF!C$5*MAX(BF942*DCF!C$28,0)-MAX(BF942-Inputs!$B$13,0)/Inputs!$B$17)*DCF!C$6</f>
        <v>3714.4869534275995</v>
      </c>
      <c r="CN942" s="15">
        <f ca="1">(BG942*DCF!D$28-DCF!D$5*MAX(BG942*DCF!D$28,0)-MAX(BG942-BF942,0)/Inputs!$B$17)*DCF!D$6</f>
        <v>4605.9511364437831</v>
      </c>
      <c r="CO942" s="15">
        <f ca="1">(BH942*DCF!E$28-DCF!E$5*MAX(BH942*DCF!E$28,0)-MAX(BH942-BG942,0)/Inputs!$B$17)*DCF!E$6</f>
        <v>5860.9156737441863</v>
      </c>
      <c r="CP942" s="15">
        <f ca="1">(BI942*DCF!F$28-DCF!F$5*MAX(BI942*DCF!F$28,0)-MAX(BI942-BH942,0)/Inputs!$B$17)*DCF!F$6</f>
        <v>7619.9940018100451</v>
      </c>
      <c r="CQ942" s="15">
        <f ca="1">(BJ942*DCF!G$28-DCF!G$5*MAX(BJ942*DCF!G$28,0)-MAX(BJ942-BI942,0)/Inputs!$B$17)*DCF!G$6</f>
        <v>8469.746850184094</v>
      </c>
      <c r="CR942" s="15">
        <f ca="1">(BK942*DCF!H$28-DCF!H$5*MAX(BK942*DCF!H$28,0)-MAX(BK942-BJ942,0)/Inputs!$B$17)*DCF!H$6</f>
        <v>9473.1261028512199</v>
      </c>
      <c r="CS942" s="15">
        <f ca="1">(BL942*DCF!I$28-DCF!I$5*MAX(BL942*DCF!I$28,0)-MAX(BL942-BK942,0)/Inputs!$B$17)*DCF!I$6</f>
        <v>11530.818589926532</v>
      </c>
      <c r="CT942" s="15">
        <f ca="1">(BM942*DCF!J$28-DCF!J$5*MAX(BM942*DCF!J$28,0)-MAX(BM942-BL942,0)/Inputs!$B$17)*DCF!J$6</f>
        <v>14885.28691000507</v>
      </c>
      <c r="CU942" s="15">
        <f ca="1">(BN942*DCF!K$28-DCF!K$5*MAX(BN942*DCF!K$28,0)-MAX(BN942-BM942,0)/Inputs!$B$17)*DCF!K$6</f>
        <v>20370.869405721467</v>
      </c>
      <c r="CV942" s="15">
        <f ca="1">(BO942*DCF!L$28-DCF!L$5*MAX(BO942*DCF!L$28,0)-MAX(BO942-BN942,0)/Inputs!$B$17)*DCF!L$6</f>
        <v>23723.395436326293</v>
      </c>
      <c r="CW942" s="15">
        <f ca="1">(BP942*DCF!M$28-DCF!M$5*MAX(BP942*DCF!M$28,0)-MAX(BP942-BO942,0)/Inputs!$B$17)*DCF!M$6</f>
        <v>28937.581902130012</v>
      </c>
      <c r="CX942" s="15">
        <f ca="1">(BQ942*DCF!C$46-DCF!C$5*MAX(BQ942*DCF!C$46,0)-MAX(BQ942-Inputs!$B$20,0)/Inputs!$B$24)*DCF!C$6</f>
        <v>-2555.111987562329</v>
      </c>
      <c r="CY942" s="15">
        <f ca="1">(BR942*DCF!D$46-DCF!D$5*MAX(BR942*DCF!D$46,0)-MAX(BR942-BQ942,0)/Inputs!$B$24)*DCF!D$6</f>
        <v>-3616.8458236753527</v>
      </c>
      <c r="CZ942" s="15">
        <f ca="1">(BS942*DCF!E$46-DCF!E$5*MAX(BS942*DCF!E$46,0)-MAX(BS942-BR942,0)/Inputs!$B$24)*DCF!E$6</f>
        <v>-3503.7037279520928</v>
      </c>
      <c r="DA942" s="15">
        <f ca="1">(BT942*DCF!F$46-DCF!F$5*MAX(BT942*DCF!F$46,0)-MAX(BT942-BS942,0)/Inputs!$B$24)*DCF!F$6</f>
        <v>-2945.6404128485729</v>
      </c>
      <c r="DB942" s="15">
        <f ca="1">(BU942*DCF!G$46-DCF!G$5*MAX(BU942*DCF!G$46,0)-MAX(BU942-BT942,0)/Inputs!$B$24)*DCF!G$6</f>
        <v>-6474.1144881725431</v>
      </c>
      <c r="DC942" s="15">
        <f ca="1">(BV942*DCF!H$46-DCF!H$5*MAX(BV942*DCF!H$46,0)-MAX(BV942-BU942,0)/Inputs!$B$24)*DCF!H$6</f>
        <v>-3035.2451800355125</v>
      </c>
      <c r="DD942" s="15">
        <f ca="1">(BW942*DCF!I$46-DCF!I$5*MAX(BW942*DCF!I$46,0)-MAX(BW942-BV942,0)/Inputs!$B$24)*DCF!I$6</f>
        <v>-168.62800197680423</v>
      </c>
      <c r="DE942" s="15">
        <f ca="1">(BX942*DCF!J$46-DCF!J$5*MAX(BX942*DCF!J$46,0)-MAX(BX942-BW942,0)/Inputs!$B$24)*DCF!J$6</f>
        <v>-300.57573218654551</v>
      </c>
      <c r="DF942" s="15">
        <f ca="1">(BY942*DCF!K$46-DCF!K$5*MAX(BY942*DCF!K$46,0)-MAX(BY942-BX942,0)/Inputs!$B$24)*DCF!K$6</f>
        <v>-1024.8911188517964</v>
      </c>
      <c r="DG942" s="15">
        <f ca="1">(BZ942*DCF!L$46-DCF!L$5*MAX(BZ942*DCF!L$46,0)-MAX(BZ942-BY942,0)/Inputs!$B$24)*DCF!L$6</f>
        <v>-901.84390774886799</v>
      </c>
      <c r="DH942" s="15">
        <f ca="1">(CA942*DCF!M$46-DCF!M$5*MAX(CA942*DCF!M$46,0)-MAX(CA942-BZ942,0)/Inputs!$B$24)*DCF!M$6</f>
        <v>254.27396740068954</v>
      </c>
      <c r="DI942" s="15">
        <f ca="1">SUM(CB942:CL942)+BE942*DCF!M$10*(1+Inputs!$B$30)*(1-Inputs!$B$33)*(1-Inputs!$B$30/Inputs!$B$31)/(Inputs!$B$29-Inputs!$B$30)*DCF!M$6</f>
        <v>211850.89435685563</v>
      </c>
      <c r="DJ942" s="15">
        <f ca="1">SUM(CM942:CW942)+BP942*DCF!M$28*(1+Inputs!$B$30)*(1-Inputs!$B$33)*(1-Inputs!$B$30/Inputs!$B$31)/(Inputs!$B$29-Inputs!$B$30)*DCF!M$6</f>
        <v>820312.44367916184</v>
      </c>
      <c r="DK942" s="15">
        <f ca="1">SUM(CX942:DH942)+CA942*DCF!M$46*(1+Inputs!$B$30)*(1-Inputs!$B$33)*(1-Inputs!$B$30/Inputs!$B$31)/(Inputs!$B$29-Inputs!$B$30)*DCF!M$6</f>
        <v>283287.29869825242</v>
      </c>
      <c r="DM942" s="15">
        <f ca="1">DI942+DJ942+DK942+Inputs!$B$34+Inputs!$B$36-Inputs!$B$35</f>
        <v>1392301.63673427</v>
      </c>
    </row>
    <row r="943" spans="1:117" x14ac:dyDescent="0.75">
      <c r="A943" s="11">
        <v>930</v>
      </c>
      <c r="C943" s="24">
        <f t="shared" ca="1" si="542"/>
        <v>0.1080511863156218</v>
      </c>
      <c r="D943" s="24">
        <f t="shared" ca="1" si="542"/>
        <v>0.11626879450378728</v>
      </c>
      <c r="E943" s="24">
        <f t="shared" ca="1" si="542"/>
        <v>2.4599451170557174</v>
      </c>
      <c r="F943" s="24">
        <f t="shared" ca="1" si="542"/>
        <v>0.1161710678333765</v>
      </c>
      <c r="G943" s="24">
        <f t="shared" ca="1" si="542"/>
        <v>0.3697889315364894</v>
      </c>
      <c r="H943" s="24">
        <f t="shared" ca="1" si="542"/>
        <v>0.2727288012425047</v>
      </c>
      <c r="I943" s="24">
        <f t="shared" ca="1" si="542"/>
        <v>1.0645333906756878</v>
      </c>
      <c r="J943" s="24">
        <f t="shared" ca="1" si="542"/>
        <v>0.5641004631115909</v>
      </c>
      <c r="K943" s="24">
        <f t="shared" ca="1" si="542"/>
        <v>1.7514017448719796</v>
      </c>
      <c r="L943" s="24">
        <f t="shared" ca="1" si="542"/>
        <v>-0.9497669522637624</v>
      </c>
      <c r="M943" s="24">
        <f t="shared" ca="1" si="542"/>
        <v>-0.27417927469719322</v>
      </c>
      <c r="N943" s="24">
        <f ca="1">SQRT(Inputs!$B$38)*C943+SQRT(1-Inputs!$B$38)*_xlfn.NORM.S.INV(RAND())</f>
        <v>0.61287710094201808</v>
      </c>
      <c r="O943" s="24">
        <f ca="1">SQRT(Inputs!$B$38)*D943+SQRT(1-Inputs!$B$38)*_xlfn.NORM.S.INV(RAND())</f>
        <v>0.24562518520084878</v>
      </c>
      <c r="P943" s="24">
        <f ca="1">SQRT(Inputs!$B$38)*E943+SQRT(1-Inputs!$B$38)*_xlfn.NORM.S.INV(RAND())</f>
        <v>1.8188598520549737</v>
      </c>
      <c r="Q943" s="24">
        <f ca="1">SQRT(Inputs!$B$38)*F943+SQRT(1-Inputs!$B$38)*_xlfn.NORM.S.INV(RAND())</f>
        <v>4.9885468166641751E-2</v>
      </c>
      <c r="R943" s="24">
        <f ca="1">SQRT(Inputs!$B$38)*G943+SQRT(1-Inputs!$B$38)*_xlfn.NORM.S.INV(RAND())</f>
        <v>-0.52583500173871922</v>
      </c>
      <c r="S943" s="24">
        <f ca="1">SQRT(Inputs!$B$38)*H943+SQRT(1-Inputs!$B$38)*_xlfn.NORM.S.INV(RAND())</f>
        <v>0.23391017598785646</v>
      </c>
      <c r="T943" s="24">
        <f ca="1">SQRT(Inputs!$B$38)*I943+SQRT(1-Inputs!$B$38)*_xlfn.NORM.S.INV(RAND())</f>
        <v>-0.14494359172504412</v>
      </c>
      <c r="U943" s="24">
        <f ca="1">SQRT(Inputs!$B$38)*J943+SQRT(1-Inputs!$B$38)*_xlfn.NORM.S.INV(RAND())</f>
        <v>0.42966603452774338</v>
      </c>
      <c r="V943" s="24">
        <f ca="1">SQRT(Inputs!$B$38)*K943+SQRT(1-Inputs!$B$38)*_xlfn.NORM.S.INV(RAND())</f>
        <v>1.0053421401438478</v>
      </c>
      <c r="W943" s="24">
        <f ca="1">SQRT(Inputs!$B$38)*L943+SQRT(1-Inputs!$B$38)*_xlfn.NORM.S.INV(RAND())</f>
        <v>-0.61172202875017745</v>
      </c>
      <c r="X943" s="24">
        <f ca="1">SQRT(Inputs!$B$38)*M943+SQRT(1-Inputs!$B$38)*_xlfn.NORM.S.INV(RAND())</f>
        <v>0.42353708399193896</v>
      </c>
      <c r="Y943" s="24">
        <f ca="1">SQRT(Inputs!$B$38)*C943+SQRT(1-Inputs!$B$38)*_xlfn.NORM.S.INV(RAND())</f>
        <v>0.68094852700175845</v>
      </c>
      <c r="Z943" s="24">
        <f ca="1">SQRT(Inputs!$B$38)*D943+SQRT(1-Inputs!$B$38)*_xlfn.NORM.S.INV(RAND())</f>
        <v>1.521105354125355</v>
      </c>
      <c r="AA943" s="24">
        <f ca="1">SQRT(Inputs!$B$38)*E943+SQRT(1-Inputs!$B$38)*_xlfn.NORM.S.INV(RAND())</f>
        <v>0.38771916289453523</v>
      </c>
      <c r="AB943" s="24">
        <f ca="1">SQRT(Inputs!$B$38)*F943+SQRT(1-Inputs!$B$38)*_xlfn.NORM.S.INV(RAND())</f>
        <v>0.27314321659091539</v>
      </c>
      <c r="AC943" s="24">
        <f ca="1">SQRT(Inputs!$B$38)*G943+SQRT(1-Inputs!$B$38)*_xlfn.NORM.S.INV(RAND())</f>
        <v>0.81755160401421723</v>
      </c>
      <c r="AD943" s="24">
        <f ca="1">SQRT(Inputs!$B$38)*H943+SQRT(1-Inputs!$B$38)*_xlfn.NORM.S.INV(RAND())</f>
        <v>0.63121311259723678</v>
      </c>
      <c r="AE943" s="24">
        <f ca="1">SQRT(Inputs!$B$38)*I943+SQRT(1-Inputs!$B$38)*_xlfn.NORM.S.INV(RAND())</f>
        <v>1.1037659015013972</v>
      </c>
      <c r="AF943" s="24">
        <f ca="1">SQRT(Inputs!$B$38)*J943+SQRT(1-Inputs!$B$38)*_xlfn.NORM.S.INV(RAND())</f>
        <v>-1.4276836946336331</v>
      </c>
      <c r="AG943" s="24">
        <f ca="1">SQRT(Inputs!$B$38)*K943+SQRT(1-Inputs!$B$38)*_xlfn.NORM.S.INV(RAND())</f>
        <v>0.49020403721191136</v>
      </c>
      <c r="AH943" s="24">
        <f ca="1">SQRT(Inputs!$B$38)*L943+SQRT(1-Inputs!$B$38)*_xlfn.NORM.S.INV(RAND())</f>
        <v>-0.51973674864956765</v>
      </c>
      <c r="AI943" s="24">
        <f ca="1">SQRT(Inputs!$B$38)*M943+SQRT(1-Inputs!$B$38)*_xlfn.NORM.S.INV(RAND())</f>
        <v>-1.4851937811505551</v>
      </c>
      <c r="AJ943" s="24">
        <f ca="1">SQRT(Inputs!$B$38)*C943+SQRT(1-Inputs!$B$38)*_xlfn.NORM.S.INV(RAND())</f>
        <v>-0.61992798957094997</v>
      </c>
      <c r="AK943" s="24">
        <f ca="1">SQRT(Inputs!$B$38)*D943+SQRT(1-Inputs!$B$38)*_xlfn.NORM.S.INV(RAND())</f>
        <v>0.55590345771644645</v>
      </c>
      <c r="AL943" s="24">
        <f ca="1">SQRT(Inputs!$B$38)*E943+SQRT(1-Inputs!$B$38)*_xlfn.NORM.S.INV(RAND())</f>
        <v>-0.11020081062075171</v>
      </c>
      <c r="AM943" s="24">
        <f ca="1">SQRT(Inputs!$B$38)*F943+SQRT(1-Inputs!$B$38)*_xlfn.NORM.S.INV(RAND())</f>
        <v>0.24332183189723544</v>
      </c>
      <c r="AN943" s="24">
        <f ca="1">SQRT(Inputs!$B$38)*G943+SQRT(1-Inputs!$B$38)*_xlfn.NORM.S.INV(RAND())</f>
        <v>-7.9861560088249184E-2</v>
      </c>
      <c r="AO943" s="24">
        <f ca="1">SQRT(Inputs!$B$38)*H943+SQRT(1-Inputs!$B$38)*_xlfn.NORM.S.INV(RAND())</f>
        <v>0.93961460504930816</v>
      </c>
      <c r="AP943" s="24">
        <f ca="1">SQRT(Inputs!$B$38)*I943+SQRT(1-Inputs!$B$38)*_xlfn.NORM.S.INV(RAND())</f>
        <v>1.2850735480258053</v>
      </c>
      <c r="AQ943" s="24">
        <f ca="1">SQRT(Inputs!$B$38)*J943+SQRT(1-Inputs!$B$38)*_xlfn.NORM.S.INV(RAND())</f>
        <v>0.41624350125422716</v>
      </c>
      <c r="AR943" s="24">
        <f ca="1">SQRT(Inputs!$B$38)*K943+SQRT(1-Inputs!$B$38)*_xlfn.NORM.S.INV(RAND())</f>
        <v>1.0537508453441291</v>
      </c>
      <c r="AS943" s="24">
        <f ca="1">SQRT(Inputs!$B$38)*L943+SQRT(1-Inputs!$B$38)*_xlfn.NORM.S.INV(RAND())</f>
        <v>0.62512820380666989</v>
      </c>
      <c r="AT943" s="24">
        <f ca="1">SQRT(Inputs!$B$38)*M943+SQRT(1-Inputs!$B$38)*_xlfn.NORM.S.INV(RAND())</f>
        <v>-1.9410751583083747</v>
      </c>
      <c r="AU943" s="15">
        <f ca="1">Inputs!$B$6*EXP($B$8-0.5*C$5^2+C$5*N943)</f>
        <v>5479.7826530498733</v>
      </c>
      <c r="AV943" s="15">
        <f t="shared" ca="1" si="510"/>
        <v>6915.4848860265629</v>
      </c>
      <c r="AW943" s="15">
        <f t="shared" ca="1" si="511"/>
        <v>10776.724178594442</v>
      </c>
      <c r="AX943" s="15">
        <f t="shared" ca="1" si="512"/>
        <v>13239.555117575394</v>
      </c>
      <c r="AY943" s="15">
        <f t="shared" ca="1" si="513"/>
        <v>15216.344327848839</v>
      </c>
      <c r="AZ943" s="15">
        <f t="shared" ca="1" si="514"/>
        <v>19095.58452582364</v>
      </c>
      <c r="BA943" s="15">
        <f t="shared" ca="1" si="515"/>
        <v>23016.299535760925</v>
      </c>
      <c r="BB943" s="15">
        <f t="shared" ca="1" si="516"/>
        <v>29418.503134438793</v>
      </c>
      <c r="BC943" s="15">
        <f t="shared" ca="1" si="517"/>
        <v>39702.036240067282</v>
      </c>
      <c r="BD943" s="15">
        <f t="shared" ca="1" si="518"/>
        <v>45933.917335781072</v>
      </c>
      <c r="BE943" s="15">
        <f t="shared" ca="1" si="519"/>
        <v>58499.835978030853</v>
      </c>
      <c r="BF943" s="15">
        <f ca="1">Inputs!$B$13*EXP($B$9-0.5*C$6^2+C$6*Y943)</f>
        <v>15830.056212884481</v>
      </c>
      <c r="BG943" s="15">
        <f t="shared" ca="1" si="520"/>
        <v>25385.79872326292</v>
      </c>
      <c r="BH943" s="15">
        <f t="shared" ca="1" si="521"/>
        <v>33076.872988145093</v>
      </c>
      <c r="BI943" s="15">
        <f t="shared" ca="1" si="522"/>
        <v>42229.687409558748</v>
      </c>
      <c r="BJ943" s="15">
        <f t="shared" ca="1" si="523"/>
        <v>58245.892962639715</v>
      </c>
      <c r="BK943" s="15">
        <f t="shared" ca="1" si="524"/>
        <v>77900.642015499528</v>
      </c>
      <c r="BL943" s="15">
        <f t="shared" ca="1" si="525"/>
        <v>110406.46574482409</v>
      </c>
      <c r="BM943" s="15">
        <f t="shared" ca="1" si="526"/>
        <v>113657.26025350027</v>
      </c>
      <c r="BN943" s="15">
        <f t="shared" ca="1" si="527"/>
        <v>148241.6645536487</v>
      </c>
      <c r="BO943" s="15">
        <f t="shared" ca="1" si="528"/>
        <v>171703.00430148863</v>
      </c>
      <c r="BP943" s="15">
        <f t="shared" ca="1" si="529"/>
        <v>178604.49294460422</v>
      </c>
      <c r="BQ943" s="15">
        <f ca="1">Inputs!$B$20*EXP($B$10-0.5*C$7^2+C$7*AJ943)</f>
        <v>3442.8364492094529</v>
      </c>
      <c r="BR943" s="15">
        <f t="shared" ca="1" si="530"/>
        <v>5573.4877550510564</v>
      </c>
      <c r="BS943" s="15">
        <f t="shared" ca="1" si="531"/>
        <v>7394.5136557989908</v>
      </c>
      <c r="BT943" s="15">
        <f t="shared" ca="1" si="532"/>
        <v>10867.432110833448</v>
      </c>
      <c r="BU943" s="15">
        <f t="shared" ca="1" si="533"/>
        <v>14772.711925396707</v>
      </c>
      <c r="BV943" s="15">
        <f t="shared" ca="1" si="534"/>
        <v>25398.899145281826</v>
      </c>
      <c r="BW943" s="15">
        <f t="shared" ca="1" si="535"/>
        <v>46520.962765975899</v>
      </c>
      <c r="BX943" s="15">
        <f t="shared" ca="1" si="536"/>
        <v>70729.602342343336</v>
      </c>
      <c r="BY943" s="15">
        <f t="shared" ca="1" si="537"/>
        <v>121240.99417238947</v>
      </c>
      <c r="BZ943" s="15">
        <f t="shared" ca="1" si="538"/>
        <v>190835.64723637601</v>
      </c>
      <c r="CA943" s="15">
        <f t="shared" ca="1" si="539"/>
        <v>189863.09289749211</v>
      </c>
      <c r="CB943" s="15">
        <f ca="1">(AU943*DCF!C$10-DCF!C$5*MAX(AU943*DCF!C$10,0)-MAX(AU943-Inputs!$B$6,0)/Inputs!$B$10)*DCF!C$6</f>
        <v>1039.3841280931053</v>
      </c>
      <c r="CC943" s="15">
        <f ca="1">(AV943*DCF!D$10-DCF!D$5*MAX(AV943*DCF!D$10,0)-MAX(AV943-AU943,0)/Inputs!$B$10)*DCF!D$6</f>
        <v>1335.54417558211</v>
      </c>
      <c r="CD943" s="15">
        <f ca="1">(AW943*DCF!E$10-DCF!E$5*MAX(AW943*DCF!E$10,0)-MAX(AW943-AV943,0)/Inputs!$B$10)*DCF!E$6</f>
        <v>1618.4630727445899</v>
      </c>
      <c r="CE943" s="15">
        <f ca="1">(AX943*DCF!F$10-DCF!F$5*MAX(AX943*DCF!F$10,0)-MAX(AX943-AW943,0)/Inputs!$B$10)*DCF!F$6</f>
        <v>2377.7197248480111</v>
      </c>
      <c r="CF943" s="15">
        <f ca="1">(AY943*DCF!G$10-DCF!G$5*MAX(AY943*DCF!G$10,0)-MAX(AY943-AX943,0)/Inputs!$B$10)*DCF!G$6</f>
        <v>2755.2002319124263</v>
      </c>
      <c r="CG943" s="15">
        <f ca="1">(AZ943*DCF!H$10-DCF!H$5*MAX(AZ943*DCF!H$10,0)-MAX(AZ943-AY943,0)/Inputs!$B$10)*DCF!H$6</f>
        <v>3018.5927908799404</v>
      </c>
      <c r="CH943" s="15">
        <f ca="1">(BA943*DCF!I$10-DCF!I$5*MAX(BA943*DCF!I$10,0)-MAX(BA943-AZ943,0)/Inputs!$B$10)*DCF!I$6</f>
        <v>3561.1036569500775</v>
      </c>
      <c r="CI943" s="15">
        <f ca="1">(BB943*DCF!J$10-DCF!J$5*MAX(BB943*DCF!J$10,0)-MAX(BB943-BA943,0)/Inputs!$B$10)*DCF!J$6</f>
        <v>4078.1349428063045</v>
      </c>
      <c r="CJ943" s="15">
        <f ca="1">(BC943*DCF!K$10-DCF!K$5*MAX(BC943*DCF!K$10,0)-MAX(BC943-BB943,0)/Inputs!$B$10)*DCF!K$6</f>
        <v>4951.852125628393</v>
      </c>
      <c r="CK943" s="15">
        <f ca="1">(BD943*DCF!L$10-DCF!L$5*MAX(BD943*DCF!L$10,0)-MAX(BD943-BC943,0)/Inputs!$B$10)*DCF!L$6</f>
        <v>6121.8250834805722</v>
      </c>
      <c r="CL943" s="15">
        <f ca="1">(BE943*DCF!M$10-DCF!M$5*MAX(BE943*DCF!M$10,0)-MAX(BE943-BD943,0)/Inputs!$B$10)*DCF!M$6</f>
        <v>6753.9502486107594</v>
      </c>
      <c r="CM943" s="15">
        <f ca="1">(BF943*DCF!C$28-DCF!C$5*MAX(BF943*DCF!C$28,0)-MAX(BF943-Inputs!$B$13,0)/Inputs!$B$17)*DCF!C$6</f>
        <v>3805.1193607566001</v>
      </c>
      <c r="CN943" s="15">
        <f ca="1">(BG943*DCF!D$28-DCF!D$5*MAX(BG943*DCF!D$28,0)-MAX(BG943-BF943,0)/Inputs!$B$17)*DCF!D$6</f>
        <v>5438.0252125919478</v>
      </c>
      <c r="CO943" s="15">
        <f ca="1">(BH943*DCF!E$28-DCF!E$5*MAX(BH943*DCF!E$28,0)-MAX(BH943-BG943,0)/Inputs!$B$17)*DCF!E$6</f>
        <v>7852.1545400653049</v>
      </c>
      <c r="CP943" s="15">
        <f ca="1">(BI943*DCF!F$28-DCF!F$5*MAX(BI943*DCF!F$28,0)-MAX(BI943-BH943,0)/Inputs!$B$17)*DCF!F$6</f>
        <v>9797.8332286204004</v>
      </c>
      <c r="CQ943" s="15">
        <f ca="1">(BJ943*DCF!G$28-DCF!G$5*MAX(BJ943*DCF!G$28,0)-MAX(BJ943-BI943,0)/Inputs!$B$17)*DCF!G$6</f>
        <v>12418.571286236824</v>
      </c>
      <c r="CR943" s="15">
        <f ca="1">(BK943*DCF!H$28-DCF!H$5*MAX(BK943*DCF!H$28,0)-MAX(BK943-BJ943,0)/Inputs!$B$17)*DCF!H$6</f>
        <v>16211.891806276564</v>
      </c>
      <c r="CS943" s="15">
        <f ca="1">(BL943*DCF!I$28-DCF!I$5*MAX(BL943*DCF!I$28,0)-MAX(BL943-BK943,0)/Inputs!$B$17)*DCF!I$6</f>
        <v>21296.833491544203</v>
      </c>
      <c r="CT943" s="15">
        <f ca="1">(BM943*DCF!J$28-DCF!J$5*MAX(BM943*DCF!J$28,0)-MAX(BM943-BL943,0)/Inputs!$B$17)*DCF!J$6</f>
        <v>24923.975658950912</v>
      </c>
      <c r="CU943" s="15">
        <f ca="1">(BN943*DCF!K$28-DCF!K$5*MAX(BN943*DCF!K$28,0)-MAX(BN943-BM943,0)/Inputs!$B$17)*DCF!K$6</f>
        <v>27070.025120987935</v>
      </c>
      <c r="CV943" s="15">
        <f ca="1">(BO943*DCF!L$28-DCF!L$5*MAX(BO943*DCF!L$28,0)-MAX(BO943-BN943,0)/Inputs!$B$17)*DCF!L$6</f>
        <v>31603.663668582882</v>
      </c>
      <c r="CW943" s="15">
        <f ca="1">(BP943*DCF!M$28-DCF!M$5*MAX(BP943*DCF!M$28,0)-MAX(BP943-BO943,0)/Inputs!$B$17)*DCF!M$6</f>
        <v>32883.139220913916</v>
      </c>
      <c r="CX943" s="15">
        <f ca="1">(BQ943*DCF!C$46-DCF!C$5*MAX(BQ943*DCF!C$46,0)-MAX(BQ943-Inputs!$B$20,0)/Inputs!$B$24)*DCF!C$6</f>
        <v>-906.81509183102969</v>
      </c>
      <c r="CY943" s="15">
        <f ca="1">(BR943*DCF!D$46-DCF!D$5*MAX(BR943*DCF!D$46,0)-MAX(BR943-BQ943,0)/Inputs!$B$24)*DCF!D$6</f>
        <v>-1860.3956105636175</v>
      </c>
      <c r="CZ943" s="15">
        <f ca="1">(BS943*DCF!E$46-DCF!E$5*MAX(BS943*DCF!E$46,0)-MAX(BS943-BR943,0)/Inputs!$B$24)*DCF!E$6</f>
        <v>-1592.212392637171</v>
      </c>
      <c r="DA943" s="15">
        <f ca="1">(BT943*DCF!F$46-DCF!F$5*MAX(BT943*DCF!F$46,0)-MAX(BT943-BS943,0)/Inputs!$B$24)*DCF!F$6</f>
        <v>-2056.0345122633271</v>
      </c>
      <c r="DB943" s="15">
        <f ca="1">(BU943*DCF!G$46-DCF!G$5*MAX(BU943*DCF!G$46,0)-MAX(BU943-BT943,0)/Inputs!$B$24)*DCF!G$6</f>
        <v>-1810.5838125667001</v>
      </c>
      <c r="DC943" s="15">
        <f ca="1">(BV943*DCF!H$46-DCF!H$5*MAX(BV943*DCF!H$46,0)-MAX(BV943-BU943,0)/Inputs!$B$24)*DCF!H$6</f>
        <v>-3302.0225708499893</v>
      </c>
      <c r="DD943" s="15">
        <f ca="1">(BW943*DCF!I$46-DCF!I$5*MAX(BW943*DCF!I$46,0)-MAX(BW943-BV943,0)/Inputs!$B$24)*DCF!I$6</f>
        <v>-4988.9076816658762</v>
      </c>
      <c r="DE943" s="15">
        <f ca="1">(BX943*DCF!J$46-DCF!J$5*MAX(BX943*DCF!J$46,0)-MAX(BX943-BW943,0)/Inputs!$B$24)*DCF!J$6</f>
        <v>-3452.8245324480868</v>
      </c>
      <c r="DF943" s="15">
        <f ca="1">(BY943*DCF!K$46-DCF!K$5*MAX(BY943*DCF!K$46,0)-MAX(BY943-BX943,0)/Inputs!$B$24)*DCF!K$6</f>
        <v>-5448.2556343622791</v>
      </c>
      <c r="DG943" s="15">
        <f ca="1">(BZ943*DCF!L$46-DCF!L$5*MAX(BZ943*DCF!L$46,0)-MAX(BZ943-BY943,0)/Inputs!$B$24)*DCF!L$6</f>
        <v>-2557.9150093324702</v>
      </c>
      <c r="DH943" s="15">
        <f ca="1">(CA943*DCF!M$46-DCF!M$5*MAX(CA943*DCF!M$46,0)-MAX(CA943-BZ943,0)/Inputs!$B$24)*DCF!M$6</f>
        <v>14884.521169952923</v>
      </c>
      <c r="DI943" s="15">
        <f ca="1">SUM(CB943:CL943)+BE943*DCF!M$10*(1+Inputs!$B$30)*(1-Inputs!$B$33)*(1-Inputs!$B$30/Inputs!$B$31)/(Inputs!$B$29-Inputs!$B$30)*DCF!M$6</f>
        <v>200417.58728864219</v>
      </c>
      <c r="DJ943" s="15">
        <f ca="1">SUM(CM943:CW943)+BP943*DCF!M$28*(1+Inputs!$B$30)*(1-Inputs!$B$33)*(1-Inputs!$B$30/Inputs!$B$31)/(Inputs!$B$29-Inputs!$B$30)*DCF!M$6</f>
        <v>856046.12014852441</v>
      </c>
      <c r="DK943" s="15">
        <f ca="1">SUM(CX943:DH943)+CA943*DCF!M$46*(1+Inputs!$B$30)*(1-Inputs!$B$33)*(1-Inputs!$B$30/Inputs!$B$31)/(Inputs!$B$29-Inputs!$B$30)*DCF!M$6</f>
        <v>280459.38666210265</v>
      </c>
      <c r="DM943" s="15">
        <f ca="1">DI943+DJ943+DK943+Inputs!$B$34+Inputs!$B$36-Inputs!$B$35</f>
        <v>1413774.0940992692</v>
      </c>
    </row>
    <row r="944" spans="1:117" x14ac:dyDescent="0.75">
      <c r="A944" s="11">
        <v>931</v>
      </c>
      <c r="C944" s="24">
        <f t="shared" ref="C944:M953" ca="1" si="543">_xlfn.NORM.S.INV(RAND())</f>
        <v>1.7752660268942297</v>
      </c>
      <c r="D944" s="24">
        <f t="shared" ca="1" si="543"/>
        <v>0.38276133611457963</v>
      </c>
      <c r="E944" s="24">
        <f t="shared" ca="1" si="543"/>
        <v>-0.45372576247242064</v>
      </c>
      <c r="F944" s="24">
        <f t="shared" ca="1" si="543"/>
        <v>0.39936488827071398</v>
      </c>
      <c r="G944" s="24">
        <f t="shared" ca="1" si="543"/>
        <v>-0.41851289902935873</v>
      </c>
      <c r="H944" s="24">
        <f t="shared" ca="1" si="543"/>
        <v>1.223840332180663</v>
      </c>
      <c r="I944" s="24">
        <f t="shared" ca="1" si="543"/>
        <v>-0.87988561522419007</v>
      </c>
      <c r="J944" s="24">
        <f t="shared" ca="1" si="543"/>
        <v>0.15618186686538973</v>
      </c>
      <c r="K944" s="24">
        <f t="shared" ca="1" si="543"/>
        <v>0.3838629434541096</v>
      </c>
      <c r="L944" s="24">
        <f t="shared" ca="1" si="543"/>
        <v>-0.53511920144986735</v>
      </c>
      <c r="M944" s="24">
        <f t="shared" ca="1" si="543"/>
        <v>-0.90426795334407062</v>
      </c>
      <c r="N944" s="24">
        <f ca="1">SQRT(Inputs!$B$38)*C944+SQRT(1-Inputs!$B$38)*_xlfn.NORM.S.INV(RAND())</f>
        <v>2.725085050492662</v>
      </c>
      <c r="O944" s="24">
        <f ca="1">SQRT(Inputs!$B$38)*D944+SQRT(1-Inputs!$B$38)*_xlfn.NORM.S.INV(RAND())</f>
        <v>1.1042474066770487</v>
      </c>
      <c r="P944" s="24">
        <f ca="1">SQRT(Inputs!$B$38)*E944+SQRT(1-Inputs!$B$38)*_xlfn.NORM.S.INV(RAND())</f>
        <v>0.34156782198783386</v>
      </c>
      <c r="Q944" s="24">
        <f ca="1">SQRT(Inputs!$B$38)*F944+SQRT(1-Inputs!$B$38)*_xlfn.NORM.S.INV(RAND())</f>
        <v>-0.25165306614816851</v>
      </c>
      <c r="R944" s="24">
        <f ca="1">SQRT(Inputs!$B$38)*G944+SQRT(1-Inputs!$B$38)*_xlfn.NORM.S.INV(RAND())</f>
        <v>0.89643459923908464</v>
      </c>
      <c r="S944" s="24">
        <f ca="1">SQRT(Inputs!$B$38)*H944+SQRT(1-Inputs!$B$38)*_xlfn.NORM.S.INV(RAND())</f>
        <v>0.23060009640155427</v>
      </c>
      <c r="T944" s="24">
        <f ca="1">SQRT(Inputs!$B$38)*I944+SQRT(1-Inputs!$B$38)*_xlfn.NORM.S.INV(RAND())</f>
        <v>1.6075568356992123</v>
      </c>
      <c r="U944" s="24">
        <f ca="1">SQRT(Inputs!$B$38)*J944+SQRT(1-Inputs!$B$38)*_xlfn.NORM.S.INV(RAND())</f>
        <v>-0.7930776761751791</v>
      </c>
      <c r="V944" s="24">
        <f ca="1">SQRT(Inputs!$B$38)*K944+SQRT(1-Inputs!$B$38)*_xlfn.NORM.S.INV(RAND())</f>
        <v>0.26357942950890367</v>
      </c>
      <c r="W944" s="24">
        <f ca="1">SQRT(Inputs!$B$38)*L944+SQRT(1-Inputs!$B$38)*_xlfn.NORM.S.INV(RAND())</f>
        <v>0.3585279593685155</v>
      </c>
      <c r="X944" s="24">
        <f ca="1">SQRT(Inputs!$B$38)*M944+SQRT(1-Inputs!$B$38)*_xlfn.NORM.S.INV(RAND())</f>
        <v>0.96879773390430746</v>
      </c>
      <c r="Y944" s="24">
        <f ca="1">SQRT(Inputs!$B$38)*C944+SQRT(1-Inputs!$B$38)*_xlfn.NORM.S.INV(RAND())</f>
        <v>1.9996564704308022</v>
      </c>
      <c r="Z944" s="24">
        <f ca="1">SQRT(Inputs!$B$38)*D944+SQRT(1-Inputs!$B$38)*_xlfn.NORM.S.INV(RAND())</f>
        <v>8.3918107224621369E-2</v>
      </c>
      <c r="AA944" s="24">
        <f ca="1">SQRT(Inputs!$B$38)*E944+SQRT(1-Inputs!$B$38)*_xlfn.NORM.S.INV(RAND())</f>
        <v>-0.72944346023873163</v>
      </c>
      <c r="AB944" s="24">
        <f ca="1">SQRT(Inputs!$B$38)*F944+SQRT(1-Inputs!$B$38)*_xlfn.NORM.S.INV(RAND())</f>
        <v>-3.2150305167304882E-2</v>
      </c>
      <c r="AC944" s="24">
        <f ca="1">SQRT(Inputs!$B$38)*G944+SQRT(1-Inputs!$B$38)*_xlfn.NORM.S.INV(RAND())</f>
        <v>0.62386762900399517</v>
      </c>
      <c r="AD944" s="24">
        <f ca="1">SQRT(Inputs!$B$38)*H944+SQRT(1-Inputs!$B$38)*_xlfn.NORM.S.INV(RAND())</f>
        <v>0.49885169301926435</v>
      </c>
      <c r="AE944" s="24">
        <f ca="1">SQRT(Inputs!$B$38)*I944+SQRT(1-Inputs!$B$38)*_xlfn.NORM.S.INV(RAND())</f>
        <v>-1.4752565939180995</v>
      </c>
      <c r="AF944" s="24">
        <f ca="1">SQRT(Inputs!$B$38)*J944+SQRT(1-Inputs!$B$38)*_xlfn.NORM.S.INV(RAND())</f>
        <v>3.7379450586732761E-2</v>
      </c>
      <c r="AG944" s="24">
        <f ca="1">SQRT(Inputs!$B$38)*K944+SQRT(1-Inputs!$B$38)*_xlfn.NORM.S.INV(RAND())</f>
        <v>-0.15168692975427386</v>
      </c>
      <c r="AH944" s="24">
        <f ca="1">SQRT(Inputs!$B$38)*L944+SQRT(1-Inputs!$B$38)*_xlfn.NORM.S.INV(RAND())</f>
        <v>-0.21007573739633928</v>
      </c>
      <c r="AI944" s="24">
        <f ca="1">SQRT(Inputs!$B$38)*M944+SQRT(1-Inputs!$B$38)*_xlfn.NORM.S.INV(RAND())</f>
        <v>-0.41317660936988232</v>
      </c>
      <c r="AJ944" s="24">
        <f ca="1">SQRT(Inputs!$B$38)*C944+SQRT(1-Inputs!$B$38)*_xlfn.NORM.S.INV(RAND())</f>
        <v>1.4105997461429407</v>
      </c>
      <c r="AK944" s="24">
        <f ca="1">SQRT(Inputs!$B$38)*D944+SQRT(1-Inputs!$B$38)*_xlfn.NORM.S.INV(RAND())</f>
        <v>2.2934796033626821</v>
      </c>
      <c r="AL944" s="24">
        <f ca="1">SQRT(Inputs!$B$38)*E944+SQRT(1-Inputs!$B$38)*_xlfn.NORM.S.INV(RAND())</f>
        <v>1.3432422951036149</v>
      </c>
      <c r="AM944" s="24">
        <f ca="1">SQRT(Inputs!$B$38)*F944+SQRT(1-Inputs!$B$38)*_xlfn.NORM.S.INV(RAND())</f>
        <v>0.14456588983287028</v>
      </c>
      <c r="AN944" s="24">
        <f ca="1">SQRT(Inputs!$B$38)*G944+SQRT(1-Inputs!$B$38)*_xlfn.NORM.S.INV(RAND())</f>
        <v>0.34601643437913854</v>
      </c>
      <c r="AO944" s="24">
        <f ca="1">SQRT(Inputs!$B$38)*H944+SQRT(1-Inputs!$B$38)*_xlfn.NORM.S.INV(RAND())</f>
        <v>0.47563257028417433</v>
      </c>
      <c r="AP944" s="24">
        <f ca="1">SQRT(Inputs!$B$38)*I944+SQRT(1-Inputs!$B$38)*_xlfn.NORM.S.INV(RAND())</f>
        <v>-0.53171827984287767</v>
      </c>
      <c r="AQ944" s="24">
        <f ca="1">SQRT(Inputs!$B$38)*J944+SQRT(1-Inputs!$B$38)*_xlfn.NORM.S.INV(RAND())</f>
        <v>0.27119049415624596</v>
      </c>
      <c r="AR944" s="24">
        <f ca="1">SQRT(Inputs!$B$38)*K944+SQRT(1-Inputs!$B$38)*_xlfn.NORM.S.INV(RAND())</f>
        <v>0.98266536957386041</v>
      </c>
      <c r="AS944" s="24">
        <f ca="1">SQRT(Inputs!$B$38)*L944+SQRT(1-Inputs!$B$38)*_xlfn.NORM.S.INV(RAND())</f>
        <v>-0.23819426998253077</v>
      </c>
      <c r="AT944" s="24">
        <f ca="1">SQRT(Inputs!$B$38)*M944+SQRT(1-Inputs!$B$38)*_xlfn.NORM.S.INV(RAND())</f>
        <v>9.9371990060105053E-2</v>
      </c>
      <c r="AU944" s="15">
        <f ca="1">Inputs!$B$6*EXP($B$8-0.5*C$5^2+C$5*N944)</f>
        <v>7713.5230968348524</v>
      </c>
      <c r="AV944" s="15">
        <f t="shared" ca="1" si="510"/>
        <v>11044.334996051561</v>
      </c>
      <c r="AW944" s="15">
        <f t="shared" ca="1" si="511"/>
        <v>14101.54427816803</v>
      </c>
      <c r="AX944" s="15">
        <f t="shared" ca="1" si="512"/>
        <v>16683.705774317266</v>
      </c>
      <c r="AY944" s="15">
        <f t="shared" ca="1" si="513"/>
        <v>22639.533997621373</v>
      </c>
      <c r="AZ944" s="15">
        <f t="shared" ca="1" si="514"/>
        <v>28400.880912309185</v>
      </c>
      <c r="BA944" s="15">
        <f t="shared" ca="1" si="515"/>
        <v>41123.586354105297</v>
      </c>
      <c r="BB944" s="15">
        <f t="shared" ca="1" si="516"/>
        <v>46502.066934141098</v>
      </c>
      <c r="BC944" s="15">
        <f t="shared" ca="1" si="517"/>
        <v>58420.866679749139</v>
      </c>
      <c r="BD944" s="15">
        <f t="shared" ca="1" si="518"/>
        <v>74011.859496015793</v>
      </c>
      <c r="BE944" s="15">
        <f t="shared" ca="1" si="519"/>
        <v>99058.246192625971</v>
      </c>
      <c r="BF944" s="15">
        <f ca="1">Inputs!$B$13*EXP($B$9-0.5*C$6^2+C$6*Y944)</f>
        <v>20559.872289719973</v>
      </c>
      <c r="BG944" s="15">
        <f t="shared" ca="1" si="520"/>
        <v>25439.343722544607</v>
      </c>
      <c r="BH944" s="15">
        <f t="shared" ca="1" si="521"/>
        <v>27540.33567187476</v>
      </c>
      <c r="BI944" s="15">
        <f t="shared" ca="1" si="522"/>
        <v>33547.092328688384</v>
      </c>
      <c r="BJ944" s="15">
        <f t="shared" ca="1" si="523"/>
        <v>44996.361417560263</v>
      </c>
      <c r="BK944" s="15">
        <f t="shared" ca="1" si="524"/>
        <v>59105.389871722677</v>
      </c>
      <c r="BL944" s="15">
        <f t="shared" ca="1" si="525"/>
        <v>59969.54680350508</v>
      </c>
      <c r="BM944" s="15">
        <f t="shared" ca="1" si="526"/>
        <v>74058.614277804809</v>
      </c>
      <c r="BN944" s="15">
        <f t="shared" ca="1" si="527"/>
        <v>89442.117488869451</v>
      </c>
      <c r="BO944" s="15">
        <f t="shared" ca="1" si="528"/>
        <v>107394.52541065423</v>
      </c>
      <c r="BP944" s="15">
        <f t="shared" ca="1" si="529"/>
        <v>126137.48087752261</v>
      </c>
      <c r="BQ944" s="15">
        <f ca="1">Inputs!$B$20*EXP($B$10-0.5*C$7^2+C$7*AJ944)</f>
        <v>7074.4430298119951</v>
      </c>
      <c r="BR944" s="15">
        <f t="shared" ca="1" si="530"/>
        <v>19886.348953311648</v>
      </c>
      <c r="BS944" s="15">
        <f t="shared" ca="1" si="531"/>
        <v>40052.212029167102</v>
      </c>
      <c r="BT944" s="15">
        <f t="shared" ca="1" si="532"/>
        <v>57357.817452677278</v>
      </c>
      <c r="BU944" s="15">
        <f t="shared" ca="1" si="533"/>
        <v>86433.042375837147</v>
      </c>
      <c r="BV944" s="15">
        <f t="shared" ca="1" si="534"/>
        <v>133855.34458633119</v>
      </c>
      <c r="BW944" s="15">
        <f t="shared" ca="1" si="535"/>
        <v>166906.58393526226</v>
      </c>
      <c r="BX944" s="15">
        <f t="shared" ca="1" si="536"/>
        <v>246488.67977751128</v>
      </c>
      <c r="BY944" s="15">
        <f t="shared" ca="1" si="537"/>
        <v>416810.51709035999</v>
      </c>
      <c r="BZ944" s="15">
        <f t="shared" ca="1" si="538"/>
        <v>559786.89903377485</v>
      </c>
      <c r="CA944" s="15">
        <f t="shared" ca="1" si="539"/>
        <v>800339.42588276835</v>
      </c>
      <c r="CB944" s="15">
        <f ca="1">(AU944*DCF!C$10-DCF!C$5*MAX(AU944*DCF!C$10,0)-MAX(AU944-Inputs!$B$6,0)/Inputs!$B$10)*DCF!C$6</f>
        <v>1023.4571605851839</v>
      </c>
      <c r="CC944" s="15">
        <f ca="1">(AV944*DCF!D$10-DCF!D$5*MAX(AV944*DCF!D$10,0)-MAX(AV944-AU944,0)/Inputs!$B$10)*DCF!D$6</f>
        <v>1879.8505242901585</v>
      </c>
      <c r="CD944" s="15">
        <f ca="1">(AW944*DCF!E$10-DCF!E$5*MAX(AW944*DCF!E$10,0)-MAX(AW944-AV944,0)/Inputs!$B$10)*DCF!E$6</f>
        <v>2567.211961639679</v>
      </c>
      <c r="CE944" s="15">
        <f ca="1">(AX944*DCF!F$10-DCF!F$5*MAX(AX944*DCF!F$10,0)-MAX(AX944-AW944,0)/Inputs!$B$10)*DCF!F$6</f>
        <v>3104.7425939343907</v>
      </c>
      <c r="CF944" s="15">
        <f ca="1">(AY944*DCF!G$10-DCF!G$5*MAX(AY944*DCF!G$10,0)-MAX(AY944-AX944,0)/Inputs!$B$10)*DCF!G$6</f>
        <v>3519.8330451463171</v>
      </c>
      <c r="CG944" s="15">
        <f ca="1">(AZ944*DCF!H$10-DCF!H$5*MAX(AZ944*DCF!H$10,0)-MAX(AZ944-AY944,0)/Inputs!$B$10)*DCF!H$6</f>
        <v>4491.0209700603655</v>
      </c>
      <c r="CH944" s="15">
        <f ca="1">(BA944*DCF!I$10-DCF!I$5*MAX(BA944*DCF!I$10,0)-MAX(BA944-AZ944,0)/Inputs!$B$10)*DCF!I$6</f>
        <v>5424.8095781376405</v>
      </c>
      <c r="CI944" s="15">
        <f ca="1">(BB944*DCF!J$10-DCF!J$5*MAX(BB944*DCF!J$10,0)-MAX(BB944-BA944,0)/Inputs!$B$10)*DCF!J$6</f>
        <v>7164.8424841183423</v>
      </c>
      <c r="CJ944" s="15">
        <f ca="1">(BC944*DCF!K$10-DCF!K$5*MAX(BC944*DCF!K$10,0)-MAX(BC944-BB944,0)/Inputs!$B$10)*DCF!K$6</f>
        <v>7736.3707640066696</v>
      </c>
      <c r="CK944" s="15">
        <f ca="1">(BD944*DCF!L$10-DCF!L$5*MAX(BD944*DCF!L$10,0)-MAX(BD944-BC944,0)/Inputs!$B$10)*DCF!L$6</f>
        <v>9146.2280077758678</v>
      </c>
      <c r="CL944" s="15">
        <f ca="1">(BE944*DCF!M$10-DCF!M$5*MAX(BE944*DCF!M$10,0)-MAX(BE944-BD944,0)/Inputs!$B$10)*DCF!M$6</f>
        <v>10986.341252519962</v>
      </c>
      <c r="CM944" s="15">
        <f ca="1">(BF944*DCF!C$28-DCF!C$5*MAX(BF944*DCF!C$28,0)-MAX(BF944-Inputs!$B$13,0)/Inputs!$B$17)*DCF!C$6</f>
        <v>4156.2919322621474</v>
      </c>
      <c r="CN944" s="15">
        <f ca="1">(BG944*DCF!D$28-DCF!D$5*MAX(BG944*DCF!D$28,0)-MAX(BG944-BF944,0)/Inputs!$B$17)*DCF!D$6</f>
        <v>6451.4584759411264</v>
      </c>
      <c r="CO944" s="15">
        <f ca="1">(BH944*DCF!E$28-DCF!E$5*MAX(BH944*DCF!E$28,0)-MAX(BH944-BG944,0)/Inputs!$B$17)*DCF!E$6</f>
        <v>7385.8368641882425</v>
      </c>
      <c r="CP944" s="15">
        <f ca="1">(BI944*DCF!F$28-DCF!F$5*MAX(BI944*DCF!F$28,0)-MAX(BI944-BH944,0)/Inputs!$B$17)*DCF!F$6</f>
        <v>8013.5269144888216</v>
      </c>
      <c r="CQ944" s="15">
        <f ca="1">(BJ944*DCF!G$28-DCF!G$5*MAX(BJ944*DCF!G$28,0)-MAX(BJ944-BI944,0)/Inputs!$B$17)*DCF!G$6</f>
        <v>9748.9934004162678</v>
      </c>
      <c r="CR944" s="15">
        <f ca="1">(BK944*DCF!H$28-DCF!H$5*MAX(BK944*DCF!H$28,0)-MAX(BK944-BJ944,0)/Inputs!$B$17)*DCF!H$6</f>
        <v>12425.267936638131</v>
      </c>
      <c r="CS944" s="15">
        <f ca="1">(BL944*DCF!I$28-DCF!I$5*MAX(BL944*DCF!I$28,0)-MAX(BL944-BK944,0)/Inputs!$B$17)*DCF!I$6</f>
        <v>13977.988051865872</v>
      </c>
      <c r="CT944" s="15">
        <f ca="1">(BM944*DCF!J$28-DCF!J$5*MAX(BM944*DCF!J$28,0)-MAX(BM944-BL944,0)/Inputs!$B$17)*DCF!J$6</f>
        <v>14653.123809383636</v>
      </c>
      <c r="CU944" s="15">
        <f ca="1">(BN944*DCF!K$28-DCF!K$5*MAX(BN944*DCF!K$28,0)-MAX(BN944-BM944,0)/Inputs!$B$17)*DCF!K$6</f>
        <v>17004.401301505663</v>
      </c>
      <c r="CV944" s="15">
        <f ca="1">(BO944*DCF!L$28-DCF!L$5*MAX(BO944*DCF!L$28,0)-MAX(BO944-BN944,0)/Inputs!$B$17)*DCF!L$6</f>
        <v>19396.117125203735</v>
      </c>
      <c r="CW944" s="15">
        <f ca="1">(BP944*DCF!M$28-DCF!M$5*MAX(BP944*DCF!M$28,0)-MAX(BP944-BO944,0)/Inputs!$B$17)*DCF!M$6</f>
        <v>21773.674516389368</v>
      </c>
      <c r="CX944" s="15">
        <f ca="1">(BQ944*DCF!C$46-DCF!C$5*MAX(BQ944*DCF!C$46,0)-MAX(BQ944-Inputs!$B$20,0)/Inputs!$B$24)*DCF!C$6</f>
        <v>-3422.9397435187029</v>
      </c>
      <c r="CY944" s="15">
        <f ca="1">(BR944*DCF!D$46-DCF!D$5*MAX(BR944*DCF!D$46,0)-MAX(BR944-BQ944,0)/Inputs!$B$24)*DCF!D$6</f>
        <v>-8860.8699197603328</v>
      </c>
      <c r="CZ944" s="15">
        <f ca="1">(BS944*DCF!E$46-DCF!E$5*MAX(BS944*DCF!E$46,0)-MAX(BS944-BR944,0)/Inputs!$B$24)*DCF!E$6</f>
        <v>-12685.071875654778</v>
      </c>
      <c r="DA944" s="15">
        <f ca="1">(BT944*DCF!F$46-DCF!F$5*MAX(BT944*DCF!F$46,0)-MAX(BT944-BS944,0)/Inputs!$B$24)*DCF!F$6</f>
        <v>-10478.676917309102</v>
      </c>
      <c r="DB944" s="15">
        <f ca="1">(BU944*DCF!G$46-DCF!G$5*MAX(BU944*DCF!G$46,0)-MAX(BU944-BT944,0)/Inputs!$B$24)*DCF!G$6</f>
        <v>-12687.767982532268</v>
      </c>
      <c r="DC944" s="15">
        <f ca="1">(BV944*DCF!H$46-DCF!H$5*MAX(BV944*DCF!H$46,0)-MAX(BV944-BU944,0)/Inputs!$B$24)*DCF!H$6</f>
        <v>-14736.189850644621</v>
      </c>
      <c r="DD944" s="15">
        <f ca="1">(BW944*DCF!I$46-DCF!I$5*MAX(BW944*DCF!I$46,0)-MAX(BW944-BV944,0)/Inputs!$B$24)*DCF!I$6</f>
        <v>-5632.9599675719137</v>
      </c>
      <c r="DE944" s="15">
        <f ca="1">(BX944*DCF!J$46-DCF!J$5*MAX(BX944*DCF!J$46,0)-MAX(BX944-BW944,0)/Inputs!$B$24)*DCF!J$6</f>
        <v>-10764.353336386737</v>
      </c>
      <c r="DF944" s="15">
        <f ca="1">(BY944*DCF!K$46-DCF!K$5*MAX(BY944*DCF!K$46,0)-MAX(BY944-BX944,0)/Inputs!$B$24)*DCF!K$6</f>
        <v>-17914.706605384814</v>
      </c>
      <c r="DG944" s="15">
        <f ca="1">(BZ944*DCF!L$46-DCF!L$5*MAX(BZ944*DCF!L$46,0)-MAX(BZ944-BY944,0)/Inputs!$B$24)*DCF!L$6</f>
        <v>6339.4513566651231</v>
      </c>
      <c r="DH944" s="15">
        <f ca="1">(CA944*DCF!M$46-DCF!M$5*MAX(CA944*DCF!M$46,0)-MAX(CA944-BZ944,0)/Inputs!$B$24)*DCF!M$6</f>
        <v>12454.472409362275</v>
      </c>
      <c r="DI944" s="15">
        <f ca="1">SUM(CB944:CL944)+BE944*DCF!M$10*(1+Inputs!$B$30)*(1-Inputs!$B$33)*(1-Inputs!$B$30/Inputs!$B$31)/(Inputs!$B$29-Inputs!$B$30)*DCF!M$6</f>
        <v>332725.11740599026</v>
      </c>
      <c r="DJ944" s="15">
        <f ca="1">SUM(CM944:CW944)+BP944*DCF!M$28*(1+Inputs!$B$30)*(1-Inputs!$B$33)*(1-Inputs!$B$30/Inputs!$B$31)/(Inputs!$B$29-Inputs!$B$30)*DCF!M$6</f>
        <v>603043.05003181775</v>
      </c>
      <c r="DK944" s="15">
        <f ca="1">SUM(CX944:DH944)+CA944*DCF!M$46*(1+Inputs!$B$30)*(1-Inputs!$B$33)*(1-Inputs!$B$30/Inputs!$B$31)/(Inputs!$B$29-Inputs!$B$30)*DCF!M$6</f>
        <v>1159029.946247824</v>
      </c>
      <c r="DM944" s="15">
        <f ca="1">DI944+DJ944+DK944+Inputs!$B$34+Inputs!$B$36-Inputs!$B$35</f>
        <v>2171649.1136856321</v>
      </c>
    </row>
    <row r="945" spans="1:117" x14ac:dyDescent="0.75">
      <c r="A945" s="11">
        <v>932</v>
      </c>
      <c r="C945" s="24">
        <f t="shared" ca="1" si="543"/>
        <v>-0.25730527302232925</v>
      </c>
      <c r="D945" s="24">
        <f t="shared" ca="1" si="543"/>
        <v>0.74727104253044219</v>
      </c>
      <c r="E945" s="24">
        <f t="shared" ca="1" si="543"/>
        <v>-0.11265936510817126</v>
      </c>
      <c r="F945" s="24">
        <f t="shared" ca="1" si="543"/>
        <v>4.2052067737201895E-2</v>
      </c>
      <c r="G945" s="24">
        <f t="shared" ca="1" si="543"/>
        <v>-2.3278076774319634</v>
      </c>
      <c r="H945" s="24">
        <f t="shared" ca="1" si="543"/>
        <v>-2.4369392330773536</v>
      </c>
      <c r="I945" s="24">
        <f t="shared" ca="1" si="543"/>
        <v>-0.21293689181721584</v>
      </c>
      <c r="J945" s="24">
        <f t="shared" ca="1" si="543"/>
        <v>-1.722440721265303</v>
      </c>
      <c r="K945" s="24">
        <f t="shared" ca="1" si="543"/>
        <v>-2.7208537690209367E-2</v>
      </c>
      <c r="L945" s="24">
        <f t="shared" ca="1" si="543"/>
        <v>1.5800325652571212</v>
      </c>
      <c r="M945" s="24">
        <f t="shared" ca="1" si="543"/>
        <v>-0.59079566184534149</v>
      </c>
      <c r="N945" s="24">
        <f ca="1">SQRT(Inputs!$B$38)*C945+SQRT(1-Inputs!$B$38)*_xlfn.NORM.S.INV(RAND())</f>
        <v>-1.8635180556534818</v>
      </c>
      <c r="O945" s="24">
        <f ca="1">SQRT(Inputs!$B$38)*D945+SQRT(1-Inputs!$B$38)*_xlfn.NORM.S.INV(RAND())</f>
        <v>-1.0048719223203704</v>
      </c>
      <c r="P945" s="24">
        <f ca="1">SQRT(Inputs!$B$38)*E945+SQRT(1-Inputs!$B$38)*_xlfn.NORM.S.INV(RAND())</f>
        <v>8.2729599321802405E-2</v>
      </c>
      <c r="Q945" s="24">
        <f ca="1">SQRT(Inputs!$B$38)*F945+SQRT(1-Inputs!$B$38)*_xlfn.NORM.S.INV(RAND())</f>
        <v>-0.80662792979252351</v>
      </c>
      <c r="R945" s="24">
        <f ca="1">SQRT(Inputs!$B$38)*G945+SQRT(1-Inputs!$B$38)*_xlfn.NORM.S.INV(RAND())</f>
        <v>-1.1230190787100958</v>
      </c>
      <c r="S945" s="24">
        <f ca="1">SQRT(Inputs!$B$38)*H945+SQRT(1-Inputs!$B$38)*_xlfn.NORM.S.INV(RAND())</f>
        <v>-1.5709604953211844</v>
      </c>
      <c r="T945" s="24">
        <f ca="1">SQRT(Inputs!$B$38)*I945+SQRT(1-Inputs!$B$38)*_xlfn.NORM.S.INV(RAND())</f>
        <v>-0.41054849991058207</v>
      </c>
      <c r="U945" s="24">
        <f ca="1">SQRT(Inputs!$B$38)*J945+SQRT(1-Inputs!$B$38)*_xlfn.NORM.S.INV(RAND())</f>
        <v>-1.5280230382730597</v>
      </c>
      <c r="V945" s="24">
        <f ca="1">SQRT(Inputs!$B$38)*K945+SQRT(1-Inputs!$B$38)*_xlfn.NORM.S.INV(RAND())</f>
        <v>-0.33440440211993733</v>
      </c>
      <c r="W945" s="24">
        <f ca="1">SQRT(Inputs!$B$38)*L945+SQRT(1-Inputs!$B$38)*_xlfn.NORM.S.INV(RAND())</f>
        <v>1.0057532247550141</v>
      </c>
      <c r="X945" s="24">
        <f ca="1">SQRT(Inputs!$B$38)*M945+SQRT(1-Inputs!$B$38)*_xlfn.NORM.S.INV(RAND())</f>
        <v>1.6302597032257036</v>
      </c>
      <c r="Y945" s="24">
        <f ca="1">SQRT(Inputs!$B$38)*C945+SQRT(1-Inputs!$B$38)*_xlfn.NORM.S.INV(RAND())</f>
        <v>0.31586207694715995</v>
      </c>
      <c r="Z945" s="24">
        <f ca="1">SQRT(Inputs!$B$38)*D945+SQRT(1-Inputs!$B$38)*_xlfn.NORM.S.INV(RAND())</f>
        <v>1.1008485385141071</v>
      </c>
      <c r="AA945" s="24">
        <f ca="1">SQRT(Inputs!$B$38)*E945+SQRT(1-Inputs!$B$38)*_xlfn.NORM.S.INV(RAND())</f>
        <v>-8.4836590016668489E-2</v>
      </c>
      <c r="AB945" s="24">
        <f ca="1">SQRT(Inputs!$B$38)*F945+SQRT(1-Inputs!$B$38)*_xlfn.NORM.S.INV(RAND())</f>
        <v>-1.3319042514343324</v>
      </c>
      <c r="AC945" s="24">
        <f ca="1">SQRT(Inputs!$B$38)*G945+SQRT(1-Inputs!$B$38)*_xlfn.NORM.S.INV(RAND())</f>
        <v>-0.89431518694029444</v>
      </c>
      <c r="AD945" s="24">
        <f ca="1">SQRT(Inputs!$B$38)*H945+SQRT(1-Inputs!$B$38)*_xlfn.NORM.S.INV(RAND())</f>
        <v>0.20539123004064308</v>
      </c>
      <c r="AE945" s="24">
        <f ca="1">SQRT(Inputs!$B$38)*I945+SQRT(1-Inputs!$B$38)*_xlfn.NORM.S.INV(RAND())</f>
        <v>-0.49602795833774549</v>
      </c>
      <c r="AF945" s="24">
        <f ca="1">SQRT(Inputs!$B$38)*J945+SQRT(1-Inputs!$B$38)*_xlfn.NORM.S.INV(RAND())</f>
        <v>-1.5743795791125901</v>
      </c>
      <c r="AG945" s="24">
        <f ca="1">SQRT(Inputs!$B$38)*K945+SQRT(1-Inputs!$B$38)*_xlfn.NORM.S.INV(RAND())</f>
        <v>-0.5013207699012131</v>
      </c>
      <c r="AH945" s="24">
        <f ca="1">SQRT(Inputs!$B$38)*L945+SQRT(1-Inputs!$B$38)*_xlfn.NORM.S.INV(RAND())</f>
        <v>0.61489006499670917</v>
      </c>
      <c r="AI945" s="24">
        <f ca="1">SQRT(Inputs!$B$38)*M945+SQRT(1-Inputs!$B$38)*_xlfn.NORM.S.INV(RAND())</f>
        <v>-0.80933904990484462</v>
      </c>
      <c r="AJ945" s="24">
        <f ca="1">SQRT(Inputs!$B$38)*C945+SQRT(1-Inputs!$B$38)*_xlfn.NORM.S.INV(RAND())</f>
        <v>-0.65161654439823558</v>
      </c>
      <c r="AK945" s="24">
        <f ca="1">SQRT(Inputs!$B$38)*D945+SQRT(1-Inputs!$B$38)*_xlfn.NORM.S.INV(RAND())</f>
        <v>1.1077070545047913</v>
      </c>
      <c r="AL945" s="24">
        <f ca="1">SQRT(Inputs!$B$38)*E945+SQRT(1-Inputs!$B$38)*_xlfn.NORM.S.INV(RAND())</f>
        <v>-0.23777878935898988</v>
      </c>
      <c r="AM945" s="24">
        <f ca="1">SQRT(Inputs!$B$38)*F945+SQRT(1-Inputs!$B$38)*_xlfn.NORM.S.INV(RAND())</f>
        <v>-0.61068212478436934</v>
      </c>
      <c r="AN945" s="24">
        <f ca="1">SQRT(Inputs!$B$38)*G945+SQRT(1-Inputs!$B$38)*_xlfn.NORM.S.INV(RAND())</f>
        <v>-1.9313176077389822</v>
      </c>
      <c r="AO945" s="24">
        <f ca="1">SQRT(Inputs!$B$38)*H945+SQRT(1-Inputs!$B$38)*_xlfn.NORM.S.INV(RAND())</f>
        <v>-1.1292878761854566</v>
      </c>
      <c r="AP945" s="24">
        <f ca="1">SQRT(Inputs!$B$38)*I945+SQRT(1-Inputs!$B$38)*_xlfn.NORM.S.INV(RAND())</f>
        <v>1.4631457056332504</v>
      </c>
      <c r="AQ945" s="24">
        <f ca="1">SQRT(Inputs!$B$38)*J945+SQRT(1-Inputs!$B$38)*_xlfn.NORM.S.INV(RAND())</f>
        <v>-1.5902058333460403</v>
      </c>
      <c r="AR945" s="24">
        <f ca="1">SQRT(Inputs!$B$38)*K945+SQRT(1-Inputs!$B$38)*_xlfn.NORM.S.INV(RAND())</f>
        <v>-1.5332869351158704</v>
      </c>
      <c r="AS945" s="24">
        <f ca="1">SQRT(Inputs!$B$38)*L945+SQRT(1-Inputs!$B$38)*_xlfn.NORM.S.INV(RAND())</f>
        <v>6.1218709528769844E-2</v>
      </c>
      <c r="AT945" s="24">
        <f ca="1">SQRT(Inputs!$B$38)*M945+SQRT(1-Inputs!$B$38)*_xlfn.NORM.S.INV(RAND())</f>
        <v>-2.58329944851039E-2</v>
      </c>
      <c r="AU945" s="15">
        <f ca="1">Inputs!$B$6*EXP($B$8-0.5*C$5^2+C$5*N945)</f>
        <v>3670.0443213133995</v>
      </c>
      <c r="AV945" s="15">
        <f t="shared" ca="1" si="510"/>
        <v>3853.7175792903881</v>
      </c>
      <c r="AW945" s="15">
        <f t="shared" ca="1" si="511"/>
        <v>4751.6530828851337</v>
      </c>
      <c r="AX945" s="15">
        <f t="shared" ca="1" si="512"/>
        <v>5245.1622947201759</v>
      </c>
      <c r="AY945" s="15">
        <f t="shared" ca="1" si="513"/>
        <v>5622.2023807296709</v>
      </c>
      <c r="AZ945" s="15">
        <f t="shared" ca="1" si="514"/>
        <v>5783.7898602224113</v>
      </c>
      <c r="BA945" s="15">
        <f t="shared" ca="1" si="515"/>
        <v>6780.199543142764</v>
      </c>
      <c r="BB945" s="15">
        <f t="shared" ca="1" si="516"/>
        <v>7122.7047963763534</v>
      </c>
      <c r="BC945" s="15">
        <f t="shared" ca="1" si="517"/>
        <v>8446.4023896420113</v>
      </c>
      <c r="BD945" s="15">
        <f t="shared" ca="1" si="518"/>
        <v>11368.314688215893</v>
      </c>
      <c r="BE945" s="15">
        <f t="shared" ca="1" si="519"/>
        <v>16160.320989520555</v>
      </c>
      <c r="BF945" s="15">
        <f ca="1">Inputs!$B$13*EXP($B$9-0.5*C$6^2+C$6*Y945)</f>
        <v>14724.796058329353</v>
      </c>
      <c r="BG945" s="15">
        <f t="shared" ca="1" si="520"/>
        <v>21888.948988277945</v>
      </c>
      <c r="BH945" s="15">
        <f t="shared" ca="1" si="521"/>
        <v>26370.592132354635</v>
      </c>
      <c r="BI945" s="15">
        <f t="shared" ca="1" si="522"/>
        <v>26297.93765776217</v>
      </c>
      <c r="BJ945" s="15">
        <f t="shared" ca="1" si="523"/>
        <v>28340.239500740856</v>
      </c>
      <c r="BK945" s="15">
        <f t="shared" ca="1" si="524"/>
        <v>35768.603023317199</v>
      </c>
      <c r="BL945" s="15">
        <f t="shared" ca="1" si="525"/>
        <v>41201.929975768857</v>
      </c>
      <c r="BM945" s="15">
        <f t="shared" ca="1" si="526"/>
        <v>41649.11652298065</v>
      </c>
      <c r="BN945" s="15">
        <f t="shared" ca="1" si="527"/>
        <v>48236.514756939439</v>
      </c>
      <c r="BO945" s="15">
        <f t="shared" ca="1" si="528"/>
        <v>63747.377285651935</v>
      </c>
      <c r="BP945" s="15">
        <f t="shared" ca="1" si="529"/>
        <v>71586.570663557592</v>
      </c>
      <c r="BQ945" s="15">
        <f ca="1">Inputs!$B$20*EXP($B$10-0.5*C$7^2+C$7*AJ945)</f>
        <v>3404.3577393547448</v>
      </c>
      <c r="BR945" s="15">
        <f t="shared" ca="1" si="530"/>
        <v>6566.7788892006565</v>
      </c>
      <c r="BS945" s="15">
        <f t="shared" ca="1" si="531"/>
        <v>8398.8935048368894</v>
      </c>
      <c r="BT945" s="15">
        <f t="shared" ca="1" si="532"/>
        <v>9866.047420446499</v>
      </c>
      <c r="BU945" s="15">
        <f t="shared" ca="1" si="533"/>
        <v>8568.6826236506258</v>
      </c>
      <c r="BV945" s="15">
        <f t="shared" ca="1" si="534"/>
        <v>9243.4704805110432</v>
      </c>
      <c r="BW945" s="15">
        <f t="shared" ca="1" si="535"/>
        <v>17580.730355834181</v>
      </c>
      <c r="BX945" s="15">
        <f t="shared" ca="1" si="536"/>
        <v>17877.15101811006</v>
      </c>
      <c r="BY945" s="15">
        <f t="shared" ca="1" si="537"/>
        <v>18680.406561099739</v>
      </c>
      <c r="BZ945" s="15">
        <f t="shared" ca="1" si="538"/>
        <v>26507.875563197849</v>
      </c>
      <c r="CA945" s="15">
        <f t="shared" ca="1" si="539"/>
        <v>37064.980479834274</v>
      </c>
      <c r="CB945" s="15">
        <f ca="1">(AU945*DCF!C$10-DCF!C$5*MAX(AU945*DCF!C$10,0)-MAX(AU945-Inputs!$B$6,0)/Inputs!$B$10)*DCF!C$6</f>
        <v>942.50083681544834</v>
      </c>
      <c r="CC945" s="15">
        <f ca="1">(AV945*DCF!D$10-DCF!D$5*MAX(AV945*DCF!D$10,0)-MAX(AV945-AU945,0)/Inputs!$B$10)*DCF!D$6</f>
        <v>894.53363498538897</v>
      </c>
      <c r="CD945" s="15">
        <f ca="1">(AW945*DCF!E$10-DCF!E$5*MAX(AW945*DCF!E$10,0)-MAX(AW945-AV945,0)/Inputs!$B$10)*DCF!E$6</f>
        <v>894.82879646225661</v>
      </c>
      <c r="CE945" s="15">
        <f ca="1">(AX945*DCF!F$10-DCF!F$5*MAX(AX945*DCF!F$10,0)-MAX(AX945-AW945,0)/Inputs!$B$10)*DCF!F$6</f>
        <v>1042.3235383557021</v>
      </c>
      <c r="CF945" s="15">
        <f ca="1">(AY945*DCF!G$10-DCF!G$5*MAX(AY945*DCF!G$10,0)-MAX(AY945-AX945,0)/Inputs!$B$10)*DCF!G$6</f>
        <v>1085.9241063607931</v>
      </c>
      <c r="CG945" s="15">
        <f ca="1">(AZ945*DCF!H$10-DCF!H$5*MAX(AZ945*DCF!H$10,0)-MAX(AZ945-AY945,0)/Inputs!$B$10)*DCF!H$6</f>
        <v>1094.2341961476498</v>
      </c>
      <c r="CH945" s="15">
        <f ca="1">(BA945*DCF!I$10-DCF!I$5*MAX(BA945*DCF!I$10,0)-MAX(BA945-AZ945,0)/Inputs!$B$10)*DCF!I$6</f>
        <v>1075.0490150600499</v>
      </c>
      <c r="CI945" s="15">
        <f ca="1">(BB945*DCF!J$10-DCF!J$5*MAX(BB945*DCF!J$10,0)-MAX(BB945-BA945,0)/Inputs!$B$10)*DCF!J$6</f>
        <v>1170.3716429495769</v>
      </c>
      <c r="CJ945" s="15">
        <f ca="1">(BC945*DCF!K$10-DCF!K$5*MAX(BC945*DCF!K$10,0)-MAX(BC945-BB945,0)/Inputs!$B$10)*DCF!K$6</f>
        <v>1174.4376220522959</v>
      </c>
      <c r="CK945" s="15">
        <f ca="1">(BD945*DCF!L$10-DCF!L$5*MAX(BD945*DCF!L$10,0)-MAX(BD945-BC945,0)/Inputs!$B$10)*DCF!L$6</f>
        <v>1336.7074643931414</v>
      </c>
      <c r="CL945" s="15">
        <f ca="1">(BE945*DCF!M$10-DCF!M$5*MAX(BE945*DCF!M$10,0)-MAX(BE945-BD945,0)/Inputs!$B$10)*DCF!M$6</f>
        <v>1707.973955131981</v>
      </c>
      <c r="CM945" s="15">
        <f ca="1">(BF945*DCF!C$28-DCF!C$5*MAX(BF945*DCF!C$28,0)-MAX(BF945-Inputs!$B$13,0)/Inputs!$B$17)*DCF!C$6</f>
        <v>3723.0575967572222</v>
      </c>
      <c r="CN945" s="15">
        <f ca="1">(BG945*DCF!D$28-DCF!D$5*MAX(BG945*DCF!D$28,0)-MAX(BG945-BF945,0)/Inputs!$B$17)*DCF!D$6</f>
        <v>4918.3580259464143</v>
      </c>
      <c r="CO945" s="15">
        <f ca="1">(BH945*DCF!E$28-DCF!E$5*MAX(BH945*DCF!E$28,0)-MAX(BH945-BG945,0)/Inputs!$B$17)*DCF!E$6</f>
        <v>6585.3510834848103</v>
      </c>
      <c r="CP945" s="15">
        <f ca="1">(BI945*DCF!F$28-DCF!F$5*MAX(BI945*DCF!F$28,0)-MAX(BI945-BH945,0)/Inputs!$B$17)*DCF!F$6</f>
        <v>7139.1973637231122</v>
      </c>
      <c r="CQ945" s="15">
        <f ca="1">(BJ945*DCF!G$28-DCF!G$5*MAX(BJ945*DCF!G$28,0)-MAX(BJ945-BI945,0)/Inputs!$B$17)*DCF!G$6</f>
        <v>7009.5951607344323</v>
      </c>
      <c r="CR945" s="15">
        <f ca="1">(BK945*DCF!H$28-DCF!H$5*MAX(BK945*DCF!H$28,0)-MAX(BK945-BJ945,0)/Inputs!$B$17)*DCF!H$6</f>
        <v>7691.8109277900194</v>
      </c>
      <c r="CS945" s="15">
        <f ca="1">(BL945*DCF!I$28-DCF!I$5*MAX(BL945*DCF!I$28,0)-MAX(BL945-BK945,0)/Inputs!$B$17)*DCF!I$6</f>
        <v>8908.9099796803202</v>
      </c>
      <c r="CT945" s="15">
        <f ca="1">(BM945*DCF!J$28-DCF!J$5*MAX(BM945*DCF!J$28,0)-MAX(BM945-BL945,0)/Inputs!$B$17)*DCF!J$6</f>
        <v>9231.9172620800291</v>
      </c>
      <c r="CU945" s="15">
        <f ca="1">(BN945*DCF!K$28-DCF!K$5*MAX(BN945*DCF!K$28,0)-MAX(BN945-BM945,0)/Inputs!$B$17)*DCF!K$6</f>
        <v>9379.8745950223783</v>
      </c>
      <c r="CV945" s="15">
        <f ca="1">(BO945*DCF!L$28-DCF!L$5*MAX(BO945*DCF!L$28,0)-MAX(BO945-BN945,0)/Inputs!$B$17)*DCF!L$6</f>
        <v>10963.859858613774</v>
      </c>
      <c r="CW945" s="15">
        <f ca="1">(BP945*DCF!M$28-DCF!M$5*MAX(BP945*DCF!M$28,0)-MAX(BP945-BO945,0)/Inputs!$B$17)*DCF!M$6</f>
        <v>12649.638715763966</v>
      </c>
      <c r="CX945" s="15">
        <f ca="1">(BQ945*DCF!C$46-DCF!C$5*MAX(BQ945*DCF!C$46,0)-MAX(BQ945-Inputs!$B$20,0)/Inputs!$B$24)*DCF!C$6</f>
        <v>-880.15547761298717</v>
      </c>
      <c r="CY945" s="15">
        <f ca="1">(BR945*DCF!D$46-DCF!D$5*MAX(BR945*DCF!D$46,0)-MAX(BR945-BQ945,0)/Inputs!$B$24)*DCF!D$6</f>
        <v>-2470.1748712836161</v>
      </c>
      <c r="CZ945" s="15">
        <f ca="1">(BS945*DCF!E$46-DCF!E$5*MAX(BS945*DCF!E$46,0)-MAX(BS945-BR945,0)/Inputs!$B$24)*DCF!E$6</f>
        <v>-1715.3529246838964</v>
      </c>
      <c r="DA945" s="15">
        <f ca="1">(BT945*DCF!F$46-DCF!F$5*MAX(BT945*DCF!F$46,0)-MAX(BT945-BS945,0)/Inputs!$B$24)*DCF!F$6</f>
        <v>-1252.7450720138224</v>
      </c>
      <c r="DB945" s="15">
        <f ca="1">(BU945*DCF!G$46-DCF!G$5*MAX(BU945*DCF!G$46,0)-MAX(BU945-BT945,0)/Inputs!$B$24)*DCF!G$6</f>
        <v>-288.23355380990085</v>
      </c>
      <c r="DC945" s="15">
        <f ca="1">(BV945*DCF!H$46-DCF!H$5*MAX(BV945*DCF!H$46,0)-MAX(BV945-BU945,0)/Inputs!$B$24)*DCF!H$6</f>
        <v>-209.68619202557952</v>
      </c>
      <c r="DD945" s="15">
        <f ca="1">(BW945*DCF!I$46-DCF!I$5*MAX(BW945*DCF!I$46,0)-MAX(BW945-BV945,0)/Inputs!$B$24)*DCF!I$6</f>
        <v>-1987.2709974004522</v>
      </c>
      <c r="DE945" s="15">
        <f ca="1">(BX945*DCF!J$46-DCF!J$5*MAX(BX945*DCF!J$46,0)-MAX(BX945-BW945,0)/Inputs!$B$24)*DCF!J$6</f>
        <v>671.29111764663401</v>
      </c>
      <c r="DF945" s="15">
        <f ca="1">(BY945*DCF!K$46-DCF!K$5*MAX(BY945*DCF!K$46,0)-MAX(BY945-BX945,0)/Inputs!$B$24)*DCF!K$6</f>
        <v>870.31088480734627</v>
      </c>
      <c r="DG945" s="15">
        <f ca="1">(BZ945*DCF!L$46-DCF!L$5*MAX(BZ945*DCF!L$46,0)-MAX(BZ945-BY945,0)/Inputs!$B$24)*DCF!L$6</f>
        <v>60.984693198062068</v>
      </c>
      <c r="DH945" s="15">
        <f ca="1">(CA945*DCF!M$46-DCF!M$5*MAX(CA945*DCF!M$46,0)-MAX(CA945-BZ945,0)/Inputs!$B$24)*DCF!M$6</f>
        <v>698.72074797622224</v>
      </c>
      <c r="DI945" s="15">
        <f ca="1">SUM(CB945:CL945)+BE945*DCF!M$10*(1+Inputs!$B$30)*(1-Inputs!$B$33)*(1-Inputs!$B$30/Inputs!$B$31)/(Inputs!$B$29-Inputs!$B$30)*DCF!M$6</f>
        <v>57393.271820672002</v>
      </c>
      <c r="DJ945" s="15">
        <f ca="1">SUM(CM945:CW945)+BP945*DCF!M$28*(1+Inputs!$B$30)*(1-Inputs!$B$33)*(1-Inputs!$B$30/Inputs!$B$31)/(Inputs!$B$29-Inputs!$B$30)*DCF!M$6</f>
        <v>353836.7342910333</v>
      </c>
      <c r="DK945" s="15">
        <f ca="1">SUM(CX945:DH945)+CA945*DCF!M$46*(1+Inputs!$B$30)*(1-Inputs!$B$33)*(1-Inputs!$B$30/Inputs!$B$31)/(Inputs!$B$29-Inputs!$B$30)*DCF!M$6</f>
        <v>50804.538804245021</v>
      </c>
      <c r="DM945" s="15">
        <f ca="1">DI945+DJ945+DK945+Inputs!$B$34+Inputs!$B$36-Inputs!$B$35</f>
        <v>538885.54491595039</v>
      </c>
    </row>
    <row r="946" spans="1:117" x14ac:dyDescent="0.75">
      <c r="A946" s="11">
        <v>933</v>
      </c>
      <c r="C946" s="24">
        <f t="shared" ca="1" si="543"/>
        <v>1.0708246619435671</v>
      </c>
      <c r="D946" s="24">
        <f t="shared" ca="1" si="543"/>
        <v>1.3472162018866289</v>
      </c>
      <c r="E946" s="24">
        <f t="shared" ca="1" si="543"/>
        <v>-0.7120512620121201</v>
      </c>
      <c r="F946" s="24">
        <f t="shared" ca="1" si="543"/>
        <v>2.3714221953662857</v>
      </c>
      <c r="G946" s="24">
        <f t="shared" ca="1" si="543"/>
        <v>-1.0309646094244023</v>
      </c>
      <c r="H946" s="24">
        <f t="shared" ca="1" si="543"/>
        <v>-0.45509817333015667</v>
      </c>
      <c r="I946" s="24">
        <f t="shared" ca="1" si="543"/>
        <v>-2.773709618002359E-3</v>
      </c>
      <c r="J946" s="24">
        <f t="shared" ca="1" si="543"/>
        <v>-0.57338696250135657</v>
      </c>
      <c r="K946" s="24">
        <f t="shared" ca="1" si="543"/>
        <v>-2.6877085845735181E-3</v>
      </c>
      <c r="L946" s="24">
        <f t="shared" ca="1" si="543"/>
        <v>0.68766681956127684</v>
      </c>
      <c r="M946" s="24">
        <f t="shared" ca="1" si="543"/>
        <v>-0.58415336400997975</v>
      </c>
      <c r="N946" s="24">
        <f ca="1">SQRT(Inputs!$B$38)*C946+SQRT(1-Inputs!$B$38)*_xlfn.NORM.S.INV(RAND())</f>
        <v>-5.4200714797706384E-2</v>
      </c>
      <c r="O946" s="24">
        <f ca="1">SQRT(Inputs!$B$38)*D946+SQRT(1-Inputs!$B$38)*_xlfn.NORM.S.INV(RAND())</f>
        <v>0.36749583276539893</v>
      </c>
      <c r="P946" s="24">
        <f ca="1">SQRT(Inputs!$B$38)*E946+SQRT(1-Inputs!$B$38)*_xlfn.NORM.S.INV(RAND())</f>
        <v>-1.4847040230384674</v>
      </c>
      <c r="Q946" s="24">
        <f ca="1">SQRT(Inputs!$B$38)*F946+SQRT(1-Inputs!$B$38)*_xlfn.NORM.S.INV(RAND())</f>
        <v>0.35962165387555478</v>
      </c>
      <c r="R946" s="24">
        <f ca="1">SQRT(Inputs!$B$38)*G946+SQRT(1-Inputs!$B$38)*_xlfn.NORM.S.INV(RAND())</f>
        <v>-1.9997657063498075</v>
      </c>
      <c r="S946" s="24">
        <f ca="1">SQRT(Inputs!$B$38)*H946+SQRT(1-Inputs!$B$38)*_xlfn.NORM.S.INV(RAND())</f>
        <v>-0.14698533332109015</v>
      </c>
      <c r="T946" s="24">
        <f ca="1">SQRT(Inputs!$B$38)*I946+SQRT(1-Inputs!$B$38)*_xlfn.NORM.S.INV(RAND())</f>
        <v>8.1974611130803801E-2</v>
      </c>
      <c r="U946" s="24">
        <f ca="1">SQRT(Inputs!$B$38)*J946+SQRT(1-Inputs!$B$38)*_xlfn.NORM.S.INV(RAND())</f>
        <v>-1.2923586402567211</v>
      </c>
      <c r="V946" s="24">
        <f ca="1">SQRT(Inputs!$B$38)*K946+SQRT(1-Inputs!$B$38)*_xlfn.NORM.S.INV(RAND())</f>
        <v>1.086860602272538</v>
      </c>
      <c r="W946" s="24">
        <f ca="1">SQRT(Inputs!$B$38)*L946+SQRT(1-Inputs!$B$38)*_xlfn.NORM.S.INV(RAND())</f>
        <v>0.27464995015183424</v>
      </c>
      <c r="X946" s="24">
        <f ca="1">SQRT(Inputs!$B$38)*M946+SQRT(1-Inputs!$B$38)*_xlfn.NORM.S.INV(RAND())</f>
        <v>-6.4519610009952377E-2</v>
      </c>
      <c r="Y946" s="24">
        <f ca="1">SQRT(Inputs!$B$38)*C946+SQRT(1-Inputs!$B$38)*_xlfn.NORM.S.INV(RAND())</f>
        <v>1.4050686341600753</v>
      </c>
      <c r="Z946" s="24">
        <f ca="1">SQRT(Inputs!$B$38)*D946+SQRT(1-Inputs!$B$38)*_xlfn.NORM.S.INV(RAND())</f>
        <v>-0.2192532947114485</v>
      </c>
      <c r="AA946" s="24">
        <f ca="1">SQRT(Inputs!$B$38)*E946+SQRT(1-Inputs!$B$38)*_xlfn.NORM.S.INV(RAND())</f>
        <v>-2.1049470177102902</v>
      </c>
      <c r="AB946" s="24">
        <f ca="1">SQRT(Inputs!$B$38)*F946+SQRT(1-Inputs!$B$38)*_xlfn.NORM.S.INV(RAND())</f>
        <v>0.21903599487236391</v>
      </c>
      <c r="AC946" s="24">
        <f ca="1">SQRT(Inputs!$B$38)*G946+SQRT(1-Inputs!$B$38)*_xlfn.NORM.S.INV(RAND())</f>
        <v>-0.86169994089645319</v>
      </c>
      <c r="AD946" s="24">
        <f ca="1">SQRT(Inputs!$B$38)*H946+SQRT(1-Inputs!$B$38)*_xlfn.NORM.S.INV(RAND())</f>
        <v>0.57231846713057832</v>
      </c>
      <c r="AE946" s="24">
        <f ca="1">SQRT(Inputs!$B$38)*I946+SQRT(1-Inputs!$B$38)*_xlfn.NORM.S.INV(RAND())</f>
        <v>0.71352469103298244</v>
      </c>
      <c r="AF946" s="24">
        <f ca="1">SQRT(Inputs!$B$38)*J946+SQRT(1-Inputs!$B$38)*_xlfn.NORM.S.INV(RAND())</f>
        <v>-1.7382975803717109</v>
      </c>
      <c r="AG946" s="24">
        <f ca="1">SQRT(Inputs!$B$38)*K946+SQRT(1-Inputs!$B$38)*_xlfn.NORM.S.INV(RAND())</f>
        <v>1.0093748362076504</v>
      </c>
      <c r="AH946" s="24">
        <f ca="1">SQRT(Inputs!$B$38)*L946+SQRT(1-Inputs!$B$38)*_xlfn.NORM.S.INV(RAND())</f>
        <v>9.5882472453919732E-2</v>
      </c>
      <c r="AI946" s="24">
        <f ca="1">SQRT(Inputs!$B$38)*M946+SQRT(1-Inputs!$B$38)*_xlfn.NORM.S.INV(RAND())</f>
        <v>-0.60866042798500164</v>
      </c>
      <c r="AJ946" s="24">
        <f ca="1">SQRT(Inputs!$B$38)*C946+SQRT(1-Inputs!$B$38)*_xlfn.NORM.S.INV(RAND())</f>
        <v>0.9024597130062334</v>
      </c>
      <c r="AK946" s="24">
        <f ca="1">SQRT(Inputs!$B$38)*D946+SQRT(1-Inputs!$B$38)*_xlfn.NORM.S.INV(RAND())</f>
        <v>0.54456222913171615</v>
      </c>
      <c r="AL946" s="24">
        <f ca="1">SQRT(Inputs!$B$38)*E946+SQRT(1-Inputs!$B$38)*_xlfn.NORM.S.INV(RAND())</f>
        <v>-0.99906847340464555</v>
      </c>
      <c r="AM946" s="24">
        <f ca="1">SQRT(Inputs!$B$38)*F946+SQRT(1-Inputs!$B$38)*_xlfn.NORM.S.INV(RAND())</f>
        <v>2.2573826632056888</v>
      </c>
      <c r="AN946" s="24">
        <f ca="1">SQRT(Inputs!$B$38)*G946+SQRT(1-Inputs!$B$38)*_xlfn.NORM.S.INV(RAND())</f>
        <v>-1.9777748209305042</v>
      </c>
      <c r="AO946" s="24">
        <f ca="1">SQRT(Inputs!$B$38)*H946+SQRT(1-Inputs!$B$38)*_xlfn.NORM.S.INV(RAND())</f>
        <v>5.3491826107882945E-2</v>
      </c>
      <c r="AP946" s="24">
        <f ca="1">SQRT(Inputs!$B$38)*I946+SQRT(1-Inputs!$B$38)*_xlfn.NORM.S.INV(RAND())</f>
        <v>0.70505130910460845</v>
      </c>
      <c r="AQ946" s="24">
        <f ca="1">SQRT(Inputs!$B$38)*J946+SQRT(1-Inputs!$B$38)*_xlfn.NORM.S.INV(RAND())</f>
        <v>0.50461462023451931</v>
      </c>
      <c r="AR946" s="24">
        <f ca="1">SQRT(Inputs!$B$38)*K946+SQRT(1-Inputs!$B$38)*_xlfn.NORM.S.INV(RAND())</f>
        <v>0.3813633016522312</v>
      </c>
      <c r="AS946" s="24">
        <f ca="1">SQRT(Inputs!$B$38)*L946+SQRT(1-Inputs!$B$38)*_xlfn.NORM.S.INV(RAND())</f>
        <v>-0.36484402321019438</v>
      </c>
      <c r="AT946" s="24">
        <f ca="1">SQRT(Inputs!$B$38)*M946+SQRT(1-Inputs!$B$38)*_xlfn.NORM.S.INV(RAND())</f>
        <v>0.53561349840760009</v>
      </c>
      <c r="AU946" s="15">
        <f ca="1">Inputs!$B$6*EXP($B$8-0.5*C$5^2+C$5*N946)</f>
        <v>4918.8929785036607</v>
      </c>
      <c r="AV946" s="15">
        <f t="shared" ca="1" si="510"/>
        <v>6319.8788057477432</v>
      </c>
      <c r="AW946" s="15">
        <f t="shared" ca="1" si="511"/>
        <v>6307.4851572721782</v>
      </c>
      <c r="AX946" s="15">
        <f t="shared" ca="1" si="512"/>
        <v>8054.6824725820907</v>
      </c>
      <c r="AY946" s="15">
        <f t="shared" ca="1" si="513"/>
        <v>7793.4017444489509</v>
      </c>
      <c r="AZ946" s="15">
        <f t="shared" ca="1" si="514"/>
        <v>9378.5057560770638</v>
      </c>
      <c r="BA946" s="15">
        <f t="shared" ca="1" si="515"/>
        <v>11575.78189742255</v>
      </c>
      <c r="BB946" s="15">
        <f t="shared" ca="1" si="516"/>
        <v>12451.079051500179</v>
      </c>
      <c r="BC946" s="15">
        <f t="shared" ca="1" si="517"/>
        <v>16936.22637783637</v>
      </c>
      <c r="BD946" s="15">
        <f t="shared" ca="1" si="518"/>
        <v>21288.386853932785</v>
      </c>
      <c r="BE946" s="15">
        <f t="shared" ca="1" si="519"/>
        <v>25933.342981314192</v>
      </c>
      <c r="BF946" s="15">
        <f ca="1">Inputs!$B$13*EXP($B$9-0.5*C$6^2+C$6*Y946)</f>
        <v>18273.74926671285</v>
      </c>
      <c r="BG946" s="15">
        <f t="shared" ca="1" si="520"/>
        <v>21406.99015483752</v>
      </c>
      <c r="BH946" s="15">
        <f t="shared" ca="1" si="521"/>
        <v>18447.609827188659</v>
      </c>
      <c r="BI946" s="15">
        <f t="shared" ca="1" si="522"/>
        <v>23356.978116606871</v>
      </c>
      <c r="BJ946" s="15">
        <f t="shared" ca="1" si="523"/>
        <v>25289.500138933166</v>
      </c>
      <c r="BK946" s="15">
        <f t="shared" ca="1" si="524"/>
        <v>33553.185109448583</v>
      </c>
      <c r="BL946" s="15">
        <f t="shared" ca="1" si="525"/>
        <v>45208.915032337791</v>
      </c>
      <c r="BM946" s="15">
        <f t="shared" ca="1" si="526"/>
        <v>44778.415335640224</v>
      </c>
      <c r="BN946" s="15">
        <f t="shared" ca="1" si="527"/>
        <v>62152.925300773808</v>
      </c>
      <c r="BO946" s="15">
        <f t="shared" ca="1" si="528"/>
        <v>77329.85178800502</v>
      </c>
      <c r="BP946" s="15">
        <f t="shared" ca="1" si="529"/>
        <v>88836.328977649784</v>
      </c>
      <c r="BQ946" s="15">
        <f ca="1">Inputs!$B$20*EXP($B$10-0.5*C$7^2+C$7*AJ946)</f>
        <v>5907.7216162198556</v>
      </c>
      <c r="BR946" s="15">
        <f t="shared" ca="1" si="530"/>
        <v>9529.4198657430297</v>
      </c>
      <c r="BS946" s="15">
        <f t="shared" ca="1" si="531"/>
        <v>9794.4486835957287</v>
      </c>
      <c r="BT946" s="15">
        <f t="shared" ca="1" si="532"/>
        <v>24415.079782234123</v>
      </c>
      <c r="BU946" s="15">
        <f t="shared" ca="1" si="533"/>
        <v>20967.516606608919</v>
      </c>
      <c r="BV946" s="15">
        <f t="shared" ca="1" si="534"/>
        <v>29525.561341326458</v>
      </c>
      <c r="BW946" s="15">
        <f t="shared" ca="1" si="535"/>
        <v>47831.876925568467</v>
      </c>
      <c r="BX946" s="15">
        <f t="shared" ca="1" si="536"/>
        <v>74022.535996149803</v>
      </c>
      <c r="BY946" s="15">
        <f t="shared" ca="1" si="537"/>
        <v>111568.78324279282</v>
      </c>
      <c r="BZ946" s="15">
        <f t="shared" ca="1" si="538"/>
        <v>146391.30878391117</v>
      </c>
      <c r="CA946" s="15">
        <f t="shared" ca="1" si="539"/>
        <v>226169.21096232077</v>
      </c>
      <c r="CB946" s="15">
        <f ca="1">(AU946*DCF!C$10-DCF!C$5*MAX(AU946*DCF!C$10,0)-MAX(AU946-Inputs!$B$6,0)/Inputs!$B$10)*DCF!C$6</f>
        <v>1043.3833714460568</v>
      </c>
      <c r="CC946" s="15">
        <f ca="1">(AV946*DCF!D$10-DCF!D$5*MAX(AV946*DCF!D$10,0)-MAX(AV946-AU946,0)/Inputs!$B$10)*DCF!D$6</f>
        <v>1198.8339155579029</v>
      </c>
      <c r="CD946" s="15">
        <f ca="1">(AW946*DCF!E$10-DCF!E$5*MAX(AW946*DCF!E$10,0)-MAX(AW946-AV946,0)/Inputs!$B$10)*DCF!E$6</f>
        <v>1456.297916100975</v>
      </c>
      <c r="CE946" s="15">
        <f ca="1">(AX946*DCF!F$10-DCF!F$5*MAX(AX946*DCF!F$10,0)-MAX(AX946-AW946,0)/Inputs!$B$10)*DCF!F$6</f>
        <v>1394.7759039381074</v>
      </c>
      <c r="CF946" s="15">
        <f ca="1">(AY946*DCF!G$10-DCF!G$5*MAX(AY946*DCF!G$10,0)-MAX(AY946-AX946,0)/Inputs!$B$10)*DCF!G$6</f>
        <v>1605.7513145905939</v>
      </c>
      <c r="CG946" s="15">
        <f ca="1">(AZ946*DCF!H$10-DCF!H$5*MAX(AZ946*DCF!H$10,0)-MAX(AZ946-AY946,0)/Inputs!$B$10)*DCF!H$6</f>
        <v>1539.3799855637292</v>
      </c>
      <c r="CH946" s="15">
        <f ca="1">(BA946*DCF!I$10-DCF!I$5*MAX(BA946*DCF!I$10,0)-MAX(BA946-AZ946,0)/Inputs!$B$10)*DCF!I$6</f>
        <v>1754.0427940705295</v>
      </c>
      <c r="CI946" s="15">
        <f ca="1">(BB946*DCF!J$10-DCF!J$5*MAX(BB946*DCF!J$10,0)-MAX(BB946-BA946,0)/Inputs!$B$10)*DCF!J$6</f>
        <v>2003.9971958182548</v>
      </c>
      <c r="CJ946" s="15">
        <f ca="1">(BC946*DCF!K$10-DCF!K$5*MAX(BC946*DCF!K$10,0)-MAX(BC946-BB946,0)/Inputs!$B$10)*DCF!K$6</f>
        <v>2098.6081002708997</v>
      </c>
      <c r="CK946" s="15">
        <f ca="1">(BD946*DCF!L$10-DCF!L$5*MAX(BD946*DCF!L$10,0)-MAX(BD946-BC946,0)/Inputs!$B$10)*DCF!L$6</f>
        <v>2647.888739661063</v>
      </c>
      <c r="CL946" s="15">
        <f ca="1">(BE946*DCF!M$10-DCF!M$5*MAX(BE946*DCF!M$10,0)-MAX(BE946-BD946,0)/Inputs!$B$10)*DCF!M$6</f>
        <v>3104.6404773878921</v>
      </c>
      <c r="CM946" s="15">
        <f ca="1">(BF946*DCF!C$28-DCF!C$5*MAX(BF946*DCF!C$28,0)-MAX(BF946-Inputs!$B$13,0)/Inputs!$B$17)*DCF!C$6</f>
        <v>3986.5551628559729</v>
      </c>
      <c r="CN946" s="15">
        <f ca="1">(BG946*DCF!D$28-DCF!D$5*MAX(BG946*DCF!D$28,0)-MAX(BG946-BF946,0)/Inputs!$B$17)*DCF!D$6</f>
        <v>5636.3883880102885</v>
      </c>
      <c r="CO946" s="15">
        <f ca="1">(BH946*DCF!E$28-DCF!E$5*MAX(BH946*DCF!E$28,0)-MAX(BH946-BG946,0)/Inputs!$B$17)*DCF!E$6</f>
        <v>5224.69158938086</v>
      </c>
      <c r="CP946" s="15">
        <f ca="1">(BI946*DCF!F$28-DCF!F$5*MAX(BI946*DCF!F$28,0)-MAX(BI946-BH946,0)/Inputs!$B$17)*DCF!F$6</f>
        <v>5446.976220136442</v>
      </c>
      <c r="CQ946" s="15">
        <f ca="1">(BJ946*DCF!G$28-DCF!G$5*MAX(BJ946*DCF!G$28,0)-MAX(BJ946-BI946,0)/Inputs!$B$17)*DCF!G$6</f>
        <v>6236.5215687621094</v>
      </c>
      <c r="CR946" s="15">
        <f ca="1">(BK946*DCF!H$28-DCF!H$5*MAX(BK946*DCF!H$28,0)-MAX(BK946-BJ946,0)/Inputs!$B$17)*DCF!H$6</f>
        <v>7014.1281246628296</v>
      </c>
      <c r="CS946" s="15">
        <f ca="1">(BL946*DCF!I$28-DCF!I$5*MAX(BL946*DCF!I$28,0)-MAX(BL946-BK946,0)/Inputs!$B$17)*DCF!I$6</f>
        <v>8958.0590974550905</v>
      </c>
      <c r="CT946" s="15">
        <f ca="1">(BM946*DCF!J$28-DCF!J$5*MAX(BM946*DCF!J$28,0)-MAX(BM946-BL946,0)/Inputs!$B$17)*DCF!J$6</f>
        <v>9989.3039636566118</v>
      </c>
      <c r="CU946" s="15">
        <f ca="1">(BN946*DCF!K$28-DCF!K$5*MAX(BN946*DCF!K$28,0)-MAX(BN946-BM946,0)/Inputs!$B$17)*DCF!K$6</f>
        <v>10997.509662072962</v>
      </c>
      <c r="CV946" s="15">
        <f ca="1">(BO946*DCF!L$28-DCF!L$5*MAX(BO946*DCF!L$28,0)-MAX(BO946-BN946,0)/Inputs!$B$17)*DCF!L$6</f>
        <v>13711.634036182497</v>
      </c>
      <c r="CW946" s="15">
        <f ca="1">(BP946*DCF!M$28-DCF!M$5*MAX(BP946*DCF!M$28,0)-MAX(BP946-BO946,0)/Inputs!$B$17)*DCF!M$6</f>
        <v>15511.856519079125</v>
      </c>
      <c r="CX946" s="15">
        <f ca="1">(BQ946*DCF!C$46-DCF!C$5*MAX(BQ946*DCF!C$46,0)-MAX(BQ946-Inputs!$B$20,0)/Inputs!$B$24)*DCF!C$6</f>
        <v>-2614.5877248636411</v>
      </c>
      <c r="CY946" s="15">
        <f ca="1">(BR946*DCF!D$46-DCF!D$5*MAX(BR946*DCF!D$46,0)-MAX(BR946-BQ946,0)/Inputs!$B$24)*DCF!D$6</f>
        <v>-3171.7983223849442</v>
      </c>
      <c r="CZ946" s="15">
        <f ca="1">(BS946*DCF!E$46-DCF!E$5*MAX(BS946*DCF!E$46,0)-MAX(BS946-BR946,0)/Inputs!$B$24)*DCF!E$6</f>
        <v>-1262.6776741193801</v>
      </c>
      <c r="DA946" s="15">
        <f ca="1">(BT946*DCF!F$46-DCF!F$5*MAX(BT946*DCF!F$46,0)-MAX(BT946-BS946,0)/Inputs!$B$24)*DCF!F$6</f>
        <v>-7101.8944500726939</v>
      </c>
      <c r="DB946" s="15">
        <f ca="1">(BU946*DCF!G$46-DCF!G$5*MAX(BU946*DCF!G$46,0)-MAX(BU946-BT946,0)/Inputs!$B$24)*DCF!G$6</f>
        <v>-705.30583189183335</v>
      </c>
      <c r="DC946" s="15">
        <f ca="1">(BV946*DCF!H$46-DCF!H$5*MAX(BV946*DCF!H$46,0)-MAX(BV946-BU946,0)/Inputs!$B$24)*DCF!H$6</f>
        <v>-2659.3599653034094</v>
      </c>
      <c r="DD946" s="15">
        <f ca="1">(BW946*DCF!I$46-DCF!I$5*MAX(BW946*DCF!I$46,0)-MAX(BW946-BV946,0)/Inputs!$B$24)*DCF!I$6</f>
        <v>-4150.3392785561909</v>
      </c>
      <c r="DE946" s="15">
        <f ca="1">(BX946*DCF!J$46-DCF!J$5*MAX(BX946*DCF!J$46,0)-MAX(BX946-BW946,0)/Inputs!$B$24)*DCF!J$6</f>
        <v>-3840.2942626509907</v>
      </c>
      <c r="DF946" s="15">
        <f ca="1">(BY946*DCF!K$46-DCF!K$5*MAX(BY946*DCF!K$46,0)-MAX(BY946-BX946,0)/Inputs!$B$24)*DCF!K$6</f>
        <v>-2824.6495322704413</v>
      </c>
      <c r="DG946" s="15">
        <f ca="1">(BZ946*DCF!L$46-DCF!L$5*MAX(BZ946*DCF!L$46,0)-MAX(BZ946-BY946,0)/Inputs!$B$24)*DCF!L$6</f>
        <v>2238.9015257123083</v>
      </c>
      <c r="DH946" s="15">
        <f ca="1">(CA946*DCF!M$46-DCF!M$5*MAX(CA946*DCF!M$46,0)-MAX(CA946-BZ946,0)/Inputs!$B$24)*DCF!M$6</f>
        <v>1052.7133447899837</v>
      </c>
      <c r="DI946" s="15">
        <f ca="1">SUM(CB946:CL946)+BE946*DCF!M$10*(1+Inputs!$B$30)*(1-Inputs!$B$33)*(1-Inputs!$B$30/Inputs!$B$31)/(Inputs!$B$29-Inputs!$B$30)*DCF!M$6</f>
        <v>92020.43616436224</v>
      </c>
      <c r="DJ946" s="15">
        <f ca="1">SUM(CM946:CW946)+BP946*DCF!M$28*(1+Inputs!$B$30)*(1-Inputs!$B$33)*(1-Inputs!$B$30/Inputs!$B$31)/(Inputs!$B$29-Inputs!$B$30)*DCF!M$6</f>
        <v>422357.19537710201</v>
      </c>
      <c r="DK946" s="15">
        <f ca="1">SUM(CX946:DH946)+CA946*DCF!M$46*(1+Inputs!$B$30)*(1-Inputs!$B$33)*(1-Inputs!$B$30/Inputs!$B$31)/(Inputs!$B$29-Inputs!$B$30)*DCF!M$6</f>
        <v>324645.09943190758</v>
      </c>
      <c r="DM946" s="15">
        <f ca="1">DI946+DJ946+DK946+Inputs!$B$34+Inputs!$B$36-Inputs!$B$35</f>
        <v>915873.73097337177</v>
      </c>
    </row>
    <row r="947" spans="1:117" x14ac:dyDescent="0.75">
      <c r="A947" s="11">
        <v>934</v>
      </c>
      <c r="C947" s="24">
        <f t="shared" ca="1" si="543"/>
        <v>-1.5206261029862917</v>
      </c>
      <c r="D947" s="24">
        <f t="shared" ca="1" si="543"/>
        <v>-0.2537430803716943</v>
      </c>
      <c r="E947" s="24">
        <f t="shared" ca="1" si="543"/>
        <v>-1.1938547986807833</v>
      </c>
      <c r="F947" s="24">
        <f t="shared" ca="1" si="543"/>
        <v>1.009621664281536E-2</v>
      </c>
      <c r="G947" s="24">
        <f t="shared" ca="1" si="543"/>
        <v>1.2886622258327134</v>
      </c>
      <c r="H947" s="24">
        <f t="shared" ca="1" si="543"/>
        <v>0.60706769908457991</v>
      </c>
      <c r="I947" s="24">
        <f t="shared" ca="1" si="543"/>
        <v>0.13521719391146944</v>
      </c>
      <c r="J947" s="24">
        <f t="shared" ca="1" si="543"/>
        <v>0.94953200252767433</v>
      </c>
      <c r="K947" s="24">
        <f t="shared" ca="1" si="543"/>
        <v>1.6702204910922205</v>
      </c>
      <c r="L947" s="24">
        <f t="shared" ca="1" si="543"/>
        <v>-1.6704213887140047</v>
      </c>
      <c r="M947" s="24">
        <f t="shared" ca="1" si="543"/>
        <v>-0.30329393184165482</v>
      </c>
      <c r="N947" s="24">
        <f ca="1">SQRT(Inputs!$B$38)*C947+SQRT(1-Inputs!$B$38)*_xlfn.NORM.S.INV(RAND())</f>
        <v>-0.78128748691817829</v>
      </c>
      <c r="O947" s="24">
        <f ca="1">SQRT(Inputs!$B$38)*D947+SQRT(1-Inputs!$B$38)*_xlfn.NORM.S.INV(RAND())</f>
        <v>-0.11442110961364346</v>
      </c>
      <c r="P947" s="24">
        <f ca="1">SQRT(Inputs!$B$38)*E947+SQRT(1-Inputs!$B$38)*_xlfn.NORM.S.INV(RAND())</f>
        <v>-0.83607051389337406</v>
      </c>
      <c r="Q947" s="24">
        <f ca="1">SQRT(Inputs!$B$38)*F947+SQRT(1-Inputs!$B$38)*_xlfn.NORM.S.INV(RAND())</f>
        <v>-0.23645570293265794</v>
      </c>
      <c r="R947" s="24">
        <f ca="1">SQRT(Inputs!$B$38)*G947+SQRT(1-Inputs!$B$38)*_xlfn.NORM.S.INV(RAND())</f>
        <v>-0.35810532679659779</v>
      </c>
      <c r="S947" s="24">
        <f ca="1">SQRT(Inputs!$B$38)*H947+SQRT(1-Inputs!$B$38)*_xlfn.NORM.S.INV(RAND())</f>
        <v>-0.8469715140584817</v>
      </c>
      <c r="T947" s="24">
        <f ca="1">SQRT(Inputs!$B$38)*I947+SQRT(1-Inputs!$B$38)*_xlfn.NORM.S.INV(RAND())</f>
        <v>1.7027075667854883</v>
      </c>
      <c r="U947" s="24">
        <f ca="1">SQRT(Inputs!$B$38)*J947+SQRT(1-Inputs!$B$38)*_xlfn.NORM.S.INV(RAND())</f>
        <v>1.2664199482320906</v>
      </c>
      <c r="V947" s="24">
        <f ca="1">SQRT(Inputs!$B$38)*K947+SQRT(1-Inputs!$B$38)*_xlfn.NORM.S.INV(RAND())</f>
        <v>1.1310703055501199</v>
      </c>
      <c r="W947" s="24">
        <f ca="1">SQRT(Inputs!$B$38)*L947+SQRT(1-Inputs!$B$38)*_xlfn.NORM.S.INV(RAND())</f>
        <v>-1.496806907240217</v>
      </c>
      <c r="X947" s="24">
        <f ca="1">SQRT(Inputs!$B$38)*M947+SQRT(1-Inputs!$B$38)*_xlfn.NORM.S.INV(RAND())</f>
        <v>0.71907732124514423</v>
      </c>
      <c r="Y947" s="24">
        <f ca="1">SQRT(Inputs!$B$38)*C947+SQRT(1-Inputs!$B$38)*_xlfn.NORM.S.INV(RAND())</f>
        <v>-1.5361693782606347</v>
      </c>
      <c r="Z947" s="24">
        <f ca="1">SQRT(Inputs!$B$38)*D947+SQRT(1-Inputs!$B$38)*_xlfn.NORM.S.INV(RAND())</f>
        <v>-0.2329331513696748</v>
      </c>
      <c r="AA947" s="24">
        <f ca="1">SQRT(Inputs!$B$38)*E947+SQRT(1-Inputs!$B$38)*_xlfn.NORM.S.INV(RAND())</f>
        <v>-1.3507290253929882</v>
      </c>
      <c r="AB947" s="24">
        <f ca="1">SQRT(Inputs!$B$38)*F947+SQRT(1-Inputs!$B$38)*_xlfn.NORM.S.INV(RAND())</f>
        <v>0.64761379927905627</v>
      </c>
      <c r="AC947" s="24">
        <f ca="1">SQRT(Inputs!$B$38)*G947+SQRT(1-Inputs!$B$38)*_xlfn.NORM.S.INV(RAND())</f>
        <v>-0.60094730308150413</v>
      </c>
      <c r="AD947" s="24">
        <f ca="1">SQRT(Inputs!$B$38)*H947+SQRT(1-Inputs!$B$38)*_xlfn.NORM.S.INV(RAND())</f>
        <v>-7.167548969087334E-3</v>
      </c>
      <c r="AE947" s="24">
        <f ca="1">SQRT(Inputs!$B$38)*I947+SQRT(1-Inputs!$B$38)*_xlfn.NORM.S.INV(RAND())</f>
        <v>-1.0904750958059146</v>
      </c>
      <c r="AF947" s="24">
        <f ca="1">SQRT(Inputs!$B$38)*J947+SQRT(1-Inputs!$B$38)*_xlfn.NORM.S.INV(RAND())</f>
        <v>-0.55105324281922774</v>
      </c>
      <c r="AG947" s="24">
        <f ca="1">SQRT(Inputs!$B$38)*K947+SQRT(1-Inputs!$B$38)*_xlfn.NORM.S.INV(RAND())</f>
        <v>2.5023822058240173</v>
      </c>
      <c r="AH947" s="24">
        <f ca="1">SQRT(Inputs!$B$38)*L947+SQRT(1-Inputs!$B$38)*_xlfn.NORM.S.INV(RAND())</f>
        <v>-1.2046400059692814</v>
      </c>
      <c r="AI947" s="24">
        <f ca="1">SQRT(Inputs!$B$38)*M947+SQRT(1-Inputs!$B$38)*_xlfn.NORM.S.INV(RAND())</f>
        <v>-0.57355323630309063</v>
      </c>
      <c r="AJ947" s="24">
        <f ca="1">SQRT(Inputs!$B$38)*C947+SQRT(1-Inputs!$B$38)*_xlfn.NORM.S.INV(RAND())</f>
        <v>-3.0055447329533251</v>
      </c>
      <c r="AK947" s="24">
        <f ca="1">SQRT(Inputs!$B$38)*D947+SQRT(1-Inputs!$B$38)*_xlfn.NORM.S.INV(RAND())</f>
        <v>0.14845706013023363</v>
      </c>
      <c r="AL947" s="24">
        <f ca="1">SQRT(Inputs!$B$38)*E947+SQRT(1-Inputs!$B$38)*_xlfn.NORM.S.INV(RAND())</f>
        <v>-0.41086782423664125</v>
      </c>
      <c r="AM947" s="24">
        <f ca="1">SQRT(Inputs!$B$38)*F947+SQRT(1-Inputs!$B$38)*_xlfn.NORM.S.INV(RAND())</f>
        <v>-0.48520266187181604</v>
      </c>
      <c r="AN947" s="24">
        <f ca="1">SQRT(Inputs!$B$38)*G947+SQRT(1-Inputs!$B$38)*_xlfn.NORM.S.INV(RAND())</f>
        <v>1.3460183061454205</v>
      </c>
      <c r="AO947" s="24">
        <f ca="1">SQRT(Inputs!$B$38)*H947+SQRT(1-Inputs!$B$38)*_xlfn.NORM.S.INV(RAND())</f>
        <v>1.8583102778900418</v>
      </c>
      <c r="AP947" s="24">
        <f ca="1">SQRT(Inputs!$B$38)*I947+SQRT(1-Inputs!$B$38)*_xlfn.NORM.S.INV(RAND())</f>
        <v>2.0541133803922889</v>
      </c>
      <c r="AQ947" s="24">
        <f ca="1">SQRT(Inputs!$B$38)*J947+SQRT(1-Inputs!$B$38)*_xlfn.NORM.S.INV(RAND())</f>
        <v>0.79064080647950119</v>
      </c>
      <c r="AR947" s="24">
        <f ca="1">SQRT(Inputs!$B$38)*K947+SQRT(1-Inputs!$B$38)*_xlfn.NORM.S.INV(RAND())</f>
        <v>1.7572183763392717</v>
      </c>
      <c r="AS947" s="24">
        <f ca="1">SQRT(Inputs!$B$38)*L947+SQRT(1-Inputs!$B$38)*_xlfn.NORM.S.INV(RAND())</f>
        <v>-0.55747978221617545</v>
      </c>
      <c r="AT947" s="24">
        <f ca="1">SQRT(Inputs!$B$38)*M947+SQRT(1-Inputs!$B$38)*_xlfn.NORM.S.INV(RAND())</f>
        <v>8.2206049552475596E-2</v>
      </c>
      <c r="AU947" s="15">
        <f ca="1">Inputs!$B$6*EXP($B$8-0.5*C$5^2+C$5*N947)</f>
        <v>4372.7308788542159</v>
      </c>
      <c r="AV947" s="15">
        <f t="shared" ca="1" si="510"/>
        <v>5233.8494809711037</v>
      </c>
      <c r="AW947" s="15">
        <f t="shared" ca="1" si="511"/>
        <v>5701.1762026981496</v>
      </c>
      <c r="AX947" s="15">
        <f t="shared" ca="1" si="512"/>
        <v>6757.9485956942763</v>
      </c>
      <c r="AY947" s="15">
        <f t="shared" ca="1" si="513"/>
        <v>7920.619100697776</v>
      </c>
      <c r="AZ947" s="15">
        <f t="shared" ca="1" si="514"/>
        <v>8824.4855169849598</v>
      </c>
      <c r="BA947" s="15">
        <f t="shared" ca="1" si="515"/>
        <v>12905.459266397724</v>
      </c>
      <c r="BB947" s="15">
        <f t="shared" ca="1" si="516"/>
        <v>17937.718925234974</v>
      </c>
      <c r="BC947" s="15">
        <f t="shared" ca="1" si="517"/>
        <v>24503.620117387156</v>
      </c>
      <c r="BD947" s="15">
        <f t="shared" ca="1" si="518"/>
        <v>26097.43573706998</v>
      </c>
      <c r="BE947" s="15">
        <f t="shared" ca="1" si="519"/>
        <v>34143.598857797355</v>
      </c>
      <c r="BF947" s="15">
        <f ca="1">Inputs!$B$13*EXP($B$9-0.5*C$6^2+C$6*Y947)</f>
        <v>10199.83884776637</v>
      </c>
      <c r="BG947" s="15">
        <f t="shared" ca="1" si="520"/>
        <v>11919.259022092721</v>
      </c>
      <c r="BH947" s="15">
        <f t="shared" ca="1" si="521"/>
        <v>11640.209397207509</v>
      </c>
      <c r="BI947" s="15">
        <f t="shared" ca="1" si="522"/>
        <v>15742.953640415106</v>
      </c>
      <c r="BJ947" s="15">
        <f t="shared" ca="1" si="523"/>
        <v>17698.372963198439</v>
      </c>
      <c r="BK947" s="15">
        <f t="shared" ca="1" si="524"/>
        <v>21700.212876590194</v>
      </c>
      <c r="BL947" s="15">
        <f t="shared" ca="1" si="525"/>
        <v>23143.206803545527</v>
      </c>
      <c r="BM947" s="15">
        <f t="shared" ca="1" si="526"/>
        <v>26565.72121227374</v>
      </c>
      <c r="BN947" s="15">
        <f t="shared" ca="1" si="527"/>
        <v>44097.769499393602</v>
      </c>
      <c r="BO947" s="15">
        <f t="shared" ca="1" si="528"/>
        <v>47168.12480293517</v>
      </c>
      <c r="BP947" s="15">
        <f t="shared" ca="1" si="529"/>
        <v>54402.574310352677</v>
      </c>
      <c r="BQ947" s="15">
        <f ca="1">Inputs!$B$20*EXP($B$10-0.5*C$7^2+C$7*AJ947)</f>
        <v>1477.2152404992082</v>
      </c>
      <c r="BR947" s="15">
        <f t="shared" ca="1" si="530"/>
        <v>2101.1550860581083</v>
      </c>
      <c r="BS947" s="15">
        <f t="shared" ca="1" si="531"/>
        <v>2557.0444889871746</v>
      </c>
      <c r="BT947" s="15">
        <f t="shared" ca="1" si="532"/>
        <v>3104.2394491219538</v>
      </c>
      <c r="BU947" s="15">
        <f t="shared" ca="1" si="533"/>
        <v>5958.3878331367296</v>
      </c>
      <c r="BV947" s="15">
        <f t="shared" ca="1" si="534"/>
        <v>12600.10181754286</v>
      </c>
      <c r="BW947" s="15">
        <f t="shared" ca="1" si="535"/>
        <v>27157.92178628649</v>
      </c>
      <c r="BX947" s="15">
        <f t="shared" ca="1" si="536"/>
        <v>44508.799973410911</v>
      </c>
      <c r="BY947" s="15">
        <f t="shared" ca="1" si="537"/>
        <v>87286.316987968545</v>
      </c>
      <c r="BZ947" s="15">
        <f t="shared" ca="1" si="538"/>
        <v>110545.00136100563</v>
      </c>
      <c r="CA947" s="15">
        <f t="shared" ca="1" si="539"/>
        <v>157567.20019585534</v>
      </c>
      <c r="CB947" s="15">
        <f ca="1">(AU947*DCF!C$10-DCF!C$5*MAX(AU947*DCF!C$10,0)-MAX(AU947-Inputs!$B$6,0)/Inputs!$B$10)*DCF!C$6</f>
        <v>1047.2776045649396</v>
      </c>
      <c r="CC947" s="15">
        <f ca="1">(AV947*DCF!D$10-DCF!D$5*MAX(AV947*DCF!D$10,0)-MAX(AV947-AU947,0)/Inputs!$B$10)*DCF!D$6</f>
        <v>1065.7541187690099</v>
      </c>
      <c r="CD947" s="15">
        <f ca="1">(AW947*DCF!E$10-DCF!E$5*MAX(AW947*DCF!E$10,0)-MAX(AW947-AV947,0)/Inputs!$B$10)*DCF!E$6</f>
        <v>1211.0494995997121</v>
      </c>
      <c r="CE947" s="15">
        <f ca="1">(AX947*DCF!F$10-DCF!F$5*MAX(AX947*DCF!F$10,0)-MAX(AX947-AW947,0)/Inputs!$B$10)*DCF!F$6</f>
        <v>1255.3612738886418</v>
      </c>
      <c r="CF947" s="15">
        <f ca="1">(AY947*DCF!G$10-DCF!G$5*MAX(AY947*DCF!G$10,0)-MAX(AY947-AX947,0)/Inputs!$B$10)*DCF!G$6</f>
        <v>1408.4777957856681</v>
      </c>
      <c r="CG947" s="15">
        <f ca="1">(AZ947*DCF!H$10-DCF!H$5*MAX(AZ947*DCF!H$10,0)-MAX(AZ947-AY947,0)/Inputs!$B$10)*DCF!H$6</f>
        <v>1552.7825066068253</v>
      </c>
      <c r="CH947" s="15">
        <f ca="1">(BA947*DCF!I$10-DCF!I$5*MAX(BA947*DCF!I$10,0)-MAX(BA947-AZ947,0)/Inputs!$B$10)*DCF!I$6</f>
        <v>1687.9339360843496</v>
      </c>
      <c r="CI947" s="15">
        <f ca="1">(BB947*DCF!J$10-DCF!J$5*MAX(BB947*DCF!J$10,0)-MAX(BB947-BA947,0)/Inputs!$B$10)*DCF!J$6</f>
        <v>2315.5981625824938</v>
      </c>
      <c r="CJ947" s="15">
        <f ca="1">(BC947*DCF!K$10-DCF!K$5*MAX(BC947*DCF!K$10,0)-MAX(BC947-BB947,0)/Inputs!$B$10)*DCF!K$6</f>
        <v>3025.5630929751383</v>
      </c>
      <c r="CK947" s="15">
        <f ca="1">(BD947*DCF!L$10-DCF!L$5*MAX(BD947*DCF!L$10,0)-MAX(BD947-BC947,0)/Inputs!$B$10)*DCF!L$6</f>
        <v>3729.8834113871162</v>
      </c>
      <c r="CL947" s="15">
        <f ca="1">(BE947*DCF!M$10-DCF!M$5*MAX(BE947*DCF!M$10,0)-MAX(BE947-BD947,0)/Inputs!$B$10)*DCF!M$6</f>
        <v>3856.9032564552508</v>
      </c>
      <c r="CM947" s="15">
        <f ca="1">(BF947*DCF!C$28-DCF!C$5*MAX(BF947*DCF!C$28,0)-MAX(BF947-Inputs!$B$13,0)/Inputs!$B$17)*DCF!C$6</f>
        <v>3112.9239244896121</v>
      </c>
      <c r="CN947" s="15">
        <f ca="1">(BG947*DCF!D$28-DCF!D$5*MAX(BG947*DCF!D$28,0)-MAX(BG947-BF947,0)/Inputs!$B$17)*DCF!D$6</f>
        <v>3143.6655275853404</v>
      </c>
      <c r="CO947" s="15">
        <f ca="1">(BH947*DCF!E$28-DCF!E$5*MAX(BH947*DCF!E$28,0)-MAX(BH947-BG947,0)/Inputs!$B$17)*DCF!E$6</f>
        <v>3296.7145720194535</v>
      </c>
      <c r="CP947" s="15">
        <f ca="1">(BI947*DCF!F$28-DCF!F$5*MAX(BI947*DCF!F$28,0)-MAX(BI947-BH947,0)/Inputs!$B$17)*DCF!F$6</f>
        <v>3526.8277921002896</v>
      </c>
      <c r="CQ947" s="15">
        <f ca="1">(BJ947*DCF!G$28-DCF!G$5*MAX(BJ947*DCF!G$28,0)-MAX(BJ947-BI947,0)/Inputs!$B$17)*DCF!G$6</f>
        <v>4263.0949295626469</v>
      </c>
      <c r="CR947" s="15">
        <f ca="1">(BK947*DCF!H$28-DCF!H$5*MAX(BK947*DCF!H$28,0)-MAX(BK947-BJ947,0)/Inputs!$B$17)*DCF!H$6</f>
        <v>4744.9284402277408</v>
      </c>
      <c r="CS947" s="15">
        <f ca="1">(BL947*DCF!I$28-DCF!I$5*MAX(BL947*DCF!I$28,0)-MAX(BL947-BK947,0)/Inputs!$B$17)*DCF!I$6</f>
        <v>5235.0815013282299</v>
      </c>
      <c r="CT947" s="15">
        <f ca="1">(BM947*DCF!J$28-DCF!J$5*MAX(BM947*DCF!J$28,0)-MAX(BM947-BL947,0)/Inputs!$B$17)*DCF!J$6</f>
        <v>5472.5637688351271</v>
      </c>
      <c r="CU947" s="15">
        <f ca="1">(BN947*DCF!K$28-DCF!K$5*MAX(BN947*DCF!K$28,0)-MAX(BN947-BM947,0)/Inputs!$B$17)*DCF!K$6</f>
        <v>7165.2671416283201</v>
      </c>
      <c r="CV947" s="15">
        <f ca="1">(BO947*DCF!L$28-DCF!L$5*MAX(BO947*DCF!L$28,0)-MAX(BO947-BN947,0)/Inputs!$B$17)*DCF!L$6</f>
        <v>9063.6151287918019</v>
      </c>
      <c r="CW947" s="15">
        <f ca="1">(BP947*DCF!M$28-DCF!M$5*MAX(BP947*DCF!M$28,0)-MAX(BP947-BO947,0)/Inputs!$B$17)*DCF!M$6</f>
        <v>9479.6725843779841</v>
      </c>
      <c r="CX947" s="15">
        <f ca="1">(BQ947*DCF!C$46-DCF!C$5*MAX(BQ947*DCF!C$46,0)-MAX(BQ947-Inputs!$B$20,0)/Inputs!$B$24)*DCF!C$6</f>
        <v>-341.15825415686101</v>
      </c>
      <c r="CY947" s="15">
        <f ca="1">(BR947*DCF!D$46-DCF!D$5*MAX(BR947*DCF!D$46,0)-MAX(BR947-BQ947,0)/Inputs!$B$24)*DCF!D$6</f>
        <v>-624.84812654913878</v>
      </c>
      <c r="CZ947" s="15">
        <f ca="1">(BS947*DCF!E$46-DCF!E$5*MAX(BS947*DCF!E$46,0)-MAX(BS947-BR947,0)/Inputs!$B$24)*DCF!E$6</f>
        <v>-482.07401516909925</v>
      </c>
      <c r="DA947" s="15">
        <f ca="1">(BT947*DCF!F$46-DCF!F$5*MAX(BT947*DCF!F$46,0)-MAX(BT947-BS947,0)/Inputs!$B$24)*DCF!F$6</f>
        <v>-425.32132632133892</v>
      </c>
      <c r="DB947" s="15">
        <f ca="1">(BU947*DCF!G$46-DCF!G$5*MAX(BU947*DCF!G$46,0)-MAX(BU947-BT947,0)/Inputs!$B$24)*DCF!G$6</f>
        <v>-1160.5075196658108</v>
      </c>
      <c r="DC947" s="15">
        <f ca="1">(BV947*DCF!H$46-DCF!H$5*MAX(BV947*DCF!H$46,0)-MAX(BV947-BU947,0)/Inputs!$B$24)*DCF!H$6</f>
        <v>-2063.8719261974529</v>
      </c>
      <c r="DD947" s="15">
        <f ca="1">(BW947*DCF!I$46-DCF!I$5*MAX(BW947*DCF!I$46,0)-MAX(BW947-BV947,0)/Inputs!$B$24)*DCF!I$6</f>
        <v>-3551.764206529996</v>
      </c>
      <c r="DE947" s="15">
        <f ca="1">(BX947*DCF!J$46-DCF!J$5*MAX(BX947*DCF!J$46,0)-MAX(BX947-BW947,0)/Inputs!$B$24)*DCF!J$6</f>
        <v>-2734.1483808572389</v>
      </c>
      <c r="DF947" s="15">
        <f ca="1">(BY947*DCF!K$46-DCF!K$5*MAX(BY947*DCF!K$46,0)-MAX(BY947-BX947,0)/Inputs!$B$24)*DCF!K$6</f>
        <v>-5493.2666833940011</v>
      </c>
      <c r="DG947" s="15">
        <f ca="1">(BZ947*DCF!L$46-DCF!L$5*MAX(BZ947*DCF!L$46,0)-MAX(BZ947-BY947,0)/Inputs!$B$24)*DCF!L$6</f>
        <v>2377.9476418122294</v>
      </c>
      <c r="DH947" s="15">
        <f ca="1">(CA947*DCF!M$46-DCF!M$5*MAX(CA947*DCF!M$46,0)-MAX(CA947-BZ947,0)/Inputs!$B$24)*DCF!M$6</f>
        <v>2522.367822993202</v>
      </c>
      <c r="DI947" s="15">
        <f ca="1">SUM(CB947:CL947)+BE947*DCF!M$10*(1+Inputs!$B$30)*(1-Inputs!$B$33)*(1-Inputs!$B$30/Inputs!$B$31)/(Inputs!$B$29-Inputs!$B$30)*DCF!M$6</f>
        <v>117178.67178230235</v>
      </c>
      <c r="DJ947" s="15">
        <f ca="1">SUM(CM947:CW947)+BP947*DCF!M$28*(1+Inputs!$B$30)*(1-Inputs!$B$33)*(1-Inputs!$B$30/Inputs!$B$31)/(Inputs!$B$29-Inputs!$B$30)*DCF!M$6</f>
        <v>260375.13358465454</v>
      </c>
      <c r="DK947" s="15">
        <f ca="1">SUM(CX947:DH947)+CA947*DCF!M$46*(1+Inputs!$B$30)*(1-Inputs!$B$33)*(1-Inputs!$B$30/Inputs!$B$31)/(Inputs!$B$29-Inputs!$B$30)*DCF!M$6</f>
        <v>231640.9115568437</v>
      </c>
      <c r="DM947" s="15">
        <f ca="1">DI947+DJ947+DK947+Inputs!$B$34+Inputs!$B$36-Inputs!$B$35</f>
        <v>686045.71692380053</v>
      </c>
    </row>
    <row r="948" spans="1:117" x14ac:dyDescent="0.75">
      <c r="A948" s="11">
        <v>935</v>
      </c>
      <c r="C948" s="24">
        <f t="shared" ca="1" si="543"/>
        <v>2.1493503918042616</v>
      </c>
      <c r="D948" s="24">
        <f t="shared" ca="1" si="543"/>
        <v>0.18904797239794813</v>
      </c>
      <c r="E948" s="24">
        <f t="shared" ca="1" si="543"/>
        <v>0.95886289115040291</v>
      </c>
      <c r="F948" s="24">
        <f t="shared" ca="1" si="543"/>
        <v>0.56964648988873245</v>
      </c>
      <c r="G948" s="24">
        <f t="shared" ca="1" si="543"/>
        <v>0.5119816393273755</v>
      </c>
      <c r="H948" s="24">
        <f t="shared" ca="1" si="543"/>
        <v>0.58074595931681505</v>
      </c>
      <c r="I948" s="24">
        <f t="shared" ca="1" si="543"/>
        <v>-2.9173290556041547</v>
      </c>
      <c r="J948" s="24">
        <f t="shared" ca="1" si="543"/>
        <v>0.88388659901056166</v>
      </c>
      <c r="K948" s="24">
        <f t="shared" ca="1" si="543"/>
        <v>0.50166214955638599</v>
      </c>
      <c r="L948" s="24">
        <f t="shared" ca="1" si="543"/>
        <v>-2.1295998436941255</v>
      </c>
      <c r="M948" s="24">
        <f t="shared" ca="1" si="543"/>
        <v>-3.0262990761767004</v>
      </c>
      <c r="N948" s="24">
        <f ca="1">SQRT(Inputs!$B$38)*C948+SQRT(1-Inputs!$B$38)*_xlfn.NORM.S.INV(RAND())</f>
        <v>2.0348487528513162</v>
      </c>
      <c r="O948" s="24">
        <f ca="1">SQRT(Inputs!$B$38)*D948+SQRT(1-Inputs!$B$38)*_xlfn.NORM.S.INV(RAND())</f>
        <v>-0.96851412178498197</v>
      </c>
      <c r="P948" s="24">
        <f ca="1">SQRT(Inputs!$B$38)*E948+SQRT(1-Inputs!$B$38)*_xlfn.NORM.S.INV(RAND())</f>
        <v>0.75700486144392565</v>
      </c>
      <c r="Q948" s="24">
        <f ca="1">SQRT(Inputs!$B$38)*F948+SQRT(1-Inputs!$B$38)*_xlfn.NORM.S.INV(RAND())</f>
        <v>0.32944626312676417</v>
      </c>
      <c r="R948" s="24">
        <f ca="1">SQRT(Inputs!$B$38)*G948+SQRT(1-Inputs!$B$38)*_xlfn.NORM.S.INV(RAND())</f>
        <v>0.91558983038545705</v>
      </c>
      <c r="S948" s="24">
        <f ca="1">SQRT(Inputs!$B$38)*H948+SQRT(1-Inputs!$B$38)*_xlfn.NORM.S.INV(RAND())</f>
        <v>1.8082672138982001</v>
      </c>
      <c r="T948" s="24">
        <f ca="1">SQRT(Inputs!$B$38)*I948+SQRT(1-Inputs!$B$38)*_xlfn.NORM.S.INV(RAND())</f>
        <v>-0.95089216759919926</v>
      </c>
      <c r="U948" s="24">
        <f ca="1">SQRT(Inputs!$B$38)*J948+SQRT(1-Inputs!$B$38)*_xlfn.NORM.S.INV(RAND())</f>
        <v>1.8025678428856433</v>
      </c>
      <c r="V948" s="24">
        <f ca="1">SQRT(Inputs!$B$38)*K948+SQRT(1-Inputs!$B$38)*_xlfn.NORM.S.INV(RAND())</f>
        <v>9.455966761718948E-3</v>
      </c>
      <c r="W948" s="24">
        <f ca="1">SQRT(Inputs!$B$38)*L948+SQRT(1-Inputs!$B$38)*_xlfn.NORM.S.INV(RAND())</f>
        <v>-0.53951389713293507</v>
      </c>
      <c r="X948" s="24">
        <f ca="1">SQRT(Inputs!$B$38)*M948+SQRT(1-Inputs!$B$38)*_xlfn.NORM.S.INV(RAND())</f>
        <v>-1.2464973810996551</v>
      </c>
      <c r="Y948" s="24">
        <f ca="1">SQRT(Inputs!$B$38)*C948+SQRT(1-Inputs!$B$38)*_xlfn.NORM.S.INV(RAND())</f>
        <v>3.2348850935958948</v>
      </c>
      <c r="Z948" s="24">
        <f ca="1">SQRT(Inputs!$B$38)*D948+SQRT(1-Inputs!$B$38)*_xlfn.NORM.S.INV(RAND())</f>
        <v>0.30200365020523434</v>
      </c>
      <c r="AA948" s="24">
        <f ca="1">SQRT(Inputs!$B$38)*E948+SQRT(1-Inputs!$B$38)*_xlfn.NORM.S.INV(RAND())</f>
        <v>0.33319387002933121</v>
      </c>
      <c r="AB948" s="24">
        <f ca="1">SQRT(Inputs!$B$38)*F948+SQRT(1-Inputs!$B$38)*_xlfn.NORM.S.INV(RAND())</f>
        <v>1.1010869864702941</v>
      </c>
      <c r="AC948" s="24">
        <f ca="1">SQRT(Inputs!$B$38)*G948+SQRT(1-Inputs!$B$38)*_xlfn.NORM.S.INV(RAND())</f>
        <v>0.62667294631397297</v>
      </c>
      <c r="AD948" s="24">
        <f ca="1">SQRT(Inputs!$B$38)*H948+SQRT(1-Inputs!$B$38)*_xlfn.NORM.S.INV(RAND())</f>
        <v>0.98667029516810145</v>
      </c>
      <c r="AE948" s="24">
        <f ca="1">SQRT(Inputs!$B$38)*I948+SQRT(1-Inputs!$B$38)*_xlfn.NORM.S.INV(RAND())</f>
        <v>-0.56608218480396055</v>
      </c>
      <c r="AF948" s="24">
        <f ca="1">SQRT(Inputs!$B$38)*J948+SQRT(1-Inputs!$B$38)*_xlfn.NORM.S.INV(RAND())</f>
        <v>0.75480527882022397</v>
      </c>
      <c r="AG948" s="24">
        <f ca="1">SQRT(Inputs!$B$38)*K948+SQRT(1-Inputs!$B$38)*_xlfn.NORM.S.INV(RAND())</f>
        <v>-0.72956691061408063</v>
      </c>
      <c r="AH948" s="24">
        <f ca="1">SQRT(Inputs!$B$38)*L948+SQRT(1-Inputs!$B$38)*_xlfn.NORM.S.INV(RAND())</f>
        <v>-0.89417068523640886</v>
      </c>
      <c r="AI948" s="24">
        <f ca="1">SQRT(Inputs!$B$38)*M948+SQRT(1-Inputs!$B$38)*_xlfn.NORM.S.INV(RAND())</f>
        <v>-1.3036622077812159</v>
      </c>
      <c r="AJ948" s="24">
        <f ca="1">SQRT(Inputs!$B$38)*C948+SQRT(1-Inputs!$B$38)*_xlfn.NORM.S.INV(RAND())</f>
        <v>1.4570464680366779</v>
      </c>
      <c r="AK948" s="24">
        <f ca="1">SQRT(Inputs!$B$38)*D948+SQRT(1-Inputs!$B$38)*_xlfn.NORM.S.INV(RAND())</f>
        <v>-0.11456424717567119</v>
      </c>
      <c r="AL948" s="24">
        <f ca="1">SQRT(Inputs!$B$38)*E948+SQRT(1-Inputs!$B$38)*_xlfn.NORM.S.INV(RAND())</f>
        <v>-1.1015642698398185</v>
      </c>
      <c r="AM948" s="24">
        <f ca="1">SQRT(Inputs!$B$38)*F948+SQRT(1-Inputs!$B$38)*_xlfn.NORM.S.INV(RAND())</f>
        <v>0.12199821476880629</v>
      </c>
      <c r="AN948" s="24">
        <f ca="1">SQRT(Inputs!$B$38)*G948+SQRT(1-Inputs!$B$38)*_xlfn.NORM.S.INV(RAND())</f>
        <v>0.34325263740819556</v>
      </c>
      <c r="AO948" s="24">
        <f ca="1">SQRT(Inputs!$B$38)*H948+SQRT(1-Inputs!$B$38)*_xlfn.NORM.S.INV(RAND())</f>
        <v>-0.44640097091130299</v>
      </c>
      <c r="AP948" s="24">
        <f ca="1">SQRT(Inputs!$B$38)*I948+SQRT(1-Inputs!$B$38)*_xlfn.NORM.S.INV(RAND())</f>
        <v>-0.34326152068753868</v>
      </c>
      <c r="AQ948" s="24">
        <f ca="1">SQRT(Inputs!$B$38)*J948+SQRT(1-Inputs!$B$38)*_xlfn.NORM.S.INV(RAND())</f>
        <v>0.53060971724017925</v>
      </c>
      <c r="AR948" s="24">
        <f ca="1">SQRT(Inputs!$B$38)*K948+SQRT(1-Inputs!$B$38)*_xlfn.NORM.S.INV(RAND())</f>
        <v>2.0254000065646931</v>
      </c>
      <c r="AS948" s="24">
        <f ca="1">SQRT(Inputs!$B$38)*L948+SQRT(1-Inputs!$B$38)*_xlfn.NORM.S.INV(RAND())</f>
        <v>-2.6015830129061146</v>
      </c>
      <c r="AT948" s="24">
        <f ca="1">SQRT(Inputs!$B$38)*M948+SQRT(1-Inputs!$B$38)*_xlfn.NORM.S.INV(RAND())</f>
        <v>-1.4765121641702263</v>
      </c>
      <c r="AU948" s="15">
        <f ca="1">Inputs!$B$6*EXP($B$8-0.5*C$5^2+C$5*N948)</f>
        <v>6898.088626774027</v>
      </c>
      <c r="AV948" s="15">
        <f t="shared" ca="1" si="510"/>
        <v>7282.1392472003008</v>
      </c>
      <c r="AW948" s="15">
        <f t="shared" ca="1" si="511"/>
        <v>9833.8055068075992</v>
      </c>
      <c r="AX948" s="15">
        <f t="shared" ca="1" si="512"/>
        <v>12510.554396866413</v>
      </c>
      <c r="AY948" s="15">
        <f t="shared" ca="1" si="513"/>
        <v>17014.652232358316</v>
      </c>
      <c r="AZ948" s="15">
        <f t="shared" ca="1" si="514"/>
        <v>25394.41204048802</v>
      </c>
      <c r="BA948" s="15">
        <f t="shared" ca="1" si="515"/>
        <v>28132.467232673825</v>
      </c>
      <c r="BB948" s="15">
        <f t="shared" ca="1" si="516"/>
        <v>41260.105942342176</v>
      </c>
      <c r="BC948" s="15">
        <f t="shared" ca="1" si="517"/>
        <v>50579.276450296347</v>
      </c>
      <c r="BD948" s="15">
        <f t="shared" ca="1" si="518"/>
        <v>58915.08231287029</v>
      </c>
      <c r="BE948" s="15">
        <f t="shared" ca="1" si="519"/>
        <v>64444.863208745315</v>
      </c>
      <c r="BF948" s="15">
        <f ca="1">Inputs!$B$13*EXP($B$9-0.5*C$6^2+C$6*Y948)</f>
        <v>26264.611180883305</v>
      </c>
      <c r="BG948" s="15">
        <f t="shared" ca="1" si="520"/>
        <v>33802.310912133493</v>
      </c>
      <c r="BH948" s="15">
        <f t="shared" ca="1" si="521"/>
        <v>43646.808846317886</v>
      </c>
      <c r="BI948" s="15">
        <f t="shared" ca="1" si="522"/>
        <v>63298.141765832072</v>
      </c>
      <c r="BJ948" s="15">
        <f t="shared" ca="1" si="523"/>
        <v>84935.469256427386</v>
      </c>
      <c r="BK948" s="15">
        <f t="shared" ca="1" si="524"/>
        <v>119228.93997804621</v>
      </c>
      <c r="BL948" s="15">
        <f t="shared" ca="1" si="525"/>
        <v>136098.87854168151</v>
      </c>
      <c r="BM948" s="15">
        <f t="shared" ca="1" si="526"/>
        <v>183740.73776339227</v>
      </c>
      <c r="BN948" s="15">
        <f t="shared" ca="1" si="527"/>
        <v>207060.24744743115</v>
      </c>
      <c r="BO948" s="15">
        <f t="shared" ca="1" si="528"/>
        <v>229615.91251799115</v>
      </c>
      <c r="BP948" s="15">
        <f t="shared" ca="1" si="529"/>
        <v>243808.33317248075</v>
      </c>
      <c r="BQ948" s="15">
        <f ca="1">Inputs!$B$20*EXP($B$10-0.5*C$7^2+C$7*AJ948)</f>
        <v>7191.951581764888</v>
      </c>
      <c r="BR948" s="15">
        <f t="shared" ca="1" si="530"/>
        <v>9409.885338989272</v>
      </c>
      <c r="BS948" s="15">
        <f t="shared" ca="1" si="531"/>
        <v>9391.0358438191015</v>
      </c>
      <c r="BT948" s="15">
        <f t="shared" ca="1" si="532"/>
        <v>13369.294385506379</v>
      </c>
      <c r="BU948" s="15">
        <f t="shared" ca="1" si="533"/>
        <v>20132.84880945956</v>
      </c>
      <c r="BV948" s="15">
        <f t="shared" ca="1" si="534"/>
        <v>25330.509766791314</v>
      </c>
      <c r="BW948" s="15">
        <f t="shared" ca="1" si="535"/>
        <v>32870.345486041944</v>
      </c>
      <c r="BX948" s="15">
        <f t="shared" ca="1" si="536"/>
        <v>51134.505900057207</v>
      </c>
      <c r="BY948" s="15">
        <f t="shared" ca="1" si="537"/>
        <v>105559.63993311353</v>
      </c>
      <c r="BZ948" s="15">
        <f t="shared" ca="1" si="538"/>
        <v>91810.78448234174</v>
      </c>
      <c r="CA948" s="15">
        <f t="shared" ca="1" si="539"/>
        <v>99203.535761222141</v>
      </c>
      <c r="CB948" s="15">
        <f ca="1">(AU948*DCF!C$10-DCF!C$5*MAX(AU948*DCF!C$10,0)-MAX(AU948-Inputs!$B$6,0)/Inputs!$B$10)*DCF!C$6</f>
        <v>1029.2713537004286</v>
      </c>
      <c r="CC948" s="15">
        <f ca="1">(AV948*DCF!D$10-DCF!D$5*MAX(AV948*DCF!D$10,0)-MAX(AV948-AU948,0)/Inputs!$B$10)*DCF!D$6</f>
        <v>1681.3314141589099</v>
      </c>
      <c r="CD948" s="15">
        <f ca="1">(AW948*DCF!E$10-DCF!E$5*MAX(AW948*DCF!E$10,0)-MAX(AW948-AV948,0)/Inputs!$B$10)*DCF!E$6</f>
        <v>1695.7282400696581</v>
      </c>
      <c r="CE948" s="15">
        <f ca="1">(AX948*DCF!F$10-DCF!F$5*MAX(AX948*DCF!F$10,0)-MAX(AX948-AW948,0)/Inputs!$B$10)*DCF!F$6</f>
        <v>2174.0690073421829</v>
      </c>
      <c r="CF948" s="15">
        <f ca="1">(AY948*DCF!G$10-DCF!G$5*MAX(AY948*DCF!G$10,0)-MAX(AY948-AX948,0)/Inputs!$B$10)*DCF!G$6</f>
        <v>2639.9309269386454</v>
      </c>
      <c r="CG948" s="15">
        <f ca="1">(AZ948*DCF!H$10-DCF!H$5*MAX(AZ948*DCF!H$10,0)-MAX(AZ948-AY948,0)/Inputs!$B$10)*DCF!H$6</f>
        <v>3442.3667316218352</v>
      </c>
      <c r="CH948" s="15">
        <f ca="1">(BA948*DCF!I$10-DCF!I$5*MAX(BA948*DCF!I$10,0)-MAX(BA948-AZ948,0)/Inputs!$B$10)*DCF!I$6</f>
        <v>4689.6385035729363</v>
      </c>
      <c r="CI948" s="15">
        <f ca="1">(BB948*DCF!J$10-DCF!J$5*MAX(BB948*DCF!J$10,0)-MAX(BB948-BA948,0)/Inputs!$B$10)*DCF!J$6</f>
        <v>5091.0525962060146</v>
      </c>
      <c r="CJ948" s="15">
        <f ca="1">(BC948*DCF!K$10-DCF!K$5*MAX(BC948*DCF!K$10,0)-MAX(BC948-BB948,0)/Inputs!$B$10)*DCF!K$6</f>
        <v>6837.9091933722257</v>
      </c>
      <c r="CK948" s="15">
        <f ca="1">(BD948*DCF!L$10-DCF!L$5*MAX(BD948*DCF!L$10,0)-MAX(BD948-BC948,0)/Inputs!$B$10)*DCF!L$6</f>
        <v>7807.5600735680164</v>
      </c>
      <c r="CL948" s="15">
        <f ca="1">(BE948*DCF!M$10-DCF!M$5*MAX(BE948*DCF!M$10,0)-MAX(BE948-BD948,0)/Inputs!$B$10)*DCF!M$6</f>
        <v>8433.4123184062082</v>
      </c>
      <c r="CM948" s="15">
        <f ca="1">(BF948*DCF!C$28-DCF!C$5*MAX(BF948*DCF!C$28,0)-MAX(BF948-Inputs!$B$13,0)/Inputs!$B$17)*DCF!C$6</f>
        <v>4579.8491686606212</v>
      </c>
      <c r="CN948" s="15">
        <f ca="1">(BG948*DCF!D$28-DCF!D$5*MAX(BG948*DCF!D$28,0)-MAX(BG948-BF948,0)/Inputs!$B$17)*DCF!D$6</f>
        <v>8347.4232203445299</v>
      </c>
      <c r="CO948" s="15">
        <f ca="1">(BH948*DCF!E$28-DCF!E$5*MAX(BH948*DCF!E$28,0)-MAX(BH948-BG948,0)/Inputs!$B$17)*DCF!E$6</f>
        <v>10421.338424253392</v>
      </c>
      <c r="CP948" s="15">
        <f ca="1">(BI948*DCF!F$28-DCF!F$5*MAX(BI948*DCF!F$28,0)-MAX(BI948-BH948,0)/Inputs!$B$17)*DCF!F$6</f>
        <v>13605.942390767197</v>
      </c>
      <c r="CQ948" s="15">
        <f ca="1">(BJ948*DCF!G$28-DCF!G$5*MAX(BJ948*DCF!G$28,0)-MAX(BJ948-BI948,0)/Inputs!$B$17)*DCF!G$6</f>
        <v>18397.967168906347</v>
      </c>
      <c r="CR948" s="15">
        <f ca="1">(BK948*DCF!H$28-DCF!H$5*MAX(BK948*DCF!H$28,0)-MAX(BK948-BJ948,0)/Inputs!$B$17)*DCF!H$6</f>
        <v>24158.389323476629</v>
      </c>
      <c r="CS948" s="15">
        <f ca="1">(BL948*DCF!I$28-DCF!I$5*MAX(BL948*DCF!I$28,0)-MAX(BL948-BK948,0)/Inputs!$B$17)*DCF!I$6</f>
        <v>29582.7112652707</v>
      </c>
      <c r="CT948" s="15">
        <f ca="1">(BM948*DCF!J$28-DCF!J$5*MAX(BM948*DCF!J$28,0)-MAX(BM948-BL948,0)/Inputs!$B$17)*DCF!J$6</f>
        <v>34672.516665849929</v>
      </c>
      <c r="CU948" s="15">
        <f ca="1">(BN948*DCF!K$28-DCF!K$5*MAX(BN948*DCF!K$28,0)-MAX(BN948-BM948,0)/Inputs!$B$17)*DCF!K$6</f>
        <v>40871.323159484396</v>
      </c>
      <c r="CV948" s="15">
        <f ca="1">(BO948*DCF!L$28-DCF!L$5*MAX(BO948*DCF!L$28,0)-MAX(BO948-BN948,0)/Inputs!$B$17)*DCF!L$6</f>
        <v>43260.983042328597</v>
      </c>
      <c r="CW948" s="15">
        <f ca="1">(BP948*DCF!M$28-DCF!M$5*MAX(BP948*DCF!M$28,0)-MAX(BP948-BO948,0)/Inputs!$B$17)*DCF!M$6</f>
        <v>44389.172229894844</v>
      </c>
      <c r="CX948" s="15">
        <f ca="1">(BQ948*DCF!C$46-DCF!C$5*MAX(BQ948*DCF!C$46,0)-MAX(BQ948-Inputs!$B$20,0)/Inputs!$B$24)*DCF!C$6</f>
        <v>-3504.3544446408</v>
      </c>
      <c r="CY948" s="15">
        <f ca="1">(BR948*DCF!D$46-DCF!D$5*MAX(BR948*DCF!D$46,0)-MAX(BR948-BQ948,0)/Inputs!$B$24)*DCF!D$6</f>
        <v>-2552.4219096886077</v>
      </c>
      <c r="CZ948" s="15">
        <f ca="1">(BS948*DCF!E$46-DCF!E$5*MAX(BS948*DCF!E$46,0)-MAX(BS948-BR948,0)/Inputs!$B$24)*DCF!E$6</f>
        <v>-1110.5063395517616</v>
      </c>
      <c r="DA948" s="15">
        <f ca="1">(BT948*DCF!F$46-DCF!F$5*MAX(BT948*DCF!F$46,0)-MAX(BT948-BS948,0)/Inputs!$B$24)*DCF!F$6</f>
        <v>-2422.2462416540016</v>
      </c>
      <c r="DB948" s="15">
        <f ca="1">(BU948*DCF!G$46-DCF!G$5*MAX(BU948*DCF!G$46,0)-MAX(BU948-BT948,0)/Inputs!$B$24)*DCF!G$6</f>
        <v>-2952.3553329971555</v>
      </c>
      <c r="DC948" s="15">
        <f ca="1">(BV948*DCF!H$46-DCF!H$5*MAX(BV948*DCF!H$46,0)-MAX(BV948-BU948,0)/Inputs!$B$24)*DCF!H$6</f>
        <v>-1615.141295893784</v>
      </c>
      <c r="DD948" s="15">
        <f ca="1">(BW948*DCF!I$46-DCF!I$5*MAX(BW948*DCF!I$46,0)-MAX(BW948-BV948,0)/Inputs!$B$24)*DCF!I$6</f>
        <v>-1405.2417837187966</v>
      </c>
      <c r="DE948" s="15">
        <f ca="1">(BX948*DCF!J$46-DCF!J$5*MAX(BX948*DCF!J$46,0)-MAX(BX948-BW948,0)/Inputs!$B$24)*DCF!J$6</f>
        <v>-2698.4058705379757</v>
      </c>
      <c r="DF948" s="15">
        <f ca="1">(BY948*DCF!K$46-DCF!K$5*MAX(BY948*DCF!K$46,0)-MAX(BY948-BX948,0)/Inputs!$B$24)*DCF!K$6</f>
        <v>-7302.7894406094019</v>
      </c>
      <c r="DG948" s="15">
        <f ca="1">(BZ948*DCF!L$46-DCF!L$5*MAX(BZ948*DCF!L$46,0)-MAX(BZ948-BY948,0)/Inputs!$B$24)*DCF!L$6</f>
        <v>6346.455578293393</v>
      </c>
      <c r="DH948" s="15">
        <f ca="1">(CA948*DCF!M$46-DCF!M$5*MAX(CA948*DCF!M$46,0)-MAX(CA948-BZ948,0)/Inputs!$B$24)*DCF!M$6</f>
        <v>6231.6672977883227</v>
      </c>
      <c r="DI948" s="15">
        <f ca="1">SUM(CB948:CL948)+BE948*DCF!M$10*(1+Inputs!$B$30)*(1-Inputs!$B$33)*(1-Inputs!$B$30/Inputs!$B$31)/(Inputs!$B$29-Inputs!$B$30)*DCF!M$6</f>
        <v>224873.17686398784</v>
      </c>
      <c r="DJ948" s="15">
        <f ca="1">SUM(CM948:CW948)+BP948*DCF!M$28*(1+Inputs!$B$30)*(1-Inputs!$B$33)*(1-Inputs!$B$30/Inputs!$B$31)/(Inputs!$B$29-Inputs!$B$30)*DCF!M$6</f>
        <v>1176983.3697265075</v>
      </c>
      <c r="DK948" s="15">
        <f ca="1">SUM(CX948:DH948)+CA948*DCF!M$46*(1+Inputs!$B$30)*(1-Inputs!$B$33)*(1-Inputs!$B$30/Inputs!$B$31)/(Inputs!$B$29-Inputs!$B$30)*DCF!M$6</f>
        <v>140395.07791369755</v>
      </c>
      <c r="DM948" s="15">
        <f ca="1">DI948+DJ948+DK948+Inputs!$B$34+Inputs!$B$36-Inputs!$B$35</f>
        <v>1619102.624504193</v>
      </c>
    </row>
    <row r="949" spans="1:117" x14ac:dyDescent="0.75">
      <c r="A949" s="11">
        <v>936</v>
      </c>
      <c r="C949" s="24">
        <f t="shared" ca="1" si="543"/>
        <v>1.335309858596017</v>
      </c>
      <c r="D949" s="24">
        <f t="shared" ca="1" si="543"/>
        <v>-0.13929838784593895</v>
      </c>
      <c r="E949" s="24">
        <f t="shared" ca="1" si="543"/>
        <v>0.88427426998434666</v>
      </c>
      <c r="F949" s="24">
        <f t="shared" ca="1" si="543"/>
        <v>1.368956049330567</v>
      </c>
      <c r="G949" s="24">
        <f t="shared" ca="1" si="543"/>
        <v>-0.34601253993709336</v>
      </c>
      <c r="H949" s="24">
        <f t="shared" ca="1" si="543"/>
        <v>0.37309303373908692</v>
      </c>
      <c r="I949" s="24">
        <f t="shared" ca="1" si="543"/>
        <v>-2.4169058990790822</v>
      </c>
      <c r="J949" s="24">
        <f t="shared" ca="1" si="543"/>
        <v>-1.0406584558811998</v>
      </c>
      <c r="K949" s="24">
        <f t="shared" ca="1" si="543"/>
        <v>1.9792436513051939</v>
      </c>
      <c r="L949" s="24">
        <f t="shared" ca="1" si="543"/>
        <v>-0.5884489501303366</v>
      </c>
      <c r="M949" s="24">
        <f t="shared" ca="1" si="543"/>
        <v>0.37491598560590617</v>
      </c>
      <c r="N949" s="24">
        <f ca="1">SQRT(Inputs!$B$38)*C949+SQRT(1-Inputs!$B$38)*_xlfn.NORM.S.INV(RAND())</f>
        <v>0.39442054334236865</v>
      </c>
      <c r="O949" s="24">
        <f ca="1">SQRT(Inputs!$B$38)*D949+SQRT(1-Inputs!$B$38)*_xlfn.NORM.S.INV(RAND())</f>
        <v>2.0506759284832019</v>
      </c>
      <c r="P949" s="24">
        <f ca="1">SQRT(Inputs!$B$38)*E949+SQRT(1-Inputs!$B$38)*_xlfn.NORM.S.INV(RAND())</f>
        <v>1.0631134481680471</v>
      </c>
      <c r="Q949" s="24">
        <f ca="1">SQRT(Inputs!$B$38)*F949+SQRT(1-Inputs!$B$38)*_xlfn.NORM.S.INV(RAND())</f>
        <v>-0.13623537744016356</v>
      </c>
      <c r="R949" s="24">
        <f ca="1">SQRT(Inputs!$B$38)*G949+SQRT(1-Inputs!$B$38)*_xlfn.NORM.S.INV(RAND())</f>
        <v>-0.61595794991988417</v>
      </c>
      <c r="S949" s="24">
        <f ca="1">SQRT(Inputs!$B$38)*H949+SQRT(1-Inputs!$B$38)*_xlfn.NORM.S.INV(RAND())</f>
        <v>1.0073565774175697</v>
      </c>
      <c r="T949" s="24">
        <f ca="1">SQRT(Inputs!$B$38)*I949+SQRT(1-Inputs!$B$38)*_xlfn.NORM.S.INV(RAND())</f>
        <v>-2.0165176257100343</v>
      </c>
      <c r="U949" s="24">
        <f ca="1">SQRT(Inputs!$B$38)*J949+SQRT(1-Inputs!$B$38)*_xlfn.NORM.S.INV(RAND())</f>
        <v>-1.9709369020221603</v>
      </c>
      <c r="V949" s="24">
        <f ca="1">SQRT(Inputs!$B$38)*K949+SQRT(1-Inputs!$B$38)*_xlfn.NORM.S.INV(RAND())</f>
        <v>0.46032852054058515</v>
      </c>
      <c r="W949" s="24">
        <f ca="1">SQRT(Inputs!$B$38)*L949+SQRT(1-Inputs!$B$38)*_xlfn.NORM.S.INV(RAND())</f>
        <v>-0.72322057120009053</v>
      </c>
      <c r="X949" s="24">
        <f ca="1">SQRT(Inputs!$B$38)*M949+SQRT(1-Inputs!$B$38)*_xlfn.NORM.S.INV(RAND())</f>
        <v>-0.32447881676771917</v>
      </c>
      <c r="Y949" s="24">
        <f ca="1">SQRT(Inputs!$B$38)*C949+SQRT(1-Inputs!$B$38)*_xlfn.NORM.S.INV(RAND())</f>
        <v>1.4246313636873535</v>
      </c>
      <c r="Z949" s="24">
        <f ca="1">SQRT(Inputs!$B$38)*D949+SQRT(1-Inputs!$B$38)*_xlfn.NORM.S.INV(RAND())</f>
        <v>-0.38398040189481497</v>
      </c>
      <c r="AA949" s="24">
        <f ca="1">SQRT(Inputs!$B$38)*E949+SQRT(1-Inputs!$B$38)*_xlfn.NORM.S.INV(RAND())</f>
        <v>0.20437258503252359</v>
      </c>
      <c r="AB949" s="24">
        <f ca="1">SQRT(Inputs!$B$38)*F949+SQRT(1-Inputs!$B$38)*_xlfn.NORM.S.INV(RAND())</f>
        <v>1.5339278573243602</v>
      </c>
      <c r="AC949" s="24">
        <f ca="1">SQRT(Inputs!$B$38)*G949+SQRT(1-Inputs!$B$38)*_xlfn.NORM.S.INV(RAND())</f>
        <v>0.57910768717419725</v>
      </c>
      <c r="AD949" s="24">
        <f ca="1">SQRT(Inputs!$B$38)*H949+SQRT(1-Inputs!$B$38)*_xlfn.NORM.S.INV(RAND())</f>
        <v>1.0226737643656569</v>
      </c>
      <c r="AE949" s="24">
        <f ca="1">SQRT(Inputs!$B$38)*I949+SQRT(1-Inputs!$B$38)*_xlfn.NORM.S.INV(RAND())</f>
        <v>0.41798903437203694</v>
      </c>
      <c r="AF949" s="24">
        <f ca="1">SQRT(Inputs!$B$38)*J949+SQRT(1-Inputs!$B$38)*_xlfn.NORM.S.INV(RAND())</f>
        <v>-2.0618860069325375</v>
      </c>
      <c r="AG949" s="24">
        <f ca="1">SQRT(Inputs!$B$38)*K949+SQRT(1-Inputs!$B$38)*_xlfn.NORM.S.INV(RAND())</f>
        <v>2.3385413102528885</v>
      </c>
      <c r="AH949" s="24">
        <f ca="1">SQRT(Inputs!$B$38)*L949+SQRT(1-Inputs!$B$38)*_xlfn.NORM.S.INV(RAND())</f>
        <v>-0.7442245591942489</v>
      </c>
      <c r="AI949" s="24">
        <f ca="1">SQRT(Inputs!$B$38)*M949+SQRT(1-Inputs!$B$38)*_xlfn.NORM.S.INV(RAND())</f>
        <v>-4.2490223179682401E-2</v>
      </c>
      <c r="AJ949" s="24">
        <f ca="1">SQRT(Inputs!$B$38)*C949+SQRT(1-Inputs!$B$38)*_xlfn.NORM.S.INV(RAND())</f>
        <v>-3.4179555932355443E-3</v>
      </c>
      <c r="AK949" s="24">
        <f ca="1">SQRT(Inputs!$B$38)*D949+SQRT(1-Inputs!$B$38)*_xlfn.NORM.S.INV(RAND())</f>
        <v>-0.30508506533364294</v>
      </c>
      <c r="AL949" s="24">
        <f ca="1">SQRT(Inputs!$B$38)*E949+SQRT(1-Inputs!$B$38)*_xlfn.NORM.S.INV(RAND())</f>
        <v>0.71802124049796867</v>
      </c>
      <c r="AM949" s="24">
        <f ca="1">SQRT(Inputs!$B$38)*F949+SQRT(1-Inputs!$B$38)*_xlfn.NORM.S.INV(RAND())</f>
        <v>-6.4264166908485132E-2</v>
      </c>
      <c r="AN949" s="24">
        <f ca="1">SQRT(Inputs!$B$38)*G949+SQRT(1-Inputs!$B$38)*_xlfn.NORM.S.INV(RAND())</f>
        <v>-9.2151429784328651E-2</v>
      </c>
      <c r="AO949" s="24">
        <f ca="1">SQRT(Inputs!$B$38)*H949+SQRT(1-Inputs!$B$38)*_xlfn.NORM.S.INV(RAND())</f>
        <v>1.5429566134204693</v>
      </c>
      <c r="AP949" s="24">
        <f ca="1">SQRT(Inputs!$B$38)*I949+SQRT(1-Inputs!$B$38)*_xlfn.NORM.S.INV(RAND())</f>
        <v>-1.1781123670385274</v>
      </c>
      <c r="AQ949" s="24">
        <f ca="1">SQRT(Inputs!$B$38)*J949+SQRT(1-Inputs!$B$38)*_xlfn.NORM.S.INV(RAND())</f>
        <v>-3.0992098279216425</v>
      </c>
      <c r="AR949" s="24">
        <f ca="1">SQRT(Inputs!$B$38)*K949+SQRT(1-Inputs!$B$38)*_xlfn.NORM.S.INV(RAND())</f>
        <v>1.8953498417299732</v>
      </c>
      <c r="AS949" s="24">
        <f ca="1">SQRT(Inputs!$B$38)*L949+SQRT(1-Inputs!$B$38)*_xlfn.NORM.S.INV(RAND())</f>
        <v>0.42003252213599357</v>
      </c>
      <c r="AT949" s="24">
        <f ca="1">SQRT(Inputs!$B$38)*M949+SQRT(1-Inputs!$B$38)*_xlfn.NORM.S.INV(RAND())</f>
        <v>-1.3503991700715323</v>
      </c>
      <c r="AU949" s="15">
        <f ca="1">Inputs!$B$6*EXP($B$8-0.5*C$5^2+C$5*N949)</f>
        <v>5289.3914609790854</v>
      </c>
      <c r="AV949" s="15">
        <f t="shared" ca="1" si="510"/>
        <v>8704.1600492427551</v>
      </c>
      <c r="AW949" s="15">
        <f t="shared" ca="1" si="511"/>
        <v>12249.568107145677</v>
      </c>
      <c r="AX949" s="15">
        <f t="shared" ca="1" si="512"/>
        <v>14703.100240679214</v>
      </c>
      <c r="AY949" s="15">
        <f t="shared" ca="1" si="513"/>
        <v>16721.482746923943</v>
      </c>
      <c r="AZ949" s="15">
        <f t="shared" ca="1" si="514"/>
        <v>22850.037342928583</v>
      </c>
      <c r="BA949" s="15">
        <f t="shared" ca="1" si="515"/>
        <v>22642.301174728316</v>
      </c>
      <c r="BB949" s="15">
        <f t="shared" ca="1" si="516"/>
        <v>22753.648635779649</v>
      </c>
      <c r="BC949" s="15">
        <f t="shared" ca="1" si="517"/>
        <v>29133.655444773027</v>
      </c>
      <c r="BD949" s="15">
        <f t="shared" ca="1" si="518"/>
        <v>33356.96196717619</v>
      </c>
      <c r="BE949" s="15">
        <f t="shared" ca="1" si="519"/>
        <v>39684.359674042345</v>
      </c>
      <c r="BF949" s="15">
        <f ca="1">Inputs!$B$13*EXP($B$9-0.5*C$6^2+C$6*Y949)</f>
        <v>18344.757331278572</v>
      </c>
      <c r="BG949" s="15">
        <f t="shared" ca="1" si="520"/>
        <v>20860.81837988157</v>
      </c>
      <c r="BH949" s="15">
        <f t="shared" ca="1" si="521"/>
        <v>26366.854749051279</v>
      </c>
      <c r="BI949" s="15">
        <f t="shared" ca="1" si="522"/>
        <v>40872.446658483212</v>
      </c>
      <c r="BJ949" s="15">
        <f t="shared" ca="1" si="523"/>
        <v>54469.213425507594</v>
      </c>
      <c r="BK949" s="15">
        <f t="shared" ca="1" si="524"/>
        <v>76837.362239933063</v>
      </c>
      <c r="BL949" s="15">
        <f t="shared" ca="1" si="525"/>
        <v>99639.091020768887</v>
      </c>
      <c r="BM949" s="15">
        <f t="shared" ca="1" si="526"/>
        <v>94801.751044847857</v>
      </c>
      <c r="BN949" s="15">
        <f t="shared" ca="1" si="527"/>
        <v>154306.57322495131</v>
      </c>
      <c r="BO949" s="15">
        <f t="shared" ca="1" si="528"/>
        <v>174124.28007761322</v>
      </c>
      <c r="BP949" s="15">
        <f t="shared" ca="1" si="529"/>
        <v>213285.13791146627</v>
      </c>
      <c r="BQ949" s="15">
        <f ca="1">Inputs!$B$20*EXP($B$10-0.5*C$7^2+C$7*AJ949)</f>
        <v>4284.3168753410127</v>
      </c>
      <c r="BR949" s="15">
        <f t="shared" ca="1" si="530"/>
        <v>5276.4510230084697</v>
      </c>
      <c r="BS949" s="15">
        <f t="shared" ca="1" si="531"/>
        <v>8880.3307320395797</v>
      </c>
      <c r="BT949" s="15">
        <f t="shared" ca="1" si="532"/>
        <v>12039.358840720524</v>
      </c>
      <c r="BU949" s="15">
        <f t="shared" ca="1" si="533"/>
        <v>16317.181969376179</v>
      </c>
      <c r="BV949" s="15">
        <f t="shared" ca="1" si="534"/>
        <v>32139.149091338746</v>
      </c>
      <c r="BW949" s="15">
        <f t="shared" ca="1" si="535"/>
        <v>34950.775119691534</v>
      </c>
      <c r="BX949" s="15">
        <f t="shared" ca="1" si="536"/>
        <v>26262.560401798939</v>
      </c>
      <c r="BY949" s="15">
        <f t="shared" ca="1" si="537"/>
        <v>52882.851787879794</v>
      </c>
      <c r="BZ949" s="15">
        <f t="shared" ca="1" si="538"/>
        <v>80158.659987166218</v>
      </c>
      <c r="CA949" s="15">
        <f t="shared" ca="1" si="539"/>
        <v>88576.110384009793</v>
      </c>
      <c r="CB949" s="15">
        <f ca="1">(AU949*DCF!C$10-DCF!C$5*MAX(AU949*DCF!C$10,0)-MAX(AU949-Inputs!$B$6,0)/Inputs!$B$10)*DCF!C$6</f>
        <v>1040.7416512280527</v>
      </c>
      <c r="CC949" s="15">
        <f ca="1">(AV949*DCF!D$10-DCF!D$5*MAX(AV949*DCF!D$10,0)-MAX(AV949-AU949,0)/Inputs!$B$10)*DCF!D$6</f>
        <v>1288.9780938489116</v>
      </c>
      <c r="CD949" s="15">
        <f ca="1">(AW949*DCF!E$10-DCF!E$5*MAX(AW949*DCF!E$10,0)-MAX(AW949-AV949,0)/Inputs!$B$10)*DCF!E$6</f>
        <v>2029.6575632927372</v>
      </c>
      <c r="CE949" s="15">
        <f ca="1">(AX949*DCF!F$10-DCF!F$5*MAX(AX949*DCF!F$10,0)-MAX(AX949-AW949,0)/Inputs!$B$10)*DCF!F$6</f>
        <v>2699.1441436634377</v>
      </c>
      <c r="CF949" s="15">
        <f ca="1">(AY949*DCF!G$10-DCF!G$5*MAX(AY949*DCF!G$10,0)-MAX(AY949-AX949,0)/Inputs!$B$10)*DCF!G$6</f>
        <v>3057.3237734488853</v>
      </c>
      <c r="CG949" s="15">
        <f ca="1">(AZ949*DCF!H$10-DCF!H$5*MAX(AZ949*DCF!H$10,0)-MAX(AZ949-AY949,0)/Inputs!$B$10)*DCF!H$6</f>
        <v>3348.1164026593246</v>
      </c>
      <c r="CH949" s="15">
        <f ca="1">(BA949*DCF!I$10-DCF!I$5*MAX(BA949*DCF!I$10,0)-MAX(BA949-AZ949,0)/Inputs!$B$10)*DCF!I$6</f>
        <v>4135.9224309535612</v>
      </c>
      <c r="CI949" s="15">
        <f ca="1">(BB949*DCF!J$10-DCF!J$5*MAX(BB949*DCF!J$10,0)-MAX(BB949-BA949,0)/Inputs!$B$10)*DCF!J$6</f>
        <v>3887.7060288814305</v>
      </c>
      <c r="CJ949" s="15">
        <f ca="1">(BC949*DCF!K$10-DCF!K$5*MAX(BC949*DCF!K$10,0)-MAX(BC949-BB949,0)/Inputs!$B$10)*DCF!K$6</f>
        <v>3796.9468056993796</v>
      </c>
      <c r="CK949" s="15">
        <f ca="1">(BD949*DCF!L$10-DCF!L$5*MAX(BD949*DCF!L$10,0)-MAX(BD949-BC949,0)/Inputs!$B$10)*DCF!L$6</f>
        <v>4484.7222649090872</v>
      </c>
      <c r="CL949" s="15">
        <f ca="1">(BE949*DCF!M$10-DCF!M$5*MAX(BE949*DCF!M$10,0)-MAX(BE949-BD949,0)/Inputs!$B$10)*DCF!M$6</f>
        <v>4844.1011656201972</v>
      </c>
      <c r="CM949" s="15">
        <f ca="1">(BF949*DCF!C$28-DCF!C$5*MAX(BF949*DCF!C$28,0)-MAX(BF949-Inputs!$B$13,0)/Inputs!$B$17)*DCF!C$6</f>
        <v>3991.8272673577308</v>
      </c>
      <c r="CN949" s="15">
        <f ca="1">(BG949*DCF!D$28-DCF!D$5*MAX(BG949*DCF!D$28,0)-MAX(BG949-BF949,0)/Inputs!$B$17)*DCF!D$6</f>
        <v>5607.2009607165573</v>
      </c>
      <c r="CO949" s="15">
        <f ca="1">(BH949*DCF!E$28-DCF!E$5*MAX(BH949*DCF!E$28,0)-MAX(BH949-BG949,0)/Inputs!$B$17)*DCF!E$6</f>
        <v>6382.3987858676783</v>
      </c>
      <c r="CP949" s="15">
        <f ca="1">(BI949*DCF!F$28-DCF!F$5*MAX(BI949*DCF!F$28,0)-MAX(BI949-BH949,0)/Inputs!$B$17)*DCF!F$6</f>
        <v>8454.8203667993694</v>
      </c>
      <c r="CQ949" s="15">
        <f ca="1">(BJ949*DCF!G$28-DCF!G$5*MAX(BJ949*DCF!G$28,0)-MAX(BJ949-BI949,0)/Inputs!$B$17)*DCF!G$6</f>
        <v>11845.608829420724</v>
      </c>
      <c r="CR949" s="15">
        <f ca="1">(BK949*DCF!H$28-DCF!H$5*MAX(BK949*DCF!H$28,0)-MAX(BK949-BJ949,0)/Inputs!$B$17)*DCF!H$6</f>
        <v>15527.344811587047</v>
      </c>
      <c r="CS949" s="15">
        <f ca="1">(BL949*DCF!I$28-DCF!I$5*MAX(BL949*DCF!I$28,0)-MAX(BL949-BK949,0)/Inputs!$B$17)*DCF!I$6</f>
        <v>20157.687749369052</v>
      </c>
      <c r="CT949" s="15">
        <f ca="1">(BM949*DCF!J$28-DCF!J$5*MAX(BM949*DCF!J$28,0)-MAX(BM949-BL949,0)/Inputs!$B$17)*DCF!J$6</f>
        <v>21148.660585140067</v>
      </c>
      <c r="CU949" s="15">
        <f ca="1">(BN949*DCF!K$28-DCF!K$5*MAX(BN949*DCF!K$28,0)-MAX(BN949-BM949,0)/Inputs!$B$17)*DCF!K$6</f>
        <v>25298.412890376832</v>
      </c>
      <c r="CV949" s="15">
        <f ca="1">(BO949*DCF!L$28-DCF!L$5*MAX(BO949*DCF!L$28,0)-MAX(BO949-BN949,0)/Inputs!$B$17)*DCF!L$6</f>
        <v>32499.042145986368</v>
      </c>
      <c r="CW949" s="15">
        <f ca="1">(BP949*DCF!M$28-DCF!M$5*MAX(BP949*DCF!M$28,0)-MAX(BP949-BO949,0)/Inputs!$B$17)*DCF!M$6</f>
        <v>36036.312096191599</v>
      </c>
      <c r="CX949" s="15">
        <f ca="1">(BQ949*DCF!C$46-DCF!C$5*MAX(BQ949*DCF!C$46,0)-MAX(BQ949-Inputs!$B$20,0)/Inputs!$B$24)*DCF!C$6</f>
        <v>-1489.8269344164059</v>
      </c>
      <c r="CY949" s="15">
        <f ca="1">(BR949*DCF!D$46-DCF!D$5*MAX(BR949*DCF!D$46,0)-MAX(BR949-BQ949,0)/Inputs!$B$24)*DCF!D$6</f>
        <v>-1323.9025465476245</v>
      </c>
      <c r="CZ949" s="15">
        <f ca="1">(BS949*DCF!E$46-DCF!E$5*MAX(BS949*DCF!E$46,0)-MAX(BS949-BR949,0)/Inputs!$B$24)*DCF!E$6</f>
        <v>-2470.6647389404407</v>
      </c>
      <c r="DA949" s="15">
        <f ca="1">(BT949*DCF!F$46-DCF!F$5*MAX(BT949*DCF!F$46,0)-MAX(BT949-BS949,0)/Inputs!$B$24)*DCF!F$6</f>
        <v>-2027.0842282816031</v>
      </c>
      <c r="DB949" s="15">
        <f ca="1">(BU949*DCF!G$46-DCF!G$5*MAX(BU949*DCF!G$46,0)-MAX(BU949-BT949,0)/Inputs!$B$24)*DCF!G$6</f>
        <v>-1987.8529436494998</v>
      </c>
      <c r="DC949" s="15">
        <f ca="1">(BV949*DCF!H$46-DCF!H$5*MAX(BV949*DCF!H$46,0)-MAX(BV949-BU949,0)/Inputs!$B$24)*DCF!H$6</f>
        <v>-4916.5793403489142</v>
      </c>
      <c r="DD949" s="15">
        <f ca="1">(BW949*DCF!I$46-DCF!I$5*MAX(BW949*DCF!I$46,0)-MAX(BW949-BV949,0)/Inputs!$B$24)*DCF!I$6</f>
        <v>9.2633878393834787E-2</v>
      </c>
      <c r="DE949" s="15">
        <f ca="1">(BX949*DCF!J$46-DCF!J$5*MAX(BX949*DCF!J$46,0)-MAX(BX949-BW949,0)/Inputs!$B$24)*DCF!J$6</f>
        <v>1101.6417628595441</v>
      </c>
      <c r="DF949" s="15">
        <f ca="1">(BY949*DCF!K$46-DCF!K$5*MAX(BY949*DCF!K$46,0)-MAX(BY949-BX949,0)/Inputs!$B$24)*DCF!K$6</f>
        <v>-3500.4174479129492</v>
      </c>
      <c r="DG949" s="15">
        <f ca="1">(BZ949*DCF!L$46-DCF!L$5*MAX(BZ949*DCF!L$46,0)-MAX(BZ949-BY949,0)/Inputs!$B$24)*DCF!L$6</f>
        <v>-631.60834178299763</v>
      </c>
      <c r="DH949" s="15">
        <f ca="1">(CA949*DCF!M$46-DCF!M$5*MAX(CA949*DCF!M$46,0)-MAX(CA949-BZ949,0)/Inputs!$B$24)*DCF!M$6</f>
        <v>5184.2991641915414</v>
      </c>
      <c r="DI949" s="15">
        <f ca="1">SUM(CB949:CL949)+BE949*DCF!M$10*(1+Inputs!$B$30)*(1-Inputs!$B$33)*(1-Inputs!$B$30/Inputs!$B$31)/(Inputs!$B$29-Inputs!$B$30)*DCF!M$6</f>
        <v>145055.45806839466</v>
      </c>
      <c r="DJ949" s="15">
        <f ca="1">SUM(CM949:CW949)+BP949*DCF!M$28*(1+Inputs!$B$30)*(1-Inputs!$B$33)*(1-Inputs!$B$30/Inputs!$B$31)/(Inputs!$B$29-Inputs!$B$30)*DCF!M$6</f>
        <v>978383.12877091637</v>
      </c>
      <c r="DK949" s="15">
        <f ca="1">SUM(CX949:DH949)+CA949*DCF!M$46*(1+Inputs!$B$30)*(1-Inputs!$B$33)*(1-Inputs!$B$30/Inputs!$B$31)/(Inputs!$B$29-Inputs!$B$30)*DCF!M$6</f>
        <v>124887.25620377164</v>
      </c>
      <c r="DM949" s="15">
        <f ca="1">DI949+DJ949+DK949+Inputs!$B$34+Inputs!$B$36-Inputs!$B$35</f>
        <v>1325176.8430430826</v>
      </c>
    </row>
    <row r="950" spans="1:117" x14ac:dyDescent="0.75">
      <c r="A950" s="11">
        <v>937</v>
      </c>
      <c r="C950" s="24">
        <f t="shared" ca="1" si="543"/>
        <v>1.4806194998953828</v>
      </c>
      <c r="D950" s="24">
        <f t="shared" ca="1" si="543"/>
        <v>-0.90966145892931283</v>
      </c>
      <c r="E950" s="24">
        <f t="shared" ca="1" si="543"/>
        <v>1.3455809461601893</v>
      </c>
      <c r="F950" s="24">
        <f t="shared" ca="1" si="543"/>
        <v>0.41578366593164806</v>
      </c>
      <c r="G950" s="24">
        <f t="shared" ca="1" si="543"/>
        <v>-0.86317330955993876</v>
      </c>
      <c r="H950" s="24">
        <f t="shared" ca="1" si="543"/>
        <v>-2.2940789466323954</v>
      </c>
      <c r="I950" s="24">
        <f t="shared" ca="1" si="543"/>
        <v>-0.51897600453098947</v>
      </c>
      <c r="J950" s="24">
        <f t="shared" ca="1" si="543"/>
        <v>0.50864560215287591</v>
      </c>
      <c r="K950" s="24">
        <f t="shared" ca="1" si="543"/>
        <v>-1.53648486955601</v>
      </c>
      <c r="L950" s="24">
        <f t="shared" ca="1" si="543"/>
        <v>-0.56116192168220069</v>
      </c>
      <c r="M950" s="24">
        <f t="shared" ca="1" si="543"/>
        <v>-0.63971563217942895</v>
      </c>
      <c r="N950" s="24">
        <f ca="1">SQRT(Inputs!$B$38)*C950+SQRT(1-Inputs!$B$38)*_xlfn.NORM.S.INV(RAND())</f>
        <v>0.46308980988509185</v>
      </c>
      <c r="O950" s="24">
        <f ca="1">SQRT(Inputs!$B$38)*D950+SQRT(1-Inputs!$B$38)*_xlfn.NORM.S.INV(RAND())</f>
        <v>-0.69187851222529995</v>
      </c>
      <c r="P950" s="24">
        <f ca="1">SQRT(Inputs!$B$38)*E950+SQRT(1-Inputs!$B$38)*_xlfn.NORM.S.INV(RAND())</f>
        <v>2.7616936697394845E-2</v>
      </c>
      <c r="Q950" s="24">
        <f ca="1">SQRT(Inputs!$B$38)*F950+SQRT(1-Inputs!$B$38)*_xlfn.NORM.S.INV(RAND())</f>
        <v>0.80133203129737784</v>
      </c>
      <c r="R950" s="24">
        <f ca="1">SQRT(Inputs!$B$38)*G950+SQRT(1-Inputs!$B$38)*_xlfn.NORM.S.INV(RAND())</f>
        <v>-0.56516110154468391</v>
      </c>
      <c r="S950" s="24">
        <f ca="1">SQRT(Inputs!$B$38)*H950+SQRT(1-Inputs!$B$38)*_xlfn.NORM.S.INV(RAND())</f>
        <v>0.7726823814701187</v>
      </c>
      <c r="T950" s="24">
        <f ca="1">SQRT(Inputs!$B$38)*I950+SQRT(1-Inputs!$B$38)*_xlfn.NORM.S.INV(RAND())</f>
        <v>0.52598901338309911</v>
      </c>
      <c r="U950" s="24">
        <f ca="1">SQRT(Inputs!$B$38)*J950+SQRT(1-Inputs!$B$38)*_xlfn.NORM.S.INV(RAND())</f>
        <v>0.81516177845327076</v>
      </c>
      <c r="V950" s="24">
        <f ca="1">SQRT(Inputs!$B$38)*K950+SQRT(1-Inputs!$B$38)*_xlfn.NORM.S.INV(RAND())</f>
        <v>-1.8550658449166413</v>
      </c>
      <c r="W950" s="24">
        <f ca="1">SQRT(Inputs!$B$38)*L950+SQRT(1-Inputs!$B$38)*_xlfn.NORM.S.INV(RAND())</f>
        <v>-0.93568640548927773</v>
      </c>
      <c r="X950" s="24">
        <f ca="1">SQRT(Inputs!$B$38)*M950+SQRT(1-Inputs!$B$38)*_xlfn.NORM.S.INV(RAND())</f>
        <v>0.47002187814266533</v>
      </c>
      <c r="Y950" s="24">
        <f ca="1">SQRT(Inputs!$B$38)*C950+SQRT(1-Inputs!$B$38)*_xlfn.NORM.S.INV(RAND())</f>
        <v>0.57450219832238469</v>
      </c>
      <c r="Z950" s="24">
        <f ca="1">SQRT(Inputs!$B$38)*D950+SQRT(1-Inputs!$B$38)*_xlfn.NORM.S.INV(RAND())</f>
        <v>-1.1726414071776219</v>
      </c>
      <c r="AA950" s="24">
        <f ca="1">SQRT(Inputs!$B$38)*E950+SQRT(1-Inputs!$B$38)*_xlfn.NORM.S.INV(RAND())</f>
        <v>0.9545998893761477</v>
      </c>
      <c r="AB950" s="24">
        <f ca="1">SQRT(Inputs!$B$38)*F950+SQRT(1-Inputs!$B$38)*_xlfn.NORM.S.INV(RAND())</f>
        <v>1.0442869723036772</v>
      </c>
      <c r="AC950" s="24">
        <f ca="1">SQRT(Inputs!$B$38)*G950+SQRT(1-Inputs!$B$38)*_xlfn.NORM.S.INV(RAND())</f>
        <v>-0.39986659083515486</v>
      </c>
      <c r="AD950" s="24">
        <f ca="1">SQRT(Inputs!$B$38)*H950+SQRT(1-Inputs!$B$38)*_xlfn.NORM.S.INV(RAND())</f>
        <v>-1.3573779681778422</v>
      </c>
      <c r="AE950" s="24">
        <f ca="1">SQRT(Inputs!$B$38)*I950+SQRT(1-Inputs!$B$38)*_xlfn.NORM.S.INV(RAND())</f>
        <v>-0.11955901745565076</v>
      </c>
      <c r="AF950" s="24">
        <f ca="1">SQRT(Inputs!$B$38)*J950+SQRT(1-Inputs!$B$38)*_xlfn.NORM.S.INV(RAND())</f>
        <v>8.0987731595299872E-2</v>
      </c>
      <c r="AG950" s="24">
        <f ca="1">SQRT(Inputs!$B$38)*K950+SQRT(1-Inputs!$B$38)*_xlfn.NORM.S.INV(RAND())</f>
        <v>-1.664474360174137</v>
      </c>
      <c r="AH950" s="24">
        <f ca="1">SQRT(Inputs!$B$38)*L950+SQRT(1-Inputs!$B$38)*_xlfn.NORM.S.INV(RAND())</f>
        <v>-1.6285950776218865</v>
      </c>
      <c r="AI950" s="24">
        <f ca="1">SQRT(Inputs!$B$38)*M950+SQRT(1-Inputs!$B$38)*_xlfn.NORM.S.INV(RAND())</f>
        <v>-1.5183239894021814</v>
      </c>
      <c r="AJ950" s="24">
        <f ca="1">SQRT(Inputs!$B$38)*C950+SQRT(1-Inputs!$B$38)*_xlfn.NORM.S.INV(RAND())</f>
        <v>-0.22245450590379934</v>
      </c>
      <c r="AK950" s="24">
        <f ca="1">SQRT(Inputs!$B$38)*D950+SQRT(1-Inputs!$B$38)*_xlfn.NORM.S.INV(RAND())</f>
        <v>-1.9491073500482736E-2</v>
      </c>
      <c r="AL950" s="24">
        <f ca="1">SQRT(Inputs!$B$38)*E950+SQRT(1-Inputs!$B$38)*_xlfn.NORM.S.INV(RAND())</f>
        <v>1.7810058602053456</v>
      </c>
      <c r="AM950" s="24">
        <f ca="1">SQRT(Inputs!$B$38)*F950+SQRT(1-Inputs!$B$38)*_xlfn.NORM.S.INV(RAND())</f>
        <v>1.1792224220186962</v>
      </c>
      <c r="AN950" s="24">
        <f ca="1">SQRT(Inputs!$B$38)*G950+SQRT(1-Inputs!$B$38)*_xlfn.NORM.S.INV(RAND())</f>
        <v>-2.3330657914697324</v>
      </c>
      <c r="AO950" s="24">
        <f ca="1">SQRT(Inputs!$B$38)*H950+SQRT(1-Inputs!$B$38)*_xlfn.NORM.S.INV(RAND())</f>
        <v>-1.8782165535807769</v>
      </c>
      <c r="AP950" s="24">
        <f ca="1">SQRT(Inputs!$B$38)*I950+SQRT(1-Inputs!$B$38)*_xlfn.NORM.S.INV(RAND())</f>
        <v>-1.9920251303270975</v>
      </c>
      <c r="AQ950" s="24">
        <f ca="1">SQRT(Inputs!$B$38)*J950+SQRT(1-Inputs!$B$38)*_xlfn.NORM.S.INV(RAND())</f>
        <v>-1.0661019858064074</v>
      </c>
      <c r="AR950" s="24">
        <f ca="1">SQRT(Inputs!$B$38)*K950+SQRT(1-Inputs!$B$38)*_xlfn.NORM.S.INV(RAND())</f>
        <v>0.31174685257034795</v>
      </c>
      <c r="AS950" s="24">
        <f ca="1">SQRT(Inputs!$B$38)*L950+SQRT(1-Inputs!$B$38)*_xlfn.NORM.S.INV(RAND())</f>
        <v>-0.85079404666951963</v>
      </c>
      <c r="AT950" s="24">
        <f ca="1">SQRT(Inputs!$B$38)*M950+SQRT(1-Inputs!$B$38)*_xlfn.NORM.S.INV(RAND())</f>
        <v>-1.6887600892411772</v>
      </c>
      <c r="AU950" s="15">
        <f ca="1">Inputs!$B$6*EXP($B$8-0.5*C$5^2+C$5*N950)</f>
        <v>5348.5147678263256</v>
      </c>
      <c r="AV950" s="15">
        <f t="shared" ca="1" si="510"/>
        <v>5880.6864962440895</v>
      </c>
      <c r="AW950" s="15">
        <f t="shared" ca="1" si="511"/>
        <v>7197.2149135885784</v>
      </c>
      <c r="AX950" s="15">
        <f t="shared" ca="1" si="512"/>
        <v>9712.3166526304303</v>
      </c>
      <c r="AY950" s="15">
        <f t="shared" ca="1" si="513"/>
        <v>11111.306683666096</v>
      </c>
      <c r="AZ950" s="15">
        <f t="shared" ca="1" si="514"/>
        <v>14796.334634150875</v>
      </c>
      <c r="BA950" s="15">
        <f t="shared" ca="1" si="515"/>
        <v>19131.66090576458</v>
      </c>
      <c r="BB950" s="15">
        <f t="shared" ca="1" si="516"/>
        <v>25416.243573073814</v>
      </c>
      <c r="BC950" s="15">
        <f t="shared" ca="1" si="517"/>
        <v>26024.860596270406</v>
      </c>
      <c r="BD950" s="15">
        <f t="shared" ca="1" si="518"/>
        <v>29211.195217346049</v>
      </c>
      <c r="BE950" s="15">
        <f t="shared" ca="1" si="519"/>
        <v>37360.20310818508</v>
      </c>
      <c r="BF950" s="15">
        <f ca="1">Inputs!$B$13*EXP($B$9-0.5*C$6^2+C$6*Y950)</f>
        <v>15499.498772009963</v>
      </c>
      <c r="BG950" s="15">
        <f t="shared" ca="1" si="520"/>
        <v>15287.443466401741</v>
      </c>
      <c r="BH950" s="15">
        <f t="shared" ca="1" si="521"/>
        <v>21882.726666860253</v>
      </c>
      <c r="BI950" s="15">
        <f t="shared" ca="1" si="522"/>
        <v>31458.863174998187</v>
      </c>
      <c r="BJ950" s="15">
        <f t="shared" ca="1" si="523"/>
        <v>36406.432750977714</v>
      </c>
      <c r="BK950" s="15">
        <f t="shared" ca="1" si="524"/>
        <v>37142.903556903766</v>
      </c>
      <c r="BL950" s="15">
        <f t="shared" ca="1" si="525"/>
        <v>44924.107168167655</v>
      </c>
      <c r="BM950" s="15">
        <f t="shared" ca="1" si="526"/>
        <v>55779.805448706873</v>
      </c>
      <c r="BN950" s="15">
        <f t="shared" ca="1" si="527"/>
        <v>56196.839645969652</v>
      </c>
      <c r="BO950" s="15">
        <f t="shared" ca="1" si="528"/>
        <v>57219.17240269015</v>
      </c>
      <c r="BP950" s="15">
        <f t="shared" ca="1" si="529"/>
        <v>59296.071203221523</v>
      </c>
      <c r="BQ950" s="15">
        <f ca="1">Inputs!$B$20*EXP($B$10-0.5*C$7^2+C$7*AJ950)</f>
        <v>3964.0754279289636</v>
      </c>
      <c r="BR950" s="15">
        <f t="shared" ca="1" si="530"/>
        <v>5345.5486562243141</v>
      </c>
      <c r="BS950" s="15">
        <f t="shared" ca="1" si="531"/>
        <v>12208.611295678049</v>
      </c>
      <c r="BT950" s="15">
        <f t="shared" ca="1" si="532"/>
        <v>22935.606117948952</v>
      </c>
      <c r="BU950" s="15">
        <f t="shared" ca="1" si="533"/>
        <v>18074.358844509428</v>
      </c>
      <c r="BV950" s="15">
        <f t="shared" ca="1" si="534"/>
        <v>16470.405347734479</v>
      </c>
      <c r="BW950" s="15">
        <f t="shared" ca="1" si="535"/>
        <v>15076.947144512611</v>
      </c>
      <c r="BX950" s="15">
        <f t="shared" ca="1" si="536"/>
        <v>17029.653407917434</v>
      </c>
      <c r="BY950" s="15">
        <f t="shared" ca="1" si="537"/>
        <v>25327.949221088573</v>
      </c>
      <c r="BZ950" s="15">
        <f t="shared" ca="1" si="538"/>
        <v>30393.123784030693</v>
      </c>
      <c r="CA950" s="15">
        <f t="shared" ca="1" si="539"/>
        <v>31624.864273786923</v>
      </c>
      <c r="CB950" s="15">
        <f ca="1">(AU950*DCF!C$10-DCF!C$5*MAX(AU950*DCF!C$10,0)-MAX(AU950-Inputs!$B$6,0)/Inputs!$B$10)*DCF!C$6</f>
        <v>1040.3200915120453</v>
      </c>
      <c r="CC950" s="15">
        <f ca="1">(AV950*DCF!D$10-DCF!D$5*MAX(AV950*DCF!D$10,0)-MAX(AV950-AU950,0)/Inputs!$B$10)*DCF!D$6</f>
        <v>1303.6213450651264</v>
      </c>
      <c r="CD950" s="15">
        <f ca="1">(AW950*DCF!E$10-DCF!E$5*MAX(AW950*DCF!E$10,0)-MAX(AW950-AV950,0)/Inputs!$B$10)*DCF!E$6</f>
        <v>1365.1856342926656</v>
      </c>
      <c r="CE950" s="15">
        <f ca="1">(AX950*DCF!F$10-DCF!F$5*MAX(AX950*DCF!F$10,0)-MAX(AX950-AW950,0)/Inputs!$B$10)*DCF!F$6</f>
        <v>1596.8529317037662</v>
      </c>
      <c r="CF950" s="15">
        <f ca="1">(AY950*DCF!G$10-DCF!G$5*MAX(AY950*DCF!G$10,0)-MAX(AY950-AX950,0)/Inputs!$B$10)*DCF!G$6</f>
        <v>2020.4618851053281</v>
      </c>
      <c r="CG950" s="15">
        <f ca="1">(AZ950*DCF!H$10-DCF!H$5*MAX(AZ950*DCF!H$10,0)-MAX(AZ950-AY950,0)/Inputs!$B$10)*DCF!H$6</f>
        <v>2218.3762068941342</v>
      </c>
      <c r="CH950" s="15">
        <f ca="1">(BA950*DCF!I$10-DCF!I$5*MAX(BA950*DCF!I$10,0)-MAX(BA950-AZ950,0)/Inputs!$B$10)*DCF!I$6</f>
        <v>2783.5111177197386</v>
      </c>
      <c r="CI950" s="15">
        <f ca="1">(BB950*DCF!J$10-DCF!J$5*MAX(BB950*DCF!J$10,0)-MAX(BB950-BA950,0)/Inputs!$B$10)*DCF!J$6</f>
        <v>3409.1614294472861</v>
      </c>
      <c r="CJ950" s="15">
        <f ca="1">(BC950*DCF!K$10-DCF!K$5*MAX(BC950*DCF!K$10,0)-MAX(BC950-BB950,0)/Inputs!$B$10)*DCF!K$6</f>
        <v>4104.3874759416867</v>
      </c>
      <c r="CK950" s="15">
        <f ca="1">(BD950*DCF!L$10-DCF!L$5*MAX(BD950*DCF!L$10,0)-MAX(BD950-BC950,0)/Inputs!$B$10)*DCF!L$6</f>
        <v>3993.5590601502258</v>
      </c>
      <c r="CL950" s="15">
        <f ca="1">(BE950*DCF!M$10-DCF!M$5*MAX(BE950*DCF!M$10,0)-MAX(BE950-BD950,0)/Inputs!$B$10)*DCF!M$6</f>
        <v>4298.5218132173686</v>
      </c>
      <c r="CM950" s="15">
        <f ca="1">(BF950*DCF!C$28-DCF!C$5*MAX(BF950*DCF!C$28,0)-MAX(BF950-Inputs!$B$13,0)/Inputs!$B$17)*DCF!C$6</f>
        <v>3780.576608003335</v>
      </c>
      <c r="CN950" s="15">
        <f ca="1">(BG950*DCF!D$28-DCF!D$5*MAX(BG950*DCF!D$28,0)-MAX(BG950-BF950,0)/Inputs!$B$17)*DCF!D$6</f>
        <v>4502.5046875525732</v>
      </c>
      <c r="CO950" s="15">
        <f ca="1">(BH950*DCF!E$28-DCF!E$5*MAX(BH950*DCF!E$28,0)-MAX(BH950-BG950,0)/Inputs!$B$17)*DCF!E$6</f>
        <v>4897.7383094165598</v>
      </c>
      <c r="CP950" s="15">
        <f ca="1">(BI950*DCF!F$28-DCF!F$5*MAX(BI950*DCF!F$28,0)-MAX(BI950-BH950,0)/Inputs!$B$17)*DCF!F$6</f>
        <v>6796.7656847330009</v>
      </c>
      <c r="CQ950" s="15">
        <f ca="1">(BJ950*DCF!G$28-DCF!G$5*MAX(BJ950*DCF!G$28,0)-MAX(BJ950-BI950,0)/Inputs!$B$17)*DCF!G$6</f>
        <v>8613.7928653902709</v>
      </c>
      <c r="CR950" s="15">
        <f ca="1">(BK950*DCF!H$28-DCF!H$5*MAX(BK950*DCF!H$28,0)-MAX(BK950-BJ950,0)/Inputs!$B$17)*DCF!H$6</f>
        <v>9071.4229419262774</v>
      </c>
      <c r="CS950" s="15">
        <f ca="1">(BL950*DCF!I$28-DCF!I$5*MAX(BL950*DCF!I$28,0)-MAX(BL950-BK950,0)/Inputs!$B$17)*DCF!I$6</f>
        <v>9447.1989711603655</v>
      </c>
      <c r="CT950" s="15">
        <f ca="1">(BM950*DCF!J$28-DCF!J$5*MAX(BM950*DCF!J$28,0)-MAX(BM950-BL950,0)/Inputs!$B$17)*DCF!J$6</f>
        <v>11004.150341402161</v>
      </c>
      <c r="CU950" s="15">
        <f ca="1">(BN950*DCF!K$28-DCF!K$5*MAX(BN950*DCF!K$28,0)-MAX(BN950-BM950,0)/Inputs!$B$17)*DCF!K$6</f>
        <v>11816.749146369177</v>
      </c>
      <c r="CV950" s="15">
        <f ca="1">(BO950*DCF!L$28-DCF!L$5*MAX(BO950*DCF!L$28,0)-MAX(BO950-BN950,0)/Inputs!$B$17)*DCF!L$6</f>
        <v>11300.747261381628</v>
      </c>
      <c r="CW950" s="15">
        <f ca="1">(BP950*DCF!M$28-DCF!M$5*MAX(BP950*DCF!M$28,0)-MAX(BP950-BO950,0)/Inputs!$B$17)*DCF!M$6</f>
        <v>10939.495829180276</v>
      </c>
      <c r="CX950" s="15">
        <f ca="1">(BQ950*DCF!C$46-DCF!C$5*MAX(BQ950*DCF!C$46,0)-MAX(BQ950-Inputs!$B$20,0)/Inputs!$B$24)*DCF!C$6</f>
        <v>-1267.9506429069031</v>
      </c>
      <c r="CY950" s="15">
        <f ca="1">(BR950*DCF!D$46-DCF!D$5*MAX(BR950*DCF!D$46,0)-MAX(BR950-BQ950,0)/Inputs!$B$24)*DCF!D$6</f>
        <v>-1501.8236550560625</v>
      </c>
      <c r="CZ950" s="15">
        <f ca="1">(BS950*DCF!E$46-DCF!E$5*MAX(BS950*DCF!E$46,0)-MAX(BS950-BR950,0)/Inputs!$B$24)*DCF!E$6</f>
        <v>-4148.9198978476024</v>
      </c>
      <c r="DA950" s="15">
        <f ca="1">(BT950*DCF!F$46-DCF!F$5*MAX(BT950*DCF!F$46,0)-MAX(BT950-BS950,0)/Inputs!$B$24)*DCF!F$6</f>
        <v>-5576.3537684358507</v>
      </c>
      <c r="DB950" s="15">
        <f ca="1">(BU950*DCF!G$46-DCF!G$5*MAX(BU950*DCF!G$46,0)-MAX(BU950-BT950,0)/Inputs!$B$24)*DCF!G$6</f>
        <v>-607.98572095658233</v>
      </c>
      <c r="DC950" s="15">
        <f ca="1">(BV950*DCF!H$46-DCF!H$5*MAX(BV950*DCF!H$46,0)-MAX(BV950-BU950,0)/Inputs!$B$24)*DCF!H$6</f>
        <v>0</v>
      </c>
      <c r="DD950" s="15">
        <f ca="1">(BW950*DCF!I$46-DCF!I$5*MAX(BW950*DCF!I$46,0)-MAX(BW950-BV950,0)/Inputs!$B$24)*DCF!I$6</f>
        <v>348.2079377069067</v>
      </c>
      <c r="DE950" s="15">
        <f ca="1">(BX950*DCF!J$46-DCF!J$5*MAX(BX950*DCF!J$46,0)-MAX(BX950-BW950,0)/Inputs!$B$24)*DCF!J$6</f>
        <v>196.52105565197675</v>
      </c>
      <c r="DF950" s="15">
        <f ca="1">(BY950*DCF!K$46-DCF!K$5*MAX(BY950*DCF!K$46,0)-MAX(BY950-BX950,0)/Inputs!$B$24)*DCF!K$6</f>
        <v>-586.04451788306233</v>
      </c>
      <c r="DG950" s="15">
        <f ca="1">(BZ950*DCF!L$46-DCF!L$5*MAX(BZ950*DCF!L$46,0)-MAX(BZ950-BY950,0)/Inputs!$B$24)*DCF!L$6</f>
        <v>954.67040561763361</v>
      </c>
      <c r="DH950" s="15">
        <f ca="1">(CA950*DCF!M$46-DCF!M$5*MAX(CA950*DCF!M$46,0)-MAX(CA950-BZ950,0)/Inputs!$B$24)*DCF!M$6</f>
        <v>2221.7622302861751</v>
      </c>
      <c r="DI950" s="15">
        <f ca="1">SUM(CB950:CL950)+BE950*DCF!M$10*(1+Inputs!$B$30)*(1-Inputs!$B$33)*(1-Inputs!$B$30/Inputs!$B$31)/(Inputs!$B$29-Inputs!$B$30)*DCF!M$6</f>
        <v>132107.89827866937</v>
      </c>
      <c r="DJ950" s="15">
        <f ca="1">SUM(CM950:CW950)+BP950*DCF!M$28*(1+Inputs!$B$30)*(1-Inputs!$B$33)*(1-Inputs!$B$30/Inputs!$B$31)/(Inputs!$B$29-Inputs!$B$30)*DCF!M$6</f>
        <v>312200.14300375868</v>
      </c>
      <c r="DK950" s="15">
        <f ca="1">SUM(CX950:DH950)+CA950*DCF!M$46*(1+Inputs!$B$30)*(1-Inputs!$B$33)*(1-Inputs!$B$30/Inputs!$B$31)/(Inputs!$B$29-Inputs!$B$30)*DCF!M$6</f>
        <v>38927.869798112966</v>
      </c>
      <c r="DM950" s="15">
        <f ca="1">DI950+DJ950+DK950+Inputs!$B$34+Inputs!$B$36-Inputs!$B$35</f>
        <v>560086.91108054109</v>
      </c>
    </row>
    <row r="951" spans="1:117" x14ac:dyDescent="0.75">
      <c r="A951" s="11">
        <v>938</v>
      </c>
      <c r="C951" s="24">
        <f t="shared" ca="1" si="543"/>
        <v>1.0190212376893755</v>
      </c>
      <c r="D951" s="24">
        <f t="shared" ca="1" si="543"/>
        <v>-0.1735526980969439</v>
      </c>
      <c r="E951" s="24">
        <f t="shared" ca="1" si="543"/>
        <v>0.59703458142412502</v>
      </c>
      <c r="F951" s="24">
        <f t="shared" ca="1" si="543"/>
        <v>4.5280489826037683E-2</v>
      </c>
      <c r="G951" s="24">
        <f t="shared" ca="1" si="543"/>
        <v>-0.35716362928083556</v>
      </c>
      <c r="H951" s="24">
        <f t="shared" ca="1" si="543"/>
        <v>3.1004399206581455E-2</v>
      </c>
      <c r="I951" s="24">
        <f t="shared" ca="1" si="543"/>
        <v>-1.6117511788109327</v>
      </c>
      <c r="J951" s="24">
        <f t="shared" ca="1" si="543"/>
        <v>-0.17512449524955445</v>
      </c>
      <c r="K951" s="24">
        <f t="shared" ca="1" si="543"/>
        <v>-1.0467678198743213</v>
      </c>
      <c r="L951" s="24">
        <f t="shared" ca="1" si="543"/>
        <v>0.46159518980973219</v>
      </c>
      <c r="M951" s="24">
        <f t="shared" ca="1" si="543"/>
        <v>-1.7049434956875007</v>
      </c>
      <c r="N951" s="24">
        <f ca="1">SQRT(Inputs!$B$38)*C951+SQRT(1-Inputs!$B$38)*_xlfn.NORM.S.INV(RAND())</f>
        <v>-7.1555230886249932E-2</v>
      </c>
      <c r="O951" s="24">
        <f ca="1">SQRT(Inputs!$B$38)*D951+SQRT(1-Inputs!$B$38)*_xlfn.NORM.S.INV(RAND())</f>
        <v>-0.13795139382392224</v>
      </c>
      <c r="P951" s="24">
        <f ca="1">SQRT(Inputs!$B$38)*E951+SQRT(1-Inputs!$B$38)*_xlfn.NORM.S.INV(RAND())</f>
        <v>0.8023467450689763</v>
      </c>
      <c r="Q951" s="24">
        <f ca="1">SQRT(Inputs!$B$38)*F951+SQRT(1-Inputs!$B$38)*_xlfn.NORM.S.INV(RAND())</f>
        <v>-1.2238327107402949</v>
      </c>
      <c r="R951" s="24">
        <f ca="1">SQRT(Inputs!$B$38)*G951+SQRT(1-Inputs!$B$38)*_xlfn.NORM.S.INV(RAND())</f>
        <v>-2.1922574275882928E-2</v>
      </c>
      <c r="S951" s="24">
        <f ca="1">SQRT(Inputs!$B$38)*H951+SQRT(1-Inputs!$B$38)*_xlfn.NORM.S.INV(RAND())</f>
        <v>2.4134563215342797</v>
      </c>
      <c r="T951" s="24">
        <f ca="1">SQRT(Inputs!$B$38)*I951+SQRT(1-Inputs!$B$38)*_xlfn.NORM.S.INV(RAND())</f>
        <v>-1.4668588976648582</v>
      </c>
      <c r="U951" s="24">
        <f ca="1">SQRT(Inputs!$B$38)*J951+SQRT(1-Inputs!$B$38)*_xlfn.NORM.S.INV(RAND())</f>
        <v>-1.4076680774454329</v>
      </c>
      <c r="V951" s="24">
        <f ca="1">SQRT(Inputs!$B$38)*K951+SQRT(1-Inputs!$B$38)*_xlfn.NORM.S.INV(RAND())</f>
        <v>-2.8185552653938548</v>
      </c>
      <c r="W951" s="24">
        <f ca="1">SQRT(Inputs!$B$38)*L951+SQRT(1-Inputs!$B$38)*_xlfn.NORM.S.INV(RAND())</f>
        <v>-0.57611459986608282</v>
      </c>
      <c r="X951" s="24">
        <f ca="1">SQRT(Inputs!$B$38)*M951+SQRT(1-Inputs!$B$38)*_xlfn.NORM.S.INV(RAND())</f>
        <v>1.5938955714643099E-2</v>
      </c>
      <c r="Y951" s="24">
        <f ca="1">SQRT(Inputs!$B$38)*C951+SQRT(1-Inputs!$B$38)*_xlfn.NORM.S.INV(RAND())</f>
        <v>2.0385844275959775</v>
      </c>
      <c r="Z951" s="24">
        <f ca="1">SQRT(Inputs!$B$38)*D951+SQRT(1-Inputs!$B$38)*_xlfn.NORM.S.INV(RAND())</f>
        <v>-0.85281322542402482</v>
      </c>
      <c r="AA951" s="24">
        <f ca="1">SQRT(Inputs!$B$38)*E951+SQRT(1-Inputs!$B$38)*_xlfn.NORM.S.INV(RAND())</f>
        <v>0.91543170634173754</v>
      </c>
      <c r="AB951" s="24">
        <f ca="1">SQRT(Inputs!$B$38)*F951+SQRT(1-Inputs!$B$38)*_xlfn.NORM.S.INV(RAND())</f>
        <v>0.48750857543336057</v>
      </c>
      <c r="AC951" s="24">
        <f ca="1">SQRT(Inputs!$B$38)*G951+SQRT(1-Inputs!$B$38)*_xlfn.NORM.S.INV(RAND())</f>
        <v>0.43278484333183498</v>
      </c>
      <c r="AD951" s="24">
        <f ca="1">SQRT(Inputs!$B$38)*H951+SQRT(1-Inputs!$B$38)*_xlfn.NORM.S.INV(RAND())</f>
        <v>0.22560790869838054</v>
      </c>
      <c r="AE951" s="24">
        <f ca="1">SQRT(Inputs!$B$38)*I951+SQRT(1-Inputs!$B$38)*_xlfn.NORM.S.INV(RAND())</f>
        <v>-1.3597624217096869</v>
      </c>
      <c r="AF951" s="24">
        <f ca="1">SQRT(Inputs!$B$38)*J951+SQRT(1-Inputs!$B$38)*_xlfn.NORM.S.INV(RAND())</f>
        <v>1.7999591785760234</v>
      </c>
      <c r="AG951" s="24">
        <f ca="1">SQRT(Inputs!$B$38)*K951+SQRT(1-Inputs!$B$38)*_xlfn.NORM.S.INV(RAND())</f>
        <v>-1.0703072578358857</v>
      </c>
      <c r="AH951" s="24">
        <f ca="1">SQRT(Inputs!$B$38)*L951+SQRT(1-Inputs!$B$38)*_xlfn.NORM.S.INV(RAND())</f>
        <v>-0.36262503259259143</v>
      </c>
      <c r="AI951" s="24">
        <f ca="1">SQRT(Inputs!$B$38)*M951+SQRT(1-Inputs!$B$38)*_xlfn.NORM.S.INV(RAND())</f>
        <v>-0.26584258067935318</v>
      </c>
      <c r="AJ951" s="24">
        <f ca="1">SQRT(Inputs!$B$38)*C951+SQRT(1-Inputs!$B$38)*_xlfn.NORM.S.INV(RAND())</f>
        <v>1.3061813221162406</v>
      </c>
      <c r="AK951" s="24">
        <f ca="1">SQRT(Inputs!$B$38)*D951+SQRT(1-Inputs!$B$38)*_xlfn.NORM.S.INV(RAND())</f>
        <v>-1.0172917636126546</v>
      </c>
      <c r="AL951" s="24">
        <f ca="1">SQRT(Inputs!$B$38)*E951+SQRT(1-Inputs!$B$38)*_xlfn.NORM.S.INV(RAND())</f>
        <v>0.16908261730111618</v>
      </c>
      <c r="AM951" s="24">
        <f ca="1">SQRT(Inputs!$B$38)*F951+SQRT(1-Inputs!$B$38)*_xlfn.NORM.S.INV(RAND())</f>
        <v>0.55418401295382447</v>
      </c>
      <c r="AN951" s="24">
        <f ca="1">SQRT(Inputs!$B$38)*G951+SQRT(1-Inputs!$B$38)*_xlfn.NORM.S.INV(RAND())</f>
        <v>1.9740917385692873</v>
      </c>
      <c r="AO951" s="24">
        <f ca="1">SQRT(Inputs!$B$38)*H951+SQRT(1-Inputs!$B$38)*_xlfn.NORM.S.INV(RAND())</f>
        <v>3.2788742090670085E-2</v>
      </c>
      <c r="AP951" s="24">
        <f ca="1">SQRT(Inputs!$B$38)*I951+SQRT(1-Inputs!$B$38)*_xlfn.NORM.S.INV(RAND())</f>
        <v>9.8537155533750864E-2</v>
      </c>
      <c r="AQ951" s="24">
        <f ca="1">SQRT(Inputs!$B$38)*J951+SQRT(1-Inputs!$B$38)*_xlfn.NORM.S.INV(RAND())</f>
        <v>-1.2670131244082603</v>
      </c>
      <c r="AR951" s="24">
        <f ca="1">SQRT(Inputs!$B$38)*K951+SQRT(1-Inputs!$B$38)*_xlfn.NORM.S.INV(RAND())</f>
        <v>-1.5294355468481995</v>
      </c>
      <c r="AS951" s="24">
        <f ca="1">SQRT(Inputs!$B$38)*L951+SQRT(1-Inputs!$B$38)*_xlfn.NORM.S.INV(RAND())</f>
        <v>-0.22039431004341165</v>
      </c>
      <c r="AT951" s="24">
        <f ca="1">SQRT(Inputs!$B$38)*M951+SQRT(1-Inputs!$B$38)*_xlfn.NORM.S.INV(RAND())</f>
        <v>0.34759171104482633</v>
      </c>
      <c r="AU951" s="15">
        <f ca="1">Inputs!$B$6*EXP($B$8-0.5*C$5^2+C$5*N951)</f>
        <v>4905.0940734591122</v>
      </c>
      <c r="AV951" s="15">
        <f t="shared" ca="1" si="510"/>
        <v>5850.7735532846955</v>
      </c>
      <c r="AW951" s="15">
        <f t="shared" ca="1" si="511"/>
        <v>7949.3563994318611</v>
      </c>
      <c r="AX951" s="15">
        <f t="shared" ca="1" si="512"/>
        <v>8329.3213046670189</v>
      </c>
      <c r="AY951" s="15">
        <f t="shared" ca="1" si="513"/>
        <v>10153.252114814162</v>
      </c>
      <c r="AZ951" s="15">
        <f t="shared" ca="1" si="514"/>
        <v>16198.05893723937</v>
      </c>
      <c r="BA951" s="15">
        <f t="shared" ca="1" si="515"/>
        <v>17001.229594495435</v>
      </c>
      <c r="BB951" s="15">
        <f t="shared" ca="1" si="516"/>
        <v>18076.72139777488</v>
      </c>
      <c r="BC951" s="15">
        <f t="shared" ca="1" si="517"/>
        <v>16865.72153939055</v>
      </c>
      <c r="BD951" s="15">
        <f t="shared" ca="1" si="518"/>
        <v>19578.167575921569</v>
      </c>
      <c r="BE951" s="15">
        <f t="shared" ca="1" si="519"/>
        <v>24025.386602963266</v>
      </c>
      <c r="BF951" s="15">
        <f ca="1">Inputs!$B$13*EXP($B$9-0.5*C$6^2+C$6*Y951)</f>
        <v>20719.154417182028</v>
      </c>
      <c r="BG951" s="15">
        <f t="shared" ca="1" si="520"/>
        <v>21649.708942645659</v>
      </c>
      <c r="BH951" s="15">
        <f t="shared" ca="1" si="521"/>
        <v>30789.122551727691</v>
      </c>
      <c r="BI951" s="15">
        <f t="shared" ca="1" si="522"/>
        <v>40627.517064798703</v>
      </c>
      <c r="BJ951" s="15">
        <f t="shared" ca="1" si="523"/>
        <v>53012.795213032368</v>
      </c>
      <c r="BK951" s="15">
        <f t="shared" ca="1" si="524"/>
        <v>67092.581692454536</v>
      </c>
      <c r="BL951" s="15">
        <f t="shared" ca="1" si="525"/>
        <v>69100.040799546172</v>
      </c>
      <c r="BM951" s="15">
        <f t="shared" ca="1" si="526"/>
        <v>106222.53960182676</v>
      </c>
      <c r="BN951" s="15">
        <f t="shared" ca="1" si="527"/>
        <v>114914.39732563666</v>
      </c>
      <c r="BO951" s="15">
        <f t="shared" ca="1" si="528"/>
        <v>135554.34597089191</v>
      </c>
      <c r="BP951" s="15">
        <f t="shared" ca="1" si="529"/>
        <v>161891.80996165433</v>
      </c>
      <c r="BQ951" s="15">
        <f ca="1">Inputs!$B$20*EXP($B$10-0.5*C$7^2+C$7*AJ951)</f>
        <v>6817.2305344526931</v>
      </c>
      <c r="BR951" s="15">
        <f t="shared" ca="1" si="530"/>
        <v>6696.3546612784949</v>
      </c>
      <c r="BS951" s="15">
        <f t="shared" ca="1" si="531"/>
        <v>9626.229501099242</v>
      </c>
      <c r="BT951" s="15">
        <f t="shared" ca="1" si="532"/>
        <v>15349.346417999544</v>
      </c>
      <c r="BU951" s="15">
        <f t="shared" ca="1" si="533"/>
        <v>34297.722084042369</v>
      </c>
      <c r="BV951" s="15">
        <f t="shared" ca="1" si="534"/>
        <v>48071.83852339346</v>
      </c>
      <c r="BW951" s="15">
        <f t="shared" ca="1" si="535"/>
        <v>68495.235761838849</v>
      </c>
      <c r="BX951" s="15">
        <f t="shared" ca="1" si="536"/>
        <v>74312.26044542942</v>
      </c>
      <c r="BY951" s="15">
        <f t="shared" ca="1" si="537"/>
        <v>77708.496051177179</v>
      </c>
      <c r="BZ951" s="15">
        <f t="shared" ca="1" si="538"/>
        <v>104706.50869530038</v>
      </c>
      <c r="CA951" s="15">
        <f t="shared" ca="1" si="539"/>
        <v>156452.09606884248</v>
      </c>
      <c r="CB951" s="15">
        <f ca="1">(AU951*DCF!C$10-DCF!C$5*MAX(AU951*DCF!C$10,0)-MAX(AU951-Inputs!$B$6,0)/Inputs!$B$10)*DCF!C$6</f>
        <v>1043.4817600985527</v>
      </c>
      <c r="CC951" s="15">
        <f ca="1">(AV951*DCF!D$10-DCF!D$5*MAX(AV951*DCF!D$10,0)-MAX(AV951-AU951,0)/Inputs!$B$10)*DCF!D$6</f>
        <v>1195.5072249581722</v>
      </c>
      <c r="CD951" s="15">
        <f ca="1">(AW951*DCF!E$10-DCF!E$5*MAX(AW951*DCF!E$10,0)-MAX(AW951-AV951,0)/Inputs!$B$10)*DCF!E$6</f>
        <v>1362.6920867370459</v>
      </c>
      <c r="CE951" s="15">
        <f ca="1">(AX951*DCF!F$10-DCF!F$5*MAX(AX951*DCF!F$10,0)-MAX(AX951-AW951,0)/Inputs!$B$10)*DCF!F$6</f>
        <v>1739.2162901645238</v>
      </c>
      <c r="CF951" s="15">
        <f ca="1">(AY951*DCF!G$10-DCF!G$5*MAX(AY951*DCF!G$10,0)-MAX(AY951-AX951,0)/Inputs!$B$10)*DCF!G$6</f>
        <v>1741.3835055932859</v>
      </c>
      <c r="CG951" s="15">
        <f ca="1">(AZ951*DCF!H$10-DCF!H$5*MAX(AZ951*DCF!H$10,0)-MAX(AZ951-AY951,0)/Inputs!$B$10)*DCF!H$6</f>
        <v>2071.5009424271771</v>
      </c>
      <c r="CH951" s="15">
        <f ca="1">(BA951*DCF!I$10-DCF!I$5*MAX(BA951*DCF!I$10,0)-MAX(BA951-AZ951,0)/Inputs!$B$10)*DCF!I$6</f>
        <v>2973.7563118194366</v>
      </c>
      <c r="CI951" s="15">
        <f ca="1">(BB951*DCF!J$10-DCF!J$5*MAX(BB951*DCF!J$10,0)-MAX(BB951-BA951,0)/Inputs!$B$10)*DCF!J$6</f>
        <v>2939.0342756104228</v>
      </c>
      <c r="CJ951" s="15">
        <f ca="1">(BC951*DCF!K$10-DCF!K$5*MAX(BC951*DCF!K$10,0)-MAX(BC951-BB951,0)/Inputs!$B$10)*DCF!K$6</f>
        <v>2715.1103027971344</v>
      </c>
      <c r="CK951" s="15">
        <f ca="1">(BD951*DCF!L$10-DCF!L$5*MAX(BD951*DCF!L$10,0)-MAX(BD951-BC951,0)/Inputs!$B$10)*DCF!L$6</f>
        <v>2601.9967773907229</v>
      </c>
      <c r="CL951" s="15">
        <f ca="1">(BE951*DCF!M$10-DCF!M$5*MAX(BE951*DCF!M$10,0)-MAX(BE951-BD951,0)/Inputs!$B$10)*DCF!M$6</f>
        <v>2859.0249642441186</v>
      </c>
      <c r="CM951" s="15">
        <f ca="1">(BF951*DCF!C$28-DCF!C$5*MAX(BF951*DCF!C$28,0)-MAX(BF951-Inputs!$B$13,0)/Inputs!$B$17)*DCF!C$6</f>
        <v>4168.1180822407196</v>
      </c>
      <c r="CN951" s="15">
        <f ca="1">(BG951*DCF!D$28-DCF!D$5*MAX(BG951*DCF!D$28,0)-MAX(BG951-BF951,0)/Inputs!$B$17)*DCF!D$6</f>
        <v>6177.808662535188</v>
      </c>
      <c r="CO951" s="15">
        <f ca="1">(BH951*DCF!E$28-DCF!E$5*MAX(BH951*DCF!E$28,0)-MAX(BH951-BG951,0)/Inputs!$B$17)*DCF!E$6</f>
        <v>6918.7751311070951</v>
      </c>
      <c r="CP951" s="15">
        <f ca="1">(BI951*DCF!F$28-DCF!F$5*MAX(BI951*DCF!F$28,0)-MAX(BI951-BH951,0)/Inputs!$B$17)*DCF!F$6</f>
        <v>9238.0654904605617</v>
      </c>
      <c r="CQ951" s="15">
        <f ca="1">(BJ951*DCF!G$28-DCF!G$5*MAX(BJ951*DCF!G$28,0)-MAX(BJ951-BI951,0)/Inputs!$B$17)*DCF!G$6</f>
        <v>11671.490492015264</v>
      </c>
      <c r="CR951" s="15">
        <f ca="1">(BK951*DCF!H$28-DCF!H$5*MAX(BK951*DCF!H$28,0)-MAX(BK951-BJ951,0)/Inputs!$B$17)*DCF!H$6</f>
        <v>14405.131976662438</v>
      </c>
      <c r="CS951" s="15">
        <f ca="1">(BL951*DCF!I$28-DCF!I$5*MAX(BL951*DCF!I$28,0)-MAX(BL951-BK951,0)/Inputs!$B$17)*DCF!I$6</f>
        <v>15960.952532607454</v>
      </c>
      <c r="CT951" s="15">
        <f ca="1">(BM951*DCF!J$28-DCF!J$5*MAX(BM951*DCF!J$28,0)-MAX(BM951-BL951,0)/Inputs!$B$17)*DCF!J$6</f>
        <v>18774.304453012592</v>
      </c>
      <c r="CU951" s="15">
        <f ca="1">(BN951*DCF!K$28-DCF!K$5*MAX(BN951*DCF!K$28,0)-MAX(BN951-BM951,0)/Inputs!$B$17)*DCF!K$6</f>
        <v>23203.357149068841</v>
      </c>
      <c r="CV951" s="15">
        <f ca="1">(BO951*DCF!L$28-DCF!L$5*MAX(BO951*DCF!L$28,0)-MAX(BO951-BN951,0)/Inputs!$B$17)*DCF!L$6</f>
        <v>24710.492683747892</v>
      </c>
      <c r="CW951" s="15">
        <f ca="1">(BP951*DCF!M$28-DCF!M$5*MAX(BP951*DCF!M$28,0)-MAX(BP951-BO951,0)/Inputs!$B$17)*DCF!M$6</f>
        <v>27707.032684553011</v>
      </c>
      <c r="CX951" s="15">
        <f ca="1">(BQ951*DCF!C$46-DCF!C$5*MAX(BQ951*DCF!C$46,0)-MAX(BQ951-Inputs!$B$20,0)/Inputs!$B$24)*DCF!C$6</f>
        <v>-3244.7324719071771</v>
      </c>
      <c r="CY951" s="15">
        <f ca="1">(BR951*DCF!D$46-DCF!D$5*MAX(BR951*DCF!D$46,0)-MAX(BR951-BQ951,0)/Inputs!$B$24)*DCF!D$6</f>
        <v>-1142.9115796708704</v>
      </c>
      <c r="CZ951" s="15">
        <f ca="1">(BS951*DCF!E$46-DCF!E$5*MAX(BS951*DCF!E$46,0)-MAX(BS951-BR951,0)/Inputs!$B$24)*DCF!E$6</f>
        <v>-2293.1944027067798</v>
      </c>
      <c r="DA951" s="15">
        <f ca="1">(BT951*DCF!F$46-DCF!F$5*MAX(BT951*DCF!F$46,0)-MAX(BT951-BS951,0)/Inputs!$B$24)*DCF!F$6</f>
        <v>-3201.8042431000799</v>
      </c>
      <c r="DB951" s="15">
        <f ca="1">(BU951*DCF!G$46-DCF!G$5*MAX(BU951*DCF!G$46,0)-MAX(BU951-BT951,0)/Inputs!$B$24)*DCF!G$6</f>
        <v>-7527.5668067483211</v>
      </c>
      <c r="DC951" s="15">
        <f ca="1">(BV951*DCF!H$46-DCF!H$5*MAX(BV951*DCF!H$46,0)-MAX(BV951-BU951,0)/Inputs!$B$24)*DCF!H$6</f>
        <v>-4280.2222881167072</v>
      </c>
      <c r="DD951" s="15">
        <f ca="1">(BW951*DCF!I$46-DCF!I$5*MAX(BW951*DCF!I$46,0)-MAX(BW951-BV951,0)/Inputs!$B$24)*DCF!I$6</f>
        <v>-4280.8432401564733</v>
      </c>
      <c r="DE951" s="15">
        <f ca="1">(BX951*DCF!J$46-DCF!J$5*MAX(BX951*DCF!J$46,0)-MAX(BX951-BW951,0)/Inputs!$B$24)*DCF!J$6</f>
        <v>1574.6138579815197</v>
      </c>
      <c r="DF951" s="15">
        <f ca="1">(BY951*DCF!K$46-DCF!K$5*MAX(BY951*DCF!K$46,0)-MAX(BY951-BX951,0)/Inputs!$B$24)*DCF!K$6</f>
        <v>3606.981088877887</v>
      </c>
      <c r="DG951" s="15">
        <f ca="1">(BZ951*DCF!L$46-DCF!L$5*MAX(BZ951*DCF!L$46,0)-MAX(BZ951-BY951,0)/Inputs!$B$24)*DCF!L$6</f>
        <v>1128.1371458343674</v>
      </c>
      <c r="DH951" s="15">
        <f ca="1">(CA951*DCF!M$46-DCF!M$5*MAX(CA951*DCF!M$46,0)-MAX(CA951-BZ951,0)/Inputs!$B$24)*DCF!M$6</f>
        <v>1447.4943844591467</v>
      </c>
      <c r="DI951" s="15">
        <f ca="1">SUM(CB951:CL951)+BE951*DCF!M$10*(1+Inputs!$B$30)*(1-Inputs!$B$33)*(1-Inputs!$B$30/Inputs!$B$31)/(Inputs!$B$29-Inputs!$B$30)*DCF!M$6</f>
        <v>90105.673060735047</v>
      </c>
      <c r="DJ951" s="15">
        <f ca="1">SUM(CM951:CW951)+BP951*DCF!M$28*(1+Inputs!$B$30)*(1-Inputs!$B$33)*(1-Inputs!$B$30/Inputs!$B$31)/(Inputs!$B$29-Inputs!$B$30)*DCF!M$6</f>
        <v>763664.92656580429</v>
      </c>
      <c r="DK951" s="15">
        <f ca="1">SUM(CX951:DH951)+CA951*DCF!M$46*(1+Inputs!$B$30)*(1-Inputs!$B$33)*(1-Inputs!$B$30/Inputs!$B$31)/(Inputs!$B$29-Inputs!$B$30)*DCF!M$6</f>
        <v>223679.42490273551</v>
      </c>
      <c r="DM951" s="15">
        <f ca="1">DI951+DJ951+DK951+Inputs!$B$34+Inputs!$B$36-Inputs!$B$35</f>
        <v>1154301.0245292748</v>
      </c>
    </row>
    <row r="952" spans="1:117" x14ac:dyDescent="0.75">
      <c r="A952" s="11">
        <v>939</v>
      </c>
      <c r="C952" s="24">
        <f t="shared" ca="1" si="543"/>
        <v>1.6294312194363506E-2</v>
      </c>
      <c r="D952" s="24">
        <f t="shared" ca="1" si="543"/>
        <v>0.65636722878921638</v>
      </c>
      <c r="E952" s="24">
        <f t="shared" ca="1" si="543"/>
        <v>1.938388933204064</v>
      </c>
      <c r="F952" s="24">
        <f t="shared" ca="1" si="543"/>
        <v>-1.4056555503698047</v>
      </c>
      <c r="G952" s="24">
        <f t="shared" ca="1" si="543"/>
        <v>0.26434451123051622</v>
      </c>
      <c r="H952" s="24">
        <f t="shared" ca="1" si="543"/>
        <v>0.28721890223980456</v>
      </c>
      <c r="I952" s="24">
        <f t="shared" ca="1" si="543"/>
        <v>0.49645697933000427</v>
      </c>
      <c r="J952" s="24">
        <f t="shared" ca="1" si="543"/>
        <v>-1.8997616446357726</v>
      </c>
      <c r="K952" s="24">
        <f t="shared" ca="1" si="543"/>
        <v>-1.0372334822793152</v>
      </c>
      <c r="L952" s="24">
        <f t="shared" ca="1" si="543"/>
        <v>0.42919970579838745</v>
      </c>
      <c r="M952" s="24">
        <f t="shared" ca="1" si="543"/>
        <v>0.54645139580993851</v>
      </c>
      <c r="N952" s="24">
        <f ca="1">SQRT(Inputs!$B$38)*C952+SQRT(1-Inputs!$B$38)*_xlfn.NORM.S.INV(RAND())</f>
        <v>-0.94854317111083541</v>
      </c>
      <c r="O952" s="24">
        <f ca="1">SQRT(Inputs!$B$38)*D952+SQRT(1-Inputs!$B$38)*_xlfn.NORM.S.INV(RAND())</f>
        <v>0.48748528748329256</v>
      </c>
      <c r="P952" s="24">
        <f ca="1">SQRT(Inputs!$B$38)*E952+SQRT(1-Inputs!$B$38)*_xlfn.NORM.S.INV(RAND())</f>
        <v>0.71144759217882036</v>
      </c>
      <c r="Q952" s="24">
        <f ca="1">SQRT(Inputs!$B$38)*F952+SQRT(1-Inputs!$B$38)*_xlfn.NORM.S.INV(RAND())</f>
        <v>-0.91501981094119866</v>
      </c>
      <c r="R952" s="24">
        <f ca="1">SQRT(Inputs!$B$38)*G952+SQRT(1-Inputs!$B$38)*_xlfn.NORM.S.INV(RAND())</f>
        <v>-0.32790919189245754</v>
      </c>
      <c r="S952" s="24">
        <f ca="1">SQRT(Inputs!$B$38)*H952+SQRT(1-Inputs!$B$38)*_xlfn.NORM.S.INV(RAND())</f>
        <v>-1.8858457239612763</v>
      </c>
      <c r="T952" s="24">
        <f ca="1">SQRT(Inputs!$B$38)*I952+SQRT(1-Inputs!$B$38)*_xlfn.NORM.S.INV(RAND())</f>
        <v>0.16928285402309592</v>
      </c>
      <c r="U952" s="24">
        <f ca="1">SQRT(Inputs!$B$38)*J952+SQRT(1-Inputs!$B$38)*_xlfn.NORM.S.INV(RAND())</f>
        <v>-2.3480523829274986</v>
      </c>
      <c r="V952" s="24">
        <f ca="1">SQRT(Inputs!$B$38)*K952+SQRT(1-Inputs!$B$38)*_xlfn.NORM.S.INV(RAND())</f>
        <v>-1.3445656768165353</v>
      </c>
      <c r="W952" s="24">
        <f ca="1">SQRT(Inputs!$B$38)*L952+SQRT(1-Inputs!$B$38)*_xlfn.NORM.S.INV(RAND())</f>
        <v>1.5971386311715006</v>
      </c>
      <c r="X952" s="24">
        <f ca="1">SQRT(Inputs!$B$38)*M952+SQRT(1-Inputs!$B$38)*_xlfn.NORM.S.INV(RAND())</f>
        <v>-3.0460820837866054E-2</v>
      </c>
      <c r="Y952" s="24">
        <f ca="1">SQRT(Inputs!$B$38)*C952+SQRT(1-Inputs!$B$38)*_xlfn.NORM.S.INV(RAND())</f>
        <v>1.0922992743264854</v>
      </c>
      <c r="Z952" s="24">
        <f ca="1">SQRT(Inputs!$B$38)*D952+SQRT(1-Inputs!$B$38)*_xlfn.NORM.S.INV(RAND())</f>
        <v>-1.0829767101929517</v>
      </c>
      <c r="AA952" s="24">
        <f ca="1">SQRT(Inputs!$B$38)*E952+SQRT(1-Inputs!$B$38)*_xlfn.NORM.S.INV(RAND())</f>
        <v>2.4225783441193149</v>
      </c>
      <c r="AB952" s="24">
        <f ca="1">SQRT(Inputs!$B$38)*F952+SQRT(1-Inputs!$B$38)*_xlfn.NORM.S.INV(RAND())</f>
        <v>-1.0852059149284696</v>
      </c>
      <c r="AC952" s="24">
        <f ca="1">SQRT(Inputs!$B$38)*G952+SQRT(1-Inputs!$B$38)*_xlfn.NORM.S.INV(RAND())</f>
        <v>0.13522648748846966</v>
      </c>
      <c r="AD952" s="24">
        <f ca="1">SQRT(Inputs!$B$38)*H952+SQRT(1-Inputs!$B$38)*_xlfn.NORM.S.INV(RAND())</f>
        <v>-0.18351337233727175</v>
      </c>
      <c r="AE952" s="24">
        <f ca="1">SQRT(Inputs!$B$38)*I952+SQRT(1-Inputs!$B$38)*_xlfn.NORM.S.INV(RAND())</f>
        <v>0.5346945761809907</v>
      </c>
      <c r="AF952" s="24">
        <f ca="1">SQRT(Inputs!$B$38)*J952+SQRT(1-Inputs!$B$38)*_xlfn.NORM.S.INV(RAND())</f>
        <v>-0.83795590977388912</v>
      </c>
      <c r="AG952" s="24">
        <f ca="1">SQRT(Inputs!$B$38)*K952+SQRT(1-Inputs!$B$38)*_xlfn.NORM.S.INV(RAND())</f>
        <v>-0.8948771373117077</v>
      </c>
      <c r="AH952" s="24">
        <f ca="1">SQRT(Inputs!$B$38)*L952+SQRT(1-Inputs!$B$38)*_xlfn.NORM.S.INV(RAND())</f>
        <v>-0.90193708717195231</v>
      </c>
      <c r="AI952" s="24">
        <f ca="1">SQRT(Inputs!$B$38)*M952+SQRT(1-Inputs!$B$38)*_xlfn.NORM.S.INV(RAND())</f>
        <v>-0.86003565243334368</v>
      </c>
      <c r="AJ952" s="24">
        <f ca="1">SQRT(Inputs!$B$38)*C952+SQRT(1-Inputs!$B$38)*_xlfn.NORM.S.INV(RAND())</f>
        <v>0.54375384780124458</v>
      </c>
      <c r="AK952" s="24">
        <f ca="1">SQRT(Inputs!$B$38)*D952+SQRT(1-Inputs!$B$38)*_xlfn.NORM.S.INV(RAND())</f>
        <v>0.46055085087791037</v>
      </c>
      <c r="AL952" s="24">
        <f ca="1">SQRT(Inputs!$B$38)*E952+SQRT(1-Inputs!$B$38)*_xlfn.NORM.S.INV(RAND())</f>
        <v>0.66215547022334209</v>
      </c>
      <c r="AM952" s="24">
        <f ca="1">SQRT(Inputs!$B$38)*F952+SQRT(1-Inputs!$B$38)*_xlfn.NORM.S.INV(RAND())</f>
        <v>-1.7795532818413975</v>
      </c>
      <c r="AN952" s="24">
        <f ca="1">SQRT(Inputs!$B$38)*G952+SQRT(1-Inputs!$B$38)*_xlfn.NORM.S.INV(RAND())</f>
        <v>2.3558692257640582E-2</v>
      </c>
      <c r="AO952" s="24">
        <f ca="1">SQRT(Inputs!$B$38)*H952+SQRT(1-Inputs!$B$38)*_xlfn.NORM.S.INV(RAND())</f>
        <v>-1.2790118459200654</v>
      </c>
      <c r="AP952" s="24">
        <f ca="1">SQRT(Inputs!$B$38)*I952+SQRT(1-Inputs!$B$38)*_xlfn.NORM.S.INV(RAND())</f>
        <v>1.7861626006797684</v>
      </c>
      <c r="AQ952" s="24">
        <f ca="1">SQRT(Inputs!$B$38)*J952+SQRT(1-Inputs!$B$38)*_xlfn.NORM.S.INV(RAND())</f>
        <v>-0.31911968771860388</v>
      </c>
      <c r="AR952" s="24">
        <f ca="1">SQRT(Inputs!$B$38)*K952+SQRT(1-Inputs!$B$38)*_xlfn.NORM.S.INV(RAND())</f>
        <v>-1.4090443114976101</v>
      </c>
      <c r="AS952" s="24">
        <f ca="1">SQRT(Inputs!$B$38)*L952+SQRT(1-Inputs!$B$38)*_xlfn.NORM.S.INV(RAND())</f>
        <v>0.80378416490856397</v>
      </c>
      <c r="AT952" s="24">
        <f ca="1">SQRT(Inputs!$B$38)*M952+SQRT(1-Inputs!$B$38)*_xlfn.NORM.S.INV(RAND())</f>
        <v>-1.1807851539547862</v>
      </c>
      <c r="AU952" s="15">
        <f ca="1">Inputs!$B$6*EXP($B$8-0.5*C$5^2+C$5*N952)</f>
        <v>4255.9309895053811</v>
      </c>
      <c r="AV952" s="15">
        <f t="shared" ca="1" si="510"/>
        <v>5565.419467768389</v>
      </c>
      <c r="AW952" s="15">
        <f t="shared" ca="1" si="511"/>
        <v>7469.5059565016909</v>
      </c>
      <c r="AX952" s="15">
        <f t="shared" ca="1" si="512"/>
        <v>8134.3900343700643</v>
      </c>
      <c r="AY952" s="15">
        <f t="shared" ca="1" si="513"/>
        <v>9567.551223329534</v>
      </c>
      <c r="AZ952" s="15">
        <f t="shared" ca="1" si="514"/>
        <v>9507.0915228098656</v>
      </c>
      <c r="BA952" s="15">
        <f t="shared" ca="1" si="515"/>
        <v>11842.210970127946</v>
      </c>
      <c r="BB952" s="15">
        <f t="shared" ca="1" si="516"/>
        <v>11459.20002053009</v>
      </c>
      <c r="BC952" s="15">
        <f t="shared" ca="1" si="517"/>
        <v>12326.300167930654</v>
      </c>
      <c r="BD952" s="15">
        <f t="shared" ca="1" si="518"/>
        <v>17533.950720722944</v>
      </c>
      <c r="BE952" s="15">
        <f t="shared" ca="1" si="519"/>
        <v>21426.081391960975</v>
      </c>
      <c r="BF952" s="15">
        <f ca="1">Inputs!$B$13*EXP($B$9-0.5*C$6^2+C$6*Y952)</f>
        <v>17175.084542463566</v>
      </c>
      <c r="BG952" s="15">
        <f t="shared" ca="1" si="520"/>
        <v>17216.407134858291</v>
      </c>
      <c r="BH952" s="15">
        <f t="shared" ca="1" si="521"/>
        <v>31437.570885376819</v>
      </c>
      <c r="BI952" s="15">
        <f t="shared" ca="1" si="522"/>
        <v>32564.295119983162</v>
      </c>
      <c r="BJ952" s="15">
        <f t="shared" ca="1" si="523"/>
        <v>40707.503837862969</v>
      </c>
      <c r="BK952" s="15">
        <f t="shared" ca="1" si="524"/>
        <v>48727.984709983532</v>
      </c>
      <c r="BL952" s="15">
        <f t="shared" ca="1" si="525"/>
        <v>64151.092426524832</v>
      </c>
      <c r="BM952" s="15">
        <f t="shared" ca="1" si="526"/>
        <v>71059.695763445328</v>
      </c>
      <c r="BN952" s="15">
        <f t="shared" ca="1" si="527"/>
        <v>78507.509780351626</v>
      </c>
      <c r="BO952" s="15">
        <f t="shared" ca="1" si="528"/>
        <v>86980.998249394223</v>
      </c>
      <c r="BP952" s="15">
        <f t="shared" ca="1" si="529"/>
        <v>97117.870016901943</v>
      </c>
      <c r="BQ952" s="15">
        <f ca="1">Inputs!$B$20*EXP($B$10-0.5*C$7^2+C$7*AJ952)</f>
        <v>5201.9496249252161</v>
      </c>
      <c r="BR952" s="15">
        <f t="shared" ca="1" si="530"/>
        <v>8170.0640315725423</v>
      </c>
      <c r="BS952" s="15">
        <f t="shared" ca="1" si="531"/>
        <v>13531.455584879603</v>
      </c>
      <c r="BT952" s="15">
        <f t="shared" ca="1" si="532"/>
        <v>11697.600859282738</v>
      </c>
      <c r="BU952" s="15">
        <f t="shared" ca="1" si="533"/>
        <v>16304.148803207454</v>
      </c>
      <c r="BV952" s="15">
        <f t="shared" ca="1" si="534"/>
        <v>17004.710884169152</v>
      </c>
      <c r="BW952" s="15">
        <f t="shared" ca="1" si="535"/>
        <v>34630.774563285791</v>
      </c>
      <c r="BX952" s="15">
        <f t="shared" ca="1" si="536"/>
        <v>45434.993745028863</v>
      </c>
      <c r="BY952" s="15">
        <f t="shared" ca="1" si="537"/>
        <v>48618.545850102644</v>
      </c>
      <c r="BZ952" s="15">
        <f t="shared" ca="1" si="538"/>
        <v>79081.612406783534</v>
      </c>
      <c r="CA952" s="15">
        <f t="shared" ca="1" si="539"/>
        <v>90059.917475066395</v>
      </c>
      <c r="CB952" s="15">
        <f ca="1">(AU952*DCF!C$10-DCF!C$5*MAX(AU952*DCF!C$10,0)-MAX(AU952-Inputs!$B$6,0)/Inputs!$B$10)*DCF!C$6</f>
        <v>1048.1104085945053</v>
      </c>
      <c r="CC952" s="15">
        <f ca="1">(AV952*DCF!D$10-DCF!D$5*MAX(AV952*DCF!D$10,0)-MAX(AV952-AU952,0)/Inputs!$B$10)*DCF!D$6</f>
        <v>1037.2487971129706</v>
      </c>
      <c r="CD952" s="15">
        <f ca="1">(AW952*DCF!E$10-DCF!E$5*MAX(AW952*DCF!E$10,0)-MAX(AW952-AV952,0)/Inputs!$B$10)*DCF!E$6</f>
        <v>1295.7108921506444</v>
      </c>
      <c r="CE952" s="15">
        <f ca="1">(AX952*DCF!F$10-DCF!F$5*MAX(AX952*DCF!F$10,0)-MAX(AX952-AW952,0)/Inputs!$B$10)*DCF!F$6</f>
        <v>1637.378488667179</v>
      </c>
      <c r="CF952" s="15">
        <f ca="1">(AY952*DCF!G$10-DCF!G$5*MAX(AY952*DCF!G$10,0)-MAX(AY952-AX952,0)/Inputs!$B$10)*DCF!G$6</f>
        <v>1695.8184568856661</v>
      </c>
      <c r="CG952" s="15">
        <f ca="1">(AZ952*DCF!H$10-DCF!H$5*MAX(AZ952*DCF!H$10,0)-MAX(AZ952-AY952,0)/Inputs!$B$10)*DCF!H$6</f>
        <v>1845.808638418592</v>
      </c>
      <c r="CH952" s="15">
        <f ca="1">(BA952*DCF!I$10-DCF!I$5*MAX(BA952*DCF!I$10,0)-MAX(BA952-AZ952,0)/Inputs!$B$10)*DCF!I$6</f>
        <v>1780.0985345193128</v>
      </c>
      <c r="CI952" s="15">
        <f ca="1">(BB952*DCF!J$10-DCF!J$5*MAX(BB952*DCF!J$10,0)-MAX(BB952-BA952,0)/Inputs!$B$10)*DCF!J$6</f>
        <v>1966.4253125838611</v>
      </c>
      <c r="CJ952" s="15">
        <f ca="1">(BC952*DCF!K$10-DCF!K$5*MAX(BC952*DCF!K$10,0)-MAX(BC952-BB952,0)/Inputs!$B$10)*DCF!K$6</f>
        <v>1862.9555445713941</v>
      </c>
      <c r="CK952" s="15">
        <f ca="1">(BD952*DCF!L$10-DCF!L$5*MAX(BD952*DCF!L$10,0)-MAX(BD952-BC952,0)/Inputs!$B$10)*DCF!L$6</f>
        <v>1971.0196580288643</v>
      </c>
      <c r="CL952" s="15">
        <f ca="1">(BE952*DCF!M$10-DCF!M$5*MAX(BE952*DCF!M$10,0)-MAX(BE952-BD952,0)/Inputs!$B$10)*DCF!M$6</f>
        <v>2558.540614605407</v>
      </c>
      <c r="CM952" s="15">
        <f ca="1">(BF952*DCF!C$28-DCF!C$5*MAX(BF952*DCF!C$28,0)-MAX(BF952-Inputs!$B$13,0)/Inputs!$B$17)*DCF!C$6</f>
        <v>3904.9830868662461</v>
      </c>
      <c r="CN952" s="15">
        <f ca="1">(BG952*DCF!D$28-DCF!D$5*MAX(BG952*DCF!D$28,0)-MAX(BG952-BF952,0)/Inputs!$B$17)*DCF!D$6</f>
        <v>5061.8129735822167</v>
      </c>
      <c r="CO952" s="15">
        <f ca="1">(BH952*DCF!E$28-DCF!E$5*MAX(BH952*DCF!E$28,0)-MAX(BH952-BG952,0)/Inputs!$B$17)*DCF!E$6</f>
        <v>6100.8842420622905</v>
      </c>
      <c r="CP952" s="15">
        <f ca="1">(BI952*DCF!F$28-DCF!F$5*MAX(BI952*DCF!F$28,0)-MAX(BI952-BH952,0)/Inputs!$B$17)*DCF!F$6</f>
        <v>8635.2103973108042</v>
      </c>
      <c r="CQ952" s="15">
        <f ca="1">(BJ952*DCF!G$28-DCF!G$5*MAX(BJ952*DCF!G$28,0)-MAX(BJ952-BI952,0)/Inputs!$B$17)*DCF!G$6</f>
        <v>9192.2634564073796</v>
      </c>
      <c r="CR952" s="15">
        <f ca="1">(BK952*DCF!H$28-DCF!H$5*MAX(BK952*DCF!H$28,0)-MAX(BK952-BJ952,0)/Inputs!$B$17)*DCF!H$6</f>
        <v>10804.810577034377</v>
      </c>
      <c r="CS952" s="15">
        <f ca="1">(BL952*DCF!I$28-DCF!I$5*MAX(BL952*DCF!I$28,0)-MAX(BL952-BK952,0)/Inputs!$B$17)*DCF!I$6</f>
        <v>12871.635430197963</v>
      </c>
      <c r="CT952" s="15">
        <f ca="1">(BM952*DCF!J$28-DCF!J$5*MAX(BM952*DCF!J$28,0)-MAX(BM952-BL952,0)/Inputs!$B$17)*DCF!J$6</f>
        <v>14936.18690973262</v>
      </c>
      <c r="CU952" s="15">
        <f ca="1">(BN952*DCF!K$28-DCF!K$5*MAX(BN952*DCF!K$28,0)-MAX(BN952-BM952,0)/Inputs!$B$17)*DCF!K$6</f>
        <v>15667.211717389926</v>
      </c>
      <c r="CV952" s="15">
        <f ca="1">(BO952*DCF!L$28-DCF!L$5*MAX(BO952*DCF!L$28,0)-MAX(BO952-BN952,0)/Inputs!$B$17)*DCF!L$6</f>
        <v>16395.745521216893</v>
      </c>
      <c r="CW952" s="15">
        <f ca="1">(BP952*DCF!M$28-DCF!M$5*MAX(BP952*DCF!M$28,0)-MAX(BP952-BO952,0)/Inputs!$B$17)*DCF!M$6</f>
        <v>17213.195509938399</v>
      </c>
      <c r="CX952" s="15">
        <f ca="1">(BQ952*DCF!C$46-DCF!C$5*MAX(BQ952*DCF!C$46,0)-MAX(BQ952-Inputs!$B$20,0)/Inputs!$B$24)*DCF!C$6</f>
        <v>-2125.6002020267088</v>
      </c>
      <c r="CY952" s="15">
        <f ca="1">(BR952*DCF!D$46-DCF!D$5*MAX(BR952*DCF!D$46,0)-MAX(BR952-BQ952,0)/Inputs!$B$24)*DCF!D$6</f>
        <v>-2660.909181563225</v>
      </c>
      <c r="CZ952" s="15">
        <f ca="1">(BS952*DCF!E$46-DCF!E$5*MAX(BS952*DCF!E$46,0)-MAX(BS952-BR952,0)/Inputs!$B$24)*DCF!E$6</f>
        <v>-3713.4311364825021</v>
      </c>
      <c r="DA952" s="15">
        <f ca="1">(BT952*DCF!F$46-DCF!F$5*MAX(BT952*DCF!F$46,0)-MAX(BT952-BS952,0)/Inputs!$B$24)*DCF!F$6</f>
        <v>-851.89325244731936</v>
      </c>
      <c r="DB952" s="15">
        <f ca="1">(BU952*DCF!G$46-DCF!G$5*MAX(BU952*DCF!G$46,0)-MAX(BU952-BT952,0)/Inputs!$B$24)*DCF!G$6</f>
        <v>-2097.9910667371728</v>
      </c>
      <c r="DC952" s="15">
        <f ca="1">(BV952*DCF!H$46-DCF!H$5*MAX(BV952*DCF!H$46,0)-MAX(BV952-BU952,0)/Inputs!$B$24)*DCF!H$6</f>
        <v>-217.69537424376117</v>
      </c>
      <c r="DD952" s="15">
        <f ca="1">(BW952*DCF!I$46-DCF!I$5*MAX(BW952*DCF!I$46,0)-MAX(BW952-BV952,0)/Inputs!$B$24)*DCF!I$6</f>
        <v>-4259.9498479460426</v>
      </c>
      <c r="DE952" s="15">
        <f ca="1">(BX952*DCF!J$46-DCF!J$5*MAX(BX952*DCF!J$46,0)-MAX(BX952-BW952,0)/Inputs!$B$24)*DCF!J$6</f>
        <v>-959.23010314918838</v>
      </c>
      <c r="DF952" s="15">
        <f ca="1">(BY952*DCF!K$46-DCF!K$5*MAX(BY952*DCF!K$46,0)-MAX(BY952-BX952,0)/Inputs!$B$24)*DCF!K$6</f>
        <v>1997.3679533879661</v>
      </c>
      <c r="DG952" s="15">
        <f ca="1">(BZ952*DCF!L$46-DCF!L$5*MAX(BZ952*DCF!L$46,0)-MAX(BZ952-BY952,0)/Inputs!$B$24)*DCF!L$6</f>
        <v>-1427.3468632443771</v>
      </c>
      <c r="DH952" s="15">
        <f ca="1">(CA952*DCF!M$46-DCF!M$5*MAX(CA952*DCF!M$46,0)-MAX(CA952-BZ952,0)/Inputs!$B$24)*DCF!M$6</f>
        <v>4765.2612726555308</v>
      </c>
      <c r="DI952" s="15">
        <f ca="1">SUM(CB952:CL952)+BE952*DCF!M$10*(1+Inputs!$B$30)*(1-Inputs!$B$33)*(1-Inputs!$B$30/Inputs!$B$31)/(Inputs!$B$29-Inputs!$B$30)*DCF!M$6</f>
        <v>78328.183190560449</v>
      </c>
      <c r="DJ952" s="15">
        <f ca="1">SUM(CM952:CW952)+BP952*DCF!M$28*(1+Inputs!$B$30)*(1-Inputs!$B$33)*(1-Inputs!$B$30/Inputs!$B$31)/(Inputs!$B$29-Inputs!$B$30)*DCF!M$6</f>
        <v>481157.69516562868</v>
      </c>
      <c r="DK952" s="15">
        <f ca="1">SUM(CX952:DH952)+CA952*DCF!M$46*(1+Inputs!$B$30)*(1-Inputs!$B$33)*(1-Inputs!$B$30/Inputs!$B$31)/(Inputs!$B$29-Inputs!$B$30)*DCF!M$6</f>
        <v>127691.88289388581</v>
      </c>
      <c r="DM952" s="15">
        <f ca="1">DI952+DJ952+DK952+Inputs!$B$34+Inputs!$B$36-Inputs!$B$35</f>
        <v>764028.76125007495</v>
      </c>
    </row>
    <row r="953" spans="1:117" x14ac:dyDescent="0.75">
      <c r="A953" s="11">
        <v>940</v>
      </c>
      <c r="C953" s="24">
        <f t="shared" ca="1" si="543"/>
        <v>0.47861779638528407</v>
      </c>
      <c r="D953" s="24">
        <f t="shared" ca="1" si="543"/>
        <v>0.80680850364246637</v>
      </c>
      <c r="E953" s="24">
        <f t="shared" ca="1" si="543"/>
        <v>-1.4193619074900001</v>
      </c>
      <c r="F953" s="24">
        <f t="shared" ca="1" si="543"/>
        <v>-0.75831180522709907</v>
      </c>
      <c r="G953" s="24">
        <f t="shared" ca="1" si="543"/>
        <v>-2.3884074260002039</v>
      </c>
      <c r="H953" s="24">
        <f t="shared" ca="1" si="543"/>
        <v>0.20955920138168493</v>
      </c>
      <c r="I953" s="24">
        <f t="shared" ca="1" si="543"/>
        <v>-1.7393597792907438</v>
      </c>
      <c r="J953" s="24">
        <f t="shared" ca="1" si="543"/>
        <v>-1.7516085242969566</v>
      </c>
      <c r="K953" s="24">
        <f t="shared" ca="1" si="543"/>
        <v>-0.81883996472333731</v>
      </c>
      <c r="L953" s="24">
        <f t="shared" ca="1" si="543"/>
        <v>-1.0349719014081367</v>
      </c>
      <c r="M953" s="24">
        <f t="shared" ca="1" si="543"/>
        <v>-0.67012108198471676</v>
      </c>
      <c r="N953" s="24">
        <f ca="1">SQRT(Inputs!$B$38)*C953+SQRT(1-Inputs!$B$38)*_xlfn.NORM.S.INV(RAND())</f>
        <v>0.67571441086379469</v>
      </c>
      <c r="O953" s="24">
        <f ca="1">SQRT(Inputs!$B$38)*D953+SQRT(1-Inputs!$B$38)*_xlfn.NORM.S.INV(RAND())</f>
        <v>0.60349935107781683</v>
      </c>
      <c r="P953" s="24">
        <f ca="1">SQRT(Inputs!$B$38)*E953+SQRT(1-Inputs!$B$38)*_xlfn.NORM.S.INV(RAND())</f>
        <v>-0.16954304626569594</v>
      </c>
      <c r="Q953" s="24">
        <f ca="1">SQRT(Inputs!$B$38)*F953+SQRT(1-Inputs!$B$38)*_xlfn.NORM.S.INV(RAND())</f>
        <v>-0.72753592221947816</v>
      </c>
      <c r="R953" s="24">
        <f ca="1">SQRT(Inputs!$B$38)*G953+SQRT(1-Inputs!$B$38)*_xlfn.NORM.S.INV(RAND())</f>
        <v>-2.1470730618485661</v>
      </c>
      <c r="S953" s="24">
        <f ca="1">SQRT(Inputs!$B$38)*H953+SQRT(1-Inputs!$B$38)*_xlfn.NORM.S.INV(RAND())</f>
        <v>0.9383046041545654</v>
      </c>
      <c r="T953" s="24">
        <f ca="1">SQRT(Inputs!$B$38)*I953+SQRT(1-Inputs!$B$38)*_xlfn.NORM.S.INV(RAND())</f>
        <v>-0.29688430069668348</v>
      </c>
      <c r="U953" s="24">
        <f ca="1">SQRT(Inputs!$B$38)*J953+SQRT(1-Inputs!$B$38)*_xlfn.NORM.S.INV(RAND())</f>
        <v>-1.0410735726687139</v>
      </c>
      <c r="V953" s="24">
        <f ca="1">SQRT(Inputs!$B$38)*K953+SQRT(1-Inputs!$B$38)*_xlfn.NORM.S.INV(RAND())</f>
        <v>1.3516889101685208</v>
      </c>
      <c r="W953" s="24">
        <f ca="1">SQRT(Inputs!$B$38)*L953+SQRT(1-Inputs!$B$38)*_xlfn.NORM.S.INV(RAND())</f>
        <v>0.15313216275763841</v>
      </c>
      <c r="X953" s="24">
        <f ca="1">SQRT(Inputs!$B$38)*M953+SQRT(1-Inputs!$B$38)*_xlfn.NORM.S.INV(RAND())</f>
        <v>-1.9361962113895896</v>
      </c>
      <c r="Y953" s="24">
        <f ca="1">SQRT(Inputs!$B$38)*C953+SQRT(1-Inputs!$B$38)*_xlfn.NORM.S.INV(RAND())</f>
        <v>0.62461200233622471</v>
      </c>
      <c r="Z953" s="24">
        <f ca="1">SQRT(Inputs!$B$38)*D953+SQRT(1-Inputs!$B$38)*_xlfn.NORM.S.INV(RAND())</f>
        <v>1.2676548756370951</v>
      </c>
      <c r="AA953" s="24">
        <f ca="1">SQRT(Inputs!$B$38)*E953+SQRT(1-Inputs!$B$38)*_xlfn.NORM.S.INV(RAND())</f>
        <v>-1.125716507241409</v>
      </c>
      <c r="AB953" s="24">
        <f ca="1">SQRT(Inputs!$B$38)*F953+SQRT(1-Inputs!$B$38)*_xlfn.NORM.S.INV(RAND())</f>
        <v>0.26566756230209776</v>
      </c>
      <c r="AC953" s="24">
        <f ca="1">SQRT(Inputs!$B$38)*G953+SQRT(1-Inputs!$B$38)*_xlfn.NORM.S.INV(RAND())</f>
        <v>-2.1028690122035152</v>
      </c>
      <c r="AD953" s="24">
        <f ca="1">SQRT(Inputs!$B$38)*H953+SQRT(1-Inputs!$B$38)*_xlfn.NORM.S.INV(RAND())</f>
        <v>0.52740585148887331</v>
      </c>
      <c r="AE953" s="24">
        <f ca="1">SQRT(Inputs!$B$38)*I953+SQRT(1-Inputs!$B$38)*_xlfn.NORM.S.INV(RAND())</f>
        <v>-1.6138178879704679</v>
      </c>
      <c r="AF953" s="24">
        <f ca="1">SQRT(Inputs!$B$38)*J953+SQRT(1-Inputs!$B$38)*_xlfn.NORM.S.INV(RAND())</f>
        <v>-0.26780873124015059</v>
      </c>
      <c r="AG953" s="24">
        <f ca="1">SQRT(Inputs!$B$38)*K953+SQRT(1-Inputs!$B$38)*_xlfn.NORM.S.INV(RAND())</f>
        <v>0.55403686240530525</v>
      </c>
      <c r="AH953" s="24">
        <f ca="1">SQRT(Inputs!$B$38)*L953+SQRT(1-Inputs!$B$38)*_xlfn.NORM.S.INV(RAND())</f>
        <v>-1.9263116296003289</v>
      </c>
      <c r="AI953" s="24">
        <f ca="1">SQRT(Inputs!$B$38)*M953+SQRT(1-Inputs!$B$38)*_xlfn.NORM.S.INV(RAND())</f>
        <v>-2.0689412351255596</v>
      </c>
      <c r="AJ953" s="24">
        <f ca="1">SQRT(Inputs!$B$38)*C953+SQRT(1-Inputs!$B$38)*_xlfn.NORM.S.INV(RAND())</f>
        <v>1.1717223310256255</v>
      </c>
      <c r="AK953" s="24">
        <f ca="1">SQRT(Inputs!$B$38)*D953+SQRT(1-Inputs!$B$38)*_xlfn.NORM.S.INV(RAND())</f>
        <v>0.30242664970995337</v>
      </c>
      <c r="AL953" s="24">
        <f ca="1">SQRT(Inputs!$B$38)*E953+SQRT(1-Inputs!$B$38)*_xlfn.NORM.S.INV(RAND())</f>
        <v>-0.19790253102384125</v>
      </c>
      <c r="AM953" s="24">
        <f ca="1">SQRT(Inputs!$B$38)*F953+SQRT(1-Inputs!$B$38)*_xlfn.NORM.S.INV(RAND())</f>
        <v>8.2808045986566325E-2</v>
      </c>
      <c r="AN953" s="24">
        <f ca="1">SQRT(Inputs!$B$38)*G953+SQRT(1-Inputs!$B$38)*_xlfn.NORM.S.INV(RAND())</f>
        <v>-1.2686974585476329</v>
      </c>
      <c r="AO953" s="24">
        <f ca="1">SQRT(Inputs!$B$38)*H953+SQRT(1-Inputs!$B$38)*_xlfn.NORM.S.INV(RAND())</f>
        <v>-1.4032041949327898</v>
      </c>
      <c r="AP953" s="24">
        <f ca="1">SQRT(Inputs!$B$38)*I953+SQRT(1-Inputs!$B$38)*_xlfn.NORM.S.INV(RAND())</f>
        <v>-1.0440631102999447</v>
      </c>
      <c r="AQ953" s="24">
        <f ca="1">SQRT(Inputs!$B$38)*J953+SQRT(1-Inputs!$B$38)*_xlfn.NORM.S.INV(RAND())</f>
        <v>-0.49192720830040054</v>
      </c>
      <c r="AR953" s="24">
        <f ca="1">SQRT(Inputs!$B$38)*K953+SQRT(1-Inputs!$B$38)*_xlfn.NORM.S.INV(RAND())</f>
        <v>-0.82218530534315393</v>
      </c>
      <c r="AS953" s="24">
        <f ca="1">SQRT(Inputs!$B$38)*L953+SQRT(1-Inputs!$B$38)*_xlfn.NORM.S.INV(RAND())</f>
        <v>0.28832417407313915</v>
      </c>
      <c r="AT953" s="24">
        <f ca="1">SQRT(Inputs!$B$38)*M953+SQRT(1-Inputs!$B$38)*_xlfn.NORM.S.INV(RAND())</f>
        <v>5.1074019586728914E-2</v>
      </c>
      <c r="AU953" s="15">
        <f ca="1">Inputs!$B$6*EXP($B$8-0.5*C$5^2+C$5*N953)</f>
        <v>5535.8056267401644</v>
      </c>
      <c r="AV953" s="15">
        <f t="shared" ca="1" si="510"/>
        <v>7363.6350845033767</v>
      </c>
      <c r="AW953" s="15">
        <f t="shared" ca="1" si="511"/>
        <v>8775.6528699608389</v>
      </c>
      <c r="AX953" s="15">
        <f t="shared" ca="1" si="512"/>
        <v>9783.2913909955332</v>
      </c>
      <c r="AY953" s="15">
        <f t="shared" ca="1" si="513"/>
        <v>9304.480858182782</v>
      </c>
      <c r="AZ953" s="15">
        <f t="shared" ca="1" si="514"/>
        <v>12618.331029977106</v>
      </c>
      <c r="BA953" s="15">
        <f t="shared" ca="1" si="515"/>
        <v>14969.189279398857</v>
      </c>
      <c r="BB953" s="15">
        <f t="shared" ca="1" si="516"/>
        <v>16511.586486431392</v>
      </c>
      <c r="BC953" s="15">
        <f t="shared" ca="1" si="517"/>
        <v>23040.966951737671</v>
      </c>
      <c r="BD953" s="15">
        <f t="shared" ca="1" si="518"/>
        <v>28634.566915512703</v>
      </c>
      <c r="BE953" s="15">
        <f t="shared" ca="1" si="519"/>
        <v>29415.140773295898</v>
      </c>
      <c r="BF953" s="15">
        <f ca="1">Inputs!$B$13*EXP($B$9-0.5*C$6^2+C$6*Y953)</f>
        <v>15654.240504277745</v>
      </c>
      <c r="BG953" s="15">
        <f t="shared" ca="1" si="520"/>
        <v>23981.654115145426</v>
      </c>
      <c r="BH953" s="15">
        <f t="shared" ca="1" si="521"/>
        <v>24310.760008243229</v>
      </c>
      <c r="BI953" s="15">
        <f t="shared" ca="1" si="522"/>
        <v>31002.180234453932</v>
      </c>
      <c r="BJ953" s="15">
        <f t="shared" ca="1" si="523"/>
        <v>28068.334704113982</v>
      </c>
      <c r="BK953" s="15">
        <f t="shared" ca="1" si="524"/>
        <v>37013.029892894818</v>
      </c>
      <c r="BL953" s="15">
        <f t="shared" ca="1" si="525"/>
        <v>36885.863912376524</v>
      </c>
      <c r="BM953" s="15">
        <f t="shared" ca="1" si="526"/>
        <v>43857.054344133103</v>
      </c>
      <c r="BN953" s="15">
        <f t="shared" ca="1" si="527"/>
        <v>57641.420899804754</v>
      </c>
      <c r="BO953" s="15">
        <f t="shared" ca="1" si="528"/>
        <v>56693.710761799673</v>
      </c>
      <c r="BP953" s="15">
        <f t="shared" ca="1" si="529"/>
        <v>55198.422221876201</v>
      </c>
      <c r="BQ953" s="15">
        <f ca="1">Inputs!$B$20*EXP($B$10-0.5*C$7^2+C$7*AJ953)</f>
        <v>6499.7455694131222</v>
      </c>
      <c r="BR953" s="15">
        <f t="shared" ca="1" si="530"/>
        <v>9708.3778672789304</v>
      </c>
      <c r="BS953" s="15">
        <f t="shared" ca="1" si="531"/>
        <v>12560.014590354775</v>
      </c>
      <c r="BT953" s="15">
        <f t="shared" ca="1" si="532"/>
        <v>17697.838102442754</v>
      </c>
      <c r="BU953" s="15">
        <f t="shared" ca="1" si="533"/>
        <v>18043.60427074994</v>
      </c>
      <c r="BV953" s="15">
        <f t="shared" ca="1" si="534"/>
        <v>18299.646536311797</v>
      </c>
      <c r="BW953" s="15">
        <f t="shared" ca="1" si="535"/>
        <v>20473.245365872859</v>
      </c>
      <c r="BX953" s="15">
        <f t="shared" ca="1" si="536"/>
        <v>25945.945713963687</v>
      </c>
      <c r="BY953" s="15">
        <f t="shared" ca="1" si="537"/>
        <v>31063.033029252969</v>
      </c>
      <c r="BZ953" s="15">
        <f t="shared" ca="1" si="538"/>
        <v>45958.315997871694</v>
      </c>
      <c r="CA953" s="15">
        <f t="shared" ca="1" si="539"/>
        <v>65146.069411810706</v>
      </c>
      <c r="CB953" s="15">
        <f ca="1">(AU953*DCF!C$10-DCF!C$5*MAX(AU953*DCF!C$10,0)-MAX(AU953-Inputs!$B$6,0)/Inputs!$B$10)*DCF!C$6</f>
        <v>1038.9846743051128</v>
      </c>
      <c r="CC953" s="15">
        <f ca="1">(AV953*DCF!D$10-DCF!D$5*MAX(AV953*DCF!D$10,0)-MAX(AV953-AU953,0)/Inputs!$B$10)*DCF!D$6</f>
        <v>1349.1677892772307</v>
      </c>
      <c r="CD953" s="15">
        <f ca="1">(AW953*DCF!E$10-DCF!E$5*MAX(AW953*DCF!E$10,0)-MAX(AW953-AV953,0)/Inputs!$B$10)*DCF!E$6</f>
        <v>1708.1136717275388</v>
      </c>
      <c r="CE953" s="15">
        <f ca="1">(AX953*DCF!F$10-DCF!F$5*MAX(AX953*DCF!F$10,0)-MAX(AX953-AW953,0)/Inputs!$B$10)*DCF!F$6</f>
        <v>1926.0123252484477</v>
      </c>
      <c r="CF953" s="15">
        <f ca="1">(AY953*DCF!G$10-DCF!G$5*MAX(AY953*DCF!G$10,0)-MAX(AY953-AX953,0)/Inputs!$B$10)*DCF!G$6</f>
        <v>1917.093826229592</v>
      </c>
      <c r="CG953" s="15">
        <f ca="1">(AZ953*DCF!H$10-DCF!H$5*MAX(AZ953*DCF!H$10,0)-MAX(AZ953-AY953,0)/Inputs!$B$10)*DCF!H$6</f>
        <v>1861.4245137491882</v>
      </c>
      <c r="CH953" s="15">
        <f ca="1">(BA953*DCF!I$10-DCF!I$5*MAX(BA953*DCF!I$10,0)-MAX(BA953-AZ953,0)/Inputs!$B$10)*DCF!I$6</f>
        <v>2348.7016841232626</v>
      </c>
      <c r="CI953" s="15">
        <f ca="1">(BB953*DCF!J$10-DCF!J$5*MAX(BB953*DCF!J$10,0)-MAX(BB953-BA953,0)/Inputs!$B$10)*DCF!J$6</f>
        <v>2599.7016732479096</v>
      </c>
      <c r="CJ953" s="15">
        <f ca="1">(BC953*DCF!K$10-DCF!K$5*MAX(BC953*DCF!K$10,0)-MAX(BC953-BB953,0)/Inputs!$B$10)*DCF!K$6</f>
        <v>2795.2117694612552</v>
      </c>
      <c r="CK953" s="15">
        <f ca="1">(BD953*DCF!L$10-DCF!L$5*MAX(BD953*DCF!L$10,0)-MAX(BD953-BC953,0)/Inputs!$B$10)*DCF!L$6</f>
        <v>3595.2941612528789</v>
      </c>
      <c r="CL953" s="15">
        <f ca="1">(BE953*DCF!M$10-DCF!M$5*MAX(BE953*DCF!M$10,0)-MAX(BE953-BD953,0)/Inputs!$B$10)*DCF!M$6</f>
        <v>4057.6089322403204</v>
      </c>
      <c r="CM953" s="15">
        <f ca="1">(BF953*DCF!C$28-DCF!C$5*MAX(BF953*DCF!C$28,0)-MAX(BF953-Inputs!$B$13,0)/Inputs!$B$17)*DCF!C$6</f>
        <v>3792.0656492592602</v>
      </c>
      <c r="CN953" s="15">
        <f ca="1">(BG953*DCF!D$28-DCF!D$5*MAX(BG953*DCF!D$28,0)-MAX(BG953-BF953,0)/Inputs!$B$17)*DCF!D$6</f>
        <v>5286.5311132591878</v>
      </c>
      <c r="CO953" s="15">
        <f ca="1">(BH953*DCF!E$28-DCF!E$5*MAX(BH953*DCF!E$28,0)-MAX(BH953-BG953,0)/Inputs!$B$17)*DCF!E$6</f>
        <v>6820.3778810489948</v>
      </c>
      <c r="CP953" s="15">
        <f ca="1">(BI953*DCF!F$28-DCF!F$5*MAX(BI953*DCF!F$28,0)-MAX(BI953-BH953,0)/Inputs!$B$17)*DCF!F$6</f>
        <v>7197.9964913416816</v>
      </c>
      <c r="CQ953" s="15">
        <f ca="1">(BJ953*DCF!G$28-DCF!G$5*MAX(BJ953*DCF!G$28,0)-MAX(BJ953-BI953,0)/Inputs!$B$17)*DCF!G$6</f>
        <v>7282.5423928241316</v>
      </c>
      <c r="CR953" s="15">
        <f ca="1">(BK953*DCF!H$28-DCF!H$5*MAX(BK953*DCF!H$28,0)-MAX(BK953-BJ953,0)/Inputs!$B$17)*DCF!H$6</f>
        <v>7763.9760347825722</v>
      </c>
      <c r="CS953" s="15">
        <f ca="1">(BL953*DCF!I$28-DCF!I$5*MAX(BL953*DCF!I$28,0)-MAX(BL953-BK953,0)/Inputs!$B$17)*DCF!I$6</f>
        <v>8673.8229249774686</v>
      </c>
      <c r="CT953" s="15">
        <f ca="1">(BM953*DCF!J$28-DCF!J$5*MAX(BM953*DCF!J$28,0)-MAX(BM953-BL953,0)/Inputs!$B$17)*DCF!J$6</f>
        <v>8859.4410697644835</v>
      </c>
      <c r="CU953" s="15">
        <f ca="1">(BN953*DCF!K$28-DCF!K$5*MAX(BN953*DCF!K$28,0)-MAX(BN953-BM953,0)/Inputs!$B$17)*DCF!K$6</f>
        <v>10484.500324134477</v>
      </c>
      <c r="CV953" s="15">
        <f ca="1">(BO953*DCF!L$28-DCF!L$5*MAX(BO953*DCF!L$28,0)-MAX(BO953-BN953,0)/Inputs!$B$17)*DCF!L$6</f>
        <v>11311.585290798519</v>
      </c>
      <c r="CW953" s="15">
        <f ca="1">(BP953*DCF!M$28-DCF!M$5*MAX(BP953*DCF!M$28,0)-MAX(BP953-BO953,0)/Inputs!$B$17)*DCF!M$6</f>
        <v>10385.615085957994</v>
      </c>
      <c r="CX953" s="15">
        <f ca="1">(BQ953*DCF!C$46-DCF!C$5*MAX(BQ953*DCF!C$46,0)-MAX(BQ953-Inputs!$B$20,0)/Inputs!$B$24)*DCF!C$6</f>
        <v>-3024.7659834271053</v>
      </c>
      <c r="CY953" s="15">
        <f ca="1">(BR953*DCF!D$46-DCF!D$5*MAX(BR953*DCF!D$46,0)-MAX(BR953-BQ953,0)/Inputs!$B$24)*DCF!D$6</f>
        <v>-3026.0904670790842</v>
      </c>
      <c r="CZ953" s="15">
        <f ca="1">(BS953*DCF!E$46-DCF!E$5*MAX(BS953*DCF!E$46,0)-MAX(BS953-BR953,0)/Inputs!$B$24)*DCF!E$6</f>
        <v>-2609.2802858547725</v>
      </c>
      <c r="DA953" s="15">
        <f ca="1">(BT953*DCF!F$46-DCF!F$5*MAX(BT953*DCF!F$46,0)-MAX(BT953-BS953,0)/Inputs!$B$24)*DCF!F$6</f>
        <v>-3159.7124246302146</v>
      </c>
      <c r="DB953" s="15">
        <f ca="1">(BU953*DCF!G$46-DCF!G$5*MAX(BU953*DCF!G$46,0)-MAX(BU953-BT953,0)/Inputs!$B$24)*DCF!G$6</f>
        <v>-723.26010537212926</v>
      </c>
      <c r="DC953" s="15">
        <f ca="1">(BV953*DCF!H$46-DCF!H$5*MAX(BV953*DCF!H$46,0)-MAX(BV953-BU953,0)/Inputs!$B$24)*DCF!H$6</f>
        <v>-79.563565226357667</v>
      </c>
      <c r="DD953" s="15">
        <f ca="1">(BW953*DCF!I$46-DCF!I$5*MAX(BW953*DCF!I$46,0)-MAX(BW953-BV953,0)/Inputs!$B$24)*DCF!I$6</f>
        <v>-151.11860052929697</v>
      </c>
      <c r="DE953" s="15">
        <f ca="1">(BX953*DCF!J$46-DCF!J$5*MAX(BX953*DCF!J$46,0)-MAX(BX953-BW953,0)/Inputs!$B$24)*DCF!J$6</f>
        <v>-362.91006855173799</v>
      </c>
      <c r="DF953" s="15">
        <f ca="1">(BY953*DCF!K$46-DCF!K$5*MAX(BY953*DCF!K$46,0)-MAX(BY953-BX953,0)/Inputs!$B$24)*DCF!K$6</f>
        <v>520.87392215479019</v>
      </c>
      <c r="DG953" s="15">
        <f ca="1">(BZ953*DCF!L$46-DCF!L$5*MAX(BZ953*DCF!L$46,0)-MAX(BZ953-BY953,0)/Inputs!$B$24)*DCF!L$6</f>
        <v>-193.96604707170385</v>
      </c>
      <c r="DH953" s="15">
        <f ca="1">(CA953*DCF!M$46-DCF!M$5*MAX(CA953*DCF!M$46,0)-MAX(CA953-BZ953,0)/Inputs!$B$24)*DCF!M$6</f>
        <v>1095.8773209038443</v>
      </c>
      <c r="DI953" s="15">
        <f ca="1">SUM(CB953:CL953)+BE953*DCF!M$10*(1+Inputs!$B$30)*(1-Inputs!$B$33)*(1-Inputs!$B$30/Inputs!$B$31)/(Inputs!$B$29-Inputs!$B$30)*DCF!M$6</f>
        <v>107060.04076791335</v>
      </c>
      <c r="DJ953" s="15">
        <f ca="1">SUM(CM953:CW953)+BP953*DCF!M$28*(1+Inputs!$B$30)*(1-Inputs!$B$33)*(1-Inputs!$B$30/Inputs!$B$31)/(Inputs!$B$29-Inputs!$B$30)*DCF!M$6</f>
        <v>292682.37288088223</v>
      </c>
      <c r="DK953" s="15">
        <f ca="1">SUM(CX953:DH953)+CA953*DCF!M$46*(1+Inputs!$B$30)*(1-Inputs!$B$33)*(1-Inputs!$B$30/Inputs!$B$31)/(Inputs!$B$29-Inputs!$B$30)*DCF!M$6</f>
        <v>89009.624051235063</v>
      </c>
      <c r="DM953" s="15">
        <f ca="1">DI953+DJ953+DK953+Inputs!$B$34+Inputs!$B$36-Inputs!$B$35</f>
        <v>565603.0377000306</v>
      </c>
    </row>
    <row r="954" spans="1:117" x14ac:dyDescent="0.75">
      <c r="A954" s="11">
        <v>941</v>
      </c>
      <c r="C954" s="24">
        <f t="shared" ref="C954:M963" ca="1" si="544">_xlfn.NORM.S.INV(RAND())</f>
        <v>0.14720068271385267</v>
      </c>
      <c r="D954" s="24">
        <f t="shared" ca="1" si="544"/>
        <v>-1.5635549174943262</v>
      </c>
      <c r="E954" s="24">
        <f t="shared" ca="1" si="544"/>
        <v>2.3056999741787982</v>
      </c>
      <c r="F954" s="24">
        <f t="shared" ca="1" si="544"/>
        <v>-0.36663848663777227</v>
      </c>
      <c r="G954" s="24">
        <f t="shared" ca="1" si="544"/>
        <v>0.8674530993776508</v>
      </c>
      <c r="H954" s="24">
        <f t="shared" ca="1" si="544"/>
        <v>-2.1048161829664944E-2</v>
      </c>
      <c r="I954" s="24">
        <f t="shared" ca="1" si="544"/>
        <v>-0.60000376528516819</v>
      </c>
      <c r="J954" s="24">
        <f t="shared" ca="1" si="544"/>
        <v>1.1558816717151781</v>
      </c>
      <c r="K954" s="24">
        <f t="shared" ca="1" si="544"/>
        <v>0.77070663645912874</v>
      </c>
      <c r="L954" s="24">
        <f t="shared" ca="1" si="544"/>
        <v>-0.55824150619931145</v>
      </c>
      <c r="M954" s="24">
        <f t="shared" ca="1" si="544"/>
        <v>0.16968254116745995</v>
      </c>
      <c r="N954" s="24">
        <f ca="1">SQRT(Inputs!$B$38)*C954+SQRT(1-Inputs!$B$38)*_xlfn.NORM.S.INV(RAND())</f>
        <v>0.92704755045341858</v>
      </c>
      <c r="O954" s="24">
        <f ca="1">SQRT(Inputs!$B$38)*D954+SQRT(1-Inputs!$B$38)*_xlfn.NORM.S.INV(RAND())</f>
        <v>-1.4119313198970511</v>
      </c>
      <c r="P954" s="24">
        <f ca="1">SQRT(Inputs!$B$38)*E954+SQRT(1-Inputs!$B$38)*_xlfn.NORM.S.INV(RAND())</f>
        <v>-0.98725706720572126</v>
      </c>
      <c r="Q954" s="24">
        <f ca="1">SQRT(Inputs!$B$38)*F954+SQRT(1-Inputs!$B$38)*_xlfn.NORM.S.INV(RAND())</f>
        <v>0.72776050123821501</v>
      </c>
      <c r="R954" s="24">
        <f ca="1">SQRT(Inputs!$B$38)*G954+SQRT(1-Inputs!$B$38)*_xlfn.NORM.S.INV(RAND())</f>
        <v>-0.31549932734700342</v>
      </c>
      <c r="S954" s="24">
        <f ca="1">SQRT(Inputs!$B$38)*H954+SQRT(1-Inputs!$B$38)*_xlfn.NORM.S.INV(RAND())</f>
        <v>-0.94033094253395355</v>
      </c>
      <c r="T954" s="24">
        <f ca="1">SQRT(Inputs!$B$38)*I954+SQRT(1-Inputs!$B$38)*_xlfn.NORM.S.INV(RAND())</f>
        <v>-0.21164435583787677</v>
      </c>
      <c r="U954" s="24">
        <f ca="1">SQRT(Inputs!$B$38)*J954+SQRT(1-Inputs!$B$38)*_xlfn.NORM.S.INV(RAND())</f>
        <v>-0.63136378245325286</v>
      </c>
      <c r="V954" s="24">
        <f ca="1">SQRT(Inputs!$B$38)*K954+SQRT(1-Inputs!$B$38)*_xlfn.NORM.S.INV(RAND())</f>
        <v>6.4284533205125727E-2</v>
      </c>
      <c r="W954" s="24">
        <f ca="1">SQRT(Inputs!$B$38)*L954+SQRT(1-Inputs!$B$38)*_xlfn.NORM.S.INV(RAND())</f>
        <v>0.12660209041393344</v>
      </c>
      <c r="X954" s="24">
        <f ca="1">SQRT(Inputs!$B$38)*M954+SQRT(1-Inputs!$B$38)*_xlfn.NORM.S.INV(RAND())</f>
        <v>-0.52118520838889049</v>
      </c>
      <c r="Y954" s="24">
        <f ca="1">SQRT(Inputs!$B$38)*C954+SQRT(1-Inputs!$B$38)*_xlfn.NORM.S.INV(RAND())</f>
        <v>-1.3269468958226873</v>
      </c>
      <c r="Z954" s="24">
        <f ca="1">SQRT(Inputs!$B$38)*D954+SQRT(1-Inputs!$B$38)*_xlfn.NORM.S.INV(RAND())</f>
        <v>-1.3055638292181782</v>
      </c>
      <c r="AA954" s="24">
        <f ca="1">SQRT(Inputs!$B$38)*E954+SQRT(1-Inputs!$B$38)*_xlfn.NORM.S.INV(RAND())</f>
        <v>1.0269897141026483</v>
      </c>
      <c r="AB954" s="24">
        <f ca="1">SQRT(Inputs!$B$38)*F954+SQRT(1-Inputs!$B$38)*_xlfn.NORM.S.INV(RAND())</f>
        <v>-0.59040578271201893</v>
      </c>
      <c r="AC954" s="24">
        <f ca="1">SQRT(Inputs!$B$38)*G954+SQRT(1-Inputs!$B$38)*_xlfn.NORM.S.INV(RAND())</f>
        <v>0.15290460950342788</v>
      </c>
      <c r="AD954" s="24">
        <f ca="1">SQRT(Inputs!$B$38)*H954+SQRT(1-Inputs!$B$38)*_xlfn.NORM.S.INV(RAND())</f>
        <v>1.746521100356182</v>
      </c>
      <c r="AE954" s="24">
        <f ca="1">SQRT(Inputs!$B$38)*I954+SQRT(1-Inputs!$B$38)*_xlfn.NORM.S.INV(RAND())</f>
        <v>0.486519096850828</v>
      </c>
      <c r="AF954" s="24">
        <f ca="1">SQRT(Inputs!$B$38)*J954+SQRT(1-Inputs!$B$38)*_xlfn.NORM.S.INV(RAND())</f>
        <v>-0.28805717765952021</v>
      </c>
      <c r="AG954" s="24">
        <f ca="1">SQRT(Inputs!$B$38)*K954+SQRT(1-Inputs!$B$38)*_xlfn.NORM.S.INV(RAND())</f>
        <v>0.36180670524641012</v>
      </c>
      <c r="AH954" s="24">
        <f ca="1">SQRT(Inputs!$B$38)*L954+SQRT(1-Inputs!$B$38)*_xlfn.NORM.S.INV(RAND())</f>
        <v>0.58377644353646363</v>
      </c>
      <c r="AI954" s="24">
        <f ca="1">SQRT(Inputs!$B$38)*M954+SQRT(1-Inputs!$B$38)*_xlfn.NORM.S.INV(RAND())</f>
        <v>0.60733723033268794</v>
      </c>
      <c r="AJ954" s="24">
        <f ca="1">SQRT(Inputs!$B$38)*C954+SQRT(1-Inputs!$B$38)*_xlfn.NORM.S.INV(RAND())</f>
        <v>-1.0293636237001342</v>
      </c>
      <c r="AK954" s="24">
        <f ca="1">SQRT(Inputs!$B$38)*D954+SQRT(1-Inputs!$B$38)*_xlfn.NORM.S.INV(RAND())</f>
        <v>-1.4806321068983435</v>
      </c>
      <c r="AL954" s="24">
        <f ca="1">SQRT(Inputs!$B$38)*E954+SQRT(1-Inputs!$B$38)*_xlfn.NORM.S.INV(RAND())</f>
        <v>1.335908571668329</v>
      </c>
      <c r="AM954" s="24">
        <f ca="1">SQRT(Inputs!$B$38)*F954+SQRT(1-Inputs!$B$38)*_xlfn.NORM.S.INV(RAND())</f>
        <v>-0.96099093421779591</v>
      </c>
      <c r="AN954" s="24">
        <f ca="1">SQRT(Inputs!$B$38)*G954+SQRT(1-Inputs!$B$38)*_xlfn.NORM.S.INV(RAND())</f>
        <v>-0.13114423627270061</v>
      </c>
      <c r="AO954" s="24">
        <f ca="1">SQRT(Inputs!$B$38)*H954+SQRT(1-Inputs!$B$38)*_xlfn.NORM.S.INV(RAND())</f>
        <v>-1.024002547639338</v>
      </c>
      <c r="AP954" s="24">
        <f ca="1">SQRT(Inputs!$B$38)*I954+SQRT(1-Inputs!$B$38)*_xlfn.NORM.S.INV(RAND())</f>
        <v>-0.5020208825584922</v>
      </c>
      <c r="AQ954" s="24">
        <f ca="1">SQRT(Inputs!$B$38)*J954+SQRT(1-Inputs!$B$38)*_xlfn.NORM.S.INV(RAND())</f>
        <v>-0.78817172389791723</v>
      </c>
      <c r="AR954" s="24">
        <f ca="1">SQRT(Inputs!$B$38)*K954+SQRT(1-Inputs!$B$38)*_xlfn.NORM.S.INV(RAND())</f>
        <v>1.282549907212982</v>
      </c>
      <c r="AS954" s="24">
        <f ca="1">SQRT(Inputs!$B$38)*L954+SQRT(1-Inputs!$B$38)*_xlfn.NORM.S.INV(RAND())</f>
        <v>-0.64996717249709768</v>
      </c>
      <c r="AT954" s="24">
        <f ca="1">SQRT(Inputs!$B$38)*M954+SQRT(1-Inputs!$B$38)*_xlfn.NORM.S.INV(RAND())</f>
        <v>-1.00060630732057</v>
      </c>
      <c r="AU954" s="15">
        <f ca="1">Inputs!$B$6*EXP($B$8-0.5*C$5^2+C$5*N954)</f>
        <v>5765.6689023661938</v>
      </c>
      <c r="AV954" s="15">
        <f t="shared" ca="1" si="510"/>
        <v>5702.5016510303794</v>
      </c>
      <c r="AW954" s="15">
        <f t="shared" ca="1" si="511"/>
        <v>6086.2869868607322</v>
      </c>
      <c r="AX954" s="15">
        <f t="shared" ca="1" si="512"/>
        <v>8138.0240568682484</v>
      </c>
      <c r="AY954" s="15">
        <f t="shared" ca="1" si="513"/>
        <v>9585.7082282820065</v>
      </c>
      <c r="AZ954" s="15">
        <f t="shared" ca="1" si="514"/>
        <v>10570.356295343521</v>
      </c>
      <c r="BA954" s="15">
        <f t="shared" ca="1" si="515"/>
        <v>12652.035793248169</v>
      </c>
      <c r="BB954" s="15">
        <f t="shared" ca="1" si="516"/>
        <v>14540.460180415488</v>
      </c>
      <c r="BC954" s="15">
        <f t="shared" ca="1" si="517"/>
        <v>17919.21457501825</v>
      </c>
      <c r="BD954" s="15">
        <f t="shared" ca="1" si="518"/>
        <v>22214.227097921528</v>
      </c>
      <c r="BE954" s="15">
        <f t="shared" ca="1" si="519"/>
        <v>25958.717964750565</v>
      </c>
      <c r="BF954" s="15">
        <f ca="1">Inputs!$B$13*EXP($B$9-0.5*C$6^2+C$6*Y954)</f>
        <v>10631.803027359463</v>
      </c>
      <c r="BG954" s="15">
        <f t="shared" ca="1" si="520"/>
        <v>10237.829167933416</v>
      </c>
      <c r="BH954" s="15">
        <f t="shared" ca="1" si="521"/>
        <v>14831.625745883219</v>
      </c>
      <c r="BI954" s="15">
        <f t="shared" ca="1" si="522"/>
        <v>16578.951292086698</v>
      </c>
      <c r="BJ954" s="15">
        <f t="shared" ca="1" si="523"/>
        <v>20777.654724287702</v>
      </c>
      <c r="BK954" s="15">
        <f t="shared" ca="1" si="524"/>
        <v>32345.679095760639</v>
      </c>
      <c r="BL954" s="15">
        <f t="shared" ca="1" si="525"/>
        <v>42318.524681255971</v>
      </c>
      <c r="BM954" s="15">
        <f t="shared" ca="1" si="526"/>
        <v>50190.045230284741</v>
      </c>
      <c r="BN954" s="15">
        <f t="shared" ca="1" si="527"/>
        <v>64462.68177118709</v>
      </c>
      <c r="BO954" s="15">
        <f t="shared" ca="1" si="528"/>
        <v>84883.655943729595</v>
      </c>
      <c r="BP954" s="15">
        <f t="shared" ca="1" si="529"/>
        <v>111917.87140672626</v>
      </c>
      <c r="BQ954" s="15">
        <f ca="1">Inputs!$B$20*EXP($B$10-0.5*C$7^2+C$7*AJ954)</f>
        <v>2977.4759632950818</v>
      </c>
      <c r="BR954" s="15">
        <f t="shared" ca="1" si="530"/>
        <v>2524.4880922111129</v>
      </c>
      <c r="BS954" s="15">
        <f t="shared" ca="1" si="531"/>
        <v>5073.7613658597065</v>
      </c>
      <c r="BT954" s="15">
        <f t="shared" ca="1" si="532"/>
        <v>5436.7663977716375</v>
      </c>
      <c r="BU954" s="15">
        <f t="shared" ca="1" si="533"/>
        <v>7299.3613875665706</v>
      </c>
      <c r="BV954" s="15">
        <f t="shared" ca="1" si="534"/>
        <v>8063.203243696018</v>
      </c>
      <c r="BW954" s="15">
        <f t="shared" ca="1" si="535"/>
        <v>10117.543663211212</v>
      </c>
      <c r="BX954" s="15">
        <f t="shared" ca="1" si="536"/>
        <v>12082.739966597856</v>
      </c>
      <c r="BY954" s="15">
        <f t="shared" ca="1" si="537"/>
        <v>21638.388129042392</v>
      </c>
      <c r="BZ954" s="15">
        <f t="shared" ca="1" si="538"/>
        <v>26942.248488221619</v>
      </c>
      <c r="CA954" s="15">
        <f t="shared" ca="1" si="539"/>
        <v>31680.72223502511</v>
      </c>
      <c r="CB954" s="15">
        <f ca="1">(AU954*DCF!C$10-DCF!C$5*MAX(AU954*DCF!C$10,0)-MAX(AU954-Inputs!$B$6,0)/Inputs!$B$10)*DCF!C$6</f>
        <v>1037.3457081788795</v>
      </c>
      <c r="CC954" s="15">
        <f ca="1">(AV954*DCF!D$10-DCF!D$5*MAX(AV954*DCF!D$10,0)-MAX(AV954-AU954,0)/Inputs!$B$10)*DCF!D$6</f>
        <v>1389.946144258098</v>
      </c>
      <c r="CD954" s="15">
        <f ca="1">(AW954*DCF!E$10-DCF!E$5*MAX(AW954*DCF!E$10,0)-MAX(AW954-AV954,0)/Inputs!$B$10)*DCF!E$6</f>
        <v>1318.7824289079824</v>
      </c>
      <c r="CE954" s="15">
        <f ca="1">(AX954*DCF!F$10-DCF!F$5*MAX(AX954*DCF!F$10,0)-MAX(AX954-AW954,0)/Inputs!$B$10)*DCF!F$6</f>
        <v>1349.6020664411553</v>
      </c>
      <c r="CF954" s="15">
        <f ca="1">(AY954*DCF!G$10-DCF!G$5*MAX(AY954*DCF!G$10,0)-MAX(AY954-AX954,0)/Inputs!$B$10)*DCF!G$6</f>
        <v>1696.7679552301001</v>
      </c>
      <c r="CG954" s="15">
        <f ca="1">(AZ954*DCF!H$10-DCF!H$5*MAX(AZ954*DCF!H$10,0)-MAX(AZ954-AY954,0)/Inputs!$B$10)*DCF!H$6</f>
        <v>1877.400340209156</v>
      </c>
      <c r="CH954" s="15">
        <f ca="1">(BA954*DCF!I$10-DCF!I$5*MAX(BA954*DCF!I$10,0)-MAX(BA954-AZ954,0)/Inputs!$B$10)*DCF!I$6</f>
        <v>1969.5970186403079</v>
      </c>
      <c r="CI954" s="15">
        <f ca="1">(BB954*DCF!J$10-DCF!J$5*MAX(BB954*DCF!J$10,0)-MAX(BB954-BA954,0)/Inputs!$B$10)*DCF!J$6</f>
        <v>2209.0171084040085</v>
      </c>
      <c r="CJ954" s="15">
        <f ca="1">(BC954*DCF!K$10-DCF!K$5*MAX(BC954*DCF!K$10,0)-MAX(BC954-BB954,0)/Inputs!$B$10)*DCF!K$6</f>
        <v>2411.7315811841695</v>
      </c>
      <c r="CK954" s="15">
        <f ca="1">(BD954*DCF!L$10-DCF!L$5*MAX(BD954*DCF!L$10,0)-MAX(BD954-BC954,0)/Inputs!$B$10)*DCF!L$6</f>
        <v>2794.9132098563896</v>
      </c>
      <c r="CL954" s="15">
        <f ca="1">(BE954*DCF!M$10-DCF!M$5*MAX(BE954*DCF!M$10,0)-MAX(BE954-BD954,0)/Inputs!$B$10)*DCF!M$6</f>
        <v>3215.7914125126354</v>
      </c>
      <c r="CM954" s="15">
        <f ca="1">(BF954*DCF!C$28-DCF!C$5*MAX(BF954*DCF!C$28,0)-MAX(BF954-Inputs!$B$13,0)/Inputs!$B$17)*DCF!C$6</f>
        <v>3244.7565592250453</v>
      </c>
      <c r="CN954" s="15">
        <f ca="1">(BG954*DCF!D$28-DCF!D$5*MAX(BG954*DCF!D$28,0)-MAX(BG954-BF954,0)/Inputs!$B$17)*DCF!D$6</f>
        <v>3015.276813306994</v>
      </c>
      <c r="CO954" s="15">
        <f ca="1">(BH954*DCF!E$28-DCF!E$5*MAX(BH954*DCF!E$28,0)-MAX(BH954-BG954,0)/Inputs!$B$17)*DCF!E$6</f>
        <v>3295.206436834972</v>
      </c>
      <c r="CP954" s="15">
        <f ca="1">(BI954*DCF!F$28-DCF!F$5*MAX(BI954*DCF!F$28,0)-MAX(BI954-BH954,0)/Inputs!$B$17)*DCF!F$6</f>
        <v>4182.6203376520862</v>
      </c>
      <c r="CQ954" s="15">
        <f ca="1">(BJ954*DCF!G$28-DCF!G$5*MAX(BJ954*DCF!G$28,0)-MAX(BJ954-BI954,0)/Inputs!$B$17)*DCF!G$6</f>
        <v>4684.7397186576918</v>
      </c>
      <c r="CR954" s="15">
        <f ca="1">(BK954*DCF!H$28-DCF!H$5*MAX(BK954*DCF!H$28,0)-MAX(BK954-BJ954,0)/Inputs!$B$17)*DCF!H$6</f>
        <v>6202.0969539801008</v>
      </c>
      <c r="CS954" s="15">
        <f ca="1">(BL954*DCF!I$28-DCF!I$5*MAX(BL954*DCF!I$28,0)-MAX(BL954-BK954,0)/Inputs!$B$17)*DCF!I$6</f>
        <v>8519.9205229841882</v>
      </c>
      <c r="CT954" s="15">
        <f ca="1">(BM954*DCF!J$28-DCF!J$5*MAX(BM954*DCF!J$28,0)-MAX(BM954-BL954,0)/Inputs!$B$17)*DCF!J$6</f>
        <v>10152.847360722815</v>
      </c>
      <c r="CU954" s="15">
        <f ca="1">(BN954*DCF!K$28-DCF!K$5*MAX(BN954*DCF!K$28,0)-MAX(BN954-BM954,0)/Inputs!$B$17)*DCF!K$6</f>
        <v>11865.229678609776</v>
      </c>
      <c r="CV954" s="15">
        <f ca="1">(BO954*DCF!L$28-DCF!L$5*MAX(BO954*DCF!L$28,0)-MAX(BO954-BN954,0)/Inputs!$B$17)*DCF!L$6</f>
        <v>14625.403778677277</v>
      </c>
      <c r="CW954" s="15">
        <f ca="1">(BP954*DCF!M$28-DCF!M$5*MAX(BP954*DCF!M$28,0)-MAX(BP954-BO954,0)/Inputs!$B$17)*DCF!M$6</f>
        <v>18231.57711701727</v>
      </c>
      <c r="CX954" s="15">
        <f ca="1">(BQ954*DCF!C$46-DCF!C$5*MAX(BQ954*DCF!C$46,0)-MAX(BQ954-Inputs!$B$20,0)/Inputs!$B$24)*DCF!C$6</f>
        <v>-687.63879059932606</v>
      </c>
      <c r="CY954" s="15">
        <f ca="1">(BR954*DCF!D$46-DCF!D$5*MAX(BR954*DCF!D$46,0)-MAX(BR954-BQ954,0)/Inputs!$B$24)*DCF!D$6</f>
        <v>-430.87124551710025</v>
      </c>
      <c r="CZ954" s="15">
        <f ca="1">(BS954*DCF!E$46-DCF!E$5*MAX(BS954*DCF!E$46,0)-MAX(BS954-BR954,0)/Inputs!$B$24)*DCF!E$6</f>
        <v>-1604.834459683321</v>
      </c>
      <c r="DA954" s="15">
        <f ca="1">(BT954*DCF!F$46-DCF!F$5*MAX(BT954*DCF!F$46,0)-MAX(BT954-BS954,0)/Inputs!$B$24)*DCF!F$6</f>
        <v>-528.12131052860752</v>
      </c>
      <c r="DB954" s="15">
        <f ca="1">(BU954*DCF!G$46-DCF!G$5*MAX(BU954*DCF!G$46,0)-MAX(BU954-BT954,0)/Inputs!$B$24)*DCF!G$6</f>
        <v>-872.07624948402554</v>
      </c>
      <c r="DC954" s="15">
        <f ca="1">(BV954*DCF!H$46-DCF!H$5*MAX(BV954*DCF!H$46,0)-MAX(BV954-BU954,0)/Inputs!$B$24)*DCF!H$6</f>
        <v>-237.35917665552424</v>
      </c>
      <c r="DD954" s="15">
        <f ca="1">(BW954*DCF!I$46-DCF!I$5*MAX(BW954*DCF!I$46,0)-MAX(BW954-BV954,0)/Inputs!$B$24)*DCF!I$6</f>
        <v>-356.05306898587526</v>
      </c>
      <c r="DE954" s="15">
        <f ca="1">(BX954*DCF!J$46-DCF!J$5*MAX(BX954*DCF!J$46,0)-MAX(BX954-BW954,0)/Inputs!$B$24)*DCF!J$6</f>
        <v>-14.300433886548721</v>
      </c>
      <c r="DF954" s="15">
        <f ca="1">(BY954*DCF!K$46-DCF!K$5*MAX(BY954*DCF!K$46,0)-MAX(BY954-BX954,0)/Inputs!$B$24)*DCF!K$6</f>
        <v>-1104.8223765090329</v>
      </c>
      <c r="DG954" s="15">
        <f ca="1">(BZ954*DCF!L$46-DCF!L$5*MAX(BZ954*DCF!L$46,0)-MAX(BZ954-BY954,0)/Inputs!$B$24)*DCF!L$6</f>
        <v>662.11193976308789</v>
      </c>
      <c r="DH954" s="15">
        <f ca="1">(CA954*DCF!M$46-DCF!M$5*MAX(CA954*DCF!M$46,0)-MAX(CA954-BZ954,0)/Inputs!$B$24)*DCF!M$6</f>
        <v>1493.0369509966347</v>
      </c>
      <c r="DI954" s="15">
        <f ca="1">SUM(CB954:CL954)+BE954*DCF!M$10*(1+Inputs!$B$30)*(1-Inputs!$B$33)*(1-Inputs!$B$30/Inputs!$B$31)/(Inputs!$B$29-Inputs!$B$30)*DCF!M$6</f>
        <v>93514.350338231961</v>
      </c>
      <c r="DJ954" s="15">
        <f ca="1">SUM(CM954:CW954)+BP954*DCF!M$28*(1+Inputs!$B$30)*(1-Inputs!$B$33)*(1-Inputs!$B$30/Inputs!$B$31)/(Inputs!$B$29-Inputs!$B$30)*DCF!M$6</f>
        <v>503311.56339174259</v>
      </c>
      <c r="DK954" s="15">
        <f ca="1">SUM(CX954:DH954)+CA954*DCF!M$46*(1+Inputs!$B$30)*(1-Inputs!$B$33)*(1-Inputs!$B$30/Inputs!$B$31)/(Inputs!$B$29-Inputs!$B$30)*DCF!M$6</f>
        <v>45301.221175719445</v>
      </c>
      <c r="DM954" s="15">
        <f ca="1">DI954+DJ954+DK954+Inputs!$B$34+Inputs!$B$36-Inputs!$B$35</f>
        <v>718978.13490569394</v>
      </c>
    </row>
    <row r="955" spans="1:117" x14ac:dyDescent="0.75">
      <c r="A955" s="11">
        <v>942</v>
      </c>
      <c r="C955" s="24">
        <f t="shared" ca="1" si="544"/>
        <v>0.76537556456417755</v>
      </c>
      <c r="D955" s="24">
        <f t="shared" ca="1" si="544"/>
        <v>-1.127278490395021</v>
      </c>
      <c r="E955" s="24">
        <f t="shared" ca="1" si="544"/>
        <v>-0.62456411285684721</v>
      </c>
      <c r="F955" s="24">
        <f t="shared" ca="1" si="544"/>
        <v>0.36890900032040952</v>
      </c>
      <c r="G955" s="24">
        <f t="shared" ca="1" si="544"/>
        <v>0.40193919120303073</v>
      </c>
      <c r="H955" s="24">
        <f t="shared" ca="1" si="544"/>
        <v>0.43153237893437957</v>
      </c>
      <c r="I955" s="24">
        <f t="shared" ca="1" si="544"/>
        <v>1.2096776747161149</v>
      </c>
      <c r="J955" s="24">
        <f t="shared" ca="1" si="544"/>
        <v>6.940714195177862E-2</v>
      </c>
      <c r="K955" s="24">
        <f t="shared" ca="1" si="544"/>
        <v>0.64015562538689963</v>
      </c>
      <c r="L955" s="24">
        <f t="shared" ca="1" si="544"/>
        <v>0.23457151433127296</v>
      </c>
      <c r="M955" s="24">
        <f t="shared" ca="1" si="544"/>
        <v>-0.27373660159714397</v>
      </c>
      <c r="N955" s="24">
        <f ca="1">SQRT(Inputs!$B$38)*C955+SQRT(1-Inputs!$B$38)*_xlfn.NORM.S.INV(RAND())</f>
        <v>1.8434358501006334</v>
      </c>
      <c r="O955" s="24">
        <f ca="1">SQRT(Inputs!$B$38)*D955+SQRT(1-Inputs!$B$38)*_xlfn.NORM.S.INV(RAND())</f>
        <v>-1.0440384100261175</v>
      </c>
      <c r="P955" s="24">
        <f ca="1">SQRT(Inputs!$B$38)*E955+SQRT(1-Inputs!$B$38)*_xlfn.NORM.S.INV(RAND())</f>
        <v>3.6768809661062996E-2</v>
      </c>
      <c r="Q955" s="24">
        <f ca="1">SQRT(Inputs!$B$38)*F955+SQRT(1-Inputs!$B$38)*_xlfn.NORM.S.INV(RAND())</f>
        <v>0.76387177659983774</v>
      </c>
      <c r="R955" s="24">
        <f ca="1">SQRT(Inputs!$B$38)*G955+SQRT(1-Inputs!$B$38)*_xlfn.NORM.S.INV(RAND())</f>
        <v>1.3363469820046869</v>
      </c>
      <c r="S955" s="24">
        <f ca="1">SQRT(Inputs!$B$38)*H955+SQRT(1-Inputs!$B$38)*_xlfn.NORM.S.INV(RAND())</f>
        <v>-1.8682610086567941</v>
      </c>
      <c r="T955" s="24">
        <f ca="1">SQRT(Inputs!$B$38)*I955+SQRT(1-Inputs!$B$38)*_xlfn.NORM.S.INV(RAND())</f>
        <v>-3.4731776114155233E-2</v>
      </c>
      <c r="U955" s="24">
        <f ca="1">SQRT(Inputs!$B$38)*J955+SQRT(1-Inputs!$B$38)*_xlfn.NORM.S.INV(RAND())</f>
        <v>-1.233477247441751</v>
      </c>
      <c r="V955" s="24">
        <f ca="1">SQRT(Inputs!$B$38)*K955+SQRT(1-Inputs!$B$38)*_xlfn.NORM.S.INV(RAND())</f>
        <v>-1.8087521247807992E-2</v>
      </c>
      <c r="W955" s="24">
        <f ca="1">SQRT(Inputs!$B$38)*L955+SQRT(1-Inputs!$B$38)*_xlfn.NORM.S.INV(RAND())</f>
        <v>-9.9597108218670877E-2</v>
      </c>
      <c r="X955" s="24">
        <f ca="1">SQRT(Inputs!$B$38)*M955+SQRT(1-Inputs!$B$38)*_xlfn.NORM.S.INV(RAND())</f>
        <v>1.6554515951297175</v>
      </c>
      <c r="Y955" s="24">
        <f ca="1">SQRT(Inputs!$B$38)*C955+SQRT(1-Inputs!$B$38)*_xlfn.NORM.S.INV(RAND())</f>
        <v>0.18144441451859694</v>
      </c>
      <c r="Z955" s="24">
        <f ca="1">SQRT(Inputs!$B$38)*D955+SQRT(1-Inputs!$B$38)*_xlfn.NORM.S.INV(RAND())</f>
        <v>2.2534568073654113</v>
      </c>
      <c r="AA955" s="24">
        <f ca="1">SQRT(Inputs!$B$38)*E955+SQRT(1-Inputs!$B$38)*_xlfn.NORM.S.INV(RAND())</f>
        <v>-0.14622111782767472</v>
      </c>
      <c r="AB955" s="24">
        <f ca="1">SQRT(Inputs!$B$38)*F955+SQRT(1-Inputs!$B$38)*_xlfn.NORM.S.INV(RAND())</f>
        <v>9.4776738588863346E-2</v>
      </c>
      <c r="AC955" s="24">
        <f ca="1">SQRT(Inputs!$B$38)*G955+SQRT(1-Inputs!$B$38)*_xlfn.NORM.S.INV(RAND())</f>
        <v>-0.31120881289858165</v>
      </c>
      <c r="AD955" s="24">
        <f ca="1">SQRT(Inputs!$B$38)*H955+SQRT(1-Inputs!$B$38)*_xlfn.NORM.S.INV(RAND())</f>
        <v>0.39886895659566984</v>
      </c>
      <c r="AE955" s="24">
        <f ca="1">SQRT(Inputs!$B$38)*I955+SQRT(1-Inputs!$B$38)*_xlfn.NORM.S.INV(RAND())</f>
        <v>-0.33698284392698818</v>
      </c>
      <c r="AF955" s="24">
        <f ca="1">SQRT(Inputs!$B$38)*J955+SQRT(1-Inputs!$B$38)*_xlfn.NORM.S.INV(RAND())</f>
        <v>1.5430967279105288</v>
      </c>
      <c r="AG955" s="24">
        <f ca="1">SQRT(Inputs!$B$38)*K955+SQRT(1-Inputs!$B$38)*_xlfn.NORM.S.INV(RAND())</f>
        <v>0.9054321001651352</v>
      </c>
      <c r="AH955" s="24">
        <f ca="1">SQRT(Inputs!$B$38)*L955+SQRT(1-Inputs!$B$38)*_xlfn.NORM.S.INV(RAND())</f>
        <v>0.47301712998953804</v>
      </c>
      <c r="AI955" s="24">
        <f ca="1">SQRT(Inputs!$B$38)*M955+SQRT(1-Inputs!$B$38)*_xlfn.NORM.S.INV(RAND())</f>
        <v>-0.44652312531524674</v>
      </c>
      <c r="AJ955" s="24">
        <f ca="1">SQRT(Inputs!$B$38)*C955+SQRT(1-Inputs!$B$38)*_xlfn.NORM.S.INV(RAND())</f>
        <v>1.8178726608839235</v>
      </c>
      <c r="AK955" s="24">
        <f ca="1">SQRT(Inputs!$B$38)*D955+SQRT(1-Inputs!$B$38)*_xlfn.NORM.S.INV(RAND())</f>
        <v>-0.97635030778502019</v>
      </c>
      <c r="AL955" s="24">
        <f ca="1">SQRT(Inputs!$B$38)*E955+SQRT(1-Inputs!$B$38)*_xlfn.NORM.S.INV(RAND())</f>
        <v>0.21430298315723528</v>
      </c>
      <c r="AM955" s="24">
        <f ca="1">SQRT(Inputs!$B$38)*F955+SQRT(1-Inputs!$B$38)*_xlfn.NORM.S.INV(RAND())</f>
        <v>0.2123612724698713</v>
      </c>
      <c r="AN955" s="24">
        <f ca="1">SQRT(Inputs!$B$38)*G955+SQRT(1-Inputs!$B$38)*_xlfn.NORM.S.INV(RAND())</f>
        <v>-0.17195750163438384</v>
      </c>
      <c r="AO955" s="24">
        <f ca="1">SQRT(Inputs!$B$38)*H955+SQRT(1-Inputs!$B$38)*_xlfn.NORM.S.INV(RAND())</f>
        <v>0.51409054466827975</v>
      </c>
      <c r="AP955" s="24">
        <f ca="1">SQRT(Inputs!$B$38)*I955+SQRT(1-Inputs!$B$38)*_xlfn.NORM.S.INV(RAND())</f>
        <v>1.1276155399785368</v>
      </c>
      <c r="AQ955" s="24">
        <f ca="1">SQRT(Inputs!$B$38)*J955+SQRT(1-Inputs!$B$38)*_xlfn.NORM.S.INV(RAND())</f>
        <v>0.47295987741174245</v>
      </c>
      <c r="AR955" s="24">
        <f ca="1">SQRT(Inputs!$B$38)*K955+SQRT(1-Inputs!$B$38)*_xlfn.NORM.S.INV(RAND())</f>
        <v>-0.25370855806689119</v>
      </c>
      <c r="AS955" s="24">
        <f ca="1">SQRT(Inputs!$B$38)*L955+SQRT(1-Inputs!$B$38)*_xlfn.NORM.S.INV(RAND())</f>
        <v>-0.52613226989953843</v>
      </c>
      <c r="AT955" s="24">
        <f ca="1">SQRT(Inputs!$B$38)*M955+SQRT(1-Inputs!$B$38)*_xlfn.NORM.S.INV(RAND())</f>
        <v>-0.85725844219990854</v>
      </c>
      <c r="AU955" s="15">
        <f ca="1">Inputs!$B$6*EXP($B$8-0.5*C$5^2+C$5*N955)</f>
        <v>6687.6314452562519</v>
      </c>
      <c r="AV955" s="15">
        <f t="shared" ca="1" si="510"/>
        <v>6982.0012587061856</v>
      </c>
      <c r="AW955" s="15">
        <f t="shared" ca="1" si="511"/>
        <v>8555.6392908364487</v>
      </c>
      <c r="AX955" s="15">
        <f t="shared" ca="1" si="512"/>
        <v>11491.542361970651</v>
      </c>
      <c r="AY955" s="15">
        <f t="shared" ca="1" si="513"/>
        <v>16415.941572231957</v>
      </c>
      <c r="AZ955" s="15">
        <f t="shared" ca="1" si="514"/>
        <v>16343.823076609593</v>
      </c>
      <c r="BA955" s="15">
        <f t="shared" ca="1" si="515"/>
        <v>19928.089644700129</v>
      </c>
      <c r="BB955" s="15">
        <f t="shared" ca="1" si="516"/>
        <v>21561.767524942072</v>
      </c>
      <c r="BC955" s="15">
        <f t="shared" ca="1" si="517"/>
        <v>26361.610794272092</v>
      </c>
      <c r="BD955" s="15">
        <f t="shared" ca="1" si="518"/>
        <v>31996.002494565095</v>
      </c>
      <c r="BE955" s="15">
        <f t="shared" ca="1" si="519"/>
        <v>45587.534010639742</v>
      </c>
      <c r="BF955" s="15">
        <f ca="1">Inputs!$B$13*EXP($B$9-0.5*C$6^2+C$6*Y955)</f>
        <v>14337.591843973141</v>
      </c>
      <c r="BG955" s="15">
        <f t="shared" ca="1" si="520"/>
        <v>26240.622947193162</v>
      </c>
      <c r="BH955" s="15">
        <f t="shared" ca="1" si="521"/>
        <v>31293.023584615094</v>
      </c>
      <c r="BI955" s="15">
        <f t="shared" ca="1" si="522"/>
        <v>38870.291304681661</v>
      </c>
      <c r="BJ955" s="15">
        <f t="shared" ca="1" si="523"/>
        <v>45562.024949522347</v>
      </c>
      <c r="BK955" s="15">
        <f t="shared" ca="1" si="524"/>
        <v>59039.286398160548</v>
      </c>
      <c r="BL955" s="15">
        <f t="shared" ca="1" si="525"/>
        <v>69423.721067269857</v>
      </c>
      <c r="BM955" s="15">
        <f t="shared" ca="1" si="526"/>
        <v>103368.4936866085</v>
      </c>
      <c r="BN955" s="15">
        <f t="shared" ca="1" si="527"/>
        <v>141700.51867159826</v>
      </c>
      <c r="BO955" s="15">
        <f t="shared" ca="1" si="528"/>
        <v>184202.59370410163</v>
      </c>
      <c r="BP955" s="15">
        <f t="shared" ca="1" si="529"/>
        <v>215534.58596224571</v>
      </c>
      <c r="BQ955" s="15">
        <f ca="1">Inputs!$B$20*EXP($B$10-0.5*C$7^2+C$7*AJ955)</f>
        <v>8173.8609111450205</v>
      </c>
      <c r="BR955" s="15">
        <f t="shared" ca="1" si="530"/>
        <v>8134.0060033132013</v>
      </c>
      <c r="BS955" s="15">
        <f t="shared" ca="1" si="531"/>
        <v>11845.751506306262</v>
      </c>
      <c r="BT955" s="15">
        <f t="shared" ca="1" si="532"/>
        <v>17268.420644759502</v>
      </c>
      <c r="BU955" s="15">
        <f t="shared" ca="1" si="533"/>
        <v>22956.617709027079</v>
      </c>
      <c r="BV955" s="15">
        <f t="shared" ca="1" si="534"/>
        <v>35861.36153360903</v>
      </c>
      <c r="BW955" s="15">
        <f t="shared" ca="1" si="535"/>
        <v>63531.240317841133</v>
      </c>
      <c r="BX955" s="15">
        <f t="shared" ca="1" si="536"/>
        <v>97696.24166845149</v>
      </c>
      <c r="BY955" s="15">
        <f t="shared" ca="1" si="537"/>
        <v>130403.02494095561</v>
      </c>
      <c r="BZ955" s="15">
        <f t="shared" ca="1" si="538"/>
        <v>166105.2385654937</v>
      </c>
      <c r="CA955" s="15">
        <f t="shared" ca="1" si="539"/>
        <v>200358.31082608164</v>
      </c>
      <c r="CB955" s="15">
        <f ca="1">(AU955*DCF!C$10-DCF!C$5*MAX(AU955*DCF!C$10,0)-MAX(AU955-Inputs!$B$6,0)/Inputs!$B$10)*DCF!C$6</f>
        <v>1030.7719509167114</v>
      </c>
      <c r="CC955" s="15">
        <f ca="1">(AV955*DCF!D$10-DCF!D$5*MAX(AV955*DCF!D$10,0)-MAX(AV955-AU955,0)/Inputs!$B$10)*DCF!D$6</f>
        <v>1630.0411304993213</v>
      </c>
      <c r="CD955" s="15">
        <f ca="1">(AW955*DCF!E$10-DCF!E$5*MAX(AW955*DCF!E$10,0)-MAX(AW955-AV955,0)/Inputs!$B$10)*DCF!E$6</f>
        <v>1620.9124661129015</v>
      </c>
      <c r="CE955" s="15">
        <f ca="1">(AX955*DCF!F$10-DCF!F$5*MAX(AX955*DCF!F$10,0)-MAX(AX955-AW955,0)/Inputs!$B$10)*DCF!F$6</f>
        <v>1897.6967442107384</v>
      </c>
      <c r="CF955" s="15">
        <f ca="1">(AY955*DCF!G$10-DCF!G$5*MAX(AY955*DCF!G$10,0)-MAX(AY955-AX955,0)/Inputs!$B$10)*DCF!G$6</f>
        <v>2435.7834856234294</v>
      </c>
      <c r="CG955" s="15">
        <f ca="1">(AZ955*DCF!H$10-DCF!H$5*MAX(AZ955*DCF!H$10,0)-MAX(AZ955-AY955,0)/Inputs!$B$10)*DCF!H$6</f>
        <v>3173.1649734528851</v>
      </c>
      <c r="CH955" s="15">
        <f ca="1">(BA955*DCF!I$10-DCF!I$5*MAX(BA955*DCF!I$10,0)-MAX(BA955-AZ955,0)/Inputs!$B$10)*DCF!I$6</f>
        <v>3052.1897006444869</v>
      </c>
      <c r="CI955" s="15">
        <f ca="1">(BB955*DCF!J$10-DCF!J$5*MAX(BB955*DCF!J$10,0)-MAX(BB955-BA955,0)/Inputs!$B$10)*DCF!J$6</f>
        <v>3452.4923756742733</v>
      </c>
      <c r="CJ955" s="15">
        <f ca="1">(BC955*DCF!K$10-DCF!K$5*MAX(BC955*DCF!K$10,0)-MAX(BC955-BB955,0)/Inputs!$B$10)*DCF!K$6</f>
        <v>3571.8909773064752</v>
      </c>
      <c r="CK955" s="15">
        <f ca="1">(BD955*DCF!L$10-DCF!L$5*MAX(BD955*DCF!L$10,0)-MAX(BD955-BC955,0)/Inputs!$B$10)*DCF!L$6</f>
        <v>4096.9875355157892</v>
      </c>
      <c r="CL955" s="15">
        <f ca="1">(BE955*DCF!M$10-DCF!M$5*MAX(BE955*DCF!M$10,0)-MAX(BE955-BD955,0)/Inputs!$B$10)*DCF!M$6</f>
        <v>4809.3370163406535</v>
      </c>
      <c r="CM955" s="15">
        <f ca="1">(BF955*DCF!C$28-DCF!C$5*MAX(BF955*DCF!C$28,0)-MAX(BF955-Inputs!$B$13,0)/Inputs!$B$17)*DCF!C$6</f>
        <v>3694.309015957389</v>
      </c>
      <c r="CN955" s="15">
        <f ca="1">(BG955*DCF!D$28-DCF!D$5*MAX(BG955*DCF!D$28,0)-MAX(BG955-BF955,0)/Inputs!$B$17)*DCF!D$6</f>
        <v>5189.0063828926313</v>
      </c>
      <c r="CO955" s="15">
        <f ca="1">(BH955*DCF!E$28-DCF!E$5*MAX(BH955*DCF!E$28,0)-MAX(BH955-BG955,0)/Inputs!$B$17)*DCF!E$6</f>
        <v>7866.9828761765111</v>
      </c>
      <c r="CP955" s="15">
        <f ca="1">(BI955*DCF!F$28-DCF!F$5*MAX(BI955*DCF!F$28,0)-MAX(BI955-BH955,0)/Inputs!$B$17)*DCF!F$6</f>
        <v>9172.6988559326401</v>
      </c>
      <c r="CQ955" s="15">
        <f ca="1">(BJ955*DCF!G$28-DCF!G$5*MAX(BJ955*DCF!G$28,0)-MAX(BJ955-BI955,0)/Inputs!$B$17)*DCF!G$6</f>
        <v>10695.929558435215</v>
      </c>
      <c r="CR955" s="15">
        <f ca="1">(BK955*DCF!H$28-DCF!H$5*MAX(BK955*DCF!H$28,0)-MAX(BK955-BJ955,0)/Inputs!$B$17)*DCF!H$6</f>
        <v>12507.078681357551</v>
      </c>
      <c r="CS955" s="15">
        <f ca="1">(BL955*DCF!I$28-DCF!I$5*MAX(BL955*DCF!I$28,0)-MAX(BL955-BK955,0)/Inputs!$B$17)*DCF!I$6</f>
        <v>14834.714122613139</v>
      </c>
      <c r="CT955" s="15">
        <f ca="1">(BM955*DCF!J$28-DCF!J$5*MAX(BM955*DCF!J$28,0)-MAX(BM955-BL955,0)/Inputs!$B$17)*DCF!J$6</f>
        <v>18558.955814752826</v>
      </c>
      <c r="CU955" s="15">
        <f ca="1">(BN955*DCF!K$28-DCF!K$5*MAX(BN955*DCF!K$28,0)-MAX(BN955-BM955,0)/Inputs!$B$17)*DCF!K$6</f>
        <v>25229.61117032605</v>
      </c>
      <c r="CV955" s="15">
        <f ca="1">(BO955*DCF!L$28-DCF!L$5*MAX(BO955*DCF!L$28,0)-MAX(BO955-BN955,0)/Inputs!$B$17)*DCF!L$6</f>
        <v>31943.103171596078</v>
      </c>
      <c r="CW955" s="15">
        <f ca="1">(BP955*DCF!M$28-DCF!M$5*MAX(BP955*DCF!M$28,0)-MAX(BP955-BO955,0)/Inputs!$B$17)*DCF!M$6</f>
        <v>37277.88348702091</v>
      </c>
      <c r="CX955" s="15">
        <f ca="1">(BQ955*DCF!C$46-DCF!C$5*MAX(BQ955*DCF!C$46,0)-MAX(BQ955-Inputs!$B$20,0)/Inputs!$B$24)*DCF!C$6</f>
        <v>-4184.6611393614457</v>
      </c>
      <c r="CY955" s="15">
        <f ca="1">(BR955*DCF!D$46-DCF!D$5*MAX(BR955*DCF!D$46,0)-MAX(BR955-BQ955,0)/Inputs!$B$24)*DCF!D$6</f>
        <v>-1388.2851372935077</v>
      </c>
      <c r="CZ955" s="15">
        <f ca="1">(BS955*DCF!E$46-DCF!E$5*MAX(BS955*DCF!E$46,0)-MAX(BS955-BR955,0)/Inputs!$B$24)*DCF!E$6</f>
        <v>-2863.8486351638776</v>
      </c>
      <c r="DA955" s="15">
        <f ca="1">(BT955*DCF!F$46-DCF!F$5*MAX(BT955*DCF!F$46,0)-MAX(BT955-BS955,0)/Inputs!$B$24)*DCF!F$6</f>
        <v>-3232.160827594188</v>
      </c>
      <c r="DB955" s="15">
        <f ca="1">(BU955*DCF!G$46-DCF!G$5*MAX(BU955*DCF!G$46,0)-MAX(BU955-BT955,0)/Inputs!$B$24)*DCF!G$6</f>
        <v>-2685.6123703614198</v>
      </c>
      <c r="DC955" s="15">
        <f ca="1">(BV955*DCF!H$46-DCF!H$5*MAX(BV955*DCF!H$46,0)-MAX(BV955-BU955,0)/Inputs!$B$24)*DCF!H$6</f>
        <v>-4010.0700748115837</v>
      </c>
      <c r="DD955" s="15">
        <f ca="1">(BW955*DCF!I$46-DCF!I$5*MAX(BW955*DCF!I$46,0)-MAX(BW955-BV955,0)/Inputs!$B$24)*DCF!I$6</f>
        <v>-6475.6731565546797</v>
      </c>
      <c r="DE955" s="15">
        <f ca="1">(BX955*DCF!J$46-DCF!J$5*MAX(BX955*DCF!J$46,0)-MAX(BX955-BW955,0)/Inputs!$B$24)*DCF!J$6</f>
        <v>-4961.9130849212925</v>
      </c>
      <c r="DF955" s="15">
        <f ca="1">(BY955*DCF!K$46-DCF!K$5*MAX(BY955*DCF!K$46,0)-MAX(BY955-BX955,0)/Inputs!$B$24)*DCF!K$6</f>
        <v>-563.23511137536423</v>
      </c>
      <c r="DG955" s="15">
        <f ca="1">(BZ955*DCF!L$46-DCF!L$5*MAX(BZ955*DCF!L$46,0)-MAX(BZ955-BY955,0)/Inputs!$B$24)*DCF!L$6</f>
        <v>3402.5581118500722</v>
      </c>
      <c r="DH955" s="15">
        <f ca="1">(CA955*DCF!M$46-DCF!M$5*MAX(CA955*DCF!M$46,0)-MAX(CA955-BZ955,0)/Inputs!$B$24)*DCF!M$6</f>
        <v>8546.4879795244924</v>
      </c>
      <c r="DI955" s="15">
        <f ca="1">SUM(CB955:CL955)+BE955*DCF!M$10*(1+Inputs!$B$30)*(1-Inputs!$B$33)*(1-Inputs!$B$30/Inputs!$B$31)/(Inputs!$B$29-Inputs!$B$30)*DCF!M$6</f>
        <v>157641.97834063717</v>
      </c>
      <c r="DJ955" s="15">
        <f ca="1">SUM(CM955:CW955)+BP955*DCF!M$28*(1+Inputs!$B$30)*(1-Inputs!$B$33)*(1-Inputs!$B$30/Inputs!$B$31)/(Inputs!$B$29-Inputs!$B$30)*DCF!M$6</f>
        <v>976751.07698075112</v>
      </c>
      <c r="DK955" s="15">
        <f ca="1">SUM(CX955:DH955)+CA955*DCF!M$46*(1+Inputs!$B$30)*(1-Inputs!$B$33)*(1-Inputs!$B$30/Inputs!$B$31)/(Inputs!$B$29-Inputs!$B$30)*DCF!M$6</f>
        <v>291361.26905024867</v>
      </c>
      <c r="DM955" s="15">
        <f ca="1">DI955+DJ955+DK955+Inputs!$B$34+Inputs!$B$36-Inputs!$B$35</f>
        <v>1502605.3243716371</v>
      </c>
    </row>
    <row r="956" spans="1:117" x14ac:dyDescent="0.75">
      <c r="A956" s="11">
        <v>943</v>
      </c>
      <c r="C956" s="24">
        <f t="shared" ca="1" si="544"/>
        <v>-0.4498067077272655</v>
      </c>
      <c r="D956" s="24">
        <f t="shared" ca="1" si="544"/>
        <v>1.0624388512195526</v>
      </c>
      <c r="E956" s="24">
        <f t="shared" ca="1" si="544"/>
        <v>0.20961783527793001</v>
      </c>
      <c r="F956" s="24">
        <f t="shared" ca="1" si="544"/>
        <v>-4.6295995167143542E-2</v>
      </c>
      <c r="G956" s="24">
        <f t="shared" ca="1" si="544"/>
        <v>1.649154452950325</v>
      </c>
      <c r="H956" s="24">
        <f t="shared" ca="1" si="544"/>
        <v>6.2433861948037989E-2</v>
      </c>
      <c r="I956" s="24">
        <f t="shared" ca="1" si="544"/>
        <v>-6.0922212912837767E-2</v>
      </c>
      <c r="J956" s="24">
        <f t="shared" ca="1" si="544"/>
        <v>-0.31585336671448505</v>
      </c>
      <c r="K956" s="24">
        <f t="shared" ca="1" si="544"/>
        <v>1.6829968113004161</v>
      </c>
      <c r="L956" s="24">
        <f t="shared" ca="1" si="544"/>
        <v>-1.1445704461176547</v>
      </c>
      <c r="M956" s="24">
        <f t="shared" ca="1" si="544"/>
        <v>-0.21941506293314991</v>
      </c>
      <c r="N956" s="24">
        <f ca="1">SQRT(Inputs!$B$38)*C956+SQRT(1-Inputs!$B$38)*_xlfn.NORM.S.INV(RAND())</f>
        <v>0.10737587284133285</v>
      </c>
      <c r="O956" s="24">
        <f ca="1">SQRT(Inputs!$B$38)*D956+SQRT(1-Inputs!$B$38)*_xlfn.NORM.S.INV(RAND())</f>
        <v>1.6126678095364264</v>
      </c>
      <c r="P956" s="24">
        <f ca="1">SQRT(Inputs!$B$38)*E956+SQRT(1-Inputs!$B$38)*_xlfn.NORM.S.INV(RAND())</f>
        <v>-0.29106936150111973</v>
      </c>
      <c r="Q956" s="24">
        <f ca="1">SQRT(Inputs!$B$38)*F956+SQRT(1-Inputs!$B$38)*_xlfn.NORM.S.INV(RAND())</f>
        <v>1.5550223304858621</v>
      </c>
      <c r="R956" s="24">
        <f ca="1">SQRT(Inputs!$B$38)*G956+SQRT(1-Inputs!$B$38)*_xlfn.NORM.S.INV(RAND())</f>
        <v>0.60360642152269239</v>
      </c>
      <c r="S956" s="24">
        <f ca="1">SQRT(Inputs!$B$38)*H956+SQRT(1-Inputs!$B$38)*_xlfn.NORM.S.INV(RAND())</f>
        <v>-0.37739140124531939</v>
      </c>
      <c r="T956" s="24">
        <f ca="1">SQRT(Inputs!$B$38)*I956+SQRT(1-Inputs!$B$38)*_xlfn.NORM.S.INV(RAND())</f>
        <v>-0.49508606881528905</v>
      </c>
      <c r="U956" s="24">
        <f ca="1">SQRT(Inputs!$B$38)*J956+SQRT(1-Inputs!$B$38)*_xlfn.NORM.S.INV(RAND())</f>
        <v>-0.99991683320202085</v>
      </c>
      <c r="V956" s="24">
        <f ca="1">SQRT(Inputs!$B$38)*K956+SQRT(1-Inputs!$B$38)*_xlfn.NORM.S.INV(RAND())</f>
        <v>1.6015358465575062</v>
      </c>
      <c r="W956" s="24">
        <f ca="1">SQRT(Inputs!$B$38)*L956+SQRT(1-Inputs!$B$38)*_xlfn.NORM.S.INV(RAND())</f>
        <v>-1.5463796880201133</v>
      </c>
      <c r="X956" s="24">
        <f ca="1">SQRT(Inputs!$B$38)*M956+SQRT(1-Inputs!$B$38)*_xlfn.NORM.S.INV(RAND())</f>
        <v>0.64056233469913737</v>
      </c>
      <c r="Y956" s="24">
        <f ca="1">SQRT(Inputs!$B$38)*C956+SQRT(1-Inputs!$B$38)*_xlfn.NORM.S.INV(RAND())</f>
        <v>-1.8939811394748236</v>
      </c>
      <c r="Z956" s="24">
        <f ca="1">SQRT(Inputs!$B$38)*D956+SQRT(1-Inputs!$B$38)*_xlfn.NORM.S.INV(RAND())</f>
        <v>1.4605388573524203</v>
      </c>
      <c r="AA956" s="24">
        <f ca="1">SQRT(Inputs!$B$38)*E956+SQRT(1-Inputs!$B$38)*_xlfn.NORM.S.INV(RAND())</f>
        <v>0.76538371876212108</v>
      </c>
      <c r="AB956" s="24">
        <f ca="1">SQRT(Inputs!$B$38)*F956+SQRT(1-Inputs!$B$38)*_xlfn.NORM.S.INV(RAND())</f>
        <v>0.84999001789916795</v>
      </c>
      <c r="AC956" s="24">
        <f ca="1">SQRT(Inputs!$B$38)*G956+SQRT(1-Inputs!$B$38)*_xlfn.NORM.S.INV(RAND())</f>
        <v>1.4670839372483981</v>
      </c>
      <c r="AD956" s="24">
        <f ca="1">SQRT(Inputs!$B$38)*H956+SQRT(1-Inputs!$B$38)*_xlfn.NORM.S.INV(RAND())</f>
        <v>-0.38117311808341409</v>
      </c>
      <c r="AE956" s="24">
        <f ca="1">SQRT(Inputs!$B$38)*I956+SQRT(1-Inputs!$B$38)*_xlfn.NORM.S.INV(RAND())</f>
        <v>2.0526666804484921</v>
      </c>
      <c r="AF956" s="24">
        <f ca="1">SQRT(Inputs!$B$38)*J956+SQRT(1-Inputs!$B$38)*_xlfn.NORM.S.INV(RAND())</f>
        <v>0.70618492493760654</v>
      </c>
      <c r="AG956" s="24">
        <f ca="1">SQRT(Inputs!$B$38)*K956+SQRT(1-Inputs!$B$38)*_xlfn.NORM.S.INV(RAND())</f>
        <v>0.91411787076197426</v>
      </c>
      <c r="AH956" s="24">
        <f ca="1">SQRT(Inputs!$B$38)*L956+SQRT(1-Inputs!$B$38)*_xlfn.NORM.S.INV(RAND())</f>
        <v>-0.45321007117380852</v>
      </c>
      <c r="AI956" s="24">
        <f ca="1">SQRT(Inputs!$B$38)*M956+SQRT(1-Inputs!$B$38)*_xlfn.NORM.S.INV(RAND())</f>
        <v>-1.5629012060248897</v>
      </c>
      <c r="AJ956" s="24">
        <f ca="1">SQRT(Inputs!$B$38)*C956+SQRT(1-Inputs!$B$38)*_xlfn.NORM.S.INV(RAND())</f>
        <v>0.11199322724837543</v>
      </c>
      <c r="AK956" s="24">
        <f ca="1">SQRT(Inputs!$B$38)*D956+SQRT(1-Inputs!$B$38)*_xlfn.NORM.S.INV(RAND())</f>
        <v>0.55721041300743268</v>
      </c>
      <c r="AL956" s="24">
        <f ca="1">SQRT(Inputs!$B$38)*E956+SQRT(1-Inputs!$B$38)*_xlfn.NORM.S.INV(RAND())</f>
        <v>0.30092819356232303</v>
      </c>
      <c r="AM956" s="24">
        <f ca="1">SQRT(Inputs!$B$38)*F956+SQRT(1-Inputs!$B$38)*_xlfn.NORM.S.INV(RAND())</f>
        <v>-0.8752377989498904</v>
      </c>
      <c r="AN956" s="24">
        <f ca="1">SQRT(Inputs!$B$38)*G956+SQRT(1-Inputs!$B$38)*_xlfn.NORM.S.INV(RAND())</f>
        <v>0.98065885324828839</v>
      </c>
      <c r="AO956" s="24">
        <f ca="1">SQRT(Inputs!$B$38)*H956+SQRT(1-Inputs!$B$38)*_xlfn.NORM.S.INV(RAND())</f>
        <v>-1.1842788304566276</v>
      </c>
      <c r="AP956" s="24">
        <f ca="1">SQRT(Inputs!$B$38)*I956+SQRT(1-Inputs!$B$38)*_xlfn.NORM.S.INV(RAND())</f>
        <v>1.1761807434704159</v>
      </c>
      <c r="AQ956" s="24">
        <f ca="1">SQRT(Inputs!$B$38)*J956+SQRT(1-Inputs!$B$38)*_xlfn.NORM.S.INV(RAND())</f>
        <v>-0.28452562889304256</v>
      </c>
      <c r="AR956" s="24">
        <f ca="1">SQRT(Inputs!$B$38)*K956+SQRT(1-Inputs!$B$38)*_xlfn.NORM.S.INV(RAND())</f>
        <v>2.3745573793549855</v>
      </c>
      <c r="AS956" s="24">
        <f ca="1">SQRT(Inputs!$B$38)*L956+SQRT(1-Inputs!$B$38)*_xlfn.NORM.S.INV(RAND())</f>
        <v>-0.34157736936698513</v>
      </c>
      <c r="AT956" s="24">
        <f ca="1">SQRT(Inputs!$B$38)*M956+SQRT(1-Inputs!$B$38)*_xlfn.NORM.S.INV(RAND())</f>
        <v>0.8463396436852666</v>
      </c>
      <c r="AU956" s="15">
        <f ca="1">Inputs!$B$6*EXP($B$8-0.5*C$5^2+C$5*N956)</f>
        <v>5049.2433478713419</v>
      </c>
      <c r="AV956" s="15">
        <f t="shared" ca="1" si="510"/>
        <v>7790.733873958844</v>
      </c>
      <c r="AW956" s="15">
        <f t="shared" ca="1" si="511"/>
        <v>9133.7003787750946</v>
      </c>
      <c r="AX956" s="15">
        <f t="shared" ca="1" si="512"/>
        <v>13542.492407000589</v>
      </c>
      <c r="AY956" s="15">
        <f t="shared" ca="1" si="513"/>
        <v>17759.110573975038</v>
      </c>
      <c r="AZ956" s="15">
        <f t="shared" ca="1" si="514"/>
        <v>20835.733656546108</v>
      </c>
      <c r="BA956" s="15">
        <f t="shared" ca="1" si="515"/>
        <v>24210.082541500877</v>
      </c>
      <c r="BB956" s="15">
        <f t="shared" ca="1" si="516"/>
        <v>26814.987462938774</v>
      </c>
      <c r="BC956" s="15">
        <f t="shared" ca="1" si="517"/>
        <v>38332.194074424508</v>
      </c>
      <c r="BD956" s="15">
        <f t="shared" ca="1" si="518"/>
        <v>40636.618666800481</v>
      </c>
      <c r="BE956" s="15">
        <f t="shared" ca="1" si="519"/>
        <v>52786.55365045894</v>
      </c>
      <c r="BF956" s="15">
        <f ca="1">Inputs!$B$13*EXP($B$9-0.5*C$6^2+C$6*Y956)</f>
        <v>9501.3753867428877</v>
      </c>
      <c r="BG956" s="15">
        <f t="shared" ca="1" si="520"/>
        <v>15071.228530803197</v>
      </c>
      <c r="BH956" s="15">
        <f t="shared" ca="1" si="521"/>
        <v>20906.715339813611</v>
      </c>
      <c r="BI956" s="15">
        <f t="shared" ca="1" si="522"/>
        <v>29170.195986073802</v>
      </c>
      <c r="BJ956" s="15">
        <f t="shared" ca="1" si="523"/>
        <v>44182.324150590532</v>
      </c>
      <c r="BK956" s="15">
        <f t="shared" ca="1" si="524"/>
        <v>51483.213685580609</v>
      </c>
      <c r="BL956" s="15">
        <f t="shared" ca="1" si="525"/>
        <v>82513.334864467019</v>
      </c>
      <c r="BM956" s="15">
        <f t="shared" ca="1" si="526"/>
        <v>110726.58743269429</v>
      </c>
      <c r="BN956" s="15">
        <f t="shared" ca="1" si="527"/>
        <v>151945.27876285027</v>
      </c>
      <c r="BO956" s="15">
        <f t="shared" ca="1" si="528"/>
        <v>177359.00919632096</v>
      </c>
      <c r="BP956" s="15">
        <f t="shared" ca="1" si="529"/>
        <v>182870.7407346837</v>
      </c>
      <c r="BQ956" s="15">
        <f ca="1">Inputs!$B$20*EXP($B$10-0.5*C$7^2+C$7*AJ956)</f>
        <v>4463.3315237562365</v>
      </c>
      <c r="BR956" s="15">
        <f t="shared" ca="1" si="530"/>
        <v>7228.5312831620286</v>
      </c>
      <c r="BS956" s="15">
        <f t="shared" ca="1" si="531"/>
        <v>10792.275222312661</v>
      </c>
      <c r="BT956" s="15">
        <f t="shared" ca="1" si="532"/>
        <v>11827.513569786881</v>
      </c>
      <c r="BU956" s="15">
        <f t="shared" ca="1" si="533"/>
        <v>20781.303354491658</v>
      </c>
      <c r="BV956" s="15">
        <f t="shared" ca="1" si="534"/>
        <v>22141.811183224658</v>
      </c>
      <c r="BW956" s="15">
        <f t="shared" ca="1" si="535"/>
        <v>39631.245751281465</v>
      </c>
      <c r="BX956" s="15">
        <f t="shared" ca="1" si="536"/>
        <v>52357.381255622713</v>
      </c>
      <c r="BY956" s="15">
        <f t="shared" ca="1" si="537"/>
        <v>115550.99318135422</v>
      </c>
      <c r="BZ956" s="15">
        <f t="shared" ca="1" si="538"/>
        <v>152266.31689505358</v>
      </c>
      <c r="CA956" s="15">
        <f t="shared" ca="1" si="539"/>
        <v>248600.59204546877</v>
      </c>
      <c r="CB956" s="15">
        <f ca="1">(AU956*DCF!C$10-DCF!C$5*MAX(AU956*DCF!C$10,0)-MAX(AU956-Inputs!$B$6,0)/Inputs!$B$10)*DCF!C$6</f>
        <v>1042.4539500787082</v>
      </c>
      <c r="CC956" s="15">
        <f ca="1">(AV956*DCF!D$10-DCF!D$5*MAX(AV956*DCF!D$10,0)-MAX(AV956-AU956,0)/Inputs!$B$10)*DCF!D$6</f>
        <v>1230.4978864056629</v>
      </c>
      <c r="CD956" s="15">
        <f ca="1">(AW956*DCF!E$10-DCF!E$5*MAX(AW956*DCF!E$10,0)-MAX(AW956-AV956,0)/Inputs!$B$10)*DCF!E$6</f>
        <v>1806.3343498058673</v>
      </c>
      <c r="CE956" s="15">
        <f ca="1">(AX956*DCF!F$10-DCF!F$5*MAX(AX956*DCF!F$10,0)-MAX(AX956-AW956,0)/Inputs!$B$10)*DCF!F$6</f>
        <v>2038.9441957053823</v>
      </c>
      <c r="CF956" s="15">
        <f ca="1">(AY956*DCF!G$10-DCF!G$5*MAX(AY956*DCF!G$10,0)-MAX(AY956-AX956,0)/Inputs!$B$10)*DCF!G$6</f>
        <v>2848.577571181022</v>
      </c>
      <c r="CG956" s="15">
        <f ca="1">(AZ956*DCF!H$10-DCF!H$5*MAX(AZ956*DCF!H$10,0)-MAX(AZ956-AY956,0)/Inputs!$B$10)*DCF!H$6</f>
        <v>3498.9630504415686</v>
      </c>
      <c r="CH956" s="15">
        <f ca="1">(BA956*DCF!I$10-DCF!I$5*MAX(BA956*DCF!I$10,0)-MAX(BA956-AZ956,0)/Inputs!$B$10)*DCF!I$6</f>
        <v>3868.7874501969095</v>
      </c>
      <c r="CI956" s="15">
        <f ca="1">(BB956*DCF!J$10-DCF!J$5*MAX(BB956*DCF!J$10,0)-MAX(BB956-BA956,0)/Inputs!$B$10)*DCF!J$6</f>
        <v>4206.7836526523934</v>
      </c>
      <c r="CJ956" s="15">
        <f ca="1">(BC956*DCF!K$10-DCF!K$5*MAX(BC956*DCF!K$10,0)-MAX(BC956-BB956,0)/Inputs!$B$10)*DCF!K$6</f>
        <v>4558.6340258923128</v>
      </c>
      <c r="CK956" s="15">
        <f ca="1">(BD956*DCF!L$10-DCF!L$5*MAX(BD956*DCF!L$10,0)-MAX(BD956-BC956,0)/Inputs!$B$10)*DCF!L$6</f>
        <v>5830.775427887269</v>
      </c>
      <c r="CL956" s="15">
        <f ca="1">(BE956*DCF!M$10-DCF!M$5*MAX(BE956*DCF!M$10,0)-MAX(BE956-BD956,0)/Inputs!$B$10)*DCF!M$6</f>
        <v>5997.4259090963496</v>
      </c>
      <c r="CM956" s="15">
        <f ca="1">(BF956*DCF!C$28-DCF!C$5*MAX(BF956*DCF!C$28,0)-MAX(BF956-Inputs!$B$13,0)/Inputs!$B$17)*DCF!C$6</f>
        <v>2899.7574567980218</v>
      </c>
      <c r="CN956" s="15">
        <f ca="1">(BG956*DCF!D$28-DCF!D$5*MAX(BG956*DCF!D$28,0)-MAX(BG956-BF956,0)/Inputs!$B$17)*DCF!D$6</f>
        <v>3250.5193509826518</v>
      </c>
      <c r="CO956" s="15">
        <f ca="1">(BH956*DCF!E$28-DCF!E$5*MAX(BH956*DCF!E$28,0)-MAX(BH956-BG956,0)/Inputs!$B$17)*DCF!E$6</f>
        <v>4771.0599326289675</v>
      </c>
      <c r="CP956" s="15">
        <f ca="1">(BI956*DCF!F$28-DCF!F$5*MAX(BI956*DCF!F$28,0)-MAX(BI956-BH956,0)/Inputs!$B$17)*DCF!F$6</f>
        <v>6414.4425761711791</v>
      </c>
      <c r="CQ956" s="15">
        <f ca="1">(BJ956*DCF!G$28-DCF!G$5*MAX(BJ956*DCF!G$28,0)-MAX(BJ956-BI956,0)/Inputs!$B$17)*DCF!G$6</f>
        <v>8938.5475556446036</v>
      </c>
      <c r="CR956" s="15">
        <f ca="1">(BK956*DCF!H$28-DCF!H$5*MAX(BK956*DCF!H$28,0)-MAX(BK956-BJ956,0)/Inputs!$B$17)*DCF!H$6</f>
        <v>11598.013399893925</v>
      </c>
      <c r="CS956" s="15">
        <f ca="1">(BL956*DCF!I$28-DCF!I$5*MAX(BL956*DCF!I$28,0)-MAX(BL956-BK956,0)/Inputs!$B$17)*DCF!I$6</f>
        <v>14949.487607794508</v>
      </c>
      <c r="CT956" s="15">
        <f ca="1">(BM956*DCF!J$28-DCF!J$5*MAX(BM956*DCF!J$28,0)-MAX(BM956-BL956,0)/Inputs!$B$17)*DCF!J$6</f>
        <v>20960.374301635151</v>
      </c>
      <c r="CU956" s="15">
        <f ca="1">(BN956*DCF!K$28-DCF!K$5*MAX(BN956*DCF!K$28,0)-MAX(BN956-BM956,0)/Inputs!$B$17)*DCF!K$6</f>
        <v>27039.554550637047</v>
      </c>
      <c r="CV956" s="15">
        <f ca="1">(BO956*DCF!L$28-DCF!L$5*MAX(BO956*DCF!L$28,0)-MAX(BO956-BN956,0)/Inputs!$B$17)*DCF!L$6</f>
        <v>32511.239102267213</v>
      </c>
      <c r="CW956" s="15">
        <f ca="1">(BP956*DCF!M$28-DCF!M$5*MAX(BP956*DCF!M$28,0)-MAX(BP956-BO956,0)/Inputs!$B$17)*DCF!M$6</f>
        <v>33831.104880257248</v>
      </c>
      <c r="CX956" s="15">
        <f ca="1">(BQ956*DCF!C$46-DCF!C$5*MAX(BQ956*DCF!C$46,0)-MAX(BQ956-Inputs!$B$20,0)/Inputs!$B$24)*DCF!C$6</f>
        <v>-1613.8555591844595</v>
      </c>
      <c r="CY956" s="15">
        <f ca="1">(BR956*DCF!D$46-DCF!D$5*MAX(BR956*DCF!D$46,0)-MAX(BR956-BQ956,0)/Inputs!$B$24)*DCF!D$6</f>
        <v>-2413.6295026036105</v>
      </c>
      <c r="CZ956" s="15">
        <f ca="1">(BS956*DCF!E$46-DCF!E$5*MAX(BS956*DCF!E$46,0)-MAX(BS956-BR956,0)/Inputs!$B$24)*DCF!E$6</f>
        <v>-2680.935088293731</v>
      </c>
      <c r="DA956" s="15">
        <f ca="1">(BT956*DCF!F$46-DCF!F$5*MAX(BT956*DCF!F$46,0)-MAX(BT956-BS956,0)/Inputs!$B$24)*DCF!F$6</f>
        <v>-1238.3173260930323</v>
      </c>
      <c r="DB956" s="15">
        <f ca="1">(BU956*DCF!G$46-DCF!G$5*MAX(BU956*DCF!G$46,0)-MAX(BU956-BT956,0)/Inputs!$B$24)*DCF!G$6</f>
        <v>-3710.919964292249</v>
      </c>
      <c r="DC956" s="15">
        <f ca="1">(BV956*DCF!H$46-DCF!H$5*MAX(BV956*DCF!H$46,0)-MAX(BV956-BU956,0)/Inputs!$B$24)*DCF!H$6</f>
        <v>-422.7694718090093</v>
      </c>
      <c r="DD956" s="15">
        <f ca="1">(BW956*DCF!I$46-DCF!I$5*MAX(BW956*DCF!I$46,0)-MAX(BW956-BV956,0)/Inputs!$B$24)*DCF!I$6</f>
        <v>-4105.2410956023004</v>
      </c>
      <c r="DE956" s="15">
        <f ca="1">(BX956*DCF!J$46-DCF!J$5*MAX(BX956*DCF!J$46,0)-MAX(BX956-BW956,0)/Inputs!$B$24)*DCF!J$6</f>
        <v>-1178.5159044822155</v>
      </c>
      <c r="DF956" s="15">
        <f ca="1">(BY956*DCF!K$46-DCF!K$5*MAX(BY956*DCF!K$46,0)-MAX(BY956-BX956,0)/Inputs!$B$24)*DCF!K$6</f>
        <v>-8880.0935291217156</v>
      </c>
      <c r="DG956" s="15">
        <f ca="1">(BZ956*DCF!L$46-DCF!L$5*MAX(BZ956*DCF!L$46,0)-MAX(BZ956-BY956,0)/Inputs!$B$24)*DCF!L$6</f>
        <v>2216.667168636724</v>
      </c>
      <c r="DH956" s="15">
        <f ca="1">(CA956*DCF!M$46-DCF!M$5*MAX(CA956*DCF!M$46,0)-MAX(CA956-BZ956,0)/Inputs!$B$24)*DCF!M$6</f>
        <v>-649.96682926759547</v>
      </c>
      <c r="DI956" s="15">
        <f ca="1">SUM(CB956:CL956)+BE956*DCF!M$10*(1+Inputs!$B$30)*(1-Inputs!$B$33)*(1-Inputs!$B$30/Inputs!$B$31)/(Inputs!$B$29-Inputs!$B$30)*DCF!M$6</f>
        <v>183833.8543084792</v>
      </c>
      <c r="DJ956" s="15">
        <f ca="1">SUM(CM956:CW956)+BP956*DCF!M$28*(1+Inputs!$B$30)*(1-Inputs!$B$33)*(1-Inputs!$B$30/Inputs!$B$31)/(Inputs!$B$29-Inputs!$B$30)*DCF!M$6</f>
        <v>845739.68695447792</v>
      </c>
      <c r="DK956" s="15">
        <f ca="1">SUM(CX956:DH956)+CA956*DCF!M$46*(1+Inputs!$B$30)*(1-Inputs!$B$33)*(1-Inputs!$B$30/Inputs!$B$31)/(Inputs!$B$29-Inputs!$B$30)*DCF!M$6</f>
        <v>359688.38682290993</v>
      </c>
      <c r="DM956" s="15">
        <f ca="1">DI956+DJ956+DK956+Inputs!$B$34+Inputs!$B$36-Inputs!$B$35</f>
        <v>1466112.9280858671</v>
      </c>
    </row>
    <row r="957" spans="1:117" x14ac:dyDescent="0.75">
      <c r="A957" s="11">
        <v>944</v>
      </c>
      <c r="C957" s="24">
        <f t="shared" ca="1" si="544"/>
        <v>0.49448490154745917</v>
      </c>
      <c r="D957" s="24">
        <f t="shared" ca="1" si="544"/>
        <v>-7.6398503890863403E-2</v>
      </c>
      <c r="E957" s="24">
        <f t="shared" ca="1" si="544"/>
        <v>1.4206616779697339</v>
      </c>
      <c r="F957" s="24">
        <f t="shared" ca="1" si="544"/>
        <v>7.264085176127924E-2</v>
      </c>
      <c r="G957" s="24">
        <f t="shared" ca="1" si="544"/>
        <v>0.76447538915212776</v>
      </c>
      <c r="H957" s="24">
        <f t="shared" ca="1" si="544"/>
        <v>0.12244286273629891</v>
      </c>
      <c r="I957" s="24">
        <f t="shared" ca="1" si="544"/>
        <v>0.14695233231336557</v>
      </c>
      <c r="J957" s="24">
        <f t="shared" ca="1" si="544"/>
        <v>-1.4039414775183576</v>
      </c>
      <c r="K957" s="24">
        <f t="shared" ca="1" si="544"/>
        <v>-1.5106650777854034</v>
      </c>
      <c r="L957" s="24">
        <f t="shared" ca="1" si="544"/>
        <v>0.38115103332919065</v>
      </c>
      <c r="M957" s="24">
        <f t="shared" ca="1" si="544"/>
        <v>1.1207241173162663</v>
      </c>
      <c r="N957" s="24">
        <f ca="1">SQRT(Inputs!$B$38)*C957+SQRT(1-Inputs!$B$38)*_xlfn.NORM.S.INV(RAND())</f>
        <v>0.62603083612671839</v>
      </c>
      <c r="O957" s="24">
        <f ca="1">SQRT(Inputs!$B$38)*D957+SQRT(1-Inputs!$B$38)*_xlfn.NORM.S.INV(RAND())</f>
        <v>-0.37112601949478374</v>
      </c>
      <c r="P957" s="24">
        <f ca="1">SQRT(Inputs!$B$38)*E957+SQRT(1-Inputs!$B$38)*_xlfn.NORM.S.INV(RAND())</f>
        <v>-3.0515660755483731E-2</v>
      </c>
      <c r="Q957" s="24">
        <f ca="1">SQRT(Inputs!$B$38)*F957+SQRT(1-Inputs!$B$38)*_xlfn.NORM.S.INV(RAND())</f>
        <v>-0.61102251811035202</v>
      </c>
      <c r="R957" s="24">
        <f ca="1">SQRT(Inputs!$B$38)*G957+SQRT(1-Inputs!$B$38)*_xlfn.NORM.S.INV(RAND())</f>
        <v>1.1880164549849472</v>
      </c>
      <c r="S957" s="24">
        <f ca="1">SQRT(Inputs!$B$38)*H957+SQRT(1-Inputs!$B$38)*_xlfn.NORM.S.INV(RAND())</f>
        <v>-0.28665373736112776</v>
      </c>
      <c r="T957" s="24">
        <f ca="1">SQRT(Inputs!$B$38)*I957+SQRT(1-Inputs!$B$38)*_xlfn.NORM.S.INV(RAND())</f>
        <v>-1.0796069047362169</v>
      </c>
      <c r="U957" s="24">
        <f ca="1">SQRT(Inputs!$B$38)*J957+SQRT(1-Inputs!$B$38)*_xlfn.NORM.S.INV(RAND())</f>
        <v>-1.4312269357333238</v>
      </c>
      <c r="V957" s="24">
        <f ca="1">SQRT(Inputs!$B$38)*K957+SQRT(1-Inputs!$B$38)*_xlfn.NORM.S.INV(RAND())</f>
        <v>-0.26127399662934681</v>
      </c>
      <c r="W957" s="24">
        <f ca="1">SQRT(Inputs!$B$38)*L957+SQRT(1-Inputs!$B$38)*_xlfn.NORM.S.INV(RAND())</f>
        <v>1.9328805505140194</v>
      </c>
      <c r="X957" s="24">
        <f ca="1">SQRT(Inputs!$B$38)*M957+SQRT(1-Inputs!$B$38)*_xlfn.NORM.S.INV(RAND())</f>
        <v>-0.1164381396672961</v>
      </c>
      <c r="Y957" s="24">
        <f ca="1">SQRT(Inputs!$B$38)*C957+SQRT(1-Inputs!$B$38)*_xlfn.NORM.S.INV(RAND())</f>
        <v>-1.5396840243024481</v>
      </c>
      <c r="Z957" s="24">
        <f ca="1">SQRT(Inputs!$B$38)*D957+SQRT(1-Inputs!$B$38)*_xlfn.NORM.S.INV(RAND())</f>
        <v>0.12258862458198919</v>
      </c>
      <c r="AA957" s="24">
        <f ca="1">SQRT(Inputs!$B$38)*E957+SQRT(1-Inputs!$B$38)*_xlfn.NORM.S.INV(RAND())</f>
        <v>0.2546247546760928</v>
      </c>
      <c r="AB957" s="24">
        <f ca="1">SQRT(Inputs!$B$38)*F957+SQRT(1-Inputs!$B$38)*_xlfn.NORM.S.INV(RAND())</f>
        <v>-0.42284383317984947</v>
      </c>
      <c r="AC957" s="24">
        <f ca="1">SQRT(Inputs!$B$38)*G957+SQRT(1-Inputs!$B$38)*_xlfn.NORM.S.INV(RAND())</f>
        <v>-1.0170816595515586</v>
      </c>
      <c r="AD957" s="24">
        <f ca="1">SQRT(Inputs!$B$38)*H957+SQRT(1-Inputs!$B$38)*_xlfn.NORM.S.INV(RAND())</f>
        <v>0.76499579416039398</v>
      </c>
      <c r="AE957" s="24">
        <f ca="1">SQRT(Inputs!$B$38)*I957+SQRT(1-Inputs!$B$38)*_xlfn.NORM.S.INV(RAND())</f>
        <v>0.3110605690573135</v>
      </c>
      <c r="AF957" s="24">
        <f ca="1">SQRT(Inputs!$B$38)*J957+SQRT(1-Inputs!$B$38)*_xlfn.NORM.S.INV(RAND())</f>
        <v>-2.3328780507028974</v>
      </c>
      <c r="AG957" s="24">
        <f ca="1">SQRT(Inputs!$B$38)*K957+SQRT(1-Inputs!$B$38)*_xlfn.NORM.S.INV(RAND())</f>
        <v>-1.3151505015259681</v>
      </c>
      <c r="AH957" s="24">
        <f ca="1">SQRT(Inputs!$B$38)*L957+SQRT(1-Inputs!$B$38)*_xlfn.NORM.S.INV(RAND())</f>
        <v>0.80792336443429957</v>
      </c>
      <c r="AI957" s="24">
        <f ca="1">SQRT(Inputs!$B$38)*M957+SQRT(1-Inputs!$B$38)*_xlfn.NORM.S.INV(RAND())</f>
        <v>0.9389036770043977</v>
      </c>
      <c r="AJ957" s="24">
        <f ca="1">SQRT(Inputs!$B$38)*C957+SQRT(1-Inputs!$B$38)*_xlfn.NORM.S.INV(RAND())</f>
        <v>-1.6584459580830924</v>
      </c>
      <c r="AK957" s="24">
        <f ca="1">SQRT(Inputs!$B$38)*D957+SQRT(1-Inputs!$B$38)*_xlfn.NORM.S.INV(RAND())</f>
        <v>-0.19306489438087696</v>
      </c>
      <c r="AL957" s="24">
        <f ca="1">SQRT(Inputs!$B$38)*E957+SQRT(1-Inputs!$B$38)*_xlfn.NORM.S.INV(RAND())</f>
        <v>1.0090105816791648</v>
      </c>
      <c r="AM957" s="24">
        <f ca="1">SQRT(Inputs!$B$38)*F957+SQRT(1-Inputs!$B$38)*_xlfn.NORM.S.INV(RAND())</f>
        <v>0.47733012148377368</v>
      </c>
      <c r="AN957" s="24">
        <f ca="1">SQRT(Inputs!$B$38)*G957+SQRT(1-Inputs!$B$38)*_xlfn.NORM.S.INV(RAND())</f>
        <v>0.3890999447633739</v>
      </c>
      <c r="AO957" s="24">
        <f ca="1">SQRT(Inputs!$B$38)*H957+SQRT(1-Inputs!$B$38)*_xlfn.NORM.S.INV(RAND())</f>
        <v>-0.78801406757950654</v>
      </c>
      <c r="AP957" s="24">
        <f ca="1">SQRT(Inputs!$B$38)*I957+SQRT(1-Inputs!$B$38)*_xlfn.NORM.S.INV(RAND())</f>
        <v>0.42228982118186909</v>
      </c>
      <c r="AQ957" s="24">
        <f ca="1">SQRT(Inputs!$B$38)*J957+SQRT(1-Inputs!$B$38)*_xlfn.NORM.S.INV(RAND())</f>
        <v>-1.3076007966636534</v>
      </c>
      <c r="AR957" s="24">
        <f ca="1">SQRT(Inputs!$B$38)*K957+SQRT(1-Inputs!$B$38)*_xlfn.NORM.S.INV(RAND())</f>
        <v>1.0713620351268371</v>
      </c>
      <c r="AS957" s="24">
        <f ca="1">SQRT(Inputs!$B$38)*L957+SQRT(1-Inputs!$B$38)*_xlfn.NORM.S.INV(RAND())</f>
        <v>1.1339106839092297</v>
      </c>
      <c r="AT957" s="24">
        <f ca="1">SQRT(Inputs!$B$38)*M957+SQRT(1-Inputs!$B$38)*_xlfn.NORM.S.INV(RAND())</f>
        <v>0.75878383667421223</v>
      </c>
      <c r="AU957" s="15">
        <f ca="1">Inputs!$B$6*EXP($B$8-0.5*C$5^2+C$5*N957)</f>
        <v>5491.4628316824865</v>
      </c>
      <c r="AV957" s="15">
        <f t="shared" ca="1" si="510"/>
        <v>6329.4298002980622</v>
      </c>
      <c r="AW957" s="15">
        <f t="shared" ca="1" si="511"/>
        <v>7685.9177302666167</v>
      </c>
      <c r="AX957" s="15">
        <f t="shared" ca="1" si="512"/>
        <v>8694.0679480344897</v>
      </c>
      <c r="AY957" s="15">
        <f t="shared" ca="1" si="513"/>
        <v>12206.386794707852</v>
      </c>
      <c r="AZ957" s="15">
        <f t="shared" ca="1" si="514"/>
        <v>14464.858013048599</v>
      </c>
      <c r="BA957" s="15">
        <f t="shared" ca="1" si="515"/>
        <v>15810.053776658329</v>
      </c>
      <c r="BB957" s="15">
        <f t="shared" ca="1" si="516"/>
        <v>16770.561005762069</v>
      </c>
      <c r="BC957" s="15">
        <f t="shared" ca="1" si="517"/>
        <v>20028.121395001814</v>
      </c>
      <c r="BD957" s="15">
        <f t="shared" ca="1" si="518"/>
        <v>29398.519620609586</v>
      </c>
      <c r="BE957" s="15">
        <f t="shared" ca="1" si="519"/>
        <v>35644.090637408575</v>
      </c>
      <c r="BF957" s="15">
        <f ca="1">Inputs!$B$13*EXP($B$9-0.5*C$6^2+C$6*Y957)</f>
        <v>10192.734376738084</v>
      </c>
      <c r="BG957" s="15">
        <f t="shared" ca="1" si="520"/>
        <v>12700.082748211689</v>
      </c>
      <c r="BH957" s="15">
        <f t="shared" ca="1" si="521"/>
        <v>16186.511009688798</v>
      </c>
      <c r="BI957" s="15">
        <f t="shared" ca="1" si="522"/>
        <v>18566.175613089494</v>
      </c>
      <c r="BJ957" s="15">
        <f t="shared" ca="1" si="523"/>
        <v>19657.075234190423</v>
      </c>
      <c r="BK957" s="15">
        <f t="shared" ca="1" si="524"/>
        <v>26773.472475100007</v>
      </c>
      <c r="BL957" s="15">
        <f t="shared" ca="1" si="525"/>
        <v>34240.805904680135</v>
      </c>
      <c r="BM957" s="15">
        <f t="shared" ca="1" si="526"/>
        <v>31499.973792884401</v>
      </c>
      <c r="BN957" s="15">
        <f t="shared" ca="1" si="527"/>
        <v>33092.175611503168</v>
      </c>
      <c r="BO957" s="15">
        <f t="shared" ca="1" si="528"/>
        <v>44725.635785417151</v>
      </c>
      <c r="BP957" s="15">
        <f t="shared" ca="1" si="529"/>
        <v>61227.465317453207</v>
      </c>
      <c r="BQ957" s="15">
        <f ca="1">Inputs!$B$20*EXP($B$10-0.5*C$7^2+C$7*AJ957)</f>
        <v>2382.0258805682106</v>
      </c>
      <c r="BR957" s="15">
        <f t="shared" ca="1" si="530"/>
        <v>3039.8838367226931</v>
      </c>
      <c r="BS957" s="15">
        <f t="shared" ca="1" si="531"/>
        <v>5562.1091079090056</v>
      </c>
      <c r="BT957" s="15">
        <f t="shared" ca="1" si="532"/>
        <v>8691.9507896631767</v>
      </c>
      <c r="BU957" s="15">
        <f t="shared" ca="1" si="533"/>
        <v>13235.243104668667</v>
      </c>
      <c r="BV957" s="15">
        <f t="shared" ca="1" si="534"/>
        <v>15418.60822182757</v>
      </c>
      <c r="BW957" s="15">
        <f t="shared" ca="1" si="535"/>
        <v>23527.378274516708</v>
      </c>
      <c r="BX957" s="15">
        <f t="shared" ca="1" si="536"/>
        <v>25318.611472867349</v>
      </c>
      <c r="BY957" s="15">
        <f t="shared" ca="1" si="537"/>
        <v>43546.323345075092</v>
      </c>
      <c r="BZ957" s="15">
        <f t="shared" ca="1" si="538"/>
        <v>75263.028360312921</v>
      </c>
      <c r="CA957" s="15">
        <f t="shared" ca="1" si="539"/>
        <v>120982.60500588641</v>
      </c>
      <c r="CB957" s="15">
        <f ca="1">(AU957*DCF!C$10-DCF!C$5*MAX(AU957*DCF!C$10,0)-MAX(AU957-Inputs!$B$6,0)/Inputs!$B$10)*DCF!C$6</f>
        <v>1039.3008463375702</v>
      </c>
      <c r="CC957" s="15">
        <f ca="1">(AV957*DCF!D$10-DCF!D$5*MAX(AV957*DCF!D$10,0)-MAX(AV957-AU957,0)/Inputs!$B$10)*DCF!D$6</f>
        <v>1338.4393191999311</v>
      </c>
      <c r="CD957" s="15">
        <f ca="1">(AW957*DCF!E$10-DCF!E$5*MAX(AW957*DCF!E$10,0)-MAX(AW957-AV957,0)/Inputs!$B$10)*DCF!E$6</f>
        <v>1469.0187981361439</v>
      </c>
      <c r="CE957" s="15">
        <f ca="1">(AX957*DCF!F$10-DCF!F$5*MAX(AX957*DCF!F$10,0)-MAX(AX957-AW957,0)/Inputs!$B$10)*DCF!F$6</f>
        <v>1688.1301121234626</v>
      </c>
      <c r="CF957" s="15">
        <f ca="1">(AY957*DCF!G$10-DCF!G$5*MAX(AY957*DCF!G$10,0)-MAX(AY957-AX957,0)/Inputs!$B$10)*DCF!G$6</f>
        <v>1839.8737056598998</v>
      </c>
      <c r="CG957" s="15">
        <f ca="1">(AZ957*DCF!H$10-DCF!H$5*MAX(AZ957*DCF!H$10,0)-MAX(AZ957-AY957,0)/Inputs!$B$10)*DCF!H$6</f>
        <v>2407.3305053481577</v>
      </c>
      <c r="CH957" s="15">
        <f ca="1">(BA957*DCF!I$10-DCF!I$5*MAX(BA957*DCF!I$10,0)-MAX(BA957-AZ957,0)/Inputs!$B$10)*DCF!I$6</f>
        <v>2667.2608358426214</v>
      </c>
      <c r="CI957" s="15">
        <f ca="1">(BB957*DCF!J$10-DCF!J$5*MAX(BB957*DCF!J$10,0)-MAX(BB957-BA957,0)/Inputs!$B$10)*DCF!J$6</f>
        <v>2732.3181390478944</v>
      </c>
      <c r="CJ957" s="15">
        <f ca="1">(BC957*DCF!K$10-DCF!K$5*MAX(BC957*DCF!K$10,0)-MAX(BC957-BB957,0)/Inputs!$B$10)*DCF!K$6</f>
        <v>2768.1970258024626</v>
      </c>
      <c r="CK957" s="15">
        <f ca="1">(BD957*DCF!L$10-DCF!L$5*MAX(BD957*DCF!L$10,0)-MAX(BD957-BC957,0)/Inputs!$B$10)*DCF!L$6</f>
        <v>3222.1115895297112</v>
      </c>
      <c r="CL957" s="15">
        <f ca="1">(BE957*DCF!M$10-DCF!M$5*MAX(BE957*DCF!M$10,0)-MAX(BE957-BD957,0)/Inputs!$B$10)*DCF!M$6</f>
        <v>4283.7420199625385</v>
      </c>
      <c r="CM957" s="15">
        <f ca="1">(BF957*DCF!C$28-DCF!C$5*MAX(BF957*DCF!C$28,0)-MAX(BF957-Inputs!$B$13,0)/Inputs!$B$17)*DCF!C$6</f>
        <v>3110.7556865238093</v>
      </c>
      <c r="CN957" s="15">
        <f ca="1">(BG957*DCF!D$28-DCF!D$5*MAX(BG957*DCF!D$28,0)-MAX(BG957-BF957,0)/Inputs!$B$17)*DCF!D$6</f>
        <v>3205.5349130352934</v>
      </c>
      <c r="CO957" s="15">
        <f ca="1">(BH957*DCF!E$28-DCF!E$5*MAX(BH957*DCF!E$28,0)-MAX(BH957-BG957,0)/Inputs!$B$17)*DCF!E$6</f>
        <v>3897.1811217255167</v>
      </c>
      <c r="CP957" s="15">
        <f ca="1">(BI957*DCF!F$28-DCF!F$5*MAX(BI957*DCF!F$28,0)-MAX(BI957-BH957,0)/Inputs!$B$17)*DCF!F$6</f>
        <v>4606.9720753578003</v>
      </c>
      <c r="CQ957" s="15">
        <f ca="1">(BJ957*DCF!G$28-DCF!G$5*MAX(BJ957*DCF!G$28,0)-MAX(BJ957-BI957,0)/Inputs!$B$17)*DCF!G$6</f>
        <v>4916.6987678139621</v>
      </c>
      <c r="CR957" s="15">
        <f ca="1">(BK957*DCF!H$28-DCF!H$5*MAX(BK957*DCF!H$28,0)-MAX(BK957-BJ957,0)/Inputs!$B$17)*DCF!H$6</f>
        <v>5515.6867076749832</v>
      </c>
      <c r="CS957" s="15">
        <f ca="1">(BL957*DCF!I$28-DCF!I$5*MAX(BL957*DCF!I$28,0)-MAX(BL957-BK957,0)/Inputs!$B$17)*DCF!I$6</f>
        <v>6980.0382262800777</v>
      </c>
      <c r="CT957" s="15">
        <f ca="1">(BM957*DCF!J$28-DCF!J$5*MAX(BM957*DCF!J$28,0)-MAX(BM957-BL957,0)/Inputs!$B$17)*DCF!J$6</f>
        <v>7027.1091709199409</v>
      </c>
      <c r="CU957" s="15">
        <f ca="1">(BN957*DCF!K$28-DCF!K$5*MAX(BN957*DCF!K$28,0)-MAX(BN957-BM957,0)/Inputs!$B$17)*DCF!K$6</f>
        <v>6793.4891178109801</v>
      </c>
      <c r="CV957" s="15">
        <f ca="1">(BO957*DCF!L$28-DCF!L$5*MAX(BO957*DCF!L$28,0)-MAX(BO957-BN957,0)/Inputs!$B$17)*DCF!L$6</f>
        <v>7607.3577073258193</v>
      </c>
      <c r="CW957" s="15">
        <f ca="1">(BP957*DCF!M$28-DCF!M$5*MAX(BP957*DCF!M$28,0)-MAX(BP957-BO957,0)/Inputs!$B$17)*DCF!M$6</f>
        <v>9795.0781577182897</v>
      </c>
      <c r="CX957" s="15">
        <f ca="1">(BQ957*DCF!C$46-DCF!C$5*MAX(BQ957*DCF!C$46,0)-MAX(BQ957-Inputs!$B$20,0)/Inputs!$B$24)*DCF!C$6</f>
        <v>-550.12145047764682</v>
      </c>
      <c r="CY957" s="15">
        <f ca="1">(BR957*DCF!D$46-DCF!D$5*MAX(BR957*DCF!D$46,0)-MAX(BR957-BQ957,0)/Inputs!$B$24)*DCF!D$6</f>
        <v>-799.53980909538575</v>
      </c>
      <c r="CZ957" s="15">
        <f ca="1">(BS957*DCF!E$46-DCF!E$5*MAX(BS957*DCF!E$46,0)-MAX(BS957-BR957,0)/Inputs!$B$24)*DCF!E$6</f>
        <v>-1651.9208525069614</v>
      </c>
      <c r="DA957" s="15">
        <f ca="1">(BT957*DCF!F$46-DCF!F$5*MAX(BT957*DCF!F$46,0)-MAX(BT957-BS957,0)/Inputs!$B$24)*DCF!F$6</f>
        <v>-1772.6771093780872</v>
      </c>
      <c r="DB957" s="15">
        <f ca="1">(BU957*DCF!G$46-DCF!G$5*MAX(BU957*DCF!G$46,0)-MAX(BU957-BT957,0)/Inputs!$B$24)*DCF!G$6</f>
        <v>-1973.4811986658265</v>
      </c>
      <c r="DC957" s="15">
        <f ca="1">(BV957*DCF!H$46-DCF!H$5*MAX(BV957*DCF!H$46,0)-MAX(BV957-BU957,0)/Inputs!$B$24)*DCF!H$6</f>
        <v>-678.46733245710413</v>
      </c>
      <c r="DD957" s="15">
        <f ca="1">(BW957*DCF!I$46-DCF!I$5*MAX(BW957*DCF!I$46,0)-MAX(BW957-BV957,0)/Inputs!$B$24)*DCF!I$6</f>
        <v>-1784.3402701384548</v>
      </c>
      <c r="DE957" s="15">
        <f ca="1">(BX957*DCF!J$46-DCF!J$5*MAX(BX957*DCF!J$46,0)-MAX(BX957-BW957,0)/Inputs!$B$24)*DCF!J$6</f>
        <v>587.0399367900925</v>
      </c>
      <c r="DF957" s="15">
        <f ca="1">(BY957*DCF!K$46-DCF!K$5*MAX(BY957*DCF!K$46,0)-MAX(BY957-BX957,0)/Inputs!$B$24)*DCF!K$6</f>
        <v>-1977.7926725589589</v>
      </c>
      <c r="DG957" s="15">
        <f ca="1">(BZ957*DCF!L$46-DCF!L$5*MAX(BZ957*DCF!L$46,0)-MAX(BZ957-BY957,0)/Inputs!$B$24)*DCF!L$6</f>
        <v>-1975.0105093908192</v>
      </c>
      <c r="DH957" s="15">
        <f ca="1">(CA957*DCF!M$46-DCF!M$5*MAX(CA957*DCF!M$46,0)-MAX(CA957-BZ957,0)/Inputs!$B$24)*DCF!M$6</f>
        <v>-73.399582899548491</v>
      </c>
      <c r="DI957" s="15">
        <f ca="1">SUM(CB957:CL957)+BE957*DCF!M$10*(1+Inputs!$B$30)*(1-Inputs!$B$33)*(1-Inputs!$B$30/Inputs!$B$31)/(Inputs!$B$29-Inputs!$B$30)*DCF!M$6</f>
        <v>124653.69848520131</v>
      </c>
      <c r="DJ957" s="15">
        <f ca="1">SUM(CM957:CW957)+BP957*DCF!M$28*(1+Inputs!$B$30)*(1-Inputs!$B$33)*(1-Inputs!$B$30/Inputs!$B$31)/(Inputs!$B$29-Inputs!$B$30)*DCF!M$6</f>
        <v>290651.69582269614</v>
      </c>
      <c r="DK957" s="15">
        <f ca="1">SUM(CX957:DH957)+CA957*DCF!M$46*(1+Inputs!$B$30)*(1-Inputs!$B$33)*(1-Inputs!$B$30/Inputs!$B$31)/(Inputs!$B$29-Inputs!$B$30)*DCF!M$6</f>
        <v>174403.72779406075</v>
      </c>
      <c r="DM957" s="15">
        <f ca="1">DI957+DJ957+DK957+Inputs!$B$34+Inputs!$B$36-Inputs!$B$35</f>
        <v>666560.12210195814</v>
      </c>
    </row>
    <row r="958" spans="1:117" x14ac:dyDescent="0.75">
      <c r="A958" s="11">
        <v>945</v>
      </c>
      <c r="C958" s="24">
        <f t="shared" ca="1" si="544"/>
        <v>1.3228422285114079</v>
      </c>
      <c r="D958" s="24">
        <f t="shared" ca="1" si="544"/>
        <v>0.2041368151738979</v>
      </c>
      <c r="E958" s="24">
        <f t="shared" ca="1" si="544"/>
        <v>-9.7188282317620098E-2</v>
      </c>
      <c r="F958" s="24">
        <f t="shared" ca="1" si="544"/>
        <v>-0.84467710597504664</v>
      </c>
      <c r="G958" s="24">
        <f t="shared" ca="1" si="544"/>
        <v>0.43808654457884594</v>
      </c>
      <c r="H958" s="24">
        <f t="shared" ca="1" si="544"/>
        <v>0.66352540894141132</v>
      </c>
      <c r="I958" s="24">
        <f t="shared" ca="1" si="544"/>
        <v>0.43489164940683217</v>
      </c>
      <c r="J958" s="24">
        <f t="shared" ca="1" si="544"/>
        <v>-2.129499992146981</v>
      </c>
      <c r="K958" s="24">
        <f t="shared" ca="1" si="544"/>
        <v>1.1941895745182223</v>
      </c>
      <c r="L958" s="24">
        <f t="shared" ca="1" si="544"/>
        <v>-0.10461565580020031</v>
      </c>
      <c r="M958" s="24">
        <f t="shared" ca="1" si="544"/>
        <v>0.5970128704019213</v>
      </c>
      <c r="N958" s="24">
        <f ca="1">SQRT(Inputs!$B$38)*C958+SQRT(1-Inputs!$B$38)*_xlfn.NORM.S.INV(RAND())</f>
        <v>0.88260082934898643</v>
      </c>
      <c r="O958" s="24">
        <f ca="1">SQRT(Inputs!$B$38)*D958+SQRT(1-Inputs!$B$38)*_xlfn.NORM.S.INV(RAND())</f>
        <v>0.87118228923567576</v>
      </c>
      <c r="P958" s="24">
        <f ca="1">SQRT(Inputs!$B$38)*E958+SQRT(1-Inputs!$B$38)*_xlfn.NORM.S.INV(RAND())</f>
        <v>-0.27167230848134954</v>
      </c>
      <c r="Q958" s="24">
        <f ca="1">SQRT(Inputs!$B$38)*F958+SQRT(1-Inputs!$B$38)*_xlfn.NORM.S.INV(RAND())</f>
        <v>0.35631090975726432</v>
      </c>
      <c r="R958" s="24">
        <f ca="1">SQRT(Inputs!$B$38)*G958+SQRT(1-Inputs!$B$38)*_xlfn.NORM.S.INV(RAND())</f>
        <v>-0.38091656504358118</v>
      </c>
      <c r="S958" s="24">
        <f ca="1">SQRT(Inputs!$B$38)*H958+SQRT(1-Inputs!$B$38)*_xlfn.NORM.S.INV(RAND())</f>
        <v>1.7857288537898579</v>
      </c>
      <c r="T958" s="24">
        <f ca="1">SQRT(Inputs!$B$38)*I958+SQRT(1-Inputs!$B$38)*_xlfn.NORM.S.INV(RAND())</f>
        <v>1.2877279399289612</v>
      </c>
      <c r="U958" s="24">
        <f ca="1">SQRT(Inputs!$B$38)*J958+SQRT(1-Inputs!$B$38)*_xlfn.NORM.S.INV(RAND())</f>
        <v>-0.63971098517372715</v>
      </c>
      <c r="V958" s="24">
        <f ca="1">SQRT(Inputs!$B$38)*K958+SQRT(1-Inputs!$B$38)*_xlfn.NORM.S.INV(RAND())</f>
        <v>1.0224124026216233</v>
      </c>
      <c r="W958" s="24">
        <f ca="1">SQRT(Inputs!$B$38)*L958+SQRT(1-Inputs!$B$38)*_xlfn.NORM.S.INV(RAND())</f>
        <v>-1.0196262546845807</v>
      </c>
      <c r="X958" s="24">
        <f ca="1">SQRT(Inputs!$B$38)*M958+SQRT(1-Inputs!$B$38)*_xlfn.NORM.S.INV(RAND())</f>
        <v>-0.96559128802072824</v>
      </c>
      <c r="Y958" s="24">
        <f ca="1">SQRT(Inputs!$B$38)*C958+SQRT(1-Inputs!$B$38)*_xlfn.NORM.S.INV(RAND())</f>
        <v>1.0478879122279574</v>
      </c>
      <c r="Z958" s="24">
        <f ca="1">SQRT(Inputs!$B$38)*D958+SQRT(1-Inputs!$B$38)*_xlfn.NORM.S.INV(RAND())</f>
        <v>0.4781425443943611</v>
      </c>
      <c r="AA958" s="24">
        <f ca="1">SQRT(Inputs!$B$38)*E958+SQRT(1-Inputs!$B$38)*_xlfn.NORM.S.INV(RAND())</f>
        <v>0.16798255211154645</v>
      </c>
      <c r="AB958" s="24">
        <f ca="1">SQRT(Inputs!$B$38)*F958+SQRT(1-Inputs!$B$38)*_xlfn.NORM.S.INV(RAND())</f>
        <v>-0.79463936339883245</v>
      </c>
      <c r="AC958" s="24">
        <f ca="1">SQRT(Inputs!$B$38)*G958+SQRT(1-Inputs!$B$38)*_xlfn.NORM.S.INV(RAND())</f>
        <v>1.8591096145312042E-2</v>
      </c>
      <c r="AD958" s="24">
        <f ca="1">SQRT(Inputs!$B$38)*H958+SQRT(1-Inputs!$B$38)*_xlfn.NORM.S.INV(RAND())</f>
        <v>1.4554418351648768</v>
      </c>
      <c r="AE958" s="24">
        <f ca="1">SQRT(Inputs!$B$38)*I958+SQRT(1-Inputs!$B$38)*_xlfn.NORM.S.INV(RAND())</f>
        <v>-0.89822874720218593</v>
      </c>
      <c r="AF958" s="24">
        <f ca="1">SQRT(Inputs!$B$38)*J958+SQRT(1-Inputs!$B$38)*_xlfn.NORM.S.INV(RAND())</f>
        <v>-1.7154599652345728</v>
      </c>
      <c r="AG958" s="24">
        <f ca="1">SQRT(Inputs!$B$38)*K958+SQRT(1-Inputs!$B$38)*_xlfn.NORM.S.INV(RAND())</f>
        <v>1.0460291125254813</v>
      </c>
      <c r="AH958" s="24">
        <f ca="1">SQRT(Inputs!$B$38)*L958+SQRT(1-Inputs!$B$38)*_xlfn.NORM.S.INV(RAND())</f>
        <v>0.74343482957349993</v>
      </c>
      <c r="AI958" s="24">
        <f ca="1">SQRT(Inputs!$B$38)*M958+SQRT(1-Inputs!$B$38)*_xlfn.NORM.S.INV(RAND())</f>
        <v>-3.9030541254177598E-2</v>
      </c>
      <c r="AJ958" s="24">
        <f ca="1">SQRT(Inputs!$B$38)*C958+SQRT(1-Inputs!$B$38)*_xlfn.NORM.S.INV(RAND())</f>
        <v>0.15039062015714288</v>
      </c>
      <c r="AK958" s="24">
        <f ca="1">SQRT(Inputs!$B$38)*D958+SQRT(1-Inputs!$B$38)*_xlfn.NORM.S.INV(RAND())</f>
        <v>7.0745886073572267E-2</v>
      </c>
      <c r="AL958" s="24">
        <f ca="1">SQRT(Inputs!$B$38)*E958+SQRT(1-Inputs!$B$38)*_xlfn.NORM.S.INV(RAND())</f>
        <v>-0.24397961747367275</v>
      </c>
      <c r="AM958" s="24">
        <f ca="1">SQRT(Inputs!$B$38)*F958+SQRT(1-Inputs!$B$38)*_xlfn.NORM.S.INV(RAND())</f>
        <v>0.76303439119455219</v>
      </c>
      <c r="AN958" s="24">
        <f ca="1">SQRT(Inputs!$B$38)*G958+SQRT(1-Inputs!$B$38)*_xlfn.NORM.S.INV(RAND())</f>
        <v>-1.0150260081437708</v>
      </c>
      <c r="AO958" s="24">
        <f ca="1">SQRT(Inputs!$B$38)*H958+SQRT(1-Inputs!$B$38)*_xlfn.NORM.S.INV(RAND())</f>
        <v>0.12598800229400287</v>
      </c>
      <c r="AP958" s="24">
        <f ca="1">SQRT(Inputs!$B$38)*I958+SQRT(1-Inputs!$B$38)*_xlfn.NORM.S.INV(RAND())</f>
        <v>-0.31671289023468807</v>
      </c>
      <c r="AQ958" s="24">
        <f ca="1">SQRT(Inputs!$B$38)*J958+SQRT(1-Inputs!$B$38)*_xlfn.NORM.S.INV(RAND())</f>
        <v>-0.51102830756406981</v>
      </c>
      <c r="AR958" s="24">
        <f ca="1">SQRT(Inputs!$B$38)*K958+SQRT(1-Inputs!$B$38)*_xlfn.NORM.S.INV(RAND())</f>
        <v>-0.6851201472121623</v>
      </c>
      <c r="AS958" s="24">
        <f ca="1">SQRT(Inputs!$B$38)*L958+SQRT(1-Inputs!$B$38)*_xlfn.NORM.S.INV(RAND())</f>
        <v>-1.3004964656738636</v>
      </c>
      <c r="AT958" s="24">
        <f ca="1">SQRT(Inputs!$B$38)*M958+SQRT(1-Inputs!$B$38)*_xlfn.NORM.S.INV(RAND())</f>
        <v>0.40891410324786331</v>
      </c>
      <c r="AU958" s="15">
        <f ca="1">Inputs!$B$6*EXP($B$8-0.5*C$5^2+C$5*N958)</f>
        <v>5724.335356245917</v>
      </c>
      <c r="AV958" s="15">
        <f t="shared" ca="1" si="510"/>
        <v>7920.0776332773039</v>
      </c>
      <c r="AW958" s="15">
        <f t="shared" ca="1" si="511"/>
        <v>9309.6654278811438</v>
      </c>
      <c r="AX958" s="15">
        <f t="shared" ca="1" si="512"/>
        <v>11883.561760974439</v>
      </c>
      <c r="AY958" s="15">
        <f t="shared" ca="1" si="513"/>
        <v>13891.011734048616</v>
      </c>
      <c r="AZ958" s="15">
        <f t="shared" ca="1" si="514"/>
        <v>20680.978494973275</v>
      </c>
      <c r="BA958" s="15">
        <f t="shared" ca="1" si="515"/>
        <v>28959.631436527128</v>
      </c>
      <c r="BB958" s="15">
        <f t="shared" ca="1" si="516"/>
        <v>33254.281437232108</v>
      </c>
      <c r="BC958" s="15">
        <f t="shared" ca="1" si="517"/>
        <v>44952.660931182552</v>
      </c>
      <c r="BD958" s="15">
        <f t="shared" ca="1" si="518"/>
        <v>50061.815016969595</v>
      </c>
      <c r="BE958" s="15">
        <f t="shared" ca="1" si="519"/>
        <v>56179.754837684806</v>
      </c>
      <c r="BF958" s="15">
        <f ca="1">Inputs!$B$13*EXP($B$9-0.5*C$6^2+C$6*Y958)</f>
        <v>17024.531112635897</v>
      </c>
      <c r="BG958" s="15">
        <f t="shared" ca="1" si="520"/>
        <v>22617.959334048108</v>
      </c>
      <c r="BH958" s="15">
        <f t="shared" ca="1" si="521"/>
        <v>28415.754690783546</v>
      </c>
      <c r="BI958" s="15">
        <f t="shared" ca="1" si="522"/>
        <v>30780.467878661377</v>
      </c>
      <c r="BJ958" s="15">
        <f t="shared" ca="1" si="523"/>
        <v>37836.106944816776</v>
      </c>
      <c r="BK958" s="15">
        <f t="shared" ca="1" si="524"/>
        <v>56612.946233752111</v>
      </c>
      <c r="BL958" s="15">
        <f t="shared" ca="1" si="525"/>
        <v>61900.634760203422</v>
      </c>
      <c r="BM958" s="15">
        <f t="shared" ca="1" si="526"/>
        <v>61485.379578035368</v>
      </c>
      <c r="BN958" s="15">
        <f t="shared" ca="1" si="527"/>
        <v>85718.063173625647</v>
      </c>
      <c r="BO958" s="15">
        <f t="shared" ca="1" si="528"/>
        <v>114986.80582421517</v>
      </c>
      <c r="BP958" s="15">
        <f t="shared" ca="1" si="529"/>
        <v>140902.76010217174</v>
      </c>
      <c r="BQ958" s="15">
        <f ca="1">Inputs!$B$20*EXP($B$10-0.5*C$7^2+C$7*AJ958)</f>
        <v>4524.5329490378863</v>
      </c>
      <c r="BR958" s="15">
        <f t="shared" ca="1" si="530"/>
        <v>6278.7025196748818</v>
      </c>
      <c r="BS958" s="15">
        <f t="shared" ca="1" si="531"/>
        <v>8016.1559020856093</v>
      </c>
      <c r="BT958" s="15">
        <f t="shared" ca="1" si="532"/>
        <v>13501.873625455628</v>
      </c>
      <c r="BU958" s="15">
        <f t="shared" ca="1" si="533"/>
        <v>14637.081026852034</v>
      </c>
      <c r="BV958" s="15">
        <f t="shared" ca="1" si="534"/>
        <v>20950.72707989861</v>
      </c>
      <c r="BW958" s="15">
        <f t="shared" ca="1" si="535"/>
        <v>27340.077287753149</v>
      </c>
      <c r="BX958" s="15">
        <f t="shared" ca="1" si="536"/>
        <v>34515.925118854357</v>
      </c>
      <c r="BY958" s="15">
        <f t="shared" ca="1" si="537"/>
        <v>42421.184385335429</v>
      </c>
      <c r="BZ958" s="15">
        <f t="shared" ca="1" si="538"/>
        <v>46865.661753020642</v>
      </c>
      <c r="CA958" s="15">
        <f t="shared" ca="1" si="539"/>
        <v>70793.760805910671</v>
      </c>
      <c r="CB958" s="15">
        <f ca="1">(AU958*DCF!C$10-DCF!C$5*MAX(AU958*DCF!C$10,0)-MAX(AU958-Inputs!$B$6,0)/Inputs!$B$10)*DCF!C$6</f>
        <v>1037.6404237300424</v>
      </c>
      <c r="CC958" s="15">
        <f ca="1">(AV958*DCF!D$10-DCF!D$5*MAX(AV958*DCF!D$10,0)-MAX(AV958-AU958,0)/Inputs!$B$10)*DCF!D$6</f>
        <v>1395.0909787503185</v>
      </c>
      <c r="CD958" s="15">
        <f ca="1">(AW958*DCF!E$10-DCF!E$5*MAX(AW958*DCF!E$10,0)-MAX(AW958-AV958,0)/Inputs!$B$10)*DCF!E$6</f>
        <v>1836.4608333906463</v>
      </c>
      <c r="CE958" s="15">
        <f ca="1">(AX958*DCF!F$10-DCF!F$5*MAX(AX958*DCF!F$10,0)-MAX(AX958-AW958,0)/Inputs!$B$10)*DCF!F$6</f>
        <v>2058.598581245185</v>
      </c>
      <c r="CF958" s="15">
        <f ca="1">(AY958*DCF!G$10-DCF!G$5*MAX(AY958*DCF!G$10,0)-MAX(AY958-AX958,0)/Inputs!$B$10)*DCF!G$6</f>
        <v>2476.2353766261767</v>
      </c>
      <c r="CG958" s="15">
        <f ca="1">(AZ958*DCF!H$10-DCF!H$5*MAX(AZ958*DCF!H$10,0)-MAX(AZ958-AY958,0)/Inputs!$B$10)*DCF!H$6</f>
        <v>2809.5464842395904</v>
      </c>
      <c r="CH958" s="15">
        <f ca="1">(BA958*DCF!I$10-DCF!I$5*MAX(BA958*DCF!I$10,0)-MAX(BA958-AZ958,0)/Inputs!$B$10)*DCF!I$6</f>
        <v>3931.8790726865509</v>
      </c>
      <c r="CI958" s="15">
        <f ca="1">(BB958*DCF!J$10-DCF!J$5*MAX(BB958*DCF!J$10,0)-MAX(BB958-BA958,0)/Inputs!$B$10)*DCF!J$6</f>
        <v>5055.728417892673</v>
      </c>
      <c r="CJ958" s="15">
        <f ca="1">(BC958*DCF!K$10-DCF!K$5*MAX(BC958*DCF!K$10,0)-MAX(BC958-BB958,0)/Inputs!$B$10)*DCF!K$6</f>
        <v>5599.061418934396</v>
      </c>
      <c r="CK958" s="15">
        <f ca="1">(BD958*DCF!L$10-DCF!L$5*MAX(BD958*DCF!L$10,0)-MAX(BD958-BC958,0)/Inputs!$B$10)*DCF!L$6</f>
        <v>6889.5773306906058</v>
      </c>
      <c r="CL958" s="15">
        <f ca="1">(BE958*DCF!M$10-DCF!M$5*MAX(BE958*DCF!M$10,0)-MAX(BE958-BD958,0)/Inputs!$B$10)*DCF!M$6</f>
        <v>7196.8367579576234</v>
      </c>
      <c r="CM958" s="15">
        <f ca="1">(BF958*DCF!C$28-DCF!C$5*MAX(BF958*DCF!C$28,0)-MAX(BF958-Inputs!$B$13,0)/Inputs!$B$17)*DCF!C$6</f>
        <v>3893.8050126572939</v>
      </c>
      <c r="CN958" s="15">
        <f ca="1">(BG958*DCF!D$28-DCF!D$5*MAX(BG958*DCF!D$28,0)-MAX(BG958-BF958,0)/Inputs!$B$17)*DCF!D$6</f>
        <v>5468.1759839989172</v>
      </c>
      <c r="CO958" s="15">
        <f ca="1">(BH958*DCF!E$28-DCF!E$5*MAX(BH958*DCF!E$28,0)-MAX(BH958-BG958,0)/Inputs!$B$17)*DCF!E$6</f>
        <v>6905.1820525369267</v>
      </c>
      <c r="CP958" s="15">
        <f ca="1">(BI958*DCF!F$28-DCF!F$5*MAX(BI958*DCF!F$28,0)-MAX(BI958-BH958,0)/Inputs!$B$17)*DCF!F$6</f>
        <v>7925.5528319888126</v>
      </c>
      <c r="CQ958" s="15">
        <f ca="1">(BJ958*DCF!G$28-DCF!G$5*MAX(BJ958*DCF!G$28,0)-MAX(BJ958-BI958,0)/Inputs!$B$17)*DCF!G$6</f>
        <v>8630.176218824834</v>
      </c>
      <c r="CR958" s="15">
        <f ca="1">(BK958*DCF!H$28-DCF!H$5*MAX(BK958*DCF!H$28,0)-MAX(BK958-BJ958,0)/Inputs!$B$17)*DCF!H$6</f>
        <v>11083.612318137735</v>
      </c>
      <c r="CS958" s="15">
        <f ca="1">(BL958*DCF!I$28-DCF!I$5*MAX(BL958*DCF!I$28,0)-MAX(BL958-BK958,0)/Inputs!$B$17)*DCF!I$6</f>
        <v>13797.176852735696</v>
      </c>
      <c r="CT958" s="15">
        <f ca="1">(BM958*DCF!J$28-DCF!J$5*MAX(BM958*DCF!J$28,0)-MAX(BM958-BL958,0)/Inputs!$B$17)*DCF!J$6</f>
        <v>13716.34394209896</v>
      </c>
      <c r="CU958" s="15">
        <f ca="1">(BN958*DCF!K$28-DCF!K$5*MAX(BN958*DCF!K$28,0)-MAX(BN958-BM958,0)/Inputs!$B$17)*DCF!K$6</f>
        <v>15134.036744864545</v>
      </c>
      <c r="CV958" s="15">
        <f ca="1">(BO958*DCF!L$28-DCF!L$5*MAX(BO958*DCF!L$28,0)-MAX(BO958-BN958,0)/Inputs!$B$17)*DCF!L$6</f>
        <v>19630.474284327</v>
      </c>
      <c r="CW958" s="15">
        <f ca="1">(BP958*DCF!M$28-DCF!M$5*MAX(BP958*DCF!M$28,0)-MAX(BP958-BO958,0)/Inputs!$B$17)*DCF!M$6</f>
        <v>23801.990415638942</v>
      </c>
      <c r="CX958" s="15">
        <f ca="1">(BQ958*DCF!C$46-DCF!C$5*MAX(BQ958*DCF!C$46,0)-MAX(BQ958-Inputs!$B$20,0)/Inputs!$B$24)*DCF!C$6</f>
        <v>-1656.2583942525771</v>
      </c>
      <c r="CY958" s="15">
        <f ca="1">(BR958*DCF!D$46-DCF!D$5*MAX(BR958*DCF!D$46,0)-MAX(BR958-BQ958,0)/Inputs!$B$24)*DCF!D$6</f>
        <v>-1820.11769373433</v>
      </c>
      <c r="CZ958" s="15">
        <f ca="1">(BS958*DCF!E$46-DCF!E$5*MAX(BS958*DCF!E$46,0)-MAX(BS958-BR958,0)/Inputs!$B$24)*DCF!E$6</f>
        <v>-1632.780684607432</v>
      </c>
      <c r="DA958" s="15">
        <f ca="1">(BT958*DCF!F$46-DCF!F$5*MAX(BT958*DCF!F$46,0)-MAX(BT958-BS958,0)/Inputs!$B$24)*DCF!F$6</f>
        <v>-2980.8150426076386</v>
      </c>
      <c r="DB958" s="15">
        <f ca="1">(BU958*DCF!G$46-DCF!G$5*MAX(BU958*DCF!G$46,0)-MAX(BU958-BT958,0)/Inputs!$B$24)*DCF!G$6</f>
        <v>-874.22382727246566</v>
      </c>
      <c r="DC958" s="15">
        <f ca="1">(BV958*DCF!H$46-DCF!H$5*MAX(BV958*DCF!H$46,0)-MAX(BV958-BU958,0)/Inputs!$B$24)*DCF!H$6</f>
        <v>-1961.9268266330366</v>
      </c>
      <c r="DD958" s="15">
        <f ca="1">(BW958*DCF!I$46-DCF!I$5*MAX(BW958*DCF!I$46,0)-MAX(BW958-BV958,0)/Inputs!$B$24)*DCF!I$6</f>
        <v>-1202.7055879724012</v>
      </c>
      <c r="DE958" s="15">
        <f ca="1">(BX958*DCF!J$46-DCF!J$5*MAX(BX958*DCF!J$46,0)-MAX(BX958-BW958,0)/Inputs!$B$24)*DCF!J$6</f>
        <v>-455.07002531144718</v>
      </c>
      <c r="DF958" s="15">
        <f ca="1">(BY958*DCF!K$46-DCF!K$5*MAX(BY958*DCF!K$46,0)-MAX(BY958-BX958,0)/Inputs!$B$24)*DCF!K$6</f>
        <v>486.66153875249319</v>
      </c>
      <c r="DG958" s="15">
        <f ca="1">(BZ958*DCF!L$46-DCF!L$5*MAX(BZ958*DCF!L$46,0)-MAX(BZ958-BY958,0)/Inputs!$B$24)*DCF!L$6</f>
        <v>2233.8067357720361</v>
      </c>
      <c r="DH958" s="15">
        <f ca="1">(CA958*DCF!M$46-DCF!M$5*MAX(CA958*DCF!M$46,0)-MAX(CA958-BZ958,0)/Inputs!$B$24)*DCF!M$6</f>
        <v>547.63551675121528</v>
      </c>
      <c r="DI958" s="15">
        <f ca="1">SUM(CB958:CL958)+BE958*DCF!M$10*(1+Inputs!$B$30)*(1-Inputs!$B$33)*(1-Inputs!$B$30/Inputs!$B$31)/(Inputs!$B$29-Inputs!$B$30)*DCF!M$6</f>
        <v>196635.65628976969</v>
      </c>
      <c r="DJ958" s="15">
        <f ca="1">SUM(CM958:CW958)+BP958*DCF!M$28*(1+Inputs!$B$30)*(1-Inputs!$B$33)*(1-Inputs!$B$30/Inputs!$B$31)/(Inputs!$B$29-Inputs!$B$30)*DCF!M$6</f>
        <v>652832.18613841501</v>
      </c>
      <c r="DK958" s="15">
        <f ca="1">SUM(CX958:DH958)+CA958*DCF!M$46*(1+Inputs!$B$30)*(1-Inputs!$B$33)*(1-Inputs!$B$30/Inputs!$B$31)/(Inputs!$B$29-Inputs!$B$30)*DCF!M$6</f>
        <v>100139.74597189622</v>
      </c>
      <c r="DM958" s="15">
        <f ca="1">DI958+DJ958+DK958+Inputs!$B$34+Inputs!$B$36-Inputs!$B$35</f>
        <v>1026458.5884000808</v>
      </c>
    </row>
    <row r="959" spans="1:117" x14ac:dyDescent="0.75">
      <c r="A959" s="11">
        <v>946</v>
      </c>
      <c r="C959" s="24">
        <f t="shared" ca="1" si="544"/>
        <v>-0.78548157702168908</v>
      </c>
      <c r="D959" s="24">
        <f t="shared" ca="1" si="544"/>
        <v>1.1185662117913635</v>
      </c>
      <c r="E959" s="24">
        <f t="shared" ca="1" si="544"/>
        <v>0.79574995786482539</v>
      </c>
      <c r="F959" s="24">
        <f t="shared" ca="1" si="544"/>
        <v>6.0849167519195696E-2</v>
      </c>
      <c r="G959" s="24">
        <f t="shared" ca="1" si="544"/>
        <v>-1.7174267029552388</v>
      </c>
      <c r="H959" s="24">
        <f t="shared" ca="1" si="544"/>
        <v>-0.12816394088788294</v>
      </c>
      <c r="I959" s="24">
        <f t="shared" ca="1" si="544"/>
        <v>-1.1424934995462563</v>
      </c>
      <c r="J959" s="24">
        <f t="shared" ca="1" si="544"/>
        <v>0.10073617959438579</v>
      </c>
      <c r="K959" s="24">
        <f t="shared" ca="1" si="544"/>
        <v>1.2977386778172872</v>
      </c>
      <c r="L959" s="24">
        <f t="shared" ca="1" si="544"/>
        <v>1.6837778816167583</v>
      </c>
      <c r="M959" s="24">
        <f t="shared" ca="1" si="544"/>
        <v>-4.7727924169268271E-2</v>
      </c>
      <c r="N959" s="24">
        <f ca="1">SQRT(Inputs!$B$38)*C959+SQRT(1-Inputs!$B$38)*_xlfn.NORM.S.INV(RAND())</f>
        <v>-0.65952305224612884</v>
      </c>
      <c r="O959" s="24">
        <f ca="1">SQRT(Inputs!$B$38)*D959+SQRT(1-Inputs!$B$38)*_xlfn.NORM.S.INV(RAND())</f>
        <v>2.0488027137320364</v>
      </c>
      <c r="P959" s="24">
        <f ca="1">SQRT(Inputs!$B$38)*E959+SQRT(1-Inputs!$B$38)*_xlfn.NORM.S.INV(RAND())</f>
        <v>1.6782777267459859E-2</v>
      </c>
      <c r="Q959" s="24">
        <f ca="1">SQRT(Inputs!$B$38)*F959+SQRT(1-Inputs!$B$38)*_xlfn.NORM.S.INV(RAND())</f>
        <v>1.4278353255263894</v>
      </c>
      <c r="R959" s="24">
        <f ca="1">SQRT(Inputs!$B$38)*G959+SQRT(1-Inputs!$B$38)*_xlfn.NORM.S.INV(RAND())</f>
        <v>0.256091244635409</v>
      </c>
      <c r="S959" s="24">
        <f ca="1">SQRT(Inputs!$B$38)*H959+SQRT(1-Inputs!$B$38)*_xlfn.NORM.S.INV(RAND())</f>
        <v>0.84156384662651773</v>
      </c>
      <c r="T959" s="24">
        <f ca="1">SQRT(Inputs!$B$38)*I959+SQRT(1-Inputs!$B$38)*_xlfn.NORM.S.INV(RAND())</f>
        <v>2.4474639470761783E-4</v>
      </c>
      <c r="U959" s="24">
        <f ca="1">SQRT(Inputs!$B$38)*J959+SQRT(1-Inputs!$B$38)*_xlfn.NORM.S.INV(RAND())</f>
        <v>-0.80573611644760001</v>
      </c>
      <c r="V959" s="24">
        <f ca="1">SQRT(Inputs!$B$38)*K959+SQRT(1-Inputs!$B$38)*_xlfn.NORM.S.INV(RAND())</f>
        <v>1.2561900045261645</v>
      </c>
      <c r="W959" s="24">
        <f ca="1">SQRT(Inputs!$B$38)*L959+SQRT(1-Inputs!$B$38)*_xlfn.NORM.S.INV(RAND())</f>
        <v>1.4791899841434049</v>
      </c>
      <c r="X959" s="24">
        <f ca="1">SQRT(Inputs!$B$38)*M959+SQRT(1-Inputs!$B$38)*_xlfn.NORM.S.INV(RAND())</f>
        <v>-0.87751881908970275</v>
      </c>
      <c r="Y959" s="24">
        <f ca="1">SQRT(Inputs!$B$38)*C959+SQRT(1-Inputs!$B$38)*_xlfn.NORM.S.INV(RAND())</f>
        <v>-0.35371667545182905</v>
      </c>
      <c r="Z959" s="24">
        <f ca="1">SQRT(Inputs!$B$38)*D959+SQRT(1-Inputs!$B$38)*_xlfn.NORM.S.INV(RAND())</f>
        <v>1.7186535952811521</v>
      </c>
      <c r="AA959" s="24">
        <f ca="1">SQRT(Inputs!$B$38)*E959+SQRT(1-Inputs!$B$38)*_xlfn.NORM.S.INV(RAND())</f>
        <v>0.72994403634126148</v>
      </c>
      <c r="AB959" s="24">
        <f ca="1">SQRT(Inputs!$B$38)*F959+SQRT(1-Inputs!$B$38)*_xlfn.NORM.S.INV(RAND())</f>
        <v>-1.3385040057649191</v>
      </c>
      <c r="AC959" s="24">
        <f ca="1">SQRT(Inputs!$B$38)*G959+SQRT(1-Inputs!$B$38)*_xlfn.NORM.S.INV(RAND())</f>
        <v>-1.9100319805042523</v>
      </c>
      <c r="AD959" s="24">
        <f ca="1">SQRT(Inputs!$B$38)*H959+SQRT(1-Inputs!$B$38)*_xlfn.NORM.S.INV(RAND())</f>
        <v>-2.0138981100866289</v>
      </c>
      <c r="AE959" s="24">
        <f ca="1">SQRT(Inputs!$B$38)*I959+SQRT(1-Inputs!$B$38)*_xlfn.NORM.S.INV(RAND())</f>
        <v>-0.34466472944181176</v>
      </c>
      <c r="AF959" s="24">
        <f ca="1">SQRT(Inputs!$B$38)*J959+SQRT(1-Inputs!$B$38)*_xlfn.NORM.S.INV(RAND())</f>
        <v>-0.44610106243184128</v>
      </c>
      <c r="AG959" s="24">
        <f ca="1">SQRT(Inputs!$B$38)*K959+SQRT(1-Inputs!$B$38)*_xlfn.NORM.S.INV(RAND())</f>
        <v>1.2137875073325639</v>
      </c>
      <c r="AH959" s="24">
        <f ca="1">SQRT(Inputs!$B$38)*L959+SQRT(1-Inputs!$B$38)*_xlfn.NORM.S.INV(RAND())</f>
        <v>0.39055145452984252</v>
      </c>
      <c r="AI959" s="24">
        <f ca="1">SQRT(Inputs!$B$38)*M959+SQRT(1-Inputs!$B$38)*_xlfn.NORM.S.INV(RAND())</f>
        <v>-0.48472214602157537</v>
      </c>
      <c r="AJ959" s="24">
        <f ca="1">SQRT(Inputs!$B$38)*C959+SQRT(1-Inputs!$B$38)*_xlfn.NORM.S.INV(RAND())</f>
        <v>-0.85199705685618654</v>
      </c>
      <c r="AK959" s="24">
        <f ca="1">SQRT(Inputs!$B$38)*D959+SQRT(1-Inputs!$B$38)*_xlfn.NORM.S.INV(RAND())</f>
        <v>0.87492735265527566</v>
      </c>
      <c r="AL959" s="24">
        <f ca="1">SQRT(Inputs!$B$38)*E959+SQRT(1-Inputs!$B$38)*_xlfn.NORM.S.INV(RAND())</f>
        <v>1.0258965727253582</v>
      </c>
      <c r="AM959" s="24">
        <f ca="1">SQRT(Inputs!$B$38)*F959+SQRT(1-Inputs!$B$38)*_xlfn.NORM.S.INV(RAND())</f>
        <v>0.72297783880931088</v>
      </c>
      <c r="AN959" s="24">
        <f ca="1">SQRT(Inputs!$B$38)*G959+SQRT(1-Inputs!$B$38)*_xlfn.NORM.S.INV(RAND())</f>
        <v>-1.3900359918381819</v>
      </c>
      <c r="AO959" s="24">
        <f ca="1">SQRT(Inputs!$B$38)*H959+SQRT(1-Inputs!$B$38)*_xlfn.NORM.S.INV(RAND())</f>
        <v>0.31447539046520945</v>
      </c>
      <c r="AP959" s="24">
        <f ca="1">SQRT(Inputs!$B$38)*I959+SQRT(1-Inputs!$B$38)*_xlfn.NORM.S.INV(RAND())</f>
        <v>-1.7155016262714853</v>
      </c>
      <c r="AQ959" s="24">
        <f ca="1">SQRT(Inputs!$B$38)*J959+SQRT(1-Inputs!$B$38)*_xlfn.NORM.S.INV(RAND())</f>
        <v>-0.60648467141575879</v>
      </c>
      <c r="AR959" s="24">
        <f ca="1">SQRT(Inputs!$B$38)*K959+SQRT(1-Inputs!$B$38)*_xlfn.NORM.S.INV(RAND())</f>
        <v>1.0115291544007605</v>
      </c>
      <c r="AS959" s="24">
        <f ca="1">SQRT(Inputs!$B$38)*L959+SQRT(1-Inputs!$B$38)*_xlfn.NORM.S.INV(RAND())</f>
        <v>0.18989541909445096</v>
      </c>
      <c r="AT959" s="24">
        <f ca="1">SQRT(Inputs!$B$38)*M959+SQRT(1-Inputs!$B$38)*_xlfn.NORM.S.INV(RAND())</f>
        <v>0.48639037386359396</v>
      </c>
      <c r="AU959" s="15">
        <f ca="1">Inputs!$B$6*EXP($B$8-0.5*C$5^2+C$5*N959)</f>
        <v>4459.7740909800568</v>
      </c>
      <c r="AV959" s="15">
        <f t="shared" ca="1" si="510"/>
        <v>7336.9304799381716</v>
      </c>
      <c r="AW959" s="15">
        <f t="shared" ca="1" si="511"/>
        <v>8966.3606388377339</v>
      </c>
      <c r="AX959" s="15">
        <f t="shared" ca="1" si="512"/>
        <v>13084.802515563719</v>
      </c>
      <c r="AY959" s="15">
        <f t="shared" ca="1" si="513"/>
        <v>16476.451645516339</v>
      </c>
      <c r="AZ959" s="15">
        <f t="shared" ca="1" si="514"/>
        <v>22107.870046123746</v>
      </c>
      <c r="BA959" s="15">
        <f t="shared" ca="1" si="515"/>
        <v>27055.073071460261</v>
      </c>
      <c r="BB959" s="15">
        <f t="shared" ca="1" si="516"/>
        <v>30554.782343612438</v>
      </c>
      <c r="BC959" s="15">
        <f t="shared" ca="1" si="517"/>
        <v>42246.190063099217</v>
      </c>
      <c r="BD959" s="15">
        <f t="shared" ca="1" si="518"/>
        <v>59435.153352370493</v>
      </c>
      <c r="BE959" s="15">
        <f t="shared" ca="1" si="519"/>
        <v>67235.773020490291</v>
      </c>
      <c r="BF959" s="15">
        <f ca="1">Inputs!$B$13*EXP($B$9-0.5*C$6^2+C$6*Y959)</f>
        <v>12894.365567376175</v>
      </c>
      <c r="BG959" s="15">
        <f t="shared" ca="1" si="520"/>
        <v>21428.358648173802</v>
      </c>
      <c r="BH959" s="15">
        <f t="shared" ca="1" si="521"/>
        <v>29551.076304088947</v>
      </c>
      <c r="BI959" s="15">
        <f t="shared" ca="1" si="522"/>
        <v>29439.738188909068</v>
      </c>
      <c r="BJ959" s="15">
        <f t="shared" ca="1" si="523"/>
        <v>27405.028745383948</v>
      </c>
      <c r="BK959" s="15">
        <f t="shared" ca="1" si="524"/>
        <v>25568.802444710942</v>
      </c>
      <c r="BL959" s="15">
        <f t="shared" ca="1" si="525"/>
        <v>30036.189264606845</v>
      </c>
      <c r="BM959" s="15">
        <f t="shared" ca="1" si="526"/>
        <v>34930.53352180685</v>
      </c>
      <c r="BN959" s="15">
        <f t="shared" ca="1" si="527"/>
        <v>49686.286267045383</v>
      </c>
      <c r="BO959" s="15">
        <f t="shared" ca="1" si="528"/>
        <v>63973.15440696646</v>
      </c>
      <c r="BP959" s="15">
        <f t="shared" ca="1" si="529"/>
        <v>74531.429281799385</v>
      </c>
      <c r="BQ959" s="15">
        <f ca="1">Inputs!$B$20*EXP($B$10-0.5*C$7^2+C$7*AJ959)</f>
        <v>3170.8027845672887</v>
      </c>
      <c r="BR959" s="15">
        <f t="shared" ca="1" si="530"/>
        <v>5680.4233160406911</v>
      </c>
      <c r="BS959" s="15">
        <f t="shared" ca="1" si="531"/>
        <v>10444.061427039665</v>
      </c>
      <c r="BT959" s="15">
        <f t="shared" ca="1" si="532"/>
        <v>17407.390842457629</v>
      </c>
      <c r="BU959" s="15">
        <f t="shared" ca="1" si="533"/>
        <v>17233.986717279673</v>
      </c>
      <c r="BV959" s="15">
        <f t="shared" ca="1" si="534"/>
        <v>25737.899334662492</v>
      </c>
      <c r="BW959" s="15">
        <f t="shared" ca="1" si="535"/>
        <v>24980.42006425927</v>
      </c>
      <c r="BX959" s="15">
        <f t="shared" ca="1" si="536"/>
        <v>30939.167755045539</v>
      </c>
      <c r="BY959" s="15">
        <f t="shared" ca="1" si="537"/>
        <v>52607.618948164411</v>
      </c>
      <c r="BZ959" s="15">
        <f t="shared" ca="1" si="538"/>
        <v>76438.215208081965</v>
      </c>
      <c r="CA959" s="15">
        <f t="shared" ca="1" si="539"/>
        <v>117065.7787943727</v>
      </c>
      <c r="CB959" s="15">
        <f ca="1">(AU959*DCF!C$10-DCF!C$5*MAX(AU959*DCF!C$10,0)-MAX(AU959-Inputs!$B$6,0)/Inputs!$B$10)*DCF!C$6</f>
        <v>1046.6569709478288</v>
      </c>
      <c r="CC959" s="15">
        <f ca="1">(AV959*DCF!D$10-DCF!D$5*MAX(AV959*DCF!D$10,0)-MAX(AV959-AU959,0)/Inputs!$B$10)*DCF!D$6</f>
        <v>1086.8078134970667</v>
      </c>
      <c r="CD959" s="15">
        <f ca="1">(AW959*DCF!E$10-DCF!E$5*MAX(AW959*DCF!E$10,0)-MAX(AW959-AV959,0)/Inputs!$B$10)*DCF!E$6</f>
        <v>1703.1747898388064</v>
      </c>
      <c r="CE959" s="15">
        <f ca="1">(AX959*DCF!F$10-DCF!F$5*MAX(AX959*DCF!F$10,0)-MAX(AX959-AW959,0)/Inputs!$B$10)*DCF!F$6</f>
        <v>1999.4458897199522</v>
      </c>
      <c r="CF959" s="15">
        <f ca="1">(AY959*DCF!G$10-DCF!G$5*MAX(AY959*DCF!G$10,0)-MAX(AY959-AX959,0)/Inputs!$B$10)*DCF!G$6</f>
        <v>2742.8720254243017</v>
      </c>
      <c r="CG959" s="15">
        <f ca="1">(AZ959*DCF!H$10-DCF!H$5*MAX(AZ959*DCF!H$10,0)-MAX(AZ959-AY959,0)/Inputs!$B$10)*DCF!H$6</f>
        <v>3292.2995334790007</v>
      </c>
      <c r="CH959" s="15">
        <f ca="1">(BA959*DCF!I$10-DCF!I$5*MAX(BA959*DCF!I$10,0)-MAX(BA959-AZ959,0)/Inputs!$B$10)*DCF!I$6</f>
        <v>4130.4602476003574</v>
      </c>
      <c r="CI959" s="15">
        <f ca="1">(BB959*DCF!J$10-DCF!J$5*MAX(BB959*DCF!J$10,0)-MAX(BB959-BA959,0)/Inputs!$B$10)*DCF!J$6</f>
        <v>4712.9482775545057</v>
      </c>
      <c r="CJ959" s="15">
        <f ca="1">(BC959*DCF!K$10-DCF!K$5*MAX(BC959*DCF!K$10,0)-MAX(BC959-BB959,0)/Inputs!$B$10)*DCF!K$6</f>
        <v>5164.3390176399553</v>
      </c>
      <c r="CK959" s="15">
        <f ca="1">(BD959*DCF!L$10-DCF!L$5*MAX(BD959*DCF!L$10,0)-MAX(BD959-BC959,0)/Inputs!$B$10)*DCF!L$6</f>
        <v>6741.1400755875866</v>
      </c>
      <c r="CL959" s="15">
        <f ca="1">(BE959*DCF!M$10-DCF!M$5*MAX(BE959*DCF!M$10,0)-MAX(BE959-BD959,0)/Inputs!$B$10)*DCF!M$6</f>
        <v>8555.9698355548026</v>
      </c>
      <c r="CM959" s="15">
        <f ca="1">(BF959*DCF!C$28-DCF!C$5*MAX(BF959*DCF!C$28,0)-MAX(BF959-Inputs!$B$13,0)/Inputs!$B$17)*DCF!C$6</f>
        <v>3587.1544301164913</v>
      </c>
      <c r="CN959" s="15">
        <f ca="1">(BG959*DCF!D$28-DCF!D$5*MAX(BG959*DCF!D$28,0)-MAX(BG959-BF959,0)/Inputs!$B$17)*DCF!D$6</f>
        <v>4490.4538369866486</v>
      </c>
      <c r="CO959" s="15">
        <f ca="1">(BH959*DCF!E$28-DCF!E$5*MAX(BH959*DCF!E$28,0)-MAX(BH959-BG959,0)/Inputs!$B$17)*DCF!E$6</f>
        <v>6768.5151663460665</v>
      </c>
      <c r="CP959" s="15">
        <f ca="1">(BI959*DCF!F$28-DCF!F$5*MAX(BI959*DCF!F$28,0)-MAX(BI959-BH959,0)/Inputs!$B$17)*DCF!F$6</f>
        <v>7992.1134501937677</v>
      </c>
      <c r="CQ959" s="15">
        <f ca="1">(BJ959*DCF!G$28-DCF!G$5*MAX(BJ959*DCF!G$28,0)-MAX(BJ959-BI959,0)/Inputs!$B$17)*DCF!G$6</f>
        <v>7110.4426293438173</v>
      </c>
      <c r="CR959" s="15">
        <f ca="1">(BK959*DCF!H$28-DCF!H$5*MAX(BK959*DCF!H$28,0)-MAX(BK959-BJ959,0)/Inputs!$B$17)*DCF!H$6</f>
        <v>6323.4469382244342</v>
      </c>
      <c r="CS959" s="15">
        <f ca="1">(BL959*DCF!I$28-DCF!I$5*MAX(BL959*DCF!I$28,0)-MAX(BL959-BK959,0)/Inputs!$B$17)*DCF!I$6</f>
        <v>6421.8941620707183</v>
      </c>
      <c r="CT959" s="15">
        <f ca="1">(BM959*DCF!J$28-DCF!J$5*MAX(BM959*DCF!J$28,0)-MAX(BM959-BL959,0)/Inputs!$B$17)*DCF!J$6</f>
        <v>7143.458715885844</v>
      </c>
      <c r="CU959" s="15">
        <f ca="1">(BN959*DCF!K$28-DCF!K$5*MAX(BN959*DCF!K$28,0)-MAX(BN959-BM959,0)/Inputs!$B$17)*DCF!K$6</f>
        <v>8685.5274040510521</v>
      </c>
      <c r="CV959" s="15">
        <f ca="1">(BO959*DCF!L$28-DCF!L$5*MAX(BO959*DCF!L$28,0)-MAX(BO959-BN959,0)/Inputs!$B$17)*DCF!L$6</f>
        <v>11147.404139433846</v>
      </c>
      <c r="CW959" s="15">
        <f ca="1">(BP959*DCF!M$28-DCF!M$5*MAX(BP959*DCF!M$28,0)-MAX(BP959-BO959,0)/Inputs!$B$17)*DCF!M$6</f>
        <v>12919.495148361846</v>
      </c>
      <c r="CX959" s="15">
        <f ca="1">(BQ959*DCF!C$46-DCF!C$5*MAX(BQ959*DCF!C$46,0)-MAX(BQ959-Inputs!$B$20,0)/Inputs!$B$24)*DCF!C$6</f>
        <v>-732.28701722108281</v>
      </c>
      <c r="CY959" s="15">
        <f ca="1">(BR959*DCF!D$46-DCF!D$5*MAX(BR959*DCF!D$46,0)-MAX(BR959-BQ959,0)/Inputs!$B$24)*DCF!D$6</f>
        <v>-2040.3500399019372</v>
      </c>
      <c r="CZ959" s="15">
        <f ca="1">(BS959*DCF!E$46-DCF!E$5*MAX(BS959*DCF!E$46,0)-MAX(BS959-BR959,0)/Inputs!$B$24)*DCF!E$6</f>
        <v>-3112.7234506955333</v>
      </c>
      <c r="DA959" s="15">
        <f ca="1">(BT959*DCF!F$46-DCF!F$5*MAX(BT959*DCF!F$46,0)-MAX(BT959-BS959,0)/Inputs!$B$24)*DCF!F$6</f>
        <v>-3803.2846268566705</v>
      </c>
      <c r="DB959" s="15">
        <f ca="1">(BU959*DCF!G$46-DCF!G$5*MAX(BU959*DCF!G$46,0)-MAX(BU959-BT959,0)/Inputs!$B$24)*DCF!G$6</f>
        <v>-579.71726296916063</v>
      </c>
      <c r="DC959" s="15">
        <f ca="1">(BV959*DCF!H$46-DCF!H$5*MAX(BV959*DCF!H$46,0)-MAX(BV959-BU959,0)/Inputs!$B$24)*DCF!H$6</f>
        <v>-2642.5387415146311</v>
      </c>
      <c r="DD959" s="15">
        <f ca="1">(BW959*DCF!I$46-DCF!I$5*MAX(BW959*DCF!I$46,0)-MAX(BW959-BV959,0)/Inputs!$B$24)*DCF!I$6</f>
        <v>576.93248309846376</v>
      </c>
      <c r="DE959" s="15">
        <f ca="1">(BX959*DCF!J$46-DCF!J$5*MAX(BX959*DCF!J$46,0)-MAX(BX959-BW959,0)/Inputs!$B$24)*DCF!J$6</f>
        <v>-282.35003028857022</v>
      </c>
      <c r="DF959" s="15">
        <f ca="1">(BY959*DCF!K$46-DCF!K$5*MAX(BY959*DCF!K$46,0)-MAX(BY959-BX959,0)/Inputs!$B$24)*DCF!K$6</f>
        <v>-2303.0707344324833</v>
      </c>
      <c r="DG959" s="15">
        <f ca="1">(BZ959*DCF!L$46-DCF!L$5*MAX(BZ959*DCF!L$46,0)-MAX(BZ959-BY959,0)/Inputs!$B$24)*DCF!L$6</f>
        <v>-109.12255797083215</v>
      </c>
      <c r="DH959" s="15">
        <f ca="1">(CA959*DCF!M$46-DCF!M$5*MAX(CA959*DCF!M$46,0)-MAX(CA959-BZ959,0)/Inputs!$B$24)*DCF!M$6</f>
        <v>684.05351106676869</v>
      </c>
      <c r="DI959" s="15">
        <f ca="1">SUM(CB959:CL959)+BE959*DCF!M$10*(1+Inputs!$B$30)*(1-Inputs!$B$33)*(1-Inputs!$B$30/Inputs!$B$31)/(Inputs!$B$29-Inputs!$B$30)*DCF!M$6</f>
        <v>228294.1598939228</v>
      </c>
      <c r="DJ959" s="15">
        <f ca="1">SUM(CM959:CW959)+BP959*DCF!M$28*(1+Inputs!$B$30)*(1-Inputs!$B$33)*(1-Inputs!$B$30/Inputs!$B$31)/(Inputs!$B$29-Inputs!$B$30)*DCF!M$6</f>
        <v>359152.51037750556</v>
      </c>
      <c r="DK959" s="15">
        <f ca="1">SUM(CX959:DH959)+CA959*DCF!M$46*(1+Inputs!$B$30)*(1-Inputs!$B$33)*(1-Inputs!$B$30/Inputs!$B$31)/(Inputs!$B$29-Inputs!$B$30)*DCF!M$6</f>
        <v>166653.10287642753</v>
      </c>
      <c r="DM959" s="15">
        <f ca="1">DI959+DJ959+DK959+Inputs!$B$34+Inputs!$B$36-Inputs!$B$35</f>
        <v>830950.77314785589</v>
      </c>
    </row>
    <row r="960" spans="1:117" x14ac:dyDescent="0.75">
      <c r="A960" s="11">
        <v>947</v>
      </c>
      <c r="C960" s="24">
        <f t="shared" ca="1" si="544"/>
        <v>-0.50130912236265879</v>
      </c>
      <c r="D960" s="24">
        <f t="shared" ca="1" si="544"/>
        <v>-0.90846218567123571</v>
      </c>
      <c r="E960" s="24">
        <f t="shared" ca="1" si="544"/>
        <v>-0.47330077337597026</v>
      </c>
      <c r="F960" s="24">
        <f t="shared" ca="1" si="544"/>
        <v>-1.1901987035183033</v>
      </c>
      <c r="G960" s="24">
        <f t="shared" ca="1" si="544"/>
        <v>1.399041695660989</v>
      </c>
      <c r="H960" s="24">
        <f t="shared" ca="1" si="544"/>
        <v>-1.5079108274836837</v>
      </c>
      <c r="I960" s="24">
        <f t="shared" ca="1" si="544"/>
        <v>-0.47047509029279877</v>
      </c>
      <c r="J960" s="24">
        <f t="shared" ca="1" si="544"/>
        <v>-1.0610879238183857</v>
      </c>
      <c r="K960" s="24">
        <f t="shared" ca="1" si="544"/>
        <v>-0.4880382316238393</v>
      </c>
      <c r="L960" s="24">
        <f t="shared" ca="1" si="544"/>
        <v>-1.0346883678919749</v>
      </c>
      <c r="M960" s="24">
        <f t="shared" ca="1" si="544"/>
        <v>-0.80519961358537229</v>
      </c>
      <c r="N960" s="24">
        <f ca="1">SQRT(Inputs!$B$38)*C960+SQRT(1-Inputs!$B$38)*_xlfn.NORM.S.INV(RAND())</f>
        <v>-0.8543047915345463</v>
      </c>
      <c r="O960" s="24">
        <f ca="1">SQRT(Inputs!$B$38)*D960+SQRT(1-Inputs!$B$38)*_xlfn.NORM.S.INV(RAND())</f>
        <v>-0.38692768342162198</v>
      </c>
      <c r="P960" s="24">
        <f ca="1">SQRT(Inputs!$B$38)*E960+SQRT(1-Inputs!$B$38)*_xlfn.NORM.S.INV(RAND())</f>
        <v>-0.60789699586759949</v>
      </c>
      <c r="Q960" s="24">
        <f ca="1">SQRT(Inputs!$B$38)*F960+SQRT(1-Inputs!$B$38)*_xlfn.NORM.S.INV(RAND())</f>
        <v>-1.3498751768955626</v>
      </c>
      <c r="R960" s="24">
        <f ca="1">SQRT(Inputs!$B$38)*G960+SQRT(1-Inputs!$B$38)*_xlfn.NORM.S.INV(RAND())</f>
        <v>0.80702754121666442</v>
      </c>
      <c r="S960" s="24">
        <f ca="1">SQRT(Inputs!$B$38)*H960+SQRT(1-Inputs!$B$38)*_xlfn.NORM.S.INV(RAND())</f>
        <v>-0.52991659755434362</v>
      </c>
      <c r="T960" s="24">
        <f ca="1">SQRT(Inputs!$B$38)*I960+SQRT(1-Inputs!$B$38)*_xlfn.NORM.S.INV(RAND())</f>
        <v>-1.9954710655240111</v>
      </c>
      <c r="U960" s="24">
        <f ca="1">SQRT(Inputs!$B$38)*J960+SQRT(1-Inputs!$B$38)*_xlfn.NORM.S.INV(RAND())</f>
        <v>-0.57793614781042979</v>
      </c>
      <c r="V960" s="24">
        <f ca="1">SQRT(Inputs!$B$38)*K960+SQRT(1-Inputs!$B$38)*_xlfn.NORM.S.INV(RAND())</f>
        <v>-0.64173129891889058</v>
      </c>
      <c r="W960" s="24">
        <f ca="1">SQRT(Inputs!$B$38)*L960+SQRT(1-Inputs!$B$38)*_xlfn.NORM.S.INV(RAND())</f>
        <v>-0.12121473406862021</v>
      </c>
      <c r="X960" s="24">
        <f ca="1">SQRT(Inputs!$B$38)*M960+SQRT(1-Inputs!$B$38)*_xlfn.NORM.S.INV(RAND())</f>
        <v>-1.2018227008622517</v>
      </c>
      <c r="Y960" s="24">
        <f ca="1">SQRT(Inputs!$B$38)*C960+SQRT(1-Inputs!$B$38)*_xlfn.NORM.S.INV(RAND())</f>
        <v>-1.0802261789215535</v>
      </c>
      <c r="Z960" s="24">
        <f ca="1">SQRT(Inputs!$B$38)*D960+SQRT(1-Inputs!$B$38)*_xlfn.NORM.S.INV(RAND())</f>
        <v>0.18592962686593223</v>
      </c>
      <c r="AA960" s="24">
        <f ca="1">SQRT(Inputs!$B$38)*E960+SQRT(1-Inputs!$B$38)*_xlfn.NORM.S.INV(RAND())</f>
        <v>-0.73823611421094903</v>
      </c>
      <c r="AB960" s="24">
        <f ca="1">SQRT(Inputs!$B$38)*F960+SQRT(1-Inputs!$B$38)*_xlfn.NORM.S.INV(RAND())</f>
        <v>-0.84669013050800945</v>
      </c>
      <c r="AC960" s="24">
        <f ca="1">SQRT(Inputs!$B$38)*G960+SQRT(1-Inputs!$B$38)*_xlfn.NORM.S.INV(RAND())</f>
        <v>1.0628049786495573</v>
      </c>
      <c r="AD960" s="24">
        <f ca="1">SQRT(Inputs!$B$38)*H960+SQRT(1-Inputs!$B$38)*_xlfn.NORM.S.INV(RAND())</f>
        <v>0.69529226713547654</v>
      </c>
      <c r="AE960" s="24">
        <f ca="1">SQRT(Inputs!$B$38)*I960+SQRT(1-Inputs!$B$38)*_xlfn.NORM.S.INV(RAND())</f>
        <v>-1.1965581960085494</v>
      </c>
      <c r="AF960" s="24">
        <f ca="1">SQRT(Inputs!$B$38)*J960+SQRT(1-Inputs!$B$38)*_xlfn.NORM.S.INV(RAND())</f>
        <v>1.1113227582036171</v>
      </c>
      <c r="AG960" s="24">
        <f ca="1">SQRT(Inputs!$B$38)*K960+SQRT(1-Inputs!$B$38)*_xlfn.NORM.S.INV(RAND())</f>
        <v>-0.11763303380948567</v>
      </c>
      <c r="AH960" s="24">
        <f ca="1">SQRT(Inputs!$B$38)*L960+SQRT(1-Inputs!$B$38)*_xlfn.NORM.S.INV(RAND())</f>
        <v>-0.34074916799176286</v>
      </c>
      <c r="AI960" s="24">
        <f ca="1">SQRT(Inputs!$B$38)*M960+SQRT(1-Inputs!$B$38)*_xlfn.NORM.S.INV(RAND())</f>
        <v>-1.0126943065728042</v>
      </c>
      <c r="AJ960" s="24">
        <f ca="1">SQRT(Inputs!$B$38)*C960+SQRT(1-Inputs!$B$38)*_xlfn.NORM.S.INV(RAND())</f>
        <v>0.70405775686998218</v>
      </c>
      <c r="AK960" s="24">
        <f ca="1">SQRT(Inputs!$B$38)*D960+SQRT(1-Inputs!$B$38)*_xlfn.NORM.S.INV(RAND())</f>
        <v>-1.1503871599659803</v>
      </c>
      <c r="AL960" s="24">
        <f ca="1">SQRT(Inputs!$B$38)*E960+SQRT(1-Inputs!$B$38)*_xlfn.NORM.S.INV(RAND())</f>
        <v>-0.42212491331217533</v>
      </c>
      <c r="AM960" s="24">
        <f ca="1">SQRT(Inputs!$B$38)*F960+SQRT(1-Inputs!$B$38)*_xlfn.NORM.S.INV(RAND())</f>
        <v>-1.6115674822016524</v>
      </c>
      <c r="AN960" s="24">
        <f ca="1">SQRT(Inputs!$B$38)*G960+SQRT(1-Inputs!$B$38)*_xlfn.NORM.S.INV(RAND())</f>
        <v>0.55092347218925386</v>
      </c>
      <c r="AO960" s="24">
        <f ca="1">SQRT(Inputs!$B$38)*H960+SQRT(1-Inputs!$B$38)*_xlfn.NORM.S.INV(RAND())</f>
        <v>-0.51388716379390487</v>
      </c>
      <c r="AP960" s="24">
        <f ca="1">SQRT(Inputs!$B$38)*I960+SQRT(1-Inputs!$B$38)*_xlfn.NORM.S.INV(RAND())</f>
        <v>-0.56180925003405147</v>
      </c>
      <c r="AQ960" s="24">
        <f ca="1">SQRT(Inputs!$B$38)*J960+SQRT(1-Inputs!$B$38)*_xlfn.NORM.S.INV(RAND())</f>
        <v>-0.44036405575093485</v>
      </c>
      <c r="AR960" s="24">
        <f ca="1">SQRT(Inputs!$B$38)*K960+SQRT(1-Inputs!$B$38)*_xlfn.NORM.S.INV(RAND())</f>
        <v>-1.3337015010744795</v>
      </c>
      <c r="AS960" s="24">
        <f ca="1">SQRT(Inputs!$B$38)*L960+SQRT(1-Inputs!$B$38)*_xlfn.NORM.S.INV(RAND())</f>
        <v>-0.3577309711335751</v>
      </c>
      <c r="AT960" s="24">
        <f ca="1">SQRT(Inputs!$B$38)*M960+SQRT(1-Inputs!$B$38)*_xlfn.NORM.S.INV(RAND())</f>
        <v>0.49368634096890529</v>
      </c>
      <c r="AU960" s="15">
        <f ca="1">Inputs!$B$6*EXP($B$8-0.5*C$5^2+C$5*N960)</f>
        <v>4321.3514688789637</v>
      </c>
      <c r="AV960" s="15">
        <f t="shared" ca="1" si="510"/>
        <v>4969.2072597035349</v>
      </c>
      <c r="AW960" s="15">
        <f t="shared" ca="1" si="511"/>
        <v>5582.0834846925864</v>
      </c>
      <c r="AX960" s="15">
        <f t="shared" ca="1" si="512"/>
        <v>5757.5166706465698</v>
      </c>
      <c r="AY960" s="15">
        <f t="shared" ca="1" si="513"/>
        <v>7731.707344181289</v>
      </c>
      <c r="AZ960" s="15">
        <f t="shared" ca="1" si="514"/>
        <v>8920.0767006304759</v>
      </c>
      <c r="BA960" s="15">
        <f t="shared" ca="1" si="515"/>
        <v>8858.4730735810463</v>
      </c>
      <c r="BB960" s="15">
        <f t="shared" ca="1" si="516"/>
        <v>10235.318045455226</v>
      </c>
      <c r="BC960" s="15">
        <f t="shared" ca="1" si="517"/>
        <v>11782.685452391121</v>
      </c>
      <c r="BD960" s="15">
        <f t="shared" ca="1" si="518"/>
        <v>14272.167387906975</v>
      </c>
      <c r="BE960" s="15">
        <f t="shared" ca="1" si="519"/>
        <v>15675.409147729573</v>
      </c>
      <c r="BF960" s="15">
        <f ca="1">Inputs!$B$13*EXP($B$9-0.5*C$6^2+C$6*Y960)</f>
        <v>11164.751267151023</v>
      </c>
      <c r="BG960" s="15">
        <f t="shared" ca="1" si="520"/>
        <v>14071.115007954884</v>
      </c>
      <c r="BH960" s="15">
        <f t="shared" ca="1" si="521"/>
        <v>15211.025536698569</v>
      </c>
      <c r="BI960" s="15">
        <f t="shared" ca="1" si="522"/>
        <v>16345.383413149881</v>
      </c>
      <c r="BJ960" s="15">
        <f t="shared" ca="1" si="523"/>
        <v>23355.85709553428</v>
      </c>
      <c r="BK960" s="15">
        <f t="shared" ca="1" si="524"/>
        <v>31510.863244149117</v>
      </c>
      <c r="BL960" s="15">
        <f t="shared" ca="1" si="525"/>
        <v>33147.393735000704</v>
      </c>
      <c r="BM960" s="15">
        <f t="shared" ca="1" si="526"/>
        <v>46777.272661045761</v>
      </c>
      <c r="BN960" s="15">
        <f t="shared" ca="1" si="527"/>
        <v>56724.893647476943</v>
      </c>
      <c r="BO960" s="15">
        <f t="shared" ca="1" si="528"/>
        <v>67083.705033713282</v>
      </c>
      <c r="BP960" s="15">
        <f t="shared" ca="1" si="529"/>
        <v>73617.385030385878</v>
      </c>
      <c r="BQ960" s="15">
        <f ca="1">Inputs!$B$20*EXP($B$10-0.5*C$7^2+C$7*AJ960)</f>
        <v>5506.2868583881063</v>
      </c>
      <c r="BR960" s="15">
        <f t="shared" ca="1" si="530"/>
        <v>5184.8040830122964</v>
      </c>
      <c r="BS960" s="15">
        <f t="shared" ca="1" si="531"/>
        <v>6289.3884954903106</v>
      </c>
      <c r="BT960" s="15">
        <f t="shared" ca="1" si="532"/>
        <v>5681.9738793360702</v>
      </c>
      <c r="BU960" s="15">
        <f t="shared" ca="1" si="533"/>
        <v>8997.44731708586</v>
      </c>
      <c r="BV960" s="15">
        <f t="shared" ca="1" si="534"/>
        <v>11149.483820094129</v>
      </c>
      <c r="BW960" s="15">
        <f t="shared" ca="1" si="535"/>
        <v>13814.227662655543</v>
      </c>
      <c r="BX960" s="15">
        <f t="shared" ca="1" si="536"/>
        <v>17688.815769878976</v>
      </c>
      <c r="BY960" s="15">
        <f t="shared" ca="1" si="537"/>
        <v>19203.066296137935</v>
      </c>
      <c r="BZ960" s="15">
        <f t="shared" ca="1" si="538"/>
        <v>25229.640950831468</v>
      </c>
      <c r="CA960" s="15">
        <f t="shared" ca="1" si="539"/>
        <v>38689.538836280961</v>
      </c>
      <c r="CB960" s="15">
        <f ca="1">(AU960*DCF!C$10-DCF!C$5*MAX(AU960*DCF!C$10,0)-MAX(AU960-Inputs!$B$6,0)/Inputs!$B$10)*DCF!C$6</f>
        <v>1047.6439489159716</v>
      </c>
      <c r="CC960" s="15">
        <f ca="1">(AV960*DCF!D$10-DCF!D$5*MAX(AV960*DCF!D$10,0)-MAX(AV960-AU960,0)/Inputs!$B$10)*DCF!D$6</f>
        <v>1053.2479252765938</v>
      </c>
      <c r="CD960" s="15">
        <f ca="1">(AW960*DCF!E$10-DCF!E$5*MAX(AW960*DCF!E$10,0)-MAX(AW960-AV960,0)/Inputs!$B$10)*DCF!E$6</f>
        <v>1150.7691112250652</v>
      </c>
      <c r="CE960" s="15">
        <f ca="1">(AX960*DCF!F$10-DCF!F$5*MAX(AX960*DCF!F$10,0)-MAX(AX960-AW960,0)/Inputs!$B$10)*DCF!F$6</f>
        <v>1220.3534170461467</v>
      </c>
      <c r="CF960" s="15">
        <f ca="1">(AY960*DCF!G$10-DCF!G$5*MAX(AY960*DCF!G$10,0)-MAX(AY960-AX960,0)/Inputs!$B$10)*DCF!G$6</f>
        <v>1213.5662455174906</v>
      </c>
      <c r="CG960" s="15">
        <f ca="1">(AZ960*DCF!H$10-DCF!H$5*MAX(AZ960*DCF!H$10,0)-MAX(AZ960-AY960,0)/Inputs!$B$10)*DCF!H$6</f>
        <v>1520.8230060620569</v>
      </c>
      <c r="CH960" s="15">
        <f ca="1">(BA960*DCF!I$10-DCF!I$5*MAX(BA960*DCF!I$10,0)-MAX(BA960-AZ960,0)/Inputs!$B$10)*DCF!I$6</f>
        <v>1618.1198724586618</v>
      </c>
      <c r="CI960" s="15">
        <f ca="1">(BB960*DCF!J$10-DCF!J$5*MAX(BB960*DCF!J$10,0)-MAX(BB960-BA960,0)/Inputs!$B$10)*DCF!J$6</f>
        <v>1547.7661589542711</v>
      </c>
      <c r="CJ960" s="15">
        <f ca="1">(BC960*DCF!K$10-DCF!K$5*MAX(BC960*DCF!K$10,0)-MAX(BC960-BB960,0)/Inputs!$B$10)*DCF!K$6</f>
        <v>1680.2152451071888</v>
      </c>
      <c r="CK960" s="15">
        <f ca="1">(BD960*DCF!L$10-DCF!L$5*MAX(BD960*DCF!L$10,0)-MAX(BD960-BC960,0)/Inputs!$B$10)*DCF!L$6</f>
        <v>1830.5839186763865</v>
      </c>
      <c r="CL960" s="15">
        <f ca="1">(BE960*DCF!M$10-DCF!M$5*MAX(BE960*DCF!M$10,0)-MAX(BE960-BD960,0)/Inputs!$B$10)*DCF!M$6</f>
        <v>2044.3707554973587</v>
      </c>
      <c r="CM960" s="15">
        <f ca="1">(BF960*DCF!C$28-DCF!C$5*MAX(BF960*DCF!C$28,0)-MAX(BF960-Inputs!$B$13,0)/Inputs!$B$17)*DCF!C$6</f>
        <v>3407.4088668666586</v>
      </c>
      <c r="CN960" s="15">
        <f ca="1">(BG960*DCF!D$28-DCF!D$5*MAX(BG960*DCF!D$28,0)-MAX(BG960-BF960,0)/Inputs!$B$17)*DCF!D$6</f>
        <v>3524.2072617752542</v>
      </c>
      <c r="CO960" s="15">
        <f ca="1">(BH960*DCF!E$28-DCF!E$5*MAX(BH960*DCF!E$28,0)-MAX(BH960-BG960,0)/Inputs!$B$17)*DCF!E$6</f>
        <v>4083.3726116638222</v>
      </c>
      <c r="CP960" s="15">
        <f ca="1">(BI960*DCF!F$28-DCF!F$5*MAX(BI960*DCF!F$28,0)-MAX(BI960-BH960,0)/Inputs!$B$17)*DCF!F$6</f>
        <v>4230.8132638716024</v>
      </c>
      <c r="CQ960" s="15">
        <f ca="1">(BJ960*DCF!G$28-DCF!G$5*MAX(BJ960*DCF!G$28,0)-MAX(BJ960-BI960,0)/Inputs!$B$17)*DCF!G$6</f>
        <v>4880.7619054602283</v>
      </c>
      <c r="CR960" s="15">
        <f ca="1">(BK960*DCF!H$28-DCF!H$5*MAX(BK960*DCF!H$28,0)-MAX(BK960-BJ960,0)/Inputs!$B$17)*DCF!H$6</f>
        <v>6525.9250340019698</v>
      </c>
      <c r="CS960" s="15">
        <f ca="1">(BL960*DCF!I$28-DCF!I$5*MAX(BL960*DCF!I$28,0)-MAX(BL960-BK960,0)/Inputs!$B$17)*DCF!I$6</f>
        <v>7559.8180117420061</v>
      </c>
      <c r="CT960" s="15">
        <f ca="1">(BM960*DCF!J$28-DCF!J$5*MAX(BM960*DCF!J$28,0)-MAX(BM960-BL960,0)/Inputs!$B$17)*DCF!J$6</f>
        <v>8628.0044799468069</v>
      </c>
      <c r="CU960" s="15">
        <f ca="1">(BN960*DCF!K$28-DCF!K$5*MAX(BN960*DCF!K$28,0)-MAX(BN960-BM960,0)/Inputs!$B$17)*DCF!K$6</f>
        <v>10760.895362842235</v>
      </c>
      <c r="CV960" s="15">
        <f ca="1">(BO960*DCF!L$28-DCF!L$5*MAX(BO960*DCF!L$28,0)-MAX(BO960-BN960,0)/Inputs!$B$17)*DCF!L$6</f>
        <v>12212.490451191099</v>
      </c>
      <c r="CW960" s="15">
        <f ca="1">(BP960*DCF!M$28-DCF!M$5*MAX(BP960*DCF!M$28,0)-MAX(BP960-BO960,0)/Inputs!$B$17)*DCF!M$6</f>
        <v>13168.200446516121</v>
      </c>
      <c r="CX960" s="15">
        <f ca="1">(BQ960*DCF!C$46-DCF!C$5*MAX(BQ960*DCF!C$46,0)-MAX(BQ960-Inputs!$B$20,0)/Inputs!$B$24)*DCF!C$6</f>
        <v>-2336.4574076591962</v>
      </c>
      <c r="CY960" s="15">
        <f ca="1">(BR960*DCF!D$46-DCF!D$5*MAX(BR960*DCF!D$46,0)-MAX(BR960-BQ960,0)/Inputs!$B$24)*DCF!D$6</f>
        <v>-884.92514577598399</v>
      </c>
      <c r="CZ960" s="15">
        <f ca="1">(BS960*DCF!E$46-DCF!E$5*MAX(BS960*DCF!E$46,0)-MAX(BS960-BR960,0)/Inputs!$B$24)*DCF!E$6</f>
        <v>-1179.1279069096108</v>
      </c>
      <c r="DA960" s="15">
        <f ca="1">(BT960*DCF!F$46-DCF!F$5*MAX(BT960*DCF!F$46,0)-MAX(BT960-BS960,0)/Inputs!$B$24)*DCF!F$6</f>
        <v>-413.79726207251684</v>
      </c>
      <c r="DB960" s="15">
        <f ca="1">(BU960*DCF!G$46-DCF!G$5*MAX(BU960*DCF!G$46,0)-MAX(BU960-BT960,0)/Inputs!$B$24)*DCF!G$6</f>
        <v>-1417.9161096638034</v>
      </c>
      <c r="DC960" s="15">
        <f ca="1">(BV960*DCF!H$46-DCF!H$5*MAX(BV960*DCF!H$46,0)-MAX(BV960-BU960,0)/Inputs!$B$24)*DCF!H$6</f>
        <v>-668.73215756339812</v>
      </c>
      <c r="DD960" s="15">
        <f ca="1">(BW960*DCF!I$46-DCF!I$5*MAX(BW960*DCF!I$46,0)-MAX(BW960-BV960,0)/Inputs!$B$24)*DCF!I$6</f>
        <v>-445.89992825498314</v>
      </c>
      <c r="DE960" s="15">
        <f ca="1">(BX960*DCF!J$46-DCF!J$5*MAX(BX960*DCF!J$46,0)-MAX(BX960-BW960,0)/Inputs!$B$24)*DCF!J$6</f>
        <v>-285.48057248114094</v>
      </c>
      <c r="DF960" s="15">
        <f ca="1">(BY960*DCF!K$46-DCF!K$5*MAX(BY960*DCF!K$46,0)-MAX(BY960-BX960,0)/Inputs!$B$24)*DCF!K$6</f>
        <v>725.99212109712039</v>
      </c>
      <c r="DG960" s="15">
        <f ca="1">(BZ960*DCF!L$46-DCF!L$5*MAX(BZ960*DCF!L$46,0)-MAX(BZ960-BY960,0)/Inputs!$B$24)*DCF!L$6</f>
        <v>380.1746336735817</v>
      </c>
      <c r="DH960" s="15">
        <f ca="1">(CA960*DCF!M$46-DCF!M$5*MAX(CA960*DCF!M$46,0)-MAX(CA960-BZ960,0)/Inputs!$B$24)*DCF!M$6</f>
        <v>219.2328825230899</v>
      </c>
      <c r="DI960" s="15">
        <f ca="1">SUM(CB960:CL960)+BE960*DCF!M$10*(1+Inputs!$B$30)*(1-Inputs!$B$33)*(1-Inputs!$B$30/Inputs!$B$31)/(Inputs!$B$29-Inputs!$B$30)*DCF!M$6</f>
        <v>59552.330548695332</v>
      </c>
      <c r="DJ960" s="15">
        <f ca="1">SUM(CM960:CW960)+BP960*DCF!M$28*(1+Inputs!$B$30)*(1-Inputs!$B$33)*(1-Inputs!$B$30/Inputs!$B$31)/(Inputs!$B$29-Inputs!$B$30)*DCF!M$6</f>
        <v>352152.77240081195</v>
      </c>
      <c r="DK960" s="15">
        <f ca="1">SUM(CX960:DH960)+CA960*DCF!M$46*(1+Inputs!$B$30)*(1-Inputs!$B$33)*(1-Inputs!$B$30/Inputs!$B$31)/(Inputs!$B$29-Inputs!$B$30)*DCF!M$6</f>
        <v>53511.673256666516</v>
      </c>
      <c r="DM960" s="15">
        <f ca="1">DI960+DJ960+DK960+Inputs!$B$34+Inputs!$B$36-Inputs!$B$35</f>
        <v>542067.77620617382</v>
      </c>
    </row>
    <row r="961" spans="1:117" x14ac:dyDescent="0.75">
      <c r="A961" s="11">
        <v>948</v>
      </c>
      <c r="C961" s="24">
        <f t="shared" ca="1" si="544"/>
        <v>-0.74838948474421796</v>
      </c>
      <c r="D961" s="24">
        <f t="shared" ca="1" si="544"/>
        <v>-0.38890622159795896</v>
      </c>
      <c r="E961" s="24">
        <f t="shared" ca="1" si="544"/>
        <v>-0.68876433536853909</v>
      </c>
      <c r="F961" s="24">
        <f t="shared" ca="1" si="544"/>
        <v>-1.3705332368112026</v>
      </c>
      <c r="G961" s="24">
        <f t="shared" ca="1" si="544"/>
        <v>1.41619177347167</v>
      </c>
      <c r="H961" s="24">
        <f t="shared" ca="1" si="544"/>
        <v>0.6567201429009053</v>
      </c>
      <c r="I961" s="24">
        <f t="shared" ca="1" si="544"/>
        <v>-7.244050137691084E-2</v>
      </c>
      <c r="J961" s="24">
        <f t="shared" ca="1" si="544"/>
        <v>0.87142006174862374</v>
      </c>
      <c r="K961" s="24">
        <f t="shared" ca="1" si="544"/>
        <v>-1.0319867024257496</v>
      </c>
      <c r="L961" s="24">
        <f t="shared" ca="1" si="544"/>
        <v>-0.81484091251673052</v>
      </c>
      <c r="M961" s="24">
        <f t="shared" ca="1" si="544"/>
        <v>0.54187394876499906</v>
      </c>
      <c r="N961" s="24">
        <f ca="1">SQRT(Inputs!$B$38)*C961+SQRT(1-Inputs!$B$38)*_xlfn.NORM.S.INV(RAND())</f>
        <v>-1.6740854620638519</v>
      </c>
      <c r="O961" s="24">
        <f ca="1">SQRT(Inputs!$B$38)*D961+SQRT(1-Inputs!$B$38)*_xlfn.NORM.S.INV(RAND())</f>
        <v>0.18663242862805285</v>
      </c>
      <c r="P961" s="24">
        <f ca="1">SQRT(Inputs!$B$38)*E961+SQRT(1-Inputs!$B$38)*_xlfn.NORM.S.INV(RAND())</f>
        <v>-0.18425373687167679</v>
      </c>
      <c r="Q961" s="24">
        <f ca="1">SQRT(Inputs!$B$38)*F961+SQRT(1-Inputs!$B$38)*_xlfn.NORM.S.INV(RAND())</f>
        <v>-0.46266338013560909</v>
      </c>
      <c r="R961" s="24">
        <f ca="1">SQRT(Inputs!$B$38)*G961+SQRT(1-Inputs!$B$38)*_xlfn.NORM.S.INV(RAND())</f>
        <v>1.4827710877834765</v>
      </c>
      <c r="S961" s="24">
        <f ca="1">SQRT(Inputs!$B$38)*H961+SQRT(1-Inputs!$B$38)*_xlfn.NORM.S.INV(RAND())</f>
        <v>-1.1148904976096132</v>
      </c>
      <c r="T961" s="24">
        <f ca="1">SQRT(Inputs!$B$38)*I961+SQRT(1-Inputs!$B$38)*_xlfn.NORM.S.INV(RAND())</f>
        <v>-0.15328868651475341</v>
      </c>
      <c r="U961" s="24">
        <f ca="1">SQRT(Inputs!$B$38)*J961+SQRT(1-Inputs!$B$38)*_xlfn.NORM.S.INV(RAND())</f>
        <v>1.0873752370421379</v>
      </c>
      <c r="V961" s="24">
        <f ca="1">SQRT(Inputs!$B$38)*K961+SQRT(1-Inputs!$B$38)*_xlfn.NORM.S.INV(RAND())</f>
        <v>-1.4654744563228368</v>
      </c>
      <c r="W961" s="24">
        <f ca="1">SQRT(Inputs!$B$38)*L961+SQRT(1-Inputs!$B$38)*_xlfn.NORM.S.INV(RAND())</f>
        <v>0.32225942956624665</v>
      </c>
      <c r="X961" s="24">
        <f ca="1">SQRT(Inputs!$B$38)*M961+SQRT(1-Inputs!$B$38)*_xlfn.NORM.S.INV(RAND())</f>
        <v>1.014599214131074</v>
      </c>
      <c r="Y961" s="24">
        <f ca="1">SQRT(Inputs!$B$38)*C961+SQRT(1-Inputs!$B$38)*_xlfn.NORM.S.INV(RAND())</f>
        <v>1.6355230962705976</v>
      </c>
      <c r="Z961" s="24">
        <f ca="1">SQRT(Inputs!$B$38)*D961+SQRT(1-Inputs!$B$38)*_xlfn.NORM.S.INV(RAND())</f>
        <v>1.1755547613344279</v>
      </c>
      <c r="AA961" s="24">
        <f ca="1">SQRT(Inputs!$B$38)*E961+SQRT(1-Inputs!$B$38)*_xlfn.NORM.S.INV(RAND())</f>
        <v>1.5584831317675454</v>
      </c>
      <c r="AB961" s="24">
        <f ca="1">SQRT(Inputs!$B$38)*F961+SQRT(1-Inputs!$B$38)*_xlfn.NORM.S.INV(RAND())</f>
        <v>0.10429189655963322</v>
      </c>
      <c r="AC961" s="24">
        <f ca="1">SQRT(Inputs!$B$38)*G961+SQRT(1-Inputs!$B$38)*_xlfn.NORM.S.INV(RAND())</f>
        <v>0.19393966608909596</v>
      </c>
      <c r="AD961" s="24">
        <f ca="1">SQRT(Inputs!$B$38)*H961+SQRT(1-Inputs!$B$38)*_xlfn.NORM.S.INV(RAND())</f>
        <v>-0.56288745153132536</v>
      </c>
      <c r="AE961" s="24">
        <f ca="1">SQRT(Inputs!$B$38)*I961+SQRT(1-Inputs!$B$38)*_xlfn.NORM.S.INV(RAND())</f>
        <v>0.53554646728181954</v>
      </c>
      <c r="AF961" s="24">
        <f ca="1">SQRT(Inputs!$B$38)*J961+SQRT(1-Inputs!$B$38)*_xlfn.NORM.S.INV(RAND())</f>
        <v>1.2527933916726086</v>
      </c>
      <c r="AG961" s="24">
        <f ca="1">SQRT(Inputs!$B$38)*K961+SQRT(1-Inputs!$B$38)*_xlfn.NORM.S.INV(RAND())</f>
        <v>-1.0551235502185707</v>
      </c>
      <c r="AH961" s="24">
        <f ca="1">SQRT(Inputs!$B$38)*L961+SQRT(1-Inputs!$B$38)*_xlfn.NORM.S.INV(RAND())</f>
        <v>0.34722936743197241</v>
      </c>
      <c r="AI961" s="24">
        <f ca="1">SQRT(Inputs!$B$38)*M961+SQRT(1-Inputs!$B$38)*_xlfn.NORM.S.INV(RAND())</f>
        <v>0.49767413568676466</v>
      </c>
      <c r="AJ961" s="24">
        <f ca="1">SQRT(Inputs!$B$38)*C961+SQRT(1-Inputs!$B$38)*_xlfn.NORM.S.INV(RAND())</f>
        <v>-0.24970448635728074</v>
      </c>
      <c r="AK961" s="24">
        <f ca="1">SQRT(Inputs!$B$38)*D961+SQRT(1-Inputs!$B$38)*_xlfn.NORM.S.INV(RAND())</f>
        <v>-0.64770336654315486</v>
      </c>
      <c r="AL961" s="24">
        <f ca="1">SQRT(Inputs!$B$38)*E961+SQRT(1-Inputs!$B$38)*_xlfn.NORM.S.INV(RAND())</f>
        <v>0.6263729511916214</v>
      </c>
      <c r="AM961" s="24">
        <f ca="1">SQRT(Inputs!$B$38)*F961+SQRT(1-Inputs!$B$38)*_xlfn.NORM.S.INV(RAND())</f>
        <v>-1.9307620712684246</v>
      </c>
      <c r="AN961" s="24">
        <f ca="1">SQRT(Inputs!$B$38)*G961+SQRT(1-Inputs!$B$38)*_xlfn.NORM.S.INV(RAND())</f>
        <v>-0.46860943520357479</v>
      </c>
      <c r="AO961" s="24">
        <f ca="1">SQRT(Inputs!$B$38)*H961+SQRT(1-Inputs!$B$38)*_xlfn.NORM.S.INV(RAND())</f>
        <v>1.1293109277227424</v>
      </c>
      <c r="AP961" s="24">
        <f ca="1">SQRT(Inputs!$B$38)*I961+SQRT(1-Inputs!$B$38)*_xlfn.NORM.S.INV(RAND())</f>
        <v>-1.2268381722095945</v>
      </c>
      <c r="AQ961" s="24">
        <f ca="1">SQRT(Inputs!$B$38)*J961+SQRT(1-Inputs!$B$38)*_xlfn.NORM.S.INV(RAND())</f>
        <v>1.3314164124004353</v>
      </c>
      <c r="AR961" s="24">
        <f ca="1">SQRT(Inputs!$B$38)*K961+SQRT(1-Inputs!$B$38)*_xlfn.NORM.S.INV(RAND())</f>
        <v>-0.54018347957341584</v>
      </c>
      <c r="AS961" s="24">
        <f ca="1">SQRT(Inputs!$B$38)*L961+SQRT(1-Inputs!$B$38)*_xlfn.NORM.S.INV(RAND())</f>
        <v>-1.9780899628564881</v>
      </c>
      <c r="AT961" s="24">
        <f ca="1">SQRT(Inputs!$B$38)*M961+SQRT(1-Inputs!$B$38)*_xlfn.NORM.S.INV(RAND())</f>
        <v>-1.1705849645815121</v>
      </c>
      <c r="AU961" s="15">
        <f ca="1">Inputs!$B$6*EXP($B$8-0.5*C$5^2+C$5*N961)</f>
        <v>3784.3259070379545</v>
      </c>
      <c r="AV961" s="15">
        <f t="shared" ca="1" si="510"/>
        <v>4734.5732559410208</v>
      </c>
      <c r="AW961" s="15">
        <f t="shared" ca="1" si="511"/>
        <v>5631.2692545668915</v>
      </c>
      <c r="AX961" s="15">
        <f t="shared" ca="1" si="512"/>
        <v>6489.0812595500465</v>
      </c>
      <c r="AY961" s="15">
        <f t="shared" ca="1" si="513"/>
        <v>9429.6890380055538</v>
      </c>
      <c r="AZ961" s="15">
        <f t="shared" ca="1" si="514"/>
        <v>10200.339128152415</v>
      </c>
      <c r="BA961" s="15">
        <f t="shared" ca="1" si="515"/>
        <v>12283.944460063585</v>
      </c>
      <c r="BB961" s="15">
        <f t="shared" ca="1" si="516"/>
        <v>16770.307827678378</v>
      </c>
      <c r="BC961" s="15">
        <f t="shared" ca="1" si="517"/>
        <v>17829.97308835902</v>
      </c>
      <c r="BD961" s="15">
        <f t="shared" ca="1" si="518"/>
        <v>22511.826888870852</v>
      </c>
      <c r="BE961" s="15">
        <f t="shared" ca="1" si="519"/>
        <v>30256.017871278913</v>
      </c>
      <c r="BF961" s="15">
        <f ca="1">Inputs!$B$13*EXP($B$9-0.5*C$6^2+C$6*Y961)</f>
        <v>19127.988492761084</v>
      </c>
      <c r="BG961" s="15">
        <f t="shared" ca="1" si="520"/>
        <v>28820.343748674019</v>
      </c>
      <c r="BH961" s="15">
        <f t="shared" ca="1" si="521"/>
        <v>45599.912887674363</v>
      </c>
      <c r="BI961" s="15">
        <f t="shared" ca="1" si="522"/>
        <v>56724.455372064251</v>
      </c>
      <c r="BJ961" s="15">
        <f t="shared" ca="1" si="523"/>
        <v>71511.957275386478</v>
      </c>
      <c r="BK961" s="15">
        <f t="shared" ca="1" si="524"/>
        <v>81292.721330749599</v>
      </c>
      <c r="BL961" s="15">
        <f t="shared" ca="1" si="525"/>
        <v>107034.85214392169</v>
      </c>
      <c r="BM961" s="15">
        <f t="shared" ca="1" si="526"/>
        <v>153724.55883897198</v>
      </c>
      <c r="BN961" s="15">
        <f t="shared" ca="1" si="527"/>
        <v>166606.23121682857</v>
      </c>
      <c r="BO961" s="15">
        <f t="shared" ca="1" si="528"/>
        <v>213434.91318993215</v>
      </c>
      <c r="BP961" s="15">
        <f t="shared" ca="1" si="529"/>
        <v>277936.10368408641</v>
      </c>
      <c r="BQ961" s="15">
        <f ca="1">Inputs!$B$20*EXP($B$10-0.5*C$7^2+C$7*AJ961)</f>
        <v>3925.9468122717567</v>
      </c>
      <c r="BR961" s="15">
        <f t="shared" ca="1" si="530"/>
        <v>4336.6034397163239</v>
      </c>
      <c r="BS961" s="15">
        <f t="shared" ca="1" si="531"/>
        <v>7108.9521267985938</v>
      </c>
      <c r="BT961" s="15">
        <f t="shared" ca="1" si="532"/>
        <v>5906.5072079670072</v>
      </c>
      <c r="BU961" s="15">
        <f t="shared" ca="1" si="533"/>
        <v>7308.2265910316337</v>
      </c>
      <c r="BV961" s="15">
        <f t="shared" ca="1" si="534"/>
        <v>13113.773540999777</v>
      </c>
      <c r="BW961" s="15">
        <f t="shared" ca="1" si="535"/>
        <v>14114.689661370547</v>
      </c>
      <c r="BX961" s="15">
        <f t="shared" ca="1" si="536"/>
        <v>25781.204878980818</v>
      </c>
      <c r="BY961" s="15">
        <f t="shared" ca="1" si="537"/>
        <v>32576.877417698342</v>
      </c>
      <c r="BZ961" s="15">
        <f t="shared" ca="1" si="538"/>
        <v>31774.863868102413</v>
      </c>
      <c r="CA961" s="15">
        <f t="shared" ca="1" si="539"/>
        <v>36251.57850823526</v>
      </c>
      <c r="CB961" s="15">
        <f ca="1">(AU961*DCF!C$10-DCF!C$5*MAX(AU961*DCF!C$10,0)-MAX(AU961-Inputs!$B$6,0)/Inputs!$B$10)*DCF!C$6</f>
        <v>971.84938978862942</v>
      </c>
      <c r="CC961" s="15">
        <f ca="1">(AV961*DCF!D$10-DCF!D$5*MAX(AV961*DCF!D$10,0)-MAX(AV961-AU961,0)/Inputs!$B$10)*DCF!D$6</f>
        <v>922.32720916452627</v>
      </c>
      <c r="CD961" s="15">
        <f ca="1">(AW961*DCF!E$10-DCF!E$5*MAX(AW961*DCF!E$10,0)-MAX(AW961-AV961,0)/Inputs!$B$10)*DCF!E$6</f>
        <v>1098.1973560415688</v>
      </c>
      <c r="CE961" s="15">
        <f ca="1">(AX961*DCF!F$10-DCF!F$5*MAX(AX961*DCF!F$10,0)-MAX(AX961-AW961,0)/Inputs!$B$10)*DCF!F$6</f>
        <v>1238.0666868366802</v>
      </c>
      <c r="CF961" s="15">
        <f ca="1">(AY961*DCF!G$10-DCF!G$5*MAX(AY961*DCF!G$10,0)-MAX(AY961-AX961,0)/Inputs!$B$10)*DCF!G$6</f>
        <v>1377.6560678537367</v>
      </c>
      <c r="CG961" s="15">
        <f ca="1">(AZ961*DCF!H$10-DCF!H$5*MAX(AZ961*DCF!H$10,0)-MAX(AZ961-AY961,0)/Inputs!$B$10)*DCF!H$6</f>
        <v>1843.5604190145821</v>
      </c>
      <c r="CH961" s="15">
        <f ca="1">(BA961*DCF!I$10-DCF!I$5*MAX(BA961*DCF!I$10,0)-MAX(BA961-AZ961,0)/Inputs!$B$10)*DCF!I$6</f>
        <v>1902.0442558281338</v>
      </c>
      <c r="CI961" s="15">
        <f ca="1">(BB961*DCF!J$10-DCF!J$5*MAX(BB961*DCF!J$10,0)-MAX(BB961-BA961,0)/Inputs!$B$10)*DCF!J$6</f>
        <v>2197.9892967553374</v>
      </c>
      <c r="CJ961" s="15">
        <f ca="1">(BC961*DCF!K$10-DCF!K$5*MAX(BC961*DCF!K$10,0)-MAX(BC961-BB961,0)/Inputs!$B$10)*DCF!K$6</f>
        <v>2722.0023107855645</v>
      </c>
      <c r="CK961" s="15">
        <f ca="1">(BD961*DCF!L$10-DCF!L$5*MAX(BD961*DCF!L$10,0)-MAX(BD961-BC961,0)/Inputs!$B$10)*DCF!L$6</f>
        <v>2789.7720767781966</v>
      </c>
      <c r="CL961" s="15">
        <f ca="1">(BE961*DCF!M$10-DCF!M$5*MAX(BE961*DCF!M$10,0)-MAX(BE961-BD961,0)/Inputs!$B$10)*DCF!M$6</f>
        <v>3344.3890955705979</v>
      </c>
      <c r="CM961" s="15">
        <f ca="1">(BF961*DCF!C$28-DCF!C$5*MAX(BF961*DCF!C$28,0)-MAX(BF961-Inputs!$B$13,0)/Inputs!$B$17)*DCF!C$6</f>
        <v>4049.9794865123317</v>
      </c>
      <c r="CN961" s="15">
        <f ca="1">(BG961*DCF!D$28-DCF!D$5*MAX(BG961*DCF!D$28,0)-MAX(BG961-BF961,0)/Inputs!$B$17)*DCF!D$6</f>
        <v>6420.4321740053028</v>
      </c>
      <c r="CO961" s="15">
        <f ca="1">(BH961*DCF!E$28-DCF!E$5*MAX(BH961*DCF!E$28,0)-MAX(BH961-BG961,0)/Inputs!$B$17)*DCF!E$6</f>
        <v>9607.6851918782286</v>
      </c>
      <c r="CP961" s="15">
        <f ca="1">(BI961*DCF!F$28-DCF!F$5*MAX(BI961*DCF!F$28,0)-MAX(BI961-BH961,0)/Inputs!$B$17)*DCF!F$6</f>
        <v>13373.796666346827</v>
      </c>
      <c r="CQ961" s="15">
        <f ca="1">(BJ961*DCF!G$28-DCF!G$5*MAX(BJ961*DCF!G$28,0)-MAX(BJ961-BI961,0)/Inputs!$B$17)*DCF!G$6</f>
        <v>16067.208137298339</v>
      </c>
      <c r="CR961" s="15">
        <f ca="1">(BK961*DCF!H$28-DCF!H$5*MAX(BK961*DCF!H$28,0)-MAX(BK961-BJ961,0)/Inputs!$B$17)*DCF!H$6</f>
        <v>18584.930614358109</v>
      </c>
      <c r="CS961" s="15">
        <f ca="1">(BL961*DCF!I$28-DCF!I$5*MAX(BL961*DCF!I$28,0)-MAX(BL961-BK961,0)/Inputs!$B$17)*DCF!I$6</f>
        <v>21474.785602914078</v>
      </c>
      <c r="CT961" s="15">
        <f ca="1">(BM961*DCF!J$28-DCF!J$5*MAX(BM961*DCF!J$28,0)-MAX(BM961-BL961,0)/Inputs!$B$17)*DCF!J$6</f>
        <v>28102.664576988995</v>
      </c>
      <c r="CU961" s="15">
        <f ca="1">(BN961*DCF!K$28-DCF!K$5*MAX(BN961*DCF!K$28,0)-MAX(BN961-BM961,0)/Inputs!$B$17)*DCF!K$6</f>
        <v>33606.609262752761</v>
      </c>
      <c r="CV961" s="15">
        <f ca="1">(BO961*DCF!L$28-DCF!L$5*MAX(BO961*DCF!L$28,0)-MAX(BO961-BN961,0)/Inputs!$B$17)*DCF!L$6</f>
        <v>37286.001701825509</v>
      </c>
      <c r="CW961" s="15">
        <f ca="1">(BP961*DCF!M$28-DCF!M$5*MAX(BP961*DCF!M$28,0)-MAX(BP961-BO961,0)/Inputs!$B$17)*DCF!M$6</f>
        <v>45551.651913228321</v>
      </c>
      <c r="CX961" s="15">
        <f ca="1">(BQ961*DCF!C$46-DCF!C$5*MAX(BQ961*DCF!C$46,0)-MAX(BQ961-Inputs!$B$20,0)/Inputs!$B$24)*DCF!C$6</f>
        <v>-1241.5335881790461</v>
      </c>
      <c r="CY961" s="15">
        <f ca="1">(BR961*DCF!D$46-DCF!D$5*MAX(BR961*DCF!D$46,0)-MAX(BR961-BQ961,0)/Inputs!$B$24)*DCF!D$6</f>
        <v>-915.38085043115996</v>
      </c>
      <c r="CZ961" s="15">
        <f ca="1">(BS961*DCF!E$46-DCF!E$5*MAX(BS961*DCF!E$46,0)-MAX(BS961-BR961,0)/Inputs!$B$24)*DCF!E$6</f>
        <v>-1933.4294975038733</v>
      </c>
      <c r="DA961" s="15">
        <f ca="1">(BT961*DCF!F$46-DCF!F$5*MAX(BT961*DCF!F$46,0)-MAX(BT961-BS961,0)/Inputs!$B$24)*DCF!F$6</f>
        <v>-430.14919867141703</v>
      </c>
      <c r="DB961" s="15">
        <f ca="1">(BU961*DCF!G$46-DCF!G$5*MAX(BU961*DCF!G$46,0)-MAX(BU961-BT961,0)/Inputs!$B$24)*DCF!G$6</f>
        <v>-717.34500909915812</v>
      </c>
      <c r="DC961" s="15">
        <f ca="1">(BV961*DCF!H$46-DCF!H$5*MAX(BV961*DCF!H$46,0)-MAX(BV961-BU961,0)/Inputs!$B$24)*DCF!H$6</f>
        <v>-1804.0381435262696</v>
      </c>
      <c r="DD961" s="15">
        <f ca="1">(BW961*DCF!I$46-DCF!I$5*MAX(BW961*DCF!I$46,0)-MAX(BW961-BV961,0)/Inputs!$B$24)*DCF!I$6</f>
        <v>38.659931015988732</v>
      </c>
      <c r="DE961" s="15">
        <f ca="1">(BX961*DCF!J$46-DCF!J$5*MAX(BX961*DCF!J$46,0)-MAX(BX961-BW961,0)/Inputs!$B$24)*DCF!J$6</f>
        <v>-2012.3190016814553</v>
      </c>
      <c r="DF961" s="15">
        <f ca="1">(BY961*DCF!K$46-DCF!K$5*MAX(BY961*DCF!K$46,0)-MAX(BY961-BX961,0)/Inputs!$B$24)*DCF!K$6</f>
        <v>196.14109763917938</v>
      </c>
      <c r="DG961" s="15">
        <f ca="1">(BZ961*DCF!L$46-DCF!L$5*MAX(BZ961*DCF!L$46,0)-MAX(BZ961-BY961,0)/Inputs!$B$24)*DCF!L$6</f>
        <v>2196.4496129974495</v>
      </c>
      <c r="DH961" s="15">
        <f ca="1">(CA961*DCF!M$46-DCF!M$5*MAX(CA961*DCF!M$46,0)-MAX(CA961-BZ961,0)/Inputs!$B$24)*DCF!M$6</f>
        <v>1906.0965035704614</v>
      </c>
      <c r="DI961" s="15">
        <f ca="1">SUM(CB961:CL961)+BE961*DCF!M$10*(1+Inputs!$B$30)*(1-Inputs!$B$33)*(1-Inputs!$B$30/Inputs!$B$31)/(Inputs!$B$29-Inputs!$B$30)*DCF!M$6</f>
        <v>104610.7519946034</v>
      </c>
      <c r="DJ961" s="15">
        <f ca="1">SUM(CM961:CW961)+BP961*DCF!M$28*(1+Inputs!$B$30)*(1-Inputs!$B$33)*(1-Inputs!$B$30/Inputs!$B$31)/(Inputs!$B$29-Inputs!$B$30)*DCF!M$6</f>
        <v>1265458.8811645037</v>
      </c>
      <c r="DK961" s="15">
        <f ca="1">SUM(CX961:DH961)+CA961*DCF!M$46*(1+Inputs!$B$30)*(1-Inputs!$B$33)*(1-Inputs!$B$30/Inputs!$B$31)/(Inputs!$B$29-Inputs!$B$30)*DCF!M$6</f>
        <v>51332.386503862384</v>
      </c>
      <c r="DM961" s="15">
        <f ca="1">DI961+DJ961+DK961+Inputs!$B$34+Inputs!$B$36-Inputs!$B$35</f>
        <v>1498253.0196629695</v>
      </c>
    </row>
    <row r="962" spans="1:117" x14ac:dyDescent="0.75">
      <c r="A962" s="11">
        <v>949</v>
      </c>
      <c r="C962" s="24">
        <f t="shared" ca="1" si="544"/>
        <v>0.17533463981224476</v>
      </c>
      <c r="D962" s="24">
        <f t="shared" ca="1" si="544"/>
        <v>1.5860104552597332E-2</v>
      </c>
      <c r="E962" s="24">
        <f t="shared" ca="1" si="544"/>
        <v>-0.38000345217089804</v>
      </c>
      <c r="F962" s="24">
        <f t="shared" ca="1" si="544"/>
        <v>-5.329853951391221E-2</v>
      </c>
      <c r="G962" s="24">
        <f t="shared" ca="1" si="544"/>
        <v>-5.1437749139519595E-2</v>
      </c>
      <c r="H962" s="24">
        <f t="shared" ca="1" si="544"/>
        <v>0.11856505826002907</v>
      </c>
      <c r="I962" s="24">
        <f t="shared" ca="1" si="544"/>
        <v>-1.0527980572345648</v>
      </c>
      <c r="J962" s="24">
        <f t="shared" ca="1" si="544"/>
        <v>-0.84764245962360973</v>
      </c>
      <c r="K962" s="24">
        <f t="shared" ca="1" si="544"/>
        <v>-0.60384990490174373</v>
      </c>
      <c r="L962" s="24">
        <f t="shared" ca="1" si="544"/>
        <v>1.195022631155058</v>
      </c>
      <c r="M962" s="24">
        <f t="shared" ca="1" si="544"/>
        <v>0.68741045863165218</v>
      </c>
      <c r="N962" s="24">
        <f ca="1">SQRT(Inputs!$B$38)*C962+SQRT(1-Inputs!$B$38)*_xlfn.NORM.S.INV(RAND())</f>
        <v>-0.30959732941644497</v>
      </c>
      <c r="O962" s="24">
        <f ca="1">SQRT(Inputs!$B$38)*D962+SQRT(1-Inputs!$B$38)*_xlfn.NORM.S.INV(RAND())</f>
        <v>0.61944258313363543</v>
      </c>
      <c r="P962" s="24">
        <f ca="1">SQRT(Inputs!$B$38)*E962+SQRT(1-Inputs!$B$38)*_xlfn.NORM.S.INV(RAND())</f>
        <v>0.72142354276752052</v>
      </c>
      <c r="Q962" s="24">
        <f ca="1">SQRT(Inputs!$B$38)*F962+SQRT(1-Inputs!$B$38)*_xlfn.NORM.S.INV(RAND())</f>
        <v>-1.3971558825640313</v>
      </c>
      <c r="R962" s="24">
        <f ca="1">SQRT(Inputs!$B$38)*G962+SQRT(1-Inputs!$B$38)*_xlfn.NORM.S.INV(RAND())</f>
        <v>0.95101727527763258</v>
      </c>
      <c r="S962" s="24">
        <f ca="1">SQRT(Inputs!$B$38)*H962+SQRT(1-Inputs!$B$38)*_xlfn.NORM.S.INV(RAND())</f>
        <v>0.66873846898568934</v>
      </c>
      <c r="T962" s="24">
        <f ca="1">SQRT(Inputs!$B$38)*I962+SQRT(1-Inputs!$B$38)*_xlfn.NORM.S.INV(RAND())</f>
        <v>-1.4627568579574648</v>
      </c>
      <c r="U962" s="24">
        <f ca="1">SQRT(Inputs!$B$38)*J962+SQRT(1-Inputs!$B$38)*_xlfn.NORM.S.INV(RAND())</f>
        <v>-0.21637994475838079</v>
      </c>
      <c r="V962" s="24">
        <f ca="1">SQRT(Inputs!$B$38)*K962+SQRT(1-Inputs!$B$38)*_xlfn.NORM.S.INV(RAND())</f>
        <v>0.64842104924219157</v>
      </c>
      <c r="W962" s="24">
        <f ca="1">SQRT(Inputs!$B$38)*L962+SQRT(1-Inputs!$B$38)*_xlfn.NORM.S.INV(RAND())</f>
        <v>-0.1472650868881471</v>
      </c>
      <c r="X962" s="24">
        <f ca="1">SQRT(Inputs!$B$38)*M962+SQRT(1-Inputs!$B$38)*_xlfn.NORM.S.INV(RAND())</f>
        <v>0.85719348972934861</v>
      </c>
      <c r="Y962" s="24">
        <f ca="1">SQRT(Inputs!$B$38)*C962+SQRT(1-Inputs!$B$38)*_xlfn.NORM.S.INV(RAND())</f>
        <v>-0.59926858337579381</v>
      </c>
      <c r="Z962" s="24">
        <f ca="1">SQRT(Inputs!$B$38)*D962+SQRT(1-Inputs!$B$38)*_xlfn.NORM.S.INV(RAND())</f>
        <v>-0.53707882217962233</v>
      </c>
      <c r="AA962" s="24">
        <f ca="1">SQRT(Inputs!$B$38)*E962+SQRT(1-Inputs!$B$38)*_xlfn.NORM.S.INV(RAND())</f>
        <v>-9.5574101887759541E-2</v>
      </c>
      <c r="AB962" s="24">
        <f ca="1">SQRT(Inputs!$B$38)*F962+SQRT(1-Inputs!$B$38)*_xlfn.NORM.S.INV(RAND())</f>
        <v>2.2597935729686509</v>
      </c>
      <c r="AC962" s="24">
        <f ca="1">SQRT(Inputs!$B$38)*G962+SQRT(1-Inputs!$B$38)*_xlfn.NORM.S.INV(RAND())</f>
        <v>-0.62068119283744072</v>
      </c>
      <c r="AD962" s="24">
        <f ca="1">SQRT(Inputs!$B$38)*H962+SQRT(1-Inputs!$B$38)*_xlfn.NORM.S.INV(RAND())</f>
        <v>-0.30700883100074045</v>
      </c>
      <c r="AE962" s="24">
        <f ca="1">SQRT(Inputs!$B$38)*I962+SQRT(1-Inputs!$B$38)*_xlfn.NORM.S.INV(RAND())</f>
        <v>4.873955446104361E-3</v>
      </c>
      <c r="AF962" s="24">
        <f ca="1">SQRT(Inputs!$B$38)*J962+SQRT(1-Inputs!$B$38)*_xlfn.NORM.S.INV(RAND())</f>
        <v>-1.5049808093268715</v>
      </c>
      <c r="AG962" s="24">
        <f ca="1">SQRT(Inputs!$B$38)*K962+SQRT(1-Inputs!$B$38)*_xlfn.NORM.S.INV(RAND())</f>
        <v>-6.4078698497407771E-2</v>
      </c>
      <c r="AH962" s="24">
        <f ca="1">SQRT(Inputs!$B$38)*L962+SQRT(1-Inputs!$B$38)*_xlfn.NORM.S.INV(RAND())</f>
        <v>-0.26187489742566106</v>
      </c>
      <c r="AI962" s="24">
        <f ca="1">SQRT(Inputs!$B$38)*M962+SQRT(1-Inputs!$B$38)*_xlfn.NORM.S.INV(RAND())</f>
        <v>-0.42537881735253852</v>
      </c>
      <c r="AJ962" s="24">
        <f ca="1">SQRT(Inputs!$B$38)*C962+SQRT(1-Inputs!$B$38)*_xlfn.NORM.S.INV(RAND())</f>
        <v>0.27675785944390202</v>
      </c>
      <c r="AK962" s="24">
        <f ca="1">SQRT(Inputs!$B$38)*D962+SQRT(1-Inputs!$B$38)*_xlfn.NORM.S.INV(RAND())</f>
        <v>-0.70611182154665564</v>
      </c>
      <c r="AL962" s="24">
        <f ca="1">SQRT(Inputs!$B$38)*E962+SQRT(1-Inputs!$B$38)*_xlfn.NORM.S.INV(RAND())</f>
        <v>-1.2468797028365233</v>
      </c>
      <c r="AM962" s="24">
        <f ca="1">SQRT(Inputs!$B$38)*F962+SQRT(1-Inputs!$B$38)*_xlfn.NORM.S.INV(RAND())</f>
        <v>-0.699013121124619</v>
      </c>
      <c r="AN962" s="24">
        <f ca="1">SQRT(Inputs!$B$38)*G962+SQRT(1-Inputs!$B$38)*_xlfn.NORM.S.INV(RAND())</f>
        <v>1.101777289946513</v>
      </c>
      <c r="AO962" s="24">
        <f ca="1">SQRT(Inputs!$B$38)*H962+SQRT(1-Inputs!$B$38)*_xlfn.NORM.S.INV(RAND())</f>
        <v>-1.2461004829432081</v>
      </c>
      <c r="AP962" s="24">
        <f ca="1">SQRT(Inputs!$B$38)*I962+SQRT(1-Inputs!$B$38)*_xlfn.NORM.S.INV(RAND())</f>
        <v>-0.43401117882864515</v>
      </c>
      <c r="AQ962" s="24">
        <f ca="1">SQRT(Inputs!$B$38)*J962+SQRT(1-Inputs!$B$38)*_xlfn.NORM.S.INV(RAND())</f>
        <v>-1.2702190853643609</v>
      </c>
      <c r="AR962" s="24">
        <f ca="1">SQRT(Inputs!$B$38)*K962+SQRT(1-Inputs!$B$38)*_xlfn.NORM.S.INV(RAND())</f>
        <v>-1.3265329570176043</v>
      </c>
      <c r="AS962" s="24">
        <f ca="1">SQRT(Inputs!$B$38)*L962+SQRT(1-Inputs!$B$38)*_xlfn.NORM.S.INV(RAND())</f>
        <v>0.95035489308334453</v>
      </c>
      <c r="AT962" s="24">
        <f ca="1">SQRT(Inputs!$B$38)*M962+SQRT(1-Inputs!$B$38)*_xlfn.NORM.S.INV(RAND())</f>
        <v>0.22457168506921932</v>
      </c>
      <c r="AU962" s="15">
        <f ca="1">Inputs!$B$6*EXP($B$8-0.5*C$5^2+C$5*N962)</f>
        <v>4719.6831371592416</v>
      </c>
      <c r="AV962" s="15">
        <f t="shared" ca="1" si="510"/>
        <v>6292.7767752198242</v>
      </c>
      <c r="AW962" s="15">
        <f t="shared" ca="1" si="511"/>
        <v>8457.0845790342119</v>
      </c>
      <c r="AX962" s="15">
        <f t="shared" ca="1" si="512"/>
        <v>8671.4996290751315</v>
      </c>
      <c r="AY962" s="15">
        <f t="shared" ca="1" si="513"/>
        <v>11842.342675053664</v>
      </c>
      <c r="AZ962" s="15">
        <f t="shared" ca="1" si="514"/>
        <v>15590.340249531791</v>
      </c>
      <c r="BA962" s="15">
        <f t="shared" ca="1" si="515"/>
        <v>16370.404158918906</v>
      </c>
      <c r="BB962" s="15">
        <f t="shared" ca="1" si="516"/>
        <v>19612.539903597524</v>
      </c>
      <c r="BC962" s="15">
        <f t="shared" ca="1" si="517"/>
        <v>25571.903821164495</v>
      </c>
      <c r="BD962" s="15">
        <f t="shared" ca="1" si="518"/>
        <v>30899.433340097818</v>
      </c>
      <c r="BE962" s="15">
        <f t="shared" ca="1" si="519"/>
        <v>40937.870924419571</v>
      </c>
      <c r="BF962" s="15">
        <f ca="1">Inputs!$B$13*EXP($B$9-0.5*C$6^2+C$6*Y962)</f>
        <v>12281.699877162422</v>
      </c>
      <c r="BG962" s="15">
        <f t="shared" ca="1" si="520"/>
        <v>13585.653631558253</v>
      </c>
      <c r="BH962" s="15">
        <f t="shared" ca="1" si="521"/>
        <v>16338.119840987469</v>
      </c>
      <c r="BI962" s="15">
        <f t="shared" ca="1" si="522"/>
        <v>28320.171628982596</v>
      </c>
      <c r="BJ962" s="15">
        <f t="shared" ca="1" si="523"/>
        <v>31747.361267965858</v>
      </c>
      <c r="BK962" s="15">
        <f t="shared" ca="1" si="524"/>
        <v>37368.854387334992</v>
      </c>
      <c r="BL962" s="15">
        <f t="shared" ca="1" si="525"/>
        <v>45932.130664409029</v>
      </c>
      <c r="BM962" s="15">
        <f t="shared" ca="1" si="526"/>
        <v>46832.676970623492</v>
      </c>
      <c r="BN962" s="15">
        <f t="shared" ca="1" si="527"/>
        <v>57157.728505721949</v>
      </c>
      <c r="BO962" s="15">
        <f t="shared" ca="1" si="528"/>
        <v>68218.172576124372</v>
      </c>
      <c r="BP962" s="15">
        <f t="shared" ca="1" si="529"/>
        <v>80013.210051051792</v>
      </c>
      <c r="BQ962" s="15">
        <f ca="1">Inputs!$B$20*EXP($B$10-0.5*C$7^2+C$7*AJ962)</f>
        <v>4731.936980428356</v>
      </c>
      <c r="BR962" s="15">
        <f t="shared" ca="1" si="530"/>
        <v>5130.8387579841319</v>
      </c>
      <c r="BS962" s="15">
        <f t="shared" ca="1" si="531"/>
        <v>4911.2523159608745</v>
      </c>
      <c r="BT962" s="15">
        <f t="shared" ca="1" si="532"/>
        <v>5637.0238097470774</v>
      </c>
      <c r="BU962" s="15">
        <f t="shared" ca="1" si="533"/>
        <v>10198.987733857308</v>
      </c>
      <c r="BV962" s="15">
        <f t="shared" ca="1" si="534"/>
        <v>10716.388115162375</v>
      </c>
      <c r="BW962" s="15">
        <f t="shared" ca="1" si="535"/>
        <v>13641.660499641635</v>
      </c>
      <c r="BX962" s="15">
        <f t="shared" ca="1" si="536"/>
        <v>14790.682610775255</v>
      </c>
      <c r="BY962" s="15">
        <f t="shared" ca="1" si="537"/>
        <v>16078.875916944853</v>
      </c>
      <c r="BZ962" s="15">
        <f t="shared" ca="1" si="538"/>
        <v>26867.740803225457</v>
      </c>
      <c r="CA962" s="15">
        <f t="shared" ca="1" si="539"/>
        <v>39277.591725109894</v>
      </c>
      <c r="CB962" s="15">
        <f ca="1">(AU962*DCF!C$10-DCF!C$5*MAX(AU962*DCF!C$10,0)-MAX(AU962-Inputs!$B$6,0)/Inputs!$B$10)*DCF!C$6</f>
        <v>1044.8037731221686</v>
      </c>
      <c r="CC962" s="15">
        <f ca="1">(AV962*DCF!D$10-DCF!D$5*MAX(AV962*DCF!D$10,0)-MAX(AV962-AU962,0)/Inputs!$B$10)*DCF!D$6</f>
        <v>1150.263993940745</v>
      </c>
      <c r="CD962" s="15">
        <f ca="1">(AW962*DCF!E$10-DCF!E$5*MAX(AW962*DCF!E$10,0)-MAX(AW962-AV962,0)/Inputs!$B$10)*DCF!E$6</f>
        <v>1465.1144588074428</v>
      </c>
      <c r="CE962" s="15">
        <f ca="1">(AX962*DCF!F$10-DCF!F$5*MAX(AX962*DCF!F$10,0)-MAX(AX962-AW962,0)/Inputs!$B$10)*DCF!F$6</f>
        <v>1848.3600934625949</v>
      </c>
      <c r="CF962" s="15">
        <f ca="1">(AY962*DCF!G$10-DCF!G$5*MAX(AY962*DCF!G$10,0)-MAX(AY962-AX962,0)/Inputs!$B$10)*DCF!G$6</f>
        <v>1830.5036604714778</v>
      </c>
      <c r="CG962" s="15">
        <f ca="1">(AZ962*DCF!H$10-DCF!H$5*MAX(AZ962*DCF!H$10,0)-MAX(AZ962-AY962,0)/Inputs!$B$10)*DCF!H$6</f>
        <v>2361.3515810264298</v>
      </c>
      <c r="CH962" s="15">
        <f ca="1">(BA962*DCF!I$10-DCF!I$5*MAX(BA962*DCF!I$10,0)-MAX(BA962-AZ962,0)/Inputs!$B$10)*DCF!I$6</f>
        <v>2862.3178335595189</v>
      </c>
      <c r="CI962" s="15">
        <f ca="1">(BB962*DCF!J$10-DCF!J$5*MAX(BB962*DCF!J$10,0)-MAX(BB962-BA962,0)/Inputs!$B$10)*DCF!J$6</f>
        <v>2874.265108913899</v>
      </c>
      <c r="CJ962" s="15">
        <f ca="1">(BC962*DCF!K$10-DCF!K$5*MAX(BC962*DCF!K$10,0)-MAX(BC962-BB962,0)/Inputs!$B$10)*DCF!K$6</f>
        <v>3282.4455977967923</v>
      </c>
      <c r="CK962" s="15">
        <f ca="1">(BD962*DCF!L$10-DCF!L$5*MAX(BD962*DCF!L$10,0)-MAX(BD962-BC962,0)/Inputs!$B$10)*DCF!L$6</f>
        <v>3971.2863032806285</v>
      </c>
      <c r="CL962" s="15">
        <f ca="1">(BE962*DCF!M$10-DCF!M$5*MAX(BE962*DCF!M$10,0)-MAX(BE962-BD962,0)/Inputs!$B$10)*DCF!M$6</f>
        <v>4577.6644505427867</v>
      </c>
      <c r="CM962" s="15">
        <f ca="1">(BF962*DCF!C$28-DCF!C$5*MAX(BF962*DCF!C$28,0)-MAX(BF962-Inputs!$B$13,0)/Inputs!$B$17)*DCF!C$6</f>
        <v>3541.6661103995157</v>
      </c>
      <c r="CN962" s="15">
        <f ca="1">(BG962*DCF!D$28-DCF!D$5*MAX(BG962*DCF!D$28,0)-MAX(BG962-BF962,0)/Inputs!$B$17)*DCF!D$6</f>
        <v>3723.0952098322023</v>
      </c>
      <c r="CO962" s="15">
        <f ca="1">(BH962*DCF!E$28-DCF!E$5*MAX(BH962*DCF!E$28,0)-MAX(BH962-BG962,0)/Inputs!$B$17)*DCF!E$6</f>
        <v>4084.7732599941692</v>
      </c>
      <c r="CP962" s="15">
        <f ca="1">(BI962*DCF!F$28-DCF!F$5*MAX(BI962*DCF!F$28,0)-MAX(BI962-BH962,0)/Inputs!$B$17)*DCF!F$6</f>
        <v>5506.6587007422286</v>
      </c>
      <c r="CQ962" s="15">
        <f ca="1">(BJ962*DCF!G$28-DCF!G$5*MAX(BJ962*DCF!G$28,0)-MAX(BJ962-BI962,0)/Inputs!$B$17)*DCF!G$6</f>
        <v>7660.6743067322823</v>
      </c>
      <c r="CR962" s="15">
        <f ca="1">(BK962*DCF!H$28-DCF!H$5*MAX(BK962*DCF!H$28,0)-MAX(BK962-BJ962,0)/Inputs!$B$17)*DCF!H$6</f>
        <v>8368.3076987089498</v>
      </c>
      <c r="CS962" s="15">
        <f ca="1">(BL962*DCF!I$28-DCF!I$5*MAX(BL962*DCF!I$28,0)-MAX(BL962-BK962,0)/Inputs!$B$17)*DCF!I$6</f>
        <v>9571.9873540439457</v>
      </c>
      <c r="CT962" s="15">
        <f ca="1">(BM962*DCF!J$28-DCF!J$5*MAX(BM962*DCF!J$28,0)-MAX(BM962-BL962,0)/Inputs!$B$17)*DCF!J$6</f>
        <v>10328.169761924973</v>
      </c>
      <c r="CU962" s="15">
        <f ca="1">(BN962*DCF!K$28-DCF!K$5*MAX(BN962*DCF!K$28,0)-MAX(BN962-BM962,0)/Inputs!$B$17)*DCF!K$6</f>
        <v>10806.072612703452</v>
      </c>
      <c r="CV962" s="15">
        <f ca="1">(BO962*DCF!L$28-DCF!L$5*MAX(BO962*DCF!L$28,0)-MAX(BO962-BN962,0)/Inputs!$B$17)*DCF!L$6</f>
        <v>12359.449630056672</v>
      </c>
      <c r="CW962" s="15">
        <f ca="1">(BP962*DCF!M$28-DCF!M$5*MAX(BP962*DCF!M$28,0)-MAX(BP962-BO962,0)/Inputs!$B$17)*DCF!M$6</f>
        <v>13821.618928695179</v>
      </c>
      <c r="CX962" s="15">
        <f ca="1">(BQ962*DCF!C$46-DCF!C$5*MAX(BQ962*DCF!C$46,0)-MAX(BQ962-Inputs!$B$20,0)/Inputs!$B$24)*DCF!C$6</f>
        <v>-1799.9563374792303</v>
      </c>
      <c r="CY962" s="15">
        <f ca="1">(BR962*DCF!D$46-DCF!D$5*MAX(BR962*DCF!D$46,0)-MAX(BR962-BQ962,0)/Inputs!$B$24)*DCF!D$6</f>
        <v>-1045.9226005789901</v>
      </c>
      <c r="CZ962" s="15">
        <f ca="1">(BS962*DCF!E$46-DCF!E$5*MAX(BS962*DCF!E$46,0)-MAX(BS962-BR962,0)/Inputs!$B$24)*DCF!E$6</f>
        <v>-580.76413749421113</v>
      </c>
      <c r="DA962" s="15">
        <f ca="1">(BT962*DCF!F$46-DCF!F$5*MAX(BT962*DCF!F$46,0)-MAX(BT962-BS962,0)/Inputs!$B$24)*DCF!F$6</f>
        <v>-674.80005808368924</v>
      </c>
      <c r="DB962" s="15">
        <f ca="1">(BU962*DCF!G$46-DCF!G$5*MAX(BU962*DCF!G$46,0)-MAX(BU962-BT962,0)/Inputs!$B$24)*DCF!G$6</f>
        <v>-1877.6283272967446</v>
      </c>
      <c r="DC962" s="15">
        <f ca="1">(BV962*DCF!H$46-DCF!H$5*MAX(BV962*DCF!H$46,0)-MAX(BV962-BU962,0)/Inputs!$B$24)*DCF!H$6</f>
        <v>-160.77899832581667</v>
      </c>
      <c r="DD962" s="15">
        <f ca="1">(BW962*DCF!I$46-DCF!I$5*MAX(BW962*DCF!I$46,0)-MAX(BW962-BV962,0)/Inputs!$B$24)*DCF!I$6</f>
        <v>-524.67309946318619</v>
      </c>
      <c r="DE962" s="15">
        <f ca="1">(BX962*DCF!J$46-DCF!J$5*MAX(BX962*DCF!J$46,0)-MAX(BX962-BW962,0)/Inputs!$B$24)*DCF!J$6</f>
        <v>315.72633086873935</v>
      </c>
      <c r="DF962" s="15">
        <f ca="1">(BY962*DCF!K$46-DCF!K$5*MAX(BY962*DCF!K$46,0)-MAX(BY962-BX962,0)/Inputs!$B$24)*DCF!K$6</f>
        <v>602.90594888166061</v>
      </c>
      <c r="DG962" s="15">
        <f ca="1">(BZ962*DCF!L$46-DCF!L$5*MAX(BZ962*DCF!L$46,0)-MAX(BZ962-BY962,0)/Inputs!$B$24)*DCF!L$6</f>
        <v>-584.31324926160516</v>
      </c>
      <c r="DH962" s="15">
        <f ca="1">(CA962*DCF!M$46-DCF!M$5*MAX(CA962*DCF!M$46,0)-MAX(CA962-BZ962,0)/Inputs!$B$24)*DCF!M$6</f>
        <v>484.85274712941401</v>
      </c>
      <c r="DI962" s="15">
        <f ca="1">SUM(CB962:CL962)+BE962*DCF!M$10*(1+Inputs!$B$30)*(1-Inputs!$B$33)*(1-Inputs!$B$30/Inputs!$B$31)/(Inputs!$B$29-Inputs!$B$30)*DCF!M$6</f>
        <v>141199.0129848842</v>
      </c>
      <c r="DJ962" s="15">
        <f ca="1">SUM(CM962:CW962)+BP962*DCF!M$28*(1+Inputs!$B$30)*(1-Inputs!$B$33)*(1-Inputs!$B$30/Inputs!$B$31)/(Inputs!$B$29-Inputs!$B$30)*DCF!M$6</f>
        <v>386676.23575682554</v>
      </c>
      <c r="DK962" s="15">
        <f ca="1">SUM(CX962:DH962)+CA962*DCF!M$46*(1+Inputs!$B$30)*(1-Inputs!$B$33)*(1-Inputs!$B$30/Inputs!$B$31)/(Inputs!$B$29-Inputs!$B$30)*DCF!M$6</f>
        <v>54882.457754097108</v>
      </c>
      <c r="DM962" s="15">
        <f ca="1">DI962+DJ962+DK962+Inputs!$B$34+Inputs!$B$36-Inputs!$B$35</f>
        <v>659608.70649580681</v>
      </c>
    </row>
    <row r="963" spans="1:117" x14ac:dyDescent="0.75">
      <c r="A963" s="11">
        <v>950</v>
      </c>
      <c r="C963" s="24">
        <f t="shared" ca="1" si="544"/>
        <v>0.70482835969681201</v>
      </c>
      <c r="D963" s="24">
        <f t="shared" ca="1" si="544"/>
        <v>0.51163680358985009</v>
      </c>
      <c r="E963" s="24">
        <f t="shared" ca="1" si="544"/>
        <v>-0.69962394548466955</v>
      </c>
      <c r="F963" s="24">
        <f t="shared" ca="1" si="544"/>
        <v>0.3339262875694704</v>
      </c>
      <c r="G963" s="24">
        <f t="shared" ca="1" si="544"/>
        <v>0.96121973881841405</v>
      </c>
      <c r="H963" s="24">
        <f t="shared" ca="1" si="544"/>
        <v>-2.3739067998731889</v>
      </c>
      <c r="I963" s="24">
        <f t="shared" ca="1" si="544"/>
        <v>-1.0197154894437088</v>
      </c>
      <c r="J963" s="24">
        <f t="shared" ca="1" si="544"/>
        <v>-1.459274728709937</v>
      </c>
      <c r="K963" s="24">
        <f t="shared" ca="1" si="544"/>
        <v>1.1421516218031156</v>
      </c>
      <c r="L963" s="24">
        <f t="shared" ca="1" si="544"/>
        <v>-2.3007061295962106</v>
      </c>
      <c r="M963" s="24">
        <f t="shared" ca="1" si="544"/>
        <v>0.25501616024600726</v>
      </c>
      <c r="N963" s="24">
        <f ca="1">SQRT(Inputs!$B$38)*C963+SQRT(1-Inputs!$B$38)*_xlfn.NORM.S.INV(RAND())</f>
        <v>-1.818934850169454</v>
      </c>
      <c r="O963" s="24">
        <f ca="1">SQRT(Inputs!$B$38)*D963+SQRT(1-Inputs!$B$38)*_xlfn.NORM.S.INV(RAND())</f>
        <v>0.46194275238722027</v>
      </c>
      <c r="P963" s="24">
        <f ca="1">SQRT(Inputs!$B$38)*E963+SQRT(1-Inputs!$B$38)*_xlfn.NORM.S.INV(RAND())</f>
        <v>-0.17806857746404908</v>
      </c>
      <c r="Q963" s="24">
        <f ca="1">SQRT(Inputs!$B$38)*F963+SQRT(1-Inputs!$B$38)*_xlfn.NORM.S.INV(RAND())</f>
        <v>0.39279802464413227</v>
      </c>
      <c r="R963" s="24">
        <f ca="1">SQRT(Inputs!$B$38)*G963+SQRT(1-Inputs!$B$38)*_xlfn.NORM.S.INV(RAND())</f>
        <v>-4.6222571470547535E-2</v>
      </c>
      <c r="S963" s="24">
        <f ca="1">SQRT(Inputs!$B$38)*H963+SQRT(1-Inputs!$B$38)*_xlfn.NORM.S.INV(RAND())</f>
        <v>-1.5563433647569009</v>
      </c>
      <c r="T963" s="24">
        <f ca="1">SQRT(Inputs!$B$38)*I963+SQRT(1-Inputs!$B$38)*_xlfn.NORM.S.INV(RAND())</f>
        <v>0.69264507423542165</v>
      </c>
      <c r="U963" s="24">
        <f ca="1">SQRT(Inputs!$B$38)*J963+SQRT(1-Inputs!$B$38)*_xlfn.NORM.S.INV(RAND())</f>
        <v>-0.35955153915430782</v>
      </c>
      <c r="V963" s="24">
        <f ca="1">SQRT(Inputs!$B$38)*K963+SQRT(1-Inputs!$B$38)*_xlfn.NORM.S.INV(RAND())</f>
        <v>0.32459313468974615</v>
      </c>
      <c r="W963" s="24">
        <f ca="1">SQRT(Inputs!$B$38)*L963+SQRT(1-Inputs!$B$38)*_xlfn.NORM.S.INV(RAND())</f>
        <v>-0.61762934827502036</v>
      </c>
      <c r="X963" s="24">
        <f ca="1">SQRT(Inputs!$B$38)*M963+SQRT(1-Inputs!$B$38)*_xlfn.NORM.S.INV(RAND())</f>
        <v>-1.0584708045363218</v>
      </c>
      <c r="Y963" s="24">
        <f ca="1">SQRT(Inputs!$B$38)*C963+SQRT(1-Inputs!$B$38)*_xlfn.NORM.S.INV(RAND())</f>
        <v>-0.187521683990307</v>
      </c>
      <c r="Z963" s="24">
        <f ca="1">SQRT(Inputs!$B$38)*D963+SQRT(1-Inputs!$B$38)*_xlfn.NORM.S.INV(RAND())</f>
        <v>0.6986526645590132</v>
      </c>
      <c r="AA963" s="24">
        <f ca="1">SQRT(Inputs!$B$38)*E963+SQRT(1-Inputs!$B$38)*_xlfn.NORM.S.INV(RAND())</f>
        <v>-9.3009461651700043E-2</v>
      </c>
      <c r="AB963" s="24">
        <f ca="1">SQRT(Inputs!$B$38)*F963+SQRT(1-Inputs!$B$38)*_xlfn.NORM.S.INV(RAND())</f>
        <v>-0.69913362679136615</v>
      </c>
      <c r="AC963" s="24">
        <f ca="1">SQRT(Inputs!$B$38)*G963+SQRT(1-Inputs!$B$38)*_xlfn.NORM.S.INV(RAND())</f>
        <v>0.41425399037031213</v>
      </c>
      <c r="AD963" s="24">
        <f ca="1">SQRT(Inputs!$B$38)*H963+SQRT(1-Inputs!$B$38)*_xlfn.NORM.S.INV(RAND())</f>
        <v>-1.4520448190002395</v>
      </c>
      <c r="AE963" s="24">
        <f ca="1">SQRT(Inputs!$B$38)*I963+SQRT(1-Inputs!$B$38)*_xlfn.NORM.S.INV(RAND())</f>
        <v>-0.60931815438541681</v>
      </c>
      <c r="AF963" s="24">
        <f ca="1">SQRT(Inputs!$B$38)*J963+SQRT(1-Inputs!$B$38)*_xlfn.NORM.S.INV(RAND())</f>
        <v>-0.97125829759021232</v>
      </c>
      <c r="AG963" s="24">
        <f ca="1">SQRT(Inputs!$B$38)*K963+SQRT(1-Inputs!$B$38)*_xlfn.NORM.S.INV(RAND())</f>
        <v>1.0097262665827089</v>
      </c>
      <c r="AH963" s="24">
        <f ca="1">SQRT(Inputs!$B$38)*L963+SQRT(1-Inputs!$B$38)*_xlfn.NORM.S.INV(RAND())</f>
        <v>-0.59274813218772082</v>
      </c>
      <c r="AI963" s="24">
        <f ca="1">SQRT(Inputs!$B$38)*M963+SQRT(1-Inputs!$B$38)*_xlfn.NORM.S.INV(RAND())</f>
        <v>-9.430890100591699E-3</v>
      </c>
      <c r="AJ963" s="24">
        <f ca="1">SQRT(Inputs!$B$38)*C963+SQRT(1-Inputs!$B$38)*_xlfn.NORM.S.INV(RAND())</f>
        <v>1.3919710221711128</v>
      </c>
      <c r="AK963" s="24">
        <f ca="1">SQRT(Inputs!$B$38)*D963+SQRT(1-Inputs!$B$38)*_xlfn.NORM.S.INV(RAND())</f>
        <v>4.7123197962372826E-2</v>
      </c>
      <c r="AL963" s="24">
        <f ca="1">SQRT(Inputs!$B$38)*E963+SQRT(1-Inputs!$B$38)*_xlfn.NORM.S.INV(RAND())</f>
        <v>-0.75006225447931207</v>
      </c>
      <c r="AM963" s="24">
        <f ca="1">SQRT(Inputs!$B$38)*F963+SQRT(1-Inputs!$B$38)*_xlfn.NORM.S.INV(RAND())</f>
        <v>0.4061968664825869</v>
      </c>
      <c r="AN963" s="24">
        <f ca="1">SQRT(Inputs!$B$38)*G963+SQRT(1-Inputs!$B$38)*_xlfn.NORM.S.INV(RAND())</f>
        <v>0.47967996923062028</v>
      </c>
      <c r="AO963" s="24">
        <f ca="1">SQRT(Inputs!$B$38)*H963+SQRT(1-Inputs!$B$38)*_xlfn.NORM.S.INV(RAND())</f>
        <v>-1.939098745767287</v>
      </c>
      <c r="AP963" s="24">
        <f ca="1">SQRT(Inputs!$B$38)*I963+SQRT(1-Inputs!$B$38)*_xlfn.NORM.S.INV(RAND())</f>
        <v>-1.0421260475193914</v>
      </c>
      <c r="AQ963" s="24">
        <f ca="1">SQRT(Inputs!$B$38)*J963+SQRT(1-Inputs!$B$38)*_xlfn.NORM.S.INV(RAND())</f>
        <v>-2.1257396183719925</v>
      </c>
      <c r="AR963" s="24">
        <f ca="1">SQRT(Inputs!$B$38)*K963+SQRT(1-Inputs!$B$38)*_xlfn.NORM.S.INV(RAND())</f>
        <v>1.4593170352323868</v>
      </c>
      <c r="AS963" s="24">
        <f ca="1">SQRT(Inputs!$B$38)*L963+SQRT(1-Inputs!$B$38)*_xlfn.NORM.S.INV(RAND())</f>
        <v>-0.37925362781863947</v>
      </c>
      <c r="AT963" s="24">
        <f ca="1">SQRT(Inputs!$B$38)*M963+SQRT(1-Inputs!$B$38)*_xlfn.NORM.S.INV(RAND())</f>
        <v>0.51152052054304842</v>
      </c>
      <c r="AU963" s="15">
        <f ca="1">Inputs!$B$6*EXP($B$8-0.5*C$5^2+C$5*N963)</f>
        <v>3696.6261755621845</v>
      </c>
      <c r="AV963" s="15">
        <f t="shared" ca="1" si="510"/>
        <v>4815.9041721372187</v>
      </c>
      <c r="AW963" s="15">
        <f t="shared" ca="1" si="511"/>
        <v>5732.7843403871602</v>
      </c>
      <c r="AX963" s="15">
        <f t="shared" ca="1" si="512"/>
        <v>7351.1936666819593</v>
      </c>
      <c r="AY963" s="15">
        <f t="shared" ca="1" si="513"/>
        <v>8935.5422912863287</v>
      </c>
      <c r="AZ963" s="15">
        <f t="shared" ca="1" si="514"/>
        <v>9207.166542241519</v>
      </c>
      <c r="BA963" s="15">
        <f t="shared" ca="1" si="515"/>
        <v>12114.334695749887</v>
      </c>
      <c r="BB963" s="15">
        <f t="shared" ca="1" si="516"/>
        <v>14306.860785284302</v>
      </c>
      <c r="BC963" s="15">
        <f t="shared" ca="1" si="517"/>
        <v>18079.979370597335</v>
      </c>
      <c r="BD963" s="15">
        <f t="shared" ca="1" si="518"/>
        <v>20906.371906636534</v>
      </c>
      <c r="BE963" s="15">
        <f t="shared" ca="1" si="519"/>
        <v>23263.658184288513</v>
      </c>
      <c r="BF963" s="15">
        <f ca="1">Inputs!$B$13*EXP($B$9-0.5*C$6^2+C$6*Y963)</f>
        <v>13326.282478180785</v>
      </c>
      <c r="BG963" s="15">
        <f t="shared" ca="1" si="520"/>
        <v>18423.290401454906</v>
      </c>
      <c r="BH963" s="15">
        <f t="shared" ca="1" si="521"/>
        <v>22165.292697375782</v>
      </c>
      <c r="BI963" s="15">
        <f t="shared" ca="1" si="522"/>
        <v>24365.40897357314</v>
      </c>
      <c r="BJ963" s="15">
        <f t="shared" ca="1" si="523"/>
        <v>31708.380912817465</v>
      </c>
      <c r="BK963" s="15">
        <f t="shared" ca="1" si="524"/>
        <v>31935.556684936404</v>
      </c>
      <c r="BL963" s="15">
        <f t="shared" ca="1" si="525"/>
        <v>36250.499412670877</v>
      </c>
      <c r="BM963" s="15">
        <f t="shared" ca="1" si="526"/>
        <v>39494.938078495739</v>
      </c>
      <c r="BN963" s="15">
        <f t="shared" ca="1" si="527"/>
        <v>54821.710374663817</v>
      </c>
      <c r="BO963" s="15">
        <f t="shared" ca="1" si="528"/>
        <v>62961.40278023079</v>
      </c>
      <c r="BP963" s="15">
        <f t="shared" ca="1" si="529"/>
        <v>77410.933912367414</v>
      </c>
      <c r="BQ963" s="15">
        <f ca="1">Inputs!$B$20*EXP($B$10-0.5*C$7^2+C$7*AJ963)</f>
        <v>7027.8542443527822</v>
      </c>
      <c r="BR963" s="15">
        <f t="shared" ca="1" si="530"/>
        <v>9679.6750848823613</v>
      </c>
      <c r="BS963" s="15">
        <f t="shared" ca="1" si="531"/>
        <v>10686.439150762759</v>
      </c>
      <c r="BT963" s="15">
        <f t="shared" ca="1" si="532"/>
        <v>16391.043390466319</v>
      </c>
      <c r="BU963" s="15">
        <f t="shared" ca="1" si="533"/>
        <v>25511.733658401157</v>
      </c>
      <c r="BV963" s="15">
        <f t="shared" ca="1" si="534"/>
        <v>22931.068169029259</v>
      </c>
      <c r="BW963" s="15">
        <f t="shared" ca="1" si="535"/>
        <v>25665.298909007481</v>
      </c>
      <c r="BX963" s="15">
        <f t="shared" ca="1" si="536"/>
        <v>23441.293697511195</v>
      </c>
      <c r="BY963" s="15">
        <f t="shared" ca="1" si="537"/>
        <v>43423.903308514156</v>
      </c>
      <c r="BZ963" s="15">
        <f t="shared" ca="1" si="538"/>
        <v>56826.514822401048</v>
      </c>
      <c r="CA963" s="15">
        <f t="shared" ca="1" si="539"/>
        <v>87419.807946443922</v>
      </c>
      <c r="CB963" s="15">
        <f ca="1">(AU963*DCF!C$10-DCF!C$5*MAX(AU963*DCF!C$10,0)-MAX(AU963-Inputs!$B$6,0)/Inputs!$B$10)*DCF!C$6</f>
        <v>949.32729929931838</v>
      </c>
      <c r="CC963" s="15">
        <f ca="1">(AV963*DCF!D$10-DCF!D$5*MAX(AV963*DCF!D$10,0)-MAX(AV963-AU963,0)/Inputs!$B$10)*DCF!D$6</f>
        <v>900.93736939998485</v>
      </c>
      <c r="CD963" s="15">
        <f ca="1">(AW963*DCF!E$10-DCF!E$5*MAX(AW963*DCF!E$10,0)-MAX(AW963-AV963,0)/Inputs!$B$10)*DCF!E$6</f>
        <v>1117.0892625136471</v>
      </c>
      <c r="CE963" s="15">
        <f ca="1">(AX963*DCF!F$10-DCF!F$5*MAX(AX963*DCF!F$10,0)-MAX(AX963-AW963,0)/Inputs!$B$10)*DCF!F$6</f>
        <v>1268.0030062337391</v>
      </c>
      <c r="CF963" s="15">
        <f ca="1">(AY963*DCF!G$10-DCF!G$5*MAX(AY963*DCF!G$10,0)-MAX(AY963-AX963,0)/Inputs!$B$10)*DCF!G$6</f>
        <v>1536.5385944295529</v>
      </c>
      <c r="CG963" s="15">
        <f ca="1">(AZ963*DCF!H$10-DCF!H$5*MAX(AZ963*DCF!H$10,0)-MAX(AZ963-AY963,0)/Inputs!$B$10)*DCF!H$6</f>
        <v>1739.3462330448026</v>
      </c>
      <c r="CH963" s="15">
        <f ca="1">(BA963*DCF!I$10-DCF!I$5*MAX(BA963*DCF!I$10,0)-MAX(BA963-AZ963,0)/Inputs!$B$10)*DCF!I$6</f>
        <v>1735.9695814970767</v>
      </c>
      <c r="CI963" s="15">
        <f ca="1">(BB963*DCF!J$10-DCF!J$5*MAX(BB963*DCF!J$10,0)-MAX(BB963-BA963,0)/Inputs!$B$10)*DCF!J$6</f>
        <v>2122.8493083732083</v>
      </c>
      <c r="CJ963" s="15">
        <f ca="1">(BC963*DCF!K$10-DCF!K$5*MAX(BC963*DCF!K$10,0)-MAX(BC963-BB963,0)/Inputs!$B$10)*DCF!K$6</f>
        <v>2382.4071480013508</v>
      </c>
      <c r="CK963" s="15">
        <f ca="1">(BD963*DCF!L$10-DCF!L$5*MAX(BD963*DCF!L$10,0)-MAX(BD963-BC963,0)/Inputs!$B$10)*DCF!L$6</f>
        <v>2787.5801202116718</v>
      </c>
      <c r="CL963" s="15">
        <f ca="1">(BE963*DCF!M$10-DCF!M$5*MAX(BE963*DCF!M$10,0)-MAX(BE963-BD963,0)/Inputs!$B$10)*DCF!M$6</f>
        <v>3001.2000297902132</v>
      </c>
      <c r="CM963" s="15">
        <f ca="1">(BF963*DCF!C$28-DCF!C$5*MAX(BF963*DCF!C$28,0)-MAX(BF963-Inputs!$B$13,0)/Inputs!$B$17)*DCF!C$6</f>
        <v>3619.2227748005121</v>
      </c>
      <c r="CN963" s="15">
        <f ca="1">(BG963*DCF!D$28-DCF!D$5*MAX(BG963*DCF!D$28,0)-MAX(BG963-BF963,0)/Inputs!$B$17)*DCF!D$6</f>
        <v>4338.6584485778249</v>
      </c>
      <c r="CO963" s="15">
        <f ca="1">(BH963*DCF!E$28-DCF!E$5*MAX(BH963*DCF!E$28,0)-MAX(BH963-BG963,0)/Inputs!$B$17)*DCF!E$6</f>
        <v>5540.1084322485203</v>
      </c>
      <c r="CP963" s="15">
        <f ca="1">(BI963*DCF!F$28-DCF!F$5*MAX(BI963*DCF!F$28,0)-MAX(BI963-BH963,0)/Inputs!$B$17)*DCF!F$6</f>
        <v>6214.0007868658486</v>
      </c>
      <c r="CQ963" s="15">
        <f ca="1">(BJ963*DCF!G$28-DCF!G$5*MAX(BJ963*DCF!G$28,0)-MAX(BJ963-BI963,0)/Inputs!$B$17)*DCF!G$6</f>
        <v>6991.9646581478155</v>
      </c>
      <c r="CR963" s="15">
        <f ca="1">(BK963*DCF!H$28-DCF!H$5*MAX(BK963*DCF!H$28,0)-MAX(BK963-BJ963,0)/Inputs!$B$17)*DCF!H$6</f>
        <v>7862.7187648726967</v>
      </c>
      <c r="CS963" s="15">
        <f ca="1">(BL963*DCF!I$28-DCF!I$5*MAX(BL963*DCF!I$28,0)-MAX(BL963-BK963,0)/Inputs!$B$17)*DCF!I$6</f>
        <v>7905.0884675951002</v>
      </c>
      <c r="CT963" s="15">
        <f ca="1">(BM963*DCF!J$28-DCF!J$5*MAX(BM963*DCF!J$28,0)-MAX(BM963-BL963,0)/Inputs!$B$17)*DCF!J$6</f>
        <v>8380.4638561580214</v>
      </c>
      <c r="CU963" s="15">
        <f ca="1">(BN963*DCF!K$28-DCF!K$5*MAX(BN963*DCF!K$28,0)-MAX(BN963-BM963,0)/Inputs!$B$17)*DCF!K$6</f>
        <v>9700.1005808708924</v>
      </c>
      <c r="CV963" s="15">
        <f ca="1">(BO963*DCF!L$28-DCF!L$5*MAX(BO963*DCF!L$28,0)-MAX(BO963-BN963,0)/Inputs!$B$17)*DCF!L$6</f>
        <v>11641.101638029722</v>
      </c>
      <c r="CW963" s="15">
        <f ca="1">(BP963*DCF!M$28-DCF!M$5*MAX(BP963*DCF!M$28,0)-MAX(BP963-BO963,0)/Inputs!$B$17)*DCF!M$6</f>
        <v>13054.529990614443</v>
      </c>
      <c r="CX963" s="15">
        <f ca="1">(BQ963*DCF!C$46-DCF!C$5*MAX(BQ963*DCF!C$46,0)-MAX(BQ963-Inputs!$B$20,0)/Inputs!$B$24)*DCF!C$6</f>
        <v>-3390.6611392744448</v>
      </c>
      <c r="CY963" s="15">
        <f ca="1">(BR963*DCF!D$46-DCF!D$5*MAX(BR963*DCF!D$46,0)-MAX(BR963-BQ963,0)/Inputs!$B$24)*DCF!D$6</f>
        <v>-2783.6047445908926</v>
      </c>
      <c r="CZ963" s="15">
        <f ca="1">(BS963*DCF!E$46-DCF!E$5*MAX(BS963*DCF!E$46,0)-MAX(BS963-BR963,0)/Inputs!$B$24)*DCF!E$6</f>
        <v>-1660.5287150579213</v>
      </c>
      <c r="DA963" s="15">
        <f ca="1">(BT963*DCF!F$46-DCF!F$5*MAX(BT963*DCF!F$46,0)-MAX(BT963-BS963,0)/Inputs!$B$24)*DCF!F$6</f>
        <v>-3270.9261517480741</v>
      </c>
      <c r="DB963" s="15">
        <f ca="1">(BU963*DCF!G$46-DCF!G$5*MAX(BU963*DCF!G$46,0)-MAX(BU963-BT963,0)/Inputs!$B$24)*DCF!G$6</f>
        <v>-3926.184318534365</v>
      </c>
      <c r="DC963" s="15">
        <f ca="1">(BV963*DCF!H$46-DCF!H$5*MAX(BV963*DCF!H$46,0)-MAX(BV963-BU963,0)/Inputs!$B$24)*DCF!H$6</f>
        <v>0</v>
      </c>
      <c r="DD963" s="15">
        <f ca="1">(BW963*DCF!I$46-DCF!I$5*MAX(BW963*DCF!I$46,0)-MAX(BW963-BV963,0)/Inputs!$B$24)*DCF!I$6</f>
        <v>-192.14184478558249</v>
      </c>
      <c r="DE963" s="15">
        <f ca="1">(BX963*DCF!J$46-DCF!J$5*MAX(BX963*DCF!J$46,0)-MAX(BX963-BW963,0)/Inputs!$B$24)*DCF!J$6</f>
        <v>983.29742864163654</v>
      </c>
      <c r="DF963" s="15">
        <f ca="1">(BY963*DCF!K$46-DCF!K$5*MAX(BY963*DCF!K$46,0)-MAX(BY963-BX963,0)/Inputs!$B$24)*DCF!K$6</f>
        <v>-2414.6889088515622</v>
      </c>
      <c r="DG963" s="15">
        <f ca="1">(BZ963*DCF!L$46-DCF!L$5*MAX(BZ963*DCF!L$46,0)-MAX(BZ963-BY963,0)/Inputs!$B$24)*DCF!L$6</f>
        <v>895.09888000790863</v>
      </c>
      <c r="DH963" s="15">
        <f ca="1">(CA963*DCF!M$46-DCF!M$5*MAX(CA963*DCF!M$46,0)-MAX(CA963-BZ963,0)/Inputs!$B$24)*DCF!M$6</f>
        <v>457.65221116424686</v>
      </c>
      <c r="DI963" s="15">
        <f ca="1">SUM(CB963:CL963)+BE963*DCF!M$10*(1+Inputs!$B$30)*(1-Inputs!$B$33)*(1-Inputs!$B$30/Inputs!$B$31)/(Inputs!$B$29-Inputs!$B$30)*DCF!M$6</f>
        <v>84284.316309701622</v>
      </c>
      <c r="DJ963" s="15">
        <f ca="1">SUM(CM963:CW963)+BP963*DCF!M$28*(1+Inputs!$B$30)*(1-Inputs!$B$33)*(1-Inputs!$B$30/Inputs!$B$31)/(Inputs!$B$29-Inputs!$B$30)*DCF!M$6</f>
        <v>372495.49537444266</v>
      </c>
      <c r="DK963" s="15">
        <f ca="1">SUM(CX963:DH963)+CA963*DCF!M$46*(1+Inputs!$B$30)*(1-Inputs!$B$33)*(1-Inputs!$B$30/Inputs!$B$31)/(Inputs!$B$29-Inputs!$B$30)*DCF!M$6</f>
        <v>119858.69132043651</v>
      </c>
      <c r="DM963" s="15">
        <f ca="1">DI963+DJ963+DK963+Inputs!$B$34+Inputs!$B$36-Inputs!$B$35</f>
        <v>653489.50300458085</v>
      </c>
    </row>
    <row r="964" spans="1:117" x14ac:dyDescent="0.75">
      <c r="A964" s="11">
        <v>951</v>
      </c>
      <c r="C964" s="24">
        <f t="shared" ref="C964:M973" ca="1" si="545">_xlfn.NORM.S.INV(RAND())</f>
        <v>1.8957944778704467</v>
      </c>
      <c r="D964" s="24">
        <f t="shared" ca="1" si="545"/>
        <v>0.73340936677719792</v>
      </c>
      <c r="E964" s="24">
        <f t="shared" ca="1" si="545"/>
        <v>-0.30551209390131118</v>
      </c>
      <c r="F964" s="24">
        <f t="shared" ca="1" si="545"/>
        <v>-0.21688136495162672</v>
      </c>
      <c r="G964" s="24">
        <f t="shared" ca="1" si="545"/>
        <v>-1.8562590344981611</v>
      </c>
      <c r="H964" s="24">
        <f t="shared" ca="1" si="545"/>
        <v>-0.81336151169609683</v>
      </c>
      <c r="I964" s="24">
        <f t="shared" ca="1" si="545"/>
        <v>0.43289102885584485</v>
      </c>
      <c r="J964" s="24">
        <f t="shared" ca="1" si="545"/>
        <v>-0.1817543988961495</v>
      </c>
      <c r="K964" s="24">
        <f t="shared" ca="1" si="545"/>
        <v>-0.66767009157617541</v>
      </c>
      <c r="L964" s="24">
        <f t="shared" ca="1" si="545"/>
        <v>0.4719687136379086</v>
      </c>
      <c r="M964" s="24">
        <f t="shared" ca="1" si="545"/>
        <v>1.6330618976050217</v>
      </c>
      <c r="N964" s="24">
        <f ca="1">SQRT(Inputs!$B$38)*C964+SQRT(1-Inputs!$B$38)*_xlfn.NORM.S.INV(RAND())</f>
        <v>1.0592508001044292</v>
      </c>
      <c r="O964" s="24">
        <f ca="1">SQRT(Inputs!$B$38)*D964+SQRT(1-Inputs!$B$38)*_xlfn.NORM.S.INV(RAND())</f>
        <v>1.9945300866549271</v>
      </c>
      <c r="P964" s="24">
        <f ca="1">SQRT(Inputs!$B$38)*E964+SQRT(1-Inputs!$B$38)*_xlfn.NORM.S.INV(RAND())</f>
        <v>-0.40198602005535577</v>
      </c>
      <c r="Q964" s="24">
        <f ca="1">SQRT(Inputs!$B$38)*F964+SQRT(1-Inputs!$B$38)*_xlfn.NORM.S.INV(RAND())</f>
        <v>-0.2641334107692439</v>
      </c>
      <c r="R964" s="24">
        <f ca="1">SQRT(Inputs!$B$38)*G964+SQRT(1-Inputs!$B$38)*_xlfn.NORM.S.INV(RAND())</f>
        <v>-0.98911189876170236</v>
      </c>
      <c r="S964" s="24">
        <f ca="1">SQRT(Inputs!$B$38)*H964+SQRT(1-Inputs!$B$38)*_xlfn.NORM.S.INV(RAND())</f>
        <v>0.32298843664154209</v>
      </c>
      <c r="T964" s="24">
        <f ca="1">SQRT(Inputs!$B$38)*I964+SQRT(1-Inputs!$B$38)*_xlfn.NORM.S.INV(RAND())</f>
        <v>-0.26502618041403314</v>
      </c>
      <c r="U964" s="24">
        <f ca="1">SQRT(Inputs!$B$38)*J964+SQRT(1-Inputs!$B$38)*_xlfn.NORM.S.INV(RAND())</f>
        <v>0.24604693314484624</v>
      </c>
      <c r="V964" s="24">
        <f ca="1">SQRT(Inputs!$B$38)*K964+SQRT(1-Inputs!$B$38)*_xlfn.NORM.S.INV(RAND())</f>
        <v>0.40264755085157489</v>
      </c>
      <c r="W964" s="24">
        <f ca="1">SQRT(Inputs!$B$38)*L964+SQRT(1-Inputs!$B$38)*_xlfn.NORM.S.INV(RAND())</f>
        <v>-1.0612474811529666</v>
      </c>
      <c r="X964" s="24">
        <f ca="1">SQRT(Inputs!$B$38)*M964+SQRT(1-Inputs!$B$38)*_xlfn.NORM.S.INV(RAND())</f>
        <v>1.7641077363679365</v>
      </c>
      <c r="Y964" s="24">
        <f ca="1">SQRT(Inputs!$B$38)*C964+SQRT(1-Inputs!$B$38)*_xlfn.NORM.S.INV(RAND())</f>
        <v>0.71439105480922316</v>
      </c>
      <c r="Z964" s="24">
        <f ca="1">SQRT(Inputs!$B$38)*D964+SQRT(1-Inputs!$B$38)*_xlfn.NORM.S.INV(RAND())</f>
        <v>-0.32382375435482691</v>
      </c>
      <c r="AA964" s="24">
        <f ca="1">SQRT(Inputs!$B$38)*E964+SQRT(1-Inputs!$B$38)*_xlfn.NORM.S.INV(RAND())</f>
        <v>-0.54896387313281536</v>
      </c>
      <c r="AB964" s="24">
        <f ca="1">SQRT(Inputs!$B$38)*F964+SQRT(1-Inputs!$B$38)*_xlfn.NORM.S.INV(RAND())</f>
        <v>0.82643946755553699</v>
      </c>
      <c r="AC964" s="24">
        <f ca="1">SQRT(Inputs!$B$38)*G964+SQRT(1-Inputs!$B$38)*_xlfn.NORM.S.INV(RAND())</f>
        <v>0.34584627802189338</v>
      </c>
      <c r="AD964" s="24">
        <f ca="1">SQRT(Inputs!$B$38)*H964+SQRT(1-Inputs!$B$38)*_xlfn.NORM.S.INV(RAND())</f>
        <v>0.68282736196846028</v>
      </c>
      <c r="AE964" s="24">
        <f ca="1">SQRT(Inputs!$B$38)*I964+SQRT(1-Inputs!$B$38)*_xlfn.NORM.S.INV(RAND())</f>
        <v>0.62600424470638694</v>
      </c>
      <c r="AF964" s="24">
        <f ca="1">SQRT(Inputs!$B$38)*J964+SQRT(1-Inputs!$B$38)*_xlfn.NORM.S.INV(RAND())</f>
        <v>-0.11653220756821561</v>
      </c>
      <c r="AG964" s="24">
        <f ca="1">SQRT(Inputs!$B$38)*K964+SQRT(1-Inputs!$B$38)*_xlfn.NORM.S.INV(RAND())</f>
        <v>1.6518437456489559</v>
      </c>
      <c r="AH964" s="24">
        <f ca="1">SQRT(Inputs!$B$38)*L964+SQRT(1-Inputs!$B$38)*_xlfn.NORM.S.INV(RAND())</f>
        <v>-1.2772496059821705</v>
      </c>
      <c r="AI964" s="24">
        <f ca="1">SQRT(Inputs!$B$38)*M964+SQRT(1-Inputs!$B$38)*_xlfn.NORM.S.INV(RAND())</f>
        <v>0.84887300821747735</v>
      </c>
      <c r="AJ964" s="24">
        <f ca="1">SQRT(Inputs!$B$38)*C964+SQRT(1-Inputs!$B$38)*_xlfn.NORM.S.INV(RAND())</f>
        <v>1.7859430883818956</v>
      </c>
      <c r="AK964" s="24">
        <f ca="1">SQRT(Inputs!$B$38)*D964+SQRT(1-Inputs!$B$38)*_xlfn.NORM.S.INV(RAND())</f>
        <v>-0.59342299758366635</v>
      </c>
      <c r="AL964" s="24">
        <f ca="1">SQRT(Inputs!$B$38)*E964+SQRT(1-Inputs!$B$38)*_xlfn.NORM.S.INV(RAND())</f>
        <v>-0.69589809860192098</v>
      </c>
      <c r="AM964" s="24">
        <f ca="1">SQRT(Inputs!$B$38)*F964+SQRT(1-Inputs!$B$38)*_xlfn.NORM.S.INV(RAND())</f>
        <v>-0.94519334109154551</v>
      </c>
      <c r="AN964" s="24">
        <f ca="1">SQRT(Inputs!$B$38)*G964+SQRT(1-Inputs!$B$38)*_xlfn.NORM.S.INV(RAND())</f>
        <v>-1.6214664301562802</v>
      </c>
      <c r="AO964" s="24">
        <f ca="1">SQRT(Inputs!$B$38)*H964+SQRT(1-Inputs!$B$38)*_xlfn.NORM.S.INV(RAND())</f>
        <v>0.85238433566400806</v>
      </c>
      <c r="AP964" s="24">
        <f ca="1">SQRT(Inputs!$B$38)*I964+SQRT(1-Inputs!$B$38)*_xlfn.NORM.S.INV(RAND())</f>
        <v>0.62724662742274739</v>
      </c>
      <c r="AQ964" s="24">
        <f ca="1">SQRT(Inputs!$B$38)*J964+SQRT(1-Inputs!$B$38)*_xlfn.NORM.S.INV(RAND())</f>
        <v>-0.87493665930061892</v>
      </c>
      <c r="AR964" s="24">
        <f ca="1">SQRT(Inputs!$B$38)*K964+SQRT(1-Inputs!$B$38)*_xlfn.NORM.S.INV(RAND())</f>
        <v>-1.172028729007581</v>
      </c>
      <c r="AS964" s="24">
        <f ca="1">SQRT(Inputs!$B$38)*L964+SQRT(1-Inputs!$B$38)*_xlfn.NORM.S.INV(RAND())</f>
        <v>1.2533765504209917</v>
      </c>
      <c r="AT964" s="24">
        <f ca="1">SQRT(Inputs!$B$38)*M964+SQRT(1-Inputs!$B$38)*_xlfn.NORM.S.INV(RAND())</f>
        <v>-0.23384005891528847</v>
      </c>
      <c r="AU964" s="15">
        <f ca="1">Inputs!$B$6*EXP($B$8-0.5*C$5^2+C$5*N964)</f>
        <v>5890.3847713843525</v>
      </c>
      <c r="AV964" s="15">
        <f t="shared" ca="1" si="510"/>
        <v>9613.4576994460385</v>
      </c>
      <c r="AW964" s="15">
        <f t="shared" ca="1" si="511"/>
        <v>11103.265356051061</v>
      </c>
      <c r="AX964" s="15">
        <f t="shared" ca="1" si="512"/>
        <v>13115.939706034289</v>
      </c>
      <c r="AY964" s="15">
        <f t="shared" ca="1" si="513"/>
        <v>14280.347508653833</v>
      </c>
      <c r="AZ964" s="15">
        <f t="shared" ca="1" si="514"/>
        <v>18097.621761621711</v>
      </c>
      <c r="BA964" s="15">
        <f t="shared" ca="1" si="515"/>
        <v>21541.003033173369</v>
      </c>
      <c r="BB964" s="15">
        <f t="shared" ca="1" si="516"/>
        <v>27030.955172918024</v>
      </c>
      <c r="BC964" s="15">
        <f t="shared" ca="1" si="517"/>
        <v>34418.124404004913</v>
      </c>
      <c r="BD964" s="15">
        <f t="shared" ca="1" si="518"/>
        <v>38181.034112084984</v>
      </c>
      <c r="BE964" s="15">
        <f t="shared" ca="1" si="519"/>
        <v>54940.933292267233</v>
      </c>
      <c r="BF964" s="15">
        <f ca="1">Inputs!$B$13*EXP($B$9-0.5*C$6^2+C$6*Y964)</f>
        <v>15935.356644433816</v>
      </c>
      <c r="BG964" s="15">
        <f t="shared" ca="1" si="520"/>
        <v>18318.724794604968</v>
      </c>
      <c r="BH964" s="15">
        <f t="shared" ca="1" si="521"/>
        <v>20434.248978753585</v>
      </c>
      <c r="BI964" s="15">
        <f t="shared" ca="1" si="522"/>
        <v>28407.822954811796</v>
      </c>
      <c r="BJ964" s="15">
        <f t="shared" ca="1" si="523"/>
        <v>36606.303920538587</v>
      </c>
      <c r="BK964" s="15">
        <f t="shared" ca="1" si="524"/>
        <v>49304.137863773416</v>
      </c>
      <c r="BL964" s="15">
        <f t="shared" ca="1" si="525"/>
        <v>65682.241987298316</v>
      </c>
      <c r="BM964" s="15">
        <f t="shared" ca="1" si="526"/>
        <v>79577.270915869885</v>
      </c>
      <c r="BN964" s="15">
        <f t="shared" ca="1" si="527"/>
        <v>119293.99491150641</v>
      </c>
      <c r="BO964" s="15">
        <f t="shared" ca="1" si="528"/>
        <v>126527.53778407985</v>
      </c>
      <c r="BP964" s="15">
        <f t="shared" ca="1" si="529"/>
        <v>171452.94392474339</v>
      </c>
      <c r="BQ964" s="15">
        <f ca="1">Inputs!$B$20*EXP($B$10-0.5*C$7^2+C$7*AJ964)</f>
        <v>8081.8152130179742</v>
      </c>
      <c r="BR964" s="15">
        <f t="shared" ca="1" si="530"/>
        <v>9082.4023944739274</v>
      </c>
      <c r="BS964" s="15">
        <f t="shared" ca="1" si="531"/>
        <v>10184.246596933446</v>
      </c>
      <c r="BT964" s="15">
        <f t="shared" ca="1" si="532"/>
        <v>10958.203302026361</v>
      </c>
      <c r="BU964" s="15">
        <f t="shared" ca="1" si="533"/>
        <v>10258.202956373791</v>
      </c>
      <c r="BV964" s="15">
        <f t="shared" ca="1" si="534"/>
        <v>17293.815685302383</v>
      </c>
      <c r="BW964" s="15">
        <f t="shared" ca="1" si="535"/>
        <v>27558.680982315167</v>
      </c>
      <c r="BX964" s="15">
        <f t="shared" ca="1" si="536"/>
        <v>32344.064680006275</v>
      </c>
      <c r="BY964" s="15">
        <f t="shared" ca="1" si="537"/>
        <v>36215.961136217389</v>
      </c>
      <c r="BZ964" s="15">
        <f t="shared" ca="1" si="538"/>
        <v>63983.52003501344</v>
      </c>
      <c r="CA964" s="15">
        <f t="shared" ca="1" si="539"/>
        <v>86219.231213950217</v>
      </c>
      <c r="CB964" s="15">
        <f ca="1">(AU964*DCF!C$10-DCF!C$5*MAX(AU964*DCF!C$10,0)-MAX(AU964-Inputs!$B$6,0)/Inputs!$B$10)*DCF!C$6</f>
        <v>1036.4564618033212</v>
      </c>
      <c r="CC964" s="15">
        <f ca="1">(AV964*DCF!D$10-DCF!D$5*MAX(AV964*DCF!D$10,0)-MAX(AV964-AU964,0)/Inputs!$B$10)*DCF!D$6</f>
        <v>1435.441291434626</v>
      </c>
      <c r="CD964" s="15">
        <f ca="1">(AW964*DCF!E$10-DCF!E$5*MAX(AW964*DCF!E$10,0)-MAX(AW964-AV964,0)/Inputs!$B$10)*DCF!E$6</f>
        <v>2228.0008419019623</v>
      </c>
      <c r="CE964" s="15">
        <f ca="1">(AX964*DCF!F$10-DCF!F$5*MAX(AX964*DCF!F$10,0)-MAX(AX964-AW964,0)/Inputs!$B$10)*DCF!F$6</f>
        <v>2444.4011029920512</v>
      </c>
      <c r="CF964" s="15">
        <f ca="1">(AY964*DCF!G$10-DCF!G$5*MAX(AY964*DCF!G$10,0)-MAX(AY964-AX964,0)/Inputs!$B$10)*DCF!G$6</f>
        <v>2718.5013347269655</v>
      </c>
      <c r="CG964" s="15">
        <f ca="1">(AZ964*DCF!H$10-DCF!H$5*MAX(AZ964*DCF!H$10,0)-MAX(AZ964-AY964,0)/Inputs!$B$10)*DCF!H$6</f>
        <v>2835.8407688118996</v>
      </c>
      <c r="CH964" s="15">
        <f ca="1">(BA964*DCF!I$10-DCF!I$5*MAX(BA964*DCF!I$10,0)-MAX(BA964-AZ964,0)/Inputs!$B$10)*DCF!I$6</f>
        <v>3369.9202622652724</v>
      </c>
      <c r="CI964" s="15">
        <f ca="1">(BB964*DCF!J$10-DCF!J$5*MAX(BB964*DCF!J$10,0)-MAX(BB964-BA964,0)/Inputs!$B$10)*DCF!J$6</f>
        <v>3806.6628486276027</v>
      </c>
      <c r="CJ964" s="15">
        <f ca="1">(BC964*DCF!K$10-DCF!K$5*MAX(BC964*DCF!K$10,0)-MAX(BC964-BB964,0)/Inputs!$B$10)*DCF!K$6</f>
        <v>4506.6740318119928</v>
      </c>
      <c r="CK964" s="15">
        <f ca="1">(BD964*DCF!L$10-DCF!L$5*MAX(BD964*DCF!L$10,0)-MAX(BD964-BC964,0)/Inputs!$B$10)*DCF!L$6</f>
        <v>5271.8208413264438</v>
      </c>
      <c r="CL964" s="15">
        <f ca="1">(BE964*DCF!M$10-DCF!M$5*MAX(BE964*DCF!M$10,0)-MAX(BE964-BD964,0)/Inputs!$B$10)*DCF!M$6</f>
        <v>5750.7272610880073</v>
      </c>
      <c r="CM964" s="15">
        <f ca="1">(BF964*DCF!C$28-DCF!C$5*MAX(BF964*DCF!C$28,0)-MAX(BF964-Inputs!$B$13,0)/Inputs!$B$17)*DCF!C$6</f>
        <v>3812.9375555293159</v>
      </c>
      <c r="CN964" s="15">
        <f ca="1">(BG964*DCF!D$28-DCF!D$5*MAX(BG964*DCF!D$28,0)-MAX(BG964-BF964,0)/Inputs!$B$17)*DCF!D$6</f>
        <v>4886.8052486430915</v>
      </c>
      <c r="CO964" s="15">
        <f ca="1">(BH964*DCF!E$28-DCF!E$5*MAX(BH964*DCF!E$28,0)-MAX(BH964-BG964,0)/Inputs!$B$17)*DCF!E$6</f>
        <v>5370.4024751158586</v>
      </c>
      <c r="CP964" s="15">
        <f ca="1">(BI964*DCF!F$28-DCF!F$5*MAX(BI964*DCF!F$28,0)-MAX(BI964-BH964,0)/Inputs!$B$17)*DCF!F$6</f>
        <v>6260.2604713814626</v>
      </c>
      <c r="CQ964" s="15">
        <f ca="1">(BJ964*DCF!G$28-DCF!G$5*MAX(BJ964*DCF!G$28,0)-MAX(BJ964-BI964,0)/Inputs!$B$17)*DCF!G$6</f>
        <v>8118.8797760787329</v>
      </c>
      <c r="CR964" s="15">
        <f ca="1">(BK964*DCF!H$28-DCF!H$5*MAX(BK964*DCF!H$28,0)-MAX(BK964-BJ964,0)/Inputs!$B$17)*DCF!H$6</f>
        <v>10220.57020439225</v>
      </c>
      <c r="CS964" s="15">
        <f ca="1">(BL964*DCF!I$28-DCF!I$5*MAX(BL964*DCF!I$28,0)-MAX(BL964-BK964,0)/Inputs!$B$17)*DCF!I$6</f>
        <v>13094.618637720445</v>
      </c>
      <c r="CT964" s="15">
        <f ca="1">(BM964*DCF!J$28-DCF!J$5*MAX(BM964*DCF!J$28,0)-MAX(BM964-BL964,0)/Inputs!$B$17)*DCF!J$6</f>
        <v>15909.970304891831</v>
      </c>
      <c r="CU964" s="15">
        <f ca="1">(BN964*DCF!K$28-DCF!K$5*MAX(BN964*DCF!K$28,0)-MAX(BN964-BM964,0)/Inputs!$B$17)*DCF!K$6</f>
        <v>20328.121857754715</v>
      </c>
      <c r="CV964" s="15">
        <f ca="1">(BO964*DCF!L$28-DCF!L$5*MAX(BO964*DCF!L$28,0)-MAX(BO964-BN964,0)/Inputs!$B$17)*DCF!L$6</f>
        <v>24426.412147082254</v>
      </c>
      <c r="CW964" s="15">
        <f ca="1">(BP964*DCF!M$28-DCF!M$5*MAX(BP964*DCF!M$28,0)-MAX(BP964-BO964,0)/Inputs!$B$17)*DCF!M$6</f>
        <v>27563.003310300006</v>
      </c>
      <c r="CX964" s="15">
        <f ca="1">(BQ964*DCF!C$46-DCF!C$5*MAX(BQ964*DCF!C$46,0)-MAX(BQ964-Inputs!$B$20,0)/Inputs!$B$24)*DCF!C$6</f>
        <v>-4120.8881383496355</v>
      </c>
      <c r="CY964" s="15">
        <f ca="1">(BR964*DCF!D$46-DCF!D$5*MAX(BR964*DCF!D$46,0)-MAX(BR964-BQ964,0)/Inputs!$B$24)*DCF!D$6</f>
        <v>-1977.0965290744628</v>
      </c>
      <c r="CZ964" s="15">
        <f ca="1">(BS964*DCF!E$46-DCF!E$5*MAX(BS964*DCF!E$46,0)-MAX(BS964-BR964,0)/Inputs!$B$24)*DCF!E$6</f>
        <v>-1638.6215435094982</v>
      </c>
      <c r="DA964" s="15">
        <f ca="1">(BT964*DCF!F$46-DCF!F$5*MAX(BT964*DCF!F$46,0)-MAX(BT964-BS964,0)/Inputs!$B$24)*DCF!F$6</f>
        <v>-1079.8677504621069</v>
      </c>
      <c r="DB964" s="15">
        <f ca="1">(BU964*DCF!G$46-DCF!G$5*MAX(BU964*DCF!G$46,0)-MAX(BU964-BT964,0)/Inputs!$B$24)*DCF!G$6</f>
        <v>-345.06567971812024</v>
      </c>
      <c r="DC964" s="15">
        <f ca="1">(BV964*DCF!H$46-DCF!H$5*MAX(BV964*DCF!H$46,0)-MAX(BV964-BU964,0)/Inputs!$B$24)*DCF!H$6</f>
        <v>-2186.2735476001581</v>
      </c>
      <c r="DD964" s="15">
        <f ca="1">(BW964*DCF!I$46-DCF!I$5*MAX(BW964*DCF!I$46,0)-MAX(BW964-BV964,0)/Inputs!$B$24)*DCF!I$6</f>
        <v>-2310.1673066086337</v>
      </c>
      <c r="DE964" s="15">
        <f ca="1">(BX964*DCF!J$46-DCF!J$5*MAX(BX964*DCF!J$46,0)-MAX(BX964-BW964,0)/Inputs!$B$24)*DCF!J$6</f>
        <v>87.738470485093146</v>
      </c>
      <c r="DF964" s="15">
        <f ca="1">(BY964*DCF!K$46-DCF!K$5*MAX(BY964*DCF!K$46,0)-MAX(BY964-BX964,0)/Inputs!$B$24)*DCF!K$6</f>
        <v>1120.2649417126895</v>
      </c>
      <c r="DG964" s="15">
        <f ca="1">(BZ964*DCF!L$46-DCF!L$5*MAX(BZ964*DCF!L$46,0)-MAX(BZ964-BY964,0)/Inputs!$B$24)*DCF!L$6</f>
        <v>-1861.0058983023744</v>
      </c>
      <c r="DH964" s="15">
        <f ca="1">(CA964*DCF!M$46-DCF!M$5*MAX(CA964*DCF!M$46,0)-MAX(CA964-BZ964,0)/Inputs!$B$24)*DCF!M$6</f>
        <v>2110.7360190634463</v>
      </c>
      <c r="DI964" s="15">
        <f ca="1">SUM(CB964:CL964)+BE964*DCF!M$10*(1+Inputs!$B$30)*(1-Inputs!$B$33)*(1-Inputs!$B$30/Inputs!$B$31)/(Inputs!$B$29-Inputs!$B$30)*DCF!M$6</f>
        <v>188305.7909177999</v>
      </c>
      <c r="DJ964" s="15">
        <f ca="1">SUM(CM964:CW964)+BP964*DCF!M$28*(1+Inputs!$B$30)*(1-Inputs!$B$33)*(1-Inputs!$B$30/Inputs!$B$31)/(Inputs!$B$29-Inputs!$B$30)*DCF!M$6</f>
        <v>776199.72888626275</v>
      </c>
      <c r="DK964" s="15">
        <f ca="1">SUM(CX964:DH964)+CA964*DCF!M$46*(1+Inputs!$B$30)*(1-Inputs!$B$33)*(1-Inputs!$B$30/Inputs!$B$31)/(Inputs!$B$29-Inputs!$B$30)*DCF!M$6</f>
        <v>121104.89781526088</v>
      </c>
      <c r="DM964" s="15">
        <f ca="1">DI964+DJ964+DK964+Inputs!$B$34+Inputs!$B$36-Inputs!$B$35</f>
        <v>1162461.4176193236</v>
      </c>
    </row>
    <row r="965" spans="1:117" x14ac:dyDescent="0.75">
      <c r="A965" s="11">
        <v>952</v>
      </c>
      <c r="C965" s="24">
        <f t="shared" ca="1" si="545"/>
        <v>1.4833609843328324</v>
      </c>
      <c r="D965" s="24">
        <f t="shared" ca="1" si="545"/>
        <v>0.55096669245525443</v>
      </c>
      <c r="E965" s="24">
        <f t="shared" ca="1" si="545"/>
        <v>0.94693954904113364</v>
      </c>
      <c r="F965" s="24">
        <f t="shared" ca="1" si="545"/>
        <v>0.69560073877278539</v>
      </c>
      <c r="G965" s="24">
        <f t="shared" ca="1" si="545"/>
        <v>-2.4258608553043932</v>
      </c>
      <c r="H965" s="24">
        <f t="shared" ca="1" si="545"/>
        <v>-0.7882262205881827</v>
      </c>
      <c r="I965" s="24">
        <f t="shared" ca="1" si="545"/>
        <v>0.55795434033671487</v>
      </c>
      <c r="J965" s="24">
        <f t="shared" ca="1" si="545"/>
        <v>0.50135013157650377</v>
      </c>
      <c r="K965" s="24">
        <f t="shared" ca="1" si="545"/>
        <v>-0.6706787091557378</v>
      </c>
      <c r="L965" s="24">
        <f t="shared" ca="1" si="545"/>
        <v>-0.35888779718071462</v>
      </c>
      <c r="M965" s="24">
        <f t="shared" ca="1" si="545"/>
        <v>-0.16300863900745399</v>
      </c>
      <c r="N965" s="24">
        <f ca="1">SQRT(Inputs!$B$38)*C965+SQRT(1-Inputs!$B$38)*_xlfn.NORM.S.INV(RAND())</f>
        <v>1.2330428470239974</v>
      </c>
      <c r="O965" s="24">
        <f ca="1">SQRT(Inputs!$B$38)*D965+SQRT(1-Inputs!$B$38)*_xlfn.NORM.S.INV(RAND())</f>
        <v>1.6542866025092049</v>
      </c>
      <c r="P965" s="24">
        <f ca="1">SQRT(Inputs!$B$38)*E965+SQRT(1-Inputs!$B$38)*_xlfn.NORM.S.INV(RAND())</f>
        <v>0.20839127181500183</v>
      </c>
      <c r="Q965" s="24">
        <f ca="1">SQRT(Inputs!$B$38)*F965+SQRT(1-Inputs!$B$38)*_xlfn.NORM.S.INV(RAND())</f>
        <v>-0.50642471358882746</v>
      </c>
      <c r="R965" s="24">
        <f ca="1">SQRT(Inputs!$B$38)*G965+SQRT(1-Inputs!$B$38)*_xlfn.NORM.S.INV(RAND())</f>
        <v>-1.7561265305775637</v>
      </c>
      <c r="S965" s="24">
        <f ca="1">SQRT(Inputs!$B$38)*H965+SQRT(1-Inputs!$B$38)*_xlfn.NORM.S.INV(RAND())</f>
        <v>0.73545247441992867</v>
      </c>
      <c r="T965" s="24">
        <f ca="1">SQRT(Inputs!$B$38)*I965+SQRT(1-Inputs!$B$38)*_xlfn.NORM.S.INV(RAND())</f>
        <v>0.9735197273759304</v>
      </c>
      <c r="U965" s="24">
        <f ca="1">SQRT(Inputs!$B$38)*J965+SQRT(1-Inputs!$B$38)*_xlfn.NORM.S.INV(RAND())</f>
        <v>2.2324813856256309</v>
      </c>
      <c r="V965" s="24">
        <f ca="1">SQRT(Inputs!$B$38)*K965+SQRT(1-Inputs!$B$38)*_xlfn.NORM.S.INV(RAND())</f>
        <v>0.24298965151517476</v>
      </c>
      <c r="W965" s="24">
        <f ca="1">SQRT(Inputs!$B$38)*L965+SQRT(1-Inputs!$B$38)*_xlfn.NORM.S.INV(RAND())</f>
        <v>-1.3247991972862749</v>
      </c>
      <c r="X965" s="24">
        <f ca="1">SQRT(Inputs!$B$38)*M965+SQRT(1-Inputs!$B$38)*_xlfn.NORM.S.INV(RAND())</f>
        <v>-1.1038406234415423</v>
      </c>
      <c r="Y965" s="24">
        <f ca="1">SQRT(Inputs!$B$38)*C965+SQRT(1-Inputs!$B$38)*_xlfn.NORM.S.INV(RAND())</f>
        <v>1.4733331326979793</v>
      </c>
      <c r="Z965" s="24">
        <f ca="1">SQRT(Inputs!$B$38)*D965+SQRT(1-Inputs!$B$38)*_xlfn.NORM.S.INV(RAND())</f>
        <v>0.35905298168470223</v>
      </c>
      <c r="AA965" s="24">
        <f ca="1">SQRT(Inputs!$B$38)*E965+SQRT(1-Inputs!$B$38)*_xlfn.NORM.S.INV(RAND())</f>
        <v>0.763257759845686</v>
      </c>
      <c r="AB965" s="24">
        <f ca="1">SQRT(Inputs!$B$38)*F965+SQRT(1-Inputs!$B$38)*_xlfn.NORM.S.INV(RAND())</f>
        <v>0.36576427677534523</v>
      </c>
      <c r="AC965" s="24">
        <f ca="1">SQRT(Inputs!$B$38)*G965+SQRT(1-Inputs!$B$38)*_xlfn.NORM.S.INV(RAND())</f>
        <v>-3.2263361465383826</v>
      </c>
      <c r="AD965" s="24">
        <f ca="1">SQRT(Inputs!$B$38)*H965+SQRT(1-Inputs!$B$38)*_xlfn.NORM.S.INV(RAND())</f>
        <v>0.41099393905693876</v>
      </c>
      <c r="AE965" s="24">
        <f ca="1">SQRT(Inputs!$B$38)*I965+SQRT(1-Inputs!$B$38)*_xlfn.NORM.S.INV(RAND())</f>
        <v>0.52587425790843267</v>
      </c>
      <c r="AF965" s="24">
        <f ca="1">SQRT(Inputs!$B$38)*J965+SQRT(1-Inputs!$B$38)*_xlfn.NORM.S.INV(RAND())</f>
        <v>1.5072444796462885</v>
      </c>
      <c r="AG965" s="24">
        <f ca="1">SQRT(Inputs!$B$38)*K965+SQRT(1-Inputs!$B$38)*_xlfn.NORM.S.INV(RAND())</f>
        <v>0.91950423930206138</v>
      </c>
      <c r="AH965" s="24">
        <f ca="1">SQRT(Inputs!$B$38)*L965+SQRT(1-Inputs!$B$38)*_xlfn.NORM.S.INV(RAND())</f>
        <v>-0.70134268740308536</v>
      </c>
      <c r="AI965" s="24">
        <f ca="1">SQRT(Inputs!$B$38)*M965+SQRT(1-Inputs!$B$38)*_xlfn.NORM.S.INV(RAND())</f>
        <v>0.51729689928744593</v>
      </c>
      <c r="AJ965" s="24">
        <f ca="1">SQRT(Inputs!$B$38)*C965+SQRT(1-Inputs!$B$38)*_xlfn.NORM.S.INV(RAND())</f>
        <v>1.6306231274964493</v>
      </c>
      <c r="AK965" s="24">
        <f ca="1">SQRT(Inputs!$B$38)*D965+SQRT(1-Inputs!$B$38)*_xlfn.NORM.S.INV(RAND())</f>
        <v>1.6132355346772813</v>
      </c>
      <c r="AL965" s="24">
        <f ca="1">SQRT(Inputs!$B$38)*E965+SQRT(1-Inputs!$B$38)*_xlfn.NORM.S.INV(RAND())</f>
        <v>1.0177048157889002E-2</v>
      </c>
      <c r="AM965" s="24">
        <f ca="1">SQRT(Inputs!$B$38)*F965+SQRT(1-Inputs!$B$38)*_xlfn.NORM.S.INV(RAND())</f>
        <v>1.4582176433627105</v>
      </c>
      <c r="AN965" s="24">
        <f ca="1">SQRT(Inputs!$B$38)*G965+SQRT(1-Inputs!$B$38)*_xlfn.NORM.S.INV(RAND())</f>
        <v>-2.1178545958626867</v>
      </c>
      <c r="AO965" s="24">
        <f ca="1">SQRT(Inputs!$B$38)*H965+SQRT(1-Inputs!$B$38)*_xlfn.NORM.S.INV(RAND())</f>
        <v>0.14004120321737873</v>
      </c>
      <c r="AP965" s="24">
        <f ca="1">SQRT(Inputs!$B$38)*I965+SQRT(1-Inputs!$B$38)*_xlfn.NORM.S.INV(RAND())</f>
        <v>0.48651733349466569</v>
      </c>
      <c r="AQ965" s="24">
        <f ca="1">SQRT(Inputs!$B$38)*J965+SQRT(1-Inputs!$B$38)*_xlfn.NORM.S.INV(RAND())</f>
        <v>-0.52683133379264491</v>
      </c>
      <c r="AR965" s="24">
        <f ca="1">SQRT(Inputs!$B$38)*K965+SQRT(1-Inputs!$B$38)*_xlfn.NORM.S.INV(RAND())</f>
        <v>-1.1755379505909334</v>
      </c>
      <c r="AS965" s="24">
        <f ca="1">SQRT(Inputs!$B$38)*L965+SQRT(1-Inputs!$B$38)*_xlfn.NORM.S.INV(RAND())</f>
        <v>-2.108135728431912</v>
      </c>
      <c r="AT965" s="24">
        <f ca="1">SQRT(Inputs!$B$38)*M965+SQRT(1-Inputs!$B$38)*_xlfn.NORM.S.INV(RAND())</f>
        <v>0.88984525833730643</v>
      </c>
      <c r="AU965" s="15">
        <f ca="1">Inputs!$B$6*EXP($B$8-0.5*C$5^2+C$5*N965)</f>
        <v>6058.4474739448888</v>
      </c>
      <c r="AV965" s="15">
        <f t="shared" ca="1" si="510"/>
        <v>9405.263995652198</v>
      </c>
      <c r="AW965" s="15">
        <f t="shared" ca="1" si="511"/>
        <v>11794.970504964685</v>
      </c>
      <c r="AX965" s="15">
        <f t="shared" ca="1" si="512"/>
        <v>13517.593763421886</v>
      </c>
      <c r="AY965" s="15">
        <f t="shared" ca="1" si="513"/>
        <v>13456.604772927607</v>
      </c>
      <c r="AZ965" s="15">
        <f t="shared" ca="1" si="514"/>
        <v>17846.128449248714</v>
      </c>
      <c r="BA965" s="15">
        <f t="shared" ca="1" si="515"/>
        <v>24181.554486804824</v>
      </c>
      <c r="BB965" s="15">
        <f t="shared" ca="1" si="516"/>
        <v>37026.533150542047</v>
      </c>
      <c r="BC965" s="15">
        <f t="shared" ca="1" si="517"/>
        <v>46424.326933984572</v>
      </c>
      <c r="BD965" s="15">
        <f t="shared" ca="1" si="518"/>
        <v>50245.866888155389</v>
      </c>
      <c r="BE965" s="15">
        <f t="shared" ca="1" si="519"/>
        <v>55680.746063056875</v>
      </c>
      <c r="BF965" s="15">
        <f ca="1">Inputs!$B$13*EXP($B$9-0.5*C$6^2+C$6*Y965)</f>
        <v>18522.734006898489</v>
      </c>
      <c r="BG965" s="15">
        <f t="shared" ca="1" si="520"/>
        <v>24085.245980057491</v>
      </c>
      <c r="BH965" s="15">
        <f t="shared" ca="1" si="521"/>
        <v>33399.12598644878</v>
      </c>
      <c r="BI965" s="15">
        <f t="shared" ca="1" si="522"/>
        <v>43253.365548594127</v>
      </c>
      <c r="BJ965" s="15">
        <f t="shared" ca="1" si="523"/>
        <v>33305.308796704689</v>
      </c>
      <c r="BK965" s="15">
        <f t="shared" ca="1" si="524"/>
        <v>43228.32937503422</v>
      </c>
      <c r="BL965" s="15">
        <f t="shared" ca="1" si="525"/>
        <v>56845.703078080929</v>
      </c>
      <c r="BM965" s="15">
        <f t="shared" ca="1" si="526"/>
        <v>84264.309196755567</v>
      </c>
      <c r="BN965" s="15">
        <f t="shared" ca="1" si="527"/>
        <v>115706.90799591005</v>
      </c>
      <c r="BO965" s="15">
        <f t="shared" ca="1" si="528"/>
        <v>131219.68142922118</v>
      </c>
      <c r="BP965" s="15">
        <f t="shared" ca="1" si="529"/>
        <v>171255.2919713454</v>
      </c>
      <c r="BQ965" s="15">
        <f ca="1">Inputs!$B$20*EXP($B$10-0.5*C$7^2+C$7*AJ965)</f>
        <v>7648.6350043170869</v>
      </c>
      <c r="BR965" s="15">
        <f t="shared" ca="1" si="530"/>
        <v>17323.086286305679</v>
      </c>
      <c r="BS965" s="15">
        <f t="shared" ca="1" si="531"/>
        <v>23791.544681116822</v>
      </c>
      <c r="BT965" s="15">
        <f t="shared" ca="1" si="532"/>
        <v>48089.732961920803</v>
      </c>
      <c r="BU965" s="15">
        <f t="shared" ca="1" si="533"/>
        <v>39922.779087956958</v>
      </c>
      <c r="BV965" s="15">
        <f t="shared" ca="1" si="534"/>
        <v>57324.521255079664</v>
      </c>
      <c r="BW965" s="15">
        <f t="shared" ca="1" si="535"/>
        <v>88669.134411476465</v>
      </c>
      <c r="BX965" s="15">
        <f t="shared" ca="1" si="536"/>
        <v>111587.70911309322</v>
      </c>
      <c r="BY965" s="15">
        <f t="shared" ca="1" si="537"/>
        <v>124861.97342066593</v>
      </c>
      <c r="BZ965" s="15">
        <f t="shared" ca="1" si="538"/>
        <v>118910.94865987472</v>
      </c>
      <c r="CA965" s="15">
        <f t="shared" ca="1" si="539"/>
        <v>195649.02250024452</v>
      </c>
      <c r="CB965" s="15">
        <f ca="1">(AU965*DCF!C$10-DCF!C$5*MAX(AU965*DCF!C$10,0)-MAX(AU965-Inputs!$B$6,0)/Inputs!$B$10)*DCF!C$6</f>
        <v>1035.2581447784303</v>
      </c>
      <c r="CC965" s="15">
        <f ca="1">(AV965*DCF!D$10-DCF!D$5*MAX(AV965*DCF!D$10,0)-MAX(AV965-AU965,0)/Inputs!$B$10)*DCF!D$6</f>
        <v>1476.4357639607369</v>
      </c>
      <c r="CD965" s="15">
        <f ca="1">(AW965*DCF!E$10-DCF!E$5*MAX(AW965*DCF!E$10,0)-MAX(AW965-AV965,0)/Inputs!$B$10)*DCF!E$6</f>
        <v>2185.010061816175</v>
      </c>
      <c r="CE965" s="15">
        <f ca="1">(AX965*DCF!F$10-DCF!F$5*MAX(AX965*DCF!F$10,0)-MAX(AX965-AW965,0)/Inputs!$B$10)*DCF!F$6</f>
        <v>2592.4339845470472</v>
      </c>
      <c r="CF965" s="15">
        <f ca="1">(AY965*DCF!G$10-DCF!G$5*MAX(AY965*DCF!G$10,0)-MAX(AY965-AX965,0)/Inputs!$B$10)*DCF!G$6</f>
        <v>2772.5968085047566</v>
      </c>
      <c r="CG965" s="15">
        <f ca="1">(AZ965*DCF!H$10-DCF!H$5*MAX(AZ965*DCF!H$10,0)-MAX(AZ965-AY965,0)/Inputs!$B$10)*DCF!H$6</f>
        <v>2685.4000177792841</v>
      </c>
      <c r="CH965" s="15">
        <f ca="1">(BA965*DCF!I$10-DCF!I$5*MAX(BA965*DCF!I$10,0)-MAX(BA965-AZ965,0)/Inputs!$B$10)*DCF!I$6</f>
        <v>3377.8560155216301</v>
      </c>
      <c r="CI965" s="15">
        <f ca="1">(BB965*DCF!J$10-DCF!J$5*MAX(BB965*DCF!J$10,0)-MAX(BB965-BA965,0)/Inputs!$B$10)*DCF!J$6</f>
        <v>4407.3941539682428</v>
      </c>
      <c r="CJ965" s="15">
        <f ca="1">(BC965*DCF!K$10-DCF!K$5*MAX(BC965*DCF!K$10,0)-MAX(BC965-BB965,0)/Inputs!$B$10)*DCF!K$6</f>
        <v>6158.0229884165501</v>
      </c>
      <c r="CK965" s="15">
        <f ca="1">(BD965*DCF!L$10-DCF!L$5*MAX(BD965*DCF!L$10,0)-MAX(BD965-BC965,0)/Inputs!$B$10)*DCF!L$6</f>
        <v>7083.8452082986323</v>
      </c>
      <c r="CL965" s="15">
        <f ca="1">(BE965*DCF!M$10-DCF!M$5*MAX(BE965*DCF!M$10,0)-MAX(BE965-BD965,0)/Inputs!$B$10)*DCF!M$6</f>
        <v>7208.0190582369178</v>
      </c>
      <c r="CM965" s="15">
        <f ca="1">(BF965*DCF!C$28-DCF!C$5*MAX(BF965*DCF!C$28,0)-MAX(BF965-Inputs!$B$13,0)/Inputs!$B$17)*DCF!C$6</f>
        <v>4005.0414232213284</v>
      </c>
      <c r="CN965" s="15">
        <f ca="1">(BG965*DCF!D$28-DCF!D$5*MAX(BG965*DCF!D$28,0)-MAX(BG965-BF965,0)/Inputs!$B$17)*DCF!D$6</f>
        <v>5906.921595720396</v>
      </c>
      <c r="CO965" s="15">
        <f ca="1">(BH965*DCF!E$28-DCF!E$5*MAX(BH965*DCF!E$28,0)-MAX(BH965-BG965,0)/Inputs!$B$17)*DCF!E$6</f>
        <v>7623.589653280972</v>
      </c>
      <c r="CP965" s="15">
        <f ca="1">(BI965*DCF!F$28-DCF!F$5*MAX(BI965*DCF!F$28,0)-MAX(BI965-BH965,0)/Inputs!$B$17)*DCF!F$6</f>
        <v>9948.0293450631325</v>
      </c>
      <c r="CQ965" s="15">
        <f ca="1">(BJ965*DCF!G$28-DCF!G$5*MAX(BJ965*DCF!G$28,0)-MAX(BJ965-BI965,0)/Inputs!$B$17)*DCF!G$6</f>
        <v>8641.3150539547369</v>
      </c>
      <c r="CR965" s="15">
        <f ca="1">(BK965*DCF!H$28-DCF!H$5*MAX(BK965*DCF!H$28,0)-MAX(BK965-BJ965,0)/Inputs!$B$17)*DCF!H$6</f>
        <v>9149.083858173859</v>
      </c>
      <c r="CS965" s="15">
        <f ca="1">(BL965*DCF!I$28-DCF!I$5*MAX(BL965*DCF!I$28,0)-MAX(BL965-BK965,0)/Inputs!$B$17)*DCF!I$6</f>
        <v>11412.929127463876</v>
      </c>
      <c r="CT965" s="15">
        <f ca="1">(BM965*DCF!J$28-DCF!J$5*MAX(BM965*DCF!J$28,0)-MAX(BM965-BL965,0)/Inputs!$B$17)*DCF!J$6</f>
        <v>15162.453079241559</v>
      </c>
      <c r="CU965" s="15">
        <f ca="1">(BN965*DCF!K$28-DCF!K$5*MAX(BN965*DCF!K$28,0)-MAX(BN965-BM965,0)/Inputs!$B$17)*DCF!K$6</f>
        <v>20584.059371537242</v>
      </c>
      <c r="CV965" s="15">
        <f ca="1">(BO965*DCF!L$28-DCF!L$5*MAX(BO965*DCF!L$28,0)-MAX(BO965-BN965,0)/Inputs!$B$17)*DCF!L$6</f>
        <v>24425.784548345615</v>
      </c>
      <c r="CW965" s="15">
        <f ca="1">(BP965*DCF!M$28-DCF!M$5*MAX(BP965*DCF!M$28,0)-MAX(BP965-BO965,0)/Inputs!$B$17)*DCF!M$6</f>
        <v>28036.936020731482</v>
      </c>
      <c r="CX965" s="15">
        <f ca="1">(BQ965*DCF!C$46-DCF!C$5*MAX(BQ965*DCF!C$46,0)-MAX(BQ965-Inputs!$B$20,0)/Inputs!$B$24)*DCF!C$6</f>
        <v>-3820.7632824367806</v>
      </c>
      <c r="CY965" s="15">
        <f ca="1">(BR965*DCF!D$46-DCF!D$5*MAX(BR965*DCF!D$46,0)-MAX(BR965-BQ965,0)/Inputs!$B$24)*DCF!D$6</f>
        <v>-7084.6549062658032</v>
      </c>
      <c r="CZ965" s="15">
        <f ca="1">(BS965*DCF!E$46-DCF!E$5*MAX(BS965*DCF!E$46,0)-MAX(BS965-BR965,0)/Inputs!$B$24)*DCF!E$6</f>
        <v>-5363.0798081207586</v>
      </c>
      <c r="DA965" s="15">
        <f ca="1">(BT965*DCF!F$46-DCF!F$5*MAX(BT965*DCF!F$46,0)-MAX(BT965-BS965,0)/Inputs!$B$24)*DCF!F$6</f>
        <v>-12349.936878139397</v>
      </c>
      <c r="DB965" s="15">
        <f ca="1">(BU965*DCF!G$46-DCF!G$5*MAX(BU965*DCF!G$46,0)-MAX(BU965-BT965,0)/Inputs!$B$24)*DCF!G$6</f>
        <v>-1342.9234107385944</v>
      </c>
      <c r="DC965" s="15">
        <f ca="1">(BV965*DCF!H$46-DCF!H$5*MAX(BV965*DCF!H$46,0)-MAX(BV965-BU965,0)/Inputs!$B$24)*DCF!H$6</f>
        <v>-5407.4847561901324</v>
      </c>
      <c r="DD965" s="15">
        <f ca="1">(BW965*DCF!I$46-DCF!I$5*MAX(BW965*DCF!I$46,0)-MAX(BW965-BV965,0)/Inputs!$B$24)*DCF!I$6</f>
        <v>-6949.9778288645366</v>
      </c>
      <c r="DE965" s="15">
        <f ca="1">(BX965*DCF!J$46-DCF!J$5*MAX(BX965*DCF!J$46,0)-MAX(BX965-BW965,0)/Inputs!$B$24)*DCF!J$6</f>
        <v>-1396.8358446684895</v>
      </c>
      <c r="DF965" s="15">
        <f ca="1">(BY965*DCF!K$46-DCF!K$5*MAX(BY965*DCF!K$46,0)-MAX(BY965-BX965,0)/Inputs!$B$24)*DCF!K$6</f>
        <v>3880.6910207671986</v>
      </c>
      <c r="DG965" s="15">
        <f ca="1">(BZ965*DCF!L$46-DCF!L$5*MAX(BZ965*DCF!L$46,0)-MAX(BZ965-BY965,0)/Inputs!$B$24)*DCF!L$6</f>
        <v>8219.7647879565593</v>
      </c>
      <c r="DH965" s="15">
        <f ca="1">(CA965*DCF!M$46-DCF!M$5*MAX(CA965*DCF!M$46,0)-MAX(CA965-BZ965,0)/Inputs!$B$24)*DCF!M$6</f>
        <v>-704.45466602144165</v>
      </c>
      <c r="DI965" s="15">
        <f ca="1">SUM(CB965:CL965)+BE965*DCF!M$10*(1+Inputs!$B$30)*(1-Inputs!$B$33)*(1-Inputs!$B$30/Inputs!$B$31)/(Inputs!$B$29-Inputs!$B$30)*DCF!M$6</f>
        <v>195942.52480095683</v>
      </c>
      <c r="DJ965" s="15">
        <f ca="1">SUM(CM965:CW965)+BP965*DCF!M$28*(1+Inputs!$B$30)*(1-Inputs!$B$33)*(1-Inputs!$B$30/Inputs!$B$31)/(Inputs!$B$29-Inputs!$B$30)*DCF!M$6</f>
        <v>780370.46597412927</v>
      </c>
      <c r="DK965" s="15">
        <f ca="1">SUM(CX965:DH965)+CA965*DCF!M$46*(1+Inputs!$B$30)*(1-Inputs!$B$33)*(1-Inputs!$B$30/Inputs!$B$31)/(Inputs!$B$29-Inputs!$B$30)*DCF!M$6</f>
        <v>270176.90932098031</v>
      </c>
      <c r="DM965" s="15">
        <f ca="1">DI965+DJ965+DK965+Inputs!$B$34+Inputs!$B$36-Inputs!$B$35</f>
        <v>1323340.9000960663</v>
      </c>
    </row>
    <row r="966" spans="1:117" x14ac:dyDescent="0.75">
      <c r="A966" s="11">
        <v>953</v>
      </c>
      <c r="C966" s="24">
        <f t="shared" ca="1" si="545"/>
        <v>-0.79744890488947362</v>
      </c>
      <c r="D966" s="24">
        <f t="shared" ca="1" si="545"/>
        <v>0.23739565425312539</v>
      </c>
      <c r="E966" s="24">
        <f t="shared" ca="1" si="545"/>
        <v>-1.1451994855256482</v>
      </c>
      <c r="F966" s="24">
        <f t="shared" ca="1" si="545"/>
        <v>-0.75740330754814711</v>
      </c>
      <c r="G966" s="24">
        <f t="shared" ca="1" si="545"/>
        <v>-0.75197869132535344</v>
      </c>
      <c r="H966" s="24">
        <f t="shared" ca="1" si="545"/>
        <v>-1.1854408059661918</v>
      </c>
      <c r="I966" s="24">
        <f t="shared" ca="1" si="545"/>
        <v>-2.1014841541001368</v>
      </c>
      <c r="J966" s="24">
        <f t="shared" ca="1" si="545"/>
        <v>-1.7641616776684736</v>
      </c>
      <c r="K966" s="24">
        <f t="shared" ca="1" si="545"/>
        <v>-0.41761464202217519</v>
      </c>
      <c r="L966" s="24">
        <f t="shared" ca="1" si="545"/>
        <v>-1.8078541877258305</v>
      </c>
      <c r="M966" s="24">
        <f t="shared" ca="1" si="545"/>
        <v>-3.6792095749351161E-2</v>
      </c>
      <c r="N966" s="24">
        <f ca="1">SQRT(Inputs!$B$38)*C966+SQRT(1-Inputs!$B$38)*_xlfn.NORM.S.INV(RAND())</f>
        <v>-0.61669404823807483</v>
      </c>
      <c r="O966" s="24">
        <f ca="1">SQRT(Inputs!$B$38)*D966+SQRT(1-Inputs!$B$38)*_xlfn.NORM.S.INV(RAND())</f>
        <v>-3.2198861729162611</v>
      </c>
      <c r="P966" s="24">
        <f ca="1">SQRT(Inputs!$B$38)*E966+SQRT(1-Inputs!$B$38)*_xlfn.NORM.S.INV(RAND())</f>
        <v>-0.47700284467776943</v>
      </c>
      <c r="Q966" s="24">
        <f ca="1">SQRT(Inputs!$B$38)*F966+SQRT(1-Inputs!$B$38)*_xlfn.NORM.S.INV(RAND())</f>
        <v>-0.2095243350055731</v>
      </c>
      <c r="R966" s="24">
        <f ca="1">SQRT(Inputs!$B$38)*G966+SQRT(1-Inputs!$B$38)*_xlfn.NORM.S.INV(RAND())</f>
        <v>-1.1921035990707358</v>
      </c>
      <c r="S966" s="24">
        <f ca="1">SQRT(Inputs!$B$38)*H966+SQRT(1-Inputs!$B$38)*_xlfn.NORM.S.INV(RAND())</f>
        <v>-1.1365265715709878</v>
      </c>
      <c r="T966" s="24">
        <f ca="1">SQRT(Inputs!$B$38)*I966+SQRT(1-Inputs!$B$38)*_xlfn.NORM.S.INV(RAND())</f>
        <v>-0.5462830282788822</v>
      </c>
      <c r="U966" s="24">
        <f ca="1">SQRT(Inputs!$B$38)*J966+SQRT(1-Inputs!$B$38)*_xlfn.NORM.S.INV(RAND())</f>
        <v>-1.1028840635623476</v>
      </c>
      <c r="V966" s="24">
        <f ca="1">SQRT(Inputs!$B$38)*K966+SQRT(1-Inputs!$B$38)*_xlfn.NORM.S.INV(RAND())</f>
        <v>-0.55387634321563761</v>
      </c>
      <c r="W966" s="24">
        <f ca="1">SQRT(Inputs!$B$38)*L966+SQRT(1-Inputs!$B$38)*_xlfn.NORM.S.INV(RAND())</f>
        <v>-1.5494659536253752</v>
      </c>
      <c r="X966" s="24">
        <f ca="1">SQRT(Inputs!$B$38)*M966+SQRT(1-Inputs!$B$38)*_xlfn.NORM.S.INV(RAND())</f>
        <v>-1.1546538271568796</v>
      </c>
      <c r="Y966" s="24">
        <f ca="1">SQRT(Inputs!$B$38)*C966+SQRT(1-Inputs!$B$38)*_xlfn.NORM.S.INV(RAND())</f>
        <v>0.18899912377542605</v>
      </c>
      <c r="Z966" s="24">
        <f ca="1">SQRT(Inputs!$B$38)*D966+SQRT(1-Inputs!$B$38)*_xlfn.NORM.S.INV(RAND())</f>
        <v>0.11534252745006167</v>
      </c>
      <c r="AA966" s="24">
        <f ca="1">SQRT(Inputs!$B$38)*E966+SQRT(1-Inputs!$B$38)*_xlfn.NORM.S.INV(RAND())</f>
        <v>0.28252200416451223</v>
      </c>
      <c r="AB966" s="24">
        <f ca="1">SQRT(Inputs!$B$38)*F966+SQRT(1-Inputs!$B$38)*_xlfn.NORM.S.INV(RAND())</f>
        <v>0.4542642111407228</v>
      </c>
      <c r="AC966" s="24">
        <f ca="1">SQRT(Inputs!$B$38)*G966+SQRT(1-Inputs!$B$38)*_xlfn.NORM.S.INV(RAND())</f>
        <v>1.0897162433281353</v>
      </c>
      <c r="AD966" s="24">
        <f ca="1">SQRT(Inputs!$B$38)*H966+SQRT(1-Inputs!$B$38)*_xlfn.NORM.S.INV(RAND())</f>
        <v>-0.29545434855313779</v>
      </c>
      <c r="AE966" s="24">
        <f ca="1">SQRT(Inputs!$B$38)*I966+SQRT(1-Inputs!$B$38)*_xlfn.NORM.S.INV(RAND())</f>
        <v>-3.6961748451069467</v>
      </c>
      <c r="AF966" s="24">
        <f ca="1">SQRT(Inputs!$B$38)*J966+SQRT(1-Inputs!$B$38)*_xlfn.NORM.S.INV(RAND())</f>
        <v>-1.4381596743776668</v>
      </c>
      <c r="AG966" s="24">
        <f ca="1">SQRT(Inputs!$B$38)*K966+SQRT(1-Inputs!$B$38)*_xlfn.NORM.S.INV(RAND())</f>
        <v>1.5086513479808339</v>
      </c>
      <c r="AH966" s="24">
        <f ca="1">SQRT(Inputs!$B$38)*L966+SQRT(1-Inputs!$B$38)*_xlfn.NORM.S.INV(RAND())</f>
        <v>5.3210937997458352E-2</v>
      </c>
      <c r="AI966" s="24">
        <f ca="1">SQRT(Inputs!$B$38)*M966+SQRT(1-Inputs!$B$38)*_xlfn.NORM.S.INV(RAND())</f>
        <v>-1.4438361916080231</v>
      </c>
      <c r="AJ966" s="24">
        <f ca="1">SQRT(Inputs!$B$38)*C966+SQRT(1-Inputs!$B$38)*_xlfn.NORM.S.INV(RAND())</f>
        <v>-0.9950783060736299</v>
      </c>
      <c r="AK966" s="24">
        <f ca="1">SQRT(Inputs!$B$38)*D966+SQRT(1-Inputs!$B$38)*_xlfn.NORM.S.INV(RAND())</f>
        <v>0.94561874501019361</v>
      </c>
      <c r="AL966" s="24">
        <f ca="1">SQRT(Inputs!$B$38)*E966+SQRT(1-Inputs!$B$38)*_xlfn.NORM.S.INV(RAND())</f>
        <v>-0.79324694034898768</v>
      </c>
      <c r="AM966" s="24">
        <f ca="1">SQRT(Inputs!$B$38)*F966+SQRT(1-Inputs!$B$38)*_xlfn.NORM.S.INV(RAND())</f>
        <v>-1.0618385410126567</v>
      </c>
      <c r="AN966" s="24">
        <f ca="1">SQRT(Inputs!$B$38)*G966+SQRT(1-Inputs!$B$38)*_xlfn.NORM.S.INV(RAND())</f>
        <v>-1.4093293380372875</v>
      </c>
      <c r="AO966" s="24">
        <f ca="1">SQRT(Inputs!$B$38)*H966+SQRT(1-Inputs!$B$38)*_xlfn.NORM.S.INV(RAND())</f>
        <v>-0.85365103700158129</v>
      </c>
      <c r="AP966" s="24">
        <f ca="1">SQRT(Inputs!$B$38)*I966+SQRT(1-Inputs!$B$38)*_xlfn.NORM.S.INV(RAND())</f>
        <v>-1.5134261659497923</v>
      </c>
      <c r="AQ966" s="24">
        <f ca="1">SQRT(Inputs!$B$38)*J966+SQRT(1-Inputs!$B$38)*_xlfn.NORM.S.INV(RAND())</f>
        <v>-1.9621871239682829</v>
      </c>
      <c r="AR966" s="24">
        <f ca="1">SQRT(Inputs!$B$38)*K966+SQRT(1-Inputs!$B$38)*_xlfn.NORM.S.INV(RAND())</f>
        <v>0.36456347289902724</v>
      </c>
      <c r="AS966" s="24">
        <f ca="1">SQRT(Inputs!$B$38)*L966+SQRT(1-Inputs!$B$38)*_xlfn.NORM.S.INV(RAND())</f>
        <v>-0.2266101109422336</v>
      </c>
      <c r="AT966" s="24">
        <f ca="1">SQRT(Inputs!$B$38)*M966+SQRT(1-Inputs!$B$38)*_xlfn.NORM.S.INV(RAND())</f>
        <v>0.38838279399424158</v>
      </c>
      <c r="AU966" s="15">
        <f ca="1">Inputs!$B$6*EXP($B$8-0.5*C$5^2+C$5*N966)</f>
        <v>4490.8005186476712</v>
      </c>
      <c r="AV966" s="15">
        <f t="shared" ca="1" si="510"/>
        <v>3404.8045544193724</v>
      </c>
      <c r="AW966" s="15">
        <f t="shared" ca="1" si="511"/>
        <v>3892.8613880156522</v>
      </c>
      <c r="AX966" s="15">
        <f t="shared" ca="1" si="512"/>
        <v>4629.9957643670832</v>
      </c>
      <c r="AY966" s="15">
        <f t="shared" ca="1" si="513"/>
        <v>4922.9355047300796</v>
      </c>
      <c r="AZ966" s="15">
        <f t="shared" ca="1" si="514"/>
        <v>5312.5943561878503</v>
      </c>
      <c r="BA966" s="15">
        <f t="shared" ca="1" si="515"/>
        <v>6139.9815693086812</v>
      </c>
      <c r="BB966" s="15">
        <f t="shared" ca="1" si="516"/>
        <v>6730.8219874804536</v>
      </c>
      <c r="BC966" s="15">
        <f t="shared" ca="1" si="517"/>
        <v>7814.3729937346525</v>
      </c>
      <c r="BD966" s="15">
        <f t="shared" ca="1" si="518"/>
        <v>8281.7602673010788</v>
      </c>
      <c r="BE966" s="15">
        <f t="shared" ca="1" si="519"/>
        <v>9135.1862506792986</v>
      </c>
      <c r="BF966" s="15">
        <f ca="1">Inputs!$B$13*EXP($B$9-0.5*C$6^2+C$6*Y966)</f>
        <v>14359.081396249678</v>
      </c>
      <c r="BG966" s="15">
        <f t="shared" ca="1" si="520"/>
        <v>17867.947697488336</v>
      </c>
      <c r="BH966" s="15">
        <f t="shared" ca="1" si="521"/>
        <v>22878.673172229319</v>
      </c>
      <c r="BI966" s="15">
        <f t="shared" ca="1" si="522"/>
        <v>30035.269842654689</v>
      </c>
      <c r="BJ966" s="15">
        <f t="shared" ca="1" si="523"/>
        <v>43084.089920062746</v>
      </c>
      <c r="BK966" s="15">
        <f t="shared" ca="1" si="524"/>
        <v>50792.810850276917</v>
      </c>
      <c r="BL966" s="15">
        <f t="shared" ca="1" si="525"/>
        <v>38646.536444043428</v>
      </c>
      <c r="BM966" s="15">
        <f t="shared" ca="1" si="526"/>
        <v>39732.698329681552</v>
      </c>
      <c r="BN966" s="15">
        <f t="shared" ca="1" si="527"/>
        <v>58549.782784660594</v>
      </c>
      <c r="BO966" s="15">
        <f t="shared" ca="1" si="528"/>
        <v>72486.432595367369</v>
      </c>
      <c r="BP966" s="15">
        <f t="shared" ca="1" si="529"/>
        <v>75754.104847316499</v>
      </c>
      <c r="BQ966" s="15">
        <f ca="1">Inputs!$B$20*EXP($B$10-0.5*C$7^2+C$7*AJ966)</f>
        <v>3013.9043306889598</v>
      </c>
      <c r="BR966" s="15">
        <f t="shared" ca="1" si="530"/>
        <v>5521.9302852136616</v>
      </c>
      <c r="BS966" s="15">
        <f t="shared" ca="1" si="531"/>
        <v>6021.1119681466871</v>
      </c>
      <c r="BT966" s="15">
        <f t="shared" ca="1" si="532"/>
        <v>6283.4451357104535</v>
      </c>
      <c r="BU966" s="15">
        <f t="shared" ca="1" si="533"/>
        <v>6191.8786563877484</v>
      </c>
      <c r="BV966" s="15">
        <f t="shared" ca="1" si="534"/>
        <v>7107.4428753339107</v>
      </c>
      <c r="BW966" s="15">
        <f t="shared" ca="1" si="535"/>
        <v>7199.7001386397151</v>
      </c>
      <c r="BX966" s="15">
        <f t="shared" ca="1" si="536"/>
        <v>6794.9978706942084</v>
      </c>
      <c r="BY966" s="15">
        <f t="shared" ca="1" si="537"/>
        <v>10208.739989552412</v>
      </c>
      <c r="BZ966" s="15">
        <f t="shared" ca="1" si="538"/>
        <v>13739.820547721076</v>
      </c>
      <c r="CA966" s="15">
        <f t="shared" ca="1" si="539"/>
        <v>20679.34591697601</v>
      </c>
      <c r="CB966" s="15">
        <f ca="1">(AU966*DCF!C$10-DCF!C$5*MAX(AU966*DCF!C$10,0)-MAX(AU966-Inputs!$B$6,0)/Inputs!$B$10)*DCF!C$6</f>
        <v>1046.4357469883828</v>
      </c>
      <c r="CC966" s="15">
        <f ca="1">(AV966*DCF!D$10-DCF!D$5*MAX(AV966*DCF!D$10,0)-MAX(AV966-AU966,0)/Inputs!$B$10)*DCF!D$6</f>
        <v>829.89804334602991</v>
      </c>
      <c r="CD966" s="15">
        <f ca="1">(AW966*DCF!E$10-DCF!E$5*MAX(AW966*DCF!E$10,0)-MAX(AW966-AV966,0)/Inputs!$B$10)*DCF!E$6</f>
        <v>788.86911517700412</v>
      </c>
      <c r="CE966" s="15">
        <f ca="1">(AX966*DCF!F$10-DCF!F$5*MAX(AX966*DCF!F$10,0)-MAX(AX966-AW966,0)/Inputs!$B$10)*DCF!F$6</f>
        <v>857.34130860056746</v>
      </c>
      <c r="CF966" s="15">
        <f ca="1">(AY966*DCF!G$10-DCF!G$5*MAX(AY966*DCF!G$10,0)-MAX(AY966-AX966,0)/Inputs!$B$10)*DCF!G$6</f>
        <v>958.01280498407539</v>
      </c>
      <c r="CG966" s="15">
        <f ca="1">(AZ966*DCF!H$10-DCF!H$5*MAX(AZ966*DCF!H$10,0)-MAX(AZ966-AY966,0)/Inputs!$B$10)*DCF!H$6</f>
        <v>962.2530902469415</v>
      </c>
      <c r="CH966" s="15">
        <f ca="1">(BA966*DCF!I$10-DCF!I$5*MAX(BA966*DCF!I$10,0)-MAX(BA966-AZ966,0)/Inputs!$B$10)*DCF!I$6</f>
        <v>985.83015352254699</v>
      </c>
      <c r="CI966" s="15">
        <f ca="1">(BB966*DCF!J$10-DCF!J$5*MAX(BB966*DCF!J$10,0)-MAX(BB966-BA966,0)/Inputs!$B$10)*DCF!J$6</f>
        <v>1065.4925416364706</v>
      </c>
      <c r="CJ966" s="15">
        <f ca="1">(BC966*DCF!K$10-DCF!K$5*MAX(BC966*DCF!K$10,0)-MAX(BC966-BB966,0)/Inputs!$B$10)*DCF!K$6</f>
        <v>1106.3079062406168</v>
      </c>
      <c r="CK966" s="15">
        <f ca="1">(BD966*DCF!L$10-DCF!L$5*MAX(BD966*DCF!L$10,0)-MAX(BD966-BC966,0)/Inputs!$B$10)*DCF!L$6</f>
        <v>1188.6061918602427</v>
      </c>
      <c r="CL966" s="15">
        <f ca="1">(BE966*DCF!M$10-DCF!M$5*MAX(BE966*DCF!M$10,0)-MAX(BE966-BD966,0)/Inputs!$B$10)*DCF!M$6</f>
        <v>1187.1420824030406</v>
      </c>
      <c r="CM966" s="15">
        <f ca="1">(BF966*DCF!C$28-DCF!C$5*MAX(BF966*DCF!C$28,0)-MAX(BF966-Inputs!$B$13,0)/Inputs!$B$17)*DCF!C$6</f>
        <v>3695.9045412824462</v>
      </c>
      <c r="CN966" s="15">
        <f ca="1">(BG966*DCF!D$28-DCF!D$5*MAX(BG966*DCF!D$28,0)-MAX(BG966-BF966,0)/Inputs!$B$17)*DCF!D$6</f>
        <v>4513.9206376159391</v>
      </c>
      <c r="CO966" s="15">
        <f ca="1">(BH966*DCF!E$28-DCF!E$5*MAX(BH966*DCF!E$28,0)-MAX(BH966-BG966,0)/Inputs!$B$17)*DCF!E$6</f>
        <v>5492.1026106490117</v>
      </c>
      <c r="CP966" s="15">
        <f ca="1">(BI966*DCF!F$28-DCF!F$5*MAX(BI966*DCF!F$28,0)-MAX(BI966-BH966,0)/Inputs!$B$17)*DCF!F$6</f>
        <v>6850.8130648779834</v>
      </c>
      <c r="CQ966" s="15">
        <f ca="1">(BJ966*DCF!G$28-DCF!G$5*MAX(BJ966*DCF!G$28,0)-MAX(BJ966-BI966,0)/Inputs!$B$17)*DCF!G$6</f>
        <v>8983.8113773910482</v>
      </c>
      <c r="CR966" s="15">
        <f ca="1">(BK966*DCF!H$28-DCF!H$5*MAX(BK966*DCF!H$28,0)-MAX(BK966-BJ966,0)/Inputs!$B$17)*DCF!H$6</f>
        <v>11363.903608075767</v>
      </c>
      <c r="CS966" s="15">
        <f ca="1">(BL966*DCF!I$28-DCF!I$5*MAX(BL966*DCF!I$28,0)-MAX(BL966-BK966,0)/Inputs!$B$17)*DCF!I$6</f>
        <v>9087.8504181338994</v>
      </c>
      <c r="CT966" s="15">
        <f ca="1">(BM966*DCF!J$28-DCF!J$5*MAX(BM966*DCF!J$28,0)-MAX(BM966-BL966,0)/Inputs!$B$17)*DCF!J$6</f>
        <v>8719.6740006071559</v>
      </c>
      <c r="CU966" s="15">
        <f ca="1">(BN966*DCF!K$28-DCF!K$5*MAX(BN966*DCF!K$28,0)-MAX(BN966-BM966,0)/Inputs!$B$17)*DCF!K$6</f>
        <v>10059.890216580208</v>
      </c>
      <c r="CV966" s="15">
        <f ca="1">(BO966*DCF!L$28-DCF!L$5*MAX(BO966*DCF!L$28,0)-MAX(BO966-BN966,0)/Inputs!$B$17)*DCF!L$6</f>
        <v>12885.609618586996</v>
      </c>
      <c r="CW966" s="15">
        <f ca="1">(BP966*DCF!M$28-DCF!M$5*MAX(BP966*DCF!M$28,0)-MAX(BP966-BO966,0)/Inputs!$B$17)*DCF!M$6</f>
        <v>13911.61509848728</v>
      </c>
      <c r="CX966" s="15">
        <f ca="1">(BQ966*DCF!C$46-DCF!C$5*MAX(BQ966*DCF!C$46,0)-MAX(BQ966-Inputs!$B$20,0)/Inputs!$B$24)*DCF!C$6</f>
        <v>-696.05180847320082</v>
      </c>
      <c r="CY966" s="15">
        <f ca="1">(BR966*DCF!D$46-DCF!D$5*MAX(BR966*DCF!D$46,0)-MAX(BR966-BQ966,0)/Inputs!$B$24)*DCF!D$6</f>
        <v>-2012.6185828972011</v>
      </c>
      <c r="CZ966" s="15">
        <f ca="1">(BS966*DCF!E$46-DCF!E$5*MAX(BS966*DCF!E$46,0)-MAX(BS966-BR966,0)/Inputs!$B$24)*DCF!E$6</f>
        <v>-908.77065093364604</v>
      </c>
      <c r="DA966" s="15">
        <f ca="1">(BT966*DCF!F$46-DCF!F$5*MAX(BT966*DCF!F$46,0)-MAX(BT966-BS966,0)/Inputs!$B$24)*DCF!F$6</f>
        <v>-553.1240010470766</v>
      </c>
      <c r="DB966" s="15">
        <f ca="1">(BU966*DCF!G$46-DCF!G$5*MAX(BU966*DCF!G$46,0)-MAX(BU966-BT966,0)/Inputs!$B$24)*DCF!G$6</f>
        <v>-208.28256434242314</v>
      </c>
      <c r="DC966" s="15">
        <f ca="1">(BV966*DCF!H$46-DCF!H$5*MAX(BV966*DCF!H$46,0)-MAX(BV966-BU966,0)/Inputs!$B$24)*DCF!H$6</f>
        <v>-284.5059712824779</v>
      </c>
      <c r="DD966" s="15">
        <f ca="1">(BW966*DCF!I$46-DCF!I$5*MAX(BW966*DCF!I$46,0)-MAX(BW966-BV966,0)/Inputs!$B$24)*DCF!I$6</f>
        <v>139.79637383228589</v>
      </c>
      <c r="DE966" s="15">
        <f ca="1">(BX966*DCF!J$46-DCF!J$5*MAX(BX966*DCF!J$46,0)-MAX(BX966-BW966,0)/Inputs!$B$24)*DCF!J$6</f>
        <v>285.03136474026593</v>
      </c>
      <c r="DF966" s="15">
        <f ca="1">(BY966*DCF!K$46-DCF!K$5*MAX(BY966*DCF!K$46,0)-MAX(BY966-BX966,0)/Inputs!$B$24)*DCF!K$6</f>
        <v>-253.11861819458537</v>
      </c>
      <c r="DG966" s="15">
        <f ca="1">(BZ966*DCF!L$46-DCF!L$5*MAX(BZ966*DCF!L$46,0)-MAX(BZ966-BY966,0)/Inputs!$B$24)*DCF!L$6</f>
        <v>150.67504198275017</v>
      </c>
      <c r="DH966" s="15">
        <f ca="1">(CA966*DCF!M$46-DCF!M$5*MAX(CA966*DCF!M$46,0)-MAX(CA966-BZ966,0)/Inputs!$B$24)*DCF!M$6</f>
        <v>170.42874880661915</v>
      </c>
      <c r="DI966" s="15">
        <f ca="1">SUM(CB966:CL966)+BE966*DCF!M$10*(1+Inputs!$B$30)*(1-Inputs!$B$33)*(1-Inputs!$B$30/Inputs!$B$31)/(Inputs!$B$29-Inputs!$B$30)*DCF!M$6</f>
        <v>36399.53312097874</v>
      </c>
      <c r="DJ966" s="15">
        <f ca="1">SUM(CM966:CW966)+BP966*DCF!M$28*(1+Inputs!$B$30)*(1-Inputs!$B$33)*(1-Inputs!$B$30/Inputs!$B$31)/(Inputs!$B$29-Inputs!$B$30)*DCF!M$6</f>
        <v>376664.662571505</v>
      </c>
      <c r="DK966" s="15">
        <f ca="1">SUM(CX966:DH966)+CA966*DCF!M$46*(1+Inputs!$B$30)*(1-Inputs!$B$33)*(1-Inputs!$B$30/Inputs!$B$31)/(Inputs!$B$29-Inputs!$B$30)*DCF!M$6</f>
        <v>27802.177744960474</v>
      </c>
      <c r="DM966" s="15">
        <f ca="1">DI966+DJ966+DK966+Inputs!$B$34+Inputs!$B$36-Inputs!$B$35</f>
        <v>517717.37343744421</v>
      </c>
    </row>
    <row r="967" spans="1:117" x14ac:dyDescent="0.75">
      <c r="A967" s="11">
        <v>954</v>
      </c>
      <c r="C967" s="24">
        <f t="shared" ca="1" si="545"/>
        <v>1.2482397442634325</v>
      </c>
      <c r="D967" s="24">
        <f t="shared" ca="1" si="545"/>
        <v>-0.21931423807492606</v>
      </c>
      <c r="E967" s="24">
        <f t="shared" ca="1" si="545"/>
        <v>-0.96418513049357391</v>
      </c>
      <c r="F967" s="24">
        <f t="shared" ca="1" si="545"/>
        <v>-0.16758756482515982</v>
      </c>
      <c r="G967" s="24">
        <f t="shared" ca="1" si="545"/>
        <v>-1.0299193040091605</v>
      </c>
      <c r="H967" s="24">
        <f t="shared" ca="1" si="545"/>
        <v>-0.12366857281743913</v>
      </c>
      <c r="I967" s="24">
        <f t="shared" ca="1" si="545"/>
        <v>1.217372647413685</v>
      </c>
      <c r="J967" s="24">
        <f t="shared" ca="1" si="545"/>
        <v>-1.1608854631299148</v>
      </c>
      <c r="K967" s="24">
        <f t="shared" ca="1" si="545"/>
        <v>0.33027670948113869</v>
      </c>
      <c r="L967" s="24">
        <f t="shared" ca="1" si="545"/>
        <v>1.099773938231126</v>
      </c>
      <c r="M967" s="24">
        <f t="shared" ca="1" si="545"/>
        <v>-0.57521327841331971</v>
      </c>
      <c r="N967" s="24">
        <f ca="1">SQRT(Inputs!$B$38)*C967+SQRT(1-Inputs!$B$38)*_xlfn.NORM.S.INV(RAND())</f>
        <v>-1.0491805972836821</v>
      </c>
      <c r="O967" s="24">
        <f ca="1">SQRT(Inputs!$B$38)*D967+SQRT(1-Inputs!$B$38)*_xlfn.NORM.S.INV(RAND())</f>
        <v>-0.3477796511627772</v>
      </c>
      <c r="P967" s="24">
        <f ca="1">SQRT(Inputs!$B$38)*E967+SQRT(1-Inputs!$B$38)*_xlfn.NORM.S.INV(RAND())</f>
        <v>-0.50143530538812053</v>
      </c>
      <c r="Q967" s="24">
        <f ca="1">SQRT(Inputs!$B$38)*F967+SQRT(1-Inputs!$B$38)*_xlfn.NORM.S.INV(RAND())</f>
        <v>-0.21438981693545561</v>
      </c>
      <c r="R967" s="24">
        <f ca="1">SQRT(Inputs!$B$38)*G967+SQRT(1-Inputs!$B$38)*_xlfn.NORM.S.INV(RAND())</f>
        <v>-1.3396556546511924</v>
      </c>
      <c r="S967" s="24">
        <f ca="1">SQRT(Inputs!$B$38)*H967+SQRT(1-Inputs!$B$38)*_xlfn.NORM.S.INV(RAND())</f>
        <v>-0.61743787146508855</v>
      </c>
      <c r="T967" s="24">
        <f ca="1">SQRT(Inputs!$B$38)*I967+SQRT(1-Inputs!$B$38)*_xlfn.NORM.S.INV(RAND())</f>
        <v>-0.67796564403404158</v>
      </c>
      <c r="U967" s="24">
        <f ca="1">SQRT(Inputs!$B$38)*J967+SQRT(1-Inputs!$B$38)*_xlfn.NORM.S.INV(RAND())</f>
        <v>-1.5344195764322244</v>
      </c>
      <c r="V967" s="24">
        <f ca="1">SQRT(Inputs!$B$38)*K967+SQRT(1-Inputs!$B$38)*_xlfn.NORM.S.INV(RAND())</f>
        <v>-1.4429901156269354</v>
      </c>
      <c r="W967" s="24">
        <f ca="1">SQRT(Inputs!$B$38)*L967+SQRT(1-Inputs!$B$38)*_xlfn.NORM.S.INV(RAND())</f>
        <v>0.58527233288059188</v>
      </c>
      <c r="X967" s="24">
        <f ca="1">SQRT(Inputs!$B$38)*M967+SQRT(1-Inputs!$B$38)*_xlfn.NORM.S.INV(RAND())</f>
        <v>-1.2922940729467889</v>
      </c>
      <c r="Y967" s="24">
        <f ca="1">SQRT(Inputs!$B$38)*C967+SQRT(1-Inputs!$B$38)*_xlfn.NORM.S.INV(RAND())</f>
        <v>1.5796010202050461</v>
      </c>
      <c r="Z967" s="24">
        <f ca="1">SQRT(Inputs!$B$38)*D967+SQRT(1-Inputs!$B$38)*_xlfn.NORM.S.INV(RAND())</f>
        <v>1.0106846830633558</v>
      </c>
      <c r="AA967" s="24">
        <f ca="1">SQRT(Inputs!$B$38)*E967+SQRT(1-Inputs!$B$38)*_xlfn.NORM.S.INV(RAND())</f>
        <v>-0.5422261743096124</v>
      </c>
      <c r="AB967" s="24">
        <f ca="1">SQRT(Inputs!$B$38)*F967+SQRT(1-Inputs!$B$38)*_xlfn.NORM.S.INV(RAND())</f>
        <v>-1.466289767491054</v>
      </c>
      <c r="AC967" s="24">
        <f ca="1">SQRT(Inputs!$B$38)*G967+SQRT(1-Inputs!$B$38)*_xlfn.NORM.S.INV(RAND())</f>
        <v>-0.25620139483860821</v>
      </c>
      <c r="AD967" s="24">
        <f ca="1">SQRT(Inputs!$B$38)*H967+SQRT(1-Inputs!$B$38)*_xlfn.NORM.S.INV(RAND())</f>
        <v>1.165369563863117</v>
      </c>
      <c r="AE967" s="24">
        <f ca="1">SQRT(Inputs!$B$38)*I967+SQRT(1-Inputs!$B$38)*_xlfn.NORM.S.INV(RAND())</f>
        <v>0.84998510952191419</v>
      </c>
      <c r="AF967" s="24">
        <f ca="1">SQRT(Inputs!$B$38)*J967+SQRT(1-Inputs!$B$38)*_xlfn.NORM.S.INV(RAND())</f>
        <v>-0.60635366378510724</v>
      </c>
      <c r="AG967" s="24">
        <f ca="1">SQRT(Inputs!$B$38)*K967+SQRT(1-Inputs!$B$38)*_xlfn.NORM.S.INV(RAND())</f>
        <v>0.23964037959112711</v>
      </c>
      <c r="AH967" s="24">
        <f ca="1">SQRT(Inputs!$B$38)*L967+SQRT(1-Inputs!$B$38)*_xlfn.NORM.S.INV(RAND())</f>
        <v>0.4429495541512779</v>
      </c>
      <c r="AI967" s="24">
        <f ca="1">SQRT(Inputs!$B$38)*M967+SQRT(1-Inputs!$B$38)*_xlfn.NORM.S.INV(RAND())</f>
        <v>-1.286259939664737</v>
      </c>
      <c r="AJ967" s="24">
        <f ca="1">SQRT(Inputs!$B$38)*C967+SQRT(1-Inputs!$B$38)*_xlfn.NORM.S.INV(RAND())</f>
        <v>1.2051741979785247</v>
      </c>
      <c r="AK967" s="24">
        <f ca="1">SQRT(Inputs!$B$38)*D967+SQRT(1-Inputs!$B$38)*_xlfn.NORM.S.INV(RAND())</f>
        <v>1.9263808640605691</v>
      </c>
      <c r="AL967" s="24">
        <f ca="1">SQRT(Inputs!$B$38)*E967+SQRT(1-Inputs!$B$38)*_xlfn.NORM.S.INV(RAND())</f>
        <v>0.13261359948023199</v>
      </c>
      <c r="AM967" s="24">
        <f ca="1">SQRT(Inputs!$B$38)*F967+SQRT(1-Inputs!$B$38)*_xlfn.NORM.S.INV(RAND())</f>
        <v>-6.2022082524118956E-2</v>
      </c>
      <c r="AN967" s="24">
        <f ca="1">SQRT(Inputs!$B$38)*G967+SQRT(1-Inputs!$B$38)*_xlfn.NORM.S.INV(RAND())</f>
        <v>-0.64766790041297351</v>
      </c>
      <c r="AO967" s="24">
        <f ca="1">SQRT(Inputs!$B$38)*H967+SQRT(1-Inputs!$B$38)*_xlfn.NORM.S.INV(RAND())</f>
        <v>0.99725674451767166</v>
      </c>
      <c r="AP967" s="24">
        <f ca="1">SQRT(Inputs!$B$38)*I967+SQRT(1-Inputs!$B$38)*_xlfn.NORM.S.INV(RAND())</f>
        <v>0.68666392253395592</v>
      </c>
      <c r="AQ967" s="24">
        <f ca="1">SQRT(Inputs!$B$38)*J967+SQRT(1-Inputs!$B$38)*_xlfn.NORM.S.INV(RAND())</f>
        <v>-1.3243274666967042</v>
      </c>
      <c r="AR967" s="24">
        <f ca="1">SQRT(Inputs!$B$38)*K967+SQRT(1-Inputs!$B$38)*_xlfn.NORM.S.INV(RAND())</f>
        <v>-1.2419380240794844</v>
      </c>
      <c r="AS967" s="24">
        <f ca="1">SQRT(Inputs!$B$38)*L967+SQRT(1-Inputs!$B$38)*_xlfn.NORM.S.INV(RAND())</f>
        <v>-1.1562348291492475</v>
      </c>
      <c r="AT967" s="24">
        <f ca="1">SQRT(Inputs!$B$38)*M967+SQRT(1-Inputs!$B$38)*_xlfn.NORM.S.INV(RAND())</f>
        <v>-3.3310525430912563E-2</v>
      </c>
      <c r="AU967" s="15">
        <f ca="1">Inputs!$B$6*EXP($B$8-0.5*C$5^2+C$5*N967)</f>
        <v>4187.1614552286355</v>
      </c>
      <c r="AV967" s="15">
        <f t="shared" ca="1" si="510"/>
        <v>4842.6940606692424</v>
      </c>
      <c r="AW967" s="15">
        <f t="shared" ca="1" si="511"/>
        <v>5518.6465247238448</v>
      </c>
      <c r="AX967" s="15">
        <f t="shared" ca="1" si="512"/>
        <v>6559.6435684291291</v>
      </c>
      <c r="AY967" s="15">
        <f t="shared" ca="1" si="513"/>
        <v>6855.5120860685884</v>
      </c>
      <c r="AZ967" s="15">
        <f t="shared" ca="1" si="514"/>
        <v>7833.3483959184896</v>
      </c>
      <c r="BA967" s="15">
        <f t="shared" ca="1" si="515"/>
        <v>8929.4038802927116</v>
      </c>
      <c r="BB967" s="15">
        <f t="shared" ca="1" si="516"/>
        <v>9374.4675798226526</v>
      </c>
      <c r="BC967" s="15">
        <f t="shared" ca="1" si="517"/>
        <v>9988.4675317933688</v>
      </c>
      <c r="BD967" s="15">
        <f t="shared" ca="1" si="518"/>
        <v>12925.364143837656</v>
      </c>
      <c r="BE967" s="15">
        <f t="shared" ca="1" si="519"/>
        <v>14079.689759823592</v>
      </c>
      <c r="BF967" s="15">
        <f ca="1">Inputs!$B$13*EXP($B$9-0.5*C$6^2+C$6*Y967)</f>
        <v>18917.098698954607</v>
      </c>
      <c r="BG967" s="15">
        <f t="shared" ca="1" si="520"/>
        <v>27667.161415944094</v>
      </c>
      <c r="BH967" s="15">
        <f t="shared" ca="1" si="521"/>
        <v>30896.790578721691</v>
      </c>
      <c r="BI967" s="15">
        <f t="shared" ca="1" si="522"/>
        <v>30180.88662294552</v>
      </c>
      <c r="BJ967" s="15">
        <f t="shared" ca="1" si="523"/>
        <v>35658.311043143942</v>
      </c>
      <c r="BK967" s="15">
        <f t="shared" ca="1" si="524"/>
        <v>51288.404060386558</v>
      </c>
      <c r="BL967" s="15">
        <f t="shared" ca="1" si="525"/>
        <v>70337.938661444699</v>
      </c>
      <c r="BM967" s="15">
        <f t="shared" ca="1" si="526"/>
        <v>80187.039319339921</v>
      </c>
      <c r="BN967" s="15">
        <f t="shared" ca="1" si="527"/>
        <v>101493.19624196889</v>
      </c>
      <c r="BO967" s="15">
        <f t="shared" ca="1" si="528"/>
        <v>131475.04998741814</v>
      </c>
      <c r="BP967" s="15">
        <f t="shared" ca="1" si="529"/>
        <v>139876.95496291082</v>
      </c>
      <c r="BQ967" s="15">
        <f ca="1">Inputs!$B$20*EXP($B$10-0.5*C$7^2+C$7*AJ967)</f>
        <v>6577.3230487820547</v>
      </c>
      <c r="BR967" s="15">
        <f t="shared" ca="1" si="530"/>
        <v>16454.342211052175</v>
      </c>
      <c r="BS967" s="15">
        <f t="shared" ca="1" si="531"/>
        <v>23407.201069472932</v>
      </c>
      <c r="BT967" s="15">
        <f t="shared" ca="1" si="532"/>
        <v>31752.589122399917</v>
      </c>
      <c r="BU967" s="15">
        <f t="shared" ca="1" si="533"/>
        <v>37622.169896336527</v>
      </c>
      <c r="BV967" s="15">
        <f t="shared" ca="1" si="534"/>
        <v>65529.756318824911</v>
      </c>
      <c r="BW967" s="15">
        <f t="shared" ca="1" si="535"/>
        <v>105746.90836944619</v>
      </c>
      <c r="BX967" s="15">
        <f t="shared" ca="1" si="536"/>
        <v>113416.88730632074</v>
      </c>
      <c r="BY967" s="15">
        <f t="shared" ca="1" si="537"/>
        <v>125306.69932276012</v>
      </c>
      <c r="BZ967" s="15">
        <f t="shared" ca="1" si="538"/>
        <v>142155.54904628458</v>
      </c>
      <c r="CA967" s="15">
        <f t="shared" ca="1" si="539"/>
        <v>198506.89445497707</v>
      </c>
      <c r="CB967" s="15">
        <f ca="1">(AU967*DCF!C$10-DCF!C$5*MAX(AU967*DCF!C$10,0)-MAX(AU967-Inputs!$B$6,0)/Inputs!$B$10)*DCF!C$6</f>
        <v>1048.6007476314369</v>
      </c>
      <c r="CC967" s="15">
        <f ca="1">(AV967*DCF!D$10-DCF!D$5*MAX(AV967*DCF!D$10,0)-MAX(AV967-AU967,0)/Inputs!$B$10)*DCF!D$6</f>
        <v>1020.5393997831654</v>
      </c>
      <c r="CD967" s="15">
        <f ca="1">(AW967*DCF!E$10-DCF!E$5*MAX(AW967*DCF!E$10,0)-MAX(AW967-AV967,0)/Inputs!$B$10)*DCF!E$6</f>
        <v>1121.9151458692697</v>
      </c>
      <c r="CE967" s="15">
        <f ca="1">(AX967*DCF!F$10-DCF!F$5*MAX(AX967*DCF!F$10,0)-MAX(AX967-AW967,0)/Inputs!$B$10)*DCF!F$6</f>
        <v>1215.3540615427016</v>
      </c>
      <c r="CF967" s="15">
        <f ca="1">(AY967*DCF!G$10-DCF!G$5*MAX(AY967*DCF!G$10,0)-MAX(AY967-AX967,0)/Inputs!$B$10)*DCF!G$6</f>
        <v>1355.6376293783126</v>
      </c>
      <c r="CG967" s="15">
        <f ca="1">(AZ967*DCF!H$10-DCF!H$5*MAX(AZ967*DCF!H$10,0)-MAX(AZ967-AY967,0)/Inputs!$B$10)*DCF!H$6</f>
        <v>1347.2178429392659</v>
      </c>
      <c r="CH967" s="15">
        <f ca="1">(BA967*DCF!I$10-DCF!I$5*MAX(BA967*DCF!I$10,0)-MAX(BA967-AZ967,0)/Inputs!$B$10)*DCF!I$6</f>
        <v>1451.2848415320707</v>
      </c>
      <c r="CI967" s="15">
        <f ca="1">(BB967*DCF!J$10-DCF!J$5*MAX(BB967*DCF!J$10,0)-MAX(BB967-BA967,0)/Inputs!$B$10)*DCF!J$6</f>
        <v>1541.2383189003158</v>
      </c>
      <c r="CJ967" s="15">
        <f ca="1">(BC967*DCF!K$10-DCF!K$5*MAX(BC967*DCF!K$10,0)-MAX(BC967-BB967,0)/Inputs!$B$10)*DCF!K$6</f>
        <v>1522.0322104286211</v>
      </c>
      <c r="CK967" s="15">
        <f ca="1">(BD967*DCF!L$10-DCF!L$5*MAX(BD967*DCF!L$10,0)-MAX(BD967-BC967,0)/Inputs!$B$10)*DCF!L$6</f>
        <v>1569.6024167536777</v>
      </c>
      <c r="CL967" s="15">
        <f ca="1">(BE967*DCF!M$10-DCF!M$5*MAX(BE967*DCF!M$10,0)-MAX(BE967-BD967,0)/Inputs!$B$10)*DCF!M$6</f>
        <v>1848.9298037821693</v>
      </c>
      <c r="CM967" s="15">
        <f ca="1">(BF967*DCF!C$28-DCF!C$5*MAX(BF967*DCF!C$28,0)-MAX(BF967-Inputs!$B$13,0)/Inputs!$B$17)*DCF!C$6</f>
        <v>4034.3216448558665</v>
      </c>
      <c r="CN967" s="15">
        <f ca="1">(BG967*DCF!D$28-DCF!D$5*MAX(BG967*DCF!D$28,0)-MAX(BG967-BF967,0)/Inputs!$B$17)*DCF!D$6</f>
        <v>6281.8275825478913</v>
      </c>
      <c r="CO967" s="15">
        <f ca="1">(BH967*DCF!E$28-DCF!E$5*MAX(BH967*DCF!E$28,0)-MAX(BH967-BG967,0)/Inputs!$B$17)*DCF!E$6</f>
        <v>8114.0058010067869</v>
      </c>
      <c r="CP967" s="15">
        <f ca="1">(BI967*DCF!F$28-DCF!F$5*MAX(BI967*DCF!F$28,0)-MAX(BI967-BH967,0)/Inputs!$B$17)*DCF!F$6</f>
        <v>8193.315727545687</v>
      </c>
      <c r="CQ967" s="15">
        <f ca="1">(BJ967*DCF!G$28-DCF!G$5*MAX(BJ967*DCF!G$28,0)-MAX(BJ967-BI967,0)/Inputs!$B$17)*DCF!G$6</f>
        <v>8330.5706618388722</v>
      </c>
      <c r="CR967" s="15">
        <f ca="1">(BK967*DCF!H$28-DCF!H$5*MAX(BK967*DCF!H$28,0)-MAX(BK967-BJ967,0)/Inputs!$B$17)*DCF!H$6</f>
        <v>10255.710356185031</v>
      </c>
      <c r="CS967" s="15">
        <f ca="1">(BL967*DCF!I$28-DCF!I$5*MAX(BL967*DCF!I$28,0)-MAX(BL967-BK967,0)/Inputs!$B$17)*DCF!I$6</f>
        <v>13805.987678273934</v>
      </c>
      <c r="CT967" s="15">
        <f ca="1">(BM967*DCF!J$28-DCF!J$5*MAX(BM967*DCF!J$28,0)-MAX(BM967-BL967,0)/Inputs!$B$17)*DCF!J$6</f>
        <v>16582.456317796969</v>
      </c>
      <c r="CU967" s="15">
        <f ca="1">(BN967*DCF!K$28-DCF!K$5*MAX(BN967*DCF!K$28,0)-MAX(BN967-BM967,0)/Inputs!$B$17)*DCF!K$6</f>
        <v>18823.940883455754</v>
      </c>
      <c r="CV967" s="15">
        <f ca="1">(BO967*DCF!L$28-DCF!L$5*MAX(BO967*DCF!L$28,0)-MAX(BO967-BN967,0)/Inputs!$B$17)*DCF!L$6</f>
        <v>22839.53537156013</v>
      </c>
      <c r="CW967" s="15">
        <f ca="1">(BP967*DCF!M$28-DCF!M$5*MAX(BP967*DCF!M$28,0)-MAX(BP967-BO967,0)/Inputs!$B$17)*DCF!M$6</f>
        <v>25439.694869547351</v>
      </c>
      <c r="CX967" s="15">
        <f ca="1">(BQ967*DCF!C$46-DCF!C$5*MAX(BQ967*DCF!C$46,0)-MAX(BQ967-Inputs!$B$20,0)/Inputs!$B$24)*DCF!C$6</f>
        <v>-3078.5148143986521</v>
      </c>
      <c r="CY967" s="15">
        <f ca="1">(BR967*DCF!D$46-DCF!D$5*MAX(BR967*DCF!D$46,0)-MAX(BR967-BQ967,0)/Inputs!$B$24)*DCF!D$6</f>
        <v>-7022.8145850438113</v>
      </c>
      <c r="CZ967" s="15">
        <f ca="1">(BS967*DCF!E$46-DCF!E$5*MAX(BS967*DCF!E$46,0)-MAX(BS967-BR967,0)/Inputs!$B$24)*DCF!E$6</f>
        <v>-5508.5678342725041</v>
      </c>
      <c r="DA967" s="15">
        <f ca="1">(BT967*DCF!F$46-DCF!F$5*MAX(BT967*DCF!F$46,0)-MAX(BT967-BS967,0)/Inputs!$B$24)*DCF!F$6</f>
        <v>-5351.2439029876195</v>
      </c>
      <c r="DB967" s="15">
        <f ca="1">(BU967*DCF!G$46-DCF!G$5*MAX(BU967*DCF!G$46,0)-MAX(BU967-BT967,0)/Inputs!$B$24)*DCF!G$6</f>
        <v>-3239.9464665775299</v>
      </c>
      <c r="DC967" s="15">
        <f ca="1">(BV967*DCF!H$46-DCF!H$5*MAX(BV967*DCF!H$46,0)-MAX(BV967-BU967,0)/Inputs!$B$24)*DCF!H$6</f>
        <v>-8672.1114881692829</v>
      </c>
      <c r="DD967" s="15">
        <f ca="1">(BW967*DCF!I$46-DCF!I$5*MAX(BW967*DCF!I$46,0)-MAX(BW967-BV967,0)/Inputs!$B$24)*DCF!I$6</f>
        <v>-9102.5226979719464</v>
      </c>
      <c r="DE967" s="15">
        <f ca="1">(BX967*DCF!J$46-DCF!J$5*MAX(BX967*DCF!J$46,0)-MAX(BX967-BW967,0)/Inputs!$B$24)*DCF!J$6</f>
        <v>2723.5715908209895</v>
      </c>
      <c r="DF967" s="15">
        <f ca="1">(BY967*DCF!K$46-DCF!K$5*MAX(BY967*DCF!K$46,0)-MAX(BY967-BX967,0)/Inputs!$B$24)*DCF!K$6</f>
        <v>4245.2491764609867</v>
      </c>
      <c r="DG967" s="15">
        <f ca="1">(BZ967*DCF!L$46-DCF!L$5*MAX(BZ967*DCF!L$46,0)-MAX(BZ967-BY967,0)/Inputs!$B$24)*DCF!L$6</f>
        <v>6013.6057936478219</v>
      </c>
      <c r="DH967" s="15">
        <f ca="1">(CA967*DCF!M$46-DCF!M$5*MAX(CA967*DCF!M$46,0)-MAX(CA967-BZ967,0)/Inputs!$B$24)*DCF!M$6</f>
        <v>3781.5632241297326</v>
      </c>
      <c r="DI967" s="15">
        <f ca="1">SUM(CB967:CL967)+BE967*DCF!M$10*(1+Inputs!$B$30)*(1-Inputs!$B$33)*(1-Inputs!$B$30/Inputs!$B$31)/(Inputs!$B$29-Inputs!$B$30)*DCF!M$6</f>
        <v>54226.315204752391</v>
      </c>
      <c r="DJ967" s="15">
        <f ca="1">SUM(CM967:CW967)+BP967*DCF!M$28*(1+Inputs!$B$30)*(1-Inputs!$B$33)*(1-Inputs!$B$30/Inputs!$B$31)/(Inputs!$B$29-Inputs!$B$30)*DCF!M$6</f>
        <v>661740.58735197713</v>
      </c>
      <c r="DK967" s="15">
        <f ca="1">SUM(CX967:DH967)+CA967*DCF!M$46*(1+Inputs!$B$30)*(1-Inputs!$B$33)*(1-Inputs!$B$30/Inputs!$B$31)/(Inputs!$B$29-Inputs!$B$30)*DCF!M$6</f>
        <v>281703.44146793243</v>
      </c>
      <c r="DM967" s="15">
        <f ca="1">DI967+DJ967+DK967+Inputs!$B$34+Inputs!$B$36-Inputs!$B$35</f>
        <v>1074521.3440246619</v>
      </c>
    </row>
    <row r="968" spans="1:117" x14ac:dyDescent="0.75">
      <c r="A968" s="11">
        <v>955</v>
      </c>
      <c r="C968" s="24">
        <f t="shared" ca="1" si="545"/>
        <v>0.43791326629718974</v>
      </c>
      <c r="D968" s="24">
        <f t="shared" ca="1" si="545"/>
        <v>-1.0224101305237037</v>
      </c>
      <c r="E968" s="24">
        <f t="shared" ca="1" si="545"/>
        <v>-2.2156423180023985</v>
      </c>
      <c r="F968" s="24">
        <f t="shared" ca="1" si="545"/>
        <v>1.4821574682106615</v>
      </c>
      <c r="G968" s="24">
        <f t="shared" ca="1" si="545"/>
        <v>0.97789020532214277</v>
      </c>
      <c r="H968" s="24">
        <f t="shared" ca="1" si="545"/>
        <v>1.0648003987204766</v>
      </c>
      <c r="I968" s="24">
        <f t="shared" ca="1" si="545"/>
        <v>-0.63213139906822813</v>
      </c>
      <c r="J968" s="24">
        <f t="shared" ca="1" si="545"/>
        <v>2.0275932748448948</v>
      </c>
      <c r="K968" s="24">
        <f t="shared" ca="1" si="545"/>
        <v>0.25999809733388829</v>
      </c>
      <c r="L968" s="24">
        <f t="shared" ca="1" si="545"/>
        <v>-0.73663525315121947</v>
      </c>
      <c r="M968" s="24">
        <f t="shared" ca="1" si="545"/>
        <v>1.3614656705177619</v>
      </c>
      <c r="N968" s="24">
        <f ca="1">SQRT(Inputs!$B$38)*C968+SQRT(1-Inputs!$B$38)*_xlfn.NORM.S.INV(RAND())</f>
        <v>-0.53470552699297413</v>
      </c>
      <c r="O968" s="24">
        <f ca="1">SQRT(Inputs!$B$38)*D968+SQRT(1-Inputs!$B$38)*_xlfn.NORM.S.INV(RAND())</f>
        <v>-2.1976186805594233</v>
      </c>
      <c r="P968" s="24">
        <f ca="1">SQRT(Inputs!$B$38)*E968+SQRT(1-Inputs!$B$38)*_xlfn.NORM.S.INV(RAND())</f>
        <v>-1.4955976597231804</v>
      </c>
      <c r="Q968" s="24">
        <f ca="1">SQRT(Inputs!$B$38)*F968+SQRT(1-Inputs!$B$38)*_xlfn.NORM.S.INV(RAND())</f>
        <v>0.14160728945336909</v>
      </c>
      <c r="R968" s="24">
        <f ca="1">SQRT(Inputs!$B$38)*G968+SQRT(1-Inputs!$B$38)*_xlfn.NORM.S.INV(RAND())</f>
        <v>-0.67528718568773904</v>
      </c>
      <c r="S968" s="24">
        <f ca="1">SQRT(Inputs!$B$38)*H968+SQRT(1-Inputs!$B$38)*_xlfn.NORM.S.INV(RAND())</f>
        <v>-0.62188946410223034</v>
      </c>
      <c r="T968" s="24">
        <f ca="1">SQRT(Inputs!$B$38)*I968+SQRT(1-Inputs!$B$38)*_xlfn.NORM.S.INV(RAND())</f>
        <v>0.35494480150973101</v>
      </c>
      <c r="U968" s="24">
        <f ca="1">SQRT(Inputs!$B$38)*J968+SQRT(1-Inputs!$B$38)*_xlfn.NORM.S.INV(RAND())</f>
        <v>0.43293580343396854</v>
      </c>
      <c r="V968" s="24">
        <f ca="1">SQRT(Inputs!$B$38)*K968+SQRT(1-Inputs!$B$38)*_xlfn.NORM.S.INV(RAND())</f>
        <v>1.0103789748267946</v>
      </c>
      <c r="W968" s="24">
        <f ca="1">SQRT(Inputs!$B$38)*L968+SQRT(1-Inputs!$B$38)*_xlfn.NORM.S.INV(RAND())</f>
        <v>-0.26304028599038376</v>
      </c>
      <c r="X968" s="24">
        <f ca="1">SQRT(Inputs!$B$38)*M968+SQRT(1-Inputs!$B$38)*_xlfn.NORM.S.INV(RAND())</f>
        <v>-0.84599325984219298</v>
      </c>
      <c r="Y968" s="24">
        <f ca="1">SQRT(Inputs!$B$38)*C968+SQRT(1-Inputs!$B$38)*_xlfn.NORM.S.INV(RAND())</f>
        <v>1.2287884116962238</v>
      </c>
      <c r="Z968" s="24">
        <f ca="1">SQRT(Inputs!$B$38)*D968+SQRT(1-Inputs!$B$38)*_xlfn.NORM.S.INV(RAND())</f>
        <v>0.7130097940052188</v>
      </c>
      <c r="AA968" s="24">
        <f ca="1">SQRT(Inputs!$B$38)*E968+SQRT(1-Inputs!$B$38)*_xlfn.NORM.S.INV(RAND())</f>
        <v>-0.686486343305025</v>
      </c>
      <c r="AB968" s="24">
        <f ca="1">SQRT(Inputs!$B$38)*F968+SQRT(1-Inputs!$B$38)*_xlfn.NORM.S.INV(RAND())</f>
        <v>1.60361159030011</v>
      </c>
      <c r="AC968" s="24">
        <f ca="1">SQRT(Inputs!$B$38)*G968+SQRT(1-Inputs!$B$38)*_xlfn.NORM.S.INV(RAND())</f>
        <v>-0.69586700727732664</v>
      </c>
      <c r="AD968" s="24">
        <f ca="1">SQRT(Inputs!$B$38)*H968+SQRT(1-Inputs!$B$38)*_xlfn.NORM.S.INV(RAND())</f>
        <v>1.6606151981875055</v>
      </c>
      <c r="AE968" s="24">
        <f ca="1">SQRT(Inputs!$B$38)*I968+SQRT(1-Inputs!$B$38)*_xlfn.NORM.S.INV(RAND())</f>
        <v>-1.8886255821869302</v>
      </c>
      <c r="AF968" s="24">
        <f ca="1">SQRT(Inputs!$B$38)*J968+SQRT(1-Inputs!$B$38)*_xlfn.NORM.S.INV(RAND())</f>
        <v>1.0521531140109459</v>
      </c>
      <c r="AG968" s="24">
        <f ca="1">SQRT(Inputs!$B$38)*K968+SQRT(1-Inputs!$B$38)*_xlfn.NORM.S.INV(RAND())</f>
        <v>-0.11306723134402935</v>
      </c>
      <c r="AH968" s="24">
        <f ca="1">SQRT(Inputs!$B$38)*L968+SQRT(1-Inputs!$B$38)*_xlfn.NORM.S.INV(RAND())</f>
        <v>-0.87113156845925743</v>
      </c>
      <c r="AI968" s="24">
        <f ca="1">SQRT(Inputs!$B$38)*M968+SQRT(1-Inputs!$B$38)*_xlfn.NORM.S.INV(RAND())</f>
        <v>-0.27507000001784199</v>
      </c>
      <c r="AJ968" s="24">
        <f ca="1">SQRT(Inputs!$B$38)*C968+SQRT(1-Inputs!$B$38)*_xlfn.NORM.S.INV(RAND())</f>
        <v>-0.70170179565116453</v>
      </c>
      <c r="AK968" s="24">
        <f ca="1">SQRT(Inputs!$B$38)*D968+SQRT(1-Inputs!$B$38)*_xlfn.NORM.S.INV(RAND())</f>
        <v>-0.745163886539292</v>
      </c>
      <c r="AL968" s="24">
        <f ca="1">SQRT(Inputs!$B$38)*E968+SQRT(1-Inputs!$B$38)*_xlfn.NORM.S.INV(RAND())</f>
        <v>8.1386861814922495E-2</v>
      </c>
      <c r="AM968" s="24">
        <f ca="1">SQRT(Inputs!$B$38)*F968+SQRT(1-Inputs!$B$38)*_xlfn.NORM.S.INV(RAND())</f>
        <v>1.8450593100037458</v>
      </c>
      <c r="AN968" s="24">
        <f ca="1">SQRT(Inputs!$B$38)*G968+SQRT(1-Inputs!$B$38)*_xlfn.NORM.S.INV(RAND())</f>
        <v>0.67181736315359808</v>
      </c>
      <c r="AO968" s="24">
        <f ca="1">SQRT(Inputs!$B$38)*H968+SQRT(1-Inputs!$B$38)*_xlfn.NORM.S.INV(RAND())</f>
        <v>0.42091737575035804</v>
      </c>
      <c r="AP968" s="24">
        <f ca="1">SQRT(Inputs!$B$38)*I968+SQRT(1-Inputs!$B$38)*_xlfn.NORM.S.INV(RAND())</f>
        <v>-1.0544230952095408</v>
      </c>
      <c r="AQ968" s="24">
        <f ca="1">SQRT(Inputs!$B$38)*J968+SQRT(1-Inputs!$B$38)*_xlfn.NORM.S.INV(RAND())</f>
        <v>-0.55350578364404512</v>
      </c>
      <c r="AR968" s="24">
        <f ca="1">SQRT(Inputs!$B$38)*K968+SQRT(1-Inputs!$B$38)*_xlfn.NORM.S.INV(RAND())</f>
        <v>-1.2278821671958973</v>
      </c>
      <c r="AS968" s="24">
        <f ca="1">SQRT(Inputs!$B$38)*L968+SQRT(1-Inputs!$B$38)*_xlfn.NORM.S.INV(RAND())</f>
        <v>-0.79945866380448682</v>
      </c>
      <c r="AT968" s="24">
        <f ca="1">SQRT(Inputs!$B$38)*M968+SQRT(1-Inputs!$B$38)*_xlfn.NORM.S.INV(RAND())</f>
        <v>2.0423347649378383</v>
      </c>
      <c r="AU968" s="15">
        <f ca="1">Inputs!$B$6*EXP($B$8-0.5*C$5^2+C$5*N968)</f>
        <v>4550.7984867868618</v>
      </c>
      <c r="AV968" s="15">
        <f t="shared" ca="1" si="510"/>
        <v>4009.8960211201729</v>
      </c>
      <c r="AW968" s="15">
        <f t="shared" ca="1" si="511"/>
        <v>3996.1563289067276</v>
      </c>
      <c r="AX968" s="15">
        <f t="shared" ca="1" si="512"/>
        <v>4965.9884583836947</v>
      </c>
      <c r="AY968" s="15">
        <f t="shared" ca="1" si="513"/>
        <v>5608.7020883693649</v>
      </c>
      <c r="AZ968" s="15">
        <f t="shared" ca="1" si="514"/>
        <v>6405.5587734733999</v>
      </c>
      <c r="BA968" s="15">
        <f t="shared" ca="1" si="515"/>
        <v>8135.4401745875657</v>
      </c>
      <c r="BB968" s="15">
        <f t="shared" ca="1" si="516"/>
        <v>10401.79761955229</v>
      </c>
      <c r="BC968" s="15">
        <f t="shared" ca="1" si="517"/>
        <v>14044.677335900042</v>
      </c>
      <c r="BD968" s="15">
        <f t="shared" ca="1" si="518"/>
        <v>16787.897287871532</v>
      </c>
      <c r="BE968" s="15">
        <f t="shared" ca="1" si="519"/>
        <v>19045.848838033064</v>
      </c>
      <c r="BF968" s="15">
        <f ca="1">Inputs!$B$13*EXP($B$9-0.5*C$6^2+C$6*Y968)</f>
        <v>17646.163896008406</v>
      </c>
      <c r="BG968" s="15">
        <f t="shared" ca="1" si="520"/>
        <v>24458.710979197855</v>
      </c>
      <c r="BH968" s="15">
        <f t="shared" ca="1" si="521"/>
        <v>26668.042168216303</v>
      </c>
      <c r="BI968" s="15">
        <f t="shared" ca="1" si="522"/>
        <v>41785.109767259106</v>
      </c>
      <c r="BJ968" s="15">
        <f t="shared" ca="1" si="523"/>
        <v>46336.854323719759</v>
      </c>
      <c r="BK968" s="15">
        <f t="shared" ca="1" si="524"/>
        <v>71296.301108801999</v>
      </c>
      <c r="BL968" s="15">
        <f t="shared" ca="1" si="525"/>
        <v>68565.537901474061</v>
      </c>
      <c r="BM968" s="15">
        <f t="shared" ca="1" si="526"/>
        <v>96050.386063372571</v>
      </c>
      <c r="BN968" s="15">
        <f t="shared" ca="1" si="527"/>
        <v>116540.13885792409</v>
      </c>
      <c r="BO968" s="15">
        <f t="shared" ca="1" si="528"/>
        <v>129581.7545987651</v>
      </c>
      <c r="BP968" s="15">
        <f t="shared" ca="1" si="529"/>
        <v>154597.071507657</v>
      </c>
      <c r="BQ968" s="15">
        <f ca="1">Inputs!$B$20*EXP($B$10-0.5*C$7^2+C$7*AJ968)</f>
        <v>3344.4154583737304</v>
      </c>
      <c r="BR968" s="15">
        <f t="shared" ca="1" si="530"/>
        <v>3581.652515139519</v>
      </c>
      <c r="BS968" s="15">
        <f t="shared" ca="1" si="531"/>
        <v>5020.6837454280467</v>
      </c>
      <c r="BT968" s="15">
        <f t="shared" ca="1" si="532"/>
        <v>11232.21086125094</v>
      </c>
      <c r="BU968" s="15">
        <f t="shared" ca="1" si="533"/>
        <v>18314.269637665431</v>
      </c>
      <c r="BV968" s="15">
        <f t="shared" ca="1" si="534"/>
        <v>28015.079665638266</v>
      </c>
      <c r="BW968" s="15">
        <f t="shared" ca="1" si="535"/>
        <v>31274.010798052073</v>
      </c>
      <c r="BX968" s="15">
        <f t="shared" ca="1" si="536"/>
        <v>39147.593374519514</v>
      </c>
      <c r="BY968" s="15">
        <f t="shared" ca="1" si="537"/>
        <v>43368.015962453064</v>
      </c>
      <c r="BZ968" s="15">
        <f t="shared" ca="1" si="538"/>
        <v>52534.352178638139</v>
      </c>
      <c r="CA968" s="15">
        <f t="shared" ca="1" si="539"/>
        <v>106082.07089346528</v>
      </c>
      <c r="CB968" s="15">
        <f ca="1">(AU968*DCF!C$10-DCF!C$5*MAX(AU968*DCF!C$10,0)-MAX(AU968-Inputs!$B$6,0)/Inputs!$B$10)*DCF!C$6</f>
        <v>1046.007950781463</v>
      </c>
      <c r="CC968" s="15">
        <f ca="1">(AV968*DCF!D$10-DCF!D$5*MAX(AV968*DCF!D$10,0)-MAX(AV968-AU968,0)/Inputs!$B$10)*DCF!D$6</f>
        <v>977.38498899422405</v>
      </c>
      <c r="CD968" s="15">
        <f ca="1">(AW968*DCF!E$10-DCF!E$5*MAX(AW968*DCF!E$10,0)-MAX(AW968-AV968,0)/Inputs!$B$10)*DCF!E$6</f>
        <v>922.64888288970826</v>
      </c>
      <c r="CE968" s="15">
        <f ca="1">(AX968*DCF!F$10-DCF!F$5*MAX(AX968*DCF!F$10,0)-MAX(AX968-AW968,0)/Inputs!$B$10)*DCF!F$6</f>
        <v>882.2693450669683</v>
      </c>
      <c r="CF968" s="15">
        <f ca="1">(AY968*DCF!G$10-DCF!G$5*MAX(AY968*DCF!G$10,0)-MAX(AY968-AX968,0)/Inputs!$B$10)*DCF!G$6</f>
        <v>1032.0754618111</v>
      </c>
      <c r="CG968" s="15">
        <f ca="1">(AZ968*DCF!H$10-DCF!H$5*MAX(AZ968*DCF!H$10,0)-MAX(AZ968-AY968,0)/Inputs!$B$10)*DCF!H$6</f>
        <v>1102.1476404762516</v>
      </c>
      <c r="CH968" s="15">
        <f ca="1">(BA968*DCF!I$10-DCF!I$5*MAX(BA968*DCF!I$10,0)-MAX(BA968-AZ968,0)/Inputs!$B$10)*DCF!I$6</f>
        <v>1202.2869787867551</v>
      </c>
      <c r="CI968" s="15">
        <f ca="1">(BB968*DCF!J$10-DCF!J$5*MAX(BB968*DCF!J$10,0)-MAX(BB968-BA968,0)/Inputs!$B$10)*DCF!J$6</f>
        <v>1441.5434828480386</v>
      </c>
      <c r="CJ968" s="15">
        <f ca="1">(BC968*DCF!K$10-DCF!K$5*MAX(BC968*DCF!K$10,0)-MAX(BC968-BB968,0)/Inputs!$B$10)*DCF!K$6</f>
        <v>1751.0197867935835</v>
      </c>
      <c r="CK968" s="15">
        <f ca="1">(BD968*DCF!L$10-DCF!L$5*MAX(BD968*DCF!L$10,0)-MAX(BD968-BC968,0)/Inputs!$B$10)*DCF!L$6</f>
        <v>2177.1913927243427</v>
      </c>
      <c r="CL968" s="15">
        <f ca="1">(BE968*DCF!M$10-DCF!M$5*MAX(BE968*DCF!M$10,0)-MAX(BE968-BD968,0)/Inputs!$B$10)*DCF!M$6</f>
        <v>2417.8791722722735</v>
      </c>
      <c r="CM968" s="15">
        <f ca="1">(BF968*DCF!C$28-DCF!C$5*MAX(BF968*DCF!C$28,0)-MAX(BF968-Inputs!$B$13,0)/Inputs!$B$17)*DCF!C$6</f>
        <v>3939.9591081914118</v>
      </c>
      <c r="CN968" s="15">
        <f ca="1">(BG968*DCF!D$28-DCF!D$5*MAX(BG968*DCF!D$28,0)-MAX(BG968-BF968,0)/Inputs!$B$17)*DCF!D$6</f>
        <v>5750.2258488849075</v>
      </c>
      <c r="CO968" s="15">
        <f ca="1">(BH968*DCF!E$28-DCF!E$5*MAX(BH968*DCF!E$28,0)-MAX(BH968-BG968,0)/Inputs!$B$17)*DCF!E$6</f>
        <v>7117.4356386307127</v>
      </c>
      <c r="CP968" s="15">
        <f ca="1">(BI968*DCF!F$28-DCF!F$5*MAX(BI968*DCF!F$28,0)-MAX(BI968-BH968,0)/Inputs!$B$17)*DCF!F$6</f>
        <v>8591.2555460943731</v>
      </c>
      <c r="CQ968" s="15">
        <f ca="1">(BJ968*DCF!G$28-DCF!G$5*MAX(BJ968*DCF!G$28,0)-MAX(BJ968-BI968,0)/Inputs!$B$17)*DCF!G$6</f>
        <v>11256.889942338899</v>
      </c>
      <c r="CR968" s="15">
        <f ca="1">(BK968*DCF!H$28-DCF!H$5*MAX(BK968*DCF!H$28,0)-MAX(BK968-BJ968,0)/Inputs!$B$17)*DCF!H$6</f>
        <v>13754.36427721926</v>
      </c>
      <c r="CS968" s="15">
        <f ca="1">(BL968*DCF!I$28-DCF!I$5*MAX(BL968*DCF!I$28,0)-MAX(BL968-BK968,0)/Inputs!$B$17)*DCF!I$6</f>
        <v>16123.394477787073</v>
      </c>
      <c r="CT968" s="15">
        <f ca="1">(BM968*DCF!J$28-DCF!J$5*MAX(BM968*DCF!J$28,0)-MAX(BM968-BL968,0)/Inputs!$B$17)*DCF!J$6</f>
        <v>17782.943504613388</v>
      </c>
      <c r="CU968" s="15">
        <f ca="1">(BN968*DCF!K$28-DCF!K$5*MAX(BN968*DCF!K$28,0)-MAX(BN968-BM968,0)/Inputs!$B$17)*DCF!K$6</f>
        <v>22101.601503046139</v>
      </c>
      <c r="CV968" s="15">
        <f ca="1">(BO968*DCF!L$28-DCF!L$5*MAX(BO968*DCF!L$28,0)-MAX(BO968-BN968,0)/Inputs!$B$17)*DCF!L$6</f>
        <v>24378.59937931511</v>
      </c>
      <c r="CW968" s="15">
        <f ca="1">(BP968*DCF!M$28-DCF!M$5*MAX(BP968*DCF!M$28,0)-MAX(BP968-BO968,0)/Inputs!$B$17)*DCF!M$6</f>
        <v>26472.724944213482</v>
      </c>
      <c r="CX968" s="15">
        <f ca="1">(BQ968*DCF!C$46-DCF!C$5*MAX(BQ968*DCF!C$46,0)-MAX(BQ968-Inputs!$B$20,0)/Inputs!$B$24)*DCF!C$6</f>
        <v>-838.62502889634902</v>
      </c>
      <c r="CY968" s="15">
        <f ca="1">(BR968*DCF!D$46-DCF!D$5*MAX(BR968*DCF!D$46,0)-MAX(BR968-BQ968,0)/Inputs!$B$24)*DCF!D$6</f>
        <v>-712.53164199354467</v>
      </c>
      <c r="CZ968" s="15">
        <f ca="1">(BS968*DCF!E$46-DCF!E$5*MAX(BS968*DCF!E$46,0)-MAX(BS968-BR968,0)/Inputs!$B$24)*DCF!E$6</f>
        <v>-1160.9310896396869</v>
      </c>
      <c r="DA968" s="15">
        <f ca="1">(BT968*DCF!F$46-DCF!F$5*MAX(BT968*DCF!F$46,0)-MAX(BT968-BS968,0)/Inputs!$B$24)*DCF!F$6</f>
        <v>-3079.8139945928715</v>
      </c>
      <c r="DB968" s="15">
        <f ca="1">(BU968*DCF!G$46-DCF!G$5*MAX(BU968*DCF!G$46,0)-MAX(BU968-BT968,0)/Inputs!$B$24)*DCF!G$6</f>
        <v>-2998.320494022078</v>
      </c>
      <c r="DC968" s="15">
        <f ca="1">(BV968*DCF!H$46-DCF!H$5*MAX(BV968*DCF!H$46,0)-MAX(BV968-BU968,0)/Inputs!$B$24)*DCF!H$6</f>
        <v>-3014.4672783433721</v>
      </c>
      <c r="DD968" s="15">
        <f ca="1">(BW968*DCF!I$46-DCF!I$5*MAX(BW968*DCF!I$46,0)-MAX(BW968-BV968,0)/Inputs!$B$24)*DCF!I$6</f>
        <v>-213.22765427573725</v>
      </c>
      <c r="DE968" s="15">
        <f ca="1">(BX968*DCF!J$46-DCF!J$5*MAX(BX968*DCF!J$46,0)-MAX(BX968-BW968,0)/Inputs!$B$24)*DCF!J$6</f>
        <v>-445.81220894320387</v>
      </c>
      <c r="DF968" s="15">
        <f ca="1">(BY968*DCF!K$46-DCF!K$5*MAX(BY968*DCF!K$46,0)-MAX(BY968-BX968,0)/Inputs!$B$24)*DCF!K$6</f>
        <v>1443.4345373010417</v>
      </c>
      <c r="DG968" s="15">
        <f ca="1">(BZ968*DCF!L$46-DCF!L$5*MAX(BZ968*DCF!L$46,0)-MAX(BZ968-BY968,0)/Inputs!$B$24)*DCF!L$6</f>
        <v>1557.0847240099554</v>
      </c>
      <c r="DH968" s="15">
        <f ca="1">(CA968*DCF!M$46-DCF!M$5*MAX(CA968*DCF!M$46,0)-MAX(CA968-BZ968,0)/Inputs!$B$24)*DCF!M$6</f>
        <v>-2878.0645878248883</v>
      </c>
      <c r="DI968" s="15">
        <f ca="1">SUM(CB968:CL968)+BE968*DCF!M$10*(1+Inputs!$B$30)*(1-Inputs!$B$33)*(1-Inputs!$B$30/Inputs!$B$31)/(Inputs!$B$29-Inputs!$B$30)*DCF!M$6</f>
        <v>67957.30425496833</v>
      </c>
      <c r="DJ968" s="15">
        <f ca="1">SUM(CM968:CW968)+BP968*DCF!M$28*(1+Inputs!$B$30)*(1-Inputs!$B$33)*(1-Inputs!$B$30/Inputs!$B$31)/(Inputs!$B$29-Inputs!$B$30)*DCF!M$6</f>
        <v>730930.31995758903</v>
      </c>
      <c r="DK968" s="15">
        <f ca="1">SUM(CX968:DH968)+CA968*DCF!M$46*(1+Inputs!$B$30)*(1-Inputs!$B$33)*(1-Inputs!$B$30/Inputs!$B$31)/(Inputs!$B$29-Inputs!$B$30)*DCF!M$6</f>
        <v>151674.1731087114</v>
      </c>
      <c r="DM968" s="15">
        <f ca="1">DI968+DJ968+DK968+Inputs!$B$34+Inputs!$B$36-Inputs!$B$35</f>
        <v>1027412.7973212688</v>
      </c>
    </row>
    <row r="969" spans="1:117" x14ac:dyDescent="0.75">
      <c r="A969" s="11">
        <v>956</v>
      </c>
      <c r="C969" s="24">
        <f t="shared" ca="1" si="545"/>
        <v>1.0697534705814746</v>
      </c>
      <c r="D969" s="24">
        <f t="shared" ca="1" si="545"/>
        <v>-0.55859706660400155</v>
      </c>
      <c r="E969" s="24">
        <f t="shared" ca="1" si="545"/>
        <v>3.0816690691919273E-2</v>
      </c>
      <c r="F969" s="24">
        <f t="shared" ca="1" si="545"/>
        <v>-0.57496866431631455</v>
      </c>
      <c r="G969" s="24">
        <f t="shared" ca="1" si="545"/>
        <v>0.5235442971612938</v>
      </c>
      <c r="H969" s="24">
        <f t="shared" ca="1" si="545"/>
        <v>-0.31545421747906455</v>
      </c>
      <c r="I969" s="24">
        <f t="shared" ca="1" si="545"/>
        <v>0.42720017706982671</v>
      </c>
      <c r="J969" s="24">
        <f t="shared" ca="1" si="545"/>
        <v>-0.81646143995103704</v>
      </c>
      <c r="K969" s="24">
        <f t="shared" ca="1" si="545"/>
        <v>-1.5108156407066511</v>
      </c>
      <c r="L969" s="24">
        <f t="shared" ca="1" si="545"/>
        <v>4.160543680615237E-2</v>
      </c>
      <c r="M969" s="24">
        <f t="shared" ca="1" si="545"/>
        <v>0.27677004061161892</v>
      </c>
      <c r="N969" s="24">
        <f ca="1">SQRT(Inputs!$B$38)*C969+SQRT(1-Inputs!$B$38)*_xlfn.NORM.S.INV(RAND())</f>
        <v>1.5578040049600699</v>
      </c>
      <c r="O969" s="24">
        <f ca="1">SQRT(Inputs!$B$38)*D969+SQRT(1-Inputs!$B$38)*_xlfn.NORM.S.INV(RAND())</f>
        <v>0.26470870570829286</v>
      </c>
      <c r="P969" s="24">
        <f ca="1">SQRT(Inputs!$B$38)*E969+SQRT(1-Inputs!$B$38)*_xlfn.NORM.S.INV(RAND())</f>
        <v>-1.0128437085346873</v>
      </c>
      <c r="Q969" s="24">
        <f ca="1">SQRT(Inputs!$B$38)*F969+SQRT(1-Inputs!$B$38)*_xlfn.NORM.S.INV(RAND())</f>
        <v>9.2679440903920551E-2</v>
      </c>
      <c r="R969" s="24">
        <f ca="1">SQRT(Inputs!$B$38)*G969+SQRT(1-Inputs!$B$38)*_xlfn.NORM.S.INV(RAND())</f>
        <v>0.2887800508177254</v>
      </c>
      <c r="S969" s="24">
        <f ca="1">SQRT(Inputs!$B$38)*H969+SQRT(1-Inputs!$B$38)*_xlfn.NORM.S.INV(RAND())</f>
        <v>0.26213637039826265</v>
      </c>
      <c r="T969" s="24">
        <f ca="1">SQRT(Inputs!$B$38)*I969+SQRT(1-Inputs!$B$38)*_xlfn.NORM.S.INV(RAND())</f>
        <v>1.1518549405122136</v>
      </c>
      <c r="U969" s="24">
        <f ca="1">SQRT(Inputs!$B$38)*J969+SQRT(1-Inputs!$B$38)*_xlfn.NORM.S.INV(RAND())</f>
        <v>0.29282359229715221</v>
      </c>
      <c r="V969" s="24">
        <f ca="1">SQRT(Inputs!$B$38)*K969+SQRT(1-Inputs!$B$38)*_xlfn.NORM.S.INV(RAND())</f>
        <v>0.56546240658473534</v>
      </c>
      <c r="W969" s="24">
        <f ca="1">SQRT(Inputs!$B$38)*L969+SQRT(1-Inputs!$B$38)*_xlfn.NORM.S.INV(RAND())</f>
        <v>0.98591534092043187</v>
      </c>
      <c r="X969" s="24">
        <f ca="1">SQRT(Inputs!$B$38)*M969+SQRT(1-Inputs!$B$38)*_xlfn.NORM.S.INV(RAND())</f>
        <v>0.32295970100306637</v>
      </c>
      <c r="Y969" s="24">
        <f ca="1">SQRT(Inputs!$B$38)*C969+SQRT(1-Inputs!$B$38)*_xlfn.NORM.S.INV(RAND())</f>
        <v>1.7807934597810435</v>
      </c>
      <c r="Z969" s="24">
        <f ca="1">SQRT(Inputs!$B$38)*D969+SQRT(1-Inputs!$B$38)*_xlfn.NORM.S.INV(RAND())</f>
        <v>-1.5363674518770574</v>
      </c>
      <c r="AA969" s="24">
        <f ca="1">SQRT(Inputs!$B$38)*E969+SQRT(1-Inputs!$B$38)*_xlfn.NORM.S.INV(RAND())</f>
        <v>-7.5278212038631082E-2</v>
      </c>
      <c r="AB969" s="24">
        <f ca="1">SQRT(Inputs!$B$38)*F969+SQRT(1-Inputs!$B$38)*_xlfn.NORM.S.INV(RAND())</f>
        <v>0.74498516166567175</v>
      </c>
      <c r="AC969" s="24">
        <f ca="1">SQRT(Inputs!$B$38)*G969+SQRT(1-Inputs!$B$38)*_xlfn.NORM.S.INV(RAND())</f>
        <v>0.19954063124350446</v>
      </c>
      <c r="AD969" s="24">
        <f ca="1">SQRT(Inputs!$B$38)*H969+SQRT(1-Inputs!$B$38)*_xlfn.NORM.S.INV(RAND())</f>
        <v>-1.4512143242297231</v>
      </c>
      <c r="AE969" s="24">
        <f ca="1">SQRT(Inputs!$B$38)*I969+SQRT(1-Inputs!$B$38)*_xlfn.NORM.S.INV(RAND())</f>
        <v>-0.25529925076856785</v>
      </c>
      <c r="AF969" s="24">
        <f ca="1">SQRT(Inputs!$B$38)*J969+SQRT(1-Inputs!$B$38)*_xlfn.NORM.S.INV(RAND())</f>
        <v>-1.715135734719857</v>
      </c>
      <c r="AG969" s="24">
        <f ca="1">SQRT(Inputs!$B$38)*K969+SQRT(1-Inputs!$B$38)*_xlfn.NORM.S.INV(RAND())</f>
        <v>-1.6927626870299499</v>
      </c>
      <c r="AH969" s="24">
        <f ca="1">SQRT(Inputs!$B$38)*L969+SQRT(1-Inputs!$B$38)*_xlfn.NORM.S.INV(RAND())</f>
        <v>0.90988507455949619</v>
      </c>
      <c r="AI969" s="24">
        <f ca="1">SQRT(Inputs!$B$38)*M969+SQRT(1-Inputs!$B$38)*_xlfn.NORM.S.INV(RAND())</f>
        <v>-0.48404349653644885</v>
      </c>
      <c r="AJ969" s="24">
        <f ca="1">SQRT(Inputs!$B$38)*C969+SQRT(1-Inputs!$B$38)*_xlfn.NORM.S.INV(RAND())</f>
        <v>0.65355901700624563</v>
      </c>
      <c r="AK969" s="24">
        <f ca="1">SQRT(Inputs!$B$38)*D969+SQRT(1-Inputs!$B$38)*_xlfn.NORM.S.INV(RAND())</f>
        <v>-2.0605267953384687E-2</v>
      </c>
      <c r="AL969" s="24">
        <f ca="1">SQRT(Inputs!$B$38)*E969+SQRT(1-Inputs!$B$38)*_xlfn.NORM.S.INV(RAND())</f>
        <v>0.15655745211713668</v>
      </c>
      <c r="AM969" s="24">
        <f ca="1">SQRT(Inputs!$B$38)*F969+SQRT(1-Inputs!$B$38)*_xlfn.NORM.S.INV(RAND())</f>
        <v>0.49967959491581604</v>
      </c>
      <c r="AN969" s="24">
        <f ca="1">SQRT(Inputs!$B$38)*G969+SQRT(1-Inputs!$B$38)*_xlfn.NORM.S.INV(RAND())</f>
        <v>-0.54022324589610471</v>
      </c>
      <c r="AO969" s="24">
        <f ca="1">SQRT(Inputs!$B$38)*H969+SQRT(1-Inputs!$B$38)*_xlfn.NORM.S.INV(RAND())</f>
        <v>-3.6125305424728971E-2</v>
      </c>
      <c r="AP969" s="24">
        <f ca="1">SQRT(Inputs!$B$38)*I969+SQRT(1-Inputs!$B$38)*_xlfn.NORM.S.INV(RAND())</f>
        <v>-0.94156960601579676</v>
      </c>
      <c r="AQ969" s="24">
        <f ca="1">SQRT(Inputs!$B$38)*J969+SQRT(1-Inputs!$B$38)*_xlfn.NORM.S.INV(RAND())</f>
        <v>-0.60554139245632055</v>
      </c>
      <c r="AR969" s="24">
        <f ca="1">SQRT(Inputs!$B$38)*K969+SQRT(1-Inputs!$B$38)*_xlfn.NORM.S.INV(RAND())</f>
        <v>-2.8302471890713328</v>
      </c>
      <c r="AS969" s="24">
        <f ca="1">SQRT(Inputs!$B$38)*L969+SQRT(1-Inputs!$B$38)*_xlfn.NORM.S.INV(RAND())</f>
        <v>0.74599140119175034</v>
      </c>
      <c r="AT969" s="24">
        <f ca="1">SQRT(Inputs!$B$38)*M969+SQRT(1-Inputs!$B$38)*_xlfn.NORM.S.INV(RAND())</f>
        <v>-0.48010397911830716</v>
      </c>
      <c r="AU969" s="15">
        <f ca="1">Inputs!$B$6*EXP($B$8-0.5*C$5^2+C$5*N969)</f>
        <v>6385.4608395181212</v>
      </c>
      <c r="AV969" s="15">
        <f t="shared" ca="1" si="510"/>
        <v>8081.0934854040224</v>
      </c>
      <c r="AW969" s="15">
        <f t="shared" ca="1" si="511"/>
        <v>8595.2461802173402</v>
      </c>
      <c r="AX969" s="15">
        <f t="shared" ca="1" si="512"/>
        <v>10616.145094175978</v>
      </c>
      <c r="AY969" s="15">
        <f t="shared" ca="1" si="513"/>
        <v>13419.036967706708</v>
      </c>
      <c r="AZ969" s="15">
        <f t="shared" ca="1" si="514"/>
        <v>16892.497981916389</v>
      </c>
      <c r="BA969" s="15">
        <f t="shared" ca="1" si="515"/>
        <v>23320.613438346136</v>
      </c>
      <c r="BB969" s="15">
        <f t="shared" ca="1" si="516"/>
        <v>29401.587339749494</v>
      </c>
      <c r="BC969" s="15">
        <f t="shared" ca="1" si="517"/>
        <v>38029.636536970756</v>
      </c>
      <c r="BD969" s="15">
        <f t="shared" ca="1" si="518"/>
        <v>51090.559354270714</v>
      </c>
      <c r="BE969" s="15">
        <f t="shared" ca="1" si="519"/>
        <v>64473.82183291782</v>
      </c>
      <c r="BF969" s="15">
        <f ca="1">Inputs!$B$13*EXP($B$9-0.5*C$6^2+C$6*Y969)</f>
        <v>19686.874459780112</v>
      </c>
      <c r="BG969" s="15">
        <f t="shared" ca="1" si="520"/>
        <v>18184.073197515856</v>
      </c>
      <c r="BH969" s="15">
        <f t="shared" ca="1" si="521"/>
        <v>21941.920768505301</v>
      </c>
      <c r="BI969" s="15">
        <f t="shared" ca="1" si="522"/>
        <v>30123.74683613134</v>
      </c>
      <c r="BJ969" s="15">
        <f t="shared" ca="1" si="523"/>
        <v>38007.381359609593</v>
      </c>
      <c r="BK969" s="15">
        <f t="shared" ca="1" si="524"/>
        <v>38284.014921730646</v>
      </c>
      <c r="BL969" s="15">
        <f t="shared" ca="1" si="525"/>
        <v>45496.867266889625</v>
      </c>
      <c r="BM969" s="15">
        <f t="shared" ca="1" si="526"/>
        <v>45193.475657026225</v>
      </c>
      <c r="BN969" s="15">
        <f t="shared" ca="1" si="527"/>
        <v>45377.273830010126</v>
      </c>
      <c r="BO969" s="15">
        <f t="shared" ca="1" si="528"/>
        <v>62060.730696192273</v>
      </c>
      <c r="BP969" s="15">
        <f t="shared" ca="1" si="529"/>
        <v>72308.934326930364</v>
      </c>
      <c r="BQ969" s="15">
        <f ca="1">Inputs!$B$20*EXP($B$10-0.5*C$7^2+C$7*AJ969)</f>
        <v>5408.541568273783</v>
      </c>
      <c r="BR969" s="15">
        <f t="shared" ca="1" si="530"/>
        <v>7290.8283883732183</v>
      </c>
      <c r="BS969" s="15">
        <f t="shared" ca="1" si="531"/>
        <v>10443.170495654376</v>
      </c>
      <c r="BT969" s="15">
        <f t="shared" ca="1" si="532"/>
        <v>16415.585840393029</v>
      </c>
      <c r="BU969" s="15">
        <f t="shared" ca="1" si="533"/>
        <v>19962.366780951863</v>
      </c>
      <c r="BV969" s="15">
        <f t="shared" ca="1" si="534"/>
        <v>27548.282498810655</v>
      </c>
      <c r="BW969" s="15">
        <f t="shared" ca="1" si="535"/>
        <v>31496.299090780733</v>
      </c>
      <c r="BX969" s="15">
        <f t="shared" ca="1" si="536"/>
        <v>39016.700729699136</v>
      </c>
      <c r="BY969" s="15">
        <f t="shared" ca="1" si="537"/>
        <v>31810.645479146464</v>
      </c>
      <c r="BZ969" s="15">
        <f t="shared" ca="1" si="538"/>
        <v>51195.521646683919</v>
      </c>
      <c r="CA969" s="15">
        <f t="shared" ca="1" si="539"/>
        <v>66033.254373749747</v>
      </c>
      <c r="CB969" s="15">
        <f ca="1">(AU969*DCF!C$10-DCF!C$5*MAX(AU969*DCF!C$10,0)-MAX(AU969-Inputs!$B$6,0)/Inputs!$B$10)*DCF!C$6</f>
        <v>1032.9264811947617</v>
      </c>
      <c r="CC969" s="15">
        <f ca="1">(AV969*DCF!D$10-DCF!D$5*MAX(AV969*DCF!D$10,0)-MAX(AV969-AU969,0)/Inputs!$B$10)*DCF!D$6</f>
        <v>1556.2761466155782</v>
      </c>
      <c r="CD969" s="15">
        <f ca="1">(AW969*DCF!E$10-DCF!E$5*MAX(AW969*DCF!E$10,0)-MAX(AW969-AV969,0)/Inputs!$B$10)*DCF!E$6</f>
        <v>1868.6970394110983</v>
      </c>
      <c r="CE969" s="15">
        <f ca="1">(AX969*DCF!F$10-DCF!F$5*MAX(AX969*DCF!F$10,0)-MAX(AX969-AW969,0)/Inputs!$B$10)*DCF!F$6</f>
        <v>1896.9885952517072</v>
      </c>
      <c r="CF969" s="15">
        <f ca="1">(AY969*DCF!G$10-DCF!G$5*MAX(AY969*DCF!G$10,0)-MAX(AY969-AX969,0)/Inputs!$B$10)*DCF!G$6</f>
        <v>2226.0920876811183</v>
      </c>
      <c r="CG969" s="15">
        <f ca="1">(AZ969*DCF!H$10-DCF!H$5*MAX(AZ969*DCF!H$10,0)-MAX(AZ969-AY969,0)/Inputs!$B$10)*DCF!H$6</f>
        <v>2662.9153267774145</v>
      </c>
      <c r="CH969" s="15">
        <f ca="1">(BA969*DCF!I$10-DCF!I$5*MAX(BA969*DCF!I$10,0)-MAX(BA969-AZ969,0)/Inputs!$B$10)*DCF!I$6</f>
        <v>3205.3891809547276</v>
      </c>
      <c r="CI969" s="15">
        <f ca="1">(BB969*DCF!J$10-DCF!J$5*MAX(BB969*DCF!J$10,0)-MAX(BB969-BA969,0)/Inputs!$B$10)*DCF!J$6</f>
        <v>4123.9092203689315</v>
      </c>
      <c r="CJ969" s="15">
        <f ca="1">(BC969*DCF!K$10-DCF!K$5*MAX(BC969*DCF!K$10,0)-MAX(BC969-BB969,0)/Inputs!$B$10)*DCF!K$6</f>
        <v>4914.365178405732</v>
      </c>
      <c r="CK969" s="15">
        <f ca="1">(BD969*DCF!L$10-DCF!L$5*MAX(BD969*DCF!L$10,0)-MAX(BD969-BC969,0)/Inputs!$B$10)*DCF!L$6</f>
        <v>6016.4390919764483</v>
      </c>
      <c r="CL969" s="15">
        <f ca="1">(BE969*DCF!M$10-DCF!M$5*MAX(BE969*DCF!M$10,0)-MAX(BE969-BD969,0)/Inputs!$B$10)*DCF!M$6</f>
        <v>7499.3164660457287</v>
      </c>
      <c r="CM969" s="15">
        <f ca="1">(BF969*DCF!C$28-DCF!C$5*MAX(BF969*DCF!C$28,0)-MAX(BF969-Inputs!$B$13,0)/Inputs!$B$17)*DCF!C$6</f>
        <v>4091.4748468029047</v>
      </c>
      <c r="CN969" s="15">
        <f ca="1">(BG969*DCF!D$28-DCF!D$5*MAX(BG969*DCF!D$28,0)-MAX(BG969-BF969,0)/Inputs!$B$17)*DCF!D$6</f>
        <v>5355.6289506845314</v>
      </c>
      <c r="CO969" s="15">
        <f ca="1">(BH969*DCF!E$28-DCF!E$5*MAX(BH969*DCF!E$28,0)-MAX(BH969-BG969,0)/Inputs!$B$17)*DCF!E$6</f>
        <v>5473.7226389235293</v>
      </c>
      <c r="CP969" s="15">
        <f ca="1">(BI969*DCF!F$28-DCF!F$5*MAX(BI969*DCF!F$28,0)-MAX(BI969-BH969,0)/Inputs!$B$17)*DCF!F$6</f>
        <v>6688.1730212994098</v>
      </c>
      <c r="CQ969" s="15">
        <f ca="1">(BJ969*DCF!G$28-DCF!G$5*MAX(BJ969*DCF!G$28,0)-MAX(BJ969-BI969,0)/Inputs!$B$17)*DCF!G$6</f>
        <v>8535.354008872735</v>
      </c>
      <c r="CR969" s="15">
        <f ca="1">(BK969*DCF!H$28-DCF!H$5*MAX(BK969*DCF!H$28,0)-MAX(BK969-BJ969,0)/Inputs!$B$17)*DCF!H$6</f>
        <v>9425.0781750409169</v>
      </c>
      <c r="CS969" s="15">
        <f ca="1">(BL969*DCF!I$28-DCF!I$5*MAX(BL969*DCF!I$28,0)-MAX(BL969-BK969,0)/Inputs!$B$17)*DCF!I$6</f>
        <v>9663.4610786636949</v>
      </c>
      <c r="CT969" s="15">
        <f ca="1">(BM969*DCF!J$28-DCF!J$5*MAX(BM969*DCF!J$28,0)-MAX(BM969-BL969,0)/Inputs!$B$17)*DCF!J$6</f>
        <v>10081.896872148345</v>
      </c>
      <c r="CU969" s="15">
        <f ca="1">(BN969*DCF!K$28-DCF!K$5*MAX(BN969*DCF!K$28,0)-MAX(BN969-BM969,0)/Inputs!$B$17)*DCF!K$6</f>
        <v>9560.4065640116623</v>
      </c>
      <c r="CV969" s="15">
        <f ca="1">(BO969*DCF!L$28-DCF!L$5*MAX(BO969*DCF!L$28,0)-MAX(BO969-BN969,0)/Inputs!$B$17)*DCF!L$6</f>
        <v>10494.657456949242</v>
      </c>
      <c r="CW969" s="15">
        <f ca="1">(BP969*DCF!M$28-DCF!M$5*MAX(BP969*DCF!M$28,0)-MAX(BP969-BO969,0)/Inputs!$B$17)*DCF!M$6</f>
        <v>12533.742594172461</v>
      </c>
      <c r="CX969" s="15">
        <f ca="1">(BQ969*DCF!C$46-DCF!C$5*MAX(BQ969*DCF!C$46,0)-MAX(BQ969-Inputs!$B$20,0)/Inputs!$B$24)*DCF!C$6</f>
        <v>-2268.735497649272</v>
      </c>
      <c r="CY969" s="15">
        <f ca="1">(BR969*DCF!D$46-DCF!D$5*MAX(BR969*DCF!D$46,0)-MAX(BR969-BQ969,0)/Inputs!$B$24)*DCF!D$6</f>
        <v>-2047.5305433166629</v>
      </c>
      <c r="CZ969" s="15">
        <f ca="1">(BS969*DCF!E$46-DCF!E$5*MAX(BS969*DCF!E$46,0)-MAX(BS969-BR969,0)/Inputs!$B$24)*DCF!E$6</f>
        <v>-2477.4895701198029</v>
      </c>
      <c r="DA969" s="15">
        <f ca="1">(BT969*DCF!F$46-DCF!F$5*MAX(BT969*DCF!F$46,0)-MAX(BT969-BS969,0)/Inputs!$B$24)*DCF!F$6</f>
        <v>-3370.2319776190725</v>
      </c>
      <c r="DB969" s="15">
        <f ca="1">(BU969*DCF!G$46-DCF!G$5*MAX(BU969*DCF!G$46,0)-MAX(BU969-BT969,0)/Inputs!$B$24)*DCF!G$6</f>
        <v>-1864.5616102593617</v>
      </c>
      <c r="DC969" s="15">
        <f ca="1">(BV969*DCF!H$46-DCF!H$5*MAX(BV969*DCF!H$46,0)-MAX(BV969-BU969,0)/Inputs!$B$24)*DCF!H$6</f>
        <v>-2357.276829647863</v>
      </c>
      <c r="DD969" s="15">
        <f ca="1">(BW969*DCF!I$46-DCF!I$5*MAX(BW969*DCF!I$46,0)-MAX(BW969-BV969,0)/Inputs!$B$24)*DCF!I$6</f>
        <v>-405.90359779498777</v>
      </c>
      <c r="DE969" s="15">
        <f ca="1">(BX969*DCF!J$46-DCF!J$5*MAX(BX969*DCF!J$46,0)-MAX(BX969-BW969,0)/Inputs!$B$24)*DCF!J$6</f>
        <v>-357.64497884663399</v>
      </c>
      <c r="DF969" s="15">
        <f ca="1">(BY969*DCF!K$46-DCF!K$5*MAX(BY969*DCF!K$46,0)-MAX(BY969-BX969,0)/Inputs!$B$24)*DCF!K$6</f>
        <v>1817.1301110528484</v>
      </c>
      <c r="DG969" s="15">
        <f ca="1">(BZ969*DCF!L$46-DCF!L$5*MAX(BZ969*DCF!L$46,0)-MAX(BZ969-BY969,0)/Inputs!$B$24)*DCF!L$6</f>
        <v>-847.95211789561688</v>
      </c>
      <c r="DH969" s="15">
        <f ca="1">(CA969*DCF!M$46-DCF!M$5*MAX(CA969*DCF!M$46,0)-MAX(CA969-BZ969,0)/Inputs!$B$24)*DCF!M$6</f>
        <v>2074.8279278234722</v>
      </c>
      <c r="DI969" s="15">
        <f ca="1">SUM(CB969:CL969)+BE969*DCF!M$10*(1+Inputs!$B$30)*(1-Inputs!$B$33)*(1-Inputs!$B$30/Inputs!$B$31)/(Inputs!$B$29-Inputs!$B$30)*DCF!M$6</f>
        <v>216434.81355372429</v>
      </c>
      <c r="DJ969" s="15">
        <f ca="1">SUM(CM969:CW969)+BP969*DCF!M$28*(1+Inputs!$B$30)*(1-Inputs!$B$33)*(1-Inputs!$B$30/Inputs!$B$31)/(Inputs!$B$29-Inputs!$B$30)*DCF!M$6</f>
        <v>360219.22343225544</v>
      </c>
      <c r="DK969" s="15">
        <f ca="1">SUM(CX969:DH969)+CA969*DCF!M$46*(1+Inputs!$B$30)*(1-Inputs!$B$33)*(1-Inputs!$B$30/Inputs!$B$31)/(Inputs!$B$29-Inputs!$B$30)*DCF!M$6</f>
        <v>89989.864716580836</v>
      </c>
      <c r="DM969" s="15">
        <f ca="1">DI969+DJ969+DK969+Inputs!$B$34+Inputs!$B$36-Inputs!$B$35</f>
        <v>743494.9017025606</v>
      </c>
    </row>
    <row r="970" spans="1:117" x14ac:dyDescent="0.75">
      <c r="A970" s="11">
        <v>957</v>
      </c>
      <c r="C970" s="24">
        <f t="shared" ca="1" si="545"/>
        <v>-4.1355865194083886E-2</v>
      </c>
      <c r="D970" s="24">
        <f t="shared" ca="1" si="545"/>
        <v>-1.0447594312188426</v>
      </c>
      <c r="E970" s="24">
        <f t="shared" ca="1" si="545"/>
        <v>0.76115091319201877</v>
      </c>
      <c r="F970" s="24">
        <f t="shared" ca="1" si="545"/>
        <v>-1.4802875808802216</v>
      </c>
      <c r="G970" s="24">
        <f t="shared" ca="1" si="545"/>
        <v>3.5372067860240851E-2</v>
      </c>
      <c r="H970" s="24">
        <f t="shared" ca="1" si="545"/>
        <v>0.4285761478162935</v>
      </c>
      <c r="I970" s="24">
        <f t="shared" ca="1" si="545"/>
        <v>-0.88813398956345602</v>
      </c>
      <c r="J970" s="24">
        <f t="shared" ca="1" si="545"/>
        <v>-0.77182289728577258</v>
      </c>
      <c r="K970" s="24">
        <f t="shared" ca="1" si="545"/>
        <v>-0.23572837328266683</v>
      </c>
      <c r="L970" s="24">
        <f t="shared" ca="1" si="545"/>
        <v>-0.61322746426614583</v>
      </c>
      <c r="M970" s="24">
        <f t="shared" ca="1" si="545"/>
        <v>-1.2313405756740994</v>
      </c>
      <c r="N970" s="24">
        <f ca="1">SQRT(Inputs!$B$38)*C970+SQRT(1-Inputs!$B$38)*_xlfn.NORM.S.INV(RAND())</f>
        <v>1.293464599220931</v>
      </c>
      <c r="O970" s="24">
        <f ca="1">SQRT(Inputs!$B$38)*D970+SQRT(1-Inputs!$B$38)*_xlfn.NORM.S.INV(RAND())</f>
        <v>-0.68512274519603544</v>
      </c>
      <c r="P970" s="24">
        <f ca="1">SQRT(Inputs!$B$38)*E970+SQRT(1-Inputs!$B$38)*_xlfn.NORM.S.INV(RAND())</f>
        <v>0.19139933882552704</v>
      </c>
      <c r="Q970" s="24">
        <f ca="1">SQRT(Inputs!$B$38)*F970+SQRT(1-Inputs!$B$38)*_xlfn.NORM.S.INV(RAND())</f>
        <v>-0.3754051077214442</v>
      </c>
      <c r="R970" s="24">
        <f ca="1">SQRT(Inputs!$B$38)*G970+SQRT(1-Inputs!$B$38)*_xlfn.NORM.S.INV(RAND())</f>
        <v>-0.61970875781591783</v>
      </c>
      <c r="S970" s="24">
        <f ca="1">SQRT(Inputs!$B$38)*H970+SQRT(1-Inputs!$B$38)*_xlfn.NORM.S.INV(RAND())</f>
        <v>0.13515909548598221</v>
      </c>
      <c r="T970" s="24">
        <f ca="1">SQRT(Inputs!$B$38)*I970+SQRT(1-Inputs!$B$38)*_xlfn.NORM.S.INV(RAND())</f>
        <v>0.46453289128016578</v>
      </c>
      <c r="U970" s="24">
        <f ca="1">SQRT(Inputs!$B$38)*J970+SQRT(1-Inputs!$B$38)*_xlfn.NORM.S.INV(RAND())</f>
        <v>-0.1285989016789173</v>
      </c>
      <c r="V970" s="24">
        <f ca="1">SQRT(Inputs!$B$38)*K970+SQRT(1-Inputs!$B$38)*_xlfn.NORM.S.INV(RAND())</f>
        <v>-0.6202203931881064</v>
      </c>
      <c r="W970" s="24">
        <f ca="1">SQRT(Inputs!$B$38)*L970+SQRT(1-Inputs!$B$38)*_xlfn.NORM.S.INV(RAND())</f>
        <v>0.77957119561581556</v>
      </c>
      <c r="X970" s="24">
        <f ca="1">SQRT(Inputs!$B$38)*M970+SQRT(1-Inputs!$B$38)*_xlfn.NORM.S.INV(RAND())</f>
        <v>-0.89370727506519831</v>
      </c>
      <c r="Y970" s="24">
        <f ca="1">SQRT(Inputs!$B$38)*C970+SQRT(1-Inputs!$B$38)*_xlfn.NORM.S.INV(RAND())</f>
        <v>-0.19722772450709403</v>
      </c>
      <c r="Z970" s="24">
        <f ca="1">SQRT(Inputs!$B$38)*D970+SQRT(1-Inputs!$B$38)*_xlfn.NORM.S.INV(RAND())</f>
        <v>0.41676689792409982</v>
      </c>
      <c r="AA970" s="24">
        <f ca="1">SQRT(Inputs!$B$38)*E970+SQRT(1-Inputs!$B$38)*_xlfn.NORM.S.INV(RAND())</f>
        <v>0.61455620040197012</v>
      </c>
      <c r="AB970" s="24">
        <f ca="1">SQRT(Inputs!$B$38)*F970+SQRT(1-Inputs!$B$38)*_xlfn.NORM.S.INV(RAND())</f>
        <v>-0.11543096688536347</v>
      </c>
      <c r="AC970" s="24">
        <f ca="1">SQRT(Inputs!$B$38)*G970+SQRT(1-Inputs!$B$38)*_xlfn.NORM.S.INV(RAND())</f>
        <v>-0.18051488474127136</v>
      </c>
      <c r="AD970" s="24">
        <f ca="1">SQRT(Inputs!$B$38)*H970+SQRT(1-Inputs!$B$38)*_xlfn.NORM.S.INV(RAND())</f>
        <v>-8.2216753561779099E-2</v>
      </c>
      <c r="AE970" s="24">
        <f ca="1">SQRT(Inputs!$B$38)*I970+SQRT(1-Inputs!$B$38)*_xlfn.NORM.S.INV(RAND())</f>
        <v>0.43534334700984628</v>
      </c>
      <c r="AF970" s="24">
        <f ca="1">SQRT(Inputs!$B$38)*J970+SQRT(1-Inputs!$B$38)*_xlfn.NORM.S.INV(RAND())</f>
        <v>-0.23839092428505373</v>
      </c>
      <c r="AG970" s="24">
        <f ca="1">SQRT(Inputs!$B$38)*K970+SQRT(1-Inputs!$B$38)*_xlfn.NORM.S.INV(RAND())</f>
        <v>2.1784942790647968</v>
      </c>
      <c r="AH970" s="24">
        <f ca="1">SQRT(Inputs!$B$38)*L970+SQRT(1-Inputs!$B$38)*_xlfn.NORM.S.INV(RAND())</f>
        <v>-0.24457807295062584</v>
      </c>
      <c r="AI970" s="24">
        <f ca="1">SQRT(Inputs!$B$38)*M970+SQRT(1-Inputs!$B$38)*_xlfn.NORM.S.INV(RAND())</f>
        <v>-1.2302506776787112</v>
      </c>
      <c r="AJ970" s="24">
        <f ca="1">SQRT(Inputs!$B$38)*C970+SQRT(1-Inputs!$B$38)*_xlfn.NORM.S.INV(RAND())</f>
        <v>1.4381604742352998</v>
      </c>
      <c r="AK970" s="24">
        <f ca="1">SQRT(Inputs!$B$38)*D970+SQRT(1-Inputs!$B$38)*_xlfn.NORM.S.INV(RAND())</f>
        <v>-0.42827696137131743</v>
      </c>
      <c r="AL970" s="24">
        <f ca="1">SQRT(Inputs!$B$38)*E970+SQRT(1-Inputs!$B$38)*_xlfn.NORM.S.INV(RAND())</f>
        <v>-0.27070110023180016</v>
      </c>
      <c r="AM970" s="24">
        <f ca="1">SQRT(Inputs!$B$38)*F970+SQRT(1-Inputs!$B$38)*_xlfn.NORM.S.INV(RAND())</f>
        <v>0.57370919619275507</v>
      </c>
      <c r="AN970" s="24">
        <f ca="1">SQRT(Inputs!$B$38)*G970+SQRT(1-Inputs!$B$38)*_xlfn.NORM.S.INV(RAND())</f>
        <v>-0.45538524903110167</v>
      </c>
      <c r="AO970" s="24">
        <f ca="1">SQRT(Inputs!$B$38)*H970+SQRT(1-Inputs!$B$38)*_xlfn.NORM.S.INV(RAND())</f>
        <v>0.19517530320944113</v>
      </c>
      <c r="AP970" s="24">
        <f ca="1">SQRT(Inputs!$B$38)*I970+SQRT(1-Inputs!$B$38)*_xlfn.NORM.S.INV(RAND())</f>
        <v>0.35294662406725358</v>
      </c>
      <c r="AQ970" s="24">
        <f ca="1">SQRT(Inputs!$B$38)*J970+SQRT(1-Inputs!$B$38)*_xlfn.NORM.S.INV(RAND())</f>
        <v>1.2335138490291255</v>
      </c>
      <c r="AR970" s="24">
        <f ca="1">SQRT(Inputs!$B$38)*K970+SQRT(1-Inputs!$B$38)*_xlfn.NORM.S.INV(RAND())</f>
        <v>0.77363548709089669</v>
      </c>
      <c r="AS970" s="24">
        <f ca="1">SQRT(Inputs!$B$38)*L970+SQRT(1-Inputs!$B$38)*_xlfn.NORM.S.INV(RAND())</f>
        <v>0.33920533350688209</v>
      </c>
      <c r="AT970" s="24">
        <f ca="1">SQRT(Inputs!$B$38)*M970+SQRT(1-Inputs!$B$38)*_xlfn.NORM.S.INV(RAND())</f>
        <v>-0.85588533256203958</v>
      </c>
      <c r="AU970" s="15">
        <f ca="1">Inputs!$B$6*EXP($B$8-0.5*C$5^2+C$5*N970)</f>
        <v>6117.9937838392116</v>
      </c>
      <c r="AV970" s="15">
        <f t="shared" ca="1" si="510"/>
        <v>6733.4129567860418</v>
      </c>
      <c r="AW970" s="15">
        <f t="shared" ca="1" si="511"/>
        <v>8424.9195681543424</v>
      </c>
      <c r="AX970" s="15">
        <f t="shared" ca="1" si="512"/>
        <v>9814.7018933833951</v>
      </c>
      <c r="AY970" s="15">
        <f t="shared" ca="1" si="513"/>
        <v>11157.136277398178</v>
      </c>
      <c r="AZ970" s="15">
        <f t="shared" ca="1" si="514"/>
        <v>13850.092385212209</v>
      </c>
      <c r="BA970" s="15">
        <f t="shared" ca="1" si="515"/>
        <v>17793.354331657127</v>
      </c>
      <c r="BB970" s="15">
        <f t="shared" ca="1" si="516"/>
        <v>21505.610619820509</v>
      </c>
      <c r="BC970" s="15">
        <f t="shared" ca="1" si="517"/>
        <v>24808.271651583509</v>
      </c>
      <c r="BD970" s="15">
        <f t="shared" ca="1" si="518"/>
        <v>32691.365891041609</v>
      </c>
      <c r="BE970" s="15">
        <f t="shared" ca="1" si="519"/>
        <v>36927.48546155019</v>
      </c>
      <c r="BF970" s="15">
        <f ca="1">Inputs!$B$13*EXP($B$9-0.5*C$6^2+C$6*Y970)</f>
        <v>13300.664698674011</v>
      </c>
      <c r="BG970" s="15">
        <f t="shared" ca="1" si="520"/>
        <v>17475.998556470364</v>
      </c>
      <c r="BH970" s="15">
        <f t="shared" ca="1" si="521"/>
        <v>23643.670655287053</v>
      </c>
      <c r="BI970" s="15">
        <f t="shared" ca="1" si="522"/>
        <v>28433.711017038902</v>
      </c>
      <c r="BJ970" s="15">
        <f t="shared" ca="1" si="523"/>
        <v>33962.559918233514</v>
      </c>
      <c r="BK970" s="15">
        <f t="shared" ca="1" si="524"/>
        <v>41218.642848083284</v>
      </c>
      <c r="BL970" s="15">
        <f t="shared" ca="1" si="525"/>
        <v>53570.748514890431</v>
      </c>
      <c r="BM970" s="15">
        <f t="shared" ca="1" si="526"/>
        <v>63928.474979098319</v>
      </c>
      <c r="BN970" s="15">
        <f t="shared" ca="1" si="527"/>
        <v>102078.17935855253</v>
      </c>
      <c r="BO970" s="15">
        <f t="shared" ca="1" si="528"/>
        <v>122076.26193831975</v>
      </c>
      <c r="BP970" s="15">
        <f t="shared" ca="1" si="529"/>
        <v>130704.31534003555</v>
      </c>
      <c r="BQ970" s="15">
        <f ca="1">Inputs!$B$20*EXP($B$10-0.5*C$7^2+C$7*AJ970)</f>
        <v>7143.9370350990039</v>
      </c>
      <c r="BR970" s="15">
        <f t="shared" ca="1" si="530"/>
        <v>8460.7121289056849</v>
      </c>
      <c r="BS970" s="15">
        <f t="shared" ca="1" si="531"/>
        <v>10719.392642097955</v>
      </c>
      <c r="BT970" s="15">
        <f t="shared" ca="1" si="532"/>
        <v>17180.205270296225</v>
      </c>
      <c r="BU970" s="15">
        <f t="shared" ca="1" si="533"/>
        <v>21325.503488623348</v>
      </c>
      <c r="BV970" s="15">
        <f t="shared" ca="1" si="534"/>
        <v>31003.706074819449</v>
      </c>
      <c r="BW970" s="15">
        <f t="shared" ca="1" si="535"/>
        <v>46619.550091473538</v>
      </c>
      <c r="BX970" s="15">
        <f t="shared" ca="1" si="536"/>
        <v>83498.00256630285</v>
      </c>
      <c r="BY970" s="15">
        <f t="shared" ca="1" si="537"/>
        <v>135659.1894315058</v>
      </c>
      <c r="BZ970" s="15">
        <f t="shared" ca="1" si="538"/>
        <v>202596.39673681051</v>
      </c>
      <c r="CA970" s="15">
        <f t="shared" ca="1" si="539"/>
        <v>244434.05827367262</v>
      </c>
      <c r="CB970" s="15">
        <f ca="1">(AU970*DCF!C$10-DCF!C$5*MAX(AU970*DCF!C$10,0)-MAX(AU970-Inputs!$B$6,0)/Inputs!$B$10)*DCF!C$6</f>
        <v>1034.8335689753005</v>
      </c>
      <c r="CC970" s="15">
        <f ca="1">(AV970*DCF!D$10-DCF!D$5*MAX(AV970*DCF!D$10,0)-MAX(AV970-AU970,0)/Inputs!$B$10)*DCF!D$6</f>
        <v>1491.1699321820736</v>
      </c>
      <c r="CD970" s="15">
        <f ca="1">(AW970*DCF!E$10-DCF!E$5*MAX(AW970*DCF!E$10,0)-MAX(AW970-AV970,0)/Inputs!$B$10)*DCF!E$6</f>
        <v>1564.1824778484711</v>
      </c>
      <c r="CE970" s="15">
        <f ca="1">(AX970*DCF!F$10-DCF!F$5*MAX(AX970*DCF!F$10,0)-MAX(AX970-AW970,0)/Inputs!$B$10)*DCF!F$6</f>
        <v>1853.3545366645556</v>
      </c>
      <c r="CF970" s="15">
        <f ca="1">(AY970*DCF!G$10-DCF!G$5*MAX(AY970*DCF!G$10,0)-MAX(AY970-AX970,0)/Inputs!$B$10)*DCF!G$6</f>
        <v>2040.7755803708658</v>
      </c>
      <c r="CG970" s="15">
        <f ca="1">(AZ970*DCF!H$10-DCF!H$5*MAX(AZ970*DCF!H$10,0)-MAX(AZ970-AY970,0)/Inputs!$B$10)*DCF!H$6</f>
        <v>2210.8227364458749</v>
      </c>
      <c r="CH970" s="15">
        <f ca="1">(BA970*DCF!I$10-DCF!I$5*MAX(BA970*DCF!I$10,0)-MAX(BA970-AZ970,0)/Inputs!$B$10)*DCF!I$6</f>
        <v>2603.3636142227419</v>
      </c>
      <c r="CI970" s="15">
        <f ca="1">(BB970*DCF!J$10-DCF!J$5*MAX(BB970*DCF!J$10,0)-MAX(BB970-BA970,0)/Inputs!$B$10)*DCF!J$6</f>
        <v>3127.8814149554505</v>
      </c>
      <c r="CJ970" s="15">
        <f ca="1">(BC970*DCF!K$10-DCF!K$5*MAX(BC970*DCF!K$10,0)-MAX(BC970-BB970,0)/Inputs!$B$10)*DCF!K$6</f>
        <v>3531.4110440624036</v>
      </c>
      <c r="CK970" s="15">
        <f ca="1">(BD970*DCF!L$10-DCF!L$5*MAX(BD970*DCF!L$10,0)-MAX(BD970-BC970,0)/Inputs!$B$10)*DCF!L$6</f>
        <v>3911.0679107288956</v>
      </c>
      <c r="CL970" s="15">
        <f ca="1">(BE970*DCF!M$10-DCF!M$5*MAX(BE970*DCF!M$10,0)-MAX(BE970-BD970,0)/Inputs!$B$10)*DCF!M$6</f>
        <v>4704.8960751987579</v>
      </c>
      <c r="CM970" s="15">
        <f ca="1">(BF970*DCF!C$28-DCF!C$5*MAX(BF970*DCF!C$28,0)-MAX(BF970-Inputs!$B$13,0)/Inputs!$B$17)*DCF!C$6</f>
        <v>3617.3207428061355</v>
      </c>
      <c r="CN970" s="15">
        <f ca="1">(BG970*DCF!D$28-DCF!D$5*MAX(BG970*DCF!D$28,0)-MAX(BG970-BF970,0)/Inputs!$B$17)*DCF!D$6</f>
        <v>4256.2944886453961</v>
      </c>
      <c r="CO970" s="15">
        <f ca="1">(BH970*DCF!E$28-DCF!E$5*MAX(BH970*DCF!E$28,0)-MAX(BH970-BG970,0)/Inputs!$B$17)*DCF!E$6</f>
        <v>5480.7452652484508</v>
      </c>
      <c r="CP970" s="15">
        <f ca="1">(BI970*DCF!F$28-DCF!F$5*MAX(BI970*DCF!F$28,0)-MAX(BI970-BH970,0)/Inputs!$B$17)*DCF!F$6</f>
        <v>6846.9010124340039</v>
      </c>
      <c r="CQ970" s="15">
        <f ca="1">(BJ970*DCF!G$28-DCF!G$5*MAX(BJ970*DCF!G$28,0)-MAX(BJ970-BI970,0)/Inputs!$B$17)*DCF!G$6</f>
        <v>7881.9460771624363</v>
      </c>
      <c r="CR970" s="15">
        <f ca="1">(BK970*DCF!H$28-DCF!H$5*MAX(BK970*DCF!H$28,0)-MAX(BK970-BJ970,0)/Inputs!$B$17)*DCF!H$6</f>
        <v>9066.433474567204</v>
      </c>
      <c r="CS970" s="15">
        <f ca="1">(BL970*DCF!I$28-DCF!I$5*MAX(BL970*DCF!I$28,0)-MAX(BL970-BK970,0)/Inputs!$B$17)*DCF!I$6</f>
        <v>10824.418368382683</v>
      </c>
      <c r="CT970" s="15">
        <f ca="1">(BM970*DCF!J$28-DCF!J$5*MAX(BM970*DCF!J$28,0)-MAX(BM970-BL970,0)/Inputs!$B$17)*DCF!J$6</f>
        <v>12888.007115057313</v>
      </c>
      <c r="CU970" s="15">
        <f ca="1">(BN970*DCF!K$28-DCF!K$5*MAX(BN970*DCF!K$28,0)-MAX(BN970-BM970,0)/Inputs!$B$17)*DCF!K$6</f>
        <v>16884.369300962746</v>
      </c>
      <c r="CV970" s="15">
        <f ca="1">(BO970*DCF!L$28-DCF!L$5*MAX(BO970*DCF!L$28,0)-MAX(BO970-BN970,0)/Inputs!$B$17)*DCF!L$6</f>
        <v>22093.96023158262</v>
      </c>
      <c r="CW970" s="15">
        <f ca="1">(BP970*DCF!M$28-DCF!M$5*MAX(BP970*DCF!M$28,0)-MAX(BP970-BO970,0)/Inputs!$B$17)*DCF!M$6</f>
        <v>23690.218550882048</v>
      </c>
      <c r="CX970" s="15">
        <f ca="1">(BQ970*DCF!C$46-DCF!C$5*MAX(BQ970*DCF!C$46,0)-MAX(BQ970-Inputs!$B$20,0)/Inputs!$B$24)*DCF!C$6</f>
        <v>-3471.0880150801413</v>
      </c>
      <c r="CY970" s="15">
        <f ca="1">(BR970*DCF!D$46-DCF!D$5*MAX(BR970*DCF!D$46,0)-MAX(BR970-BQ970,0)/Inputs!$B$24)*DCF!D$6</f>
        <v>-2005.9032563484598</v>
      </c>
      <c r="CZ970" s="15">
        <f ca="1">(BS970*DCF!E$46-DCF!E$5*MAX(BS970*DCF!E$46,0)-MAX(BS970-BR970,0)/Inputs!$B$24)*DCF!E$6</f>
        <v>-2157.8965216003126</v>
      </c>
      <c r="DA970" s="15">
        <f ca="1">(BT970*DCF!F$46-DCF!F$5*MAX(BT970*DCF!F$46,0)-MAX(BT970-BS970,0)/Inputs!$B$24)*DCF!F$6</f>
        <v>-3603.757289120972</v>
      </c>
      <c r="DB970" s="15">
        <f ca="1">(BU970*DCF!G$46-DCF!G$5*MAX(BU970*DCF!G$46,0)-MAX(BU970-BT970,0)/Inputs!$B$24)*DCF!G$6</f>
        <v>-2111.7442228598879</v>
      </c>
      <c r="DC970" s="15">
        <f ca="1">(BV970*DCF!H$46-DCF!H$5*MAX(BV970*DCF!H$46,0)-MAX(BV970-BU970,0)/Inputs!$B$24)*DCF!H$6</f>
        <v>-3007.4421543293456</v>
      </c>
      <c r="DD970" s="15">
        <f ca="1">(BW970*DCF!I$46-DCF!I$5*MAX(BW970*DCF!I$46,0)-MAX(BW970-BV970,0)/Inputs!$B$24)*DCF!I$6</f>
        <v>-3406.0081319560991</v>
      </c>
      <c r="DE970" s="15">
        <f ca="1">(BX970*DCF!J$46-DCF!J$5*MAX(BX970*DCF!J$46,0)-MAX(BX970-BW970,0)/Inputs!$B$24)*DCF!J$6</f>
        <v>-6277.0528475301689</v>
      </c>
      <c r="DF970" s="15">
        <f ca="1">(BY970*DCF!K$46-DCF!K$5*MAX(BY970*DCF!K$46,0)-MAX(BY970-BX970,0)/Inputs!$B$24)*DCF!K$6</f>
        <v>-5028.7960911308664</v>
      </c>
      <c r="DG970" s="15">
        <f ca="1">(BZ970*DCF!L$46-DCF!L$5*MAX(BZ970*DCF!L$46,0)-MAX(BZ970-BY970,0)/Inputs!$B$24)*DCF!L$6</f>
        <v>-1143.5598660700512</v>
      </c>
      <c r="DH970" s="15">
        <f ca="1">(CA970*DCF!M$46-DCF!M$5*MAX(CA970*DCF!M$46,0)-MAX(CA970-BZ970,0)/Inputs!$B$24)*DCF!M$6</f>
        <v>10416.24815681478</v>
      </c>
      <c r="DI970" s="15">
        <f ca="1">SUM(CB970:CL970)+BE970*DCF!M$10*(1+Inputs!$B$30)*(1-Inputs!$B$33)*(1-Inputs!$B$30/Inputs!$B$31)/(Inputs!$B$29-Inputs!$B$30)*DCF!M$6</f>
        <v>130843.43924659201</v>
      </c>
      <c r="DJ970" s="15">
        <f ca="1">SUM(CM970:CW970)+BP970*DCF!M$28*(1+Inputs!$B$30)*(1-Inputs!$B$33)*(1-Inputs!$B$30/Inputs!$B$31)/(Inputs!$B$29-Inputs!$B$30)*DCF!M$6</f>
        <v>608533.06526367553</v>
      </c>
      <c r="DK970" s="15">
        <f ca="1">SUM(CX970:DH970)+CA970*DCF!M$46*(1+Inputs!$B$30)*(1-Inputs!$B$33)*(1-Inputs!$B$30/Inputs!$B$31)/(Inputs!$B$29-Inputs!$B$30)*DCF!M$6</f>
        <v>356127.00891713717</v>
      </c>
      <c r="DM970" s="15">
        <f ca="1">DI970+DJ970+DK970+Inputs!$B$34+Inputs!$B$36-Inputs!$B$35</f>
        <v>1172354.5134274047</v>
      </c>
    </row>
    <row r="971" spans="1:117" x14ac:dyDescent="0.75">
      <c r="A971" s="11">
        <v>958</v>
      </c>
      <c r="C971" s="24">
        <f t="shared" ca="1" si="545"/>
        <v>-0.83104803469091126</v>
      </c>
      <c r="D971" s="24">
        <f t="shared" ca="1" si="545"/>
        <v>0.2349039472820503</v>
      </c>
      <c r="E971" s="24">
        <f t="shared" ca="1" si="545"/>
        <v>8.0908940880327195E-3</v>
      </c>
      <c r="F971" s="24">
        <f t="shared" ca="1" si="545"/>
        <v>0.42886702887008665</v>
      </c>
      <c r="G971" s="24">
        <f t="shared" ca="1" si="545"/>
        <v>-0.99678320025694533</v>
      </c>
      <c r="H971" s="24">
        <f t="shared" ca="1" si="545"/>
        <v>-1.3057356136872525E-2</v>
      </c>
      <c r="I971" s="24">
        <f t="shared" ca="1" si="545"/>
        <v>0.4764741316822812</v>
      </c>
      <c r="J971" s="24">
        <f t="shared" ca="1" si="545"/>
        <v>-1.9015317566946479</v>
      </c>
      <c r="K971" s="24">
        <f t="shared" ca="1" si="545"/>
        <v>-5.7172581600912299E-2</v>
      </c>
      <c r="L971" s="24">
        <f t="shared" ca="1" si="545"/>
        <v>0.42689479105986849</v>
      </c>
      <c r="M971" s="24">
        <f t="shared" ca="1" si="545"/>
        <v>-0.57389534120505226</v>
      </c>
      <c r="N971" s="24">
        <f ca="1">SQRT(Inputs!$B$38)*C971+SQRT(1-Inputs!$B$38)*_xlfn.NORM.S.INV(RAND())</f>
        <v>0.48389756015176194</v>
      </c>
      <c r="O971" s="24">
        <f ca="1">SQRT(Inputs!$B$38)*D971+SQRT(1-Inputs!$B$38)*_xlfn.NORM.S.INV(RAND())</f>
        <v>1.916541561541272</v>
      </c>
      <c r="P971" s="24">
        <f ca="1">SQRT(Inputs!$B$38)*E971+SQRT(1-Inputs!$B$38)*_xlfn.NORM.S.INV(RAND())</f>
        <v>-0.15629801775825922</v>
      </c>
      <c r="Q971" s="24">
        <f ca="1">SQRT(Inputs!$B$38)*F971+SQRT(1-Inputs!$B$38)*_xlfn.NORM.S.INV(RAND())</f>
        <v>-0.36204848090973785</v>
      </c>
      <c r="R971" s="24">
        <f ca="1">SQRT(Inputs!$B$38)*G971+SQRT(1-Inputs!$B$38)*_xlfn.NORM.S.INV(RAND())</f>
        <v>-1.0058264094383125</v>
      </c>
      <c r="S971" s="24">
        <f ca="1">SQRT(Inputs!$B$38)*H971+SQRT(1-Inputs!$B$38)*_xlfn.NORM.S.INV(RAND())</f>
        <v>1.0095639238507981</v>
      </c>
      <c r="T971" s="24">
        <f ca="1">SQRT(Inputs!$B$38)*I971+SQRT(1-Inputs!$B$38)*_xlfn.NORM.S.INV(RAND())</f>
        <v>-0.54217738764953993</v>
      </c>
      <c r="U971" s="24">
        <f ca="1">SQRT(Inputs!$B$38)*J971+SQRT(1-Inputs!$B$38)*_xlfn.NORM.S.INV(RAND())</f>
        <v>0.2970767171706703</v>
      </c>
      <c r="V971" s="24">
        <f ca="1">SQRT(Inputs!$B$38)*K971+SQRT(1-Inputs!$B$38)*_xlfn.NORM.S.INV(RAND())</f>
        <v>-0.38278149037045484</v>
      </c>
      <c r="W971" s="24">
        <f ca="1">SQRT(Inputs!$B$38)*L971+SQRT(1-Inputs!$B$38)*_xlfn.NORM.S.INV(RAND())</f>
        <v>0.75129245802096289</v>
      </c>
      <c r="X971" s="24">
        <f ca="1">SQRT(Inputs!$B$38)*M971+SQRT(1-Inputs!$B$38)*_xlfn.NORM.S.INV(RAND())</f>
        <v>7.1029057415333663E-2</v>
      </c>
      <c r="Y971" s="24">
        <f ca="1">SQRT(Inputs!$B$38)*C971+SQRT(1-Inputs!$B$38)*_xlfn.NORM.S.INV(RAND())</f>
        <v>0.70014406622034686</v>
      </c>
      <c r="Z971" s="24">
        <f ca="1">SQRT(Inputs!$B$38)*D971+SQRT(1-Inputs!$B$38)*_xlfn.NORM.S.INV(RAND())</f>
        <v>0.63314025159783638</v>
      </c>
      <c r="AA971" s="24">
        <f ca="1">SQRT(Inputs!$B$38)*E971+SQRT(1-Inputs!$B$38)*_xlfn.NORM.S.INV(RAND())</f>
        <v>0.3146236799329768</v>
      </c>
      <c r="AB971" s="24">
        <f ca="1">SQRT(Inputs!$B$38)*F971+SQRT(1-Inputs!$B$38)*_xlfn.NORM.S.INV(RAND())</f>
        <v>0.85812414955797933</v>
      </c>
      <c r="AC971" s="24">
        <f ca="1">SQRT(Inputs!$B$38)*G971+SQRT(1-Inputs!$B$38)*_xlfn.NORM.S.INV(RAND())</f>
        <v>-0.9757035092050319</v>
      </c>
      <c r="AD971" s="24">
        <f ca="1">SQRT(Inputs!$B$38)*H971+SQRT(1-Inputs!$B$38)*_xlfn.NORM.S.INV(RAND())</f>
        <v>-5.3976697812380604E-2</v>
      </c>
      <c r="AE971" s="24">
        <f ca="1">SQRT(Inputs!$B$38)*I971+SQRT(1-Inputs!$B$38)*_xlfn.NORM.S.INV(RAND())</f>
        <v>0.39511376634894191</v>
      </c>
      <c r="AF971" s="24">
        <f ca="1">SQRT(Inputs!$B$38)*J971+SQRT(1-Inputs!$B$38)*_xlfn.NORM.S.INV(RAND())</f>
        <v>-2.4345921177466341</v>
      </c>
      <c r="AG971" s="24">
        <f ca="1">SQRT(Inputs!$B$38)*K971+SQRT(1-Inputs!$B$38)*_xlfn.NORM.S.INV(RAND())</f>
        <v>0.20348314013816812</v>
      </c>
      <c r="AH971" s="24">
        <f ca="1">SQRT(Inputs!$B$38)*L971+SQRT(1-Inputs!$B$38)*_xlfn.NORM.S.INV(RAND())</f>
        <v>0.21743279066130514</v>
      </c>
      <c r="AI971" s="24">
        <f ca="1">SQRT(Inputs!$B$38)*M971+SQRT(1-Inputs!$B$38)*_xlfn.NORM.S.INV(RAND())</f>
        <v>0.68518115266362911</v>
      </c>
      <c r="AJ971" s="24">
        <f ca="1">SQRT(Inputs!$B$38)*C971+SQRT(1-Inputs!$B$38)*_xlfn.NORM.S.INV(RAND())</f>
        <v>-1.2863265363233503</v>
      </c>
      <c r="AK971" s="24">
        <f ca="1">SQRT(Inputs!$B$38)*D971+SQRT(1-Inputs!$B$38)*_xlfn.NORM.S.INV(RAND())</f>
        <v>-0.32142379909349839</v>
      </c>
      <c r="AL971" s="24">
        <f ca="1">SQRT(Inputs!$B$38)*E971+SQRT(1-Inputs!$B$38)*_xlfn.NORM.S.INV(RAND())</f>
        <v>0.59673066191193036</v>
      </c>
      <c r="AM971" s="24">
        <f ca="1">SQRT(Inputs!$B$38)*F971+SQRT(1-Inputs!$B$38)*_xlfn.NORM.S.INV(RAND())</f>
        <v>-0.67711010299053864</v>
      </c>
      <c r="AN971" s="24">
        <f ca="1">SQRT(Inputs!$B$38)*G971+SQRT(1-Inputs!$B$38)*_xlfn.NORM.S.INV(RAND())</f>
        <v>-1.1365350570889237</v>
      </c>
      <c r="AO971" s="24">
        <f ca="1">SQRT(Inputs!$B$38)*H971+SQRT(1-Inputs!$B$38)*_xlfn.NORM.S.INV(RAND())</f>
        <v>0.16737175898955864</v>
      </c>
      <c r="AP971" s="24">
        <f ca="1">SQRT(Inputs!$B$38)*I971+SQRT(1-Inputs!$B$38)*_xlfn.NORM.S.INV(RAND())</f>
        <v>-0.21306998120817744</v>
      </c>
      <c r="AQ971" s="24">
        <f ca="1">SQRT(Inputs!$B$38)*J971+SQRT(1-Inputs!$B$38)*_xlfn.NORM.S.INV(RAND())</f>
        <v>-1.14465648654129</v>
      </c>
      <c r="AR971" s="24">
        <f ca="1">SQRT(Inputs!$B$38)*K971+SQRT(1-Inputs!$B$38)*_xlfn.NORM.S.INV(RAND())</f>
        <v>-0.44468115562994692</v>
      </c>
      <c r="AS971" s="24">
        <f ca="1">SQRT(Inputs!$B$38)*L971+SQRT(1-Inputs!$B$38)*_xlfn.NORM.S.INV(RAND())</f>
        <v>-0.61564119283696517</v>
      </c>
      <c r="AT971" s="24">
        <f ca="1">SQRT(Inputs!$B$38)*M971+SQRT(1-Inputs!$B$38)*_xlfn.NORM.S.INV(RAND())</f>
        <v>0.77988911922881388</v>
      </c>
      <c r="AU971" s="15">
        <f ca="1">Inputs!$B$6*EXP($B$8-0.5*C$5^2+C$5*N971)</f>
        <v>5366.5600861508301</v>
      </c>
      <c r="AV971" s="15">
        <f t="shared" ca="1" si="510"/>
        <v>8658.6857750240579</v>
      </c>
      <c r="AW971" s="15">
        <f t="shared" ca="1" si="511"/>
        <v>10337.488184654412</v>
      </c>
      <c r="AX971" s="15">
        <f t="shared" ca="1" si="512"/>
        <v>12062.881882180902</v>
      </c>
      <c r="AY971" s="15">
        <f t="shared" ca="1" si="513"/>
        <v>13108.188370870821</v>
      </c>
      <c r="AZ971" s="15">
        <f t="shared" ca="1" si="514"/>
        <v>17916.796771289642</v>
      </c>
      <c r="BA971" s="15">
        <f t="shared" ca="1" si="515"/>
        <v>20716.07109044247</v>
      </c>
      <c r="BB971" s="15">
        <f t="shared" ca="1" si="516"/>
        <v>26129.028437878544</v>
      </c>
      <c r="BC971" s="15">
        <f t="shared" ca="1" si="517"/>
        <v>30840.541891940335</v>
      </c>
      <c r="BD971" s="15">
        <f t="shared" ca="1" si="518"/>
        <v>40533.102284184017</v>
      </c>
      <c r="BE971" s="15">
        <f t="shared" ca="1" si="519"/>
        <v>49990.480870037602</v>
      </c>
      <c r="BF971" s="15">
        <f ca="1">Inputs!$B$13*EXP($B$9-0.5*C$6^2+C$6*Y971)</f>
        <v>15890.411805626323</v>
      </c>
      <c r="BG971" s="15">
        <f t="shared" ca="1" si="520"/>
        <v>21709.986810038277</v>
      </c>
      <c r="BH971" s="15">
        <f t="shared" ca="1" si="521"/>
        <v>27946.539302120709</v>
      </c>
      <c r="BI971" s="15">
        <f t="shared" ca="1" si="522"/>
        <v>39041.393805164029</v>
      </c>
      <c r="BJ971" s="15">
        <f t="shared" ca="1" si="523"/>
        <v>41582.643845132377</v>
      </c>
      <c r="BK971" s="15">
        <f t="shared" ca="1" si="524"/>
        <v>50661.156390213546</v>
      </c>
      <c r="BL971" s="15">
        <f t="shared" ca="1" si="525"/>
        <v>65500.553027302027</v>
      </c>
      <c r="BM971" s="15">
        <f t="shared" ca="1" si="526"/>
        <v>59500.904795144896</v>
      </c>
      <c r="BN971" s="15">
        <f t="shared" ca="1" si="527"/>
        <v>74985.026862661398</v>
      </c>
      <c r="BO971" s="15">
        <f t="shared" ca="1" si="528"/>
        <v>94622.913939535414</v>
      </c>
      <c r="BP971" s="15">
        <f t="shared" ca="1" si="529"/>
        <v>125864.11171152128</v>
      </c>
      <c r="BQ971" s="15">
        <f ca="1">Inputs!$B$20*EXP($B$10-0.5*C$7^2+C$7*AJ971)</f>
        <v>2718.1069202597287</v>
      </c>
      <c r="BR971" s="15">
        <f t="shared" ca="1" si="530"/>
        <v>3330.2234289249868</v>
      </c>
      <c r="BS971" s="15">
        <f t="shared" ca="1" si="531"/>
        <v>5412.9242543359696</v>
      </c>
      <c r="BT971" s="15">
        <f t="shared" ca="1" si="532"/>
        <v>6248.6323245680669</v>
      </c>
      <c r="BU971" s="15">
        <f t="shared" ca="1" si="533"/>
        <v>6577.7367453221023</v>
      </c>
      <c r="BV971" s="15">
        <f t="shared" ca="1" si="534"/>
        <v>9503.2103490625577</v>
      </c>
      <c r="BW971" s="15">
        <f t="shared" ca="1" si="535"/>
        <v>12676.449767084448</v>
      </c>
      <c r="BX971" s="15">
        <f t="shared" ca="1" si="536"/>
        <v>14094.533432056862</v>
      </c>
      <c r="BY971" s="15">
        <f t="shared" ca="1" si="537"/>
        <v>18138.123603212498</v>
      </c>
      <c r="BZ971" s="15">
        <f t="shared" ca="1" si="538"/>
        <v>22726.983987306747</v>
      </c>
      <c r="CA971" s="15">
        <f t="shared" ca="1" si="539"/>
        <v>36670.078316090796</v>
      </c>
      <c r="CB971" s="15">
        <f ca="1">(AU971*DCF!C$10-DCF!C$5*MAX(AU971*DCF!C$10,0)-MAX(AU971-Inputs!$B$6,0)/Inputs!$B$10)*DCF!C$6</f>
        <v>1040.191425175979</v>
      </c>
      <c r="CC971" s="15">
        <f ca="1">(AV971*DCF!D$10-DCF!D$5*MAX(AV971*DCF!D$10,0)-MAX(AV971-AU971,0)/Inputs!$B$10)*DCF!D$6</f>
        <v>1307.7973088098611</v>
      </c>
      <c r="CD971" s="15">
        <f ca="1">(AW971*DCF!E$10-DCF!E$5*MAX(AW971*DCF!E$10,0)-MAX(AW971-AV971,0)/Inputs!$B$10)*DCF!E$6</f>
        <v>2008.6256382020397</v>
      </c>
      <c r="CE971" s="15">
        <f ca="1">(AX971*DCF!F$10-DCF!F$5*MAX(AX971*DCF!F$10,0)-MAX(AX971-AW971,0)/Inputs!$B$10)*DCF!F$6</f>
        <v>2274.2962395389918</v>
      </c>
      <c r="CF971" s="15">
        <f ca="1">(AY971*DCF!G$10-DCF!G$5*MAX(AY971*DCF!G$10,0)-MAX(AY971-AX971,0)/Inputs!$B$10)*DCF!G$6</f>
        <v>2499.883174352779</v>
      </c>
      <c r="CG971" s="15">
        <f ca="1">(AZ971*DCF!H$10-DCF!H$5*MAX(AZ971*DCF!H$10,0)-MAX(AZ971-AY971,0)/Inputs!$B$10)*DCF!H$6</f>
        <v>2624.7043173419811</v>
      </c>
      <c r="CH971" s="15">
        <f ca="1">(BA971*DCF!I$10-DCF!I$5*MAX(BA971*DCF!I$10,0)-MAX(BA971-AZ971,0)/Inputs!$B$10)*DCF!I$6</f>
        <v>3324.891397597904</v>
      </c>
      <c r="CI971" s="15">
        <f ca="1">(BB971*DCF!J$10-DCF!J$5*MAX(BB971*DCF!J$10,0)-MAX(BB971-BA971,0)/Inputs!$B$10)*DCF!J$6</f>
        <v>3663.5574201342902</v>
      </c>
      <c r="CJ971" s="15">
        <f ca="1">(BC971*DCF!K$10-DCF!K$5*MAX(BC971*DCF!K$10,0)-MAX(BC971-BB971,0)/Inputs!$B$10)*DCF!K$6</f>
        <v>4305.2917814949433</v>
      </c>
      <c r="CK971" s="15">
        <f ca="1">(BD971*DCF!L$10-DCF!L$5*MAX(BD971*DCF!L$10,0)-MAX(BD971-BC971,0)/Inputs!$B$10)*DCF!L$6</f>
        <v>4859.7576056513135</v>
      </c>
      <c r="CL971" s="15">
        <f ca="1">(BE971*DCF!M$10-DCF!M$5*MAX(BE971*DCF!M$10,0)-MAX(BE971-BD971,0)/Inputs!$B$10)*DCF!M$6</f>
        <v>5924.5185066762588</v>
      </c>
      <c r="CM971" s="15">
        <f ca="1">(BF971*DCF!C$28-DCF!C$5*MAX(BF971*DCF!C$28,0)-MAX(BF971-Inputs!$B$13,0)/Inputs!$B$17)*DCF!C$6</f>
        <v>3809.6005558736169</v>
      </c>
      <c r="CN971" s="15">
        <f ca="1">(BG971*DCF!D$28-DCF!D$5*MAX(BG971*DCF!D$28,0)-MAX(BG971-BF971,0)/Inputs!$B$17)*DCF!D$6</f>
        <v>5152.5096568132712</v>
      </c>
      <c r="CO971" s="15">
        <f ca="1">(BH971*DCF!E$28-DCF!E$5*MAX(BH971*DCF!E$28,0)-MAX(BH971-BG971,0)/Inputs!$B$17)*DCF!E$6</f>
        <v>6685.8189074298807</v>
      </c>
      <c r="CP971" s="15">
        <f ca="1">(BI971*DCF!F$28-DCF!F$5*MAX(BI971*DCF!F$28,0)-MAX(BI971-BH971,0)/Inputs!$B$17)*DCF!F$6</f>
        <v>8578.7164042848381</v>
      </c>
      <c r="CQ971" s="15">
        <f ca="1">(BJ971*DCF!G$28-DCF!G$5*MAX(BJ971*DCF!G$28,0)-MAX(BJ971-BI971,0)/Inputs!$B$17)*DCF!G$6</f>
        <v>10361.519279991742</v>
      </c>
      <c r="CR971" s="15">
        <f ca="1">(BK971*DCF!H$28-DCF!H$5*MAX(BK971*DCF!H$28,0)-MAX(BK971-BJ971,0)/Inputs!$B$17)*DCF!H$6</f>
        <v>11118.516831860501</v>
      </c>
      <c r="CS971" s="15">
        <f ca="1">(BL971*DCF!I$28-DCF!I$5*MAX(BL971*DCF!I$28,0)-MAX(BL971-BK971,0)/Inputs!$B$17)*DCF!I$6</f>
        <v>13272.745623779816</v>
      </c>
      <c r="CT971" s="15">
        <f ca="1">(BM971*DCF!J$28-DCF!J$5*MAX(BM971*DCF!J$28,0)-MAX(BM971-BL971,0)/Inputs!$B$17)*DCF!J$6</f>
        <v>13273.641321519031</v>
      </c>
      <c r="CU971" s="15">
        <f ca="1">(BN971*DCF!K$28-DCF!K$5*MAX(BN971*DCF!K$28,0)-MAX(BN971-BM971,0)/Inputs!$B$17)*DCF!K$6</f>
        <v>13938.981693652178</v>
      </c>
      <c r="CV971" s="15">
        <f ca="1">(BO971*DCF!L$28-DCF!L$5*MAX(BO971*DCF!L$28,0)-MAX(BO971-BN971,0)/Inputs!$B$17)*DCF!L$6</f>
        <v>16657.197785295495</v>
      </c>
      <c r="CW971" s="15">
        <f ca="1">(BP971*DCF!M$28-DCF!M$5*MAX(BP971*DCF!M$28,0)-MAX(BP971-BO971,0)/Inputs!$B$17)*DCF!M$6</f>
        <v>20415.822436933202</v>
      </c>
      <c r="CX971" s="15">
        <f ca="1">(BQ971*DCF!C$46-DCF!C$5*MAX(BQ971*DCF!C$46,0)-MAX(BQ971-Inputs!$B$20,0)/Inputs!$B$24)*DCF!C$6</f>
        <v>-627.738318766681</v>
      </c>
      <c r="CY971" s="15">
        <f ca="1">(BR971*DCF!D$46-DCF!D$5*MAX(BR971*DCF!D$46,0)-MAX(BR971-BQ971,0)/Inputs!$B$24)*DCF!D$6</f>
        <v>-829.57651072233693</v>
      </c>
      <c r="CZ971" s="15">
        <f ca="1">(BS971*DCF!E$46-DCF!E$5*MAX(BS971*DCF!E$46,0)-MAX(BS971-BR971,0)/Inputs!$B$24)*DCF!E$6</f>
        <v>-1461.0310472136057</v>
      </c>
      <c r="DA971" s="15">
        <f ca="1">(BT971*DCF!F$46-DCF!F$5*MAX(BT971*DCF!F$46,0)-MAX(BT971-BS971,0)/Inputs!$B$24)*DCF!F$6</f>
        <v>-759.37263986120354</v>
      </c>
      <c r="DB971" s="15">
        <f ca="1">(BU971*DCF!G$46-DCF!G$5*MAX(BU971*DCF!G$46,0)-MAX(BU971-BT971,0)/Inputs!$B$24)*DCF!G$6</f>
        <v>-331.96629292393146</v>
      </c>
      <c r="DC971" s="15">
        <f ca="1">(BV971*DCF!H$46-DCF!H$5*MAX(BV971*DCF!H$46,0)-MAX(BV971-BU971,0)/Inputs!$B$24)*DCF!H$6</f>
        <v>-909.07299768818461</v>
      </c>
      <c r="DD971" s="15">
        <f ca="1">(BW971*DCF!I$46-DCF!I$5*MAX(BW971*DCF!I$46,0)-MAX(BW971-BV971,0)/Inputs!$B$24)*DCF!I$6</f>
        <v>-618.146758010805</v>
      </c>
      <c r="DE971" s="15">
        <f ca="1">(BX971*DCF!J$46-DCF!J$5*MAX(BX971*DCF!J$46,0)-MAX(BX971-BW971,0)/Inputs!$B$24)*DCF!J$6</f>
        <v>215.17407023455993</v>
      </c>
      <c r="DF971" s="15">
        <f ca="1">(BY971*DCF!K$46-DCF!K$5*MAX(BY971*DCF!K$46,0)-MAX(BY971-BX971,0)/Inputs!$B$24)*DCF!K$6</f>
        <v>45.538212814375704</v>
      </c>
      <c r="DG971" s="15">
        <f ca="1">(BZ971*DCF!L$46-DCF!L$5*MAX(BZ971*DCF!L$46,0)-MAX(BZ971-BY971,0)/Inputs!$B$24)*DCF!L$6</f>
        <v>532.53704843006074</v>
      </c>
      <c r="DH971" s="15">
        <f ca="1">(CA971*DCF!M$46-DCF!M$5*MAX(CA971*DCF!M$46,0)-MAX(CA971-BZ971,0)/Inputs!$B$24)*DCF!M$6</f>
        <v>-40.100106422069636</v>
      </c>
      <c r="DI971" s="15">
        <f ca="1">SUM(CB971:CL971)+BE971*DCF!M$10*(1+Inputs!$B$30)*(1-Inputs!$B$33)*(1-Inputs!$B$30/Inputs!$B$31)/(Inputs!$B$29-Inputs!$B$30)*DCF!M$6</f>
        <v>172957.68413196475</v>
      </c>
      <c r="DJ971" s="15">
        <f ca="1">SUM(CM971:CW971)+BP971*DCF!M$28*(1+Inputs!$B$30)*(1-Inputs!$B$33)*(1-Inputs!$B$30/Inputs!$B$31)/(Inputs!$B$29-Inputs!$B$30)*DCF!M$6</f>
        <v>590307.05352908198</v>
      </c>
      <c r="DK971" s="15">
        <f ca="1">SUM(CX971:DH971)+CA971*DCF!M$46*(1+Inputs!$B$30)*(1-Inputs!$B$33)*(1-Inputs!$B$30/Inputs!$B$31)/(Inputs!$B$29-Inputs!$B$30)*DCF!M$6</f>
        <v>51912.529585017968</v>
      </c>
      <c r="DM971" s="15">
        <f ca="1">DI971+DJ971+DK971+Inputs!$B$34+Inputs!$B$36-Inputs!$B$35</f>
        <v>892028.26724606461</v>
      </c>
    </row>
    <row r="972" spans="1:117" x14ac:dyDescent="0.75">
      <c r="A972" s="11">
        <v>959</v>
      </c>
      <c r="C972" s="24">
        <f t="shared" ca="1" si="545"/>
        <v>0.21119565901541926</v>
      </c>
      <c r="D972" s="24">
        <f t="shared" ca="1" si="545"/>
        <v>-0.80299006974436382</v>
      </c>
      <c r="E972" s="24">
        <f t="shared" ca="1" si="545"/>
        <v>0.67403834680185559</v>
      </c>
      <c r="F972" s="24">
        <f t="shared" ca="1" si="545"/>
        <v>-1.4620929731780443</v>
      </c>
      <c r="G972" s="24">
        <f t="shared" ca="1" si="545"/>
        <v>0.29109543476471145</v>
      </c>
      <c r="H972" s="24">
        <f t="shared" ca="1" si="545"/>
        <v>0.68385108456428834</v>
      </c>
      <c r="I972" s="24">
        <f t="shared" ca="1" si="545"/>
        <v>1.215729420183101</v>
      </c>
      <c r="J972" s="24">
        <f t="shared" ca="1" si="545"/>
        <v>2.5637882418820324</v>
      </c>
      <c r="K972" s="24">
        <f t="shared" ca="1" si="545"/>
        <v>1.2557495934726288</v>
      </c>
      <c r="L972" s="24">
        <f t="shared" ca="1" si="545"/>
        <v>2.5310358996405022</v>
      </c>
      <c r="M972" s="24">
        <f t="shared" ca="1" si="545"/>
        <v>1.3064463425957917</v>
      </c>
      <c r="N972" s="24">
        <f ca="1">SQRT(Inputs!$B$38)*C972+SQRT(1-Inputs!$B$38)*_xlfn.NORM.S.INV(RAND())</f>
        <v>-0.38267728462867012</v>
      </c>
      <c r="O972" s="24">
        <f ca="1">SQRT(Inputs!$B$38)*D972+SQRT(1-Inputs!$B$38)*_xlfn.NORM.S.INV(RAND())</f>
        <v>-0.58636530515320717</v>
      </c>
      <c r="P972" s="24">
        <f ca="1">SQRT(Inputs!$B$38)*E972+SQRT(1-Inputs!$B$38)*_xlfn.NORM.S.INV(RAND())</f>
        <v>1.2916395663299314</v>
      </c>
      <c r="Q972" s="24">
        <f ca="1">SQRT(Inputs!$B$38)*F972+SQRT(1-Inputs!$B$38)*_xlfn.NORM.S.INV(RAND())</f>
        <v>-0.19706975520958614</v>
      </c>
      <c r="R972" s="24">
        <f ca="1">SQRT(Inputs!$B$38)*G972+SQRT(1-Inputs!$B$38)*_xlfn.NORM.S.INV(RAND())</f>
        <v>0.56294196014606035</v>
      </c>
      <c r="S972" s="24">
        <f ca="1">SQRT(Inputs!$B$38)*H972+SQRT(1-Inputs!$B$38)*_xlfn.NORM.S.INV(RAND())</f>
        <v>1.9658075224236837</v>
      </c>
      <c r="T972" s="24">
        <f ca="1">SQRT(Inputs!$B$38)*I972+SQRT(1-Inputs!$B$38)*_xlfn.NORM.S.INV(RAND())</f>
        <v>0.35817412047724795</v>
      </c>
      <c r="U972" s="24">
        <f ca="1">SQRT(Inputs!$B$38)*J972+SQRT(1-Inputs!$B$38)*_xlfn.NORM.S.INV(RAND())</f>
        <v>0.86416467607000191</v>
      </c>
      <c r="V972" s="24">
        <f ca="1">SQRT(Inputs!$B$38)*K972+SQRT(1-Inputs!$B$38)*_xlfn.NORM.S.INV(RAND())</f>
        <v>-0.15478318060838681</v>
      </c>
      <c r="W972" s="24">
        <f ca="1">SQRT(Inputs!$B$38)*L972+SQRT(1-Inputs!$B$38)*_xlfn.NORM.S.INV(RAND())</f>
        <v>1.9280412488613332</v>
      </c>
      <c r="X972" s="24">
        <f ca="1">SQRT(Inputs!$B$38)*M972+SQRT(1-Inputs!$B$38)*_xlfn.NORM.S.INV(RAND())</f>
        <v>0.44299440373506804</v>
      </c>
      <c r="Y972" s="24">
        <f ca="1">SQRT(Inputs!$B$38)*C972+SQRT(1-Inputs!$B$38)*_xlfn.NORM.S.INV(RAND())</f>
        <v>-0.57108512549690926</v>
      </c>
      <c r="Z972" s="24">
        <f ca="1">SQRT(Inputs!$B$38)*D972+SQRT(1-Inputs!$B$38)*_xlfn.NORM.S.INV(RAND())</f>
        <v>-0.72859973781684018</v>
      </c>
      <c r="AA972" s="24">
        <f ca="1">SQRT(Inputs!$B$38)*E972+SQRT(1-Inputs!$B$38)*_xlfn.NORM.S.INV(RAND())</f>
        <v>-0.96309097160488166</v>
      </c>
      <c r="AB972" s="24">
        <f ca="1">SQRT(Inputs!$B$38)*F972+SQRT(1-Inputs!$B$38)*_xlfn.NORM.S.INV(RAND())</f>
        <v>-2.6519866136655441</v>
      </c>
      <c r="AC972" s="24">
        <f ca="1">SQRT(Inputs!$B$38)*G972+SQRT(1-Inputs!$B$38)*_xlfn.NORM.S.INV(RAND())</f>
        <v>-4.8350861138515999E-2</v>
      </c>
      <c r="AD972" s="24">
        <f ca="1">SQRT(Inputs!$B$38)*H972+SQRT(1-Inputs!$B$38)*_xlfn.NORM.S.INV(RAND())</f>
        <v>2.5009013901950041</v>
      </c>
      <c r="AE972" s="24">
        <f ca="1">SQRT(Inputs!$B$38)*I972+SQRT(1-Inputs!$B$38)*_xlfn.NORM.S.INV(RAND())</f>
        <v>-0.36657899972383001</v>
      </c>
      <c r="AF972" s="24">
        <f ca="1">SQRT(Inputs!$B$38)*J972+SQRT(1-Inputs!$B$38)*_xlfn.NORM.S.INV(RAND())</f>
        <v>1.6841818479578372</v>
      </c>
      <c r="AG972" s="24">
        <f ca="1">SQRT(Inputs!$B$38)*K972+SQRT(1-Inputs!$B$38)*_xlfn.NORM.S.INV(RAND())</f>
        <v>-0.70470492427150999</v>
      </c>
      <c r="AH972" s="24">
        <f ca="1">SQRT(Inputs!$B$38)*L972+SQRT(1-Inputs!$B$38)*_xlfn.NORM.S.INV(RAND())</f>
        <v>1.6956434528093276</v>
      </c>
      <c r="AI972" s="24">
        <f ca="1">SQRT(Inputs!$B$38)*M972+SQRT(1-Inputs!$B$38)*_xlfn.NORM.S.INV(RAND())</f>
        <v>0.44274057067251255</v>
      </c>
      <c r="AJ972" s="24">
        <f ca="1">SQRT(Inputs!$B$38)*C972+SQRT(1-Inputs!$B$38)*_xlfn.NORM.S.INV(RAND())</f>
        <v>0.7183374395322365</v>
      </c>
      <c r="AK972" s="24">
        <f ca="1">SQRT(Inputs!$B$38)*D972+SQRT(1-Inputs!$B$38)*_xlfn.NORM.S.INV(RAND())</f>
        <v>-0.71322465424612114</v>
      </c>
      <c r="AL972" s="24">
        <f ca="1">SQRT(Inputs!$B$38)*E972+SQRT(1-Inputs!$B$38)*_xlfn.NORM.S.INV(RAND())</f>
        <v>1.3952439497356721</v>
      </c>
      <c r="AM972" s="24">
        <f ca="1">SQRT(Inputs!$B$38)*F972+SQRT(1-Inputs!$B$38)*_xlfn.NORM.S.INV(RAND())</f>
        <v>-0.10668440141214752</v>
      </c>
      <c r="AN972" s="24">
        <f ca="1">SQRT(Inputs!$B$38)*G972+SQRT(1-Inputs!$B$38)*_xlfn.NORM.S.INV(RAND())</f>
        <v>1.0818095522160214</v>
      </c>
      <c r="AO972" s="24">
        <f ca="1">SQRT(Inputs!$B$38)*H972+SQRT(1-Inputs!$B$38)*_xlfn.NORM.S.INV(RAND())</f>
        <v>0.32080853492092831</v>
      </c>
      <c r="AP972" s="24">
        <f ca="1">SQRT(Inputs!$B$38)*I972+SQRT(1-Inputs!$B$38)*_xlfn.NORM.S.INV(RAND())</f>
        <v>0.59918279260667273</v>
      </c>
      <c r="AQ972" s="24">
        <f ca="1">SQRT(Inputs!$B$38)*J972+SQRT(1-Inputs!$B$38)*_xlfn.NORM.S.INV(RAND())</f>
        <v>1.0783253188253257</v>
      </c>
      <c r="AR972" s="24">
        <f ca="1">SQRT(Inputs!$B$38)*K972+SQRT(1-Inputs!$B$38)*_xlfn.NORM.S.INV(RAND())</f>
        <v>-0.24266518717970187</v>
      </c>
      <c r="AS972" s="24">
        <f ca="1">SQRT(Inputs!$B$38)*L972+SQRT(1-Inputs!$B$38)*_xlfn.NORM.S.INV(RAND())</f>
        <v>1.3688212454389246</v>
      </c>
      <c r="AT972" s="24">
        <f ca="1">SQRT(Inputs!$B$38)*M972+SQRT(1-Inputs!$B$38)*_xlfn.NORM.S.INV(RAND())</f>
        <v>1.1980052429817905</v>
      </c>
      <c r="AU972" s="15">
        <f ca="1">Inputs!$B$6*EXP($B$8-0.5*C$5^2+C$5*N972)</f>
        <v>4664.1797504999349</v>
      </c>
      <c r="AV972" s="15">
        <f t="shared" ca="1" si="510"/>
        <v>5208.4400894696164</v>
      </c>
      <c r="AW972" s="15">
        <f t="shared" ca="1" si="511"/>
        <v>7559.415516043392</v>
      </c>
      <c r="AX972" s="15">
        <f t="shared" ca="1" si="512"/>
        <v>9004.8322684077448</v>
      </c>
      <c r="AY972" s="15">
        <f t="shared" ca="1" si="513"/>
        <v>11752.647816179762</v>
      </c>
      <c r="AZ972" s="15">
        <f t="shared" ca="1" si="514"/>
        <v>17847.814993541833</v>
      </c>
      <c r="BA972" s="15">
        <f t="shared" ca="1" si="515"/>
        <v>22675.447861805394</v>
      </c>
      <c r="BB972" s="15">
        <f t="shared" ca="1" si="516"/>
        <v>30272.394028320974</v>
      </c>
      <c r="BC972" s="15">
        <f t="shared" ca="1" si="517"/>
        <v>36526.136878146623</v>
      </c>
      <c r="BD972" s="15">
        <f t="shared" ca="1" si="518"/>
        <v>53591.06790057569</v>
      </c>
      <c r="BE972" s="15">
        <f t="shared" ca="1" si="519"/>
        <v>68372.77751404974</v>
      </c>
      <c r="BF972" s="15">
        <f ca="1">Inputs!$B$13*EXP($B$9-0.5*C$6^2+C$6*Y972)</f>
        <v>12350.513548069395</v>
      </c>
      <c r="BG972" s="15">
        <f t="shared" ca="1" si="520"/>
        <v>13197.717958582774</v>
      </c>
      <c r="BH972" s="15">
        <f t="shared" ca="1" si="521"/>
        <v>13744.606677159627</v>
      </c>
      <c r="BI972" s="15">
        <f t="shared" ca="1" si="522"/>
        <v>11186.427192617402</v>
      </c>
      <c r="BJ972" s="15">
        <f t="shared" ca="1" si="523"/>
        <v>13618.583983513048</v>
      </c>
      <c r="BK972" s="15">
        <f t="shared" ca="1" si="524"/>
        <v>23493.9157430866</v>
      </c>
      <c r="BL972" s="15">
        <f t="shared" ca="1" si="525"/>
        <v>27520.511148599795</v>
      </c>
      <c r="BM972" s="15">
        <f t="shared" ca="1" si="526"/>
        <v>41701.197738299634</v>
      </c>
      <c r="BN972" s="15">
        <f t="shared" ca="1" si="527"/>
        <v>47133.937365659003</v>
      </c>
      <c r="BO972" s="15">
        <f t="shared" ca="1" si="528"/>
        <v>70628.380057863964</v>
      </c>
      <c r="BP972" s="15">
        <f t="shared" ca="1" si="529"/>
        <v>91402.020835960138</v>
      </c>
      <c r="BQ972" s="15">
        <f ca="1">Inputs!$B$20*EXP($B$10-0.5*C$7^2+C$7*AJ972)</f>
        <v>5534.2456014250529</v>
      </c>
      <c r="BR972" s="15">
        <f t="shared" ca="1" si="530"/>
        <v>5987.2420803572722</v>
      </c>
      <c r="BS972" s="15">
        <f t="shared" ca="1" si="531"/>
        <v>12240.085979536734</v>
      </c>
      <c r="BT972" s="15">
        <f t="shared" ca="1" si="532"/>
        <v>16410.649625163936</v>
      </c>
      <c r="BU972" s="15">
        <f t="shared" ca="1" si="533"/>
        <v>29548.445639147743</v>
      </c>
      <c r="BV972" s="15">
        <f t="shared" ca="1" si="534"/>
        <v>44191.796465258245</v>
      </c>
      <c r="BW972" s="15">
        <f t="shared" ca="1" si="535"/>
        <v>70005.100562411753</v>
      </c>
      <c r="BX972" s="15">
        <f t="shared" ca="1" si="536"/>
        <v>121541.95918707464</v>
      </c>
      <c r="BY972" s="15">
        <f t="shared" ca="1" si="537"/>
        <v>162574.95753106222</v>
      </c>
      <c r="BZ972" s="15">
        <f t="shared" ca="1" si="538"/>
        <v>293385.49463989655</v>
      </c>
      <c r="CA972" s="15">
        <f t="shared" ca="1" si="539"/>
        <v>509890.07757381606</v>
      </c>
      <c r="CB972" s="15">
        <f ca="1">(AU972*DCF!C$10-DCF!C$5*MAX(AU972*DCF!C$10,0)-MAX(AU972-Inputs!$B$6,0)/Inputs!$B$10)*DCF!C$6</f>
        <v>1045.1995221620189</v>
      </c>
      <c r="CC972" s="15">
        <f ca="1">(AV972*DCF!D$10-DCF!D$5*MAX(AV972*DCF!D$10,0)-MAX(AV972-AU972,0)/Inputs!$B$10)*DCF!D$6</f>
        <v>1136.818346432088</v>
      </c>
      <c r="CD972" s="15">
        <f ca="1">(AW972*DCF!E$10-DCF!E$5*MAX(AW972*DCF!E$10,0)-MAX(AW972-AV972,0)/Inputs!$B$10)*DCF!E$6</f>
        <v>1215.8116829868952</v>
      </c>
      <c r="CE972" s="15">
        <f ca="1">(AX972*DCF!F$10-DCF!F$5*MAX(AX972*DCF!F$10,0)-MAX(AX972-AW972,0)/Inputs!$B$10)*DCF!F$6</f>
        <v>1664.985143260373</v>
      </c>
      <c r="CF972" s="15">
        <f ca="1">(AY972*DCF!G$10-DCF!G$5*MAX(AY972*DCF!G$10,0)-MAX(AY972-AX972,0)/Inputs!$B$10)*DCF!G$6</f>
        <v>1893.3361409930524</v>
      </c>
      <c r="CG972" s="15">
        <f ca="1">(AZ972*DCF!H$10-DCF!H$5*MAX(AZ972*DCF!H$10,0)-MAX(AZ972-AY972,0)/Inputs!$B$10)*DCF!H$6</f>
        <v>2382.8598802507445</v>
      </c>
      <c r="CH972" s="15">
        <f ca="1">(BA972*DCF!I$10-DCF!I$5*MAX(BA972*DCF!I$10,0)-MAX(BA972-AZ972,0)/Inputs!$B$10)*DCF!I$6</f>
        <v>3350.0761861314227</v>
      </c>
      <c r="CI972" s="15">
        <f ca="1">(BB972*DCF!J$10-DCF!J$5*MAX(BB972*DCF!J$10,0)-MAX(BB972-BA972,0)/Inputs!$B$10)*DCF!J$6</f>
        <v>4043.6210531217162</v>
      </c>
      <c r="CJ972" s="15">
        <f ca="1">(BC972*DCF!K$10-DCF!K$5*MAX(BC972*DCF!K$10,0)-MAX(BC972-BB972,0)/Inputs!$B$10)*DCF!K$6</f>
        <v>5004.6926247312504</v>
      </c>
      <c r="CK972" s="15">
        <f ca="1">(BD972*DCF!L$10-DCF!L$5*MAX(BD972*DCF!L$10,0)-MAX(BD972-BC972,0)/Inputs!$B$10)*DCF!L$6</f>
        <v>5875.780238878715</v>
      </c>
      <c r="CL972" s="15">
        <f ca="1">(BE972*DCF!M$10-DCF!M$5*MAX(BE972*DCF!M$10,0)-MAX(BE972-BD972,0)/Inputs!$B$10)*DCF!M$6</f>
        <v>7882.4500893948389</v>
      </c>
      <c r="CM972" s="15">
        <f ca="1">(BF972*DCF!C$28-DCF!C$5*MAX(BF972*DCF!C$28,0)-MAX(BF972-Inputs!$B$13,0)/Inputs!$B$17)*DCF!C$6</f>
        <v>3546.7752887215834</v>
      </c>
      <c r="CN972" s="15">
        <f ca="1">(BG972*DCF!D$28-DCF!D$5*MAX(BG972*DCF!D$28,0)-MAX(BG972-BF972,0)/Inputs!$B$17)*DCF!D$6</f>
        <v>3706.2847837015543</v>
      </c>
      <c r="CO972" s="15">
        <f ca="1">(BH972*DCF!E$28-DCF!E$5*MAX(BH972*DCF!E$28,0)-MAX(BH972-BG972,0)/Inputs!$B$17)*DCF!E$6</f>
        <v>3784.9331149056848</v>
      </c>
      <c r="CP972" s="15">
        <f ca="1">(BI972*DCF!F$28-DCF!F$5*MAX(BI972*DCF!F$28,0)-MAX(BI972-BH972,0)/Inputs!$B$17)*DCF!F$6</f>
        <v>3036.8203226553151</v>
      </c>
      <c r="CQ972" s="15">
        <f ca="1">(BJ972*DCF!G$28-DCF!G$5*MAX(BJ972*DCF!G$28,0)-MAX(BJ972-BI972,0)/Inputs!$B$17)*DCF!G$6</f>
        <v>3124.3801929681172</v>
      </c>
      <c r="CR972" s="15">
        <f ca="1">(BK972*DCF!H$28-DCF!H$5*MAX(BK972*DCF!H$28,0)-MAX(BK972-BJ972,0)/Inputs!$B$17)*DCF!H$6</f>
        <v>4275.955146688787</v>
      </c>
      <c r="CS972" s="15">
        <f ca="1">(BL972*DCF!I$28-DCF!I$5*MAX(BL972*DCF!I$28,0)-MAX(BL972-BK972,0)/Inputs!$B$17)*DCF!I$6</f>
        <v>5893.5918941375339</v>
      </c>
      <c r="CT972" s="15">
        <f ca="1">(BM972*DCF!J$28-DCF!J$5*MAX(BM972*DCF!J$28,0)-MAX(BM972-BL972,0)/Inputs!$B$17)*DCF!J$6</f>
        <v>7422.5857778587379</v>
      </c>
      <c r="CU972" s="15">
        <f ca="1">(BN972*DCF!K$28-DCF!K$5*MAX(BN972*DCF!K$28,0)-MAX(BN972-BM972,0)/Inputs!$B$17)*DCF!K$6</f>
        <v>9288.4590362191739</v>
      </c>
      <c r="CV972" s="15">
        <f ca="1">(BO972*DCF!L$28-DCF!L$5*MAX(BO972*DCF!L$28,0)-MAX(BO972-BN972,0)/Inputs!$B$17)*DCF!L$6</f>
        <v>11433.408935045056</v>
      </c>
      <c r="CW972" s="15">
        <f ca="1">(BP972*DCF!M$28-DCF!M$5*MAX(BP972*DCF!M$28,0)-MAX(BP972-BO972,0)/Inputs!$B$17)*DCF!M$6</f>
        <v>15025.913931314875</v>
      </c>
      <c r="CX972" s="15">
        <f ca="1">(BQ972*DCF!C$46-DCF!C$5*MAX(BQ972*DCF!C$46,0)-MAX(BQ972-Inputs!$B$20,0)/Inputs!$B$24)*DCF!C$6</f>
        <v>-2355.8283612644709</v>
      </c>
      <c r="CY972" s="15">
        <f ca="1">(BR972*DCF!D$46-DCF!D$5*MAX(BR972*DCF!D$46,0)-MAX(BR972-BQ972,0)/Inputs!$B$24)*DCF!D$6</f>
        <v>-1215.1724361749771</v>
      </c>
      <c r="CZ972" s="15">
        <f ca="1">(BS972*DCF!E$46-DCF!E$5*MAX(BS972*DCF!E$46,0)-MAX(BS972-BR972,0)/Inputs!$B$24)*DCF!E$6</f>
        <v>-3912.1104056555196</v>
      </c>
      <c r="DA972" s="15">
        <f ca="1">(BT972*DCF!F$46-DCF!F$5*MAX(BT972*DCF!F$46,0)-MAX(BT972-BS972,0)/Inputs!$B$24)*DCF!F$6</f>
        <v>-2713.7613266931303</v>
      </c>
      <c r="DB972" s="15">
        <f ca="1">(BU972*DCF!G$46-DCF!G$5*MAX(BU972*DCF!G$46,0)-MAX(BU972-BT972,0)/Inputs!$B$24)*DCF!G$6</f>
        <v>-5413.2463386500731</v>
      </c>
      <c r="DC972" s="15">
        <f ca="1">(BV972*DCF!H$46-DCF!H$5*MAX(BV972*DCF!H$46,0)-MAX(BV972-BU972,0)/Inputs!$B$24)*DCF!H$6</f>
        <v>-4550.3315479147432</v>
      </c>
      <c r="DD972" s="15">
        <f ca="1">(BW972*DCF!I$46-DCF!I$5*MAX(BW972*DCF!I$46,0)-MAX(BW972-BV972,0)/Inputs!$B$24)*DCF!I$6</f>
        <v>-5793.2060750605269</v>
      </c>
      <c r="DE972" s="15">
        <f ca="1">(BX972*DCF!J$46-DCF!J$5*MAX(BX972*DCF!J$46,0)-MAX(BX972-BW972,0)/Inputs!$B$24)*DCF!J$6</f>
        <v>-8568.3839288209365</v>
      </c>
      <c r="DF972" s="15">
        <f ca="1">(BY972*DCF!K$46-DCF!K$5*MAX(BY972*DCF!K$46,0)-MAX(BY972-BX972,0)/Inputs!$B$24)*DCF!K$6</f>
        <v>-765.16795921500068</v>
      </c>
      <c r="DG972" s="15">
        <f ca="1">(BZ972*DCF!L$46-DCF!L$5*MAX(BZ972*DCF!L$46,0)-MAX(BZ972-BY972,0)/Inputs!$B$24)*DCF!L$6</f>
        <v>-9322.4763134139521</v>
      </c>
      <c r="DH972" s="15">
        <f ca="1">(CA972*DCF!M$46-DCF!M$5*MAX(CA972*DCF!M$46,0)-MAX(CA972-BZ972,0)/Inputs!$B$24)*DCF!M$6</f>
        <v>-5288.2445917860614</v>
      </c>
      <c r="DI972" s="15">
        <f ca="1">SUM(CB972:CL972)+BE972*DCF!M$10*(1+Inputs!$B$30)*(1-Inputs!$B$33)*(1-Inputs!$B$30/Inputs!$B$31)/(Inputs!$B$29-Inputs!$B$30)*DCF!M$6</f>
        <v>225777.97486632556</v>
      </c>
      <c r="DJ972" s="15">
        <f ca="1">SUM(CM972:CW972)+BP972*DCF!M$28*(1+Inputs!$B$30)*(1-Inputs!$B$33)*(1-Inputs!$B$30/Inputs!$B$31)/(Inputs!$B$29-Inputs!$B$30)*DCF!M$6</f>
        <v>409703.15196165047</v>
      </c>
      <c r="DK972" s="15">
        <f ca="1">SUM(CX972:DH972)+CA972*DCF!M$46*(1+Inputs!$B$30)*(1-Inputs!$B$33)*(1-Inputs!$B$30/Inputs!$B$31)/(Inputs!$B$29-Inputs!$B$30)*DCF!M$6</f>
        <v>738452.53098545049</v>
      </c>
      <c r="DM972" s="15">
        <f ca="1">DI972+DJ972+DK972+Inputs!$B$34+Inputs!$B$36-Inputs!$B$35</f>
        <v>1450784.6578134266</v>
      </c>
    </row>
    <row r="973" spans="1:117" x14ac:dyDescent="0.75">
      <c r="A973" s="11">
        <v>960</v>
      </c>
      <c r="C973" s="24">
        <f t="shared" ca="1" si="545"/>
        <v>0.67934206359846849</v>
      </c>
      <c r="D973" s="24">
        <f t="shared" ca="1" si="545"/>
        <v>-1.5777132922504915</v>
      </c>
      <c r="E973" s="24">
        <f t="shared" ca="1" si="545"/>
        <v>0.53652652143952495</v>
      </c>
      <c r="F973" s="24">
        <f t="shared" ca="1" si="545"/>
        <v>0.40749131485914875</v>
      </c>
      <c r="G973" s="24">
        <f t="shared" ca="1" si="545"/>
        <v>-2.4042317136267228</v>
      </c>
      <c r="H973" s="24">
        <f t="shared" ca="1" si="545"/>
        <v>-1.0181274763860322</v>
      </c>
      <c r="I973" s="24">
        <f t="shared" ca="1" si="545"/>
        <v>-0.60644409632088203</v>
      </c>
      <c r="J973" s="24">
        <f t="shared" ca="1" si="545"/>
        <v>-0.33255667304008413</v>
      </c>
      <c r="K973" s="24">
        <f t="shared" ca="1" si="545"/>
        <v>-0.17536752923646065</v>
      </c>
      <c r="L973" s="24">
        <f t="shared" ca="1" si="545"/>
        <v>0.70682160039596742</v>
      </c>
      <c r="M973" s="24">
        <f t="shared" ca="1" si="545"/>
        <v>-1.8607401408940791</v>
      </c>
      <c r="N973" s="24">
        <f ca="1">SQRT(Inputs!$B$38)*C973+SQRT(1-Inputs!$B$38)*_xlfn.NORM.S.INV(RAND())</f>
        <v>0.7779313924205612</v>
      </c>
      <c r="O973" s="24">
        <f ca="1">SQRT(Inputs!$B$38)*D973+SQRT(1-Inputs!$B$38)*_xlfn.NORM.S.INV(RAND())</f>
        <v>0.103192655141645</v>
      </c>
      <c r="P973" s="24">
        <f ca="1">SQRT(Inputs!$B$38)*E973+SQRT(1-Inputs!$B$38)*_xlfn.NORM.S.INV(RAND())</f>
        <v>0.32376562386351249</v>
      </c>
      <c r="Q973" s="24">
        <f ca="1">SQRT(Inputs!$B$38)*F973+SQRT(1-Inputs!$B$38)*_xlfn.NORM.S.INV(RAND())</f>
        <v>6.7673350262739629E-2</v>
      </c>
      <c r="R973" s="24">
        <f ca="1">SQRT(Inputs!$B$38)*G973+SQRT(1-Inputs!$B$38)*_xlfn.NORM.S.INV(RAND())</f>
        <v>-1.6502788529949566</v>
      </c>
      <c r="S973" s="24">
        <f ca="1">SQRT(Inputs!$B$38)*H973+SQRT(1-Inputs!$B$38)*_xlfn.NORM.S.INV(RAND())</f>
        <v>-1.0364332698108154</v>
      </c>
      <c r="T973" s="24">
        <f ca="1">SQRT(Inputs!$B$38)*I973+SQRT(1-Inputs!$B$38)*_xlfn.NORM.S.INV(RAND())</f>
        <v>-0.60657027301376532</v>
      </c>
      <c r="U973" s="24">
        <f ca="1">SQRT(Inputs!$B$38)*J973+SQRT(1-Inputs!$B$38)*_xlfn.NORM.S.INV(RAND())</f>
        <v>0.58381724833891269</v>
      </c>
      <c r="V973" s="24">
        <f ca="1">SQRT(Inputs!$B$38)*K973+SQRT(1-Inputs!$B$38)*_xlfn.NORM.S.INV(RAND())</f>
        <v>7.714862570489299E-2</v>
      </c>
      <c r="W973" s="24">
        <f ca="1">SQRT(Inputs!$B$38)*L973+SQRT(1-Inputs!$B$38)*_xlfn.NORM.S.INV(RAND())</f>
        <v>1.1782067122613173</v>
      </c>
      <c r="X973" s="24">
        <f ca="1">SQRT(Inputs!$B$38)*M973+SQRT(1-Inputs!$B$38)*_xlfn.NORM.S.INV(RAND())</f>
        <v>-0.79601858797483938</v>
      </c>
      <c r="Y973" s="24">
        <f ca="1">SQRT(Inputs!$B$38)*C973+SQRT(1-Inputs!$B$38)*_xlfn.NORM.S.INV(RAND())</f>
        <v>1.1219863357233684</v>
      </c>
      <c r="Z973" s="24">
        <f ca="1">SQRT(Inputs!$B$38)*D973+SQRT(1-Inputs!$B$38)*_xlfn.NORM.S.INV(RAND())</f>
        <v>-2.2538634196361631</v>
      </c>
      <c r="AA973" s="24">
        <f ca="1">SQRT(Inputs!$B$38)*E973+SQRT(1-Inputs!$B$38)*_xlfn.NORM.S.INV(RAND())</f>
        <v>2.5993533351722267</v>
      </c>
      <c r="AB973" s="24">
        <f ca="1">SQRT(Inputs!$B$38)*F973+SQRT(1-Inputs!$B$38)*_xlfn.NORM.S.INV(RAND())</f>
        <v>0.88233320876479437</v>
      </c>
      <c r="AC973" s="24">
        <f ca="1">SQRT(Inputs!$B$38)*G973+SQRT(1-Inputs!$B$38)*_xlfn.NORM.S.INV(RAND())</f>
        <v>-1.5591052197522612</v>
      </c>
      <c r="AD973" s="24">
        <f ca="1">SQRT(Inputs!$B$38)*H973+SQRT(1-Inputs!$B$38)*_xlfn.NORM.S.INV(RAND())</f>
        <v>-1.5983381267986103</v>
      </c>
      <c r="AE973" s="24">
        <f ca="1">SQRT(Inputs!$B$38)*I973+SQRT(1-Inputs!$B$38)*_xlfn.NORM.S.INV(RAND())</f>
        <v>-0.15048648975779624</v>
      </c>
      <c r="AF973" s="24">
        <f ca="1">SQRT(Inputs!$B$38)*J973+SQRT(1-Inputs!$B$38)*_xlfn.NORM.S.INV(RAND())</f>
        <v>0.92083432479997052</v>
      </c>
      <c r="AG973" s="24">
        <f ca="1">SQRT(Inputs!$B$38)*K973+SQRT(1-Inputs!$B$38)*_xlfn.NORM.S.INV(RAND())</f>
        <v>0.78544662739394622</v>
      </c>
      <c r="AH973" s="24">
        <f ca="1">SQRT(Inputs!$B$38)*L973+SQRT(1-Inputs!$B$38)*_xlfn.NORM.S.INV(RAND())</f>
        <v>1.3113052980820985</v>
      </c>
      <c r="AI973" s="24">
        <f ca="1">SQRT(Inputs!$B$38)*M973+SQRT(1-Inputs!$B$38)*_xlfn.NORM.S.INV(RAND())</f>
        <v>-1.2174953131762047</v>
      </c>
      <c r="AJ973" s="24">
        <f ca="1">SQRT(Inputs!$B$38)*C973+SQRT(1-Inputs!$B$38)*_xlfn.NORM.S.INV(RAND())</f>
        <v>-0.4236933920514987</v>
      </c>
      <c r="AK973" s="24">
        <f ca="1">SQRT(Inputs!$B$38)*D973+SQRT(1-Inputs!$B$38)*_xlfn.NORM.S.INV(RAND())</f>
        <v>-0.26824718926924485</v>
      </c>
      <c r="AL973" s="24">
        <f ca="1">SQRT(Inputs!$B$38)*E973+SQRT(1-Inputs!$B$38)*_xlfn.NORM.S.INV(RAND())</f>
        <v>0.5656056119095858</v>
      </c>
      <c r="AM973" s="24">
        <f ca="1">SQRT(Inputs!$B$38)*F973+SQRT(1-Inputs!$B$38)*_xlfn.NORM.S.INV(RAND())</f>
        <v>0.56425705803872972</v>
      </c>
      <c r="AN973" s="24">
        <f ca="1">SQRT(Inputs!$B$38)*G973+SQRT(1-Inputs!$B$38)*_xlfn.NORM.S.INV(RAND())</f>
        <v>0.24998373910056571</v>
      </c>
      <c r="AO973" s="24">
        <f ca="1">SQRT(Inputs!$B$38)*H973+SQRT(1-Inputs!$B$38)*_xlfn.NORM.S.INV(RAND())</f>
        <v>-0.91993881985996584</v>
      </c>
      <c r="AP973" s="24">
        <f ca="1">SQRT(Inputs!$B$38)*I973+SQRT(1-Inputs!$B$38)*_xlfn.NORM.S.INV(RAND())</f>
        <v>-1.2474291713542986</v>
      </c>
      <c r="AQ973" s="24">
        <f ca="1">SQRT(Inputs!$B$38)*J973+SQRT(1-Inputs!$B$38)*_xlfn.NORM.S.INV(RAND())</f>
        <v>0.30181929255774842</v>
      </c>
      <c r="AR973" s="24">
        <f ca="1">SQRT(Inputs!$B$38)*K973+SQRT(1-Inputs!$B$38)*_xlfn.NORM.S.INV(RAND())</f>
        <v>0.37342608728446586</v>
      </c>
      <c r="AS973" s="24">
        <f ca="1">SQRT(Inputs!$B$38)*L973+SQRT(1-Inputs!$B$38)*_xlfn.NORM.S.INV(RAND())</f>
        <v>0.83350347500390543</v>
      </c>
      <c r="AT973" s="24">
        <f ca="1">SQRT(Inputs!$B$38)*M973+SQRT(1-Inputs!$B$38)*_xlfn.NORM.S.INV(RAND())</f>
        <v>-0.78630446362760187</v>
      </c>
      <c r="AU973" s="15">
        <f ca="1">Inputs!$B$6*EXP($B$8-0.5*C$5^2+C$5*N973)</f>
        <v>5628.1640294563776</v>
      </c>
      <c r="AV973" s="15">
        <f t="shared" ca="1" si="510"/>
        <v>6955.542257436322</v>
      </c>
      <c r="AW973" s="15">
        <f t="shared" ca="1" si="511"/>
        <v>8859.6237351419331</v>
      </c>
      <c r="AX973" s="15">
        <f t="shared" ca="1" si="512"/>
        <v>10908.550118879604</v>
      </c>
      <c r="AY973" s="15">
        <f t="shared" ca="1" si="513"/>
        <v>10994.405988858714</v>
      </c>
      <c r="AZ973" s="15">
        <f t="shared" ca="1" si="514"/>
        <v>11996.130132345636</v>
      </c>
      <c r="BA973" s="15">
        <f t="shared" ca="1" si="515"/>
        <v>13777.211811553238</v>
      </c>
      <c r="BB973" s="15">
        <f t="shared" ca="1" si="516"/>
        <v>17883.552933964569</v>
      </c>
      <c r="BC973" s="15">
        <f t="shared" ca="1" si="517"/>
        <v>22066.523482996043</v>
      </c>
      <c r="BD973" s="15">
        <f t="shared" ca="1" si="518"/>
        <v>30183.075188578663</v>
      </c>
      <c r="BE973" s="15">
        <f t="shared" ca="1" si="519"/>
        <v>34398.879588936099</v>
      </c>
      <c r="BF973" s="15">
        <f ca="1">Inputs!$B$13*EXP($B$9-0.5*C$6^2+C$6*Y973)</f>
        <v>17276.464674809788</v>
      </c>
      <c r="BG973" s="15">
        <f t="shared" ca="1" si="520"/>
        <v>14019.865565390361</v>
      </c>
      <c r="BH973" s="15">
        <f t="shared" ca="1" si="521"/>
        <v>26362.316967447365</v>
      </c>
      <c r="BI973" s="15">
        <f t="shared" ca="1" si="522"/>
        <v>36965.717791972173</v>
      </c>
      <c r="BJ973" s="15">
        <f t="shared" ca="1" si="523"/>
        <v>36196.288594076315</v>
      </c>
      <c r="BK973" s="15">
        <f t="shared" ca="1" si="524"/>
        <v>35736.719753175719</v>
      </c>
      <c r="BL973" s="15">
        <f t="shared" ca="1" si="525"/>
        <v>43050.446825457882</v>
      </c>
      <c r="BM973" s="15">
        <f t="shared" ca="1" si="526"/>
        <v>59331.600575774253</v>
      </c>
      <c r="BN973" s="15">
        <f t="shared" ca="1" si="527"/>
        <v>80172.381796099857</v>
      </c>
      <c r="BO973" s="15">
        <f t="shared" ca="1" si="528"/>
        <v>114886.22597956839</v>
      </c>
      <c r="BP973" s="15">
        <f t="shared" ca="1" si="529"/>
        <v>123183.99425212717</v>
      </c>
      <c r="BQ973" s="15">
        <f ca="1">Inputs!$B$20*EXP($B$10-0.5*C$7^2+C$7*AJ973)</f>
        <v>3690.9973105611703</v>
      </c>
      <c r="BR973" s="15">
        <f t="shared" ca="1" si="530"/>
        <v>4599.2271038487024</v>
      </c>
      <c r="BS973" s="15">
        <f t="shared" ca="1" si="531"/>
        <v>7409.0271395994605</v>
      </c>
      <c r="BT973" s="15">
        <f t="shared" ca="1" si="532"/>
        <v>11845.20218961691</v>
      </c>
      <c r="BU973" s="15">
        <f t="shared" ca="1" si="533"/>
        <v>17439.657530038552</v>
      </c>
      <c r="BV973" s="15">
        <f t="shared" ca="1" si="534"/>
        <v>19721.634432353807</v>
      </c>
      <c r="BW973" s="15">
        <f t="shared" ca="1" si="535"/>
        <v>21134.592228781625</v>
      </c>
      <c r="BX973" s="15">
        <f t="shared" ca="1" si="536"/>
        <v>31403.935272605275</v>
      </c>
      <c r="BY973" s="15">
        <f t="shared" ca="1" si="537"/>
        <v>47261.042499272553</v>
      </c>
      <c r="BZ973" s="15">
        <f t="shared" ca="1" si="538"/>
        <v>77294.675507950102</v>
      </c>
      <c r="CA973" s="15">
        <f t="shared" ca="1" si="539"/>
        <v>94416.836818009077</v>
      </c>
      <c r="CB973" s="15">
        <f ca="1">(AU973*DCF!C$10-DCF!C$5*MAX(AU973*DCF!C$10,0)-MAX(AU973-Inputs!$B$6,0)/Inputs!$B$10)*DCF!C$6</f>
        <v>1038.3261424317081</v>
      </c>
      <c r="CC973" s="15">
        <f ca="1">(AV973*DCF!D$10-DCF!D$5*MAX(AV973*DCF!D$10,0)-MAX(AV973-AU973,0)/Inputs!$B$10)*DCF!D$6</f>
        <v>1371.7198620613021</v>
      </c>
      <c r="CD973" s="15">
        <f ca="1">(AW973*DCF!E$10-DCF!E$5*MAX(AW973*DCF!E$10,0)-MAX(AW973-AV973,0)/Inputs!$B$10)*DCF!E$6</f>
        <v>1616.6680871170195</v>
      </c>
      <c r="CE973" s="15">
        <f ca="1">(AX973*DCF!F$10-DCF!F$5*MAX(AX973*DCF!F$10,0)-MAX(AX973-AW973,0)/Inputs!$B$10)*DCF!F$6</f>
        <v>1954.9883245649798</v>
      </c>
      <c r="CF973" s="15">
        <f ca="1">(AY973*DCF!G$10-DCF!G$5*MAX(AY973*DCF!G$10,0)-MAX(AY973-AX973,0)/Inputs!$B$10)*DCF!G$6</f>
        <v>2248.7827621832898</v>
      </c>
      <c r="CG973" s="15">
        <f ca="1">(AZ973*DCF!H$10-DCF!H$5*MAX(AZ973*DCF!H$10,0)-MAX(AZ973-AY973,0)/Inputs!$B$10)*DCF!H$6</f>
        <v>2151.183189846462</v>
      </c>
      <c r="CH973" s="15">
        <f ca="1">(BA973*DCF!I$10-DCF!I$5*MAX(BA973*DCF!I$10,0)-MAX(BA973-AZ973,0)/Inputs!$B$10)*DCF!I$6</f>
        <v>2224.4342048996914</v>
      </c>
      <c r="CI973" s="15">
        <f ca="1">(BB973*DCF!J$10-DCF!J$5*MAX(BB973*DCF!J$10,0)-MAX(BB973-BA973,0)/Inputs!$B$10)*DCF!J$6</f>
        <v>2446.6108490804313</v>
      </c>
      <c r="CJ973" s="15">
        <f ca="1">(BC973*DCF!K$10-DCF!K$5*MAX(BC973*DCF!K$10,0)-MAX(BC973-BB973,0)/Inputs!$B$10)*DCF!K$6</f>
        <v>2966.8036900035922</v>
      </c>
      <c r="CK973" s="15">
        <f ca="1">(BD973*DCF!L$10-DCF!L$5*MAX(BD973*DCF!L$10,0)-MAX(BD973-BC973,0)/Inputs!$B$10)*DCF!L$6</f>
        <v>3502.580144847343</v>
      </c>
      <c r="CL973" s="15">
        <f ca="1">(BE973*DCF!M$10-DCF!M$5*MAX(BE973*DCF!M$10,0)-MAX(BE973-BD973,0)/Inputs!$B$10)*DCF!M$6</f>
        <v>4350.5039456071399</v>
      </c>
      <c r="CM973" s="15">
        <f ca="1">(BF973*DCF!C$28-DCF!C$5*MAX(BF973*DCF!C$28,0)-MAX(BF973-Inputs!$B$13,0)/Inputs!$B$17)*DCF!C$6</f>
        <v>3912.5102129103138</v>
      </c>
      <c r="CN973" s="15">
        <f ca="1">(BG973*DCF!D$28-DCF!D$5*MAX(BG973*DCF!D$28,0)-MAX(BG973-BF973,0)/Inputs!$B$17)*DCF!D$6</f>
        <v>4129.1737605283743</v>
      </c>
      <c r="CO973" s="15">
        <f ca="1">(BH973*DCF!E$28-DCF!E$5*MAX(BH973*DCF!E$28,0)-MAX(BH973-BG973,0)/Inputs!$B$17)*DCF!E$6</f>
        <v>5033.7503040981419</v>
      </c>
      <c r="CP973" s="15">
        <f ca="1">(BI973*DCF!F$28-DCF!F$5*MAX(BI973*DCF!F$28,0)-MAX(BI973-BH973,0)/Inputs!$B$17)*DCF!F$6</f>
        <v>8104.701951991914</v>
      </c>
      <c r="CQ973" s="15">
        <f ca="1">(BJ973*DCF!G$28-DCF!G$5*MAX(BJ973*DCF!G$28,0)-MAX(BJ973-BI973,0)/Inputs!$B$17)*DCF!G$6</f>
        <v>9391.401696183324</v>
      </c>
      <c r="CR973" s="15">
        <f ca="1">(BK973*DCF!H$28-DCF!H$5*MAX(BK973*DCF!H$28,0)-MAX(BK973-BJ973,0)/Inputs!$B$17)*DCF!H$6</f>
        <v>8838.085068475657</v>
      </c>
      <c r="CS973" s="15">
        <f ca="1">(BL973*DCF!I$28-DCF!I$5*MAX(BL973*DCF!I$28,0)-MAX(BL973-BK973,0)/Inputs!$B$17)*DCF!I$6</f>
        <v>9073.6992659608113</v>
      </c>
      <c r="CT973" s="15">
        <f ca="1">(BM973*DCF!J$28-DCF!J$5*MAX(BM973*DCF!J$28,0)-MAX(BM973-BL973,0)/Inputs!$B$17)*DCF!J$6</f>
        <v>11077.124436459491</v>
      </c>
      <c r="CU973" s="15">
        <f ca="1">(BN973*DCF!K$28-DCF!K$5*MAX(BN973*DCF!K$28,0)-MAX(BN973-BM973,0)/Inputs!$B$17)*DCF!K$6</f>
        <v>14378.34468339645</v>
      </c>
      <c r="CV973" s="15">
        <f ca="1">(BO973*DCF!L$28-DCF!L$5*MAX(BO973*DCF!L$28,0)-MAX(BO973-BN973,0)/Inputs!$B$17)*DCF!L$6</f>
        <v>18994.28417608883</v>
      </c>
      <c r="CW973" s="15">
        <f ca="1">(BP973*DCF!M$28-DCF!M$5*MAX(BP973*DCF!M$28,0)-MAX(BP973-BO973,0)/Inputs!$B$17)*DCF!M$6</f>
        <v>22309.789862742091</v>
      </c>
      <c r="CX973" s="15">
        <f ca="1">(BQ973*DCF!C$46-DCF!C$5*MAX(BQ973*DCF!C$46,0)-MAX(BQ973-Inputs!$B$20,0)/Inputs!$B$24)*DCF!C$6</f>
        <v>-1078.7510234834899</v>
      </c>
      <c r="CY973" s="15">
        <f ca="1">(BR973*DCF!D$46-DCF!D$5*MAX(BR973*DCF!D$46,0)-MAX(BR973-BQ973,0)/Inputs!$B$24)*DCF!D$6</f>
        <v>-1172.5149250684628</v>
      </c>
      <c r="CZ973" s="15">
        <f ca="1">(BS973*DCF!E$46-DCF!E$5*MAX(BS973*DCF!E$46,0)-MAX(BS973-BR973,0)/Inputs!$B$24)*DCF!E$6</f>
        <v>-1983.6761808631688</v>
      </c>
      <c r="DA973" s="15">
        <f ca="1">(BT973*DCF!F$46-DCF!F$5*MAX(BT973*DCF!F$46,0)-MAX(BT973-BS973,0)/Inputs!$B$24)*DCF!F$6</f>
        <v>-2477.994088431506</v>
      </c>
      <c r="DB973" s="15">
        <f ca="1">(BU973*DCF!G$46-DCF!G$5*MAX(BU973*DCF!G$46,0)-MAX(BU973-BT973,0)/Inputs!$B$24)*DCF!G$6</f>
        <v>-2468.4998663311594</v>
      </c>
      <c r="DC973" s="15">
        <f ca="1">(BV973*DCF!H$46-DCF!H$5*MAX(BV973*DCF!H$46,0)-MAX(BV973-BU973,0)/Inputs!$B$24)*DCF!H$6</f>
        <v>-709.11034049000841</v>
      </c>
      <c r="DD973" s="15">
        <f ca="1">(BW973*DCF!I$46-DCF!I$5*MAX(BW973*DCF!I$46,0)-MAX(BW973-BV973,0)/Inputs!$B$24)*DCF!I$6</f>
        <v>82.506076389392703</v>
      </c>
      <c r="DE973" s="15">
        <f ca="1">(BX973*DCF!J$46-DCF!J$5*MAX(BX973*DCF!J$46,0)-MAX(BX973-BW973,0)/Inputs!$B$24)*DCF!J$6</f>
        <v>-1405.9537810158326</v>
      </c>
      <c r="DF973" s="15">
        <f ca="1">(BY973*DCF!K$46-DCF!K$5*MAX(BY973*DCF!K$46,0)-MAX(BY973-BX973,0)/Inputs!$B$24)*DCF!K$6</f>
        <v>-1184.8605458958189</v>
      </c>
      <c r="DG973" s="15">
        <f ca="1">(BZ973*DCF!L$46-DCF!L$5*MAX(BZ973*DCF!L$46,0)-MAX(BZ973-BY973,0)/Inputs!$B$24)*DCF!L$6</f>
        <v>-1453.6873154935258</v>
      </c>
      <c r="DH973" s="15">
        <f ca="1">(CA973*DCF!M$46-DCF!M$5*MAX(CA973*DCF!M$46,0)-MAX(CA973-BZ973,0)/Inputs!$B$24)*DCF!M$6</f>
        <v>3822.4154153523841</v>
      </c>
      <c r="DI973" s="15">
        <f ca="1">SUM(CB973:CL973)+BE973*DCF!M$10*(1+Inputs!$B$30)*(1-Inputs!$B$33)*(1-Inputs!$B$30/Inputs!$B$31)/(Inputs!$B$29-Inputs!$B$30)*DCF!M$6</f>
        <v>121605.13797674348</v>
      </c>
      <c r="DJ973" s="15">
        <f ca="1">SUM(CM973:CW973)+BP973*DCF!M$28*(1+Inputs!$B$30)*(1-Inputs!$B$33)*(1-Inputs!$B$30/Inputs!$B$31)/(Inputs!$B$29-Inputs!$B$30)*DCF!M$6</f>
        <v>572339.77867664606</v>
      </c>
      <c r="DK973" s="15">
        <f ca="1">SUM(CX973:DH973)+CA973*DCF!M$46*(1+Inputs!$B$30)*(1-Inputs!$B$33)*(1-Inputs!$B$30/Inputs!$B$31)/(Inputs!$B$29-Inputs!$B$30)*DCF!M$6</f>
        <v>135949.48753463101</v>
      </c>
      <c r="DM973" s="15">
        <f ca="1">DI973+DJ973+DK973+Inputs!$B$34+Inputs!$B$36-Inputs!$B$35</f>
        <v>906745.40418802062</v>
      </c>
    </row>
    <row r="974" spans="1:117" x14ac:dyDescent="0.75">
      <c r="A974" s="11">
        <v>961</v>
      </c>
      <c r="C974" s="24">
        <f t="shared" ref="C974:M983" ca="1" si="546">_xlfn.NORM.S.INV(RAND())</f>
        <v>-0.65689455919217699</v>
      </c>
      <c r="D974" s="24">
        <f t="shared" ca="1" si="546"/>
        <v>1.0896684595124912</v>
      </c>
      <c r="E974" s="24">
        <f t="shared" ca="1" si="546"/>
        <v>-0.33890776515170518</v>
      </c>
      <c r="F974" s="24">
        <f t="shared" ca="1" si="546"/>
        <v>2.0344716494578461</v>
      </c>
      <c r="G974" s="24">
        <f t="shared" ca="1" si="546"/>
        <v>1.39904251353582</v>
      </c>
      <c r="H974" s="24">
        <f t="shared" ca="1" si="546"/>
        <v>-1.0750624010142726</v>
      </c>
      <c r="I974" s="24">
        <f t="shared" ca="1" si="546"/>
        <v>-0.81091568692755944</v>
      </c>
      <c r="J974" s="24">
        <f t="shared" ca="1" si="546"/>
        <v>1.5707457455203002</v>
      </c>
      <c r="K974" s="24">
        <f t="shared" ca="1" si="546"/>
        <v>1.6609225977944331</v>
      </c>
      <c r="L974" s="24">
        <f t="shared" ca="1" si="546"/>
        <v>9.9483779734658814E-2</v>
      </c>
      <c r="M974" s="24">
        <f t="shared" ca="1" si="546"/>
        <v>-0.60848798976567364</v>
      </c>
      <c r="N974" s="24">
        <f ca="1">SQRT(Inputs!$B$38)*C974+SQRT(1-Inputs!$B$38)*_xlfn.NORM.S.INV(RAND())</f>
        <v>-0.16450431428938642</v>
      </c>
      <c r="O974" s="24">
        <f ca="1">SQRT(Inputs!$B$38)*D974+SQRT(1-Inputs!$B$38)*_xlfn.NORM.S.INV(RAND())</f>
        <v>1.3638546605025965</v>
      </c>
      <c r="P974" s="24">
        <f ca="1">SQRT(Inputs!$B$38)*E974+SQRT(1-Inputs!$B$38)*_xlfn.NORM.S.INV(RAND())</f>
        <v>0.45218657469766377</v>
      </c>
      <c r="Q974" s="24">
        <f ca="1">SQRT(Inputs!$B$38)*F974+SQRT(1-Inputs!$B$38)*_xlfn.NORM.S.INV(RAND())</f>
        <v>0.53925007737231778</v>
      </c>
      <c r="R974" s="24">
        <f ca="1">SQRT(Inputs!$B$38)*G974+SQRT(1-Inputs!$B$38)*_xlfn.NORM.S.INV(RAND())</f>
        <v>0.95007670048857018</v>
      </c>
      <c r="S974" s="24">
        <f ca="1">SQRT(Inputs!$B$38)*H974+SQRT(1-Inputs!$B$38)*_xlfn.NORM.S.INV(RAND())</f>
        <v>0.44488792143686418</v>
      </c>
      <c r="T974" s="24">
        <f ca="1">SQRT(Inputs!$B$38)*I974+SQRT(1-Inputs!$B$38)*_xlfn.NORM.S.INV(RAND())</f>
        <v>5.4033023844002326E-2</v>
      </c>
      <c r="U974" s="24">
        <f ca="1">SQRT(Inputs!$B$38)*J974+SQRT(1-Inputs!$B$38)*_xlfn.NORM.S.INV(RAND())</f>
        <v>1.2889387007523903</v>
      </c>
      <c r="V974" s="24">
        <f ca="1">SQRT(Inputs!$B$38)*K974+SQRT(1-Inputs!$B$38)*_xlfn.NORM.S.INV(RAND())</f>
        <v>1.3376649407849053</v>
      </c>
      <c r="W974" s="24">
        <f ca="1">SQRT(Inputs!$B$38)*L974+SQRT(1-Inputs!$B$38)*_xlfn.NORM.S.INV(RAND())</f>
        <v>1.5781229158503527</v>
      </c>
      <c r="X974" s="24">
        <f ca="1">SQRT(Inputs!$B$38)*M974+SQRT(1-Inputs!$B$38)*_xlfn.NORM.S.INV(RAND())</f>
        <v>0.14666717438504367</v>
      </c>
      <c r="Y974" s="24">
        <f ca="1">SQRT(Inputs!$B$38)*C974+SQRT(1-Inputs!$B$38)*_xlfn.NORM.S.INV(RAND())</f>
        <v>-0.76288997001565551</v>
      </c>
      <c r="Z974" s="24">
        <f ca="1">SQRT(Inputs!$B$38)*D974+SQRT(1-Inputs!$B$38)*_xlfn.NORM.S.INV(RAND())</f>
        <v>1.2966225960646149</v>
      </c>
      <c r="AA974" s="24">
        <f ca="1">SQRT(Inputs!$B$38)*E974+SQRT(1-Inputs!$B$38)*_xlfn.NORM.S.INV(RAND())</f>
        <v>-0.65705159193391971</v>
      </c>
      <c r="AB974" s="24">
        <f ca="1">SQRT(Inputs!$B$38)*F974+SQRT(1-Inputs!$B$38)*_xlfn.NORM.S.INV(RAND())</f>
        <v>0.20036963394252327</v>
      </c>
      <c r="AC974" s="24">
        <f ca="1">SQRT(Inputs!$B$38)*G974+SQRT(1-Inputs!$B$38)*_xlfn.NORM.S.INV(RAND())</f>
        <v>0.71664205361490274</v>
      </c>
      <c r="AD974" s="24">
        <f ca="1">SQRT(Inputs!$B$38)*H974+SQRT(1-Inputs!$B$38)*_xlfn.NORM.S.INV(RAND())</f>
        <v>-0.99514699281609698</v>
      </c>
      <c r="AE974" s="24">
        <f ca="1">SQRT(Inputs!$B$38)*I974+SQRT(1-Inputs!$B$38)*_xlfn.NORM.S.INV(RAND())</f>
        <v>-1.5129366668954847</v>
      </c>
      <c r="AF974" s="24">
        <f ca="1">SQRT(Inputs!$B$38)*J974+SQRT(1-Inputs!$B$38)*_xlfn.NORM.S.INV(RAND())</f>
        <v>0.8062808049931226</v>
      </c>
      <c r="AG974" s="24">
        <f ca="1">SQRT(Inputs!$B$38)*K974+SQRT(1-Inputs!$B$38)*_xlfn.NORM.S.INV(RAND())</f>
        <v>0.82232092209558116</v>
      </c>
      <c r="AH974" s="24">
        <f ca="1">SQRT(Inputs!$B$38)*L974+SQRT(1-Inputs!$B$38)*_xlfn.NORM.S.INV(RAND())</f>
        <v>0.54675854374562838</v>
      </c>
      <c r="AI974" s="24">
        <f ca="1">SQRT(Inputs!$B$38)*M974+SQRT(1-Inputs!$B$38)*_xlfn.NORM.S.INV(RAND())</f>
        <v>0.3206896424722685</v>
      </c>
      <c r="AJ974" s="24">
        <f ca="1">SQRT(Inputs!$B$38)*C974+SQRT(1-Inputs!$B$38)*_xlfn.NORM.S.INV(RAND())</f>
        <v>-1.2325913477015067</v>
      </c>
      <c r="AK974" s="24">
        <f ca="1">SQRT(Inputs!$B$38)*D974+SQRT(1-Inputs!$B$38)*_xlfn.NORM.S.INV(RAND())</f>
        <v>2.7010635891637724</v>
      </c>
      <c r="AL974" s="24">
        <f ca="1">SQRT(Inputs!$B$38)*E974+SQRT(1-Inputs!$B$38)*_xlfn.NORM.S.INV(RAND())</f>
        <v>-2.556815002900184E-2</v>
      </c>
      <c r="AM974" s="24">
        <f ca="1">SQRT(Inputs!$B$38)*F974+SQRT(1-Inputs!$B$38)*_xlfn.NORM.S.INV(RAND())</f>
        <v>0.42916592551350463</v>
      </c>
      <c r="AN974" s="24">
        <f ca="1">SQRT(Inputs!$B$38)*G974+SQRT(1-Inputs!$B$38)*_xlfn.NORM.S.INV(RAND())</f>
        <v>7.8309463310017868E-2</v>
      </c>
      <c r="AO974" s="24">
        <f ca="1">SQRT(Inputs!$B$38)*H974+SQRT(1-Inputs!$B$38)*_xlfn.NORM.S.INV(RAND())</f>
        <v>-1.3531116755123449</v>
      </c>
      <c r="AP974" s="24">
        <f ca="1">SQRT(Inputs!$B$38)*I974+SQRT(1-Inputs!$B$38)*_xlfn.NORM.S.INV(RAND())</f>
        <v>-0.57377347210292839</v>
      </c>
      <c r="AQ974" s="24">
        <f ca="1">SQRT(Inputs!$B$38)*J974+SQRT(1-Inputs!$B$38)*_xlfn.NORM.S.INV(RAND())</f>
        <v>1.2551806830642629</v>
      </c>
      <c r="AR974" s="24">
        <f ca="1">SQRT(Inputs!$B$38)*K974+SQRT(1-Inputs!$B$38)*_xlfn.NORM.S.INV(RAND())</f>
        <v>0.66497542671581611</v>
      </c>
      <c r="AS974" s="24">
        <f ca="1">SQRT(Inputs!$B$38)*L974+SQRT(1-Inputs!$B$38)*_xlfn.NORM.S.INV(RAND())</f>
        <v>1.3155717950510828</v>
      </c>
      <c r="AT974" s="24">
        <f ca="1">SQRT(Inputs!$B$38)*M974+SQRT(1-Inputs!$B$38)*_xlfn.NORM.S.INV(RAND())</f>
        <v>-9.6415106362204989E-2</v>
      </c>
      <c r="AU974" s="15">
        <f ca="1">Inputs!$B$6*EXP($B$8-0.5*C$5^2+C$5*N974)</f>
        <v>4831.8446890566911</v>
      </c>
      <c r="AV974" s="15">
        <f t="shared" ref="AV974:AV1037" ca="1" si="547">AU974*EXP($B$8-0.5*D$5^2+D$5*O974)</f>
        <v>7187.4861886937615</v>
      </c>
      <c r="AW974" s="15">
        <f t="shared" ref="AW974:AW1037" ca="1" si="548">AV974*EXP($B$8-0.5*E$5^2+E$5*P974)</f>
        <v>9315.0237977670258</v>
      </c>
      <c r="AX974" s="15">
        <f t="shared" ref="AX974:AX1037" ca="1" si="549">AW974*EXP($B$8-0.5*F$5^2+F$5*Q974)</f>
        <v>12165.287455201045</v>
      </c>
      <c r="AY974" s="15">
        <f t="shared" ref="AY974:AY1037" ca="1" si="550">AX974*EXP($B$8-0.5*G$5^2+G$5*R974)</f>
        <v>16611.853143975008</v>
      </c>
      <c r="AZ974" s="15">
        <f t="shared" ref="AZ974:AZ1037" ca="1" si="551">AY974*EXP($B$8-0.5*H$5^2+H$5*S974)</f>
        <v>21336.862898607669</v>
      </c>
      <c r="BA974" s="15">
        <f t="shared" ref="BA974:BA1037" ca="1" si="552">AZ974*EXP($B$8-0.5*I$5^2+I$5*T974)</f>
        <v>26258.941780493689</v>
      </c>
      <c r="BB974" s="15">
        <f t="shared" ref="BB974:BB1037" ca="1" si="553">BA974*EXP($B$8-0.5*J$5^2+J$5*U974)</f>
        <v>36580.598118914932</v>
      </c>
      <c r="BC974" s="15">
        <f t="shared" ref="BC974:BC1037" ca="1" si="554">BB974*EXP($B$8-0.5*K$5^2+K$5*V974)</f>
        <v>50977.059569896897</v>
      </c>
      <c r="BD974" s="15">
        <f t="shared" ref="BD974:BD1037" ca="1" si="555">BC974*EXP($B$8-0.5*L$5^2+L$5*W974)</f>
        <v>72385.134246816451</v>
      </c>
      <c r="BE974" s="15">
        <f t="shared" ref="BE974:BE1037" ca="1" si="556">BD974*EXP($B$8-0.5*M$5^2+M$5*X974)</f>
        <v>89891.52969862704</v>
      </c>
      <c r="BF974" s="15">
        <f ca="1">Inputs!$B$13*EXP($B$9-0.5*C$6^2+C$6*Y974)</f>
        <v>11889.703549361277</v>
      </c>
      <c r="BG974" s="15">
        <f t="shared" ref="BG974:BG1037" ca="1" si="557">BF974*EXP($B$9-0.5*D$6^2+D$6*Z974)</f>
        <v>18309.992591130711</v>
      </c>
      <c r="BH974" s="15">
        <f t="shared" ref="BH974:BH1037" ca="1" si="558">BG974*EXP($B$9-0.5*E$6^2+E$6*AA974)</f>
        <v>20061.617683324315</v>
      </c>
      <c r="BI974" s="15">
        <f t="shared" ref="BI974:BI1037" ca="1" si="559">BH974*EXP($B$9-0.5*F$6^2+F$6*AB974)</f>
        <v>25327.639752508385</v>
      </c>
      <c r="BJ974" s="15">
        <f t="shared" ref="BJ974:BJ1037" ca="1" si="560">BI974*EXP($B$9-0.5*G$6^2+G$6*AC974)</f>
        <v>34429.0517259068</v>
      </c>
      <c r="BK974" s="15">
        <f t="shared" ref="BK974:BK1037" ca="1" si="561">BJ974*EXP($B$9-0.5*H$6^2+H$6*AD974)</f>
        <v>36901.171769352244</v>
      </c>
      <c r="BL974" s="15">
        <f t="shared" ref="BL974:BL1037" ca="1" si="562">BK974*EXP($B$9-0.5*I$6^2+I$6*AE974)</f>
        <v>37258.31137810598</v>
      </c>
      <c r="BM974" s="15">
        <f t="shared" ref="BM974:BM1037" ca="1" si="563">BL974*EXP($B$9-0.5*J$6^2+J$6*AF974)</f>
        <v>50623.393154542151</v>
      </c>
      <c r="BN974" s="15">
        <f t="shared" ref="BN974:BN1037" ca="1" si="564">BM974*EXP($B$9-0.5*K$6^2+K$6*AG974)</f>
        <v>68708.277482310703</v>
      </c>
      <c r="BO974" s="15">
        <f t="shared" ref="BO974:BO1037" ca="1" si="565">BN974*EXP($B$9-0.5*L$6^2+L$6*AH974)</f>
        <v>90085.732128892152</v>
      </c>
      <c r="BP974" s="15">
        <f t="shared" ref="BP974:BP1037" ca="1" si="566">BO974*EXP($B$9-0.5*M$6^2+M$6*AI974)</f>
        <v>114981.28872385148</v>
      </c>
      <c r="BQ974" s="15">
        <f ca="1">Inputs!$B$20*EXP($B$10-0.5*C$7^2+C$7*AJ974)</f>
        <v>2770.4079783427505</v>
      </c>
      <c r="BR974" s="15">
        <f t="shared" ref="BR974:BR1037" ca="1" si="567">BQ974*EXP($B$10-0.5*D$7^2+D$7*AK974)</f>
        <v>8863.8385721918967</v>
      </c>
      <c r="BS974" s="15">
        <f t="shared" ref="BS974:BS1037" ca="1" si="568">BR974*EXP($B$10-0.5*E$7^2+E$7*AL974)</f>
        <v>12049.268661000713</v>
      </c>
      <c r="BT974" s="15">
        <f t="shared" ref="BT974:BT1037" ca="1" si="569">BS974*EXP($B$10-0.5*F$7^2+F$7*AM974)</f>
        <v>18593.070789661931</v>
      </c>
      <c r="BU974" s="15">
        <f t="shared" ref="BU974:BU1037" ca="1" si="570">BT974*EXP($B$10-0.5*G$7^2+G$7*AN974)</f>
        <v>26260.682188051789</v>
      </c>
      <c r="BV974" s="15">
        <f t="shared" ref="BV974:BV1037" ca="1" si="571">BU974*EXP($B$10-0.5*H$7^2+H$7*AO974)</f>
        <v>26935.606569909491</v>
      </c>
      <c r="BW974" s="15">
        <f t="shared" ref="BW974:BW1037" ca="1" si="572">BV974*EXP($B$10-0.5*I$7^2+I$7*AP974)</f>
        <v>33288.856640345308</v>
      </c>
      <c r="BX974" s="15">
        <f t="shared" ref="BX974:BX1037" ca="1" si="573">BW974*EXP($B$10-0.5*J$7^2+J$7*AQ974)</f>
        <v>59881.587613181182</v>
      </c>
      <c r="BY974" s="15">
        <f t="shared" ref="BY974:BY1037" ca="1" si="574">BX974*EXP($B$10-0.5*K$7^2+K$7*AR974)</f>
        <v>95287.895403261267</v>
      </c>
      <c r="BZ974" s="15">
        <f t="shared" ref="BZ974:BZ1037" ca="1" si="575">BY974*EXP($B$10-0.5*L$7^2+L$7*AS974)</f>
        <v>170283.03937354832</v>
      </c>
      <c r="CA974" s="15">
        <f t="shared" ref="CA974:CA1037" ca="1" si="576">BZ974*EXP($B$10-0.5*M$7^2+M$7*AT974)</f>
        <v>235132.74208716585</v>
      </c>
      <c r="CB974" s="15">
        <f ca="1">(AU974*DCF!C$10-DCF!C$5*MAX(AU974*DCF!C$10,0)-MAX(AU974-Inputs!$B$6,0)/Inputs!$B$10)*DCF!C$6</f>
        <v>1044.0040412653727</v>
      </c>
      <c r="CC974" s="15">
        <f ca="1">(AV974*DCF!D$10-DCF!D$5*MAX(AV974*DCF!D$10,0)-MAX(AV974-AU974,0)/Inputs!$B$10)*DCF!D$6</f>
        <v>1177.5395367047511</v>
      </c>
      <c r="CD974" s="15">
        <f ca="1">(AW974*DCF!E$10-DCF!E$5*MAX(AW974*DCF!E$10,0)-MAX(AW974-AV974,0)/Inputs!$B$10)*DCF!E$6</f>
        <v>1671.4811377410658</v>
      </c>
      <c r="CE974" s="15">
        <f ca="1">(AX974*DCF!F$10-DCF!F$5*MAX(AX974*DCF!F$10,0)-MAX(AX974-AW974,0)/Inputs!$B$10)*DCF!F$6</f>
        <v>2062.5936630676038</v>
      </c>
      <c r="CF974" s="15">
        <f ca="1">(AY974*DCF!G$10-DCF!G$5*MAX(AY974*DCF!G$10,0)-MAX(AY974-AX974,0)/Inputs!$B$10)*DCF!G$6</f>
        <v>2567.9969366331979</v>
      </c>
      <c r="CG974" s="15">
        <f ca="1">(AZ974*DCF!H$10-DCF!H$5*MAX(AZ974*DCF!H$10,0)-MAX(AZ974-AY974,0)/Inputs!$B$10)*DCF!H$6</f>
        <v>3303.557047375672</v>
      </c>
      <c r="CH974" s="15">
        <f ca="1">(BA974*DCF!I$10-DCF!I$5*MAX(BA974*DCF!I$10,0)-MAX(BA974-AZ974,0)/Inputs!$B$10)*DCF!I$6</f>
        <v>3989.1573434952224</v>
      </c>
      <c r="CI974" s="15">
        <f ca="1">(BB974*DCF!J$10-DCF!J$5*MAX(BB974*DCF!J$10,0)-MAX(BB974-BA974,0)/Inputs!$B$10)*DCF!J$6</f>
        <v>4713.2385852145035</v>
      </c>
      <c r="CJ974" s="15">
        <f ca="1">(BC974*DCF!K$10-DCF!K$5*MAX(BC974*DCF!K$10,0)-MAX(BC974-BB974,0)/Inputs!$B$10)*DCF!K$6</f>
        <v>6191.2024457374819</v>
      </c>
      <c r="CK974" s="15">
        <f ca="1">(BD974*DCF!L$10-DCF!L$5*MAX(BD974*DCF!L$10,0)-MAX(BD974-BC974,0)/Inputs!$B$10)*DCF!L$6</f>
        <v>8148.6440350910771</v>
      </c>
      <c r="CL974" s="15">
        <f ca="1">(BE974*DCF!M$10-DCF!M$5*MAX(BE974*DCF!M$10,0)-MAX(BE974-BD974,0)/Inputs!$B$10)*DCF!M$6</f>
        <v>10593.531510776445</v>
      </c>
      <c r="CM974" s="15">
        <f ca="1">(BF974*DCF!C$28-DCF!C$5*MAX(BF974*DCF!C$28,0)-MAX(BF974-Inputs!$B$13,0)/Inputs!$B$17)*DCF!C$6</f>
        <v>3512.5617316629196</v>
      </c>
      <c r="CN974" s="15">
        <f ca="1">(BG974*DCF!D$28-DCF!D$5*MAX(BG974*DCF!D$28,0)-MAX(BG974-BF974,0)/Inputs!$B$17)*DCF!D$6</f>
        <v>4022.9730958424452</v>
      </c>
      <c r="CO974" s="15">
        <f ca="1">(BH974*DCF!E$28-DCF!E$5*MAX(BH974*DCF!E$28,0)-MAX(BH974-BG974,0)/Inputs!$B$17)*DCF!E$6</f>
        <v>5336.5861590447603</v>
      </c>
      <c r="CP974" s="15">
        <f ca="1">(BI974*DCF!F$28-DCF!F$5*MAX(BI974*DCF!F$28,0)-MAX(BI974-BH974,0)/Inputs!$B$17)*DCF!F$6</f>
        <v>5917.024487407165</v>
      </c>
      <c r="CQ974" s="15">
        <f ca="1">(BJ974*DCF!G$28-DCF!G$5*MAX(BJ974*DCF!G$28,0)-MAX(BJ974-BI974,0)/Inputs!$B$17)*DCF!G$6</f>
        <v>7402.1110997955602</v>
      </c>
      <c r="CR974" s="15">
        <f ca="1">(BK974*DCF!H$28-DCF!H$5*MAX(BK974*DCF!H$28,0)-MAX(BK974-BJ974,0)/Inputs!$B$17)*DCF!H$6</f>
        <v>8741.9688208737625</v>
      </c>
      <c r="CS974" s="15">
        <f ca="1">(BL974*DCF!I$28-DCF!I$5*MAX(BL974*DCF!I$28,0)-MAX(BL974-BK974,0)/Inputs!$B$17)*DCF!I$6</f>
        <v>8710.1445949366607</v>
      </c>
      <c r="CT974" s="15">
        <f ca="1">(BM974*DCF!J$28-DCF!J$5*MAX(BM974*DCF!J$28,0)-MAX(BM974-BL974,0)/Inputs!$B$17)*DCF!J$6</f>
        <v>9521.1185801090505</v>
      </c>
      <c r="CU974" s="15">
        <f ca="1">(BN974*DCF!K$28-DCF!K$5*MAX(BN974*DCF!K$28,0)-MAX(BN974-BM974,0)/Inputs!$B$17)*DCF!K$6</f>
        <v>12294.878731931167</v>
      </c>
      <c r="CV974" s="15">
        <f ca="1">(BO974*DCF!L$28-DCF!L$5*MAX(BO974*DCF!L$28,0)-MAX(BO974-BN974,0)/Inputs!$B$17)*DCF!L$6</f>
        <v>15555.099807983694</v>
      </c>
      <c r="CW974" s="15">
        <f ca="1">(BP974*DCF!M$28-DCF!M$5*MAX(BP974*DCF!M$28,0)-MAX(BP974-BO974,0)/Inputs!$B$17)*DCF!M$6</f>
        <v>19031.510804635578</v>
      </c>
      <c r="CX974" s="15">
        <f ca="1">(BQ974*DCF!C$46-DCF!C$5*MAX(BQ974*DCF!C$46,0)-MAX(BQ974-Inputs!$B$20,0)/Inputs!$B$24)*DCF!C$6</f>
        <v>-639.81708506760981</v>
      </c>
      <c r="CY974" s="15">
        <f ca="1">(BR974*DCF!D$46-DCF!D$5*MAX(BR974*DCF!D$46,0)-MAX(BR974-BQ974,0)/Inputs!$B$24)*DCF!D$6</f>
        <v>-4112.8667912148039</v>
      </c>
      <c r="CZ974" s="15">
        <f ca="1">(BS974*DCF!E$46-DCF!E$5*MAX(BS974*DCF!E$46,0)-MAX(BS974-BR974,0)/Inputs!$B$24)*DCF!E$6</f>
        <v>-2680.4558460191965</v>
      </c>
      <c r="DA974" s="15">
        <f ca="1">(BT974*DCF!F$46-DCF!F$5*MAX(BT974*DCF!F$46,0)-MAX(BT974-BS974,0)/Inputs!$B$24)*DCF!F$6</f>
        <v>-3736.8701896752141</v>
      </c>
      <c r="DB974" s="15">
        <f ca="1">(BU974*DCF!G$46-DCF!G$5*MAX(BU974*DCF!G$46,0)-MAX(BU974-BT974,0)/Inputs!$B$24)*DCF!G$6</f>
        <v>-3462.5904449482377</v>
      </c>
      <c r="DC974" s="15">
        <f ca="1">(BV974*DCF!H$46-DCF!H$5*MAX(BV974*DCF!H$46,0)-MAX(BV974-BU974,0)/Inputs!$B$24)*DCF!H$6</f>
        <v>-209.72861633198303</v>
      </c>
      <c r="DD974" s="15">
        <f ca="1">(BW974*DCF!I$46-DCF!I$5*MAX(BW974*DCF!I$46,0)-MAX(BW974-BV974,0)/Inputs!$B$24)*DCF!I$6</f>
        <v>-1054.953270343801</v>
      </c>
      <c r="DE974" s="15">
        <f ca="1">(BX974*DCF!J$46-DCF!J$5*MAX(BX974*DCF!J$46,0)-MAX(BX974-BW974,0)/Inputs!$B$24)*DCF!J$6</f>
        <v>-4540.0908309857823</v>
      </c>
      <c r="DF974" s="15">
        <f ca="1">(BY974*DCF!K$46-DCF!K$5*MAX(BY974*DCF!K$46,0)-MAX(BY974-BX974,0)/Inputs!$B$24)*DCF!K$6</f>
        <v>-3230.4399591609258</v>
      </c>
      <c r="DG974" s="15">
        <f ca="1">(BZ974*DCF!L$46-DCF!L$5*MAX(BZ974*DCF!L$46,0)-MAX(BZ974-BY974,0)/Inputs!$B$24)*DCF!L$6</f>
        <v>-5200.7709880664015</v>
      </c>
      <c r="DH974" s="15">
        <f ca="1">(CA974*DCF!M$46-DCF!M$5*MAX(CA974*DCF!M$46,0)-MAX(CA974-BZ974,0)/Inputs!$B$24)*DCF!M$6</f>
        <v>4876.2516302349813</v>
      </c>
      <c r="DI974" s="15">
        <f ca="1">SUM(CB974:CL974)+BE974*DCF!M$10*(1+Inputs!$B$30)*(1-Inputs!$B$33)*(1-Inputs!$B$30/Inputs!$B$31)/(Inputs!$B$29-Inputs!$B$30)*DCF!M$6</f>
        <v>295632.26212680247</v>
      </c>
      <c r="DJ974" s="15">
        <f ca="1">SUM(CM974:CW974)+BP974*DCF!M$28*(1+Inputs!$B$30)*(1-Inputs!$B$33)*(1-Inputs!$B$30/Inputs!$B$31)/(Inputs!$B$29-Inputs!$B$30)*DCF!M$6</f>
        <v>526705.24056571024</v>
      </c>
      <c r="DK974" s="15">
        <f ca="1">SUM(CX974:DH974)+CA974*DCF!M$46*(1+Inputs!$B$30)*(1-Inputs!$B$33)*(1-Inputs!$B$30/Inputs!$B$31)/(Inputs!$B$29-Inputs!$B$30)*DCF!M$6</f>
        <v>339550.74012909102</v>
      </c>
      <c r="DM974" s="15">
        <f ca="1">DI974+DJ974+DK974+Inputs!$B$34+Inputs!$B$36-Inputs!$B$35</f>
        <v>1238739.2428216038</v>
      </c>
    </row>
    <row r="975" spans="1:117" x14ac:dyDescent="0.75">
      <c r="A975" s="11">
        <v>962</v>
      </c>
      <c r="C975" s="24">
        <f t="shared" ca="1" si="546"/>
        <v>0.17167502001069759</v>
      </c>
      <c r="D975" s="24">
        <f t="shared" ca="1" si="546"/>
        <v>-0.38263201554827331</v>
      </c>
      <c r="E975" s="24">
        <f t="shared" ca="1" si="546"/>
        <v>-0.41479125392794142</v>
      </c>
      <c r="F975" s="24">
        <f t="shared" ca="1" si="546"/>
        <v>7.4424272628267577E-2</v>
      </c>
      <c r="G975" s="24">
        <f t="shared" ca="1" si="546"/>
        <v>0.32127561947287253</v>
      </c>
      <c r="H975" s="24">
        <f t="shared" ca="1" si="546"/>
        <v>-0.52114112499334098</v>
      </c>
      <c r="I975" s="24">
        <f t="shared" ca="1" si="546"/>
        <v>-1.6112560282988686</v>
      </c>
      <c r="J975" s="24">
        <f t="shared" ca="1" si="546"/>
        <v>1.5948491898039924E-3</v>
      </c>
      <c r="K975" s="24">
        <f t="shared" ca="1" si="546"/>
        <v>0.324079390589876</v>
      </c>
      <c r="L975" s="24">
        <f t="shared" ca="1" si="546"/>
        <v>-1.7368733956238387</v>
      </c>
      <c r="M975" s="24">
        <f t="shared" ca="1" si="546"/>
        <v>-0.42162143558235726</v>
      </c>
      <c r="N975" s="24">
        <f ca="1">SQRT(Inputs!$B$38)*C975+SQRT(1-Inputs!$B$38)*_xlfn.NORM.S.INV(RAND())</f>
        <v>0.966613689954959</v>
      </c>
      <c r="O975" s="24">
        <f ca="1">SQRT(Inputs!$B$38)*D975+SQRT(1-Inputs!$B$38)*_xlfn.NORM.S.INV(RAND())</f>
        <v>-0.16965098033327036</v>
      </c>
      <c r="P975" s="24">
        <f ca="1">SQRT(Inputs!$B$38)*E975+SQRT(1-Inputs!$B$38)*_xlfn.NORM.S.INV(RAND())</f>
        <v>0.53558262953750846</v>
      </c>
      <c r="Q975" s="24">
        <f ca="1">SQRT(Inputs!$B$38)*F975+SQRT(1-Inputs!$B$38)*_xlfn.NORM.S.INV(RAND())</f>
        <v>-0.42974802870718348</v>
      </c>
      <c r="R975" s="24">
        <f ca="1">SQRT(Inputs!$B$38)*G975+SQRT(1-Inputs!$B$38)*_xlfn.NORM.S.INV(RAND())</f>
        <v>1.7159084291607076</v>
      </c>
      <c r="S975" s="24">
        <f ca="1">SQRT(Inputs!$B$38)*H975+SQRT(1-Inputs!$B$38)*_xlfn.NORM.S.INV(RAND())</f>
        <v>-1.1204417634143793</v>
      </c>
      <c r="T975" s="24">
        <f ca="1">SQRT(Inputs!$B$38)*I975+SQRT(1-Inputs!$B$38)*_xlfn.NORM.S.INV(RAND())</f>
        <v>-1.0010879570161237</v>
      </c>
      <c r="U975" s="24">
        <f ca="1">SQRT(Inputs!$B$38)*J975+SQRT(1-Inputs!$B$38)*_xlfn.NORM.S.INV(RAND())</f>
        <v>-0.24206110192480357</v>
      </c>
      <c r="V975" s="24">
        <f ca="1">SQRT(Inputs!$B$38)*K975+SQRT(1-Inputs!$B$38)*_xlfn.NORM.S.INV(RAND())</f>
        <v>-0.12727676822848683</v>
      </c>
      <c r="W975" s="24">
        <f ca="1">SQRT(Inputs!$B$38)*L975+SQRT(1-Inputs!$B$38)*_xlfn.NORM.S.INV(RAND())</f>
        <v>-1.7093399776141842</v>
      </c>
      <c r="X975" s="24">
        <f ca="1">SQRT(Inputs!$B$38)*M975+SQRT(1-Inputs!$B$38)*_xlfn.NORM.S.INV(RAND())</f>
        <v>-0.17310521740054913</v>
      </c>
      <c r="Y975" s="24">
        <f ca="1">SQRT(Inputs!$B$38)*C975+SQRT(1-Inputs!$B$38)*_xlfn.NORM.S.INV(RAND())</f>
        <v>-2.1946919230799908</v>
      </c>
      <c r="Z975" s="24">
        <f ca="1">SQRT(Inputs!$B$38)*D975+SQRT(1-Inputs!$B$38)*_xlfn.NORM.S.INV(RAND())</f>
        <v>-1.3142804602412603</v>
      </c>
      <c r="AA975" s="24">
        <f ca="1">SQRT(Inputs!$B$38)*E975+SQRT(1-Inputs!$B$38)*_xlfn.NORM.S.INV(RAND())</f>
        <v>-0.86716777234437981</v>
      </c>
      <c r="AB975" s="24">
        <f ca="1">SQRT(Inputs!$B$38)*F975+SQRT(1-Inputs!$B$38)*_xlfn.NORM.S.INV(RAND())</f>
        <v>0.54457040302284654</v>
      </c>
      <c r="AC975" s="24">
        <f ca="1">SQRT(Inputs!$B$38)*G975+SQRT(1-Inputs!$B$38)*_xlfn.NORM.S.INV(RAND())</f>
        <v>-9.5235156881459837E-2</v>
      </c>
      <c r="AD975" s="24">
        <f ca="1">SQRT(Inputs!$B$38)*H975+SQRT(1-Inputs!$B$38)*_xlfn.NORM.S.INV(RAND())</f>
        <v>-1.904576840841758</v>
      </c>
      <c r="AE975" s="24">
        <f ca="1">SQRT(Inputs!$B$38)*I975+SQRT(1-Inputs!$B$38)*_xlfn.NORM.S.INV(RAND())</f>
        <v>-1.9656502962193914</v>
      </c>
      <c r="AF975" s="24">
        <f ca="1">SQRT(Inputs!$B$38)*J975+SQRT(1-Inputs!$B$38)*_xlfn.NORM.S.INV(RAND())</f>
        <v>0.85645658274628333</v>
      </c>
      <c r="AG975" s="24">
        <f ca="1">SQRT(Inputs!$B$38)*K975+SQRT(1-Inputs!$B$38)*_xlfn.NORM.S.INV(RAND())</f>
        <v>-0.1743893860675832</v>
      </c>
      <c r="AH975" s="24">
        <f ca="1">SQRT(Inputs!$B$38)*L975+SQRT(1-Inputs!$B$38)*_xlfn.NORM.S.INV(RAND())</f>
        <v>-1.3939939721325603</v>
      </c>
      <c r="AI975" s="24">
        <f ca="1">SQRT(Inputs!$B$38)*M975+SQRT(1-Inputs!$B$38)*_xlfn.NORM.S.INV(RAND())</f>
        <v>-0.76559686816973072</v>
      </c>
      <c r="AJ975" s="24">
        <f ca="1">SQRT(Inputs!$B$38)*C975+SQRT(1-Inputs!$B$38)*_xlfn.NORM.S.INV(RAND())</f>
        <v>-1.0821830140793718</v>
      </c>
      <c r="AK975" s="24">
        <f ca="1">SQRT(Inputs!$B$38)*D975+SQRT(1-Inputs!$B$38)*_xlfn.NORM.S.INV(RAND())</f>
        <v>-1.4486016544896834</v>
      </c>
      <c r="AL975" s="24">
        <f ca="1">SQRT(Inputs!$B$38)*E975+SQRT(1-Inputs!$B$38)*_xlfn.NORM.S.INV(RAND())</f>
        <v>-0.79434059911595223</v>
      </c>
      <c r="AM975" s="24">
        <f ca="1">SQRT(Inputs!$B$38)*F975+SQRT(1-Inputs!$B$38)*_xlfn.NORM.S.INV(RAND())</f>
        <v>-0.90267996077558987</v>
      </c>
      <c r="AN975" s="24">
        <f ca="1">SQRT(Inputs!$B$38)*G975+SQRT(1-Inputs!$B$38)*_xlfn.NORM.S.INV(RAND())</f>
        <v>0.6894496539885957</v>
      </c>
      <c r="AO975" s="24">
        <f ca="1">SQRT(Inputs!$B$38)*H975+SQRT(1-Inputs!$B$38)*_xlfn.NORM.S.INV(RAND())</f>
        <v>-0.70583953848086489</v>
      </c>
      <c r="AP975" s="24">
        <f ca="1">SQRT(Inputs!$B$38)*I975+SQRT(1-Inputs!$B$38)*_xlfn.NORM.S.INV(RAND())</f>
        <v>-1.1480315885943122</v>
      </c>
      <c r="AQ975" s="24">
        <f ca="1">SQRT(Inputs!$B$38)*J975+SQRT(1-Inputs!$B$38)*_xlfn.NORM.S.INV(RAND())</f>
        <v>-0.19929596175805764</v>
      </c>
      <c r="AR975" s="24">
        <f ca="1">SQRT(Inputs!$B$38)*K975+SQRT(1-Inputs!$B$38)*_xlfn.NORM.S.INV(RAND())</f>
        <v>0.31854237083634007</v>
      </c>
      <c r="AS975" s="24">
        <f ca="1">SQRT(Inputs!$B$38)*L975+SQRT(1-Inputs!$B$38)*_xlfn.NORM.S.INV(RAND())</f>
        <v>-1.0209682314967847</v>
      </c>
      <c r="AT975" s="24">
        <f ca="1">SQRT(Inputs!$B$38)*M975+SQRT(1-Inputs!$B$38)*_xlfn.NORM.S.INV(RAND())</f>
        <v>-0.41989977748746654</v>
      </c>
      <c r="AU975" s="15">
        <f ca="1">Inputs!$B$6*EXP($B$8-0.5*C$5^2+C$5*N975)</f>
        <v>5802.7147467646828</v>
      </c>
      <c r="AV975" s="15">
        <f t="shared" ca="1" si="547"/>
        <v>6889.2665362783337</v>
      </c>
      <c r="AW975" s="15">
        <f t="shared" ca="1" si="548"/>
        <v>9029.5294567728815</v>
      </c>
      <c r="AX975" s="15">
        <f t="shared" ca="1" si="549"/>
        <v>10447.874535541881</v>
      </c>
      <c r="AY975" s="15">
        <f t="shared" ca="1" si="550"/>
        <v>15601.520178541048</v>
      </c>
      <c r="AZ975" s="15">
        <f t="shared" ca="1" si="551"/>
        <v>16866.255367267218</v>
      </c>
      <c r="BA975" s="15">
        <f t="shared" ca="1" si="552"/>
        <v>18586.892005334168</v>
      </c>
      <c r="BB975" s="15">
        <f t="shared" ca="1" si="553"/>
        <v>22210.77847109289</v>
      </c>
      <c r="BC975" s="15">
        <f t="shared" ca="1" si="554"/>
        <v>26870.385055291932</v>
      </c>
      <c r="BD975" s="15">
        <f t="shared" ca="1" si="555"/>
        <v>28054.862840020989</v>
      </c>
      <c r="BE975" s="15">
        <f t="shared" ca="1" si="556"/>
        <v>33839.872853571462</v>
      </c>
      <c r="BF975" s="15">
        <f ca="1">Inputs!$B$13*EXP($B$9-0.5*C$6^2+C$6*Y975)</f>
        <v>8951.5020709391174</v>
      </c>
      <c r="BG975" s="15">
        <f t="shared" ca="1" si="557"/>
        <v>8606.2470380454779</v>
      </c>
      <c r="BH975" s="15">
        <f t="shared" ca="1" si="558"/>
        <v>9106.6096423356594</v>
      </c>
      <c r="BI975" s="15">
        <f t="shared" ca="1" si="559"/>
        <v>12122.552300587782</v>
      </c>
      <c r="BJ975" s="15">
        <f t="shared" ca="1" si="560"/>
        <v>14658.839411044983</v>
      </c>
      <c r="BK975" s="15">
        <f t="shared" ca="1" si="561"/>
        <v>13881.726176320895</v>
      </c>
      <c r="BL975" s="15">
        <f t="shared" ca="1" si="562"/>
        <v>13217.439743716177</v>
      </c>
      <c r="BM975" s="15">
        <f t="shared" ca="1" si="563"/>
        <v>18071.011981302341</v>
      </c>
      <c r="BN975" s="15">
        <f t="shared" ca="1" si="564"/>
        <v>21765.439276199224</v>
      </c>
      <c r="BO975" s="15">
        <f t="shared" ca="1" si="565"/>
        <v>22774.054961131264</v>
      </c>
      <c r="BP975" s="15">
        <f t="shared" ca="1" si="566"/>
        <v>25701.702420468471</v>
      </c>
      <c r="BQ975" s="15">
        <f ca="1">Inputs!$B$20*EXP($B$10-0.5*C$7^2+C$7*AJ975)</f>
        <v>2922.2148121012442</v>
      </c>
      <c r="BR975" s="15">
        <f t="shared" ca="1" si="567"/>
        <v>2502.9659645329039</v>
      </c>
      <c r="BS975" s="15">
        <f t="shared" ca="1" si="568"/>
        <v>2728.3765952795166</v>
      </c>
      <c r="BT975" s="15">
        <f t="shared" ca="1" si="569"/>
        <v>2968.6451479095654</v>
      </c>
      <c r="BU975" s="15">
        <f t="shared" ca="1" si="570"/>
        <v>4861.1111806557619</v>
      </c>
      <c r="BV975" s="15">
        <f t="shared" ca="1" si="571"/>
        <v>5768.8500035860779</v>
      </c>
      <c r="BW975" s="15">
        <f t="shared" ca="1" si="572"/>
        <v>6313.5940216553463</v>
      </c>
      <c r="BX975" s="15">
        <f t="shared" ca="1" si="573"/>
        <v>8484.7167661012045</v>
      </c>
      <c r="BY975" s="15">
        <f t="shared" ca="1" si="574"/>
        <v>12635.610071206826</v>
      </c>
      <c r="BZ975" s="15">
        <f t="shared" ca="1" si="575"/>
        <v>14695.526776096587</v>
      </c>
      <c r="CA975" s="15">
        <f t="shared" ca="1" si="576"/>
        <v>19158.526979385348</v>
      </c>
      <c r="CB975" s="15">
        <f ca="1">(AU975*DCF!C$10-DCF!C$5*MAX(AU975*DCF!C$10,0)-MAX(AU975-Inputs!$B$6,0)/Inputs!$B$10)*DCF!C$6</f>
        <v>1037.0815647052366</v>
      </c>
      <c r="CC975" s="15">
        <f ca="1">(AV975*DCF!D$10-DCF!D$5*MAX(AV975*DCF!D$10,0)-MAX(AV975-AU975,0)/Inputs!$B$10)*DCF!D$6</f>
        <v>1414.2848281766755</v>
      </c>
      <c r="CD975" s="15">
        <f ca="1">(AW975*DCF!E$10-DCF!E$5*MAX(AW975*DCF!E$10,0)-MAX(AW975-AV975,0)/Inputs!$B$10)*DCF!E$6</f>
        <v>1602.6987719843673</v>
      </c>
      <c r="CE975" s="15">
        <f ca="1">(AX975*DCF!F$10-DCF!F$5*MAX(AX975*DCF!F$10,0)-MAX(AX975-AW975,0)/Inputs!$B$10)*DCF!F$6</f>
        <v>1985.6319145131808</v>
      </c>
      <c r="CF975" s="15">
        <f ca="1">(AY975*DCF!G$10-DCF!G$5*MAX(AY975*DCF!G$10,0)-MAX(AY975-AX975,0)/Inputs!$B$10)*DCF!G$6</f>
        <v>2223.9150989997338</v>
      </c>
      <c r="CG975" s="15">
        <f ca="1">(AZ975*DCF!H$10-DCF!H$5*MAX(AZ975*DCF!H$10,0)-MAX(AZ975-AY975,0)/Inputs!$B$10)*DCF!H$6</f>
        <v>3050.0191712806886</v>
      </c>
      <c r="CH975" s="15">
        <f ca="1">(BA975*DCF!I$10-DCF!I$5*MAX(BA975*DCF!I$10,0)-MAX(BA975-AZ975,0)/Inputs!$B$10)*DCF!I$6</f>
        <v>3112.9024231839899</v>
      </c>
      <c r="CI975" s="15">
        <f ca="1">(BB975*DCF!J$10-DCF!J$5*MAX(BB975*DCF!J$10,0)-MAX(BB975-BA975,0)/Inputs!$B$10)*DCF!J$6</f>
        <v>3262.2808448195733</v>
      </c>
      <c r="CJ975" s="15">
        <f ca="1">(BC975*DCF!K$10-DCF!K$5*MAX(BC975*DCF!K$10,0)-MAX(BC975-BB975,0)/Inputs!$B$10)*DCF!K$6</f>
        <v>3673.4264634928841</v>
      </c>
      <c r="CK975" s="15">
        <f ca="1">(BD975*DCF!L$10-DCF!L$5*MAX(BD975*DCF!L$10,0)-MAX(BD975-BC975,0)/Inputs!$B$10)*DCF!L$6</f>
        <v>4078.0346506991464</v>
      </c>
      <c r="CL975" s="15">
        <f ca="1">(BE975*DCF!M$10-DCF!M$5*MAX(BE975*DCF!M$10,0)-MAX(BE975-BD975,0)/Inputs!$B$10)*DCF!M$6</f>
        <v>4084.1624877159215</v>
      </c>
      <c r="CM975" s="15">
        <f ca="1">(BF975*DCF!C$28-DCF!C$5*MAX(BF975*DCF!C$28,0)-MAX(BF975-Inputs!$B$13,0)/Inputs!$B$17)*DCF!C$6</f>
        <v>2731.9397269542965</v>
      </c>
      <c r="CN975" s="15">
        <f ca="1">(BG975*DCF!D$28-DCF!D$5*MAX(BG975*DCF!D$28,0)-MAX(BG975-BF975,0)/Inputs!$B$17)*DCF!D$6</f>
        <v>2534.7382455541378</v>
      </c>
      <c r="CO975" s="15">
        <f ca="1">(BH975*DCF!E$28-DCF!E$5*MAX(BH975*DCF!E$28,0)-MAX(BH975-BG975,0)/Inputs!$B$17)*DCF!E$6</f>
        <v>2480.5394251157213</v>
      </c>
      <c r="CP975" s="15">
        <f ca="1">(BI975*DCF!F$28-DCF!F$5*MAX(BI975*DCF!F$28,0)-MAX(BI975-BH975,0)/Inputs!$B$17)*DCF!F$6</f>
        <v>2741.8535995815791</v>
      </c>
      <c r="CQ975" s="15">
        <f ca="1">(BJ975*DCF!G$28-DCF!G$5*MAX(BJ975*DCF!G$28,0)-MAX(BJ975-BI975,0)/Inputs!$B$17)*DCF!G$6</f>
        <v>3376.7686649681627</v>
      </c>
      <c r="CR975" s="15">
        <f ca="1">(BK975*DCF!H$28-DCF!H$5*MAX(BK975*DCF!H$28,0)-MAX(BK975-BJ975,0)/Inputs!$B$17)*DCF!H$6</f>
        <v>3433.1040367158157</v>
      </c>
      <c r="CS975" s="15">
        <f ca="1">(BL975*DCF!I$28-DCF!I$5*MAX(BL975*DCF!I$28,0)-MAX(BL975-BK975,0)/Inputs!$B$17)*DCF!I$6</f>
        <v>3108.1210983941723</v>
      </c>
      <c r="CT975" s="15">
        <f ca="1">(BM975*DCF!J$28-DCF!J$5*MAX(BM975*DCF!J$28,0)-MAX(BM975-BL975,0)/Inputs!$B$17)*DCF!J$6</f>
        <v>3387.7918319447031</v>
      </c>
      <c r="CU975" s="15">
        <f ca="1">(BN975*DCF!K$28-DCF!K$5*MAX(BN975*DCF!K$28,0)-MAX(BN975-BM975,0)/Inputs!$B$17)*DCF!K$6</f>
        <v>4143.977699902588</v>
      </c>
      <c r="CV975" s="15">
        <f ca="1">(BO975*DCF!L$28-DCF!L$5*MAX(BO975*DCF!L$28,0)-MAX(BO975-BN975,0)/Inputs!$B$17)*DCF!L$6</f>
        <v>4429.7754426772935</v>
      </c>
      <c r="CW975" s="15">
        <f ca="1">(BP975*DCF!M$28-DCF!M$5*MAX(BP975*DCF!M$28,0)-MAX(BP975-BO975,0)/Inputs!$B$17)*DCF!M$6</f>
        <v>4529.7687603977311</v>
      </c>
      <c r="CX975" s="15">
        <f ca="1">(BQ975*DCF!C$46-DCF!C$5*MAX(BQ975*DCF!C$46,0)-MAX(BQ975-Inputs!$B$20,0)/Inputs!$B$24)*DCF!C$6</f>
        <v>-674.87640002338196</v>
      </c>
      <c r="CY975" s="15">
        <f ca="1">(BR975*DCF!D$46-DCF!D$5*MAX(BR975*DCF!D$46,0)-MAX(BR975-BQ975,0)/Inputs!$B$24)*DCF!D$6</f>
        <v>-427.19792022493544</v>
      </c>
      <c r="CZ975" s="15">
        <f ca="1">(BS975*DCF!E$46-DCF!E$5*MAX(BS975*DCF!E$46,0)-MAX(BS975-BR975,0)/Inputs!$B$24)*DCF!E$6</f>
        <v>-411.4859480356638</v>
      </c>
      <c r="DA975" s="15">
        <f ca="1">(BT975*DCF!F$46-DCF!F$5*MAX(BT975*DCF!F$46,0)-MAX(BT975-BS975,0)/Inputs!$B$24)*DCF!F$6</f>
        <v>-303.68488435812179</v>
      </c>
      <c r="DB975" s="15">
        <f ca="1">(BU975*DCF!G$46-DCF!G$5*MAX(BU975*DCF!G$46,0)-MAX(BU975-BT975,0)/Inputs!$B$24)*DCF!G$6</f>
        <v>-800.10635858679632</v>
      </c>
      <c r="DC975" s="15">
        <f ca="1">(BV975*DCF!H$46-DCF!H$5*MAX(BV975*DCF!H$46,0)-MAX(BV975-BU975,0)/Inputs!$B$24)*DCF!H$6</f>
        <v>-282.07427741755055</v>
      </c>
      <c r="DD975" s="15">
        <f ca="1">(BW975*DCF!I$46-DCF!I$5*MAX(BW975*DCF!I$46,0)-MAX(BW975-BV975,0)/Inputs!$B$24)*DCF!I$6</f>
        <v>-10.560032965709905</v>
      </c>
      <c r="DE975" s="15">
        <f ca="1">(BX975*DCF!J$46-DCF!J$5*MAX(BX975*DCF!J$46,0)-MAX(BX975-BW975,0)/Inputs!$B$24)*DCF!J$6</f>
        <v>-219.83588230845626</v>
      </c>
      <c r="DF975" s="15">
        <f ca="1">(BY975*DCF!K$46-DCF!K$5*MAX(BY975*DCF!K$46,0)-MAX(BY975-BX975,0)/Inputs!$B$24)*DCF!K$6</f>
        <v>-295.07011212230333</v>
      </c>
      <c r="DG975" s="15">
        <f ca="1">(BZ975*DCF!L$46-DCF!L$5*MAX(BZ975*DCF!L$46,0)-MAX(BZ975-BY975,0)/Inputs!$B$24)*DCF!L$6</f>
        <v>549.66788668897141</v>
      </c>
      <c r="DH975" s="15">
        <f ca="1">(CA975*DCF!M$46-DCF!M$5*MAX(CA975*DCF!M$46,0)-MAX(CA975-BZ975,0)/Inputs!$B$24)*DCF!M$6</f>
        <v>568.93545102249277</v>
      </c>
      <c r="DI975" s="15">
        <f ca="1">SUM(CB975:CL975)+BE975*DCF!M$10*(1+Inputs!$B$30)*(1-Inputs!$B$33)*(1-Inputs!$B$30/Inputs!$B$31)/(Inputs!$B$29-Inputs!$B$30)*DCF!M$6</f>
        <v>123701.25185705334</v>
      </c>
      <c r="DJ975" s="15">
        <f ca="1">SUM(CM975:CW975)+BP975*DCF!M$28*(1+Inputs!$B$30)*(1-Inputs!$B$33)*(1-Inputs!$B$30/Inputs!$B$31)/(Inputs!$B$29-Inputs!$B$30)*DCF!M$6</f>
        <v>132269.28214019723</v>
      </c>
      <c r="DK975" s="15">
        <f ca="1">SUM(CX975:DH975)+CA975*DCF!M$46*(1+Inputs!$B$30)*(1-Inputs!$B$33)*(1-Inputs!$B$30/Inputs!$B$31)/(Inputs!$B$29-Inputs!$B$30)*DCF!M$6</f>
        <v>27315.063704402542</v>
      </c>
      <c r="DM975" s="15">
        <f ca="1">DI975+DJ975+DK975+Inputs!$B$34+Inputs!$B$36-Inputs!$B$35</f>
        <v>360136.59770165314</v>
      </c>
    </row>
    <row r="976" spans="1:117" x14ac:dyDescent="0.75">
      <c r="A976" s="11">
        <v>963</v>
      </c>
      <c r="C976" s="24">
        <f t="shared" ca="1" si="546"/>
        <v>2.7837202814325283E-3</v>
      </c>
      <c r="D976" s="24">
        <f t="shared" ca="1" si="546"/>
        <v>-0.13018654939945706</v>
      </c>
      <c r="E976" s="24">
        <f t="shared" ca="1" si="546"/>
        <v>-0.7583731981534918</v>
      </c>
      <c r="F976" s="24">
        <f t="shared" ca="1" si="546"/>
        <v>0.99842507509845746</v>
      </c>
      <c r="G976" s="24">
        <f t="shared" ca="1" si="546"/>
        <v>-2.1224528328463155</v>
      </c>
      <c r="H976" s="24">
        <f t="shared" ca="1" si="546"/>
        <v>3.5807804681081495E-2</v>
      </c>
      <c r="I976" s="24">
        <f t="shared" ca="1" si="546"/>
        <v>0.10010083413173824</v>
      </c>
      <c r="J976" s="24">
        <f t="shared" ca="1" si="546"/>
        <v>-0.63745069258951093</v>
      </c>
      <c r="K976" s="24">
        <f t="shared" ca="1" si="546"/>
        <v>-0.47452825940570359</v>
      </c>
      <c r="L976" s="24">
        <f t="shared" ca="1" si="546"/>
        <v>-1.2108331214144312</v>
      </c>
      <c r="M976" s="24">
        <f t="shared" ca="1" si="546"/>
        <v>-1.6740967478951716</v>
      </c>
      <c r="N976" s="24">
        <f ca="1">SQRT(Inputs!$B$38)*C976+SQRT(1-Inputs!$B$38)*_xlfn.NORM.S.INV(RAND())</f>
        <v>8.7095090578731105E-2</v>
      </c>
      <c r="O976" s="24">
        <f ca="1">SQRT(Inputs!$B$38)*D976+SQRT(1-Inputs!$B$38)*_xlfn.NORM.S.INV(RAND())</f>
        <v>-0.94615974563328409</v>
      </c>
      <c r="P976" s="24">
        <f ca="1">SQRT(Inputs!$B$38)*E976+SQRT(1-Inputs!$B$38)*_xlfn.NORM.S.INV(RAND())</f>
        <v>-1.1952856914159979</v>
      </c>
      <c r="Q976" s="24">
        <f ca="1">SQRT(Inputs!$B$38)*F976+SQRT(1-Inputs!$B$38)*_xlfn.NORM.S.INV(RAND())</f>
        <v>1.2723822325469181</v>
      </c>
      <c r="R976" s="24">
        <f ca="1">SQRT(Inputs!$B$38)*G976+SQRT(1-Inputs!$B$38)*_xlfn.NORM.S.INV(RAND())</f>
        <v>-0.40100775292000801</v>
      </c>
      <c r="S976" s="24">
        <f ca="1">SQRT(Inputs!$B$38)*H976+SQRT(1-Inputs!$B$38)*_xlfn.NORM.S.INV(RAND())</f>
        <v>-0.22742744337508486</v>
      </c>
      <c r="T976" s="24">
        <f ca="1">SQRT(Inputs!$B$38)*I976+SQRT(1-Inputs!$B$38)*_xlfn.NORM.S.INV(RAND())</f>
        <v>-1.031549202049115</v>
      </c>
      <c r="U976" s="24">
        <f ca="1">SQRT(Inputs!$B$38)*J976+SQRT(1-Inputs!$B$38)*_xlfn.NORM.S.INV(RAND())</f>
        <v>-0.90133595540168343</v>
      </c>
      <c r="V976" s="24">
        <f ca="1">SQRT(Inputs!$B$38)*K976+SQRT(1-Inputs!$B$38)*_xlfn.NORM.S.INV(RAND())</f>
        <v>0.85493575751093154</v>
      </c>
      <c r="W976" s="24">
        <f ca="1">SQRT(Inputs!$B$38)*L976+SQRT(1-Inputs!$B$38)*_xlfn.NORM.S.INV(RAND())</f>
        <v>-8.1099023501489453E-2</v>
      </c>
      <c r="X976" s="24">
        <f ca="1">SQRT(Inputs!$B$38)*M976+SQRT(1-Inputs!$B$38)*_xlfn.NORM.S.INV(RAND())</f>
        <v>-2.4240419459247957</v>
      </c>
      <c r="Y976" s="24">
        <f ca="1">SQRT(Inputs!$B$38)*C976+SQRT(1-Inputs!$B$38)*_xlfn.NORM.S.INV(RAND())</f>
        <v>0.23470855519055756</v>
      </c>
      <c r="Z976" s="24">
        <f ca="1">SQRT(Inputs!$B$38)*D976+SQRT(1-Inputs!$B$38)*_xlfn.NORM.S.INV(RAND())</f>
        <v>-0.94264442796615033</v>
      </c>
      <c r="AA976" s="24">
        <f ca="1">SQRT(Inputs!$B$38)*E976+SQRT(1-Inputs!$B$38)*_xlfn.NORM.S.INV(RAND())</f>
        <v>-2.1381645458003731</v>
      </c>
      <c r="AB976" s="24">
        <f ca="1">SQRT(Inputs!$B$38)*F976+SQRT(1-Inputs!$B$38)*_xlfn.NORM.S.INV(RAND())</f>
        <v>-0.19427531527517972</v>
      </c>
      <c r="AC976" s="24">
        <f ca="1">SQRT(Inputs!$B$38)*G976+SQRT(1-Inputs!$B$38)*_xlfn.NORM.S.INV(RAND())</f>
        <v>-1.8746678293518531</v>
      </c>
      <c r="AD976" s="24">
        <f ca="1">SQRT(Inputs!$B$38)*H976+SQRT(1-Inputs!$B$38)*_xlfn.NORM.S.INV(RAND())</f>
        <v>-0.3371218411985003</v>
      </c>
      <c r="AE976" s="24">
        <f ca="1">SQRT(Inputs!$B$38)*I976+SQRT(1-Inputs!$B$38)*_xlfn.NORM.S.INV(RAND())</f>
        <v>-0.93777412429042772</v>
      </c>
      <c r="AF976" s="24">
        <f ca="1">SQRT(Inputs!$B$38)*J976+SQRT(1-Inputs!$B$38)*_xlfn.NORM.S.INV(RAND())</f>
        <v>-1.0522095619262331</v>
      </c>
      <c r="AG976" s="24">
        <f ca="1">SQRT(Inputs!$B$38)*K976+SQRT(1-Inputs!$B$38)*_xlfn.NORM.S.INV(RAND())</f>
        <v>-1.7762002487795674</v>
      </c>
      <c r="AH976" s="24">
        <f ca="1">SQRT(Inputs!$B$38)*L976+SQRT(1-Inputs!$B$38)*_xlfn.NORM.S.INV(RAND())</f>
        <v>-0.43985100017242873</v>
      </c>
      <c r="AI976" s="24">
        <f ca="1">SQRT(Inputs!$B$38)*M976+SQRT(1-Inputs!$B$38)*_xlfn.NORM.S.INV(RAND())</f>
        <v>-0.46748704462965812</v>
      </c>
      <c r="AJ976" s="24">
        <f ca="1">SQRT(Inputs!$B$38)*C976+SQRT(1-Inputs!$B$38)*_xlfn.NORM.S.INV(RAND())</f>
        <v>0.6768337146907264</v>
      </c>
      <c r="AK976" s="24">
        <f ca="1">SQRT(Inputs!$B$38)*D976+SQRT(1-Inputs!$B$38)*_xlfn.NORM.S.INV(RAND())</f>
        <v>-0.65434960887051485</v>
      </c>
      <c r="AL976" s="24">
        <f ca="1">SQRT(Inputs!$B$38)*E976+SQRT(1-Inputs!$B$38)*_xlfn.NORM.S.INV(RAND())</f>
        <v>-0.70468592033112931</v>
      </c>
      <c r="AM976" s="24">
        <f ca="1">SQRT(Inputs!$B$38)*F976+SQRT(1-Inputs!$B$38)*_xlfn.NORM.S.INV(RAND())</f>
        <v>1.5380062141071353</v>
      </c>
      <c r="AN976" s="24">
        <f ca="1">SQRT(Inputs!$B$38)*G976+SQRT(1-Inputs!$B$38)*_xlfn.NORM.S.INV(RAND())</f>
        <v>-0.71112356575735036</v>
      </c>
      <c r="AO976" s="24">
        <f ca="1">SQRT(Inputs!$B$38)*H976+SQRT(1-Inputs!$B$38)*_xlfn.NORM.S.INV(RAND())</f>
        <v>1.521098465593266</v>
      </c>
      <c r="AP976" s="24">
        <f ca="1">SQRT(Inputs!$B$38)*I976+SQRT(1-Inputs!$B$38)*_xlfn.NORM.S.INV(RAND())</f>
        <v>1.4974227313406956</v>
      </c>
      <c r="AQ976" s="24">
        <f ca="1">SQRT(Inputs!$B$38)*J976+SQRT(1-Inputs!$B$38)*_xlfn.NORM.S.INV(RAND())</f>
        <v>-6.6164106918486731E-2</v>
      </c>
      <c r="AR976" s="24">
        <f ca="1">SQRT(Inputs!$B$38)*K976+SQRT(1-Inputs!$B$38)*_xlfn.NORM.S.INV(RAND())</f>
        <v>-6.2420543086199515E-2</v>
      </c>
      <c r="AS976" s="24">
        <f ca="1">SQRT(Inputs!$B$38)*L976+SQRT(1-Inputs!$B$38)*_xlfn.NORM.S.INV(RAND())</f>
        <v>-2.5650869964219614E-2</v>
      </c>
      <c r="AT976" s="24">
        <f ca="1">SQRT(Inputs!$B$38)*M976+SQRT(1-Inputs!$B$38)*_xlfn.NORM.S.INV(RAND())</f>
        <v>0.21477994896949204</v>
      </c>
      <c r="AU976" s="15">
        <f ca="1">Inputs!$B$6*EXP($B$8-0.5*C$5^2+C$5*N976)</f>
        <v>5032.6943026895005</v>
      </c>
      <c r="AV976" s="15">
        <f t="shared" ca="1" si="547"/>
        <v>5330.3803996047909</v>
      </c>
      <c r="AW976" s="15">
        <f t="shared" ca="1" si="548"/>
        <v>5531.708412499479</v>
      </c>
      <c r="AX976" s="15">
        <f t="shared" ca="1" si="549"/>
        <v>7917.2749416320939</v>
      </c>
      <c r="AY976" s="15">
        <f t="shared" ca="1" si="550"/>
        <v>9233.0235892749224</v>
      </c>
      <c r="AZ976" s="15">
        <f t="shared" ca="1" si="551"/>
        <v>11012.944380832843</v>
      </c>
      <c r="BA976" s="15">
        <f t="shared" ca="1" si="552"/>
        <v>12097.816449381407</v>
      </c>
      <c r="BB976" s="15">
        <f t="shared" ca="1" si="553"/>
        <v>13532.491153478681</v>
      </c>
      <c r="BC976" s="15">
        <f t="shared" ca="1" si="554"/>
        <v>17999.670945699825</v>
      </c>
      <c r="BD976" s="15">
        <f t="shared" ca="1" si="555"/>
        <v>21884.657613714418</v>
      </c>
      <c r="BE976" s="15">
        <f t="shared" ca="1" si="556"/>
        <v>21504.185590018231</v>
      </c>
      <c r="BF976" s="15">
        <f ca="1">Inputs!$B$13*EXP($B$9-0.5*C$6^2+C$6*Y976)</f>
        <v>14489.791705240285</v>
      </c>
      <c r="BG976" s="15">
        <f t="shared" ca="1" si="557"/>
        <v>14897.133117692314</v>
      </c>
      <c r="BH976" s="15">
        <f t="shared" ca="1" si="558"/>
        <v>12767.165954991779</v>
      </c>
      <c r="BI976" s="15">
        <f t="shared" ca="1" si="559"/>
        <v>15168.501834662089</v>
      </c>
      <c r="BJ976" s="15">
        <f t="shared" ca="1" si="560"/>
        <v>14192.302513232718</v>
      </c>
      <c r="BK976" s="15">
        <f t="shared" ca="1" si="561"/>
        <v>16636.981708348816</v>
      </c>
      <c r="BL976" s="15">
        <f t="shared" ca="1" si="562"/>
        <v>18097.902078107723</v>
      </c>
      <c r="BM976" s="15">
        <f t="shared" ca="1" si="563"/>
        <v>19520.379064856432</v>
      </c>
      <c r="BN976" s="15">
        <f t="shared" ca="1" si="564"/>
        <v>19404.768955755586</v>
      </c>
      <c r="BO976" s="15">
        <f t="shared" ca="1" si="565"/>
        <v>22685.529423030483</v>
      </c>
      <c r="BP976" s="15">
        <f t="shared" ca="1" si="566"/>
        <v>26481.259614304334</v>
      </c>
      <c r="BQ976" s="15">
        <f ca="1">Inputs!$B$20*EXP($B$10-0.5*C$7^2+C$7*AJ976)</f>
        <v>5453.3745913706289</v>
      </c>
      <c r="BR976" s="15">
        <f t="shared" ca="1" si="567"/>
        <v>6011.1000616860329</v>
      </c>
      <c r="BS976" s="15">
        <f t="shared" ca="1" si="568"/>
        <v>6723.3545501420876</v>
      </c>
      <c r="BT976" s="15">
        <f t="shared" ca="1" si="569"/>
        <v>13877.332920301304</v>
      </c>
      <c r="BU976" s="15">
        <f t="shared" ca="1" si="570"/>
        <v>16192.070673012791</v>
      </c>
      <c r="BV976" s="15">
        <f t="shared" ca="1" si="571"/>
        <v>31736.050435045479</v>
      </c>
      <c r="BW976" s="15">
        <f t="shared" ca="1" si="572"/>
        <v>60800.256439647936</v>
      </c>
      <c r="BX976" s="15">
        <f t="shared" ca="1" si="573"/>
        <v>83918.40242856348</v>
      </c>
      <c r="BY976" s="15">
        <f t="shared" ca="1" si="574"/>
        <v>116188.02798996273</v>
      </c>
      <c r="BZ976" s="15">
        <f t="shared" ca="1" si="575"/>
        <v>162261.12591200924</v>
      </c>
      <c r="CA976" s="15">
        <f t="shared" ca="1" si="576"/>
        <v>236794.99279051591</v>
      </c>
      <c r="CB976" s="15">
        <f ca="1">(AU976*DCF!C$10-DCF!C$5*MAX(AU976*DCF!C$10,0)-MAX(AU976-Inputs!$B$6,0)/Inputs!$B$10)*DCF!C$6</f>
        <v>1042.5719477205703</v>
      </c>
      <c r="CC976" s="15">
        <f ca="1">(AV976*DCF!D$10-DCF!D$5*MAX(AV976*DCF!D$10,0)-MAX(AV976-AU976,0)/Inputs!$B$10)*DCF!D$6</f>
        <v>1226.6611465276646</v>
      </c>
      <c r="CD976" s="15">
        <f ca="1">(AW976*DCF!E$10-DCF!E$5*MAX(AW976*DCF!E$10,0)-MAX(AW976-AV976,0)/Inputs!$B$10)*DCF!E$6</f>
        <v>1231.8360092247758</v>
      </c>
      <c r="CE976" s="15">
        <f ca="1">(AX976*DCF!F$10-DCF!F$5*MAX(AX976*DCF!F$10,0)-MAX(AX976-AW976,0)/Inputs!$B$10)*DCF!F$6</f>
        <v>1231.951252548308</v>
      </c>
      <c r="CF976" s="15">
        <f ca="1">(AY976*DCF!G$10-DCF!G$5*MAX(AY976*DCF!G$10,0)-MAX(AY976-AX976,0)/Inputs!$B$10)*DCF!G$6</f>
        <v>1649.4611533434293</v>
      </c>
      <c r="CG976" s="15">
        <f ca="1">(AZ976*DCF!H$10-DCF!H$5*MAX(AZ976*DCF!H$10,0)-MAX(AZ976-AY976,0)/Inputs!$B$10)*DCF!H$6</f>
        <v>1822.1142050842454</v>
      </c>
      <c r="CH976" s="15">
        <f ca="1">(BA976*DCF!I$10-DCF!I$5*MAX(BA976*DCF!I$10,0)-MAX(BA976-AZ976,0)/Inputs!$B$10)*DCF!I$6</f>
        <v>2031.8727058879481</v>
      </c>
      <c r="CI976" s="15">
        <f ca="1">(BB976*DCF!J$10-DCF!J$5*MAX(BB976*DCF!J$10,0)-MAX(BB976-BA976,0)/Inputs!$B$10)*DCF!J$6</f>
        <v>2104.8055718412456</v>
      </c>
      <c r="CJ976" s="15">
        <f ca="1">(BC976*DCF!K$10-DCF!K$5*MAX(BC976*DCF!K$10,0)-MAX(BC976-BB976,0)/Inputs!$B$10)*DCF!K$6</f>
        <v>2272.3207779389827</v>
      </c>
      <c r="CK976" s="15">
        <f ca="1">(BD976*DCF!L$10-DCF!L$5*MAX(BD976*DCF!L$10,0)-MAX(BD976-BC976,0)/Inputs!$B$10)*DCF!L$6</f>
        <v>2798.2308464900257</v>
      </c>
      <c r="CL976" s="15">
        <f ca="1">(BE976*DCF!M$10-DCF!M$5*MAX(BE976*DCF!M$10,0)-MAX(BE976-BD976,0)/Inputs!$B$10)*DCF!M$6</f>
        <v>3034.5187228887248</v>
      </c>
      <c r="CM976" s="15">
        <f ca="1">(BF976*DCF!C$28-DCF!C$5*MAX(BF976*DCF!C$28,0)-MAX(BF976-Inputs!$B$13,0)/Inputs!$B$17)*DCF!C$6</f>
        <v>3705.6093320364294</v>
      </c>
      <c r="CN976" s="15">
        <f ca="1">(BG976*DCF!D$28-DCF!D$5*MAX(BG976*DCF!D$28,0)-MAX(BG976-BF976,0)/Inputs!$B$17)*DCF!D$6</f>
        <v>4300.6446880874928</v>
      </c>
      <c r="CO976" s="15">
        <f ca="1">(BH976*DCF!E$28-DCF!E$5*MAX(BH976*DCF!E$28,0)-MAX(BH976-BG976,0)/Inputs!$B$17)*DCF!E$6</f>
        <v>3615.8887362721671</v>
      </c>
      <c r="CP976" s="15">
        <f ca="1">(BI976*DCF!F$28-DCF!F$5*MAX(BI976*DCF!F$28,0)-MAX(BI976-BH976,0)/Inputs!$B$17)*DCF!F$6</f>
        <v>3680.6475437869713</v>
      </c>
      <c r="CQ976" s="15">
        <f ca="1">(BJ976*DCF!G$28-DCF!G$5*MAX(BJ976*DCF!G$28,0)-MAX(BJ976-BI976,0)/Inputs!$B$17)*DCF!G$6</f>
        <v>3682.3005637471183</v>
      </c>
      <c r="CR976" s="15">
        <f ca="1">(BK976*DCF!H$28-DCF!H$5*MAX(BK976*DCF!H$28,0)-MAX(BK976-BJ976,0)/Inputs!$B$17)*DCF!H$6</f>
        <v>3734.6745872294973</v>
      </c>
      <c r="CS976" s="15">
        <f ca="1">(BL976*DCF!I$28-DCF!I$5*MAX(BL976*DCF!I$28,0)-MAX(BL976-BK976,0)/Inputs!$B$17)*DCF!I$6</f>
        <v>4046.0897779394736</v>
      </c>
      <c r="CT976" s="15">
        <f ca="1">(BM976*DCF!J$28-DCF!J$5*MAX(BM976*DCF!J$28,0)-MAX(BM976-BL976,0)/Inputs!$B$17)*DCF!J$6</f>
        <v>4166.0562150301721</v>
      </c>
      <c r="CU976" s="15">
        <f ca="1">(BN976*DCF!K$28-DCF!K$5*MAX(BN976*DCF!K$28,0)-MAX(BN976-BM976,0)/Inputs!$B$17)*DCF!K$6</f>
        <v>4097.9618436399496</v>
      </c>
      <c r="CV976" s="15">
        <f ca="1">(BO976*DCF!L$28-DCF!L$5*MAX(BO976*DCF!L$28,0)-MAX(BO976-BN976,0)/Inputs!$B$17)*DCF!L$6</f>
        <v>4155.0157687958472</v>
      </c>
      <c r="CW976" s="15">
        <f ca="1">(BP976*DCF!M$28-DCF!M$5*MAX(BP976*DCF!M$28,0)-MAX(BP976-BO976,0)/Inputs!$B$17)*DCF!M$6</f>
        <v>4585.7038595710355</v>
      </c>
      <c r="CX976" s="15">
        <f ca="1">(BQ976*DCF!C$46-DCF!C$5*MAX(BQ976*DCF!C$46,0)-MAX(BQ976-Inputs!$B$20,0)/Inputs!$B$24)*DCF!C$6</f>
        <v>-2299.7976383630221</v>
      </c>
      <c r="CY976" s="15">
        <f ca="1">(BR976*DCF!D$46-DCF!D$5*MAX(BR976*DCF!D$46,0)-MAX(BR976-BQ976,0)/Inputs!$B$24)*DCF!D$6</f>
        <v>-1263.9314285061278</v>
      </c>
      <c r="CZ976" s="15">
        <f ca="1">(BS976*DCF!E$46-DCF!E$5*MAX(BS976*DCF!E$46,0)-MAX(BS976-BR976,0)/Inputs!$B$24)*DCF!E$6</f>
        <v>-1075.7994930862922</v>
      </c>
      <c r="DA976" s="15">
        <f ca="1">(BT976*DCF!F$46-DCF!F$5*MAX(BT976*DCF!F$46,0)-MAX(BT976-BS976,0)/Inputs!$B$24)*DCF!F$6</f>
        <v>-3615.624801531023</v>
      </c>
      <c r="DB976" s="15">
        <f ca="1">(BU976*DCF!G$46-DCF!G$5*MAX(BU976*DCF!G$46,0)-MAX(BU976-BT976,0)/Inputs!$B$24)*DCF!G$6</f>
        <v>-1323.3013121931253</v>
      </c>
      <c r="DC976" s="15">
        <f ca="1">(BV976*DCF!H$46-DCF!H$5*MAX(BV976*DCF!H$46,0)-MAX(BV976-BU976,0)/Inputs!$B$24)*DCF!H$6</f>
        <v>-4830.1964715075173</v>
      </c>
      <c r="DD976" s="15">
        <f ca="1">(BW976*DCF!I$46-DCF!I$5*MAX(BW976*DCF!I$46,0)-MAX(BW976-BV976,0)/Inputs!$B$24)*DCF!I$6</f>
        <v>-6939.0036923357047</v>
      </c>
      <c r="DE976" s="15">
        <f ca="1">(BX976*DCF!J$46-DCF!J$5*MAX(BX976*DCF!J$46,0)-MAX(BX976-BW976,0)/Inputs!$B$24)*DCF!J$6</f>
        <v>-2610.4097676860652</v>
      </c>
      <c r="DF976" s="15">
        <f ca="1">(BY976*DCF!K$46-DCF!K$5*MAX(BY976*DCF!K$46,0)-MAX(BY976-BX976,0)/Inputs!$B$24)*DCF!K$6</f>
        <v>-1268.1511297450172</v>
      </c>
      <c r="DG976" s="15">
        <f ca="1">(BZ976*DCF!L$46-DCF!L$5*MAX(BZ976*DCF!L$46,0)-MAX(BZ976-BY976,0)/Inputs!$B$24)*DCF!L$6</f>
        <v>789.86665187921153</v>
      </c>
      <c r="DH976" s="15">
        <f ca="1">(CA976*DCF!M$46-DCF!M$5*MAX(CA976*DCF!M$46,0)-MAX(CA976-BZ976,0)/Inputs!$B$24)*DCF!M$6</f>
        <v>2982.0310133544745</v>
      </c>
      <c r="DI976" s="15">
        <f ca="1">SUM(CB976:CL976)+BE976*DCF!M$10*(1+Inputs!$B$30)*(1-Inputs!$B$33)*(1-Inputs!$B$30/Inputs!$B$31)/(Inputs!$B$29-Inputs!$B$30)*DCF!M$6</f>
        <v>80292.777199932389</v>
      </c>
      <c r="DJ976" s="15">
        <f ca="1">SUM(CM976:CW976)+BP976*DCF!M$28*(1+Inputs!$B$30)*(1-Inputs!$B$33)*(1-Inputs!$B$30/Inputs!$B$31)/(Inputs!$B$29-Inputs!$B$30)*DCF!M$6</f>
        <v>142034.18716282304</v>
      </c>
      <c r="DK976" s="15">
        <f ca="1">SUM(CX976:DH976)+CA976*DCF!M$46*(1+Inputs!$B$30)*(1-Inputs!$B$33)*(1-Inputs!$B$30/Inputs!$B$31)/(Inputs!$B$29-Inputs!$B$30)*DCF!M$6</f>
        <v>344658.79094451264</v>
      </c>
      <c r="DM976" s="15">
        <f ca="1">DI976+DJ976+DK976+Inputs!$B$34+Inputs!$B$36-Inputs!$B$35</f>
        <v>643836.75530726812</v>
      </c>
    </row>
    <row r="977" spans="1:117" x14ac:dyDescent="0.75">
      <c r="A977" s="11">
        <v>964</v>
      </c>
      <c r="C977" s="24">
        <f t="shared" ca="1" si="546"/>
        <v>-0.61910070690924279</v>
      </c>
      <c r="D977" s="24">
        <f t="shared" ca="1" si="546"/>
        <v>-0.33115230879637453</v>
      </c>
      <c r="E977" s="24">
        <f t="shared" ca="1" si="546"/>
        <v>7.5761888459379067E-3</v>
      </c>
      <c r="F977" s="24">
        <f t="shared" ca="1" si="546"/>
        <v>0.93271063624922723</v>
      </c>
      <c r="G977" s="24">
        <f t="shared" ca="1" si="546"/>
        <v>0.11871848972869362</v>
      </c>
      <c r="H977" s="24">
        <f t="shared" ca="1" si="546"/>
        <v>0.15778925249419162</v>
      </c>
      <c r="I977" s="24">
        <f t="shared" ca="1" si="546"/>
        <v>-0.59074600166015068</v>
      </c>
      <c r="J977" s="24">
        <f t="shared" ca="1" si="546"/>
        <v>-1.2847857220172663</v>
      </c>
      <c r="K977" s="24">
        <f t="shared" ca="1" si="546"/>
        <v>-0.45233662447045114</v>
      </c>
      <c r="L977" s="24">
        <f t="shared" ca="1" si="546"/>
        <v>-0.23543592706001731</v>
      </c>
      <c r="M977" s="24">
        <f t="shared" ca="1" si="546"/>
        <v>-0.62478464099637454</v>
      </c>
      <c r="N977" s="24">
        <f ca="1">SQRT(Inputs!$B$38)*C977+SQRT(1-Inputs!$B$38)*_xlfn.NORM.S.INV(RAND())</f>
        <v>-1.2202662550341472</v>
      </c>
      <c r="O977" s="24">
        <f ca="1">SQRT(Inputs!$B$38)*D977+SQRT(1-Inputs!$B$38)*_xlfn.NORM.S.INV(RAND())</f>
        <v>0.62107146354997389</v>
      </c>
      <c r="P977" s="24">
        <f ca="1">SQRT(Inputs!$B$38)*E977+SQRT(1-Inputs!$B$38)*_xlfn.NORM.S.INV(RAND())</f>
        <v>-0.56968328919967093</v>
      </c>
      <c r="Q977" s="24">
        <f ca="1">SQRT(Inputs!$B$38)*F977+SQRT(1-Inputs!$B$38)*_xlfn.NORM.S.INV(RAND())</f>
        <v>1.4693347677580693</v>
      </c>
      <c r="R977" s="24">
        <f ca="1">SQRT(Inputs!$B$38)*G977+SQRT(1-Inputs!$B$38)*_xlfn.NORM.S.INV(RAND())</f>
        <v>-1.774498062017088E-2</v>
      </c>
      <c r="S977" s="24">
        <f ca="1">SQRT(Inputs!$B$38)*H977+SQRT(1-Inputs!$B$38)*_xlfn.NORM.S.INV(RAND())</f>
        <v>-1.2612153423088892</v>
      </c>
      <c r="T977" s="24">
        <f ca="1">SQRT(Inputs!$B$38)*I977+SQRT(1-Inputs!$B$38)*_xlfn.NORM.S.INV(RAND())</f>
        <v>-0.86931174478447493</v>
      </c>
      <c r="U977" s="24">
        <f ca="1">SQRT(Inputs!$B$38)*J977+SQRT(1-Inputs!$B$38)*_xlfn.NORM.S.INV(RAND())</f>
        <v>-1.6208756341866943</v>
      </c>
      <c r="V977" s="24">
        <f ca="1">SQRT(Inputs!$B$38)*K977+SQRT(1-Inputs!$B$38)*_xlfn.NORM.S.INV(RAND())</f>
        <v>-1.1217771222895909</v>
      </c>
      <c r="W977" s="24">
        <f ca="1">SQRT(Inputs!$B$38)*L977+SQRT(1-Inputs!$B$38)*_xlfn.NORM.S.INV(RAND())</f>
        <v>-0.44639383368919555</v>
      </c>
      <c r="X977" s="24">
        <f ca="1">SQRT(Inputs!$B$38)*M977+SQRT(1-Inputs!$B$38)*_xlfn.NORM.S.INV(RAND())</f>
        <v>-1.1516410867560405</v>
      </c>
      <c r="Y977" s="24">
        <f ca="1">SQRT(Inputs!$B$38)*C977+SQRT(1-Inputs!$B$38)*_xlfn.NORM.S.INV(RAND())</f>
        <v>-0.25386415676025709</v>
      </c>
      <c r="Z977" s="24">
        <f ca="1">SQRT(Inputs!$B$38)*D977+SQRT(1-Inputs!$B$38)*_xlfn.NORM.S.INV(RAND())</f>
        <v>-1.4233156399083102</v>
      </c>
      <c r="AA977" s="24">
        <f ca="1">SQRT(Inputs!$B$38)*E977+SQRT(1-Inputs!$B$38)*_xlfn.NORM.S.INV(RAND())</f>
        <v>-0.87461306376873471</v>
      </c>
      <c r="AB977" s="24">
        <f ca="1">SQRT(Inputs!$B$38)*F977+SQRT(1-Inputs!$B$38)*_xlfn.NORM.S.INV(RAND())</f>
        <v>-0.29806612294080237</v>
      </c>
      <c r="AC977" s="24">
        <f ca="1">SQRT(Inputs!$B$38)*G977+SQRT(1-Inputs!$B$38)*_xlfn.NORM.S.INV(RAND())</f>
        <v>0.21002243805088799</v>
      </c>
      <c r="AD977" s="24">
        <f ca="1">SQRT(Inputs!$B$38)*H977+SQRT(1-Inputs!$B$38)*_xlfn.NORM.S.INV(RAND())</f>
        <v>0.25263461737561005</v>
      </c>
      <c r="AE977" s="24">
        <f ca="1">SQRT(Inputs!$B$38)*I977+SQRT(1-Inputs!$B$38)*_xlfn.NORM.S.INV(RAND())</f>
        <v>0.94014685098270223</v>
      </c>
      <c r="AF977" s="24">
        <f ca="1">SQRT(Inputs!$B$38)*J977+SQRT(1-Inputs!$B$38)*_xlfn.NORM.S.INV(RAND())</f>
        <v>-1.5759897297284198</v>
      </c>
      <c r="AG977" s="24">
        <f ca="1">SQRT(Inputs!$B$38)*K977+SQRT(1-Inputs!$B$38)*_xlfn.NORM.S.INV(RAND())</f>
        <v>-2.6025292920784868</v>
      </c>
      <c r="AH977" s="24">
        <f ca="1">SQRT(Inputs!$B$38)*L977+SQRT(1-Inputs!$B$38)*_xlfn.NORM.S.INV(RAND())</f>
        <v>-0.63066292250519695</v>
      </c>
      <c r="AI977" s="24">
        <f ca="1">SQRT(Inputs!$B$38)*M977+SQRT(1-Inputs!$B$38)*_xlfn.NORM.S.INV(RAND())</f>
        <v>0.76107937440097184</v>
      </c>
      <c r="AJ977" s="24">
        <f ca="1">SQRT(Inputs!$B$38)*C977+SQRT(1-Inputs!$B$38)*_xlfn.NORM.S.INV(RAND())</f>
        <v>0.34646374476520375</v>
      </c>
      <c r="AK977" s="24">
        <f ca="1">SQRT(Inputs!$B$38)*D977+SQRT(1-Inputs!$B$38)*_xlfn.NORM.S.INV(RAND())</f>
        <v>-0.48091965209999277</v>
      </c>
      <c r="AL977" s="24">
        <f ca="1">SQRT(Inputs!$B$38)*E977+SQRT(1-Inputs!$B$38)*_xlfn.NORM.S.INV(RAND())</f>
        <v>-0.3478125309903613</v>
      </c>
      <c r="AM977" s="24">
        <f ca="1">SQRT(Inputs!$B$38)*F977+SQRT(1-Inputs!$B$38)*_xlfn.NORM.S.INV(RAND())</f>
        <v>1.539859291635882</v>
      </c>
      <c r="AN977" s="24">
        <f ca="1">SQRT(Inputs!$B$38)*G977+SQRT(1-Inputs!$B$38)*_xlfn.NORM.S.INV(RAND())</f>
        <v>-0.36883702999126433</v>
      </c>
      <c r="AO977" s="24">
        <f ca="1">SQRT(Inputs!$B$38)*H977+SQRT(1-Inputs!$B$38)*_xlfn.NORM.S.INV(RAND())</f>
        <v>0.28849598333571802</v>
      </c>
      <c r="AP977" s="24">
        <f ca="1">SQRT(Inputs!$B$38)*I977+SQRT(1-Inputs!$B$38)*_xlfn.NORM.S.INV(RAND())</f>
        <v>-0.8891203971498296</v>
      </c>
      <c r="AQ977" s="24">
        <f ca="1">SQRT(Inputs!$B$38)*J977+SQRT(1-Inputs!$B$38)*_xlfn.NORM.S.INV(RAND())</f>
        <v>5.9383812242032152E-2</v>
      </c>
      <c r="AR977" s="24">
        <f ca="1">SQRT(Inputs!$B$38)*K977+SQRT(1-Inputs!$B$38)*_xlfn.NORM.S.INV(RAND())</f>
        <v>-5.0524278261533134E-2</v>
      </c>
      <c r="AS977" s="24">
        <f ca="1">SQRT(Inputs!$B$38)*L977+SQRT(1-Inputs!$B$38)*_xlfn.NORM.S.INV(RAND())</f>
        <v>-1.7850831825598326</v>
      </c>
      <c r="AT977" s="24">
        <f ca="1">SQRT(Inputs!$B$38)*M977+SQRT(1-Inputs!$B$38)*_xlfn.NORM.S.INV(RAND())</f>
        <v>-0.38135520366175696</v>
      </c>
      <c r="AU977" s="15">
        <f ca="1">Inputs!$B$6*EXP($B$8-0.5*C$5^2+C$5*N977)</f>
        <v>4072.7925150282758</v>
      </c>
      <c r="AV977" s="15">
        <f t="shared" ca="1" si="547"/>
        <v>5431.5750154090365</v>
      </c>
      <c r="AW977" s="15">
        <f t="shared" ca="1" si="548"/>
        <v>6133.007367642238</v>
      </c>
      <c r="AX977" s="15">
        <f t="shared" ca="1" si="549"/>
        <v>8996.5525058941403</v>
      </c>
      <c r="AY977" s="15">
        <f t="shared" ca="1" si="550"/>
        <v>10971.943508506747</v>
      </c>
      <c r="AZ977" s="15">
        <f t="shared" ca="1" si="551"/>
        <v>11678.92650639392</v>
      </c>
      <c r="BA977" s="15">
        <f t="shared" ca="1" si="552"/>
        <v>13049.103345313053</v>
      </c>
      <c r="BB977" s="15">
        <f t="shared" ca="1" si="553"/>
        <v>13581.350443441654</v>
      </c>
      <c r="BC977" s="15">
        <f t="shared" ca="1" si="554"/>
        <v>14926.611358778091</v>
      </c>
      <c r="BD977" s="15">
        <f t="shared" ca="1" si="555"/>
        <v>17538.713778664754</v>
      </c>
      <c r="BE977" s="15">
        <f t="shared" ca="1" si="556"/>
        <v>19351.367613790575</v>
      </c>
      <c r="BF977" s="15">
        <f ca="1">Inputs!$B$13*EXP($B$9-0.5*C$6^2+C$6*Y977)</f>
        <v>13152.159549510847</v>
      </c>
      <c r="BG977" s="15">
        <f t="shared" ca="1" si="557"/>
        <v>12398.541285736364</v>
      </c>
      <c r="BH977" s="15">
        <f t="shared" ca="1" si="558"/>
        <v>13103.195288982681</v>
      </c>
      <c r="BI977" s="15">
        <f t="shared" ca="1" si="559"/>
        <v>15321.00868975815</v>
      </c>
      <c r="BJ977" s="15">
        <f t="shared" ca="1" si="560"/>
        <v>19359.872656468331</v>
      </c>
      <c r="BK977" s="15">
        <f t="shared" ca="1" si="561"/>
        <v>24592.024620554886</v>
      </c>
      <c r="BL977" s="15">
        <f t="shared" ca="1" si="562"/>
        <v>34122.364912879049</v>
      </c>
      <c r="BM977" s="15">
        <f t="shared" ca="1" si="563"/>
        <v>34485.814441050949</v>
      </c>
      <c r="BN977" s="15">
        <f t="shared" ca="1" si="564"/>
        <v>31049.542224213914</v>
      </c>
      <c r="BO977" s="15">
        <f t="shared" ca="1" si="565"/>
        <v>35502.830835019544</v>
      </c>
      <c r="BP977" s="15">
        <f t="shared" ca="1" si="566"/>
        <v>47632.467038314717</v>
      </c>
      <c r="BQ977" s="15">
        <f ca="1">Inputs!$B$20*EXP($B$10-0.5*C$7^2+C$7*AJ977)</f>
        <v>4850.3850767999547</v>
      </c>
      <c r="BR977" s="15">
        <f t="shared" ca="1" si="567"/>
        <v>5649.1729220109928</v>
      </c>
      <c r="BS977" s="15">
        <f t="shared" ca="1" si="568"/>
        <v>7000.5146877455027</v>
      </c>
      <c r="BT977" s="15">
        <f t="shared" ca="1" si="569"/>
        <v>14456.430893119617</v>
      </c>
      <c r="BU977" s="15">
        <f t="shared" ca="1" si="570"/>
        <v>18324.285548061089</v>
      </c>
      <c r="BV977" s="15">
        <f t="shared" ca="1" si="571"/>
        <v>27206.483753056586</v>
      </c>
      <c r="BW977" s="15">
        <f t="shared" ca="1" si="572"/>
        <v>31452.737137216092</v>
      </c>
      <c r="BX977" s="15">
        <f t="shared" ca="1" si="573"/>
        <v>44518.55376878746</v>
      </c>
      <c r="BY977" s="15">
        <f t="shared" ca="1" si="574"/>
        <v>61777.978941580106</v>
      </c>
      <c r="BZ977" s="15">
        <f t="shared" ca="1" si="575"/>
        <v>62433.433477289029</v>
      </c>
      <c r="CA977" s="15">
        <f t="shared" ca="1" si="576"/>
        <v>81953.750435399576</v>
      </c>
      <c r="CB977" s="15">
        <f ca="1">(AU977*DCF!C$10-DCF!C$5*MAX(AU977*DCF!C$10,0)-MAX(AU977-Inputs!$B$6,0)/Inputs!$B$10)*DCF!C$6</f>
        <v>1045.9302443018237</v>
      </c>
      <c r="CC977" s="15">
        <f ca="1">(AV977*DCF!D$10-DCF!D$5*MAX(AV977*DCF!D$10,0)-MAX(AV977-AU977,0)/Inputs!$B$10)*DCF!D$6</f>
        <v>992.60606143957204</v>
      </c>
      <c r="CD977" s="15">
        <f ca="1">(AW977*DCF!E$10-DCF!E$5*MAX(AW977*DCF!E$10,0)-MAX(AW977-AV977,0)/Inputs!$B$10)*DCF!E$6</f>
        <v>1258.0221587148756</v>
      </c>
      <c r="CE977" s="15">
        <f ca="1">(AX977*DCF!F$10-DCF!F$5*MAX(AX977*DCF!F$10,0)-MAX(AX977-AW977,0)/Inputs!$B$10)*DCF!F$6</f>
        <v>1368.1003267219833</v>
      </c>
      <c r="CF977" s="15">
        <f ca="1">(AY977*DCF!G$10-DCF!G$5*MAX(AY977*DCF!G$10,0)-MAX(AY977-AX977,0)/Inputs!$B$10)*DCF!G$6</f>
        <v>1880.9532898709635</v>
      </c>
      <c r="CG977" s="15">
        <f ca="1">(AZ977*DCF!H$10-DCF!H$5*MAX(AZ977*DCF!H$10,0)-MAX(AZ977-AY977,0)/Inputs!$B$10)*DCF!H$6</f>
        <v>2141.9344526784525</v>
      </c>
      <c r="CH977" s="15">
        <f ca="1">(BA977*DCF!I$10-DCF!I$5*MAX(BA977*DCF!I$10,0)-MAX(BA977-AZ977,0)/Inputs!$B$10)*DCF!I$6</f>
        <v>2158.8381402066789</v>
      </c>
      <c r="CI977" s="15">
        <f ca="1">(BB977*DCF!J$10-DCF!J$5*MAX(BB977*DCF!J$10,0)-MAX(BB977-BA977,0)/Inputs!$B$10)*DCF!J$6</f>
        <v>2249.9379722395656</v>
      </c>
      <c r="CJ977" s="15">
        <f ca="1">(BC977*DCF!K$10-DCF!K$5*MAX(BC977*DCF!K$10,0)-MAX(BC977-BB977,0)/Inputs!$B$10)*DCF!K$6</f>
        <v>2214.6286564931488</v>
      </c>
      <c r="CK977" s="15">
        <f ca="1">(BD977*DCF!L$10-DCF!L$5*MAX(BD977*DCF!L$10,0)-MAX(BD977-BC977,0)/Inputs!$B$10)*DCF!L$6</f>
        <v>2307.3844169144195</v>
      </c>
      <c r="CL977" s="15">
        <f ca="1">(BE977*DCF!M$10-DCF!M$5*MAX(BE977*DCF!M$10,0)-MAX(BE977-BD977,0)/Inputs!$B$10)*DCF!M$6</f>
        <v>2514.1873931514638</v>
      </c>
      <c r="CM977" s="15">
        <f ca="1">(BF977*DCF!C$28-DCF!C$5*MAX(BF977*DCF!C$28,0)-MAX(BF977-Inputs!$B$13,0)/Inputs!$B$17)*DCF!C$6</f>
        <v>3606.2947463897308</v>
      </c>
      <c r="CN977" s="15">
        <f ca="1">(BG977*DCF!D$28-DCF!D$5*MAX(BG977*DCF!D$28,0)-MAX(BG977-BF977,0)/Inputs!$B$17)*DCF!D$6</f>
        <v>3651.6563662545263</v>
      </c>
      <c r="CO977" s="15">
        <f ca="1">(BH977*DCF!E$28-DCF!E$5*MAX(BH977*DCF!E$28,0)-MAX(BH977-BG977,0)/Inputs!$B$17)*DCF!E$6</f>
        <v>3572.1806225148121</v>
      </c>
      <c r="CP977" s="15">
        <f ca="1">(BI977*DCF!F$28-DCF!F$5*MAX(BI977*DCF!F$28,0)-MAX(BI977-BH977,0)/Inputs!$B$17)*DCF!F$6</f>
        <v>3755.4623058603192</v>
      </c>
      <c r="CQ977" s="15">
        <f ca="1">(BJ977*DCF!G$28-DCF!G$5*MAX(BJ977*DCF!G$28,0)-MAX(BJ977-BI977,0)/Inputs!$B$17)*DCF!G$6</f>
        <v>4343.7688235548449</v>
      </c>
      <c r="CR977" s="15">
        <f ca="1">(BK977*DCF!H$28-DCF!H$5*MAX(BK977*DCF!H$28,0)-MAX(BK977-BJ977,0)/Inputs!$B$17)*DCF!H$6</f>
        <v>5268.9494233299429</v>
      </c>
      <c r="CS977" s="15">
        <f ca="1">(BL977*DCF!I$28-DCF!I$5*MAX(BL977*DCF!I$28,0)-MAX(BL977-BK977,0)/Inputs!$B$17)*DCF!I$6</f>
        <v>6656.0817364658942</v>
      </c>
      <c r="CT977" s="15">
        <f ca="1">(BM977*DCF!J$28-DCF!J$5*MAX(BM977*DCF!J$28,0)-MAX(BM977-BL977,0)/Inputs!$B$17)*DCF!J$6</f>
        <v>7645.0090707937425</v>
      </c>
      <c r="CU977" s="15">
        <f ca="1">(BN977*DCF!K$28-DCF!K$5*MAX(BN977*DCF!K$28,0)-MAX(BN977-BM977,0)/Inputs!$B$17)*DCF!K$6</f>
        <v>6557.1427099922212</v>
      </c>
      <c r="CV977" s="15">
        <f ca="1">(BO977*DCF!L$28-DCF!L$5*MAX(BO977*DCF!L$28,0)-MAX(BO977-BN977,0)/Inputs!$B$17)*DCF!L$6</f>
        <v>6579.6629194093075</v>
      </c>
      <c r="CW977" s="15">
        <f ca="1">(BP977*DCF!M$28-DCF!M$5*MAX(BP977*DCF!M$28,0)-MAX(BP977-BO977,0)/Inputs!$B$17)*DCF!M$6</f>
        <v>7694.1884220805077</v>
      </c>
      <c r="CX977" s="15">
        <f ca="1">(BQ977*DCF!C$46-DCF!C$5*MAX(BQ977*DCF!C$46,0)-MAX(BQ977-Inputs!$B$20,0)/Inputs!$B$24)*DCF!C$6</f>
        <v>-1882.0219931639408</v>
      </c>
      <c r="CY977" s="15">
        <f ca="1">(BR977*DCF!D$46-DCF!D$5*MAX(BR977*DCF!D$46,0)-MAX(BR977-BQ977,0)/Inputs!$B$24)*DCF!D$6</f>
        <v>-1305.0182203821814</v>
      </c>
      <c r="CZ977" s="15">
        <f ca="1">(BS977*DCF!E$46-DCF!E$5*MAX(BS977*DCF!E$46,0)-MAX(BS977-BR977,0)/Inputs!$B$24)*DCF!E$6</f>
        <v>-1360.4847728386037</v>
      </c>
      <c r="DA977" s="15">
        <f ca="1">(BT977*DCF!F$46-DCF!F$5*MAX(BT977*DCF!F$46,0)-MAX(BT977-BS977,0)/Inputs!$B$24)*DCF!F$6</f>
        <v>-3767.743488033168</v>
      </c>
      <c r="DB977" s="15">
        <f ca="1">(BU977*DCF!G$46-DCF!G$5*MAX(BU977*DCF!G$46,0)-MAX(BU977-BT977,0)/Inputs!$B$24)*DCF!G$6</f>
        <v>-1917.4626479145518</v>
      </c>
      <c r="DC977" s="15">
        <f ca="1">(BV977*DCF!H$46-DCF!H$5*MAX(BV977*DCF!H$46,0)-MAX(BV977-BU977,0)/Inputs!$B$24)*DCF!H$6</f>
        <v>-2760.0886700710203</v>
      </c>
      <c r="DD977" s="15">
        <f ca="1">(BW977*DCF!I$46-DCF!I$5*MAX(BW977*DCF!I$46,0)-MAX(BW977-BV977,0)/Inputs!$B$24)*DCF!I$6</f>
        <v>-492.52192358092435</v>
      </c>
      <c r="DE977" s="15">
        <f ca="1">(BX977*DCF!J$46-DCF!J$5*MAX(BX977*DCF!J$46,0)-MAX(BX977-BW977,0)/Inputs!$B$24)*DCF!J$6</f>
        <v>-1597.4109195757746</v>
      </c>
      <c r="DF977" s="15">
        <f ca="1">(BY977*DCF!K$46-DCF!K$5*MAX(BY977*DCF!K$46,0)-MAX(BY977-BX977,0)/Inputs!$B$24)*DCF!K$6</f>
        <v>-699.13528307595266</v>
      </c>
      <c r="DG977" s="15">
        <f ca="1">(BZ977*DCF!L$46-DCF!L$5*MAX(BZ977*DCF!L$46,0)-MAX(BZ977-BY977,0)/Inputs!$B$24)*DCF!L$6</f>
        <v>4167.4034112147674</v>
      </c>
      <c r="DH977" s="15">
        <f ca="1">(CA977*DCF!M$46-DCF!M$5*MAX(CA977*DCF!M$46,0)-MAX(CA977-BZ977,0)/Inputs!$B$24)*DCF!M$6</f>
        <v>2344.0090637688591</v>
      </c>
      <c r="DI977" s="15">
        <f ca="1">SUM(CB977:CL977)+BE977*DCF!M$10*(1+Inputs!$B$30)*(1-Inputs!$B$33)*(1-Inputs!$B$30/Inputs!$B$31)/(Inputs!$B$29-Inputs!$B$30)*DCF!M$6</f>
        <v>73987.635077257291</v>
      </c>
      <c r="DJ977" s="15">
        <f ca="1">SUM(CM977:CW977)+BP977*DCF!M$28*(1+Inputs!$B$30)*(1-Inputs!$B$33)*(1-Inputs!$B$30/Inputs!$B$31)/(Inputs!$B$29-Inputs!$B$30)*DCF!M$6</f>
        <v>236079.44466904423</v>
      </c>
      <c r="DK977" s="15">
        <f ca="1">SUM(CX977:DH977)+CA977*DCF!M$46*(1+Inputs!$B$30)*(1-Inputs!$B$33)*(1-Inputs!$B$30/Inputs!$B$31)/(Inputs!$B$29-Inputs!$B$30)*DCF!M$6</f>
        <v>117439.73077183304</v>
      </c>
      <c r="DM977" s="15">
        <f ca="1">DI977+DJ977+DK977+Inputs!$B$34+Inputs!$B$36-Inputs!$B$35</f>
        <v>504357.81051813462</v>
      </c>
    </row>
    <row r="978" spans="1:117" x14ac:dyDescent="0.75">
      <c r="A978" s="11">
        <v>965</v>
      </c>
      <c r="C978" s="24">
        <f t="shared" ca="1" si="546"/>
        <v>-8.5607774819313698E-2</v>
      </c>
      <c r="D978" s="24">
        <f t="shared" ca="1" si="546"/>
        <v>0.83048453361163133</v>
      </c>
      <c r="E978" s="24">
        <f t="shared" ca="1" si="546"/>
        <v>1.0159849666976282</v>
      </c>
      <c r="F978" s="24">
        <f t="shared" ca="1" si="546"/>
        <v>-0.53030692083715913</v>
      </c>
      <c r="G978" s="24">
        <f t="shared" ca="1" si="546"/>
        <v>1.3783707931164135</v>
      </c>
      <c r="H978" s="24">
        <f t="shared" ca="1" si="546"/>
        <v>1.1988113367059487</v>
      </c>
      <c r="I978" s="24">
        <f t="shared" ca="1" si="546"/>
        <v>-0.44378712407211485</v>
      </c>
      <c r="J978" s="24">
        <f t="shared" ca="1" si="546"/>
        <v>0.24646034866111194</v>
      </c>
      <c r="K978" s="24">
        <f t="shared" ca="1" si="546"/>
        <v>-0.22805838369275985</v>
      </c>
      <c r="L978" s="24">
        <f t="shared" ca="1" si="546"/>
        <v>0.65761389652229418</v>
      </c>
      <c r="M978" s="24">
        <f t="shared" ca="1" si="546"/>
        <v>-1.2120701374573566</v>
      </c>
      <c r="N978" s="24">
        <f ca="1">SQRT(Inputs!$B$38)*C978+SQRT(1-Inputs!$B$38)*_xlfn.NORM.S.INV(RAND())</f>
        <v>-0.7662318804346494</v>
      </c>
      <c r="O978" s="24">
        <f ca="1">SQRT(Inputs!$B$38)*D978+SQRT(1-Inputs!$B$38)*_xlfn.NORM.S.INV(RAND())</f>
        <v>-0.55075282179160867</v>
      </c>
      <c r="P978" s="24">
        <f ca="1">SQRT(Inputs!$B$38)*E978+SQRT(1-Inputs!$B$38)*_xlfn.NORM.S.INV(RAND())</f>
        <v>-0.82516503057433599</v>
      </c>
      <c r="Q978" s="24">
        <f ca="1">SQRT(Inputs!$B$38)*F978+SQRT(1-Inputs!$B$38)*_xlfn.NORM.S.INV(RAND())</f>
        <v>0.30534003344666777</v>
      </c>
      <c r="R978" s="24">
        <f ca="1">SQRT(Inputs!$B$38)*G978+SQRT(1-Inputs!$B$38)*_xlfn.NORM.S.INV(RAND())</f>
        <v>-7.6866667022489343E-2</v>
      </c>
      <c r="S978" s="24">
        <f ca="1">SQRT(Inputs!$B$38)*H978+SQRT(1-Inputs!$B$38)*_xlfn.NORM.S.INV(RAND())</f>
        <v>-0.11246463284364872</v>
      </c>
      <c r="T978" s="24">
        <f ca="1">SQRT(Inputs!$B$38)*I978+SQRT(1-Inputs!$B$38)*_xlfn.NORM.S.INV(RAND())</f>
        <v>-0.81191645433758264</v>
      </c>
      <c r="U978" s="24">
        <f ca="1">SQRT(Inputs!$B$38)*J978+SQRT(1-Inputs!$B$38)*_xlfn.NORM.S.INV(RAND())</f>
        <v>1.0670038310050671</v>
      </c>
      <c r="V978" s="24">
        <f ca="1">SQRT(Inputs!$B$38)*K978+SQRT(1-Inputs!$B$38)*_xlfn.NORM.S.INV(RAND())</f>
        <v>0.72319632138810519</v>
      </c>
      <c r="W978" s="24">
        <f ca="1">SQRT(Inputs!$B$38)*L978+SQRT(1-Inputs!$B$38)*_xlfn.NORM.S.INV(RAND())</f>
        <v>0.29938340870024172</v>
      </c>
      <c r="X978" s="24">
        <f ca="1">SQRT(Inputs!$B$38)*M978+SQRT(1-Inputs!$B$38)*_xlfn.NORM.S.INV(RAND())</f>
        <v>-2.2678733091922818</v>
      </c>
      <c r="Y978" s="24">
        <f ca="1">SQRT(Inputs!$B$38)*C978+SQRT(1-Inputs!$B$38)*_xlfn.NORM.S.INV(RAND())</f>
        <v>-1.1777877574746083E-2</v>
      </c>
      <c r="Z978" s="24">
        <f ca="1">SQRT(Inputs!$B$38)*D978+SQRT(1-Inputs!$B$38)*_xlfn.NORM.S.INV(RAND())</f>
        <v>-6.8343625937613006E-2</v>
      </c>
      <c r="AA978" s="24">
        <f ca="1">SQRT(Inputs!$B$38)*E978+SQRT(1-Inputs!$B$38)*_xlfn.NORM.S.INV(RAND())</f>
        <v>-1.0367607261533958</v>
      </c>
      <c r="AB978" s="24">
        <f ca="1">SQRT(Inputs!$B$38)*F978+SQRT(1-Inputs!$B$38)*_xlfn.NORM.S.INV(RAND())</f>
        <v>-0.79659153441408703</v>
      </c>
      <c r="AC978" s="24">
        <f ca="1">SQRT(Inputs!$B$38)*G978+SQRT(1-Inputs!$B$38)*_xlfn.NORM.S.INV(RAND())</f>
        <v>-0.82284671375736562</v>
      </c>
      <c r="AD978" s="24">
        <f ca="1">SQRT(Inputs!$B$38)*H978+SQRT(1-Inputs!$B$38)*_xlfn.NORM.S.INV(RAND())</f>
        <v>1.9574734289676998</v>
      </c>
      <c r="AE978" s="24">
        <f ca="1">SQRT(Inputs!$B$38)*I978+SQRT(1-Inputs!$B$38)*_xlfn.NORM.S.INV(RAND())</f>
        <v>4.4145210266678198E-2</v>
      </c>
      <c r="AF978" s="24">
        <f ca="1">SQRT(Inputs!$B$38)*J978+SQRT(1-Inputs!$B$38)*_xlfn.NORM.S.INV(RAND())</f>
        <v>0.92589233805610682</v>
      </c>
      <c r="AG978" s="24">
        <f ca="1">SQRT(Inputs!$B$38)*K978+SQRT(1-Inputs!$B$38)*_xlfn.NORM.S.INV(RAND())</f>
        <v>0.2826635044720599</v>
      </c>
      <c r="AH978" s="24">
        <f ca="1">SQRT(Inputs!$B$38)*L978+SQRT(1-Inputs!$B$38)*_xlfn.NORM.S.INV(RAND())</f>
        <v>1.6903339980410705</v>
      </c>
      <c r="AI978" s="24">
        <f ca="1">SQRT(Inputs!$B$38)*M978+SQRT(1-Inputs!$B$38)*_xlfn.NORM.S.INV(RAND())</f>
        <v>-0.57867958100636441</v>
      </c>
      <c r="AJ978" s="24">
        <f ca="1">SQRT(Inputs!$B$38)*C978+SQRT(1-Inputs!$B$38)*_xlfn.NORM.S.INV(RAND())</f>
        <v>-0.75856950787471045</v>
      </c>
      <c r="AK978" s="24">
        <f ca="1">SQRT(Inputs!$B$38)*D978+SQRT(1-Inputs!$B$38)*_xlfn.NORM.S.INV(RAND())</f>
        <v>1.3925450058301987</v>
      </c>
      <c r="AL978" s="24">
        <f ca="1">SQRT(Inputs!$B$38)*E978+SQRT(1-Inputs!$B$38)*_xlfn.NORM.S.INV(RAND())</f>
        <v>0.95124308867320484</v>
      </c>
      <c r="AM978" s="24">
        <f ca="1">SQRT(Inputs!$B$38)*F978+SQRT(1-Inputs!$B$38)*_xlfn.NORM.S.INV(RAND())</f>
        <v>-0.21358870979783662</v>
      </c>
      <c r="AN978" s="24">
        <f ca="1">SQRT(Inputs!$B$38)*G978+SQRT(1-Inputs!$B$38)*_xlfn.NORM.S.INV(RAND())</f>
        <v>-0.5694759457240357</v>
      </c>
      <c r="AO978" s="24">
        <f ca="1">SQRT(Inputs!$B$38)*H978+SQRT(1-Inputs!$B$38)*_xlfn.NORM.S.INV(RAND())</f>
        <v>0.4665956900294056</v>
      </c>
      <c r="AP978" s="24">
        <f ca="1">SQRT(Inputs!$B$38)*I978+SQRT(1-Inputs!$B$38)*_xlfn.NORM.S.INV(RAND())</f>
        <v>1.5942260997127949E-2</v>
      </c>
      <c r="AQ978" s="24">
        <f ca="1">SQRT(Inputs!$B$38)*J978+SQRT(1-Inputs!$B$38)*_xlfn.NORM.S.INV(RAND())</f>
        <v>0.44746290012048062</v>
      </c>
      <c r="AR978" s="24">
        <f ca="1">SQRT(Inputs!$B$38)*K978+SQRT(1-Inputs!$B$38)*_xlfn.NORM.S.INV(RAND())</f>
        <v>-0.4588238715589133</v>
      </c>
      <c r="AS978" s="24">
        <f ca="1">SQRT(Inputs!$B$38)*L978+SQRT(1-Inputs!$B$38)*_xlfn.NORM.S.INV(RAND())</f>
        <v>0.14447250481239168</v>
      </c>
      <c r="AT978" s="24">
        <f ca="1">SQRT(Inputs!$B$38)*M978+SQRT(1-Inputs!$B$38)*_xlfn.NORM.S.INV(RAND())</f>
        <v>0.20625121622624765</v>
      </c>
      <c r="AU978" s="15">
        <f ca="1">Inputs!$B$6*EXP($B$8-0.5*C$5^2+C$5*N978)</f>
        <v>4383.4006459187231</v>
      </c>
      <c r="AV978" s="15">
        <f t="shared" ca="1" si="547"/>
        <v>4920.5947963707622</v>
      </c>
      <c r="AW978" s="15">
        <f t="shared" ca="1" si="548"/>
        <v>5367.8412197127936</v>
      </c>
      <c r="AX978" s="15">
        <f t="shared" ca="1" si="549"/>
        <v>6808.4249444675261</v>
      </c>
      <c r="AY978" s="15">
        <f t="shared" ca="1" si="550"/>
        <v>8246.2296423040752</v>
      </c>
      <c r="AZ978" s="15">
        <f t="shared" ca="1" si="551"/>
        <v>9961.2292849125606</v>
      </c>
      <c r="BA978" s="15">
        <f t="shared" ca="1" si="552"/>
        <v>11196.943257272562</v>
      </c>
      <c r="BB978" s="15">
        <f t="shared" ca="1" si="553"/>
        <v>15255.142568141811</v>
      </c>
      <c r="BC978" s="15">
        <f t="shared" ca="1" si="554"/>
        <v>20034.58042242398</v>
      </c>
      <c r="BD978" s="15">
        <f t="shared" ca="1" si="555"/>
        <v>25241.261453732248</v>
      </c>
      <c r="BE978" s="15">
        <f t="shared" ca="1" si="556"/>
        <v>25157.741759125362</v>
      </c>
      <c r="BF978" s="15">
        <f ca="1">Inputs!$B$13*EXP($B$9-0.5*C$6^2+C$6*Y978)</f>
        <v>13798.763892672076</v>
      </c>
      <c r="BG978" s="15">
        <f t="shared" ca="1" si="557"/>
        <v>16610.929177235441</v>
      </c>
      <c r="BH978" s="15">
        <f t="shared" ca="1" si="558"/>
        <v>17089.167136955031</v>
      </c>
      <c r="BI978" s="15">
        <f t="shared" ca="1" si="559"/>
        <v>18505.738624531477</v>
      </c>
      <c r="BJ978" s="15">
        <f t="shared" ca="1" si="560"/>
        <v>20149.407957733245</v>
      </c>
      <c r="BK978" s="15">
        <f t="shared" ca="1" si="561"/>
        <v>32281.586201845155</v>
      </c>
      <c r="BL978" s="15">
        <f t="shared" ca="1" si="562"/>
        <v>39881.537868415202</v>
      </c>
      <c r="BM978" s="15">
        <f t="shared" ca="1" si="563"/>
        <v>54998.796263938559</v>
      </c>
      <c r="BN978" s="15">
        <f t="shared" ca="1" si="564"/>
        <v>69972.120151006253</v>
      </c>
      <c r="BO978" s="15">
        <f t="shared" ca="1" si="565"/>
        <v>104785.82177533921</v>
      </c>
      <c r="BP978" s="15">
        <f t="shared" ca="1" si="566"/>
        <v>120787.2592526454</v>
      </c>
      <c r="BQ978" s="15">
        <f ca="1">Inputs!$B$20*EXP($B$10-0.5*C$7^2+C$7*AJ978)</f>
        <v>3277.6343728693118</v>
      </c>
      <c r="BR978" s="15">
        <f t="shared" ca="1" si="567"/>
        <v>6920.9144850117818</v>
      </c>
      <c r="BS978" s="15">
        <f t="shared" ca="1" si="568"/>
        <v>12454.910827042861</v>
      </c>
      <c r="BT978" s="15">
        <f t="shared" ca="1" si="569"/>
        <v>16236.872436407415</v>
      </c>
      <c r="BU978" s="15">
        <f t="shared" ca="1" si="570"/>
        <v>19605.772946115045</v>
      </c>
      <c r="BV978" s="15">
        <f t="shared" ca="1" si="571"/>
        <v>30300.909425995625</v>
      </c>
      <c r="BW978" s="15">
        <f t="shared" ca="1" si="572"/>
        <v>42426.121401952405</v>
      </c>
      <c r="BX978" s="15">
        <f t="shared" ca="1" si="573"/>
        <v>64908.857319558563</v>
      </c>
      <c r="BY978" s="15">
        <f t="shared" ca="1" si="574"/>
        <v>83304.887162475294</v>
      </c>
      <c r="BZ978" s="15">
        <f t="shared" ca="1" si="575"/>
        <v>120034.44736708449</v>
      </c>
      <c r="CA978" s="15">
        <f t="shared" ca="1" si="576"/>
        <v>174906.41020395214</v>
      </c>
      <c r="CB978" s="15">
        <f ca="1">(AU978*DCF!C$10-DCF!C$5*MAX(AU978*DCF!C$10,0)-MAX(AU978-Inputs!$B$6,0)/Inputs!$B$10)*DCF!C$6</f>
        <v>1047.2015272239817</v>
      </c>
      <c r="CC978" s="15">
        <f ca="1">(AV978*DCF!D$10-DCF!D$5*MAX(AV978*DCF!D$10,0)-MAX(AV978-AU978,0)/Inputs!$B$10)*DCF!D$6</f>
        <v>1068.3809114618277</v>
      </c>
      <c r="CD978" s="15">
        <f ca="1">(AW978*DCF!E$10-DCF!E$5*MAX(AW978*DCF!E$10,0)-MAX(AW978-AV978,0)/Inputs!$B$10)*DCF!E$6</f>
        <v>1138.6106730298768</v>
      </c>
      <c r="CE978" s="15">
        <f ca="1">(AX978*DCF!F$10-DCF!F$5*MAX(AX978*DCF!F$10,0)-MAX(AX978-AW978,0)/Inputs!$B$10)*DCF!F$6</f>
        <v>1186.5185580424973</v>
      </c>
      <c r="CF978" s="15">
        <f ca="1">(AY978*DCF!G$10-DCF!G$5*MAX(AY978*DCF!G$10,0)-MAX(AY978-AX978,0)/Inputs!$B$10)*DCF!G$6</f>
        <v>1422.6809958819304</v>
      </c>
      <c r="CG978" s="15">
        <f ca="1">(AZ978*DCF!H$10-DCF!H$5*MAX(AZ978*DCF!H$10,0)-MAX(AZ978-AY978,0)/Inputs!$B$10)*DCF!H$6</f>
        <v>1629.4508786965391</v>
      </c>
      <c r="CH978" s="15">
        <f ca="1">(BA978*DCF!I$10-DCF!I$5*MAX(BA978*DCF!I$10,0)-MAX(BA978-AZ978,0)/Inputs!$B$10)*DCF!I$6</f>
        <v>1842.5726803965754</v>
      </c>
      <c r="CI978" s="15">
        <f ca="1">(BB978*DCF!J$10-DCF!J$5*MAX(BB978*DCF!J$10,0)-MAX(BB978-BA978,0)/Inputs!$B$10)*DCF!J$6</f>
        <v>2002.8646297664859</v>
      </c>
      <c r="CJ978" s="15">
        <f ca="1">(BC978*DCF!K$10-DCF!K$5*MAX(BC978*DCF!K$10,0)-MAX(BC978-BB978,0)/Inputs!$B$10)*DCF!K$6</f>
        <v>2556.197147609947</v>
      </c>
      <c r="CK978" s="15">
        <f ca="1">(BD978*DCF!L$10-DCF!L$5*MAX(BD978*DCF!L$10,0)-MAX(BD978-BC978,0)/Inputs!$B$10)*DCF!L$6</f>
        <v>3133.5540533621243</v>
      </c>
      <c r="CL978" s="15">
        <f ca="1">(BE978*DCF!M$10-DCF!M$5*MAX(BE978*DCF!M$10,0)-MAX(BE978-BD978,0)/Inputs!$B$10)*DCF!M$6</f>
        <v>3550.0827536152569</v>
      </c>
      <c r="CM978" s="15">
        <f ca="1">(BF978*DCF!C$28-DCF!C$5*MAX(BF978*DCF!C$28,0)-MAX(BF978-Inputs!$B$13,0)/Inputs!$B$17)*DCF!C$6</f>
        <v>3654.3028943273785</v>
      </c>
      <c r="CN978" s="15">
        <f ca="1">(BG978*DCF!D$28-DCF!D$5*MAX(BG978*DCF!D$28,0)-MAX(BG978-BF978,0)/Inputs!$B$17)*DCF!D$6</f>
        <v>4292.3379621005924</v>
      </c>
      <c r="CO978" s="15">
        <f ca="1">(BH978*DCF!E$28-DCF!E$5*MAX(BH978*DCF!E$28,0)-MAX(BH978-BG978,0)/Inputs!$B$17)*DCF!E$6</f>
        <v>4745.7023114544272</v>
      </c>
      <c r="CP978" s="15">
        <f ca="1">(BI978*DCF!F$28-DCF!F$5*MAX(BI978*DCF!F$28,0)-MAX(BI978-BH978,0)/Inputs!$B$17)*DCF!F$6</f>
        <v>4765.9113495104466</v>
      </c>
      <c r="CQ978" s="15">
        <f ca="1">(BJ978*DCF!G$28-DCF!G$5*MAX(BJ978*DCF!G$28,0)-MAX(BJ978-BI978,0)/Inputs!$B$17)*DCF!G$6</f>
        <v>4951.4678233773839</v>
      </c>
      <c r="CR978" s="15">
        <f ca="1">(BK978*DCF!H$28-DCF!H$5*MAX(BK978*DCF!H$28,0)-MAX(BK978-BJ978,0)/Inputs!$B$17)*DCF!H$6</f>
        <v>6098.5923945481081</v>
      </c>
      <c r="CS978" s="15">
        <f ca="1">(BL978*DCF!I$28-DCF!I$5*MAX(BL978*DCF!I$28,0)-MAX(BL978-BK978,0)/Inputs!$B$17)*DCF!I$6</f>
        <v>8287.4386962923672</v>
      </c>
      <c r="CT978" s="15">
        <f ca="1">(BM978*DCF!J$28-DCF!J$5*MAX(BM978*DCF!J$28,0)-MAX(BM978-BL978,0)/Inputs!$B$17)*DCF!J$6</f>
        <v>10264.872397377985</v>
      </c>
      <c r="CU978" s="15">
        <f ca="1">(BN978*DCF!K$28-DCF!K$5*MAX(BN978*DCF!K$28,0)-MAX(BN978-BM978,0)/Inputs!$B$17)*DCF!K$6</f>
        <v>12942.905820871831</v>
      </c>
      <c r="CV978" s="15">
        <f ca="1">(BO978*DCF!L$28-DCF!L$5*MAX(BO978*DCF!L$28,0)-MAX(BO978-BN978,0)/Inputs!$B$17)*DCF!L$6</f>
        <v>16967.742495193506</v>
      </c>
      <c r="CW978" s="15">
        <f ca="1">(BP978*DCF!M$28-DCF!M$5*MAX(BP978*DCF!M$28,0)-MAX(BP978-BO978,0)/Inputs!$B$17)*DCF!M$6</f>
        <v>21053.592885970334</v>
      </c>
      <c r="CX978" s="15">
        <f ca="1">(BQ978*DCF!C$46-DCF!C$5*MAX(BQ978*DCF!C$46,0)-MAX(BQ978-Inputs!$B$20,0)/Inputs!$B$24)*DCF!C$6</f>
        <v>-792.35637843139386</v>
      </c>
      <c r="CY978" s="15">
        <f ca="1">(BR978*DCF!D$46-DCF!D$5*MAX(BR978*DCF!D$46,0)-MAX(BR978-BQ978,0)/Inputs!$B$24)*DCF!D$6</f>
        <v>-2735.7960866598819</v>
      </c>
      <c r="CZ978" s="15">
        <f ca="1">(BS978*DCF!E$46-DCF!E$5*MAX(BS978*DCF!E$46,0)-MAX(BS978-BR978,0)/Inputs!$B$24)*DCF!E$6</f>
        <v>-3654.163900443587</v>
      </c>
      <c r="DA978" s="15">
        <f ca="1">(BT978*DCF!F$46-DCF!F$5*MAX(BT978*DCF!F$46,0)-MAX(BT978-BS978,0)/Inputs!$B$24)*DCF!F$6</f>
        <v>-2559.6034870539766</v>
      </c>
      <c r="DB978" s="15">
        <f ca="1">(BU978*DCF!G$46-DCF!G$5*MAX(BU978*DCF!G$46,0)-MAX(BU978-BT978,0)/Inputs!$B$24)*DCF!G$6</f>
        <v>-1792.7310357486813</v>
      </c>
      <c r="DC978" s="15">
        <f ca="1">(BV978*DCF!H$46-DCF!H$5*MAX(BV978*DCF!H$46,0)-MAX(BV978-BU978,0)/Inputs!$B$24)*DCF!H$6</f>
        <v>-3323.4481309344537</v>
      </c>
      <c r="DD978" s="15">
        <f ca="1">(BW978*DCF!I$46-DCF!I$5*MAX(BW978*DCF!I$46,0)-MAX(BW978-BV978,0)/Inputs!$B$24)*DCF!I$6</f>
        <v>-2500.8315709127328</v>
      </c>
      <c r="DE978" s="15">
        <f ca="1">(BX978*DCF!J$46-DCF!J$5*MAX(BX978*DCF!J$46,0)-MAX(BX978-BW978,0)/Inputs!$B$24)*DCF!J$6</f>
        <v>-3239.3072321083969</v>
      </c>
      <c r="DF978" s="15">
        <f ca="1">(BY978*DCF!K$46-DCF!K$5*MAX(BY978*DCF!K$46,0)-MAX(BY978-BX978,0)/Inputs!$B$24)*DCF!K$6</f>
        <v>252.11560963416511</v>
      </c>
      <c r="DG978" s="15">
        <f ca="1">(BZ978*DCF!L$46-DCF!L$5*MAX(BZ978*DCF!L$46,0)-MAX(BZ978-BY978,0)/Inputs!$B$24)*DCF!L$6</f>
        <v>-14.59490069185734</v>
      </c>
      <c r="DH978" s="15">
        <f ca="1">(CA978*DCF!M$46-DCF!M$5*MAX(CA978*DCF!M$46,0)-MAX(CA978-BZ978,0)/Inputs!$B$24)*DCF!M$6</f>
        <v>2240.6519999735274</v>
      </c>
      <c r="DI978" s="15">
        <f ca="1">SUM(CB978:CL978)+BE978*DCF!M$10*(1+Inputs!$B$30)*(1-Inputs!$B$33)*(1-Inputs!$B$30/Inputs!$B$31)/(Inputs!$B$29-Inputs!$B$30)*DCF!M$6</f>
        <v>90592.442801427373</v>
      </c>
      <c r="DJ978" s="15">
        <f ca="1">SUM(CM978:CW978)+BP978*DCF!M$28*(1+Inputs!$B$30)*(1-Inputs!$B$33)*(1-Inputs!$B$30/Inputs!$B$31)/(Inputs!$B$29-Inputs!$B$30)*DCF!M$6</f>
        <v>546228.25335937249</v>
      </c>
      <c r="DK978" s="15">
        <f ca="1">SUM(CX978:DH978)+CA978*DCF!M$46*(1+Inputs!$B$30)*(1-Inputs!$B$33)*(1-Inputs!$B$30/Inputs!$B$31)/(Inputs!$B$29-Inputs!$B$30)*DCF!M$6</f>
        <v>252305.96405075132</v>
      </c>
      <c r="DM978" s="15">
        <f ca="1">DI978+DJ978+DK978+Inputs!$B$34+Inputs!$B$36-Inputs!$B$35</f>
        <v>965977.66021155112</v>
      </c>
    </row>
    <row r="979" spans="1:117" x14ac:dyDescent="0.75">
      <c r="A979" s="11">
        <v>966</v>
      </c>
      <c r="C979" s="24">
        <f t="shared" ca="1" si="546"/>
        <v>-1.8333532187297299</v>
      </c>
      <c r="D979" s="24">
        <f t="shared" ca="1" si="546"/>
        <v>-0.99986223926389417</v>
      </c>
      <c r="E979" s="24">
        <f t="shared" ca="1" si="546"/>
        <v>2.7215861300122448</v>
      </c>
      <c r="F979" s="24">
        <f t="shared" ca="1" si="546"/>
        <v>0.27033721935491484</v>
      </c>
      <c r="G979" s="24">
        <f t="shared" ca="1" si="546"/>
        <v>1.5388818516380873</v>
      </c>
      <c r="H979" s="24">
        <f t="shared" ca="1" si="546"/>
        <v>-0.92198413999012918</v>
      </c>
      <c r="I979" s="24">
        <f t="shared" ca="1" si="546"/>
        <v>-0.39750130832754937</v>
      </c>
      <c r="J979" s="24">
        <f t="shared" ca="1" si="546"/>
        <v>0.84042328241182829</v>
      </c>
      <c r="K979" s="24">
        <f t="shared" ca="1" si="546"/>
        <v>-0.98062982882470451</v>
      </c>
      <c r="L979" s="24">
        <f t="shared" ca="1" si="546"/>
        <v>1.6244249960080641</v>
      </c>
      <c r="M979" s="24">
        <f t="shared" ca="1" si="546"/>
        <v>0.9240770693995326</v>
      </c>
      <c r="N979" s="24">
        <f ca="1">SQRT(Inputs!$B$38)*C979+SQRT(1-Inputs!$B$38)*_xlfn.NORM.S.INV(RAND())</f>
        <v>-1.3804444504881086</v>
      </c>
      <c r="O979" s="24">
        <f ca="1">SQRT(Inputs!$B$38)*D979+SQRT(1-Inputs!$B$38)*_xlfn.NORM.S.INV(RAND())</f>
        <v>-1.7190030537629126</v>
      </c>
      <c r="P979" s="24">
        <f ca="1">SQRT(Inputs!$B$38)*E979+SQRT(1-Inputs!$B$38)*_xlfn.NORM.S.INV(RAND())</f>
        <v>1.4813216435386949</v>
      </c>
      <c r="Q979" s="24">
        <f ca="1">SQRT(Inputs!$B$38)*F979+SQRT(1-Inputs!$B$38)*_xlfn.NORM.S.INV(RAND())</f>
        <v>-0.32852654153261251</v>
      </c>
      <c r="R979" s="24">
        <f ca="1">SQRT(Inputs!$B$38)*G979+SQRT(1-Inputs!$B$38)*_xlfn.NORM.S.INV(RAND())</f>
        <v>1.7468652431570417</v>
      </c>
      <c r="S979" s="24">
        <f ca="1">SQRT(Inputs!$B$38)*H979+SQRT(1-Inputs!$B$38)*_xlfn.NORM.S.INV(RAND())</f>
        <v>-0.19787139958926891</v>
      </c>
      <c r="T979" s="24">
        <f ca="1">SQRT(Inputs!$B$38)*I979+SQRT(1-Inputs!$B$38)*_xlfn.NORM.S.INV(RAND())</f>
        <v>0.59383762524079997</v>
      </c>
      <c r="U979" s="24">
        <f ca="1">SQRT(Inputs!$B$38)*J979+SQRT(1-Inputs!$B$38)*_xlfn.NORM.S.INV(RAND())</f>
        <v>0.47393654504990901</v>
      </c>
      <c r="V979" s="24">
        <f ca="1">SQRT(Inputs!$B$38)*K979+SQRT(1-Inputs!$B$38)*_xlfn.NORM.S.INV(RAND())</f>
        <v>0.52241690562742216</v>
      </c>
      <c r="W979" s="24">
        <f ca="1">SQRT(Inputs!$B$38)*L979+SQRT(1-Inputs!$B$38)*_xlfn.NORM.S.INV(RAND())</f>
        <v>1.7903518918087244</v>
      </c>
      <c r="X979" s="24">
        <f ca="1">SQRT(Inputs!$B$38)*M979+SQRT(1-Inputs!$B$38)*_xlfn.NORM.S.INV(RAND())</f>
        <v>0.99287626670310425</v>
      </c>
      <c r="Y979" s="24">
        <f ca="1">SQRT(Inputs!$B$38)*C979+SQRT(1-Inputs!$B$38)*_xlfn.NORM.S.INV(RAND())</f>
        <v>0.42830812009096952</v>
      </c>
      <c r="Z979" s="24">
        <f ca="1">SQRT(Inputs!$B$38)*D979+SQRT(1-Inputs!$B$38)*_xlfn.NORM.S.INV(RAND())</f>
        <v>-0.88253997496672354</v>
      </c>
      <c r="AA979" s="24">
        <f ca="1">SQRT(Inputs!$B$38)*E979+SQRT(1-Inputs!$B$38)*_xlfn.NORM.S.INV(RAND())</f>
        <v>1.8141486320183504</v>
      </c>
      <c r="AB979" s="24">
        <f ca="1">SQRT(Inputs!$B$38)*F979+SQRT(1-Inputs!$B$38)*_xlfn.NORM.S.INV(RAND())</f>
        <v>0.82946030899763368</v>
      </c>
      <c r="AC979" s="24">
        <f ca="1">SQRT(Inputs!$B$38)*G979+SQRT(1-Inputs!$B$38)*_xlfn.NORM.S.INV(RAND())</f>
        <v>1.0223740548784452</v>
      </c>
      <c r="AD979" s="24">
        <f ca="1">SQRT(Inputs!$B$38)*H979+SQRT(1-Inputs!$B$38)*_xlfn.NORM.S.INV(RAND())</f>
        <v>-1.5890080652472773</v>
      </c>
      <c r="AE979" s="24">
        <f ca="1">SQRT(Inputs!$B$38)*I979+SQRT(1-Inputs!$B$38)*_xlfn.NORM.S.INV(RAND())</f>
        <v>-1.370582031103069</v>
      </c>
      <c r="AF979" s="24">
        <f ca="1">SQRT(Inputs!$B$38)*J979+SQRT(1-Inputs!$B$38)*_xlfn.NORM.S.INV(RAND())</f>
        <v>0.37976021548465372</v>
      </c>
      <c r="AG979" s="24">
        <f ca="1">SQRT(Inputs!$B$38)*K979+SQRT(1-Inputs!$B$38)*_xlfn.NORM.S.INV(RAND())</f>
        <v>-0.65612543131241829</v>
      </c>
      <c r="AH979" s="24">
        <f ca="1">SQRT(Inputs!$B$38)*L979+SQRT(1-Inputs!$B$38)*_xlfn.NORM.S.INV(RAND())</f>
        <v>0.69058158028088579</v>
      </c>
      <c r="AI979" s="24">
        <f ca="1">SQRT(Inputs!$B$38)*M979+SQRT(1-Inputs!$B$38)*_xlfn.NORM.S.INV(RAND())</f>
        <v>-1.5115300678145467</v>
      </c>
      <c r="AJ979" s="24">
        <f ca="1">SQRT(Inputs!$B$38)*C979+SQRT(1-Inputs!$B$38)*_xlfn.NORM.S.INV(RAND())</f>
        <v>-2.0657190856948326</v>
      </c>
      <c r="AK979" s="24">
        <f ca="1">SQRT(Inputs!$B$38)*D979+SQRT(1-Inputs!$B$38)*_xlfn.NORM.S.INV(RAND())</f>
        <v>0.87736031050149876</v>
      </c>
      <c r="AL979" s="24">
        <f ca="1">SQRT(Inputs!$B$38)*E979+SQRT(1-Inputs!$B$38)*_xlfn.NORM.S.INV(RAND())</f>
        <v>1.8845526595083211</v>
      </c>
      <c r="AM979" s="24">
        <f ca="1">SQRT(Inputs!$B$38)*F979+SQRT(1-Inputs!$B$38)*_xlfn.NORM.S.INV(RAND())</f>
        <v>-0.12279944769235837</v>
      </c>
      <c r="AN979" s="24">
        <f ca="1">SQRT(Inputs!$B$38)*G979+SQRT(1-Inputs!$B$38)*_xlfn.NORM.S.INV(RAND())</f>
        <v>0.23811762322949948</v>
      </c>
      <c r="AO979" s="24">
        <f ca="1">SQRT(Inputs!$B$38)*H979+SQRT(1-Inputs!$B$38)*_xlfn.NORM.S.INV(RAND())</f>
        <v>-0.66503078196427412</v>
      </c>
      <c r="AP979" s="24">
        <f ca="1">SQRT(Inputs!$B$38)*I979+SQRT(1-Inputs!$B$38)*_xlfn.NORM.S.INV(RAND())</f>
        <v>-0.23296097059841586</v>
      </c>
      <c r="AQ979" s="24">
        <f ca="1">SQRT(Inputs!$B$38)*J979+SQRT(1-Inputs!$B$38)*_xlfn.NORM.S.INV(RAND())</f>
        <v>0.2186878441608644</v>
      </c>
      <c r="AR979" s="24">
        <f ca="1">SQRT(Inputs!$B$38)*K979+SQRT(1-Inputs!$B$38)*_xlfn.NORM.S.INV(RAND())</f>
        <v>-1.2036507012275908</v>
      </c>
      <c r="AS979" s="24">
        <f ca="1">SQRT(Inputs!$B$38)*L979+SQRT(1-Inputs!$B$38)*_xlfn.NORM.S.INV(RAND())</f>
        <v>1.0623189973925216</v>
      </c>
      <c r="AT979" s="24">
        <f ca="1">SQRT(Inputs!$B$38)*M979+SQRT(1-Inputs!$B$38)*_xlfn.NORM.S.INV(RAND())</f>
        <v>0.23786447439947583</v>
      </c>
      <c r="AU979" s="15">
        <f ca="1">Inputs!$B$6*EXP($B$8-0.5*C$5^2+C$5*N979)</f>
        <v>3968.548253939904</v>
      </c>
      <c r="AV979" s="15">
        <f t="shared" ca="1" si="547"/>
        <v>3751.7964014879735</v>
      </c>
      <c r="AW979" s="15">
        <f t="shared" ca="1" si="548"/>
        <v>5586.3871680734928</v>
      </c>
      <c r="AX979" s="15">
        <f t="shared" ca="1" si="549"/>
        <v>6546.1492495510311</v>
      </c>
      <c r="AY979" s="15">
        <f t="shared" ca="1" si="550"/>
        <v>9810.5874195334236</v>
      </c>
      <c r="AZ979" s="15">
        <f t="shared" ca="1" si="551"/>
        <v>11739.99761281363</v>
      </c>
      <c r="BA979" s="15">
        <f t="shared" ca="1" si="552"/>
        <v>15287.992825800364</v>
      </c>
      <c r="BB979" s="15">
        <f t="shared" ca="1" si="553"/>
        <v>19627.357404819904</v>
      </c>
      <c r="BC979" s="15">
        <f t="shared" ca="1" si="554"/>
        <v>25281.838754090095</v>
      </c>
      <c r="BD979" s="15">
        <f t="shared" ca="1" si="555"/>
        <v>36618.810561424318</v>
      </c>
      <c r="BE979" s="15">
        <f t="shared" ca="1" si="556"/>
        <v>49118.601738727084</v>
      </c>
      <c r="BF979" s="15">
        <f ca="1">Inputs!$B$13*EXP($B$9-0.5*C$6^2+C$6*Y979)</f>
        <v>15056.729705436339</v>
      </c>
      <c r="BG979" s="15">
        <f t="shared" ca="1" si="557"/>
        <v>15648.805755037267</v>
      </c>
      <c r="BH979" s="15">
        <f t="shared" ca="1" si="558"/>
        <v>25832.229220361249</v>
      </c>
      <c r="BI979" s="15">
        <f t="shared" ca="1" si="559"/>
        <v>35928.831248067101</v>
      </c>
      <c r="BJ979" s="15">
        <f t="shared" ca="1" si="560"/>
        <v>51040.244501228546</v>
      </c>
      <c r="BK979" s="15">
        <f t="shared" ca="1" si="561"/>
        <v>50456.25841650807</v>
      </c>
      <c r="BL979" s="15">
        <f t="shared" ca="1" si="562"/>
        <v>51893.134565113192</v>
      </c>
      <c r="BM979" s="15">
        <f t="shared" ca="1" si="563"/>
        <v>66869.276629794636</v>
      </c>
      <c r="BN979" s="15">
        <f t="shared" ca="1" si="564"/>
        <v>76022.139955010309</v>
      </c>
      <c r="BO979" s="15">
        <f t="shared" ca="1" si="565"/>
        <v>101355.56227771574</v>
      </c>
      <c r="BP979" s="15">
        <f t="shared" ca="1" si="566"/>
        <v>105115.36978302516</v>
      </c>
      <c r="BQ979" s="15">
        <f ca="1">Inputs!$B$20*EXP($B$10-0.5*C$7^2+C$7*AJ979)</f>
        <v>2061.6334555345106</v>
      </c>
      <c r="BR979" s="15">
        <f t="shared" ca="1" si="567"/>
        <v>3696.2257231978283</v>
      </c>
      <c r="BS979" s="15">
        <f t="shared" ca="1" si="568"/>
        <v>8696.5685223529654</v>
      </c>
      <c r="BT979" s="15">
        <f t="shared" ca="1" si="569"/>
        <v>11610.562206517641</v>
      </c>
      <c r="BU979" s="15">
        <f t="shared" ca="1" si="570"/>
        <v>17045.186559373498</v>
      </c>
      <c r="BV979" s="15">
        <f t="shared" ca="1" si="571"/>
        <v>20414.954768647014</v>
      </c>
      <c r="BW979" s="15">
        <f t="shared" ca="1" si="572"/>
        <v>27117.358187169008</v>
      </c>
      <c r="BX979" s="15">
        <f t="shared" ca="1" si="573"/>
        <v>39627.78103672446</v>
      </c>
      <c r="BY979" s="15">
        <f t="shared" ca="1" si="574"/>
        <v>44103.967902287368</v>
      </c>
      <c r="BZ979" s="15">
        <f t="shared" ca="1" si="575"/>
        <v>75230.183538846555</v>
      </c>
      <c r="CA979" s="15">
        <f t="shared" ca="1" si="576"/>
        <v>110238.09176194583</v>
      </c>
      <c r="CB979" s="15">
        <f ca="1">(AU979*DCF!C$10-DCF!C$5*MAX(AU979*DCF!C$10,0)-MAX(AU979-Inputs!$B$6,0)/Inputs!$B$10)*DCF!C$6</f>
        <v>1019.159367792671</v>
      </c>
      <c r="CC979" s="15">
        <f ca="1">(AV979*DCF!D$10-DCF!D$5*MAX(AV979*DCF!D$10,0)-MAX(AV979-AU979,0)/Inputs!$B$10)*DCF!D$6</f>
        <v>914.47495527640206</v>
      </c>
      <c r="CD979" s="15">
        <f ca="1">(AW979*DCF!E$10-DCF!E$5*MAX(AW979*DCF!E$10,0)-MAX(AW979-AV979,0)/Inputs!$B$10)*DCF!E$6</f>
        <v>876.582055192859</v>
      </c>
      <c r="CE979" s="15">
        <f ca="1">(AX979*DCF!F$10-DCF!F$5*MAX(AX979*DCF!F$10,0)-MAX(AX979-AW979,0)/Inputs!$B$10)*DCF!F$6</f>
        <v>1229.3112548259539</v>
      </c>
      <c r="CF979" s="15">
        <f ca="1">(AY979*DCF!G$10-DCF!G$5*MAX(AY979*DCF!G$10,0)-MAX(AY979-AX979,0)/Inputs!$B$10)*DCF!G$6</f>
        <v>1393.8905151839729</v>
      </c>
      <c r="CG979" s="15">
        <f ca="1">(AZ979*DCF!H$10-DCF!H$5*MAX(AZ979*DCF!H$10,0)-MAX(AZ979-AY979,0)/Inputs!$B$10)*DCF!H$6</f>
        <v>1936.7275883477882</v>
      </c>
      <c r="CH979" s="15">
        <f ca="1">(BA979*DCF!I$10-DCF!I$5*MAX(BA979*DCF!I$10,0)-MAX(BA979-AZ979,0)/Inputs!$B$10)*DCF!I$6</f>
        <v>2210.5630561507724</v>
      </c>
      <c r="CI979" s="15">
        <f ca="1">(BB979*DCF!J$10-DCF!J$5*MAX(BB979*DCF!J$10,0)-MAX(BB979-BA979,0)/Inputs!$B$10)*DCF!J$6</f>
        <v>2710.5408775405554</v>
      </c>
      <c r="CJ979" s="15">
        <f ca="1">(BC979*DCF!K$10-DCF!K$5*MAX(BC979*DCF!K$10,0)-MAX(BC979-BB979,0)/Inputs!$B$10)*DCF!K$6</f>
        <v>3278.4286988658055</v>
      </c>
      <c r="CK979" s="15">
        <f ca="1">(BD979*DCF!L$10-DCF!L$5*MAX(BD979*DCF!L$10,0)-MAX(BD979-BC979,0)/Inputs!$B$10)*DCF!L$6</f>
        <v>4056.7589585014939</v>
      </c>
      <c r="CL979" s="15">
        <f ca="1">(BE979*DCF!M$10-DCF!M$5*MAX(BE979*DCF!M$10,0)-MAX(BE979-BD979,0)/Inputs!$B$10)*DCF!M$6</f>
        <v>5438.036392378518</v>
      </c>
      <c r="CM979" s="15">
        <f ca="1">(BF979*DCF!C$28-DCF!C$5*MAX(BF979*DCF!C$28,0)-MAX(BF979-Inputs!$B$13,0)/Inputs!$B$17)*DCF!C$6</f>
        <v>3747.7025280886251</v>
      </c>
      <c r="CN979" s="15">
        <f ca="1">(BG979*DCF!D$28-DCF!D$5*MAX(BG979*DCF!D$28,0)-MAX(BG979-BF979,0)/Inputs!$B$17)*DCF!D$6</f>
        <v>4482.6172481033936</v>
      </c>
      <c r="CO979" s="15">
        <f ca="1">(BH979*DCF!E$28-DCF!E$5*MAX(BH979*DCF!E$28,0)-MAX(BH979-BG979,0)/Inputs!$B$17)*DCF!E$6</f>
        <v>5309.1347029264489</v>
      </c>
      <c r="CP979" s="15">
        <f ca="1">(BI979*DCF!F$28-DCF!F$5*MAX(BI979*DCF!F$28,0)-MAX(BI979-BH979,0)/Inputs!$B$17)*DCF!F$6</f>
        <v>7915.4852993344903</v>
      </c>
      <c r="CQ979" s="15">
        <f ca="1">(BJ979*DCF!G$28-DCF!G$5*MAX(BJ979*DCF!G$28,0)-MAX(BJ979-BI979,0)/Inputs!$B$17)*DCF!G$6</f>
        <v>10701.18825041628</v>
      </c>
      <c r="CR979" s="15">
        <f ca="1">(BK979*DCF!H$28-DCF!H$5*MAX(BK979*DCF!H$28,0)-MAX(BK979-BJ979,0)/Inputs!$B$17)*DCF!H$6</f>
        <v>12478.389376586849</v>
      </c>
      <c r="CS979" s="15">
        <f ca="1">(BL979*DCF!I$28-DCF!I$5*MAX(BL979*DCF!I$28,0)-MAX(BL979-BK979,0)/Inputs!$B$17)*DCF!I$6</f>
        <v>11996.592419555269</v>
      </c>
      <c r="CT979" s="15">
        <f ca="1">(BM979*DCF!J$28-DCF!J$5*MAX(BM979*DCF!J$28,0)-MAX(BM979-BL979,0)/Inputs!$B$17)*DCF!J$6</f>
        <v>12931.685836479808</v>
      </c>
      <c r="CU979" s="15">
        <f ca="1">(BN979*DCF!K$28-DCF!K$5*MAX(BN979*DCF!K$28,0)-MAX(BN979-BM979,0)/Inputs!$B$17)*DCF!K$6</f>
        <v>14933.497453379183</v>
      </c>
      <c r="CV979" s="15">
        <f ca="1">(BO979*DCF!L$28-DCF!L$5*MAX(BO979*DCF!L$28,0)-MAX(BO979-BN979,0)/Inputs!$B$17)*DCF!L$6</f>
        <v>17356.043135911634</v>
      </c>
      <c r="CW979" s="15">
        <f ca="1">(BP979*DCF!M$28-DCF!M$5*MAX(BP979*DCF!M$28,0)-MAX(BP979-BO979,0)/Inputs!$B$17)*DCF!M$6</f>
        <v>19384.512125718822</v>
      </c>
      <c r="CX979" s="15">
        <f ca="1">(BQ979*DCF!C$46-DCF!C$5*MAX(BQ979*DCF!C$46,0)-MAX(BQ979-Inputs!$B$20,0)/Inputs!$B$24)*DCF!C$6</f>
        <v>-476.127818830141</v>
      </c>
      <c r="CY979" s="15">
        <f ca="1">(BR979*DCF!D$46-DCF!D$5*MAX(BR979*DCF!D$46,0)-MAX(BR979-BQ979,0)/Inputs!$B$24)*DCF!D$6</f>
        <v>-1328.3264861159637</v>
      </c>
      <c r="CZ979" s="15">
        <f ca="1">(BS979*DCF!E$46-DCF!E$5*MAX(BS979*DCF!E$46,0)-MAX(BS979-BR979,0)/Inputs!$B$24)*DCF!E$6</f>
        <v>-2999.3818437970726</v>
      </c>
      <c r="DA979" s="15">
        <f ca="1">(BT979*DCF!F$46-DCF!F$5*MAX(BT979*DCF!F$46,0)-MAX(BT979-BS979,0)/Inputs!$B$24)*DCF!F$6</f>
        <v>-1906.631766224391</v>
      </c>
      <c r="DB979" s="15">
        <f ca="1">(BU979*DCF!G$46-DCF!G$5*MAX(BU979*DCF!G$46,0)-MAX(BU979-BT979,0)/Inputs!$B$24)*DCF!G$6</f>
        <v>-2401.4666559150592</v>
      </c>
      <c r="DC979" s="15">
        <f ca="1">(BV979*DCF!H$46-DCF!H$5*MAX(BV979*DCF!H$46,0)-MAX(BV979-BU979,0)/Inputs!$B$24)*DCF!H$6</f>
        <v>-1047.1348241193698</v>
      </c>
      <c r="DD979" s="15">
        <f ca="1">(BW979*DCF!I$46-DCF!I$5*MAX(BW979*DCF!I$46,0)-MAX(BW979-BV979,0)/Inputs!$B$24)*DCF!I$6</f>
        <v>-1297.7148380688971</v>
      </c>
      <c r="DE979" s="15">
        <f ca="1">(BX979*DCF!J$46-DCF!J$5*MAX(BX979*DCF!J$46,0)-MAX(BX979-BW979,0)/Inputs!$B$24)*DCF!J$6</f>
        <v>-1655.2839499675415</v>
      </c>
      <c r="DF979" s="15">
        <f ca="1">(BY979*DCF!K$46-DCF!K$5*MAX(BY979*DCF!K$46,0)-MAX(BY979-BX979,0)/Inputs!$B$24)*DCF!K$6</f>
        <v>1422.8191309257186</v>
      </c>
      <c r="DG979" s="15">
        <f ca="1">(BZ979*DCF!L$46-DCF!L$5*MAX(BZ979*DCF!L$46,0)-MAX(BZ979-BY979,0)/Inputs!$B$24)*DCF!L$6</f>
        <v>-1843.6512045719739</v>
      </c>
      <c r="DH979" s="15">
        <f ca="1">(CA979*DCF!M$46-DCF!M$5*MAX(CA979*DCF!M$46,0)-MAX(CA979-BZ979,0)/Inputs!$B$24)*DCF!M$6</f>
        <v>1323.6134376131909</v>
      </c>
      <c r="DI979" s="15">
        <f ca="1">SUM(CB979:CL979)+BE979*DCF!M$10*(1+Inputs!$B$30)*(1-Inputs!$B$33)*(1-Inputs!$B$30/Inputs!$B$31)/(Inputs!$B$29-Inputs!$B$30)*DCF!M$6</f>
        <v>161762.19188520013</v>
      </c>
      <c r="DJ979" s="15">
        <f ca="1">SUM(CM979:CW979)+BP979*DCF!M$28*(1+Inputs!$B$30)*(1-Inputs!$B$33)*(1-Inputs!$B$30/Inputs!$B$31)/(Inputs!$B$29-Inputs!$B$30)*DCF!M$6</f>
        <v>511286.80052719964</v>
      </c>
      <c r="DK979" s="15">
        <f ca="1">SUM(CX979:DH979)+CA979*DCF!M$46*(1+Inputs!$B$30)*(1-Inputs!$B$33)*(1-Inputs!$B$30/Inputs!$B$31)/(Inputs!$B$29-Inputs!$B$30)*DCF!M$6</f>
        <v>158231.86158167612</v>
      </c>
      <c r="DM979" s="15">
        <f ca="1">DI979+DJ979+DK979+Inputs!$B$34+Inputs!$B$36-Inputs!$B$35</f>
        <v>908131.85399407591</v>
      </c>
    </row>
    <row r="980" spans="1:117" x14ac:dyDescent="0.75">
      <c r="A980" s="11">
        <v>967</v>
      </c>
      <c r="C980" s="24">
        <f t="shared" ca="1" si="546"/>
        <v>-0.97655751656294121</v>
      </c>
      <c r="D980" s="24">
        <f t="shared" ca="1" si="546"/>
        <v>-0.46579854297760487</v>
      </c>
      <c r="E980" s="24">
        <f t="shared" ca="1" si="546"/>
        <v>1.0429995654709971</v>
      </c>
      <c r="F980" s="24">
        <f t="shared" ca="1" si="546"/>
        <v>-0.30127743822245279</v>
      </c>
      <c r="G980" s="24">
        <f t="shared" ca="1" si="546"/>
        <v>0.2870317998022065</v>
      </c>
      <c r="H980" s="24">
        <f t="shared" ca="1" si="546"/>
        <v>0.44012606230969198</v>
      </c>
      <c r="I980" s="24">
        <f t="shared" ca="1" si="546"/>
        <v>-0.15251224421210213</v>
      </c>
      <c r="J980" s="24">
        <f t="shared" ca="1" si="546"/>
        <v>-0.7675795752098219</v>
      </c>
      <c r="K980" s="24">
        <f t="shared" ca="1" si="546"/>
        <v>-1.2667322902770446</v>
      </c>
      <c r="L980" s="24">
        <f t="shared" ca="1" si="546"/>
        <v>-5.2694256402258929E-2</v>
      </c>
      <c r="M980" s="24">
        <f t="shared" ca="1" si="546"/>
        <v>0.28696355037965804</v>
      </c>
      <c r="N980" s="24">
        <f ca="1">SQRT(Inputs!$B$38)*C980+SQRT(1-Inputs!$B$38)*_xlfn.NORM.S.INV(RAND())</f>
        <v>-0.83889211350114201</v>
      </c>
      <c r="O980" s="24">
        <f ca="1">SQRT(Inputs!$B$38)*D980+SQRT(1-Inputs!$B$38)*_xlfn.NORM.S.INV(RAND())</f>
        <v>0.17111912777488414</v>
      </c>
      <c r="P980" s="24">
        <f ca="1">SQRT(Inputs!$B$38)*E980+SQRT(1-Inputs!$B$38)*_xlfn.NORM.S.INV(RAND())</f>
        <v>1.4729018947232775</v>
      </c>
      <c r="Q980" s="24">
        <f ca="1">SQRT(Inputs!$B$38)*F980+SQRT(1-Inputs!$B$38)*_xlfn.NORM.S.INV(RAND())</f>
        <v>1.6006141551083828</v>
      </c>
      <c r="R980" s="24">
        <f ca="1">SQRT(Inputs!$B$38)*G980+SQRT(1-Inputs!$B$38)*_xlfn.NORM.S.INV(RAND())</f>
        <v>1.2688809490088437E-3</v>
      </c>
      <c r="S980" s="24">
        <f ca="1">SQRT(Inputs!$B$38)*H980+SQRT(1-Inputs!$B$38)*_xlfn.NORM.S.INV(RAND())</f>
        <v>-0.3181057311385595</v>
      </c>
      <c r="T980" s="24">
        <f ca="1">SQRT(Inputs!$B$38)*I980+SQRT(1-Inputs!$B$38)*_xlfn.NORM.S.INV(RAND())</f>
        <v>-0.28759948890161341</v>
      </c>
      <c r="U980" s="24">
        <f ca="1">SQRT(Inputs!$B$38)*J980+SQRT(1-Inputs!$B$38)*_xlfn.NORM.S.INV(RAND())</f>
        <v>-2.6748203931998384</v>
      </c>
      <c r="V980" s="24">
        <f ca="1">SQRT(Inputs!$B$38)*K980+SQRT(1-Inputs!$B$38)*_xlfn.NORM.S.INV(RAND())</f>
        <v>-2.6417901836540896</v>
      </c>
      <c r="W980" s="24">
        <f ca="1">SQRT(Inputs!$B$38)*L980+SQRT(1-Inputs!$B$38)*_xlfn.NORM.S.INV(RAND())</f>
        <v>0.13327476207129257</v>
      </c>
      <c r="X980" s="24">
        <f ca="1">SQRT(Inputs!$B$38)*M980+SQRT(1-Inputs!$B$38)*_xlfn.NORM.S.INV(RAND())</f>
        <v>-0.75177380114531145</v>
      </c>
      <c r="Y980" s="24">
        <f ca="1">SQRT(Inputs!$B$38)*C980+SQRT(1-Inputs!$B$38)*_xlfn.NORM.S.INV(RAND())</f>
        <v>0.69740241498563105</v>
      </c>
      <c r="Z980" s="24">
        <f ca="1">SQRT(Inputs!$B$38)*D980+SQRT(1-Inputs!$B$38)*_xlfn.NORM.S.INV(RAND())</f>
        <v>-1.0329472819601504</v>
      </c>
      <c r="AA980" s="24">
        <f ca="1">SQRT(Inputs!$B$38)*E980+SQRT(1-Inputs!$B$38)*_xlfn.NORM.S.INV(RAND())</f>
        <v>1.6850807976894704</v>
      </c>
      <c r="AB980" s="24">
        <f ca="1">SQRT(Inputs!$B$38)*F980+SQRT(1-Inputs!$B$38)*_xlfn.NORM.S.INV(RAND())</f>
        <v>7.2028039802818022E-2</v>
      </c>
      <c r="AC980" s="24">
        <f ca="1">SQRT(Inputs!$B$38)*G980+SQRT(1-Inputs!$B$38)*_xlfn.NORM.S.INV(RAND())</f>
        <v>0.86016506940958504</v>
      </c>
      <c r="AD980" s="24">
        <f ca="1">SQRT(Inputs!$B$38)*H980+SQRT(1-Inputs!$B$38)*_xlfn.NORM.S.INV(RAND())</f>
        <v>1.1983157916279281</v>
      </c>
      <c r="AE980" s="24">
        <f ca="1">SQRT(Inputs!$B$38)*I980+SQRT(1-Inputs!$B$38)*_xlfn.NORM.S.INV(RAND())</f>
        <v>0.47452266339676119</v>
      </c>
      <c r="AF980" s="24">
        <f ca="1">SQRT(Inputs!$B$38)*J980+SQRT(1-Inputs!$B$38)*_xlfn.NORM.S.INV(RAND())</f>
        <v>-1.5431964188929692</v>
      </c>
      <c r="AG980" s="24">
        <f ca="1">SQRT(Inputs!$B$38)*K980+SQRT(1-Inputs!$B$38)*_xlfn.NORM.S.INV(RAND())</f>
        <v>-0.54343913850744396</v>
      </c>
      <c r="AH980" s="24">
        <f ca="1">SQRT(Inputs!$B$38)*L980+SQRT(1-Inputs!$B$38)*_xlfn.NORM.S.INV(RAND())</f>
        <v>0.46102884929472643</v>
      </c>
      <c r="AI980" s="24">
        <f ca="1">SQRT(Inputs!$B$38)*M980+SQRT(1-Inputs!$B$38)*_xlfn.NORM.S.INV(RAND())</f>
        <v>0.82763998069338096</v>
      </c>
      <c r="AJ980" s="24">
        <f ca="1">SQRT(Inputs!$B$38)*C980+SQRT(1-Inputs!$B$38)*_xlfn.NORM.S.INV(RAND())</f>
        <v>-0.120673557775132</v>
      </c>
      <c r="AK980" s="24">
        <f ca="1">SQRT(Inputs!$B$38)*D980+SQRT(1-Inputs!$B$38)*_xlfn.NORM.S.INV(RAND())</f>
        <v>-0.96152593026668864</v>
      </c>
      <c r="AL980" s="24">
        <f ca="1">SQRT(Inputs!$B$38)*E980+SQRT(1-Inputs!$B$38)*_xlfn.NORM.S.INV(RAND())</f>
        <v>0.76811652838042277</v>
      </c>
      <c r="AM980" s="24">
        <f ca="1">SQRT(Inputs!$B$38)*F980+SQRT(1-Inputs!$B$38)*_xlfn.NORM.S.INV(RAND())</f>
        <v>0.5573932425937389</v>
      </c>
      <c r="AN980" s="24">
        <f ca="1">SQRT(Inputs!$B$38)*G980+SQRT(1-Inputs!$B$38)*_xlfn.NORM.S.INV(RAND())</f>
        <v>-0.58079447042824839</v>
      </c>
      <c r="AO980" s="24">
        <f ca="1">SQRT(Inputs!$B$38)*H980+SQRT(1-Inputs!$B$38)*_xlfn.NORM.S.INV(RAND())</f>
        <v>-0.12519769934868652</v>
      </c>
      <c r="AP980" s="24">
        <f ca="1">SQRT(Inputs!$B$38)*I980+SQRT(1-Inputs!$B$38)*_xlfn.NORM.S.INV(RAND())</f>
        <v>1.283260246917997</v>
      </c>
      <c r="AQ980" s="24">
        <f ca="1">SQRT(Inputs!$B$38)*J980+SQRT(1-Inputs!$B$38)*_xlfn.NORM.S.INV(RAND())</f>
        <v>-1.4055026667769988</v>
      </c>
      <c r="AR980" s="24">
        <f ca="1">SQRT(Inputs!$B$38)*K980+SQRT(1-Inputs!$B$38)*_xlfn.NORM.S.INV(RAND())</f>
        <v>-1.0069522736134586</v>
      </c>
      <c r="AS980" s="24">
        <f ca="1">SQRT(Inputs!$B$38)*L980+SQRT(1-Inputs!$B$38)*_xlfn.NORM.S.INV(RAND())</f>
        <v>0.24863062570888977</v>
      </c>
      <c r="AT980" s="24">
        <f ca="1">SQRT(Inputs!$B$38)*M980+SQRT(1-Inputs!$B$38)*_xlfn.NORM.S.INV(RAND())</f>
        <v>-1.0269349046219087</v>
      </c>
      <c r="AU980" s="15">
        <f ca="1">Inputs!$B$6*EXP($B$8-0.5*C$5^2+C$5*N980)</f>
        <v>4332.1462586009211</v>
      </c>
      <c r="AV980" s="15">
        <f t="shared" ca="1" si="547"/>
        <v>5407.6031888256039</v>
      </c>
      <c r="AW980" s="15">
        <f t="shared" ca="1" si="548"/>
        <v>8042.7278104971047</v>
      </c>
      <c r="AX980" s="15">
        <f t="shared" ca="1" si="549"/>
        <v>11993.02991668556</v>
      </c>
      <c r="AY980" s="15">
        <f t="shared" ca="1" si="550"/>
        <v>14658.8786909438</v>
      </c>
      <c r="AZ980" s="15">
        <f t="shared" ca="1" si="551"/>
        <v>17311.058734492115</v>
      </c>
      <c r="BA980" s="15">
        <f t="shared" ca="1" si="552"/>
        <v>20556.161307839873</v>
      </c>
      <c r="BB980" s="15">
        <f t="shared" ca="1" si="553"/>
        <v>19250.643647693221</v>
      </c>
      <c r="BC980" s="15">
        <f t="shared" ca="1" si="554"/>
        <v>18270.100314568059</v>
      </c>
      <c r="BD980" s="15">
        <f t="shared" ca="1" si="555"/>
        <v>22663.35598566533</v>
      </c>
      <c r="BE980" s="15">
        <f t="shared" ca="1" si="556"/>
        <v>25933.143598532668</v>
      </c>
      <c r="BF980" s="15">
        <f ca="1">Inputs!$B$13*EXP($B$9-0.5*C$6^2+C$6*Y980)</f>
        <v>15881.77730001254</v>
      </c>
      <c r="BG980" s="15">
        <f t="shared" ca="1" si="557"/>
        <v>16064.352267851442</v>
      </c>
      <c r="BH980" s="15">
        <f t="shared" ca="1" si="558"/>
        <v>25956.553465983347</v>
      </c>
      <c r="BI980" s="15">
        <f t="shared" ca="1" si="559"/>
        <v>32128.9568839774</v>
      </c>
      <c r="BJ980" s="15">
        <f t="shared" ca="1" si="560"/>
        <v>44587.357907339836</v>
      </c>
      <c r="BK980" s="15">
        <f t="shared" ca="1" si="561"/>
        <v>64419.617648245418</v>
      </c>
      <c r="BL980" s="15">
        <f t="shared" ca="1" si="562"/>
        <v>84150.600140684837</v>
      </c>
      <c r="BM980" s="15">
        <f t="shared" ca="1" si="563"/>
        <v>85394.092004852704</v>
      </c>
      <c r="BN980" s="15">
        <f t="shared" ca="1" si="564"/>
        <v>98402.45690498325</v>
      </c>
      <c r="BO980" s="15">
        <f t="shared" ca="1" si="565"/>
        <v>127739.4508726301</v>
      </c>
      <c r="BP980" s="15">
        <f t="shared" ca="1" si="566"/>
        <v>172679.26240826375</v>
      </c>
      <c r="BQ980" s="15">
        <f ca="1">Inputs!$B$20*EXP($B$10-0.5*C$7^2+C$7*AJ980)</f>
        <v>4109.7926816705985</v>
      </c>
      <c r="BR980" s="15">
        <f t="shared" ca="1" si="567"/>
        <v>4109.0534068670531</v>
      </c>
      <c r="BS980" s="15">
        <f t="shared" ca="1" si="568"/>
        <v>7015.8037554794573</v>
      </c>
      <c r="BT980" s="15">
        <f t="shared" ca="1" si="569"/>
        <v>11196.356917779933</v>
      </c>
      <c r="BU980" s="15">
        <f t="shared" ca="1" si="570"/>
        <v>13482.452660769693</v>
      </c>
      <c r="BV980" s="15">
        <f t="shared" ca="1" si="571"/>
        <v>18236.270726558898</v>
      </c>
      <c r="BW980" s="15">
        <f t="shared" ca="1" si="572"/>
        <v>33388.980319496048</v>
      </c>
      <c r="BX980" s="15">
        <f t="shared" ca="1" si="573"/>
        <v>35232.681495856334</v>
      </c>
      <c r="BY980" s="15">
        <f t="shared" ca="1" si="574"/>
        <v>40716.227185135664</v>
      </c>
      <c r="BZ980" s="15">
        <f t="shared" ca="1" si="575"/>
        <v>59802.415120348945</v>
      </c>
      <c r="CA980" s="15">
        <f t="shared" ca="1" si="576"/>
        <v>69991.945310443756</v>
      </c>
      <c r="CB980" s="15">
        <f ca="1">(AU980*DCF!C$10-DCF!C$5*MAX(AU980*DCF!C$10,0)-MAX(AU980-Inputs!$B$6,0)/Inputs!$B$10)*DCF!C$6</f>
        <v>1047.5669801411816</v>
      </c>
      <c r="CC980" s="15">
        <f ca="1">(AV980*DCF!D$10-DCF!D$5*MAX(AV980*DCF!D$10,0)-MAX(AV980-AU980,0)/Inputs!$B$10)*DCF!D$6</f>
        <v>1055.8446162392772</v>
      </c>
      <c r="CD980" s="15">
        <f ca="1">(AW980*DCF!E$10-DCF!E$5*MAX(AW980*DCF!E$10,0)-MAX(AW980-AV980,0)/Inputs!$B$10)*DCF!E$6</f>
        <v>1263.3986322612477</v>
      </c>
      <c r="CE980" s="15">
        <f ca="1">(AX980*DCF!F$10-DCF!F$5*MAX(AX980*DCF!F$10,0)-MAX(AX980-AW980,0)/Inputs!$B$10)*DCF!F$6</f>
        <v>1796.0993888995765</v>
      </c>
      <c r="CF980" s="15">
        <f ca="1">(AY980*DCF!G$10-DCF!G$5*MAX(AY980*DCF!G$10,0)-MAX(AY980-AX980,0)/Inputs!$B$10)*DCF!G$6</f>
        <v>2507.8909404531905</v>
      </c>
      <c r="CG980" s="15">
        <f ca="1">(AZ980*DCF!H$10-DCF!H$5*MAX(AZ980*DCF!H$10,0)-MAX(AZ980-AY980,0)/Inputs!$B$10)*DCF!H$6</f>
        <v>2890.0123568652166</v>
      </c>
      <c r="CH980" s="15">
        <f ca="1">(BA980*DCF!I$10-DCF!I$5*MAX(BA980*DCF!I$10,0)-MAX(BA980-AZ980,0)/Inputs!$B$10)*DCF!I$6</f>
        <v>3222.550259745547</v>
      </c>
      <c r="CI980" s="15">
        <f ca="1">(BB980*DCF!J$10-DCF!J$5*MAX(BB980*DCF!J$10,0)-MAX(BB980-BA980,0)/Inputs!$B$10)*DCF!J$6</f>
        <v>3303.4551176814639</v>
      </c>
      <c r="CJ980" s="15">
        <f ca="1">(BC980*DCF!K$10-DCF!K$5*MAX(BC980*DCF!K$10,0)-MAX(BC980-BB980,0)/Inputs!$B$10)*DCF!K$6</f>
        <v>2941.1927311479499</v>
      </c>
      <c r="CK980" s="15">
        <f ca="1">(BD980*DCF!L$10-DCF!L$5*MAX(BD980*DCF!L$10,0)-MAX(BD980-BC980,0)/Inputs!$B$10)*DCF!L$6</f>
        <v>2849.9459569916753</v>
      </c>
      <c r="CL980" s="15">
        <f ca="1">(BE980*DCF!M$10-DCF!M$5*MAX(BE980*DCF!M$10,0)-MAX(BE980-BD980,0)/Inputs!$B$10)*DCF!M$6</f>
        <v>3268.8909145051507</v>
      </c>
      <c r="CM980" s="15">
        <f ca="1">(BF980*DCF!C$28-DCF!C$5*MAX(BF980*DCF!C$28,0)-MAX(BF980-Inputs!$B$13,0)/Inputs!$B$17)*DCF!C$6</f>
        <v>3808.9594735374712</v>
      </c>
      <c r="CN980" s="15">
        <f ca="1">(BG980*DCF!D$28-DCF!D$5*MAX(BG980*DCF!D$28,0)-MAX(BG980-BF980,0)/Inputs!$B$17)*DCF!D$6</f>
        <v>4692.3706364232712</v>
      </c>
      <c r="CO980" s="15">
        <f ca="1">(BH980*DCF!E$28-DCF!E$5*MAX(BH980*DCF!E$28,0)-MAX(BH980-BG980,0)/Inputs!$B$17)*DCF!E$6</f>
        <v>5401.7414433117319</v>
      </c>
      <c r="CP980" s="15">
        <f ca="1">(BI980*DCF!F$28-DCF!F$5*MAX(BI980*DCF!F$28,0)-MAX(BI980-BH980,0)/Inputs!$B$17)*DCF!F$6</f>
        <v>7598.3818850408297</v>
      </c>
      <c r="CQ980" s="15">
        <f ca="1">(BJ980*DCF!G$28-DCF!G$5*MAX(BJ980*DCF!G$28,0)-MAX(BJ980-BI980,0)/Inputs!$B$17)*DCF!G$6</f>
        <v>9473.1483142138441</v>
      </c>
      <c r="CR980" s="15">
        <f ca="1">(BK980*DCF!H$28-DCF!H$5*MAX(BK980*DCF!H$28,0)-MAX(BK980-BJ980,0)/Inputs!$B$17)*DCF!H$6</f>
        <v>12850.305568435009</v>
      </c>
      <c r="CS980" s="15">
        <f ca="1">(BL980*DCF!I$28-DCF!I$5*MAX(BL980*DCF!I$28,0)-MAX(BL980-BK980,0)/Inputs!$B$17)*DCF!I$6</f>
        <v>16956.268311806783</v>
      </c>
      <c r="CT980" s="15">
        <f ca="1">(BM980*DCF!J$28-DCF!J$5*MAX(BM980*DCF!J$28,0)-MAX(BM980-BL980,0)/Inputs!$B$17)*DCF!J$6</f>
        <v>18885.094765732108</v>
      </c>
      <c r="CU980" s="15">
        <f ca="1">(BN980*DCF!K$28-DCF!K$5*MAX(BN980*DCF!K$28,0)-MAX(BN980-BM980,0)/Inputs!$B$17)*DCF!K$6</f>
        <v>19187.597554525764</v>
      </c>
      <c r="CV980" s="15">
        <f ca="1">(BO980*DCF!L$28-DCF!L$5*MAX(BO980*DCF!L$28,0)-MAX(BO980-BN980,0)/Inputs!$B$17)*DCF!L$6</f>
        <v>22167.171897559543</v>
      </c>
      <c r="CW980" s="15">
        <f ca="1">(BP980*DCF!M$28-DCF!M$5*MAX(BP980*DCF!M$28,0)-MAX(BP980-BO980,0)/Inputs!$B$17)*DCF!M$6</f>
        <v>27792.230074124283</v>
      </c>
      <c r="CX980" s="15">
        <f ca="1">(BQ980*DCF!C$46-DCF!C$5*MAX(BQ980*DCF!C$46,0)-MAX(BQ980-Inputs!$B$20,0)/Inputs!$B$24)*DCF!C$6</f>
        <v>-1368.9094792175047</v>
      </c>
      <c r="CY980" s="15">
        <f ca="1">(BR980*DCF!D$46-DCF!D$5*MAX(BR980*DCF!D$46,0)-MAX(BR980-BQ980,0)/Inputs!$B$24)*DCF!D$6</f>
        <v>-701.31959218805207</v>
      </c>
      <c r="CZ980" s="15">
        <f ca="1">(BS980*DCF!E$46-DCF!E$5*MAX(BS980*DCF!E$46,0)-MAX(BS980-BR980,0)/Inputs!$B$24)*DCF!E$6</f>
        <v>-1975.3919753678629</v>
      </c>
      <c r="DA980" s="15">
        <f ca="1">(BT980*DCF!F$46-DCF!F$5*MAX(BT980*DCF!F$46,0)-MAX(BT980-BS980,0)/Inputs!$B$24)*DCF!F$6</f>
        <v>-2337.6610632815436</v>
      </c>
      <c r="DB980" s="15">
        <f ca="1">(BU980*DCF!G$46-DCF!G$5*MAX(BU980*DCF!G$46,0)-MAX(BU980-BT980,0)/Inputs!$B$24)*DCF!G$6</f>
        <v>-1222.5205096394016</v>
      </c>
      <c r="DC980" s="15">
        <f ca="1">(BV980*DCF!H$46-DCF!H$5*MAX(BV980*DCF!H$46,0)-MAX(BV980-BU980,0)/Inputs!$B$24)*DCF!H$6</f>
        <v>-1477.2198368174522</v>
      </c>
      <c r="DD980" s="15">
        <f ca="1">(BW980*DCF!I$46-DCF!I$5*MAX(BW980*DCF!I$46,0)-MAX(BW980-BV980,0)/Inputs!$B$24)*DCF!I$6</f>
        <v>-3578.6252921980235</v>
      </c>
      <c r="DE980" s="15">
        <f ca="1">(BX980*DCF!J$46-DCF!J$5*MAX(BX980*DCF!J$46,0)-MAX(BX980-BW980,0)/Inputs!$B$24)*DCF!J$6</f>
        <v>988.99409995687665</v>
      </c>
      <c r="DF980" s="15">
        <f ca="1">(BY980*DCF!K$46-DCF!K$5*MAX(BY980*DCF!K$46,0)-MAX(BY980-BX980,0)/Inputs!$B$24)*DCF!K$6</f>
        <v>982.52401219710339</v>
      </c>
      <c r="DG980" s="15">
        <f ca="1">(BZ980*DCF!L$46-DCF!L$5*MAX(BZ980*DCF!L$46,0)-MAX(BZ980-BY980,0)/Inputs!$B$24)*DCF!L$6</f>
        <v>-185.40317286331495</v>
      </c>
      <c r="DH980" s="15">
        <f ca="1">(CA980*DCF!M$46-DCF!M$5*MAX(CA980*DCF!M$46,0)-MAX(CA980-BZ980,0)/Inputs!$B$24)*DCF!M$6</f>
        <v>3356.9093099451866</v>
      </c>
      <c r="DI980" s="15">
        <f ca="1">SUM(CB980:CL980)+BE980*DCF!M$10*(1+Inputs!$B$30)*(1-Inputs!$B$33)*(1-Inputs!$B$30/Inputs!$B$31)/(Inputs!$B$29-Inputs!$B$30)*DCF!M$6</f>
        <v>98319.12945997015</v>
      </c>
      <c r="DJ980" s="15">
        <f ca="1">SUM(CM980:CW980)+BP980*DCF!M$28*(1+Inputs!$B$30)*(1-Inputs!$B$33)*(1-Inputs!$B$30/Inputs!$B$31)/(Inputs!$B$29-Inputs!$B$30)*DCF!M$6</f>
        <v>789571.49756344373</v>
      </c>
      <c r="DK980" s="15">
        <f ca="1">SUM(CX980:DH980)+CA980*DCF!M$46*(1+Inputs!$B$30)*(1-Inputs!$B$33)*(1-Inputs!$B$30/Inputs!$B$31)/(Inputs!$B$29-Inputs!$B$30)*DCF!M$6</f>
        <v>100697.21502642853</v>
      </c>
      <c r="DM980" s="15">
        <f ca="1">DI980+DJ980+DK980+Inputs!$B$34+Inputs!$B$36-Inputs!$B$35</f>
        <v>1065438.8420498425</v>
      </c>
    </row>
    <row r="981" spans="1:117" x14ac:dyDescent="0.75">
      <c r="A981" s="11">
        <v>968</v>
      </c>
      <c r="C981" s="24">
        <f t="shared" ca="1" si="546"/>
        <v>0.6464363872778941</v>
      </c>
      <c r="D981" s="24">
        <f t="shared" ca="1" si="546"/>
        <v>-1.5478250309025574</v>
      </c>
      <c r="E981" s="24">
        <f t="shared" ca="1" si="546"/>
        <v>-0.27800340113340427</v>
      </c>
      <c r="F981" s="24">
        <f t="shared" ca="1" si="546"/>
        <v>0.80893572742319453</v>
      </c>
      <c r="G981" s="24">
        <f t="shared" ca="1" si="546"/>
        <v>-0.76890120871366596</v>
      </c>
      <c r="H981" s="24">
        <f t="shared" ca="1" si="546"/>
        <v>-0.55191896440809873</v>
      </c>
      <c r="I981" s="24">
        <f t="shared" ca="1" si="546"/>
        <v>1.2425333548981619</v>
      </c>
      <c r="J981" s="24">
        <f t="shared" ca="1" si="546"/>
        <v>0.1298558258508552</v>
      </c>
      <c r="K981" s="24">
        <f t="shared" ca="1" si="546"/>
        <v>-2.1156304398702348</v>
      </c>
      <c r="L981" s="24">
        <f t="shared" ca="1" si="546"/>
        <v>-7.2409080712310683E-2</v>
      </c>
      <c r="M981" s="24">
        <f t="shared" ca="1" si="546"/>
        <v>0.42279541681459309</v>
      </c>
      <c r="N981" s="24">
        <f ca="1">SQRT(Inputs!$B$38)*C981+SQRT(1-Inputs!$B$38)*_xlfn.NORM.S.INV(RAND())</f>
        <v>-0.37024728021022135</v>
      </c>
      <c r="O981" s="24">
        <f ca="1">SQRT(Inputs!$B$38)*D981+SQRT(1-Inputs!$B$38)*_xlfn.NORM.S.INV(RAND())</f>
        <v>-0.73218164353278792</v>
      </c>
      <c r="P981" s="24">
        <f ca="1">SQRT(Inputs!$B$38)*E981+SQRT(1-Inputs!$B$38)*_xlfn.NORM.S.INV(RAND())</f>
        <v>0.8157599246830235</v>
      </c>
      <c r="Q981" s="24">
        <f ca="1">SQRT(Inputs!$B$38)*F981+SQRT(1-Inputs!$B$38)*_xlfn.NORM.S.INV(RAND())</f>
        <v>-1.0464208500644208</v>
      </c>
      <c r="R981" s="24">
        <f ca="1">SQRT(Inputs!$B$38)*G981+SQRT(1-Inputs!$B$38)*_xlfn.NORM.S.INV(RAND())</f>
        <v>1.2616797865729148</v>
      </c>
      <c r="S981" s="24">
        <f ca="1">SQRT(Inputs!$B$38)*H981+SQRT(1-Inputs!$B$38)*_xlfn.NORM.S.INV(RAND())</f>
        <v>1.0684759819189866</v>
      </c>
      <c r="T981" s="24">
        <f ca="1">SQRT(Inputs!$B$38)*I981+SQRT(1-Inputs!$B$38)*_xlfn.NORM.S.INV(RAND())</f>
        <v>1.3006875627051333</v>
      </c>
      <c r="U981" s="24">
        <f ca="1">SQRT(Inputs!$B$38)*J981+SQRT(1-Inputs!$B$38)*_xlfn.NORM.S.INV(RAND())</f>
        <v>0.71135152258017254</v>
      </c>
      <c r="V981" s="24">
        <f ca="1">SQRT(Inputs!$B$38)*K981+SQRT(1-Inputs!$B$38)*_xlfn.NORM.S.INV(RAND())</f>
        <v>-0.60638367421361217</v>
      </c>
      <c r="W981" s="24">
        <f ca="1">SQRT(Inputs!$B$38)*L981+SQRT(1-Inputs!$B$38)*_xlfn.NORM.S.INV(RAND())</f>
        <v>-0.38840554254518828</v>
      </c>
      <c r="X981" s="24">
        <f ca="1">SQRT(Inputs!$B$38)*M981+SQRT(1-Inputs!$B$38)*_xlfn.NORM.S.INV(RAND())</f>
        <v>1.0553299466731714</v>
      </c>
      <c r="Y981" s="24">
        <f ca="1">SQRT(Inputs!$B$38)*C981+SQRT(1-Inputs!$B$38)*_xlfn.NORM.S.INV(RAND())</f>
        <v>-0.33082094129205342</v>
      </c>
      <c r="Z981" s="24">
        <f ca="1">SQRT(Inputs!$B$38)*D981+SQRT(1-Inputs!$B$38)*_xlfn.NORM.S.INV(RAND())</f>
        <v>-1.0814100372098556</v>
      </c>
      <c r="AA981" s="24">
        <f ca="1">SQRT(Inputs!$B$38)*E981+SQRT(1-Inputs!$B$38)*_xlfn.NORM.S.INV(RAND())</f>
        <v>-6.2636310275254806E-2</v>
      </c>
      <c r="AB981" s="24">
        <f ca="1">SQRT(Inputs!$B$38)*F981+SQRT(1-Inputs!$B$38)*_xlfn.NORM.S.INV(RAND())</f>
        <v>1.0584318962942327</v>
      </c>
      <c r="AC981" s="24">
        <f ca="1">SQRT(Inputs!$B$38)*G981+SQRT(1-Inputs!$B$38)*_xlfn.NORM.S.INV(RAND())</f>
        <v>0.5134712234054073</v>
      </c>
      <c r="AD981" s="24">
        <f ca="1">SQRT(Inputs!$B$38)*H981+SQRT(1-Inputs!$B$38)*_xlfn.NORM.S.INV(RAND())</f>
        <v>-1.2092435747088965</v>
      </c>
      <c r="AE981" s="24">
        <f ca="1">SQRT(Inputs!$B$38)*I981+SQRT(1-Inputs!$B$38)*_xlfn.NORM.S.INV(RAND())</f>
        <v>1.1932366955456908</v>
      </c>
      <c r="AF981" s="24">
        <f ca="1">SQRT(Inputs!$B$38)*J981+SQRT(1-Inputs!$B$38)*_xlfn.NORM.S.INV(RAND())</f>
        <v>1.1100497536898368</v>
      </c>
      <c r="AG981" s="24">
        <f ca="1">SQRT(Inputs!$B$38)*K981+SQRT(1-Inputs!$B$38)*_xlfn.NORM.S.INV(RAND())</f>
        <v>-1.0432211254637993</v>
      </c>
      <c r="AH981" s="24">
        <f ca="1">SQRT(Inputs!$B$38)*L981+SQRT(1-Inputs!$B$38)*_xlfn.NORM.S.INV(RAND())</f>
        <v>-1.6209136683534897</v>
      </c>
      <c r="AI981" s="24">
        <f ca="1">SQRT(Inputs!$B$38)*M981+SQRT(1-Inputs!$B$38)*_xlfn.NORM.S.INV(RAND())</f>
        <v>-0.60876390262427771</v>
      </c>
      <c r="AJ981" s="24">
        <f ca="1">SQRT(Inputs!$B$38)*C981+SQRT(1-Inputs!$B$38)*_xlfn.NORM.S.INV(RAND())</f>
        <v>0.29699550051363477</v>
      </c>
      <c r="AK981" s="24">
        <f ca="1">SQRT(Inputs!$B$38)*D981+SQRT(1-Inputs!$B$38)*_xlfn.NORM.S.INV(RAND())</f>
        <v>-1.6978505837544184</v>
      </c>
      <c r="AL981" s="24">
        <f ca="1">SQRT(Inputs!$B$38)*E981+SQRT(1-Inputs!$B$38)*_xlfn.NORM.S.INV(RAND())</f>
        <v>-0.76234316023183901</v>
      </c>
      <c r="AM981" s="24">
        <f ca="1">SQRT(Inputs!$B$38)*F981+SQRT(1-Inputs!$B$38)*_xlfn.NORM.S.INV(RAND())</f>
        <v>0.36033736761954227</v>
      </c>
      <c r="AN981" s="24">
        <f ca="1">SQRT(Inputs!$B$38)*G981+SQRT(1-Inputs!$B$38)*_xlfn.NORM.S.INV(RAND())</f>
        <v>-0.13868138436074579</v>
      </c>
      <c r="AO981" s="24">
        <f ca="1">SQRT(Inputs!$B$38)*H981+SQRT(1-Inputs!$B$38)*_xlfn.NORM.S.INV(RAND())</f>
        <v>1.5008516953695761E-2</v>
      </c>
      <c r="AP981" s="24">
        <f ca="1">SQRT(Inputs!$B$38)*I981+SQRT(1-Inputs!$B$38)*_xlfn.NORM.S.INV(RAND())</f>
        <v>1.2805386791777853</v>
      </c>
      <c r="AQ981" s="24">
        <f ca="1">SQRT(Inputs!$B$38)*J981+SQRT(1-Inputs!$B$38)*_xlfn.NORM.S.INV(RAND())</f>
        <v>-0.79638796498680486</v>
      </c>
      <c r="AR981" s="24">
        <f ca="1">SQRT(Inputs!$B$38)*K981+SQRT(1-Inputs!$B$38)*_xlfn.NORM.S.INV(RAND())</f>
        <v>-0.84528564906397374</v>
      </c>
      <c r="AS981" s="24">
        <f ca="1">SQRT(Inputs!$B$38)*L981+SQRT(1-Inputs!$B$38)*_xlfn.NORM.S.INV(RAND())</f>
        <v>0.26643382304513524</v>
      </c>
      <c r="AT981" s="24">
        <f ca="1">SQRT(Inputs!$B$38)*M981+SQRT(1-Inputs!$B$38)*_xlfn.NORM.S.INV(RAND())</f>
        <v>1.8564350522275757</v>
      </c>
      <c r="AU981" s="15">
        <f ca="1">Inputs!$B$6*EXP($B$8-0.5*C$5^2+C$5*N981)</f>
        <v>4673.5739152279375</v>
      </c>
      <c r="AV981" s="15">
        <f t="shared" ca="1" si="547"/>
        <v>5108.2292535000925</v>
      </c>
      <c r="AW981" s="15">
        <f t="shared" ca="1" si="548"/>
        <v>6953.0408009852872</v>
      </c>
      <c r="AX981" s="15">
        <f t="shared" ca="1" si="549"/>
        <v>7448.6639021186575</v>
      </c>
      <c r="AY981" s="15">
        <f t="shared" ca="1" si="550"/>
        <v>10548.208529133448</v>
      </c>
      <c r="AZ981" s="15">
        <f t="shared" ca="1" si="551"/>
        <v>14511.550784429814</v>
      </c>
      <c r="BA981" s="15">
        <f t="shared" ca="1" si="552"/>
        <v>20348.145236887001</v>
      </c>
      <c r="BB981" s="15">
        <f t="shared" ca="1" si="553"/>
        <v>26752.633840980889</v>
      </c>
      <c r="BC981" s="15">
        <f t="shared" ca="1" si="554"/>
        <v>30902.33843449322</v>
      </c>
      <c r="BD981" s="15">
        <f t="shared" ca="1" si="555"/>
        <v>36507.610449584034</v>
      </c>
      <c r="BE981" s="15">
        <f t="shared" ca="1" si="556"/>
        <v>49248.790270239049</v>
      </c>
      <c r="BF981" s="15">
        <f ca="1">Inputs!$B$13*EXP($B$9-0.5*C$6^2+C$6*Y981)</f>
        <v>12953.026464275983</v>
      </c>
      <c r="BG981" s="15">
        <f t="shared" ca="1" si="557"/>
        <v>12987.861940923165</v>
      </c>
      <c r="BH981" s="15">
        <f t="shared" ca="1" si="558"/>
        <v>15704.775889341547</v>
      </c>
      <c r="BI981" s="15">
        <f t="shared" ca="1" si="559"/>
        <v>22626.577584089715</v>
      </c>
      <c r="BJ981" s="15">
        <f t="shared" ca="1" si="560"/>
        <v>29869.667546892644</v>
      </c>
      <c r="BK981" s="15">
        <f t="shared" ca="1" si="561"/>
        <v>31094.727055388539</v>
      </c>
      <c r="BL981" s="15">
        <f t="shared" ca="1" si="562"/>
        <v>44583.660151305041</v>
      </c>
      <c r="BM981" s="15">
        <f t="shared" ca="1" si="563"/>
        <v>62906.069292846172</v>
      </c>
      <c r="BN981" s="15">
        <f t="shared" ca="1" si="564"/>
        <v>68274.728913644605</v>
      </c>
      <c r="BO981" s="15">
        <f t="shared" ca="1" si="565"/>
        <v>69578.881076391175</v>
      </c>
      <c r="BP981" s="15">
        <f t="shared" ca="1" si="566"/>
        <v>79931.09728553021</v>
      </c>
      <c r="BQ981" s="15">
        <f ca="1">Inputs!$B$20*EXP($B$10-0.5*C$7^2+C$7*AJ981)</f>
        <v>4766.024738198179</v>
      </c>
      <c r="BR981" s="15">
        <f t="shared" ca="1" si="567"/>
        <v>3771.567433179102</v>
      </c>
      <c r="BS981" s="15">
        <f t="shared" ca="1" si="568"/>
        <v>4149.1803198293655</v>
      </c>
      <c r="BT981" s="15">
        <f t="shared" ca="1" si="569"/>
        <v>6287.9799006398862</v>
      </c>
      <c r="BU981" s="15">
        <f t="shared" ca="1" si="570"/>
        <v>8426.8116621131176</v>
      </c>
      <c r="BV981" s="15">
        <f t="shared" ca="1" si="571"/>
        <v>11763.837599805547</v>
      </c>
      <c r="BW981" s="15">
        <f t="shared" ca="1" si="572"/>
        <v>21526.131270062368</v>
      </c>
      <c r="BX981" s="15">
        <f t="shared" ca="1" si="573"/>
        <v>25664.982986264102</v>
      </c>
      <c r="BY981" s="15">
        <f t="shared" ca="1" si="574"/>
        <v>30591.15659366846</v>
      </c>
      <c r="BZ981" s="15">
        <f t="shared" ca="1" si="575"/>
        <v>45078.396940596904</v>
      </c>
      <c r="CA981" s="15">
        <f t="shared" ca="1" si="576"/>
        <v>88068.451309528711</v>
      </c>
      <c r="CB981" s="15">
        <f ca="1">(AU981*DCF!C$10-DCF!C$5*MAX(AU981*DCF!C$10,0)-MAX(AU981-Inputs!$B$6,0)/Inputs!$B$10)*DCF!C$6</f>
        <v>1045.1325400930846</v>
      </c>
      <c r="CC981" s="15">
        <f ca="1">(AV981*DCF!D$10-DCF!D$5*MAX(AV981*DCF!D$10,0)-MAX(AV981-AU981,0)/Inputs!$B$10)*DCF!D$6</f>
        <v>1139.1169449240886</v>
      </c>
      <c r="CD981" s="15">
        <f ca="1">(AW981*DCF!E$10-DCF!E$5*MAX(AW981*DCF!E$10,0)-MAX(AW981-AV981,0)/Inputs!$B$10)*DCF!E$6</f>
        <v>1189.81848061906</v>
      </c>
      <c r="CE981" s="15">
        <f ca="1">(AX981*DCF!F$10-DCF!F$5*MAX(AX981*DCF!F$10,0)-MAX(AX981-AW981,0)/Inputs!$B$10)*DCF!F$6</f>
        <v>1522.9045796137113</v>
      </c>
      <c r="CF981" s="15">
        <f ca="1">(AY981*DCF!G$10-DCF!G$5*MAX(AY981*DCF!G$10,0)-MAX(AY981-AX981,0)/Inputs!$B$10)*DCF!G$6</f>
        <v>1577.5652453896666</v>
      </c>
      <c r="CG981" s="15">
        <f ca="1">(AZ981*DCF!H$10-DCF!H$5*MAX(AZ981*DCF!H$10,0)-MAX(AZ981-AY981,0)/Inputs!$B$10)*DCF!H$6</f>
        <v>2113.6655239375268</v>
      </c>
      <c r="CH981" s="15">
        <f ca="1">(BA981*DCF!I$10-DCF!I$5*MAX(BA981*DCF!I$10,0)-MAX(BA981-AZ981,0)/Inputs!$B$10)*DCF!I$6</f>
        <v>2759.4578461927331</v>
      </c>
      <c r="CI981" s="15">
        <f ca="1">(BB981*DCF!J$10-DCF!J$5*MAX(BB981*DCF!J$10,0)-MAX(BB981-BA981,0)/Inputs!$B$10)*DCF!J$6</f>
        <v>3620.3193314505475</v>
      </c>
      <c r="CJ981" s="15">
        <f ca="1">(BC981*DCF!K$10-DCF!K$5*MAX(BC981*DCF!K$10,0)-MAX(BC981-BB981,0)/Inputs!$B$10)*DCF!K$6</f>
        <v>4393.8847205627171</v>
      </c>
      <c r="CK981" s="15">
        <f ca="1">(BD981*DCF!L$10-DCF!L$5*MAX(BD981*DCF!L$10,0)-MAX(BD981-BC981,0)/Inputs!$B$10)*DCF!L$6</f>
        <v>4781.1894545079076</v>
      </c>
      <c r="CL981" s="15">
        <f ca="1">(BE981*DCF!M$10-DCF!M$5*MAX(BE981*DCF!M$10,0)-MAX(BE981-BD981,0)/Inputs!$B$10)*DCF!M$6</f>
        <v>5427.5712253757201</v>
      </c>
      <c r="CM981" s="15">
        <f ca="1">(BF981*DCF!C$28-DCF!C$5*MAX(BF981*DCF!C$28,0)-MAX(BF981-Inputs!$B$13,0)/Inputs!$B$17)*DCF!C$6</f>
        <v>3591.5097998975734</v>
      </c>
      <c r="CN981" s="15">
        <f ca="1">(BG981*DCF!D$28-DCF!D$5*MAX(BG981*DCF!D$28,0)-MAX(BG981-BF981,0)/Inputs!$B$17)*DCF!D$6</f>
        <v>3817.7928868245613</v>
      </c>
      <c r="CO981" s="15">
        <f ca="1">(BH981*DCF!E$28-DCF!E$5*MAX(BH981*DCF!E$28,0)-MAX(BH981-BG981,0)/Inputs!$B$17)*DCF!E$6</f>
        <v>3912.4058365608926</v>
      </c>
      <c r="CP981" s="15">
        <f ca="1">(BI981*DCF!F$28-DCF!F$5*MAX(BI981*DCF!F$28,0)-MAX(BI981-BH981,0)/Inputs!$B$17)*DCF!F$6</f>
        <v>4882.2964045612507</v>
      </c>
      <c r="CQ981" s="15">
        <f ca="1">(BJ981*DCF!G$28-DCF!G$5*MAX(BJ981*DCF!G$28,0)-MAX(BJ981-BI981,0)/Inputs!$B$17)*DCF!G$6</f>
        <v>6531.6956868045081</v>
      </c>
      <c r="CR981" s="15">
        <f ca="1">(BK981*DCF!H$28-DCF!H$5*MAX(BK981*DCF!H$28,0)-MAX(BK981-BJ981,0)/Inputs!$B$17)*DCF!H$6</f>
        <v>7499.7291923687335</v>
      </c>
      <c r="CS981" s="15">
        <f ca="1">(BL981*DCF!I$28-DCF!I$5*MAX(BL981*DCF!I$28,0)-MAX(BL981-BK981,0)/Inputs!$B$17)*DCF!I$6</f>
        <v>8547.9076569630852</v>
      </c>
      <c r="CT981" s="15">
        <f ca="1">(BM981*DCF!J$28-DCF!J$5*MAX(BM981*DCF!J$28,0)-MAX(BM981-BL981,0)/Inputs!$B$17)*DCF!J$6</f>
        <v>11603.873909786382</v>
      </c>
      <c r="CU981" s="15">
        <f ca="1">(BN981*DCF!K$28-DCF!K$5*MAX(BN981*DCF!K$28,0)-MAX(BN981-BM981,0)/Inputs!$B$17)*DCF!K$6</f>
        <v>13760.888690703843</v>
      </c>
      <c r="CV981" s="15">
        <f ca="1">(BO981*DCF!L$28-DCF!L$5*MAX(BO981*DCF!L$28,0)-MAX(BO981-BN981,0)/Inputs!$B$17)*DCF!L$6</f>
        <v>13734.880234785442</v>
      </c>
      <c r="CW981" s="15">
        <f ca="1">(BP981*DCF!M$28-DCF!M$5*MAX(BP981*DCF!M$28,0)-MAX(BP981-BO981,0)/Inputs!$B$17)*DCF!M$6</f>
        <v>13956.984728874711</v>
      </c>
      <c r="CX981" s="15">
        <f ca="1">(BQ981*DCF!C$46-DCF!C$5*MAX(BQ981*DCF!C$46,0)-MAX(BQ981-Inputs!$B$20,0)/Inputs!$B$24)*DCF!C$6</f>
        <v>-1823.5737216153664</v>
      </c>
      <c r="CY981" s="15">
        <f ca="1">(BR981*DCF!D$46-DCF!D$5*MAX(BR981*DCF!D$46,0)-MAX(BR981-BQ981,0)/Inputs!$B$24)*DCF!D$6</f>
        <v>-643.71860675416303</v>
      </c>
      <c r="CZ981" s="15">
        <f ca="1">(BS981*DCF!E$46-DCF!E$5*MAX(BS981*DCF!E$46,0)-MAX(BS981-BR981,0)/Inputs!$B$24)*DCF!E$6</f>
        <v>-639.49240148395506</v>
      </c>
      <c r="DA981" s="15">
        <f ca="1">(BT981*DCF!F$46-DCF!F$5*MAX(BT981*DCF!F$46,0)-MAX(BT981-BS981,0)/Inputs!$B$24)*DCF!F$6</f>
        <v>-1236.7349919917456</v>
      </c>
      <c r="DB981" s="15">
        <f ca="1">(BU981*DCF!G$46-DCF!G$5*MAX(BU981*DCF!G$46,0)-MAX(BU981-BT981,0)/Inputs!$B$24)*DCF!G$6</f>
        <v>-1002.9220413704021</v>
      </c>
      <c r="DC981" s="15">
        <f ca="1">(BV981*DCF!H$46-DCF!H$5*MAX(BV981*DCF!H$46,0)-MAX(BV981-BU981,0)/Inputs!$B$24)*DCF!H$6</f>
        <v>-1036.9603638407737</v>
      </c>
      <c r="DD981" s="15">
        <f ca="1">(BW981*DCF!I$46-DCF!I$5*MAX(BW981*DCF!I$46,0)-MAX(BW981-BV981,0)/Inputs!$B$24)*DCF!I$6</f>
        <v>-2305.2225084764723</v>
      </c>
      <c r="DE981" s="15">
        <f ca="1">(BX981*DCF!J$46-DCF!J$5*MAX(BX981*DCF!J$46,0)-MAX(BX981-BW981,0)/Inputs!$B$24)*DCF!J$6</f>
        <v>-20.980812617767924</v>
      </c>
      <c r="DF981" s="15">
        <f ca="1">(BY981*DCF!K$46-DCF!K$5*MAX(BY981*DCF!K$46,0)-MAX(BY981-BX981,0)/Inputs!$B$24)*DCF!K$6</f>
        <v>540.68753965759845</v>
      </c>
      <c r="DG981" s="15">
        <f ca="1">(BZ981*DCF!L$46-DCF!L$5*MAX(BZ981*DCF!L$46,0)-MAX(BZ981-BY981,0)/Inputs!$B$24)*DCF!L$6</f>
        <v>-162.44938221627174</v>
      </c>
      <c r="DH981" s="15">
        <f ca="1">(CA981*DCF!M$46-DCF!M$5*MAX(CA981*DCF!M$46,0)-MAX(CA981-BZ981,0)/Inputs!$B$24)*DCF!M$6</f>
        <v>-2083.1164760915431</v>
      </c>
      <c r="DI981" s="15">
        <f ca="1">SUM(CB981:CL981)+BE981*DCF!M$10*(1+Inputs!$B$30)*(1-Inputs!$B$33)*(1-Inputs!$B$30/Inputs!$B$31)/(Inputs!$B$29-Inputs!$B$30)*DCF!M$6</f>
        <v>166630.660462573</v>
      </c>
      <c r="DJ981" s="15">
        <f ca="1">SUM(CM981:CW981)+BP981*DCF!M$28*(1+Inputs!$B$30)*(1-Inputs!$B$33)*(1-Inputs!$B$30/Inputs!$B$31)/(Inputs!$B$29-Inputs!$B$30)*DCF!M$6</f>
        <v>388439.03266142239</v>
      </c>
      <c r="DK981" s="15">
        <f ca="1">SUM(CX981:DH981)+CA981*DCF!M$46*(1+Inputs!$B$30)*(1-Inputs!$B$33)*(1-Inputs!$B$30/Inputs!$B$31)/(Inputs!$B$29-Inputs!$B$30)*DCF!M$6</f>
        <v>125749.77433271223</v>
      </c>
      <c r="DM981" s="15">
        <f ca="1">DI981+DJ981+DK981+Inputs!$B$34+Inputs!$B$36-Inputs!$B$35</f>
        <v>757670.4674567075</v>
      </c>
    </row>
    <row r="982" spans="1:117" x14ac:dyDescent="0.75">
      <c r="A982" s="11">
        <v>969</v>
      </c>
      <c r="C982" s="24">
        <f t="shared" ca="1" si="546"/>
        <v>0.79613888781944608</v>
      </c>
      <c r="D982" s="24">
        <f t="shared" ca="1" si="546"/>
        <v>-1.0074892083996849</v>
      </c>
      <c r="E982" s="24">
        <f t="shared" ca="1" si="546"/>
        <v>0.11387033620872228</v>
      </c>
      <c r="F982" s="24">
        <f t="shared" ca="1" si="546"/>
        <v>-1.5305712028643372</v>
      </c>
      <c r="G982" s="24">
        <f t="shared" ca="1" si="546"/>
        <v>1.1705961269088636</v>
      </c>
      <c r="H982" s="24">
        <f t="shared" ca="1" si="546"/>
        <v>-0.1870518514079757</v>
      </c>
      <c r="I982" s="24">
        <f t="shared" ca="1" si="546"/>
        <v>-0.19103940755902166</v>
      </c>
      <c r="J982" s="24">
        <f t="shared" ca="1" si="546"/>
        <v>2.9088682248193609E-2</v>
      </c>
      <c r="K982" s="24">
        <f t="shared" ca="1" si="546"/>
        <v>-0.82386604133400243</v>
      </c>
      <c r="L982" s="24">
        <f t="shared" ca="1" si="546"/>
        <v>-7.0350038138775814E-2</v>
      </c>
      <c r="M982" s="24">
        <f t="shared" ca="1" si="546"/>
        <v>1.9467988726214629</v>
      </c>
      <c r="N982" s="24">
        <f ca="1">SQRT(Inputs!$B$38)*C982+SQRT(1-Inputs!$B$38)*_xlfn.NORM.S.INV(RAND())</f>
        <v>-0.23435844139768247</v>
      </c>
      <c r="O982" s="24">
        <f ca="1">SQRT(Inputs!$B$38)*D982+SQRT(1-Inputs!$B$38)*_xlfn.NORM.S.INV(RAND())</f>
        <v>-1.817240102874718</v>
      </c>
      <c r="P982" s="24">
        <f ca="1">SQRT(Inputs!$B$38)*E982+SQRT(1-Inputs!$B$38)*_xlfn.NORM.S.INV(RAND())</f>
        <v>0.67698040793300529</v>
      </c>
      <c r="Q982" s="24">
        <f ca="1">SQRT(Inputs!$B$38)*F982+SQRT(1-Inputs!$B$38)*_xlfn.NORM.S.INV(RAND())</f>
        <v>-9.5870061545555441E-2</v>
      </c>
      <c r="R982" s="24">
        <f ca="1">SQRT(Inputs!$B$38)*G982+SQRT(1-Inputs!$B$38)*_xlfn.NORM.S.INV(RAND())</f>
        <v>1.531537518871521</v>
      </c>
      <c r="S982" s="24">
        <f ca="1">SQRT(Inputs!$B$38)*H982+SQRT(1-Inputs!$B$38)*_xlfn.NORM.S.INV(RAND())</f>
        <v>-0.30369809634382672</v>
      </c>
      <c r="T982" s="24">
        <f ca="1">SQRT(Inputs!$B$38)*I982+SQRT(1-Inputs!$B$38)*_xlfn.NORM.S.INV(RAND())</f>
        <v>-0.25379095366819127</v>
      </c>
      <c r="U982" s="24">
        <f ca="1">SQRT(Inputs!$B$38)*J982+SQRT(1-Inputs!$B$38)*_xlfn.NORM.S.INV(RAND())</f>
        <v>-0.29492844794524981</v>
      </c>
      <c r="V982" s="24">
        <f ca="1">SQRT(Inputs!$B$38)*K982+SQRT(1-Inputs!$B$38)*_xlfn.NORM.S.INV(RAND())</f>
        <v>-1.4155822339077777</v>
      </c>
      <c r="W982" s="24">
        <f ca="1">SQRT(Inputs!$B$38)*L982+SQRT(1-Inputs!$B$38)*_xlfn.NORM.S.INV(RAND())</f>
        <v>0.61672557913301784</v>
      </c>
      <c r="X982" s="24">
        <f ca="1">SQRT(Inputs!$B$38)*M982+SQRT(1-Inputs!$B$38)*_xlfn.NORM.S.INV(RAND())</f>
        <v>1.6716443069333806</v>
      </c>
      <c r="Y982" s="24">
        <f ca="1">SQRT(Inputs!$B$38)*C982+SQRT(1-Inputs!$B$38)*_xlfn.NORM.S.INV(RAND())</f>
        <v>0.36982153159822151</v>
      </c>
      <c r="Z982" s="24">
        <f ca="1">SQRT(Inputs!$B$38)*D982+SQRT(1-Inputs!$B$38)*_xlfn.NORM.S.INV(RAND())</f>
        <v>-1.6076744062065149</v>
      </c>
      <c r="AA982" s="24">
        <f ca="1">SQRT(Inputs!$B$38)*E982+SQRT(1-Inputs!$B$38)*_xlfn.NORM.S.INV(RAND())</f>
        <v>-0.5059875622672565</v>
      </c>
      <c r="AB982" s="24">
        <f ca="1">SQRT(Inputs!$B$38)*F982+SQRT(1-Inputs!$B$38)*_xlfn.NORM.S.INV(RAND())</f>
        <v>-1.4899769526077653</v>
      </c>
      <c r="AC982" s="24">
        <f ca="1">SQRT(Inputs!$B$38)*G982+SQRT(1-Inputs!$B$38)*_xlfn.NORM.S.INV(RAND())</f>
        <v>-0.85019404209029581</v>
      </c>
      <c r="AD982" s="24">
        <f ca="1">SQRT(Inputs!$B$38)*H982+SQRT(1-Inputs!$B$38)*_xlfn.NORM.S.INV(RAND())</f>
        <v>0.65953368758548347</v>
      </c>
      <c r="AE982" s="24">
        <f ca="1">SQRT(Inputs!$B$38)*I982+SQRT(1-Inputs!$B$38)*_xlfn.NORM.S.INV(RAND())</f>
        <v>-0.25054686053516906</v>
      </c>
      <c r="AF982" s="24">
        <f ca="1">SQRT(Inputs!$B$38)*J982+SQRT(1-Inputs!$B$38)*_xlfn.NORM.S.INV(RAND())</f>
        <v>1.9778681253738246</v>
      </c>
      <c r="AG982" s="24">
        <f ca="1">SQRT(Inputs!$B$38)*K982+SQRT(1-Inputs!$B$38)*_xlfn.NORM.S.INV(RAND())</f>
        <v>0.50629872733631642</v>
      </c>
      <c r="AH982" s="24">
        <f ca="1">SQRT(Inputs!$B$38)*L982+SQRT(1-Inputs!$B$38)*_xlfn.NORM.S.INV(RAND())</f>
        <v>-3.9996941142893559E-2</v>
      </c>
      <c r="AI982" s="24">
        <f ca="1">SQRT(Inputs!$B$38)*M982+SQRT(1-Inputs!$B$38)*_xlfn.NORM.S.INV(RAND())</f>
        <v>1.7843580344099859</v>
      </c>
      <c r="AJ982" s="24">
        <f ca="1">SQRT(Inputs!$B$38)*C982+SQRT(1-Inputs!$B$38)*_xlfn.NORM.S.INV(RAND())</f>
        <v>0.3163932487518526</v>
      </c>
      <c r="AK982" s="24">
        <f ca="1">SQRT(Inputs!$B$38)*D982+SQRT(1-Inputs!$B$38)*_xlfn.NORM.S.INV(RAND())</f>
        <v>-0.35760984585536637</v>
      </c>
      <c r="AL982" s="24">
        <f ca="1">SQRT(Inputs!$B$38)*E982+SQRT(1-Inputs!$B$38)*_xlfn.NORM.S.INV(RAND())</f>
        <v>0.64672060583340063</v>
      </c>
      <c r="AM982" s="24">
        <f ca="1">SQRT(Inputs!$B$38)*F982+SQRT(1-Inputs!$B$38)*_xlfn.NORM.S.INV(RAND())</f>
        <v>-0.23488126199618131</v>
      </c>
      <c r="AN982" s="24">
        <f ca="1">SQRT(Inputs!$B$38)*G982+SQRT(1-Inputs!$B$38)*_xlfn.NORM.S.INV(RAND())</f>
        <v>0.2771513333462361</v>
      </c>
      <c r="AO982" s="24">
        <f ca="1">SQRT(Inputs!$B$38)*H982+SQRT(1-Inputs!$B$38)*_xlfn.NORM.S.INV(RAND())</f>
        <v>0.1040426804501471</v>
      </c>
      <c r="AP982" s="24">
        <f ca="1">SQRT(Inputs!$B$38)*I982+SQRT(1-Inputs!$B$38)*_xlfn.NORM.S.INV(RAND())</f>
        <v>0.14963841523703858</v>
      </c>
      <c r="AQ982" s="24">
        <f ca="1">SQRT(Inputs!$B$38)*J982+SQRT(1-Inputs!$B$38)*_xlfn.NORM.S.INV(RAND())</f>
        <v>-1.0694741511781056</v>
      </c>
      <c r="AR982" s="24">
        <f ca="1">SQRT(Inputs!$B$38)*K982+SQRT(1-Inputs!$B$38)*_xlfn.NORM.S.INV(RAND())</f>
        <v>-1.0565853604452466</v>
      </c>
      <c r="AS982" s="24">
        <f ca="1">SQRT(Inputs!$B$38)*L982+SQRT(1-Inputs!$B$38)*_xlfn.NORM.S.INV(RAND())</f>
        <v>1.3756973178003833</v>
      </c>
      <c r="AT982" s="24">
        <f ca="1">SQRT(Inputs!$B$38)*M982+SQRT(1-Inputs!$B$38)*_xlfn.NORM.S.INV(RAND())</f>
        <v>1.6146345317599713</v>
      </c>
      <c r="AU982" s="15">
        <f ca="1">Inputs!$B$6*EXP($B$8-0.5*C$5^2+C$5*N982)</f>
        <v>4777.516331626307</v>
      </c>
      <c r="AV982" s="15">
        <f t="shared" ca="1" si="547"/>
        <v>4451.8121690251983</v>
      </c>
      <c r="AW982" s="15">
        <f t="shared" ca="1" si="548"/>
        <v>5947.1895911975407</v>
      </c>
      <c r="AX982" s="15">
        <f t="shared" ca="1" si="549"/>
        <v>7174.4737833139789</v>
      </c>
      <c r="AY982" s="15">
        <f t="shared" ca="1" si="550"/>
        <v>10485.222783291734</v>
      </c>
      <c r="AZ982" s="15">
        <f t="shared" ca="1" si="551"/>
        <v>12401.938573395266</v>
      </c>
      <c r="BA982" s="15">
        <f t="shared" ca="1" si="552"/>
        <v>14778.986988656374</v>
      </c>
      <c r="BB982" s="15">
        <f t="shared" ca="1" si="553"/>
        <v>17567.150325025348</v>
      </c>
      <c r="BC982" s="15">
        <f t="shared" ca="1" si="554"/>
        <v>18767.333541620497</v>
      </c>
      <c r="BD982" s="15">
        <f t="shared" ca="1" si="555"/>
        <v>24357.020567156313</v>
      </c>
      <c r="BE982" s="15">
        <f t="shared" ca="1" si="556"/>
        <v>34754.820905867527</v>
      </c>
      <c r="BF982" s="15">
        <f ca="1">Inputs!$B$13*EXP($B$9-0.5*C$6^2+C$6*Y982)</f>
        <v>14883.157681521916</v>
      </c>
      <c r="BG982" s="15">
        <f t="shared" ca="1" si="557"/>
        <v>13571.305483160271</v>
      </c>
      <c r="BH982" s="15">
        <f t="shared" ca="1" si="558"/>
        <v>15246.86986074669</v>
      </c>
      <c r="BI982" s="15">
        <f t="shared" ca="1" si="559"/>
        <v>14839.385445229074</v>
      </c>
      <c r="BJ982" s="15">
        <f t="shared" ca="1" si="560"/>
        <v>16093.844278442948</v>
      </c>
      <c r="BK982" s="15">
        <f t="shared" ca="1" si="561"/>
        <v>21607.773281862657</v>
      </c>
      <c r="BL982" s="15">
        <f t="shared" ca="1" si="562"/>
        <v>25694.578654337489</v>
      </c>
      <c r="BM982" s="15">
        <f t="shared" ca="1" si="563"/>
        <v>40381.114913072888</v>
      </c>
      <c r="BN982" s="15">
        <f t="shared" ca="1" si="564"/>
        <v>52770.236231638308</v>
      </c>
      <c r="BO982" s="15">
        <f t="shared" ca="1" si="565"/>
        <v>64627.165822544303</v>
      </c>
      <c r="BP982" s="15">
        <f t="shared" ca="1" si="566"/>
        <v>97365.387895959153</v>
      </c>
      <c r="BQ982" s="15">
        <f ca="1">Inputs!$B$20*EXP($B$10-0.5*C$7^2+C$7*AJ982)</f>
        <v>4798.9282642981552</v>
      </c>
      <c r="BR982" s="15">
        <f t="shared" ca="1" si="567"/>
        <v>5812.4629359412511</v>
      </c>
      <c r="BS982" s="15">
        <f t="shared" ca="1" si="568"/>
        <v>9584.1599308728091</v>
      </c>
      <c r="BT982" s="15">
        <f t="shared" ca="1" si="569"/>
        <v>12424.815822337796</v>
      </c>
      <c r="BU982" s="15">
        <f t="shared" ca="1" si="570"/>
        <v>18413.670705492721</v>
      </c>
      <c r="BV982" s="15">
        <f t="shared" ca="1" si="571"/>
        <v>26226.342868240296</v>
      </c>
      <c r="BW982" s="15">
        <f t="shared" ca="1" si="572"/>
        <v>37775.002162753452</v>
      </c>
      <c r="BX982" s="15">
        <f t="shared" ca="1" si="573"/>
        <v>42638.635463500475</v>
      </c>
      <c r="BY982" s="15">
        <f t="shared" ca="1" si="574"/>
        <v>48809.128429950892</v>
      </c>
      <c r="BZ982" s="15">
        <f t="shared" ca="1" si="575"/>
        <v>88193.182236068722</v>
      </c>
      <c r="CA982" s="15">
        <f t="shared" ca="1" si="576"/>
        <v>165054.01061261754</v>
      </c>
      <c r="CB982" s="15">
        <f ca="1">(AU982*DCF!C$10-DCF!C$5*MAX(AU982*DCF!C$10,0)-MAX(AU982-Inputs!$B$6,0)/Inputs!$B$10)*DCF!C$6</f>
        <v>1044.3914121373825</v>
      </c>
      <c r="CC982" s="15">
        <f ca="1">(AV982*DCF!D$10-DCF!D$5*MAX(AV982*DCF!D$10,0)-MAX(AV982-AU982,0)/Inputs!$B$10)*DCF!D$6</f>
        <v>1085.0990561624458</v>
      </c>
      <c r="CD982" s="15">
        <f ca="1">(AW982*DCF!E$10-DCF!E$5*MAX(AW982*DCF!E$10,0)-MAX(AW982-AV982,0)/Inputs!$B$10)*DCF!E$6</f>
        <v>1036.2904837564481</v>
      </c>
      <c r="CE982" s="15">
        <f ca="1">(AX982*DCF!F$10-DCF!F$5*MAX(AX982*DCF!F$10,0)-MAX(AX982-AW982,0)/Inputs!$B$10)*DCF!F$6</f>
        <v>1310.8087806231808</v>
      </c>
      <c r="CF982" s="15">
        <f ca="1">(AY982*DCF!G$10-DCF!G$5*MAX(AY982*DCF!G$10,0)-MAX(AY982-AX982,0)/Inputs!$B$10)*DCF!G$6</f>
        <v>1523.990541473672</v>
      </c>
      <c r="CG982" s="15">
        <f ca="1">(AZ982*DCF!H$10-DCF!H$5*MAX(AZ982*DCF!H$10,0)-MAX(AZ982-AY982,0)/Inputs!$B$10)*DCF!H$6</f>
        <v>2067.4980195042972</v>
      </c>
      <c r="CH982" s="15">
        <f ca="1">(BA982*DCF!I$10-DCF!I$5*MAX(BA982*DCF!I$10,0)-MAX(BA982-AZ982,0)/Inputs!$B$10)*DCF!I$6</f>
        <v>2309.6625593872755</v>
      </c>
      <c r="CI982" s="15">
        <f ca="1">(BB982*DCF!J$10-DCF!J$5*MAX(BB982*DCF!J$10,0)-MAX(BB982-BA982,0)/Inputs!$B$10)*DCF!J$6</f>
        <v>2592.0635488781786</v>
      </c>
      <c r="CJ982" s="15">
        <f ca="1">(BC982*DCF!K$10-DCF!K$5*MAX(BC982*DCF!K$10,0)-MAX(BC982-BB982,0)/Inputs!$B$10)*DCF!K$6</f>
        <v>2853.2319149134823</v>
      </c>
      <c r="CK982" s="15">
        <f ca="1">(BD982*DCF!L$10-DCF!L$5*MAX(BD982*DCF!L$10,0)-MAX(BD982-BC982,0)/Inputs!$B$10)*DCF!L$6</f>
        <v>2950.6648365091423</v>
      </c>
      <c r="CL982" s="15">
        <f ca="1">(BE982*DCF!M$10-DCF!M$5*MAX(BE982*DCF!M$10,0)-MAX(BE982-BD982,0)/Inputs!$B$10)*DCF!M$6</f>
        <v>3662.2264002989405</v>
      </c>
      <c r="CM982" s="15">
        <f ca="1">(BF982*DCF!C$28-DCF!C$5*MAX(BF982*DCF!C$28,0)-MAX(BF982-Inputs!$B$13,0)/Inputs!$B$17)*DCF!C$6</f>
        <v>3734.8154024606383</v>
      </c>
      <c r="CN982" s="15">
        <f ca="1">(BG982*DCF!D$28-DCF!D$5*MAX(BG982*DCF!D$28,0)-MAX(BG982-BF982,0)/Inputs!$B$17)*DCF!D$6</f>
        <v>3997.062470806934</v>
      </c>
      <c r="CO982" s="15">
        <f ca="1">(BH982*DCF!E$28-DCF!E$5*MAX(BH982*DCF!E$28,0)-MAX(BH982-BG982,0)/Inputs!$B$17)*DCF!E$6</f>
        <v>3987.9543620458858</v>
      </c>
      <c r="CP982" s="15">
        <f ca="1">(BI982*DCF!F$28-DCF!F$5*MAX(BI982*DCF!F$28,0)-MAX(BI982-BH982,0)/Inputs!$B$17)*DCF!F$6</f>
        <v>4028.5022661684116</v>
      </c>
      <c r="CQ982" s="15">
        <f ca="1">(BJ982*DCF!G$28-DCF!G$5*MAX(BJ982*DCF!G$28,0)-MAX(BJ982-BI982,0)/Inputs!$B$17)*DCF!G$6</f>
        <v>3964.6824184802472</v>
      </c>
      <c r="CR982" s="15">
        <f ca="1">(BK982*DCF!H$28-DCF!H$5*MAX(BK982*DCF!H$28,0)-MAX(BK982-BJ982,0)/Inputs!$B$17)*DCF!H$6</f>
        <v>4487.1308985893893</v>
      </c>
      <c r="CS982" s="15">
        <f ca="1">(BL982*DCF!I$28-DCF!I$5*MAX(BL982*DCF!I$28,0)-MAX(BL982-BK982,0)/Inputs!$B$17)*DCF!I$6</f>
        <v>5455.5763464462225</v>
      </c>
      <c r="CT982" s="15">
        <f ca="1">(BM982*DCF!J$28-DCF!J$5*MAX(BM982*DCF!J$28,0)-MAX(BM982-BL982,0)/Inputs!$B$17)*DCF!J$6</f>
        <v>7061.0261853729407</v>
      </c>
      <c r="CU982" s="15">
        <f ca="1">(BN982*DCF!K$28-DCF!K$5*MAX(BN982*DCF!K$28,0)-MAX(BN982-BM982,0)/Inputs!$B$17)*DCF!K$6</f>
        <v>9626.6867543376684</v>
      </c>
      <c r="CV982" s="15">
        <f ca="1">(BO982*DCF!L$28-DCF!L$5*MAX(BO982*DCF!L$28,0)-MAX(BO982-BN982,0)/Inputs!$B$17)*DCF!L$6</f>
        <v>11552.844743166796</v>
      </c>
      <c r="CW982" s="15">
        <f ca="1">(BP982*DCF!M$28-DCF!M$5*MAX(BP982*DCF!M$28,0)-MAX(BP982-BO982,0)/Inputs!$B$17)*DCF!M$6</f>
        <v>14897.289953180465</v>
      </c>
      <c r="CX982" s="15">
        <f ca="1">(BQ982*DCF!C$46-DCF!C$5*MAX(BQ982*DCF!C$46,0)-MAX(BQ982-Inputs!$B$20,0)/Inputs!$B$24)*DCF!C$6</f>
        <v>-1846.3706219155808</v>
      </c>
      <c r="CY982" s="15">
        <f ca="1">(BR982*DCF!D$46-DCF!D$5*MAX(BR982*DCF!D$46,0)-MAX(BR982-BQ982,0)/Inputs!$B$24)*DCF!D$6</f>
        <v>-1424.5187060657836</v>
      </c>
      <c r="CZ982" s="15">
        <f ca="1">(BS982*DCF!E$46-DCF!E$5*MAX(BS982*DCF!E$46,0)-MAX(BS982-BR982,0)/Inputs!$B$24)*DCF!E$6</f>
        <v>-2620.0427213261951</v>
      </c>
      <c r="DA982" s="15">
        <f ca="1">(BT982*DCF!F$46-DCF!F$5*MAX(BT982*DCF!F$46,0)-MAX(BT982-BS982,0)/Inputs!$B$24)*DCF!F$6</f>
        <v>-1939.2262539260491</v>
      </c>
      <c r="DB982" s="15">
        <f ca="1">(BU982*DCF!G$46-DCF!G$5*MAX(BU982*DCF!G$46,0)-MAX(BU982-BT982,0)/Inputs!$B$24)*DCF!G$6</f>
        <v>-2633.9319589303632</v>
      </c>
      <c r="DC982" s="15">
        <f ca="1">(BV982*DCF!H$46-DCF!H$5*MAX(BV982*DCF!H$46,0)-MAX(BV982-BU982,0)/Inputs!$B$24)*DCF!H$6</f>
        <v>-2427.7400055372627</v>
      </c>
      <c r="DD982" s="15">
        <f ca="1">(BW982*DCF!I$46-DCF!I$5*MAX(BW982*DCF!I$46,0)-MAX(BW982-BV982,0)/Inputs!$B$24)*DCF!I$6</f>
        <v>-2442.7450017979918</v>
      </c>
      <c r="DE982" s="15">
        <f ca="1">(BX982*DCF!J$46-DCF!J$5*MAX(BX982*DCF!J$46,0)-MAX(BX982-BW982,0)/Inputs!$B$24)*DCF!J$6</f>
        <v>498.81672228538355</v>
      </c>
      <c r="DF982" s="15">
        <f ca="1">(BY982*DCF!K$46-DCF!K$5*MAX(BY982*DCF!K$46,0)-MAX(BY982-BX982,0)/Inputs!$B$24)*DCF!K$6</f>
        <v>1276.5337264094776</v>
      </c>
      <c r="DG982" s="15">
        <f ca="1">(BZ982*DCF!L$46-DCF!L$5*MAX(BZ982*DCF!L$46,0)-MAX(BZ982-BY982,0)/Inputs!$B$24)*DCF!L$6</f>
        <v>-2816.3552810550068</v>
      </c>
      <c r="DH982" s="15">
        <f ca="1">(CA982*DCF!M$46-DCF!M$5*MAX(CA982*DCF!M$46,0)-MAX(CA982-BZ982,0)/Inputs!$B$24)*DCF!M$6</f>
        <v>-3128.6460930764547</v>
      </c>
      <c r="DI982" s="15">
        <f ca="1">SUM(CB982:CL982)+BE982*DCF!M$10*(1+Inputs!$B$30)*(1-Inputs!$B$33)*(1-Inputs!$B$30/Inputs!$B$31)/(Inputs!$B$29-Inputs!$B$30)*DCF!M$6</f>
        <v>119159.0537196018</v>
      </c>
      <c r="DJ982" s="15">
        <f ca="1">SUM(CM982:CW982)+BP982*DCF!M$28*(1+Inputs!$B$30)*(1-Inputs!$B$33)*(1-Inputs!$B$30/Inputs!$B$31)/(Inputs!$B$29-Inputs!$B$30)*DCF!M$6</f>
        <v>434085.78785228019</v>
      </c>
      <c r="DK982" s="15">
        <f ca="1">SUM(CX982:DH982)+CA982*DCF!M$46*(1+Inputs!$B$30)*(1-Inputs!$B$33)*(1-Inputs!$B$30/Inputs!$B$31)/(Inputs!$B$29-Inputs!$B$30)*DCF!M$6</f>
        <v>235688.82610964766</v>
      </c>
      <c r="DM982" s="15">
        <f ca="1">DI982+DJ982+DK982+Inputs!$B$34+Inputs!$B$36-Inputs!$B$35</f>
        <v>865784.66768152965</v>
      </c>
    </row>
    <row r="983" spans="1:117" x14ac:dyDescent="0.75">
      <c r="A983" s="11">
        <v>970</v>
      </c>
      <c r="C983" s="24">
        <f t="shared" ca="1" si="546"/>
        <v>-1.7635707637834226</v>
      </c>
      <c r="D983" s="24">
        <f t="shared" ca="1" si="546"/>
        <v>-1.4678672760467699</v>
      </c>
      <c r="E983" s="24">
        <f t="shared" ca="1" si="546"/>
        <v>0.30268255096304292</v>
      </c>
      <c r="F983" s="24">
        <f t="shared" ca="1" si="546"/>
        <v>-0.99121891183993438</v>
      </c>
      <c r="G983" s="24">
        <f t="shared" ca="1" si="546"/>
        <v>0.1234273658094772</v>
      </c>
      <c r="H983" s="24">
        <f t="shared" ca="1" si="546"/>
        <v>-0.3521877092549609</v>
      </c>
      <c r="I983" s="24">
        <f t="shared" ca="1" si="546"/>
        <v>2.3977779830505006</v>
      </c>
      <c r="J983" s="24">
        <f t="shared" ca="1" si="546"/>
        <v>0.81918421003829878</v>
      </c>
      <c r="K983" s="24">
        <f t="shared" ca="1" si="546"/>
        <v>0.4488816823555376</v>
      </c>
      <c r="L983" s="24">
        <f t="shared" ca="1" si="546"/>
        <v>-0.12732100804288404</v>
      </c>
      <c r="M983" s="24">
        <f t="shared" ca="1" si="546"/>
        <v>-0.19772317715653057</v>
      </c>
      <c r="N983" s="24">
        <f ca="1">SQRT(Inputs!$B$38)*C983+SQRT(1-Inputs!$B$38)*_xlfn.NORM.S.INV(RAND())</f>
        <v>-0.4941380519733386</v>
      </c>
      <c r="O983" s="24">
        <f ca="1">SQRT(Inputs!$B$38)*D983+SQRT(1-Inputs!$B$38)*_xlfn.NORM.S.INV(RAND())</f>
        <v>-0.75821512713613581</v>
      </c>
      <c r="P983" s="24">
        <f ca="1">SQRT(Inputs!$B$38)*E983+SQRT(1-Inputs!$B$38)*_xlfn.NORM.S.INV(RAND())</f>
        <v>-0.45348623586277303</v>
      </c>
      <c r="Q983" s="24">
        <f ca="1">SQRT(Inputs!$B$38)*F983+SQRT(1-Inputs!$B$38)*_xlfn.NORM.S.INV(RAND())</f>
        <v>-0.17362121791480911</v>
      </c>
      <c r="R983" s="24">
        <f ca="1">SQRT(Inputs!$B$38)*G983+SQRT(1-Inputs!$B$38)*_xlfn.NORM.S.INV(RAND())</f>
        <v>0.40637292162172156</v>
      </c>
      <c r="S983" s="24">
        <f ca="1">SQRT(Inputs!$B$38)*H983+SQRT(1-Inputs!$B$38)*_xlfn.NORM.S.INV(RAND())</f>
        <v>-0.59684279338791413</v>
      </c>
      <c r="T983" s="24">
        <f ca="1">SQRT(Inputs!$B$38)*I983+SQRT(1-Inputs!$B$38)*_xlfn.NORM.S.INV(RAND())</f>
        <v>0.58029370570145489</v>
      </c>
      <c r="U983" s="24">
        <f ca="1">SQRT(Inputs!$B$38)*J983+SQRT(1-Inputs!$B$38)*_xlfn.NORM.S.INV(RAND())</f>
        <v>1.6056377292771276</v>
      </c>
      <c r="V983" s="24">
        <f ca="1">SQRT(Inputs!$B$38)*K983+SQRT(1-Inputs!$B$38)*_xlfn.NORM.S.INV(RAND())</f>
        <v>-0.28794958314394808</v>
      </c>
      <c r="W983" s="24">
        <f ca="1">SQRT(Inputs!$B$38)*L983+SQRT(1-Inputs!$B$38)*_xlfn.NORM.S.INV(RAND())</f>
        <v>1.1915536659956893</v>
      </c>
      <c r="X983" s="24">
        <f ca="1">SQRT(Inputs!$B$38)*M983+SQRT(1-Inputs!$B$38)*_xlfn.NORM.S.INV(RAND())</f>
        <v>0.77970836685016076</v>
      </c>
      <c r="Y983" s="24">
        <f ca="1">SQRT(Inputs!$B$38)*C983+SQRT(1-Inputs!$B$38)*_xlfn.NORM.S.INV(RAND())</f>
        <v>0.17407506292661035</v>
      </c>
      <c r="Z983" s="24">
        <f ca="1">SQRT(Inputs!$B$38)*D983+SQRT(1-Inputs!$B$38)*_xlfn.NORM.S.INV(RAND())</f>
        <v>-0.71496147281542388</v>
      </c>
      <c r="AA983" s="24">
        <f ca="1">SQRT(Inputs!$B$38)*E983+SQRT(1-Inputs!$B$38)*_xlfn.NORM.S.INV(RAND())</f>
        <v>-0.63911894509551059</v>
      </c>
      <c r="AB983" s="24">
        <f ca="1">SQRT(Inputs!$B$38)*F983+SQRT(1-Inputs!$B$38)*_xlfn.NORM.S.INV(RAND())</f>
        <v>-0.77684211583717722</v>
      </c>
      <c r="AC983" s="24">
        <f ca="1">SQRT(Inputs!$B$38)*G983+SQRT(1-Inputs!$B$38)*_xlfn.NORM.S.INV(RAND())</f>
        <v>0.77002071914196446</v>
      </c>
      <c r="AD983" s="24">
        <f ca="1">SQRT(Inputs!$B$38)*H983+SQRT(1-Inputs!$B$38)*_xlfn.NORM.S.INV(RAND())</f>
        <v>0.13285748482046322</v>
      </c>
      <c r="AE983" s="24">
        <f ca="1">SQRT(Inputs!$B$38)*I983+SQRT(1-Inputs!$B$38)*_xlfn.NORM.S.INV(RAND())</f>
        <v>0.95907424112550443</v>
      </c>
      <c r="AF983" s="24">
        <f ca="1">SQRT(Inputs!$B$38)*J983+SQRT(1-Inputs!$B$38)*_xlfn.NORM.S.INV(RAND())</f>
        <v>-0.76245617972634849</v>
      </c>
      <c r="AG983" s="24">
        <f ca="1">SQRT(Inputs!$B$38)*K983+SQRT(1-Inputs!$B$38)*_xlfn.NORM.S.INV(RAND())</f>
        <v>-0.92230758695544957</v>
      </c>
      <c r="AH983" s="24">
        <f ca="1">SQRT(Inputs!$B$38)*L983+SQRT(1-Inputs!$B$38)*_xlfn.NORM.S.INV(RAND())</f>
        <v>-2.7458465478674039E-2</v>
      </c>
      <c r="AI983" s="24">
        <f ca="1">SQRT(Inputs!$B$38)*M983+SQRT(1-Inputs!$B$38)*_xlfn.NORM.S.INV(RAND())</f>
        <v>0.42333777119711724</v>
      </c>
      <c r="AJ983" s="24">
        <f ca="1">SQRT(Inputs!$B$38)*C983+SQRT(1-Inputs!$B$38)*_xlfn.NORM.S.INV(RAND())</f>
        <v>0.91184740572601775</v>
      </c>
      <c r="AK983" s="24">
        <f ca="1">SQRT(Inputs!$B$38)*D983+SQRT(1-Inputs!$B$38)*_xlfn.NORM.S.INV(RAND())</f>
        <v>-0.470416801482331</v>
      </c>
      <c r="AL983" s="24">
        <f ca="1">SQRT(Inputs!$B$38)*E983+SQRT(1-Inputs!$B$38)*_xlfn.NORM.S.INV(RAND())</f>
        <v>0.91813517412968548</v>
      </c>
      <c r="AM983" s="24">
        <f ca="1">SQRT(Inputs!$B$38)*F983+SQRT(1-Inputs!$B$38)*_xlfn.NORM.S.INV(RAND())</f>
        <v>-0.35344782632430471</v>
      </c>
      <c r="AN983" s="24">
        <f ca="1">SQRT(Inputs!$B$38)*G983+SQRT(1-Inputs!$B$38)*_xlfn.NORM.S.INV(RAND())</f>
        <v>0.68228336507821841</v>
      </c>
      <c r="AO983" s="24">
        <f ca="1">SQRT(Inputs!$B$38)*H983+SQRT(1-Inputs!$B$38)*_xlfn.NORM.S.INV(RAND())</f>
        <v>-0.21435981193173773</v>
      </c>
      <c r="AP983" s="24">
        <f ca="1">SQRT(Inputs!$B$38)*I983+SQRT(1-Inputs!$B$38)*_xlfn.NORM.S.INV(RAND())</f>
        <v>1.4932568633413292</v>
      </c>
      <c r="AQ983" s="24">
        <f ca="1">SQRT(Inputs!$B$38)*J983+SQRT(1-Inputs!$B$38)*_xlfn.NORM.S.INV(RAND())</f>
        <v>0.86370310737643052</v>
      </c>
      <c r="AR983" s="24">
        <f ca="1">SQRT(Inputs!$B$38)*K983+SQRT(1-Inputs!$B$38)*_xlfn.NORM.S.INV(RAND())</f>
        <v>0.73891590033763022</v>
      </c>
      <c r="AS983" s="24">
        <f ca="1">SQRT(Inputs!$B$38)*L983+SQRT(1-Inputs!$B$38)*_xlfn.NORM.S.INV(RAND())</f>
        <v>0.26382307796853416</v>
      </c>
      <c r="AT983" s="24">
        <f ca="1">SQRT(Inputs!$B$38)*M983+SQRT(1-Inputs!$B$38)*_xlfn.NORM.S.INV(RAND())</f>
        <v>0.13662233451035113</v>
      </c>
      <c r="AU983" s="15">
        <f ca="1">Inputs!$B$6*EXP($B$8-0.5*C$5^2+C$5*N983)</f>
        <v>4580.7809244190603</v>
      </c>
      <c r="AV983" s="15">
        <f t="shared" ca="1" si="547"/>
        <v>4987.6780604361893</v>
      </c>
      <c r="AW983" s="15">
        <f t="shared" ca="1" si="548"/>
        <v>5720.7467905731019</v>
      </c>
      <c r="AX983" s="15">
        <f t="shared" ca="1" si="549"/>
        <v>6834.5889254983986</v>
      </c>
      <c r="AY983" s="15">
        <f t="shared" ca="1" si="550"/>
        <v>8758.5306684961797</v>
      </c>
      <c r="AZ983" s="15">
        <f t="shared" ca="1" si="551"/>
        <v>10030.526765887746</v>
      </c>
      <c r="BA983" s="15">
        <f t="shared" ca="1" si="552"/>
        <v>13043.393282862198</v>
      </c>
      <c r="BB983" s="15">
        <f t="shared" ca="1" si="553"/>
        <v>18756.176896393041</v>
      </c>
      <c r="BC983" s="15">
        <f t="shared" ca="1" si="554"/>
        <v>22341.824696206124</v>
      </c>
      <c r="BD983" s="15">
        <f t="shared" ca="1" si="555"/>
        <v>30597.812329777167</v>
      </c>
      <c r="BE983" s="15">
        <f t="shared" ca="1" si="556"/>
        <v>40253.174620908649</v>
      </c>
      <c r="BF983" s="15">
        <f ca="1">Inputs!$B$13*EXP($B$9-0.5*C$6^2+C$6*Y983)</f>
        <v>14316.660533366099</v>
      </c>
      <c r="BG983" s="15">
        <f t="shared" ca="1" si="557"/>
        <v>15336.430642134119</v>
      </c>
      <c r="BH983" s="15">
        <f t="shared" ca="1" si="558"/>
        <v>16853.642666233427</v>
      </c>
      <c r="BI983" s="15">
        <f t="shared" ca="1" si="559"/>
        <v>18306.254061611355</v>
      </c>
      <c r="BJ983" s="15">
        <f t="shared" ca="1" si="560"/>
        <v>25076.759598100653</v>
      </c>
      <c r="BK983" s="15">
        <f t="shared" ca="1" si="561"/>
        <v>31338.718123464503</v>
      </c>
      <c r="BL983" s="15">
        <f t="shared" ca="1" si="562"/>
        <v>43590.446491803283</v>
      </c>
      <c r="BM983" s="15">
        <f t="shared" ca="1" si="563"/>
        <v>48739.819609518563</v>
      </c>
      <c r="BN983" s="15">
        <f t="shared" ca="1" si="564"/>
        <v>53671.555714331771</v>
      </c>
      <c r="BO983" s="15">
        <f t="shared" ca="1" si="565"/>
        <v>65826.873690771827</v>
      </c>
      <c r="BP983" s="15">
        <f t="shared" ca="1" si="566"/>
        <v>85001.205883422532</v>
      </c>
      <c r="BQ983" s="15">
        <f ca="1">Inputs!$B$20*EXP($B$10-0.5*C$7^2+C$7*AJ983)</f>
        <v>5927.4250584495549</v>
      </c>
      <c r="BR983" s="15">
        <f t="shared" ca="1" si="567"/>
        <v>6926.6510411526324</v>
      </c>
      <c r="BS983" s="15">
        <f t="shared" ca="1" si="568"/>
        <v>12347.268060760596</v>
      </c>
      <c r="BT983" s="15">
        <f t="shared" ca="1" si="569"/>
        <v>15516.671346047649</v>
      </c>
      <c r="BU983" s="15">
        <f t="shared" ca="1" si="570"/>
        <v>25364.292323242138</v>
      </c>
      <c r="BV983" s="15">
        <f t="shared" ca="1" si="571"/>
        <v>33625.265938735138</v>
      </c>
      <c r="BW983" s="15">
        <f t="shared" ca="1" si="572"/>
        <v>64362.861266486019</v>
      </c>
      <c r="BX983" s="15">
        <f t="shared" ca="1" si="573"/>
        <v>107039.93820117349</v>
      </c>
      <c r="BY983" s="15">
        <f t="shared" ca="1" si="574"/>
        <v>172756.37656104975</v>
      </c>
      <c r="BZ983" s="15">
        <f t="shared" ca="1" si="575"/>
        <v>254447.51632495789</v>
      </c>
      <c r="CA983" s="15">
        <f t="shared" ca="1" si="576"/>
        <v>366205.17136104166</v>
      </c>
      <c r="CB983" s="15">
        <f ca="1">(AU983*DCF!C$10-DCF!C$5*MAX(AU983*DCF!C$10,0)-MAX(AU983-Inputs!$B$6,0)/Inputs!$B$10)*DCF!C$6</f>
        <v>1045.7941706570509</v>
      </c>
      <c r="CC983" s="15">
        <f ca="1">(AV983*DCF!D$10-DCF!D$5*MAX(AV983*DCF!D$10,0)-MAX(AV983-AU983,0)/Inputs!$B$10)*DCF!D$6</f>
        <v>1116.5015194584132</v>
      </c>
      <c r="CD983" s="15">
        <f ca="1">(AW983*DCF!E$10-DCF!E$5*MAX(AW983*DCF!E$10,0)-MAX(AW983-AV983,0)/Inputs!$B$10)*DCF!E$6</f>
        <v>1155.7119316862763</v>
      </c>
      <c r="CE983" s="15">
        <f ca="1">(AX983*DCF!F$10-DCF!F$5*MAX(AX983*DCF!F$10,0)-MAX(AX983-AW983,0)/Inputs!$B$10)*DCF!F$6</f>
        <v>1260.2169373738584</v>
      </c>
      <c r="CF983" s="15">
        <f ca="1">(AY983*DCF!G$10-DCF!G$5*MAX(AY983*DCF!G$10,0)-MAX(AY983-AX983,0)/Inputs!$B$10)*DCF!G$6</f>
        <v>1434.7914804977599</v>
      </c>
      <c r="CG983" s="15">
        <f ca="1">(AZ983*DCF!H$10-DCF!H$5*MAX(AZ983*DCF!H$10,0)-MAX(AZ983-AY983,0)/Inputs!$B$10)*DCF!H$6</f>
        <v>1721.5682556756474</v>
      </c>
      <c r="CH983" s="15">
        <f ca="1">(BA983*DCF!I$10-DCF!I$5*MAX(BA983*DCF!I$10,0)-MAX(BA983-AZ983,0)/Inputs!$B$10)*DCF!I$6</f>
        <v>1888.3364582575107</v>
      </c>
      <c r="CI983" s="15">
        <f ca="1">(BB983*DCF!J$10-DCF!J$5*MAX(BB983*DCF!J$10,0)-MAX(BB983-BA983,0)/Inputs!$B$10)*DCF!J$6</f>
        <v>2352.9252583219932</v>
      </c>
      <c r="CJ983" s="15">
        <f ca="1">(BC983*DCF!K$10-DCF!K$5*MAX(BC983*DCF!K$10,0)-MAX(BC983-BB983,0)/Inputs!$B$10)*DCF!K$6</f>
        <v>3094.738855935404</v>
      </c>
      <c r="CK983" s="15">
        <f ca="1">(BD983*DCF!L$10-DCF!L$5*MAX(BD983*DCF!L$10,0)-MAX(BD983-BC983,0)/Inputs!$B$10)*DCF!L$6</f>
        <v>3547.0990692145801</v>
      </c>
      <c r="CL983" s="15">
        <f ca="1">(BE983*DCF!M$10-DCF!M$5*MAX(BE983*DCF!M$10,0)-MAX(BE983-BD983,0)/Inputs!$B$10)*DCF!M$6</f>
        <v>4526.8073831190486</v>
      </c>
      <c r="CM983" s="15">
        <f ca="1">(BF983*DCF!C$28-DCF!C$5*MAX(BF983*DCF!C$28,0)-MAX(BF983-Inputs!$B$13,0)/Inputs!$B$17)*DCF!C$6</f>
        <v>3692.7549381557474</v>
      </c>
      <c r="CN983" s="15">
        <f ca="1">(BG983*DCF!D$28-DCF!D$5*MAX(BG983*DCF!D$28,0)-MAX(BG983-BF983,0)/Inputs!$B$17)*DCF!D$6</f>
        <v>4299.3688203612573</v>
      </c>
      <c r="CO983" s="15">
        <f ca="1">(BH983*DCF!E$28-DCF!E$5*MAX(BH983*DCF!E$28,0)-MAX(BH983-BG983,0)/Inputs!$B$17)*DCF!E$6</f>
        <v>4474.2301006554535</v>
      </c>
      <c r="CP983" s="15">
        <f ca="1">(BI983*DCF!F$28-DCF!F$5*MAX(BI983*DCF!F$28,0)-MAX(BI983-BH983,0)/Inputs!$B$17)*DCF!F$6</f>
        <v>4705.1949104036139</v>
      </c>
      <c r="CQ983" s="15">
        <f ca="1">(BJ983*DCF!G$28-DCF!G$5*MAX(BJ983*DCF!G$28,0)-MAX(BJ983-BI983,0)/Inputs!$B$17)*DCF!G$6</f>
        <v>5367.6233877444683</v>
      </c>
      <c r="CR983" s="15">
        <f ca="1">(BK983*DCF!H$28-DCF!H$5*MAX(BK983*DCF!H$28,0)-MAX(BK983-BJ983,0)/Inputs!$B$17)*DCF!H$6</f>
        <v>6777.4781214413479</v>
      </c>
      <c r="CS983" s="15">
        <f ca="1">(BL983*DCF!I$28-DCF!I$5*MAX(BL983*DCF!I$28,0)-MAX(BL983-BK983,0)/Inputs!$B$17)*DCF!I$6</f>
        <v>8491.9272561187263</v>
      </c>
      <c r="CT983" s="15">
        <f ca="1">(BM983*DCF!J$28-DCF!J$5*MAX(BM983*DCF!J$28,0)-MAX(BM983-BL983,0)/Inputs!$B$17)*DCF!J$6</f>
        <v>10190.261167348557</v>
      </c>
      <c r="CU983" s="15">
        <f ca="1">(BN983*DCF!K$28-DCF!K$5*MAX(BN983*DCF!K$28,0)-MAX(BN983-BM983,0)/Inputs!$B$17)*DCF!K$6</f>
        <v>10730.460673365178</v>
      </c>
      <c r="CV983" s="15">
        <f ca="1">(BO983*DCF!L$28-DCF!L$5*MAX(BO983*DCF!L$28,0)-MAX(BO983-BN983,0)/Inputs!$B$17)*DCF!L$6</f>
        <v>11758.448501213152</v>
      </c>
      <c r="CW983" s="15">
        <f ca="1">(BP983*DCF!M$28-DCF!M$5*MAX(BP983*DCF!M$28,0)-MAX(BP983-BO983,0)/Inputs!$B$17)*DCF!M$6</f>
        <v>13988.769580280272</v>
      </c>
      <c r="CX983" s="15">
        <f ca="1">(BQ983*DCF!C$46-DCF!C$5*MAX(BQ983*DCF!C$46,0)-MAX(BQ983-Inputs!$B$20,0)/Inputs!$B$24)*DCF!C$6</f>
        <v>-2628.239070519322</v>
      </c>
      <c r="CY983" s="15">
        <f ca="1">(BR983*DCF!D$46-DCF!D$5*MAX(BR983*DCF!D$46,0)-MAX(BR983-BQ983,0)/Inputs!$B$24)*DCF!D$6</f>
        <v>-1608.5792336250684</v>
      </c>
      <c r="CZ983" s="15">
        <f ca="1">(BS983*DCF!E$46-DCF!E$5*MAX(BS983*DCF!E$46,0)-MAX(BS983-BR983,0)/Inputs!$B$24)*DCF!E$6</f>
        <v>-3596.7439482947775</v>
      </c>
      <c r="DA983" s="15">
        <f ca="1">(BT983*DCF!F$46-DCF!F$5*MAX(BT983*DCF!F$46,0)-MAX(BT983-BS983,0)/Inputs!$B$24)*DCF!F$6</f>
        <v>-2284.1020399529166</v>
      </c>
      <c r="DB983" s="15">
        <f ca="1">(BU983*DCF!G$46-DCF!G$5*MAX(BU983*DCF!G$46,0)-MAX(BU983-BT983,0)/Inputs!$B$24)*DCF!G$6</f>
        <v>-4165.749811525945</v>
      </c>
      <c r="DC983" s="15">
        <f ca="1">(BV983*DCF!H$46-DCF!H$5*MAX(BV983*DCF!H$46,0)-MAX(BV983-BU983,0)/Inputs!$B$24)*DCF!H$6</f>
        <v>-2567.0469351893303</v>
      </c>
      <c r="DD983" s="15">
        <f ca="1">(BW983*DCF!I$46-DCF!I$5*MAX(BW983*DCF!I$46,0)-MAX(BW983-BV983,0)/Inputs!$B$24)*DCF!I$6</f>
        <v>-7337.0892917927658</v>
      </c>
      <c r="DE983" s="15">
        <f ca="1">(BX983*DCF!J$46-DCF!J$5*MAX(BX983*DCF!J$46,0)-MAX(BX983-BW983,0)/Inputs!$B$24)*DCF!J$6</f>
        <v>-6827.2342386595137</v>
      </c>
      <c r="DF983" s="15">
        <f ca="1">(BY983*DCF!K$46-DCF!K$5*MAX(BY983*DCF!K$46,0)-MAX(BY983-BX983,0)/Inputs!$B$24)*DCF!K$6</f>
        <v>-6230.3566039704674</v>
      </c>
      <c r="DG983" s="15">
        <f ca="1">(BZ983*DCF!L$46-DCF!L$5*MAX(BZ983*DCF!L$46,0)-MAX(BZ983-BY983,0)/Inputs!$B$24)*DCF!L$6</f>
        <v>-898.19552022045218</v>
      </c>
      <c r="DH983" s="15">
        <f ca="1">(CA983*DCF!M$46-DCF!M$5*MAX(CA983*DCF!M$46,0)-MAX(CA983-BZ983,0)/Inputs!$B$24)*DCF!M$6</f>
        <v>5345.4173605359474</v>
      </c>
      <c r="DI983" s="15">
        <f ca="1">SUM(CB983:CL983)+BE983*DCF!M$10*(1+Inputs!$B$30)*(1-Inputs!$B$33)*(1-Inputs!$B$30/Inputs!$B$31)/(Inputs!$B$29-Inputs!$B$30)*DCF!M$6</f>
        <v>135169.6085833151</v>
      </c>
      <c r="DJ983" s="15">
        <f ca="1">SUM(CM983:CW983)+BP983*DCF!M$28*(1+Inputs!$B$30)*(1-Inputs!$B$33)*(1-Inputs!$B$30/Inputs!$B$31)/(Inputs!$B$29-Inputs!$B$30)*DCF!M$6</f>
        <v>399889.15745461866</v>
      </c>
      <c r="DK983" s="15">
        <f ca="1">SUM(CX983:DH983)+CA983*DCF!M$46*(1+Inputs!$B$30)*(1-Inputs!$B$33)*(1-Inputs!$B$30/Inputs!$B$31)/(Inputs!$B$29-Inputs!$B$30)*DCF!M$6</f>
        <v>533398.65536669909</v>
      </c>
      <c r="DM983" s="15">
        <f ca="1">DI983+DJ983+DK983+Inputs!$B$34+Inputs!$B$36-Inputs!$B$35</f>
        <v>1145308.4214046327</v>
      </c>
    </row>
    <row r="984" spans="1:117" x14ac:dyDescent="0.75">
      <c r="A984" s="11">
        <v>971</v>
      </c>
      <c r="C984" s="24">
        <f t="shared" ref="C984:M993" ca="1" si="577">_xlfn.NORM.S.INV(RAND())</f>
        <v>0.64142512489143366</v>
      </c>
      <c r="D984" s="24">
        <f t="shared" ca="1" si="577"/>
        <v>0.79517382817071924</v>
      </c>
      <c r="E984" s="24">
        <f t="shared" ca="1" si="577"/>
        <v>1.922923141169014</v>
      </c>
      <c r="F984" s="24">
        <f t="shared" ca="1" si="577"/>
        <v>-0.56485963062313616</v>
      </c>
      <c r="G984" s="24">
        <f t="shared" ca="1" si="577"/>
        <v>0.2219159012087486</v>
      </c>
      <c r="H984" s="24">
        <f t="shared" ca="1" si="577"/>
        <v>0.62607460224062761</v>
      </c>
      <c r="I984" s="24">
        <f t="shared" ca="1" si="577"/>
        <v>0.54942238537298027</v>
      </c>
      <c r="J984" s="24">
        <f t="shared" ca="1" si="577"/>
        <v>0.7000858066154213</v>
      </c>
      <c r="K984" s="24">
        <f t="shared" ca="1" si="577"/>
        <v>1.6406487510374606</v>
      </c>
      <c r="L984" s="24">
        <f t="shared" ca="1" si="577"/>
        <v>1.8170421548329907</v>
      </c>
      <c r="M984" s="24">
        <f t="shared" ca="1" si="577"/>
        <v>-0.61869682882334676</v>
      </c>
      <c r="N984" s="24">
        <f ca="1">SQRT(Inputs!$B$38)*C984+SQRT(1-Inputs!$B$38)*_xlfn.NORM.S.INV(RAND())</f>
        <v>1.6242657622011192</v>
      </c>
      <c r="O984" s="24">
        <f ca="1">SQRT(Inputs!$B$38)*D984+SQRT(1-Inputs!$B$38)*_xlfn.NORM.S.INV(RAND())</f>
        <v>0.38883060588435925</v>
      </c>
      <c r="P984" s="24">
        <f ca="1">SQRT(Inputs!$B$38)*E984+SQRT(1-Inputs!$B$38)*_xlfn.NORM.S.INV(RAND())</f>
        <v>0.64357185827491958</v>
      </c>
      <c r="Q984" s="24">
        <f ca="1">SQRT(Inputs!$B$38)*F984+SQRT(1-Inputs!$B$38)*_xlfn.NORM.S.INV(RAND())</f>
        <v>-1.3432310211970857</v>
      </c>
      <c r="R984" s="24">
        <f ca="1">SQRT(Inputs!$B$38)*G984+SQRT(1-Inputs!$B$38)*_xlfn.NORM.S.INV(RAND())</f>
        <v>0.48064788558804061</v>
      </c>
      <c r="S984" s="24">
        <f ca="1">SQRT(Inputs!$B$38)*H984+SQRT(1-Inputs!$B$38)*_xlfn.NORM.S.INV(RAND())</f>
        <v>-1.2475379649857723</v>
      </c>
      <c r="T984" s="24">
        <f ca="1">SQRT(Inputs!$B$38)*I984+SQRT(1-Inputs!$B$38)*_xlfn.NORM.S.INV(RAND())</f>
        <v>0.53522266241877114</v>
      </c>
      <c r="U984" s="24">
        <f ca="1">SQRT(Inputs!$B$38)*J984+SQRT(1-Inputs!$B$38)*_xlfn.NORM.S.INV(RAND())</f>
        <v>0.46108715239061948</v>
      </c>
      <c r="V984" s="24">
        <f ca="1">SQRT(Inputs!$B$38)*K984+SQRT(1-Inputs!$B$38)*_xlfn.NORM.S.INV(RAND())</f>
        <v>0.41515851072462989</v>
      </c>
      <c r="W984" s="24">
        <f ca="1">SQRT(Inputs!$B$38)*L984+SQRT(1-Inputs!$B$38)*_xlfn.NORM.S.INV(RAND())</f>
        <v>-9.0571624818756913E-2</v>
      </c>
      <c r="X984" s="24">
        <f ca="1">SQRT(Inputs!$B$38)*M984+SQRT(1-Inputs!$B$38)*_xlfn.NORM.S.INV(RAND())</f>
        <v>-0.61079964093958927</v>
      </c>
      <c r="Y984" s="24">
        <f ca="1">SQRT(Inputs!$B$38)*C984+SQRT(1-Inputs!$B$38)*_xlfn.NORM.S.INV(RAND())</f>
        <v>1.1498942628255127</v>
      </c>
      <c r="Z984" s="24">
        <f ca="1">SQRT(Inputs!$B$38)*D984+SQRT(1-Inputs!$B$38)*_xlfn.NORM.S.INV(RAND())</f>
        <v>-0.15378752309827043</v>
      </c>
      <c r="AA984" s="24">
        <f ca="1">SQRT(Inputs!$B$38)*E984+SQRT(1-Inputs!$B$38)*_xlfn.NORM.S.INV(RAND())</f>
        <v>0.91007151202343428</v>
      </c>
      <c r="AB984" s="24">
        <f ca="1">SQRT(Inputs!$B$38)*F984+SQRT(1-Inputs!$B$38)*_xlfn.NORM.S.INV(RAND())</f>
        <v>-1.0968525748123437</v>
      </c>
      <c r="AC984" s="24">
        <f ca="1">SQRT(Inputs!$B$38)*G984+SQRT(1-Inputs!$B$38)*_xlfn.NORM.S.INV(RAND())</f>
        <v>0.1598609176743315</v>
      </c>
      <c r="AD984" s="24">
        <f ca="1">SQRT(Inputs!$B$38)*H984+SQRT(1-Inputs!$B$38)*_xlfn.NORM.S.INV(RAND())</f>
        <v>0.12922032535797112</v>
      </c>
      <c r="AE984" s="24">
        <f ca="1">SQRT(Inputs!$B$38)*I984+SQRT(1-Inputs!$B$38)*_xlfn.NORM.S.INV(RAND())</f>
        <v>0.86163035147051104</v>
      </c>
      <c r="AF984" s="24">
        <f ca="1">SQRT(Inputs!$B$38)*J984+SQRT(1-Inputs!$B$38)*_xlfn.NORM.S.INV(RAND())</f>
        <v>0.58952064381241087</v>
      </c>
      <c r="AG984" s="24">
        <f ca="1">SQRT(Inputs!$B$38)*K984+SQRT(1-Inputs!$B$38)*_xlfn.NORM.S.INV(RAND())</f>
        <v>3.033924648056618</v>
      </c>
      <c r="AH984" s="24">
        <f ca="1">SQRT(Inputs!$B$38)*L984+SQRT(1-Inputs!$B$38)*_xlfn.NORM.S.INV(RAND())</f>
        <v>1.2825880233245646</v>
      </c>
      <c r="AI984" s="24">
        <f ca="1">SQRT(Inputs!$B$38)*M984+SQRT(1-Inputs!$B$38)*_xlfn.NORM.S.INV(RAND())</f>
        <v>7.3798808793467285E-2</v>
      </c>
      <c r="AJ984" s="24">
        <f ca="1">SQRT(Inputs!$B$38)*C984+SQRT(1-Inputs!$B$38)*_xlfn.NORM.S.INV(RAND())</f>
        <v>0.15327432414886585</v>
      </c>
      <c r="AK984" s="24">
        <f ca="1">SQRT(Inputs!$B$38)*D984+SQRT(1-Inputs!$B$38)*_xlfn.NORM.S.INV(RAND())</f>
        <v>0.95350823426582498</v>
      </c>
      <c r="AL984" s="24">
        <f ca="1">SQRT(Inputs!$B$38)*E984+SQRT(1-Inputs!$B$38)*_xlfn.NORM.S.INV(RAND())</f>
        <v>1.8267914751032448</v>
      </c>
      <c r="AM984" s="24">
        <f ca="1">SQRT(Inputs!$B$38)*F984+SQRT(1-Inputs!$B$38)*_xlfn.NORM.S.INV(RAND())</f>
        <v>-0.37983948100094372</v>
      </c>
      <c r="AN984" s="24">
        <f ca="1">SQRT(Inputs!$B$38)*G984+SQRT(1-Inputs!$B$38)*_xlfn.NORM.S.INV(RAND())</f>
        <v>-0.26177810595388606</v>
      </c>
      <c r="AO984" s="24">
        <f ca="1">SQRT(Inputs!$B$38)*H984+SQRT(1-Inputs!$B$38)*_xlfn.NORM.S.INV(RAND())</f>
        <v>-0.57077069469486552</v>
      </c>
      <c r="AP984" s="24">
        <f ca="1">SQRT(Inputs!$B$38)*I984+SQRT(1-Inputs!$B$38)*_xlfn.NORM.S.INV(RAND())</f>
        <v>0.15857511968090135</v>
      </c>
      <c r="AQ984" s="24">
        <f ca="1">SQRT(Inputs!$B$38)*J984+SQRT(1-Inputs!$B$38)*_xlfn.NORM.S.INV(RAND())</f>
        <v>0.7883210008865793</v>
      </c>
      <c r="AR984" s="24">
        <f ca="1">SQRT(Inputs!$B$38)*K984+SQRT(1-Inputs!$B$38)*_xlfn.NORM.S.INV(RAND())</f>
        <v>0.9996253582550052</v>
      </c>
      <c r="AS984" s="24">
        <f ca="1">SQRT(Inputs!$B$38)*L984+SQRT(1-Inputs!$B$38)*_xlfn.NORM.S.INV(RAND())</f>
        <v>-1.0442166485001438</v>
      </c>
      <c r="AT984" s="24">
        <f ca="1">SQRT(Inputs!$B$38)*M984+SQRT(1-Inputs!$B$38)*_xlfn.NORM.S.INV(RAND())</f>
        <v>-0.91851616363924826</v>
      </c>
      <c r="AU984" s="15">
        <f ca="1">Inputs!$B$6*EXP($B$8-0.5*C$5^2+C$5*N984)</f>
        <v>6454.5288470708201</v>
      </c>
      <c r="AV984" s="15">
        <f t="shared" ca="1" si="547"/>
        <v>8318.9451052605564</v>
      </c>
      <c r="AW984" s="15">
        <f t="shared" ca="1" si="548"/>
        <v>11063.338461466863</v>
      </c>
      <c r="AX984" s="15">
        <f t="shared" ca="1" si="549"/>
        <v>11420.511936900944</v>
      </c>
      <c r="AY984" s="15">
        <f t="shared" ca="1" si="550"/>
        <v>14762.900118204194</v>
      </c>
      <c r="AZ984" s="15">
        <f t="shared" ca="1" si="551"/>
        <v>15737.841042554295</v>
      </c>
      <c r="BA984" s="15">
        <f t="shared" ca="1" si="552"/>
        <v>20368.703327488402</v>
      </c>
      <c r="BB984" s="15">
        <f t="shared" ca="1" si="553"/>
        <v>26116.54019016129</v>
      </c>
      <c r="BC984" s="15">
        <f t="shared" ca="1" si="554"/>
        <v>33293.997304212273</v>
      </c>
      <c r="BD984" s="15">
        <f t="shared" ca="1" si="555"/>
        <v>40444.208745901655</v>
      </c>
      <c r="BE984" s="15">
        <f t="shared" ca="1" si="556"/>
        <v>46877.410804392835</v>
      </c>
      <c r="BF984" s="15">
        <f ca="1">Inputs!$B$13*EXP($B$9-0.5*C$6^2+C$6*Y984)</f>
        <v>17372.314771065267</v>
      </c>
      <c r="BG984" s="15">
        <f t="shared" ca="1" si="557"/>
        <v>20592.816906508033</v>
      </c>
      <c r="BH984" s="15">
        <f t="shared" ca="1" si="558"/>
        <v>29260.039523279553</v>
      </c>
      <c r="BI984" s="15">
        <f t="shared" ca="1" si="559"/>
        <v>30254.436725928095</v>
      </c>
      <c r="BJ984" s="15">
        <f t="shared" ca="1" si="560"/>
        <v>37954.564903198465</v>
      </c>
      <c r="BK984" s="15">
        <f t="shared" ca="1" si="561"/>
        <v>47408.779736223994</v>
      </c>
      <c r="BL984" s="15">
        <f t="shared" ca="1" si="562"/>
        <v>65115.538042849978</v>
      </c>
      <c r="BM984" s="15">
        <f t="shared" ca="1" si="563"/>
        <v>86122.814249927484</v>
      </c>
      <c r="BN984" s="15">
        <f t="shared" ca="1" si="564"/>
        <v>152362.06482896832</v>
      </c>
      <c r="BO984" s="15">
        <f t="shared" ca="1" si="565"/>
        <v>217605.72001899444</v>
      </c>
      <c r="BP984" s="15">
        <f t="shared" ca="1" si="566"/>
        <v>270080.63870408077</v>
      </c>
      <c r="BQ984" s="15">
        <f ca="1">Inputs!$B$20*EXP($B$10-0.5*C$7^2+C$7*AJ984)</f>
        <v>4529.1630082214897</v>
      </c>
      <c r="BR984" s="15">
        <f t="shared" ca="1" si="567"/>
        <v>8318.93157873376</v>
      </c>
      <c r="BS984" s="15">
        <f t="shared" ca="1" si="568"/>
        <v>19250.960417525017</v>
      </c>
      <c r="BT984" s="15">
        <f t="shared" ca="1" si="569"/>
        <v>24025.547829443378</v>
      </c>
      <c r="BU984" s="15">
        <f t="shared" ca="1" si="570"/>
        <v>31252.853658528056</v>
      </c>
      <c r="BV984" s="15">
        <f t="shared" ca="1" si="571"/>
        <v>38234.842563580241</v>
      </c>
      <c r="BW984" s="15">
        <f t="shared" ca="1" si="572"/>
        <v>55175.657151743559</v>
      </c>
      <c r="BX984" s="15">
        <f t="shared" ca="1" si="573"/>
        <v>90384.694179909682</v>
      </c>
      <c r="BY984" s="15">
        <f t="shared" ca="1" si="574"/>
        <v>153336.59318219966</v>
      </c>
      <c r="BZ984" s="15">
        <f t="shared" ca="1" si="575"/>
        <v>177573.70066932426</v>
      </c>
      <c r="CA984" s="15">
        <f t="shared" ca="1" si="576"/>
        <v>211872.7704905851</v>
      </c>
      <c r="CB984" s="15">
        <f ca="1">(AU984*DCF!C$10-DCF!C$5*MAX(AU984*DCF!C$10,0)-MAX(AU984-Inputs!$B$6,0)/Inputs!$B$10)*DCF!C$6</f>
        <v>1032.4340139901726</v>
      </c>
      <c r="CC984" s="15">
        <f ca="1">(AV984*DCF!D$10-DCF!D$5*MAX(AV984*DCF!D$10,0)-MAX(AV984-AU984,0)/Inputs!$B$10)*DCF!D$6</f>
        <v>1573.0974010844282</v>
      </c>
      <c r="CD984" s="15">
        <f ca="1">(AW984*DCF!E$10-DCF!E$5*MAX(AW984*DCF!E$10,0)-MAX(AW984-AV984,0)/Inputs!$B$10)*DCF!E$6</f>
        <v>1936.197703476681</v>
      </c>
      <c r="CE984" s="15">
        <f ca="1">(AX984*DCF!F$10-DCF!F$5*MAX(AX984*DCF!F$10,0)-MAX(AX984-AW984,0)/Inputs!$B$10)*DCF!F$6</f>
        <v>2418.7606102783056</v>
      </c>
      <c r="CF984" s="15">
        <f ca="1">(AY984*DCF!G$10-DCF!G$5*MAX(AY984*DCF!G$10,0)-MAX(AY984-AX984,0)/Inputs!$B$10)*DCF!G$6</f>
        <v>2399.2809339972241</v>
      </c>
      <c r="CG984" s="15">
        <f ca="1">(AZ984*DCF!H$10-DCF!H$5*MAX(AZ984*DCF!H$10,0)-MAX(AZ984-AY984,0)/Inputs!$B$10)*DCF!H$6</f>
        <v>2882.3948876355703</v>
      </c>
      <c r="CH984" s="15">
        <f ca="1">(BA984*DCF!I$10-DCF!I$5*MAX(BA984*DCF!I$10,0)-MAX(BA984-AZ984,0)/Inputs!$B$10)*DCF!I$6</f>
        <v>2960.9953798931733</v>
      </c>
      <c r="CI984" s="15">
        <f ca="1">(BB984*DCF!J$10-DCF!J$5*MAX(BB984*DCF!J$10,0)-MAX(BB984-BA984,0)/Inputs!$B$10)*DCF!J$6</f>
        <v>3610.6689356865413</v>
      </c>
      <c r="CJ984" s="15">
        <f ca="1">(BC984*DCF!K$10-DCF!K$5*MAX(BC984*DCF!K$10,0)-MAX(BC984-BB984,0)/Inputs!$B$10)*DCF!K$6</f>
        <v>4355.0641263104981</v>
      </c>
      <c r="CK984" s="15">
        <f ca="1">(BD984*DCF!L$10-DCF!L$5*MAX(BD984*DCF!L$10,0)-MAX(BD984-BC984,0)/Inputs!$B$10)*DCF!L$6</f>
        <v>5175.1176532075779</v>
      </c>
      <c r="CL984" s="15">
        <f ca="1">(BE984*DCF!M$10-DCF!M$5*MAX(BE984*DCF!M$10,0)-MAX(BE984-BD984,0)/Inputs!$B$10)*DCF!M$6</f>
        <v>5846.4942550594315</v>
      </c>
      <c r="CM984" s="15">
        <f ca="1">(BF984*DCF!C$28-DCF!C$5*MAX(BF984*DCF!C$28,0)-MAX(BF984-Inputs!$B$13,0)/Inputs!$B$17)*DCF!C$6</f>
        <v>3919.6267527998748</v>
      </c>
      <c r="CN984" s="15">
        <f ca="1">(BG984*DCF!D$28-DCF!D$5*MAX(BG984*DCF!D$28,0)-MAX(BG984-BF984,0)/Inputs!$B$17)*DCF!D$6</f>
        <v>5377.9787634915829</v>
      </c>
      <c r="CO984" s="15">
        <f ca="1">(BH984*DCF!E$28-DCF!E$5*MAX(BH984*DCF!E$28,0)-MAX(BH984-BG984,0)/Inputs!$B$17)*DCF!E$6</f>
        <v>6578.773934898315</v>
      </c>
      <c r="CP984" s="15">
        <f ca="1">(BI984*DCF!F$28-DCF!F$5*MAX(BI984*DCF!F$28,0)-MAX(BI984-BH984,0)/Inputs!$B$17)*DCF!F$6</f>
        <v>8032.2369147433665</v>
      </c>
      <c r="CQ984" s="15">
        <f ca="1">(BJ984*DCF!G$28-DCF!G$5*MAX(BJ984*DCF!G$28,0)-MAX(BJ984-BI984,0)/Inputs!$B$17)*DCF!G$6</f>
        <v>8552.5143331503841</v>
      </c>
      <c r="CR984" s="15">
        <f ca="1">(BK984*DCF!H$28-DCF!H$5*MAX(BK984*DCF!H$28,0)-MAX(BK984-BJ984,0)/Inputs!$B$17)*DCF!H$6</f>
        <v>10255.794610735</v>
      </c>
      <c r="CS984" s="15">
        <f ca="1">(BL984*DCF!I$28-DCF!I$5*MAX(BL984*DCF!I$28,0)-MAX(BL984-BK984,0)/Inputs!$B$17)*DCF!I$6</f>
        <v>12770.653875918961</v>
      </c>
      <c r="CT984" s="15">
        <f ca="1">(BM984*DCF!J$28-DCF!J$5*MAX(BM984*DCF!J$28,0)-MAX(BM984-BL984,0)/Inputs!$B$17)*DCF!J$6</f>
        <v>16427.14396567085</v>
      </c>
      <c r="CU984" s="15">
        <f ca="1">(BN984*DCF!K$28-DCF!K$5*MAX(BN984*DCF!K$28,0)-MAX(BN984-BM984,0)/Inputs!$B$17)*DCF!K$6</f>
        <v>24062.887544082394</v>
      </c>
      <c r="CV984" s="15">
        <f ca="1">(BO984*DCF!L$28-DCF!L$5*MAX(BO984*DCF!L$28,0)-MAX(BO984-BN984,0)/Inputs!$B$17)*DCF!L$6</f>
        <v>36034.480282736396</v>
      </c>
      <c r="CW984" s="15">
        <f ca="1">(BP984*DCF!M$28-DCF!M$5*MAX(BP984*DCF!M$28,0)-MAX(BP984-BO984,0)/Inputs!$B$17)*DCF!M$6</f>
        <v>45330.724964848749</v>
      </c>
      <c r="CX984" s="15">
        <f ca="1">(BQ984*DCF!C$46-DCF!C$5*MAX(BQ984*DCF!C$46,0)-MAX(BQ984-Inputs!$B$20,0)/Inputs!$B$24)*DCF!C$6</f>
        <v>-1659.4662874513785</v>
      </c>
      <c r="CY984" s="15">
        <f ca="1">(BR984*DCF!D$46-DCF!D$5*MAX(BR984*DCF!D$46,0)-MAX(BR984-BQ984,0)/Inputs!$B$24)*DCF!D$6</f>
        <v>-3036.9104115999444</v>
      </c>
      <c r="CZ984" s="15">
        <f ca="1">(BS984*DCF!E$46-DCF!E$5*MAX(BS984*DCF!E$46,0)-MAX(BS984-BR984,0)/Inputs!$B$24)*DCF!E$6</f>
        <v>-6585.5644020669115</v>
      </c>
      <c r="DA984" s="15">
        <f ca="1">(BT984*DCF!F$46-DCF!F$5*MAX(BT984*DCF!F$46,0)-MAX(BT984-BS984,0)/Inputs!$B$24)*DCF!F$6</f>
        <v>-3488.2705069423064</v>
      </c>
      <c r="DB984" s="15">
        <f ca="1">(BU984*DCF!G$46-DCF!G$5*MAX(BU984*DCF!G$46,0)-MAX(BU984-BT984,0)/Inputs!$B$24)*DCF!G$6</f>
        <v>-3482.4071357501421</v>
      </c>
      <c r="DC984" s="15">
        <f ca="1">(BV984*DCF!H$46-DCF!H$5*MAX(BV984*DCF!H$46,0)-MAX(BV984-BU984,0)/Inputs!$B$24)*DCF!H$6</f>
        <v>-2169.6102728891847</v>
      </c>
      <c r="DD984" s="15">
        <f ca="1">(BW984*DCF!I$46-DCF!I$5*MAX(BW984*DCF!I$46,0)-MAX(BW984-BV984,0)/Inputs!$B$24)*DCF!I$6</f>
        <v>-3588.7493171632182</v>
      </c>
      <c r="DE984" s="15">
        <f ca="1">(BX984*DCF!J$46-DCF!J$5*MAX(BX984*DCF!J$46,0)-MAX(BX984-BW984,0)/Inputs!$B$24)*DCF!J$6</f>
        <v>-5545.4734818417164</v>
      </c>
      <c r="DF984" s="15">
        <f ca="1">(BY984*DCF!K$46-DCF!K$5*MAX(BY984*DCF!K$46,0)-MAX(BY984-BX984,0)/Inputs!$B$24)*DCF!K$6</f>
        <v>-6662.4408711485921</v>
      </c>
      <c r="DG984" s="15">
        <f ca="1">(BZ984*DCF!L$46-DCF!L$5*MAX(BZ984*DCF!L$46,0)-MAX(BZ984-BY984,0)/Inputs!$B$24)*DCF!L$6</f>
        <v>6789.9116940736722</v>
      </c>
      <c r="DH984" s="15">
        <f ca="1">(CA984*DCF!M$46-DCF!M$5*MAX(CA984*DCF!M$46,0)-MAX(CA984-BZ984,0)/Inputs!$B$24)*DCF!M$6</f>
        <v>9439.5603416895774</v>
      </c>
      <c r="DI984" s="15">
        <f ca="1">SUM(CB984:CL984)+BE984*DCF!M$10*(1+Inputs!$B$30)*(1-Inputs!$B$33)*(1-Inputs!$B$30/Inputs!$B$31)/(Inputs!$B$29-Inputs!$B$30)*DCF!M$6</f>
        <v>164650.96005882879</v>
      </c>
      <c r="DJ984" s="15">
        <f ca="1">SUM(CM984:CW984)+BP984*DCF!M$28*(1+Inputs!$B$30)*(1-Inputs!$B$33)*(1-Inputs!$B$30/Inputs!$B$31)/(Inputs!$B$29-Inputs!$B$30)*DCF!M$6</f>
        <v>1179526.8012233027</v>
      </c>
      <c r="DK984" s="15">
        <f ca="1">SUM(CX984:DH984)+CA984*DCF!M$46*(1+Inputs!$B$30)*(1-Inputs!$B$33)*(1-Inputs!$B$30/Inputs!$B$31)/(Inputs!$B$29-Inputs!$B$30)*DCF!M$6</f>
        <v>307590.98046148749</v>
      </c>
      <c r="DM984" s="15">
        <f ca="1">DI984+DJ984+DK984+Inputs!$B$34+Inputs!$B$36-Inputs!$B$35</f>
        <v>1728619.7417436191</v>
      </c>
    </row>
    <row r="985" spans="1:117" x14ac:dyDescent="0.75">
      <c r="A985" s="11">
        <v>972</v>
      </c>
      <c r="C985" s="24">
        <f t="shared" ca="1" si="577"/>
        <v>-0.74653533921350634</v>
      </c>
      <c r="D985" s="24">
        <f t="shared" ca="1" si="577"/>
        <v>0.17549489483335856</v>
      </c>
      <c r="E985" s="24">
        <f t="shared" ca="1" si="577"/>
        <v>-0.6550363842228345</v>
      </c>
      <c r="F985" s="24">
        <f t="shared" ca="1" si="577"/>
        <v>-1.2731943793179625</v>
      </c>
      <c r="G985" s="24">
        <f t="shared" ca="1" si="577"/>
        <v>1.6437301415176946</v>
      </c>
      <c r="H985" s="24">
        <f t="shared" ca="1" si="577"/>
        <v>-0.78600248130735428</v>
      </c>
      <c r="I985" s="24">
        <f t="shared" ca="1" si="577"/>
        <v>9.4193204118441318E-3</v>
      </c>
      <c r="J985" s="24">
        <f t="shared" ca="1" si="577"/>
        <v>0.80011243603645033</v>
      </c>
      <c r="K985" s="24">
        <f t="shared" ca="1" si="577"/>
        <v>-0.25402072255917935</v>
      </c>
      <c r="L985" s="24">
        <f t="shared" ca="1" si="577"/>
        <v>8.644987483627728E-2</v>
      </c>
      <c r="M985" s="24">
        <f t="shared" ca="1" si="577"/>
        <v>1.6836557039036377</v>
      </c>
      <c r="N985" s="24">
        <f ca="1">SQRT(Inputs!$B$38)*C985+SQRT(1-Inputs!$B$38)*_xlfn.NORM.S.INV(RAND())</f>
        <v>-0.97790070213682889</v>
      </c>
      <c r="O985" s="24">
        <f ca="1">SQRT(Inputs!$B$38)*D985+SQRT(1-Inputs!$B$38)*_xlfn.NORM.S.INV(RAND())</f>
        <v>1.5370951625613698</v>
      </c>
      <c r="P985" s="24">
        <f ca="1">SQRT(Inputs!$B$38)*E985+SQRT(1-Inputs!$B$38)*_xlfn.NORM.S.INV(RAND())</f>
        <v>-0.56390101382987168</v>
      </c>
      <c r="Q985" s="24">
        <f ca="1">SQRT(Inputs!$B$38)*F985+SQRT(1-Inputs!$B$38)*_xlfn.NORM.S.INV(RAND())</f>
        <v>-1.7526785769612334</v>
      </c>
      <c r="R985" s="24">
        <f ca="1">SQRT(Inputs!$B$38)*G985+SQRT(1-Inputs!$B$38)*_xlfn.NORM.S.INV(RAND())</f>
        <v>1.3739860008367777</v>
      </c>
      <c r="S985" s="24">
        <f ca="1">SQRT(Inputs!$B$38)*H985+SQRT(1-Inputs!$B$38)*_xlfn.NORM.S.INV(RAND())</f>
        <v>0.43149669651224759</v>
      </c>
      <c r="T985" s="24">
        <f ca="1">SQRT(Inputs!$B$38)*I985+SQRT(1-Inputs!$B$38)*_xlfn.NORM.S.INV(RAND())</f>
        <v>-0.44666646129210424</v>
      </c>
      <c r="U985" s="24">
        <f ca="1">SQRT(Inputs!$B$38)*J985+SQRT(1-Inputs!$B$38)*_xlfn.NORM.S.INV(RAND())</f>
        <v>2.1214776701027995</v>
      </c>
      <c r="V985" s="24">
        <f ca="1">SQRT(Inputs!$B$38)*K985+SQRT(1-Inputs!$B$38)*_xlfn.NORM.S.INV(RAND())</f>
        <v>0.80180759334845253</v>
      </c>
      <c r="W985" s="24">
        <f ca="1">SQRT(Inputs!$B$38)*L985+SQRT(1-Inputs!$B$38)*_xlfn.NORM.S.INV(RAND())</f>
        <v>1.1881019508758728</v>
      </c>
      <c r="X985" s="24">
        <f ca="1">SQRT(Inputs!$B$38)*M985+SQRT(1-Inputs!$B$38)*_xlfn.NORM.S.INV(RAND())</f>
        <v>1.2573866249393906</v>
      </c>
      <c r="Y985" s="24">
        <f ca="1">SQRT(Inputs!$B$38)*C985+SQRT(1-Inputs!$B$38)*_xlfn.NORM.S.INV(RAND())</f>
        <v>-1.8662520646333618</v>
      </c>
      <c r="Z985" s="24">
        <f ca="1">SQRT(Inputs!$B$38)*D985+SQRT(1-Inputs!$B$38)*_xlfn.NORM.S.INV(RAND())</f>
        <v>1.6478096615837978</v>
      </c>
      <c r="AA985" s="24">
        <f ca="1">SQRT(Inputs!$B$38)*E985+SQRT(1-Inputs!$B$38)*_xlfn.NORM.S.INV(RAND())</f>
        <v>0.10539867549498227</v>
      </c>
      <c r="AB985" s="24">
        <f ca="1">SQRT(Inputs!$B$38)*F985+SQRT(1-Inputs!$B$38)*_xlfn.NORM.S.INV(RAND())</f>
        <v>-1.6184729702431477</v>
      </c>
      <c r="AC985" s="24">
        <f ca="1">SQRT(Inputs!$B$38)*G985+SQRT(1-Inputs!$B$38)*_xlfn.NORM.S.INV(RAND())</f>
        <v>1.2450915550852923</v>
      </c>
      <c r="AD985" s="24">
        <f ca="1">SQRT(Inputs!$B$38)*H985+SQRT(1-Inputs!$B$38)*_xlfn.NORM.S.INV(RAND())</f>
        <v>8.6641913373101287E-2</v>
      </c>
      <c r="AE985" s="24">
        <f ca="1">SQRT(Inputs!$B$38)*I985+SQRT(1-Inputs!$B$38)*_xlfn.NORM.S.INV(RAND())</f>
        <v>2.6461958519634043</v>
      </c>
      <c r="AF985" s="24">
        <f ca="1">SQRT(Inputs!$B$38)*J985+SQRT(1-Inputs!$B$38)*_xlfn.NORM.S.INV(RAND())</f>
        <v>-1.0584087080599864</v>
      </c>
      <c r="AG985" s="24">
        <f ca="1">SQRT(Inputs!$B$38)*K985+SQRT(1-Inputs!$B$38)*_xlfn.NORM.S.INV(RAND())</f>
        <v>-0.19993779122735117</v>
      </c>
      <c r="AH985" s="24">
        <f ca="1">SQRT(Inputs!$B$38)*L985+SQRT(1-Inputs!$B$38)*_xlfn.NORM.S.INV(RAND())</f>
        <v>-1.5993318230698466</v>
      </c>
      <c r="AI985" s="24">
        <f ca="1">SQRT(Inputs!$B$38)*M985+SQRT(1-Inputs!$B$38)*_xlfn.NORM.S.INV(RAND())</f>
        <v>1.6971923481517135</v>
      </c>
      <c r="AJ985" s="24">
        <f ca="1">SQRT(Inputs!$B$38)*C985+SQRT(1-Inputs!$B$38)*_xlfn.NORM.S.INV(RAND())</f>
        <v>-0.58693219669712704</v>
      </c>
      <c r="AK985" s="24">
        <f ca="1">SQRT(Inputs!$B$38)*D985+SQRT(1-Inputs!$B$38)*_xlfn.NORM.S.INV(RAND())</f>
        <v>-0.37814318338531705</v>
      </c>
      <c r="AL985" s="24">
        <f ca="1">SQRT(Inputs!$B$38)*E985+SQRT(1-Inputs!$B$38)*_xlfn.NORM.S.INV(RAND())</f>
        <v>-0.89774220840268548</v>
      </c>
      <c r="AM985" s="24">
        <f ca="1">SQRT(Inputs!$B$38)*F985+SQRT(1-Inputs!$B$38)*_xlfn.NORM.S.INV(RAND())</f>
        <v>0.13854842490235164</v>
      </c>
      <c r="AN985" s="24">
        <f ca="1">SQRT(Inputs!$B$38)*G985+SQRT(1-Inputs!$B$38)*_xlfn.NORM.S.INV(RAND())</f>
        <v>-0.53474486342602534</v>
      </c>
      <c r="AO985" s="24">
        <f ca="1">SQRT(Inputs!$B$38)*H985+SQRT(1-Inputs!$B$38)*_xlfn.NORM.S.INV(RAND())</f>
        <v>-0.91600378852764686</v>
      </c>
      <c r="AP985" s="24">
        <f ca="1">SQRT(Inputs!$B$38)*I985+SQRT(1-Inputs!$B$38)*_xlfn.NORM.S.INV(RAND())</f>
        <v>-0.91930743293951345</v>
      </c>
      <c r="AQ985" s="24">
        <f ca="1">SQRT(Inputs!$B$38)*J985+SQRT(1-Inputs!$B$38)*_xlfn.NORM.S.INV(RAND())</f>
        <v>-0.44861327574566429</v>
      </c>
      <c r="AR985" s="24">
        <f ca="1">SQRT(Inputs!$B$38)*K985+SQRT(1-Inputs!$B$38)*_xlfn.NORM.S.INV(RAND())</f>
        <v>-0.3079153732263562</v>
      </c>
      <c r="AS985" s="24">
        <f ca="1">SQRT(Inputs!$B$38)*L985+SQRT(1-Inputs!$B$38)*_xlfn.NORM.S.INV(RAND())</f>
        <v>-0.43573071566462956</v>
      </c>
      <c r="AT985" s="24">
        <f ca="1">SQRT(Inputs!$B$38)*M985+SQRT(1-Inputs!$B$38)*_xlfn.NORM.S.INV(RAND())</f>
        <v>-0.14723288957455161</v>
      </c>
      <c r="AU985" s="15">
        <f ca="1">Inputs!$B$6*EXP($B$8-0.5*C$5^2+C$5*N985)</f>
        <v>4235.7539610606036</v>
      </c>
      <c r="AV985" s="15">
        <f t="shared" ca="1" si="547"/>
        <v>6463.3412671654378</v>
      </c>
      <c r="AW985" s="15">
        <f t="shared" ca="1" si="548"/>
        <v>7303.7097653902338</v>
      </c>
      <c r="AX985" s="15">
        <f t="shared" ca="1" si="549"/>
        <v>7163.5320884212197</v>
      </c>
      <c r="AY985" s="15">
        <f t="shared" ca="1" si="550"/>
        <v>10278.358241902695</v>
      </c>
      <c r="AZ985" s="15">
        <f t="shared" ca="1" si="551"/>
        <v>13182.440162459156</v>
      </c>
      <c r="BA985" s="15">
        <f t="shared" ca="1" si="552"/>
        <v>15395.156362932392</v>
      </c>
      <c r="BB985" s="15">
        <f t="shared" ca="1" si="553"/>
        <v>23312.184202273409</v>
      </c>
      <c r="BC985" s="15">
        <f t="shared" ca="1" si="554"/>
        <v>30849.101533602312</v>
      </c>
      <c r="BD985" s="15">
        <f t="shared" ca="1" si="555"/>
        <v>42235.150319627654</v>
      </c>
      <c r="BE985" s="15">
        <f t="shared" ca="1" si="556"/>
        <v>58033.490500483626</v>
      </c>
      <c r="BF985" s="15">
        <f ca="1">Inputs!$B$13*EXP($B$9-0.5*C$6^2+C$6*Y985)</f>
        <v>9553.7504122210285</v>
      </c>
      <c r="BG985" s="15">
        <f t="shared" ca="1" si="557"/>
        <v>15675.133469685068</v>
      </c>
      <c r="BH985" s="15">
        <f t="shared" ca="1" si="558"/>
        <v>19489.874707655843</v>
      </c>
      <c r="BI985" s="15">
        <f t="shared" ca="1" si="559"/>
        <v>18597.508928468091</v>
      </c>
      <c r="BJ985" s="15">
        <f t="shared" ca="1" si="560"/>
        <v>27281.415878424887</v>
      </c>
      <c r="BK985" s="15">
        <f t="shared" ca="1" si="561"/>
        <v>33880.059355715595</v>
      </c>
      <c r="BL985" s="15">
        <f t="shared" ca="1" si="562"/>
        <v>58641.764422954875</v>
      </c>
      <c r="BM985" s="15">
        <f t="shared" ca="1" si="563"/>
        <v>63202.257287769709</v>
      </c>
      <c r="BN985" s="15">
        <f t="shared" ca="1" si="564"/>
        <v>75890.586591399086</v>
      </c>
      <c r="BO985" s="15">
        <f t="shared" ca="1" si="565"/>
        <v>77534.478652585531</v>
      </c>
      <c r="BP985" s="15">
        <f t="shared" ca="1" si="566"/>
        <v>115663.26802294832</v>
      </c>
      <c r="BQ985" s="15">
        <f ca="1">Inputs!$B$20*EXP($B$10-0.5*C$7^2+C$7*AJ985)</f>
        <v>3483.3647795997031</v>
      </c>
      <c r="BR985" s="15">
        <f t="shared" ca="1" si="567"/>
        <v>4191.629327550273</v>
      </c>
      <c r="BS985" s="15">
        <f t="shared" ca="1" si="568"/>
        <v>4435.4214544796396</v>
      </c>
      <c r="BT985" s="15">
        <f t="shared" ca="1" si="569"/>
        <v>6341.8422838117804</v>
      </c>
      <c r="BU985" s="15">
        <f t="shared" ca="1" si="570"/>
        <v>7722.3020386926582</v>
      </c>
      <c r="BV985" s="15">
        <f t="shared" ca="1" si="571"/>
        <v>8740.5097734502215</v>
      </c>
      <c r="BW985" s="15">
        <f t="shared" ca="1" si="572"/>
        <v>10040.331622178028</v>
      </c>
      <c r="BX985" s="15">
        <f t="shared" ca="1" si="573"/>
        <v>12835.180790496563</v>
      </c>
      <c r="BY985" s="15">
        <f t="shared" ca="1" si="574"/>
        <v>16955.386187419968</v>
      </c>
      <c r="BZ985" s="15">
        <f t="shared" ca="1" si="575"/>
        <v>21959.418224091285</v>
      </c>
      <c r="CA985" s="15">
        <f t="shared" ca="1" si="576"/>
        <v>30049.73938126077</v>
      </c>
      <c r="CB985" s="15">
        <f ca="1">(AU985*DCF!C$10-DCF!C$5*MAX(AU985*DCF!C$10,0)-MAX(AU985-Inputs!$B$6,0)/Inputs!$B$10)*DCF!C$6</f>
        <v>1048.2542744036864</v>
      </c>
      <c r="CC985" s="15">
        <f ca="1">(AV985*DCF!D$10-DCF!D$5*MAX(AV985*DCF!D$10,0)-MAX(AV985-AU985,0)/Inputs!$B$10)*DCF!D$6</f>
        <v>1032.2567816795388</v>
      </c>
      <c r="CD985" s="15">
        <f ca="1">(AW985*DCF!E$10-DCF!E$5*MAX(AW985*DCF!E$10,0)-MAX(AW985-AV985,0)/Inputs!$B$10)*DCF!E$6</f>
        <v>1497.0245326850163</v>
      </c>
      <c r="CE985" s="15">
        <f ca="1">(AX985*DCF!F$10-DCF!F$5*MAX(AX985*DCF!F$10,0)-MAX(AX985-AW985,0)/Inputs!$B$10)*DCF!F$6</f>
        <v>1563.7876385013928</v>
      </c>
      <c r="CF985" s="15">
        <f ca="1">(AY985*DCF!G$10-DCF!G$5*MAX(AY985*DCF!G$10,0)-MAX(AY985-AX985,0)/Inputs!$B$10)*DCF!G$6</f>
        <v>1519.0279596229052</v>
      </c>
      <c r="CG985" s="15">
        <f ca="1">(AZ985*DCF!H$10-DCF!H$5*MAX(AZ985*DCF!H$10,0)-MAX(AZ985-AY985,0)/Inputs!$B$10)*DCF!H$6</f>
        <v>2043.7084055204054</v>
      </c>
      <c r="CH985" s="15">
        <f ca="1">(BA985*DCF!I$10-DCF!I$5*MAX(BA985*DCF!I$10,0)-MAX(BA985-AZ985,0)/Inputs!$B$10)*DCF!I$6</f>
        <v>2449.1704670454751</v>
      </c>
      <c r="CI985" s="15">
        <f ca="1">(BB985*DCF!J$10-DCF!J$5*MAX(BB985*DCF!J$10,0)-MAX(BB985-BA985,0)/Inputs!$B$10)*DCF!J$6</f>
        <v>2800.7297940334697</v>
      </c>
      <c r="CJ985" s="15">
        <f ca="1">(BC985*DCF!K$10-DCF!K$5*MAX(BC985*DCF!K$10,0)-MAX(BC985-BB985,0)/Inputs!$B$10)*DCF!K$6</f>
        <v>3911.1562140649003</v>
      </c>
      <c r="CK985" s="15">
        <f ca="1">(BD985*DCF!L$10-DCF!L$5*MAX(BD985*DCF!L$10,0)-MAX(BD985-BC985,0)/Inputs!$B$10)*DCF!L$6</f>
        <v>4897.4633462019719</v>
      </c>
      <c r="CL985" s="15">
        <f ca="1">(BE985*DCF!M$10-DCF!M$5*MAX(BE985*DCF!M$10,0)-MAX(BE985-BD985,0)/Inputs!$B$10)*DCF!M$6</f>
        <v>6301.9955790843114</v>
      </c>
      <c r="CM985" s="15">
        <f ca="1">(BF985*DCF!C$28-DCF!C$5*MAX(BF985*DCF!C$28,0)-MAX(BF985-Inputs!$B$13,0)/Inputs!$B$17)*DCF!C$6</f>
        <v>2915.7419710918293</v>
      </c>
      <c r="CN985" s="15">
        <f ca="1">(BG985*DCF!D$28-DCF!D$5*MAX(BG985*DCF!D$28,0)-MAX(BG985-BF985,0)/Inputs!$B$17)*DCF!D$6</f>
        <v>3310.716665864642</v>
      </c>
      <c r="CO985" s="15">
        <f ca="1">(BH985*DCF!E$28-DCF!E$5*MAX(BH985*DCF!E$28,0)-MAX(BH985-BG985,0)/Inputs!$B$17)*DCF!E$6</f>
        <v>4768.0465736383821</v>
      </c>
      <c r="CP985" s="15">
        <f ca="1">(BI985*DCF!F$28-DCF!F$5*MAX(BI985*DCF!F$28,0)-MAX(BI985-BH985,0)/Inputs!$B$17)*DCF!F$6</f>
        <v>5048.7337996539554</v>
      </c>
      <c r="CQ985" s="15">
        <f ca="1">(BJ985*DCF!G$28-DCF!G$5*MAX(BJ985*DCF!G$28,0)-MAX(BJ985-BI985,0)/Inputs!$B$17)*DCF!G$6</f>
        <v>5617.8229707063228</v>
      </c>
      <c r="CR985" s="15">
        <f ca="1">(BK985*DCF!H$28-DCF!H$5*MAX(BK985*DCF!H$28,0)-MAX(BK985-BJ985,0)/Inputs!$B$17)*DCF!H$6</f>
        <v>7353.668453149915</v>
      </c>
      <c r="CS985" s="15">
        <f ca="1">(BL985*DCF!I$28-DCF!I$5*MAX(BL985*DCF!I$28,0)-MAX(BL985-BK985,0)/Inputs!$B$17)*DCF!I$6</f>
        <v>10235.725202457483</v>
      </c>
      <c r="CT985" s="15">
        <f ca="1">(BM985*DCF!J$28-DCF!J$5*MAX(BM985*DCF!J$28,0)-MAX(BM985-BL985,0)/Inputs!$B$17)*DCF!J$6</f>
        <v>13494.66610048761</v>
      </c>
      <c r="CU985" s="15">
        <f ca="1">(BN985*DCF!K$28-DCF!K$5*MAX(BN985*DCF!K$28,0)-MAX(BN985-BM985,0)/Inputs!$B$17)*DCF!K$6</f>
        <v>14472.668098603832</v>
      </c>
      <c r="CV985" s="15">
        <f ca="1">(BO985*DCF!L$28-DCF!L$5*MAX(BO985*DCF!L$28,0)-MAX(BO985-BN985,0)/Inputs!$B$17)*DCF!L$6</f>
        <v>15283.746802203472</v>
      </c>
      <c r="CW985" s="15">
        <f ca="1">(BP985*DCF!M$28-DCF!M$5*MAX(BP985*DCF!M$28,0)-MAX(BP985-BO985,0)/Inputs!$B$17)*DCF!M$6</f>
        <v>17776.580934917227</v>
      </c>
      <c r="CX985" s="15">
        <f ca="1">(BQ985*DCF!C$46-DCF!C$5*MAX(BQ985*DCF!C$46,0)-MAX(BQ985-Inputs!$B$20,0)/Inputs!$B$24)*DCF!C$6</f>
        <v>-934.89476646630692</v>
      </c>
      <c r="CY985" s="15">
        <f ca="1">(BR985*DCF!D$46-DCF!D$5*MAX(BR985*DCF!D$46,0)-MAX(BR985-BQ985,0)/Inputs!$B$24)*DCF!D$6</f>
        <v>-1017.6239796342949</v>
      </c>
      <c r="CZ985" s="15">
        <f ca="1">(BS985*DCF!E$46-DCF!E$5*MAX(BS985*DCF!E$46,0)-MAX(BS985-BR985,0)/Inputs!$B$24)*DCF!E$6</f>
        <v>-620.59245458482451</v>
      </c>
      <c r="DA985" s="15">
        <f ca="1">(BT985*DCF!F$46-DCF!F$5*MAX(BT985*DCF!F$46,0)-MAX(BT985-BS985,0)/Inputs!$B$24)*DCF!F$6</f>
        <v>-1156.0411418122967</v>
      </c>
      <c r="DB985" s="15">
        <f ca="1">(BU985*DCF!G$46-DCF!G$5*MAX(BU985*DCF!G$46,0)-MAX(BU985-BT985,0)/Inputs!$B$24)*DCF!G$6</f>
        <v>-724.12237016323616</v>
      </c>
      <c r="DC985" s="15">
        <f ca="1">(BV985*DCF!H$46-DCF!H$5*MAX(BV985*DCF!H$46,0)-MAX(BV985-BU985,0)/Inputs!$B$24)*DCF!H$6</f>
        <v>-316.40181491361506</v>
      </c>
      <c r="DD985" s="15">
        <f ca="1">(BW985*DCF!I$46-DCF!I$5*MAX(BW985*DCF!I$46,0)-MAX(BW985-BV985,0)/Inputs!$B$24)*DCF!I$6</f>
        <v>-141.24321828727352</v>
      </c>
      <c r="DE985" s="15">
        <f ca="1">(BX985*DCF!J$46-DCF!J$5*MAX(BX985*DCF!J$46,0)-MAX(BX985-BW985,0)/Inputs!$B$24)*DCF!J$6</f>
        <v>-202.74800785545256</v>
      </c>
      <c r="DF985" s="15">
        <f ca="1">(BY985*DCF!K$46-DCF!K$5*MAX(BY985*DCF!K$46,0)-MAX(BY985-BX985,0)/Inputs!$B$24)*DCF!K$6</f>
        <v>-40.792380340971327</v>
      </c>
      <c r="DG985" s="15">
        <f ca="1">(BZ985*DCF!L$46-DCF!L$5*MAX(BZ985*DCF!L$46,0)-MAX(BZ985-BY985,0)/Inputs!$B$24)*DCF!L$6</f>
        <v>385.52404202970172</v>
      </c>
      <c r="DH985" s="15">
        <f ca="1">(CA985*DCF!M$46-DCF!M$5*MAX(CA985*DCF!M$46,0)-MAX(CA985-BZ985,0)/Inputs!$B$24)*DCF!M$6</f>
        <v>664.44981987680364</v>
      </c>
      <c r="DI985" s="15">
        <f ca="1">SUM(CB985:CL985)+BE985*DCF!M$10*(1+Inputs!$B$30)*(1-Inputs!$B$33)*(1-Inputs!$B$30/Inputs!$B$31)/(Inputs!$B$29-Inputs!$B$30)*DCF!M$6</f>
        <v>190572.54646915448</v>
      </c>
      <c r="DJ985" s="15">
        <f ca="1">SUM(CM985:CW985)+BP985*DCF!M$28*(1+Inputs!$B$30)*(1-Inputs!$B$33)*(1-Inputs!$B$30/Inputs!$B$31)/(Inputs!$B$29-Inputs!$B$30)*DCF!M$6</f>
        <v>529467.99010110088</v>
      </c>
      <c r="DK985" s="15">
        <f ca="1">SUM(CX985:DH985)+CA985*DCF!M$46*(1+Inputs!$B$30)*(1-Inputs!$B$33)*(1-Inputs!$B$30/Inputs!$B$31)/(Inputs!$B$29-Inputs!$B$30)*DCF!M$6</f>
        <v>42355.970430467511</v>
      </c>
      <c r="DM985" s="15">
        <f ca="1">DI985+DJ985+DK985+Inputs!$B$34+Inputs!$B$36-Inputs!$B$35</f>
        <v>839247.50700072292</v>
      </c>
    </row>
    <row r="986" spans="1:117" x14ac:dyDescent="0.75">
      <c r="A986" s="11">
        <v>973</v>
      </c>
      <c r="C986" s="24">
        <f t="shared" ca="1" si="577"/>
        <v>0.89378954707109803</v>
      </c>
      <c r="D986" s="24">
        <f t="shared" ca="1" si="577"/>
        <v>0.83474179115323011</v>
      </c>
      <c r="E986" s="24">
        <f t="shared" ca="1" si="577"/>
        <v>-0.38805383760445933</v>
      </c>
      <c r="F986" s="24">
        <f t="shared" ca="1" si="577"/>
        <v>-0.92560793284844201</v>
      </c>
      <c r="G986" s="24">
        <f t="shared" ca="1" si="577"/>
        <v>1.1771788939841537</v>
      </c>
      <c r="H986" s="24">
        <f t="shared" ca="1" si="577"/>
        <v>-0.60452578053116923</v>
      </c>
      <c r="I986" s="24">
        <f t="shared" ca="1" si="577"/>
        <v>0.65366892608740812</v>
      </c>
      <c r="J986" s="24">
        <f t="shared" ca="1" si="577"/>
        <v>-1.5006052656999689</v>
      </c>
      <c r="K986" s="24">
        <f t="shared" ca="1" si="577"/>
        <v>-1.5559109269607001</v>
      </c>
      <c r="L986" s="24">
        <f t="shared" ca="1" si="577"/>
        <v>0.87656155106798561</v>
      </c>
      <c r="M986" s="24">
        <f t="shared" ca="1" si="577"/>
        <v>1.4210002343930617</v>
      </c>
      <c r="N986" s="24">
        <f ca="1">SQRT(Inputs!$B$38)*C986+SQRT(1-Inputs!$B$38)*_xlfn.NORM.S.INV(RAND())</f>
        <v>-0.77224611880114402</v>
      </c>
      <c r="O986" s="24">
        <f ca="1">SQRT(Inputs!$B$38)*D986+SQRT(1-Inputs!$B$38)*_xlfn.NORM.S.INV(RAND())</f>
        <v>-0.47548423637456849</v>
      </c>
      <c r="P986" s="24">
        <f ca="1">SQRT(Inputs!$B$38)*E986+SQRT(1-Inputs!$B$38)*_xlfn.NORM.S.INV(RAND())</f>
        <v>-0.98509296014209757</v>
      </c>
      <c r="Q986" s="24">
        <f ca="1">SQRT(Inputs!$B$38)*F986+SQRT(1-Inputs!$B$38)*_xlfn.NORM.S.INV(RAND())</f>
        <v>0.14825041444627696</v>
      </c>
      <c r="R986" s="24">
        <f ca="1">SQRT(Inputs!$B$38)*G986+SQRT(1-Inputs!$B$38)*_xlfn.NORM.S.INV(RAND())</f>
        <v>1.5303699849431636</v>
      </c>
      <c r="S986" s="24">
        <f ca="1">SQRT(Inputs!$B$38)*H986+SQRT(1-Inputs!$B$38)*_xlfn.NORM.S.INV(RAND())</f>
        <v>-0.56085495998701562</v>
      </c>
      <c r="T986" s="24">
        <f ca="1">SQRT(Inputs!$B$38)*I986+SQRT(1-Inputs!$B$38)*_xlfn.NORM.S.INV(RAND())</f>
        <v>0.78473433509858737</v>
      </c>
      <c r="U986" s="24">
        <f ca="1">SQRT(Inputs!$B$38)*J986+SQRT(1-Inputs!$B$38)*_xlfn.NORM.S.INV(RAND())</f>
        <v>-0.86291117050457389</v>
      </c>
      <c r="V986" s="24">
        <f ca="1">SQRT(Inputs!$B$38)*K986+SQRT(1-Inputs!$B$38)*_xlfn.NORM.S.INV(RAND())</f>
        <v>-1.3175248853654924</v>
      </c>
      <c r="W986" s="24">
        <f ca="1">SQRT(Inputs!$B$38)*L986+SQRT(1-Inputs!$B$38)*_xlfn.NORM.S.INV(RAND())</f>
        <v>1.3876895716136106</v>
      </c>
      <c r="X986" s="24">
        <f ca="1">SQRT(Inputs!$B$38)*M986+SQRT(1-Inputs!$B$38)*_xlfn.NORM.S.INV(RAND())</f>
        <v>-4.8567818294196652E-2</v>
      </c>
      <c r="Y986" s="24">
        <f ca="1">SQRT(Inputs!$B$38)*C986+SQRT(1-Inputs!$B$38)*_xlfn.NORM.S.INV(RAND())</f>
        <v>-0.84521195071398147</v>
      </c>
      <c r="Z986" s="24">
        <f ca="1">SQRT(Inputs!$B$38)*D986+SQRT(1-Inputs!$B$38)*_xlfn.NORM.S.INV(RAND())</f>
        <v>-0.27477708528667877</v>
      </c>
      <c r="AA986" s="24">
        <f ca="1">SQRT(Inputs!$B$38)*E986+SQRT(1-Inputs!$B$38)*_xlfn.NORM.S.INV(RAND())</f>
        <v>-1.1661773106952802</v>
      </c>
      <c r="AB986" s="24">
        <f ca="1">SQRT(Inputs!$B$38)*F986+SQRT(1-Inputs!$B$38)*_xlfn.NORM.S.INV(RAND())</f>
        <v>-0.45897578288478064</v>
      </c>
      <c r="AC986" s="24">
        <f ca="1">SQRT(Inputs!$B$38)*G986+SQRT(1-Inputs!$B$38)*_xlfn.NORM.S.INV(RAND())</f>
        <v>-0.38950501239795332</v>
      </c>
      <c r="AD986" s="24">
        <f ca="1">SQRT(Inputs!$B$38)*H986+SQRT(1-Inputs!$B$38)*_xlfn.NORM.S.INV(RAND())</f>
        <v>-1.5890148138004965</v>
      </c>
      <c r="AE986" s="24">
        <f ca="1">SQRT(Inputs!$B$38)*I986+SQRT(1-Inputs!$B$38)*_xlfn.NORM.S.INV(RAND())</f>
        <v>0.71048389793076905</v>
      </c>
      <c r="AF986" s="24">
        <f ca="1">SQRT(Inputs!$B$38)*J986+SQRT(1-Inputs!$B$38)*_xlfn.NORM.S.INV(RAND())</f>
        <v>-1.115199242972241</v>
      </c>
      <c r="AG986" s="24">
        <f ca="1">SQRT(Inputs!$B$38)*K986+SQRT(1-Inputs!$B$38)*_xlfn.NORM.S.INV(RAND())</f>
        <v>3.4149391971313836E-2</v>
      </c>
      <c r="AH986" s="24">
        <f ca="1">SQRT(Inputs!$B$38)*L986+SQRT(1-Inputs!$B$38)*_xlfn.NORM.S.INV(RAND())</f>
        <v>0.81059648508349436</v>
      </c>
      <c r="AI986" s="24">
        <f ca="1">SQRT(Inputs!$B$38)*M986+SQRT(1-Inputs!$B$38)*_xlfn.NORM.S.INV(RAND())</f>
        <v>0.45276541213874649</v>
      </c>
      <c r="AJ986" s="24">
        <f ca="1">SQRT(Inputs!$B$38)*C986+SQRT(1-Inputs!$B$38)*_xlfn.NORM.S.INV(RAND())</f>
        <v>-0.54781196773397611</v>
      </c>
      <c r="AK986" s="24">
        <f ca="1">SQRT(Inputs!$B$38)*D986+SQRT(1-Inputs!$B$38)*_xlfn.NORM.S.INV(RAND())</f>
        <v>0.49996725134898024</v>
      </c>
      <c r="AL986" s="24">
        <f ca="1">SQRT(Inputs!$B$38)*E986+SQRT(1-Inputs!$B$38)*_xlfn.NORM.S.INV(RAND())</f>
        <v>-0.65997754580028611</v>
      </c>
      <c r="AM986" s="24">
        <f ca="1">SQRT(Inputs!$B$38)*F986+SQRT(1-Inputs!$B$38)*_xlfn.NORM.S.INV(RAND())</f>
        <v>-0.53025851570389282</v>
      </c>
      <c r="AN986" s="24">
        <f ca="1">SQRT(Inputs!$B$38)*G986+SQRT(1-Inputs!$B$38)*_xlfn.NORM.S.INV(RAND())</f>
        <v>0.43092588508470731</v>
      </c>
      <c r="AO986" s="24">
        <f ca="1">SQRT(Inputs!$B$38)*H986+SQRT(1-Inputs!$B$38)*_xlfn.NORM.S.INV(RAND())</f>
        <v>0.67641214579570108</v>
      </c>
      <c r="AP986" s="24">
        <f ca="1">SQRT(Inputs!$B$38)*I986+SQRT(1-Inputs!$B$38)*_xlfn.NORM.S.INV(RAND())</f>
        <v>0.50891354145586409</v>
      </c>
      <c r="AQ986" s="24">
        <f ca="1">SQRT(Inputs!$B$38)*J986+SQRT(1-Inputs!$B$38)*_xlfn.NORM.S.INV(RAND())</f>
        <v>-0.95375058411629299</v>
      </c>
      <c r="AR986" s="24">
        <f ca="1">SQRT(Inputs!$B$38)*K986+SQRT(1-Inputs!$B$38)*_xlfn.NORM.S.INV(RAND())</f>
        <v>1.0559413021336619</v>
      </c>
      <c r="AS986" s="24">
        <f ca="1">SQRT(Inputs!$B$38)*L986+SQRT(1-Inputs!$B$38)*_xlfn.NORM.S.INV(RAND())</f>
        <v>0.49048192128197587</v>
      </c>
      <c r="AT986" s="24">
        <f ca="1">SQRT(Inputs!$B$38)*M986+SQRT(1-Inputs!$B$38)*_xlfn.NORM.S.INV(RAND())</f>
        <v>-0.43744228459343892</v>
      </c>
      <c r="AU986" s="15">
        <f ca="1">Inputs!$B$6*EXP($B$8-0.5*C$5^2+C$5*N986)</f>
        <v>4379.1352923539216</v>
      </c>
      <c r="AV986" s="15">
        <f t="shared" ca="1" si="547"/>
        <v>4970.5115605809424</v>
      </c>
      <c r="AW986" s="15">
        <f t="shared" ca="1" si="548"/>
        <v>5306.5818187729246</v>
      </c>
      <c r="AX986" s="15">
        <f t="shared" ca="1" si="549"/>
        <v>6599.9180291468756</v>
      </c>
      <c r="AY986" s="15">
        <f t="shared" ca="1" si="550"/>
        <v>9644.2161071981209</v>
      </c>
      <c r="AZ986" s="15">
        <f t="shared" ca="1" si="551"/>
        <v>11088.69685966376</v>
      </c>
      <c r="BA986" s="15">
        <f t="shared" ca="1" si="552"/>
        <v>14731.25764797068</v>
      </c>
      <c r="BB986" s="15">
        <f t="shared" ca="1" si="553"/>
        <v>16541.790576192168</v>
      </c>
      <c r="BC986" s="15">
        <f t="shared" ca="1" si="554"/>
        <v>17839.988592287871</v>
      </c>
      <c r="BD986" s="15">
        <f t="shared" ca="1" si="555"/>
        <v>24884.766177939295</v>
      </c>
      <c r="BE986" s="15">
        <f t="shared" ca="1" si="556"/>
        <v>30358.499236144453</v>
      </c>
      <c r="BF986" s="15">
        <f ca="1">Inputs!$B$13*EXP($B$9-0.5*C$6^2+C$6*Y986)</f>
        <v>11697.236707717113</v>
      </c>
      <c r="BG986" s="15">
        <f t="shared" ca="1" si="557"/>
        <v>13566.261772642996</v>
      </c>
      <c r="BH986" s="15">
        <f t="shared" ca="1" si="558"/>
        <v>13660.454964472785</v>
      </c>
      <c r="BI986" s="15">
        <f t="shared" ca="1" si="559"/>
        <v>15581.852211287889</v>
      </c>
      <c r="BJ986" s="15">
        <f t="shared" ca="1" si="560"/>
        <v>18059.379940234972</v>
      </c>
      <c r="BK986" s="15">
        <f t="shared" ca="1" si="561"/>
        <v>17852.733912614443</v>
      </c>
      <c r="BL986" s="15">
        <f t="shared" ca="1" si="562"/>
        <v>24044.952590418066</v>
      </c>
      <c r="BM986" s="15">
        <f t="shared" ca="1" si="563"/>
        <v>25732.712002317414</v>
      </c>
      <c r="BN986" s="15">
        <f t="shared" ca="1" si="564"/>
        <v>31777.792581233</v>
      </c>
      <c r="BO986" s="15">
        <f t="shared" ca="1" si="565"/>
        <v>42962.532564343921</v>
      </c>
      <c r="BP986" s="15">
        <f t="shared" ca="1" si="566"/>
        <v>55662.113047218932</v>
      </c>
      <c r="BQ986" s="15">
        <f ca="1">Inputs!$B$20*EXP($B$10-0.5*C$7^2+C$7*AJ986)</f>
        <v>3532.0342696466523</v>
      </c>
      <c r="BR986" s="15">
        <f t="shared" ca="1" si="567"/>
        <v>5617.210055747526</v>
      </c>
      <c r="BS986" s="15">
        <f t="shared" ca="1" si="568"/>
        <v>6363.9861434981322</v>
      </c>
      <c r="BT986" s="15">
        <f t="shared" ca="1" si="569"/>
        <v>7635.0690036972564</v>
      </c>
      <c r="BU986" s="15">
        <f t="shared" ca="1" si="570"/>
        <v>11744.187019068417</v>
      </c>
      <c r="BV986" s="15">
        <f t="shared" ca="1" si="571"/>
        <v>19029.366771092267</v>
      </c>
      <c r="BW986" s="15">
        <f t="shared" ca="1" si="572"/>
        <v>29574.334870170165</v>
      </c>
      <c r="BX986" s="15">
        <f t="shared" ca="1" si="573"/>
        <v>34165.614488988824</v>
      </c>
      <c r="BY986" s="15">
        <f t="shared" ca="1" si="574"/>
        <v>58589.462868325005</v>
      </c>
      <c r="BZ986" s="15">
        <f t="shared" ca="1" si="575"/>
        <v>89966.25405360524</v>
      </c>
      <c r="CA986" s="15">
        <f t="shared" ca="1" si="576"/>
        <v>116923.75676039812</v>
      </c>
      <c r="CB986" s="15">
        <f ca="1">(AU986*DCF!C$10-DCF!C$5*MAX(AU986*DCF!C$10,0)-MAX(AU986-Inputs!$B$6,0)/Inputs!$B$10)*DCF!C$6</f>
        <v>1047.2319399551586</v>
      </c>
      <c r="CC986" s="15">
        <f ca="1">(AV986*DCF!D$10-DCF!D$5*MAX(AV986*DCF!D$10,0)-MAX(AV986-AU986,0)/Inputs!$B$10)*DCF!D$6</f>
        <v>1067.336893190412</v>
      </c>
      <c r="CD986" s="15">
        <f ca="1">(AW986*DCF!E$10-DCF!E$5*MAX(AW986*DCF!E$10,0)-MAX(AW986-AV986,0)/Inputs!$B$10)*DCF!E$6</f>
        <v>1149.5083289037266</v>
      </c>
      <c r="CE986" s="15">
        <f ca="1">(AX986*DCF!F$10-DCF!F$5*MAX(AX986*DCF!F$10,0)-MAX(AX986-AW986,0)/Inputs!$B$10)*DCF!F$6</f>
        <v>1171.6403877705775</v>
      </c>
      <c r="CF986" s="15">
        <f ca="1">(AY986*DCF!G$10-DCF!G$5*MAX(AY986*DCF!G$10,0)-MAX(AY986-AX986,0)/Inputs!$B$10)*DCF!G$6</f>
        <v>1401.9261251919777</v>
      </c>
      <c r="CG986" s="15">
        <f ca="1">(AZ986*DCF!H$10-DCF!H$5*MAX(AZ986*DCF!H$10,0)-MAX(AZ986-AY986,0)/Inputs!$B$10)*DCF!H$6</f>
        <v>1896.3849956838428</v>
      </c>
      <c r="CH986" s="15">
        <f ca="1">(BA986*DCF!I$10-DCF!I$5*MAX(BA986*DCF!I$10,0)-MAX(BA986-AZ986,0)/Inputs!$B$10)*DCF!I$6</f>
        <v>2093.3557812919275</v>
      </c>
      <c r="CI986" s="15">
        <f ca="1">(BB986*DCF!J$10-DCF!J$5*MAX(BB986*DCF!J$10,0)-MAX(BB986-BA986,0)/Inputs!$B$10)*DCF!J$6</f>
        <v>2564.2532151099736</v>
      </c>
      <c r="CJ986" s="15">
        <f ca="1">(BC986*DCF!K$10-DCF!K$5*MAX(BC986*DCF!K$10,0)-MAX(BC986-BB986,0)/Inputs!$B$10)*DCF!K$6</f>
        <v>2690.2236914456907</v>
      </c>
      <c r="CK986" s="15">
        <f ca="1">(BD986*DCF!L$10-DCF!L$5*MAX(BD986*DCF!L$10,0)-MAX(BD986-BC986,0)/Inputs!$B$10)*DCF!L$6</f>
        <v>2842.0921408149029</v>
      </c>
      <c r="CL986" s="15">
        <f ca="1">(BE986*DCF!M$10-DCF!M$5*MAX(BE986*DCF!M$10,0)-MAX(BE986-BD986,0)/Inputs!$B$10)*DCF!M$6</f>
        <v>3630.0810003299462</v>
      </c>
      <c r="CM986" s="15">
        <f ca="1">(BF986*DCF!C$28-DCF!C$5*MAX(BF986*DCF!C$28,0)-MAX(BF986-Inputs!$B$13,0)/Inputs!$B$17)*DCF!C$6</f>
        <v>3498.2717308231931</v>
      </c>
      <c r="CN986" s="15">
        <f ca="1">(BG986*DCF!D$28-DCF!D$5*MAX(BG986*DCF!D$28,0)-MAX(BG986-BF986,0)/Inputs!$B$17)*DCF!D$6</f>
        <v>3596.8282412887861</v>
      </c>
      <c r="CO986" s="15">
        <f ca="1">(BH986*DCF!E$28-DCF!E$5*MAX(BH986*DCF!E$28,0)-MAX(BH986-BG986,0)/Inputs!$B$17)*DCF!E$6</f>
        <v>3850.319908496539</v>
      </c>
      <c r="CP986" s="15">
        <f ca="1">(BI986*DCF!F$28-DCF!F$5*MAX(BI986*DCF!F$28,0)-MAX(BI986-BH986,0)/Inputs!$B$17)*DCF!F$6</f>
        <v>3880.241697155514</v>
      </c>
      <c r="CQ986" s="15">
        <f ca="1">(BJ986*DCF!G$28-DCF!G$5*MAX(BJ986*DCF!G$28,0)-MAX(BJ986-BI986,0)/Inputs!$B$17)*DCF!G$6</f>
        <v>4268.9474525913456</v>
      </c>
      <c r="CR986" s="15">
        <f ca="1">(BK986*DCF!H$28-DCF!H$5*MAX(BK986*DCF!H$28,0)-MAX(BK986-BJ986,0)/Inputs!$B$17)*DCF!H$6</f>
        <v>4415.1780609501902</v>
      </c>
      <c r="CS986" s="15">
        <f ca="1">(BL986*DCF!I$28-DCF!I$5*MAX(BL986*DCF!I$28,0)-MAX(BL986-BK986,0)/Inputs!$B$17)*DCF!I$6</f>
        <v>4765.4704119894641</v>
      </c>
      <c r="CT986" s="15">
        <f ca="1">(BM986*DCF!J$28-DCF!J$5*MAX(BM986*DCF!J$28,0)-MAX(BM986-BL986,0)/Inputs!$B$17)*DCF!J$6</f>
        <v>5516.7479032100127</v>
      </c>
      <c r="CU986" s="15">
        <f ca="1">(BN986*DCF!K$28-DCF!K$5*MAX(BN986*DCF!K$28,0)-MAX(BN986-BM986,0)/Inputs!$B$17)*DCF!K$6</f>
        <v>5970.4951240545442</v>
      </c>
      <c r="CV986" s="15">
        <f ca="1">(BO986*DCF!L$28-DCF!L$5*MAX(BO986*DCF!L$28,0)-MAX(BO986-BN986,0)/Inputs!$B$17)*DCF!L$6</f>
        <v>7306.3550452318204</v>
      </c>
      <c r="CW986" s="15">
        <f ca="1">(BP986*DCF!M$28-DCF!M$5*MAX(BP986*DCF!M$28,0)-MAX(BP986-BO986,0)/Inputs!$B$17)*DCF!M$6</f>
        <v>9145.3957733947409</v>
      </c>
      <c r="CX986" s="15">
        <f ca="1">(BQ986*DCF!C$46-DCF!C$5*MAX(BQ986*DCF!C$46,0)-MAX(BQ986-Inputs!$B$20,0)/Inputs!$B$24)*DCF!C$6</f>
        <v>-968.61496742262284</v>
      </c>
      <c r="CY986" s="15">
        <f ca="1">(BR986*DCF!D$46-DCF!D$5*MAX(BR986*DCF!D$46,0)-MAX(BR986-BQ986,0)/Inputs!$B$24)*DCF!D$6</f>
        <v>-1848.4539608829889</v>
      </c>
      <c r="CZ986" s="15">
        <f ca="1">(BS986*DCF!E$46-DCF!E$5*MAX(BS986*DCF!E$46,0)-MAX(BS986-BR986,0)/Inputs!$B$24)*DCF!E$6</f>
        <v>-1046.9110173706197</v>
      </c>
      <c r="DA986" s="15">
        <f ca="1">(BT986*DCF!F$46-DCF!F$5*MAX(BT986*DCF!F$46,0)-MAX(BT986-BS986,0)/Inputs!$B$24)*DCF!F$6</f>
        <v>-1018.8754488307559</v>
      </c>
      <c r="DB986" s="15">
        <f ca="1">(BU986*DCF!G$46-DCF!G$5*MAX(BU986*DCF!G$46,0)-MAX(BU986-BT986,0)/Inputs!$B$24)*DCF!G$6</f>
        <v>-1777.2773617530936</v>
      </c>
      <c r="DC986" s="15">
        <f ca="1">(BV986*DCF!H$46-DCF!H$5*MAX(BV986*DCF!H$46,0)-MAX(BV986-BU986,0)/Inputs!$B$24)*DCF!H$6</f>
        <v>-2263.824970904489</v>
      </c>
      <c r="DD986" s="15">
        <f ca="1">(BW986*DCF!I$46-DCF!I$5*MAX(BW986*DCF!I$46,0)-MAX(BW986-BV986,0)/Inputs!$B$24)*DCF!I$6</f>
        <v>-2344.0216774009182</v>
      </c>
      <c r="DE986" s="15">
        <f ca="1">(BX986*DCF!J$46-DCF!J$5*MAX(BX986*DCF!J$46,0)-MAX(BX986-BW986,0)/Inputs!$B$24)*DCF!J$6</f>
        <v>215.62067681040776</v>
      </c>
      <c r="DF986" s="15">
        <f ca="1">(BY986*DCF!K$46-DCF!K$5*MAX(BY986*DCF!K$46,0)-MAX(BY986-BX986,0)/Inputs!$B$24)*DCF!K$6</f>
        <v>-2636.3667762770388</v>
      </c>
      <c r="DG986" s="15">
        <f ca="1">(BZ986*DCF!L$46-DCF!L$5*MAX(BZ986*DCF!L$46,0)-MAX(BZ986-BY986,0)/Inputs!$B$24)*DCF!L$6</f>
        <v>-881.72077870623491</v>
      </c>
      <c r="DH986" s="15">
        <f ca="1">(CA986*DCF!M$46-DCF!M$5*MAX(CA986*DCF!M$46,0)-MAX(CA986-BZ986,0)/Inputs!$B$24)*DCF!M$6</f>
        <v>3530.7305030418693</v>
      </c>
      <c r="DI986" s="15">
        <f ca="1">SUM(CB986:CL986)+BE986*DCF!M$10*(1+Inputs!$B$30)*(1-Inputs!$B$33)*(1-Inputs!$B$30/Inputs!$B$31)/(Inputs!$B$29-Inputs!$B$30)*DCF!M$6</f>
        <v>106042.13932347053</v>
      </c>
      <c r="DJ986" s="15">
        <f ca="1">SUM(CM986:CW986)+BP986*DCF!M$28*(1+Inputs!$B$30)*(1-Inputs!$B$33)*(1-Inputs!$B$30/Inputs!$B$31)/(Inputs!$B$29-Inputs!$B$30)*DCF!M$6</f>
        <v>262758.78023672651</v>
      </c>
      <c r="DK986" s="15">
        <f ca="1">SUM(CX986:DH986)+CA986*DCF!M$46*(1+Inputs!$B$30)*(1-Inputs!$B$33)*(1-Inputs!$B$30/Inputs!$B$31)/(Inputs!$B$29-Inputs!$B$30)*DCF!M$6</f>
        <v>169738.26267630656</v>
      </c>
      <c r="DM986" s="15">
        <f ca="1">DI986+DJ986+DK986+Inputs!$B$34+Inputs!$B$36-Inputs!$B$35</f>
        <v>615390.18223650358</v>
      </c>
    </row>
    <row r="987" spans="1:117" x14ac:dyDescent="0.75">
      <c r="A987" s="11">
        <v>974</v>
      </c>
      <c r="C987" s="24">
        <f t="shared" ca="1" si="577"/>
        <v>1.057466046620239</v>
      </c>
      <c r="D987" s="24">
        <f t="shared" ca="1" si="577"/>
        <v>0.81038697674277849</v>
      </c>
      <c r="E987" s="24">
        <f t="shared" ca="1" si="577"/>
        <v>0.13498047362114224</v>
      </c>
      <c r="F987" s="24">
        <f t="shared" ca="1" si="577"/>
        <v>0.87259574893825231</v>
      </c>
      <c r="G987" s="24">
        <f t="shared" ca="1" si="577"/>
        <v>0.36704495028375433</v>
      </c>
      <c r="H987" s="24">
        <f t="shared" ca="1" si="577"/>
        <v>-1.4189933500668861</v>
      </c>
      <c r="I987" s="24">
        <f t="shared" ca="1" si="577"/>
        <v>-0.22269024082960201</v>
      </c>
      <c r="J987" s="24">
        <f t="shared" ca="1" si="577"/>
        <v>0.48322126568073526</v>
      </c>
      <c r="K987" s="24">
        <f t="shared" ca="1" si="577"/>
        <v>0.64817774168224929</v>
      </c>
      <c r="L987" s="24">
        <f t="shared" ca="1" si="577"/>
        <v>2.4722602368641104</v>
      </c>
      <c r="M987" s="24">
        <f t="shared" ca="1" si="577"/>
        <v>-0.50536357354188688</v>
      </c>
      <c r="N987" s="24">
        <f ca="1">SQRT(Inputs!$B$38)*C987+SQRT(1-Inputs!$B$38)*_xlfn.NORM.S.INV(RAND())</f>
        <v>1.2234917968777488</v>
      </c>
      <c r="O987" s="24">
        <f ca="1">SQRT(Inputs!$B$38)*D987+SQRT(1-Inputs!$B$38)*_xlfn.NORM.S.INV(RAND())</f>
        <v>0.44576737477902539</v>
      </c>
      <c r="P987" s="24">
        <f ca="1">SQRT(Inputs!$B$38)*E987+SQRT(1-Inputs!$B$38)*_xlfn.NORM.S.INV(RAND())</f>
        <v>-2.7771610823769194E-2</v>
      </c>
      <c r="Q987" s="24">
        <f ca="1">SQRT(Inputs!$B$38)*F987+SQRT(1-Inputs!$B$38)*_xlfn.NORM.S.INV(RAND())</f>
        <v>-0.43212453727043643</v>
      </c>
      <c r="R987" s="24">
        <f ca="1">SQRT(Inputs!$B$38)*G987+SQRT(1-Inputs!$B$38)*_xlfn.NORM.S.INV(RAND())</f>
        <v>0.3251107994163327</v>
      </c>
      <c r="S987" s="24">
        <f ca="1">SQRT(Inputs!$B$38)*H987+SQRT(1-Inputs!$B$38)*_xlfn.NORM.S.INV(RAND())</f>
        <v>-1.4810217557899077</v>
      </c>
      <c r="T987" s="24">
        <f ca="1">SQRT(Inputs!$B$38)*I987+SQRT(1-Inputs!$B$38)*_xlfn.NORM.S.INV(RAND())</f>
        <v>0.14506486367355531</v>
      </c>
      <c r="U987" s="24">
        <f ca="1">SQRT(Inputs!$B$38)*J987+SQRT(1-Inputs!$B$38)*_xlfn.NORM.S.INV(RAND())</f>
        <v>0.78234974366176779</v>
      </c>
      <c r="V987" s="24">
        <f ca="1">SQRT(Inputs!$B$38)*K987+SQRT(1-Inputs!$B$38)*_xlfn.NORM.S.INV(RAND())</f>
        <v>1.0015815156553669</v>
      </c>
      <c r="W987" s="24">
        <f ca="1">SQRT(Inputs!$B$38)*L987+SQRT(1-Inputs!$B$38)*_xlfn.NORM.S.INV(RAND())</f>
        <v>1.0694588563349217</v>
      </c>
      <c r="X987" s="24">
        <f ca="1">SQRT(Inputs!$B$38)*M987+SQRT(1-Inputs!$B$38)*_xlfn.NORM.S.INV(RAND())</f>
        <v>0.27433111964850992</v>
      </c>
      <c r="Y987" s="24">
        <f ca="1">SQRT(Inputs!$B$38)*C987+SQRT(1-Inputs!$B$38)*_xlfn.NORM.S.INV(RAND())</f>
        <v>8.0013286230333991E-2</v>
      </c>
      <c r="Z987" s="24">
        <f ca="1">SQRT(Inputs!$B$38)*D987+SQRT(1-Inputs!$B$38)*_xlfn.NORM.S.INV(RAND())</f>
        <v>-0.72003572896532864</v>
      </c>
      <c r="AA987" s="24">
        <f ca="1">SQRT(Inputs!$B$38)*E987+SQRT(1-Inputs!$B$38)*_xlfn.NORM.S.INV(RAND())</f>
        <v>0.61584934366694921</v>
      </c>
      <c r="AB987" s="24">
        <f ca="1">SQRT(Inputs!$B$38)*F987+SQRT(1-Inputs!$B$38)*_xlfn.NORM.S.INV(RAND())</f>
        <v>0.98138167262069553</v>
      </c>
      <c r="AC987" s="24">
        <f ca="1">SQRT(Inputs!$B$38)*G987+SQRT(1-Inputs!$B$38)*_xlfn.NORM.S.INV(RAND())</f>
        <v>-0.88038791060053723</v>
      </c>
      <c r="AD987" s="24">
        <f ca="1">SQRT(Inputs!$B$38)*H987+SQRT(1-Inputs!$B$38)*_xlfn.NORM.S.INV(RAND())</f>
        <v>-2.1594953498448382</v>
      </c>
      <c r="AE987" s="24">
        <f ca="1">SQRT(Inputs!$B$38)*I987+SQRT(1-Inputs!$B$38)*_xlfn.NORM.S.INV(RAND())</f>
        <v>0.32570749638726881</v>
      </c>
      <c r="AF987" s="24">
        <f ca="1">SQRT(Inputs!$B$38)*J987+SQRT(1-Inputs!$B$38)*_xlfn.NORM.S.INV(RAND())</f>
        <v>1.2460748807275597</v>
      </c>
      <c r="AG987" s="24">
        <f ca="1">SQRT(Inputs!$B$38)*K987+SQRT(1-Inputs!$B$38)*_xlfn.NORM.S.INV(RAND())</f>
        <v>1.792049527717019</v>
      </c>
      <c r="AH987" s="24">
        <f ca="1">SQRT(Inputs!$B$38)*L987+SQRT(1-Inputs!$B$38)*_xlfn.NORM.S.INV(RAND())</f>
        <v>0.66093144404652659</v>
      </c>
      <c r="AI987" s="24">
        <f ca="1">SQRT(Inputs!$B$38)*M987+SQRT(1-Inputs!$B$38)*_xlfn.NORM.S.INV(RAND())</f>
        <v>-0.89291662055647714</v>
      </c>
      <c r="AJ987" s="24">
        <f ca="1">SQRT(Inputs!$B$38)*C987+SQRT(1-Inputs!$B$38)*_xlfn.NORM.S.INV(RAND())</f>
        <v>2.5863956012575189</v>
      </c>
      <c r="AK987" s="24">
        <f ca="1">SQRT(Inputs!$B$38)*D987+SQRT(1-Inputs!$B$38)*_xlfn.NORM.S.INV(RAND())</f>
        <v>0.81228624602776922</v>
      </c>
      <c r="AL987" s="24">
        <f ca="1">SQRT(Inputs!$B$38)*E987+SQRT(1-Inputs!$B$38)*_xlfn.NORM.S.INV(RAND())</f>
        <v>0.60688205831566222</v>
      </c>
      <c r="AM987" s="24">
        <f ca="1">SQRT(Inputs!$B$38)*F987+SQRT(1-Inputs!$B$38)*_xlfn.NORM.S.INV(RAND())</f>
        <v>1.0083485837506792</v>
      </c>
      <c r="AN987" s="24">
        <f ca="1">SQRT(Inputs!$B$38)*G987+SQRT(1-Inputs!$B$38)*_xlfn.NORM.S.INV(RAND())</f>
        <v>1.3803516040565234E-2</v>
      </c>
      <c r="AO987" s="24">
        <f ca="1">SQRT(Inputs!$B$38)*H987+SQRT(1-Inputs!$B$38)*_xlfn.NORM.S.INV(RAND())</f>
        <v>-0.2518463567607454</v>
      </c>
      <c r="AP987" s="24">
        <f ca="1">SQRT(Inputs!$B$38)*I987+SQRT(1-Inputs!$B$38)*_xlfn.NORM.S.INV(RAND())</f>
        <v>-8.0323797910944059E-2</v>
      </c>
      <c r="AQ987" s="24">
        <f ca="1">SQRT(Inputs!$B$38)*J987+SQRT(1-Inputs!$B$38)*_xlfn.NORM.S.INV(RAND())</f>
        <v>-0.2632398984897345</v>
      </c>
      <c r="AR987" s="24">
        <f ca="1">SQRT(Inputs!$B$38)*K987+SQRT(1-Inputs!$B$38)*_xlfn.NORM.S.INV(RAND())</f>
        <v>-1.13645781188718</v>
      </c>
      <c r="AS987" s="24">
        <f ca="1">SQRT(Inputs!$B$38)*L987+SQRT(1-Inputs!$B$38)*_xlfn.NORM.S.INV(RAND())</f>
        <v>0.78994847163086246</v>
      </c>
      <c r="AT987" s="24">
        <f ca="1">SQRT(Inputs!$B$38)*M987+SQRT(1-Inputs!$B$38)*_xlfn.NORM.S.INV(RAND())</f>
        <v>-0.43059891410167905</v>
      </c>
      <c r="AU987" s="15">
        <f ca="1">Inputs!$B$6*EXP($B$8-0.5*C$5^2+C$5*N987)</f>
        <v>6049.0880006188445</v>
      </c>
      <c r="AV987" s="15">
        <f t="shared" ca="1" si="547"/>
        <v>7861.9327216774409</v>
      </c>
      <c r="AW987" s="15">
        <f t="shared" ca="1" si="548"/>
        <v>9550.3922341816142</v>
      </c>
      <c r="AX987" s="15">
        <f t="shared" ca="1" si="549"/>
        <v>11047.273196922855</v>
      </c>
      <c r="AY987" s="15">
        <f t="shared" ca="1" si="550"/>
        <v>14023.367214609632</v>
      </c>
      <c r="AZ987" s="15">
        <f t="shared" ca="1" si="551"/>
        <v>14570.001309450581</v>
      </c>
      <c r="BA987" s="15">
        <f t="shared" ca="1" si="552"/>
        <v>18102.723846572073</v>
      </c>
      <c r="BB987" s="15">
        <f t="shared" ca="1" si="553"/>
        <v>23970.379198054408</v>
      </c>
      <c r="BC987" s="15">
        <f t="shared" ca="1" si="554"/>
        <v>32337.724752951708</v>
      </c>
      <c r="BD987" s="15">
        <f t="shared" ca="1" si="555"/>
        <v>43784.618703287037</v>
      </c>
      <c r="BE987" s="15">
        <f t="shared" ca="1" si="556"/>
        <v>55009.892058514153</v>
      </c>
      <c r="BF987" s="15">
        <f ca="1">Inputs!$B$13*EXP($B$9-0.5*C$6^2+C$6*Y987)</f>
        <v>14052.163945269027</v>
      </c>
      <c r="BG987" s="15">
        <f t="shared" ca="1" si="557"/>
        <v>15039.317900774451</v>
      </c>
      <c r="BH987" s="15">
        <f t="shared" ca="1" si="558"/>
        <v>20351.395156309336</v>
      </c>
      <c r="BI987" s="15">
        <f t="shared" ca="1" si="559"/>
        <v>28975.489684304113</v>
      </c>
      <c r="BJ987" s="15">
        <f t="shared" ca="1" si="560"/>
        <v>31288.480953019403</v>
      </c>
      <c r="BK987" s="15">
        <f t="shared" ca="1" si="561"/>
        <v>28619.100543064371</v>
      </c>
      <c r="BL987" s="15">
        <f t="shared" ca="1" si="562"/>
        <v>36670.733660287384</v>
      </c>
      <c r="BM987" s="15">
        <f t="shared" ca="1" si="563"/>
        <v>52622.947256636195</v>
      </c>
      <c r="BN987" s="15">
        <f t="shared" ca="1" si="564"/>
        <v>80223.496567814131</v>
      </c>
      <c r="BO987" s="15">
        <f t="shared" ca="1" si="565"/>
        <v>106588.97134263007</v>
      </c>
      <c r="BP987" s="15">
        <f t="shared" ca="1" si="566"/>
        <v>118568.45405880183</v>
      </c>
      <c r="BQ987" s="15">
        <f ca="1">Inputs!$B$20*EXP($B$10-0.5*C$7^2+C$7*AJ987)</f>
        <v>10735.147286781652</v>
      </c>
      <c r="BR987" s="15">
        <f t="shared" ca="1" si="567"/>
        <v>18852.971587526758</v>
      </c>
      <c r="BS987" s="15">
        <f t="shared" ca="1" si="568"/>
        <v>30732.973477868007</v>
      </c>
      <c r="BT987" s="15">
        <f t="shared" ca="1" si="569"/>
        <v>55205.325474735764</v>
      </c>
      <c r="BU987" s="15">
        <f t="shared" ca="1" si="570"/>
        <v>76763.924998073751</v>
      </c>
      <c r="BV987" s="15">
        <f t="shared" ca="1" si="571"/>
        <v>100909.54432996926</v>
      </c>
      <c r="BW987" s="15">
        <f t="shared" ca="1" si="572"/>
        <v>138439.91347655971</v>
      </c>
      <c r="BX987" s="15">
        <f t="shared" ca="1" si="573"/>
        <v>183676.9882668691</v>
      </c>
      <c r="BY987" s="15">
        <f t="shared" ca="1" si="574"/>
        <v>207069.3408513407</v>
      </c>
      <c r="BZ987" s="15">
        <f t="shared" ca="1" si="575"/>
        <v>335957.80659301265</v>
      </c>
      <c r="CA987" s="15">
        <f t="shared" ca="1" si="576"/>
        <v>437155.54697809089</v>
      </c>
      <c r="CB987" s="15">
        <f ca="1">(AU987*DCF!C$10-DCF!C$5*MAX(AU987*DCF!C$10,0)-MAX(AU987-Inputs!$B$6,0)/Inputs!$B$10)*DCF!C$6</f>
        <v>1035.324879491485</v>
      </c>
      <c r="CC987" s="15">
        <f ca="1">(AV987*DCF!D$10-DCF!D$5*MAX(AV987*DCF!D$10,0)-MAX(AV987-AU987,0)/Inputs!$B$10)*DCF!D$6</f>
        <v>1474.2780983497298</v>
      </c>
      <c r="CD987" s="15">
        <f ca="1">(AW987*DCF!E$10-DCF!E$5*MAX(AW987*DCF!E$10,0)-MAX(AW987-AV987,0)/Inputs!$B$10)*DCF!E$6</f>
        <v>1824.7225332668675</v>
      </c>
      <c r="CE987" s="15">
        <f ca="1">(AX987*DCF!F$10-DCF!F$5*MAX(AX987*DCF!F$10,0)-MAX(AX987-AW987,0)/Inputs!$B$10)*DCF!F$6</f>
        <v>2100.1383167193535</v>
      </c>
      <c r="CF987" s="15">
        <f ca="1">(AY987*DCF!G$10-DCF!G$5*MAX(AY987*DCF!G$10,0)-MAX(AY987-AX987,0)/Inputs!$B$10)*DCF!G$6</f>
        <v>2317.3157549078614</v>
      </c>
      <c r="CG987" s="15">
        <f ca="1">(AZ987*DCF!H$10-DCF!H$5*MAX(AZ987*DCF!H$10,0)-MAX(AZ987-AY987,0)/Inputs!$B$10)*DCF!H$6</f>
        <v>2731.7115217776968</v>
      </c>
      <c r="CH987" s="15">
        <f ca="1">(BA987*DCF!I$10-DCF!I$5*MAX(BA987*DCF!I$10,0)-MAX(BA987-AZ987,0)/Inputs!$B$10)*DCF!I$6</f>
        <v>2727.2169858926291</v>
      </c>
      <c r="CI987" s="15">
        <f ca="1">(BB987*DCF!J$10-DCF!J$5*MAX(BB987*DCF!J$10,0)-MAX(BB987-BA987,0)/Inputs!$B$10)*DCF!J$6</f>
        <v>3224.2262121225162</v>
      </c>
      <c r="CJ987" s="15">
        <f ca="1">(BC987*DCF!K$10-DCF!K$5*MAX(BC987*DCF!K$10,0)-MAX(BC987-BB987,0)/Inputs!$B$10)*DCF!K$6</f>
        <v>4034.553335094165</v>
      </c>
      <c r="CK987" s="15">
        <f ca="1">(BD987*DCF!L$10-DCF!L$5*MAX(BD987*DCF!L$10,0)-MAX(BD987-BC987,0)/Inputs!$B$10)*DCF!L$6</f>
        <v>5123.2843781836782</v>
      </c>
      <c r="CL987" s="15">
        <f ca="1">(BE987*DCF!M$10-DCF!M$5*MAX(BE987*DCF!M$10,0)-MAX(BE987-BD987,0)/Inputs!$B$10)*DCF!M$6</f>
        <v>6421.628426675119</v>
      </c>
      <c r="CM987" s="15">
        <f ca="1">(BF987*DCF!C$28-DCF!C$5*MAX(BF987*DCF!C$28,0)-MAX(BF987-Inputs!$B$13,0)/Inputs!$B$17)*DCF!C$6</f>
        <v>3673.1169764490764</v>
      </c>
      <c r="CN987" s="15">
        <f ca="1">(BG987*DCF!D$28-DCF!D$5*MAX(BG987*DCF!D$28,0)-MAX(BG987-BF987,0)/Inputs!$B$17)*DCF!D$6</f>
        <v>4218.820786408156</v>
      </c>
      <c r="CO987" s="15">
        <f ca="1">(BH987*DCF!E$28-DCF!E$5*MAX(BH987*DCF!E$28,0)-MAX(BH987-BG987,0)/Inputs!$B$17)*DCF!E$6</f>
        <v>4716.9401867545957</v>
      </c>
      <c r="CP987" s="15">
        <f ca="1">(BI987*DCF!F$28-DCF!F$5*MAX(BI987*DCF!F$28,0)-MAX(BI987-BH987,0)/Inputs!$B$17)*DCF!F$6</f>
        <v>6295.9294868656361</v>
      </c>
      <c r="CQ987" s="15">
        <f ca="1">(BJ987*DCF!G$28-DCF!G$5*MAX(BJ987*DCF!G$28,0)-MAX(BJ987-BI987,0)/Inputs!$B$17)*DCF!G$6</f>
        <v>7729.0114864476591</v>
      </c>
      <c r="CR987" s="15">
        <f ca="1">(BK987*DCF!H$28-DCF!H$5*MAX(BK987*DCF!H$28,0)-MAX(BK987-BJ987,0)/Inputs!$B$17)*DCF!H$6</f>
        <v>7077.8193110570437</v>
      </c>
      <c r="CS987" s="15">
        <f ca="1">(BL987*DCF!I$28-DCF!I$5*MAX(BL987*DCF!I$28,0)-MAX(BL987-BK987,0)/Inputs!$B$17)*DCF!I$6</f>
        <v>7467.5781997543327</v>
      </c>
      <c r="CT987" s="15">
        <f ca="1">(BM987*DCF!J$28-DCF!J$5*MAX(BM987*DCF!J$28,0)-MAX(BM987-BL987,0)/Inputs!$B$17)*DCF!J$6</f>
        <v>9624.1525952547327</v>
      </c>
      <c r="CU987" s="15">
        <f ca="1">(BN987*DCF!K$28-DCF!K$5*MAX(BN987*DCF!K$28,0)-MAX(BN987-BM987,0)/Inputs!$B$17)*DCF!K$6</f>
        <v>13561.157714764175</v>
      </c>
      <c r="CV987" s="15">
        <f ca="1">(BO987*DCF!L$28-DCF!L$5*MAX(BO987*DCF!L$28,0)-MAX(BO987-BN987,0)/Inputs!$B$17)*DCF!L$6</f>
        <v>18283.439637067739</v>
      </c>
      <c r="CW987" s="15">
        <f ca="1">(BP987*DCF!M$28-DCF!M$5*MAX(BP987*DCF!M$28,0)-MAX(BP987-BO987,0)/Inputs!$B$17)*DCF!M$6</f>
        <v>21056.530691289143</v>
      </c>
      <c r="CX987" s="15">
        <f ca="1">(BQ987*DCF!C$46-DCF!C$5*MAX(BQ987*DCF!C$46,0)-MAX(BQ987-Inputs!$B$20,0)/Inputs!$B$24)*DCF!C$6</f>
        <v>-5959.2244481166181</v>
      </c>
      <c r="CY987" s="15">
        <f ca="1">(BR987*DCF!D$46-DCF!D$5*MAX(BR987*DCF!D$46,0)-MAX(BR987-BQ987,0)/Inputs!$B$24)*DCF!D$6</f>
        <v>-6681.5708380783117</v>
      </c>
      <c r="CZ987" s="15">
        <f ca="1">(BS987*DCF!E$46-DCF!E$5*MAX(BS987*DCF!E$46,0)-MAX(BS987-BR987,0)/Inputs!$B$24)*DCF!E$6</f>
        <v>-8316.997317772777</v>
      </c>
      <c r="DA987" s="15">
        <f ca="1">(BT987*DCF!F$46-DCF!F$5*MAX(BT987*DCF!F$46,0)-MAX(BT987-BS987,0)/Inputs!$B$24)*DCF!F$6</f>
        <v>-12931.557827884159</v>
      </c>
      <c r="DB987" s="15">
        <f ca="1">(BU987*DCF!G$46-DCF!G$5*MAX(BU987*DCF!G$46,0)-MAX(BU987-BT987,0)/Inputs!$B$24)*DCF!G$6</f>
        <v>-9834.0737036718947</v>
      </c>
      <c r="DC987" s="15">
        <f ca="1">(BV987*DCF!H$46-DCF!H$5*MAX(BV987*DCF!H$46,0)-MAX(BV987-BU987,0)/Inputs!$B$24)*DCF!H$6</f>
        <v>-7503.1032647223356</v>
      </c>
      <c r="DD987" s="15">
        <f ca="1">(BW987*DCF!I$46-DCF!I$5*MAX(BW987*DCF!I$46,0)-MAX(BW987-BV987,0)/Inputs!$B$24)*DCF!I$6</f>
        <v>-7576.1936420375059</v>
      </c>
      <c r="DE987" s="15">
        <f ca="1">(BX987*DCF!J$46-DCF!J$5*MAX(BX987*DCF!J$46,0)-MAX(BX987-BW987,0)/Inputs!$B$24)*DCF!J$6</f>
        <v>-4291.3915843100067</v>
      </c>
      <c r="DF987" s="15">
        <f ca="1">(BY987*DCF!K$46-DCF!K$5*MAX(BY987*DCF!K$46,0)-MAX(BY987-BX987,0)/Inputs!$B$24)*DCF!K$6</f>
        <v>6097.9878049104827</v>
      </c>
      <c r="DG987" s="15">
        <f ca="1">(BZ987*DCF!L$46-DCF!L$5*MAX(BZ987*DCF!L$46,0)-MAX(BZ987-BY987,0)/Inputs!$B$24)*DCF!L$6</f>
        <v>-5944.6778130359608</v>
      </c>
      <c r="DH987" s="15">
        <f ca="1">(CA987*DCF!M$46-DCF!M$5*MAX(CA987*DCF!M$46,0)-MAX(CA987-BZ987,0)/Inputs!$B$24)*DCF!M$6</f>
        <v>13115.263905453028</v>
      </c>
      <c r="DI987" s="15">
        <f ca="1">SUM(CB987:CL987)+BE987*DCF!M$10*(1+Inputs!$B$30)*(1-Inputs!$B$33)*(1-Inputs!$B$30/Inputs!$B$31)/(Inputs!$B$29-Inputs!$B$30)*DCF!M$6</f>
        <v>186107.65747184132</v>
      </c>
      <c r="DJ987" s="15">
        <f ca="1">SUM(CM987:CW987)+BP987*DCF!M$28*(1+Inputs!$B$30)*(1-Inputs!$B$33)*(1-Inputs!$B$30/Inputs!$B$31)/(Inputs!$B$29-Inputs!$B$30)*DCF!M$6</f>
        <v>543674.5978069565</v>
      </c>
      <c r="DK987" s="15">
        <f ca="1">SUM(CX987:DH987)+CA987*DCF!M$46*(1+Inputs!$B$30)*(1-Inputs!$B$33)*(1-Inputs!$B$30/Inputs!$B$31)/(Inputs!$B$29-Inputs!$B$30)*DCF!M$6</f>
        <v>626068.72128389019</v>
      </c>
      <c r="DM987" s="15">
        <f ca="1">DI987+DJ987+DK987+Inputs!$B$34+Inputs!$B$36-Inputs!$B$35</f>
        <v>1432701.9765626881</v>
      </c>
    </row>
    <row r="988" spans="1:117" x14ac:dyDescent="0.75">
      <c r="A988" s="11">
        <v>975</v>
      </c>
      <c r="C988" s="24">
        <f t="shared" ca="1" si="577"/>
        <v>-0.19022192233051199</v>
      </c>
      <c r="D988" s="24">
        <f t="shared" ca="1" si="577"/>
        <v>6.5665055799475347E-2</v>
      </c>
      <c r="E988" s="24">
        <f t="shared" ca="1" si="577"/>
        <v>-0.96469569044917669</v>
      </c>
      <c r="F988" s="24">
        <f t="shared" ca="1" si="577"/>
        <v>-0.16041314026281103</v>
      </c>
      <c r="G988" s="24">
        <f t="shared" ca="1" si="577"/>
        <v>-0.30157168428926584</v>
      </c>
      <c r="H988" s="24">
        <f t="shared" ca="1" si="577"/>
        <v>0.61736460401711135</v>
      </c>
      <c r="I988" s="24">
        <f t="shared" ca="1" si="577"/>
        <v>-0.14635328951283788</v>
      </c>
      <c r="J988" s="24">
        <f t="shared" ca="1" si="577"/>
        <v>1.411607233572606</v>
      </c>
      <c r="K988" s="24">
        <f t="shared" ca="1" si="577"/>
        <v>-0.48605814902800121</v>
      </c>
      <c r="L988" s="24">
        <f t="shared" ca="1" si="577"/>
        <v>-0.86559811192396596</v>
      </c>
      <c r="M988" s="24">
        <f t="shared" ca="1" si="577"/>
        <v>-0.33900999243565738</v>
      </c>
      <c r="N988" s="24">
        <f ca="1">SQRT(Inputs!$B$38)*C988+SQRT(1-Inputs!$B$38)*_xlfn.NORM.S.INV(RAND())</f>
        <v>-1.5006729254240538</v>
      </c>
      <c r="O988" s="24">
        <f ca="1">SQRT(Inputs!$B$38)*D988+SQRT(1-Inputs!$B$38)*_xlfn.NORM.S.INV(RAND())</f>
        <v>-9.7630612744606882E-2</v>
      </c>
      <c r="P988" s="24">
        <f ca="1">SQRT(Inputs!$B$38)*E988+SQRT(1-Inputs!$B$38)*_xlfn.NORM.S.INV(RAND())</f>
        <v>-1.0751847761375846</v>
      </c>
      <c r="Q988" s="24">
        <f ca="1">SQRT(Inputs!$B$38)*F988+SQRT(1-Inputs!$B$38)*_xlfn.NORM.S.INV(RAND())</f>
        <v>0.475463977078184</v>
      </c>
      <c r="R988" s="24">
        <f ca="1">SQRT(Inputs!$B$38)*G988+SQRT(1-Inputs!$B$38)*_xlfn.NORM.S.INV(RAND())</f>
        <v>-1.8986842212041892</v>
      </c>
      <c r="S988" s="24">
        <f ca="1">SQRT(Inputs!$B$38)*H988+SQRT(1-Inputs!$B$38)*_xlfn.NORM.S.INV(RAND())</f>
        <v>0.27338604871881084</v>
      </c>
      <c r="T988" s="24">
        <f ca="1">SQRT(Inputs!$B$38)*I988+SQRT(1-Inputs!$B$38)*_xlfn.NORM.S.INV(RAND())</f>
        <v>-1.2358903530873371</v>
      </c>
      <c r="U988" s="24">
        <f ca="1">SQRT(Inputs!$B$38)*J988+SQRT(1-Inputs!$B$38)*_xlfn.NORM.S.INV(RAND())</f>
        <v>0.92186305259212897</v>
      </c>
      <c r="V988" s="24">
        <f ca="1">SQRT(Inputs!$B$38)*K988+SQRT(1-Inputs!$B$38)*_xlfn.NORM.S.INV(RAND())</f>
        <v>0.61481147704055039</v>
      </c>
      <c r="W988" s="24">
        <f ca="1">SQRT(Inputs!$B$38)*L988+SQRT(1-Inputs!$B$38)*_xlfn.NORM.S.INV(RAND())</f>
        <v>0.11863101217880584</v>
      </c>
      <c r="X988" s="24">
        <f ca="1">SQRT(Inputs!$B$38)*M988+SQRT(1-Inputs!$B$38)*_xlfn.NORM.S.INV(RAND())</f>
        <v>-4.3491330913553589E-2</v>
      </c>
      <c r="Y988" s="24">
        <f ca="1">SQRT(Inputs!$B$38)*C988+SQRT(1-Inputs!$B$38)*_xlfn.NORM.S.INV(RAND())</f>
        <v>2.0372437707246429</v>
      </c>
      <c r="Z988" s="24">
        <f ca="1">SQRT(Inputs!$B$38)*D988+SQRT(1-Inputs!$B$38)*_xlfn.NORM.S.INV(RAND())</f>
        <v>0.911498422938264</v>
      </c>
      <c r="AA988" s="24">
        <f ca="1">SQRT(Inputs!$B$38)*E988+SQRT(1-Inputs!$B$38)*_xlfn.NORM.S.INV(RAND())</f>
        <v>-0.22680545820762316</v>
      </c>
      <c r="AB988" s="24">
        <f ca="1">SQRT(Inputs!$B$38)*F988+SQRT(1-Inputs!$B$38)*_xlfn.NORM.S.INV(RAND())</f>
        <v>-0.86519469906506785</v>
      </c>
      <c r="AC988" s="24">
        <f ca="1">SQRT(Inputs!$B$38)*G988+SQRT(1-Inputs!$B$38)*_xlfn.NORM.S.INV(RAND())</f>
        <v>0.13907799463049539</v>
      </c>
      <c r="AD988" s="24">
        <f ca="1">SQRT(Inputs!$B$38)*H988+SQRT(1-Inputs!$B$38)*_xlfn.NORM.S.INV(RAND())</f>
        <v>-1.060419281738151</v>
      </c>
      <c r="AE988" s="24">
        <f ca="1">SQRT(Inputs!$B$38)*I988+SQRT(1-Inputs!$B$38)*_xlfn.NORM.S.INV(RAND())</f>
        <v>0.1375756297383316</v>
      </c>
      <c r="AF988" s="24">
        <f ca="1">SQRT(Inputs!$B$38)*J988+SQRT(1-Inputs!$B$38)*_xlfn.NORM.S.INV(RAND())</f>
        <v>-0.1901315434988613</v>
      </c>
      <c r="AG988" s="24">
        <f ca="1">SQRT(Inputs!$B$38)*K988+SQRT(1-Inputs!$B$38)*_xlfn.NORM.S.INV(RAND())</f>
        <v>0.70724184753849384</v>
      </c>
      <c r="AH988" s="24">
        <f ca="1">SQRT(Inputs!$B$38)*L988+SQRT(1-Inputs!$B$38)*_xlfn.NORM.S.INV(RAND())</f>
        <v>-0.67403514851006285</v>
      </c>
      <c r="AI988" s="24">
        <f ca="1">SQRT(Inputs!$B$38)*M988+SQRT(1-Inputs!$B$38)*_xlfn.NORM.S.INV(RAND())</f>
        <v>0.64368665876806397</v>
      </c>
      <c r="AJ988" s="24">
        <f ca="1">SQRT(Inputs!$B$38)*C988+SQRT(1-Inputs!$B$38)*_xlfn.NORM.S.INV(RAND())</f>
        <v>-4.5893877271688185E-2</v>
      </c>
      <c r="AK988" s="24">
        <f ca="1">SQRT(Inputs!$B$38)*D988+SQRT(1-Inputs!$B$38)*_xlfn.NORM.S.INV(RAND())</f>
        <v>-0.29481348694749643</v>
      </c>
      <c r="AL988" s="24">
        <f ca="1">SQRT(Inputs!$B$38)*E988+SQRT(1-Inputs!$B$38)*_xlfn.NORM.S.INV(RAND())</f>
        <v>-0.59167597840774488</v>
      </c>
      <c r="AM988" s="24">
        <f ca="1">SQRT(Inputs!$B$38)*F988+SQRT(1-Inputs!$B$38)*_xlfn.NORM.S.INV(RAND())</f>
        <v>0.38875753531342461</v>
      </c>
      <c r="AN988" s="24">
        <f ca="1">SQRT(Inputs!$B$38)*G988+SQRT(1-Inputs!$B$38)*_xlfn.NORM.S.INV(RAND())</f>
        <v>-0.42452765808551296</v>
      </c>
      <c r="AO988" s="24">
        <f ca="1">SQRT(Inputs!$B$38)*H988+SQRT(1-Inputs!$B$38)*_xlfn.NORM.S.INV(RAND())</f>
        <v>0.95906710702530185</v>
      </c>
      <c r="AP988" s="24">
        <f ca="1">SQRT(Inputs!$B$38)*I988+SQRT(1-Inputs!$B$38)*_xlfn.NORM.S.INV(RAND())</f>
        <v>-0.17026841775943707</v>
      </c>
      <c r="AQ988" s="24">
        <f ca="1">SQRT(Inputs!$B$38)*J988+SQRT(1-Inputs!$B$38)*_xlfn.NORM.S.INV(RAND())</f>
        <v>0.54549829607825573</v>
      </c>
      <c r="AR988" s="24">
        <f ca="1">SQRT(Inputs!$B$38)*K988+SQRT(1-Inputs!$B$38)*_xlfn.NORM.S.INV(RAND())</f>
        <v>-0.17969833214711067</v>
      </c>
      <c r="AS988" s="24">
        <f ca="1">SQRT(Inputs!$B$38)*L988+SQRT(1-Inputs!$B$38)*_xlfn.NORM.S.INV(RAND())</f>
        <v>-2.0703921661682334</v>
      </c>
      <c r="AT988" s="24">
        <f ca="1">SQRT(Inputs!$B$38)*M988+SQRT(1-Inputs!$B$38)*_xlfn.NORM.S.INV(RAND())</f>
        <v>-0.63133117435683639</v>
      </c>
      <c r="AU988" s="15">
        <f ca="1">Inputs!$B$6*EXP($B$8-0.5*C$5^2+C$5*N988)</f>
        <v>3892.060059521421</v>
      </c>
      <c r="AV988" s="15">
        <f t="shared" ca="1" si="547"/>
        <v>4670.0354044761234</v>
      </c>
      <c r="AW988" s="15">
        <f t="shared" ca="1" si="548"/>
        <v>4925.570483489194</v>
      </c>
      <c r="AX988" s="15">
        <f t="shared" ca="1" si="549"/>
        <v>6381.6658397550218</v>
      </c>
      <c r="AY988" s="15">
        <f t="shared" ca="1" si="550"/>
        <v>6247.9793975369676</v>
      </c>
      <c r="AZ988" s="15">
        <f t="shared" ca="1" si="551"/>
        <v>7874.9920259461969</v>
      </c>
      <c r="BA988" s="15">
        <f t="shared" ca="1" si="552"/>
        <v>8467.7050712196069</v>
      </c>
      <c r="BB988" s="15">
        <f t="shared" ca="1" si="553"/>
        <v>11370.175763685018</v>
      </c>
      <c r="BC988" s="15">
        <f t="shared" ca="1" si="554"/>
        <v>14777.03855533545</v>
      </c>
      <c r="BD988" s="15">
        <f t="shared" ca="1" si="555"/>
        <v>18305.257813710719</v>
      </c>
      <c r="BE988" s="15">
        <f t="shared" ca="1" si="556"/>
        <v>22342.068960929326</v>
      </c>
      <c r="BF988" s="15">
        <f ca="1">Inputs!$B$13*EXP($B$9-0.5*C$6^2+C$6*Y988)</f>
        <v>20713.648367961196</v>
      </c>
      <c r="BG988" s="15">
        <f t="shared" ca="1" si="557"/>
        <v>29757.339550688786</v>
      </c>
      <c r="BH988" s="15">
        <f t="shared" ca="1" si="558"/>
        <v>35015.708676986862</v>
      </c>
      <c r="BI988" s="15">
        <f t="shared" ca="1" si="559"/>
        <v>37519.977892295778</v>
      </c>
      <c r="BJ988" s="15">
        <f t="shared" ca="1" si="560"/>
        <v>46928.478608171703</v>
      </c>
      <c r="BK988" s="15">
        <f t="shared" ca="1" si="561"/>
        <v>49853.110752555294</v>
      </c>
      <c r="BL988" s="15">
        <f t="shared" ca="1" si="562"/>
        <v>62340.121498969296</v>
      </c>
      <c r="BM988" s="15">
        <f t="shared" ca="1" si="563"/>
        <v>74840.715893052518</v>
      </c>
      <c r="BN988" s="15">
        <f t="shared" ca="1" si="564"/>
        <v>100185.89005858355</v>
      </c>
      <c r="BO988" s="15">
        <f t="shared" ca="1" si="565"/>
        <v>113978.9900156759</v>
      </c>
      <c r="BP988" s="15">
        <f t="shared" ca="1" si="566"/>
        <v>150899.81471819393</v>
      </c>
      <c r="BQ988" s="15">
        <f ca="1">Inputs!$B$20*EXP($B$10-0.5*C$7^2+C$7*AJ988)</f>
        <v>4220.2553805246671</v>
      </c>
      <c r="BR988" s="15">
        <f t="shared" ca="1" si="567"/>
        <v>5214.5369412287182</v>
      </c>
      <c r="BS988" s="15">
        <f t="shared" ca="1" si="568"/>
        <v>6024.8134942976531</v>
      </c>
      <c r="BT988" s="15">
        <f t="shared" ca="1" si="569"/>
        <v>9198.7822125676212</v>
      </c>
      <c r="BU988" s="15">
        <f t="shared" ca="1" si="570"/>
        <v>11503.870600735723</v>
      </c>
      <c r="BV988" s="15">
        <f t="shared" ca="1" si="571"/>
        <v>19865.614359893156</v>
      </c>
      <c r="BW988" s="15">
        <f t="shared" ca="1" si="572"/>
        <v>26740.13135424475</v>
      </c>
      <c r="BX988" s="15">
        <f t="shared" ca="1" si="573"/>
        <v>41722.43075897816</v>
      </c>
      <c r="BY988" s="15">
        <f t="shared" ca="1" si="574"/>
        <v>56484.464422715711</v>
      </c>
      <c r="BZ988" s="15">
        <f t="shared" ca="1" si="575"/>
        <v>54166.906752299605</v>
      </c>
      <c r="CA988" s="15">
        <f t="shared" ca="1" si="576"/>
        <v>68013.305988882916</v>
      </c>
      <c r="CB988" s="15">
        <f ca="1">(AU988*DCF!C$10-DCF!C$5*MAX(AU988*DCF!C$10,0)-MAX(AU988-Inputs!$B$6,0)/Inputs!$B$10)*DCF!C$6</f>
        <v>999.51650222092098</v>
      </c>
      <c r="CC988" s="15">
        <f ca="1">(AV988*DCF!D$10-DCF!D$5*MAX(AV988*DCF!D$10,0)-MAX(AV988-AU988,0)/Inputs!$B$10)*DCF!D$6</f>
        <v>948.60056458372208</v>
      </c>
      <c r="CD988" s="15">
        <f ca="1">(AW988*DCF!E$10-DCF!E$5*MAX(AW988*DCF!E$10,0)-MAX(AW988-AV988,0)/Inputs!$B$10)*DCF!E$6</f>
        <v>1079.6787342246557</v>
      </c>
      <c r="CE988" s="15">
        <f ca="1">(AX988*DCF!F$10-DCF!F$5*MAX(AX988*DCF!F$10,0)-MAX(AX988-AW988,0)/Inputs!$B$10)*DCF!F$6</f>
        <v>1090.1301396635756</v>
      </c>
      <c r="CF988" s="15">
        <f ca="1">(AY988*DCF!G$10-DCF!G$5*MAX(AY988*DCF!G$10,0)-MAX(AY988-AX988,0)/Inputs!$B$10)*DCF!G$6</f>
        <v>1287.3327283911649</v>
      </c>
      <c r="CG988" s="15">
        <f ca="1">(AZ988*DCF!H$10-DCF!H$5*MAX(AZ988*DCF!H$10,0)-MAX(AZ988-AY988,0)/Inputs!$B$10)*DCF!H$6</f>
        <v>1240.030090194789</v>
      </c>
      <c r="CH988" s="15">
        <f ca="1">(BA988*DCF!I$10-DCF!I$5*MAX(BA988*DCF!I$10,0)-MAX(BA988-AZ988,0)/Inputs!$B$10)*DCF!I$6</f>
        <v>1449.5151074753419</v>
      </c>
      <c r="CI988" s="15">
        <f ca="1">(BB988*DCF!J$10-DCF!J$5*MAX(BB988*DCF!J$10,0)-MAX(BB988-BA988,0)/Inputs!$B$10)*DCF!J$6</f>
        <v>1511.3269389787915</v>
      </c>
      <c r="CJ988" s="15">
        <f ca="1">(BC988*DCF!K$10-DCF!K$5*MAX(BC988*DCF!K$10,0)-MAX(BC988-BB988,0)/Inputs!$B$10)*DCF!K$6</f>
        <v>1901.9569579538945</v>
      </c>
      <c r="CK988" s="15">
        <f ca="1">(BD988*DCF!L$10-DCF!L$5*MAX(BD988*DCF!L$10,0)-MAX(BD988-BC988,0)/Inputs!$B$10)*DCF!L$6</f>
        <v>2304.5250935340218</v>
      </c>
      <c r="CL988" s="15">
        <f ca="1">(BE988*DCF!M$10-DCF!M$5*MAX(BE988*DCF!M$10,0)-MAX(BE988-BD988,0)/Inputs!$B$10)*DCF!M$6</f>
        <v>2670.5146792593573</v>
      </c>
      <c r="CM988" s="15">
        <f ca="1">(BF988*DCF!C$28-DCF!C$5*MAX(BF988*DCF!C$28,0)-MAX(BF988-Inputs!$B$13,0)/Inputs!$B$17)*DCF!C$6</f>
        <v>4167.7092770287827</v>
      </c>
      <c r="CN988" s="15">
        <f ca="1">(BG988*DCF!D$28-DCF!D$5*MAX(BG988*DCF!D$28,0)-MAX(BG988-BF988,0)/Inputs!$B$17)*DCF!D$6</f>
        <v>6834.788836205912</v>
      </c>
      <c r="CO988" s="15">
        <f ca="1">(BH988*DCF!E$28-DCF!E$5*MAX(BH988*DCF!E$28,0)-MAX(BH988-BG988,0)/Inputs!$B$17)*DCF!E$6</f>
        <v>8880.7200280716643</v>
      </c>
      <c r="CP988" s="15">
        <f ca="1">(BI988*DCF!F$28-DCF!F$5*MAX(BI988*DCF!F$28,0)-MAX(BI988-BH988,0)/Inputs!$B$17)*DCF!F$6</f>
        <v>9729.7438955389953</v>
      </c>
      <c r="CQ988" s="15">
        <f ca="1">(BJ988*DCF!G$28-DCF!G$5*MAX(BJ988*DCF!G$28,0)-MAX(BJ988-BI988,0)/Inputs!$B$17)*DCF!G$6</f>
        <v>10593.532944459319</v>
      </c>
      <c r="CR988" s="15">
        <f ca="1">(BK988*DCF!H$28-DCF!H$5*MAX(BK988*DCF!H$28,0)-MAX(BK988-BJ988,0)/Inputs!$B$17)*DCF!H$6</f>
        <v>11874.818545252721</v>
      </c>
      <c r="CS988" s="15">
        <f ca="1">(BL988*DCF!I$28-DCF!I$5*MAX(BL988*DCF!I$28,0)-MAX(BL988-BK988,0)/Inputs!$B$17)*DCF!I$6</f>
        <v>12867.200044294299</v>
      </c>
      <c r="CT988" s="15">
        <f ca="1">(BM988*DCF!J$28-DCF!J$5*MAX(BM988*DCF!J$28,0)-MAX(BM988-BL988,0)/Inputs!$B$17)*DCF!J$6</f>
        <v>15038.215951311471</v>
      </c>
      <c r="CU988" s="15">
        <f ca="1">(BN988*DCF!K$28-DCF!K$5*MAX(BN988*DCF!K$28,0)-MAX(BN988-BM988,0)/Inputs!$B$17)*DCF!K$6</f>
        <v>18053.133924371275</v>
      </c>
      <c r="CV988" s="15">
        <f ca="1">(BO988*DCF!L$28-DCF!L$5*MAX(BO988*DCF!L$28,0)-MAX(BO988-BN988,0)/Inputs!$B$17)*DCF!L$6</f>
        <v>21180.488652775475</v>
      </c>
      <c r="CW988" s="15">
        <f ca="1">(BP988*DCF!M$28-DCF!M$5*MAX(BP988*DCF!M$28,0)-MAX(BP988-BO988,0)/Inputs!$B$17)*DCF!M$6</f>
        <v>24532.623838772888</v>
      </c>
      <c r="CX988" s="15">
        <f ca="1">(BQ988*DCF!C$46-DCF!C$5*MAX(BQ988*DCF!C$46,0)-MAX(BQ988-Inputs!$B$20,0)/Inputs!$B$24)*DCF!C$6</f>
        <v>-1445.4425269224021</v>
      </c>
      <c r="CY988" s="15">
        <f ca="1">(BR988*DCF!D$46-DCF!D$5*MAX(BR988*DCF!D$46,0)-MAX(BR988-BQ988,0)/Inputs!$B$24)*DCF!D$6</f>
        <v>-1314.2515399604406</v>
      </c>
      <c r="CZ988" s="15">
        <f ca="1">(BS988*DCF!E$46-DCF!E$5*MAX(BS988*DCF!E$46,0)-MAX(BS988-BR988,0)/Inputs!$B$24)*DCF!E$6</f>
        <v>-1031.8333963470998</v>
      </c>
      <c r="DA988" s="15">
        <f ca="1">(BT988*DCF!F$46-DCF!F$5*MAX(BT988*DCF!F$46,0)-MAX(BT988-BS988,0)/Inputs!$B$24)*DCF!F$6</f>
        <v>-1825.6558269841253</v>
      </c>
      <c r="DB988" s="15">
        <f ca="1">(BU988*DCF!G$46-DCF!G$5*MAX(BU988*DCF!G$46,0)-MAX(BU988-BT988,0)/Inputs!$B$24)*DCF!G$6</f>
        <v>-1162.3536689298292</v>
      </c>
      <c r="DC988" s="15">
        <f ca="1">(BV988*DCF!H$46-DCF!H$5*MAX(BV988*DCF!H$46,0)-MAX(BV988-BU988,0)/Inputs!$B$24)*DCF!H$6</f>
        <v>-2598.3606399041387</v>
      </c>
      <c r="DD988" s="15">
        <f ca="1">(BW988*DCF!I$46-DCF!I$5*MAX(BW988*DCF!I$46,0)-MAX(BW988-BV988,0)/Inputs!$B$24)*DCF!I$6</f>
        <v>-1355.8341872912104</v>
      </c>
      <c r="DE988" s="15">
        <f ca="1">(BX988*DCF!J$46-DCF!J$5*MAX(BX988*DCF!J$46,0)-MAX(BX988-BW988,0)/Inputs!$B$24)*DCF!J$6</f>
        <v>-2222.920465911654</v>
      </c>
      <c r="DF988" s="15">
        <f ca="1">(BY988*DCF!K$46-DCF!K$5*MAX(BY988*DCF!K$46,0)-MAX(BY988-BX988,0)/Inputs!$B$24)*DCF!K$6</f>
        <v>-389.72408893339752</v>
      </c>
      <c r="DG988" s="15">
        <f ca="1">(BZ988*DCF!L$46-DCF!L$5*MAX(BZ988*DCF!L$46,0)-MAX(BZ988-BY988,0)/Inputs!$B$24)*DCF!L$6</f>
        <v>3744.3081382574164</v>
      </c>
      <c r="DH988" s="15">
        <f ca="1">(CA988*DCF!M$46-DCF!M$5*MAX(CA988*DCF!M$46,0)-MAX(CA988-BZ988,0)/Inputs!$B$24)*DCF!M$6</f>
        <v>2437.3006127512008</v>
      </c>
      <c r="DI988" s="15">
        <f ca="1">SUM(CB988:CL988)+BE988*DCF!M$10*(1+Inputs!$B$30)*(1-Inputs!$B$33)*(1-Inputs!$B$30/Inputs!$B$31)/(Inputs!$B$29-Inputs!$B$30)*DCF!M$6</f>
        <v>78661.400898022839</v>
      </c>
      <c r="DJ988" s="15">
        <f ca="1">SUM(CM988:CW988)+BP988*DCF!M$28*(1+Inputs!$B$30)*(1-Inputs!$B$33)*(1-Inputs!$B$30/Inputs!$B$31)/(Inputs!$B$29-Inputs!$B$30)*DCF!M$6</f>
        <v>703694.54901035654</v>
      </c>
      <c r="DK988" s="15">
        <f ca="1">SUM(CX988:DH988)+CA988*DCF!M$46*(1+Inputs!$B$30)*(1-Inputs!$B$33)*(1-Inputs!$B$30/Inputs!$B$31)/(Inputs!$B$29-Inputs!$B$30)*DCF!M$6</f>
        <v>97991.860159782314</v>
      </c>
      <c r="DM988" s="15">
        <f ca="1">DI988+DJ988+DK988+Inputs!$B$34+Inputs!$B$36-Inputs!$B$35</f>
        <v>957198.81006816169</v>
      </c>
    </row>
    <row r="989" spans="1:117" x14ac:dyDescent="0.75">
      <c r="A989" s="11">
        <v>976</v>
      </c>
      <c r="C989" s="24">
        <f t="shared" ca="1" si="577"/>
        <v>0.29870261787925301</v>
      </c>
      <c r="D989" s="24">
        <f t="shared" ca="1" si="577"/>
        <v>0.82790500222323848</v>
      </c>
      <c r="E989" s="24">
        <f t="shared" ca="1" si="577"/>
        <v>-0.49790999367237437</v>
      </c>
      <c r="F989" s="24">
        <f t="shared" ca="1" si="577"/>
        <v>0.19577664608052336</v>
      </c>
      <c r="G989" s="24">
        <f t="shared" ca="1" si="577"/>
        <v>-0.29769244511839665</v>
      </c>
      <c r="H989" s="24">
        <f t="shared" ca="1" si="577"/>
        <v>0.15784651642609118</v>
      </c>
      <c r="I989" s="24">
        <f t="shared" ca="1" si="577"/>
        <v>-1.7982775875762191</v>
      </c>
      <c r="J989" s="24">
        <f t="shared" ca="1" si="577"/>
        <v>0.36461373939130171</v>
      </c>
      <c r="K989" s="24">
        <f t="shared" ca="1" si="577"/>
        <v>-0.36733583939869097</v>
      </c>
      <c r="L989" s="24">
        <f t="shared" ca="1" si="577"/>
        <v>-2.0433574772586036</v>
      </c>
      <c r="M989" s="24">
        <f t="shared" ca="1" si="577"/>
        <v>-0.49782726538243144</v>
      </c>
      <c r="N989" s="24">
        <f ca="1">SQRT(Inputs!$B$38)*C989+SQRT(1-Inputs!$B$38)*_xlfn.NORM.S.INV(RAND())</f>
        <v>0.95388247137848226</v>
      </c>
      <c r="O989" s="24">
        <f ca="1">SQRT(Inputs!$B$38)*D989+SQRT(1-Inputs!$B$38)*_xlfn.NORM.S.INV(RAND())</f>
        <v>0.75141149048841271</v>
      </c>
      <c r="P989" s="24">
        <f ca="1">SQRT(Inputs!$B$38)*E989+SQRT(1-Inputs!$B$38)*_xlfn.NORM.S.INV(RAND())</f>
        <v>-0.82798063535855881</v>
      </c>
      <c r="Q989" s="24">
        <f ca="1">SQRT(Inputs!$B$38)*F989+SQRT(1-Inputs!$B$38)*_xlfn.NORM.S.INV(RAND())</f>
        <v>-6.8205613902778045E-2</v>
      </c>
      <c r="R989" s="24">
        <f ca="1">SQRT(Inputs!$B$38)*G989+SQRT(1-Inputs!$B$38)*_xlfn.NORM.S.INV(RAND())</f>
        <v>0.44898528276032035</v>
      </c>
      <c r="S989" s="24">
        <f ca="1">SQRT(Inputs!$B$38)*H989+SQRT(1-Inputs!$B$38)*_xlfn.NORM.S.INV(RAND())</f>
        <v>0.62456011544896683</v>
      </c>
      <c r="T989" s="24">
        <f ca="1">SQRT(Inputs!$B$38)*I989+SQRT(1-Inputs!$B$38)*_xlfn.NORM.S.INV(RAND())</f>
        <v>-1.2068109886715694E-2</v>
      </c>
      <c r="U989" s="24">
        <f ca="1">SQRT(Inputs!$B$38)*J989+SQRT(1-Inputs!$B$38)*_xlfn.NORM.S.INV(RAND())</f>
        <v>-0.59195071060117532</v>
      </c>
      <c r="V989" s="24">
        <f ca="1">SQRT(Inputs!$B$38)*K989+SQRT(1-Inputs!$B$38)*_xlfn.NORM.S.INV(RAND())</f>
        <v>-0.76723961710226574</v>
      </c>
      <c r="W989" s="24">
        <f ca="1">SQRT(Inputs!$B$38)*L989+SQRT(1-Inputs!$B$38)*_xlfn.NORM.S.INV(RAND())</f>
        <v>-1.6845278617962438</v>
      </c>
      <c r="X989" s="24">
        <f ca="1">SQRT(Inputs!$B$38)*M989+SQRT(1-Inputs!$B$38)*_xlfn.NORM.S.INV(RAND())</f>
        <v>-0.47100462010173705</v>
      </c>
      <c r="Y989" s="24">
        <f ca="1">SQRT(Inputs!$B$38)*C989+SQRT(1-Inputs!$B$38)*_xlfn.NORM.S.INV(RAND())</f>
        <v>0.46021160036565145</v>
      </c>
      <c r="Z989" s="24">
        <f ca="1">SQRT(Inputs!$B$38)*D989+SQRT(1-Inputs!$B$38)*_xlfn.NORM.S.INV(RAND())</f>
        <v>-0.60154561474019763</v>
      </c>
      <c r="AA989" s="24">
        <f ca="1">SQRT(Inputs!$B$38)*E989+SQRT(1-Inputs!$B$38)*_xlfn.NORM.S.INV(RAND())</f>
        <v>9.1508189231644943E-2</v>
      </c>
      <c r="AB989" s="24">
        <f ca="1">SQRT(Inputs!$B$38)*F989+SQRT(1-Inputs!$B$38)*_xlfn.NORM.S.INV(RAND())</f>
        <v>-0.99315359403697512</v>
      </c>
      <c r="AC989" s="24">
        <f ca="1">SQRT(Inputs!$B$38)*G989+SQRT(1-Inputs!$B$38)*_xlfn.NORM.S.INV(RAND())</f>
        <v>7.8978391573957196E-2</v>
      </c>
      <c r="AD989" s="24">
        <f ca="1">SQRT(Inputs!$B$38)*H989+SQRT(1-Inputs!$B$38)*_xlfn.NORM.S.INV(RAND())</f>
        <v>-1.1723604578496503</v>
      </c>
      <c r="AE989" s="24">
        <f ca="1">SQRT(Inputs!$B$38)*I989+SQRT(1-Inputs!$B$38)*_xlfn.NORM.S.INV(RAND())</f>
        <v>-1.3436742660099643</v>
      </c>
      <c r="AF989" s="24">
        <f ca="1">SQRT(Inputs!$B$38)*J989+SQRT(1-Inputs!$B$38)*_xlfn.NORM.S.INV(RAND())</f>
        <v>0.6236730250636775</v>
      </c>
      <c r="AG989" s="24">
        <f ca="1">SQRT(Inputs!$B$38)*K989+SQRT(1-Inputs!$B$38)*_xlfn.NORM.S.INV(RAND())</f>
        <v>0.14764905652964574</v>
      </c>
      <c r="AH989" s="24">
        <f ca="1">SQRT(Inputs!$B$38)*L989+SQRT(1-Inputs!$B$38)*_xlfn.NORM.S.INV(RAND())</f>
        <v>0.3544838753955295</v>
      </c>
      <c r="AI989" s="24">
        <f ca="1">SQRT(Inputs!$B$38)*M989+SQRT(1-Inputs!$B$38)*_xlfn.NORM.S.INV(RAND())</f>
        <v>-1.0730246759397071</v>
      </c>
      <c r="AJ989" s="24">
        <f ca="1">SQRT(Inputs!$B$38)*C989+SQRT(1-Inputs!$B$38)*_xlfn.NORM.S.INV(RAND())</f>
        <v>1.1447228053477334</v>
      </c>
      <c r="AK989" s="24">
        <f ca="1">SQRT(Inputs!$B$38)*D989+SQRT(1-Inputs!$B$38)*_xlfn.NORM.S.INV(RAND())</f>
        <v>0.41288769957928717</v>
      </c>
      <c r="AL989" s="24">
        <f ca="1">SQRT(Inputs!$B$38)*E989+SQRT(1-Inputs!$B$38)*_xlfn.NORM.S.INV(RAND())</f>
        <v>0.88116289849359997</v>
      </c>
      <c r="AM989" s="24">
        <f ca="1">SQRT(Inputs!$B$38)*F989+SQRT(1-Inputs!$B$38)*_xlfn.NORM.S.INV(RAND())</f>
        <v>1.1888227622862246</v>
      </c>
      <c r="AN989" s="24">
        <f ca="1">SQRT(Inputs!$B$38)*G989+SQRT(1-Inputs!$B$38)*_xlfn.NORM.S.INV(RAND())</f>
        <v>-0.37121963184298368</v>
      </c>
      <c r="AO989" s="24">
        <f ca="1">SQRT(Inputs!$B$38)*H989+SQRT(1-Inputs!$B$38)*_xlfn.NORM.S.INV(RAND())</f>
        <v>0.40730543093771859</v>
      </c>
      <c r="AP989" s="24">
        <f ca="1">SQRT(Inputs!$B$38)*I989+SQRT(1-Inputs!$B$38)*_xlfn.NORM.S.INV(RAND())</f>
        <v>-1.1880964229712998</v>
      </c>
      <c r="AQ989" s="24">
        <f ca="1">SQRT(Inputs!$B$38)*J989+SQRT(1-Inputs!$B$38)*_xlfn.NORM.S.INV(RAND())</f>
        <v>3.6991008297543981E-2</v>
      </c>
      <c r="AR989" s="24">
        <f ca="1">SQRT(Inputs!$B$38)*K989+SQRT(1-Inputs!$B$38)*_xlfn.NORM.S.INV(RAND())</f>
        <v>1.3585841604081241</v>
      </c>
      <c r="AS989" s="24">
        <f ca="1">SQRT(Inputs!$B$38)*L989+SQRT(1-Inputs!$B$38)*_xlfn.NORM.S.INV(RAND())</f>
        <v>-2.022966074277599</v>
      </c>
      <c r="AT989" s="24">
        <f ca="1">SQRT(Inputs!$B$38)*M989+SQRT(1-Inputs!$B$38)*_xlfn.NORM.S.INV(RAND())</f>
        <v>-0.75209021607265236</v>
      </c>
      <c r="AU989" s="15">
        <f ca="1">Inputs!$B$6*EXP($B$8-0.5*C$5^2+C$5*N989)</f>
        <v>5790.7685851830256</v>
      </c>
      <c r="AV989" s="15">
        <f t="shared" ca="1" si="547"/>
        <v>7872.1360780271498</v>
      </c>
      <c r="AW989" s="15">
        <f t="shared" ca="1" si="548"/>
        <v>8584.3954909926833</v>
      </c>
      <c r="AX989" s="15">
        <f t="shared" ca="1" si="549"/>
        <v>10391.75730605804</v>
      </c>
      <c r="AY989" s="15">
        <f t="shared" ca="1" si="550"/>
        <v>13383.483450777572</v>
      </c>
      <c r="AZ989" s="15">
        <f t="shared" ca="1" si="551"/>
        <v>17533.730982404784</v>
      </c>
      <c r="BA989" s="15">
        <f t="shared" ca="1" si="552"/>
        <v>21429.719638749841</v>
      </c>
      <c r="BB989" s="15">
        <f t="shared" ca="1" si="553"/>
        <v>24725.732305069694</v>
      </c>
      <c r="BC989" s="15">
        <f t="shared" ca="1" si="554"/>
        <v>28120.982826274816</v>
      </c>
      <c r="BD989" s="15">
        <f t="shared" ca="1" si="555"/>
        <v>29428.806560172019</v>
      </c>
      <c r="BE989" s="15">
        <f t="shared" ca="1" si="556"/>
        <v>34546.941939922406</v>
      </c>
      <c r="BF989" s="15">
        <f ca="1">Inputs!$B$13*EXP($B$9-0.5*C$6^2+C$6*Y989)</f>
        <v>15152.262171158492</v>
      </c>
      <c r="BG989" s="15">
        <f t="shared" ca="1" si="557"/>
        <v>16567.145875322763</v>
      </c>
      <c r="BH989" s="15">
        <f t="shared" ca="1" si="558"/>
        <v>20551.567468340621</v>
      </c>
      <c r="BI989" s="15">
        <f t="shared" ca="1" si="559"/>
        <v>21591.907735326542</v>
      </c>
      <c r="BJ989" s="15">
        <f t="shared" ca="1" si="560"/>
        <v>26773.341956219123</v>
      </c>
      <c r="BK989" s="15">
        <f t="shared" ca="1" si="561"/>
        <v>28011.715499860784</v>
      </c>
      <c r="BL989" s="15">
        <f t="shared" ca="1" si="562"/>
        <v>28910.058025545412</v>
      </c>
      <c r="BM989" s="15">
        <f t="shared" ca="1" si="563"/>
        <v>38399.459375679362</v>
      </c>
      <c r="BN989" s="15">
        <f t="shared" ca="1" si="564"/>
        <v>48069.572454489113</v>
      </c>
      <c r="BO989" s="15">
        <f t="shared" ca="1" si="565"/>
        <v>61632.630856582022</v>
      </c>
      <c r="BP989" s="15">
        <f t="shared" ca="1" si="566"/>
        <v>67174.672461726965</v>
      </c>
      <c r="BQ989" s="15">
        <f ca="1">Inputs!$B$20*EXP($B$10-0.5*C$7^2+C$7*AJ989)</f>
        <v>6437.7993676346641</v>
      </c>
      <c r="BR989" s="15">
        <f t="shared" ca="1" si="567"/>
        <v>9959.1643505962711</v>
      </c>
      <c r="BS989" s="15">
        <f t="shared" ca="1" si="568"/>
        <v>17565.434291167374</v>
      </c>
      <c r="BT989" s="15">
        <f t="shared" ca="1" si="569"/>
        <v>33082.369523264286</v>
      </c>
      <c r="BU989" s="15">
        <f t="shared" ca="1" si="570"/>
        <v>41909.472650865195</v>
      </c>
      <c r="BV989" s="15">
        <f t="shared" ca="1" si="571"/>
        <v>63912.025398143196</v>
      </c>
      <c r="BW989" s="15">
        <f t="shared" ca="1" si="572"/>
        <v>69356.521387871166</v>
      </c>
      <c r="BX989" s="15">
        <f t="shared" ca="1" si="573"/>
        <v>97728.285453382021</v>
      </c>
      <c r="BY989" s="15">
        <f t="shared" ca="1" si="574"/>
        <v>177581.42624206914</v>
      </c>
      <c r="BZ989" s="15">
        <f t="shared" ca="1" si="575"/>
        <v>171786.47374201717</v>
      </c>
      <c r="CA989" s="15">
        <f t="shared" ca="1" si="576"/>
        <v>211119.96231660369</v>
      </c>
      <c r="CB989" s="15">
        <f ca="1">(AU989*DCF!C$10-DCF!C$5*MAX(AU989*DCF!C$10,0)-MAX(AU989-Inputs!$B$6,0)/Inputs!$B$10)*DCF!C$6</f>
        <v>1037.1667429666074</v>
      </c>
      <c r="CC989" s="15">
        <f ca="1">(AV989*DCF!D$10-DCF!D$5*MAX(AV989*DCF!D$10,0)-MAX(AV989-AU989,0)/Inputs!$B$10)*DCF!D$6</f>
        <v>1411.2928471747825</v>
      </c>
      <c r="CD989" s="15">
        <f ca="1">(AW989*DCF!E$10-DCF!E$5*MAX(AW989*DCF!E$10,0)-MAX(AW989-AV989,0)/Inputs!$B$10)*DCF!E$6</f>
        <v>1821.5699511381804</v>
      </c>
      <c r="CE989" s="15">
        <f ca="1">(AX989*DCF!F$10-DCF!F$5*MAX(AX989*DCF!F$10,0)-MAX(AX989-AW989,0)/Inputs!$B$10)*DCF!F$6</f>
        <v>1892.4368747827195</v>
      </c>
      <c r="CF989" s="15">
        <f ca="1">(AY989*DCF!G$10-DCF!G$5*MAX(AY989*DCF!G$10,0)-MAX(AY989-AX989,0)/Inputs!$B$10)*DCF!G$6</f>
        <v>2182.4694362010027</v>
      </c>
      <c r="CG989" s="15">
        <f ca="1">(AZ989*DCF!H$10-DCF!H$5*MAX(AZ989*DCF!H$10,0)-MAX(AZ989-AY989,0)/Inputs!$B$10)*DCF!H$6</f>
        <v>2667.2355945969693</v>
      </c>
      <c r="CH989" s="15">
        <f ca="1">(BA989*DCF!I$10-DCF!I$5*MAX(BA989*DCF!I$10,0)-MAX(BA989-AZ989,0)/Inputs!$B$10)*DCF!I$6</f>
        <v>3275.3493766997653</v>
      </c>
      <c r="CI989" s="15">
        <f ca="1">(BB989*DCF!J$10-DCF!J$5*MAX(BB989*DCF!J$10,0)-MAX(BB989-BA989,0)/Inputs!$B$10)*DCF!J$6</f>
        <v>3743.5366296170596</v>
      </c>
      <c r="CJ989" s="15">
        <f ca="1">(BC989*DCF!K$10-DCF!K$5*MAX(BC989*DCF!K$10,0)-MAX(BC989-BB989,0)/Inputs!$B$10)*DCF!K$6</f>
        <v>4051.7432216895172</v>
      </c>
      <c r="CK989" s="15">
        <f ca="1">(BD989*DCF!L$10-DCF!L$5*MAX(BD989*DCF!L$10,0)-MAX(BD989-BC989,0)/Inputs!$B$10)*DCF!L$6</f>
        <v>4269.3008621943982</v>
      </c>
      <c r="CL989" s="15">
        <f ca="1">(BE989*DCF!M$10-DCF!M$5*MAX(BE989*DCF!M$10,0)-MAX(BE989-BD989,0)/Inputs!$B$10)*DCF!M$6</f>
        <v>4263.6043815654511</v>
      </c>
      <c r="CM989" s="15">
        <f ca="1">(BF989*DCF!C$28-DCF!C$5*MAX(BF989*DCF!C$28,0)-MAX(BF989-Inputs!$B$13,0)/Inputs!$B$17)*DCF!C$6</f>
        <v>3754.7954850038454</v>
      </c>
      <c r="CN989" s="15">
        <f ca="1">(BG989*DCF!D$28-DCF!D$5*MAX(BG989*DCF!D$28,0)-MAX(BG989-BF989,0)/Inputs!$B$17)*DCF!D$6</f>
        <v>4577.5469958105978</v>
      </c>
      <c r="CO989" s="15">
        <f ca="1">(BH989*DCF!E$28-DCF!E$5*MAX(BH989*DCF!E$28,0)-MAX(BH989-BG989,0)/Inputs!$B$17)*DCF!E$6</f>
        <v>5035.2952060697726</v>
      </c>
      <c r="CP989" s="15">
        <f ca="1">(BI989*DCF!F$28-DCF!F$5*MAX(BI989*DCF!F$28,0)-MAX(BI989-BH989,0)/Inputs!$B$17)*DCF!F$6</f>
        <v>5672.2238112317573</v>
      </c>
      <c r="CQ989" s="15">
        <f ca="1">(BJ989*DCF!G$28-DCF!G$5*MAX(BJ989*DCF!G$28,0)-MAX(BJ989-BI989,0)/Inputs!$B$17)*DCF!G$6</f>
        <v>6075.0806496671185</v>
      </c>
      <c r="CR989" s="15">
        <f ca="1">(BK989*DCF!H$28-DCF!H$5*MAX(BK989*DCF!H$28,0)-MAX(BK989-BJ989,0)/Inputs!$B$17)*DCF!H$6</f>
        <v>6735.1977932356831</v>
      </c>
      <c r="CS989" s="15">
        <f ca="1">(BL989*DCF!I$28-DCF!I$5*MAX(BL989*DCF!I$28,0)-MAX(BL989-BK989,0)/Inputs!$B$17)*DCF!I$6</f>
        <v>6669.3482542580641</v>
      </c>
      <c r="CT989" s="15">
        <f ca="1">(BM989*DCF!J$28-DCF!J$5*MAX(BM989*DCF!J$28,0)-MAX(BM989-BL989,0)/Inputs!$B$17)*DCF!J$6</f>
        <v>7308.0501248859555</v>
      </c>
      <c r="CU989" s="15">
        <f ca="1">(BN989*DCF!K$28-DCF!K$5*MAX(BN989*DCF!K$28,0)-MAX(BN989-BM989,0)/Inputs!$B$17)*DCF!K$6</f>
        <v>8967.0276729709858</v>
      </c>
      <c r="CV989" s="15">
        <f ca="1">(BO989*DCF!L$28-DCF!L$5*MAX(BO989*DCF!L$28,0)-MAX(BO989-BN989,0)/Inputs!$B$17)*DCF!L$6</f>
        <v>10762.32084261628</v>
      </c>
      <c r="CW989" s="15">
        <f ca="1">(BP989*DCF!M$28-DCF!M$5*MAX(BP989*DCF!M$28,0)-MAX(BP989-BO989,0)/Inputs!$B$17)*DCF!M$6</f>
        <v>12059.654424393255</v>
      </c>
      <c r="CX989" s="15">
        <f ca="1">(BQ989*DCF!C$46-DCF!C$5*MAX(BQ989*DCF!C$46,0)-MAX(BQ989-Inputs!$B$20,0)/Inputs!$B$24)*DCF!C$6</f>
        <v>-2981.8471369293284</v>
      </c>
      <c r="CY989" s="15">
        <f ca="1">(BR989*DCF!D$46-DCF!D$5*MAX(BR989*DCF!D$46,0)-MAX(BR989-BQ989,0)/Inputs!$B$24)*DCF!D$6</f>
        <v>-3202.3343121783637</v>
      </c>
      <c r="CZ989" s="15">
        <f ca="1">(BS989*DCF!E$46-DCF!E$5*MAX(BS989*DCF!E$46,0)-MAX(BS989-BR989,0)/Inputs!$B$24)*DCF!E$6</f>
        <v>-5075.325401919893</v>
      </c>
      <c r="DA989" s="15">
        <f ca="1">(BT989*DCF!F$46-DCF!F$5*MAX(BT989*DCF!F$46,0)-MAX(BT989-BS989,0)/Inputs!$B$24)*DCF!F$6</f>
        <v>-8059.4739571277896</v>
      </c>
      <c r="DB989" s="15">
        <f ca="1">(BU989*DCF!G$46-DCF!G$5*MAX(BU989*DCF!G$46,0)-MAX(BU989-BT989,0)/Inputs!$B$24)*DCF!G$6</f>
        <v>-4379.0149468297823</v>
      </c>
      <c r="DC989" s="15">
        <f ca="1">(BV989*DCF!H$46-DCF!H$5*MAX(BV989*DCF!H$46,0)-MAX(BV989-BU989,0)/Inputs!$B$24)*DCF!H$6</f>
        <v>-6837.1584543392655</v>
      </c>
      <c r="DD989" s="15">
        <f ca="1">(BW989*DCF!I$46-DCF!I$5*MAX(BW989*DCF!I$46,0)-MAX(BW989-BV989,0)/Inputs!$B$24)*DCF!I$6</f>
        <v>38.911566746663105</v>
      </c>
      <c r="DE989" s="15">
        <f ca="1">(BX989*DCF!J$46-DCF!J$5*MAX(BX989*DCF!J$46,0)-MAX(BX989-BW989,0)/Inputs!$B$24)*DCF!J$6</f>
        <v>-3424.2970568599494</v>
      </c>
      <c r="DF989" s="15">
        <f ca="1">(BY989*DCF!K$46-DCF!K$5*MAX(BY989*DCF!K$46,0)-MAX(BY989-BX989,0)/Inputs!$B$24)*DCF!K$6</f>
        <v>-9417.8491766169482</v>
      </c>
      <c r="DG989" s="15">
        <f ca="1">(BZ989*DCF!L$46-DCF!L$5*MAX(BZ989*DCF!L$46,0)-MAX(BZ989-BY989,0)/Inputs!$B$24)*DCF!L$6</f>
        <v>11874.8056745454</v>
      </c>
      <c r="DH989" s="15">
        <f ca="1">(CA989*DCF!M$46-DCF!M$5*MAX(CA989*DCF!M$46,0)-MAX(CA989-BZ989,0)/Inputs!$B$24)*DCF!M$6</f>
        <v>8328.0666893525868</v>
      </c>
      <c r="DI989" s="15">
        <f ca="1">SUM(CB989:CL989)+BE989*DCF!M$10*(1+Inputs!$B$30)*(1-Inputs!$B$33)*(1-Inputs!$B$30/Inputs!$B$31)/(Inputs!$B$29-Inputs!$B$30)*DCF!M$6</f>
        <v>126760.30217344376</v>
      </c>
      <c r="DJ989" s="15">
        <f ca="1">SUM(CM989:CW989)+BP989*DCF!M$28*(1+Inputs!$B$30)*(1-Inputs!$B$33)*(1-Inputs!$B$30/Inputs!$B$31)/(Inputs!$B$29-Inputs!$B$30)*DCF!M$6</f>
        <v>326880.543598902</v>
      </c>
      <c r="DK989" s="15">
        <f ca="1">SUM(CX989:DH989)+CA989*DCF!M$46*(1+Inputs!$B$30)*(1-Inputs!$B$33)*(1-Inputs!$B$30/Inputs!$B$31)/(Inputs!$B$29-Inputs!$B$30)*DCF!M$6</f>
        <v>303280.9539876167</v>
      </c>
      <c r="DM989" s="15">
        <f ca="1">DI989+DJ989+DK989+Inputs!$B$34+Inputs!$B$36-Inputs!$B$35</f>
        <v>833772.79975996248</v>
      </c>
    </row>
    <row r="990" spans="1:117" x14ac:dyDescent="0.75">
      <c r="A990" s="11">
        <v>977</v>
      </c>
      <c r="C990" s="24">
        <f t="shared" ca="1" si="577"/>
        <v>-1.2311919787589694</v>
      </c>
      <c r="D990" s="24">
        <f t="shared" ca="1" si="577"/>
        <v>-0.50249465718290331</v>
      </c>
      <c r="E990" s="24">
        <f t="shared" ca="1" si="577"/>
        <v>-0.33173668273443935</v>
      </c>
      <c r="F990" s="24">
        <f t="shared" ca="1" si="577"/>
        <v>-1.2089124095362951</v>
      </c>
      <c r="G990" s="24">
        <f t="shared" ca="1" si="577"/>
        <v>-0.16800957571493336</v>
      </c>
      <c r="H990" s="24">
        <f t="shared" ca="1" si="577"/>
        <v>5.144573404491537E-2</v>
      </c>
      <c r="I990" s="24">
        <f t="shared" ca="1" si="577"/>
        <v>1.1409237766231162</v>
      </c>
      <c r="J990" s="24">
        <f t="shared" ca="1" si="577"/>
        <v>-1.0034154036717526</v>
      </c>
      <c r="K990" s="24">
        <f t="shared" ca="1" si="577"/>
        <v>1.8663042256426843</v>
      </c>
      <c r="L990" s="24">
        <f t="shared" ca="1" si="577"/>
        <v>-0.33542070764889209</v>
      </c>
      <c r="M990" s="24">
        <f t="shared" ca="1" si="577"/>
        <v>1.4277252398246973</v>
      </c>
      <c r="N990" s="24">
        <f ca="1">SQRT(Inputs!$B$38)*C990+SQRT(1-Inputs!$B$38)*_xlfn.NORM.S.INV(RAND())</f>
        <v>-2.521526737964952E-2</v>
      </c>
      <c r="O990" s="24">
        <f ca="1">SQRT(Inputs!$B$38)*D990+SQRT(1-Inputs!$B$38)*_xlfn.NORM.S.INV(RAND())</f>
        <v>0.75995943211811023</v>
      </c>
      <c r="P990" s="24">
        <f ca="1">SQRT(Inputs!$B$38)*E990+SQRT(1-Inputs!$B$38)*_xlfn.NORM.S.INV(RAND())</f>
        <v>1.5152704597866957</v>
      </c>
      <c r="Q990" s="24">
        <f ca="1">SQRT(Inputs!$B$38)*F990+SQRT(1-Inputs!$B$38)*_xlfn.NORM.S.INV(RAND())</f>
        <v>-1.4454077600511062</v>
      </c>
      <c r="R990" s="24">
        <f ca="1">SQRT(Inputs!$B$38)*G990+SQRT(1-Inputs!$B$38)*_xlfn.NORM.S.INV(RAND())</f>
        <v>0.49850365960627196</v>
      </c>
      <c r="S990" s="24">
        <f ca="1">SQRT(Inputs!$B$38)*H990+SQRT(1-Inputs!$B$38)*_xlfn.NORM.S.INV(RAND())</f>
        <v>0.26901229760274431</v>
      </c>
      <c r="T990" s="24">
        <f ca="1">SQRT(Inputs!$B$38)*I990+SQRT(1-Inputs!$B$38)*_xlfn.NORM.S.INV(RAND())</f>
        <v>1.0578914707257139</v>
      </c>
      <c r="U990" s="24">
        <f ca="1">SQRT(Inputs!$B$38)*J990+SQRT(1-Inputs!$B$38)*_xlfn.NORM.S.INV(RAND())</f>
        <v>-0.14362834099122956</v>
      </c>
      <c r="V990" s="24">
        <f ca="1">SQRT(Inputs!$B$38)*K990+SQRT(1-Inputs!$B$38)*_xlfn.NORM.S.INV(RAND())</f>
        <v>0.92022683267606753</v>
      </c>
      <c r="W990" s="24">
        <f ca="1">SQRT(Inputs!$B$38)*L990+SQRT(1-Inputs!$B$38)*_xlfn.NORM.S.INV(RAND())</f>
        <v>-0.82110142566543709</v>
      </c>
      <c r="X990" s="24">
        <f ca="1">SQRT(Inputs!$B$38)*M990+SQRT(1-Inputs!$B$38)*_xlfn.NORM.S.INV(RAND())</f>
        <v>1.1170572979857734</v>
      </c>
      <c r="Y990" s="24">
        <f ca="1">SQRT(Inputs!$B$38)*C990+SQRT(1-Inputs!$B$38)*_xlfn.NORM.S.INV(RAND())</f>
        <v>-0.60466737883183519</v>
      </c>
      <c r="Z990" s="24">
        <f ca="1">SQRT(Inputs!$B$38)*D990+SQRT(1-Inputs!$B$38)*_xlfn.NORM.S.INV(RAND())</f>
        <v>-0.21071407055122732</v>
      </c>
      <c r="AA990" s="24">
        <f ca="1">SQRT(Inputs!$B$38)*E990+SQRT(1-Inputs!$B$38)*_xlfn.NORM.S.INV(RAND())</f>
        <v>-0.14592163018460808</v>
      </c>
      <c r="AB990" s="24">
        <f ca="1">SQRT(Inputs!$B$38)*F990+SQRT(1-Inputs!$B$38)*_xlfn.NORM.S.INV(RAND())</f>
        <v>-1.6366500069987711</v>
      </c>
      <c r="AC990" s="24">
        <f ca="1">SQRT(Inputs!$B$38)*G990+SQRT(1-Inputs!$B$38)*_xlfn.NORM.S.INV(RAND())</f>
        <v>0.31363339726817308</v>
      </c>
      <c r="AD990" s="24">
        <f ca="1">SQRT(Inputs!$B$38)*H990+SQRT(1-Inputs!$B$38)*_xlfn.NORM.S.INV(RAND())</f>
        <v>0.26255859720029984</v>
      </c>
      <c r="AE990" s="24">
        <f ca="1">SQRT(Inputs!$B$38)*I990+SQRT(1-Inputs!$B$38)*_xlfn.NORM.S.INV(RAND())</f>
        <v>1.3354396576550287</v>
      </c>
      <c r="AF990" s="24">
        <f ca="1">SQRT(Inputs!$B$38)*J990+SQRT(1-Inputs!$B$38)*_xlfn.NORM.S.INV(RAND())</f>
        <v>-0.9051360292096805</v>
      </c>
      <c r="AG990" s="24">
        <f ca="1">SQRT(Inputs!$B$38)*K990+SQRT(1-Inputs!$B$38)*_xlfn.NORM.S.INV(RAND())</f>
        <v>-0.72187044134223299</v>
      </c>
      <c r="AH990" s="24">
        <f ca="1">SQRT(Inputs!$B$38)*L990+SQRT(1-Inputs!$B$38)*_xlfn.NORM.S.INV(RAND())</f>
        <v>-0.86461459343072411</v>
      </c>
      <c r="AI990" s="24">
        <f ca="1">SQRT(Inputs!$B$38)*M990+SQRT(1-Inputs!$B$38)*_xlfn.NORM.S.INV(RAND())</f>
        <v>0.86581296978118039</v>
      </c>
      <c r="AJ990" s="24">
        <f ca="1">SQRT(Inputs!$B$38)*C990+SQRT(1-Inputs!$B$38)*_xlfn.NORM.S.INV(RAND())</f>
        <v>-0.55642660349462425</v>
      </c>
      <c r="AK990" s="24">
        <f ca="1">SQRT(Inputs!$B$38)*D990+SQRT(1-Inputs!$B$38)*_xlfn.NORM.S.INV(RAND())</f>
        <v>-0.56757588932311576</v>
      </c>
      <c r="AL990" s="24">
        <f ca="1">SQRT(Inputs!$B$38)*E990+SQRT(1-Inputs!$B$38)*_xlfn.NORM.S.INV(RAND())</f>
        <v>-0.45928698711175958</v>
      </c>
      <c r="AM990" s="24">
        <f ca="1">SQRT(Inputs!$B$38)*F990+SQRT(1-Inputs!$B$38)*_xlfn.NORM.S.INV(RAND())</f>
        <v>-6.4026371039208385E-2</v>
      </c>
      <c r="AN990" s="24">
        <f ca="1">SQRT(Inputs!$B$38)*G990+SQRT(1-Inputs!$B$38)*_xlfn.NORM.S.INV(RAND())</f>
        <v>-0.10756240016138469</v>
      </c>
      <c r="AO990" s="24">
        <f ca="1">SQRT(Inputs!$B$38)*H990+SQRT(1-Inputs!$B$38)*_xlfn.NORM.S.INV(RAND())</f>
        <v>0.42522672263594158</v>
      </c>
      <c r="AP990" s="24">
        <f ca="1">SQRT(Inputs!$B$38)*I990+SQRT(1-Inputs!$B$38)*_xlfn.NORM.S.INV(RAND())</f>
        <v>0.64239694836177796</v>
      </c>
      <c r="AQ990" s="24">
        <f ca="1">SQRT(Inputs!$B$38)*J990+SQRT(1-Inputs!$B$38)*_xlfn.NORM.S.INV(RAND())</f>
        <v>-2.1639590546471812</v>
      </c>
      <c r="AR990" s="24">
        <f ca="1">SQRT(Inputs!$B$38)*K990+SQRT(1-Inputs!$B$38)*_xlfn.NORM.S.INV(RAND())</f>
        <v>2.3221075585787792</v>
      </c>
      <c r="AS990" s="24">
        <f ca="1">SQRT(Inputs!$B$38)*L990+SQRT(1-Inputs!$B$38)*_xlfn.NORM.S.INV(RAND())</f>
        <v>0.43512703893670734</v>
      </c>
      <c r="AT990" s="24">
        <f ca="1">SQRT(Inputs!$B$38)*M990+SQRT(1-Inputs!$B$38)*_xlfn.NORM.S.INV(RAND())</f>
        <v>-0.56562363075625699</v>
      </c>
      <c r="AU990" s="15">
        <f ca="1">Inputs!$B$6*EXP($B$8-0.5*C$5^2+C$5*N990)</f>
        <v>4942.0264731989701</v>
      </c>
      <c r="AV990" s="15">
        <f t="shared" ca="1" si="547"/>
        <v>6726.7808774985206</v>
      </c>
      <c r="AW990" s="15">
        <f t="shared" ca="1" si="548"/>
        <v>10062.078670814393</v>
      </c>
      <c r="AX990" s="15">
        <f t="shared" ca="1" si="549"/>
        <v>10255.178171133693</v>
      </c>
      <c r="AY990" s="15">
        <f t="shared" ca="1" si="550"/>
        <v>13284.186702531266</v>
      </c>
      <c r="AZ990" s="15">
        <f t="shared" ca="1" si="551"/>
        <v>16735.409101339133</v>
      </c>
      <c r="BA990" s="15">
        <f t="shared" ca="1" si="552"/>
        <v>22877.654345730312</v>
      </c>
      <c r="BB990" s="15">
        <f t="shared" ca="1" si="553"/>
        <v>27609.051499276611</v>
      </c>
      <c r="BC990" s="15">
        <f t="shared" ca="1" si="554"/>
        <v>36955.191678340168</v>
      </c>
      <c r="BD990" s="15">
        <f t="shared" ca="1" si="555"/>
        <v>41926.725185056384</v>
      </c>
      <c r="BE990" s="15">
        <f t="shared" ca="1" si="556"/>
        <v>56878.059133363065</v>
      </c>
      <c r="BF990" s="15">
        <f ca="1">Inputs!$B$13*EXP($B$9-0.5*C$6^2+C$6*Y990)</f>
        <v>12268.561821458778</v>
      </c>
      <c r="BG990" s="15">
        <f t="shared" ca="1" si="557"/>
        <v>14394.307164322456</v>
      </c>
      <c r="BH990" s="15">
        <f t="shared" ca="1" si="558"/>
        <v>17166.656808143824</v>
      </c>
      <c r="BI990" s="15">
        <f t="shared" ca="1" si="559"/>
        <v>16334.896402413186</v>
      </c>
      <c r="BJ990" s="15">
        <f t="shared" ca="1" si="560"/>
        <v>20951.626080370635</v>
      </c>
      <c r="BK990" s="15">
        <f t="shared" ca="1" si="561"/>
        <v>26649.943426211241</v>
      </c>
      <c r="BL990" s="15">
        <f t="shared" ca="1" si="562"/>
        <v>38921.411098626231</v>
      </c>
      <c r="BM990" s="15">
        <f t="shared" ca="1" si="563"/>
        <v>42754.654996127741</v>
      </c>
      <c r="BN990" s="15">
        <f t="shared" ca="1" si="564"/>
        <v>48225.332937994805</v>
      </c>
      <c r="BO990" s="15">
        <f t="shared" ca="1" si="565"/>
        <v>53662.704032606198</v>
      </c>
      <c r="BP990" s="15">
        <f t="shared" ca="1" si="566"/>
        <v>72856.106134424685</v>
      </c>
      <c r="BQ990" s="15">
        <f ca="1">Inputs!$B$20*EXP($B$10-0.5*C$7^2+C$7*AJ990)</f>
        <v>3521.2587430426024</v>
      </c>
      <c r="BR990" s="15">
        <f t="shared" ca="1" si="567"/>
        <v>3989.8326362106459</v>
      </c>
      <c r="BS990" s="15">
        <f t="shared" ca="1" si="568"/>
        <v>4788.4559956383682</v>
      </c>
      <c r="BT990" s="15">
        <f t="shared" ca="1" si="569"/>
        <v>6492.2735613585037</v>
      </c>
      <c r="BU990" s="15">
        <f t="shared" ca="1" si="570"/>
        <v>8766.3565186668711</v>
      </c>
      <c r="BV990" s="15">
        <f t="shared" ca="1" si="571"/>
        <v>13422.797515329805</v>
      </c>
      <c r="BW990" s="15">
        <f t="shared" ca="1" si="572"/>
        <v>21458.691142971966</v>
      </c>
      <c r="BX990" s="15">
        <f t="shared" ca="1" si="573"/>
        <v>19449.610596848364</v>
      </c>
      <c r="BY990" s="15">
        <f t="shared" ca="1" si="574"/>
        <v>42496.049051525908</v>
      </c>
      <c r="BZ990" s="15">
        <f t="shared" ca="1" si="575"/>
        <v>64593.564673557405</v>
      </c>
      <c r="CA990" s="15">
        <f t="shared" ca="1" si="576"/>
        <v>82057.833647459207</v>
      </c>
      <c r="CB990" s="15">
        <f ca="1">(AU990*DCF!C$10-DCF!C$5*MAX(AU990*DCF!C$10,0)-MAX(AU990-Inputs!$B$6,0)/Inputs!$B$10)*DCF!C$6</f>
        <v>1043.2184255055463</v>
      </c>
      <c r="CC990" s="15">
        <f ca="1">(AV990*DCF!D$10-DCF!D$5*MAX(AV990*DCF!D$10,0)-MAX(AV990-AU990,0)/Inputs!$B$10)*DCF!D$6</f>
        <v>1204.4416152983035</v>
      </c>
      <c r="CD990" s="15">
        <f ca="1">(AW990*DCF!E$10-DCF!E$5*MAX(AW990*DCF!E$10,0)-MAX(AW990-AV990,0)/Inputs!$B$10)*DCF!E$6</f>
        <v>1571.9266069484502</v>
      </c>
      <c r="CE990" s="15">
        <f ca="1">(AX990*DCF!F$10-DCF!F$5*MAX(AX990*DCF!F$10,0)-MAX(AX990-AW990,0)/Inputs!$B$10)*DCF!F$6</f>
        <v>2198.5098327346564</v>
      </c>
      <c r="CF990" s="15">
        <f ca="1">(AY990*DCF!G$10-DCF!G$5*MAX(AY990*DCF!G$10,0)-MAX(AY990-AX990,0)/Inputs!$B$10)*DCF!G$6</f>
        <v>2154.8440302269587</v>
      </c>
      <c r="CG990" s="15">
        <f ca="1">(AZ990*DCF!H$10-DCF!H$5*MAX(AZ990*DCF!H$10,0)-MAX(AZ990-AY990,0)/Inputs!$B$10)*DCF!H$6</f>
        <v>2636.3652727808126</v>
      </c>
      <c r="CH990" s="15">
        <f ca="1">(BA990*DCF!I$10-DCF!I$5*MAX(BA990*DCF!I$10,0)-MAX(BA990-AZ990,0)/Inputs!$B$10)*DCF!I$6</f>
        <v>3171.3694446917393</v>
      </c>
      <c r="CI990" s="15">
        <f ca="1">(BB990*DCF!J$10-DCF!J$5*MAX(BB990*DCF!J$10,0)-MAX(BB990-BA990,0)/Inputs!$B$10)*DCF!J$6</f>
        <v>4020.8120277772737</v>
      </c>
      <c r="CJ990" s="15">
        <f ca="1">(BC990*DCF!K$10-DCF!K$5*MAX(BC990*DCF!K$10,0)-MAX(BC990-BB990,0)/Inputs!$B$10)*DCF!K$6</f>
        <v>4640.8750057448178</v>
      </c>
      <c r="CK990" s="15">
        <f ca="1">(BD990*DCF!L$10-DCF!L$5*MAX(BD990*DCF!L$10,0)-MAX(BD990-BC990,0)/Inputs!$B$10)*DCF!L$6</f>
        <v>5680.4476565803907</v>
      </c>
      <c r="CL990" s="15">
        <f ca="1">(BE990*DCF!M$10-DCF!M$5*MAX(BE990*DCF!M$10,0)-MAX(BE990-BD990,0)/Inputs!$B$10)*DCF!M$6</f>
        <v>6240.133213441467</v>
      </c>
      <c r="CM990" s="15">
        <f ca="1">(BF990*DCF!C$28-DCF!C$5*MAX(BF990*DCF!C$28,0)-MAX(BF990-Inputs!$B$13,0)/Inputs!$B$17)*DCF!C$6</f>
        <v>3540.6906549629648</v>
      </c>
      <c r="CN990" s="15">
        <f ca="1">(BG990*DCF!D$28-DCF!D$5*MAX(BG990*DCF!D$28,0)-MAX(BG990-BF990,0)/Inputs!$B$17)*DCF!D$6</f>
        <v>3785.9365012081457</v>
      </c>
      <c r="CO990" s="15">
        <f ca="1">(BH990*DCF!E$28-DCF!E$5*MAX(BH990*DCF!E$28,0)-MAX(BH990-BG990,0)/Inputs!$B$17)*DCF!E$6</f>
        <v>4315.5109311619472</v>
      </c>
      <c r="CP990" s="15">
        <f ca="1">(BI990*DCF!F$28-DCF!F$5*MAX(BI990*DCF!F$28,0)-MAX(BI990-BH990,0)/Inputs!$B$17)*DCF!F$6</f>
        <v>4434.4940979954399</v>
      </c>
      <c r="CQ990" s="15">
        <f ca="1">(BJ990*DCF!G$28-DCF!G$5*MAX(BJ990*DCF!G$28,0)-MAX(BJ990-BI990,0)/Inputs!$B$17)*DCF!G$6</f>
        <v>4659.5700219691234</v>
      </c>
      <c r="CR990" s="15">
        <f ca="1">(BK990*DCF!H$28-DCF!H$5*MAX(BK990*DCF!H$28,0)-MAX(BK990-BJ990,0)/Inputs!$B$17)*DCF!H$6</f>
        <v>5705.466430358877</v>
      </c>
      <c r="CS990" s="15">
        <f ca="1">(BL990*DCF!I$28-DCF!I$5*MAX(BL990*DCF!I$28,0)-MAX(BL990-BK990,0)/Inputs!$B$17)*DCF!I$6</f>
        <v>7391.1562078079842</v>
      </c>
      <c r="CT990" s="15">
        <f ca="1">(BM990*DCF!J$28-DCF!J$5*MAX(BM990*DCF!J$28,0)-MAX(BM990-BL990,0)/Inputs!$B$17)*DCF!J$6</f>
        <v>9029.5805749610336</v>
      </c>
      <c r="CU990" s="15">
        <f ca="1">(BN990*DCF!K$28-DCF!K$5*MAX(BN990*DCF!K$28,0)-MAX(BN990-BM990,0)/Inputs!$B$17)*DCF!K$6</f>
        <v>9514.2965434730086</v>
      </c>
      <c r="CV990" s="15">
        <f ca="1">(BO990*DCF!L$28-DCF!L$5*MAX(BO990*DCF!L$28,0)-MAX(BO990-BN990,0)/Inputs!$B$17)*DCF!L$6</f>
        <v>10091.588221783932</v>
      </c>
      <c r="CW990" s="15">
        <f ca="1">(BP990*DCF!M$28-DCF!M$5*MAX(BP990*DCF!M$28,0)-MAX(BP990-BO990,0)/Inputs!$B$17)*DCF!M$6</f>
        <v>11701.668692429339</v>
      </c>
      <c r="CX990" s="15">
        <f ca="1">(BQ990*DCF!C$46-DCF!C$5*MAX(BQ990*DCF!C$46,0)-MAX(BQ990-Inputs!$B$20,0)/Inputs!$B$24)*DCF!C$6</f>
        <v>-961.14924460226484</v>
      </c>
      <c r="CY990" s="15">
        <f ca="1">(BR990*DCF!D$46-DCF!D$5*MAX(BR990*DCF!D$46,0)-MAX(BR990-BQ990,0)/Inputs!$B$24)*DCF!D$6</f>
        <v>-880.9079775996679</v>
      </c>
      <c r="CZ990" s="15">
        <f ca="1">(BS990*DCF!E$46-DCF!E$5*MAX(BS990*DCF!E$46,0)-MAX(BS990-BR990,0)/Inputs!$B$24)*DCF!E$6</f>
        <v>-881.03860134471006</v>
      </c>
      <c r="DA990" s="15">
        <f ca="1">(BT990*DCF!F$46-DCF!F$5*MAX(BT990*DCF!F$46,0)-MAX(BT990-BS990,0)/Inputs!$B$24)*DCF!F$6</f>
        <v>-1093.2222454834696</v>
      </c>
      <c r="DB990" s="15">
        <f ca="1">(BU990*DCF!G$46-DCF!G$5*MAX(BU990*DCF!G$46,0)-MAX(BU990-BT990,0)/Inputs!$B$24)*DCF!G$6</f>
        <v>-1059.8394895277454</v>
      </c>
      <c r="DC990" s="15">
        <f ca="1">(BV990*DCF!H$46-DCF!H$5*MAX(BV990*DCF!H$46,0)-MAX(BV990-BU990,0)/Inputs!$B$24)*DCF!H$6</f>
        <v>-1446.9605092256652</v>
      </c>
      <c r="DD990" s="15">
        <f ca="1">(BW990*DCF!I$46-DCF!I$5*MAX(BW990*DCF!I$46,0)-MAX(BW990-BV990,0)/Inputs!$B$24)*DCF!I$6</f>
        <v>-1811.1973988401196</v>
      </c>
      <c r="DE990" s="15">
        <f ca="1">(BX990*DCF!J$46-DCF!J$5*MAX(BX990*DCF!J$46,0)-MAX(BX990-BW990,0)/Inputs!$B$24)*DCF!J$6</f>
        <v>815.85736413483994</v>
      </c>
      <c r="DF990" s="15">
        <f ca="1">(BY990*DCF!K$46-DCF!K$5*MAX(BY990*DCF!K$46,0)-MAX(BY990-BX990,0)/Inputs!$B$24)*DCF!K$6</f>
        <v>-3218.2474836521328</v>
      </c>
      <c r="DG990" s="15">
        <f ca="1">(BZ990*DCF!L$46-DCF!L$5*MAX(BZ990*DCF!L$46,0)-MAX(BZ990-BY990,0)/Inputs!$B$24)*DCF!L$6</f>
        <v>-535.68662647043482</v>
      </c>
      <c r="DH990" s="15">
        <f ca="1">(CA990*DCF!M$46-DCF!M$5*MAX(CA990*DCF!M$46,0)-MAX(CA990-BZ990,0)/Inputs!$B$24)*DCF!M$6</f>
        <v>2781.9983547046872</v>
      </c>
      <c r="DI990" s="15">
        <f ca="1">SUM(CB990:CL990)+BE990*DCF!M$10*(1+Inputs!$B$30)*(1-Inputs!$B$33)*(1-Inputs!$B$30/Inputs!$B$31)/(Inputs!$B$29-Inputs!$B$30)*DCF!M$6</f>
        <v>192855.33383434723</v>
      </c>
      <c r="DJ990" s="15">
        <f ca="1">SUM(CM990:CW990)+BP990*DCF!M$28*(1+Inputs!$B$30)*(1-Inputs!$B$33)*(1-Inputs!$B$30/Inputs!$B$31)/(Inputs!$B$29-Inputs!$B$30)*DCF!M$6</f>
        <v>344515.96793727094</v>
      </c>
      <c r="DK990" s="15">
        <f ca="1">SUM(CX990:DH990)+CA990*DCF!M$46*(1+Inputs!$B$30)*(1-Inputs!$B$33)*(1-Inputs!$B$30/Inputs!$B$31)/(Inputs!$B$29-Inputs!$B$30)*DCF!M$6</f>
        <v>118580.73733286769</v>
      </c>
      <c r="DM990" s="15">
        <f ca="1">DI990+DJ990+DK990+Inputs!$B$34+Inputs!$B$36-Inputs!$B$35</f>
        <v>732803.03910448588</v>
      </c>
    </row>
    <row r="991" spans="1:117" x14ac:dyDescent="0.75">
      <c r="A991" s="11">
        <v>978</v>
      </c>
      <c r="C991" s="24">
        <f t="shared" ca="1" si="577"/>
        <v>0.34638242934162622</v>
      </c>
      <c r="D991" s="24">
        <f t="shared" ca="1" si="577"/>
        <v>0.14492611799219449</v>
      </c>
      <c r="E991" s="24">
        <f t="shared" ca="1" si="577"/>
        <v>1.0277439099130075</v>
      </c>
      <c r="F991" s="24">
        <f t="shared" ca="1" si="577"/>
        <v>-1.8836180473345316</v>
      </c>
      <c r="G991" s="24">
        <f t="shared" ca="1" si="577"/>
        <v>-0.49225607113801195</v>
      </c>
      <c r="H991" s="24">
        <f t="shared" ca="1" si="577"/>
        <v>0.80878825125987108</v>
      </c>
      <c r="I991" s="24">
        <f t="shared" ca="1" si="577"/>
        <v>-1.4334522295761394</v>
      </c>
      <c r="J991" s="24">
        <f t="shared" ca="1" si="577"/>
        <v>0.54327723260601046</v>
      </c>
      <c r="K991" s="24">
        <f t="shared" ca="1" si="577"/>
        <v>-0.29140823887117812</v>
      </c>
      <c r="L991" s="24">
        <f t="shared" ca="1" si="577"/>
        <v>-0.19165623969056889</v>
      </c>
      <c r="M991" s="24">
        <f t="shared" ca="1" si="577"/>
        <v>1.2799280149745071</v>
      </c>
      <c r="N991" s="24">
        <f ca="1">SQRT(Inputs!$B$38)*C991+SQRT(1-Inputs!$B$38)*_xlfn.NORM.S.INV(RAND())</f>
        <v>-0.86878086775496699</v>
      </c>
      <c r="O991" s="24">
        <f ca="1">SQRT(Inputs!$B$38)*D991+SQRT(1-Inputs!$B$38)*_xlfn.NORM.S.INV(RAND())</f>
        <v>-1.9633513249356112</v>
      </c>
      <c r="P991" s="24">
        <f ca="1">SQRT(Inputs!$B$38)*E991+SQRT(1-Inputs!$B$38)*_xlfn.NORM.S.INV(RAND())</f>
        <v>-0.39326667663847359</v>
      </c>
      <c r="Q991" s="24">
        <f ca="1">SQRT(Inputs!$B$38)*F991+SQRT(1-Inputs!$B$38)*_xlfn.NORM.S.INV(RAND())</f>
        <v>-0.94841336042781654</v>
      </c>
      <c r="R991" s="24">
        <f ca="1">SQRT(Inputs!$B$38)*G991+SQRT(1-Inputs!$B$38)*_xlfn.NORM.S.INV(RAND())</f>
        <v>0.26046687600301061</v>
      </c>
      <c r="S991" s="24">
        <f ca="1">SQRT(Inputs!$B$38)*H991+SQRT(1-Inputs!$B$38)*_xlfn.NORM.S.INV(RAND())</f>
        <v>1.062747235108475</v>
      </c>
      <c r="T991" s="24">
        <f ca="1">SQRT(Inputs!$B$38)*I991+SQRT(1-Inputs!$B$38)*_xlfn.NORM.S.INV(RAND())</f>
        <v>0.46547322599119922</v>
      </c>
      <c r="U991" s="24">
        <f ca="1">SQRT(Inputs!$B$38)*J991+SQRT(1-Inputs!$B$38)*_xlfn.NORM.S.INV(RAND())</f>
        <v>1.0137814901386226</v>
      </c>
      <c r="V991" s="24">
        <f ca="1">SQRT(Inputs!$B$38)*K991+SQRT(1-Inputs!$B$38)*_xlfn.NORM.S.INV(RAND())</f>
        <v>-0.2379381373049235</v>
      </c>
      <c r="W991" s="24">
        <f ca="1">SQRT(Inputs!$B$38)*L991+SQRT(1-Inputs!$B$38)*_xlfn.NORM.S.INV(RAND())</f>
        <v>-0.1202079419544156</v>
      </c>
      <c r="X991" s="24">
        <f ca="1">SQRT(Inputs!$B$38)*M991+SQRT(1-Inputs!$B$38)*_xlfn.NORM.S.INV(RAND())</f>
        <v>1.6922151401431815</v>
      </c>
      <c r="Y991" s="24">
        <f ca="1">SQRT(Inputs!$B$38)*C991+SQRT(1-Inputs!$B$38)*_xlfn.NORM.S.INV(RAND())</f>
        <v>1.2871355895424839</v>
      </c>
      <c r="Z991" s="24">
        <f ca="1">SQRT(Inputs!$B$38)*D991+SQRT(1-Inputs!$B$38)*_xlfn.NORM.S.INV(RAND())</f>
        <v>0.616009871479551</v>
      </c>
      <c r="AA991" s="24">
        <f ca="1">SQRT(Inputs!$B$38)*E991+SQRT(1-Inputs!$B$38)*_xlfn.NORM.S.INV(RAND())</f>
        <v>-0.30129612129891259</v>
      </c>
      <c r="AB991" s="24">
        <f ca="1">SQRT(Inputs!$B$38)*F991+SQRT(1-Inputs!$B$38)*_xlfn.NORM.S.INV(RAND())</f>
        <v>-1.9549514230137495</v>
      </c>
      <c r="AC991" s="24">
        <f ca="1">SQRT(Inputs!$B$38)*G991+SQRT(1-Inputs!$B$38)*_xlfn.NORM.S.INV(RAND())</f>
        <v>0.5468753014074994</v>
      </c>
      <c r="AD991" s="24">
        <f ca="1">SQRT(Inputs!$B$38)*H991+SQRT(1-Inputs!$B$38)*_xlfn.NORM.S.INV(RAND())</f>
        <v>-0.31361178706926651</v>
      </c>
      <c r="AE991" s="24">
        <f ca="1">SQRT(Inputs!$B$38)*I991+SQRT(1-Inputs!$B$38)*_xlfn.NORM.S.INV(RAND())</f>
        <v>0.84301297053791291</v>
      </c>
      <c r="AF991" s="24">
        <f ca="1">SQRT(Inputs!$B$38)*J991+SQRT(1-Inputs!$B$38)*_xlfn.NORM.S.INV(RAND())</f>
        <v>0.1814784506301215</v>
      </c>
      <c r="AG991" s="24">
        <f ca="1">SQRT(Inputs!$B$38)*K991+SQRT(1-Inputs!$B$38)*_xlfn.NORM.S.INV(RAND())</f>
        <v>-0.64403385109538058</v>
      </c>
      <c r="AH991" s="24">
        <f ca="1">SQRT(Inputs!$B$38)*L991+SQRT(1-Inputs!$B$38)*_xlfn.NORM.S.INV(RAND())</f>
        <v>0.10021126230639041</v>
      </c>
      <c r="AI991" s="24">
        <f ca="1">SQRT(Inputs!$B$38)*M991+SQRT(1-Inputs!$B$38)*_xlfn.NORM.S.INV(RAND())</f>
        <v>0.94667173649701786</v>
      </c>
      <c r="AJ991" s="24">
        <f ca="1">SQRT(Inputs!$B$38)*C991+SQRT(1-Inputs!$B$38)*_xlfn.NORM.S.INV(RAND())</f>
        <v>-0.79127248222648983</v>
      </c>
      <c r="AK991" s="24">
        <f ca="1">SQRT(Inputs!$B$38)*D991+SQRT(1-Inputs!$B$38)*_xlfn.NORM.S.INV(RAND())</f>
        <v>0.67537475735763652</v>
      </c>
      <c r="AL991" s="24">
        <f ca="1">SQRT(Inputs!$B$38)*E991+SQRT(1-Inputs!$B$38)*_xlfn.NORM.S.INV(RAND())</f>
        <v>0.20154670161579769</v>
      </c>
      <c r="AM991" s="24">
        <f ca="1">SQRT(Inputs!$B$38)*F991+SQRT(1-Inputs!$B$38)*_xlfn.NORM.S.INV(RAND())</f>
        <v>-1.4588707778240151</v>
      </c>
      <c r="AN991" s="24">
        <f ca="1">SQRT(Inputs!$B$38)*G991+SQRT(1-Inputs!$B$38)*_xlfn.NORM.S.INV(RAND())</f>
        <v>-0.96929943796032747</v>
      </c>
      <c r="AO991" s="24">
        <f ca="1">SQRT(Inputs!$B$38)*H991+SQRT(1-Inputs!$B$38)*_xlfn.NORM.S.INV(RAND())</f>
        <v>0.76423138506234478</v>
      </c>
      <c r="AP991" s="24">
        <f ca="1">SQRT(Inputs!$B$38)*I991+SQRT(1-Inputs!$B$38)*_xlfn.NORM.S.INV(RAND())</f>
        <v>-0.24613573512706677</v>
      </c>
      <c r="AQ991" s="24">
        <f ca="1">SQRT(Inputs!$B$38)*J991+SQRT(1-Inputs!$B$38)*_xlfn.NORM.S.INV(RAND())</f>
        <v>2.9382164788994287</v>
      </c>
      <c r="AR991" s="24">
        <f ca="1">SQRT(Inputs!$B$38)*K991+SQRT(1-Inputs!$B$38)*_xlfn.NORM.S.INV(RAND())</f>
        <v>0.63580713233566488</v>
      </c>
      <c r="AS991" s="24">
        <f ca="1">SQRT(Inputs!$B$38)*L991+SQRT(1-Inputs!$B$38)*_xlfn.NORM.S.INV(RAND())</f>
        <v>-1.1401955561322143</v>
      </c>
      <c r="AT991" s="24">
        <f ca="1">SQRT(Inputs!$B$38)*M991+SQRT(1-Inputs!$B$38)*_xlfn.NORM.S.INV(RAND())</f>
        <v>0.75825360082882187</v>
      </c>
      <c r="AU991" s="15">
        <f ca="1">Inputs!$B$6*EXP($B$8-0.5*C$5^2+C$5*N991)</f>
        <v>4311.2371572578841</v>
      </c>
      <c r="AV991" s="15">
        <f t="shared" ca="1" si="547"/>
        <v>3931.9375010384347</v>
      </c>
      <c r="AW991" s="15">
        <f t="shared" ca="1" si="548"/>
        <v>4546.6180149564461</v>
      </c>
      <c r="AX991" s="15">
        <f t="shared" ca="1" si="549"/>
        <v>4930.7130269802055</v>
      </c>
      <c r="AY991" s="15">
        <f t="shared" ca="1" si="550"/>
        <v>6211.9532151696685</v>
      </c>
      <c r="AZ991" s="15">
        <f t="shared" ca="1" si="551"/>
        <v>8540.6184900522458</v>
      </c>
      <c r="BA991" s="15">
        <f t="shared" ca="1" si="552"/>
        <v>10973.299187803115</v>
      </c>
      <c r="BB991" s="15">
        <f t="shared" ca="1" si="553"/>
        <v>14870.932874628505</v>
      </c>
      <c r="BC991" s="15">
        <f t="shared" ca="1" si="554"/>
        <v>17799.554506484477</v>
      </c>
      <c r="BD991" s="15">
        <f t="shared" ca="1" si="555"/>
        <v>21562.329400959261</v>
      </c>
      <c r="BE991" s="15">
        <f t="shared" ca="1" si="556"/>
        <v>30824.799588717531</v>
      </c>
      <c r="BF991" s="15">
        <f ca="1">Inputs!$B$13*EXP($B$9-0.5*C$6^2+C$6*Y991)</f>
        <v>17851.465576872564</v>
      </c>
      <c r="BG991" s="15">
        <f t="shared" ca="1" si="557"/>
        <v>24313.970713670689</v>
      </c>
      <c r="BH991" s="15">
        <f t="shared" ca="1" si="558"/>
        <v>28259.148763193476</v>
      </c>
      <c r="BI991" s="15">
        <f t="shared" ca="1" si="559"/>
        <v>25604.272353643733</v>
      </c>
      <c r="BJ991" s="15">
        <f t="shared" ca="1" si="560"/>
        <v>33963.70867168827</v>
      </c>
      <c r="BK991" s="15">
        <f t="shared" ca="1" si="561"/>
        <v>39941.727887863723</v>
      </c>
      <c r="BL991" s="15">
        <f t="shared" ca="1" si="562"/>
        <v>54727.410754093122</v>
      </c>
      <c r="BM991" s="15">
        <f t="shared" ca="1" si="563"/>
        <v>68805.642135915128</v>
      </c>
      <c r="BN991" s="15">
        <f t="shared" ca="1" si="564"/>
        <v>78336.977758621855</v>
      </c>
      <c r="BO991" s="15">
        <f t="shared" ca="1" si="565"/>
        <v>97514.892046118563</v>
      </c>
      <c r="BP991" s="15">
        <f t="shared" ca="1" si="566"/>
        <v>133611.21766022957</v>
      </c>
      <c r="BQ991" s="15">
        <f ca="1">Inputs!$B$20*EXP($B$10-0.5*C$7^2+C$7*AJ991)</f>
        <v>3239.836143543333</v>
      </c>
      <c r="BR991" s="15">
        <f t="shared" ca="1" si="567"/>
        <v>5447.6798219672864</v>
      </c>
      <c r="BS991" s="15">
        <f t="shared" ca="1" si="568"/>
        <v>7904.5764657732316</v>
      </c>
      <c r="BT991" s="15">
        <f t="shared" ca="1" si="569"/>
        <v>7433.0330991570227</v>
      </c>
      <c r="BU991" s="15">
        <f t="shared" ca="1" si="570"/>
        <v>8147.6381922268665</v>
      </c>
      <c r="BV991" s="15">
        <f t="shared" ca="1" si="571"/>
        <v>13465.604904750409</v>
      </c>
      <c r="BW991" s="15">
        <f t="shared" ca="1" si="572"/>
        <v>17836.671912271348</v>
      </c>
      <c r="BX991" s="15">
        <f t="shared" ca="1" si="573"/>
        <v>44961.567114116995</v>
      </c>
      <c r="BY991" s="15">
        <f t="shared" ca="1" si="574"/>
        <v>71147.924926944994</v>
      </c>
      <c r="BZ991" s="15">
        <f t="shared" ca="1" si="575"/>
        <v>80952.880836518671</v>
      </c>
      <c r="CA991" s="15">
        <f t="shared" ca="1" si="576"/>
        <v>130116.57715887156</v>
      </c>
      <c r="CB991" s="15">
        <f ca="1">(AU991*DCF!C$10-DCF!C$5*MAX(AU991*DCF!C$10,0)-MAX(AU991-Inputs!$B$6,0)/Inputs!$B$10)*DCF!C$6</f>
        <v>1047.716065760613</v>
      </c>
      <c r="CC991" s="15">
        <f ca="1">(AV991*DCF!D$10-DCF!D$5*MAX(AV991*DCF!D$10,0)-MAX(AV991-AU991,0)/Inputs!$B$10)*DCF!D$6</f>
        <v>958.38312787593759</v>
      </c>
      <c r="CD991" s="15">
        <f ca="1">(AW991*DCF!E$10-DCF!E$5*MAX(AW991*DCF!E$10,0)-MAX(AW991-AV991,0)/Inputs!$B$10)*DCF!E$6</f>
        <v>911.29021690055799</v>
      </c>
      <c r="CE991" s="15">
        <f ca="1">(AX991*DCF!F$10-DCF!F$5*MAX(AX991*DCF!F$10,0)-MAX(AX991-AW991,0)/Inputs!$B$10)*DCF!F$6</f>
        <v>996.44614662515971</v>
      </c>
      <c r="CF991" s="15">
        <f ca="1">(AY991*DCF!G$10-DCF!G$5*MAX(AY991*DCF!G$10,0)-MAX(AY991-AX991,0)/Inputs!$B$10)*DCF!G$6</f>
        <v>1033.633393468082</v>
      </c>
      <c r="CG991" s="15">
        <f ca="1">(AZ991*DCF!H$10-DCF!H$5*MAX(AZ991*DCF!H$10,0)-MAX(AZ991-AY991,0)/Inputs!$B$10)*DCF!H$6</f>
        <v>1244.6709394745342</v>
      </c>
      <c r="CH991" s="15">
        <f ca="1">(BA991*DCF!I$10-DCF!I$5*MAX(BA991*DCF!I$10,0)-MAX(BA991-AZ991,0)/Inputs!$B$10)*DCF!I$6</f>
        <v>1605.3765865790813</v>
      </c>
      <c r="CI991" s="15">
        <f ca="1">(BB991*DCF!J$10-DCF!J$5*MAX(BB991*DCF!J$10,0)-MAX(BB991-BA991,0)/Inputs!$B$10)*DCF!J$6</f>
        <v>1961.2644292832406</v>
      </c>
      <c r="CJ991" s="15">
        <f ca="1">(BC991*DCF!K$10-DCF!K$5*MAX(BC991*DCF!K$10,0)-MAX(BC991-BB991,0)/Inputs!$B$10)*DCF!K$6</f>
        <v>2455.4799664070583</v>
      </c>
      <c r="CK991" s="15">
        <f ca="1">(BD991*DCF!L$10-DCF!L$5*MAX(BD991*DCF!L$10,0)-MAX(BD991-BC991,0)/Inputs!$B$10)*DCF!L$6</f>
        <v>2765.4215837236306</v>
      </c>
      <c r="CL991" s="15">
        <f ca="1">(BE991*DCF!M$10-DCF!M$5*MAX(BE991*DCF!M$10,0)-MAX(BE991-BD991,0)/Inputs!$B$10)*DCF!M$6</f>
        <v>3243.2768787990135</v>
      </c>
      <c r="CM991" s="15">
        <f ca="1">(BF991*DCF!C$28-DCF!C$5*MAX(BF991*DCF!C$28,0)-MAX(BF991-Inputs!$B$13,0)/Inputs!$B$17)*DCF!C$6</f>
        <v>3955.2020516869475</v>
      </c>
      <c r="CN991" s="15">
        <f ca="1">(BG991*DCF!D$28-DCF!D$5*MAX(BG991*DCF!D$28,0)-MAX(BG991-BF991,0)/Inputs!$B$17)*DCF!D$6</f>
        <v>5782.2764988817262</v>
      </c>
      <c r="CO991" s="15">
        <f ca="1">(BH991*DCF!E$28-DCF!E$5*MAX(BH991*DCF!E$28,0)-MAX(BH991-BG991,0)/Inputs!$B$17)*DCF!E$6</f>
        <v>7225.9538356265493</v>
      </c>
      <c r="CP991" s="15">
        <f ca="1">(BI991*DCF!F$28-DCF!F$5*MAX(BI991*DCF!F$28,0)-MAX(BI991-BH991,0)/Inputs!$B$17)*DCF!F$6</f>
        <v>6950.8855053973384</v>
      </c>
      <c r="CQ991" s="15">
        <f ca="1">(BJ991*DCF!G$28-DCF!G$5*MAX(BJ991*DCF!G$28,0)-MAX(BJ991-BI991,0)/Inputs!$B$17)*DCF!G$6</f>
        <v>7406.1672892370252</v>
      </c>
      <c r="CR991" s="15">
        <f ca="1">(BK991*DCF!H$28-DCF!H$5*MAX(BK991*DCF!H$28,0)-MAX(BK991-BJ991,0)/Inputs!$B$17)*DCF!H$6</f>
        <v>8949.2135511482302</v>
      </c>
      <c r="CS991" s="15">
        <f ca="1">(BL991*DCF!I$28-DCF!I$5*MAX(BL991*DCF!I$28,0)-MAX(BL991-BK991,0)/Inputs!$B$17)*DCF!I$6</f>
        <v>10747.118071979885</v>
      </c>
      <c r="CT991" s="15">
        <f ca="1">(BM991*DCF!J$28-DCF!J$5*MAX(BM991*DCF!J$28,0)-MAX(BM991-BL991,0)/Inputs!$B$17)*DCF!J$6</f>
        <v>13482.711716136142</v>
      </c>
      <c r="CU991" s="15">
        <f ca="1">(BN991*DCF!K$28-DCF!K$5*MAX(BN991*DCF!K$28,0)-MAX(BN991-BM991,0)/Inputs!$B$17)*DCF!K$6</f>
        <v>15375.994569398263</v>
      </c>
      <c r="CV991" s="15">
        <f ca="1">(BO991*DCF!L$28-DCF!L$5*MAX(BO991*DCF!L$28,0)-MAX(BO991-BN991,0)/Inputs!$B$17)*DCF!L$6</f>
        <v>17286.254807929559</v>
      </c>
      <c r="CW991" s="15">
        <f ca="1">(BP991*DCF!M$28-DCF!M$5*MAX(BP991*DCF!M$28,0)-MAX(BP991-BO991,0)/Inputs!$B$17)*DCF!M$6</f>
        <v>21365.947619489929</v>
      </c>
      <c r="CX991" s="15">
        <f ca="1">(BQ991*DCF!C$46-DCF!C$5*MAX(BQ991*DCF!C$46,0)-MAX(BQ991-Inputs!$B$20,0)/Inputs!$B$24)*DCF!C$6</f>
        <v>-766.16822878290975</v>
      </c>
      <c r="CY991" s="15">
        <f ca="1">(BR991*DCF!D$46-DCF!D$5*MAX(BR991*DCF!D$46,0)-MAX(BR991-BQ991,0)/Inputs!$B$24)*DCF!D$6</f>
        <v>-1871.8604748911637</v>
      </c>
      <c r="CZ991" s="15">
        <f ca="1">(BS991*DCF!E$46-DCF!E$5*MAX(BS991*DCF!E$46,0)-MAX(BS991-BR991,0)/Inputs!$B$24)*DCF!E$6</f>
        <v>-1903.170949671397</v>
      </c>
      <c r="DA991" s="15">
        <f ca="1">(BT991*DCF!F$46-DCF!F$5*MAX(BT991*DCF!F$46,0)-MAX(BT991-BS991,0)/Inputs!$B$24)*DCF!F$6</f>
        <v>-541.3204655007969</v>
      </c>
      <c r="DB991" s="15">
        <f ca="1">(BU991*DCF!G$46-DCF!G$5*MAX(BU991*DCF!G$46,0)-MAX(BU991-BT991,0)/Inputs!$B$24)*DCF!G$6</f>
        <v>-514.44948545503757</v>
      </c>
      <c r="DC991" s="15">
        <f ca="1">(BV991*DCF!H$46-DCF!H$5*MAX(BV991*DCF!H$46,0)-MAX(BV991-BU991,0)/Inputs!$B$24)*DCF!H$6</f>
        <v>-1652.5255721940403</v>
      </c>
      <c r="DD991" s="15">
        <f ca="1">(BW991*DCF!I$46-DCF!I$5*MAX(BW991*DCF!I$46,0)-MAX(BW991-BV991,0)/Inputs!$B$24)*DCF!I$6</f>
        <v>-842.8193899424233</v>
      </c>
      <c r="DE991" s="15">
        <f ca="1">(BX991*DCF!J$46-DCF!J$5*MAX(BX991*DCF!J$46,0)-MAX(BX991-BW991,0)/Inputs!$B$24)*DCF!J$6</f>
        <v>-5307.0656792139562</v>
      </c>
      <c r="DF991" s="15">
        <f ca="1">(BY991*DCF!K$46-DCF!K$5*MAX(BY991*DCF!K$46,0)-MAX(BY991-BX991,0)/Inputs!$B$24)*DCF!K$6</f>
        <v>-2350.7534178001292</v>
      </c>
      <c r="DG991" s="15">
        <f ca="1">(BZ991*DCF!L$46-DCF!L$5*MAX(BZ991*DCF!L$46,0)-MAX(BZ991-BY991,0)/Inputs!$B$24)*DCF!L$6</f>
        <v>3377.0046160201837</v>
      </c>
      <c r="DH991" s="15">
        <f ca="1">(CA991*DCF!M$46-DCF!M$5*MAX(CA991*DCF!M$46,0)-MAX(CA991-BZ991,0)/Inputs!$B$24)*DCF!M$6</f>
        <v>-77.346588892274667</v>
      </c>
      <c r="DI991" s="15">
        <f ca="1">SUM(CB991:CL991)+BE991*DCF!M$10*(1+Inputs!$B$30)*(1-Inputs!$B$33)*(1-Inputs!$B$30/Inputs!$B$31)/(Inputs!$B$29-Inputs!$B$30)*DCF!M$6</f>
        <v>104008.78420607398</v>
      </c>
      <c r="DJ991" s="15">
        <f ca="1">SUM(CM991:CW991)+BP991*DCF!M$28*(1+Inputs!$B$30)*(1-Inputs!$B$33)*(1-Inputs!$B$30/Inputs!$B$31)/(Inputs!$B$29-Inputs!$B$30)*DCF!M$6</f>
        <v>614316.77294872771</v>
      </c>
      <c r="DK991" s="15">
        <f ca="1">SUM(CX991:DH991)+CA991*DCF!M$46*(1+Inputs!$B$30)*(1-Inputs!$B$33)*(1-Inputs!$B$30/Inputs!$B$31)/(Inputs!$B$29-Inputs!$B$30)*DCF!M$6</f>
        <v>188725.16594520176</v>
      </c>
      <c r="DM991" s="15">
        <f ca="1">DI991+DJ991+DK991+Inputs!$B$34+Inputs!$B$36-Inputs!$B$35</f>
        <v>983901.72310000344</v>
      </c>
    </row>
    <row r="992" spans="1:117" x14ac:dyDescent="0.75">
      <c r="A992" s="11">
        <v>979</v>
      </c>
      <c r="C992" s="24">
        <f t="shared" ca="1" si="577"/>
        <v>-0.39194599807976532</v>
      </c>
      <c r="D992" s="24">
        <f t="shared" ca="1" si="577"/>
        <v>0.73035635493695727</v>
      </c>
      <c r="E992" s="24">
        <f t="shared" ca="1" si="577"/>
        <v>3.063598418392099</v>
      </c>
      <c r="F992" s="24">
        <f t="shared" ca="1" si="577"/>
        <v>-1.2731823368949999</v>
      </c>
      <c r="G992" s="24">
        <f t="shared" ca="1" si="577"/>
        <v>-1.4826520934983509</v>
      </c>
      <c r="H992" s="24">
        <f t="shared" ca="1" si="577"/>
        <v>1.2884918629616566</v>
      </c>
      <c r="I992" s="24">
        <f t="shared" ca="1" si="577"/>
        <v>0.96799205209419159</v>
      </c>
      <c r="J992" s="24">
        <f t="shared" ca="1" si="577"/>
        <v>0.92924978752907661</v>
      </c>
      <c r="K992" s="24">
        <f t="shared" ca="1" si="577"/>
        <v>-1.2567728425820142</v>
      </c>
      <c r="L992" s="24">
        <f t="shared" ca="1" si="577"/>
        <v>1.2876921315272087</v>
      </c>
      <c r="M992" s="24">
        <f t="shared" ca="1" si="577"/>
        <v>0.28732373768724034</v>
      </c>
      <c r="N992" s="24">
        <f ca="1">SQRT(Inputs!$B$38)*C992+SQRT(1-Inputs!$B$38)*_xlfn.NORM.S.INV(RAND())</f>
        <v>1.9938368421824781E-2</v>
      </c>
      <c r="O992" s="24">
        <f ca="1">SQRT(Inputs!$B$38)*D992+SQRT(1-Inputs!$B$38)*_xlfn.NORM.S.INV(RAND())</f>
        <v>1.0460582320741365</v>
      </c>
      <c r="P992" s="24">
        <f ca="1">SQRT(Inputs!$B$38)*E992+SQRT(1-Inputs!$B$38)*_xlfn.NORM.S.INV(RAND())</f>
        <v>1.8913363059926716</v>
      </c>
      <c r="Q992" s="24">
        <f ca="1">SQRT(Inputs!$B$38)*F992+SQRT(1-Inputs!$B$38)*_xlfn.NORM.S.INV(RAND())</f>
        <v>-0.32418093675044413</v>
      </c>
      <c r="R992" s="24">
        <f ca="1">SQRT(Inputs!$B$38)*G992+SQRT(1-Inputs!$B$38)*_xlfn.NORM.S.INV(RAND())</f>
        <v>-0.98100038716155313</v>
      </c>
      <c r="S992" s="24">
        <f ca="1">SQRT(Inputs!$B$38)*H992+SQRT(1-Inputs!$B$38)*_xlfn.NORM.S.INV(RAND())</f>
        <v>0.94076354224410219</v>
      </c>
      <c r="T992" s="24">
        <f ca="1">SQRT(Inputs!$B$38)*I992+SQRT(1-Inputs!$B$38)*_xlfn.NORM.S.INV(RAND())</f>
        <v>1.1685388802417536</v>
      </c>
      <c r="U992" s="24">
        <f ca="1">SQRT(Inputs!$B$38)*J992+SQRT(1-Inputs!$B$38)*_xlfn.NORM.S.INV(RAND())</f>
        <v>1.2566636518803111</v>
      </c>
      <c r="V992" s="24">
        <f ca="1">SQRT(Inputs!$B$38)*K992+SQRT(1-Inputs!$B$38)*_xlfn.NORM.S.INV(RAND())</f>
        <v>7.9768097356509582E-3</v>
      </c>
      <c r="W992" s="24">
        <f ca="1">SQRT(Inputs!$B$38)*L992+SQRT(1-Inputs!$B$38)*_xlfn.NORM.S.INV(RAND())</f>
        <v>2.1835592117531331</v>
      </c>
      <c r="X992" s="24">
        <f ca="1">SQRT(Inputs!$B$38)*M992+SQRT(1-Inputs!$B$38)*_xlfn.NORM.S.INV(RAND())</f>
        <v>0.71418438689114616</v>
      </c>
      <c r="Y992" s="24">
        <f ca="1">SQRT(Inputs!$B$38)*C992+SQRT(1-Inputs!$B$38)*_xlfn.NORM.S.INV(RAND())</f>
        <v>-2.445121643418819</v>
      </c>
      <c r="Z992" s="24">
        <f ca="1">SQRT(Inputs!$B$38)*D992+SQRT(1-Inputs!$B$38)*_xlfn.NORM.S.INV(RAND())</f>
        <v>1.1589644135329471</v>
      </c>
      <c r="AA992" s="24">
        <f ca="1">SQRT(Inputs!$B$38)*E992+SQRT(1-Inputs!$B$38)*_xlfn.NORM.S.INV(RAND())</f>
        <v>3.6017584400304559</v>
      </c>
      <c r="AB992" s="24">
        <f ca="1">SQRT(Inputs!$B$38)*F992+SQRT(1-Inputs!$B$38)*_xlfn.NORM.S.INV(RAND())</f>
        <v>0.54276880445594466</v>
      </c>
      <c r="AC992" s="24">
        <f ca="1">SQRT(Inputs!$B$38)*G992+SQRT(1-Inputs!$B$38)*_xlfn.NORM.S.INV(RAND())</f>
        <v>-0.36270560556695686</v>
      </c>
      <c r="AD992" s="24">
        <f ca="1">SQRT(Inputs!$B$38)*H992+SQRT(1-Inputs!$B$38)*_xlfn.NORM.S.INV(RAND())</f>
        <v>-0.17781160077591218</v>
      </c>
      <c r="AE992" s="24">
        <f ca="1">SQRT(Inputs!$B$38)*I992+SQRT(1-Inputs!$B$38)*_xlfn.NORM.S.INV(RAND())</f>
        <v>-0.69624228128581755</v>
      </c>
      <c r="AF992" s="24">
        <f ca="1">SQRT(Inputs!$B$38)*J992+SQRT(1-Inputs!$B$38)*_xlfn.NORM.S.INV(RAND())</f>
        <v>1.4664214988211108</v>
      </c>
      <c r="AG992" s="24">
        <f ca="1">SQRT(Inputs!$B$38)*K992+SQRT(1-Inputs!$B$38)*_xlfn.NORM.S.INV(RAND())</f>
        <v>-0.46695760650597479</v>
      </c>
      <c r="AH992" s="24">
        <f ca="1">SQRT(Inputs!$B$38)*L992+SQRT(1-Inputs!$B$38)*_xlfn.NORM.S.INV(RAND())</f>
        <v>0.72557036100336647</v>
      </c>
      <c r="AI992" s="24">
        <f ca="1">SQRT(Inputs!$B$38)*M992+SQRT(1-Inputs!$B$38)*_xlfn.NORM.S.INV(RAND())</f>
        <v>0.98907502264518476</v>
      </c>
      <c r="AJ992" s="24">
        <f ca="1">SQRT(Inputs!$B$38)*C992+SQRT(1-Inputs!$B$38)*_xlfn.NORM.S.INV(RAND())</f>
        <v>1.6781530156033457</v>
      </c>
      <c r="AK992" s="24">
        <f ca="1">SQRT(Inputs!$B$38)*D992+SQRT(1-Inputs!$B$38)*_xlfn.NORM.S.INV(RAND())</f>
        <v>0.12931654261978914</v>
      </c>
      <c r="AL992" s="24">
        <f ca="1">SQRT(Inputs!$B$38)*E992+SQRT(1-Inputs!$B$38)*_xlfn.NORM.S.INV(RAND())</f>
        <v>0.52106203602162693</v>
      </c>
      <c r="AM992" s="24">
        <f ca="1">SQRT(Inputs!$B$38)*F992+SQRT(1-Inputs!$B$38)*_xlfn.NORM.S.INV(RAND())</f>
        <v>-0.59298775789282687</v>
      </c>
      <c r="AN992" s="24">
        <f ca="1">SQRT(Inputs!$B$38)*G992+SQRT(1-Inputs!$B$38)*_xlfn.NORM.S.INV(RAND())</f>
        <v>3.9556500582187626E-2</v>
      </c>
      <c r="AO992" s="24">
        <f ca="1">SQRT(Inputs!$B$38)*H992+SQRT(1-Inputs!$B$38)*_xlfn.NORM.S.INV(RAND())</f>
        <v>0.87313693648461099</v>
      </c>
      <c r="AP992" s="24">
        <f ca="1">SQRT(Inputs!$B$38)*I992+SQRT(1-Inputs!$B$38)*_xlfn.NORM.S.INV(RAND())</f>
        <v>0.94670671872086309</v>
      </c>
      <c r="AQ992" s="24">
        <f ca="1">SQRT(Inputs!$B$38)*J992+SQRT(1-Inputs!$B$38)*_xlfn.NORM.S.INV(RAND())</f>
        <v>-1.0048450727148026</v>
      </c>
      <c r="AR992" s="24">
        <f ca="1">SQRT(Inputs!$B$38)*K992+SQRT(1-Inputs!$B$38)*_xlfn.NORM.S.INV(RAND())</f>
        <v>-0.86961749691852952</v>
      </c>
      <c r="AS992" s="24">
        <f ca="1">SQRT(Inputs!$B$38)*L992+SQRT(1-Inputs!$B$38)*_xlfn.NORM.S.INV(RAND())</f>
        <v>0.97287580399048446</v>
      </c>
      <c r="AT992" s="24">
        <f ca="1">SQRT(Inputs!$B$38)*M992+SQRT(1-Inputs!$B$38)*_xlfn.NORM.S.INV(RAND())</f>
        <v>0.71016817571200064</v>
      </c>
      <c r="AU992" s="15">
        <f ca="1">Inputs!$B$6*EXP($B$8-0.5*C$5^2+C$5*N992)</f>
        <v>4978.2808580887076</v>
      </c>
      <c r="AV992" s="15">
        <f t="shared" ca="1" si="547"/>
        <v>7067.2507499521371</v>
      </c>
      <c r="AW992" s="15">
        <f t="shared" ca="1" si="548"/>
        <v>11121.418098503078</v>
      </c>
      <c r="AX992" s="15">
        <f t="shared" ca="1" si="549"/>
        <v>13039.196244512808</v>
      </c>
      <c r="AY992" s="15">
        <f t="shared" ca="1" si="550"/>
        <v>14210.246283092045</v>
      </c>
      <c r="AZ992" s="15">
        <f t="shared" ca="1" si="551"/>
        <v>19276.53501682077</v>
      </c>
      <c r="BA992" s="15">
        <f t="shared" ca="1" si="552"/>
        <v>26658.358453239231</v>
      </c>
      <c r="BB992" s="15">
        <f t="shared" ca="1" si="553"/>
        <v>37017.121063773106</v>
      </c>
      <c r="BC992" s="15">
        <f t="shared" ca="1" si="554"/>
        <v>45371.47551531667</v>
      </c>
      <c r="BD992" s="15">
        <f t="shared" ca="1" si="555"/>
        <v>68179.057230437538</v>
      </c>
      <c r="BE992" s="15">
        <f t="shared" ca="1" si="556"/>
        <v>89159.763286139278</v>
      </c>
      <c r="BF992" s="15">
        <f ca="1">Inputs!$B$13*EXP($B$9-0.5*C$6^2+C$6*Y992)</f>
        <v>8517.9374968676329</v>
      </c>
      <c r="BG992" s="15">
        <f t="shared" ca="1" si="557"/>
        <v>12795.705248586526</v>
      </c>
      <c r="BH992" s="15">
        <f t="shared" ca="1" si="558"/>
        <v>28412.415013584305</v>
      </c>
      <c r="BI992" s="15">
        <f t="shared" ca="1" si="559"/>
        <v>37811.600876678218</v>
      </c>
      <c r="BJ992" s="15">
        <f t="shared" ca="1" si="560"/>
        <v>43993.29643736656</v>
      </c>
      <c r="BK992" s="15">
        <f t="shared" ca="1" si="561"/>
        <v>52702.061975837874</v>
      </c>
      <c r="BL992" s="15">
        <f t="shared" ca="1" si="562"/>
        <v>59152.74998776774</v>
      </c>
      <c r="BM992" s="15">
        <f t="shared" ca="1" si="563"/>
        <v>87240.572526291173</v>
      </c>
      <c r="BN992" s="15">
        <f t="shared" ca="1" si="564"/>
        <v>101455.83582811531</v>
      </c>
      <c r="BO992" s="15">
        <f t="shared" ca="1" si="565"/>
        <v>135815.97345501845</v>
      </c>
      <c r="BP992" s="15">
        <f t="shared" ca="1" si="566"/>
        <v>186986.06374770403</v>
      </c>
      <c r="BQ992" s="15">
        <f ca="1">Inputs!$B$20*EXP($B$10-0.5*C$7^2+C$7*AJ992)</f>
        <v>7778.6688890253763</v>
      </c>
      <c r="BR992" s="15">
        <f t="shared" ca="1" si="567"/>
        <v>10997.138440918377</v>
      </c>
      <c r="BS992" s="15">
        <f t="shared" ca="1" si="568"/>
        <v>17490.413392015344</v>
      </c>
      <c r="BT992" s="15">
        <f t="shared" ca="1" si="569"/>
        <v>20641.302934069408</v>
      </c>
      <c r="BU992" s="15">
        <f t="shared" ca="1" si="570"/>
        <v>28881.489550619732</v>
      </c>
      <c r="BV992" s="15">
        <f t="shared" ca="1" si="571"/>
        <v>48918.111668373895</v>
      </c>
      <c r="BW992" s="15">
        <f t="shared" ca="1" si="572"/>
        <v>83406.798089473552</v>
      </c>
      <c r="BX992" s="15">
        <f t="shared" ca="1" si="573"/>
        <v>95373.378558260141</v>
      </c>
      <c r="BY992" s="15">
        <f t="shared" ca="1" si="574"/>
        <v>113151.50111890998</v>
      </c>
      <c r="BZ992" s="15">
        <f t="shared" ca="1" si="575"/>
        <v>189860.14617994908</v>
      </c>
      <c r="CA992" s="15">
        <f t="shared" ca="1" si="576"/>
        <v>302568.1190403591</v>
      </c>
      <c r="CB992" s="15">
        <f ca="1">(AU992*DCF!C$10-DCF!C$5*MAX(AU992*DCF!C$10,0)-MAX(AU992-Inputs!$B$6,0)/Inputs!$B$10)*DCF!C$6</f>
        <v>1042.9599252792711</v>
      </c>
      <c r="CC992" s="15">
        <f ca="1">(AV992*DCF!D$10-DCF!D$5*MAX(AV992*DCF!D$10,0)-MAX(AV992-AU992,0)/Inputs!$B$10)*DCF!D$6</f>
        <v>1213.2538553436636</v>
      </c>
      <c r="CD992" s="15">
        <f ca="1">(AW992*DCF!E$10-DCF!E$5*MAX(AW992*DCF!E$10,0)-MAX(AW992-AV992,0)/Inputs!$B$10)*DCF!E$6</f>
        <v>1654.5920241042975</v>
      </c>
      <c r="CE992" s="15">
        <f ca="1">(AX992*DCF!F$10-DCF!F$5*MAX(AX992*DCF!F$10,0)-MAX(AX992-AW992,0)/Inputs!$B$10)*DCF!F$6</f>
        <v>2447.3936749407362</v>
      </c>
      <c r="CF992" s="15">
        <f ca="1">(AY992*DCF!G$10-DCF!G$5*MAX(AY992*DCF!G$10,0)-MAX(AY992-AX992,0)/Inputs!$B$10)*DCF!G$6</f>
        <v>2702.7809362953208</v>
      </c>
      <c r="CG992" s="15">
        <f ca="1">(AZ992*DCF!H$10-DCF!H$5*MAX(AZ992*DCF!H$10,0)-MAX(AZ992-AY992,0)/Inputs!$B$10)*DCF!H$6</f>
        <v>2842.9427103175626</v>
      </c>
      <c r="CH992" s="15">
        <f ca="1">(BA992*DCF!I$10-DCF!I$5*MAX(BA992*DCF!I$10,0)-MAX(BA992-AZ992,0)/Inputs!$B$10)*DCF!I$6</f>
        <v>3658.6319102414327</v>
      </c>
      <c r="CI992" s="15">
        <f ca="1">(BB992*DCF!J$10-DCF!J$5*MAX(BB992*DCF!J$10,0)-MAX(BB992-BA992,0)/Inputs!$B$10)*DCF!J$6</f>
        <v>4782.5240913506004</v>
      </c>
      <c r="CJ992" s="15">
        <f ca="1">(BC992*DCF!K$10-DCF!K$5*MAX(BC992*DCF!K$10,0)-MAX(BC992-BB992,0)/Inputs!$B$10)*DCF!K$6</f>
        <v>6134.5964413031761</v>
      </c>
      <c r="CK992" s="15">
        <f ca="1">(BD992*DCF!L$10-DCF!L$5*MAX(BD992*DCF!L$10,0)-MAX(BD992-BC992,0)/Inputs!$B$10)*DCF!L$6</f>
        <v>7333.3087183632815</v>
      </c>
      <c r="CL992" s="15">
        <f ca="1">(BE992*DCF!M$10-DCF!M$5*MAX(BE992*DCF!M$10,0)-MAX(BE992-BD992,0)/Inputs!$B$10)*DCF!M$6</f>
        <v>10075.22628095268</v>
      </c>
      <c r="CM992" s="15">
        <f ca="1">(BF992*DCF!C$28-DCF!C$5*MAX(BF992*DCF!C$28,0)-MAX(BF992-Inputs!$B$13,0)/Inputs!$B$17)*DCF!C$6</f>
        <v>2599.6186623196504</v>
      </c>
      <c r="CN992" s="15">
        <f ca="1">(BG992*DCF!D$28-DCF!D$5*MAX(BG992*DCF!D$28,0)-MAX(BG992-BF992,0)/Inputs!$B$17)*DCF!D$6</f>
        <v>2855.9863179471281</v>
      </c>
      <c r="CO992" s="15">
        <f ca="1">(BH992*DCF!E$28-DCF!E$5*MAX(BH992*DCF!E$28,0)-MAX(BH992-BG992,0)/Inputs!$B$17)*DCF!E$6</f>
        <v>4969.0633218369103</v>
      </c>
      <c r="CP992" s="15">
        <f ca="1">(BI992*DCF!F$28-DCF!F$5*MAX(BI992*DCF!F$28,0)-MAX(BI992-BH992,0)/Inputs!$B$17)*DCF!F$6</f>
        <v>8553.5832959975305</v>
      </c>
      <c r="CQ992" s="15">
        <f ca="1">(BJ992*DCF!G$28-DCF!G$5*MAX(BJ992*DCF!G$28,0)-MAX(BJ992-BI992,0)/Inputs!$B$17)*DCF!G$6</f>
        <v>10374.694411240847</v>
      </c>
      <c r="CR992" s="15">
        <f ca="1">(BK992*DCF!H$28-DCF!H$5*MAX(BK992*DCF!H$28,0)-MAX(BK992-BJ992,0)/Inputs!$B$17)*DCF!H$6</f>
        <v>11680.703608355232</v>
      </c>
      <c r="CS992" s="15">
        <f ca="1">(BL992*DCF!I$28-DCF!I$5*MAX(BL992*DCF!I$28,0)-MAX(BL992-BK992,0)/Inputs!$B$17)*DCF!I$6</f>
        <v>12984.077322395791</v>
      </c>
      <c r="CT992" s="15">
        <f ca="1">(BM992*DCF!J$28-DCF!J$5*MAX(BM992*DCF!J$28,0)-MAX(BM992-BL992,0)/Inputs!$B$17)*DCF!J$6</f>
        <v>15737.674249911197</v>
      </c>
      <c r="CU992" s="15">
        <f ca="1">(BN992*DCF!K$28-DCF!K$5*MAX(BN992*DCF!K$28,0)-MAX(BN992-BM992,0)/Inputs!$B$17)*DCF!K$6</f>
        <v>19684.591008693529</v>
      </c>
      <c r="CV992" s="15">
        <f ca="1">(BO992*DCF!L$28-DCF!L$5*MAX(BO992*DCF!L$28,0)-MAX(BO992-BN992,0)/Inputs!$B$17)*DCF!L$6</f>
        <v>23210.230596869798</v>
      </c>
      <c r="CW992" s="15">
        <f ca="1">(BP992*DCF!M$28-DCF!M$5*MAX(BP992*DCF!M$28,0)-MAX(BP992-BO992,0)/Inputs!$B$17)*DCF!M$6</f>
        <v>29832.82382935199</v>
      </c>
      <c r="CX992" s="15">
        <f ca="1">(BQ992*DCF!C$46-DCF!C$5*MAX(BQ992*DCF!C$46,0)-MAX(BQ992-Inputs!$B$20,0)/Inputs!$B$24)*DCF!C$6</f>
        <v>-3910.8560432046488</v>
      </c>
      <c r="CY992" s="15">
        <f ca="1">(BR992*DCF!D$46-DCF!D$5*MAX(BR992*DCF!D$46,0)-MAX(BR992-BQ992,0)/Inputs!$B$24)*DCF!D$6</f>
        <v>-3250.2493173510347</v>
      </c>
      <c r="CZ992" s="15">
        <f ca="1">(BS992*DCF!E$46-DCF!E$5*MAX(BS992*DCF!E$46,0)-MAX(BS992-BR992,0)/Inputs!$B$24)*DCF!E$6</f>
        <v>-4627.742065390702</v>
      </c>
      <c r="DA992" s="15">
        <f ca="1">(BT992*DCF!F$46-DCF!F$5*MAX(BT992*DCF!F$46,0)-MAX(BT992-BS992,0)/Inputs!$B$24)*DCF!F$6</f>
        <v>-2650.5686734099545</v>
      </c>
      <c r="DB992" s="15">
        <f ca="1">(BU992*DCF!G$46-DCF!G$5*MAX(BU992*DCF!G$46,0)-MAX(BU992-BT992,0)/Inputs!$B$24)*DCF!G$6</f>
        <v>-3743.3522172261173</v>
      </c>
      <c r="DC992" s="15">
        <f ca="1">(BV992*DCF!H$46-DCF!H$5*MAX(BV992*DCF!H$46,0)-MAX(BV992-BU992,0)/Inputs!$B$24)*DCF!H$6</f>
        <v>-6226.2575566715486</v>
      </c>
      <c r="DD992" s="15">
        <f ca="1">(BW992*DCF!I$46-DCF!I$5*MAX(BW992*DCF!I$46,0)-MAX(BW992-BV992,0)/Inputs!$B$24)*DCF!I$6</f>
        <v>-7974.0553298668128</v>
      </c>
      <c r="DE992" s="15">
        <f ca="1">(BX992*DCF!J$46-DCF!J$5*MAX(BX992*DCF!J$46,0)-MAX(BX992-BW992,0)/Inputs!$B$24)*DCF!J$6</f>
        <v>827.30778002439035</v>
      </c>
      <c r="DF992" s="15">
        <f ca="1">(BY992*DCF!K$46-DCF!K$5*MAX(BY992*DCF!K$46,0)-MAX(BY992-BX992,0)/Inputs!$B$24)*DCF!K$6</f>
        <v>2108.4245161508379</v>
      </c>
      <c r="DG992" s="15">
        <f ca="1">(BZ992*DCF!L$46-DCF!L$5*MAX(BZ992*DCF!L$46,0)-MAX(BZ992-BY992,0)/Inputs!$B$24)*DCF!L$6</f>
        <v>-4235.2670066994615</v>
      </c>
      <c r="DH992" s="15">
        <f ca="1">(CA992*DCF!M$46-DCF!M$5*MAX(CA992*DCF!M$46,0)-MAX(CA992-BZ992,0)/Inputs!$B$24)*DCF!M$6</f>
        <v>157.85243592990693</v>
      </c>
      <c r="DI992" s="15">
        <f ca="1">SUM(CB992:CL992)+BE992*DCF!M$10*(1+Inputs!$B$30)*(1-Inputs!$B$33)*(1-Inputs!$B$30/Inputs!$B$31)/(Inputs!$B$29-Inputs!$B$30)*DCF!M$6</f>
        <v>292021.01080962957</v>
      </c>
      <c r="DJ992" s="15">
        <f ca="1">SUM(CM992:CW992)+BP992*DCF!M$28*(1+Inputs!$B$30)*(1-Inputs!$B$33)*(1-Inputs!$B$30/Inputs!$B$31)/(Inputs!$B$29-Inputs!$B$30)*DCF!M$6</f>
        <v>836329.29735101841</v>
      </c>
      <c r="DK992" s="15">
        <f ca="1">SUM(CX992:DH992)+CA992*DCF!M$46*(1+Inputs!$B$30)*(1-Inputs!$B$33)*(1-Inputs!$B$30/Inputs!$B$31)/(Inputs!$B$29-Inputs!$B$30)*DCF!M$6</f>
        <v>434281.39004366589</v>
      </c>
      <c r="DM992" s="15">
        <f ca="1">DI992+DJ992+DK992+Inputs!$B$34+Inputs!$B$36-Inputs!$B$35</f>
        <v>1639482.6982043139</v>
      </c>
    </row>
    <row r="993" spans="1:117" x14ac:dyDescent="0.75">
      <c r="A993" s="11">
        <v>980</v>
      </c>
      <c r="C993" s="24">
        <f t="shared" ca="1" si="577"/>
        <v>0.5664782017885055</v>
      </c>
      <c r="D993" s="24">
        <f t="shared" ca="1" si="577"/>
        <v>-0.83230139475881948</v>
      </c>
      <c r="E993" s="24">
        <f t="shared" ca="1" si="577"/>
        <v>1.7688655611279387</v>
      </c>
      <c r="F993" s="24">
        <f t="shared" ca="1" si="577"/>
        <v>0.91159572941457478</v>
      </c>
      <c r="G993" s="24">
        <f t="shared" ca="1" si="577"/>
        <v>-8.284949934018844E-2</v>
      </c>
      <c r="H993" s="24">
        <f t="shared" ca="1" si="577"/>
        <v>0.29557740992924025</v>
      </c>
      <c r="I993" s="24">
        <f t="shared" ca="1" si="577"/>
        <v>0.24070367928698361</v>
      </c>
      <c r="J993" s="24">
        <f t="shared" ca="1" si="577"/>
        <v>-0.47617731079866321</v>
      </c>
      <c r="K993" s="24">
        <f t="shared" ca="1" si="577"/>
        <v>3.5940193072421599E-2</v>
      </c>
      <c r="L993" s="24">
        <f t="shared" ca="1" si="577"/>
        <v>-0.12308141652518173</v>
      </c>
      <c r="M993" s="24">
        <f t="shared" ca="1" si="577"/>
        <v>0.93519107276858826</v>
      </c>
      <c r="N993" s="24">
        <f ca="1">SQRT(Inputs!$B$38)*C993+SQRT(1-Inputs!$B$38)*_xlfn.NORM.S.INV(RAND())</f>
        <v>0.47479871736690743</v>
      </c>
      <c r="O993" s="24">
        <f ca="1">SQRT(Inputs!$B$38)*D993+SQRT(1-Inputs!$B$38)*_xlfn.NORM.S.INV(RAND())</f>
        <v>1.0510442189840346</v>
      </c>
      <c r="P993" s="24">
        <f ca="1">SQRT(Inputs!$B$38)*E993+SQRT(1-Inputs!$B$38)*_xlfn.NORM.S.INV(RAND())</f>
        <v>0.22972084950686478</v>
      </c>
      <c r="Q993" s="24">
        <f ca="1">SQRT(Inputs!$B$38)*F993+SQRT(1-Inputs!$B$38)*_xlfn.NORM.S.INV(RAND())</f>
        <v>0.60413558799496292</v>
      </c>
      <c r="R993" s="24">
        <f ca="1">SQRT(Inputs!$B$38)*G993+SQRT(1-Inputs!$B$38)*_xlfn.NORM.S.INV(RAND())</f>
        <v>-1.6213178943609421</v>
      </c>
      <c r="S993" s="24">
        <f ca="1">SQRT(Inputs!$B$38)*H993+SQRT(1-Inputs!$B$38)*_xlfn.NORM.S.INV(RAND())</f>
        <v>4.9738387464446171E-2</v>
      </c>
      <c r="T993" s="24">
        <f ca="1">SQRT(Inputs!$B$38)*I993+SQRT(1-Inputs!$B$38)*_xlfn.NORM.S.INV(RAND())</f>
        <v>-0.82113653830439237</v>
      </c>
      <c r="U993" s="24">
        <f ca="1">SQRT(Inputs!$B$38)*J993+SQRT(1-Inputs!$B$38)*_xlfn.NORM.S.INV(RAND())</f>
        <v>-0.59980789236066323</v>
      </c>
      <c r="V993" s="24">
        <f ca="1">SQRT(Inputs!$B$38)*K993+SQRT(1-Inputs!$B$38)*_xlfn.NORM.S.INV(RAND())</f>
        <v>0.64618609604874611</v>
      </c>
      <c r="W993" s="24">
        <f ca="1">SQRT(Inputs!$B$38)*L993+SQRT(1-Inputs!$B$38)*_xlfn.NORM.S.INV(RAND())</f>
        <v>-0.24107260614846115</v>
      </c>
      <c r="X993" s="24">
        <f ca="1">SQRT(Inputs!$B$38)*M993+SQRT(1-Inputs!$B$38)*_xlfn.NORM.S.INV(RAND())</f>
        <v>-0.38785592932156798</v>
      </c>
      <c r="Y993" s="24">
        <f ca="1">SQRT(Inputs!$B$38)*C993+SQRT(1-Inputs!$B$38)*_xlfn.NORM.S.INV(RAND())</f>
        <v>-0.1880158223195782</v>
      </c>
      <c r="Z993" s="24">
        <f ca="1">SQRT(Inputs!$B$38)*D993+SQRT(1-Inputs!$B$38)*_xlfn.NORM.S.INV(RAND())</f>
        <v>0.17770879689255559</v>
      </c>
      <c r="AA993" s="24">
        <f ca="1">SQRT(Inputs!$B$38)*E993+SQRT(1-Inputs!$B$38)*_xlfn.NORM.S.INV(RAND())</f>
        <v>1.4532314520170804</v>
      </c>
      <c r="AB993" s="24">
        <f ca="1">SQRT(Inputs!$B$38)*F993+SQRT(1-Inputs!$B$38)*_xlfn.NORM.S.INV(RAND())</f>
        <v>0.73632017763843627</v>
      </c>
      <c r="AC993" s="24">
        <f ca="1">SQRT(Inputs!$B$38)*G993+SQRT(1-Inputs!$B$38)*_xlfn.NORM.S.INV(RAND())</f>
        <v>1.0787576182287608</v>
      </c>
      <c r="AD993" s="24">
        <f ca="1">SQRT(Inputs!$B$38)*H993+SQRT(1-Inputs!$B$38)*_xlfn.NORM.S.INV(RAND())</f>
        <v>1.0579829793388316</v>
      </c>
      <c r="AE993" s="24">
        <f ca="1">SQRT(Inputs!$B$38)*I993+SQRT(1-Inputs!$B$38)*_xlfn.NORM.S.INV(RAND())</f>
        <v>-1.0639187533182397</v>
      </c>
      <c r="AF993" s="24">
        <f ca="1">SQRT(Inputs!$B$38)*J993+SQRT(1-Inputs!$B$38)*_xlfn.NORM.S.INV(RAND())</f>
        <v>-0.19717360821696911</v>
      </c>
      <c r="AG993" s="24">
        <f ca="1">SQRT(Inputs!$B$38)*K993+SQRT(1-Inputs!$B$38)*_xlfn.NORM.S.INV(RAND())</f>
        <v>3.6734537754093147E-2</v>
      </c>
      <c r="AH993" s="24">
        <f ca="1">SQRT(Inputs!$B$38)*L993+SQRT(1-Inputs!$B$38)*_xlfn.NORM.S.INV(RAND())</f>
        <v>0.61479245986688746</v>
      </c>
      <c r="AI993" s="24">
        <f ca="1">SQRT(Inputs!$B$38)*M993+SQRT(1-Inputs!$B$38)*_xlfn.NORM.S.INV(RAND())</f>
        <v>4.2418417197468583E-2</v>
      </c>
      <c r="AJ993" s="24">
        <f ca="1">SQRT(Inputs!$B$38)*C993+SQRT(1-Inputs!$B$38)*_xlfn.NORM.S.INV(RAND())</f>
        <v>0.22249485886838241</v>
      </c>
      <c r="AK993" s="24">
        <f ca="1">SQRT(Inputs!$B$38)*D993+SQRT(1-Inputs!$B$38)*_xlfn.NORM.S.INV(RAND())</f>
        <v>-0.26838750115732207</v>
      </c>
      <c r="AL993" s="24">
        <f ca="1">SQRT(Inputs!$B$38)*E993+SQRT(1-Inputs!$B$38)*_xlfn.NORM.S.INV(RAND())</f>
        <v>2.242591258534099E-2</v>
      </c>
      <c r="AM993" s="24">
        <f ca="1">SQRT(Inputs!$B$38)*F993+SQRT(1-Inputs!$B$38)*_xlfn.NORM.S.INV(RAND())</f>
        <v>-0.4908768845040502</v>
      </c>
      <c r="AN993" s="24">
        <f ca="1">SQRT(Inputs!$B$38)*G993+SQRT(1-Inputs!$B$38)*_xlfn.NORM.S.INV(RAND())</f>
        <v>-0.12546606507779562</v>
      </c>
      <c r="AO993" s="24">
        <f ca="1">SQRT(Inputs!$B$38)*H993+SQRT(1-Inputs!$B$38)*_xlfn.NORM.S.INV(RAND())</f>
        <v>-1.1402103482473129</v>
      </c>
      <c r="AP993" s="24">
        <f ca="1">SQRT(Inputs!$B$38)*I993+SQRT(1-Inputs!$B$38)*_xlfn.NORM.S.INV(RAND())</f>
        <v>0.71115428636073041</v>
      </c>
      <c r="AQ993" s="24">
        <f ca="1">SQRT(Inputs!$B$38)*J993+SQRT(1-Inputs!$B$38)*_xlfn.NORM.S.INV(RAND())</f>
        <v>0.13643470319572304</v>
      </c>
      <c r="AR993" s="24">
        <f ca="1">SQRT(Inputs!$B$38)*K993+SQRT(1-Inputs!$B$38)*_xlfn.NORM.S.INV(RAND())</f>
        <v>-0.37228070901844801</v>
      </c>
      <c r="AS993" s="24">
        <f ca="1">SQRT(Inputs!$B$38)*L993+SQRT(1-Inputs!$B$38)*_xlfn.NORM.S.INV(RAND())</f>
        <v>1.8021504529938066</v>
      </c>
      <c r="AT993" s="24">
        <f ca="1">SQRT(Inputs!$B$38)*M993+SQRT(1-Inputs!$B$38)*_xlfn.NORM.S.INV(RAND())</f>
        <v>0.2368495390029885</v>
      </c>
      <c r="AU993" s="15">
        <f ca="1">Inputs!$B$6*EXP($B$8-0.5*C$5^2+C$5*N993)</f>
        <v>5358.6617250109393</v>
      </c>
      <c r="AV993" s="15">
        <f t="shared" ca="1" si="547"/>
        <v>7612.8247030620805</v>
      </c>
      <c r="AW993" s="15">
        <f t="shared" ca="1" si="548"/>
        <v>9574.6111613632529</v>
      </c>
      <c r="AX993" s="15">
        <f t="shared" ca="1" si="549"/>
        <v>12606.080867344908</v>
      </c>
      <c r="AY993" s="15">
        <f t="shared" ca="1" si="550"/>
        <v>12748.342938315333</v>
      </c>
      <c r="AZ993" s="15">
        <f t="shared" ca="1" si="551"/>
        <v>15677.199624218678</v>
      </c>
      <c r="BA993" s="15">
        <f t="shared" ca="1" si="552"/>
        <v>17604.996676432333</v>
      </c>
      <c r="BB993" s="15">
        <f t="shared" ca="1" si="553"/>
        <v>20296.761145606179</v>
      </c>
      <c r="BC993" s="15">
        <f t="shared" ca="1" si="554"/>
        <v>26458.320227291522</v>
      </c>
      <c r="BD993" s="15">
        <f t="shared" ca="1" si="555"/>
        <v>31691.234497380563</v>
      </c>
      <c r="BE993" s="15">
        <f t="shared" ca="1" si="556"/>
        <v>37485.656366979878</v>
      </c>
      <c r="BF993" s="15">
        <f ca="1">Inputs!$B$13*EXP($B$9-0.5*C$6^2+C$6*Y993)</f>
        <v>13324.977075735929</v>
      </c>
      <c r="BG993" s="15">
        <f t="shared" ca="1" si="557"/>
        <v>16768.789726079231</v>
      </c>
      <c r="BH993" s="15">
        <f t="shared" ca="1" si="558"/>
        <v>26072.651322426227</v>
      </c>
      <c r="BI993" s="15">
        <f t="shared" ca="1" si="559"/>
        <v>35747.059278581888</v>
      </c>
      <c r="BJ993" s="15">
        <f t="shared" ca="1" si="560"/>
        <v>51196.430048427144</v>
      </c>
      <c r="BK993" s="15">
        <f t="shared" ca="1" si="561"/>
        <v>72568.596692611187</v>
      </c>
      <c r="BL993" s="15">
        <f t="shared" ca="1" si="562"/>
        <v>77660.982851394132</v>
      </c>
      <c r="BM993" s="15">
        <f t="shared" ca="1" si="563"/>
        <v>93152.22705916941</v>
      </c>
      <c r="BN993" s="15">
        <f t="shared" ca="1" si="564"/>
        <v>115071.01672453475</v>
      </c>
      <c r="BO993" s="15">
        <f t="shared" ca="1" si="565"/>
        <v>152071.35775728713</v>
      </c>
      <c r="BP993" s="15">
        <f t="shared" ca="1" si="566"/>
        <v>188073.03278623938</v>
      </c>
      <c r="BQ993" s="15">
        <f ca="1">Inputs!$B$20*EXP($B$10-0.5*C$7^2+C$7*AJ993)</f>
        <v>4641.7362189377973</v>
      </c>
      <c r="BR993" s="15">
        <f t="shared" ca="1" si="567"/>
        <v>5783.6530243865454</v>
      </c>
      <c r="BS993" s="15">
        <f t="shared" ca="1" si="568"/>
        <v>7971.2679973793993</v>
      </c>
      <c r="BT993" s="15">
        <f t="shared" ca="1" si="569"/>
        <v>9662.6862694839783</v>
      </c>
      <c r="BU993" s="15">
        <f t="shared" ca="1" si="570"/>
        <v>12990.885923710304</v>
      </c>
      <c r="BV993" s="15">
        <f t="shared" ca="1" si="571"/>
        <v>13979.481097742158</v>
      </c>
      <c r="BW993" s="15">
        <f t="shared" ca="1" si="572"/>
        <v>22676.252541653437</v>
      </c>
      <c r="BX993" s="15">
        <f t="shared" ca="1" si="573"/>
        <v>32595.849809166692</v>
      </c>
      <c r="BY993" s="15">
        <f t="shared" ca="1" si="574"/>
        <v>42532.391831430461</v>
      </c>
      <c r="BZ993" s="15">
        <f t="shared" ca="1" si="575"/>
        <v>83119.120310626458</v>
      </c>
      <c r="CA993" s="15">
        <f t="shared" ca="1" si="576"/>
        <v>121776.13237234729</v>
      </c>
      <c r="CB993" s="15">
        <f ca="1">(AU993*DCF!C$10-DCF!C$5*MAX(AU993*DCF!C$10,0)-MAX(AU993-Inputs!$B$6,0)/Inputs!$B$10)*DCF!C$6</f>
        <v>1040.2477418987169</v>
      </c>
      <c r="CC993" s="15">
        <f ca="1">(AV993*DCF!D$10-DCF!D$5*MAX(AV993*DCF!D$10,0)-MAX(AV993-AU993,0)/Inputs!$B$10)*DCF!D$6</f>
        <v>1305.9557996153287</v>
      </c>
      <c r="CD993" s="15">
        <f ca="1">(AW993*DCF!E$10-DCF!E$5*MAX(AW993*DCF!E$10,0)-MAX(AW993-AV993,0)/Inputs!$B$10)*DCF!E$6</f>
        <v>1768.7497508994495</v>
      </c>
      <c r="CE993" s="15">
        <f ca="1">(AX993*DCF!F$10-DCF!F$5*MAX(AX993*DCF!F$10,0)-MAX(AX993-AW993,0)/Inputs!$B$10)*DCF!F$6</f>
        <v>2121.1136763756176</v>
      </c>
      <c r="CF993" s="15">
        <f ca="1">(AY993*DCF!G$10-DCF!G$5*MAX(AY993*DCF!G$10,0)-MAX(AY993-AX993,0)/Inputs!$B$10)*DCF!G$6</f>
        <v>2599.3214188899906</v>
      </c>
      <c r="CG993" s="15">
        <f ca="1">(AZ993*DCF!H$10-DCF!H$5*MAX(AZ993*DCF!H$10,0)-MAX(AZ993-AY993,0)/Inputs!$B$10)*DCF!H$6</f>
        <v>2523.6685407331888</v>
      </c>
      <c r="CH993" s="15">
        <f ca="1">(BA993*DCF!I$10-DCF!I$5*MAX(BA993*DCF!I$10,0)-MAX(BA993-AZ993,0)/Inputs!$B$10)*DCF!I$6</f>
        <v>2899.564400079953</v>
      </c>
      <c r="CI993" s="15">
        <f ca="1">(BB993*DCF!J$10-DCF!J$5*MAX(BB993*DCF!J$10,0)-MAX(BB993-BA993,0)/Inputs!$B$10)*DCF!J$6</f>
        <v>3075.078759069916</v>
      </c>
      <c r="CJ993" s="15">
        <f ca="1">(BC993*DCF!K$10-DCF!K$5*MAX(BC993*DCF!K$10,0)-MAX(BC993-BB993,0)/Inputs!$B$10)*DCF!K$6</f>
        <v>3396.8401582532142</v>
      </c>
      <c r="CK993" s="15">
        <f ca="1">(BD993*DCF!L$10-DCF!L$5*MAX(BD993*DCF!L$10,0)-MAX(BD993-BC993,0)/Inputs!$B$10)*DCF!L$6</f>
        <v>4102.9402582938983</v>
      </c>
      <c r="CL993" s="15">
        <f ca="1">(BE993*DCF!M$10-DCF!M$5*MAX(BE993*DCF!M$10,0)-MAX(BE993-BD993,0)/Inputs!$B$10)*DCF!M$6</f>
        <v>4597.5053494216318</v>
      </c>
      <c r="CM993" s="15">
        <f ca="1">(BF993*DCF!C$28-DCF!C$5*MAX(BF993*DCF!C$28,0)-MAX(BF993-Inputs!$B$13,0)/Inputs!$B$17)*DCF!C$6</f>
        <v>3619.1258531600165</v>
      </c>
      <c r="CN993" s="15">
        <f ca="1">(BG993*DCF!D$28-DCF!D$5*MAX(BG993*DCF!D$28,0)-MAX(BG993-BF993,0)/Inputs!$B$17)*DCF!D$6</f>
        <v>4204.07219068629</v>
      </c>
      <c r="CO993" s="15">
        <f ca="1">(BH993*DCF!E$28-DCF!E$5*MAX(BH993*DCF!E$28,0)-MAX(BH993-BG993,0)/Inputs!$B$17)*DCF!E$6</f>
        <v>5550.5760606915474</v>
      </c>
      <c r="CP993" s="15">
        <f ca="1">(BI993*DCF!F$28-DCF!F$5*MAX(BI993*DCF!F$28,0)-MAX(BI993-BH993,0)/Inputs!$B$17)*DCF!F$6</f>
        <v>7943.0061016617765</v>
      </c>
      <c r="CQ993" s="15">
        <f ca="1">(BJ993*DCF!G$28-DCF!G$5*MAX(BJ993*DCF!G$28,0)-MAX(BJ993-BI993,0)/Inputs!$B$17)*DCF!G$6</f>
        <v>10684.870659919681</v>
      </c>
      <c r="CR993" s="15">
        <f ca="1">(BK993*DCF!H$28-DCF!H$5*MAX(BK993*DCF!H$28,0)-MAX(BK993-BJ993,0)/Inputs!$B$17)*DCF!H$6</f>
        <v>14626.379674063632</v>
      </c>
      <c r="CS993" s="15">
        <f ca="1">(BL993*DCF!I$28-DCF!I$5*MAX(BL993*DCF!I$28,0)-MAX(BL993-BK993,0)/Inputs!$B$17)*DCF!I$6</f>
        <v>17531.302449289869</v>
      </c>
      <c r="CT993" s="15">
        <f ca="1">(BM993*DCF!J$28-DCF!J$5*MAX(BM993*DCF!J$28,0)-MAX(BM993-BL993,0)/Inputs!$B$17)*DCF!J$6</f>
        <v>18726.667362339831</v>
      </c>
      <c r="CU993" s="15">
        <f ca="1">(BN993*DCF!K$28-DCF!K$5*MAX(BN993*DCF!K$28,0)-MAX(BN993-BM993,0)/Inputs!$B$17)*DCF!K$6</f>
        <v>21616.309559269917</v>
      </c>
      <c r="CV993" s="15">
        <f ca="1">(BO993*DCF!L$28-DCF!L$5*MAX(BO993*DCF!L$28,0)-MAX(BO993-BN993,0)/Inputs!$B$17)*DCF!L$6</f>
        <v>26154.777545760633</v>
      </c>
      <c r="CW993" s="15">
        <f ca="1">(BP993*DCF!M$28-DCF!M$5*MAX(BP993*DCF!M$28,0)-MAX(BP993-BO993,0)/Inputs!$B$17)*DCF!M$6</f>
        <v>31622.863299828667</v>
      </c>
      <c r="CX993" s="15">
        <f ca="1">(BQ993*DCF!C$46-DCF!C$5*MAX(BQ993*DCF!C$46,0)-MAX(BQ993-Inputs!$B$20,0)/Inputs!$B$24)*DCF!C$6</f>
        <v>-1737.4615835596746</v>
      </c>
      <c r="CY993" s="15">
        <f ca="1">(BR993*DCF!D$46-DCF!D$5*MAX(BR993*DCF!D$46,0)-MAX(BR993-BQ993,0)/Inputs!$B$24)*DCF!D$6</f>
        <v>-1474.3811168456245</v>
      </c>
      <c r="CZ993" s="15">
        <f ca="1">(BS993*DCF!E$46-DCF!E$5*MAX(BS993*DCF!E$46,0)-MAX(BS993-BR993,0)/Inputs!$B$24)*DCF!E$6</f>
        <v>-1804.9139179751173</v>
      </c>
      <c r="DA993" s="15">
        <f ca="1">(BT993*DCF!F$46-DCF!F$5*MAX(BT993*DCF!F$46,0)-MAX(BT993-BS993,0)/Inputs!$B$24)*DCF!F$6</f>
        <v>-1319.5967689903921</v>
      </c>
      <c r="DB993" s="15">
        <f ca="1">(BU993*DCF!G$46-DCF!G$5*MAX(BU993*DCF!G$46,0)-MAX(BU993-BT993,0)/Inputs!$B$24)*DCF!G$6</f>
        <v>-1556.5283421027336</v>
      </c>
      <c r="DC993" s="15">
        <f ca="1">(BV993*DCF!H$46-DCF!H$5*MAX(BV993*DCF!H$46,0)-MAX(BV993-BU993,0)/Inputs!$B$24)*DCF!H$6</f>
        <v>-307.19989310727078</v>
      </c>
      <c r="DD993" s="15">
        <f ca="1">(BW993*DCF!I$46-DCF!I$5*MAX(BW993*DCF!I$46,0)-MAX(BW993-BV993,0)/Inputs!$B$24)*DCF!I$6</f>
        <v>-1972.7898010775723</v>
      </c>
      <c r="DE993" s="15">
        <f ca="1">(BX993*DCF!J$46-DCF!J$5*MAX(BX993*DCF!J$46,0)-MAX(BX993-BW993,0)/Inputs!$B$24)*DCF!J$6</f>
        <v>-1263.2093973719409</v>
      </c>
      <c r="DF993" s="15">
        <f ca="1">(BY993*DCF!K$46-DCF!K$5*MAX(BY993*DCF!K$46,0)-MAX(BY993-BX993,0)/Inputs!$B$24)*DCF!K$6</f>
        <v>-4.5960832243191065</v>
      </c>
      <c r="DG993" s="15">
        <f ca="1">(BZ993*DCF!L$46-DCF!L$5*MAX(BZ993*DCF!L$46,0)-MAX(BZ993-BY993,0)/Inputs!$B$24)*DCF!L$6</f>
        <v>-3439.2710409610609</v>
      </c>
      <c r="DH993" s="15">
        <f ca="1">(CA993*DCF!M$46-DCF!M$5*MAX(CA993*DCF!M$46,0)-MAX(CA993-BZ993,0)/Inputs!$B$24)*DCF!M$6</f>
        <v>1465.2827517944122</v>
      </c>
      <c r="DI993" s="15">
        <f ca="1">SUM(CB993:CL993)+BE993*DCF!M$10*(1+Inputs!$B$30)*(1-Inputs!$B$33)*(1-Inputs!$B$30/Inputs!$B$31)/(Inputs!$B$29-Inputs!$B$30)*DCF!M$6</f>
        <v>133754.06321932445</v>
      </c>
      <c r="DJ993" s="15">
        <f ca="1">SUM(CM993:CW993)+BP993*DCF!M$28*(1+Inputs!$B$30)*(1-Inputs!$B$33)*(1-Inputs!$B$30/Inputs!$B$31)/(Inputs!$B$29-Inputs!$B$30)*DCF!M$6</f>
        <v>860159.60042666586</v>
      </c>
      <c r="DK993" s="15">
        <f ca="1">SUM(CX993:DH993)+CA993*DCF!M$46*(1+Inputs!$B$30)*(1-Inputs!$B$33)*(1-Inputs!$B$30/Inputs!$B$31)/(Inputs!$B$29-Inputs!$B$30)*DCF!M$6</f>
        <v>174865.66075929243</v>
      </c>
      <c r="DM993" s="15">
        <f ca="1">DI993+DJ993+DK993+Inputs!$B$34+Inputs!$B$36-Inputs!$B$35</f>
        <v>1245630.3244052827</v>
      </c>
    </row>
    <row r="994" spans="1:117" x14ac:dyDescent="0.75">
      <c r="A994" s="11">
        <v>981</v>
      </c>
      <c r="C994" s="24">
        <f t="shared" ref="C994:M1003" ca="1" si="578">_xlfn.NORM.S.INV(RAND())</f>
        <v>-0.72882618503238428</v>
      </c>
      <c r="D994" s="24">
        <f t="shared" ca="1" si="578"/>
        <v>0.48337051482827087</v>
      </c>
      <c r="E994" s="24">
        <f t="shared" ca="1" si="578"/>
        <v>0.77908706576186226</v>
      </c>
      <c r="F994" s="24">
        <f t="shared" ca="1" si="578"/>
        <v>1.6121901664284135</v>
      </c>
      <c r="G994" s="24">
        <f t="shared" ca="1" si="578"/>
        <v>0.36995978925613221</v>
      </c>
      <c r="H994" s="24">
        <f t="shared" ca="1" si="578"/>
        <v>2.9125243087807142</v>
      </c>
      <c r="I994" s="24">
        <f t="shared" ca="1" si="578"/>
        <v>-0.55381813973088967</v>
      </c>
      <c r="J994" s="24">
        <f t="shared" ca="1" si="578"/>
        <v>-1.1213339572095764</v>
      </c>
      <c r="K994" s="24">
        <f t="shared" ca="1" si="578"/>
        <v>0.49652848090656215</v>
      </c>
      <c r="L994" s="24">
        <f t="shared" ca="1" si="578"/>
        <v>1.6808612769406936</v>
      </c>
      <c r="M994" s="24">
        <f t="shared" ca="1" si="578"/>
        <v>-1.0018671294116377</v>
      </c>
      <c r="N994" s="24">
        <f ca="1">SQRT(Inputs!$B$38)*C994+SQRT(1-Inputs!$B$38)*_xlfn.NORM.S.INV(RAND())</f>
        <v>-0.87781643109842533</v>
      </c>
      <c r="O994" s="24">
        <f ca="1">SQRT(Inputs!$B$38)*D994+SQRT(1-Inputs!$B$38)*_xlfn.NORM.S.INV(RAND())</f>
        <v>3.3810867237465958E-4</v>
      </c>
      <c r="P994" s="24">
        <f ca="1">SQRT(Inputs!$B$38)*E994+SQRT(1-Inputs!$B$38)*_xlfn.NORM.S.INV(RAND())</f>
        <v>6.6989466758393124E-2</v>
      </c>
      <c r="Q994" s="24">
        <f ca="1">SQRT(Inputs!$B$38)*F994+SQRT(1-Inputs!$B$38)*_xlfn.NORM.S.INV(RAND())</f>
        <v>2.0237759225619314</v>
      </c>
      <c r="R994" s="24">
        <f ca="1">SQRT(Inputs!$B$38)*G994+SQRT(1-Inputs!$B$38)*_xlfn.NORM.S.INV(RAND())</f>
        <v>0.39633908140929475</v>
      </c>
      <c r="S994" s="24">
        <f ca="1">SQRT(Inputs!$B$38)*H994+SQRT(1-Inputs!$B$38)*_xlfn.NORM.S.INV(RAND())</f>
        <v>2.2353359121036616</v>
      </c>
      <c r="T994" s="24">
        <f ca="1">SQRT(Inputs!$B$38)*I994+SQRT(1-Inputs!$B$38)*_xlfn.NORM.S.INV(RAND())</f>
        <v>-0.60905748483543853</v>
      </c>
      <c r="U994" s="24">
        <f ca="1">SQRT(Inputs!$B$38)*J994+SQRT(1-Inputs!$B$38)*_xlfn.NORM.S.INV(RAND())</f>
        <v>-1.0975116072678173</v>
      </c>
      <c r="V994" s="24">
        <f ca="1">SQRT(Inputs!$B$38)*K994+SQRT(1-Inputs!$B$38)*_xlfn.NORM.S.INV(RAND())</f>
        <v>0.78062640453265597</v>
      </c>
      <c r="W994" s="24">
        <f ca="1">SQRT(Inputs!$B$38)*L994+SQRT(1-Inputs!$B$38)*_xlfn.NORM.S.INV(RAND())</f>
        <v>2.302377590895242</v>
      </c>
      <c r="X994" s="24">
        <f ca="1">SQRT(Inputs!$B$38)*M994+SQRT(1-Inputs!$B$38)*_xlfn.NORM.S.INV(RAND())</f>
        <v>-0.61982331552525782</v>
      </c>
      <c r="Y994" s="24">
        <f ca="1">SQRT(Inputs!$B$38)*C994+SQRT(1-Inputs!$B$38)*_xlfn.NORM.S.INV(RAND())</f>
        <v>1.0548949024132837</v>
      </c>
      <c r="Z994" s="24">
        <f ca="1">SQRT(Inputs!$B$38)*D994+SQRT(1-Inputs!$B$38)*_xlfn.NORM.S.INV(RAND())</f>
        <v>-0.10293130881445012</v>
      </c>
      <c r="AA994" s="24">
        <f ca="1">SQRT(Inputs!$B$38)*E994+SQRT(1-Inputs!$B$38)*_xlfn.NORM.S.INV(RAND())</f>
        <v>0.79555012843200656</v>
      </c>
      <c r="AB994" s="24">
        <f ca="1">SQRT(Inputs!$B$38)*F994+SQRT(1-Inputs!$B$38)*_xlfn.NORM.S.INV(RAND())</f>
        <v>-1.3548269706005911</v>
      </c>
      <c r="AC994" s="24">
        <f ca="1">SQRT(Inputs!$B$38)*G994+SQRT(1-Inputs!$B$38)*_xlfn.NORM.S.INV(RAND())</f>
        <v>0.49910002271917175</v>
      </c>
      <c r="AD994" s="24">
        <f ca="1">SQRT(Inputs!$B$38)*H994+SQRT(1-Inputs!$B$38)*_xlfn.NORM.S.INV(RAND())</f>
        <v>1.9535997693748894</v>
      </c>
      <c r="AE994" s="24">
        <f ca="1">SQRT(Inputs!$B$38)*I994+SQRT(1-Inputs!$B$38)*_xlfn.NORM.S.INV(RAND())</f>
        <v>-0.17702113204043904</v>
      </c>
      <c r="AF994" s="24">
        <f ca="1">SQRT(Inputs!$B$38)*J994+SQRT(1-Inputs!$B$38)*_xlfn.NORM.S.INV(RAND())</f>
        <v>-0.72890417401360796</v>
      </c>
      <c r="AG994" s="24">
        <f ca="1">SQRT(Inputs!$B$38)*K994+SQRT(1-Inputs!$B$38)*_xlfn.NORM.S.INV(RAND())</f>
        <v>1.1320636785249554</v>
      </c>
      <c r="AH994" s="24">
        <f ca="1">SQRT(Inputs!$B$38)*L994+SQRT(1-Inputs!$B$38)*_xlfn.NORM.S.INV(RAND())</f>
        <v>0.84931844077443575</v>
      </c>
      <c r="AI994" s="24">
        <f ca="1">SQRT(Inputs!$B$38)*M994+SQRT(1-Inputs!$B$38)*_xlfn.NORM.S.INV(RAND())</f>
        <v>-0.8794036983669371</v>
      </c>
      <c r="AJ994" s="24">
        <f ca="1">SQRT(Inputs!$B$38)*C994+SQRT(1-Inputs!$B$38)*_xlfn.NORM.S.INV(RAND())</f>
        <v>-1.8280161202337242</v>
      </c>
      <c r="AK994" s="24">
        <f ca="1">SQRT(Inputs!$B$38)*D994+SQRT(1-Inputs!$B$38)*_xlfn.NORM.S.INV(RAND())</f>
        <v>0.14074385871121298</v>
      </c>
      <c r="AL994" s="24">
        <f ca="1">SQRT(Inputs!$B$38)*E994+SQRT(1-Inputs!$B$38)*_xlfn.NORM.S.INV(RAND())</f>
        <v>0.19275827809669205</v>
      </c>
      <c r="AM994" s="24">
        <f ca="1">SQRT(Inputs!$B$38)*F994+SQRT(1-Inputs!$B$38)*_xlfn.NORM.S.INV(RAND())</f>
        <v>1.3826410256968358</v>
      </c>
      <c r="AN994" s="24">
        <f ca="1">SQRT(Inputs!$B$38)*G994+SQRT(1-Inputs!$B$38)*_xlfn.NORM.S.INV(RAND())</f>
        <v>1.8241733606531563</v>
      </c>
      <c r="AO994" s="24">
        <f ca="1">SQRT(Inputs!$B$38)*H994+SQRT(1-Inputs!$B$38)*_xlfn.NORM.S.INV(RAND())</f>
        <v>1.7646506550950276</v>
      </c>
      <c r="AP994" s="24">
        <f ca="1">SQRT(Inputs!$B$38)*I994+SQRT(1-Inputs!$B$38)*_xlfn.NORM.S.INV(RAND())</f>
        <v>0.35995248391589868</v>
      </c>
      <c r="AQ994" s="24">
        <f ca="1">SQRT(Inputs!$B$38)*J994+SQRT(1-Inputs!$B$38)*_xlfn.NORM.S.INV(RAND())</f>
        <v>0.1853651126455218</v>
      </c>
      <c r="AR994" s="24">
        <f ca="1">SQRT(Inputs!$B$38)*K994+SQRT(1-Inputs!$B$38)*_xlfn.NORM.S.INV(RAND())</f>
        <v>-0.3342509660543711</v>
      </c>
      <c r="AS994" s="24">
        <f ca="1">SQRT(Inputs!$B$38)*L994+SQRT(1-Inputs!$B$38)*_xlfn.NORM.S.INV(RAND())</f>
        <v>-0.76472320515553438</v>
      </c>
      <c r="AT994" s="24">
        <f ca="1">SQRT(Inputs!$B$38)*M994+SQRT(1-Inputs!$B$38)*_xlfn.NORM.S.INV(RAND())</f>
        <v>-0.4839438554146584</v>
      </c>
      <c r="AU994" s="15">
        <f ca="1">Inputs!$B$6*EXP($B$8-0.5*C$5^2+C$5*N994)</f>
        <v>4304.9360887398852</v>
      </c>
      <c r="AV994" s="15">
        <f t="shared" ca="1" si="547"/>
        <v>5240.3845687387893</v>
      </c>
      <c r="AW994" s="15">
        <f t="shared" ca="1" si="548"/>
        <v>6447.7170780213273</v>
      </c>
      <c r="AX994" s="15">
        <f t="shared" ca="1" si="549"/>
        <v>10136.576189199081</v>
      </c>
      <c r="AY994" s="15">
        <f t="shared" ca="1" si="550"/>
        <v>12974.8165319278</v>
      </c>
      <c r="AZ994" s="15">
        <f t="shared" ca="1" si="551"/>
        <v>20297.406702526743</v>
      </c>
      <c r="BA994" s="15">
        <f t="shared" ca="1" si="552"/>
        <v>23304.922837498176</v>
      </c>
      <c r="BB994" s="15">
        <f t="shared" ca="1" si="553"/>
        <v>25561.272598862572</v>
      </c>
      <c r="BC994" s="15">
        <f t="shared" ca="1" si="554"/>
        <v>33756.239501377037</v>
      </c>
      <c r="BD994" s="15">
        <f t="shared" ca="1" si="555"/>
        <v>51291.887463637999</v>
      </c>
      <c r="BE994" s="15">
        <f t="shared" ca="1" si="556"/>
        <v>59401.719414353509</v>
      </c>
      <c r="BF994" s="15">
        <f ca="1">Inputs!$B$13*EXP($B$9-0.5*C$6^2+C$6*Y994)</f>
        <v>17048.196656167267</v>
      </c>
      <c r="BG994" s="15">
        <f t="shared" ca="1" si="557"/>
        <v>20394.909421670643</v>
      </c>
      <c r="BH994" s="15">
        <f t="shared" ca="1" si="558"/>
        <v>28433.599824415916</v>
      </c>
      <c r="BI994" s="15">
        <f t="shared" ca="1" si="559"/>
        <v>28255.393240147932</v>
      </c>
      <c r="BJ994" s="15">
        <f t="shared" ca="1" si="560"/>
        <v>37223.157970622349</v>
      </c>
      <c r="BK994" s="15">
        <f t="shared" ca="1" si="561"/>
        <v>59604.185355273032</v>
      </c>
      <c r="BL994" s="15">
        <f t="shared" ca="1" si="562"/>
        <v>71556.046755675125</v>
      </c>
      <c r="BM994" s="15">
        <f t="shared" ca="1" si="563"/>
        <v>80343.198148897383</v>
      </c>
      <c r="BN994" s="15">
        <f t="shared" ca="1" si="564"/>
        <v>113168.92591423792</v>
      </c>
      <c r="BO994" s="15">
        <f t="shared" ca="1" si="565"/>
        <v>153690.88916357222</v>
      </c>
      <c r="BP994" s="15">
        <f t="shared" ca="1" si="566"/>
        <v>171226.07413582536</v>
      </c>
      <c r="BQ994" s="15">
        <f ca="1">Inputs!$B$20*EXP($B$10-0.5*C$7^2+C$7*AJ994)</f>
        <v>2242.9853744140082</v>
      </c>
      <c r="BR994" s="15">
        <f t="shared" ca="1" si="567"/>
        <v>3182.562499570678</v>
      </c>
      <c r="BS994" s="15">
        <f t="shared" ca="1" si="568"/>
        <v>4606.2529753298459</v>
      </c>
      <c r="BT994" s="15">
        <f t="shared" ca="1" si="569"/>
        <v>9127.8208846849411</v>
      </c>
      <c r="BU994" s="15">
        <f t="shared" ca="1" si="570"/>
        <v>19669.265817381092</v>
      </c>
      <c r="BV994" s="15">
        <f t="shared" ca="1" si="571"/>
        <v>40725.762490179302</v>
      </c>
      <c r="BW994" s="15">
        <f t="shared" ca="1" si="572"/>
        <v>61329.250390658788</v>
      </c>
      <c r="BX994" s="15">
        <f t="shared" ca="1" si="573"/>
        <v>89026.396771149346</v>
      </c>
      <c r="BY994" s="15">
        <f t="shared" ca="1" si="574"/>
        <v>117013.57120375281</v>
      </c>
      <c r="BZ994" s="15">
        <f t="shared" ca="1" si="575"/>
        <v>142653.77578009991</v>
      </c>
      <c r="CA994" s="15">
        <f t="shared" ca="1" si="576"/>
        <v>183872.87204144368</v>
      </c>
      <c r="CB994" s="15">
        <f ca="1">(AU994*DCF!C$10-DCF!C$5*MAX(AU994*DCF!C$10,0)-MAX(AU994-Inputs!$B$6,0)/Inputs!$B$10)*DCF!C$6</f>
        <v>1047.7609935022538</v>
      </c>
      <c r="CC994" s="15">
        <f ca="1">(AV994*DCF!D$10-DCF!D$5*MAX(AV994*DCF!D$10,0)-MAX(AV994-AU994,0)/Inputs!$B$10)*DCF!D$6</f>
        <v>1049.2236067681874</v>
      </c>
      <c r="CD994" s="15">
        <f ca="1">(AW994*DCF!E$10-DCF!E$5*MAX(AW994*DCF!E$10,0)-MAX(AW994-AV994,0)/Inputs!$B$10)*DCF!E$6</f>
        <v>1216.7339555428482</v>
      </c>
      <c r="CE994" s="15">
        <f ca="1">(AX994*DCF!F$10-DCF!F$5*MAX(AX994*DCF!F$10,0)-MAX(AX994-AW994,0)/Inputs!$B$10)*DCF!F$6</f>
        <v>1445.238304118129</v>
      </c>
      <c r="CF994" s="15">
        <f ca="1">(AY994*DCF!G$10-DCF!G$5*MAX(AY994*DCF!G$10,0)-MAX(AY994-AX994,0)/Inputs!$B$10)*DCF!G$6</f>
        <v>2127.7703897502088</v>
      </c>
      <c r="CG994" s="15">
        <f ca="1">(AZ994*DCF!H$10-DCF!H$5*MAX(AZ994*DCF!H$10,0)-MAX(AZ994-AY994,0)/Inputs!$B$10)*DCF!H$6</f>
        <v>2640.4989106821149</v>
      </c>
      <c r="CH994" s="15">
        <f ca="1">(BA994*DCF!I$10-DCF!I$5*MAX(BA994*DCF!I$10,0)-MAX(BA994-AZ994,0)/Inputs!$B$10)*DCF!I$6</f>
        <v>3763.6212162571032</v>
      </c>
      <c r="CI994" s="15">
        <f ca="1">(BB994*DCF!J$10-DCF!J$5*MAX(BB994*DCF!J$10,0)-MAX(BB994-BA994,0)/Inputs!$B$10)*DCF!J$6</f>
        <v>4044.4610637329292</v>
      </c>
      <c r="CJ994" s="15">
        <f ca="1">(BC994*DCF!K$10-DCF!K$5*MAX(BC994*DCF!K$10,0)-MAX(BC994-BB994,0)/Inputs!$B$10)*DCF!K$6</f>
        <v>4287.0418153612854</v>
      </c>
      <c r="CK994" s="15">
        <f ca="1">(BD994*DCF!L$10-DCF!L$5*MAX(BD994*DCF!L$10,0)-MAX(BD994-BC994,0)/Inputs!$B$10)*DCF!L$6</f>
        <v>5468.1487859561184</v>
      </c>
      <c r="CL994" s="15">
        <f ca="1">(BE994*DCF!M$10-DCF!M$5*MAX(BE994*DCF!M$10,0)-MAX(BE994-BD994,0)/Inputs!$B$10)*DCF!M$6</f>
        <v>7413.5448346544108</v>
      </c>
      <c r="CM994" s="15">
        <f ca="1">(BF994*DCF!C$28-DCF!C$5*MAX(BF994*DCF!C$28,0)-MAX(BF994-Inputs!$B$13,0)/Inputs!$B$17)*DCF!C$6</f>
        <v>3895.5620978468614</v>
      </c>
      <c r="CN994" s="15">
        <f ca="1">(BG994*DCF!D$28-DCF!D$5*MAX(BG994*DCF!D$28,0)-MAX(BG994-BF994,0)/Inputs!$B$17)*DCF!D$6</f>
        <v>5292.7639306045121</v>
      </c>
      <c r="CO994" s="15">
        <f ca="1">(BH994*DCF!E$28-DCF!E$5*MAX(BH994*DCF!E$28,0)-MAX(BH994-BG994,0)/Inputs!$B$17)*DCF!E$6</f>
        <v>6468.586544003866</v>
      </c>
      <c r="CP994" s="15">
        <f ca="1">(BI994*DCF!F$28-DCF!F$5*MAX(BI994*DCF!F$28,0)-MAX(BI994-BH994,0)/Inputs!$B$17)*DCF!F$6</f>
        <v>7670.5949932725425</v>
      </c>
      <c r="CQ994" s="15">
        <f ca="1">(BJ994*DCF!G$28-DCF!G$5*MAX(BJ994*DCF!G$28,0)-MAX(BJ994-BI994,0)/Inputs!$B$17)*DCF!G$6</f>
        <v>8149.5413097962683</v>
      </c>
      <c r="CR994" s="15">
        <f ca="1">(BK994*DCF!H$28-DCF!H$5*MAX(BK994*DCF!H$28,0)-MAX(BK994-BJ994,0)/Inputs!$B$17)*DCF!H$6</f>
        <v>11263.389070659683</v>
      </c>
      <c r="CS994" s="15">
        <f ca="1">(BL994*DCF!I$28-DCF!I$5*MAX(BL994*DCF!I$28,0)-MAX(BL994-BK994,0)/Inputs!$B$17)*DCF!I$6</f>
        <v>15111.163195424651</v>
      </c>
      <c r="CT994" s="15">
        <f ca="1">(BM994*DCF!J$28-DCF!J$5*MAX(BM994*DCF!J$28,0)-MAX(BM994-BL994,0)/Inputs!$B$17)*DCF!J$6</f>
        <v>16758.09849813475</v>
      </c>
      <c r="CU994" s="15">
        <f ca="1">(BN994*DCF!K$28-DCF!K$5*MAX(BN994*DCF!K$28,0)-MAX(BN994-BM994,0)/Inputs!$B$17)*DCF!K$6</f>
        <v>19878.665235087497</v>
      </c>
      <c r="CV994" s="15">
        <f ca="1">(BO994*DCF!L$28-DCF!L$5*MAX(BO994*DCF!L$28,0)-MAX(BO994-BN994,0)/Inputs!$B$17)*DCF!L$6</f>
        <v>26079.430629013823</v>
      </c>
      <c r="CW994" s="15">
        <f ca="1">(BP994*DCF!M$28-DCF!M$5*MAX(BP994*DCF!M$28,0)-MAX(BP994-BO994,0)/Inputs!$B$17)*DCF!M$6</f>
        <v>30383.365386187867</v>
      </c>
      <c r="CX994" s="15">
        <f ca="1">(BQ994*DCF!C$46-DCF!C$5*MAX(BQ994*DCF!C$46,0)-MAX(BQ994-Inputs!$B$20,0)/Inputs!$B$24)*DCF!C$6</f>
        <v>-518.01047907944758</v>
      </c>
      <c r="CY994" s="15">
        <f ca="1">(BR994*DCF!D$46-DCF!D$5*MAX(BR994*DCF!D$46,0)-MAX(BR994-BQ994,0)/Inputs!$B$24)*DCF!D$6</f>
        <v>-944.09896046592212</v>
      </c>
      <c r="CZ994" s="15">
        <f ca="1">(BS994*DCF!E$46-DCF!E$5*MAX(BS994*DCF!E$46,0)-MAX(BS994-BR994,0)/Inputs!$B$24)*DCF!E$6</f>
        <v>-1105.8770263862855</v>
      </c>
      <c r="DA994" s="15">
        <f ca="1">(BT994*DCF!F$46-DCF!F$5*MAX(BT994*DCF!F$46,0)-MAX(BT994-BS994,0)/Inputs!$B$24)*DCF!F$6</f>
        <v>-2311.1914407702097</v>
      </c>
      <c r="DB994" s="15">
        <f ca="1">(BU994*DCF!G$46-DCF!G$5*MAX(BU994*DCF!G$46,0)-MAX(BU994-BT994,0)/Inputs!$B$24)*DCF!G$6</f>
        <v>-4207.5690422104735</v>
      </c>
      <c r="DC994" s="15">
        <f ca="1">(BV994*DCF!H$46-DCF!H$5*MAX(BV994*DCF!H$46,0)-MAX(BV994-BU994,0)/Inputs!$B$24)*DCF!H$6</f>
        <v>-6543.1773257764116</v>
      </c>
      <c r="DD994" s="15">
        <f ca="1">(BW994*DCF!I$46-DCF!I$5*MAX(BW994*DCF!I$46,0)-MAX(BW994-BV994,0)/Inputs!$B$24)*DCF!I$6</f>
        <v>-4498.0415118047422</v>
      </c>
      <c r="DE994" s="15">
        <f ca="1">(BX994*DCF!J$46-DCF!J$5*MAX(BX994*DCF!J$46,0)-MAX(BX994-BW994,0)/Inputs!$B$24)*DCF!J$6</f>
        <v>-3610.4196280357087</v>
      </c>
      <c r="DF994" s="15">
        <f ca="1">(BY994*DCF!K$46-DCF!K$5*MAX(BY994*DCF!K$46,0)-MAX(BY994-BX994,0)/Inputs!$B$24)*DCF!K$6</f>
        <v>-171.90690690115974</v>
      </c>
      <c r="DG994" s="15">
        <f ca="1">(BZ994*DCF!L$46-DCF!L$5*MAX(BZ994*DCF!L$46,0)-MAX(BZ994-BY994,0)/Inputs!$B$24)*DCF!L$6</f>
        <v>4058.5329849974419</v>
      </c>
      <c r="DH994" s="15">
        <f ca="1">(CA994*DCF!M$46-DCF!M$5*MAX(CA994*DCF!M$46,0)-MAX(CA994-BZ994,0)/Inputs!$B$24)*DCF!M$6</f>
        <v>5797.803796021436</v>
      </c>
      <c r="DI994" s="15">
        <f ca="1">SUM(CB994:CL994)+BE994*DCF!M$10*(1+Inputs!$B$30)*(1-Inputs!$B$33)*(1-Inputs!$B$30/Inputs!$B$31)/(Inputs!$B$29-Inputs!$B$30)*DCF!M$6</f>
        <v>199819.81451289117</v>
      </c>
      <c r="DJ994" s="15">
        <f ca="1">SUM(CM994:CW994)+BP994*DCF!M$28*(1+Inputs!$B$30)*(1-Inputs!$B$33)*(1-Inputs!$B$30/Inputs!$B$31)/(Inputs!$B$29-Inputs!$B$30)*DCF!M$6</f>
        <v>786317.06562393671</v>
      </c>
      <c r="DK994" s="15">
        <f ca="1">SUM(CX994:DH994)+CA994*DCF!M$46*(1+Inputs!$B$30)*(1-Inputs!$B$33)*(1-Inputs!$B$30/Inputs!$B$31)/(Inputs!$B$29-Inputs!$B$30)*DCF!M$6</f>
        <v>270235.28576978476</v>
      </c>
      <c r="DM994" s="15">
        <f ca="1">DI994+DJ994+DK994+Inputs!$B$34+Inputs!$B$36-Inputs!$B$35</f>
        <v>1333223.1659066128</v>
      </c>
    </row>
    <row r="995" spans="1:117" x14ac:dyDescent="0.75">
      <c r="A995" s="11">
        <v>982</v>
      </c>
      <c r="C995" s="24">
        <f t="shared" ca="1" si="578"/>
        <v>2.3731116763818001</v>
      </c>
      <c r="D995" s="24">
        <f t="shared" ca="1" si="578"/>
        <v>0.84252224611804649</v>
      </c>
      <c r="E995" s="24">
        <f t="shared" ca="1" si="578"/>
        <v>0.35207955928240953</v>
      </c>
      <c r="F995" s="24">
        <f t="shared" ca="1" si="578"/>
        <v>-0.18652898264989026</v>
      </c>
      <c r="G995" s="24">
        <f t="shared" ca="1" si="578"/>
        <v>1.2175168888996992</v>
      </c>
      <c r="H995" s="24">
        <f t="shared" ca="1" si="578"/>
        <v>0.16969853437261814</v>
      </c>
      <c r="I995" s="24">
        <f t="shared" ca="1" si="578"/>
        <v>1.7666649444163296</v>
      </c>
      <c r="J995" s="24">
        <f t="shared" ca="1" si="578"/>
        <v>-0.27014177570095421</v>
      </c>
      <c r="K995" s="24">
        <f t="shared" ca="1" si="578"/>
        <v>-1.4264180713846912</v>
      </c>
      <c r="L995" s="24">
        <f t="shared" ca="1" si="578"/>
        <v>0.27626539997696359</v>
      </c>
      <c r="M995" s="24">
        <f t="shared" ca="1" si="578"/>
        <v>0.41909005616132772</v>
      </c>
      <c r="N995" s="24">
        <f ca="1">SQRT(Inputs!$B$38)*C995+SQRT(1-Inputs!$B$38)*_xlfn.NORM.S.INV(RAND())</f>
        <v>0.16879830364903614</v>
      </c>
      <c r="O995" s="24">
        <f ca="1">SQRT(Inputs!$B$38)*D995+SQRT(1-Inputs!$B$38)*_xlfn.NORM.S.INV(RAND())</f>
        <v>0.73218022999104337</v>
      </c>
      <c r="P995" s="24">
        <f ca="1">SQRT(Inputs!$B$38)*E995+SQRT(1-Inputs!$B$38)*_xlfn.NORM.S.INV(RAND())</f>
        <v>0.54102371725054077</v>
      </c>
      <c r="Q995" s="24">
        <f ca="1">SQRT(Inputs!$B$38)*F995+SQRT(1-Inputs!$B$38)*_xlfn.NORM.S.INV(RAND())</f>
        <v>-0.46789239285562956</v>
      </c>
      <c r="R995" s="24">
        <f ca="1">SQRT(Inputs!$B$38)*G995+SQRT(1-Inputs!$B$38)*_xlfn.NORM.S.INV(RAND())</f>
        <v>-1.3552978471487813</v>
      </c>
      <c r="S995" s="24">
        <f ca="1">SQRT(Inputs!$B$38)*H995+SQRT(1-Inputs!$B$38)*_xlfn.NORM.S.INV(RAND())</f>
        <v>0.8627422132074688</v>
      </c>
      <c r="T995" s="24">
        <f ca="1">SQRT(Inputs!$B$38)*I995+SQRT(1-Inputs!$B$38)*_xlfn.NORM.S.INV(RAND())</f>
        <v>2.1689001595307538</v>
      </c>
      <c r="U995" s="24">
        <f ca="1">SQRT(Inputs!$B$38)*J995+SQRT(1-Inputs!$B$38)*_xlfn.NORM.S.INV(RAND())</f>
        <v>-1.7547831175710431</v>
      </c>
      <c r="V995" s="24">
        <f ca="1">SQRT(Inputs!$B$38)*K995+SQRT(1-Inputs!$B$38)*_xlfn.NORM.S.INV(RAND())</f>
        <v>-0.9004192338657353</v>
      </c>
      <c r="W995" s="24">
        <f ca="1">SQRT(Inputs!$B$38)*L995+SQRT(1-Inputs!$B$38)*_xlfn.NORM.S.INV(RAND())</f>
        <v>-0.83118530940405133</v>
      </c>
      <c r="X995" s="24">
        <f ca="1">SQRT(Inputs!$B$38)*M995+SQRT(1-Inputs!$B$38)*_xlfn.NORM.S.INV(RAND())</f>
        <v>-1.22915100645444</v>
      </c>
      <c r="Y995" s="24">
        <f ca="1">SQRT(Inputs!$B$38)*C995+SQRT(1-Inputs!$B$38)*_xlfn.NORM.S.INV(RAND())</f>
        <v>0.7760670697832629</v>
      </c>
      <c r="Z995" s="24">
        <f ca="1">SQRT(Inputs!$B$38)*D995+SQRT(1-Inputs!$B$38)*_xlfn.NORM.S.INV(RAND())</f>
        <v>0.8391395913456321</v>
      </c>
      <c r="AA995" s="24">
        <f ca="1">SQRT(Inputs!$B$38)*E995+SQRT(1-Inputs!$B$38)*_xlfn.NORM.S.INV(RAND())</f>
        <v>-1.3219413600266079</v>
      </c>
      <c r="AB995" s="24">
        <f ca="1">SQRT(Inputs!$B$38)*F995+SQRT(1-Inputs!$B$38)*_xlfn.NORM.S.INV(RAND())</f>
        <v>-1.0827314292439847</v>
      </c>
      <c r="AC995" s="24">
        <f ca="1">SQRT(Inputs!$B$38)*G995+SQRT(1-Inputs!$B$38)*_xlfn.NORM.S.INV(RAND())</f>
        <v>1.1646116042253063</v>
      </c>
      <c r="AD995" s="24">
        <f ca="1">SQRT(Inputs!$B$38)*H995+SQRT(1-Inputs!$B$38)*_xlfn.NORM.S.INV(RAND())</f>
        <v>0.14653843405793032</v>
      </c>
      <c r="AE995" s="24">
        <f ca="1">SQRT(Inputs!$B$38)*I995+SQRT(1-Inputs!$B$38)*_xlfn.NORM.S.INV(RAND())</f>
        <v>1.5798671946020808</v>
      </c>
      <c r="AF995" s="24">
        <f ca="1">SQRT(Inputs!$B$38)*J995+SQRT(1-Inputs!$B$38)*_xlfn.NORM.S.INV(RAND())</f>
        <v>0.55702373927374649</v>
      </c>
      <c r="AG995" s="24">
        <f ca="1">SQRT(Inputs!$B$38)*K995+SQRT(1-Inputs!$B$38)*_xlfn.NORM.S.INV(RAND())</f>
        <v>-1.1987562643279075</v>
      </c>
      <c r="AH995" s="24">
        <f ca="1">SQRT(Inputs!$B$38)*L995+SQRT(1-Inputs!$B$38)*_xlfn.NORM.S.INV(RAND())</f>
        <v>-0.71953205459647496</v>
      </c>
      <c r="AI995" s="24">
        <f ca="1">SQRT(Inputs!$B$38)*M995+SQRT(1-Inputs!$B$38)*_xlfn.NORM.S.INV(RAND())</f>
        <v>1.2779803114913388</v>
      </c>
      <c r="AJ995" s="24">
        <f ca="1">SQRT(Inputs!$B$38)*C995+SQRT(1-Inputs!$B$38)*_xlfn.NORM.S.INV(RAND())</f>
        <v>2.7015736762930915</v>
      </c>
      <c r="AK995" s="24">
        <f ca="1">SQRT(Inputs!$B$38)*D995+SQRT(1-Inputs!$B$38)*_xlfn.NORM.S.INV(RAND())</f>
        <v>1.1418647599792275E-2</v>
      </c>
      <c r="AL995" s="24">
        <f ca="1">SQRT(Inputs!$B$38)*E995+SQRT(1-Inputs!$B$38)*_xlfn.NORM.S.INV(RAND())</f>
        <v>0.37644852384690652</v>
      </c>
      <c r="AM995" s="24">
        <f ca="1">SQRT(Inputs!$B$38)*F995+SQRT(1-Inputs!$B$38)*_xlfn.NORM.S.INV(RAND())</f>
        <v>0.79252884452266192</v>
      </c>
      <c r="AN995" s="24">
        <f ca="1">SQRT(Inputs!$B$38)*G995+SQRT(1-Inputs!$B$38)*_xlfn.NORM.S.INV(RAND())</f>
        <v>0.9701152910664137</v>
      </c>
      <c r="AO995" s="24">
        <f ca="1">SQRT(Inputs!$B$38)*H995+SQRT(1-Inputs!$B$38)*_xlfn.NORM.S.INV(RAND())</f>
        <v>8.1582770758463249E-2</v>
      </c>
      <c r="AP995" s="24">
        <f ca="1">SQRT(Inputs!$B$38)*I995+SQRT(1-Inputs!$B$38)*_xlfn.NORM.S.INV(RAND())</f>
        <v>0.5139719508168159</v>
      </c>
      <c r="AQ995" s="24">
        <f ca="1">SQRT(Inputs!$B$38)*J995+SQRT(1-Inputs!$B$38)*_xlfn.NORM.S.INV(RAND())</f>
        <v>-0.48093175944122613</v>
      </c>
      <c r="AR995" s="24">
        <f ca="1">SQRT(Inputs!$B$38)*K995+SQRT(1-Inputs!$B$38)*_xlfn.NORM.S.INV(RAND())</f>
        <v>1.3764554181016542</v>
      </c>
      <c r="AS995" s="24">
        <f ca="1">SQRT(Inputs!$B$38)*L995+SQRT(1-Inputs!$B$38)*_xlfn.NORM.S.INV(RAND())</f>
        <v>-1.2609065962384511</v>
      </c>
      <c r="AT995" s="24">
        <f ca="1">SQRT(Inputs!$B$38)*M995+SQRT(1-Inputs!$B$38)*_xlfn.NORM.S.INV(RAND())</f>
        <v>-1.2328681553854963</v>
      </c>
      <c r="AU995" s="15">
        <f ca="1">Inputs!$B$6*EXP($B$8-0.5*C$5^2+C$5*N995)</f>
        <v>5099.6965487978541</v>
      </c>
      <c r="AV995" s="15">
        <f t="shared" ca="1" si="547"/>
        <v>6913.0978167686917</v>
      </c>
      <c r="AW995" s="15">
        <f t="shared" ca="1" si="548"/>
        <v>9067.4164507407386</v>
      </c>
      <c r="AX995" s="15">
        <f t="shared" ca="1" si="549"/>
        <v>10441.833596706603</v>
      </c>
      <c r="AY995" s="15">
        <f t="shared" ca="1" si="550"/>
        <v>10892.888278544831</v>
      </c>
      <c r="AZ995" s="15">
        <f t="shared" ca="1" si="551"/>
        <v>14650.049899193211</v>
      </c>
      <c r="BA995" s="15">
        <f t="shared" ca="1" si="552"/>
        <v>22496.403113118085</v>
      </c>
      <c r="BB995" s="15">
        <f t="shared" ca="1" si="553"/>
        <v>23101.959231795696</v>
      </c>
      <c r="BC995" s="15">
        <f t="shared" ca="1" si="554"/>
        <v>25938.624155049747</v>
      </c>
      <c r="BD995" s="15">
        <f t="shared" ca="1" si="555"/>
        <v>29400.370311510906</v>
      </c>
      <c r="BE995" s="15">
        <f t="shared" ca="1" si="556"/>
        <v>32210.744696478763</v>
      </c>
      <c r="BF995" s="15">
        <f ca="1">Inputs!$B$13*EXP($B$9-0.5*C$6^2+C$6*Y995)</f>
        <v>16131.39634101812</v>
      </c>
      <c r="BG995" s="15">
        <f t="shared" ca="1" si="557"/>
        <v>22873.845246111203</v>
      </c>
      <c r="BH995" s="15">
        <f t="shared" ca="1" si="558"/>
        <v>22445.243266887002</v>
      </c>
      <c r="BI995" s="15">
        <f t="shared" ca="1" si="559"/>
        <v>23258.538823794232</v>
      </c>
      <c r="BJ995" s="15">
        <f t="shared" ca="1" si="560"/>
        <v>33725.343609035372</v>
      </c>
      <c r="BK995" s="15">
        <f t="shared" ca="1" si="561"/>
        <v>42225.5289392138</v>
      </c>
      <c r="BL995" s="15">
        <f t="shared" ca="1" si="562"/>
        <v>63653.749979878579</v>
      </c>
      <c r="BM995" s="15">
        <f t="shared" ca="1" si="563"/>
        <v>83850.242209712378</v>
      </c>
      <c r="BN995" s="15">
        <f t="shared" ca="1" si="564"/>
        <v>89325.833536883234</v>
      </c>
      <c r="BO995" s="15">
        <f t="shared" ca="1" si="565"/>
        <v>101087.74850239199</v>
      </c>
      <c r="BP995" s="15">
        <f t="shared" ca="1" si="566"/>
        <v>143804.4104319108</v>
      </c>
      <c r="BQ995" s="15">
        <f ca="1">Inputs!$B$20*EXP($B$10-0.5*C$7^2+C$7*AJ995)</f>
        <v>11182.776931729761</v>
      </c>
      <c r="BR995" s="15">
        <f t="shared" ca="1" si="567"/>
        <v>15228.713220193655</v>
      </c>
      <c r="BS995" s="15">
        <f t="shared" ca="1" si="568"/>
        <v>23235.170012216568</v>
      </c>
      <c r="BT995" s="15">
        <f t="shared" ca="1" si="569"/>
        <v>39439.738346367689</v>
      </c>
      <c r="BU995" s="15">
        <f t="shared" ca="1" si="570"/>
        <v>69120.261010399016</v>
      </c>
      <c r="BV995" s="15">
        <f t="shared" ca="1" si="571"/>
        <v>97950.153574854339</v>
      </c>
      <c r="BW995" s="15">
        <f t="shared" ca="1" si="572"/>
        <v>152391.49511128888</v>
      </c>
      <c r="BX995" s="15">
        <f t="shared" ca="1" si="573"/>
        <v>193553.4248162455</v>
      </c>
      <c r="BY995" s="15">
        <f t="shared" ca="1" si="574"/>
        <v>352909.26973317208</v>
      </c>
      <c r="BZ995" s="15">
        <f t="shared" ca="1" si="575"/>
        <v>392731.56348638423</v>
      </c>
      <c r="CA995" s="15">
        <f t="shared" ca="1" si="576"/>
        <v>443131.229069678</v>
      </c>
      <c r="CB995" s="15">
        <f ca="1">(AU995*DCF!C$10-DCF!C$5*MAX(AU995*DCF!C$10,0)-MAX(AU995-Inputs!$B$6,0)/Inputs!$B$10)*DCF!C$6</f>
        <v>1042.0942097632822</v>
      </c>
      <c r="CC995" s="15">
        <f ca="1">(AV995*DCF!D$10-DCF!D$5*MAX(AV995*DCF!D$10,0)-MAX(AV995-AU995,0)/Inputs!$B$10)*DCF!D$6</f>
        <v>1242.870319025018</v>
      </c>
      <c r="CD995" s="15">
        <f ca="1">(AW995*DCF!E$10-DCF!E$5*MAX(AW995*DCF!E$10,0)-MAX(AW995-AV995,0)/Inputs!$B$10)*DCF!E$6</f>
        <v>1608.2803470355566</v>
      </c>
      <c r="CE995" s="15">
        <f ca="1">(AX995*DCF!F$10-DCF!F$5*MAX(AX995*DCF!F$10,0)-MAX(AX995-AW995,0)/Inputs!$B$10)*DCF!F$6</f>
        <v>1993.4535009079307</v>
      </c>
      <c r="CF995" s="15">
        <f ca="1">(AY995*DCF!G$10-DCF!G$5*MAX(AY995*DCF!G$10,0)-MAX(AY995-AX995,0)/Inputs!$B$10)*DCF!G$6</f>
        <v>2157.6685457536782</v>
      </c>
      <c r="CG995" s="15">
        <f ca="1">(AZ995*DCF!H$10-DCF!H$5*MAX(AZ995*DCF!H$10,0)-MAX(AZ995-AY995,0)/Inputs!$B$10)*DCF!H$6</f>
        <v>2177.1662943701281</v>
      </c>
      <c r="CH995" s="15">
        <f ca="1">(BA995*DCF!I$10-DCF!I$5*MAX(BA995*DCF!I$10,0)-MAX(BA995-AZ995,0)/Inputs!$B$10)*DCF!I$6</f>
        <v>2822.1953390330086</v>
      </c>
      <c r="CI995" s="15">
        <f ca="1">(BB995*DCF!J$10-DCF!J$5*MAX(BB995*DCF!J$10,0)-MAX(BB995-BA995,0)/Inputs!$B$10)*DCF!J$6</f>
        <v>3872.587757193055</v>
      </c>
      <c r="CJ995" s="15">
        <f ca="1">(BC995*DCF!K$10-DCF!K$5*MAX(BC995*DCF!K$10,0)-MAX(BC995-BB995,0)/Inputs!$B$10)*DCF!K$6</f>
        <v>3778.6120049822212</v>
      </c>
      <c r="CK995" s="15">
        <f ca="1">(BD995*DCF!L$10-DCF!L$5*MAX(BD995*DCF!L$10,0)-MAX(BD995-BC995,0)/Inputs!$B$10)*DCF!L$6</f>
        <v>3986.4750908707356</v>
      </c>
      <c r="CL995" s="15">
        <f ca="1">(BE995*DCF!M$10-DCF!M$5*MAX(BE995*DCF!M$10,0)-MAX(BE995-BD995,0)/Inputs!$B$10)*DCF!M$6</f>
        <v>4209.6234430703471</v>
      </c>
      <c r="CM995" s="15">
        <f ca="1">(BF995*DCF!C$28-DCF!C$5*MAX(BF995*DCF!C$28,0)-MAX(BF995-Inputs!$B$13,0)/Inputs!$B$17)*DCF!C$6</f>
        <v>3827.4928285564952</v>
      </c>
      <c r="CN995" s="15">
        <f ca="1">(BG995*DCF!D$28-DCF!D$5*MAX(BG995*DCF!D$28,0)-MAX(BG995-BF995,0)/Inputs!$B$17)*DCF!D$6</f>
        <v>5298.4014928111528</v>
      </c>
      <c r="CO995" s="15">
        <f ca="1">(BH995*DCF!E$28-DCF!E$5*MAX(BH995*DCF!E$28,0)-MAX(BH995-BG995,0)/Inputs!$B$17)*DCF!E$6</f>
        <v>6356.8925631371776</v>
      </c>
      <c r="CP995" s="15">
        <f ca="1">(BI995*DCF!F$28-DCF!F$5*MAX(BI995*DCF!F$28,0)-MAX(BI995-BH995,0)/Inputs!$B$17)*DCF!F$6</f>
        <v>6166.0073294356571</v>
      </c>
      <c r="CQ995" s="15">
        <f ca="1">(BJ995*DCF!G$28-DCF!G$5*MAX(BJ995*DCF!G$28,0)-MAX(BJ995-BI995,0)/Inputs!$B$17)*DCF!G$6</f>
        <v>6989.8831073372294</v>
      </c>
      <c r="CR995" s="15">
        <f ca="1">(BK995*DCF!H$28-DCF!H$5*MAX(BK995*DCF!H$28,0)-MAX(BK995-BJ995,0)/Inputs!$B$17)*DCF!H$6</f>
        <v>9122.1489145242103</v>
      </c>
      <c r="CS995" s="15">
        <f ca="1">(BL995*DCF!I$28-DCF!I$5*MAX(BL995*DCF!I$28,0)-MAX(BL995-BK995,0)/Inputs!$B$17)*DCF!I$6</f>
        <v>11892.765981252067</v>
      </c>
      <c r="CT995" s="15">
        <f ca="1">(BM995*DCF!J$28-DCF!J$5*MAX(BM995*DCF!J$28,0)-MAX(BM995-BL995,0)/Inputs!$B$17)*DCF!J$6</f>
        <v>16027.675072119944</v>
      </c>
      <c r="CU995" s="15">
        <f ca="1">(BN995*DCF!K$28-DCF!K$5*MAX(BN995*DCF!K$28,0)-MAX(BN995-BM995,0)/Inputs!$B$17)*DCF!K$6</f>
        <v>18193.431313495486</v>
      </c>
      <c r="CV995" s="15">
        <f ca="1">(BO995*DCF!L$28-DCF!L$5*MAX(BO995*DCF!L$28,0)-MAX(BO995-BN995,0)/Inputs!$B$17)*DCF!L$6</f>
        <v>18838.247354115312</v>
      </c>
      <c r="CW995" s="15">
        <f ca="1">(BP995*DCF!M$28-DCF!M$5*MAX(BP995*DCF!M$28,0)-MAX(BP995-BO995,0)/Inputs!$B$17)*DCF!M$6</f>
        <v>22591.791566840271</v>
      </c>
      <c r="CX995" s="15">
        <f ca="1">(BQ995*DCF!C$46-DCF!C$5*MAX(BQ995*DCF!C$46,0)-MAX(BQ995-Inputs!$B$20,0)/Inputs!$B$24)*DCF!C$6</f>
        <v>-6269.3604607827438</v>
      </c>
      <c r="CY995" s="15">
        <f ca="1">(BR995*DCF!D$46-DCF!D$5*MAX(BR995*DCF!D$46,0)-MAX(BR995-BQ995,0)/Inputs!$B$24)*DCF!D$6</f>
        <v>-4325.5536384711022</v>
      </c>
      <c r="CZ995" s="15">
        <f ca="1">(BS995*DCF!E$46-DCF!E$5*MAX(BS995*DCF!E$46,0)-MAX(BS995-BR995,0)/Inputs!$B$24)*DCF!E$6</f>
        <v>-5903.5241625570243</v>
      </c>
      <c r="DA995" s="15">
        <f ca="1">(BT995*DCF!F$46-DCF!F$5*MAX(BT995*DCF!F$46,0)-MAX(BT995-BS995,0)/Inputs!$B$24)*DCF!F$6</f>
        <v>-8772.8466993765305</v>
      </c>
      <c r="DB995" s="15">
        <f ca="1">(BU995*DCF!G$46-DCF!G$5*MAX(BU995*DCF!G$46,0)-MAX(BU995-BT995,0)/Inputs!$B$24)*DCF!G$6</f>
        <v>-12309.010424084327</v>
      </c>
      <c r="DC995" s="15">
        <f ca="1">(BV995*DCF!H$46-DCF!H$5*MAX(BV995*DCF!H$46,0)-MAX(BV995-BU995,0)/Inputs!$B$24)*DCF!H$6</f>
        <v>-8958.7124707220191</v>
      </c>
      <c r="DD995" s="15">
        <f ca="1">(BW995*DCF!I$46-DCF!I$5*MAX(BW995*DCF!I$46,0)-MAX(BW995-BV995,0)/Inputs!$B$24)*DCF!I$6</f>
        <v>-12108.462419892801</v>
      </c>
      <c r="DE995" s="15">
        <f ca="1">(BX995*DCF!J$46-DCF!J$5*MAX(BX995*DCF!J$46,0)-MAX(BX995-BW995,0)/Inputs!$B$24)*DCF!J$6</f>
        <v>-2796.4404925009485</v>
      </c>
      <c r="DF995" s="15">
        <f ca="1">(BY995*DCF!K$46-DCF!K$5*MAX(BY995*DCF!K$46,0)-MAX(BY995-BX995,0)/Inputs!$B$24)*DCF!K$6</f>
        <v>-18878.58286610822</v>
      </c>
      <c r="DG995" s="15">
        <f ca="1">(BZ995*DCF!L$46-DCF!L$5*MAX(BZ995*DCF!L$46,0)-MAX(BZ995-BY995,0)/Inputs!$B$24)*DCF!L$6</f>
        <v>18135.801591952444</v>
      </c>
      <c r="DH995" s="15">
        <f ca="1">(CA995*DCF!M$46-DCF!M$5*MAX(CA995*DCF!M$46,0)-MAX(CA995-BZ995,0)/Inputs!$B$24)*DCF!M$6</f>
        <v>24203.386337338499</v>
      </c>
      <c r="DI995" s="15">
        <f ca="1">SUM(CB995:CL995)+BE995*DCF!M$10*(1+Inputs!$B$30)*(1-Inputs!$B$33)*(1-Inputs!$B$30/Inputs!$B$31)/(Inputs!$B$29-Inputs!$B$30)*DCF!M$6</f>
        <v>118533.95528530829</v>
      </c>
      <c r="DJ995" s="15">
        <f ca="1">SUM(CM995:CW995)+BP995*DCF!M$28*(1+Inputs!$B$30)*(1-Inputs!$B$33)*(1-Inputs!$B$30/Inputs!$B$31)/(Inputs!$B$29-Inputs!$B$30)*DCF!M$6</f>
        <v>658917.5053215865</v>
      </c>
      <c r="DK995" s="15">
        <f ca="1">SUM(CX995:DH995)+CA995*DCF!M$46*(1+Inputs!$B$30)*(1-Inputs!$B$33)*(1-Inputs!$B$30/Inputs!$B$31)/(Inputs!$B$29-Inputs!$B$30)*DCF!M$6</f>
        <v>647150.06668634142</v>
      </c>
      <c r="DM995" s="15">
        <f ca="1">DI995+DJ995+DK995+Inputs!$B$34+Inputs!$B$36-Inputs!$B$35</f>
        <v>1501452.5272932362</v>
      </c>
    </row>
    <row r="996" spans="1:117" x14ac:dyDescent="0.75">
      <c r="A996" s="11">
        <v>983</v>
      </c>
      <c r="C996" s="24">
        <f t="shared" ca="1" si="578"/>
        <v>-1.9184697908827044</v>
      </c>
      <c r="D996" s="24">
        <f t="shared" ca="1" si="578"/>
        <v>-0.26339665519544164</v>
      </c>
      <c r="E996" s="24">
        <f t="shared" ca="1" si="578"/>
        <v>-0.38858983962583765</v>
      </c>
      <c r="F996" s="24">
        <f t="shared" ca="1" si="578"/>
        <v>2.0731123538600116</v>
      </c>
      <c r="G996" s="24">
        <f t="shared" ca="1" si="578"/>
        <v>0.11627696754490217</v>
      </c>
      <c r="H996" s="24">
        <f t="shared" ca="1" si="578"/>
        <v>-1.4205368527409132</v>
      </c>
      <c r="I996" s="24">
        <f t="shared" ca="1" si="578"/>
        <v>1.6343761187041597</v>
      </c>
      <c r="J996" s="24">
        <f t="shared" ca="1" si="578"/>
        <v>1.530685135857653</v>
      </c>
      <c r="K996" s="24">
        <f t="shared" ca="1" si="578"/>
        <v>-1.0812573596239456</v>
      </c>
      <c r="L996" s="24">
        <f t="shared" ca="1" si="578"/>
        <v>0.56957389007522341</v>
      </c>
      <c r="M996" s="24">
        <f t="shared" ca="1" si="578"/>
        <v>2.073642341278811</v>
      </c>
      <c r="N996" s="24">
        <f ca="1">SQRT(Inputs!$B$38)*C996+SQRT(1-Inputs!$B$38)*_xlfn.NORM.S.INV(RAND())</f>
        <v>0.21034059543268091</v>
      </c>
      <c r="O996" s="24">
        <f ca="1">SQRT(Inputs!$B$38)*D996+SQRT(1-Inputs!$B$38)*_xlfn.NORM.S.INV(RAND())</f>
        <v>-1.0328189606427589</v>
      </c>
      <c r="P996" s="24">
        <f ca="1">SQRT(Inputs!$B$38)*E996+SQRT(1-Inputs!$B$38)*_xlfn.NORM.S.INV(RAND())</f>
        <v>-0.71262550205068698</v>
      </c>
      <c r="Q996" s="24">
        <f ca="1">SQRT(Inputs!$B$38)*F996+SQRT(1-Inputs!$B$38)*_xlfn.NORM.S.INV(RAND())</f>
        <v>1.0403882965739273</v>
      </c>
      <c r="R996" s="24">
        <f ca="1">SQRT(Inputs!$B$38)*G996+SQRT(1-Inputs!$B$38)*_xlfn.NORM.S.INV(RAND())</f>
        <v>-0.70537409816652119</v>
      </c>
      <c r="S996" s="24">
        <f ca="1">SQRT(Inputs!$B$38)*H996+SQRT(1-Inputs!$B$38)*_xlfn.NORM.S.INV(RAND())</f>
        <v>-1.2325157280596677</v>
      </c>
      <c r="T996" s="24">
        <f ca="1">SQRT(Inputs!$B$38)*I996+SQRT(1-Inputs!$B$38)*_xlfn.NORM.S.INV(RAND())</f>
        <v>0.89807927942642618</v>
      </c>
      <c r="U996" s="24">
        <f ca="1">SQRT(Inputs!$B$38)*J996+SQRT(1-Inputs!$B$38)*_xlfn.NORM.S.INV(RAND())</f>
        <v>1.9487376270298964</v>
      </c>
      <c r="V996" s="24">
        <f ca="1">SQRT(Inputs!$B$38)*K996+SQRT(1-Inputs!$B$38)*_xlfn.NORM.S.INV(RAND())</f>
        <v>-1.1064455677041698</v>
      </c>
      <c r="W996" s="24">
        <f ca="1">SQRT(Inputs!$B$38)*L996+SQRT(1-Inputs!$B$38)*_xlfn.NORM.S.INV(RAND())</f>
        <v>-0.25401770245970984</v>
      </c>
      <c r="X996" s="24">
        <f ca="1">SQRT(Inputs!$B$38)*M996+SQRT(1-Inputs!$B$38)*_xlfn.NORM.S.INV(RAND())</f>
        <v>0.44626715358633051</v>
      </c>
      <c r="Y996" s="24">
        <f ca="1">SQRT(Inputs!$B$38)*C996+SQRT(1-Inputs!$B$38)*_xlfn.NORM.S.INV(RAND())</f>
        <v>-0.91753250101827033</v>
      </c>
      <c r="Z996" s="24">
        <f ca="1">SQRT(Inputs!$B$38)*D996+SQRT(1-Inputs!$B$38)*_xlfn.NORM.S.INV(RAND())</f>
        <v>0.86730071665166097</v>
      </c>
      <c r="AA996" s="24">
        <f ca="1">SQRT(Inputs!$B$38)*E996+SQRT(1-Inputs!$B$38)*_xlfn.NORM.S.INV(RAND())</f>
        <v>-1.3091817141698965</v>
      </c>
      <c r="AB996" s="24">
        <f ca="1">SQRT(Inputs!$B$38)*F996+SQRT(1-Inputs!$B$38)*_xlfn.NORM.S.INV(RAND())</f>
        <v>1.5075365263567131</v>
      </c>
      <c r="AC996" s="24">
        <f ca="1">SQRT(Inputs!$B$38)*G996+SQRT(1-Inputs!$B$38)*_xlfn.NORM.S.INV(RAND())</f>
        <v>-1.1200471161701901</v>
      </c>
      <c r="AD996" s="24">
        <f ca="1">SQRT(Inputs!$B$38)*H996+SQRT(1-Inputs!$B$38)*_xlfn.NORM.S.INV(RAND())</f>
        <v>-1.7846140602178366</v>
      </c>
      <c r="AE996" s="24">
        <f ca="1">SQRT(Inputs!$B$38)*I996+SQRT(1-Inputs!$B$38)*_xlfn.NORM.S.INV(RAND())</f>
        <v>1.0149356195162988</v>
      </c>
      <c r="AF996" s="24">
        <f ca="1">SQRT(Inputs!$B$38)*J996+SQRT(1-Inputs!$B$38)*_xlfn.NORM.S.INV(RAND())</f>
        <v>1.6837280770949614</v>
      </c>
      <c r="AG996" s="24">
        <f ca="1">SQRT(Inputs!$B$38)*K996+SQRT(1-Inputs!$B$38)*_xlfn.NORM.S.INV(RAND())</f>
        <v>-1.689135838056415</v>
      </c>
      <c r="AH996" s="24">
        <f ca="1">SQRT(Inputs!$B$38)*L996+SQRT(1-Inputs!$B$38)*_xlfn.NORM.S.INV(RAND())</f>
        <v>-7.735526510872559E-3</v>
      </c>
      <c r="AI996" s="24">
        <f ca="1">SQRT(Inputs!$B$38)*M996+SQRT(1-Inputs!$B$38)*_xlfn.NORM.S.INV(RAND())</f>
        <v>0.36970406434863423</v>
      </c>
      <c r="AJ996" s="24">
        <f ca="1">SQRT(Inputs!$B$38)*C996+SQRT(1-Inputs!$B$38)*_xlfn.NORM.S.INV(RAND())</f>
        <v>-2.4016467041069554</v>
      </c>
      <c r="AK996" s="24">
        <f ca="1">SQRT(Inputs!$B$38)*D996+SQRT(1-Inputs!$B$38)*_xlfn.NORM.S.INV(RAND())</f>
        <v>1.6693888013479485E-2</v>
      </c>
      <c r="AL996" s="24">
        <f ca="1">SQRT(Inputs!$B$38)*E996+SQRT(1-Inputs!$B$38)*_xlfn.NORM.S.INV(RAND())</f>
        <v>0.18319773889247246</v>
      </c>
      <c r="AM996" s="24">
        <f ca="1">SQRT(Inputs!$B$38)*F996+SQRT(1-Inputs!$B$38)*_xlfn.NORM.S.INV(RAND())</f>
        <v>2.4239665385240405</v>
      </c>
      <c r="AN996" s="24">
        <f ca="1">SQRT(Inputs!$B$38)*G996+SQRT(1-Inputs!$B$38)*_xlfn.NORM.S.INV(RAND())</f>
        <v>-0.35037716113175854</v>
      </c>
      <c r="AO996" s="24">
        <f ca="1">SQRT(Inputs!$B$38)*H996+SQRT(1-Inputs!$B$38)*_xlfn.NORM.S.INV(RAND())</f>
        <v>-1.9120989618892759</v>
      </c>
      <c r="AP996" s="24">
        <f ca="1">SQRT(Inputs!$B$38)*I996+SQRT(1-Inputs!$B$38)*_xlfn.NORM.S.INV(RAND())</f>
        <v>0.72728305049799469</v>
      </c>
      <c r="AQ996" s="24">
        <f ca="1">SQRT(Inputs!$B$38)*J996+SQRT(1-Inputs!$B$38)*_xlfn.NORM.S.INV(RAND())</f>
        <v>1.1933435209017338</v>
      </c>
      <c r="AR996" s="24">
        <f ca="1">SQRT(Inputs!$B$38)*K996+SQRT(1-Inputs!$B$38)*_xlfn.NORM.S.INV(RAND())</f>
        <v>0.12504379500078977</v>
      </c>
      <c r="AS996" s="24">
        <f ca="1">SQRT(Inputs!$B$38)*L996+SQRT(1-Inputs!$B$38)*_xlfn.NORM.S.INV(RAND())</f>
        <v>-0.74999896004024014</v>
      </c>
      <c r="AT996" s="24">
        <f ca="1">SQRT(Inputs!$B$38)*M996+SQRT(1-Inputs!$B$38)*_xlfn.NORM.S.INV(RAND())</f>
        <v>0.82714199294617696</v>
      </c>
      <c r="AU996" s="15">
        <f ca="1">Inputs!$B$6*EXP($B$8-0.5*C$5^2+C$5*N996)</f>
        <v>5134.1054216205839</v>
      </c>
      <c r="AV996" s="15">
        <f t="shared" ca="1" si="547"/>
        <v>5368.943005741261</v>
      </c>
      <c r="AW996" s="15">
        <f t="shared" ca="1" si="548"/>
        <v>5946.5244446179386</v>
      </c>
      <c r="AX996" s="15">
        <f t="shared" ca="1" si="549"/>
        <v>8267.842712392614</v>
      </c>
      <c r="AY996" s="15">
        <f t="shared" ca="1" si="550"/>
        <v>9305.1387594966527</v>
      </c>
      <c r="AZ996" s="15">
        <f t="shared" ca="1" si="551"/>
        <v>9936.0725546365375</v>
      </c>
      <c r="BA996" s="15">
        <f t="shared" ca="1" si="552"/>
        <v>13357.523619763651</v>
      </c>
      <c r="BB996" s="15">
        <f t="shared" ca="1" si="553"/>
        <v>19879.642960377922</v>
      </c>
      <c r="BC996" s="15">
        <f t="shared" ca="1" si="554"/>
        <v>21881.121892566927</v>
      </c>
      <c r="BD996" s="15">
        <f t="shared" ca="1" si="555"/>
        <v>26177.045627841595</v>
      </c>
      <c r="BE996" s="15">
        <f t="shared" ca="1" si="556"/>
        <v>33407.263088070242</v>
      </c>
      <c r="BF996" s="15">
        <f ca="1">Inputs!$B$13*EXP($B$9-0.5*C$6^2+C$6*Y996)</f>
        <v>11530.725475854249</v>
      </c>
      <c r="BG996" s="15">
        <f t="shared" ca="1" si="557"/>
        <v>16433.522016832037</v>
      </c>
      <c r="BH996" s="15">
        <f t="shared" ca="1" si="558"/>
        <v>16159.758964143253</v>
      </c>
      <c r="BI996" s="15">
        <f t="shared" ca="1" si="559"/>
        <v>24948.418623048747</v>
      </c>
      <c r="BJ996" s="15">
        <f t="shared" ca="1" si="560"/>
        <v>26025.175402762725</v>
      </c>
      <c r="BK996" s="15">
        <f t="shared" ca="1" si="561"/>
        <v>25051.313695760888</v>
      </c>
      <c r="BL996" s="15">
        <f t="shared" ca="1" si="562"/>
        <v>35098.174193549698</v>
      </c>
      <c r="BM996" s="15">
        <f t="shared" ca="1" si="563"/>
        <v>53180.458397409981</v>
      </c>
      <c r="BN996" s="15">
        <f t="shared" ca="1" si="564"/>
        <v>53419.951663249783</v>
      </c>
      <c r="BO996" s="15">
        <f t="shared" ca="1" si="565"/>
        <v>65668.666843407773</v>
      </c>
      <c r="BP996" s="15">
        <f t="shared" ca="1" si="566"/>
        <v>84283.209357813394</v>
      </c>
      <c r="BQ996" s="15">
        <f ca="1">Inputs!$B$20*EXP($B$10-0.5*C$7^2+C$7*AJ996)</f>
        <v>1830.063924032349</v>
      </c>
      <c r="BR996" s="15">
        <f t="shared" ca="1" si="567"/>
        <v>2496.3609741067544</v>
      </c>
      <c r="BS996" s="15">
        <f t="shared" ca="1" si="568"/>
        <v>3603.1781647117114</v>
      </c>
      <c r="BT996" s="15">
        <f t="shared" ca="1" si="569"/>
        <v>9383.0212103051217</v>
      </c>
      <c r="BU996" s="15">
        <f t="shared" ca="1" si="570"/>
        <v>11946.716046910413</v>
      </c>
      <c r="BV996" s="15">
        <f t="shared" ca="1" si="571"/>
        <v>10803.753661076311</v>
      </c>
      <c r="BW996" s="15">
        <f t="shared" ca="1" si="572"/>
        <v>17584.79996174285</v>
      </c>
      <c r="BX996" s="15">
        <f t="shared" ca="1" si="573"/>
        <v>31242.66116831599</v>
      </c>
      <c r="BY996" s="15">
        <f t="shared" ca="1" si="574"/>
        <v>44836.204582845217</v>
      </c>
      <c r="BZ996" s="15">
        <f t="shared" ca="1" si="575"/>
        <v>54808.943883269392</v>
      </c>
      <c r="CA996" s="15">
        <f t="shared" ca="1" si="576"/>
        <v>89180.146372291871</v>
      </c>
      <c r="CB996" s="15">
        <f ca="1">(AU996*DCF!C$10-DCF!C$5*MAX(AU996*DCF!C$10,0)-MAX(AU996-Inputs!$B$6,0)/Inputs!$B$10)*DCF!C$6</f>
        <v>1041.8488683669905</v>
      </c>
      <c r="CC996" s="15">
        <f ca="1">(AV996*DCF!D$10-DCF!D$5*MAX(AV996*DCF!D$10,0)-MAX(AV996-AU996,0)/Inputs!$B$10)*DCF!D$6</f>
        <v>1251.3844855028854</v>
      </c>
      <c r="CD996" s="15">
        <f ca="1">(AW996*DCF!E$10-DCF!E$5*MAX(AW996*DCF!E$10,0)-MAX(AW996-AV996,0)/Inputs!$B$10)*DCF!E$6</f>
        <v>1242.8625749088142</v>
      </c>
      <c r="CE996" s="15">
        <f ca="1">(AX996*DCF!F$10-DCF!F$5*MAX(AX996*DCF!F$10,0)-MAX(AX996-AW996,0)/Inputs!$B$10)*DCF!F$6</f>
        <v>1321.8481084987241</v>
      </c>
      <c r="CF996" s="15">
        <f ca="1">(AY996*DCF!G$10-DCF!G$5*MAX(AY996*DCF!G$10,0)-MAX(AY996-AX996,0)/Inputs!$B$10)*DCF!G$6</f>
        <v>1717.8431539575668</v>
      </c>
      <c r="CG996" s="15">
        <f ca="1">(AZ996*DCF!H$10-DCF!H$5*MAX(AZ996*DCF!H$10,0)-MAX(AZ996-AY996,0)/Inputs!$B$10)*DCF!H$6</f>
        <v>1817.0620071371059</v>
      </c>
      <c r="CH996" s="15">
        <f ca="1">(BA996*DCF!I$10-DCF!I$5*MAX(BA996*DCF!I$10,0)-MAX(BA996-AZ996,0)/Inputs!$B$10)*DCF!I$6</f>
        <v>1878.6944298945725</v>
      </c>
      <c r="CI996" s="15">
        <f ca="1">(BB996*DCF!J$10-DCF!J$5*MAX(BB996*DCF!J$10,0)-MAX(BB996-BA996,0)/Inputs!$B$10)*DCF!J$6</f>
        <v>2423.0731490502258</v>
      </c>
      <c r="CJ996" s="15">
        <f ca="1">(BC996*DCF!K$10-DCF!K$5*MAX(BC996*DCF!K$10,0)-MAX(BC996-BB996,0)/Inputs!$B$10)*DCF!K$6</f>
        <v>3242.3326294660365</v>
      </c>
      <c r="CK996" s="15">
        <f ca="1">(BD996*DCF!L$10-DCF!L$5*MAX(BD996*DCF!L$10,0)-MAX(BD996-BC996,0)/Inputs!$B$10)*DCF!L$6</f>
        <v>3392.4637664828815</v>
      </c>
      <c r="CL996" s="15">
        <f ca="1">(BE996*DCF!M$10-DCF!M$5*MAX(BE996*DCF!M$10,0)-MAX(BE996-BD996,0)/Inputs!$B$10)*DCF!M$6</f>
        <v>3850.4701829958144</v>
      </c>
      <c r="CM996" s="15">
        <f ca="1">(BF996*DCF!C$28-DCF!C$5*MAX(BF996*DCF!C$28,0)-MAX(BF996-Inputs!$B$13,0)/Inputs!$B$17)*DCF!C$6</f>
        <v>3485.9088447134736</v>
      </c>
      <c r="CN996" s="15">
        <f ca="1">(BG996*DCF!D$28-DCF!D$5*MAX(BG996*DCF!D$28,0)-MAX(BG996-BF996,0)/Inputs!$B$17)*DCF!D$6</f>
        <v>3794.0599600281753</v>
      </c>
      <c r="CO996" s="15">
        <f ca="1">(BH996*DCF!E$28-DCF!E$5*MAX(BH996*DCF!E$28,0)-MAX(BH996-BG996,0)/Inputs!$B$17)*DCF!E$6</f>
        <v>4576.7314864794034</v>
      </c>
      <c r="CP996" s="15">
        <f ca="1">(BI996*DCF!F$28-DCF!F$5*MAX(BI996*DCF!F$28,0)-MAX(BI996-BH996,0)/Inputs!$B$17)*DCF!F$6</f>
        <v>5172.724087027208</v>
      </c>
      <c r="CQ996" s="15">
        <f ca="1">(BJ996*DCF!G$28-DCF!G$5*MAX(BJ996*DCF!G$28,0)-MAX(BJ996-BI996,0)/Inputs!$B$17)*DCF!G$6</f>
        <v>6571.3293573938736</v>
      </c>
      <c r="CR996" s="15">
        <f ca="1">(BK996*DCF!H$28-DCF!H$5*MAX(BK996*DCF!H$28,0)-MAX(BK996-BJ996,0)/Inputs!$B$17)*DCF!H$6</f>
        <v>6195.4662612963793</v>
      </c>
      <c r="CS996" s="15">
        <f ca="1">(BL996*DCF!I$28-DCF!I$5*MAX(BL996*DCF!I$28,0)-MAX(BL996-BK996,0)/Inputs!$B$17)*DCF!I$6</f>
        <v>6811.4097678821599</v>
      </c>
      <c r="CT996" s="15">
        <f ca="1">(BM996*DCF!J$28-DCF!J$5*MAX(BM996*DCF!J$28,0)-MAX(BM996-BL996,0)/Inputs!$B$17)*DCF!J$6</f>
        <v>9466.0938998827532</v>
      </c>
      <c r="CU996" s="15">
        <f ca="1">(BN996*DCF!K$28-DCF!K$5*MAX(BN996*DCF!K$28,0)-MAX(BN996-BM996,0)/Inputs!$B$17)*DCF!K$6</f>
        <v>11252.063363770874</v>
      </c>
      <c r="CV996" s="15">
        <f ca="1">(BO996*DCF!L$28-DCF!L$5*MAX(BO996*DCF!L$28,0)-MAX(BO996-BN996,0)/Inputs!$B$17)*DCF!L$6</f>
        <v>11716.314865083141</v>
      </c>
      <c r="CW996" s="15">
        <f ca="1">(BP996*DCF!M$28-DCF!M$5*MAX(BP996*DCF!M$28,0)-MAX(BP996-BO996,0)/Inputs!$B$17)*DCF!M$6</f>
        <v>13912.191869532915</v>
      </c>
      <c r="CX996" s="15">
        <f ca="1">(BQ996*DCF!C$46-DCF!C$5*MAX(BQ996*DCF!C$46,0)-MAX(BQ996-Inputs!$B$20,0)/Inputs!$B$24)*DCF!C$6</f>
        <v>-422.64755751324452</v>
      </c>
      <c r="CY996" s="15">
        <f ca="1">(BR996*DCF!D$46-DCF!D$5*MAX(BR996*DCF!D$46,0)-MAX(BR996-BQ996,0)/Inputs!$B$24)*DCF!D$6</f>
        <v>-710.37402288864189</v>
      </c>
      <c r="CZ996" s="15">
        <f ca="1">(BS996*DCF!E$46-DCF!E$5*MAX(BS996*DCF!E$46,0)-MAX(BS996-BR996,0)/Inputs!$B$24)*DCF!E$6</f>
        <v>-862.35895792218787</v>
      </c>
      <c r="DA996" s="15">
        <f ca="1">(BT996*DCF!F$46-DCF!F$5*MAX(BT996*DCF!F$46,0)-MAX(BT996-BS996,0)/Inputs!$B$24)*DCF!F$6</f>
        <v>-2787.954496197151</v>
      </c>
      <c r="DB996" s="15">
        <f ca="1">(BU996*DCF!G$46-DCF!G$5*MAX(BU996*DCF!G$46,0)-MAX(BU996-BT996,0)/Inputs!$B$24)*DCF!G$6</f>
        <v>-1264.240214598105</v>
      </c>
      <c r="DC996" s="15">
        <f ca="1">(BV996*DCF!H$46-DCF!H$5*MAX(BV996*DCF!H$46,0)-MAX(BV996-BU996,0)/Inputs!$B$24)*DCF!H$6</f>
        <v>0</v>
      </c>
      <c r="DD996" s="15">
        <f ca="1">(BW996*DCF!I$46-DCF!I$5*MAX(BW996*DCF!I$46,0)-MAX(BW996-BV996,0)/Inputs!$B$24)*DCF!I$6</f>
        <v>-1540.4482939599291</v>
      </c>
      <c r="DE996" s="15">
        <f ca="1">(BX996*DCF!J$46-DCF!J$5*MAX(BX996*DCF!J$46,0)-MAX(BX996-BW996,0)/Inputs!$B$24)*DCF!J$6</f>
        <v>-2311.2984398015901</v>
      </c>
      <c r="DF996" s="15">
        <f ca="1">(BY996*DCF!K$46-DCF!K$5*MAX(BY996*DCF!K$46,0)-MAX(BY996-BX996,0)/Inputs!$B$24)*DCF!K$6</f>
        <v>-768.86253804338048</v>
      </c>
      <c r="DG996" s="15">
        <f ca="1">(BZ996*DCF!L$46-DCF!L$5*MAX(BZ996*DCF!L$46,0)-MAX(BZ996-BY996,0)/Inputs!$B$24)*DCF!L$6</f>
        <v>1531.8250379166841</v>
      </c>
      <c r="DH996" s="15">
        <f ca="1">(CA996*DCF!M$46-DCF!M$5*MAX(CA996*DCF!M$46,0)-MAX(CA996-BZ996,0)/Inputs!$B$24)*DCF!M$6</f>
        <v>-194.13953696065852</v>
      </c>
      <c r="DI996" s="15">
        <f ca="1">SUM(CB996:CL996)+BE996*DCF!M$10*(1+Inputs!$B$30)*(1-Inputs!$B$33)*(1-Inputs!$B$30/Inputs!$B$31)/(Inputs!$B$29-Inputs!$B$30)*DCF!M$6</f>
        <v>116152.73829568175</v>
      </c>
      <c r="DJ996" s="15">
        <f ca="1">SUM(CM996:CW996)+BP996*DCF!M$28*(1+Inputs!$B$30)*(1-Inputs!$B$33)*(1-Inputs!$B$30/Inputs!$B$31)/(Inputs!$B$29-Inputs!$B$30)*DCF!M$6</f>
        <v>395702.67532689951</v>
      </c>
      <c r="DK996" s="15">
        <f ca="1">SUM(CX996:DH996)+CA996*DCF!M$46*(1+Inputs!$B$30)*(1-Inputs!$B$33)*(1-Inputs!$B$30/Inputs!$B$31)/(Inputs!$B$29-Inputs!$B$30)*DCF!M$6</f>
        <v>128552.57133527551</v>
      </c>
      <c r="DM996" s="15">
        <f ca="1">DI996+DJ996+DK996+Inputs!$B$34+Inputs!$B$36-Inputs!$B$35</f>
        <v>717258.98495785682</v>
      </c>
    </row>
    <row r="997" spans="1:117" x14ac:dyDescent="0.75">
      <c r="A997" s="11">
        <v>984</v>
      </c>
      <c r="C997" s="24">
        <f t="shared" ca="1" si="578"/>
        <v>0.1001227386233411</v>
      </c>
      <c r="D997" s="24">
        <f t="shared" ca="1" si="578"/>
        <v>-0.14991527831266965</v>
      </c>
      <c r="E997" s="24">
        <f t="shared" ca="1" si="578"/>
        <v>0.202968831342658</v>
      </c>
      <c r="F997" s="24">
        <f t="shared" ca="1" si="578"/>
        <v>-5.5887853220940607E-2</v>
      </c>
      <c r="G997" s="24">
        <f t="shared" ca="1" si="578"/>
        <v>-0.12694902681001261</v>
      </c>
      <c r="H997" s="24">
        <f t="shared" ca="1" si="578"/>
        <v>0.98377600773974549</v>
      </c>
      <c r="I997" s="24">
        <f t="shared" ca="1" si="578"/>
        <v>-7.1184657272078025E-2</v>
      </c>
      <c r="J997" s="24">
        <f t="shared" ca="1" si="578"/>
        <v>-0.73725931191401561</v>
      </c>
      <c r="K997" s="24">
        <f t="shared" ca="1" si="578"/>
        <v>0.41890390749920542</v>
      </c>
      <c r="L997" s="24">
        <f t="shared" ca="1" si="578"/>
        <v>-0.6376142208279223</v>
      </c>
      <c r="M997" s="24">
        <f t="shared" ca="1" si="578"/>
        <v>0.29466893376426961</v>
      </c>
      <c r="N997" s="24">
        <f ca="1">SQRT(Inputs!$B$38)*C997+SQRT(1-Inputs!$B$38)*_xlfn.NORM.S.INV(RAND())</f>
        <v>-3.1780957514525664E-2</v>
      </c>
      <c r="O997" s="24">
        <f ca="1">SQRT(Inputs!$B$38)*D997+SQRT(1-Inputs!$B$38)*_xlfn.NORM.S.INV(RAND())</f>
        <v>-0.32926680146408283</v>
      </c>
      <c r="P997" s="24">
        <f ca="1">SQRT(Inputs!$B$38)*E997+SQRT(1-Inputs!$B$38)*_xlfn.NORM.S.INV(RAND())</f>
        <v>0.27950938262007191</v>
      </c>
      <c r="Q997" s="24">
        <f ca="1">SQRT(Inputs!$B$38)*F997+SQRT(1-Inputs!$B$38)*_xlfn.NORM.S.INV(RAND())</f>
        <v>-0.544231451764701</v>
      </c>
      <c r="R997" s="24">
        <f ca="1">SQRT(Inputs!$B$38)*G997+SQRT(1-Inputs!$B$38)*_xlfn.NORM.S.INV(RAND())</f>
        <v>-0.19809543661456741</v>
      </c>
      <c r="S997" s="24">
        <f ca="1">SQRT(Inputs!$B$38)*H997+SQRT(1-Inputs!$B$38)*_xlfn.NORM.S.INV(RAND())</f>
        <v>1.1535669738941556</v>
      </c>
      <c r="T997" s="24">
        <f ca="1">SQRT(Inputs!$B$38)*I997+SQRT(1-Inputs!$B$38)*_xlfn.NORM.S.INV(RAND())</f>
        <v>-0.84418056603402869</v>
      </c>
      <c r="U997" s="24">
        <f ca="1">SQRT(Inputs!$B$38)*J997+SQRT(1-Inputs!$B$38)*_xlfn.NORM.S.INV(RAND())</f>
        <v>-0.13886631317778275</v>
      </c>
      <c r="V997" s="24">
        <f ca="1">SQRT(Inputs!$B$38)*K997+SQRT(1-Inputs!$B$38)*_xlfn.NORM.S.INV(RAND())</f>
        <v>-1.3344933965250276</v>
      </c>
      <c r="W997" s="24">
        <f ca="1">SQRT(Inputs!$B$38)*L997+SQRT(1-Inputs!$B$38)*_xlfn.NORM.S.INV(RAND())</f>
        <v>-0.1713970555925346</v>
      </c>
      <c r="X997" s="24">
        <f ca="1">SQRT(Inputs!$B$38)*M997+SQRT(1-Inputs!$B$38)*_xlfn.NORM.S.INV(RAND())</f>
        <v>1.6489432608110279</v>
      </c>
      <c r="Y997" s="24">
        <f ca="1">SQRT(Inputs!$B$38)*C997+SQRT(1-Inputs!$B$38)*_xlfn.NORM.S.INV(RAND())</f>
        <v>-8.0015906907833168E-2</v>
      </c>
      <c r="Z997" s="24">
        <f ca="1">SQRT(Inputs!$B$38)*D997+SQRT(1-Inputs!$B$38)*_xlfn.NORM.S.INV(RAND())</f>
        <v>-0.82482993402327986</v>
      </c>
      <c r="AA997" s="24">
        <f ca="1">SQRT(Inputs!$B$38)*E997+SQRT(1-Inputs!$B$38)*_xlfn.NORM.S.INV(RAND())</f>
        <v>-0.37190200525929851</v>
      </c>
      <c r="AB997" s="24">
        <f ca="1">SQRT(Inputs!$B$38)*F997+SQRT(1-Inputs!$B$38)*_xlfn.NORM.S.INV(RAND())</f>
        <v>-0.51354968183540328</v>
      </c>
      <c r="AC997" s="24">
        <f ca="1">SQRT(Inputs!$B$38)*G997+SQRT(1-Inputs!$B$38)*_xlfn.NORM.S.INV(RAND())</f>
        <v>0.73706308719776015</v>
      </c>
      <c r="AD997" s="24">
        <f ca="1">SQRT(Inputs!$B$38)*H997+SQRT(1-Inputs!$B$38)*_xlfn.NORM.S.INV(RAND())</f>
        <v>0.33825751587832181</v>
      </c>
      <c r="AE997" s="24">
        <f ca="1">SQRT(Inputs!$B$38)*I997+SQRT(1-Inputs!$B$38)*_xlfn.NORM.S.INV(RAND())</f>
        <v>0.3327009223779579</v>
      </c>
      <c r="AF997" s="24">
        <f ca="1">SQRT(Inputs!$B$38)*J997+SQRT(1-Inputs!$B$38)*_xlfn.NORM.S.INV(RAND())</f>
        <v>-2.225607224953428</v>
      </c>
      <c r="AG997" s="24">
        <f ca="1">SQRT(Inputs!$B$38)*K997+SQRT(1-Inputs!$B$38)*_xlfn.NORM.S.INV(RAND())</f>
        <v>-0.62199988800566053</v>
      </c>
      <c r="AH997" s="24">
        <f ca="1">SQRT(Inputs!$B$38)*L997+SQRT(1-Inputs!$B$38)*_xlfn.NORM.S.INV(RAND())</f>
        <v>0.29993066143024327</v>
      </c>
      <c r="AI997" s="24">
        <f ca="1">SQRT(Inputs!$B$38)*M997+SQRT(1-Inputs!$B$38)*_xlfn.NORM.S.INV(RAND())</f>
        <v>1.1548914801739356</v>
      </c>
      <c r="AJ997" s="24">
        <f ca="1">SQRT(Inputs!$B$38)*C997+SQRT(1-Inputs!$B$38)*_xlfn.NORM.S.INV(RAND())</f>
        <v>4.4483845743286191E-3</v>
      </c>
      <c r="AK997" s="24">
        <f ca="1">SQRT(Inputs!$B$38)*D997+SQRT(1-Inputs!$B$38)*_xlfn.NORM.S.INV(RAND())</f>
        <v>-0.28675479496877931</v>
      </c>
      <c r="AL997" s="24">
        <f ca="1">SQRT(Inputs!$B$38)*E997+SQRT(1-Inputs!$B$38)*_xlfn.NORM.S.INV(RAND())</f>
        <v>0.83106553782596759</v>
      </c>
      <c r="AM997" s="24">
        <f ca="1">SQRT(Inputs!$B$38)*F997+SQRT(1-Inputs!$B$38)*_xlfn.NORM.S.INV(RAND())</f>
        <v>9.265337530132664E-2</v>
      </c>
      <c r="AN997" s="24">
        <f ca="1">SQRT(Inputs!$B$38)*G997+SQRT(1-Inputs!$B$38)*_xlfn.NORM.S.INV(RAND())</f>
        <v>-0.83693149941528044</v>
      </c>
      <c r="AO997" s="24">
        <f ca="1">SQRT(Inputs!$B$38)*H997+SQRT(1-Inputs!$B$38)*_xlfn.NORM.S.INV(RAND())</f>
        <v>0.63283346385647621</v>
      </c>
      <c r="AP997" s="24">
        <f ca="1">SQRT(Inputs!$B$38)*I997+SQRT(1-Inputs!$B$38)*_xlfn.NORM.S.INV(RAND())</f>
        <v>0.95322561096142533</v>
      </c>
      <c r="AQ997" s="24">
        <f ca="1">SQRT(Inputs!$B$38)*J997+SQRT(1-Inputs!$B$38)*_xlfn.NORM.S.INV(RAND())</f>
        <v>-0.19879970483735074</v>
      </c>
      <c r="AR997" s="24">
        <f ca="1">SQRT(Inputs!$B$38)*K997+SQRT(1-Inputs!$B$38)*_xlfn.NORM.S.INV(RAND())</f>
        <v>1.4903242361817703</v>
      </c>
      <c r="AS997" s="24">
        <f ca="1">SQRT(Inputs!$B$38)*L997+SQRT(1-Inputs!$B$38)*_xlfn.NORM.S.INV(RAND())</f>
        <v>-0.38485217522234788</v>
      </c>
      <c r="AT997" s="24">
        <f ca="1">SQRT(Inputs!$B$38)*M997+SQRT(1-Inputs!$B$38)*_xlfn.NORM.S.INV(RAND())</f>
        <v>-0.26158140101006999</v>
      </c>
      <c r="AU997" s="15">
        <f ca="1">Inputs!$B$6*EXP($B$8-0.5*C$5^2+C$5*N997)</f>
        <v>4936.7768358587118</v>
      </c>
      <c r="AV997" s="15">
        <f t="shared" ca="1" si="547"/>
        <v>5725.2303239267212</v>
      </c>
      <c r="AW997" s="15">
        <f t="shared" ca="1" si="548"/>
        <v>7249.1118185027763</v>
      </c>
      <c r="AX997" s="15">
        <f t="shared" ca="1" si="549"/>
        <v>8268.6769530533984</v>
      </c>
      <c r="AY997" s="15">
        <f t="shared" ca="1" si="550"/>
        <v>9874.0660695854967</v>
      </c>
      <c r="AZ997" s="15">
        <f t="shared" ca="1" si="551"/>
        <v>13711.992325416311</v>
      </c>
      <c r="BA997" s="15">
        <f t="shared" ca="1" si="552"/>
        <v>15361.039196523274</v>
      </c>
      <c r="BB997" s="15">
        <f t="shared" ca="1" si="553"/>
        <v>18546.749003013989</v>
      </c>
      <c r="BC997" s="15">
        <f t="shared" ca="1" si="554"/>
        <v>19969.559636624876</v>
      </c>
      <c r="BD997" s="15">
        <f t="shared" ca="1" si="555"/>
        <v>24075.5198692675</v>
      </c>
      <c r="BE997" s="15">
        <f t="shared" ca="1" si="556"/>
        <v>34282.194180477061</v>
      </c>
      <c r="BF997" s="15">
        <f ca="1">Inputs!$B$13*EXP($B$9-0.5*C$6^2+C$6*Y997)</f>
        <v>13613.350742313169</v>
      </c>
      <c r="BG997" s="15">
        <f t="shared" ca="1" si="557"/>
        <v>14296.770147605308</v>
      </c>
      <c r="BH997" s="15">
        <f t="shared" ca="1" si="558"/>
        <v>16423.106619726808</v>
      </c>
      <c r="BI997" s="15">
        <f t="shared" ca="1" si="559"/>
        <v>18576.383225533024</v>
      </c>
      <c r="BJ997" s="15">
        <f t="shared" ca="1" si="560"/>
        <v>25326.191839143343</v>
      </c>
      <c r="BK997" s="15">
        <f t="shared" ca="1" si="561"/>
        <v>32547.995318629306</v>
      </c>
      <c r="BL997" s="15">
        <f t="shared" ca="1" si="562"/>
        <v>41742.788733428628</v>
      </c>
      <c r="BM997" s="15">
        <f t="shared" ca="1" si="563"/>
        <v>38916.617039993231</v>
      </c>
      <c r="BN997" s="15">
        <f t="shared" ca="1" si="564"/>
        <v>44424.707564631462</v>
      </c>
      <c r="BO997" s="15">
        <f t="shared" ca="1" si="565"/>
        <v>56599.297718539012</v>
      </c>
      <c r="BP997" s="15">
        <f t="shared" ca="1" si="566"/>
        <v>79401.418803374661</v>
      </c>
      <c r="BQ997" s="15">
        <f ca="1">Inputs!$B$20*EXP($B$10-0.5*C$7^2+C$7*AJ997)</f>
        <v>4296.2870446271891</v>
      </c>
      <c r="BR997" s="15">
        <f t="shared" ca="1" si="567"/>
        <v>5322.0847619500737</v>
      </c>
      <c r="BS997" s="15">
        <f t="shared" ca="1" si="568"/>
        <v>9252.7132616964191</v>
      </c>
      <c r="BT997" s="15">
        <f t="shared" ca="1" si="569"/>
        <v>13071.362253722775</v>
      </c>
      <c r="BU997" s="15">
        <f t="shared" ca="1" si="570"/>
        <v>14794.372847741271</v>
      </c>
      <c r="BV997" s="15">
        <f t="shared" ca="1" si="571"/>
        <v>23737.443372454483</v>
      </c>
      <c r="BW997" s="15">
        <f t="shared" ca="1" si="572"/>
        <v>40528.90881540977</v>
      </c>
      <c r="BX997" s="15">
        <f t="shared" ca="1" si="573"/>
        <v>54471.434775621259</v>
      </c>
      <c r="BY997" s="15">
        <f t="shared" ca="1" si="574"/>
        <v>101506.18958112794</v>
      </c>
      <c r="BZ997" s="15">
        <f t="shared" ca="1" si="575"/>
        <v>132699.01856913121</v>
      </c>
      <c r="CA997" s="15">
        <f t="shared" ca="1" si="576"/>
        <v>177935.58255306369</v>
      </c>
      <c r="CB997" s="15">
        <f ca="1">(AU997*DCF!C$10-DCF!C$5*MAX(AU997*DCF!C$10,0)-MAX(AU997-Inputs!$B$6,0)/Inputs!$B$10)*DCF!C$6</f>
        <v>1043.2558563554819</v>
      </c>
      <c r="CC997" s="15">
        <f ca="1">(AV997*DCF!D$10-DCF!D$5*MAX(AV997*DCF!D$10,0)-MAX(AV997-AU997,0)/Inputs!$B$10)*DCF!D$6</f>
        <v>1203.2423565231879</v>
      </c>
      <c r="CD997" s="15">
        <f ca="1">(AW997*DCF!E$10-DCF!E$5*MAX(AW997*DCF!E$10,0)-MAX(AW997-AV997,0)/Inputs!$B$10)*DCF!E$6</f>
        <v>1330.4633036768682</v>
      </c>
      <c r="CE997" s="15">
        <f ca="1">(AX997*DCF!F$10-DCF!F$5*MAX(AX997*DCF!F$10,0)-MAX(AX997-AW997,0)/Inputs!$B$10)*DCF!F$6</f>
        <v>1592.8927746840739</v>
      </c>
      <c r="CF997" s="15">
        <f ca="1">(AY997*DCF!G$10-DCF!G$5*MAX(AY997*DCF!G$10,0)-MAX(AY997-AX997,0)/Inputs!$B$10)*DCF!G$6</f>
        <v>1725.8675453504518</v>
      </c>
      <c r="CG997" s="15">
        <f ca="1">(AZ997*DCF!H$10-DCF!H$5*MAX(AZ997*DCF!H$10,0)-MAX(AZ997-AY997,0)/Inputs!$B$10)*DCF!H$6</f>
        <v>1980.7005346954079</v>
      </c>
      <c r="CH997" s="15">
        <f ca="1">(BA997*DCF!I$10-DCF!I$5*MAX(BA997*DCF!I$10,0)-MAX(BA997-AZ997,0)/Inputs!$B$10)*DCF!I$6</f>
        <v>2535.4000245441439</v>
      </c>
      <c r="CI997" s="15">
        <f ca="1">(BB997*DCF!J$10-DCF!J$5*MAX(BB997*DCF!J$10,0)-MAX(BB997-BA997,0)/Inputs!$B$10)*DCF!J$6</f>
        <v>2699.9233385007324</v>
      </c>
      <c r="CJ997" s="15">
        <f ca="1">(BC997*DCF!K$10-DCF!K$5*MAX(BC997*DCF!K$10,0)-MAX(BC997-BB997,0)/Inputs!$B$10)*DCF!K$6</f>
        <v>3015.6065589768014</v>
      </c>
      <c r="CK997" s="15">
        <f ca="1">(BD997*DCF!L$10-DCF!L$5*MAX(BD997*DCF!L$10,0)-MAX(BD997-BC997,0)/Inputs!$B$10)*DCF!L$6</f>
        <v>3100.0790762122424</v>
      </c>
      <c r="CL997" s="15">
        <f ca="1">(BE997*DCF!M$10-DCF!M$5*MAX(BE997*DCF!M$10,0)-MAX(BE997-BD997,0)/Inputs!$B$10)*DCF!M$6</f>
        <v>3618.3647025192099</v>
      </c>
      <c r="CM997" s="15">
        <f ca="1">(BF997*DCF!C$28-DCF!C$5*MAX(BF997*DCF!C$28,0)-MAX(BF997-Inputs!$B$13,0)/Inputs!$B$17)*DCF!C$6</f>
        <v>3640.5366057984493</v>
      </c>
      <c r="CN997" s="15">
        <f ca="1">(BG997*DCF!D$28-DCF!D$5*MAX(BG997*DCF!D$28,0)-MAX(BG997-BF997,0)/Inputs!$B$17)*DCF!D$6</f>
        <v>4064.9238527944353</v>
      </c>
      <c r="CO997" s="15">
        <f ca="1">(BH997*DCF!E$28-DCF!E$5*MAX(BH997*DCF!E$28,0)-MAX(BH997-BG997,0)/Inputs!$B$17)*DCF!E$6</f>
        <v>4232.2445817292546</v>
      </c>
      <c r="CP997" s="15">
        <f ca="1">(BI997*DCF!F$28-DCF!F$5*MAX(BI997*DCF!F$28,0)-MAX(BI997-BH997,0)/Inputs!$B$17)*DCF!F$6</f>
        <v>4650.9606865562464</v>
      </c>
      <c r="CQ997" s="15">
        <f ca="1">(BJ997*DCF!G$28-DCF!G$5*MAX(BJ997*DCF!G$28,0)-MAX(BJ997-BI997,0)/Inputs!$B$17)*DCF!G$6</f>
        <v>5435.8214930875665</v>
      </c>
      <c r="CR997" s="15">
        <f ca="1">(BK997*DCF!H$28-DCF!H$5*MAX(BK997*DCF!H$28,0)-MAX(BK997-BJ997,0)/Inputs!$B$17)*DCF!H$6</f>
        <v>6927.4127442192812</v>
      </c>
      <c r="CS997" s="15">
        <f ca="1">(BL997*DCF!I$28-DCF!I$5*MAX(BL997*DCF!I$28,0)-MAX(BL997-BK997,0)/Inputs!$B$17)*DCF!I$6</f>
        <v>8496.2088057036854</v>
      </c>
      <c r="CT997" s="15">
        <f ca="1">(BM997*DCF!J$28-DCF!J$5*MAX(BM997*DCF!J$28,0)-MAX(BM997-BL997,0)/Inputs!$B$17)*DCF!J$6</f>
        <v>8681.636318208326</v>
      </c>
      <c r="CU997" s="15">
        <f ca="1">(BN997*DCF!K$28-DCF!K$5*MAX(BN997*DCF!K$28,0)-MAX(BN997-BM997,0)/Inputs!$B$17)*DCF!K$6</f>
        <v>8707.0856466591413</v>
      </c>
      <c r="CV997" s="15">
        <f ca="1">(BO997*DCF!L$28-DCF!L$5*MAX(BO997*DCF!L$28,0)-MAX(BO997-BN997,0)/Inputs!$B$17)*DCF!L$6</f>
        <v>9915.1727300834318</v>
      </c>
      <c r="CW997" s="15">
        <f ca="1">(BP997*DCF!M$28-DCF!M$5*MAX(BP997*DCF!M$28,0)-MAX(BP997-BO997,0)/Inputs!$B$17)*DCF!M$6</f>
        <v>12555.96052287268</v>
      </c>
      <c r="CX997" s="15">
        <f ca="1">(BQ997*DCF!C$46-DCF!C$5*MAX(BQ997*DCF!C$46,0)-MAX(BQ997-Inputs!$B$20,0)/Inputs!$B$24)*DCF!C$6</f>
        <v>-1498.1203542451656</v>
      </c>
      <c r="CY997" s="15">
        <f ca="1">(BR997*DCF!D$46-DCF!D$5*MAX(BR997*DCF!D$46,0)-MAX(BR997-BQ997,0)/Inputs!$B$24)*DCF!D$6</f>
        <v>-1346.0551273313799</v>
      </c>
      <c r="CZ997" s="15">
        <f ca="1">(BS997*DCF!E$46-DCF!E$5*MAX(BS997*DCF!E$46,0)-MAX(BS997-BR997,0)/Inputs!$B$24)*DCF!E$6</f>
        <v>-2643.4949994870049</v>
      </c>
      <c r="DA997" s="15">
        <f ca="1">(BT997*DCF!F$46-DCF!F$5*MAX(BT997*DCF!F$46,0)-MAX(BT997-BS997,0)/Inputs!$B$24)*DCF!F$6</f>
        <v>-2342.4300574725889</v>
      </c>
      <c r="DB997" s="15">
        <f ca="1">(BU997*DCF!G$46-DCF!G$5*MAX(BU997*DCF!G$46,0)-MAX(BU997-BT997,0)/Inputs!$B$24)*DCF!G$6</f>
        <v>-1077.2401937815227</v>
      </c>
      <c r="DC997" s="15">
        <f ca="1">(BV997*DCF!H$46-DCF!H$5*MAX(BV997*DCF!H$46,0)-MAX(BV997-BU997,0)/Inputs!$B$24)*DCF!H$6</f>
        <v>-2779.0043704524091</v>
      </c>
      <c r="DD997" s="15">
        <f ca="1">(BW997*DCF!I$46-DCF!I$5*MAX(BW997*DCF!I$46,0)-MAX(BW997-BV997,0)/Inputs!$B$24)*DCF!I$6</f>
        <v>-3884.149284725911</v>
      </c>
      <c r="DE997" s="15">
        <f ca="1">(BX997*DCF!J$46-DCF!J$5*MAX(BX997*DCF!J$46,0)-MAX(BX997-BW997,0)/Inputs!$B$24)*DCF!J$6</f>
        <v>-1412.4040829848973</v>
      </c>
      <c r="DF997" s="15">
        <f ca="1">(BY997*DCF!K$46-DCF!K$5*MAX(BY997*DCF!K$46,0)-MAX(BY997-BX997,0)/Inputs!$B$24)*DCF!K$6</f>
        <v>-5723.8900051243018</v>
      </c>
      <c r="DG997" s="15">
        <f ca="1">(BZ997*DCF!L$46-DCF!L$5*MAX(BZ997*DCF!L$46,0)-MAX(BZ997-BY997,0)/Inputs!$B$24)*DCF!L$6</f>
        <v>2113.829164703684</v>
      </c>
      <c r="DH997" s="15">
        <f ca="1">(CA997*DCF!M$46-DCF!M$5*MAX(CA997*DCF!M$46,0)-MAX(CA997-BZ997,0)/Inputs!$B$24)*DCF!M$6</f>
        <v>4492.4670771064557</v>
      </c>
      <c r="DI997" s="15">
        <f ca="1">SUM(CB997:CL997)+BE997*DCF!M$10*(1+Inputs!$B$30)*(1-Inputs!$B$33)*(1-Inputs!$B$30/Inputs!$B$31)/(Inputs!$B$29-Inputs!$B$30)*DCF!M$6</f>
        <v>119253.59581139285</v>
      </c>
      <c r="DJ997" s="15">
        <f ca="1">SUM(CM997:CW997)+BP997*DCF!M$28*(1+Inputs!$B$30)*(1-Inputs!$B$33)*(1-Inputs!$B$30/Inputs!$B$31)/(Inputs!$B$29-Inputs!$B$30)*DCF!M$6</f>
        <v>371941.56199418817</v>
      </c>
      <c r="DK997" s="15">
        <f ca="1">SUM(CX997:DH997)+CA997*DCF!M$46*(1+Inputs!$B$30)*(1-Inputs!$B$33)*(1-Inputs!$B$30/Inputs!$B$31)/(Inputs!$B$29-Inputs!$B$30)*DCF!M$6</f>
        <v>259008.99621046404</v>
      </c>
      <c r="DM997" s="15">
        <f ca="1">DI997+DJ997+DK997+Inputs!$B$34+Inputs!$B$36-Inputs!$B$35</f>
        <v>827055.15401604504</v>
      </c>
    </row>
    <row r="998" spans="1:117" x14ac:dyDescent="0.75">
      <c r="A998" s="11">
        <v>985</v>
      </c>
      <c r="C998" s="24">
        <f t="shared" ca="1" si="578"/>
        <v>-0.4149486134553752</v>
      </c>
      <c r="D998" s="24">
        <f t="shared" ca="1" si="578"/>
        <v>0.77307533581308385</v>
      </c>
      <c r="E998" s="24">
        <f t="shared" ca="1" si="578"/>
        <v>5.5851386396527238E-2</v>
      </c>
      <c r="F998" s="24">
        <f t="shared" ca="1" si="578"/>
        <v>-1.4889308271160773</v>
      </c>
      <c r="G998" s="24">
        <f t="shared" ca="1" si="578"/>
        <v>0.60098513736004056</v>
      </c>
      <c r="H998" s="24">
        <f t="shared" ca="1" si="578"/>
        <v>-0.40478407943904227</v>
      </c>
      <c r="I998" s="24">
        <f t="shared" ca="1" si="578"/>
        <v>1.2898102183974007</v>
      </c>
      <c r="J998" s="24">
        <f t="shared" ca="1" si="578"/>
        <v>-0.46257678457084428</v>
      </c>
      <c r="K998" s="24">
        <f t="shared" ca="1" si="578"/>
        <v>0.13995941968350489</v>
      </c>
      <c r="L998" s="24">
        <f t="shared" ca="1" si="578"/>
        <v>-0.23765665325612481</v>
      </c>
      <c r="M998" s="24">
        <f t="shared" ca="1" si="578"/>
        <v>-0.61263621245927424</v>
      </c>
      <c r="N998" s="24">
        <f ca="1">SQRT(Inputs!$B$38)*C998+SQRT(1-Inputs!$B$38)*_xlfn.NORM.S.INV(RAND())</f>
        <v>-0.81120692242673531</v>
      </c>
      <c r="O998" s="24">
        <f ca="1">SQRT(Inputs!$B$38)*D998+SQRT(1-Inputs!$B$38)*_xlfn.NORM.S.INV(RAND())</f>
        <v>1.6399722939765682</v>
      </c>
      <c r="P998" s="24">
        <f ca="1">SQRT(Inputs!$B$38)*E998+SQRT(1-Inputs!$B$38)*_xlfn.NORM.S.INV(RAND())</f>
        <v>-0.44284920595905114</v>
      </c>
      <c r="Q998" s="24">
        <f ca="1">SQRT(Inputs!$B$38)*F998+SQRT(1-Inputs!$B$38)*_xlfn.NORM.S.INV(RAND())</f>
        <v>-0.5020153455955465</v>
      </c>
      <c r="R998" s="24">
        <f ca="1">SQRT(Inputs!$B$38)*G998+SQRT(1-Inputs!$B$38)*_xlfn.NORM.S.INV(RAND())</f>
        <v>-0.28449744988189174</v>
      </c>
      <c r="S998" s="24">
        <f ca="1">SQRT(Inputs!$B$38)*H998+SQRT(1-Inputs!$B$38)*_xlfn.NORM.S.INV(RAND())</f>
        <v>0.42919823544590169</v>
      </c>
      <c r="T998" s="24">
        <f ca="1">SQRT(Inputs!$B$38)*I998+SQRT(1-Inputs!$B$38)*_xlfn.NORM.S.INV(RAND())</f>
        <v>1.49664945370495</v>
      </c>
      <c r="U998" s="24">
        <f ca="1">SQRT(Inputs!$B$38)*J998+SQRT(1-Inputs!$B$38)*_xlfn.NORM.S.INV(RAND())</f>
        <v>-1.2405673751226323</v>
      </c>
      <c r="V998" s="24">
        <f ca="1">SQRT(Inputs!$B$38)*K998+SQRT(1-Inputs!$B$38)*_xlfn.NORM.S.INV(RAND())</f>
        <v>-2.1350910298881073E-2</v>
      </c>
      <c r="W998" s="24">
        <f ca="1">SQRT(Inputs!$B$38)*L998+SQRT(1-Inputs!$B$38)*_xlfn.NORM.S.INV(RAND())</f>
        <v>-0.45592568334103201</v>
      </c>
      <c r="X998" s="24">
        <f ca="1">SQRT(Inputs!$B$38)*M998+SQRT(1-Inputs!$B$38)*_xlfn.NORM.S.INV(RAND())</f>
        <v>-1.6161654217304804</v>
      </c>
      <c r="Y998" s="24">
        <f ca="1">SQRT(Inputs!$B$38)*C998+SQRT(1-Inputs!$B$38)*_xlfn.NORM.S.INV(RAND())</f>
        <v>-0.8023334760143821</v>
      </c>
      <c r="Z998" s="24">
        <f ca="1">SQRT(Inputs!$B$38)*D998+SQRT(1-Inputs!$B$38)*_xlfn.NORM.S.INV(RAND())</f>
        <v>-0.49472204222503219</v>
      </c>
      <c r="AA998" s="24">
        <f ca="1">SQRT(Inputs!$B$38)*E998+SQRT(1-Inputs!$B$38)*_xlfn.NORM.S.INV(RAND())</f>
        <v>0.34722107004242464</v>
      </c>
      <c r="AB998" s="24">
        <f ca="1">SQRT(Inputs!$B$38)*F998+SQRT(1-Inputs!$B$38)*_xlfn.NORM.S.INV(RAND())</f>
        <v>-1.0009451560459837</v>
      </c>
      <c r="AC998" s="24">
        <f ca="1">SQRT(Inputs!$B$38)*G998+SQRT(1-Inputs!$B$38)*_xlfn.NORM.S.INV(RAND())</f>
        <v>2.1423558216366376</v>
      </c>
      <c r="AD998" s="24">
        <f ca="1">SQRT(Inputs!$B$38)*H998+SQRT(1-Inputs!$B$38)*_xlfn.NORM.S.INV(RAND())</f>
        <v>-0.64527320548981026</v>
      </c>
      <c r="AE998" s="24">
        <f ca="1">SQRT(Inputs!$B$38)*I998+SQRT(1-Inputs!$B$38)*_xlfn.NORM.S.INV(RAND())</f>
        <v>1.1689344162474122</v>
      </c>
      <c r="AF998" s="24">
        <f ca="1">SQRT(Inputs!$B$38)*J998+SQRT(1-Inputs!$B$38)*_xlfn.NORM.S.INV(RAND())</f>
        <v>0.64294541866078347</v>
      </c>
      <c r="AG998" s="24">
        <f ca="1">SQRT(Inputs!$B$38)*K998+SQRT(1-Inputs!$B$38)*_xlfn.NORM.S.INV(RAND())</f>
        <v>-0.55987655366531575</v>
      </c>
      <c r="AH998" s="24">
        <f ca="1">SQRT(Inputs!$B$38)*L998+SQRT(1-Inputs!$B$38)*_xlfn.NORM.S.INV(RAND())</f>
        <v>0.61630029682684384</v>
      </c>
      <c r="AI998" s="24">
        <f ca="1">SQRT(Inputs!$B$38)*M998+SQRT(1-Inputs!$B$38)*_xlfn.NORM.S.INV(RAND())</f>
        <v>-0.44766454919113285</v>
      </c>
      <c r="AJ998" s="24">
        <f ca="1">SQRT(Inputs!$B$38)*C998+SQRT(1-Inputs!$B$38)*_xlfn.NORM.S.INV(RAND())</f>
        <v>-0.55569557921103185</v>
      </c>
      <c r="AK998" s="24">
        <f ca="1">SQRT(Inputs!$B$38)*D998+SQRT(1-Inputs!$B$38)*_xlfn.NORM.S.INV(RAND())</f>
        <v>0.50080714519218072</v>
      </c>
      <c r="AL998" s="24">
        <f ca="1">SQRT(Inputs!$B$38)*E998+SQRT(1-Inputs!$B$38)*_xlfn.NORM.S.INV(RAND())</f>
        <v>0.23675532084395634</v>
      </c>
      <c r="AM998" s="24">
        <f ca="1">SQRT(Inputs!$B$38)*F998+SQRT(1-Inputs!$B$38)*_xlfn.NORM.S.INV(RAND())</f>
        <v>-0.98852261726085089</v>
      </c>
      <c r="AN998" s="24">
        <f ca="1">SQRT(Inputs!$B$38)*G998+SQRT(1-Inputs!$B$38)*_xlfn.NORM.S.INV(RAND())</f>
        <v>0.99370799288922085</v>
      </c>
      <c r="AO998" s="24">
        <f ca="1">SQRT(Inputs!$B$38)*H998+SQRT(1-Inputs!$B$38)*_xlfn.NORM.S.INV(RAND())</f>
        <v>1.5411126549455259</v>
      </c>
      <c r="AP998" s="24">
        <f ca="1">SQRT(Inputs!$B$38)*I998+SQRT(1-Inputs!$B$38)*_xlfn.NORM.S.INV(RAND())</f>
        <v>1.445145636196165</v>
      </c>
      <c r="AQ998" s="24">
        <f ca="1">SQRT(Inputs!$B$38)*J998+SQRT(1-Inputs!$B$38)*_xlfn.NORM.S.INV(RAND())</f>
        <v>6.1856131932996272E-2</v>
      </c>
      <c r="AR998" s="24">
        <f ca="1">SQRT(Inputs!$B$38)*K998+SQRT(1-Inputs!$B$38)*_xlfn.NORM.S.INV(RAND())</f>
        <v>-0.85885926110791289</v>
      </c>
      <c r="AS998" s="24">
        <f ca="1">SQRT(Inputs!$B$38)*L998+SQRT(1-Inputs!$B$38)*_xlfn.NORM.S.INV(RAND())</f>
        <v>0.24877540085279229</v>
      </c>
      <c r="AT998" s="24">
        <f ca="1">SQRT(Inputs!$B$38)*M998+SQRT(1-Inputs!$B$38)*_xlfn.NORM.S.INV(RAND())</f>
        <v>-1.2246340206254405</v>
      </c>
      <c r="AU998" s="15">
        <f ca="1">Inputs!$B$6*EXP($B$8-0.5*C$5^2+C$5*N998)</f>
        <v>4351.6042837039467</v>
      </c>
      <c r="AV998" s="15">
        <f t="shared" ca="1" si="547"/>
        <v>6741.3208242585788</v>
      </c>
      <c r="AW998" s="15">
        <f t="shared" ca="1" si="548"/>
        <v>7743.2343920945605</v>
      </c>
      <c r="AX998" s="15">
        <f t="shared" ca="1" si="549"/>
        <v>8879.0025214007746</v>
      </c>
      <c r="AY998" s="15">
        <f t="shared" ca="1" si="550"/>
        <v>10496.435516030464</v>
      </c>
      <c r="AZ998" s="15">
        <f t="shared" ca="1" si="551"/>
        <v>13458.726818460687</v>
      </c>
      <c r="BA998" s="15">
        <f t="shared" ca="1" si="552"/>
        <v>19262.917375895981</v>
      </c>
      <c r="BB998" s="15">
        <f t="shared" ca="1" si="553"/>
        <v>20827.26527317852</v>
      </c>
      <c r="BC998" s="15">
        <f t="shared" ca="1" si="554"/>
        <v>25455.581596272634</v>
      </c>
      <c r="BD998" s="15">
        <f t="shared" ca="1" si="555"/>
        <v>29883.560821551455</v>
      </c>
      <c r="BE998" s="15">
        <f t="shared" ca="1" si="556"/>
        <v>31606.156954400853</v>
      </c>
      <c r="BF998" s="15">
        <f ca="1">Inputs!$B$13*EXP($B$9-0.5*C$6^2+C$6*Y998)</f>
        <v>11797.093571786827</v>
      </c>
      <c r="BG998" s="15">
        <f t="shared" ca="1" si="557"/>
        <v>13149.713874704405</v>
      </c>
      <c r="BH998" s="15">
        <f t="shared" ca="1" si="558"/>
        <v>17018.951482127908</v>
      </c>
      <c r="BI998" s="15">
        <f t="shared" ca="1" si="559"/>
        <v>17859.036592589215</v>
      </c>
      <c r="BJ998" s="15">
        <f t="shared" ca="1" si="560"/>
        <v>29815.379704848903</v>
      </c>
      <c r="BK998" s="15">
        <f t="shared" ca="1" si="561"/>
        <v>33515.22799873109</v>
      </c>
      <c r="BL998" s="15">
        <f t="shared" ca="1" si="562"/>
        <v>47903.075132942678</v>
      </c>
      <c r="BM998" s="15">
        <f t="shared" ca="1" si="563"/>
        <v>63779.235936186706</v>
      </c>
      <c r="BN998" s="15">
        <f t="shared" ca="1" si="564"/>
        <v>73350.310969210361</v>
      </c>
      <c r="BO998" s="15">
        <f t="shared" ca="1" si="565"/>
        <v>96952.620482569982</v>
      </c>
      <c r="BP998" s="15">
        <f t="shared" ca="1" si="566"/>
        <v>113429.13436373961</v>
      </c>
      <c r="BQ998" s="15">
        <f ca="1">Inputs!$B$20*EXP($B$10-0.5*C$7^2+C$7*AJ998)</f>
        <v>3522.1718592201019</v>
      </c>
      <c r="BR998" s="15">
        <f t="shared" ca="1" si="567"/>
        <v>5603.0195751366418</v>
      </c>
      <c r="BS998" s="15">
        <f t="shared" ca="1" si="568"/>
        <v>8212.6017554617374</v>
      </c>
      <c r="BT998" s="15">
        <f t="shared" ca="1" si="569"/>
        <v>8736.846992732013</v>
      </c>
      <c r="BU998" s="15">
        <f t="shared" ca="1" si="570"/>
        <v>15399.454651484233</v>
      </c>
      <c r="BV998" s="15">
        <f t="shared" ca="1" si="571"/>
        <v>30318.948469439118</v>
      </c>
      <c r="BW998" s="15">
        <f t="shared" ca="1" si="572"/>
        <v>57446.220005495852</v>
      </c>
      <c r="BX998" s="15">
        <f t="shared" ca="1" si="573"/>
        <v>81350.328533156833</v>
      </c>
      <c r="BY998" s="15">
        <f t="shared" ca="1" si="574"/>
        <v>96713.339335732468</v>
      </c>
      <c r="BZ998" s="15">
        <f t="shared" ca="1" si="575"/>
        <v>142052.58195519366</v>
      </c>
      <c r="CA998" s="15">
        <f t="shared" ca="1" si="576"/>
        <v>160517.04192778142</v>
      </c>
      <c r="CB998" s="15">
        <f ca="1">(AU998*DCF!C$10-DCF!C$5*MAX(AU998*DCF!C$10,0)-MAX(AU998-Inputs!$B$6,0)/Inputs!$B$10)*DCF!C$6</f>
        <v>1047.4282409539828</v>
      </c>
      <c r="CC998" s="15">
        <f ca="1">(AV998*DCF!D$10-DCF!D$5*MAX(AV998*DCF!D$10,0)-MAX(AV998-AU998,0)/Inputs!$B$10)*DCF!D$6</f>
        <v>1060.4814448742275</v>
      </c>
      <c r="CD998" s="15">
        <f ca="1">(AW998*DCF!E$10-DCF!E$5*MAX(AW998*DCF!E$10,0)-MAX(AW998-AV998,0)/Inputs!$B$10)*DCF!E$6</f>
        <v>1562.117132819101</v>
      </c>
      <c r="CE998" s="15">
        <f ca="1">(AX998*DCF!F$10-DCF!F$5*MAX(AX998*DCF!F$10,0)-MAX(AX998-AW998,0)/Inputs!$B$10)*DCF!F$6</f>
        <v>1701.94691139017</v>
      </c>
      <c r="CF998" s="15">
        <f ca="1">(AY998*DCF!G$10-DCF!G$5*MAX(AY998*DCF!G$10,0)-MAX(AY998-AX998,0)/Inputs!$B$10)*DCF!G$6</f>
        <v>1851.7854102910228</v>
      </c>
      <c r="CG998" s="15">
        <f ca="1">(AZ998*DCF!H$10-DCF!H$5*MAX(AZ998*DCF!H$10,0)-MAX(AZ998-AY998,0)/Inputs!$B$10)*DCF!H$6</f>
        <v>2087.0135386656912</v>
      </c>
      <c r="CH998" s="15">
        <f ca="1">(BA998*DCF!I$10-DCF!I$5*MAX(BA998*DCF!I$10,0)-MAX(BA998-AZ998,0)/Inputs!$B$10)*DCF!I$6</f>
        <v>2566.5416793363529</v>
      </c>
      <c r="CI998" s="15">
        <f ca="1">(BB998*DCF!J$10-DCF!J$5*MAX(BB998*DCF!J$10,0)-MAX(BB998-BA998,0)/Inputs!$B$10)*DCF!J$6</f>
        <v>3336.9559014392676</v>
      </c>
      <c r="CJ998" s="15">
        <f ca="1">(BC998*DCF!K$10-DCF!K$5*MAX(BC998*DCF!K$10,0)-MAX(BC998-BB998,0)/Inputs!$B$10)*DCF!K$6</f>
        <v>3450.0459886943363</v>
      </c>
      <c r="CK998" s="15">
        <f ca="1">(BD998*DCF!L$10-DCF!L$5*MAX(BD998*DCF!L$10,0)-MAX(BD998-BC998,0)/Inputs!$B$10)*DCF!L$6</f>
        <v>3934.3998276440489</v>
      </c>
      <c r="CL998" s="15">
        <f ca="1">(BE998*DCF!M$10-DCF!M$5*MAX(BE998*DCF!M$10,0)-MAX(BE998-BD998,0)/Inputs!$B$10)*DCF!M$6</f>
        <v>4254.2550279223051</v>
      </c>
      <c r="CM998" s="15">
        <f ca="1">(BF998*DCF!C$28-DCF!C$5*MAX(BF998*DCF!C$28,0)-MAX(BF998-Inputs!$B$13,0)/Inputs!$B$17)*DCF!C$6</f>
        <v>3505.6857594382977</v>
      </c>
      <c r="CN998" s="15">
        <f ca="1">(BG998*DCF!D$28-DCF!D$5*MAX(BG998*DCF!D$28,0)-MAX(BG998-BF998,0)/Inputs!$B$17)*DCF!D$6</f>
        <v>3584.3180908642562</v>
      </c>
      <c r="CO998" s="15">
        <f ca="1">(BH998*DCF!E$28-DCF!E$5*MAX(BH998*DCF!E$28,0)-MAX(BH998-BG998,0)/Inputs!$B$17)*DCF!E$6</f>
        <v>4057.4966335257332</v>
      </c>
      <c r="CP998" s="15">
        <f ca="1">(BI998*DCF!F$28-DCF!F$5*MAX(BI998*DCF!F$28,0)-MAX(BI998-BH998,0)/Inputs!$B$17)*DCF!F$6</f>
        <v>4695.3072395435056</v>
      </c>
      <c r="CQ998" s="15">
        <f ca="1">(BJ998*DCF!G$28-DCF!G$5*MAX(BJ998*DCF!G$28,0)-MAX(BJ998-BI998,0)/Inputs!$B$17)*DCF!G$6</f>
        <v>5724.887675822818</v>
      </c>
      <c r="CR998" s="15">
        <f ca="1">(BK998*DCF!H$28-DCF!H$5*MAX(BK998*DCF!H$28,0)-MAX(BK998-BJ998,0)/Inputs!$B$17)*DCF!H$6</f>
        <v>7713.8330544981654</v>
      </c>
      <c r="CS998" s="15">
        <f ca="1">(BL998*DCF!I$28-DCF!I$5*MAX(BL998*DCF!I$28,0)-MAX(BL998-BK998,0)/Inputs!$B$17)*DCF!I$6</f>
        <v>9199.4564485757983</v>
      </c>
      <c r="CT998" s="15">
        <f ca="1">(BM998*DCF!J$28-DCF!J$5*MAX(BM998*DCF!J$28,0)-MAX(BM998-BL998,0)/Inputs!$B$17)*DCF!J$6</f>
        <v>12123.015105062095</v>
      </c>
      <c r="CU998" s="15">
        <f ca="1">(BN998*DCF!K$28-DCF!K$5*MAX(BN998*DCF!K$28,0)-MAX(BN998-BM998,0)/Inputs!$B$17)*DCF!K$6</f>
        <v>14318.02660649365</v>
      </c>
      <c r="CV998" s="15">
        <f ca="1">(BO998*DCF!L$28-DCF!L$5*MAX(BO998*DCF!L$28,0)-MAX(BO998-BN998,0)/Inputs!$B$17)*DCF!L$6</f>
        <v>16673.44213157149</v>
      </c>
      <c r="CW998" s="15">
        <f ca="1">(BP998*DCF!M$28-DCF!M$5*MAX(BP998*DCF!M$28,0)-MAX(BP998-BO998,0)/Inputs!$B$17)*DCF!M$6</f>
        <v>19619.498596249403</v>
      </c>
      <c r="CX998" s="15">
        <f ca="1">(BQ998*DCF!C$46-DCF!C$5*MAX(BQ998*DCF!C$46,0)-MAX(BQ998-Inputs!$B$20,0)/Inputs!$B$24)*DCF!C$6</f>
        <v>-961.78188860515149</v>
      </c>
      <c r="CY998" s="15">
        <f ca="1">(BR998*DCF!D$46-DCF!D$5*MAX(BR998*DCF!D$46,0)-MAX(BR998-BQ998,0)/Inputs!$B$24)*DCF!D$6</f>
        <v>-1844.1852251475857</v>
      </c>
      <c r="CZ998" s="15">
        <f ca="1">(BS998*DCF!E$46-DCF!E$5*MAX(BS998*DCF!E$46,0)-MAX(BS998-BR998,0)/Inputs!$B$24)*DCF!E$6</f>
        <v>-1999.7799116188423</v>
      </c>
      <c r="DA998" s="15">
        <f ca="1">(BT998*DCF!F$46-DCF!F$5*MAX(BT998*DCF!F$46,0)-MAX(BT998-BS998,0)/Inputs!$B$24)*DCF!F$6</f>
        <v>-827.16670011745555</v>
      </c>
      <c r="DB998" s="15">
        <f ca="1">(BU998*DCF!G$46-DCF!G$5*MAX(BU998*DCF!G$46,0)-MAX(BU998-BT998,0)/Inputs!$B$24)*DCF!G$6</f>
        <v>-2759.1768082187582</v>
      </c>
      <c r="DC998" s="15">
        <f ca="1">(BV998*DCF!H$46-DCF!H$5*MAX(BV998*DCF!H$46,0)-MAX(BV998-BU998,0)/Inputs!$B$24)*DCF!H$6</f>
        <v>-4636.1412906742025</v>
      </c>
      <c r="DD998" s="15">
        <f ca="1">(BW998*DCF!I$46-DCF!I$5*MAX(BW998*DCF!I$46,0)-MAX(BW998-BV998,0)/Inputs!$B$24)*DCF!I$6</f>
        <v>-6460.447509158088</v>
      </c>
      <c r="DE998" s="15">
        <f ca="1">(BX998*DCF!J$46-DCF!J$5*MAX(BX998*DCF!J$46,0)-MAX(BX998-BW998,0)/Inputs!$B$24)*DCF!J$6</f>
        <v>-2926.5577884056447</v>
      </c>
      <c r="DF998" s="15">
        <f ca="1">(BY998*DCF!K$46-DCF!K$5*MAX(BY998*DCF!K$46,0)-MAX(BY998-BX998,0)/Inputs!$B$24)*DCF!K$6</f>
        <v>1761.0599606334702</v>
      </c>
      <c r="DG998" s="15">
        <f ca="1">(BZ998*DCF!L$46-DCF!L$5*MAX(BZ998*DCF!L$46,0)-MAX(BZ998-BY998,0)/Inputs!$B$24)*DCF!L$6</f>
        <v>-440.9827728725453</v>
      </c>
      <c r="DH998" s="15">
        <f ca="1">(CA998*DCF!M$46-DCF!M$5*MAX(CA998*DCF!M$46,0)-MAX(CA998-BZ998,0)/Inputs!$B$24)*DCF!M$6</f>
        <v>8723.7961618827758</v>
      </c>
      <c r="DI998" s="15">
        <f ca="1">SUM(CB998:CL998)+BE998*DCF!M$10*(1+Inputs!$B$30)*(1-Inputs!$B$33)*(1-Inputs!$B$30/Inputs!$B$31)/(Inputs!$B$29-Inputs!$B$30)*DCF!M$6</f>
        <v>114813.32385628577</v>
      </c>
      <c r="DJ998" s="15">
        <f ca="1">SUM(CM998:CW998)+BP998*DCF!M$28*(1+Inputs!$B$30)*(1-Inputs!$B$33)*(1-Inputs!$B$30/Inputs!$B$31)/(Inputs!$B$29-Inputs!$B$30)*DCF!M$6</f>
        <v>522114.67518072203</v>
      </c>
      <c r="DK998" s="15">
        <f ca="1">SUM(CX998:DH998)+CA998*DCF!M$46*(1+Inputs!$B$30)*(1-Inputs!$B$33)*(1-Inputs!$B$30/Inputs!$B$31)/(Inputs!$B$29-Inputs!$B$30)*DCF!M$6</f>
        <v>235806.99750722662</v>
      </c>
      <c r="DM998" s="15">
        <f ca="1">DI998+DJ998+DK998+Inputs!$B$34+Inputs!$B$36-Inputs!$B$35</f>
        <v>949585.99654423445</v>
      </c>
    </row>
    <row r="999" spans="1:117" x14ac:dyDescent="0.75">
      <c r="A999" s="11">
        <v>986</v>
      </c>
      <c r="C999" s="24">
        <f t="shared" ca="1" si="578"/>
        <v>0.32509011031625124</v>
      </c>
      <c r="D999" s="24">
        <f t="shared" ca="1" si="578"/>
        <v>0.71689607078672635</v>
      </c>
      <c r="E999" s="24">
        <f t="shared" ca="1" si="578"/>
        <v>-1.0577359805027877</v>
      </c>
      <c r="F999" s="24">
        <f t="shared" ca="1" si="578"/>
        <v>-1.3046535806208177</v>
      </c>
      <c r="G999" s="24">
        <f t="shared" ca="1" si="578"/>
        <v>-0.96705106773869731</v>
      </c>
      <c r="H999" s="24">
        <f t="shared" ca="1" si="578"/>
        <v>7.9663283649394276E-2</v>
      </c>
      <c r="I999" s="24">
        <f t="shared" ca="1" si="578"/>
        <v>0.44337997041547783</v>
      </c>
      <c r="J999" s="24">
        <f t="shared" ca="1" si="578"/>
        <v>-0.55070225682203122</v>
      </c>
      <c r="K999" s="24">
        <f t="shared" ca="1" si="578"/>
        <v>0.51910947011861697</v>
      </c>
      <c r="L999" s="24">
        <f t="shared" ca="1" si="578"/>
        <v>1.9680560175921682</v>
      </c>
      <c r="M999" s="24">
        <f t="shared" ca="1" si="578"/>
        <v>1.3889406182762827</v>
      </c>
      <c r="N999" s="24">
        <f ca="1">SQRT(Inputs!$B$38)*C999+SQRT(1-Inputs!$B$38)*_xlfn.NORM.S.INV(RAND())</f>
        <v>0.83525777906862031</v>
      </c>
      <c r="O999" s="24">
        <f ca="1">SQRT(Inputs!$B$38)*D999+SQRT(1-Inputs!$B$38)*_xlfn.NORM.S.INV(RAND())</f>
        <v>-9.4087590245796215E-2</v>
      </c>
      <c r="P999" s="24">
        <f ca="1">SQRT(Inputs!$B$38)*E999+SQRT(1-Inputs!$B$38)*_xlfn.NORM.S.INV(RAND())</f>
        <v>2.2365632365895394E-2</v>
      </c>
      <c r="Q999" s="24">
        <f ca="1">SQRT(Inputs!$B$38)*F999+SQRT(1-Inputs!$B$38)*_xlfn.NORM.S.INV(RAND())</f>
        <v>-1.157819503469574</v>
      </c>
      <c r="R999" s="24">
        <f ca="1">SQRT(Inputs!$B$38)*G999+SQRT(1-Inputs!$B$38)*_xlfn.NORM.S.INV(RAND())</f>
        <v>2.0696483836278117</v>
      </c>
      <c r="S999" s="24">
        <f ca="1">SQRT(Inputs!$B$38)*H999+SQRT(1-Inputs!$B$38)*_xlfn.NORM.S.INV(RAND())</f>
        <v>-5.7787050153153462E-2</v>
      </c>
      <c r="T999" s="24">
        <f ca="1">SQRT(Inputs!$B$38)*I999+SQRT(1-Inputs!$B$38)*_xlfn.NORM.S.INV(RAND())</f>
        <v>-0.51478935859022634</v>
      </c>
      <c r="U999" s="24">
        <f ca="1">SQRT(Inputs!$B$38)*J999+SQRT(1-Inputs!$B$38)*_xlfn.NORM.S.INV(RAND())</f>
        <v>-1.1227711314440503E-2</v>
      </c>
      <c r="V999" s="24">
        <f ca="1">SQRT(Inputs!$B$38)*K999+SQRT(1-Inputs!$B$38)*_xlfn.NORM.S.INV(RAND())</f>
        <v>-2.7903626341023557E-2</v>
      </c>
      <c r="W999" s="24">
        <f ca="1">SQRT(Inputs!$B$38)*L999+SQRT(1-Inputs!$B$38)*_xlfn.NORM.S.INV(RAND())</f>
        <v>1.3773518655501396</v>
      </c>
      <c r="X999" s="24">
        <f ca="1">SQRT(Inputs!$B$38)*M999+SQRT(1-Inputs!$B$38)*_xlfn.NORM.S.INV(RAND())</f>
        <v>0.67531842527410157</v>
      </c>
      <c r="Y999" s="24">
        <f ca="1">SQRT(Inputs!$B$38)*C999+SQRT(1-Inputs!$B$38)*_xlfn.NORM.S.INV(RAND())</f>
        <v>-0.52017653178570544</v>
      </c>
      <c r="Z999" s="24">
        <f ca="1">SQRT(Inputs!$B$38)*D999+SQRT(1-Inputs!$B$38)*_xlfn.NORM.S.INV(RAND())</f>
        <v>-5.2034754779555603E-2</v>
      </c>
      <c r="AA999" s="24">
        <f ca="1">SQRT(Inputs!$B$38)*E999+SQRT(1-Inputs!$B$38)*_xlfn.NORM.S.INV(RAND())</f>
        <v>-0.66600477672238134</v>
      </c>
      <c r="AB999" s="24">
        <f ca="1">SQRT(Inputs!$B$38)*F999+SQRT(1-Inputs!$B$38)*_xlfn.NORM.S.INV(RAND())</f>
        <v>-0.61302101938797859</v>
      </c>
      <c r="AC999" s="24">
        <f ca="1">SQRT(Inputs!$B$38)*G999+SQRT(1-Inputs!$B$38)*_xlfn.NORM.S.INV(RAND())</f>
        <v>1.4419895213125589</v>
      </c>
      <c r="AD999" s="24">
        <f ca="1">SQRT(Inputs!$B$38)*H999+SQRT(1-Inputs!$B$38)*_xlfn.NORM.S.INV(RAND())</f>
        <v>-0.93415729831775463</v>
      </c>
      <c r="AE999" s="24">
        <f ca="1">SQRT(Inputs!$B$38)*I999+SQRT(1-Inputs!$B$38)*_xlfn.NORM.S.INV(RAND())</f>
        <v>0.51201258200824706</v>
      </c>
      <c r="AF999" s="24">
        <f ca="1">SQRT(Inputs!$B$38)*J999+SQRT(1-Inputs!$B$38)*_xlfn.NORM.S.INV(RAND())</f>
        <v>0.93569862188085851</v>
      </c>
      <c r="AG999" s="24">
        <f ca="1">SQRT(Inputs!$B$38)*K999+SQRT(1-Inputs!$B$38)*_xlfn.NORM.S.INV(RAND())</f>
        <v>1.2572640103374677</v>
      </c>
      <c r="AH999" s="24">
        <f ca="1">SQRT(Inputs!$B$38)*L999+SQRT(1-Inputs!$B$38)*_xlfn.NORM.S.INV(RAND())</f>
        <v>1.233267510393723</v>
      </c>
      <c r="AI999" s="24">
        <f ca="1">SQRT(Inputs!$B$38)*M999+SQRT(1-Inputs!$B$38)*_xlfn.NORM.S.INV(RAND())</f>
        <v>0.44672522070417942</v>
      </c>
      <c r="AJ999" s="24">
        <f ca="1">SQRT(Inputs!$B$38)*C999+SQRT(1-Inputs!$B$38)*_xlfn.NORM.S.INV(RAND())</f>
        <v>-0.14987548678598969</v>
      </c>
      <c r="AK999" s="24">
        <f ca="1">SQRT(Inputs!$B$38)*D999+SQRT(1-Inputs!$B$38)*_xlfn.NORM.S.INV(RAND())</f>
        <v>2.1170736702018578E-2</v>
      </c>
      <c r="AL999" s="24">
        <f ca="1">SQRT(Inputs!$B$38)*E999+SQRT(1-Inputs!$B$38)*_xlfn.NORM.S.INV(RAND())</f>
        <v>0.79900749697351692</v>
      </c>
      <c r="AM999" s="24">
        <f ca="1">SQRT(Inputs!$B$38)*F999+SQRT(1-Inputs!$B$38)*_xlfn.NORM.S.INV(RAND())</f>
        <v>-0.44206455044587822</v>
      </c>
      <c r="AN999" s="24">
        <f ca="1">SQRT(Inputs!$B$38)*G999+SQRT(1-Inputs!$B$38)*_xlfn.NORM.S.INV(RAND())</f>
        <v>1.1342629896427625</v>
      </c>
      <c r="AO999" s="24">
        <f ca="1">SQRT(Inputs!$B$38)*H999+SQRT(1-Inputs!$B$38)*_xlfn.NORM.S.INV(RAND())</f>
        <v>0.86700425406547432</v>
      </c>
      <c r="AP999" s="24">
        <f ca="1">SQRT(Inputs!$B$38)*I999+SQRT(1-Inputs!$B$38)*_xlfn.NORM.S.INV(RAND())</f>
        <v>-0.29251777165050202</v>
      </c>
      <c r="AQ999" s="24">
        <f ca="1">SQRT(Inputs!$B$38)*J999+SQRT(1-Inputs!$B$38)*_xlfn.NORM.S.INV(RAND())</f>
        <v>-1.1713202598698988</v>
      </c>
      <c r="AR999" s="24">
        <f ca="1">SQRT(Inputs!$B$38)*K999+SQRT(1-Inputs!$B$38)*_xlfn.NORM.S.INV(RAND())</f>
        <v>2.2711568848722083</v>
      </c>
      <c r="AS999" s="24">
        <f ca="1">SQRT(Inputs!$B$38)*L999+SQRT(1-Inputs!$B$38)*_xlfn.NORM.S.INV(RAND())</f>
        <v>2.7277524905976787</v>
      </c>
      <c r="AT999" s="24">
        <f ca="1">SQRT(Inputs!$B$38)*M999+SQRT(1-Inputs!$B$38)*_xlfn.NORM.S.INV(RAND())</f>
        <v>1.1135334179098282</v>
      </c>
      <c r="AU999" s="15">
        <f ca="1">Inputs!$B$6*EXP($B$8-0.5*C$5^2+C$5*N999)</f>
        <v>5680.6342065262315</v>
      </c>
      <c r="AV999" s="15">
        <f t="shared" ca="1" si="547"/>
        <v>6819.67541389901</v>
      </c>
      <c r="AW999" s="15">
        <f t="shared" ca="1" si="548"/>
        <v>8340.5086430664542</v>
      </c>
      <c r="AX999" s="15">
        <f t="shared" ca="1" si="549"/>
        <v>8811.5418110006285</v>
      </c>
      <c r="AY999" s="15">
        <f t="shared" ca="1" si="550"/>
        <v>13713.006834992781</v>
      </c>
      <c r="AZ999" s="15">
        <f t="shared" ca="1" si="551"/>
        <v>16664.992363729933</v>
      </c>
      <c r="BA999" s="15">
        <f t="shared" ca="1" si="552"/>
        <v>19323.999418522944</v>
      </c>
      <c r="BB999" s="15">
        <f t="shared" ca="1" si="553"/>
        <v>23631.865161547234</v>
      </c>
      <c r="BC999" s="15">
        <f t="shared" ca="1" si="554"/>
        <v>28865.166693015519</v>
      </c>
      <c r="BD999" s="15">
        <f t="shared" ca="1" si="555"/>
        <v>40224.729562968518</v>
      </c>
      <c r="BE999" s="15">
        <f t="shared" ca="1" si="556"/>
        <v>52417.183151489793</v>
      </c>
      <c r="BF999" s="15">
        <f ca="1">Inputs!$B$13*EXP($B$9-0.5*C$6^2+C$6*Y999)</f>
        <v>12475.792368983424</v>
      </c>
      <c r="BG999" s="15">
        <f t="shared" ca="1" si="557"/>
        <v>15062.598499524041</v>
      </c>
      <c r="BH999" s="15">
        <f t="shared" ca="1" si="558"/>
        <v>16479.072889104573</v>
      </c>
      <c r="BI999" s="15">
        <f t="shared" ca="1" si="559"/>
        <v>18356.476619133351</v>
      </c>
      <c r="BJ999" s="15">
        <f t="shared" ca="1" si="560"/>
        <v>27703.049958421994</v>
      </c>
      <c r="BK999" s="15">
        <f t="shared" ca="1" si="561"/>
        <v>29939.791752309469</v>
      </c>
      <c r="BL999" s="15">
        <f t="shared" ca="1" si="562"/>
        <v>39300.476644445516</v>
      </c>
      <c r="BM999" s="15">
        <f t="shared" ca="1" si="563"/>
        <v>54263.545626631691</v>
      </c>
      <c r="BN999" s="15">
        <f t="shared" ca="1" si="564"/>
        <v>77589.361730795295</v>
      </c>
      <c r="BO999" s="15">
        <f t="shared" ca="1" si="565"/>
        <v>110180.77284395046</v>
      </c>
      <c r="BP999" s="15">
        <f t="shared" ca="1" si="566"/>
        <v>142652.18479095111</v>
      </c>
      <c r="BQ999" s="15">
        <f ca="1">Inputs!$B$20*EXP($B$10-0.5*C$7^2+C$7*AJ999)</f>
        <v>4067.445520370266</v>
      </c>
      <c r="BR999" s="15">
        <f t="shared" ca="1" si="567"/>
        <v>5556.2314821172649</v>
      </c>
      <c r="BS999" s="15">
        <f t="shared" ca="1" si="568"/>
        <v>9571.258101106052</v>
      </c>
      <c r="BT999" s="15">
        <f t="shared" ca="1" si="569"/>
        <v>11751.698974253817</v>
      </c>
      <c r="BU999" s="15">
        <f t="shared" ca="1" si="570"/>
        <v>21429.974607301938</v>
      </c>
      <c r="BV999" s="15">
        <f t="shared" ca="1" si="571"/>
        <v>36246.968848676959</v>
      </c>
      <c r="BW999" s="15">
        <f t="shared" ca="1" si="572"/>
        <v>47544.064051757647</v>
      </c>
      <c r="BX999" s="15">
        <f t="shared" ca="1" si="573"/>
        <v>52580.884855083539</v>
      </c>
      <c r="BY999" s="15">
        <f t="shared" ca="1" si="574"/>
        <v>113771.10549035524</v>
      </c>
      <c r="BZ999" s="15">
        <f t="shared" ca="1" si="575"/>
        <v>263579.32320501562</v>
      </c>
      <c r="CA999" s="15">
        <f t="shared" ca="1" si="576"/>
        <v>451263.4846960904</v>
      </c>
      <c r="CB999" s="15">
        <f ca="1">(AU999*DCF!C$10-DCF!C$5*MAX(AU999*DCF!C$10,0)-MAX(AU999-Inputs!$B$6,0)/Inputs!$B$10)*DCF!C$6</f>
        <v>1037.9520207168728</v>
      </c>
      <c r="CC999" s="15">
        <f ca="1">(AV999*DCF!D$10-DCF!D$5*MAX(AV999*DCF!D$10,0)-MAX(AV999-AU999,0)/Inputs!$B$10)*DCF!D$6</f>
        <v>1384.5242927618003</v>
      </c>
      <c r="CD999" s="15">
        <f ca="1">(AW999*DCF!E$10-DCF!E$5*MAX(AW999*DCF!E$10,0)-MAX(AW999-AV999,0)/Inputs!$B$10)*DCF!E$6</f>
        <v>1583.1360524971899</v>
      </c>
      <c r="CE999" s="15">
        <f ca="1">(AX999*DCF!F$10-DCF!F$5*MAX(AX999*DCF!F$10,0)-MAX(AX999-AW999,0)/Inputs!$B$10)*DCF!F$6</f>
        <v>1825.535210569785</v>
      </c>
      <c r="CF999" s="15">
        <f ca="1">(AY999*DCF!G$10-DCF!G$5*MAX(AY999*DCF!G$10,0)-MAX(AY999-AX999,0)/Inputs!$B$10)*DCF!G$6</f>
        <v>1883.2795688394949</v>
      </c>
      <c r="CG999" s="15">
        <f ca="1">(AZ999*DCF!H$10-DCF!H$5*MAX(AZ999*DCF!H$10,0)-MAX(AZ999-AY999,0)/Inputs!$B$10)*DCF!H$6</f>
        <v>2711.3422689507152</v>
      </c>
      <c r="CH999" s="15">
        <f ca="1">(BA999*DCF!I$10-DCF!I$5*MAX(BA999*DCF!I$10,0)-MAX(BA999-AZ999,0)/Inputs!$B$10)*DCF!I$6</f>
        <v>3093.6194319434471</v>
      </c>
      <c r="CI999" s="15">
        <f ca="1">(BB999*DCF!J$10-DCF!J$5*MAX(BB999*DCF!J$10,0)-MAX(BB999-BA999,0)/Inputs!$B$10)*DCF!J$6</f>
        <v>3402.4968298877702</v>
      </c>
      <c r="CJ999" s="15">
        <f ca="1">(BC999*DCF!K$10-DCF!K$5*MAX(BC999*DCF!K$10,0)-MAX(BC999-BB999,0)/Inputs!$B$10)*DCF!K$6</f>
        <v>3914.2457114129206</v>
      </c>
      <c r="CK999" s="15">
        <f ca="1">(BD999*DCF!L$10-DCF!L$5*MAX(BD999*DCF!L$10,0)-MAX(BD999-BC999,0)/Inputs!$B$10)*DCF!L$6</f>
        <v>4597.6787237947356</v>
      </c>
      <c r="CL999" s="15">
        <f ca="1">(BE999*DCF!M$10-DCF!M$5*MAX(BE999*DCF!M$10,0)-MAX(BE999-BD999,0)/Inputs!$B$10)*DCF!M$6</f>
        <v>5940.2236525783737</v>
      </c>
      <c r="CM999" s="15">
        <f ca="1">(BF999*DCF!C$28-DCF!C$5*MAX(BF999*DCF!C$28,0)-MAX(BF999-Inputs!$B$13,0)/Inputs!$B$17)*DCF!C$6</f>
        <v>3556.0768101720741</v>
      </c>
      <c r="CN999" s="15">
        <f ca="1">(BG999*DCF!D$28-DCF!D$5*MAX(BG999*DCF!D$28,0)-MAX(BG999-BF999,0)/Inputs!$B$17)*DCF!D$6</f>
        <v>3884.3983072947781</v>
      </c>
      <c r="CO999" s="15">
        <f ca="1">(BH999*DCF!E$28-DCF!E$5*MAX(BH999*DCF!E$28,0)-MAX(BH999-BG999,0)/Inputs!$B$17)*DCF!E$6</f>
        <v>4387.9992711490549</v>
      </c>
      <c r="CP999" s="15">
        <f ca="1">(BI999*DCF!F$28-DCF!F$5*MAX(BI999*DCF!F$28,0)-MAX(BI999-BH999,0)/Inputs!$B$17)*DCF!F$6</f>
        <v>4641.4888529871287</v>
      </c>
      <c r="CQ999" s="15">
        <f ca="1">(BJ999*DCF!G$28-DCF!G$5*MAX(BJ999*DCF!G$28,0)-MAX(BJ999-BI999,0)/Inputs!$B$17)*DCF!G$6</f>
        <v>5615.7651913491027</v>
      </c>
      <c r="CR999" s="15">
        <f ca="1">(BK999*DCF!H$28-DCF!H$5*MAX(BK999*DCF!H$28,0)-MAX(BK999-BJ999,0)/Inputs!$B$17)*DCF!H$6</f>
        <v>7056.913914077395</v>
      </c>
      <c r="CS999" s="15">
        <f ca="1">(BL999*DCF!I$28-DCF!I$5*MAX(BL999*DCF!I$28,0)-MAX(BL999-BK999,0)/Inputs!$B$17)*DCF!I$6</f>
        <v>7898.0811876675962</v>
      </c>
      <c r="CT999" s="15">
        <f ca="1">(BM999*DCF!J$28-DCF!J$5*MAX(BM999*DCF!J$28,0)-MAX(BM999-BL999,0)/Inputs!$B$17)*DCF!J$6</f>
        <v>10121.294724041079</v>
      </c>
      <c r="CU999" s="15">
        <f ca="1">(BN999*DCF!K$28-DCF!K$5*MAX(BN999*DCF!K$28,0)-MAX(BN999-BM999,0)/Inputs!$B$17)*DCF!K$6</f>
        <v>13528.470482371575</v>
      </c>
      <c r="CV999" s="15">
        <f ca="1">(BO999*DCF!L$28-DCF!L$5*MAX(BO999*DCF!L$28,0)-MAX(BO999-BN999,0)/Inputs!$B$17)*DCF!L$6</f>
        <v>18295.604349699031</v>
      </c>
      <c r="CW999" s="15">
        <f ca="1">(BP999*DCF!M$28-DCF!M$5*MAX(BP999*DCF!M$28,0)-MAX(BP999-BO999,0)/Inputs!$B$17)*DCF!M$6</f>
        <v>23445.916153129394</v>
      </c>
      <c r="CX999" s="15">
        <f ca="1">(BQ999*DCF!C$46-DCF!C$5*MAX(BQ999*DCF!C$46,0)-MAX(BQ999-Inputs!$B$20,0)/Inputs!$B$24)*DCF!C$6</f>
        <v>-1339.5696445983367</v>
      </c>
      <c r="CY999" s="15">
        <f ca="1">(BR999*DCF!D$46-DCF!D$5*MAX(BR999*DCF!D$46,0)-MAX(BR999-BQ999,0)/Inputs!$B$24)*DCF!D$6</f>
        <v>-1583.5717528362325</v>
      </c>
      <c r="CZ999" s="15">
        <f ca="1">(BS999*DCF!E$46-DCF!E$5*MAX(BS999*DCF!E$46,0)-MAX(BS999-BR999,0)/Inputs!$B$24)*DCF!E$6</f>
        <v>-2714.4308965372684</v>
      </c>
      <c r="DA999" s="15">
        <f ca="1">(BT999*DCF!F$46-DCF!F$5*MAX(BT999*DCF!F$46,0)-MAX(BT999-BS999,0)/Inputs!$B$24)*DCF!F$6</f>
        <v>-1649.8004701210896</v>
      </c>
      <c r="DB999" s="15">
        <f ca="1">(BU999*DCF!G$46-DCF!G$5*MAX(BU999*DCF!G$46,0)-MAX(BU999-BT999,0)/Inputs!$B$24)*DCF!G$6</f>
        <v>-3976.4427089090095</v>
      </c>
      <c r="DC999" s="15">
        <f ca="1">(BV999*DCF!H$46-DCF!H$5*MAX(BV999*DCF!H$46,0)-MAX(BV999-BU999,0)/Inputs!$B$24)*DCF!H$6</f>
        <v>-4604.290175277335</v>
      </c>
      <c r="DD999" s="15">
        <f ca="1">(BW999*DCF!I$46-DCF!I$5*MAX(BW999*DCF!I$46,0)-MAX(BW999-BV999,0)/Inputs!$B$24)*DCF!I$6</f>
        <v>-2144.9104124989303</v>
      </c>
      <c r="DE999" s="15">
        <f ca="1">(BX999*DCF!J$46-DCF!J$5*MAX(BX999*DCF!J$46,0)-MAX(BX999-BW999,0)/Inputs!$B$24)*DCF!J$6</f>
        <v>869.94008637836259</v>
      </c>
      <c r="DF999" s="15">
        <f ca="1">(BY999*DCF!K$46-DCF!K$5*MAX(BY999*DCF!K$46,0)-MAX(BY999-BX999,0)/Inputs!$B$24)*DCF!K$6</f>
        <v>-8490.9891512839276</v>
      </c>
      <c r="DG999" s="15">
        <f ca="1">(BZ999*DCF!L$46-DCF!L$5*MAX(BZ999*DCF!L$46,0)-MAX(BZ999-BY999,0)/Inputs!$B$24)*DCF!L$6</f>
        <v>-15682.077787108581</v>
      </c>
      <c r="DH999" s="15">
        <f ca="1">(CA999*DCF!M$46-DCF!M$5*MAX(CA999*DCF!M$46,0)-MAX(CA999-BZ999,0)/Inputs!$B$24)*DCF!M$6</f>
        <v>-3859.2515844384011</v>
      </c>
      <c r="DI999" s="15">
        <f ca="1">SUM(CB999:CL999)+BE999*DCF!M$10*(1+Inputs!$B$30)*(1-Inputs!$B$33)*(1-Inputs!$B$30/Inputs!$B$31)/(Inputs!$B$29-Inputs!$B$30)*DCF!M$6</f>
        <v>177251.74762003857</v>
      </c>
      <c r="DJ999" s="15">
        <f ca="1">SUM(CM999:CW999)+BP999*DCF!M$28*(1+Inputs!$B$30)*(1-Inputs!$B$33)*(1-Inputs!$B$30/Inputs!$B$31)/(Inputs!$B$29-Inputs!$B$30)*DCF!M$6</f>
        <v>631769.23144803639</v>
      </c>
      <c r="DK999" s="15">
        <f ca="1">SUM(CX999:DH999)+CA999*DCF!M$46*(1+Inputs!$B$30)*(1-Inputs!$B$33)*(1-Inputs!$B$30/Inputs!$B$31)/(Inputs!$B$29-Inputs!$B$30)*DCF!M$6</f>
        <v>652531.40842001175</v>
      </c>
      <c r="DM999" s="15">
        <f ca="1">DI999+DJ999+DK999+Inputs!$B$34+Inputs!$B$36-Inputs!$B$35</f>
        <v>1538403.3874880867</v>
      </c>
    </row>
    <row r="1000" spans="1:117" x14ac:dyDescent="0.75">
      <c r="A1000" s="11">
        <v>987</v>
      </c>
      <c r="C1000" s="24">
        <f t="shared" ca="1" si="578"/>
        <v>-1.4566654697711892</v>
      </c>
      <c r="D1000" s="24">
        <f t="shared" ca="1" si="578"/>
        <v>0.61921227248182809</v>
      </c>
      <c r="E1000" s="24">
        <f t="shared" ca="1" si="578"/>
        <v>0.33808936280872859</v>
      </c>
      <c r="F1000" s="24">
        <f t="shared" ca="1" si="578"/>
        <v>0.59885822621836704</v>
      </c>
      <c r="G1000" s="24">
        <f t="shared" ca="1" si="578"/>
        <v>1.2336164844960484</v>
      </c>
      <c r="H1000" s="24">
        <f t="shared" ca="1" si="578"/>
        <v>-0.34211080593400311</v>
      </c>
      <c r="I1000" s="24">
        <f t="shared" ca="1" si="578"/>
        <v>-0.91258823812884537</v>
      </c>
      <c r="J1000" s="24">
        <f t="shared" ca="1" si="578"/>
        <v>-2.4839593782884195E-2</v>
      </c>
      <c r="K1000" s="24">
        <f t="shared" ca="1" si="578"/>
        <v>-1.7599969911452313</v>
      </c>
      <c r="L1000" s="24">
        <f t="shared" ca="1" si="578"/>
        <v>1.1621230182354061</v>
      </c>
      <c r="M1000" s="24">
        <f t="shared" ca="1" si="578"/>
        <v>0.55775080823795731</v>
      </c>
      <c r="N1000" s="24">
        <f ca="1">SQRT(Inputs!$B$38)*C1000+SQRT(1-Inputs!$B$38)*_xlfn.NORM.S.INV(RAND())</f>
        <v>-1.5455455937359024</v>
      </c>
      <c r="O1000" s="24">
        <f ca="1">SQRT(Inputs!$B$38)*D1000+SQRT(1-Inputs!$B$38)*_xlfn.NORM.S.INV(RAND())</f>
        <v>-0.53010102016995053</v>
      </c>
      <c r="P1000" s="24">
        <f ca="1">SQRT(Inputs!$B$38)*E1000+SQRT(1-Inputs!$B$38)*_xlfn.NORM.S.INV(RAND())</f>
        <v>-0.40086743556680693</v>
      </c>
      <c r="Q1000" s="24">
        <f ca="1">SQRT(Inputs!$B$38)*F1000+SQRT(1-Inputs!$B$38)*_xlfn.NORM.S.INV(RAND())</f>
        <v>1.4830635633548015</v>
      </c>
      <c r="R1000" s="24">
        <f ca="1">SQRT(Inputs!$B$38)*G1000+SQRT(1-Inputs!$B$38)*_xlfn.NORM.S.INV(RAND())</f>
        <v>-0.45688925870140906</v>
      </c>
      <c r="S1000" s="24">
        <f ca="1">SQRT(Inputs!$B$38)*H1000+SQRT(1-Inputs!$B$38)*_xlfn.NORM.S.INV(RAND())</f>
        <v>1.0431060966957466</v>
      </c>
      <c r="T1000" s="24">
        <f ca="1">SQRT(Inputs!$B$38)*I1000+SQRT(1-Inputs!$B$38)*_xlfn.NORM.S.INV(RAND())</f>
        <v>1.1218454078794124</v>
      </c>
      <c r="U1000" s="24">
        <f ca="1">SQRT(Inputs!$B$38)*J1000+SQRT(1-Inputs!$B$38)*_xlfn.NORM.S.INV(RAND())</f>
        <v>0.8760262601309059</v>
      </c>
      <c r="V1000" s="24">
        <f ca="1">SQRT(Inputs!$B$38)*K1000+SQRT(1-Inputs!$B$38)*_xlfn.NORM.S.INV(RAND())</f>
        <v>-1.0893441003744098</v>
      </c>
      <c r="W1000" s="24">
        <f ca="1">SQRT(Inputs!$B$38)*L1000+SQRT(1-Inputs!$B$38)*_xlfn.NORM.S.INV(RAND())</f>
        <v>0.10818925860189799</v>
      </c>
      <c r="X1000" s="24">
        <f ca="1">SQRT(Inputs!$B$38)*M1000+SQRT(1-Inputs!$B$38)*_xlfn.NORM.S.INV(RAND())</f>
        <v>-0.35023839252077532</v>
      </c>
      <c r="Y1000" s="24">
        <f ca="1">SQRT(Inputs!$B$38)*C1000+SQRT(1-Inputs!$B$38)*_xlfn.NORM.S.INV(RAND())</f>
        <v>-1.1742046744324273</v>
      </c>
      <c r="Z1000" s="24">
        <f ca="1">SQRT(Inputs!$B$38)*D1000+SQRT(1-Inputs!$B$38)*_xlfn.NORM.S.INV(RAND())</f>
        <v>0.17000350506139111</v>
      </c>
      <c r="AA1000" s="24">
        <f ca="1">SQRT(Inputs!$B$38)*E1000+SQRT(1-Inputs!$B$38)*_xlfn.NORM.S.INV(RAND())</f>
        <v>-0.13008106187537449</v>
      </c>
      <c r="AB1000" s="24">
        <f ca="1">SQRT(Inputs!$B$38)*F1000+SQRT(1-Inputs!$B$38)*_xlfn.NORM.S.INV(RAND())</f>
        <v>-0.91850450083649282</v>
      </c>
      <c r="AC1000" s="24">
        <f ca="1">SQRT(Inputs!$B$38)*G1000+SQRT(1-Inputs!$B$38)*_xlfn.NORM.S.INV(RAND())</f>
        <v>0.74814199529179171</v>
      </c>
      <c r="AD1000" s="24">
        <f ca="1">SQRT(Inputs!$B$38)*H1000+SQRT(1-Inputs!$B$38)*_xlfn.NORM.S.INV(RAND())</f>
        <v>-1.4425480536561166</v>
      </c>
      <c r="AE1000" s="24">
        <f ca="1">SQRT(Inputs!$B$38)*I1000+SQRT(1-Inputs!$B$38)*_xlfn.NORM.S.INV(RAND())</f>
        <v>-1.9837896593960356</v>
      </c>
      <c r="AF1000" s="24">
        <f ca="1">SQRT(Inputs!$B$38)*J1000+SQRT(1-Inputs!$B$38)*_xlfn.NORM.S.INV(RAND())</f>
        <v>0.3838227743677986</v>
      </c>
      <c r="AG1000" s="24">
        <f ca="1">SQRT(Inputs!$B$38)*K1000+SQRT(1-Inputs!$B$38)*_xlfn.NORM.S.INV(RAND())</f>
        <v>-1.5955827386686967</v>
      </c>
      <c r="AH1000" s="24">
        <f ca="1">SQRT(Inputs!$B$38)*L1000+SQRT(1-Inputs!$B$38)*_xlfn.NORM.S.INV(RAND())</f>
        <v>1.7916560137562714</v>
      </c>
      <c r="AI1000" s="24">
        <f ca="1">SQRT(Inputs!$B$38)*M1000+SQRT(1-Inputs!$B$38)*_xlfn.NORM.S.INV(RAND())</f>
        <v>-0.17068532985738338</v>
      </c>
      <c r="AJ1000" s="24">
        <f ca="1">SQRT(Inputs!$B$38)*C1000+SQRT(1-Inputs!$B$38)*_xlfn.NORM.S.INV(RAND())</f>
        <v>-0.32392939917769714</v>
      </c>
      <c r="AK1000" s="24">
        <f ca="1">SQRT(Inputs!$B$38)*D1000+SQRT(1-Inputs!$B$38)*_xlfn.NORM.S.INV(RAND())</f>
        <v>0.43042167421132033</v>
      </c>
      <c r="AL1000" s="24">
        <f ca="1">SQRT(Inputs!$B$38)*E1000+SQRT(1-Inputs!$B$38)*_xlfn.NORM.S.INV(RAND())</f>
        <v>0.29147463408493479</v>
      </c>
      <c r="AM1000" s="24">
        <f ca="1">SQRT(Inputs!$B$38)*F1000+SQRT(1-Inputs!$B$38)*_xlfn.NORM.S.INV(RAND())</f>
        <v>0.57553704327587263</v>
      </c>
      <c r="AN1000" s="24">
        <f ca="1">SQRT(Inputs!$B$38)*G1000+SQRT(1-Inputs!$B$38)*_xlfn.NORM.S.INV(RAND())</f>
        <v>0.2570794917939897</v>
      </c>
      <c r="AO1000" s="24">
        <f ca="1">SQRT(Inputs!$B$38)*H1000+SQRT(1-Inputs!$B$38)*_xlfn.NORM.S.INV(RAND())</f>
        <v>-0.78356757893147133</v>
      </c>
      <c r="AP1000" s="24">
        <f ca="1">SQRT(Inputs!$B$38)*I1000+SQRT(1-Inputs!$B$38)*_xlfn.NORM.S.INV(RAND())</f>
        <v>-0.78031906805665074</v>
      </c>
      <c r="AQ1000" s="24">
        <f ca="1">SQRT(Inputs!$B$38)*J1000+SQRT(1-Inputs!$B$38)*_xlfn.NORM.S.INV(RAND())</f>
        <v>-2.2530786241051524</v>
      </c>
      <c r="AR1000" s="24">
        <f ca="1">SQRT(Inputs!$B$38)*K1000+SQRT(1-Inputs!$B$38)*_xlfn.NORM.S.INV(RAND())</f>
        <v>-0.36967433723778809</v>
      </c>
      <c r="AS1000" s="24">
        <f ca="1">SQRT(Inputs!$B$38)*L1000+SQRT(1-Inputs!$B$38)*_xlfn.NORM.S.INV(RAND())</f>
        <v>1.7275528328927838</v>
      </c>
      <c r="AT1000" s="24">
        <f ca="1">SQRT(Inputs!$B$38)*M1000+SQRT(1-Inputs!$B$38)*_xlfn.NORM.S.INV(RAND())</f>
        <v>0.61467791454112874</v>
      </c>
      <c r="AU1000" s="15">
        <f ca="1">Inputs!$B$6*EXP($B$8-0.5*C$5^2+C$5*N1000)</f>
        <v>3863.8918194418929</v>
      </c>
      <c r="AV1000" s="15">
        <f t="shared" ca="1" si="547"/>
        <v>4350.6096519669027</v>
      </c>
      <c r="AW1000" s="15">
        <f t="shared" ca="1" si="548"/>
        <v>5025.5863912482373</v>
      </c>
      <c r="AX1000" s="15">
        <f t="shared" ca="1" si="549"/>
        <v>7384.7239924391397</v>
      </c>
      <c r="AY1000" s="15">
        <f t="shared" ca="1" si="550"/>
        <v>8555.9483894590867</v>
      </c>
      <c r="AZ1000" s="15">
        <f t="shared" ca="1" si="551"/>
        <v>11737.888491772024</v>
      </c>
      <c r="BA1000" s="15">
        <f t="shared" ca="1" si="552"/>
        <v>16153.701252908899</v>
      </c>
      <c r="BB1000" s="15">
        <f t="shared" ca="1" si="553"/>
        <v>21591.313327304608</v>
      </c>
      <c r="BC1000" s="15">
        <f t="shared" ca="1" si="554"/>
        <v>23804.386858499442</v>
      </c>
      <c r="BD1000" s="15">
        <f t="shared" ca="1" si="555"/>
        <v>29459.222977182013</v>
      </c>
      <c r="BE1000" s="15">
        <f t="shared" ca="1" si="556"/>
        <v>34965.137262404642</v>
      </c>
      <c r="BF1000" s="15">
        <f ca="1">Inputs!$B$13*EXP($B$9-0.5*C$6^2+C$6*Y1000)</f>
        <v>10958.666314212411</v>
      </c>
      <c r="BG1000" s="15">
        <f t="shared" ca="1" si="557"/>
        <v>13771.750260754627</v>
      </c>
      <c r="BH1000" s="15">
        <f t="shared" ca="1" si="558"/>
        <v>16467.402800350697</v>
      </c>
      <c r="BI1000" s="15">
        <f t="shared" ca="1" si="559"/>
        <v>17500.932706683579</v>
      </c>
      <c r="BJ1000" s="15">
        <f t="shared" ca="1" si="560"/>
        <v>23898.105978847561</v>
      </c>
      <c r="BK1000" s="15">
        <f t="shared" ca="1" si="561"/>
        <v>24100.46463330639</v>
      </c>
      <c r="BL1000" s="15">
        <f t="shared" ca="1" si="562"/>
        <v>22893.299022031941</v>
      </c>
      <c r="BM1000" s="15">
        <f t="shared" ca="1" si="563"/>
        <v>29515.101555293735</v>
      </c>
      <c r="BN1000" s="15">
        <f t="shared" ca="1" si="564"/>
        <v>29982.274695238553</v>
      </c>
      <c r="BO1000" s="15">
        <f t="shared" ca="1" si="565"/>
        <v>45431.498023157321</v>
      </c>
      <c r="BP1000" s="15">
        <f t="shared" ca="1" si="566"/>
        <v>54846.713156044731</v>
      </c>
      <c r="BQ1000" s="15">
        <f ca="1">Inputs!$B$20*EXP($B$10-0.5*C$7^2+C$7*AJ1000)</f>
        <v>3823.9398160506648</v>
      </c>
      <c r="BR1000" s="15">
        <f t="shared" ca="1" si="567"/>
        <v>5948.6011755128748</v>
      </c>
      <c r="BS1000" s="15">
        <f t="shared" ca="1" si="568"/>
        <v>8857.2448663458508</v>
      </c>
      <c r="BT1000" s="15">
        <f t="shared" ca="1" si="569"/>
        <v>14202.508777781308</v>
      </c>
      <c r="BU1000" s="15">
        <f t="shared" ca="1" si="570"/>
        <v>20946.246297026879</v>
      </c>
      <c r="BV1000" s="15">
        <f t="shared" ca="1" si="571"/>
        <v>24426.122298957423</v>
      </c>
      <c r="BW1000" s="15">
        <f t="shared" ca="1" si="572"/>
        <v>28896.24214138736</v>
      </c>
      <c r="BX1000" s="15">
        <f t="shared" ca="1" si="573"/>
        <v>25727.042940956191</v>
      </c>
      <c r="BY1000" s="15">
        <f t="shared" ca="1" si="574"/>
        <v>33586.437146020471</v>
      </c>
      <c r="BZ1000" s="15">
        <f t="shared" ca="1" si="575"/>
        <v>64742.481666498999</v>
      </c>
      <c r="CA1000" s="15">
        <f t="shared" ca="1" si="576"/>
        <v>101440.01072460914</v>
      </c>
      <c r="CB1000" s="15">
        <f ca="1">(AU1000*DCF!C$10-DCF!C$5*MAX(AU1000*DCF!C$10,0)-MAX(AU1000-Inputs!$B$6,0)/Inputs!$B$10)*DCF!C$6</f>
        <v>992.28264139466467</v>
      </c>
      <c r="CC1000" s="15">
        <f ca="1">(AV1000*DCF!D$10-DCF!D$5*MAX(AV1000*DCF!D$10,0)-MAX(AV1000-AU1000,0)/Inputs!$B$10)*DCF!D$6</f>
        <v>941.75822310340538</v>
      </c>
      <c r="CD1000" s="15">
        <f ca="1">(AW1000*DCF!E$10-DCF!E$5*MAX(AW1000*DCF!E$10,0)-MAX(AW1000-AV1000,0)/Inputs!$B$10)*DCF!E$6</f>
        <v>1008.2951835318329</v>
      </c>
      <c r="CE1000" s="15">
        <f ca="1">(AX1000*DCF!F$10-DCF!F$5*MAX(AX1000*DCF!F$10,0)-MAX(AX1000-AW1000,0)/Inputs!$B$10)*DCF!F$6</f>
        <v>1121.195433711702</v>
      </c>
      <c r="CF1000" s="15">
        <f ca="1">(AY1000*DCF!G$10-DCF!G$5*MAX(AY1000*DCF!G$10,0)-MAX(AY1000-AX1000,0)/Inputs!$B$10)*DCF!G$6</f>
        <v>1537.7367403100243</v>
      </c>
      <c r="CG1000" s="15">
        <f ca="1">(AZ1000*DCF!H$10-DCF!H$5*MAX(AZ1000*DCF!H$10,0)-MAX(AZ1000-AY1000,0)/Inputs!$B$10)*DCF!H$6</f>
        <v>1713.9089610682456</v>
      </c>
      <c r="CH1000" s="15">
        <f ca="1">(BA1000*DCF!I$10-DCF!I$5*MAX(BA1000*DCF!I$10,0)-MAX(BA1000-AZ1000,0)/Inputs!$B$10)*DCF!I$6</f>
        <v>2226.3439211694999</v>
      </c>
      <c r="CI1000" s="15">
        <f ca="1">(BB1000*DCF!J$10-DCF!J$5*MAX(BB1000*DCF!J$10,0)-MAX(BB1000-BA1000,0)/Inputs!$B$10)*DCF!J$6</f>
        <v>2881.138960595471</v>
      </c>
      <c r="CJ1000" s="15">
        <f ca="1">(BC1000*DCF!K$10-DCF!K$5*MAX(BC1000*DCF!K$10,0)-MAX(BC1000-BB1000,0)/Inputs!$B$10)*DCF!K$6</f>
        <v>3522.3273783690042</v>
      </c>
      <c r="CK1000" s="15">
        <f ca="1">(BD1000*DCF!L$10-DCF!L$5*MAX(BD1000*DCF!L$10,0)-MAX(BD1000-BC1000,0)/Inputs!$B$10)*DCF!L$6</f>
        <v>3711.7491506560414</v>
      </c>
      <c r="CL1000" s="15">
        <f ca="1">(BE1000*DCF!M$10-DCF!M$5*MAX(BE1000*DCF!M$10,0)-MAX(BE1000-BD1000,0)/Inputs!$B$10)*DCF!M$6</f>
        <v>4276.2928168852095</v>
      </c>
      <c r="CM1000" s="15">
        <f ca="1">(BF1000*DCF!C$28-DCF!C$5*MAX(BF1000*DCF!C$28,0)-MAX(BF1000-Inputs!$B$13,0)/Inputs!$B$17)*DCF!C$6</f>
        <v>3344.5130907612929</v>
      </c>
      <c r="CN1000" s="15">
        <f ca="1">(BG1000*DCF!D$28-DCF!D$5*MAX(BG1000*DCF!D$28,0)-MAX(BG1000-BF1000,0)/Inputs!$B$17)*DCF!D$6</f>
        <v>3455.9382961924416</v>
      </c>
      <c r="CO1000" s="15">
        <f ca="1">(BH1000*DCF!E$28-DCF!E$5*MAX(BH1000*DCF!E$28,0)-MAX(BH1000-BG1000,0)/Inputs!$B$17)*DCF!E$6</f>
        <v>4132.5856884518571</v>
      </c>
      <c r="CP1000" s="15">
        <f ca="1">(BI1000*DCF!F$28-DCF!F$5*MAX(BI1000*DCF!F$28,0)-MAX(BI1000-BH1000,0)/Inputs!$B$17)*DCF!F$6</f>
        <v>4562.8717845686733</v>
      </c>
      <c r="CQ1000" s="15">
        <f ca="1">(BJ1000*DCF!G$28-DCF!G$5*MAX(BJ1000*DCF!G$28,0)-MAX(BJ1000-BI1000,0)/Inputs!$B$17)*DCF!G$6</f>
        <v>5124.6035625970844</v>
      </c>
      <c r="CR1000" s="15">
        <f ca="1">(BK1000*DCF!H$28-DCF!H$5*MAX(BK1000*DCF!H$28,0)-MAX(BK1000-BJ1000,0)/Inputs!$B$17)*DCF!H$6</f>
        <v>5928.8699416916133</v>
      </c>
      <c r="CS1000" s="15">
        <f ca="1">(BL1000*DCF!I$28-DCF!I$5*MAX(BL1000*DCF!I$28,0)-MAX(BL1000-BK1000,0)/Inputs!$B$17)*DCF!I$6</f>
        <v>5383.4287942226229</v>
      </c>
      <c r="CT1000" s="15">
        <f ca="1">(BM1000*DCF!J$28-DCF!J$5*MAX(BM1000*DCF!J$28,0)-MAX(BM1000-BL1000,0)/Inputs!$B$17)*DCF!J$6</f>
        <v>5706.32096149879</v>
      </c>
      <c r="CU1000" s="15">
        <f ca="1">(BN1000*DCF!K$28-DCF!K$5*MAX(BN1000*DCF!K$28,0)-MAX(BN1000-BM1000,0)/Inputs!$B$17)*DCF!K$6</f>
        <v>6274.5312158284996</v>
      </c>
      <c r="CV1000" s="15">
        <f ca="1">(BO1000*DCF!L$28-DCF!L$5*MAX(BO1000*DCF!L$28,0)-MAX(BO1000-BN1000,0)/Inputs!$B$17)*DCF!L$6</f>
        <v>7316.4320761088575</v>
      </c>
      <c r="CW1000" s="15">
        <f ca="1">(BP1000*DCF!M$28-DCF!M$5*MAX(BP1000*DCF!M$28,0)-MAX(BP1000-BO1000,0)/Inputs!$B$17)*DCF!M$6</f>
        <v>9335.2862793953755</v>
      </c>
      <c r="CX1000" s="15">
        <f ca="1">(BQ1000*DCF!C$46-DCF!C$5*MAX(BQ1000*DCF!C$46,0)-MAX(BQ1000-Inputs!$B$20,0)/Inputs!$B$24)*DCF!C$6</f>
        <v>-1170.8589949542713</v>
      </c>
      <c r="CY1000" s="15">
        <f ca="1">(BR1000*DCF!D$46-DCF!D$5*MAX(BR1000*DCF!D$46,0)-MAX(BR1000-BQ1000,0)/Inputs!$B$24)*DCF!D$6</f>
        <v>-1921.8628632793857</v>
      </c>
      <c r="CZ1000" s="15">
        <f ca="1">(BS1000*DCF!E$46-DCF!E$5*MAX(BS1000*DCF!E$46,0)-MAX(BS1000-BR1000,0)/Inputs!$B$24)*DCF!E$6</f>
        <v>-2193.8918962977973</v>
      </c>
      <c r="DA1000" s="15">
        <f ca="1">(BT1000*DCF!F$46-DCF!F$5*MAX(BT1000*DCF!F$46,0)-MAX(BT1000-BS1000,0)/Inputs!$B$24)*DCF!F$6</f>
        <v>-2980.6960511442703</v>
      </c>
      <c r="DB1000" s="15">
        <f ca="1">(BU1000*DCF!G$46-DCF!G$5*MAX(BU1000*DCF!G$46,0)-MAX(BU1000-BT1000,0)/Inputs!$B$24)*DCF!G$6</f>
        <v>-2973.050402192303</v>
      </c>
      <c r="DC1000" s="15">
        <f ca="1">(BV1000*DCF!H$46-DCF!H$5*MAX(BV1000*DCF!H$46,0)-MAX(BV1000-BU1000,0)/Inputs!$B$24)*DCF!H$6</f>
        <v>-1081.3501460459029</v>
      </c>
      <c r="DD1000" s="15">
        <f ca="1">(BW1000*DCF!I$46-DCF!I$5*MAX(BW1000*DCF!I$46,0)-MAX(BW1000-BV1000,0)/Inputs!$B$24)*DCF!I$6</f>
        <v>-615.82856610943941</v>
      </c>
      <c r="DE1000" s="15">
        <f ca="1">(BX1000*DCF!J$46-DCF!J$5*MAX(BX1000*DCF!J$46,0)-MAX(BX1000-BW1000,0)/Inputs!$B$24)*DCF!J$6</f>
        <v>1079.1782866950323</v>
      </c>
      <c r="DF1000" s="15">
        <f ca="1">(BY1000*DCF!K$46-DCF!K$5*MAX(BY1000*DCF!K$46,0)-MAX(BY1000-BX1000,0)/Inputs!$B$24)*DCF!K$6</f>
        <v>-6.7729561184724458</v>
      </c>
      <c r="DG1000" s="15">
        <f ca="1">(BZ1000*DCF!L$46-DCF!L$5*MAX(BZ1000*DCF!L$46,0)-MAX(BZ1000-BY1000,0)/Inputs!$B$24)*DCF!L$6</f>
        <v>-2575.367982048725</v>
      </c>
      <c r="DH1000" s="15">
        <f ca="1">(CA1000*DCF!M$46-DCF!M$5*MAX(CA1000*DCF!M$46,0)-MAX(CA1000-BZ1000,0)/Inputs!$B$24)*DCF!M$6</f>
        <v>280.65271259288352</v>
      </c>
      <c r="DI1000" s="15">
        <f ca="1">SUM(CB1000:CL1000)+BE1000*DCF!M$10*(1+Inputs!$B$30)*(1-Inputs!$B$33)*(1-Inputs!$B$30/Inputs!$B$31)/(Inputs!$B$29-Inputs!$B$30)*DCF!M$6</f>
        <v>121241.46877814113</v>
      </c>
      <c r="DJ1000" s="15">
        <f ca="1">SUM(CM1000:CW1000)+BP1000*DCF!M$28*(1+Inputs!$B$30)*(1-Inputs!$B$33)*(1-Inputs!$B$30/Inputs!$B$31)/(Inputs!$B$29-Inputs!$B$30)*DCF!M$6</f>
        <v>264084.21900594403</v>
      </c>
      <c r="DK1000" s="15">
        <f ca="1">SUM(CX1000:DH1000)+CA1000*DCF!M$46*(1+Inputs!$B$30)*(1-Inputs!$B$33)*(1-Inputs!$B$30/Inputs!$B$31)/(Inputs!$B$29-Inputs!$B$30)*DCF!M$6</f>
        <v>142678.42405879754</v>
      </c>
      <c r="DM1000" s="15">
        <f ca="1">DI1000+DJ1000+DK1000+Inputs!$B$34+Inputs!$B$36-Inputs!$B$35</f>
        <v>604855.1118428827</v>
      </c>
    </row>
    <row r="1001" spans="1:117" x14ac:dyDescent="0.75">
      <c r="A1001" s="11">
        <v>988</v>
      </c>
      <c r="C1001" s="24">
        <f t="shared" ca="1" si="578"/>
        <v>-0.49981554139168521</v>
      </c>
      <c r="D1001" s="24">
        <f t="shared" ca="1" si="578"/>
        <v>-0.29399844073498388</v>
      </c>
      <c r="E1001" s="24">
        <f t="shared" ca="1" si="578"/>
        <v>8.7845024038068778E-2</v>
      </c>
      <c r="F1001" s="24">
        <f t="shared" ca="1" si="578"/>
        <v>-1.8672946085678597</v>
      </c>
      <c r="G1001" s="24">
        <f t="shared" ca="1" si="578"/>
        <v>0.61007835963142865</v>
      </c>
      <c r="H1001" s="24">
        <f t="shared" ca="1" si="578"/>
        <v>1.3340567264928733</v>
      </c>
      <c r="I1001" s="24">
        <f t="shared" ca="1" si="578"/>
        <v>-0.41404431552598464</v>
      </c>
      <c r="J1001" s="24">
        <f t="shared" ca="1" si="578"/>
        <v>-2.6095573449395357</v>
      </c>
      <c r="K1001" s="24">
        <f t="shared" ca="1" si="578"/>
        <v>0.16224340989481856</v>
      </c>
      <c r="L1001" s="24">
        <f t="shared" ca="1" si="578"/>
        <v>-0.33365086971451491</v>
      </c>
      <c r="M1001" s="24">
        <f t="shared" ca="1" si="578"/>
        <v>0.65570348658748911</v>
      </c>
      <c r="N1001" s="24">
        <f ca="1">SQRT(Inputs!$B$38)*C1001+SQRT(1-Inputs!$B$38)*_xlfn.NORM.S.INV(RAND())</f>
        <v>-4.8151576900121174E-2</v>
      </c>
      <c r="O1001" s="24">
        <f ca="1">SQRT(Inputs!$B$38)*D1001+SQRT(1-Inputs!$B$38)*_xlfn.NORM.S.INV(RAND())</f>
        <v>0.85322534410708295</v>
      </c>
      <c r="P1001" s="24">
        <f ca="1">SQRT(Inputs!$B$38)*E1001+SQRT(1-Inputs!$B$38)*_xlfn.NORM.S.INV(RAND())</f>
        <v>1.4107417609284505</v>
      </c>
      <c r="Q1001" s="24">
        <f ca="1">SQRT(Inputs!$B$38)*F1001+SQRT(1-Inputs!$B$38)*_xlfn.NORM.S.INV(RAND())</f>
        <v>-1.5309100148822816</v>
      </c>
      <c r="R1001" s="24">
        <f ca="1">SQRT(Inputs!$B$38)*G1001+SQRT(1-Inputs!$B$38)*_xlfn.NORM.S.INV(RAND())</f>
        <v>0.47380471598102269</v>
      </c>
      <c r="S1001" s="24">
        <f ca="1">SQRT(Inputs!$B$38)*H1001+SQRT(1-Inputs!$B$38)*_xlfn.NORM.S.INV(RAND())</f>
        <v>0.73923787267411123</v>
      </c>
      <c r="T1001" s="24">
        <f ca="1">SQRT(Inputs!$B$38)*I1001+SQRT(1-Inputs!$B$38)*_xlfn.NORM.S.INV(RAND())</f>
        <v>-0.10763808781994112</v>
      </c>
      <c r="U1001" s="24">
        <f ca="1">SQRT(Inputs!$B$38)*J1001+SQRT(1-Inputs!$B$38)*_xlfn.NORM.S.INV(RAND())</f>
        <v>-0.86500612363431062</v>
      </c>
      <c r="V1001" s="24">
        <f ca="1">SQRT(Inputs!$B$38)*K1001+SQRT(1-Inputs!$B$38)*_xlfn.NORM.S.INV(RAND())</f>
        <v>-0.28575686879087037</v>
      </c>
      <c r="W1001" s="24">
        <f ca="1">SQRT(Inputs!$B$38)*L1001+SQRT(1-Inputs!$B$38)*_xlfn.NORM.S.INV(RAND())</f>
        <v>0.40992502334702829</v>
      </c>
      <c r="X1001" s="24">
        <f ca="1">SQRT(Inputs!$B$38)*M1001+SQRT(1-Inputs!$B$38)*_xlfn.NORM.S.INV(RAND())</f>
        <v>0.26281128840222112</v>
      </c>
      <c r="Y1001" s="24">
        <f ca="1">SQRT(Inputs!$B$38)*C1001+SQRT(1-Inputs!$B$38)*_xlfn.NORM.S.INV(RAND())</f>
        <v>-9.8783765059080514E-2</v>
      </c>
      <c r="Z1001" s="24">
        <f ca="1">SQRT(Inputs!$B$38)*D1001+SQRT(1-Inputs!$B$38)*_xlfn.NORM.S.INV(RAND())</f>
        <v>-0.27812029884893197</v>
      </c>
      <c r="AA1001" s="24">
        <f ca="1">SQRT(Inputs!$B$38)*E1001+SQRT(1-Inputs!$B$38)*_xlfn.NORM.S.INV(RAND())</f>
        <v>0.43505196977229821</v>
      </c>
      <c r="AB1001" s="24">
        <f ca="1">SQRT(Inputs!$B$38)*F1001+SQRT(1-Inputs!$B$38)*_xlfn.NORM.S.INV(RAND())</f>
        <v>-0.66374908428724677</v>
      </c>
      <c r="AC1001" s="24">
        <f ca="1">SQRT(Inputs!$B$38)*G1001+SQRT(1-Inputs!$B$38)*_xlfn.NORM.S.INV(RAND())</f>
        <v>-0.20652304128942067</v>
      </c>
      <c r="AD1001" s="24">
        <f ca="1">SQRT(Inputs!$B$38)*H1001+SQRT(1-Inputs!$B$38)*_xlfn.NORM.S.INV(RAND())</f>
        <v>0.83502225404030894</v>
      </c>
      <c r="AE1001" s="24">
        <f ca="1">SQRT(Inputs!$B$38)*I1001+SQRT(1-Inputs!$B$38)*_xlfn.NORM.S.INV(RAND())</f>
        <v>-1.3385625091636932</v>
      </c>
      <c r="AF1001" s="24">
        <f ca="1">SQRT(Inputs!$B$38)*J1001+SQRT(1-Inputs!$B$38)*_xlfn.NORM.S.INV(RAND())</f>
        <v>-0.92562071211334029</v>
      </c>
      <c r="AG1001" s="24">
        <f ca="1">SQRT(Inputs!$B$38)*K1001+SQRT(1-Inputs!$B$38)*_xlfn.NORM.S.INV(RAND())</f>
        <v>-0.48231296675302743</v>
      </c>
      <c r="AH1001" s="24">
        <f ca="1">SQRT(Inputs!$B$38)*L1001+SQRT(1-Inputs!$B$38)*_xlfn.NORM.S.INV(RAND())</f>
        <v>-0.58609578376273563</v>
      </c>
      <c r="AI1001" s="24">
        <f ca="1">SQRT(Inputs!$B$38)*M1001+SQRT(1-Inputs!$B$38)*_xlfn.NORM.S.INV(RAND())</f>
        <v>1.9207326342268043</v>
      </c>
      <c r="AJ1001" s="24">
        <f ca="1">SQRT(Inputs!$B$38)*C1001+SQRT(1-Inputs!$B$38)*_xlfn.NORM.S.INV(RAND())</f>
        <v>0.31043367061506599</v>
      </c>
      <c r="AK1001" s="24">
        <f ca="1">SQRT(Inputs!$B$38)*D1001+SQRT(1-Inputs!$B$38)*_xlfn.NORM.S.INV(RAND())</f>
        <v>0.57190039521291003</v>
      </c>
      <c r="AL1001" s="24">
        <f ca="1">SQRT(Inputs!$B$38)*E1001+SQRT(1-Inputs!$B$38)*_xlfn.NORM.S.INV(RAND())</f>
        <v>1.0490165650799594</v>
      </c>
      <c r="AM1001" s="24">
        <f ca="1">SQRT(Inputs!$B$38)*F1001+SQRT(1-Inputs!$B$38)*_xlfn.NORM.S.INV(RAND())</f>
        <v>-1.5342196732530491</v>
      </c>
      <c r="AN1001" s="24">
        <f ca="1">SQRT(Inputs!$B$38)*G1001+SQRT(1-Inputs!$B$38)*_xlfn.NORM.S.INV(RAND())</f>
        <v>-0.73678444192412917</v>
      </c>
      <c r="AO1001" s="24">
        <f ca="1">SQRT(Inputs!$B$38)*H1001+SQRT(1-Inputs!$B$38)*_xlfn.NORM.S.INV(RAND())</f>
        <v>0.6427852161659201</v>
      </c>
      <c r="AP1001" s="24">
        <f ca="1">SQRT(Inputs!$B$38)*I1001+SQRT(1-Inputs!$B$38)*_xlfn.NORM.S.INV(RAND())</f>
        <v>-0.52587501333974229</v>
      </c>
      <c r="AQ1001" s="24">
        <f ca="1">SQRT(Inputs!$B$38)*J1001+SQRT(1-Inputs!$B$38)*_xlfn.NORM.S.INV(RAND())</f>
        <v>-0.84027278608561817</v>
      </c>
      <c r="AR1001" s="24">
        <f ca="1">SQRT(Inputs!$B$38)*K1001+SQRT(1-Inputs!$B$38)*_xlfn.NORM.S.INV(RAND())</f>
        <v>0.25634992816355362</v>
      </c>
      <c r="AS1001" s="24">
        <f ca="1">SQRT(Inputs!$B$38)*L1001+SQRT(1-Inputs!$B$38)*_xlfn.NORM.S.INV(RAND())</f>
        <v>-7.1289598458571551E-2</v>
      </c>
      <c r="AT1001" s="24">
        <f ca="1">SQRT(Inputs!$B$38)*M1001+SQRT(1-Inputs!$B$38)*_xlfn.NORM.S.INV(RAND())</f>
        <v>0.77846204714196099</v>
      </c>
      <c r="AU1001" s="15">
        <f ca="1">Inputs!$B$6*EXP($B$8-0.5*C$5^2+C$5*N1001)</f>
        <v>4923.7118808159084</v>
      </c>
      <c r="AV1001" s="15">
        <f t="shared" ca="1" si="547"/>
        <v>6794.3882082449136</v>
      </c>
      <c r="AW1001" s="15">
        <f t="shared" ca="1" si="548"/>
        <v>10020.922137919166</v>
      </c>
      <c r="AX1001" s="15">
        <f t="shared" ca="1" si="549"/>
        <v>10104.71424228558</v>
      </c>
      <c r="AY1001" s="15">
        <f t="shared" ca="1" si="550"/>
        <v>13051.579036629284</v>
      </c>
      <c r="AZ1001" s="15">
        <f t="shared" ca="1" si="551"/>
        <v>17316.200626237503</v>
      </c>
      <c r="BA1001" s="15">
        <f t="shared" ca="1" si="552"/>
        <v>20953.221535803237</v>
      </c>
      <c r="BB1001" s="15">
        <f t="shared" ca="1" si="553"/>
        <v>23523.521811595383</v>
      </c>
      <c r="BC1001" s="15">
        <f t="shared" ca="1" si="554"/>
        <v>28026.48195418535</v>
      </c>
      <c r="BD1001" s="15">
        <f t="shared" ca="1" si="555"/>
        <v>35677.113603196281</v>
      </c>
      <c r="BE1001" s="15">
        <f t="shared" ca="1" si="556"/>
        <v>44776.821035081157</v>
      </c>
      <c r="BF1001" s="15">
        <f ca="1">Inputs!$B$13*EXP($B$9-0.5*C$6^2+C$6*Y1001)</f>
        <v>13562.793870191786</v>
      </c>
      <c r="BG1001" s="15">
        <f t="shared" ca="1" si="557"/>
        <v>15720.418020382902</v>
      </c>
      <c r="BH1001" s="15">
        <f t="shared" ca="1" si="558"/>
        <v>20644.631276909007</v>
      </c>
      <c r="BI1001" s="15">
        <f t="shared" ca="1" si="559"/>
        <v>22817.743504721278</v>
      </c>
      <c r="BJ1001" s="15">
        <f t="shared" ca="1" si="560"/>
        <v>27152.599502119127</v>
      </c>
      <c r="BK1001" s="15">
        <f t="shared" ca="1" si="561"/>
        <v>37336.845325437193</v>
      </c>
      <c r="BL1001" s="15">
        <f t="shared" ca="1" si="562"/>
        <v>38559.78215084679</v>
      </c>
      <c r="BM1001" s="15">
        <f t="shared" ca="1" si="563"/>
        <v>42249.757861053098</v>
      </c>
      <c r="BN1001" s="15">
        <f t="shared" ca="1" si="564"/>
        <v>49043.741550731385</v>
      </c>
      <c r="BO1001" s="15">
        <f t="shared" ca="1" si="565"/>
        <v>56369.117658566145</v>
      </c>
      <c r="BP1001" s="15">
        <f t="shared" ca="1" si="566"/>
        <v>86246.384721503797</v>
      </c>
      <c r="BQ1001" s="15">
        <f ca="1">Inputs!$B$20*EXP($B$10-0.5*C$7^2+C$7*AJ1001)</f>
        <v>4788.7951987587976</v>
      </c>
      <c r="BR1001" s="15">
        <f t="shared" ca="1" si="567"/>
        <v>7791.8982511875192</v>
      </c>
      <c r="BS1001" s="15">
        <f t="shared" ca="1" si="568"/>
        <v>14421.676859427442</v>
      </c>
      <c r="BT1001" s="15">
        <f t="shared" ca="1" si="569"/>
        <v>13295.931352570171</v>
      </c>
      <c r="BU1001" s="15">
        <f t="shared" ca="1" si="570"/>
        <v>15417.66284766693</v>
      </c>
      <c r="BV1001" s="15">
        <f t="shared" ca="1" si="571"/>
        <v>24793.033360527399</v>
      </c>
      <c r="BW1001" s="15">
        <f t="shared" ca="1" si="572"/>
        <v>30953.126233212759</v>
      </c>
      <c r="BX1001" s="15">
        <f t="shared" ca="1" si="573"/>
        <v>36581.262652642239</v>
      </c>
      <c r="BY1001" s="15">
        <f t="shared" ca="1" si="574"/>
        <v>53833.16432097213</v>
      </c>
      <c r="BZ1001" s="15">
        <f t="shared" ca="1" si="575"/>
        <v>74552.001508827161</v>
      </c>
      <c r="CA1001" s="15">
        <f t="shared" ca="1" si="576"/>
        <v>120259.44784303899</v>
      </c>
      <c r="CB1001" s="15">
        <f ca="1">(AU1001*DCF!C$10-DCF!C$5*MAX(AU1001*DCF!C$10,0)-MAX(AU1001-Inputs!$B$6,0)/Inputs!$B$10)*DCF!C$6</f>
        <v>1043.3490118136458</v>
      </c>
      <c r="CC1001" s="15">
        <f ca="1">(AV1001*DCF!D$10-DCF!D$5*MAX(AV1001*DCF!D$10,0)-MAX(AV1001-AU1001,0)/Inputs!$B$10)*DCF!D$6</f>
        <v>1199.9706319244649</v>
      </c>
      <c r="CD1001" s="15">
        <f ca="1">(AW1001*DCF!E$10-DCF!E$5*MAX(AW1001*DCF!E$10,0)-MAX(AW1001-AV1001,0)/Inputs!$B$10)*DCF!E$6</f>
        <v>1586.9223448459318</v>
      </c>
      <c r="CE1001" s="15">
        <f ca="1">(AX1001*DCF!F$10-DCF!F$5*MAX(AX1001*DCF!F$10,0)-MAX(AX1001-AW1001,0)/Inputs!$B$10)*DCF!F$6</f>
        <v>2188.4079559085676</v>
      </c>
      <c r="CF1001" s="15">
        <f ca="1">(AY1001*DCF!G$10-DCF!G$5*MAX(AY1001*DCF!G$10,0)-MAX(AY1001-AX1001,0)/Inputs!$B$10)*DCF!G$6</f>
        <v>2122.7070278073825</v>
      </c>
      <c r="CG1001" s="15">
        <f ca="1">(AZ1001*DCF!H$10-DCF!H$5*MAX(AZ1001*DCF!H$10,0)-MAX(AZ1001-AY1001,0)/Inputs!$B$10)*DCF!H$6</f>
        <v>2604.6927554958561</v>
      </c>
      <c r="CH1001" s="15">
        <f ca="1">(BA1001*DCF!I$10-DCF!I$5*MAX(BA1001*DCF!I$10,0)-MAX(BA1001-AZ1001,0)/Inputs!$B$10)*DCF!I$6</f>
        <v>3230.7903398765088</v>
      </c>
      <c r="CI1001" s="15">
        <f ca="1">(BB1001*DCF!J$10-DCF!J$5*MAX(BB1001*DCF!J$10,0)-MAX(BB1001-BA1001,0)/Inputs!$B$10)*DCF!J$6</f>
        <v>3647.2042734227789</v>
      </c>
      <c r="CJ1001" s="15">
        <f ca="1">(BC1001*DCF!K$10-DCF!K$5*MAX(BC1001*DCF!K$10,0)-MAX(BC1001-BB1001,0)/Inputs!$B$10)*DCF!K$6</f>
        <v>3881.4676144201712</v>
      </c>
      <c r="CK1001" s="15">
        <f ca="1">(BD1001*DCF!L$10-DCF!L$5*MAX(BD1001*DCF!L$10,0)-MAX(BD1001-BC1001,0)/Inputs!$B$10)*DCF!L$6</f>
        <v>4391.4366194453687</v>
      </c>
      <c r="CL1001" s="15">
        <f ca="1">(BE1001*DCF!M$10-DCF!M$5*MAX(BE1001*DCF!M$10,0)-MAX(BE1001-BD1001,0)/Inputs!$B$10)*DCF!M$6</f>
        <v>5231.531311269594</v>
      </c>
      <c r="CM1001" s="15">
        <f ca="1">(BF1001*DCF!C$28-DCF!C$5*MAX(BF1001*DCF!C$28,0)-MAX(BF1001-Inputs!$B$13,0)/Inputs!$B$17)*DCF!C$6</f>
        <v>3636.7829319765242</v>
      </c>
      <c r="CN1001" s="15">
        <f ca="1">(BG1001*DCF!D$28-DCF!D$5*MAX(BG1001*DCF!D$28,0)-MAX(BG1001-BF1001,0)/Inputs!$B$17)*DCF!D$6</f>
        <v>4169.7055222530262</v>
      </c>
      <c r="CO1001" s="15">
        <f ca="1">(BH1001*DCF!E$28-DCF!E$5*MAX(BH1001*DCF!E$28,0)-MAX(BH1001-BG1001,0)/Inputs!$B$17)*DCF!E$6</f>
        <v>4876.4325329419471</v>
      </c>
      <c r="CP1001" s="15">
        <f ca="1">(BI1001*DCF!F$28-DCF!F$5*MAX(BI1001*DCF!F$28,0)-MAX(BI1001-BH1001,0)/Inputs!$B$17)*DCF!F$6</f>
        <v>5798.7668927558962</v>
      </c>
      <c r="CQ1001" s="15">
        <f ca="1">(BJ1001*DCF!G$28-DCF!G$5*MAX(BJ1001*DCF!G$28,0)-MAX(BJ1001-BI1001,0)/Inputs!$B$17)*DCF!G$6</f>
        <v>6315.8679913897186</v>
      </c>
      <c r="CR1001" s="15">
        <f ca="1">(BK1001*DCF!H$28-DCF!H$5*MAX(BK1001*DCF!H$28,0)-MAX(BK1001-BJ1001,0)/Inputs!$B$17)*DCF!H$6</f>
        <v>7651.4677814031029</v>
      </c>
      <c r="CS1001" s="15">
        <f ca="1">(BL1001*DCF!I$28-DCF!I$5*MAX(BL1001*DCF!I$28,0)-MAX(BL1001-BK1001,0)/Inputs!$B$17)*DCF!I$6</f>
        <v>8891.920956308215</v>
      </c>
      <c r="CT1001" s="15">
        <f ca="1">(BM1001*DCF!J$28-DCF!J$5*MAX(BM1001*DCF!J$28,0)-MAX(BM1001-BL1001,0)/Inputs!$B$17)*DCF!J$6</f>
        <v>8935.942790385996</v>
      </c>
      <c r="CU1001" s="15">
        <f ca="1">(BN1001*DCF!K$28-DCF!K$5*MAX(BN1001*DCF!K$28,0)-MAX(BN1001-BM1001,0)/Inputs!$B$17)*DCF!K$6</f>
        <v>9525.0433924789977</v>
      </c>
      <c r="CV1001" s="15">
        <f ca="1">(BO1001*DCF!L$28-DCF!L$5*MAX(BO1001*DCF!L$28,0)-MAX(BO1001-BN1001,0)/Inputs!$B$17)*DCF!L$6</f>
        <v>10417.943631975562</v>
      </c>
      <c r="CW1001" s="15">
        <f ca="1">(BP1001*DCF!M$28-DCF!M$5*MAX(BP1001*DCF!M$28,0)-MAX(BP1001-BO1001,0)/Inputs!$B$17)*DCF!M$6</f>
        <v>13104.293260430322</v>
      </c>
      <c r="CX1001" s="15">
        <f ca="1">(BQ1001*DCF!C$46-DCF!C$5*MAX(BQ1001*DCF!C$46,0)-MAX(BQ1001-Inputs!$B$20,0)/Inputs!$B$24)*DCF!C$6</f>
        <v>-1839.3500222347327</v>
      </c>
      <c r="CY1001" s="15">
        <f ca="1">(BR1001*DCF!D$46-DCF!D$5*MAX(BR1001*DCF!D$46,0)-MAX(BR1001-BQ1001,0)/Inputs!$B$24)*DCF!D$6</f>
        <v>-2611.2944665142932</v>
      </c>
      <c r="CZ1001" s="15">
        <f ca="1">(BS1001*DCF!E$46-DCF!E$5*MAX(BS1001*DCF!E$46,0)-MAX(BS1001-BR1001,0)/Inputs!$B$24)*DCF!E$6</f>
        <v>-4318.6646111005211</v>
      </c>
      <c r="DA1001" s="15">
        <f ca="1">(BT1001*DCF!F$46-DCF!F$5*MAX(BT1001*DCF!F$46,0)-MAX(BT1001-BS1001,0)/Inputs!$B$24)*DCF!F$6</f>
        <v>-968.29378438475874</v>
      </c>
      <c r="DB1001" s="15">
        <f ca="1">(BU1001*DCF!G$46-DCF!G$5*MAX(BU1001*DCF!G$46,0)-MAX(BU1001-BT1001,0)/Inputs!$B$24)*DCF!G$6</f>
        <v>-1232.3282712679675</v>
      </c>
      <c r="DC1001" s="15">
        <f ca="1">(BV1001*DCF!H$46-DCF!H$5*MAX(BV1001*DCF!H$46,0)-MAX(BV1001-BU1001,0)/Inputs!$B$24)*DCF!H$6</f>
        <v>-2913.338943023196</v>
      </c>
      <c r="DD1001" s="15">
        <f ca="1">(BW1001*DCF!I$46-DCF!I$5*MAX(BW1001*DCF!I$46,0)-MAX(BW1001-BV1001,0)/Inputs!$B$24)*DCF!I$6</f>
        <v>-1053.4499102776813</v>
      </c>
      <c r="DE1001" s="15">
        <f ca="1">(BX1001*DCF!J$46-DCF!J$5*MAX(BX1001*DCF!J$46,0)-MAX(BX1001-BW1001,0)/Inputs!$B$24)*DCF!J$6</f>
        <v>41.992951565606838</v>
      </c>
      <c r="DF1001" s="15">
        <f ca="1">(BY1001*DCF!K$46-DCF!K$5*MAX(BY1001*DCF!K$46,0)-MAX(BY1001-BX1001,0)/Inputs!$B$24)*DCF!K$6</f>
        <v>-1151.1265202008062</v>
      </c>
      <c r="DG1001" s="15">
        <f ca="1">(BZ1001*DCF!L$46-DCF!L$5*MAX(BZ1001*DCF!L$46,0)-MAX(BZ1001-BY1001,0)/Inputs!$B$24)*DCF!L$6</f>
        <v>464.69365456777672</v>
      </c>
      <c r="DH1001" s="15">
        <f ca="1">(CA1001*DCF!M$46-DCF!M$5*MAX(CA1001*DCF!M$46,0)-MAX(CA1001-BZ1001,0)/Inputs!$B$24)*DCF!M$6</f>
        <v>-127.55634891091383</v>
      </c>
      <c r="DI1001" s="15">
        <f ca="1">SUM(CB1001:CL1001)+BE1001*DCF!M$10*(1+Inputs!$B$30)*(1-Inputs!$B$33)*(1-Inputs!$B$30/Inputs!$B$31)/(Inputs!$B$29-Inputs!$B$30)*DCF!M$6</f>
        <v>155742.96493902098</v>
      </c>
      <c r="DJ1001" s="15">
        <f ca="1">SUM(CM1001:CW1001)+BP1001*DCF!M$28*(1+Inputs!$B$30)*(1-Inputs!$B$33)*(1-Inputs!$B$30/Inputs!$B$31)/(Inputs!$B$29-Inputs!$B$30)*DCF!M$6</f>
        <v>403357.2732447178</v>
      </c>
      <c r="DK1001" s="15">
        <f ca="1">SUM(CX1001:DH1001)+CA1001*DCF!M$46*(1+Inputs!$B$30)*(1-Inputs!$B$33)*(1-Inputs!$B$30/Inputs!$B$31)/(Inputs!$B$29-Inputs!$B$30)*DCF!M$6</f>
        <v>170226.6357358536</v>
      </c>
      <c r="DM1001" s="15">
        <f ca="1">DI1001+DJ1001+DK1001+Inputs!$B$34+Inputs!$B$36-Inputs!$B$35</f>
        <v>806177.87391959236</v>
      </c>
    </row>
    <row r="1002" spans="1:117" x14ac:dyDescent="0.75">
      <c r="A1002" s="11">
        <v>989</v>
      </c>
      <c r="C1002" s="24">
        <f t="shared" ca="1" si="578"/>
        <v>-2.2212163911124505</v>
      </c>
      <c r="D1002" s="24">
        <f t="shared" ca="1" si="578"/>
        <v>0.89594874966841898</v>
      </c>
      <c r="E1002" s="24">
        <f t="shared" ca="1" si="578"/>
        <v>0.59147481511929201</v>
      </c>
      <c r="F1002" s="24">
        <f t="shared" ca="1" si="578"/>
        <v>0.86534241205320606</v>
      </c>
      <c r="G1002" s="24">
        <f t="shared" ca="1" si="578"/>
        <v>-1.4693462810553835</v>
      </c>
      <c r="H1002" s="24">
        <f t="shared" ca="1" si="578"/>
        <v>0.2230324836047558</v>
      </c>
      <c r="I1002" s="24">
        <f t="shared" ca="1" si="578"/>
        <v>-0.64133094523852174</v>
      </c>
      <c r="J1002" s="24">
        <f t="shared" ca="1" si="578"/>
        <v>2.4721819107223779</v>
      </c>
      <c r="K1002" s="24">
        <f t="shared" ca="1" si="578"/>
        <v>0.94593236269753078</v>
      </c>
      <c r="L1002" s="24">
        <f t="shared" ca="1" si="578"/>
        <v>-1.914340376783471</v>
      </c>
      <c r="M1002" s="24">
        <f t="shared" ca="1" si="578"/>
        <v>0.6566708845859468</v>
      </c>
      <c r="N1002" s="24">
        <f ca="1">SQRT(Inputs!$B$38)*C1002+SQRT(1-Inputs!$B$38)*_xlfn.NORM.S.INV(RAND())</f>
        <v>-1.007055900425164</v>
      </c>
      <c r="O1002" s="24">
        <f ca="1">SQRT(Inputs!$B$38)*D1002+SQRT(1-Inputs!$B$38)*_xlfn.NORM.S.INV(RAND())</f>
        <v>-0.27897325741844814</v>
      </c>
      <c r="P1002" s="24">
        <f ca="1">SQRT(Inputs!$B$38)*E1002+SQRT(1-Inputs!$B$38)*_xlfn.NORM.S.INV(RAND())</f>
        <v>0.86759067262252076</v>
      </c>
      <c r="Q1002" s="24">
        <f ca="1">SQRT(Inputs!$B$38)*F1002+SQRT(1-Inputs!$B$38)*_xlfn.NORM.S.INV(RAND())</f>
        <v>0.9958360409774496</v>
      </c>
      <c r="R1002" s="24">
        <f ca="1">SQRT(Inputs!$B$38)*G1002+SQRT(1-Inputs!$B$38)*_xlfn.NORM.S.INV(RAND())</f>
        <v>-1.5387543023817014</v>
      </c>
      <c r="S1002" s="24">
        <f ca="1">SQRT(Inputs!$B$38)*H1002+SQRT(1-Inputs!$B$38)*_xlfn.NORM.S.INV(RAND())</f>
        <v>1.3590132784605991</v>
      </c>
      <c r="T1002" s="24">
        <f ca="1">SQRT(Inputs!$B$38)*I1002+SQRT(1-Inputs!$B$38)*_xlfn.NORM.S.INV(RAND())</f>
        <v>-1.0997827662811859</v>
      </c>
      <c r="U1002" s="24">
        <f ca="1">SQRT(Inputs!$B$38)*J1002+SQRT(1-Inputs!$B$38)*_xlfn.NORM.S.INV(RAND())</f>
        <v>0.31929490905774416</v>
      </c>
      <c r="V1002" s="24">
        <f ca="1">SQRT(Inputs!$B$38)*K1002+SQRT(1-Inputs!$B$38)*_xlfn.NORM.S.INV(RAND())</f>
        <v>-1.0458917625426729</v>
      </c>
      <c r="W1002" s="24">
        <f ca="1">SQRT(Inputs!$B$38)*L1002+SQRT(1-Inputs!$B$38)*_xlfn.NORM.S.INV(RAND())</f>
        <v>-2.8726235193420511</v>
      </c>
      <c r="X1002" s="24">
        <f ca="1">SQRT(Inputs!$B$38)*M1002+SQRT(1-Inputs!$B$38)*_xlfn.NORM.S.INV(RAND())</f>
        <v>-3.2127178395021161E-2</v>
      </c>
      <c r="Y1002" s="24">
        <f ca="1">SQRT(Inputs!$B$38)*C1002+SQRT(1-Inputs!$B$38)*_xlfn.NORM.S.INV(RAND())</f>
        <v>-0.59144589415257098</v>
      </c>
      <c r="Z1002" s="24">
        <f ca="1">SQRT(Inputs!$B$38)*D1002+SQRT(1-Inputs!$B$38)*_xlfn.NORM.S.INV(RAND())</f>
        <v>1.4791268124125145</v>
      </c>
      <c r="AA1002" s="24">
        <f ca="1">SQRT(Inputs!$B$38)*E1002+SQRT(1-Inputs!$B$38)*_xlfn.NORM.S.INV(RAND())</f>
        <v>0.41367666980769902</v>
      </c>
      <c r="AB1002" s="24">
        <f ca="1">SQRT(Inputs!$B$38)*F1002+SQRT(1-Inputs!$B$38)*_xlfn.NORM.S.INV(RAND())</f>
        <v>1.4832410375416902</v>
      </c>
      <c r="AC1002" s="24">
        <f ca="1">SQRT(Inputs!$B$38)*G1002+SQRT(1-Inputs!$B$38)*_xlfn.NORM.S.INV(RAND())</f>
        <v>-0.75672787421649068</v>
      </c>
      <c r="AD1002" s="24">
        <f ca="1">SQRT(Inputs!$B$38)*H1002+SQRT(1-Inputs!$B$38)*_xlfn.NORM.S.INV(RAND())</f>
        <v>-9.4540683617516108E-3</v>
      </c>
      <c r="AE1002" s="24">
        <f ca="1">SQRT(Inputs!$B$38)*I1002+SQRT(1-Inputs!$B$38)*_xlfn.NORM.S.INV(RAND())</f>
        <v>0.32646672044832048</v>
      </c>
      <c r="AF1002" s="24">
        <f ca="1">SQRT(Inputs!$B$38)*J1002+SQRT(1-Inputs!$B$38)*_xlfn.NORM.S.INV(RAND())</f>
        <v>1.3865768547149393</v>
      </c>
      <c r="AG1002" s="24">
        <f ca="1">SQRT(Inputs!$B$38)*K1002+SQRT(1-Inputs!$B$38)*_xlfn.NORM.S.INV(RAND())</f>
        <v>-0.83201535484658518</v>
      </c>
      <c r="AH1002" s="24">
        <f ca="1">SQRT(Inputs!$B$38)*L1002+SQRT(1-Inputs!$B$38)*_xlfn.NORM.S.INV(RAND())</f>
        <v>-0.44391533031911157</v>
      </c>
      <c r="AI1002" s="24">
        <f ca="1">SQRT(Inputs!$B$38)*M1002+SQRT(1-Inputs!$B$38)*_xlfn.NORM.S.INV(RAND())</f>
        <v>-2.6681178407526207E-2</v>
      </c>
      <c r="AJ1002" s="24">
        <f ca="1">SQRT(Inputs!$B$38)*C1002+SQRT(1-Inputs!$B$38)*_xlfn.NORM.S.INV(RAND())</f>
        <v>-1.7273509283937516</v>
      </c>
      <c r="AK1002" s="24">
        <f ca="1">SQRT(Inputs!$B$38)*D1002+SQRT(1-Inputs!$B$38)*_xlfn.NORM.S.INV(RAND())</f>
        <v>0.63138546523215577</v>
      </c>
      <c r="AL1002" s="24">
        <f ca="1">SQRT(Inputs!$B$38)*E1002+SQRT(1-Inputs!$B$38)*_xlfn.NORM.S.INV(RAND())</f>
        <v>1.6352832954023575</v>
      </c>
      <c r="AM1002" s="24">
        <f ca="1">SQRT(Inputs!$B$38)*F1002+SQRT(1-Inputs!$B$38)*_xlfn.NORM.S.INV(RAND())</f>
        <v>0.25643899937631576</v>
      </c>
      <c r="AN1002" s="24">
        <f ca="1">SQRT(Inputs!$B$38)*G1002+SQRT(1-Inputs!$B$38)*_xlfn.NORM.S.INV(RAND())</f>
        <v>-0.38006731972029317</v>
      </c>
      <c r="AO1002" s="24">
        <f ca="1">SQRT(Inputs!$B$38)*H1002+SQRT(1-Inputs!$B$38)*_xlfn.NORM.S.INV(RAND())</f>
        <v>1.4414675565718289</v>
      </c>
      <c r="AP1002" s="24">
        <f ca="1">SQRT(Inputs!$B$38)*I1002+SQRT(1-Inputs!$B$38)*_xlfn.NORM.S.INV(RAND())</f>
        <v>-0.25450611540586776</v>
      </c>
      <c r="AQ1002" s="24">
        <f ca="1">SQRT(Inputs!$B$38)*J1002+SQRT(1-Inputs!$B$38)*_xlfn.NORM.S.INV(RAND())</f>
        <v>1.0379780692686433</v>
      </c>
      <c r="AR1002" s="24">
        <f ca="1">SQRT(Inputs!$B$38)*K1002+SQRT(1-Inputs!$B$38)*_xlfn.NORM.S.INV(RAND())</f>
        <v>-7.6154133190555418E-2</v>
      </c>
      <c r="AS1002" s="24">
        <f ca="1">SQRT(Inputs!$B$38)*L1002+SQRT(1-Inputs!$B$38)*_xlfn.NORM.S.INV(RAND())</f>
        <v>-0.59925561286201989</v>
      </c>
      <c r="AT1002" s="24">
        <f ca="1">SQRT(Inputs!$B$38)*M1002+SQRT(1-Inputs!$B$38)*_xlfn.NORM.S.INV(RAND())</f>
        <v>0.60240404362502487</v>
      </c>
      <c r="AU1002" s="15">
        <f ca="1">Inputs!$B$6*EXP($B$8-0.5*C$5^2+C$5*N1002)</f>
        <v>4215.810665201685</v>
      </c>
      <c r="AV1002" s="15">
        <f t="shared" ca="1" si="547"/>
        <v>4925.4063863001929</v>
      </c>
      <c r="AW1002" s="15">
        <f t="shared" ca="1" si="548"/>
        <v>6751.2255311967747</v>
      </c>
      <c r="AX1002" s="15">
        <f t="shared" ca="1" si="549"/>
        <v>9334.5699025922913</v>
      </c>
      <c r="AY1002" s="15">
        <f t="shared" ca="1" si="550"/>
        <v>9531.3763102019202</v>
      </c>
      <c r="AZ1002" s="15">
        <f t="shared" ca="1" si="551"/>
        <v>13538.965010444528</v>
      </c>
      <c r="BA1002" s="15">
        <f t="shared" ca="1" si="552"/>
        <v>14766.840432900068</v>
      </c>
      <c r="BB1002" s="15">
        <f t="shared" ca="1" si="553"/>
        <v>18666.814196879506</v>
      </c>
      <c r="BC1002" s="15">
        <f t="shared" ca="1" si="554"/>
        <v>20666.635064301699</v>
      </c>
      <c r="BD1002" s="15">
        <f t="shared" ca="1" si="555"/>
        <v>19353.083882011477</v>
      </c>
      <c r="BE1002" s="15">
        <f t="shared" ca="1" si="556"/>
        <v>23645.430957045341</v>
      </c>
      <c r="BF1002" s="15">
        <f ca="1">Inputs!$B$13*EXP($B$9-0.5*C$6^2+C$6*Y1002)</f>
        <v>12300.76148349046</v>
      </c>
      <c r="BG1002" s="15">
        <f t="shared" ca="1" si="557"/>
        <v>19577.209634054914</v>
      </c>
      <c r="BH1002" s="15">
        <f t="shared" ca="1" si="558"/>
        <v>25618.526600063087</v>
      </c>
      <c r="BI1002" s="15">
        <f t="shared" ca="1" si="559"/>
        <v>39403.810984047705</v>
      </c>
      <c r="BJ1002" s="15">
        <f t="shared" ca="1" si="560"/>
        <v>43314.493366353468</v>
      </c>
      <c r="BK1002" s="15">
        <f t="shared" ca="1" si="561"/>
        <v>53091.952472882331</v>
      </c>
      <c r="BL1002" s="15">
        <f t="shared" ca="1" si="562"/>
        <v>68035.416099054113</v>
      </c>
      <c r="BM1002" s="15">
        <f t="shared" ca="1" si="563"/>
        <v>99350.689626504478</v>
      </c>
      <c r="BN1002" s="15">
        <f t="shared" ca="1" si="564"/>
        <v>110593.68430881639</v>
      </c>
      <c r="BO1002" s="15">
        <f t="shared" ca="1" si="565"/>
        <v>129230.66875133636</v>
      </c>
      <c r="BP1002" s="15">
        <f t="shared" ca="1" si="566"/>
        <v>158578.65138528924</v>
      </c>
      <c r="BQ1002" s="15">
        <f ca="1">Inputs!$B$20*EXP($B$10-0.5*C$7^2+C$7*AJ1002)</f>
        <v>2324.5162103726379</v>
      </c>
      <c r="BR1002" s="15">
        <f t="shared" ca="1" si="567"/>
        <v>3854.3749649620668</v>
      </c>
      <c r="BS1002" s="15">
        <f t="shared" ca="1" si="568"/>
        <v>8442.1268398097309</v>
      </c>
      <c r="BT1002" s="15">
        <f t="shared" ca="1" si="569"/>
        <v>12449.835843198147</v>
      </c>
      <c r="BU1002" s="15">
        <f t="shared" ca="1" si="570"/>
        <v>15737.996457566138</v>
      </c>
      <c r="BV1002" s="15">
        <f t="shared" ca="1" si="571"/>
        <v>30297.609986904499</v>
      </c>
      <c r="BW1002" s="15">
        <f t="shared" ca="1" si="572"/>
        <v>40061.47521566943</v>
      </c>
      <c r="BX1002" s="15">
        <f t="shared" ca="1" si="573"/>
        <v>68993.894603554931</v>
      </c>
      <c r="BY1002" s="15">
        <f t="shared" ca="1" si="574"/>
        <v>95273.845016864376</v>
      </c>
      <c r="BZ1002" s="15">
        <f t="shared" ca="1" si="575"/>
        <v>119737.81634062283</v>
      </c>
      <c r="CA1002" s="15">
        <f t="shared" ca="1" si="576"/>
        <v>187199.22572243289</v>
      </c>
      <c r="CB1002" s="15">
        <f ca="1">(AU1002*DCF!C$10-DCF!C$5*MAX(AU1002*DCF!C$10,0)-MAX(AU1002-Inputs!$B$6,0)/Inputs!$B$10)*DCF!C$6</f>
        <v>1048.3964736578703</v>
      </c>
      <c r="CC1002" s="15">
        <f ca="1">(AV1002*DCF!D$10-DCF!D$5*MAX(AV1002*DCF!D$10,0)-MAX(AV1002-AU1002,0)/Inputs!$B$10)*DCF!D$6</f>
        <v>1027.5180929771705</v>
      </c>
      <c r="CD1002" s="15">
        <f ca="1">(AW1002*DCF!E$10-DCF!E$5*MAX(AW1002*DCF!E$10,0)-MAX(AW1002-AV1002,0)/Inputs!$B$10)*DCF!E$6</f>
        <v>1147.5004230238073</v>
      </c>
      <c r="CE1002" s="15">
        <f ca="1">(AX1002*DCF!F$10-DCF!F$5*MAX(AX1002*DCF!F$10,0)-MAX(AX1002-AW1002,0)/Inputs!$B$10)*DCF!F$6</f>
        <v>1500.1918183195905</v>
      </c>
      <c r="CF1002" s="15">
        <f ca="1">(AY1002*DCF!G$10-DCF!G$5*MAX(AY1002*DCF!G$10,0)-MAX(AY1002-AX1002,0)/Inputs!$B$10)*DCF!G$6</f>
        <v>1926.0137381564143</v>
      </c>
      <c r="CG1002" s="15">
        <f ca="1">(AZ1002*DCF!H$10-DCF!H$5*MAX(AZ1002*DCF!H$10,0)-MAX(AZ1002-AY1002,0)/Inputs!$B$10)*DCF!H$6</f>
        <v>1916.9805487774565</v>
      </c>
      <c r="CH1002" s="15">
        <f ca="1">(BA1002*DCF!I$10-DCF!I$5*MAX(BA1002*DCF!I$10,0)-MAX(BA1002-AZ1002,0)/Inputs!$B$10)*DCF!I$6</f>
        <v>2495.9484609593387</v>
      </c>
      <c r="CI1002" s="15">
        <f ca="1">(BB1002*DCF!J$10-DCF!J$5*MAX(BB1002*DCF!J$10,0)-MAX(BB1002-BA1002,0)/Inputs!$B$10)*DCF!J$6</f>
        <v>2612.2918717260736</v>
      </c>
      <c r="CJ1002" s="15">
        <f ca="1">(BC1002*DCF!K$10-DCF!K$5*MAX(BC1002*DCF!K$10,0)-MAX(BC1002-BB1002,0)/Inputs!$B$10)*DCF!K$6</f>
        <v>3047.0518587128731</v>
      </c>
      <c r="CK1002" s="15">
        <f ca="1">(BD1002*DCF!L$10-DCF!L$5*MAX(BD1002*DCF!L$10,0)-MAX(BD1002-BC1002,0)/Inputs!$B$10)*DCF!L$6</f>
        <v>2918.8130670195474</v>
      </c>
      <c r="CL1002" s="15">
        <f ca="1">(BE1002*DCF!M$10-DCF!M$5*MAX(BE1002*DCF!M$10,0)-MAX(BE1002-BD1002,0)/Inputs!$B$10)*DCF!M$6</f>
        <v>2823.9094177008515</v>
      </c>
      <c r="CM1002" s="15">
        <f ca="1">(BF1002*DCF!C$28-DCF!C$5*MAX(BF1002*DCF!C$28,0)-MAX(BF1002-Inputs!$B$13,0)/Inputs!$B$17)*DCF!C$6</f>
        <v>3543.0813690908676</v>
      </c>
      <c r="CN1002" s="15">
        <f ca="1">(BG1002*DCF!D$28-DCF!D$5*MAX(BG1002*DCF!D$28,0)-MAX(BG1002-BF1002,0)/Inputs!$B$17)*DCF!D$6</f>
        <v>4213.5397493587107</v>
      </c>
      <c r="CO1002" s="15">
        <f ca="1">(BH1002*DCF!E$28-DCF!E$5*MAX(BH1002*DCF!E$28,0)-MAX(BH1002-BG1002,0)/Inputs!$B$17)*DCF!E$6</f>
        <v>6064.9624913953758</v>
      </c>
      <c r="CP1002" s="15">
        <f ca="1">(BI1002*DCF!F$28-DCF!F$5*MAX(BI1002*DCF!F$28,0)-MAX(BI1002-BH1002,0)/Inputs!$B$17)*DCF!F$6</f>
        <v>8187.267836657089</v>
      </c>
      <c r="CQ1002" s="15">
        <f ca="1">(BJ1002*DCF!G$28-DCF!G$5*MAX(BJ1002*DCF!G$28,0)-MAX(BJ1002-BI1002,0)/Inputs!$B$17)*DCF!G$6</f>
        <v>10580.535786135548</v>
      </c>
      <c r="CR1002" s="15">
        <f ca="1">(BK1002*DCF!H$28-DCF!H$5*MAX(BK1002*DCF!H$28,0)-MAX(BK1002-BJ1002,0)/Inputs!$B$17)*DCF!H$6</f>
        <v>11611.082840690327</v>
      </c>
      <c r="CS1002" s="15">
        <f ca="1">(BL1002*DCF!I$28-DCF!I$5*MAX(BL1002*DCF!I$28,0)-MAX(BL1002-BK1002,0)/Inputs!$B$17)*DCF!I$6</f>
        <v>13853.889570390933</v>
      </c>
      <c r="CT1002" s="15">
        <f ca="1">(BM1002*DCF!J$28-DCF!J$5*MAX(BM1002*DCF!J$28,0)-MAX(BM1002-BL1002,0)/Inputs!$B$17)*DCF!J$6</f>
        <v>18011.302065253782</v>
      </c>
      <c r="CU1002" s="15">
        <f ca="1">(BN1002*DCF!K$28-DCF!K$5*MAX(BN1002*DCF!K$28,0)-MAX(BN1002-BM1002,0)/Inputs!$B$17)*DCF!K$6</f>
        <v>21978.41470891624</v>
      </c>
      <c r="CV1002" s="15">
        <f ca="1">(BO1002*DCF!L$28-DCF!L$5*MAX(BO1002*DCF!L$28,0)-MAX(BO1002-BN1002,0)/Inputs!$B$17)*DCF!L$6</f>
        <v>23675.425084714589</v>
      </c>
      <c r="CW1002" s="15">
        <f ca="1">(BP1002*DCF!M$28-DCF!M$5*MAX(BP1002*DCF!M$28,0)-MAX(BP1002-BO1002,0)/Inputs!$B$17)*DCF!M$6</f>
        <v>26768.976189328874</v>
      </c>
      <c r="CX1002" s="15">
        <f ca="1">(BQ1002*DCF!C$46-DCF!C$5*MAX(BQ1002*DCF!C$46,0)-MAX(BQ1002-Inputs!$B$20,0)/Inputs!$B$24)*DCF!C$6</f>
        <v>-536.83977144864616</v>
      </c>
      <c r="CY1002" s="15">
        <f ca="1">(BR1002*DCF!D$46-DCF!D$5*MAX(BR1002*DCF!D$46,0)-MAX(BR1002-BQ1002,0)/Inputs!$B$24)*DCF!D$6</f>
        <v>-1310.6299529355879</v>
      </c>
      <c r="CZ1002" s="15">
        <f ca="1">(BS1002*DCF!E$46-DCF!E$5*MAX(BS1002*DCF!E$46,0)-MAX(BS1002-BR1002,0)/Inputs!$B$24)*DCF!E$6</f>
        <v>-2806.6616879066128</v>
      </c>
      <c r="DA1002" s="15">
        <f ca="1">(BT1002*DCF!F$46-DCF!F$5*MAX(BT1002*DCF!F$46,0)-MAX(BT1002-BS1002,0)/Inputs!$B$24)*DCF!F$6</f>
        <v>-2366.0093014482582</v>
      </c>
      <c r="DB1002" s="15">
        <f ca="1">(BU1002*DCF!G$46-DCF!G$5*MAX(BU1002*DCF!G$46,0)-MAX(BU1002-BT1002,0)/Inputs!$B$24)*DCF!G$6</f>
        <v>-1635.4673709004487</v>
      </c>
      <c r="DC1002" s="15">
        <f ca="1">(BV1002*DCF!H$46-DCF!H$5*MAX(BV1002*DCF!H$46,0)-MAX(BV1002-BU1002,0)/Inputs!$B$24)*DCF!H$6</f>
        <v>-4524.3106960097302</v>
      </c>
      <c r="DD1002" s="15">
        <f ca="1">(BW1002*DCF!I$46-DCF!I$5*MAX(BW1002*DCF!I$46,0)-MAX(BW1002-BV1002,0)/Inputs!$B$24)*DCF!I$6</f>
        <v>-1877.5926899211868</v>
      </c>
      <c r="DE1002" s="15">
        <f ca="1">(BX1002*DCF!J$46-DCF!J$5*MAX(BX1002*DCF!J$46,0)-MAX(BX1002-BW1002,0)/Inputs!$B$24)*DCF!J$6</f>
        <v>-4778.3019012615232</v>
      </c>
      <c r="DF1002" s="15">
        <f ca="1">(BY1002*DCF!K$46-DCF!K$5*MAX(BY1002*DCF!K$46,0)-MAX(BY1002-BX1002,0)/Inputs!$B$24)*DCF!K$6</f>
        <v>-995.52813195315343</v>
      </c>
      <c r="DG1002" s="15">
        <f ca="1">(BZ1002*DCF!L$46-DCF!L$5*MAX(BZ1002*DCF!L$46,0)-MAX(BZ1002-BY1002,0)/Inputs!$B$24)*DCF!L$6</f>
        <v>2740.6440353153289</v>
      </c>
      <c r="DH1002" s="15">
        <f ca="1">(CA1002*DCF!M$46-DCF!M$5*MAX(CA1002*DCF!M$46,0)-MAX(CA1002-BZ1002,0)/Inputs!$B$24)*DCF!M$6</f>
        <v>572.45864380426406</v>
      </c>
      <c r="DI1002" s="15">
        <f ca="1">SUM(CB1002:CL1002)+BE1002*DCF!M$10*(1+Inputs!$B$30)*(1-Inputs!$B$33)*(1-Inputs!$B$30/Inputs!$B$31)/(Inputs!$B$29-Inputs!$B$30)*DCF!M$6</f>
        <v>88270.162802942577</v>
      </c>
      <c r="DJ1002" s="15">
        <f ca="1">SUM(CM1002:CW1002)+BP1002*DCF!M$28*(1+Inputs!$B$30)*(1-Inputs!$B$33)*(1-Inputs!$B$30/Inputs!$B$31)/(Inputs!$B$29-Inputs!$B$30)*DCF!M$6</f>
        <v>736923.78941304481</v>
      </c>
      <c r="DK1002" s="15">
        <f ca="1">SUM(CX1002:DH1002)+CA1002*DCF!M$46*(1+Inputs!$B$30)*(1-Inputs!$B$33)*(1-Inputs!$B$30/Inputs!$B$31)/(Inputs!$B$29-Inputs!$B$30)*DCF!M$6</f>
        <v>271913.93930812331</v>
      </c>
      <c r="DM1002" s="15">
        <f ca="1">DI1002+DJ1002+DK1002+Inputs!$B$34+Inputs!$B$36-Inputs!$B$35</f>
        <v>1173958.8915241107</v>
      </c>
    </row>
    <row r="1003" spans="1:117" x14ac:dyDescent="0.75">
      <c r="A1003" s="11">
        <v>990</v>
      </c>
      <c r="C1003" s="24">
        <f t="shared" ca="1" si="578"/>
        <v>0.38374761237072008</v>
      </c>
      <c r="D1003" s="24">
        <f t="shared" ca="1" si="578"/>
        <v>0.60172983417706782</v>
      </c>
      <c r="E1003" s="24">
        <f t="shared" ca="1" si="578"/>
        <v>-0.66028722441706567</v>
      </c>
      <c r="F1003" s="24">
        <f t="shared" ca="1" si="578"/>
        <v>-0.31525532696839104</v>
      </c>
      <c r="G1003" s="24">
        <f t="shared" ca="1" si="578"/>
        <v>-0.78362357215007949</v>
      </c>
      <c r="H1003" s="24">
        <f t="shared" ca="1" si="578"/>
        <v>-1.5107738994000208E-2</v>
      </c>
      <c r="I1003" s="24">
        <f t="shared" ca="1" si="578"/>
        <v>1.1124028795298504</v>
      </c>
      <c r="J1003" s="24">
        <f t="shared" ca="1" si="578"/>
        <v>0.28591510484087646</v>
      </c>
      <c r="K1003" s="24">
        <f t="shared" ca="1" si="578"/>
        <v>-7.3085873528318412E-2</v>
      </c>
      <c r="L1003" s="24">
        <f t="shared" ca="1" si="578"/>
        <v>1.0264159533599755</v>
      </c>
      <c r="M1003" s="24">
        <f t="shared" ca="1" si="578"/>
        <v>-0.85751283505320419</v>
      </c>
      <c r="N1003" s="24">
        <f ca="1">SQRT(Inputs!$B$38)*C1003+SQRT(1-Inputs!$B$38)*_xlfn.NORM.S.INV(RAND())</f>
        <v>0.16818757832737119</v>
      </c>
      <c r="O1003" s="24">
        <f ca="1">SQRT(Inputs!$B$38)*D1003+SQRT(1-Inputs!$B$38)*_xlfn.NORM.S.INV(RAND())</f>
        <v>-0.81063863558434157</v>
      </c>
      <c r="P1003" s="24">
        <f ca="1">SQRT(Inputs!$B$38)*E1003+SQRT(1-Inputs!$B$38)*_xlfn.NORM.S.INV(RAND())</f>
        <v>-0.69558390296248374</v>
      </c>
      <c r="Q1003" s="24">
        <f ca="1">SQRT(Inputs!$B$38)*F1003+SQRT(1-Inputs!$B$38)*_xlfn.NORM.S.INV(RAND())</f>
        <v>-1.940029496662689</v>
      </c>
      <c r="R1003" s="24">
        <f ca="1">SQRT(Inputs!$B$38)*G1003+SQRT(1-Inputs!$B$38)*_xlfn.NORM.S.INV(RAND())</f>
        <v>-0.93757846999007444</v>
      </c>
      <c r="S1003" s="24">
        <f ca="1">SQRT(Inputs!$B$38)*H1003+SQRT(1-Inputs!$B$38)*_xlfn.NORM.S.INV(RAND())</f>
        <v>1.0666914470909055</v>
      </c>
      <c r="T1003" s="24">
        <f ca="1">SQRT(Inputs!$B$38)*I1003+SQRT(1-Inputs!$B$38)*_xlfn.NORM.S.INV(RAND())</f>
        <v>0.11129382691181861</v>
      </c>
      <c r="U1003" s="24">
        <f ca="1">SQRT(Inputs!$B$38)*J1003+SQRT(1-Inputs!$B$38)*_xlfn.NORM.S.INV(RAND())</f>
        <v>0.21180898294224487</v>
      </c>
      <c r="V1003" s="24">
        <f ca="1">SQRT(Inputs!$B$38)*K1003+SQRT(1-Inputs!$B$38)*_xlfn.NORM.S.INV(RAND())</f>
        <v>1.4644645379721282</v>
      </c>
      <c r="W1003" s="24">
        <f ca="1">SQRT(Inputs!$B$38)*L1003+SQRT(1-Inputs!$B$38)*_xlfn.NORM.S.INV(RAND())</f>
        <v>2.6462406824046916</v>
      </c>
      <c r="X1003" s="24">
        <f ca="1">SQRT(Inputs!$B$38)*M1003+SQRT(1-Inputs!$B$38)*_xlfn.NORM.S.INV(RAND())</f>
        <v>0.56580878128984757</v>
      </c>
      <c r="Y1003" s="24">
        <f ca="1">SQRT(Inputs!$B$38)*C1003+SQRT(1-Inputs!$B$38)*_xlfn.NORM.S.INV(RAND())</f>
        <v>-0.43713874625283416</v>
      </c>
      <c r="Z1003" s="24">
        <f ca="1">SQRT(Inputs!$B$38)*D1003+SQRT(1-Inputs!$B$38)*_xlfn.NORM.S.INV(RAND())</f>
        <v>0.3696650673354136</v>
      </c>
      <c r="AA1003" s="24">
        <f ca="1">SQRT(Inputs!$B$38)*E1003+SQRT(1-Inputs!$B$38)*_xlfn.NORM.S.INV(RAND())</f>
        <v>1.039010347363186</v>
      </c>
      <c r="AB1003" s="24">
        <f ca="1">SQRT(Inputs!$B$38)*F1003+SQRT(1-Inputs!$B$38)*_xlfn.NORM.S.INV(RAND())</f>
        <v>-9.9030094407473915E-2</v>
      </c>
      <c r="AC1003" s="24">
        <f ca="1">SQRT(Inputs!$B$38)*G1003+SQRT(1-Inputs!$B$38)*_xlfn.NORM.S.INV(RAND())</f>
        <v>-8.3032766757005494E-2</v>
      </c>
      <c r="AD1003" s="24">
        <f ca="1">SQRT(Inputs!$B$38)*H1003+SQRT(1-Inputs!$B$38)*_xlfn.NORM.S.INV(RAND())</f>
        <v>0.36140861320324658</v>
      </c>
      <c r="AE1003" s="24">
        <f ca="1">SQRT(Inputs!$B$38)*I1003+SQRT(1-Inputs!$B$38)*_xlfn.NORM.S.INV(RAND())</f>
        <v>0.91300796828529895</v>
      </c>
      <c r="AF1003" s="24">
        <f ca="1">SQRT(Inputs!$B$38)*J1003+SQRT(1-Inputs!$B$38)*_xlfn.NORM.S.INV(RAND())</f>
        <v>1.1311697784981294</v>
      </c>
      <c r="AG1003" s="24">
        <f ca="1">SQRT(Inputs!$B$38)*K1003+SQRT(1-Inputs!$B$38)*_xlfn.NORM.S.INV(RAND())</f>
        <v>6.802012125141188E-2</v>
      </c>
      <c r="AH1003" s="24">
        <f ca="1">SQRT(Inputs!$B$38)*L1003+SQRT(1-Inputs!$B$38)*_xlfn.NORM.S.INV(RAND())</f>
        <v>0.94411336824309777</v>
      </c>
      <c r="AI1003" s="24">
        <f ca="1">SQRT(Inputs!$B$38)*M1003+SQRT(1-Inputs!$B$38)*_xlfn.NORM.S.INV(RAND())</f>
        <v>-0.8768859799687202</v>
      </c>
      <c r="AJ1003" s="24">
        <f ca="1">SQRT(Inputs!$B$38)*C1003+SQRT(1-Inputs!$B$38)*_xlfn.NORM.S.INV(RAND())</f>
        <v>-0.59316594336492057</v>
      </c>
      <c r="AK1003" s="24">
        <f ca="1">SQRT(Inputs!$B$38)*D1003+SQRT(1-Inputs!$B$38)*_xlfn.NORM.S.INV(RAND())</f>
        <v>2.8424036562205712E-2</v>
      </c>
      <c r="AL1003" s="24">
        <f ca="1">SQRT(Inputs!$B$38)*E1003+SQRT(1-Inputs!$B$38)*_xlfn.NORM.S.INV(RAND())</f>
        <v>1.3508171580441037</v>
      </c>
      <c r="AM1003" s="24">
        <f ca="1">SQRT(Inputs!$B$38)*F1003+SQRT(1-Inputs!$B$38)*_xlfn.NORM.S.INV(RAND())</f>
        <v>0.1418410441722727</v>
      </c>
      <c r="AN1003" s="24">
        <f ca="1">SQRT(Inputs!$B$38)*G1003+SQRT(1-Inputs!$B$38)*_xlfn.NORM.S.INV(RAND())</f>
        <v>-1.1092552362754893</v>
      </c>
      <c r="AO1003" s="24">
        <f ca="1">SQRT(Inputs!$B$38)*H1003+SQRT(1-Inputs!$B$38)*_xlfn.NORM.S.INV(RAND())</f>
        <v>1.216520518066122</v>
      </c>
      <c r="AP1003" s="24">
        <f ca="1">SQRT(Inputs!$B$38)*I1003+SQRT(1-Inputs!$B$38)*_xlfn.NORM.S.INV(RAND())</f>
        <v>1.0414772245888815</v>
      </c>
      <c r="AQ1003" s="24">
        <f ca="1">SQRT(Inputs!$B$38)*J1003+SQRT(1-Inputs!$B$38)*_xlfn.NORM.S.INV(RAND())</f>
        <v>-0.37938858486481308</v>
      </c>
      <c r="AR1003" s="24">
        <f ca="1">SQRT(Inputs!$B$38)*K1003+SQRT(1-Inputs!$B$38)*_xlfn.NORM.S.INV(RAND())</f>
        <v>-0.44840282568153422</v>
      </c>
      <c r="AS1003" s="24">
        <f ca="1">SQRT(Inputs!$B$38)*L1003+SQRT(1-Inputs!$B$38)*_xlfn.NORM.S.INV(RAND())</f>
        <v>0.66819096798919442</v>
      </c>
      <c r="AT1003" s="24">
        <f ca="1">SQRT(Inputs!$B$38)*M1003+SQRT(1-Inputs!$B$38)*_xlfn.NORM.S.INV(RAND())</f>
        <v>-0.75841536169764068</v>
      </c>
      <c r="AU1003" s="15">
        <f ca="1">Inputs!$B$6*EXP($B$8-0.5*C$5^2+C$5*N1003)</f>
        <v>5099.1924177881083</v>
      </c>
      <c r="AV1003" s="15">
        <f t="shared" ca="1" si="547"/>
        <v>5509.5074988205915</v>
      </c>
      <c r="AW1003" s="15">
        <f t="shared" ca="1" si="548"/>
        <v>6116.2532360598798</v>
      </c>
      <c r="AX1003" s="15">
        <f t="shared" ca="1" si="549"/>
        <v>5860.0853090034307</v>
      </c>
      <c r="AY1003" s="15">
        <f t="shared" ca="1" si="550"/>
        <v>6418.8480779640513</v>
      </c>
      <c r="AZ1003" s="15">
        <f t="shared" ca="1" si="551"/>
        <v>8828.9055736604168</v>
      </c>
      <c r="BA1003" s="15">
        <f t="shared" ca="1" si="552"/>
        <v>10930.907225776904</v>
      </c>
      <c r="BB1003" s="15">
        <f t="shared" ca="1" si="553"/>
        <v>13669.792537886113</v>
      </c>
      <c r="BC1003" s="15">
        <f t="shared" ca="1" si="554"/>
        <v>19284.200824736839</v>
      </c>
      <c r="BD1003" s="15">
        <f t="shared" ca="1" si="555"/>
        <v>30259.682169179836</v>
      </c>
      <c r="BE1003" s="15">
        <f t="shared" ca="1" si="556"/>
        <v>39040.302991789285</v>
      </c>
      <c r="BF1003" s="15">
        <f ca="1">Inputs!$B$13*EXP($B$9-0.5*C$6^2+C$6*Y1003)</f>
        <v>12682.86925520674</v>
      </c>
      <c r="BG1003" s="15">
        <f t="shared" ca="1" si="557"/>
        <v>16523.236175761045</v>
      </c>
      <c r="BH1003" s="15">
        <f t="shared" ca="1" si="558"/>
        <v>23985.117361520974</v>
      </c>
      <c r="BI1003" s="15">
        <f t="shared" ca="1" si="559"/>
        <v>28917.239422434264</v>
      </c>
      <c r="BJ1003" s="15">
        <f t="shared" ca="1" si="560"/>
        <v>35028.879122499005</v>
      </c>
      <c r="BK1003" s="15">
        <f t="shared" ca="1" si="561"/>
        <v>45159.531914495674</v>
      </c>
      <c r="BL1003" s="15">
        <f t="shared" ca="1" si="562"/>
        <v>62440.571343058509</v>
      </c>
      <c r="BM1003" s="15">
        <f t="shared" ca="1" si="563"/>
        <v>88333.034837262283</v>
      </c>
      <c r="BN1003" s="15">
        <f t="shared" ca="1" si="564"/>
        <v>109527.73036631732</v>
      </c>
      <c r="BO1003" s="15">
        <f t="shared" ca="1" si="565"/>
        <v>150393.99699321418</v>
      </c>
      <c r="BP1003" s="15">
        <f t="shared" ca="1" si="566"/>
        <v>167600.82789715042</v>
      </c>
      <c r="BQ1003" s="15">
        <f ca="1">Inputs!$B$20*EXP($B$10-0.5*C$7^2+C$7*AJ1003)</f>
        <v>3475.6715610092679</v>
      </c>
      <c r="BR1003" s="15">
        <f t="shared" ca="1" si="567"/>
        <v>4758.8028747036542</v>
      </c>
      <c r="BS1003" s="15">
        <f t="shared" ca="1" si="568"/>
        <v>9605.3674534162437</v>
      </c>
      <c r="BT1003" s="15">
        <f t="shared" ca="1" si="569"/>
        <v>13745.788399739868</v>
      </c>
      <c r="BU1003" s="15">
        <f t="shared" ca="1" si="570"/>
        <v>14565.584035755488</v>
      </c>
      <c r="BV1003" s="15">
        <f t="shared" ca="1" si="571"/>
        <v>26654.876899388175</v>
      </c>
      <c r="BW1003" s="15">
        <f t="shared" ca="1" si="572"/>
        <v>46368.128889370018</v>
      </c>
      <c r="BX1003" s="15">
        <f t="shared" ca="1" si="573"/>
        <v>60103.607315832756</v>
      </c>
      <c r="BY1003" s="15">
        <f t="shared" ca="1" si="574"/>
        <v>77291.716651144437</v>
      </c>
      <c r="BZ1003" s="15">
        <f t="shared" ca="1" si="575"/>
        <v>122625.56232671016</v>
      </c>
      <c r="CA1003" s="15">
        <f t="shared" ca="1" si="576"/>
        <v>150533.51645341545</v>
      </c>
      <c r="CB1003" s="15">
        <f ca="1">(AU1003*DCF!C$10-DCF!C$5*MAX(AU1003*DCF!C$10,0)-MAX(AU1003-Inputs!$B$6,0)/Inputs!$B$10)*DCF!C$6</f>
        <v>1042.0978043072387</v>
      </c>
      <c r="CC1003" s="15">
        <f ca="1">(AV1003*DCF!D$10-DCF!D$5*MAX(AV1003*DCF!D$10,0)-MAX(AV1003-AU1003,0)/Inputs!$B$10)*DCF!D$6</f>
        <v>1242.8605333481928</v>
      </c>
      <c r="CD1003" s="15">
        <f ca="1">(AW1003*DCF!E$10-DCF!E$5*MAX(AW1003*DCF!E$10,0)-MAX(AW1003-AV1003,0)/Inputs!$B$10)*DCF!E$6</f>
        <v>1275.4812432640197</v>
      </c>
      <c r="CE1003" s="15">
        <f ca="1">(AX1003*DCF!F$10-DCF!F$5*MAX(AX1003*DCF!F$10,0)-MAX(AX1003-AW1003,0)/Inputs!$B$10)*DCF!F$6</f>
        <v>1279.2472838357635</v>
      </c>
      <c r="CF1003" s="15">
        <f ca="1">(AY1003*DCF!G$10-DCF!G$5*MAX(AY1003*DCF!G$10,0)-MAX(AY1003-AX1003,0)/Inputs!$B$10)*DCF!G$6</f>
        <v>1215.1346250316296</v>
      </c>
      <c r="CG1003" s="15">
        <f ca="1">(AZ1003*DCF!H$10-DCF!H$5*MAX(AZ1003*DCF!H$10,0)-MAX(AZ1003-AY1003,0)/Inputs!$B$10)*DCF!H$6</f>
        <v>1286.1894355861946</v>
      </c>
      <c r="CH1003" s="15">
        <f ca="1">(BA1003*DCF!I$10-DCF!I$5*MAX(BA1003*DCF!I$10,0)-MAX(BA1003-AZ1003,0)/Inputs!$B$10)*DCF!I$6</f>
        <v>1651.876071010548</v>
      </c>
      <c r="CI1003" s="15">
        <f ca="1">(BB1003*DCF!J$10-DCF!J$5*MAX(BB1003*DCF!J$10,0)-MAX(BB1003-BA1003,0)/Inputs!$B$10)*DCF!J$6</f>
        <v>1930.7351820108008</v>
      </c>
      <c r="CJ1003" s="15">
        <f ca="1">(BC1003*DCF!K$10-DCF!K$5*MAX(BC1003*DCF!K$10,0)-MAX(BC1003-BB1003,0)/Inputs!$B$10)*DCF!K$6</f>
        <v>2318.5149335733481</v>
      </c>
      <c r="CK1003" s="15">
        <f ca="1">(BD1003*DCF!L$10-DCF!L$5*MAX(BD1003*DCF!L$10,0)-MAX(BD1003-BC1003,0)/Inputs!$B$10)*DCF!L$6</f>
        <v>3144.4280418656563</v>
      </c>
      <c r="CL1003" s="15">
        <f ca="1">(BE1003*DCF!M$10-DCF!M$5*MAX(BE1003*DCF!M$10,0)-MAX(BE1003-BD1003,0)/Inputs!$B$10)*DCF!M$6</f>
        <v>4460.152723858514</v>
      </c>
      <c r="CM1003" s="15">
        <f ca="1">(BF1003*DCF!C$28-DCF!C$5*MAX(BF1003*DCF!C$28,0)-MAX(BF1003-Inputs!$B$13,0)/Inputs!$B$17)*DCF!C$6</f>
        <v>3571.4515565582078</v>
      </c>
      <c r="CN1003" s="15">
        <f ca="1">(BG1003*DCF!D$28-DCF!D$5*MAX(BG1003*DCF!D$28,0)-MAX(BG1003-BF1003,0)/Inputs!$B$17)*DCF!D$6</f>
        <v>4047.1477990171975</v>
      </c>
      <c r="CO1003" s="15">
        <f ca="1">(BH1003*DCF!E$28-DCF!E$5*MAX(BH1003*DCF!E$28,0)-MAX(BH1003-BG1003,0)/Inputs!$B$17)*DCF!E$6</f>
        <v>5322.3782558751591</v>
      </c>
      <c r="CP1003" s="15">
        <f ca="1">(BI1003*DCF!F$28-DCF!F$5*MAX(BI1003*DCF!F$28,0)-MAX(BI1003-BH1003,0)/Inputs!$B$17)*DCF!F$6</f>
        <v>6952.2980188387046</v>
      </c>
      <c r="CQ1003" s="15">
        <f ca="1">(BJ1003*DCF!G$28-DCF!G$5*MAX(BJ1003*DCF!G$28,0)-MAX(BJ1003-BI1003,0)/Inputs!$B$17)*DCF!G$6</f>
        <v>8060.5910297497658</v>
      </c>
      <c r="CR1003" s="15">
        <f ca="1">(BK1003*DCF!H$28-DCF!H$5*MAX(BK1003*DCF!H$28,0)-MAX(BK1003-BJ1003,0)/Inputs!$B$17)*DCF!H$6</f>
        <v>9594.4313335086736</v>
      </c>
      <c r="CS1003" s="15">
        <f ca="1">(BL1003*DCF!I$28-DCF!I$5*MAX(BL1003*DCF!I$28,0)-MAX(BL1003-BK1003,0)/Inputs!$B$17)*DCF!I$6</f>
        <v>12202.731042689802</v>
      </c>
      <c r="CT1003" s="15">
        <f ca="1">(BM1003*DCF!J$28-DCF!J$5*MAX(BM1003*DCF!J$28,0)-MAX(BM1003-BL1003,0)/Inputs!$B$17)*DCF!J$6</f>
        <v>16272.470713303886</v>
      </c>
      <c r="CU1003" s="15">
        <f ca="1">(BN1003*DCF!K$28-DCF!K$5*MAX(BN1003*DCF!K$28,0)-MAX(BN1003-BM1003,0)/Inputs!$B$17)*DCF!K$6</f>
        <v>20534.352311514849</v>
      </c>
      <c r="CV1003" s="15">
        <f ca="1">(BO1003*DCF!L$28-DCF!L$5*MAX(BO1003*DCF!L$28,0)-MAX(BO1003-BN1003,0)/Inputs!$B$17)*DCF!L$6</f>
        <v>25382.672938385578</v>
      </c>
      <c r="CW1003" s="15">
        <f ca="1">(BP1003*DCF!M$28-DCF!M$5*MAX(BP1003*DCF!M$28,0)-MAX(BP1003-BO1003,0)/Inputs!$B$17)*DCF!M$6</f>
        <v>29735.595435003612</v>
      </c>
      <c r="CX1003" s="15">
        <f ca="1">(BQ1003*DCF!C$46-DCF!C$5*MAX(BQ1003*DCF!C$46,0)-MAX(BQ1003-Inputs!$B$20,0)/Inputs!$B$24)*DCF!C$6</f>
        <v>-929.5645919232802</v>
      </c>
      <c r="CY1003" s="15">
        <f ca="1">(BR1003*DCF!D$46-DCF!D$5*MAX(BR1003*DCF!D$46,0)-MAX(BR1003-BQ1003,0)/Inputs!$B$24)*DCF!D$6</f>
        <v>-1359.7181545907645</v>
      </c>
      <c r="CZ1003" s="15">
        <f ca="1">(BS1003*DCF!E$46-DCF!E$5*MAX(BS1003*DCF!E$46,0)-MAX(BS1003-BR1003,0)/Inputs!$B$24)*DCF!E$6</f>
        <v>-3046.2337586819567</v>
      </c>
      <c r="DA1003" s="15">
        <f ca="1">(BT1003*DCF!F$46-DCF!F$5*MAX(BT1003*DCF!F$46,0)-MAX(BT1003-BS1003,0)/Inputs!$B$24)*DCF!F$6</f>
        <v>-2508.7133740199815</v>
      </c>
      <c r="DB1003" s="15">
        <f ca="1">(BU1003*DCF!G$46-DCF!G$5*MAX(BU1003*DCF!G$46,0)-MAX(BU1003-BT1003,0)/Inputs!$B$24)*DCF!G$6</f>
        <v>-765.72052365425395</v>
      </c>
      <c r="DC1003" s="15">
        <f ca="1">(BV1003*DCF!H$46-DCF!H$5*MAX(BV1003*DCF!H$46,0)-MAX(BV1003-BU1003,0)/Inputs!$B$24)*DCF!H$6</f>
        <v>-3756.6736850475331</v>
      </c>
      <c r="DD1003" s="15">
        <f ca="1">(BW1003*DCF!I$46-DCF!I$5*MAX(BW1003*DCF!I$46,0)-MAX(BW1003-BV1003,0)/Inputs!$B$24)*DCF!I$6</f>
        <v>-4588.0221207474442</v>
      </c>
      <c r="DE1003" s="15">
        <f ca="1">(BX1003*DCF!J$46-DCF!J$5*MAX(BX1003*DCF!J$46,0)-MAX(BX1003-BW1003,0)/Inputs!$B$24)*DCF!J$6</f>
        <v>-1121.2444010445713</v>
      </c>
      <c r="DF1003" s="15">
        <f ca="1">(BY1003*DCF!K$46-DCF!K$5*MAX(BY1003*DCF!K$46,0)-MAX(BY1003-BX1003,0)/Inputs!$B$24)*DCF!K$6</f>
        <v>204.53161051803153</v>
      </c>
      <c r="DG1003" s="15">
        <f ca="1">(BZ1003*DCF!L$46-DCF!L$5*MAX(BZ1003*DCF!L$46,0)-MAX(BZ1003-BY1003,0)/Inputs!$B$24)*DCF!L$6</f>
        <v>-1782.6615855961836</v>
      </c>
      <c r="DH1003" s="15">
        <f ca="1">(CA1003*DCF!M$46-DCF!M$5*MAX(CA1003*DCF!M$46,0)-MAX(CA1003-BZ1003,0)/Inputs!$B$24)*DCF!M$6</f>
        <v>5966.9059660755356</v>
      </c>
      <c r="DI1003" s="15">
        <f ca="1">SUM(CB1003:CL1003)+BE1003*DCF!M$10*(1+Inputs!$B$30)*(1-Inputs!$B$33)*(1-Inputs!$B$30/Inputs!$B$31)/(Inputs!$B$29-Inputs!$B$30)*DCF!M$6</f>
        <v>129496.39735840337</v>
      </c>
      <c r="DJ1003" s="15">
        <f ca="1">SUM(CM1003:CW1003)+BP1003*DCF!M$28*(1+Inputs!$B$30)*(1-Inputs!$B$33)*(1-Inputs!$B$30/Inputs!$B$31)/(Inputs!$B$29-Inputs!$B$30)*DCF!M$6</f>
        <v>763589.88087348174</v>
      </c>
      <c r="DK1003" s="15">
        <f ca="1">SUM(CX1003:DH1003)+CA1003*DCF!M$46*(1+Inputs!$B$30)*(1-Inputs!$B$33)*(1-Inputs!$B$30/Inputs!$B$31)/(Inputs!$B$29-Inputs!$B$30)*DCF!M$6</f>
        <v>219055.53365325084</v>
      </c>
      <c r="DM1003" s="15">
        <f ca="1">DI1003+DJ1003+DK1003+Inputs!$B$34+Inputs!$B$36-Inputs!$B$35</f>
        <v>1188992.8118851359</v>
      </c>
    </row>
    <row r="1004" spans="1:117" x14ac:dyDescent="0.75">
      <c r="A1004" s="11">
        <v>991</v>
      </c>
      <c r="C1004" s="24">
        <f t="shared" ref="C1004:M1013" ca="1" si="579">_xlfn.NORM.S.INV(RAND())</f>
        <v>0.342954409061901</v>
      </c>
      <c r="D1004" s="24">
        <f t="shared" ca="1" si="579"/>
        <v>1.1917150521653139</v>
      </c>
      <c r="E1004" s="24">
        <f t="shared" ca="1" si="579"/>
        <v>-0.36684208403723956</v>
      </c>
      <c r="F1004" s="24">
        <f t="shared" ca="1" si="579"/>
        <v>0.56347268049062682</v>
      </c>
      <c r="G1004" s="24">
        <f t="shared" ca="1" si="579"/>
        <v>0.26185459434937169</v>
      </c>
      <c r="H1004" s="24">
        <f t="shared" ca="1" si="579"/>
        <v>-7.8347550606020916E-2</v>
      </c>
      <c r="I1004" s="24">
        <f t="shared" ca="1" si="579"/>
        <v>-0.90412306042286028</v>
      </c>
      <c r="J1004" s="24">
        <f t="shared" ca="1" si="579"/>
        <v>0.39113941526500984</v>
      </c>
      <c r="K1004" s="24">
        <f t="shared" ca="1" si="579"/>
        <v>0.3330316025352637</v>
      </c>
      <c r="L1004" s="24">
        <f t="shared" ca="1" si="579"/>
        <v>0.98914682203719639</v>
      </c>
      <c r="M1004" s="24">
        <f t="shared" ca="1" si="579"/>
        <v>-1.2096437232751835</v>
      </c>
      <c r="N1004" s="24">
        <f ca="1">SQRT(Inputs!$B$38)*C1004+SQRT(1-Inputs!$B$38)*_xlfn.NORM.S.INV(RAND())</f>
        <v>0.49834368673289686</v>
      </c>
      <c r="O1004" s="24">
        <f ca="1">SQRT(Inputs!$B$38)*D1004+SQRT(1-Inputs!$B$38)*_xlfn.NORM.S.INV(RAND())</f>
        <v>1.6187992070198507</v>
      </c>
      <c r="P1004" s="24">
        <f ca="1">SQRT(Inputs!$B$38)*E1004+SQRT(1-Inputs!$B$38)*_xlfn.NORM.S.INV(RAND())</f>
        <v>5.0889811850335975E-2</v>
      </c>
      <c r="Q1004" s="24">
        <f ca="1">SQRT(Inputs!$B$38)*F1004+SQRT(1-Inputs!$B$38)*_xlfn.NORM.S.INV(RAND())</f>
        <v>1.0997135891110568</v>
      </c>
      <c r="R1004" s="24">
        <f ca="1">SQRT(Inputs!$B$38)*G1004+SQRT(1-Inputs!$B$38)*_xlfn.NORM.S.INV(RAND())</f>
        <v>-1.50210204837977</v>
      </c>
      <c r="S1004" s="24">
        <f ca="1">SQRT(Inputs!$B$38)*H1004+SQRT(1-Inputs!$B$38)*_xlfn.NORM.S.INV(RAND())</f>
        <v>0.50189725579491007</v>
      </c>
      <c r="T1004" s="24">
        <f ca="1">SQRT(Inputs!$B$38)*I1004+SQRT(1-Inputs!$B$38)*_xlfn.NORM.S.INV(RAND())</f>
        <v>0.59244568021684163</v>
      </c>
      <c r="U1004" s="24">
        <f ca="1">SQRT(Inputs!$B$38)*J1004+SQRT(1-Inputs!$B$38)*_xlfn.NORM.S.INV(RAND())</f>
        <v>0.9129426601579671</v>
      </c>
      <c r="V1004" s="24">
        <f ca="1">SQRT(Inputs!$B$38)*K1004+SQRT(1-Inputs!$B$38)*_xlfn.NORM.S.INV(RAND())</f>
        <v>0.92043165843469343</v>
      </c>
      <c r="W1004" s="24">
        <f ca="1">SQRT(Inputs!$B$38)*L1004+SQRT(1-Inputs!$B$38)*_xlfn.NORM.S.INV(RAND())</f>
        <v>1.0003015557283796</v>
      </c>
      <c r="X1004" s="24">
        <f ca="1">SQRT(Inputs!$B$38)*M1004+SQRT(1-Inputs!$B$38)*_xlfn.NORM.S.INV(RAND())</f>
        <v>-0.12938398873228096</v>
      </c>
      <c r="Y1004" s="24">
        <f ca="1">SQRT(Inputs!$B$38)*C1004+SQRT(1-Inputs!$B$38)*_xlfn.NORM.S.INV(RAND())</f>
        <v>-0.3960541149753094</v>
      </c>
      <c r="Z1004" s="24">
        <f ca="1">SQRT(Inputs!$B$38)*D1004+SQRT(1-Inputs!$B$38)*_xlfn.NORM.S.INV(RAND())</f>
        <v>0.90290316582641417</v>
      </c>
      <c r="AA1004" s="24">
        <f ca="1">SQRT(Inputs!$B$38)*E1004+SQRT(1-Inputs!$B$38)*_xlfn.NORM.S.INV(RAND())</f>
        <v>-1.2840740400907411</v>
      </c>
      <c r="AB1004" s="24">
        <f ca="1">SQRT(Inputs!$B$38)*F1004+SQRT(1-Inputs!$B$38)*_xlfn.NORM.S.INV(RAND())</f>
        <v>1.1530384607379716</v>
      </c>
      <c r="AC1004" s="24">
        <f ca="1">SQRT(Inputs!$B$38)*G1004+SQRT(1-Inputs!$B$38)*_xlfn.NORM.S.INV(RAND())</f>
        <v>-0.70890585644844184</v>
      </c>
      <c r="AD1004" s="24">
        <f ca="1">SQRT(Inputs!$B$38)*H1004+SQRT(1-Inputs!$B$38)*_xlfn.NORM.S.INV(RAND())</f>
        <v>0.58480185883059699</v>
      </c>
      <c r="AE1004" s="24">
        <f ca="1">SQRT(Inputs!$B$38)*I1004+SQRT(1-Inputs!$B$38)*_xlfn.NORM.S.INV(RAND())</f>
        <v>0.54291972317136294</v>
      </c>
      <c r="AF1004" s="24">
        <f ca="1">SQRT(Inputs!$B$38)*J1004+SQRT(1-Inputs!$B$38)*_xlfn.NORM.S.INV(RAND())</f>
        <v>1.8032402321028671</v>
      </c>
      <c r="AG1004" s="24">
        <f ca="1">SQRT(Inputs!$B$38)*K1004+SQRT(1-Inputs!$B$38)*_xlfn.NORM.S.INV(RAND())</f>
        <v>0.21310623037041335</v>
      </c>
      <c r="AH1004" s="24">
        <f ca="1">SQRT(Inputs!$B$38)*L1004+SQRT(1-Inputs!$B$38)*_xlfn.NORM.S.INV(RAND())</f>
        <v>-0.79724942687532552</v>
      </c>
      <c r="AI1004" s="24">
        <f ca="1">SQRT(Inputs!$B$38)*M1004+SQRT(1-Inputs!$B$38)*_xlfn.NORM.S.INV(RAND())</f>
        <v>-1.3897660265897729</v>
      </c>
      <c r="AJ1004" s="24">
        <f ca="1">SQRT(Inputs!$B$38)*C1004+SQRT(1-Inputs!$B$38)*_xlfn.NORM.S.INV(RAND())</f>
        <v>-0.40380349643088098</v>
      </c>
      <c r="AK1004" s="24">
        <f ca="1">SQRT(Inputs!$B$38)*D1004+SQRT(1-Inputs!$B$38)*_xlfn.NORM.S.INV(RAND())</f>
        <v>4.8901333484809628E-2</v>
      </c>
      <c r="AL1004" s="24">
        <f ca="1">SQRT(Inputs!$B$38)*E1004+SQRT(1-Inputs!$B$38)*_xlfn.NORM.S.INV(RAND())</f>
        <v>0.38823388772267498</v>
      </c>
      <c r="AM1004" s="24">
        <f ca="1">SQRT(Inputs!$B$38)*F1004+SQRT(1-Inputs!$B$38)*_xlfn.NORM.S.INV(RAND())</f>
        <v>0.709153634699353</v>
      </c>
      <c r="AN1004" s="24">
        <f ca="1">SQRT(Inputs!$B$38)*G1004+SQRT(1-Inputs!$B$38)*_xlfn.NORM.S.INV(RAND())</f>
        <v>1.2332529552940665</v>
      </c>
      <c r="AO1004" s="24">
        <f ca="1">SQRT(Inputs!$B$38)*H1004+SQRT(1-Inputs!$B$38)*_xlfn.NORM.S.INV(RAND())</f>
        <v>-0.18228000908311021</v>
      </c>
      <c r="AP1004" s="24">
        <f ca="1">SQRT(Inputs!$B$38)*I1004+SQRT(1-Inputs!$B$38)*_xlfn.NORM.S.INV(RAND())</f>
        <v>1.0109484573681238</v>
      </c>
      <c r="AQ1004" s="24">
        <f ca="1">SQRT(Inputs!$B$38)*J1004+SQRT(1-Inputs!$B$38)*_xlfn.NORM.S.INV(RAND())</f>
        <v>-1.3958891431431724</v>
      </c>
      <c r="AR1004" s="24">
        <f ca="1">SQRT(Inputs!$B$38)*K1004+SQRT(1-Inputs!$B$38)*_xlfn.NORM.S.INV(RAND())</f>
        <v>1.7648193017077884</v>
      </c>
      <c r="AS1004" s="24">
        <f ca="1">SQRT(Inputs!$B$38)*L1004+SQRT(1-Inputs!$B$38)*_xlfn.NORM.S.INV(RAND())</f>
        <v>1.6663442601902156</v>
      </c>
      <c r="AT1004" s="24">
        <f ca="1">SQRT(Inputs!$B$38)*M1004+SQRT(1-Inputs!$B$38)*_xlfn.NORM.S.INV(RAND())</f>
        <v>-0.49048415590237027</v>
      </c>
      <c r="AU1004" s="15">
        <f ca="1">Inputs!$B$6*EXP($B$8-0.5*C$5^2+C$5*N1004)</f>
        <v>5379.1241436237915</v>
      </c>
      <c r="AV1004" s="15">
        <f t="shared" ca="1" si="547"/>
        <v>8307.2093707373751</v>
      </c>
      <c r="AW1004" s="15">
        <f t="shared" ca="1" si="548"/>
        <v>10198.936362107363</v>
      </c>
      <c r="AX1004" s="15">
        <f t="shared" ca="1" si="549"/>
        <v>14285.73966243267</v>
      </c>
      <c r="AY1004" s="15">
        <f t="shared" ca="1" si="550"/>
        <v>14649.508396348894</v>
      </c>
      <c r="AZ1004" s="15">
        <f t="shared" ca="1" si="551"/>
        <v>18934.85412328149</v>
      </c>
      <c r="BA1004" s="15">
        <f t="shared" ca="1" si="552"/>
        <v>24653.646074125991</v>
      </c>
      <c r="BB1004" s="15">
        <f t="shared" ca="1" si="553"/>
        <v>33074.590019484574</v>
      </c>
      <c r="BC1004" s="15">
        <f t="shared" ca="1" si="554"/>
        <v>44271.784590839969</v>
      </c>
      <c r="BD1004" s="15">
        <f t="shared" ca="1" si="555"/>
        <v>59556.599824536177</v>
      </c>
      <c r="BE1004" s="15">
        <f t="shared" ca="1" si="556"/>
        <v>72124.014322022151</v>
      </c>
      <c r="BF1004" s="15">
        <f ca="1">Inputs!$B$13*EXP($B$9-0.5*C$6^2+C$6*Y1004)</f>
        <v>12786.592213714755</v>
      </c>
      <c r="BG1004" s="15">
        <f t="shared" ca="1" si="557"/>
        <v>18340.82058687921</v>
      </c>
      <c r="BH1004" s="15">
        <f t="shared" ca="1" si="558"/>
        <v>18110.545005547763</v>
      </c>
      <c r="BI1004" s="15">
        <f t="shared" ca="1" si="559"/>
        <v>26475.413507997313</v>
      </c>
      <c r="BJ1004" s="15">
        <f t="shared" ca="1" si="560"/>
        <v>29304.309938510618</v>
      </c>
      <c r="BK1004" s="15">
        <f t="shared" ca="1" si="561"/>
        <v>38946.021841014852</v>
      </c>
      <c r="BL1004" s="15">
        <f t="shared" ca="1" si="562"/>
        <v>51327.679227048968</v>
      </c>
      <c r="BM1004" s="15">
        <f t="shared" ca="1" si="563"/>
        <v>78934.52903516755</v>
      </c>
      <c r="BN1004" s="15">
        <f t="shared" ca="1" si="564"/>
        <v>99590.709938535772</v>
      </c>
      <c r="BO1004" s="15">
        <f t="shared" ca="1" si="565"/>
        <v>111690.67302085848</v>
      </c>
      <c r="BP1004" s="15">
        <f t="shared" ca="1" si="566"/>
        <v>117442.91442279147</v>
      </c>
      <c r="BQ1004" s="15">
        <f ca="1">Inputs!$B$20*EXP($B$10-0.5*C$7^2+C$7*AJ1004)</f>
        <v>3717.1278883090567</v>
      </c>
      <c r="BR1004" s="15">
        <f t="shared" ca="1" si="567"/>
        <v>5122.6039903614947</v>
      </c>
      <c r="BS1004" s="15">
        <f t="shared" ca="1" si="568"/>
        <v>7842.2995278159324</v>
      </c>
      <c r="BT1004" s="15">
        <f t="shared" ca="1" si="569"/>
        <v>13023.649652397453</v>
      </c>
      <c r="BU1004" s="15">
        <f t="shared" ca="1" si="570"/>
        <v>24325.186566453543</v>
      </c>
      <c r="BV1004" s="15">
        <f t="shared" ca="1" si="571"/>
        <v>32481.646505097411</v>
      </c>
      <c r="BW1004" s="15">
        <f t="shared" ca="1" si="572"/>
        <v>56140.306492917778</v>
      </c>
      <c r="BX1004" s="15">
        <f t="shared" ca="1" si="573"/>
        <v>59354.591525707438</v>
      </c>
      <c r="BY1004" s="15">
        <f t="shared" ca="1" si="574"/>
        <v>116569.83316436583</v>
      </c>
      <c r="BZ1004" s="15">
        <f t="shared" ca="1" si="575"/>
        <v>222190.15413688371</v>
      </c>
      <c r="CA1004" s="15">
        <f t="shared" ca="1" si="576"/>
        <v>286058.23492137395</v>
      </c>
      <c r="CB1004" s="15">
        <f ca="1">(AU1004*DCF!C$10-DCF!C$5*MAX(AU1004*DCF!C$10,0)-MAX(AU1004-Inputs!$B$6,0)/Inputs!$B$10)*DCF!C$6</f>
        <v>1040.1018412067688</v>
      </c>
      <c r="CC1004" s="15">
        <f ca="1">(AV1004*DCF!D$10-DCF!D$5*MAX(AV1004*DCF!D$10,0)-MAX(AV1004-AU1004,0)/Inputs!$B$10)*DCF!D$6</f>
        <v>1310.889055423831</v>
      </c>
      <c r="CD1004" s="15">
        <f ca="1">(AW1004*DCF!E$10-DCF!E$5*MAX(AW1004*DCF!E$10,0)-MAX(AW1004-AV1004,0)/Inputs!$B$10)*DCF!E$6</f>
        <v>1928.6767945634617</v>
      </c>
      <c r="CE1004" s="15">
        <f ca="1">(AX1004*DCF!F$10-DCF!F$5*MAX(AX1004*DCF!F$10,0)-MAX(AX1004-AW1004,0)/Inputs!$B$10)*DCF!F$6</f>
        <v>2268.1917583047284</v>
      </c>
      <c r="CF1004" s="15">
        <f ca="1">(AY1004*DCF!G$10-DCF!G$5*MAX(AY1004*DCF!G$10,0)-MAX(AY1004-AX1004,0)/Inputs!$B$10)*DCF!G$6</f>
        <v>2948.4598532449768</v>
      </c>
      <c r="CG1004" s="15">
        <f ca="1">(AZ1004*DCF!H$10-DCF!H$5*MAX(AZ1004*DCF!H$10,0)-MAX(AZ1004-AY1004,0)/Inputs!$B$10)*DCF!H$6</f>
        <v>2915.2755508666378</v>
      </c>
      <c r="CH1004" s="15">
        <f ca="1">(BA1004*DCF!I$10-DCF!I$5*MAX(BA1004*DCF!I$10,0)-MAX(BA1004-AZ1004,0)/Inputs!$B$10)*DCF!I$6</f>
        <v>3565.2395216970249</v>
      </c>
      <c r="CI1004" s="15">
        <f ca="1">(BB1004*DCF!J$10-DCF!J$5*MAX(BB1004*DCF!J$10,0)-MAX(BB1004-BA1004,0)/Inputs!$B$10)*DCF!J$6</f>
        <v>4399.6211022188081</v>
      </c>
      <c r="CJ1004" s="15">
        <f ca="1">(BC1004*DCF!K$10-DCF!K$5*MAX(BC1004*DCF!K$10,0)-MAX(BC1004-BB1004,0)/Inputs!$B$10)*DCF!K$6</f>
        <v>5559.60952280331</v>
      </c>
      <c r="CK1004" s="15">
        <f ca="1">(BD1004*DCF!L$10-DCF!L$5*MAX(BD1004*DCF!L$10,0)-MAX(BD1004-BC1004,0)/Inputs!$B$10)*DCF!L$6</f>
        <v>7005.6936874437806</v>
      </c>
      <c r="CL1004" s="15">
        <f ca="1">(BE1004*DCF!M$10-DCF!M$5*MAX(BE1004*DCF!M$10,0)-MAX(BE1004-BD1004,0)/Inputs!$B$10)*DCF!M$6</f>
        <v>8676.3193328136167</v>
      </c>
      <c r="CM1004" s="15">
        <f ca="1">(BF1004*DCF!C$28-DCF!C$5*MAX(BF1004*DCF!C$28,0)-MAX(BF1004-Inputs!$B$13,0)/Inputs!$B$17)*DCF!C$6</f>
        <v>3579.1526293846568</v>
      </c>
      <c r="CN1004" s="15">
        <f ca="1">(BG1004*DCF!D$28-DCF!D$5*MAX(BG1004*DCF!D$28,0)-MAX(BG1004-BF1004,0)/Inputs!$B$17)*DCF!D$6</f>
        <v>4216.8231007701725</v>
      </c>
      <c r="CO1004" s="15">
        <f ca="1">(BH1004*DCF!E$28-DCF!E$5*MAX(BH1004*DCF!E$28,0)-MAX(BH1004-BG1004,0)/Inputs!$B$17)*DCF!E$6</f>
        <v>5129.2288299664751</v>
      </c>
      <c r="CP1004" s="15">
        <f ca="1">(BI1004*DCF!F$28-DCF!F$5*MAX(BI1004*DCF!F$28,0)-MAX(BI1004-BH1004,0)/Inputs!$B$17)*DCF!F$6</f>
        <v>5664.4208544914891</v>
      </c>
      <c r="CQ1004" s="15">
        <f ca="1">(BJ1004*DCF!G$28-DCF!G$5*MAX(BJ1004*DCF!G$28,0)-MAX(BJ1004-BI1004,0)/Inputs!$B$17)*DCF!G$6</f>
        <v>7127.4331111775209</v>
      </c>
      <c r="CR1004" s="15">
        <f ca="1">(BK1004*DCF!H$28-DCF!H$5*MAX(BK1004*DCF!H$28,0)-MAX(BK1004-BJ1004,0)/Inputs!$B$17)*DCF!H$6</f>
        <v>8133.7294331787652</v>
      </c>
      <c r="CS1004" s="15">
        <f ca="1">(BL1004*DCF!I$28-DCF!I$5*MAX(BL1004*DCF!I$28,0)-MAX(BL1004-BK1004,0)/Inputs!$B$17)*DCF!I$6</f>
        <v>10292.71223524274</v>
      </c>
      <c r="CT1004" s="15">
        <f ca="1">(BM1004*DCF!J$28-DCF!J$5*MAX(BM1004*DCF!J$28,0)-MAX(BM1004-BL1004,0)/Inputs!$B$17)*DCF!J$6</f>
        <v>13948.510068442976</v>
      </c>
      <c r="CU1004" s="15">
        <f ca="1">(BN1004*DCF!K$28-DCF!K$5*MAX(BN1004*DCF!K$28,0)-MAX(BN1004-BM1004,0)/Inputs!$B$17)*DCF!K$6</f>
        <v>18501.781079877204</v>
      </c>
      <c r="CV1004" s="15">
        <f ca="1">(BO1004*DCF!L$28-DCF!L$5*MAX(BO1004*DCF!L$28,0)-MAX(BO1004-BN1004,0)/Inputs!$B$17)*DCF!L$6</f>
        <v>20915.502641486368</v>
      </c>
      <c r="CW1004" s="15">
        <f ca="1">(BP1004*DCF!M$28-DCF!M$5*MAX(BP1004*DCF!M$28,0)-MAX(BP1004-BO1004,0)/Inputs!$B$17)*DCF!M$6</f>
        <v>21495.681455812457</v>
      </c>
      <c r="CX1004" s="15">
        <f ca="1">(BQ1004*DCF!C$46-DCF!C$5*MAX(BQ1004*DCF!C$46,0)-MAX(BQ1004-Inputs!$B$20,0)/Inputs!$B$24)*DCF!C$6</f>
        <v>-1096.8553498677068</v>
      </c>
      <c r="CY1004" s="15">
        <f ca="1">(BR1004*DCF!D$46-DCF!D$5*MAX(BR1004*DCF!D$46,0)-MAX(BR1004-BQ1004,0)/Inputs!$B$24)*DCF!D$6</f>
        <v>-1474.0140267203028</v>
      </c>
      <c r="CZ1004" s="15">
        <f ca="1">(BS1004*DCF!E$46-DCF!E$5*MAX(BS1004*DCF!E$46,0)-MAX(BS1004-BR1004,0)/Inputs!$B$24)*DCF!E$6</f>
        <v>-1999.3946824627867</v>
      </c>
      <c r="DA1004" s="15">
        <f ca="1">(BT1004*DCF!F$46-DCF!F$5*MAX(BT1004*DCF!F$46,0)-MAX(BT1004-BS1004,0)/Inputs!$B$24)*DCF!F$6</f>
        <v>-2835.1578848142708</v>
      </c>
      <c r="DB1004" s="15">
        <f ca="1">(BU1004*DCF!G$46-DCF!G$5*MAX(BU1004*DCF!G$46,0)-MAX(BU1004-BT1004,0)/Inputs!$B$24)*DCF!G$6</f>
        <v>-4619.8649421787131</v>
      </c>
      <c r="DC1004" s="15">
        <f ca="1">(BV1004*DCF!H$46-DCF!H$5*MAX(BV1004*DCF!H$46,0)-MAX(BV1004-BU1004,0)/Inputs!$B$24)*DCF!H$6</f>
        <v>-2534.5699504743852</v>
      </c>
      <c r="DD1004" s="15">
        <f ca="1">(BW1004*DCF!I$46-DCF!I$5*MAX(BW1004*DCF!I$46,0)-MAX(BW1004-BV1004,0)/Inputs!$B$24)*DCF!I$6</f>
        <v>-5494.9038974936402</v>
      </c>
      <c r="DE1004" s="15">
        <f ca="1">(BX1004*DCF!J$46-DCF!J$5*MAX(BX1004*DCF!J$46,0)-MAX(BX1004-BW1004,0)/Inputs!$B$24)*DCF!J$6</f>
        <v>1637.3850545006621</v>
      </c>
      <c r="DF1004" s="15">
        <f ca="1">(BY1004*DCF!K$46-DCF!K$5*MAX(BY1004*DCF!K$46,0)-MAX(BY1004-BX1004,0)/Inputs!$B$24)*DCF!K$6</f>
        <v>-7357.3525357907365</v>
      </c>
      <c r="DG1004" s="15">
        <f ca="1">(BZ1004*DCF!L$46-DCF!L$5*MAX(BZ1004*DCF!L$46,0)-MAX(BZ1004-BY1004,0)/Inputs!$B$24)*DCF!L$6</f>
        <v>-8543.2515246859566</v>
      </c>
      <c r="DH1004" s="15">
        <f ca="1">(CA1004*DCF!M$46-DCF!M$5*MAX(CA1004*DCF!M$46,0)-MAX(CA1004-BZ1004,0)/Inputs!$B$24)*DCF!M$6</f>
        <v>9073.8245078556338</v>
      </c>
      <c r="DI1004" s="15">
        <f ca="1">SUM(CB1004:CL1004)+BE1004*DCF!M$10*(1+Inputs!$B$30)*(1-Inputs!$B$33)*(1-Inputs!$B$30/Inputs!$B$31)/(Inputs!$B$29-Inputs!$B$30)*DCF!M$6</f>
        <v>242340.16362012806</v>
      </c>
      <c r="DJ1004" s="15">
        <f ca="1">SUM(CM1004:CW1004)+BP1004*DCF!M$28*(1+Inputs!$B$30)*(1-Inputs!$B$33)*(1-Inputs!$B$30/Inputs!$B$31)/(Inputs!$B$29-Inputs!$B$30)*DCF!M$6</f>
        <v>554798.55392035819</v>
      </c>
      <c r="DK1004" s="15">
        <f ca="1">SUM(CX1004:DH1004)+CA1004*DCF!M$46*(1+Inputs!$B$30)*(1-Inputs!$B$33)*(1-Inputs!$B$30/Inputs!$B$31)/(Inputs!$B$29-Inputs!$B$30)*DCF!M$6</f>
        <v>417035.76172049798</v>
      </c>
      <c r="DM1004" s="15">
        <f ca="1">DI1004+DJ1004+DK1004+Inputs!$B$34+Inputs!$B$36-Inputs!$B$35</f>
        <v>1291025.4792609843</v>
      </c>
    </row>
    <row r="1005" spans="1:117" x14ac:dyDescent="0.75">
      <c r="A1005" s="11">
        <v>992</v>
      </c>
      <c r="C1005" s="24">
        <f t="shared" ca="1" si="579"/>
        <v>0.2478330310286255</v>
      </c>
      <c r="D1005" s="24">
        <f t="shared" ca="1" si="579"/>
        <v>1.2113114748950959</v>
      </c>
      <c r="E1005" s="24">
        <f t="shared" ca="1" si="579"/>
        <v>-0.11522830213324334</v>
      </c>
      <c r="F1005" s="24">
        <f t="shared" ca="1" si="579"/>
        <v>-1.3014533033481532</v>
      </c>
      <c r="G1005" s="24">
        <f t="shared" ca="1" si="579"/>
        <v>0.51542875492714468</v>
      </c>
      <c r="H1005" s="24">
        <f t="shared" ca="1" si="579"/>
        <v>0.29829385078681375</v>
      </c>
      <c r="I1005" s="24">
        <f t="shared" ca="1" si="579"/>
        <v>0.55559332599518074</v>
      </c>
      <c r="J1005" s="24">
        <f t="shared" ca="1" si="579"/>
        <v>-0.50928998730656116</v>
      </c>
      <c r="K1005" s="24">
        <f t="shared" ca="1" si="579"/>
        <v>0.66696859247367934</v>
      </c>
      <c r="L1005" s="24">
        <f t="shared" ca="1" si="579"/>
        <v>1.0337500083854694</v>
      </c>
      <c r="M1005" s="24">
        <f t="shared" ca="1" si="579"/>
        <v>-0.24780553688013932</v>
      </c>
      <c r="N1005" s="24">
        <f ca="1">SQRT(Inputs!$B$38)*C1005+SQRT(1-Inputs!$B$38)*_xlfn.NORM.S.INV(RAND())</f>
        <v>0.13662411794909818</v>
      </c>
      <c r="O1005" s="24">
        <f ca="1">SQRT(Inputs!$B$38)*D1005+SQRT(1-Inputs!$B$38)*_xlfn.NORM.S.INV(RAND())</f>
        <v>1.9062078328901169</v>
      </c>
      <c r="P1005" s="24">
        <f ca="1">SQRT(Inputs!$B$38)*E1005+SQRT(1-Inputs!$B$38)*_xlfn.NORM.S.INV(RAND())</f>
        <v>0.42912796005634979</v>
      </c>
      <c r="Q1005" s="24">
        <f ca="1">SQRT(Inputs!$B$38)*F1005+SQRT(1-Inputs!$B$38)*_xlfn.NORM.S.INV(RAND())</f>
        <v>-1.028024362151007</v>
      </c>
      <c r="R1005" s="24">
        <f ca="1">SQRT(Inputs!$B$38)*G1005+SQRT(1-Inputs!$B$38)*_xlfn.NORM.S.INV(RAND())</f>
        <v>0.27313114172656033</v>
      </c>
      <c r="S1005" s="24">
        <f ca="1">SQRT(Inputs!$B$38)*H1005+SQRT(1-Inputs!$B$38)*_xlfn.NORM.S.INV(RAND())</f>
        <v>0.4722352501807926</v>
      </c>
      <c r="T1005" s="24">
        <f ca="1">SQRT(Inputs!$B$38)*I1005+SQRT(1-Inputs!$B$38)*_xlfn.NORM.S.INV(RAND())</f>
        <v>-1.2678603833505957</v>
      </c>
      <c r="U1005" s="24">
        <f ca="1">SQRT(Inputs!$B$38)*J1005+SQRT(1-Inputs!$B$38)*_xlfn.NORM.S.INV(RAND())</f>
        <v>-1.2288944780381537</v>
      </c>
      <c r="V1005" s="24">
        <f ca="1">SQRT(Inputs!$B$38)*K1005+SQRT(1-Inputs!$B$38)*_xlfn.NORM.S.INV(RAND())</f>
        <v>0.84618660289876202</v>
      </c>
      <c r="W1005" s="24">
        <f ca="1">SQRT(Inputs!$B$38)*L1005+SQRT(1-Inputs!$B$38)*_xlfn.NORM.S.INV(RAND())</f>
        <v>1.0246541606649091</v>
      </c>
      <c r="X1005" s="24">
        <f ca="1">SQRT(Inputs!$B$38)*M1005+SQRT(1-Inputs!$B$38)*_xlfn.NORM.S.INV(RAND())</f>
        <v>0.2766171331060272</v>
      </c>
      <c r="Y1005" s="24">
        <f ca="1">SQRT(Inputs!$B$38)*C1005+SQRT(1-Inputs!$B$38)*_xlfn.NORM.S.INV(RAND())</f>
        <v>0.98097701681971528</v>
      </c>
      <c r="Z1005" s="24">
        <f ca="1">SQRT(Inputs!$B$38)*D1005+SQRT(1-Inputs!$B$38)*_xlfn.NORM.S.INV(RAND())</f>
        <v>0.61393767203759952</v>
      </c>
      <c r="AA1005" s="24">
        <f ca="1">SQRT(Inputs!$B$38)*E1005+SQRT(1-Inputs!$B$38)*_xlfn.NORM.S.INV(RAND())</f>
        <v>0.3836980476057899</v>
      </c>
      <c r="AB1005" s="24">
        <f ca="1">SQRT(Inputs!$B$38)*F1005+SQRT(1-Inputs!$B$38)*_xlfn.NORM.S.INV(RAND())</f>
        <v>-2.7069559070166846</v>
      </c>
      <c r="AC1005" s="24">
        <f ca="1">SQRT(Inputs!$B$38)*G1005+SQRT(1-Inputs!$B$38)*_xlfn.NORM.S.INV(RAND())</f>
        <v>2.1297359298869836</v>
      </c>
      <c r="AD1005" s="24">
        <f ca="1">SQRT(Inputs!$B$38)*H1005+SQRT(1-Inputs!$B$38)*_xlfn.NORM.S.INV(RAND())</f>
        <v>0.46875959985407178</v>
      </c>
      <c r="AE1005" s="24">
        <f ca="1">SQRT(Inputs!$B$38)*I1005+SQRT(1-Inputs!$B$38)*_xlfn.NORM.S.INV(RAND())</f>
        <v>1.2687538341187286</v>
      </c>
      <c r="AF1005" s="24">
        <f ca="1">SQRT(Inputs!$B$38)*J1005+SQRT(1-Inputs!$B$38)*_xlfn.NORM.S.INV(RAND())</f>
        <v>-2.7649632747473039</v>
      </c>
      <c r="AG1005" s="24">
        <f ca="1">SQRT(Inputs!$B$38)*K1005+SQRT(1-Inputs!$B$38)*_xlfn.NORM.S.INV(RAND())</f>
        <v>7.5471498304105933E-2</v>
      </c>
      <c r="AH1005" s="24">
        <f ca="1">SQRT(Inputs!$B$38)*L1005+SQRT(1-Inputs!$B$38)*_xlfn.NORM.S.INV(RAND())</f>
        <v>1.1390031980115223</v>
      </c>
      <c r="AI1005" s="24">
        <f ca="1">SQRT(Inputs!$B$38)*M1005+SQRT(1-Inputs!$B$38)*_xlfn.NORM.S.INV(RAND())</f>
        <v>-0.4491002943122766</v>
      </c>
      <c r="AJ1005" s="24">
        <f ca="1">SQRT(Inputs!$B$38)*C1005+SQRT(1-Inputs!$B$38)*_xlfn.NORM.S.INV(RAND())</f>
        <v>-0.82356801302076443</v>
      </c>
      <c r="AK1005" s="24">
        <f ca="1">SQRT(Inputs!$B$38)*D1005+SQRT(1-Inputs!$B$38)*_xlfn.NORM.S.INV(RAND())</f>
        <v>-0.33752347985444708</v>
      </c>
      <c r="AL1005" s="24">
        <f ca="1">SQRT(Inputs!$B$38)*E1005+SQRT(1-Inputs!$B$38)*_xlfn.NORM.S.INV(RAND())</f>
        <v>4.6584089612763946E-4</v>
      </c>
      <c r="AM1005" s="24">
        <f ca="1">SQRT(Inputs!$B$38)*F1005+SQRT(1-Inputs!$B$38)*_xlfn.NORM.S.INV(RAND())</f>
        <v>-0.67091289309823043</v>
      </c>
      <c r="AN1005" s="24">
        <f ca="1">SQRT(Inputs!$B$38)*G1005+SQRT(1-Inputs!$B$38)*_xlfn.NORM.S.INV(RAND())</f>
        <v>0.71800700207308044</v>
      </c>
      <c r="AO1005" s="24">
        <f ca="1">SQRT(Inputs!$B$38)*H1005+SQRT(1-Inputs!$B$38)*_xlfn.NORM.S.INV(RAND())</f>
        <v>0.55483162496814842</v>
      </c>
      <c r="AP1005" s="24">
        <f ca="1">SQRT(Inputs!$B$38)*I1005+SQRT(1-Inputs!$B$38)*_xlfn.NORM.S.INV(RAND())</f>
        <v>-4.2491255975172615E-2</v>
      </c>
      <c r="AQ1005" s="24">
        <f ca="1">SQRT(Inputs!$B$38)*J1005+SQRT(1-Inputs!$B$38)*_xlfn.NORM.S.INV(RAND())</f>
        <v>-1.4780760427553206</v>
      </c>
      <c r="AR1005" s="24">
        <f ca="1">SQRT(Inputs!$B$38)*K1005+SQRT(1-Inputs!$B$38)*_xlfn.NORM.S.INV(RAND())</f>
        <v>2.591213500074746E-2</v>
      </c>
      <c r="AS1005" s="24">
        <f ca="1">SQRT(Inputs!$B$38)*L1005+SQRT(1-Inputs!$B$38)*_xlfn.NORM.S.INV(RAND())</f>
        <v>0.29039407490953745</v>
      </c>
      <c r="AT1005" s="24">
        <f ca="1">SQRT(Inputs!$B$38)*M1005+SQRT(1-Inputs!$B$38)*_xlfn.NORM.S.INV(RAND())</f>
        <v>-1.0286961826837393</v>
      </c>
      <c r="AU1005" s="15">
        <f ca="1">Inputs!$B$6*EXP($B$8-0.5*C$5^2+C$5*N1005)</f>
        <v>5073.2056877120167</v>
      </c>
      <c r="AV1005" s="15">
        <f t="shared" ca="1" si="547"/>
        <v>8172.9452863851529</v>
      </c>
      <c r="AW1005" s="15">
        <f t="shared" ca="1" si="548"/>
        <v>10559.292158470598</v>
      </c>
      <c r="AX1005" s="15">
        <f t="shared" ca="1" si="549"/>
        <v>11338.002735843536</v>
      </c>
      <c r="AY1005" s="15">
        <f t="shared" ca="1" si="550"/>
        <v>14305.31228635064</v>
      </c>
      <c r="AZ1005" s="15">
        <f t="shared" ca="1" si="551"/>
        <v>18429.675656507501</v>
      </c>
      <c r="BA1005" s="15">
        <f t="shared" ca="1" si="552"/>
        <v>19750.593689153531</v>
      </c>
      <c r="BB1005" s="15">
        <f t="shared" ca="1" si="553"/>
        <v>21379.534766796485</v>
      </c>
      <c r="BC1005" s="15">
        <f t="shared" ca="1" si="554"/>
        <v>28413.077689488873</v>
      </c>
      <c r="BD1005" s="15">
        <f t="shared" ca="1" si="555"/>
        <v>38309.84323783264</v>
      </c>
      <c r="BE1005" s="15">
        <f t="shared" ca="1" si="556"/>
        <v>48141.544613941907</v>
      </c>
      <c r="BF1005" s="15">
        <f ca="1">Inputs!$B$13*EXP($B$9-0.5*C$6^2+C$6*Y1005)</f>
        <v>16800.193094662296</v>
      </c>
      <c r="BG1005" s="15">
        <f t="shared" ca="1" si="557"/>
        <v>22873.567296103298</v>
      </c>
      <c r="BH1005" s="15">
        <f t="shared" ca="1" si="558"/>
        <v>29783.646575706185</v>
      </c>
      <c r="BI1005" s="15">
        <f t="shared" ca="1" si="559"/>
        <v>24036.014399267155</v>
      </c>
      <c r="BJ1005" s="15">
        <f t="shared" ca="1" si="560"/>
        <v>40054.816584618238</v>
      </c>
      <c r="BK1005" s="15">
        <f t="shared" ca="1" si="561"/>
        <v>52399.266013903958</v>
      </c>
      <c r="BL1005" s="15">
        <f t="shared" ca="1" si="562"/>
        <v>75868.998131531072</v>
      </c>
      <c r="BM1005" s="15">
        <f t="shared" ca="1" si="563"/>
        <v>66148.344742086221</v>
      </c>
      <c r="BN1005" s="15">
        <f t="shared" ca="1" si="564"/>
        <v>82093.300721127147</v>
      </c>
      <c r="BO1005" s="15">
        <f t="shared" ca="1" si="565"/>
        <v>115306.19878879478</v>
      </c>
      <c r="BP1005" s="15">
        <f t="shared" ca="1" si="566"/>
        <v>134879.85077675906</v>
      </c>
      <c r="BQ1005" s="15">
        <f ca="1">Inputs!$B$20*EXP($B$10-0.5*C$7^2+C$7*AJ1005)</f>
        <v>3202.9366428417929</v>
      </c>
      <c r="BR1005" s="15">
        <f t="shared" ca="1" si="567"/>
        <v>3904.2234292962175</v>
      </c>
      <c r="BS1005" s="15">
        <f t="shared" ca="1" si="568"/>
        <v>5347.1300811641622</v>
      </c>
      <c r="BT1005" s="15">
        <f t="shared" ca="1" si="569"/>
        <v>6182.7233678537286</v>
      </c>
      <c r="BU1005" s="15">
        <f t="shared" ca="1" si="570"/>
        <v>10194.315352344374</v>
      </c>
      <c r="BV1005" s="15">
        <f t="shared" ca="1" si="571"/>
        <v>16071.754303928737</v>
      </c>
      <c r="BW1005" s="15">
        <f t="shared" ca="1" si="572"/>
        <v>22226.437259195747</v>
      </c>
      <c r="BX1005" s="15">
        <f t="shared" ca="1" si="573"/>
        <v>23114.995250602489</v>
      </c>
      <c r="BY1005" s="15">
        <f t="shared" ca="1" si="574"/>
        <v>32549.000440505908</v>
      </c>
      <c r="BZ1005" s="15">
        <f t="shared" ca="1" si="575"/>
        <v>48175.159523584916</v>
      </c>
      <c r="CA1005" s="15">
        <f t="shared" ca="1" si="576"/>
        <v>56365.916970054452</v>
      </c>
      <c r="CB1005" s="15">
        <f ca="1">(AU1005*DCF!C$10-DCF!C$5*MAX(AU1005*DCF!C$10,0)-MAX(AU1005-Inputs!$B$6,0)/Inputs!$B$10)*DCF!C$6</f>
        <v>1042.2830943245772</v>
      </c>
      <c r="CC1005" s="15">
        <f ca="1">(AV1005*DCF!D$10-DCF!D$5*MAX(AV1005*DCF!D$10,0)-MAX(AV1005-AU1005,0)/Inputs!$B$10)*DCF!D$6</f>
        <v>1236.3096684815414</v>
      </c>
      <c r="CD1005" s="15">
        <f ca="1">(AW1005*DCF!E$10-DCF!E$5*MAX(AW1005*DCF!E$10,0)-MAX(AW1005-AV1005,0)/Inputs!$B$10)*DCF!E$6</f>
        <v>1900.4683313861935</v>
      </c>
      <c r="CE1005" s="15">
        <f ca="1">(AX1005*DCF!F$10-DCF!F$5*MAX(AX1005*DCF!F$10,0)-MAX(AX1005-AW1005,0)/Inputs!$B$10)*DCF!F$6</f>
        <v>2313.0375633979979</v>
      </c>
      <c r="CF1005" s="15">
        <f ca="1">(AY1005*DCF!G$10-DCF!G$5*MAX(AY1005*DCF!G$10,0)-MAX(AY1005-AX1005,0)/Inputs!$B$10)*DCF!G$6</f>
        <v>2377.0962011694414</v>
      </c>
      <c r="CG1005" s="15">
        <f ca="1">(AZ1005*DCF!H$10-DCF!H$5*MAX(AZ1005*DCF!H$10,0)-MAX(AZ1005-AY1005,0)/Inputs!$B$10)*DCF!H$6</f>
        <v>2845.7800926229588</v>
      </c>
      <c r="CH1005" s="15">
        <f ca="1">(BA1005*DCF!I$10-DCF!I$5*MAX(BA1005*DCF!I$10,0)-MAX(BA1005-AZ1005,0)/Inputs!$B$10)*DCF!I$6</f>
        <v>3391.0361250133187</v>
      </c>
      <c r="CI1005" s="15">
        <f ca="1">(BB1005*DCF!J$10-DCF!J$5*MAX(BB1005*DCF!J$10,0)-MAX(BB1005-BA1005,0)/Inputs!$B$10)*DCF!J$6</f>
        <v>3421.9385959150186</v>
      </c>
      <c r="CJ1005" s="15">
        <f ca="1">(BC1005*DCF!K$10-DCF!K$5*MAX(BC1005*DCF!K$10,0)-MAX(BC1005-BB1005,0)/Inputs!$B$10)*DCF!K$6</f>
        <v>3589.4602523733329</v>
      </c>
      <c r="CK1005" s="15">
        <f ca="1">(BD1005*DCF!L$10-DCF!L$5*MAX(BD1005*DCF!L$10,0)-MAX(BD1005-BC1005,0)/Inputs!$B$10)*DCF!L$6</f>
        <v>4498.0408309864288</v>
      </c>
      <c r="CL1005" s="15">
        <f ca="1">(BE1005*DCF!M$10-DCF!M$5*MAX(BE1005*DCF!M$10,0)-MAX(BE1005-BD1005,0)/Inputs!$B$10)*DCF!M$6</f>
        <v>5618.8928298132878</v>
      </c>
      <c r="CM1005" s="15">
        <f ca="1">(BF1005*DCF!C$28-DCF!C$5*MAX(BF1005*DCF!C$28,0)-MAX(BF1005-Inputs!$B$13,0)/Inputs!$B$17)*DCF!C$6</f>
        <v>3877.1486866229511</v>
      </c>
      <c r="CN1005" s="15">
        <f ca="1">(BG1005*DCF!D$28-DCF!D$5*MAX(BG1005*DCF!D$28,0)-MAX(BG1005-BF1005,0)/Inputs!$B$17)*DCF!D$6</f>
        <v>5441.0639412352675</v>
      </c>
      <c r="CO1005" s="15">
        <f ca="1">(BH1005*DCF!E$28-DCF!E$5*MAX(BH1005*DCF!E$28,0)-MAX(BH1005-BG1005,0)/Inputs!$B$17)*DCF!E$6</f>
        <v>7073.3775407853627</v>
      </c>
      <c r="CP1005" s="15">
        <f ca="1">(BI1005*DCF!F$28-DCF!F$5*MAX(BI1005*DCF!F$28,0)-MAX(BI1005-BH1005,0)/Inputs!$B$17)*DCF!F$6</f>
        <v>6525.1447800512042</v>
      </c>
      <c r="CQ1005" s="15">
        <f ca="1">(BJ1005*DCF!G$28-DCF!G$5*MAX(BJ1005*DCF!G$28,0)-MAX(BJ1005-BI1005,0)/Inputs!$B$17)*DCF!G$6</f>
        <v>7698.3217767641345</v>
      </c>
      <c r="CR1005" s="15">
        <f ca="1">(BK1005*DCF!H$28-DCF!H$5*MAX(BK1005*DCF!H$28,0)-MAX(BK1005-BJ1005,0)/Inputs!$B$17)*DCF!H$6</f>
        <v>11040.935579870536</v>
      </c>
      <c r="CS1005" s="15">
        <f ca="1">(BL1005*DCF!I$28-DCF!I$5*MAX(BL1005*DCF!I$28,0)-MAX(BL1005-BK1005,0)/Inputs!$B$17)*DCF!I$6</f>
        <v>14472.199256404036</v>
      </c>
      <c r="CT1005" s="15">
        <f ca="1">(BM1005*DCF!J$28-DCF!J$5*MAX(BM1005*DCF!J$28,0)-MAX(BM1005-BL1005,0)/Inputs!$B$17)*DCF!J$6</f>
        <v>14756.572276364552</v>
      </c>
      <c r="CU1005" s="15">
        <f ca="1">(BN1005*DCF!K$28-DCF!K$5*MAX(BN1005*DCF!K$28,0)-MAX(BN1005-BM1005,0)/Inputs!$B$17)*DCF!K$6</f>
        <v>15383.683932233904</v>
      </c>
      <c r="CV1005" s="15">
        <f ca="1">(BO1005*DCF!L$28-DCF!L$5*MAX(BO1005*DCF!L$28,0)-MAX(BO1005-BN1005,0)/Inputs!$B$17)*DCF!L$6</f>
        <v>19247.912122514357</v>
      </c>
      <c r="CW1005" s="15">
        <f ca="1">(BP1005*DCF!M$28-DCF!M$5*MAX(BP1005*DCF!M$28,0)-MAX(BP1005-BO1005,0)/Inputs!$B$17)*DCF!M$6</f>
        <v>23331.725343951133</v>
      </c>
      <c r="CX1005" s="15">
        <f ca="1">(BQ1005*DCF!C$46-DCF!C$5*MAX(BQ1005*DCF!C$46,0)-MAX(BQ1005-Inputs!$B$20,0)/Inputs!$B$24)*DCF!C$6</f>
        <v>-740.60275485574562</v>
      </c>
      <c r="CY1005" s="15">
        <f ca="1">(BR1005*DCF!D$46-DCF!D$5*MAX(BR1005*DCF!D$46,0)-MAX(BR1005-BQ1005,0)/Inputs!$B$24)*DCF!D$6</f>
        <v>-965.59314228478979</v>
      </c>
      <c r="CZ1005" s="15">
        <f ca="1">(BS1005*DCF!E$46-DCF!E$5*MAX(BS1005*DCF!E$46,0)-MAX(BS1005-BR1005,0)/Inputs!$B$24)*DCF!E$6</f>
        <v>-1201.0615217241341</v>
      </c>
      <c r="DA1005" s="15">
        <f ca="1">(BT1005*DCF!F$46-DCF!F$5*MAX(BT1005*DCF!F$46,0)-MAX(BT1005-BS1005,0)/Inputs!$B$24)*DCF!F$6</f>
        <v>-754.53093660863328</v>
      </c>
      <c r="DB1005" s="15">
        <f ca="1">(BU1005*DCF!G$46-DCF!G$5*MAX(BU1005*DCF!G$46,0)-MAX(BU1005-BT1005,0)/Inputs!$B$24)*DCF!G$6</f>
        <v>-1692.336911147898</v>
      </c>
      <c r="DC1005" s="15">
        <f ca="1">(BV1005*DCF!H$46-DCF!H$5*MAX(BV1005*DCF!H$46,0)-MAX(BV1005-BU1005,0)/Inputs!$B$24)*DCF!H$6</f>
        <v>-1826.3781425389079</v>
      </c>
      <c r="DD1005" s="15">
        <f ca="1">(BW1005*DCF!I$46-DCF!I$5*MAX(BW1005*DCF!I$46,0)-MAX(BW1005-BV1005,0)/Inputs!$B$24)*DCF!I$6</f>
        <v>-1253.4431963487536</v>
      </c>
      <c r="DE1005" s="15">
        <f ca="1">(BX1005*DCF!J$46-DCF!J$5*MAX(BX1005*DCF!J$46,0)-MAX(BX1005-BW1005,0)/Inputs!$B$24)*DCF!J$6</f>
        <v>733.97904904165887</v>
      </c>
      <c r="DF1005" s="15">
        <f ca="1">(BY1005*DCF!K$46-DCF!K$5*MAX(BY1005*DCF!K$46,0)-MAX(BY1005-BX1005,0)/Inputs!$B$24)*DCF!K$6</f>
        <v>-451.77254286484714</v>
      </c>
      <c r="DG1005" s="15">
        <f ca="1">(BZ1005*DCF!L$46-DCF!L$5*MAX(BZ1005*DCF!L$46,0)-MAX(BZ1005-BY1005,0)/Inputs!$B$24)*DCF!L$6</f>
        <v>-206.12559296967987</v>
      </c>
      <c r="DH1005" s="15">
        <f ca="1">(CA1005*DCF!M$46-DCF!M$5*MAX(CA1005*DCF!M$46,0)-MAX(CA1005-BZ1005,0)/Inputs!$B$24)*DCF!M$6</f>
        <v>2706.5380090601648</v>
      </c>
      <c r="DI1005" s="15">
        <f ca="1">SUM(CB1005:CL1005)+BE1005*DCF!M$10*(1+Inputs!$B$30)*(1-Inputs!$B$33)*(1-Inputs!$B$30/Inputs!$B$31)/(Inputs!$B$29-Inputs!$B$30)*DCF!M$6</f>
        <v>166212.89885210741</v>
      </c>
      <c r="DJ1005" s="15">
        <f ca="1">SUM(CM1005:CW1005)+BP1005*DCF!M$28*(1+Inputs!$B$30)*(1-Inputs!$B$33)*(1-Inputs!$B$30/Inputs!$B$31)/(Inputs!$B$29-Inputs!$B$30)*DCF!M$6</f>
        <v>629344.62965426396</v>
      </c>
      <c r="DK1005" s="15">
        <f ca="1">SUM(CX1005:DH1005)+CA1005*DCF!M$46*(1+Inputs!$B$30)*(1-Inputs!$B$33)*(1-Inputs!$B$30/Inputs!$B$31)/(Inputs!$B$29-Inputs!$B$30)*DCF!M$6</f>
        <v>81497.056922175107</v>
      </c>
      <c r="DM1005" s="15">
        <f ca="1">DI1005+DJ1005+DK1005+Inputs!$B$34+Inputs!$B$36-Inputs!$B$35</f>
        <v>953905.58542854653</v>
      </c>
    </row>
    <row r="1006" spans="1:117" x14ac:dyDescent="0.75">
      <c r="A1006" s="11">
        <v>993</v>
      </c>
      <c r="C1006" s="24">
        <f t="shared" ca="1" si="579"/>
        <v>1.9317818592195219</v>
      </c>
      <c r="D1006" s="24">
        <f t="shared" ca="1" si="579"/>
        <v>0.48041522217326221</v>
      </c>
      <c r="E1006" s="24">
        <f t="shared" ca="1" si="579"/>
        <v>1.772303789142011</v>
      </c>
      <c r="F1006" s="24">
        <f t="shared" ca="1" si="579"/>
        <v>-0.75171912290855347</v>
      </c>
      <c r="G1006" s="24">
        <f t="shared" ca="1" si="579"/>
        <v>-0.40394885495388</v>
      </c>
      <c r="H1006" s="24">
        <f t="shared" ca="1" si="579"/>
        <v>-1.5471151703814787</v>
      </c>
      <c r="I1006" s="24">
        <f t="shared" ca="1" si="579"/>
        <v>1.1548011921992916</v>
      </c>
      <c r="J1006" s="24">
        <f t="shared" ca="1" si="579"/>
        <v>0.26270741959976912</v>
      </c>
      <c r="K1006" s="24">
        <f t="shared" ca="1" si="579"/>
        <v>0.17945886151985141</v>
      </c>
      <c r="L1006" s="24">
        <f t="shared" ca="1" si="579"/>
        <v>6.6080743842966791E-2</v>
      </c>
      <c r="M1006" s="24">
        <f t="shared" ca="1" si="579"/>
        <v>0.339025448400679</v>
      </c>
      <c r="N1006" s="24">
        <f ca="1">SQRT(Inputs!$B$38)*C1006+SQRT(1-Inputs!$B$38)*_xlfn.NORM.S.INV(RAND())</f>
        <v>1.3613478106709103</v>
      </c>
      <c r="O1006" s="24">
        <f ca="1">SQRT(Inputs!$B$38)*D1006+SQRT(1-Inputs!$B$38)*_xlfn.NORM.S.INV(RAND())</f>
        <v>-0.16467086406324449</v>
      </c>
      <c r="P1006" s="24">
        <f ca="1">SQRT(Inputs!$B$38)*E1006+SQRT(1-Inputs!$B$38)*_xlfn.NORM.S.INV(RAND())</f>
        <v>0.49056035962433425</v>
      </c>
      <c r="Q1006" s="24">
        <f ca="1">SQRT(Inputs!$B$38)*F1006+SQRT(1-Inputs!$B$38)*_xlfn.NORM.S.INV(RAND())</f>
        <v>-1.14000712890006</v>
      </c>
      <c r="R1006" s="24">
        <f ca="1">SQRT(Inputs!$B$38)*G1006+SQRT(1-Inputs!$B$38)*_xlfn.NORM.S.INV(RAND())</f>
        <v>-0.55511501386228335</v>
      </c>
      <c r="S1006" s="24">
        <f ca="1">SQRT(Inputs!$B$38)*H1006+SQRT(1-Inputs!$B$38)*_xlfn.NORM.S.INV(RAND())</f>
        <v>-1.631814852483279</v>
      </c>
      <c r="T1006" s="24">
        <f ca="1">SQRT(Inputs!$B$38)*I1006+SQRT(1-Inputs!$B$38)*_xlfn.NORM.S.INV(RAND())</f>
        <v>0.93660697286622407</v>
      </c>
      <c r="U1006" s="24">
        <f ca="1">SQRT(Inputs!$B$38)*J1006+SQRT(1-Inputs!$B$38)*_xlfn.NORM.S.INV(RAND())</f>
        <v>-9.3085135551473075E-3</v>
      </c>
      <c r="V1006" s="24">
        <f ca="1">SQRT(Inputs!$B$38)*K1006+SQRT(1-Inputs!$B$38)*_xlfn.NORM.S.INV(RAND())</f>
        <v>-1.0935308727836945</v>
      </c>
      <c r="W1006" s="24">
        <f ca="1">SQRT(Inputs!$B$38)*L1006+SQRT(1-Inputs!$B$38)*_xlfn.NORM.S.INV(RAND())</f>
        <v>-1.1848119387663292</v>
      </c>
      <c r="X1006" s="24">
        <f ca="1">SQRT(Inputs!$B$38)*M1006+SQRT(1-Inputs!$B$38)*_xlfn.NORM.S.INV(RAND())</f>
        <v>-0.19763897975849887</v>
      </c>
      <c r="Y1006" s="24">
        <f ca="1">SQRT(Inputs!$B$38)*C1006+SQRT(1-Inputs!$B$38)*_xlfn.NORM.S.INV(RAND())</f>
        <v>1.3188110068276493</v>
      </c>
      <c r="Z1006" s="24">
        <f ca="1">SQRT(Inputs!$B$38)*D1006+SQRT(1-Inputs!$B$38)*_xlfn.NORM.S.INV(RAND())</f>
        <v>0.68270453477627435</v>
      </c>
      <c r="AA1006" s="24">
        <f ca="1">SQRT(Inputs!$B$38)*E1006+SQRT(1-Inputs!$B$38)*_xlfn.NORM.S.INV(RAND())</f>
        <v>-0.91512207179176708</v>
      </c>
      <c r="AB1006" s="24">
        <f ca="1">SQRT(Inputs!$B$38)*F1006+SQRT(1-Inputs!$B$38)*_xlfn.NORM.S.INV(RAND())</f>
        <v>-0.21153334281380209</v>
      </c>
      <c r="AC1006" s="24">
        <f ca="1">SQRT(Inputs!$B$38)*G1006+SQRT(1-Inputs!$B$38)*_xlfn.NORM.S.INV(RAND())</f>
        <v>1.239915373204667</v>
      </c>
      <c r="AD1006" s="24">
        <f ca="1">SQRT(Inputs!$B$38)*H1006+SQRT(1-Inputs!$B$38)*_xlfn.NORM.S.INV(RAND())</f>
        <v>-1.0245752369535508</v>
      </c>
      <c r="AE1006" s="24">
        <f ca="1">SQRT(Inputs!$B$38)*I1006+SQRT(1-Inputs!$B$38)*_xlfn.NORM.S.INV(RAND())</f>
        <v>0.16811020603606391</v>
      </c>
      <c r="AF1006" s="24">
        <f ca="1">SQRT(Inputs!$B$38)*J1006+SQRT(1-Inputs!$B$38)*_xlfn.NORM.S.INV(RAND())</f>
        <v>-0.39472147928907092</v>
      </c>
      <c r="AG1006" s="24">
        <f ca="1">SQRT(Inputs!$B$38)*K1006+SQRT(1-Inputs!$B$38)*_xlfn.NORM.S.INV(RAND())</f>
        <v>-0.35901362760885197</v>
      </c>
      <c r="AH1006" s="24">
        <f ca="1">SQRT(Inputs!$B$38)*L1006+SQRT(1-Inputs!$B$38)*_xlfn.NORM.S.INV(RAND())</f>
        <v>-0.62132254377759333</v>
      </c>
      <c r="AI1006" s="24">
        <f ca="1">SQRT(Inputs!$B$38)*M1006+SQRT(1-Inputs!$B$38)*_xlfn.NORM.S.INV(RAND())</f>
        <v>-1.4314886515311542E-2</v>
      </c>
      <c r="AJ1006" s="24">
        <f ca="1">SQRT(Inputs!$B$38)*C1006+SQRT(1-Inputs!$B$38)*_xlfn.NORM.S.INV(RAND())</f>
        <v>0.50443285454913489</v>
      </c>
      <c r="AK1006" s="24">
        <f ca="1">SQRT(Inputs!$B$38)*D1006+SQRT(1-Inputs!$B$38)*_xlfn.NORM.S.INV(RAND())</f>
        <v>1.2081911969712817</v>
      </c>
      <c r="AL1006" s="24">
        <f ca="1">SQRT(Inputs!$B$38)*E1006+SQRT(1-Inputs!$B$38)*_xlfn.NORM.S.INV(RAND())</f>
        <v>1.984457546894681</v>
      </c>
      <c r="AM1006" s="24">
        <f ca="1">SQRT(Inputs!$B$38)*F1006+SQRT(1-Inputs!$B$38)*_xlfn.NORM.S.INV(RAND())</f>
        <v>-0.58660273651621697</v>
      </c>
      <c r="AN1006" s="24">
        <f ca="1">SQRT(Inputs!$B$38)*G1006+SQRT(1-Inputs!$B$38)*_xlfn.NORM.S.INV(RAND())</f>
        <v>-0.88210765023490811</v>
      </c>
      <c r="AO1006" s="24">
        <f ca="1">SQRT(Inputs!$B$38)*H1006+SQRT(1-Inputs!$B$38)*_xlfn.NORM.S.INV(RAND())</f>
        <v>-2.1188185129806087</v>
      </c>
      <c r="AP1006" s="24">
        <f ca="1">SQRT(Inputs!$B$38)*I1006+SQRT(1-Inputs!$B$38)*_xlfn.NORM.S.INV(RAND())</f>
        <v>1.5749008157464979</v>
      </c>
      <c r="AQ1006" s="24">
        <f ca="1">SQRT(Inputs!$B$38)*J1006+SQRT(1-Inputs!$B$38)*_xlfn.NORM.S.INV(RAND())</f>
        <v>1.1499345374392655</v>
      </c>
      <c r="AR1006" s="24">
        <f ca="1">SQRT(Inputs!$B$38)*K1006+SQRT(1-Inputs!$B$38)*_xlfn.NORM.S.INV(RAND())</f>
        <v>0.75591210356309813</v>
      </c>
      <c r="AS1006" s="24">
        <f ca="1">SQRT(Inputs!$B$38)*L1006+SQRT(1-Inputs!$B$38)*_xlfn.NORM.S.INV(RAND())</f>
        <v>0.84890145288703844</v>
      </c>
      <c r="AT1006" s="24">
        <f ca="1">SQRT(Inputs!$B$38)*M1006+SQRT(1-Inputs!$B$38)*_xlfn.NORM.S.INV(RAND())</f>
        <v>1.5132820576711081</v>
      </c>
      <c r="AU1006" s="15">
        <f ca="1">Inputs!$B$6*EXP($B$8-0.5*C$5^2+C$5*N1006)</f>
        <v>6185.5918588335498</v>
      </c>
      <c r="AV1006" s="15">
        <f t="shared" ca="1" si="547"/>
        <v>7349.2163501712457</v>
      </c>
      <c r="AW1006" s="15">
        <f t="shared" ca="1" si="548"/>
        <v>9574.0533521222333</v>
      </c>
      <c r="AX1006" s="15">
        <f t="shared" ca="1" si="549"/>
        <v>10137.285333993002</v>
      </c>
      <c r="AY1006" s="15">
        <f t="shared" ca="1" si="550"/>
        <v>11611.103954169435</v>
      </c>
      <c r="AZ1006" s="15">
        <f t="shared" ca="1" si="551"/>
        <v>11865.040629985722</v>
      </c>
      <c r="BA1006" s="15">
        <f t="shared" ca="1" si="552"/>
        <v>16015.172861051635</v>
      </c>
      <c r="BB1006" s="15">
        <f t="shared" ca="1" si="553"/>
        <v>19589.173944585837</v>
      </c>
      <c r="BC1006" s="15">
        <f t="shared" ca="1" si="554"/>
        <v>21588.304887029295</v>
      </c>
      <c r="BD1006" s="15">
        <f t="shared" ca="1" si="555"/>
        <v>23673.34929788555</v>
      </c>
      <c r="BE1006" s="15">
        <f t="shared" ca="1" si="556"/>
        <v>28491.140167153106</v>
      </c>
      <c r="BF1006" s="15">
        <f ca="1">Inputs!$B$13*EXP($B$9-0.5*C$6^2+C$6*Y1006)</f>
        <v>17963.917960304214</v>
      </c>
      <c r="BG1006" s="15">
        <f t="shared" ca="1" si="557"/>
        <v>24763.355723185501</v>
      </c>
      <c r="BH1006" s="15">
        <f t="shared" ca="1" si="558"/>
        <v>25995.502395257205</v>
      </c>
      <c r="BI1006" s="15">
        <f t="shared" ca="1" si="559"/>
        <v>30802.982085992309</v>
      </c>
      <c r="BJ1006" s="15">
        <f t="shared" ca="1" si="560"/>
        <v>45152.401730759666</v>
      </c>
      <c r="BK1006" s="15">
        <f t="shared" ca="1" si="561"/>
        <v>48200.991212718785</v>
      </c>
      <c r="BL1006" s="15">
        <f t="shared" ca="1" si="562"/>
        <v>60513.164578362899</v>
      </c>
      <c r="BM1006" s="15">
        <f t="shared" ca="1" si="563"/>
        <v>70824.293356023671</v>
      </c>
      <c r="BN1006" s="15">
        <f t="shared" ca="1" si="564"/>
        <v>83436.98809832774</v>
      </c>
      <c r="BO1006" s="15">
        <f t="shared" ca="1" si="565"/>
        <v>95507.598644342041</v>
      </c>
      <c r="BP1006" s="15">
        <f t="shared" ca="1" si="566"/>
        <v>117361.4657898429</v>
      </c>
      <c r="BQ1006" s="15">
        <f ca="1">Inputs!$B$20*EXP($B$10-0.5*C$7^2+C$7*AJ1006)</f>
        <v>5129.904318261064</v>
      </c>
      <c r="BR1006" s="15">
        <f t="shared" ca="1" si="567"/>
        <v>10216.110145802621</v>
      </c>
      <c r="BS1006" s="15">
        <f t="shared" ca="1" si="568"/>
        <v>24736.383489503802</v>
      </c>
      <c r="BT1006" s="15">
        <f t="shared" ca="1" si="569"/>
        <v>29241.569594982629</v>
      </c>
      <c r="BU1006" s="15">
        <f t="shared" ca="1" si="570"/>
        <v>32736.255415156378</v>
      </c>
      <c r="BV1006" s="15">
        <f t="shared" ca="1" si="571"/>
        <v>28257.157219637524</v>
      </c>
      <c r="BW1006" s="15">
        <f t="shared" ca="1" si="572"/>
        <v>55030.396184467259</v>
      </c>
      <c r="BX1006" s="15">
        <f t="shared" ca="1" si="573"/>
        <v>96924.558447170886</v>
      </c>
      <c r="BY1006" s="15">
        <f t="shared" ca="1" si="574"/>
        <v>156940.23699490057</v>
      </c>
      <c r="BZ1006" s="15">
        <f t="shared" ca="1" si="575"/>
        <v>257400.82181746748</v>
      </c>
      <c r="CA1006" s="15">
        <f t="shared" ca="1" si="576"/>
        <v>473128.56989589793</v>
      </c>
      <c r="CB1006" s="15">
        <f ca="1">(AU1006*DCF!C$10-DCF!C$5*MAX(AU1006*DCF!C$10,0)-MAX(AU1006-Inputs!$B$6,0)/Inputs!$B$10)*DCF!C$6</f>
        <v>1034.3515826518544</v>
      </c>
      <c r="CC1006" s="15">
        <f ca="1">(AV1006*DCF!D$10-DCF!D$5*MAX(AV1006*DCF!D$10,0)-MAX(AV1006-AU1006,0)/Inputs!$B$10)*DCF!D$6</f>
        <v>1507.6023180514767</v>
      </c>
      <c r="CD1006" s="15">
        <f ca="1">(AW1006*DCF!E$10-DCF!E$5*MAX(AW1006*DCF!E$10,0)-MAX(AW1006-AV1006,0)/Inputs!$B$10)*DCF!E$6</f>
        <v>1709.3710858310849</v>
      </c>
      <c r="CE1006" s="15">
        <f ca="1">(AX1006*DCF!F$10-DCF!F$5*MAX(AX1006*DCF!F$10,0)-MAX(AX1006-AW1006,0)/Inputs!$B$10)*DCF!F$6</f>
        <v>2095.7586215202809</v>
      </c>
      <c r="CF1006" s="15">
        <f ca="1">(AY1006*DCF!G$10-DCF!G$5*MAX(AY1006*DCF!G$10,0)-MAX(AY1006-AX1006,0)/Inputs!$B$10)*DCF!G$6</f>
        <v>2109.0566910178418</v>
      </c>
      <c r="CG1006" s="15">
        <f ca="1">(AZ1006*DCF!H$10-DCF!H$5*MAX(AZ1006*DCF!H$10,0)-MAX(AZ1006-AY1006,0)/Inputs!$B$10)*DCF!H$6</f>
        <v>2258.5151396830479</v>
      </c>
      <c r="CH1006" s="15">
        <f ca="1">(BA1006*DCF!I$10-DCF!I$5*MAX(BA1006*DCF!I$10,0)-MAX(BA1006-AZ1006,0)/Inputs!$B$10)*DCF!I$6</f>
        <v>2244.6207530440424</v>
      </c>
      <c r="CI1006" s="15">
        <f ca="1">(BB1006*DCF!J$10-DCF!J$5*MAX(BB1006*DCF!J$10,0)-MAX(BB1006-BA1006,0)/Inputs!$B$10)*DCF!J$6</f>
        <v>2819.9667327291422</v>
      </c>
      <c r="CJ1006" s="15">
        <f ca="1">(BC1006*DCF!K$10-DCF!K$5*MAX(BC1006*DCF!K$10,0)-MAX(BC1006-BB1006,0)/Inputs!$B$10)*DCF!K$6</f>
        <v>3195.522477064022</v>
      </c>
      <c r="CK1006" s="15">
        <f ca="1">(BD1006*DCF!L$10-DCF!L$5*MAX(BD1006*DCF!L$10,0)-MAX(BD1006-BC1006,0)/Inputs!$B$10)*DCF!L$6</f>
        <v>3300.7612436229506</v>
      </c>
      <c r="CL1006" s="15">
        <f ca="1">(BE1006*DCF!M$10-DCF!M$5*MAX(BE1006*DCF!M$10,0)-MAX(BE1006-BD1006,0)/Inputs!$B$10)*DCF!M$6</f>
        <v>3444.9317863361302</v>
      </c>
      <c r="CM1006" s="15">
        <f ca="1">(BF1006*DCF!C$28-DCF!C$5*MAX(BF1006*DCF!C$28,0)-MAX(BF1006-Inputs!$B$13,0)/Inputs!$B$17)*DCF!C$6</f>
        <v>3963.5512542817428</v>
      </c>
      <c r="CN1006" s="15">
        <f ca="1">(BG1006*DCF!D$28-DCF!D$5*MAX(BG1006*DCF!D$28,0)-MAX(BG1006-BF1006,0)/Inputs!$B$17)*DCF!D$6</f>
        <v>5842.747571337004</v>
      </c>
      <c r="CO1006" s="15">
        <f ca="1">(BH1006*DCF!E$28-DCF!E$5*MAX(BH1006*DCF!E$28,0)-MAX(BH1006-BG1006,0)/Inputs!$B$17)*DCF!E$6</f>
        <v>7119.5500169453444</v>
      </c>
      <c r="CP1006" s="15">
        <f ca="1">(BI1006*DCF!F$28-DCF!F$5*MAX(BI1006*DCF!F$28,0)-MAX(BI1006-BH1006,0)/Inputs!$B$17)*DCF!F$6</f>
        <v>7486.9205935204291</v>
      </c>
      <c r="CQ1006" s="15">
        <f ca="1">(BJ1006*DCF!G$28-DCF!G$5*MAX(BJ1006*DCF!G$28,0)-MAX(BJ1006-BI1006,0)/Inputs!$B$17)*DCF!G$6</f>
        <v>9301.7025700379254</v>
      </c>
      <c r="CR1006" s="15">
        <f ca="1">(BK1006*DCF!H$28-DCF!H$5*MAX(BK1006*DCF!H$28,0)-MAX(BK1006-BJ1006,0)/Inputs!$B$17)*DCF!H$6</f>
        <v>11446.971664089146</v>
      </c>
      <c r="CS1006" s="15">
        <f ca="1">(BL1006*DCF!I$28-DCF!I$5*MAX(BL1006*DCF!I$28,0)-MAX(BL1006-BK1006,0)/Inputs!$B$17)*DCF!I$6</f>
        <v>12462.680099936466</v>
      </c>
      <c r="CT1006" s="15">
        <f ca="1">(BM1006*DCF!J$28-DCF!J$5*MAX(BM1006*DCF!J$28,0)-MAX(BM1006-BL1006,0)/Inputs!$B$17)*DCF!J$6</f>
        <v>14432.525551864726</v>
      </c>
      <c r="CU1006" s="15">
        <f ca="1">(BN1006*DCF!K$28-DCF!K$5*MAX(BN1006*DCF!K$28,0)-MAX(BN1006-BM1006,0)/Inputs!$B$17)*DCF!K$6</f>
        <v>16075.605792645887</v>
      </c>
      <c r="CV1006" s="15">
        <f ca="1">(BO1006*DCF!L$28-DCF!L$5*MAX(BO1006*DCF!L$28,0)-MAX(BO1006-BN1006,0)/Inputs!$B$17)*DCF!L$6</f>
        <v>17689.960911114886</v>
      </c>
      <c r="CW1006" s="15">
        <f ca="1">(BP1006*DCF!M$28-DCF!M$5*MAX(BP1006*DCF!M$28,0)-MAX(BP1006-BO1006,0)/Inputs!$B$17)*DCF!M$6</f>
        <v>19797.284513872368</v>
      </c>
      <c r="CX1006" s="15">
        <f ca="1">(BQ1006*DCF!C$46-DCF!C$5*MAX(BQ1006*DCF!C$46,0)-MAX(BQ1006-Inputs!$B$20,0)/Inputs!$B$24)*DCF!C$6</f>
        <v>-2075.6842851693282</v>
      </c>
      <c r="CY1006" s="15">
        <f ca="1">(BR1006*DCF!D$46-DCF!D$5*MAX(BR1006*DCF!D$46,0)-MAX(BR1006-BQ1006,0)/Inputs!$B$24)*DCF!D$6</f>
        <v>-3913.8935663906059</v>
      </c>
      <c r="CZ1006" s="15">
        <f ca="1">(BS1006*DCF!E$46-DCF!E$5*MAX(BS1006*DCF!E$46,0)-MAX(BS1006-BR1006,0)/Inputs!$B$24)*DCF!E$6</f>
        <v>-8648.6124321932421</v>
      </c>
      <c r="DA1006" s="15">
        <f ca="1">(BT1006*DCF!F$46-DCF!F$5*MAX(BT1006*DCF!F$46,0)-MAX(BT1006-BS1006,0)/Inputs!$B$24)*DCF!F$6</f>
        <v>-3770.036658014561</v>
      </c>
      <c r="DB1006" s="15">
        <f ca="1">(BU1006*DCF!G$46-DCF!G$5*MAX(BU1006*DCF!G$46,0)-MAX(BU1006-BT1006,0)/Inputs!$B$24)*DCF!G$6</f>
        <v>-2276.7262165680654</v>
      </c>
      <c r="DC1006" s="15">
        <f ca="1">(BV1006*DCF!H$46-DCF!H$5*MAX(BV1006*DCF!H$46,0)-MAX(BV1006-BU1006,0)/Inputs!$B$24)*DCF!H$6</f>
        <v>0</v>
      </c>
      <c r="DD1006" s="15">
        <f ca="1">(BW1006*DCF!I$46-DCF!I$5*MAX(BW1006*DCF!I$46,0)-MAX(BW1006-BV1006,0)/Inputs!$B$24)*DCF!I$6</f>
        <v>-6414.6128413541364</v>
      </c>
      <c r="DE1006" s="15">
        <f ca="1">(BX1006*DCF!J$46-DCF!J$5*MAX(BX1006*DCF!J$46,0)-MAX(BX1006-BW1006,0)/Inputs!$B$24)*DCF!J$6</f>
        <v>-7043.930258757031</v>
      </c>
      <c r="DF1006" s="15">
        <f ca="1">(BY1006*DCF!K$46-DCF!K$5*MAX(BY1006*DCF!K$46,0)-MAX(BY1006-BX1006,0)/Inputs!$B$24)*DCF!K$6</f>
        <v>-5737.2929329984427</v>
      </c>
      <c r="DG1006" s="15">
        <f ca="1">(BZ1006*DCF!L$46-DCF!L$5*MAX(BZ1006*DCF!L$46,0)-MAX(BZ1006-BY1006,0)/Inputs!$B$24)*DCF!L$6</f>
        <v>-4941.6351612757862</v>
      </c>
      <c r="DH1006" s="15">
        <f ca="1">(CA1006*DCF!M$46-DCF!M$5*MAX(CA1006*DCF!M$46,0)-MAX(CA1006-BZ1006,0)/Inputs!$B$24)*DCF!M$6</f>
        <v>-8007.8003435257806</v>
      </c>
      <c r="DI1006" s="15">
        <f ca="1">SUM(CB1006:CL1006)+BE1006*DCF!M$10*(1+Inputs!$B$30)*(1-Inputs!$B$33)*(1-Inputs!$B$30/Inputs!$B$31)/(Inputs!$B$29-Inputs!$B$30)*DCF!M$6</f>
        <v>105011.67827306403</v>
      </c>
      <c r="DJ1006" s="15">
        <f ca="1">SUM(CM1006:CW1006)+BP1006*DCF!M$28*(1+Inputs!$B$30)*(1-Inputs!$B$33)*(1-Inputs!$B$30/Inputs!$B$31)/(Inputs!$B$29-Inputs!$B$30)*DCF!M$6</f>
        <v>561110.84885678324</v>
      </c>
      <c r="DK1006" s="15">
        <f ca="1">SUM(CX1006:DH1006)+CA1006*DCF!M$46*(1+Inputs!$B$30)*(1-Inputs!$B$33)*(1-Inputs!$B$30/Inputs!$B$31)/(Inputs!$B$29-Inputs!$B$30)*DCF!M$6</f>
        <v>678682.5900248196</v>
      </c>
      <c r="DM1006" s="15">
        <f ca="1">DI1006+DJ1006+DK1006+Inputs!$B$34+Inputs!$B$36-Inputs!$B$35</f>
        <v>1421656.1171546669</v>
      </c>
    </row>
    <row r="1007" spans="1:117" x14ac:dyDescent="0.75">
      <c r="A1007" s="11">
        <v>994</v>
      </c>
      <c r="C1007" s="24">
        <f t="shared" ca="1" si="579"/>
        <v>0.80494399241262338</v>
      </c>
      <c r="D1007" s="24">
        <f t="shared" ca="1" si="579"/>
        <v>-1.7103012844619174</v>
      </c>
      <c r="E1007" s="24">
        <f t="shared" ca="1" si="579"/>
        <v>1.6190476273946819</v>
      </c>
      <c r="F1007" s="24">
        <f t="shared" ca="1" si="579"/>
        <v>1.7564579740189721</v>
      </c>
      <c r="G1007" s="24">
        <f t="shared" ca="1" si="579"/>
        <v>-0.12699438759738821</v>
      </c>
      <c r="H1007" s="24">
        <f t="shared" ca="1" si="579"/>
        <v>3.1263715705964035E-2</v>
      </c>
      <c r="I1007" s="24">
        <f t="shared" ca="1" si="579"/>
        <v>3.0127199527618755E-2</v>
      </c>
      <c r="J1007" s="24">
        <f t="shared" ca="1" si="579"/>
        <v>-0.20544731296205451</v>
      </c>
      <c r="K1007" s="24">
        <f t="shared" ca="1" si="579"/>
        <v>-0.500998140234311</v>
      </c>
      <c r="L1007" s="24">
        <f t="shared" ca="1" si="579"/>
        <v>-1.3321198296950401</v>
      </c>
      <c r="M1007" s="24">
        <f t="shared" ca="1" si="579"/>
        <v>0.98945815808657023</v>
      </c>
      <c r="N1007" s="24">
        <f ca="1">SQRT(Inputs!$B$38)*C1007+SQRT(1-Inputs!$B$38)*_xlfn.NORM.S.INV(RAND())</f>
        <v>1.0381833969372551</v>
      </c>
      <c r="O1007" s="24">
        <f ca="1">SQRT(Inputs!$B$38)*D1007+SQRT(1-Inputs!$B$38)*_xlfn.NORM.S.INV(RAND())</f>
        <v>0.17723863886883484</v>
      </c>
      <c r="P1007" s="24">
        <f ca="1">SQRT(Inputs!$B$38)*E1007+SQRT(1-Inputs!$B$38)*_xlfn.NORM.S.INV(RAND())</f>
        <v>1.3354439160091303</v>
      </c>
      <c r="Q1007" s="24">
        <f ca="1">SQRT(Inputs!$B$38)*F1007+SQRT(1-Inputs!$B$38)*_xlfn.NORM.S.INV(RAND())</f>
        <v>1.3128910309871116</v>
      </c>
      <c r="R1007" s="24">
        <f ca="1">SQRT(Inputs!$B$38)*G1007+SQRT(1-Inputs!$B$38)*_xlfn.NORM.S.INV(RAND())</f>
        <v>-0.71885381120352143</v>
      </c>
      <c r="S1007" s="24">
        <f ca="1">SQRT(Inputs!$B$38)*H1007+SQRT(1-Inputs!$B$38)*_xlfn.NORM.S.INV(RAND())</f>
        <v>-0.29244351027733967</v>
      </c>
      <c r="T1007" s="24">
        <f ca="1">SQRT(Inputs!$B$38)*I1007+SQRT(1-Inputs!$B$38)*_xlfn.NORM.S.INV(RAND())</f>
        <v>-1.665003855749327</v>
      </c>
      <c r="U1007" s="24">
        <f ca="1">SQRT(Inputs!$B$38)*J1007+SQRT(1-Inputs!$B$38)*_xlfn.NORM.S.INV(RAND())</f>
        <v>-0.27564505499400349</v>
      </c>
      <c r="V1007" s="24">
        <f ca="1">SQRT(Inputs!$B$38)*K1007+SQRT(1-Inputs!$B$38)*_xlfn.NORM.S.INV(RAND())</f>
        <v>-0.17732023258164692</v>
      </c>
      <c r="W1007" s="24">
        <f ca="1">SQRT(Inputs!$B$38)*L1007+SQRT(1-Inputs!$B$38)*_xlfn.NORM.S.INV(RAND())</f>
        <v>-7.9939567506294162E-2</v>
      </c>
      <c r="X1007" s="24">
        <f ca="1">SQRT(Inputs!$B$38)*M1007+SQRT(1-Inputs!$B$38)*_xlfn.NORM.S.INV(RAND())</f>
        <v>2.8287565008609681</v>
      </c>
      <c r="Y1007" s="24">
        <f ca="1">SQRT(Inputs!$B$38)*C1007+SQRT(1-Inputs!$B$38)*_xlfn.NORM.S.INV(RAND())</f>
        <v>-1.1203671813663494</v>
      </c>
      <c r="Z1007" s="24">
        <f ca="1">SQRT(Inputs!$B$38)*D1007+SQRT(1-Inputs!$B$38)*_xlfn.NORM.S.INV(RAND())</f>
        <v>-3.06393839406498E-2</v>
      </c>
      <c r="AA1007" s="24">
        <f ca="1">SQRT(Inputs!$B$38)*E1007+SQRT(1-Inputs!$B$38)*_xlfn.NORM.S.INV(RAND())</f>
        <v>1.3191178275255875</v>
      </c>
      <c r="AB1007" s="24">
        <f ca="1">SQRT(Inputs!$B$38)*F1007+SQRT(1-Inputs!$B$38)*_xlfn.NORM.S.INV(RAND())</f>
        <v>0.40625178453519628</v>
      </c>
      <c r="AC1007" s="24">
        <f ca="1">SQRT(Inputs!$B$38)*G1007+SQRT(1-Inputs!$B$38)*_xlfn.NORM.S.INV(RAND())</f>
        <v>0.88588036490052069</v>
      </c>
      <c r="AD1007" s="24">
        <f ca="1">SQRT(Inputs!$B$38)*H1007+SQRT(1-Inputs!$B$38)*_xlfn.NORM.S.INV(RAND())</f>
        <v>1.5786077116805131</v>
      </c>
      <c r="AE1007" s="24">
        <f ca="1">SQRT(Inputs!$B$38)*I1007+SQRT(1-Inputs!$B$38)*_xlfn.NORM.S.INV(RAND())</f>
        <v>0.81419574469038813</v>
      </c>
      <c r="AF1007" s="24">
        <f ca="1">SQRT(Inputs!$B$38)*J1007+SQRT(1-Inputs!$B$38)*_xlfn.NORM.S.INV(RAND())</f>
        <v>2.1328430770350035</v>
      </c>
      <c r="AG1007" s="24">
        <f ca="1">SQRT(Inputs!$B$38)*K1007+SQRT(1-Inputs!$B$38)*_xlfn.NORM.S.INV(RAND())</f>
        <v>-0.25053980603170811</v>
      </c>
      <c r="AH1007" s="24">
        <f ca="1">SQRT(Inputs!$B$38)*L1007+SQRT(1-Inputs!$B$38)*_xlfn.NORM.S.INV(RAND())</f>
        <v>-1.3154578979077545</v>
      </c>
      <c r="AI1007" s="24">
        <f ca="1">SQRT(Inputs!$B$38)*M1007+SQRT(1-Inputs!$B$38)*_xlfn.NORM.S.INV(RAND())</f>
        <v>-1.3350685331724974</v>
      </c>
      <c r="AJ1007" s="24">
        <f ca="1">SQRT(Inputs!$B$38)*C1007+SQRT(1-Inputs!$B$38)*_xlfn.NORM.S.INV(RAND())</f>
        <v>0.31769661918941389</v>
      </c>
      <c r="AK1007" s="24">
        <f ca="1">SQRT(Inputs!$B$38)*D1007+SQRT(1-Inputs!$B$38)*_xlfn.NORM.S.INV(RAND())</f>
        <v>-0.77276291912708994</v>
      </c>
      <c r="AL1007" s="24">
        <f ca="1">SQRT(Inputs!$B$38)*E1007+SQRT(1-Inputs!$B$38)*_xlfn.NORM.S.INV(RAND())</f>
        <v>0.7028867374051202</v>
      </c>
      <c r="AM1007" s="24">
        <f ca="1">SQRT(Inputs!$B$38)*F1007+SQRT(1-Inputs!$B$38)*_xlfn.NORM.S.INV(RAND())</f>
        <v>1.5129148744859409</v>
      </c>
      <c r="AN1007" s="24">
        <f ca="1">SQRT(Inputs!$B$38)*G1007+SQRT(1-Inputs!$B$38)*_xlfn.NORM.S.INV(RAND())</f>
        <v>-0.24696577482276533</v>
      </c>
      <c r="AO1007" s="24">
        <f ca="1">SQRT(Inputs!$B$38)*H1007+SQRT(1-Inputs!$B$38)*_xlfn.NORM.S.INV(RAND())</f>
        <v>-3.4338869063802943E-2</v>
      </c>
      <c r="AP1007" s="24">
        <f ca="1">SQRT(Inputs!$B$38)*I1007+SQRT(1-Inputs!$B$38)*_xlfn.NORM.S.INV(RAND())</f>
        <v>0.35860228293568186</v>
      </c>
      <c r="AQ1007" s="24">
        <f ca="1">SQRT(Inputs!$B$38)*J1007+SQRT(1-Inputs!$B$38)*_xlfn.NORM.S.INV(RAND())</f>
        <v>9.8579848568246212E-2</v>
      </c>
      <c r="AR1007" s="24">
        <f ca="1">SQRT(Inputs!$B$38)*K1007+SQRT(1-Inputs!$B$38)*_xlfn.NORM.S.INV(RAND())</f>
        <v>-0.84872747950889382</v>
      </c>
      <c r="AS1007" s="24">
        <f ca="1">SQRT(Inputs!$B$38)*L1007+SQRT(1-Inputs!$B$38)*_xlfn.NORM.S.INV(RAND())</f>
        <v>-1.3042450562482153</v>
      </c>
      <c r="AT1007" s="24">
        <f ca="1">SQRT(Inputs!$B$38)*M1007+SQRT(1-Inputs!$B$38)*_xlfn.NORM.S.INV(RAND())</f>
        <v>-0.2355779112559806</v>
      </c>
      <c r="AU1007" s="15">
        <f ca="1">Inputs!$B$6*EXP($B$8-0.5*C$5^2+C$5*N1007)</f>
        <v>5870.331327187404</v>
      </c>
      <c r="AV1007" s="15">
        <f t="shared" ca="1" si="547"/>
        <v>7334.2393929649224</v>
      </c>
      <c r="AW1007" s="15">
        <f t="shared" ca="1" si="548"/>
        <v>10707.83335515048</v>
      </c>
      <c r="AX1007" s="15">
        <f t="shared" ca="1" si="549"/>
        <v>15403.377673589059</v>
      </c>
      <c r="AY1007" s="15">
        <f t="shared" ca="1" si="550"/>
        <v>17308.638830167096</v>
      </c>
      <c r="AZ1007" s="15">
        <f t="shared" ca="1" si="551"/>
        <v>20498.074701491409</v>
      </c>
      <c r="BA1007" s="15">
        <f t="shared" ca="1" si="552"/>
        <v>21072.891000636533</v>
      </c>
      <c r="BB1007" s="15">
        <f t="shared" ca="1" si="553"/>
        <v>25096.885369101808</v>
      </c>
      <c r="BC1007" s="15">
        <f t="shared" ca="1" si="554"/>
        <v>30215.653701176467</v>
      </c>
      <c r="BD1007" s="15">
        <f t="shared" ca="1" si="555"/>
        <v>36741.280102112039</v>
      </c>
      <c r="BE1007" s="15">
        <f t="shared" ca="1" si="556"/>
        <v>58252.629437941505</v>
      </c>
      <c r="BF1007" s="15">
        <f ca="1">Inputs!$B$13*EXP($B$9-0.5*C$6^2+C$6*Y1007)</f>
        <v>11076.256310498597</v>
      </c>
      <c r="BG1007" s="15">
        <f t="shared" ca="1" si="557"/>
        <v>13424.600568711025</v>
      </c>
      <c r="BH1007" s="15">
        <f t="shared" ca="1" si="558"/>
        <v>20413.831161945116</v>
      </c>
      <c r="BI1007" s="15">
        <f t="shared" ca="1" si="559"/>
        <v>26602.090426104402</v>
      </c>
      <c r="BJ1007" s="15">
        <f t="shared" ca="1" si="560"/>
        <v>37054.477767329328</v>
      </c>
      <c r="BK1007" s="15">
        <f t="shared" ca="1" si="561"/>
        <v>56380.94493290189</v>
      </c>
      <c r="BL1007" s="15">
        <f t="shared" ca="1" si="562"/>
        <v>76964.161591996337</v>
      </c>
      <c r="BM1007" s="15">
        <f t="shared" ca="1" si="563"/>
        <v>123306.63787253517</v>
      </c>
      <c r="BN1007" s="15">
        <f t="shared" ca="1" si="564"/>
        <v>147166.25636304318</v>
      </c>
      <c r="BO1007" s="15">
        <f t="shared" ca="1" si="565"/>
        <v>155398.158099458</v>
      </c>
      <c r="BP1007" s="15">
        <f t="shared" ca="1" si="566"/>
        <v>164417.14930137224</v>
      </c>
      <c r="BQ1007" s="15">
        <f ca="1">Inputs!$B$20*EXP($B$10-0.5*C$7^2+C$7*AJ1007)</f>
        <v>4801.1472397776661</v>
      </c>
      <c r="BR1007" s="15">
        <f t="shared" ca="1" si="567"/>
        <v>5096.8482547112553</v>
      </c>
      <c r="BS1007" s="15">
        <f t="shared" ca="1" si="568"/>
        <v>8540.8520119465447</v>
      </c>
      <c r="BT1007" s="15">
        <f t="shared" ca="1" si="569"/>
        <v>17513.080652719455</v>
      </c>
      <c r="BU1007" s="15">
        <f t="shared" ca="1" si="570"/>
        <v>22863.120121226435</v>
      </c>
      <c r="BV1007" s="15">
        <f t="shared" ca="1" si="571"/>
        <v>31564.054937974473</v>
      </c>
      <c r="BW1007" s="15">
        <f t="shared" ca="1" si="572"/>
        <v>47518.980560069263</v>
      </c>
      <c r="BX1007" s="15">
        <f t="shared" ca="1" si="573"/>
        <v>67789.481539698216</v>
      </c>
      <c r="BY1007" s="15">
        <f t="shared" ca="1" si="574"/>
        <v>80747.901165939111</v>
      </c>
      <c r="BZ1007" s="15">
        <f t="shared" ca="1" si="575"/>
        <v>89146.424023674423</v>
      </c>
      <c r="CA1007" s="15">
        <f t="shared" ca="1" si="576"/>
        <v>120089.71828867792</v>
      </c>
      <c r="CB1007" s="15">
        <f ca="1">(AU1007*DCF!C$10-DCF!C$5*MAX(AU1007*DCF!C$10,0)-MAX(AU1007-Inputs!$B$6,0)/Inputs!$B$10)*DCF!C$6</f>
        <v>1036.5994464347878</v>
      </c>
      <c r="CC1007" s="15">
        <f ca="1">(AV1007*DCF!D$10-DCF!D$5*MAX(AV1007*DCF!D$10,0)-MAX(AV1007-AU1007,0)/Inputs!$B$10)*DCF!D$6</f>
        <v>1430.7354955502772</v>
      </c>
      <c r="CD1007" s="15">
        <f ca="1">(AW1007*DCF!E$10-DCF!E$5*MAX(AW1007*DCF!E$10,0)-MAX(AW1007-AV1007,0)/Inputs!$B$10)*DCF!E$6</f>
        <v>1712.3952008741921</v>
      </c>
      <c r="CE1007" s="15">
        <f ca="1">(AX1007*DCF!F$10-DCF!F$5*MAX(AX1007*DCF!F$10,0)-MAX(AX1007-AW1007,0)/Inputs!$B$10)*DCF!F$6</f>
        <v>2385.5064415697298</v>
      </c>
      <c r="CF1007" s="15">
        <f ca="1">(AY1007*DCF!G$10-DCF!G$5*MAX(AY1007*DCF!G$10,0)-MAX(AY1007-AX1007,0)/Inputs!$B$10)*DCF!G$6</f>
        <v>3200.0452021747678</v>
      </c>
      <c r="CG1007" s="15">
        <f ca="1">(AZ1007*DCF!H$10-DCF!H$5*MAX(AZ1007*DCF!H$10,0)-MAX(AZ1007-AY1007,0)/Inputs!$B$10)*DCF!H$6</f>
        <v>3413.3743890412306</v>
      </c>
      <c r="CH1007" s="15">
        <f ca="1">(BA1007*DCF!I$10-DCF!I$5*MAX(BA1007*DCF!I$10,0)-MAX(BA1007-AZ1007,0)/Inputs!$B$10)*DCF!I$6</f>
        <v>3754.9584316031614</v>
      </c>
      <c r="CI1007" s="15">
        <f ca="1">(BB1007*DCF!J$10-DCF!J$5*MAX(BB1007*DCF!J$10,0)-MAX(BB1007-BA1007,0)/Inputs!$B$10)*DCF!J$6</f>
        <v>3696.9137258158544</v>
      </c>
      <c r="CJ1007" s="15">
        <f ca="1">(BC1007*DCF!K$10-DCF!K$5*MAX(BC1007*DCF!K$10,0)-MAX(BC1007-BB1007,0)/Inputs!$B$10)*DCF!K$6</f>
        <v>4147.6853351803375</v>
      </c>
      <c r="CK1007" s="15">
        <f ca="1">(BD1007*DCF!L$10-DCF!L$5*MAX(BD1007*DCF!L$10,0)-MAX(BD1007-BC1007,0)/Inputs!$B$10)*DCF!L$6</f>
        <v>4697.4145576368901</v>
      </c>
      <c r="CL1007" s="15">
        <f ca="1">(BE1007*DCF!M$10-DCF!M$5*MAX(BE1007*DCF!M$10,0)-MAX(BE1007-BD1007,0)/Inputs!$B$10)*DCF!M$6</f>
        <v>5650.4389309790477</v>
      </c>
      <c r="CM1007" s="15">
        <f ca="1">(BF1007*DCF!C$28-DCF!C$5*MAX(BF1007*DCF!C$28,0)-MAX(BF1007-Inputs!$B$13,0)/Inputs!$B$17)*DCF!C$6</f>
        <v>3380.4007864575901</v>
      </c>
      <c r="CN1007" s="15">
        <f ca="1">(BG1007*DCF!D$28-DCF!D$5*MAX(BG1007*DCF!D$28,0)-MAX(BG1007-BF1007,0)/Inputs!$B$17)*DCF!D$6</f>
        <v>3452.8449889512608</v>
      </c>
      <c r="CO1007" s="15">
        <f ca="1">(BH1007*DCF!E$28-DCF!E$5*MAX(BH1007*DCF!E$28,0)-MAX(BH1007-BG1007,0)/Inputs!$B$17)*DCF!E$6</f>
        <v>4404.0793381038875</v>
      </c>
      <c r="CP1007" s="15">
        <f ca="1">(BI1007*DCF!F$28-DCF!F$5*MAX(BI1007*DCF!F$28,0)-MAX(BI1007-BH1007,0)/Inputs!$B$17)*DCF!F$6</f>
        <v>6095.0964167424681</v>
      </c>
      <c r="CQ1007" s="15">
        <f ca="1">(BJ1007*DCF!G$28-DCF!G$5*MAX(BJ1007*DCF!G$28,0)-MAX(BJ1007-BI1007,0)/Inputs!$B$17)*DCF!G$6</f>
        <v>7856.0770944312435</v>
      </c>
      <c r="CR1007" s="15">
        <f ca="1">(BK1007*DCF!H$28-DCF!H$5*MAX(BK1007*DCF!H$28,0)-MAX(BK1007-BJ1007,0)/Inputs!$B$17)*DCF!H$6</f>
        <v>10940.839089310613</v>
      </c>
      <c r="CS1007" s="15">
        <f ca="1">(BL1007*DCF!I$28-DCF!I$5*MAX(BL1007*DCF!I$28,0)-MAX(BL1007-BK1007,0)/Inputs!$B$17)*DCF!I$6</f>
        <v>15144.033731112764</v>
      </c>
      <c r="CT1007" s="15">
        <f ca="1">(BM1007*DCF!J$28-DCF!J$5*MAX(BM1007*DCF!J$28,0)-MAX(BM1007-BL1007,0)/Inputs!$B$17)*DCF!J$6</f>
        <v>21362.982931014176</v>
      </c>
      <c r="CU1007" s="15">
        <f ca="1">(BN1007*DCF!K$28-DCF!K$5*MAX(BN1007*DCF!K$28,0)-MAX(BN1007-BM1007,0)/Inputs!$B$17)*DCF!K$6</f>
        <v>28156.560350606738</v>
      </c>
      <c r="CV1007" s="15">
        <f ca="1">(BO1007*DCF!L$28-DCF!L$5*MAX(BO1007*DCF!L$28,0)-MAX(BO1007-BN1007,0)/Inputs!$B$17)*DCF!L$6</f>
        <v>30073.740920477128</v>
      </c>
      <c r="CW1007" s="15">
        <f ca="1">(BP1007*DCF!M$28-DCF!M$5*MAX(BP1007*DCF!M$28,0)-MAX(BP1007-BO1007,0)/Inputs!$B$17)*DCF!M$6</f>
        <v>29992.443786095828</v>
      </c>
      <c r="CX1007" s="15">
        <f ca="1">(BQ1007*DCF!C$46-DCF!C$5*MAX(BQ1007*DCF!C$46,0)-MAX(BQ1007-Inputs!$B$20,0)/Inputs!$B$24)*DCF!C$6</f>
        <v>-1847.9080183217086</v>
      </c>
      <c r="CY1007" s="15">
        <f ca="1">(BR1007*DCF!D$46-DCF!D$5*MAX(BR1007*DCF!D$46,0)-MAX(BR1007-BQ1007,0)/Inputs!$B$24)*DCF!D$6</f>
        <v>-996.08630557231254</v>
      </c>
      <c r="CZ1007" s="15">
        <f ca="1">(BS1007*DCF!E$46-DCF!E$5*MAX(BS1007*DCF!E$46,0)-MAX(BS1007-BR1007,0)/Inputs!$B$24)*DCF!E$6</f>
        <v>-2367.5020903300669</v>
      </c>
      <c r="DA1007" s="15">
        <f ca="1">(BT1007*DCF!F$46-DCF!F$5*MAX(BT1007*DCF!F$46,0)-MAX(BT1007-BS1007,0)/Inputs!$B$24)*DCF!F$6</f>
        <v>-4542.48534116257</v>
      </c>
      <c r="DB1007" s="15">
        <f ca="1">(BU1007*DCF!G$46-DCF!G$5*MAX(BU1007*DCF!G$46,0)-MAX(BU1007-BT1007,0)/Inputs!$B$24)*DCF!G$6</f>
        <v>-2568.7177622009208</v>
      </c>
      <c r="DC1007" s="15">
        <f ca="1">(BV1007*DCF!H$46-DCF!H$5*MAX(BV1007*DCF!H$46,0)-MAX(BV1007-BU1007,0)/Inputs!$B$24)*DCF!H$6</f>
        <v>-2703.762182792329</v>
      </c>
      <c r="DD1007" s="15">
        <f ca="1">(BW1007*DCF!I$46-DCF!I$5*MAX(BW1007*DCF!I$46,0)-MAX(BW1007-BV1007,0)/Inputs!$B$24)*DCF!I$6</f>
        <v>-3482.5726480552776</v>
      </c>
      <c r="DE1007" s="15">
        <f ca="1">(BX1007*DCF!J$46-DCF!J$5*MAX(BX1007*DCF!J$46,0)-MAX(BX1007-BW1007,0)/Inputs!$B$24)*DCF!J$6</f>
        <v>-2531.8244515383776</v>
      </c>
      <c r="DF1007" s="15">
        <f ca="1">(BY1007*DCF!K$46-DCF!K$5*MAX(BY1007*DCF!K$46,0)-MAX(BY1007-BX1007,0)/Inputs!$B$24)*DCF!K$6</f>
        <v>1438.1216914851748</v>
      </c>
      <c r="DG1007" s="15">
        <f ca="1">(BZ1007*DCF!L$46-DCF!L$5*MAX(BZ1007*DCF!L$46,0)-MAX(BZ1007-BY1007,0)/Inputs!$B$24)*DCF!L$6</f>
        <v>4261.6669114189444</v>
      </c>
      <c r="DH1007" s="15">
        <f ca="1">(CA1007*DCF!M$46-DCF!M$5*MAX(CA1007*DCF!M$46,0)-MAX(CA1007-BZ1007,0)/Inputs!$B$24)*DCF!M$6</f>
        <v>2945.6750272614831</v>
      </c>
      <c r="DI1007" s="15">
        <f ca="1">SUM(CB1007:CL1007)+BE1007*DCF!M$10*(1+Inputs!$B$30)*(1-Inputs!$B$33)*(1-Inputs!$B$30/Inputs!$B$31)/(Inputs!$B$29-Inputs!$B$30)*DCF!M$6</f>
        <v>197243.90519392941</v>
      </c>
      <c r="DJ1007" s="15">
        <f ca="1">SUM(CM1007:CW1007)+BP1007*DCF!M$28*(1+Inputs!$B$30)*(1-Inputs!$B$33)*(1-Inputs!$B$30/Inputs!$B$31)/(Inputs!$B$29-Inputs!$B$30)*DCF!M$6</f>
        <v>770959.23369655118</v>
      </c>
      <c r="DK1007" s="15">
        <f ca="1">SUM(CX1007:DH1007)+CA1007*DCF!M$46*(1+Inputs!$B$30)*(1-Inputs!$B$33)*(1-Inputs!$B$30/Inputs!$B$31)/(Inputs!$B$29-Inputs!$B$30)*DCF!M$6</f>
        <v>173277.53484103389</v>
      </c>
      <c r="DM1007" s="15">
        <f ca="1">DI1007+DJ1007+DK1007+Inputs!$B$34+Inputs!$B$36-Inputs!$B$35</f>
        <v>1218331.6737315145</v>
      </c>
    </row>
    <row r="1008" spans="1:117" x14ac:dyDescent="0.75">
      <c r="A1008" s="11">
        <v>995</v>
      </c>
      <c r="C1008" s="24">
        <f t="shared" ca="1" si="579"/>
        <v>2.392387953490287</v>
      </c>
      <c r="D1008" s="24">
        <f t="shared" ca="1" si="579"/>
        <v>1.255609460939906</v>
      </c>
      <c r="E1008" s="24">
        <f t="shared" ca="1" si="579"/>
        <v>-0.67453841117122804</v>
      </c>
      <c r="F1008" s="24">
        <f t="shared" ca="1" si="579"/>
        <v>0.53670384439755914</v>
      </c>
      <c r="G1008" s="24">
        <f t="shared" ca="1" si="579"/>
        <v>-1.4541718487047746</v>
      </c>
      <c r="H1008" s="24">
        <f t="shared" ca="1" si="579"/>
        <v>0.23344476297927078</v>
      </c>
      <c r="I1008" s="24">
        <f t="shared" ca="1" si="579"/>
        <v>-0.43968164536183874</v>
      </c>
      <c r="J1008" s="24">
        <f t="shared" ca="1" si="579"/>
        <v>0.26288144315556211</v>
      </c>
      <c r="K1008" s="24">
        <f t="shared" ca="1" si="579"/>
        <v>0.338743671649478</v>
      </c>
      <c r="L1008" s="24">
        <f t="shared" ca="1" si="579"/>
        <v>2.2230867897456723</v>
      </c>
      <c r="M1008" s="24">
        <f t="shared" ca="1" si="579"/>
        <v>-0.22740631362318359</v>
      </c>
      <c r="N1008" s="24">
        <f ca="1">SQRT(Inputs!$B$38)*C1008+SQRT(1-Inputs!$B$38)*_xlfn.NORM.S.INV(RAND())</f>
        <v>0.89369500341045205</v>
      </c>
      <c r="O1008" s="24">
        <f ca="1">SQRT(Inputs!$B$38)*D1008+SQRT(1-Inputs!$B$38)*_xlfn.NORM.S.INV(RAND())</f>
        <v>0.73717176792661487</v>
      </c>
      <c r="P1008" s="24">
        <f ca="1">SQRT(Inputs!$B$38)*E1008+SQRT(1-Inputs!$B$38)*_xlfn.NORM.S.INV(RAND())</f>
        <v>-0.5304462632791791</v>
      </c>
      <c r="Q1008" s="24">
        <f ca="1">SQRT(Inputs!$B$38)*F1008+SQRT(1-Inputs!$B$38)*_xlfn.NORM.S.INV(RAND())</f>
        <v>0.39137143851149375</v>
      </c>
      <c r="R1008" s="24">
        <f ca="1">SQRT(Inputs!$B$38)*G1008+SQRT(1-Inputs!$B$38)*_xlfn.NORM.S.INV(RAND())</f>
        <v>0.46294942735700173</v>
      </c>
      <c r="S1008" s="24">
        <f ca="1">SQRT(Inputs!$B$38)*H1008+SQRT(1-Inputs!$B$38)*_xlfn.NORM.S.INV(RAND())</f>
        <v>-0.58746532761507353</v>
      </c>
      <c r="T1008" s="24">
        <f ca="1">SQRT(Inputs!$B$38)*I1008+SQRT(1-Inputs!$B$38)*_xlfn.NORM.S.INV(RAND())</f>
        <v>-0.51724163217421693</v>
      </c>
      <c r="U1008" s="24">
        <f ca="1">SQRT(Inputs!$B$38)*J1008+SQRT(1-Inputs!$B$38)*_xlfn.NORM.S.INV(RAND())</f>
        <v>4.4749330326460113E-2</v>
      </c>
      <c r="V1008" s="24">
        <f ca="1">SQRT(Inputs!$B$38)*K1008+SQRT(1-Inputs!$B$38)*_xlfn.NORM.S.INV(RAND())</f>
        <v>1.1513432748923202</v>
      </c>
      <c r="W1008" s="24">
        <f ca="1">SQRT(Inputs!$B$38)*L1008+SQRT(1-Inputs!$B$38)*_xlfn.NORM.S.INV(RAND())</f>
        <v>0.56127448463889706</v>
      </c>
      <c r="X1008" s="24">
        <f ca="1">SQRT(Inputs!$B$38)*M1008+SQRT(1-Inputs!$B$38)*_xlfn.NORM.S.INV(RAND())</f>
        <v>-2.2586811241528579</v>
      </c>
      <c r="Y1008" s="24">
        <f ca="1">SQRT(Inputs!$B$38)*C1008+SQRT(1-Inputs!$B$38)*_xlfn.NORM.S.INV(RAND())</f>
        <v>0.3767272923269378</v>
      </c>
      <c r="Z1008" s="24">
        <f ca="1">SQRT(Inputs!$B$38)*D1008+SQRT(1-Inputs!$B$38)*_xlfn.NORM.S.INV(RAND())</f>
        <v>0.58162484109502433</v>
      </c>
      <c r="AA1008" s="24">
        <f ca="1">SQRT(Inputs!$B$38)*E1008+SQRT(1-Inputs!$B$38)*_xlfn.NORM.S.INV(RAND())</f>
        <v>-0.79573057742436237</v>
      </c>
      <c r="AB1008" s="24">
        <f ca="1">SQRT(Inputs!$B$38)*F1008+SQRT(1-Inputs!$B$38)*_xlfn.NORM.S.INV(RAND())</f>
        <v>0.19378068746319699</v>
      </c>
      <c r="AC1008" s="24">
        <f ca="1">SQRT(Inputs!$B$38)*G1008+SQRT(1-Inputs!$B$38)*_xlfn.NORM.S.INV(RAND())</f>
        <v>-0.38600548370582682</v>
      </c>
      <c r="AD1008" s="24">
        <f ca="1">SQRT(Inputs!$B$38)*H1008+SQRT(1-Inputs!$B$38)*_xlfn.NORM.S.INV(RAND())</f>
        <v>0.14917772303152083</v>
      </c>
      <c r="AE1008" s="24">
        <f ca="1">SQRT(Inputs!$B$38)*I1008+SQRT(1-Inputs!$B$38)*_xlfn.NORM.S.INV(RAND())</f>
        <v>0.21826142498286935</v>
      </c>
      <c r="AF1008" s="24">
        <f ca="1">SQRT(Inputs!$B$38)*J1008+SQRT(1-Inputs!$B$38)*_xlfn.NORM.S.INV(RAND())</f>
        <v>2.0459256549523657</v>
      </c>
      <c r="AG1008" s="24">
        <f ca="1">SQRT(Inputs!$B$38)*K1008+SQRT(1-Inputs!$B$38)*_xlfn.NORM.S.INV(RAND())</f>
        <v>-0.40983342855666149</v>
      </c>
      <c r="AH1008" s="24">
        <f ca="1">SQRT(Inputs!$B$38)*L1008+SQRT(1-Inputs!$B$38)*_xlfn.NORM.S.INV(RAND())</f>
        <v>2.6433749992851974E-2</v>
      </c>
      <c r="AI1008" s="24">
        <f ca="1">SQRT(Inputs!$B$38)*M1008+SQRT(1-Inputs!$B$38)*_xlfn.NORM.S.INV(RAND())</f>
        <v>-0.68282347977883695</v>
      </c>
      <c r="AJ1008" s="24">
        <f ca="1">SQRT(Inputs!$B$38)*C1008+SQRT(1-Inputs!$B$38)*_xlfn.NORM.S.INV(RAND())</f>
        <v>2.3794727476638942</v>
      </c>
      <c r="AK1008" s="24">
        <f ca="1">SQRT(Inputs!$B$38)*D1008+SQRT(1-Inputs!$B$38)*_xlfn.NORM.S.INV(RAND())</f>
        <v>0.94504634305339019</v>
      </c>
      <c r="AL1008" s="24">
        <f ca="1">SQRT(Inputs!$B$38)*E1008+SQRT(1-Inputs!$B$38)*_xlfn.NORM.S.INV(RAND())</f>
        <v>-0.98057288781423835</v>
      </c>
      <c r="AM1008" s="24">
        <f ca="1">SQRT(Inputs!$B$38)*F1008+SQRT(1-Inputs!$B$38)*_xlfn.NORM.S.INV(RAND())</f>
        <v>0.10445235144325238</v>
      </c>
      <c r="AN1008" s="24">
        <f ca="1">SQRT(Inputs!$B$38)*G1008+SQRT(1-Inputs!$B$38)*_xlfn.NORM.S.INV(RAND())</f>
        <v>-0.56272697994385623</v>
      </c>
      <c r="AO1008" s="24">
        <f ca="1">SQRT(Inputs!$B$38)*H1008+SQRT(1-Inputs!$B$38)*_xlfn.NORM.S.INV(RAND())</f>
        <v>0.43793050440385983</v>
      </c>
      <c r="AP1008" s="24">
        <f ca="1">SQRT(Inputs!$B$38)*I1008+SQRT(1-Inputs!$B$38)*_xlfn.NORM.S.INV(RAND())</f>
        <v>-9.5386648417974534E-2</v>
      </c>
      <c r="AQ1008" s="24">
        <f ca="1">SQRT(Inputs!$B$38)*J1008+SQRT(1-Inputs!$B$38)*_xlfn.NORM.S.INV(RAND())</f>
        <v>-0.24338792761498293</v>
      </c>
      <c r="AR1008" s="24">
        <f ca="1">SQRT(Inputs!$B$38)*K1008+SQRT(1-Inputs!$B$38)*_xlfn.NORM.S.INV(RAND())</f>
        <v>0.49421197534653993</v>
      </c>
      <c r="AS1008" s="24">
        <f ca="1">SQRT(Inputs!$B$38)*L1008+SQRT(1-Inputs!$B$38)*_xlfn.NORM.S.INV(RAND())</f>
        <v>1.1676439048346607</v>
      </c>
      <c r="AT1008" s="24">
        <f ca="1">SQRT(Inputs!$B$38)*M1008+SQRT(1-Inputs!$B$38)*_xlfn.NORM.S.INV(RAND())</f>
        <v>9.1617010787037226E-2</v>
      </c>
      <c r="AU1008" s="15">
        <f ca="1">Inputs!$B$6*EXP($B$8-0.5*C$5^2+C$5*N1008)</f>
        <v>5734.6246290866238</v>
      </c>
      <c r="AV1008" s="15">
        <f t="shared" ca="1" si="547"/>
        <v>7779.5074035528087</v>
      </c>
      <c r="AW1008" s="15">
        <f t="shared" ca="1" si="548"/>
        <v>8830.7631173780028</v>
      </c>
      <c r="AX1008" s="15">
        <f t="shared" ca="1" si="549"/>
        <v>11321.737770511909</v>
      </c>
      <c r="AY1008" s="15">
        <f t="shared" ca="1" si="550"/>
        <v>14604.998910766075</v>
      </c>
      <c r="AZ1008" s="15">
        <f t="shared" ca="1" si="551"/>
        <v>16743.354997931896</v>
      </c>
      <c r="BA1008" s="15">
        <f t="shared" ca="1" si="552"/>
        <v>19409.883049101492</v>
      </c>
      <c r="BB1008" s="15">
        <f t="shared" ca="1" si="553"/>
        <v>23870.392789957434</v>
      </c>
      <c r="BC1008" s="15">
        <f t="shared" ca="1" si="554"/>
        <v>32671.757224530673</v>
      </c>
      <c r="BD1008" s="15">
        <f t="shared" ca="1" si="555"/>
        <v>42183.401773905833</v>
      </c>
      <c r="BE1008" s="15">
        <f t="shared" ca="1" si="556"/>
        <v>42079.037947961799</v>
      </c>
      <c r="BF1008" s="15">
        <f ca="1">Inputs!$B$13*EXP($B$9-0.5*C$6^2+C$6*Y1008)</f>
        <v>14903.547439261798</v>
      </c>
      <c r="BG1008" s="15">
        <f t="shared" ca="1" si="557"/>
        <v>20173.308905528953</v>
      </c>
      <c r="BH1008" s="15">
        <f t="shared" ca="1" si="558"/>
        <v>21600.596312449237</v>
      </c>
      <c r="BI1008" s="15">
        <f t="shared" ca="1" si="559"/>
        <v>27242.945651063103</v>
      </c>
      <c r="BJ1008" s="15">
        <f t="shared" ca="1" si="560"/>
        <v>31590.52868878447</v>
      </c>
      <c r="BK1008" s="15">
        <f t="shared" ca="1" si="561"/>
        <v>39566.866791682616</v>
      </c>
      <c r="BL1008" s="15">
        <f t="shared" ca="1" si="562"/>
        <v>49997.479873452634</v>
      </c>
      <c r="BM1008" s="15">
        <f t="shared" ca="1" si="563"/>
        <v>79242.234823573483</v>
      </c>
      <c r="BN1008" s="15">
        <f t="shared" ca="1" si="564"/>
        <v>92787.231140240925</v>
      </c>
      <c r="BO1008" s="15">
        <f t="shared" ca="1" si="565"/>
        <v>114516.44943483536</v>
      </c>
      <c r="BP1008" s="15">
        <f t="shared" ca="1" si="566"/>
        <v>130455.43642099005</v>
      </c>
      <c r="BQ1008" s="15">
        <f ca="1">Inputs!$B$20*EXP($B$10-0.5*C$7^2+C$7*AJ1008)</f>
        <v>9975.4911284641112</v>
      </c>
      <c r="BR1008" s="15">
        <f t="shared" ca="1" si="567"/>
        <v>18273.292078186128</v>
      </c>
      <c r="BS1008" s="15">
        <f t="shared" ca="1" si="568"/>
        <v>18881.53487115875</v>
      </c>
      <c r="BT1008" s="15">
        <f t="shared" ca="1" si="569"/>
        <v>26756.745801195408</v>
      </c>
      <c r="BU1008" s="15">
        <f t="shared" ca="1" si="570"/>
        <v>32361.161869918131</v>
      </c>
      <c r="BV1008" s="15">
        <f t="shared" ca="1" si="571"/>
        <v>49692.520876741968</v>
      </c>
      <c r="BW1008" s="15">
        <f t="shared" ca="1" si="572"/>
        <v>67957.212177645342</v>
      </c>
      <c r="BX1008" s="15">
        <f t="shared" ca="1" si="573"/>
        <v>90522.677878911214</v>
      </c>
      <c r="BY1008" s="15">
        <f t="shared" ca="1" si="574"/>
        <v>139416.08069745425</v>
      </c>
      <c r="BZ1008" s="15">
        <f t="shared" ca="1" si="575"/>
        <v>242457.85515602556</v>
      </c>
      <c r="CA1008" s="15">
        <f t="shared" ca="1" si="576"/>
        <v>346169.8609990218</v>
      </c>
      <c r="CB1008" s="15">
        <f ca="1">(AU1008*DCF!C$10-DCF!C$5*MAX(AU1008*DCF!C$10,0)-MAX(AU1008-Inputs!$B$6,0)/Inputs!$B$10)*DCF!C$6</f>
        <v>1037.5670593807199</v>
      </c>
      <c r="CC1008" s="15">
        <f ca="1">(AV1008*DCF!D$10-DCF!D$5*MAX(AV1008*DCF!D$10,0)-MAX(AV1008-AU1008,0)/Inputs!$B$10)*DCF!D$6</f>
        <v>1397.61107901388</v>
      </c>
      <c r="CD1008" s="15">
        <f ca="1">(AW1008*DCF!E$10-DCF!E$5*MAX(AW1008*DCF!E$10,0)-MAX(AW1008-AV1008,0)/Inputs!$B$10)*DCF!E$6</f>
        <v>1802.0963088689696</v>
      </c>
      <c r="CE1008" s="15">
        <f ca="1">(AX1008*DCF!F$10-DCF!F$5*MAX(AX1008*DCF!F$10,0)-MAX(AX1008-AW1008,0)/Inputs!$B$10)*DCF!F$6</f>
        <v>1953.2072452266762</v>
      </c>
      <c r="CF1008" s="15">
        <f ca="1">(AY1008*DCF!G$10-DCF!G$5*MAX(AY1008*DCF!G$10,0)-MAX(AY1008-AX1008,0)/Inputs!$B$10)*DCF!G$6</f>
        <v>2378.1122322278611</v>
      </c>
      <c r="CG1008" s="15">
        <f ca="1">(AZ1008*DCF!H$10-DCF!H$5*MAX(AZ1008*DCF!H$10,0)-MAX(AZ1008-AY1008,0)/Inputs!$B$10)*DCF!H$6</f>
        <v>2871.0309241765535</v>
      </c>
      <c r="CH1008" s="15">
        <f ca="1">(BA1008*DCF!I$10-DCF!I$5*MAX(BA1008*DCF!I$10,0)-MAX(BA1008-AZ1008,0)/Inputs!$B$10)*DCF!I$6</f>
        <v>3108.0735312880915</v>
      </c>
      <c r="CI1008" s="15">
        <f ca="1">(BB1008*DCF!J$10-DCF!J$5*MAX(BB1008*DCF!J$10,0)-MAX(BB1008-BA1008,0)/Inputs!$B$10)*DCF!J$6</f>
        <v>3420.2980418842171</v>
      </c>
      <c r="CJ1008" s="15">
        <f ca="1">(BC1008*DCF!K$10-DCF!K$5*MAX(BC1008*DCF!K$10,0)-MAX(BC1008-BB1008,0)/Inputs!$B$10)*DCF!K$6</f>
        <v>4027.5711622525273</v>
      </c>
      <c r="CK1008" s="15">
        <f ca="1">(BD1008*DCF!L$10-DCF!L$5*MAX(BD1008*DCF!L$10,0)-MAX(BD1008-BC1008,0)/Inputs!$B$10)*DCF!L$6</f>
        <v>5132.0494985085043</v>
      </c>
      <c r="CL1008" s="15">
        <f ca="1">(BE1008*DCF!M$10-DCF!M$5*MAX(BE1008*DCF!M$10,0)-MAX(BE1008-BD1008,0)/Inputs!$B$10)*DCF!M$6</f>
        <v>5937.8965066924447</v>
      </c>
      <c r="CM1008" s="15">
        <f ca="1">(BF1008*DCF!C$28-DCF!C$5*MAX(BF1008*DCF!C$28,0)-MAX(BF1008-Inputs!$B$13,0)/Inputs!$B$17)*DCF!C$6</f>
        <v>3736.3292718250218</v>
      </c>
      <c r="CN1008" s="15">
        <f ca="1">(BG1008*DCF!D$28-DCF!D$5*MAX(BG1008*DCF!D$28,0)-MAX(BG1008-BF1008,0)/Inputs!$B$17)*DCF!D$6</f>
        <v>4817.2230087173039</v>
      </c>
      <c r="CO1008" s="15">
        <f ca="1">(BH1008*DCF!E$28-DCF!E$5*MAX(BH1008*DCF!E$28,0)-MAX(BH1008-BG1008,0)/Inputs!$B$17)*DCF!E$6</f>
        <v>5836.3748038786043</v>
      </c>
      <c r="CP1008" s="15">
        <f ca="1">(BI1008*DCF!F$28-DCF!F$5*MAX(BI1008*DCF!F$28,0)-MAX(BI1008-BH1008,0)/Inputs!$B$17)*DCF!F$6</f>
        <v>6368.4632603495502</v>
      </c>
      <c r="CQ1008" s="15">
        <f ca="1">(BJ1008*DCF!G$28-DCF!G$5*MAX(BJ1008*DCF!G$28,0)-MAX(BJ1008-BI1008,0)/Inputs!$B$17)*DCF!G$6</f>
        <v>7465.1818268871457</v>
      </c>
      <c r="CR1008" s="15">
        <f ca="1">(BK1008*DCF!H$28-DCF!H$5*MAX(BK1008*DCF!H$28,0)-MAX(BK1008-BJ1008,0)/Inputs!$B$17)*DCF!H$6</f>
        <v>8546.0235912490025</v>
      </c>
      <c r="CS1008" s="15">
        <f ca="1">(BL1008*DCF!I$28-DCF!I$5*MAX(BL1008*DCF!I$28,0)-MAX(BL1008-BK1008,0)/Inputs!$B$17)*DCF!I$6</f>
        <v>10259.94648857054</v>
      </c>
      <c r="CT1008" s="15">
        <f ca="1">(BM1008*DCF!J$28-DCF!J$5*MAX(BM1008*DCF!J$28,0)-MAX(BM1008-BL1008,0)/Inputs!$B$17)*DCF!J$6</f>
        <v>13799.981161850797</v>
      </c>
      <c r="CU1008" s="15">
        <f ca="1">(BN1008*DCF!K$28-DCF!K$5*MAX(BN1008*DCF!K$28,0)-MAX(BN1008-BM1008,0)/Inputs!$B$17)*DCF!K$6</f>
        <v>17936.025822894615</v>
      </c>
      <c r="CV1008" s="15">
        <f ca="1">(BO1008*DCF!L$28-DCF!L$5*MAX(BO1008*DCF!L$28,0)-MAX(BO1008-BN1008,0)/Inputs!$B$17)*DCF!L$6</f>
        <v>20389.738064852703</v>
      </c>
      <c r="CW1008" s="15">
        <f ca="1">(BP1008*DCF!M$28-DCF!M$5*MAX(BP1008*DCF!M$28,0)-MAX(BP1008-BO1008,0)/Inputs!$B$17)*DCF!M$6</f>
        <v>22879.193846586164</v>
      </c>
      <c r="CX1008" s="15">
        <f ca="1">(BQ1008*DCF!C$46-DCF!C$5*MAX(BQ1008*DCF!C$46,0)-MAX(BQ1008-Inputs!$B$20,0)/Inputs!$B$24)*DCF!C$6</f>
        <v>-5432.9037841552727</v>
      </c>
      <c r="CY1008" s="15">
        <f ca="1">(BR1008*DCF!D$46-DCF!D$5*MAX(BR1008*DCF!D$46,0)-MAX(BR1008-BQ1008,0)/Inputs!$B$24)*DCF!D$6</f>
        <v>-6659.4276063113966</v>
      </c>
      <c r="CZ1008" s="15">
        <f ca="1">(BS1008*DCF!E$46-DCF!E$5*MAX(BS1008*DCF!E$46,0)-MAX(BS1008-BR1008,0)/Inputs!$B$24)*DCF!E$6</f>
        <v>-2472.5269380637887</v>
      </c>
      <c r="DA1008" s="15">
        <f ca="1">(BT1008*DCF!F$46-DCF!F$5*MAX(BT1008*DCF!F$46,0)-MAX(BT1008-BS1008,0)/Inputs!$B$24)*DCF!F$6</f>
        <v>-4816.2086523295029</v>
      </c>
      <c r="DB1008" s="15">
        <f ca="1">(BU1008*DCF!G$46-DCF!G$5*MAX(BU1008*DCF!G$46,0)-MAX(BU1008-BT1008,0)/Inputs!$B$24)*DCF!G$6</f>
        <v>-2973.7803832324043</v>
      </c>
      <c r="DC1008" s="15">
        <f ca="1">(BV1008*DCF!H$46-DCF!H$5*MAX(BV1008*DCF!H$46,0)-MAX(BV1008-BU1008,0)/Inputs!$B$24)*DCF!H$6</f>
        <v>-5385.6136203720371</v>
      </c>
      <c r="DD1008" s="15">
        <f ca="1">(BW1008*DCF!I$46-DCF!I$5*MAX(BW1008*DCF!I$46,0)-MAX(BW1008-BV1008,0)/Inputs!$B$24)*DCF!I$6</f>
        <v>-3673.5881394021321</v>
      </c>
      <c r="DE1008" s="15">
        <f ca="1">(BX1008*DCF!J$46-DCF!J$5*MAX(BX1008*DCF!J$46,0)-MAX(BX1008-BW1008,0)/Inputs!$B$24)*DCF!J$6</f>
        <v>-2186.8168981457343</v>
      </c>
      <c r="DF1008" s="15">
        <f ca="1">(BY1008*DCF!K$46-DCF!K$5*MAX(BY1008*DCF!K$46,0)-MAX(BY1008-BX1008,0)/Inputs!$B$24)*DCF!K$6</f>
        <v>-4013.6699003529702</v>
      </c>
      <c r="DG1008" s="15">
        <f ca="1">(BZ1008*DCF!L$46-DCF!L$5*MAX(BZ1008*DCF!L$46,0)-MAX(BZ1008-BY1008,0)/Inputs!$B$24)*DCF!L$6</f>
        <v>-6558.7052675391387</v>
      </c>
      <c r="DH1008" s="15">
        <f ca="1">(CA1008*DCF!M$46-DCF!M$5*MAX(CA1008*DCF!M$46,0)-MAX(CA1008-BZ1008,0)/Inputs!$B$24)*DCF!M$6</f>
        <v>5456.7205128346595</v>
      </c>
      <c r="DI1008" s="15">
        <f ca="1">SUM(CB1008:CL1008)+BE1008*DCF!M$10*(1+Inputs!$B$30)*(1-Inputs!$B$33)*(1-Inputs!$B$30/Inputs!$B$31)/(Inputs!$B$29-Inputs!$B$30)*DCF!M$6</f>
        <v>150172.03263636987</v>
      </c>
      <c r="DJ1008" s="15">
        <f ca="1">SUM(CM1008:CW1008)+BP1008*DCF!M$28*(1+Inputs!$B$30)*(1-Inputs!$B$33)*(1-Inputs!$B$30/Inputs!$B$31)/(Inputs!$B$29-Inputs!$B$30)*DCF!M$6</f>
        <v>606113.42068655719</v>
      </c>
      <c r="DK1008" s="15">
        <f ca="1">SUM(CX1008:DH1008)+CA1008*DCF!M$46*(1+Inputs!$B$30)*(1-Inputs!$B$33)*(1-Inputs!$B$30/Inputs!$B$31)/(Inputs!$B$29-Inputs!$B$30)*DCF!M$6</f>
        <v>496503.09086892562</v>
      </c>
      <c r="DM1008" s="15">
        <f ca="1">DI1008+DJ1008+DK1008+Inputs!$B$34+Inputs!$B$36-Inputs!$B$35</f>
        <v>1329639.5441918527</v>
      </c>
    </row>
    <row r="1009" spans="1:117" x14ac:dyDescent="0.75">
      <c r="A1009" s="11">
        <v>996</v>
      </c>
      <c r="C1009" s="24">
        <f t="shared" ca="1" si="579"/>
        <v>0.90924101769634136</v>
      </c>
      <c r="D1009" s="24">
        <f t="shared" ca="1" si="579"/>
        <v>-1.4468777016645138</v>
      </c>
      <c r="E1009" s="24">
        <f t="shared" ca="1" si="579"/>
        <v>1.7063240809717795</v>
      </c>
      <c r="F1009" s="24">
        <f t="shared" ca="1" si="579"/>
        <v>-0.34362860154736935</v>
      </c>
      <c r="G1009" s="24">
        <f t="shared" ca="1" si="579"/>
        <v>8.6798170826829543E-2</v>
      </c>
      <c r="H1009" s="24">
        <f t="shared" ca="1" si="579"/>
        <v>-1.5125604537076816</v>
      </c>
      <c r="I1009" s="24">
        <f t="shared" ca="1" si="579"/>
        <v>-4.0428437747225501E-2</v>
      </c>
      <c r="J1009" s="24">
        <f t="shared" ca="1" si="579"/>
        <v>-0.93874841371068407</v>
      </c>
      <c r="K1009" s="24">
        <f t="shared" ca="1" si="579"/>
        <v>2.0715778742734203</v>
      </c>
      <c r="L1009" s="24">
        <f t="shared" ca="1" si="579"/>
        <v>1.4666094750585803</v>
      </c>
      <c r="M1009" s="24">
        <f t="shared" ca="1" si="579"/>
        <v>-0.82159266131708131</v>
      </c>
      <c r="N1009" s="24">
        <f ca="1">SQRT(Inputs!$B$38)*C1009+SQRT(1-Inputs!$B$38)*_xlfn.NORM.S.INV(RAND())</f>
        <v>-0.98683567558779872</v>
      </c>
      <c r="O1009" s="24">
        <f ca="1">SQRT(Inputs!$B$38)*D1009+SQRT(1-Inputs!$B$38)*_xlfn.NORM.S.INV(RAND())</f>
        <v>6.514896107808088E-3</v>
      </c>
      <c r="P1009" s="24">
        <f ca="1">SQRT(Inputs!$B$38)*E1009+SQRT(1-Inputs!$B$38)*_xlfn.NORM.S.INV(RAND())</f>
        <v>1.9870745846558526</v>
      </c>
      <c r="Q1009" s="24">
        <f ca="1">SQRT(Inputs!$B$38)*F1009+SQRT(1-Inputs!$B$38)*_xlfn.NORM.S.INV(RAND())</f>
        <v>-0.16295184261882953</v>
      </c>
      <c r="R1009" s="24">
        <f ca="1">SQRT(Inputs!$B$38)*G1009+SQRT(1-Inputs!$B$38)*_xlfn.NORM.S.INV(RAND())</f>
        <v>-3.9454871894758346E-2</v>
      </c>
      <c r="S1009" s="24">
        <f ca="1">SQRT(Inputs!$B$38)*H1009+SQRT(1-Inputs!$B$38)*_xlfn.NORM.S.INV(RAND())</f>
        <v>-2.1269103787429207</v>
      </c>
      <c r="T1009" s="24">
        <f ca="1">SQRT(Inputs!$B$38)*I1009+SQRT(1-Inputs!$B$38)*_xlfn.NORM.S.INV(RAND())</f>
        <v>0.4001762140140217</v>
      </c>
      <c r="U1009" s="24">
        <f ca="1">SQRT(Inputs!$B$38)*J1009+SQRT(1-Inputs!$B$38)*_xlfn.NORM.S.INV(RAND())</f>
        <v>-0.29912347095645908</v>
      </c>
      <c r="V1009" s="24">
        <f ca="1">SQRT(Inputs!$B$38)*K1009+SQRT(1-Inputs!$B$38)*_xlfn.NORM.S.INV(RAND())</f>
        <v>2.5399205299972554</v>
      </c>
      <c r="W1009" s="24">
        <f ca="1">SQRT(Inputs!$B$38)*L1009+SQRT(1-Inputs!$B$38)*_xlfn.NORM.S.INV(RAND())</f>
        <v>-0.31852256890576613</v>
      </c>
      <c r="X1009" s="24">
        <f ca="1">SQRT(Inputs!$B$38)*M1009+SQRT(1-Inputs!$B$38)*_xlfn.NORM.S.INV(RAND())</f>
        <v>0.13882420097132375</v>
      </c>
      <c r="Y1009" s="24">
        <f ca="1">SQRT(Inputs!$B$38)*C1009+SQRT(1-Inputs!$B$38)*_xlfn.NORM.S.INV(RAND())</f>
        <v>2.5799169943667433E-2</v>
      </c>
      <c r="Z1009" s="24">
        <f ca="1">SQRT(Inputs!$B$38)*D1009+SQRT(1-Inputs!$B$38)*_xlfn.NORM.S.INV(RAND())</f>
        <v>-0.33788790430626525</v>
      </c>
      <c r="AA1009" s="24">
        <f ca="1">SQRT(Inputs!$B$38)*E1009+SQRT(1-Inputs!$B$38)*_xlfn.NORM.S.INV(RAND())</f>
        <v>0.99127246805412805</v>
      </c>
      <c r="AB1009" s="24">
        <f ca="1">SQRT(Inputs!$B$38)*F1009+SQRT(1-Inputs!$B$38)*_xlfn.NORM.S.INV(RAND())</f>
        <v>-2.117267069101997</v>
      </c>
      <c r="AC1009" s="24">
        <f ca="1">SQRT(Inputs!$B$38)*G1009+SQRT(1-Inputs!$B$38)*_xlfn.NORM.S.INV(RAND())</f>
        <v>-6.2502794153365293E-2</v>
      </c>
      <c r="AD1009" s="24">
        <f ca="1">SQRT(Inputs!$B$38)*H1009+SQRT(1-Inputs!$B$38)*_xlfn.NORM.S.INV(RAND())</f>
        <v>0.59758274187236038</v>
      </c>
      <c r="AE1009" s="24">
        <f ca="1">SQRT(Inputs!$B$38)*I1009+SQRT(1-Inputs!$B$38)*_xlfn.NORM.S.INV(RAND())</f>
        <v>-0.59697144017341774</v>
      </c>
      <c r="AF1009" s="24">
        <f ca="1">SQRT(Inputs!$B$38)*J1009+SQRT(1-Inputs!$B$38)*_xlfn.NORM.S.INV(RAND())</f>
        <v>-2.8058808168125795</v>
      </c>
      <c r="AG1009" s="24">
        <f ca="1">SQRT(Inputs!$B$38)*K1009+SQRT(1-Inputs!$B$38)*_xlfn.NORM.S.INV(RAND())</f>
        <v>2.5809582619749727</v>
      </c>
      <c r="AH1009" s="24">
        <f ca="1">SQRT(Inputs!$B$38)*L1009+SQRT(1-Inputs!$B$38)*_xlfn.NORM.S.INV(RAND())</f>
        <v>-0.30122625459252161</v>
      </c>
      <c r="AI1009" s="24">
        <f ca="1">SQRT(Inputs!$B$38)*M1009+SQRT(1-Inputs!$B$38)*_xlfn.NORM.S.INV(RAND())</f>
        <v>-0.32079813301574234</v>
      </c>
      <c r="AJ1009" s="24">
        <f ca="1">SQRT(Inputs!$B$38)*C1009+SQRT(1-Inputs!$B$38)*_xlfn.NORM.S.INV(RAND())</f>
        <v>0.13255037030555206</v>
      </c>
      <c r="AK1009" s="24">
        <f ca="1">SQRT(Inputs!$B$38)*D1009+SQRT(1-Inputs!$B$38)*_xlfn.NORM.S.INV(RAND())</f>
        <v>-1.0779794168799199</v>
      </c>
      <c r="AL1009" s="24">
        <f ca="1">SQRT(Inputs!$B$38)*E1009+SQRT(1-Inputs!$B$38)*_xlfn.NORM.S.INV(RAND())</f>
        <v>0.72212505077424172</v>
      </c>
      <c r="AM1009" s="24">
        <f ca="1">SQRT(Inputs!$B$38)*F1009+SQRT(1-Inputs!$B$38)*_xlfn.NORM.S.INV(RAND())</f>
        <v>7.4372966823205294E-2</v>
      </c>
      <c r="AN1009" s="24">
        <f ca="1">SQRT(Inputs!$B$38)*G1009+SQRT(1-Inputs!$B$38)*_xlfn.NORM.S.INV(RAND())</f>
        <v>-0.61141633769314707</v>
      </c>
      <c r="AO1009" s="24">
        <f ca="1">SQRT(Inputs!$B$38)*H1009+SQRT(1-Inputs!$B$38)*_xlfn.NORM.S.INV(RAND())</f>
        <v>-1.0628760038309126</v>
      </c>
      <c r="AP1009" s="24">
        <f ca="1">SQRT(Inputs!$B$38)*I1009+SQRT(1-Inputs!$B$38)*_xlfn.NORM.S.INV(RAND())</f>
        <v>-0.9150689523391663</v>
      </c>
      <c r="AQ1009" s="24">
        <f ca="1">SQRT(Inputs!$B$38)*J1009+SQRT(1-Inputs!$B$38)*_xlfn.NORM.S.INV(RAND())</f>
        <v>-1.9619799559034243</v>
      </c>
      <c r="AR1009" s="24">
        <f ca="1">SQRT(Inputs!$B$38)*K1009+SQRT(1-Inputs!$B$38)*_xlfn.NORM.S.INV(RAND())</f>
        <v>-6.6891992256068455E-2</v>
      </c>
      <c r="AS1009" s="24">
        <f ca="1">SQRT(Inputs!$B$38)*L1009+SQRT(1-Inputs!$B$38)*_xlfn.NORM.S.INV(RAND())</f>
        <v>0.88937580846412612</v>
      </c>
      <c r="AT1009" s="24">
        <f ca="1">SQRT(Inputs!$B$38)*M1009+SQRT(1-Inputs!$B$38)*_xlfn.NORM.S.INV(RAND())</f>
        <v>-1.5894076230839222</v>
      </c>
      <c r="AU1009" s="15">
        <f ca="1">Inputs!$B$6*EXP($B$8-0.5*C$5^2+C$5*N1009)</f>
        <v>4229.6320843277063</v>
      </c>
      <c r="AV1009" s="15">
        <f t="shared" ca="1" si="547"/>
        <v>5153.3953653843837</v>
      </c>
      <c r="AW1009" s="15">
        <f t="shared" ca="1" si="548"/>
        <v>8215.0706104538149</v>
      </c>
      <c r="AX1009" s="15">
        <f t="shared" ca="1" si="549"/>
        <v>9827.6542490773063</v>
      </c>
      <c r="AY1009" s="15">
        <f t="shared" ca="1" si="550"/>
        <v>11955.181653827456</v>
      </c>
      <c r="AZ1009" s="15">
        <f t="shared" ca="1" si="551"/>
        <v>11568.42725980867</v>
      </c>
      <c r="BA1009" s="15">
        <f t="shared" ca="1" si="552"/>
        <v>14762.308087937812</v>
      </c>
      <c r="BB1009" s="15">
        <f t="shared" ca="1" si="553"/>
        <v>17539.951274401876</v>
      </c>
      <c r="BC1009" s="15">
        <f t="shared" ca="1" si="554"/>
        <v>27450.723721638366</v>
      </c>
      <c r="BD1009" s="15">
        <f t="shared" ca="1" si="555"/>
        <v>32642.588111348279</v>
      </c>
      <c r="BE1009" s="15">
        <f t="shared" ca="1" si="556"/>
        <v>40508.273886797455</v>
      </c>
      <c r="BF1009" s="15">
        <f ca="1">Inputs!$B$13*EXP($B$9-0.5*C$6^2+C$6*Y1009)</f>
        <v>13901.942492544278</v>
      </c>
      <c r="BG1009" s="15">
        <f t="shared" ca="1" si="557"/>
        <v>15940.679259409762</v>
      </c>
      <c r="BH1009" s="15">
        <f t="shared" ca="1" si="558"/>
        <v>22956.990574890588</v>
      </c>
      <c r="BI1009" s="15">
        <f t="shared" ca="1" si="559"/>
        <v>20287.012893667121</v>
      </c>
      <c r="BJ1009" s="15">
        <f t="shared" ca="1" si="560"/>
        <v>24647.4914406922</v>
      </c>
      <c r="BK1009" s="15">
        <f t="shared" ca="1" si="561"/>
        <v>32814.063536760783</v>
      </c>
      <c r="BL1009" s="15">
        <f t="shared" ca="1" si="562"/>
        <v>37307.350074887778</v>
      </c>
      <c r="BM1009" s="15">
        <f t="shared" ca="1" si="563"/>
        <v>32362.456344450755</v>
      </c>
      <c r="BN1009" s="15">
        <f t="shared" ca="1" si="564"/>
        <v>54228.289584539292</v>
      </c>
      <c r="BO1009" s="15">
        <f t="shared" ca="1" si="565"/>
        <v>64426.490115995897</v>
      </c>
      <c r="BP1009" s="15">
        <f t="shared" ca="1" si="566"/>
        <v>76466.616185358143</v>
      </c>
      <c r="BQ1009" s="15">
        <f ca="1">Inputs!$B$20*EXP($B$10-0.5*C$7^2+C$7*AJ1009)</f>
        <v>4495.9937765259983</v>
      </c>
      <c r="BR1009" s="15">
        <f t="shared" ca="1" si="567"/>
        <v>4331.9748837387842</v>
      </c>
      <c r="BS1009" s="15">
        <f t="shared" ca="1" si="568"/>
        <v>7299.3641487451296</v>
      </c>
      <c r="BT1009" s="15">
        <f t="shared" ca="1" si="569"/>
        <v>10262.521979974121</v>
      </c>
      <c r="BU1009" s="15">
        <f t="shared" ca="1" si="570"/>
        <v>12266.716689914281</v>
      </c>
      <c r="BV1009" s="15">
        <f t="shared" ca="1" si="571"/>
        <v>13432.209815471704</v>
      </c>
      <c r="BW1009" s="15">
        <f t="shared" ca="1" si="572"/>
        <v>15443.593247287445</v>
      </c>
      <c r="BX1009" s="15">
        <f t="shared" ca="1" si="573"/>
        <v>14576.098951062757</v>
      </c>
      <c r="BY1009" s="15">
        <f t="shared" ca="1" si="574"/>
        <v>20163.872499977329</v>
      </c>
      <c r="BZ1009" s="15">
        <f t="shared" ca="1" si="575"/>
        <v>33318.156199019308</v>
      </c>
      <c r="CA1009" s="15">
        <f t="shared" ca="1" si="576"/>
        <v>35285.946025514459</v>
      </c>
      <c r="CB1009" s="15">
        <f ca="1">(AU1009*DCF!C$10-DCF!C$5*MAX(AU1009*DCF!C$10,0)-MAX(AU1009-Inputs!$B$6,0)/Inputs!$B$10)*DCF!C$6</f>
        <v>1048.2979244759606</v>
      </c>
      <c r="CC1009" s="15">
        <f ca="1">(AV1009*DCF!D$10-DCF!D$5*MAX(AV1009*DCF!D$10,0)-MAX(AV1009-AU1009,0)/Inputs!$B$10)*DCF!D$6</f>
        <v>1030.8697077217391</v>
      </c>
      <c r="CD1009" s="15">
        <f ca="1">(AW1009*DCF!E$10-DCF!E$5*MAX(AW1009*DCF!E$10,0)-MAX(AW1009-AV1009,0)/Inputs!$B$10)*DCF!E$6</f>
        <v>1207.1129767387542</v>
      </c>
      <c r="CE1009" s="15">
        <f ca="1">(AX1009*DCF!F$10-DCF!F$5*MAX(AX1009*DCF!F$10,0)-MAX(AX1009-AW1009,0)/Inputs!$B$10)*DCF!F$6</f>
        <v>1809.8225858456051</v>
      </c>
      <c r="CF1009" s="15">
        <f ca="1">(AY1009*DCF!G$10-DCF!G$5*MAX(AY1009*DCF!G$10,0)-MAX(AY1009-AX1009,0)/Inputs!$B$10)*DCF!G$6</f>
        <v>2054.2962827376004</v>
      </c>
      <c r="CG1009" s="15">
        <f ca="1">(AZ1009*DCF!H$10-DCF!H$5*MAX(AZ1009*DCF!H$10,0)-MAX(AZ1009-AY1009,0)/Inputs!$B$10)*DCF!H$6</f>
        <v>2246.018450315808</v>
      </c>
      <c r="CH1009" s="15">
        <f ca="1">(BA1009*DCF!I$10-DCF!I$5*MAX(BA1009*DCF!I$10,0)-MAX(BA1009-AZ1009,0)/Inputs!$B$10)*DCF!I$6</f>
        <v>2172.6267977438897</v>
      </c>
      <c r="CI1009" s="15">
        <f ca="1">(BB1009*DCF!J$10-DCF!J$5*MAX(BB1009*DCF!J$10,0)-MAX(BB1009-BA1009,0)/Inputs!$B$10)*DCF!J$6</f>
        <v>2588.9902840405061</v>
      </c>
      <c r="CJ1009" s="15">
        <f ca="1">(BC1009*DCF!K$10-DCF!K$5*MAX(BC1009*DCF!K$10,0)-MAX(BC1009-BB1009,0)/Inputs!$B$10)*DCF!K$6</f>
        <v>3031.7683850864764</v>
      </c>
      <c r="CK1009" s="15">
        <f ca="1">(BD1009*DCF!L$10-DCF!L$5*MAX(BD1009*DCF!L$10,0)-MAX(BD1009-BC1009,0)/Inputs!$B$10)*DCF!L$6</f>
        <v>4251.7308883780861</v>
      </c>
      <c r="CL1009" s="15">
        <f ca="1">(BE1009*DCF!M$10-DCF!M$5*MAX(BE1009*DCF!M$10,0)-MAX(BE1009-BD1009,0)/Inputs!$B$10)*DCF!M$6</f>
        <v>4776.6011713273328</v>
      </c>
      <c r="CM1009" s="15">
        <f ca="1">(BF1009*DCF!C$28-DCF!C$5*MAX(BF1009*DCF!C$28,0)-MAX(BF1009-Inputs!$B$13,0)/Inputs!$B$17)*DCF!C$6</f>
        <v>3661.9635503979011</v>
      </c>
      <c r="CN1009" s="15">
        <f ca="1">(BG1009*DCF!D$28-DCF!D$5*MAX(BG1009*DCF!D$28,0)-MAX(BG1009-BF1009,0)/Inputs!$B$17)*DCF!D$6</f>
        <v>4259.9416670149694</v>
      </c>
      <c r="CO1009" s="15">
        <f ca="1">(BH1009*DCF!E$28-DCF!E$5*MAX(BH1009*DCF!E$28,0)-MAX(BH1009-BG1009,0)/Inputs!$B$17)*DCF!E$6</f>
        <v>5119.0101308797121</v>
      </c>
      <c r="CP1009" s="15">
        <f ca="1">(BI1009*DCF!F$28-DCF!F$5*MAX(BI1009*DCF!F$28,0)-MAX(BI1009-BH1009,0)/Inputs!$B$17)*DCF!F$6</f>
        <v>5507.3896232138868</v>
      </c>
      <c r="CQ1009" s="15">
        <f ca="1">(BJ1009*DCF!G$28-DCF!G$5*MAX(BJ1009*DCF!G$28,0)-MAX(BJ1009-BI1009,0)/Inputs!$B$17)*DCF!G$6</f>
        <v>5661.5892389249902</v>
      </c>
      <c r="CR1009" s="15">
        <f ca="1">(BK1009*DCF!H$28-DCF!H$5*MAX(BK1009*DCF!H$28,0)-MAX(BK1009-BJ1009,0)/Inputs!$B$17)*DCF!H$6</f>
        <v>6846.4238205666788</v>
      </c>
      <c r="CS1009" s="15">
        <f ca="1">(BL1009*DCF!I$28-DCF!I$5*MAX(BL1009*DCF!I$28,0)-MAX(BL1009-BK1009,0)/Inputs!$B$17)*DCF!I$6</f>
        <v>8128.0123062562352</v>
      </c>
      <c r="CT1009" s="15">
        <f ca="1">(BM1009*DCF!J$28-DCF!J$5*MAX(BM1009*DCF!J$28,0)-MAX(BM1009-BL1009,0)/Inputs!$B$17)*DCF!J$6</f>
        <v>7219.5143801344138</v>
      </c>
      <c r="CU1009" s="15">
        <f ca="1">(BN1009*DCF!K$28-DCF!K$5*MAX(BN1009*DCF!K$28,0)-MAX(BN1009-BM1009,0)/Inputs!$B$17)*DCF!K$6</f>
        <v>8773.8321941995</v>
      </c>
      <c r="CV1009" s="15">
        <f ca="1">(BO1009*DCF!L$28-DCF!L$5*MAX(BO1009*DCF!L$28,0)-MAX(BO1009-BN1009,0)/Inputs!$B$17)*DCF!L$6</f>
        <v>11700.49368653598</v>
      </c>
      <c r="CW1009" s="15">
        <f ca="1">(BP1009*DCF!M$28-DCF!M$5*MAX(BP1009*DCF!M$28,0)-MAX(BP1009-BO1009,0)/Inputs!$B$17)*DCF!M$6</f>
        <v>13128.706595414362</v>
      </c>
      <c r="CX1009" s="15">
        <f ca="1">(BQ1009*DCF!C$46-DCF!C$5*MAX(BQ1009*DCF!C$46,0)-MAX(BQ1009-Inputs!$B$20,0)/Inputs!$B$24)*DCF!C$6</f>
        <v>-1636.4852955145484</v>
      </c>
      <c r="CY1009" s="15">
        <f ca="1">(BR1009*DCF!D$46-DCF!D$5*MAX(BR1009*DCF!D$46,0)-MAX(BR1009-BQ1009,0)/Inputs!$B$24)*DCF!D$6</f>
        <v>-739.36708969401457</v>
      </c>
      <c r="CZ1009" s="15">
        <f ca="1">(BS1009*DCF!E$46-DCF!E$5*MAX(BS1009*DCF!E$46,0)-MAX(BS1009-BR1009,0)/Inputs!$B$24)*DCF!E$6</f>
        <v>-2032.8256770667419</v>
      </c>
      <c r="DA1009" s="15">
        <f ca="1">(BT1009*DCF!F$46-DCF!F$5*MAX(BT1009*DCF!F$46,0)-MAX(BT1009-BS1009,0)/Inputs!$B$24)*DCF!F$6</f>
        <v>-1826.3611741103882</v>
      </c>
      <c r="DB1009" s="15">
        <f ca="1">(BU1009*DCF!G$46-DCF!G$5*MAX(BU1009*DCF!G$46,0)-MAX(BU1009-BT1009,0)/Inputs!$B$24)*DCF!G$6</f>
        <v>-1086.7996157472662</v>
      </c>
      <c r="DC1009" s="15">
        <f ca="1">(BV1009*DCF!H$46-DCF!H$5*MAX(BV1009*DCF!H$46,0)-MAX(BV1009-BU1009,0)/Inputs!$B$24)*DCF!H$6</f>
        <v>-362.16984767210954</v>
      </c>
      <c r="DD1009" s="15">
        <f ca="1">(BW1009*DCF!I$46-DCF!I$5*MAX(BW1009*DCF!I$46,0)-MAX(BW1009-BV1009,0)/Inputs!$B$24)*DCF!I$6</f>
        <v>-220.71460025923463</v>
      </c>
      <c r="DE1009" s="15">
        <f ca="1">(BX1009*DCF!J$46-DCF!J$5*MAX(BX1009*DCF!J$46,0)-MAX(BX1009-BW1009,0)/Inputs!$B$24)*DCF!J$6</f>
        <v>611.42703142394339</v>
      </c>
      <c r="DF1009" s="15">
        <f ca="1">(BY1009*DCF!K$46-DCF!K$5*MAX(BY1009*DCF!K$46,0)-MAX(BY1009-BX1009,0)/Inputs!$B$24)*DCF!K$6</f>
        <v>-217.02804800628468</v>
      </c>
      <c r="DG1009" s="15">
        <f ca="1">(BZ1009*DCF!L$46-DCF!L$5*MAX(BZ1009*DCF!L$46,0)-MAX(BZ1009-BY1009,0)/Inputs!$B$24)*DCF!L$6</f>
        <v>-673.72798484578163</v>
      </c>
      <c r="DH1009" s="15">
        <f ca="1">(CA1009*DCF!M$46-DCF!M$5*MAX(CA1009*DCF!M$46,0)-MAX(CA1009-BZ1009,0)/Inputs!$B$24)*DCF!M$6</f>
        <v>2354.9009916249947</v>
      </c>
      <c r="DI1009" s="15">
        <f ca="1">SUM(CB1009:CL1009)+BE1009*DCF!M$10*(1+Inputs!$B$30)*(1-Inputs!$B$33)*(1-Inputs!$B$30/Inputs!$B$31)/(Inputs!$B$29-Inputs!$B$30)*DCF!M$6</f>
        <v>138953.19734783642</v>
      </c>
      <c r="DJ1009" s="15">
        <f ca="1">SUM(CM1009:CW1009)+BP1009*DCF!M$28*(1+Inputs!$B$30)*(1-Inputs!$B$33)*(1-Inputs!$B$30/Inputs!$B$31)/(Inputs!$B$29-Inputs!$B$30)*DCF!M$6</f>
        <v>363750.34920709848</v>
      </c>
      <c r="DK1009" s="15">
        <f ca="1">SUM(CX1009:DH1009)+CA1009*DCF!M$46*(1+Inputs!$B$30)*(1-Inputs!$B$33)*(1-Inputs!$B$30/Inputs!$B$31)/(Inputs!$B$29-Inputs!$B$30)*DCF!M$6</f>
        <v>48727.101133097771</v>
      </c>
      <c r="DM1009" s="15">
        <f ca="1">DI1009+DJ1009+DK1009+Inputs!$B$34+Inputs!$B$36-Inputs!$B$35</f>
        <v>628281.64768803271</v>
      </c>
    </row>
    <row r="1010" spans="1:117" x14ac:dyDescent="0.75">
      <c r="A1010" s="11">
        <v>997</v>
      </c>
      <c r="C1010" s="24">
        <f t="shared" ca="1" si="579"/>
        <v>-0.23491048620554628</v>
      </c>
      <c r="D1010" s="24">
        <f t="shared" ca="1" si="579"/>
        <v>-0.30957755030267553</v>
      </c>
      <c r="E1010" s="24">
        <f t="shared" ca="1" si="579"/>
        <v>-0.15198843402274087</v>
      </c>
      <c r="F1010" s="24">
        <f t="shared" ca="1" si="579"/>
        <v>0.28993691265006655</v>
      </c>
      <c r="G1010" s="24">
        <f t="shared" ca="1" si="579"/>
        <v>1.0103553701669736</v>
      </c>
      <c r="H1010" s="24">
        <f t="shared" ca="1" si="579"/>
        <v>-7.1630531641621878E-2</v>
      </c>
      <c r="I1010" s="24">
        <f t="shared" ca="1" si="579"/>
        <v>-0.86201045768187101</v>
      </c>
      <c r="J1010" s="24">
        <f t="shared" ca="1" si="579"/>
        <v>-1.062319284301368</v>
      </c>
      <c r="K1010" s="24">
        <f t="shared" ca="1" si="579"/>
        <v>0.96198093594513578</v>
      </c>
      <c r="L1010" s="24">
        <f t="shared" ca="1" si="579"/>
        <v>-1.066661955603933</v>
      </c>
      <c r="M1010" s="24">
        <f t="shared" ca="1" si="579"/>
        <v>-0.21650246945215793</v>
      </c>
      <c r="N1010" s="24">
        <f ca="1">SQRT(Inputs!$B$38)*C1010+SQRT(1-Inputs!$B$38)*_xlfn.NORM.S.INV(RAND())</f>
        <v>-0.31974879302704418</v>
      </c>
      <c r="O1010" s="24">
        <f ca="1">SQRT(Inputs!$B$38)*D1010+SQRT(1-Inputs!$B$38)*_xlfn.NORM.S.INV(RAND())</f>
        <v>0.12950147273780382</v>
      </c>
      <c r="P1010" s="24">
        <f ca="1">SQRT(Inputs!$B$38)*E1010+SQRT(1-Inputs!$B$38)*_xlfn.NORM.S.INV(RAND())</f>
        <v>-1.0284945888032588</v>
      </c>
      <c r="Q1010" s="24">
        <f ca="1">SQRT(Inputs!$B$38)*F1010+SQRT(1-Inputs!$B$38)*_xlfn.NORM.S.INV(RAND())</f>
        <v>1.6193178061846112</v>
      </c>
      <c r="R1010" s="24">
        <f ca="1">SQRT(Inputs!$B$38)*G1010+SQRT(1-Inputs!$B$38)*_xlfn.NORM.S.INV(RAND())</f>
        <v>0.78802140846992763</v>
      </c>
      <c r="S1010" s="24">
        <f ca="1">SQRT(Inputs!$B$38)*H1010+SQRT(1-Inputs!$B$38)*_xlfn.NORM.S.INV(RAND())</f>
        <v>0.90963447275312226</v>
      </c>
      <c r="T1010" s="24">
        <f ca="1">SQRT(Inputs!$B$38)*I1010+SQRT(1-Inputs!$B$38)*_xlfn.NORM.S.INV(RAND())</f>
        <v>-1.3792298906920932</v>
      </c>
      <c r="U1010" s="24">
        <f ca="1">SQRT(Inputs!$B$38)*J1010+SQRT(1-Inputs!$B$38)*_xlfn.NORM.S.INV(RAND())</f>
        <v>-1.4555178271680447</v>
      </c>
      <c r="V1010" s="24">
        <f ca="1">SQRT(Inputs!$B$38)*K1010+SQRT(1-Inputs!$B$38)*_xlfn.NORM.S.INV(RAND())</f>
        <v>0.53053273333255069</v>
      </c>
      <c r="W1010" s="24">
        <f ca="1">SQRT(Inputs!$B$38)*L1010+SQRT(1-Inputs!$B$38)*_xlfn.NORM.S.INV(RAND())</f>
        <v>-0.74960526841677133</v>
      </c>
      <c r="X1010" s="24">
        <f ca="1">SQRT(Inputs!$B$38)*M1010+SQRT(1-Inputs!$B$38)*_xlfn.NORM.S.INV(RAND())</f>
        <v>1.6674238264021637</v>
      </c>
      <c r="Y1010" s="24">
        <f ca="1">SQRT(Inputs!$B$38)*C1010+SQRT(1-Inputs!$B$38)*_xlfn.NORM.S.INV(RAND())</f>
        <v>0.24516726648972964</v>
      </c>
      <c r="Z1010" s="24">
        <f ca="1">SQRT(Inputs!$B$38)*D1010+SQRT(1-Inputs!$B$38)*_xlfn.NORM.S.INV(RAND())</f>
        <v>-0.14720215035286477</v>
      </c>
      <c r="AA1010" s="24">
        <f ca="1">SQRT(Inputs!$B$38)*E1010+SQRT(1-Inputs!$B$38)*_xlfn.NORM.S.INV(RAND())</f>
        <v>-0.19280390402653341</v>
      </c>
      <c r="AB1010" s="24">
        <f ca="1">SQRT(Inputs!$B$38)*F1010+SQRT(1-Inputs!$B$38)*_xlfn.NORM.S.INV(RAND())</f>
        <v>-0.43839778267917856</v>
      </c>
      <c r="AC1010" s="24">
        <f ca="1">SQRT(Inputs!$B$38)*G1010+SQRT(1-Inputs!$B$38)*_xlfn.NORM.S.INV(RAND())</f>
        <v>1.1129723083213765</v>
      </c>
      <c r="AD1010" s="24">
        <f ca="1">SQRT(Inputs!$B$38)*H1010+SQRT(1-Inputs!$B$38)*_xlfn.NORM.S.INV(RAND())</f>
        <v>8.1078683523335762E-2</v>
      </c>
      <c r="AE1010" s="24">
        <f ca="1">SQRT(Inputs!$B$38)*I1010+SQRT(1-Inputs!$B$38)*_xlfn.NORM.S.INV(RAND())</f>
        <v>-1.3944527427357694</v>
      </c>
      <c r="AF1010" s="24">
        <f ca="1">SQRT(Inputs!$B$38)*J1010+SQRT(1-Inputs!$B$38)*_xlfn.NORM.S.INV(RAND())</f>
        <v>-0.74430209232284017</v>
      </c>
      <c r="AG1010" s="24">
        <f ca="1">SQRT(Inputs!$B$38)*K1010+SQRT(1-Inputs!$B$38)*_xlfn.NORM.S.INV(RAND())</f>
        <v>1.5751524236409984</v>
      </c>
      <c r="AH1010" s="24">
        <f ca="1">SQRT(Inputs!$B$38)*L1010+SQRT(1-Inputs!$B$38)*_xlfn.NORM.S.INV(RAND())</f>
        <v>-0.52336762075236498</v>
      </c>
      <c r="AI1010" s="24">
        <f ca="1">SQRT(Inputs!$B$38)*M1010+SQRT(1-Inputs!$B$38)*_xlfn.NORM.S.INV(RAND())</f>
        <v>-1.4125346998982626</v>
      </c>
      <c r="AJ1010" s="24">
        <f ca="1">SQRT(Inputs!$B$38)*C1010+SQRT(1-Inputs!$B$38)*_xlfn.NORM.S.INV(RAND())</f>
        <v>-0.19679441604049724</v>
      </c>
      <c r="AK1010" s="24">
        <f ca="1">SQRT(Inputs!$B$38)*D1010+SQRT(1-Inputs!$B$38)*_xlfn.NORM.S.INV(RAND())</f>
        <v>-0.19833717857411848</v>
      </c>
      <c r="AL1010" s="24">
        <f ca="1">SQRT(Inputs!$B$38)*E1010+SQRT(1-Inputs!$B$38)*_xlfn.NORM.S.INV(RAND())</f>
        <v>-0.15551306722950378</v>
      </c>
      <c r="AM1010" s="24">
        <f ca="1">SQRT(Inputs!$B$38)*F1010+SQRT(1-Inputs!$B$38)*_xlfn.NORM.S.INV(RAND())</f>
        <v>-1.4224606475396395</v>
      </c>
      <c r="AN1010" s="24">
        <f ca="1">SQRT(Inputs!$B$38)*G1010+SQRT(1-Inputs!$B$38)*_xlfn.NORM.S.INV(RAND())</f>
        <v>0.90956341758730108</v>
      </c>
      <c r="AO1010" s="24">
        <f ca="1">SQRT(Inputs!$B$38)*H1010+SQRT(1-Inputs!$B$38)*_xlfn.NORM.S.INV(RAND())</f>
        <v>0.89997851572385379</v>
      </c>
      <c r="AP1010" s="24">
        <f ca="1">SQRT(Inputs!$B$38)*I1010+SQRT(1-Inputs!$B$38)*_xlfn.NORM.S.INV(RAND())</f>
        <v>-1.1020288897263926</v>
      </c>
      <c r="AQ1010" s="24">
        <f ca="1">SQRT(Inputs!$B$38)*J1010+SQRT(1-Inputs!$B$38)*_xlfn.NORM.S.INV(RAND())</f>
        <v>-1.3456926111454046</v>
      </c>
      <c r="AR1010" s="24">
        <f ca="1">SQRT(Inputs!$B$38)*K1010+SQRT(1-Inputs!$B$38)*_xlfn.NORM.S.INV(RAND())</f>
        <v>1.0829219295093218</v>
      </c>
      <c r="AS1010" s="24">
        <f ca="1">SQRT(Inputs!$B$38)*L1010+SQRT(1-Inputs!$B$38)*_xlfn.NORM.S.INV(RAND())</f>
        <v>-1.4494093940861816</v>
      </c>
      <c r="AT1010" s="24">
        <f ca="1">SQRT(Inputs!$B$38)*M1010+SQRT(1-Inputs!$B$38)*_xlfn.NORM.S.INV(RAND())</f>
        <v>-0.14537449380346057</v>
      </c>
      <c r="AU1010" s="15">
        <f ca="1">Inputs!$B$6*EXP($B$8-0.5*C$5^2+C$5*N1010)</f>
        <v>4711.9338930046297</v>
      </c>
      <c r="AV1010" s="15">
        <f t="shared" ca="1" si="547"/>
        <v>5845.7924302065176</v>
      </c>
      <c r="AW1010" s="15">
        <f t="shared" ca="1" si="548"/>
        <v>6204.6141672356262</v>
      </c>
      <c r="AX1010" s="15">
        <f t="shared" ca="1" si="549"/>
        <v>9273.7448415399376</v>
      </c>
      <c r="AY1010" s="15">
        <f t="shared" ca="1" si="550"/>
        <v>12425.999949948553</v>
      </c>
      <c r="AZ1010" s="15">
        <f t="shared" ca="1" si="551"/>
        <v>16798.480112999172</v>
      </c>
      <c r="BA1010" s="15">
        <f t="shared" ca="1" si="552"/>
        <v>17793.867799127645</v>
      </c>
      <c r="BB1010" s="15">
        <f t="shared" ca="1" si="553"/>
        <v>18829.017649760059</v>
      </c>
      <c r="BC1010" s="15">
        <f t="shared" ca="1" si="554"/>
        <v>24272.511959917734</v>
      </c>
      <c r="BD1010" s="15">
        <f t="shared" ca="1" si="555"/>
        <v>27722.631908184601</v>
      </c>
      <c r="BE1010" s="15">
        <f t="shared" ca="1" si="556"/>
        <v>39541.979504797157</v>
      </c>
      <c r="BF1010" s="15">
        <f ca="1">Inputs!$B$13*EXP($B$9-0.5*C$6^2+C$6*Y1010)</f>
        <v>14519.86622963107</v>
      </c>
      <c r="BG1010" s="15">
        <f t="shared" ca="1" si="557"/>
        <v>17232.04165728025</v>
      </c>
      <c r="BH1010" s="15">
        <f t="shared" ca="1" si="558"/>
        <v>20391.760416094017</v>
      </c>
      <c r="BI1010" s="15">
        <f t="shared" ca="1" si="559"/>
        <v>23333.73180183474</v>
      </c>
      <c r="BJ1010" s="15">
        <f t="shared" ca="1" si="560"/>
        <v>33583.461259848991</v>
      </c>
      <c r="BK1010" s="15">
        <f t="shared" ca="1" si="561"/>
        <v>41674.824324908928</v>
      </c>
      <c r="BL1010" s="15">
        <f t="shared" ca="1" si="562"/>
        <v>42729.240588590677</v>
      </c>
      <c r="BM1010" s="15">
        <f t="shared" ca="1" si="563"/>
        <v>47884.748628992187</v>
      </c>
      <c r="BN1010" s="15">
        <f t="shared" ca="1" si="564"/>
        <v>71127.153057192947</v>
      </c>
      <c r="BO1010" s="15">
        <f t="shared" ca="1" si="565"/>
        <v>82349.267734297013</v>
      </c>
      <c r="BP1010" s="15">
        <f t="shared" ca="1" si="566"/>
        <v>86367.300240081968</v>
      </c>
      <c r="BQ1010" s="15">
        <f ca="1">Inputs!$B$20*EXP($B$10-0.5*C$7^2+C$7*AJ1010)</f>
        <v>4000.3179048608176</v>
      </c>
      <c r="BR1010" s="15">
        <f t="shared" ca="1" si="567"/>
        <v>5096.5682916590622</v>
      </c>
      <c r="BS1010" s="15">
        <f t="shared" ca="1" si="568"/>
        <v>6674.3439770491332</v>
      </c>
      <c r="BT1010" s="15">
        <f t="shared" ca="1" si="569"/>
        <v>6336.4240380104611</v>
      </c>
      <c r="BU1010" s="15">
        <f t="shared" ca="1" si="570"/>
        <v>10943.403496087913</v>
      </c>
      <c r="BV1010" s="15">
        <f t="shared" ca="1" si="571"/>
        <v>18647.853450704322</v>
      </c>
      <c r="BW1010" s="15">
        <f t="shared" ca="1" si="572"/>
        <v>20608.421742777373</v>
      </c>
      <c r="BX1010" s="15">
        <f t="shared" ca="1" si="573"/>
        <v>22008.711934833063</v>
      </c>
      <c r="BY1010" s="15">
        <f t="shared" ca="1" si="574"/>
        <v>37937.329892903814</v>
      </c>
      <c r="BZ1010" s="15">
        <f t="shared" ca="1" si="575"/>
        <v>40780.243314752734</v>
      </c>
      <c r="CA1010" s="15">
        <f t="shared" ca="1" si="576"/>
        <v>55822.992382878292</v>
      </c>
      <c r="CB1010" s="15">
        <f ca="1">(AU1010*DCF!C$10-DCF!C$5*MAX(AU1010*DCF!C$10,0)-MAX(AU1010-Inputs!$B$6,0)/Inputs!$B$10)*DCF!C$6</f>
        <v>1044.8590266142228</v>
      </c>
      <c r="CC1010" s="15">
        <f ca="1">(AV1010*DCF!D$10-DCF!D$5*MAX(AV1010*DCF!D$10,0)-MAX(AV1010-AU1010,0)/Inputs!$B$10)*DCF!D$6</f>
        <v>1148.4105718084543</v>
      </c>
      <c r="CD1010" s="15">
        <f ca="1">(AW1010*DCF!E$10-DCF!E$5*MAX(AW1010*DCF!E$10,0)-MAX(AW1010-AV1010,0)/Inputs!$B$10)*DCF!E$6</f>
        <v>1351.7251274809043</v>
      </c>
      <c r="CE1010" s="15">
        <f ca="1">(AX1010*DCF!F$10-DCF!F$5*MAX(AX1010*DCF!F$10,0)-MAX(AX1010-AW1010,0)/Inputs!$B$10)*DCF!F$6</f>
        <v>1385.833718847402</v>
      </c>
      <c r="CF1010" s="15">
        <f ca="1">(AY1010*DCF!G$10-DCF!G$5*MAX(AY1010*DCF!G$10,0)-MAX(AY1010-AX1010,0)/Inputs!$B$10)*DCF!G$6</f>
        <v>1954.3332397827342</v>
      </c>
      <c r="CG1010" s="15">
        <f ca="1">(AZ1010*DCF!H$10-DCF!H$5*MAX(AZ1010*DCF!H$10,0)-MAX(AZ1010-AY1010,0)/Inputs!$B$10)*DCF!H$6</f>
        <v>2485.0247231637568</v>
      </c>
      <c r="CH1010" s="15">
        <f ca="1">(BA1010*DCF!I$10-DCF!I$5*MAX(BA1010*DCF!I$10,0)-MAX(BA1010-AZ1010,0)/Inputs!$B$10)*DCF!I$6</f>
        <v>3087.0120688649381</v>
      </c>
      <c r="CI1010" s="15">
        <f ca="1">(BB1010*DCF!J$10-DCF!J$5*MAX(BB1010*DCF!J$10,0)-MAX(BB1010-BA1010,0)/Inputs!$B$10)*DCF!J$6</f>
        <v>3074.2432161640349</v>
      </c>
      <c r="CJ1010" s="15">
        <f ca="1">(BC1010*DCF!K$10-DCF!K$5*MAX(BC1010*DCF!K$10,0)-MAX(BC1010-BB1010,0)/Inputs!$B$10)*DCF!K$6</f>
        <v>3145.4782685485179</v>
      </c>
      <c r="CK1010" s="15">
        <f ca="1">(BD1010*DCF!L$10-DCF!L$5*MAX(BD1010*DCF!L$10,0)-MAX(BD1010-BC1010,0)/Inputs!$B$10)*DCF!L$6</f>
        <v>3734.9436927945903</v>
      </c>
      <c r="CL1010" s="15">
        <f ca="1">(BE1010*DCF!M$10-DCF!M$5*MAX(BE1010*DCF!M$10,0)-MAX(BE1010-BD1010,0)/Inputs!$B$10)*DCF!M$6</f>
        <v>4167.9373868832736</v>
      </c>
      <c r="CM1010" s="15">
        <f ca="1">(BF1010*DCF!C$28-DCF!C$5*MAX(BF1010*DCF!C$28,0)-MAX(BF1010-Inputs!$B$13,0)/Inputs!$B$17)*DCF!C$6</f>
        <v>3707.8422620057036</v>
      </c>
      <c r="CN1010" s="15">
        <f ca="1">(BG1010*DCF!D$28-DCF!D$5*MAX(BG1010*DCF!D$28,0)-MAX(BG1010-BF1010,0)/Inputs!$B$17)*DCF!D$6</f>
        <v>4496.6023336713079</v>
      </c>
      <c r="CO1010" s="15">
        <f ca="1">(BH1010*DCF!E$28-DCF!E$5*MAX(BH1010*DCF!E$28,0)-MAX(BH1010-BG1010,0)/Inputs!$B$17)*DCF!E$6</f>
        <v>5152.5725800449609</v>
      </c>
      <c r="CP1010" s="15">
        <f ca="1">(BI1010*DCF!F$28-DCF!F$5*MAX(BI1010*DCF!F$28,0)-MAX(BI1010-BH1010,0)/Inputs!$B$17)*DCF!F$6</f>
        <v>5798.8611613985131</v>
      </c>
      <c r="CQ1010" s="15">
        <f ca="1">(BJ1010*DCF!G$28-DCF!G$5*MAX(BJ1010*DCF!G$28,0)-MAX(BJ1010-BI1010,0)/Inputs!$B$17)*DCF!G$6</f>
        <v>6989.5805809797148</v>
      </c>
      <c r="CR1010" s="15">
        <f ca="1">(BK1010*DCF!H$28-DCF!H$5*MAX(BK1010*DCF!H$28,0)-MAX(BK1010-BJ1010,0)/Inputs!$B$17)*DCF!H$6</f>
        <v>9049.4730946272903</v>
      </c>
      <c r="CS1010" s="15">
        <f ca="1">(BL1010*DCF!I$28-DCF!I$5*MAX(BL1010*DCF!I$28,0)-MAX(BL1010-BK1010,0)/Inputs!$B$17)*DCF!I$6</f>
        <v>9896.5696379786223</v>
      </c>
      <c r="CT1010" s="15">
        <f ca="1">(BM1010*DCF!J$28-DCF!J$5*MAX(BM1010*DCF!J$28,0)-MAX(BM1010-BL1010,0)/Inputs!$B$17)*DCF!J$6</f>
        <v>9998.6959131251297</v>
      </c>
      <c r="CU1010" s="15">
        <f ca="1">(BN1010*DCF!K$28-DCF!K$5*MAX(BN1010*DCF!K$28,0)-MAX(BN1010-BM1010,0)/Inputs!$B$17)*DCF!K$6</f>
        <v>12173.977181644103</v>
      </c>
      <c r="CV1010" s="15">
        <f ca="1">(BO1010*DCF!L$28-DCF!L$5*MAX(BO1010*DCF!L$28,0)-MAX(BO1010-BN1010,0)/Inputs!$B$17)*DCF!L$6</f>
        <v>15160.60642528081</v>
      </c>
      <c r="CW1010" s="15">
        <f ca="1">(BP1010*DCF!M$28-DCF!M$5*MAX(BP1010*DCF!M$28,0)-MAX(BP1010-BO1010,0)/Inputs!$B$17)*DCF!M$6</f>
        <v>15830.060222678023</v>
      </c>
      <c r="CX1010" s="15">
        <f ca="1">(BQ1010*DCF!C$46-DCF!C$5*MAX(BQ1010*DCF!C$46,0)-MAX(BQ1010-Inputs!$B$20,0)/Inputs!$B$24)*DCF!C$6</f>
        <v>-1293.0609040606125</v>
      </c>
      <c r="CY1010" s="15">
        <f ca="1">(BR1010*DCF!D$46-DCF!D$5*MAX(BR1010*DCF!D$46,0)-MAX(BR1010-BQ1010,0)/Inputs!$B$24)*DCF!D$6</f>
        <v>-1337.6262942196586</v>
      </c>
      <c r="CZ1010" s="15">
        <f ca="1">(BS1010*DCF!E$46-DCF!E$5*MAX(BS1010*DCF!E$46,0)-MAX(BS1010-BR1010,0)/Inputs!$B$24)*DCF!E$6</f>
        <v>-1411.1685358939542</v>
      </c>
      <c r="DA1010" s="15">
        <f ca="1">(BT1010*DCF!F$46-DCF!F$5*MAX(BT1010*DCF!F$46,0)-MAX(BT1010-BS1010,0)/Inputs!$B$24)*DCF!F$6</f>
        <v>-461.4584603767284</v>
      </c>
      <c r="DB1010" s="15">
        <f ca="1">(BU1010*DCF!G$46-DCF!G$5*MAX(BU1010*DCF!G$46,0)-MAX(BU1010-BT1010,0)/Inputs!$B$24)*DCF!G$6</f>
        <v>-1917.8113389804432</v>
      </c>
      <c r="DC1010" s="15">
        <f ca="1">(BV1010*DCF!H$46-DCF!H$5*MAX(BV1010*DCF!H$46,0)-MAX(BV1010-BU1010,0)/Inputs!$B$24)*DCF!H$6</f>
        <v>-2394.1106174489742</v>
      </c>
      <c r="DD1010" s="15">
        <f ca="1">(BW1010*DCF!I$46-DCF!I$5*MAX(BW1010*DCF!I$46,0)-MAX(BW1010-BV1010,0)/Inputs!$B$24)*DCF!I$6</f>
        <v>-86.843823603569476</v>
      </c>
      <c r="DE1010" s="15">
        <f ca="1">(BX1010*DCF!J$46-DCF!J$5*MAX(BX1010*DCF!J$46,0)-MAX(BX1010-BW1010,0)/Inputs!$B$24)*DCF!J$6</f>
        <v>551.87050499042198</v>
      </c>
      <c r="DF1010" s="15">
        <f ca="1">(BY1010*DCF!K$46-DCF!K$5*MAX(BY1010*DCF!K$46,0)-MAX(BY1010-BX1010,0)/Inputs!$B$24)*DCF!K$6</f>
        <v>-1734.9803148688809</v>
      </c>
      <c r="DG1010" s="15">
        <f ca="1">(BZ1010*DCF!L$46-DCF!L$5*MAX(BZ1010*DCF!L$46,0)-MAX(BZ1010-BY1010,0)/Inputs!$B$24)*DCF!L$6</f>
        <v>2175.5891217713238</v>
      </c>
      <c r="DH1010" s="15">
        <f ca="1">(CA1010*DCF!M$46-DCF!M$5*MAX(CA1010*DCF!M$46,0)-MAX(CA1010-BZ1010,0)/Inputs!$B$24)*DCF!M$6</f>
        <v>1231.5235315156015</v>
      </c>
      <c r="DI1010" s="15">
        <f ca="1">SUM(CB1010:CL1010)+BE1010*DCF!M$10*(1+Inputs!$B$30)*(1-Inputs!$B$33)*(1-Inputs!$B$30/Inputs!$B$31)/(Inputs!$B$29-Inputs!$B$30)*DCF!M$6</f>
        <v>136625.6528913503</v>
      </c>
      <c r="DJ1010" s="15">
        <f ca="1">SUM(CM1010:CW1010)+BP1010*DCF!M$28*(1+Inputs!$B$30)*(1-Inputs!$B$33)*(1-Inputs!$B$30/Inputs!$B$31)/(Inputs!$B$29-Inputs!$B$30)*DCF!M$6</f>
        <v>418736.62627004646</v>
      </c>
      <c r="DK1010" s="15">
        <f ca="1">SUM(CX1010:DH1010)+CA1010*DCF!M$46*(1+Inputs!$B$30)*(1-Inputs!$B$33)*(1-Inputs!$B$30/Inputs!$B$31)/(Inputs!$B$29-Inputs!$B$30)*DCF!M$6</f>
        <v>79630.881748938031</v>
      </c>
      <c r="DM1010" s="15">
        <f ca="1">DI1010+DJ1010+DK1010+Inputs!$B$34+Inputs!$B$36-Inputs!$B$35</f>
        <v>711844.16091033479</v>
      </c>
    </row>
    <row r="1011" spans="1:117" x14ac:dyDescent="0.75">
      <c r="A1011" s="11">
        <v>998</v>
      </c>
      <c r="C1011" s="24">
        <f t="shared" ca="1" si="579"/>
        <v>-0.13505204181346522</v>
      </c>
      <c r="D1011" s="24">
        <f t="shared" ca="1" si="579"/>
        <v>0.35329527673984756</v>
      </c>
      <c r="E1011" s="24">
        <f t="shared" ca="1" si="579"/>
        <v>-0.67383765474021573</v>
      </c>
      <c r="F1011" s="24">
        <f t="shared" ca="1" si="579"/>
        <v>-0.37678194477584342</v>
      </c>
      <c r="G1011" s="24">
        <f t="shared" ca="1" si="579"/>
        <v>-3.8876130588110472E-2</v>
      </c>
      <c r="H1011" s="24">
        <f t="shared" ca="1" si="579"/>
        <v>-1.0542065709421977</v>
      </c>
      <c r="I1011" s="24">
        <f t="shared" ca="1" si="579"/>
        <v>-4.5481151315537358E-2</v>
      </c>
      <c r="J1011" s="24">
        <f t="shared" ca="1" si="579"/>
        <v>-0.44126421142355504</v>
      </c>
      <c r="K1011" s="24">
        <f t="shared" ca="1" si="579"/>
        <v>0.57084147000694441</v>
      </c>
      <c r="L1011" s="24">
        <f t="shared" ca="1" si="579"/>
        <v>-0.48045927036913483</v>
      </c>
      <c r="M1011" s="24">
        <f t="shared" ca="1" si="579"/>
        <v>2.4005267405463959</v>
      </c>
      <c r="N1011" s="24">
        <f ca="1">SQRT(Inputs!$B$38)*C1011+SQRT(1-Inputs!$B$38)*_xlfn.NORM.S.INV(RAND())</f>
        <v>-9.6554958184438586E-2</v>
      </c>
      <c r="O1011" s="24">
        <f ca="1">SQRT(Inputs!$B$38)*D1011+SQRT(1-Inputs!$B$38)*_xlfn.NORM.S.INV(RAND())</f>
        <v>-0.31473342806430171</v>
      </c>
      <c r="P1011" s="24">
        <f ca="1">SQRT(Inputs!$B$38)*E1011+SQRT(1-Inputs!$B$38)*_xlfn.NORM.S.INV(RAND())</f>
        <v>0.33765883596532142</v>
      </c>
      <c r="Q1011" s="24">
        <f ca="1">SQRT(Inputs!$B$38)*F1011+SQRT(1-Inputs!$B$38)*_xlfn.NORM.S.INV(RAND())</f>
        <v>-0.61879388519716538</v>
      </c>
      <c r="R1011" s="24">
        <f ca="1">SQRT(Inputs!$B$38)*G1011+SQRT(1-Inputs!$B$38)*_xlfn.NORM.S.INV(RAND())</f>
        <v>-1.0286465210809239</v>
      </c>
      <c r="S1011" s="24">
        <f ca="1">SQRT(Inputs!$B$38)*H1011+SQRT(1-Inputs!$B$38)*_xlfn.NORM.S.INV(RAND())</f>
        <v>-1.058184003680166</v>
      </c>
      <c r="T1011" s="24">
        <f ca="1">SQRT(Inputs!$B$38)*I1011+SQRT(1-Inputs!$B$38)*_xlfn.NORM.S.INV(RAND())</f>
        <v>-0.87463015928994836</v>
      </c>
      <c r="U1011" s="24">
        <f ca="1">SQRT(Inputs!$B$38)*J1011+SQRT(1-Inputs!$B$38)*_xlfn.NORM.S.INV(RAND())</f>
        <v>-0.47119518855872022</v>
      </c>
      <c r="V1011" s="24">
        <f ca="1">SQRT(Inputs!$B$38)*K1011+SQRT(1-Inputs!$B$38)*_xlfn.NORM.S.INV(RAND())</f>
        <v>1.2509720397999087</v>
      </c>
      <c r="W1011" s="24">
        <f ca="1">SQRT(Inputs!$B$38)*L1011+SQRT(1-Inputs!$B$38)*_xlfn.NORM.S.INV(RAND())</f>
        <v>-1.2798201208903881</v>
      </c>
      <c r="X1011" s="24">
        <f ca="1">SQRT(Inputs!$B$38)*M1011+SQRT(1-Inputs!$B$38)*_xlfn.NORM.S.INV(RAND())</f>
        <v>2.1811393755815733</v>
      </c>
      <c r="Y1011" s="24">
        <f ca="1">SQRT(Inputs!$B$38)*C1011+SQRT(1-Inputs!$B$38)*_xlfn.NORM.S.INV(RAND())</f>
        <v>0.52970480658264751</v>
      </c>
      <c r="Z1011" s="24">
        <f ca="1">SQRT(Inputs!$B$38)*D1011+SQRT(1-Inputs!$B$38)*_xlfn.NORM.S.INV(RAND())</f>
        <v>0.34715231058224816</v>
      </c>
      <c r="AA1011" s="24">
        <f ca="1">SQRT(Inputs!$B$38)*E1011+SQRT(1-Inputs!$B$38)*_xlfn.NORM.S.INV(RAND())</f>
        <v>0.83936458217733445</v>
      </c>
      <c r="AB1011" s="24">
        <f ca="1">SQRT(Inputs!$B$38)*F1011+SQRT(1-Inputs!$B$38)*_xlfn.NORM.S.INV(RAND())</f>
        <v>-0.1293164731617289</v>
      </c>
      <c r="AC1011" s="24">
        <f ca="1">SQRT(Inputs!$B$38)*G1011+SQRT(1-Inputs!$B$38)*_xlfn.NORM.S.INV(RAND())</f>
        <v>0.10311636311422866</v>
      </c>
      <c r="AD1011" s="24">
        <f ca="1">SQRT(Inputs!$B$38)*H1011+SQRT(1-Inputs!$B$38)*_xlfn.NORM.S.INV(RAND())</f>
        <v>0.53008382772313412</v>
      </c>
      <c r="AE1011" s="24">
        <f ca="1">SQRT(Inputs!$B$38)*I1011+SQRT(1-Inputs!$B$38)*_xlfn.NORM.S.INV(RAND())</f>
        <v>0.85107849403378222</v>
      </c>
      <c r="AF1011" s="24">
        <f ca="1">SQRT(Inputs!$B$38)*J1011+SQRT(1-Inputs!$B$38)*_xlfn.NORM.S.INV(RAND())</f>
        <v>1.0521861270476154</v>
      </c>
      <c r="AG1011" s="24">
        <f ca="1">SQRT(Inputs!$B$38)*K1011+SQRT(1-Inputs!$B$38)*_xlfn.NORM.S.INV(RAND())</f>
        <v>0.37715793501681261</v>
      </c>
      <c r="AH1011" s="24">
        <f ca="1">SQRT(Inputs!$B$38)*L1011+SQRT(1-Inputs!$B$38)*_xlfn.NORM.S.INV(RAND())</f>
        <v>0.27944358407986547</v>
      </c>
      <c r="AI1011" s="24">
        <f ca="1">SQRT(Inputs!$B$38)*M1011+SQRT(1-Inputs!$B$38)*_xlfn.NORM.S.INV(RAND())</f>
        <v>0.74524555242425894</v>
      </c>
      <c r="AJ1011" s="24">
        <f ca="1">SQRT(Inputs!$B$38)*C1011+SQRT(1-Inputs!$B$38)*_xlfn.NORM.S.INV(RAND())</f>
        <v>-0.57724619487591</v>
      </c>
      <c r="AK1011" s="24">
        <f ca="1">SQRT(Inputs!$B$38)*D1011+SQRT(1-Inputs!$B$38)*_xlfn.NORM.S.INV(RAND())</f>
        <v>-1.5083824071710015</v>
      </c>
      <c r="AL1011" s="24">
        <f ca="1">SQRT(Inputs!$B$38)*E1011+SQRT(1-Inputs!$B$38)*_xlfn.NORM.S.INV(RAND())</f>
        <v>-0.78087369439172583</v>
      </c>
      <c r="AM1011" s="24">
        <f ca="1">SQRT(Inputs!$B$38)*F1011+SQRT(1-Inputs!$B$38)*_xlfn.NORM.S.INV(RAND())</f>
        <v>0.76200305264448009</v>
      </c>
      <c r="AN1011" s="24">
        <f ca="1">SQRT(Inputs!$B$38)*G1011+SQRT(1-Inputs!$B$38)*_xlfn.NORM.S.INV(RAND())</f>
        <v>1.463492386976381</v>
      </c>
      <c r="AO1011" s="24">
        <f ca="1">SQRT(Inputs!$B$38)*H1011+SQRT(1-Inputs!$B$38)*_xlfn.NORM.S.INV(RAND())</f>
        <v>-0.79368591947211586</v>
      </c>
      <c r="AP1011" s="24">
        <f ca="1">SQRT(Inputs!$B$38)*I1011+SQRT(1-Inputs!$B$38)*_xlfn.NORM.S.INV(RAND())</f>
        <v>-0.26839914848574242</v>
      </c>
      <c r="AQ1011" s="24">
        <f ca="1">SQRT(Inputs!$B$38)*J1011+SQRT(1-Inputs!$B$38)*_xlfn.NORM.S.INV(RAND())</f>
        <v>-1.4560136851180236</v>
      </c>
      <c r="AR1011" s="24">
        <f ca="1">SQRT(Inputs!$B$38)*K1011+SQRT(1-Inputs!$B$38)*_xlfn.NORM.S.INV(RAND())</f>
        <v>-1.5493123479405764</v>
      </c>
      <c r="AS1011" s="24">
        <f ca="1">SQRT(Inputs!$B$38)*L1011+SQRT(1-Inputs!$B$38)*_xlfn.NORM.S.INV(RAND())</f>
        <v>-0.92318658512994634</v>
      </c>
      <c r="AT1011" s="24">
        <f ca="1">SQRT(Inputs!$B$38)*M1011+SQRT(1-Inputs!$B$38)*_xlfn.NORM.S.INV(RAND())</f>
        <v>3.0896826449400123</v>
      </c>
      <c r="AU1011" s="15">
        <f ca="1">Inputs!$B$6*EXP($B$8-0.5*C$5^2+C$5*N1011)</f>
        <v>4885.2843333181218</v>
      </c>
      <c r="AV1011" s="15">
        <f t="shared" ca="1" si="547"/>
        <v>5677.6333616312249</v>
      </c>
      <c r="AW1011" s="15">
        <f t="shared" ca="1" si="548"/>
        <v>7245.4517257996786</v>
      </c>
      <c r="AX1011" s="15">
        <f t="shared" ca="1" si="549"/>
        <v>8187.8732215892796</v>
      </c>
      <c r="AY1011" s="15">
        <f t="shared" ca="1" si="550"/>
        <v>8873.7106589084324</v>
      </c>
      <c r="AZ1011" s="15">
        <f t="shared" ca="1" si="551"/>
        <v>9659.0507808336952</v>
      </c>
      <c r="BA1011" s="15">
        <f t="shared" ca="1" si="552"/>
        <v>10786.24935082394</v>
      </c>
      <c r="BB1011" s="15">
        <f t="shared" ca="1" si="553"/>
        <v>12596.718413775812</v>
      </c>
      <c r="BC1011" s="15">
        <f t="shared" ca="1" si="554"/>
        <v>17407.925759918438</v>
      </c>
      <c r="BD1011" s="15">
        <f t="shared" ca="1" si="555"/>
        <v>18920.336351560956</v>
      </c>
      <c r="BE1011" s="15">
        <f t="shared" ca="1" si="556"/>
        <v>28279.593854428113</v>
      </c>
      <c r="BF1011" s="15">
        <f ca="1">Inputs!$B$13*EXP($B$9-0.5*C$6^2+C$6*Y1011)</f>
        <v>15362.457473179751</v>
      </c>
      <c r="BG1011" s="15">
        <f t="shared" ca="1" si="557"/>
        <v>19933.066356062169</v>
      </c>
      <c r="BH1011" s="15">
        <f t="shared" ca="1" si="558"/>
        <v>27992.402571566916</v>
      </c>
      <c r="BI1011" s="15">
        <f t="shared" ca="1" si="559"/>
        <v>33591.594839976453</v>
      </c>
      <c r="BJ1011" s="15">
        <f t="shared" ca="1" si="560"/>
        <v>41797.785079961053</v>
      </c>
      <c r="BK1011" s="15">
        <f t="shared" ca="1" si="561"/>
        <v>55137.820931806578</v>
      </c>
      <c r="BL1011" s="15">
        <f t="shared" ca="1" si="562"/>
        <v>75627.820824892595</v>
      </c>
      <c r="BM1011" s="15">
        <f t="shared" ca="1" si="563"/>
        <v>105944.05587252785</v>
      </c>
      <c r="BN1011" s="15">
        <f t="shared" ca="1" si="564"/>
        <v>136322.115589258</v>
      </c>
      <c r="BO1011" s="15">
        <f t="shared" ca="1" si="565"/>
        <v>173268.07221727035</v>
      </c>
      <c r="BP1011" s="15">
        <f t="shared" ca="1" si="566"/>
        <v>232048.91851458955</v>
      </c>
      <c r="BQ1011" s="15">
        <f ca="1">Inputs!$B$20*EXP($B$10-0.5*C$7^2+C$7*AJ1011)</f>
        <v>3495.3523096213089</v>
      </c>
      <c r="BR1011" s="15">
        <f t="shared" ca="1" si="567"/>
        <v>2937.572590441408</v>
      </c>
      <c r="BS1011" s="15">
        <f t="shared" ca="1" si="568"/>
        <v>3214.531709610822</v>
      </c>
      <c r="BT1011" s="15">
        <f t="shared" ca="1" si="569"/>
        <v>5412.8762483607006</v>
      </c>
      <c r="BU1011" s="15">
        <f t="shared" ca="1" si="570"/>
        <v>10689.233263105674</v>
      </c>
      <c r="BV1011" s="15">
        <f t="shared" ca="1" si="571"/>
        <v>12436.690811688124</v>
      </c>
      <c r="BW1011" s="15">
        <f t="shared" ca="1" si="572"/>
        <v>16396.319906826968</v>
      </c>
      <c r="BX1011" s="15">
        <f t="shared" ca="1" si="573"/>
        <v>17127.390227707536</v>
      </c>
      <c r="BY1011" s="15">
        <f t="shared" ca="1" si="574"/>
        <v>17842.168476771709</v>
      </c>
      <c r="BZ1011" s="15">
        <f t="shared" ca="1" si="575"/>
        <v>21127.26459875525</v>
      </c>
      <c r="CA1011" s="15">
        <f t="shared" ca="1" si="576"/>
        <v>51389.027561384435</v>
      </c>
      <c r="CB1011" s="15">
        <f ca="1">(AU1011*DCF!C$10-DCF!C$5*MAX(AU1011*DCF!C$10,0)-MAX(AU1011-Inputs!$B$6,0)/Inputs!$B$10)*DCF!C$6</f>
        <v>1043.6230070766626</v>
      </c>
      <c r="CC1011" s="15">
        <f ca="1">(AV1011*DCF!D$10-DCF!D$5*MAX(AV1011*DCF!D$10,0)-MAX(AV1011-AU1011,0)/Inputs!$B$10)*DCF!D$6</f>
        <v>1190.6910938872604</v>
      </c>
      <c r="CD1011" s="15">
        <f ca="1">(AW1011*DCF!E$10-DCF!E$5*MAX(AW1011*DCF!E$10,0)-MAX(AW1011-AV1011,0)/Inputs!$B$10)*DCF!E$6</f>
        <v>1319.7218440038178</v>
      </c>
      <c r="CE1011" s="15">
        <f ca="1">(AX1011*DCF!F$10-DCF!F$5*MAX(AX1011*DCF!F$10,0)-MAX(AX1011-AW1011,0)/Inputs!$B$10)*DCF!F$6</f>
        <v>1591.3051274920597</v>
      </c>
      <c r="CF1011" s="15">
        <f ca="1">(AY1011*DCF!G$10-DCF!G$5*MAX(AY1011*DCF!G$10,0)-MAX(AY1011-AX1011,0)/Inputs!$B$10)*DCF!G$6</f>
        <v>1696.5081919711522</v>
      </c>
      <c r="CG1011" s="15">
        <f ca="1">(AZ1011*DCF!H$10-DCF!H$5*MAX(AZ1011*DCF!H$10,0)-MAX(AZ1011-AY1011,0)/Inputs!$B$10)*DCF!H$6</f>
        <v>1735.8604196303995</v>
      </c>
      <c r="CH1011" s="15">
        <f ca="1">(BA1011*DCF!I$10-DCF!I$5*MAX(BA1011*DCF!I$10,0)-MAX(BA1011-AZ1011,0)/Inputs!$B$10)*DCF!I$6</f>
        <v>1785.354213872419</v>
      </c>
      <c r="CI1011" s="15">
        <f ca="1">(BB1011*DCF!J$10-DCF!J$5*MAX(BB1011*DCF!J$10,0)-MAX(BB1011-BA1011,0)/Inputs!$B$10)*DCF!J$6</f>
        <v>1887.2793559215004</v>
      </c>
      <c r="CJ1011" s="15">
        <f ca="1">(BC1011*DCF!K$10-DCF!K$5*MAX(BC1011*DCF!K$10,0)-MAX(BC1011-BB1011,0)/Inputs!$B$10)*DCF!K$6</f>
        <v>2128.9006860229401</v>
      </c>
      <c r="CK1011" s="15">
        <f ca="1">(BD1011*DCF!L$10-DCF!L$5*MAX(BD1011*DCF!L$10,0)-MAX(BD1011-BC1011,0)/Inputs!$B$10)*DCF!L$6</f>
        <v>2657.9673327523601</v>
      </c>
      <c r="CL1011" s="15">
        <f ca="1">(BE1011*DCF!M$10-DCF!M$5*MAX(BE1011*DCF!M$10,0)-MAX(BE1011-BD1011,0)/Inputs!$B$10)*DCF!M$6</f>
        <v>2872.5531509281359</v>
      </c>
      <c r="CM1011" s="15">
        <f ca="1">(BF1011*DCF!C$28-DCF!C$5*MAX(BF1011*DCF!C$28,0)-MAX(BF1011-Inputs!$B$13,0)/Inputs!$B$17)*DCF!C$6</f>
        <v>3770.4017630345506</v>
      </c>
      <c r="CN1011" s="15">
        <f ca="1">(BG1011*DCF!D$28-DCF!D$5*MAX(BG1011*DCF!D$28,0)-MAX(BG1011-BF1011,0)/Inputs!$B$17)*DCF!D$6</f>
        <v>4895.6273389091866</v>
      </c>
      <c r="CO1011" s="15">
        <f ca="1">(BH1011*DCF!E$28-DCF!E$5*MAX(BH1011*DCF!E$28,0)-MAX(BH1011-BG1011,0)/Inputs!$B$17)*DCF!E$6</f>
        <v>6339.562620333324</v>
      </c>
      <c r="CP1011" s="15">
        <f ca="1">(BI1011*DCF!F$28-DCF!F$5*MAX(BI1011*DCF!F$28,0)-MAX(BI1011-BH1011,0)/Inputs!$B$17)*DCF!F$6</f>
        <v>8099.8117130245419</v>
      </c>
      <c r="CQ1011" s="15">
        <f ca="1">(BJ1011*DCF!G$28-DCF!G$5*MAX(BJ1011*DCF!G$28,0)-MAX(BJ1011-BI1011,0)/Inputs!$B$17)*DCF!G$6</f>
        <v>9464.5523267731169</v>
      </c>
      <c r="CR1011" s="15">
        <f ca="1">(BK1011*DCF!H$28-DCF!H$5*MAX(BK1011*DCF!H$28,0)-MAX(BK1011-BJ1011,0)/Inputs!$B$17)*DCF!H$6</f>
        <v>11563.524234424269</v>
      </c>
      <c r="CS1011" s="15">
        <f ca="1">(BL1011*DCF!I$28-DCF!I$5*MAX(BL1011*DCF!I$28,0)-MAX(BL1011-BK1011,0)/Inputs!$B$17)*DCF!I$6</f>
        <v>14843.168604820343</v>
      </c>
      <c r="CT1011" s="15">
        <f ca="1">(BM1011*DCF!J$28-DCF!J$5*MAX(BM1011*DCF!J$28,0)-MAX(BM1011-BL1011,0)/Inputs!$B$17)*DCF!J$6</f>
        <v>19614.634437224817</v>
      </c>
      <c r="CU1011" s="15">
        <f ca="1">(BN1011*DCF!K$28-DCF!K$5*MAX(BN1011*DCF!K$28,0)-MAX(BN1011-BM1011,0)/Inputs!$B$17)*DCF!K$6</f>
        <v>25068.037418001499</v>
      </c>
      <c r="CV1011" s="15">
        <f ca="1">(BO1011*DCF!L$28-DCF!L$5*MAX(BO1011*DCF!L$28,0)-MAX(BO1011-BN1011,0)/Inputs!$B$17)*DCF!L$6</f>
        <v>30390.120682964829</v>
      </c>
      <c r="CW1011" s="15">
        <f ca="1">(BP1011*DCF!M$28-DCF!M$5*MAX(BP1011*DCF!M$28,0)-MAX(BP1011-BO1011,0)/Inputs!$B$17)*DCF!M$6</f>
        <v>37515.888173556858</v>
      </c>
      <c r="CX1011" s="15">
        <f ca="1">(BQ1011*DCF!C$46-DCF!C$5*MAX(BQ1011*DCF!C$46,0)-MAX(BQ1011-Inputs!$B$20,0)/Inputs!$B$24)*DCF!C$6</f>
        <v>-943.20021451822788</v>
      </c>
      <c r="CY1011" s="15">
        <f ca="1">(BR1011*DCF!D$46-DCF!D$5*MAX(BR1011*DCF!D$46,0)-MAX(BR1011-BQ1011,0)/Inputs!$B$24)*DCF!D$6</f>
        <v>-501.37513610998536</v>
      </c>
      <c r="CZ1011" s="15">
        <f ca="1">(BS1011*DCF!E$46-DCF!E$5*MAX(BS1011*DCF!E$46,0)-MAX(BS1011-BR1011,0)/Inputs!$B$24)*DCF!E$6</f>
        <v>-489.29363179372882</v>
      </c>
      <c r="DA1011" s="15">
        <f ca="1">(BT1011*DCF!F$46-DCF!F$5*MAX(BT1011*DCF!F$46,0)-MAX(BT1011-BS1011,0)/Inputs!$B$24)*DCF!F$6</f>
        <v>-1194.6866127508581</v>
      </c>
      <c r="DB1011" s="15">
        <f ca="1">(BU1011*DCF!G$46-DCF!G$5*MAX(BU1011*DCF!G$46,0)-MAX(BU1011-BT1011,0)/Inputs!$B$24)*DCF!G$6</f>
        <v>-2134.4269392992633</v>
      </c>
      <c r="DC1011" s="15">
        <f ca="1">(BV1011*DCF!H$46-DCF!H$5*MAX(BV1011*DCF!H$46,0)-MAX(BV1011-BU1011,0)/Inputs!$B$24)*DCF!H$6</f>
        <v>-543.01172637195668</v>
      </c>
      <c r="DD1011" s="15">
        <f ca="1">(BW1011*DCF!I$46-DCF!I$5*MAX(BW1011*DCF!I$46,0)-MAX(BW1011-BV1011,0)/Inputs!$B$24)*DCF!I$6</f>
        <v>-757.97696980311184</v>
      </c>
      <c r="DE1011" s="15">
        <f ca="1">(BX1011*DCF!J$46-DCF!J$5*MAX(BX1011*DCF!J$46,0)-MAX(BX1011-BW1011,0)/Inputs!$B$24)*DCF!J$6</f>
        <v>524.57873814210336</v>
      </c>
      <c r="DF1011" s="15">
        <f ca="1">(BY1011*DCF!K$46-DCF!K$5*MAX(BY1011*DCF!K$46,0)-MAX(BY1011-BX1011,0)/Inputs!$B$24)*DCF!K$6</f>
        <v>844.10251113679089</v>
      </c>
      <c r="DG1011" s="15">
        <f ca="1">(BZ1011*DCF!L$46-DCF!L$5*MAX(BZ1011*DCF!L$46,0)-MAX(BZ1011-BY1011,0)/Inputs!$B$24)*DCF!L$6</f>
        <v>717.00203462585682</v>
      </c>
      <c r="DH1011" s="15">
        <f ca="1">(CA1011*DCF!M$46-DCF!M$5*MAX(CA1011*DCF!M$46,0)-MAX(CA1011-BZ1011,0)/Inputs!$B$24)*DCF!M$6</f>
        <v>-2297.7110958636008</v>
      </c>
      <c r="DI1011" s="15">
        <f ca="1">SUM(CB1011:CL1011)+BE1011*DCF!M$10*(1+Inputs!$B$30)*(1-Inputs!$B$33)*(1-Inputs!$B$30/Inputs!$B$31)/(Inputs!$B$29-Inputs!$B$30)*DCF!M$6</f>
        <v>98612.248079346828</v>
      </c>
      <c r="DJ1011" s="15">
        <f ca="1">SUM(CM1011:CW1011)+BP1011*DCF!M$28*(1+Inputs!$B$30)*(1-Inputs!$B$33)*(1-Inputs!$B$30/Inputs!$B$31)/(Inputs!$B$29-Inputs!$B$30)*DCF!M$6</f>
        <v>1032625.6076535753</v>
      </c>
      <c r="DK1011" s="15">
        <f ca="1">SUM(CX1011:DH1011)+CA1011*DCF!M$46*(1+Inputs!$B$30)*(1-Inputs!$B$33)*(1-Inputs!$B$30/Inputs!$B$31)/(Inputs!$B$29-Inputs!$B$30)*DCF!M$6</f>
        <v>72677.524986767428</v>
      </c>
      <c r="DM1011" s="15">
        <f ca="1">DI1011+DJ1011+DK1011+Inputs!$B$34+Inputs!$B$36-Inputs!$B$35</f>
        <v>1280766.3807196894</v>
      </c>
    </row>
    <row r="1012" spans="1:117" x14ac:dyDescent="0.75">
      <c r="A1012" s="11">
        <v>999</v>
      </c>
      <c r="C1012" s="24">
        <f t="shared" ca="1" si="579"/>
        <v>-1.5959536941992907</v>
      </c>
      <c r="D1012" s="24">
        <f t="shared" ca="1" si="579"/>
        <v>1.8129958091027301</v>
      </c>
      <c r="E1012" s="24">
        <f t="shared" ca="1" si="579"/>
        <v>0.46121578882578668</v>
      </c>
      <c r="F1012" s="24">
        <f t="shared" ca="1" si="579"/>
        <v>0.33279386005029193</v>
      </c>
      <c r="G1012" s="24">
        <f t="shared" ca="1" si="579"/>
        <v>1.0784537893648551</v>
      </c>
      <c r="H1012" s="24">
        <f t="shared" ca="1" si="579"/>
        <v>0.28791525109679161</v>
      </c>
      <c r="I1012" s="24">
        <f t="shared" ca="1" si="579"/>
        <v>0.95447398743807887</v>
      </c>
      <c r="J1012" s="24">
        <f t="shared" ca="1" si="579"/>
        <v>0.27424627633872145</v>
      </c>
      <c r="K1012" s="24">
        <f t="shared" ca="1" si="579"/>
        <v>7.0217105967701546E-2</v>
      </c>
      <c r="L1012" s="24">
        <f t="shared" ca="1" si="579"/>
        <v>-0.81906285621689545</v>
      </c>
      <c r="M1012" s="24">
        <f t="shared" ca="1" si="579"/>
        <v>1.6204289839179566</v>
      </c>
      <c r="N1012" s="24">
        <f ca="1">SQRT(Inputs!$B$38)*C1012+SQRT(1-Inputs!$B$38)*_xlfn.NORM.S.INV(RAND())</f>
        <v>-2.9734952559582215</v>
      </c>
      <c r="O1012" s="24">
        <f ca="1">SQRT(Inputs!$B$38)*D1012+SQRT(1-Inputs!$B$38)*_xlfn.NORM.S.INV(RAND())</f>
        <v>0.90918494285238183</v>
      </c>
      <c r="P1012" s="24">
        <f ca="1">SQRT(Inputs!$B$38)*E1012+SQRT(1-Inputs!$B$38)*_xlfn.NORM.S.INV(RAND())</f>
        <v>0.93720302897546093</v>
      </c>
      <c r="Q1012" s="24">
        <f ca="1">SQRT(Inputs!$B$38)*F1012+SQRT(1-Inputs!$B$38)*_xlfn.NORM.S.INV(RAND())</f>
        <v>0.41540664142634798</v>
      </c>
      <c r="R1012" s="24">
        <f ca="1">SQRT(Inputs!$B$38)*G1012+SQRT(1-Inputs!$B$38)*_xlfn.NORM.S.INV(RAND())</f>
        <v>0.29269077621863931</v>
      </c>
      <c r="S1012" s="24">
        <f ca="1">SQRT(Inputs!$B$38)*H1012+SQRT(1-Inputs!$B$38)*_xlfn.NORM.S.INV(RAND())</f>
        <v>0.74051097027240265</v>
      </c>
      <c r="T1012" s="24">
        <f ca="1">SQRT(Inputs!$B$38)*I1012+SQRT(1-Inputs!$B$38)*_xlfn.NORM.S.INV(RAND())</f>
        <v>0.57956051609494486</v>
      </c>
      <c r="U1012" s="24">
        <f ca="1">SQRT(Inputs!$B$38)*J1012+SQRT(1-Inputs!$B$38)*_xlfn.NORM.S.INV(RAND())</f>
        <v>0.11878182104644361</v>
      </c>
      <c r="V1012" s="24">
        <f ca="1">SQRT(Inputs!$B$38)*K1012+SQRT(1-Inputs!$B$38)*_xlfn.NORM.S.INV(RAND())</f>
        <v>1.6479789427388551</v>
      </c>
      <c r="W1012" s="24">
        <f ca="1">SQRT(Inputs!$B$38)*L1012+SQRT(1-Inputs!$B$38)*_xlfn.NORM.S.INV(RAND())</f>
        <v>-0.22999804003608568</v>
      </c>
      <c r="X1012" s="24">
        <f ca="1">SQRT(Inputs!$B$38)*M1012+SQRT(1-Inputs!$B$38)*_xlfn.NORM.S.INV(RAND())</f>
        <v>0.30368846368831071</v>
      </c>
      <c r="Y1012" s="24">
        <f ca="1">SQRT(Inputs!$B$38)*C1012+SQRT(1-Inputs!$B$38)*_xlfn.NORM.S.INV(RAND())</f>
        <v>0.20750184807438532</v>
      </c>
      <c r="Z1012" s="24">
        <f ca="1">SQRT(Inputs!$B$38)*D1012+SQRT(1-Inputs!$B$38)*_xlfn.NORM.S.INV(RAND())</f>
        <v>0.15382013496743085</v>
      </c>
      <c r="AA1012" s="24">
        <f ca="1">SQRT(Inputs!$B$38)*E1012+SQRT(1-Inputs!$B$38)*_xlfn.NORM.S.INV(RAND())</f>
        <v>-0.80516026044310052</v>
      </c>
      <c r="AB1012" s="24">
        <f ca="1">SQRT(Inputs!$B$38)*F1012+SQRT(1-Inputs!$B$38)*_xlfn.NORM.S.INV(RAND())</f>
        <v>-3.3048864694984276E-2</v>
      </c>
      <c r="AC1012" s="24">
        <f ca="1">SQRT(Inputs!$B$38)*G1012+SQRT(1-Inputs!$B$38)*_xlfn.NORM.S.INV(RAND())</f>
        <v>-3.3761779589036367E-2</v>
      </c>
      <c r="AD1012" s="24">
        <f ca="1">SQRT(Inputs!$B$38)*H1012+SQRT(1-Inputs!$B$38)*_xlfn.NORM.S.INV(RAND())</f>
        <v>1.4531900750809152</v>
      </c>
      <c r="AE1012" s="24">
        <f ca="1">SQRT(Inputs!$B$38)*I1012+SQRT(1-Inputs!$B$38)*_xlfn.NORM.S.INV(RAND())</f>
        <v>0.59380052531465399</v>
      </c>
      <c r="AF1012" s="24">
        <f ca="1">SQRT(Inputs!$B$38)*J1012+SQRT(1-Inputs!$B$38)*_xlfn.NORM.S.INV(RAND())</f>
        <v>-0.48473531350409416</v>
      </c>
      <c r="AG1012" s="24">
        <f ca="1">SQRT(Inputs!$B$38)*K1012+SQRT(1-Inputs!$B$38)*_xlfn.NORM.S.INV(RAND())</f>
        <v>-2.2279228913249707</v>
      </c>
      <c r="AH1012" s="24">
        <f ca="1">SQRT(Inputs!$B$38)*L1012+SQRT(1-Inputs!$B$38)*_xlfn.NORM.S.INV(RAND())</f>
        <v>-6.828840177077794E-2</v>
      </c>
      <c r="AI1012" s="24">
        <f ca="1">SQRT(Inputs!$B$38)*M1012+SQRT(1-Inputs!$B$38)*_xlfn.NORM.S.INV(RAND())</f>
        <v>1.0447571565659504</v>
      </c>
      <c r="AJ1012" s="24">
        <f ca="1">SQRT(Inputs!$B$38)*C1012+SQRT(1-Inputs!$B$38)*_xlfn.NORM.S.INV(RAND())</f>
        <v>-0.47328297566034716</v>
      </c>
      <c r="AK1012" s="24">
        <f ca="1">SQRT(Inputs!$B$38)*D1012+SQRT(1-Inputs!$B$38)*_xlfn.NORM.S.INV(RAND())</f>
        <v>1.6469339963980962</v>
      </c>
      <c r="AL1012" s="24">
        <f ca="1">SQRT(Inputs!$B$38)*E1012+SQRT(1-Inputs!$B$38)*_xlfn.NORM.S.INV(RAND())</f>
        <v>-0.97881367202028002</v>
      </c>
      <c r="AM1012" s="24">
        <f ca="1">SQRT(Inputs!$B$38)*F1012+SQRT(1-Inputs!$B$38)*_xlfn.NORM.S.INV(RAND())</f>
        <v>1.0028630362138955</v>
      </c>
      <c r="AN1012" s="24">
        <f ca="1">SQRT(Inputs!$B$38)*G1012+SQRT(1-Inputs!$B$38)*_xlfn.NORM.S.INV(RAND())</f>
        <v>1.1640548490730107</v>
      </c>
      <c r="AO1012" s="24">
        <f ca="1">SQRT(Inputs!$B$38)*H1012+SQRT(1-Inputs!$B$38)*_xlfn.NORM.S.INV(RAND())</f>
        <v>-1.0081028229992102</v>
      </c>
      <c r="AP1012" s="24">
        <f ca="1">SQRT(Inputs!$B$38)*I1012+SQRT(1-Inputs!$B$38)*_xlfn.NORM.S.INV(RAND())</f>
        <v>-0.10915635790666378</v>
      </c>
      <c r="AQ1012" s="24">
        <f ca="1">SQRT(Inputs!$B$38)*J1012+SQRT(1-Inputs!$B$38)*_xlfn.NORM.S.INV(RAND())</f>
        <v>0.6192778297117838</v>
      </c>
      <c r="AR1012" s="24">
        <f ca="1">SQRT(Inputs!$B$38)*K1012+SQRT(1-Inputs!$B$38)*_xlfn.NORM.S.INV(RAND())</f>
        <v>-0.34816838332720434</v>
      </c>
      <c r="AS1012" s="24">
        <f ca="1">SQRT(Inputs!$B$38)*L1012+SQRT(1-Inputs!$B$38)*_xlfn.NORM.S.INV(RAND())</f>
        <v>-0.49364075330454832</v>
      </c>
      <c r="AT1012" s="24">
        <f ca="1">SQRT(Inputs!$B$38)*M1012+SQRT(1-Inputs!$B$38)*_xlfn.NORM.S.INV(RAND())</f>
        <v>1.6615893295901105</v>
      </c>
      <c r="AU1012" s="15">
        <f ca="1">Inputs!$B$6*EXP($B$8-0.5*C$5^2+C$5*N1012)</f>
        <v>3066.4738417225808</v>
      </c>
      <c r="AV1012" s="15">
        <f t="shared" ca="1" si="547"/>
        <v>4266.4857639750608</v>
      </c>
      <c r="AW1012" s="15">
        <f t="shared" ca="1" si="548"/>
        <v>5903.215133059748</v>
      </c>
      <c r="AX1012" s="15">
        <f t="shared" ca="1" si="549"/>
        <v>7591.1497941006692</v>
      </c>
      <c r="AY1012" s="15">
        <f t="shared" ca="1" si="550"/>
        <v>9599.7609497359335</v>
      </c>
      <c r="AZ1012" s="15">
        <f t="shared" ca="1" si="551"/>
        <v>12738.281871889827</v>
      </c>
      <c r="BA1012" s="15">
        <f t="shared" ca="1" si="552"/>
        <v>16563.204999159101</v>
      </c>
      <c r="BB1012" s="15">
        <f t="shared" ca="1" si="553"/>
        <v>20521.179148313535</v>
      </c>
      <c r="BC1012" s="15">
        <f t="shared" ca="1" si="554"/>
        <v>29466.964355623575</v>
      </c>
      <c r="BD1012" s="15">
        <f t="shared" ca="1" si="555"/>
        <v>35331.505815509205</v>
      </c>
      <c r="BE1012" s="15">
        <f t="shared" ca="1" si="556"/>
        <v>44508.465106390235</v>
      </c>
      <c r="BF1012" s="15">
        <f ca="1">Inputs!$B$13*EXP($B$9-0.5*C$6^2+C$6*Y1012)</f>
        <v>14411.848983574107</v>
      </c>
      <c r="BG1012" s="15">
        <f t="shared" ca="1" si="557"/>
        <v>18058.553250445671</v>
      </c>
      <c r="BH1012" s="15">
        <f t="shared" ca="1" si="558"/>
        <v>19306.00111477682</v>
      </c>
      <c r="BI1012" s="15">
        <f t="shared" ca="1" si="559"/>
        <v>23513.534498451249</v>
      </c>
      <c r="BJ1012" s="15">
        <f t="shared" ca="1" si="560"/>
        <v>28686.117247743205</v>
      </c>
      <c r="BK1012" s="15">
        <f t="shared" ca="1" si="561"/>
        <v>42908.955553123291</v>
      </c>
      <c r="BL1012" s="15">
        <f t="shared" ca="1" si="562"/>
        <v>56924.613104516538</v>
      </c>
      <c r="BM1012" s="15">
        <f t="shared" ca="1" si="563"/>
        <v>65883.415287229916</v>
      </c>
      <c r="BN1012" s="15">
        <f t="shared" ca="1" si="564"/>
        <v>62042.152241086616</v>
      </c>
      <c r="BO1012" s="15">
        <f t="shared" ca="1" si="565"/>
        <v>75732.920333019472</v>
      </c>
      <c r="BP1012" s="15">
        <f t="shared" ca="1" si="566"/>
        <v>104925.94174255684</v>
      </c>
      <c r="BQ1012" s="15">
        <f ca="1">Inputs!$B$20*EXP($B$10-0.5*C$7^2+C$7*AJ1012)</f>
        <v>3626.6455443527971</v>
      </c>
      <c r="BR1012" s="15">
        <f t="shared" ca="1" si="567"/>
        <v>8302.2201304980463</v>
      </c>
      <c r="BS1012" s="15">
        <f t="shared" ca="1" si="568"/>
        <v>8582.9023501746615</v>
      </c>
      <c r="BT1012" s="15">
        <f t="shared" ca="1" si="569"/>
        <v>15395.209372717314</v>
      </c>
      <c r="BU1012" s="15">
        <f t="shared" ca="1" si="570"/>
        <v>28277.259044250979</v>
      </c>
      <c r="BV1012" s="15">
        <f t="shared" ca="1" si="571"/>
        <v>31348.428505277236</v>
      </c>
      <c r="BW1012" s="15">
        <f t="shared" ca="1" si="572"/>
        <v>42745.914684497904</v>
      </c>
      <c r="BX1012" s="15">
        <f t="shared" ca="1" si="573"/>
        <v>67689.963804561106</v>
      </c>
      <c r="BY1012" s="15">
        <f t="shared" ca="1" si="574"/>
        <v>88733.028365071747</v>
      </c>
      <c r="BZ1012" s="15">
        <f t="shared" ca="1" si="575"/>
        <v>113703.81212760831</v>
      </c>
      <c r="CA1012" s="15">
        <f t="shared" ca="1" si="576"/>
        <v>214580.27892243318</v>
      </c>
      <c r="CB1012" s="15">
        <f ca="1">(AU1012*DCF!C$10-DCF!C$5*MAX(AU1012*DCF!C$10,0)-MAX(AU1012-Inputs!$B$6,0)/Inputs!$B$10)*DCF!C$6</f>
        <v>787.49843567608877</v>
      </c>
      <c r="CC1012" s="15">
        <f ca="1">(AV1012*DCF!D$10-DCF!D$5*MAX(AV1012*DCF!D$10,0)-MAX(AV1012-AU1012,0)/Inputs!$B$10)*DCF!D$6</f>
        <v>747.33549977848645</v>
      </c>
      <c r="CD1012" s="15">
        <f ca="1">(AW1012*DCF!E$10-DCF!E$5*MAX(AW1012*DCF!E$10,0)-MAX(AW1012-AV1012,0)/Inputs!$B$10)*DCF!E$6</f>
        <v>994.29916932100593</v>
      </c>
      <c r="CE1012" s="15">
        <f ca="1">(AX1012*DCF!F$10-DCF!F$5*MAX(AX1012*DCF!F$10,0)-MAX(AX1012-AW1012,0)/Inputs!$B$10)*DCF!F$6</f>
        <v>1305.9185480097278</v>
      </c>
      <c r="CF1012" s="15">
        <f ca="1">(AY1012*DCF!G$10-DCF!G$5*MAX(AY1012*DCF!G$10,0)-MAX(AY1012-AX1012,0)/Inputs!$B$10)*DCF!G$6</f>
        <v>1591.843515870311</v>
      </c>
      <c r="CG1012" s="15">
        <f ca="1">(AZ1012*DCF!H$10-DCF!H$5*MAX(AZ1012*DCF!H$10,0)-MAX(AZ1012-AY1012,0)/Inputs!$B$10)*DCF!H$6</f>
        <v>1915.8459072111893</v>
      </c>
      <c r="CH1012" s="15">
        <f ca="1">(BA1012*DCF!I$10-DCF!I$5*MAX(BA1012*DCF!I$10,0)-MAX(BA1012-AZ1012,0)/Inputs!$B$10)*DCF!I$6</f>
        <v>2398.0719197221606</v>
      </c>
      <c r="CI1012" s="15">
        <f ca="1">(BB1012*DCF!J$10-DCF!J$5*MAX(BB1012*DCF!J$10,0)-MAX(BB1012-BA1012,0)/Inputs!$B$10)*DCF!J$6</f>
        <v>2921.7161975166719</v>
      </c>
      <c r="CJ1012" s="15">
        <f ca="1">(BC1012*DCF!K$10-DCF!K$5*MAX(BC1012*DCF!K$10,0)-MAX(BC1012-BB1012,0)/Inputs!$B$10)*DCF!K$6</f>
        <v>3491.4342699326717</v>
      </c>
      <c r="CK1012" s="15">
        <f ca="1">(BD1012*DCF!L$10-DCF!L$5*MAX(BD1012*DCF!L$10,0)-MAX(BD1012-BC1012,0)/Inputs!$B$10)*DCF!L$6</f>
        <v>4570.2827737716825</v>
      </c>
      <c r="CL1012" s="15">
        <f ca="1">(BE1012*DCF!M$10-DCF!M$5*MAX(BE1012*DCF!M$10,0)-MAX(BE1012-BD1012,0)/Inputs!$B$10)*DCF!M$6</f>
        <v>5184.4342588172067</v>
      </c>
      <c r="CM1012" s="15">
        <f ca="1">(BF1012*DCF!C$28-DCF!C$5*MAX(BF1012*DCF!C$28,0)-MAX(BF1012-Inputs!$B$13,0)/Inputs!$B$17)*DCF!C$6</f>
        <v>3699.8223531025756</v>
      </c>
      <c r="CN1012" s="15">
        <f ca="1">(BG1012*DCF!D$28-DCF!D$5*MAX(BG1012*DCF!D$28,0)-MAX(BG1012-BF1012,0)/Inputs!$B$17)*DCF!D$6</f>
        <v>4540.6512111639222</v>
      </c>
      <c r="CO1012" s="15">
        <f ca="1">(BH1012*DCF!E$28-DCF!E$5*MAX(BH1012*DCF!E$28,0)-MAX(BH1012-BG1012,0)/Inputs!$B$17)*DCF!E$6</f>
        <v>5221.9484837103346</v>
      </c>
      <c r="CP1012" s="15">
        <f ca="1">(BI1012*DCF!F$28-DCF!F$5*MAX(BI1012*DCF!F$28,0)-MAX(BI1012-BH1012,0)/Inputs!$B$17)*DCF!F$6</f>
        <v>5617.2572919146396</v>
      </c>
      <c r="CQ1012" s="15">
        <f ca="1">(BJ1012*DCF!G$28-DCF!G$5*MAX(BJ1012*DCF!G$28,0)-MAX(BJ1012-BI1012,0)/Inputs!$B$17)*DCF!G$6</f>
        <v>6572.8534413187235</v>
      </c>
      <c r="CR1012" s="15">
        <f ca="1">(BK1012*DCF!H$28-DCF!H$5*MAX(BK1012*DCF!H$28,0)-MAX(BK1012-BJ1012,0)/Inputs!$B$17)*DCF!H$6</f>
        <v>8402.0281818203966</v>
      </c>
      <c r="CS1012" s="15">
        <f ca="1">(BL1012*DCF!I$28-DCF!I$5*MAX(BL1012*DCF!I$28,0)-MAX(BL1012-BK1012,0)/Inputs!$B$17)*DCF!I$6</f>
        <v>11374.319117321265</v>
      </c>
      <c r="CT1012" s="15">
        <f ca="1">(BM1012*DCF!J$28-DCF!J$5*MAX(BM1012*DCF!J$28,0)-MAX(BM1012-BL1012,0)/Inputs!$B$17)*DCF!J$6</f>
        <v>13509.60702805349</v>
      </c>
      <c r="CU1012" s="15">
        <f ca="1">(BN1012*DCF!K$28-DCF!K$5*MAX(BN1012*DCF!K$28,0)-MAX(BN1012-BM1012,0)/Inputs!$B$17)*DCF!K$6</f>
        <v>13102.262292376459</v>
      </c>
      <c r="CV1012" s="15">
        <f ca="1">(BO1012*DCF!L$28-DCF!L$5*MAX(BO1012*DCF!L$28,0)-MAX(BO1012-BN1012,0)/Inputs!$B$17)*DCF!L$6</f>
        <v>13561.173992099119</v>
      </c>
      <c r="CW1012" s="15">
        <f ca="1">(BP1012*DCF!M$28-DCF!M$5*MAX(BP1012*DCF!M$28,0)-MAX(BP1012-BO1012,0)/Inputs!$B$17)*DCF!M$6</f>
        <v>16690.385621937417</v>
      </c>
      <c r="CX1012" s="15">
        <f ca="1">(BQ1012*DCF!C$46-DCF!C$5*MAX(BQ1012*DCF!C$46,0)-MAX(BQ1012-Inputs!$B$20,0)/Inputs!$B$24)*DCF!C$6</f>
        <v>-1034.1655041705289</v>
      </c>
      <c r="CY1012" s="15">
        <f ca="1">(BR1012*DCF!D$46-DCF!D$5*MAX(BR1012*DCF!D$46,0)-MAX(BR1012-BQ1012,0)/Inputs!$B$24)*DCF!D$6</f>
        <v>-3412.0242311151978</v>
      </c>
      <c r="CZ1012" s="15">
        <f ca="1">(BS1012*DCF!E$46-DCF!E$5*MAX(BS1012*DCF!E$46,0)-MAX(BS1012-BR1012,0)/Inputs!$B$24)*DCF!E$6</f>
        <v>-1125.5803507995599</v>
      </c>
      <c r="DA1012" s="15">
        <f ca="1">(BT1012*DCF!F$46-DCF!F$5*MAX(BT1012*DCF!F$46,0)-MAX(BT1012-BS1012,0)/Inputs!$B$24)*DCF!F$6</f>
        <v>-3601.7528228205319</v>
      </c>
      <c r="DB1012" s="15">
        <f ca="1">(BU1012*DCF!G$46-DCF!G$5*MAX(BU1012*DCF!G$46,0)-MAX(BU1012-BT1012,0)/Inputs!$B$24)*DCF!G$6</f>
        <v>-5284.4581164863112</v>
      </c>
      <c r="DC1012" s="15">
        <f ca="1">(BV1012*DCF!H$46-DCF!H$5*MAX(BV1012*DCF!H$46,0)-MAX(BV1012-BU1012,0)/Inputs!$B$24)*DCF!H$6</f>
        <v>-954.3470926464189</v>
      </c>
      <c r="DD1012" s="15">
        <f ca="1">(BW1012*DCF!I$46-DCF!I$5*MAX(BW1012*DCF!I$46,0)-MAX(BW1012-BV1012,0)/Inputs!$B$24)*DCF!I$6</f>
        <v>-2284.543897334961</v>
      </c>
      <c r="DE1012" s="15">
        <f ca="1">(BX1012*DCF!J$46-DCF!J$5*MAX(BX1012*DCF!J$46,0)-MAX(BX1012-BW1012,0)/Inputs!$B$24)*DCF!J$6</f>
        <v>-3775.3475571318654</v>
      </c>
      <c r="DF1012" s="15">
        <f ca="1">(BY1012*DCF!K$46-DCF!K$5*MAX(BY1012*DCF!K$46,0)-MAX(BY1012-BX1012,0)/Inputs!$B$24)*DCF!K$6</f>
        <v>-86.263859166261895</v>
      </c>
      <c r="DG1012" s="15">
        <f ca="1">(BZ1012*DCF!L$46-DCF!L$5*MAX(BZ1012*DCF!L$46,0)-MAX(BZ1012-BY1012,0)/Inputs!$B$24)*DCF!L$6</f>
        <v>2208.847842079675</v>
      </c>
      <c r="DH1012" s="15">
        <f ca="1">(CA1012*DCF!M$46-DCF!M$5*MAX(CA1012*DCF!M$46,0)-MAX(CA1012-BZ1012,0)/Inputs!$B$24)*DCF!M$6</f>
        <v>-4266.5991487999709</v>
      </c>
      <c r="DI1012" s="15">
        <f ca="1">SUM(CB1012:CL1012)+BE1012*DCF!M$10*(1+Inputs!$B$30)*(1-Inputs!$B$33)*(1-Inputs!$B$30/Inputs!$B$31)/(Inputs!$B$29-Inputs!$B$30)*DCF!M$6</f>
        <v>149776.3274502313</v>
      </c>
      <c r="DJ1012" s="15">
        <f ca="1">SUM(CM1012:CW1012)+BP1012*DCF!M$28*(1+Inputs!$B$30)*(1-Inputs!$B$33)*(1-Inputs!$B$30/Inputs!$B$31)/(Inputs!$B$29-Inputs!$B$30)*DCF!M$6</f>
        <v>491639.35351011727</v>
      </c>
      <c r="DK1012" s="15">
        <f ca="1">SUM(CX1012:DH1012)+CA1012*DCF!M$46*(1+Inputs!$B$30)*(1-Inputs!$B$33)*(1-Inputs!$B$30/Inputs!$B$31)/(Inputs!$B$29-Inputs!$B$30)*DCF!M$6</f>
        <v>308150.29513469996</v>
      </c>
      <c r="DM1012" s="15">
        <f ca="1">DI1012+DJ1012+DK1012+Inputs!$B$34+Inputs!$B$36-Inputs!$B$35</f>
        <v>1026416.9760950485</v>
      </c>
    </row>
    <row r="1013" spans="1:117" x14ac:dyDescent="0.75">
      <c r="A1013" s="11">
        <v>1000</v>
      </c>
      <c r="C1013" s="24">
        <f t="shared" ca="1" si="579"/>
        <v>-1.6621035836627418</v>
      </c>
      <c r="D1013" s="24">
        <f t="shared" ca="1" si="579"/>
        <v>0.36440397482688724</v>
      </c>
      <c r="E1013" s="24">
        <f t="shared" ca="1" si="579"/>
        <v>0.51446017258304333</v>
      </c>
      <c r="F1013" s="24">
        <f t="shared" ca="1" si="579"/>
        <v>1.1030544950112713</v>
      </c>
      <c r="G1013" s="24">
        <f t="shared" ca="1" si="579"/>
        <v>-0.88401628447325253</v>
      </c>
      <c r="H1013" s="24">
        <f t="shared" ca="1" si="579"/>
        <v>2.2063635850026828</v>
      </c>
      <c r="I1013" s="24">
        <f t="shared" ca="1" si="579"/>
        <v>0.55160244594824448</v>
      </c>
      <c r="J1013" s="24">
        <f t="shared" ca="1" si="579"/>
        <v>-0.79652606729534137</v>
      </c>
      <c r="K1013" s="24">
        <f t="shared" ca="1" si="579"/>
        <v>0.8465095319873509</v>
      </c>
      <c r="L1013" s="24">
        <f t="shared" ca="1" si="579"/>
        <v>-0.44979528206171654</v>
      </c>
      <c r="M1013" s="24">
        <f t="shared" ca="1" si="579"/>
        <v>-1.0930190101776713</v>
      </c>
      <c r="N1013" s="24">
        <f ca="1">SQRT(Inputs!$B$38)*C1013+SQRT(1-Inputs!$B$38)*_xlfn.NORM.S.INV(RAND())</f>
        <v>-0.28987453926333162</v>
      </c>
      <c r="O1013" s="24">
        <f ca="1">SQRT(Inputs!$B$38)*D1013+SQRT(1-Inputs!$B$38)*_xlfn.NORM.S.INV(RAND())</f>
        <v>-1.7073831486885229</v>
      </c>
      <c r="P1013" s="24">
        <f ca="1">SQRT(Inputs!$B$38)*E1013+SQRT(1-Inputs!$B$38)*_xlfn.NORM.S.INV(RAND())</f>
        <v>-0.56179384497086593</v>
      </c>
      <c r="Q1013" s="24">
        <f ca="1">SQRT(Inputs!$B$38)*F1013+SQRT(1-Inputs!$B$38)*_xlfn.NORM.S.INV(RAND())</f>
        <v>0.79871943860163808</v>
      </c>
      <c r="R1013" s="24">
        <f ca="1">SQRT(Inputs!$B$38)*G1013+SQRT(1-Inputs!$B$38)*_xlfn.NORM.S.INV(RAND())</f>
        <v>-1.2800121836526579</v>
      </c>
      <c r="S1013" s="24">
        <f ca="1">SQRT(Inputs!$B$38)*H1013+SQRT(1-Inputs!$B$38)*_xlfn.NORM.S.INV(RAND())</f>
        <v>1.083082365642932</v>
      </c>
      <c r="T1013" s="24">
        <f ca="1">SQRT(Inputs!$B$38)*I1013+SQRT(1-Inputs!$B$38)*_xlfn.NORM.S.INV(RAND())</f>
        <v>1.6783424851152828</v>
      </c>
      <c r="U1013" s="24">
        <f ca="1">SQRT(Inputs!$B$38)*J1013+SQRT(1-Inputs!$B$38)*_xlfn.NORM.S.INV(RAND())</f>
        <v>0.11266067306295319</v>
      </c>
      <c r="V1013" s="24">
        <f ca="1">SQRT(Inputs!$B$38)*K1013+SQRT(1-Inputs!$B$38)*_xlfn.NORM.S.INV(RAND())</f>
        <v>0.25829116982304179</v>
      </c>
      <c r="W1013" s="24">
        <f ca="1">SQRT(Inputs!$B$38)*L1013+SQRT(1-Inputs!$B$38)*_xlfn.NORM.S.INV(RAND())</f>
        <v>-1.7463566243267663</v>
      </c>
      <c r="X1013" s="24">
        <f ca="1">SQRT(Inputs!$B$38)*M1013+SQRT(1-Inputs!$B$38)*_xlfn.NORM.S.INV(RAND())</f>
        <v>0.43747172741653317</v>
      </c>
      <c r="Y1013" s="24">
        <f ca="1">SQRT(Inputs!$B$38)*C1013+SQRT(1-Inputs!$B$38)*_xlfn.NORM.S.INV(RAND())</f>
        <v>-0.38841719351661308</v>
      </c>
      <c r="Z1013" s="24">
        <f ca="1">SQRT(Inputs!$B$38)*D1013+SQRT(1-Inputs!$B$38)*_xlfn.NORM.S.INV(RAND())</f>
        <v>1.8196071115232446</v>
      </c>
      <c r="AA1013" s="24">
        <f ca="1">SQRT(Inputs!$B$38)*E1013+SQRT(1-Inputs!$B$38)*_xlfn.NORM.S.INV(RAND())</f>
        <v>-0.29586337415710112</v>
      </c>
      <c r="AB1013" s="24">
        <f ca="1">SQRT(Inputs!$B$38)*F1013+SQRT(1-Inputs!$B$38)*_xlfn.NORM.S.INV(RAND())</f>
        <v>2.6943485807001997</v>
      </c>
      <c r="AC1013" s="24">
        <f ca="1">SQRT(Inputs!$B$38)*G1013+SQRT(1-Inputs!$B$38)*_xlfn.NORM.S.INV(RAND())</f>
        <v>-0.61112495305186965</v>
      </c>
      <c r="AD1013" s="24">
        <f ca="1">SQRT(Inputs!$B$38)*H1013+SQRT(1-Inputs!$B$38)*_xlfn.NORM.S.INV(RAND())</f>
        <v>0.5914079381885895</v>
      </c>
      <c r="AE1013" s="24">
        <f ca="1">SQRT(Inputs!$B$38)*I1013+SQRT(1-Inputs!$B$38)*_xlfn.NORM.S.INV(RAND())</f>
        <v>-0.95978794697816516</v>
      </c>
      <c r="AF1013" s="24">
        <f ca="1">SQRT(Inputs!$B$38)*J1013+SQRT(1-Inputs!$B$38)*_xlfn.NORM.S.INV(RAND())</f>
        <v>-0.97661687003150655</v>
      </c>
      <c r="AG1013" s="24">
        <f ca="1">SQRT(Inputs!$B$38)*K1013+SQRT(1-Inputs!$B$38)*_xlfn.NORM.S.INV(RAND())</f>
        <v>0.48141174658870434</v>
      </c>
      <c r="AH1013" s="24">
        <f ca="1">SQRT(Inputs!$B$38)*L1013+SQRT(1-Inputs!$B$38)*_xlfn.NORM.S.INV(RAND())</f>
        <v>0.1387244798496523</v>
      </c>
      <c r="AI1013" s="24">
        <f ca="1">SQRT(Inputs!$B$38)*M1013+SQRT(1-Inputs!$B$38)*_xlfn.NORM.S.INV(RAND())</f>
        <v>0.44534061816748105</v>
      </c>
      <c r="AJ1013" s="24">
        <f ca="1">SQRT(Inputs!$B$38)*C1013+SQRT(1-Inputs!$B$38)*_xlfn.NORM.S.INV(RAND())</f>
        <v>-3.957141268829989E-2</v>
      </c>
      <c r="AK1013" s="24">
        <f ca="1">SQRT(Inputs!$B$38)*D1013+SQRT(1-Inputs!$B$38)*_xlfn.NORM.S.INV(RAND())</f>
        <v>0.12856466711847464</v>
      </c>
      <c r="AL1013" s="24">
        <f ca="1">SQRT(Inputs!$B$38)*E1013+SQRT(1-Inputs!$B$38)*_xlfn.NORM.S.INV(RAND())</f>
        <v>0.17990307271026085</v>
      </c>
      <c r="AM1013" s="24">
        <f ca="1">SQRT(Inputs!$B$38)*F1013+SQRT(1-Inputs!$B$38)*_xlfn.NORM.S.INV(RAND())</f>
        <v>3.5481200550090408E-3</v>
      </c>
      <c r="AN1013" s="24">
        <f ca="1">SQRT(Inputs!$B$38)*G1013+SQRT(1-Inputs!$B$38)*_xlfn.NORM.S.INV(RAND())</f>
        <v>-1.146994657135205</v>
      </c>
      <c r="AO1013" s="24">
        <f ca="1">SQRT(Inputs!$B$38)*H1013+SQRT(1-Inputs!$B$38)*_xlfn.NORM.S.INV(RAND())</f>
        <v>1.6852377394507123</v>
      </c>
      <c r="AP1013" s="24">
        <f ca="1">SQRT(Inputs!$B$38)*I1013+SQRT(1-Inputs!$B$38)*_xlfn.NORM.S.INV(RAND())</f>
        <v>0.33835348142845673</v>
      </c>
      <c r="AQ1013" s="24">
        <f ca="1">SQRT(Inputs!$B$38)*J1013+SQRT(1-Inputs!$B$38)*_xlfn.NORM.S.INV(RAND())</f>
        <v>0.32653465648263041</v>
      </c>
      <c r="AR1013" s="24">
        <f ca="1">SQRT(Inputs!$B$38)*K1013+SQRT(1-Inputs!$B$38)*_xlfn.NORM.S.INV(RAND())</f>
        <v>0.32368281162520968</v>
      </c>
      <c r="AS1013" s="24">
        <f ca="1">SQRT(Inputs!$B$38)*L1013+SQRT(1-Inputs!$B$38)*_xlfn.NORM.S.INV(RAND())</f>
        <v>-0.10884166237255422</v>
      </c>
      <c r="AT1013" s="24">
        <f ca="1">SQRT(Inputs!$B$38)*M1013+SQRT(1-Inputs!$B$38)*_xlfn.NORM.S.INV(RAND())</f>
        <v>-0.55796665633166664</v>
      </c>
      <c r="AU1013" s="15">
        <f ca="1">Inputs!$B$6*EXP($B$8-0.5*C$5^2+C$5*N1013)</f>
        <v>4734.7752227823721</v>
      </c>
      <c r="AV1013" s="15">
        <f t="shared" ca="1" si="547"/>
        <v>4483.8281036417648</v>
      </c>
      <c r="AW1013" s="15">
        <f t="shared" ca="1" si="548"/>
        <v>5068.2590925143304</v>
      </c>
      <c r="AX1013" s="15">
        <f t="shared" ca="1" si="549"/>
        <v>6837.1548672885656</v>
      </c>
      <c r="AY1013" s="15">
        <f t="shared" ca="1" si="550"/>
        <v>7195.4873585563573</v>
      </c>
      <c r="AZ1013" s="15">
        <f t="shared" ca="1" si="551"/>
        <v>9915.0263601659262</v>
      </c>
      <c r="BA1013" s="15">
        <f t="shared" ca="1" si="552"/>
        <v>14463.402546611109</v>
      </c>
      <c r="BB1013" s="15">
        <f t="shared" ca="1" si="553"/>
        <v>17908.617723649073</v>
      </c>
      <c r="BC1013" s="15">
        <f t="shared" ca="1" si="554"/>
        <v>22487.237573437353</v>
      </c>
      <c r="BD1013" s="15">
        <f t="shared" ca="1" si="555"/>
        <v>23397.352130455631</v>
      </c>
      <c r="BE1013" s="15">
        <f t="shared" ca="1" si="556"/>
        <v>29835.894955127085</v>
      </c>
      <c r="BF1013" s="15">
        <f ca="1">Inputs!$B$13*EXP($B$9-0.5*C$6^2+C$6*Y1013)</f>
        <v>12805.96580254599</v>
      </c>
      <c r="BG1013" s="15">
        <f t="shared" ca="1" si="557"/>
        <v>21672.665435946383</v>
      </c>
      <c r="BH1013" s="15">
        <f t="shared" ca="1" si="558"/>
        <v>25211.973335484963</v>
      </c>
      <c r="BI1013" s="15">
        <f t="shared" ca="1" si="559"/>
        <v>46724.974338596781</v>
      </c>
      <c r="BJ1013" s="15">
        <f t="shared" ca="1" si="560"/>
        <v>52451.638649468361</v>
      </c>
      <c r="BK1013" s="15">
        <f t="shared" ca="1" si="561"/>
        <v>69772.013731288971</v>
      </c>
      <c r="BL1013" s="15">
        <f t="shared" ca="1" si="562"/>
        <v>75682.591401070604</v>
      </c>
      <c r="BM1013" s="15">
        <f t="shared" ca="1" si="563"/>
        <v>82401.351534060595</v>
      </c>
      <c r="BN1013" s="15">
        <f t="shared" ca="1" si="564"/>
        <v>107361.81587771689</v>
      </c>
      <c r="BO1013" s="15">
        <f t="shared" ca="1" si="565"/>
        <v>134245.03221448211</v>
      </c>
      <c r="BP1013" s="15">
        <f t="shared" ca="1" si="566"/>
        <v>173781.16671786905</v>
      </c>
      <c r="BQ1013" s="15">
        <f ca="1">Inputs!$B$20*EXP($B$10-0.5*C$7^2+C$7*AJ1013)</f>
        <v>4229.7297903324761</v>
      </c>
      <c r="BR1013" s="15">
        <f t="shared" ca="1" si="567"/>
        <v>5978.3774317259576</v>
      </c>
      <c r="BS1013" s="15">
        <f t="shared" ca="1" si="568"/>
        <v>8620.8628596454109</v>
      </c>
      <c r="BT1013" s="15">
        <f t="shared" ca="1" si="569"/>
        <v>11897.364603763343</v>
      </c>
      <c r="BU1013" s="15">
        <f t="shared" ca="1" si="570"/>
        <v>12492.320812408059</v>
      </c>
      <c r="BV1013" s="15">
        <f t="shared" ca="1" si="571"/>
        <v>25407.034285080354</v>
      </c>
      <c r="BW1013" s="15">
        <f t="shared" ca="1" si="572"/>
        <v>38086.149404614465</v>
      </c>
      <c r="BX1013" s="15">
        <f t="shared" ca="1" si="573"/>
        <v>56873.388707244805</v>
      </c>
      <c r="BY1013" s="15">
        <f t="shared" ca="1" si="574"/>
        <v>84780.328967619804</v>
      </c>
      <c r="BZ1013" s="15">
        <f t="shared" ca="1" si="575"/>
        <v>116602.11131199569</v>
      </c>
      <c r="CA1013" s="15">
        <f t="shared" ca="1" si="576"/>
        <v>148329.70473519323</v>
      </c>
      <c r="CB1013" s="15">
        <f ca="1">(AU1013*DCF!C$10-DCF!C$5*MAX(AU1013*DCF!C$10,0)-MAX(AU1013-Inputs!$B$6,0)/Inputs!$B$10)*DCF!C$6</f>
        <v>1044.6961638616501</v>
      </c>
      <c r="CC1013" s="15">
        <f ca="1">(AV1013*DCF!D$10-DCF!D$5*MAX(AV1013*DCF!D$10,0)-MAX(AV1013-AU1013,0)/Inputs!$B$10)*DCF!D$6</f>
        <v>1092.9027233243964</v>
      </c>
      <c r="CD1013" s="15">
        <f ca="1">(AW1013*DCF!E$10-DCF!E$5*MAX(AW1013*DCF!E$10,0)-MAX(AW1013-AV1013,0)/Inputs!$B$10)*DCF!E$6</f>
        <v>1038.5422836054008</v>
      </c>
      <c r="CE1013" s="15">
        <f ca="1">(AX1013*DCF!F$10-DCF!F$5*MAX(AX1013*DCF!F$10,0)-MAX(AX1013-AW1013,0)/Inputs!$B$10)*DCF!F$6</f>
        <v>1124.4766566092355</v>
      </c>
      <c r="CF1013" s="15">
        <f ca="1">(AY1013*DCF!G$10-DCF!G$5*MAX(AY1013*DCF!G$10,0)-MAX(AY1013-AX1013,0)/Inputs!$B$10)*DCF!G$6</f>
        <v>1413.6794278145969</v>
      </c>
      <c r="CG1013" s="15">
        <f ca="1">(AZ1013*DCF!H$10-DCF!H$5*MAX(AZ1013*DCF!H$10,0)-MAX(AZ1013-AY1013,0)/Inputs!$B$10)*DCF!H$6</f>
        <v>1442.1065757765612</v>
      </c>
      <c r="CH1013" s="15">
        <f ca="1">(BA1013*DCF!I$10-DCF!I$5*MAX(BA1013*DCF!I$10,0)-MAX(BA1013-AZ1013,0)/Inputs!$B$10)*DCF!I$6</f>
        <v>1895.8429634610004</v>
      </c>
      <c r="CI1013" s="15">
        <f ca="1">(BB1013*DCF!J$10-DCF!J$5*MAX(BB1013*DCF!J$10,0)-MAX(BB1013-BA1013,0)/Inputs!$B$10)*DCF!J$6</f>
        <v>2551.0947676889787</v>
      </c>
      <c r="CJ1013" s="15">
        <f ca="1">(BC1013*DCF!K$10-DCF!K$5*MAX(BC1013*DCF!K$10,0)-MAX(BC1013-BB1013,0)/Inputs!$B$10)*DCF!K$6</f>
        <v>2979.1470226403758</v>
      </c>
      <c r="CK1013" s="15">
        <f ca="1">(BD1013*DCF!L$10-DCF!L$5*MAX(BD1013*DCF!L$10,0)-MAX(BD1013-BC1013,0)/Inputs!$B$10)*DCF!L$6</f>
        <v>3411.0730762959161</v>
      </c>
      <c r="CL1013" s="15">
        <f ca="1">(BE1013*DCF!M$10-DCF!M$5*MAX(BE1013*DCF!M$10,0)-MAX(BE1013-BD1013,0)/Inputs!$B$10)*DCF!M$6</f>
        <v>3441.0779413831615</v>
      </c>
      <c r="CM1013" s="15">
        <f ca="1">(BF1013*DCF!C$28-DCF!C$5*MAX(BF1013*DCF!C$28,0)-MAX(BF1013-Inputs!$B$13,0)/Inputs!$B$17)*DCF!C$6</f>
        <v>3580.5910517035459</v>
      </c>
      <c r="CN1013" s="15">
        <f ca="1">(BG1013*DCF!D$28-DCF!D$5*MAX(BG1013*DCF!D$28,0)-MAX(BG1013-BF1013,0)/Inputs!$B$17)*DCF!D$6</f>
        <v>4491.4262584908656</v>
      </c>
      <c r="CO1013" s="15">
        <f ca="1">(BH1013*DCF!E$28-DCF!E$5*MAX(BH1013*DCF!E$28,0)-MAX(BH1013-BG1013,0)/Inputs!$B$17)*DCF!E$6</f>
        <v>6442.9309149902238</v>
      </c>
      <c r="CP1013" s="15">
        <f ca="1">(BI1013*DCF!F$28-DCF!F$5*MAX(BI1013*DCF!F$28,0)-MAX(BI1013-BH1013,0)/Inputs!$B$17)*DCF!F$6</f>
        <v>8767.817885269149</v>
      </c>
      <c r="CQ1013" s="15">
        <f ca="1">(BJ1013*DCF!G$28-DCF!G$5*MAX(BJ1013*DCF!G$28,0)-MAX(BJ1013-BI1013,0)/Inputs!$B$17)*DCF!G$6</f>
        <v>12645.807232487403</v>
      </c>
      <c r="CR1013" s="15">
        <f ca="1">(BK1013*DCF!H$28-DCF!H$5*MAX(BK1013*DCF!H$28,0)-MAX(BK1013-BJ1013,0)/Inputs!$B$17)*DCF!H$6</f>
        <v>14564.288554921808</v>
      </c>
      <c r="CS1013" s="15">
        <f ca="1">(BL1013*DCF!I$28-DCF!I$5*MAX(BL1013*DCF!I$28,0)-MAX(BL1013-BK1013,0)/Inputs!$B$17)*DCF!I$6</f>
        <v>16948.642125865739</v>
      </c>
      <c r="CT1013" s="15">
        <f ca="1">(BM1013*DCF!J$28-DCF!J$5*MAX(BM1013*DCF!J$28,0)-MAX(BM1013-BL1013,0)/Inputs!$B$17)*DCF!J$6</f>
        <v>17491.489348299547</v>
      </c>
      <c r="CU1013" s="15">
        <f ca="1">(BN1013*DCF!K$28-DCF!K$5*MAX(BN1013*DCF!K$28,0)-MAX(BN1013-BM1013,0)/Inputs!$B$17)*DCF!K$6</f>
        <v>19615.690967469076</v>
      </c>
      <c r="CV1013" s="15">
        <f ca="1">(BO1013*DCF!L$28-DCF!L$5*MAX(BO1013*DCF!L$28,0)-MAX(BO1013-BN1013,0)/Inputs!$B$17)*DCF!L$6</f>
        <v>23742.820957161486</v>
      </c>
      <c r="CW1013" s="15">
        <f ca="1">(BP1013*DCF!M$28-DCF!M$5*MAX(BP1013*DCF!M$28,0)-MAX(BP1013-BO1013,0)/Inputs!$B$17)*DCF!M$6</f>
        <v>28564.39009705812</v>
      </c>
      <c r="CX1013" s="15">
        <f ca="1">(BQ1013*DCF!C$46-DCF!C$5*MAX(BQ1013*DCF!C$46,0)-MAX(BQ1013-Inputs!$B$20,0)/Inputs!$B$24)*DCF!C$6</f>
        <v>-1452.0067831402837</v>
      </c>
      <c r="CY1013" s="15">
        <f ca="1">(BR1013*DCF!D$46-DCF!D$5*MAX(BR1013*DCF!D$46,0)-MAX(BR1013-BQ1013,0)/Inputs!$B$24)*DCF!D$6</f>
        <v>-1766.5030435210022</v>
      </c>
      <c r="CZ1013" s="15">
        <f ca="1">(BS1013*DCF!E$46-DCF!E$5*MAX(BS1013*DCF!E$46,0)-MAX(BS1013-BR1013,0)/Inputs!$B$24)*DCF!E$6</f>
        <v>-2061.0270524140919</v>
      </c>
      <c r="DA1013" s="15">
        <f ca="1">(BT1013*DCF!F$46-DCF!F$5*MAX(BT1013*DCF!F$46,0)-MAX(BT1013-BS1013,0)/Inputs!$B$24)*DCF!F$6</f>
        <v>-2059.5191744778408</v>
      </c>
      <c r="DB1013" s="15">
        <f ca="1">(BU1013*DCF!G$46-DCF!G$5*MAX(BU1013*DCF!G$46,0)-MAX(BU1013-BT1013,0)/Inputs!$B$24)*DCF!G$6</f>
        <v>-620.34850400590733</v>
      </c>
      <c r="DC1013" s="15">
        <f ca="1">(BV1013*DCF!H$46-DCF!H$5*MAX(BV1013*DCF!H$46,0)-MAX(BV1013-BU1013,0)/Inputs!$B$24)*DCF!H$6</f>
        <v>-4013.1680818706109</v>
      </c>
      <c r="DD1013" s="15">
        <f ca="1">(BW1013*DCF!I$46-DCF!I$5*MAX(BW1013*DCF!I$46,0)-MAX(BW1013-BV1013,0)/Inputs!$B$24)*DCF!I$6</f>
        <v>-2760.0690707198842</v>
      </c>
      <c r="DE1013" s="15">
        <f ca="1">(BX1013*DCF!J$46-DCF!J$5*MAX(BX1013*DCF!J$46,0)-MAX(BX1013-BW1013,0)/Inputs!$B$24)*DCF!J$6</f>
        <v>-2596.3875867090787</v>
      </c>
      <c r="DF1013" s="15">
        <f ca="1">(BY1013*DCF!K$46-DCF!K$5*MAX(BY1013*DCF!K$46,0)-MAX(BY1013-BX1013,0)/Inputs!$B$24)*DCF!K$6</f>
        <v>-1993.5219186798417</v>
      </c>
      <c r="DG1013" s="15">
        <f ca="1">(BZ1013*DCF!L$46-DCF!L$5*MAX(BZ1013*DCF!L$46,0)-MAX(BZ1013-BY1013,0)/Inputs!$B$24)*DCF!L$6</f>
        <v>858.79005432220617</v>
      </c>
      <c r="DH1013" s="15">
        <f ca="1">(CA1013*DCF!M$46-DCF!M$5*MAX(CA1013*DCF!M$46,0)-MAX(CA1013-BZ1013,0)/Inputs!$B$24)*DCF!M$6</f>
        <v>4995.6165071953137</v>
      </c>
      <c r="DI1013" s="15">
        <f ca="1">SUM(CB1013:CL1013)+BE1013*DCF!M$10*(1+Inputs!$B$30)*(1-Inputs!$B$33)*(1-Inputs!$B$30/Inputs!$B$31)/(Inputs!$B$29-Inputs!$B$30)*DCF!M$6</f>
        <v>104468.32980144616</v>
      </c>
      <c r="DJ1013" s="15">
        <f ca="1">SUM(CM1013:CW1013)+BP1013*DCF!M$28*(1+Inputs!$B$30)*(1-Inputs!$B$33)*(1-Inputs!$B$30/Inputs!$B$31)/(Inputs!$B$29-Inputs!$B$30)*DCF!M$6</f>
        <v>801702.94205219357</v>
      </c>
      <c r="DK1013" s="15">
        <f ca="1">SUM(CX1013:DH1013)+CA1013*DCF!M$46*(1+Inputs!$B$30)*(1-Inputs!$B$33)*(1-Inputs!$B$30/Inputs!$B$31)/(Inputs!$B$29-Inputs!$B$30)*DCF!M$6</f>
        <v>215867.1496433836</v>
      </c>
      <c r="DM1013" s="15">
        <f ca="1">DI1013+DJ1013+DK1013+Inputs!$B$34+Inputs!$B$36-Inputs!$B$35</f>
        <v>1198889.4214970234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1"/>
  <sheetViews>
    <sheetView workbookViewId="0"/>
  </sheetViews>
  <sheetFormatPr defaultRowHeight="14.75" x14ac:dyDescent="0.75"/>
  <cols>
    <col min="1" max="1" width="11" customWidth="1"/>
    <col min="2" max="5" width="14" customWidth="1"/>
    <col min="6" max="6" width="11" customWidth="1"/>
    <col min="8" max="8" width="40" customWidth="1"/>
    <col min="9" max="9" width="16" customWidth="1"/>
  </cols>
  <sheetData>
    <row r="1" spans="1:9" ht="16.75" x14ac:dyDescent="0.75">
      <c r="A1" s="1" t="s">
        <v>416</v>
      </c>
    </row>
    <row r="2" spans="1:9" x14ac:dyDescent="0.75">
      <c r="A2" s="4" t="s">
        <v>417</v>
      </c>
    </row>
    <row r="4" spans="1:9" x14ac:dyDescent="0.75">
      <c r="A4" s="2" t="s">
        <v>418</v>
      </c>
      <c r="B4" s="25">
        <f>Inputs!$B$90</f>
        <v>135</v>
      </c>
    </row>
    <row r="5" spans="1:9" x14ac:dyDescent="0.75">
      <c r="A5" s="2" t="s">
        <v>419</v>
      </c>
      <c r="B5" s="15">
        <f>B4*Inputs!$B$37</f>
        <v>1767285</v>
      </c>
    </row>
    <row r="6" spans="1:9" x14ac:dyDescent="0.75">
      <c r="A6" s="2" t="s">
        <v>420</v>
      </c>
      <c r="B6" s="19">
        <f>Options!$B$27</f>
        <v>65669.749826476953</v>
      </c>
      <c r="C6" s="4" t="s">
        <v>421</v>
      </c>
    </row>
    <row r="8" spans="1:9" x14ac:dyDescent="0.75">
      <c r="A8" s="16" t="s">
        <v>422</v>
      </c>
      <c r="B8" s="16" t="s">
        <v>423</v>
      </c>
      <c r="C8" s="16" t="s">
        <v>424</v>
      </c>
      <c r="D8" s="16" t="s">
        <v>415</v>
      </c>
      <c r="E8" s="16" t="s">
        <v>425</v>
      </c>
      <c r="F8" s="16" t="s">
        <v>426</v>
      </c>
      <c r="H8" s="16" t="s">
        <v>427</v>
      </c>
    </row>
    <row r="9" spans="1:9" x14ac:dyDescent="0.75">
      <c r="A9" s="14">
        <v>0.05</v>
      </c>
      <c r="B9" s="15">
        <f>SUMPRODUCT(DCF!$C$14:$M$14,1/(1+$A9)^DCF!$C$4:$M$4)+SUMPRODUCT(DCF!$C$32:$M$32,1/(1+$A9)^DCF!$C$4:$M$4)+SUMPRODUCT(DCF!$C$50:$M$50,1/(1+$A9)^DCF!$C$4:$M$4)</f>
        <v>157358.51761025868</v>
      </c>
      <c r="C9" s="15">
        <f>(DCF!$B$21+DCF!$B$39+DCF!$B$57)/($A9-Inputs!$B$30)/(1+$A9)^11</f>
        <v>9428540.3419143986</v>
      </c>
      <c r="D9" s="15">
        <f>B9+C9+Inputs!$B$34+Inputs!$B$36-Inputs!$B$35</f>
        <v>9662749.8595246579</v>
      </c>
      <c r="E9" s="15">
        <f t="shared" ref="E9:E37" si="0">D9+$B$6</f>
        <v>9728419.6093511358</v>
      </c>
      <c r="F9" s="24">
        <f>E9/Inputs!$B$37</f>
        <v>743.13800392262897</v>
      </c>
      <c r="H9" s="4" t="s">
        <v>428</v>
      </c>
      <c r="I9" s="4" t="s">
        <v>429</v>
      </c>
    </row>
    <row r="10" spans="1:9" x14ac:dyDescent="0.75">
      <c r="A10" s="14">
        <v>5.2499999999999998E-2</v>
      </c>
      <c r="B10" s="15">
        <f>SUMPRODUCT(DCF!$C$14:$M$14,1/(1+$A10)^DCF!$C$4:$M$4)+SUMPRODUCT(DCF!$C$32:$M$32,1/(1+$A10)^DCF!$C$4:$M$4)+SUMPRODUCT(DCF!$C$50:$M$50,1/(1+$A10)^DCF!$C$4:$M$4)</f>
        <v>154299.70019948453</v>
      </c>
      <c r="C10" s="15">
        <f>(DCF!$B$21+DCF!$B$39+DCF!$B$57)/($A10-Inputs!$B$30)/(1+$A10)^11</f>
        <v>5857161.3722646497</v>
      </c>
      <c r="D10" s="15">
        <f>B10+C10+Inputs!$B$34+Inputs!$B$36-Inputs!$B$35</f>
        <v>6088312.0724641345</v>
      </c>
      <c r="E10" s="15">
        <f t="shared" si="0"/>
        <v>6153981.8222906115</v>
      </c>
      <c r="F10" s="24">
        <f>E10/Inputs!$B$37</f>
        <v>470.09256911546953</v>
      </c>
      <c r="H10" s="4" t="s">
        <v>430</v>
      </c>
      <c r="I10" s="4" t="s">
        <v>431</v>
      </c>
    </row>
    <row r="11" spans="1:9" x14ac:dyDescent="0.75">
      <c r="A11" s="14">
        <v>5.5E-2</v>
      </c>
      <c r="B11" s="15">
        <f>SUMPRODUCT(DCF!$C$14:$M$14,1/(1+$A11)^DCF!$C$4:$M$4)+SUMPRODUCT(DCF!$C$32:$M$32,1/(1+$A11)^DCF!$C$4:$M$4)+SUMPRODUCT(DCF!$C$50:$M$50,1/(1+$A11)^DCF!$C$4:$M$4)</f>
        <v>151313.50764342066</v>
      </c>
      <c r="C11" s="15">
        <f>(DCF!$B$21+DCF!$B$39+DCF!$B$57)/($A11-Inputs!$B$30)/(1+$A11)^11</f>
        <v>4188654.3180223363</v>
      </c>
      <c r="D11" s="15">
        <f>B11+C11+Inputs!$B$34+Inputs!$B$36-Inputs!$B$35</f>
        <v>4416818.8256657571</v>
      </c>
      <c r="E11" s="15">
        <f t="shared" si="0"/>
        <v>4482488.575492234</v>
      </c>
      <c r="F11" s="24">
        <f>E11/Inputs!$B$37</f>
        <v>342.40994389215751</v>
      </c>
      <c r="H11" s="4" t="s">
        <v>432</v>
      </c>
      <c r="I11" s="4" t="s">
        <v>433</v>
      </c>
    </row>
    <row r="12" spans="1:9" x14ac:dyDescent="0.75">
      <c r="A12" s="14">
        <v>5.7500000000000002E-2</v>
      </c>
      <c r="B12" s="15">
        <f>SUMPRODUCT(DCF!$C$14:$M$14,1/(1+$A12)^DCF!$C$4:$M$4)+SUMPRODUCT(DCF!$C$32:$M$32,1/(1+$A12)^DCF!$C$4:$M$4)+SUMPRODUCT(DCF!$C$50:$M$50,1/(1+$A12)^DCF!$C$4:$M$4)</f>
        <v>148397.98037348737</v>
      </c>
      <c r="C12" s="15">
        <f>(DCF!$B$21+DCF!$B$39+DCF!$B$57)/($A12-Inputs!$B$30)/(1+$A12)^11</f>
        <v>3223653.3309606826</v>
      </c>
      <c r="D12" s="15">
        <f>B12+C12+Inputs!$B$34+Inputs!$B$36-Inputs!$B$35</f>
        <v>3448902.3113341699</v>
      </c>
      <c r="E12" s="15">
        <f t="shared" si="0"/>
        <v>3514572.0611606468</v>
      </c>
      <c r="F12" s="24">
        <f>E12/Inputs!$B$37</f>
        <v>268.47239028039468</v>
      </c>
      <c r="H12" s="4" t="s">
        <v>434</v>
      </c>
      <c r="I12" s="4" t="s">
        <v>435</v>
      </c>
    </row>
    <row r="13" spans="1:9" x14ac:dyDescent="0.75">
      <c r="A13" s="14">
        <v>0.06</v>
      </c>
      <c r="B13" s="15">
        <f>SUMPRODUCT(DCF!$C$14:$M$14,1/(1+$A13)^DCF!$C$4:$M$4)+SUMPRODUCT(DCF!$C$32:$M$32,1/(1+$A13)^DCF!$C$4:$M$4)+SUMPRODUCT(DCF!$C$50:$M$50,1/(1+$A13)^DCF!$C$4:$M$4)</f>
        <v>145551.2172897929</v>
      </c>
      <c r="C13" s="15">
        <f>(DCF!$B$21+DCF!$B$39+DCF!$B$57)/($A13-Inputs!$B$30)/(1+$A13)^11</f>
        <v>2595687.5847394192</v>
      </c>
      <c r="D13" s="15">
        <f>B13+C13+Inputs!$B$34+Inputs!$B$36-Inputs!$B$35</f>
        <v>2818089.802029212</v>
      </c>
      <c r="E13" s="15">
        <f t="shared" si="0"/>
        <v>2883759.5518556889</v>
      </c>
      <c r="F13" s="24">
        <f>E13/Inputs!$B$37</f>
        <v>220.28565822746077</v>
      </c>
      <c r="H13" s="4" t="s">
        <v>436</v>
      </c>
      <c r="I13" s="4" t="s">
        <v>437</v>
      </c>
    </row>
    <row r="14" spans="1:9" x14ac:dyDescent="0.75">
      <c r="A14" s="14">
        <v>6.25E-2</v>
      </c>
      <c r="B14" s="15">
        <f>SUMPRODUCT(DCF!$C$14:$M$14,1/(1+$A14)^DCF!$C$4:$M$4)+SUMPRODUCT(DCF!$C$32:$M$32,1/(1+$A14)^DCF!$C$4:$M$4)+SUMPRODUCT(DCF!$C$50:$M$50,1/(1+$A14)^DCF!$C$4:$M$4)</f>
        <v>142771.37386106246</v>
      </c>
      <c r="C14" s="15">
        <f>(DCF!$B$21+DCF!$B$39+DCF!$B$57)/($A14-Inputs!$B$30)/(1+$A14)^11</f>
        <v>2155134.599509045</v>
      </c>
      <c r="D14" s="15">
        <f>B14+C14+Inputs!$B$34+Inputs!$B$36-Inputs!$B$35</f>
        <v>2374756.9733701074</v>
      </c>
      <c r="E14" s="15">
        <f t="shared" si="0"/>
        <v>2440426.7231965843</v>
      </c>
      <c r="F14" s="24">
        <f>E14/Inputs!$B$37</f>
        <v>186.42019121507786</v>
      </c>
      <c r="H14" s="4" t="s">
        <v>438</v>
      </c>
      <c r="I14" s="4" t="s">
        <v>439</v>
      </c>
    </row>
    <row r="15" spans="1:9" x14ac:dyDescent="0.75">
      <c r="A15" s="14">
        <v>6.5000000000000002E-2</v>
      </c>
      <c r="B15" s="15">
        <f>SUMPRODUCT(DCF!$C$14:$M$14,1/(1+$A15)^DCF!$C$4:$M$4)+SUMPRODUCT(DCF!$C$32:$M$32,1/(1+$A15)^DCF!$C$4:$M$4)+SUMPRODUCT(DCF!$C$50:$M$50,1/(1+$A15)^DCF!$C$4:$M$4)</f>
        <v>140056.66029114532</v>
      </c>
      <c r="C15" s="15">
        <f>(DCF!$B$21+DCF!$B$39+DCF!$B$57)/($A15-Inputs!$B$30)/(1+$A15)^11</f>
        <v>1829498.3175235665</v>
      </c>
      <c r="D15" s="15">
        <f>B15+C15+Inputs!$B$34+Inputs!$B$36-Inputs!$B$35</f>
        <v>2046405.9778147119</v>
      </c>
      <c r="E15" s="15">
        <f t="shared" si="0"/>
        <v>2112075.727641189</v>
      </c>
      <c r="F15" s="24">
        <f>E15/Inputs!$B$37</f>
        <v>161.33799768094028</v>
      </c>
    </row>
    <row r="16" spans="1:9" x14ac:dyDescent="0.75">
      <c r="A16" s="14">
        <v>6.7500000000000004E-2</v>
      </c>
      <c r="B16" s="15">
        <f>SUMPRODUCT(DCF!$C$14:$M$14,1/(1+$A16)^DCF!$C$4:$M$4)+SUMPRODUCT(DCF!$C$32:$M$32,1/(1+$A16)^DCF!$C$4:$M$4)+SUMPRODUCT(DCF!$C$50:$M$50,1/(1+$A16)^DCF!$C$4:$M$4)</f>
        <v>137405.33974959955</v>
      </c>
      <c r="C16" s="15">
        <f>(DCF!$B$21+DCF!$B$39+DCF!$B$57)/($A16-Inputs!$B$30)/(1+$A16)^11</f>
        <v>1579387.1286580644</v>
      </c>
      <c r="D16" s="15">
        <f>B16+C16+Inputs!$B$34+Inputs!$B$36-Inputs!$B$35</f>
        <v>1793643.468407664</v>
      </c>
      <c r="E16" s="15">
        <f t="shared" si="0"/>
        <v>1859313.2182341409</v>
      </c>
      <c r="F16" s="24">
        <f>E16/Inputs!$B$37</f>
        <v>142.02988451868771</v>
      </c>
    </row>
    <row r="17" spans="1:6" x14ac:dyDescent="0.75">
      <c r="A17" s="14">
        <v>7.0000000000000007E-2</v>
      </c>
      <c r="B17" s="15">
        <f>SUMPRODUCT(DCF!$C$14:$M$14,1/(1+$A17)^DCF!$C$4:$M$4)+SUMPRODUCT(DCF!$C$32:$M$32,1/(1+$A17)^DCF!$C$4:$M$4)+SUMPRODUCT(DCF!$C$50:$M$50,1/(1+$A17)^DCF!$C$4:$M$4)</f>
        <v>134815.7266639591</v>
      </c>
      <c r="C17" s="15">
        <f>(DCF!$B$21+DCF!$B$39+DCF!$B$57)/($A17-Inputs!$B$30)/(1+$A17)^11</f>
        <v>1381554.5866183662</v>
      </c>
      <c r="D17" s="15">
        <f>B17+C17+Inputs!$B$34+Inputs!$B$36-Inputs!$B$35</f>
        <v>1593221.3132823254</v>
      </c>
      <c r="E17" s="15">
        <f t="shared" si="0"/>
        <v>1658891.0631088023</v>
      </c>
      <c r="F17" s="24">
        <f>E17/Inputs!$B$37</f>
        <v>126.71996509883144</v>
      </c>
    </row>
    <row r="18" spans="1:6" x14ac:dyDescent="0.75">
      <c r="A18" s="14">
        <v>7.2500000000000009E-2</v>
      </c>
      <c r="B18" s="15">
        <f>SUMPRODUCT(DCF!$C$14:$M$14,1/(1+$A18)^DCF!$C$4:$M$4)+SUMPRODUCT(DCF!$C$32:$M$32,1/(1+$A18)^DCF!$C$4:$M$4)+SUMPRODUCT(DCF!$C$50:$M$50,1/(1+$A18)^DCF!$C$4:$M$4)</f>
        <v>132286.18507138171</v>
      </c>
      <c r="C18" s="15">
        <f>(DCF!$B$21+DCF!$B$39+DCF!$B$57)/($A18-Inputs!$B$30)/(1+$A18)^11</f>
        <v>1221396.9761213302</v>
      </c>
      <c r="D18" s="15">
        <f>B18+C18+Inputs!$B$34+Inputs!$B$36-Inputs!$B$35</f>
        <v>1430534.1611927119</v>
      </c>
      <c r="E18" s="15">
        <f t="shared" si="0"/>
        <v>1496203.9110191888</v>
      </c>
      <c r="F18" s="24">
        <f>E18/Inputs!$B$37</f>
        <v>114.2925606156282</v>
      </c>
    </row>
    <row r="19" spans="1:6" x14ac:dyDescent="0.75">
      <c r="A19" s="14">
        <v>7.5000000000000011E-2</v>
      </c>
      <c r="B19" s="15">
        <f>SUMPRODUCT(DCF!$C$14:$M$14,1/(1+$A19)^DCF!$C$4:$M$4)+SUMPRODUCT(DCF!$C$32:$M$32,1/(1+$A19)^DCF!$C$4:$M$4)+SUMPRODUCT(DCF!$C$50:$M$50,1/(1+$A19)^DCF!$C$4:$M$4)</f>
        <v>129815.12702746593</v>
      </c>
      <c r="C19" s="15">
        <f>(DCF!$B$21+DCF!$B$39+DCF!$B$57)/($A19-Inputs!$B$30)/(1+$A19)^11</f>
        <v>1089278.6530414899</v>
      </c>
      <c r="D19" s="15">
        <f>B19+C19+Inputs!$B$34+Inputs!$B$36-Inputs!$B$35</f>
        <v>1295944.7800689558</v>
      </c>
      <c r="E19" s="15">
        <f t="shared" si="0"/>
        <v>1361614.5298954328</v>
      </c>
      <c r="F19" s="24">
        <f>E19/Inputs!$B$37</f>
        <v>104.01149873160436</v>
      </c>
    </row>
    <row r="20" spans="1:6" x14ac:dyDescent="0.75">
      <c r="A20" s="14">
        <v>7.7499999999999999E-2</v>
      </c>
      <c r="B20" s="15">
        <f>SUMPRODUCT(DCF!$C$14:$M$14,1/(1+$A20)^DCF!$C$4:$M$4)+SUMPRODUCT(DCF!$C$32:$M$32,1/(1+$A20)^DCF!$C$4:$M$4)+SUMPRODUCT(DCF!$C$50:$M$50,1/(1+$A20)^DCF!$C$4:$M$4)</f>
        <v>127401.01107011705</v>
      </c>
      <c r="C20" s="15">
        <f>(DCF!$B$21+DCF!$B$39+DCF!$B$57)/($A20-Inputs!$B$30)/(1+$A20)^11</f>
        <v>978585.28203210025</v>
      </c>
      <c r="D20" s="15">
        <f>B20+C20+Inputs!$B$34+Inputs!$B$36-Inputs!$B$35</f>
        <v>1182837.2931022174</v>
      </c>
      <c r="E20" s="15">
        <f t="shared" si="0"/>
        <v>1248507.0429286943</v>
      </c>
      <c r="F20" s="24">
        <f>E20/Inputs!$B$37</f>
        <v>95.371403477862216</v>
      </c>
    </row>
    <row r="21" spans="1:6" x14ac:dyDescent="0.75">
      <c r="A21" s="14">
        <v>0.08</v>
      </c>
      <c r="B21" s="15">
        <f>SUMPRODUCT(DCF!$C$14:$M$14,1/(1+$A21)^DCF!$C$4:$M$4)+SUMPRODUCT(DCF!$C$32:$M$32,1/(1+$A21)^DCF!$C$4:$M$4)+SUMPRODUCT(DCF!$C$50:$M$50,1/(1+$A21)^DCF!$C$4:$M$4)</f>
        <v>125042.34073642119</v>
      </c>
      <c r="C21" s="15">
        <f>(DCF!$B$21+DCF!$B$39+DCF!$B$57)/($A21-Inputs!$B$30)/(1+$A21)^11</f>
        <v>884625.95397426107</v>
      </c>
      <c r="D21" s="15">
        <f>B21+C21+Inputs!$B$34+Inputs!$B$36-Inputs!$B$35</f>
        <v>1086519.2947106822</v>
      </c>
      <c r="E21" s="15">
        <f t="shared" si="0"/>
        <v>1152189.0445371591</v>
      </c>
      <c r="F21" s="24">
        <f>E21/Inputs!$B$37</f>
        <v>88.013829694993447</v>
      </c>
    </row>
    <row r="22" spans="1:6" x14ac:dyDescent="0.75">
      <c r="A22" s="14">
        <v>8.2500000000000004E-2</v>
      </c>
      <c r="B22" s="15">
        <f>SUMPRODUCT(DCF!$C$14:$M$14,1/(1+$A22)^DCF!$C$4:$M$4)+SUMPRODUCT(DCF!$C$32:$M$32,1/(1+$A22)^DCF!$C$4:$M$4)+SUMPRODUCT(DCF!$C$50:$M$50,1/(1+$A22)^DCF!$C$4:$M$4)</f>
        <v>122737.66313057113</v>
      </c>
      <c r="C22" s="15">
        <f>(DCF!$B$21+DCF!$B$39+DCF!$B$57)/($A22-Inputs!$B$30)/(1+$A22)^11</f>
        <v>803981.59793785214</v>
      </c>
      <c r="D22" s="15">
        <f>B22+C22+Inputs!$B$34+Inputs!$B$36-Inputs!$B$35</f>
        <v>1003570.2610684233</v>
      </c>
      <c r="E22" s="15">
        <f t="shared" si="0"/>
        <v>1069240.0108949002</v>
      </c>
      <c r="F22" s="24">
        <f>E22/Inputs!$B$37</f>
        <v>81.677489183018878</v>
      </c>
    </row>
    <row r="23" spans="1:6" x14ac:dyDescent="0.75">
      <c r="A23" s="14">
        <v>8.5000000000000006E-2</v>
      </c>
      <c r="B23" s="15">
        <f>SUMPRODUCT(DCF!$C$14:$M$14,1/(1+$A23)^DCF!$C$4:$M$4)+SUMPRODUCT(DCF!$C$32:$M$32,1/(1+$A23)^DCF!$C$4:$M$4)+SUMPRODUCT(DCF!$C$50:$M$50,1/(1+$A23)^DCF!$C$4:$M$4)</f>
        <v>120485.5675409589</v>
      </c>
      <c r="C23" s="15">
        <f>(DCF!$B$21+DCF!$B$39+DCF!$B$57)/($A23-Inputs!$B$30)/(1+$A23)^11</f>
        <v>734101.46036774048</v>
      </c>
      <c r="D23" s="15">
        <f>B23+C23+Inputs!$B$34+Inputs!$B$36-Inputs!$B$35</f>
        <v>931438.02790869935</v>
      </c>
      <c r="E23" s="15">
        <f t="shared" si="0"/>
        <v>997107.77773517626</v>
      </c>
      <c r="F23" s="24">
        <f>E23/Inputs!$B$37</f>
        <v>76.167426303198866</v>
      </c>
    </row>
    <row r="24" spans="1:6" x14ac:dyDescent="0.75">
      <c r="A24" s="14">
        <v>8.7499999999999994E-2</v>
      </c>
      <c r="B24" s="15">
        <f>SUMPRODUCT(DCF!$C$14:$M$14,1/(1+$A24)^DCF!$C$4:$M$4)+SUMPRODUCT(DCF!$C$32:$M$32,1/(1+$A24)^DCF!$C$4:$M$4)+SUMPRODUCT(DCF!$C$50:$M$50,1/(1+$A24)^DCF!$C$4:$M$4)</f>
        <v>118284.68410463298</v>
      </c>
      <c r="C24" s="15">
        <f>(DCF!$B$21+DCF!$B$39+DCF!$B$57)/($A24-Inputs!$B$30)/(1+$A24)^11</f>
        <v>673044.04343975312</v>
      </c>
      <c r="D24" s="15">
        <f>B24+C24+Inputs!$B$34+Inputs!$B$36-Inputs!$B$35</f>
        <v>868179.72754438606</v>
      </c>
      <c r="E24" s="15">
        <f t="shared" si="0"/>
        <v>933849.47737086297</v>
      </c>
      <c r="F24" s="24">
        <f>E24/Inputs!$B$37</f>
        <v>71.335228582297987</v>
      </c>
    </row>
    <row r="25" spans="1:6" x14ac:dyDescent="0.75">
      <c r="A25" s="14">
        <v>0.09</v>
      </c>
      <c r="B25" s="15">
        <f>SUMPRODUCT(DCF!$C$14:$M$14,1/(1+$A25)^DCF!$C$4:$M$4)+SUMPRODUCT(DCF!$C$32:$M$32,1/(1+$A25)^DCF!$C$4:$M$4)+SUMPRODUCT(DCF!$C$50:$M$50,1/(1+$A25)^DCF!$C$4:$M$4)</f>
        <v>116133.68251737743</v>
      </c>
      <c r="C25" s="15">
        <f>(DCF!$B$21+DCF!$B$39+DCF!$B$57)/($A25-Inputs!$B$30)/(1+$A25)^11</f>
        <v>619305.56482710142</v>
      </c>
      <c r="D25" s="15">
        <f>B25+C25+Inputs!$B$34+Inputs!$B$36-Inputs!$B$35</f>
        <v>812290.24734447885</v>
      </c>
      <c r="E25" s="15">
        <f t="shared" si="0"/>
        <v>877959.99717095576</v>
      </c>
      <c r="F25" s="24">
        <f>E25/Inputs!$B$37</f>
        <v>67.065922937205386</v>
      </c>
    </row>
    <row r="26" spans="1:6" x14ac:dyDescent="0.75">
      <c r="A26" s="14">
        <v>9.2499999999999999E-2</v>
      </c>
      <c r="B26" s="15">
        <f>SUMPRODUCT(DCF!$C$14:$M$14,1/(1+$A26)^DCF!$C$4:$M$4)+SUMPRODUCT(DCF!$C$32:$M$32,1/(1+$A26)^DCF!$C$4:$M$4)+SUMPRODUCT(DCF!$C$50:$M$50,1/(1+$A26)^DCF!$C$4:$M$4)</f>
        <v>114031.27078774964</v>
      </c>
      <c r="C26" s="15">
        <f>(DCF!$B$21+DCF!$B$39+DCF!$B$57)/($A26-Inputs!$B$30)/(1+$A26)^11</f>
        <v>571703.28161329578</v>
      </c>
      <c r="D26" s="15">
        <f>B26+C26+Inputs!$B$34+Inputs!$B$36-Inputs!$B$35</f>
        <v>762585.55240104545</v>
      </c>
      <c r="E26" s="15">
        <f t="shared" si="0"/>
        <v>828255.30222752236</v>
      </c>
      <c r="F26" s="24">
        <f>E26/Inputs!$B$37</f>
        <v>63.269062884999038</v>
      </c>
    </row>
    <row r="27" spans="1:6" x14ac:dyDescent="0.75">
      <c r="A27" s="14">
        <v>9.5000000000000001E-2</v>
      </c>
      <c r="B27" s="15">
        <f>SUMPRODUCT(DCF!$C$14:$M$14,1/(1+$A27)^DCF!$C$4:$M$4)+SUMPRODUCT(DCF!$C$32:$M$32,1/(1+$A27)^DCF!$C$4:$M$4)+SUMPRODUCT(DCF!$C$50:$M$50,1/(1+$A27)^DCF!$C$4:$M$4)</f>
        <v>111976.19403346679</v>
      </c>
      <c r="C27" s="15">
        <f>(DCF!$B$21+DCF!$B$39+DCF!$B$57)/($A27-Inputs!$B$30)/(1+$A27)^11</f>
        <v>529294.24265269528</v>
      </c>
      <c r="D27" s="15">
        <f>B27+C27+Inputs!$B$34+Inputs!$B$36-Inputs!$B$35</f>
        <v>718121.43668616202</v>
      </c>
      <c r="E27" s="15">
        <f t="shared" si="0"/>
        <v>783791.18651263893</v>
      </c>
      <c r="F27" s="24">
        <f>E27/Inputs!$B$37</f>
        <v>59.872522077201047</v>
      </c>
    </row>
    <row r="28" spans="1:6" x14ac:dyDescent="0.75">
      <c r="A28" s="14">
        <v>9.7500000000000003E-2</v>
      </c>
      <c r="B28" s="15">
        <f>SUMPRODUCT(DCF!$C$14:$M$14,1/(1+$A28)^DCF!$C$4:$M$4)+SUMPRODUCT(DCF!$C$32:$M$32,1/(1+$A28)^DCF!$C$4:$M$4)+SUMPRODUCT(DCF!$C$50:$M$50,1/(1+$A28)^DCF!$C$4:$M$4)</f>
        <v>109967.2333186044</v>
      </c>
      <c r="C28" s="15">
        <f>(DCF!$B$21+DCF!$B$39+DCF!$B$57)/($A28-Inputs!$B$30)/(1+$A28)^11</f>
        <v>491317.52335266164</v>
      </c>
      <c r="D28" s="15">
        <f>B28+C28+Inputs!$B$34+Inputs!$B$36-Inputs!$B$35</f>
        <v>678135.75667126605</v>
      </c>
      <c r="E28" s="15">
        <f t="shared" si="0"/>
        <v>743805.50649774296</v>
      </c>
      <c r="F28" s="24">
        <f>E28/Inputs!$B$37</f>
        <v>56.818081620788554</v>
      </c>
    </row>
    <row r="29" spans="1:6" x14ac:dyDescent="0.75">
      <c r="A29" s="14">
        <v>0.1</v>
      </c>
      <c r="B29" s="15">
        <f>SUMPRODUCT(DCF!$C$14:$M$14,1/(1+$A29)^DCF!$C$4:$M$4)+SUMPRODUCT(DCF!$C$32:$M$32,1/(1+$A29)^DCF!$C$4:$M$4)+SUMPRODUCT(DCF!$C$50:$M$50,1/(1+$A29)^DCF!$C$4:$M$4)</f>
        <v>108003.20453012187</v>
      </c>
      <c r="C29" s="15">
        <f>(DCF!$B$21+DCF!$B$39+DCF!$B$57)/($A29-Inputs!$B$30)/(1+$A29)^11</f>
        <v>457152.38877325179</v>
      </c>
      <c r="D29" s="15">
        <f>B29+C29+Inputs!$B$34+Inputs!$B$36-Inputs!$B$35</f>
        <v>642006.59330337367</v>
      </c>
      <c r="E29" s="15">
        <f t="shared" si="0"/>
        <v>707676.34312985057</v>
      </c>
      <c r="F29" s="24">
        <f>E29/Inputs!$B$37</f>
        <v>54.058234140237609</v>
      </c>
    </row>
    <row r="30" spans="1:6" x14ac:dyDescent="0.75">
      <c r="A30" s="14">
        <v>0.10249999999999999</v>
      </c>
      <c r="B30" s="15">
        <f>SUMPRODUCT(DCF!$C$14:$M$14,1/(1+$A30)^DCF!$C$4:$M$4)+SUMPRODUCT(DCF!$C$32:$M$32,1/(1+$A30)^DCF!$C$4:$M$4)+SUMPRODUCT(DCF!$C$50:$M$50,1/(1+$A30)^DCF!$C$4:$M$4)</f>
        <v>106082.95729229234</v>
      </c>
      <c r="C30" s="15">
        <f>(DCF!$B$21+DCF!$B$39+DCF!$B$57)/($A30-Inputs!$B$30)/(1+$A30)^11</f>
        <v>426287.48616215389</v>
      </c>
      <c r="D30" s="15">
        <f>B30+C30+Inputs!$B$34+Inputs!$B$36-Inputs!$B$35</f>
        <v>609221.44345444627</v>
      </c>
      <c r="E30" s="15">
        <f t="shared" si="0"/>
        <v>674891.19328092318</v>
      </c>
      <c r="F30" s="24">
        <f>E30/Inputs!$B$37</f>
        <v>51.553830362915221</v>
      </c>
    </row>
    <row r="31" spans="1:6" x14ac:dyDescent="0.75">
      <c r="A31" s="14">
        <v>0.105</v>
      </c>
      <c r="B31" s="15">
        <f>SUMPRODUCT(DCF!$C$14:$M$14,1/(1+$A31)^DCF!$C$4:$M$4)+SUMPRODUCT(DCF!$C$32:$M$32,1/(1+$A31)^DCF!$C$4:$M$4)+SUMPRODUCT(DCF!$C$50:$M$50,1/(1+$A31)^DCF!$C$4:$M$4)</f>
        <v>104205.3739176642</v>
      </c>
      <c r="C31" s="15">
        <f>(DCF!$B$21+DCF!$B$39+DCF!$B$57)/($A31-Inputs!$B$30)/(1+$A31)^11</f>
        <v>398297.81749843509</v>
      </c>
      <c r="D31" s="15">
        <f>B31+C31+Inputs!$B$34+Inputs!$B$36-Inputs!$B$35</f>
        <v>579354.19141609932</v>
      </c>
      <c r="E31" s="15">
        <f t="shared" si="0"/>
        <v>645023.94124257623</v>
      </c>
      <c r="F31" s="24">
        <f>E31/Inputs!$B$37</f>
        <v>49.272320009363398</v>
      </c>
    </row>
    <row r="32" spans="1:6" x14ac:dyDescent="0.75">
      <c r="A32" s="14">
        <v>0.1075</v>
      </c>
      <c r="B32" s="15">
        <f>SUMPRODUCT(DCF!$C$14:$M$14,1/(1+$A32)^DCF!$C$4:$M$4)+SUMPRODUCT(DCF!$C$32:$M$32,1/(1+$A32)^DCF!$C$4:$M$4)+SUMPRODUCT(DCF!$C$50:$M$50,1/(1+$A32)^DCF!$C$4:$M$4)</f>
        <v>102369.36839324149</v>
      </c>
      <c r="C32" s="15">
        <f>(DCF!$B$21+DCF!$B$39+DCF!$B$57)/($A32-Inputs!$B$30)/(1+$A32)^11</f>
        <v>372827.29251468834</v>
      </c>
      <c r="D32" s="15">
        <f>B32+C32+Inputs!$B$34+Inputs!$B$36-Inputs!$B$35</f>
        <v>552047.66090792976</v>
      </c>
      <c r="E32" s="15">
        <f t="shared" si="0"/>
        <v>617717.41073440667</v>
      </c>
      <c r="F32" s="24">
        <f>E32/Inputs!$B$37</f>
        <v>47.186418969857662</v>
      </c>
    </row>
    <row r="33" spans="1:6" x14ac:dyDescent="0.75">
      <c r="A33" s="14">
        <v>0.11</v>
      </c>
      <c r="B33" s="15">
        <f>SUMPRODUCT(DCF!$C$14:$M$14,1/(1+$A33)^DCF!$C$4:$M$4)+SUMPRODUCT(DCF!$C$32:$M$32,1/(1+$A33)^DCF!$C$4:$M$4)+SUMPRODUCT(DCF!$C$50:$M$50,1/(1+$A33)^DCF!$C$4:$M$4)</f>
        <v>100573.88540061218</v>
      </c>
      <c r="C33" s="15">
        <f>(DCF!$B$21+DCF!$B$39+DCF!$B$57)/($A33-Inputs!$B$30)/(1+$A33)^11</f>
        <v>349575.34575159068</v>
      </c>
      <c r="D33" s="15">
        <f>B33+C33+Inputs!$B$34+Inputs!$B$36-Inputs!$B$35</f>
        <v>527000.23115220293</v>
      </c>
      <c r="E33" s="15">
        <f t="shared" si="0"/>
        <v>592669.98097867984</v>
      </c>
      <c r="F33" s="24">
        <f>E33/Inputs!$B$37</f>
        <v>45.273086928323266</v>
      </c>
    </row>
    <row r="34" spans="1:6" x14ac:dyDescent="0.75">
      <c r="A34" s="14">
        <v>0.1125</v>
      </c>
      <c r="B34" s="15">
        <f>SUMPRODUCT(DCF!$C$14:$M$14,1/(1+$A34)^DCF!$C$4:$M$4)+SUMPRODUCT(DCF!$C$32:$M$32,1/(1+$A34)^DCF!$C$4:$M$4)+SUMPRODUCT(DCF!$C$50:$M$50,1/(1+$A34)^DCF!$C$4:$M$4)</f>
        <v>98817.899368810991</v>
      </c>
      <c r="C34" s="15">
        <f>(DCF!$B$21+DCF!$B$39+DCF!$B$57)/($A34-Inputs!$B$30)/(1+$A34)^11</f>
        <v>328286.55454644689</v>
      </c>
      <c r="D34" s="15">
        <f>B34+C34+Inputs!$B$34+Inputs!$B$36-Inputs!$B$35</f>
        <v>503955.45391525794</v>
      </c>
      <c r="E34" s="15">
        <f t="shared" si="0"/>
        <v>569625.20374173485</v>
      </c>
      <c r="F34" s="24">
        <f>E34/Inputs!$B$37</f>
        <v>43.512734225172629</v>
      </c>
    </row>
    <row r="35" spans="1:6" x14ac:dyDescent="0.75">
      <c r="A35" s="14">
        <v>0.115</v>
      </c>
      <c r="B35" s="15">
        <f>SUMPRODUCT(DCF!$C$14:$M$14,1/(1+$A35)^DCF!$C$4:$M$4)+SUMPRODUCT(DCF!$C$32:$M$32,1/(1+$A35)^DCF!$C$4:$M$4)+SUMPRODUCT(DCF!$C$50:$M$50,1/(1+$A35)^DCF!$C$4:$M$4)</f>
        <v>97100.413558740081</v>
      </c>
      <c r="C35" s="15">
        <f>(DCF!$B$21+DCF!$B$39+DCF!$B$57)/($A35-Inputs!$B$30)/(1+$A35)^11</f>
        <v>308742.50122609886</v>
      </c>
      <c r="D35" s="15">
        <f>B35+C35+Inputs!$B$34+Inputs!$B$36-Inputs!$B$35</f>
        <v>482693.91478483891</v>
      </c>
      <c r="E35" s="15">
        <f t="shared" si="0"/>
        <v>548363.66461131582</v>
      </c>
      <c r="F35" s="24">
        <f>E35/Inputs!$B$37</f>
        <v>41.888600153641114</v>
      </c>
    </row>
    <row r="36" spans="1:6" x14ac:dyDescent="0.75">
      <c r="A36" s="14">
        <v>0.11749999999999999</v>
      </c>
      <c r="B36" s="15">
        <f>SUMPRODUCT(DCF!$C$14:$M$14,1/(1+$A36)^DCF!$C$4:$M$4)+SUMPRODUCT(DCF!$C$32:$M$32,1/(1+$A36)^DCF!$C$4:$M$4)+SUMPRODUCT(DCF!$C$50:$M$50,1/(1+$A36)^DCF!$C$4:$M$4)</f>
        <v>95420.45917802582</v>
      </c>
      <c r="C36" s="15">
        <f>(DCF!$B$21+DCF!$B$39+DCF!$B$57)/($A36-Inputs!$B$30)/(1+$A36)^11</f>
        <v>290755.33327001956</v>
      </c>
      <c r="D36" s="15">
        <f>B36+C36+Inputs!$B$34+Inputs!$B$36-Inputs!$B$35</f>
        <v>463026.79244804539</v>
      </c>
      <c r="E36" s="15">
        <f t="shared" si="0"/>
        <v>528696.54227452236</v>
      </c>
      <c r="F36" s="24">
        <f>E36/Inputs!$B$37</f>
        <v>40.386260963602652</v>
      </c>
    </row>
    <row r="37" spans="1:6" x14ac:dyDescent="0.75">
      <c r="A37" s="14">
        <v>0.12</v>
      </c>
      <c r="B37" s="15">
        <f>SUMPRODUCT(DCF!$C$14:$M$14,1/(1+$A37)^DCF!$C$4:$M$4)+SUMPRODUCT(DCF!$C$32:$M$32,1/(1+$A37)^DCF!$C$4:$M$4)+SUMPRODUCT(DCF!$C$50:$M$50,1/(1+$A37)^DCF!$C$4:$M$4)</f>
        <v>93777.094525224282</v>
      </c>
      <c r="C37" s="15">
        <f>(DCF!$B$21+DCF!$B$39+DCF!$B$57)/($A37-Inputs!$B$30)/(1+$A37)^11</f>
        <v>274162.62204688316</v>
      </c>
      <c r="D37" s="15">
        <f>B37+C37+Inputs!$B$34+Inputs!$B$36-Inputs!$B$35</f>
        <v>444790.71657210746</v>
      </c>
      <c r="E37" s="15">
        <f t="shared" si="0"/>
        <v>510460.46639858442</v>
      </c>
      <c r="F37" s="24">
        <f>E37/Inputs!$B$37</f>
        <v>38.993237063523367</v>
      </c>
    </row>
    <row r="39" spans="1:6" x14ac:dyDescent="0.75">
      <c r="A39" s="16" t="s">
        <v>440</v>
      </c>
      <c r="B39" s="26">
        <f>INDEX(A9:A37,MATCH($B$5,E9:E37,-1))+(INDEX(E9:E37,MATCH($B$5,E9:E37,-1))-$B$5)/(INDEX(E9:E37,MATCH($B$5,E9:E37,-1))-INDEX(E9:E37,MATCH($B$5,E9:E37,-1)+1))*0.0025</f>
        <v>6.8647929705882432E-2</v>
      </c>
      <c r="C39" s="4" t="s">
        <v>441</v>
      </c>
    </row>
    <row r="40" spans="1:6" x14ac:dyDescent="0.75">
      <c r="A40" s="16" t="s">
        <v>442</v>
      </c>
      <c r="B40" s="26">
        <f>B39-Inputs!$B$30</f>
        <v>2.3047929705882431E-2</v>
      </c>
      <c r="C40" s="4" t="s">
        <v>443</v>
      </c>
    </row>
    <row r="41" spans="1:6" x14ac:dyDescent="0.75">
      <c r="A41" s="4" t="s">
        <v>444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/>
  </sheetViews>
  <sheetFormatPr defaultRowHeight="14.75" x14ac:dyDescent="0.75"/>
  <cols>
    <col min="1" max="1" width="38" customWidth="1"/>
    <col min="2" max="2" width="14" customWidth="1"/>
    <col min="3" max="3" width="85" customWidth="1"/>
  </cols>
  <sheetData>
    <row r="1" spans="1:3" ht="16.75" x14ac:dyDescent="0.75">
      <c r="A1" s="1" t="s">
        <v>445</v>
      </c>
    </row>
    <row r="3" spans="1:3" x14ac:dyDescent="0.75">
      <c r="A3" s="2" t="s">
        <v>446</v>
      </c>
      <c r="B3" s="19">
        <f>DCF!$B$24+DCF!$B$42</f>
        <v>695704.19320851995</v>
      </c>
      <c r="C3" s="4" t="s">
        <v>447</v>
      </c>
    </row>
    <row r="4" spans="1:3" x14ac:dyDescent="0.75">
      <c r="A4" s="2" t="s">
        <v>448</v>
      </c>
      <c r="B4" s="19">
        <f>Inputs!$B$86</f>
        <v>22555</v>
      </c>
      <c r="C4" s="4" t="s">
        <v>449</v>
      </c>
    </row>
    <row r="5" spans="1:3" x14ac:dyDescent="0.75">
      <c r="A5" s="2" t="s">
        <v>450</v>
      </c>
      <c r="B5" s="19">
        <f>Inputs!$B$87</f>
        <v>288402</v>
      </c>
      <c r="C5" s="4" t="s">
        <v>451</v>
      </c>
    </row>
    <row r="6" spans="1:3" x14ac:dyDescent="0.75">
      <c r="A6" s="2" t="s">
        <v>452</v>
      </c>
      <c r="B6" s="15">
        <f>Inputs!$B$34+Inputs!$B$36-Inputs!$B$35</f>
        <v>76851</v>
      </c>
      <c r="C6" s="4"/>
    </row>
    <row r="7" spans="1:3" x14ac:dyDescent="0.75">
      <c r="A7" s="2" t="s">
        <v>230</v>
      </c>
      <c r="B7" s="19">
        <f>Options!$B$27</f>
        <v>65669.749826476953</v>
      </c>
      <c r="C7" s="4" t="s">
        <v>453</v>
      </c>
    </row>
    <row r="8" spans="1:3" x14ac:dyDescent="0.75">
      <c r="A8" s="2" t="s">
        <v>152</v>
      </c>
      <c r="B8" s="19">
        <f>Inputs!$B$85</f>
        <v>1492</v>
      </c>
      <c r="C8" s="4" t="s">
        <v>454</v>
      </c>
    </row>
    <row r="10" spans="1:3" x14ac:dyDescent="0.75">
      <c r="A10" s="16" t="s">
        <v>455</v>
      </c>
      <c r="B10" s="17">
        <f>B3+B4+B6+B7</f>
        <v>860779.94303499686</v>
      </c>
      <c r="C10" s="4" t="s">
        <v>456</v>
      </c>
    </row>
    <row r="11" spans="1:3" x14ac:dyDescent="0.75">
      <c r="A11" s="16" t="s">
        <v>457</v>
      </c>
      <c r="B11" s="17">
        <f>B3+B5+B6+B7+B8</f>
        <v>1128118.9430349967</v>
      </c>
      <c r="C11" s="4" t="s">
        <v>458</v>
      </c>
    </row>
    <row r="12" spans="1:3" x14ac:dyDescent="0.75">
      <c r="A12" s="16" t="s">
        <v>459</v>
      </c>
      <c r="B12" s="17">
        <f>Inputs!$B$90*Inputs!$B$37</f>
        <v>1767285</v>
      </c>
    </row>
    <row r="13" spans="1:3" x14ac:dyDescent="0.75">
      <c r="A13" s="16" t="s">
        <v>460</v>
      </c>
      <c r="B13" s="17">
        <f>B12-B11</f>
        <v>639166.05696500326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Inputs</vt:lpstr>
      <vt:lpstr>DCF</vt:lpstr>
      <vt:lpstr>Options</vt:lpstr>
      <vt:lpstr>Lattice</vt:lpstr>
      <vt:lpstr>MonteCarlo</vt:lpstr>
      <vt:lpstr>Inversion</vt:lpstr>
      <vt:lpstr>SumOfParts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Wagner and Claude Code</dc:creator>
  <cp:lastModifiedBy>Alexander Wagner</cp:lastModifiedBy>
  <dcterms:created xsi:type="dcterms:W3CDTF">2026-06-12T11:51:35Z</dcterms:created>
  <dcterms:modified xsi:type="dcterms:W3CDTF">2026-06-12T12:08:29Z</dcterms:modified>
</cp:coreProperties>
</file>